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pw\d0300532\"/>
    </mc:Choice>
  </mc:AlternateContent>
  <xr:revisionPtr revIDLastSave="0" documentId="13_ncr:1_{7DDEFA46-E22C-4E4A-8D57-4428E9058A3C}" xr6:coauthVersionLast="47" xr6:coauthVersionMax="47" xr10:uidLastSave="{00000000-0000-0000-0000-000000000000}"/>
  <bookViews>
    <workbookView xWindow="-120" yWindow="-120" windowWidth="20730" windowHeight="11040" tabRatio="896" activeTab="11" xr2:uid="{00000000-000D-0000-FFFF-FFFF00000000}"/>
  </bookViews>
  <sheets>
    <sheet name="F2-SP097" sheetId="14" r:id="rId1"/>
    <sheet name="C7-SP097" sheetId="9" r:id="rId2"/>
    <sheet name="F6-SP147" sheetId="24" r:id="rId3"/>
    <sheet name="F4-SP129" sheetId="15" r:id="rId4"/>
    <sheet name="F4-SP129_Dispositivo" sheetId="25" r:id="rId5"/>
    <sheet name="C11-SP151" sheetId="8" r:id="rId6"/>
    <sheet name="F12-SP331" sheetId="18" r:id="rId7"/>
    <sheet name="D14-SP249" sheetId="11" r:id="rId8"/>
    <sheet name="D2-SPA045" sheetId="6" r:id="rId9"/>
    <sheet name="D6-SP268" sheetId="7" r:id="rId10"/>
    <sheet name="D3-SP253" sheetId="5" r:id="rId11"/>
    <sheet name="D24-SP350" sheetId="13" r:id="rId12"/>
    <sheet name="D19-SP259" sheetId="12" r:id="rId13"/>
    <sheet name="C6-SPA103079" sheetId="10" state="hidden" r:id="rId14"/>
    <sheet name="F11-SP250" sheetId="17" state="hidden" r:id="rId15"/>
    <sheet name="GERAL 1" sheetId="20" r:id="rId16"/>
    <sheet name="GERAL" sheetId="2" state="hidden" r:id="rId17"/>
  </sheets>
  <definedNames>
    <definedName name="_xlnm._FilterDatabase" localSheetId="5" hidden="1">'C11-SP151'!$A$2:$AT$401</definedName>
    <definedName name="_xlnm._FilterDatabase" localSheetId="13" hidden="1">'C6-SPA103079'!$D$2:$AT$109</definedName>
    <definedName name="_xlnm._FilterDatabase" localSheetId="1" hidden="1">'C7-SP097'!$A$2:$BP$378</definedName>
    <definedName name="_xlnm._FilterDatabase" localSheetId="7" hidden="1">'D14-SP249'!$A$2:$AT$449</definedName>
    <definedName name="_xlnm._FilterDatabase" localSheetId="12" hidden="1">'D19-SP259'!$A$2:$AZ$736</definedName>
    <definedName name="_xlnm._FilterDatabase" localSheetId="11" hidden="1">'D24-SP350'!$A$2:$AZ$483</definedName>
    <definedName name="_xlnm._FilterDatabase" localSheetId="8" hidden="1">'D2-SPA045'!$A$2:$BL$193</definedName>
    <definedName name="_xlnm._FilterDatabase" localSheetId="10" hidden="1">'D3-SP253'!$A$2:$BW$393</definedName>
    <definedName name="_xlnm._FilterDatabase" localSheetId="9" hidden="1">'D6-SP268'!$A$2:$BI$130</definedName>
    <definedName name="_xlnm._FilterDatabase" localSheetId="14" hidden="1">'F11-SP250'!$D$2:$AS$219</definedName>
    <definedName name="_xlnm._FilterDatabase" localSheetId="6" hidden="1">'F12-SP331'!$A$2:$AZ$912</definedName>
    <definedName name="_xlnm._FilterDatabase" localSheetId="0" hidden="1">'F2-SP097'!$A$2:$CS$572</definedName>
    <definedName name="_xlnm._FilterDatabase" localSheetId="3" hidden="1">'F4-SP129'!$A$2:$AZ$953</definedName>
    <definedName name="_xlnm._FilterDatabase" localSheetId="4" hidden="1">'F4-SP129_Dispositivo'!$A$3:$AZ$93</definedName>
    <definedName name="_xlnm._FilterDatabase" localSheetId="2" hidden="1">'F6-SP147'!$A$2:$BA$887</definedName>
    <definedName name="_xlnm._FilterDatabase" localSheetId="16" hidden="1">GERAL!$A$2:$F$3643</definedName>
    <definedName name="_xlnm._FilterDatabase" localSheetId="15" hidden="1">'GERAL 1'!$A$2:$AQ$58</definedName>
    <definedName name="_xlnm.Print_Area" localSheetId="5">'C11-SP151'!$A$1:$J$401</definedName>
    <definedName name="_xlnm.Print_Area" localSheetId="13">'C6-SPA103079'!$D$1:$J$109</definedName>
    <definedName name="_xlnm.Print_Area" localSheetId="1">'C7-SP097'!$D$1:$J$377</definedName>
    <definedName name="_xlnm.Print_Area" localSheetId="7">'D14-SP249'!$D$1:$J$439</definedName>
    <definedName name="_xlnm.Print_Area" localSheetId="12">'D19-SP259'!$D$1:$J$736</definedName>
    <definedName name="_xlnm.Print_Area" localSheetId="11">'D24-SP350'!$D$1:$J$454</definedName>
    <definedName name="_xlnm.Print_Area" localSheetId="8">'D2-SPA045'!$D$1:$J$193</definedName>
    <definedName name="_xlnm.Print_Area" localSheetId="10">'D3-SP253'!$D$1:$J$393</definedName>
    <definedName name="_xlnm.Print_Area" localSheetId="9">'D6-SP268'!$A$1:$J$130</definedName>
    <definedName name="_xlnm.Print_Area" localSheetId="14">'F11-SP250'!$D$1:$I$218</definedName>
    <definedName name="_xlnm.Print_Area" localSheetId="6">'F12-SP331'!$A$1:$J$910</definedName>
    <definedName name="_xlnm.Print_Area" localSheetId="0">'F2-SP097'!$A$1:$J$571</definedName>
    <definedName name="_xlnm.Print_Area" localSheetId="3">'F4-SP129'!$D$1:$J$952</definedName>
    <definedName name="_xlnm.Print_Area" localSheetId="15">'GERAL 1'!$A$1:$G$58</definedName>
    <definedName name="_xlnm.Print_Titles" localSheetId="1">'C7-SP097'!$1:$2</definedName>
    <definedName name="_xlnm.Print_Titles" localSheetId="6">'F12-SP331'!$1:$2</definedName>
    <definedName name="_xlnm.Print_Titles" localSheetId="0">'F2-SP097'!$1:$2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5" i="24" l="1"/>
  <c r="F314" i="13"/>
  <c r="F102" i="8"/>
  <c r="F101" i="8"/>
  <c r="F91" i="8"/>
  <c r="F79" i="8"/>
  <c r="F71" i="8"/>
  <c r="F366" i="9"/>
  <c r="F111" i="12"/>
  <c r="F110" i="12"/>
  <c r="F109" i="12"/>
  <c r="F108" i="12"/>
  <c r="F107" i="12"/>
  <c r="F106" i="12"/>
  <c r="F105" i="12"/>
  <c r="F104" i="12"/>
  <c r="F103" i="12"/>
  <c r="F102" i="12"/>
  <c r="F101" i="12"/>
  <c r="F371" i="11"/>
  <c r="F370" i="11"/>
  <c r="F476" i="13"/>
  <c r="F470" i="13"/>
  <c r="F456" i="13"/>
  <c r="F55" i="5"/>
  <c r="I55" i="5" s="1"/>
  <c r="I314" i="13" l="1"/>
  <c r="G314" i="13"/>
  <c r="J314" i="13" s="1"/>
  <c r="H314" i="13"/>
  <c r="I371" i="11"/>
  <c r="G371" i="11"/>
  <c r="J371" i="11" s="1"/>
  <c r="H371" i="11"/>
  <c r="H370" i="11"/>
  <c r="G370" i="11"/>
  <c r="J370" i="11" s="1"/>
  <c r="I370" i="11"/>
  <c r="G55" i="5"/>
  <c r="J55" i="5" s="1"/>
  <c r="H55" i="5"/>
  <c r="F479" i="13" l="1"/>
  <c r="F477" i="13"/>
  <c r="F455" i="13"/>
  <c r="F831" i="15"/>
  <c r="F472" i="15"/>
  <c r="F471" i="15"/>
  <c r="F470" i="15"/>
  <c r="F469" i="15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202" i="13" l="1"/>
  <c r="I202" i="13" s="1"/>
  <c r="F85" i="5"/>
  <c r="I85" i="5" s="1"/>
  <c r="F84" i="5"/>
  <c r="I84" i="5" s="1"/>
  <c r="F91" i="10"/>
  <c r="F90" i="10"/>
  <c r="F85" i="10"/>
  <c r="F190" i="17"/>
  <c r="H190" i="17" s="1"/>
  <c r="F185" i="17"/>
  <c r="H185" i="17" s="1"/>
  <c r="F180" i="17"/>
  <c r="H180" i="17" s="1"/>
  <c r="F193" i="17"/>
  <c r="H193" i="17" s="1"/>
  <c r="F179" i="17"/>
  <c r="H179" i="17" s="1"/>
  <c r="F178" i="17"/>
  <c r="H178" i="17" s="1"/>
  <c r="F196" i="17"/>
  <c r="H196" i="17" s="1"/>
  <c r="G202" i="13" l="1"/>
  <c r="J202" i="13" s="1"/>
  <c r="H202" i="13"/>
  <c r="G85" i="5"/>
  <c r="J85" i="5" s="1"/>
  <c r="H85" i="5"/>
  <c r="G84" i="5"/>
  <c r="J84" i="5" s="1"/>
  <c r="H84" i="5"/>
  <c r="F414" i="18"/>
  <c r="F410" i="18"/>
  <c r="F409" i="18"/>
  <c r="F408" i="18"/>
  <c r="F407" i="18"/>
  <c r="F406" i="18"/>
  <c r="F405" i="18"/>
  <c r="F404" i="18"/>
  <c r="F403" i="18"/>
  <c r="F402" i="18"/>
  <c r="F401" i="18"/>
  <c r="F400" i="18"/>
  <c r="F399" i="18"/>
  <c r="F398" i="18"/>
  <c r="F397" i="18"/>
  <c r="F396" i="18"/>
  <c r="F395" i="18"/>
  <c r="F394" i="18"/>
  <c r="F393" i="18"/>
  <c r="F392" i="18"/>
  <c r="F391" i="18"/>
  <c r="F390" i="18"/>
  <c r="F389" i="18"/>
  <c r="F388" i="18"/>
  <c r="F387" i="18"/>
  <c r="F386" i="18"/>
  <c r="F385" i="18"/>
  <c r="F384" i="18"/>
  <c r="F383" i="18"/>
  <c r="F382" i="18"/>
  <c r="F381" i="18"/>
  <c r="F380" i="18"/>
  <c r="F379" i="18"/>
  <c r="F378" i="18"/>
  <c r="F377" i="18"/>
  <c r="F376" i="18"/>
  <c r="F375" i="18"/>
  <c r="F374" i="18"/>
  <c r="F373" i="18"/>
  <c r="F372" i="18"/>
  <c r="F371" i="18"/>
  <c r="F370" i="18"/>
  <c r="F369" i="18"/>
  <c r="F368" i="18"/>
  <c r="F366" i="18"/>
  <c r="F365" i="18"/>
  <c r="F360" i="18"/>
  <c r="F361" i="18"/>
  <c r="F359" i="18"/>
  <c r="F358" i="18"/>
  <c r="F357" i="18"/>
  <c r="F356" i="18"/>
  <c r="F355" i="18"/>
  <c r="F354" i="18"/>
  <c r="F353" i="18"/>
  <c r="F352" i="18"/>
  <c r="F351" i="18"/>
  <c r="F350" i="18"/>
  <c r="F349" i="18"/>
  <c r="F348" i="18"/>
  <c r="F347" i="18"/>
  <c r="F346" i="18"/>
  <c r="F345" i="18"/>
  <c r="F344" i="18"/>
  <c r="F343" i="18"/>
  <c r="F342" i="18"/>
  <c r="F341" i="18"/>
  <c r="F340" i="18"/>
  <c r="F339" i="18"/>
  <c r="F338" i="18"/>
  <c r="F337" i="18"/>
  <c r="F336" i="18"/>
  <c r="F335" i="18"/>
  <c r="F334" i="18"/>
  <c r="F333" i="18"/>
  <c r="F332" i="18"/>
  <c r="F331" i="18"/>
  <c r="F330" i="18"/>
  <c r="F329" i="18"/>
  <c r="F328" i="18"/>
  <c r="F327" i="18"/>
  <c r="F326" i="18"/>
  <c r="F325" i="18"/>
  <c r="F324" i="18"/>
  <c r="F323" i="18"/>
  <c r="F322" i="18"/>
  <c r="F321" i="18"/>
  <c r="F320" i="18"/>
  <c r="F319" i="18"/>
  <c r="F318" i="18"/>
  <c r="F317" i="18"/>
  <c r="G317" i="18" s="1"/>
  <c r="J317" i="18" s="1"/>
  <c r="F316" i="18"/>
  <c r="I316" i="18" s="1"/>
  <c r="F57" i="6"/>
  <c r="I57" i="6" s="1"/>
  <c r="F58" i="6"/>
  <c r="I58" i="6" s="1"/>
  <c r="F567" i="14"/>
  <c r="F375" i="9"/>
  <c r="F373" i="9"/>
  <c r="F566" i="14"/>
  <c r="F480" i="13"/>
  <c r="F481" i="13"/>
  <c r="F482" i="13"/>
  <c r="F483" i="13"/>
  <c r="F449" i="11"/>
  <c r="F448" i="11"/>
  <c r="F16" i="7"/>
  <c r="F15" i="7"/>
  <c r="F14" i="7"/>
  <c r="F13" i="7"/>
  <c r="F953" i="15"/>
  <c r="H953" i="15" s="1"/>
  <c r="F50" i="8"/>
  <c r="G50" i="8" s="1"/>
  <c r="G316" i="18" l="1"/>
  <c r="J316" i="18" s="1"/>
  <c r="H316" i="18"/>
  <c r="I480" i="13"/>
  <c r="G480" i="13"/>
  <c r="J480" i="13" s="1"/>
  <c r="H480" i="13"/>
  <c r="G57" i="6"/>
  <c r="J57" i="6" s="1"/>
  <c r="H57" i="6"/>
  <c r="G58" i="6"/>
  <c r="J58" i="6" s="1"/>
  <c r="H58" i="6"/>
  <c r="G482" i="13"/>
  <c r="J482" i="13" s="1"/>
  <c r="H482" i="13"/>
  <c r="I482" i="13"/>
  <c r="G481" i="13"/>
  <c r="J481" i="13" s="1"/>
  <c r="H481" i="13"/>
  <c r="I481" i="13"/>
  <c r="G483" i="13"/>
  <c r="J483" i="13" s="1"/>
  <c r="H483" i="13"/>
  <c r="I483" i="13"/>
  <c r="I449" i="11"/>
  <c r="H449" i="11"/>
  <c r="G449" i="11"/>
  <c r="J449" i="11" s="1"/>
  <c r="I448" i="11"/>
  <c r="H448" i="11"/>
  <c r="G448" i="11"/>
  <c r="J448" i="11" s="1"/>
  <c r="I953" i="15"/>
  <c r="G953" i="15"/>
  <c r="J953" i="15" s="1"/>
  <c r="F311" i="13"/>
  <c r="I311" i="13" s="1"/>
  <c r="F310" i="13"/>
  <c r="I310" i="13" s="1"/>
  <c r="F309" i="13"/>
  <c r="I309" i="13" s="1"/>
  <c r="F308" i="13"/>
  <c r="I308" i="13" s="1"/>
  <c r="F307" i="13"/>
  <c r="I307" i="13" s="1"/>
  <c r="F306" i="13"/>
  <c r="I306" i="13" s="1"/>
  <c r="G307" i="13" l="1"/>
  <c r="J307" i="13" s="1"/>
  <c r="H307" i="13"/>
  <c r="G308" i="13"/>
  <c r="J308" i="13" s="1"/>
  <c r="H308" i="13"/>
  <c r="G309" i="13"/>
  <c r="J309" i="13" s="1"/>
  <c r="H309" i="13"/>
  <c r="G310" i="13"/>
  <c r="J310" i="13" s="1"/>
  <c r="H310" i="13"/>
  <c r="G311" i="13"/>
  <c r="J311" i="13" s="1"/>
  <c r="H311" i="13"/>
  <c r="G306" i="13"/>
  <c r="J306" i="13" s="1"/>
  <c r="H306" i="13"/>
  <c r="F361" i="9"/>
  <c r="F360" i="9"/>
  <c r="F359" i="9"/>
  <c r="F358" i="9"/>
  <c r="F357" i="9"/>
  <c r="F356" i="9"/>
  <c r="F355" i="9"/>
  <c r="F354" i="9"/>
  <c r="F61" i="6"/>
  <c r="I61" i="6" s="1"/>
  <c r="F60" i="6"/>
  <c r="I60" i="6" s="1"/>
  <c r="F56" i="6"/>
  <c r="I56" i="6" s="1"/>
  <c r="F372" i="12"/>
  <c r="I372" i="12" s="1"/>
  <c r="F371" i="12"/>
  <c r="I371" i="12" s="1"/>
  <c r="F370" i="12"/>
  <c r="H370" i="12" s="1"/>
  <c r="F421" i="13"/>
  <c r="F86" i="11"/>
  <c r="I86" i="11" s="1"/>
  <c r="G372" i="12" l="1"/>
  <c r="J372" i="12" s="1"/>
  <c r="G371" i="12"/>
  <c r="J371" i="12" s="1"/>
  <c r="G56" i="6"/>
  <c r="J56" i="6" s="1"/>
  <c r="H56" i="6"/>
  <c r="G60" i="6"/>
  <c r="J60" i="6" s="1"/>
  <c r="H60" i="6"/>
  <c r="G61" i="6"/>
  <c r="J61" i="6" s="1"/>
  <c r="H61" i="6"/>
  <c r="H371" i="12"/>
  <c r="H372" i="12"/>
  <c r="G370" i="12"/>
  <c r="J370" i="12" s="1"/>
  <c r="I370" i="12"/>
  <c r="H86" i="11"/>
  <c r="G86" i="11"/>
  <c r="J86" i="11" s="1"/>
  <c r="I731" i="12" l="1"/>
  <c r="H731" i="12"/>
  <c r="G731" i="12"/>
  <c r="J731" i="12" s="1"/>
  <c r="I728" i="12"/>
  <c r="H728" i="12"/>
  <c r="G728" i="12"/>
  <c r="J728" i="12" s="1"/>
  <c r="I726" i="12"/>
  <c r="H726" i="12"/>
  <c r="G726" i="12"/>
  <c r="J726" i="12" s="1"/>
  <c r="I663" i="12"/>
  <c r="H663" i="12"/>
  <c r="G663" i="12"/>
  <c r="J663" i="12" s="1"/>
  <c r="I659" i="12"/>
  <c r="H659" i="12"/>
  <c r="G659" i="12"/>
  <c r="J659" i="12" s="1"/>
  <c r="I628" i="12"/>
  <c r="H628" i="12"/>
  <c r="G628" i="12"/>
  <c r="J628" i="12" s="1"/>
  <c r="I622" i="12"/>
  <c r="H622" i="12"/>
  <c r="G622" i="12"/>
  <c r="J622" i="12" s="1"/>
  <c r="I604" i="12"/>
  <c r="H604" i="12"/>
  <c r="G604" i="12"/>
  <c r="J604" i="12" s="1"/>
  <c r="I589" i="12"/>
  <c r="H589" i="12"/>
  <c r="G589" i="12"/>
  <c r="J589" i="12" s="1"/>
  <c r="I528" i="12"/>
  <c r="H528" i="12"/>
  <c r="G528" i="12"/>
  <c r="J528" i="12" s="1"/>
  <c r="I379" i="12"/>
  <c r="H379" i="12"/>
  <c r="G379" i="12"/>
  <c r="J379" i="12" s="1"/>
  <c r="F176" i="6"/>
  <c r="I176" i="6" s="1"/>
  <c r="F177" i="6"/>
  <c r="H177" i="6" s="1"/>
  <c r="F178" i="6"/>
  <c r="G178" i="6" s="1"/>
  <c r="J178" i="6" s="1"/>
  <c r="F179" i="6"/>
  <c r="H179" i="6" s="1"/>
  <c r="F180" i="6"/>
  <c r="G180" i="6" s="1"/>
  <c r="J180" i="6" s="1"/>
  <c r="F181" i="6"/>
  <c r="I181" i="6" s="1"/>
  <c r="F182" i="6"/>
  <c r="G182" i="6" s="1"/>
  <c r="J182" i="6" s="1"/>
  <c r="F175" i="6"/>
  <c r="G175" i="6" s="1"/>
  <c r="J175" i="6" s="1"/>
  <c r="H182" i="6" l="1"/>
  <c r="I180" i="6"/>
  <c r="H180" i="6"/>
  <c r="I182" i="6"/>
  <c r="G179" i="6"/>
  <c r="J179" i="6" s="1"/>
  <c r="G181" i="6"/>
  <c r="J181" i="6" s="1"/>
  <c r="H181" i="6"/>
  <c r="H176" i="6"/>
  <c r="I179" i="6"/>
  <c r="I178" i="6"/>
  <c r="H178" i="6"/>
  <c r="G177" i="6"/>
  <c r="J177" i="6" s="1"/>
  <c r="I177" i="6"/>
  <c r="G176" i="6"/>
  <c r="J176" i="6" s="1"/>
  <c r="I175" i="6"/>
  <c r="H175" i="6"/>
  <c r="F285" i="12"/>
  <c r="F284" i="12"/>
  <c r="F283" i="12"/>
  <c r="F282" i="12"/>
  <c r="F281" i="12"/>
  <c r="F280" i="12"/>
  <c r="H280" i="12" l="1"/>
  <c r="I280" i="12"/>
  <c r="G280" i="12"/>
  <c r="J280" i="12" s="1"/>
  <c r="G281" i="12"/>
  <c r="J281" i="12" s="1"/>
  <c r="I281" i="12"/>
  <c r="H281" i="12"/>
  <c r="I282" i="12"/>
  <c r="H282" i="12"/>
  <c r="G282" i="12"/>
  <c r="J282" i="12" s="1"/>
  <c r="H283" i="12"/>
  <c r="I283" i="12"/>
  <c r="G283" i="12"/>
  <c r="J283" i="12" s="1"/>
  <c r="I284" i="12"/>
  <c r="H284" i="12"/>
  <c r="G284" i="12"/>
  <c r="J284" i="12" s="1"/>
  <c r="I285" i="12"/>
  <c r="H285" i="12"/>
  <c r="G285" i="12"/>
  <c r="J285" i="12" s="1"/>
  <c r="F478" i="13"/>
  <c r="H478" i="13" s="1"/>
  <c r="F76" i="7"/>
  <c r="G444" i="13"/>
  <c r="G446" i="13"/>
  <c r="F448" i="13"/>
  <c r="G448" i="13" s="1"/>
  <c r="F450" i="13"/>
  <c r="G450" i="13" s="1"/>
  <c r="F451" i="13"/>
  <c r="G451" i="13" s="1"/>
  <c r="F452" i="13"/>
  <c r="G452" i="13" s="1"/>
  <c r="F453" i="13"/>
  <c r="G453" i="13" s="1"/>
  <c r="F454" i="13"/>
  <c r="G454" i="13" s="1"/>
  <c r="G456" i="13"/>
  <c r="J456" i="13" s="1"/>
  <c r="F457" i="13"/>
  <c r="G457" i="13" s="1"/>
  <c r="J457" i="13" s="1"/>
  <c r="F458" i="13"/>
  <c r="G458" i="13" s="1"/>
  <c r="J458" i="13" s="1"/>
  <c r="F459" i="13"/>
  <c r="G459" i="13" s="1"/>
  <c r="J459" i="13" s="1"/>
  <c r="F460" i="13"/>
  <c r="G460" i="13" s="1"/>
  <c r="J460" i="13" s="1"/>
  <c r="F461" i="13"/>
  <c r="G461" i="13" s="1"/>
  <c r="J461" i="13" s="1"/>
  <c r="F462" i="13"/>
  <c r="G462" i="13" s="1"/>
  <c r="J462" i="13" s="1"/>
  <c r="F463" i="13"/>
  <c r="G463" i="13" s="1"/>
  <c r="J463" i="13" s="1"/>
  <c r="F464" i="13"/>
  <c r="G464" i="13" s="1"/>
  <c r="J464" i="13" s="1"/>
  <c r="F465" i="13"/>
  <c r="G465" i="13" s="1"/>
  <c r="J465" i="13" s="1"/>
  <c r="F466" i="13"/>
  <c r="G466" i="13" s="1"/>
  <c r="J466" i="13" s="1"/>
  <c r="F467" i="13"/>
  <c r="G467" i="13" s="1"/>
  <c r="J467" i="13" s="1"/>
  <c r="F468" i="13"/>
  <c r="G468" i="13" s="1"/>
  <c r="J468" i="13" s="1"/>
  <c r="F469" i="13"/>
  <c r="G469" i="13" s="1"/>
  <c r="J469" i="13" s="1"/>
  <c r="G470" i="13"/>
  <c r="J470" i="13" s="1"/>
  <c r="F471" i="13"/>
  <c r="G471" i="13" s="1"/>
  <c r="J471" i="13" s="1"/>
  <c r="F472" i="13"/>
  <c r="G472" i="13" s="1"/>
  <c r="J472" i="13" s="1"/>
  <c r="F473" i="13"/>
  <c r="G473" i="13" s="1"/>
  <c r="J473" i="13" s="1"/>
  <c r="F474" i="13"/>
  <c r="G474" i="13" s="1"/>
  <c r="J474" i="13" s="1"/>
  <c r="F475" i="13"/>
  <c r="G475" i="13" s="1"/>
  <c r="J475" i="13" s="1"/>
  <c r="G476" i="13"/>
  <c r="J476" i="13" s="1"/>
  <c r="F268" i="18"/>
  <c r="F173" i="18"/>
  <c r="F119" i="18"/>
  <c r="G119" i="18" s="1"/>
  <c r="F118" i="18"/>
  <c r="F29" i="8"/>
  <c r="I464" i="13" l="1"/>
  <c r="I467" i="13"/>
  <c r="I468" i="13"/>
  <c r="I473" i="13"/>
  <c r="I474" i="13"/>
  <c r="I469" i="13"/>
  <c r="I459" i="13"/>
  <c r="I465" i="13"/>
  <c r="I460" i="13"/>
  <c r="I461" i="13"/>
  <c r="I475" i="13"/>
  <c r="I462" i="13"/>
  <c r="I476" i="13"/>
  <c r="I463" i="13"/>
  <c r="I478" i="13"/>
  <c r="I457" i="13"/>
  <c r="I471" i="13"/>
  <c r="I466" i="13"/>
  <c r="I456" i="13"/>
  <c r="I470" i="13"/>
  <c r="I458" i="13"/>
  <c r="I472" i="13"/>
  <c r="H463" i="13"/>
  <c r="H464" i="13"/>
  <c r="H462" i="13"/>
  <c r="H460" i="13"/>
  <c r="H461" i="13"/>
  <c r="H472" i="13"/>
  <c r="H475" i="13"/>
  <c r="H476" i="13"/>
  <c r="H459" i="13"/>
  <c r="H473" i="13"/>
  <c r="H474" i="13"/>
  <c r="G478" i="13"/>
  <c r="J478" i="13" s="1"/>
  <c r="H465" i="13"/>
  <c r="H466" i="13"/>
  <c r="H467" i="13"/>
  <c r="H468" i="13"/>
  <c r="H469" i="13"/>
  <c r="H470" i="13"/>
  <c r="H471" i="13"/>
  <c r="H457" i="13"/>
  <c r="H458" i="13"/>
  <c r="H456" i="13"/>
  <c r="F97" i="8"/>
  <c r="F96" i="8"/>
  <c r="F93" i="8"/>
  <c r="F92" i="8"/>
  <c r="F90" i="8"/>
  <c r="F89" i="8"/>
  <c r="F83" i="8"/>
  <c r="F80" i="8"/>
  <c r="F112" i="12"/>
  <c r="F59" i="6"/>
  <c r="G59" i="6" s="1"/>
  <c r="J59" i="6" s="1"/>
  <c r="H59" i="6" l="1"/>
  <c r="I59" i="6"/>
  <c r="F298" i="18" l="1"/>
  <c r="H298" i="18" s="1"/>
  <c r="F297" i="18"/>
  <c r="H297" i="18" s="1"/>
  <c r="F296" i="18"/>
  <c r="H296" i="18" s="1"/>
  <c r="F295" i="18"/>
  <c r="H295" i="18" s="1"/>
  <c r="F294" i="18"/>
  <c r="H294" i="18" s="1"/>
  <c r="F293" i="18"/>
  <c r="H293" i="18" s="1"/>
  <c r="F292" i="18"/>
  <c r="H292" i="18" s="1"/>
  <c r="F890" i="15" l="1"/>
  <c r="C217" i="8"/>
  <c r="C216" i="8"/>
  <c r="C214" i="8"/>
  <c r="C213" i="8"/>
  <c r="C212" i="8"/>
  <c r="F117" i="6"/>
  <c r="I117" i="6" s="1"/>
  <c r="H117" i="6" l="1"/>
  <c r="G117" i="6"/>
  <c r="J117" i="6" s="1"/>
  <c r="F299" i="5"/>
  <c r="I299" i="5" s="1"/>
  <c r="F298" i="5"/>
  <c r="G298" i="5" s="1"/>
  <c r="J298" i="5" s="1"/>
  <c r="H298" i="5" l="1"/>
  <c r="I298" i="5"/>
  <c r="G299" i="5"/>
  <c r="J299" i="5" s="1"/>
  <c r="H299" i="5"/>
  <c r="F187" i="6" l="1"/>
  <c r="F254" i="13" l="1"/>
  <c r="I254" i="13" s="1"/>
  <c r="G254" i="13" l="1"/>
  <c r="J254" i="13" s="1"/>
  <c r="H254" i="13"/>
  <c r="F252" i="13"/>
  <c r="I252" i="13" s="1"/>
  <c r="F251" i="13"/>
  <c r="I251" i="13" s="1"/>
  <c r="F168" i="18"/>
  <c r="F167" i="18"/>
  <c r="F160" i="18"/>
  <c r="F159" i="18"/>
  <c r="F151" i="18"/>
  <c r="F133" i="18"/>
  <c r="G251" i="13" l="1"/>
  <c r="J251" i="13" s="1"/>
  <c r="H251" i="13"/>
  <c r="G252" i="13"/>
  <c r="J252" i="13" s="1"/>
  <c r="H252" i="13"/>
  <c r="F260" i="12"/>
  <c r="I260" i="12" s="1"/>
  <c r="F259" i="12"/>
  <c r="I259" i="12" s="1"/>
  <c r="F258" i="12"/>
  <c r="H258" i="12" s="1"/>
  <c r="F257" i="12"/>
  <c r="I257" i="12" s="1"/>
  <c r="F256" i="12"/>
  <c r="I256" i="12" s="1"/>
  <c r="F191" i="5"/>
  <c r="I191" i="5" s="1"/>
  <c r="F190" i="5"/>
  <c r="I190" i="5" s="1"/>
  <c r="F189" i="5"/>
  <c r="I189" i="5" s="1"/>
  <c r="F188" i="5"/>
  <c r="I188" i="5" s="1"/>
  <c r="F187" i="5"/>
  <c r="I187" i="5" s="1"/>
  <c r="F186" i="5"/>
  <c r="G186" i="5" s="1"/>
  <c r="J186" i="5" s="1"/>
  <c r="F185" i="5"/>
  <c r="I185" i="5" s="1"/>
  <c r="F184" i="5"/>
  <c r="I184" i="5" s="1"/>
  <c r="F183" i="5"/>
  <c r="I183" i="5" s="1"/>
  <c r="F178" i="5"/>
  <c r="G178" i="5" s="1"/>
  <c r="J178" i="5" s="1"/>
  <c r="F177" i="5"/>
  <c r="I177" i="5" s="1"/>
  <c r="G260" i="12" l="1"/>
  <c r="J260" i="12" s="1"/>
  <c r="I258" i="12"/>
  <c r="H259" i="12"/>
  <c r="H260" i="12"/>
  <c r="G258" i="12"/>
  <c r="J258" i="12" s="1"/>
  <c r="G259" i="12"/>
  <c r="J259" i="12" s="1"/>
  <c r="G256" i="12"/>
  <c r="J256" i="12" s="1"/>
  <c r="H256" i="12"/>
  <c r="G257" i="12"/>
  <c r="J257" i="12" s="1"/>
  <c r="H257" i="12"/>
  <c r="H186" i="5"/>
  <c r="I186" i="5"/>
  <c r="G187" i="5"/>
  <c r="J187" i="5" s="1"/>
  <c r="H187" i="5"/>
  <c r="G188" i="5"/>
  <c r="J188" i="5" s="1"/>
  <c r="H188" i="5"/>
  <c r="G183" i="5"/>
  <c r="J183" i="5" s="1"/>
  <c r="H183" i="5"/>
  <c r="G189" i="5"/>
  <c r="J189" i="5" s="1"/>
  <c r="H189" i="5"/>
  <c r="G184" i="5"/>
  <c r="J184" i="5" s="1"/>
  <c r="H184" i="5"/>
  <c r="G190" i="5"/>
  <c r="J190" i="5" s="1"/>
  <c r="H190" i="5"/>
  <c r="G185" i="5"/>
  <c r="J185" i="5" s="1"/>
  <c r="H185" i="5"/>
  <c r="G191" i="5"/>
  <c r="J191" i="5" s="1"/>
  <c r="H191" i="5"/>
  <c r="H178" i="5"/>
  <c r="G177" i="5"/>
  <c r="J177" i="5" s="1"/>
  <c r="H177" i="5"/>
  <c r="I178" i="5"/>
  <c r="H79" i="8"/>
  <c r="F452" i="12" l="1"/>
  <c r="I452" i="12" l="1"/>
  <c r="H452" i="12"/>
  <c r="G452" i="12"/>
  <c r="J452" i="12" s="1"/>
  <c r="F746" i="15"/>
  <c r="F473" i="15"/>
  <c r="F101" i="7"/>
  <c r="F541" i="14"/>
  <c r="F105" i="11" l="1"/>
  <c r="I105" i="11" s="1"/>
  <c r="F104" i="11"/>
  <c r="I104" i="11" s="1"/>
  <c r="F103" i="11"/>
  <c r="I103" i="11" s="1"/>
  <c r="F102" i="11"/>
  <c r="I102" i="11" s="1"/>
  <c r="F101" i="11"/>
  <c r="I101" i="11" s="1"/>
  <c r="F100" i="11"/>
  <c r="I100" i="11" s="1"/>
  <c r="F99" i="11"/>
  <c r="I99" i="11" s="1"/>
  <c r="F98" i="11"/>
  <c r="I98" i="11" s="1"/>
  <c r="F97" i="11"/>
  <c r="I97" i="11" s="1"/>
  <c r="F96" i="11"/>
  <c r="I96" i="11" s="1"/>
  <c r="G101" i="11" l="1"/>
  <c r="J101" i="11" s="1"/>
  <c r="H101" i="11"/>
  <c r="G96" i="11"/>
  <c r="J96" i="11" s="1"/>
  <c r="H96" i="11"/>
  <c r="G102" i="11"/>
  <c r="J102" i="11" s="1"/>
  <c r="H102" i="11"/>
  <c r="G97" i="11"/>
  <c r="J97" i="11" s="1"/>
  <c r="H97" i="11"/>
  <c r="G103" i="11"/>
  <c r="J103" i="11" s="1"/>
  <c r="H103" i="11"/>
  <c r="G98" i="11"/>
  <c r="J98" i="11" s="1"/>
  <c r="H98" i="11"/>
  <c r="G104" i="11"/>
  <c r="J104" i="11" s="1"/>
  <c r="H104" i="11"/>
  <c r="G99" i="11"/>
  <c r="J99" i="11" s="1"/>
  <c r="H99" i="11"/>
  <c r="G100" i="11"/>
  <c r="J100" i="11" s="1"/>
  <c r="H100" i="11"/>
  <c r="G105" i="11"/>
  <c r="J105" i="11" s="1"/>
  <c r="H105" i="11"/>
  <c r="F369" i="11"/>
  <c r="H369" i="11" s="1"/>
  <c r="F69" i="6"/>
  <c r="I69" i="6" s="1"/>
  <c r="F68" i="6"/>
  <c r="I68" i="6" s="1"/>
  <c r="I369" i="11" l="1"/>
  <c r="G369" i="11"/>
  <c r="J369" i="11" s="1"/>
  <c r="H68" i="6"/>
  <c r="G68" i="6"/>
  <c r="J68" i="6" s="1"/>
  <c r="H69" i="6"/>
  <c r="G69" i="6"/>
  <c r="J69" i="6" s="1"/>
  <c r="F33" i="13" l="1"/>
  <c r="F413" i="13"/>
  <c r="F412" i="13"/>
  <c r="F411" i="13"/>
  <c r="F408" i="13"/>
  <c r="F407" i="13"/>
  <c r="F406" i="13"/>
  <c r="F627" i="12"/>
  <c r="F624" i="12"/>
  <c r="F623" i="12"/>
  <c r="F70" i="7"/>
  <c r="F69" i="7"/>
  <c r="F68" i="7"/>
  <c r="F67" i="7"/>
  <c r="F66" i="7"/>
  <c r="F65" i="7"/>
  <c r="F64" i="7"/>
  <c r="H624" i="12" l="1"/>
  <c r="G624" i="12"/>
  <c r="J624" i="12" s="1"/>
  <c r="I624" i="12"/>
  <c r="I627" i="12"/>
  <c r="H627" i="12"/>
  <c r="G627" i="12"/>
  <c r="J627" i="12" s="1"/>
  <c r="H623" i="12"/>
  <c r="I623" i="12"/>
  <c r="G623" i="12"/>
  <c r="J623" i="12" s="1"/>
  <c r="F376" i="12"/>
  <c r="F375" i="12"/>
  <c r="F374" i="12"/>
  <c r="F373" i="12"/>
  <c r="F362" i="12"/>
  <c r="F361" i="12"/>
  <c r="I362" i="12" l="1"/>
  <c r="H362" i="12"/>
  <c r="G362" i="12"/>
  <c r="J362" i="12" s="1"/>
  <c r="H373" i="12"/>
  <c r="G373" i="12"/>
  <c r="J373" i="12" s="1"/>
  <c r="I373" i="12"/>
  <c r="G374" i="12"/>
  <c r="J374" i="12" s="1"/>
  <c r="I374" i="12"/>
  <c r="H374" i="12"/>
  <c r="I376" i="12"/>
  <c r="H376" i="12"/>
  <c r="G376" i="12"/>
  <c r="J376" i="12" s="1"/>
  <c r="H361" i="12"/>
  <c r="G361" i="12"/>
  <c r="J361" i="12" s="1"/>
  <c r="I361" i="12"/>
  <c r="H375" i="12"/>
  <c r="G375" i="12"/>
  <c r="J375" i="12" s="1"/>
  <c r="I375" i="12"/>
  <c r="F39" i="7"/>
  <c r="F38" i="7"/>
  <c r="F37" i="7"/>
  <c r="F36" i="7"/>
  <c r="F35" i="7"/>
  <c r="F34" i="7"/>
  <c r="F33" i="7"/>
  <c r="F31" i="7"/>
  <c r="F30" i="7"/>
  <c r="F29" i="7"/>
  <c r="F28" i="7"/>
  <c r="F27" i="7"/>
  <c r="F26" i="7"/>
  <c r="F32" i="7"/>
  <c r="F115" i="7"/>
  <c r="I115" i="7" s="1"/>
  <c r="F357" i="5"/>
  <c r="F356" i="5"/>
  <c r="F355" i="5"/>
  <c r="F354" i="5"/>
  <c r="F352" i="5"/>
  <c r="F350" i="5"/>
  <c r="F349" i="5"/>
  <c r="F351" i="5"/>
  <c r="F164" i="6"/>
  <c r="F163" i="6"/>
  <c r="F161" i="6"/>
  <c r="F162" i="6"/>
  <c r="G115" i="7" l="1"/>
  <c r="J115" i="7" s="1"/>
  <c r="H115" i="7"/>
  <c r="G100" i="12"/>
  <c r="J100" i="12" s="1"/>
  <c r="I99" i="12"/>
  <c r="I98" i="12"/>
  <c r="I97" i="12"/>
  <c r="I96" i="12"/>
  <c r="G97" i="12" l="1"/>
  <c r="J97" i="12" s="1"/>
  <c r="H99" i="12"/>
  <c r="H100" i="12"/>
  <c r="I100" i="12"/>
  <c r="H97" i="12"/>
  <c r="G98" i="12"/>
  <c r="J98" i="12" s="1"/>
  <c r="H98" i="12"/>
  <c r="G99" i="12"/>
  <c r="J99" i="12" s="1"/>
  <c r="G96" i="12"/>
  <c r="J96" i="12" s="1"/>
  <c r="H96" i="12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41" i="8" l="1"/>
  <c r="F31" i="8"/>
  <c r="F833" i="15"/>
  <c r="F895" i="15"/>
  <c r="F894" i="15"/>
  <c r="F889" i="15"/>
  <c r="F867" i="15"/>
  <c r="F866" i="15"/>
  <c r="F854" i="15"/>
  <c r="F851" i="15"/>
  <c r="F837" i="15"/>
  <c r="F781" i="15"/>
  <c r="F780" i="15"/>
  <c r="F779" i="15"/>
  <c r="F778" i="15"/>
  <c r="F777" i="15"/>
  <c r="F776" i="15"/>
  <c r="F775" i="15"/>
  <c r="F207" i="15"/>
  <c r="F206" i="15"/>
  <c r="F204" i="15"/>
  <c r="F197" i="15"/>
  <c r="F370" i="13" l="1"/>
  <c r="I370" i="13" s="1"/>
  <c r="G370" i="13" l="1"/>
  <c r="J370" i="13" s="1"/>
  <c r="H370" i="13"/>
  <c r="F87" i="7"/>
  <c r="I87" i="7" s="1"/>
  <c r="F289" i="18"/>
  <c r="I289" i="18" s="1"/>
  <c r="F288" i="18"/>
  <c r="I288" i="18" s="1"/>
  <c r="F287" i="18"/>
  <c r="I287" i="18" s="1"/>
  <c r="F286" i="18"/>
  <c r="I286" i="18" s="1"/>
  <c r="F285" i="18"/>
  <c r="I285" i="18" s="1"/>
  <c r="F284" i="18"/>
  <c r="G284" i="18" s="1"/>
  <c r="J284" i="18" s="1"/>
  <c r="F283" i="18"/>
  <c r="I283" i="18" s="1"/>
  <c r="F282" i="18"/>
  <c r="I282" i="18" s="1"/>
  <c r="F281" i="18"/>
  <c r="I281" i="18" s="1"/>
  <c r="F280" i="18"/>
  <c r="I280" i="18" s="1"/>
  <c r="F279" i="18"/>
  <c r="I279" i="18" s="1"/>
  <c r="F278" i="18"/>
  <c r="I278" i="18" s="1"/>
  <c r="F277" i="18"/>
  <c r="I277" i="18" s="1"/>
  <c r="F276" i="18"/>
  <c r="I276" i="18" s="1"/>
  <c r="F275" i="18"/>
  <c r="I275" i="18" s="1"/>
  <c r="F274" i="18"/>
  <c r="I274" i="18" s="1"/>
  <c r="F273" i="18"/>
  <c r="I273" i="18" s="1"/>
  <c r="F272" i="18"/>
  <c r="I272" i="18" s="1"/>
  <c r="G87" i="7" l="1"/>
  <c r="J87" i="7" s="1"/>
  <c r="H87" i="7"/>
  <c r="G273" i="18"/>
  <c r="J273" i="18" s="1"/>
  <c r="H273" i="18"/>
  <c r="H284" i="18"/>
  <c r="I284" i="18"/>
  <c r="G279" i="18"/>
  <c r="J279" i="18" s="1"/>
  <c r="H279" i="18"/>
  <c r="G285" i="18"/>
  <c r="J285" i="18" s="1"/>
  <c r="G274" i="18"/>
  <c r="J274" i="18" s="1"/>
  <c r="H285" i="18"/>
  <c r="H274" i="18"/>
  <c r="G280" i="18"/>
  <c r="J280" i="18" s="1"/>
  <c r="H280" i="18"/>
  <c r="G286" i="18"/>
  <c r="J286" i="18" s="1"/>
  <c r="G275" i="18"/>
  <c r="J275" i="18" s="1"/>
  <c r="H286" i="18"/>
  <c r="H275" i="18"/>
  <c r="G281" i="18"/>
  <c r="J281" i="18" s="1"/>
  <c r="H281" i="18"/>
  <c r="G287" i="18"/>
  <c r="J287" i="18" s="1"/>
  <c r="G276" i="18"/>
  <c r="J276" i="18" s="1"/>
  <c r="H287" i="18"/>
  <c r="H276" i="18"/>
  <c r="G282" i="18"/>
  <c r="J282" i="18" s="1"/>
  <c r="H282" i="18"/>
  <c r="G288" i="18"/>
  <c r="J288" i="18" s="1"/>
  <c r="G277" i="18"/>
  <c r="J277" i="18" s="1"/>
  <c r="H288" i="18"/>
  <c r="H277" i="18"/>
  <c r="G283" i="18"/>
  <c r="J283" i="18" s="1"/>
  <c r="G272" i="18"/>
  <c r="J272" i="18" s="1"/>
  <c r="H283" i="18"/>
  <c r="H272" i="18"/>
  <c r="G289" i="18"/>
  <c r="J289" i="18" s="1"/>
  <c r="G278" i="18"/>
  <c r="J278" i="18" s="1"/>
  <c r="H289" i="18"/>
  <c r="H278" i="18"/>
  <c r="F259" i="18"/>
  <c r="H259" i="18" s="1"/>
  <c r="F258" i="18"/>
  <c r="I258" i="18" s="1"/>
  <c r="F257" i="18"/>
  <c r="I257" i="18" s="1"/>
  <c r="F256" i="18"/>
  <c r="I256" i="18" s="1"/>
  <c r="F255" i="18"/>
  <c r="I255" i="18" s="1"/>
  <c r="F254" i="18"/>
  <c r="G254" i="18" s="1"/>
  <c r="J254" i="18" s="1"/>
  <c r="F253" i="18"/>
  <c r="I253" i="18" s="1"/>
  <c r="F252" i="18"/>
  <c r="I252" i="18" s="1"/>
  <c r="F251" i="18"/>
  <c r="I251" i="18" s="1"/>
  <c r="F250" i="18"/>
  <c r="I250" i="18" s="1"/>
  <c r="F249" i="18"/>
  <c r="I249" i="18" s="1"/>
  <c r="F248" i="18"/>
  <c r="I248" i="18" s="1"/>
  <c r="F247" i="18"/>
  <c r="I247" i="18" s="1"/>
  <c r="F246" i="18"/>
  <c r="I246" i="18" s="1"/>
  <c r="F245" i="18"/>
  <c r="I245" i="18" s="1"/>
  <c r="F244" i="18"/>
  <c r="I244" i="18" s="1"/>
  <c r="F243" i="18"/>
  <c r="I243" i="18" s="1"/>
  <c r="F242" i="18"/>
  <c r="I242" i="18" s="1"/>
  <c r="F241" i="18"/>
  <c r="I241" i="18" s="1"/>
  <c r="G243" i="18" l="1"/>
  <c r="J243" i="18" s="1"/>
  <c r="H243" i="18"/>
  <c r="H254" i="18"/>
  <c r="I254" i="18"/>
  <c r="I259" i="18"/>
  <c r="G249" i="18"/>
  <c r="J249" i="18" s="1"/>
  <c r="H249" i="18"/>
  <c r="G255" i="18"/>
  <c r="J255" i="18" s="1"/>
  <c r="G244" i="18"/>
  <c r="J244" i="18" s="1"/>
  <c r="H255" i="18"/>
  <c r="H244" i="18"/>
  <c r="G250" i="18"/>
  <c r="J250" i="18" s="1"/>
  <c r="H250" i="18"/>
  <c r="G256" i="18"/>
  <c r="J256" i="18" s="1"/>
  <c r="G245" i="18"/>
  <c r="J245" i="18" s="1"/>
  <c r="H256" i="18"/>
  <c r="H245" i="18"/>
  <c r="G251" i="18"/>
  <c r="J251" i="18" s="1"/>
  <c r="H251" i="18"/>
  <c r="G257" i="18"/>
  <c r="J257" i="18" s="1"/>
  <c r="G246" i="18"/>
  <c r="J246" i="18" s="1"/>
  <c r="H257" i="18"/>
  <c r="H246" i="18"/>
  <c r="G252" i="18"/>
  <c r="J252" i="18" s="1"/>
  <c r="G241" i="18"/>
  <c r="J241" i="18" s="1"/>
  <c r="H252" i="18"/>
  <c r="H241" i="18"/>
  <c r="G258" i="18"/>
  <c r="J258" i="18" s="1"/>
  <c r="G247" i="18"/>
  <c r="J247" i="18" s="1"/>
  <c r="H258" i="18"/>
  <c r="H247" i="18"/>
  <c r="G253" i="18"/>
  <c r="J253" i="18" s="1"/>
  <c r="G242" i="18"/>
  <c r="J242" i="18" s="1"/>
  <c r="H253" i="18"/>
  <c r="H242" i="18"/>
  <c r="G259" i="18"/>
  <c r="J259" i="18" s="1"/>
  <c r="G248" i="18"/>
  <c r="J248" i="18" s="1"/>
  <c r="H248" i="18"/>
  <c r="F95" i="7" l="1"/>
  <c r="F94" i="7"/>
  <c r="F93" i="7"/>
  <c r="F92" i="7"/>
  <c r="F91" i="7"/>
  <c r="F90" i="7"/>
  <c r="F89" i="7"/>
  <c r="F17" i="7"/>
  <c r="F860" i="15" l="1"/>
  <c r="I860" i="15" s="1"/>
  <c r="C860" i="15"/>
  <c r="B860" i="15"/>
  <c r="F415" i="18"/>
  <c r="I415" i="18" s="1"/>
  <c r="I366" i="18"/>
  <c r="H415" i="18" l="1"/>
  <c r="G415" i="18"/>
  <c r="J415" i="18" s="1"/>
  <c r="G860" i="15"/>
  <c r="J860" i="15" s="1"/>
  <c r="H860" i="15"/>
  <c r="H366" i="18"/>
  <c r="G366" i="18"/>
  <c r="J366" i="18" s="1"/>
  <c r="F725" i="12" l="1"/>
  <c r="F724" i="12"/>
  <c r="F723" i="12"/>
  <c r="F722" i="12"/>
  <c r="F721" i="12"/>
  <c r="F720" i="12"/>
  <c r="F719" i="12"/>
  <c r="F718" i="12"/>
  <c r="F717" i="12"/>
  <c r="F716" i="12"/>
  <c r="F715" i="12"/>
  <c r="F714" i="12"/>
  <c r="F713" i="12"/>
  <c r="F712" i="12"/>
  <c r="F711" i="12"/>
  <c r="F710" i="12"/>
  <c r="F709" i="12"/>
  <c r="F708" i="12"/>
  <c r="F707" i="12"/>
  <c r="F706" i="12"/>
  <c r="F705" i="12"/>
  <c r="F704" i="12"/>
  <c r="F703" i="12"/>
  <c r="F702" i="12"/>
  <c r="F701" i="12"/>
  <c r="F700" i="12"/>
  <c r="F699" i="12"/>
  <c r="F698" i="12"/>
  <c r="F697" i="12"/>
  <c r="F696" i="12"/>
  <c r="F695" i="12"/>
  <c r="F694" i="12"/>
  <c r="F693" i="12"/>
  <c r="F692" i="12"/>
  <c r="F691" i="12"/>
  <c r="F690" i="12"/>
  <c r="F689" i="12"/>
  <c r="F688" i="12"/>
  <c r="F687" i="12"/>
  <c r="F686" i="12"/>
  <c r="F685" i="12"/>
  <c r="F684" i="12"/>
  <c r="F683" i="12"/>
  <c r="F682" i="12"/>
  <c r="F681" i="12"/>
  <c r="F680" i="12"/>
  <c r="F679" i="12"/>
  <c r="F678" i="12"/>
  <c r="F677" i="12"/>
  <c r="F676" i="12"/>
  <c r="F675" i="12"/>
  <c r="F674" i="12"/>
  <c r="F673" i="12"/>
  <c r="F672" i="12"/>
  <c r="F671" i="12"/>
  <c r="F670" i="12"/>
  <c r="F669" i="12"/>
  <c r="F668" i="12"/>
  <c r="F667" i="12"/>
  <c r="F666" i="12"/>
  <c r="F665" i="12"/>
  <c r="I679" i="12" l="1"/>
  <c r="H679" i="12"/>
  <c r="G679" i="12"/>
  <c r="J679" i="12" s="1"/>
  <c r="H681" i="12"/>
  <c r="G681" i="12"/>
  <c r="J681" i="12" s="1"/>
  <c r="I681" i="12"/>
  <c r="H683" i="12"/>
  <c r="I683" i="12"/>
  <c r="G683" i="12"/>
  <c r="J683" i="12" s="1"/>
  <c r="H685" i="12"/>
  <c r="I685" i="12"/>
  <c r="G685" i="12"/>
  <c r="J685" i="12" s="1"/>
  <c r="H686" i="12"/>
  <c r="G686" i="12"/>
  <c r="J686" i="12" s="1"/>
  <c r="I686" i="12"/>
  <c r="I688" i="12"/>
  <c r="H688" i="12"/>
  <c r="G688" i="12"/>
  <c r="J688" i="12" s="1"/>
  <c r="H690" i="12"/>
  <c r="G690" i="12"/>
  <c r="J690" i="12" s="1"/>
  <c r="I690" i="12"/>
  <c r="G720" i="12"/>
  <c r="J720" i="12" s="1"/>
  <c r="I720" i="12"/>
  <c r="H720" i="12"/>
  <c r="H694" i="12"/>
  <c r="G694" i="12"/>
  <c r="J694" i="12" s="1"/>
  <c r="I694" i="12"/>
  <c r="H670" i="12"/>
  <c r="G670" i="12"/>
  <c r="J670" i="12" s="1"/>
  <c r="I670" i="12"/>
  <c r="H678" i="12"/>
  <c r="G678" i="12"/>
  <c r="J678" i="12" s="1"/>
  <c r="I678" i="12"/>
  <c r="G708" i="12"/>
  <c r="J708" i="12" s="1"/>
  <c r="I708" i="12"/>
  <c r="H708" i="12"/>
  <c r="I710" i="12"/>
  <c r="H710" i="12"/>
  <c r="G710" i="12"/>
  <c r="J710" i="12" s="1"/>
  <c r="H713" i="12"/>
  <c r="G713" i="12"/>
  <c r="J713" i="12" s="1"/>
  <c r="I713" i="12"/>
  <c r="I687" i="12"/>
  <c r="H687" i="12"/>
  <c r="G687" i="12"/>
  <c r="J687" i="12" s="1"/>
  <c r="I717" i="12"/>
  <c r="G717" i="12"/>
  <c r="J717" i="12" s="1"/>
  <c r="H717" i="12"/>
  <c r="H692" i="12"/>
  <c r="G692" i="12"/>
  <c r="J692" i="12" s="1"/>
  <c r="I692" i="12"/>
  <c r="I666" i="12"/>
  <c r="H666" i="12"/>
  <c r="G666" i="12"/>
  <c r="J666" i="12" s="1"/>
  <c r="I723" i="12"/>
  <c r="G723" i="12"/>
  <c r="J723" i="12" s="1"/>
  <c r="H723" i="12"/>
  <c r="I725" i="12"/>
  <c r="H725" i="12"/>
  <c r="G725" i="12"/>
  <c r="J725" i="12" s="1"/>
  <c r="I671" i="12"/>
  <c r="H671" i="12"/>
  <c r="G671" i="12"/>
  <c r="J671" i="12" s="1"/>
  <c r="G702" i="12"/>
  <c r="J702" i="12" s="1"/>
  <c r="I702" i="12"/>
  <c r="H702" i="12"/>
  <c r="H706" i="12"/>
  <c r="G706" i="12"/>
  <c r="J706" i="12" s="1"/>
  <c r="I706" i="12"/>
  <c r="I680" i="12"/>
  <c r="H680" i="12"/>
  <c r="G680" i="12"/>
  <c r="J680" i="12" s="1"/>
  <c r="H682" i="12"/>
  <c r="G682" i="12"/>
  <c r="J682" i="12" s="1"/>
  <c r="I682" i="12"/>
  <c r="I684" i="12"/>
  <c r="H684" i="12"/>
  <c r="G684" i="12"/>
  <c r="J684" i="12" s="1"/>
  <c r="I715" i="12"/>
  <c r="G715" i="12"/>
  <c r="J715" i="12" s="1"/>
  <c r="H715" i="12"/>
  <c r="I718" i="12"/>
  <c r="H718" i="12"/>
  <c r="G718" i="12"/>
  <c r="J718" i="12" s="1"/>
  <c r="I665" i="12"/>
  <c r="G665" i="12"/>
  <c r="J665" i="12" s="1"/>
  <c r="H665" i="12"/>
  <c r="H722" i="12"/>
  <c r="I722" i="12"/>
  <c r="G722" i="12"/>
  <c r="J722" i="12" s="1"/>
  <c r="I696" i="12"/>
  <c r="G696" i="12"/>
  <c r="J696" i="12" s="1"/>
  <c r="H696" i="12"/>
  <c r="I697" i="12"/>
  <c r="G697" i="12"/>
  <c r="J697" i="12" s="1"/>
  <c r="H697" i="12"/>
  <c r="G699" i="12"/>
  <c r="J699" i="12" s="1"/>
  <c r="I699" i="12"/>
  <c r="H699" i="12"/>
  <c r="I673" i="12"/>
  <c r="G673" i="12"/>
  <c r="J673" i="12" s="1"/>
  <c r="H673" i="12"/>
  <c r="H703" i="12"/>
  <c r="G703" i="12"/>
  <c r="J703" i="12" s="1"/>
  <c r="I703" i="12"/>
  <c r="I707" i="12"/>
  <c r="H707" i="12"/>
  <c r="G707" i="12"/>
  <c r="J707" i="12" s="1"/>
  <c r="G711" i="12"/>
  <c r="J711" i="12" s="1"/>
  <c r="H711" i="12"/>
  <c r="I711" i="12"/>
  <c r="I716" i="12"/>
  <c r="H716" i="12"/>
  <c r="G716" i="12"/>
  <c r="J716" i="12" s="1"/>
  <c r="G691" i="12"/>
  <c r="J691" i="12" s="1"/>
  <c r="I691" i="12"/>
  <c r="H691" i="12"/>
  <c r="G693" i="12"/>
  <c r="J693" i="12" s="1"/>
  <c r="I693" i="12"/>
  <c r="H693" i="12"/>
  <c r="I667" i="12"/>
  <c r="H667" i="12"/>
  <c r="G667" i="12"/>
  <c r="J667" i="12" s="1"/>
  <c r="H668" i="12"/>
  <c r="G668" i="12"/>
  <c r="J668" i="12" s="1"/>
  <c r="I668" i="12"/>
  <c r="H669" i="12"/>
  <c r="G669" i="12"/>
  <c r="J669" i="12" s="1"/>
  <c r="I669" i="12"/>
  <c r="H700" i="12"/>
  <c r="G700" i="12"/>
  <c r="J700" i="12" s="1"/>
  <c r="I700" i="12"/>
  <c r="G701" i="12"/>
  <c r="J701" i="12" s="1"/>
  <c r="H701" i="12"/>
  <c r="I701" i="12"/>
  <c r="I674" i="12"/>
  <c r="H674" i="12"/>
  <c r="G674" i="12"/>
  <c r="J674" i="12" s="1"/>
  <c r="I704" i="12"/>
  <c r="H704" i="12"/>
  <c r="G704" i="12"/>
  <c r="J704" i="12" s="1"/>
  <c r="I709" i="12"/>
  <c r="G709" i="12"/>
  <c r="J709" i="12" s="1"/>
  <c r="H709" i="12"/>
  <c r="I712" i="12"/>
  <c r="G712" i="12"/>
  <c r="J712" i="12" s="1"/>
  <c r="H712" i="12"/>
  <c r="I714" i="12"/>
  <c r="H714" i="12"/>
  <c r="G714" i="12"/>
  <c r="J714" i="12" s="1"/>
  <c r="I689" i="12"/>
  <c r="H689" i="12"/>
  <c r="G689" i="12"/>
  <c r="J689" i="12" s="1"/>
  <c r="H719" i="12"/>
  <c r="I719" i="12"/>
  <c r="G719" i="12"/>
  <c r="J719" i="12" s="1"/>
  <c r="H721" i="12"/>
  <c r="G721" i="12"/>
  <c r="J721" i="12" s="1"/>
  <c r="I721" i="12"/>
  <c r="G695" i="12"/>
  <c r="J695" i="12" s="1"/>
  <c r="I695" i="12"/>
  <c r="H695" i="12"/>
  <c r="I724" i="12"/>
  <c r="H724" i="12"/>
  <c r="G724" i="12"/>
  <c r="J724" i="12" s="1"/>
  <c r="I698" i="12"/>
  <c r="H698" i="12"/>
  <c r="G698" i="12"/>
  <c r="J698" i="12" s="1"/>
  <c r="H672" i="12"/>
  <c r="G672" i="12"/>
  <c r="J672" i="12" s="1"/>
  <c r="I672" i="12"/>
  <c r="I675" i="12"/>
  <c r="H675" i="12"/>
  <c r="G675" i="12"/>
  <c r="J675" i="12" s="1"/>
  <c r="H676" i="12"/>
  <c r="G676" i="12"/>
  <c r="J676" i="12" s="1"/>
  <c r="I676" i="12"/>
  <c r="I677" i="12"/>
  <c r="H677" i="12"/>
  <c r="G677" i="12"/>
  <c r="J677" i="12" s="1"/>
  <c r="I705" i="12"/>
  <c r="H705" i="12"/>
  <c r="G705" i="12"/>
  <c r="J705" i="12" s="1"/>
  <c r="F530" i="12"/>
  <c r="H168" i="18"/>
  <c r="G167" i="18"/>
  <c r="H160" i="18"/>
  <c r="H159" i="18"/>
  <c r="H151" i="18"/>
  <c r="F127" i="18"/>
  <c r="H127" i="18" s="1"/>
  <c r="H119" i="18"/>
  <c r="H118" i="18"/>
  <c r="G530" i="12" l="1"/>
  <c r="J530" i="12" s="1"/>
  <c r="I530" i="12"/>
  <c r="H530" i="12"/>
  <c r="G160" i="18"/>
  <c r="G127" i="18"/>
  <c r="G151" i="18"/>
  <c r="G159" i="18"/>
  <c r="H167" i="18"/>
  <c r="G168" i="18"/>
  <c r="F832" i="15" l="1"/>
  <c r="G832" i="15" s="1"/>
  <c r="J832" i="15" s="1"/>
  <c r="F70" i="25"/>
  <c r="G70" i="25" s="1"/>
  <c r="J70" i="25" s="1"/>
  <c r="F71" i="25"/>
  <c r="G71" i="25" s="1"/>
  <c r="J71" i="25" s="1"/>
  <c r="F72" i="25"/>
  <c r="G72" i="25" s="1"/>
  <c r="J72" i="25" s="1"/>
  <c r="F73" i="25"/>
  <c r="I73" i="25" s="1"/>
  <c r="G833" i="15"/>
  <c r="J833" i="15" s="1"/>
  <c r="H72" i="25" l="1"/>
  <c r="I72" i="25"/>
  <c r="I71" i="25"/>
  <c r="H71" i="25"/>
  <c r="H73" i="25"/>
  <c r="G73" i="25"/>
  <c r="J73" i="25" s="1"/>
  <c r="H832" i="15"/>
  <c r="I832" i="15"/>
  <c r="H833" i="15"/>
  <c r="I833" i="15"/>
  <c r="I70" i="25"/>
  <c r="H70" i="25"/>
  <c r="F335" i="11"/>
  <c r="H112" i="12" l="1"/>
  <c r="F61" i="7"/>
  <c r="I61" i="7" s="1"/>
  <c r="G112" i="12" l="1"/>
  <c r="J112" i="12" s="1"/>
  <c r="I112" i="12"/>
  <c r="G61" i="7"/>
  <c r="J61" i="7" s="1"/>
  <c r="H61" i="7"/>
  <c r="F93" i="11" l="1"/>
  <c r="I93" i="11" s="1"/>
  <c r="F77" i="11"/>
  <c r="I77" i="11" s="1"/>
  <c r="F76" i="11"/>
  <c r="I76" i="11" s="1"/>
  <c r="F75" i="11"/>
  <c r="G75" i="11" s="1"/>
  <c r="J75" i="11" s="1"/>
  <c r="F74" i="11"/>
  <c r="I74" i="11" s="1"/>
  <c r="F73" i="11"/>
  <c r="I73" i="11" s="1"/>
  <c r="G93" i="11" l="1"/>
  <c r="J93" i="11" s="1"/>
  <c r="H93" i="11"/>
  <c r="H75" i="11"/>
  <c r="I75" i="11"/>
  <c r="G76" i="11"/>
  <c r="J76" i="11" s="1"/>
  <c r="H76" i="11"/>
  <c r="G77" i="11"/>
  <c r="J77" i="11" s="1"/>
  <c r="H77" i="11"/>
  <c r="G73" i="11"/>
  <c r="J73" i="11" s="1"/>
  <c r="H73" i="11"/>
  <c r="G74" i="11"/>
  <c r="J74" i="11" s="1"/>
  <c r="H74" i="11"/>
  <c r="F398" i="11" l="1"/>
  <c r="I398" i="11" s="1"/>
  <c r="F397" i="11"/>
  <c r="I397" i="11" s="1"/>
  <c r="H398" i="11" l="1"/>
  <c r="G398" i="11"/>
  <c r="J398" i="11" s="1"/>
  <c r="G397" i="11"/>
  <c r="J397" i="11" s="1"/>
  <c r="H397" i="11"/>
  <c r="F869" i="15"/>
  <c r="I869" i="15" s="1"/>
  <c r="C869" i="15"/>
  <c r="B869" i="15"/>
  <c r="F526" i="12"/>
  <c r="F525" i="12"/>
  <c r="F266" i="5"/>
  <c r="I266" i="5" s="1"/>
  <c r="F265" i="5"/>
  <c r="I265" i="5" s="1"/>
  <c r="F264" i="5"/>
  <c r="I264" i="5" s="1"/>
  <c r="I525" i="12" l="1"/>
  <c r="G525" i="12"/>
  <c r="J525" i="12" s="1"/>
  <c r="H525" i="12"/>
  <c r="I526" i="12"/>
  <c r="H526" i="12"/>
  <c r="G526" i="12"/>
  <c r="J526" i="12" s="1"/>
  <c r="G869" i="15"/>
  <c r="J869" i="15" s="1"/>
  <c r="H869" i="15"/>
  <c r="G265" i="5"/>
  <c r="J265" i="5" s="1"/>
  <c r="H265" i="5"/>
  <c r="G266" i="5"/>
  <c r="J266" i="5" s="1"/>
  <c r="H266" i="5"/>
  <c r="G264" i="5"/>
  <c r="J264" i="5" s="1"/>
  <c r="H264" i="5"/>
  <c r="F242" i="11" l="1"/>
  <c r="I242" i="11" s="1"/>
  <c r="F241" i="11"/>
  <c r="I241" i="11" s="1"/>
  <c r="F240" i="11"/>
  <c r="I240" i="11" s="1"/>
  <c r="F239" i="11"/>
  <c r="H239" i="11" s="1"/>
  <c r="F238" i="11"/>
  <c r="I238" i="11" s="1"/>
  <c r="F237" i="11"/>
  <c r="G237" i="11" s="1"/>
  <c r="J237" i="11" s="1"/>
  <c r="F236" i="11"/>
  <c r="G236" i="11" s="1"/>
  <c r="J236" i="11" s="1"/>
  <c r="F235" i="11"/>
  <c r="H235" i="11" s="1"/>
  <c r="F234" i="11"/>
  <c r="I234" i="11" s="1"/>
  <c r="F868" i="15"/>
  <c r="I868" i="15" s="1"/>
  <c r="C868" i="15"/>
  <c r="B868" i="15"/>
  <c r="F887" i="24"/>
  <c r="F886" i="24"/>
  <c r="F885" i="24"/>
  <c r="F884" i="24"/>
  <c r="F110" i="24"/>
  <c r="G241" i="11" l="1"/>
  <c r="J241" i="11" s="1"/>
  <c r="H236" i="11"/>
  <c r="I236" i="11"/>
  <c r="H237" i="11"/>
  <c r="I237" i="11"/>
  <c r="H241" i="11"/>
  <c r="I235" i="11"/>
  <c r="I239" i="11"/>
  <c r="G238" i="11"/>
  <c r="J238" i="11" s="1"/>
  <c r="H238" i="11"/>
  <c r="G239" i="11"/>
  <c r="J239" i="11" s="1"/>
  <c r="G234" i="11"/>
  <c r="J234" i="11" s="1"/>
  <c r="H234" i="11"/>
  <c r="G240" i="11"/>
  <c r="J240" i="11" s="1"/>
  <c r="H240" i="11"/>
  <c r="G235" i="11"/>
  <c r="J235" i="11" s="1"/>
  <c r="G242" i="11"/>
  <c r="J242" i="11" s="1"/>
  <c r="H242" i="11"/>
  <c r="G868" i="15"/>
  <c r="J868" i="15" s="1"/>
  <c r="H868" i="15"/>
  <c r="F40" i="8"/>
  <c r="F39" i="8"/>
  <c r="F38" i="8"/>
  <c r="F37" i="8"/>
  <c r="F36" i="8"/>
  <c r="F35" i="8"/>
  <c r="F34" i="8"/>
  <c r="F33" i="8"/>
  <c r="F32" i="8"/>
  <c r="F30" i="8"/>
  <c r="F912" i="18"/>
  <c r="G912" i="18" s="1"/>
  <c r="J912" i="18" s="1"/>
  <c r="F911" i="18"/>
  <c r="G911" i="18" s="1"/>
  <c r="J911" i="18" s="1"/>
  <c r="H911" i="18" l="1"/>
  <c r="I911" i="18"/>
  <c r="H912" i="18"/>
  <c r="I912" i="18"/>
  <c r="F908" i="18" l="1"/>
  <c r="I908" i="18" s="1"/>
  <c r="F907" i="18"/>
  <c r="G907" i="18" s="1"/>
  <c r="J907" i="18" s="1"/>
  <c r="H907" i="18" l="1"/>
  <c r="I907" i="18"/>
  <c r="G908" i="18"/>
  <c r="J908" i="18" s="1"/>
  <c r="H908" i="18"/>
  <c r="F199" i="18" l="1"/>
  <c r="F158" i="18"/>
  <c r="F348" i="24" l="1"/>
  <c r="F470" i="18" l="1"/>
  <c r="H470" i="18" s="1"/>
  <c r="F245" i="12" l="1"/>
  <c r="I245" i="12" s="1"/>
  <c r="F244" i="12"/>
  <c r="H244" i="12" s="1"/>
  <c r="F290" i="18"/>
  <c r="H290" i="18" s="1"/>
  <c r="F260" i="18"/>
  <c r="H260" i="18" s="1"/>
  <c r="I244" i="12" l="1"/>
  <c r="H245" i="12"/>
  <c r="G244" i="12"/>
  <c r="J244" i="12" s="1"/>
  <c r="G245" i="12"/>
  <c r="J245" i="12" s="1"/>
  <c r="G290" i="18"/>
  <c r="J290" i="18" s="1"/>
  <c r="I290" i="18"/>
  <c r="G260" i="18"/>
  <c r="J260" i="18" s="1"/>
  <c r="I260" i="18"/>
  <c r="F854" i="18" l="1"/>
  <c r="I854" i="18" s="1"/>
  <c r="F853" i="18"/>
  <c r="I853" i="18" s="1"/>
  <c r="F852" i="18"/>
  <c r="I852" i="18" s="1"/>
  <c r="F851" i="18"/>
  <c r="I851" i="18" s="1"/>
  <c r="F850" i="18"/>
  <c r="I850" i="18" s="1"/>
  <c r="F849" i="18"/>
  <c r="I849" i="18" s="1"/>
  <c r="F848" i="18"/>
  <c r="I848" i="18" s="1"/>
  <c r="F847" i="18"/>
  <c r="I847" i="18" s="1"/>
  <c r="F846" i="18"/>
  <c r="I846" i="18" s="1"/>
  <c r="F845" i="18"/>
  <c r="I845" i="18" s="1"/>
  <c r="F844" i="18"/>
  <c r="I844" i="18" s="1"/>
  <c r="F843" i="18"/>
  <c r="H843" i="18" s="1"/>
  <c r="F842" i="18"/>
  <c r="I842" i="18" s="1"/>
  <c r="F841" i="18"/>
  <c r="I841" i="18" s="1"/>
  <c r="F840" i="18"/>
  <c r="I840" i="18" s="1"/>
  <c r="F839" i="18"/>
  <c r="G839" i="18" s="1"/>
  <c r="J839" i="18" s="1"/>
  <c r="F838" i="18"/>
  <c r="I838" i="18" s="1"/>
  <c r="F837" i="18"/>
  <c r="I837" i="18" s="1"/>
  <c r="F836" i="18"/>
  <c r="I836" i="18" s="1"/>
  <c r="F835" i="18"/>
  <c r="I835" i="18" s="1"/>
  <c r="F834" i="18"/>
  <c r="I834" i="18" s="1"/>
  <c r="F833" i="18"/>
  <c r="I833" i="18" s="1"/>
  <c r="F832" i="18"/>
  <c r="I832" i="18" s="1"/>
  <c r="F831" i="18"/>
  <c r="I831" i="18" s="1"/>
  <c r="F830" i="18"/>
  <c r="I830" i="18" s="1"/>
  <c r="F829" i="18"/>
  <c r="I829" i="18" s="1"/>
  <c r="F828" i="18"/>
  <c r="I828" i="18" s="1"/>
  <c r="F827" i="18"/>
  <c r="I827" i="18" s="1"/>
  <c r="F826" i="18"/>
  <c r="I826" i="18" s="1"/>
  <c r="F825" i="18"/>
  <c r="I825" i="18" s="1"/>
  <c r="F824" i="18"/>
  <c r="I824" i="18" s="1"/>
  <c r="F823" i="18"/>
  <c r="I823" i="18" s="1"/>
  <c r="F822" i="18"/>
  <c r="I822" i="18" s="1"/>
  <c r="F821" i="18"/>
  <c r="I821" i="18" s="1"/>
  <c r="F820" i="18"/>
  <c r="I820" i="18" s="1"/>
  <c r="F819" i="18"/>
  <c r="H819" i="18" s="1"/>
  <c r="F818" i="18"/>
  <c r="I818" i="18" s="1"/>
  <c r="F817" i="18"/>
  <c r="I817" i="18" s="1"/>
  <c r="F816" i="18"/>
  <c r="I816" i="18" s="1"/>
  <c r="F815" i="18"/>
  <c r="H815" i="18" s="1"/>
  <c r="F856" i="18"/>
  <c r="G856" i="18" s="1"/>
  <c r="J856" i="18" s="1"/>
  <c r="F857" i="18"/>
  <c r="G857" i="18" s="1"/>
  <c r="J857" i="18" s="1"/>
  <c r="F858" i="18"/>
  <c r="I858" i="18" s="1"/>
  <c r="F859" i="18"/>
  <c r="H859" i="18" s="1"/>
  <c r="F860" i="18"/>
  <c r="G860" i="18" s="1"/>
  <c r="J860" i="18" s="1"/>
  <c r="F861" i="18"/>
  <c r="I861" i="18" s="1"/>
  <c r="F862" i="18"/>
  <c r="H862" i="18" s="1"/>
  <c r="F863" i="18"/>
  <c r="I863" i="18" s="1"/>
  <c r="F864" i="18"/>
  <c r="G864" i="18" s="1"/>
  <c r="J864" i="18" s="1"/>
  <c r="F865" i="18"/>
  <c r="G865" i="18" s="1"/>
  <c r="J865" i="18" s="1"/>
  <c r="F866" i="18"/>
  <c r="H866" i="18" s="1"/>
  <c r="F867" i="18"/>
  <c r="G867" i="18" s="1"/>
  <c r="J867" i="18" s="1"/>
  <c r="F868" i="18"/>
  <c r="G868" i="18" s="1"/>
  <c r="J868" i="18" s="1"/>
  <c r="F869" i="18"/>
  <c r="I869" i="18" s="1"/>
  <c r="F870" i="18"/>
  <c r="I870" i="18" s="1"/>
  <c r="F871" i="18"/>
  <c r="G871" i="18" s="1"/>
  <c r="J871" i="18" s="1"/>
  <c r="F872" i="18"/>
  <c r="G872" i="18" s="1"/>
  <c r="J872" i="18" s="1"/>
  <c r="F873" i="18"/>
  <c r="G873" i="18" s="1"/>
  <c r="J873" i="18" s="1"/>
  <c r="F874" i="18"/>
  <c r="G874" i="18" s="1"/>
  <c r="J874" i="18" s="1"/>
  <c r="F875" i="18"/>
  <c r="G875" i="18" s="1"/>
  <c r="J875" i="18" s="1"/>
  <c r="F876" i="18"/>
  <c r="G876" i="18" s="1"/>
  <c r="J876" i="18" s="1"/>
  <c r="F877" i="18"/>
  <c r="G877" i="18" s="1"/>
  <c r="J877" i="18" s="1"/>
  <c r="F878" i="18"/>
  <c r="H878" i="18" s="1"/>
  <c r="F879" i="18"/>
  <c r="G879" i="18" s="1"/>
  <c r="J879" i="18" s="1"/>
  <c r="F880" i="18"/>
  <c r="G880" i="18" s="1"/>
  <c r="J880" i="18" s="1"/>
  <c r="F881" i="18"/>
  <c r="I881" i="18" s="1"/>
  <c r="F882" i="18"/>
  <c r="H882" i="18" s="1"/>
  <c r="F883" i="18"/>
  <c r="G883" i="18" s="1"/>
  <c r="J883" i="18" s="1"/>
  <c r="F884" i="18"/>
  <c r="G884" i="18" s="1"/>
  <c r="J884" i="18" s="1"/>
  <c r="F885" i="18"/>
  <c r="G885" i="18" s="1"/>
  <c r="J885" i="18" s="1"/>
  <c r="F886" i="18"/>
  <c r="H886" i="18" s="1"/>
  <c r="F887" i="18"/>
  <c r="G887" i="18" s="1"/>
  <c r="J887" i="18" s="1"/>
  <c r="F888" i="18"/>
  <c r="G888" i="18" s="1"/>
  <c r="J888" i="18" s="1"/>
  <c r="F889" i="18"/>
  <c r="I889" i="18" s="1"/>
  <c r="F890" i="18"/>
  <c r="H890" i="18" s="1"/>
  <c r="F891" i="18"/>
  <c r="G891" i="18" s="1"/>
  <c r="J891" i="18" s="1"/>
  <c r="F892" i="18"/>
  <c r="G892" i="18" s="1"/>
  <c r="J892" i="18" s="1"/>
  <c r="F893" i="18"/>
  <c r="G893" i="18" s="1"/>
  <c r="J893" i="18" s="1"/>
  <c r="F894" i="18"/>
  <c r="G894" i="18" s="1"/>
  <c r="J894" i="18" s="1"/>
  <c r="F367" i="11"/>
  <c r="I367" i="11" s="1"/>
  <c r="G869" i="18" l="1"/>
  <c r="J869" i="18" s="1"/>
  <c r="H869" i="18"/>
  <c r="G861" i="18"/>
  <c r="J861" i="18" s="1"/>
  <c r="I875" i="18"/>
  <c r="G859" i="18"/>
  <c r="J859" i="18" s="1"/>
  <c r="I874" i="18"/>
  <c r="I890" i="18"/>
  <c r="H874" i="18"/>
  <c r="G890" i="18"/>
  <c r="J890" i="18" s="1"/>
  <c r="G863" i="18"/>
  <c r="J863" i="18" s="1"/>
  <c r="H870" i="18"/>
  <c r="H863" i="18"/>
  <c r="G886" i="18"/>
  <c r="J886" i="18" s="1"/>
  <c r="H858" i="18"/>
  <c r="H889" i="18"/>
  <c r="G889" i="18"/>
  <c r="J889" i="18" s="1"/>
  <c r="I883" i="18"/>
  <c r="H883" i="18"/>
  <c r="I873" i="18"/>
  <c r="I893" i="18"/>
  <c r="H881" i="18"/>
  <c r="H861" i="18"/>
  <c r="G881" i="18"/>
  <c r="J881" i="18" s="1"/>
  <c r="G858" i="18"/>
  <c r="J858" i="18" s="1"/>
  <c r="G882" i="18"/>
  <c r="J882" i="18" s="1"/>
  <c r="G870" i="18"/>
  <c r="J870" i="18" s="1"/>
  <c r="I859" i="18"/>
  <c r="H875" i="18"/>
  <c r="G866" i="18"/>
  <c r="J866" i="18" s="1"/>
  <c r="I894" i="18"/>
  <c r="I879" i="18"/>
  <c r="I865" i="18"/>
  <c r="H894" i="18"/>
  <c r="H879" i="18"/>
  <c r="H865" i="18"/>
  <c r="G878" i="18"/>
  <c r="J878" i="18" s="1"/>
  <c r="G862" i="18"/>
  <c r="J862" i="18" s="1"/>
  <c r="I885" i="18"/>
  <c r="H885" i="18"/>
  <c r="I878" i="18"/>
  <c r="G823" i="18"/>
  <c r="J823" i="18" s="1"/>
  <c r="G831" i="18"/>
  <c r="J831" i="18" s="1"/>
  <c r="G835" i="18"/>
  <c r="J835" i="18" s="1"/>
  <c r="G843" i="18"/>
  <c r="J843" i="18" s="1"/>
  <c r="G851" i="18"/>
  <c r="J851" i="18" s="1"/>
  <c r="H823" i="18"/>
  <c r="H831" i="18"/>
  <c r="H839" i="18"/>
  <c r="H851" i="18"/>
  <c r="I819" i="18"/>
  <c r="I839" i="18"/>
  <c r="G816" i="18"/>
  <c r="J816" i="18" s="1"/>
  <c r="G820" i="18"/>
  <c r="J820" i="18" s="1"/>
  <c r="G824" i="18"/>
  <c r="J824" i="18" s="1"/>
  <c r="G828" i="18"/>
  <c r="J828" i="18" s="1"/>
  <c r="G832" i="18"/>
  <c r="J832" i="18" s="1"/>
  <c r="G836" i="18"/>
  <c r="J836" i="18" s="1"/>
  <c r="G840" i="18"/>
  <c r="J840" i="18" s="1"/>
  <c r="G844" i="18"/>
  <c r="J844" i="18" s="1"/>
  <c r="G848" i="18"/>
  <c r="J848" i="18" s="1"/>
  <c r="G852" i="18"/>
  <c r="J852" i="18" s="1"/>
  <c r="H816" i="18"/>
  <c r="H820" i="18"/>
  <c r="H824" i="18"/>
  <c r="H828" i="18"/>
  <c r="H832" i="18"/>
  <c r="H836" i="18"/>
  <c r="H840" i="18"/>
  <c r="H844" i="18"/>
  <c r="H848" i="18"/>
  <c r="H852" i="18"/>
  <c r="I843" i="18"/>
  <c r="G822" i="18"/>
  <c r="J822" i="18" s="1"/>
  <c r="G826" i="18"/>
  <c r="J826" i="18" s="1"/>
  <c r="G830" i="18"/>
  <c r="J830" i="18" s="1"/>
  <c r="G834" i="18"/>
  <c r="J834" i="18" s="1"/>
  <c r="G838" i="18"/>
  <c r="J838" i="18" s="1"/>
  <c r="G842" i="18"/>
  <c r="J842" i="18" s="1"/>
  <c r="G846" i="18"/>
  <c r="J846" i="18" s="1"/>
  <c r="G850" i="18"/>
  <c r="J850" i="18" s="1"/>
  <c r="G854" i="18"/>
  <c r="J854" i="18" s="1"/>
  <c r="H818" i="18"/>
  <c r="H826" i="18"/>
  <c r="H830" i="18"/>
  <c r="H834" i="18"/>
  <c r="H838" i="18"/>
  <c r="H842" i="18"/>
  <c r="H846" i="18"/>
  <c r="H850" i="18"/>
  <c r="H854" i="18"/>
  <c r="G819" i="18"/>
  <c r="J819" i="18" s="1"/>
  <c r="G827" i="18"/>
  <c r="J827" i="18" s="1"/>
  <c r="G847" i="18"/>
  <c r="J847" i="18" s="1"/>
  <c r="H827" i="18"/>
  <c r="H835" i="18"/>
  <c r="H847" i="18"/>
  <c r="G817" i="18"/>
  <c r="J817" i="18" s="1"/>
  <c r="G821" i="18"/>
  <c r="J821" i="18" s="1"/>
  <c r="G825" i="18"/>
  <c r="J825" i="18" s="1"/>
  <c r="G829" i="18"/>
  <c r="J829" i="18" s="1"/>
  <c r="G833" i="18"/>
  <c r="J833" i="18" s="1"/>
  <c r="G837" i="18"/>
  <c r="J837" i="18" s="1"/>
  <c r="G841" i="18"/>
  <c r="J841" i="18" s="1"/>
  <c r="G845" i="18"/>
  <c r="J845" i="18" s="1"/>
  <c r="G849" i="18"/>
  <c r="J849" i="18" s="1"/>
  <c r="G853" i="18"/>
  <c r="J853" i="18" s="1"/>
  <c r="H817" i="18"/>
  <c r="H821" i="18"/>
  <c r="H825" i="18"/>
  <c r="H829" i="18"/>
  <c r="H833" i="18"/>
  <c r="H837" i="18"/>
  <c r="H841" i="18"/>
  <c r="H845" i="18"/>
  <c r="H849" i="18"/>
  <c r="H853" i="18"/>
  <c r="G818" i="18"/>
  <c r="J818" i="18" s="1"/>
  <c r="H822" i="18"/>
  <c r="I815" i="18"/>
  <c r="G815" i="18"/>
  <c r="J815" i="18" s="1"/>
  <c r="H893" i="18"/>
  <c r="H873" i="18"/>
  <c r="I887" i="18"/>
  <c r="I867" i="18"/>
  <c r="H887" i="18"/>
  <c r="I882" i="18"/>
  <c r="H867" i="18"/>
  <c r="I862" i="18"/>
  <c r="I877" i="18"/>
  <c r="I857" i="18"/>
  <c r="H877" i="18"/>
  <c r="H857" i="18"/>
  <c r="I891" i="18"/>
  <c r="I871" i="18"/>
  <c r="H891" i="18"/>
  <c r="I886" i="18"/>
  <c r="H871" i="18"/>
  <c r="I866" i="18"/>
  <c r="I860" i="18"/>
  <c r="H892" i="18"/>
  <c r="H888" i="18"/>
  <c r="H884" i="18"/>
  <c r="H880" i="18"/>
  <c r="H876" i="18"/>
  <c r="H872" i="18"/>
  <c r="H868" i="18"/>
  <c r="H864" i="18"/>
  <c r="H860" i="18"/>
  <c r="H856" i="18"/>
  <c r="I892" i="18"/>
  <c r="I888" i="18"/>
  <c r="I884" i="18"/>
  <c r="I880" i="18"/>
  <c r="I876" i="18"/>
  <c r="I872" i="18"/>
  <c r="I868" i="18"/>
  <c r="I864" i="18"/>
  <c r="I856" i="18"/>
  <c r="G367" i="11"/>
  <c r="J367" i="11" s="1"/>
  <c r="H367" i="11"/>
  <c r="F271" i="18" l="1"/>
  <c r="I271" i="18" s="1"/>
  <c r="F270" i="18"/>
  <c r="I270" i="18" s="1"/>
  <c r="F269" i="18"/>
  <c r="I269" i="18" s="1"/>
  <c r="I268" i="18"/>
  <c r="F267" i="18"/>
  <c r="I267" i="18" s="1"/>
  <c r="F266" i="18"/>
  <c r="I266" i="18" s="1"/>
  <c r="F265" i="18"/>
  <c r="I265" i="18" s="1"/>
  <c r="F264" i="18"/>
  <c r="I264" i="18" s="1"/>
  <c r="F263" i="18"/>
  <c r="I263" i="18" s="1"/>
  <c r="F262" i="18"/>
  <c r="I262" i="18" s="1"/>
  <c r="F933" i="15"/>
  <c r="I933" i="15" s="1"/>
  <c r="F932" i="15"/>
  <c r="I932" i="15" s="1"/>
  <c r="F931" i="15"/>
  <c r="I931" i="15" s="1"/>
  <c r="F930" i="15"/>
  <c r="H930" i="15" s="1"/>
  <c r="F929" i="15"/>
  <c r="I929" i="15" s="1"/>
  <c r="F928" i="15"/>
  <c r="I928" i="15" s="1"/>
  <c r="F927" i="15"/>
  <c r="I927" i="15" s="1"/>
  <c r="F926" i="15"/>
  <c r="G926" i="15" s="1"/>
  <c r="J926" i="15" s="1"/>
  <c r="F925" i="15"/>
  <c r="H925" i="15" s="1"/>
  <c r="F924" i="15"/>
  <c r="I924" i="15" s="1"/>
  <c r="F923" i="15"/>
  <c r="I923" i="15" s="1"/>
  <c r="F922" i="15"/>
  <c r="I922" i="15" s="1"/>
  <c r="F921" i="15"/>
  <c r="I921" i="15" s="1"/>
  <c r="F920" i="15"/>
  <c r="I920" i="15" s="1"/>
  <c r="F919" i="15"/>
  <c r="I919" i="15" s="1"/>
  <c r="F918" i="15"/>
  <c r="I918" i="15" s="1"/>
  <c r="F917" i="15"/>
  <c r="I917" i="15" s="1"/>
  <c r="F916" i="15"/>
  <c r="I916" i="15" s="1"/>
  <c r="F915" i="15"/>
  <c r="I915" i="15" s="1"/>
  <c r="G262" i="18" l="1"/>
  <c r="J262" i="18" s="1"/>
  <c r="G266" i="18"/>
  <c r="J266" i="18" s="1"/>
  <c r="G270" i="18"/>
  <c r="J270" i="18" s="1"/>
  <c r="H262" i="18"/>
  <c r="H266" i="18"/>
  <c r="H270" i="18"/>
  <c r="G263" i="18"/>
  <c r="J263" i="18" s="1"/>
  <c r="G267" i="18"/>
  <c r="J267" i="18" s="1"/>
  <c r="G271" i="18"/>
  <c r="J271" i="18" s="1"/>
  <c r="G264" i="18"/>
  <c r="J264" i="18" s="1"/>
  <c r="G268" i="18"/>
  <c r="J268" i="18" s="1"/>
  <c r="H264" i="18"/>
  <c r="H268" i="18"/>
  <c r="G265" i="18"/>
  <c r="J265" i="18" s="1"/>
  <c r="G269" i="18"/>
  <c r="J269" i="18" s="1"/>
  <c r="H265" i="18"/>
  <c r="H269" i="18"/>
  <c r="H263" i="18"/>
  <c r="H267" i="18"/>
  <c r="H271" i="18"/>
  <c r="G933" i="15"/>
  <c r="J933" i="15" s="1"/>
  <c r="G922" i="15"/>
  <c r="J922" i="15" s="1"/>
  <c r="G930" i="15"/>
  <c r="J930" i="15" s="1"/>
  <c r="H922" i="15"/>
  <c r="H926" i="15"/>
  <c r="I926" i="15"/>
  <c r="I930" i="15"/>
  <c r="G919" i="15"/>
  <c r="J919" i="15" s="1"/>
  <c r="G923" i="15"/>
  <c r="J923" i="15" s="1"/>
  <c r="G927" i="15"/>
  <c r="J927" i="15" s="1"/>
  <c r="G931" i="15"/>
  <c r="J931" i="15" s="1"/>
  <c r="H919" i="15"/>
  <c r="H923" i="15"/>
  <c r="H927" i="15"/>
  <c r="H931" i="15"/>
  <c r="G916" i="15"/>
  <c r="J916" i="15" s="1"/>
  <c r="G920" i="15"/>
  <c r="J920" i="15" s="1"/>
  <c r="G924" i="15"/>
  <c r="J924" i="15" s="1"/>
  <c r="G928" i="15"/>
  <c r="J928" i="15" s="1"/>
  <c r="G932" i="15"/>
  <c r="J932" i="15" s="1"/>
  <c r="H916" i="15"/>
  <c r="H920" i="15"/>
  <c r="H924" i="15"/>
  <c r="H928" i="15"/>
  <c r="H932" i="15"/>
  <c r="H929" i="15"/>
  <c r="H933" i="15"/>
  <c r="I925" i="15"/>
  <c r="G918" i="15"/>
  <c r="J918" i="15" s="1"/>
  <c r="H918" i="15"/>
  <c r="G917" i="15"/>
  <c r="J917" i="15" s="1"/>
  <c r="G921" i="15"/>
  <c r="J921" i="15" s="1"/>
  <c r="G925" i="15"/>
  <c r="J925" i="15" s="1"/>
  <c r="G929" i="15"/>
  <c r="J929" i="15" s="1"/>
  <c r="H917" i="15"/>
  <c r="H921" i="15"/>
  <c r="G915" i="15"/>
  <c r="J915" i="15" s="1"/>
  <c r="H915" i="15"/>
  <c r="F173" i="11"/>
  <c r="I173" i="11" s="1"/>
  <c r="F172" i="11"/>
  <c r="H172" i="11" s="1"/>
  <c r="F171" i="11"/>
  <c r="I171" i="11" s="1"/>
  <c r="F170" i="11"/>
  <c r="G170" i="11" s="1"/>
  <c r="J170" i="11" s="1"/>
  <c r="F169" i="11"/>
  <c r="I169" i="11" s="1"/>
  <c r="F168" i="11"/>
  <c r="H168" i="11" s="1"/>
  <c r="F167" i="11"/>
  <c r="I167" i="11" s="1"/>
  <c r="F166" i="11"/>
  <c r="G166" i="11" s="1"/>
  <c r="J166" i="11" s="1"/>
  <c r="F165" i="11"/>
  <c r="I165" i="11" s="1"/>
  <c r="F164" i="11"/>
  <c r="G164" i="11" s="1"/>
  <c r="J164" i="11" s="1"/>
  <c r="F131" i="11"/>
  <c r="H131" i="11" s="1"/>
  <c r="F130" i="11"/>
  <c r="I130" i="11" s="1"/>
  <c r="G167" i="11" l="1"/>
  <c r="J167" i="11" s="1"/>
  <c r="G171" i="11"/>
  <c r="J171" i="11" s="1"/>
  <c r="H167" i="11"/>
  <c r="H171" i="11"/>
  <c r="H170" i="11"/>
  <c r="I170" i="11"/>
  <c r="H166" i="11"/>
  <c r="I164" i="11"/>
  <c r="I168" i="11"/>
  <c r="I172" i="11"/>
  <c r="H164" i="11"/>
  <c r="I166" i="11"/>
  <c r="G168" i="11"/>
  <c r="J168" i="11" s="1"/>
  <c r="G165" i="11"/>
  <c r="J165" i="11" s="1"/>
  <c r="G169" i="11"/>
  <c r="J169" i="11" s="1"/>
  <c r="G173" i="11"/>
  <c r="J173" i="11" s="1"/>
  <c r="H165" i="11"/>
  <c r="H169" i="11"/>
  <c r="H173" i="11"/>
  <c r="G172" i="11"/>
  <c r="J172" i="11" s="1"/>
  <c r="G130" i="11"/>
  <c r="J130" i="11" s="1"/>
  <c r="G131" i="11"/>
  <c r="J131" i="11" s="1"/>
  <c r="I131" i="11"/>
  <c r="H130" i="11"/>
  <c r="F836" i="15" l="1"/>
  <c r="I836" i="15" s="1"/>
  <c r="G836" i="15" l="1"/>
  <c r="J836" i="15" s="1"/>
  <c r="H836" i="15"/>
  <c r="F214" i="8"/>
  <c r="I214" i="8" s="1"/>
  <c r="F239" i="8"/>
  <c r="I239" i="8" s="1"/>
  <c r="C239" i="8"/>
  <c r="G214" i="8" l="1"/>
  <c r="J214" i="8" s="1"/>
  <c r="H214" i="8"/>
  <c r="H239" i="8"/>
  <c r="G239" i="8"/>
  <c r="J239" i="8" s="1"/>
  <c r="F217" i="8" l="1"/>
  <c r="I217" i="8" s="1"/>
  <c r="F213" i="8"/>
  <c r="I213" i="8" s="1"/>
  <c r="F212" i="8"/>
  <c r="I212" i="8" s="1"/>
  <c r="F207" i="8"/>
  <c r="I207" i="8" s="1"/>
  <c r="C207" i="8"/>
  <c r="B207" i="8"/>
  <c r="F367" i="8"/>
  <c r="I367" i="8" s="1"/>
  <c r="F366" i="8"/>
  <c r="I366" i="8" s="1"/>
  <c r="F365" i="8"/>
  <c r="G365" i="8" s="1"/>
  <c r="J365" i="8" s="1"/>
  <c r="F364" i="8"/>
  <c r="I364" i="8" s="1"/>
  <c r="F363" i="8"/>
  <c r="I363" i="8" s="1"/>
  <c r="F362" i="8"/>
  <c r="I362" i="8" s="1"/>
  <c r="F361" i="8"/>
  <c r="G361" i="8" s="1"/>
  <c r="J361" i="8" s="1"/>
  <c r="F360" i="8"/>
  <c r="I360" i="8" s="1"/>
  <c r="F359" i="8"/>
  <c r="I359" i="8" s="1"/>
  <c r="F358" i="8"/>
  <c r="I358" i="8" s="1"/>
  <c r="C358" i="8"/>
  <c r="B358" i="8"/>
  <c r="G217" i="8" l="1"/>
  <c r="J217" i="8" s="1"/>
  <c r="H217" i="8"/>
  <c r="G212" i="8"/>
  <c r="J212" i="8" s="1"/>
  <c r="H212" i="8"/>
  <c r="G213" i="8"/>
  <c r="J213" i="8" s="1"/>
  <c r="H213" i="8"/>
  <c r="G207" i="8"/>
  <c r="J207" i="8" s="1"/>
  <c r="H207" i="8"/>
  <c r="H366" i="8"/>
  <c r="G363" i="8"/>
  <c r="J363" i="8" s="1"/>
  <c r="G366" i="8"/>
  <c r="J366" i="8" s="1"/>
  <c r="G359" i="8"/>
  <c r="J359" i="8" s="1"/>
  <c r="H359" i="8"/>
  <c r="G362" i="8"/>
  <c r="J362" i="8" s="1"/>
  <c r="H362" i="8"/>
  <c r="G367" i="8"/>
  <c r="J367" i="8" s="1"/>
  <c r="H360" i="8"/>
  <c r="H365" i="8"/>
  <c r="I365" i="8"/>
  <c r="H361" i="8"/>
  <c r="I361" i="8"/>
  <c r="G360" i="8"/>
  <c r="J360" i="8" s="1"/>
  <c r="G364" i="8"/>
  <c r="J364" i="8" s="1"/>
  <c r="H364" i="8"/>
  <c r="H363" i="8"/>
  <c r="H367" i="8"/>
  <c r="G358" i="8"/>
  <c r="J358" i="8" s="1"/>
  <c r="H358" i="8"/>
  <c r="F184" i="12" l="1"/>
  <c r="I184" i="12" s="1"/>
  <c r="F183" i="12"/>
  <c r="I183" i="12" s="1"/>
  <c r="F182" i="12"/>
  <c r="I182" i="12" s="1"/>
  <c r="F181" i="12"/>
  <c r="I181" i="12" s="1"/>
  <c r="F180" i="12"/>
  <c r="I180" i="12" s="1"/>
  <c r="F179" i="12"/>
  <c r="I179" i="12" s="1"/>
  <c r="F178" i="12"/>
  <c r="G178" i="12" s="1"/>
  <c r="J178" i="12" s="1"/>
  <c r="F176" i="12"/>
  <c r="H176" i="12" s="1"/>
  <c r="F175" i="12"/>
  <c r="I175" i="12" s="1"/>
  <c r="F174" i="12"/>
  <c r="I174" i="12" s="1"/>
  <c r="F173" i="12"/>
  <c r="I173" i="12" s="1"/>
  <c r="F172" i="12"/>
  <c r="H172" i="12" s="1"/>
  <c r="F171" i="12"/>
  <c r="I171" i="12" s="1"/>
  <c r="F170" i="12"/>
  <c r="I170" i="12" s="1"/>
  <c r="F169" i="12"/>
  <c r="I169" i="12" s="1"/>
  <c r="F168" i="12"/>
  <c r="H168" i="12" s="1"/>
  <c r="F167" i="12"/>
  <c r="I167" i="12" s="1"/>
  <c r="F163" i="12"/>
  <c r="I163" i="12" s="1"/>
  <c r="F162" i="12"/>
  <c r="I162" i="12" s="1"/>
  <c r="F161" i="12"/>
  <c r="I161" i="12" s="1"/>
  <c r="F160" i="12"/>
  <c r="I160" i="12" s="1"/>
  <c r="F159" i="12"/>
  <c r="I159" i="12" s="1"/>
  <c r="F158" i="12"/>
  <c r="I158" i="12" s="1"/>
  <c r="F240" i="18"/>
  <c r="G240" i="18" s="1"/>
  <c r="J240" i="18" s="1"/>
  <c r="F239" i="18"/>
  <c r="I239" i="18" s="1"/>
  <c r="F238" i="18"/>
  <c r="I238" i="18" s="1"/>
  <c r="F237" i="18"/>
  <c r="G237" i="18" s="1"/>
  <c r="J237" i="18" s="1"/>
  <c r="F236" i="18"/>
  <c r="I236" i="18" s="1"/>
  <c r="F235" i="18"/>
  <c r="I235" i="18" s="1"/>
  <c r="F234" i="18"/>
  <c r="H234" i="18" s="1"/>
  <c r="F233" i="18"/>
  <c r="G233" i="18" s="1"/>
  <c r="J233" i="18" s="1"/>
  <c r="F232" i="18"/>
  <c r="I232" i="18" s="1"/>
  <c r="F231" i="18"/>
  <c r="I231" i="18" s="1"/>
  <c r="I234" i="18" l="1"/>
  <c r="G181" i="12"/>
  <c r="J181" i="12" s="1"/>
  <c r="H181" i="12"/>
  <c r="G182" i="12"/>
  <c r="J182" i="12" s="1"/>
  <c r="H182" i="12"/>
  <c r="G184" i="12"/>
  <c r="J184" i="12" s="1"/>
  <c r="G179" i="12"/>
  <c r="J179" i="12" s="1"/>
  <c r="G183" i="12"/>
  <c r="J183" i="12" s="1"/>
  <c r="H179" i="12"/>
  <c r="H183" i="12"/>
  <c r="G180" i="12"/>
  <c r="J180" i="12" s="1"/>
  <c r="H180" i="12"/>
  <c r="H184" i="12"/>
  <c r="H178" i="12"/>
  <c r="I178" i="12"/>
  <c r="I168" i="12"/>
  <c r="I172" i="12"/>
  <c r="I176" i="12"/>
  <c r="G169" i="12"/>
  <c r="J169" i="12" s="1"/>
  <c r="G173" i="12"/>
  <c r="J173" i="12" s="1"/>
  <c r="H169" i="12"/>
  <c r="H173" i="12"/>
  <c r="G170" i="12"/>
  <c r="J170" i="12" s="1"/>
  <c r="G174" i="12"/>
  <c r="J174" i="12" s="1"/>
  <c r="H170" i="12"/>
  <c r="H174" i="12"/>
  <c r="G167" i="12"/>
  <c r="J167" i="12" s="1"/>
  <c r="G171" i="12"/>
  <c r="J171" i="12" s="1"/>
  <c r="G175" i="12"/>
  <c r="J175" i="12" s="1"/>
  <c r="H167" i="12"/>
  <c r="H171" i="12"/>
  <c r="H175" i="12"/>
  <c r="G168" i="12"/>
  <c r="J168" i="12" s="1"/>
  <c r="G172" i="12"/>
  <c r="J172" i="12" s="1"/>
  <c r="G176" i="12"/>
  <c r="J176" i="12" s="1"/>
  <c r="G160" i="12"/>
  <c r="J160" i="12" s="1"/>
  <c r="H160" i="12"/>
  <c r="G161" i="12"/>
  <c r="J161" i="12" s="1"/>
  <c r="H161" i="12"/>
  <c r="G158" i="12"/>
  <c r="J158" i="12" s="1"/>
  <c r="G162" i="12"/>
  <c r="J162" i="12" s="1"/>
  <c r="H158" i="12"/>
  <c r="H162" i="12"/>
  <c r="G159" i="12"/>
  <c r="J159" i="12" s="1"/>
  <c r="G163" i="12"/>
  <c r="J163" i="12" s="1"/>
  <c r="H159" i="12"/>
  <c r="H163" i="12"/>
  <c r="H233" i="18"/>
  <c r="I233" i="18"/>
  <c r="H237" i="18"/>
  <c r="I237" i="18"/>
  <c r="G234" i="18"/>
  <c r="J234" i="18" s="1"/>
  <c r="G235" i="18"/>
  <c r="J235" i="18" s="1"/>
  <c r="H235" i="18"/>
  <c r="H240" i="18"/>
  <c r="I240" i="18"/>
  <c r="G238" i="18"/>
  <c r="J238" i="18" s="1"/>
  <c r="H238" i="18"/>
  <c r="G231" i="18"/>
  <c r="J231" i="18" s="1"/>
  <c r="G239" i="18"/>
  <c r="J239" i="18" s="1"/>
  <c r="H231" i="18"/>
  <c r="H239" i="18"/>
  <c r="G232" i="18"/>
  <c r="J232" i="18" s="1"/>
  <c r="G236" i="18"/>
  <c r="J236" i="18" s="1"/>
  <c r="H232" i="18"/>
  <c r="H236" i="18"/>
  <c r="G292" i="18"/>
  <c r="J292" i="18" s="1"/>
  <c r="I292" i="18" l="1"/>
  <c r="G414" i="18"/>
  <c r="J414" i="18" s="1"/>
  <c r="F413" i="18"/>
  <c r="I413" i="18" s="1"/>
  <c r="F412" i="18"/>
  <c r="F411" i="18"/>
  <c r="I411" i="18" s="1"/>
  <c r="G410" i="18"/>
  <c r="J410" i="18" s="1"/>
  <c r="I409" i="18"/>
  <c r="G407" i="18"/>
  <c r="J407" i="18" s="1"/>
  <c r="G406" i="18"/>
  <c r="J406" i="18" s="1"/>
  <c r="I405" i="18"/>
  <c r="I403" i="18"/>
  <c r="G402" i="18"/>
  <c r="J402" i="18" s="1"/>
  <c r="I401" i="18"/>
  <c r="I399" i="18"/>
  <c r="G398" i="18"/>
  <c r="J398" i="18" s="1"/>
  <c r="I397" i="18"/>
  <c r="H395" i="18"/>
  <c r="G394" i="18"/>
  <c r="J394" i="18" s="1"/>
  <c r="I393" i="18"/>
  <c r="I391" i="18"/>
  <c r="G390" i="18"/>
  <c r="J390" i="18" s="1"/>
  <c r="I389" i="18"/>
  <c r="G387" i="18"/>
  <c r="J387" i="18" s="1"/>
  <c r="G386" i="18"/>
  <c r="J386" i="18" s="1"/>
  <c r="I385" i="18"/>
  <c r="G383" i="18"/>
  <c r="J383" i="18" s="1"/>
  <c r="G382" i="18"/>
  <c r="J382" i="18" s="1"/>
  <c r="I381" i="18"/>
  <c r="G379" i="18"/>
  <c r="J379" i="18" s="1"/>
  <c r="G378" i="18"/>
  <c r="J378" i="18" s="1"/>
  <c r="I377" i="18"/>
  <c r="G376" i="18"/>
  <c r="J376" i="18" s="1"/>
  <c r="I375" i="18"/>
  <c r="G374" i="18"/>
  <c r="J374" i="18" s="1"/>
  <c r="I373" i="18"/>
  <c r="G372" i="18"/>
  <c r="J372" i="18" s="1"/>
  <c r="H371" i="18"/>
  <c r="G370" i="18"/>
  <c r="J370" i="18" s="1"/>
  <c r="I369" i="18"/>
  <c r="G368" i="18"/>
  <c r="J368" i="18" s="1"/>
  <c r="F897" i="18"/>
  <c r="I897" i="18" s="1"/>
  <c r="F896" i="18"/>
  <c r="H896" i="18" s="1"/>
  <c r="F895" i="18"/>
  <c r="I895" i="18" s="1"/>
  <c r="F288" i="11"/>
  <c r="I288" i="11" s="1"/>
  <c r="F287" i="11"/>
  <c r="I287" i="11" s="1"/>
  <c r="F286" i="11"/>
  <c r="I286" i="11" s="1"/>
  <c r="F285" i="11"/>
  <c r="G285" i="11" s="1"/>
  <c r="J285" i="11" s="1"/>
  <c r="F284" i="11"/>
  <c r="I284" i="11" s="1"/>
  <c r="F283" i="11"/>
  <c r="I283" i="11" s="1"/>
  <c r="F282" i="11"/>
  <c r="I282" i="11" s="1"/>
  <c r="F281" i="11"/>
  <c r="I281" i="11" s="1"/>
  <c r="F874" i="24"/>
  <c r="I874" i="24" s="1"/>
  <c r="F449" i="24"/>
  <c r="G449" i="24" s="1"/>
  <c r="J449" i="24" s="1"/>
  <c r="F494" i="24"/>
  <c r="I494" i="24" s="1"/>
  <c r="H379" i="18" l="1"/>
  <c r="I379" i="18"/>
  <c r="H402" i="18"/>
  <c r="I390" i="18"/>
  <c r="I378" i="18"/>
  <c r="H414" i="18"/>
  <c r="H370" i="18"/>
  <c r="H406" i="18"/>
  <c r="I370" i="18"/>
  <c r="H394" i="18"/>
  <c r="I406" i="18"/>
  <c r="I371" i="18"/>
  <c r="I382" i="18"/>
  <c r="H407" i="18"/>
  <c r="I407" i="18"/>
  <c r="I374" i="18"/>
  <c r="H386" i="18"/>
  <c r="I398" i="18"/>
  <c r="H410" i="18"/>
  <c r="I386" i="18"/>
  <c r="I410" i="18"/>
  <c r="H399" i="18"/>
  <c r="H378" i="18"/>
  <c r="H382" i="18"/>
  <c r="I394" i="18"/>
  <c r="H374" i="18"/>
  <c r="H398" i="18"/>
  <c r="H390" i="18"/>
  <c r="I402" i="18"/>
  <c r="I414" i="18"/>
  <c r="I387" i="18"/>
  <c r="G395" i="18"/>
  <c r="J395" i="18" s="1"/>
  <c r="G375" i="18"/>
  <c r="J375" i="18" s="1"/>
  <c r="G403" i="18"/>
  <c r="J403" i="18" s="1"/>
  <c r="H375" i="18"/>
  <c r="H403" i="18"/>
  <c r="I404" i="18"/>
  <c r="H404" i="18"/>
  <c r="G404" i="18"/>
  <c r="J404" i="18" s="1"/>
  <c r="H383" i="18"/>
  <c r="G391" i="18"/>
  <c r="J391" i="18" s="1"/>
  <c r="I412" i="18"/>
  <c r="H412" i="18"/>
  <c r="G412" i="18"/>
  <c r="J412" i="18" s="1"/>
  <c r="I400" i="18"/>
  <c r="H400" i="18"/>
  <c r="G400" i="18"/>
  <c r="J400" i="18" s="1"/>
  <c r="I395" i="18"/>
  <c r="I396" i="18"/>
  <c r="H396" i="18"/>
  <c r="G396" i="18"/>
  <c r="J396" i="18" s="1"/>
  <c r="I383" i="18"/>
  <c r="I380" i="18"/>
  <c r="H380" i="18"/>
  <c r="H387" i="18"/>
  <c r="G380" i="18"/>
  <c r="J380" i="18" s="1"/>
  <c r="H411" i="18"/>
  <c r="I376" i="18"/>
  <c r="H376" i="18"/>
  <c r="H391" i="18"/>
  <c r="G371" i="18"/>
  <c r="J371" i="18" s="1"/>
  <c r="I384" i="18"/>
  <c r="H384" i="18"/>
  <c r="G384" i="18"/>
  <c r="J384" i="18" s="1"/>
  <c r="G399" i="18"/>
  <c r="J399" i="18" s="1"/>
  <c r="I372" i="18"/>
  <c r="H372" i="18"/>
  <c r="I408" i="18"/>
  <c r="H408" i="18"/>
  <c r="G408" i="18"/>
  <c r="J408" i="18" s="1"/>
  <c r="I388" i="18"/>
  <c r="H388" i="18"/>
  <c r="G388" i="18"/>
  <c r="J388" i="18" s="1"/>
  <c r="I368" i="18"/>
  <c r="H368" i="18"/>
  <c r="G411" i="18"/>
  <c r="J411" i="18" s="1"/>
  <c r="I392" i="18"/>
  <c r="H392" i="18"/>
  <c r="G392" i="18"/>
  <c r="J392" i="18" s="1"/>
  <c r="G369" i="18"/>
  <c r="J369" i="18" s="1"/>
  <c r="G373" i="18"/>
  <c r="J373" i="18" s="1"/>
  <c r="G377" i="18"/>
  <c r="J377" i="18" s="1"/>
  <c r="G381" i="18"/>
  <c r="J381" i="18" s="1"/>
  <c r="G385" i="18"/>
  <c r="J385" i="18" s="1"/>
  <c r="G389" i="18"/>
  <c r="J389" i="18" s="1"/>
  <c r="G393" i="18"/>
  <c r="J393" i="18" s="1"/>
  <c r="G397" i="18"/>
  <c r="J397" i="18" s="1"/>
  <c r="G401" i="18"/>
  <c r="J401" i="18" s="1"/>
  <c r="G405" i="18"/>
  <c r="J405" i="18" s="1"/>
  <c r="G409" i="18"/>
  <c r="J409" i="18" s="1"/>
  <c r="G413" i="18"/>
  <c r="J413" i="18" s="1"/>
  <c r="H369" i="18"/>
  <c r="H373" i="18"/>
  <c r="H377" i="18"/>
  <c r="H381" i="18"/>
  <c r="H385" i="18"/>
  <c r="H389" i="18"/>
  <c r="H393" i="18"/>
  <c r="H397" i="18"/>
  <c r="H401" i="18"/>
  <c r="H405" i="18"/>
  <c r="H409" i="18"/>
  <c r="H413" i="18"/>
  <c r="I896" i="18"/>
  <c r="G895" i="18"/>
  <c r="J895" i="18" s="1"/>
  <c r="H895" i="18"/>
  <c r="G896" i="18"/>
  <c r="J896" i="18" s="1"/>
  <c r="G897" i="18"/>
  <c r="J897" i="18" s="1"/>
  <c r="H897" i="18"/>
  <c r="H285" i="11"/>
  <c r="I285" i="11"/>
  <c r="G282" i="11"/>
  <c r="J282" i="11" s="1"/>
  <c r="G286" i="11"/>
  <c r="J286" i="11" s="1"/>
  <c r="H282" i="11"/>
  <c r="H286" i="11"/>
  <c r="G283" i="11"/>
  <c r="J283" i="11" s="1"/>
  <c r="G287" i="11"/>
  <c r="J287" i="11" s="1"/>
  <c r="H283" i="11"/>
  <c r="H287" i="11"/>
  <c r="G284" i="11"/>
  <c r="J284" i="11" s="1"/>
  <c r="G288" i="11"/>
  <c r="J288" i="11" s="1"/>
  <c r="H284" i="11"/>
  <c r="H288" i="11"/>
  <c r="G281" i="11"/>
  <c r="J281" i="11" s="1"/>
  <c r="H281" i="11"/>
  <c r="H449" i="24"/>
  <c r="I449" i="24"/>
  <c r="G494" i="24"/>
  <c r="J494" i="24" s="1"/>
  <c r="H494" i="24"/>
  <c r="G874" i="24"/>
  <c r="J874" i="24" s="1"/>
  <c r="H874" i="24"/>
  <c r="F362" i="18" l="1"/>
  <c r="I362" i="18" s="1"/>
  <c r="I361" i="18"/>
  <c r="I360" i="18"/>
  <c r="I359" i="18"/>
  <c r="I358" i="18"/>
  <c r="I357" i="18"/>
  <c r="H356" i="18"/>
  <c r="I355" i="18"/>
  <c r="I354" i="18"/>
  <c r="I353" i="18"/>
  <c r="I352" i="18"/>
  <c r="G351" i="18"/>
  <c r="J351" i="18" s="1"/>
  <c r="I350" i="18"/>
  <c r="I349" i="18"/>
  <c r="I348" i="18"/>
  <c r="I347" i="18"/>
  <c r="I346" i="18"/>
  <c r="I345" i="18"/>
  <c r="H344" i="18"/>
  <c r="H343" i="18"/>
  <c r="I342" i="18"/>
  <c r="I341" i="18"/>
  <c r="I340" i="18"/>
  <c r="G339" i="18"/>
  <c r="J339" i="18" s="1"/>
  <c r="I338" i="18"/>
  <c r="I337" i="18"/>
  <c r="I336" i="18"/>
  <c r="I335" i="18"/>
  <c r="I334" i="18"/>
  <c r="I333" i="18"/>
  <c r="G332" i="18"/>
  <c r="J332" i="18" s="1"/>
  <c r="G331" i="18"/>
  <c r="J331" i="18" s="1"/>
  <c r="I330" i="18"/>
  <c r="I329" i="18"/>
  <c r="I328" i="18"/>
  <c r="I327" i="18"/>
  <c r="I326" i="18"/>
  <c r="I325" i="18"/>
  <c r="H324" i="18"/>
  <c r="I323" i="18"/>
  <c r="I322" i="18"/>
  <c r="I321" i="18"/>
  <c r="G320" i="18"/>
  <c r="J320" i="18" s="1"/>
  <c r="G319" i="18"/>
  <c r="J319" i="18" s="1"/>
  <c r="I318" i="18"/>
  <c r="I317" i="18"/>
  <c r="F595" i="24"/>
  <c r="H595" i="24" s="1"/>
  <c r="F594" i="24"/>
  <c r="F550" i="24"/>
  <c r="G594" i="24" l="1"/>
  <c r="H594" i="24"/>
  <c r="G328" i="18"/>
  <c r="J328" i="18" s="1"/>
  <c r="H331" i="18"/>
  <c r="G347" i="18"/>
  <c r="J347" i="18" s="1"/>
  <c r="H319" i="18"/>
  <c r="I319" i="18"/>
  <c r="I331" i="18"/>
  <c r="I324" i="18"/>
  <c r="H340" i="18"/>
  <c r="I343" i="18"/>
  <c r="G356" i="18"/>
  <c r="J356" i="18" s="1"/>
  <c r="I356" i="18"/>
  <c r="H332" i="18"/>
  <c r="I344" i="18"/>
  <c r="H351" i="18"/>
  <c r="H320" i="18"/>
  <c r="G327" i="18"/>
  <c r="J327" i="18" s="1"/>
  <c r="I332" i="18"/>
  <c r="H339" i="18"/>
  <c r="I351" i="18"/>
  <c r="I320" i="18"/>
  <c r="H327" i="18"/>
  <c r="I339" i="18"/>
  <c r="G352" i="18"/>
  <c r="J352" i="18" s="1"/>
  <c r="G340" i="18"/>
  <c r="J340" i="18" s="1"/>
  <c r="H352" i="18"/>
  <c r="G359" i="18"/>
  <c r="J359" i="18" s="1"/>
  <c r="G344" i="18"/>
  <c r="J344" i="18" s="1"/>
  <c r="H359" i="18"/>
  <c r="H328" i="18"/>
  <c r="G335" i="18"/>
  <c r="J335" i="18" s="1"/>
  <c r="H347" i="18"/>
  <c r="G323" i="18"/>
  <c r="J323" i="18" s="1"/>
  <c r="H335" i="18"/>
  <c r="H323" i="18"/>
  <c r="G360" i="18"/>
  <c r="J360" i="18" s="1"/>
  <c r="G348" i="18"/>
  <c r="J348" i="18" s="1"/>
  <c r="H360" i="18"/>
  <c r="G336" i="18"/>
  <c r="J336" i="18" s="1"/>
  <c r="H348" i="18"/>
  <c r="G355" i="18"/>
  <c r="J355" i="18" s="1"/>
  <c r="G324" i="18"/>
  <c r="J324" i="18" s="1"/>
  <c r="H336" i="18"/>
  <c r="G343" i="18"/>
  <c r="J343" i="18" s="1"/>
  <c r="H355" i="18"/>
  <c r="G321" i="18"/>
  <c r="J321" i="18" s="1"/>
  <c r="G325" i="18"/>
  <c r="J325" i="18" s="1"/>
  <c r="G329" i="18"/>
  <c r="J329" i="18" s="1"/>
  <c r="G333" i="18"/>
  <c r="J333" i="18" s="1"/>
  <c r="G337" i="18"/>
  <c r="J337" i="18" s="1"/>
  <c r="G341" i="18"/>
  <c r="J341" i="18" s="1"/>
  <c r="G345" i="18"/>
  <c r="J345" i="18" s="1"/>
  <c r="G349" i="18"/>
  <c r="J349" i="18" s="1"/>
  <c r="G353" i="18"/>
  <c r="J353" i="18" s="1"/>
  <c r="G357" i="18"/>
  <c r="J357" i="18" s="1"/>
  <c r="G361" i="18"/>
  <c r="J361" i="18" s="1"/>
  <c r="H317" i="18"/>
  <c r="H321" i="18"/>
  <c r="H325" i="18"/>
  <c r="H329" i="18"/>
  <c r="H333" i="18"/>
  <c r="H337" i="18"/>
  <c r="H341" i="18"/>
  <c r="H345" i="18"/>
  <c r="H349" i="18"/>
  <c r="H353" i="18"/>
  <c r="H357" i="18"/>
  <c r="H361" i="18"/>
  <c r="G318" i="18"/>
  <c r="J318" i="18" s="1"/>
  <c r="G322" i="18"/>
  <c r="J322" i="18" s="1"/>
  <c r="G326" i="18"/>
  <c r="J326" i="18" s="1"/>
  <c r="G330" i="18"/>
  <c r="J330" i="18" s="1"/>
  <c r="G334" i="18"/>
  <c r="J334" i="18" s="1"/>
  <c r="G338" i="18"/>
  <c r="J338" i="18" s="1"/>
  <c r="G342" i="18"/>
  <c r="J342" i="18" s="1"/>
  <c r="G346" i="18"/>
  <c r="J346" i="18" s="1"/>
  <c r="G350" i="18"/>
  <c r="J350" i="18" s="1"/>
  <c r="G354" i="18"/>
  <c r="J354" i="18" s="1"/>
  <c r="G358" i="18"/>
  <c r="J358" i="18" s="1"/>
  <c r="G362" i="18"/>
  <c r="J362" i="18" s="1"/>
  <c r="H318" i="18"/>
  <c r="H322" i="18"/>
  <c r="H326" i="18"/>
  <c r="H330" i="18"/>
  <c r="H334" i="18"/>
  <c r="H338" i="18"/>
  <c r="H342" i="18"/>
  <c r="H346" i="18"/>
  <c r="H350" i="18"/>
  <c r="H354" i="18"/>
  <c r="H358" i="18"/>
  <c r="H362" i="18"/>
  <c r="F127" i="8"/>
  <c r="I127" i="8" s="1"/>
  <c r="F126" i="8"/>
  <c r="I126" i="8" s="1"/>
  <c r="F125" i="8"/>
  <c r="I125" i="8" s="1"/>
  <c r="F120" i="8"/>
  <c r="I120" i="8" s="1"/>
  <c r="F834" i="15"/>
  <c r="I834" i="15" s="1"/>
  <c r="F118" i="5"/>
  <c r="H118" i="5" s="1"/>
  <c r="F814" i="18"/>
  <c r="I814" i="18" s="1"/>
  <c r="F813" i="18"/>
  <c r="H813" i="18" s="1"/>
  <c r="F812" i="18"/>
  <c r="I812" i="18" s="1"/>
  <c r="F811" i="18"/>
  <c r="G811" i="18" s="1"/>
  <c r="J811" i="18" s="1"/>
  <c r="F810" i="18"/>
  <c r="I810" i="18" s="1"/>
  <c r="F809" i="18"/>
  <c r="I809" i="18" s="1"/>
  <c r="F808" i="18"/>
  <c r="I808" i="18" s="1"/>
  <c r="F807" i="18"/>
  <c r="H807" i="18" s="1"/>
  <c r="F806" i="18"/>
  <c r="I806" i="18" s="1"/>
  <c r="F805" i="18"/>
  <c r="G805" i="18" s="1"/>
  <c r="J805" i="18" s="1"/>
  <c r="F804" i="18"/>
  <c r="I804" i="18" s="1"/>
  <c r="F803" i="18"/>
  <c r="H803" i="18" s="1"/>
  <c r="F802" i="18"/>
  <c r="I802" i="18" s="1"/>
  <c r="F801" i="18"/>
  <c r="I801" i="18" s="1"/>
  <c r="F800" i="18"/>
  <c r="I800" i="18" s="1"/>
  <c r="F799" i="18"/>
  <c r="H799" i="18" s="1"/>
  <c r="F798" i="18"/>
  <c r="I798" i="18" s="1"/>
  <c r="F797" i="18"/>
  <c r="G797" i="18" s="1"/>
  <c r="J797" i="18" s="1"/>
  <c r="F796" i="18"/>
  <c r="I796" i="18" s="1"/>
  <c r="F795" i="18"/>
  <c r="G795" i="18" s="1"/>
  <c r="J795" i="18" s="1"/>
  <c r="F794" i="18"/>
  <c r="I794" i="18" s="1"/>
  <c r="F793" i="18"/>
  <c r="H793" i="18" s="1"/>
  <c r="F792" i="18"/>
  <c r="I792" i="18" s="1"/>
  <c r="F791" i="18"/>
  <c r="H791" i="18" s="1"/>
  <c r="F790" i="18"/>
  <c r="I790" i="18" s="1"/>
  <c r="F789" i="18"/>
  <c r="H789" i="18" s="1"/>
  <c r="F788" i="18"/>
  <c r="I788" i="18" s="1"/>
  <c r="F787" i="18"/>
  <c r="G787" i="18" s="1"/>
  <c r="J787" i="18" s="1"/>
  <c r="F786" i="18"/>
  <c r="I786" i="18" s="1"/>
  <c r="F785" i="18"/>
  <c r="I785" i="18" s="1"/>
  <c r="F784" i="18"/>
  <c r="I784" i="18" s="1"/>
  <c r="F783" i="18"/>
  <c r="G783" i="18" s="1"/>
  <c r="J783" i="18" s="1"/>
  <c r="F782" i="18"/>
  <c r="I782" i="18" s="1"/>
  <c r="F781" i="18"/>
  <c r="I781" i="18" s="1"/>
  <c r="F780" i="18"/>
  <c r="I780" i="18" s="1"/>
  <c r="F779" i="18"/>
  <c r="H779" i="18" s="1"/>
  <c r="F778" i="18"/>
  <c r="I778" i="18" s="1"/>
  <c r="F777" i="18"/>
  <c r="H777" i="18" s="1"/>
  <c r="F776" i="18"/>
  <c r="I776" i="18" s="1"/>
  <c r="F775" i="18"/>
  <c r="I775" i="18" s="1"/>
  <c r="F774" i="18"/>
  <c r="I774" i="18" s="1"/>
  <c r="F773" i="18"/>
  <c r="H773" i="18" s="1"/>
  <c r="F772" i="18"/>
  <c r="I772" i="18" s="1"/>
  <c r="G125" i="8" l="1"/>
  <c r="J125" i="8" s="1"/>
  <c r="H125" i="8"/>
  <c r="G126" i="8"/>
  <c r="J126" i="8" s="1"/>
  <c r="H126" i="8"/>
  <c r="G127" i="8"/>
  <c r="J127" i="8" s="1"/>
  <c r="H127" i="8"/>
  <c r="G120" i="8"/>
  <c r="J120" i="8" s="1"/>
  <c r="H120" i="8"/>
  <c r="G834" i="15"/>
  <c r="J834" i="15" s="1"/>
  <c r="H834" i="15"/>
  <c r="H805" i="18"/>
  <c r="I805" i="18"/>
  <c r="I793" i="18"/>
  <c r="I118" i="5"/>
  <c r="G118" i="5"/>
  <c r="J118" i="5" s="1"/>
  <c r="G773" i="18"/>
  <c r="J773" i="18" s="1"/>
  <c r="G785" i="18"/>
  <c r="J785" i="18" s="1"/>
  <c r="I773" i="18"/>
  <c r="H797" i="18"/>
  <c r="G809" i="18"/>
  <c r="J809" i="18" s="1"/>
  <c r="I797" i="18"/>
  <c r="G777" i="18"/>
  <c r="J777" i="18" s="1"/>
  <c r="I777" i="18"/>
  <c r="G801" i="18"/>
  <c r="J801" i="18" s="1"/>
  <c r="I789" i="18"/>
  <c r="H801" i="18"/>
  <c r="G813" i="18"/>
  <c r="J813" i="18" s="1"/>
  <c r="I813" i="18"/>
  <c r="H781" i="18"/>
  <c r="G793" i="18"/>
  <c r="J793" i="18" s="1"/>
  <c r="H785" i="18"/>
  <c r="H809" i="18"/>
  <c r="G789" i="18"/>
  <c r="J789" i="18" s="1"/>
  <c r="G781" i="18"/>
  <c r="J781" i="18" s="1"/>
  <c r="G775" i="18"/>
  <c r="J775" i="18" s="1"/>
  <c r="G807" i="18"/>
  <c r="J807" i="18" s="1"/>
  <c r="H775" i="18"/>
  <c r="H783" i="18"/>
  <c r="H795" i="18"/>
  <c r="H811" i="18"/>
  <c r="I779" i="18"/>
  <c r="I783" i="18"/>
  <c r="I787" i="18"/>
  <c r="I791" i="18"/>
  <c r="I795" i="18"/>
  <c r="I799" i="18"/>
  <c r="I803" i="18"/>
  <c r="I807" i="18"/>
  <c r="I811" i="18"/>
  <c r="G776" i="18"/>
  <c r="J776" i="18" s="1"/>
  <c r="G780" i="18"/>
  <c r="J780" i="18" s="1"/>
  <c r="G784" i="18"/>
  <c r="J784" i="18" s="1"/>
  <c r="G788" i="18"/>
  <c r="J788" i="18" s="1"/>
  <c r="G792" i="18"/>
  <c r="J792" i="18" s="1"/>
  <c r="G796" i="18"/>
  <c r="J796" i="18" s="1"/>
  <c r="G800" i="18"/>
  <c r="J800" i="18" s="1"/>
  <c r="G804" i="18"/>
  <c r="J804" i="18" s="1"/>
  <c r="G808" i="18"/>
  <c r="J808" i="18" s="1"/>
  <c r="G812" i="18"/>
  <c r="J812" i="18" s="1"/>
  <c r="H776" i="18"/>
  <c r="H780" i="18"/>
  <c r="H784" i="18"/>
  <c r="H788" i="18"/>
  <c r="H792" i="18"/>
  <c r="H796" i="18"/>
  <c r="H800" i="18"/>
  <c r="H804" i="18"/>
  <c r="H808" i="18"/>
  <c r="H812" i="18"/>
  <c r="G799" i="18"/>
  <c r="J799" i="18" s="1"/>
  <c r="G774" i="18"/>
  <c r="J774" i="18" s="1"/>
  <c r="G782" i="18"/>
  <c r="J782" i="18" s="1"/>
  <c r="G790" i="18"/>
  <c r="J790" i="18" s="1"/>
  <c r="G798" i="18"/>
  <c r="J798" i="18" s="1"/>
  <c r="G806" i="18"/>
  <c r="J806" i="18" s="1"/>
  <c r="G814" i="18"/>
  <c r="J814" i="18" s="1"/>
  <c r="H778" i="18"/>
  <c r="H782" i="18"/>
  <c r="H790" i="18"/>
  <c r="H794" i="18"/>
  <c r="H798" i="18"/>
  <c r="H802" i="18"/>
  <c r="H806" i="18"/>
  <c r="H810" i="18"/>
  <c r="H814" i="18"/>
  <c r="G791" i="18"/>
  <c r="J791" i="18" s="1"/>
  <c r="G803" i="18"/>
  <c r="J803" i="18" s="1"/>
  <c r="H787" i="18"/>
  <c r="G778" i="18"/>
  <c r="J778" i="18" s="1"/>
  <c r="G786" i="18"/>
  <c r="J786" i="18" s="1"/>
  <c r="G794" i="18"/>
  <c r="J794" i="18" s="1"/>
  <c r="G802" i="18"/>
  <c r="J802" i="18" s="1"/>
  <c r="G810" i="18"/>
  <c r="J810" i="18" s="1"/>
  <c r="H774" i="18"/>
  <c r="H786" i="18"/>
  <c r="G779" i="18"/>
  <c r="J779" i="18" s="1"/>
  <c r="G772" i="18"/>
  <c r="J772" i="18" s="1"/>
  <c r="H772" i="18"/>
  <c r="F881" i="24"/>
  <c r="H881" i="24" s="1"/>
  <c r="F880" i="24"/>
  <c r="I880" i="24" s="1"/>
  <c r="F471" i="18"/>
  <c r="F467" i="18"/>
  <c r="F466" i="18"/>
  <c r="F465" i="18"/>
  <c r="F464" i="18"/>
  <c r="F463" i="18"/>
  <c r="F462" i="18"/>
  <c r="F461" i="18"/>
  <c r="F460" i="18"/>
  <c r="I881" i="24" l="1"/>
  <c r="G880" i="24"/>
  <c r="J880" i="24" s="1"/>
  <c r="H880" i="24"/>
  <c r="G881" i="24"/>
  <c r="J881" i="24" s="1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342" i="8"/>
  <c r="F341" i="8"/>
  <c r="F340" i="8"/>
  <c r="F338" i="8"/>
  <c r="F337" i="8"/>
  <c r="F336" i="8"/>
  <c r="F335" i="8"/>
  <c r="F339" i="8"/>
  <c r="F50" i="18" l="1"/>
  <c r="F48" i="18"/>
  <c r="F47" i="18"/>
  <c r="F43" i="18"/>
  <c r="F28" i="18"/>
  <c r="F24" i="18"/>
  <c r="F23" i="18"/>
  <c r="F592" i="24" l="1"/>
  <c r="F848" i="15" l="1"/>
  <c r="F623" i="15"/>
  <c r="F69" i="24" l="1"/>
  <c r="I69" i="24" s="1"/>
  <c r="F68" i="24"/>
  <c r="I68" i="24" s="1"/>
  <c r="F67" i="24"/>
  <c r="H67" i="24" s="1"/>
  <c r="F66" i="24"/>
  <c r="I66" i="24" s="1"/>
  <c r="F65" i="24"/>
  <c r="I65" i="24" s="1"/>
  <c r="F64" i="24"/>
  <c r="I64" i="24" s="1"/>
  <c r="F63" i="24"/>
  <c r="I63" i="24" s="1"/>
  <c r="F62" i="24"/>
  <c r="I62" i="24" s="1"/>
  <c r="F61" i="24"/>
  <c r="I61" i="24" s="1"/>
  <c r="F60" i="24"/>
  <c r="H60" i="24" s="1"/>
  <c r="F59" i="24"/>
  <c r="I59" i="24" s="1"/>
  <c r="F58" i="24"/>
  <c r="I58" i="24" s="1"/>
  <c r="F57" i="24"/>
  <c r="I57" i="24" s="1"/>
  <c r="F56" i="24"/>
  <c r="I56" i="24" s="1"/>
  <c r="F55" i="24"/>
  <c r="I55" i="24" s="1"/>
  <c r="F54" i="24"/>
  <c r="I54" i="24" s="1"/>
  <c r="F53" i="24"/>
  <c r="I53" i="24" s="1"/>
  <c r="F52" i="24"/>
  <c r="I52" i="24" s="1"/>
  <c r="F51" i="24"/>
  <c r="I51" i="24" s="1"/>
  <c r="F50" i="24"/>
  <c r="I50" i="24" s="1"/>
  <c r="F49" i="24"/>
  <c r="I49" i="24" s="1"/>
  <c r="F48" i="24"/>
  <c r="I48" i="24" s="1"/>
  <c r="F47" i="24"/>
  <c r="I47" i="24" s="1"/>
  <c r="F514" i="18"/>
  <c r="F516" i="18"/>
  <c r="F513" i="18"/>
  <c r="F512" i="18"/>
  <c r="F511" i="18"/>
  <c r="F510" i="18"/>
  <c r="F509" i="18"/>
  <c r="F508" i="18"/>
  <c r="F507" i="18"/>
  <c r="F506" i="18"/>
  <c r="F505" i="18"/>
  <c r="F504" i="18"/>
  <c r="F503" i="18"/>
  <c r="F502" i="18"/>
  <c r="F501" i="18"/>
  <c r="F500" i="18"/>
  <c r="F499" i="18"/>
  <c r="F498" i="18"/>
  <c r="F497" i="18"/>
  <c r="F496" i="18"/>
  <c r="F495" i="18"/>
  <c r="F494" i="18"/>
  <c r="F493" i="18"/>
  <c r="F492" i="18"/>
  <c r="F491" i="18"/>
  <c r="F490" i="18"/>
  <c r="F489" i="18"/>
  <c r="F488" i="18"/>
  <c r="F487" i="18"/>
  <c r="F486" i="18"/>
  <c r="F485" i="18"/>
  <c r="F484" i="18"/>
  <c r="F483" i="18"/>
  <c r="F482" i="18"/>
  <c r="F481" i="18"/>
  <c r="F480" i="18"/>
  <c r="F479" i="18"/>
  <c r="F478" i="18"/>
  <c r="F477" i="18"/>
  <c r="F476" i="18"/>
  <c r="F475" i="18"/>
  <c r="F474" i="18"/>
  <c r="F473" i="18"/>
  <c r="F472" i="18"/>
  <c r="G68" i="24" l="1"/>
  <c r="J68" i="24" s="1"/>
  <c r="H68" i="24"/>
  <c r="G69" i="24"/>
  <c r="J69" i="24" s="1"/>
  <c r="H69" i="24"/>
  <c r="I67" i="24"/>
  <c r="G66" i="24"/>
  <c r="J66" i="24" s="1"/>
  <c r="H66" i="24"/>
  <c r="G67" i="24"/>
  <c r="J67" i="24" s="1"/>
  <c r="I60" i="24"/>
  <c r="G51" i="24"/>
  <c r="J51" i="24" s="1"/>
  <c r="G55" i="24"/>
  <c r="J55" i="24" s="1"/>
  <c r="G59" i="24"/>
  <c r="J59" i="24" s="1"/>
  <c r="G63" i="24"/>
  <c r="J63" i="24" s="1"/>
  <c r="H51" i="24"/>
  <c r="H55" i="24"/>
  <c r="H59" i="24"/>
  <c r="H63" i="24"/>
  <c r="G52" i="24"/>
  <c r="J52" i="24" s="1"/>
  <c r="G56" i="24"/>
  <c r="J56" i="24" s="1"/>
  <c r="G60" i="24"/>
  <c r="J60" i="24" s="1"/>
  <c r="G64" i="24"/>
  <c r="J64" i="24" s="1"/>
  <c r="H52" i="24"/>
  <c r="H56" i="24"/>
  <c r="H64" i="24"/>
  <c r="G49" i="24"/>
  <c r="J49" i="24" s="1"/>
  <c r="G53" i="24"/>
  <c r="J53" i="24" s="1"/>
  <c r="G57" i="24"/>
  <c r="J57" i="24" s="1"/>
  <c r="G61" i="24"/>
  <c r="J61" i="24" s="1"/>
  <c r="H49" i="24"/>
  <c r="H53" i="24"/>
  <c r="H57" i="24"/>
  <c r="H61" i="24"/>
  <c r="G50" i="24"/>
  <c r="J50" i="24" s="1"/>
  <c r="G54" i="24"/>
  <c r="J54" i="24" s="1"/>
  <c r="G58" i="24"/>
  <c r="J58" i="24" s="1"/>
  <c r="G62" i="24"/>
  <c r="J62" i="24" s="1"/>
  <c r="G65" i="24"/>
  <c r="J65" i="24" s="1"/>
  <c r="H50" i="24"/>
  <c r="H54" i="24"/>
  <c r="H58" i="24"/>
  <c r="H62" i="24"/>
  <c r="H65" i="24"/>
  <c r="G48" i="24"/>
  <c r="J48" i="24" s="1"/>
  <c r="H48" i="24"/>
  <c r="G47" i="24"/>
  <c r="J47" i="24" s="1"/>
  <c r="H47" i="24"/>
  <c r="F716" i="18"/>
  <c r="F715" i="18"/>
  <c r="F712" i="18"/>
  <c r="F86" i="18"/>
  <c r="H86" i="18" s="1"/>
  <c r="F99" i="18" l="1"/>
  <c r="F98" i="18"/>
  <c r="F97" i="18"/>
  <c r="F96" i="18"/>
  <c r="F95" i="18"/>
  <c r="F94" i="18"/>
  <c r="F93" i="18"/>
  <c r="F92" i="18"/>
  <c r="F91" i="18"/>
  <c r="F90" i="18"/>
  <c r="F89" i="18"/>
  <c r="F88" i="18"/>
  <c r="F87" i="18"/>
  <c r="F85" i="18"/>
  <c r="F84" i="18"/>
  <c r="F83" i="18"/>
  <c r="F82" i="18"/>
  <c r="F81" i="18"/>
  <c r="F80" i="18"/>
  <c r="F79" i="18"/>
  <c r="F78" i="18"/>
  <c r="F77" i="18"/>
  <c r="F76" i="18"/>
  <c r="F75" i="18"/>
  <c r="F74" i="18"/>
  <c r="F73" i="18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222" i="18" l="1"/>
  <c r="F221" i="18"/>
  <c r="F220" i="18"/>
  <c r="F219" i="18"/>
  <c r="F213" i="18"/>
  <c r="F211" i="18"/>
  <c r="F201" i="18"/>
  <c r="F189" i="18"/>
  <c r="F188" i="18"/>
  <c r="F166" i="18" l="1"/>
  <c r="F165" i="18"/>
  <c r="F117" i="18"/>
  <c r="F116" i="18"/>
  <c r="F125" i="18"/>
  <c r="F124" i="18"/>
  <c r="F123" i="18"/>
  <c r="F122" i="18"/>
  <c r="F121" i="18"/>
  <c r="F120" i="18"/>
  <c r="F248" i="24" l="1"/>
  <c r="F247" i="24"/>
  <c r="F236" i="24"/>
  <c r="F235" i="24"/>
  <c r="F193" i="24"/>
  <c r="F78" i="24"/>
  <c r="F77" i="24"/>
  <c r="F75" i="24"/>
  <c r="F74" i="24"/>
  <c r="F71" i="24"/>
  <c r="F70" i="24"/>
  <c r="F537" i="14" l="1"/>
  <c r="F31" i="11"/>
  <c r="F30" i="11"/>
  <c r="F29" i="11"/>
  <c r="F4" i="11"/>
  <c r="F390" i="8" l="1"/>
  <c r="H390" i="8" s="1"/>
  <c r="F389" i="8"/>
  <c r="H389" i="8" s="1"/>
  <c r="F388" i="8"/>
  <c r="H388" i="8" s="1"/>
  <c r="F387" i="8"/>
  <c r="H387" i="8" s="1"/>
  <c r="F386" i="8"/>
  <c r="I386" i="8" s="1"/>
  <c r="F385" i="8"/>
  <c r="I385" i="8" s="1"/>
  <c r="F384" i="8"/>
  <c r="H384" i="8" s="1"/>
  <c r="F383" i="8"/>
  <c r="H383" i="8" s="1"/>
  <c r="F382" i="8"/>
  <c r="H382" i="8" s="1"/>
  <c r="F381" i="8"/>
  <c r="H381" i="8" s="1"/>
  <c r="F380" i="8"/>
  <c r="H380" i="8" s="1"/>
  <c r="I389" i="8" l="1"/>
  <c r="I381" i="8"/>
  <c r="I390" i="8"/>
  <c r="I380" i="8"/>
  <c r="I382" i="8"/>
  <c r="I383" i="8"/>
  <c r="I384" i="8"/>
  <c r="I387" i="8"/>
  <c r="I388" i="8"/>
  <c r="G384" i="8"/>
  <c r="J384" i="8" s="1"/>
  <c r="G385" i="8"/>
  <c r="J385" i="8" s="1"/>
  <c r="H385" i="8"/>
  <c r="G386" i="8"/>
  <c r="J386" i="8" s="1"/>
  <c r="H386" i="8"/>
  <c r="G380" i="8"/>
  <c r="J380" i="8" s="1"/>
  <c r="G387" i="8"/>
  <c r="J387" i="8" s="1"/>
  <c r="G381" i="8"/>
  <c r="J381" i="8" s="1"/>
  <c r="G388" i="8"/>
  <c r="J388" i="8" s="1"/>
  <c r="G382" i="8"/>
  <c r="J382" i="8" s="1"/>
  <c r="G389" i="8"/>
  <c r="J389" i="8" s="1"/>
  <c r="G383" i="8"/>
  <c r="J383" i="8" s="1"/>
  <c r="G390" i="8"/>
  <c r="J390" i="8" s="1"/>
  <c r="F821" i="15"/>
  <c r="I821" i="15" s="1"/>
  <c r="H821" i="15" l="1"/>
  <c r="G821" i="15"/>
  <c r="J821" i="15" s="1"/>
  <c r="F713" i="18" l="1"/>
  <c r="I713" i="18" s="1"/>
  <c r="H713" i="18" l="1"/>
  <c r="G713" i="18"/>
  <c r="J713" i="18" s="1"/>
  <c r="F94" i="11" l="1"/>
  <c r="H94" i="11" s="1"/>
  <c r="F92" i="11"/>
  <c r="H92" i="11" s="1"/>
  <c r="F91" i="11"/>
  <c r="I91" i="11" s="1"/>
  <c r="F90" i="11"/>
  <c r="I90" i="11" s="1"/>
  <c r="F89" i="11"/>
  <c r="G89" i="11" s="1"/>
  <c r="J89" i="11" s="1"/>
  <c r="F88" i="11"/>
  <c r="H88" i="11" s="1"/>
  <c r="F79" i="11"/>
  <c r="I79" i="11" s="1"/>
  <c r="F72" i="11"/>
  <c r="I72" i="11" s="1"/>
  <c r="F71" i="11"/>
  <c r="H71" i="11" s="1"/>
  <c r="F70" i="11"/>
  <c r="H70" i="11" s="1"/>
  <c r="F69" i="11"/>
  <c r="I69" i="11" s="1"/>
  <c r="F67" i="11"/>
  <c r="I67" i="11" s="1"/>
  <c r="F66" i="11"/>
  <c r="G66" i="11" s="1"/>
  <c r="J66" i="11" s="1"/>
  <c r="F65" i="11"/>
  <c r="H65" i="11" s="1"/>
  <c r="F64" i="11"/>
  <c r="I64" i="11" s="1"/>
  <c r="F63" i="11"/>
  <c r="I63" i="11" s="1"/>
  <c r="F62" i="11"/>
  <c r="H62" i="11" s="1"/>
  <c r="F430" i="11"/>
  <c r="I430" i="11" s="1"/>
  <c r="F429" i="11"/>
  <c r="I429" i="11" s="1"/>
  <c r="F428" i="11"/>
  <c r="I428" i="11" s="1"/>
  <c r="F427" i="11"/>
  <c r="H427" i="11" s="1"/>
  <c r="F426" i="11"/>
  <c r="I426" i="11" s="1"/>
  <c r="F425" i="11"/>
  <c r="H425" i="11" s="1"/>
  <c r="F424" i="11"/>
  <c r="I424" i="11" s="1"/>
  <c r="F423" i="11"/>
  <c r="H423" i="11" s="1"/>
  <c r="F422" i="11"/>
  <c r="I422" i="11" s="1"/>
  <c r="F421" i="11"/>
  <c r="H421" i="11" s="1"/>
  <c r="F420" i="11"/>
  <c r="I420" i="11" s="1"/>
  <c r="F419" i="11"/>
  <c r="H419" i="11" s="1"/>
  <c r="F418" i="11"/>
  <c r="I418" i="11" s="1"/>
  <c r="F417" i="11"/>
  <c r="I417" i="11" s="1"/>
  <c r="F416" i="11"/>
  <c r="I416" i="11" s="1"/>
  <c r="F415" i="11"/>
  <c r="H415" i="11" s="1"/>
  <c r="F414" i="11"/>
  <c r="I414" i="11" s="1"/>
  <c r="F413" i="11"/>
  <c r="H413" i="11" s="1"/>
  <c r="F412" i="11"/>
  <c r="I412" i="11" s="1"/>
  <c r="F411" i="11"/>
  <c r="H411" i="11" s="1"/>
  <c r="F410" i="11"/>
  <c r="I410" i="11" s="1"/>
  <c r="F409" i="11"/>
  <c r="I409" i="11" s="1"/>
  <c r="F408" i="11"/>
  <c r="I408" i="11" s="1"/>
  <c r="F407" i="11"/>
  <c r="H407" i="11" s="1"/>
  <c r="F406" i="11"/>
  <c r="I406" i="11" s="1"/>
  <c r="F405" i="11"/>
  <c r="H405" i="11" s="1"/>
  <c r="F404" i="11"/>
  <c r="I404" i="11" s="1"/>
  <c r="F403" i="11"/>
  <c r="H403" i="11" s="1"/>
  <c r="F402" i="11"/>
  <c r="I402" i="11" s="1"/>
  <c r="F401" i="11"/>
  <c r="I401" i="11" s="1"/>
  <c r="F400" i="11"/>
  <c r="I400" i="11" s="1"/>
  <c r="I70" i="11" l="1"/>
  <c r="I65" i="11"/>
  <c r="I88" i="11"/>
  <c r="I92" i="11"/>
  <c r="G63" i="11"/>
  <c r="J63" i="11" s="1"/>
  <c r="G67" i="11"/>
  <c r="J67" i="11" s="1"/>
  <c r="G72" i="11"/>
  <c r="J72" i="11" s="1"/>
  <c r="G90" i="11"/>
  <c r="J90" i="11" s="1"/>
  <c r="H63" i="11"/>
  <c r="H67" i="11"/>
  <c r="H72" i="11"/>
  <c r="H90" i="11"/>
  <c r="G64" i="11"/>
  <c r="J64" i="11" s="1"/>
  <c r="G69" i="11"/>
  <c r="J69" i="11" s="1"/>
  <c r="G79" i="11"/>
  <c r="J79" i="11" s="1"/>
  <c r="G91" i="11"/>
  <c r="J91" i="11" s="1"/>
  <c r="H64" i="11"/>
  <c r="H69" i="11"/>
  <c r="H79" i="11"/>
  <c r="H91" i="11"/>
  <c r="G65" i="11"/>
  <c r="J65" i="11" s="1"/>
  <c r="G70" i="11"/>
  <c r="J70" i="11" s="1"/>
  <c r="G88" i="11"/>
  <c r="J88" i="11" s="1"/>
  <c r="G92" i="11"/>
  <c r="J92" i="11" s="1"/>
  <c r="G62" i="11"/>
  <c r="J62" i="11" s="1"/>
  <c r="G71" i="11"/>
  <c r="J71" i="11" s="1"/>
  <c r="G94" i="11"/>
  <c r="J94" i="11" s="1"/>
  <c r="H66" i="11"/>
  <c r="H89" i="11"/>
  <c r="I62" i="11"/>
  <c r="I66" i="11"/>
  <c r="I71" i="11"/>
  <c r="I89" i="11"/>
  <c r="I94" i="11"/>
  <c r="I425" i="11"/>
  <c r="G401" i="11"/>
  <c r="J401" i="11" s="1"/>
  <c r="H401" i="11"/>
  <c r="G421" i="11"/>
  <c r="J421" i="11" s="1"/>
  <c r="I421" i="11"/>
  <c r="I405" i="11"/>
  <c r="I411" i="11"/>
  <c r="G405" i="11"/>
  <c r="J405" i="11" s="1"/>
  <c r="G425" i="11"/>
  <c r="J425" i="11" s="1"/>
  <c r="I415" i="11"/>
  <c r="G417" i="11"/>
  <c r="J417" i="11" s="1"/>
  <c r="I407" i="11"/>
  <c r="H417" i="11"/>
  <c r="I427" i="11"/>
  <c r="G413" i="11"/>
  <c r="J413" i="11" s="1"/>
  <c r="I423" i="11"/>
  <c r="I413" i="11"/>
  <c r="G409" i="11"/>
  <c r="J409" i="11" s="1"/>
  <c r="G429" i="11"/>
  <c r="J429" i="11" s="1"/>
  <c r="H409" i="11"/>
  <c r="I419" i="11"/>
  <c r="H429" i="11"/>
  <c r="I403" i="11"/>
  <c r="G403" i="11"/>
  <c r="J403" i="11" s="1"/>
  <c r="G407" i="11"/>
  <c r="J407" i="11" s="1"/>
  <c r="G411" i="11"/>
  <c r="J411" i="11" s="1"/>
  <c r="G415" i="11"/>
  <c r="J415" i="11" s="1"/>
  <c r="G419" i="11"/>
  <c r="J419" i="11" s="1"/>
  <c r="G423" i="11"/>
  <c r="J423" i="11" s="1"/>
  <c r="G427" i="11"/>
  <c r="J427" i="11" s="1"/>
  <c r="G400" i="11"/>
  <c r="J400" i="11" s="1"/>
  <c r="G404" i="11"/>
  <c r="J404" i="11" s="1"/>
  <c r="G408" i="11"/>
  <c r="J408" i="11" s="1"/>
  <c r="G412" i="11"/>
  <c r="J412" i="11" s="1"/>
  <c r="G416" i="11"/>
  <c r="J416" i="11" s="1"/>
  <c r="G420" i="11"/>
  <c r="J420" i="11" s="1"/>
  <c r="G424" i="11"/>
  <c r="J424" i="11" s="1"/>
  <c r="G428" i="11"/>
  <c r="J428" i="11" s="1"/>
  <c r="H400" i="11"/>
  <c r="H404" i="11"/>
  <c r="H408" i="11"/>
  <c r="H412" i="11"/>
  <c r="H416" i="11"/>
  <c r="H420" i="11"/>
  <c r="H424" i="11"/>
  <c r="H428" i="11"/>
  <c r="G402" i="11"/>
  <c r="J402" i="11" s="1"/>
  <c r="G406" i="11"/>
  <c r="J406" i="11" s="1"/>
  <c r="G410" i="11"/>
  <c r="J410" i="11" s="1"/>
  <c r="G414" i="11"/>
  <c r="J414" i="11" s="1"/>
  <c r="G418" i="11"/>
  <c r="J418" i="11" s="1"/>
  <c r="G422" i="11"/>
  <c r="J422" i="11" s="1"/>
  <c r="G426" i="11"/>
  <c r="J426" i="11" s="1"/>
  <c r="G430" i="11"/>
  <c r="J430" i="11" s="1"/>
  <c r="H402" i="11"/>
  <c r="H406" i="11"/>
  <c r="H410" i="11"/>
  <c r="H414" i="11"/>
  <c r="H418" i="11"/>
  <c r="H422" i="11"/>
  <c r="H426" i="11"/>
  <c r="H430" i="11"/>
  <c r="F332" i="11" l="1"/>
  <c r="I332" i="11" s="1"/>
  <c r="F331" i="11"/>
  <c r="I331" i="11" s="1"/>
  <c r="F330" i="11"/>
  <c r="I330" i="11" s="1"/>
  <c r="F329" i="11"/>
  <c r="I329" i="11" s="1"/>
  <c r="F328" i="11"/>
  <c r="I328" i="11" s="1"/>
  <c r="F327" i="11"/>
  <c r="I327" i="11" s="1"/>
  <c r="F326" i="11"/>
  <c r="I326" i="11" s="1"/>
  <c r="F325" i="11"/>
  <c r="I325" i="11" s="1"/>
  <c r="F324" i="11"/>
  <c r="I324" i="11" s="1"/>
  <c r="F323" i="11"/>
  <c r="I323" i="11" s="1"/>
  <c r="G326" i="11" l="1"/>
  <c r="J326" i="11" s="1"/>
  <c r="G330" i="11"/>
  <c r="J330" i="11" s="1"/>
  <c r="H326" i="11"/>
  <c r="H330" i="11"/>
  <c r="G323" i="11"/>
  <c r="J323" i="11" s="1"/>
  <c r="G327" i="11"/>
  <c r="J327" i="11" s="1"/>
  <c r="G331" i="11"/>
  <c r="J331" i="11" s="1"/>
  <c r="H323" i="11"/>
  <c r="H327" i="11"/>
  <c r="H331" i="11"/>
  <c r="G325" i="11"/>
  <c r="J325" i="11" s="1"/>
  <c r="G329" i="11"/>
  <c r="J329" i="11" s="1"/>
  <c r="H325" i="11"/>
  <c r="H329" i="11"/>
  <c r="G324" i="11"/>
  <c r="J324" i="11" s="1"/>
  <c r="G328" i="11"/>
  <c r="J328" i="11" s="1"/>
  <c r="G332" i="11"/>
  <c r="J332" i="11" s="1"/>
  <c r="H324" i="11"/>
  <c r="H328" i="11"/>
  <c r="H332" i="11"/>
  <c r="F55" i="11"/>
  <c r="I55" i="11" s="1"/>
  <c r="F54" i="11"/>
  <c r="I54" i="11" s="1"/>
  <c r="F53" i="11"/>
  <c r="I53" i="11" s="1"/>
  <c r="F52" i="11"/>
  <c r="I52" i="11" s="1"/>
  <c r="G52" i="11" l="1"/>
  <c r="J52" i="11" s="1"/>
  <c r="H52" i="11"/>
  <c r="G53" i="11"/>
  <c r="J53" i="11" s="1"/>
  <c r="H53" i="11"/>
  <c r="G54" i="11"/>
  <c r="J54" i="11" s="1"/>
  <c r="H54" i="11"/>
  <c r="G55" i="11"/>
  <c r="J55" i="11" s="1"/>
  <c r="H55" i="11"/>
  <c r="F368" i="11"/>
  <c r="I368" i="11" s="1"/>
  <c r="F366" i="11"/>
  <c r="I366" i="11" s="1"/>
  <c r="F365" i="11"/>
  <c r="I365" i="11" s="1"/>
  <c r="F364" i="11"/>
  <c r="I364" i="11" s="1"/>
  <c r="F363" i="11"/>
  <c r="I363" i="11" s="1"/>
  <c r="G364" i="11" l="1"/>
  <c r="J364" i="11" s="1"/>
  <c r="H364" i="11"/>
  <c r="G365" i="11"/>
  <c r="J365" i="11" s="1"/>
  <c r="H365" i="11"/>
  <c r="G366" i="11"/>
  <c r="J366" i="11" s="1"/>
  <c r="H366" i="11"/>
  <c r="G363" i="11"/>
  <c r="J363" i="11" s="1"/>
  <c r="G368" i="11"/>
  <c r="J368" i="11" s="1"/>
  <c r="H363" i="11"/>
  <c r="H368" i="11"/>
  <c r="F551" i="14"/>
  <c r="H551" i="14" s="1"/>
  <c r="F550" i="14"/>
  <c r="I550" i="14" s="1"/>
  <c r="F549" i="14"/>
  <c r="I549" i="14" s="1"/>
  <c r="F548" i="14"/>
  <c r="I548" i="14" s="1"/>
  <c r="F547" i="14"/>
  <c r="H547" i="14" s="1"/>
  <c r="F546" i="14"/>
  <c r="I546" i="14" s="1"/>
  <c r="F545" i="14"/>
  <c r="I545" i="14" s="1"/>
  <c r="F544" i="14"/>
  <c r="H544" i="14" s="1"/>
  <c r="F543" i="14"/>
  <c r="H543" i="14" s="1"/>
  <c r="I543" i="14" l="1"/>
  <c r="I547" i="14"/>
  <c r="I551" i="14"/>
  <c r="G548" i="14"/>
  <c r="J548" i="14" s="1"/>
  <c r="H548" i="14"/>
  <c r="I544" i="14"/>
  <c r="G549" i="14"/>
  <c r="J549" i="14" s="1"/>
  <c r="H549" i="14"/>
  <c r="G546" i="14"/>
  <c r="J546" i="14" s="1"/>
  <c r="H546" i="14"/>
  <c r="H550" i="14"/>
  <c r="G543" i="14"/>
  <c r="J543" i="14" s="1"/>
  <c r="G547" i="14"/>
  <c r="J547" i="14" s="1"/>
  <c r="G551" i="14"/>
  <c r="J551" i="14" s="1"/>
  <c r="G544" i="14"/>
  <c r="J544" i="14" s="1"/>
  <c r="G545" i="14"/>
  <c r="J545" i="14" s="1"/>
  <c r="H545" i="14"/>
  <c r="G550" i="14"/>
  <c r="J550" i="14" s="1"/>
  <c r="F286" i="15"/>
  <c r="I286" i="15" s="1"/>
  <c r="F285" i="15"/>
  <c r="I285" i="15" s="1"/>
  <c r="F284" i="15"/>
  <c r="I284" i="15" s="1"/>
  <c r="F283" i="15"/>
  <c r="G283" i="15" s="1"/>
  <c r="J283" i="15" s="1"/>
  <c r="F282" i="15"/>
  <c r="I282" i="15" s="1"/>
  <c r="F281" i="15"/>
  <c r="I281" i="15" s="1"/>
  <c r="F280" i="15"/>
  <c r="I280" i="15" s="1"/>
  <c r="F279" i="15"/>
  <c r="G279" i="15" s="1"/>
  <c r="J279" i="15" s="1"/>
  <c r="F278" i="15"/>
  <c r="I278" i="15" s="1"/>
  <c r="F277" i="15"/>
  <c r="I277" i="15" s="1"/>
  <c r="F276" i="15"/>
  <c r="H276" i="15" s="1"/>
  <c r="F275" i="15"/>
  <c r="G275" i="15" s="1"/>
  <c r="J275" i="15" s="1"/>
  <c r="F274" i="15"/>
  <c r="I274" i="15" s="1"/>
  <c r="F273" i="15"/>
  <c r="I273" i="15" s="1"/>
  <c r="F272" i="15"/>
  <c r="H272" i="15" s="1"/>
  <c r="F271" i="15"/>
  <c r="G271" i="15" s="1"/>
  <c r="J271" i="15" s="1"/>
  <c r="F270" i="15"/>
  <c r="I270" i="15" s="1"/>
  <c r="F269" i="15"/>
  <c r="I269" i="15" s="1"/>
  <c r="F268" i="15"/>
  <c r="G268" i="15" s="1"/>
  <c r="J268" i="15" s="1"/>
  <c r="F267" i="15"/>
  <c r="G267" i="15" s="1"/>
  <c r="J267" i="15" s="1"/>
  <c r="H275" i="15" l="1"/>
  <c r="I275" i="15"/>
  <c r="H279" i="15"/>
  <c r="H283" i="15"/>
  <c r="I283" i="15"/>
  <c r="H285" i="15"/>
  <c r="H267" i="15"/>
  <c r="I267" i="15"/>
  <c r="H269" i="15"/>
  <c r="H281" i="15"/>
  <c r="H271" i="15"/>
  <c r="H277" i="15"/>
  <c r="I279" i="15"/>
  <c r="I271" i="15"/>
  <c r="H273" i="15"/>
  <c r="I276" i="15"/>
  <c r="G284" i="15"/>
  <c r="J284" i="15" s="1"/>
  <c r="H284" i="15"/>
  <c r="I268" i="15"/>
  <c r="I272" i="15"/>
  <c r="G280" i="15"/>
  <c r="J280" i="15" s="1"/>
  <c r="H280" i="15"/>
  <c r="G269" i="15"/>
  <c r="J269" i="15" s="1"/>
  <c r="G273" i="15"/>
  <c r="J273" i="15" s="1"/>
  <c r="G277" i="15"/>
  <c r="J277" i="15" s="1"/>
  <c r="G281" i="15"/>
  <c r="J281" i="15" s="1"/>
  <c r="G285" i="15"/>
  <c r="J285" i="15" s="1"/>
  <c r="G276" i="15"/>
  <c r="J276" i="15" s="1"/>
  <c r="G272" i="15"/>
  <c r="J272" i="15" s="1"/>
  <c r="G270" i="15"/>
  <c r="J270" i="15" s="1"/>
  <c r="G274" i="15"/>
  <c r="J274" i="15" s="1"/>
  <c r="G278" i="15"/>
  <c r="J278" i="15" s="1"/>
  <c r="G282" i="15"/>
  <c r="J282" i="15" s="1"/>
  <c r="G286" i="15"/>
  <c r="J286" i="15" s="1"/>
  <c r="H268" i="15"/>
  <c r="H270" i="15"/>
  <c r="H274" i="15"/>
  <c r="H278" i="15"/>
  <c r="H282" i="15"/>
  <c r="H286" i="15"/>
  <c r="F322" i="11" l="1"/>
  <c r="I322" i="11" s="1"/>
  <c r="G322" i="11" l="1"/>
  <c r="J322" i="11" s="1"/>
  <c r="H322" i="11"/>
  <c r="F116" i="24"/>
  <c r="I116" i="24" s="1"/>
  <c r="G116" i="24" l="1"/>
  <c r="J116" i="24" s="1"/>
  <c r="H116" i="24"/>
  <c r="F914" i="15"/>
  <c r="F913" i="15"/>
  <c r="F873" i="15"/>
  <c r="F787" i="15"/>
  <c r="F912" i="15"/>
  <c r="F911" i="15"/>
  <c r="F872" i="15"/>
  <c r="F785" i="15"/>
  <c r="F910" i="15"/>
  <c r="F909" i="15"/>
  <c r="F871" i="15"/>
  <c r="F784" i="15"/>
  <c r="F786" i="15"/>
  <c r="F774" i="15"/>
  <c r="F773" i="15"/>
  <c r="F772" i="15"/>
  <c r="F771" i="15"/>
  <c r="F770" i="15"/>
  <c r="F769" i="15"/>
  <c r="F768" i="15"/>
  <c r="F767" i="15"/>
  <c r="F766" i="15"/>
  <c r="F765" i="15"/>
  <c r="F764" i="15"/>
  <c r="F763" i="15"/>
  <c r="F762" i="15"/>
  <c r="F761" i="15"/>
  <c r="F760" i="15"/>
  <c r="F759" i="15"/>
  <c r="F758" i="15"/>
  <c r="F757" i="15"/>
  <c r="F756" i="15"/>
  <c r="F755" i="15"/>
  <c r="F754" i="15"/>
  <c r="F753" i="15"/>
  <c r="F752" i="15"/>
  <c r="F751" i="15"/>
  <c r="F862" i="15"/>
  <c r="F750" i="15"/>
  <c r="F749" i="15"/>
  <c r="F748" i="15"/>
  <c r="F747" i="15"/>
  <c r="F745" i="15"/>
  <c r="F744" i="15"/>
  <c r="F743" i="15"/>
  <c r="F742" i="15"/>
  <c r="F741" i="15"/>
  <c r="F740" i="15"/>
  <c r="F739" i="15"/>
  <c r="F738" i="15"/>
  <c r="F737" i="15"/>
  <c r="F736" i="15"/>
  <c r="F735" i="15"/>
  <c r="F734" i="15"/>
  <c r="F733" i="15"/>
  <c r="F732" i="15"/>
  <c r="F731" i="15"/>
  <c r="F730" i="15"/>
  <c r="F729" i="15"/>
  <c r="F728" i="15"/>
  <c r="F727" i="15"/>
  <c r="F726" i="15"/>
  <c r="F864" i="15"/>
  <c r="F718" i="15"/>
  <c r="F698" i="15"/>
  <c r="F689" i="15"/>
  <c r="F669" i="15"/>
  <c r="F845" i="15"/>
  <c r="F622" i="15"/>
  <c r="F621" i="15"/>
  <c r="F620" i="15"/>
  <c r="F619" i="15"/>
  <c r="F618" i="15"/>
  <c r="F617" i="15"/>
  <c r="F616" i="15"/>
  <c r="F615" i="15"/>
  <c r="F614" i="15"/>
  <c r="F613" i="15"/>
  <c r="F612" i="15"/>
  <c r="F611" i="15"/>
  <c r="F610" i="15"/>
  <c r="F609" i="15"/>
  <c r="F608" i="15"/>
  <c r="F607" i="15"/>
  <c r="F606" i="15"/>
  <c r="F605" i="15"/>
  <c r="F604" i="15"/>
  <c r="F603" i="15"/>
  <c r="F602" i="15"/>
  <c r="F591" i="15"/>
  <c r="F590" i="15"/>
  <c r="F589" i="15"/>
  <c r="F529" i="15"/>
  <c r="F528" i="15"/>
  <c r="F527" i="15"/>
  <c r="F526" i="15"/>
  <c r="F525" i="15"/>
  <c r="F524" i="15"/>
  <c r="F523" i="15"/>
  <c r="F521" i="15"/>
  <c r="F520" i="15"/>
  <c r="F519" i="15"/>
  <c r="F518" i="15"/>
  <c r="F517" i="15"/>
  <c r="F516" i="15"/>
  <c r="F515" i="15"/>
  <c r="F514" i="15"/>
  <c r="F513" i="15"/>
  <c r="F512" i="15"/>
  <c r="F511" i="15"/>
  <c r="F510" i="15"/>
  <c r="F509" i="15"/>
  <c r="F508" i="15"/>
  <c r="F507" i="15"/>
  <c r="F506" i="15"/>
  <c r="F505" i="15"/>
  <c r="F504" i="15"/>
  <c r="F503" i="15"/>
  <c r="F502" i="15"/>
  <c r="F501" i="15"/>
  <c r="F500" i="15"/>
  <c r="F499" i="15"/>
  <c r="F498" i="15"/>
  <c r="F497" i="15"/>
  <c r="F496" i="15"/>
  <c r="F495" i="15"/>
  <c r="F494" i="15"/>
  <c r="F493" i="15"/>
  <c r="F492" i="15"/>
  <c r="F491" i="15"/>
  <c r="F490" i="15"/>
  <c r="F489" i="15"/>
  <c r="F488" i="15"/>
  <c r="F487" i="15"/>
  <c r="F486" i="15"/>
  <c r="F485" i="15"/>
  <c r="F484" i="15"/>
  <c r="F483" i="15"/>
  <c r="F482" i="15"/>
  <c r="F481" i="15"/>
  <c r="F480" i="15"/>
  <c r="F479" i="15"/>
  <c r="F478" i="15"/>
  <c r="F477" i="15"/>
  <c r="F476" i="15"/>
  <c r="F475" i="15"/>
  <c r="F835" i="15"/>
  <c r="F474" i="15"/>
  <c r="F269" i="8"/>
  <c r="I269" i="8" s="1"/>
  <c r="C269" i="8"/>
  <c r="B269" i="8"/>
  <c r="C37" i="20"/>
  <c r="E37" i="20" s="1"/>
  <c r="F226" i="24"/>
  <c r="F663" i="24"/>
  <c r="F657" i="24"/>
  <c r="F656" i="24"/>
  <c r="F701" i="24"/>
  <c r="F700" i="24"/>
  <c r="F699" i="24"/>
  <c r="F698" i="24"/>
  <c r="F697" i="24"/>
  <c r="F696" i="24"/>
  <c r="F695" i="24"/>
  <c r="F694" i="24"/>
  <c r="F693" i="24"/>
  <c r="F692" i="24"/>
  <c r="F691" i="24"/>
  <c r="F690" i="24"/>
  <c r="F689" i="24"/>
  <c r="F688" i="24"/>
  <c r="F687" i="24"/>
  <c r="F686" i="24"/>
  <c r="F685" i="24"/>
  <c r="F684" i="24"/>
  <c r="F683" i="24"/>
  <c r="F682" i="24"/>
  <c r="F681" i="24"/>
  <c r="F680" i="24"/>
  <c r="F679" i="24"/>
  <c r="F678" i="24"/>
  <c r="F677" i="24"/>
  <c r="F676" i="24"/>
  <c r="F675" i="24"/>
  <c r="F674" i="24"/>
  <c r="F673" i="24"/>
  <c r="F672" i="24"/>
  <c r="F671" i="24"/>
  <c r="F670" i="24"/>
  <c r="F669" i="24"/>
  <c r="F668" i="24"/>
  <c r="F667" i="24"/>
  <c r="F666" i="24"/>
  <c r="F665" i="24"/>
  <c r="F664" i="24"/>
  <c r="H269" i="8" l="1"/>
  <c r="G269" i="8"/>
  <c r="J269" i="8" s="1"/>
  <c r="F37" i="20"/>
  <c r="D37" i="20"/>
  <c r="G37" i="20" s="1"/>
  <c r="F441" i="11"/>
  <c r="I441" i="11" s="1"/>
  <c r="F440" i="11"/>
  <c r="I440" i="11" s="1"/>
  <c r="G441" i="11" l="1"/>
  <c r="J441" i="11" s="1"/>
  <c r="H441" i="11"/>
  <c r="G440" i="11"/>
  <c r="J440" i="11" s="1"/>
  <c r="H440" i="11"/>
  <c r="F108" i="8" l="1"/>
  <c r="I108" i="8" s="1"/>
  <c r="F107" i="8"/>
  <c r="I107" i="8" s="1"/>
  <c r="F106" i="8"/>
  <c r="I106" i="8" s="1"/>
  <c r="F105" i="8"/>
  <c r="I105" i="8" s="1"/>
  <c r="F104" i="8"/>
  <c r="I104" i="8" s="1"/>
  <c r="F560" i="14"/>
  <c r="G105" i="8" l="1"/>
  <c r="J105" i="8" s="1"/>
  <c r="H105" i="8"/>
  <c r="G106" i="8"/>
  <c r="J106" i="8" s="1"/>
  <c r="H106" i="8"/>
  <c r="G107" i="8"/>
  <c r="J107" i="8" s="1"/>
  <c r="H107" i="8"/>
  <c r="G104" i="8"/>
  <c r="J104" i="8" s="1"/>
  <c r="G108" i="8"/>
  <c r="J108" i="8" s="1"/>
  <c r="H104" i="8"/>
  <c r="H108" i="8"/>
  <c r="I894" i="15"/>
  <c r="F891" i="15"/>
  <c r="I891" i="15" s="1"/>
  <c r="F142" i="15"/>
  <c r="I142" i="15" s="1"/>
  <c r="F141" i="15"/>
  <c r="I141" i="15" s="1"/>
  <c r="F140" i="15"/>
  <c r="I140" i="15" s="1"/>
  <c r="F139" i="15"/>
  <c r="I139" i="15" s="1"/>
  <c r="F138" i="15"/>
  <c r="I138" i="15" s="1"/>
  <c r="F137" i="15"/>
  <c r="I137" i="15" s="1"/>
  <c r="F136" i="15"/>
  <c r="I136" i="15" s="1"/>
  <c r="F135" i="15"/>
  <c r="I135" i="15" s="1"/>
  <c r="C894" i="15"/>
  <c r="B894" i="15"/>
  <c r="C891" i="15"/>
  <c r="B891" i="15"/>
  <c r="C142" i="15"/>
  <c r="B142" i="15"/>
  <c r="C141" i="15"/>
  <c r="B141" i="15"/>
  <c r="C140" i="15"/>
  <c r="B140" i="15"/>
  <c r="C139" i="15"/>
  <c r="B139" i="15"/>
  <c r="C138" i="15"/>
  <c r="B138" i="15"/>
  <c r="C137" i="15"/>
  <c r="B137" i="15"/>
  <c r="C136" i="15"/>
  <c r="B136" i="15"/>
  <c r="C135" i="15"/>
  <c r="B135" i="15"/>
  <c r="C893" i="15"/>
  <c r="B893" i="15"/>
  <c r="G137" i="15" l="1"/>
  <c r="J137" i="15" s="1"/>
  <c r="G141" i="15"/>
  <c r="J141" i="15" s="1"/>
  <c r="H137" i="15"/>
  <c r="H141" i="15"/>
  <c r="G138" i="15"/>
  <c r="J138" i="15" s="1"/>
  <c r="G142" i="15"/>
  <c r="J142" i="15" s="1"/>
  <c r="H138" i="15"/>
  <c r="H142" i="15"/>
  <c r="G135" i="15"/>
  <c r="J135" i="15" s="1"/>
  <c r="G139" i="15"/>
  <c r="J139" i="15" s="1"/>
  <c r="G891" i="15"/>
  <c r="J891" i="15" s="1"/>
  <c r="H135" i="15"/>
  <c r="H139" i="15"/>
  <c r="H891" i="15"/>
  <c r="G136" i="15"/>
  <c r="J136" i="15" s="1"/>
  <c r="G140" i="15"/>
  <c r="J140" i="15" s="1"/>
  <c r="G894" i="15"/>
  <c r="J894" i="15" s="1"/>
  <c r="H136" i="15"/>
  <c r="H140" i="15"/>
  <c r="H894" i="15"/>
  <c r="F117" i="24"/>
  <c r="I117" i="24" s="1"/>
  <c r="G117" i="24" l="1"/>
  <c r="J117" i="24" s="1"/>
  <c r="H117" i="24"/>
  <c r="F655" i="24"/>
  <c r="H655" i="24" s="1"/>
  <c r="F654" i="24"/>
  <c r="H654" i="24" s="1"/>
  <c r="F653" i="24"/>
  <c r="H653" i="24" s="1"/>
  <c r="F652" i="24"/>
  <c r="H652" i="24" s="1"/>
  <c r="F651" i="24"/>
  <c r="H651" i="24" s="1"/>
  <c r="F650" i="24"/>
  <c r="H650" i="24" s="1"/>
  <c r="F649" i="24"/>
  <c r="H649" i="24" s="1"/>
  <c r="F648" i="24"/>
  <c r="H648" i="24" s="1"/>
  <c r="F647" i="24"/>
  <c r="H647" i="24" s="1"/>
  <c r="F646" i="24"/>
  <c r="H646" i="24" s="1"/>
  <c r="F645" i="24"/>
  <c r="H645" i="24" s="1"/>
  <c r="F644" i="24"/>
  <c r="H644" i="24" s="1"/>
  <c r="F643" i="24"/>
  <c r="H643" i="24" s="1"/>
  <c r="F642" i="24"/>
  <c r="H642" i="24" s="1"/>
  <c r="F641" i="24"/>
  <c r="H641" i="24" s="1"/>
  <c r="F640" i="24"/>
  <c r="H640" i="24" s="1"/>
  <c r="F639" i="24"/>
  <c r="H639" i="24" s="1"/>
  <c r="F638" i="24"/>
  <c r="H638" i="24" s="1"/>
  <c r="F637" i="24"/>
  <c r="H637" i="24" s="1"/>
  <c r="F636" i="24"/>
  <c r="H636" i="24" s="1"/>
  <c r="F635" i="24"/>
  <c r="H635" i="24" s="1"/>
  <c r="F634" i="24"/>
  <c r="H634" i="24" s="1"/>
  <c r="F633" i="24"/>
  <c r="H633" i="24" s="1"/>
  <c r="F632" i="24"/>
  <c r="H632" i="24" s="1"/>
  <c r="F631" i="24"/>
  <c r="H631" i="24" s="1"/>
  <c r="F630" i="24"/>
  <c r="H630" i="24" s="1"/>
  <c r="F629" i="24"/>
  <c r="H629" i="24" s="1"/>
  <c r="F628" i="24"/>
  <c r="H628" i="24" s="1"/>
  <c r="F627" i="24"/>
  <c r="H627" i="24" s="1"/>
  <c r="F626" i="24"/>
  <c r="H626" i="24" s="1"/>
  <c r="F625" i="24"/>
  <c r="H625" i="24" s="1"/>
  <c r="F624" i="24"/>
  <c r="H624" i="24" s="1"/>
  <c r="F623" i="24"/>
  <c r="H623" i="24" s="1"/>
  <c r="F622" i="24"/>
  <c r="H622" i="24" s="1"/>
  <c r="F621" i="24"/>
  <c r="H621" i="24" s="1"/>
  <c r="F620" i="24"/>
  <c r="H620" i="24" s="1"/>
  <c r="F619" i="24"/>
  <c r="H619" i="24" s="1"/>
  <c r="F618" i="24"/>
  <c r="H618" i="24" s="1"/>
  <c r="F617" i="24"/>
  <c r="H617" i="24" s="1"/>
  <c r="F616" i="24"/>
  <c r="H616" i="24" s="1"/>
  <c r="F615" i="24"/>
  <c r="H615" i="24" s="1"/>
  <c r="F614" i="24"/>
  <c r="H614" i="24" s="1"/>
  <c r="F613" i="24"/>
  <c r="H613" i="24" s="1"/>
  <c r="F612" i="24"/>
  <c r="H612" i="24" s="1"/>
  <c r="F611" i="24"/>
  <c r="H611" i="24" s="1"/>
  <c r="F610" i="24"/>
  <c r="H610" i="24" s="1"/>
  <c r="F609" i="24"/>
  <c r="H609" i="24" s="1"/>
  <c r="F608" i="24"/>
  <c r="H608" i="24" s="1"/>
  <c r="F607" i="24"/>
  <c r="H607" i="24" s="1"/>
  <c r="F606" i="24"/>
  <c r="H606" i="24" s="1"/>
  <c r="F605" i="24"/>
  <c r="H605" i="24" s="1"/>
  <c r="F604" i="24"/>
  <c r="H604" i="24" s="1"/>
  <c r="F603" i="24"/>
  <c r="H603" i="24" s="1"/>
  <c r="F602" i="24"/>
  <c r="H602" i="24" s="1"/>
  <c r="F601" i="24"/>
  <c r="H601" i="24" s="1"/>
  <c r="F600" i="24"/>
  <c r="H600" i="24" s="1"/>
  <c r="F599" i="24"/>
  <c r="H599" i="24" s="1"/>
  <c r="F598" i="24"/>
  <c r="H598" i="24" s="1"/>
  <c r="F872" i="24"/>
  <c r="H872" i="24" s="1"/>
  <c r="F871" i="24"/>
  <c r="I871" i="24" s="1"/>
  <c r="F870" i="24"/>
  <c r="I870" i="24" s="1"/>
  <c r="F869" i="24"/>
  <c r="I869" i="24" s="1"/>
  <c r="F868" i="24"/>
  <c r="H868" i="24" s="1"/>
  <c r="F867" i="24"/>
  <c r="I867" i="24" s="1"/>
  <c r="F866" i="24"/>
  <c r="I866" i="24" s="1"/>
  <c r="F865" i="24"/>
  <c r="I865" i="24" s="1"/>
  <c r="F864" i="24"/>
  <c r="I864" i="24" s="1"/>
  <c r="F863" i="24"/>
  <c r="I863" i="24" s="1"/>
  <c r="F862" i="24"/>
  <c r="I862" i="24" s="1"/>
  <c r="F861" i="24"/>
  <c r="I861" i="24" s="1"/>
  <c r="F860" i="24"/>
  <c r="I860" i="24" s="1"/>
  <c r="F859" i="24"/>
  <c r="I859" i="24" s="1"/>
  <c r="F858" i="24"/>
  <c r="I858" i="24" s="1"/>
  <c r="F857" i="24"/>
  <c r="I857" i="24" s="1"/>
  <c r="F856" i="24"/>
  <c r="I856" i="24" s="1"/>
  <c r="F855" i="24"/>
  <c r="I855" i="24" s="1"/>
  <c r="F854" i="24"/>
  <c r="I854" i="24" s="1"/>
  <c r="F853" i="24"/>
  <c r="I853" i="24" s="1"/>
  <c r="F852" i="24"/>
  <c r="I852" i="24" s="1"/>
  <c r="F851" i="24"/>
  <c r="I851" i="24" s="1"/>
  <c r="F850" i="24"/>
  <c r="I850" i="24" s="1"/>
  <c r="F849" i="24"/>
  <c r="G849" i="24" s="1"/>
  <c r="J849" i="24" s="1"/>
  <c r="F848" i="24"/>
  <c r="I848" i="24" s="1"/>
  <c r="F847" i="24"/>
  <c r="H847" i="24" s="1"/>
  <c r="F846" i="24"/>
  <c r="H846" i="24" s="1"/>
  <c r="F845" i="24"/>
  <c r="G845" i="24" s="1"/>
  <c r="J845" i="24" s="1"/>
  <c r="F844" i="24"/>
  <c r="I844" i="24" s="1"/>
  <c r="F843" i="24"/>
  <c r="I843" i="24" s="1"/>
  <c r="F842" i="24"/>
  <c r="I842" i="24" s="1"/>
  <c r="F841" i="24"/>
  <c r="G841" i="24" s="1"/>
  <c r="J841" i="24" s="1"/>
  <c r="F840" i="24"/>
  <c r="I840" i="24" s="1"/>
  <c r="F839" i="24"/>
  <c r="I839" i="24" s="1"/>
  <c r="F838" i="24"/>
  <c r="I838" i="24" s="1"/>
  <c r="F837" i="24"/>
  <c r="G837" i="24" s="1"/>
  <c r="J837" i="24" s="1"/>
  <c r="F836" i="24"/>
  <c r="I836" i="24" s="1"/>
  <c r="F835" i="24"/>
  <c r="I835" i="24" s="1"/>
  <c r="F834" i="24"/>
  <c r="I834" i="24" s="1"/>
  <c r="F833" i="24"/>
  <c r="G833" i="24" s="1"/>
  <c r="J833" i="24" s="1"/>
  <c r="F832" i="24"/>
  <c r="I832" i="24" s="1"/>
  <c r="F831" i="24"/>
  <c r="I831" i="24" s="1"/>
  <c r="F830" i="24"/>
  <c r="I830" i="24" s="1"/>
  <c r="F829" i="24"/>
  <c r="G829" i="24" s="1"/>
  <c r="J829" i="24" s="1"/>
  <c r="I872" i="24" l="1"/>
  <c r="G871" i="24"/>
  <c r="J871" i="24" s="1"/>
  <c r="H871" i="24"/>
  <c r="G872" i="24"/>
  <c r="J872" i="24" s="1"/>
  <c r="G856" i="24"/>
  <c r="J856" i="24" s="1"/>
  <c r="I868" i="24"/>
  <c r="G855" i="24"/>
  <c r="J855" i="24" s="1"/>
  <c r="G859" i="24"/>
  <c r="J859" i="24" s="1"/>
  <c r="G863" i="24"/>
  <c r="J863" i="24" s="1"/>
  <c r="G867" i="24"/>
  <c r="J867" i="24" s="1"/>
  <c r="H855" i="24"/>
  <c r="H859" i="24"/>
  <c r="H863" i="24"/>
  <c r="H867" i="24"/>
  <c r="G860" i="24"/>
  <c r="J860" i="24" s="1"/>
  <c r="G864" i="24"/>
  <c r="J864" i="24" s="1"/>
  <c r="G868" i="24"/>
  <c r="J868" i="24" s="1"/>
  <c r="H856" i="24"/>
  <c r="H860" i="24"/>
  <c r="H864" i="24"/>
  <c r="G853" i="24"/>
  <c r="J853" i="24" s="1"/>
  <c r="G857" i="24"/>
  <c r="J857" i="24" s="1"/>
  <c r="G861" i="24"/>
  <c r="J861" i="24" s="1"/>
  <c r="G865" i="24"/>
  <c r="J865" i="24" s="1"/>
  <c r="G869" i="24"/>
  <c r="J869" i="24" s="1"/>
  <c r="H853" i="24"/>
  <c r="H857" i="24"/>
  <c r="H861" i="24"/>
  <c r="H865" i="24"/>
  <c r="H869" i="24"/>
  <c r="G854" i="24"/>
  <c r="J854" i="24" s="1"/>
  <c r="G858" i="24"/>
  <c r="J858" i="24" s="1"/>
  <c r="G862" i="24"/>
  <c r="J862" i="24" s="1"/>
  <c r="G866" i="24"/>
  <c r="J866" i="24" s="1"/>
  <c r="G870" i="24"/>
  <c r="J870" i="24" s="1"/>
  <c r="H854" i="24"/>
  <c r="H858" i="24"/>
  <c r="H862" i="24"/>
  <c r="H866" i="24"/>
  <c r="H870" i="24"/>
  <c r="G852" i="24"/>
  <c r="J852" i="24" s="1"/>
  <c r="H852" i="24"/>
  <c r="H841" i="24"/>
  <c r="G846" i="24"/>
  <c r="J846" i="24" s="1"/>
  <c r="H833" i="24"/>
  <c r="H851" i="24"/>
  <c r="I829" i="24"/>
  <c r="I837" i="24"/>
  <c r="I845" i="24"/>
  <c r="H831" i="24"/>
  <c r="H839" i="24"/>
  <c r="G847" i="24"/>
  <c r="J847" i="24" s="1"/>
  <c r="G839" i="24"/>
  <c r="J839" i="24" s="1"/>
  <c r="I847" i="24"/>
  <c r="G832" i="24"/>
  <c r="J832" i="24" s="1"/>
  <c r="G840" i="24"/>
  <c r="J840" i="24" s="1"/>
  <c r="G831" i="24"/>
  <c r="J831" i="24" s="1"/>
  <c r="G848" i="24"/>
  <c r="J848" i="24" s="1"/>
  <c r="I833" i="24"/>
  <c r="I841" i="24"/>
  <c r="H849" i="24"/>
  <c r="I849" i="24"/>
  <c r="G835" i="24"/>
  <c r="J835" i="24" s="1"/>
  <c r="G843" i="24"/>
  <c r="J843" i="24" s="1"/>
  <c r="G850" i="24"/>
  <c r="J850" i="24" s="1"/>
  <c r="H835" i="24"/>
  <c r="H843" i="24"/>
  <c r="G851" i="24"/>
  <c r="J851" i="24" s="1"/>
  <c r="G836" i="24"/>
  <c r="J836" i="24" s="1"/>
  <c r="G844" i="24"/>
  <c r="J844" i="24" s="1"/>
  <c r="H829" i="24"/>
  <c r="H837" i="24"/>
  <c r="H845" i="24"/>
  <c r="G830" i="24"/>
  <c r="J830" i="24" s="1"/>
  <c r="G834" i="24"/>
  <c r="J834" i="24" s="1"/>
  <c r="G838" i="24"/>
  <c r="J838" i="24" s="1"/>
  <c r="G842" i="24"/>
  <c r="J842" i="24" s="1"/>
  <c r="I846" i="24"/>
  <c r="H830" i="24"/>
  <c r="H834" i="24"/>
  <c r="H838" i="24"/>
  <c r="H842" i="24"/>
  <c r="H850" i="24"/>
  <c r="H832" i="24"/>
  <c r="H836" i="24"/>
  <c r="H840" i="24"/>
  <c r="H844" i="24"/>
  <c r="H848" i="24"/>
  <c r="F865" i="15" l="1"/>
  <c r="I865" i="15" s="1"/>
  <c r="F863" i="15"/>
  <c r="I863" i="15" s="1"/>
  <c r="F858" i="15"/>
  <c r="I858" i="15" s="1"/>
  <c r="F856" i="15"/>
  <c r="G856" i="15" s="1"/>
  <c r="J856" i="15" s="1"/>
  <c r="F850" i="15"/>
  <c r="F847" i="15"/>
  <c r="F843" i="15"/>
  <c r="F839" i="15"/>
  <c r="G839" i="15" s="1"/>
  <c r="J839" i="15" s="1"/>
  <c r="F838" i="15"/>
  <c r="I838" i="15" s="1"/>
  <c r="I843" i="15" l="1"/>
  <c r="G843" i="15"/>
  <c r="J843" i="15" s="1"/>
  <c r="I847" i="15"/>
  <c r="G847" i="15"/>
  <c r="J847" i="15" s="1"/>
  <c r="I850" i="15"/>
  <c r="G850" i="15"/>
  <c r="J850" i="15" s="1"/>
  <c r="H839" i="15"/>
  <c r="I839" i="15"/>
  <c r="H847" i="15"/>
  <c r="G863" i="15"/>
  <c r="J863" i="15" s="1"/>
  <c r="H856" i="15"/>
  <c r="H863" i="15"/>
  <c r="I856" i="15"/>
  <c r="G858" i="15"/>
  <c r="J858" i="15" s="1"/>
  <c r="H843" i="15"/>
  <c r="H858" i="15"/>
  <c r="G838" i="15"/>
  <c r="J838" i="15" s="1"/>
  <c r="G865" i="15"/>
  <c r="J865" i="15" s="1"/>
  <c r="H838" i="15"/>
  <c r="H850" i="15"/>
  <c r="H865" i="15"/>
  <c r="F401" i="15" l="1"/>
  <c r="G401" i="15" s="1"/>
  <c r="J401" i="15" s="1"/>
  <c r="F827" i="15"/>
  <c r="I827" i="15" s="1"/>
  <c r="I401" i="15" l="1"/>
  <c r="H401" i="15"/>
  <c r="G827" i="15"/>
  <c r="J827" i="15" s="1"/>
  <c r="H827" i="15"/>
  <c r="F22" i="14" l="1"/>
  <c r="F485" i="14" l="1"/>
  <c r="I485" i="14" s="1"/>
  <c r="F484" i="14"/>
  <c r="I484" i="14" s="1"/>
  <c r="F483" i="14"/>
  <c r="I483" i="14" s="1"/>
  <c r="F482" i="14"/>
  <c r="G482" i="14" s="1"/>
  <c r="J482" i="14" s="1"/>
  <c r="F481" i="14"/>
  <c r="H481" i="14" s="1"/>
  <c r="F480" i="14"/>
  <c r="I480" i="14" s="1"/>
  <c r="F479" i="14"/>
  <c r="I479" i="14" s="1"/>
  <c r="F478" i="14"/>
  <c r="I478" i="14" s="1"/>
  <c r="H482" i="14" l="1"/>
  <c r="I481" i="14"/>
  <c r="I482" i="14"/>
  <c r="G478" i="14"/>
  <c r="J478" i="14" s="1"/>
  <c r="G481" i="14"/>
  <c r="J481" i="14" s="1"/>
  <c r="G484" i="14"/>
  <c r="J484" i="14" s="1"/>
  <c r="G480" i="14"/>
  <c r="J480" i="14" s="1"/>
  <c r="G485" i="14"/>
  <c r="J485" i="14" s="1"/>
  <c r="H485" i="14"/>
  <c r="G483" i="14"/>
  <c r="J483" i="14" s="1"/>
  <c r="H479" i="14"/>
  <c r="H483" i="14"/>
  <c r="G479" i="14"/>
  <c r="J479" i="14" s="1"/>
  <c r="H480" i="14"/>
  <c r="H484" i="14"/>
  <c r="H478" i="14"/>
  <c r="C477" i="14" l="1"/>
  <c r="B477" i="14"/>
  <c r="F263" i="9"/>
  <c r="F105" i="14"/>
  <c r="F876" i="15" l="1"/>
  <c r="I876" i="15" s="1"/>
  <c r="F826" i="15"/>
  <c r="G826" i="15" s="1"/>
  <c r="J826" i="15" s="1"/>
  <c r="F400" i="15"/>
  <c r="I400" i="15" s="1"/>
  <c r="F399" i="15"/>
  <c r="H399" i="15" s="1"/>
  <c r="F398" i="15"/>
  <c r="I398" i="15" s="1"/>
  <c r="F397" i="15"/>
  <c r="G397" i="15" s="1"/>
  <c r="J397" i="15" s="1"/>
  <c r="F396" i="15"/>
  <c r="G396" i="15" s="1"/>
  <c r="J396" i="15" s="1"/>
  <c r="F395" i="15"/>
  <c r="I395" i="15" s="1"/>
  <c r="F394" i="15"/>
  <c r="I394" i="15" s="1"/>
  <c r="F393" i="15"/>
  <c r="G393" i="15" s="1"/>
  <c r="J393" i="15" s="1"/>
  <c r="F392" i="15"/>
  <c r="G392" i="15" s="1"/>
  <c r="J392" i="15" s="1"/>
  <c r="F391" i="15"/>
  <c r="G391" i="15" s="1"/>
  <c r="J391" i="15" s="1"/>
  <c r="F390" i="15"/>
  <c r="I390" i="15" s="1"/>
  <c r="F389" i="15"/>
  <c r="G389" i="15" s="1"/>
  <c r="J389" i="15" s="1"/>
  <c r="I389" i="15" l="1"/>
  <c r="H389" i="15"/>
  <c r="H826" i="15"/>
  <c r="I826" i="15"/>
  <c r="G390" i="15"/>
  <c r="J390" i="15" s="1"/>
  <c r="H390" i="15"/>
  <c r="G398" i="15"/>
  <c r="J398" i="15" s="1"/>
  <c r="H393" i="15"/>
  <c r="I393" i="15"/>
  <c r="H394" i="15"/>
  <c r="G394" i="15"/>
  <c r="J394" i="15" s="1"/>
  <c r="H397" i="15"/>
  <c r="I397" i="15"/>
  <c r="H398" i="15"/>
  <c r="G876" i="15"/>
  <c r="J876" i="15" s="1"/>
  <c r="H876" i="15"/>
  <c r="H396" i="15"/>
  <c r="G395" i="15"/>
  <c r="J395" i="15" s="1"/>
  <c r="H395" i="15"/>
  <c r="I399" i="15"/>
  <c r="G400" i="15"/>
  <c r="J400" i="15" s="1"/>
  <c r="H392" i="15"/>
  <c r="H400" i="15"/>
  <c r="I392" i="15"/>
  <c r="I396" i="15"/>
  <c r="G399" i="15"/>
  <c r="J399" i="15" s="1"/>
  <c r="I391" i="15"/>
  <c r="H391" i="15"/>
  <c r="F829" i="15" l="1"/>
  <c r="I829" i="15" s="1"/>
  <c r="F885" i="15"/>
  <c r="I885" i="15" s="1"/>
  <c r="F468" i="15"/>
  <c r="I468" i="15" s="1"/>
  <c r="F467" i="15"/>
  <c r="G467" i="15" s="1"/>
  <c r="J467" i="15" s="1"/>
  <c r="F466" i="15"/>
  <c r="I466" i="15" s="1"/>
  <c r="F465" i="15"/>
  <c r="I465" i="15" s="1"/>
  <c r="F464" i="15"/>
  <c r="I464" i="15" s="1"/>
  <c r="F463" i="15"/>
  <c r="G463" i="15" s="1"/>
  <c r="J463" i="15" s="1"/>
  <c r="F462" i="15"/>
  <c r="I462" i="15" s="1"/>
  <c r="F461" i="15"/>
  <c r="I461" i="15" s="1"/>
  <c r="G464" i="15" l="1"/>
  <c r="J464" i="15" s="1"/>
  <c r="G468" i="15"/>
  <c r="J468" i="15" s="1"/>
  <c r="H464" i="15"/>
  <c r="H468" i="15"/>
  <c r="G465" i="15"/>
  <c r="J465" i="15" s="1"/>
  <c r="G885" i="15"/>
  <c r="J885" i="15" s="1"/>
  <c r="H465" i="15"/>
  <c r="H885" i="15"/>
  <c r="H467" i="15"/>
  <c r="I467" i="15"/>
  <c r="G462" i="15"/>
  <c r="J462" i="15" s="1"/>
  <c r="G466" i="15"/>
  <c r="J466" i="15" s="1"/>
  <c r="G829" i="15"/>
  <c r="J829" i="15" s="1"/>
  <c r="H463" i="15"/>
  <c r="I463" i="15"/>
  <c r="H462" i="15"/>
  <c r="H466" i="15"/>
  <c r="H829" i="15"/>
  <c r="G461" i="15"/>
  <c r="J461" i="15" s="1"/>
  <c r="H461" i="15"/>
  <c r="F582" i="18" l="1"/>
  <c r="I582" i="18" s="1"/>
  <c r="F581" i="18"/>
  <c r="I581" i="18" s="1"/>
  <c r="F580" i="18"/>
  <c r="I580" i="18" s="1"/>
  <c r="F579" i="18"/>
  <c r="I579" i="18" s="1"/>
  <c r="F578" i="18"/>
  <c r="G578" i="18" s="1"/>
  <c r="J578" i="18" s="1"/>
  <c r="F577" i="18"/>
  <c r="I577" i="18" s="1"/>
  <c r="F576" i="18"/>
  <c r="I576" i="18" s="1"/>
  <c r="G581" i="18" l="1"/>
  <c r="J581" i="18" s="1"/>
  <c r="H581" i="18"/>
  <c r="G577" i="18"/>
  <c r="J577" i="18" s="1"/>
  <c r="H577" i="18"/>
  <c r="G579" i="18"/>
  <c r="J579" i="18" s="1"/>
  <c r="I578" i="18"/>
  <c r="H578" i="18"/>
  <c r="H579" i="18"/>
  <c r="G576" i="18"/>
  <c r="J576" i="18" s="1"/>
  <c r="G580" i="18"/>
  <c r="J580" i="18" s="1"/>
  <c r="G582" i="18"/>
  <c r="J582" i="18" s="1"/>
  <c r="H576" i="18"/>
  <c r="H580" i="18"/>
  <c r="H582" i="18"/>
  <c r="F591" i="24" l="1"/>
  <c r="H591" i="24" s="1"/>
  <c r="F590" i="24"/>
  <c r="G590" i="24" s="1"/>
  <c r="F588" i="24"/>
  <c r="H588" i="24" s="1"/>
  <c r="F589" i="24"/>
  <c r="H589" i="24" s="1"/>
  <c r="F24" i="6"/>
  <c r="G24" i="6" s="1"/>
  <c r="F23" i="6"/>
  <c r="G23" i="6" s="1"/>
  <c r="F22" i="6"/>
  <c r="G22" i="6" s="1"/>
  <c r="G22" i="14"/>
  <c r="H590" i="24" l="1"/>
  <c r="G595" i="24"/>
  <c r="G591" i="24"/>
  <c r="G588" i="24"/>
  <c r="F235" i="9" l="1"/>
  <c r="F21" i="14"/>
  <c r="F17" i="14"/>
  <c r="F15" i="14"/>
  <c r="F14" i="14"/>
  <c r="F13" i="14"/>
  <c r="F56" i="25" l="1"/>
  <c r="F81" i="25"/>
  <c r="F80" i="25"/>
  <c r="F6" i="9" l="1"/>
  <c r="F469" i="18" l="1"/>
  <c r="F468" i="18"/>
  <c r="F459" i="18"/>
  <c r="F458" i="18"/>
  <c r="F457" i="18"/>
  <c r="F456" i="18"/>
  <c r="F455" i="18"/>
  <c r="F454" i="18"/>
  <c r="F453" i="18"/>
  <c r="F452" i="18"/>
  <c r="F451" i="18"/>
  <c r="F450" i="18"/>
  <c r="F449" i="18"/>
  <c r="F448" i="18"/>
  <c r="F447" i="18"/>
  <c r="F446" i="18"/>
  <c r="F445" i="18"/>
  <c r="F444" i="18"/>
  <c r="F443" i="18"/>
  <c r="F442" i="18"/>
  <c r="F441" i="18"/>
  <c r="F440" i="18"/>
  <c r="F439" i="18"/>
  <c r="F438" i="18"/>
  <c r="F437" i="18"/>
  <c r="F436" i="18"/>
  <c r="F435" i="18"/>
  <c r="F434" i="18"/>
  <c r="F433" i="18"/>
  <c r="F432" i="18"/>
  <c r="F431" i="18"/>
  <c r="F430" i="18"/>
  <c r="F429" i="18"/>
  <c r="F428" i="18"/>
  <c r="F427" i="18"/>
  <c r="F426" i="18"/>
  <c r="F425" i="18"/>
  <c r="F424" i="18"/>
  <c r="F423" i="18"/>
  <c r="F422" i="18"/>
  <c r="F421" i="18"/>
  <c r="F420" i="18"/>
  <c r="F419" i="18"/>
  <c r="F418" i="18"/>
  <c r="F417" i="18"/>
  <c r="F374" i="9" l="1"/>
  <c r="F372" i="9"/>
  <c r="F114" i="9" l="1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102" i="14" l="1"/>
  <c r="F100" i="14"/>
  <c r="F99" i="14"/>
  <c r="F97" i="14"/>
  <c r="F96" i="14"/>
  <c r="F92" i="14"/>
  <c r="F91" i="14"/>
  <c r="F90" i="14"/>
  <c r="F89" i="14"/>
  <c r="F88" i="14"/>
  <c r="F570" i="14" l="1"/>
  <c r="C36" i="20" l="1"/>
  <c r="E36" i="20" s="1"/>
  <c r="D36" i="20" l="1"/>
  <c r="G36" i="20" s="1"/>
  <c r="F36" i="20"/>
  <c r="F820" i="15"/>
  <c r="I820" i="15" s="1"/>
  <c r="F783" i="15"/>
  <c r="H783" i="15" s="1"/>
  <c r="F782" i="15"/>
  <c r="H782" i="15" s="1"/>
  <c r="F725" i="15"/>
  <c r="I725" i="15" s="1"/>
  <c r="F724" i="15"/>
  <c r="I724" i="15" s="1"/>
  <c r="F723" i="15"/>
  <c r="H723" i="15" s="1"/>
  <c r="F722" i="15"/>
  <c r="G722" i="15" s="1"/>
  <c r="J722" i="15" s="1"/>
  <c r="F266" i="15"/>
  <c r="H266" i="15" s="1"/>
  <c r="F265" i="15"/>
  <c r="I265" i="15" s="1"/>
  <c r="F264" i="15"/>
  <c r="H264" i="15" s="1"/>
  <c r="F263" i="15"/>
  <c r="G263" i="15" s="1"/>
  <c r="J263" i="15" s="1"/>
  <c r="F262" i="15"/>
  <c r="I262" i="15" s="1"/>
  <c r="F261" i="15"/>
  <c r="I261" i="15" s="1"/>
  <c r="F260" i="15"/>
  <c r="H260" i="15" s="1"/>
  <c r="F259" i="15"/>
  <c r="G259" i="15" s="1"/>
  <c r="J259" i="15" s="1"/>
  <c r="F258" i="15"/>
  <c r="H258" i="15" s="1"/>
  <c r="F257" i="15"/>
  <c r="I257" i="15" s="1"/>
  <c r="F256" i="15"/>
  <c r="H256" i="15" s="1"/>
  <c r="F255" i="15"/>
  <c r="G255" i="15" s="1"/>
  <c r="J255" i="15" s="1"/>
  <c r="F254" i="15"/>
  <c r="I254" i="15" s="1"/>
  <c r="F253" i="15"/>
  <c r="I253" i="15" s="1"/>
  <c r="F252" i="15"/>
  <c r="H252" i="15" s="1"/>
  <c r="F251" i="15"/>
  <c r="G251" i="15" s="1"/>
  <c r="J251" i="15" s="1"/>
  <c r="F250" i="15"/>
  <c r="I250" i="15" s="1"/>
  <c r="F249" i="15"/>
  <c r="I249" i="15" s="1"/>
  <c r="F248" i="15"/>
  <c r="H248" i="15" s="1"/>
  <c r="F247" i="15"/>
  <c r="G247" i="15" s="1"/>
  <c r="J247" i="15" s="1"/>
  <c r="F246" i="15"/>
  <c r="I246" i="15" s="1"/>
  <c r="F245" i="15"/>
  <c r="I245" i="15" s="1"/>
  <c r="F244" i="15"/>
  <c r="H244" i="15" s="1"/>
  <c r="F243" i="15"/>
  <c r="H243" i="15" s="1"/>
  <c r="F242" i="15"/>
  <c r="G242" i="15" s="1"/>
  <c r="J242" i="15" s="1"/>
  <c r="F241" i="15"/>
  <c r="I241" i="15" s="1"/>
  <c r="F240" i="15"/>
  <c r="H240" i="15" s="1"/>
  <c r="F239" i="15"/>
  <c r="G239" i="15" s="1"/>
  <c r="J239" i="15" s="1"/>
  <c r="F238" i="15"/>
  <c r="I238" i="15" s="1"/>
  <c r="F237" i="15"/>
  <c r="I237" i="15" s="1"/>
  <c r="F236" i="15"/>
  <c r="H236" i="15" s="1"/>
  <c r="F235" i="15"/>
  <c r="G235" i="15" s="1"/>
  <c r="J235" i="15" s="1"/>
  <c r="F234" i="15"/>
  <c r="H234" i="15" s="1"/>
  <c r="F233" i="15"/>
  <c r="I233" i="15" s="1"/>
  <c r="F232" i="15"/>
  <c r="H232" i="15" s="1"/>
  <c r="F231" i="15"/>
  <c r="I231" i="15" s="1"/>
  <c r="F230" i="15"/>
  <c r="I230" i="15" s="1"/>
  <c r="F229" i="15"/>
  <c r="I229" i="15" s="1"/>
  <c r="F228" i="15"/>
  <c r="H228" i="15" s="1"/>
  <c r="F227" i="15"/>
  <c r="G227" i="15" s="1"/>
  <c r="J227" i="15" s="1"/>
  <c r="F226" i="15"/>
  <c r="H226" i="15" s="1"/>
  <c r="F225" i="15"/>
  <c r="I225" i="15" s="1"/>
  <c r="F224" i="15"/>
  <c r="H224" i="15" s="1"/>
  <c r="I224" i="15" l="1"/>
  <c r="G224" i="15"/>
  <c r="J224" i="15" s="1"/>
  <c r="I723" i="15"/>
  <c r="I248" i="15"/>
  <c r="G258" i="15"/>
  <c r="J258" i="15" s="1"/>
  <c r="G244" i="15"/>
  <c r="J244" i="15" s="1"/>
  <c r="I260" i="15"/>
  <c r="I244" i="15"/>
  <c r="G723" i="15"/>
  <c r="J723" i="15" s="1"/>
  <c r="I783" i="15"/>
  <c r="I264" i="15"/>
  <c r="I240" i="15"/>
  <c r="G228" i="15"/>
  <c r="J228" i="15" s="1"/>
  <c r="G256" i="15"/>
  <c r="J256" i="15" s="1"/>
  <c r="I228" i="15"/>
  <c r="I256" i="15"/>
  <c r="G232" i="15"/>
  <c r="J232" i="15" s="1"/>
  <c r="I252" i="15"/>
  <c r="G240" i="15"/>
  <c r="J240" i="15" s="1"/>
  <c r="G248" i="15"/>
  <c r="J248" i="15" s="1"/>
  <c r="G260" i="15"/>
  <c r="J260" i="15" s="1"/>
  <c r="G783" i="15"/>
  <c r="J783" i="15" s="1"/>
  <c r="G252" i="15"/>
  <c r="J252" i="15" s="1"/>
  <c r="G264" i="15"/>
  <c r="J264" i="15" s="1"/>
  <c r="I232" i="15"/>
  <c r="G236" i="15"/>
  <c r="J236" i="15" s="1"/>
  <c r="I236" i="15"/>
  <c r="G230" i="15"/>
  <c r="J230" i="15" s="1"/>
  <c r="G266" i="15"/>
  <c r="J266" i="15" s="1"/>
  <c r="H262" i="15"/>
  <c r="I226" i="15"/>
  <c r="I234" i="15"/>
  <c r="I266" i="15"/>
  <c r="G231" i="15"/>
  <c r="J231" i="15" s="1"/>
  <c r="G243" i="15"/>
  <c r="J243" i="15" s="1"/>
  <c r="G782" i="15"/>
  <c r="J782" i="15" s="1"/>
  <c r="H231" i="15"/>
  <c r="H239" i="15"/>
  <c r="H247" i="15"/>
  <c r="H251" i="15"/>
  <c r="H259" i="15"/>
  <c r="H263" i="15"/>
  <c r="H722" i="15"/>
  <c r="I227" i="15"/>
  <c r="I235" i="15"/>
  <c r="I239" i="15"/>
  <c r="I243" i="15"/>
  <c r="I247" i="15"/>
  <c r="I251" i="15"/>
  <c r="I255" i="15"/>
  <c r="I259" i="15"/>
  <c r="I263" i="15"/>
  <c r="I722" i="15"/>
  <c r="I782" i="15"/>
  <c r="I258" i="15"/>
  <c r="H227" i="15"/>
  <c r="H235" i="15"/>
  <c r="H255" i="15"/>
  <c r="G238" i="15"/>
  <c r="J238" i="15" s="1"/>
  <c r="H250" i="15"/>
  <c r="G234" i="15"/>
  <c r="J234" i="15" s="1"/>
  <c r="G262" i="15"/>
  <c r="J262" i="15" s="1"/>
  <c r="H230" i="15"/>
  <c r="H238" i="15"/>
  <c r="H246" i="15"/>
  <c r="H254" i="15"/>
  <c r="G254" i="15"/>
  <c r="J254" i="15" s="1"/>
  <c r="I242" i="15"/>
  <c r="G246" i="15"/>
  <c r="J246" i="15" s="1"/>
  <c r="G225" i="15"/>
  <c r="J225" i="15" s="1"/>
  <c r="G229" i="15"/>
  <c r="J229" i="15" s="1"/>
  <c r="G233" i="15"/>
  <c r="J233" i="15" s="1"/>
  <c r="G237" i="15"/>
  <c r="J237" i="15" s="1"/>
  <c r="G241" i="15"/>
  <c r="J241" i="15" s="1"/>
  <c r="G245" i="15"/>
  <c r="J245" i="15" s="1"/>
  <c r="G249" i="15"/>
  <c r="J249" i="15" s="1"/>
  <c r="G253" i="15"/>
  <c r="J253" i="15" s="1"/>
  <c r="G257" i="15"/>
  <c r="J257" i="15" s="1"/>
  <c r="G261" i="15"/>
  <c r="J261" i="15" s="1"/>
  <c r="G265" i="15"/>
  <c r="J265" i="15" s="1"/>
  <c r="G724" i="15"/>
  <c r="J724" i="15" s="1"/>
  <c r="G820" i="15"/>
  <c r="J820" i="15" s="1"/>
  <c r="G250" i="15"/>
  <c r="J250" i="15" s="1"/>
  <c r="H225" i="15"/>
  <c r="H229" i="15"/>
  <c r="H233" i="15"/>
  <c r="H237" i="15"/>
  <c r="H241" i="15"/>
  <c r="H245" i="15"/>
  <c r="H249" i="15"/>
  <c r="H253" i="15"/>
  <c r="H257" i="15"/>
  <c r="H261" i="15"/>
  <c r="H265" i="15"/>
  <c r="H724" i="15"/>
  <c r="H820" i="15"/>
  <c r="G226" i="15"/>
  <c r="J226" i="15" s="1"/>
  <c r="G725" i="15"/>
  <c r="J725" i="15" s="1"/>
  <c r="H242" i="15"/>
  <c r="H725" i="15"/>
  <c r="F571" i="14" l="1"/>
  <c r="F267" i="14" l="1"/>
  <c r="F266" i="14"/>
  <c r="F265" i="14"/>
  <c r="F264" i="14"/>
  <c r="F263" i="14"/>
  <c r="F262" i="14"/>
  <c r="F261" i="14"/>
  <c r="F260" i="14"/>
  <c r="F259" i="14"/>
  <c r="F258" i="14"/>
  <c r="F257" i="14"/>
  <c r="F256" i="14"/>
  <c r="F255" i="14"/>
  <c r="F254" i="14"/>
  <c r="F253" i="14"/>
  <c r="F252" i="14"/>
  <c r="F251" i="14"/>
  <c r="F250" i="14"/>
  <c r="F249" i="14"/>
  <c r="F884" i="15" l="1"/>
  <c r="I884" i="15" s="1"/>
  <c r="F883" i="15"/>
  <c r="I883" i="15" s="1"/>
  <c r="F882" i="15"/>
  <c r="H882" i="15" s="1"/>
  <c r="F881" i="15"/>
  <c r="H881" i="15" s="1"/>
  <c r="F880" i="15"/>
  <c r="I880" i="15" s="1"/>
  <c r="F879" i="15"/>
  <c r="I879" i="15" s="1"/>
  <c r="F878" i="15"/>
  <c r="G878" i="15" s="1"/>
  <c r="J878" i="15" s="1"/>
  <c r="F877" i="15"/>
  <c r="I877" i="15" s="1"/>
  <c r="G879" i="15" l="1"/>
  <c r="J879" i="15" s="1"/>
  <c r="H879" i="15"/>
  <c r="G883" i="15"/>
  <c r="J883" i="15" s="1"/>
  <c r="H883" i="15"/>
  <c r="H878" i="15"/>
  <c r="I882" i="15"/>
  <c r="G882" i="15"/>
  <c r="J882" i="15" s="1"/>
  <c r="I878" i="15"/>
  <c r="G881" i="15"/>
  <c r="J881" i="15" s="1"/>
  <c r="I881" i="15"/>
  <c r="G877" i="15"/>
  <c r="J877" i="15" s="1"/>
  <c r="G880" i="15"/>
  <c r="J880" i="15" s="1"/>
  <c r="G884" i="15"/>
  <c r="J884" i="15" s="1"/>
  <c r="H877" i="15"/>
  <c r="H880" i="15"/>
  <c r="H884" i="15"/>
  <c r="F17" i="25" l="1"/>
  <c r="F104" i="14" l="1"/>
  <c r="I104" i="14" s="1"/>
  <c r="F103" i="14"/>
  <c r="H103" i="14" s="1"/>
  <c r="C99" i="8"/>
  <c r="B99" i="8"/>
  <c r="F99" i="8"/>
  <c r="I99" i="8" s="1"/>
  <c r="F114" i="8"/>
  <c r="H114" i="8" s="1"/>
  <c r="I103" i="14" l="1"/>
  <c r="G104" i="14"/>
  <c r="H104" i="14"/>
  <c r="G103" i="14"/>
  <c r="G99" i="8"/>
  <c r="J99" i="8" s="1"/>
  <c r="H99" i="8"/>
  <c r="I114" i="8"/>
  <c r="G114" i="8"/>
  <c r="J114" i="8" s="1"/>
  <c r="F569" i="14" l="1"/>
  <c r="F568" i="14"/>
  <c r="F78" i="25" l="1"/>
  <c r="F77" i="25"/>
  <c r="F76" i="25"/>
  <c r="F74" i="25"/>
  <c r="F69" i="25"/>
  <c r="F68" i="25"/>
  <c r="F67" i="25"/>
  <c r="F66" i="25"/>
  <c r="F65" i="25"/>
  <c r="F64" i="25"/>
  <c r="F63" i="25"/>
  <c r="F62" i="25"/>
  <c r="F61" i="25"/>
  <c r="F54" i="25"/>
  <c r="F36" i="25"/>
  <c r="F24" i="25"/>
  <c r="H24" i="25" s="1"/>
  <c r="F38" i="25"/>
  <c r="F37" i="25"/>
  <c r="F35" i="25"/>
  <c r="F34" i="25"/>
  <c r="F33" i="25"/>
  <c r="F32" i="25"/>
  <c r="F31" i="25"/>
  <c r="F30" i="25"/>
  <c r="F29" i="25"/>
  <c r="F28" i="25"/>
  <c r="F27" i="25"/>
  <c r="F26" i="25"/>
  <c r="F25" i="25"/>
  <c r="F8" i="25"/>
  <c r="F7" i="25"/>
  <c r="F6" i="25"/>
  <c r="F5" i="25"/>
  <c r="F4" i="25"/>
  <c r="F89" i="25"/>
  <c r="F88" i="25"/>
  <c r="F87" i="25"/>
  <c r="F86" i="25"/>
  <c r="F85" i="25"/>
  <c r="F84" i="25"/>
  <c r="F83" i="25"/>
  <c r="G78" i="24" l="1"/>
  <c r="J78" i="24" s="1"/>
  <c r="I77" i="24"/>
  <c r="G75" i="24"/>
  <c r="J75" i="24" s="1"/>
  <c r="H74" i="24"/>
  <c r="I71" i="24"/>
  <c r="I110" i="24"/>
  <c r="F3" i="24"/>
  <c r="H3" i="24" s="1"/>
  <c r="F4" i="24"/>
  <c r="I4" i="24" s="1"/>
  <c r="F5" i="24"/>
  <c r="F6" i="24"/>
  <c r="F7" i="24"/>
  <c r="G7" i="24" s="1"/>
  <c r="J7" i="24" s="1"/>
  <c r="F8" i="24"/>
  <c r="G8" i="24" s="1"/>
  <c r="J8" i="24" s="1"/>
  <c r="F9" i="24"/>
  <c r="F10" i="24"/>
  <c r="G10" i="24" s="1"/>
  <c r="J10" i="24" s="1"/>
  <c r="F11" i="24"/>
  <c r="G11" i="24" s="1"/>
  <c r="J11" i="24" s="1"/>
  <c r="F12" i="24"/>
  <c r="I12" i="24" s="1"/>
  <c r="F13" i="24"/>
  <c r="I13" i="24" s="1"/>
  <c r="F14" i="24"/>
  <c r="F15" i="24"/>
  <c r="G15" i="24" s="1"/>
  <c r="J15" i="24" s="1"/>
  <c r="F16" i="24"/>
  <c r="I16" i="24" s="1"/>
  <c r="F17" i="24"/>
  <c r="F18" i="24"/>
  <c r="H18" i="24" s="1"/>
  <c r="F19" i="24"/>
  <c r="F20" i="24"/>
  <c r="G20" i="24" s="1"/>
  <c r="J20" i="24" s="1"/>
  <c r="F21" i="24"/>
  <c r="I21" i="24" s="1"/>
  <c r="F22" i="24"/>
  <c r="H22" i="24" s="1"/>
  <c r="F23" i="24"/>
  <c r="H23" i="24" s="1"/>
  <c r="F24" i="24"/>
  <c r="H24" i="24" s="1"/>
  <c r="F25" i="24"/>
  <c r="I25" i="24" s="1"/>
  <c r="F26" i="24"/>
  <c r="H26" i="24" s="1"/>
  <c r="F27" i="24"/>
  <c r="I27" i="24" s="1"/>
  <c r="F28" i="24"/>
  <c r="G28" i="24" s="1"/>
  <c r="J28" i="24" s="1"/>
  <c r="F29" i="24"/>
  <c r="I29" i="24" s="1"/>
  <c r="F30" i="24"/>
  <c r="G30" i="24" s="1"/>
  <c r="J30" i="24" s="1"/>
  <c r="F31" i="24"/>
  <c r="F32" i="24"/>
  <c r="G32" i="24" s="1"/>
  <c r="J32" i="24" s="1"/>
  <c r="F33" i="24"/>
  <c r="F34" i="24"/>
  <c r="I34" i="24" s="1"/>
  <c r="F35" i="24"/>
  <c r="G35" i="24" s="1"/>
  <c r="J35" i="24" s="1"/>
  <c r="F36" i="24"/>
  <c r="I36" i="24" s="1"/>
  <c r="F37" i="24"/>
  <c r="I37" i="24" s="1"/>
  <c r="F38" i="24"/>
  <c r="F39" i="24"/>
  <c r="G39" i="24" s="1"/>
  <c r="J39" i="24" s="1"/>
  <c r="F40" i="24"/>
  <c r="H40" i="24" s="1"/>
  <c r="F41" i="24"/>
  <c r="I41" i="24" s="1"/>
  <c r="F42" i="24"/>
  <c r="I42" i="24" s="1"/>
  <c r="F43" i="24"/>
  <c r="F44" i="24"/>
  <c r="G44" i="24" s="1"/>
  <c r="J44" i="24" s="1"/>
  <c r="F45" i="24"/>
  <c r="I45" i="24" s="1"/>
  <c r="F72" i="24"/>
  <c r="I72" i="24" s="1"/>
  <c r="F73" i="24"/>
  <c r="F76" i="24"/>
  <c r="G76" i="24" s="1"/>
  <c r="J76" i="24" s="1"/>
  <c r="F79" i="24"/>
  <c r="F80" i="24"/>
  <c r="I80" i="24" s="1"/>
  <c r="F81" i="24"/>
  <c r="F82" i="24"/>
  <c r="H82" i="24" s="1"/>
  <c r="F83" i="24"/>
  <c r="G83" i="24" s="1"/>
  <c r="J83" i="24" s="1"/>
  <c r="F84" i="24"/>
  <c r="G84" i="24" s="1"/>
  <c r="J84" i="24" s="1"/>
  <c r="F85" i="24"/>
  <c r="I85" i="24" s="1"/>
  <c r="F86" i="24"/>
  <c r="H86" i="24" s="1"/>
  <c r="F87" i="24"/>
  <c r="G87" i="24" s="1"/>
  <c r="J87" i="24" s="1"/>
  <c r="F88" i="24"/>
  <c r="G88" i="24" s="1"/>
  <c r="J88" i="24" s="1"/>
  <c r="F89" i="24"/>
  <c r="I89" i="24" s="1"/>
  <c r="F90" i="24"/>
  <c r="G90" i="24" s="1"/>
  <c r="J90" i="24" s="1"/>
  <c r="F91" i="24"/>
  <c r="F92" i="24"/>
  <c r="H92" i="24" s="1"/>
  <c r="F93" i="24"/>
  <c r="I93" i="24" s="1"/>
  <c r="F94" i="24"/>
  <c r="G94" i="24" s="1"/>
  <c r="J94" i="24" s="1"/>
  <c r="F95" i="24"/>
  <c r="G95" i="24" s="1"/>
  <c r="J95" i="24" s="1"/>
  <c r="F96" i="24"/>
  <c r="H96" i="24" s="1"/>
  <c r="F97" i="24"/>
  <c r="I97" i="24" s="1"/>
  <c r="F98" i="24"/>
  <c r="I98" i="24" s="1"/>
  <c r="F99" i="24"/>
  <c r="G99" i="24" s="1"/>
  <c r="J99" i="24" s="1"/>
  <c r="F100" i="24"/>
  <c r="I100" i="24" s="1"/>
  <c r="F101" i="24"/>
  <c r="I101" i="24" s="1"/>
  <c r="F102" i="24"/>
  <c r="I102" i="24" s="1"/>
  <c r="F103" i="24"/>
  <c r="G103" i="24" s="1"/>
  <c r="J103" i="24" s="1"/>
  <c r="F104" i="24"/>
  <c r="G104" i="24" s="1"/>
  <c r="J104" i="24" s="1"/>
  <c r="F105" i="24"/>
  <c r="I105" i="24" s="1"/>
  <c r="F106" i="24"/>
  <c r="I106" i="24" s="1"/>
  <c r="F107" i="24"/>
  <c r="G107" i="24" s="1"/>
  <c r="J107" i="24" s="1"/>
  <c r="F108" i="24"/>
  <c r="H108" i="24" s="1"/>
  <c r="F111" i="24"/>
  <c r="I111" i="24" s="1"/>
  <c r="F112" i="24"/>
  <c r="F113" i="24"/>
  <c r="G113" i="24" s="1"/>
  <c r="J113" i="24" s="1"/>
  <c r="I884" i="24"/>
  <c r="I885" i="24"/>
  <c r="I886" i="24"/>
  <c r="I887" i="24"/>
  <c r="F119" i="24"/>
  <c r="G119" i="24" s="1"/>
  <c r="J119" i="24" s="1"/>
  <c r="F114" i="24"/>
  <c r="I114" i="24" s="1"/>
  <c r="F123" i="24"/>
  <c r="I123" i="24" s="1"/>
  <c r="F125" i="24"/>
  <c r="G125" i="24" s="1"/>
  <c r="J125" i="24" s="1"/>
  <c r="F127" i="24"/>
  <c r="F128" i="24"/>
  <c r="I128" i="24" s="1"/>
  <c r="F129" i="24"/>
  <c r="F130" i="24"/>
  <c r="G130" i="24" s="1"/>
  <c r="J130" i="24" s="1"/>
  <c r="F131" i="24"/>
  <c r="I131" i="24" s="1"/>
  <c r="F132" i="24"/>
  <c r="I132" i="24" s="1"/>
  <c r="F133" i="24"/>
  <c r="H133" i="24" s="1"/>
  <c r="F134" i="24"/>
  <c r="I134" i="24" s="1"/>
  <c r="F135" i="24"/>
  <c r="I135" i="24" s="1"/>
  <c r="F136" i="24"/>
  <c r="I136" i="24" s="1"/>
  <c r="F137" i="24"/>
  <c r="I137" i="24" s="1"/>
  <c r="F138" i="24"/>
  <c r="I138" i="24" s="1"/>
  <c r="F139" i="24"/>
  <c r="G139" i="24" s="1"/>
  <c r="J139" i="24" s="1"/>
  <c r="F140" i="24"/>
  <c r="I140" i="24" s="1"/>
  <c r="F141" i="24"/>
  <c r="F142" i="24"/>
  <c r="G142" i="24" s="1"/>
  <c r="J142" i="24" s="1"/>
  <c r="F143" i="24"/>
  <c r="G143" i="24" s="1"/>
  <c r="J143" i="24" s="1"/>
  <c r="F144" i="24"/>
  <c r="I144" i="24" s="1"/>
  <c r="F145" i="24"/>
  <c r="I145" i="24" s="1"/>
  <c r="F146" i="24"/>
  <c r="I146" i="24" s="1"/>
  <c r="F147" i="24"/>
  <c r="H147" i="24" s="1"/>
  <c r="F148" i="24"/>
  <c r="I148" i="24" s="1"/>
  <c r="F149" i="24"/>
  <c r="F150" i="24"/>
  <c r="I150" i="24" s="1"/>
  <c r="F151" i="24"/>
  <c r="I151" i="24" s="1"/>
  <c r="F152" i="24"/>
  <c r="I152" i="24" s="1"/>
  <c r="F153" i="24"/>
  <c r="G153" i="24" s="1"/>
  <c r="J153" i="24" s="1"/>
  <c r="F154" i="24"/>
  <c r="I154" i="24" s="1"/>
  <c r="F155" i="24"/>
  <c r="G155" i="24" s="1"/>
  <c r="J155" i="24" s="1"/>
  <c r="F156" i="24"/>
  <c r="I156" i="24" s="1"/>
  <c r="F157" i="24"/>
  <c r="F158" i="24"/>
  <c r="I158" i="24" s="1"/>
  <c r="F159" i="24"/>
  <c r="G159" i="24" s="1"/>
  <c r="J159" i="24" s="1"/>
  <c r="F160" i="24"/>
  <c r="I160" i="24" s="1"/>
  <c r="F161" i="24"/>
  <c r="H161" i="24" s="1"/>
  <c r="F162" i="24"/>
  <c r="F163" i="24"/>
  <c r="G163" i="24" s="1"/>
  <c r="J163" i="24" s="1"/>
  <c r="F164" i="24"/>
  <c r="I164" i="24" s="1"/>
  <c r="F165" i="24"/>
  <c r="H165" i="24" s="1"/>
  <c r="F166" i="24"/>
  <c r="G166" i="24" s="1"/>
  <c r="J166" i="24" s="1"/>
  <c r="F167" i="24"/>
  <c r="G167" i="24" s="1"/>
  <c r="J167" i="24" s="1"/>
  <c r="F168" i="24"/>
  <c r="I168" i="24" s="1"/>
  <c r="F169" i="24"/>
  <c r="F170" i="24"/>
  <c r="H170" i="24" s="1"/>
  <c r="F171" i="24"/>
  <c r="G171" i="24" s="1"/>
  <c r="J171" i="24" s="1"/>
  <c r="F172" i="24"/>
  <c r="I172" i="24" s="1"/>
  <c r="F173" i="24"/>
  <c r="I173" i="24" s="1"/>
  <c r="F174" i="24"/>
  <c r="G174" i="24" s="1"/>
  <c r="J174" i="24" s="1"/>
  <c r="F175" i="24"/>
  <c r="H175" i="24" s="1"/>
  <c r="F176" i="24"/>
  <c r="I176" i="24" s="1"/>
  <c r="F177" i="24"/>
  <c r="I177" i="24" s="1"/>
  <c r="F178" i="24"/>
  <c r="H178" i="24" s="1"/>
  <c r="F179" i="24"/>
  <c r="H179" i="24" s="1"/>
  <c r="F180" i="24"/>
  <c r="I180" i="24" s="1"/>
  <c r="F181" i="24"/>
  <c r="I181" i="24" s="1"/>
  <c r="F182" i="24"/>
  <c r="G182" i="24" s="1"/>
  <c r="J182" i="24" s="1"/>
  <c r="F183" i="24"/>
  <c r="F184" i="24"/>
  <c r="I184" i="24" s="1"/>
  <c r="F185" i="24"/>
  <c r="I185" i="24" s="1"/>
  <c r="F186" i="24"/>
  <c r="I186" i="24" s="1"/>
  <c r="F187" i="24"/>
  <c r="H187" i="24" s="1"/>
  <c r="F188" i="24"/>
  <c r="I188" i="24" s="1"/>
  <c r="F189" i="24"/>
  <c r="H189" i="24" s="1"/>
  <c r="F190" i="24"/>
  <c r="G190" i="24" s="1"/>
  <c r="J190" i="24" s="1"/>
  <c r="F191" i="24"/>
  <c r="G191" i="24" s="1"/>
  <c r="J191" i="24" s="1"/>
  <c r="F192" i="24"/>
  <c r="I192" i="24" s="1"/>
  <c r="G193" i="24"/>
  <c r="J193" i="24" s="1"/>
  <c r="F194" i="24"/>
  <c r="G194" i="24" s="1"/>
  <c r="J194" i="24" s="1"/>
  <c r="F195" i="24"/>
  <c r="H195" i="24" s="1"/>
  <c r="F196" i="24"/>
  <c r="F197" i="24"/>
  <c r="H197" i="24" s="1"/>
  <c r="F198" i="24"/>
  <c r="I198" i="24" s="1"/>
  <c r="F199" i="24"/>
  <c r="F200" i="24"/>
  <c r="G200" i="24" s="1"/>
  <c r="J200" i="24" s="1"/>
  <c r="F201" i="24"/>
  <c r="G201" i="24" s="1"/>
  <c r="J201" i="24" s="1"/>
  <c r="F202" i="24"/>
  <c r="G202" i="24" s="1"/>
  <c r="J202" i="24" s="1"/>
  <c r="F203" i="24"/>
  <c r="F204" i="24"/>
  <c r="G204" i="24" s="1"/>
  <c r="J204" i="24" s="1"/>
  <c r="F205" i="24"/>
  <c r="F206" i="24"/>
  <c r="G206" i="24" s="1"/>
  <c r="J206" i="24" s="1"/>
  <c r="F207" i="24"/>
  <c r="F208" i="24"/>
  <c r="G208" i="24" s="1"/>
  <c r="J208" i="24" s="1"/>
  <c r="F209" i="24"/>
  <c r="I209" i="24" s="1"/>
  <c r="F210" i="24"/>
  <c r="I210" i="24" s="1"/>
  <c r="F211" i="24"/>
  <c r="G211" i="24" s="1"/>
  <c r="J211" i="24" s="1"/>
  <c r="F212" i="24"/>
  <c r="G212" i="24" s="1"/>
  <c r="J212" i="24" s="1"/>
  <c r="F213" i="24"/>
  <c r="F214" i="24"/>
  <c r="I214" i="24" s="1"/>
  <c r="F215" i="24"/>
  <c r="I215" i="24" s="1"/>
  <c r="F216" i="24"/>
  <c r="G216" i="24" s="1"/>
  <c r="J216" i="24" s="1"/>
  <c r="F217" i="24"/>
  <c r="I217" i="24" s="1"/>
  <c r="F218" i="24"/>
  <c r="I218" i="24" s="1"/>
  <c r="F219" i="24"/>
  <c r="G219" i="24" s="1"/>
  <c r="J219" i="24" s="1"/>
  <c r="F220" i="24"/>
  <c r="H220" i="24" s="1"/>
  <c r="F221" i="24"/>
  <c r="F222" i="24"/>
  <c r="F223" i="24"/>
  <c r="I223" i="24" s="1"/>
  <c r="F224" i="24"/>
  <c r="G224" i="24" s="1"/>
  <c r="J224" i="24" s="1"/>
  <c r="F225" i="24"/>
  <c r="H225" i="24" s="1"/>
  <c r="F227" i="24"/>
  <c r="I227" i="24" s="1"/>
  <c r="F228" i="24"/>
  <c r="G228" i="24" s="1"/>
  <c r="J228" i="24" s="1"/>
  <c r="F229" i="24"/>
  <c r="F230" i="24"/>
  <c r="G230" i="24" s="1"/>
  <c r="J230" i="24" s="1"/>
  <c r="F231" i="24"/>
  <c r="I231" i="24" s="1"/>
  <c r="F232" i="24"/>
  <c r="G232" i="24" s="1"/>
  <c r="J232" i="24" s="1"/>
  <c r="F233" i="24"/>
  <c r="G233" i="24" s="1"/>
  <c r="J233" i="24" s="1"/>
  <c r="F234" i="24"/>
  <c r="H234" i="24" s="1"/>
  <c r="H235" i="24"/>
  <c r="F237" i="24"/>
  <c r="I237" i="24" s="1"/>
  <c r="F238" i="24"/>
  <c r="I238" i="24" s="1"/>
  <c r="F239" i="24"/>
  <c r="G239" i="24" s="1"/>
  <c r="J239" i="24" s="1"/>
  <c r="F240" i="24"/>
  <c r="H240" i="24" s="1"/>
  <c r="F241" i="24"/>
  <c r="G241" i="24" s="1"/>
  <c r="J241" i="24" s="1"/>
  <c r="F242" i="24"/>
  <c r="I242" i="24" s="1"/>
  <c r="F243" i="24"/>
  <c r="H243" i="24" s="1"/>
  <c r="F244" i="24"/>
  <c r="G244" i="24" s="1"/>
  <c r="J244" i="24" s="1"/>
  <c r="F246" i="24"/>
  <c r="G246" i="24" s="1"/>
  <c r="J246" i="24" s="1"/>
  <c r="G247" i="24"/>
  <c r="J247" i="24" s="1"/>
  <c r="I248" i="24"/>
  <c r="F249" i="24"/>
  <c r="F250" i="24"/>
  <c r="I250" i="24" s="1"/>
  <c r="F251" i="24"/>
  <c r="I251" i="24" s="1"/>
  <c r="F252" i="24"/>
  <c r="F253" i="24"/>
  <c r="F254" i="24"/>
  <c r="I254" i="24" s="1"/>
  <c r="F255" i="24"/>
  <c r="G255" i="24" s="1"/>
  <c r="J255" i="24" s="1"/>
  <c r="F256" i="24"/>
  <c r="F257" i="24"/>
  <c r="H257" i="24" s="1"/>
  <c r="F258" i="24"/>
  <c r="G258" i="24" s="1"/>
  <c r="J258" i="24" s="1"/>
  <c r="F259" i="24"/>
  <c r="G259" i="24" s="1"/>
  <c r="J259" i="24" s="1"/>
  <c r="F260" i="24"/>
  <c r="I260" i="24" s="1"/>
  <c r="F261" i="24"/>
  <c r="F262" i="24"/>
  <c r="H262" i="24" s="1"/>
  <c r="F263" i="24"/>
  <c r="H263" i="24" s="1"/>
  <c r="F264" i="24"/>
  <c r="I264" i="24" s="1"/>
  <c r="F265" i="24"/>
  <c r="G265" i="24" s="1"/>
  <c r="J265" i="24" s="1"/>
  <c r="F266" i="24"/>
  <c r="H266" i="24" s="1"/>
  <c r="F267" i="24"/>
  <c r="H267" i="24" s="1"/>
  <c r="F268" i="24"/>
  <c r="H268" i="24" s="1"/>
  <c r="F269" i="24"/>
  <c r="F270" i="24"/>
  <c r="G270" i="24" s="1"/>
  <c r="J270" i="24" s="1"/>
  <c r="F271" i="24"/>
  <c r="F272" i="24"/>
  <c r="G272" i="24" s="1"/>
  <c r="J272" i="24" s="1"/>
  <c r="F273" i="24"/>
  <c r="H273" i="24" s="1"/>
  <c r="F274" i="24"/>
  <c r="F275" i="24"/>
  <c r="H275" i="24" s="1"/>
  <c r="F276" i="24"/>
  <c r="G276" i="24" s="1"/>
  <c r="J276" i="24" s="1"/>
  <c r="F277" i="24"/>
  <c r="G277" i="24" s="1"/>
  <c r="J277" i="24" s="1"/>
  <c r="F278" i="24"/>
  <c r="H278" i="24" s="1"/>
  <c r="F279" i="24"/>
  <c r="G279" i="24" s="1"/>
  <c r="J279" i="24" s="1"/>
  <c r="F280" i="24"/>
  <c r="G280" i="24" s="1"/>
  <c r="J280" i="24" s="1"/>
  <c r="F281" i="24"/>
  <c r="G281" i="24" s="1"/>
  <c r="J281" i="24" s="1"/>
  <c r="F282" i="24"/>
  <c r="H282" i="24" s="1"/>
  <c r="F283" i="24"/>
  <c r="G283" i="24" s="1"/>
  <c r="J283" i="24" s="1"/>
  <c r="F284" i="24"/>
  <c r="H284" i="24" s="1"/>
  <c r="F285" i="24"/>
  <c r="G285" i="24" s="1"/>
  <c r="J285" i="24" s="1"/>
  <c r="F286" i="24"/>
  <c r="F287" i="24"/>
  <c r="G287" i="24" s="1"/>
  <c r="J287" i="24" s="1"/>
  <c r="F288" i="24"/>
  <c r="G288" i="24" s="1"/>
  <c r="J288" i="24" s="1"/>
  <c r="F289" i="24"/>
  <c r="G289" i="24" s="1"/>
  <c r="J289" i="24" s="1"/>
  <c r="F290" i="24"/>
  <c r="G290" i="24" s="1"/>
  <c r="J290" i="24" s="1"/>
  <c r="F291" i="24"/>
  <c r="I291" i="24" s="1"/>
  <c r="F292" i="24"/>
  <c r="G292" i="24" s="1"/>
  <c r="J292" i="24" s="1"/>
  <c r="F293" i="24"/>
  <c r="G293" i="24" s="1"/>
  <c r="J293" i="24" s="1"/>
  <c r="F294" i="24"/>
  <c r="G294" i="24" s="1"/>
  <c r="J294" i="24" s="1"/>
  <c r="F295" i="24"/>
  <c r="G295" i="24" s="1"/>
  <c r="J295" i="24" s="1"/>
  <c r="F296" i="24"/>
  <c r="I296" i="24" s="1"/>
  <c r="F297" i="24"/>
  <c r="I297" i="24" s="1"/>
  <c r="F298" i="24"/>
  <c r="H298" i="24" s="1"/>
  <c r="F299" i="24"/>
  <c r="G299" i="24" s="1"/>
  <c r="J299" i="24" s="1"/>
  <c r="F300" i="24"/>
  <c r="G300" i="24" s="1"/>
  <c r="J300" i="24" s="1"/>
  <c r="F301" i="24"/>
  <c r="F302" i="24"/>
  <c r="H302" i="24" s="1"/>
  <c r="F303" i="24"/>
  <c r="I303" i="24" s="1"/>
  <c r="F304" i="24"/>
  <c r="F305" i="24"/>
  <c r="G305" i="24" s="1"/>
  <c r="J305" i="24" s="1"/>
  <c r="F306" i="24"/>
  <c r="H306" i="24" s="1"/>
  <c r="F307" i="24"/>
  <c r="G307" i="24" s="1"/>
  <c r="J307" i="24" s="1"/>
  <c r="F308" i="24"/>
  <c r="I308" i="24" s="1"/>
  <c r="F309" i="24"/>
  <c r="G309" i="24" s="1"/>
  <c r="J309" i="24" s="1"/>
  <c r="F310" i="24"/>
  <c r="G310" i="24" s="1"/>
  <c r="J310" i="24" s="1"/>
  <c r="F311" i="24"/>
  <c r="G311" i="24" s="1"/>
  <c r="J311" i="24" s="1"/>
  <c r="F312" i="24"/>
  <c r="G312" i="24" s="1"/>
  <c r="J312" i="24" s="1"/>
  <c r="F313" i="24"/>
  <c r="G313" i="24" s="1"/>
  <c r="J313" i="24" s="1"/>
  <c r="F314" i="24"/>
  <c r="G314" i="24" s="1"/>
  <c r="J314" i="24" s="1"/>
  <c r="F315" i="24"/>
  <c r="G315" i="24" s="1"/>
  <c r="J315" i="24" s="1"/>
  <c r="F316" i="24"/>
  <c r="G316" i="24" s="1"/>
  <c r="J316" i="24" s="1"/>
  <c r="F317" i="24"/>
  <c r="F318" i="24"/>
  <c r="G318" i="24" s="1"/>
  <c r="J318" i="24" s="1"/>
  <c r="F319" i="24"/>
  <c r="H319" i="24" s="1"/>
  <c r="F320" i="24"/>
  <c r="F321" i="24"/>
  <c r="H321" i="24" s="1"/>
  <c r="F322" i="24"/>
  <c r="H322" i="24" s="1"/>
  <c r="F323" i="24"/>
  <c r="G323" i="24" s="1"/>
  <c r="J323" i="24" s="1"/>
  <c r="F324" i="24"/>
  <c r="H324" i="24" s="1"/>
  <c r="F325" i="24"/>
  <c r="H325" i="24" s="1"/>
  <c r="F326" i="24"/>
  <c r="H326" i="24" s="1"/>
  <c r="F327" i="24"/>
  <c r="G327" i="24" s="1"/>
  <c r="J327" i="24" s="1"/>
  <c r="F328" i="24"/>
  <c r="G328" i="24" s="1"/>
  <c r="J328" i="24" s="1"/>
  <c r="F329" i="24"/>
  <c r="F330" i="24"/>
  <c r="G330" i="24" s="1"/>
  <c r="J330" i="24" s="1"/>
  <c r="F331" i="24"/>
  <c r="I331" i="24" s="1"/>
  <c r="F332" i="24"/>
  <c r="H332" i="24" s="1"/>
  <c r="F333" i="24"/>
  <c r="G333" i="24" s="1"/>
  <c r="J333" i="24" s="1"/>
  <c r="F334" i="24"/>
  <c r="I334" i="24" s="1"/>
  <c r="F335" i="24"/>
  <c r="F336" i="24"/>
  <c r="I336" i="24" s="1"/>
  <c r="F337" i="24"/>
  <c r="G337" i="24" s="1"/>
  <c r="J337" i="24" s="1"/>
  <c r="F338" i="24"/>
  <c r="F339" i="24"/>
  <c r="G339" i="24" s="1"/>
  <c r="J339" i="24" s="1"/>
  <c r="F340" i="24"/>
  <c r="G340" i="24" s="1"/>
  <c r="J340" i="24" s="1"/>
  <c r="F341" i="24"/>
  <c r="F342" i="24"/>
  <c r="G342" i="24" s="1"/>
  <c r="J342" i="24" s="1"/>
  <c r="F343" i="24"/>
  <c r="F344" i="24"/>
  <c r="H344" i="24" s="1"/>
  <c r="F345" i="24"/>
  <c r="G345" i="24" s="1"/>
  <c r="J345" i="24" s="1"/>
  <c r="F346" i="24"/>
  <c r="G346" i="24" s="1"/>
  <c r="J346" i="24" s="1"/>
  <c r="F347" i="24"/>
  <c r="H347" i="24" s="1"/>
  <c r="I348" i="24"/>
  <c r="F349" i="24"/>
  <c r="F350" i="24"/>
  <c r="F351" i="24"/>
  <c r="I351" i="24" s="1"/>
  <c r="F352" i="24"/>
  <c r="H352" i="24" s="1"/>
  <c r="F353" i="24"/>
  <c r="G353" i="24" s="1"/>
  <c r="J353" i="24" s="1"/>
  <c r="F354" i="24"/>
  <c r="H354" i="24" s="1"/>
  <c r="F355" i="24"/>
  <c r="G355" i="24" s="1"/>
  <c r="J355" i="24" s="1"/>
  <c r="F356" i="24"/>
  <c r="G356" i="24" s="1"/>
  <c r="J356" i="24" s="1"/>
  <c r="F357" i="24"/>
  <c r="G357" i="24" s="1"/>
  <c r="J357" i="24" s="1"/>
  <c r="F358" i="24"/>
  <c r="G358" i="24" s="1"/>
  <c r="J358" i="24" s="1"/>
  <c r="F359" i="24"/>
  <c r="G359" i="24" s="1"/>
  <c r="J359" i="24" s="1"/>
  <c r="F360" i="24"/>
  <c r="F361" i="24"/>
  <c r="F362" i="24"/>
  <c r="I362" i="24" s="1"/>
  <c r="F363" i="24"/>
  <c r="I363" i="24" s="1"/>
  <c r="F364" i="24"/>
  <c r="H364" i="24" s="1"/>
  <c r="F365" i="24"/>
  <c r="G365" i="24" s="1"/>
  <c r="J365" i="24" s="1"/>
  <c r="F366" i="24"/>
  <c r="I366" i="24" s="1"/>
  <c r="F367" i="24"/>
  <c r="G367" i="24" s="1"/>
  <c r="J367" i="24" s="1"/>
  <c r="F368" i="24"/>
  <c r="G368" i="24" s="1"/>
  <c r="J368" i="24" s="1"/>
  <c r="F369" i="24"/>
  <c r="G369" i="24" s="1"/>
  <c r="J369" i="24" s="1"/>
  <c r="F370" i="24"/>
  <c r="I370" i="24" s="1"/>
  <c r="F371" i="24"/>
  <c r="I371" i="24" s="1"/>
  <c r="F372" i="24"/>
  <c r="I372" i="24" s="1"/>
  <c r="F373" i="24"/>
  <c r="F374" i="24"/>
  <c r="I374" i="24" s="1"/>
  <c r="F376" i="24"/>
  <c r="I376" i="24" s="1"/>
  <c r="F377" i="24"/>
  <c r="I377" i="24" s="1"/>
  <c r="F378" i="24"/>
  <c r="H378" i="24" s="1"/>
  <c r="F379" i="24"/>
  <c r="G379" i="24" s="1"/>
  <c r="J379" i="24" s="1"/>
  <c r="F380" i="24"/>
  <c r="I380" i="24" s="1"/>
  <c r="F381" i="24"/>
  <c r="I381" i="24" s="1"/>
  <c r="F382" i="24"/>
  <c r="I382" i="24" s="1"/>
  <c r="F383" i="24"/>
  <c r="F384" i="24"/>
  <c r="H384" i="24" s="1"/>
  <c r="F385" i="24"/>
  <c r="I385" i="24" s="1"/>
  <c r="F386" i="24"/>
  <c r="H386" i="24" s="1"/>
  <c r="F387" i="24"/>
  <c r="H387" i="24" s="1"/>
  <c r="F388" i="24"/>
  <c r="G388" i="24" s="1"/>
  <c r="J388" i="24" s="1"/>
  <c r="F389" i="24"/>
  <c r="I389" i="24" s="1"/>
  <c r="F390" i="24"/>
  <c r="G390" i="24" s="1"/>
  <c r="J390" i="24" s="1"/>
  <c r="F391" i="24"/>
  <c r="I391" i="24" s="1"/>
  <c r="F392" i="24"/>
  <c r="H392" i="24" s="1"/>
  <c r="F393" i="24"/>
  <c r="I393" i="24" s="1"/>
  <c r="F394" i="24"/>
  <c r="F395" i="24"/>
  <c r="F396" i="24"/>
  <c r="G396" i="24" s="1"/>
  <c r="J396" i="24" s="1"/>
  <c r="F397" i="24"/>
  <c r="I397" i="24" s="1"/>
  <c r="F398" i="24"/>
  <c r="I398" i="24" s="1"/>
  <c r="F399" i="24"/>
  <c r="I399" i="24" s="1"/>
  <c r="F400" i="24"/>
  <c r="I400" i="24" s="1"/>
  <c r="F401" i="24"/>
  <c r="I401" i="24" s="1"/>
  <c r="F402" i="24"/>
  <c r="H402" i="24" s="1"/>
  <c r="F403" i="24"/>
  <c r="G403" i="24" s="1"/>
  <c r="J403" i="24" s="1"/>
  <c r="F404" i="24"/>
  <c r="I404" i="24" s="1"/>
  <c r="F405" i="24"/>
  <c r="F406" i="24"/>
  <c r="G406" i="24" s="1"/>
  <c r="J406" i="24" s="1"/>
  <c r="F407" i="24"/>
  <c r="G407" i="24" s="1"/>
  <c r="J407" i="24" s="1"/>
  <c r="F408" i="24"/>
  <c r="G408" i="24" s="1"/>
  <c r="J408" i="24" s="1"/>
  <c r="F409" i="24"/>
  <c r="F410" i="24"/>
  <c r="I410" i="24" s="1"/>
  <c r="F411" i="24"/>
  <c r="F412" i="24"/>
  <c r="G412" i="24" s="1"/>
  <c r="J412" i="24" s="1"/>
  <c r="F413" i="24"/>
  <c r="F414" i="24"/>
  <c r="H414" i="24" s="1"/>
  <c r="F415" i="24"/>
  <c r="I415" i="24" s="1"/>
  <c r="F416" i="24"/>
  <c r="G416" i="24" s="1"/>
  <c r="J416" i="24" s="1"/>
  <c r="F417" i="24"/>
  <c r="I417" i="24" s="1"/>
  <c r="F418" i="24"/>
  <c r="I418" i="24" s="1"/>
  <c r="F419" i="24"/>
  <c r="G419" i="24" s="1"/>
  <c r="J419" i="24" s="1"/>
  <c r="F420" i="24"/>
  <c r="G420" i="24" s="1"/>
  <c r="J420" i="24" s="1"/>
  <c r="F421" i="24"/>
  <c r="I421" i="24" s="1"/>
  <c r="F422" i="24"/>
  <c r="H422" i="24" s="1"/>
  <c r="F423" i="24"/>
  <c r="F424" i="24"/>
  <c r="G424" i="24" s="1"/>
  <c r="J424" i="24" s="1"/>
  <c r="F425" i="24"/>
  <c r="I425" i="24" s="1"/>
  <c r="F426" i="24"/>
  <c r="G426" i="24" s="1"/>
  <c r="J426" i="24" s="1"/>
  <c r="F427" i="24"/>
  <c r="H427" i="24" s="1"/>
  <c r="F428" i="24"/>
  <c r="H428" i="24" s="1"/>
  <c r="F429" i="24"/>
  <c r="I429" i="24" s="1"/>
  <c r="F430" i="24"/>
  <c r="G430" i="24" s="1"/>
  <c r="J430" i="24" s="1"/>
  <c r="F431" i="24"/>
  <c r="H431" i="24" s="1"/>
  <c r="F432" i="24"/>
  <c r="G432" i="24" s="1"/>
  <c r="J432" i="24" s="1"/>
  <c r="F433" i="24"/>
  <c r="I433" i="24" s="1"/>
  <c r="F434" i="24"/>
  <c r="I434" i="24" s="1"/>
  <c r="F435" i="24"/>
  <c r="H435" i="24" s="1"/>
  <c r="F436" i="24"/>
  <c r="H436" i="24" s="1"/>
  <c r="F437" i="24"/>
  <c r="I437" i="24" s="1"/>
  <c r="F438" i="24"/>
  <c r="F439" i="24"/>
  <c r="H439" i="24" s="1"/>
  <c r="F440" i="24"/>
  <c r="H440" i="24" s="1"/>
  <c r="F441" i="24"/>
  <c r="I441" i="24" s="1"/>
  <c r="F442" i="24"/>
  <c r="F443" i="24"/>
  <c r="G443" i="24" s="1"/>
  <c r="J443" i="24" s="1"/>
  <c r="F444" i="24"/>
  <c r="G444" i="24" s="1"/>
  <c r="J444" i="24" s="1"/>
  <c r="F445" i="24"/>
  <c r="F446" i="24"/>
  <c r="H446" i="24" s="1"/>
  <c r="F447" i="24"/>
  <c r="F448" i="24"/>
  <c r="H448" i="24" s="1"/>
  <c r="F450" i="24"/>
  <c r="F451" i="24"/>
  <c r="G451" i="24" s="1"/>
  <c r="J451" i="24" s="1"/>
  <c r="F452" i="24"/>
  <c r="H452" i="24" s="1"/>
  <c r="F453" i="24"/>
  <c r="H453" i="24" s="1"/>
  <c r="F454" i="24"/>
  <c r="F455" i="24"/>
  <c r="H455" i="24" s="1"/>
  <c r="F456" i="24"/>
  <c r="I456" i="24" s="1"/>
  <c r="F457" i="24"/>
  <c r="F458" i="24"/>
  <c r="I458" i="24" s="1"/>
  <c r="F459" i="24"/>
  <c r="H459" i="24" s="1"/>
  <c r="F460" i="24"/>
  <c r="H460" i="24" s="1"/>
  <c r="F461" i="24"/>
  <c r="H461" i="24" s="1"/>
  <c r="F462" i="24"/>
  <c r="F463" i="24"/>
  <c r="H463" i="24" s="1"/>
  <c r="F464" i="24"/>
  <c r="F465" i="24"/>
  <c r="I465" i="24" s="1"/>
  <c r="F466" i="24"/>
  <c r="I466" i="24" s="1"/>
  <c r="F467" i="24"/>
  <c r="G467" i="24" s="1"/>
  <c r="J467" i="24" s="1"/>
  <c r="F468" i="24"/>
  <c r="F469" i="24"/>
  <c r="H469" i="24" s="1"/>
  <c r="F470" i="24"/>
  <c r="I470" i="24" s="1"/>
  <c r="F471" i="24"/>
  <c r="I471" i="24" s="1"/>
  <c r="F472" i="24"/>
  <c r="I472" i="24" s="1"/>
  <c r="F473" i="24"/>
  <c r="I473" i="24" s="1"/>
  <c r="F474" i="24"/>
  <c r="I474" i="24" s="1"/>
  <c r="F475" i="24"/>
  <c r="F476" i="24"/>
  <c r="G476" i="24" s="1"/>
  <c r="J476" i="24" s="1"/>
  <c r="F477" i="24"/>
  <c r="G477" i="24" s="1"/>
  <c r="J477" i="24" s="1"/>
  <c r="F478" i="24"/>
  <c r="I478" i="24" s="1"/>
  <c r="F479" i="24"/>
  <c r="I479" i="24" s="1"/>
  <c r="F480" i="24"/>
  <c r="F481" i="24"/>
  <c r="H481" i="24" s="1"/>
  <c r="F482" i="24"/>
  <c r="I482" i="24" s="1"/>
  <c r="F483" i="24"/>
  <c r="H483" i="24" s="1"/>
  <c r="F484" i="24"/>
  <c r="H484" i="24" s="1"/>
  <c r="F485" i="24"/>
  <c r="G485" i="24" s="1"/>
  <c r="J485" i="24" s="1"/>
  <c r="F486" i="24"/>
  <c r="F487" i="24"/>
  <c r="I487" i="24" s="1"/>
  <c r="F488" i="24"/>
  <c r="G488" i="24" s="1"/>
  <c r="J488" i="24" s="1"/>
  <c r="F489" i="24"/>
  <c r="H489" i="24" s="1"/>
  <c r="F490" i="24"/>
  <c r="F491" i="24"/>
  <c r="F492" i="24"/>
  <c r="G492" i="24" s="1"/>
  <c r="J492" i="24" s="1"/>
  <c r="F493" i="24"/>
  <c r="G493" i="24" s="1"/>
  <c r="J493" i="24" s="1"/>
  <c r="F496" i="24"/>
  <c r="I496" i="24" s="1"/>
  <c r="F497" i="24"/>
  <c r="H497" i="24" s="1"/>
  <c r="F498" i="24"/>
  <c r="H498" i="24" s="1"/>
  <c r="F499" i="24"/>
  <c r="G499" i="24" s="1"/>
  <c r="J499" i="24" s="1"/>
  <c r="F500" i="24"/>
  <c r="I500" i="24" s="1"/>
  <c r="F501" i="24"/>
  <c r="H501" i="24" s="1"/>
  <c r="F502" i="24"/>
  <c r="G502" i="24" s="1"/>
  <c r="J502" i="24" s="1"/>
  <c r="F503" i="24"/>
  <c r="G503" i="24" s="1"/>
  <c r="J503" i="24" s="1"/>
  <c r="F504" i="24"/>
  <c r="I504" i="24" s="1"/>
  <c r="F505" i="24"/>
  <c r="H505" i="24" s="1"/>
  <c r="F506" i="24"/>
  <c r="F507" i="24"/>
  <c r="G507" i="24" s="1"/>
  <c r="J507" i="24" s="1"/>
  <c r="F508" i="24"/>
  <c r="F509" i="24"/>
  <c r="G509" i="24" s="1"/>
  <c r="J509" i="24" s="1"/>
  <c r="F510" i="24"/>
  <c r="H510" i="24" s="1"/>
  <c r="F511" i="24"/>
  <c r="H511" i="24" s="1"/>
  <c r="F512" i="24"/>
  <c r="I512" i="24" s="1"/>
  <c r="F513" i="24"/>
  <c r="H513" i="24" s="1"/>
  <c r="F514" i="24"/>
  <c r="G514" i="24" s="1"/>
  <c r="J514" i="24" s="1"/>
  <c r="F515" i="24"/>
  <c r="G515" i="24" s="1"/>
  <c r="J515" i="24" s="1"/>
  <c r="F516" i="24"/>
  <c r="F517" i="24"/>
  <c r="H517" i="24" s="1"/>
  <c r="F518" i="24"/>
  <c r="H518" i="24" s="1"/>
  <c r="F519" i="24"/>
  <c r="I519" i="24" s="1"/>
  <c r="F520" i="24"/>
  <c r="I520" i="24" s="1"/>
  <c r="F521" i="24"/>
  <c r="F522" i="24"/>
  <c r="G522" i="24" s="1"/>
  <c r="J522" i="24" s="1"/>
  <c r="F523" i="24"/>
  <c r="I523" i="24" s="1"/>
  <c r="F524" i="24"/>
  <c r="I524" i="24" s="1"/>
  <c r="F525" i="24"/>
  <c r="G525" i="24" s="1"/>
  <c r="J525" i="24" s="1"/>
  <c r="F526" i="24"/>
  <c r="G526" i="24" s="1"/>
  <c r="J526" i="24" s="1"/>
  <c r="F527" i="24"/>
  <c r="H527" i="24" s="1"/>
  <c r="F528" i="24"/>
  <c r="F529" i="24"/>
  <c r="G529" i="24" s="1"/>
  <c r="J529" i="24" s="1"/>
  <c r="F530" i="24"/>
  <c r="I530" i="24" s="1"/>
  <c r="F531" i="24"/>
  <c r="G531" i="24" s="1"/>
  <c r="J531" i="24" s="1"/>
  <c r="F532" i="24"/>
  <c r="F533" i="24"/>
  <c r="I533" i="24" s="1"/>
  <c r="F534" i="24"/>
  <c r="F535" i="24"/>
  <c r="G535" i="24" s="1"/>
  <c r="J535" i="24" s="1"/>
  <c r="F536" i="24"/>
  <c r="I536" i="24" s="1"/>
  <c r="F537" i="24"/>
  <c r="F538" i="24"/>
  <c r="G538" i="24" s="1"/>
  <c r="J538" i="24" s="1"/>
  <c r="F539" i="24"/>
  <c r="H539" i="24" s="1"/>
  <c r="F540" i="24"/>
  <c r="I540" i="24" s="1"/>
  <c r="F541" i="24"/>
  <c r="G541" i="24" s="1"/>
  <c r="J541" i="24" s="1"/>
  <c r="F542" i="24"/>
  <c r="G542" i="24" s="1"/>
  <c r="J542" i="24" s="1"/>
  <c r="F543" i="24"/>
  <c r="I543" i="24" s="1"/>
  <c r="F544" i="24"/>
  <c r="I544" i="24" s="1"/>
  <c r="F545" i="24"/>
  <c r="I545" i="24" s="1"/>
  <c r="F546" i="24"/>
  <c r="F547" i="24"/>
  <c r="G547" i="24" s="1"/>
  <c r="J547" i="24" s="1"/>
  <c r="F548" i="24"/>
  <c r="I548" i="24" s="1"/>
  <c r="F549" i="24"/>
  <c r="H549" i="24" s="1"/>
  <c r="H550" i="24"/>
  <c r="F551" i="24"/>
  <c r="F552" i="24"/>
  <c r="H552" i="24" s="1"/>
  <c r="F553" i="24"/>
  <c r="F554" i="24"/>
  <c r="H554" i="24" s="1"/>
  <c r="F555" i="24"/>
  <c r="H555" i="24" s="1"/>
  <c r="F556" i="24"/>
  <c r="H556" i="24" s="1"/>
  <c r="F557" i="24"/>
  <c r="H557" i="24" s="1"/>
  <c r="F558" i="24"/>
  <c r="H558" i="24" s="1"/>
  <c r="F559" i="24"/>
  <c r="H559" i="24" s="1"/>
  <c r="F560" i="24"/>
  <c r="H560" i="24" s="1"/>
  <c r="F561" i="24"/>
  <c r="H561" i="24" s="1"/>
  <c r="F562" i="24"/>
  <c r="H562" i="24" s="1"/>
  <c r="F563" i="24"/>
  <c r="F564" i="24"/>
  <c r="H564" i="24" s="1"/>
  <c r="F565" i="24"/>
  <c r="H565" i="24" s="1"/>
  <c r="F566" i="24"/>
  <c r="H566" i="24" s="1"/>
  <c r="F567" i="24"/>
  <c r="H567" i="24" s="1"/>
  <c r="F568" i="24"/>
  <c r="F569" i="24"/>
  <c r="F570" i="24"/>
  <c r="H570" i="24" s="1"/>
  <c r="F571" i="24"/>
  <c r="F572" i="24"/>
  <c r="H572" i="24" s="1"/>
  <c r="F573" i="24"/>
  <c r="H573" i="24" s="1"/>
  <c r="F574" i="24"/>
  <c r="H574" i="24" s="1"/>
  <c r="F575" i="24"/>
  <c r="H575" i="24" s="1"/>
  <c r="F576" i="24"/>
  <c r="H576" i="24" s="1"/>
  <c r="F577" i="24"/>
  <c r="H577" i="24" s="1"/>
  <c r="F578" i="24"/>
  <c r="H578" i="24" s="1"/>
  <c r="F579" i="24"/>
  <c r="F580" i="24"/>
  <c r="H580" i="24" s="1"/>
  <c r="F581" i="24"/>
  <c r="F582" i="24"/>
  <c r="H582" i="24" s="1"/>
  <c r="F583" i="24"/>
  <c r="H583" i="24" s="1"/>
  <c r="F584" i="24"/>
  <c r="H584" i="24" s="1"/>
  <c r="F585" i="24"/>
  <c r="H585" i="24" s="1"/>
  <c r="F586" i="24"/>
  <c r="H586" i="24" s="1"/>
  <c r="F587" i="24"/>
  <c r="F593" i="24"/>
  <c r="I595" i="24"/>
  <c r="F596" i="24"/>
  <c r="I598" i="24"/>
  <c r="G601" i="24"/>
  <c r="J601" i="24" s="1"/>
  <c r="G604" i="24"/>
  <c r="J604" i="24" s="1"/>
  <c r="G606" i="24"/>
  <c r="J606" i="24" s="1"/>
  <c r="G608" i="24"/>
  <c r="J608" i="24" s="1"/>
  <c r="I609" i="24"/>
  <c r="G610" i="24"/>
  <c r="J610" i="24" s="1"/>
  <c r="I612" i="24"/>
  <c r="G613" i="24"/>
  <c r="J613" i="24" s="1"/>
  <c r="I616" i="24"/>
  <c r="G620" i="24"/>
  <c r="J620" i="24" s="1"/>
  <c r="G622" i="24"/>
  <c r="J622" i="24" s="1"/>
  <c r="I624" i="24"/>
  <c r="I625" i="24"/>
  <c r="G628" i="24"/>
  <c r="J628" i="24" s="1"/>
  <c r="G629" i="24"/>
  <c r="J629" i="24" s="1"/>
  <c r="I630" i="24"/>
  <c r="G632" i="24"/>
  <c r="J632" i="24" s="1"/>
  <c r="I636" i="24"/>
  <c r="G637" i="24"/>
  <c r="J637" i="24" s="1"/>
  <c r="G640" i="24"/>
  <c r="J640" i="24" s="1"/>
  <c r="G642" i="24"/>
  <c r="J642" i="24" s="1"/>
  <c r="I644" i="24"/>
  <c r="I646" i="24"/>
  <c r="I648" i="24"/>
  <c r="G649" i="24"/>
  <c r="J649" i="24" s="1"/>
  <c r="I650" i="24"/>
  <c r="G652" i="24"/>
  <c r="J652" i="24" s="1"/>
  <c r="G656" i="24"/>
  <c r="J656" i="24" s="1"/>
  <c r="F658" i="24"/>
  <c r="G658" i="24" s="1"/>
  <c r="J658" i="24" s="1"/>
  <c r="F659" i="24"/>
  <c r="H659" i="24" s="1"/>
  <c r="F660" i="24"/>
  <c r="I660" i="24" s="1"/>
  <c r="F661" i="24"/>
  <c r="H661" i="24" s="1"/>
  <c r="F662" i="24"/>
  <c r="H662" i="24" s="1"/>
  <c r="H663" i="24"/>
  <c r="H664" i="24"/>
  <c r="I665" i="24"/>
  <c r="I667" i="24"/>
  <c r="G668" i="24"/>
  <c r="J668" i="24" s="1"/>
  <c r="G669" i="24"/>
  <c r="J669" i="24" s="1"/>
  <c r="H670" i="24"/>
  <c r="H671" i="24"/>
  <c r="H672" i="24"/>
  <c r="I673" i="24"/>
  <c r="I674" i="24"/>
  <c r="I675" i="24"/>
  <c r="I676" i="24"/>
  <c r="I678" i="24"/>
  <c r="I679" i="24"/>
  <c r="H681" i="24"/>
  <c r="I684" i="24"/>
  <c r="H685" i="24"/>
  <c r="G686" i="24"/>
  <c r="J686" i="24" s="1"/>
  <c r="I687" i="24"/>
  <c r="H688" i="24"/>
  <c r="I689" i="24"/>
  <c r="H690" i="24"/>
  <c r="G692" i="24"/>
  <c r="J692" i="24" s="1"/>
  <c r="G693" i="24"/>
  <c r="J693" i="24" s="1"/>
  <c r="G694" i="24"/>
  <c r="J694" i="24" s="1"/>
  <c r="I695" i="24"/>
  <c r="G696" i="24"/>
  <c r="J696" i="24" s="1"/>
  <c r="H697" i="24"/>
  <c r="G698" i="24"/>
  <c r="J698" i="24" s="1"/>
  <c r="H700" i="24"/>
  <c r="H701" i="24"/>
  <c r="F703" i="24"/>
  <c r="G703" i="24" s="1"/>
  <c r="J703" i="24" s="1"/>
  <c r="F704" i="24"/>
  <c r="H704" i="24" s="1"/>
  <c r="F705" i="24"/>
  <c r="H705" i="24" s="1"/>
  <c r="F706" i="24"/>
  <c r="G706" i="24" s="1"/>
  <c r="J706" i="24" s="1"/>
  <c r="F707" i="24"/>
  <c r="F708" i="24"/>
  <c r="I708" i="24" s="1"/>
  <c r="F709" i="24"/>
  <c r="G709" i="24" s="1"/>
  <c r="J709" i="24" s="1"/>
  <c r="F710" i="24"/>
  <c r="G710" i="24" s="1"/>
  <c r="J710" i="24" s="1"/>
  <c r="F711" i="24"/>
  <c r="F712" i="24"/>
  <c r="H712" i="24" s="1"/>
  <c r="F714" i="24"/>
  <c r="I714" i="24" s="1"/>
  <c r="F715" i="24"/>
  <c r="F716" i="24"/>
  <c r="G716" i="24" s="1"/>
  <c r="J716" i="24" s="1"/>
  <c r="F717" i="24"/>
  <c r="F718" i="24"/>
  <c r="F720" i="24"/>
  <c r="I720" i="24" s="1"/>
  <c r="F721" i="24"/>
  <c r="H721" i="24" s="1"/>
  <c r="F722" i="24"/>
  <c r="H722" i="24" s="1"/>
  <c r="F723" i="24"/>
  <c r="G723" i="24" s="1"/>
  <c r="J723" i="24" s="1"/>
  <c r="F724" i="24"/>
  <c r="H724" i="24" s="1"/>
  <c r="F725" i="24"/>
  <c r="H725" i="24" s="1"/>
  <c r="F726" i="24"/>
  <c r="H726" i="24" s="1"/>
  <c r="F727" i="24"/>
  <c r="G727" i="24" s="1"/>
  <c r="J727" i="24" s="1"/>
  <c r="F728" i="24"/>
  <c r="I728" i="24" s="1"/>
  <c r="F729" i="24"/>
  <c r="H729" i="24" s="1"/>
  <c r="F730" i="24"/>
  <c r="I730" i="24" s="1"/>
  <c r="F731" i="24"/>
  <c r="F732" i="24"/>
  <c r="G732" i="24" s="1"/>
  <c r="J732" i="24" s="1"/>
  <c r="F733" i="24"/>
  <c r="I733" i="24" s="1"/>
  <c r="F734" i="24"/>
  <c r="G734" i="24" s="1"/>
  <c r="J734" i="24" s="1"/>
  <c r="F735" i="24"/>
  <c r="G735" i="24" s="1"/>
  <c r="J735" i="24" s="1"/>
  <c r="F736" i="24"/>
  <c r="G736" i="24" s="1"/>
  <c r="J736" i="24" s="1"/>
  <c r="F737" i="24"/>
  <c r="H737" i="24" s="1"/>
  <c r="F738" i="24"/>
  <c r="H738" i="24" s="1"/>
  <c r="F739" i="24"/>
  <c r="G739" i="24" s="1"/>
  <c r="J739" i="24" s="1"/>
  <c r="F740" i="24"/>
  <c r="H740" i="24" s="1"/>
  <c r="F741" i="24"/>
  <c r="I741" i="24" s="1"/>
  <c r="F742" i="24"/>
  <c r="G742" i="24" s="1"/>
  <c r="J742" i="24" s="1"/>
  <c r="F743" i="24"/>
  <c r="F744" i="24"/>
  <c r="H744" i="24" s="1"/>
  <c r="F746" i="24"/>
  <c r="H746" i="24" s="1"/>
  <c r="F747" i="24"/>
  <c r="G747" i="24" s="1"/>
  <c r="J747" i="24" s="1"/>
  <c r="F748" i="24"/>
  <c r="G748" i="24" s="1"/>
  <c r="J748" i="24" s="1"/>
  <c r="F749" i="24"/>
  <c r="H749" i="24" s="1"/>
  <c r="F750" i="24"/>
  <c r="H750" i="24" s="1"/>
  <c r="F751" i="24"/>
  <c r="I751" i="24" s="1"/>
  <c r="F752" i="24"/>
  <c r="G752" i="24" s="1"/>
  <c r="J752" i="24" s="1"/>
  <c r="F753" i="24"/>
  <c r="H753" i="24" s="1"/>
  <c r="F754" i="24"/>
  <c r="G754" i="24" s="1"/>
  <c r="J754" i="24" s="1"/>
  <c r="F755" i="24"/>
  <c r="I755" i="24" s="1"/>
  <c r="F756" i="24"/>
  <c r="G756" i="24" s="1"/>
  <c r="J756" i="24" s="1"/>
  <c r="F757" i="24"/>
  <c r="G757" i="24" s="1"/>
  <c r="J757" i="24" s="1"/>
  <c r="F758" i="24"/>
  <c r="H758" i="24" s="1"/>
  <c r="F759" i="24"/>
  <c r="G759" i="24" s="1"/>
  <c r="J759" i="24" s="1"/>
  <c r="F760" i="24"/>
  <c r="G760" i="24" s="1"/>
  <c r="J760" i="24" s="1"/>
  <c r="F761" i="24"/>
  <c r="I761" i="24" s="1"/>
  <c r="F762" i="24"/>
  <c r="G762" i="24" s="1"/>
  <c r="J762" i="24" s="1"/>
  <c r="F763" i="24"/>
  <c r="F764" i="24"/>
  <c r="G764" i="24" s="1"/>
  <c r="J764" i="24" s="1"/>
  <c r="F765" i="24"/>
  <c r="G765" i="24" s="1"/>
  <c r="J765" i="24" s="1"/>
  <c r="F766" i="24"/>
  <c r="G766" i="24" s="1"/>
  <c r="J766" i="24" s="1"/>
  <c r="F767" i="24"/>
  <c r="G767" i="24" s="1"/>
  <c r="J767" i="24" s="1"/>
  <c r="F768" i="24"/>
  <c r="G768" i="24" s="1"/>
  <c r="J768" i="24" s="1"/>
  <c r="F769" i="24"/>
  <c r="G769" i="24" s="1"/>
  <c r="J769" i="24" s="1"/>
  <c r="F770" i="24"/>
  <c r="I770" i="24" s="1"/>
  <c r="F771" i="24"/>
  <c r="G771" i="24" s="1"/>
  <c r="J771" i="24" s="1"/>
  <c r="F772" i="24"/>
  <c r="G772" i="24" s="1"/>
  <c r="J772" i="24" s="1"/>
  <c r="F773" i="24"/>
  <c r="I773" i="24" s="1"/>
  <c r="F774" i="24"/>
  <c r="H774" i="24" s="1"/>
  <c r="F775" i="24"/>
  <c r="H775" i="24" s="1"/>
  <c r="F776" i="24"/>
  <c r="G776" i="24" s="1"/>
  <c r="J776" i="24" s="1"/>
  <c r="F777" i="24"/>
  <c r="H777" i="24" s="1"/>
  <c r="F778" i="24"/>
  <c r="G778" i="24" s="1"/>
  <c r="J778" i="24" s="1"/>
  <c r="F779" i="24"/>
  <c r="H779" i="24" s="1"/>
  <c r="F780" i="24"/>
  <c r="F781" i="24"/>
  <c r="I781" i="24" s="1"/>
  <c r="F782" i="24"/>
  <c r="F783" i="24"/>
  <c r="H783" i="24" s="1"/>
  <c r="F784" i="24"/>
  <c r="G784" i="24" s="1"/>
  <c r="J784" i="24" s="1"/>
  <c r="F785" i="24"/>
  <c r="I785" i="24" s="1"/>
  <c r="F786" i="24"/>
  <c r="H786" i="24" s="1"/>
  <c r="F787" i="24"/>
  <c r="I787" i="24" s="1"/>
  <c r="F788" i="24"/>
  <c r="F789" i="24"/>
  <c r="I789" i="24" s="1"/>
  <c r="F790" i="24"/>
  <c r="I790" i="24" s="1"/>
  <c r="F791" i="24"/>
  <c r="H791" i="24" s="1"/>
  <c r="F792" i="24"/>
  <c r="G792" i="24" s="1"/>
  <c r="J792" i="24" s="1"/>
  <c r="F793" i="24"/>
  <c r="F794" i="24"/>
  <c r="H794" i="24" s="1"/>
  <c r="F795" i="24"/>
  <c r="I795" i="24" s="1"/>
  <c r="F796" i="24"/>
  <c r="G796" i="24" s="1"/>
  <c r="J796" i="24" s="1"/>
  <c r="F797" i="24"/>
  <c r="I797" i="24" s="1"/>
  <c r="F798" i="24"/>
  <c r="H798" i="24" s="1"/>
  <c r="F799" i="24"/>
  <c r="F800" i="24"/>
  <c r="F801" i="24"/>
  <c r="I801" i="24" s="1"/>
  <c r="F802" i="24"/>
  <c r="H802" i="24" s="1"/>
  <c r="F803" i="24"/>
  <c r="H803" i="24" s="1"/>
  <c r="F804" i="24"/>
  <c r="G804" i="24" s="1"/>
  <c r="J804" i="24" s="1"/>
  <c r="F805" i="24"/>
  <c r="H805" i="24" s="1"/>
  <c r="F806" i="24"/>
  <c r="G806" i="24" s="1"/>
  <c r="J806" i="24" s="1"/>
  <c r="F807" i="24"/>
  <c r="H807" i="24" s="1"/>
  <c r="F808" i="24"/>
  <c r="G808" i="24" s="1"/>
  <c r="J808" i="24" s="1"/>
  <c r="F809" i="24"/>
  <c r="G809" i="24" s="1"/>
  <c r="J809" i="24" s="1"/>
  <c r="F810" i="24"/>
  <c r="H810" i="24" s="1"/>
  <c r="F811" i="24"/>
  <c r="I811" i="24" s="1"/>
  <c r="F812" i="24"/>
  <c r="F813" i="24"/>
  <c r="G813" i="24" s="1"/>
  <c r="J813" i="24" s="1"/>
  <c r="F814" i="24"/>
  <c r="F815" i="24"/>
  <c r="F816" i="24"/>
  <c r="G816" i="24" s="1"/>
  <c r="J816" i="24" s="1"/>
  <c r="F817" i="24"/>
  <c r="H817" i="24" s="1"/>
  <c r="F818" i="24"/>
  <c r="H818" i="24" s="1"/>
  <c r="F819" i="24"/>
  <c r="H819" i="24" s="1"/>
  <c r="F820" i="24"/>
  <c r="G820" i="24" s="1"/>
  <c r="J820" i="24" s="1"/>
  <c r="F821" i="24"/>
  <c r="I821" i="24" s="1"/>
  <c r="F822" i="24"/>
  <c r="I822" i="24" s="1"/>
  <c r="F823" i="24"/>
  <c r="G823" i="24" s="1"/>
  <c r="J823" i="24" s="1"/>
  <c r="F824" i="24"/>
  <c r="F825" i="24"/>
  <c r="G825" i="24" s="1"/>
  <c r="J825" i="24" s="1"/>
  <c r="F826" i="24"/>
  <c r="F827" i="24"/>
  <c r="H827" i="24" s="1"/>
  <c r="F115" i="24"/>
  <c r="G115" i="24" s="1"/>
  <c r="J115" i="24" s="1"/>
  <c r="F876" i="24"/>
  <c r="H876" i="24" s="1"/>
  <c r="F877" i="24"/>
  <c r="F879" i="24"/>
  <c r="I879" i="24" s="1"/>
  <c r="F121" i="24"/>
  <c r="G121" i="24" s="1"/>
  <c r="J121" i="24" s="1"/>
  <c r="F882" i="24"/>
  <c r="F883" i="24"/>
  <c r="G883" i="24" s="1"/>
  <c r="J883" i="24" s="1"/>
  <c r="G596" i="24" l="1"/>
  <c r="J596" i="24" s="1"/>
  <c r="H596" i="24"/>
  <c r="G718" i="24"/>
  <c r="J718" i="24" s="1"/>
  <c r="H718" i="24"/>
  <c r="G553" i="24"/>
  <c r="J553" i="24" s="1"/>
  <c r="H553" i="24"/>
  <c r="I551" i="24"/>
  <c r="H551" i="24"/>
  <c r="G568" i="24"/>
  <c r="J568" i="24" s="1"/>
  <c r="H568" i="24"/>
  <c r="G587" i="24"/>
  <c r="J587" i="24" s="1"/>
  <c r="H587" i="24"/>
  <c r="G581" i="24"/>
  <c r="J581" i="24" s="1"/>
  <c r="H581" i="24"/>
  <c r="G569" i="24"/>
  <c r="J569" i="24" s="1"/>
  <c r="H569" i="24"/>
  <c r="G579" i="24"/>
  <c r="J579" i="24" s="1"/>
  <c r="H579" i="24"/>
  <c r="G571" i="24"/>
  <c r="J571" i="24" s="1"/>
  <c r="H571" i="24"/>
  <c r="G593" i="24"/>
  <c r="J593" i="24" s="1"/>
  <c r="H593" i="24"/>
  <c r="I563" i="24"/>
  <c r="H563" i="24"/>
  <c r="I365" i="24"/>
  <c r="H592" i="24"/>
  <c r="G592" i="24"/>
  <c r="J592" i="24" s="1"/>
  <c r="H283" i="24"/>
  <c r="I88" i="24"/>
  <c r="H813" i="24"/>
  <c r="I18" i="24"/>
  <c r="G133" i="24"/>
  <c r="J133" i="24" s="1"/>
  <c r="G539" i="24"/>
  <c r="J539" i="24" s="1"/>
  <c r="G453" i="24"/>
  <c r="J453" i="24" s="1"/>
  <c r="G700" i="24"/>
  <c r="J700" i="24" s="1"/>
  <c r="I618" i="24"/>
  <c r="H416" i="24"/>
  <c r="G487" i="24"/>
  <c r="J487" i="24" s="1"/>
  <c r="G690" i="24"/>
  <c r="J690" i="24" s="1"/>
  <c r="G374" i="24"/>
  <c r="J374" i="24" s="1"/>
  <c r="H467" i="24"/>
  <c r="G684" i="24"/>
  <c r="J684" i="24" s="1"/>
  <c r="I103" i="24"/>
  <c r="G644" i="24"/>
  <c r="J644" i="24" s="1"/>
  <c r="I732" i="24"/>
  <c r="H87" i="24"/>
  <c r="G146" i="24"/>
  <c r="J146" i="24" s="1"/>
  <c r="H694" i="24"/>
  <c r="H244" i="24"/>
  <c r="H761" i="24"/>
  <c r="H27" i="24"/>
  <c r="G676" i="24"/>
  <c r="J676" i="24" s="1"/>
  <c r="G523" i="24"/>
  <c r="J523" i="24" s="1"/>
  <c r="H689" i="24"/>
  <c r="I652" i="24"/>
  <c r="G575" i="24"/>
  <c r="J575" i="24" s="1"/>
  <c r="G147" i="24"/>
  <c r="J147" i="24" s="1"/>
  <c r="I416" i="24"/>
  <c r="H379" i="24"/>
  <c r="H163" i="24"/>
  <c r="G821" i="24"/>
  <c r="J821" i="24" s="1"/>
  <c r="G803" i="24"/>
  <c r="J803" i="24" s="1"/>
  <c r="G511" i="24"/>
  <c r="J511" i="24" s="1"/>
  <c r="H357" i="24"/>
  <c r="H285" i="24"/>
  <c r="G761" i="24"/>
  <c r="J761" i="24" s="1"/>
  <c r="I742" i="24"/>
  <c r="G18" i="24"/>
  <c r="J18" i="24" s="1"/>
  <c r="I467" i="24"/>
  <c r="I709" i="24"/>
  <c r="H526" i="24"/>
  <c r="G267" i="24"/>
  <c r="J267" i="24" s="1"/>
  <c r="H134" i="24"/>
  <c r="G705" i="24"/>
  <c r="J705" i="24" s="1"/>
  <c r="H146" i="24"/>
  <c r="G131" i="24"/>
  <c r="J131" i="24" s="1"/>
  <c r="I24" i="24"/>
  <c r="I292" i="24"/>
  <c r="H667" i="24"/>
  <c r="G460" i="24"/>
  <c r="J460" i="24" s="1"/>
  <c r="H292" i="24"/>
  <c r="G82" i="24"/>
  <c r="J82" i="24" s="1"/>
  <c r="G366" i="24"/>
  <c r="J366" i="24" s="1"/>
  <c r="I696" i="24"/>
  <c r="H696" i="24"/>
  <c r="G436" i="24"/>
  <c r="J436" i="24" s="1"/>
  <c r="H212" i="24"/>
  <c r="G886" i="24"/>
  <c r="J886" i="24" s="1"/>
  <c r="I235" i="24"/>
  <c r="I7" i="24"/>
  <c r="G235" i="24"/>
  <c r="J235" i="24" s="1"/>
  <c r="G178" i="24"/>
  <c r="J178" i="24" s="1"/>
  <c r="G40" i="24"/>
  <c r="J40" i="24" s="1"/>
  <c r="H7" i="24"/>
  <c r="G697" i="24"/>
  <c r="J697" i="24" s="1"/>
  <c r="G376" i="24"/>
  <c r="J376" i="24" s="1"/>
  <c r="G303" i="24"/>
  <c r="J303" i="24" s="1"/>
  <c r="H250" i="24"/>
  <c r="G158" i="24"/>
  <c r="J158" i="24" s="1"/>
  <c r="G498" i="24"/>
  <c r="J498" i="24" s="1"/>
  <c r="H337" i="24"/>
  <c r="H228" i="24"/>
  <c r="I422" i="24"/>
  <c r="G549" i="24"/>
  <c r="J549" i="24" s="1"/>
  <c r="G513" i="24"/>
  <c r="J513" i="24" s="1"/>
  <c r="G422" i="24"/>
  <c r="J422" i="24" s="1"/>
  <c r="I658" i="24"/>
  <c r="H658" i="24"/>
  <c r="G352" i="24"/>
  <c r="J352" i="24" s="1"/>
  <c r="I501" i="24"/>
  <c r="H382" i="24"/>
  <c r="G86" i="24"/>
  <c r="J86" i="24" s="1"/>
  <c r="G27" i="24"/>
  <c r="J27" i="24" s="1"/>
  <c r="I725" i="24"/>
  <c r="G689" i="24"/>
  <c r="J689" i="24" s="1"/>
  <c r="I451" i="24"/>
  <c r="H208" i="24"/>
  <c r="G154" i="24"/>
  <c r="J154" i="24" s="1"/>
  <c r="H100" i="24"/>
  <c r="I328" i="24"/>
  <c r="H309" i="24"/>
  <c r="I259" i="24"/>
  <c r="I225" i="24"/>
  <c r="H789" i="24"/>
  <c r="G527" i="24"/>
  <c r="J527" i="24" s="1"/>
  <c r="G151" i="24"/>
  <c r="J151" i="24" s="1"/>
  <c r="I307" i="24"/>
  <c r="G884" i="24"/>
  <c r="J884" i="24" s="1"/>
  <c r="I753" i="24"/>
  <c r="I736" i="24"/>
  <c r="I461" i="24"/>
  <c r="H80" i="24"/>
  <c r="G753" i="24"/>
  <c r="J753" i="24" s="1"/>
  <c r="H736" i="24"/>
  <c r="G598" i="24"/>
  <c r="J598" i="24" s="1"/>
  <c r="G461" i="24"/>
  <c r="J461" i="24" s="1"/>
  <c r="G391" i="24"/>
  <c r="J391" i="24" s="1"/>
  <c r="G80" i="24"/>
  <c r="J80" i="24" s="1"/>
  <c r="I78" i="24"/>
  <c r="I883" i="24"/>
  <c r="H883" i="24"/>
  <c r="H708" i="24"/>
  <c r="H487" i="24"/>
  <c r="G572" i="24"/>
  <c r="J572" i="24" s="1"/>
  <c r="I556" i="24"/>
  <c r="G463" i="24"/>
  <c r="J463" i="24" s="1"/>
  <c r="G415" i="24"/>
  <c r="J415" i="24" s="1"/>
  <c r="G354" i="24"/>
  <c r="J354" i="24" s="1"/>
  <c r="I318" i="24"/>
  <c r="G876" i="24"/>
  <c r="J876" i="24" s="1"/>
  <c r="H684" i="24"/>
  <c r="I555" i="24"/>
  <c r="G428" i="24"/>
  <c r="J428" i="24" s="1"/>
  <c r="G414" i="24"/>
  <c r="J414" i="24" s="1"/>
  <c r="I170" i="24"/>
  <c r="H154" i="24"/>
  <c r="I507" i="24"/>
  <c r="H380" i="24"/>
  <c r="G74" i="24"/>
  <c r="J74" i="24" s="1"/>
  <c r="G775" i="24"/>
  <c r="J775" i="24" s="1"/>
  <c r="G584" i="24"/>
  <c r="J584" i="24" s="1"/>
  <c r="H507" i="24"/>
  <c r="G473" i="24"/>
  <c r="J473" i="24" s="1"/>
  <c r="G380" i="24"/>
  <c r="J380" i="24" s="1"/>
  <c r="G266" i="24"/>
  <c r="J266" i="24" s="1"/>
  <c r="H182" i="24"/>
  <c r="H153" i="24"/>
  <c r="H198" i="24"/>
  <c r="H16" i="24"/>
  <c r="I825" i="24"/>
  <c r="I694" i="24"/>
  <c r="G664" i="24"/>
  <c r="J664" i="24" s="1"/>
  <c r="G616" i="24"/>
  <c r="J616" i="24" s="1"/>
  <c r="G567" i="24"/>
  <c r="J567" i="24" s="1"/>
  <c r="G392" i="24"/>
  <c r="J392" i="24" s="1"/>
  <c r="I379" i="24"/>
  <c r="G198" i="24"/>
  <c r="J198" i="24" s="1"/>
  <c r="G16" i="24"/>
  <c r="J16" i="24" s="1"/>
  <c r="I211" i="24"/>
  <c r="I178" i="24"/>
  <c r="H150" i="24"/>
  <c r="I99" i="24"/>
  <c r="G755" i="24"/>
  <c r="J755" i="24" s="1"/>
  <c r="G661" i="24"/>
  <c r="J661" i="24" s="1"/>
  <c r="G646" i="24"/>
  <c r="J646" i="24" s="1"/>
  <c r="I613" i="24"/>
  <c r="I502" i="24"/>
  <c r="G278" i="24"/>
  <c r="J278" i="24" s="1"/>
  <c r="G227" i="24"/>
  <c r="J227" i="24" s="1"/>
  <c r="H211" i="24"/>
  <c r="G150" i="24"/>
  <c r="J150" i="24" s="1"/>
  <c r="H884" i="24"/>
  <c r="H99" i="24"/>
  <c r="G42" i="24"/>
  <c r="J42" i="24" s="1"/>
  <c r="G737" i="24"/>
  <c r="J737" i="24" s="1"/>
  <c r="G724" i="24"/>
  <c r="J724" i="24" s="1"/>
  <c r="I685" i="24"/>
  <c r="G600" i="24"/>
  <c r="J600" i="24" s="1"/>
  <c r="G585" i="24"/>
  <c r="J585" i="24" s="1"/>
  <c r="I527" i="24"/>
  <c r="H391" i="24"/>
  <c r="H368" i="24"/>
  <c r="I309" i="24"/>
  <c r="I239" i="24"/>
  <c r="G134" i="24"/>
  <c r="J134" i="24" s="1"/>
  <c r="G100" i="24"/>
  <c r="J100" i="24" s="1"/>
  <c r="G789" i="24"/>
  <c r="J789" i="24" s="1"/>
  <c r="G774" i="24"/>
  <c r="J774" i="24" s="1"/>
  <c r="G625" i="24"/>
  <c r="J625" i="24" s="1"/>
  <c r="I610" i="24"/>
  <c r="H523" i="24"/>
  <c r="H400" i="24"/>
  <c r="H318" i="24"/>
  <c r="G250" i="24"/>
  <c r="J250" i="24" s="1"/>
  <c r="H223" i="24"/>
  <c r="H194" i="24"/>
  <c r="G96" i="24"/>
  <c r="J96" i="24" s="1"/>
  <c r="G4" i="24"/>
  <c r="J4" i="24" s="1"/>
  <c r="H759" i="24"/>
  <c r="I509" i="24"/>
  <c r="G481" i="24"/>
  <c r="J481" i="24" s="1"/>
  <c r="G386" i="24"/>
  <c r="J386" i="24" s="1"/>
  <c r="H363" i="24"/>
  <c r="I305" i="24"/>
  <c r="G3" i="24"/>
  <c r="J3" i="24" s="1"/>
  <c r="G801" i="24"/>
  <c r="J801" i="24" s="1"/>
  <c r="H787" i="24"/>
  <c r="I649" i="24"/>
  <c r="I608" i="24"/>
  <c r="I535" i="24"/>
  <c r="H509" i="24"/>
  <c r="H456" i="24"/>
  <c r="I439" i="24"/>
  <c r="H398" i="24"/>
  <c r="G363" i="24"/>
  <c r="J363" i="24" s="1"/>
  <c r="I330" i="24"/>
  <c r="I316" i="24"/>
  <c r="I290" i="24"/>
  <c r="G263" i="24"/>
  <c r="J263" i="24" s="1"/>
  <c r="I234" i="24"/>
  <c r="G787" i="24"/>
  <c r="J787" i="24" s="1"/>
  <c r="G744" i="24"/>
  <c r="J744" i="24" s="1"/>
  <c r="G662" i="24"/>
  <c r="J662" i="24" s="1"/>
  <c r="J591" i="24"/>
  <c r="G439" i="24"/>
  <c r="J439" i="24" s="1"/>
  <c r="H424" i="24"/>
  <c r="H330" i="24"/>
  <c r="I276" i="24"/>
  <c r="G234" i="24"/>
  <c r="J234" i="24" s="1"/>
  <c r="H371" i="24"/>
  <c r="I190" i="24"/>
  <c r="I40" i="24"/>
  <c r="I813" i="24"/>
  <c r="I661" i="24"/>
  <c r="G648" i="24"/>
  <c r="J648" i="24" s="1"/>
  <c r="G563" i="24"/>
  <c r="J563" i="24" s="1"/>
  <c r="G410" i="24"/>
  <c r="J410" i="24" s="1"/>
  <c r="G371" i="24"/>
  <c r="J371" i="24" s="1"/>
  <c r="I244" i="24"/>
  <c r="H233" i="24"/>
  <c r="I204" i="24"/>
  <c r="H190" i="24"/>
  <c r="H370" i="24"/>
  <c r="H78" i="24"/>
  <c r="H797" i="24"/>
  <c r="I477" i="24"/>
  <c r="G797" i="24"/>
  <c r="J797" i="24" s="1"/>
  <c r="I754" i="24"/>
  <c r="G530" i="24"/>
  <c r="J530" i="24" s="1"/>
  <c r="H477" i="24"/>
  <c r="G452" i="24"/>
  <c r="J452" i="24" s="1"/>
  <c r="H408" i="24"/>
  <c r="G370" i="24"/>
  <c r="J370" i="24" s="1"/>
  <c r="I358" i="24"/>
  <c r="I327" i="24"/>
  <c r="H312" i="24"/>
  <c r="H272" i="24"/>
  <c r="H202" i="24"/>
  <c r="G175" i="24"/>
  <c r="J175" i="24" s="1"/>
  <c r="H811" i="24"/>
  <c r="H698" i="24"/>
  <c r="G672" i="24"/>
  <c r="J672" i="24" s="1"/>
  <c r="G573" i="24"/>
  <c r="J573" i="24" s="1"/>
  <c r="G560" i="24"/>
  <c r="J560" i="24" s="1"/>
  <c r="G489" i="24"/>
  <c r="J489" i="24" s="1"/>
  <c r="I392" i="24"/>
  <c r="I285" i="24"/>
  <c r="H214" i="24"/>
  <c r="G135" i="24"/>
  <c r="J135" i="24" s="1"/>
  <c r="H886" i="24"/>
  <c r="G23" i="24"/>
  <c r="J23" i="24" s="1"/>
  <c r="I287" i="24"/>
  <c r="I167" i="24"/>
  <c r="I119" i="24"/>
  <c r="I20" i="24"/>
  <c r="I876" i="24"/>
  <c r="I803" i="24"/>
  <c r="H730" i="24"/>
  <c r="I579" i="24"/>
  <c r="I567" i="24"/>
  <c r="I384" i="24"/>
  <c r="I352" i="24"/>
  <c r="H287" i="24"/>
  <c r="I230" i="24"/>
  <c r="H167" i="24"/>
  <c r="H119" i="24"/>
  <c r="H20" i="24"/>
  <c r="G779" i="24"/>
  <c r="J779" i="24" s="1"/>
  <c r="H755" i="24"/>
  <c r="G730" i="24"/>
  <c r="J730" i="24" s="1"/>
  <c r="H676" i="24"/>
  <c r="G384" i="24"/>
  <c r="J384" i="24" s="1"/>
  <c r="I265" i="24"/>
  <c r="G251" i="24"/>
  <c r="J251" i="24" s="1"/>
  <c r="G238" i="24"/>
  <c r="J238" i="24" s="1"/>
  <c r="H230" i="24"/>
  <c r="H30" i="24"/>
  <c r="G636" i="24"/>
  <c r="J636" i="24" s="1"/>
  <c r="I561" i="24"/>
  <c r="I499" i="24"/>
  <c r="H451" i="24"/>
  <c r="H412" i="24"/>
  <c r="G400" i="24"/>
  <c r="J400" i="24" s="1"/>
  <c r="I388" i="24"/>
  <c r="H328" i="24"/>
  <c r="H290" i="24"/>
  <c r="H210" i="24"/>
  <c r="I86" i="24"/>
  <c r="G24" i="24"/>
  <c r="J24" i="24" s="1"/>
  <c r="H821" i="24"/>
  <c r="I771" i="24"/>
  <c r="G561" i="24"/>
  <c r="J561" i="24" s="1"/>
  <c r="I522" i="24"/>
  <c r="H499" i="24"/>
  <c r="H473" i="24"/>
  <c r="G435" i="24"/>
  <c r="J435" i="24" s="1"/>
  <c r="H388" i="24"/>
  <c r="H367" i="24"/>
  <c r="H356" i="24"/>
  <c r="G302" i="24"/>
  <c r="J302" i="24" s="1"/>
  <c r="I233" i="24"/>
  <c r="G210" i="24"/>
  <c r="J210" i="24" s="1"/>
  <c r="I197" i="24"/>
  <c r="H771" i="24"/>
  <c r="I703" i="24"/>
  <c r="I656" i="24"/>
  <c r="I547" i="24"/>
  <c r="I255" i="24"/>
  <c r="I159" i="24"/>
  <c r="I692" i="24"/>
  <c r="H656" i="24"/>
  <c r="H547" i="24"/>
  <c r="I498" i="24"/>
  <c r="H255" i="24"/>
  <c r="H159" i="24"/>
  <c r="H123" i="24"/>
  <c r="I806" i="24"/>
  <c r="H795" i="24"/>
  <c r="I783" i="24"/>
  <c r="H806" i="24"/>
  <c r="G795" i="24"/>
  <c r="J795" i="24" s="1"/>
  <c r="G783" i="24"/>
  <c r="J783" i="24" s="1"/>
  <c r="G721" i="24"/>
  <c r="J721" i="24" s="1"/>
  <c r="I701" i="24"/>
  <c r="H692" i="24"/>
  <c r="I581" i="24"/>
  <c r="I569" i="24"/>
  <c r="G483" i="24"/>
  <c r="J483" i="24" s="1"/>
  <c r="H472" i="24"/>
  <c r="G448" i="24"/>
  <c r="J448" i="24" s="1"/>
  <c r="I386" i="24"/>
  <c r="H376" i="24"/>
  <c r="I289" i="24"/>
  <c r="I279" i="24"/>
  <c r="I267" i="24"/>
  <c r="I232" i="24"/>
  <c r="I208" i="24"/>
  <c r="G195" i="24"/>
  <c r="J195" i="24" s="1"/>
  <c r="G137" i="24"/>
  <c r="J137" i="24" s="1"/>
  <c r="G123" i="24"/>
  <c r="J123" i="24" s="1"/>
  <c r="I32" i="24"/>
  <c r="H279" i="24"/>
  <c r="H32" i="24"/>
  <c r="H665" i="24"/>
  <c r="I818" i="24"/>
  <c r="I769" i="24"/>
  <c r="I757" i="24"/>
  <c r="H720" i="24"/>
  <c r="G714" i="24"/>
  <c r="J714" i="24" s="1"/>
  <c r="I700" i="24"/>
  <c r="G665" i="24"/>
  <c r="J665" i="24" s="1"/>
  <c r="I632" i="24"/>
  <c r="G605" i="24"/>
  <c r="J605" i="24" s="1"/>
  <c r="I591" i="24"/>
  <c r="H530" i="24"/>
  <c r="I432" i="24"/>
  <c r="I408" i="24"/>
  <c r="I337" i="24"/>
  <c r="G231" i="24"/>
  <c r="J231" i="24" s="1"/>
  <c r="I194" i="24"/>
  <c r="H158" i="24"/>
  <c r="I11" i="24"/>
  <c r="I166" i="24"/>
  <c r="I15" i="24"/>
  <c r="H822" i="24"/>
  <c r="G791" i="24"/>
  <c r="J791" i="24" s="1"/>
  <c r="G781" i="24"/>
  <c r="J781" i="24" s="1"/>
  <c r="I740" i="24"/>
  <c r="G720" i="24"/>
  <c r="J720" i="24" s="1"/>
  <c r="I705" i="24"/>
  <c r="G687" i="24"/>
  <c r="J687" i="24" s="1"/>
  <c r="I662" i="24"/>
  <c r="I600" i="24"/>
  <c r="I589" i="24"/>
  <c r="H535" i="24"/>
  <c r="I513" i="24"/>
  <c r="I460" i="24"/>
  <c r="I436" i="24"/>
  <c r="I396" i="24"/>
  <c r="I359" i="24"/>
  <c r="H351" i="24"/>
  <c r="H336" i="24"/>
  <c r="I315" i="24"/>
  <c r="H307" i="24"/>
  <c r="I278" i="24"/>
  <c r="G268" i="24"/>
  <c r="J268" i="24" s="1"/>
  <c r="I247" i="24"/>
  <c r="H216" i="24"/>
  <c r="I195" i="24"/>
  <c r="H166" i="24"/>
  <c r="G22" i="24"/>
  <c r="J22" i="24" s="1"/>
  <c r="H15" i="24"/>
  <c r="G822" i="24"/>
  <c r="J822" i="24" s="1"/>
  <c r="H801" i="24"/>
  <c r="I759" i="24"/>
  <c r="G750" i="24"/>
  <c r="J750" i="24" s="1"/>
  <c r="G740" i="24"/>
  <c r="J740" i="24" s="1"/>
  <c r="G729" i="24"/>
  <c r="J729" i="24" s="1"/>
  <c r="I503" i="24"/>
  <c r="H415" i="24"/>
  <c r="H396" i="24"/>
  <c r="I368" i="24"/>
  <c r="G351" i="24"/>
  <c r="J351" i="24" s="1"/>
  <c r="G336" i="24"/>
  <c r="J336" i="24" s="1"/>
  <c r="H315" i="24"/>
  <c r="H247" i="24"/>
  <c r="I147" i="24"/>
  <c r="H135" i="24"/>
  <c r="H39" i="24"/>
  <c r="I30" i="24"/>
  <c r="H4" i="24"/>
  <c r="I747" i="24"/>
  <c r="I531" i="24"/>
  <c r="I323" i="24"/>
  <c r="I28" i="24"/>
  <c r="H747" i="24"/>
  <c r="H531" i="24"/>
  <c r="I403" i="24"/>
  <c r="I332" i="24"/>
  <c r="H323" i="24"/>
  <c r="H36" i="24"/>
  <c r="H28" i="24"/>
  <c r="G777" i="24"/>
  <c r="J777" i="24" s="1"/>
  <c r="I693" i="24"/>
  <c r="G660" i="24"/>
  <c r="J660" i="24" s="1"/>
  <c r="G650" i="24"/>
  <c r="J650" i="24" s="1"/>
  <c r="I629" i="24"/>
  <c r="I606" i="24"/>
  <c r="I444" i="24"/>
  <c r="I412" i="24"/>
  <c r="H403" i="24"/>
  <c r="H374" i="24"/>
  <c r="I356" i="24"/>
  <c r="G332" i="24"/>
  <c r="J332" i="24" s="1"/>
  <c r="H303" i="24"/>
  <c r="I283" i="24"/>
  <c r="I212" i="24"/>
  <c r="I202" i="24"/>
  <c r="I182" i="24"/>
  <c r="G887" i="24"/>
  <c r="J887" i="24" s="1"/>
  <c r="G36" i="24"/>
  <c r="J36" i="24" s="1"/>
  <c r="J595" i="24"/>
  <c r="G519" i="24"/>
  <c r="J519" i="24" s="1"/>
  <c r="G456" i="24"/>
  <c r="J456" i="24" s="1"/>
  <c r="H443" i="24"/>
  <c r="G402" i="24"/>
  <c r="J402" i="24" s="1"/>
  <c r="H365" i="24"/>
  <c r="G344" i="24"/>
  <c r="J344" i="24" s="1"/>
  <c r="H265" i="24"/>
  <c r="G242" i="24"/>
  <c r="J242" i="24" s="1"/>
  <c r="I83" i="24"/>
  <c r="H11" i="24"/>
  <c r="I310" i="24"/>
  <c r="I191" i="24"/>
  <c r="I35" i="24"/>
  <c r="I572" i="24"/>
  <c r="I463" i="24"/>
  <c r="H310" i="24"/>
  <c r="H191" i="24"/>
  <c r="H181" i="24"/>
  <c r="H35" i="24"/>
  <c r="I628" i="24"/>
  <c r="I744" i="24"/>
  <c r="I539" i="24"/>
  <c r="G817" i="24"/>
  <c r="J817" i="24" s="1"/>
  <c r="G805" i="24"/>
  <c r="J805" i="24" s="1"/>
  <c r="G785" i="24"/>
  <c r="J785" i="24" s="1"/>
  <c r="I774" i="24"/>
  <c r="I734" i="24"/>
  <c r="G679" i="24"/>
  <c r="J679" i="24" s="1"/>
  <c r="G517" i="24"/>
  <c r="J517" i="24" s="1"/>
  <c r="I420" i="24"/>
  <c r="H410" i="24"/>
  <c r="G319" i="24"/>
  <c r="J319" i="24" s="1"/>
  <c r="I272" i="24"/>
  <c r="G181" i="24"/>
  <c r="J181" i="24" s="1"/>
  <c r="H151" i="24"/>
  <c r="H102" i="24"/>
  <c r="H42" i="24"/>
  <c r="I10" i="24"/>
  <c r="I809" i="24"/>
  <c r="H769" i="24"/>
  <c r="H742" i="24"/>
  <c r="I710" i="24"/>
  <c r="H703" i="24"/>
  <c r="H695" i="24"/>
  <c r="I688" i="24"/>
  <c r="I668" i="24"/>
  <c r="H503" i="24"/>
  <c r="I485" i="24"/>
  <c r="H420" i="24"/>
  <c r="I369" i="24"/>
  <c r="H316" i="24"/>
  <c r="H291" i="24"/>
  <c r="I201" i="24"/>
  <c r="I139" i="24"/>
  <c r="I108" i="24"/>
  <c r="I76" i="24"/>
  <c r="H12" i="24"/>
  <c r="H809" i="24"/>
  <c r="I794" i="24"/>
  <c r="G733" i="24"/>
  <c r="J733" i="24" s="1"/>
  <c r="I724" i="24"/>
  <c r="H710" i="24"/>
  <c r="G695" i="24"/>
  <c r="J695" i="24" s="1"/>
  <c r="G688" i="24"/>
  <c r="J688" i="24" s="1"/>
  <c r="H668" i="24"/>
  <c r="H545" i="24"/>
  <c r="I538" i="24"/>
  <c r="I529" i="24"/>
  <c r="I511" i="24"/>
  <c r="G497" i="24"/>
  <c r="J497" i="24" s="1"/>
  <c r="H485" i="24"/>
  <c r="I448" i="24"/>
  <c r="I428" i="24"/>
  <c r="G378" i="24"/>
  <c r="J378" i="24" s="1"/>
  <c r="H369" i="24"/>
  <c r="I354" i="24"/>
  <c r="I345" i="24"/>
  <c r="H308" i="24"/>
  <c r="I299" i="24"/>
  <c r="G291" i="24"/>
  <c r="J291" i="24" s="1"/>
  <c r="G284" i="24"/>
  <c r="J284" i="24" s="1"/>
  <c r="I268" i="24"/>
  <c r="H217" i="24"/>
  <c r="H201" i="24"/>
  <c r="H139" i="24"/>
  <c r="G108" i="24"/>
  <c r="J108" i="24" s="1"/>
  <c r="I92" i="24"/>
  <c r="H76" i="24"/>
  <c r="I26" i="24"/>
  <c r="G12" i="24"/>
  <c r="J12" i="24" s="1"/>
  <c r="I3" i="24"/>
  <c r="G794" i="24"/>
  <c r="J794" i="24" s="1"/>
  <c r="H785" i="24"/>
  <c r="I775" i="24"/>
  <c r="I750" i="24"/>
  <c r="H660" i="24"/>
  <c r="I571" i="24"/>
  <c r="G545" i="24"/>
  <c r="J545" i="24" s="1"/>
  <c r="H538" i="24"/>
  <c r="H519" i="24"/>
  <c r="I402" i="24"/>
  <c r="H299" i="24"/>
  <c r="I277" i="24"/>
  <c r="H251" i="24"/>
  <c r="H242" i="24"/>
  <c r="I228" i="24"/>
  <c r="G217" i="24"/>
  <c r="J217" i="24" s="1"/>
  <c r="G209" i="24"/>
  <c r="J209" i="24" s="1"/>
  <c r="G165" i="24"/>
  <c r="J165" i="24" s="1"/>
  <c r="H131" i="24"/>
  <c r="H887" i="24"/>
  <c r="G92" i="24"/>
  <c r="J92" i="24" s="1"/>
  <c r="G26" i="24"/>
  <c r="J26" i="24" s="1"/>
  <c r="H825" i="24"/>
  <c r="H757" i="24"/>
  <c r="H732" i="24"/>
  <c r="H709" i="24"/>
  <c r="I686" i="24"/>
  <c r="I587" i="24"/>
  <c r="I553" i="24"/>
  <c r="H502" i="24"/>
  <c r="H359" i="24"/>
  <c r="H276" i="24"/>
  <c r="H259" i="24"/>
  <c r="H83" i="24"/>
  <c r="H686" i="24"/>
  <c r="G624" i="24"/>
  <c r="J624" i="24" s="1"/>
  <c r="I517" i="24"/>
  <c r="G455" i="24"/>
  <c r="J455" i="24" s="1"/>
  <c r="I367" i="24"/>
  <c r="I163" i="24"/>
  <c r="H137" i="24"/>
  <c r="I39" i="24"/>
  <c r="H71" i="24"/>
  <c r="G798" i="24"/>
  <c r="J798" i="24" s="1"/>
  <c r="H773" i="24"/>
  <c r="G685" i="24"/>
  <c r="J685" i="24" s="1"/>
  <c r="I622" i="24"/>
  <c r="I542" i="24"/>
  <c r="I525" i="24"/>
  <c r="G501" i="24"/>
  <c r="J501" i="24" s="1"/>
  <c r="I481" i="24"/>
  <c r="H444" i="24"/>
  <c r="I424" i="24"/>
  <c r="G382" i="24"/>
  <c r="J382" i="24" s="1"/>
  <c r="H366" i="24"/>
  <c r="H358" i="24"/>
  <c r="I339" i="24"/>
  <c r="I312" i="24"/>
  <c r="I295" i="24"/>
  <c r="H289" i="24"/>
  <c r="H281" i="24"/>
  <c r="I266" i="24"/>
  <c r="H239" i="24"/>
  <c r="G225" i="24"/>
  <c r="J225" i="24" s="1"/>
  <c r="G214" i="24"/>
  <c r="J214" i="24" s="1"/>
  <c r="G170" i="24"/>
  <c r="J170" i="24" s="1"/>
  <c r="I125" i="24"/>
  <c r="I104" i="24"/>
  <c r="H88" i="24"/>
  <c r="G71" i="24"/>
  <c r="J71" i="24" s="1"/>
  <c r="H10" i="24"/>
  <c r="I721" i="24"/>
  <c r="I672" i="24"/>
  <c r="I664" i="24"/>
  <c r="I560" i="24"/>
  <c r="H542" i="24"/>
  <c r="I489" i="24"/>
  <c r="H399" i="24"/>
  <c r="H339" i="24"/>
  <c r="I319" i="24"/>
  <c r="H295" i="24"/>
  <c r="H125" i="24"/>
  <c r="H104" i="24"/>
  <c r="I96" i="24"/>
  <c r="I23" i="24"/>
  <c r="I575" i="24"/>
  <c r="H525" i="24"/>
  <c r="I453" i="24"/>
  <c r="I805" i="24"/>
  <c r="H781" i="24"/>
  <c r="I716" i="24"/>
  <c r="H706" i="24"/>
  <c r="I698" i="24"/>
  <c r="G630" i="24"/>
  <c r="J630" i="24" s="1"/>
  <c r="I593" i="24"/>
  <c r="I549" i="24"/>
  <c r="I443" i="24"/>
  <c r="G399" i="24"/>
  <c r="J399" i="24" s="1"/>
  <c r="I357" i="24"/>
  <c r="H238" i="24"/>
  <c r="I224" i="24"/>
  <c r="I153" i="24"/>
  <c r="I87" i="24"/>
  <c r="H72" i="24"/>
  <c r="G72" i="24"/>
  <c r="J72" i="24" s="1"/>
  <c r="I275" i="24"/>
  <c r="G275" i="24"/>
  <c r="J275" i="24" s="1"/>
  <c r="I671" i="24"/>
  <c r="G671" i="24"/>
  <c r="J671" i="24" s="1"/>
  <c r="I274" i="24"/>
  <c r="H274" i="24"/>
  <c r="H193" i="24"/>
  <c r="I193" i="24"/>
  <c r="I565" i="24"/>
  <c r="G793" i="24"/>
  <c r="J793" i="24" s="1"/>
  <c r="H793" i="24"/>
  <c r="I793" i="24"/>
  <c r="G555" i="24"/>
  <c r="J555" i="24" s="1"/>
  <c r="H432" i="24"/>
  <c r="H355" i="24"/>
  <c r="I355" i="24"/>
  <c r="G308" i="24"/>
  <c r="J308" i="24" s="1"/>
  <c r="H143" i="24"/>
  <c r="I143" i="24"/>
  <c r="I127" i="24"/>
  <c r="G127" i="24"/>
  <c r="J127" i="24" s="1"/>
  <c r="H127" i="24"/>
  <c r="G91" i="24"/>
  <c r="J91" i="24" s="1"/>
  <c r="H91" i="24"/>
  <c r="I91" i="24"/>
  <c r="H44" i="24"/>
  <c r="I44" i="24"/>
  <c r="G442" i="24"/>
  <c r="J442" i="24" s="1"/>
  <c r="H442" i="24"/>
  <c r="I442" i="24"/>
  <c r="I84" i="24"/>
  <c r="H84" i="24"/>
  <c r="H678" i="24"/>
  <c r="I584" i="24"/>
  <c r="I577" i="24"/>
  <c r="G484" i="24"/>
  <c r="J484" i="24" s="1"/>
  <c r="I484" i="24"/>
  <c r="I440" i="24"/>
  <c r="G348" i="24"/>
  <c r="J348" i="24" s="1"/>
  <c r="H348" i="24"/>
  <c r="I142" i="24"/>
  <c r="H8" i="24"/>
  <c r="I8" i="24"/>
  <c r="I493" i="24"/>
  <c r="H493" i="24"/>
  <c r="H823" i="24"/>
  <c r="I823" i="24"/>
  <c r="G641" i="24"/>
  <c r="J641" i="24" s="1"/>
  <c r="I641" i="24"/>
  <c r="G815" i="24"/>
  <c r="J815" i="24" s="1"/>
  <c r="I815" i="24"/>
  <c r="I737" i="24"/>
  <c r="I640" i="24"/>
  <c r="G877" i="24"/>
  <c r="J877" i="24" s="1"/>
  <c r="H877" i="24"/>
  <c r="I877" i="24"/>
  <c r="I814" i="24"/>
  <c r="H814" i="24"/>
  <c r="I706" i="24"/>
  <c r="G678" i="24"/>
  <c r="J678" i="24" s="1"/>
  <c r="G577" i="24"/>
  <c r="J577" i="24" s="1"/>
  <c r="H515" i="24"/>
  <c r="I515" i="24"/>
  <c r="I483" i="24"/>
  <c r="G440" i="24"/>
  <c r="J440" i="24" s="1"/>
  <c r="I313" i="24"/>
  <c r="G249" i="24"/>
  <c r="J249" i="24" s="1"/>
  <c r="H249" i="24"/>
  <c r="I249" i="24"/>
  <c r="H199" i="24"/>
  <c r="I199" i="24"/>
  <c r="G199" i="24"/>
  <c r="J199" i="24" s="1"/>
  <c r="I183" i="24"/>
  <c r="G183" i="24"/>
  <c r="J183" i="24" s="1"/>
  <c r="H183" i="24"/>
  <c r="H142" i="24"/>
  <c r="H90" i="24"/>
  <c r="I90" i="24"/>
  <c r="G457" i="24"/>
  <c r="J457" i="24" s="1"/>
  <c r="H457" i="24"/>
  <c r="I457" i="24"/>
  <c r="G347" i="24"/>
  <c r="J347" i="24" s="1"/>
  <c r="I347" i="24"/>
  <c r="H313" i="24"/>
  <c r="H248" i="24"/>
  <c r="G226" i="24"/>
  <c r="J226" i="24" s="1"/>
  <c r="H226" i="24"/>
  <c r="I226" i="24"/>
  <c r="G680" i="24"/>
  <c r="J680" i="24" s="1"/>
  <c r="H680" i="24"/>
  <c r="G617" i="24"/>
  <c r="J617" i="24" s="1"/>
  <c r="I617" i="24"/>
  <c r="H75" i="24"/>
  <c r="I75" i="24"/>
  <c r="G6" i="24"/>
  <c r="J6" i="24" s="1"/>
  <c r="I6" i="24"/>
  <c r="H350" i="24"/>
  <c r="I350" i="24"/>
  <c r="G799" i="24"/>
  <c r="J799" i="24" s="1"/>
  <c r="H799" i="24"/>
  <c r="I799" i="24"/>
  <c r="G207" i="24"/>
  <c r="J207" i="24" s="1"/>
  <c r="H207" i="24"/>
  <c r="I207" i="24"/>
  <c r="H229" i="24"/>
  <c r="I229" i="24"/>
  <c r="I583" i="24"/>
  <c r="G583" i="24"/>
  <c r="J583" i="24" s="1"/>
  <c r="G335" i="24"/>
  <c r="J335" i="24" s="1"/>
  <c r="H335" i="24"/>
  <c r="I335" i="24"/>
  <c r="I306" i="24"/>
  <c r="G306" i="24"/>
  <c r="J306" i="24" s="1"/>
  <c r="I637" i="24"/>
  <c r="H471" i="24"/>
  <c r="H327" i="24"/>
  <c r="I263" i="24"/>
  <c r="H103" i="24"/>
  <c r="H491" i="24"/>
  <c r="I491" i="24"/>
  <c r="G491" i="24"/>
  <c r="J491" i="24" s="1"/>
  <c r="G790" i="24"/>
  <c r="J790" i="24" s="1"/>
  <c r="H790" i="24"/>
  <c r="G271" i="24"/>
  <c r="J271" i="24" s="1"/>
  <c r="H271" i="24"/>
  <c r="I271" i="24"/>
  <c r="H206" i="24"/>
  <c r="I206" i="24"/>
  <c r="H537" i="24"/>
  <c r="G537" i="24"/>
  <c r="J537" i="24" s="1"/>
  <c r="I827" i="24"/>
  <c r="I765" i="24"/>
  <c r="H728" i="24"/>
  <c r="I568" i="24"/>
  <c r="H529" i="24"/>
  <c r="H522" i="24"/>
  <c r="I390" i="24"/>
  <c r="H390" i="24"/>
  <c r="H113" i="24"/>
  <c r="I113" i="24"/>
  <c r="G827" i="24"/>
  <c r="J827" i="24" s="1"/>
  <c r="H765" i="24"/>
  <c r="G728" i="24"/>
  <c r="J728" i="24" s="1"/>
  <c r="I712" i="24"/>
  <c r="G712" i="24"/>
  <c r="J712" i="24" s="1"/>
  <c r="I604" i="24"/>
  <c r="G543" i="24"/>
  <c r="J543" i="24" s="1"/>
  <c r="H543" i="24"/>
  <c r="G471" i="24"/>
  <c r="J471" i="24" s="1"/>
  <c r="H333" i="24"/>
  <c r="H270" i="24"/>
  <c r="I270" i="24"/>
  <c r="G298" i="24"/>
  <c r="J298" i="24" s="1"/>
  <c r="I298" i="24"/>
  <c r="I749" i="24"/>
  <c r="I596" i="24"/>
  <c r="I588" i="24"/>
  <c r="G551" i="24"/>
  <c r="J551" i="24" s="1"/>
  <c r="G480" i="24"/>
  <c r="J480" i="24" s="1"/>
  <c r="H480" i="24"/>
  <c r="I480" i="24"/>
  <c r="G446" i="24"/>
  <c r="J446" i="24" s="1"/>
  <c r="I446" i="24"/>
  <c r="H406" i="24"/>
  <c r="I406" i="24"/>
  <c r="H372" i="24"/>
  <c r="G372" i="24"/>
  <c r="J372" i="24" s="1"/>
  <c r="G343" i="24"/>
  <c r="J343" i="24" s="1"/>
  <c r="H343" i="24"/>
  <c r="I343" i="24"/>
  <c r="I311" i="24"/>
  <c r="H311" i="24"/>
  <c r="I246" i="24"/>
  <c r="H246" i="24"/>
  <c r="I171" i="24"/>
  <c r="H171" i="24"/>
  <c r="G19" i="24"/>
  <c r="J19" i="24" s="1"/>
  <c r="H19" i="24"/>
  <c r="I19" i="24"/>
  <c r="G810" i="24"/>
  <c r="J810" i="24" s="1"/>
  <c r="G749" i="24"/>
  <c r="J749" i="24" s="1"/>
  <c r="G612" i="24"/>
  <c r="J612" i="24" s="1"/>
  <c r="J588" i="24"/>
  <c r="H521" i="24"/>
  <c r="G521" i="24"/>
  <c r="J521" i="24" s="1"/>
  <c r="H222" i="24"/>
  <c r="G222" i="24"/>
  <c r="J222" i="24" s="1"/>
  <c r="I222" i="24"/>
  <c r="G741" i="24"/>
  <c r="J741" i="24" s="1"/>
  <c r="H741" i="24"/>
  <c r="G673" i="24"/>
  <c r="J673" i="24" s="1"/>
  <c r="H673" i="24"/>
  <c r="I514" i="24"/>
  <c r="H514" i="24"/>
  <c r="G722" i="24"/>
  <c r="J722" i="24" s="1"/>
  <c r="I722" i="24"/>
  <c r="G653" i="24"/>
  <c r="J653" i="24" s="1"/>
  <c r="I653" i="24"/>
  <c r="I559" i="24"/>
  <c r="G559" i="24"/>
  <c r="J559" i="24" s="1"/>
  <c r="H94" i="24"/>
  <c r="I94" i="24"/>
  <c r="I426" i="24"/>
  <c r="I419" i="24"/>
  <c r="H294" i="24"/>
  <c r="I294" i="24"/>
  <c r="I288" i="24"/>
  <c r="G282" i="24"/>
  <c r="J282" i="24" s="1"/>
  <c r="I282" i="24"/>
  <c r="I130" i="24"/>
  <c r="G715" i="24"/>
  <c r="J715" i="24" s="1"/>
  <c r="I715" i="24"/>
  <c r="H430" i="24"/>
  <c r="I430" i="24"/>
  <c r="H256" i="24"/>
  <c r="G256" i="24"/>
  <c r="J256" i="24" s="1"/>
  <c r="G141" i="24"/>
  <c r="J141" i="24" s="1"/>
  <c r="H141" i="24"/>
  <c r="I141" i="24"/>
  <c r="G682" i="24"/>
  <c r="J682" i="24" s="1"/>
  <c r="H682" i="24"/>
  <c r="I682" i="24"/>
  <c r="G404" i="24"/>
  <c r="J404" i="24" s="1"/>
  <c r="H404" i="24"/>
  <c r="G326" i="24"/>
  <c r="J326" i="24" s="1"/>
  <c r="I326" i="24"/>
  <c r="G261" i="24"/>
  <c r="J261" i="24" s="1"/>
  <c r="I261" i="24"/>
  <c r="G162" i="24"/>
  <c r="J162" i="24" s="1"/>
  <c r="H162" i="24"/>
  <c r="I162" i="24"/>
  <c r="G882" i="24"/>
  <c r="J882" i="24" s="1"/>
  <c r="I882" i="24"/>
  <c r="I778" i="24"/>
  <c r="H778" i="24"/>
  <c r="G634" i="24"/>
  <c r="J634" i="24" s="1"/>
  <c r="I634" i="24"/>
  <c r="I817" i="24"/>
  <c r="I777" i="24"/>
  <c r="H533" i="24"/>
  <c r="G469" i="24"/>
  <c r="J469" i="24" s="1"/>
  <c r="I469" i="24"/>
  <c r="H426" i="24"/>
  <c r="H419" i="24"/>
  <c r="H331" i="24"/>
  <c r="G325" i="24"/>
  <c r="J325" i="24" s="1"/>
  <c r="I325" i="24"/>
  <c r="I293" i="24"/>
  <c r="H288" i="24"/>
  <c r="H186" i="24"/>
  <c r="G169" i="24"/>
  <c r="J169" i="24" s="1"/>
  <c r="H169" i="24"/>
  <c r="I169" i="24"/>
  <c r="H130" i="24"/>
  <c r="I620" i="24"/>
  <c r="G802" i="24"/>
  <c r="J802" i="24" s="1"/>
  <c r="I802" i="24"/>
  <c r="I680" i="24"/>
  <c r="I601" i="24"/>
  <c r="G565" i="24"/>
  <c r="J565" i="24" s="1"/>
  <c r="G533" i="24"/>
  <c r="J533" i="24" s="1"/>
  <c r="G350" i="24"/>
  <c r="J350" i="24" s="1"/>
  <c r="G331" i="24"/>
  <c r="J331" i="24" s="1"/>
  <c r="H293" i="24"/>
  <c r="I281" i="24"/>
  <c r="G229" i="24"/>
  <c r="J229" i="24" s="1"/>
  <c r="G186" i="24"/>
  <c r="J186" i="24" s="1"/>
  <c r="H107" i="24"/>
  <c r="I107" i="24"/>
  <c r="G218" i="24"/>
  <c r="J218" i="24" s="1"/>
  <c r="H218" i="24"/>
  <c r="G197" i="24"/>
  <c r="J197" i="24" s="1"/>
  <c r="G177" i="24"/>
  <c r="J177" i="24" s="1"/>
  <c r="H95" i="24"/>
  <c r="I95" i="24"/>
  <c r="H155" i="24"/>
  <c r="I155" i="24"/>
  <c r="I762" i="24"/>
  <c r="H762" i="24"/>
  <c r="I691" i="24"/>
  <c r="G691" i="24"/>
  <c r="J691" i="24" s="1"/>
  <c r="H691" i="24"/>
  <c r="H280" i="24"/>
  <c r="I280" i="24"/>
  <c r="G31" i="24"/>
  <c r="J31" i="24" s="1"/>
  <c r="H31" i="24"/>
  <c r="I31" i="24"/>
  <c r="G43" i="24"/>
  <c r="J43" i="24" s="1"/>
  <c r="H43" i="24"/>
  <c r="I43" i="24"/>
  <c r="G717" i="24"/>
  <c r="J717" i="24" s="1"/>
  <c r="I717" i="24"/>
  <c r="H174" i="24"/>
  <c r="I174" i="24"/>
  <c r="G79" i="24"/>
  <c r="J79" i="24" s="1"/>
  <c r="H79" i="24"/>
  <c r="I79" i="24"/>
  <c r="G187" i="24"/>
  <c r="J187" i="24" s="1"/>
  <c r="I187" i="24"/>
  <c r="G237" i="24"/>
  <c r="J237" i="24" s="1"/>
  <c r="H237" i="24"/>
  <c r="I642" i="24"/>
  <c r="H767" i="24"/>
  <c r="I767" i="24"/>
  <c r="G818" i="24"/>
  <c r="J818" i="24" s="1"/>
  <c r="G811" i="24"/>
  <c r="J811" i="24" s="1"/>
  <c r="G786" i="24"/>
  <c r="J786" i="24" s="1"/>
  <c r="G773" i="24"/>
  <c r="J773" i="24" s="1"/>
  <c r="H766" i="24"/>
  <c r="G725" i="24"/>
  <c r="J725" i="24" s="1"/>
  <c r="G708" i="24"/>
  <c r="J708" i="24" s="1"/>
  <c r="G465" i="24"/>
  <c r="J465" i="24" s="1"/>
  <c r="H465" i="24"/>
  <c r="G138" i="24"/>
  <c r="J138" i="24" s="1"/>
  <c r="H138" i="24"/>
  <c r="G667" i="24"/>
  <c r="J667" i="24" s="1"/>
  <c r="G654" i="24"/>
  <c r="J654" i="24" s="1"/>
  <c r="G618" i="24"/>
  <c r="J618" i="24" s="1"/>
  <c r="G556" i="24"/>
  <c r="J556" i="24" s="1"/>
  <c r="G505" i="24"/>
  <c r="J505" i="24" s="1"/>
  <c r="G479" i="24"/>
  <c r="J479" i="24" s="1"/>
  <c r="G398" i="24"/>
  <c r="J398" i="24" s="1"/>
  <c r="H353" i="24"/>
  <c r="H264" i="24"/>
  <c r="H232" i="24"/>
  <c r="H110" i="24"/>
  <c r="G110" i="24"/>
  <c r="J110" i="24" s="1"/>
  <c r="I683" i="24"/>
  <c r="H683" i="24"/>
  <c r="G666" i="24"/>
  <c r="J666" i="24" s="1"/>
  <c r="H666" i="24"/>
  <c r="I666" i="24"/>
  <c r="I574" i="24"/>
  <c r="G574" i="24"/>
  <c r="J574" i="24" s="1"/>
  <c r="G508" i="24"/>
  <c r="J508" i="24" s="1"/>
  <c r="H508" i="24"/>
  <c r="I508" i="24"/>
  <c r="G475" i="24"/>
  <c r="J475" i="24" s="1"/>
  <c r="H475" i="24"/>
  <c r="I475" i="24"/>
  <c r="G341" i="24"/>
  <c r="J341" i="24" s="1"/>
  <c r="H341" i="24"/>
  <c r="I341" i="24"/>
  <c r="G329" i="24"/>
  <c r="J329" i="24" s="1"/>
  <c r="H329" i="24"/>
  <c r="I329" i="24"/>
  <c r="H252" i="24"/>
  <c r="I252" i="24"/>
  <c r="G814" i="24"/>
  <c r="J814" i="24" s="1"/>
  <c r="G751" i="24"/>
  <c r="J751" i="24" s="1"/>
  <c r="H751" i="24"/>
  <c r="H727" i="24"/>
  <c r="I727" i="24"/>
  <c r="H687" i="24"/>
  <c r="G677" i="24"/>
  <c r="J677" i="24" s="1"/>
  <c r="I677" i="24"/>
  <c r="H677" i="24"/>
  <c r="G172" i="24"/>
  <c r="J172" i="24" s="1"/>
  <c r="H172" i="24"/>
  <c r="I670" i="24"/>
  <c r="G670" i="24"/>
  <c r="J670" i="24" s="1"/>
  <c r="I607" i="24"/>
  <c r="G607" i="24"/>
  <c r="J607" i="24" s="1"/>
  <c r="G589" i="24"/>
  <c r="J589" i="24" s="1"/>
  <c r="G454" i="24"/>
  <c r="J454" i="24" s="1"/>
  <c r="H454" i="24"/>
  <c r="I454" i="24"/>
  <c r="H447" i="24"/>
  <c r="I447" i="24"/>
  <c r="G447" i="24"/>
  <c r="J447" i="24" s="1"/>
  <c r="G395" i="24"/>
  <c r="J395" i="24" s="1"/>
  <c r="H395" i="24"/>
  <c r="I395" i="24"/>
  <c r="G518" i="24"/>
  <c r="J518" i="24" s="1"/>
  <c r="I518" i="24"/>
  <c r="G394" i="24"/>
  <c r="J394" i="24" s="1"/>
  <c r="H394" i="24"/>
  <c r="I394" i="24"/>
  <c r="I322" i="24"/>
  <c r="G322" i="24"/>
  <c r="J322" i="24" s="1"/>
  <c r="G297" i="24"/>
  <c r="J297" i="24" s="1"/>
  <c r="H297" i="24"/>
  <c r="I112" i="24"/>
  <c r="G112" i="24"/>
  <c r="J112" i="24" s="1"/>
  <c r="H112" i="24"/>
  <c r="H70" i="24"/>
  <c r="G70" i="24"/>
  <c r="J70" i="24" s="1"/>
  <c r="I70" i="24"/>
  <c r="G826" i="24"/>
  <c r="J826" i="24" s="1"/>
  <c r="I826" i="24"/>
  <c r="G763" i="24"/>
  <c r="J763" i="24" s="1"/>
  <c r="H763" i="24"/>
  <c r="I763" i="24"/>
  <c r="H346" i="24"/>
  <c r="I346" i="24"/>
  <c r="G220" i="24"/>
  <c r="J220" i="24" s="1"/>
  <c r="I220" i="24"/>
  <c r="G213" i="24"/>
  <c r="J213" i="24" s="1"/>
  <c r="H213" i="24"/>
  <c r="I213" i="24"/>
  <c r="H812" i="24"/>
  <c r="I812" i="24"/>
  <c r="G812" i="24"/>
  <c r="J812" i="24" s="1"/>
  <c r="I669" i="24"/>
  <c r="H674" i="24"/>
  <c r="H669" i="24"/>
  <c r="I459" i="24"/>
  <c r="H286" i="24"/>
  <c r="I286" i="24"/>
  <c r="G286" i="24"/>
  <c r="J286" i="24" s="1"/>
  <c r="G45" i="24"/>
  <c r="J45" i="24" s="1"/>
  <c r="H45" i="24"/>
  <c r="I766" i="24"/>
  <c r="G674" i="24"/>
  <c r="J674" i="24" s="1"/>
  <c r="I594" i="24"/>
  <c r="J594" i="24"/>
  <c r="G504" i="24"/>
  <c r="J504" i="24" s="1"/>
  <c r="H504" i="24"/>
  <c r="G459" i="24"/>
  <c r="J459" i="24" s="1"/>
  <c r="I711" i="24"/>
  <c r="G711" i="24"/>
  <c r="J711" i="24" s="1"/>
  <c r="G879" i="24"/>
  <c r="J879" i="24" s="1"/>
  <c r="H879" i="24"/>
  <c r="H808" i="24"/>
  <c r="I808" i="24"/>
  <c r="G726" i="24"/>
  <c r="J726" i="24" s="1"/>
  <c r="I726" i="24"/>
  <c r="G486" i="24"/>
  <c r="J486" i="24" s="1"/>
  <c r="H486" i="24"/>
  <c r="I486" i="24"/>
  <c r="H743" i="24"/>
  <c r="I743" i="24"/>
  <c r="G743" i="24"/>
  <c r="J743" i="24" s="1"/>
  <c r="I704" i="24"/>
  <c r="G704" i="24"/>
  <c r="J704" i="24" s="1"/>
  <c r="H492" i="24"/>
  <c r="I492" i="24"/>
  <c r="H748" i="24"/>
  <c r="I748" i="24"/>
  <c r="G701" i="24"/>
  <c r="J701" i="24" s="1"/>
  <c r="G657" i="24"/>
  <c r="J657" i="24" s="1"/>
  <c r="H657" i="24"/>
  <c r="I657" i="24"/>
  <c r="I582" i="24"/>
  <c r="G582" i="24"/>
  <c r="J582" i="24" s="1"/>
  <c r="H541" i="24"/>
  <c r="I541" i="24"/>
  <c r="G516" i="24"/>
  <c r="J516" i="24" s="1"/>
  <c r="H516" i="24"/>
  <c r="I516" i="24"/>
  <c r="G445" i="24"/>
  <c r="J445" i="24" s="1"/>
  <c r="H445" i="24"/>
  <c r="I445" i="24"/>
  <c r="G361" i="24"/>
  <c r="J361" i="24" s="1"/>
  <c r="H361" i="24"/>
  <c r="I361" i="24"/>
  <c r="H231" i="24"/>
  <c r="I189" i="24"/>
  <c r="G189" i="24"/>
  <c r="J189" i="24" s="1"/>
  <c r="I614" i="24"/>
  <c r="G614" i="24"/>
  <c r="J614" i="24" s="1"/>
  <c r="I619" i="24"/>
  <c r="G619" i="24"/>
  <c r="J619" i="24" s="1"/>
  <c r="H824" i="24"/>
  <c r="I824" i="24"/>
  <c r="G824" i="24"/>
  <c r="J824" i="24" s="1"/>
  <c r="G576" i="24"/>
  <c r="J576" i="24" s="1"/>
  <c r="I576" i="24"/>
  <c r="I570" i="24"/>
  <c r="G570" i="24"/>
  <c r="J570" i="24" s="1"/>
  <c r="G301" i="24"/>
  <c r="J301" i="24" s="1"/>
  <c r="H301" i="24"/>
  <c r="I301" i="24"/>
  <c r="H780" i="24"/>
  <c r="I780" i="24"/>
  <c r="G602" i="24"/>
  <c r="J602" i="24" s="1"/>
  <c r="I602" i="24"/>
  <c r="I738" i="24"/>
  <c r="G738" i="24"/>
  <c r="J738" i="24" s="1"/>
  <c r="H723" i="24"/>
  <c r="I723" i="24"/>
  <c r="I599" i="24"/>
  <c r="G599" i="24"/>
  <c r="J599" i="24" s="1"/>
  <c r="I819" i="24"/>
  <c r="G819" i="24"/>
  <c r="J819" i="24" s="1"/>
  <c r="G681" i="24"/>
  <c r="J681" i="24" s="1"/>
  <c r="I681" i="24"/>
  <c r="I663" i="24"/>
  <c r="G663" i="24"/>
  <c r="J663" i="24" s="1"/>
  <c r="G645" i="24"/>
  <c r="J645" i="24" s="1"/>
  <c r="I645" i="24"/>
  <c r="G564" i="24"/>
  <c r="J564" i="24" s="1"/>
  <c r="I564" i="24"/>
  <c r="G534" i="24"/>
  <c r="J534" i="24" s="1"/>
  <c r="I534" i="24"/>
  <c r="H534" i="24"/>
  <c r="G528" i="24"/>
  <c r="J528" i="24" s="1"/>
  <c r="H528" i="24"/>
  <c r="I528" i="24"/>
  <c r="I431" i="24"/>
  <c r="G431" i="24"/>
  <c r="J431" i="24" s="1"/>
  <c r="G273" i="24"/>
  <c r="J273" i="24" s="1"/>
  <c r="I273" i="24"/>
  <c r="H241" i="24"/>
  <c r="I241" i="24"/>
  <c r="G205" i="24"/>
  <c r="J205" i="24" s="1"/>
  <c r="H205" i="24"/>
  <c r="I205" i="24"/>
  <c r="I468" i="24"/>
  <c r="G468" i="24"/>
  <c r="J468" i="24" s="1"/>
  <c r="H468" i="24"/>
  <c r="G807" i="24"/>
  <c r="J807" i="24" s="1"/>
  <c r="I807" i="24"/>
  <c r="G490" i="24"/>
  <c r="J490" i="24" s="1"/>
  <c r="H490" i="24"/>
  <c r="I490" i="24"/>
  <c r="I651" i="24"/>
  <c r="G651" i="24"/>
  <c r="J651" i="24" s="1"/>
  <c r="H776" i="24"/>
  <c r="I776" i="24"/>
  <c r="G707" i="24"/>
  <c r="J707" i="24" s="1"/>
  <c r="H707" i="24"/>
  <c r="I707" i="24"/>
  <c r="I438" i="24"/>
  <c r="G438" i="24"/>
  <c r="J438" i="24" s="1"/>
  <c r="H438" i="24"/>
  <c r="I633" i="24"/>
  <c r="G633" i="24"/>
  <c r="J633" i="24" s="1"/>
  <c r="I627" i="24"/>
  <c r="G627" i="24"/>
  <c r="J627" i="24" s="1"/>
  <c r="I552" i="24"/>
  <c r="G552" i="24"/>
  <c r="J552" i="24" s="1"/>
  <c r="H418" i="24"/>
  <c r="G418" i="24"/>
  <c r="J418" i="24" s="1"/>
  <c r="G411" i="24"/>
  <c r="J411" i="24" s="1"/>
  <c r="H411" i="24"/>
  <c r="I411" i="24"/>
  <c r="G349" i="24"/>
  <c r="J349" i="24" s="1"/>
  <c r="I349" i="24"/>
  <c r="H349" i="24"/>
  <c r="G73" i="24"/>
  <c r="J73" i="24" s="1"/>
  <c r="H73" i="24"/>
  <c r="I73" i="24"/>
  <c r="G409" i="24"/>
  <c r="J409" i="24" s="1"/>
  <c r="H409" i="24"/>
  <c r="I409" i="24"/>
  <c r="I623" i="24"/>
  <c r="G623" i="24"/>
  <c r="J623" i="24" s="1"/>
  <c r="I115" i="24"/>
  <c r="H788" i="24"/>
  <c r="I788" i="24"/>
  <c r="G788" i="24"/>
  <c r="J788" i="24" s="1"/>
  <c r="G360" i="24"/>
  <c r="J360" i="24" s="1"/>
  <c r="H360" i="24"/>
  <c r="I360" i="24"/>
  <c r="G782" i="24"/>
  <c r="J782" i="24" s="1"/>
  <c r="H782" i="24"/>
  <c r="I782" i="24"/>
  <c r="G546" i="24"/>
  <c r="J546" i="24" s="1"/>
  <c r="H546" i="24"/>
  <c r="I546" i="24"/>
  <c r="G540" i="24"/>
  <c r="J540" i="24" s="1"/>
  <c r="H540" i="24"/>
  <c r="G770" i="24"/>
  <c r="J770" i="24" s="1"/>
  <c r="H770" i="24"/>
  <c r="I758" i="24"/>
  <c r="G758" i="24"/>
  <c r="J758" i="24" s="1"/>
  <c r="H752" i="24"/>
  <c r="I752" i="24"/>
  <c r="G621" i="24"/>
  <c r="J621" i="24" s="1"/>
  <c r="I621" i="24"/>
  <c r="I580" i="24"/>
  <c r="H476" i="24"/>
  <c r="I476" i="24"/>
  <c r="I324" i="24"/>
  <c r="I161" i="24"/>
  <c r="G161" i="24"/>
  <c r="J161" i="24" s="1"/>
  <c r="G129" i="24"/>
  <c r="J129" i="24" s="1"/>
  <c r="H129" i="24"/>
  <c r="I129" i="24"/>
  <c r="H731" i="24"/>
  <c r="I731" i="24"/>
  <c r="G731" i="24"/>
  <c r="J731" i="24" s="1"/>
  <c r="H800" i="24"/>
  <c r="I800" i="24"/>
  <c r="G800" i="24"/>
  <c r="J800" i="24" s="1"/>
  <c r="G413" i="24"/>
  <c r="J413" i="24" s="1"/>
  <c r="H413" i="24"/>
  <c r="I413" i="24"/>
  <c r="I510" i="24"/>
  <c r="G510" i="24"/>
  <c r="J510" i="24" s="1"/>
  <c r="H804" i="24"/>
  <c r="I804" i="24"/>
  <c r="H121" i="24"/>
  <c r="I121" i="24"/>
  <c r="H826" i="24"/>
  <c r="I786" i="24"/>
  <c r="G780" i="24"/>
  <c r="J780" i="24" s="1"/>
  <c r="G746" i="24"/>
  <c r="J746" i="24" s="1"/>
  <c r="I746" i="24"/>
  <c r="H733" i="24"/>
  <c r="H711" i="24"/>
  <c r="I699" i="24"/>
  <c r="G699" i="24"/>
  <c r="J699" i="24" s="1"/>
  <c r="H699" i="24"/>
  <c r="G683" i="24"/>
  <c r="J683" i="24" s="1"/>
  <c r="I655" i="24"/>
  <c r="G655" i="24"/>
  <c r="J655" i="24" s="1"/>
  <c r="G638" i="24"/>
  <c r="J638" i="24" s="1"/>
  <c r="I638" i="24"/>
  <c r="G626" i="24"/>
  <c r="J626" i="24" s="1"/>
  <c r="I626" i="24"/>
  <c r="G609" i="24"/>
  <c r="J609" i="24" s="1"/>
  <c r="G580" i="24"/>
  <c r="J580" i="24" s="1"/>
  <c r="G557" i="24"/>
  <c r="J557" i="24" s="1"/>
  <c r="I557" i="24"/>
  <c r="G462" i="24"/>
  <c r="J462" i="24" s="1"/>
  <c r="H462" i="24"/>
  <c r="I462" i="24"/>
  <c r="G377" i="24"/>
  <c r="J377" i="24" s="1"/>
  <c r="H377" i="24"/>
  <c r="G324" i="24"/>
  <c r="J324" i="24" s="1"/>
  <c r="G252" i="24"/>
  <c r="J252" i="24" s="1"/>
  <c r="I149" i="24"/>
  <c r="G149" i="24"/>
  <c r="J149" i="24" s="1"/>
  <c r="H149" i="24"/>
  <c r="I304" i="24"/>
  <c r="G304" i="24"/>
  <c r="J304" i="24" s="1"/>
  <c r="H304" i="24"/>
  <c r="G253" i="24"/>
  <c r="J253" i="24" s="1"/>
  <c r="H253" i="24"/>
  <c r="I253" i="24"/>
  <c r="G81" i="24"/>
  <c r="J81" i="24" s="1"/>
  <c r="H81" i="24"/>
  <c r="I81" i="24"/>
  <c r="H772" i="24"/>
  <c r="I772" i="24"/>
  <c r="I647" i="24"/>
  <c r="G647" i="24"/>
  <c r="J647" i="24" s="1"/>
  <c r="I566" i="24"/>
  <c r="G566" i="24"/>
  <c r="J566" i="24" s="1"/>
  <c r="G536" i="24"/>
  <c r="J536" i="24" s="1"/>
  <c r="H536" i="24"/>
  <c r="I427" i="24"/>
  <c r="G427" i="24"/>
  <c r="J427" i="24" s="1"/>
  <c r="G421" i="24"/>
  <c r="J421" i="24" s="1"/>
  <c r="H421" i="24"/>
  <c r="G405" i="24"/>
  <c r="J405" i="24" s="1"/>
  <c r="H405" i="24"/>
  <c r="I405" i="24"/>
  <c r="G274" i="24"/>
  <c r="J274" i="24" s="1"/>
  <c r="G269" i="24"/>
  <c r="J269" i="24" s="1"/>
  <c r="H269" i="24"/>
  <c r="I269" i="24"/>
  <c r="G264" i="24"/>
  <c r="J264" i="24" s="1"/>
  <c r="G248" i="24"/>
  <c r="J248" i="24" s="1"/>
  <c r="G221" i="24"/>
  <c r="J221" i="24" s="1"/>
  <c r="H221" i="24"/>
  <c r="I221" i="24"/>
  <c r="G173" i="24"/>
  <c r="J173" i="24" s="1"/>
  <c r="H173" i="24"/>
  <c r="G156" i="24"/>
  <c r="J156" i="24" s="1"/>
  <c r="H156" i="24"/>
  <c r="G102" i="24"/>
  <c r="J102" i="24" s="1"/>
  <c r="G389" i="24"/>
  <c r="J389" i="24" s="1"/>
  <c r="H389" i="24"/>
  <c r="G383" i="24"/>
  <c r="J383" i="24" s="1"/>
  <c r="H383" i="24"/>
  <c r="I383" i="24"/>
  <c r="G236" i="24"/>
  <c r="J236" i="24" s="1"/>
  <c r="H236" i="24"/>
  <c r="I236" i="24"/>
  <c r="G215" i="24"/>
  <c r="J215" i="24" s="1"/>
  <c r="H215" i="24"/>
  <c r="G470" i="24"/>
  <c r="J470" i="24" s="1"/>
  <c r="H470" i="24"/>
  <c r="G464" i="24"/>
  <c r="J464" i="24" s="1"/>
  <c r="H464" i="24"/>
  <c r="I464" i="24"/>
  <c r="G393" i="24"/>
  <c r="J393" i="24" s="1"/>
  <c r="H393" i="24"/>
  <c r="H340" i="24"/>
  <c r="I340" i="24"/>
  <c r="G317" i="24"/>
  <c r="J317" i="24" s="1"/>
  <c r="H317" i="24"/>
  <c r="I317" i="24"/>
  <c r="H277" i="24"/>
  <c r="G240" i="24"/>
  <c r="J240" i="24" s="1"/>
  <c r="I240" i="24"/>
  <c r="H209" i="24"/>
  <c r="H204" i="24"/>
  <c r="H177" i="24"/>
  <c r="G106" i="24"/>
  <c r="J106" i="24" s="1"/>
  <c r="H106" i="24"/>
  <c r="I74" i="24"/>
  <c r="G257" i="24"/>
  <c r="J257" i="24" s="1"/>
  <c r="I257" i="24"/>
  <c r="H219" i="24"/>
  <c r="I219" i="24"/>
  <c r="G188" i="24"/>
  <c r="J188" i="24" s="1"/>
  <c r="H188" i="24"/>
  <c r="G128" i="24"/>
  <c r="J128" i="24" s="1"/>
  <c r="H128" i="24"/>
  <c r="G33" i="24"/>
  <c r="J33" i="24" s="1"/>
  <c r="H33" i="24"/>
  <c r="I33" i="24"/>
  <c r="G17" i="24"/>
  <c r="J17" i="24" s="1"/>
  <c r="H17" i="24"/>
  <c r="I17" i="24"/>
  <c r="I603" i="24"/>
  <c r="G603" i="24"/>
  <c r="J603" i="24" s="1"/>
  <c r="G458" i="24"/>
  <c r="J458" i="24" s="1"/>
  <c r="H458" i="24"/>
  <c r="G296" i="24"/>
  <c r="J296" i="24" s="1"/>
  <c r="H296" i="24"/>
  <c r="G203" i="24"/>
  <c r="J203" i="24" s="1"/>
  <c r="H203" i="24"/>
  <c r="I203" i="24"/>
  <c r="G160" i="24"/>
  <c r="J160" i="24" s="1"/>
  <c r="H160" i="24"/>
  <c r="G144" i="24"/>
  <c r="J144" i="24" s="1"/>
  <c r="H144" i="24"/>
  <c r="I779" i="24"/>
  <c r="H756" i="24"/>
  <c r="I756" i="24"/>
  <c r="I690" i="24"/>
  <c r="I654" i="24"/>
  <c r="I631" i="24"/>
  <c r="G631" i="24"/>
  <c r="J631" i="24" s="1"/>
  <c r="I592" i="24"/>
  <c r="I573" i="24"/>
  <c r="I550" i="24"/>
  <c r="G550" i="24"/>
  <c r="J550" i="24" s="1"/>
  <c r="I452" i="24"/>
  <c r="I435" i="24"/>
  <c r="I387" i="24"/>
  <c r="G387" i="24"/>
  <c r="J387" i="24" s="1"/>
  <c r="G381" i="24"/>
  <c r="J381" i="24" s="1"/>
  <c r="H381" i="24"/>
  <c r="I344" i="24"/>
  <c r="I262" i="24"/>
  <c r="G262" i="24"/>
  <c r="J262" i="24" s="1"/>
  <c r="I256" i="24"/>
  <c r="I165" i="24"/>
  <c r="G105" i="24"/>
  <c r="J105" i="24" s="1"/>
  <c r="H105" i="24"/>
  <c r="I798" i="24"/>
  <c r="H784" i="24"/>
  <c r="I784" i="24"/>
  <c r="I659" i="24"/>
  <c r="G659" i="24"/>
  <c r="J659" i="24" s="1"/>
  <c r="I578" i="24"/>
  <c r="G578" i="24"/>
  <c r="J578" i="24" s="1"/>
  <c r="G544" i="24"/>
  <c r="J544" i="24" s="1"/>
  <c r="H544" i="24"/>
  <c r="H479" i="24"/>
  <c r="G474" i="24"/>
  <c r="J474" i="24" s="1"/>
  <c r="H474" i="24"/>
  <c r="I133" i="24"/>
  <c r="H760" i="24"/>
  <c r="I760" i="24"/>
  <c r="I635" i="24"/>
  <c r="G635" i="24"/>
  <c r="J635" i="24" s="1"/>
  <c r="I554" i="24"/>
  <c r="G554" i="24"/>
  <c r="J554" i="24" s="1"/>
  <c r="I364" i="24"/>
  <c r="G364" i="24"/>
  <c r="J364" i="24" s="1"/>
  <c r="I353" i="24"/>
  <c r="H338" i="24"/>
  <c r="I338" i="24"/>
  <c r="G338" i="24"/>
  <c r="J338" i="24" s="1"/>
  <c r="H261" i="24"/>
  <c r="H224" i="24"/>
  <c r="I38" i="24"/>
  <c r="G38" i="24"/>
  <c r="J38" i="24" s="1"/>
  <c r="H38" i="24"/>
  <c r="G429" i="24"/>
  <c r="J429" i="24" s="1"/>
  <c r="H429" i="24"/>
  <c r="G423" i="24"/>
  <c r="J423" i="24" s="1"/>
  <c r="H423" i="24"/>
  <c r="I423" i="24"/>
  <c r="H300" i="24"/>
  <c r="I300" i="24"/>
  <c r="H816" i="24"/>
  <c r="I816" i="24"/>
  <c r="G93" i="24"/>
  <c r="J93" i="24" s="1"/>
  <c r="H93" i="24"/>
  <c r="I611" i="24"/>
  <c r="G611" i="24"/>
  <c r="J611" i="24" s="1"/>
  <c r="G196" i="24"/>
  <c r="J196" i="24" s="1"/>
  <c r="H196" i="24"/>
  <c r="I196" i="24"/>
  <c r="I586" i="24"/>
  <c r="G586" i="24"/>
  <c r="J586" i="24" s="1"/>
  <c r="G417" i="24"/>
  <c r="J417" i="24" s="1"/>
  <c r="H417" i="24"/>
  <c r="G320" i="24"/>
  <c r="J320" i="24" s="1"/>
  <c r="H320" i="24"/>
  <c r="I320" i="24"/>
  <c r="G260" i="24"/>
  <c r="J260" i="24" s="1"/>
  <c r="H260" i="24"/>
  <c r="I243" i="24"/>
  <c r="G243" i="24"/>
  <c r="J243" i="24" s="1"/>
  <c r="G98" i="24"/>
  <c r="J98" i="24" s="1"/>
  <c r="H98" i="24"/>
  <c r="H735" i="24"/>
  <c r="I735" i="24"/>
  <c r="I639" i="24"/>
  <c r="G639" i="24"/>
  <c r="J639" i="24" s="1"/>
  <c r="G434" i="24"/>
  <c r="J434" i="24" s="1"/>
  <c r="H434" i="24"/>
  <c r="H882" i="24"/>
  <c r="H820" i="24"/>
  <c r="I820" i="24"/>
  <c r="H734" i="24"/>
  <c r="H693" i="24"/>
  <c r="H675" i="24"/>
  <c r="I615" i="24"/>
  <c r="G615" i="24"/>
  <c r="J615" i="24" s="1"/>
  <c r="G548" i="24"/>
  <c r="J548" i="24" s="1"/>
  <c r="H548" i="24"/>
  <c r="G512" i="24"/>
  <c r="J512" i="24" s="1"/>
  <c r="H512" i="24"/>
  <c r="G506" i="24"/>
  <c r="J506" i="24" s="1"/>
  <c r="H506" i="24"/>
  <c r="I506" i="24"/>
  <c r="I314" i="24"/>
  <c r="G9" i="24"/>
  <c r="J9" i="24" s="1"/>
  <c r="H9" i="24"/>
  <c r="I9" i="24"/>
  <c r="H764" i="24"/>
  <c r="I764" i="24"/>
  <c r="H407" i="24"/>
  <c r="I407" i="24"/>
  <c r="G321" i="24"/>
  <c r="J321" i="24" s="1"/>
  <c r="I321" i="24"/>
  <c r="G164" i="24"/>
  <c r="J164" i="24" s="1"/>
  <c r="H164" i="24"/>
  <c r="G132" i="24"/>
  <c r="J132" i="24" s="1"/>
  <c r="H132" i="24"/>
  <c r="H792" i="24"/>
  <c r="I792" i="24"/>
  <c r="H815" i="24"/>
  <c r="H754" i="24"/>
  <c r="H739" i="24"/>
  <c r="I739" i="24"/>
  <c r="I810" i="24"/>
  <c r="I791" i="24"/>
  <c r="H768" i="24"/>
  <c r="I768" i="24"/>
  <c r="I729" i="24"/>
  <c r="I718" i="24"/>
  <c r="I697" i="24"/>
  <c r="G675" i="24"/>
  <c r="J675" i="24" s="1"/>
  <c r="I643" i="24"/>
  <c r="G643" i="24"/>
  <c r="J643" i="24" s="1"/>
  <c r="I605" i="24"/>
  <c r="I585" i="24"/>
  <c r="I562" i="24"/>
  <c r="G562" i="24"/>
  <c r="J562" i="24" s="1"/>
  <c r="G532" i="24"/>
  <c r="J532" i="24" s="1"/>
  <c r="H532" i="24"/>
  <c r="I532" i="24"/>
  <c r="I521" i="24"/>
  <c r="I505" i="24"/>
  <c r="G472" i="24"/>
  <c r="J472" i="24" s="1"/>
  <c r="G433" i="24"/>
  <c r="J433" i="24" s="1"/>
  <c r="H433" i="24"/>
  <c r="H314" i="24"/>
  <c r="H305" i="24"/>
  <c r="I200" i="24"/>
  <c r="I179" i="24"/>
  <c r="G496" i="24"/>
  <c r="J496" i="24" s="1"/>
  <c r="H496" i="24"/>
  <c r="I558" i="24"/>
  <c r="G558" i="24"/>
  <c r="J558" i="24" s="1"/>
  <c r="G373" i="24"/>
  <c r="J373" i="24" s="1"/>
  <c r="H373" i="24"/>
  <c r="I373" i="24"/>
  <c r="H796" i="24"/>
  <c r="I796" i="24"/>
  <c r="H679" i="24"/>
  <c r="I590" i="24"/>
  <c r="J590" i="24"/>
  <c r="I526" i="24"/>
  <c r="G500" i="24"/>
  <c r="J500" i="24" s="1"/>
  <c r="H500" i="24"/>
  <c r="H488" i="24"/>
  <c r="I488" i="24"/>
  <c r="G450" i="24"/>
  <c r="J450" i="24" s="1"/>
  <c r="H450" i="24"/>
  <c r="I450" i="24"/>
  <c r="I378" i="24"/>
  <c r="G362" i="24"/>
  <c r="J362" i="24" s="1"/>
  <c r="H362" i="24"/>
  <c r="I342" i="24"/>
  <c r="H342" i="24"/>
  <c r="H227" i="24"/>
  <c r="H200" i="24"/>
  <c r="G179" i="24"/>
  <c r="J179" i="24" s="1"/>
  <c r="G157" i="24"/>
  <c r="J157" i="24" s="1"/>
  <c r="H157" i="24"/>
  <c r="I157" i="24"/>
  <c r="G97" i="24"/>
  <c r="J97" i="24" s="1"/>
  <c r="H97" i="24"/>
  <c r="H14" i="24"/>
  <c r="I14" i="24"/>
  <c r="G14" i="24"/>
  <c r="J14" i="24" s="1"/>
  <c r="G184" i="24"/>
  <c r="J184" i="24" s="1"/>
  <c r="H184" i="24"/>
  <c r="G152" i="24"/>
  <c r="J152" i="24" s="1"/>
  <c r="H152" i="24"/>
  <c r="G114" i="24"/>
  <c r="J114" i="24" s="1"/>
  <c r="H114" i="24"/>
  <c r="G21" i="24"/>
  <c r="J21" i="24" s="1"/>
  <c r="H21" i="24"/>
  <c r="H6" i="24"/>
  <c r="H345" i="24"/>
  <c r="G223" i="24"/>
  <c r="J223" i="24" s="1"/>
  <c r="G192" i="24"/>
  <c r="J192" i="24" s="1"/>
  <c r="H192" i="24"/>
  <c r="I82" i="24"/>
  <c r="G34" i="24"/>
  <c r="J34" i="24" s="1"/>
  <c r="H34" i="24"/>
  <c r="G5" i="24"/>
  <c r="J5" i="24" s="1"/>
  <c r="H5" i="24"/>
  <c r="I5" i="24"/>
  <c r="G466" i="24"/>
  <c r="J466" i="24" s="1"/>
  <c r="H466" i="24"/>
  <c r="G425" i="24"/>
  <c r="J425" i="24" s="1"/>
  <c r="H425" i="24"/>
  <c r="G385" i="24"/>
  <c r="J385" i="24" s="1"/>
  <c r="H385" i="24"/>
  <c r="G168" i="24"/>
  <c r="J168" i="24" s="1"/>
  <c r="H168" i="24"/>
  <c r="G145" i="24"/>
  <c r="J145" i="24" s="1"/>
  <c r="H145" i="24"/>
  <c r="G140" i="24"/>
  <c r="J140" i="24" s="1"/>
  <c r="H140" i="24"/>
  <c r="G101" i="24"/>
  <c r="J101" i="24" s="1"/>
  <c r="H101" i="24"/>
  <c r="G77" i="24"/>
  <c r="J77" i="24" s="1"/>
  <c r="H77" i="24"/>
  <c r="G520" i="24"/>
  <c r="J520" i="24" s="1"/>
  <c r="H520" i="24"/>
  <c r="G478" i="24"/>
  <c r="J478" i="24" s="1"/>
  <c r="H478" i="24"/>
  <c r="G437" i="24"/>
  <c r="J437" i="24" s="1"/>
  <c r="H437" i="24"/>
  <c r="G397" i="24"/>
  <c r="J397" i="24" s="1"/>
  <c r="H397" i="24"/>
  <c r="G254" i="24"/>
  <c r="J254" i="24" s="1"/>
  <c r="H254" i="24"/>
  <c r="G111" i="24"/>
  <c r="J111" i="24" s="1"/>
  <c r="H111" i="24"/>
  <c r="G37" i="24"/>
  <c r="J37" i="24" s="1"/>
  <c r="H37" i="24"/>
  <c r="G13" i="24"/>
  <c r="J13" i="24" s="1"/>
  <c r="H13" i="24"/>
  <c r="G334" i="24"/>
  <c r="J334" i="24" s="1"/>
  <c r="H334" i="24"/>
  <c r="G148" i="24"/>
  <c r="J148" i="24" s="1"/>
  <c r="H148" i="24"/>
  <c r="I537" i="24"/>
  <c r="G524" i="24"/>
  <c r="J524" i="24" s="1"/>
  <c r="H524" i="24"/>
  <c r="I497" i="24"/>
  <c r="G482" i="24"/>
  <c r="J482" i="24" s="1"/>
  <c r="H482" i="24"/>
  <c r="I455" i="24"/>
  <c r="G441" i="24"/>
  <c r="J441" i="24" s="1"/>
  <c r="H441" i="24"/>
  <c r="I414" i="24"/>
  <c r="G401" i="24"/>
  <c r="J401" i="24" s="1"/>
  <c r="H401" i="24"/>
  <c r="I302" i="24"/>
  <c r="I284" i="24"/>
  <c r="G185" i="24"/>
  <c r="J185" i="24" s="1"/>
  <c r="H185" i="24"/>
  <c r="G180" i="24"/>
  <c r="J180" i="24" s="1"/>
  <c r="H180" i="24"/>
  <c r="I175" i="24"/>
  <c r="G885" i="24"/>
  <c r="J885" i="24" s="1"/>
  <c r="H885" i="24"/>
  <c r="G85" i="24"/>
  <c r="J85" i="24" s="1"/>
  <c r="H85" i="24"/>
  <c r="I22" i="24"/>
  <c r="I333" i="24"/>
  <c r="H258" i="24"/>
  <c r="I258" i="24"/>
  <c r="I216" i="24"/>
  <c r="G29" i="24"/>
  <c r="J29" i="24" s="1"/>
  <c r="H29" i="24"/>
  <c r="G41" i="24"/>
  <c r="J41" i="24" s="1"/>
  <c r="H41" i="24"/>
  <c r="G176" i="24"/>
  <c r="J176" i="24" s="1"/>
  <c r="H176" i="24"/>
  <c r="G136" i="24"/>
  <c r="J136" i="24" s="1"/>
  <c r="H136" i="24"/>
  <c r="G89" i="24"/>
  <c r="J89" i="24" s="1"/>
  <c r="H89" i="24"/>
  <c r="G25" i="24"/>
  <c r="J25" i="24" s="1"/>
  <c r="H25" i="24"/>
  <c r="F819" i="15"/>
  <c r="I819" i="15" s="1"/>
  <c r="F818" i="15"/>
  <c r="F817" i="15"/>
  <c r="I817" i="15" s="1"/>
  <c r="F134" i="15"/>
  <c r="I134" i="15" s="1"/>
  <c r="F133" i="15"/>
  <c r="I133" i="15" s="1"/>
  <c r="F132" i="15"/>
  <c r="F131" i="15"/>
  <c r="I131" i="15" s="1"/>
  <c r="F130" i="15"/>
  <c r="I130" i="15" s="1"/>
  <c r="F129" i="15"/>
  <c r="I129" i="15" s="1"/>
  <c r="F128" i="15"/>
  <c r="F127" i="15"/>
  <c r="H127" i="15" s="1"/>
  <c r="F126" i="15"/>
  <c r="I126" i="15" s="1"/>
  <c r="F125" i="15"/>
  <c r="I125" i="15" s="1"/>
  <c r="F124" i="15"/>
  <c r="F123" i="15"/>
  <c r="I123" i="15" s="1"/>
  <c r="F122" i="15"/>
  <c r="I122" i="15" s="1"/>
  <c r="F121" i="15"/>
  <c r="I121" i="15" s="1"/>
  <c r="F120" i="15"/>
  <c r="F119" i="15"/>
  <c r="I119" i="15" s="1"/>
  <c r="F118" i="15"/>
  <c r="I118" i="15" s="1"/>
  <c r="F117" i="15"/>
  <c r="I117" i="15" s="1"/>
  <c r="F116" i="15"/>
  <c r="F115" i="15"/>
  <c r="I115" i="15" s="1"/>
  <c r="F114" i="15"/>
  <c r="I114" i="15" s="1"/>
  <c r="F113" i="15"/>
  <c r="I113" i="15" s="1"/>
  <c r="F112" i="15"/>
  <c r="F111" i="15"/>
  <c r="I111" i="15" s="1"/>
  <c r="F110" i="15"/>
  <c r="I110" i="15" s="1"/>
  <c r="F109" i="15"/>
  <c r="I109" i="15" s="1"/>
  <c r="F108" i="15"/>
  <c r="F107" i="15"/>
  <c r="H107" i="15" s="1"/>
  <c r="F106" i="15"/>
  <c r="I106" i="15" s="1"/>
  <c r="F105" i="15"/>
  <c r="I105" i="15" s="1"/>
  <c r="F104" i="15"/>
  <c r="F103" i="15"/>
  <c r="I103" i="15" s="1"/>
  <c r="F102" i="15"/>
  <c r="I102" i="15" s="1"/>
  <c r="F101" i="15"/>
  <c r="I101" i="15" s="1"/>
  <c r="F100" i="15"/>
  <c r="F99" i="15"/>
  <c r="I99" i="15" s="1"/>
  <c r="F98" i="15"/>
  <c r="I98" i="15" s="1"/>
  <c r="F97" i="15"/>
  <c r="I97" i="15" s="1"/>
  <c r="F96" i="15"/>
  <c r="F95" i="15"/>
  <c r="I95" i="15" s="1"/>
  <c r="F94" i="15"/>
  <c r="G94" i="15" s="1"/>
  <c r="J94" i="15" s="1"/>
  <c r="F93" i="15"/>
  <c r="G93" i="15" s="1"/>
  <c r="J93" i="15" s="1"/>
  <c r="G102" i="15" l="1"/>
  <c r="J102" i="15" s="1"/>
  <c r="H102" i="15"/>
  <c r="I107" i="15"/>
  <c r="I127" i="15"/>
  <c r="G122" i="15"/>
  <c r="J122" i="15" s="1"/>
  <c r="I108" i="15"/>
  <c r="H108" i="15"/>
  <c r="G108" i="15"/>
  <c r="J108" i="15" s="1"/>
  <c r="G115" i="15"/>
  <c r="J115" i="15" s="1"/>
  <c r="H122" i="15"/>
  <c r="I128" i="15"/>
  <c r="H128" i="15"/>
  <c r="G128" i="15"/>
  <c r="J128" i="15" s="1"/>
  <c r="G817" i="15"/>
  <c r="J817" i="15" s="1"/>
  <c r="I96" i="15"/>
  <c r="H96" i="15"/>
  <c r="H115" i="15"/>
  <c r="H817" i="15"/>
  <c r="G96" i="15"/>
  <c r="J96" i="15" s="1"/>
  <c r="G103" i="15"/>
  <c r="J103" i="15" s="1"/>
  <c r="G110" i="15"/>
  <c r="J110" i="15" s="1"/>
  <c r="G130" i="15"/>
  <c r="J130" i="15" s="1"/>
  <c r="H103" i="15"/>
  <c r="H110" i="15"/>
  <c r="I116" i="15"/>
  <c r="H116" i="15"/>
  <c r="G116" i="15"/>
  <c r="J116" i="15" s="1"/>
  <c r="G123" i="15"/>
  <c r="J123" i="15" s="1"/>
  <c r="H130" i="15"/>
  <c r="I818" i="15"/>
  <c r="H818" i="15"/>
  <c r="G818" i="15"/>
  <c r="J818" i="15" s="1"/>
  <c r="G98" i="15"/>
  <c r="J98" i="15" s="1"/>
  <c r="H123" i="15"/>
  <c r="H98" i="15"/>
  <c r="I104" i="15"/>
  <c r="H104" i="15"/>
  <c r="G118" i="15"/>
  <c r="J118" i="15" s="1"/>
  <c r="G104" i="15"/>
  <c r="J104" i="15" s="1"/>
  <c r="G111" i="15"/>
  <c r="J111" i="15" s="1"/>
  <c r="H118" i="15"/>
  <c r="I124" i="15"/>
  <c r="H124" i="15"/>
  <c r="G124" i="15"/>
  <c r="J124" i="15" s="1"/>
  <c r="G131" i="15"/>
  <c r="J131" i="15" s="1"/>
  <c r="H111" i="15"/>
  <c r="H131" i="15"/>
  <c r="G99" i="15"/>
  <c r="J99" i="15" s="1"/>
  <c r="H99" i="15"/>
  <c r="G106" i="15"/>
  <c r="J106" i="15" s="1"/>
  <c r="G126" i="15"/>
  <c r="J126" i="15" s="1"/>
  <c r="H106" i="15"/>
  <c r="I112" i="15"/>
  <c r="H112" i="15"/>
  <c r="G112" i="15"/>
  <c r="J112" i="15" s="1"/>
  <c r="G119" i="15"/>
  <c r="J119" i="15" s="1"/>
  <c r="H126" i="15"/>
  <c r="I132" i="15"/>
  <c r="H132" i="15"/>
  <c r="G132" i="15"/>
  <c r="J132" i="15" s="1"/>
  <c r="H119" i="15"/>
  <c r="I100" i="15"/>
  <c r="H100" i="15"/>
  <c r="G100" i="15"/>
  <c r="J100" i="15" s="1"/>
  <c r="G114" i="15"/>
  <c r="J114" i="15" s="1"/>
  <c r="G134" i="15"/>
  <c r="J134" i="15" s="1"/>
  <c r="G107" i="15"/>
  <c r="J107" i="15" s="1"/>
  <c r="H114" i="15"/>
  <c r="I120" i="15"/>
  <c r="H120" i="15"/>
  <c r="G120" i="15"/>
  <c r="J120" i="15" s="1"/>
  <c r="G127" i="15"/>
  <c r="J127" i="15" s="1"/>
  <c r="H134" i="15"/>
  <c r="G97" i="15"/>
  <c r="J97" i="15" s="1"/>
  <c r="G101" i="15"/>
  <c r="J101" i="15" s="1"/>
  <c r="G105" i="15"/>
  <c r="J105" i="15" s="1"/>
  <c r="G109" i="15"/>
  <c r="J109" i="15" s="1"/>
  <c r="G113" i="15"/>
  <c r="J113" i="15" s="1"/>
  <c r="G117" i="15"/>
  <c r="J117" i="15" s="1"/>
  <c r="G121" i="15"/>
  <c r="J121" i="15" s="1"/>
  <c r="G125" i="15"/>
  <c r="J125" i="15" s="1"/>
  <c r="G129" i="15"/>
  <c r="J129" i="15" s="1"/>
  <c r="G133" i="15"/>
  <c r="J133" i="15" s="1"/>
  <c r="G819" i="15"/>
  <c r="J819" i="15" s="1"/>
  <c r="H97" i="15"/>
  <c r="H101" i="15"/>
  <c r="H105" i="15"/>
  <c r="H109" i="15"/>
  <c r="H113" i="15"/>
  <c r="H117" i="15"/>
  <c r="H121" i="15"/>
  <c r="H125" i="15"/>
  <c r="H129" i="15"/>
  <c r="H133" i="15"/>
  <c r="H819" i="15"/>
  <c r="G95" i="15"/>
  <c r="J95" i="15" s="1"/>
  <c r="H95" i="15"/>
  <c r="H94" i="15"/>
  <c r="I94" i="15"/>
  <c r="H93" i="15"/>
  <c r="I93" i="15"/>
  <c r="F92" i="15"/>
  <c r="F91" i="15"/>
  <c r="H91" i="15" s="1"/>
  <c r="F90" i="15"/>
  <c r="I90" i="15" s="1"/>
  <c r="F89" i="15"/>
  <c r="I89" i="15" s="1"/>
  <c r="F88" i="15"/>
  <c r="F87" i="15"/>
  <c r="H87" i="15" s="1"/>
  <c r="F86" i="15"/>
  <c r="I86" i="15" s="1"/>
  <c r="F85" i="15"/>
  <c r="I85" i="15" s="1"/>
  <c r="F84" i="15"/>
  <c r="F83" i="15"/>
  <c r="H83" i="15" s="1"/>
  <c r="F82" i="15"/>
  <c r="I82" i="15" s="1"/>
  <c r="F81" i="15"/>
  <c r="I81" i="15" s="1"/>
  <c r="F80" i="15"/>
  <c r="F79" i="15"/>
  <c r="H79" i="15" s="1"/>
  <c r="F78" i="15"/>
  <c r="I78" i="15" s="1"/>
  <c r="F77" i="15"/>
  <c r="I77" i="15" s="1"/>
  <c r="F76" i="15"/>
  <c r="F75" i="15"/>
  <c r="H75" i="15" s="1"/>
  <c r="F74" i="15"/>
  <c r="I74" i="15" s="1"/>
  <c r="F73" i="15"/>
  <c r="I73" i="15" s="1"/>
  <c r="F72" i="15"/>
  <c r="F71" i="15"/>
  <c r="H71" i="15" s="1"/>
  <c r="F70" i="15"/>
  <c r="I70" i="15" s="1"/>
  <c r="F69" i="15"/>
  <c r="I69" i="15" s="1"/>
  <c r="F68" i="15"/>
  <c r="F67" i="15"/>
  <c r="H67" i="15" s="1"/>
  <c r="F66" i="15"/>
  <c r="I66" i="15" s="1"/>
  <c r="F65" i="15"/>
  <c r="I65" i="15" s="1"/>
  <c r="F64" i="15"/>
  <c r="I64" i="15" s="1"/>
  <c r="I71" i="15" l="1"/>
  <c r="I67" i="15"/>
  <c r="I83" i="15"/>
  <c r="I75" i="15"/>
  <c r="I91" i="15"/>
  <c r="I87" i="15"/>
  <c r="I79" i="15"/>
  <c r="I72" i="15"/>
  <c r="H72" i="15"/>
  <c r="G72" i="15"/>
  <c r="J72" i="15" s="1"/>
  <c r="I84" i="15"/>
  <c r="H84" i="15"/>
  <c r="G84" i="15"/>
  <c r="J84" i="15" s="1"/>
  <c r="I76" i="15"/>
  <c r="H76" i="15"/>
  <c r="G76" i="15"/>
  <c r="J76" i="15" s="1"/>
  <c r="I88" i="15"/>
  <c r="H88" i="15"/>
  <c r="G88" i="15"/>
  <c r="J88" i="15" s="1"/>
  <c r="I68" i="15"/>
  <c r="H68" i="15"/>
  <c r="G68" i="15"/>
  <c r="J68" i="15" s="1"/>
  <c r="I80" i="15"/>
  <c r="H80" i="15"/>
  <c r="G80" i="15"/>
  <c r="J80" i="15" s="1"/>
  <c r="I92" i="15"/>
  <c r="H92" i="15"/>
  <c r="G92" i="15"/>
  <c r="J92" i="15" s="1"/>
  <c r="G65" i="15"/>
  <c r="J65" i="15" s="1"/>
  <c r="G69" i="15"/>
  <c r="J69" i="15" s="1"/>
  <c r="G73" i="15"/>
  <c r="J73" i="15" s="1"/>
  <c r="G77" i="15"/>
  <c r="J77" i="15" s="1"/>
  <c r="G81" i="15"/>
  <c r="J81" i="15" s="1"/>
  <c r="G85" i="15"/>
  <c r="J85" i="15" s="1"/>
  <c r="G89" i="15"/>
  <c r="J89" i="15" s="1"/>
  <c r="H65" i="15"/>
  <c r="H69" i="15"/>
  <c r="H73" i="15"/>
  <c r="H77" i="15"/>
  <c r="H81" i="15"/>
  <c r="H85" i="15"/>
  <c r="H89" i="15"/>
  <c r="G66" i="15"/>
  <c r="J66" i="15" s="1"/>
  <c r="G70" i="15"/>
  <c r="J70" i="15" s="1"/>
  <c r="G74" i="15"/>
  <c r="J74" i="15" s="1"/>
  <c r="G78" i="15"/>
  <c r="J78" i="15" s="1"/>
  <c r="G82" i="15"/>
  <c r="J82" i="15" s="1"/>
  <c r="G86" i="15"/>
  <c r="J86" i="15" s="1"/>
  <c r="G90" i="15"/>
  <c r="J90" i="15" s="1"/>
  <c r="H66" i="15"/>
  <c r="H70" i="15"/>
  <c r="H74" i="15"/>
  <c r="H78" i="15"/>
  <c r="H82" i="15"/>
  <c r="H86" i="15"/>
  <c r="H90" i="15"/>
  <c r="G67" i="15"/>
  <c r="J67" i="15" s="1"/>
  <c r="G71" i="15"/>
  <c r="J71" i="15" s="1"/>
  <c r="G75" i="15"/>
  <c r="J75" i="15" s="1"/>
  <c r="G79" i="15"/>
  <c r="J79" i="15" s="1"/>
  <c r="G83" i="15"/>
  <c r="J83" i="15" s="1"/>
  <c r="G87" i="15"/>
  <c r="J87" i="15" s="1"/>
  <c r="G91" i="15"/>
  <c r="J91" i="15" s="1"/>
  <c r="H64" i="15"/>
  <c r="G64" i="15"/>
  <c r="J64" i="15" s="1"/>
  <c r="F63" i="15"/>
  <c r="I63" i="15" s="1"/>
  <c r="F62" i="15"/>
  <c r="I62" i="15" s="1"/>
  <c r="F61" i="15"/>
  <c r="I61" i="15" s="1"/>
  <c r="F60" i="15"/>
  <c r="I60" i="15" s="1"/>
  <c r="F59" i="15"/>
  <c r="I59" i="15" s="1"/>
  <c r="F58" i="15"/>
  <c r="I58" i="15" s="1"/>
  <c r="F57" i="15"/>
  <c r="I57" i="15" s="1"/>
  <c r="F56" i="15"/>
  <c r="I56" i="15" s="1"/>
  <c r="F55" i="15"/>
  <c r="I55" i="15" s="1"/>
  <c r="F54" i="15"/>
  <c r="I54" i="15" s="1"/>
  <c r="F53" i="15"/>
  <c r="I53" i="15" s="1"/>
  <c r="F52" i="15"/>
  <c r="I52" i="15" s="1"/>
  <c r="G56" i="15" l="1"/>
  <c r="J56" i="15" s="1"/>
  <c r="G60" i="15"/>
  <c r="J60" i="15" s="1"/>
  <c r="H56" i="15"/>
  <c r="H60" i="15"/>
  <c r="G53" i="15"/>
  <c r="J53" i="15" s="1"/>
  <c r="G57" i="15"/>
  <c r="J57" i="15" s="1"/>
  <c r="G61" i="15"/>
  <c r="J61" i="15" s="1"/>
  <c r="H53" i="15"/>
  <c r="H57" i="15"/>
  <c r="H61" i="15"/>
  <c r="G54" i="15"/>
  <c r="J54" i="15" s="1"/>
  <c r="G58" i="15"/>
  <c r="J58" i="15" s="1"/>
  <c r="G62" i="15"/>
  <c r="J62" i="15" s="1"/>
  <c r="H54" i="15"/>
  <c r="H58" i="15"/>
  <c r="H62" i="15"/>
  <c r="G55" i="15"/>
  <c r="J55" i="15" s="1"/>
  <c r="G59" i="15"/>
  <c r="J59" i="15" s="1"/>
  <c r="G63" i="15"/>
  <c r="J63" i="15" s="1"/>
  <c r="H55" i="15"/>
  <c r="H59" i="15"/>
  <c r="H63" i="15"/>
  <c r="G52" i="15"/>
  <c r="J52" i="15" s="1"/>
  <c r="H52" i="15"/>
  <c r="F51" i="15" l="1"/>
  <c r="I51" i="15" s="1"/>
  <c r="F50" i="15"/>
  <c r="H50" i="15" s="1"/>
  <c r="F49" i="15"/>
  <c r="I49" i="15" s="1"/>
  <c r="F48" i="15"/>
  <c r="I48" i="15" s="1"/>
  <c r="F47" i="15"/>
  <c r="I47" i="15" s="1"/>
  <c r="F46" i="15"/>
  <c r="I46" i="15" s="1"/>
  <c r="F45" i="15"/>
  <c r="I45" i="15" s="1"/>
  <c r="F44" i="15"/>
  <c r="I44" i="15" s="1"/>
  <c r="F43" i="15"/>
  <c r="I43" i="15" s="1"/>
  <c r="F42" i="15"/>
  <c r="I42" i="15" s="1"/>
  <c r="F41" i="15"/>
  <c r="H41" i="15" s="1"/>
  <c r="F40" i="15"/>
  <c r="H40" i="15" s="1"/>
  <c r="F39" i="15"/>
  <c r="I39" i="15" s="1"/>
  <c r="F38" i="15"/>
  <c r="I38" i="15" s="1"/>
  <c r="F37" i="15"/>
  <c r="H37" i="15" s="1"/>
  <c r="F36" i="15"/>
  <c r="H36" i="15" s="1"/>
  <c r="F35" i="15"/>
  <c r="I35" i="15" s="1"/>
  <c r="F34" i="15"/>
  <c r="I34" i="15" s="1"/>
  <c r="F33" i="15"/>
  <c r="I33" i="15" s="1"/>
  <c r="F32" i="15"/>
  <c r="I32" i="15" s="1"/>
  <c r="F31" i="15"/>
  <c r="I31" i="15" s="1"/>
  <c r="F30" i="15"/>
  <c r="I30" i="15" s="1"/>
  <c r="F29" i="15"/>
  <c r="I29" i="15" s="1"/>
  <c r="F28" i="15"/>
  <c r="I28" i="15" s="1"/>
  <c r="F27" i="15"/>
  <c r="I27" i="15" s="1"/>
  <c r="F26" i="15"/>
  <c r="I26" i="15" s="1"/>
  <c r="F25" i="15"/>
  <c r="I25" i="15" s="1"/>
  <c r="F24" i="15"/>
  <c r="I24" i="15" s="1"/>
  <c r="F23" i="15"/>
  <c r="I23" i="15" s="1"/>
  <c r="F22" i="15"/>
  <c r="I22" i="15" s="1"/>
  <c r="F21" i="15"/>
  <c r="I21" i="15" s="1"/>
  <c r="F20" i="15"/>
  <c r="I20" i="15" s="1"/>
  <c r="F19" i="15"/>
  <c r="I19" i="15" s="1"/>
  <c r="F18" i="15"/>
  <c r="I18" i="15" s="1"/>
  <c r="F17" i="15"/>
  <c r="I17" i="15" s="1"/>
  <c r="F16" i="15"/>
  <c r="I16" i="15" s="1"/>
  <c r="F15" i="15"/>
  <c r="I15" i="15" s="1"/>
  <c r="F14" i="15"/>
  <c r="I14" i="15" s="1"/>
  <c r="F13" i="15"/>
  <c r="I13" i="15" s="1"/>
  <c r="G49" i="15" l="1"/>
  <c r="J49" i="15" s="1"/>
  <c r="H49" i="15"/>
  <c r="I41" i="15"/>
  <c r="G30" i="15"/>
  <c r="J30" i="15" s="1"/>
  <c r="H16" i="15"/>
  <c r="H30" i="15"/>
  <c r="G17" i="15"/>
  <c r="J17" i="15" s="1"/>
  <c r="H17" i="15"/>
  <c r="G45" i="15"/>
  <c r="J45" i="15" s="1"/>
  <c r="H45" i="15"/>
  <c r="G34" i="15"/>
  <c r="J34" i="15" s="1"/>
  <c r="H34" i="15"/>
  <c r="H23" i="15"/>
  <c r="G37" i="15"/>
  <c r="J37" i="15" s="1"/>
  <c r="I37" i="15"/>
  <c r="H24" i="15"/>
  <c r="G38" i="15"/>
  <c r="J38" i="15" s="1"/>
  <c r="H38" i="15"/>
  <c r="G18" i="15"/>
  <c r="J18" i="15" s="1"/>
  <c r="G25" i="15"/>
  <c r="J25" i="15" s="1"/>
  <c r="H31" i="15"/>
  <c r="G46" i="15"/>
  <c r="J46" i="15" s="1"/>
  <c r="H18" i="15"/>
  <c r="H25" i="15"/>
  <c r="H46" i="15"/>
  <c r="H39" i="15"/>
  <c r="G33" i="15"/>
  <c r="J33" i="15" s="1"/>
  <c r="G13" i="15"/>
  <c r="J13" i="15" s="1"/>
  <c r="H19" i="15"/>
  <c r="G26" i="15"/>
  <c r="J26" i="15" s="1"/>
  <c r="H33" i="15"/>
  <c r="H47" i="15"/>
  <c r="H13" i="15"/>
  <c r="H26" i="15"/>
  <c r="G41" i="15"/>
  <c r="J41" i="15" s="1"/>
  <c r="H20" i="15"/>
  <c r="H22" i="15"/>
  <c r="H29" i="15"/>
  <c r="H43" i="15"/>
  <c r="I50" i="15"/>
  <c r="H27" i="15"/>
  <c r="G14" i="15"/>
  <c r="J14" i="15" s="1"/>
  <c r="G21" i="15"/>
  <c r="J21" i="15" s="1"/>
  <c r="H14" i="15"/>
  <c r="H21" i="15"/>
  <c r="G42" i="15"/>
  <c r="J42" i="15" s="1"/>
  <c r="H28" i="15"/>
  <c r="H42" i="15"/>
  <c r="H35" i="15"/>
  <c r="G50" i="15"/>
  <c r="J50" i="15" s="1"/>
  <c r="H15" i="15"/>
  <c r="G22" i="15"/>
  <c r="J22" i="15" s="1"/>
  <c r="G29" i="15"/>
  <c r="J29" i="15" s="1"/>
  <c r="H51" i="15"/>
  <c r="G16" i="15"/>
  <c r="J16" i="15" s="1"/>
  <c r="G20" i="15"/>
  <c r="J20" i="15" s="1"/>
  <c r="G24" i="15"/>
  <c r="J24" i="15" s="1"/>
  <c r="G28" i="15"/>
  <c r="J28" i="15" s="1"/>
  <c r="G32" i="15"/>
  <c r="J32" i="15" s="1"/>
  <c r="G36" i="15"/>
  <c r="J36" i="15" s="1"/>
  <c r="G40" i="15"/>
  <c r="J40" i="15" s="1"/>
  <c r="G44" i="15"/>
  <c r="J44" i="15" s="1"/>
  <c r="G48" i="15"/>
  <c r="J48" i="15" s="1"/>
  <c r="H44" i="15"/>
  <c r="I40" i="15"/>
  <c r="H48" i="15"/>
  <c r="I36" i="15"/>
  <c r="G15" i="15"/>
  <c r="J15" i="15" s="1"/>
  <c r="G19" i="15"/>
  <c r="J19" i="15" s="1"/>
  <c r="G23" i="15"/>
  <c r="J23" i="15" s="1"/>
  <c r="G27" i="15"/>
  <c r="J27" i="15" s="1"/>
  <c r="G31" i="15"/>
  <c r="J31" i="15" s="1"/>
  <c r="G35" i="15"/>
  <c r="J35" i="15" s="1"/>
  <c r="G39" i="15"/>
  <c r="J39" i="15" s="1"/>
  <c r="G43" i="15"/>
  <c r="J43" i="15" s="1"/>
  <c r="G47" i="15"/>
  <c r="J47" i="15" s="1"/>
  <c r="G51" i="15"/>
  <c r="J51" i="15" s="1"/>
  <c r="H32" i="15"/>
  <c r="F12" i="15" l="1"/>
  <c r="G12" i="15" s="1"/>
  <c r="J12" i="15" s="1"/>
  <c r="H12" i="15" l="1"/>
  <c r="I12" i="15"/>
  <c r="F258" i="9"/>
  <c r="F441" i="15" l="1"/>
  <c r="G441" i="15" s="1"/>
  <c r="J441" i="15" s="1"/>
  <c r="F440" i="15"/>
  <c r="I440" i="15" s="1"/>
  <c r="F439" i="15"/>
  <c r="I439" i="15" s="1"/>
  <c r="F438" i="15"/>
  <c r="I438" i="15" s="1"/>
  <c r="F437" i="15"/>
  <c r="I437" i="15" s="1"/>
  <c r="F436" i="15"/>
  <c r="I436" i="15" s="1"/>
  <c r="F435" i="15"/>
  <c r="I435" i="15" s="1"/>
  <c r="F434" i="15"/>
  <c r="I434" i="15" s="1"/>
  <c r="F433" i="15"/>
  <c r="I433" i="15" s="1"/>
  <c r="F432" i="15"/>
  <c r="I432" i="15" s="1"/>
  <c r="F431" i="15"/>
  <c r="I431" i="15" s="1"/>
  <c r="F430" i="15"/>
  <c r="I430" i="15" s="1"/>
  <c r="F429" i="15"/>
  <c r="I429" i="15" s="1"/>
  <c r="F428" i="15"/>
  <c r="I428" i="15" s="1"/>
  <c r="F427" i="15"/>
  <c r="I427" i="15" s="1"/>
  <c r="C441" i="15"/>
  <c r="B441" i="15"/>
  <c r="C440" i="15"/>
  <c r="B440" i="15"/>
  <c r="C439" i="15"/>
  <c r="B439" i="15"/>
  <c r="C438" i="15"/>
  <c r="B438" i="15"/>
  <c r="C437" i="15"/>
  <c r="B437" i="15"/>
  <c r="C436" i="15"/>
  <c r="B436" i="15"/>
  <c r="C435" i="15"/>
  <c r="B435" i="15"/>
  <c r="C434" i="15"/>
  <c r="B434" i="15"/>
  <c r="C433" i="15"/>
  <c r="B433" i="15"/>
  <c r="C432" i="15"/>
  <c r="B432" i="15"/>
  <c r="C431" i="15"/>
  <c r="B431" i="15"/>
  <c r="C430" i="15"/>
  <c r="B430" i="15"/>
  <c r="C429" i="15"/>
  <c r="B429" i="15"/>
  <c r="C428" i="15"/>
  <c r="B428" i="15"/>
  <c r="C427" i="15"/>
  <c r="B427" i="15"/>
  <c r="C426" i="15"/>
  <c r="B426" i="15"/>
  <c r="C425" i="15"/>
  <c r="B425" i="15"/>
  <c r="C424" i="15"/>
  <c r="B424" i="15"/>
  <c r="C423" i="15"/>
  <c r="B423" i="15"/>
  <c r="C422" i="15"/>
  <c r="B422" i="15"/>
  <c r="C421" i="15"/>
  <c r="B421" i="15"/>
  <c r="C420" i="15"/>
  <c r="B420" i="15"/>
  <c r="C419" i="15"/>
  <c r="B419" i="15"/>
  <c r="C418" i="15"/>
  <c r="B418" i="15"/>
  <c r="C417" i="15"/>
  <c r="B417" i="15"/>
  <c r="C416" i="15"/>
  <c r="B416" i="15"/>
  <c r="C908" i="15"/>
  <c r="B908" i="15"/>
  <c r="F859" i="15"/>
  <c r="I859" i="15" s="1"/>
  <c r="F721" i="15"/>
  <c r="H721" i="15" s="1"/>
  <c r="F720" i="15"/>
  <c r="I720" i="15" s="1"/>
  <c r="F719" i="15"/>
  <c r="I719" i="15" s="1"/>
  <c r="C859" i="15"/>
  <c r="B859" i="15"/>
  <c r="C721" i="15"/>
  <c r="B721" i="15"/>
  <c r="C720" i="15"/>
  <c r="B720" i="15"/>
  <c r="C719" i="15"/>
  <c r="B719" i="15"/>
  <c r="G430" i="15" l="1"/>
  <c r="J430" i="15" s="1"/>
  <c r="G434" i="15"/>
  <c r="J434" i="15" s="1"/>
  <c r="G438" i="15"/>
  <c r="J438" i="15" s="1"/>
  <c r="H430" i="15"/>
  <c r="H434" i="15"/>
  <c r="H438" i="15"/>
  <c r="G427" i="15"/>
  <c r="J427" i="15" s="1"/>
  <c r="G431" i="15"/>
  <c r="J431" i="15" s="1"/>
  <c r="G435" i="15"/>
  <c r="J435" i="15" s="1"/>
  <c r="G439" i="15"/>
  <c r="J439" i="15" s="1"/>
  <c r="H427" i="15"/>
  <c r="H431" i="15"/>
  <c r="H435" i="15"/>
  <c r="H439" i="15"/>
  <c r="H441" i="15"/>
  <c r="I441" i="15"/>
  <c r="G428" i="15"/>
  <c r="J428" i="15" s="1"/>
  <c r="G432" i="15"/>
  <c r="J432" i="15" s="1"/>
  <c r="G436" i="15"/>
  <c r="J436" i="15" s="1"/>
  <c r="G440" i="15"/>
  <c r="J440" i="15" s="1"/>
  <c r="H428" i="15"/>
  <c r="H432" i="15"/>
  <c r="H436" i="15"/>
  <c r="H440" i="15"/>
  <c r="G429" i="15"/>
  <c r="J429" i="15" s="1"/>
  <c r="G433" i="15"/>
  <c r="J433" i="15" s="1"/>
  <c r="G437" i="15"/>
  <c r="J437" i="15" s="1"/>
  <c r="H429" i="15"/>
  <c r="H433" i="15"/>
  <c r="H437" i="15"/>
  <c r="I721" i="15"/>
  <c r="G721" i="15"/>
  <c r="J721" i="15" s="1"/>
  <c r="G720" i="15"/>
  <c r="J720" i="15" s="1"/>
  <c r="H720" i="15"/>
  <c r="G859" i="15"/>
  <c r="J859" i="15" s="1"/>
  <c r="H859" i="15"/>
  <c r="G719" i="15"/>
  <c r="J719" i="15" s="1"/>
  <c r="H719" i="15"/>
  <c r="I889" i="15" l="1"/>
  <c r="F182" i="15"/>
  <c r="I182" i="15" s="1"/>
  <c r="F181" i="15"/>
  <c r="G181" i="15" s="1"/>
  <c r="J181" i="15" s="1"/>
  <c r="F180" i="15"/>
  <c r="I180" i="15" s="1"/>
  <c r="F179" i="15"/>
  <c r="I179" i="15" s="1"/>
  <c r="F178" i="15"/>
  <c r="H178" i="15" s="1"/>
  <c r="F177" i="15"/>
  <c r="I177" i="15" s="1"/>
  <c r="F176" i="15"/>
  <c r="H176" i="15" s="1"/>
  <c r="F175" i="15"/>
  <c r="I175" i="15" s="1"/>
  <c r="F174" i="15"/>
  <c r="I174" i="15" s="1"/>
  <c r="F173" i="15"/>
  <c r="I173" i="15" s="1"/>
  <c r="F172" i="15"/>
  <c r="I172" i="15" s="1"/>
  <c r="F171" i="15"/>
  <c r="I171" i="15" s="1"/>
  <c r="F170" i="15"/>
  <c r="I170" i="15" s="1"/>
  <c r="F169" i="15"/>
  <c r="H169" i="15" s="1"/>
  <c r="F168" i="15"/>
  <c r="G168" i="15" s="1"/>
  <c r="J168" i="15" s="1"/>
  <c r="F167" i="15"/>
  <c r="I167" i="15" s="1"/>
  <c r="F166" i="15"/>
  <c r="G166" i="15" s="1"/>
  <c r="J166" i="15" s="1"/>
  <c r="F165" i="15"/>
  <c r="I165" i="15" s="1"/>
  <c r="F164" i="15"/>
  <c r="I164" i="15" s="1"/>
  <c r="F163" i="15"/>
  <c r="I163" i="15" s="1"/>
  <c r="F162" i="15"/>
  <c r="I162" i="15" s="1"/>
  <c r="F161" i="15"/>
  <c r="I161" i="15" s="1"/>
  <c r="F160" i="15"/>
  <c r="H160" i="15" s="1"/>
  <c r="F159" i="15"/>
  <c r="I159" i="15" s="1"/>
  <c r="F158" i="15"/>
  <c r="I158" i="15" s="1"/>
  <c r="F157" i="15"/>
  <c r="H157" i="15" s="1"/>
  <c r="F156" i="15"/>
  <c r="G156" i="15" s="1"/>
  <c r="J156" i="15" s="1"/>
  <c r="F155" i="15"/>
  <c r="I155" i="15" s="1"/>
  <c r="F154" i="15"/>
  <c r="H154" i="15" s="1"/>
  <c r="F153" i="15"/>
  <c r="I153" i="15" s="1"/>
  <c r="F152" i="15"/>
  <c r="I152" i="15" s="1"/>
  <c r="F151" i="15"/>
  <c r="I151" i="15" s="1"/>
  <c r="F150" i="15"/>
  <c r="I150" i="15" s="1"/>
  <c r="F149" i="15"/>
  <c r="H149" i="15" s="1"/>
  <c r="F148" i="15"/>
  <c r="I148" i="15" s="1"/>
  <c r="F147" i="15"/>
  <c r="I147" i="15" s="1"/>
  <c r="F146" i="15"/>
  <c r="H146" i="15" s="1"/>
  <c r="F145" i="15"/>
  <c r="I145" i="15" s="1"/>
  <c r="F144" i="15"/>
  <c r="I144" i="15" s="1"/>
  <c r="F143" i="15"/>
  <c r="I143" i="15" s="1"/>
  <c r="C889" i="15"/>
  <c r="B889" i="15"/>
  <c r="C182" i="15"/>
  <c r="B182" i="15"/>
  <c r="C181" i="15"/>
  <c r="B181" i="15"/>
  <c r="C180" i="15"/>
  <c r="B180" i="15"/>
  <c r="C179" i="15"/>
  <c r="B179" i="15"/>
  <c r="C178" i="15"/>
  <c r="B178" i="15"/>
  <c r="C177" i="15"/>
  <c r="B177" i="15"/>
  <c r="C176" i="15"/>
  <c r="B176" i="15"/>
  <c r="C175" i="15"/>
  <c r="B175" i="15"/>
  <c r="C174" i="15"/>
  <c r="B174" i="15"/>
  <c r="C173" i="15"/>
  <c r="B173" i="15"/>
  <c r="C172" i="15"/>
  <c r="B172" i="15"/>
  <c r="C171" i="15"/>
  <c r="B171" i="15"/>
  <c r="C170" i="15"/>
  <c r="B170" i="15"/>
  <c r="C169" i="15"/>
  <c r="B169" i="15"/>
  <c r="C168" i="15"/>
  <c r="B168" i="15"/>
  <c r="C167" i="15"/>
  <c r="B167" i="15"/>
  <c r="C166" i="15"/>
  <c r="B166" i="15"/>
  <c r="C165" i="15"/>
  <c r="B165" i="15"/>
  <c r="C164" i="15"/>
  <c r="B164" i="15"/>
  <c r="C163" i="15"/>
  <c r="B163" i="15"/>
  <c r="C162" i="15"/>
  <c r="B162" i="15"/>
  <c r="C161" i="15"/>
  <c r="B161" i="15"/>
  <c r="C160" i="15"/>
  <c r="B160" i="15"/>
  <c r="C159" i="15"/>
  <c r="B159" i="15"/>
  <c r="C158" i="15"/>
  <c r="B158" i="15"/>
  <c r="C157" i="15"/>
  <c r="B157" i="15"/>
  <c r="C156" i="15"/>
  <c r="B156" i="15"/>
  <c r="C155" i="15"/>
  <c r="B155" i="15"/>
  <c r="C154" i="15"/>
  <c r="B154" i="15"/>
  <c r="C153" i="15"/>
  <c r="B153" i="15"/>
  <c r="C152" i="15"/>
  <c r="B152" i="15"/>
  <c r="C151" i="15"/>
  <c r="B151" i="15"/>
  <c r="C150" i="15"/>
  <c r="B150" i="15"/>
  <c r="C149" i="15"/>
  <c r="B149" i="15"/>
  <c r="C148" i="15"/>
  <c r="B148" i="15"/>
  <c r="C147" i="15"/>
  <c r="B147" i="15"/>
  <c r="C146" i="15"/>
  <c r="B146" i="15"/>
  <c r="C145" i="15"/>
  <c r="B145" i="15"/>
  <c r="C144" i="15"/>
  <c r="B144" i="15"/>
  <c r="C143" i="15"/>
  <c r="B143" i="15"/>
  <c r="H889" i="15" l="1"/>
  <c r="G152" i="15"/>
  <c r="J152" i="15" s="1"/>
  <c r="G164" i="15"/>
  <c r="J164" i="15" s="1"/>
  <c r="G172" i="15"/>
  <c r="J172" i="15" s="1"/>
  <c r="H152" i="15"/>
  <c r="H180" i="15"/>
  <c r="H173" i="15"/>
  <c r="G144" i="15"/>
  <c r="J144" i="15" s="1"/>
  <c r="G160" i="15"/>
  <c r="J160" i="15" s="1"/>
  <c r="G176" i="15"/>
  <c r="J176" i="15" s="1"/>
  <c r="H144" i="15"/>
  <c r="H156" i="15"/>
  <c r="H168" i="15"/>
  <c r="H172" i="15"/>
  <c r="I160" i="15"/>
  <c r="I168" i="15"/>
  <c r="I176" i="15"/>
  <c r="G149" i="15"/>
  <c r="J149" i="15" s="1"/>
  <c r="G157" i="15"/>
  <c r="J157" i="15" s="1"/>
  <c r="G165" i="15"/>
  <c r="J165" i="15" s="1"/>
  <c r="G169" i="15"/>
  <c r="J169" i="15" s="1"/>
  <c r="G173" i="15"/>
  <c r="J173" i="15" s="1"/>
  <c r="G177" i="15"/>
  <c r="J177" i="15" s="1"/>
  <c r="H145" i="15"/>
  <c r="H153" i="15"/>
  <c r="H165" i="15"/>
  <c r="H181" i="15"/>
  <c r="I149" i="15"/>
  <c r="I157" i="15"/>
  <c r="I169" i="15"/>
  <c r="I181" i="15"/>
  <c r="G146" i="15"/>
  <c r="J146" i="15" s="1"/>
  <c r="G154" i="15"/>
  <c r="J154" i="15" s="1"/>
  <c r="G162" i="15"/>
  <c r="J162" i="15" s="1"/>
  <c r="G170" i="15"/>
  <c r="J170" i="15" s="1"/>
  <c r="G178" i="15"/>
  <c r="J178" i="15" s="1"/>
  <c r="H150" i="15"/>
  <c r="H158" i="15"/>
  <c r="H166" i="15"/>
  <c r="H174" i="15"/>
  <c r="H182" i="15"/>
  <c r="I146" i="15"/>
  <c r="I154" i="15"/>
  <c r="I166" i="15"/>
  <c r="I178" i="15"/>
  <c r="G147" i="15"/>
  <c r="J147" i="15" s="1"/>
  <c r="G151" i="15"/>
  <c r="J151" i="15" s="1"/>
  <c r="G155" i="15"/>
  <c r="J155" i="15" s="1"/>
  <c r="G159" i="15"/>
  <c r="J159" i="15" s="1"/>
  <c r="G163" i="15"/>
  <c r="J163" i="15" s="1"/>
  <c r="G167" i="15"/>
  <c r="J167" i="15" s="1"/>
  <c r="G171" i="15"/>
  <c r="J171" i="15" s="1"/>
  <c r="G175" i="15"/>
  <c r="J175" i="15" s="1"/>
  <c r="G179" i="15"/>
  <c r="J179" i="15" s="1"/>
  <c r="G889" i="15"/>
  <c r="J889" i="15" s="1"/>
  <c r="G148" i="15"/>
  <c r="J148" i="15" s="1"/>
  <c r="G180" i="15"/>
  <c r="J180" i="15" s="1"/>
  <c r="H148" i="15"/>
  <c r="H164" i="15"/>
  <c r="I156" i="15"/>
  <c r="G145" i="15"/>
  <c r="J145" i="15" s="1"/>
  <c r="G153" i="15"/>
  <c r="J153" i="15" s="1"/>
  <c r="G161" i="15"/>
  <c r="J161" i="15" s="1"/>
  <c r="H161" i="15"/>
  <c r="H177" i="15"/>
  <c r="G150" i="15"/>
  <c r="J150" i="15" s="1"/>
  <c r="G158" i="15"/>
  <c r="J158" i="15" s="1"/>
  <c r="G174" i="15"/>
  <c r="J174" i="15" s="1"/>
  <c r="G182" i="15"/>
  <c r="J182" i="15" s="1"/>
  <c r="H162" i="15"/>
  <c r="H170" i="15"/>
  <c r="H147" i="15"/>
  <c r="H151" i="15"/>
  <c r="H155" i="15"/>
  <c r="H159" i="15"/>
  <c r="H163" i="15"/>
  <c r="H167" i="15"/>
  <c r="H171" i="15"/>
  <c r="H175" i="15"/>
  <c r="H179" i="15"/>
  <c r="G143" i="15"/>
  <c r="J143" i="15" s="1"/>
  <c r="H143" i="15"/>
  <c r="F303" i="15"/>
  <c r="H303" i="15" s="1"/>
  <c r="F302" i="15"/>
  <c r="I302" i="15" s="1"/>
  <c r="F301" i="15"/>
  <c r="I301" i="15" s="1"/>
  <c r="F300" i="15"/>
  <c r="I300" i="15" s="1"/>
  <c r="F299" i="15"/>
  <c r="H299" i="15" s="1"/>
  <c r="F298" i="15"/>
  <c r="I298" i="15" s="1"/>
  <c r="F297" i="15"/>
  <c r="I297" i="15" s="1"/>
  <c r="F296" i="15"/>
  <c r="I296" i="15" s="1"/>
  <c r="F295" i="15"/>
  <c r="H295" i="15" s="1"/>
  <c r="F294" i="15"/>
  <c r="I294" i="15" s="1"/>
  <c r="F293" i="15"/>
  <c r="I293" i="15" s="1"/>
  <c r="F292" i="15"/>
  <c r="I292" i="15" s="1"/>
  <c r="F291" i="15"/>
  <c r="H291" i="15" s="1"/>
  <c r="F290" i="15"/>
  <c r="I290" i="15" s="1"/>
  <c r="F289" i="15"/>
  <c r="I289" i="15" s="1"/>
  <c r="F288" i="15"/>
  <c r="I288" i="15" s="1"/>
  <c r="F287" i="15"/>
  <c r="H287" i="15" s="1"/>
  <c r="F822" i="15"/>
  <c r="I822" i="15" s="1"/>
  <c r="I291" i="15" l="1"/>
  <c r="I295" i="15"/>
  <c r="I299" i="15"/>
  <c r="I303" i="15"/>
  <c r="I287" i="15"/>
  <c r="G288" i="15"/>
  <c r="J288" i="15" s="1"/>
  <c r="G292" i="15"/>
  <c r="J292" i="15" s="1"/>
  <c r="G296" i="15"/>
  <c r="J296" i="15" s="1"/>
  <c r="G300" i="15"/>
  <c r="J300" i="15" s="1"/>
  <c r="H288" i="15"/>
  <c r="H292" i="15"/>
  <c r="H296" i="15"/>
  <c r="H300" i="15"/>
  <c r="G289" i="15"/>
  <c r="J289" i="15" s="1"/>
  <c r="G293" i="15"/>
  <c r="J293" i="15" s="1"/>
  <c r="G297" i="15"/>
  <c r="J297" i="15" s="1"/>
  <c r="G301" i="15"/>
  <c r="J301" i="15" s="1"/>
  <c r="H289" i="15"/>
  <c r="H293" i="15"/>
  <c r="H297" i="15"/>
  <c r="H301" i="15"/>
  <c r="G290" i="15"/>
  <c r="J290" i="15" s="1"/>
  <c r="G294" i="15"/>
  <c r="J294" i="15" s="1"/>
  <c r="G298" i="15"/>
  <c r="J298" i="15" s="1"/>
  <c r="G302" i="15"/>
  <c r="J302" i="15" s="1"/>
  <c r="H290" i="15"/>
  <c r="H294" i="15"/>
  <c r="H298" i="15"/>
  <c r="H302" i="15"/>
  <c r="G287" i="15"/>
  <c r="J287" i="15" s="1"/>
  <c r="G291" i="15"/>
  <c r="J291" i="15" s="1"/>
  <c r="G295" i="15"/>
  <c r="J295" i="15" s="1"/>
  <c r="G299" i="15"/>
  <c r="J299" i="15" s="1"/>
  <c r="G303" i="15"/>
  <c r="J303" i="15" s="1"/>
  <c r="G822" i="15"/>
  <c r="J822" i="15" s="1"/>
  <c r="H822" i="15"/>
  <c r="I207" i="15"/>
  <c r="I206" i="15"/>
  <c r="I895" i="15"/>
  <c r="H895" i="15" l="1"/>
  <c r="G206" i="15"/>
  <c r="J206" i="15" s="1"/>
  <c r="H206" i="15"/>
  <c r="H207" i="15"/>
  <c r="G895" i="15"/>
  <c r="J895" i="15" s="1"/>
  <c r="G207" i="15"/>
  <c r="J207" i="15" s="1"/>
  <c r="I472" i="15" l="1"/>
  <c r="G472" i="15" l="1"/>
  <c r="J472" i="15" s="1"/>
  <c r="H472" i="15"/>
  <c r="F905" i="15" l="1"/>
  <c r="I905" i="15" s="1"/>
  <c r="F904" i="15"/>
  <c r="G904" i="15" s="1"/>
  <c r="J904" i="15" s="1"/>
  <c r="F415" i="15"/>
  <c r="I415" i="15" s="1"/>
  <c r="F414" i="15"/>
  <c r="G414" i="15" s="1"/>
  <c r="J414" i="15" s="1"/>
  <c r="F413" i="15"/>
  <c r="I413" i="15" s="1"/>
  <c r="F412" i="15"/>
  <c r="G412" i="15" s="1"/>
  <c r="J412" i="15" s="1"/>
  <c r="F411" i="15"/>
  <c r="H411" i="15" s="1"/>
  <c r="F410" i="15"/>
  <c r="G410" i="15" s="1"/>
  <c r="J410" i="15" s="1"/>
  <c r="F409" i="15"/>
  <c r="I409" i="15" s="1"/>
  <c r="F408" i="15"/>
  <c r="G408" i="15" s="1"/>
  <c r="J408" i="15" s="1"/>
  <c r="F407" i="15"/>
  <c r="I407" i="15" s="1"/>
  <c r="F406" i="15"/>
  <c r="G406" i="15" s="1"/>
  <c r="J406" i="15" s="1"/>
  <c r="F405" i="15"/>
  <c r="I405" i="15" s="1"/>
  <c r="F404" i="15"/>
  <c r="G404" i="15" s="1"/>
  <c r="J404" i="15" s="1"/>
  <c r="F403" i="15"/>
  <c r="I403" i="15" s="1"/>
  <c r="F402" i="15"/>
  <c r="G402" i="15" s="1"/>
  <c r="J402" i="15" s="1"/>
  <c r="H904" i="15" l="1"/>
  <c r="H410" i="15"/>
  <c r="I408" i="15"/>
  <c r="I410" i="15"/>
  <c r="H402" i="15"/>
  <c r="I402" i="15"/>
  <c r="I406" i="15"/>
  <c r="H412" i="15"/>
  <c r="I412" i="15"/>
  <c r="H404" i="15"/>
  <c r="H414" i="15"/>
  <c r="I904" i="15"/>
  <c r="I404" i="15"/>
  <c r="I414" i="15"/>
  <c r="H406" i="15"/>
  <c r="H408" i="15"/>
  <c r="G403" i="15"/>
  <c r="J403" i="15" s="1"/>
  <c r="G407" i="15"/>
  <c r="J407" i="15" s="1"/>
  <c r="G411" i="15"/>
  <c r="J411" i="15" s="1"/>
  <c r="G415" i="15"/>
  <c r="J415" i="15" s="1"/>
  <c r="I411" i="15"/>
  <c r="H403" i="15"/>
  <c r="H407" i="15"/>
  <c r="H415" i="15"/>
  <c r="G405" i="15"/>
  <c r="J405" i="15" s="1"/>
  <c r="G409" i="15"/>
  <c r="J409" i="15" s="1"/>
  <c r="G413" i="15"/>
  <c r="J413" i="15" s="1"/>
  <c r="G905" i="15"/>
  <c r="J905" i="15" s="1"/>
  <c r="H405" i="15"/>
  <c r="H409" i="15"/>
  <c r="H413" i="15"/>
  <c r="H905" i="15"/>
  <c r="I867" i="15" l="1"/>
  <c r="C867" i="15"/>
  <c r="B867" i="15"/>
  <c r="I781" i="15"/>
  <c r="H780" i="15"/>
  <c r="I779" i="15"/>
  <c r="I778" i="15"/>
  <c r="C781" i="15"/>
  <c r="B781" i="15"/>
  <c r="C780" i="15"/>
  <c r="B780" i="15"/>
  <c r="C779" i="15"/>
  <c r="B779" i="15"/>
  <c r="C778" i="15"/>
  <c r="B778" i="15"/>
  <c r="G867" i="15" l="1"/>
  <c r="J867" i="15" s="1"/>
  <c r="H867" i="15"/>
  <c r="I780" i="15"/>
  <c r="G778" i="15"/>
  <c r="J778" i="15" s="1"/>
  <c r="H778" i="15"/>
  <c r="G779" i="15"/>
  <c r="J779" i="15" s="1"/>
  <c r="H779" i="15"/>
  <c r="G780" i="15"/>
  <c r="J780" i="15" s="1"/>
  <c r="H781" i="15"/>
  <c r="G781" i="15"/>
  <c r="J781" i="15" s="1"/>
  <c r="C903" i="15"/>
  <c r="B903" i="15"/>
  <c r="C902" i="15"/>
  <c r="B902" i="15"/>
  <c r="C906" i="15"/>
  <c r="B906" i="15"/>
  <c r="C897" i="15"/>
  <c r="B897" i="15"/>
  <c r="C816" i="15"/>
  <c r="B816" i="15"/>
  <c r="C815" i="15"/>
  <c r="B815" i="15"/>
  <c r="C11" i="15"/>
  <c r="B11" i="15"/>
  <c r="C10" i="15"/>
  <c r="B10" i="15"/>
  <c r="C9" i="15"/>
  <c r="B9" i="15"/>
  <c r="C8" i="15"/>
  <c r="B8" i="15"/>
  <c r="C7" i="15"/>
  <c r="B7" i="15"/>
  <c r="C6" i="15"/>
  <c r="B6" i="15"/>
  <c r="C866" i="15"/>
  <c r="B866" i="15"/>
  <c r="C777" i="15"/>
  <c r="B777" i="15"/>
  <c r="C776" i="15"/>
  <c r="B776" i="15"/>
  <c r="C775" i="15"/>
  <c r="B775" i="15"/>
  <c r="C892" i="15"/>
  <c r="B892" i="15"/>
  <c r="C205" i="15"/>
  <c r="B205" i="15"/>
  <c r="C204" i="15"/>
  <c r="B204" i="15"/>
  <c r="C203" i="15"/>
  <c r="B203" i="15"/>
  <c r="C202" i="15"/>
  <c r="B202" i="15"/>
  <c r="C201" i="15"/>
  <c r="B201" i="15"/>
  <c r="C200" i="15"/>
  <c r="B200" i="15"/>
  <c r="C199" i="15"/>
  <c r="B199" i="15"/>
  <c r="C198" i="15"/>
  <c r="B198" i="15"/>
  <c r="C197" i="15"/>
  <c r="B197" i="15"/>
  <c r="C196" i="15"/>
  <c r="B196" i="15"/>
  <c r="C195" i="15"/>
  <c r="B195" i="15"/>
  <c r="C194" i="15"/>
  <c r="B194" i="15"/>
  <c r="C193" i="15"/>
  <c r="B193" i="15"/>
  <c r="C192" i="15"/>
  <c r="B192" i="15"/>
  <c r="C191" i="15"/>
  <c r="B191" i="15"/>
  <c r="C190" i="15"/>
  <c r="B190" i="15"/>
  <c r="C189" i="15"/>
  <c r="B189" i="15"/>
  <c r="C188" i="15"/>
  <c r="B188" i="15"/>
  <c r="C187" i="15"/>
  <c r="B187" i="15"/>
  <c r="C186" i="15"/>
  <c r="B186" i="15"/>
  <c r="C185" i="15"/>
  <c r="B185" i="15"/>
  <c r="C184" i="15"/>
  <c r="B184" i="15"/>
  <c r="C183" i="15"/>
  <c r="B183" i="15"/>
  <c r="C890" i="15"/>
  <c r="B890" i="15"/>
  <c r="C898" i="15"/>
  <c r="B898" i="15"/>
  <c r="B907" i="15"/>
  <c r="C907" i="15"/>
  <c r="I866" i="15"/>
  <c r="I777" i="15"/>
  <c r="I776" i="15"/>
  <c r="G777" i="15" l="1"/>
  <c r="J777" i="15" s="1"/>
  <c r="H777" i="15"/>
  <c r="G866" i="15"/>
  <c r="J866" i="15" s="1"/>
  <c r="H866" i="15"/>
  <c r="G776" i="15"/>
  <c r="J776" i="15" s="1"/>
  <c r="H776" i="15"/>
  <c r="I775" i="15"/>
  <c r="G775" i="15" l="1"/>
  <c r="J775" i="15" s="1"/>
  <c r="H775" i="15"/>
  <c r="F816" i="15"/>
  <c r="I816" i="15" s="1"/>
  <c r="F815" i="15"/>
  <c r="I815" i="15" s="1"/>
  <c r="F11" i="15"/>
  <c r="I11" i="15" s="1"/>
  <c r="F10" i="15"/>
  <c r="I10" i="15" s="1"/>
  <c r="F9" i="15"/>
  <c r="I9" i="15" s="1"/>
  <c r="F8" i="15"/>
  <c r="I8" i="15" s="1"/>
  <c r="F7" i="15"/>
  <c r="I7" i="15" s="1"/>
  <c r="F6" i="15"/>
  <c r="I6" i="15" s="1"/>
  <c r="F384" i="15"/>
  <c r="I384" i="15" s="1"/>
  <c r="F383" i="15"/>
  <c r="I383" i="15" s="1"/>
  <c r="F382" i="15"/>
  <c r="I382" i="15" s="1"/>
  <c r="F381" i="15"/>
  <c r="H381" i="15" s="1"/>
  <c r="F380" i="15"/>
  <c r="I380" i="15" s="1"/>
  <c r="F379" i="15"/>
  <c r="I379" i="15" s="1"/>
  <c r="F378" i="15"/>
  <c r="H378" i="15" s="1"/>
  <c r="F377" i="15"/>
  <c r="I377" i="15" s="1"/>
  <c r="F376" i="15"/>
  <c r="I376" i="15" s="1"/>
  <c r="F375" i="15"/>
  <c r="G375" i="15" s="1"/>
  <c r="J375" i="15" s="1"/>
  <c r="F374" i="15"/>
  <c r="H374" i="15" s="1"/>
  <c r="F373" i="15"/>
  <c r="G373" i="15" s="1"/>
  <c r="J373" i="15" s="1"/>
  <c r="F372" i="15"/>
  <c r="H372" i="15" s="1"/>
  <c r="F371" i="15"/>
  <c r="H371" i="15" s="1"/>
  <c r="F370" i="15"/>
  <c r="G370" i="15" s="1"/>
  <c r="J370" i="15" s="1"/>
  <c r="F369" i="15"/>
  <c r="H369" i="15" s="1"/>
  <c r="F368" i="15"/>
  <c r="I368" i="15" s="1"/>
  <c r="G10" i="15" l="1"/>
  <c r="J10" i="15" s="1"/>
  <c r="H10" i="15"/>
  <c r="G7" i="15"/>
  <c r="J7" i="15" s="1"/>
  <c r="G11" i="15"/>
  <c r="J11" i="15" s="1"/>
  <c r="H7" i="15"/>
  <c r="H11" i="15"/>
  <c r="G8" i="15"/>
  <c r="J8" i="15" s="1"/>
  <c r="G815" i="15"/>
  <c r="J815" i="15" s="1"/>
  <c r="H8" i="15"/>
  <c r="H815" i="15"/>
  <c r="G9" i="15"/>
  <c r="J9" i="15" s="1"/>
  <c r="G816" i="15"/>
  <c r="J816" i="15" s="1"/>
  <c r="H9" i="15"/>
  <c r="H816" i="15"/>
  <c r="G6" i="15"/>
  <c r="J6" i="15" s="1"/>
  <c r="H6" i="15"/>
  <c r="G377" i="15"/>
  <c r="J377" i="15" s="1"/>
  <c r="H373" i="15"/>
  <c r="I373" i="15"/>
  <c r="I381" i="15"/>
  <c r="G374" i="15"/>
  <c r="J374" i="15" s="1"/>
  <c r="H382" i="15"/>
  <c r="I374" i="15"/>
  <c r="G376" i="15"/>
  <c r="J376" i="15" s="1"/>
  <c r="G380" i="15"/>
  <c r="J380" i="15" s="1"/>
  <c r="G384" i="15"/>
  <c r="J384" i="15" s="1"/>
  <c r="G369" i="15"/>
  <c r="J369" i="15" s="1"/>
  <c r="H377" i="15"/>
  <c r="I369" i="15"/>
  <c r="G382" i="15"/>
  <c r="J382" i="15" s="1"/>
  <c r="H370" i="15"/>
  <c r="I370" i="15"/>
  <c r="I378" i="15"/>
  <c r="G371" i="15"/>
  <c r="J371" i="15" s="1"/>
  <c r="G379" i="15"/>
  <c r="J379" i="15" s="1"/>
  <c r="G383" i="15"/>
  <c r="J383" i="15" s="1"/>
  <c r="H375" i="15"/>
  <c r="H383" i="15"/>
  <c r="I371" i="15"/>
  <c r="I375" i="15"/>
  <c r="H384" i="15"/>
  <c r="G381" i="15"/>
  <c r="J381" i="15" s="1"/>
  <c r="G378" i="15"/>
  <c r="J378" i="15" s="1"/>
  <c r="I372" i="15"/>
  <c r="H379" i="15"/>
  <c r="G368" i="15"/>
  <c r="J368" i="15" s="1"/>
  <c r="G372" i="15"/>
  <c r="J372" i="15" s="1"/>
  <c r="H368" i="15"/>
  <c r="H376" i="15"/>
  <c r="H380" i="15"/>
  <c r="F257" i="9"/>
  <c r="F322" i="9"/>
  <c r="F318" i="9"/>
  <c r="F135" i="14"/>
  <c r="F46" i="8" l="1"/>
  <c r="I46" i="8" s="1"/>
  <c r="C46" i="8"/>
  <c r="B46" i="8"/>
  <c r="F200" i="8"/>
  <c r="I200" i="8" s="1"/>
  <c r="F199" i="8"/>
  <c r="I199" i="8" s="1"/>
  <c r="F198" i="8"/>
  <c r="I198" i="8" s="1"/>
  <c r="H46" i="8" l="1"/>
  <c r="G46" i="8"/>
  <c r="J46" i="8" s="1"/>
  <c r="G198" i="8"/>
  <c r="J198" i="8" s="1"/>
  <c r="H198" i="8"/>
  <c r="G200" i="8"/>
  <c r="J200" i="8" s="1"/>
  <c r="G199" i="8"/>
  <c r="J199" i="8" s="1"/>
  <c r="H199" i="8"/>
  <c r="H200" i="8"/>
  <c r="F57" i="9"/>
  <c r="F134" i="9" l="1"/>
  <c r="F130" i="9"/>
  <c r="F129" i="9"/>
  <c r="F128" i="9"/>
  <c r="F127" i="9"/>
  <c r="F126" i="9"/>
  <c r="F124" i="9"/>
  <c r="F123" i="9"/>
  <c r="F119" i="9"/>
  <c r="F118" i="9"/>
  <c r="F170" i="9" l="1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232" i="9"/>
  <c r="F230" i="9"/>
  <c r="F228" i="9"/>
  <c r="F227" i="9"/>
  <c r="F226" i="9"/>
  <c r="F225" i="9"/>
  <c r="F220" i="9"/>
  <c r="F219" i="9"/>
  <c r="F218" i="9"/>
  <c r="F217" i="9"/>
  <c r="F216" i="9"/>
  <c r="F211" i="9"/>
  <c r="F117" i="9"/>
  <c r="F82" i="9"/>
  <c r="F80" i="9"/>
  <c r="F79" i="9"/>
  <c r="F75" i="9"/>
  <c r="F136" i="14"/>
  <c r="F126" i="14"/>
  <c r="F125" i="14"/>
  <c r="F112" i="14"/>
  <c r="F111" i="14"/>
  <c r="F109" i="14"/>
  <c r="F108" i="14"/>
  <c r="F107" i="14"/>
  <c r="F110" i="14"/>
  <c r="F333" i="8" l="1"/>
  <c r="I333" i="8" s="1"/>
  <c r="F332" i="8"/>
  <c r="I332" i="8" s="1"/>
  <c r="F331" i="8"/>
  <c r="I331" i="8" s="1"/>
  <c r="F330" i="8"/>
  <c r="I330" i="8" s="1"/>
  <c r="F329" i="8"/>
  <c r="I329" i="8" s="1"/>
  <c r="F328" i="8"/>
  <c r="I328" i="8" s="1"/>
  <c r="F327" i="8"/>
  <c r="I327" i="8" s="1"/>
  <c r="F326" i="8"/>
  <c r="I326" i="8" s="1"/>
  <c r="F325" i="8"/>
  <c r="I325" i="8" s="1"/>
  <c r="F324" i="8"/>
  <c r="I324" i="8" s="1"/>
  <c r="F323" i="8"/>
  <c r="I323" i="8" s="1"/>
  <c r="F322" i="8"/>
  <c r="I322" i="8" s="1"/>
  <c r="F321" i="8"/>
  <c r="I321" i="8" s="1"/>
  <c r="F320" i="8"/>
  <c r="I320" i="8" s="1"/>
  <c r="C332" i="8"/>
  <c r="B332" i="8"/>
  <c r="C331" i="8"/>
  <c r="B331" i="8"/>
  <c r="C330" i="8"/>
  <c r="B330" i="8"/>
  <c r="C329" i="8"/>
  <c r="B329" i="8"/>
  <c r="C328" i="8"/>
  <c r="B328" i="8"/>
  <c r="C327" i="8"/>
  <c r="B327" i="8"/>
  <c r="C326" i="8"/>
  <c r="B326" i="8"/>
  <c r="C325" i="8"/>
  <c r="B325" i="8"/>
  <c r="C324" i="8"/>
  <c r="B324" i="8"/>
  <c r="C323" i="8"/>
  <c r="B323" i="8"/>
  <c r="C322" i="8"/>
  <c r="B322" i="8"/>
  <c r="C321" i="8"/>
  <c r="B321" i="8"/>
  <c r="C320" i="8"/>
  <c r="B320" i="8"/>
  <c r="F318" i="8"/>
  <c r="H318" i="8" s="1"/>
  <c r="F317" i="8"/>
  <c r="I317" i="8" s="1"/>
  <c r="F316" i="8"/>
  <c r="I316" i="8" s="1"/>
  <c r="F315" i="8"/>
  <c r="H315" i="8" s="1"/>
  <c r="F314" i="8"/>
  <c r="H314" i="8" s="1"/>
  <c r="F313" i="8"/>
  <c r="I313" i="8" s="1"/>
  <c r="F312" i="8"/>
  <c r="I312" i="8" s="1"/>
  <c r="F311" i="8"/>
  <c r="I311" i="8" s="1"/>
  <c r="F310" i="8"/>
  <c r="H310" i="8" s="1"/>
  <c r="F309" i="8"/>
  <c r="I309" i="8" s="1"/>
  <c r="F308" i="8"/>
  <c r="I308" i="8" s="1"/>
  <c r="F307" i="8"/>
  <c r="G307" i="8" s="1"/>
  <c r="J307" i="8" s="1"/>
  <c r="F306" i="8"/>
  <c r="H306" i="8" s="1"/>
  <c r="F305" i="8"/>
  <c r="I305" i="8" s="1"/>
  <c r="C318" i="8"/>
  <c r="C317" i="8"/>
  <c r="B317" i="8"/>
  <c r="C316" i="8"/>
  <c r="B316" i="8"/>
  <c r="C315" i="8"/>
  <c r="B315" i="8"/>
  <c r="C314" i="8"/>
  <c r="B314" i="8"/>
  <c r="C313" i="8"/>
  <c r="B313" i="8"/>
  <c r="C312" i="8"/>
  <c r="B312" i="8"/>
  <c r="C311" i="8"/>
  <c r="B311" i="8"/>
  <c r="C310" i="8"/>
  <c r="B310" i="8"/>
  <c r="C309" i="8"/>
  <c r="B309" i="8"/>
  <c r="C308" i="8"/>
  <c r="B308" i="8"/>
  <c r="C307" i="8"/>
  <c r="B307" i="8"/>
  <c r="C306" i="8"/>
  <c r="B306" i="8"/>
  <c r="C305" i="8"/>
  <c r="B305" i="8"/>
  <c r="F304" i="8"/>
  <c r="H304" i="8" s="1"/>
  <c r="C304" i="8"/>
  <c r="B304" i="8"/>
  <c r="F319" i="8"/>
  <c r="I319" i="8" s="1"/>
  <c r="C319" i="8"/>
  <c r="B319" i="8"/>
  <c r="I62" i="25"/>
  <c r="H333" i="8" l="1"/>
  <c r="H325" i="8"/>
  <c r="G327" i="8"/>
  <c r="J327" i="8" s="1"/>
  <c r="H321" i="8"/>
  <c r="G328" i="8"/>
  <c r="J328" i="8" s="1"/>
  <c r="H329" i="8"/>
  <c r="G322" i="8"/>
  <c r="J322" i="8" s="1"/>
  <c r="G326" i="8"/>
  <c r="J326" i="8" s="1"/>
  <c r="G330" i="8"/>
  <c r="J330" i="8" s="1"/>
  <c r="H322" i="8"/>
  <c r="H326" i="8"/>
  <c r="H330" i="8"/>
  <c r="G323" i="8"/>
  <c r="J323" i="8" s="1"/>
  <c r="G331" i="8"/>
  <c r="J331" i="8" s="1"/>
  <c r="H323" i="8"/>
  <c r="H327" i="8"/>
  <c r="H331" i="8"/>
  <c r="G320" i="8"/>
  <c r="J320" i="8" s="1"/>
  <c r="G324" i="8"/>
  <c r="J324" i="8" s="1"/>
  <c r="G332" i="8"/>
  <c r="J332" i="8" s="1"/>
  <c r="H320" i="8"/>
  <c r="H324" i="8"/>
  <c r="H328" i="8"/>
  <c r="H332" i="8"/>
  <c r="G321" i="8"/>
  <c r="J321" i="8" s="1"/>
  <c r="G325" i="8"/>
  <c r="J325" i="8" s="1"/>
  <c r="G329" i="8"/>
  <c r="J329" i="8" s="1"/>
  <c r="G333" i="8"/>
  <c r="J333" i="8" s="1"/>
  <c r="G315" i="8"/>
  <c r="J315" i="8" s="1"/>
  <c r="H311" i="8"/>
  <c r="I315" i="8"/>
  <c r="G316" i="8"/>
  <c r="J316" i="8" s="1"/>
  <c r="H316" i="8"/>
  <c r="G305" i="8"/>
  <c r="J305" i="8" s="1"/>
  <c r="G309" i="8"/>
  <c r="J309" i="8" s="1"/>
  <c r="G313" i="8"/>
  <c r="J313" i="8" s="1"/>
  <c r="G317" i="8"/>
  <c r="J317" i="8" s="1"/>
  <c r="H305" i="8"/>
  <c r="H309" i="8"/>
  <c r="H313" i="8"/>
  <c r="H317" i="8"/>
  <c r="G311" i="8"/>
  <c r="J311" i="8" s="1"/>
  <c r="H307" i="8"/>
  <c r="I307" i="8"/>
  <c r="G308" i="8"/>
  <c r="J308" i="8" s="1"/>
  <c r="H308" i="8"/>
  <c r="G306" i="8"/>
  <c r="J306" i="8" s="1"/>
  <c r="G310" i="8"/>
  <c r="J310" i="8" s="1"/>
  <c r="G314" i="8"/>
  <c r="J314" i="8" s="1"/>
  <c r="G318" i="8"/>
  <c r="J318" i="8" s="1"/>
  <c r="I306" i="8"/>
  <c r="I310" i="8"/>
  <c r="I314" i="8"/>
  <c r="I318" i="8"/>
  <c r="G312" i="8"/>
  <c r="J312" i="8" s="1"/>
  <c r="H312" i="8"/>
  <c r="I304" i="8"/>
  <c r="G304" i="8"/>
  <c r="J304" i="8" s="1"/>
  <c r="G319" i="8"/>
  <c r="J319" i="8" s="1"/>
  <c r="H319" i="8"/>
  <c r="G62" i="25"/>
  <c r="J62" i="25" s="1"/>
  <c r="H62" i="25"/>
  <c r="F93" i="25"/>
  <c r="H93" i="25" s="1"/>
  <c r="F92" i="25"/>
  <c r="I92" i="25" s="1"/>
  <c r="F91" i="25"/>
  <c r="I91" i="25" s="1"/>
  <c r="G91" i="25" l="1"/>
  <c r="J91" i="25" s="1"/>
  <c r="H91" i="25"/>
  <c r="G93" i="25"/>
  <c r="J93" i="25" s="1"/>
  <c r="I93" i="25"/>
  <c r="G92" i="25"/>
  <c r="J92" i="25" s="1"/>
  <c r="H92" i="25"/>
  <c r="F303" i="8"/>
  <c r="I303" i="8" s="1"/>
  <c r="F302" i="8"/>
  <c r="I302" i="8" s="1"/>
  <c r="F301" i="8"/>
  <c r="H301" i="8" s="1"/>
  <c r="F300" i="8"/>
  <c r="I300" i="8" s="1"/>
  <c r="F299" i="8"/>
  <c r="I299" i="8" s="1"/>
  <c r="C303" i="8"/>
  <c r="B303" i="8"/>
  <c r="C302" i="8"/>
  <c r="B302" i="8"/>
  <c r="C301" i="8"/>
  <c r="B301" i="8"/>
  <c r="C300" i="8"/>
  <c r="B300" i="8"/>
  <c r="C299" i="8"/>
  <c r="B299" i="8"/>
  <c r="C298" i="8"/>
  <c r="B298" i="8"/>
  <c r="G300" i="8" l="1"/>
  <c r="J300" i="8" s="1"/>
  <c r="H300" i="8"/>
  <c r="G302" i="8"/>
  <c r="J302" i="8" s="1"/>
  <c r="H302" i="8"/>
  <c r="H303" i="8"/>
  <c r="H299" i="8"/>
  <c r="G301" i="8"/>
  <c r="J301" i="8" s="1"/>
  <c r="I301" i="8"/>
  <c r="G299" i="8"/>
  <c r="J299" i="8" s="1"/>
  <c r="G303" i="8"/>
  <c r="J303" i="8" s="1"/>
  <c r="C35" i="20" l="1"/>
  <c r="F35" i="20" s="1"/>
  <c r="C34" i="20"/>
  <c r="F34" i="20" s="1"/>
  <c r="D35" i="20" l="1"/>
  <c r="G35" i="20" s="1"/>
  <c r="D34" i="20"/>
  <c r="G34" i="20" s="1"/>
  <c r="E34" i="20"/>
  <c r="E35" i="20"/>
  <c r="F90" i="9" l="1"/>
  <c r="F87" i="9"/>
  <c r="F86" i="9"/>
  <c r="F85" i="9"/>
  <c r="F84" i="9"/>
  <c r="F83" i="9"/>
  <c r="F81" i="9"/>
  <c r="F78" i="9"/>
  <c r="F77" i="9"/>
  <c r="F76" i="9"/>
  <c r="F74" i="9"/>
  <c r="F58" i="9" l="1"/>
  <c r="G58" i="9" s="1"/>
  <c r="F39" i="25" l="1"/>
  <c r="I39" i="25" s="1"/>
  <c r="F256" i="9"/>
  <c r="I256" i="9" s="1"/>
  <c r="C256" i="9"/>
  <c r="G39" i="25" l="1"/>
  <c r="J39" i="25" s="1"/>
  <c r="H39" i="25"/>
  <c r="G256" i="9"/>
  <c r="J256" i="9" s="1"/>
  <c r="H256" i="9"/>
  <c r="C4" i="9" l="1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 l="1"/>
  <c r="F290" i="8" l="1"/>
  <c r="I290" i="8" s="1"/>
  <c r="C290" i="8"/>
  <c r="B290" i="8"/>
  <c r="G290" i="8" l="1"/>
  <c r="J290" i="8" s="1"/>
  <c r="H290" i="8"/>
  <c r="F72" i="9"/>
  <c r="H72" i="9" s="1"/>
  <c r="B72" i="9"/>
  <c r="I72" i="9" l="1"/>
  <c r="G72" i="9"/>
  <c r="J72" i="9" s="1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78" i="9" l="1"/>
  <c r="F517" i="18" l="1"/>
  <c r="G517" i="18" s="1"/>
  <c r="J517" i="18" s="1"/>
  <c r="H471" i="18"/>
  <c r="H517" i="18" l="1"/>
  <c r="I517" i="18"/>
  <c r="G471" i="18"/>
  <c r="J471" i="18" s="1"/>
  <c r="I471" i="18"/>
  <c r="F476" i="14"/>
  <c r="I476" i="14" s="1"/>
  <c r="F475" i="14"/>
  <c r="I475" i="14" s="1"/>
  <c r="F474" i="14"/>
  <c r="I474" i="14" s="1"/>
  <c r="F473" i="14"/>
  <c r="I473" i="14" s="1"/>
  <c r="F472" i="14"/>
  <c r="I472" i="14" s="1"/>
  <c r="F471" i="14"/>
  <c r="I471" i="14" s="1"/>
  <c r="F470" i="14"/>
  <c r="I470" i="14" s="1"/>
  <c r="F469" i="14"/>
  <c r="G469" i="14" s="1"/>
  <c r="J469" i="14" s="1"/>
  <c r="F468" i="14"/>
  <c r="I468" i="14" s="1"/>
  <c r="F467" i="14"/>
  <c r="I467" i="14" s="1"/>
  <c r="F466" i="14"/>
  <c r="F465" i="14"/>
  <c r="H465" i="14" s="1"/>
  <c r="F464" i="14"/>
  <c r="I464" i="14" s="1"/>
  <c r="F463" i="14"/>
  <c r="I463" i="14" s="1"/>
  <c r="F462" i="14"/>
  <c r="I462" i="14" s="1"/>
  <c r="F461" i="14"/>
  <c r="I461" i="14" s="1"/>
  <c r="F460" i="14"/>
  <c r="I460" i="14" s="1"/>
  <c r="F459" i="14"/>
  <c r="I459" i="14" s="1"/>
  <c r="F458" i="14"/>
  <c r="I458" i="14" s="1"/>
  <c r="F457" i="14"/>
  <c r="I457" i="14" s="1"/>
  <c r="F456" i="14"/>
  <c r="I456" i="14" s="1"/>
  <c r="F455" i="14"/>
  <c r="I455" i="14" s="1"/>
  <c r="F454" i="14"/>
  <c r="I454" i="14" s="1"/>
  <c r="F453" i="14"/>
  <c r="I453" i="14" s="1"/>
  <c r="F452" i="14"/>
  <c r="I452" i="14" s="1"/>
  <c r="F451" i="14"/>
  <c r="I451" i="14" s="1"/>
  <c r="F450" i="14"/>
  <c r="I450" i="14" s="1"/>
  <c r="F449" i="14"/>
  <c r="I449" i="14" s="1"/>
  <c r="F448" i="14"/>
  <c r="I448" i="14" s="1"/>
  <c r="F447" i="14"/>
  <c r="I447" i="14" s="1"/>
  <c r="F446" i="14"/>
  <c r="I446" i="14" s="1"/>
  <c r="F445" i="14"/>
  <c r="I445" i="14" s="1"/>
  <c r="F444" i="14"/>
  <c r="I444" i="14" s="1"/>
  <c r="F443" i="14"/>
  <c r="I443" i="14" s="1"/>
  <c r="F442" i="14"/>
  <c r="I442" i="14" s="1"/>
  <c r="F441" i="14"/>
  <c r="I441" i="14" s="1"/>
  <c r="F440" i="14"/>
  <c r="I440" i="14" s="1"/>
  <c r="F439" i="14"/>
  <c r="I439" i="14" s="1"/>
  <c r="F438" i="14"/>
  <c r="I438" i="14" s="1"/>
  <c r="F437" i="14"/>
  <c r="I437" i="14" s="1"/>
  <c r="F436" i="14"/>
  <c r="I436" i="14" s="1"/>
  <c r="F435" i="14"/>
  <c r="I435" i="14" s="1"/>
  <c r="F434" i="14"/>
  <c r="I434" i="14" s="1"/>
  <c r="F433" i="14"/>
  <c r="G433" i="14" s="1"/>
  <c r="J433" i="14" s="1"/>
  <c r="F432" i="14"/>
  <c r="I432" i="14" s="1"/>
  <c r="F431" i="14"/>
  <c r="I431" i="14" s="1"/>
  <c r="F430" i="14"/>
  <c r="I430" i="14" s="1"/>
  <c r="F429" i="14"/>
  <c r="G429" i="14" s="1"/>
  <c r="J429" i="14" s="1"/>
  <c r="F428" i="14"/>
  <c r="I428" i="14" s="1"/>
  <c r="F427" i="14"/>
  <c r="I427" i="14" s="1"/>
  <c r="F426" i="14"/>
  <c r="I426" i="14" s="1"/>
  <c r="F425" i="14"/>
  <c r="I425" i="14" s="1"/>
  <c r="F424" i="14"/>
  <c r="I424" i="14" s="1"/>
  <c r="F423" i="14"/>
  <c r="I423" i="14" s="1"/>
  <c r="F422" i="14"/>
  <c r="I422" i="14" s="1"/>
  <c r="F421" i="14"/>
  <c r="I421" i="14" s="1"/>
  <c r="F420" i="14"/>
  <c r="I420" i="14" s="1"/>
  <c r="F419" i="14"/>
  <c r="I419" i="14" s="1"/>
  <c r="F418" i="14"/>
  <c r="I418" i="14" s="1"/>
  <c r="F417" i="14"/>
  <c r="I417" i="14" s="1"/>
  <c r="F416" i="14"/>
  <c r="I416" i="14" s="1"/>
  <c r="F415" i="14"/>
  <c r="I415" i="14" s="1"/>
  <c r="F414" i="14"/>
  <c r="I414" i="14" s="1"/>
  <c r="F413" i="14"/>
  <c r="I413" i="14" s="1"/>
  <c r="F412" i="14"/>
  <c r="I412" i="14" s="1"/>
  <c r="F411" i="14"/>
  <c r="I411" i="14" s="1"/>
  <c r="F410" i="14"/>
  <c r="I410" i="14" s="1"/>
  <c r="F409" i="14"/>
  <c r="I409" i="14" s="1"/>
  <c r="F408" i="14"/>
  <c r="I408" i="14" s="1"/>
  <c r="F407" i="14"/>
  <c r="I407" i="14" s="1"/>
  <c r="F406" i="14"/>
  <c r="I406" i="14" s="1"/>
  <c r="F405" i="14"/>
  <c r="I405" i="14" s="1"/>
  <c r="F404" i="14"/>
  <c r="I404" i="14" s="1"/>
  <c r="F403" i="14"/>
  <c r="I403" i="14" s="1"/>
  <c r="F402" i="14"/>
  <c r="I402" i="14" s="1"/>
  <c r="F401" i="14"/>
  <c r="I401" i="14" s="1"/>
  <c r="F400" i="14"/>
  <c r="I400" i="14" s="1"/>
  <c r="F399" i="14"/>
  <c r="I399" i="14" s="1"/>
  <c r="F398" i="14"/>
  <c r="I398" i="14" s="1"/>
  <c r="F397" i="14"/>
  <c r="I397" i="14" s="1"/>
  <c r="F396" i="14"/>
  <c r="I396" i="14" s="1"/>
  <c r="F395" i="14"/>
  <c r="I395" i="14" s="1"/>
  <c r="F394" i="14"/>
  <c r="I394" i="14" s="1"/>
  <c r="F393" i="14"/>
  <c r="G393" i="14" s="1"/>
  <c r="J393" i="14" s="1"/>
  <c r="F392" i="14"/>
  <c r="I392" i="14" s="1"/>
  <c r="F391" i="14"/>
  <c r="I391" i="14" s="1"/>
  <c r="F390" i="14"/>
  <c r="I390" i="14" s="1"/>
  <c r="F389" i="14"/>
  <c r="I389" i="14" s="1"/>
  <c r="F388" i="14"/>
  <c r="I388" i="14" s="1"/>
  <c r="F387" i="14"/>
  <c r="I387" i="14" s="1"/>
  <c r="F386" i="14"/>
  <c r="I386" i="14" s="1"/>
  <c r="F385" i="14"/>
  <c r="I385" i="14" s="1"/>
  <c r="F384" i="14"/>
  <c r="I384" i="14" s="1"/>
  <c r="F383" i="14"/>
  <c r="I383" i="14" s="1"/>
  <c r="F382" i="14"/>
  <c r="I382" i="14" s="1"/>
  <c r="F381" i="14"/>
  <c r="I381" i="14" s="1"/>
  <c r="F380" i="14"/>
  <c r="I380" i="14" s="1"/>
  <c r="F379" i="14"/>
  <c r="I379" i="14" s="1"/>
  <c r="F378" i="14"/>
  <c r="I378" i="14" s="1"/>
  <c r="F377" i="14"/>
  <c r="I377" i="14" s="1"/>
  <c r="F376" i="14"/>
  <c r="I376" i="14" s="1"/>
  <c r="F375" i="14"/>
  <c r="I375" i="14" s="1"/>
  <c r="F374" i="14"/>
  <c r="I374" i="14" s="1"/>
  <c r="F373" i="14"/>
  <c r="I373" i="14" s="1"/>
  <c r="F372" i="14"/>
  <c r="I372" i="14" s="1"/>
  <c r="F371" i="14"/>
  <c r="I371" i="14" s="1"/>
  <c r="F370" i="14"/>
  <c r="I370" i="14" s="1"/>
  <c r="F369" i="14"/>
  <c r="I369" i="14" s="1"/>
  <c r="F368" i="14"/>
  <c r="I368" i="14" s="1"/>
  <c r="F367" i="14"/>
  <c r="I367" i="14" s="1"/>
  <c r="F366" i="14"/>
  <c r="I366" i="14" s="1"/>
  <c r="F365" i="14"/>
  <c r="I365" i="14" s="1"/>
  <c r="F364" i="14"/>
  <c r="I364" i="14" s="1"/>
  <c r="F363" i="14"/>
  <c r="I363" i="14" s="1"/>
  <c r="F362" i="14"/>
  <c r="I362" i="14" s="1"/>
  <c r="F361" i="14"/>
  <c r="G361" i="14" s="1"/>
  <c r="J361" i="14" s="1"/>
  <c r="F360" i="14"/>
  <c r="I360" i="14" s="1"/>
  <c r="F359" i="14"/>
  <c r="I359" i="14" s="1"/>
  <c r="F358" i="14"/>
  <c r="I358" i="14" s="1"/>
  <c r="F357" i="14"/>
  <c r="I357" i="14" s="1"/>
  <c r="F356" i="14"/>
  <c r="I356" i="14" s="1"/>
  <c r="F355" i="14"/>
  <c r="I355" i="14" s="1"/>
  <c r="F354" i="14"/>
  <c r="I354" i="14" s="1"/>
  <c r="F353" i="14"/>
  <c r="H353" i="14" s="1"/>
  <c r="F352" i="14"/>
  <c r="I352" i="14" s="1"/>
  <c r="F351" i="14"/>
  <c r="I351" i="14" s="1"/>
  <c r="F350" i="14"/>
  <c r="I350" i="14" s="1"/>
  <c r="F349" i="14"/>
  <c r="H349" i="14" s="1"/>
  <c r="F348" i="14"/>
  <c r="I348" i="14" s="1"/>
  <c r="F347" i="14"/>
  <c r="I347" i="14" s="1"/>
  <c r="F346" i="14"/>
  <c r="I346" i="14" s="1"/>
  <c r="F345" i="14"/>
  <c r="I345" i="14" s="1"/>
  <c r="F344" i="14"/>
  <c r="I344" i="14" s="1"/>
  <c r="F343" i="14"/>
  <c r="I343" i="14" s="1"/>
  <c r="F342" i="14"/>
  <c r="I342" i="14" s="1"/>
  <c r="F341" i="14"/>
  <c r="I341" i="14" s="1"/>
  <c r="F340" i="14"/>
  <c r="I340" i="14" s="1"/>
  <c r="F339" i="14"/>
  <c r="I339" i="14" s="1"/>
  <c r="F338" i="14"/>
  <c r="I338" i="14" s="1"/>
  <c r="F337" i="14"/>
  <c r="I337" i="14" s="1"/>
  <c r="F336" i="14"/>
  <c r="I336" i="14" s="1"/>
  <c r="F335" i="14"/>
  <c r="I335" i="14" s="1"/>
  <c r="F334" i="14"/>
  <c r="I334" i="14" s="1"/>
  <c r="F333" i="14"/>
  <c r="H333" i="14" s="1"/>
  <c r="F332" i="14"/>
  <c r="I332" i="14" s="1"/>
  <c r="F331" i="14"/>
  <c r="I331" i="14" s="1"/>
  <c r="F330" i="14"/>
  <c r="I330" i="14" s="1"/>
  <c r="F329" i="14"/>
  <c r="I329" i="14" s="1"/>
  <c r="F328" i="14"/>
  <c r="I328" i="14" s="1"/>
  <c r="F327" i="14"/>
  <c r="I327" i="14" s="1"/>
  <c r="H461" i="14" l="1"/>
  <c r="H447" i="14"/>
  <c r="G447" i="14"/>
  <c r="J447" i="14" s="1"/>
  <c r="G411" i="14"/>
  <c r="J411" i="14" s="1"/>
  <c r="I469" i="14"/>
  <c r="G455" i="14"/>
  <c r="J455" i="14" s="1"/>
  <c r="G441" i="14"/>
  <c r="J441" i="14" s="1"/>
  <c r="H469" i="14"/>
  <c r="G345" i="14"/>
  <c r="J345" i="14" s="1"/>
  <c r="I433" i="14"/>
  <c r="H433" i="14"/>
  <c r="H345" i="14"/>
  <c r="H455" i="14"/>
  <c r="H441" i="14"/>
  <c r="I353" i="14"/>
  <c r="H411" i="14"/>
  <c r="G331" i="14"/>
  <c r="J331" i="14" s="1"/>
  <c r="G391" i="14"/>
  <c r="J391" i="14" s="1"/>
  <c r="H449" i="14"/>
  <c r="G407" i="14"/>
  <c r="J407" i="14" s="1"/>
  <c r="H361" i="14"/>
  <c r="I361" i="14"/>
  <c r="I393" i="14"/>
  <c r="G359" i="14"/>
  <c r="J359" i="14" s="1"/>
  <c r="H359" i="14"/>
  <c r="H331" i="14"/>
  <c r="G375" i="14"/>
  <c r="J375" i="14" s="1"/>
  <c r="H375" i="14"/>
  <c r="I465" i="14"/>
  <c r="I349" i="14"/>
  <c r="H393" i="14"/>
  <c r="H407" i="14"/>
  <c r="G377" i="14"/>
  <c r="J377" i="14" s="1"/>
  <c r="G427" i="14"/>
  <c r="J427" i="14" s="1"/>
  <c r="G339" i="14"/>
  <c r="J339" i="14" s="1"/>
  <c r="G397" i="14"/>
  <c r="J397" i="14" s="1"/>
  <c r="H339" i="14"/>
  <c r="I429" i="14"/>
  <c r="G357" i="14"/>
  <c r="J357" i="14" s="1"/>
  <c r="G371" i="14"/>
  <c r="J371" i="14" s="1"/>
  <c r="H397" i="14"/>
  <c r="H429" i="14"/>
  <c r="G413" i="14"/>
  <c r="J413" i="14" s="1"/>
  <c r="H443" i="14"/>
  <c r="H357" i="14"/>
  <c r="H371" i="14"/>
  <c r="G461" i="14"/>
  <c r="J461" i="14" s="1"/>
  <c r="H459" i="14"/>
  <c r="G369" i="14"/>
  <c r="J369" i="14" s="1"/>
  <c r="G383" i="14"/>
  <c r="J383" i="14" s="1"/>
  <c r="G405" i="14"/>
  <c r="J405" i="14" s="1"/>
  <c r="G419" i="14"/>
  <c r="J419" i="14" s="1"/>
  <c r="G333" i="14"/>
  <c r="J333" i="14" s="1"/>
  <c r="G347" i="14"/>
  <c r="J347" i="14" s="1"/>
  <c r="H369" i="14"/>
  <c r="H383" i="14"/>
  <c r="H405" i="14"/>
  <c r="H419" i="14"/>
  <c r="G449" i="14"/>
  <c r="J449" i="14" s="1"/>
  <c r="G463" i="14"/>
  <c r="J463" i="14" s="1"/>
  <c r="I333" i="14"/>
  <c r="G341" i="14"/>
  <c r="J341" i="14" s="1"/>
  <c r="G355" i="14"/>
  <c r="J355" i="14" s="1"/>
  <c r="H377" i="14"/>
  <c r="H391" i="14"/>
  <c r="H413" i="14"/>
  <c r="H427" i="14"/>
  <c r="G457" i="14"/>
  <c r="J457" i="14" s="1"/>
  <c r="H463" i="14"/>
  <c r="H341" i="14"/>
  <c r="H355" i="14"/>
  <c r="G385" i="14"/>
  <c r="J385" i="14" s="1"/>
  <c r="G399" i="14"/>
  <c r="J399" i="14" s="1"/>
  <c r="G421" i="14"/>
  <c r="J421" i="14" s="1"/>
  <c r="G435" i="14"/>
  <c r="J435" i="14" s="1"/>
  <c r="H457" i="14"/>
  <c r="G471" i="14"/>
  <c r="J471" i="14" s="1"/>
  <c r="G349" i="14"/>
  <c r="J349" i="14" s="1"/>
  <c r="G363" i="14"/>
  <c r="J363" i="14" s="1"/>
  <c r="H385" i="14"/>
  <c r="H399" i="14"/>
  <c r="H421" i="14"/>
  <c r="H435" i="14"/>
  <c r="G465" i="14"/>
  <c r="J465" i="14" s="1"/>
  <c r="H471" i="14"/>
  <c r="H347" i="14"/>
  <c r="H363" i="14"/>
  <c r="G443" i="14"/>
  <c r="J443" i="14" s="1"/>
  <c r="G335" i="14"/>
  <c r="J335" i="14" s="1"/>
  <c r="G401" i="14"/>
  <c r="J401" i="14" s="1"/>
  <c r="G437" i="14"/>
  <c r="J437" i="14" s="1"/>
  <c r="G451" i="14"/>
  <c r="J451" i="14" s="1"/>
  <c r="G473" i="14"/>
  <c r="J473" i="14" s="1"/>
  <c r="H335" i="14"/>
  <c r="G365" i="14"/>
  <c r="J365" i="14" s="1"/>
  <c r="G379" i="14"/>
  <c r="J379" i="14" s="1"/>
  <c r="H401" i="14"/>
  <c r="G415" i="14"/>
  <c r="J415" i="14" s="1"/>
  <c r="H437" i="14"/>
  <c r="H451" i="14"/>
  <c r="I466" i="14"/>
  <c r="H466" i="14"/>
  <c r="G466" i="14"/>
  <c r="J466" i="14" s="1"/>
  <c r="H473" i="14"/>
  <c r="G329" i="14"/>
  <c r="J329" i="14" s="1"/>
  <c r="G343" i="14"/>
  <c r="J343" i="14" s="1"/>
  <c r="H365" i="14"/>
  <c r="H379" i="14"/>
  <c r="H415" i="14"/>
  <c r="G445" i="14"/>
  <c r="J445" i="14" s="1"/>
  <c r="G459" i="14"/>
  <c r="J459" i="14" s="1"/>
  <c r="H329" i="14"/>
  <c r="H343" i="14"/>
  <c r="G373" i="14"/>
  <c r="J373" i="14" s="1"/>
  <c r="G387" i="14"/>
  <c r="J387" i="14" s="1"/>
  <c r="G409" i="14"/>
  <c r="J409" i="14" s="1"/>
  <c r="G423" i="14"/>
  <c r="J423" i="14" s="1"/>
  <c r="H445" i="14"/>
  <c r="G337" i="14"/>
  <c r="J337" i="14" s="1"/>
  <c r="G351" i="14"/>
  <c r="J351" i="14" s="1"/>
  <c r="H373" i="14"/>
  <c r="H387" i="14"/>
  <c r="H409" i="14"/>
  <c r="H423" i="14"/>
  <c r="G453" i="14"/>
  <c r="J453" i="14" s="1"/>
  <c r="G467" i="14"/>
  <c r="J467" i="14" s="1"/>
  <c r="H337" i="14"/>
  <c r="H351" i="14"/>
  <c r="G381" i="14"/>
  <c r="J381" i="14" s="1"/>
  <c r="G395" i="14"/>
  <c r="J395" i="14" s="1"/>
  <c r="G417" i="14"/>
  <c r="J417" i="14" s="1"/>
  <c r="G431" i="14"/>
  <c r="J431" i="14" s="1"/>
  <c r="H453" i="14"/>
  <c r="H467" i="14"/>
  <c r="H381" i="14"/>
  <c r="H395" i="14"/>
  <c r="H417" i="14"/>
  <c r="H431" i="14"/>
  <c r="G389" i="14"/>
  <c r="J389" i="14" s="1"/>
  <c r="G403" i="14"/>
  <c r="J403" i="14" s="1"/>
  <c r="G425" i="14"/>
  <c r="J425" i="14" s="1"/>
  <c r="G439" i="14"/>
  <c r="J439" i="14" s="1"/>
  <c r="G475" i="14"/>
  <c r="J475" i="14" s="1"/>
  <c r="G353" i="14"/>
  <c r="J353" i="14" s="1"/>
  <c r="G367" i="14"/>
  <c r="J367" i="14" s="1"/>
  <c r="H389" i="14"/>
  <c r="H403" i="14"/>
  <c r="H425" i="14"/>
  <c r="H439" i="14"/>
  <c r="H475" i="14"/>
  <c r="H367" i="14"/>
  <c r="G330" i="14"/>
  <c r="J330" i="14" s="1"/>
  <c r="G334" i="14"/>
  <c r="J334" i="14" s="1"/>
  <c r="G338" i="14"/>
  <c r="J338" i="14" s="1"/>
  <c r="G342" i="14"/>
  <c r="J342" i="14" s="1"/>
  <c r="G346" i="14"/>
  <c r="J346" i="14" s="1"/>
  <c r="G350" i="14"/>
  <c r="J350" i="14" s="1"/>
  <c r="G354" i="14"/>
  <c r="J354" i="14" s="1"/>
  <c r="G358" i="14"/>
  <c r="J358" i="14" s="1"/>
  <c r="G362" i="14"/>
  <c r="J362" i="14" s="1"/>
  <c r="G366" i="14"/>
  <c r="J366" i="14" s="1"/>
  <c r="G370" i="14"/>
  <c r="J370" i="14" s="1"/>
  <c r="G374" i="14"/>
  <c r="J374" i="14" s="1"/>
  <c r="G378" i="14"/>
  <c r="J378" i="14" s="1"/>
  <c r="G382" i="14"/>
  <c r="J382" i="14" s="1"/>
  <c r="G386" i="14"/>
  <c r="J386" i="14" s="1"/>
  <c r="G390" i="14"/>
  <c r="J390" i="14" s="1"/>
  <c r="G394" i="14"/>
  <c r="J394" i="14" s="1"/>
  <c r="G398" i="14"/>
  <c r="J398" i="14" s="1"/>
  <c r="G402" i="14"/>
  <c r="J402" i="14" s="1"/>
  <c r="G406" i="14"/>
  <c r="J406" i="14" s="1"/>
  <c r="G410" i="14"/>
  <c r="J410" i="14" s="1"/>
  <c r="G414" i="14"/>
  <c r="J414" i="14" s="1"/>
  <c r="G418" i="14"/>
  <c r="J418" i="14" s="1"/>
  <c r="G422" i="14"/>
  <c r="J422" i="14" s="1"/>
  <c r="G426" i="14"/>
  <c r="J426" i="14" s="1"/>
  <c r="G430" i="14"/>
  <c r="J430" i="14" s="1"/>
  <c r="G434" i="14"/>
  <c r="J434" i="14" s="1"/>
  <c r="G438" i="14"/>
  <c r="J438" i="14" s="1"/>
  <c r="G442" i="14"/>
  <c r="J442" i="14" s="1"/>
  <c r="G446" i="14"/>
  <c r="J446" i="14" s="1"/>
  <c r="G450" i="14"/>
  <c r="J450" i="14" s="1"/>
  <c r="G454" i="14"/>
  <c r="J454" i="14" s="1"/>
  <c r="G458" i="14"/>
  <c r="J458" i="14" s="1"/>
  <c r="G462" i="14"/>
  <c r="J462" i="14" s="1"/>
  <c r="G470" i="14"/>
  <c r="J470" i="14" s="1"/>
  <c r="G474" i="14"/>
  <c r="J474" i="14" s="1"/>
  <c r="H330" i="14"/>
  <c r="H334" i="14"/>
  <c r="H338" i="14"/>
  <c r="H342" i="14"/>
  <c r="H346" i="14"/>
  <c r="H350" i="14"/>
  <c r="H354" i="14"/>
  <c r="H358" i="14"/>
  <c r="H362" i="14"/>
  <c r="H366" i="14"/>
  <c r="H370" i="14"/>
  <c r="H374" i="14"/>
  <c r="H378" i="14"/>
  <c r="H382" i="14"/>
  <c r="H386" i="14"/>
  <c r="H390" i="14"/>
  <c r="H394" i="14"/>
  <c r="H398" i="14"/>
  <c r="H402" i="14"/>
  <c r="H406" i="14"/>
  <c r="H410" i="14"/>
  <c r="H414" i="14"/>
  <c r="H418" i="14"/>
  <c r="H422" i="14"/>
  <c r="H426" i="14"/>
  <c r="H430" i="14"/>
  <c r="H434" i="14"/>
  <c r="H438" i="14"/>
  <c r="H442" i="14"/>
  <c r="H446" i="14"/>
  <c r="H450" i="14"/>
  <c r="H454" i="14"/>
  <c r="H458" i="14"/>
  <c r="H462" i="14"/>
  <c r="H470" i="14"/>
  <c r="H474" i="14"/>
  <c r="G328" i="14"/>
  <c r="J328" i="14" s="1"/>
  <c r="G332" i="14"/>
  <c r="J332" i="14" s="1"/>
  <c r="G336" i="14"/>
  <c r="J336" i="14" s="1"/>
  <c r="G340" i="14"/>
  <c r="J340" i="14" s="1"/>
  <c r="G344" i="14"/>
  <c r="J344" i="14" s="1"/>
  <c r="G348" i="14"/>
  <c r="J348" i="14" s="1"/>
  <c r="G352" i="14"/>
  <c r="J352" i="14" s="1"/>
  <c r="G356" i="14"/>
  <c r="J356" i="14" s="1"/>
  <c r="G360" i="14"/>
  <c r="J360" i="14" s="1"/>
  <c r="G364" i="14"/>
  <c r="J364" i="14" s="1"/>
  <c r="G368" i="14"/>
  <c r="J368" i="14" s="1"/>
  <c r="G372" i="14"/>
  <c r="J372" i="14" s="1"/>
  <c r="G376" i="14"/>
  <c r="J376" i="14" s="1"/>
  <c r="G380" i="14"/>
  <c r="J380" i="14" s="1"/>
  <c r="G384" i="14"/>
  <c r="J384" i="14" s="1"/>
  <c r="G388" i="14"/>
  <c r="J388" i="14" s="1"/>
  <c r="G392" i="14"/>
  <c r="J392" i="14" s="1"/>
  <c r="G396" i="14"/>
  <c r="J396" i="14" s="1"/>
  <c r="G400" i="14"/>
  <c r="J400" i="14" s="1"/>
  <c r="G404" i="14"/>
  <c r="J404" i="14" s="1"/>
  <c r="G408" i="14"/>
  <c r="J408" i="14" s="1"/>
  <c r="G412" i="14"/>
  <c r="J412" i="14" s="1"/>
  <c r="G416" i="14"/>
  <c r="J416" i="14" s="1"/>
  <c r="G420" i="14"/>
  <c r="J420" i="14" s="1"/>
  <c r="G424" i="14"/>
  <c r="J424" i="14" s="1"/>
  <c r="G428" i="14"/>
  <c r="J428" i="14" s="1"/>
  <c r="G432" i="14"/>
  <c r="J432" i="14" s="1"/>
  <c r="G436" i="14"/>
  <c r="J436" i="14" s="1"/>
  <c r="G440" i="14"/>
  <c r="J440" i="14" s="1"/>
  <c r="G444" i="14"/>
  <c r="J444" i="14" s="1"/>
  <c r="G448" i="14"/>
  <c r="J448" i="14" s="1"/>
  <c r="G452" i="14"/>
  <c r="J452" i="14" s="1"/>
  <c r="G456" i="14"/>
  <c r="J456" i="14" s="1"/>
  <c r="G460" i="14"/>
  <c r="J460" i="14" s="1"/>
  <c r="G464" i="14"/>
  <c r="J464" i="14" s="1"/>
  <c r="G468" i="14"/>
  <c r="J468" i="14" s="1"/>
  <c r="G472" i="14"/>
  <c r="J472" i="14" s="1"/>
  <c r="G476" i="14"/>
  <c r="J476" i="14" s="1"/>
  <c r="H328" i="14"/>
  <c r="H332" i="14"/>
  <c r="H336" i="14"/>
  <c r="H340" i="14"/>
  <c r="H344" i="14"/>
  <c r="H348" i="14"/>
  <c r="H352" i="14"/>
  <c r="H356" i="14"/>
  <c r="H360" i="14"/>
  <c r="H364" i="14"/>
  <c r="H368" i="14"/>
  <c r="H372" i="14"/>
  <c r="H376" i="14"/>
  <c r="H380" i="14"/>
  <c r="H384" i="14"/>
  <c r="H388" i="14"/>
  <c r="H392" i="14"/>
  <c r="H396" i="14"/>
  <c r="H400" i="14"/>
  <c r="H404" i="14"/>
  <c r="H408" i="14"/>
  <c r="H412" i="14"/>
  <c r="H416" i="14"/>
  <c r="H420" i="14"/>
  <c r="H424" i="14"/>
  <c r="H428" i="14"/>
  <c r="H432" i="14"/>
  <c r="H436" i="14"/>
  <c r="H440" i="14"/>
  <c r="H444" i="14"/>
  <c r="H448" i="14"/>
  <c r="H452" i="14"/>
  <c r="H456" i="14"/>
  <c r="H460" i="14"/>
  <c r="H464" i="14"/>
  <c r="H468" i="14"/>
  <c r="H472" i="14"/>
  <c r="H476" i="14"/>
  <c r="G327" i="14"/>
  <c r="J327" i="14" s="1"/>
  <c r="H327" i="14"/>
  <c r="I835" i="15" l="1"/>
  <c r="F564" i="15"/>
  <c r="I564" i="15" s="1"/>
  <c r="F563" i="15"/>
  <c r="F562" i="15"/>
  <c r="H562" i="15" s="1"/>
  <c r="F561" i="15"/>
  <c r="I561" i="15" s="1"/>
  <c r="F560" i="15"/>
  <c r="I560" i="15" s="1"/>
  <c r="F559" i="15"/>
  <c r="F558" i="15"/>
  <c r="I558" i="15" s="1"/>
  <c r="F557" i="15"/>
  <c r="I557" i="15" s="1"/>
  <c r="F556" i="15"/>
  <c r="I556" i="15" s="1"/>
  <c r="F555" i="15"/>
  <c r="F554" i="15"/>
  <c r="I554" i="15" s="1"/>
  <c r="F553" i="15"/>
  <c r="I553" i="15" s="1"/>
  <c r="F552" i="15"/>
  <c r="I552" i="15" s="1"/>
  <c r="F551" i="15"/>
  <c r="F550" i="15"/>
  <c r="H550" i="15" s="1"/>
  <c r="F549" i="15"/>
  <c r="I549" i="15" s="1"/>
  <c r="F548" i="15"/>
  <c r="I548" i="15" s="1"/>
  <c r="F547" i="15"/>
  <c r="I547" i="15" s="1"/>
  <c r="F546" i="15"/>
  <c r="I546" i="15" s="1"/>
  <c r="F545" i="15"/>
  <c r="I545" i="15" s="1"/>
  <c r="F544" i="15"/>
  <c r="I544" i="15" s="1"/>
  <c r="F543" i="15"/>
  <c r="I543" i="15" s="1"/>
  <c r="F542" i="15"/>
  <c r="H542" i="15" s="1"/>
  <c r="F541" i="15"/>
  <c r="I541" i="15" s="1"/>
  <c r="F540" i="15"/>
  <c r="I540" i="15" s="1"/>
  <c r="F539" i="15"/>
  <c r="I539" i="15" s="1"/>
  <c r="F538" i="15"/>
  <c r="I538" i="15" s="1"/>
  <c r="F537" i="15"/>
  <c r="I537" i="15" s="1"/>
  <c r="F536" i="15"/>
  <c r="I536" i="15" s="1"/>
  <c r="F535" i="15"/>
  <c r="I535" i="15" s="1"/>
  <c r="F534" i="15"/>
  <c r="I534" i="15" s="1"/>
  <c r="F533" i="15"/>
  <c r="I533" i="15" s="1"/>
  <c r="F532" i="15"/>
  <c r="I532" i="15" s="1"/>
  <c r="F531" i="15"/>
  <c r="I531" i="15" s="1"/>
  <c r="G539" i="15" l="1"/>
  <c r="J539" i="15" s="1"/>
  <c r="H539" i="15"/>
  <c r="G531" i="15"/>
  <c r="J531" i="15" s="1"/>
  <c r="G547" i="15"/>
  <c r="J547" i="15" s="1"/>
  <c r="H531" i="15"/>
  <c r="H547" i="15"/>
  <c r="G534" i="15"/>
  <c r="J534" i="15" s="1"/>
  <c r="G550" i="15"/>
  <c r="J550" i="15" s="1"/>
  <c r="H534" i="15"/>
  <c r="I542" i="15"/>
  <c r="I550" i="15"/>
  <c r="G543" i="15"/>
  <c r="J543" i="15" s="1"/>
  <c r="H535" i="15"/>
  <c r="H543" i="15"/>
  <c r="I562" i="15"/>
  <c r="G546" i="15"/>
  <c r="J546" i="15" s="1"/>
  <c r="H554" i="15"/>
  <c r="H546" i="15"/>
  <c r="G558" i="15"/>
  <c r="J558" i="15" s="1"/>
  <c r="H558" i="15"/>
  <c r="G542" i="15"/>
  <c r="J542" i="15" s="1"/>
  <c r="I559" i="15"/>
  <c r="H559" i="15"/>
  <c r="G559" i="15"/>
  <c r="J559" i="15" s="1"/>
  <c r="I551" i="15"/>
  <c r="H551" i="15"/>
  <c r="G535" i="15"/>
  <c r="J535" i="15" s="1"/>
  <c r="G551" i="15"/>
  <c r="J551" i="15" s="1"/>
  <c r="G562" i="15"/>
  <c r="J562" i="15" s="1"/>
  <c r="G554" i="15"/>
  <c r="J554" i="15" s="1"/>
  <c r="G538" i="15"/>
  <c r="J538" i="15" s="1"/>
  <c r="H538" i="15"/>
  <c r="I563" i="15"/>
  <c r="H563" i="15"/>
  <c r="G563" i="15"/>
  <c r="J563" i="15" s="1"/>
  <c r="I555" i="15"/>
  <c r="H555" i="15"/>
  <c r="G555" i="15"/>
  <c r="J555" i="15" s="1"/>
  <c r="G532" i="15"/>
  <c r="J532" i="15" s="1"/>
  <c r="G536" i="15"/>
  <c r="J536" i="15" s="1"/>
  <c r="G540" i="15"/>
  <c r="J540" i="15" s="1"/>
  <c r="G544" i="15"/>
  <c r="J544" i="15" s="1"/>
  <c r="G548" i="15"/>
  <c r="J548" i="15" s="1"/>
  <c r="G552" i="15"/>
  <c r="J552" i="15" s="1"/>
  <c r="G556" i="15"/>
  <c r="J556" i="15" s="1"/>
  <c r="G560" i="15"/>
  <c r="J560" i="15" s="1"/>
  <c r="G564" i="15"/>
  <c r="J564" i="15" s="1"/>
  <c r="H532" i="15"/>
  <c r="H536" i="15"/>
  <c r="H540" i="15"/>
  <c r="H544" i="15"/>
  <c r="H548" i="15"/>
  <c r="H552" i="15"/>
  <c r="H556" i="15"/>
  <c r="H560" i="15"/>
  <c r="H564" i="15"/>
  <c r="G533" i="15"/>
  <c r="J533" i="15" s="1"/>
  <c r="G537" i="15"/>
  <c r="J537" i="15" s="1"/>
  <c r="G541" i="15"/>
  <c r="J541" i="15" s="1"/>
  <c r="G545" i="15"/>
  <c r="J545" i="15" s="1"/>
  <c r="G549" i="15"/>
  <c r="J549" i="15" s="1"/>
  <c r="G553" i="15"/>
  <c r="J553" i="15" s="1"/>
  <c r="G557" i="15"/>
  <c r="J557" i="15" s="1"/>
  <c r="G561" i="15"/>
  <c r="J561" i="15" s="1"/>
  <c r="G835" i="15"/>
  <c r="J835" i="15" s="1"/>
  <c r="H533" i="15"/>
  <c r="H537" i="15"/>
  <c r="H541" i="15"/>
  <c r="H545" i="15"/>
  <c r="H549" i="15"/>
  <c r="H553" i="15"/>
  <c r="H557" i="15"/>
  <c r="H561" i="15"/>
  <c r="H835" i="15"/>
  <c r="F530" i="15"/>
  <c r="I530" i="15" s="1"/>
  <c r="G530" i="15" l="1"/>
  <c r="J530" i="15" s="1"/>
  <c r="H530" i="15"/>
  <c r="F134" i="14" l="1"/>
  <c r="I134" i="14" s="1"/>
  <c r="G134" i="14" l="1"/>
  <c r="J134" i="14" s="1"/>
  <c r="H134" i="14"/>
  <c r="F144" i="14" l="1"/>
  <c r="H144" i="14" s="1"/>
  <c r="I144" i="14" l="1"/>
  <c r="G144" i="14"/>
  <c r="J144" i="14" s="1"/>
  <c r="F559" i="14"/>
  <c r="H559" i="14" s="1"/>
  <c r="G559" i="14" l="1"/>
  <c r="J559" i="14" s="1"/>
  <c r="I559" i="14"/>
  <c r="H76" i="25"/>
  <c r="I76" i="25" l="1"/>
  <c r="G76" i="25"/>
  <c r="J76" i="25" s="1"/>
  <c r="F212" i="15"/>
  <c r="G212" i="15" s="1"/>
  <c r="J212" i="15" s="1"/>
  <c r="H212" i="15" l="1"/>
  <c r="I212" i="15"/>
  <c r="F90" i="25" l="1"/>
  <c r="I90" i="25" s="1"/>
  <c r="H89" i="25"/>
  <c r="I88" i="25"/>
  <c r="H87" i="25"/>
  <c r="I86" i="25"/>
  <c r="G85" i="25"/>
  <c r="J85" i="25" s="1"/>
  <c r="I84" i="25"/>
  <c r="I83" i="25"/>
  <c r="I87" i="25" l="1"/>
  <c r="G87" i="25"/>
  <c r="J87" i="25" s="1"/>
  <c r="G83" i="25"/>
  <c r="J83" i="25" s="1"/>
  <c r="H83" i="25"/>
  <c r="G84" i="25"/>
  <c r="J84" i="25" s="1"/>
  <c r="G88" i="25"/>
  <c r="J88" i="25" s="1"/>
  <c r="H84" i="25"/>
  <c r="H88" i="25"/>
  <c r="H85" i="25"/>
  <c r="I85" i="25"/>
  <c r="I89" i="25"/>
  <c r="G86" i="25"/>
  <c r="J86" i="25" s="1"/>
  <c r="G90" i="25"/>
  <c r="J90" i="25" s="1"/>
  <c r="G89" i="25"/>
  <c r="J89" i="25" s="1"/>
  <c r="H86" i="25"/>
  <c r="H90" i="25"/>
  <c r="I81" i="25" l="1"/>
  <c r="H80" i="25"/>
  <c r="I78" i="25"/>
  <c r="I77" i="25"/>
  <c r="I74" i="25"/>
  <c r="I69" i="25"/>
  <c r="I67" i="25"/>
  <c r="I65" i="25"/>
  <c r="I64" i="25"/>
  <c r="G63" i="25"/>
  <c r="J63" i="25" s="1"/>
  <c r="I61" i="25"/>
  <c r="F59" i="25"/>
  <c r="I59" i="25" s="1"/>
  <c r="F58" i="25"/>
  <c r="H58" i="25" s="1"/>
  <c r="F57" i="25"/>
  <c r="I57" i="25" s="1"/>
  <c r="I56" i="25"/>
  <c r="F55" i="25"/>
  <c r="I55" i="25" s="1"/>
  <c r="G54" i="25"/>
  <c r="J54" i="25" s="1"/>
  <c r="F53" i="25"/>
  <c r="I53" i="25" s="1"/>
  <c r="F52" i="25"/>
  <c r="I52" i="25" s="1"/>
  <c r="F51" i="25"/>
  <c r="I51" i="25" s="1"/>
  <c r="F50" i="25"/>
  <c r="I50" i="25" s="1"/>
  <c r="F49" i="25"/>
  <c r="I49" i="25" s="1"/>
  <c r="F48" i="25"/>
  <c r="I48" i="25" s="1"/>
  <c r="F47" i="25"/>
  <c r="I47" i="25" s="1"/>
  <c r="F45" i="25"/>
  <c r="F44" i="25"/>
  <c r="I44" i="25" s="1"/>
  <c r="F43" i="25"/>
  <c r="I43" i="25" s="1"/>
  <c r="F41" i="25"/>
  <c r="I41" i="25" s="1"/>
  <c r="F40" i="25"/>
  <c r="I40" i="25" s="1"/>
  <c r="G38" i="25"/>
  <c r="J38" i="25" s="1"/>
  <c r="I37" i="25"/>
  <c r="I36" i="25"/>
  <c r="H35" i="25"/>
  <c r="I34" i="25"/>
  <c r="I33" i="25"/>
  <c r="I32" i="25"/>
  <c r="G31" i="25"/>
  <c r="J31" i="25" s="1"/>
  <c r="I30" i="25"/>
  <c r="I29" i="25"/>
  <c r="I28" i="25"/>
  <c r="I27" i="25"/>
  <c r="I26" i="25"/>
  <c r="I25" i="25"/>
  <c r="I24" i="25"/>
  <c r="F21" i="25"/>
  <c r="I21" i="25" s="1"/>
  <c r="F20" i="25"/>
  <c r="I20" i="25" s="1"/>
  <c r="F19" i="25"/>
  <c r="H19" i="25" s="1"/>
  <c r="F18" i="25"/>
  <c r="I18" i="25" s="1"/>
  <c r="F16" i="25"/>
  <c r="I16" i="25" s="1"/>
  <c r="F15" i="25"/>
  <c r="I15" i="25" s="1"/>
  <c r="F14" i="25"/>
  <c r="I14" i="25" s="1"/>
  <c r="F12" i="25"/>
  <c r="I12" i="25" s="1"/>
  <c r="F11" i="25"/>
  <c r="I11" i="25" s="1"/>
  <c r="F10" i="25"/>
  <c r="G10" i="25" s="1"/>
  <c r="J10" i="25" s="1"/>
  <c r="I8" i="25"/>
  <c r="I7" i="25"/>
  <c r="H5" i="25"/>
  <c r="I66" i="25" l="1"/>
  <c r="G66" i="25"/>
  <c r="J66" i="25" s="1"/>
  <c r="I58" i="25"/>
  <c r="G30" i="25"/>
  <c r="J30" i="25" s="1"/>
  <c r="I5" i="25"/>
  <c r="I35" i="25"/>
  <c r="H17" i="25"/>
  <c r="I17" i="25"/>
  <c r="I6" i="25"/>
  <c r="H6" i="25"/>
  <c r="I45" i="25"/>
  <c r="H45" i="25"/>
  <c r="G6" i="25"/>
  <c r="J6" i="25" s="1"/>
  <c r="G45" i="25"/>
  <c r="J45" i="25" s="1"/>
  <c r="H30" i="25"/>
  <c r="H68" i="25"/>
  <c r="I68" i="25"/>
  <c r="G17" i="25"/>
  <c r="J17" i="25" s="1"/>
  <c r="G68" i="25"/>
  <c r="J68" i="25" s="1"/>
  <c r="G53" i="25"/>
  <c r="J53" i="25" s="1"/>
  <c r="H53" i="25"/>
  <c r="H38" i="25"/>
  <c r="H31" i="25"/>
  <c r="H54" i="25"/>
  <c r="G18" i="25"/>
  <c r="J18" i="25" s="1"/>
  <c r="I31" i="25"/>
  <c r="I54" i="25"/>
  <c r="H26" i="25"/>
  <c r="H63" i="25"/>
  <c r="I38" i="25"/>
  <c r="I63" i="25"/>
  <c r="G26" i="25"/>
  <c r="J26" i="25" s="1"/>
  <c r="H18" i="25"/>
  <c r="G49" i="25"/>
  <c r="J49" i="25" s="1"/>
  <c r="G77" i="25"/>
  <c r="J77" i="25" s="1"/>
  <c r="G12" i="25"/>
  <c r="J12" i="25" s="1"/>
  <c r="G40" i="25"/>
  <c r="J40" i="25" s="1"/>
  <c r="H49" i="25"/>
  <c r="G64" i="25"/>
  <c r="J64" i="25" s="1"/>
  <c r="H77" i="25"/>
  <c r="H12" i="25"/>
  <c r="H40" i="25"/>
  <c r="H64" i="25"/>
  <c r="G27" i="25"/>
  <c r="J27" i="25" s="1"/>
  <c r="G34" i="25"/>
  <c r="J34" i="25" s="1"/>
  <c r="G57" i="25"/>
  <c r="J57" i="25" s="1"/>
  <c r="H27" i="25"/>
  <c r="H34" i="25"/>
  <c r="G50" i="25"/>
  <c r="J50" i="25" s="1"/>
  <c r="H57" i="25"/>
  <c r="G78" i="25"/>
  <c r="J78" i="25" s="1"/>
  <c r="G14" i="25"/>
  <c r="J14" i="25" s="1"/>
  <c r="H50" i="25"/>
  <c r="H78" i="25"/>
  <c r="H14" i="25"/>
  <c r="G21" i="25"/>
  <c r="J21" i="25" s="1"/>
  <c r="G8" i="25"/>
  <c r="J8" i="25" s="1"/>
  <c r="H21" i="25"/>
  <c r="G44" i="25"/>
  <c r="J44" i="25" s="1"/>
  <c r="G67" i="25"/>
  <c r="J67" i="25" s="1"/>
  <c r="G5" i="25"/>
  <c r="J5" i="25" s="1"/>
  <c r="G35" i="25"/>
  <c r="J35" i="25" s="1"/>
  <c r="H44" i="25"/>
  <c r="G58" i="25"/>
  <c r="J58" i="25" s="1"/>
  <c r="H67" i="25"/>
  <c r="H8" i="25"/>
  <c r="G7" i="25"/>
  <c r="J7" i="25" s="1"/>
  <c r="G15" i="25"/>
  <c r="J15" i="25" s="1"/>
  <c r="G24" i="25"/>
  <c r="J24" i="25" s="1"/>
  <c r="G32" i="25"/>
  <c r="J32" i="25" s="1"/>
  <c r="G41" i="25"/>
  <c r="J41" i="25" s="1"/>
  <c r="G51" i="25"/>
  <c r="J51" i="25" s="1"/>
  <c r="G59" i="25"/>
  <c r="J59" i="25" s="1"/>
  <c r="G80" i="25"/>
  <c r="J80" i="25" s="1"/>
  <c r="H7" i="25"/>
  <c r="H10" i="25"/>
  <c r="H15" i="25"/>
  <c r="H28" i="25"/>
  <c r="H32" i="25"/>
  <c r="H36" i="25"/>
  <c r="H41" i="25"/>
  <c r="H51" i="25"/>
  <c r="H55" i="25"/>
  <c r="H59" i="25"/>
  <c r="H65" i="25"/>
  <c r="H69" i="25"/>
  <c r="I10" i="25"/>
  <c r="I19" i="25"/>
  <c r="I80" i="25"/>
  <c r="G11" i="25"/>
  <c r="J11" i="25" s="1"/>
  <c r="G16" i="25"/>
  <c r="J16" i="25" s="1"/>
  <c r="G20" i="25"/>
  <c r="J20" i="25" s="1"/>
  <c r="G25" i="25"/>
  <c r="J25" i="25" s="1"/>
  <c r="G29" i="25"/>
  <c r="J29" i="25" s="1"/>
  <c r="G33" i="25"/>
  <c r="J33" i="25" s="1"/>
  <c r="G37" i="25"/>
  <c r="J37" i="25" s="1"/>
  <c r="G43" i="25"/>
  <c r="J43" i="25" s="1"/>
  <c r="G48" i="25"/>
  <c r="J48" i="25" s="1"/>
  <c r="G52" i="25"/>
  <c r="J52" i="25" s="1"/>
  <c r="G56" i="25"/>
  <c r="J56" i="25" s="1"/>
  <c r="G61" i="25"/>
  <c r="J61" i="25" s="1"/>
  <c r="G74" i="25"/>
  <c r="J74" i="25" s="1"/>
  <c r="G81" i="25"/>
  <c r="J81" i="25" s="1"/>
  <c r="H11" i="25"/>
  <c r="H16" i="25"/>
  <c r="H20" i="25"/>
  <c r="H25" i="25"/>
  <c r="H29" i="25"/>
  <c r="H33" i="25"/>
  <c r="H37" i="25"/>
  <c r="H43" i="25"/>
  <c r="H48" i="25"/>
  <c r="H52" i="25"/>
  <c r="H56" i="25"/>
  <c r="H61" i="25"/>
  <c r="H66" i="25"/>
  <c r="H74" i="25"/>
  <c r="H81" i="25"/>
  <c r="G19" i="25"/>
  <c r="J19" i="25" s="1"/>
  <c r="G28" i="25"/>
  <c r="J28" i="25" s="1"/>
  <c r="G36" i="25"/>
  <c r="J36" i="25" s="1"/>
  <c r="G47" i="25"/>
  <c r="J47" i="25" s="1"/>
  <c r="G55" i="25"/>
  <c r="J55" i="25" s="1"/>
  <c r="G65" i="25"/>
  <c r="J65" i="25" s="1"/>
  <c r="G69" i="25"/>
  <c r="J69" i="25" s="1"/>
  <c r="H47" i="25"/>
  <c r="I4" i="25"/>
  <c r="G4" i="25" l="1"/>
  <c r="J4" i="25" s="1"/>
  <c r="H4" i="25"/>
  <c r="H135" i="14"/>
  <c r="F142" i="14"/>
  <c r="I142" i="14" s="1"/>
  <c r="F141" i="14"/>
  <c r="I141" i="14" s="1"/>
  <c r="F140" i="14"/>
  <c r="I140" i="14" s="1"/>
  <c r="F139" i="14"/>
  <c r="I139" i="14" s="1"/>
  <c r="F138" i="14"/>
  <c r="I138" i="14" s="1"/>
  <c r="G138" i="14" l="1"/>
  <c r="J138" i="14" s="1"/>
  <c r="G135" i="14"/>
  <c r="G141" i="14"/>
  <c r="J141" i="14" s="1"/>
  <c r="G142" i="14"/>
  <c r="J142" i="14" s="1"/>
  <c r="G139" i="14"/>
  <c r="J139" i="14" s="1"/>
  <c r="H139" i="14"/>
  <c r="G140" i="14"/>
  <c r="J140" i="14" s="1"/>
  <c r="H140" i="14"/>
  <c r="H141" i="14"/>
  <c r="H138" i="14"/>
  <c r="H142" i="14"/>
  <c r="F558" i="14" l="1"/>
  <c r="I558" i="14" s="1"/>
  <c r="F557" i="14"/>
  <c r="I557" i="14" s="1"/>
  <c r="F556" i="14"/>
  <c r="I556" i="14" s="1"/>
  <c r="F555" i="14"/>
  <c r="I555" i="14" s="1"/>
  <c r="F554" i="14"/>
  <c r="I554" i="14" s="1"/>
  <c r="F553" i="14"/>
  <c r="I553" i="14" s="1"/>
  <c r="F365" i="9"/>
  <c r="I365" i="9" s="1"/>
  <c r="F364" i="9"/>
  <c r="I364" i="9" s="1"/>
  <c r="F363" i="9"/>
  <c r="I363" i="9" s="1"/>
  <c r="F121" i="9"/>
  <c r="G555" i="14" l="1"/>
  <c r="J555" i="14" s="1"/>
  <c r="H555" i="14"/>
  <c r="G556" i="14"/>
  <c r="J556" i="14" s="1"/>
  <c r="H556" i="14"/>
  <c r="G553" i="14"/>
  <c r="J553" i="14" s="1"/>
  <c r="G557" i="14"/>
  <c r="J557" i="14" s="1"/>
  <c r="H553" i="14"/>
  <c r="H557" i="14"/>
  <c r="G554" i="14"/>
  <c r="J554" i="14" s="1"/>
  <c r="G558" i="14"/>
  <c r="J558" i="14" s="1"/>
  <c r="H554" i="14"/>
  <c r="H558" i="14"/>
  <c r="G365" i="9"/>
  <c r="J365" i="9" s="1"/>
  <c r="H365" i="9"/>
  <c r="G363" i="9"/>
  <c r="J363" i="9" s="1"/>
  <c r="H363" i="9"/>
  <c r="G364" i="9"/>
  <c r="J364" i="9" s="1"/>
  <c r="H364" i="9"/>
  <c r="F147" i="9" l="1"/>
  <c r="F146" i="9"/>
  <c r="F145" i="9"/>
  <c r="F144" i="9"/>
  <c r="F138" i="9"/>
  <c r="F137" i="9"/>
  <c r="F136" i="9"/>
  <c r="F135" i="9"/>
  <c r="F133" i="9"/>
  <c r="F132" i="9"/>
  <c r="F131" i="9"/>
  <c r="F125" i="9"/>
  <c r="F122" i="9"/>
  <c r="F120" i="9"/>
  <c r="F212" i="9" l="1"/>
  <c r="H212" i="9" s="1"/>
  <c r="I212" i="9" l="1"/>
  <c r="G212" i="9"/>
  <c r="J212" i="9" s="1"/>
  <c r="F247" i="14" l="1"/>
  <c r="F218" i="14" l="1"/>
  <c r="I218" i="14" s="1"/>
  <c r="F217" i="14"/>
  <c r="I217" i="14" s="1"/>
  <c r="F262" i="9"/>
  <c r="I262" i="9" s="1"/>
  <c r="F261" i="9"/>
  <c r="I261" i="9" s="1"/>
  <c r="G217" i="14" l="1"/>
  <c r="J217" i="14" s="1"/>
  <c r="H217" i="14"/>
  <c r="G218" i="14"/>
  <c r="J218" i="14" s="1"/>
  <c r="H218" i="14"/>
  <c r="G261" i="9"/>
  <c r="J261" i="9" s="1"/>
  <c r="H261" i="9"/>
  <c r="G262" i="9"/>
  <c r="J262" i="9" s="1"/>
  <c r="H262" i="9"/>
  <c r="F624" i="15" l="1"/>
  <c r="F625" i="15"/>
  <c r="F626" i="15"/>
  <c r="F627" i="15"/>
  <c r="F628" i="15"/>
  <c r="F629" i="15"/>
  <c r="F630" i="15"/>
  <c r="F631" i="15"/>
  <c r="F632" i="15"/>
  <c r="F633" i="15"/>
  <c r="F634" i="15"/>
  <c r="F635" i="15"/>
  <c r="F636" i="15"/>
  <c r="F637" i="15"/>
  <c r="F638" i="15"/>
  <c r="F639" i="15"/>
  <c r="F640" i="15"/>
  <c r="F641" i="15"/>
  <c r="F642" i="15"/>
  <c r="F643" i="15"/>
  <c r="F644" i="15"/>
  <c r="C33" i="20"/>
  <c r="F33" i="20" s="1"/>
  <c r="D33" i="20" l="1"/>
  <c r="G33" i="20" s="1"/>
  <c r="E33" i="20"/>
  <c r="F515" i="18" l="1"/>
  <c r="I774" i="15" l="1"/>
  <c r="I773" i="15"/>
  <c r="I772" i="15"/>
  <c r="I771" i="15"/>
  <c r="G771" i="15" l="1"/>
  <c r="J771" i="15" s="1"/>
  <c r="H771" i="15"/>
  <c r="G772" i="15"/>
  <c r="J772" i="15" s="1"/>
  <c r="H772" i="15"/>
  <c r="G773" i="15"/>
  <c r="J773" i="15" s="1"/>
  <c r="H773" i="15"/>
  <c r="G774" i="15"/>
  <c r="J774" i="15" s="1"/>
  <c r="H774" i="15"/>
  <c r="I750" i="15"/>
  <c r="I749" i="15"/>
  <c r="G748" i="15"/>
  <c r="J748" i="15" s="1"/>
  <c r="H747" i="15"/>
  <c r="G750" i="15" l="1"/>
  <c r="J750" i="15" s="1"/>
  <c r="H750" i="15"/>
  <c r="H748" i="15"/>
  <c r="I748" i="15"/>
  <c r="G749" i="15"/>
  <c r="J749" i="15" s="1"/>
  <c r="H749" i="15"/>
  <c r="I747" i="15"/>
  <c r="G747" i="15"/>
  <c r="J747" i="15" s="1"/>
  <c r="F368" i="9" l="1"/>
  <c r="F55" i="9" l="1"/>
  <c r="F54" i="9"/>
  <c r="F53" i="9"/>
  <c r="F52" i="9"/>
  <c r="F51" i="9"/>
  <c r="F50" i="9"/>
  <c r="F49" i="9"/>
  <c r="F48" i="9"/>
  <c r="I644" i="15" l="1"/>
  <c r="H643" i="15"/>
  <c r="I642" i="15"/>
  <c r="I641" i="15"/>
  <c r="I640" i="15"/>
  <c r="H639" i="15"/>
  <c r="I638" i="15"/>
  <c r="H845" i="15"/>
  <c r="F139" i="9"/>
  <c r="F140" i="9"/>
  <c r="F141" i="9"/>
  <c r="F142" i="9"/>
  <c r="F143" i="9"/>
  <c r="I639" i="15" l="1"/>
  <c r="I643" i="15"/>
  <c r="G641" i="15"/>
  <c r="J641" i="15" s="1"/>
  <c r="H641" i="15"/>
  <c r="G638" i="15"/>
  <c r="J638" i="15" s="1"/>
  <c r="G642" i="15"/>
  <c r="J642" i="15" s="1"/>
  <c r="H638" i="15"/>
  <c r="H642" i="15"/>
  <c r="G639" i="15"/>
  <c r="J639" i="15" s="1"/>
  <c r="G643" i="15"/>
  <c r="J643" i="15" s="1"/>
  <c r="G640" i="15"/>
  <c r="J640" i="15" s="1"/>
  <c r="G644" i="15"/>
  <c r="J644" i="15" s="1"/>
  <c r="H640" i="15"/>
  <c r="H644" i="15"/>
  <c r="F54" i="18"/>
  <c r="I54" i="18" s="1"/>
  <c r="F53" i="18"/>
  <c r="I53" i="18" s="1"/>
  <c r="F852" i="15"/>
  <c r="F660" i="15"/>
  <c r="F659" i="15"/>
  <c r="F658" i="15"/>
  <c r="F657" i="15"/>
  <c r="F656" i="15"/>
  <c r="F655" i="15"/>
  <c r="F654" i="15"/>
  <c r="F653" i="15"/>
  <c r="F652" i="15"/>
  <c r="F651" i="15"/>
  <c r="F650" i="15"/>
  <c r="F649" i="15"/>
  <c r="F648" i="15"/>
  <c r="F647" i="15"/>
  <c r="F646" i="15"/>
  <c r="F645" i="15"/>
  <c r="G54" i="18" l="1"/>
  <c r="J54" i="18" s="1"/>
  <c r="H54" i="18"/>
  <c r="G53" i="18"/>
  <c r="J53" i="18" s="1"/>
  <c r="H53" i="18"/>
  <c r="I622" i="15"/>
  <c r="I621" i="15"/>
  <c r="I620" i="15"/>
  <c r="I619" i="15"/>
  <c r="I618" i="15"/>
  <c r="I617" i="15"/>
  <c r="G619" i="15" l="1"/>
  <c r="J619" i="15" s="1"/>
  <c r="H619" i="15"/>
  <c r="G620" i="15"/>
  <c r="J620" i="15" s="1"/>
  <c r="H620" i="15"/>
  <c r="G617" i="15"/>
  <c r="J617" i="15" s="1"/>
  <c r="G621" i="15"/>
  <c r="J621" i="15" s="1"/>
  <c r="H617" i="15"/>
  <c r="H621" i="15"/>
  <c r="G618" i="15"/>
  <c r="J618" i="15" s="1"/>
  <c r="G622" i="15"/>
  <c r="J622" i="15" s="1"/>
  <c r="H618" i="15"/>
  <c r="H622" i="15"/>
  <c r="I375" i="9"/>
  <c r="I374" i="9"/>
  <c r="F99" i="9"/>
  <c r="I99" i="9" s="1"/>
  <c r="F98" i="9"/>
  <c r="I98" i="9" s="1"/>
  <c r="F97" i="9"/>
  <c r="I97" i="9" s="1"/>
  <c r="F96" i="9"/>
  <c r="I96" i="9" s="1"/>
  <c r="F95" i="9"/>
  <c r="I95" i="9" s="1"/>
  <c r="G374" i="9" l="1"/>
  <c r="J374" i="9" s="1"/>
  <c r="H374" i="9"/>
  <c r="G375" i="9"/>
  <c r="J375" i="9" s="1"/>
  <c r="H375" i="9"/>
  <c r="G98" i="9"/>
  <c r="J98" i="9" s="1"/>
  <c r="H98" i="9"/>
  <c r="G99" i="9"/>
  <c r="J99" i="9" s="1"/>
  <c r="H99" i="9"/>
  <c r="G95" i="9"/>
  <c r="J95" i="9" s="1"/>
  <c r="H95" i="9"/>
  <c r="G96" i="9"/>
  <c r="J96" i="9" s="1"/>
  <c r="H96" i="9"/>
  <c r="G97" i="9"/>
  <c r="J97" i="9" s="1"/>
  <c r="H97" i="9"/>
  <c r="F709" i="18"/>
  <c r="I709" i="18" s="1"/>
  <c r="F708" i="18"/>
  <c r="I708" i="18" s="1"/>
  <c r="F707" i="18"/>
  <c r="I707" i="18" s="1"/>
  <c r="F706" i="18"/>
  <c r="G706" i="18" s="1"/>
  <c r="J706" i="18" s="1"/>
  <c r="F705" i="18"/>
  <c r="I705" i="18" s="1"/>
  <c r="F704" i="18"/>
  <c r="I704" i="18" s="1"/>
  <c r="F703" i="18"/>
  <c r="I703" i="18" s="1"/>
  <c r="F702" i="18"/>
  <c r="G702" i="18" s="1"/>
  <c r="J702" i="18" s="1"/>
  <c r="F701" i="18"/>
  <c r="I701" i="18" s="1"/>
  <c r="F700" i="18"/>
  <c r="I700" i="18" s="1"/>
  <c r="F699" i="18"/>
  <c r="I699" i="18" s="1"/>
  <c r="F698" i="18"/>
  <c r="G698" i="18" s="1"/>
  <c r="J698" i="18" s="1"/>
  <c r="F697" i="18"/>
  <c r="I697" i="18" s="1"/>
  <c r="F696" i="18"/>
  <c r="I696" i="18" s="1"/>
  <c r="F695" i="18"/>
  <c r="I695" i="18" s="1"/>
  <c r="F694" i="18"/>
  <c r="G694" i="18" s="1"/>
  <c r="J694" i="18" s="1"/>
  <c r="F693" i="18"/>
  <c r="I693" i="18" s="1"/>
  <c r="F692" i="18"/>
  <c r="I692" i="18" s="1"/>
  <c r="F691" i="18"/>
  <c r="I691" i="18" s="1"/>
  <c r="F690" i="18"/>
  <c r="G690" i="18" s="1"/>
  <c r="J690" i="18" s="1"/>
  <c r="F689" i="18"/>
  <c r="I689" i="18" s="1"/>
  <c r="F688" i="18"/>
  <c r="I688" i="18" s="1"/>
  <c r="F687" i="18"/>
  <c r="I687" i="18" s="1"/>
  <c r="F686" i="18"/>
  <c r="G686" i="18" s="1"/>
  <c r="J686" i="18" s="1"/>
  <c r="F685" i="18"/>
  <c r="I685" i="18" s="1"/>
  <c r="F684" i="18"/>
  <c r="I684" i="18" s="1"/>
  <c r="F683" i="18"/>
  <c r="I683" i="18" s="1"/>
  <c r="F682" i="18"/>
  <c r="G682" i="18" s="1"/>
  <c r="J682" i="18" s="1"/>
  <c r="F681" i="18"/>
  <c r="I681" i="18" s="1"/>
  <c r="F680" i="18"/>
  <c r="I680" i="18" s="1"/>
  <c r="F679" i="18"/>
  <c r="I679" i="18" s="1"/>
  <c r="F678" i="18"/>
  <c r="G678" i="18" s="1"/>
  <c r="J678" i="18" s="1"/>
  <c r="F677" i="18"/>
  <c r="I677" i="18" s="1"/>
  <c r="F676" i="18"/>
  <c r="I676" i="18" s="1"/>
  <c r="F675" i="18"/>
  <c r="I675" i="18" s="1"/>
  <c r="F674" i="18"/>
  <c r="G674" i="18" s="1"/>
  <c r="J674" i="18" s="1"/>
  <c r="F673" i="18"/>
  <c r="I673" i="18" s="1"/>
  <c r="F672" i="18"/>
  <c r="I672" i="18" s="1"/>
  <c r="F671" i="18"/>
  <c r="I671" i="18" s="1"/>
  <c r="F670" i="18"/>
  <c r="I670" i="18" s="1"/>
  <c r="I706" i="18" l="1"/>
  <c r="I694" i="18"/>
  <c r="H686" i="18"/>
  <c r="I674" i="18"/>
  <c r="I702" i="18"/>
  <c r="I682" i="18"/>
  <c r="H698" i="18"/>
  <c r="I698" i="18"/>
  <c r="I686" i="18"/>
  <c r="H702" i="18"/>
  <c r="H690" i="18"/>
  <c r="H678" i="18"/>
  <c r="H706" i="18"/>
  <c r="H694" i="18"/>
  <c r="H682" i="18"/>
  <c r="H674" i="18"/>
  <c r="H700" i="18"/>
  <c r="I690" i="18"/>
  <c r="I678" i="18"/>
  <c r="G671" i="18"/>
  <c r="J671" i="18" s="1"/>
  <c r="G675" i="18"/>
  <c r="J675" i="18" s="1"/>
  <c r="G679" i="18"/>
  <c r="J679" i="18" s="1"/>
  <c r="G683" i="18"/>
  <c r="J683" i="18" s="1"/>
  <c r="G687" i="18"/>
  <c r="J687" i="18" s="1"/>
  <c r="G691" i="18"/>
  <c r="J691" i="18" s="1"/>
  <c r="G695" i="18"/>
  <c r="J695" i="18" s="1"/>
  <c r="G699" i="18"/>
  <c r="J699" i="18" s="1"/>
  <c r="G707" i="18"/>
  <c r="J707" i="18" s="1"/>
  <c r="H671" i="18"/>
  <c r="H675" i="18"/>
  <c r="H679" i="18"/>
  <c r="H683" i="18"/>
  <c r="H687" i="18"/>
  <c r="H691" i="18"/>
  <c r="H695" i="18"/>
  <c r="H699" i="18"/>
  <c r="H703" i="18"/>
  <c r="H707" i="18"/>
  <c r="G703" i="18"/>
  <c r="J703" i="18" s="1"/>
  <c r="G672" i="18"/>
  <c r="J672" i="18" s="1"/>
  <c r="G676" i="18"/>
  <c r="J676" i="18" s="1"/>
  <c r="G680" i="18"/>
  <c r="J680" i="18" s="1"/>
  <c r="G684" i="18"/>
  <c r="J684" i="18" s="1"/>
  <c r="G688" i="18"/>
  <c r="J688" i="18" s="1"/>
  <c r="G692" i="18"/>
  <c r="J692" i="18" s="1"/>
  <c r="G696" i="18"/>
  <c r="J696" i="18" s="1"/>
  <c r="G700" i="18"/>
  <c r="J700" i="18" s="1"/>
  <c r="G704" i="18"/>
  <c r="J704" i="18" s="1"/>
  <c r="G708" i="18"/>
  <c r="J708" i="18" s="1"/>
  <c r="H704" i="18"/>
  <c r="G673" i="18"/>
  <c r="J673" i="18" s="1"/>
  <c r="G677" i="18"/>
  <c r="J677" i="18" s="1"/>
  <c r="G681" i="18"/>
  <c r="J681" i="18" s="1"/>
  <c r="G685" i="18"/>
  <c r="J685" i="18" s="1"/>
  <c r="G689" i="18"/>
  <c r="J689" i="18" s="1"/>
  <c r="G693" i="18"/>
  <c r="J693" i="18" s="1"/>
  <c r="G697" i="18"/>
  <c r="J697" i="18" s="1"/>
  <c r="G701" i="18"/>
  <c r="J701" i="18" s="1"/>
  <c r="G705" i="18"/>
  <c r="J705" i="18" s="1"/>
  <c r="G709" i="18"/>
  <c r="J709" i="18" s="1"/>
  <c r="H673" i="18"/>
  <c r="H677" i="18"/>
  <c r="H681" i="18"/>
  <c r="H685" i="18"/>
  <c r="H689" i="18"/>
  <c r="H693" i="18"/>
  <c r="H697" i="18"/>
  <c r="H701" i="18"/>
  <c r="H705" i="18"/>
  <c r="H709" i="18"/>
  <c r="H672" i="18"/>
  <c r="H676" i="18"/>
  <c r="H680" i="18"/>
  <c r="H684" i="18"/>
  <c r="H688" i="18"/>
  <c r="H692" i="18"/>
  <c r="H708" i="18"/>
  <c r="H696" i="18"/>
  <c r="G670" i="18"/>
  <c r="J670" i="18" s="1"/>
  <c r="H670" i="18"/>
  <c r="F669" i="18" l="1"/>
  <c r="I669" i="18" s="1"/>
  <c r="F668" i="18"/>
  <c r="H668" i="18" s="1"/>
  <c r="F667" i="18"/>
  <c r="I667" i="18" s="1"/>
  <c r="F666" i="18"/>
  <c r="I666" i="18" s="1"/>
  <c r="F665" i="18"/>
  <c r="I665" i="18" s="1"/>
  <c r="F664" i="18"/>
  <c r="G664" i="18" s="1"/>
  <c r="J664" i="18" s="1"/>
  <c r="F663" i="18"/>
  <c r="I663" i="18" s="1"/>
  <c r="F662" i="18"/>
  <c r="I662" i="18" s="1"/>
  <c r="F661" i="18"/>
  <c r="I661" i="18" s="1"/>
  <c r="F660" i="18"/>
  <c r="H660" i="18" s="1"/>
  <c r="F659" i="18"/>
  <c r="I659" i="18" s="1"/>
  <c r="F658" i="18"/>
  <c r="I658" i="18" s="1"/>
  <c r="F657" i="18"/>
  <c r="I657" i="18" s="1"/>
  <c r="F656" i="18"/>
  <c r="H656" i="18" s="1"/>
  <c r="F655" i="18"/>
  <c r="I655" i="18" s="1"/>
  <c r="F654" i="18"/>
  <c r="H654" i="18" s="1"/>
  <c r="F653" i="18"/>
  <c r="I653" i="18" s="1"/>
  <c r="F652" i="18"/>
  <c r="H652" i="18" s="1"/>
  <c r="F651" i="18"/>
  <c r="I651" i="18" s="1"/>
  <c r="F650" i="18"/>
  <c r="I650" i="18" s="1"/>
  <c r="F649" i="18"/>
  <c r="I649" i="18" s="1"/>
  <c r="F648" i="18"/>
  <c r="H648" i="18" s="1"/>
  <c r="F647" i="18"/>
  <c r="I647" i="18" s="1"/>
  <c r="F646" i="18"/>
  <c r="H646" i="18" s="1"/>
  <c r="F645" i="18"/>
  <c r="I645" i="18" s="1"/>
  <c r="F644" i="18"/>
  <c r="H644" i="18" s="1"/>
  <c r="F643" i="18"/>
  <c r="G643" i="18" s="1"/>
  <c r="J643" i="18" s="1"/>
  <c r="F642" i="18"/>
  <c r="I642" i="18" s="1"/>
  <c r="F641" i="18"/>
  <c r="I641" i="18" s="1"/>
  <c r="F640" i="18"/>
  <c r="H640" i="18" s="1"/>
  <c r="F639" i="18"/>
  <c r="I639" i="18" s="1"/>
  <c r="F638" i="18"/>
  <c r="H638" i="18" s="1"/>
  <c r="F637" i="18"/>
  <c r="I637" i="18" s="1"/>
  <c r="F636" i="18"/>
  <c r="H636" i="18" s="1"/>
  <c r="F635" i="18"/>
  <c r="I635" i="18" s="1"/>
  <c r="F634" i="18"/>
  <c r="I634" i="18" s="1"/>
  <c r="F633" i="18"/>
  <c r="I633" i="18" s="1"/>
  <c r="F632" i="18"/>
  <c r="H632" i="18" s="1"/>
  <c r="F631" i="18"/>
  <c r="G631" i="18" s="1"/>
  <c r="J631" i="18" s="1"/>
  <c r="F630" i="18"/>
  <c r="H630" i="18" s="1"/>
  <c r="F629" i="18"/>
  <c r="I629" i="18" s="1"/>
  <c r="F628" i="18"/>
  <c r="G628" i="18" s="1"/>
  <c r="J628" i="18" s="1"/>
  <c r="F627" i="18"/>
  <c r="I627" i="18" s="1"/>
  <c r="H658" i="18" l="1"/>
  <c r="G629" i="18"/>
  <c r="J629" i="18" s="1"/>
  <c r="H629" i="18"/>
  <c r="G669" i="18"/>
  <c r="J669" i="18" s="1"/>
  <c r="H669" i="18"/>
  <c r="G657" i="18"/>
  <c r="J657" i="18" s="1"/>
  <c r="H657" i="18"/>
  <c r="G645" i="18"/>
  <c r="J645" i="18" s="1"/>
  <c r="H645" i="18"/>
  <c r="G633" i="18"/>
  <c r="J633" i="18" s="1"/>
  <c r="H633" i="18"/>
  <c r="G649" i="18"/>
  <c r="J649" i="18" s="1"/>
  <c r="H661" i="18"/>
  <c r="H637" i="18"/>
  <c r="G665" i="18"/>
  <c r="J665" i="18" s="1"/>
  <c r="G653" i="18"/>
  <c r="J653" i="18" s="1"/>
  <c r="H665" i="18"/>
  <c r="H653" i="18"/>
  <c r="G641" i="18"/>
  <c r="J641" i="18" s="1"/>
  <c r="G661" i="18"/>
  <c r="J661" i="18" s="1"/>
  <c r="H649" i="18"/>
  <c r="G637" i="18"/>
  <c r="J637" i="18" s="1"/>
  <c r="H641" i="18"/>
  <c r="H662" i="18"/>
  <c r="H666" i="18"/>
  <c r="G630" i="18"/>
  <c r="J630" i="18" s="1"/>
  <c r="G638" i="18"/>
  <c r="J638" i="18" s="1"/>
  <c r="G646" i="18"/>
  <c r="J646" i="18" s="1"/>
  <c r="G654" i="18"/>
  <c r="J654" i="18" s="1"/>
  <c r="G662" i="18"/>
  <c r="J662" i="18" s="1"/>
  <c r="H642" i="18"/>
  <c r="H650" i="18"/>
  <c r="I630" i="18"/>
  <c r="I638" i="18"/>
  <c r="I646" i="18"/>
  <c r="I654" i="18"/>
  <c r="G639" i="18"/>
  <c r="J639" i="18" s="1"/>
  <c r="G647" i="18"/>
  <c r="J647" i="18" s="1"/>
  <c r="G655" i="18"/>
  <c r="J655" i="18" s="1"/>
  <c r="G663" i="18"/>
  <c r="J663" i="18" s="1"/>
  <c r="H631" i="18"/>
  <c r="H639" i="18"/>
  <c r="H643" i="18"/>
  <c r="H651" i="18"/>
  <c r="H659" i="18"/>
  <c r="H663" i="18"/>
  <c r="I631" i="18"/>
  <c r="I643" i="18"/>
  <c r="G632" i="18"/>
  <c r="J632" i="18" s="1"/>
  <c r="H628" i="18"/>
  <c r="H664" i="18"/>
  <c r="I628" i="18"/>
  <c r="I632" i="18"/>
  <c r="I636" i="18"/>
  <c r="I640" i="18"/>
  <c r="I644" i="18"/>
  <c r="I648" i="18"/>
  <c r="I652" i="18"/>
  <c r="I656" i="18"/>
  <c r="I660" i="18"/>
  <c r="I664" i="18"/>
  <c r="I668" i="18"/>
  <c r="G634" i="18"/>
  <c r="J634" i="18" s="1"/>
  <c r="G642" i="18"/>
  <c r="J642" i="18" s="1"/>
  <c r="G650" i="18"/>
  <c r="J650" i="18" s="1"/>
  <c r="G658" i="18"/>
  <c r="J658" i="18" s="1"/>
  <c r="G666" i="18"/>
  <c r="J666" i="18" s="1"/>
  <c r="H634" i="18"/>
  <c r="G635" i="18"/>
  <c r="J635" i="18" s="1"/>
  <c r="G651" i="18"/>
  <c r="J651" i="18" s="1"/>
  <c r="G659" i="18"/>
  <c r="J659" i="18" s="1"/>
  <c r="G667" i="18"/>
  <c r="J667" i="18" s="1"/>
  <c r="H635" i="18"/>
  <c r="H647" i="18"/>
  <c r="H655" i="18"/>
  <c r="H667" i="18"/>
  <c r="G636" i="18"/>
  <c r="J636" i="18" s="1"/>
  <c r="G640" i="18"/>
  <c r="J640" i="18" s="1"/>
  <c r="G644" i="18"/>
  <c r="J644" i="18" s="1"/>
  <c r="G648" i="18"/>
  <c r="J648" i="18" s="1"/>
  <c r="G652" i="18"/>
  <c r="J652" i="18" s="1"/>
  <c r="G656" i="18"/>
  <c r="J656" i="18" s="1"/>
  <c r="G660" i="18"/>
  <c r="J660" i="18" s="1"/>
  <c r="G668" i="18"/>
  <c r="J668" i="18" s="1"/>
  <c r="G627" i="18"/>
  <c r="J627" i="18" s="1"/>
  <c r="H627" i="18"/>
  <c r="F717" i="18"/>
  <c r="H717" i="18" s="1"/>
  <c r="I716" i="18"/>
  <c r="I715" i="18"/>
  <c r="I717" i="18" l="1"/>
  <c r="G715" i="18"/>
  <c r="J715" i="18" s="1"/>
  <c r="H715" i="18"/>
  <c r="G716" i="18"/>
  <c r="J716" i="18" s="1"/>
  <c r="H716" i="18"/>
  <c r="G717" i="18"/>
  <c r="J717" i="18" s="1"/>
  <c r="I112" i="9"/>
  <c r="H111" i="9"/>
  <c r="H110" i="9"/>
  <c r="I109" i="9"/>
  <c r="I108" i="9"/>
  <c r="I107" i="9"/>
  <c r="I103" i="9"/>
  <c r="F109" i="24"/>
  <c r="G109" i="24" s="1"/>
  <c r="J109" i="24" s="1"/>
  <c r="I854" i="15"/>
  <c r="H659" i="15"/>
  <c r="G660" i="15"/>
  <c r="J660" i="15" s="1"/>
  <c r="I110" i="9" l="1"/>
  <c r="G109" i="9"/>
  <c r="J109" i="9" s="1"/>
  <c r="H109" i="9"/>
  <c r="G110" i="9"/>
  <c r="J110" i="9" s="1"/>
  <c r="G111" i="9"/>
  <c r="J111" i="9" s="1"/>
  <c r="I111" i="9"/>
  <c r="H112" i="9"/>
  <c r="G112" i="9"/>
  <c r="J112" i="9" s="1"/>
  <c r="G108" i="9"/>
  <c r="J108" i="9" s="1"/>
  <c r="H108" i="9"/>
  <c r="H107" i="9"/>
  <c r="G107" i="9"/>
  <c r="J107" i="9" s="1"/>
  <c r="G103" i="9"/>
  <c r="J103" i="9" s="1"/>
  <c r="H103" i="9"/>
  <c r="H109" i="24"/>
  <c r="I109" i="24"/>
  <c r="H854" i="15"/>
  <c r="G854" i="15"/>
  <c r="J854" i="15" s="1"/>
  <c r="I659" i="15"/>
  <c r="I660" i="15"/>
  <c r="G659" i="15"/>
  <c r="J659" i="15" s="1"/>
  <c r="H660" i="15"/>
  <c r="F213" i="9" l="1"/>
  <c r="F214" i="9"/>
  <c r="F215" i="9"/>
  <c r="F221" i="9"/>
  <c r="F222" i="9"/>
  <c r="F223" i="9"/>
  <c r="F224" i="9"/>
  <c r="F229" i="9"/>
  <c r="F231" i="9"/>
  <c r="F233" i="9"/>
  <c r="F234" i="9"/>
  <c r="F460" i="15"/>
  <c r="I460" i="15" s="1"/>
  <c r="F459" i="15"/>
  <c r="H459" i="15" s="1"/>
  <c r="F458" i="15"/>
  <c r="I458" i="15" s="1"/>
  <c r="F457" i="15"/>
  <c r="G457" i="15" s="1"/>
  <c r="J457" i="15" s="1"/>
  <c r="F456" i="15"/>
  <c r="I456" i="15" s="1"/>
  <c r="F455" i="15"/>
  <c r="I455" i="15" s="1"/>
  <c r="G455" i="15" l="1"/>
  <c r="J455" i="15" s="1"/>
  <c r="H456" i="15"/>
  <c r="G456" i="15"/>
  <c r="J456" i="15" s="1"/>
  <c r="H458" i="15"/>
  <c r="G459" i="15"/>
  <c r="J459" i="15" s="1"/>
  <c r="I457" i="15"/>
  <c r="G460" i="15"/>
  <c r="J460" i="15" s="1"/>
  <c r="H457" i="15"/>
  <c r="H460" i="15"/>
  <c r="G458" i="15"/>
  <c r="J458" i="15" s="1"/>
  <c r="H455" i="15"/>
  <c r="I459" i="15"/>
  <c r="F454" i="15" l="1"/>
  <c r="I454" i="15" s="1"/>
  <c r="H454" i="15" l="1"/>
  <c r="G454" i="15"/>
  <c r="J454" i="15" s="1"/>
  <c r="C32" i="20"/>
  <c r="C31" i="20"/>
  <c r="F31" i="20" s="1"/>
  <c r="F326" i="9"/>
  <c r="D32" i="20" l="1"/>
  <c r="G32" i="20" s="1"/>
  <c r="F32" i="20"/>
  <c r="E32" i="20"/>
  <c r="D31" i="20"/>
  <c r="G31" i="20" s="1"/>
  <c r="E31" i="20"/>
  <c r="H143" i="9"/>
  <c r="H142" i="9"/>
  <c r="I141" i="9"/>
  <c r="I140" i="9"/>
  <c r="I143" i="9" l="1"/>
  <c r="G143" i="9"/>
  <c r="J143" i="9" s="1"/>
  <c r="H140" i="9"/>
  <c r="G142" i="9"/>
  <c r="J142" i="9" s="1"/>
  <c r="I142" i="9"/>
  <c r="G140" i="9"/>
  <c r="J140" i="9" s="1"/>
  <c r="G141" i="9"/>
  <c r="J141" i="9" s="1"/>
  <c r="H141" i="9"/>
  <c r="F861" i="15"/>
  <c r="I861" i="15" s="1"/>
  <c r="G861" i="15" l="1"/>
  <c r="J861" i="15" s="1"/>
  <c r="H861" i="15"/>
  <c r="H138" i="9"/>
  <c r="I138" i="9" l="1"/>
  <c r="G138" i="9"/>
  <c r="J138" i="9" s="1"/>
  <c r="F857" i="15"/>
  <c r="G857" i="15" s="1"/>
  <c r="J857" i="15" s="1"/>
  <c r="I718" i="15"/>
  <c r="F717" i="15"/>
  <c r="I717" i="15" s="1"/>
  <c r="F716" i="15"/>
  <c r="I716" i="15" s="1"/>
  <c r="F715" i="15"/>
  <c r="I715" i="15" s="1"/>
  <c r="F714" i="15"/>
  <c r="I714" i="15" s="1"/>
  <c r="F713" i="15"/>
  <c r="I713" i="15" s="1"/>
  <c r="F712" i="15"/>
  <c r="I712" i="15" s="1"/>
  <c r="F711" i="15"/>
  <c r="I711" i="15" s="1"/>
  <c r="F710" i="15"/>
  <c r="I710" i="15" s="1"/>
  <c r="F709" i="15"/>
  <c r="I709" i="15" s="1"/>
  <c r="F708" i="15"/>
  <c r="I708" i="15" s="1"/>
  <c r="F707" i="15"/>
  <c r="I707" i="15" s="1"/>
  <c r="F706" i="15"/>
  <c r="I706" i="15" s="1"/>
  <c r="F705" i="15"/>
  <c r="I705" i="15" s="1"/>
  <c r="F704" i="15"/>
  <c r="I704" i="15" s="1"/>
  <c r="F703" i="15"/>
  <c r="I703" i="15" s="1"/>
  <c r="F702" i="15"/>
  <c r="I702" i="15" s="1"/>
  <c r="F701" i="15"/>
  <c r="I701" i="15" s="1"/>
  <c r="F700" i="15"/>
  <c r="I700" i="15" s="1"/>
  <c r="F699" i="15"/>
  <c r="I699" i="15" s="1"/>
  <c r="I698" i="15"/>
  <c r="F697" i="15"/>
  <c r="I697" i="15" s="1"/>
  <c r="F696" i="15"/>
  <c r="I696" i="15" s="1"/>
  <c r="F695" i="15"/>
  <c r="I695" i="15" s="1"/>
  <c r="F694" i="15"/>
  <c r="I694" i="15" s="1"/>
  <c r="F693" i="15"/>
  <c r="I693" i="15" s="1"/>
  <c r="F692" i="15"/>
  <c r="I692" i="15" s="1"/>
  <c r="F691" i="15"/>
  <c r="I691" i="15" s="1"/>
  <c r="F690" i="15"/>
  <c r="I690" i="15" s="1"/>
  <c r="G718" i="15" l="1"/>
  <c r="J718" i="15" s="1"/>
  <c r="H857" i="15"/>
  <c r="I857" i="15"/>
  <c r="G710" i="15"/>
  <c r="J710" i="15" s="1"/>
  <c r="G698" i="15"/>
  <c r="J698" i="15" s="1"/>
  <c r="H698" i="15"/>
  <c r="G714" i="15"/>
  <c r="J714" i="15" s="1"/>
  <c r="G702" i="15"/>
  <c r="J702" i="15" s="1"/>
  <c r="H702" i="15"/>
  <c r="G706" i="15"/>
  <c r="J706" i="15" s="1"/>
  <c r="H706" i="15"/>
  <c r="G694" i="15"/>
  <c r="J694" i="15" s="1"/>
  <c r="H694" i="15"/>
  <c r="G691" i="15"/>
  <c r="J691" i="15" s="1"/>
  <c r="G695" i="15"/>
  <c r="J695" i="15" s="1"/>
  <c r="G699" i="15"/>
  <c r="J699" i="15" s="1"/>
  <c r="G703" i="15"/>
  <c r="J703" i="15" s="1"/>
  <c r="G707" i="15"/>
  <c r="J707" i="15" s="1"/>
  <c r="G711" i="15"/>
  <c r="J711" i="15" s="1"/>
  <c r="G715" i="15"/>
  <c r="J715" i="15" s="1"/>
  <c r="H691" i="15"/>
  <c r="H695" i="15"/>
  <c r="H699" i="15"/>
  <c r="H703" i="15"/>
  <c r="H707" i="15"/>
  <c r="H711" i="15"/>
  <c r="H715" i="15"/>
  <c r="G692" i="15"/>
  <c r="J692" i="15" s="1"/>
  <c r="G696" i="15"/>
  <c r="J696" i="15" s="1"/>
  <c r="G700" i="15"/>
  <c r="J700" i="15" s="1"/>
  <c r="G704" i="15"/>
  <c r="J704" i="15" s="1"/>
  <c r="G708" i="15"/>
  <c r="J708" i="15" s="1"/>
  <c r="G712" i="15"/>
  <c r="J712" i="15" s="1"/>
  <c r="G716" i="15"/>
  <c r="J716" i="15" s="1"/>
  <c r="H692" i="15"/>
  <c r="H696" i="15"/>
  <c r="H700" i="15"/>
  <c r="H704" i="15"/>
  <c r="H708" i="15"/>
  <c r="H712" i="15"/>
  <c r="H716" i="15"/>
  <c r="G693" i="15"/>
  <c r="J693" i="15" s="1"/>
  <c r="G697" i="15"/>
  <c r="J697" i="15" s="1"/>
  <c r="G701" i="15"/>
  <c r="J701" i="15" s="1"/>
  <c r="G705" i="15"/>
  <c r="J705" i="15" s="1"/>
  <c r="G709" i="15"/>
  <c r="J709" i="15" s="1"/>
  <c r="G713" i="15"/>
  <c r="J713" i="15" s="1"/>
  <c r="G717" i="15"/>
  <c r="J717" i="15" s="1"/>
  <c r="H693" i="15"/>
  <c r="H697" i="15"/>
  <c r="H701" i="15"/>
  <c r="H705" i="15"/>
  <c r="H709" i="15"/>
  <c r="H713" i="15"/>
  <c r="H717" i="15"/>
  <c r="H710" i="15"/>
  <c r="H714" i="15"/>
  <c r="H718" i="15"/>
  <c r="G690" i="15"/>
  <c r="J690" i="15" s="1"/>
  <c r="H690" i="15"/>
  <c r="F213" i="14"/>
  <c r="F209" i="14" l="1"/>
  <c r="I209" i="14" s="1"/>
  <c r="F208" i="14"/>
  <c r="I208" i="14" s="1"/>
  <c r="F207" i="14"/>
  <c r="I207" i="14" s="1"/>
  <c r="F206" i="14"/>
  <c r="I206" i="14" s="1"/>
  <c r="F205" i="14"/>
  <c r="I205" i="14" s="1"/>
  <c r="F204" i="14"/>
  <c r="I204" i="14" s="1"/>
  <c r="F203" i="14"/>
  <c r="I203" i="14" s="1"/>
  <c r="F202" i="14"/>
  <c r="I202" i="14" s="1"/>
  <c r="F201" i="14"/>
  <c r="I201" i="14" s="1"/>
  <c r="F200" i="14"/>
  <c r="I200" i="14" s="1"/>
  <c r="F199" i="14"/>
  <c r="I199" i="14" s="1"/>
  <c r="F198" i="14"/>
  <c r="I198" i="14" s="1"/>
  <c r="F197" i="14"/>
  <c r="I197" i="14" s="1"/>
  <c r="F196" i="14"/>
  <c r="I196" i="14" s="1"/>
  <c r="F195" i="14"/>
  <c r="I195" i="14" s="1"/>
  <c r="F194" i="14"/>
  <c r="I194" i="14" s="1"/>
  <c r="F193" i="14"/>
  <c r="I193" i="14" s="1"/>
  <c r="F192" i="14"/>
  <c r="I192" i="14" s="1"/>
  <c r="F207" i="9"/>
  <c r="G207" i="9" s="1"/>
  <c r="J207" i="9" s="1"/>
  <c r="F204" i="9"/>
  <c r="I204" i="9" s="1"/>
  <c r="F203" i="9"/>
  <c r="I203" i="9" s="1"/>
  <c r="F202" i="9"/>
  <c r="I202" i="9" s="1"/>
  <c r="F201" i="9"/>
  <c r="I201" i="9" s="1"/>
  <c r="F200" i="9"/>
  <c r="I200" i="9" s="1"/>
  <c r="F199" i="9"/>
  <c r="I199" i="9" s="1"/>
  <c r="F198" i="9"/>
  <c r="I198" i="9" s="1"/>
  <c r="F197" i="9"/>
  <c r="I197" i="9" s="1"/>
  <c r="F196" i="9"/>
  <c r="I196" i="9" s="1"/>
  <c r="F195" i="9"/>
  <c r="I195" i="9" s="1"/>
  <c r="F194" i="9"/>
  <c r="I194" i="9" s="1"/>
  <c r="F193" i="9"/>
  <c r="I193" i="9" s="1"/>
  <c r="F192" i="9"/>
  <c r="I192" i="9" s="1"/>
  <c r="F191" i="9"/>
  <c r="I191" i="9" s="1"/>
  <c r="F190" i="9"/>
  <c r="I190" i="9" s="1"/>
  <c r="I207" i="9" l="1"/>
  <c r="H207" i="9"/>
  <c r="G194" i="14"/>
  <c r="J194" i="14" s="1"/>
  <c r="G198" i="14"/>
  <c r="J198" i="14" s="1"/>
  <c r="G202" i="14"/>
  <c r="J202" i="14" s="1"/>
  <c r="G206" i="14"/>
  <c r="J206" i="14" s="1"/>
  <c r="H194" i="14"/>
  <c r="H198" i="14"/>
  <c r="H202" i="14"/>
  <c r="H206" i="14"/>
  <c r="G195" i="14"/>
  <c r="J195" i="14" s="1"/>
  <c r="G199" i="14"/>
  <c r="J199" i="14" s="1"/>
  <c r="G203" i="14"/>
  <c r="J203" i="14" s="1"/>
  <c r="G207" i="14"/>
  <c r="J207" i="14" s="1"/>
  <c r="H195" i="14"/>
  <c r="H199" i="14"/>
  <c r="H203" i="14"/>
  <c r="H207" i="14"/>
  <c r="G192" i="14"/>
  <c r="J192" i="14" s="1"/>
  <c r="G196" i="14"/>
  <c r="J196" i="14" s="1"/>
  <c r="G200" i="14"/>
  <c r="J200" i="14" s="1"/>
  <c r="G204" i="14"/>
  <c r="J204" i="14" s="1"/>
  <c r="G208" i="14"/>
  <c r="J208" i="14" s="1"/>
  <c r="H192" i="14"/>
  <c r="H196" i="14"/>
  <c r="H200" i="14"/>
  <c r="H204" i="14"/>
  <c r="H208" i="14"/>
  <c r="G193" i="14"/>
  <c r="J193" i="14" s="1"/>
  <c r="G197" i="14"/>
  <c r="J197" i="14" s="1"/>
  <c r="G201" i="14"/>
  <c r="J201" i="14" s="1"/>
  <c r="G205" i="14"/>
  <c r="J205" i="14" s="1"/>
  <c r="G209" i="14"/>
  <c r="J209" i="14" s="1"/>
  <c r="H193" i="14"/>
  <c r="H197" i="14"/>
  <c r="H201" i="14"/>
  <c r="H205" i="14"/>
  <c r="H209" i="14"/>
  <c r="G193" i="9"/>
  <c r="J193" i="9" s="1"/>
  <c r="G197" i="9"/>
  <c r="J197" i="9" s="1"/>
  <c r="G201" i="9"/>
  <c r="J201" i="9" s="1"/>
  <c r="H193" i="9"/>
  <c r="H197" i="9"/>
  <c r="H201" i="9"/>
  <c r="G194" i="9"/>
  <c r="J194" i="9" s="1"/>
  <c r="G198" i="9"/>
  <c r="J198" i="9" s="1"/>
  <c r="G202" i="9"/>
  <c r="J202" i="9" s="1"/>
  <c r="H194" i="9"/>
  <c r="H198" i="9"/>
  <c r="H202" i="9"/>
  <c r="G195" i="9"/>
  <c r="J195" i="9" s="1"/>
  <c r="G203" i="9"/>
  <c r="J203" i="9" s="1"/>
  <c r="H195" i="9"/>
  <c r="H203" i="9"/>
  <c r="G196" i="9"/>
  <c r="J196" i="9" s="1"/>
  <c r="G204" i="9"/>
  <c r="J204" i="9" s="1"/>
  <c r="H192" i="9"/>
  <c r="H200" i="9"/>
  <c r="H204" i="9"/>
  <c r="G191" i="9"/>
  <c r="J191" i="9" s="1"/>
  <c r="G199" i="9"/>
  <c r="J199" i="9" s="1"/>
  <c r="H191" i="9"/>
  <c r="H199" i="9"/>
  <c r="G192" i="9"/>
  <c r="J192" i="9" s="1"/>
  <c r="G200" i="9"/>
  <c r="J200" i="9" s="1"/>
  <c r="H196" i="9"/>
  <c r="G190" i="9"/>
  <c r="J190" i="9" s="1"/>
  <c r="H190" i="9"/>
  <c r="F855" i="15"/>
  <c r="I855" i="15" s="1"/>
  <c r="I689" i="15"/>
  <c r="F688" i="15"/>
  <c r="I688" i="15" s="1"/>
  <c r="F687" i="15"/>
  <c r="I687" i="15" s="1"/>
  <c r="F686" i="15"/>
  <c r="H686" i="15" s="1"/>
  <c r="F685" i="15"/>
  <c r="I685" i="15" s="1"/>
  <c r="F684" i="15"/>
  <c r="H684" i="15" s="1"/>
  <c r="F683" i="15"/>
  <c r="I683" i="15" s="1"/>
  <c r="F682" i="15"/>
  <c r="I682" i="15" s="1"/>
  <c r="F681" i="15"/>
  <c r="G681" i="15" s="1"/>
  <c r="J681" i="15" s="1"/>
  <c r="F680" i="15"/>
  <c r="I680" i="15" s="1"/>
  <c r="F679" i="15"/>
  <c r="I679" i="15" s="1"/>
  <c r="F678" i="15"/>
  <c r="I678" i="15" s="1"/>
  <c r="F677" i="15"/>
  <c r="G677" i="15" s="1"/>
  <c r="J677" i="15" s="1"/>
  <c r="F676" i="15"/>
  <c r="I676" i="15" s="1"/>
  <c r="F675" i="15"/>
  <c r="I675" i="15" s="1"/>
  <c r="F674" i="15"/>
  <c r="I674" i="15" s="1"/>
  <c r="F673" i="15"/>
  <c r="G673" i="15" s="1"/>
  <c r="J673" i="15" s="1"/>
  <c r="F672" i="15"/>
  <c r="I672" i="15" s="1"/>
  <c r="F671" i="15"/>
  <c r="I671" i="15" s="1"/>
  <c r="F670" i="15"/>
  <c r="I670" i="15" s="1"/>
  <c r="G669" i="15"/>
  <c r="J669" i="15" s="1"/>
  <c r="F668" i="15"/>
  <c r="I668" i="15" s="1"/>
  <c r="F667" i="15"/>
  <c r="G667" i="15" s="1"/>
  <c r="J667" i="15" s="1"/>
  <c r="F666" i="15"/>
  <c r="I666" i="15" s="1"/>
  <c r="F665" i="15"/>
  <c r="I665" i="15" s="1"/>
  <c r="F664" i="15"/>
  <c r="I664" i="15" s="1"/>
  <c r="F663" i="15"/>
  <c r="I663" i="15" s="1"/>
  <c r="F662" i="15"/>
  <c r="I662" i="15" s="1"/>
  <c r="F661" i="15"/>
  <c r="G661" i="15" s="1"/>
  <c r="J661" i="15" s="1"/>
  <c r="G679" i="15" l="1"/>
  <c r="J679" i="15" s="1"/>
  <c r="H679" i="15"/>
  <c r="H667" i="15"/>
  <c r="I667" i="15"/>
  <c r="G671" i="15"/>
  <c r="J671" i="15" s="1"/>
  <c r="H671" i="15"/>
  <c r="G683" i="15"/>
  <c r="J683" i="15" s="1"/>
  <c r="H683" i="15"/>
  <c r="G663" i="15"/>
  <c r="J663" i="15" s="1"/>
  <c r="H663" i="15"/>
  <c r="G675" i="15"/>
  <c r="J675" i="15" s="1"/>
  <c r="I686" i="15"/>
  <c r="H675" i="15"/>
  <c r="G687" i="15"/>
  <c r="J687" i="15" s="1"/>
  <c r="H687" i="15"/>
  <c r="G665" i="15"/>
  <c r="J665" i="15" s="1"/>
  <c r="G664" i="15"/>
  <c r="J664" i="15" s="1"/>
  <c r="G668" i="15"/>
  <c r="J668" i="15" s="1"/>
  <c r="G672" i="15"/>
  <c r="J672" i="15" s="1"/>
  <c r="G676" i="15"/>
  <c r="J676" i="15" s="1"/>
  <c r="G680" i="15"/>
  <c r="J680" i="15" s="1"/>
  <c r="G684" i="15"/>
  <c r="J684" i="15" s="1"/>
  <c r="G688" i="15"/>
  <c r="J688" i="15" s="1"/>
  <c r="H664" i="15"/>
  <c r="H668" i="15"/>
  <c r="H672" i="15"/>
  <c r="H676" i="15"/>
  <c r="H680" i="15"/>
  <c r="H688" i="15"/>
  <c r="I684" i="15"/>
  <c r="G689" i="15"/>
  <c r="J689" i="15" s="1"/>
  <c r="H661" i="15"/>
  <c r="H665" i="15"/>
  <c r="H669" i="15"/>
  <c r="H673" i="15"/>
  <c r="H677" i="15"/>
  <c r="H681" i="15"/>
  <c r="H685" i="15"/>
  <c r="H689" i="15"/>
  <c r="G685" i="15"/>
  <c r="J685" i="15" s="1"/>
  <c r="I661" i="15"/>
  <c r="I669" i="15"/>
  <c r="I673" i="15"/>
  <c r="I677" i="15"/>
  <c r="I681" i="15"/>
  <c r="G662" i="15"/>
  <c r="J662" i="15" s="1"/>
  <c r="G666" i="15"/>
  <c r="J666" i="15" s="1"/>
  <c r="G670" i="15"/>
  <c r="J670" i="15" s="1"/>
  <c r="G674" i="15"/>
  <c r="J674" i="15" s="1"/>
  <c r="G678" i="15"/>
  <c r="J678" i="15" s="1"/>
  <c r="G682" i="15"/>
  <c r="J682" i="15" s="1"/>
  <c r="G686" i="15"/>
  <c r="J686" i="15" s="1"/>
  <c r="G855" i="15"/>
  <c r="J855" i="15" s="1"/>
  <c r="H662" i="15"/>
  <c r="H666" i="15"/>
  <c r="H670" i="15"/>
  <c r="H674" i="15"/>
  <c r="H678" i="15"/>
  <c r="H682" i="15"/>
  <c r="H855" i="15"/>
  <c r="F592" i="15" l="1"/>
  <c r="F593" i="15"/>
  <c r="F594" i="15"/>
  <c r="F595" i="15"/>
  <c r="F596" i="15"/>
  <c r="F597" i="15"/>
  <c r="F598" i="15"/>
  <c r="F599" i="15"/>
  <c r="F600" i="15"/>
  <c r="F601" i="15"/>
  <c r="F841" i="15"/>
  <c r="F842" i="15"/>
  <c r="I569" i="14" l="1"/>
  <c r="I568" i="14"/>
  <c r="G569" i="14" l="1"/>
  <c r="J569" i="14" s="1"/>
  <c r="G568" i="14"/>
  <c r="J568" i="14" s="1"/>
  <c r="H569" i="14"/>
  <c r="H568" i="14"/>
  <c r="F840" i="15"/>
  <c r="I840" i="15" s="1"/>
  <c r="G840" i="15" l="1"/>
  <c r="J840" i="15" s="1"/>
  <c r="H840" i="15"/>
  <c r="F875" i="15"/>
  <c r="H875" i="15" s="1"/>
  <c r="F811" i="15"/>
  <c r="F810" i="15"/>
  <c r="F809" i="15"/>
  <c r="F808" i="15"/>
  <c r="F807" i="15"/>
  <c r="F806" i="15"/>
  <c r="F805" i="15"/>
  <c r="F804" i="15"/>
  <c r="F803" i="15"/>
  <c r="F802" i="15"/>
  <c r="F801" i="15"/>
  <c r="F800" i="15"/>
  <c r="F799" i="15"/>
  <c r="F798" i="15"/>
  <c r="F797" i="15"/>
  <c r="F796" i="15"/>
  <c r="F795" i="15"/>
  <c r="F794" i="15"/>
  <c r="F793" i="15"/>
  <c r="F792" i="15"/>
  <c r="F791" i="15"/>
  <c r="F790" i="15"/>
  <c r="F789" i="15"/>
  <c r="F788" i="15"/>
  <c r="F565" i="15"/>
  <c r="H565" i="15" s="1"/>
  <c r="F874" i="15"/>
  <c r="G874" i="15" s="1"/>
  <c r="J874" i="15" s="1"/>
  <c r="F566" i="15"/>
  <c r="H566" i="15" s="1"/>
  <c r="F567" i="15"/>
  <c r="H567" i="15" s="1"/>
  <c r="F568" i="15"/>
  <c r="G568" i="15" s="1"/>
  <c r="J568" i="15" s="1"/>
  <c r="F569" i="15"/>
  <c r="G569" i="15" s="1"/>
  <c r="J569" i="15" s="1"/>
  <c r="F570" i="15"/>
  <c r="H570" i="15" s="1"/>
  <c r="F571" i="15"/>
  <c r="H571" i="15" s="1"/>
  <c r="F572" i="15"/>
  <c r="I572" i="15" s="1"/>
  <c r="F573" i="15"/>
  <c r="G573" i="15" s="1"/>
  <c r="J573" i="15" s="1"/>
  <c r="F574" i="15"/>
  <c r="G574" i="15" s="1"/>
  <c r="J574" i="15" s="1"/>
  <c r="F575" i="15"/>
  <c r="G575" i="15" s="1"/>
  <c r="J575" i="15" s="1"/>
  <c r="F576" i="15"/>
  <c r="G576" i="15" s="1"/>
  <c r="J576" i="15" s="1"/>
  <c r="F577" i="15"/>
  <c r="G577" i="15" s="1"/>
  <c r="J577" i="15" s="1"/>
  <c r="F578" i="15"/>
  <c r="I578" i="15" s="1"/>
  <c r="F579" i="15"/>
  <c r="H579" i="15" s="1"/>
  <c r="F580" i="15"/>
  <c r="H580" i="15" s="1"/>
  <c r="F581" i="15"/>
  <c r="H581" i="15" s="1"/>
  <c r="F582" i="15"/>
  <c r="H582" i="15" s="1"/>
  <c r="F583" i="15"/>
  <c r="G583" i="15" s="1"/>
  <c r="J583" i="15" s="1"/>
  <c r="F584" i="15"/>
  <c r="G584" i="15" s="1"/>
  <c r="J584" i="15" s="1"/>
  <c r="F585" i="15"/>
  <c r="H585" i="15" s="1"/>
  <c r="F586" i="15"/>
  <c r="H586" i="15" s="1"/>
  <c r="F587" i="15"/>
  <c r="H587" i="15" s="1"/>
  <c r="F588" i="15"/>
  <c r="I588" i="15" s="1"/>
  <c r="F171" i="9"/>
  <c r="H171" i="9" s="1"/>
  <c r="F51" i="11"/>
  <c r="I51" i="11" s="1"/>
  <c r="F50" i="11"/>
  <c r="I50" i="11" s="1"/>
  <c r="F49" i="11"/>
  <c r="G49" i="11" s="1"/>
  <c r="J49" i="11" s="1"/>
  <c r="I790" i="15" l="1"/>
  <c r="H790" i="15"/>
  <c r="I793" i="15"/>
  <c r="H793" i="15"/>
  <c r="G795" i="15"/>
  <c r="J795" i="15" s="1"/>
  <c r="H795" i="15"/>
  <c r="I797" i="15"/>
  <c r="H797" i="15"/>
  <c r="G799" i="15"/>
  <c r="J799" i="15" s="1"/>
  <c r="H799" i="15"/>
  <c r="G803" i="15"/>
  <c r="J803" i="15" s="1"/>
  <c r="H803" i="15"/>
  <c r="I804" i="15"/>
  <c r="H804" i="15"/>
  <c r="I805" i="15"/>
  <c r="H805" i="15"/>
  <c r="G807" i="15"/>
  <c r="J807" i="15" s="1"/>
  <c r="H807" i="15"/>
  <c r="I809" i="15"/>
  <c r="H809" i="15"/>
  <c r="I810" i="15"/>
  <c r="H810" i="15"/>
  <c r="G791" i="15"/>
  <c r="J791" i="15" s="1"/>
  <c r="H791" i="15"/>
  <c r="G811" i="15"/>
  <c r="J811" i="15" s="1"/>
  <c r="H811" i="15"/>
  <c r="I794" i="15"/>
  <c r="H794" i="15"/>
  <c r="I796" i="15"/>
  <c r="H796" i="15"/>
  <c r="I798" i="15"/>
  <c r="H798" i="15"/>
  <c r="I800" i="15"/>
  <c r="H800" i="15"/>
  <c r="I801" i="15"/>
  <c r="H801" i="15"/>
  <c r="I802" i="15"/>
  <c r="H802" i="15"/>
  <c r="I806" i="15"/>
  <c r="H806" i="15"/>
  <c r="I788" i="15"/>
  <c r="H788" i="15"/>
  <c r="I808" i="15"/>
  <c r="H808" i="15"/>
  <c r="I789" i="15"/>
  <c r="H789" i="15"/>
  <c r="I792" i="15"/>
  <c r="H792" i="15"/>
  <c r="I795" i="15"/>
  <c r="I811" i="15"/>
  <c r="I803" i="15"/>
  <c r="I799" i="15"/>
  <c r="I791" i="15"/>
  <c r="I807" i="15"/>
  <c r="G789" i="15"/>
  <c r="J789" i="15" s="1"/>
  <c r="G793" i="15"/>
  <c r="J793" i="15" s="1"/>
  <c r="G797" i="15"/>
  <c r="J797" i="15" s="1"/>
  <c r="G801" i="15"/>
  <c r="J801" i="15" s="1"/>
  <c r="G805" i="15"/>
  <c r="J805" i="15" s="1"/>
  <c r="G809" i="15"/>
  <c r="J809" i="15" s="1"/>
  <c r="G790" i="15"/>
  <c r="J790" i="15" s="1"/>
  <c r="G794" i="15"/>
  <c r="J794" i="15" s="1"/>
  <c r="G798" i="15"/>
  <c r="J798" i="15" s="1"/>
  <c r="G802" i="15"/>
  <c r="J802" i="15" s="1"/>
  <c r="G806" i="15"/>
  <c r="J806" i="15" s="1"/>
  <c r="G810" i="15"/>
  <c r="J810" i="15" s="1"/>
  <c r="G792" i="15"/>
  <c r="J792" i="15" s="1"/>
  <c r="G800" i="15"/>
  <c r="J800" i="15" s="1"/>
  <c r="G808" i="15"/>
  <c r="J808" i="15" s="1"/>
  <c r="I875" i="15"/>
  <c r="G788" i="15"/>
  <c r="J788" i="15" s="1"/>
  <c r="G796" i="15"/>
  <c r="J796" i="15" s="1"/>
  <c r="G804" i="15"/>
  <c r="J804" i="15" s="1"/>
  <c r="G875" i="15"/>
  <c r="J875" i="15" s="1"/>
  <c r="G572" i="15"/>
  <c r="J572" i="15" s="1"/>
  <c r="G570" i="15"/>
  <c r="J570" i="15" s="1"/>
  <c r="I571" i="15"/>
  <c r="I570" i="15"/>
  <c r="G571" i="15"/>
  <c r="J571" i="15" s="1"/>
  <c r="H574" i="15"/>
  <c r="I573" i="15"/>
  <c r="H874" i="15"/>
  <c r="I874" i="15"/>
  <c r="I569" i="15"/>
  <c r="H569" i="15"/>
  <c r="I584" i="15"/>
  <c r="H584" i="15"/>
  <c r="I583" i="15"/>
  <c r="H578" i="15"/>
  <c r="I577" i="15"/>
  <c r="H577" i="15"/>
  <c r="I576" i="15"/>
  <c r="H576" i="15"/>
  <c r="I575" i="15"/>
  <c r="H575" i="15"/>
  <c r="I574" i="15"/>
  <c r="G587" i="15"/>
  <c r="J587" i="15" s="1"/>
  <c r="H583" i="15"/>
  <c r="G586" i="15"/>
  <c r="J586" i="15" s="1"/>
  <c r="I568" i="15"/>
  <c r="G582" i="15"/>
  <c r="J582" i="15" s="1"/>
  <c r="H588" i="15"/>
  <c r="I581" i="15"/>
  <c r="H568" i="15"/>
  <c r="G581" i="15"/>
  <c r="J581" i="15" s="1"/>
  <c r="G580" i="15"/>
  <c r="J580" i="15" s="1"/>
  <c r="I587" i="15"/>
  <c r="I586" i="15"/>
  <c r="H573" i="15"/>
  <c r="I566" i="15"/>
  <c r="I585" i="15"/>
  <c r="H572" i="15"/>
  <c r="I565" i="15"/>
  <c r="G588" i="15"/>
  <c r="J588" i="15" s="1"/>
  <c r="G567" i="15"/>
  <c r="J567" i="15" s="1"/>
  <c r="G566" i="15"/>
  <c r="J566" i="15" s="1"/>
  <c r="G585" i="15"/>
  <c r="J585" i="15" s="1"/>
  <c r="G565" i="15"/>
  <c r="J565" i="15" s="1"/>
  <c r="I582" i="15"/>
  <c r="I567" i="15"/>
  <c r="G579" i="15"/>
  <c r="J579" i="15" s="1"/>
  <c r="I580" i="15"/>
  <c r="G578" i="15"/>
  <c r="J578" i="15" s="1"/>
  <c r="I579" i="15"/>
  <c r="G50" i="11"/>
  <c r="J50" i="11" s="1"/>
  <c r="H50" i="11"/>
  <c r="G51" i="11"/>
  <c r="J51" i="11" s="1"/>
  <c r="H51" i="11"/>
  <c r="H49" i="11"/>
  <c r="I49" i="11"/>
  <c r="F212" i="14"/>
  <c r="G212" i="14" s="1"/>
  <c r="J212" i="14" s="1"/>
  <c r="F208" i="9"/>
  <c r="G208" i="9" s="1"/>
  <c r="J208" i="9" s="1"/>
  <c r="H212" i="14" l="1"/>
  <c r="I212" i="14"/>
  <c r="H208" i="9"/>
  <c r="I208" i="9"/>
  <c r="G32" i="7"/>
  <c r="C401" i="8" l="1"/>
  <c r="B401" i="8"/>
  <c r="C400" i="8"/>
  <c r="B400" i="8"/>
  <c r="C399" i="8"/>
  <c r="B399" i="8"/>
  <c r="C398" i="8"/>
  <c r="B398" i="8"/>
  <c r="C397" i="8"/>
  <c r="B397" i="8"/>
  <c r="C379" i="8"/>
  <c r="B379" i="8"/>
  <c r="C378" i="8"/>
  <c r="B378" i="8"/>
  <c r="C377" i="8"/>
  <c r="B377" i="8"/>
  <c r="C376" i="8"/>
  <c r="B376" i="8"/>
  <c r="C375" i="8"/>
  <c r="B375" i="8"/>
  <c r="C374" i="8"/>
  <c r="B374" i="8"/>
  <c r="C373" i="8"/>
  <c r="B373" i="8"/>
  <c r="C372" i="8"/>
  <c r="B372" i="8"/>
  <c r="C371" i="8"/>
  <c r="B371" i="8"/>
  <c r="C370" i="8"/>
  <c r="B370" i="8"/>
  <c r="C368" i="8"/>
  <c r="B368" i="8"/>
  <c r="C357" i="8"/>
  <c r="B357" i="8"/>
  <c r="C356" i="8"/>
  <c r="B356" i="8"/>
  <c r="C354" i="8"/>
  <c r="B354" i="8"/>
  <c r="C353" i="8"/>
  <c r="B353" i="8"/>
  <c r="C352" i="8"/>
  <c r="B352" i="8"/>
  <c r="C351" i="8"/>
  <c r="B351" i="8"/>
  <c r="C350" i="8"/>
  <c r="B350" i="8"/>
  <c r="C349" i="8"/>
  <c r="B349" i="8"/>
  <c r="C348" i="8"/>
  <c r="B348" i="8"/>
  <c r="C347" i="8"/>
  <c r="B347" i="8"/>
  <c r="C346" i="8"/>
  <c r="B346" i="8"/>
  <c r="C345" i="8"/>
  <c r="B345" i="8"/>
  <c r="C344" i="8"/>
  <c r="B344" i="8"/>
  <c r="C342" i="8"/>
  <c r="B342" i="8"/>
  <c r="C341" i="8"/>
  <c r="B341" i="8"/>
  <c r="C340" i="8"/>
  <c r="B340" i="8"/>
  <c r="C339" i="8"/>
  <c r="B339" i="8"/>
  <c r="C338" i="8"/>
  <c r="B338" i="8"/>
  <c r="C337" i="8"/>
  <c r="B337" i="8"/>
  <c r="C336" i="8"/>
  <c r="B336" i="8"/>
  <c r="C335" i="8"/>
  <c r="B335" i="8"/>
  <c r="C297" i="8"/>
  <c r="B297" i="8"/>
  <c r="C296" i="8"/>
  <c r="B296" i="8"/>
  <c r="C295" i="8"/>
  <c r="B295" i="8"/>
  <c r="C294" i="8"/>
  <c r="B294" i="8"/>
  <c r="C293" i="8"/>
  <c r="B293" i="8"/>
  <c r="C292" i="8"/>
  <c r="B292" i="8"/>
  <c r="C291" i="8"/>
  <c r="B291" i="8"/>
  <c r="C289" i="8"/>
  <c r="B289" i="8"/>
  <c r="C288" i="8"/>
  <c r="B288" i="8"/>
  <c r="C287" i="8"/>
  <c r="B287" i="8"/>
  <c r="C286" i="8"/>
  <c r="B286" i="8"/>
  <c r="C285" i="8"/>
  <c r="B285" i="8"/>
  <c r="C284" i="8"/>
  <c r="B284" i="8"/>
  <c r="C283" i="8"/>
  <c r="B283" i="8"/>
  <c r="C282" i="8"/>
  <c r="B282" i="8"/>
  <c r="C281" i="8"/>
  <c r="B281" i="8"/>
  <c r="C280" i="8"/>
  <c r="B280" i="8"/>
  <c r="C279" i="8"/>
  <c r="B279" i="8"/>
  <c r="C278" i="8"/>
  <c r="B278" i="8"/>
  <c r="C277" i="8"/>
  <c r="B277" i="8"/>
  <c r="C276" i="8"/>
  <c r="B276" i="8"/>
  <c r="C275" i="8"/>
  <c r="B275" i="8"/>
  <c r="C274" i="8"/>
  <c r="B274" i="8"/>
  <c r="C272" i="8"/>
  <c r="B272" i="8"/>
  <c r="C271" i="8"/>
  <c r="B271" i="8"/>
  <c r="C270" i="8"/>
  <c r="B270" i="8"/>
  <c r="C268" i="8"/>
  <c r="B268" i="8"/>
  <c r="C267" i="8"/>
  <c r="B267" i="8"/>
  <c r="C266" i="8"/>
  <c r="B266" i="8"/>
  <c r="C265" i="8"/>
  <c r="B265" i="8"/>
  <c r="C261" i="8"/>
  <c r="B261" i="8"/>
  <c r="C260" i="8"/>
  <c r="B260" i="8"/>
  <c r="C259" i="8"/>
  <c r="B259" i="8"/>
  <c r="C258" i="8"/>
  <c r="B258" i="8"/>
  <c r="C257" i="8"/>
  <c r="B257" i="8"/>
  <c r="C256" i="8"/>
  <c r="B256" i="8"/>
  <c r="C255" i="8"/>
  <c r="B255" i="8"/>
  <c r="C254" i="8"/>
  <c r="B254" i="8"/>
  <c r="C253" i="8"/>
  <c r="B253" i="8"/>
  <c r="C252" i="8"/>
  <c r="B252" i="8"/>
  <c r="C251" i="8"/>
  <c r="B251" i="8"/>
  <c r="C250" i="8"/>
  <c r="B250" i="8"/>
  <c r="C249" i="8"/>
  <c r="B249" i="8"/>
  <c r="C248" i="8"/>
  <c r="B248" i="8"/>
  <c r="C247" i="8"/>
  <c r="B247" i="8"/>
  <c r="C246" i="8"/>
  <c r="B246" i="8"/>
  <c r="C245" i="8"/>
  <c r="B245" i="8"/>
  <c r="C244" i="8"/>
  <c r="B244" i="8"/>
  <c r="C243" i="8"/>
  <c r="B243" i="8"/>
  <c r="C242" i="8"/>
  <c r="B242" i="8"/>
  <c r="C241" i="8"/>
  <c r="B241" i="8"/>
  <c r="C238" i="8"/>
  <c r="C237" i="8"/>
  <c r="B237" i="8"/>
  <c r="C236" i="8"/>
  <c r="B236" i="8"/>
  <c r="C235" i="8"/>
  <c r="B235" i="8"/>
  <c r="C234" i="8"/>
  <c r="B234" i="8"/>
  <c r="C233" i="8"/>
  <c r="B233" i="8"/>
  <c r="C232" i="8"/>
  <c r="B232" i="8"/>
  <c r="C231" i="8"/>
  <c r="B231" i="8"/>
  <c r="C230" i="8"/>
  <c r="B230" i="8"/>
  <c r="C229" i="8"/>
  <c r="B229" i="8"/>
  <c r="C228" i="8"/>
  <c r="B228" i="8"/>
  <c r="C227" i="8"/>
  <c r="B227" i="8"/>
  <c r="C226" i="8"/>
  <c r="B226" i="8"/>
  <c r="C225" i="8"/>
  <c r="B225" i="8"/>
  <c r="C224" i="8"/>
  <c r="B224" i="8"/>
  <c r="C223" i="8"/>
  <c r="B223" i="8"/>
  <c r="C222" i="8"/>
  <c r="B222" i="8"/>
  <c r="C221" i="8"/>
  <c r="B221" i="8"/>
  <c r="C220" i="8"/>
  <c r="B220" i="8"/>
  <c r="C219" i="8"/>
  <c r="B219" i="8"/>
  <c r="C218" i="8"/>
  <c r="B218" i="8"/>
  <c r="B216" i="8"/>
  <c r="C215" i="8"/>
  <c r="B215" i="8"/>
  <c r="C211" i="8"/>
  <c r="B211" i="8"/>
  <c r="C210" i="8"/>
  <c r="B210" i="8"/>
  <c r="C209" i="8"/>
  <c r="B209" i="8"/>
  <c r="C208" i="8"/>
  <c r="B208" i="8"/>
  <c r="C206" i="8"/>
  <c r="B206" i="8"/>
  <c r="C204" i="8"/>
  <c r="C203" i="8"/>
  <c r="C202" i="8"/>
  <c r="C201" i="8"/>
  <c r="B201" i="8"/>
  <c r="C197" i="8"/>
  <c r="B197" i="8"/>
  <c r="C196" i="8"/>
  <c r="B196" i="8"/>
  <c r="C195" i="8"/>
  <c r="B195" i="8"/>
  <c r="C194" i="8"/>
  <c r="B194" i="8"/>
  <c r="C193" i="8"/>
  <c r="B193" i="8"/>
  <c r="C192" i="8"/>
  <c r="B192" i="8"/>
  <c r="C191" i="8"/>
  <c r="B191" i="8"/>
  <c r="C190" i="8"/>
  <c r="B190" i="8"/>
  <c r="C189" i="8"/>
  <c r="B189" i="8"/>
  <c r="C188" i="8"/>
  <c r="B188" i="8"/>
  <c r="C187" i="8"/>
  <c r="B187" i="8"/>
  <c r="C186" i="8"/>
  <c r="B186" i="8"/>
  <c r="C185" i="8"/>
  <c r="B185" i="8"/>
  <c r="C184" i="8"/>
  <c r="B184" i="8"/>
  <c r="C183" i="8"/>
  <c r="B183" i="8"/>
  <c r="C182" i="8"/>
  <c r="B182" i="8"/>
  <c r="C181" i="8"/>
  <c r="B181" i="8"/>
  <c r="C180" i="8"/>
  <c r="B180" i="8"/>
  <c r="C179" i="8"/>
  <c r="B179" i="8"/>
  <c r="C178" i="8"/>
  <c r="B178" i="8"/>
  <c r="C177" i="8"/>
  <c r="B177" i="8"/>
  <c r="C176" i="8"/>
  <c r="B176" i="8"/>
  <c r="C175" i="8"/>
  <c r="B175" i="8"/>
  <c r="C174" i="8"/>
  <c r="B174" i="8"/>
  <c r="C173" i="8"/>
  <c r="B173" i="8"/>
  <c r="C172" i="8"/>
  <c r="B172" i="8"/>
  <c r="C162" i="8"/>
  <c r="C170" i="8"/>
  <c r="B170" i="8"/>
  <c r="C169" i="8"/>
  <c r="B169" i="8"/>
  <c r="C168" i="8"/>
  <c r="B168" i="8"/>
  <c r="C167" i="8"/>
  <c r="B167" i="8"/>
  <c r="C166" i="8"/>
  <c r="B166" i="8"/>
  <c r="C165" i="8"/>
  <c r="B165" i="8"/>
  <c r="C164" i="8"/>
  <c r="B164" i="8"/>
  <c r="C163" i="8"/>
  <c r="B163" i="8"/>
  <c r="C161" i="8"/>
  <c r="B161" i="8"/>
  <c r="C160" i="8"/>
  <c r="B160" i="8"/>
  <c r="C159" i="8"/>
  <c r="B159" i="8"/>
  <c r="C158" i="8"/>
  <c r="B158" i="8"/>
  <c r="C157" i="8"/>
  <c r="B157" i="8"/>
  <c r="C156" i="8"/>
  <c r="B156" i="8"/>
  <c r="C155" i="8"/>
  <c r="B155" i="8"/>
  <c r="C154" i="8"/>
  <c r="B154" i="8"/>
  <c r="C153" i="8"/>
  <c r="B153" i="8"/>
  <c r="C152" i="8"/>
  <c r="B152" i="8"/>
  <c r="C151" i="8"/>
  <c r="B151" i="8"/>
  <c r="C150" i="8"/>
  <c r="B150" i="8"/>
  <c r="C149" i="8"/>
  <c r="B149" i="8"/>
  <c r="C148" i="8"/>
  <c r="B148" i="8"/>
  <c r="C147" i="8"/>
  <c r="B147" i="8"/>
  <c r="C146" i="8"/>
  <c r="B146" i="8"/>
  <c r="C145" i="8"/>
  <c r="B145" i="8"/>
  <c r="C144" i="8"/>
  <c r="B144" i="8"/>
  <c r="C143" i="8"/>
  <c r="B143" i="8"/>
  <c r="C142" i="8"/>
  <c r="B142" i="8"/>
  <c r="C141" i="8"/>
  <c r="B141" i="8"/>
  <c r="C140" i="8"/>
  <c r="B140" i="8"/>
  <c r="C139" i="8"/>
  <c r="B139" i="8"/>
  <c r="C138" i="8"/>
  <c r="B138" i="8"/>
  <c r="C137" i="8"/>
  <c r="B137" i="8"/>
  <c r="C136" i="8"/>
  <c r="B136" i="8"/>
  <c r="C135" i="8"/>
  <c r="B135" i="8"/>
  <c r="C134" i="8"/>
  <c r="B134" i="8"/>
  <c r="C133" i="8"/>
  <c r="B133" i="8"/>
  <c r="C132" i="8"/>
  <c r="B132" i="8"/>
  <c r="C131" i="8"/>
  <c r="B131" i="8"/>
  <c r="C129" i="8"/>
  <c r="C128" i="8"/>
  <c r="C124" i="8"/>
  <c r="B124" i="8"/>
  <c r="C123" i="8"/>
  <c r="B123" i="8"/>
  <c r="C122" i="8"/>
  <c r="B122" i="8"/>
  <c r="C121" i="8"/>
  <c r="B121" i="8"/>
  <c r="C119" i="8"/>
  <c r="B119" i="8"/>
  <c r="C118" i="8"/>
  <c r="B118" i="8"/>
  <c r="C117" i="8"/>
  <c r="B117" i="8"/>
  <c r="C116" i="8"/>
  <c r="B116" i="8"/>
  <c r="C102" i="8"/>
  <c r="C101" i="8"/>
  <c r="B101" i="8"/>
  <c r="C100" i="8"/>
  <c r="B100" i="8"/>
  <c r="C98" i="8"/>
  <c r="B98" i="8"/>
  <c r="C97" i="8"/>
  <c r="B97" i="8"/>
  <c r="C96" i="8"/>
  <c r="B96" i="8"/>
  <c r="C95" i="8"/>
  <c r="B95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4" i="8"/>
  <c r="B54" i="8"/>
  <c r="C52" i="8"/>
  <c r="B52" i="8"/>
  <c r="C50" i="8"/>
  <c r="B50" i="8"/>
  <c r="C48" i="8"/>
  <c r="B48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C4" i="8"/>
  <c r="B4" i="8"/>
  <c r="F77" i="8"/>
  <c r="G77" i="8" s="1"/>
  <c r="J77" i="8" s="1"/>
  <c r="F76" i="8"/>
  <c r="G76" i="8" s="1"/>
  <c r="J76" i="8" s="1"/>
  <c r="F75" i="8"/>
  <c r="I75" i="8" s="1"/>
  <c r="F74" i="8"/>
  <c r="I74" i="8" s="1"/>
  <c r="F73" i="8"/>
  <c r="I73" i="8" s="1"/>
  <c r="F172" i="9"/>
  <c r="F173" i="9"/>
  <c r="F174" i="9"/>
  <c r="F175" i="9"/>
  <c r="F176" i="9"/>
  <c r="F177" i="9"/>
  <c r="F178" i="9"/>
  <c r="F522" i="14"/>
  <c r="F521" i="14"/>
  <c r="F520" i="14"/>
  <c r="F519" i="14"/>
  <c r="F518" i="14"/>
  <c r="F517" i="14"/>
  <c r="F516" i="14"/>
  <c r="F515" i="14"/>
  <c r="F514" i="14"/>
  <c r="F513" i="14"/>
  <c r="F512" i="14"/>
  <c r="F511" i="14"/>
  <c r="F510" i="14"/>
  <c r="F509" i="14"/>
  <c r="F508" i="14"/>
  <c r="F507" i="14"/>
  <c r="F506" i="14"/>
  <c r="F505" i="14"/>
  <c r="F504" i="14"/>
  <c r="F503" i="14"/>
  <c r="F502" i="14"/>
  <c r="F501" i="14"/>
  <c r="F500" i="14"/>
  <c r="F499" i="14"/>
  <c r="F498" i="14"/>
  <c r="F497" i="14"/>
  <c r="F496" i="14"/>
  <c r="F495" i="14"/>
  <c r="F494" i="14"/>
  <c r="F493" i="14"/>
  <c r="F527" i="14"/>
  <c r="H77" i="8" l="1"/>
  <c r="I77" i="8"/>
  <c r="H74" i="8"/>
  <c r="H76" i="8"/>
  <c r="I76" i="8"/>
  <c r="G73" i="8"/>
  <c r="J73" i="8" s="1"/>
  <c r="H73" i="8"/>
  <c r="G74" i="8"/>
  <c r="J74" i="8" s="1"/>
  <c r="G75" i="8"/>
  <c r="J75" i="8" s="1"/>
  <c r="H75" i="8"/>
  <c r="C30" i="20"/>
  <c r="F30" i="20" s="1"/>
  <c r="C29" i="20"/>
  <c r="F29" i="20" s="1"/>
  <c r="C28" i="20"/>
  <c r="D28" i="20" s="1"/>
  <c r="G28" i="20" s="1"/>
  <c r="E28" i="20" l="1"/>
  <c r="E29" i="20"/>
  <c r="F28" i="20"/>
  <c r="D29" i="20"/>
  <c r="G29" i="20" s="1"/>
  <c r="D30" i="20"/>
  <c r="G30" i="20" s="1"/>
  <c r="E30" i="20"/>
  <c r="F414" i="13" l="1"/>
  <c r="G414" i="13" s="1"/>
  <c r="F209" i="9"/>
  <c r="I209" i="9" s="1"/>
  <c r="F206" i="9"/>
  <c r="I206" i="9" s="1"/>
  <c r="F205" i="9"/>
  <c r="I205" i="9" s="1"/>
  <c r="F189" i="9"/>
  <c r="H189" i="9" s="1"/>
  <c r="F188" i="9"/>
  <c r="I188" i="9" s="1"/>
  <c r="F187" i="9"/>
  <c r="H187" i="9" s="1"/>
  <c r="F186" i="9"/>
  <c r="I186" i="9" s="1"/>
  <c r="F185" i="9"/>
  <c r="H185" i="9" s="1"/>
  <c r="F184" i="9"/>
  <c r="I184" i="9" s="1"/>
  <c r="F183" i="9"/>
  <c r="I183" i="9" s="1"/>
  <c r="F182" i="9"/>
  <c r="I182" i="9" s="1"/>
  <c r="F181" i="9"/>
  <c r="H181" i="9" s="1"/>
  <c r="F180" i="9"/>
  <c r="I180" i="9" s="1"/>
  <c r="F179" i="9"/>
  <c r="H179" i="9" s="1"/>
  <c r="I178" i="9"/>
  <c r="H177" i="9"/>
  <c r="I176" i="9"/>
  <c r="G175" i="9"/>
  <c r="J175" i="9" s="1"/>
  <c r="H414" i="13" l="1"/>
  <c r="I179" i="9"/>
  <c r="G206" i="9"/>
  <c r="J206" i="9" s="1"/>
  <c r="I187" i="9"/>
  <c r="H183" i="9"/>
  <c r="G179" i="9"/>
  <c r="J179" i="9" s="1"/>
  <c r="G184" i="9"/>
  <c r="J184" i="9" s="1"/>
  <c r="I177" i="9"/>
  <c r="G187" i="9"/>
  <c r="J187" i="9" s="1"/>
  <c r="I185" i="9"/>
  <c r="G188" i="9"/>
  <c r="J188" i="9" s="1"/>
  <c r="I181" i="9"/>
  <c r="G176" i="9"/>
  <c r="J176" i="9" s="1"/>
  <c r="H206" i="9"/>
  <c r="G183" i="9"/>
  <c r="J183" i="9" s="1"/>
  <c r="G180" i="9"/>
  <c r="J180" i="9" s="1"/>
  <c r="I189" i="9"/>
  <c r="G209" i="9"/>
  <c r="J209" i="9" s="1"/>
  <c r="I175" i="9"/>
  <c r="H175" i="9"/>
  <c r="G177" i="9"/>
  <c r="J177" i="9" s="1"/>
  <c r="G181" i="9"/>
  <c r="J181" i="9" s="1"/>
  <c r="G185" i="9"/>
  <c r="J185" i="9" s="1"/>
  <c r="G189" i="9"/>
  <c r="J189" i="9" s="1"/>
  <c r="G178" i="9"/>
  <c r="J178" i="9" s="1"/>
  <c r="G182" i="9"/>
  <c r="J182" i="9" s="1"/>
  <c r="G205" i="9"/>
  <c r="J205" i="9" s="1"/>
  <c r="H178" i="9"/>
  <c r="H182" i="9"/>
  <c r="H186" i="9"/>
  <c r="H205" i="9"/>
  <c r="G186" i="9"/>
  <c r="J186" i="9" s="1"/>
  <c r="H176" i="9"/>
  <c r="H180" i="9"/>
  <c r="H184" i="9"/>
  <c r="H188" i="9"/>
  <c r="H209" i="9"/>
  <c r="F174" i="14" l="1"/>
  <c r="G174" i="14" s="1"/>
  <c r="J174" i="14" s="1"/>
  <c r="F175" i="14"/>
  <c r="G175" i="14" s="1"/>
  <c r="J175" i="14" s="1"/>
  <c r="F176" i="14"/>
  <c r="I176" i="14" s="1"/>
  <c r="F177" i="14"/>
  <c r="H177" i="14" s="1"/>
  <c r="F178" i="14"/>
  <c r="H178" i="14" s="1"/>
  <c r="F179" i="14"/>
  <c r="G179" i="14" s="1"/>
  <c r="J179" i="14" s="1"/>
  <c r="F180" i="14"/>
  <c r="H180" i="14" s="1"/>
  <c r="F181" i="14"/>
  <c r="H181" i="14" s="1"/>
  <c r="F182" i="14"/>
  <c r="H182" i="14" s="1"/>
  <c r="F183" i="14"/>
  <c r="G183" i="14" s="1"/>
  <c r="J183" i="14" s="1"/>
  <c r="F184" i="14"/>
  <c r="G184" i="14" s="1"/>
  <c r="J184" i="14" s="1"/>
  <c r="F185" i="14"/>
  <c r="H185" i="14" s="1"/>
  <c r="F186" i="14"/>
  <c r="G186" i="14" s="1"/>
  <c r="J186" i="14" s="1"/>
  <c r="F187" i="14"/>
  <c r="G187" i="14" s="1"/>
  <c r="J187" i="14" s="1"/>
  <c r="F188" i="14"/>
  <c r="G188" i="14" s="1"/>
  <c r="J188" i="14" s="1"/>
  <c r="F189" i="14"/>
  <c r="G189" i="14" s="1"/>
  <c r="J189" i="14" s="1"/>
  <c r="F190" i="14"/>
  <c r="H190" i="14" s="1"/>
  <c r="F191" i="14"/>
  <c r="G191" i="14" s="1"/>
  <c r="J191" i="14" s="1"/>
  <c r="F210" i="14"/>
  <c r="G210" i="14" s="1"/>
  <c r="J210" i="14" s="1"/>
  <c r="F211" i="14"/>
  <c r="G211" i="14" s="1"/>
  <c r="J211" i="14" s="1"/>
  <c r="H213" i="14"/>
  <c r="I178" i="14" l="1"/>
  <c r="G178" i="14"/>
  <c r="J178" i="14" s="1"/>
  <c r="G190" i="14"/>
  <c r="J190" i="14" s="1"/>
  <c r="H187" i="14"/>
  <c r="G177" i="14"/>
  <c r="J177" i="14" s="1"/>
  <c r="I190" i="14"/>
  <c r="G182" i="14"/>
  <c r="J182" i="14" s="1"/>
  <c r="H179" i="14"/>
  <c r="I187" i="14"/>
  <c r="I180" i="14"/>
  <c r="I183" i="14"/>
  <c r="H183" i="14"/>
  <c r="G176" i="14"/>
  <c r="J176" i="14" s="1"/>
  <c r="G185" i="14"/>
  <c r="J185" i="14" s="1"/>
  <c r="G181" i="14"/>
  <c r="J181" i="14" s="1"/>
  <c r="G180" i="14"/>
  <c r="J180" i="14" s="1"/>
  <c r="I184" i="14"/>
  <c r="H184" i="14"/>
  <c r="H176" i="14"/>
  <c r="G213" i="14"/>
  <c r="J213" i="14" s="1"/>
  <c r="H174" i="14"/>
  <c r="I188" i="14"/>
  <c r="I213" i="14"/>
  <c r="H188" i="14"/>
  <c r="I182" i="14"/>
  <c r="I210" i="14"/>
  <c r="I186" i="14"/>
  <c r="I175" i="14"/>
  <c r="H210" i="14"/>
  <c r="H186" i="14"/>
  <c r="H175" i="14"/>
  <c r="I191" i="14"/>
  <c r="H191" i="14"/>
  <c r="I179" i="14"/>
  <c r="I211" i="14"/>
  <c r="I189" i="14"/>
  <c r="I185" i="14"/>
  <c r="I181" i="14"/>
  <c r="I177" i="14"/>
  <c r="H211" i="14"/>
  <c r="H189" i="14"/>
  <c r="I174" i="14"/>
  <c r="J414" i="13" l="1"/>
  <c r="I414" i="13"/>
  <c r="F409" i="13"/>
  <c r="H409" i="13" s="1"/>
  <c r="F410" i="13"/>
  <c r="G410" i="13" s="1"/>
  <c r="J410" i="13" s="1"/>
  <c r="F626" i="12"/>
  <c r="I626" i="12" l="1"/>
  <c r="H626" i="12"/>
  <c r="G626" i="12"/>
  <c r="J626" i="12" s="1"/>
  <c r="I409" i="13"/>
  <c r="G409" i="13"/>
  <c r="J409" i="13" s="1"/>
  <c r="I410" i="13"/>
  <c r="H410" i="13"/>
  <c r="F95" i="13" l="1"/>
  <c r="G95" i="13" s="1"/>
  <c r="J95" i="13" s="1"/>
  <c r="F96" i="13"/>
  <c r="G96" i="13" s="1"/>
  <c r="J96" i="13" s="1"/>
  <c r="F97" i="13"/>
  <c r="G97" i="13" s="1"/>
  <c r="J97" i="13" s="1"/>
  <c r="F73" i="7"/>
  <c r="G73" i="7" s="1"/>
  <c r="F72" i="7"/>
  <c r="G72" i="7" s="1"/>
  <c r="F71" i="7"/>
  <c r="G71" i="7" s="1"/>
  <c r="G70" i="7"/>
  <c r="I96" i="13" l="1"/>
  <c r="H96" i="13"/>
  <c r="I95" i="13"/>
  <c r="H97" i="13"/>
  <c r="H95" i="13"/>
  <c r="I97" i="13"/>
  <c r="F251" i="9" l="1"/>
  <c r="F250" i="9"/>
  <c r="F249" i="9"/>
  <c r="F248" i="9"/>
  <c r="F247" i="9"/>
  <c r="F246" i="9"/>
  <c r="F245" i="9"/>
  <c r="F244" i="9"/>
  <c r="F243" i="9"/>
  <c r="F241" i="9"/>
  <c r="F240" i="9"/>
  <c r="F239" i="9"/>
  <c r="F238" i="9"/>
  <c r="F237" i="9"/>
  <c r="F242" i="9"/>
  <c r="F190" i="18"/>
  <c r="F191" i="18"/>
  <c r="F192" i="18"/>
  <c r="F193" i="18"/>
  <c r="F194" i="18"/>
  <c r="F195" i="18"/>
  <c r="F196" i="18"/>
  <c r="F197" i="18"/>
  <c r="F198" i="18"/>
  <c r="F200" i="18"/>
  <c r="F202" i="18"/>
  <c r="F203" i="18"/>
  <c r="F204" i="18"/>
  <c r="F205" i="18"/>
  <c r="F206" i="18"/>
  <c r="F207" i="18"/>
  <c r="F208" i="18"/>
  <c r="F209" i="18"/>
  <c r="F210" i="18"/>
  <c r="F212" i="18"/>
  <c r="F214" i="18"/>
  <c r="F215" i="18"/>
  <c r="F216" i="18"/>
  <c r="F217" i="18"/>
  <c r="F218" i="18"/>
  <c r="F183" i="18"/>
  <c r="F184" i="18"/>
  <c r="F185" i="18"/>
  <c r="F186" i="18"/>
  <c r="F187" i="18"/>
  <c r="F161" i="18"/>
  <c r="F162" i="18"/>
  <c r="F163" i="18"/>
  <c r="F164" i="18"/>
  <c r="F169" i="18"/>
  <c r="F170" i="18"/>
  <c r="F171" i="18"/>
  <c r="F172" i="18"/>
  <c r="F174" i="18"/>
  <c r="F175" i="18"/>
  <c r="F176" i="18"/>
  <c r="F177" i="18"/>
  <c r="F178" i="18"/>
  <c r="F179" i="18"/>
  <c r="F180" i="18"/>
  <c r="F181" i="18"/>
  <c r="F182" i="18"/>
  <c r="F114" i="7"/>
  <c r="I114" i="7" s="1"/>
  <c r="F113" i="7"/>
  <c r="I113" i="7" s="1"/>
  <c r="F112" i="7"/>
  <c r="I112" i="7" s="1"/>
  <c r="F111" i="7"/>
  <c r="I111" i="7" s="1"/>
  <c r="F110" i="7"/>
  <c r="H110" i="7" s="1"/>
  <c r="F109" i="7"/>
  <c r="I109" i="7" s="1"/>
  <c r="G112" i="7" l="1"/>
  <c r="J112" i="7" s="1"/>
  <c r="H112" i="7"/>
  <c r="H109" i="7"/>
  <c r="G109" i="7"/>
  <c r="J109" i="7" s="1"/>
  <c r="G114" i="7"/>
  <c r="J114" i="7" s="1"/>
  <c r="H114" i="7"/>
  <c r="I110" i="7"/>
  <c r="H111" i="7"/>
  <c r="G113" i="7"/>
  <c r="J113" i="7" s="1"/>
  <c r="H113" i="7"/>
  <c r="G110" i="7"/>
  <c r="J110" i="7" s="1"/>
  <c r="G111" i="7"/>
  <c r="J111" i="7" s="1"/>
  <c r="F5" i="11" l="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48" i="11" l="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H182" i="18" l="1"/>
  <c r="I182" i="18" l="1"/>
  <c r="G182" i="18"/>
  <c r="J182" i="18" s="1"/>
  <c r="F44" i="7" l="1"/>
  <c r="G44" i="7" s="1"/>
  <c r="J44" i="7" s="1"/>
  <c r="F45" i="7"/>
  <c r="G45" i="7" s="1"/>
  <c r="J45" i="7" s="1"/>
  <c r="I45" i="7" l="1"/>
  <c r="H45" i="7"/>
  <c r="I44" i="7"/>
  <c r="H44" i="7"/>
  <c r="F34" i="9" l="1"/>
  <c r="F35" i="9"/>
  <c r="F36" i="9"/>
  <c r="F37" i="9"/>
  <c r="F32" i="9"/>
  <c r="F33" i="9"/>
  <c r="F352" i="9"/>
  <c r="I352" i="9" s="1"/>
  <c r="F351" i="9"/>
  <c r="I351" i="9" s="1"/>
  <c r="F350" i="9"/>
  <c r="I350" i="9" s="1"/>
  <c r="F349" i="9"/>
  <c r="H349" i="9" s="1"/>
  <c r="F348" i="9"/>
  <c r="I348" i="9" s="1"/>
  <c r="F347" i="9"/>
  <c r="I347" i="9" s="1"/>
  <c r="F346" i="9"/>
  <c r="I346" i="9" s="1"/>
  <c r="F345" i="9"/>
  <c r="H345" i="9" s="1"/>
  <c r="F344" i="9"/>
  <c r="I344" i="9" s="1"/>
  <c r="F343" i="9"/>
  <c r="I343" i="9" s="1"/>
  <c r="F342" i="9"/>
  <c r="I342" i="9" s="1"/>
  <c r="F341" i="9"/>
  <c r="H341" i="9" s="1"/>
  <c r="F340" i="9"/>
  <c r="I340" i="9" s="1"/>
  <c r="F339" i="9"/>
  <c r="I339" i="9" s="1"/>
  <c r="F338" i="9"/>
  <c r="I338" i="9" s="1"/>
  <c r="G340" i="9" l="1"/>
  <c r="J340" i="9" s="1"/>
  <c r="G347" i="9"/>
  <c r="J347" i="9" s="1"/>
  <c r="H347" i="9"/>
  <c r="G339" i="9"/>
  <c r="J339" i="9" s="1"/>
  <c r="H339" i="9"/>
  <c r="G348" i="9"/>
  <c r="J348" i="9" s="1"/>
  <c r="G351" i="9"/>
  <c r="J351" i="9" s="1"/>
  <c r="G344" i="9"/>
  <c r="J344" i="9" s="1"/>
  <c r="I345" i="9"/>
  <c r="I349" i="9"/>
  <c r="I341" i="9"/>
  <c r="H351" i="9"/>
  <c r="G343" i="9"/>
  <c r="J343" i="9" s="1"/>
  <c r="H343" i="9"/>
  <c r="G352" i="9"/>
  <c r="J352" i="9" s="1"/>
  <c r="G341" i="9"/>
  <c r="J341" i="9" s="1"/>
  <c r="G345" i="9"/>
  <c r="J345" i="9" s="1"/>
  <c r="G349" i="9"/>
  <c r="J349" i="9" s="1"/>
  <c r="G338" i="9"/>
  <c r="J338" i="9" s="1"/>
  <c r="G342" i="9"/>
  <c r="J342" i="9" s="1"/>
  <c r="G346" i="9"/>
  <c r="J346" i="9" s="1"/>
  <c r="G350" i="9"/>
  <c r="J350" i="9" s="1"/>
  <c r="H338" i="9"/>
  <c r="H342" i="9"/>
  <c r="H346" i="9"/>
  <c r="H350" i="9"/>
  <c r="H340" i="9"/>
  <c r="H344" i="9"/>
  <c r="H348" i="9"/>
  <c r="H352" i="9"/>
  <c r="F323" i="9" l="1"/>
  <c r="F321" i="9"/>
  <c r="F320" i="9"/>
  <c r="F319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324" i="9"/>
  <c r="F89" i="9"/>
  <c r="F8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3" i="9"/>
  <c r="C27" i="20"/>
  <c r="D27" i="20" l="1"/>
  <c r="G27" i="20" s="1"/>
  <c r="F27" i="20"/>
  <c r="E27" i="20"/>
  <c r="F542" i="14" l="1"/>
  <c r="F540" i="14"/>
  <c r="F539" i="14"/>
  <c r="F538" i="14"/>
  <c r="F536" i="14"/>
  <c r="F535" i="14"/>
  <c r="F534" i="14"/>
  <c r="G257" i="9" l="1"/>
  <c r="J257" i="9" s="1"/>
  <c r="G258" i="9"/>
  <c r="J258" i="9" s="1"/>
  <c r="I258" i="9" l="1"/>
  <c r="H258" i="9"/>
  <c r="I257" i="9"/>
  <c r="H257" i="9"/>
  <c r="F314" i="18" l="1"/>
  <c r="I314" i="18" s="1"/>
  <c r="F313" i="18"/>
  <c r="G313" i="18" s="1"/>
  <c r="J313" i="18" s="1"/>
  <c r="F312" i="18"/>
  <c r="I312" i="18" s="1"/>
  <c r="F311" i="18"/>
  <c r="I311" i="18" s="1"/>
  <c r="F310" i="18"/>
  <c r="I310" i="18" s="1"/>
  <c r="F309" i="18"/>
  <c r="G309" i="18" s="1"/>
  <c r="J309" i="18" s="1"/>
  <c r="F308" i="18"/>
  <c r="I308" i="18" s="1"/>
  <c r="F307" i="18"/>
  <c r="I307" i="18" s="1"/>
  <c r="F306" i="18"/>
  <c r="I306" i="18" s="1"/>
  <c r="F305" i="18"/>
  <c r="G305" i="18" s="1"/>
  <c r="J305" i="18" s="1"/>
  <c r="F304" i="18"/>
  <c r="I304" i="18" s="1"/>
  <c r="F303" i="18"/>
  <c r="I303" i="18" s="1"/>
  <c r="F302" i="18"/>
  <c r="I302" i="18" s="1"/>
  <c r="H305" i="18" l="1"/>
  <c r="I305" i="18"/>
  <c r="H310" i="18"/>
  <c r="H313" i="18"/>
  <c r="I313" i="18"/>
  <c r="H309" i="18"/>
  <c r="I309" i="18"/>
  <c r="G303" i="18"/>
  <c r="J303" i="18" s="1"/>
  <c r="G307" i="18"/>
  <c r="J307" i="18" s="1"/>
  <c r="G311" i="18"/>
  <c r="J311" i="18" s="1"/>
  <c r="H303" i="18"/>
  <c r="H307" i="18"/>
  <c r="H311" i="18"/>
  <c r="G304" i="18"/>
  <c r="J304" i="18" s="1"/>
  <c r="G308" i="18"/>
  <c r="J308" i="18" s="1"/>
  <c r="G312" i="18"/>
  <c r="J312" i="18" s="1"/>
  <c r="H304" i="18"/>
  <c r="H308" i="18"/>
  <c r="H312" i="18"/>
  <c r="G302" i="18"/>
  <c r="J302" i="18" s="1"/>
  <c r="G306" i="18"/>
  <c r="J306" i="18" s="1"/>
  <c r="G310" i="18"/>
  <c r="J310" i="18" s="1"/>
  <c r="G314" i="18"/>
  <c r="J314" i="18" s="1"/>
  <c r="H302" i="18"/>
  <c r="H306" i="18"/>
  <c r="H314" i="18"/>
  <c r="F532" i="14" l="1"/>
  <c r="F531" i="14"/>
  <c r="F530" i="14"/>
  <c r="F529" i="14"/>
  <c r="F528" i="14"/>
  <c r="F526" i="14"/>
  <c r="F525" i="14"/>
  <c r="F524" i="14"/>
  <c r="G361" i="9" l="1"/>
  <c r="J361" i="9" s="1"/>
  <c r="H360" i="9"/>
  <c r="I359" i="9"/>
  <c r="H361" i="9" l="1"/>
  <c r="I361" i="9"/>
  <c r="I360" i="9"/>
  <c r="G359" i="9"/>
  <c r="J359" i="9" s="1"/>
  <c r="H359" i="9"/>
  <c r="G360" i="9"/>
  <c r="J360" i="9" s="1"/>
  <c r="F58" i="7" l="1"/>
  <c r="I58" i="7" s="1"/>
  <c r="G58" i="7" l="1"/>
  <c r="J58" i="7" s="1"/>
  <c r="H58" i="7"/>
  <c r="I136" i="9" l="1"/>
  <c r="H136" i="9" l="1"/>
  <c r="G136" i="9"/>
  <c r="J136" i="9" s="1"/>
  <c r="F25" i="14" l="1"/>
  <c r="F24" i="14"/>
  <c r="F20" i="14"/>
  <c r="F19" i="14"/>
  <c r="F18" i="14"/>
  <c r="F16" i="14"/>
  <c r="F23" i="14"/>
  <c r="F118" i="12" l="1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40" i="12"/>
  <c r="F41" i="12"/>
  <c r="F42" i="12"/>
  <c r="F43" i="12"/>
  <c r="F44" i="12"/>
  <c r="F45" i="12"/>
  <c r="F46" i="12"/>
  <c r="F47" i="12"/>
  <c r="F48" i="12"/>
  <c r="F49" i="12"/>
  <c r="F50" i="12"/>
  <c r="F29" i="12"/>
  <c r="F30" i="12"/>
  <c r="F31" i="12"/>
  <c r="F32" i="12"/>
  <c r="F33" i="12"/>
  <c r="F34" i="12"/>
  <c r="F35" i="12"/>
  <c r="F36" i="12"/>
  <c r="F37" i="12"/>
  <c r="F38" i="12"/>
  <c r="F39" i="12"/>
  <c r="F22" i="12"/>
  <c r="F23" i="12"/>
  <c r="F24" i="12"/>
  <c r="F25" i="12"/>
  <c r="F26" i="12"/>
  <c r="F27" i="12"/>
  <c r="F28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4" i="12"/>
  <c r="B32" i="5"/>
  <c r="C32" i="5"/>
  <c r="C3" i="5"/>
  <c r="B3" i="5"/>
  <c r="C15" i="6"/>
  <c r="B15" i="6"/>
  <c r="B3" i="6"/>
  <c r="C3" i="6"/>
  <c r="I470" i="18"/>
  <c r="I469" i="18"/>
  <c r="I468" i="18"/>
  <c r="I467" i="18"/>
  <c r="I466" i="18"/>
  <c r="H465" i="18"/>
  <c r="G464" i="18"/>
  <c r="J464" i="18" s="1"/>
  <c r="G463" i="18"/>
  <c r="J463" i="18" s="1"/>
  <c r="I462" i="18"/>
  <c r="I461" i="18"/>
  <c r="I460" i="18"/>
  <c r="I465" i="18" l="1"/>
  <c r="G469" i="18"/>
  <c r="J469" i="18" s="1"/>
  <c r="H469" i="18"/>
  <c r="G461" i="18"/>
  <c r="J461" i="18" s="1"/>
  <c r="H461" i="18"/>
  <c r="G465" i="18"/>
  <c r="J465" i="18" s="1"/>
  <c r="G467" i="18"/>
  <c r="J467" i="18" s="1"/>
  <c r="H463" i="18"/>
  <c r="I463" i="18"/>
  <c r="G460" i="18"/>
  <c r="J460" i="18" s="1"/>
  <c r="G468" i="18"/>
  <c r="J468" i="18" s="1"/>
  <c r="H460" i="18"/>
  <c r="H464" i="18"/>
  <c r="I464" i="18"/>
  <c r="H467" i="18"/>
  <c r="H468" i="18"/>
  <c r="G462" i="18"/>
  <c r="J462" i="18" s="1"/>
  <c r="G466" i="18"/>
  <c r="J466" i="18" s="1"/>
  <c r="G470" i="18"/>
  <c r="J470" i="18" s="1"/>
  <c r="H462" i="18"/>
  <c r="H466" i="18"/>
  <c r="C23" i="20" l="1"/>
  <c r="C24" i="20"/>
  <c r="C25" i="20"/>
  <c r="C26" i="20"/>
  <c r="F26" i="20" s="1"/>
  <c r="D26" i="20" l="1"/>
  <c r="G26" i="20" s="1"/>
  <c r="D24" i="20"/>
  <c r="G24" i="20" s="1"/>
  <c r="F24" i="20"/>
  <c r="D25" i="20"/>
  <c r="G25" i="20" s="1"/>
  <c r="F25" i="20"/>
  <c r="E23" i="20"/>
  <c r="F23" i="20"/>
  <c r="E25" i="20"/>
  <c r="D23" i="20"/>
  <c r="G23" i="20" s="1"/>
  <c r="E26" i="20"/>
  <c r="E24" i="20"/>
  <c r="G493" i="18" l="1"/>
  <c r="J493" i="18" s="1"/>
  <c r="G494" i="18"/>
  <c r="J494" i="18" s="1"/>
  <c r="H495" i="18"/>
  <c r="G496" i="18"/>
  <c r="J496" i="18" s="1"/>
  <c r="H497" i="18"/>
  <c r="H498" i="18"/>
  <c r="H499" i="18"/>
  <c r="H500" i="18"/>
  <c r="H501" i="18"/>
  <c r="I502" i="18"/>
  <c r="H503" i="18"/>
  <c r="G504" i="18"/>
  <c r="J504" i="18" s="1"/>
  <c r="G505" i="18"/>
  <c r="J505" i="18" s="1"/>
  <c r="I506" i="18"/>
  <c r="H507" i="18"/>
  <c r="G508" i="18"/>
  <c r="J508" i="18" s="1"/>
  <c r="G509" i="18"/>
  <c r="J509" i="18" s="1"/>
  <c r="I510" i="18"/>
  <c r="H511" i="18"/>
  <c r="I512" i="18"/>
  <c r="G513" i="18"/>
  <c r="J513" i="18" s="1"/>
  <c r="I514" i="18"/>
  <c r="H515" i="18"/>
  <c r="G516" i="18"/>
  <c r="J516" i="18" s="1"/>
  <c r="G472" i="18"/>
  <c r="J472" i="18" s="1"/>
  <c r="I473" i="18"/>
  <c r="G474" i="18"/>
  <c r="J474" i="18" s="1"/>
  <c r="G475" i="18"/>
  <c r="J475" i="18" s="1"/>
  <c r="G476" i="18"/>
  <c r="J476" i="18" s="1"/>
  <c r="I477" i="18"/>
  <c r="G478" i="18"/>
  <c r="J478" i="18" s="1"/>
  <c r="G479" i="18"/>
  <c r="J479" i="18" s="1"/>
  <c r="G480" i="18"/>
  <c r="J480" i="18" s="1"/>
  <c r="I481" i="18"/>
  <c r="G482" i="18"/>
  <c r="J482" i="18" s="1"/>
  <c r="I483" i="18"/>
  <c r="G484" i="18"/>
  <c r="J484" i="18" s="1"/>
  <c r="I485" i="18"/>
  <c r="G486" i="18"/>
  <c r="J486" i="18" s="1"/>
  <c r="G487" i="18"/>
  <c r="J487" i="18" s="1"/>
  <c r="G488" i="18"/>
  <c r="J488" i="18" s="1"/>
  <c r="H489" i="18"/>
  <c r="G490" i="18"/>
  <c r="J490" i="18" s="1"/>
  <c r="H491" i="18"/>
  <c r="G492" i="18"/>
  <c r="J492" i="18" s="1"/>
  <c r="I504" i="18" l="1"/>
  <c r="I497" i="18"/>
  <c r="G514" i="18"/>
  <c r="J514" i="18" s="1"/>
  <c r="G498" i="18"/>
  <c r="J498" i="18" s="1"/>
  <c r="H502" i="18"/>
  <c r="H483" i="18"/>
  <c r="G512" i="18"/>
  <c r="J512" i="18" s="1"/>
  <c r="G497" i="18"/>
  <c r="J497" i="18" s="1"/>
  <c r="G483" i="18"/>
  <c r="J483" i="18" s="1"/>
  <c r="I482" i="18"/>
  <c r="H514" i="18"/>
  <c r="G515" i="18"/>
  <c r="J515" i="18" s="1"/>
  <c r="G511" i="18"/>
  <c r="J511" i="18" s="1"/>
  <c r="G501" i="18"/>
  <c r="J501" i="18" s="1"/>
  <c r="G499" i="18"/>
  <c r="J499" i="18" s="1"/>
  <c r="H512" i="18"/>
  <c r="H477" i="18"/>
  <c r="G477" i="18"/>
  <c r="J477" i="18" s="1"/>
  <c r="I489" i="18"/>
  <c r="G489" i="18"/>
  <c r="J489" i="18" s="1"/>
  <c r="G507" i="18"/>
  <c r="J507" i="18" s="1"/>
  <c r="I498" i="18"/>
  <c r="I474" i="18"/>
  <c r="I487" i="18"/>
  <c r="G506" i="18"/>
  <c r="J506" i="18" s="1"/>
  <c r="H506" i="18"/>
  <c r="I496" i="18"/>
  <c r="I516" i="18"/>
  <c r="G473" i="18"/>
  <c r="J473" i="18" s="1"/>
  <c r="H504" i="18"/>
  <c r="I494" i="18"/>
  <c r="I490" i="18"/>
  <c r="I478" i="18"/>
  <c r="I509" i="18"/>
  <c r="H509" i="18"/>
  <c r="G481" i="18"/>
  <c r="J481" i="18" s="1"/>
  <c r="H487" i="18"/>
  <c r="I475" i="18"/>
  <c r="H475" i="18"/>
  <c r="G495" i="18"/>
  <c r="J495" i="18" s="1"/>
  <c r="G502" i="18"/>
  <c r="J502" i="18" s="1"/>
  <c r="G491" i="18"/>
  <c r="J491" i="18" s="1"/>
  <c r="H473" i="18"/>
  <c r="H510" i="18"/>
  <c r="H481" i="18"/>
  <c r="G510" i="18"/>
  <c r="J510" i="18" s="1"/>
  <c r="G503" i="18"/>
  <c r="J503" i="18" s="1"/>
  <c r="I501" i="18"/>
  <c r="H494" i="18"/>
  <c r="I486" i="18"/>
  <c r="H485" i="18"/>
  <c r="H493" i="18"/>
  <c r="G485" i="18"/>
  <c r="J485" i="18" s="1"/>
  <c r="H513" i="18"/>
  <c r="G500" i="18"/>
  <c r="J500" i="18" s="1"/>
  <c r="H516" i="18"/>
  <c r="H496" i="18"/>
  <c r="I505" i="18"/>
  <c r="I491" i="18"/>
  <c r="H505" i="18"/>
  <c r="I500" i="18"/>
  <c r="I513" i="18"/>
  <c r="I493" i="18"/>
  <c r="I508" i="18"/>
  <c r="H508" i="18"/>
  <c r="I515" i="18"/>
  <c r="I511" i="18"/>
  <c r="I507" i="18"/>
  <c r="I503" i="18"/>
  <c r="I499" i="18"/>
  <c r="I495" i="18"/>
  <c r="H490" i="18"/>
  <c r="H486" i="18"/>
  <c r="H482" i="18"/>
  <c r="H478" i="18"/>
  <c r="H474" i="18"/>
  <c r="I479" i="18"/>
  <c r="H479" i="18"/>
  <c r="I492" i="18"/>
  <c r="I488" i="18"/>
  <c r="I484" i="18"/>
  <c r="I480" i="18"/>
  <c r="I476" i="18"/>
  <c r="I472" i="18"/>
  <c r="H492" i="18"/>
  <c r="H488" i="18"/>
  <c r="H484" i="18"/>
  <c r="H480" i="18"/>
  <c r="H476" i="18"/>
  <c r="H472" i="18"/>
  <c r="I522" i="14" l="1"/>
  <c r="G522" i="14" l="1"/>
  <c r="J522" i="14" s="1"/>
  <c r="H522" i="14"/>
  <c r="F769" i="18" l="1"/>
  <c r="H769" i="18" s="1"/>
  <c r="F768" i="18"/>
  <c r="H768" i="18" s="1"/>
  <c r="F767" i="18"/>
  <c r="H767" i="18" s="1"/>
  <c r="F766" i="18"/>
  <c r="H766" i="18" s="1"/>
  <c r="F765" i="18"/>
  <c r="H765" i="18" s="1"/>
  <c r="F763" i="18"/>
  <c r="H763" i="18" s="1"/>
  <c r="F762" i="18"/>
  <c r="H762" i="18" s="1"/>
  <c r="F761" i="18"/>
  <c r="H761" i="18" s="1"/>
  <c r="F759" i="18"/>
  <c r="H759" i="18" s="1"/>
  <c r="F758" i="18"/>
  <c r="G758" i="18" s="1"/>
  <c r="F757" i="18"/>
  <c r="H757" i="18" s="1"/>
  <c r="F756" i="18"/>
  <c r="H756" i="18" s="1"/>
  <c r="F755" i="18"/>
  <c r="H755" i="18" s="1"/>
  <c r="F753" i="18"/>
  <c r="H753" i="18" s="1"/>
  <c r="F752" i="18"/>
  <c r="H752" i="18" s="1"/>
  <c r="F751" i="18"/>
  <c r="H751" i="18" s="1"/>
  <c r="F749" i="18"/>
  <c r="G749" i="18" s="1"/>
  <c r="F748" i="18"/>
  <c r="H748" i="18" s="1"/>
  <c r="F747" i="18"/>
  <c r="H747" i="18" s="1"/>
  <c r="F746" i="18"/>
  <c r="G746" i="18" s="1"/>
  <c r="F745" i="18"/>
  <c r="G745" i="18" s="1"/>
  <c r="F743" i="18"/>
  <c r="H743" i="18" s="1"/>
  <c r="F742" i="18"/>
  <c r="G742" i="18" s="1"/>
  <c r="F741" i="18"/>
  <c r="H741" i="18" s="1"/>
  <c r="F740" i="18"/>
  <c r="H740" i="18" s="1"/>
  <c r="F738" i="18"/>
  <c r="H738" i="18" s="1"/>
  <c r="F737" i="18"/>
  <c r="H737" i="18" s="1"/>
  <c r="F736" i="18"/>
  <c r="H736" i="18" s="1"/>
  <c r="F735" i="18"/>
  <c r="H735" i="18" s="1"/>
  <c r="F733" i="18"/>
  <c r="G733" i="18" s="1"/>
  <c r="F732" i="18"/>
  <c r="H732" i="18" s="1"/>
  <c r="F730" i="18"/>
  <c r="H730" i="18" s="1"/>
  <c r="F728" i="18"/>
  <c r="H728" i="18" s="1"/>
  <c r="F727" i="18"/>
  <c r="G727" i="18" s="1"/>
  <c r="F726" i="18"/>
  <c r="G726" i="18" s="1"/>
  <c r="F725" i="18"/>
  <c r="H725" i="18" s="1"/>
  <c r="F723" i="18"/>
  <c r="G723" i="18" s="1"/>
  <c r="F722" i="18"/>
  <c r="H722" i="18" s="1"/>
  <c r="F721" i="18"/>
  <c r="H721" i="18" s="1"/>
  <c r="F731" i="18"/>
  <c r="H731" i="18" s="1"/>
  <c r="G170" i="9" l="1"/>
  <c r="J170" i="9" s="1"/>
  <c r="I170" i="9"/>
  <c r="H727" i="18"/>
  <c r="H745" i="18"/>
  <c r="H170" i="9"/>
  <c r="G753" i="18"/>
  <c r="H733" i="18"/>
  <c r="G737" i="18"/>
  <c r="H758" i="18"/>
  <c r="H726" i="18"/>
  <c r="G761" i="18"/>
  <c r="G762" i="18"/>
  <c r="H749" i="18"/>
  <c r="G736" i="18"/>
  <c r="H723" i="18"/>
  <c r="G728" i="18"/>
  <c r="H746" i="18"/>
  <c r="G755" i="18"/>
  <c r="G738" i="18"/>
  <c r="G763" i="18"/>
  <c r="G721" i="18"/>
  <c r="G747" i="18"/>
  <c r="G730" i="18"/>
  <c r="G756" i="18"/>
  <c r="G740" i="18"/>
  <c r="G765" i="18"/>
  <c r="G722" i="18"/>
  <c r="G748" i="18"/>
  <c r="G732" i="18"/>
  <c r="G757" i="18"/>
  <c r="G741" i="18"/>
  <c r="G766" i="18"/>
  <c r="G767" i="18"/>
  <c r="G725" i="18"/>
  <c r="H742" i="18"/>
  <c r="G751" i="18"/>
  <c r="G735" i="18"/>
  <c r="G759" i="18"/>
  <c r="G743" i="18"/>
  <c r="G768" i="18"/>
  <c r="G752" i="18"/>
  <c r="G769" i="18"/>
  <c r="G731" i="18"/>
  <c r="F124" i="14" l="1"/>
  <c r="F123" i="14"/>
  <c r="F122" i="14"/>
  <c r="F121" i="14"/>
  <c r="F120" i="14"/>
  <c r="F119" i="14"/>
  <c r="F118" i="14"/>
  <c r="F117" i="14"/>
  <c r="F116" i="14"/>
  <c r="F115" i="14"/>
  <c r="F114" i="14"/>
  <c r="F113" i="14"/>
  <c r="F143" i="14"/>
  <c r="F137" i="14"/>
  <c r="F133" i="14"/>
  <c r="F132" i="14"/>
  <c r="F131" i="14"/>
  <c r="F130" i="14"/>
  <c r="F129" i="14"/>
  <c r="F128" i="14"/>
  <c r="F127" i="14"/>
  <c r="F33" i="14" l="1"/>
  <c r="F31" i="14"/>
  <c r="F83" i="14"/>
  <c r="F84" i="14"/>
  <c r="F85" i="14"/>
  <c r="F86" i="14"/>
  <c r="F87" i="14"/>
  <c r="F82" i="14"/>
  <c r="F101" i="14" l="1"/>
  <c r="F98" i="14"/>
  <c r="F95" i="14"/>
  <c r="F93" i="14"/>
  <c r="F94" i="14"/>
  <c r="F216" i="14"/>
  <c r="F215" i="14"/>
  <c r="F172" i="14"/>
  <c r="F171" i="14"/>
  <c r="F170" i="14"/>
  <c r="F169" i="14"/>
  <c r="F168" i="14"/>
  <c r="F167" i="14"/>
  <c r="F166" i="14"/>
  <c r="F165" i="14"/>
  <c r="F164" i="14"/>
  <c r="F163" i="14"/>
  <c r="F162" i="14"/>
  <c r="F161" i="14"/>
  <c r="F160" i="14"/>
  <c r="F159" i="14"/>
  <c r="F158" i="14"/>
  <c r="F157" i="14"/>
  <c r="F156" i="14"/>
  <c r="F155" i="14"/>
  <c r="F154" i="14"/>
  <c r="F153" i="14"/>
  <c r="F152" i="14"/>
  <c r="F151" i="14"/>
  <c r="F150" i="14"/>
  <c r="F149" i="14"/>
  <c r="F148" i="14"/>
  <c r="F147" i="14"/>
  <c r="F146" i="14"/>
  <c r="F116" i="9"/>
  <c r="C533" i="14" l="1"/>
  <c r="B533" i="14"/>
  <c r="C486" i="14"/>
  <c r="C106" i="14" s="1"/>
  <c r="C561" i="14" s="1"/>
  <c r="C492" i="14" s="1"/>
  <c r="B486" i="14"/>
  <c r="B106" i="14" s="1"/>
  <c r="B561" i="14" s="1"/>
  <c r="B492" i="14" s="1"/>
  <c r="F229" i="18" l="1"/>
  <c r="I229" i="18" s="1"/>
  <c r="F228" i="18"/>
  <c r="H228" i="18" s="1"/>
  <c r="F227" i="18"/>
  <c r="H227" i="18" s="1"/>
  <c r="F103" i="18"/>
  <c r="I103" i="18" s="1"/>
  <c r="F102" i="18"/>
  <c r="I102" i="18" s="1"/>
  <c r="F101" i="18"/>
  <c r="G101" i="18" s="1"/>
  <c r="J101" i="18" s="1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275" i="14"/>
  <c r="F488" i="14"/>
  <c r="F489" i="14"/>
  <c r="F490" i="14"/>
  <c r="F487" i="14"/>
  <c r="F80" i="14"/>
  <c r="F79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7" i="14"/>
  <c r="F58" i="14"/>
  <c r="F270" i="14"/>
  <c r="F269" i="14"/>
  <c r="F268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G227" i="18" l="1"/>
  <c r="J227" i="18" s="1"/>
  <c r="I228" i="18"/>
  <c r="G229" i="18"/>
  <c r="J229" i="18" s="1"/>
  <c r="I227" i="18"/>
  <c r="G228" i="18"/>
  <c r="J228" i="18" s="1"/>
  <c r="H229" i="18"/>
  <c r="H101" i="18"/>
  <c r="H102" i="18"/>
  <c r="G103" i="18"/>
  <c r="J103" i="18" s="1"/>
  <c r="H103" i="18"/>
  <c r="I101" i="18"/>
  <c r="G102" i="18"/>
  <c r="J102" i="18" s="1"/>
  <c r="F53" i="14"/>
  <c r="F52" i="14"/>
  <c r="F49" i="14"/>
  <c r="F43" i="14"/>
  <c r="F42" i="14"/>
  <c r="F40" i="14"/>
  <c r="F39" i="14"/>
  <c r="F38" i="14"/>
  <c r="F36" i="14"/>
  <c r="F6" i="8"/>
  <c r="F5" i="8"/>
  <c r="F4" i="8"/>
  <c r="F229" i="14" l="1"/>
  <c r="F228" i="14"/>
  <c r="F227" i="14"/>
  <c r="F226" i="14"/>
  <c r="F225" i="14"/>
  <c r="F224" i="14"/>
  <c r="F223" i="14"/>
  <c r="F222" i="14"/>
  <c r="F221" i="14"/>
  <c r="F220" i="14"/>
  <c r="F219" i="14"/>
  <c r="F78" i="14"/>
  <c r="F77" i="14"/>
  <c r="F76" i="14"/>
  <c r="F75" i="14"/>
  <c r="F56" i="14"/>
  <c r="F55" i="14"/>
  <c r="F54" i="14"/>
  <c r="F51" i="14"/>
  <c r="F50" i="14"/>
  <c r="F48" i="14"/>
  <c r="F47" i="14"/>
  <c r="F46" i="14"/>
  <c r="F45" i="14"/>
  <c r="F44" i="14"/>
  <c r="F41" i="14"/>
  <c r="F37" i="14"/>
  <c r="G37" i="9"/>
  <c r="J37" i="9" s="1"/>
  <c r="I37" i="9" l="1"/>
  <c r="H37" i="9"/>
  <c r="F226" i="18" l="1"/>
  <c r="I226" i="18" s="1"/>
  <c r="F225" i="18"/>
  <c r="I225" i="18" s="1"/>
  <c r="F224" i="18"/>
  <c r="I224" i="18" s="1"/>
  <c r="F223" i="18"/>
  <c r="H223" i="18" s="1"/>
  <c r="F126" i="18"/>
  <c r="G126" i="18" s="1"/>
  <c r="J126" i="18" s="1"/>
  <c r="I521" i="14"/>
  <c r="H520" i="14"/>
  <c r="I519" i="14"/>
  <c r="H518" i="14"/>
  <c r="I517" i="14"/>
  <c r="G516" i="14"/>
  <c r="J516" i="14" s="1"/>
  <c r="G515" i="14"/>
  <c r="J515" i="14" s="1"/>
  <c r="H514" i="14"/>
  <c r="I513" i="14"/>
  <c r="I512" i="14"/>
  <c r="I511" i="14"/>
  <c r="H510" i="14"/>
  <c r="I509" i="14"/>
  <c r="G508" i="14"/>
  <c r="J508" i="14" s="1"/>
  <c r="I507" i="14"/>
  <c r="I506" i="14"/>
  <c r="I505" i="14"/>
  <c r="H504" i="14"/>
  <c r="G503" i="14"/>
  <c r="J503" i="14" s="1"/>
  <c r="G502" i="14"/>
  <c r="J502" i="14" s="1"/>
  <c r="I501" i="14"/>
  <c r="I500" i="14"/>
  <c r="H499" i="14"/>
  <c r="H498" i="14"/>
  <c r="I497" i="14"/>
  <c r="G496" i="14"/>
  <c r="J496" i="14" s="1"/>
  <c r="I223" i="18" l="1"/>
  <c r="G224" i="18"/>
  <c r="J224" i="18" s="1"/>
  <c r="H224" i="18"/>
  <c r="G225" i="18"/>
  <c r="J225" i="18" s="1"/>
  <c r="H225" i="18"/>
  <c r="G226" i="18"/>
  <c r="J226" i="18" s="1"/>
  <c r="H226" i="18"/>
  <c r="G223" i="18"/>
  <c r="J223" i="18" s="1"/>
  <c r="I126" i="18"/>
  <c r="H126" i="18"/>
  <c r="G498" i="14"/>
  <c r="J498" i="14" s="1"/>
  <c r="G518" i="14"/>
  <c r="J518" i="14" s="1"/>
  <c r="H502" i="14"/>
  <c r="I498" i="14"/>
  <c r="I514" i="14"/>
  <c r="G507" i="14"/>
  <c r="J507" i="14" s="1"/>
  <c r="H515" i="14"/>
  <c r="I499" i="14"/>
  <c r="G506" i="14"/>
  <c r="J506" i="14" s="1"/>
  <c r="G514" i="14"/>
  <c r="J514" i="14" s="1"/>
  <c r="I502" i="14"/>
  <c r="I518" i="14"/>
  <c r="G499" i="14"/>
  <c r="J499" i="14" s="1"/>
  <c r="G519" i="14"/>
  <c r="J519" i="14" s="1"/>
  <c r="H503" i="14"/>
  <c r="H519" i="14"/>
  <c r="I503" i="14"/>
  <c r="G504" i="14"/>
  <c r="J504" i="14" s="1"/>
  <c r="G520" i="14"/>
  <c r="J520" i="14" s="1"/>
  <c r="H500" i="14"/>
  <c r="H516" i="14"/>
  <c r="I504" i="14"/>
  <c r="I516" i="14"/>
  <c r="G497" i="14"/>
  <c r="J497" i="14" s="1"/>
  <c r="G501" i="14"/>
  <c r="J501" i="14" s="1"/>
  <c r="G505" i="14"/>
  <c r="J505" i="14" s="1"/>
  <c r="G509" i="14"/>
  <c r="J509" i="14" s="1"/>
  <c r="G513" i="14"/>
  <c r="J513" i="14" s="1"/>
  <c r="G517" i="14"/>
  <c r="J517" i="14" s="1"/>
  <c r="G521" i="14"/>
  <c r="J521" i="14" s="1"/>
  <c r="H506" i="14"/>
  <c r="I510" i="14"/>
  <c r="H511" i="14"/>
  <c r="I515" i="14"/>
  <c r="G500" i="14"/>
  <c r="J500" i="14" s="1"/>
  <c r="H496" i="14"/>
  <c r="H508" i="14"/>
  <c r="I520" i="14"/>
  <c r="H497" i="14"/>
  <c r="H501" i="14"/>
  <c r="H505" i="14"/>
  <c r="H509" i="14"/>
  <c r="H513" i="14"/>
  <c r="H517" i="14"/>
  <c r="H521" i="14"/>
  <c r="G511" i="14"/>
  <c r="J511" i="14" s="1"/>
  <c r="H507" i="14"/>
  <c r="G512" i="14"/>
  <c r="J512" i="14" s="1"/>
  <c r="H512" i="14"/>
  <c r="I496" i="14"/>
  <c r="I508" i="14"/>
  <c r="G510" i="14"/>
  <c r="J510" i="14" s="1"/>
  <c r="G70" i="14"/>
  <c r="C22" i="20"/>
  <c r="G542" i="14"/>
  <c r="J542" i="14" s="1"/>
  <c r="I541" i="14"/>
  <c r="I540" i="14"/>
  <c r="I539" i="14"/>
  <c r="H538" i="14"/>
  <c r="H537" i="14"/>
  <c r="G536" i="14"/>
  <c r="J536" i="14" s="1"/>
  <c r="I535" i="14"/>
  <c r="H534" i="14"/>
  <c r="G299" i="14"/>
  <c r="J299" i="14" s="1"/>
  <c r="C21" i="20"/>
  <c r="E22" i="20" l="1"/>
  <c r="F22" i="20"/>
  <c r="D21" i="20"/>
  <c r="G21" i="20" s="1"/>
  <c r="F21" i="20"/>
  <c r="D22" i="20"/>
  <c r="G22" i="20" s="1"/>
  <c r="H70" i="14"/>
  <c r="G535" i="14"/>
  <c r="J535" i="14" s="1"/>
  <c r="H539" i="14"/>
  <c r="G540" i="14"/>
  <c r="J540" i="14" s="1"/>
  <c r="H541" i="14"/>
  <c r="I537" i="14"/>
  <c r="H535" i="14"/>
  <c r="H536" i="14"/>
  <c r="I536" i="14"/>
  <c r="G541" i="14"/>
  <c r="J541" i="14" s="1"/>
  <c r="G534" i="14"/>
  <c r="J534" i="14" s="1"/>
  <c r="G538" i="14"/>
  <c r="J538" i="14" s="1"/>
  <c r="H542" i="14"/>
  <c r="I534" i="14"/>
  <c r="I538" i="14"/>
  <c r="I542" i="14"/>
  <c r="G539" i="14"/>
  <c r="J539" i="14" s="1"/>
  <c r="H540" i="14"/>
  <c r="G537" i="14"/>
  <c r="J537" i="14" s="1"/>
  <c r="I299" i="14"/>
  <c r="H299" i="14"/>
  <c r="E21" i="20"/>
  <c r="G495" i="14"/>
  <c r="J495" i="14" s="1"/>
  <c r="I494" i="14"/>
  <c r="I493" i="14"/>
  <c r="F491" i="14"/>
  <c r="G491" i="14" s="1"/>
  <c r="J491" i="14" s="1"/>
  <c r="H493" i="14" l="1"/>
  <c r="H495" i="14"/>
  <c r="I495" i="14"/>
  <c r="G493" i="14"/>
  <c r="J493" i="14" s="1"/>
  <c r="G494" i="14"/>
  <c r="J494" i="14" s="1"/>
  <c r="H494" i="14"/>
  <c r="I491" i="14"/>
  <c r="H491" i="14"/>
  <c r="H105" i="10" l="1"/>
  <c r="H106" i="10"/>
  <c r="H107" i="10"/>
  <c r="H108" i="10"/>
  <c r="H109" i="10"/>
  <c r="H75" i="10"/>
  <c r="H76" i="10"/>
  <c r="H77" i="10"/>
  <c r="H80" i="10"/>
  <c r="H81" i="10"/>
  <c r="H82" i="10"/>
  <c r="H95" i="10"/>
  <c r="H96" i="10"/>
  <c r="H97" i="10"/>
  <c r="H98" i="10"/>
  <c r="H99" i="10"/>
  <c r="H100" i="10"/>
  <c r="H101" i="10"/>
  <c r="H9" i="10"/>
  <c r="H17" i="10"/>
  <c r="H18" i="10"/>
  <c r="H19" i="10"/>
  <c r="H24" i="10"/>
  <c r="H33" i="10"/>
  <c r="H34" i="10"/>
  <c r="H35" i="10"/>
  <c r="H36" i="10"/>
  <c r="H37" i="10"/>
  <c r="H3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242" i="9" l="1"/>
  <c r="H270" i="14"/>
  <c r="H268" i="14"/>
  <c r="H269" i="14"/>
  <c r="H260" i="14"/>
  <c r="H261" i="14"/>
  <c r="H262" i="14"/>
  <c r="H263" i="14"/>
  <c r="H264" i="14"/>
  <c r="H265" i="14"/>
  <c r="H266" i="14"/>
  <c r="H267" i="14"/>
  <c r="H250" i="14"/>
  <c r="H251" i="14"/>
  <c r="H252" i="14"/>
  <c r="H253" i="14"/>
  <c r="H254" i="14"/>
  <c r="H255" i="14"/>
  <c r="H256" i="14"/>
  <c r="H257" i="14"/>
  <c r="H258" i="14"/>
  <c r="H259" i="14"/>
  <c r="H249" i="14"/>
  <c r="H24" i="14"/>
  <c r="H80" i="14" l="1"/>
  <c r="H79" i="14"/>
  <c r="H78" i="14"/>
  <c r="H77" i="14"/>
  <c r="H58" i="14"/>
  <c r="H57" i="14"/>
  <c r="I293" i="18" l="1"/>
  <c r="I294" i="18"/>
  <c r="G297" i="18"/>
  <c r="J297" i="18" s="1"/>
  <c r="I298" i="18"/>
  <c r="I295" i="18"/>
  <c r="I296" i="18"/>
  <c r="G62" i="14"/>
  <c r="H62" i="14"/>
  <c r="G59" i="14"/>
  <c r="H59" i="14"/>
  <c r="G71" i="14"/>
  <c r="H71" i="14"/>
  <c r="G72" i="14"/>
  <c r="H72" i="14"/>
  <c r="G73" i="14"/>
  <c r="H73" i="14"/>
  <c r="G74" i="14"/>
  <c r="H74" i="14"/>
  <c r="G75" i="14"/>
  <c r="H75" i="14"/>
  <c r="G76" i="14"/>
  <c r="H76" i="14"/>
  <c r="G60" i="14"/>
  <c r="H60" i="14"/>
  <c r="G61" i="14"/>
  <c r="H61" i="14"/>
  <c r="G63" i="14"/>
  <c r="H63" i="14"/>
  <c r="G64" i="14"/>
  <c r="H64" i="14"/>
  <c r="G65" i="14"/>
  <c r="H65" i="14"/>
  <c r="G66" i="14"/>
  <c r="H66" i="14"/>
  <c r="G67" i="14"/>
  <c r="H67" i="14"/>
  <c r="G68" i="14"/>
  <c r="H68" i="14"/>
  <c r="G69" i="14"/>
  <c r="H69" i="14"/>
  <c r="I297" i="18"/>
  <c r="G294" i="18"/>
  <c r="J294" i="18" s="1"/>
  <c r="G295" i="18"/>
  <c r="J295" i="18" s="1"/>
  <c r="G296" i="18"/>
  <c r="J296" i="18" s="1"/>
  <c r="G293" i="18"/>
  <c r="J293" i="18" s="1"/>
  <c r="G298" i="18"/>
  <c r="J298" i="18" s="1"/>
  <c r="H33" i="9" l="1"/>
  <c r="H25" i="14"/>
  <c r="H23" i="14"/>
  <c r="H22" i="14"/>
  <c r="H13" i="14"/>
  <c r="H14" i="14"/>
  <c r="G105" i="14" l="1"/>
  <c r="J105" i="14" s="1"/>
  <c r="H105" i="14"/>
  <c r="I105" i="14"/>
  <c r="G55" i="14" l="1"/>
  <c r="J55" i="14" s="1"/>
  <c r="H55" i="14"/>
  <c r="I55" i="14"/>
  <c r="J72" i="14"/>
  <c r="I72" i="14" l="1"/>
  <c r="F27" i="9"/>
  <c r="H27" i="9" s="1"/>
  <c r="F26" i="9"/>
  <c r="H26" i="9" s="1"/>
  <c r="G32" i="9" l="1"/>
  <c r="H32" i="9"/>
  <c r="F853" i="15"/>
  <c r="I655" i="15" l="1"/>
  <c r="H655" i="15"/>
  <c r="G656" i="15"/>
  <c r="J656" i="15" s="1"/>
  <c r="H656" i="15"/>
  <c r="G657" i="15"/>
  <c r="J657" i="15" s="1"/>
  <c r="H657" i="15"/>
  <c r="I658" i="15"/>
  <c r="H658" i="15"/>
  <c r="I853" i="15"/>
  <c r="H853" i="15"/>
  <c r="G215" i="14"/>
  <c r="J215" i="14" s="1"/>
  <c r="H215" i="14"/>
  <c r="I239" i="14"/>
  <c r="H239" i="14"/>
  <c r="I242" i="14"/>
  <c r="H242" i="14"/>
  <c r="G226" i="14"/>
  <c r="J226" i="14" s="1"/>
  <c r="H226" i="14"/>
  <c r="I233" i="14"/>
  <c r="H233" i="14"/>
  <c r="I237" i="14"/>
  <c r="H237" i="14"/>
  <c r="G220" i="14"/>
  <c r="J220" i="14" s="1"/>
  <c r="H220" i="14"/>
  <c r="I241" i="14"/>
  <c r="H241" i="14"/>
  <c r="I224" i="14"/>
  <c r="H224" i="14"/>
  <c r="I228" i="14"/>
  <c r="H228" i="14"/>
  <c r="I235" i="14"/>
  <c r="H235" i="14"/>
  <c r="G238" i="14"/>
  <c r="J238" i="14" s="1"/>
  <c r="H238" i="14"/>
  <c r="I221" i="14"/>
  <c r="H221" i="14"/>
  <c r="I223" i="14"/>
  <c r="H223" i="14"/>
  <c r="I225" i="14"/>
  <c r="H225" i="14"/>
  <c r="G229" i="14"/>
  <c r="J229" i="14" s="1"/>
  <c r="H229" i="14"/>
  <c r="I234" i="14"/>
  <c r="H234" i="14"/>
  <c r="I236" i="14"/>
  <c r="H236" i="14"/>
  <c r="I216" i="14"/>
  <c r="H216" i="14"/>
  <c r="I219" i="14"/>
  <c r="H219" i="14"/>
  <c r="I240" i="14"/>
  <c r="H240" i="14"/>
  <c r="I222" i="14"/>
  <c r="H222" i="14"/>
  <c r="I243" i="14"/>
  <c r="H243" i="14"/>
  <c r="I244" i="14"/>
  <c r="H244" i="14"/>
  <c r="I245" i="14"/>
  <c r="H245" i="14"/>
  <c r="I246" i="14"/>
  <c r="H246" i="14"/>
  <c r="I227" i="14"/>
  <c r="H227" i="14"/>
  <c r="I230" i="14"/>
  <c r="H230" i="14"/>
  <c r="I231" i="14"/>
  <c r="H231" i="14"/>
  <c r="I232" i="14"/>
  <c r="H232" i="14"/>
  <c r="I656" i="15"/>
  <c r="G853" i="15"/>
  <c r="J853" i="15" s="1"/>
  <c r="I657" i="15"/>
  <c r="G655" i="15"/>
  <c r="J655" i="15" s="1"/>
  <c r="G658" i="15"/>
  <c r="J658" i="15" s="1"/>
  <c r="I238" i="14"/>
  <c r="G244" i="14"/>
  <c r="J244" i="14" s="1"/>
  <c r="G241" i="14"/>
  <c r="J241" i="14" s="1"/>
  <c r="I226" i="14"/>
  <c r="G216" i="14"/>
  <c r="J216" i="14" s="1"/>
  <c r="G221" i="14"/>
  <c r="J221" i="14" s="1"/>
  <c r="G224" i="14"/>
  <c r="J224" i="14" s="1"/>
  <c r="G227" i="14"/>
  <c r="J227" i="14" s="1"/>
  <c r="G230" i="14"/>
  <c r="J230" i="14" s="1"/>
  <c r="G233" i="14"/>
  <c r="J233" i="14" s="1"/>
  <c r="G236" i="14"/>
  <c r="J236" i="14" s="1"/>
  <c r="G239" i="14"/>
  <c r="J239" i="14" s="1"/>
  <c r="G242" i="14"/>
  <c r="J242" i="14" s="1"/>
  <c r="G245" i="14"/>
  <c r="J245" i="14" s="1"/>
  <c r="G232" i="14"/>
  <c r="J232" i="14" s="1"/>
  <c r="G235" i="14"/>
  <c r="J235" i="14" s="1"/>
  <c r="I220" i="14"/>
  <c r="I229" i="14"/>
  <c r="G223" i="14"/>
  <c r="J223" i="14" s="1"/>
  <c r="G219" i="14"/>
  <c r="J219" i="14" s="1"/>
  <c r="G222" i="14"/>
  <c r="J222" i="14" s="1"/>
  <c r="G225" i="14"/>
  <c r="J225" i="14" s="1"/>
  <c r="G228" i="14"/>
  <c r="J228" i="14" s="1"/>
  <c r="G231" i="14"/>
  <c r="J231" i="14" s="1"/>
  <c r="G234" i="14"/>
  <c r="J234" i="14" s="1"/>
  <c r="G237" i="14"/>
  <c r="J237" i="14" s="1"/>
  <c r="G240" i="14"/>
  <c r="J240" i="14" s="1"/>
  <c r="G243" i="14"/>
  <c r="J243" i="14" s="1"/>
  <c r="G246" i="14"/>
  <c r="J246" i="14" s="1"/>
  <c r="I215" i="14"/>
  <c r="G143" i="14" l="1"/>
  <c r="J143" i="14" s="1"/>
  <c r="H143" i="14"/>
  <c r="G137" i="14"/>
  <c r="J137" i="14" s="1"/>
  <c r="H137" i="14"/>
  <c r="I143" i="14"/>
  <c r="I137" i="14"/>
  <c r="F770" i="18"/>
  <c r="H770" i="18" s="1"/>
  <c r="F764" i="18"/>
  <c r="H764" i="18" s="1"/>
  <c r="F729" i="18"/>
  <c r="H729" i="18" s="1"/>
  <c r="F724" i="18"/>
  <c r="H724" i="18" s="1"/>
  <c r="I172" i="14" l="1"/>
  <c r="H172" i="14"/>
  <c r="G172" i="14"/>
  <c r="J172" i="14" s="1"/>
  <c r="G101" i="14" l="1"/>
  <c r="J101" i="14" s="1"/>
  <c r="H101" i="14"/>
  <c r="G99" i="14"/>
  <c r="J99" i="14" s="1"/>
  <c r="H99" i="14"/>
  <c r="G100" i="14"/>
  <c r="J100" i="14" s="1"/>
  <c r="H100" i="14"/>
  <c r="G93" i="14"/>
  <c r="J93" i="14" s="1"/>
  <c r="H93" i="14"/>
  <c r="G102" i="14"/>
  <c r="J102" i="14" s="1"/>
  <c r="H102" i="14"/>
  <c r="G98" i="14"/>
  <c r="J98" i="14" s="1"/>
  <c r="H98" i="14"/>
  <c r="G97" i="14"/>
  <c r="J97" i="14" s="1"/>
  <c r="H97" i="14"/>
  <c r="G96" i="14"/>
  <c r="J96" i="14" s="1"/>
  <c r="H96" i="14"/>
  <c r="G95" i="14"/>
  <c r="J95" i="14" s="1"/>
  <c r="H95" i="14"/>
  <c r="G94" i="14"/>
  <c r="J94" i="14" s="1"/>
  <c r="H94" i="14"/>
  <c r="G92" i="14"/>
  <c r="J92" i="14" s="1"/>
  <c r="H92" i="14"/>
  <c r="G91" i="14"/>
  <c r="J91" i="14" s="1"/>
  <c r="H91" i="14"/>
  <c r="G90" i="14"/>
  <c r="J90" i="14" s="1"/>
  <c r="H90" i="14"/>
  <c r="G89" i="14"/>
  <c r="J89" i="14" s="1"/>
  <c r="H89" i="14"/>
  <c r="G88" i="14"/>
  <c r="J88" i="14" s="1"/>
  <c r="H88" i="14"/>
  <c r="I93" i="14"/>
  <c r="I101" i="14"/>
  <c r="I98" i="14"/>
  <c r="I99" i="14"/>
  <c r="I92" i="14"/>
  <c r="I90" i="14"/>
  <c r="I96" i="14"/>
  <c r="I89" i="14"/>
  <c r="I102" i="14"/>
  <c r="I95" i="14"/>
  <c r="I100" i="14"/>
  <c r="I97" i="14"/>
  <c r="I94" i="14"/>
  <c r="I91" i="14"/>
  <c r="I88" i="14"/>
  <c r="F849" i="15" l="1"/>
  <c r="F846" i="15"/>
  <c r="F86" i="10"/>
  <c r="H86" i="10" s="1"/>
  <c r="F87" i="10"/>
  <c r="H87" i="10" s="1"/>
  <c r="F88" i="10"/>
  <c r="H88" i="10" s="1"/>
  <c r="F89" i="10"/>
  <c r="H89" i="10" s="1"/>
  <c r="H90" i="10"/>
  <c r="H91" i="10"/>
  <c r="F92" i="10"/>
  <c r="H92" i="10" s="1"/>
  <c r="H85" i="10"/>
  <c r="I597" i="15" l="1"/>
  <c r="H597" i="15"/>
  <c r="G595" i="15"/>
  <c r="J595" i="15" s="1"/>
  <c r="H595" i="15"/>
  <c r="I600" i="15"/>
  <c r="H600" i="15"/>
  <c r="G598" i="15"/>
  <c r="J598" i="15" s="1"/>
  <c r="H598" i="15"/>
  <c r="G596" i="15"/>
  <c r="J596" i="15" s="1"/>
  <c r="H596" i="15"/>
  <c r="I594" i="15"/>
  <c r="H594" i="15"/>
  <c r="G599" i="15"/>
  <c r="J599" i="15" s="1"/>
  <c r="H599" i="15"/>
  <c r="I842" i="15"/>
  <c r="H842" i="15"/>
  <c r="I846" i="15"/>
  <c r="H846" i="15"/>
  <c r="G616" i="15"/>
  <c r="J616" i="15" s="1"/>
  <c r="H616" i="15"/>
  <c r="I615" i="15"/>
  <c r="H615" i="15"/>
  <c r="G614" i="15"/>
  <c r="J614" i="15" s="1"/>
  <c r="H614" i="15"/>
  <c r="I613" i="15"/>
  <c r="H613" i="15"/>
  <c r="I612" i="15"/>
  <c r="H612" i="15"/>
  <c r="G611" i="15"/>
  <c r="J611" i="15" s="1"/>
  <c r="H611" i="15"/>
  <c r="I632" i="15"/>
  <c r="H632" i="15"/>
  <c r="I633" i="15"/>
  <c r="H633" i="15"/>
  <c r="I634" i="15"/>
  <c r="H634" i="15"/>
  <c r="G635" i="15"/>
  <c r="J635" i="15" s="1"/>
  <c r="H635" i="15"/>
  <c r="I636" i="15"/>
  <c r="H636" i="15"/>
  <c r="I637" i="15"/>
  <c r="H637" i="15"/>
  <c r="I849" i="15"/>
  <c r="H849" i="15"/>
  <c r="I616" i="15"/>
  <c r="G612" i="15"/>
  <c r="J612" i="15" s="1"/>
  <c r="I596" i="15"/>
  <c r="I599" i="15"/>
  <c r="G613" i="15"/>
  <c r="J613" i="15" s="1"/>
  <c r="G842" i="15"/>
  <c r="J842" i="15" s="1"/>
  <c r="G849" i="15"/>
  <c r="J849" i="15" s="1"/>
  <c r="G846" i="15"/>
  <c r="J846" i="15" s="1"/>
  <c r="I635" i="15"/>
  <c r="G632" i="15"/>
  <c r="J632" i="15" s="1"/>
  <c r="G634" i="15"/>
  <c r="J634" i="15" s="1"/>
  <c r="G637" i="15"/>
  <c r="J637" i="15" s="1"/>
  <c r="G633" i="15"/>
  <c r="J633" i="15" s="1"/>
  <c r="G636" i="15"/>
  <c r="J636" i="15" s="1"/>
  <c r="G615" i="15"/>
  <c r="J615" i="15" s="1"/>
  <c r="I614" i="15"/>
  <c r="I611" i="15"/>
  <c r="G597" i="15"/>
  <c r="J597" i="15" s="1"/>
  <c r="G600" i="15"/>
  <c r="J600" i="15" s="1"/>
  <c r="G594" i="15"/>
  <c r="J594" i="15" s="1"/>
  <c r="I598" i="15"/>
  <c r="I595" i="15"/>
  <c r="F744" i="18" l="1"/>
  <c r="F760" i="18"/>
  <c r="H760" i="18" s="1"/>
  <c r="F6" i="18"/>
  <c r="F7" i="18"/>
  <c r="F301" i="18"/>
  <c r="F300" i="18"/>
  <c r="I301" i="18" l="1"/>
  <c r="H301" i="18"/>
  <c r="G7" i="18"/>
  <c r="J7" i="18" s="1"/>
  <c r="H7" i="18"/>
  <c r="G6" i="18"/>
  <c r="J6" i="18" s="1"/>
  <c r="H6" i="18"/>
  <c r="G744" i="18"/>
  <c r="J744" i="18" s="1"/>
  <c r="H744" i="18"/>
  <c r="I300" i="18"/>
  <c r="H300" i="18"/>
  <c r="I744" i="18"/>
  <c r="I7" i="18"/>
  <c r="I6" i="18"/>
  <c r="G300" i="18"/>
  <c r="J300" i="18" s="1"/>
  <c r="G301" i="18"/>
  <c r="J301" i="18" s="1"/>
  <c r="F197" i="17" l="1"/>
  <c r="H197" i="17" s="1"/>
  <c r="F195" i="17"/>
  <c r="H195" i="17" s="1"/>
  <c r="F194" i="17"/>
  <c r="H194" i="17" s="1"/>
  <c r="F192" i="17"/>
  <c r="H192" i="17" s="1"/>
  <c r="F191" i="17"/>
  <c r="H191" i="17" s="1"/>
  <c r="F189" i="17"/>
  <c r="H189" i="17" s="1"/>
  <c r="F188" i="17"/>
  <c r="H188" i="17" s="1"/>
  <c r="F187" i="17"/>
  <c r="H187" i="17" s="1"/>
  <c r="F186" i="17"/>
  <c r="H186" i="17" s="1"/>
  <c r="F184" i="17"/>
  <c r="H184" i="17" s="1"/>
  <c r="F183" i="17"/>
  <c r="H183" i="17" s="1"/>
  <c r="F182" i="17"/>
  <c r="H182" i="17" s="1"/>
  <c r="F181" i="17"/>
  <c r="H181" i="17" s="1"/>
  <c r="G92" i="10" l="1"/>
  <c r="J92" i="10" s="1"/>
  <c r="G87" i="10"/>
  <c r="J87" i="10" s="1"/>
  <c r="F84" i="10"/>
  <c r="H84" i="10" s="1"/>
  <c r="F83" i="10"/>
  <c r="H83" i="10" s="1"/>
  <c r="F358" i="5"/>
  <c r="F353" i="5"/>
  <c r="F31" i="9"/>
  <c r="H31" i="9" s="1"/>
  <c r="F30" i="9"/>
  <c r="H30" i="9" s="1"/>
  <c r="F29" i="9"/>
  <c r="H29" i="9" s="1"/>
  <c r="F28" i="9"/>
  <c r="H28" i="9" s="1"/>
  <c r="F25" i="9"/>
  <c r="H25" i="9" s="1"/>
  <c r="F24" i="9"/>
  <c r="H24" i="9" s="1"/>
  <c r="I353" i="5" l="1"/>
  <c r="H353" i="5"/>
  <c r="G358" i="5"/>
  <c r="J358" i="5" s="1"/>
  <c r="H358" i="5"/>
  <c r="G145" i="9"/>
  <c r="J145" i="9" s="1"/>
  <c r="H145" i="9"/>
  <c r="G144" i="9"/>
  <c r="J144" i="9" s="1"/>
  <c r="H144" i="9"/>
  <c r="I92" i="10"/>
  <c r="I87" i="10"/>
  <c r="I358" i="5"/>
  <c r="G353" i="5"/>
  <c r="J353" i="5" s="1"/>
  <c r="I145" i="9"/>
  <c r="I144" i="9"/>
  <c r="F739" i="18"/>
  <c r="H739" i="18" s="1"/>
  <c r="G210" i="18" l="1"/>
  <c r="J210" i="18" s="1"/>
  <c r="H210" i="18"/>
  <c r="G209" i="18"/>
  <c r="J209" i="18" s="1"/>
  <c r="H209" i="18"/>
  <c r="G188" i="18"/>
  <c r="J188" i="18" s="1"/>
  <c r="H188" i="18"/>
  <c r="G207" i="18"/>
  <c r="J207" i="18" s="1"/>
  <c r="H207" i="18"/>
  <c r="G206" i="18"/>
  <c r="J206" i="18" s="1"/>
  <c r="H206" i="18"/>
  <c r="G178" i="18"/>
  <c r="J178" i="18" s="1"/>
  <c r="H178" i="18"/>
  <c r="G177" i="18"/>
  <c r="J177" i="18" s="1"/>
  <c r="H177" i="18"/>
  <c r="G176" i="18"/>
  <c r="J176" i="18" s="1"/>
  <c r="H176" i="18"/>
  <c r="G203" i="18"/>
  <c r="J203" i="18" s="1"/>
  <c r="H203" i="18"/>
  <c r="G175" i="18"/>
  <c r="J175" i="18" s="1"/>
  <c r="H175" i="18"/>
  <c r="G201" i="18"/>
  <c r="J201" i="18" s="1"/>
  <c r="H201" i="18"/>
  <c r="G200" i="18"/>
  <c r="J200" i="18" s="1"/>
  <c r="H200" i="18"/>
  <c r="G219" i="18"/>
  <c r="J219" i="18" s="1"/>
  <c r="H219" i="18"/>
  <c r="G218" i="18"/>
  <c r="J218" i="18" s="1"/>
  <c r="H218" i="18"/>
  <c r="G198" i="18"/>
  <c r="J198" i="18" s="1"/>
  <c r="H198" i="18"/>
  <c r="G172" i="18"/>
  <c r="J172" i="18" s="1"/>
  <c r="H172" i="18"/>
  <c r="G196" i="18"/>
  <c r="J196" i="18" s="1"/>
  <c r="H196" i="18"/>
  <c r="G215" i="18"/>
  <c r="J215" i="18" s="1"/>
  <c r="H215" i="18"/>
  <c r="G195" i="18"/>
  <c r="J195" i="18" s="1"/>
  <c r="H195" i="18"/>
  <c r="G170" i="18"/>
  <c r="J170" i="18" s="1"/>
  <c r="H170" i="18"/>
  <c r="G214" i="18"/>
  <c r="J214" i="18" s="1"/>
  <c r="H214" i="18"/>
  <c r="G194" i="18"/>
  <c r="J194" i="18" s="1"/>
  <c r="H194" i="18"/>
  <c r="G189" i="18"/>
  <c r="J189" i="18" s="1"/>
  <c r="H189" i="18"/>
  <c r="G180" i="18"/>
  <c r="J180" i="18" s="1"/>
  <c r="H180" i="18"/>
  <c r="G186" i="18"/>
  <c r="J186" i="18" s="1"/>
  <c r="H186" i="18"/>
  <c r="G184" i="18"/>
  <c r="J184" i="18" s="1"/>
  <c r="H184" i="18"/>
  <c r="G222" i="18"/>
  <c r="J222" i="18" s="1"/>
  <c r="H222" i="18"/>
  <c r="G221" i="18"/>
  <c r="J221" i="18" s="1"/>
  <c r="H221" i="18"/>
  <c r="G173" i="18"/>
  <c r="J173" i="18" s="1"/>
  <c r="H173" i="18"/>
  <c r="G216" i="18"/>
  <c r="J216" i="18" s="1"/>
  <c r="H216" i="18"/>
  <c r="G193" i="18"/>
  <c r="J193" i="18" s="1"/>
  <c r="H193" i="18"/>
  <c r="G190" i="18"/>
  <c r="J190" i="18" s="1"/>
  <c r="H190" i="18"/>
  <c r="G181" i="18"/>
  <c r="J181" i="18" s="1"/>
  <c r="H181" i="18"/>
  <c r="G179" i="18"/>
  <c r="J179" i="18" s="1"/>
  <c r="H179" i="18"/>
  <c r="G205" i="18"/>
  <c r="J205" i="18" s="1"/>
  <c r="H205" i="18"/>
  <c r="G204" i="18"/>
  <c r="J204" i="18" s="1"/>
  <c r="H204" i="18"/>
  <c r="G202" i="18"/>
  <c r="J202" i="18" s="1"/>
  <c r="H202" i="18"/>
  <c r="G220" i="18"/>
  <c r="J220" i="18" s="1"/>
  <c r="H220" i="18"/>
  <c r="G217" i="18"/>
  <c r="J217" i="18" s="1"/>
  <c r="H217" i="18"/>
  <c r="G213" i="18"/>
  <c r="J213" i="18" s="1"/>
  <c r="H213" i="18"/>
  <c r="G212" i="18"/>
  <c r="J212" i="18" s="1"/>
  <c r="H212" i="18"/>
  <c r="G192" i="18"/>
  <c r="J192" i="18" s="1"/>
  <c r="H192" i="18"/>
  <c r="G208" i="18"/>
  <c r="J208" i="18" s="1"/>
  <c r="H208" i="18"/>
  <c r="G187" i="18"/>
  <c r="J187" i="18" s="1"/>
  <c r="H187" i="18"/>
  <c r="G185" i="18"/>
  <c r="J185" i="18" s="1"/>
  <c r="H185" i="18"/>
  <c r="G183" i="18"/>
  <c r="J183" i="18" s="1"/>
  <c r="H183" i="18"/>
  <c r="G174" i="18"/>
  <c r="J174" i="18" s="1"/>
  <c r="H174" i="18"/>
  <c r="G199" i="18"/>
  <c r="J199" i="18" s="1"/>
  <c r="H199" i="18"/>
  <c r="G197" i="18"/>
  <c r="J197" i="18" s="1"/>
  <c r="H197" i="18"/>
  <c r="G171" i="18"/>
  <c r="J171" i="18" s="1"/>
  <c r="H171" i="18"/>
  <c r="G211" i="18"/>
  <c r="J211" i="18" s="1"/>
  <c r="H211" i="18"/>
  <c r="G191" i="18"/>
  <c r="J191" i="18" s="1"/>
  <c r="H191" i="18"/>
  <c r="I219" i="18"/>
  <c r="I183" i="18"/>
  <c r="I192" i="18"/>
  <c r="I201" i="18"/>
  <c r="I210" i="18"/>
  <c r="I181" i="18"/>
  <c r="I178" i="18"/>
  <c r="I216" i="18"/>
  <c r="I207" i="18"/>
  <c r="I198" i="18"/>
  <c r="I189" i="18"/>
  <c r="I222" i="18"/>
  <c r="I213" i="18"/>
  <c r="I204" i="18"/>
  <c r="I195" i="18"/>
  <c r="I186" i="18"/>
  <c r="I172" i="18"/>
  <c r="I180" i="18"/>
  <c r="I177" i="18"/>
  <c r="I221" i="18"/>
  <c r="I218" i="18"/>
  <c r="I215" i="18"/>
  <c r="I212" i="18"/>
  <c r="I209" i="18"/>
  <c r="I206" i="18"/>
  <c r="I203" i="18"/>
  <c r="I200" i="18"/>
  <c r="I197" i="18"/>
  <c r="I194" i="18"/>
  <c r="I191" i="18"/>
  <c r="I188" i="18"/>
  <c r="I185" i="18"/>
  <c r="I175" i="18"/>
  <c r="I171" i="18"/>
  <c r="I179" i="18"/>
  <c r="I176" i="18"/>
  <c r="I220" i="18"/>
  <c r="I217" i="18"/>
  <c r="I214" i="18"/>
  <c r="I211" i="18"/>
  <c r="I208" i="18"/>
  <c r="I205" i="18"/>
  <c r="I202" i="18"/>
  <c r="I199" i="18"/>
  <c r="I196" i="18"/>
  <c r="I193" i="18"/>
  <c r="I190" i="18"/>
  <c r="I187" i="18"/>
  <c r="I184" i="18"/>
  <c r="I174" i="18"/>
  <c r="I173" i="18"/>
  <c r="I170" i="18"/>
  <c r="F750" i="18"/>
  <c r="G760" i="18"/>
  <c r="J760" i="18" s="1"/>
  <c r="G764" i="18"/>
  <c r="J764" i="18" s="1"/>
  <c r="G770" i="18"/>
  <c r="J770" i="18" s="1"/>
  <c r="H356" i="5"/>
  <c r="H355" i="5"/>
  <c r="H354" i="5"/>
  <c r="H352" i="5"/>
  <c r="H351" i="5"/>
  <c r="H350" i="5"/>
  <c r="H349" i="5"/>
  <c r="H357" i="5"/>
  <c r="H406" i="13"/>
  <c r="H407" i="13"/>
  <c r="H164" i="6"/>
  <c r="H163" i="6"/>
  <c r="H162" i="6"/>
  <c r="H339" i="8"/>
  <c r="F271" i="14"/>
  <c r="F272" i="14"/>
  <c r="G750" i="18" l="1"/>
  <c r="J750" i="18" s="1"/>
  <c r="H750" i="18"/>
  <c r="G235" i="9"/>
  <c r="J235" i="9" s="1"/>
  <c r="H235" i="9"/>
  <c r="G234" i="9"/>
  <c r="J234" i="9" s="1"/>
  <c r="H234" i="9"/>
  <c r="I271" i="14"/>
  <c r="H271" i="14"/>
  <c r="I272" i="14"/>
  <c r="H272" i="14"/>
  <c r="I750" i="18"/>
  <c r="I760" i="18"/>
  <c r="I764" i="18"/>
  <c r="I770" i="18"/>
  <c r="G272" i="14"/>
  <c r="J272" i="14" s="1"/>
  <c r="G271" i="14"/>
  <c r="J271" i="14" s="1"/>
  <c r="I235" i="9"/>
  <c r="I234" i="9"/>
  <c r="H125" i="18" l="1"/>
  <c r="H124" i="18"/>
  <c r="I736" i="18"/>
  <c r="F754" i="18"/>
  <c r="F56" i="18"/>
  <c r="I754" i="18" l="1"/>
  <c r="H754" i="18"/>
  <c r="I123" i="18"/>
  <c r="H123" i="18"/>
  <c r="G56" i="18"/>
  <c r="J56" i="18" s="1"/>
  <c r="H56" i="18"/>
  <c r="G124" i="18"/>
  <c r="J124" i="18" s="1"/>
  <c r="I124" i="18"/>
  <c r="G125" i="18"/>
  <c r="J125" i="18" s="1"/>
  <c r="I125" i="18"/>
  <c r="G123" i="18"/>
  <c r="J123" i="18" s="1"/>
  <c r="G754" i="18"/>
  <c r="J754" i="18" s="1"/>
  <c r="I56" i="18"/>
  <c r="G192" i="17"/>
  <c r="I192" i="17" s="1"/>
  <c r="G187" i="17"/>
  <c r="I187" i="17" s="1"/>
  <c r="I278" i="14" l="1"/>
  <c r="H278" i="14"/>
  <c r="I275" i="14"/>
  <c r="H275" i="14"/>
  <c r="I276" i="14"/>
  <c r="H276" i="14"/>
  <c r="I279" i="14"/>
  <c r="H279" i="14"/>
  <c r="I277" i="14"/>
  <c r="H277" i="14"/>
  <c r="G279" i="14"/>
  <c r="J279" i="14" s="1"/>
  <c r="G197" i="17"/>
  <c r="I197" i="17" s="1"/>
  <c r="G182" i="17"/>
  <c r="I182" i="17" s="1"/>
  <c r="G276" i="14"/>
  <c r="J276" i="14" s="1"/>
  <c r="G277" i="14"/>
  <c r="J277" i="14" s="1"/>
  <c r="G278" i="14"/>
  <c r="J278" i="14" s="1"/>
  <c r="F625" i="12" l="1"/>
  <c r="F453" i="15"/>
  <c r="F452" i="15"/>
  <c r="F451" i="15"/>
  <c r="F450" i="15"/>
  <c r="F449" i="15"/>
  <c r="I625" i="12" l="1"/>
  <c r="H625" i="12"/>
  <c r="G625" i="12"/>
  <c r="J625" i="12" s="1"/>
  <c r="I449" i="15"/>
  <c r="H449" i="15"/>
  <c r="I450" i="15"/>
  <c r="H450" i="15"/>
  <c r="I451" i="15"/>
  <c r="H451" i="15"/>
  <c r="I452" i="15"/>
  <c r="H452" i="15"/>
  <c r="I453" i="15"/>
  <c r="H453" i="15"/>
  <c r="G450" i="15"/>
  <c r="J450" i="15" s="1"/>
  <c r="G452" i="15"/>
  <c r="J452" i="15" s="1"/>
  <c r="G453" i="15"/>
  <c r="J453" i="15" s="1"/>
  <c r="G449" i="15"/>
  <c r="J449" i="15" s="1"/>
  <c r="G451" i="15"/>
  <c r="J451" i="15" s="1"/>
  <c r="H408" i="13"/>
  <c r="H412" i="13"/>
  <c r="H413" i="13"/>
  <c r="F415" i="13"/>
  <c r="H415" i="13" s="1"/>
  <c r="H411" i="13"/>
  <c r="I739" i="18"/>
  <c r="F35" i="18"/>
  <c r="H35" i="18" s="1"/>
  <c r="F34" i="18"/>
  <c r="H34" i="18" s="1"/>
  <c r="F33" i="18"/>
  <c r="H33" i="18" s="1"/>
  <c r="F32" i="18"/>
  <c r="H32" i="18" s="1"/>
  <c r="F31" i="18"/>
  <c r="H31" i="18" s="1"/>
  <c r="F30" i="18"/>
  <c r="H30" i="18" s="1"/>
  <c r="F29" i="18"/>
  <c r="H29" i="18" s="1"/>
  <c r="H28" i="18"/>
  <c r="F27" i="18"/>
  <c r="H27" i="18" s="1"/>
  <c r="F26" i="18"/>
  <c r="H26" i="18" s="1"/>
  <c r="F25" i="18"/>
  <c r="H25" i="18" s="1"/>
  <c r="H24" i="18"/>
  <c r="H23" i="18"/>
  <c r="F22" i="18"/>
  <c r="H22" i="18" s="1"/>
  <c r="F21" i="18"/>
  <c r="H21" i="18" s="1"/>
  <c r="F20" i="18"/>
  <c r="H20" i="18" s="1"/>
  <c r="F19" i="18"/>
  <c r="H19" i="18" s="1"/>
  <c r="F18" i="18"/>
  <c r="H18" i="18" s="1"/>
  <c r="F17" i="18"/>
  <c r="H17" i="18" s="1"/>
  <c r="F16" i="18"/>
  <c r="H16" i="18" s="1"/>
  <c r="F15" i="18"/>
  <c r="H15" i="18" s="1"/>
  <c r="F14" i="18"/>
  <c r="H14" i="18" s="1"/>
  <c r="F13" i="18"/>
  <c r="H13" i="18" s="1"/>
  <c r="F12" i="18"/>
  <c r="H12" i="18" s="1"/>
  <c r="F11" i="18"/>
  <c r="H11" i="18" s="1"/>
  <c r="F10" i="18"/>
  <c r="H10" i="18" s="1"/>
  <c r="F9" i="18"/>
  <c r="H9" i="18" s="1"/>
  <c r="F8" i="18"/>
  <c r="H8" i="18" s="1"/>
  <c r="F5" i="18"/>
  <c r="H5" i="18" s="1"/>
  <c r="F4" i="18"/>
  <c r="H4" i="18" s="1"/>
  <c r="F51" i="18"/>
  <c r="H51" i="18" s="1"/>
  <c r="F49" i="18"/>
  <c r="H49" i="18" s="1"/>
  <c r="H48" i="18"/>
  <c r="H47" i="18"/>
  <c r="F46" i="18"/>
  <c r="H46" i="18" s="1"/>
  <c r="F45" i="18"/>
  <c r="H45" i="18" s="1"/>
  <c r="F44" i="18"/>
  <c r="H44" i="18" s="1"/>
  <c r="H43" i="18"/>
  <c r="F42" i="18"/>
  <c r="H42" i="18" s="1"/>
  <c r="F41" i="18"/>
  <c r="F40" i="18"/>
  <c r="H40" i="18" s="1"/>
  <c r="F39" i="18"/>
  <c r="H39" i="18" s="1"/>
  <c r="F38" i="18"/>
  <c r="H38" i="18" s="1"/>
  <c r="F37" i="18"/>
  <c r="H37" i="18" s="1"/>
  <c r="F36" i="18"/>
  <c r="H36" i="18" s="1"/>
  <c r="H50" i="18"/>
  <c r="H487" i="14"/>
  <c r="H41" i="18" l="1"/>
  <c r="I41" i="18"/>
  <c r="G739" i="18"/>
  <c r="J739" i="18" s="1"/>
  <c r="G86" i="14" l="1"/>
  <c r="J86" i="14" s="1"/>
  <c r="H86" i="14"/>
  <c r="G84" i="14"/>
  <c r="J84" i="14" s="1"/>
  <c r="H84" i="14"/>
  <c r="G82" i="14"/>
  <c r="J82" i="14" s="1"/>
  <c r="H82" i="14"/>
  <c r="G87" i="14"/>
  <c r="J87" i="14" s="1"/>
  <c r="H87" i="14"/>
  <c r="I85" i="14"/>
  <c r="H85" i="14"/>
  <c r="G83" i="14"/>
  <c r="J83" i="14" s="1"/>
  <c r="H83" i="14"/>
  <c r="I87" i="14"/>
  <c r="I86" i="14"/>
  <c r="I83" i="14"/>
  <c r="I82" i="14"/>
  <c r="I84" i="14"/>
  <c r="G85" i="14"/>
  <c r="J85" i="14" s="1"/>
  <c r="F128" i="18" l="1"/>
  <c r="H128" i="18" s="1"/>
  <c r="F129" i="18"/>
  <c r="H129" i="18" s="1"/>
  <c r="F130" i="18"/>
  <c r="F131" i="18"/>
  <c r="F132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2" i="18"/>
  <c r="F153" i="18"/>
  <c r="F154" i="18"/>
  <c r="F155" i="18"/>
  <c r="F156" i="18"/>
  <c r="F157" i="18"/>
  <c r="H120" i="18"/>
  <c r="H121" i="18"/>
  <c r="F114" i="18"/>
  <c r="H114" i="18" s="1"/>
  <c r="F115" i="18"/>
  <c r="H117" i="18"/>
  <c r="G164" i="18" l="1"/>
  <c r="J164" i="18" s="1"/>
  <c r="H164" i="18"/>
  <c r="J159" i="18"/>
  <c r="I145" i="18"/>
  <c r="H145" i="18"/>
  <c r="I144" i="18"/>
  <c r="H144" i="18"/>
  <c r="G143" i="18"/>
  <c r="J143" i="18" s="1"/>
  <c r="H143" i="18"/>
  <c r="G161" i="18"/>
  <c r="J161" i="18" s="1"/>
  <c r="H161" i="18"/>
  <c r="G141" i="18"/>
  <c r="J141" i="18" s="1"/>
  <c r="H141" i="18"/>
  <c r="I139" i="18"/>
  <c r="H139" i="18"/>
  <c r="I138" i="18"/>
  <c r="H138" i="18"/>
  <c r="I136" i="18"/>
  <c r="H136" i="18"/>
  <c r="G155" i="18"/>
  <c r="J155" i="18" s="1"/>
  <c r="H155" i="18"/>
  <c r="G135" i="18"/>
  <c r="J135" i="18" s="1"/>
  <c r="H135" i="18"/>
  <c r="I154" i="18"/>
  <c r="H154" i="18"/>
  <c r="G134" i="18"/>
  <c r="J134" i="18" s="1"/>
  <c r="H134" i="18"/>
  <c r="G153" i="18"/>
  <c r="J153" i="18" s="1"/>
  <c r="H153" i="18"/>
  <c r="I122" i="18"/>
  <c r="H122" i="18"/>
  <c r="I132" i="18"/>
  <c r="H132" i="18"/>
  <c r="I151" i="18"/>
  <c r="G131" i="18"/>
  <c r="J131" i="18" s="1"/>
  <c r="H131" i="18"/>
  <c r="I150" i="18"/>
  <c r="H150" i="18"/>
  <c r="I130" i="18"/>
  <c r="H130" i="18"/>
  <c r="G165" i="18"/>
  <c r="J165" i="18" s="1"/>
  <c r="H165" i="18"/>
  <c r="I163" i="18"/>
  <c r="H163" i="18"/>
  <c r="G140" i="18"/>
  <c r="J140" i="18" s="1"/>
  <c r="H140" i="18"/>
  <c r="I119" i="18"/>
  <c r="G137" i="18"/>
  <c r="J137" i="18" s="1"/>
  <c r="H137" i="18"/>
  <c r="G146" i="18"/>
  <c r="J146" i="18" s="1"/>
  <c r="H146" i="18"/>
  <c r="I162" i="18"/>
  <c r="H162" i="18"/>
  <c r="I156" i="18"/>
  <c r="H156" i="18"/>
  <c r="I116" i="18"/>
  <c r="H116" i="18"/>
  <c r="I115" i="18"/>
  <c r="H115" i="18"/>
  <c r="I133" i="18"/>
  <c r="H133" i="18"/>
  <c r="G152" i="18"/>
  <c r="J152" i="18" s="1"/>
  <c r="H152" i="18"/>
  <c r="I169" i="18"/>
  <c r="H169" i="18"/>
  <c r="I166" i="18"/>
  <c r="H166" i="18"/>
  <c r="I142" i="18"/>
  <c r="H142" i="18"/>
  <c r="I160" i="18"/>
  <c r="G158" i="18"/>
  <c r="J158" i="18" s="1"/>
  <c r="H158" i="18"/>
  <c r="I157" i="18"/>
  <c r="H157" i="18"/>
  <c r="G149" i="18"/>
  <c r="J149" i="18" s="1"/>
  <c r="H149" i="18"/>
  <c r="I168" i="18"/>
  <c r="I148" i="18"/>
  <c r="H148" i="18"/>
  <c r="J167" i="18"/>
  <c r="G147" i="18"/>
  <c r="J147" i="18" s="1"/>
  <c r="H147" i="18"/>
  <c r="I127" i="18"/>
  <c r="G129" i="18"/>
  <c r="J129" i="18" s="1"/>
  <c r="I129" i="18"/>
  <c r="G128" i="18"/>
  <c r="J128" i="18" s="1"/>
  <c r="I128" i="18"/>
  <c r="G120" i="18"/>
  <c r="J120" i="18" s="1"/>
  <c r="I120" i="18"/>
  <c r="G121" i="18"/>
  <c r="J121" i="18" s="1"/>
  <c r="I121" i="18"/>
  <c r="G118" i="18"/>
  <c r="J118" i="18" s="1"/>
  <c r="I118" i="18"/>
  <c r="G117" i="18"/>
  <c r="J117" i="18" s="1"/>
  <c r="I117" i="18"/>
  <c r="G114" i="18"/>
  <c r="J114" i="18" s="1"/>
  <c r="I114" i="18"/>
  <c r="G156" i="18"/>
  <c r="J156" i="18" s="1"/>
  <c r="G150" i="18"/>
  <c r="J150" i="18" s="1"/>
  <c r="G132" i="18"/>
  <c r="J132" i="18" s="1"/>
  <c r="G115" i="18"/>
  <c r="J115" i="18" s="1"/>
  <c r="G144" i="18"/>
  <c r="J144" i="18" s="1"/>
  <c r="G162" i="18"/>
  <c r="J162" i="18" s="1"/>
  <c r="G138" i="18"/>
  <c r="J138" i="18" s="1"/>
  <c r="J168" i="18"/>
  <c r="J119" i="18"/>
  <c r="G122" i="18"/>
  <c r="J122" i="18" s="1"/>
  <c r="G166" i="18"/>
  <c r="J166" i="18" s="1"/>
  <c r="J160" i="18"/>
  <c r="G154" i="18"/>
  <c r="J154" i="18" s="1"/>
  <c r="G148" i="18"/>
  <c r="J148" i="18" s="1"/>
  <c r="G142" i="18"/>
  <c r="J142" i="18" s="1"/>
  <c r="G136" i="18"/>
  <c r="J136" i="18" s="1"/>
  <c r="G130" i="18"/>
  <c r="J130" i="18" s="1"/>
  <c r="I165" i="18"/>
  <c r="I159" i="18"/>
  <c r="I153" i="18"/>
  <c r="I147" i="18"/>
  <c r="I141" i="18"/>
  <c r="I135" i="18"/>
  <c r="G116" i="18"/>
  <c r="J116" i="18" s="1"/>
  <c r="G169" i="18"/>
  <c r="J169" i="18" s="1"/>
  <c r="G163" i="18"/>
  <c r="J163" i="18" s="1"/>
  <c r="G157" i="18"/>
  <c r="J157" i="18" s="1"/>
  <c r="J151" i="18"/>
  <c r="G145" i="18"/>
  <c r="J145" i="18" s="1"/>
  <c r="G139" i="18"/>
  <c r="J139" i="18" s="1"/>
  <c r="G133" i="18"/>
  <c r="J133" i="18" s="1"/>
  <c r="J127" i="18"/>
  <c r="I167" i="18"/>
  <c r="I164" i="18"/>
  <c r="I161" i="18"/>
  <c r="I158" i="18"/>
  <c r="I155" i="18"/>
  <c r="I152" i="18"/>
  <c r="I149" i="18"/>
  <c r="I146" i="18"/>
  <c r="I143" i="18"/>
  <c r="I140" i="18"/>
  <c r="I137" i="18"/>
  <c r="I134" i="18"/>
  <c r="I131" i="18"/>
  <c r="I320" i="14" l="1"/>
  <c r="H320" i="14"/>
  <c r="G314" i="14"/>
  <c r="J314" i="14" s="1"/>
  <c r="H314" i="14"/>
  <c r="G325" i="14"/>
  <c r="J325" i="14" s="1"/>
  <c r="H325" i="14"/>
  <c r="G318" i="14"/>
  <c r="J318" i="14" s="1"/>
  <c r="H318" i="14"/>
  <c r="G315" i="14"/>
  <c r="J315" i="14" s="1"/>
  <c r="H315" i="14"/>
  <c r="G296" i="14"/>
  <c r="J296" i="14" s="1"/>
  <c r="H296" i="14"/>
  <c r="I324" i="14"/>
  <c r="H324" i="14"/>
  <c r="G317" i="14"/>
  <c r="J317" i="14" s="1"/>
  <c r="H317" i="14"/>
  <c r="G298" i="14"/>
  <c r="J298" i="14" s="1"/>
  <c r="H298" i="14"/>
  <c r="I294" i="14"/>
  <c r="H294" i="14"/>
  <c r="G323" i="14"/>
  <c r="J323" i="14" s="1"/>
  <c r="H323" i="14"/>
  <c r="G319" i="14"/>
  <c r="J319" i="14" s="1"/>
  <c r="H319" i="14"/>
  <c r="G316" i="14"/>
  <c r="J316" i="14" s="1"/>
  <c r="H316" i="14"/>
  <c r="G313" i="14"/>
  <c r="J313" i="14" s="1"/>
  <c r="H313" i="14"/>
  <c r="G297" i="14"/>
  <c r="J297" i="14" s="1"/>
  <c r="H297" i="14"/>
  <c r="I295" i="14"/>
  <c r="H295" i="14"/>
  <c r="G293" i="14"/>
  <c r="J293" i="14" s="1"/>
  <c r="H293" i="14"/>
  <c r="G292" i="14"/>
  <c r="J292" i="14" s="1"/>
  <c r="H292" i="14"/>
  <c r="G291" i="14"/>
  <c r="J291" i="14" s="1"/>
  <c r="H291" i="14"/>
  <c r="G290" i="14"/>
  <c r="J290" i="14" s="1"/>
  <c r="H290" i="14"/>
  <c r="G289" i="14"/>
  <c r="J289" i="14" s="1"/>
  <c r="H289" i="14"/>
  <c r="G322" i="14"/>
  <c r="J322" i="14" s="1"/>
  <c r="H322" i="14"/>
  <c r="G288" i="14"/>
  <c r="J288" i="14" s="1"/>
  <c r="H288" i="14"/>
  <c r="G321" i="14"/>
  <c r="J321" i="14" s="1"/>
  <c r="H321" i="14"/>
  <c r="G287" i="14"/>
  <c r="J287" i="14" s="1"/>
  <c r="H287" i="14"/>
  <c r="I292" i="14"/>
  <c r="G294" i="14"/>
  <c r="J294" i="14" s="1"/>
  <c r="I298" i="14"/>
  <c r="I291" i="14"/>
  <c r="G295" i="14"/>
  <c r="J295" i="14" s="1"/>
  <c r="I297" i="14"/>
  <c r="I288" i="14"/>
  <c r="I289" i="14"/>
  <c r="I296" i="14"/>
  <c r="I293" i="14"/>
  <c r="I290" i="14"/>
  <c r="I287" i="14"/>
  <c r="G324" i="14"/>
  <c r="J324" i="14" s="1"/>
  <c r="I323" i="14"/>
  <c r="I321" i="14"/>
  <c r="I315" i="14"/>
  <c r="I314" i="14"/>
  <c r="I317" i="14"/>
  <c r="I318" i="14"/>
  <c r="I325" i="14"/>
  <c r="I322" i="14"/>
  <c r="I319" i="14"/>
  <c r="I316" i="14"/>
  <c r="I313" i="14"/>
  <c r="G320" i="14"/>
  <c r="J320" i="14" s="1"/>
  <c r="G729" i="18" l="1"/>
  <c r="J729" i="18" s="1"/>
  <c r="F734" i="18"/>
  <c r="G724" i="18"/>
  <c r="J724" i="18" s="1"/>
  <c r="H890" i="15"/>
  <c r="G90" i="18" l="1"/>
  <c r="J90" i="18" s="1"/>
  <c r="H90" i="18"/>
  <c r="G94" i="18"/>
  <c r="J94" i="18" s="1"/>
  <c r="H94" i="18"/>
  <c r="G91" i="18"/>
  <c r="J91" i="18" s="1"/>
  <c r="H91" i="18"/>
  <c r="G88" i="18"/>
  <c r="J88" i="18" s="1"/>
  <c r="H88" i="18"/>
  <c r="G87" i="18"/>
  <c r="J87" i="18" s="1"/>
  <c r="H87" i="18"/>
  <c r="G85" i="18"/>
  <c r="J85" i="18" s="1"/>
  <c r="H85" i="18"/>
  <c r="G83" i="18"/>
  <c r="J83" i="18" s="1"/>
  <c r="H83" i="18"/>
  <c r="G82" i="18"/>
  <c r="J82" i="18" s="1"/>
  <c r="H82" i="18"/>
  <c r="G78" i="18"/>
  <c r="J78" i="18" s="1"/>
  <c r="H78" i="18"/>
  <c r="G77" i="18"/>
  <c r="J77" i="18" s="1"/>
  <c r="H77" i="18"/>
  <c r="G80" i="18"/>
  <c r="J80" i="18" s="1"/>
  <c r="H80" i="18"/>
  <c r="G99" i="18"/>
  <c r="J99" i="18" s="1"/>
  <c r="H99" i="18"/>
  <c r="G98" i="18"/>
  <c r="J98" i="18" s="1"/>
  <c r="H98" i="18"/>
  <c r="I97" i="18"/>
  <c r="H97" i="18"/>
  <c r="G93" i="18"/>
  <c r="J93" i="18" s="1"/>
  <c r="H93" i="18"/>
  <c r="G89" i="18"/>
  <c r="J89" i="18" s="1"/>
  <c r="H89" i="18"/>
  <c r="G84" i="18"/>
  <c r="J84" i="18" s="1"/>
  <c r="H84" i="18"/>
  <c r="G96" i="18"/>
  <c r="J96" i="18" s="1"/>
  <c r="H96" i="18"/>
  <c r="I734" i="18"/>
  <c r="H734" i="18"/>
  <c r="G92" i="18"/>
  <c r="J92" i="18" s="1"/>
  <c r="H92" i="18"/>
  <c r="G86" i="18"/>
  <c r="J86" i="18" s="1"/>
  <c r="G81" i="18"/>
  <c r="J81" i="18" s="1"/>
  <c r="H81" i="18"/>
  <c r="G79" i="18"/>
  <c r="J79" i="18" s="1"/>
  <c r="H79" i="18"/>
  <c r="G95" i="18"/>
  <c r="J95" i="18" s="1"/>
  <c r="H95" i="18"/>
  <c r="G299" i="9"/>
  <c r="J299" i="9" s="1"/>
  <c r="H299" i="9"/>
  <c r="G280" i="9"/>
  <c r="J280" i="9" s="1"/>
  <c r="H280" i="9"/>
  <c r="G298" i="9"/>
  <c r="J298" i="9" s="1"/>
  <c r="H298" i="9"/>
  <c r="G296" i="9"/>
  <c r="J296" i="9" s="1"/>
  <c r="H296" i="9"/>
  <c r="G294" i="9"/>
  <c r="J294" i="9" s="1"/>
  <c r="H294" i="9"/>
  <c r="G293" i="9"/>
  <c r="J293" i="9" s="1"/>
  <c r="H293" i="9"/>
  <c r="G290" i="9"/>
  <c r="J290" i="9" s="1"/>
  <c r="H290" i="9"/>
  <c r="G289" i="9"/>
  <c r="J289" i="9" s="1"/>
  <c r="H289" i="9"/>
  <c r="G267" i="9"/>
  <c r="J267" i="9" s="1"/>
  <c r="H267" i="9"/>
  <c r="G285" i="9"/>
  <c r="J285" i="9" s="1"/>
  <c r="H285" i="9"/>
  <c r="G265" i="9"/>
  <c r="J265" i="9" s="1"/>
  <c r="H265" i="9"/>
  <c r="G278" i="9"/>
  <c r="J278" i="9" s="1"/>
  <c r="H278" i="9"/>
  <c r="G275" i="9"/>
  <c r="J275" i="9" s="1"/>
  <c r="H275" i="9"/>
  <c r="G272" i="9"/>
  <c r="J272" i="9" s="1"/>
  <c r="H272" i="9"/>
  <c r="I58" i="9"/>
  <c r="H58" i="9"/>
  <c r="G287" i="9"/>
  <c r="J287" i="9" s="1"/>
  <c r="H287" i="9"/>
  <c r="G304" i="9"/>
  <c r="J304" i="9" s="1"/>
  <c r="H304" i="9"/>
  <c r="G284" i="9"/>
  <c r="J284" i="9" s="1"/>
  <c r="H284" i="9"/>
  <c r="G300" i="9"/>
  <c r="J300" i="9" s="1"/>
  <c r="H300" i="9"/>
  <c r="G277" i="9"/>
  <c r="J277" i="9" s="1"/>
  <c r="H277" i="9"/>
  <c r="G295" i="9"/>
  <c r="J295" i="9" s="1"/>
  <c r="H295" i="9"/>
  <c r="G273" i="9"/>
  <c r="J273" i="9" s="1"/>
  <c r="H273" i="9"/>
  <c r="G291" i="9"/>
  <c r="J291" i="9" s="1"/>
  <c r="H291" i="9"/>
  <c r="G268" i="9"/>
  <c r="J268" i="9" s="1"/>
  <c r="H268" i="9"/>
  <c r="G283" i="9"/>
  <c r="J283" i="9" s="1"/>
  <c r="H283" i="9"/>
  <c r="G270" i="9"/>
  <c r="J270" i="9" s="1"/>
  <c r="H270" i="9"/>
  <c r="G269" i="9"/>
  <c r="J269" i="9" s="1"/>
  <c r="H269" i="9"/>
  <c r="G266" i="9"/>
  <c r="J266" i="9" s="1"/>
  <c r="H266" i="9"/>
  <c r="G282" i="9"/>
  <c r="J282" i="9" s="1"/>
  <c r="H282" i="9"/>
  <c r="G279" i="9"/>
  <c r="J279" i="9" s="1"/>
  <c r="H279" i="9"/>
  <c r="G297" i="9"/>
  <c r="J297" i="9" s="1"/>
  <c r="H297" i="9"/>
  <c r="G276" i="9"/>
  <c r="J276" i="9" s="1"/>
  <c r="H276" i="9"/>
  <c r="G274" i="9"/>
  <c r="J274" i="9" s="1"/>
  <c r="H274" i="9"/>
  <c r="G292" i="9"/>
  <c r="J292" i="9" s="1"/>
  <c r="H292" i="9"/>
  <c r="G271" i="9"/>
  <c r="J271" i="9" s="1"/>
  <c r="H271" i="9"/>
  <c r="G288" i="9"/>
  <c r="J288" i="9" s="1"/>
  <c r="H288" i="9"/>
  <c r="G286" i="9"/>
  <c r="J286" i="9" s="1"/>
  <c r="H286" i="9"/>
  <c r="G303" i="9"/>
  <c r="J303" i="9" s="1"/>
  <c r="H303" i="9"/>
  <c r="G302" i="9"/>
  <c r="J302" i="9" s="1"/>
  <c r="H302" i="9"/>
  <c r="G301" i="9"/>
  <c r="J301" i="9" s="1"/>
  <c r="H301" i="9"/>
  <c r="G281" i="9"/>
  <c r="J281" i="9" s="1"/>
  <c r="H281" i="9"/>
  <c r="I85" i="18"/>
  <c r="I729" i="18"/>
  <c r="G734" i="18"/>
  <c r="J734" i="18" s="1"/>
  <c r="I724" i="18"/>
  <c r="I303" i="9"/>
  <c r="I300" i="9"/>
  <c r="I288" i="9"/>
  <c r="I276" i="9"/>
  <c r="I270" i="9"/>
  <c r="I294" i="9"/>
  <c r="I282" i="9"/>
  <c r="I267" i="9"/>
  <c r="I297" i="9"/>
  <c r="I291" i="9"/>
  <c r="I285" i="9"/>
  <c r="I279" i="9"/>
  <c r="I273" i="9"/>
  <c r="I299" i="9"/>
  <c r="I293" i="9"/>
  <c r="I290" i="9"/>
  <c r="I287" i="9"/>
  <c r="I284" i="9"/>
  <c r="I281" i="9"/>
  <c r="I278" i="9"/>
  <c r="I275" i="9"/>
  <c r="I272" i="9"/>
  <c r="I269" i="9"/>
  <c r="I266" i="9"/>
  <c r="I302" i="9"/>
  <c r="I296" i="9"/>
  <c r="I304" i="9"/>
  <c r="I301" i="9"/>
  <c r="I298" i="9"/>
  <c r="I295" i="9"/>
  <c r="I292" i="9"/>
  <c r="I289" i="9"/>
  <c r="I286" i="9"/>
  <c r="I283" i="9"/>
  <c r="I280" i="9"/>
  <c r="I277" i="9"/>
  <c r="I274" i="9"/>
  <c r="I271" i="9"/>
  <c r="I268" i="9"/>
  <c r="I265" i="9"/>
  <c r="G97" i="18"/>
  <c r="J97" i="18" s="1"/>
  <c r="I82" i="18"/>
  <c r="I88" i="18"/>
  <c r="I91" i="18"/>
  <c r="I94" i="18"/>
  <c r="I99" i="18"/>
  <c r="I96" i="18"/>
  <c r="I93" i="18"/>
  <c r="I90" i="18"/>
  <c r="I87" i="18"/>
  <c r="I84" i="18"/>
  <c r="I81" i="18"/>
  <c r="I98" i="18"/>
  <c r="I95" i="18"/>
  <c r="I92" i="18"/>
  <c r="I89" i="18"/>
  <c r="I86" i="18"/>
  <c r="I83" i="18"/>
  <c r="I80" i="18"/>
  <c r="I79" i="18"/>
  <c r="I78" i="18"/>
  <c r="I77" i="18"/>
  <c r="J58" i="9"/>
  <c r="I80" i="14" l="1"/>
  <c r="I76" i="14"/>
  <c r="G77" i="14"/>
  <c r="J77" i="14" s="1"/>
  <c r="G78" i="14"/>
  <c r="J78" i="14" s="1"/>
  <c r="G49" i="14" l="1"/>
  <c r="J49" i="14" s="1"/>
  <c r="H49" i="14"/>
  <c r="G51" i="14"/>
  <c r="J51" i="14" s="1"/>
  <c r="H51" i="14"/>
  <c r="G48" i="14"/>
  <c r="J48" i="14" s="1"/>
  <c r="H48" i="14"/>
  <c r="G45" i="14"/>
  <c r="J45" i="14" s="1"/>
  <c r="H45" i="14"/>
  <c r="G43" i="14"/>
  <c r="J43" i="14" s="1"/>
  <c r="H43" i="14"/>
  <c r="G41" i="14"/>
  <c r="J41" i="14" s="1"/>
  <c r="H41" i="14"/>
  <c r="G38" i="14"/>
  <c r="J38" i="14" s="1"/>
  <c r="H38" i="14"/>
  <c r="G47" i="14"/>
  <c r="J47" i="14" s="1"/>
  <c r="H47" i="14"/>
  <c r="G53" i="14"/>
  <c r="J53" i="14" s="1"/>
  <c r="H53" i="14"/>
  <c r="G50" i="14"/>
  <c r="J50" i="14" s="1"/>
  <c r="H50" i="14"/>
  <c r="G46" i="14"/>
  <c r="J46" i="14" s="1"/>
  <c r="H46" i="14"/>
  <c r="G44" i="14"/>
  <c r="J44" i="14" s="1"/>
  <c r="H44" i="14"/>
  <c r="G42" i="14"/>
  <c r="J42" i="14" s="1"/>
  <c r="H42" i="14"/>
  <c r="G40" i="14"/>
  <c r="J40" i="14" s="1"/>
  <c r="H40" i="14"/>
  <c r="G39" i="14"/>
  <c r="J39" i="14" s="1"/>
  <c r="H39" i="14"/>
  <c r="G37" i="14"/>
  <c r="J37" i="14" s="1"/>
  <c r="H37" i="14"/>
  <c r="G36" i="14"/>
  <c r="J36" i="14" s="1"/>
  <c r="H36" i="14"/>
  <c r="G54" i="14"/>
  <c r="J54" i="14" s="1"/>
  <c r="H54" i="14"/>
  <c r="G52" i="14"/>
  <c r="J52" i="14" s="1"/>
  <c r="H52" i="14"/>
  <c r="G80" i="14"/>
  <c r="J80" i="14" s="1"/>
  <c r="I77" i="14"/>
  <c r="J76" i="14"/>
  <c r="I78" i="14"/>
  <c r="I47" i="14"/>
  <c r="I39" i="14"/>
  <c r="I42" i="14"/>
  <c r="I50" i="14"/>
  <c r="I51" i="14"/>
  <c r="I43" i="14"/>
  <c r="I54" i="14"/>
  <c r="I46" i="14"/>
  <c r="I38" i="14"/>
  <c r="I53" i="14"/>
  <c r="I49" i="14"/>
  <c r="I45" i="14"/>
  <c r="I41" i="14"/>
  <c r="I37" i="14"/>
  <c r="I52" i="14"/>
  <c r="I48" i="14"/>
  <c r="I44" i="14"/>
  <c r="I40" i="14"/>
  <c r="I36" i="14"/>
  <c r="H35" i="9" l="1"/>
  <c r="H36" i="9"/>
  <c r="H34" i="9"/>
  <c r="H914" i="15" l="1"/>
  <c r="H786" i="15"/>
  <c r="H787" i="15"/>
  <c r="H873" i="15"/>
  <c r="H913" i="15"/>
  <c r="C15" i="20"/>
  <c r="F15" i="20" s="1"/>
  <c r="C16" i="20"/>
  <c r="F16" i="20" s="1"/>
  <c r="C17" i="20"/>
  <c r="F17" i="20" s="1"/>
  <c r="C18" i="20"/>
  <c r="F18" i="20" s="1"/>
  <c r="C19" i="20"/>
  <c r="F19" i="20" s="1"/>
  <c r="C20" i="20"/>
  <c r="F20" i="20" s="1"/>
  <c r="D19" i="20" l="1"/>
  <c r="G19" i="20" s="1"/>
  <c r="E19" i="20"/>
  <c r="E18" i="20"/>
  <c r="E17" i="20"/>
  <c r="D16" i="20"/>
  <c r="G16" i="20" s="1"/>
  <c r="E16" i="20"/>
  <c r="D15" i="20"/>
  <c r="G15" i="20" s="1"/>
  <c r="E15" i="20"/>
  <c r="D20" i="20"/>
  <c r="G20" i="20" s="1"/>
  <c r="E20" i="20"/>
  <c r="D18" i="20"/>
  <c r="G18" i="20" s="1"/>
  <c r="D17" i="20"/>
  <c r="G17" i="20" s="1"/>
  <c r="I167" i="9" l="1"/>
  <c r="H167" i="9"/>
  <c r="G168" i="9"/>
  <c r="J168" i="9" s="1"/>
  <c r="H168" i="9"/>
  <c r="I169" i="9"/>
  <c r="H169" i="9"/>
  <c r="G169" i="9"/>
  <c r="J169" i="9" s="1"/>
  <c r="I168" i="9"/>
  <c r="G167" i="9"/>
  <c r="J167" i="9" s="1"/>
  <c r="F901" i="18" l="1"/>
  <c r="H901" i="18" s="1"/>
  <c r="F79" i="17"/>
  <c r="H79" i="17" s="1"/>
  <c r="F903" i="15"/>
  <c r="H903" i="15" s="1"/>
  <c r="H33" i="14"/>
  <c r="F120" i="12"/>
  <c r="H120" i="12" s="1"/>
  <c r="F63" i="5"/>
  <c r="H63" i="5" s="1"/>
  <c r="F45" i="9"/>
  <c r="H45" i="9" s="1"/>
  <c r="F43" i="9"/>
  <c r="H43" i="9" s="1"/>
  <c r="I368" i="9" l="1"/>
  <c r="H368" i="9"/>
  <c r="C14" i="20"/>
  <c r="F14" i="20" s="1"/>
  <c r="D14" i="20" l="1"/>
  <c r="G14" i="20" s="1"/>
  <c r="E14" i="20"/>
  <c r="I69" i="9"/>
  <c r="H69" i="9"/>
  <c r="I70" i="9"/>
  <c r="H70" i="9"/>
  <c r="I71" i="9"/>
  <c r="H71" i="9"/>
  <c r="G70" i="9"/>
  <c r="J70" i="9" s="1"/>
  <c r="G69" i="9"/>
  <c r="J69" i="9" s="1"/>
  <c r="G71" i="9"/>
  <c r="J71" i="9" s="1"/>
  <c r="F65" i="13"/>
  <c r="H65" i="13" s="1"/>
  <c r="F64" i="13"/>
  <c r="H64" i="13" s="1"/>
  <c r="F63" i="13"/>
  <c r="H63" i="13" s="1"/>
  <c r="F62" i="13"/>
  <c r="H62" i="13" s="1"/>
  <c r="F61" i="13"/>
  <c r="H61" i="13" s="1"/>
  <c r="F60" i="13"/>
  <c r="H60" i="13" s="1"/>
  <c r="F59" i="13"/>
  <c r="H59" i="13" s="1"/>
  <c r="F38" i="13"/>
  <c r="H38" i="13" s="1"/>
  <c r="F37" i="13"/>
  <c r="H37" i="13" s="1"/>
  <c r="F36" i="13"/>
  <c r="H36" i="13" s="1"/>
  <c r="F35" i="13"/>
  <c r="H35" i="13" s="1"/>
  <c r="F34" i="13"/>
  <c r="H34" i="13" s="1"/>
  <c r="H33" i="13"/>
  <c r="F32" i="13"/>
  <c r="H32" i="13" s="1"/>
  <c r="F31" i="13"/>
  <c r="H31" i="13" s="1"/>
  <c r="F30" i="13"/>
  <c r="H30" i="13" s="1"/>
  <c r="F29" i="13"/>
  <c r="H29" i="13" s="1"/>
  <c r="F28" i="13"/>
  <c r="H28" i="13" s="1"/>
  <c r="F27" i="13"/>
  <c r="H27" i="13" s="1"/>
  <c r="F26" i="13"/>
  <c r="H26" i="13" s="1"/>
  <c r="F25" i="13"/>
  <c r="H25" i="13" s="1"/>
  <c r="F24" i="13"/>
  <c r="H24" i="13" s="1"/>
  <c r="F23" i="13"/>
  <c r="H23" i="13" s="1"/>
  <c r="F22" i="13"/>
  <c r="H22" i="13" s="1"/>
  <c r="F21" i="13"/>
  <c r="H21" i="13" s="1"/>
  <c r="F20" i="13"/>
  <c r="H20" i="13" s="1"/>
  <c r="F19" i="13"/>
  <c r="H19" i="13" s="1"/>
  <c r="F18" i="13"/>
  <c r="H18" i="13" s="1"/>
  <c r="F17" i="13"/>
  <c r="H17" i="13" s="1"/>
  <c r="F16" i="13"/>
  <c r="H16" i="13" s="1"/>
  <c r="F15" i="13"/>
  <c r="H15" i="13" s="1"/>
  <c r="F14" i="13"/>
  <c r="H14" i="13" s="1"/>
  <c r="F13" i="13"/>
  <c r="H13" i="13" s="1"/>
  <c r="F12" i="13"/>
  <c r="H12" i="13" s="1"/>
  <c r="F11" i="13"/>
  <c r="H11" i="13" s="1"/>
  <c r="F10" i="13"/>
  <c r="H10" i="13" s="1"/>
  <c r="F9" i="13"/>
  <c r="H9" i="13" s="1"/>
  <c r="F8" i="13"/>
  <c r="H8" i="13" s="1"/>
  <c r="F7" i="13"/>
  <c r="H7" i="13" s="1"/>
  <c r="F6" i="13"/>
  <c r="H6" i="13" s="1"/>
  <c r="F4" i="13"/>
  <c r="H4" i="13" s="1"/>
  <c r="F3" i="13"/>
  <c r="H3" i="13" s="1"/>
  <c r="H40" i="13"/>
  <c r="I112" i="14" l="1"/>
  <c r="H112" i="14"/>
  <c r="I114" i="14"/>
  <c r="H114" i="14"/>
  <c r="I117" i="14"/>
  <c r="H117" i="14"/>
  <c r="I118" i="14"/>
  <c r="H118" i="14"/>
  <c r="I128" i="14"/>
  <c r="H128" i="14"/>
  <c r="I121" i="14"/>
  <c r="H121" i="14"/>
  <c r="I116" i="14"/>
  <c r="H116" i="14"/>
  <c r="I119" i="14"/>
  <c r="H119" i="14"/>
  <c r="G122" i="14"/>
  <c r="J122" i="14" s="1"/>
  <c r="H122" i="14"/>
  <c r="I123" i="14"/>
  <c r="H123" i="14"/>
  <c r="G131" i="14"/>
  <c r="J131" i="14" s="1"/>
  <c r="H131" i="14"/>
  <c r="I132" i="14"/>
  <c r="H132" i="14"/>
  <c r="I108" i="14"/>
  <c r="H108" i="14"/>
  <c r="I111" i="14"/>
  <c r="H111" i="14"/>
  <c r="G107" i="14"/>
  <c r="J107" i="14" s="1"/>
  <c r="H107" i="14"/>
  <c r="I109" i="14"/>
  <c r="H109" i="14"/>
  <c r="I113" i="14"/>
  <c r="H113" i="14"/>
  <c r="I115" i="14"/>
  <c r="H115" i="14"/>
  <c r="I120" i="14"/>
  <c r="H120" i="14"/>
  <c r="I129" i="14"/>
  <c r="H129" i="14"/>
  <c r="I130" i="14"/>
  <c r="H130" i="14"/>
  <c r="I124" i="14"/>
  <c r="H124" i="14"/>
  <c r="I133" i="14"/>
  <c r="H133" i="14"/>
  <c r="I110" i="14"/>
  <c r="H110" i="14"/>
  <c r="G53" i="13"/>
  <c r="H53" i="13"/>
  <c r="I51" i="13"/>
  <c r="H51" i="13"/>
  <c r="I48" i="13"/>
  <c r="H48" i="13"/>
  <c r="I47" i="13"/>
  <c r="H47" i="13"/>
  <c r="I52" i="13"/>
  <c r="H52" i="13"/>
  <c r="I50" i="13"/>
  <c r="H50" i="13"/>
  <c r="I49" i="13"/>
  <c r="H49" i="13"/>
  <c r="I46" i="13"/>
  <c r="H46" i="13"/>
  <c r="I45" i="13"/>
  <c r="H45" i="13"/>
  <c r="I44" i="13"/>
  <c r="H44" i="13"/>
  <c r="I54" i="13"/>
  <c r="H54" i="13"/>
  <c r="I42" i="13"/>
  <c r="H42" i="13"/>
  <c r="I58" i="13"/>
  <c r="H58" i="13"/>
  <c r="I43" i="13"/>
  <c r="H43" i="13"/>
  <c r="I57" i="13"/>
  <c r="H57" i="13"/>
  <c r="I41" i="13"/>
  <c r="H41" i="13"/>
  <c r="I56" i="13"/>
  <c r="H56" i="13"/>
  <c r="G55" i="13"/>
  <c r="H55" i="13"/>
  <c r="G44" i="13"/>
  <c r="I135" i="14"/>
  <c r="J135" i="14"/>
  <c r="G56" i="13"/>
  <c r="G41" i="13"/>
  <c r="G43" i="13"/>
  <c r="I55" i="13"/>
  <c r="G49" i="13"/>
  <c r="G50" i="13"/>
  <c r="G45" i="13"/>
  <c r="G51" i="13"/>
  <c r="G57" i="13"/>
  <c r="G46" i="13"/>
  <c r="G52" i="13"/>
  <c r="G58" i="13"/>
  <c r="I53" i="13"/>
  <c r="G47" i="13"/>
  <c r="G42" i="13"/>
  <c r="G48" i="13"/>
  <c r="G54" i="13"/>
  <c r="G110" i="14"/>
  <c r="J110" i="14" s="1"/>
  <c r="I122" i="14"/>
  <c r="G119" i="14"/>
  <c r="J119" i="14" s="1"/>
  <c r="I107" i="14"/>
  <c r="G108" i="14"/>
  <c r="J108" i="14" s="1"/>
  <c r="G114" i="14"/>
  <c r="J114" i="14" s="1"/>
  <c r="G117" i="14"/>
  <c r="J117" i="14" s="1"/>
  <c r="G120" i="14"/>
  <c r="J120" i="14" s="1"/>
  <c r="G123" i="14"/>
  <c r="J123" i="14" s="1"/>
  <c r="G113" i="14"/>
  <c r="J113" i="14" s="1"/>
  <c r="G111" i="14"/>
  <c r="J111" i="14" s="1"/>
  <c r="G116" i="14"/>
  <c r="J116" i="14" s="1"/>
  <c r="G109" i="14"/>
  <c r="J109" i="14" s="1"/>
  <c r="G112" i="14"/>
  <c r="J112" i="14" s="1"/>
  <c r="G115" i="14"/>
  <c r="J115" i="14" s="1"/>
  <c r="G118" i="14"/>
  <c r="J118" i="14" s="1"/>
  <c r="G121" i="14"/>
  <c r="J121" i="14" s="1"/>
  <c r="G124" i="14"/>
  <c r="J124" i="14" s="1"/>
  <c r="I131" i="14"/>
  <c r="G132" i="14"/>
  <c r="J132" i="14" s="1"/>
  <c r="G129" i="14"/>
  <c r="J129" i="14" s="1"/>
  <c r="G130" i="14"/>
  <c r="J130" i="14" s="1"/>
  <c r="G133" i="14"/>
  <c r="J133" i="14" s="1"/>
  <c r="G128" i="14"/>
  <c r="J128" i="14" s="1"/>
  <c r="F830" i="15"/>
  <c r="I590" i="15" l="1"/>
  <c r="H590" i="15"/>
  <c r="G589" i="15"/>
  <c r="J589" i="15" s="1"/>
  <c r="H589" i="15"/>
  <c r="G591" i="15"/>
  <c r="J591" i="15" s="1"/>
  <c r="H591" i="15"/>
  <c r="G593" i="15"/>
  <c r="J593" i="15" s="1"/>
  <c r="H593" i="15"/>
  <c r="I592" i="15"/>
  <c r="H592" i="15"/>
  <c r="G830" i="15"/>
  <c r="J830" i="15" s="1"/>
  <c r="H830" i="15"/>
  <c r="I593" i="15"/>
  <c r="G590" i="15"/>
  <c r="J590" i="15" s="1"/>
  <c r="G592" i="15"/>
  <c r="J592" i="15" s="1"/>
  <c r="I589" i="15"/>
  <c r="I591" i="15"/>
  <c r="I830" i="15"/>
  <c r="F50" i="5"/>
  <c r="H50" i="5" s="1"/>
  <c r="F51" i="5"/>
  <c r="H51" i="5" s="1"/>
  <c r="F52" i="5"/>
  <c r="H52" i="5" s="1"/>
  <c r="F53" i="5"/>
  <c r="H53" i="5" s="1"/>
  <c r="F54" i="5"/>
  <c r="H54" i="5" s="1"/>
  <c r="F49" i="5"/>
  <c r="H49" i="5" s="1"/>
  <c r="H27" i="8" l="1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4" i="8"/>
  <c r="H5" i="8"/>
  <c r="H7" i="8"/>
  <c r="H22" i="6"/>
  <c r="H23" i="6"/>
  <c r="H24" i="6"/>
  <c r="F21" i="6"/>
  <c r="H21" i="6" s="1"/>
  <c r="F20" i="6"/>
  <c r="H20" i="6" s="1"/>
  <c r="F19" i="6"/>
  <c r="H19" i="6" s="1"/>
  <c r="F18" i="6"/>
  <c r="H18" i="6" s="1"/>
  <c r="F17" i="6"/>
  <c r="H17" i="6" s="1"/>
  <c r="F16" i="6"/>
  <c r="H16" i="6" s="1"/>
  <c r="F18" i="7"/>
  <c r="H18" i="7" s="1"/>
  <c r="H14" i="7"/>
  <c r="H15" i="7"/>
  <c r="H16" i="7"/>
  <c r="H13" i="7"/>
  <c r="F893" i="15"/>
  <c r="H893" i="15" s="1"/>
  <c r="F892" i="15"/>
  <c r="H892" i="15" s="1"/>
  <c r="F205" i="15"/>
  <c r="H205" i="15" s="1"/>
  <c r="H204" i="15"/>
  <c r="F203" i="15"/>
  <c r="H203" i="15" s="1"/>
  <c r="F202" i="15"/>
  <c r="H202" i="15" s="1"/>
  <c r="F201" i="15"/>
  <c r="H201" i="15" s="1"/>
  <c r="F200" i="15"/>
  <c r="H200" i="15" s="1"/>
  <c r="F199" i="15"/>
  <c r="H199" i="15" s="1"/>
  <c r="F198" i="15"/>
  <c r="H198" i="15" s="1"/>
  <c r="H197" i="15"/>
  <c r="F196" i="15"/>
  <c r="H196" i="15" s="1"/>
  <c r="F195" i="15"/>
  <c r="H195" i="15" s="1"/>
  <c r="F194" i="15"/>
  <c r="H194" i="15" s="1"/>
  <c r="F193" i="15"/>
  <c r="H193" i="15" s="1"/>
  <c r="F192" i="15"/>
  <c r="H192" i="15" s="1"/>
  <c r="F191" i="15"/>
  <c r="H191" i="15" s="1"/>
  <c r="F190" i="15"/>
  <c r="H190" i="15" s="1"/>
  <c r="F189" i="15"/>
  <c r="H189" i="15" s="1"/>
  <c r="F188" i="15"/>
  <c r="H188" i="15" s="1"/>
  <c r="F187" i="15"/>
  <c r="H187" i="15" s="1"/>
  <c r="F186" i="15"/>
  <c r="H186" i="15" s="1"/>
  <c r="F185" i="15"/>
  <c r="H185" i="15" s="1"/>
  <c r="F184" i="15"/>
  <c r="H184" i="15" s="1"/>
  <c r="F183" i="15"/>
  <c r="H183" i="15" s="1"/>
  <c r="F22" i="9"/>
  <c r="H22" i="9" s="1"/>
  <c r="F21" i="9"/>
  <c r="H21" i="9" s="1"/>
  <c r="F20" i="9"/>
  <c r="H20" i="9" s="1"/>
  <c r="F19" i="9"/>
  <c r="H19" i="9" s="1"/>
  <c r="F18" i="9"/>
  <c r="H18" i="9" s="1"/>
  <c r="F17" i="9"/>
  <c r="H17" i="9" s="1"/>
  <c r="F16" i="9"/>
  <c r="H16" i="9" s="1"/>
  <c r="F15" i="9"/>
  <c r="H15" i="9" s="1"/>
  <c r="F14" i="9"/>
  <c r="H14" i="9" s="1"/>
  <c r="F13" i="9"/>
  <c r="H13" i="9" s="1"/>
  <c r="F12" i="9"/>
  <c r="H12" i="9" s="1"/>
  <c r="F11" i="9"/>
  <c r="H11" i="9" s="1"/>
  <c r="F10" i="9"/>
  <c r="H10" i="9" s="1"/>
  <c r="F9" i="9"/>
  <c r="H9" i="9" s="1"/>
  <c r="F8" i="9"/>
  <c r="H8" i="9" s="1"/>
  <c r="F4" i="9"/>
  <c r="H4" i="9" s="1"/>
  <c r="F7" i="9"/>
  <c r="H7" i="9" s="1"/>
  <c r="G79" i="14" l="1"/>
  <c r="J79" i="14" s="1"/>
  <c r="J75" i="14"/>
  <c r="G57" i="14"/>
  <c r="J57" i="14" s="1"/>
  <c r="G58" i="14"/>
  <c r="J58" i="14" s="1"/>
  <c r="J59" i="14"/>
  <c r="J60" i="14"/>
  <c r="J61" i="14"/>
  <c r="J62" i="14"/>
  <c r="J63" i="14"/>
  <c r="J64" i="14"/>
  <c r="J65" i="14"/>
  <c r="J66" i="14"/>
  <c r="J67" i="14"/>
  <c r="I68" i="14"/>
  <c r="J69" i="14"/>
  <c r="J70" i="14"/>
  <c r="I71" i="14"/>
  <c r="J73" i="14"/>
  <c r="J74" i="14"/>
  <c r="I51" i="18"/>
  <c r="I50" i="18"/>
  <c r="I49" i="18"/>
  <c r="I48" i="18"/>
  <c r="I47" i="18"/>
  <c r="I46" i="18"/>
  <c r="I45" i="18"/>
  <c r="I44" i="18"/>
  <c r="I43" i="18"/>
  <c r="I42" i="18"/>
  <c r="G41" i="18"/>
  <c r="J41" i="18" s="1"/>
  <c r="I40" i="18"/>
  <c r="I39" i="18"/>
  <c r="I38" i="18"/>
  <c r="I37" i="18"/>
  <c r="I36" i="18"/>
  <c r="I35" i="18"/>
  <c r="G34" i="18"/>
  <c r="J34" i="18" s="1"/>
  <c r="I33" i="18"/>
  <c r="G32" i="18"/>
  <c r="J32" i="18" s="1"/>
  <c r="G31" i="18"/>
  <c r="J31" i="18" s="1"/>
  <c r="I56" i="14" l="1"/>
  <c r="H56" i="14"/>
  <c r="J68" i="14"/>
  <c r="I62" i="14"/>
  <c r="I65" i="14"/>
  <c r="I59" i="14"/>
  <c r="I79" i="14"/>
  <c r="J71" i="14"/>
  <c r="G56" i="14"/>
  <c r="J56" i="14" s="1"/>
  <c r="I75" i="14"/>
  <c r="I74" i="14"/>
  <c r="I67" i="14"/>
  <c r="I61" i="14"/>
  <c r="I58" i="14"/>
  <c r="I70" i="14"/>
  <c r="I64" i="14"/>
  <c r="I73" i="14"/>
  <c r="I69" i="14"/>
  <c r="I66" i="14"/>
  <c r="I63" i="14"/>
  <c r="I60" i="14"/>
  <c r="I57" i="14"/>
  <c r="G40" i="18"/>
  <c r="J40" i="18" s="1"/>
  <c r="I31" i="18"/>
  <c r="G49" i="18"/>
  <c r="J49" i="18" s="1"/>
  <c r="I34" i="18"/>
  <c r="G38" i="18"/>
  <c r="J38" i="18" s="1"/>
  <c r="G44" i="18"/>
  <c r="J44" i="18" s="1"/>
  <c r="G50" i="18"/>
  <c r="J50" i="18" s="1"/>
  <c r="G46" i="18"/>
  <c r="J46" i="18" s="1"/>
  <c r="G35" i="18"/>
  <c r="J35" i="18" s="1"/>
  <c r="G47" i="18"/>
  <c r="J47" i="18" s="1"/>
  <c r="I32" i="18"/>
  <c r="G43" i="18"/>
  <c r="J43" i="18" s="1"/>
  <c r="G33" i="18"/>
  <c r="J33" i="18" s="1"/>
  <c r="G36" i="18"/>
  <c r="J36" i="18" s="1"/>
  <c r="G39" i="18"/>
  <c r="J39" i="18" s="1"/>
  <c r="G42" i="18"/>
  <c r="J42" i="18" s="1"/>
  <c r="G45" i="18"/>
  <c r="J45" i="18" s="1"/>
  <c r="G48" i="18"/>
  <c r="J48" i="18" s="1"/>
  <c r="G51" i="18"/>
  <c r="J51" i="18" s="1"/>
  <c r="G37" i="18"/>
  <c r="J37" i="18" s="1"/>
  <c r="I30" i="18"/>
  <c r="I29" i="18"/>
  <c r="C12" i="20"/>
  <c r="F12" i="20" s="1"/>
  <c r="D12" i="20" l="1"/>
  <c r="G12" i="20" s="1"/>
  <c r="E12" i="20"/>
  <c r="G30" i="18"/>
  <c r="J30" i="18" s="1"/>
  <c r="G29" i="18"/>
  <c r="J29" i="18" s="1"/>
  <c r="I743" i="15" l="1"/>
  <c r="H743" i="15"/>
  <c r="I745" i="15"/>
  <c r="H745" i="15"/>
  <c r="G742" i="15"/>
  <c r="J742" i="15" s="1"/>
  <c r="H742" i="15"/>
  <c r="I768" i="15"/>
  <c r="H768" i="15"/>
  <c r="I741" i="15"/>
  <c r="H741" i="15"/>
  <c r="I744" i="15"/>
  <c r="H744" i="15"/>
  <c r="I746" i="15"/>
  <c r="H746" i="15"/>
  <c r="I765" i="15"/>
  <c r="H765" i="15"/>
  <c r="I766" i="15"/>
  <c r="H766" i="15"/>
  <c r="I767" i="15"/>
  <c r="H767" i="15"/>
  <c r="G769" i="15"/>
  <c r="J769" i="15" s="1"/>
  <c r="H769" i="15"/>
  <c r="G770" i="15"/>
  <c r="J770" i="15" s="1"/>
  <c r="H770" i="15"/>
  <c r="G529" i="15"/>
  <c r="J529" i="15" s="1"/>
  <c r="H529" i="15"/>
  <c r="G528" i="15"/>
  <c r="J528" i="15" s="1"/>
  <c r="H528" i="15"/>
  <c r="G527" i="15"/>
  <c r="J527" i="15" s="1"/>
  <c r="H527" i="15"/>
  <c r="I529" i="15"/>
  <c r="I528" i="15"/>
  <c r="I527" i="15"/>
  <c r="G767" i="15"/>
  <c r="J767" i="15" s="1"/>
  <c r="I770" i="15"/>
  <c r="G765" i="15"/>
  <c r="J765" i="15" s="1"/>
  <c r="G768" i="15"/>
  <c r="J768" i="15" s="1"/>
  <c r="G766" i="15"/>
  <c r="J766" i="15" s="1"/>
  <c r="I769" i="15"/>
  <c r="G746" i="15"/>
  <c r="J746" i="15" s="1"/>
  <c r="G744" i="15"/>
  <c r="J744" i="15" s="1"/>
  <c r="G745" i="15"/>
  <c r="J745" i="15" s="1"/>
  <c r="I742" i="15"/>
  <c r="G743" i="15"/>
  <c r="J743" i="15" s="1"/>
  <c r="G741" i="15"/>
  <c r="J741" i="15" s="1"/>
  <c r="F25" i="6"/>
  <c r="G25" i="6" l="1"/>
  <c r="J25" i="6" s="1"/>
  <c r="H25" i="6"/>
  <c r="I25" i="6"/>
  <c r="I23" i="14" l="1"/>
  <c r="G23" i="14" l="1"/>
  <c r="J23" i="14" s="1"/>
  <c r="F167" i="13" l="1"/>
  <c r="I167" i="13" l="1"/>
  <c r="H167" i="13"/>
  <c r="G167" i="13"/>
  <c r="J167" i="13" s="1"/>
  <c r="F377" i="9" l="1"/>
  <c r="F376" i="9"/>
  <c r="F371" i="9"/>
  <c r="I372" i="9" l="1"/>
  <c r="H372" i="9"/>
  <c r="I371" i="9"/>
  <c r="H371" i="9"/>
  <c r="I373" i="9"/>
  <c r="H373" i="9"/>
  <c r="G376" i="9"/>
  <c r="J376" i="9" s="1"/>
  <c r="H376" i="9"/>
  <c r="I377" i="9"/>
  <c r="H377" i="9"/>
  <c r="I376" i="9"/>
  <c r="G372" i="9"/>
  <c r="J372" i="9" s="1"/>
  <c r="G371" i="9"/>
  <c r="J371" i="9" s="1"/>
  <c r="G377" i="9"/>
  <c r="J377" i="9" s="1"/>
  <c r="G373" i="9"/>
  <c r="J373" i="9" s="1"/>
  <c r="I524" i="14" l="1"/>
  <c r="H524" i="14"/>
  <c r="I526" i="14"/>
  <c r="H526" i="14"/>
  <c r="I527" i="14"/>
  <c r="H527" i="14"/>
  <c r="I525" i="14"/>
  <c r="H525" i="14"/>
  <c r="I528" i="14"/>
  <c r="H528" i="14"/>
  <c r="I529" i="14"/>
  <c r="H529" i="14"/>
  <c r="G530" i="14"/>
  <c r="J530" i="14" s="1"/>
  <c r="H530" i="14"/>
  <c r="I531" i="14"/>
  <c r="H531" i="14"/>
  <c r="I532" i="14"/>
  <c r="H532" i="14"/>
  <c r="G529" i="14"/>
  <c r="J529" i="14" s="1"/>
  <c r="I530" i="14"/>
  <c r="G525" i="14"/>
  <c r="J525" i="14" s="1"/>
  <c r="G527" i="14"/>
  <c r="J527" i="14" s="1"/>
  <c r="G531" i="14"/>
  <c r="J531" i="14" s="1"/>
  <c r="G524" i="14"/>
  <c r="J524" i="14" s="1"/>
  <c r="G528" i="14"/>
  <c r="J528" i="14" s="1"/>
  <c r="G532" i="14"/>
  <c r="J532" i="14" s="1"/>
  <c r="G526" i="14"/>
  <c r="J526" i="14" s="1"/>
  <c r="I148" i="14" l="1"/>
  <c r="H148" i="14"/>
  <c r="I155" i="14"/>
  <c r="H155" i="14"/>
  <c r="I156" i="14"/>
  <c r="H156" i="14"/>
  <c r="I165" i="14"/>
  <c r="H165" i="14"/>
  <c r="I147" i="14"/>
  <c r="H147" i="14"/>
  <c r="I169" i="14"/>
  <c r="H169" i="14"/>
  <c r="I171" i="14"/>
  <c r="H171" i="14"/>
  <c r="I154" i="14"/>
  <c r="H154" i="14"/>
  <c r="I158" i="14"/>
  <c r="H158" i="14"/>
  <c r="I161" i="14"/>
  <c r="H161" i="14"/>
  <c r="I162" i="14"/>
  <c r="H162" i="14"/>
  <c r="I166" i="14"/>
  <c r="H166" i="14"/>
  <c r="I149" i="14"/>
  <c r="H149" i="14"/>
  <c r="I152" i="14"/>
  <c r="H152" i="14"/>
  <c r="I157" i="14"/>
  <c r="H157" i="14"/>
  <c r="I163" i="14"/>
  <c r="H163" i="14"/>
  <c r="I164" i="14"/>
  <c r="H164" i="14"/>
  <c r="I167" i="14"/>
  <c r="H167" i="14"/>
  <c r="I168" i="14"/>
  <c r="H168" i="14"/>
  <c r="I150" i="14"/>
  <c r="H150" i="14"/>
  <c r="I151" i="14"/>
  <c r="H151" i="14"/>
  <c r="I170" i="14"/>
  <c r="H170" i="14"/>
  <c r="I153" i="14"/>
  <c r="H153" i="14"/>
  <c r="I159" i="14"/>
  <c r="H159" i="14"/>
  <c r="I160" i="14"/>
  <c r="H160" i="14"/>
  <c r="G150" i="14"/>
  <c r="J150" i="14" s="1"/>
  <c r="G154" i="14"/>
  <c r="J154" i="14" s="1"/>
  <c r="G158" i="14"/>
  <c r="J158" i="14" s="1"/>
  <c r="G162" i="14"/>
  <c r="J162" i="14" s="1"/>
  <c r="G166" i="14"/>
  <c r="J166" i="14" s="1"/>
  <c r="G147" i="14"/>
  <c r="J147" i="14" s="1"/>
  <c r="G151" i="14"/>
  <c r="J151" i="14" s="1"/>
  <c r="G155" i="14"/>
  <c r="J155" i="14" s="1"/>
  <c r="G159" i="14"/>
  <c r="J159" i="14" s="1"/>
  <c r="G163" i="14"/>
  <c r="J163" i="14" s="1"/>
  <c r="G167" i="14"/>
  <c r="J167" i="14" s="1"/>
  <c r="G148" i="14"/>
  <c r="J148" i="14" s="1"/>
  <c r="G152" i="14"/>
  <c r="J152" i="14" s="1"/>
  <c r="G156" i="14"/>
  <c r="J156" i="14" s="1"/>
  <c r="G160" i="14"/>
  <c r="J160" i="14" s="1"/>
  <c r="G164" i="14"/>
  <c r="J164" i="14" s="1"/>
  <c r="G168" i="14"/>
  <c r="J168" i="14" s="1"/>
  <c r="G170" i="14"/>
  <c r="J170" i="14" s="1"/>
  <c r="G149" i="14"/>
  <c r="J149" i="14" s="1"/>
  <c r="G153" i="14"/>
  <c r="J153" i="14" s="1"/>
  <c r="G157" i="14"/>
  <c r="J157" i="14" s="1"/>
  <c r="G161" i="14"/>
  <c r="J161" i="14" s="1"/>
  <c r="G165" i="14"/>
  <c r="J165" i="14" s="1"/>
  <c r="G169" i="14"/>
  <c r="J169" i="14" s="1"/>
  <c r="G171" i="14"/>
  <c r="J171" i="14" s="1"/>
  <c r="F228" i="5" l="1"/>
  <c r="F229" i="5"/>
  <c r="G228" i="5" l="1"/>
  <c r="J228" i="5" s="1"/>
  <c r="H228" i="5"/>
  <c r="G229" i="5"/>
  <c r="J229" i="5" s="1"/>
  <c r="H229" i="5"/>
  <c r="I228" i="5"/>
  <c r="I229" i="5"/>
  <c r="I36" i="9" l="1"/>
  <c r="I35" i="9"/>
  <c r="H40" i="8"/>
  <c r="H38" i="8"/>
  <c r="H36" i="8"/>
  <c r="F522" i="15"/>
  <c r="I499" i="15" l="1"/>
  <c r="H499" i="15"/>
  <c r="I519" i="15"/>
  <c r="H519" i="15"/>
  <c r="I482" i="15"/>
  <c r="H482" i="15"/>
  <c r="I503" i="15"/>
  <c r="H503" i="15"/>
  <c r="I506" i="15"/>
  <c r="H506" i="15"/>
  <c r="G478" i="15"/>
  <c r="J478" i="15" s="1"/>
  <c r="H478" i="15"/>
  <c r="I479" i="15"/>
  <c r="H479" i="15"/>
  <c r="I500" i="15"/>
  <c r="H500" i="15"/>
  <c r="I481" i="15"/>
  <c r="H481" i="15"/>
  <c r="I502" i="15"/>
  <c r="H502" i="15"/>
  <c r="I484" i="15"/>
  <c r="H484" i="15"/>
  <c r="I523" i="15"/>
  <c r="H523" i="15"/>
  <c r="I525" i="15"/>
  <c r="H525" i="15"/>
  <c r="I487" i="15"/>
  <c r="H487" i="15"/>
  <c r="I509" i="15"/>
  <c r="H509" i="15"/>
  <c r="I510" i="15"/>
  <c r="H510" i="15"/>
  <c r="G473" i="15"/>
  <c r="J473" i="15" s="1"/>
  <c r="H473" i="15"/>
  <c r="I474" i="15"/>
  <c r="H474" i="15"/>
  <c r="I475" i="15"/>
  <c r="H475" i="15"/>
  <c r="I495" i="15"/>
  <c r="H495" i="15"/>
  <c r="I514" i="15"/>
  <c r="H514" i="15"/>
  <c r="I498" i="15"/>
  <c r="H498" i="15"/>
  <c r="I518" i="15"/>
  <c r="H518" i="15"/>
  <c r="G520" i="15"/>
  <c r="J520" i="15" s="1"/>
  <c r="H520" i="15"/>
  <c r="I483" i="15"/>
  <c r="H483" i="15"/>
  <c r="I522" i="15"/>
  <c r="H522" i="15"/>
  <c r="G485" i="15"/>
  <c r="J485" i="15" s="1"/>
  <c r="H485" i="15"/>
  <c r="I524" i="15"/>
  <c r="H524" i="15"/>
  <c r="I507" i="15"/>
  <c r="H507" i="15"/>
  <c r="I488" i="15"/>
  <c r="H488" i="15"/>
  <c r="I489" i="15"/>
  <c r="H489" i="15"/>
  <c r="I490" i="15"/>
  <c r="H490" i="15"/>
  <c r="I492" i="15"/>
  <c r="H492" i="15"/>
  <c r="I493" i="15"/>
  <c r="H493" i="15"/>
  <c r="I494" i="15"/>
  <c r="H494" i="15"/>
  <c r="I476" i="15"/>
  <c r="H476" i="15"/>
  <c r="I496" i="15"/>
  <c r="H496" i="15"/>
  <c r="I515" i="15"/>
  <c r="H515" i="15"/>
  <c r="I517" i="15"/>
  <c r="H517" i="15"/>
  <c r="I480" i="15"/>
  <c r="H480" i="15"/>
  <c r="I501" i="15"/>
  <c r="H501" i="15"/>
  <c r="I521" i="15"/>
  <c r="H521" i="15"/>
  <c r="I504" i="15"/>
  <c r="H504" i="15"/>
  <c r="I505" i="15"/>
  <c r="H505" i="15"/>
  <c r="I486" i="15"/>
  <c r="H486" i="15"/>
  <c r="I526" i="15"/>
  <c r="H526" i="15"/>
  <c r="G508" i="15"/>
  <c r="J508" i="15" s="1"/>
  <c r="H508" i="15"/>
  <c r="I491" i="15"/>
  <c r="H491" i="15"/>
  <c r="I511" i="15"/>
  <c r="H511" i="15"/>
  <c r="I512" i="15"/>
  <c r="H512" i="15"/>
  <c r="G513" i="15"/>
  <c r="J513" i="15" s="1"/>
  <c r="H513" i="15"/>
  <c r="G477" i="15"/>
  <c r="J477" i="15" s="1"/>
  <c r="H477" i="15"/>
  <c r="G497" i="15"/>
  <c r="J497" i="15" s="1"/>
  <c r="H497" i="15"/>
  <c r="I516" i="15"/>
  <c r="H516" i="15"/>
  <c r="I35" i="8"/>
  <c r="H35" i="8"/>
  <c r="I37" i="8"/>
  <c r="H37" i="8"/>
  <c r="I39" i="8"/>
  <c r="H39" i="8"/>
  <c r="I41" i="8"/>
  <c r="H41" i="8"/>
  <c r="G36" i="8"/>
  <c r="J36" i="8" s="1"/>
  <c r="G38" i="8"/>
  <c r="J38" i="8" s="1"/>
  <c r="G40" i="8"/>
  <c r="J40" i="8" s="1"/>
  <c r="G484" i="15"/>
  <c r="J484" i="15" s="1"/>
  <c r="I513" i="15"/>
  <c r="I477" i="15"/>
  <c r="G488" i="15"/>
  <c r="J488" i="15" s="1"/>
  <c r="I478" i="15"/>
  <c r="G500" i="15"/>
  <c r="J500" i="15" s="1"/>
  <c r="I508" i="15"/>
  <c r="G480" i="15"/>
  <c r="J480" i="15" s="1"/>
  <c r="G502" i="15"/>
  <c r="J502" i="15" s="1"/>
  <c r="G525" i="15"/>
  <c r="J525" i="15" s="1"/>
  <c r="I497" i="15"/>
  <c r="G511" i="15"/>
  <c r="J511" i="15" s="1"/>
  <c r="G476" i="15"/>
  <c r="J476" i="15" s="1"/>
  <c r="G482" i="15"/>
  <c r="J482" i="15" s="1"/>
  <c r="G504" i="15"/>
  <c r="J504" i="15" s="1"/>
  <c r="I520" i="15"/>
  <c r="G490" i="15"/>
  <c r="J490" i="15" s="1"/>
  <c r="G498" i="15"/>
  <c r="J498" i="15" s="1"/>
  <c r="G521" i="15"/>
  <c r="J521" i="15" s="1"/>
  <c r="G523" i="15"/>
  <c r="J523" i="15" s="1"/>
  <c r="I485" i="15"/>
  <c r="G494" i="15"/>
  <c r="J494" i="15" s="1"/>
  <c r="G517" i="15"/>
  <c r="J517" i="15" s="1"/>
  <c r="G36" i="9"/>
  <c r="J36" i="9" s="1"/>
  <c r="G35" i="9"/>
  <c r="J35" i="9" s="1"/>
  <c r="I36" i="8"/>
  <c r="I38" i="8"/>
  <c r="I40" i="8"/>
  <c r="G37" i="8"/>
  <c r="J37" i="8" s="1"/>
  <c r="G41" i="8"/>
  <c r="J41" i="8" s="1"/>
  <c r="G35" i="8"/>
  <c r="J35" i="8" s="1"/>
  <c r="G39" i="8"/>
  <c r="J39" i="8" s="1"/>
  <c r="G505" i="15"/>
  <c r="J505" i="15" s="1"/>
  <c r="G481" i="15"/>
  <c r="J481" i="15" s="1"/>
  <c r="G486" i="15"/>
  <c r="J486" i="15" s="1"/>
  <c r="G496" i="15"/>
  <c r="J496" i="15" s="1"/>
  <c r="G519" i="15"/>
  <c r="J519" i="15" s="1"/>
  <c r="G509" i="15"/>
  <c r="J509" i="15" s="1"/>
  <c r="G501" i="15"/>
  <c r="J501" i="15" s="1"/>
  <c r="G524" i="15"/>
  <c r="J524" i="15" s="1"/>
  <c r="G515" i="15"/>
  <c r="J515" i="15" s="1"/>
  <c r="G492" i="15"/>
  <c r="J492" i="15" s="1"/>
  <c r="G506" i="15"/>
  <c r="J506" i="15" s="1"/>
  <c r="G493" i="15"/>
  <c r="J493" i="15" s="1"/>
  <c r="G516" i="15"/>
  <c r="J516" i="15" s="1"/>
  <c r="G474" i="15"/>
  <c r="J474" i="15" s="1"/>
  <c r="G489" i="15"/>
  <c r="J489" i="15" s="1"/>
  <c r="G512" i="15"/>
  <c r="J512" i="15" s="1"/>
  <c r="I473" i="15"/>
  <c r="G475" i="15"/>
  <c r="J475" i="15" s="1"/>
  <c r="G479" i="15"/>
  <c r="J479" i="15" s="1"/>
  <c r="G483" i="15"/>
  <c r="J483" i="15" s="1"/>
  <c r="G487" i="15"/>
  <c r="J487" i="15" s="1"/>
  <c r="G491" i="15"/>
  <c r="J491" i="15" s="1"/>
  <c r="G495" i="15"/>
  <c r="J495" i="15" s="1"/>
  <c r="G499" i="15"/>
  <c r="J499" i="15" s="1"/>
  <c r="G503" i="15"/>
  <c r="J503" i="15" s="1"/>
  <c r="G507" i="15"/>
  <c r="J507" i="15" s="1"/>
  <c r="G510" i="15"/>
  <c r="J510" i="15" s="1"/>
  <c r="G514" i="15"/>
  <c r="J514" i="15" s="1"/>
  <c r="G518" i="15"/>
  <c r="J518" i="15" s="1"/>
  <c r="G522" i="15"/>
  <c r="J522" i="15" s="1"/>
  <c r="G526" i="15"/>
  <c r="J526" i="15" s="1"/>
  <c r="I411" i="13"/>
  <c r="I415" i="13"/>
  <c r="I413" i="13"/>
  <c r="I412" i="13"/>
  <c r="G411" i="13" l="1"/>
  <c r="J411" i="13" s="1"/>
  <c r="G412" i="13"/>
  <c r="J412" i="13" s="1"/>
  <c r="G413" i="13"/>
  <c r="J413" i="13" s="1"/>
  <c r="G415" i="13"/>
  <c r="J415" i="13" s="1"/>
  <c r="F844" i="15" l="1"/>
  <c r="I844" i="15" l="1"/>
  <c r="H844" i="15"/>
  <c r="G844" i="15"/>
  <c r="J844" i="15" s="1"/>
  <c r="G88" i="10" l="1"/>
  <c r="J88" i="10" s="1"/>
  <c r="G89" i="10"/>
  <c r="J89" i="10" s="1"/>
  <c r="G90" i="10"/>
  <c r="J90" i="10" s="1"/>
  <c r="G91" i="10"/>
  <c r="J91" i="10" s="1"/>
  <c r="I91" i="10" l="1"/>
  <c r="I90" i="10"/>
  <c r="I89" i="10"/>
  <c r="I88" i="10"/>
  <c r="G911" i="15" l="1"/>
  <c r="J911" i="15" s="1"/>
  <c r="H911" i="15"/>
  <c r="I785" i="15"/>
  <c r="H785" i="15"/>
  <c r="I871" i="15"/>
  <c r="H871" i="15"/>
  <c r="I909" i="15"/>
  <c r="H909" i="15"/>
  <c r="I872" i="15"/>
  <c r="H872" i="15"/>
  <c r="G912" i="15"/>
  <c r="J912" i="15" s="1"/>
  <c r="H912" i="15"/>
  <c r="G784" i="15"/>
  <c r="J784" i="15" s="1"/>
  <c r="H784" i="15"/>
  <c r="G910" i="15"/>
  <c r="J910" i="15" s="1"/>
  <c r="H910" i="15"/>
  <c r="G785" i="15"/>
  <c r="J785" i="15" s="1"/>
  <c r="I911" i="15"/>
  <c r="I784" i="15"/>
  <c r="G872" i="15"/>
  <c r="J872" i="15" s="1"/>
  <c r="G871" i="15"/>
  <c r="J871" i="15" s="1"/>
  <c r="I912" i="15"/>
  <c r="I910" i="15"/>
  <c r="G909" i="15"/>
  <c r="J909" i="15" s="1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G252" i="14" l="1"/>
  <c r="J252" i="14" s="1"/>
  <c r="G260" i="14"/>
  <c r="J260" i="14" s="1"/>
  <c r="G256" i="14"/>
  <c r="J256" i="14" s="1"/>
  <c r="G264" i="14"/>
  <c r="J264" i="14" s="1"/>
  <c r="G249" i="14"/>
  <c r="J249" i="14" s="1"/>
  <c r="G253" i="14"/>
  <c r="J253" i="14" s="1"/>
  <c r="G257" i="14"/>
  <c r="J257" i="14" s="1"/>
  <c r="G261" i="14"/>
  <c r="J261" i="14" s="1"/>
  <c r="G265" i="14"/>
  <c r="J265" i="14" s="1"/>
  <c r="G250" i="14"/>
  <c r="J250" i="14" s="1"/>
  <c r="G254" i="14"/>
  <c r="J254" i="14" s="1"/>
  <c r="G258" i="14"/>
  <c r="J258" i="14" s="1"/>
  <c r="G262" i="14"/>
  <c r="J262" i="14" s="1"/>
  <c r="G266" i="14"/>
  <c r="J266" i="14" s="1"/>
  <c r="G251" i="14"/>
  <c r="J251" i="14" s="1"/>
  <c r="G255" i="14"/>
  <c r="J255" i="14" s="1"/>
  <c r="G259" i="14"/>
  <c r="J259" i="14" s="1"/>
  <c r="G263" i="14"/>
  <c r="J263" i="14" s="1"/>
  <c r="G267" i="14"/>
  <c r="J267" i="14" s="1"/>
  <c r="F870" i="15" l="1"/>
  <c r="I837" i="15" l="1"/>
  <c r="H837" i="15"/>
  <c r="I870" i="15"/>
  <c r="H870" i="15"/>
  <c r="G870" i="15"/>
  <c r="J870" i="15" s="1"/>
  <c r="G837" i="15"/>
  <c r="J837" i="15" s="1"/>
  <c r="G205" i="15" l="1"/>
  <c r="J205" i="15" s="1"/>
  <c r="F130" i="6"/>
  <c r="G752" i="15" l="1"/>
  <c r="J752" i="15" s="1"/>
  <c r="H752" i="15"/>
  <c r="G739" i="15"/>
  <c r="J739" i="15" s="1"/>
  <c r="H739" i="15"/>
  <c r="G864" i="15"/>
  <c r="J864" i="15" s="1"/>
  <c r="H864" i="15"/>
  <c r="G735" i="15"/>
  <c r="J735" i="15" s="1"/>
  <c r="H735" i="15"/>
  <c r="G734" i="15"/>
  <c r="J734" i="15" s="1"/>
  <c r="H734" i="15"/>
  <c r="G762" i="15"/>
  <c r="J762" i="15" s="1"/>
  <c r="H762" i="15"/>
  <c r="G761" i="15"/>
  <c r="J761" i="15" s="1"/>
  <c r="H761" i="15"/>
  <c r="G730" i="15"/>
  <c r="J730" i="15" s="1"/>
  <c r="H730" i="15"/>
  <c r="G729" i="15"/>
  <c r="J729" i="15" s="1"/>
  <c r="H729" i="15"/>
  <c r="G758" i="15"/>
  <c r="J758" i="15" s="1"/>
  <c r="H758" i="15"/>
  <c r="G757" i="15"/>
  <c r="J757" i="15" s="1"/>
  <c r="H757" i="15"/>
  <c r="G726" i="15"/>
  <c r="J726" i="15" s="1"/>
  <c r="H726" i="15"/>
  <c r="G753" i="15"/>
  <c r="J753" i="15" s="1"/>
  <c r="H753" i="15"/>
  <c r="G740" i="15"/>
  <c r="J740" i="15" s="1"/>
  <c r="H740" i="15"/>
  <c r="G738" i="15"/>
  <c r="J738" i="15" s="1"/>
  <c r="H738" i="15"/>
  <c r="G736" i="15"/>
  <c r="J736" i="15" s="1"/>
  <c r="H736" i="15"/>
  <c r="G764" i="15"/>
  <c r="J764" i="15" s="1"/>
  <c r="H764" i="15"/>
  <c r="G733" i="15"/>
  <c r="J733" i="15" s="1"/>
  <c r="H733" i="15"/>
  <c r="G731" i="15"/>
  <c r="J731" i="15" s="1"/>
  <c r="H731" i="15"/>
  <c r="G760" i="15"/>
  <c r="J760" i="15" s="1"/>
  <c r="H760" i="15"/>
  <c r="G759" i="15"/>
  <c r="J759" i="15" s="1"/>
  <c r="H759" i="15"/>
  <c r="G728" i="15"/>
  <c r="J728" i="15" s="1"/>
  <c r="H728" i="15"/>
  <c r="G727" i="15"/>
  <c r="J727" i="15" s="1"/>
  <c r="H727" i="15"/>
  <c r="G756" i="15"/>
  <c r="J756" i="15" s="1"/>
  <c r="H756" i="15"/>
  <c r="G755" i="15"/>
  <c r="J755" i="15" s="1"/>
  <c r="H755" i="15"/>
  <c r="G751" i="15"/>
  <c r="J751" i="15" s="1"/>
  <c r="H751" i="15"/>
  <c r="G737" i="15"/>
  <c r="J737" i="15" s="1"/>
  <c r="H737" i="15"/>
  <c r="G862" i="15"/>
  <c r="J862" i="15" s="1"/>
  <c r="H862" i="15"/>
  <c r="G763" i="15"/>
  <c r="J763" i="15" s="1"/>
  <c r="H763" i="15"/>
  <c r="I732" i="15"/>
  <c r="H732" i="15"/>
  <c r="I754" i="15"/>
  <c r="H754" i="15"/>
  <c r="G130" i="6"/>
  <c r="J130" i="6" s="1"/>
  <c r="H130" i="6"/>
  <c r="I864" i="15"/>
  <c r="I758" i="15"/>
  <c r="I736" i="15"/>
  <c r="G732" i="15"/>
  <c r="J732" i="15" s="1"/>
  <c r="I759" i="15"/>
  <c r="I737" i="15"/>
  <c r="G754" i="15"/>
  <c r="J754" i="15" s="1"/>
  <c r="I762" i="15"/>
  <c r="I205" i="15"/>
  <c r="I130" i="6"/>
  <c r="I763" i="15"/>
  <c r="I751" i="15"/>
  <c r="I729" i="15"/>
  <c r="I728" i="15"/>
  <c r="I740" i="15"/>
  <c r="I755" i="15"/>
  <c r="I733" i="15"/>
  <c r="I862" i="15"/>
  <c r="I761" i="15"/>
  <c r="I757" i="15"/>
  <c r="I753" i="15"/>
  <c r="I739" i="15"/>
  <c r="I735" i="15"/>
  <c r="I731" i="15"/>
  <c r="I727" i="15"/>
  <c r="I764" i="15"/>
  <c r="I760" i="15"/>
  <c r="I756" i="15"/>
  <c r="I752" i="15"/>
  <c r="I738" i="15"/>
  <c r="I734" i="15"/>
  <c r="I730" i="15"/>
  <c r="I726" i="15"/>
  <c r="G21" i="6" l="1"/>
  <c r="J21" i="6" s="1"/>
  <c r="I20" i="6"/>
  <c r="I19" i="6"/>
  <c r="I18" i="6"/>
  <c r="I17" i="6"/>
  <c r="F14" i="10"/>
  <c r="H14" i="10" s="1"/>
  <c r="F13" i="10"/>
  <c r="H13" i="10" s="1"/>
  <c r="F12" i="10"/>
  <c r="H12" i="10" s="1"/>
  <c r="F11" i="10"/>
  <c r="H11" i="10" s="1"/>
  <c r="F10" i="10"/>
  <c r="H10" i="10" s="1"/>
  <c r="F168" i="13"/>
  <c r="F166" i="13"/>
  <c r="F165" i="13"/>
  <c r="F164" i="13"/>
  <c r="F163" i="13"/>
  <c r="F162" i="13"/>
  <c r="F161" i="13"/>
  <c r="G162" i="13" l="1"/>
  <c r="J162" i="13" s="1"/>
  <c r="H162" i="13"/>
  <c r="I164" i="13"/>
  <c r="H164" i="13"/>
  <c r="I165" i="13"/>
  <c r="H165" i="13"/>
  <c r="I161" i="13"/>
  <c r="H161" i="13"/>
  <c r="I166" i="13"/>
  <c r="H166" i="13"/>
  <c r="I163" i="13"/>
  <c r="H163" i="13"/>
  <c r="I168" i="13"/>
  <c r="H168" i="13"/>
  <c r="G18" i="6"/>
  <c r="J18" i="6" s="1"/>
  <c r="G17" i="6"/>
  <c r="J17" i="6" s="1"/>
  <c r="I21" i="6"/>
  <c r="G19" i="6"/>
  <c r="J19" i="6" s="1"/>
  <c r="G20" i="6"/>
  <c r="J20" i="6" s="1"/>
  <c r="G164" i="13"/>
  <c r="J164" i="13" s="1"/>
  <c r="G161" i="13"/>
  <c r="J161" i="13" s="1"/>
  <c r="G165" i="13"/>
  <c r="J165" i="13" s="1"/>
  <c r="I162" i="13"/>
  <c r="G166" i="13"/>
  <c r="J166" i="13" s="1"/>
  <c r="G163" i="13"/>
  <c r="J163" i="13" s="1"/>
  <c r="G168" i="13"/>
  <c r="J168" i="13" s="1"/>
  <c r="F105" i="13" l="1"/>
  <c r="F104" i="13"/>
  <c r="F103" i="13"/>
  <c r="F102" i="13"/>
  <c r="F101" i="13"/>
  <c r="I102" i="13" l="1"/>
  <c r="H102" i="13"/>
  <c r="I101" i="13"/>
  <c r="H101" i="13"/>
  <c r="I103" i="13"/>
  <c r="H103" i="13"/>
  <c r="G104" i="13"/>
  <c r="J104" i="13" s="1"/>
  <c r="H104" i="13"/>
  <c r="I105" i="13"/>
  <c r="H105" i="13"/>
  <c r="I104" i="13"/>
  <c r="G101" i="13"/>
  <c r="J101" i="13" s="1"/>
  <c r="G105" i="13"/>
  <c r="J105" i="13" s="1"/>
  <c r="G102" i="13"/>
  <c r="J102" i="13" s="1"/>
  <c r="G103" i="13"/>
  <c r="J103" i="13" s="1"/>
  <c r="G189" i="17" l="1"/>
  <c r="I189" i="17" s="1"/>
  <c r="G190" i="17"/>
  <c r="I190" i="17" s="1"/>
  <c r="G191" i="17"/>
  <c r="I191" i="17" s="1"/>
  <c r="I43" i="11" l="1"/>
  <c r="H43" i="11"/>
  <c r="I44" i="11"/>
  <c r="H44" i="11"/>
  <c r="I42" i="11"/>
  <c r="H42" i="11"/>
  <c r="I45" i="11"/>
  <c r="H45" i="11"/>
  <c r="I41" i="11"/>
  <c r="H41" i="11"/>
  <c r="I46" i="11"/>
  <c r="H46" i="11"/>
  <c r="I47" i="11"/>
  <c r="H47" i="11"/>
  <c r="I40" i="11"/>
  <c r="H40" i="11"/>
  <c r="I48" i="11"/>
  <c r="H48" i="11"/>
  <c r="G42" i="11"/>
  <c r="J42" i="11" s="1"/>
  <c r="G46" i="11"/>
  <c r="J46" i="11" s="1"/>
  <c r="G41" i="11"/>
  <c r="J41" i="11" s="1"/>
  <c r="G43" i="11"/>
  <c r="J43" i="11" s="1"/>
  <c r="G47" i="11"/>
  <c r="J47" i="11" s="1"/>
  <c r="G45" i="11"/>
  <c r="J45" i="11" s="1"/>
  <c r="G44" i="11"/>
  <c r="J44" i="11" s="1"/>
  <c r="G48" i="11"/>
  <c r="J48" i="11" s="1"/>
  <c r="G40" i="11"/>
  <c r="J40" i="11" s="1"/>
  <c r="G188" i="17"/>
  <c r="I188" i="17" s="1"/>
  <c r="F373" i="5" l="1"/>
  <c r="I373" i="5" l="1"/>
  <c r="H373" i="5"/>
  <c r="G373" i="5"/>
  <c r="J373" i="5" s="1"/>
  <c r="I31" i="9"/>
  <c r="I30" i="9"/>
  <c r="I29" i="9"/>
  <c r="G28" i="9"/>
  <c r="J28" i="9" s="1"/>
  <c r="I28" i="9" l="1"/>
  <c r="G29" i="9"/>
  <c r="J29" i="9" s="1"/>
  <c r="G31" i="9"/>
  <c r="J31" i="9" s="1"/>
  <c r="G30" i="9"/>
  <c r="J30" i="9" s="1"/>
  <c r="I357" i="5"/>
  <c r="I356" i="5"/>
  <c r="I355" i="5"/>
  <c r="G355" i="5" l="1"/>
  <c r="J355" i="5" s="1"/>
  <c r="G356" i="5"/>
  <c r="J356" i="5" s="1"/>
  <c r="G357" i="5"/>
  <c r="J357" i="5" s="1"/>
  <c r="G354" i="5" l="1"/>
  <c r="J354" i="5" s="1"/>
  <c r="G349" i="5"/>
  <c r="J349" i="5" s="1"/>
  <c r="I350" i="5"/>
  <c r="G351" i="5"/>
  <c r="J351" i="5" s="1"/>
  <c r="I352" i="5"/>
  <c r="I354" i="5" l="1"/>
  <c r="G350" i="5"/>
  <c r="J350" i="5" s="1"/>
  <c r="I351" i="5"/>
  <c r="I349" i="5"/>
  <c r="G352" i="5"/>
  <c r="J352" i="5" s="1"/>
  <c r="F61" i="17" l="1"/>
  <c r="H61" i="17" s="1"/>
  <c r="F62" i="17"/>
  <c r="H62" i="17" s="1"/>
  <c r="F63" i="17"/>
  <c r="H63" i="17" s="1"/>
  <c r="F64" i="17"/>
  <c r="H64" i="17" s="1"/>
  <c r="F65" i="17"/>
  <c r="H65" i="17" s="1"/>
  <c r="G65" i="17" l="1"/>
  <c r="I65" i="17" s="1"/>
  <c r="G63" i="17"/>
  <c r="I63" i="17" s="1"/>
  <c r="G61" i="17"/>
  <c r="I61" i="17" s="1"/>
  <c r="G64" i="17"/>
  <c r="I64" i="17" s="1"/>
  <c r="G62" i="17"/>
  <c r="I62" i="17" s="1"/>
  <c r="F51" i="17"/>
  <c r="H51" i="17" s="1"/>
  <c r="F52" i="17"/>
  <c r="H52" i="17" s="1"/>
  <c r="F53" i="17"/>
  <c r="H53" i="17" s="1"/>
  <c r="F54" i="17"/>
  <c r="H54" i="17" s="1"/>
  <c r="F55" i="17"/>
  <c r="H55" i="17" s="1"/>
  <c r="F56" i="17"/>
  <c r="H56" i="17" s="1"/>
  <c r="F57" i="17"/>
  <c r="H57" i="17" s="1"/>
  <c r="F58" i="17"/>
  <c r="H58" i="17" s="1"/>
  <c r="F59" i="17"/>
  <c r="H59" i="17" s="1"/>
  <c r="F60" i="17"/>
  <c r="H60" i="17" s="1"/>
  <c r="G56" i="17" l="1"/>
  <c r="I56" i="17" s="1"/>
  <c r="G52" i="17"/>
  <c r="I52" i="17" s="1"/>
  <c r="G54" i="17"/>
  <c r="I54" i="17" s="1"/>
  <c r="G53" i="17"/>
  <c r="I53" i="17" s="1"/>
  <c r="G51" i="17"/>
  <c r="I51" i="17" s="1"/>
  <c r="G60" i="17"/>
  <c r="I60" i="17" s="1"/>
  <c r="G59" i="17"/>
  <c r="I59" i="17" s="1"/>
  <c r="G55" i="17"/>
  <c r="I55" i="17" s="1"/>
  <c r="G58" i="17"/>
  <c r="I58" i="17" s="1"/>
  <c r="G57" i="17"/>
  <c r="I57" i="17" s="1"/>
  <c r="G183" i="17" l="1"/>
  <c r="I183" i="17" s="1"/>
  <c r="G184" i="17"/>
  <c r="I184" i="17" s="1"/>
  <c r="G185" i="17"/>
  <c r="I185" i="17" s="1"/>
  <c r="G186" i="17"/>
  <c r="I186" i="17" s="1"/>
  <c r="H340" i="8" l="1"/>
  <c r="I339" i="8"/>
  <c r="I341" i="8" l="1"/>
  <c r="H341" i="8"/>
  <c r="I342" i="8"/>
  <c r="H342" i="8"/>
  <c r="I340" i="8"/>
  <c r="G340" i="8"/>
  <c r="J340" i="8" s="1"/>
  <c r="G342" i="8"/>
  <c r="J342" i="8" s="1"/>
  <c r="G341" i="8"/>
  <c r="J341" i="8" s="1"/>
  <c r="G339" i="8"/>
  <c r="J339" i="8" s="1"/>
  <c r="F117" i="5" l="1"/>
  <c r="F116" i="5"/>
  <c r="F115" i="5"/>
  <c r="F114" i="5"/>
  <c r="F83" i="5"/>
  <c r="I115" i="5" l="1"/>
  <c r="H115" i="5"/>
  <c r="G114" i="5"/>
  <c r="J114" i="5" s="1"/>
  <c r="H114" i="5"/>
  <c r="I116" i="5"/>
  <c r="H116" i="5"/>
  <c r="G83" i="5"/>
  <c r="J83" i="5" s="1"/>
  <c r="H83" i="5"/>
  <c r="I117" i="5"/>
  <c r="H117" i="5"/>
  <c r="G117" i="5"/>
  <c r="J117" i="5" s="1"/>
  <c r="G116" i="5"/>
  <c r="J116" i="5" s="1"/>
  <c r="I114" i="5"/>
  <c r="G115" i="5"/>
  <c r="J115" i="5" s="1"/>
  <c r="I83" i="5"/>
  <c r="G851" i="15" l="1"/>
  <c r="J851" i="15" s="1"/>
  <c r="H851" i="15"/>
  <c r="I851" i="15"/>
  <c r="I164" i="6"/>
  <c r="I163" i="6"/>
  <c r="I162" i="6"/>
  <c r="F193" i="6"/>
  <c r="F192" i="6"/>
  <c r="F191" i="6"/>
  <c r="F190" i="6"/>
  <c r="F189" i="6"/>
  <c r="F186" i="6"/>
  <c r="F184" i="6"/>
  <c r="F173" i="6"/>
  <c r="F172" i="6"/>
  <c r="F171" i="6"/>
  <c r="F169" i="6"/>
  <c r="F168" i="6"/>
  <c r="F167" i="6"/>
  <c r="F166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7" i="6"/>
  <c r="F136" i="6"/>
  <c r="F135" i="6"/>
  <c r="F134" i="6"/>
  <c r="F133" i="6"/>
  <c r="F132" i="6"/>
  <c r="F131" i="6"/>
  <c r="F129" i="6"/>
  <c r="F128" i="6"/>
  <c r="F127" i="6"/>
  <c r="F126" i="6"/>
  <c r="F125" i="6"/>
  <c r="F124" i="6"/>
  <c r="F123" i="6"/>
  <c r="F122" i="6"/>
  <c r="F121" i="6"/>
  <c r="F120" i="6"/>
  <c r="F118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7" i="6"/>
  <c r="F74" i="6"/>
  <c r="F86" i="6"/>
  <c r="F85" i="6"/>
  <c r="F84" i="6"/>
  <c r="F83" i="6"/>
  <c r="F82" i="6"/>
  <c r="F81" i="6"/>
  <c r="F80" i="6"/>
  <c r="F79" i="6"/>
  <c r="F78" i="6"/>
  <c r="F77" i="6"/>
  <c r="F76" i="6"/>
  <c r="F73" i="6"/>
  <c r="F71" i="6"/>
  <c r="F70" i="6"/>
  <c r="F67" i="6"/>
  <c r="F66" i="6"/>
  <c r="F65" i="6"/>
  <c r="F64" i="6"/>
  <c r="F63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39" i="6"/>
  <c r="F38" i="6"/>
  <c r="F37" i="6"/>
  <c r="F36" i="6"/>
  <c r="F35" i="6"/>
  <c r="F33" i="6"/>
  <c r="F31" i="6"/>
  <c r="F29" i="6"/>
  <c r="F27" i="6"/>
  <c r="J24" i="6"/>
  <c r="I23" i="6"/>
  <c r="I22" i="6"/>
  <c r="I12" i="10"/>
  <c r="I11" i="10"/>
  <c r="I10" i="10"/>
  <c r="F107" i="7"/>
  <c r="F218" i="17"/>
  <c r="H218" i="17" s="1"/>
  <c r="F217" i="17"/>
  <c r="H217" i="17" s="1"/>
  <c r="F216" i="17"/>
  <c r="H216" i="17" s="1"/>
  <c r="F215" i="17"/>
  <c r="H215" i="17" s="1"/>
  <c r="F214" i="17"/>
  <c r="F213" i="17"/>
  <c r="H213" i="17" s="1"/>
  <c r="F212" i="17"/>
  <c r="H212" i="17" s="1"/>
  <c r="F211" i="17"/>
  <c r="H211" i="17" s="1"/>
  <c r="F210" i="17"/>
  <c r="F209" i="17"/>
  <c r="H209" i="17" s="1"/>
  <c r="G214" i="17" l="1"/>
  <c r="I214" i="17" s="1"/>
  <c r="H214" i="17"/>
  <c r="G210" i="17"/>
  <c r="I210" i="17" s="1"/>
  <c r="H210" i="17"/>
  <c r="I107" i="6"/>
  <c r="H107" i="6"/>
  <c r="I172" i="6"/>
  <c r="H172" i="6"/>
  <c r="I65" i="6"/>
  <c r="H65" i="6"/>
  <c r="I147" i="6"/>
  <c r="H147" i="6"/>
  <c r="I186" i="6"/>
  <c r="H186" i="6"/>
  <c r="I111" i="6"/>
  <c r="H111" i="6"/>
  <c r="I43" i="6"/>
  <c r="H43" i="6"/>
  <c r="I133" i="6"/>
  <c r="H133" i="6"/>
  <c r="I73" i="6"/>
  <c r="H73" i="6"/>
  <c r="I134" i="6"/>
  <c r="H134" i="6"/>
  <c r="I44" i="6"/>
  <c r="H44" i="6"/>
  <c r="I153" i="6"/>
  <c r="H153" i="6"/>
  <c r="I156" i="6"/>
  <c r="H156" i="6"/>
  <c r="I48" i="6"/>
  <c r="H48" i="6"/>
  <c r="I98" i="6"/>
  <c r="H98" i="6"/>
  <c r="I157" i="6"/>
  <c r="H157" i="6"/>
  <c r="I122" i="6"/>
  <c r="H122" i="6"/>
  <c r="I39" i="6"/>
  <c r="H39" i="6"/>
  <c r="I145" i="6"/>
  <c r="H145" i="6"/>
  <c r="I87" i="6"/>
  <c r="H87" i="6"/>
  <c r="I108" i="6"/>
  <c r="H108" i="6"/>
  <c r="I129" i="6"/>
  <c r="H129" i="6"/>
  <c r="I66" i="6"/>
  <c r="H66" i="6"/>
  <c r="I109" i="6"/>
  <c r="H109" i="6"/>
  <c r="I41" i="6"/>
  <c r="H41" i="6"/>
  <c r="I110" i="6"/>
  <c r="H110" i="6"/>
  <c r="I42" i="6"/>
  <c r="H42" i="6"/>
  <c r="I187" i="6"/>
  <c r="H187" i="6"/>
  <c r="I71" i="6"/>
  <c r="H71" i="6"/>
  <c r="I112" i="6"/>
  <c r="H112" i="6"/>
  <c r="I113" i="6"/>
  <c r="H113" i="6"/>
  <c r="I152" i="6"/>
  <c r="H152" i="6"/>
  <c r="I95" i="6"/>
  <c r="H95" i="6"/>
  <c r="I114" i="6"/>
  <c r="H114" i="6"/>
  <c r="I191" i="6"/>
  <c r="H191" i="6"/>
  <c r="I45" i="6"/>
  <c r="H45" i="6"/>
  <c r="I77" i="6"/>
  <c r="H77" i="6"/>
  <c r="I115" i="6"/>
  <c r="H115" i="6"/>
  <c r="I192" i="6"/>
  <c r="H192" i="6"/>
  <c r="I78" i="6"/>
  <c r="H78" i="6"/>
  <c r="I137" i="6"/>
  <c r="H137" i="6"/>
  <c r="I193" i="6"/>
  <c r="H193" i="6"/>
  <c r="I29" i="6"/>
  <c r="H29" i="6"/>
  <c r="I49" i="6"/>
  <c r="H49" i="6"/>
  <c r="I81" i="6"/>
  <c r="H81" i="6"/>
  <c r="I99" i="6"/>
  <c r="H99" i="6"/>
  <c r="I120" i="6"/>
  <c r="H120" i="6"/>
  <c r="I158" i="6"/>
  <c r="H158" i="6"/>
  <c r="I31" i="6"/>
  <c r="H31" i="6"/>
  <c r="I82" i="6"/>
  <c r="H82" i="6"/>
  <c r="I100" i="6"/>
  <c r="H100" i="6"/>
  <c r="I139" i="6"/>
  <c r="H139" i="6"/>
  <c r="I51" i="6"/>
  <c r="H51" i="6"/>
  <c r="I101" i="6"/>
  <c r="H101" i="6"/>
  <c r="I166" i="6"/>
  <c r="H166" i="6"/>
  <c r="I167" i="6"/>
  <c r="H167" i="6"/>
  <c r="I36" i="6"/>
  <c r="H36" i="6"/>
  <c r="I53" i="6"/>
  <c r="H53" i="6"/>
  <c r="I84" i="6"/>
  <c r="H84" i="6"/>
  <c r="I104" i="6"/>
  <c r="H104" i="6"/>
  <c r="I124" i="6"/>
  <c r="H124" i="6"/>
  <c r="I142" i="6"/>
  <c r="H142" i="6"/>
  <c r="I168" i="6"/>
  <c r="H168" i="6"/>
  <c r="I74" i="6"/>
  <c r="H74" i="6"/>
  <c r="I171" i="6"/>
  <c r="H171" i="6"/>
  <c r="I128" i="6"/>
  <c r="H128" i="6"/>
  <c r="I184" i="6"/>
  <c r="H184" i="6"/>
  <c r="I91" i="6"/>
  <c r="H91" i="6"/>
  <c r="I149" i="6"/>
  <c r="H149" i="6"/>
  <c r="I70" i="6"/>
  <c r="H70" i="6"/>
  <c r="I132" i="6"/>
  <c r="H132" i="6"/>
  <c r="I151" i="6"/>
  <c r="H151" i="6"/>
  <c r="I96" i="6"/>
  <c r="H96" i="6"/>
  <c r="I136" i="6"/>
  <c r="H136" i="6"/>
  <c r="I154" i="6"/>
  <c r="H154" i="6"/>
  <c r="I46" i="6"/>
  <c r="H46" i="6"/>
  <c r="I116" i="6"/>
  <c r="H116" i="6"/>
  <c r="I155" i="6"/>
  <c r="H155" i="6"/>
  <c r="G47" i="6"/>
  <c r="J47" i="6" s="1"/>
  <c r="H47" i="6"/>
  <c r="I97" i="6"/>
  <c r="H97" i="6"/>
  <c r="I161" i="6"/>
  <c r="H161" i="6"/>
  <c r="I27" i="6"/>
  <c r="H27" i="6"/>
  <c r="I80" i="6"/>
  <c r="H80" i="6"/>
  <c r="I118" i="6"/>
  <c r="H118" i="6"/>
  <c r="I52" i="6"/>
  <c r="H52" i="6"/>
  <c r="I123" i="6"/>
  <c r="H123" i="6"/>
  <c r="I37" i="6"/>
  <c r="H37" i="6"/>
  <c r="I54" i="6"/>
  <c r="H54" i="6"/>
  <c r="I85" i="6"/>
  <c r="H85" i="6"/>
  <c r="I105" i="6"/>
  <c r="H105" i="6"/>
  <c r="I125" i="6"/>
  <c r="H125" i="6"/>
  <c r="I143" i="6"/>
  <c r="H143" i="6"/>
  <c r="I169" i="6"/>
  <c r="H169" i="6"/>
  <c r="I127" i="6"/>
  <c r="H127" i="6"/>
  <c r="I64" i="6"/>
  <c r="H64" i="6"/>
  <c r="I146" i="6"/>
  <c r="H146" i="6"/>
  <c r="I89" i="6"/>
  <c r="H89" i="6"/>
  <c r="I173" i="6"/>
  <c r="H173" i="6"/>
  <c r="I90" i="6"/>
  <c r="H90" i="6"/>
  <c r="I148" i="6"/>
  <c r="H148" i="6"/>
  <c r="I67" i="6"/>
  <c r="H67" i="6"/>
  <c r="I131" i="6"/>
  <c r="H131" i="6"/>
  <c r="I92" i="6"/>
  <c r="H92" i="6"/>
  <c r="I150" i="6"/>
  <c r="H150" i="6"/>
  <c r="I93" i="6"/>
  <c r="H93" i="6"/>
  <c r="I189" i="6"/>
  <c r="H189" i="6"/>
  <c r="I94" i="6"/>
  <c r="H94" i="6"/>
  <c r="I190" i="6"/>
  <c r="H190" i="6"/>
  <c r="I76" i="6"/>
  <c r="H76" i="6"/>
  <c r="I135" i="6"/>
  <c r="H135" i="6"/>
  <c r="I79" i="6"/>
  <c r="H79" i="6"/>
  <c r="I50" i="6"/>
  <c r="H50" i="6"/>
  <c r="I121" i="6"/>
  <c r="H121" i="6"/>
  <c r="I159" i="6"/>
  <c r="H159" i="6"/>
  <c r="G33" i="6"/>
  <c r="J33" i="6" s="1"/>
  <c r="H33" i="6"/>
  <c r="I83" i="6"/>
  <c r="H83" i="6"/>
  <c r="I140" i="6"/>
  <c r="H140" i="6"/>
  <c r="I35" i="6"/>
  <c r="H35" i="6"/>
  <c r="I102" i="6"/>
  <c r="H102" i="6"/>
  <c r="I141" i="6"/>
  <c r="H141" i="6"/>
  <c r="I38" i="6"/>
  <c r="H38" i="6"/>
  <c r="G63" i="6"/>
  <c r="J63" i="6" s="1"/>
  <c r="H63" i="6"/>
  <c r="I86" i="6"/>
  <c r="H86" i="6"/>
  <c r="I106" i="6"/>
  <c r="H106" i="6"/>
  <c r="I126" i="6"/>
  <c r="H126" i="6"/>
  <c r="I144" i="6"/>
  <c r="H144" i="6"/>
  <c r="I107" i="7"/>
  <c r="H107" i="7"/>
  <c r="G38" i="6"/>
  <c r="J38" i="6" s="1"/>
  <c r="G51" i="6"/>
  <c r="J51" i="6" s="1"/>
  <c r="G66" i="6"/>
  <c r="J66" i="6" s="1"/>
  <c r="G73" i="6"/>
  <c r="J73" i="6" s="1"/>
  <c r="G79" i="6"/>
  <c r="J79" i="6" s="1"/>
  <c r="G83" i="6"/>
  <c r="J83" i="6" s="1"/>
  <c r="G86" i="6"/>
  <c r="J86" i="6" s="1"/>
  <c r="G90" i="6"/>
  <c r="J90" i="6" s="1"/>
  <c r="G94" i="6"/>
  <c r="J94" i="6" s="1"/>
  <c r="G97" i="6"/>
  <c r="J97" i="6" s="1"/>
  <c r="G101" i="6"/>
  <c r="J101" i="6" s="1"/>
  <c r="G106" i="6"/>
  <c r="J106" i="6" s="1"/>
  <c r="G109" i="6"/>
  <c r="J109" i="6" s="1"/>
  <c r="G113" i="6"/>
  <c r="J113" i="6" s="1"/>
  <c r="G122" i="6"/>
  <c r="J122" i="6" s="1"/>
  <c r="G126" i="6"/>
  <c r="J126" i="6" s="1"/>
  <c r="G134" i="6"/>
  <c r="J134" i="6" s="1"/>
  <c r="G140" i="6"/>
  <c r="J140" i="6" s="1"/>
  <c r="G144" i="6"/>
  <c r="J144" i="6" s="1"/>
  <c r="G148" i="6"/>
  <c r="J148" i="6" s="1"/>
  <c r="G152" i="6"/>
  <c r="J152" i="6" s="1"/>
  <c r="G156" i="6"/>
  <c r="J156" i="6" s="1"/>
  <c r="G166" i="6"/>
  <c r="J166" i="6" s="1"/>
  <c r="G184" i="6"/>
  <c r="J184" i="6" s="1"/>
  <c r="G190" i="6"/>
  <c r="J190" i="6" s="1"/>
  <c r="G161" i="6"/>
  <c r="J161" i="6" s="1"/>
  <c r="I24" i="6"/>
  <c r="I33" i="6"/>
  <c r="I47" i="6"/>
  <c r="I63" i="6"/>
  <c r="G27" i="6"/>
  <c r="J27" i="6" s="1"/>
  <c r="G35" i="6"/>
  <c r="J35" i="6" s="1"/>
  <c r="G39" i="6"/>
  <c r="J39" i="6" s="1"/>
  <c r="G41" i="6"/>
  <c r="J41" i="6" s="1"/>
  <c r="G44" i="6"/>
  <c r="J44" i="6" s="1"/>
  <c r="G48" i="6"/>
  <c r="J48" i="6" s="1"/>
  <c r="G52" i="6"/>
  <c r="J52" i="6" s="1"/>
  <c r="G67" i="6"/>
  <c r="J67" i="6" s="1"/>
  <c r="G76" i="6"/>
  <c r="J76" i="6" s="1"/>
  <c r="G80" i="6"/>
  <c r="J80" i="6" s="1"/>
  <c r="G74" i="6"/>
  <c r="J74" i="6" s="1"/>
  <c r="G91" i="6"/>
  <c r="J91" i="6" s="1"/>
  <c r="G95" i="6"/>
  <c r="J95" i="6" s="1"/>
  <c r="G98" i="6"/>
  <c r="J98" i="6" s="1"/>
  <c r="G102" i="6"/>
  <c r="J102" i="6" s="1"/>
  <c r="G107" i="6"/>
  <c r="J107" i="6" s="1"/>
  <c r="G110" i="6"/>
  <c r="J110" i="6" s="1"/>
  <c r="G114" i="6"/>
  <c r="J114" i="6" s="1"/>
  <c r="G118" i="6"/>
  <c r="J118" i="6" s="1"/>
  <c r="G123" i="6"/>
  <c r="J123" i="6" s="1"/>
  <c r="G127" i="6"/>
  <c r="J127" i="6" s="1"/>
  <c r="G131" i="6"/>
  <c r="J131" i="6" s="1"/>
  <c r="G135" i="6"/>
  <c r="J135" i="6" s="1"/>
  <c r="G141" i="6"/>
  <c r="J141" i="6" s="1"/>
  <c r="G145" i="6"/>
  <c r="J145" i="6" s="1"/>
  <c r="G149" i="6"/>
  <c r="J149" i="6" s="1"/>
  <c r="G153" i="6"/>
  <c r="J153" i="6" s="1"/>
  <c r="G157" i="6"/>
  <c r="J157" i="6" s="1"/>
  <c r="G167" i="6"/>
  <c r="J167" i="6" s="1"/>
  <c r="G171" i="6"/>
  <c r="J171" i="6" s="1"/>
  <c r="G186" i="6"/>
  <c r="J186" i="6" s="1"/>
  <c r="G191" i="6"/>
  <c r="J191" i="6" s="1"/>
  <c r="G162" i="6"/>
  <c r="J162" i="6" s="1"/>
  <c r="J22" i="6"/>
  <c r="G29" i="6"/>
  <c r="J29" i="6" s="1"/>
  <c r="G36" i="6"/>
  <c r="J36" i="6" s="1"/>
  <c r="G42" i="6"/>
  <c r="J42" i="6" s="1"/>
  <c r="G45" i="6"/>
  <c r="J45" i="6" s="1"/>
  <c r="G49" i="6"/>
  <c r="J49" i="6" s="1"/>
  <c r="G53" i="6"/>
  <c r="J53" i="6" s="1"/>
  <c r="G64" i="6"/>
  <c r="J64" i="6" s="1"/>
  <c r="G70" i="6"/>
  <c r="J70" i="6" s="1"/>
  <c r="G77" i="6"/>
  <c r="J77" i="6" s="1"/>
  <c r="G81" i="6"/>
  <c r="J81" i="6" s="1"/>
  <c r="G84" i="6"/>
  <c r="J84" i="6" s="1"/>
  <c r="G87" i="6"/>
  <c r="J87" i="6" s="1"/>
  <c r="G92" i="6"/>
  <c r="J92" i="6" s="1"/>
  <c r="G96" i="6"/>
  <c r="J96" i="6" s="1"/>
  <c r="G99" i="6"/>
  <c r="J99" i="6" s="1"/>
  <c r="G104" i="6"/>
  <c r="J104" i="6" s="1"/>
  <c r="G108" i="6"/>
  <c r="J108" i="6" s="1"/>
  <c r="G111" i="6"/>
  <c r="J111" i="6" s="1"/>
  <c r="G115" i="6"/>
  <c r="J115" i="6" s="1"/>
  <c r="G120" i="6"/>
  <c r="J120" i="6" s="1"/>
  <c r="G124" i="6"/>
  <c r="J124" i="6" s="1"/>
  <c r="G128" i="6"/>
  <c r="J128" i="6" s="1"/>
  <c r="G132" i="6"/>
  <c r="J132" i="6" s="1"/>
  <c r="G136" i="6"/>
  <c r="J136" i="6" s="1"/>
  <c r="G142" i="6"/>
  <c r="J142" i="6" s="1"/>
  <c r="G146" i="6"/>
  <c r="J146" i="6" s="1"/>
  <c r="G150" i="6"/>
  <c r="J150" i="6" s="1"/>
  <c r="G154" i="6"/>
  <c r="J154" i="6" s="1"/>
  <c r="G158" i="6"/>
  <c r="J158" i="6" s="1"/>
  <c r="G168" i="6"/>
  <c r="J168" i="6" s="1"/>
  <c r="G172" i="6"/>
  <c r="J172" i="6" s="1"/>
  <c r="G187" i="6"/>
  <c r="J187" i="6" s="1"/>
  <c r="G192" i="6"/>
  <c r="J192" i="6" s="1"/>
  <c r="G163" i="6"/>
  <c r="J163" i="6" s="1"/>
  <c r="J23" i="6"/>
  <c r="G31" i="6"/>
  <c r="J31" i="6" s="1"/>
  <c r="G37" i="6"/>
  <c r="J37" i="6" s="1"/>
  <c r="G43" i="6"/>
  <c r="J43" i="6" s="1"/>
  <c r="G46" i="6"/>
  <c r="J46" i="6" s="1"/>
  <c r="G50" i="6"/>
  <c r="J50" i="6" s="1"/>
  <c r="G54" i="6"/>
  <c r="J54" i="6" s="1"/>
  <c r="G65" i="6"/>
  <c r="J65" i="6" s="1"/>
  <c r="G71" i="6"/>
  <c r="J71" i="6" s="1"/>
  <c r="G78" i="6"/>
  <c r="J78" i="6" s="1"/>
  <c r="G82" i="6"/>
  <c r="J82" i="6" s="1"/>
  <c r="G85" i="6"/>
  <c r="J85" i="6" s="1"/>
  <c r="G89" i="6"/>
  <c r="J89" i="6" s="1"/>
  <c r="G93" i="6"/>
  <c r="J93" i="6" s="1"/>
  <c r="G100" i="6"/>
  <c r="J100" i="6" s="1"/>
  <c r="G105" i="6"/>
  <c r="J105" i="6" s="1"/>
  <c r="G112" i="6"/>
  <c r="J112" i="6" s="1"/>
  <c r="G116" i="6"/>
  <c r="J116" i="6" s="1"/>
  <c r="G121" i="6"/>
  <c r="J121" i="6" s="1"/>
  <c r="G125" i="6"/>
  <c r="J125" i="6" s="1"/>
  <c r="G129" i="6"/>
  <c r="J129" i="6" s="1"/>
  <c r="G133" i="6"/>
  <c r="J133" i="6" s="1"/>
  <c r="G137" i="6"/>
  <c r="J137" i="6" s="1"/>
  <c r="G139" i="6"/>
  <c r="J139" i="6" s="1"/>
  <c r="G143" i="6"/>
  <c r="J143" i="6" s="1"/>
  <c r="G147" i="6"/>
  <c r="J147" i="6" s="1"/>
  <c r="G151" i="6"/>
  <c r="J151" i="6" s="1"/>
  <c r="G155" i="6"/>
  <c r="J155" i="6" s="1"/>
  <c r="G159" i="6"/>
  <c r="J159" i="6" s="1"/>
  <c r="G169" i="6"/>
  <c r="J169" i="6" s="1"/>
  <c r="G173" i="6"/>
  <c r="J173" i="6" s="1"/>
  <c r="G189" i="6"/>
  <c r="J189" i="6" s="1"/>
  <c r="G193" i="6"/>
  <c r="J193" i="6" s="1"/>
  <c r="G164" i="6"/>
  <c r="J164" i="6" s="1"/>
  <c r="G12" i="10"/>
  <c r="J12" i="10" s="1"/>
  <c r="G11" i="10"/>
  <c r="J11" i="10" s="1"/>
  <c r="G10" i="10"/>
  <c r="J10" i="10" s="1"/>
  <c r="G107" i="7"/>
  <c r="J107" i="7" s="1"/>
  <c r="G216" i="17"/>
  <c r="I216" i="17" s="1"/>
  <c r="G212" i="17"/>
  <c r="I212" i="17" s="1"/>
  <c r="G218" i="17"/>
  <c r="I218" i="17" s="1"/>
  <c r="G211" i="17"/>
  <c r="I211" i="17" s="1"/>
  <c r="G215" i="17"/>
  <c r="I215" i="17" s="1"/>
  <c r="G209" i="17"/>
  <c r="I209" i="17" s="1"/>
  <c r="G213" i="17"/>
  <c r="I213" i="17" s="1"/>
  <c r="G217" i="17"/>
  <c r="I217" i="17" s="1"/>
  <c r="F828" i="15" l="1"/>
  <c r="F448" i="15"/>
  <c r="F447" i="15"/>
  <c r="F446" i="15"/>
  <c r="F445" i="15"/>
  <c r="F444" i="15"/>
  <c r="F443" i="15"/>
  <c r="F442" i="15"/>
  <c r="I442" i="15" l="1"/>
  <c r="H442" i="15"/>
  <c r="G447" i="15"/>
  <c r="J447" i="15" s="1"/>
  <c r="H447" i="15"/>
  <c r="G443" i="15"/>
  <c r="J443" i="15" s="1"/>
  <c r="H443" i="15"/>
  <c r="G445" i="15"/>
  <c r="J445" i="15" s="1"/>
  <c r="H445" i="15"/>
  <c r="I448" i="15"/>
  <c r="H448" i="15"/>
  <c r="I444" i="15"/>
  <c r="H444" i="15"/>
  <c r="I446" i="15"/>
  <c r="H446" i="15"/>
  <c r="G828" i="15"/>
  <c r="J828" i="15" s="1"/>
  <c r="H828" i="15"/>
  <c r="I443" i="15"/>
  <c r="I445" i="15"/>
  <c r="I447" i="15"/>
  <c r="I828" i="15"/>
  <c r="G442" i="15"/>
  <c r="J442" i="15" s="1"/>
  <c r="G446" i="15"/>
  <c r="J446" i="15" s="1"/>
  <c r="G444" i="15"/>
  <c r="J444" i="15" s="1"/>
  <c r="G448" i="15"/>
  <c r="J448" i="15" s="1"/>
  <c r="I603" i="15" l="1"/>
  <c r="H603" i="15"/>
  <c r="I606" i="15"/>
  <c r="H606" i="15"/>
  <c r="I609" i="15"/>
  <c r="H609" i="15"/>
  <c r="I623" i="15"/>
  <c r="H623" i="15"/>
  <c r="I624" i="15"/>
  <c r="H624" i="15"/>
  <c r="I625" i="15"/>
  <c r="H625" i="15"/>
  <c r="I626" i="15"/>
  <c r="H626" i="15"/>
  <c r="I627" i="15"/>
  <c r="H627" i="15"/>
  <c r="I628" i="15"/>
  <c r="H628" i="15"/>
  <c r="I629" i="15"/>
  <c r="H629" i="15"/>
  <c r="I602" i="15"/>
  <c r="H602" i="15"/>
  <c r="I604" i="15"/>
  <c r="H604" i="15"/>
  <c r="I605" i="15"/>
  <c r="H605" i="15"/>
  <c r="I607" i="15"/>
  <c r="H607" i="15"/>
  <c r="I608" i="15"/>
  <c r="H608" i="15"/>
  <c r="I610" i="15"/>
  <c r="H610" i="15"/>
  <c r="I630" i="15"/>
  <c r="H630" i="15"/>
  <c r="I631" i="15"/>
  <c r="H631" i="15"/>
  <c r="I845" i="15"/>
  <c r="G848" i="15"/>
  <c r="J848" i="15" s="1"/>
  <c r="H848" i="15"/>
  <c r="I848" i="15"/>
  <c r="G845" i="15"/>
  <c r="J845" i="15" s="1"/>
  <c r="G631" i="15"/>
  <c r="J631" i="15" s="1"/>
  <c r="G603" i="15"/>
  <c r="J603" i="15" s="1"/>
  <c r="G607" i="15"/>
  <c r="J607" i="15" s="1"/>
  <c r="G623" i="15"/>
  <c r="J623" i="15" s="1"/>
  <c r="G627" i="15"/>
  <c r="J627" i="15" s="1"/>
  <c r="G604" i="15"/>
  <c r="J604" i="15" s="1"/>
  <c r="G608" i="15"/>
  <c r="J608" i="15" s="1"/>
  <c r="G624" i="15"/>
  <c r="J624" i="15" s="1"/>
  <c r="G628" i="15"/>
  <c r="J628" i="15" s="1"/>
  <c r="G605" i="15"/>
  <c r="J605" i="15" s="1"/>
  <c r="G609" i="15"/>
  <c r="J609" i="15" s="1"/>
  <c r="G625" i="15"/>
  <c r="J625" i="15" s="1"/>
  <c r="G629" i="15"/>
  <c r="J629" i="15" s="1"/>
  <c r="G602" i="15"/>
  <c r="J602" i="15" s="1"/>
  <c r="G606" i="15"/>
  <c r="J606" i="15" s="1"/>
  <c r="G610" i="15"/>
  <c r="J610" i="15" s="1"/>
  <c r="G626" i="15"/>
  <c r="J626" i="15" s="1"/>
  <c r="G630" i="15"/>
  <c r="J630" i="15" s="1"/>
  <c r="F46" i="10" l="1"/>
  <c r="F45" i="10"/>
  <c r="I45" i="10" l="1"/>
  <c r="H45" i="10"/>
  <c r="I46" i="10"/>
  <c r="H46" i="10"/>
  <c r="G178" i="17"/>
  <c r="I178" i="17" s="1"/>
  <c r="G46" i="10"/>
  <c r="J46" i="10" s="1"/>
  <c r="G45" i="10"/>
  <c r="J45" i="10" s="1"/>
  <c r="G179" i="17"/>
  <c r="I179" i="17" s="1"/>
  <c r="G180" i="17"/>
  <c r="I180" i="17" s="1"/>
  <c r="G181" i="17"/>
  <c r="I181" i="17" s="1"/>
  <c r="I749" i="18" l="1"/>
  <c r="I748" i="18"/>
  <c r="I747" i="18"/>
  <c r="I746" i="18"/>
  <c r="J747" i="18" l="1"/>
  <c r="J746" i="18"/>
  <c r="J748" i="18"/>
  <c r="J749" i="18"/>
  <c r="F4" i="10" l="1"/>
  <c r="G4" i="10" l="1"/>
  <c r="J4" i="10" s="1"/>
  <c r="H4" i="10"/>
  <c r="I67" i="9"/>
  <c r="H67" i="9"/>
  <c r="G65" i="9"/>
  <c r="J65" i="9" s="1"/>
  <c r="H65" i="9"/>
  <c r="G63" i="9"/>
  <c r="J63" i="9" s="1"/>
  <c r="H63" i="9"/>
  <c r="G61" i="9"/>
  <c r="J61" i="9" s="1"/>
  <c r="H61" i="9"/>
  <c r="I89" i="9"/>
  <c r="H89" i="9"/>
  <c r="I68" i="9"/>
  <c r="H68" i="9"/>
  <c r="G66" i="9"/>
  <c r="J66" i="9" s="1"/>
  <c r="H66" i="9"/>
  <c r="G64" i="9"/>
  <c r="J64" i="9" s="1"/>
  <c r="H64" i="9"/>
  <c r="G62" i="9"/>
  <c r="J62" i="9" s="1"/>
  <c r="H62" i="9"/>
  <c r="I88" i="9"/>
  <c r="H88" i="9"/>
  <c r="I4" i="10"/>
  <c r="G89" i="9"/>
  <c r="J89" i="9" s="1"/>
  <c r="G88" i="9"/>
  <c r="J88" i="9" s="1"/>
  <c r="I64" i="9"/>
  <c r="I63" i="9"/>
  <c r="G68" i="9"/>
  <c r="J68" i="9" s="1"/>
  <c r="G67" i="9"/>
  <c r="J67" i="9" s="1"/>
  <c r="I65" i="9"/>
  <c r="I61" i="9"/>
  <c r="I66" i="9"/>
  <c r="I62" i="9"/>
  <c r="F902" i="15"/>
  <c r="I902" i="15" l="1"/>
  <c r="H902" i="15"/>
  <c r="G902" i="15"/>
  <c r="J902" i="15" s="1"/>
  <c r="I767" i="18" l="1"/>
  <c r="I766" i="18"/>
  <c r="I768" i="18"/>
  <c r="I769" i="18"/>
  <c r="I743" i="18"/>
  <c r="J745" i="18"/>
  <c r="I737" i="18"/>
  <c r="I738" i="18"/>
  <c r="J740" i="18"/>
  <c r="I741" i="18" l="1"/>
  <c r="I742" i="18"/>
  <c r="J742" i="18"/>
  <c r="J737" i="18"/>
  <c r="J767" i="18"/>
  <c r="J769" i="18"/>
  <c r="I740" i="18"/>
  <c r="I745" i="18"/>
  <c r="J738" i="18"/>
  <c r="J743" i="18"/>
  <c r="J768" i="18"/>
  <c r="J736" i="18"/>
  <c r="J741" i="18"/>
  <c r="J766" i="18"/>
  <c r="I306" i="14" l="1"/>
  <c r="H306" i="14"/>
  <c r="I308" i="14"/>
  <c r="H308" i="14"/>
  <c r="I301" i="14"/>
  <c r="H301" i="14"/>
  <c r="I304" i="14"/>
  <c r="H304" i="14"/>
  <c r="I311" i="14"/>
  <c r="H311" i="14"/>
  <c r="I302" i="14"/>
  <c r="H302" i="14"/>
  <c r="I303" i="14"/>
  <c r="H303" i="14"/>
  <c r="I305" i="14"/>
  <c r="H305" i="14"/>
  <c r="I307" i="14"/>
  <c r="H307" i="14"/>
  <c r="I309" i="14"/>
  <c r="H309" i="14"/>
  <c r="I310" i="14"/>
  <c r="H310" i="14"/>
  <c r="I312" i="14"/>
  <c r="H312" i="14"/>
  <c r="I326" i="14"/>
  <c r="H326" i="14"/>
  <c r="G302" i="14"/>
  <c r="J302" i="14" s="1"/>
  <c r="G306" i="14"/>
  <c r="J306" i="14" s="1"/>
  <c r="G310" i="14"/>
  <c r="J310" i="14" s="1"/>
  <c r="G303" i="14"/>
  <c r="J303" i="14" s="1"/>
  <c r="G307" i="14"/>
  <c r="J307" i="14" s="1"/>
  <c r="G311" i="14"/>
  <c r="J311" i="14" s="1"/>
  <c r="G304" i="14"/>
  <c r="J304" i="14" s="1"/>
  <c r="G308" i="14"/>
  <c r="J308" i="14" s="1"/>
  <c r="G312" i="14"/>
  <c r="J312" i="14" s="1"/>
  <c r="G301" i="14"/>
  <c r="J301" i="14" s="1"/>
  <c r="G305" i="14"/>
  <c r="J305" i="14" s="1"/>
  <c r="G309" i="14"/>
  <c r="J309" i="14" s="1"/>
  <c r="G326" i="14"/>
  <c r="J326" i="14" s="1"/>
  <c r="I280" i="14" l="1"/>
  <c r="H280" i="14"/>
  <c r="I284" i="14"/>
  <c r="H284" i="14"/>
  <c r="I281" i="14"/>
  <c r="H281" i="14"/>
  <c r="I283" i="14"/>
  <c r="H283" i="14"/>
  <c r="I300" i="14"/>
  <c r="H300" i="14"/>
  <c r="I285" i="14"/>
  <c r="H285" i="14"/>
  <c r="I282" i="14"/>
  <c r="H282" i="14"/>
  <c r="I286" i="14"/>
  <c r="H286" i="14"/>
  <c r="G280" i="14"/>
  <c r="J280" i="14" s="1"/>
  <c r="G284" i="14"/>
  <c r="J284" i="14" s="1"/>
  <c r="G281" i="14"/>
  <c r="J281" i="14" s="1"/>
  <c r="G285" i="14"/>
  <c r="J285" i="14" s="1"/>
  <c r="G282" i="14"/>
  <c r="J282" i="14" s="1"/>
  <c r="G286" i="14"/>
  <c r="J286" i="14" s="1"/>
  <c r="G275" i="14"/>
  <c r="J275" i="14" s="1"/>
  <c r="G283" i="14"/>
  <c r="J283" i="14" s="1"/>
  <c r="G300" i="14"/>
  <c r="J300" i="14" s="1"/>
  <c r="I762" i="18" l="1"/>
  <c r="I761" i="18"/>
  <c r="I763" i="18"/>
  <c r="I765" i="18"/>
  <c r="I757" i="18"/>
  <c r="I756" i="18"/>
  <c r="I758" i="18"/>
  <c r="I759" i="18"/>
  <c r="J759" i="18" l="1"/>
  <c r="J765" i="18"/>
  <c r="J758" i="18"/>
  <c r="J763" i="18"/>
  <c r="J756" i="18"/>
  <c r="J761" i="18"/>
  <c r="J757" i="18"/>
  <c r="J762" i="18"/>
  <c r="I645" i="15" l="1"/>
  <c r="H645" i="15"/>
  <c r="I647" i="15"/>
  <c r="H647" i="15"/>
  <c r="I649" i="15"/>
  <c r="H649" i="15"/>
  <c r="G652" i="15"/>
  <c r="J652" i="15" s="1"/>
  <c r="H652" i="15"/>
  <c r="I654" i="15"/>
  <c r="H654" i="15"/>
  <c r="I646" i="15"/>
  <c r="H646" i="15"/>
  <c r="G648" i="15"/>
  <c r="J648" i="15" s="1"/>
  <c r="H648" i="15"/>
  <c r="I650" i="15"/>
  <c r="H650" i="15"/>
  <c r="I651" i="15"/>
  <c r="H651" i="15"/>
  <c r="I653" i="15"/>
  <c r="H653" i="15"/>
  <c r="I852" i="15"/>
  <c r="H852" i="15"/>
  <c r="G653" i="15"/>
  <c r="J653" i="15" s="1"/>
  <c r="I648" i="15"/>
  <c r="G645" i="15"/>
  <c r="J645" i="15" s="1"/>
  <c r="G646" i="15"/>
  <c r="J646" i="15" s="1"/>
  <c r="G650" i="15"/>
  <c r="J650" i="15" s="1"/>
  <c r="G654" i="15"/>
  <c r="J654" i="15" s="1"/>
  <c r="I652" i="15"/>
  <c r="G649" i="15"/>
  <c r="J649" i="15" s="1"/>
  <c r="G651" i="15"/>
  <c r="J651" i="15" s="1"/>
  <c r="G852" i="15"/>
  <c r="J852" i="15" s="1"/>
  <c r="G647" i="15"/>
  <c r="J647" i="15" s="1"/>
  <c r="F50" i="17" l="1"/>
  <c r="H50" i="17" s="1"/>
  <c r="F49" i="17"/>
  <c r="H49" i="17" s="1"/>
  <c r="F48" i="17"/>
  <c r="H48" i="17" s="1"/>
  <c r="F47" i="17"/>
  <c r="H47" i="17" s="1"/>
  <c r="F46" i="17"/>
  <c r="H46" i="17" s="1"/>
  <c r="F45" i="17"/>
  <c r="H45" i="17" s="1"/>
  <c r="F44" i="17"/>
  <c r="H44" i="17" s="1"/>
  <c r="F43" i="17"/>
  <c r="H43" i="17" s="1"/>
  <c r="F42" i="17"/>
  <c r="H42" i="17" s="1"/>
  <c r="F41" i="17"/>
  <c r="H41" i="17" s="1"/>
  <c r="F40" i="17"/>
  <c r="H40" i="17" s="1"/>
  <c r="F39" i="17"/>
  <c r="H39" i="17" s="1"/>
  <c r="F38" i="17"/>
  <c r="H38" i="17" s="1"/>
  <c r="F37" i="17"/>
  <c r="H37" i="17" s="1"/>
  <c r="I203" i="15"/>
  <c r="I202" i="15"/>
  <c r="G201" i="15"/>
  <c r="J201" i="15" s="1"/>
  <c r="I200" i="15"/>
  <c r="I199" i="15"/>
  <c r="I198" i="15"/>
  <c r="G197" i="15"/>
  <c r="J197" i="15" s="1"/>
  <c r="G196" i="15"/>
  <c r="J196" i="15" s="1"/>
  <c r="I195" i="15"/>
  <c r="G39" i="17" l="1"/>
  <c r="I39" i="17" s="1"/>
  <c r="I38" i="7"/>
  <c r="H38" i="7"/>
  <c r="G204" i="15"/>
  <c r="J204" i="15" s="1"/>
  <c r="I204" i="15"/>
  <c r="G38" i="7"/>
  <c r="J38" i="7" s="1"/>
  <c r="G40" i="17"/>
  <c r="I40" i="17" s="1"/>
  <c r="G48" i="17"/>
  <c r="I48" i="17" s="1"/>
  <c r="G44" i="17"/>
  <c r="I44" i="17" s="1"/>
  <c r="G47" i="17"/>
  <c r="I47" i="17" s="1"/>
  <c r="G37" i="17"/>
  <c r="I37" i="17" s="1"/>
  <c r="G45" i="17"/>
  <c r="I45" i="17" s="1"/>
  <c r="G49" i="17"/>
  <c r="I49" i="17" s="1"/>
  <c r="G41" i="17"/>
  <c r="I41" i="17" s="1"/>
  <c r="G43" i="17"/>
  <c r="I43" i="17" s="1"/>
  <c r="G38" i="17"/>
  <c r="I38" i="17" s="1"/>
  <c r="G42" i="17"/>
  <c r="I42" i="17" s="1"/>
  <c r="G46" i="17"/>
  <c r="I46" i="17" s="1"/>
  <c r="G50" i="17"/>
  <c r="I50" i="17" s="1"/>
  <c r="I201" i="15"/>
  <c r="I197" i="15"/>
  <c r="G200" i="15"/>
  <c r="J200" i="15" s="1"/>
  <c r="I196" i="15"/>
  <c r="G198" i="15"/>
  <c r="J198" i="15" s="1"/>
  <c r="G202" i="15"/>
  <c r="J202" i="15" s="1"/>
  <c r="G199" i="15"/>
  <c r="J199" i="15" s="1"/>
  <c r="G195" i="15"/>
  <c r="J195" i="15" s="1"/>
  <c r="G203" i="15"/>
  <c r="J203" i="15" s="1"/>
  <c r="G487" i="14"/>
  <c r="J487" i="14" s="1"/>
  <c r="I488" i="14" l="1"/>
  <c r="H488" i="14"/>
  <c r="I489" i="14"/>
  <c r="H489" i="14"/>
  <c r="I490" i="14"/>
  <c r="H490" i="14"/>
  <c r="I487" i="14"/>
  <c r="G488" i="14"/>
  <c r="J488" i="14" s="1"/>
  <c r="G489" i="14"/>
  <c r="J489" i="14" s="1"/>
  <c r="G490" i="14"/>
  <c r="J490" i="14" s="1"/>
  <c r="F26" i="10" l="1"/>
  <c r="I26" i="10" l="1"/>
  <c r="H26" i="10"/>
  <c r="G26" i="10"/>
  <c r="J26" i="10" s="1"/>
  <c r="J723" i="18"/>
  <c r="J725" i="18"/>
  <c r="I725" i="18" l="1"/>
  <c r="I723" i="18"/>
  <c r="G54" i="5" l="1"/>
  <c r="J54" i="5" s="1"/>
  <c r="G841" i="15" l="1"/>
  <c r="J841" i="15" s="1"/>
  <c r="H841" i="15"/>
  <c r="I54" i="5"/>
  <c r="I841" i="15"/>
  <c r="I22" i="14" l="1"/>
  <c r="J22" i="14" l="1"/>
  <c r="F32" i="10"/>
  <c r="I22" i="9"/>
  <c r="F151" i="12"/>
  <c r="F152" i="12"/>
  <c r="F153" i="12"/>
  <c r="G32" i="10" l="1"/>
  <c r="J32" i="10" s="1"/>
  <c r="H32" i="10"/>
  <c r="G153" i="12"/>
  <c r="J153" i="12" s="1"/>
  <c r="H153" i="12"/>
  <c r="G152" i="12"/>
  <c r="J152" i="12" s="1"/>
  <c r="H152" i="12"/>
  <c r="G151" i="12"/>
  <c r="J151" i="12" s="1"/>
  <c r="H151" i="12"/>
  <c r="I32" i="10"/>
  <c r="G22" i="9"/>
  <c r="J22" i="9" s="1"/>
  <c r="I153" i="12"/>
  <c r="I151" i="12"/>
  <c r="I152" i="12"/>
  <c r="F128" i="11"/>
  <c r="F127" i="11"/>
  <c r="F80" i="5"/>
  <c r="F79" i="5"/>
  <c r="F39" i="10"/>
  <c r="I39" i="10" l="1"/>
  <c r="H39" i="10"/>
  <c r="I127" i="11"/>
  <c r="H127" i="11"/>
  <c r="I128" i="11"/>
  <c r="H128" i="11"/>
  <c r="I29" i="7"/>
  <c r="H29" i="7"/>
  <c r="I79" i="5"/>
  <c r="H79" i="5"/>
  <c r="I80" i="5"/>
  <c r="H80" i="5"/>
  <c r="G127" i="11"/>
  <c r="J127" i="11" s="1"/>
  <c r="G128" i="11"/>
  <c r="J128" i="11" s="1"/>
  <c r="G29" i="7"/>
  <c r="J29" i="7" s="1"/>
  <c r="G79" i="5"/>
  <c r="J79" i="5" s="1"/>
  <c r="G80" i="5"/>
  <c r="J80" i="5" s="1"/>
  <c r="G39" i="10"/>
  <c r="J39" i="10" s="1"/>
  <c r="F4" i="17"/>
  <c r="F5" i="17"/>
  <c r="F6" i="17"/>
  <c r="F7" i="17"/>
  <c r="H7" i="17" s="1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H23" i="17" s="1"/>
  <c r="F24" i="17"/>
  <c r="H24" i="17" s="1"/>
  <c r="F25" i="17"/>
  <c r="H25" i="17" s="1"/>
  <c r="F26" i="17"/>
  <c r="H26" i="17" s="1"/>
  <c r="F27" i="17"/>
  <c r="H27" i="17" s="1"/>
  <c r="F28" i="17"/>
  <c r="H28" i="17" s="1"/>
  <c r="F29" i="17"/>
  <c r="H29" i="17" s="1"/>
  <c r="F30" i="17"/>
  <c r="H30" i="17" s="1"/>
  <c r="F31" i="17"/>
  <c r="H31" i="17" s="1"/>
  <c r="F32" i="17"/>
  <c r="H32" i="17" s="1"/>
  <c r="F33" i="17"/>
  <c r="H33" i="17" s="1"/>
  <c r="F34" i="17"/>
  <c r="H34" i="17" s="1"/>
  <c r="F35" i="17"/>
  <c r="H35" i="17" s="1"/>
  <c r="F36" i="17"/>
  <c r="H36" i="17" s="1"/>
  <c r="F66" i="17"/>
  <c r="H66" i="17" s="1"/>
  <c r="F67" i="17"/>
  <c r="H67" i="17" s="1"/>
  <c r="F68" i="17"/>
  <c r="H68" i="17" s="1"/>
  <c r="F69" i="17"/>
  <c r="H69" i="17" s="1"/>
  <c r="F70" i="17"/>
  <c r="H70" i="17" s="1"/>
  <c r="F71" i="17"/>
  <c r="H71" i="17" s="1"/>
  <c r="F72" i="17"/>
  <c r="H72" i="17" s="1"/>
  <c r="F73" i="17"/>
  <c r="H73" i="17" s="1"/>
  <c r="F74" i="17"/>
  <c r="H74" i="17" s="1"/>
  <c r="F75" i="17"/>
  <c r="H75" i="17" s="1"/>
  <c r="F76" i="17"/>
  <c r="H76" i="17" s="1"/>
  <c r="F77" i="17"/>
  <c r="H77" i="17" s="1"/>
  <c r="F78" i="17"/>
  <c r="H78" i="17" s="1"/>
  <c r="G79" i="17"/>
  <c r="I79" i="17" s="1"/>
  <c r="F80" i="17"/>
  <c r="H80" i="17" s="1"/>
  <c r="F81" i="17"/>
  <c r="H81" i="17" s="1"/>
  <c r="F82" i="17"/>
  <c r="H82" i="17" s="1"/>
  <c r="F83" i="17"/>
  <c r="H83" i="17" s="1"/>
  <c r="F84" i="17"/>
  <c r="H84" i="17" s="1"/>
  <c r="F85" i="17"/>
  <c r="H85" i="17" s="1"/>
  <c r="F86" i="17"/>
  <c r="H86" i="17" s="1"/>
  <c r="F87" i="17"/>
  <c r="H87" i="17" s="1"/>
  <c r="F88" i="17"/>
  <c r="H88" i="17" s="1"/>
  <c r="F89" i="17"/>
  <c r="H89" i="17" s="1"/>
  <c r="F90" i="17"/>
  <c r="H90" i="17" s="1"/>
  <c r="F91" i="17"/>
  <c r="H91" i="17" s="1"/>
  <c r="F92" i="17"/>
  <c r="H92" i="17" s="1"/>
  <c r="F93" i="17"/>
  <c r="H93" i="17" s="1"/>
  <c r="F94" i="17"/>
  <c r="H94" i="17" s="1"/>
  <c r="F95" i="17"/>
  <c r="H95" i="17" s="1"/>
  <c r="F96" i="17"/>
  <c r="H96" i="17" s="1"/>
  <c r="F97" i="17"/>
  <c r="H97" i="17" s="1"/>
  <c r="F98" i="17"/>
  <c r="H98" i="17" s="1"/>
  <c r="F99" i="17"/>
  <c r="H99" i="17" s="1"/>
  <c r="F100" i="17"/>
  <c r="H100" i="17" s="1"/>
  <c r="F101" i="17"/>
  <c r="H101" i="17" s="1"/>
  <c r="F102" i="17"/>
  <c r="H102" i="17" s="1"/>
  <c r="F103" i="17"/>
  <c r="H103" i="17" s="1"/>
  <c r="F104" i="17"/>
  <c r="H104" i="17" s="1"/>
  <c r="F105" i="17"/>
  <c r="H105" i="17" s="1"/>
  <c r="F106" i="17"/>
  <c r="H106" i="17" s="1"/>
  <c r="F107" i="17"/>
  <c r="H107" i="17" s="1"/>
  <c r="F108" i="17"/>
  <c r="H108" i="17" s="1"/>
  <c r="F109" i="17"/>
  <c r="H109" i="17" s="1"/>
  <c r="F110" i="17"/>
  <c r="F111" i="17"/>
  <c r="F112" i="17"/>
  <c r="F113" i="17"/>
  <c r="F114" i="17"/>
  <c r="F115" i="17"/>
  <c r="F116" i="17"/>
  <c r="F117" i="17"/>
  <c r="F118" i="17"/>
  <c r="F119" i="17"/>
  <c r="F120" i="17"/>
  <c r="H120" i="17" s="1"/>
  <c r="F121" i="17"/>
  <c r="F122" i="17"/>
  <c r="F123" i="17"/>
  <c r="F124" i="17"/>
  <c r="H124" i="17" s="1"/>
  <c r="F125" i="17"/>
  <c r="F126" i="17"/>
  <c r="F127" i="17"/>
  <c r="F128" i="17"/>
  <c r="H128" i="17" s="1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H156" i="17" s="1"/>
  <c r="F157" i="17"/>
  <c r="F158" i="17"/>
  <c r="F159" i="17"/>
  <c r="F160" i="17"/>
  <c r="F161" i="17"/>
  <c r="F162" i="17"/>
  <c r="F163" i="17"/>
  <c r="F164" i="17"/>
  <c r="H164" i="17" s="1"/>
  <c r="F165" i="17"/>
  <c r="F166" i="17"/>
  <c r="F167" i="17"/>
  <c r="F168" i="17"/>
  <c r="H168" i="17" s="1"/>
  <c r="F169" i="17"/>
  <c r="F170" i="17"/>
  <c r="F171" i="17"/>
  <c r="F172" i="17"/>
  <c r="H172" i="17" s="1"/>
  <c r="F173" i="17"/>
  <c r="F174" i="17"/>
  <c r="F175" i="17"/>
  <c r="F176" i="17"/>
  <c r="H176" i="17" s="1"/>
  <c r="F177" i="17"/>
  <c r="G193" i="17"/>
  <c r="I193" i="17" s="1"/>
  <c r="G194" i="17"/>
  <c r="I194" i="17" s="1"/>
  <c r="G196" i="17"/>
  <c r="I196" i="17" s="1"/>
  <c r="F198" i="17"/>
  <c r="F199" i="17"/>
  <c r="F200" i="17"/>
  <c r="F201" i="17"/>
  <c r="F202" i="17"/>
  <c r="F203" i="17"/>
  <c r="H203" i="17" s="1"/>
  <c r="F204" i="17"/>
  <c r="F205" i="17"/>
  <c r="F206" i="17"/>
  <c r="F207" i="17"/>
  <c r="F208" i="17"/>
  <c r="F3" i="17"/>
  <c r="H3" i="17" s="1"/>
  <c r="G110" i="17" l="1"/>
  <c r="I110" i="17" s="1"/>
  <c r="H110" i="17"/>
  <c r="G111" i="17"/>
  <c r="I111" i="17" s="1"/>
  <c r="H111" i="17"/>
  <c r="G112" i="17"/>
  <c r="I112" i="17" s="1"/>
  <c r="H112" i="17"/>
  <c r="G113" i="17"/>
  <c r="I113" i="17" s="1"/>
  <c r="H113" i="17"/>
  <c r="G114" i="17"/>
  <c r="I114" i="17" s="1"/>
  <c r="H114" i="17"/>
  <c r="G115" i="17"/>
  <c r="I115" i="17" s="1"/>
  <c r="H115" i="17"/>
  <c r="G116" i="17"/>
  <c r="I116" i="17" s="1"/>
  <c r="H116" i="17"/>
  <c r="G117" i="17"/>
  <c r="I117" i="17" s="1"/>
  <c r="H117" i="17"/>
  <c r="G118" i="17"/>
  <c r="I118" i="17" s="1"/>
  <c r="H118" i="17"/>
  <c r="G119" i="17"/>
  <c r="I119" i="17" s="1"/>
  <c r="H119" i="17"/>
  <c r="G121" i="17"/>
  <c r="I121" i="17" s="1"/>
  <c r="H121" i="17"/>
  <c r="G122" i="17"/>
  <c r="I122" i="17" s="1"/>
  <c r="H122" i="17"/>
  <c r="G123" i="17"/>
  <c r="I123" i="17" s="1"/>
  <c r="H123" i="17"/>
  <c r="G125" i="17"/>
  <c r="I125" i="17" s="1"/>
  <c r="H125" i="17"/>
  <c r="G126" i="17"/>
  <c r="I126" i="17" s="1"/>
  <c r="H126" i="17"/>
  <c r="G127" i="17"/>
  <c r="I127" i="17" s="1"/>
  <c r="H127" i="17"/>
  <c r="G129" i="17"/>
  <c r="I129" i="17" s="1"/>
  <c r="H129" i="17"/>
  <c r="G130" i="17"/>
  <c r="I130" i="17" s="1"/>
  <c r="H130" i="17"/>
  <c r="G131" i="17"/>
  <c r="I131" i="17" s="1"/>
  <c r="H131" i="17"/>
  <c r="G132" i="17"/>
  <c r="I132" i="17" s="1"/>
  <c r="H132" i="17"/>
  <c r="G133" i="17"/>
  <c r="I133" i="17" s="1"/>
  <c r="H133" i="17"/>
  <c r="G134" i="17"/>
  <c r="I134" i="17" s="1"/>
  <c r="H134" i="17"/>
  <c r="G135" i="17"/>
  <c r="I135" i="17" s="1"/>
  <c r="H135" i="17"/>
  <c r="G136" i="17"/>
  <c r="I136" i="17" s="1"/>
  <c r="H136" i="17"/>
  <c r="G137" i="17"/>
  <c r="I137" i="17" s="1"/>
  <c r="H137" i="17"/>
  <c r="G138" i="17"/>
  <c r="I138" i="17" s="1"/>
  <c r="H138" i="17"/>
  <c r="G139" i="17"/>
  <c r="I139" i="17" s="1"/>
  <c r="H139" i="17"/>
  <c r="G140" i="17"/>
  <c r="I140" i="17" s="1"/>
  <c r="H140" i="17"/>
  <c r="G141" i="17"/>
  <c r="I141" i="17" s="1"/>
  <c r="H141" i="17"/>
  <c r="G142" i="17"/>
  <c r="I142" i="17" s="1"/>
  <c r="H142" i="17"/>
  <c r="G143" i="17"/>
  <c r="I143" i="17" s="1"/>
  <c r="H143" i="17"/>
  <c r="G144" i="17"/>
  <c r="I144" i="17" s="1"/>
  <c r="H144" i="17"/>
  <c r="G145" i="17"/>
  <c r="I145" i="17" s="1"/>
  <c r="H145" i="17"/>
  <c r="G146" i="17"/>
  <c r="I146" i="17" s="1"/>
  <c r="H146" i="17"/>
  <c r="G147" i="17"/>
  <c r="I147" i="17" s="1"/>
  <c r="H147" i="17"/>
  <c r="G148" i="17"/>
  <c r="I148" i="17" s="1"/>
  <c r="H148" i="17"/>
  <c r="G149" i="17"/>
  <c r="I149" i="17" s="1"/>
  <c r="H149" i="17"/>
  <c r="G150" i="17"/>
  <c r="I150" i="17" s="1"/>
  <c r="H150" i="17"/>
  <c r="G151" i="17"/>
  <c r="I151" i="17" s="1"/>
  <c r="H151" i="17"/>
  <c r="G152" i="17"/>
  <c r="I152" i="17" s="1"/>
  <c r="H152" i="17"/>
  <c r="G153" i="17"/>
  <c r="I153" i="17" s="1"/>
  <c r="H153" i="17"/>
  <c r="G154" i="17"/>
  <c r="I154" i="17" s="1"/>
  <c r="H154" i="17"/>
  <c r="G155" i="17"/>
  <c r="I155" i="17" s="1"/>
  <c r="H155" i="17"/>
  <c r="G157" i="17"/>
  <c r="I157" i="17" s="1"/>
  <c r="H157" i="17"/>
  <c r="G158" i="17"/>
  <c r="I158" i="17" s="1"/>
  <c r="H158" i="17"/>
  <c r="G159" i="17"/>
  <c r="I159" i="17" s="1"/>
  <c r="H159" i="17"/>
  <c r="G160" i="17"/>
  <c r="I160" i="17" s="1"/>
  <c r="H160" i="17"/>
  <c r="G161" i="17"/>
  <c r="I161" i="17" s="1"/>
  <c r="H161" i="17"/>
  <c r="G162" i="17"/>
  <c r="I162" i="17" s="1"/>
  <c r="H162" i="17"/>
  <c r="G163" i="17"/>
  <c r="I163" i="17" s="1"/>
  <c r="H163" i="17"/>
  <c r="G165" i="17"/>
  <c r="I165" i="17" s="1"/>
  <c r="H165" i="17"/>
  <c r="G166" i="17"/>
  <c r="I166" i="17" s="1"/>
  <c r="H166" i="17"/>
  <c r="G167" i="17"/>
  <c r="I167" i="17" s="1"/>
  <c r="H167" i="17"/>
  <c r="G169" i="17"/>
  <c r="I169" i="17" s="1"/>
  <c r="H169" i="17"/>
  <c r="G170" i="17"/>
  <c r="I170" i="17" s="1"/>
  <c r="H170" i="17"/>
  <c r="G171" i="17"/>
  <c r="I171" i="17" s="1"/>
  <c r="H171" i="17"/>
  <c r="G173" i="17"/>
  <c r="I173" i="17" s="1"/>
  <c r="H173" i="17"/>
  <c r="G174" i="17"/>
  <c r="I174" i="17" s="1"/>
  <c r="H174" i="17"/>
  <c r="G175" i="17"/>
  <c r="I175" i="17" s="1"/>
  <c r="H175" i="17"/>
  <c r="G177" i="17"/>
  <c r="I177" i="17" s="1"/>
  <c r="H177" i="17"/>
  <c r="G198" i="17"/>
  <c r="I198" i="17" s="1"/>
  <c r="H198" i="17"/>
  <c r="G199" i="17"/>
  <c r="I199" i="17" s="1"/>
  <c r="H199" i="17"/>
  <c r="G200" i="17"/>
  <c r="I200" i="17" s="1"/>
  <c r="H200" i="17"/>
  <c r="G201" i="17"/>
  <c r="I201" i="17" s="1"/>
  <c r="H201" i="17"/>
  <c r="G202" i="17"/>
  <c r="I202" i="17" s="1"/>
  <c r="H202" i="17"/>
  <c r="G204" i="17"/>
  <c r="I204" i="17" s="1"/>
  <c r="H204" i="17"/>
  <c r="G205" i="17"/>
  <c r="I205" i="17" s="1"/>
  <c r="H205" i="17"/>
  <c r="G206" i="17"/>
  <c r="I206" i="17" s="1"/>
  <c r="H206" i="17"/>
  <c r="G207" i="17"/>
  <c r="I207" i="17" s="1"/>
  <c r="H207" i="17"/>
  <c r="G208" i="17"/>
  <c r="I208" i="17" s="1"/>
  <c r="H208" i="17"/>
  <c r="G70" i="17"/>
  <c r="I70" i="17" s="1"/>
  <c r="G67" i="17"/>
  <c r="I67" i="17" s="1"/>
  <c r="G5" i="17"/>
  <c r="I5" i="17" s="1"/>
  <c r="H5" i="17"/>
  <c r="G89" i="17"/>
  <c r="I89" i="17" s="1"/>
  <c r="G32" i="17"/>
  <c r="I32" i="17" s="1"/>
  <c r="G4" i="17"/>
  <c r="I4" i="17" s="1"/>
  <c r="H4" i="17"/>
  <c r="G11" i="17"/>
  <c r="I11" i="17" s="1"/>
  <c r="H11" i="17"/>
  <c r="G66" i="17"/>
  <c r="I66" i="17" s="1"/>
  <c r="G36" i="17"/>
  <c r="I36" i="17" s="1"/>
  <c r="G34" i="17"/>
  <c r="I34" i="17" s="1"/>
  <c r="G33" i="17"/>
  <c r="I33" i="17" s="1"/>
  <c r="G88" i="17"/>
  <c r="I88" i="17" s="1"/>
  <c r="G84" i="17"/>
  <c r="I84" i="17" s="1"/>
  <c r="G83" i="17"/>
  <c r="I83" i="17" s="1"/>
  <c r="G26" i="17"/>
  <c r="I26" i="17" s="1"/>
  <c r="G82" i="17"/>
  <c r="I82" i="17" s="1"/>
  <c r="G25" i="17"/>
  <c r="I25" i="17" s="1"/>
  <c r="G95" i="17"/>
  <c r="I95" i="17" s="1"/>
  <c r="G93" i="17"/>
  <c r="I93" i="17" s="1"/>
  <c r="G92" i="17"/>
  <c r="I92" i="17" s="1"/>
  <c r="G90" i="17"/>
  <c r="I90" i="17" s="1"/>
  <c r="G97" i="17"/>
  <c r="I97" i="17" s="1"/>
  <c r="G81" i="17"/>
  <c r="I81" i="17" s="1"/>
  <c r="G22" i="17"/>
  <c r="I22" i="17" s="1"/>
  <c r="H22" i="17"/>
  <c r="G78" i="17"/>
  <c r="I78" i="17" s="1"/>
  <c r="G105" i="17"/>
  <c r="I105" i="17" s="1"/>
  <c r="G18" i="17"/>
  <c r="I18" i="17" s="1"/>
  <c r="H18" i="17"/>
  <c r="G102" i="17"/>
  <c r="I102" i="17" s="1"/>
  <c r="G17" i="17"/>
  <c r="I17" i="17" s="1"/>
  <c r="H17" i="17"/>
  <c r="G101" i="17"/>
  <c r="I101" i="17" s="1"/>
  <c r="G73" i="17"/>
  <c r="I73" i="17" s="1"/>
  <c r="G16" i="17"/>
  <c r="I16" i="17" s="1"/>
  <c r="H16" i="17"/>
  <c r="G12" i="17"/>
  <c r="I12" i="17" s="1"/>
  <c r="H12" i="17"/>
  <c r="G10" i="17"/>
  <c r="I10" i="17" s="1"/>
  <c r="H10" i="17"/>
  <c r="G94" i="17"/>
  <c r="I94" i="17" s="1"/>
  <c r="G8" i="17"/>
  <c r="I8" i="17" s="1"/>
  <c r="H8" i="17"/>
  <c r="G28" i="17"/>
  <c r="I28" i="17" s="1"/>
  <c r="G27" i="17"/>
  <c r="I27" i="17" s="1"/>
  <c r="G109" i="17"/>
  <c r="I109" i="17" s="1"/>
  <c r="G23" i="17"/>
  <c r="I23" i="17" s="1"/>
  <c r="G107" i="17"/>
  <c r="I107" i="17" s="1"/>
  <c r="G21" i="17"/>
  <c r="I21" i="17" s="1"/>
  <c r="H21" i="17"/>
  <c r="G104" i="17"/>
  <c r="I104" i="17" s="1"/>
  <c r="G75" i="17"/>
  <c r="I75" i="17" s="1"/>
  <c r="G100" i="17"/>
  <c r="I100" i="17" s="1"/>
  <c r="G72" i="17"/>
  <c r="I72" i="17" s="1"/>
  <c r="G15" i="17"/>
  <c r="I15" i="17" s="1"/>
  <c r="H15" i="17"/>
  <c r="G98" i="17"/>
  <c r="I98" i="17" s="1"/>
  <c r="G13" i="17"/>
  <c r="I13" i="17" s="1"/>
  <c r="H13" i="17"/>
  <c r="G69" i="17"/>
  <c r="I69" i="17" s="1"/>
  <c r="G96" i="17"/>
  <c r="I96" i="17" s="1"/>
  <c r="G68" i="17"/>
  <c r="I68" i="17" s="1"/>
  <c r="G9" i="17"/>
  <c r="I9" i="17" s="1"/>
  <c r="H9" i="17"/>
  <c r="G35" i="17"/>
  <c r="I35" i="17" s="1"/>
  <c r="G91" i="17"/>
  <c r="I91" i="17" s="1"/>
  <c r="G6" i="17"/>
  <c r="I6" i="17" s="1"/>
  <c r="H6" i="17"/>
  <c r="G87" i="17"/>
  <c r="I87" i="17" s="1"/>
  <c r="G30" i="17"/>
  <c r="I30" i="17" s="1"/>
  <c r="G86" i="17"/>
  <c r="I86" i="17" s="1"/>
  <c r="G29" i="17"/>
  <c r="I29" i="17" s="1"/>
  <c r="G85" i="17"/>
  <c r="I85" i="17" s="1"/>
  <c r="G24" i="17"/>
  <c r="I24" i="17" s="1"/>
  <c r="G106" i="17"/>
  <c r="I106" i="17" s="1"/>
  <c r="G77" i="17"/>
  <c r="I77" i="17" s="1"/>
  <c r="G20" i="17"/>
  <c r="I20" i="17" s="1"/>
  <c r="H20" i="17"/>
  <c r="G19" i="17"/>
  <c r="I19" i="17" s="1"/>
  <c r="H19" i="17"/>
  <c r="G103" i="17"/>
  <c r="I103" i="17" s="1"/>
  <c r="G74" i="17"/>
  <c r="I74" i="17" s="1"/>
  <c r="G99" i="17"/>
  <c r="I99" i="17" s="1"/>
  <c r="G71" i="17"/>
  <c r="I71" i="17" s="1"/>
  <c r="G14" i="17"/>
  <c r="I14" i="17" s="1"/>
  <c r="H14" i="17"/>
  <c r="G7" i="17"/>
  <c r="I7" i="17" s="1"/>
  <c r="G164" i="17"/>
  <c r="I164" i="17" s="1"/>
  <c r="G168" i="17"/>
  <c r="I168" i="17" s="1"/>
  <c r="G120" i="17"/>
  <c r="I120" i="17" s="1"/>
  <c r="G176" i="17"/>
  <c r="I176" i="17" s="1"/>
  <c r="G203" i="17"/>
  <c r="I203" i="17" s="1"/>
  <c r="G195" i="17"/>
  <c r="I195" i="17" s="1"/>
  <c r="G172" i="17"/>
  <c r="I172" i="17" s="1"/>
  <c r="G80" i="17"/>
  <c r="I80" i="17" s="1"/>
  <c r="G128" i="17"/>
  <c r="I128" i="17" s="1"/>
  <c r="G76" i="17"/>
  <c r="I76" i="17" s="1"/>
  <c r="G124" i="17"/>
  <c r="I124" i="17" s="1"/>
  <c r="G156" i="17"/>
  <c r="I156" i="17" s="1"/>
  <c r="G108" i="17"/>
  <c r="I108" i="17" s="1"/>
  <c r="G31" i="17"/>
  <c r="I31" i="17" s="1"/>
  <c r="G3" i="17"/>
  <c r="I3" i="17" s="1"/>
  <c r="I111" i="12" l="1"/>
  <c r="H111" i="12"/>
  <c r="G111" i="12"/>
  <c r="J111" i="12" s="1"/>
  <c r="F401" i="8"/>
  <c r="F400" i="8"/>
  <c r="F399" i="8"/>
  <c r="F398" i="8"/>
  <c r="F397" i="8"/>
  <c r="F395" i="8"/>
  <c r="F394" i="8"/>
  <c r="F392" i="8"/>
  <c r="F379" i="8"/>
  <c r="F378" i="8"/>
  <c r="F377" i="8"/>
  <c r="F376" i="8"/>
  <c r="F375" i="8"/>
  <c r="F374" i="8"/>
  <c r="F373" i="8"/>
  <c r="F372" i="8"/>
  <c r="F371" i="8"/>
  <c r="F370" i="8"/>
  <c r="F368" i="8"/>
  <c r="F357" i="8"/>
  <c r="F356" i="8"/>
  <c r="F354" i="8"/>
  <c r="F353" i="8"/>
  <c r="F352" i="8"/>
  <c r="F351" i="8"/>
  <c r="F350" i="8"/>
  <c r="F349" i="8"/>
  <c r="F348" i="8"/>
  <c r="F347" i="8"/>
  <c r="F346" i="8"/>
  <c r="F345" i="8"/>
  <c r="F344" i="8"/>
  <c r="H338" i="8"/>
  <c r="H337" i="8"/>
  <c r="H335" i="8"/>
  <c r="F298" i="8"/>
  <c r="F297" i="8"/>
  <c r="F296" i="8"/>
  <c r="H296" i="8" s="1"/>
  <c r="F295" i="8"/>
  <c r="H295" i="8" s="1"/>
  <c r="F294" i="8"/>
  <c r="H294" i="8" s="1"/>
  <c r="F293" i="8"/>
  <c r="H293" i="8" s="1"/>
  <c r="F292" i="8"/>
  <c r="H292" i="8" s="1"/>
  <c r="F291" i="8"/>
  <c r="H291" i="8" s="1"/>
  <c r="F289" i="8"/>
  <c r="H289" i="8" s="1"/>
  <c r="F288" i="8"/>
  <c r="H288" i="8" s="1"/>
  <c r="F287" i="8"/>
  <c r="F286" i="8"/>
  <c r="H286" i="8" s="1"/>
  <c r="F285" i="8"/>
  <c r="H285" i="8" s="1"/>
  <c r="F284" i="8"/>
  <c r="H284" i="8" s="1"/>
  <c r="F283" i="8"/>
  <c r="H283" i="8" s="1"/>
  <c r="F282" i="8"/>
  <c r="H282" i="8" s="1"/>
  <c r="F281" i="8"/>
  <c r="H281" i="8" s="1"/>
  <c r="F280" i="8"/>
  <c r="H280" i="8" s="1"/>
  <c r="F279" i="8"/>
  <c r="H279" i="8" s="1"/>
  <c r="F278" i="8"/>
  <c r="H278" i="8" s="1"/>
  <c r="F277" i="8"/>
  <c r="H277" i="8" s="1"/>
  <c r="F276" i="8"/>
  <c r="H276" i="8" s="1"/>
  <c r="F275" i="8"/>
  <c r="H275" i="8" s="1"/>
  <c r="F274" i="8"/>
  <c r="H274" i="8" s="1"/>
  <c r="F272" i="8"/>
  <c r="H272" i="8" s="1"/>
  <c r="F271" i="8"/>
  <c r="H271" i="8" s="1"/>
  <c r="F270" i="8"/>
  <c r="H270" i="8" s="1"/>
  <c r="F268" i="8"/>
  <c r="H268" i="8" s="1"/>
  <c r="F267" i="8"/>
  <c r="H267" i="8" s="1"/>
  <c r="F266" i="8"/>
  <c r="H266" i="8" s="1"/>
  <c r="F265" i="8"/>
  <c r="H265" i="8" s="1"/>
  <c r="F263" i="8"/>
  <c r="H263" i="8" s="1"/>
  <c r="F261" i="8"/>
  <c r="H261" i="8" s="1"/>
  <c r="F260" i="8"/>
  <c r="H260" i="8" s="1"/>
  <c r="F259" i="8"/>
  <c r="H259" i="8" s="1"/>
  <c r="F258" i="8"/>
  <c r="H258" i="8" s="1"/>
  <c r="F257" i="8"/>
  <c r="H257" i="8" s="1"/>
  <c r="F256" i="8"/>
  <c r="H256" i="8" s="1"/>
  <c r="F255" i="8"/>
  <c r="H255" i="8" s="1"/>
  <c r="F254" i="8"/>
  <c r="H254" i="8" s="1"/>
  <c r="F253" i="8"/>
  <c r="H253" i="8" s="1"/>
  <c r="F252" i="8"/>
  <c r="H252" i="8" s="1"/>
  <c r="F251" i="8"/>
  <c r="H251" i="8" s="1"/>
  <c r="F250" i="8"/>
  <c r="H250" i="8" s="1"/>
  <c r="F249" i="8"/>
  <c r="H249" i="8" s="1"/>
  <c r="F248" i="8"/>
  <c r="H248" i="8" s="1"/>
  <c r="F247" i="8"/>
  <c r="H247" i="8" s="1"/>
  <c r="F246" i="8"/>
  <c r="H246" i="8" s="1"/>
  <c r="F245" i="8"/>
  <c r="H245" i="8" s="1"/>
  <c r="F244" i="8"/>
  <c r="H244" i="8" s="1"/>
  <c r="F243" i="8"/>
  <c r="H243" i="8" s="1"/>
  <c r="F242" i="8"/>
  <c r="H242" i="8" s="1"/>
  <c r="F241" i="8"/>
  <c r="H241" i="8" s="1"/>
  <c r="F238" i="8"/>
  <c r="H238" i="8" s="1"/>
  <c r="F237" i="8"/>
  <c r="H237" i="8" s="1"/>
  <c r="F236" i="8"/>
  <c r="H236" i="8" s="1"/>
  <c r="F235" i="8"/>
  <c r="H235" i="8" s="1"/>
  <c r="F234" i="8"/>
  <c r="H234" i="8" s="1"/>
  <c r="F233" i="8"/>
  <c r="H233" i="8" s="1"/>
  <c r="F232" i="8"/>
  <c r="H232" i="8" s="1"/>
  <c r="F231" i="8"/>
  <c r="H231" i="8" s="1"/>
  <c r="F230" i="8"/>
  <c r="H230" i="8" s="1"/>
  <c r="F229" i="8"/>
  <c r="H229" i="8" s="1"/>
  <c r="F228" i="8"/>
  <c r="H228" i="8" s="1"/>
  <c r="F227" i="8"/>
  <c r="H227" i="8" s="1"/>
  <c r="F226" i="8"/>
  <c r="H226" i="8" s="1"/>
  <c r="F225" i="8"/>
  <c r="H225" i="8" s="1"/>
  <c r="F224" i="8"/>
  <c r="H224" i="8" s="1"/>
  <c r="F223" i="8"/>
  <c r="H223" i="8" s="1"/>
  <c r="F222" i="8"/>
  <c r="H222" i="8" s="1"/>
  <c r="F221" i="8"/>
  <c r="H221" i="8" s="1"/>
  <c r="F220" i="8"/>
  <c r="H220" i="8" s="1"/>
  <c r="F219" i="8"/>
  <c r="H219" i="8" s="1"/>
  <c r="F218" i="8"/>
  <c r="H218" i="8" s="1"/>
  <c r="F216" i="8"/>
  <c r="H216" i="8" s="1"/>
  <c r="F215" i="8"/>
  <c r="H215" i="8" s="1"/>
  <c r="F211" i="8"/>
  <c r="H211" i="8" s="1"/>
  <c r="F210" i="8"/>
  <c r="H210" i="8" s="1"/>
  <c r="F209" i="8"/>
  <c r="H209" i="8" s="1"/>
  <c r="F208" i="8"/>
  <c r="H208" i="8" s="1"/>
  <c r="F206" i="8"/>
  <c r="H206" i="8" s="1"/>
  <c r="F204" i="8"/>
  <c r="H204" i="8" s="1"/>
  <c r="F203" i="8"/>
  <c r="H203" i="8" s="1"/>
  <c r="F202" i="8"/>
  <c r="H202" i="8" s="1"/>
  <c r="F201" i="8"/>
  <c r="F197" i="8"/>
  <c r="H197" i="8" s="1"/>
  <c r="F196" i="8"/>
  <c r="H196" i="8" s="1"/>
  <c r="F195" i="8"/>
  <c r="H195" i="8" s="1"/>
  <c r="F194" i="8"/>
  <c r="H194" i="8" s="1"/>
  <c r="F193" i="8"/>
  <c r="H193" i="8" s="1"/>
  <c r="F192" i="8"/>
  <c r="H192" i="8" s="1"/>
  <c r="F191" i="8"/>
  <c r="H191" i="8" s="1"/>
  <c r="F190" i="8"/>
  <c r="H190" i="8" s="1"/>
  <c r="F189" i="8"/>
  <c r="H189" i="8" s="1"/>
  <c r="F188" i="8"/>
  <c r="H188" i="8" s="1"/>
  <c r="F187" i="8"/>
  <c r="H187" i="8" s="1"/>
  <c r="F186" i="8"/>
  <c r="H186" i="8" s="1"/>
  <c r="F185" i="8"/>
  <c r="H185" i="8" s="1"/>
  <c r="F184" i="8"/>
  <c r="H184" i="8" s="1"/>
  <c r="F183" i="8"/>
  <c r="H183" i="8" s="1"/>
  <c r="F182" i="8"/>
  <c r="H182" i="8" s="1"/>
  <c r="F181" i="8"/>
  <c r="H181" i="8" s="1"/>
  <c r="F180" i="8"/>
  <c r="H180" i="8" s="1"/>
  <c r="F179" i="8"/>
  <c r="H179" i="8" s="1"/>
  <c r="F178" i="8"/>
  <c r="H178" i="8" s="1"/>
  <c r="F177" i="8"/>
  <c r="H177" i="8" s="1"/>
  <c r="F176" i="8"/>
  <c r="H176" i="8" s="1"/>
  <c r="F175" i="8"/>
  <c r="H175" i="8" s="1"/>
  <c r="F174" i="8"/>
  <c r="H174" i="8" s="1"/>
  <c r="F173" i="8"/>
  <c r="F172" i="8"/>
  <c r="H172" i="8" s="1"/>
  <c r="F162" i="8"/>
  <c r="H162" i="8" s="1"/>
  <c r="F170" i="8"/>
  <c r="H170" i="8" s="1"/>
  <c r="F169" i="8"/>
  <c r="H169" i="8" s="1"/>
  <c r="F168" i="8"/>
  <c r="H168" i="8" s="1"/>
  <c r="F167" i="8"/>
  <c r="H167" i="8" s="1"/>
  <c r="F166" i="8"/>
  <c r="H166" i="8" s="1"/>
  <c r="F165" i="8"/>
  <c r="H165" i="8" s="1"/>
  <c r="F164" i="8"/>
  <c r="H164" i="8" s="1"/>
  <c r="F163" i="8"/>
  <c r="H163" i="8" s="1"/>
  <c r="F161" i="8"/>
  <c r="H161" i="8" s="1"/>
  <c r="F160" i="8"/>
  <c r="H160" i="8" s="1"/>
  <c r="F159" i="8"/>
  <c r="H159" i="8" s="1"/>
  <c r="F158" i="8"/>
  <c r="H158" i="8" s="1"/>
  <c r="F157" i="8"/>
  <c r="H157" i="8" s="1"/>
  <c r="F156" i="8"/>
  <c r="H156" i="8" s="1"/>
  <c r="F155" i="8"/>
  <c r="H155" i="8" s="1"/>
  <c r="F154" i="8"/>
  <c r="H154" i="8" s="1"/>
  <c r="F153" i="8"/>
  <c r="H153" i="8" s="1"/>
  <c r="F152" i="8"/>
  <c r="H152" i="8" s="1"/>
  <c r="F151" i="8"/>
  <c r="H151" i="8" s="1"/>
  <c r="F150" i="8"/>
  <c r="F149" i="8"/>
  <c r="H149" i="8" s="1"/>
  <c r="F148" i="8"/>
  <c r="H148" i="8" s="1"/>
  <c r="F147" i="8"/>
  <c r="H147" i="8" s="1"/>
  <c r="F146" i="8"/>
  <c r="H146" i="8" s="1"/>
  <c r="F145" i="8"/>
  <c r="H145" i="8" s="1"/>
  <c r="F144" i="8"/>
  <c r="H144" i="8" s="1"/>
  <c r="F143" i="8"/>
  <c r="H143" i="8" s="1"/>
  <c r="F142" i="8"/>
  <c r="H142" i="8" s="1"/>
  <c r="F141" i="8"/>
  <c r="H141" i="8" s="1"/>
  <c r="F140" i="8"/>
  <c r="H140" i="8" s="1"/>
  <c r="F139" i="8"/>
  <c r="H139" i="8" s="1"/>
  <c r="F138" i="8"/>
  <c r="H138" i="8" s="1"/>
  <c r="F137" i="8"/>
  <c r="H137" i="8" s="1"/>
  <c r="F136" i="8"/>
  <c r="H136" i="8" s="1"/>
  <c r="F135" i="8"/>
  <c r="H135" i="8" s="1"/>
  <c r="F133" i="8"/>
  <c r="H133" i="8" s="1"/>
  <c r="F132" i="8"/>
  <c r="H132" i="8" s="1"/>
  <c r="F131" i="8"/>
  <c r="H131" i="8" s="1"/>
  <c r="F129" i="8"/>
  <c r="H129" i="8" s="1"/>
  <c r="F128" i="8"/>
  <c r="H128" i="8" s="1"/>
  <c r="F124" i="8"/>
  <c r="H124" i="8" s="1"/>
  <c r="F123" i="8"/>
  <c r="H123" i="8" s="1"/>
  <c r="F122" i="8"/>
  <c r="H122" i="8" s="1"/>
  <c r="F121" i="8"/>
  <c r="H121" i="8" s="1"/>
  <c r="F119" i="8"/>
  <c r="H119" i="8" s="1"/>
  <c r="F118" i="8"/>
  <c r="H118" i="8" s="1"/>
  <c r="F117" i="8"/>
  <c r="F116" i="8"/>
  <c r="H116" i="8" s="1"/>
  <c r="F113" i="8"/>
  <c r="H113" i="8" s="1"/>
  <c r="F112" i="8"/>
  <c r="H112" i="8" s="1"/>
  <c r="F111" i="8"/>
  <c r="H111" i="8" s="1"/>
  <c r="F110" i="8"/>
  <c r="H110" i="8" s="1"/>
  <c r="H102" i="8"/>
  <c r="H101" i="8"/>
  <c r="F100" i="8"/>
  <c r="H100" i="8" s="1"/>
  <c r="F98" i="8"/>
  <c r="H98" i="8" s="1"/>
  <c r="H96" i="8"/>
  <c r="F95" i="8"/>
  <c r="H95" i="8" s="1"/>
  <c r="F94" i="8"/>
  <c r="H94" i="8" s="1"/>
  <c r="H93" i="8"/>
  <c r="H92" i="8"/>
  <c r="H91" i="8"/>
  <c r="H90" i="8"/>
  <c r="H89" i="8"/>
  <c r="F88" i="8"/>
  <c r="H88" i="8" s="1"/>
  <c r="F87" i="8"/>
  <c r="H87" i="8" s="1"/>
  <c r="F86" i="8"/>
  <c r="H86" i="8" s="1"/>
  <c r="F85" i="8"/>
  <c r="H85" i="8" s="1"/>
  <c r="F84" i="8"/>
  <c r="H84" i="8" s="1"/>
  <c r="H83" i="8"/>
  <c r="F82" i="8"/>
  <c r="H82" i="8" s="1"/>
  <c r="F81" i="8"/>
  <c r="H81" i="8" s="1"/>
  <c r="H80" i="8"/>
  <c r="F78" i="8"/>
  <c r="H78" i="8" s="1"/>
  <c r="F72" i="8"/>
  <c r="H72" i="8" s="1"/>
  <c r="H71" i="8"/>
  <c r="F70" i="8"/>
  <c r="H70" i="8" s="1"/>
  <c r="F69" i="8"/>
  <c r="H69" i="8" s="1"/>
  <c r="F54" i="8"/>
  <c r="H54" i="8" s="1"/>
  <c r="F52" i="8"/>
  <c r="H52" i="8" s="1"/>
  <c r="H50" i="8"/>
  <c r="F48" i="8"/>
  <c r="H48" i="8" s="1"/>
  <c r="F45" i="8"/>
  <c r="H45" i="8" s="1"/>
  <c r="F44" i="8"/>
  <c r="H44" i="8" s="1"/>
  <c r="F43" i="8"/>
  <c r="H43" i="8" s="1"/>
  <c r="F42" i="8"/>
  <c r="H34" i="8"/>
  <c r="H32" i="8"/>
  <c r="H31" i="8"/>
  <c r="H30" i="8"/>
  <c r="H29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H6" i="8"/>
  <c r="I5" i="8"/>
  <c r="I4" i="8"/>
  <c r="G270" i="14"/>
  <c r="J270" i="14" s="1"/>
  <c r="G268" i="14"/>
  <c r="J268" i="14" s="1"/>
  <c r="I269" i="14"/>
  <c r="F273" i="14"/>
  <c r="H560" i="14"/>
  <c r="F562" i="14"/>
  <c r="F563" i="14"/>
  <c r="F565" i="14"/>
  <c r="I356" i="8" l="1"/>
  <c r="H356" i="8"/>
  <c r="I336" i="8"/>
  <c r="H336" i="8"/>
  <c r="I368" i="8"/>
  <c r="H368" i="8"/>
  <c r="I201" i="8"/>
  <c r="H201" i="8"/>
  <c r="I372" i="8"/>
  <c r="H372" i="8"/>
  <c r="I117" i="8"/>
  <c r="H117" i="8"/>
  <c r="I373" i="8"/>
  <c r="H373" i="8"/>
  <c r="I297" i="8"/>
  <c r="H297" i="8"/>
  <c r="I374" i="8"/>
  <c r="H374" i="8"/>
  <c r="I344" i="8"/>
  <c r="H344" i="8"/>
  <c r="I375" i="8"/>
  <c r="H375" i="8"/>
  <c r="I345" i="8"/>
  <c r="H345" i="8"/>
  <c r="I376" i="8"/>
  <c r="H376" i="8"/>
  <c r="I346" i="8"/>
  <c r="H346" i="8"/>
  <c r="I377" i="8"/>
  <c r="H377" i="8"/>
  <c r="I401" i="8"/>
  <c r="H401" i="8"/>
  <c r="I357" i="8"/>
  <c r="H357" i="8"/>
  <c r="I370" i="8"/>
  <c r="H370" i="8"/>
  <c r="I371" i="8"/>
  <c r="H371" i="8"/>
  <c r="I347" i="8"/>
  <c r="H347" i="8"/>
  <c r="I348" i="8"/>
  <c r="H348" i="8"/>
  <c r="I379" i="8"/>
  <c r="H379" i="8"/>
  <c r="I150" i="8"/>
  <c r="H150" i="8"/>
  <c r="I349" i="8"/>
  <c r="H349" i="8"/>
  <c r="I392" i="8"/>
  <c r="H392" i="8"/>
  <c r="I97" i="8"/>
  <c r="H97" i="8"/>
  <c r="I350" i="8"/>
  <c r="H350" i="8"/>
  <c r="I394" i="8"/>
  <c r="H394" i="8"/>
  <c r="I351" i="8"/>
  <c r="H351" i="8"/>
  <c r="I395" i="8"/>
  <c r="H395" i="8"/>
  <c r="I352" i="8"/>
  <c r="H352" i="8"/>
  <c r="I397" i="8"/>
  <c r="H397" i="8"/>
  <c r="I33" i="8"/>
  <c r="H33" i="8"/>
  <c r="I353" i="8"/>
  <c r="H353" i="8"/>
  <c r="I398" i="8"/>
  <c r="H398" i="8"/>
  <c r="I287" i="8"/>
  <c r="H287" i="8"/>
  <c r="I354" i="8"/>
  <c r="H354" i="8"/>
  <c r="I399" i="8"/>
  <c r="H399" i="8"/>
  <c r="I378" i="8"/>
  <c r="H378" i="8"/>
  <c r="I42" i="8"/>
  <c r="H42" i="8"/>
  <c r="I173" i="8"/>
  <c r="H173" i="8"/>
  <c r="I298" i="8"/>
  <c r="H298" i="8"/>
  <c r="I400" i="8"/>
  <c r="H400" i="8"/>
  <c r="G562" i="14"/>
  <c r="J562" i="14" s="1"/>
  <c r="H562" i="14"/>
  <c r="G560" i="14"/>
  <c r="J560" i="14" s="1"/>
  <c r="G247" i="14"/>
  <c r="J247" i="14" s="1"/>
  <c r="H247" i="14"/>
  <c r="G567" i="14"/>
  <c r="J567" i="14" s="1"/>
  <c r="H567" i="14"/>
  <c r="G565" i="14"/>
  <c r="J565" i="14" s="1"/>
  <c r="H565" i="14"/>
  <c r="G563" i="14"/>
  <c r="J563" i="14" s="1"/>
  <c r="H563" i="14"/>
  <c r="G273" i="14"/>
  <c r="J273" i="14" s="1"/>
  <c r="H273" i="14"/>
  <c r="G571" i="14"/>
  <c r="J571" i="14" s="1"/>
  <c r="H571" i="14"/>
  <c r="I566" i="14"/>
  <c r="H566" i="14"/>
  <c r="G570" i="14"/>
  <c r="J570" i="14" s="1"/>
  <c r="H570" i="14"/>
  <c r="G89" i="12"/>
  <c r="J89" i="12" s="1"/>
  <c r="H89" i="12"/>
  <c r="I88" i="12"/>
  <c r="H88" i="12"/>
  <c r="G87" i="12"/>
  <c r="J87" i="12" s="1"/>
  <c r="H87" i="12"/>
  <c r="I86" i="12"/>
  <c r="H86" i="12"/>
  <c r="G85" i="12"/>
  <c r="J85" i="12" s="1"/>
  <c r="H85" i="12"/>
  <c r="G84" i="12"/>
  <c r="J84" i="12" s="1"/>
  <c r="H84" i="12"/>
  <c r="G80" i="12"/>
  <c r="J80" i="12" s="1"/>
  <c r="H80" i="12"/>
  <c r="G93" i="12"/>
  <c r="J93" i="12" s="1"/>
  <c r="H93" i="12"/>
  <c r="G81" i="12"/>
  <c r="J81" i="12" s="1"/>
  <c r="H81" i="12"/>
  <c r="G95" i="12"/>
  <c r="J95" i="12" s="1"/>
  <c r="H95" i="12"/>
  <c r="G92" i="12"/>
  <c r="J92" i="12" s="1"/>
  <c r="H92" i="12"/>
  <c r="G91" i="12"/>
  <c r="J91" i="12" s="1"/>
  <c r="H91" i="12"/>
  <c r="G83" i="12"/>
  <c r="J83" i="12" s="1"/>
  <c r="H83" i="12"/>
  <c r="I94" i="12"/>
  <c r="H94" i="12"/>
  <c r="I90" i="12"/>
  <c r="H90" i="12"/>
  <c r="I82" i="12"/>
  <c r="H82" i="12"/>
  <c r="I6" i="8"/>
  <c r="I135" i="8"/>
  <c r="I192" i="8"/>
  <c r="I82" i="8"/>
  <c r="I221" i="8"/>
  <c r="I288" i="8"/>
  <c r="I43" i="8"/>
  <c r="I222" i="8"/>
  <c r="I335" i="8"/>
  <c r="I44" i="8"/>
  <c r="I110" i="8"/>
  <c r="I194" i="8"/>
  <c r="I291" i="8"/>
  <c r="I139" i="8"/>
  <c r="I224" i="8"/>
  <c r="I112" i="8"/>
  <c r="I196" i="8"/>
  <c r="I244" i="8"/>
  <c r="I113" i="8"/>
  <c r="I197" i="8"/>
  <c r="I294" i="8"/>
  <c r="I88" i="8"/>
  <c r="I116" i="8"/>
  <c r="I142" i="8"/>
  <c r="I159" i="8"/>
  <c r="I179" i="8"/>
  <c r="I227" i="8"/>
  <c r="I246" i="8"/>
  <c r="I274" i="8"/>
  <c r="I295" i="8"/>
  <c r="I54" i="8"/>
  <c r="I89" i="8"/>
  <c r="I143" i="8"/>
  <c r="I160" i="8"/>
  <c r="I180" i="8"/>
  <c r="I202" i="8"/>
  <c r="I228" i="8"/>
  <c r="I247" i="8"/>
  <c r="I275" i="8"/>
  <c r="I296" i="8"/>
  <c r="I90" i="8"/>
  <c r="I118" i="8"/>
  <c r="I144" i="8"/>
  <c r="I181" i="8"/>
  <c r="I203" i="8"/>
  <c r="I229" i="8"/>
  <c r="I248" i="8"/>
  <c r="I276" i="8"/>
  <c r="I91" i="8"/>
  <c r="I119" i="8"/>
  <c r="I145" i="8"/>
  <c r="I161" i="8"/>
  <c r="I182" i="8"/>
  <c r="I204" i="8"/>
  <c r="I230" i="8"/>
  <c r="I249" i="8"/>
  <c r="I277" i="8"/>
  <c r="I220" i="8"/>
  <c r="I174" i="8"/>
  <c r="I289" i="8"/>
  <c r="I175" i="8"/>
  <c r="I45" i="8"/>
  <c r="I158" i="8"/>
  <c r="I263" i="8"/>
  <c r="I183" i="8"/>
  <c r="I184" i="8"/>
  <c r="I279" i="8"/>
  <c r="I165" i="8"/>
  <c r="I166" i="8"/>
  <c r="I265" i="8"/>
  <c r="I29" i="8"/>
  <c r="I71" i="8"/>
  <c r="I96" i="8"/>
  <c r="I128" i="8"/>
  <c r="I167" i="8"/>
  <c r="I187" i="8"/>
  <c r="I211" i="8"/>
  <c r="I235" i="8"/>
  <c r="I254" i="8"/>
  <c r="I282" i="8"/>
  <c r="I172" i="8"/>
  <c r="I136" i="8"/>
  <c r="I238" i="8"/>
  <c r="I137" i="8"/>
  <c r="I84" i="8"/>
  <c r="I223" i="8"/>
  <c r="I156" i="8"/>
  <c r="I337" i="8"/>
  <c r="I140" i="8"/>
  <c r="I271" i="8"/>
  <c r="I87" i="8"/>
  <c r="I226" i="8"/>
  <c r="I52" i="8"/>
  <c r="I121" i="8"/>
  <c r="I232" i="8"/>
  <c r="I94" i="8"/>
  <c r="I209" i="8"/>
  <c r="I70" i="8"/>
  <c r="I186" i="8"/>
  <c r="I30" i="8"/>
  <c r="I72" i="8"/>
  <c r="I129" i="8"/>
  <c r="I151" i="8"/>
  <c r="I168" i="8"/>
  <c r="I188" i="8"/>
  <c r="I215" i="8"/>
  <c r="I236" i="8"/>
  <c r="I255" i="8"/>
  <c r="I266" i="8"/>
  <c r="I283" i="8"/>
  <c r="I81" i="8"/>
  <c r="I261" i="8"/>
  <c r="I138" i="8"/>
  <c r="I242" i="8"/>
  <c r="I176" i="8"/>
  <c r="I292" i="8"/>
  <c r="I86" i="8"/>
  <c r="I231" i="8"/>
  <c r="I93" i="8"/>
  <c r="I123" i="8"/>
  <c r="I210" i="8"/>
  <c r="I31" i="8"/>
  <c r="I78" i="8"/>
  <c r="I98" i="8"/>
  <c r="I131" i="8"/>
  <c r="I152" i="8"/>
  <c r="I169" i="8"/>
  <c r="I189" i="8"/>
  <c r="I216" i="8"/>
  <c r="I237" i="8"/>
  <c r="I256" i="8"/>
  <c r="I267" i="8"/>
  <c r="I284" i="8"/>
  <c r="I259" i="8"/>
  <c r="I241" i="8"/>
  <c r="I155" i="8"/>
  <c r="I111" i="8"/>
  <c r="I270" i="8"/>
  <c r="I177" i="8"/>
  <c r="I293" i="8"/>
  <c r="I141" i="8"/>
  <c r="I272" i="8"/>
  <c r="I163" i="8"/>
  <c r="I278" i="8"/>
  <c r="I147" i="8"/>
  <c r="I185" i="8"/>
  <c r="I149" i="8"/>
  <c r="I281" i="8"/>
  <c r="I32" i="8"/>
  <c r="I79" i="8"/>
  <c r="I100" i="8"/>
  <c r="I132" i="8"/>
  <c r="I153" i="8"/>
  <c r="I170" i="8"/>
  <c r="I190" i="8"/>
  <c r="I218" i="8"/>
  <c r="I257" i="8"/>
  <c r="I268" i="8"/>
  <c r="I285" i="8"/>
  <c r="I34" i="8"/>
  <c r="I102" i="8"/>
  <c r="I193" i="8"/>
  <c r="I260" i="8"/>
  <c r="I83" i="8"/>
  <c r="I85" i="8"/>
  <c r="I195" i="8"/>
  <c r="I243" i="8"/>
  <c r="I48" i="8"/>
  <c r="I157" i="8"/>
  <c r="I225" i="8"/>
  <c r="I338" i="8"/>
  <c r="I50" i="8"/>
  <c r="I178" i="8"/>
  <c r="I245" i="8"/>
  <c r="I92" i="8"/>
  <c r="I146" i="8"/>
  <c r="I206" i="8"/>
  <c r="I250" i="8"/>
  <c r="I122" i="8"/>
  <c r="I164" i="8"/>
  <c r="I208" i="8"/>
  <c r="I251" i="8"/>
  <c r="I69" i="8"/>
  <c r="I148" i="8"/>
  <c r="I233" i="8"/>
  <c r="I252" i="8"/>
  <c r="I280" i="8"/>
  <c r="I95" i="8"/>
  <c r="I124" i="8"/>
  <c r="I234" i="8"/>
  <c r="I253" i="8"/>
  <c r="I80" i="8"/>
  <c r="I101" i="8"/>
  <c r="I133" i="8"/>
  <c r="I154" i="8"/>
  <c r="I162" i="8"/>
  <c r="I191" i="8"/>
  <c r="I219" i="8"/>
  <c r="I258" i="8"/>
  <c r="I286" i="8"/>
  <c r="G566" i="14"/>
  <c r="J566" i="14" s="1"/>
  <c r="I247" i="14"/>
  <c r="I562" i="14"/>
  <c r="I560" i="14"/>
  <c r="I567" i="14"/>
  <c r="G88" i="12"/>
  <c r="J88" i="12" s="1"/>
  <c r="I92" i="12"/>
  <c r="G82" i="12"/>
  <c r="J82" i="12" s="1"/>
  <c r="I80" i="12"/>
  <c r="G81" i="8"/>
  <c r="J81" i="8" s="1"/>
  <c r="G85" i="8"/>
  <c r="J85" i="8" s="1"/>
  <c r="G89" i="8"/>
  <c r="J89" i="8" s="1"/>
  <c r="G93" i="8"/>
  <c r="J93" i="8" s="1"/>
  <c r="G97" i="8"/>
  <c r="J97" i="8" s="1"/>
  <c r="G111" i="8"/>
  <c r="J111" i="8" s="1"/>
  <c r="G117" i="8"/>
  <c r="J117" i="8" s="1"/>
  <c r="G122" i="8"/>
  <c r="J122" i="8" s="1"/>
  <c r="G129" i="8"/>
  <c r="J129" i="8" s="1"/>
  <c r="G138" i="8"/>
  <c r="J138" i="8" s="1"/>
  <c r="G142" i="8"/>
  <c r="J142" i="8" s="1"/>
  <c r="G146" i="8"/>
  <c r="J146" i="8" s="1"/>
  <c r="G150" i="8"/>
  <c r="J150" i="8" s="1"/>
  <c r="G154" i="8"/>
  <c r="J154" i="8" s="1"/>
  <c r="G155" i="8"/>
  <c r="J155" i="8" s="1"/>
  <c r="G159" i="8"/>
  <c r="J159" i="8" s="1"/>
  <c r="G163" i="8"/>
  <c r="J163" i="8" s="1"/>
  <c r="G167" i="8"/>
  <c r="J167" i="8" s="1"/>
  <c r="G162" i="8"/>
  <c r="J162" i="8" s="1"/>
  <c r="G175" i="8"/>
  <c r="J175" i="8" s="1"/>
  <c r="G179" i="8"/>
  <c r="J179" i="8" s="1"/>
  <c r="G183" i="8"/>
  <c r="J183" i="8" s="1"/>
  <c r="G187" i="8"/>
  <c r="J187" i="8" s="1"/>
  <c r="G191" i="8"/>
  <c r="J191" i="8" s="1"/>
  <c r="G194" i="8"/>
  <c r="J194" i="8" s="1"/>
  <c r="G201" i="8"/>
  <c r="J201" i="8" s="1"/>
  <c r="G206" i="8"/>
  <c r="J206" i="8" s="1"/>
  <c r="G211" i="8"/>
  <c r="J211" i="8" s="1"/>
  <c r="G219" i="8"/>
  <c r="J219" i="8" s="1"/>
  <c r="G223" i="8"/>
  <c r="J223" i="8" s="1"/>
  <c r="G227" i="8"/>
  <c r="J227" i="8" s="1"/>
  <c r="G231" i="8"/>
  <c r="J231" i="8" s="1"/>
  <c r="G235" i="8"/>
  <c r="J235" i="8" s="1"/>
  <c r="G242" i="8"/>
  <c r="J242" i="8" s="1"/>
  <c r="G246" i="8"/>
  <c r="J246" i="8" s="1"/>
  <c r="G250" i="8"/>
  <c r="J250" i="8" s="1"/>
  <c r="G254" i="8"/>
  <c r="J254" i="8" s="1"/>
  <c r="G258" i="8"/>
  <c r="J258" i="8" s="1"/>
  <c r="G274" i="8"/>
  <c r="J274" i="8" s="1"/>
  <c r="G278" i="8"/>
  <c r="J278" i="8" s="1"/>
  <c r="G282" i="8"/>
  <c r="J282" i="8" s="1"/>
  <c r="G286" i="8"/>
  <c r="J286" i="8" s="1"/>
  <c r="G291" i="8"/>
  <c r="J291" i="8" s="1"/>
  <c r="G295" i="8"/>
  <c r="J295" i="8" s="1"/>
  <c r="G336" i="8"/>
  <c r="J336" i="8" s="1"/>
  <c r="G345" i="8"/>
  <c r="J345" i="8" s="1"/>
  <c r="G349" i="8"/>
  <c r="J349" i="8" s="1"/>
  <c r="G353" i="8"/>
  <c r="J353" i="8" s="1"/>
  <c r="G357" i="8"/>
  <c r="J357" i="8" s="1"/>
  <c r="G372" i="8"/>
  <c r="J372" i="8" s="1"/>
  <c r="G376" i="8"/>
  <c r="J376" i="8" s="1"/>
  <c r="G392" i="8"/>
  <c r="J392" i="8" s="1"/>
  <c r="G398" i="8"/>
  <c r="J398" i="8" s="1"/>
  <c r="G72" i="8"/>
  <c r="J72" i="8" s="1"/>
  <c r="G69" i="8"/>
  <c r="J69" i="8" s="1"/>
  <c r="G78" i="8"/>
  <c r="J78" i="8" s="1"/>
  <c r="G82" i="8"/>
  <c r="J82" i="8" s="1"/>
  <c r="G86" i="8"/>
  <c r="J86" i="8" s="1"/>
  <c r="G90" i="8"/>
  <c r="J90" i="8" s="1"/>
  <c r="G94" i="8"/>
  <c r="J94" i="8" s="1"/>
  <c r="G98" i="8"/>
  <c r="J98" i="8" s="1"/>
  <c r="G102" i="8"/>
  <c r="J102" i="8" s="1"/>
  <c r="G112" i="8"/>
  <c r="J112" i="8" s="1"/>
  <c r="G118" i="8"/>
  <c r="J118" i="8" s="1"/>
  <c r="G123" i="8"/>
  <c r="J123" i="8" s="1"/>
  <c r="G131" i="8"/>
  <c r="J131" i="8" s="1"/>
  <c r="G135" i="8"/>
  <c r="J135" i="8" s="1"/>
  <c r="G139" i="8"/>
  <c r="J139" i="8" s="1"/>
  <c r="G143" i="8"/>
  <c r="J143" i="8" s="1"/>
  <c r="G147" i="8"/>
  <c r="J147" i="8" s="1"/>
  <c r="G151" i="8"/>
  <c r="J151" i="8" s="1"/>
  <c r="G156" i="8"/>
  <c r="J156" i="8" s="1"/>
  <c r="G160" i="8"/>
  <c r="J160" i="8" s="1"/>
  <c r="G164" i="8"/>
  <c r="J164" i="8" s="1"/>
  <c r="G168" i="8"/>
  <c r="J168" i="8" s="1"/>
  <c r="G172" i="8"/>
  <c r="J172" i="8" s="1"/>
  <c r="G176" i="8"/>
  <c r="J176" i="8" s="1"/>
  <c r="G180" i="8"/>
  <c r="J180" i="8" s="1"/>
  <c r="G184" i="8"/>
  <c r="J184" i="8" s="1"/>
  <c r="G188" i="8"/>
  <c r="J188" i="8" s="1"/>
  <c r="G192" i="8"/>
  <c r="J192" i="8" s="1"/>
  <c r="G195" i="8"/>
  <c r="J195" i="8" s="1"/>
  <c r="G202" i="8"/>
  <c r="J202" i="8" s="1"/>
  <c r="G208" i="8"/>
  <c r="J208" i="8" s="1"/>
  <c r="G215" i="8"/>
  <c r="J215" i="8" s="1"/>
  <c r="G220" i="8"/>
  <c r="J220" i="8" s="1"/>
  <c r="G224" i="8"/>
  <c r="J224" i="8" s="1"/>
  <c r="G228" i="8"/>
  <c r="J228" i="8" s="1"/>
  <c r="G232" i="8"/>
  <c r="J232" i="8" s="1"/>
  <c r="G236" i="8"/>
  <c r="J236" i="8" s="1"/>
  <c r="G243" i="8"/>
  <c r="J243" i="8" s="1"/>
  <c r="G247" i="8"/>
  <c r="J247" i="8" s="1"/>
  <c r="G251" i="8"/>
  <c r="J251" i="8" s="1"/>
  <c r="G255" i="8"/>
  <c r="J255" i="8" s="1"/>
  <c r="G259" i="8"/>
  <c r="J259" i="8" s="1"/>
  <c r="G266" i="8"/>
  <c r="J266" i="8" s="1"/>
  <c r="G270" i="8"/>
  <c r="J270" i="8" s="1"/>
  <c r="G275" i="8"/>
  <c r="J275" i="8" s="1"/>
  <c r="G279" i="8"/>
  <c r="J279" i="8" s="1"/>
  <c r="G283" i="8"/>
  <c r="J283" i="8" s="1"/>
  <c r="G287" i="8"/>
  <c r="J287" i="8" s="1"/>
  <c r="G292" i="8"/>
  <c r="J292" i="8" s="1"/>
  <c r="G296" i="8"/>
  <c r="J296" i="8" s="1"/>
  <c r="G337" i="8"/>
  <c r="J337" i="8" s="1"/>
  <c r="G346" i="8"/>
  <c r="J346" i="8" s="1"/>
  <c r="G350" i="8"/>
  <c r="J350" i="8" s="1"/>
  <c r="G354" i="8"/>
  <c r="J354" i="8" s="1"/>
  <c r="G368" i="8"/>
  <c r="J368" i="8" s="1"/>
  <c r="G373" i="8"/>
  <c r="J373" i="8" s="1"/>
  <c r="G377" i="8"/>
  <c r="J377" i="8" s="1"/>
  <c r="G394" i="8"/>
  <c r="J394" i="8" s="1"/>
  <c r="G399" i="8"/>
  <c r="J399" i="8" s="1"/>
  <c r="G70" i="8"/>
  <c r="J70" i="8" s="1"/>
  <c r="G79" i="8"/>
  <c r="J79" i="8" s="1"/>
  <c r="G83" i="8"/>
  <c r="J83" i="8" s="1"/>
  <c r="G87" i="8"/>
  <c r="J87" i="8" s="1"/>
  <c r="G91" i="8"/>
  <c r="J91" i="8" s="1"/>
  <c r="G95" i="8"/>
  <c r="J95" i="8" s="1"/>
  <c r="G100" i="8"/>
  <c r="J100" i="8" s="1"/>
  <c r="G113" i="8"/>
  <c r="J113" i="8" s="1"/>
  <c r="G119" i="8"/>
  <c r="J119" i="8" s="1"/>
  <c r="G124" i="8"/>
  <c r="J124" i="8" s="1"/>
  <c r="G132" i="8"/>
  <c r="J132" i="8" s="1"/>
  <c r="G136" i="8"/>
  <c r="J136" i="8" s="1"/>
  <c r="G140" i="8"/>
  <c r="J140" i="8" s="1"/>
  <c r="G144" i="8"/>
  <c r="J144" i="8" s="1"/>
  <c r="G148" i="8"/>
  <c r="J148" i="8" s="1"/>
  <c r="G152" i="8"/>
  <c r="J152" i="8" s="1"/>
  <c r="G157" i="8"/>
  <c r="J157" i="8" s="1"/>
  <c r="G165" i="8"/>
  <c r="J165" i="8" s="1"/>
  <c r="G169" i="8"/>
  <c r="J169" i="8" s="1"/>
  <c r="G173" i="8"/>
  <c r="J173" i="8" s="1"/>
  <c r="G177" i="8"/>
  <c r="J177" i="8" s="1"/>
  <c r="G181" i="8"/>
  <c r="J181" i="8" s="1"/>
  <c r="G185" i="8"/>
  <c r="J185" i="8" s="1"/>
  <c r="G189" i="8"/>
  <c r="J189" i="8" s="1"/>
  <c r="G193" i="8"/>
  <c r="J193" i="8" s="1"/>
  <c r="G196" i="8"/>
  <c r="J196" i="8" s="1"/>
  <c r="G203" i="8"/>
  <c r="J203" i="8" s="1"/>
  <c r="G209" i="8"/>
  <c r="J209" i="8" s="1"/>
  <c r="G216" i="8"/>
  <c r="J216" i="8" s="1"/>
  <c r="G221" i="8"/>
  <c r="J221" i="8" s="1"/>
  <c r="G225" i="8"/>
  <c r="J225" i="8" s="1"/>
  <c r="G229" i="8"/>
  <c r="J229" i="8" s="1"/>
  <c r="G233" i="8"/>
  <c r="J233" i="8" s="1"/>
  <c r="G237" i="8"/>
  <c r="J237" i="8" s="1"/>
  <c r="G238" i="8"/>
  <c r="J238" i="8" s="1"/>
  <c r="G244" i="8"/>
  <c r="J244" i="8" s="1"/>
  <c r="G248" i="8"/>
  <c r="J248" i="8" s="1"/>
  <c r="G252" i="8"/>
  <c r="J252" i="8" s="1"/>
  <c r="G256" i="8"/>
  <c r="J256" i="8" s="1"/>
  <c r="G260" i="8"/>
  <c r="J260" i="8" s="1"/>
  <c r="G267" i="8"/>
  <c r="J267" i="8" s="1"/>
  <c r="G271" i="8"/>
  <c r="J271" i="8" s="1"/>
  <c r="G276" i="8"/>
  <c r="J276" i="8" s="1"/>
  <c r="G280" i="8"/>
  <c r="J280" i="8" s="1"/>
  <c r="G284" i="8"/>
  <c r="J284" i="8" s="1"/>
  <c r="G288" i="8"/>
  <c r="J288" i="8" s="1"/>
  <c r="G293" i="8"/>
  <c r="J293" i="8" s="1"/>
  <c r="G297" i="8"/>
  <c r="J297" i="8" s="1"/>
  <c r="G298" i="8"/>
  <c r="J298" i="8" s="1"/>
  <c r="G338" i="8"/>
  <c r="J338" i="8" s="1"/>
  <c r="G347" i="8"/>
  <c r="J347" i="8" s="1"/>
  <c r="G351" i="8"/>
  <c r="J351" i="8" s="1"/>
  <c r="G370" i="8"/>
  <c r="J370" i="8" s="1"/>
  <c r="G374" i="8"/>
  <c r="J374" i="8" s="1"/>
  <c r="G378" i="8"/>
  <c r="J378" i="8" s="1"/>
  <c r="G395" i="8"/>
  <c r="J395" i="8" s="1"/>
  <c r="G400" i="8"/>
  <c r="J400" i="8" s="1"/>
  <c r="G71" i="8"/>
  <c r="J71" i="8" s="1"/>
  <c r="G80" i="8"/>
  <c r="J80" i="8" s="1"/>
  <c r="G84" i="8"/>
  <c r="J84" i="8" s="1"/>
  <c r="G88" i="8"/>
  <c r="J88" i="8" s="1"/>
  <c r="G92" i="8"/>
  <c r="J92" i="8" s="1"/>
  <c r="G96" i="8"/>
  <c r="J96" i="8" s="1"/>
  <c r="G101" i="8"/>
  <c r="J101" i="8" s="1"/>
  <c r="G110" i="8"/>
  <c r="J110" i="8" s="1"/>
  <c r="G116" i="8"/>
  <c r="J116" i="8" s="1"/>
  <c r="G121" i="8"/>
  <c r="J121" i="8" s="1"/>
  <c r="G128" i="8"/>
  <c r="J128" i="8" s="1"/>
  <c r="G133" i="8"/>
  <c r="J133" i="8" s="1"/>
  <c r="G137" i="8"/>
  <c r="J137" i="8" s="1"/>
  <c r="G141" i="8"/>
  <c r="J141" i="8" s="1"/>
  <c r="G145" i="8"/>
  <c r="J145" i="8" s="1"/>
  <c r="G149" i="8"/>
  <c r="J149" i="8" s="1"/>
  <c r="G153" i="8"/>
  <c r="J153" i="8" s="1"/>
  <c r="G158" i="8"/>
  <c r="J158" i="8" s="1"/>
  <c r="G161" i="8"/>
  <c r="J161" i="8" s="1"/>
  <c r="G166" i="8"/>
  <c r="J166" i="8" s="1"/>
  <c r="G170" i="8"/>
  <c r="J170" i="8" s="1"/>
  <c r="G174" i="8"/>
  <c r="J174" i="8" s="1"/>
  <c r="G178" i="8"/>
  <c r="J178" i="8" s="1"/>
  <c r="G182" i="8"/>
  <c r="J182" i="8" s="1"/>
  <c r="G186" i="8"/>
  <c r="J186" i="8" s="1"/>
  <c r="G190" i="8"/>
  <c r="J190" i="8" s="1"/>
  <c r="G197" i="8"/>
  <c r="J197" i="8" s="1"/>
  <c r="G204" i="8"/>
  <c r="J204" i="8" s="1"/>
  <c r="G210" i="8"/>
  <c r="J210" i="8" s="1"/>
  <c r="G218" i="8"/>
  <c r="J218" i="8" s="1"/>
  <c r="G222" i="8"/>
  <c r="J222" i="8" s="1"/>
  <c r="G226" i="8"/>
  <c r="J226" i="8" s="1"/>
  <c r="G230" i="8"/>
  <c r="J230" i="8" s="1"/>
  <c r="G234" i="8"/>
  <c r="J234" i="8" s="1"/>
  <c r="G241" i="8"/>
  <c r="J241" i="8" s="1"/>
  <c r="G245" i="8"/>
  <c r="J245" i="8" s="1"/>
  <c r="G249" i="8"/>
  <c r="J249" i="8" s="1"/>
  <c r="G253" i="8"/>
  <c r="J253" i="8" s="1"/>
  <c r="G257" i="8"/>
  <c r="J257" i="8" s="1"/>
  <c r="G261" i="8"/>
  <c r="J261" i="8" s="1"/>
  <c r="G263" i="8"/>
  <c r="J263" i="8" s="1"/>
  <c r="G265" i="8"/>
  <c r="J265" i="8" s="1"/>
  <c r="G268" i="8"/>
  <c r="J268" i="8" s="1"/>
  <c r="G272" i="8"/>
  <c r="J272" i="8" s="1"/>
  <c r="G277" i="8"/>
  <c r="J277" i="8" s="1"/>
  <c r="G281" i="8"/>
  <c r="J281" i="8" s="1"/>
  <c r="G285" i="8"/>
  <c r="J285" i="8" s="1"/>
  <c r="G289" i="8"/>
  <c r="J289" i="8" s="1"/>
  <c r="G294" i="8"/>
  <c r="J294" i="8" s="1"/>
  <c r="G335" i="8"/>
  <c r="J335" i="8" s="1"/>
  <c r="G344" i="8"/>
  <c r="J344" i="8" s="1"/>
  <c r="G348" i="8"/>
  <c r="J348" i="8" s="1"/>
  <c r="G352" i="8"/>
  <c r="J352" i="8" s="1"/>
  <c r="G356" i="8"/>
  <c r="J356" i="8" s="1"/>
  <c r="G371" i="8"/>
  <c r="J371" i="8" s="1"/>
  <c r="G375" i="8"/>
  <c r="J375" i="8" s="1"/>
  <c r="G379" i="8"/>
  <c r="J379" i="8" s="1"/>
  <c r="G397" i="8"/>
  <c r="J397" i="8" s="1"/>
  <c r="G401" i="8"/>
  <c r="J401" i="8" s="1"/>
  <c r="G4" i="8"/>
  <c r="J4" i="8" s="1"/>
  <c r="G8" i="8"/>
  <c r="J8" i="8" s="1"/>
  <c r="G12" i="8"/>
  <c r="J12" i="8" s="1"/>
  <c r="G16" i="8"/>
  <c r="J16" i="8" s="1"/>
  <c r="G20" i="8"/>
  <c r="J20" i="8" s="1"/>
  <c r="G24" i="8"/>
  <c r="J24" i="8" s="1"/>
  <c r="G32" i="8"/>
  <c r="J32" i="8" s="1"/>
  <c r="G42" i="8"/>
  <c r="J42" i="8" s="1"/>
  <c r="G48" i="8"/>
  <c r="J48" i="8" s="1"/>
  <c r="G9" i="8"/>
  <c r="J9" i="8" s="1"/>
  <c r="G13" i="8"/>
  <c r="J13" i="8" s="1"/>
  <c r="G17" i="8"/>
  <c r="J17" i="8" s="1"/>
  <c r="G21" i="8"/>
  <c r="J21" i="8" s="1"/>
  <c r="G25" i="8"/>
  <c r="J25" i="8" s="1"/>
  <c r="G29" i="8"/>
  <c r="J29" i="8" s="1"/>
  <c r="G33" i="8"/>
  <c r="J33" i="8" s="1"/>
  <c r="G43" i="8"/>
  <c r="J43" i="8" s="1"/>
  <c r="J50" i="8"/>
  <c r="G5" i="8"/>
  <c r="J5" i="8" s="1"/>
  <c r="G6" i="8"/>
  <c r="J6" i="8" s="1"/>
  <c r="G18" i="8"/>
  <c r="J18" i="8" s="1"/>
  <c r="G26" i="8"/>
  <c r="J26" i="8" s="1"/>
  <c r="G34" i="8"/>
  <c r="J34" i="8" s="1"/>
  <c r="G44" i="8"/>
  <c r="J44" i="8" s="1"/>
  <c r="G52" i="8"/>
  <c r="J52" i="8" s="1"/>
  <c r="G10" i="8"/>
  <c r="J10" i="8" s="1"/>
  <c r="G14" i="8"/>
  <c r="J14" i="8" s="1"/>
  <c r="G22" i="8"/>
  <c r="J22" i="8" s="1"/>
  <c r="G30" i="8"/>
  <c r="J30" i="8" s="1"/>
  <c r="G7" i="8"/>
  <c r="J7" i="8" s="1"/>
  <c r="G11" i="8"/>
  <c r="J11" i="8" s="1"/>
  <c r="G15" i="8"/>
  <c r="J15" i="8" s="1"/>
  <c r="G19" i="8"/>
  <c r="J19" i="8" s="1"/>
  <c r="G23" i="8"/>
  <c r="J23" i="8" s="1"/>
  <c r="G27" i="8"/>
  <c r="J27" i="8" s="1"/>
  <c r="G31" i="8"/>
  <c r="J31" i="8" s="1"/>
  <c r="G45" i="8"/>
  <c r="J45" i="8" s="1"/>
  <c r="G54" i="8"/>
  <c r="J54" i="8" s="1"/>
  <c r="I84" i="12"/>
  <c r="G94" i="12"/>
  <c r="J94" i="12" s="1"/>
  <c r="G90" i="12"/>
  <c r="J90" i="12" s="1"/>
  <c r="G86" i="12"/>
  <c r="J86" i="12" s="1"/>
  <c r="I95" i="12"/>
  <c r="I91" i="12"/>
  <c r="I87" i="12"/>
  <c r="I83" i="12"/>
  <c r="I93" i="12"/>
  <c r="I89" i="12"/>
  <c r="I85" i="12"/>
  <c r="I81" i="12"/>
  <c r="G269" i="14"/>
  <c r="J269" i="14" s="1"/>
  <c r="I571" i="14"/>
  <c r="I565" i="14"/>
  <c r="I268" i="14"/>
  <c r="I570" i="14"/>
  <c r="I563" i="14"/>
  <c r="I273" i="14"/>
  <c r="I270" i="14"/>
  <c r="J722" i="18"/>
  <c r="J726" i="18"/>
  <c r="J727" i="18"/>
  <c r="J730" i="18"/>
  <c r="J728" i="18"/>
  <c r="J731" i="18"/>
  <c r="J732" i="18"/>
  <c r="J733" i="18"/>
  <c r="J752" i="18"/>
  <c r="J755" i="18"/>
  <c r="J753" i="18"/>
  <c r="F899" i="18"/>
  <c r="G901" i="18"/>
  <c r="J901" i="18" s="1"/>
  <c r="F902" i="18"/>
  <c r="F904" i="18"/>
  <c r="F905" i="18"/>
  <c r="F906" i="18"/>
  <c r="F909" i="18"/>
  <c r="F910" i="18"/>
  <c r="G5" i="18"/>
  <c r="J5" i="18" s="1"/>
  <c r="I8" i="18"/>
  <c r="G9" i="18"/>
  <c r="J9" i="18" s="1"/>
  <c r="G10" i="18"/>
  <c r="J10" i="18" s="1"/>
  <c r="G11" i="18"/>
  <c r="J11" i="18" s="1"/>
  <c r="G12" i="18"/>
  <c r="J12" i="18" s="1"/>
  <c r="G13" i="18"/>
  <c r="J13" i="18" s="1"/>
  <c r="G14" i="18"/>
  <c r="J14" i="18" s="1"/>
  <c r="G15" i="18"/>
  <c r="J15" i="18" s="1"/>
  <c r="I16" i="18"/>
  <c r="G17" i="18"/>
  <c r="J17" i="18" s="1"/>
  <c r="G18" i="18"/>
  <c r="J18" i="18" s="1"/>
  <c r="G19" i="18"/>
  <c r="J19" i="18" s="1"/>
  <c r="I20" i="18"/>
  <c r="G21" i="18"/>
  <c r="J21" i="18" s="1"/>
  <c r="G22" i="18"/>
  <c r="J22" i="18" s="1"/>
  <c r="G23" i="18"/>
  <c r="J23" i="18" s="1"/>
  <c r="I24" i="18"/>
  <c r="G25" i="18"/>
  <c r="J25" i="18" s="1"/>
  <c r="G26" i="18"/>
  <c r="J26" i="18" s="1"/>
  <c r="G27" i="18"/>
  <c r="J27" i="18" s="1"/>
  <c r="I28" i="18"/>
  <c r="F55" i="18"/>
  <c r="F100" i="18"/>
  <c r="F105" i="18"/>
  <c r="F107" i="18"/>
  <c r="F109" i="18"/>
  <c r="F111" i="18"/>
  <c r="F363" i="18"/>
  <c r="F364" i="18"/>
  <c r="F519" i="18"/>
  <c r="F520" i="18"/>
  <c r="F521" i="18"/>
  <c r="F522" i="18"/>
  <c r="F523" i="18"/>
  <c r="F524" i="18"/>
  <c r="F525" i="18"/>
  <c r="F526" i="18"/>
  <c r="F527" i="18"/>
  <c r="F528" i="18"/>
  <c r="F529" i="18"/>
  <c r="F530" i="18"/>
  <c r="F531" i="18"/>
  <c r="F532" i="18"/>
  <c r="F533" i="18"/>
  <c r="F534" i="18"/>
  <c r="F535" i="18"/>
  <c r="F536" i="18"/>
  <c r="F537" i="18"/>
  <c r="F538" i="18"/>
  <c r="F539" i="18"/>
  <c r="F540" i="18"/>
  <c r="F541" i="18"/>
  <c r="F542" i="18"/>
  <c r="F543" i="18"/>
  <c r="F544" i="18"/>
  <c r="F545" i="18"/>
  <c r="F546" i="18"/>
  <c r="F547" i="18"/>
  <c r="F548" i="18"/>
  <c r="F549" i="18"/>
  <c r="F550" i="18"/>
  <c r="F551" i="18"/>
  <c r="F552" i="18"/>
  <c r="F553" i="18"/>
  <c r="F554" i="18"/>
  <c r="F555" i="18"/>
  <c r="F556" i="18"/>
  <c r="F557" i="18"/>
  <c r="F558" i="18"/>
  <c r="F559" i="18"/>
  <c r="F560" i="18"/>
  <c r="F561" i="18"/>
  <c r="F562" i="18"/>
  <c r="F563" i="18"/>
  <c r="F564" i="18"/>
  <c r="F565" i="18"/>
  <c r="F566" i="18"/>
  <c r="F567" i="18"/>
  <c r="F568" i="18"/>
  <c r="F569" i="18"/>
  <c r="F570" i="18"/>
  <c r="F571" i="18"/>
  <c r="F572" i="18"/>
  <c r="F573" i="18"/>
  <c r="F574" i="18"/>
  <c r="F575" i="18"/>
  <c r="F583" i="18"/>
  <c r="F584" i="18"/>
  <c r="F585" i="18"/>
  <c r="F586" i="18"/>
  <c r="F587" i="18"/>
  <c r="F588" i="18"/>
  <c r="F589" i="18"/>
  <c r="F590" i="18"/>
  <c r="F591" i="18"/>
  <c r="F592" i="18"/>
  <c r="F593" i="18"/>
  <c r="F594" i="18"/>
  <c r="F595" i="18"/>
  <c r="F596" i="18"/>
  <c r="F597" i="18"/>
  <c r="F598" i="18"/>
  <c r="F599" i="18"/>
  <c r="F600" i="18"/>
  <c r="F601" i="18"/>
  <c r="F602" i="18"/>
  <c r="F603" i="18"/>
  <c r="F604" i="18"/>
  <c r="F605" i="18"/>
  <c r="F606" i="18"/>
  <c r="F607" i="18"/>
  <c r="F608" i="18"/>
  <c r="F609" i="18"/>
  <c r="F610" i="18"/>
  <c r="F611" i="18"/>
  <c r="F612" i="18"/>
  <c r="F613" i="18"/>
  <c r="F614" i="18"/>
  <c r="F615" i="18"/>
  <c r="F616" i="18"/>
  <c r="F617" i="18"/>
  <c r="F618" i="18"/>
  <c r="F619" i="18"/>
  <c r="F620" i="18"/>
  <c r="F621" i="18"/>
  <c r="F622" i="18"/>
  <c r="F623" i="18"/>
  <c r="F624" i="18"/>
  <c r="F625" i="18"/>
  <c r="F710" i="18"/>
  <c r="F711" i="18"/>
  <c r="F714" i="18"/>
  <c r="F718" i="18"/>
  <c r="F719" i="18"/>
  <c r="J721" i="18"/>
  <c r="I4" i="18"/>
  <c r="C10" i="20"/>
  <c r="F10" i="20" s="1"/>
  <c r="C11" i="20"/>
  <c r="F11" i="20" s="1"/>
  <c r="C13" i="20"/>
  <c r="F13" i="20" s="1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4" i="20"/>
  <c r="F4" i="20" s="1"/>
  <c r="C5" i="20"/>
  <c r="F5" i="20" s="1"/>
  <c r="C6" i="20"/>
  <c r="F6" i="20" s="1"/>
  <c r="C7" i="20"/>
  <c r="F7" i="20" s="1"/>
  <c r="C8" i="20"/>
  <c r="F8" i="20" s="1"/>
  <c r="C9" i="20"/>
  <c r="F9" i="20" s="1"/>
  <c r="C3" i="20"/>
  <c r="F888" i="15"/>
  <c r="F887" i="15"/>
  <c r="F886" i="15"/>
  <c r="F814" i="15"/>
  <c r="F813" i="15"/>
  <c r="F900" i="15"/>
  <c r="F899" i="15"/>
  <c r="I873" i="15"/>
  <c r="I787" i="15"/>
  <c r="G786" i="15"/>
  <c r="J786" i="15" s="1"/>
  <c r="I914" i="15"/>
  <c r="I913" i="15"/>
  <c r="F901" i="15"/>
  <c r="F343" i="15"/>
  <c r="F342" i="15"/>
  <c r="F341" i="15"/>
  <c r="F340" i="15"/>
  <c r="F339" i="15"/>
  <c r="F338" i="15"/>
  <c r="F337" i="15"/>
  <c r="F336" i="15"/>
  <c r="F335" i="15"/>
  <c r="F334" i="15"/>
  <c r="F333" i="15"/>
  <c r="F332" i="15"/>
  <c r="F331" i="15"/>
  <c r="F330" i="15"/>
  <c r="F329" i="15"/>
  <c r="F328" i="15"/>
  <c r="F327" i="15"/>
  <c r="F326" i="15"/>
  <c r="F325" i="15"/>
  <c r="F324" i="15"/>
  <c r="F323" i="15"/>
  <c r="F322" i="15"/>
  <c r="F321" i="15"/>
  <c r="F320" i="15"/>
  <c r="F319" i="15"/>
  <c r="F318" i="15"/>
  <c r="F317" i="15"/>
  <c r="F316" i="15"/>
  <c r="F315" i="15"/>
  <c r="F314" i="15"/>
  <c r="F313" i="15"/>
  <c r="F312" i="15"/>
  <c r="F311" i="15"/>
  <c r="F310" i="15"/>
  <c r="F309" i="15"/>
  <c r="F308" i="15"/>
  <c r="F307" i="15"/>
  <c r="F306" i="15"/>
  <c r="F305" i="15"/>
  <c r="F304" i="15"/>
  <c r="F825" i="15"/>
  <c r="F824" i="15"/>
  <c r="F823" i="15"/>
  <c r="F388" i="15"/>
  <c r="F387" i="15"/>
  <c r="F386" i="15"/>
  <c r="F385" i="15"/>
  <c r="F367" i="15"/>
  <c r="F366" i="15"/>
  <c r="F365" i="15"/>
  <c r="F364" i="15"/>
  <c r="F363" i="15"/>
  <c r="F362" i="15"/>
  <c r="F361" i="15"/>
  <c r="F360" i="15"/>
  <c r="F359" i="15"/>
  <c r="F358" i="15"/>
  <c r="F357" i="15"/>
  <c r="F356" i="15"/>
  <c r="F355" i="15"/>
  <c r="F354" i="15"/>
  <c r="F353" i="15"/>
  <c r="F352" i="15"/>
  <c r="F351" i="15"/>
  <c r="F350" i="15"/>
  <c r="F349" i="15"/>
  <c r="F348" i="15"/>
  <c r="F347" i="15"/>
  <c r="F346" i="15"/>
  <c r="F345" i="15"/>
  <c r="F344" i="15"/>
  <c r="F223" i="15"/>
  <c r="F896" i="15"/>
  <c r="F222" i="15"/>
  <c r="F221" i="15"/>
  <c r="F220" i="15"/>
  <c r="F219" i="15"/>
  <c r="F218" i="15"/>
  <c r="F217" i="15"/>
  <c r="F216" i="15"/>
  <c r="F215" i="15"/>
  <c r="F214" i="15"/>
  <c r="F213" i="15"/>
  <c r="F5" i="15"/>
  <c r="F4" i="15"/>
  <c r="F3" i="15"/>
  <c r="F211" i="15"/>
  <c r="F210" i="15"/>
  <c r="F209" i="15"/>
  <c r="F208" i="15"/>
  <c r="I903" i="15"/>
  <c r="F906" i="15"/>
  <c r="F897" i="15"/>
  <c r="G893" i="15"/>
  <c r="J893" i="15" s="1"/>
  <c r="I892" i="15"/>
  <c r="I194" i="15"/>
  <c r="I193" i="15"/>
  <c r="I192" i="15"/>
  <c r="I191" i="15"/>
  <c r="I190" i="15"/>
  <c r="I189" i="15"/>
  <c r="G188" i="15"/>
  <c r="J188" i="15" s="1"/>
  <c r="I187" i="15"/>
  <c r="I186" i="15"/>
  <c r="I185" i="15"/>
  <c r="G184" i="15"/>
  <c r="J184" i="15" s="1"/>
  <c r="I183" i="15"/>
  <c r="I890" i="15"/>
  <c r="F426" i="15"/>
  <c r="F425" i="15"/>
  <c r="F424" i="15"/>
  <c r="F423" i="15"/>
  <c r="F422" i="15"/>
  <c r="F421" i="15"/>
  <c r="F420" i="15"/>
  <c r="F419" i="15"/>
  <c r="F418" i="15"/>
  <c r="F417" i="15"/>
  <c r="F416" i="15"/>
  <c r="F898" i="15"/>
  <c r="F908" i="15"/>
  <c r="F907" i="15"/>
  <c r="F5" i="14"/>
  <c r="F6" i="14"/>
  <c r="F7" i="14"/>
  <c r="F8" i="14"/>
  <c r="F9" i="14"/>
  <c r="F10" i="14"/>
  <c r="F11" i="14"/>
  <c r="G24" i="14"/>
  <c r="J24" i="14" s="1"/>
  <c r="G13" i="14"/>
  <c r="J13" i="14" s="1"/>
  <c r="G14" i="14"/>
  <c r="J14" i="14" s="1"/>
  <c r="G25" i="14"/>
  <c r="J25" i="14" s="1"/>
  <c r="F27" i="14"/>
  <c r="F29" i="14"/>
  <c r="G33" i="14"/>
  <c r="J33" i="14" s="1"/>
  <c r="F4" i="14"/>
  <c r="F447" i="13"/>
  <c r="G447" i="13" s="1"/>
  <c r="F445" i="13"/>
  <c r="G445" i="13" s="1"/>
  <c r="F443" i="13"/>
  <c r="F442" i="13"/>
  <c r="F441" i="13"/>
  <c r="F440" i="13"/>
  <c r="F438" i="13"/>
  <c r="F437" i="13"/>
  <c r="F436" i="13"/>
  <c r="F434" i="13"/>
  <c r="F433" i="13"/>
  <c r="F432" i="13"/>
  <c r="F431" i="13"/>
  <c r="F430" i="13"/>
  <c r="F429" i="13"/>
  <c r="F428" i="13"/>
  <c r="F427" i="13"/>
  <c r="F426" i="13"/>
  <c r="F425" i="13"/>
  <c r="F424" i="13"/>
  <c r="F423" i="13"/>
  <c r="F422" i="13"/>
  <c r="F420" i="13"/>
  <c r="F419" i="13"/>
  <c r="F418" i="13"/>
  <c r="F417" i="13"/>
  <c r="I406" i="13"/>
  <c r="I408" i="13"/>
  <c r="I407" i="13"/>
  <c r="F404" i="13"/>
  <c r="F403" i="13"/>
  <c r="F402" i="13"/>
  <c r="F401" i="13"/>
  <c r="F400" i="13"/>
  <c r="F399" i="13"/>
  <c r="F398" i="13"/>
  <c r="F397" i="13"/>
  <c r="F396" i="13"/>
  <c r="F395" i="13"/>
  <c r="F394" i="13"/>
  <c r="F393" i="13"/>
  <c r="F392" i="13"/>
  <c r="F391" i="13"/>
  <c r="F390" i="13"/>
  <c r="F389" i="13"/>
  <c r="F388" i="13"/>
  <c r="F387" i="13"/>
  <c r="F386" i="13"/>
  <c r="F385" i="13"/>
  <c r="F384" i="13"/>
  <c r="F383" i="13"/>
  <c r="F382" i="13"/>
  <c r="F381" i="13"/>
  <c r="F380" i="13"/>
  <c r="F379" i="13"/>
  <c r="F378" i="13"/>
  <c r="F377" i="13"/>
  <c r="F376" i="13"/>
  <c r="F375" i="13"/>
  <c r="F374" i="13"/>
  <c r="F373" i="13"/>
  <c r="F372" i="13"/>
  <c r="F371" i="13"/>
  <c r="F368" i="13"/>
  <c r="F367" i="13"/>
  <c r="F366" i="13"/>
  <c r="F365" i="13"/>
  <c r="F364" i="13"/>
  <c r="F363" i="13"/>
  <c r="F362" i="13"/>
  <c r="F361" i="13"/>
  <c r="F360" i="13"/>
  <c r="F359" i="13"/>
  <c r="F358" i="13"/>
  <c r="F357" i="13"/>
  <c r="F356" i="13"/>
  <c r="F355" i="13"/>
  <c r="F354" i="13"/>
  <c r="F353" i="13"/>
  <c r="F352" i="13"/>
  <c r="F351" i="13"/>
  <c r="F350" i="13"/>
  <c r="F349" i="13"/>
  <c r="F348" i="13"/>
  <c r="F347" i="13"/>
  <c r="F346" i="13"/>
  <c r="F345" i="13"/>
  <c r="F344" i="13"/>
  <c r="F343" i="13"/>
  <c r="F342" i="13"/>
  <c r="F341" i="13"/>
  <c r="F340" i="13"/>
  <c r="F339" i="13"/>
  <c r="F338" i="13"/>
  <c r="F337" i="13"/>
  <c r="F336" i="13"/>
  <c r="F335" i="13"/>
  <c r="F334" i="13"/>
  <c r="F333" i="13"/>
  <c r="F332" i="13"/>
  <c r="F331" i="13"/>
  <c r="F330" i="13"/>
  <c r="F329" i="13"/>
  <c r="F328" i="13"/>
  <c r="F327" i="13"/>
  <c r="F326" i="13"/>
  <c r="F325" i="13"/>
  <c r="F324" i="13"/>
  <c r="F323" i="13"/>
  <c r="F322" i="13"/>
  <c r="F321" i="13"/>
  <c r="F320" i="13"/>
  <c r="F319" i="13"/>
  <c r="F318" i="13"/>
  <c r="F317" i="13"/>
  <c r="F316" i="13"/>
  <c r="F315" i="13"/>
  <c r="F312" i="13"/>
  <c r="F304" i="13"/>
  <c r="F303" i="13"/>
  <c r="F302" i="13"/>
  <c r="F301" i="13"/>
  <c r="F300" i="13"/>
  <c r="F299" i="13"/>
  <c r="F298" i="13"/>
  <c r="F297" i="13"/>
  <c r="F296" i="13"/>
  <c r="F295" i="13"/>
  <c r="F294" i="13"/>
  <c r="F293" i="13"/>
  <c r="F292" i="13"/>
  <c r="F291" i="13"/>
  <c r="F290" i="13"/>
  <c r="F289" i="13"/>
  <c r="F288" i="13"/>
  <c r="F287" i="13"/>
  <c r="F286" i="13"/>
  <c r="F285" i="13"/>
  <c r="F284" i="13"/>
  <c r="F283" i="13"/>
  <c r="F282" i="13"/>
  <c r="F281" i="13"/>
  <c r="F280" i="13"/>
  <c r="F279" i="13"/>
  <c r="F278" i="13"/>
  <c r="F277" i="13"/>
  <c r="F276" i="13"/>
  <c r="F275" i="13"/>
  <c r="F274" i="13"/>
  <c r="F273" i="13"/>
  <c r="F272" i="13"/>
  <c r="F271" i="13"/>
  <c r="F270" i="13"/>
  <c r="F269" i="13"/>
  <c r="F268" i="13"/>
  <c r="F267" i="13"/>
  <c r="F266" i="13"/>
  <c r="F265" i="13"/>
  <c r="F264" i="13"/>
  <c r="F263" i="13"/>
  <c r="F262" i="13"/>
  <c r="F261" i="13"/>
  <c r="F260" i="13"/>
  <c r="F259" i="13"/>
  <c r="F256" i="13"/>
  <c r="F255" i="13"/>
  <c r="F253" i="13"/>
  <c r="F250" i="13"/>
  <c r="F249" i="13"/>
  <c r="F248" i="13"/>
  <c r="F247" i="13"/>
  <c r="F246" i="13"/>
  <c r="F245" i="13"/>
  <c r="F244" i="13"/>
  <c r="F243" i="13"/>
  <c r="F242" i="13"/>
  <c r="F241" i="13"/>
  <c r="F240" i="13"/>
  <c r="F239" i="13"/>
  <c r="F238" i="13"/>
  <c r="F237" i="13"/>
  <c r="F236" i="13"/>
  <c r="F235" i="13"/>
  <c r="F234" i="13"/>
  <c r="F233" i="13"/>
  <c r="F232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9" i="13"/>
  <c r="F218" i="13"/>
  <c r="F217" i="13"/>
  <c r="F216" i="13"/>
  <c r="F215" i="13"/>
  <c r="F214" i="13"/>
  <c r="F207" i="13"/>
  <c r="F208" i="13"/>
  <c r="F210" i="13"/>
  <c r="F209" i="13"/>
  <c r="F206" i="13"/>
  <c r="F205" i="13"/>
  <c r="F204" i="13"/>
  <c r="F203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5" i="13"/>
  <c r="F184" i="13"/>
  <c r="F183" i="13"/>
  <c r="F182" i="13"/>
  <c r="F181" i="13"/>
  <c r="F180" i="13"/>
  <c r="F179" i="13"/>
  <c r="F178" i="13"/>
  <c r="F177" i="13"/>
  <c r="F176" i="13"/>
  <c r="F175" i="13"/>
  <c r="F174" i="13"/>
  <c r="F173" i="13"/>
  <c r="F172" i="13"/>
  <c r="F171" i="13"/>
  <c r="F170" i="13"/>
  <c r="F169" i="13"/>
  <c r="F160" i="13"/>
  <c r="F159" i="13"/>
  <c r="F67" i="13"/>
  <c r="F5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45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0" i="13"/>
  <c r="F99" i="13"/>
  <c r="F98" i="13"/>
  <c r="F94" i="13"/>
  <c r="F93" i="13"/>
  <c r="F92" i="13"/>
  <c r="J54" i="13"/>
  <c r="J55" i="13"/>
  <c r="J56" i="13"/>
  <c r="J57" i="13"/>
  <c r="G59" i="13"/>
  <c r="J59" i="13" s="1"/>
  <c r="G60" i="13"/>
  <c r="J60" i="13" s="1"/>
  <c r="G61" i="13"/>
  <c r="J61" i="13" s="1"/>
  <c r="G62" i="13"/>
  <c r="J62" i="13" s="1"/>
  <c r="G63" i="13"/>
  <c r="J63" i="13" s="1"/>
  <c r="I64" i="13"/>
  <c r="G65" i="13"/>
  <c r="J65" i="13" s="1"/>
  <c r="F211" i="13"/>
  <c r="F69" i="13"/>
  <c r="F71" i="13"/>
  <c r="F73" i="13"/>
  <c r="G40" i="13"/>
  <c r="J40" i="13" s="1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G32" i="13"/>
  <c r="J32" i="13" s="1"/>
  <c r="G33" i="13"/>
  <c r="J33" i="13" s="1"/>
  <c r="G34" i="13"/>
  <c r="J34" i="13" s="1"/>
  <c r="I35" i="13"/>
  <c r="G36" i="13"/>
  <c r="J36" i="13" s="1"/>
  <c r="G37" i="13"/>
  <c r="J37" i="13" s="1"/>
  <c r="G38" i="13"/>
  <c r="J38" i="13" s="1"/>
  <c r="F313" i="13"/>
  <c r="I4" i="13"/>
  <c r="F212" i="13"/>
  <c r="G6" i="13"/>
  <c r="J6" i="13" s="1"/>
  <c r="G7" i="13"/>
  <c r="J7" i="13" s="1"/>
  <c r="I8" i="13"/>
  <c r="G9" i="13"/>
  <c r="J9" i="13" s="1"/>
  <c r="G10" i="13"/>
  <c r="J10" i="13" s="1"/>
  <c r="G11" i="13"/>
  <c r="J11" i="13" s="1"/>
  <c r="I12" i="13"/>
  <c r="G13" i="13"/>
  <c r="J13" i="13" s="1"/>
  <c r="G14" i="13"/>
  <c r="J14" i="13" s="1"/>
  <c r="G15" i="13"/>
  <c r="J15" i="13" s="1"/>
  <c r="I16" i="13"/>
  <c r="G17" i="13"/>
  <c r="J17" i="13" s="1"/>
  <c r="G18" i="13"/>
  <c r="J18" i="13" s="1"/>
  <c r="G19" i="13"/>
  <c r="J19" i="13" s="1"/>
  <c r="I20" i="13"/>
  <c r="G21" i="13"/>
  <c r="J21" i="13" s="1"/>
  <c r="G22" i="13"/>
  <c r="J22" i="13" s="1"/>
  <c r="G23" i="13"/>
  <c r="J23" i="13" s="1"/>
  <c r="I24" i="13"/>
  <c r="G25" i="13"/>
  <c r="J25" i="13" s="1"/>
  <c r="G26" i="13"/>
  <c r="J26" i="13" s="1"/>
  <c r="G27" i="13"/>
  <c r="J27" i="13" s="1"/>
  <c r="I28" i="13"/>
  <c r="G29" i="13"/>
  <c r="J29" i="13" s="1"/>
  <c r="G30" i="13"/>
  <c r="J30" i="13" s="1"/>
  <c r="G31" i="13"/>
  <c r="J31" i="13" s="1"/>
  <c r="I3" i="13"/>
  <c r="F58" i="20" l="1"/>
  <c r="E58" i="20"/>
  <c r="F38" i="20"/>
  <c r="E38" i="20"/>
  <c r="D13" i="20"/>
  <c r="G13" i="20" s="1"/>
  <c r="E13" i="20"/>
  <c r="D56" i="20"/>
  <c r="G56" i="20" s="1"/>
  <c r="E56" i="20"/>
  <c r="D11" i="20"/>
  <c r="G11" i="20" s="1"/>
  <c r="E11" i="20"/>
  <c r="D10" i="20"/>
  <c r="G10" i="20" s="1"/>
  <c r="E10" i="20"/>
  <c r="F54" i="20"/>
  <c r="E54" i="20"/>
  <c r="D53" i="20"/>
  <c r="G53" i="20" s="1"/>
  <c r="E53" i="20"/>
  <c r="D52" i="20"/>
  <c r="G52" i="20" s="1"/>
  <c r="E52" i="20"/>
  <c r="D51" i="20"/>
  <c r="G51" i="20" s="1"/>
  <c r="E51" i="20"/>
  <c r="D50" i="20"/>
  <c r="G50" i="20" s="1"/>
  <c r="E50" i="20"/>
  <c r="F49" i="20"/>
  <c r="E49" i="20"/>
  <c r="D48" i="20"/>
  <c r="G48" i="20" s="1"/>
  <c r="E48" i="20"/>
  <c r="F3" i="20"/>
  <c r="E3" i="20"/>
  <c r="D8" i="20"/>
  <c r="G8" i="20" s="1"/>
  <c r="E8" i="20"/>
  <c r="D43" i="20"/>
  <c r="G43" i="20" s="1"/>
  <c r="E43" i="20"/>
  <c r="D55" i="20"/>
  <c r="G55" i="20" s="1"/>
  <c r="E55" i="20"/>
  <c r="F45" i="20"/>
  <c r="E45" i="20"/>
  <c r="D9" i="20"/>
  <c r="G9" i="20" s="1"/>
  <c r="E9" i="20"/>
  <c r="D7" i="20"/>
  <c r="G7" i="20" s="1"/>
  <c r="E7" i="20"/>
  <c r="F42" i="20"/>
  <c r="E42" i="20"/>
  <c r="D46" i="20"/>
  <c r="G46" i="20" s="1"/>
  <c r="E46" i="20"/>
  <c r="D44" i="20"/>
  <c r="G44" i="20" s="1"/>
  <c r="E44" i="20"/>
  <c r="E6" i="20"/>
  <c r="D41" i="20"/>
  <c r="G41" i="20" s="1"/>
  <c r="E41" i="20"/>
  <c r="D5" i="20"/>
  <c r="G5" i="20" s="1"/>
  <c r="E5" i="20"/>
  <c r="D40" i="20"/>
  <c r="G40" i="20" s="1"/>
  <c r="E40" i="20"/>
  <c r="D57" i="20"/>
  <c r="G57" i="20" s="1"/>
  <c r="E57" i="20"/>
  <c r="D47" i="20"/>
  <c r="G47" i="20" s="1"/>
  <c r="E47" i="20"/>
  <c r="D4" i="20"/>
  <c r="G4" i="20" s="1"/>
  <c r="E4" i="20"/>
  <c r="D39" i="20"/>
  <c r="G39" i="20" s="1"/>
  <c r="E39" i="20"/>
  <c r="I222" i="15"/>
  <c r="H222" i="15"/>
  <c r="I344" i="15"/>
  <c r="H344" i="15"/>
  <c r="I308" i="15"/>
  <c r="H308" i="15"/>
  <c r="I208" i="15"/>
  <c r="H208" i="15"/>
  <c r="I420" i="15"/>
  <c r="H420" i="15"/>
  <c r="G310" i="15"/>
  <c r="J310" i="15" s="1"/>
  <c r="H310" i="15"/>
  <c r="I367" i="15"/>
  <c r="H367" i="15"/>
  <c r="I422" i="15"/>
  <c r="H422" i="15"/>
  <c r="I312" i="15"/>
  <c r="H312" i="15"/>
  <c r="I313" i="15"/>
  <c r="H313" i="15"/>
  <c r="G387" i="15"/>
  <c r="J387" i="15" s="1"/>
  <c r="H387" i="15"/>
  <c r="I886" i="15"/>
  <c r="H886" i="15"/>
  <c r="I5" i="15"/>
  <c r="H5" i="15"/>
  <c r="I315" i="15"/>
  <c r="H315" i="15"/>
  <c r="I213" i="15"/>
  <c r="H213" i="15"/>
  <c r="I336" i="15"/>
  <c r="H336" i="15"/>
  <c r="I353" i="15"/>
  <c r="H353" i="15"/>
  <c r="G354" i="15"/>
  <c r="J354" i="15" s="1"/>
  <c r="H354" i="15"/>
  <c r="G901" i="15"/>
  <c r="J901" i="15" s="1"/>
  <c r="H901" i="15"/>
  <c r="I355" i="15"/>
  <c r="H355" i="15"/>
  <c r="I831" i="15"/>
  <c r="H831" i="15"/>
  <c r="I356" i="15"/>
  <c r="H356" i="15"/>
  <c r="I469" i="15"/>
  <c r="H469" i="15"/>
  <c r="I321" i="15"/>
  <c r="H321" i="15"/>
  <c r="I341" i="15"/>
  <c r="H341" i="15"/>
  <c r="I470" i="15"/>
  <c r="H470" i="15"/>
  <c r="I897" i="15"/>
  <c r="H897" i="15"/>
  <c r="I361" i="15"/>
  <c r="H361" i="15"/>
  <c r="I305" i="15"/>
  <c r="H305" i="15"/>
  <c r="G906" i="15"/>
  <c r="J906" i="15" s="1"/>
  <c r="H906" i="15"/>
  <c r="I896" i="15"/>
  <c r="H896" i="15"/>
  <c r="G362" i="15"/>
  <c r="J362" i="15" s="1"/>
  <c r="H362" i="15"/>
  <c r="I417" i="15"/>
  <c r="H417" i="15"/>
  <c r="I223" i="15"/>
  <c r="H223" i="15"/>
  <c r="I327" i="15"/>
  <c r="H327" i="15"/>
  <c r="I418" i="15"/>
  <c r="H418" i="15"/>
  <c r="I364" i="15"/>
  <c r="H364" i="15"/>
  <c r="I419" i="15"/>
  <c r="H419" i="15"/>
  <c r="I365" i="15"/>
  <c r="H365" i="15"/>
  <c r="G346" i="15"/>
  <c r="J346" i="15" s="1"/>
  <c r="H346" i="15"/>
  <c r="I421" i="15"/>
  <c r="H421" i="15"/>
  <c r="I900" i="15"/>
  <c r="H900" i="15"/>
  <c r="I348" i="15"/>
  <c r="H348" i="15"/>
  <c r="I3" i="15"/>
  <c r="H3" i="15"/>
  <c r="I333" i="15"/>
  <c r="H333" i="15"/>
  <c r="G4" i="15"/>
  <c r="J4" i="15" s="1"/>
  <c r="H4" i="15"/>
  <c r="I314" i="15"/>
  <c r="H314" i="15"/>
  <c r="I425" i="15"/>
  <c r="H425" i="15"/>
  <c r="I351" i="15"/>
  <c r="H351" i="15"/>
  <c r="I335" i="15"/>
  <c r="H335" i="15"/>
  <c r="I316" i="15"/>
  <c r="H316" i="15"/>
  <c r="I317" i="15"/>
  <c r="H317" i="15"/>
  <c r="G215" i="15"/>
  <c r="J215" i="15" s="1"/>
  <c r="H215" i="15"/>
  <c r="I338" i="15"/>
  <c r="H338" i="15"/>
  <c r="I319" i="15"/>
  <c r="H319" i="15"/>
  <c r="I823" i="15"/>
  <c r="H823" i="15"/>
  <c r="G219" i="15"/>
  <c r="J219" i="15" s="1"/>
  <c r="H219" i="15"/>
  <c r="G358" i="15"/>
  <c r="J358" i="15" s="1"/>
  <c r="H358" i="15"/>
  <c r="G824" i="15"/>
  <c r="J824" i="15" s="1"/>
  <c r="H824" i="15"/>
  <c r="G322" i="15"/>
  <c r="J322" i="15" s="1"/>
  <c r="H322" i="15"/>
  <c r="G342" i="15"/>
  <c r="J342" i="15" s="1"/>
  <c r="H342" i="15"/>
  <c r="G471" i="15"/>
  <c r="J471" i="15" s="1"/>
  <c r="H471" i="15"/>
  <c r="G416" i="15"/>
  <c r="J416" i="15" s="1"/>
  <c r="H416" i="15"/>
  <c r="G326" i="15"/>
  <c r="J326" i="15" s="1"/>
  <c r="H326" i="15"/>
  <c r="I307" i="15"/>
  <c r="H307" i="15"/>
  <c r="I328" i="15"/>
  <c r="H328" i="15"/>
  <c r="I345" i="15"/>
  <c r="H345" i="15"/>
  <c r="I329" i="15"/>
  <c r="H329" i="15"/>
  <c r="G209" i="15"/>
  <c r="J209" i="15" s="1"/>
  <c r="H209" i="15"/>
  <c r="I899" i="15"/>
  <c r="H899" i="15"/>
  <c r="I347" i="15"/>
  <c r="H347" i="15"/>
  <c r="I331" i="15"/>
  <c r="H331" i="15"/>
  <c r="I332" i="15"/>
  <c r="H332" i="15"/>
  <c r="I386" i="15"/>
  <c r="H386" i="15"/>
  <c r="G814" i="15"/>
  <c r="J814" i="15" s="1"/>
  <c r="H814" i="15"/>
  <c r="G424" i="15"/>
  <c r="J424" i="15" s="1"/>
  <c r="H424" i="15"/>
  <c r="G350" i="15"/>
  <c r="J350" i="15" s="1"/>
  <c r="H350" i="15"/>
  <c r="I214" i="15"/>
  <c r="H214" i="15"/>
  <c r="I337" i="15"/>
  <c r="H337" i="15"/>
  <c r="I217" i="15"/>
  <c r="H217" i="15"/>
  <c r="I340" i="15"/>
  <c r="H340" i="15"/>
  <c r="I357" i="15"/>
  <c r="H357" i="15"/>
  <c r="I907" i="15"/>
  <c r="H907" i="15"/>
  <c r="I220" i="15"/>
  <c r="H220" i="15"/>
  <c r="I359" i="15"/>
  <c r="H359" i="15"/>
  <c r="I825" i="15"/>
  <c r="H825" i="15"/>
  <c r="I323" i="15"/>
  <c r="H323" i="15"/>
  <c r="I343" i="15"/>
  <c r="H343" i="15"/>
  <c r="I898" i="15"/>
  <c r="H898" i="15"/>
  <c r="I325" i="15"/>
  <c r="H325" i="15"/>
  <c r="G306" i="15"/>
  <c r="J306" i="15" s="1"/>
  <c r="H306" i="15"/>
  <c r="I363" i="15"/>
  <c r="H363" i="15"/>
  <c r="I309" i="15"/>
  <c r="H309" i="15"/>
  <c r="I366" i="15"/>
  <c r="H366" i="15"/>
  <c r="G330" i="15"/>
  <c r="J330" i="15" s="1"/>
  <c r="H330" i="15"/>
  <c r="I210" i="15"/>
  <c r="H210" i="15"/>
  <c r="I311" i="15"/>
  <c r="H311" i="15"/>
  <c r="I211" i="15"/>
  <c r="H211" i="15"/>
  <c r="I385" i="15"/>
  <c r="H385" i="15"/>
  <c r="I813" i="15"/>
  <c r="H813" i="15"/>
  <c r="I423" i="15"/>
  <c r="H423" i="15"/>
  <c r="I349" i="15"/>
  <c r="H349" i="15"/>
  <c r="G334" i="15"/>
  <c r="J334" i="15" s="1"/>
  <c r="H334" i="15"/>
  <c r="I388" i="15"/>
  <c r="H388" i="15"/>
  <c r="I887" i="15"/>
  <c r="H887" i="15"/>
  <c r="I426" i="15"/>
  <c r="H426" i="15"/>
  <c r="I352" i="15"/>
  <c r="H352" i="15"/>
  <c r="I888" i="15"/>
  <c r="H888" i="15"/>
  <c r="G318" i="15"/>
  <c r="J318" i="15" s="1"/>
  <c r="H318" i="15"/>
  <c r="I216" i="15"/>
  <c r="H216" i="15"/>
  <c r="I339" i="15"/>
  <c r="H339" i="15"/>
  <c r="I320" i="15"/>
  <c r="H320" i="15"/>
  <c r="I218" i="15"/>
  <c r="H218" i="15"/>
  <c r="I908" i="15"/>
  <c r="H908" i="15"/>
  <c r="I221" i="15"/>
  <c r="H221" i="15"/>
  <c r="I360" i="15"/>
  <c r="H360" i="15"/>
  <c r="I304" i="15"/>
  <c r="H304" i="15"/>
  <c r="I324" i="15"/>
  <c r="H324" i="15"/>
  <c r="G616" i="18"/>
  <c r="J616" i="18" s="1"/>
  <c r="H616" i="18"/>
  <c r="G595" i="18"/>
  <c r="J595" i="18" s="1"/>
  <c r="H595" i="18"/>
  <c r="I527" i="18"/>
  <c r="H527" i="18"/>
  <c r="G524" i="18"/>
  <c r="J524" i="18" s="1"/>
  <c r="H524" i="18"/>
  <c r="I429" i="18"/>
  <c r="H429" i="18"/>
  <c r="G542" i="18"/>
  <c r="J542" i="18" s="1"/>
  <c r="H542" i="18"/>
  <c r="G608" i="18"/>
  <c r="J608" i="18" s="1"/>
  <c r="H608" i="18"/>
  <c r="I105" i="18"/>
  <c r="H105" i="18"/>
  <c r="G424" i="18"/>
  <c r="J424" i="18" s="1"/>
  <c r="H424" i="18"/>
  <c r="G556" i="18"/>
  <c r="J556" i="18" s="1"/>
  <c r="H556" i="18"/>
  <c r="G621" i="18"/>
  <c r="J621" i="18" s="1"/>
  <c r="H621" i="18"/>
  <c r="G554" i="18"/>
  <c r="J554" i="18" s="1"/>
  <c r="H554" i="18"/>
  <c r="G440" i="18"/>
  <c r="J440" i="18" s="1"/>
  <c r="H440" i="18"/>
  <c r="G420" i="18"/>
  <c r="J420" i="18" s="1"/>
  <c r="H420" i="18"/>
  <c r="G569" i="18"/>
  <c r="J569" i="18" s="1"/>
  <c r="H569" i="18"/>
  <c r="G529" i="18"/>
  <c r="J529" i="18" s="1"/>
  <c r="H529" i="18"/>
  <c r="G455" i="18"/>
  <c r="J455" i="18" s="1"/>
  <c r="H455" i="18"/>
  <c r="G435" i="18"/>
  <c r="J435" i="18" s="1"/>
  <c r="H435" i="18"/>
  <c r="G68" i="18"/>
  <c r="J68" i="18" s="1"/>
  <c r="H68" i="18"/>
  <c r="G904" i="18"/>
  <c r="J904" i="18" s="1"/>
  <c r="H904" i="18"/>
  <c r="G615" i="18"/>
  <c r="J615" i="18" s="1"/>
  <c r="H615" i="18"/>
  <c r="G548" i="18"/>
  <c r="J548" i="18" s="1"/>
  <c r="H548" i="18"/>
  <c r="G454" i="18"/>
  <c r="J454" i="18" s="1"/>
  <c r="H454" i="18"/>
  <c r="G434" i="18"/>
  <c r="J434" i="18" s="1"/>
  <c r="H434" i="18"/>
  <c r="G364" i="18"/>
  <c r="J364" i="18" s="1"/>
  <c r="H364" i="18"/>
  <c r="G67" i="18"/>
  <c r="J67" i="18" s="1"/>
  <c r="H67" i="18"/>
  <c r="G902" i="18"/>
  <c r="J902" i="18" s="1"/>
  <c r="H902" i="18"/>
  <c r="I614" i="18"/>
  <c r="H614" i="18"/>
  <c r="I567" i="18"/>
  <c r="H567" i="18"/>
  <c r="I453" i="18"/>
  <c r="H453" i="18"/>
  <c r="G363" i="18"/>
  <c r="J363" i="18" s="1"/>
  <c r="H363" i="18"/>
  <c r="I66" i="18"/>
  <c r="H66" i="18"/>
  <c r="G613" i="18"/>
  <c r="J613" i="18" s="1"/>
  <c r="H613" i="18"/>
  <c r="G593" i="18"/>
  <c r="J593" i="18" s="1"/>
  <c r="H593" i="18"/>
  <c r="G566" i="18"/>
  <c r="J566" i="18" s="1"/>
  <c r="H566" i="18"/>
  <c r="G546" i="18"/>
  <c r="J546" i="18" s="1"/>
  <c r="H546" i="18"/>
  <c r="G526" i="18"/>
  <c r="J526" i="18" s="1"/>
  <c r="H526" i="18"/>
  <c r="G452" i="18"/>
  <c r="J452" i="18" s="1"/>
  <c r="H452" i="18"/>
  <c r="G432" i="18"/>
  <c r="J432" i="18" s="1"/>
  <c r="H432" i="18"/>
  <c r="G65" i="18"/>
  <c r="J65" i="18" s="1"/>
  <c r="H65" i="18"/>
  <c r="G899" i="18"/>
  <c r="J899" i="18" s="1"/>
  <c r="H899" i="18"/>
  <c r="G612" i="18"/>
  <c r="J612" i="18" s="1"/>
  <c r="H612" i="18"/>
  <c r="G592" i="18"/>
  <c r="J592" i="18" s="1"/>
  <c r="H592" i="18"/>
  <c r="G565" i="18"/>
  <c r="J565" i="18" s="1"/>
  <c r="H565" i="18"/>
  <c r="G545" i="18"/>
  <c r="J545" i="18" s="1"/>
  <c r="H545" i="18"/>
  <c r="G525" i="18"/>
  <c r="J525" i="18" s="1"/>
  <c r="H525" i="18"/>
  <c r="G611" i="18"/>
  <c r="J611" i="18" s="1"/>
  <c r="H611" i="18"/>
  <c r="G591" i="18"/>
  <c r="J591" i="18" s="1"/>
  <c r="H591" i="18"/>
  <c r="G564" i="18"/>
  <c r="J564" i="18" s="1"/>
  <c r="H564" i="18"/>
  <c r="G544" i="18"/>
  <c r="J544" i="18" s="1"/>
  <c r="H544" i="18"/>
  <c r="I718" i="18"/>
  <c r="H718" i="18"/>
  <c r="I610" i="18"/>
  <c r="H610" i="18"/>
  <c r="I590" i="18"/>
  <c r="H590" i="18"/>
  <c r="I543" i="18"/>
  <c r="H543" i="18"/>
  <c r="I449" i="18"/>
  <c r="H449" i="18"/>
  <c r="I62" i="18"/>
  <c r="H62" i="18"/>
  <c r="G714" i="18"/>
  <c r="J714" i="18" s="1"/>
  <c r="H714" i="18"/>
  <c r="G609" i="18"/>
  <c r="J609" i="18" s="1"/>
  <c r="H609" i="18"/>
  <c r="G522" i="18"/>
  <c r="J522" i="18" s="1"/>
  <c r="H522" i="18"/>
  <c r="G428" i="18"/>
  <c r="J428" i="18" s="1"/>
  <c r="H428" i="18"/>
  <c r="G111" i="18"/>
  <c r="J111" i="18" s="1"/>
  <c r="H111" i="18"/>
  <c r="G61" i="18"/>
  <c r="J61" i="18" s="1"/>
  <c r="H61" i="18"/>
  <c r="J751" i="18"/>
  <c r="G712" i="18"/>
  <c r="J712" i="18" s="1"/>
  <c r="H712" i="18"/>
  <c r="G588" i="18"/>
  <c r="J588" i="18" s="1"/>
  <c r="H588" i="18"/>
  <c r="G561" i="18"/>
  <c r="J561" i="18" s="1"/>
  <c r="H561" i="18"/>
  <c r="G541" i="18"/>
  <c r="J541" i="18" s="1"/>
  <c r="H541" i="18"/>
  <c r="G521" i="18"/>
  <c r="J521" i="18" s="1"/>
  <c r="H521" i="18"/>
  <c r="G109" i="18"/>
  <c r="J109" i="18" s="1"/>
  <c r="H109" i="18"/>
  <c r="G60" i="18"/>
  <c r="J60" i="18" s="1"/>
  <c r="H60" i="18"/>
  <c r="G711" i="18"/>
  <c r="J711" i="18" s="1"/>
  <c r="H711" i="18"/>
  <c r="G587" i="18"/>
  <c r="J587" i="18" s="1"/>
  <c r="H587" i="18"/>
  <c r="G560" i="18"/>
  <c r="J560" i="18" s="1"/>
  <c r="H560" i="18"/>
  <c r="G446" i="18"/>
  <c r="J446" i="18" s="1"/>
  <c r="H446" i="18"/>
  <c r="G426" i="18"/>
  <c r="J426" i="18" s="1"/>
  <c r="H426" i="18"/>
  <c r="G107" i="18"/>
  <c r="J107" i="18" s="1"/>
  <c r="H107" i="18"/>
  <c r="G59" i="18"/>
  <c r="J59" i="18" s="1"/>
  <c r="H59" i="18"/>
  <c r="J735" i="18"/>
  <c r="I710" i="18"/>
  <c r="H710" i="18"/>
  <c r="I559" i="18"/>
  <c r="H559" i="18"/>
  <c r="G539" i="18"/>
  <c r="J539" i="18" s="1"/>
  <c r="H539" i="18"/>
  <c r="I519" i="18"/>
  <c r="H519" i="18"/>
  <c r="G445" i="18"/>
  <c r="J445" i="18" s="1"/>
  <c r="H445" i="18"/>
  <c r="I58" i="18"/>
  <c r="H58" i="18"/>
  <c r="G625" i="18"/>
  <c r="J625" i="18" s="1"/>
  <c r="H625" i="18"/>
  <c r="G585" i="18"/>
  <c r="J585" i="18" s="1"/>
  <c r="H585" i="18"/>
  <c r="G538" i="18"/>
  <c r="J538" i="18" s="1"/>
  <c r="H538" i="18"/>
  <c r="G444" i="18"/>
  <c r="J444" i="18" s="1"/>
  <c r="H444" i="18"/>
  <c r="G57" i="18"/>
  <c r="J57" i="18" s="1"/>
  <c r="H57" i="18"/>
  <c r="G624" i="18"/>
  <c r="J624" i="18" s="1"/>
  <c r="H624" i="18"/>
  <c r="G604" i="18"/>
  <c r="J604" i="18" s="1"/>
  <c r="H604" i="18"/>
  <c r="G584" i="18"/>
  <c r="J584" i="18" s="1"/>
  <c r="H584" i="18"/>
  <c r="G557" i="18"/>
  <c r="J557" i="18" s="1"/>
  <c r="H557" i="18"/>
  <c r="G537" i="18"/>
  <c r="J537" i="18" s="1"/>
  <c r="H537" i="18"/>
  <c r="G443" i="18"/>
  <c r="J443" i="18" s="1"/>
  <c r="H443" i="18"/>
  <c r="G423" i="18"/>
  <c r="J423" i="18" s="1"/>
  <c r="H423" i="18"/>
  <c r="G603" i="18"/>
  <c r="J603" i="18" s="1"/>
  <c r="H603" i="18"/>
  <c r="G536" i="18"/>
  <c r="J536" i="18" s="1"/>
  <c r="H536" i="18"/>
  <c r="G442" i="18"/>
  <c r="J442" i="18" s="1"/>
  <c r="H442" i="18"/>
  <c r="G75" i="18"/>
  <c r="J75" i="18" s="1"/>
  <c r="H75" i="18"/>
  <c r="I622" i="18"/>
  <c r="H622" i="18"/>
  <c r="G602" i="18"/>
  <c r="J602" i="18" s="1"/>
  <c r="H602" i="18"/>
  <c r="I575" i="18"/>
  <c r="H575" i="18"/>
  <c r="I555" i="18"/>
  <c r="H555" i="18"/>
  <c r="I535" i="18"/>
  <c r="H535" i="18"/>
  <c r="I441" i="18"/>
  <c r="H441" i="18"/>
  <c r="G601" i="18"/>
  <c r="J601" i="18" s="1"/>
  <c r="H601" i="18"/>
  <c r="G574" i="18"/>
  <c r="J574" i="18" s="1"/>
  <c r="H574" i="18"/>
  <c r="G534" i="18"/>
  <c r="J534" i="18" s="1"/>
  <c r="H534" i="18"/>
  <c r="G73" i="18"/>
  <c r="J73" i="18" s="1"/>
  <c r="H73" i="18"/>
  <c r="G620" i="18"/>
  <c r="J620" i="18" s="1"/>
  <c r="H620" i="18"/>
  <c r="G600" i="18"/>
  <c r="J600" i="18" s="1"/>
  <c r="H600" i="18"/>
  <c r="G573" i="18"/>
  <c r="J573" i="18" s="1"/>
  <c r="H573" i="18"/>
  <c r="G553" i="18"/>
  <c r="J553" i="18" s="1"/>
  <c r="H553" i="18"/>
  <c r="G533" i="18"/>
  <c r="J533" i="18" s="1"/>
  <c r="H533" i="18"/>
  <c r="G459" i="18"/>
  <c r="J459" i="18" s="1"/>
  <c r="H459" i="18"/>
  <c r="G439" i="18"/>
  <c r="J439" i="18" s="1"/>
  <c r="H439" i="18"/>
  <c r="G419" i="18"/>
  <c r="J419" i="18" s="1"/>
  <c r="H419" i="18"/>
  <c r="G72" i="18"/>
  <c r="J72" i="18" s="1"/>
  <c r="H72" i="18"/>
  <c r="G910" i="18"/>
  <c r="J910" i="18" s="1"/>
  <c r="H910" i="18"/>
  <c r="G596" i="18"/>
  <c r="J596" i="18" s="1"/>
  <c r="H596" i="18"/>
  <c r="G568" i="18"/>
  <c r="J568" i="18" s="1"/>
  <c r="H568" i="18"/>
  <c r="G594" i="18"/>
  <c r="J594" i="18" s="1"/>
  <c r="H594" i="18"/>
  <c r="I433" i="18"/>
  <c r="H433" i="18"/>
  <c r="G431" i="18"/>
  <c r="J431" i="18" s="1"/>
  <c r="H431" i="18"/>
  <c r="G450" i="18"/>
  <c r="J450" i="18" s="1"/>
  <c r="H450" i="18"/>
  <c r="G563" i="18"/>
  <c r="J563" i="18" s="1"/>
  <c r="H563" i="18"/>
  <c r="G562" i="18"/>
  <c r="J562" i="18" s="1"/>
  <c r="H562" i="18"/>
  <c r="G427" i="18"/>
  <c r="J427" i="18" s="1"/>
  <c r="H427" i="18"/>
  <c r="G540" i="18"/>
  <c r="J540" i="18" s="1"/>
  <c r="H540" i="18"/>
  <c r="I606" i="18"/>
  <c r="H606" i="18"/>
  <c r="G558" i="18"/>
  <c r="J558" i="18" s="1"/>
  <c r="H558" i="18"/>
  <c r="G76" i="18"/>
  <c r="J76" i="18" s="1"/>
  <c r="H76" i="18"/>
  <c r="G583" i="18"/>
  <c r="J583" i="18" s="1"/>
  <c r="H583" i="18"/>
  <c r="I421" i="18"/>
  <c r="H421" i="18"/>
  <c r="G619" i="18"/>
  <c r="J619" i="18" s="1"/>
  <c r="H619" i="18"/>
  <c r="G599" i="18"/>
  <c r="J599" i="18" s="1"/>
  <c r="H599" i="18"/>
  <c r="G572" i="18"/>
  <c r="J572" i="18" s="1"/>
  <c r="H572" i="18"/>
  <c r="G552" i="18"/>
  <c r="J552" i="18" s="1"/>
  <c r="H552" i="18"/>
  <c r="G532" i="18"/>
  <c r="J532" i="18" s="1"/>
  <c r="H532" i="18"/>
  <c r="G458" i="18"/>
  <c r="J458" i="18" s="1"/>
  <c r="H458" i="18"/>
  <c r="G438" i="18"/>
  <c r="J438" i="18" s="1"/>
  <c r="H438" i="18"/>
  <c r="G418" i="18"/>
  <c r="J418" i="18" s="1"/>
  <c r="H418" i="18"/>
  <c r="G71" i="18"/>
  <c r="J71" i="18" s="1"/>
  <c r="H71" i="18"/>
  <c r="I909" i="18"/>
  <c r="H909" i="18"/>
  <c r="G528" i="18"/>
  <c r="J528" i="18" s="1"/>
  <c r="H528" i="18"/>
  <c r="I547" i="18"/>
  <c r="H547" i="18"/>
  <c r="G451" i="18"/>
  <c r="J451" i="18" s="1"/>
  <c r="H451" i="18"/>
  <c r="G430" i="18"/>
  <c r="J430" i="18" s="1"/>
  <c r="H430" i="18"/>
  <c r="G448" i="18"/>
  <c r="J448" i="18" s="1"/>
  <c r="H448" i="18"/>
  <c r="G607" i="18"/>
  <c r="J607" i="18" s="1"/>
  <c r="H607" i="18"/>
  <c r="I425" i="18"/>
  <c r="H425" i="18"/>
  <c r="G605" i="18"/>
  <c r="J605" i="18" s="1"/>
  <c r="H605" i="18"/>
  <c r="G100" i="18"/>
  <c r="J100" i="18" s="1"/>
  <c r="H100" i="18"/>
  <c r="G623" i="18"/>
  <c r="J623" i="18" s="1"/>
  <c r="H623" i="18"/>
  <c r="I74" i="18"/>
  <c r="H74" i="18"/>
  <c r="G618" i="18"/>
  <c r="J618" i="18" s="1"/>
  <c r="H618" i="18"/>
  <c r="I598" i="18"/>
  <c r="H598" i="18"/>
  <c r="I571" i="18"/>
  <c r="H571" i="18"/>
  <c r="I551" i="18"/>
  <c r="H551" i="18"/>
  <c r="I531" i="18"/>
  <c r="H531" i="18"/>
  <c r="I457" i="18"/>
  <c r="H457" i="18"/>
  <c r="G437" i="18"/>
  <c r="J437" i="18" s="1"/>
  <c r="H437" i="18"/>
  <c r="I417" i="18"/>
  <c r="H417" i="18"/>
  <c r="I70" i="18"/>
  <c r="H70" i="18"/>
  <c r="G906" i="18"/>
  <c r="J906" i="18" s="1"/>
  <c r="H906" i="18"/>
  <c r="G549" i="18"/>
  <c r="J549" i="18" s="1"/>
  <c r="H549" i="18"/>
  <c r="G64" i="18"/>
  <c r="J64" i="18" s="1"/>
  <c r="H64" i="18"/>
  <c r="G719" i="18"/>
  <c r="J719" i="18" s="1"/>
  <c r="H719" i="18"/>
  <c r="G63" i="18"/>
  <c r="J63" i="18" s="1"/>
  <c r="H63" i="18"/>
  <c r="I523" i="18"/>
  <c r="H523" i="18"/>
  <c r="G589" i="18"/>
  <c r="J589" i="18" s="1"/>
  <c r="H589" i="18"/>
  <c r="G447" i="18"/>
  <c r="J447" i="18" s="1"/>
  <c r="H447" i="18"/>
  <c r="G520" i="18"/>
  <c r="J520" i="18" s="1"/>
  <c r="H520" i="18"/>
  <c r="I586" i="18"/>
  <c r="H586" i="18"/>
  <c r="G55" i="18"/>
  <c r="J55" i="18" s="1"/>
  <c r="H55" i="18"/>
  <c r="G422" i="18"/>
  <c r="J422" i="18" s="1"/>
  <c r="H422" i="18"/>
  <c r="G617" i="18"/>
  <c r="J617" i="18" s="1"/>
  <c r="H617" i="18"/>
  <c r="G597" i="18"/>
  <c r="J597" i="18" s="1"/>
  <c r="H597" i="18"/>
  <c r="G570" i="18"/>
  <c r="J570" i="18" s="1"/>
  <c r="H570" i="18"/>
  <c r="G550" i="18"/>
  <c r="J550" i="18" s="1"/>
  <c r="H550" i="18"/>
  <c r="G530" i="18"/>
  <c r="J530" i="18" s="1"/>
  <c r="H530" i="18"/>
  <c r="G456" i="18"/>
  <c r="J456" i="18" s="1"/>
  <c r="H456" i="18"/>
  <c r="G436" i="18"/>
  <c r="J436" i="18" s="1"/>
  <c r="H436" i="18"/>
  <c r="G365" i="18"/>
  <c r="J365" i="18" s="1"/>
  <c r="H365" i="18"/>
  <c r="G69" i="18"/>
  <c r="J69" i="18" s="1"/>
  <c r="H69" i="18"/>
  <c r="G905" i="18"/>
  <c r="J905" i="18" s="1"/>
  <c r="H905" i="18"/>
  <c r="G146" i="14"/>
  <c r="J146" i="14" s="1"/>
  <c r="H146" i="14"/>
  <c r="G4" i="14"/>
  <c r="J4" i="14" s="1"/>
  <c r="H4" i="14"/>
  <c r="G136" i="14"/>
  <c r="J136" i="14" s="1"/>
  <c r="H136" i="14"/>
  <c r="I127" i="14"/>
  <c r="H127" i="14"/>
  <c r="I11" i="14"/>
  <c r="H11" i="14"/>
  <c r="G125" i="14"/>
  <c r="J125" i="14" s="1"/>
  <c r="H125" i="14"/>
  <c r="G5" i="14"/>
  <c r="J5" i="14" s="1"/>
  <c r="H5" i="14"/>
  <c r="G126" i="14"/>
  <c r="J126" i="14" s="1"/>
  <c r="H126" i="14"/>
  <c r="G9" i="14"/>
  <c r="J9" i="14" s="1"/>
  <c r="H9" i="14"/>
  <c r="G31" i="14"/>
  <c r="J31" i="14" s="1"/>
  <c r="H31" i="14"/>
  <c r="G10" i="14"/>
  <c r="J10" i="14" s="1"/>
  <c r="H10" i="14"/>
  <c r="G8" i="14"/>
  <c r="J8" i="14" s="1"/>
  <c r="H8" i="14"/>
  <c r="G29" i="14"/>
  <c r="J29" i="14" s="1"/>
  <c r="H29" i="14"/>
  <c r="G7" i="14"/>
  <c r="J7" i="14" s="1"/>
  <c r="H7" i="14"/>
  <c r="G6" i="14"/>
  <c r="J6" i="14" s="1"/>
  <c r="H6" i="14"/>
  <c r="G27" i="14"/>
  <c r="J27" i="14" s="1"/>
  <c r="H27" i="14"/>
  <c r="I172" i="13"/>
  <c r="H172" i="13"/>
  <c r="I209" i="13"/>
  <c r="H209" i="13"/>
  <c r="I270" i="13"/>
  <c r="H270" i="13"/>
  <c r="I338" i="13"/>
  <c r="H338" i="13"/>
  <c r="I424" i="13"/>
  <c r="H424" i="13"/>
  <c r="I107" i="13"/>
  <c r="H107" i="13"/>
  <c r="I148" i="13"/>
  <c r="H148" i="13"/>
  <c r="I193" i="13"/>
  <c r="H193" i="13"/>
  <c r="I247" i="13"/>
  <c r="H247" i="13"/>
  <c r="I291" i="13"/>
  <c r="H291" i="13"/>
  <c r="I355" i="13"/>
  <c r="H355" i="13"/>
  <c r="I425" i="13"/>
  <c r="H425" i="13"/>
  <c r="G211" i="13"/>
  <c r="J211" i="13" s="1"/>
  <c r="H211" i="13"/>
  <c r="I208" i="13"/>
  <c r="H208" i="13"/>
  <c r="I272" i="13"/>
  <c r="H272" i="13"/>
  <c r="I356" i="13"/>
  <c r="H356" i="13"/>
  <c r="I451" i="13"/>
  <c r="H451" i="13"/>
  <c r="I109" i="13"/>
  <c r="H109" i="13"/>
  <c r="I175" i="13"/>
  <c r="H175" i="13"/>
  <c r="I207" i="13"/>
  <c r="H207" i="13"/>
  <c r="I233" i="13"/>
  <c r="H233" i="13"/>
  <c r="I249" i="13"/>
  <c r="H249" i="13"/>
  <c r="I293" i="13"/>
  <c r="H293" i="13"/>
  <c r="I321" i="13"/>
  <c r="H321" i="13"/>
  <c r="I341" i="13"/>
  <c r="H341" i="13"/>
  <c r="I357" i="13"/>
  <c r="H357" i="13"/>
  <c r="I379" i="13"/>
  <c r="H379" i="13"/>
  <c r="I399" i="13"/>
  <c r="H399" i="13"/>
  <c r="I452" i="13"/>
  <c r="H452" i="13"/>
  <c r="I130" i="13"/>
  <c r="H130" i="13"/>
  <c r="I196" i="13"/>
  <c r="H196" i="13"/>
  <c r="I234" i="13"/>
  <c r="H234" i="13"/>
  <c r="I294" i="13"/>
  <c r="H294" i="13"/>
  <c r="I380" i="13"/>
  <c r="H380" i="13"/>
  <c r="I428" i="13"/>
  <c r="H428" i="13"/>
  <c r="I111" i="13"/>
  <c r="H111" i="13"/>
  <c r="I177" i="13"/>
  <c r="H177" i="13"/>
  <c r="I275" i="13"/>
  <c r="H275" i="13"/>
  <c r="I323" i="13"/>
  <c r="H323" i="13"/>
  <c r="I429" i="13"/>
  <c r="H429" i="13"/>
  <c r="I132" i="13"/>
  <c r="H132" i="13"/>
  <c r="I178" i="13"/>
  <c r="H178" i="13"/>
  <c r="I216" i="13"/>
  <c r="H216" i="13"/>
  <c r="I255" i="13"/>
  <c r="H255" i="13"/>
  <c r="I296" i="13"/>
  <c r="H296" i="13"/>
  <c r="I324" i="13"/>
  <c r="H324" i="13"/>
  <c r="I360" i="13"/>
  <c r="H360" i="13"/>
  <c r="I382" i="13"/>
  <c r="H382" i="13"/>
  <c r="I430" i="13"/>
  <c r="H430" i="13"/>
  <c r="I113" i="13"/>
  <c r="H113" i="13"/>
  <c r="I133" i="13"/>
  <c r="H133" i="13"/>
  <c r="I152" i="13"/>
  <c r="H152" i="13"/>
  <c r="I179" i="13"/>
  <c r="H179" i="13"/>
  <c r="I199" i="13"/>
  <c r="H199" i="13"/>
  <c r="I217" i="13"/>
  <c r="H217" i="13"/>
  <c r="I237" i="13"/>
  <c r="H237" i="13"/>
  <c r="I256" i="13"/>
  <c r="H256" i="13"/>
  <c r="I277" i="13"/>
  <c r="H277" i="13"/>
  <c r="I297" i="13"/>
  <c r="H297" i="13"/>
  <c r="I325" i="13"/>
  <c r="H325" i="13"/>
  <c r="I345" i="13"/>
  <c r="H345" i="13"/>
  <c r="I361" i="13"/>
  <c r="H361" i="13"/>
  <c r="I383" i="13"/>
  <c r="H383" i="13"/>
  <c r="I403" i="13"/>
  <c r="H403" i="13"/>
  <c r="I431" i="13"/>
  <c r="H431" i="13"/>
  <c r="I114" i="13"/>
  <c r="H114" i="13"/>
  <c r="I134" i="13"/>
  <c r="H134" i="13"/>
  <c r="I153" i="13"/>
  <c r="H153" i="13"/>
  <c r="I180" i="13"/>
  <c r="H180" i="13"/>
  <c r="I200" i="13"/>
  <c r="H200" i="13"/>
  <c r="I218" i="13"/>
  <c r="H218" i="13"/>
  <c r="I238" i="13"/>
  <c r="H238" i="13"/>
  <c r="I278" i="13"/>
  <c r="H278" i="13"/>
  <c r="I298" i="13"/>
  <c r="H298" i="13"/>
  <c r="I326" i="13"/>
  <c r="H326" i="13"/>
  <c r="I346" i="13"/>
  <c r="H346" i="13"/>
  <c r="I362" i="13"/>
  <c r="H362" i="13"/>
  <c r="I384" i="13"/>
  <c r="H384" i="13"/>
  <c r="I404" i="13"/>
  <c r="H404" i="13"/>
  <c r="I432" i="13"/>
  <c r="H432" i="13"/>
  <c r="I115" i="13"/>
  <c r="H115" i="13"/>
  <c r="I135" i="13"/>
  <c r="H135" i="13"/>
  <c r="I154" i="13"/>
  <c r="H154" i="13"/>
  <c r="I181" i="13"/>
  <c r="H181" i="13"/>
  <c r="I201" i="13"/>
  <c r="H201" i="13"/>
  <c r="I219" i="13"/>
  <c r="H219" i="13"/>
  <c r="I239" i="13"/>
  <c r="H239" i="13"/>
  <c r="I259" i="13"/>
  <c r="H259" i="13"/>
  <c r="I279" i="13"/>
  <c r="H279" i="13"/>
  <c r="I299" i="13"/>
  <c r="H299" i="13"/>
  <c r="I327" i="13"/>
  <c r="H327" i="13"/>
  <c r="I363" i="13"/>
  <c r="H363" i="13"/>
  <c r="I385" i="13"/>
  <c r="H385" i="13"/>
  <c r="I433" i="13"/>
  <c r="H433" i="13"/>
  <c r="I116" i="13"/>
  <c r="H116" i="13"/>
  <c r="I136" i="13"/>
  <c r="H136" i="13"/>
  <c r="I155" i="13"/>
  <c r="H155" i="13"/>
  <c r="I182" i="13"/>
  <c r="H182" i="13"/>
  <c r="I220" i="13"/>
  <c r="H220" i="13"/>
  <c r="I240" i="13"/>
  <c r="H240" i="13"/>
  <c r="I260" i="13"/>
  <c r="H260" i="13"/>
  <c r="I280" i="13"/>
  <c r="H280" i="13"/>
  <c r="I300" i="13"/>
  <c r="H300" i="13"/>
  <c r="I328" i="13"/>
  <c r="H328" i="13"/>
  <c r="I364" i="13"/>
  <c r="H364" i="13"/>
  <c r="I386" i="13"/>
  <c r="H386" i="13"/>
  <c r="I434" i="13"/>
  <c r="H434" i="13"/>
  <c r="G69" i="13"/>
  <c r="J69" i="13" s="1"/>
  <c r="H69" i="13"/>
  <c r="I322" i="13"/>
  <c r="H322" i="13"/>
  <c r="I197" i="13"/>
  <c r="H197" i="13"/>
  <c r="I183" i="13"/>
  <c r="H183" i="13"/>
  <c r="I138" i="13"/>
  <c r="H138" i="13"/>
  <c r="I330" i="13"/>
  <c r="H330" i="13"/>
  <c r="I120" i="13"/>
  <c r="H120" i="13"/>
  <c r="I93" i="13"/>
  <c r="H93" i="13"/>
  <c r="I121" i="13"/>
  <c r="H121" i="13"/>
  <c r="I141" i="13"/>
  <c r="H141" i="13"/>
  <c r="I159" i="13"/>
  <c r="H159" i="13"/>
  <c r="I187" i="13"/>
  <c r="H187" i="13"/>
  <c r="I204" i="13"/>
  <c r="H204" i="13"/>
  <c r="I225" i="13"/>
  <c r="H225" i="13"/>
  <c r="I245" i="13"/>
  <c r="H245" i="13"/>
  <c r="I265" i="13"/>
  <c r="H265" i="13"/>
  <c r="I285" i="13"/>
  <c r="H285" i="13"/>
  <c r="I312" i="13"/>
  <c r="H312" i="13"/>
  <c r="I333" i="13"/>
  <c r="H333" i="13"/>
  <c r="I349" i="13"/>
  <c r="H349" i="13"/>
  <c r="I371" i="13"/>
  <c r="H371" i="13"/>
  <c r="I391" i="13"/>
  <c r="H391" i="13"/>
  <c r="I419" i="13"/>
  <c r="H419" i="13"/>
  <c r="I441" i="13"/>
  <c r="H441" i="13"/>
  <c r="I126" i="13"/>
  <c r="H126" i="13"/>
  <c r="I397" i="13"/>
  <c r="H397" i="13"/>
  <c r="I358" i="13"/>
  <c r="H358" i="13"/>
  <c r="I253" i="13"/>
  <c r="H253" i="13"/>
  <c r="I263" i="13"/>
  <c r="H263" i="13"/>
  <c r="G313" i="13"/>
  <c r="J313" i="13" s="1"/>
  <c r="H313" i="13"/>
  <c r="I94" i="13"/>
  <c r="H94" i="13"/>
  <c r="I122" i="13"/>
  <c r="H122" i="13"/>
  <c r="I142" i="13"/>
  <c r="H142" i="13"/>
  <c r="I160" i="13"/>
  <c r="H160" i="13"/>
  <c r="I188" i="13"/>
  <c r="H188" i="13"/>
  <c r="I205" i="13"/>
  <c r="H205" i="13"/>
  <c r="I226" i="13"/>
  <c r="H226" i="13"/>
  <c r="I246" i="13"/>
  <c r="H246" i="13"/>
  <c r="I266" i="13"/>
  <c r="H266" i="13"/>
  <c r="I286" i="13"/>
  <c r="H286" i="13"/>
  <c r="I334" i="13"/>
  <c r="H334" i="13"/>
  <c r="I350" i="13"/>
  <c r="H350" i="13"/>
  <c r="I372" i="13"/>
  <c r="H372" i="13"/>
  <c r="I392" i="13"/>
  <c r="H392" i="13"/>
  <c r="I420" i="13"/>
  <c r="H420" i="13"/>
  <c r="I442" i="13"/>
  <c r="H442" i="13"/>
  <c r="G71" i="13"/>
  <c r="J71" i="13" s="1"/>
  <c r="H71" i="13"/>
  <c r="I319" i="13"/>
  <c r="H319" i="13"/>
  <c r="I108" i="13"/>
  <c r="H108" i="13"/>
  <c r="I292" i="13"/>
  <c r="H292" i="13"/>
  <c r="I129" i="13"/>
  <c r="H129" i="13"/>
  <c r="I250" i="13"/>
  <c r="H250" i="13"/>
  <c r="I215" i="13"/>
  <c r="H215" i="13"/>
  <c r="I241" i="13"/>
  <c r="H241" i="13"/>
  <c r="I98" i="13"/>
  <c r="H98" i="13"/>
  <c r="I123" i="13"/>
  <c r="H123" i="13"/>
  <c r="I143" i="13"/>
  <c r="H143" i="13"/>
  <c r="I169" i="13"/>
  <c r="H169" i="13"/>
  <c r="I189" i="13"/>
  <c r="H189" i="13"/>
  <c r="I206" i="13"/>
  <c r="H206" i="13"/>
  <c r="I227" i="13"/>
  <c r="H227" i="13"/>
  <c r="I267" i="13"/>
  <c r="H267" i="13"/>
  <c r="I287" i="13"/>
  <c r="H287" i="13"/>
  <c r="I315" i="13"/>
  <c r="H315" i="13"/>
  <c r="I335" i="13"/>
  <c r="H335" i="13"/>
  <c r="I351" i="13"/>
  <c r="H351" i="13"/>
  <c r="I373" i="13"/>
  <c r="H373" i="13"/>
  <c r="I393" i="13"/>
  <c r="H393" i="13"/>
  <c r="I421" i="13"/>
  <c r="H421" i="13"/>
  <c r="I443" i="13"/>
  <c r="H443" i="13"/>
  <c r="I232" i="13"/>
  <c r="H232" i="13"/>
  <c r="I176" i="13"/>
  <c r="H176" i="13"/>
  <c r="I131" i="13"/>
  <c r="H131" i="13"/>
  <c r="I156" i="13"/>
  <c r="H156" i="13"/>
  <c r="I5" i="13"/>
  <c r="H5" i="13"/>
  <c r="I332" i="13"/>
  <c r="H332" i="13"/>
  <c r="I99" i="13"/>
  <c r="H99" i="13"/>
  <c r="I124" i="13"/>
  <c r="H124" i="13"/>
  <c r="I145" i="13"/>
  <c r="H145" i="13"/>
  <c r="I170" i="13"/>
  <c r="H170" i="13"/>
  <c r="I190" i="13"/>
  <c r="H190" i="13"/>
  <c r="I228" i="13"/>
  <c r="H228" i="13"/>
  <c r="I268" i="13"/>
  <c r="H268" i="13"/>
  <c r="I288" i="13"/>
  <c r="H288" i="13"/>
  <c r="I316" i="13"/>
  <c r="H316" i="13"/>
  <c r="I336" i="13"/>
  <c r="H336" i="13"/>
  <c r="I352" i="13"/>
  <c r="H352" i="13"/>
  <c r="I374" i="13"/>
  <c r="H374" i="13"/>
  <c r="I394" i="13"/>
  <c r="H394" i="13"/>
  <c r="I422" i="13"/>
  <c r="H422" i="13"/>
  <c r="I445" i="13"/>
  <c r="H445" i="13"/>
  <c r="I106" i="13"/>
  <c r="H106" i="13"/>
  <c r="I147" i="13"/>
  <c r="H147" i="13"/>
  <c r="I192" i="13"/>
  <c r="H192" i="13"/>
  <c r="I230" i="13"/>
  <c r="H230" i="13"/>
  <c r="I290" i="13"/>
  <c r="H290" i="13"/>
  <c r="I318" i="13"/>
  <c r="H318" i="13"/>
  <c r="I354" i="13"/>
  <c r="H354" i="13"/>
  <c r="I376" i="13"/>
  <c r="H376" i="13"/>
  <c r="I396" i="13"/>
  <c r="H396" i="13"/>
  <c r="I448" i="13"/>
  <c r="H448" i="13"/>
  <c r="I127" i="13"/>
  <c r="H127" i="13"/>
  <c r="I173" i="13"/>
  <c r="H173" i="13"/>
  <c r="I210" i="13"/>
  <c r="H210" i="13"/>
  <c r="I231" i="13"/>
  <c r="H231" i="13"/>
  <c r="I271" i="13"/>
  <c r="H271" i="13"/>
  <c r="I339" i="13"/>
  <c r="H339" i="13"/>
  <c r="I377" i="13"/>
  <c r="H377" i="13"/>
  <c r="I450" i="13"/>
  <c r="H450" i="13"/>
  <c r="I128" i="13"/>
  <c r="H128" i="13"/>
  <c r="I174" i="13"/>
  <c r="H174" i="13"/>
  <c r="I194" i="13"/>
  <c r="H194" i="13"/>
  <c r="I248" i="13"/>
  <c r="H248" i="13"/>
  <c r="I320" i="13"/>
  <c r="H320" i="13"/>
  <c r="I340" i="13"/>
  <c r="H340" i="13"/>
  <c r="I378" i="13"/>
  <c r="H378" i="13"/>
  <c r="I398" i="13"/>
  <c r="H398" i="13"/>
  <c r="I426" i="13"/>
  <c r="H426" i="13"/>
  <c r="I195" i="13"/>
  <c r="H195" i="13"/>
  <c r="I273" i="13"/>
  <c r="H273" i="13"/>
  <c r="I427" i="13"/>
  <c r="H427" i="13"/>
  <c r="I110" i="13"/>
  <c r="H110" i="13"/>
  <c r="I149" i="13"/>
  <c r="H149" i="13"/>
  <c r="I214" i="13"/>
  <c r="H214" i="13"/>
  <c r="I274" i="13"/>
  <c r="H274" i="13"/>
  <c r="I342" i="13"/>
  <c r="H342" i="13"/>
  <c r="I400" i="13"/>
  <c r="H400" i="13"/>
  <c r="I453" i="13"/>
  <c r="H453" i="13"/>
  <c r="I150" i="13"/>
  <c r="H150" i="13"/>
  <c r="I235" i="13"/>
  <c r="H235" i="13"/>
  <c r="I295" i="13"/>
  <c r="H295" i="13"/>
  <c r="I343" i="13"/>
  <c r="H343" i="13"/>
  <c r="I359" i="13"/>
  <c r="H359" i="13"/>
  <c r="I381" i="13"/>
  <c r="H381" i="13"/>
  <c r="I401" i="13"/>
  <c r="H401" i="13"/>
  <c r="I454" i="13"/>
  <c r="H454" i="13"/>
  <c r="I112" i="13"/>
  <c r="H112" i="13"/>
  <c r="I151" i="13"/>
  <c r="H151" i="13"/>
  <c r="I198" i="13"/>
  <c r="H198" i="13"/>
  <c r="I236" i="13"/>
  <c r="H236" i="13"/>
  <c r="I276" i="13"/>
  <c r="H276" i="13"/>
  <c r="I344" i="13"/>
  <c r="H344" i="13"/>
  <c r="I402" i="13"/>
  <c r="H402" i="13"/>
  <c r="I117" i="13"/>
  <c r="H117" i="13"/>
  <c r="I137" i="13"/>
  <c r="H137" i="13"/>
  <c r="I221" i="13"/>
  <c r="H221" i="13"/>
  <c r="I261" i="13"/>
  <c r="H261" i="13"/>
  <c r="I281" i="13"/>
  <c r="H281" i="13"/>
  <c r="I301" i="13"/>
  <c r="H301" i="13"/>
  <c r="I329" i="13"/>
  <c r="H329" i="13"/>
  <c r="I365" i="13"/>
  <c r="H365" i="13"/>
  <c r="I387" i="13"/>
  <c r="H387" i="13"/>
  <c r="I436" i="13"/>
  <c r="H436" i="13"/>
  <c r="I118" i="13"/>
  <c r="H118" i="13"/>
  <c r="I157" i="13"/>
  <c r="H157" i="13"/>
  <c r="I184" i="13"/>
  <c r="H184" i="13"/>
  <c r="I222" i="13"/>
  <c r="H222" i="13"/>
  <c r="I242" i="13"/>
  <c r="H242" i="13"/>
  <c r="I262" i="13"/>
  <c r="H262" i="13"/>
  <c r="I282" i="13"/>
  <c r="H282" i="13"/>
  <c r="I302" i="13"/>
  <c r="H302" i="13"/>
  <c r="I366" i="13"/>
  <c r="H366" i="13"/>
  <c r="I388" i="13"/>
  <c r="H388" i="13"/>
  <c r="I437" i="13"/>
  <c r="H437" i="13"/>
  <c r="I119" i="13"/>
  <c r="H119" i="13"/>
  <c r="I139" i="13"/>
  <c r="H139" i="13"/>
  <c r="I185" i="13"/>
  <c r="H185" i="13"/>
  <c r="I223" i="13"/>
  <c r="H223" i="13"/>
  <c r="I243" i="13"/>
  <c r="H243" i="13"/>
  <c r="I283" i="13"/>
  <c r="H283" i="13"/>
  <c r="I303" i="13"/>
  <c r="H303" i="13"/>
  <c r="I331" i="13"/>
  <c r="H331" i="13"/>
  <c r="I347" i="13"/>
  <c r="H347" i="13"/>
  <c r="I367" i="13"/>
  <c r="H367" i="13"/>
  <c r="I389" i="13"/>
  <c r="H389" i="13"/>
  <c r="I417" i="13"/>
  <c r="H417" i="13"/>
  <c r="I438" i="13"/>
  <c r="H438" i="13"/>
  <c r="G212" i="13"/>
  <c r="J212" i="13" s="1"/>
  <c r="H212" i="13"/>
  <c r="I92" i="13"/>
  <c r="H92" i="13"/>
  <c r="I140" i="13"/>
  <c r="H140" i="13"/>
  <c r="I67" i="13"/>
  <c r="H67" i="13"/>
  <c r="I186" i="13"/>
  <c r="H186" i="13"/>
  <c r="I203" i="13"/>
  <c r="H203" i="13"/>
  <c r="I224" i="13"/>
  <c r="H224" i="13"/>
  <c r="I244" i="13"/>
  <c r="H244" i="13"/>
  <c r="I264" i="13"/>
  <c r="H264" i="13"/>
  <c r="I284" i="13"/>
  <c r="H284" i="13"/>
  <c r="I304" i="13"/>
  <c r="H304" i="13"/>
  <c r="I348" i="13"/>
  <c r="H348" i="13"/>
  <c r="I368" i="13"/>
  <c r="H368" i="13"/>
  <c r="I390" i="13"/>
  <c r="H390" i="13"/>
  <c r="I418" i="13"/>
  <c r="H418" i="13"/>
  <c r="I440" i="13"/>
  <c r="H440" i="13"/>
  <c r="G73" i="13"/>
  <c r="J73" i="13" s="1"/>
  <c r="H73" i="13"/>
  <c r="I100" i="13"/>
  <c r="H100" i="13"/>
  <c r="I125" i="13"/>
  <c r="H125" i="13"/>
  <c r="I146" i="13"/>
  <c r="H146" i="13"/>
  <c r="I171" i="13"/>
  <c r="H171" i="13"/>
  <c r="I191" i="13"/>
  <c r="H191" i="13"/>
  <c r="I229" i="13"/>
  <c r="H229" i="13"/>
  <c r="I269" i="13"/>
  <c r="H269" i="13"/>
  <c r="I289" i="13"/>
  <c r="H289" i="13"/>
  <c r="I317" i="13"/>
  <c r="H317" i="13"/>
  <c r="I337" i="13"/>
  <c r="H337" i="13"/>
  <c r="I353" i="13"/>
  <c r="H353" i="13"/>
  <c r="I375" i="13"/>
  <c r="H375" i="13"/>
  <c r="I395" i="13"/>
  <c r="H395" i="13"/>
  <c r="I423" i="13"/>
  <c r="H423" i="13"/>
  <c r="I447" i="13"/>
  <c r="H447" i="13"/>
  <c r="G70" i="18"/>
  <c r="J70" i="18" s="1"/>
  <c r="I602" i="18"/>
  <c r="G710" i="18"/>
  <c r="J710" i="18" s="1"/>
  <c r="I12" i="18"/>
  <c r="D6" i="20"/>
  <c r="G6" i="20" s="1"/>
  <c r="D58" i="20"/>
  <c r="G58" i="20" s="1"/>
  <c r="D42" i="20"/>
  <c r="G42" i="20" s="1"/>
  <c r="D49" i="20"/>
  <c r="G49" i="20" s="1"/>
  <c r="D54" i="20"/>
  <c r="G54" i="20" s="1"/>
  <c r="I563" i="18"/>
  <c r="I755" i="18"/>
  <c r="G28" i="18"/>
  <c r="J28" i="18" s="1"/>
  <c r="G62" i="18"/>
  <c r="J62" i="18" s="1"/>
  <c r="G523" i="18"/>
  <c r="J523" i="18" s="1"/>
  <c r="G531" i="18"/>
  <c r="J531" i="18" s="1"/>
  <c r="G429" i="18"/>
  <c r="J429" i="18" s="1"/>
  <c r="I15" i="13"/>
  <c r="G146" i="13"/>
  <c r="J146" i="13" s="1"/>
  <c r="G292" i="13"/>
  <c r="J292" i="13" s="1"/>
  <c r="I11" i="13"/>
  <c r="G20" i="13"/>
  <c r="J20" i="13" s="1"/>
  <c r="G421" i="18"/>
  <c r="J421" i="18" s="1"/>
  <c r="G909" i="18"/>
  <c r="J909" i="18" s="1"/>
  <c r="G453" i="18"/>
  <c r="J453" i="18" s="1"/>
  <c r="I906" i="18"/>
  <c r="G547" i="18"/>
  <c r="J547" i="18" s="1"/>
  <c r="G105" i="18"/>
  <c r="J105" i="18" s="1"/>
  <c r="I618" i="18"/>
  <c r="G586" i="18"/>
  <c r="J586" i="18" s="1"/>
  <c r="G555" i="18"/>
  <c r="J555" i="18" s="1"/>
  <c r="I735" i="18"/>
  <c r="G610" i="18"/>
  <c r="J610" i="18" s="1"/>
  <c r="G571" i="18"/>
  <c r="J571" i="18" s="1"/>
  <c r="I445" i="18"/>
  <c r="I363" i="18"/>
  <c r="G20" i="18"/>
  <c r="J20" i="18" s="1"/>
  <c r="G208" i="13"/>
  <c r="J208" i="13" s="1"/>
  <c r="I14" i="13"/>
  <c r="J58" i="13"/>
  <c r="G360" i="13"/>
  <c r="J360" i="13" s="1"/>
  <c r="G228" i="13"/>
  <c r="J228" i="13" s="1"/>
  <c r="G418" i="13"/>
  <c r="J418" i="13" s="1"/>
  <c r="G159" i="13"/>
  <c r="J159" i="13" s="1"/>
  <c r="I10" i="13"/>
  <c r="I34" i="13"/>
  <c r="G16" i="13"/>
  <c r="J16" i="13" s="1"/>
  <c r="G114" i="13"/>
  <c r="J114" i="13" s="1"/>
  <c r="I19" i="13"/>
  <c r="G198" i="13"/>
  <c r="J198" i="13" s="1"/>
  <c r="G394" i="13"/>
  <c r="J394" i="13" s="1"/>
  <c r="G28" i="13"/>
  <c r="J28" i="13" s="1"/>
  <c r="G276" i="13"/>
  <c r="J276" i="13" s="1"/>
  <c r="G244" i="13"/>
  <c r="J244" i="13" s="1"/>
  <c r="G130" i="13"/>
  <c r="J130" i="13" s="1"/>
  <c r="G332" i="13"/>
  <c r="J332" i="13" s="1"/>
  <c r="G316" i="13"/>
  <c r="J316" i="13" s="1"/>
  <c r="G35" i="13"/>
  <c r="J35" i="13" s="1"/>
  <c r="G182" i="13"/>
  <c r="J182" i="13" s="1"/>
  <c r="G378" i="13"/>
  <c r="J378" i="13" s="1"/>
  <c r="G260" i="13"/>
  <c r="J260" i="13" s="1"/>
  <c r="I732" i="18"/>
  <c r="I594" i="18"/>
  <c r="I539" i="18"/>
  <c r="I437" i="18"/>
  <c r="I727" i="18"/>
  <c r="I902" i="18"/>
  <c r="G718" i="18"/>
  <c r="J718" i="18" s="1"/>
  <c r="G622" i="18"/>
  <c r="J622" i="18" s="1"/>
  <c r="G614" i="18"/>
  <c r="J614" i="18" s="1"/>
  <c r="G606" i="18"/>
  <c r="J606" i="18" s="1"/>
  <c r="G598" i="18"/>
  <c r="J598" i="18" s="1"/>
  <c r="G590" i="18"/>
  <c r="J590" i="18" s="1"/>
  <c r="G575" i="18"/>
  <c r="J575" i="18" s="1"/>
  <c r="G567" i="18"/>
  <c r="J567" i="18" s="1"/>
  <c r="G559" i="18"/>
  <c r="J559" i="18" s="1"/>
  <c r="G551" i="18"/>
  <c r="J551" i="18" s="1"/>
  <c r="G543" i="18"/>
  <c r="J543" i="18" s="1"/>
  <c r="G535" i="18"/>
  <c r="J535" i="18" s="1"/>
  <c r="G527" i="18"/>
  <c r="J527" i="18" s="1"/>
  <c r="G519" i="18"/>
  <c r="J519" i="18" s="1"/>
  <c r="G457" i="18"/>
  <c r="J457" i="18" s="1"/>
  <c r="G449" i="18"/>
  <c r="J449" i="18" s="1"/>
  <c r="G441" i="18"/>
  <c r="J441" i="18" s="1"/>
  <c r="G433" i="18"/>
  <c r="J433" i="18" s="1"/>
  <c r="G425" i="18"/>
  <c r="J425" i="18" s="1"/>
  <c r="G417" i="18"/>
  <c r="J417" i="18" s="1"/>
  <c r="G74" i="18"/>
  <c r="J74" i="18" s="1"/>
  <c r="G66" i="18"/>
  <c r="J66" i="18" s="1"/>
  <c r="G58" i="18"/>
  <c r="J58" i="18" s="1"/>
  <c r="G24" i="18"/>
  <c r="J24" i="18" s="1"/>
  <c r="G16" i="18"/>
  <c r="J16" i="18" s="1"/>
  <c r="G8" i="18"/>
  <c r="J8" i="18" s="1"/>
  <c r="I730" i="18"/>
  <c r="I752" i="18"/>
  <c r="G64" i="13"/>
  <c r="J64" i="13" s="1"/>
  <c r="I901" i="18"/>
  <c r="I26" i="13"/>
  <c r="G434" i="13"/>
  <c r="J434" i="13" s="1"/>
  <c r="I31" i="13"/>
  <c r="I23" i="13"/>
  <c r="G8" i="13"/>
  <c r="J8" i="13" s="1"/>
  <c r="G122" i="13"/>
  <c r="J122" i="13" s="1"/>
  <c r="G152" i="13"/>
  <c r="J152" i="13" s="1"/>
  <c r="G190" i="13"/>
  <c r="J190" i="13" s="1"/>
  <c r="G220" i="13"/>
  <c r="J220" i="13" s="1"/>
  <c r="G248" i="13"/>
  <c r="J248" i="13" s="1"/>
  <c r="G284" i="13"/>
  <c r="J284" i="13" s="1"/>
  <c r="G324" i="13"/>
  <c r="J324" i="13" s="1"/>
  <c r="G352" i="13"/>
  <c r="J352" i="13" s="1"/>
  <c r="G386" i="13"/>
  <c r="J386" i="13" s="1"/>
  <c r="G426" i="13"/>
  <c r="J426" i="13" s="1"/>
  <c r="I22" i="13"/>
  <c r="I7" i="13"/>
  <c r="I27" i="13"/>
  <c r="G4" i="13"/>
  <c r="J4" i="13" s="1"/>
  <c r="G106" i="13"/>
  <c r="J106" i="13" s="1"/>
  <c r="G138" i="13"/>
  <c r="J138" i="13" s="1"/>
  <c r="G174" i="13"/>
  <c r="J174" i="13" s="1"/>
  <c r="G203" i="13"/>
  <c r="J203" i="13" s="1"/>
  <c r="G236" i="13"/>
  <c r="J236" i="13" s="1"/>
  <c r="G268" i="13"/>
  <c r="J268" i="13" s="1"/>
  <c r="G300" i="13"/>
  <c r="J300" i="13" s="1"/>
  <c r="G340" i="13"/>
  <c r="J340" i="13" s="1"/>
  <c r="G368" i="13"/>
  <c r="J368" i="13" s="1"/>
  <c r="G402" i="13"/>
  <c r="J402" i="13" s="1"/>
  <c r="J445" i="13"/>
  <c r="I30" i="13"/>
  <c r="G24" i="13"/>
  <c r="J24" i="13" s="1"/>
  <c r="I18" i="13"/>
  <c r="G12" i="13"/>
  <c r="J12" i="13" s="1"/>
  <c r="I6" i="13"/>
  <c r="G94" i="13"/>
  <c r="J94" i="13" s="1"/>
  <c r="G110" i="13"/>
  <c r="J110" i="13" s="1"/>
  <c r="G118" i="13"/>
  <c r="J118" i="13" s="1"/>
  <c r="G126" i="13"/>
  <c r="J126" i="13" s="1"/>
  <c r="G134" i="13"/>
  <c r="J134" i="13" s="1"/>
  <c r="G142" i="13"/>
  <c r="J142" i="13" s="1"/>
  <c r="G156" i="13"/>
  <c r="J156" i="13" s="1"/>
  <c r="G170" i="13"/>
  <c r="J170" i="13" s="1"/>
  <c r="G178" i="13"/>
  <c r="J178" i="13" s="1"/>
  <c r="G186" i="13"/>
  <c r="J186" i="13" s="1"/>
  <c r="G194" i="13"/>
  <c r="J194" i="13" s="1"/>
  <c r="G216" i="13"/>
  <c r="J216" i="13" s="1"/>
  <c r="G224" i="13"/>
  <c r="J224" i="13" s="1"/>
  <c r="G232" i="13"/>
  <c r="J232" i="13" s="1"/>
  <c r="G240" i="13"/>
  <c r="J240" i="13" s="1"/>
  <c r="G255" i="13"/>
  <c r="J255" i="13" s="1"/>
  <c r="G264" i="13"/>
  <c r="J264" i="13" s="1"/>
  <c r="G272" i="13"/>
  <c r="J272" i="13" s="1"/>
  <c r="G280" i="13"/>
  <c r="J280" i="13" s="1"/>
  <c r="G288" i="13"/>
  <c r="J288" i="13" s="1"/>
  <c r="G296" i="13"/>
  <c r="J296" i="13" s="1"/>
  <c r="G304" i="13"/>
  <c r="J304" i="13" s="1"/>
  <c r="G320" i="13"/>
  <c r="J320" i="13" s="1"/>
  <c r="G328" i="13"/>
  <c r="J328" i="13" s="1"/>
  <c r="G336" i="13"/>
  <c r="J336" i="13" s="1"/>
  <c r="G344" i="13"/>
  <c r="J344" i="13" s="1"/>
  <c r="G348" i="13"/>
  <c r="J348" i="13" s="1"/>
  <c r="G356" i="13"/>
  <c r="J356" i="13" s="1"/>
  <c r="G364" i="13"/>
  <c r="J364" i="13" s="1"/>
  <c r="G374" i="13"/>
  <c r="J374" i="13" s="1"/>
  <c r="G382" i="13"/>
  <c r="J382" i="13" s="1"/>
  <c r="G390" i="13"/>
  <c r="J390" i="13" s="1"/>
  <c r="G398" i="13"/>
  <c r="J398" i="13" s="1"/>
  <c r="G408" i="13"/>
  <c r="J408" i="13" s="1"/>
  <c r="G422" i="13"/>
  <c r="J422" i="13" s="1"/>
  <c r="G430" i="13"/>
  <c r="J430" i="13" s="1"/>
  <c r="G440" i="13"/>
  <c r="J440" i="13" s="1"/>
  <c r="J451" i="13"/>
  <c r="I71" i="13"/>
  <c r="I62" i="13"/>
  <c r="I211" i="13"/>
  <c r="I60" i="13"/>
  <c r="I38" i="13"/>
  <c r="I905" i="18"/>
  <c r="I899" i="18"/>
  <c r="I751" i="18"/>
  <c r="I731" i="18"/>
  <c r="I726" i="18"/>
  <c r="I910" i="18"/>
  <c r="I904" i="18"/>
  <c r="I753" i="18"/>
  <c r="I733" i="18"/>
  <c r="I728" i="18"/>
  <c r="I722" i="18"/>
  <c r="I719" i="18"/>
  <c r="I711" i="18"/>
  <c r="I623" i="18"/>
  <c r="I619" i="18"/>
  <c r="I615" i="18"/>
  <c r="I611" i="18"/>
  <c r="I607" i="18"/>
  <c r="I603" i="18"/>
  <c r="I599" i="18"/>
  <c r="I595" i="18"/>
  <c r="I591" i="18"/>
  <c r="I587" i="18"/>
  <c r="I583" i="18"/>
  <c r="I572" i="18"/>
  <c r="I568" i="18"/>
  <c r="I564" i="18"/>
  <c r="I560" i="18"/>
  <c r="I556" i="18"/>
  <c r="I552" i="18"/>
  <c r="I548" i="18"/>
  <c r="I544" i="18"/>
  <c r="I540" i="18"/>
  <c r="I536" i="18"/>
  <c r="I532" i="18"/>
  <c r="I528" i="18"/>
  <c r="I524" i="18"/>
  <c r="I520" i="18"/>
  <c r="I458" i="18"/>
  <c r="I454" i="18"/>
  <c r="I450" i="18"/>
  <c r="I446" i="18"/>
  <c r="I442" i="18"/>
  <c r="I438" i="18"/>
  <c r="I434" i="18"/>
  <c r="I430" i="18"/>
  <c r="I426" i="18"/>
  <c r="I422" i="18"/>
  <c r="I418" i="18"/>
  <c r="I364" i="18"/>
  <c r="I107" i="18"/>
  <c r="I75" i="18"/>
  <c r="I71" i="18"/>
  <c r="I67" i="18"/>
  <c r="I63" i="18"/>
  <c r="I59" i="18"/>
  <c r="I25" i="18"/>
  <c r="I21" i="18"/>
  <c r="I17" i="18"/>
  <c r="I13" i="18"/>
  <c r="I9" i="18"/>
  <c r="I714" i="18"/>
  <c r="I625" i="18"/>
  <c r="I621" i="18"/>
  <c r="I617" i="18"/>
  <c r="I613" i="18"/>
  <c r="I609" i="18"/>
  <c r="I605" i="18"/>
  <c r="I601" i="18"/>
  <c r="I597" i="18"/>
  <c r="I593" i="18"/>
  <c r="I589" i="18"/>
  <c r="I585" i="18"/>
  <c r="I574" i="18"/>
  <c r="I570" i="18"/>
  <c r="I566" i="18"/>
  <c r="I562" i="18"/>
  <c r="I558" i="18"/>
  <c r="I554" i="18"/>
  <c r="I550" i="18"/>
  <c r="I546" i="18"/>
  <c r="I542" i="18"/>
  <c r="I538" i="18"/>
  <c r="I534" i="18"/>
  <c r="I530" i="18"/>
  <c r="I526" i="18"/>
  <c r="I522" i="18"/>
  <c r="I456" i="18"/>
  <c r="I452" i="18"/>
  <c r="I448" i="18"/>
  <c r="I444" i="18"/>
  <c r="I440" i="18"/>
  <c r="I436" i="18"/>
  <c r="I432" i="18"/>
  <c r="I428" i="18"/>
  <c r="I424" i="18"/>
  <c r="I420" i="18"/>
  <c r="I365" i="18"/>
  <c r="I111" i="18"/>
  <c r="I100" i="18"/>
  <c r="I73" i="18"/>
  <c r="I69" i="18"/>
  <c r="I65" i="18"/>
  <c r="I61" i="18"/>
  <c r="I57" i="18"/>
  <c r="I27" i="18"/>
  <c r="I23" i="18"/>
  <c r="I19" i="18"/>
  <c r="I15" i="18"/>
  <c r="I11" i="18"/>
  <c r="I721" i="18"/>
  <c r="I712" i="18"/>
  <c r="I624" i="18"/>
  <c r="I620" i="18"/>
  <c r="I616" i="18"/>
  <c r="I612" i="18"/>
  <c r="I608" i="18"/>
  <c r="I604" i="18"/>
  <c r="I600" i="18"/>
  <c r="I596" i="18"/>
  <c r="I592" i="18"/>
  <c r="I588" i="18"/>
  <c r="I584" i="18"/>
  <c r="I573" i="18"/>
  <c r="I569" i="18"/>
  <c r="I565" i="18"/>
  <c r="I561" i="18"/>
  <c r="I557" i="18"/>
  <c r="I553" i="18"/>
  <c r="I549" i="18"/>
  <c r="I545" i="18"/>
  <c r="I541" i="18"/>
  <c r="I537" i="18"/>
  <c r="I533" i="18"/>
  <c r="I529" i="18"/>
  <c r="I525" i="18"/>
  <c r="I521" i="18"/>
  <c r="I459" i="18"/>
  <c r="I455" i="18"/>
  <c r="I451" i="18"/>
  <c r="I447" i="18"/>
  <c r="I443" i="18"/>
  <c r="I439" i="18"/>
  <c r="I435" i="18"/>
  <c r="I431" i="18"/>
  <c r="I427" i="18"/>
  <c r="I423" i="18"/>
  <c r="I419" i="18"/>
  <c r="I109" i="18"/>
  <c r="I76" i="18"/>
  <c r="I72" i="18"/>
  <c r="I68" i="18"/>
  <c r="I64" i="18"/>
  <c r="I60" i="18"/>
  <c r="I55" i="18"/>
  <c r="I26" i="18"/>
  <c r="I22" i="18"/>
  <c r="I18" i="18"/>
  <c r="I14" i="18"/>
  <c r="I10" i="18"/>
  <c r="I5" i="18"/>
  <c r="G4" i="18"/>
  <c r="J4" i="18" s="1"/>
  <c r="D45" i="20"/>
  <c r="G45" i="20" s="1"/>
  <c r="D38" i="20"/>
  <c r="G38" i="20" s="1"/>
  <c r="F57" i="20"/>
  <c r="F53" i="20"/>
  <c r="F48" i="20"/>
  <c r="F41" i="20"/>
  <c r="F56" i="20"/>
  <c r="F52" i="20"/>
  <c r="F51" i="20"/>
  <c r="F47" i="20"/>
  <c r="F44" i="20"/>
  <c r="F40" i="20"/>
  <c r="F55" i="20"/>
  <c r="F50" i="20"/>
  <c r="F46" i="20"/>
  <c r="F43" i="20"/>
  <c r="F39" i="20"/>
  <c r="D3" i="20"/>
  <c r="G3" i="20" s="1"/>
  <c r="G420" i="15"/>
  <c r="J420" i="15" s="1"/>
  <c r="G192" i="15"/>
  <c r="J192" i="15" s="1"/>
  <c r="G896" i="15"/>
  <c r="J896" i="15" s="1"/>
  <c r="G366" i="15"/>
  <c r="J366" i="15" s="1"/>
  <c r="G314" i="15"/>
  <c r="J314" i="15" s="1"/>
  <c r="G338" i="15"/>
  <c r="J338" i="15" s="1"/>
  <c r="I416" i="15"/>
  <c r="I424" i="15"/>
  <c r="I184" i="15"/>
  <c r="I188" i="15"/>
  <c r="I893" i="15"/>
  <c r="I906" i="15"/>
  <c r="I209" i="15"/>
  <c r="I4" i="15"/>
  <c r="I215" i="15"/>
  <c r="I219" i="15"/>
  <c r="I346" i="15"/>
  <c r="I350" i="15"/>
  <c r="I354" i="15"/>
  <c r="I358" i="15"/>
  <c r="I362" i="15"/>
  <c r="I387" i="15"/>
  <c r="I824" i="15"/>
  <c r="I306" i="15"/>
  <c r="I310" i="15"/>
  <c r="I318" i="15"/>
  <c r="I322" i="15"/>
  <c r="I326" i="15"/>
  <c r="I330" i="15"/>
  <c r="I334" i="15"/>
  <c r="I342" i="15"/>
  <c r="I901" i="15"/>
  <c r="I471" i="15"/>
  <c r="I786" i="15"/>
  <c r="I814" i="15"/>
  <c r="G907" i="15"/>
  <c r="J907" i="15" s="1"/>
  <c r="G417" i="15"/>
  <c r="J417" i="15" s="1"/>
  <c r="G421" i="15"/>
  <c r="J421" i="15" s="1"/>
  <c r="G425" i="15"/>
  <c r="J425" i="15" s="1"/>
  <c r="G185" i="15"/>
  <c r="J185" i="15" s="1"/>
  <c r="G189" i="15"/>
  <c r="J189" i="15" s="1"/>
  <c r="G193" i="15"/>
  <c r="J193" i="15" s="1"/>
  <c r="G903" i="15"/>
  <c r="J903" i="15" s="1"/>
  <c r="G210" i="15"/>
  <c r="J210" i="15" s="1"/>
  <c r="G5" i="15"/>
  <c r="J5" i="15" s="1"/>
  <c r="G216" i="15"/>
  <c r="J216" i="15" s="1"/>
  <c r="G220" i="15"/>
  <c r="J220" i="15" s="1"/>
  <c r="G223" i="15"/>
  <c r="J223" i="15" s="1"/>
  <c r="G347" i="15"/>
  <c r="J347" i="15" s="1"/>
  <c r="G351" i="15"/>
  <c r="J351" i="15" s="1"/>
  <c r="G355" i="15"/>
  <c r="J355" i="15" s="1"/>
  <c r="G359" i="15"/>
  <c r="J359" i="15" s="1"/>
  <c r="G363" i="15"/>
  <c r="J363" i="15" s="1"/>
  <c r="G367" i="15"/>
  <c r="J367" i="15" s="1"/>
  <c r="G388" i="15"/>
  <c r="J388" i="15" s="1"/>
  <c r="G825" i="15"/>
  <c r="J825" i="15" s="1"/>
  <c r="G307" i="15"/>
  <c r="J307" i="15" s="1"/>
  <c r="G311" i="15"/>
  <c r="J311" i="15" s="1"/>
  <c r="G315" i="15"/>
  <c r="J315" i="15" s="1"/>
  <c r="G319" i="15"/>
  <c r="J319" i="15" s="1"/>
  <c r="G323" i="15"/>
  <c r="J323" i="15" s="1"/>
  <c r="G327" i="15"/>
  <c r="J327" i="15" s="1"/>
  <c r="G331" i="15"/>
  <c r="J331" i="15" s="1"/>
  <c r="G335" i="15"/>
  <c r="J335" i="15" s="1"/>
  <c r="G339" i="15"/>
  <c r="J339" i="15" s="1"/>
  <c r="G343" i="15"/>
  <c r="J343" i="15" s="1"/>
  <c r="G831" i="15"/>
  <c r="J831" i="15" s="1"/>
  <c r="G787" i="15"/>
  <c r="J787" i="15" s="1"/>
  <c r="G899" i="15"/>
  <c r="J899" i="15" s="1"/>
  <c r="G886" i="15"/>
  <c r="J886" i="15" s="1"/>
  <c r="G908" i="15"/>
  <c r="J908" i="15" s="1"/>
  <c r="G418" i="15"/>
  <c r="J418" i="15" s="1"/>
  <c r="G422" i="15"/>
  <c r="J422" i="15" s="1"/>
  <c r="G426" i="15"/>
  <c r="J426" i="15" s="1"/>
  <c r="G890" i="15"/>
  <c r="J890" i="15" s="1"/>
  <c r="G186" i="15"/>
  <c r="J186" i="15" s="1"/>
  <c r="G190" i="15"/>
  <c r="J190" i="15" s="1"/>
  <c r="G194" i="15"/>
  <c r="J194" i="15" s="1"/>
  <c r="G211" i="15"/>
  <c r="J211" i="15" s="1"/>
  <c r="G213" i="15"/>
  <c r="J213" i="15" s="1"/>
  <c r="G217" i="15"/>
  <c r="J217" i="15" s="1"/>
  <c r="G221" i="15"/>
  <c r="J221" i="15" s="1"/>
  <c r="G344" i="15"/>
  <c r="J344" i="15" s="1"/>
  <c r="G348" i="15"/>
  <c r="J348" i="15" s="1"/>
  <c r="G352" i="15"/>
  <c r="J352" i="15" s="1"/>
  <c r="G356" i="15"/>
  <c r="J356" i="15" s="1"/>
  <c r="G360" i="15"/>
  <c r="J360" i="15" s="1"/>
  <c r="G364" i="15"/>
  <c r="J364" i="15" s="1"/>
  <c r="G385" i="15"/>
  <c r="J385" i="15" s="1"/>
  <c r="G304" i="15"/>
  <c r="J304" i="15" s="1"/>
  <c r="G308" i="15"/>
  <c r="J308" i="15" s="1"/>
  <c r="G312" i="15"/>
  <c r="J312" i="15" s="1"/>
  <c r="G316" i="15"/>
  <c r="J316" i="15" s="1"/>
  <c r="G320" i="15"/>
  <c r="J320" i="15" s="1"/>
  <c r="G324" i="15"/>
  <c r="J324" i="15" s="1"/>
  <c r="G328" i="15"/>
  <c r="J328" i="15" s="1"/>
  <c r="G332" i="15"/>
  <c r="J332" i="15" s="1"/>
  <c r="G336" i="15"/>
  <c r="J336" i="15" s="1"/>
  <c r="G340" i="15"/>
  <c r="J340" i="15" s="1"/>
  <c r="G469" i="15"/>
  <c r="J469" i="15" s="1"/>
  <c r="G913" i="15"/>
  <c r="J913" i="15" s="1"/>
  <c r="G873" i="15"/>
  <c r="J873" i="15" s="1"/>
  <c r="G900" i="15"/>
  <c r="J900" i="15" s="1"/>
  <c r="G887" i="15"/>
  <c r="J887" i="15" s="1"/>
  <c r="G898" i="15"/>
  <c r="J898" i="15" s="1"/>
  <c r="G419" i="15"/>
  <c r="J419" i="15" s="1"/>
  <c r="G423" i="15"/>
  <c r="J423" i="15" s="1"/>
  <c r="G183" i="15"/>
  <c r="J183" i="15" s="1"/>
  <c r="G187" i="15"/>
  <c r="J187" i="15" s="1"/>
  <c r="G191" i="15"/>
  <c r="J191" i="15" s="1"/>
  <c r="G892" i="15"/>
  <c r="J892" i="15" s="1"/>
  <c r="G897" i="15"/>
  <c r="J897" i="15" s="1"/>
  <c r="G208" i="15"/>
  <c r="J208" i="15" s="1"/>
  <c r="G3" i="15"/>
  <c r="J3" i="15" s="1"/>
  <c r="G214" i="15"/>
  <c r="J214" i="15" s="1"/>
  <c r="G218" i="15"/>
  <c r="J218" i="15" s="1"/>
  <c r="G222" i="15"/>
  <c r="J222" i="15" s="1"/>
  <c r="G345" i="15"/>
  <c r="J345" i="15" s="1"/>
  <c r="G349" i="15"/>
  <c r="J349" i="15" s="1"/>
  <c r="G353" i="15"/>
  <c r="J353" i="15" s="1"/>
  <c r="G357" i="15"/>
  <c r="J357" i="15" s="1"/>
  <c r="G361" i="15"/>
  <c r="J361" i="15" s="1"/>
  <c r="G365" i="15"/>
  <c r="J365" i="15" s="1"/>
  <c r="G386" i="15"/>
  <c r="J386" i="15" s="1"/>
  <c r="G823" i="15"/>
  <c r="J823" i="15" s="1"/>
  <c r="G305" i="15"/>
  <c r="J305" i="15" s="1"/>
  <c r="G309" i="15"/>
  <c r="J309" i="15" s="1"/>
  <c r="G313" i="15"/>
  <c r="J313" i="15" s="1"/>
  <c r="G317" i="15"/>
  <c r="J317" i="15" s="1"/>
  <c r="G321" i="15"/>
  <c r="J321" i="15" s="1"/>
  <c r="G325" i="15"/>
  <c r="J325" i="15" s="1"/>
  <c r="G329" i="15"/>
  <c r="J329" i="15" s="1"/>
  <c r="G333" i="15"/>
  <c r="J333" i="15" s="1"/>
  <c r="G337" i="15"/>
  <c r="J337" i="15" s="1"/>
  <c r="G341" i="15"/>
  <c r="J341" i="15" s="1"/>
  <c r="G470" i="15"/>
  <c r="J470" i="15" s="1"/>
  <c r="G914" i="15"/>
  <c r="J914" i="15" s="1"/>
  <c r="G813" i="15"/>
  <c r="J813" i="15" s="1"/>
  <c r="G888" i="15"/>
  <c r="J888" i="15" s="1"/>
  <c r="G11" i="14"/>
  <c r="J11" i="14" s="1"/>
  <c r="I29" i="14"/>
  <c r="G127" i="14"/>
  <c r="J127" i="14" s="1"/>
  <c r="I31" i="14"/>
  <c r="I14" i="14"/>
  <c r="I4" i="14"/>
  <c r="I8" i="14"/>
  <c r="I7" i="14"/>
  <c r="I25" i="14"/>
  <c r="I146" i="14"/>
  <c r="I126" i="14"/>
  <c r="I27" i="14"/>
  <c r="I13" i="14"/>
  <c r="I10" i="14"/>
  <c r="I6" i="14"/>
  <c r="I136" i="14"/>
  <c r="I125" i="14"/>
  <c r="I33" i="14"/>
  <c r="I24" i="14"/>
  <c r="I9" i="14"/>
  <c r="I5" i="14"/>
  <c r="G98" i="13"/>
  <c r="J98" i="13" s="1"/>
  <c r="G107" i="13"/>
  <c r="J107" i="13" s="1"/>
  <c r="G111" i="13"/>
  <c r="J111" i="13" s="1"/>
  <c r="G115" i="13"/>
  <c r="J115" i="13" s="1"/>
  <c r="G119" i="13"/>
  <c r="J119" i="13" s="1"/>
  <c r="G123" i="13"/>
  <c r="J123" i="13" s="1"/>
  <c r="G127" i="13"/>
  <c r="J127" i="13" s="1"/>
  <c r="G131" i="13"/>
  <c r="J131" i="13" s="1"/>
  <c r="G135" i="13"/>
  <c r="J135" i="13" s="1"/>
  <c r="G139" i="13"/>
  <c r="J139" i="13" s="1"/>
  <c r="G147" i="13"/>
  <c r="J147" i="13" s="1"/>
  <c r="G149" i="13"/>
  <c r="J149" i="13" s="1"/>
  <c r="G153" i="13"/>
  <c r="J153" i="13" s="1"/>
  <c r="G157" i="13"/>
  <c r="J157" i="13" s="1"/>
  <c r="G160" i="13"/>
  <c r="J160" i="13" s="1"/>
  <c r="G171" i="13"/>
  <c r="J171" i="13" s="1"/>
  <c r="G175" i="13"/>
  <c r="J175" i="13" s="1"/>
  <c r="G179" i="13"/>
  <c r="J179" i="13" s="1"/>
  <c r="G183" i="13"/>
  <c r="J183" i="13" s="1"/>
  <c r="G187" i="13"/>
  <c r="J187" i="13" s="1"/>
  <c r="G191" i="13"/>
  <c r="J191" i="13" s="1"/>
  <c r="G195" i="13"/>
  <c r="J195" i="13" s="1"/>
  <c r="G199" i="13"/>
  <c r="J199" i="13" s="1"/>
  <c r="G204" i="13"/>
  <c r="J204" i="13" s="1"/>
  <c r="G207" i="13"/>
  <c r="J207" i="13" s="1"/>
  <c r="G217" i="13"/>
  <c r="J217" i="13" s="1"/>
  <c r="G221" i="13"/>
  <c r="J221" i="13" s="1"/>
  <c r="G225" i="13"/>
  <c r="J225" i="13" s="1"/>
  <c r="G229" i="13"/>
  <c r="J229" i="13" s="1"/>
  <c r="G233" i="13"/>
  <c r="J233" i="13" s="1"/>
  <c r="G237" i="13"/>
  <c r="J237" i="13" s="1"/>
  <c r="G241" i="13"/>
  <c r="J241" i="13" s="1"/>
  <c r="G245" i="13"/>
  <c r="J245" i="13" s="1"/>
  <c r="G249" i="13"/>
  <c r="J249" i="13" s="1"/>
  <c r="G256" i="13"/>
  <c r="J256" i="13" s="1"/>
  <c r="G261" i="13"/>
  <c r="J261" i="13" s="1"/>
  <c r="G265" i="13"/>
  <c r="J265" i="13" s="1"/>
  <c r="G269" i="13"/>
  <c r="J269" i="13" s="1"/>
  <c r="G273" i="13"/>
  <c r="J273" i="13" s="1"/>
  <c r="G277" i="13"/>
  <c r="J277" i="13" s="1"/>
  <c r="G281" i="13"/>
  <c r="J281" i="13" s="1"/>
  <c r="G285" i="13"/>
  <c r="J285" i="13" s="1"/>
  <c r="G289" i="13"/>
  <c r="J289" i="13" s="1"/>
  <c r="G293" i="13"/>
  <c r="J293" i="13" s="1"/>
  <c r="G297" i="13"/>
  <c r="J297" i="13" s="1"/>
  <c r="G301" i="13"/>
  <c r="J301" i="13" s="1"/>
  <c r="G312" i="13"/>
  <c r="J312" i="13" s="1"/>
  <c r="G317" i="13"/>
  <c r="J317" i="13" s="1"/>
  <c r="G321" i="13"/>
  <c r="J321" i="13" s="1"/>
  <c r="G325" i="13"/>
  <c r="J325" i="13" s="1"/>
  <c r="G329" i="13"/>
  <c r="J329" i="13" s="1"/>
  <c r="G333" i="13"/>
  <c r="J333" i="13" s="1"/>
  <c r="G337" i="13"/>
  <c r="J337" i="13" s="1"/>
  <c r="G341" i="13"/>
  <c r="J341" i="13" s="1"/>
  <c r="G345" i="13"/>
  <c r="J345" i="13" s="1"/>
  <c r="G349" i="13"/>
  <c r="J349" i="13" s="1"/>
  <c r="G353" i="13"/>
  <c r="J353" i="13" s="1"/>
  <c r="G357" i="13"/>
  <c r="J357" i="13" s="1"/>
  <c r="G361" i="13"/>
  <c r="J361" i="13" s="1"/>
  <c r="G365" i="13"/>
  <c r="J365" i="13" s="1"/>
  <c r="G371" i="13"/>
  <c r="J371" i="13" s="1"/>
  <c r="G375" i="13"/>
  <c r="J375" i="13" s="1"/>
  <c r="G379" i="13"/>
  <c r="J379" i="13" s="1"/>
  <c r="G383" i="13"/>
  <c r="J383" i="13" s="1"/>
  <c r="G387" i="13"/>
  <c r="J387" i="13" s="1"/>
  <c r="G391" i="13"/>
  <c r="J391" i="13" s="1"/>
  <c r="G395" i="13"/>
  <c r="J395" i="13" s="1"/>
  <c r="G399" i="13"/>
  <c r="J399" i="13" s="1"/>
  <c r="G403" i="13"/>
  <c r="J403" i="13" s="1"/>
  <c r="G419" i="13"/>
  <c r="J419" i="13" s="1"/>
  <c r="G423" i="13"/>
  <c r="J423" i="13" s="1"/>
  <c r="G427" i="13"/>
  <c r="J427" i="13" s="1"/>
  <c r="G431" i="13"/>
  <c r="J431" i="13" s="1"/>
  <c r="G436" i="13"/>
  <c r="J436" i="13" s="1"/>
  <c r="G441" i="13"/>
  <c r="J441" i="13" s="1"/>
  <c r="J447" i="13"/>
  <c r="J452" i="13"/>
  <c r="G92" i="13"/>
  <c r="J92" i="13" s="1"/>
  <c r="G99" i="13"/>
  <c r="J99" i="13" s="1"/>
  <c r="G108" i="13"/>
  <c r="J108" i="13" s="1"/>
  <c r="G112" i="13"/>
  <c r="J112" i="13" s="1"/>
  <c r="G116" i="13"/>
  <c r="J116" i="13" s="1"/>
  <c r="G120" i="13"/>
  <c r="J120" i="13" s="1"/>
  <c r="G124" i="13"/>
  <c r="J124" i="13" s="1"/>
  <c r="G128" i="13"/>
  <c r="J128" i="13" s="1"/>
  <c r="G132" i="13"/>
  <c r="J132" i="13" s="1"/>
  <c r="G136" i="13"/>
  <c r="J136" i="13" s="1"/>
  <c r="G140" i="13"/>
  <c r="J140" i="13" s="1"/>
  <c r="G143" i="13"/>
  <c r="J143" i="13" s="1"/>
  <c r="G148" i="13"/>
  <c r="J148" i="13" s="1"/>
  <c r="G150" i="13"/>
  <c r="J150" i="13" s="1"/>
  <c r="G154" i="13"/>
  <c r="J154" i="13" s="1"/>
  <c r="G5" i="13"/>
  <c r="J5" i="13" s="1"/>
  <c r="G172" i="13"/>
  <c r="J172" i="13" s="1"/>
  <c r="G176" i="13"/>
  <c r="J176" i="13" s="1"/>
  <c r="G180" i="13"/>
  <c r="J180" i="13" s="1"/>
  <c r="G184" i="13"/>
  <c r="J184" i="13" s="1"/>
  <c r="G188" i="13"/>
  <c r="J188" i="13" s="1"/>
  <c r="G192" i="13"/>
  <c r="J192" i="13" s="1"/>
  <c r="G196" i="13"/>
  <c r="J196" i="13" s="1"/>
  <c r="G200" i="13"/>
  <c r="J200" i="13" s="1"/>
  <c r="G205" i="13"/>
  <c r="J205" i="13" s="1"/>
  <c r="G209" i="13"/>
  <c r="J209" i="13" s="1"/>
  <c r="G214" i="13"/>
  <c r="J214" i="13" s="1"/>
  <c r="G218" i="13"/>
  <c r="J218" i="13" s="1"/>
  <c r="G222" i="13"/>
  <c r="J222" i="13" s="1"/>
  <c r="G226" i="13"/>
  <c r="J226" i="13" s="1"/>
  <c r="G230" i="13"/>
  <c r="J230" i="13" s="1"/>
  <c r="G234" i="13"/>
  <c r="J234" i="13" s="1"/>
  <c r="G238" i="13"/>
  <c r="J238" i="13" s="1"/>
  <c r="G242" i="13"/>
  <c r="J242" i="13" s="1"/>
  <c r="G246" i="13"/>
  <c r="J246" i="13" s="1"/>
  <c r="G250" i="13"/>
  <c r="J250" i="13" s="1"/>
  <c r="G262" i="13"/>
  <c r="J262" i="13" s="1"/>
  <c r="G266" i="13"/>
  <c r="J266" i="13" s="1"/>
  <c r="G270" i="13"/>
  <c r="J270" i="13" s="1"/>
  <c r="G274" i="13"/>
  <c r="J274" i="13" s="1"/>
  <c r="G278" i="13"/>
  <c r="J278" i="13" s="1"/>
  <c r="G282" i="13"/>
  <c r="J282" i="13" s="1"/>
  <c r="G286" i="13"/>
  <c r="J286" i="13" s="1"/>
  <c r="G290" i="13"/>
  <c r="J290" i="13" s="1"/>
  <c r="G294" i="13"/>
  <c r="J294" i="13" s="1"/>
  <c r="G298" i="13"/>
  <c r="J298" i="13" s="1"/>
  <c r="G302" i="13"/>
  <c r="J302" i="13" s="1"/>
  <c r="G318" i="13"/>
  <c r="J318" i="13" s="1"/>
  <c r="G322" i="13"/>
  <c r="J322" i="13" s="1"/>
  <c r="G326" i="13"/>
  <c r="J326" i="13" s="1"/>
  <c r="G330" i="13"/>
  <c r="J330" i="13" s="1"/>
  <c r="G334" i="13"/>
  <c r="J334" i="13" s="1"/>
  <c r="G338" i="13"/>
  <c r="J338" i="13" s="1"/>
  <c r="G342" i="13"/>
  <c r="J342" i="13" s="1"/>
  <c r="G346" i="13"/>
  <c r="J346" i="13" s="1"/>
  <c r="G350" i="13"/>
  <c r="J350" i="13" s="1"/>
  <c r="G354" i="13"/>
  <c r="J354" i="13" s="1"/>
  <c r="G358" i="13"/>
  <c r="J358" i="13" s="1"/>
  <c r="G362" i="13"/>
  <c r="J362" i="13" s="1"/>
  <c r="G366" i="13"/>
  <c r="J366" i="13" s="1"/>
  <c r="G372" i="13"/>
  <c r="J372" i="13" s="1"/>
  <c r="G376" i="13"/>
  <c r="J376" i="13" s="1"/>
  <c r="G380" i="13"/>
  <c r="J380" i="13" s="1"/>
  <c r="G384" i="13"/>
  <c r="J384" i="13" s="1"/>
  <c r="G388" i="13"/>
  <c r="J388" i="13" s="1"/>
  <c r="G392" i="13"/>
  <c r="J392" i="13" s="1"/>
  <c r="G396" i="13"/>
  <c r="J396" i="13" s="1"/>
  <c r="G400" i="13"/>
  <c r="J400" i="13" s="1"/>
  <c r="G404" i="13"/>
  <c r="J404" i="13" s="1"/>
  <c r="G406" i="13"/>
  <c r="J406" i="13" s="1"/>
  <c r="G420" i="13"/>
  <c r="J420" i="13" s="1"/>
  <c r="G424" i="13"/>
  <c r="J424" i="13" s="1"/>
  <c r="G428" i="13"/>
  <c r="J428" i="13" s="1"/>
  <c r="G432" i="13"/>
  <c r="J432" i="13" s="1"/>
  <c r="G437" i="13"/>
  <c r="J437" i="13" s="1"/>
  <c r="G442" i="13"/>
  <c r="J442" i="13" s="1"/>
  <c r="J448" i="13"/>
  <c r="J453" i="13"/>
  <c r="G93" i="13"/>
  <c r="J93" i="13" s="1"/>
  <c r="G100" i="13"/>
  <c r="J100" i="13" s="1"/>
  <c r="G109" i="13"/>
  <c r="J109" i="13" s="1"/>
  <c r="G113" i="13"/>
  <c r="J113" i="13" s="1"/>
  <c r="G117" i="13"/>
  <c r="J117" i="13" s="1"/>
  <c r="G121" i="13"/>
  <c r="J121" i="13" s="1"/>
  <c r="G125" i="13"/>
  <c r="J125" i="13" s="1"/>
  <c r="G129" i="13"/>
  <c r="J129" i="13" s="1"/>
  <c r="G133" i="13"/>
  <c r="J133" i="13" s="1"/>
  <c r="G137" i="13"/>
  <c r="J137" i="13" s="1"/>
  <c r="G141" i="13"/>
  <c r="J141" i="13" s="1"/>
  <c r="G145" i="13"/>
  <c r="J145" i="13" s="1"/>
  <c r="G151" i="13"/>
  <c r="J151" i="13" s="1"/>
  <c r="G155" i="13"/>
  <c r="J155" i="13" s="1"/>
  <c r="G67" i="13"/>
  <c r="J67" i="13" s="1"/>
  <c r="G169" i="13"/>
  <c r="J169" i="13" s="1"/>
  <c r="G173" i="13"/>
  <c r="J173" i="13" s="1"/>
  <c r="G177" i="13"/>
  <c r="J177" i="13" s="1"/>
  <c r="G181" i="13"/>
  <c r="J181" i="13" s="1"/>
  <c r="G185" i="13"/>
  <c r="J185" i="13" s="1"/>
  <c r="G189" i="13"/>
  <c r="J189" i="13" s="1"/>
  <c r="G193" i="13"/>
  <c r="J193" i="13" s="1"/>
  <c r="G197" i="13"/>
  <c r="J197" i="13" s="1"/>
  <c r="G201" i="13"/>
  <c r="J201" i="13" s="1"/>
  <c r="G206" i="13"/>
  <c r="J206" i="13" s="1"/>
  <c r="G210" i="13"/>
  <c r="J210" i="13" s="1"/>
  <c r="G215" i="13"/>
  <c r="J215" i="13" s="1"/>
  <c r="G219" i="13"/>
  <c r="J219" i="13" s="1"/>
  <c r="G223" i="13"/>
  <c r="J223" i="13" s="1"/>
  <c r="G227" i="13"/>
  <c r="J227" i="13" s="1"/>
  <c r="G231" i="13"/>
  <c r="J231" i="13" s="1"/>
  <c r="G235" i="13"/>
  <c r="J235" i="13" s="1"/>
  <c r="G239" i="13"/>
  <c r="J239" i="13" s="1"/>
  <c r="G243" i="13"/>
  <c r="J243" i="13" s="1"/>
  <c r="G247" i="13"/>
  <c r="J247" i="13" s="1"/>
  <c r="G253" i="13"/>
  <c r="J253" i="13" s="1"/>
  <c r="G259" i="13"/>
  <c r="J259" i="13" s="1"/>
  <c r="G263" i="13"/>
  <c r="J263" i="13" s="1"/>
  <c r="G267" i="13"/>
  <c r="J267" i="13" s="1"/>
  <c r="G271" i="13"/>
  <c r="J271" i="13" s="1"/>
  <c r="G275" i="13"/>
  <c r="J275" i="13" s="1"/>
  <c r="G279" i="13"/>
  <c r="J279" i="13" s="1"/>
  <c r="G283" i="13"/>
  <c r="J283" i="13" s="1"/>
  <c r="G287" i="13"/>
  <c r="J287" i="13" s="1"/>
  <c r="G291" i="13"/>
  <c r="J291" i="13" s="1"/>
  <c r="G295" i="13"/>
  <c r="J295" i="13" s="1"/>
  <c r="G299" i="13"/>
  <c r="J299" i="13" s="1"/>
  <c r="G303" i="13"/>
  <c r="J303" i="13" s="1"/>
  <c r="G315" i="13"/>
  <c r="J315" i="13" s="1"/>
  <c r="G319" i="13"/>
  <c r="J319" i="13" s="1"/>
  <c r="G323" i="13"/>
  <c r="J323" i="13" s="1"/>
  <c r="G327" i="13"/>
  <c r="J327" i="13" s="1"/>
  <c r="G331" i="13"/>
  <c r="J331" i="13" s="1"/>
  <c r="G335" i="13"/>
  <c r="J335" i="13" s="1"/>
  <c r="G339" i="13"/>
  <c r="J339" i="13" s="1"/>
  <c r="G343" i="13"/>
  <c r="J343" i="13" s="1"/>
  <c r="G347" i="13"/>
  <c r="J347" i="13" s="1"/>
  <c r="G351" i="13"/>
  <c r="J351" i="13" s="1"/>
  <c r="G355" i="13"/>
  <c r="J355" i="13" s="1"/>
  <c r="G359" i="13"/>
  <c r="J359" i="13" s="1"/>
  <c r="G363" i="13"/>
  <c r="J363" i="13" s="1"/>
  <c r="G367" i="13"/>
  <c r="J367" i="13" s="1"/>
  <c r="G373" i="13"/>
  <c r="J373" i="13" s="1"/>
  <c r="G377" i="13"/>
  <c r="J377" i="13" s="1"/>
  <c r="G381" i="13"/>
  <c r="J381" i="13" s="1"/>
  <c r="G385" i="13"/>
  <c r="J385" i="13" s="1"/>
  <c r="G389" i="13"/>
  <c r="J389" i="13" s="1"/>
  <c r="G393" i="13"/>
  <c r="J393" i="13" s="1"/>
  <c r="G397" i="13"/>
  <c r="J397" i="13" s="1"/>
  <c r="G401" i="13"/>
  <c r="J401" i="13" s="1"/>
  <c r="G407" i="13"/>
  <c r="J407" i="13" s="1"/>
  <c r="G417" i="13"/>
  <c r="J417" i="13" s="1"/>
  <c r="G421" i="13"/>
  <c r="J421" i="13" s="1"/>
  <c r="G425" i="13"/>
  <c r="J425" i="13" s="1"/>
  <c r="G429" i="13"/>
  <c r="J429" i="13" s="1"/>
  <c r="G433" i="13"/>
  <c r="J433" i="13" s="1"/>
  <c r="G438" i="13"/>
  <c r="J438" i="13" s="1"/>
  <c r="G443" i="13"/>
  <c r="J443" i="13" s="1"/>
  <c r="J450" i="13"/>
  <c r="J454" i="13"/>
  <c r="I73" i="13"/>
  <c r="I65" i="13"/>
  <c r="I61" i="13"/>
  <c r="I69" i="13"/>
  <c r="I63" i="13"/>
  <c r="I59" i="13"/>
  <c r="I40" i="13"/>
  <c r="I37" i="13"/>
  <c r="I33" i="13"/>
  <c r="I313" i="13"/>
  <c r="I36" i="13"/>
  <c r="I32" i="13"/>
  <c r="I29" i="13"/>
  <c r="I25" i="13"/>
  <c r="I21" i="13"/>
  <c r="I17" i="13"/>
  <c r="I13" i="13"/>
  <c r="I9" i="13"/>
  <c r="I212" i="13"/>
  <c r="G3" i="13"/>
  <c r="J3" i="13" s="1"/>
  <c r="I120" i="12"/>
  <c r="F116" i="12"/>
  <c r="F114" i="12"/>
  <c r="F155" i="12"/>
  <c r="F156" i="12"/>
  <c r="F157" i="12"/>
  <c r="F164" i="12"/>
  <c r="F165" i="12"/>
  <c r="F166" i="12"/>
  <c r="F177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7" i="12"/>
  <c r="F248" i="12"/>
  <c r="F249" i="12"/>
  <c r="F250" i="12"/>
  <c r="F251" i="12"/>
  <c r="F252" i="12"/>
  <c r="F253" i="12"/>
  <c r="F254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6" i="12"/>
  <c r="F287" i="12"/>
  <c r="F289" i="12"/>
  <c r="F290" i="12"/>
  <c r="F291" i="12"/>
  <c r="F292" i="12"/>
  <c r="F293" i="12"/>
  <c r="F294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3" i="12"/>
  <c r="F364" i="12"/>
  <c r="F365" i="12"/>
  <c r="F366" i="12"/>
  <c r="F367" i="12"/>
  <c r="F368" i="12"/>
  <c r="F369" i="12"/>
  <c r="F377" i="12"/>
  <c r="F295" i="12"/>
  <c r="F378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7" i="12"/>
  <c r="F529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90" i="12"/>
  <c r="F591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60" i="12"/>
  <c r="F661" i="12"/>
  <c r="F662" i="12"/>
  <c r="F664" i="12"/>
  <c r="F727" i="12"/>
  <c r="F729" i="12"/>
  <c r="F730" i="12"/>
  <c r="F732" i="12"/>
  <c r="F733" i="12"/>
  <c r="F734" i="12"/>
  <c r="F735" i="12"/>
  <c r="F736" i="12"/>
  <c r="F447" i="11"/>
  <c r="F446" i="11"/>
  <c r="F445" i="11"/>
  <c r="F444" i="11"/>
  <c r="F443" i="11"/>
  <c r="F439" i="11"/>
  <c r="F438" i="11"/>
  <c r="F436" i="11"/>
  <c r="F434" i="11"/>
  <c r="F433" i="11"/>
  <c r="F432" i="11"/>
  <c r="F396" i="11"/>
  <c r="F395" i="11"/>
  <c r="F394" i="11"/>
  <c r="F393" i="11"/>
  <c r="F392" i="11"/>
  <c r="F391" i="11"/>
  <c r="F390" i="11"/>
  <c r="F389" i="11"/>
  <c r="F388" i="11"/>
  <c r="F387" i="11"/>
  <c r="F386" i="11"/>
  <c r="F385" i="11"/>
  <c r="F384" i="11"/>
  <c r="F383" i="11"/>
  <c r="F382" i="11"/>
  <c r="F85" i="11"/>
  <c r="F84" i="11"/>
  <c r="F83" i="11"/>
  <c r="F82" i="11"/>
  <c r="F81" i="11"/>
  <c r="F80" i="11"/>
  <c r="F380" i="11"/>
  <c r="F379" i="11"/>
  <c r="F378" i="11"/>
  <c r="F377" i="11"/>
  <c r="F376" i="11"/>
  <c r="F375" i="11"/>
  <c r="F374" i="11"/>
  <c r="F37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H338" i="11" s="1"/>
  <c r="F337" i="11"/>
  <c r="F336" i="11"/>
  <c r="F334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3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8" i="11"/>
  <c r="F177" i="11"/>
  <c r="F176" i="11"/>
  <c r="H176" i="11" s="1"/>
  <c r="F175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13" i="11"/>
  <c r="F111" i="11"/>
  <c r="F109" i="11"/>
  <c r="F107" i="11"/>
  <c r="F60" i="11"/>
  <c r="F59" i="11"/>
  <c r="F58" i="11"/>
  <c r="F57" i="11"/>
  <c r="F56" i="11"/>
  <c r="F22" i="7"/>
  <c r="F20" i="7"/>
  <c r="I18" i="7"/>
  <c r="I14" i="7"/>
  <c r="I13" i="7"/>
  <c r="F11" i="7"/>
  <c r="F10" i="7"/>
  <c r="F9" i="7"/>
  <c r="F8" i="7"/>
  <c r="F7" i="7"/>
  <c r="F6" i="7"/>
  <c r="F62" i="7"/>
  <c r="F5" i="7"/>
  <c r="F4" i="7"/>
  <c r="F41" i="7"/>
  <c r="F42" i="7"/>
  <c r="F43" i="7"/>
  <c r="F46" i="7"/>
  <c r="F48" i="7"/>
  <c r="F49" i="7"/>
  <c r="F50" i="7"/>
  <c r="F51" i="7"/>
  <c r="F52" i="7"/>
  <c r="F53" i="7"/>
  <c r="F54" i="7"/>
  <c r="F55" i="7"/>
  <c r="F56" i="7"/>
  <c r="F57" i="7"/>
  <c r="F59" i="7"/>
  <c r="F60" i="7"/>
  <c r="F75" i="7"/>
  <c r="F77" i="7"/>
  <c r="F78" i="7"/>
  <c r="F79" i="7"/>
  <c r="F80" i="7"/>
  <c r="F81" i="7"/>
  <c r="F82" i="7"/>
  <c r="F83" i="7"/>
  <c r="F84" i="7"/>
  <c r="F85" i="7"/>
  <c r="F86" i="7"/>
  <c r="F100" i="7"/>
  <c r="F96" i="7"/>
  <c r="F97" i="7"/>
  <c r="F98" i="7"/>
  <c r="F102" i="7"/>
  <c r="F99" i="7"/>
  <c r="F104" i="7"/>
  <c r="F105" i="7"/>
  <c r="F106" i="7"/>
  <c r="F117" i="7"/>
  <c r="F118" i="7"/>
  <c r="F119" i="7"/>
  <c r="F121" i="7"/>
  <c r="F123" i="7"/>
  <c r="F124" i="7"/>
  <c r="F126" i="7"/>
  <c r="F127" i="7"/>
  <c r="F128" i="7"/>
  <c r="F129" i="7"/>
  <c r="F130" i="7"/>
  <c r="G15" i="7"/>
  <c r="J15" i="7" s="1"/>
  <c r="G16" i="7"/>
  <c r="J16" i="7" s="1"/>
  <c r="F147" i="5"/>
  <c r="F146" i="5"/>
  <c r="I63" i="5"/>
  <c r="F61" i="5"/>
  <c r="F59" i="5"/>
  <c r="F57" i="5"/>
  <c r="I53" i="5"/>
  <c r="I52" i="5"/>
  <c r="I51" i="5"/>
  <c r="I50" i="5"/>
  <c r="I49" i="5"/>
  <c r="F270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149" i="5"/>
  <c r="F5" i="5"/>
  <c r="F4" i="5"/>
  <c r="F81" i="5"/>
  <c r="F82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9" i="5"/>
  <c r="F120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43" i="5"/>
  <c r="F144" i="5"/>
  <c r="F145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9" i="5"/>
  <c r="F180" i="5"/>
  <c r="F181" i="5"/>
  <c r="F182" i="5"/>
  <c r="F148" i="5"/>
  <c r="F192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30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7" i="5"/>
  <c r="F269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134" i="5"/>
  <c r="F135" i="5"/>
  <c r="F136" i="5"/>
  <c r="F137" i="5"/>
  <c r="F138" i="5"/>
  <c r="F139" i="5"/>
  <c r="F140" i="5"/>
  <c r="F141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4" i="5"/>
  <c r="F376" i="5"/>
  <c r="F377" i="5"/>
  <c r="F378" i="5"/>
  <c r="F380" i="5"/>
  <c r="F381" i="5"/>
  <c r="F382" i="5"/>
  <c r="F384" i="5"/>
  <c r="F386" i="5"/>
  <c r="F387" i="5"/>
  <c r="F389" i="5"/>
  <c r="F390" i="5"/>
  <c r="F391" i="5"/>
  <c r="F392" i="5"/>
  <c r="F393" i="5"/>
  <c r="I16" i="6"/>
  <c r="F14" i="6"/>
  <c r="F13" i="6"/>
  <c r="F12" i="6"/>
  <c r="F11" i="6"/>
  <c r="F10" i="6"/>
  <c r="F9" i="6"/>
  <c r="F8" i="6"/>
  <c r="F7" i="6"/>
  <c r="F6" i="6"/>
  <c r="F75" i="6"/>
  <c r="F5" i="6"/>
  <c r="F4" i="6"/>
  <c r="F91" i="13"/>
  <c r="F90" i="13"/>
  <c r="H90" i="13" s="1"/>
  <c r="F89" i="13"/>
  <c r="F88" i="13"/>
  <c r="F87" i="13"/>
  <c r="F86" i="13"/>
  <c r="H86" i="13" s="1"/>
  <c r="F85" i="13"/>
  <c r="H85" i="13" s="1"/>
  <c r="F84" i="13"/>
  <c r="F83" i="13"/>
  <c r="F82" i="13"/>
  <c r="H82" i="13" s="1"/>
  <c r="F81" i="13"/>
  <c r="F80" i="13"/>
  <c r="F79" i="13"/>
  <c r="F78" i="13"/>
  <c r="H78" i="13" s="1"/>
  <c r="F77" i="13"/>
  <c r="F76" i="13"/>
  <c r="F75" i="13"/>
  <c r="F150" i="12"/>
  <c r="F149" i="12"/>
  <c r="F148" i="12"/>
  <c r="F147" i="12"/>
  <c r="F146" i="12"/>
  <c r="F145" i="12"/>
  <c r="H145" i="12" s="1"/>
  <c r="F144" i="12"/>
  <c r="F143" i="12"/>
  <c r="F142" i="12"/>
  <c r="F141" i="12"/>
  <c r="H141" i="12" s="1"/>
  <c r="F140" i="12"/>
  <c r="F139" i="12"/>
  <c r="F138" i="12"/>
  <c r="F137" i="12"/>
  <c r="H137" i="12" s="1"/>
  <c r="F136" i="12"/>
  <c r="F135" i="12"/>
  <c r="F134" i="12"/>
  <c r="F133" i="12"/>
  <c r="H133" i="12" s="1"/>
  <c r="F132" i="12"/>
  <c r="F131" i="12"/>
  <c r="F130" i="12"/>
  <c r="F129" i="12"/>
  <c r="H129" i="12" s="1"/>
  <c r="F128" i="12"/>
  <c r="F127" i="12"/>
  <c r="F126" i="12"/>
  <c r="F125" i="12"/>
  <c r="H125" i="12" s="1"/>
  <c r="F124" i="12"/>
  <c r="F123" i="12"/>
  <c r="F122" i="12"/>
  <c r="F126" i="11"/>
  <c r="F125" i="11"/>
  <c r="F124" i="11"/>
  <c r="F123" i="11"/>
  <c r="F122" i="11"/>
  <c r="H122" i="11" s="1"/>
  <c r="F121" i="11"/>
  <c r="F120" i="11"/>
  <c r="F119" i="11"/>
  <c r="F118" i="11"/>
  <c r="H118" i="11" s="1"/>
  <c r="F117" i="11"/>
  <c r="H117" i="11" s="1"/>
  <c r="F116" i="11"/>
  <c r="F115" i="11"/>
  <c r="H115" i="11" s="1"/>
  <c r="J109" i="10"/>
  <c r="J107" i="10"/>
  <c r="J105" i="10"/>
  <c r="F104" i="10"/>
  <c r="F103" i="10"/>
  <c r="F102" i="10"/>
  <c r="J101" i="10"/>
  <c r="J99" i="10"/>
  <c r="J98" i="10"/>
  <c r="J97" i="10"/>
  <c r="J95" i="10"/>
  <c r="F94" i="10"/>
  <c r="F93" i="10"/>
  <c r="I86" i="10"/>
  <c r="G85" i="10"/>
  <c r="J85" i="10" s="1"/>
  <c r="I84" i="10"/>
  <c r="G83" i="10"/>
  <c r="J83" i="10" s="1"/>
  <c r="J81" i="10"/>
  <c r="J80" i="10"/>
  <c r="F79" i="10"/>
  <c r="F78" i="10"/>
  <c r="J77" i="10"/>
  <c r="J75" i="10"/>
  <c r="F74" i="10"/>
  <c r="F73" i="10"/>
  <c r="F72" i="10"/>
  <c r="F71" i="10"/>
  <c r="F70" i="10"/>
  <c r="F69" i="10"/>
  <c r="J68" i="10"/>
  <c r="J67" i="10"/>
  <c r="J65" i="10"/>
  <c r="J63" i="10"/>
  <c r="J61" i="10"/>
  <c r="J60" i="10"/>
  <c r="J59" i="10"/>
  <c r="J57" i="10"/>
  <c r="J56" i="10"/>
  <c r="J55" i="10"/>
  <c r="J53" i="10"/>
  <c r="J51" i="10"/>
  <c r="J49" i="10"/>
  <c r="F48" i="10"/>
  <c r="F47" i="10"/>
  <c r="F44" i="10"/>
  <c r="F43" i="10"/>
  <c r="F42" i="10"/>
  <c r="F41" i="10"/>
  <c r="F40" i="10"/>
  <c r="J38" i="10"/>
  <c r="J36" i="10"/>
  <c r="J34" i="10"/>
  <c r="J33" i="10"/>
  <c r="F31" i="10"/>
  <c r="F30" i="10"/>
  <c r="F29" i="10"/>
  <c r="F28" i="10"/>
  <c r="F27" i="10"/>
  <c r="F25" i="10"/>
  <c r="J24" i="10"/>
  <c r="F23" i="10"/>
  <c r="F22" i="10"/>
  <c r="F21" i="10"/>
  <c r="F20" i="10"/>
  <c r="J19" i="10"/>
  <c r="J18" i="10"/>
  <c r="F16" i="10"/>
  <c r="F15" i="10"/>
  <c r="G14" i="10"/>
  <c r="J14" i="10" s="1"/>
  <c r="I13" i="10"/>
  <c r="J9" i="10"/>
  <c r="F8" i="10"/>
  <c r="F7" i="10"/>
  <c r="F6" i="10"/>
  <c r="F5" i="10"/>
  <c r="F3" i="10"/>
  <c r="F369" i="9"/>
  <c r="F336" i="9"/>
  <c r="F335" i="9"/>
  <c r="F333" i="9"/>
  <c r="F332" i="9"/>
  <c r="F331" i="9"/>
  <c r="F330" i="9"/>
  <c r="F329" i="9"/>
  <c r="F328" i="9"/>
  <c r="H328" i="9" s="1"/>
  <c r="F327" i="9"/>
  <c r="H324" i="9"/>
  <c r="H321" i="9"/>
  <c r="H317" i="9"/>
  <c r="H313" i="9"/>
  <c r="H309" i="9"/>
  <c r="H305" i="9"/>
  <c r="F254" i="9"/>
  <c r="H254" i="9" s="1"/>
  <c r="F253" i="9"/>
  <c r="F252" i="9"/>
  <c r="F260" i="9"/>
  <c r="F259" i="9"/>
  <c r="H259" i="9" s="1"/>
  <c r="G263" i="9"/>
  <c r="H250" i="9"/>
  <c r="H246" i="9"/>
  <c r="H238" i="9"/>
  <c r="F255" i="9"/>
  <c r="H232" i="9"/>
  <c r="H225" i="9"/>
  <c r="H221" i="9"/>
  <c r="H217" i="9"/>
  <c r="H213" i="9"/>
  <c r="H172" i="9"/>
  <c r="I171" i="9"/>
  <c r="H164" i="9"/>
  <c r="F113" i="9"/>
  <c r="F94" i="9"/>
  <c r="F93" i="9"/>
  <c r="F92" i="9"/>
  <c r="F41" i="9"/>
  <c r="F39" i="9"/>
  <c r="G34" i="9"/>
  <c r="J34" i="9" s="1"/>
  <c r="I32" i="9"/>
  <c r="G27" i="9"/>
  <c r="J27" i="9" s="1"/>
  <c r="I26" i="9"/>
  <c r="I25" i="9"/>
  <c r="I24" i="9"/>
  <c r="G33" i="9"/>
  <c r="J33" i="9" s="1"/>
  <c r="G21" i="9"/>
  <c r="J21" i="9" s="1"/>
  <c r="I20" i="9"/>
  <c r="G19" i="9"/>
  <c r="J19" i="9" s="1"/>
  <c r="I18" i="9"/>
  <c r="G17" i="9"/>
  <c r="J17" i="9" s="1"/>
  <c r="I16" i="9"/>
  <c r="I15" i="9"/>
  <c r="I14" i="9"/>
  <c r="G13" i="9"/>
  <c r="J13" i="9" s="1"/>
  <c r="I12" i="9"/>
  <c r="I11" i="9"/>
  <c r="I10" i="9"/>
  <c r="G9" i="9"/>
  <c r="J9" i="9" s="1"/>
  <c r="I8" i="9"/>
  <c r="G7" i="9"/>
  <c r="J7" i="9" s="1"/>
  <c r="F5" i="9"/>
  <c r="I4" i="9"/>
  <c r="F67" i="8"/>
  <c r="H67" i="8" s="1"/>
  <c r="F66" i="8"/>
  <c r="H66" i="8" s="1"/>
  <c r="F65" i="8"/>
  <c r="H65" i="8" s="1"/>
  <c r="F64" i="8"/>
  <c r="H64" i="8" s="1"/>
  <c r="F63" i="8"/>
  <c r="H63" i="8" s="1"/>
  <c r="F62" i="8"/>
  <c r="H62" i="8" s="1"/>
  <c r="F61" i="8"/>
  <c r="H61" i="8" s="1"/>
  <c r="F60" i="8"/>
  <c r="H60" i="8" s="1"/>
  <c r="F59" i="8"/>
  <c r="H59" i="8" s="1"/>
  <c r="F58" i="8"/>
  <c r="H58" i="8" s="1"/>
  <c r="F57" i="8"/>
  <c r="H57" i="8" s="1"/>
  <c r="H28" i="7"/>
  <c r="F78" i="5"/>
  <c r="F77" i="5"/>
  <c r="F76" i="5"/>
  <c r="F75" i="5"/>
  <c r="F74" i="5"/>
  <c r="F73" i="5"/>
  <c r="F72" i="5"/>
  <c r="F71" i="5"/>
  <c r="H71" i="5" s="1"/>
  <c r="F70" i="5"/>
  <c r="F69" i="5"/>
  <c r="F68" i="5"/>
  <c r="F67" i="5"/>
  <c r="F66" i="5"/>
  <c r="H66" i="5" s="1"/>
  <c r="I385" i="12" l="1"/>
  <c r="H385" i="12"/>
  <c r="G385" i="12"/>
  <c r="J385" i="12" s="1"/>
  <c r="H664" i="12"/>
  <c r="G664" i="12"/>
  <c r="J664" i="12" s="1"/>
  <c r="I664" i="12"/>
  <c r="I634" i="12"/>
  <c r="H634" i="12"/>
  <c r="G634" i="12"/>
  <c r="J634" i="12" s="1"/>
  <c r="I598" i="12"/>
  <c r="H598" i="12"/>
  <c r="G598" i="12"/>
  <c r="J598" i="12" s="1"/>
  <c r="G569" i="12"/>
  <c r="J569" i="12" s="1"/>
  <c r="H569" i="12"/>
  <c r="I569" i="12"/>
  <c r="I541" i="12"/>
  <c r="H541" i="12"/>
  <c r="G541" i="12"/>
  <c r="J541" i="12" s="1"/>
  <c r="I509" i="12"/>
  <c r="G509" i="12"/>
  <c r="J509" i="12" s="1"/>
  <c r="H509" i="12"/>
  <c r="I481" i="12"/>
  <c r="H481" i="12"/>
  <c r="G481" i="12"/>
  <c r="J481" i="12" s="1"/>
  <c r="G453" i="12"/>
  <c r="J453" i="12" s="1"/>
  <c r="I453" i="12"/>
  <c r="H453" i="12"/>
  <c r="G424" i="12"/>
  <c r="J424" i="12" s="1"/>
  <c r="I424" i="12"/>
  <c r="H424" i="12"/>
  <c r="I396" i="12"/>
  <c r="H396" i="12"/>
  <c r="G396" i="12"/>
  <c r="J396" i="12" s="1"/>
  <c r="G359" i="12"/>
  <c r="J359" i="12" s="1"/>
  <c r="I359" i="12"/>
  <c r="H359" i="12"/>
  <c r="I331" i="12"/>
  <c r="H331" i="12"/>
  <c r="G331" i="12"/>
  <c r="J331" i="12" s="1"/>
  <c r="H303" i="12"/>
  <c r="G303" i="12"/>
  <c r="J303" i="12" s="1"/>
  <c r="I303" i="12"/>
  <c r="I658" i="12"/>
  <c r="H658" i="12"/>
  <c r="G658" i="12"/>
  <c r="J658" i="12" s="1"/>
  <c r="I594" i="12"/>
  <c r="H594" i="12"/>
  <c r="G594" i="12"/>
  <c r="J594" i="12" s="1"/>
  <c r="H565" i="12"/>
  <c r="G565" i="12"/>
  <c r="J565" i="12" s="1"/>
  <c r="I565" i="12"/>
  <c r="I537" i="12"/>
  <c r="H537" i="12"/>
  <c r="G537" i="12"/>
  <c r="J537" i="12" s="1"/>
  <c r="G505" i="12"/>
  <c r="J505" i="12" s="1"/>
  <c r="H505" i="12"/>
  <c r="I505" i="12"/>
  <c r="G477" i="12"/>
  <c r="J477" i="12" s="1"/>
  <c r="I477" i="12"/>
  <c r="H477" i="12"/>
  <c r="I448" i="12"/>
  <c r="H448" i="12"/>
  <c r="G448" i="12"/>
  <c r="J448" i="12" s="1"/>
  <c r="G392" i="12"/>
  <c r="J392" i="12" s="1"/>
  <c r="H392" i="12"/>
  <c r="I392" i="12"/>
  <c r="H355" i="12"/>
  <c r="I355" i="12"/>
  <c r="G355" i="12"/>
  <c r="J355" i="12" s="1"/>
  <c r="I327" i="12"/>
  <c r="H327" i="12"/>
  <c r="G327" i="12"/>
  <c r="J327" i="12" s="1"/>
  <c r="I299" i="12"/>
  <c r="H299" i="12"/>
  <c r="G299" i="12"/>
  <c r="J299" i="12" s="1"/>
  <c r="H266" i="12"/>
  <c r="I266" i="12"/>
  <c r="G266" i="12"/>
  <c r="J266" i="12" s="1"/>
  <c r="H657" i="12"/>
  <c r="I657" i="12"/>
  <c r="G657" i="12"/>
  <c r="J657" i="12" s="1"/>
  <c r="I629" i="12"/>
  <c r="H629" i="12"/>
  <c r="G629" i="12"/>
  <c r="J629" i="12" s="1"/>
  <c r="I593" i="12"/>
  <c r="G593" i="12"/>
  <c r="J593" i="12" s="1"/>
  <c r="H593" i="12"/>
  <c r="I564" i="12"/>
  <c r="H564" i="12"/>
  <c r="G564" i="12"/>
  <c r="J564" i="12" s="1"/>
  <c r="G536" i="12"/>
  <c r="J536" i="12" s="1"/>
  <c r="I536" i="12"/>
  <c r="H536" i="12"/>
  <c r="H504" i="12"/>
  <c r="I504" i="12"/>
  <c r="G504" i="12"/>
  <c r="J504" i="12" s="1"/>
  <c r="H476" i="12"/>
  <c r="G476" i="12"/>
  <c r="J476" i="12" s="1"/>
  <c r="I476" i="12"/>
  <c r="I447" i="12"/>
  <c r="H447" i="12"/>
  <c r="G447" i="12"/>
  <c r="J447" i="12" s="1"/>
  <c r="G419" i="12"/>
  <c r="J419" i="12" s="1"/>
  <c r="H419" i="12"/>
  <c r="I419" i="12"/>
  <c r="I391" i="12"/>
  <c r="H391" i="12"/>
  <c r="G391" i="12"/>
  <c r="J391" i="12" s="1"/>
  <c r="I354" i="12"/>
  <c r="G354" i="12"/>
  <c r="J354" i="12" s="1"/>
  <c r="H354" i="12"/>
  <c r="G326" i="12"/>
  <c r="J326" i="12" s="1"/>
  <c r="H326" i="12"/>
  <c r="I326" i="12"/>
  <c r="I298" i="12"/>
  <c r="H298" i="12"/>
  <c r="G298" i="12"/>
  <c r="J298" i="12" s="1"/>
  <c r="G265" i="12"/>
  <c r="J265" i="12" s="1"/>
  <c r="I265" i="12"/>
  <c r="H265" i="12"/>
  <c r="H506" i="12"/>
  <c r="I506" i="12"/>
  <c r="G506" i="12"/>
  <c r="J506" i="12" s="1"/>
  <c r="I420" i="12"/>
  <c r="H420" i="12"/>
  <c r="G420" i="12"/>
  <c r="J420" i="12" s="1"/>
  <c r="I353" i="12"/>
  <c r="H353" i="12"/>
  <c r="G353" i="12"/>
  <c r="J353" i="12" s="1"/>
  <c r="G394" i="12"/>
  <c r="J394" i="12" s="1"/>
  <c r="I394" i="12"/>
  <c r="H394" i="12"/>
  <c r="I566" i="12"/>
  <c r="H566" i="12"/>
  <c r="G566" i="12"/>
  <c r="J566" i="12" s="1"/>
  <c r="H421" i="12"/>
  <c r="G421" i="12"/>
  <c r="J421" i="12" s="1"/>
  <c r="I421" i="12"/>
  <c r="I300" i="12"/>
  <c r="H300" i="12"/>
  <c r="G300" i="12"/>
  <c r="J300" i="12" s="1"/>
  <c r="G630" i="12"/>
  <c r="J630" i="12" s="1"/>
  <c r="I630" i="12"/>
  <c r="H630" i="12"/>
  <c r="H656" i="12"/>
  <c r="G656" i="12"/>
  <c r="J656" i="12" s="1"/>
  <c r="I656" i="12"/>
  <c r="I621" i="12"/>
  <c r="G621" i="12"/>
  <c r="J621" i="12" s="1"/>
  <c r="H621" i="12"/>
  <c r="H592" i="12"/>
  <c r="G592" i="12"/>
  <c r="J592" i="12" s="1"/>
  <c r="I592" i="12"/>
  <c r="I563" i="12"/>
  <c r="H563" i="12"/>
  <c r="G563" i="12"/>
  <c r="J563" i="12" s="1"/>
  <c r="I535" i="12"/>
  <c r="G535" i="12"/>
  <c r="J535" i="12" s="1"/>
  <c r="H535" i="12"/>
  <c r="G503" i="12"/>
  <c r="J503" i="12" s="1"/>
  <c r="I503" i="12"/>
  <c r="H503" i="12"/>
  <c r="I475" i="12"/>
  <c r="H475" i="12"/>
  <c r="G475" i="12"/>
  <c r="J475" i="12" s="1"/>
  <c r="I446" i="12"/>
  <c r="H446" i="12"/>
  <c r="G446" i="12"/>
  <c r="J446" i="12" s="1"/>
  <c r="I418" i="12"/>
  <c r="H418" i="12"/>
  <c r="G418" i="12"/>
  <c r="J418" i="12" s="1"/>
  <c r="I390" i="12"/>
  <c r="H390" i="12"/>
  <c r="G390" i="12"/>
  <c r="J390" i="12" s="1"/>
  <c r="H325" i="12"/>
  <c r="I325" i="12"/>
  <c r="G325" i="12"/>
  <c r="J325" i="12" s="1"/>
  <c r="H297" i="12"/>
  <c r="I297" i="12"/>
  <c r="G297" i="12"/>
  <c r="J297" i="12" s="1"/>
  <c r="G264" i="12"/>
  <c r="J264" i="12" s="1"/>
  <c r="I264" i="12"/>
  <c r="H264" i="12"/>
  <c r="H655" i="12"/>
  <c r="I655" i="12"/>
  <c r="G655" i="12"/>
  <c r="J655" i="12" s="1"/>
  <c r="H620" i="12"/>
  <c r="G620" i="12"/>
  <c r="J620" i="12" s="1"/>
  <c r="I620" i="12"/>
  <c r="I591" i="12"/>
  <c r="H591" i="12"/>
  <c r="G591" i="12"/>
  <c r="J591" i="12" s="1"/>
  <c r="I562" i="12"/>
  <c r="H562" i="12"/>
  <c r="G562" i="12"/>
  <c r="J562" i="12" s="1"/>
  <c r="H534" i="12"/>
  <c r="G534" i="12"/>
  <c r="J534" i="12" s="1"/>
  <c r="I534" i="12"/>
  <c r="I502" i="12"/>
  <c r="H502" i="12"/>
  <c r="G502" i="12"/>
  <c r="J502" i="12" s="1"/>
  <c r="I474" i="12"/>
  <c r="G474" i="12"/>
  <c r="J474" i="12" s="1"/>
  <c r="H474" i="12"/>
  <c r="I445" i="12"/>
  <c r="G445" i="12"/>
  <c r="J445" i="12" s="1"/>
  <c r="H445" i="12"/>
  <c r="H417" i="12"/>
  <c r="I417" i="12"/>
  <c r="G417" i="12"/>
  <c r="J417" i="12" s="1"/>
  <c r="G389" i="12"/>
  <c r="J389" i="12" s="1"/>
  <c r="I389" i="12"/>
  <c r="H389" i="12"/>
  <c r="H352" i="12"/>
  <c r="G352" i="12"/>
  <c r="J352" i="12" s="1"/>
  <c r="I352" i="12"/>
  <c r="I324" i="12"/>
  <c r="H324" i="12"/>
  <c r="G324" i="12"/>
  <c r="J324" i="12" s="1"/>
  <c r="I296" i="12"/>
  <c r="H296" i="12"/>
  <c r="G296" i="12"/>
  <c r="J296" i="12" s="1"/>
  <c r="H263" i="12"/>
  <c r="G263" i="12"/>
  <c r="J263" i="12" s="1"/>
  <c r="I263" i="12"/>
  <c r="I654" i="12"/>
  <c r="H654" i="12"/>
  <c r="G654" i="12"/>
  <c r="J654" i="12" s="1"/>
  <c r="G619" i="12"/>
  <c r="J619" i="12" s="1"/>
  <c r="I619" i="12"/>
  <c r="H619" i="12"/>
  <c r="I590" i="12"/>
  <c r="H590" i="12"/>
  <c r="G590" i="12"/>
  <c r="J590" i="12" s="1"/>
  <c r="G561" i="12"/>
  <c r="J561" i="12" s="1"/>
  <c r="H561" i="12"/>
  <c r="I561" i="12"/>
  <c r="I533" i="12"/>
  <c r="H533" i="12"/>
  <c r="G533" i="12"/>
  <c r="J533" i="12" s="1"/>
  <c r="I501" i="12"/>
  <c r="H501" i="12"/>
  <c r="G501" i="12"/>
  <c r="J501" i="12" s="1"/>
  <c r="I473" i="12"/>
  <c r="H473" i="12"/>
  <c r="G473" i="12"/>
  <c r="J473" i="12" s="1"/>
  <c r="H444" i="12"/>
  <c r="G444" i="12"/>
  <c r="J444" i="12" s="1"/>
  <c r="I444" i="12"/>
  <c r="G416" i="12"/>
  <c r="J416" i="12" s="1"/>
  <c r="I416" i="12"/>
  <c r="H416" i="12"/>
  <c r="I388" i="12"/>
  <c r="H388" i="12"/>
  <c r="G388" i="12"/>
  <c r="J388" i="12" s="1"/>
  <c r="H351" i="12"/>
  <c r="I351" i="12"/>
  <c r="G351" i="12"/>
  <c r="J351" i="12" s="1"/>
  <c r="H323" i="12"/>
  <c r="G323" i="12"/>
  <c r="J323" i="12" s="1"/>
  <c r="I323" i="12"/>
  <c r="I294" i="12"/>
  <c r="H294" i="12"/>
  <c r="G294" i="12"/>
  <c r="J294" i="12" s="1"/>
  <c r="H262" i="12"/>
  <c r="I262" i="12"/>
  <c r="G262" i="12"/>
  <c r="J262" i="12" s="1"/>
  <c r="I653" i="12"/>
  <c r="H653" i="12"/>
  <c r="G653" i="12"/>
  <c r="J653" i="12" s="1"/>
  <c r="I618" i="12"/>
  <c r="H618" i="12"/>
  <c r="G618" i="12"/>
  <c r="J618" i="12" s="1"/>
  <c r="I588" i="12"/>
  <c r="H588" i="12"/>
  <c r="G588" i="12"/>
  <c r="J588" i="12" s="1"/>
  <c r="H560" i="12"/>
  <c r="G560" i="12"/>
  <c r="J560" i="12" s="1"/>
  <c r="I560" i="12"/>
  <c r="I532" i="12"/>
  <c r="H532" i="12"/>
  <c r="G532" i="12"/>
  <c r="J532" i="12" s="1"/>
  <c r="H500" i="12"/>
  <c r="G500" i="12"/>
  <c r="J500" i="12" s="1"/>
  <c r="I500" i="12"/>
  <c r="H472" i="12"/>
  <c r="G472" i="12"/>
  <c r="J472" i="12" s="1"/>
  <c r="I472" i="12"/>
  <c r="G443" i="12"/>
  <c r="J443" i="12" s="1"/>
  <c r="H443" i="12"/>
  <c r="I443" i="12"/>
  <c r="G415" i="12"/>
  <c r="J415" i="12" s="1"/>
  <c r="I415" i="12"/>
  <c r="H415" i="12"/>
  <c r="I387" i="12"/>
  <c r="G387" i="12"/>
  <c r="J387" i="12" s="1"/>
  <c r="H387" i="12"/>
  <c r="G350" i="12"/>
  <c r="J350" i="12" s="1"/>
  <c r="I350" i="12"/>
  <c r="H350" i="12"/>
  <c r="G322" i="12"/>
  <c r="J322" i="12" s="1"/>
  <c r="I322" i="12"/>
  <c r="H322" i="12"/>
  <c r="H293" i="12"/>
  <c r="G293" i="12"/>
  <c r="J293" i="12" s="1"/>
  <c r="I293" i="12"/>
  <c r="I261" i="12"/>
  <c r="H261" i="12"/>
  <c r="I662" i="12"/>
  <c r="H662" i="12"/>
  <c r="G662" i="12"/>
  <c r="J662" i="12" s="1"/>
  <c r="H596" i="12"/>
  <c r="G596" i="12"/>
  <c r="J596" i="12" s="1"/>
  <c r="I596" i="12"/>
  <c r="G413" i="12"/>
  <c r="J413" i="12" s="1"/>
  <c r="I413" i="12"/>
  <c r="H413" i="12"/>
  <c r="I556" i="12"/>
  <c r="H556" i="12"/>
  <c r="G556" i="12"/>
  <c r="J556" i="12" s="1"/>
  <c r="I496" i="12"/>
  <c r="H496" i="12"/>
  <c r="G496" i="12"/>
  <c r="J496" i="12" s="1"/>
  <c r="G383" i="12"/>
  <c r="J383" i="12" s="1"/>
  <c r="I383" i="12"/>
  <c r="H383" i="12"/>
  <c r="I289" i="12"/>
  <c r="H289" i="12"/>
  <c r="G289" i="12"/>
  <c r="J289" i="12" s="1"/>
  <c r="I648" i="12"/>
  <c r="H648" i="12"/>
  <c r="G648" i="12"/>
  <c r="J648" i="12" s="1"/>
  <c r="I613" i="12"/>
  <c r="H613" i="12"/>
  <c r="G613" i="12"/>
  <c r="J613" i="12" s="1"/>
  <c r="H583" i="12"/>
  <c r="G583" i="12"/>
  <c r="J583" i="12" s="1"/>
  <c r="I583" i="12"/>
  <c r="I555" i="12"/>
  <c r="G555" i="12"/>
  <c r="J555" i="12" s="1"/>
  <c r="H555" i="12"/>
  <c r="I523" i="12"/>
  <c r="H523" i="12"/>
  <c r="G523" i="12"/>
  <c r="J523" i="12" s="1"/>
  <c r="H495" i="12"/>
  <c r="G495" i="12"/>
  <c r="J495" i="12" s="1"/>
  <c r="I495" i="12"/>
  <c r="H467" i="12"/>
  <c r="G467" i="12"/>
  <c r="J467" i="12" s="1"/>
  <c r="I467" i="12"/>
  <c r="I438" i="12"/>
  <c r="G438" i="12"/>
  <c r="J438" i="12" s="1"/>
  <c r="H438" i="12"/>
  <c r="I410" i="12"/>
  <c r="H410" i="12"/>
  <c r="G410" i="12"/>
  <c r="J410" i="12" s="1"/>
  <c r="H382" i="12"/>
  <c r="G382" i="12"/>
  <c r="J382" i="12" s="1"/>
  <c r="I382" i="12"/>
  <c r="I345" i="12"/>
  <c r="G345" i="12"/>
  <c r="J345" i="12" s="1"/>
  <c r="H345" i="12"/>
  <c r="H317" i="12"/>
  <c r="G317" i="12"/>
  <c r="J317" i="12" s="1"/>
  <c r="I317" i="12"/>
  <c r="I287" i="12"/>
  <c r="H287" i="12"/>
  <c r="G287" i="12"/>
  <c r="J287" i="12" s="1"/>
  <c r="I647" i="12"/>
  <c r="H647" i="12"/>
  <c r="G647" i="12"/>
  <c r="J647" i="12" s="1"/>
  <c r="I612" i="12"/>
  <c r="H612" i="12"/>
  <c r="G612" i="12"/>
  <c r="J612" i="12" s="1"/>
  <c r="I582" i="12"/>
  <c r="H582" i="12"/>
  <c r="G582" i="12"/>
  <c r="J582" i="12" s="1"/>
  <c r="H554" i="12"/>
  <c r="G554" i="12"/>
  <c r="J554" i="12" s="1"/>
  <c r="I554" i="12"/>
  <c r="I522" i="12"/>
  <c r="H522" i="12"/>
  <c r="G522" i="12"/>
  <c r="J522" i="12" s="1"/>
  <c r="H494" i="12"/>
  <c r="G494" i="12"/>
  <c r="J494" i="12" s="1"/>
  <c r="I494" i="12"/>
  <c r="I466" i="12"/>
  <c r="H466" i="12"/>
  <c r="G466" i="12"/>
  <c r="J466" i="12" s="1"/>
  <c r="I437" i="12"/>
  <c r="H437" i="12"/>
  <c r="G437" i="12"/>
  <c r="J437" i="12" s="1"/>
  <c r="G409" i="12"/>
  <c r="J409" i="12" s="1"/>
  <c r="I409" i="12"/>
  <c r="H409" i="12"/>
  <c r="I381" i="12"/>
  <c r="H381" i="12"/>
  <c r="G381" i="12"/>
  <c r="J381" i="12" s="1"/>
  <c r="I344" i="12"/>
  <c r="H344" i="12"/>
  <c r="G344" i="12"/>
  <c r="J344" i="12" s="1"/>
  <c r="I316" i="12"/>
  <c r="H316" i="12"/>
  <c r="G316" i="12"/>
  <c r="J316" i="12" s="1"/>
  <c r="I286" i="12"/>
  <c r="H286" i="12"/>
  <c r="G286" i="12"/>
  <c r="J286" i="12" s="1"/>
  <c r="I631" i="12"/>
  <c r="H631" i="12"/>
  <c r="G631" i="12"/>
  <c r="J631" i="12" s="1"/>
  <c r="G386" i="12"/>
  <c r="J386" i="12" s="1"/>
  <c r="H386" i="12"/>
  <c r="I386" i="12"/>
  <c r="I290" i="12"/>
  <c r="H290" i="12"/>
  <c r="G290" i="12"/>
  <c r="J290" i="12" s="1"/>
  <c r="H465" i="12"/>
  <c r="G465" i="12"/>
  <c r="J465" i="12" s="1"/>
  <c r="I465" i="12"/>
  <c r="G610" i="12"/>
  <c r="J610" i="12" s="1"/>
  <c r="H610" i="12"/>
  <c r="I610" i="12"/>
  <c r="I580" i="12"/>
  <c r="H580" i="12"/>
  <c r="G580" i="12"/>
  <c r="J580" i="12" s="1"/>
  <c r="H552" i="12"/>
  <c r="G552" i="12"/>
  <c r="J552" i="12" s="1"/>
  <c r="I552" i="12"/>
  <c r="I492" i="12"/>
  <c r="H492" i="12"/>
  <c r="G492" i="12"/>
  <c r="J492" i="12" s="1"/>
  <c r="G464" i="12"/>
  <c r="J464" i="12" s="1"/>
  <c r="I464" i="12"/>
  <c r="H464" i="12"/>
  <c r="H435" i="12"/>
  <c r="G435" i="12"/>
  <c r="J435" i="12" s="1"/>
  <c r="I435" i="12"/>
  <c r="I407" i="12"/>
  <c r="G407" i="12"/>
  <c r="J407" i="12" s="1"/>
  <c r="H407" i="12"/>
  <c r="I378" i="12"/>
  <c r="G378" i="12"/>
  <c r="J378" i="12" s="1"/>
  <c r="H378" i="12"/>
  <c r="H342" i="12"/>
  <c r="G342" i="12"/>
  <c r="J342" i="12" s="1"/>
  <c r="I342" i="12"/>
  <c r="I314" i="12"/>
  <c r="H314" i="12"/>
  <c r="G314" i="12"/>
  <c r="J314" i="12" s="1"/>
  <c r="I278" i="12"/>
  <c r="H278" i="12"/>
  <c r="G278" i="12"/>
  <c r="J278" i="12" s="1"/>
  <c r="I451" i="12"/>
  <c r="H451" i="12"/>
  <c r="G451" i="12"/>
  <c r="J451" i="12" s="1"/>
  <c r="G507" i="12"/>
  <c r="J507" i="12" s="1"/>
  <c r="H507" i="12"/>
  <c r="I507" i="12"/>
  <c r="G531" i="12"/>
  <c r="J531" i="12" s="1"/>
  <c r="I531" i="12"/>
  <c r="H531" i="12"/>
  <c r="H498" i="12"/>
  <c r="I498" i="12"/>
  <c r="G498" i="12"/>
  <c r="J498" i="12" s="1"/>
  <c r="H650" i="12"/>
  <c r="G650" i="12"/>
  <c r="J650" i="12" s="1"/>
  <c r="I650" i="12"/>
  <c r="G614" i="12"/>
  <c r="J614" i="12" s="1"/>
  <c r="I614" i="12"/>
  <c r="H614" i="12"/>
  <c r="G524" i="12"/>
  <c r="J524" i="12" s="1"/>
  <c r="H524" i="12"/>
  <c r="I524" i="12"/>
  <c r="I493" i="12"/>
  <c r="H493" i="12"/>
  <c r="G493" i="12"/>
  <c r="J493" i="12" s="1"/>
  <c r="I436" i="12"/>
  <c r="G436" i="12"/>
  <c r="J436" i="12" s="1"/>
  <c r="H436" i="12"/>
  <c r="G343" i="12"/>
  <c r="J343" i="12" s="1"/>
  <c r="I343" i="12"/>
  <c r="H343" i="12"/>
  <c r="I315" i="12"/>
  <c r="G315" i="12"/>
  <c r="J315" i="12" s="1"/>
  <c r="H315" i="12"/>
  <c r="G279" i="12"/>
  <c r="J279" i="12" s="1"/>
  <c r="I279" i="12"/>
  <c r="H279" i="12"/>
  <c r="I645" i="12"/>
  <c r="H645" i="12"/>
  <c r="G645" i="12"/>
  <c r="J645" i="12" s="1"/>
  <c r="I520" i="12"/>
  <c r="H520" i="12"/>
  <c r="G520" i="12"/>
  <c r="J520" i="12" s="1"/>
  <c r="I644" i="12"/>
  <c r="H644" i="12"/>
  <c r="G644" i="12"/>
  <c r="J644" i="12" s="1"/>
  <c r="I609" i="12"/>
  <c r="H609" i="12"/>
  <c r="G609" i="12"/>
  <c r="J609" i="12" s="1"/>
  <c r="G579" i="12"/>
  <c r="J579" i="12" s="1"/>
  <c r="I579" i="12"/>
  <c r="H579" i="12"/>
  <c r="G551" i="12"/>
  <c r="J551" i="12" s="1"/>
  <c r="I551" i="12"/>
  <c r="H551" i="12"/>
  <c r="H519" i="12"/>
  <c r="G519" i="12"/>
  <c r="J519" i="12" s="1"/>
  <c r="I519" i="12"/>
  <c r="I491" i="12"/>
  <c r="H491" i="12"/>
  <c r="G491" i="12"/>
  <c r="J491" i="12" s="1"/>
  <c r="I463" i="12"/>
  <c r="H463" i="12"/>
  <c r="G463" i="12"/>
  <c r="J463" i="12" s="1"/>
  <c r="I434" i="12"/>
  <c r="G434" i="12"/>
  <c r="J434" i="12" s="1"/>
  <c r="H434" i="12"/>
  <c r="G406" i="12"/>
  <c r="J406" i="12" s="1"/>
  <c r="I406" i="12"/>
  <c r="H406" i="12"/>
  <c r="I295" i="12"/>
  <c r="H295" i="12"/>
  <c r="G295" i="12"/>
  <c r="J295" i="12" s="1"/>
  <c r="G341" i="12"/>
  <c r="J341" i="12" s="1"/>
  <c r="I341" i="12"/>
  <c r="H341" i="12"/>
  <c r="I313" i="12"/>
  <c r="H313" i="12"/>
  <c r="G313" i="12"/>
  <c r="J313" i="12" s="1"/>
  <c r="I277" i="12"/>
  <c r="G277" i="12"/>
  <c r="J277" i="12" s="1"/>
  <c r="H277" i="12"/>
  <c r="H643" i="12"/>
  <c r="G643" i="12"/>
  <c r="J643" i="12" s="1"/>
  <c r="I643" i="12"/>
  <c r="H608" i="12"/>
  <c r="I608" i="12"/>
  <c r="G608" i="12"/>
  <c r="J608" i="12" s="1"/>
  <c r="I578" i="12"/>
  <c r="H578" i="12"/>
  <c r="G578" i="12"/>
  <c r="J578" i="12" s="1"/>
  <c r="I550" i="12"/>
  <c r="H550" i="12"/>
  <c r="G550" i="12"/>
  <c r="J550" i="12" s="1"/>
  <c r="G518" i="12"/>
  <c r="J518" i="12" s="1"/>
  <c r="I518" i="12"/>
  <c r="H518" i="12"/>
  <c r="I490" i="12"/>
  <c r="G490" i="12"/>
  <c r="J490" i="12" s="1"/>
  <c r="H490" i="12"/>
  <c r="G462" i="12"/>
  <c r="J462" i="12" s="1"/>
  <c r="H462" i="12"/>
  <c r="I462" i="12"/>
  <c r="I433" i="12"/>
  <c r="H433" i="12"/>
  <c r="G433" i="12"/>
  <c r="J433" i="12" s="1"/>
  <c r="I405" i="12"/>
  <c r="H405" i="12"/>
  <c r="G405" i="12"/>
  <c r="J405" i="12" s="1"/>
  <c r="H377" i="12"/>
  <c r="I377" i="12"/>
  <c r="G377" i="12"/>
  <c r="J377" i="12" s="1"/>
  <c r="I340" i="12"/>
  <c r="H340" i="12"/>
  <c r="G340" i="12"/>
  <c r="J340" i="12" s="1"/>
  <c r="I312" i="12"/>
  <c r="H312" i="12"/>
  <c r="G312" i="12"/>
  <c r="J312" i="12" s="1"/>
  <c r="I276" i="12"/>
  <c r="H276" i="12"/>
  <c r="G276" i="12"/>
  <c r="J276" i="12" s="1"/>
  <c r="G384" i="12"/>
  <c r="J384" i="12" s="1"/>
  <c r="I384" i="12"/>
  <c r="H384" i="12"/>
  <c r="H597" i="12"/>
  <c r="G597" i="12"/>
  <c r="J597" i="12" s="1"/>
  <c r="I597" i="12"/>
  <c r="H480" i="12"/>
  <c r="I480" i="12"/>
  <c r="G480" i="12"/>
  <c r="J480" i="12" s="1"/>
  <c r="I423" i="12"/>
  <c r="H423" i="12"/>
  <c r="G423" i="12"/>
  <c r="J423" i="12" s="1"/>
  <c r="I358" i="12"/>
  <c r="H358" i="12"/>
  <c r="G358" i="12"/>
  <c r="J358" i="12" s="1"/>
  <c r="I302" i="12"/>
  <c r="G302" i="12"/>
  <c r="J302" i="12" s="1"/>
  <c r="H302" i="12"/>
  <c r="G567" i="12"/>
  <c r="J567" i="12" s="1"/>
  <c r="H567" i="12"/>
  <c r="I567" i="12"/>
  <c r="I450" i="12"/>
  <c r="H450" i="12"/>
  <c r="G450" i="12"/>
  <c r="J450" i="12" s="1"/>
  <c r="G357" i="12"/>
  <c r="J357" i="12" s="1"/>
  <c r="I357" i="12"/>
  <c r="H357" i="12"/>
  <c r="G268" i="12"/>
  <c r="J268" i="12" s="1"/>
  <c r="I268" i="12"/>
  <c r="H268" i="12"/>
  <c r="I538" i="12"/>
  <c r="H538" i="12"/>
  <c r="G538" i="12"/>
  <c r="J538" i="12" s="1"/>
  <c r="I449" i="12"/>
  <c r="H449" i="12"/>
  <c r="G449" i="12"/>
  <c r="J449" i="12" s="1"/>
  <c r="G356" i="12"/>
  <c r="J356" i="12" s="1"/>
  <c r="H356" i="12"/>
  <c r="I356" i="12"/>
  <c r="I267" i="12"/>
  <c r="H267" i="12"/>
  <c r="G267" i="12"/>
  <c r="J267" i="12" s="1"/>
  <c r="G587" i="12"/>
  <c r="J587" i="12" s="1"/>
  <c r="H587" i="12"/>
  <c r="I587" i="12"/>
  <c r="I499" i="12"/>
  <c r="H499" i="12"/>
  <c r="G499" i="12"/>
  <c r="J499" i="12" s="1"/>
  <c r="I442" i="12"/>
  <c r="H442" i="12"/>
  <c r="G442" i="12"/>
  <c r="J442" i="12" s="1"/>
  <c r="I349" i="12"/>
  <c r="H349" i="12"/>
  <c r="G349" i="12"/>
  <c r="J349" i="12" s="1"/>
  <c r="I292" i="12"/>
  <c r="H292" i="12"/>
  <c r="G292" i="12"/>
  <c r="J292" i="12" s="1"/>
  <c r="I651" i="12"/>
  <c r="H651" i="12"/>
  <c r="G651" i="12"/>
  <c r="J651" i="12" s="1"/>
  <c r="G586" i="12"/>
  <c r="J586" i="12" s="1"/>
  <c r="I586" i="12"/>
  <c r="H586" i="12"/>
  <c r="I529" i="12"/>
  <c r="H529" i="12"/>
  <c r="G529" i="12"/>
  <c r="J529" i="12" s="1"/>
  <c r="I441" i="12"/>
  <c r="H441" i="12"/>
  <c r="G441" i="12"/>
  <c r="J441" i="12" s="1"/>
  <c r="H320" i="12"/>
  <c r="G320" i="12"/>
  <c r="J320" i="12" s="1"/>
  <c r="I320" i="12"/>
  <c r="I585" i="12"/>
  <c r="H585" i="12"/>
  <c r="G585" i="12"/>
  <c r="J585" i="12" s="1"/>
  <c r="H557" i="12"/>
  <c r="I557" i="12"/>
  <c r="G557" i="12"/>
  <c r="J557" i="12" s="1"/>
  <c r="I497" i="12"/>
  <c r="H497" i="12"/>
  <c r="G497" i="12"/>
  <c r="J497" i="12" s="1"/>
  <c r="I440" i="12"/>
  <c r="H440" i="12"/>
  <c r="G440" i="12"/>
  <c r="J440" i="12" s="1"/>
  <c r="G319" i="12"/>
  <c r="J319" i="12" s="1"/>
  <c r="I319" i="12"/>
  <c r="H319" i="12"/>
  <c r="I584" i="12"/>
  <c r="H584" i="12"/>
  <c r="G584" i="12"/>
  <c r="J584" i="12" s="1"/>
  <c r="I318" i="12"/>
  <c r="H318" i="12"/>
  <c r="G318" i="12"/>
  <c r="J318" i="12" s="1"/>
  <c r="G646" i="12"/>
  <c r="J646" i="12" s="1"/>
  <c r="I646" i="12"/>
  <c r="H646" i="12"/>
  <c r="G521" i="12"/>
  <c r="J521" i="12" s="1"/>
  <c r="I521" i="12"/>
  <c r="H521" i="12"/>
  <c r="I408" i="12"/>
  <c r="H408" i="12"/>
  <c r="G408" i="12"/>
  <c r="J408" i="12" s="1"/>
  <c r="G642" i="12"/>
  <c r="J642" i="12" s="1"/>
  <c r="H642" i="12"/>
  <c r="I642" i="12"/>
  <c r="I577" i="12"/>
  <c r="H577" i="12"/>
  <c r="G577" i="12"/>
  <c r="J577" i="12" s="1"/>
  <c r="I489" i="12"/>
  <c r="G489" i="12"/>
  <c r="J489" i="12" s="1"/>
  <c r="H489" i="12"/>
  <c r="I369" i="12"/>
  <c r="H369" i="12"/>
  <c r="G369" i="12"/>
  <c r="J369" i="12" s="1"/>
  <c r="H275" i="12"/>
  <c r="G275" i="12"/>
  <c r="J275" i="12" s="1"/>
  <c r="I275" i="12"/>
  <c r="I641" i="12"/>
  <c r="H641" i="12"/>
  <c r="G641" i="12"/>
  <c r="J641" i="12" s="1"/>
  <c r="G576" i="12"/>
  <c r="J576" i="12" s="1"/>
  <c r="I576" i="12"/>
  <c r="H576" i="12"/>
  <c r="I516" i="12"/>
  <c r="H516" i="12"/>
  <c r="G516" i="12"/>
  <c r="J516" i="12" s="1"/>
  <c r="I460" i="12"/>
  <c r="H460" i="12"/>
  <c r="G460" i="12"/>
  <c r="J460" i="12" s="1"/>
  <c r="I403" i="12"/>
  <c r="H403" i="12"/>
  <c r="G403" i="12"/>
  <c r="J403" i="12" s="1"/>
  <c r="I338" i="12"/>
  <c r="G338" i="12"/>
  <c r="J338" i="12" s="1"/>
  <c r="H338" i="12"/>
  <c r="H274" i="12"/>
  <c r="G274" i="12"/>
  <c r="J274" i="12" s="1"/>
  <c r="I274" i="12"/>
  <c r="H640" i="12"/>
  <c r="G640" i="12"/>
  <c r="J640" i="12" s="1"/>
  <c r="I640" i="12"/>
  <c r="H487" i="12"/>
  <c r="G487" i="12"/>
  <c r="J487" i="12" s="1"/>
  <c r="I487" i="12"/>
  <c r="G337" i="12"/>
  <c r="J337" i="12" s="1"/>
  <c r="H337" i="12"/>
  <c r="I337" i="12"/>
  <c r="I733" i="12"/>
  <c r="H733" i="12"/>
  <c r="G733" i="12"/>
  <c r="J733" i="12" s="1"/>
  <c r="I639" i="12"/>
  <c r="H639" i="12"/>
  <c r="G639" i="12"/>
  <c r="J639" i="12" s="1"/>
  <c r="I603" i="12"/>
  <c r="G603" i="12"/>
  <c r="J603" i="12" s="1"/>
  <c r="H603" i="12"/>
  <c r="H574" i="12"/>
  <c r="G574" i="12"/>
  <c r="J574" i="12" s="1"/>
  <c r="I574" i="12"/>
  <c r="I546" i="12"/>
  <c r="H546" i="12"/>
  <c r="G546" i="12"/>
  <c r="J546" i="12" s="1"/>
  <c r="G514" i="12"/>
  <c r="J514" i="12" s="1"/>
  <c r="I514" i="12"/>
  <c r="H514" i="12"/>
  <c r="I486" i="12"/>
  <c r="H486" i="12"/>
  <c r="G486" i="12"/>
  <c r="J486" i="12" s="1"/>
  <c r="I458" i="12"/>
  <c r="H458" i="12"/>
  <c r="G458" i="12"/>
  <c r="J458" i="12" s="1"/>
  <c r="I429" i="12"/>
  <c r="H429" i="12"/>
  <c r="G429" i="12"/>
  <c r="J429" i="12" s="1"/>
  <c r="I401" i="12"/>
  <c r="H401" i="12"/>
  <c r="G401" i="12"/>
  <c r="J401" i="12" s="1"/>
  <c r="I366" i="12"/>
  <c r="G366" i="12"/>
  <c r="J366" i="12" s="1"/>
  <c r="H366" i="12"/>
  <c r="I336" i="12"/>
  <c r="G336" i="12"/>
  <c r="J336" i="12" s="1"/>
  <c r="H336" i="12"/>
  <c r="G308" i="12"/>
  <c r="J308" i="12" s="1"/>
  <c r="I308" i="12"/>
  <c r="H308" i="12"/>
  <c r="I272" i="12"/>
  <c r="H272" i="12"/>
  <c r="G272" i="12"/>
  <c r="J272" i="12" s="1"/>
  <c r="I508" i="12"/>
  <c r="H508" i="12"/>
  <c r="G508" i="12"/>
  <c r="J508" i="12" s="1"/>
  <c r="I395" i="12"/>
  <c r="H395" i="12"/>
  <c r="G395" i="12"/>
  <c r="J395" i="12" s="1"/>
  <c r="G330" i="12"/>
  <c r="J330" i="12" s="1"/>
  <c r="H330" i="12"/>
  <c r="I330" i="12"/>
  <c r="I632" i="12"/>
  <c r="G632" i="12"/>
  <c r="J632" i="12" s="1"/>
  <c r="H632" i="12"/>
  <c r="H539" i="12"/>
  <c r="G539" i="12"/>
  <c r="J539" i="12" s="1"/>
  <c r="I539" i="12"/>
  <c r="G422" i="12"/>
  <c r="J422" i="12" s="1"/>
  <c r="I422" i="12"/>
  <c r="H422" i="12"/>
  <c r="I329" i="12"/>
  <c r="H329" i="12"/>
  <c r="G329" i="12"/>
  <c r="J329" i="12" s="1"/>
  <c r="I301" i="12"/>
  <c r="H301" i="12"/>
  <c r="G301" i="12"/>
  <c r="J301" i="12" s="1"/>
  <c r="I660" i="12"/>
  <c r="H660" i="12"/>
  <c r="G660" i="12"/>
  <c r="J660" i="12" s="1"/>
  <c r="I595" i="12"/>
  <c r="H595" i="12"/>
  <c r="G595" i="12"/>
  <c r="J595" i="12" s="1"/>
  <c r="I478" i="12"/>
  <c r="H478" i="12"/>
  <c r="G478" i="12"/>
  <c r="J478" i="12" s="1"/>
  <c r="I393" i="12"/>
  <c r="G393" i="12"/>
  <c r="J393" i="12" s="1"/>
  <c r="H393" i="12"/>
  <c r="I328" i="12"/>
  <c r="H328" i="12"/>
  <c r="G328" i="12"/>
  <c r="J328" i="12" s="1"/>
  <c r="I559" i="12"/>
  <c r="G559" i="12"/>
  <c r="J559" i="12" s="1"/>
  <c r="H559" i="12"/>
  <c r="I471" i="12"/>
  <c r="G471" i="12"/>
  <c r="J471" i="12" s="1"/>
  <c r="H471" i="12"/>
  <c r="I414" i="12"/>
  <c r="H414" i="12"/>
  <c r="G414" i="12"/>
  <c r="J414" i="12" s="1"/>
  <c r="H321" i="12"/>
  <c r="G321" i="12"/>
  <c r="J321" i="12" s="1"/>
  <c r="I321" i="12"/>
  <c r="I616" i="12"/>
  <c r="H616" i="12"/>
  <c r="G616" i="12"/>
  <c r="J616" i="12" s="1"/>
  <c r="I558" i="12"/>
  <c r="G558" i="12"/>
  <c r="J558" i="12" s="1"/>
  <c r="H558" i="12"/>
  <c r="I470" i="12"/>
  <c r="H470" i="12"/>
  <c r="G470" i="12"/>
  <c r="J470" i="12" s="1"/>
  <c r="I291" i="12"/>
  <c r="H291" i="12"/>
  <c r="G291" i="12"/>
  <c r="J291" i="12" s="1"/>
  <c r="H615" i="12"/>
  <c r="I615" i="12"/>
  <c r="G615" i="12"/>
  <c r="J615" i="12" s="1"/>
  <c r="I469" i="12"/>
  <c r="H469" i="12"/>
  <c r="G469" i="12"/>
  <c r="J469" i="12" s="1"/>
  <c r="H346" i="12"/>
  <c r="G346" i="12"/>
  <c r="J346" i="12" s="1"/>
  <c r="I346" i="12"/>
  <c r="I553" i="12"/>
  <c r="H553" i="12"/>
  <c r="G553" i="12"/>
  <c r="J553" i="12" s="1"/>
  <c r="I380" i="12"/>
  <c r="H380" i="12"/>
  <c r="G380" i="12"/>
  <c r="J380" i="12" s="1"/>
  <c r="I736" i="12"/>
  <c r="H736" i="12"/>
  <c r="G736" i="12"/>
  <c r="J736" i="12" s="1"/>
  <c r="G607" i="12"/>
  <c r="J607" i="12" s="1"/>
  <c r="H607" i="12"/>
  <c r="I607" i="12"/>
  <c r="G549" i="12"/>
  <c r="J549" i="12" s="1"/>
  <c r="I549" i="12"/>
  <c r="H549" i="12"/>
  <c r="I461" i="12"/>
  <c r="H461" i="12"/>
  <c r="G461" i="12"/>
  <c r="J461" i="12" s="1"/>
  <c r="I339" i="12"/>
  <c r="H339" i="12"/>
  <c r="G339" i="12"/>
  <c r="J339" i="12" s="1"/>
  <c r="G311" i="12"/>
  <c r="J311" i="12" s="1"/>
  <c r="H311" i="12"/>
  <c r="I311" i="12"/>
  <c r="I606" i="12"/>
  <c r="H606" i="12"/>
  <c r="G606" i="12"/>
  <c r="J606" i="12" s="1"/>
  <c r="G548" i="12"/>
  <c r="J548" i="12" s="1"/>
  <c r="I548" i="12"/>
  <c r="H548" i="12"/>
  <c r="I488" i="12"/>
  <c r="H488" i="12"/>
  <c r="G488" i="12"/>
  <c r="J488" i="12" s="1"/>
  <c r="G368" i="12"/>
  <c r="J368" i="12" s="1"/>
  <c r="I368" i="12"/>
  <c r="H368" i="12"/>
  <c r="H734" i="12"/>
  <c r="G734" i="12"/>
  <c r="J734" i="12" s="1"/>
  <c r="I734" i="12"/>
  <c r="I575" i="12"/>
  <c r="H575" i="12"/>
  <c r="G575" i="12"/>
  <c r="J575" i="12" s="1"/>
  <c r="I430" i="12"/>
  <c r="H430" i="12"/>
  <c r="G430" i="12"/>
  <c r="J430" i="12" s="1"/>
  <c r="I732" i="12"/>
  <c r="H732" i="12"/>
  <c r="G732" i="12"/>
  <c r="J732" i="12" s="1"/>
  <c r="H638" i="12"/>
  <c r="G638" i="12"/>
  <c r="J638" i="12" s="1"/>
  <c r="I638" i="12"/>
  <c r="H602" i="12"/>
  <c r="G602" i="12"/>
  <c r="J602" i="12" s="1"/>
  <c r="I602" i="12"/>
  <c r="I573" i="12"/>
  <c r="H573" i="12"/>
  <c r="G573" i="12"/>
  <c r="J573" i="12" s="1"/>
  <c r="I545" i="12"/>
  <c r="G545" i="12"/>
  <c r="J545" i="12" s="1"/>
  <c r="H545" i="12"/>
  <c r="I513" i="12"/>
  <c r="H513" i="12"/>
  <c r="G513" i="12"/>
  <c r="J513" i="12" s="1"/>
  <c r="H485" i="12"/>
  <c r="G485" i="12"/>
  <c r="J485" i="12" s="1"/>
  <c r="I485" i="12"/>
  <c r="G457" i="12"/>
  <c r="J457" i="12" s="1"/>
  <c r="I457" i="12"/>
  <c r="H457" i="12"/>
  <c r="H428" i="12"/>
  <c r="G428" i="12"/>
  <c r="J428" i="12" s="1"/>
  <c r="I428" i="12"/>
  <c r="I400" i="12"/>
  <c r="H400" i="12"/>
  <c r="G400" i="12"/>
  <c r="J400" i="12" s="1"/>
  <c r="H365" i="12"/>
  <c r="G365" i="12"/>
  <c r="J365" i="12" s="1"/>
  <c r="I365" i="12"/>
  <c r="G335" i="12"/>
  <c r="J335" i="12" s="1"/>
  <c r="I335" i="12"/>
  <c r="H335" i="12"/>
  <c r="I307" i="12"/>
  <c r="H307" i="12"/>
  <c r="G307" i="12"/>
  <c r="J307" i="12" s="1"/>
  <c r="H271" i="12"/>
  <c r="G271" i="12"/>
  <c r="J271" i="12" s="1"/>
  <c r="I271" i="12"/>
  <c r="I633" i="12"/>
  <c r="H633" i="12"/>
  <c r="G633" i="12"/>
  <c r="J633" i="12" s="1"/>
  <c r="I661" i="12"/>
  <c r="H661" i="12"/>
  <c r="G661" i="12"/>
  <c r="J661" i="12" s="1"/>
  <c r="G617" i="12"/>
  <c r="J617" i="12" s="1"/>
  <c r="I617" i="12"/>
  <c r="H617" i="12"/>
  <c r="I348" i="12"/>
  <c r="H348" i="12"/>
  <c r="G348" i="12"/>
  <c r="J348" i="12" s="1"/>
  <c r="I527" i="12"/>
  <c r="H527" i="12"/>
  <c r="G527" i="12"/>
  <c r="J527" i="12" s="1"/>
  <c r="I649" i="12"/>
  <c r="H649" i="12"/>
  <c r="G649" i="12"/>
  <c r="J649" i="12" s="1"/>
  <c r="I439" i="12"/>
  <c r="H439" i="12"/>
  <c r="G439" i="12"/>
  <c r="J439" i="12" s="1"/>
  <c r="G611" i="12"/>
  <c r="J611" i="12" s="1"/>
  <c r="I611" i="12"/>
  <c r="H611" i="12"/>
  <c r="H404" i="12"/>
  <c r="I404" i="12"/>
  <c r="G404" i="12"/>
  <c r="J404" i="12" s="1"/>
  <c r="G735" i="12"/>
  <c r="J735" i="12" s="1"/>
  <c r="I735" i="12"/>
  <c r="H735" i="12"/>
  <c r="I459" i="12"/>
  <c r="H459" i="12"/>
  <c r="G459" i="12"/>
  <c r="J459" i="12" s="1"/>
  <c r="I730" i="12"/>
  <c r="H730" i="12"/>
  <c r="G730" i="12"/>
  <c r="J730" i="12" s="1"/>
  <c r="I637" i="12"/>
  <c r="H637" i="12"/>
  <c r="G637" i="12"/>
  <c r="J637" i="12" s="1"/>
  <c r="G601" i="12"/>
  <c r="J601" i="12" s="1"/>
  <c r="I601" i="12"/>
  <c r="H601" i="12"/>
  <c r="I572" i="12"/>
  <c r="H572" i="12"/>
  <c r="G572" i="12"/>
  <c r="J572" i="12" s="1"/>
  <c r="G544" i="12"/>
  <c r="J544" i="12" s="1"/>
  <c r="I544" i="12"/>
  <c r="H544" i="12"/>
  <c r="G512" i="12"/>
  <c r="J512" i="12" s="1"/>
  <c r="I512" i="12"/>
  <c r="H512" i="12"/>
  <c r="I484" i="12"/>
  <c r="H484" i="12"/>
  <c r="G484" i="12"/>
  <c r="J484" i="12" s="1"/>
  <c r="H456" i="12"/>
  <c r="G456" i="12"/>
  <c r="J456" i="12" s="1"/>
  <c r="I456" i="12"/>
  <c r="I427" i="12"/>
  <c r="H427" i="12"/>
  <c r="G427" i="12"/>
  <c r="J427" i="12" s="1"/>
  <c r="I399" i="12"/>
  <c r="H399" i="12"/>
  <c r="G399" i="12"/>
  <c r="J399" i="12" s="1"/>
  <c r="I364" i="12"/>
  <c r="H364" i="12"/>
  <c r="G364" i="12"/>
  <c r="J364" i="12" s="1"/>
  <c r="G334" i="12"/>
  <c r="J334" i="12" s="1"/>
  <c r="I334" i="12"/>
  <c r="H334" i="12"/>
  <c r="I306" i="12"/>
  <c r="H306" i="12"/>
  <c r="G306" i="12"/>
  <c r="J306" i="12" s="1"/>
  <c r="I270" i="12"/>
  <c r="H270" i="12"/>
  <c r="G270" i="12"/>
  <c r="J270" i="12" s="1"/>
  <c r="H568" i="12"/>
  <c r="I568" i="12"/>
  <c r="G568" i="12"/>
  <c r="J568" i="12" s="1"/>
  <c r="G652" i="12"/>
  <c r="J652" i="12" s="1"/>
  <c r="I652" i="12"/>
  <c r="H652" i="12"/>
  <c r="I347" i="12"/>
  <c r="H347" i="12"/>
  <c r="G347" i="12"/>
  <c r="J347" i="12" s="1"/>
  <c r="I411" i="12"/>
  <c r="H411" i="12"/>
  <c r="G411" i="12"/>
  <c r="J411" i="12" s="1"/>
  <c r="I517" i="12"/>
  <c r="H517" i="12"/>
  <c r="G517" i="12"/>
  <c r="J517" i="12" s="1"/>
  <c r="I310" i="12"/>
  <c r="H310" i="12"/>
  <c r="G310" i="12"/>
  <c r="J310" i="12" s="1"/>
  <c r="I547" i="12"/>
  <c r="H547" i="12"/>
  <c r="G547" i="12"/>
  <c r="J547" i="12" s="1"/>
  <c r="G402" i="12"/>
  <c r="J402" i="12" s="1"/>
  <c r="I402" i="12"/>
  <c r="H402" i="12"/>
  <c r="H309" i="12"/>
  <c r="I309" i="12"/>
  <c r="G309" i="12"/>
  <c r="J309" i="12" s="1"/>
  <c r="I729" i="12"/>
  <c r="G729" i="12"/>
  <c r="J729" i="12" s="1"/>
  <c r="H729" i="12"/>
  <c r="I636" i="12"/>
  <c r="H636" i="12"/>
  <c r="G636" i="12"/>
  <c r="J636" i="12" s="1"/>
  <c r="I600" i="12"/>
  <c r="H600" i="12"/>
  <c r="G600" i="12"/>
  <c r="J600" i="12" s="1"/>
  <c r="I571" i="12"/>
  <c r="H571" i="12"/>
  <c r="G571" i="12"/>
  <c r="J571" i="12" s="1"/>
  <c r="I543" i="12"/>
  <c r="H543" i="12"/>
  <c r="G543" i="12"/>
  <c r="J543" i="12" s="1"/>
  <c r="I511" i="12"/>
  <c r="H511" i="12"/>
  <c r="G511" i="12"/>
  <c r="J511" i="12" s="1"/>
  <c r="I483" i="12"/>
  <c r="H483" i="12"/>
  <c r="G483" i="12"/>
  <c r="J483" i="12" s="1"/>
  <c r="I455" i="12"/>
  <c r="H455" i="12"/>
  <c r="G455" i="12"/>
  <c r="J455" i="12" s="1"/>
  <c r="I426" i="12"/>
  <c r="G426" i="12"/>
  <c r="J426" i="12" s="1"/>
  <c r="H426" i="12"/>
  <c r="H398" i="12"/>
  <c r="G398" i="12"/>
  <c r="J398" i="12" s="1"/>
  <c r="I398" i="12"/>
  <c r="G363" i="12"/>
  <c r="J363" i="12" s="1"/>
  <c r="H363" i="12"/>
  <c r="I363" i="12"/>
  <c r="H333" i="12"/>
  <c r="G333" i="12"/>
  <c r="J333" i="12" s="1"/>
  <c r="I333" i="12"/>
  <c r="I305" i="12"/>
  <c r="H305" i="12"/>
  <c r="G305" i="12"/>
  <c r="J305" i="12" s="1"/>
  <c r="I269" i="12"/>
  <c r="H269" i="12"/>
  <c r="G269" i="12"/>
  <c r="J269" i="12" s="1"/>
  <c r="H540" i="12"/>
  <c r="G540" i="12"/>
  <c r="J540" i="12" s="1"/>
  <c r="I540" i="12"/>
  <c r="I479" i="12"/>
  <c r="G479" i="12"/>
  <c r="J479" i="12" s="1"/>
  <c r="H479" i="12"/>
  <c r="H412" i="12"/>
  <c r="I412" i="12"/>
  <c r="G412" i="12"/>
  <c r="J412" i="12" s="1"/>
  <c r="H468" i="12"/>
  <c r="I468" i="12"/>
  <c r="G468" i="12"/>
  <c r="J468" i="12" s="1"/>
  <c r="G581" i="12"/>
  <c r="J581" i="12" s="1"/>
  <c r="I581" i="12"/>
  <c r="H581" i="12"/>
  <c r="I432" i="12"/>
  <c r="H432" i="12"/>
  <c r="G432" i="12"/>
  <c r="J432" i="12" s="1"/>
  <c r="I431" i="12"/>
  <c r="H431" i="12"/>
  <c r="G431" i="12"/>
  <c r="J431" i="12" s="1"/>
  <c r="I605" i="12"/>
  <c r="H605" i="12"/>
  <c r="G605" i="12"/>
  <c r="J605" i="12" s="1"/>
  <c r="G515" i="12"/>
  <c r="J515" i="12" s="1"/>
  <c r="H515" i="12"/>
  <c r="I515" i="12"/>
  <c r="I367" i="12"/>
  <c r="H367" i="12"/>
  <c r="G367" i="12"/>
  <c r="J367" i="12" s="1"/>
  <c r="H273" i="12"/>
  <c r="G273" i="12"/>
  <c r="J273" i="12" s="1"/>
  <c r="I273" i="12"/>
  <c r="I727" i="12"/>
  <c r="G727" i="12"/>
  <c r="J727" i="12" s="1"/>
  <c r="H727" i="12"/>
  <c r="I635" i="12"/>
  <c r="H635" i="12"/>
  <c r="G635" i="12"/>
  <c r="J635" i="12" s="1"/>
  <c r="G599" i="12"/>
  <c r="J599" i="12" s="1"/>
  <c r="I599" i="12"/>
  <c r="H599" i="12"/>
  <c r="I570" i="12"/>
  <c r="H570" i="12"/>
  <c r="G570" i="12"/>
  <c r="J570" i="12" s="1"/>
  <c r="I542" i="12"/>
  <c r="G542" i="12"/>
  <c r="J542" i="12" s="1"/>
  <c r="H542" i="12"/>
  <c r="H510" i="12"/>
  <c r="G510" i="12"/>
  <c r="J510" i="12" s="1"/>
  <c r="I510" i="12"/>
  <c r="H482" i="12"/>
  <c r="G482" i="12"/>
  <c r="J482" i="12" s="1"/>
  <c r="I482" i="12"/>
  <c r="H454" i="12"/>
  <c r="G454" i="12"/>
  <c r="J454" i="12" s="1"/>
  <c r="I454" i="12"/>
  <c r="I425" i="12"/>
  <c r="G425" i="12"/>
  <c r="J425" i="12" s="1"/>
  <c r="H425" i="12"/>
  <c r="I397" i="12"/>
  <c r="H397" i="12"/>
  <c r="G397" i="12"/>
  <c r="J397" i="12" s="1"/>
  <c r="H360" i="12"/>
  <c r="G360" i="12"/>
  <c r="J360" i="12" s="1"/>
  <c r="I360" i="12"/>
  <c r="G332" i="12"/>
  <c r="J332" i="12" s="1"/>
  <c r="H332" i="12"/>
  <c r="I332" i="12"/>
  <c r="I304" i="12"/>
  <c r="H304" i="12"/>
  <c r="G304" i="12"/>
  <c r="J304" i="12" s="1"/>
  <c r="I369" i="5"/>
  <c r="H369" i="5"/>
  <c r="G315" i="5"/>
  <c r="J315" i="5" s="1"/>
  <c r="H315" i="5"/>
  <c r="G331" i="5"/>
  <c r="J331" i="5" s="1"/>
  <c r="H331" i="5"/>
  <c r="G343" i="5"/>
  <c r="J343" i="5" s="1"/>
  <c r="H343" i="5"/>
  <c r="G288" i="5"/>
  <c r="J288" i="5" s="1"/>
  <c r="H288" i="5"/>
  <c r="G263" i="5"/>
  <c r="J263" i="5" s="1"/>
  <c r="H263" i="5"/>
  <c r="G243" i="5"/>
  <c r="J243" i="5" s="1"/>
  <c r="H243" i="5"/>
  <c r="G202" i="5"/>
  <c r="J202" i="5" s="1"/>
  <c r="H202" i="5"/>
  <c r="G376" i="5"/>
  <c r="J376" i="5" s="1"/>
  <c r="H376" i="5"/>
  <c r="G342" i="5"/>
  <c r="J342" i="5" s="1"/>
  <c r="H342" i="5"/>
  <c r="G322" i="5"/>
  <c r="J322" i="5" s="1"/>
  <c r="H322" i="5"/>
  <c r="G301" i="5"/>
  <c r="J301" i="5" s="1"/>
  <c r="H301" i="5"/>
  <c r="G287" i="5"/>
  <c r="J287" i="5" s="1"/>
  <c r="H287" i="5"/>
  <c r="G262" i="5"/>
  <c r="J262" i="5" s="1"/>
  <c r="H262" i="5"/>
  <c r="G242" i="5"/>
  <c r="J242" i="5" s="1"/>
  <c r="H242" i="5"/>
  <c r="G221" i="5"/>
  <c r="J221" i="5" s="1"/>
  <c r="H221" i="5"/>
  <c r="G201" i="5"/>
  <c r="J201" i="5" s="1"/>
  <c r="H201" i="5"/>
  <c r="G136" i="5"/>
  <c r="J136" i="5" s="1"/>
  <c r="H136" i="5"/>
  <c r="G389" i="5"/>
  <c r="J389" i="5" s="1"/>
  <c r="H389" i="5"/>
  <c r="G233" i="5"/>
  <c r="J233" i="5" s="1"/>
  <c r="H233" i="5"/>
  <c r="G272" i="5"/>
  <c r="J272" i="5" s="1"/>
  <c r="H272" i="5"/>
  <c r="G323" i="5"/>
  <c r="J323" i="5" s="1"/>
  <c r="H323" i="5"/>
  <c r="G374" i="5"/>
  <c r="J374" i="5" s="1"/>
  <c r="H374" i="5"/>
  <c r="I241" i="5"/>
  <c r="H241" i="5"/>
  <c r="G372" i="5"/>
  <c r="J372" i="5" s="1"/>
  <c r="H372" i="5"/>
  <c r="I340" i="5"/>
  <c r="H340" i="5"/>
  <c r="G320" i="5"/>
  <c r="J320" i="5" s="1"/>
  <c r="H320" i="5"/>
  <c r="I141" i="5"/>
  <c r="H141" i="5"/>
  <c r="G285" i="5"/>
  <c r="J285" i="5" s="1"/>
  <c r="H285" i="5"/>
  <c r="G260" i="5"/>
  <c r="J260" i="5" s="1"/>
  <c r="H260" i="5"/>
  <c r="G240" i="5"/>
  <c r="J240" i="5" s="1"/>
  <c r="H240" i="5"/>
  <c r="G219" i="5"/>
  <c r="J219" i="5" s="1"/>
  <c r="H219" i="5"/>
  <c r="G199" i="5"/>
  <c r="J199" i="5" s="1"/>
  <c r="H199" i="5"/>
  <c r="I337" i="5"/>
  <c r="H337" i="5"/>
  <c r="G317" i="5"/>
  <c r="J317" i="5" s="1"/>
  <c r="H317" i="5"/>
  <c r="G138" i="5"/>
  <c r="J138" i="5" s="1"/>
  <c r="H138" i="5"/>
  <c r="I282" i="5"/>
  <c r="H282" i="5"/>
  <c r="G257" i="5"/>
  <c r="J257" i="5" s="1"/>
  <c r="H257" i="5"/>
  <c r="G237" i="5"/>
  <c r="J237" i="5" s="1"/>
  <c r="H237" i="5"/>
  <c r="I216" i="5"/>
  <c r="H216" i="5"/>
  <c r="G196" i="5"/>
  <c r="J196" i="5" s="1"/>
  <c r="H196" i="5"/>
  <c r="G368" i="5"/>
  <c r="J368" i="5" s="1"/>
  <c r="H368" i="5"/>
  <c r="G336" i="5"/>
  <c r="J336" i="5" s="1"/>
  <c r="H336" i="5"/>
  <c r="G316" i="5"/>
  <c r="J316" i="5" s="1"/>
  <c r="H316" i="5"/>
  <c r="G137" i="5"/>
  <c r="J137" i="5" s="1"/>
  <c r="H137" i="5"/>
  <c r="G281" i="5"/>
  <c r="J281" i="5" s="1"/>
  <c r="H281" i="5"/>
  <c r="G256" i="5"/>
  <c r="J256" i="5" s="1"/>
  <c r="H256" i="5"/>
  <c r="G215" i="5"/>
  <c r="J215" i="5" s="1"/>
  <c r="H215" i="5"/>
  <c r="I195" i="5"/>
  <c r="H195" i="5"/>
  <c r="G393" i="5"/>
  <c r="J393" i="5" s="1"/>
  <c r="H393" i="5"/>
  <c r="G367" i="5"/>
  <c r="J367" i="5" s="1"/>
  <c r="H367" i="5"/>
  <c r="G335" i="5"/>
  <c r="J335" i="5" s="1"/>
  <c r="H335" i="5"/>
  <c r="G280" i="5"/>
  <c r="J280" i="5" s="1"/>
  <c r="H280" i="5"/>
  <c r="G255" i="5"/>
  <c r="J255" i="5" s="1"/>
  <c r="H255" i="5"/>
  <c r="G236" i="5"/>
  <c r="J236" i="5" s="1"/>
  <c r="H236" i="5"/>
  <c r="G214" i="5"/>
  <c r="J214" i="5" s="1"/>
  <c r="H214" i="5"/>
  <c r="G194" i="5"/>
  <c r="J194" i="5" s="1"/>
  <c r="H194" i="5"/>
  <c r="G392" i="5"/>
  <c r="J392" i="5" s="1"/>
  <c r="H392" i="5"/>
  <c r="G366" i="5"/>
  <c r="J366" i="5" s="1"/>
  <c r="H366" i="5"/>
  <c r="G334" i="5"/>
  <c r="J334" i="5" s="1"/>
  <c r="H334" i="5"/>
  <c r="G314" i="5"/>
  <c r="J314" i="5" s="1"/>
  <c r="H314" i="5"/>
  <c r="G135" i="5"/>
  <c r="J135" i="5" s="1"/>
  <c r="H135" i="5"/>
  <c r="G279" i="5"/>
  <c r="J279" i="5" s="1"/>
  <c r="H279" i="5"/>
  <c r="G254" i="5"/>
  <c r="J254" i="5" s="1"/>
  <c r="H254" i="5"/>
  <c r="G213" i="5"/>
  <c r="J213" i="5" s="1"/>
  <c r="H213" i="5"/>
  <c r="G192" i="5"/>
  <c r="J192" i="5" s="1"/>
  <c r="H192" i="5"/>
  <c r="G391" i="5"/>
  <c r="J391" i="5" s="1"/>
  <c r="H391" i="5"/>
  <c r="G365" i="5"/>
  <c r="J365" i="5" s="1"/>
  <c r="H365" i="5"/>
  <c r="G333" i="5"/>
  <c r="J333" i="5" s="1"/>
  <c r="H333" i="5"/>
  <c r="I312" i="5"/>
  <c r="H312" i="5"/>
  <c r="G134" i="5"/>
  <c r="J134" i="5" s="1"/>
  <c r="H134" i="5"/>
  <c r="G278" i="5"/>
  <c r="J278" i="5" s="1"/>
  <c r="H278" i="5"/>
  <c r="I253" i="5"/>
  <c r="H253" i="5"/>
  <c r="G235" i="5"/>
  <c r="J235" i="5" s="1"/>
  <c r="H235" i="5"/>
  <c r="G212" i="5"/>
  <c r="J212" i="5" s="1"/>
  <c r="H212" i="5"/>
  <c r="I148" i="5"/>
  <c r="H148" i="5"/>
  <c r="G390" i="5"/>
  <c r="J390" i="5" s="1"/>
  <c r="H390" i="5"/>
  <c r="G364" i="5"/>
  <c r="J364" i="5" s="1"/>
  <c r="H364" i="5"/>
  <c r="G332" i="5"/>
  <c r="J332" i="5" s="1"/>
  <c r="H332" i="5"/>
  <c r="G311" i="5"/>
  <c r="J311" i="5" s="1"/>
  <c r="H311" i="5"/>
  <c r="I297" i="5"/>
  <c r="H297" i="5"/>
  <c r="G277" i="5"/>
  <c r="J277" i="5" s="1"/>
  <c r="H277" i="5"/>
  <c r="I252" i="5"/>
  <c r="H252" i="5"/>
  <c r="G234" i="5"/>
  <c r="J234" i="5" s="1"/>
  <c r="H234" i="5"/>
  <c r="G211" i="5"/>
  <c r="J211" i="5" s="1"/>
  <c r="H211" i="5"/>
  <c r="G363" i="5"/>
  <c r="J363" i="5" s="1"/>
  <c r="H363" i="5"/>
  <c r="G310" i="5"/>
  <c r="J310" i="5" s="1"/>
  <c r="H310" i="5"/>
  <c r="G296" i="5"/>
  <c r="J296" i="5" s="1"/>
  <c r="H296" i="5"/>
  <c r="G276" i="5"/>
  <c r="J276" i="5" s="1"/>
  <c r="H276" i="5"/>
  <c r="G251" i="5"/>
  <c r="J251" i="5" s="1"/>
  <c r="H251" i="5"/>
  <c r="G210" i="5"/>
  <c r="J210" i="5" s="1"/>
  <c r="H210" i="5"/>
  <c r="G387" i="5"/>
  <c r="J387" i="5" s="1"/>
  <c r="H387" i="5"/>
  <c r="G362" i="5"/>
  <c r="J362" i="5" s="1"/>
  <c r="H362" i="5"/>
  <c r="G330" i="5"/>
  <c r="J330" i="5" s="1"/>
  <c r="H330" i="5"/>
  <c r="G309" i="5"/>
  <c r="J309" i="5" s="1"/>
  <c r="H309" i="5"/>
  <c r="G295" i="5"/>
  <c r="J295" i="5" s="1"/>
  <c r="H295" i="5"/>
  <c r="G275" i="5"/>
  <c r="J275" i="5" s="1"/>
  <c r="H275" i="5"/>
  <c r="G250" i="5"/>
  <c r="J250" i="5" s="1"/>
  <c r="H250" i="5"/>
  <c r="G232" i="5"/>
  <c r="J232" i="5" s="1"/>
  <c r="H232" i="5"/>
  <c r="G209" i="5"/>
  <c r="J209" i="5" s="1"/>
  <c r="H209" i="5"/>
  <c r="I386" i="5"/>
  <c r="H386" i="5"/>
  <c r="G361" i="5"/>
  <c r="J361" i="5" s="1"/>
  <c r="H361" i="5"/>
  <c r="G329" i="5"/>
  <c r="J329" i="5" s="1"/>
  <c r="H329" i="5"/>
  <c r="G308" i="5"/>
  <c r="J308" i="5" s="1"/>
  <c r="H308" i="5"/>
  <c r="I294" i="5"/>
  <c r="H294" i="5"/>
  <c r="G274" i="5"/>
  <c r="J274" i="5" s="1"/>
  <c r="H274" i="5"/>
  <c r="G249" i="5"/>
  <c r="J249" i="5" s="1"/>
  <c r="H249" i="5"/>
  <c r="I230" i="5"/>
  <c r="H230" i="5"/>
  <c r="G208" i="5"/>
  <c r="J208" i="5" s="1"/>
  <c r="H208" i="5"/>
  <c r="G384" i="5"/>
  <c r="J384" i="5" s="1"/>
  <c r="H384" i="5"/>
  <c r="I360" i="5"/>
  <c r="H360" i="5"/>
  <c r="G328" i="5"/>
  <c r="J328" i="5" s="1"/>
  <c r="H328" i="5"/>
  <c r="G307" i="5"/>
  <c r="J307" i="5" s="1"/>
  <c r="H307" i="5"/>
  <c r="G293" i="5"/>
  <c r="J293" i="5" s="1"/>
  <c r="H293" i="5"/>
  <c r="G273" i="5"/>
  <c r="J273" i="5" s="1"/>
  <c r="H273" i="5"/>
  <c r="G248" i="5"/>
  <c r="J248" i="5" s="1"/>
  <c r="H248" i="5"/>
  <c r="G227" i="5"/>
  <c r="J227" i="5" s="1"/>
  <c r="H227" i="5"/>
  <c r="I207" i="5"/>
  <c r="H207" i="5"/>
  <c r="G382" i="5"/>
  <c r="J382" i="5" s="1"/>
  <c r="H382" i="5"/>
  <c r="G347" i="5"/>
  <c r="J347" i="5" s="1"/>
  <c r="H347" i="5"/>
  <c r="G327" i="5"/>
  <c r="J327" i="5" s="1"/>
  <c r="H327" i="5"/>
  <c r="G306" i="5"/>
  <c r="J306" i="5" s="1"/>
  <c r="H306" i="5"/>
  <c r="G292" i="5"/>
  <c r="J292" i="5" s="1"/>
  <c r="H292" i="5"/>
  <c r="G247" i="5"/>
  <c r="J247" i="5" s="1"/>
  <c r="H247" i="5"/>
  <c r="G226" i="5"/>
  <c r="J226" i="5" s="1"/>
  <c r="H226" i="5"/>
  <c r="G206" i="5"/>
  <c r="J206" i="5" s="1"/>
  <c r="H206" i="5"/>
  <c r="G381" i="5"/>
  <c r="J381" i="5" s="1"/>
  <c r="H381" i="5"/>
  <c r="G346" i="5"/>
  <c r="J346" i="5" s="1"/>
  <c r="H346" i="5"/>
  <c r="G326" i="5"/>
  <c r="J326" i="5" s="1"/>
  <c r="H326" i="5"/>
  <c r="G305" i="5"/>
  <c r="J305" i="5" s="1"/>
  <c r="H305" i="5"/>
  <c r="G291" i="5"/>
  <c r="J291" i="5" s="1"/>
  <c r="H291" i="5"/>
  <c r="G271" i="5"/>
  <c r="J271" i="5" s="1"/>
  <c r="H271" i="5"/>
  <c r="G246" i="5"/>
  <c r="J246" i="5" s="1"/>
  <c r="H246" i="5"/>
  <c r="G225" i="5"/>
  <c r="J225" i="5" s="1"/>
  <c r="H225" i="5"/>
  <c r="G205" i="5"/>
  <c r="J205" i="5" s="1"/>
  <c r="H205" i="5"/>
  <c r="G380" i="5"/>
  <c r="J380" i="5" s="1"/>
  <c r="H380" i="5"/>
  <c r="G345" i="5"/>
  <c r="J345" i="5" s="1"/>
  <c r="H345" i="5"/>
  <c r="I325" i="5"/>
  <c r="H325" i="5"/>
  <c r="G304" i="5"/>
  <c r="J304" i="5" s="1"/>
  <c r="H304" i="5"/>
  <c r="G290" i="5"/>
  <c r="J290" i="5" s="1"/>
  <c r="H290" i="5"/>
  <c r="I269" i="5"/>
  <c r="H269" i="5"/>
  <c r="G245" i="5"/>
  <c r="J245" i="5" s="1"/>
  <c r="H245" i="5"/>
  <c r="G224" i="5"/>
  <c r="J224" i="5" s="1"/>
  <c r="H224" i="5"/>
  <c r="I204" i="5"/>
  <c r="H204" i="5"/>
  <c r="G378" i="5"/>
  <c r="J378" i="5" s="1"/>
  <c r="H378" i="5"/>
  <c r="G344" i="5"/>
  <c r="J344" i="5" s="1"/>
  <c r="H344" i="5"/>
  <c r="G324" i="5"/>
  <c r="J324" i="5" s="1"/>
  <c r="H324" i="5"/>
  <c r="G303" i="5"/>
  <c r="J303" i="5" s="1"/>
  <c r="H303" i="5"/>
  <c r="G289" i="5"/>
  <c r="J289" i="5" s="1"/>
  <c r="H289" i="5"/>
  <c r="G267" i="5"/>
  <c r="J267" i="5" s="1"/>
  <c r="H267" i="5"/>
  <c r="I244" i="5"/>
  <c r="H244" i="5"/>
  <c r="G223" i="5"/>
  <c r="J223" i="5" s="1"/>
  <c r="H223" i="5"/>
  <c r="I203" i="5"/>
  <c r="H203" i="5"/>
  <c r="G377" i="5"/>
  <c r="J377" i="5" s="1"/>
  <c r="H377" i="5"/>
  <c r="G302" i="5"/>
  <c r="J302" i="5" s="1"/>
  <c r="H302" i="5"/>
  <c r="G222" i="5"/>
  <c r="J222" i="5" s="1"/>
  <c r="H222" i="5"/>
  <c r="G341" i="5"/>
  <c r="J341" i="5" s="1"/>
  <c r="H341" i="5"/>
  <c r="G321" i="5"/>
  <c r="J321" i="5" s="1"/>
  <c r="H321" i="5"/>
  <c r="G286" i="5"/>
  <c r="J286" i="5" s="1"/>
  <c r="H286" i="5"/>
  <c r="G261" i="5"/>
  <c r="J261" i="5" s="1"/>
  <c r="H261" i="5"/>
  <c r="G220" i="5"/>
  <c r="J220" i="5" s="1"/>
  <c r="H220" i="5"/>
  <c r="G200" i="5"/>
  <c r="J200" i="5" s="1"/>
  <c r="H200" i="5"/>
  <c r="G371" i="5"/>
  <c r="J371" i="5" s="1"/>
  <c r="H371" i="5"/>
  <c r="G339" i="5"/>
  <c r="J339" i="5" s="1"/>
  <c r="H339" i="5"/>
  <c r="G319" i="5"/>
  <c r="J319" i="5" s="1"/>
  <c r="H319" i="5"/>
  <c r="G140" i="5"/>
  <c r="J140" i="5" s="1"/>
  <c r="H140" i="5"/>
  <c r="G284" i="5"/>
  <c r="J284" i="5" s="1"/>
  <c r="H284" i="5"/>
  <c r="G259" i="5"/>
  <c r="J259" i="5" s="1"/>
  <c r="H259" i="5"/>
  <c r="G239" i="5"/>
  <c r="J239" i="5" s="1"/>
  <c r="H239" i="5"/>
  <c r="G218" i="5"/>
  <c r="J218" i="5" s="1"/>
  <c r="H218" i="5"/>
  <c r="G198" i="5"/>
  <c r="J198" i="5" s="1"/>
  <c r="H198" i="5"/>
  <c r="G370" i="5"/>
  <c r="J370" i="5" s="1"/>
  <c r="H370" i="5"/>
  <c r="G338" i="5"/>
  <c r="J338" i="5" s="1"/>
  <c r="H338" i="5"/>
  <c r="G318" i="5"/>
  <c r="J318" i="5" s="1"/>
  <c r="H318" i="5"/>
  <c r="G139" i="5"/>
  <c r="J139" i="5" s="1"/>
  <c r="H139" i="5"/>
  <c r="G283" i="5"/>
  <c r="J283" i="5" s="1"/>
  <c r="H283" i="5"/>
  <c r="G258" i="5"/>
  <c r="J258" i="5" s="1"/>
  <c r="H258" i="5"/>
  <c r="G238" i="5"/>
  <c r="J238" i="5" s="1"/>
  <c r="H238" i="5"/>
  <c r="G217" i="5"/>
  <c r="J217" i="5" s="1"/>
  <c r="H217" i="5"/>
  <c r="G197" i="5"/>
  <c r="J197" i="5" s="1"/>
  <c r="H197" i="5"/>
  <c r="G339" i="11"/>
  <c r="J339" i="11" s="1"/>
  <c r="H339" i="11"/>
  <c r="I340" i="11"/>
  <c r="H340" i="11"/>
  <c r="I178" i="11"/>
  <c r="H178" i="11"/>
  <c r="I199" i="11"/>
  <c r="H199" i="11"/>
  <c r="I219" i="11"/>
  <c r="H219" i="11"/>
  <c r="I248" i="11"/>
  <c r="H248" i="11"/>
  <c r="I268" i="11"/>
  <c r="H268" i="11"/>
  <c r="I311" i="11"/>
  <c r="H311" i="11"/>
  <c r="I341" i="11"/>
  <c r="H341" i="11"/>
  <c r="I361" i="11"/>
  <c r="H361" i="11"/>
  <c r="I434" i="11"/>
  <c r="H434" i="11"/>
  <c r="I200" i="11"/>
  <c r="H200" i="11"/>
  <c r="I220" i="11"/>
  <c r="H220" i="11"/>
  <c r="I249" i="11"/>
  <c r="H249" i="11"/>
  <c r="I269" i="11"/>
  <c r="H269" i="11"/>
  <c r="I293" i="11"/>
  <c r="H293" i="11"/>
  <c r="I312" i="11"/>
  <c r="H312" i="11"/>
  <c r="I342" i="11"/>
  <c r="H342" i="11"/>
  <c r="I362" i="11"/>
  <c r="H362" i="11"/>
  <c r="I436" i="11"/>
  <c r="H436" i="11"/>
  <c r="G180" i="11"/>
  <c r="J180" i="11" s="1"/>
  <c r="H180" i="11"/>
  <c r="G201" i="11"/>
  <c r="J201" i="11" s="1"/>
  <c r="H201" i="11"/>
  <c r="G221" i="11"/>
  <c r="J221" i="11" s="1"/>
  <c r="H221" i="11"/>
  <c r="G250" i="11"/>
  <c r="J250" i="11" s="1"/>
  <c r="H250" i="11"/>
  <c r="G270" i="11"/>
  <c r="J270" i="11" s="1"/>
  <c r="H270" i="11"/>
  <c r="G313" i="11"/>
  <c r="J313" i="11" s="1"/>
  <c r="H313" i="11"/>
  <c r="G343" i="11"/>
  <c r="J343" i="11" s="1"/>
  <c r="H343" i="11"/>
  <c r="G438" i="11"/>
  <c r="J438" i="11" s="1"/>
  <c r="H438" i="11"/>
  <c r="I181" i="11"/>
  <c r="H181" i="11"/>
  <c r="I202" i="11"/>
  <c r="H202" i="11"/>
  <c r="I222" i="11"/>
  <c r="H222" i="11"/>
  <c r="I251" i="11"/>
  <c r="H251" i="11"/>
  <c r="I271" i="11"/>
  <c r="H271" i="11"/>
  <c r="I294" i="11"/>
  <c r="H294" i="11"/>
  <c r="I314" i="11"/>
  <c r="H314" i="11"/>
  <c r="I344" i="11"/>
  <c r="H344" i="11"/>
  <c r="I382" i="11"/>
  <c r="H382" i="11"/>
  <c r="I439" i="11"/>
  <c r="H439" i="11"/>
  <c r="I304" i="11"/>
  <c r="H304" i="11"/>
  <c r="I245" i="11"/>
  <c r="H245" i="11"/>
  <c r="I206" i="11"/>
  <c r="H206" i="11"/>
  <c r="I186" i="11"/>
  <c r="H186" i="11"/>
  <c r="I207" i="11"/>
  <c r="H207" i="11"/>
  <c r="I227" i="11"/>
  <c r="H227" i="11"/>
  <c r="I256" i="11"/>
  <c r="H256" i="11"/>
  <c r="I273" i="11"/>
  <c r="H273" i="11"/>
  <c r="I299" i="11"/>
  <c r="H299" i="11"/>
  <c r="I319" i="11"/>
  <c r="H319" i="11"/>
  <c r="I349" i="11"/>
  <c r="H349" i="11"/>
  <c r="I376" i="11"/>
  <c r="H376" i="11"/>
  <c r="I387" i="11"/>
  <c r="H387" i="11"/>
  <c r="I447" i="11"/>
  <c r="H447" i="11"/>
  <c r="I354" i="11"/>
  <c r="H354" i="11"/>
  <c r="I265" i="11"/>
  <c r="H265" i="11"/>
  <c r="I318" i="11"/>
  <c r="H318" i="11"/>
  <c r="I187" i="11"/>
  <c r="H187" i="11"/>
  <c r="I208" i="11"/>
  <c r="H208" i="11"/>
  <c r="I228" i="11"/>
  <c r="H228" i="11"/>
  <c r="I257" i="11"/>
  <c r="H257" i="11"/>
  <c r="I274" i="11"/>
  <c r="H274" i="11"/>
  <c r="I300" i="11"/>
  <c r="H300" i="11"/>
  <c r="I320" i="11"/>
  <c r="H320" i="11"/>
  <c r="I350" i="11"/>
  <c r="H350" i="11"/>
  <c r="I377" i="11"/>
  <c r="H377" i="11"/>
  <c r="I388" i="11"/>
  <c r="H388" i="11"/>
  <c r="I321" i="11"/>
  <c r="H321" i="11"/>
  <c r="I308" i="11"/>
  <c r="H308" i="11"/>
  <c r="I386" i="11"/>
  <c r="H386" i="11"/>
  <c r="G188" i="11"/>
  <c r="J188" i="11" s="1"/>
  <c r="H188" i="11"/>
  <c r="G209" i="11"/>
  <c r="J209" i="11" s="1"/>
  <c r="H209" i="11"/>
  <c r="G229" i="11"/>
  <c r="J229" i="11" s="1"/>
  <c r="H229" i="11"/>
  <c r="G258" i="11"/>
  <c r="J258" i="11" s="1"/>
  <c r="H258" i="11"/>
  <c r="G275" i="11"/>
  <c r="J275" i="11" s="1"/>
  <c r="H275" i="11"/>
  <c r="G301" i="11"/>
  <c r="J301" i="11" s="1"/>
  <c r="H301" i="11"/>
  <c r="G351" i="11"/>
  <c r="J351" i="11" s="1"/>
  <c r="H351" i="11"/>
  <c r="G378" i="11"/>
  <c r="J378" i="11" s="1"/>
  <c r="H378" i="11"/>
  <c r="G389" i="11"/>
  <c r="J389" i="11" s="1"/>
  <c r="H389" i="11"/>
  <c r="I261" i="11"/>
  <c r="H261" i="11"/>
  <c r="I216" i="11"/>
  <c r="H216" i="11"/>
  <c r="I348" i="11"/>
  <c r="H348" i="11"/>
  <c r="I189" i="11"/>
  <c r="H189" i="11"/>
  <c r="I210" i="11"/>
  <c r="H210" i="11"/>
  <c r="I230" i="11"/>
  <c r="H230" i="11"/>
  <c r="I259" i="11"/>
  <c r="H259" i="11"/>
  <c r="I276" i="11"/>
  <c r="H276" i="11"/>
  <c r="I302" i="11"/>
  <c r="H302" i="11"/>
  <c r="I352" i="11"/>
  <c r="H352" i="11"/>
  <c r="I379" i="11"/>
  <c r="H379" i="11"/>
  <c r="I390" i="11"/>
  <c r="H390" i="11"/>
  <c r="I191" i="11"/>
  <c r="H191" i="11"/>
  <c r="I212" i="11"/>
  <c r="H212" i="11"/>
  <c r="I232" i="11"/>
  <c r="H232" i="11"/>
  <c r="I278" i="11"/>
  <c r="H278" i="11"/>
  <c r="I80" i="11"/>
  <c r="H80" i="11"/>
  <c r="I392" i="11"/>
  <c r="H392" i="11"/>
  <c r="G193" i="11"/>
  <c r="J193" i="11" s="1"/>
  <c r="H193" i="11"/>
  <c r="G213" i="11"/>
  <c r="J213" i="11" s="1"/>
  <c r="H213" i="11"/>
  <c r="G233" i="11"/>
  <c r="J233" i="11" s="1"/>
  <c r="H233" i="11"/>
  <c r="G262" i="11"/>
  <c r="J262" i="11" s="1"/>
  <c r="H262" i="11"/>
  <c r="G279" i="11"/>
  <c r="J279" i="11" s="1"/>
  <c r="H279" i="11"/>
  <c r="G305" i="11"/>
  <c r="J305" i="11" s="1"/>
  <c r="H305" i="11"/>
  <c r="G334" i="11"/>
  <c r="J334" i="11" s="1"/>
  <c r="H334" i="11"/>
  <c r="G355" i="11"/>
  <c r="J355" i="11" s="1"/>
  <c r="H355" i="11"/>
  <c r="G393" i="11"/>
  <c r="J393" i="11" s="1"/>
  <c r="H393" i="11"/>
  <c r="G161" i="11"/>
  <c r="J161" i="11" s="1"/>
  <c r="H161" i="11"/>
  <c r="I194" i="11"/>
  <c r="H194" i="11"/>
  <c r="I214" i="11"/>
  <c r="H214" i="11"/>
  <c r="I243" i="11"/>
  <c r="H243" i="11"/>
  <c r="I263" i="11"/>
  <c r="H263" i="11"/>
  <c r="I290" i="11"/>
  <c r="H290" i="11"/>
  <c r="I306" i="11"/>
  <c r="H306" i="11"/>
  <c r="I336" i="11"/>
  <c r="H336" i="11"/>
  <c r="I356" i="11"/>
  <c r="H356" i="11"/>
  <c r="I81" i="11"/>
  <c r="H81" i="11"/>
  <c r="I394" i="11"/>
  <c r="H394" i="11"/>
  <c r="I162" i="11"/>
  <c r="H162" i="11"/>
  <c r="I195" i="11"/>
  <c r="H195" i="11"/>
  <c r="I215" i="11"/>
  <c r="H215" i="11"/>
  <c r="I264" i="11"/>
  <c r="H264" i="11"/>
  <c r="I291" i="11"/>
  <c r="H291" i="11"/>
  <c r="I307" i="11"/>
  <c r="H307" i="11"/>
  <c r="I337" i="11"/>
  <c r="H337" i="11"/>
  <c r="I357" i="11"/>
  <c r="H357" i="11"/>
  <c r="I82" i="11"/>
  <c r="H82" i="11"/>
  <c r="I395" i="11"/>
  <c r="H395" i="11"/>
  <c r="I175" i="11"/>
  <c r="H175" i="11"/>
  <c r="I196" i="11"/>
  <c r="H196" i="11"/>
  <c r="I292" i="11"/>
  <c r="H292" i="11"/>
  <c r="I338" i="11"/>
  <c r="I358" i="11"/>
  <c r="H358" i="11"/>
  <c r="I83" i="11"/>
  <c r="H83" i="11"/>
  <c r="I396" i="11"/>
  <c r="H396" i="11"/>
  <c r="G176" i="11"/>
  <c r="J176" i="11" s="1"/>
  <c r="G197" i="11"/>
  <c r="J197" i="11" s="1"/>
  <c r="H197" i="11"/>
  <c r="G217" i="11"/>
  <c r="J217" i="11" s="1"/>
  <c r="H217" i="11"/>
  <c r="G246" i="11"/>
  <c r="J246" i="11" s="1"/>
  <c r="H246" i="11"/>
  <c r="G266" i="11"/>
  <c r="J266" i="11" s="1"/>
  <c r="H266" i="11"/>
  <c r="G309" i="11"/>
  <c r="J309" i="11" s="1"/>
  <c r="H309" i="11"/>
  <c r="G359" i="11"/>
  <c r="J359" i="11" s="1"/>
  <c r="H359" i="11"/>
  <c r="G84" i="11"/>
  <c r="J84" i="11" s="1"/>
  <c r="H84" i="11"/>
  <c r="G432" i="11"/>
  <c r="J432" i="11" s="1"/>
  <c r="H432" i="11"/>
  <c r="I177" i="11"/>
  <c r="H177" i="11"/>
  <c r="I198" i="11"/>
  <c r="H198" i="11"/>
  <c r="I218" i="11"/>
  <c r="H218" i="11"/>
  <c r="I247" i="11"/>
  <c r="H247" i="11"/>
  <c r="I267" i="11"/>
  <c r="H267" i="11"/>
  <c r="I310" i="11"/>
  <c r="H310" i="11"/>
  <c r="I360" i="11"/>
  <c r="H360" i="11"/>
  <c r="I85" i="11"/>
  <c r="H85" i="11"/>
  <c r="I433" i="11"/>
  <c r="H433" i="11"/>
  <c r="I182" i="11"/>
  <c r="H182" i="11"/>
  <c r="I203" i="11"/>
  <c r="H203" i="11"/>
  <c r="I223" i="11"/>
  <c r="H223" i="11"/>
  <c r="I252" i="11"/>
  <c r="H252" i="11"/>
  <c r="I295" i="11"/>
  <c r="H295" i="11"/>
  <c r="I315" i="11"/>
  <c r="H315" i="11"/>
  <c r="I345" i="11"/>
  <c r="H345" i="11"/>
  <c r="I383" i="11"/>
  <c r="H383" i="11"/>
  <c r="I443" i="11"/>
  <c r="H443" i="11"/>
  <c r="I183" i="11"/>
  <c r="H183" i="11"/>
  <c r="I204" i="11"/>
  <c r="H204" i="11"/>
  <c r="I224" i="11"/>
  <c r="H224" i="11"/>
  <c r="I253" i="11"/>
  <c r="H253" i="11"/>
  <c r="I296" i="11"/>
  <c r="H296" i="11"/>
  <c r="I316" i="11"/>
  <c r="H316" i="11"/>
  <c r="I346" i="11"/>
  <c r="H346" i="11"/>
  <c r="I373" i="11"/>
  <c r="H373" i="11"/>
  <c r="I384" i="11"/>
  <c r="H384" i="11"/>
  <c r="I444" i="11"/>
  <c r="H444" i="11"/>
  <c r="G184" i="11"/>
  <c r="J184" i="11" s="1"/>
  <c r="H184" i="11"/>
  <c r="G205" i="11"/>
  <c r="J205" i="11" s="1"/>
  <c r="H205" i="11"/>
  <c r="G225" i="11"/>
  <c r="J225" i="11" s="1"/>
  <c r="H225" i="11"/>
  <c r="G254" i="11"/>
  <c r="J254" i="11" s="1"/>
  <c r="H254" i="11"/>
  <c r="G297" i="11"/>
  <c r="J297" i="11" s="1"/>
  <c r="H297" i="11"/>
  <c r="G317" i="11"/>
  <c r="J317" i="11" s="1"/>
  <c r="H317" i="11"/>
  <c r="G347" i="11"/>
  <c r="J347" i="11" s="1"/>
  <c r="H347" i="11"/>
  <c r="G374" i="11"/>
  <c r="J374" i="11" s="1"/>
  <c r="H374" i="11"/>
  <c r="G385" i="11"/>
  <c r="J385" i="11" s="1"/>
  <c r="H385" i="11"/>
  <c r="G445" i="11"/>
  <c r="J445" i="11" s="1"/>
  <c r="H445" i="11"/>
  <c r="I185" i="11"/>
  <c r="H185" i="11"/>
  <c r="I226" i="11"/>
  <c r="H226" i="11"/>
  <c r="I255" i="11"/>
  <c r="H255" i="11"/>
  <c r="I272" i="11"/>
  <c r="H272" i="11"/>
  <c r="I298" i="11"/>
  <c r="H298" i="11"/>
  <c r="I375" i="11"/>
  <c r="H375" i="11"/>
  <c r="I446" i="11"/>
  <c r="H446" i="11"/>
  <c r="I190" i="11"/>
  <c r="H190" i="11"/>
  <c r="I211" i="11"/>
  <c r="H211" i="11"/>
  <c r="I231" i="11"/>
  <c r="H231" i="11"/>
  <c r="I260" i="11"/>
  <c r="H260" i="11"/>
  <c r="I277" i="11"/>
  <c r="H277" i="11"/>
  <c r="I303" i="11"/>
  <c r="H303" i="11"/>
  <c r="I353" i="11"/>
  <c r="H353" i="11"/>
  <c r="I380" i="11"/>
  <c r="H380" i="11"/>
  <c r="I391" i="11"/>
  <c r="H391" i="11"/>
  <c r="I10" i="6"/>
  <c r="H10" i="6"/>
  <c r="I11" i="6"/>
  <c r="H11" i="6"/>
  <c r="I12" i="6"/>
  <c r="H12" i="6"/>
  <c r="I4" i="6"/>
  <c r="H4" i="6"/>
  <c r="I5" i="6"/>
  <c r="H5" i="6"/>
  <c r="I75" i="6"/>
  <c r="H75" i="6"/>
  <c r="I6" i="6"/>
  <c r="H6" i="6"/>
  <c r="I7" i="6"/>
  <c r="H7" i="6"/>
  <c r="I8" i="6"/>
  <c r="H8" i="6"/>
  <c r="I9" i="6"/>
  <c r="H9" i="6"/>
  <c r="I13" i="6"/>
  <c r="H13" i="6"/>
  <c r="I14" i="6"/>
  <c r="H14" i="6"/>
  <c r="I40" i="10"/>
  <c r="H40" i="10"/>
  <c r="I70" i="10"/>
  <c r="H70" i="10"/>
  <c r="G71" i="10"/>
  <c r="J71" i="10" s="1"/>
  <c r="H71" i="10"/>
  <c r="G102" i="10"/>
  <c r="J102" i="10" s="1"/>
  <c r="H102" i="10"/>
  <c r="I44" i="10"/>
  <c r="H44" i="10"/>
  <c r="G20" i="10"/>
  <c r="J20" i="10" s="1"/>
  <c r="H20" i="10"/>
  <c r="I104" i="10"/>
  <c r="H104" i="10"/>
  <c r="I21" i="10"/>
  <c r="H21" i="10"/>
  <c r="G48" i="10"/>
  <c r="J48" i="10" s="1"/>
  <c r="H48" i="10"/>
  <c r="G22" i="10"/>
  <c r="J22" i="10" s="1"/>
  <c r="H22" i="10"/>
  <c r="I23" i="10"/>
  <c r="H23" i="10"/>
  <c r="I78" i="10"/>
  <c r="H78" i="10"/>
  <c r="G28" i="10"/>
  <c r="J28" i="10" s="1"/>
  <c r="H28" i="10"/>
  <c r="I30" i="10"/>
  <c r="H30" i="10"/>
  <c r="I6" i="10"/>
  <c r="H6" i="10"/>
  <c r="G31" i="10"/>
  <c r="J31" i="10" s="1"/>
  <c r="H31" i="10"/>
  <c r="G69" i="10"/>
  <c r="J69" i="10" s="1"/>
  <c r="H69" i="10"/>
  <c r="G15" i="10"/>
  <c r="J15" i="10" s="1"/>
  <c r="H15" i="10"/>
  <c r="G41" i="10"/>
  <c r="J41" i="10" s="1"/>
  <c r="H41" i="10"/>
  <c r="G16" i="10"/>
  <c r="J16" i="10" s="1"/>
  <c r="H16" i="10"/>
  <c r="G42" i="10"/>
  <c r="J42" i="10" s="1"/>
  <c r="H42" i="10"/>
  <c r="G43" i="10"/>
  <c r="J43" i="10" s="1"/>
  <c r="H43" i="10"/>
  <c r="G103" i="10"/>
  <c r="J103" i="10" s="1"/>
  <c r="H103" i="10"/>
  <c r="G47" i="10"/>
  <c r="J47" i="10" s="1"/>
  <c r="H47" i="10"/>
  <c r="G79" i="10"/>
  <c r="J79" i="10" s="1"/>
  <c r="H79" i="10"/>
  <c r="I25" i="10"/>
  <c r="H25" i="10"/>
  <c r="G93" i="10"/>
  <c r="J93" i="10" s="1"/>
  <c r="H93" i="10"/>
  <c r="I8" i="10"/>
  <c r="H8" i="10"/>
  <c r="I94" i="10"/>
  <c r="H94" i="10"/>
  <c r="G72" i="10"/>
  <c r="J72" i="10" s="1"/>
  <c r="H72" i="10"/>
  <c r="G73" i="10"/>
  <c r="J73" i="10" s="1"/>
  <c r="H73" i="10"/>
  <c r="I74" i="10"/>
  <c r="H74" i="10"/>
  <c r="G27" i="10"/>
  <c r="J27" i="10" s="1"/>
  <c r="H27" i="10"/>
  <c r="G3" i="10"/>
  <c r="J3" i="10" s="1"/>
  <c r="H3" i="10"/>
  <c r="G29" i="10"/>
  <c r="J29" i="10" s="1"/>
  <c r="H29" i="10"/>
  <c r="G5" i="10"/>
  <c r="J5" i="10" s="1"/>
  <c r="H5" i="10"/>
  <c r="G7" i="10"/>
  <c r="J7" i="10" s="1"/>
  <c r="H7" i="10"/>
  <c r="I52" i="9"/>
  <c r="H52" i="9"/>
  <c r="G120" i="9"/>
  <c r="J120" i="9" s="1"/>
  <c r="H120" i="9"/>
  <c r="G149" i="9"/>
  <c r="J149" i="9" s="1"/>
  <c r="H149" i="9"/>
  <c r="I173" i="9"/>
  <c r="H173" i="9"/>
  <c r="I229" i="9"/>
  <c r="H229" i="9"/>
  <c r="I311" i="9"/>
  <c r="H311" i="9"/>
  <c r="I332" i="9"/>
  <c r="H332" i="9"/>
  <c r="G53" i="9"/>
  <c r="J53" i="9" s="1"/>
  <c r="H53" i="9"/>
  <c r="I87" i="9"/>
  <c r="H87" i="9"/>
  <c r="G121" i="9"/>
  <c r="J121" i="9" s="1"/>
  <c r="H121" i="9"/>
  <c r="I150" i="9"/>
  <c r="H150" i="9"/>
  <c r="G174" i="9"/>
  <c r="J174" i="9" s="1"/>
  <c r="H174" i="9"/>
  <c r="G230" i="9"/>
  <c r="J230" i="9" s="1"/>
  <c r="H230" i="9"/>
  <c r="I263" i="9"/>
  <c r="H263" i="9"/>
  <c r="I312" i="9"/>
  <c r="H312" i="9"/>
  <c r="I333" i="9"/>
  <c r="H333" i="9"/>
  <c r="G54" i="9"/>
  <c r="J54" i="9" s="1"/>
  <c r="H54" i="9"/>
  <c r="G122" i="9"/>
  <c r="J122" i="9" s="1"/>
  <c r="H122" i="9"/>
  <c r="I211" i="9"/>
  <c r="H211" i="9"/>
  <c r="I335" i="9"/>
  <c r="H335" i="9"/>
  <c r="G5" i="9"/>
  <c r="J5" i="9" s="1"/>
  <c r="H5" i="9"/>
  <c r="I55" i="9"/>
  <c r="H55" i="9"/>
  <c r="I90" i="9"/>
  <c r="H90" i="9"/>
  <c r="I123" i="9"/>
  <c r="H123" i="9"/>
  <c r="G152" i="9"/>
  <c r="J152" i="9" s="1"/>
  <c r="H152" i="9"/>
  <c r="I314" i="9"/>
  <c r="H314" i="9"/>
  <c r="I336" i="9"/>
  <c r="H336" i="9"/>
  <c r="I6" i="9"/>
  <c r="H6" i="9"/>
  <c r="I57" i="9"/>
  <c r="H57" i="9"/>
  <c r="G92" i="9"/>
  <c r="J92" i="9" s="1"/>
  <c r="H92" i="9"/>
  <c r="G124" i="9"/>
  <c r="J124" i="9" s="1"/>
  <c r="H124" i="9"/>
  <c r="I153" i="9"/>
  <c r="H153" i="9"/>
  <c r="I214" i="9"/>
  <c r="H214" i="9"/>
  <c r="G233" i="9"/>
  <c r="J233" i="9" s="1"/>
  <c r="H233" i="9"/>
  <c r="G315" i="9"/>
  <c r="J315" i="9" s="1"/>
  <c r="H315" i="9"/>
  <c r="G59" i="9"/>
  <c r="J59" i="9" s="1"/>
  <c r="H59" i="9"/>
  <c r="G93" i="9"/>
  <c r="J93" i="9" s="1"/>
  <c r="H93" i="9"/>
  <c r="I125" i="9"/>
  <c r="H125" i="9"/>
  <c r="I154" i="9"/>
  <c r="H154" i="9"/>
  <c r="I215" i="9"/>
  <c r="H215" i="9"/>
  <c r="G255" i="9"/>
  <c r="J255" i="9" s="1"/>
  <c r="H255" i="9"/>
  <c r="I316" i="9"/>
  <c r="H316" i="9"/>
  <c r="I354" i="9"/>
  <c r="H354" i="9"/>
  <c r="I60" i="9"/>
  <c r="H60" i="9"/>
  <c r="G94" i="9"/>
  <c r="J94" i="9" s="1"/>
  <c r="H94" i="9"/>
  <c r="G126" i="9"/>
  <c r="J126" i="9" s="1"/>
  <c r="H126" i="9"/>
  <c r="I155" i="9"/>
  <c r="H155" i="9"/>
  <c r="I216" i="9"/>
  <c r="H216" i="9"/>
  <c r="I237" i="9"/>
  <c r="H237" i="9"/>
  <c r="G355" i="9"/>
  <c r="J355" i="9" s="1"/>
  <c r="H355" i="9"/>
  <c r="I73" i="9"/>
  <c r="H73" i="9"/>
  <c r="I100" i="9"/>
  <c r="H100" i="9"/>
  <c r="I127" i="9"/>
  <c r="H127" i="9"/>
  <c r="G156" i="9"/>
  <c r="J156" i="9" s="1"/>
  <c r="H156" i="9"/>
  <c r="I260" i="9"/>
  <c r="H260" i="9"/>
  <c r="I318" i="9"/>
  <c r="H318" i="9"/>
  <c r="I356" i="9"/>
  <c r="H356" i="9"/>
  <c r="G74" i="9"/>
  <c r="J74" i="9" s="1"/>
  <c r="H74" i="9"/>
  <c r="G101" i="9"/>
  <c r="J101" i="9" s="1"/>
  <c r="H101" i="9"/>
  <c r="G128" i="9"/>
  <c r="J128" i="9" s="1"/>
  <c r="H128" i="9"/>
  <c r="I157" i="9"/>
  <c r="H157" i="9"/>
  <c r="I218" i="9"/>
  <c r="H218" i="9"/>
  <c r="G239" i="9"/>
  <c r="J239" i="9" s="1"/>
  <c r="H239" i="9"/>
  <c r="G252" i="9"/>
  <c r="J252" i="9" s="1"/>
  <c r="H252" i="9"/>
  <c r="I319" i="9"/>
  <c r="H319" i="9"/>
  <c r="I357" i="9"/>
  <c r="H357" i="9"/>
  <c r="G75" i="9"/>
  <c r="J75" i="9" s="1"/>
  <c r="H75" i="9"/>
  <c r="G102" i="9"/>
  <c r="J102" i="9" s="1"/>
  <c r="H102" i="9"/>
  <c r="I129" i="9"/>
  <c r="H129" i="9"/>
  <c r="G158" i="9"/>
  <c r="J158" i="9" s="1"/>
  <c r="H158" i="9"/>
  <c r="G219" i="9"/>
  <c r="J219" i="9" s="1"/>
  <c r="H219" i="9"/>
  <c r="I240" i="9"/>
  <c r="H240" i="9"/>
  <c r="I253" i="9"/>
  <c r="H253" i="9"/>
  <c r="I320" i="9"/>
  <c r="H320" i="9"/>
  <c r="G358" i="9"/>
  <c r="J358" i="9" s="1"/>
  <c r="H358" i="9"/>
  <c r="G76" i="9"/>
  <c r="J76" i="9" s="1"/>
  <c r="H76" i="9"/>
  <c r="I104" i="9"/>
  <c r="H104" i="9"/>
  <c r="I130" i="9"/>
  <c r="H130" i="9"/>
  <c r="I159" i="9"/>
  <c r="H159" i="9"/>
  <c r="I220" i="9"/>
  <c r="H220" i="9"/>
  <c r="I241" i="9"/>
  <c r="H241" i="9"/>
  <c r="I151" i="9"/>
  <c r="H151" i="9"/>
  <c r="I231" i="9"/>
  <c r="H231" i="9"/>
  <c r="I322" i="9"/>
  <c r="H322" i="9"/>
  <c r="G132" i="9"/>
  <c r="J132" i="9" s="1"/>
  <c r="H132" i="9"/>
  <c r="I162" i="9"/>
  <c r="H162" i="9"/>
  <c r="G306" i="9"/>
  <c r="J306" i="9" s="1"/>
  <c r="H306" i="9"/>
  <c r="I48" i="9"/>
  <c r="H48" i="9"/>
  <c r="G82" i="9"/>
  <c r="J82" i="9" s="1"/>
  <c r="H82" i="9"/>
  <c r="G137" i="9"/>
  <c r="J137" i="9" s="1"/>
  <c r="H137" i="9"/>
  <c r="G165" i="9"/>
  <c r="J165" i="9" s="1"/>
  <c r="H165" i="9"/>
  <c r="I226" i="9"/>
  <c r="H226" i="9"/>
  <c r="I248" i="9"/>
  <c r="H248" i="9"/>
  <c r="I307" i="9"/>
  <c r="H307" i="9"/>
  <c r="I105" i="9"/>
  <c r="H105" i="9"/>
  <c r="G160" i="9"/>
  <c r="J160" i="9" s="1"/>
  <c r="H160" i="9"/>
  <c r="G106" i="9"/>
  <c r="J106" i="9" s="1"/>
  <c r="H106" i="9"/>
  <c r="G222" i="9"/>
  <c r="J222" i="9" s="1"/>
  <c r="H222" i="9"/>
  <c r="I366" i="9"/>
  <c r="H366" i="9"/>
  <c r="I114" i="9"/>
  <c r="H114" i="9"/>
  <c r="I134" i="9"/>
  <c r="H134" i="9"/>
  <c r="I163" i="9"/>
  <c r="H163" i="9"/>
  <c r="I326" i="9"/>
  <c r="H326" i="9"/>
  <c r="I81" i="9"/>
  <c r="H81" i="9"/>
  <c r="I135" i="9"/>
  <c r="H135" i="9"/>
  <c r="I327" i="9"/>
  <c r="H327" i="9"/>
  <c r="G49" i="9"/>
  <c r="J49" i="9" s="1"/>
  <c r="H49" i="9"/>
  <c r="I83" i="9"/>
  <c r="H83" i="9"/>
  <c r="G117" i="9"/>
  <c r="J117" i="9" s="1"/>
  <c r="H117" i="9"/>
  <c r="I139" i="9"/>
  <c r="H139" i="9"/>
  <c r="I166" i="9"/>
  <c r="H166" i="9"/>
  <c r="G227" i="9"/>
  <c r="J227" i="9" s="1"/>
  <c r="H227" i="9"/>
  <c r="I249" i="9"/>
  <c r="H249" i="9"/>
  <c r="I308" i="9"/>
  <c r="H308" i="9"/>
  <c r="I329" i="9"/>
  <c r="H329" i="9"/>
  <c r="I77" i="9"/>
  <c r="H77" i="9"/>
  <c r="I131" i="9"/>
  <c r="H131" i="9"/>
  <c r="I243" i="9"/>
  <c r="H243" i="9"/>
  <c r="G78" i="9"/>
  <c r="J78" i="9" s="1"/>
  <c r="H78" i="9"/>
  <c r="G161" i="9"/>
  <c r="J161" i="9" s="1"/>
  <c r="H161" i="9"/>
  <c r="G244" i="9"/>
  <c r="J244" i="9" s="1"/>
  <c r="H244" i="9"/>
  <c r="G323" i="9"/>
  <c r="J323" i="9" s="1"/>
  <c r="H323" i="9"/>
  <c r="I79" i="9"/>
  <c r="H79" i="9"/>
  <c r="I133" i="9"/>
  <c r="H133" i="9"/>
  <c r="I245" i="9"/>
  <c r="H245" i="9"/>
  <c r="I80" i="9"/>
  <c r="H80" i="9"/>
  <c r="G41" i="9"/>
  <c r="J41" i="9" s="1"/>
  <c r="H41" i="9"/>
  <c r="I116" i="9"/>
  <c r="H116" i="9"/>
  <c r="I247" i="9"/>
  <c r="H247" i="9"/>
  <c r="G50" i="9"/>
  <c r="J50" i="9" s="1"/>
  <c r="H50" i="9"/>
  <c r="I84" i="9"/>
  <c r="H84" i="9"/>
  <c r="I118" i="9"/>
  <c r="H118" i="9"/>
  <c r="I146" i="9"/>
  <c r="H146" i="9"/>
  <c r="I228" i="9"/>
  <c r="H228" i="9"/>
  <c r="G330" i="9"/>
  <c r="J330" i="9" s="1"/>
  <c r="H330" i="9"/>
  <c r="G86" i="9"/>
  <c r="J86" i="9" s="1"/>
  <c r="H86" i="9"/>
  <c r="G113" i="9"/>
  <c r="J113" i="9" s="1"/>
  <c r="H113" i="9"/>
  <c r="I223" i="9"/>
  <c r="H223" i="9"/>
  <c r="G369" i="9"/>
  <c r="J369" i="9" s="1"/>
  <c r="H369" i="9"/>
  <c r="I39" i="9"/>
  <c r="H39" i="9"/>
  <c r="I224" i="9"/>
  <c r="H224" i="9"/>
  <c r="G51" i="9"/>
  <c r="J51" i="9" s="1"/>
  <c r="H51" i="9"/>
  <c r="I85" i="9"/>
  <c r="H85" i="9"/>
  <c r="I119" i="9"/>
  <c r="H119" i="9"/>
  <c r="G147" i="9"/>
  <c r="J147" i="9" s="1"/>
  <c r="H147" i="9"/>
  <c r="I251" i="9"/>
  <c r="H251" i="9"/>
  <c r="G310" i="9"/>
  <c r="J310" i="9" s="1"/>
  <c r="H310" i="9"/>
  <c r="I331" i="9"/>
  <c r="H331" i="9"/>
  <c r="G88" i="13"/>
  <c r="J88" i="13" s="1"/>
  <c r="H88" i="13"/>
  <c r="G89" i="13"/>
  <c r="J89" i="13" s="1"/>
  <c r="H89" i="13"/>
  <c r="G91" i="13"/>
  <c r="J91" i="13" s="1"/>
  <c r="H91" i="13"/>
  <c r="G79" i="13"/>
  <c r="J79" i="13" s="1"/>
  <c r="H79" i="13"/>
  <c r="G84" i="13"/>
  <c r="J84" i="13" s="1"/>
  <c r="H84" i="13"/>
  <c r="G87" i="13"/>
  <c r="J87" i="13" s="1"/>
  <c r="H87" i="13"/>
  <c r="G75" i="13"/>
  <c r="J75" i="13" s="1"/>
  <c r="H75" i="13"/>
  <c r="G76" i="13"/>
  <c r="J76" i="13" s="1"/>
  <c r="H76" i="13"/>
  <c r="G77" i="13"/>
  <c r="J77" i="13" s="1"/>
  <c r="H77" i="13"/>
  <c r="G80" i="13"/>
  <c r="J80" i="13" s="1"/>
  <c r="H80" i="13"/>
  <c r="G81" i="13"/>
  <c r="J81" i="13" s="1"/>
  <c r="H81" i="13"/>
  <c r="G83" i="13"/>
  <c r="J83" i="13" s="1"/>
  <c r="H83" i="13"/>
  <c r="G130" i="12"/>
  <c r="J130" i="12" s="1"/>
  <c r="H130" i="12"/>
  <c r="G238" i="12"/>
  <c r="J238" i="12" s="1"/>
  <c r="H238" i="12"/>
  <c r="G198" i="12"/>
  <c r="J198" i="12" s="1"/>
  <c r="H198" i="12"/>
  <c r="I23" i="12"/>
  <c r="H23" i="12"/>
  <c r="I65" i="12"/>
  <c r="H65" i="12"/>
  <c r="G253" i="12"/>
  <c r="J253" i="12" s="1"/>
  <c r="H253" i="12"/>
  <c r="G217" i="12"/>
  <c r="J217" i="12" s="1"/>
  <c r="H217" i="12"/>
  <c r="I4" i="12"/>
  <c r="H4" i="12"/>
  <c r="I44" i="12"/>
  <c r="H44" i="12"/>
  <c r="I107" i="12"/>
  <c r="H107" i="12"/>
  <c r="I132" i="12"/>
  <c r="H132" i="12"/>
  <c r="G252" i="12"/>
  <c r="J252" i="12" s="1"/>
  <c r="H252" i="12"/>
  <c r="I216" i="12"/>
  <c r="H216" i="12"/>
  <c r="I5" i="12"/>
  <c r="H5" i="12"/>
  <c r="I45" i="12"/>
  <c r="H45" i="12"/>
  <c r="I67" i="12"/>
  <c r="H67" i="12"/>
  <c r="G235" i="12"/>
  <c r="J235" i="12" s="1"/>
  <c r="H235" i="12"/>
  <c r="G195" i="12"/>
  <c r="J195" i="12" s="1"/>
  <c r="H195" i="12"/>
  <c r="I26" i="12"/>
  <c r="H26" i="12"/>
  <c r="I68" i="12"/>
  <c r="H68" i="12"/>
  <c r="G134" i="12"/>
  <c r="J134" i="12" s="1"/>
  <c r="H134" i="12"/>
  <c r="G250" i="12"/>
  <c r="J250" i="12" s="1"/>
  <c r="H250" i="12"/>
  <c r="G214" i="12"/>
  <c r="J214" i="12" s="1"/>
  <c r="H214" i="12"/>
  <c r="I7" i="12"/>
  <c r="H7" i="12"/>
  <c r="I47" i="12"/>
  <c r="H47" i="12"/>
  <c r="I110" i="12"/>
  <c r="H110" i="12"/>
  <c r="G135" i="12"/>
  <c r="J135" i="12" s="1"/>
  <c r="H135" i="12"/>
  <c r="G233" i="12"/>
  <c r="J233" i="12" s="1"/>
  <c r="H233" i="12"/>
  <c r="G193" i="12"/>
  <c r="J193" i="12" s="1"/>
  <c r="H193" i="12"/>
  <c r="I28" i="12"/>
  <c r="H28" i="12"/>
  <c r="I70" i="12"/>
  <c r="H70" i="12"/>
  <c r="I136" i="12"/>
  <c r="H136" i="12"/>
  <c r="G248" i="12"/>
  <c r="J248" i="12" s="1"/>
  <c r="H248" i="12"/>
  <c r="I232" i="12"/>
  <c r="H232" i="12"/>
  <c r="I212" i="12"/>
  <c r="H212" i="12"/>
  <c r="I192" i="12"/>
  <c r="H192" i="12"/>
  <c r="I9" i="12"/>
  <c r="H9" i="12"/>
  <c r="I29" i="12"/>
  <c r="H29" i="12"/>
  <c r="I49" i="12"/>
  <c r="H49" i="12"/>
  <c r="I71" i="12"/>
  <c r="H71" i="12"/>
  <c r="I116" i="12"/>
  <c r="H116" i="12"/>
  <c r="G247" i="12"/>
  <c r="J247" i="12" s="1"/>
  <c r="H247" i="12"/>
  <c r="G231" i="12"/>
  <c r="J231" i="12" s="1"/>
  <c r="H231" i="12"/>
  <c r="G211" i="12"/>
  <c r="J211" i="12" s="1"/>
  <c r="H211" i="12"/>
  <c r="G191" i="12"/>
  <c r="J191" i="12" s="1"/>
  <c r="H191" i="12"/>
  <c r="I10" i="12"/>
  <c r="H10" i="12"/>
  <c r="I30" i="12"/>
  <c r="H30" i="12"/>
  <c r="I50" i="12"/>
  <c r="H50" i="12"/>
  <c r="I72" i="12"/>
  <c r="H72" i="12"/>
  <c r="I118" i="12"/>
  <c r="H118" i="12"/>
  <c r="I138" i="12"/>
  <c r="H138" i="12"/>
  <c r="G243" i="12"/>
  <c r="J243" i="12" s="1"/>
  <c r="H243" i="12"/>
  <c r="G230" i="12"/>
  <c r="J230" i="12" s="1"/>
  <c r="H230" i="12"/>
  <c r="G210" i="12"/>
  <c r="J210" i="12" s="1"/>
  <c r="H210" i="12"/>
  <c r="G190" i="12"/>
  <c r="J190" i="12" s="1"/>
  <c r="H190" i="12"/>
  <c r="I11" i="12"/>
  <c r="H11" i="12"/>
  <c r="I31" i="12"/>
  <c r="H31" i="12"/>
  <c r="I51" i="12"/>
  <c r="H51" i="12"/>
  <c r="I73" i="12"/>
  <c r="H73" i="12"/>
  <c r="G139" i="12"/>
  <c r="J139" i="12" s="1"/>
  <c r="H139" i="12"/>
  <c r="G229" i="12"/>
  <c r="J229" i="12" s="1"/>
  <c r="H229" i="12"/>
  <c r="G209" i="12"/>
  <c r="J209" i="12" s="1"/>
  <c r="H209" i="12"/>
  <c r="G189" i="12"/>
  <c r="J189" i="12" s="1"/>
  <c r="H189" i="12"/>
  <c r="I12" i="12"/>
  <c r="H12" i="12"/>
  <c r="I32" i="12"/>
  <c r="H32" i="12"/>
  <c r="I52" i="12"/>
  <c r="H52" i="12"/>
  <c r="I74" i="12"/>
  <c r="H74" i="12"/>
  <c r="I140" i="12"/>
  <c r="H140" i="12"/>
  <c r="G228" i="12"/>
  <c r="J228" i="12" s="1"/>
  <c r="H228" i="12"/>
  <c r="G208" i="12"/>
  <c r="J208" i="12" s="1"/>
  <c r="H208" i="12"/>
  <c r="I188" i="12"/>
  <c r="H188" i="12"/>
  <c r="I13" i="12"/>
  <c r="H13" i="12"/>
  <c r="I33" i="12"/>
  <c r="H33" i="12"/>
  <c r="I53" i="12"/>
  <c r="H53" i="12"/>
  <c r="I75" i="12"/>
  <c r="H75" i="12"/>
  <c r="G223" i="12"/>
  <c r="J223" i="12" s="1"/>
  <c r="H223" i="12"/>
  <c r="G203" i="12"/>
  <c r="J203" i="12" s="1"/>
  <c r="H203" i="12"/>
  <c r="G166" i="12"/>
  <c r="J166" i="12" s="1"/>
  <c r="H166" i="12"/>
  <c r="I18" i="12"/>
  <c r="H18" i="12"/>
  <c r="I38" i="12"/>
  <c r="H38" i="12"/>
  <c r="I58" i="12"/>
  <c r="H58" i="12"/>
  <c r="I101" i="12"/>
  <c r="H101" i="12"/>
  <c r="G123" i="12"/>
  <c r="J123" i="12" s="1"/>
  <c r="H123" i="12"/>
  <c r="G126" i="12"/>
  <c r="J126" i="12" s="1"/>
  <c r="H126" i="12"/>
  <c r="G146" i="12"/>
  <c r="J146" i="12" s="1"/>
  <c r="H146" i="12"/>
  <c r="G242" i="12"/>
  <c r="J242" i="12" s="1"/>
  <c r="H242" i="12"/>
  <c r="G222" i="12"/>
  <c r="J222" i="12" s="1"/>
  <c r="H222" i="12"/>
  <c r="G202" i="12"/>
  <c r="J202" i="12" s="1"/>
  <c r="H202" i="12"/>
  <c r="G165" i="12"/>
  <c r="J165" i="12" s="1"/>
  <c r="H165" i="12"/>
  <c r="I19" i="12"/>
  <c r="H19" i="12"/>
  <c r="I39" i="12"/>
  <c r="H39" i="12"/>
  <c r="I59" i="12"/>
  <c r="H59" i="12"/>
  <c r="I102" i="12"/>
  <c r="H102" i="12"/>
  <c r="I63" i="12"/>
  <c r="H63" i="12"/>
  <c r="I144" i="12"/>
  <c r="H144" i="12"/>
  <c r="I127" i="12"/>
  <c r="H127" i="12"/>
  <c r="G147" i="12"/>
  <c r="J147" i="12" s="1"/>
  <c r="H147" i="12"/>
  <c r="G241" i="12"/>
  <c r="J241" i="12" s="1"/>
  <c r="H241" i="12"/>
  <c r="G221" i="12"/>
  <c r="J221" i="12" s="1"/>
  <c r="H221" i="12"/>
  <c r="G201" i="12"/>
  <c r="J201" i="12" s="1"/>
  <c r="H201" i="12"/>
  <c r="G164" i="12"/>
  <c r="J164" i="12" s="1"/>
  <c r="H164" i="12"/>
  <c r="I20" i="12"/>
  <c r="H20" i="12"/>
  <c r="I40" i="12"/>
  <c r="H40" i="12"/>
  <c r="I60" i="12"/>
  <c r="H60" i="12"/>
  <c r="I103" i="12"/>
  <c r="H103" i="12"/>
  <c r="I128" i="12"/>
  <c r="H128" i="12"/>
  <c r="I240" i="12"/>
  <c r="H240" i="12"/>
  <c r="I220" i="12"/>
  <c r="H220" i="12"/>
  <c r="I200" i="12"/>
  <c r="H200" i="12"/>
  <c r="I157" i="12"/>
  <c r="H157" i="12"/>
  <c r="I21" i="12"/>
  <c r="H21" i="12"/>
  <c r="I41" i="12"/>
  <c r="H41" i="12"/>
  <c r="I61" i="12"/>
  <c r="H61" i="12"/>
  <c r="I104" i="12"/>
  <c r="H104" i="12"/>
  <c r="I150" i="12"/>
  <c r="H150" i="12"/>
  <c r="G254" i="12"/>
  <c r="J254" i="12" s="1"/>
  <c r="H254" i="12"/>
  <c r="G218" i="12"/>
  <c r="J218" i="12" s="1"/>
  <c r="H218" i="12"/>
  <c r="G155" i="12"/>
  <c r="J155" i="12" s="1"/>
  <c r="H155" i="12"/>
  <c r="I43" i="12"/>
  <c r="H43" i="12"/>
  <c r="I106" i="12"/>
  <c r="H106" i="12"/>
  <c r="I131" i="12"/>
  <c r="H131" i="12"/>
  <c r="G237" i="12"/>
  <c r="J237" i="12" s="1"/>
  <c r="H237" i="12"/>
  <c r="G197" i="12"/>
  <c r="J197" i="12" s="1"/>
  <c r="H197" i="12"/>
  <c r="I24" i="12"/>
  <c r="H24" i="12"/>
  <c r="I66" i="12"/>
  <c r="H66" i="12"/>
  <c r="I236" i="12"/>
  <c r="H236" i="12"/>
  <c r="G196" i="12"/>
  <c r="J196" i="12" s="1"/>
  <c r="H196" i="12"/>
  <c r="I25" i="12"/>
  <c r="H25" i="12"/>
  <c r="I108" i="12"/>
  <c r="H108" i="12"/>
  <c r="G251" i="12"/>
  <c r="J251" i="12" s="1"/>
  <c r="H251" i="12"/>
  <c r="G215" i="12"/>
  <c r="J215" i="12" s="1"/>
  <c r="H215" i="12"/>
  <c r="I6" i="12"/>
  <c r="H6" i="12"/>
  <c r="I46" i="12"/>
  <c r="H46" i="12"/>
  <c r="I109" i="12"/>
  <c r="H109" i="12"/>
  <c r="G234" i="12"/>
  <c r="J234" i="12" s="1"/>
  <c r="H234" i="12"/>
  <c r="G194" i="12"/>
  <c r="J194" i="12" s="1"/>
  <c r="H194" i="12"/>
  <c r="I27" i="12"/>
  <c r="H27" i="12"/>
  <c r="I69" i="12"/>
  <c r="H69" i="12"/>
  <c r="G249" i="12"/>
  <c r="J249" i="12" s="1"/>
  <c r="H249" i="12"/>
  <c r="G213" i="12"/>
  <c r="J213" i="12" s="1"/>
  <c r="H213" i="12"/>
  <c r="I8" i="12"/>
  <c r="H8" i="12"/>
  <c r="I48" i="12"/>
  <c r="H48" i="12"/>
  <c r="I114" i="12"/>
  <c r="H114" i="12"/>
  <c r="G227" i="12"/>
  <c r="J227" i="12" s="1"/>
  <c r="H227" i="12"/>
  <c r="G207" i="12"/>
  <c r="J207" i="12" s="1"/>
  <c r="H207" i="12"/>
  <c r="G187" i="12"/>
  <c r="J187" i="12" s="1"/>
  <c r="H187" i="12"/>
  <c r="I14" i="12"/>
  <c r="H14" i="12"/>
  <c r="I34" i="12"/>
  <c r="H34" i="12"/>
  <c r="I54" i="12"/>
  <c r="H54" i="12"/>
  <c r="I76" i="12"/>
  <c r="H76" i="12"/>
  <c r="G122" i="12"/>
  <c r="J122" i="12" s="1"/>
  <c r="H122" i="12"/>
  <c r="I142" i="12"/>
  <c r="H142" i="12"/>
  <c r="G226" i="12"/>
  <c r="J226" i="12" s="1"/>
  <c r="H226" i="12"/>
  <c r="G206" i="12"/>
  <c r="J206" i="12" s="1"/>
  <c r="H206" i="12"/>
  <c r="G186" i="12"/>
  <c r="J186" i="12" s="1"/>
  <c r="H186" i="12"/>
  <c r="I15" i="12"/>
  <c r="H15" i="12"/>
  <c r="I35" i="12"/>
  <c r="H35" i="12"/>
  <c r="I55" i="12"/>
  <c r="H55" i="12"/>
  <c r="I77" i="12"/>
  <c r="H77" i="12"/>
  <c r="I143" i="12"/>
  <c r="H143" i="12"/>
  <c r="G225" i="12"/>
  <c r="J225" i="12" s="1"/>
  <c r="H225" i="12"/>
  <c r="G205" i="12"/>
  <c r="J205" i="12" s="1"/>
  <c r="H205" i="12"/>
  <c r="G185" i="12"/>
  <c r="J185" i="12" s="1"/>
  <c r="H185" i="12"/>
  <c r="I16" i="12"/>
  <c r="H16" i="12"/>
  <c r="I36" i="12"/>
  <c r="H36" i="12"/>
  <c r="I56" i="12"/>
  <c r="H56" i="12"/>
  <c r="I78" i="12"/>
  <c r="H78" i="12"/>
  <c r="I124" i="12"/>
  <c r="H124" i="12"/>
  <c r="I224" i="12"/>
  <c r="H224" i="12"/>
  <c r="I204" i="12"/>
  <c r="H204" i="12"/>
  <c r="G177" i="12"/>
  <c r="J177" i="12" s="1"/>
  <c r="H177" i="12"/>
  <c r="I17" i="12"/>
  <c r="H17" i="12"/>
  <c r="I37" i="12"/>
  <c r="H37" i="12"/>
  <c r="I57" i="12"/>
  <c r="H57" i="12"/>
  <c r="I79" i="12"/>
  <c r="H79" i="12"/>
  <c r="I148" i="12"/>
  <c r="H148" i="12"/>
  <c r="I149" i="12"/>
  <c r="H149" i="12"/>
  <c r="G239" i="12"/>
  <c r="J239" i="12" s="1"/>
  <c r="H239" i="12"/>
  <c r="G219" i="12"/>
  <c r="J219" i="12" s="1"/>
  <c r="H219" i="12"/>
  <c r="G199" i="12"/>
  <c r="J199" i="12" s="1"/>
  <c r="H199" i="12"/>
  <c r="G156" i="12"/>
  <c r="J156" i="12" s="1"/>
  <c r="H156" i="12"/>
  <c r="I22" i="12"/>
  <c r="H22" i="12"/>
  <c r="I42" i="12"/>
  <c r="H42" i="12"/>
  <c r="I62" i="12"/>
  <c r="H62" i="12"/>
  <c r="I105" i="12"/>
  <c r="H105" i="12"/>
  <c r="I23" i="11"/>
  <c r="H23" i="11"/>
  <c r="I24" i="11"/>
  <c r="H24" i="11"/>
  <c r="I148" i="11"/>
  <c r="H148" i="11"/>
  <c r="I25" i="11"/>
  <c r="H25" i="11"/>
  <c r="I111" i="11"/>
  <c r="H111" i="11"/>
  <c r="I27" i="11"/>
  <c r="H27" i="11"/>
  <c r="I113" i="11"/>
  <c r="H113" i="11"/>
  <c r="I120" i="11"/>
  <c r="H120" i="11"/>
  <c r="I8" i="11"/>
  <c r="H8" i="11"/>
  <c r="G121" i="11"/>
  <c r="J121" i="11" s="1"/>
  <c r="H121" i="11"/>
  <c r="I9" i="11"/>
  <c r="H9" i="11"/>
  <c r="G153" i="11"/>
  <c r="J153" i="11" s="1"/>
  <c r="H153" i="11"/>
  <c r="I30" i="11"/>
  <c r="H30" i="11"/>
  <c r="G123" i="11"/>
  <c r="J123" i="11" s="1"/>
  <c r="H123" i="11"/>
  <c r="I11" i="11"/>
  <c r="H11" i="11"/>
  <c r="I31" i="11"/>
  <c r="H31" i="11"/>
  <c r="I335" i="11"/>
  <c r="H335" i="11"/>
  <c r="I135" i="11"/>
  <c r="H135" i="11"/>
  <c r="I155" i="11"/>
  <c r="H155" i="11"/>
  <c r="G124" i="11"/>
  <c r="J124" i="11" s="1"/>
  <c r="H124" i="11"/>
  <c r="I12" i="11"/>
  <c r="H12" i="11"/>
  <c r="I33" i="11"/>
  <c r="H33" i="11"/>
  <c r="I136" i="11"/>
  <c r="H136" i="11"/>
  <c r="I156" i="11"/>
  <c r="H156" i="11"/>
  <c r="G125" i="11"/>
  <c r="J125" i="11" s="1"/>
  <c r="H125" i="11"/>
  <c r="I13" i="11"/>
  <c r="H13" i="11"/>
  <c r="I34" i="11"/>
  <c r="H34" i="11"/>
  <c r="G137" i="11"/>
  <c r="J137" i="11" s="1"/>
  <c r="H137" i="11"/>
  <c r="G157" i="11"/>
  <c r="J157" i="11" s="1"/>
  <c r="H157" i="11"/>
  <c r="I26" i="11"/>
  <c r="H26" i="11"/>
  <c r="I160" i="11"/>
  <c r="H160" i="11"/>
  <c r="I18" i="11"/>
  <c r="H18" i="11"/>
  <c r="I39" i="11"/>
  <c r="H39" i="11"/>
  <c r="I142" i="11"/>
  <c r="H142" i="11"/>
  <c r="I152" i="11"/>
  <c r="H152" i="11"/>
  <c r="G141" i="11"/>
  <c r="J141" i="11" s="1"/>
  <c r="H141" i="11"/>
  <c r="I19" i="11"/>
  <c r="H19" i="11"/>
  <c r="I56" i="11"/>
  <c r="H56" i="11"/>
  <c r="I143" i="11"/>
  <c r="H143" i="11"/>
  <c r="I154" i="11"/>
  <c r="H154" i="11"/>
  <c r="I20" i="11"/>
  <c r="H20" i="11"/>
  <c r="I144" i="11"/>
  <c r="H144" i="11"/>
  <c r="I107" i="11"/>
  <c r="H107" i="11"/>
  <c r="G149" i="11"/>
  <c r="J149" i="11" s="1"/>
  <c r="H149" i="11"/>
  <c r="I132" i="11"/>
  <c r="H132" i="11"/>
  <c r="I134" i="11"/>
  <c r="H134" i="11"/>
  <c r="I14" i="11"/>
  <c r="H14" i="11"/>
  <c r="I57" i="11"/>
  <c r="H57" i="11"/>
  <c r="I21" i="11"/>
  <c r="H21" i="11"/>
  <c r="I58" i="11"/>
  <c r="H58" i="11"/>
  <c r="G145" i="11"/>
  <c r="J145" i="11" s="1"/>
  <c r="H145" i="11"/>
  <c r="I60" i="11"/>
  <c r="H60" i="11"/>
  <c r="I147" i="11"/>
  <c r="H147" i="11"/>
  <c r="I116" i="11"/>
  <c r="H116" i="11"/>
  <c r="I4" i="11"/>
  <c r="H4" i="11"/>
  <c r="I5" i="11"/>
  <c r="H5" i="11"/>
  <c r="I109" i="11"/>
  <c r="H109" i="11"/>
  <c r="I6" i="11"/>
  <c r="H6" i="11"/>
  <c r="I150" i="11"/>
  <c r="H150" i="11"/>
  <c r="G119" i="11"/>
  <c r="J119" i="11" s="1"/>
  <c r="H119" i="11"/>
  <c r="I7" i="11"/>
  <c r="H7" i="11"/>
  <c r="I151" i="11"/>
  <c r="H151" i="11"/>
  <c r="I28" i="11"/>
  <c r="H28" i="11"/>
  <c r="I29" i="11"/>
  <c r="H29" i="11"/>
  <c r="G133" i="11"/>
  <c r="J133" i="11" s="1"/>
  <c r="H133" i="11"/>
  <c r="I10" i="11"/>
  <c r="H10" i="11"/>
  <c r="G126" i="11"/>
  <c r="J126" i="11" s="1"/>
  <c r="H126" i="11"/>
  <c r="I35" i="11"/>
  <c r="H35" i="11"/>
  <c r="I138" i="11"/>
  <c r="H138" i="11"/>
  <c r="I158" i="11"/>
  <c r="H158" i="11"/>
  <c r="I15" i="11"/>
  <c r="H15" i="11"/>
  <c r="I36" i="11"/>
  <c r="H36" i="11"/>
  <c r="I139" i="11"/>
  <c r="H139" i="11"/>
  <c r="I159" i="11"/>
  <c r="H159" i="11"/>
  <c r="I16" i="11"/>
  <c r="H16" i="11"/>
  <c r="I37" i="11"/>
  <c r="H37" i="11"/>
  <c r="I140" i="11"/>
  <c r="H140" i="11"/>
  <c r="I17" i="11"/>
  <c r="H17" i="11"/>
  <c r="I38" i="11"/>
  <c r="H38" i="11"/>
  <c r="I22" i="11"/>
  <c r="H22" i="11"/>
  <c r="I59" i="11"/>
  <c r="H59" i="11"/>
  <c r="I146" i="11"/>
  <c r="H146" i="11"/>
  <c r="G69" i="7"/>
  <c r="J69" i="7" s="1"/>
  <c r="H69" i="7"/>
  <c r="G129" i="7"/>
  <c r="J129" i="7" s="1"/>
  <c r="H129" i="7"/>
  <c r="G81" i="7"/>
  <c r="J81" i="7" s="1"/>
  <c r="H81" i="7"/>
  <c r="G128" i="7"/>
  <c r="J128" i="7" s="1"/>
  <c r="H128" i="7"/>
  <c r="G100" i="7"/>
  <c r="J100" i="7" s="1"/>
  <c r="H100" i="7"/>
  <c r="G77" i="7"/>
  <c r="J77" i="7" s="1"/>
  <c r="H77" i="7"/>
  <c r="G56" i="7"/>
  <c r="J56" i="7" s="1"/>
  <c r="H56" i="7"/>
  <c r="J32" i="7"/>
  <c r="H32" i="7"/>
  <c r="G119" i="7"/>
  <c r="J119" i="7" s="1"/>
  <c r="H119" i="7"/>
  <c r="J71" i="7"/>
  <c r="H71" i="7"/>
  <c r="G83" i="7"/>
  <c r="J83" i="7" s="1"/>
  <c r="H83" i="7"/>
  <c r="G127" i="7"/>
  <c r="J127" i="7" s="1"/>
  <c r="H127" i="7"/>
  <c r="G95" i="7"/>
  <c r="J95" i="7" s="1"/>
  <c r="H95" i="7"/>
  <c r="G76" i="7"/>
  <c r="J76" i="7" s="1"/>
  <c r="H76" i="7"/>
  <c r="G55" i="7"/>
  <c r="J55" i="7" s="1"/>
  <c r="H55" i="7"/>
  <c r="G31" i="7"/>
  <c r="J31" i="7" s="1"/>
  <c r="H31" i="7"/>
  <c r="G96" i="7"/>
  <c r="J96" i="7" s="1"/>
  <c r="H96" i="7"/>
  <c r="G126" i="7"/>
  <c r="J126" i="7" s="1"/>
  <c r="H126" i="7"/>
  <c r="G94" i="7"/>
  <c r="J94" i="7" s="1"/>
  <c r="H94" i="7"/>
  <c r="G75" i="7"/>
  <c r="J75" i="7" s="1"/>
  <c r="H75" i="7"/>
  <c r="G54" i="7"/>
  <c r="J54" i="7" s="1"/>
  <c r="H54" i="7"/>
  <c r="G30" i="7"/>
  <c r="J30" i="7" s="1"/>
  <c r="H30" i="7"/>
  <c r="I20" i="7"/>
  <c r="H20" i="7"/>
  <c r="G91" i="7"/>
  <c r="J91" i="7" s="1"/>
  <c r="H91" i="7"/>
  <c r="G51" i="7"/>
  <c r="J51" i="7" s="1"/>
  <c r="H51" i="7"/>
  <c r="G90" i="7"/>
  <c r="J90" i="7" s="1"/>
  <c r="H90" i="7"/>
  <c r="G50" i="7"/>
  <c r="J50" i="7" s="1"/>
  <c r="H50" i="7"/>
  <c r="G89" i="7"/>
  <c r="J89" i="7" s="1"/>
  <c r="H89" i="7"/>
  <c r="G49" i="7"/>
  <c r="J49" i="7" s="1"/>
  <c r="H49" i="7"/>
  <c r="G117" i="7"/>
  <c r="J117" i="7" s="1"/>
  <c r="H117" i="7"/>
  <c r="G48" i="7"/>
  <c r="J48" i="7" s="1"/>
  <c r="H48" i="7"/>
  <c r="J70" i="7"/>
  <c r="H70" i="7"/>
  <c r="I9" i="7"/>
  <c r="H9" i="7"/>
  <c r="G85" i="7"/>
  <c r="J85" i="7" s="1"/>
  <c r="H85" i="7"/>
  <c r="I10" i="7"/>
  <c r="H10" i="7"/>
  <c r="G84" i="7"/>
  <c r="J84" i="7" s="1"/>
  <c r="H84" i="7"/>
  <c r="I11" i="7"/>
  <c r="H11" i="7"/>
  <c r="G42" i="7"/>
  <c r="J42" i="7" s="1"/>
  <c r="H42" i="7"/>
  <c r="G66" i="7"/>
  <c r="J66" i="7" s="1"/>
  <c r="H66" i="7"/>
  <c r="G39" i="7"/>
  <c r="J39" i="7" s="1"/>
  <c r="H39" i="7"/>
  <c r="G64" i="7"/>
  <c r="J64" i="7" s="1"/>
  <c r="H64" i="7"/>
  <c r="G102" i="7"/>
  <c r="J102" i="7" s="1"/>
  <c r="H102" i="7"/>
  <c r="G79" i="7"/>
  <c r="J79" i="7" s="1"/>
  <c r="H79" i="7"/>
  <c r="G36" i="7"/>
  <c r="J36" i="7" s="1"/>
  <c r="H36" i="7"/>
  <c r="G98" i="7"/>
  <c r="J98" i="7" s="1"/>
  <c r="H98" i="7"/>
  <c r="G35" i="7"/>
  <c r="J35" i="7" s="1"/>
  <c r="H35" i="7"/>
  <c r="G57" i="7"/>
  <c r="J57" i="7" s="1"/>
  <c r="H57" i="7"/>
  <c r="G26" i="7"/>
  <c r="J26" i="7" s="1"/>
  <c r="H26" i="7"/>
  <c r="G124" i="7"/>
  <c r="J124" i="7" s="1"/>
  <c r="H124" i="7"/>
  <c r="G93" i="7"/>
  <c r="J93" i="7" s="1"/>
  <c r="H93" i="7"/>
  <c r="G53" i="7"/>
  <c r="J53" i="7" s="1"/>
  <c r="H53" i="7"/>
  <c r="I4" i="7"/>
  <c r="H4" i="7"/>
  <c r="I22" i="7"/>
  <c r="H22" i="7"/>
  <c r="G121" i="7"/>
  <c r="J121" i="7" s="1"/>
  <c r="H121" i="7"/>
  <c r="J72" i="7"/>
  <c r="H72" i="7"/>
  <c r="I62" i="7"/>
  <c r="H62" i="7"/>
  <c r="I6" i="7"/>
  <c r="H6" i="7"/>
  <c r="G118" i="7"/>
  <c r="J118" i="7" s="1"/>
  <c r="H118" i="7"/>
  <c r="I7" i="7"/>
  <c r="H7" i="7"/>
  <c r="G101" i="7"/>
  <c r="J101" i="7" s="1"/>
  <c r="H101" i="7"/>
  <c r="I8" i="7"/>
  <c r="H8" i="7"/>
  <c r="G106" i="7"/>
  <c r="J106" i="7" s="1"/>
  <c r="H106" i="7"/>
  <c r="G86" i="7"/>
  <c r="J86" i="7" s="1"/>
  <c r="H86" i="7"/>
  <c r="G46" i="7"/>
  <c r="J46" i="7" s="1"/>
  <c r="H46" i="7"/>
  <c r="G105" i="7"/>
  <c r="J105" i="7" s="1"/>
  <c r="H105" i="7"/>
  <c r="G104" i="7"/>
  <c r="J104" i="7" s="1"/>
  <c r="H104" i="7"/>
  <c r="G68" i="7"/>
  <c r="J68" i="7" s="1"/>
  <c r="H68" i="7"/>
  <c r="G43" i="7"/>
  <c r="J43" i="7" s="1"/>
  <c r="H43" i="7"/>
  <c r="G67" i="7"/>
  <c r="J67" i="7" s="1"/>
  <c r="H67" i="7"/>
  <c r="G82" i="7"/>
  <c r="J82" i="7" s="1"/>
  <c r="H82" i="7"/>
  <c r="G41" i="7"/>
  <c r="J41" i="7" s="1"/>
  <c r="H41" i="7"/>
  <c r="G65" i="7"/>
  <c r="J65" i="7" s="1"/>
  <c r="H65" i="7"/>
  <c r="G99" i="7"/>
  <c r="J99" i="7" s="1"/>
  <c r="H99" i="7"/>
  <c r="G80" i="7"/>
  <c r="J80" i="7" s="1"/>
  <c r="H80" i="7"/>
  <c r="G37" i="7"/>
  <c r="J37" i="7" s="1"/>
  <c r="H37" i="7"/>
  <c r="G60" i="7"/>
  <c r="J60" i="7" s="1"/>
  <c r="H60" i="7"/>
  <c r="G59" i="7"/>
  <c r="J59" i="7" s="1"/>
  <c r="H59" i="7"/>
  <c r="I17" i="7"/>
  <c r="H17" i="7"/>
  <c r="G130" i="7"/>
  <c r="J130" i="7" s="1"/>
  <c r="H130" i="7"/>
  <c r="G97" i="7"/>
  <c r="J97" i="7" s="1"/>
  <c r="H97" i="7"/>
  <c r="G78" i="7"/>
  <c r="J78" i="7" s="1"/>
  <c r="H78" i="7"/>
  <c r="G34" i="7"/>
  <c r="J34" i="7" s="1"/>
  <c r="H34" i="7"/>
  <c r="G33" i="7"/>
  <c r="J33" i="7" s="1"/>
  <c r="H33" i="7"/>
  <c r="I27" i="7"/>
  <c r="H27" i="7"/>
  <c r="G123" i="7"/>
  <c r="J123" i="7" s="1"/>
  <c r="H123" i="7"/>
  <c r="G92" i="7"/>
  <c r="J92" i="7" s="1"/>
  <c r="H92" i="7"/>
  <c r="J73" i="7"/>
  <c r="H73" i="7"/>
  <c r="G52" i="7"/>
  <c r="J52" i="7" s="1"/>
  <c r="H52" i="7"/>
  <c r="I5" i="7"/>
  <c r="H5" i="7"/>
  <c r="G181" i="5"/>
  <c r="J181" i="5" s="1"/>
  <c r="H181" i="5"/>
  <c r="I159" i="5"/>
  <c r="H159" i="5"/>
  <c r="I126" i="5"/>
  <c r="H126" i="5"/>
  <c r="I103" i="5"/>
  <c r="H103" i="5"/>
  <c r="I4" i="5"/>
  <c r="H4" i="5"/>
  <c r="I23" i="5"/>
  <c r="H23" i="5"/>
  <c r="I146" i="5"/>
  <c r="H146" i="5"/>
  <c r="G180" i="5"/>
  <c r="J180" i="5" s="1"/>
  <c r="H180" i="5"/>
  <c r="I158" i="5"/>
  <c r="H158" i="5"/>
  <c r="I125" i="5"/>
  <c r="H125" i="5"/>
  <c r="G102" i="5"/>
  <c r="J102" i="5" s="1"/>
  <c r="H102" i="5"/>
  <c r="I5" i="5"/>
  <c r="H5" i="5"/>
  <c r="I24" i="5"/>
  <c r="H24" i="5"/>
  <c r="I147" i="5"/>
  <c r="H147" i="5"/>
  <c r="G157" i="5"/>
  <c r="J157" i="5" s="1"/>
  <c r="H157" i="5"/>
  <c r="G124" i="5"/>
  <c r="J124" i="5" s="1"/>
  <c r="H124" i="5"/>
  <c r="G101" i="5"/>
  <c r="J101" i="5" s="1"/>
  <c r="H101" i="5"/>
  <c r="I149" i="5"/>
  <c r="H149" i="5"/>
  <c r="I25" i="5"/>
  <c r="H25" i="5"/>
  <c r="I40" i="5"/>
  <c r="H40" i="5"/>
  <c r="G176" i="5"/>
  <c r="J176" i="5" s="1"/>
  <c r="H176" i="5"/>
  <c r="G156" i="5"/>
  <c r="J156" i="5" s="1"/>
  <c r="H156" i="5"/>
  <c r="G123" i="5"/>
  <c r="J123" i="5" s="1"/>
  <c r="H123" i="5"/>
  <c r="G100" i="5"/>
  <c r="J100" i="5" s="1"/>
  <c r="H100" i="5"/>
  <c r="I6" i="5"/>
  <c r="H6" i="5"/>
  <c r="I26" i="5"/>
  <c r="H26" i="5"/>
  <c r="I270" i="5"/>
  <c r="H270" i="5"/>
  <c r="I41" i="5"/>
  <c r="H41" i="5"/>
  <c r="G175" i="5"/>
  <c r="J175" i="5" s="1"/>
  <c r="H175" i="5"/>
  <c r="G155" i="5"/>
  <c r="J155" i="5" s="1"/>
  <c r="H155" i="5"/>
  <c r="G122" i="5"/>
  <c r="J122" i="5" s="1"/>
  <c r="H122" i="5"/>
  <c r="G99" i="5"/>
  <c r="J99" i="5" s="1"/>
  <c r="H99" i="5"/>
  <c r="I7" i="5"/>
  <c r="H7" i="5"/>
  <c r="I27" i="5"/>
  <c r="H27" i="5"/>
  <c r="I33" i="5"/>
  <c r="H33" i="5"/>
  <c r="I42" i="5"/>
  <c r="H42" i="5"/>
  <c r="G174" i="5"/>
  <c r="J174" i="5" s="1"/>
  <c r="H174" i="5"/>
  <c r="G154" i="5"/>
  <c r="J154" i="5" s="1"/>
  <c r="H154" i="5"/>
  <c r="I98" i="5"/>
  <c r="H98" i="5"/>
  <c r="I8" i="5"/>
  <c r="H8" i="5"/>
  <c r="I28" i="5"/>
  <c r="H28" i="5"/>
  <c r="I34" i="5"/>
  <c r="H34" i="5"/>
  <c r="G43" i="5"/>
  <c r="J43" i="5" s="1"/>
  <c r="H43" i="5"/>
  <c r="G67" i="5"/>
  <c r="J67" i="5" s="1"/>
  <c r="H67" i="5"/>
  <c r="G173" i="5"/>
  <c r="J173" i="5" s="1"/>
  <c r="H173" i="5"/>
  <c r="G153" i="5"/>
  <c r="J153" i="5" s="1"/>
  <c r="H153" i="5"/>
  <c r="G97" i="5"/>
  <c r="J97" i="5" s="1"/>
  <c r="H97" i="5"/>
  <c r="I9" i="5"/>
  <c r="H9" i="5"/>
  <c r="I29" i="5"/>
  <c r="H29" i="5"/>
  <c r="I35" i="5"/>
  <c r="H35" i="5"/>
  <c r="I44" i="5"/>
  <c r="H44" i="5"/>
  <c r="I68" i="5"/>
  <c r="H68" i="5"/>
  <c r="G172" i="5"/>
  <c r="J172" i="5" s="1"/>
  <c r="H172" i="5"/>
  <c r="G152" i="5"/>
  <c r="J152" i="5" s="1"/>
  <c r="H152" i="5"/>
  <c r="G96" i="5"/>
  <c r="J96" i="5" s="1"/>
  <c r="H96" i="5"/>
  <c r="I10" i="5"/>
  <c r="H10" i="5"/>
  <c r="I30" i="5"/>
  <c r="H30" i="5"/>
  <c r="I36" i="5"/>
  <c r="H36" i="5"/>
  <c r="I45" i="5"/>
  <c r="H45" i="5"/>
  <c r="G69" i="5"/>
  <c r="J69" i="5" s="1"/>
  <c r="H69" i="5"/>
  <c r="I171" i="5"/>
  <c r="H171" i="5"/>
  <c r="G151" i="5"/>
  <c r="J151" i="5" s="1"/>
  <c r="H151" i="5"/>
  <c r="I120" i="5"/>
  <c r="H120" i="5"/>
  <c r="G95" i="5"/>
  <c r="J95" i="5" s="1"/>
  <c r="H95" i="5"/>
  <c r="I11" i="5"/>
  <c r="H11" i="5"/>
  <c r="I31" i="5"/>
  <c r="H31" i="5"/>
  <c r="I37" i="5"/>
  <c r="H37" i="5"/>
  <c r="I46" i="5"/>
  <c r="H46" i="5"/>
  <c r="I70" i="5"/>
  <c r="H70" i="5"/>
  <c r="G170" i="5"/>
  <c r="J170" i="5" s="1"/>
  <c r="H170" i="5"/>
  <c r="I150" i="5"/>
  <c r="H150" i="5"/>
  <c r="G119" i="5"/>
  <c r="J119" i="5" s="1"/>
  <c r="H119" i="5"/>
  <c r="I94" i="5"/>
  <c r="H94" i="5"/>
  <c r="I12" i="5"/>
  <c r="H12" i="5"/>
  <c r="I38" i="5"/>
  <c r="H38" i="5"/>
  <c r="G47" i="5"/>
  <c r="J47" i="5" s="1"/>
  <c r="H47" i="5"/>
  <c r="G169" i="5"/>
  <c r="J169" i="5" s="1"/>
  <c r="H169" i="5"/>
  <c r="G145" i="5"/>
  <c r="J145" i="5" s="1"/>
  <c r="H145" i="5"/>
  <c r="G113" i="5"/>
  <c r="J113" i="5" s="1"/>
  <c r="H113" i="5"/>
  <c r="G93" i="5"/>
  <c r="J93" i="5" s="1"/>
  <c r="H93" i="5"/>
  <c r="I13" i="5"/>
  <c r="H13" i="5"/>
  <c r="I39" i="5"/>
  <c r="H39" i="5"/>
  <c r="I48" i="5"/>
  <c r="H48" i="5"/>
  <c r="G168" i="5"/>
  <c r="J168" i="5" s="1"/>
  <c r="H168" i="5"/>
  <c r="G92" i="5"/>
  <c r="J92" i="5" s="1"/>
  <c r="H92" i="5"/>
  <c r="G73" i="5"/>
  <c r="J73" i="5" s="1"/>
  <c r="H73" i="5"/>
  <c r="I110" i="5"/>
  <c r="H110" i="5"/>
  <c r="G75" i="5"/>
  <c r="J75" i="5" s="1"/>
  <c r="H75" i="5"/>
  <c r="G164" i="5"/>
  <c r="J164" i="5" s="1"/>
  <c r="H164" i="5"/>
  <c r="I18" i="5"/>
  <c r="H18" i="5"/>
  <c r="G77" i="5"/>
  <c r="J77" i="5" s="1"/>
  <c r="H77" i="5"/>
  <c r="G163" i="5"/>
  <c r="J163" i="5" s="1"/>
  <c r="H163" i="5"/>
  <c r="I130" i="5"/>
  <c r="H130" i="5"/>
  <c r="G107" i="5"/>
  <c r="J107" i="5" s="1"/>
  <c r="H107" i="5"/>
  <c r="G87" i="5"/>
  <c r="J87" i="5" s="1"/>
  <c r="H87" i="5"/>
  <c r="I19" i="5"/>
  <c r="H19" i="5"/>
  <c r="I57" i="5"/>
  <c r="H57" i="5"/>
  <c r="G112" i="5"/>
  <c r="J112" i="5" s="1"/>
  <c r="H112" i="5"/>
  <c r="G167" i="5"/>
  <c r="J167" i="5" s="1"/>
  <c r="H167" i="5"/>
  <c r="I91" i="5"/>
  <c r="H91" i="5"/>
  <c r="G165" i="5"/>
  <c r="J165" i="5" s="1"/>
  <c r="H165" i="5"/>
  <c r="G89" i="5"/>
  <c r="J89" i="5" s="1"/>
  <c r="H89" i="5"/>
  <c r="I78" i="5"/>
  <c r="H78" i="5"/>
  <c r="G162" i="5"/>
  <c r="J162" i="5" s="1"/>
  <c r="H162" i="5"/>
  <c r="G129" i="5"/>
  <c r="J129" i="5" s="1"/>
  <c r="H129" i="5"/>
  <c r="I106" i="5"/>
  <c r="H106" i="5"/>
  <c r="I86" i="5"/>
  <c r="H86" i="5"/>
  <c r="I20" i="5"/>
  <c r="H20" i="5"/>
  <c r="I59" i="5"/>
  <c r="H59" i="5"/>
  <c r="I72" i="5"/>
  <c r="H72" i="5"/>
  <c r="G144" i="5"/>
  <c r="J144" i="5" s="1"/>
  <c r="H144" i="5"/>
  <c r="I14" i="5"/>
  <c r="H14" i="5"/>
  <c r="G143" i="5"/>
  <c r="J143" i="5" s="1"/>
  <c r="H143" i="5"/>
  <c r="I133" i="5"/>
  <c r="H133" i="5"/>
  <c r="G90" i="5"/>
  <c r="J90" i="5" s="1"/>
  <c r="H90" i="5"/>
  <c r="G132" i="5"/>
  <c r="J132" i="5" s="1"/>
  <c r="H132" i="5"/>
  <c r="I17" i="5"/>
  <c r="H17" i="5"/>
  <c r="I76" i="5"/>
  <c r="H76" i="5"/>
  <c r="G131" i="5"/>
  <c r="J131" i="5" s="1"/>
  <c r="H131" i="5"/>
  <c r="G88" i="5"/>
  <c r="J88" i="5" s="1"/>
  <c r="H88" i="5"/>
  <c r="G161" i="5"/>
  <c r="J161" i="5" s="1"/>
  <c r="H161" i="5"/>
  <c r="G128" i="5"/>
  <c r="J128" i="5" s="1"/>
  <c r="H128" i="5"/>
  <c r="G105" i="5"/>
  <c r="J105" i="5" s="1"/>
  <c r="H105" i="5"/>
  <c r="G82" i="5"/>
  <c r="J82" i="5" s="1"/>
  <c r="H82" i="5"/>
  <c r="I21" i="5"/>
  <c r="H21" i="5"/>
  <c r="I61" i="5"/>
  <c r="H61" i="5"/>
  <c r="G179" i="5"/>
  <c r="J179" i="5" s="1"/>
  <c r="H179" i="5"/>
  <c r="G111" i="5"/>
  <c r="J111" i="5" s="1"/>
  <c r="H111" i="5"/>
  <c r="I15" i="5"/>
  <c r="H15" i="5"/>
  <c r="I74" i="5"/>
  <c r="H74" i="5"/>
  <c r="G166" i="5"/>
  <c r="J166" i="5" s="1"/>
  <c r="H166" i="5"/>
  <c r="I16" i="5"/>
  <c r="H16" i="5"/>
  <c r="G109" i="5"/>
  <c r="J109" i="5" s="1"/>
  <c r="H109" i="5"/>
  <c r="G108" i="5"/>
  <c r="J108" i="5" s="1"/>
  <c r="H108" i="5"/>
  <c r="G182" i="5"/>
  <c r="J182" i="5" s="1"/>
  <c r="H182" i="5"/>
  <c r="G160" i="5"/>
  <c r="J160" i="5" s="1"/>
  <c r="H160" i="5"/>
  <c r="G127" i="5"/>
  <c r="J127" i="5" s="1"/>
  <c r="H127" i="5"/>
  <c r="G104" i="5"/>
  <c r="J104" i="5" s="1"/>
  <c r="H104" i="5"/>
  <c r="G81" i="5"/>
  <c r="J81" i="5" s="1"/>
  <c r="H81" i="5"/>
  <c r="I22" i="5"/>
  <c r="H22" i="5"/>
  <c r="I58" i="8"/>
  <c r="I63" i="8"/>
  <c r="I64" i="8"/>
  <c r="I65" i="8"/>
  <c r="G66" i="8"/>
  <c r="J66" i="8" s="1"/>
  <c r="G62" i="8"/>
  <c r="J62" i="8" s="1"/>
  <c r="G57" i="8"/>
  <c r="J57" i="8" s="1"/>
  <c r="G59" i="8"/>
  <c r="J59" i="8" s="1"/>
  <c r="I60" i="8"/>
  <c r="I67" i="8"/>
  <c r="I149" i="11"/>
  <c r="I339" i="11"/>
  <c r="G150" i="5"/>
  <c r="J150" i="5" s="1"/>
  <c r="I266" i="11"/>
  <c r="I309" i="11"/>
  <c r="I233" i="11"/>
  <c r="I82" i="7"/>
  <c r="I56" i="7"/>
  <c r="I99" i="7"/>
  <c r="I121" i="7"/>
  <c r="G204" i="12"/>
  <c r="J204" i="12" s="1"/>
  <c r="I164" i="12"/>
  <c r="I157" i="11"/>
  <c r="I217" i="11"/>
  <c r="I197" i="11"/>
  <c r="I305" i="11"/>
  <c r="I102" i="7"/>
  <c r="I48" i="7"/>
  <c r="I311" i="5"/>
  <c r="G360" i="5"/>
  <c r="J360" i="5" s="1"/>
  <c r="I384" i="5"/>
  <c r="G240" i="12"/>
  <c r="J240" i="12" s="1"/>
  <c r="I374" i="11"/>
  <c r="I334" i="11"/>
  <c r="I84" i="11"/>
  <c r="I385" i="11"/>
  <c r="I209" i="11"/>
  <c r="I317" i="11"/>
  <c r="I106" i="7"/>
  <c r="I64" i="7"/>
  <c r="I93" i="7"/>
  <c r="I256" i="5"/>
  <c r="I267" i="5"/>
  <c r="G252" i="5"/>
  <c r="J252" i="5" s="1"/>
  <c r="I308" i="5"/>
  <c r="I245" i="5"/>
  <c r="G91" i="5"/>
  <c r="J91" i="5" s="1"/>
  <c r="I138" i="5"/>
  <c r="G207" i="5"/>
  <c r="J207" i="5" s="1"/>
  <c r="I151" i="5"/>
  <c r="G337" i="5"/>
  <c r="J337" i="5" s="1"/>
  <c r="I261" i="5"/>
  <c r="I303" i="5"/>
  <c r="I324" i="5"/>
  <c r="I134" i="5"/>
  <c r="G253" i="5"/>
  <c r="J253" i="5" s="1"/>
  <c r="G130" i="5"/>
  <c r="J130" i="5" s="1"/>
  <c r="I227" i="5"/>
  <c r="I321" i="5"/>
  <c r="I273" i="5"/>
  <c r="G126" i="5"/>
  <c r="J126" i="5" s="1"/>
  <c r="I170" i="5"/>
  <c r="I208" i="12"/>
  <c r="I248" i="12"/>
  <c r="G157" i="12"/>
  <c r="J157" i="12" s="1"/>
  <c r="I141" i="11"/>
  <c r="I184" i="11"/>
  <c r="I258" i="11"/>
  <c r="I153" i="11"/>
  <c r="I270" i="11"/>
  <c r="I432" i="11"/>
  <c r="I201" i="11"/>
  <c r="I137" i="11"/>
  <c r="I254" i="11"/>
  <c r="I351" i="11"/>
  <c r="I213" i="11"/>
  <c r="I176" i="11"/>
  <c r="I225" i="11"/>
  <c r="I279" i="11"/>
  <c r="I343" i="11"/>
  <c r="I389" i="11"/>
  <c r="I313" i="11"/>
  <c r="I205" i="11"/>
  <c r="I188" i="11"/>
  <c r="I246" i="11"/>
  <c r="I297" i="11"/>
  <c r="I355" i="11"/>
  <c r="I438" i="11"/>
  <c r="I262" i="11"/>
  <c r="I180" i="11"/>
  <c r="I229" i="11"/>
  <c r="I347" i="11"/>
  <c r="I393" i="11"/>
  <c r="I145" i="11"/>
  <c r="I161" i="11"/>
  <c r="I221" i="11"/>
  <c r="I275" i="11"/>
  <c r="I378" i="11"/>
  <c r="I133" i="11"/>
  <c r="I193" i="11"/>
  <c r="I250" i="11"/>
  <c r="I301" i="11"/>
  <c r="I359" i="11"/>
  <c r="I445" i="11"/>
  <c r="I117" i="7"/>
  <c r="I96" i="7"/>
  <c r="I66" i="7"/>
  <c r="I100" i="7"/>
  <c r="I77" i="7"/>
  <c r="I71" i="7"/>
  <c r="I60" i="7"/>
  <c r="I53" i="7"/>
  <c r="I43" i="7"/>
  <c r="I31" i="7"/>
  <c r="I129" i="7"/>
  <c r="I118" i="7"/>
  <c r="I76" i="7"/>
  <c r="I59" i="7"/>
  <c r="I52" i="7"/>
  <c r="I128" i="7"/>
  <c r="I67" i="7"/>
  <c r="I57" i="7"/>
  <c r="I37" i="7"/>
  <c r="I127" i="7"/>
  <c r="I49" i="7"/>
  <c r="I72" i="7"/>
  <c r="I104" i="7"/>
  <c r="I89" i="7"/>
  <c r="I55" i="7"/>
  <c r="G120" i="5"/>
  <c r="J120" i="5" s="1"/>
  <c r="I235" i="5"/>
  <c r="G158" i="5"/>
  <c r="J158" i="5" s="1"/>
  <c r="G103" i="5"/>
  <c r="J103" i="5" s="1"/>
  <c r="I341" i="5"/>
  <c r="I155" i="5"/>
  <c r="G110" i="5"/>
  <c r="J110" i="5" s="1"/>
  <c r="I368" i="5"/>
  <c r="I257" i="5"/>
  <c r="I215" i="5"/>
  <c r="G204" i="5"/>
  <c r="J204" i="5" s="1"/>
  <c r="I365" i="5"/>
  <c r="G340" i="5"/>
  <c r="J340" i="5" s="1"/>
  <c r="I281" i="5"/>
  <c r="G244" i="5"/>
  <c r="J244" i="5" s="1"/>
  <c r="G159" i="5"/>
  <c r="J159" i="5" s="1"/>
  <c r="I372" i="5"/>
  <c r="I329" i="5"/>
  <c r="I99" i="5"/>
  <c r="I196" i="5"/>
  <c r="I167" i="5"/>
  <c r="I129" i="5"/>
  <c r="G50" i="5"/>
  <c r="J50" i="5" s="1"/>
  <c r="G269" i="5"/>
  <c r="J269" i="5" s="1"/>
  <c r="G241" i="5"/>
  <c r="J241" i="5" s="1"/>
  <c r="I212" i="5"/>
  <c r="G195" i="5"/>
  <c r="J195" i="5" s="1"/>
  <c r="I175" i="5"/>
  <c r="I345" i="5"/>
  <c r="I316" i="5"/>
  <c r="G297" i="5"/>
  <c r="J297" i="5" s="1"/>
  <c r="I278" i="5"/>
  <c r="I249" i="5"/>
  <c r="I219" i="5"/>
  <c r="G203" i="5"/>
  <c r="J203" i="5" s="1"/>
  <c r="G86" i="5"/>
  <c r="J86" i="5" s="1"/>
  <c r="G141" i="5"/>
  <c r="J141" i="5" s="1"/>
  <c r="I286" i="5"/>
  <c r="I162" i="5"/>
  <c r="I391" i="5"/>
  <c r="G312" i="5"/>
  <c r="J312" i="5" s="1"/>
  <c r="I304" i="5"/>
  <c r="G294" i="5"/>
  <c r="J294" i="5" s="1"/>
  <c r="I200" i="5"/>
  <c r="I102" i="5"/>
  <c r="G319" i="9"/>
  <c r="J319" i="9" s="1"/>
  <c r="I196" i="12"/>
  <c r="I205" i="12"/>
  <c r="G220" i="12"/>
  <c r="J220" i="12" s="1"/>
  <c r="G192" i="12"/>
  <c r="J192" i="12" s="1"/>
  <c r="I189" i="12"/>
  <c r="I252" i="12"/>
  <c r="I134" i="12"/>
  <c r="I177" i="12"/>
  <c r="I249" i="12"/>
  <c r="G232" i="12"/>
  <c r="J232" i="12" s="1"/>
  <c r="G216" i="12"/>
  <c r="J216" i="12" s="1"/>
  <c r="I229" i="12"/>
  <c r="I228" i="12"/>
  <c r="I193" i="12"/>
  <c r="I185" i="12"/>
  <c r="I217" i="12"/>
  <c r="I241" i="12"/>
  <c r="G261" i="12"/>
  <c r="J261" i="12" s="1"/>
  <c r="G236" i="12"/>
  <c r="J236" i="12" s="1"/>
  <c r="G224" i="12"/>
  <c r="J224" i="12" s="1"/>
  <c r="G212" i="12"/>
  <c r="J212" i="12" s="1"/>
  <c r="G200" i="12"/>
  <c r="J200" i="12" s="1"/>
  <c r="G188" i="12"/>
  <c r="J188" i="12" s="1"/>
  <c r="I235" i="12"/>
  <c r="I223" i="12"/>
  <c r="I211" i="12"/>
  <c r="I199" i="12"/>
  <c r="I187" i="12"/>
  <c r="I147" i="12"/>
  <c r="I253" i="12"/>
  <c r="I233" i="12"/>
  <c r="I221" i="12"/>
  <c r="I209" i="12"/>
  <c r="I197" i="12"/>
  <c r="I247" i="12"/>
  <c r="I239" i="12"/>
  <c r="I227" i="12"/>
  <c r="I215" i="12"/>
  <c r="I203" i="12"/>
  <c r="I191" i="12"/>
  <c r="I156" i="12"/>
  <c r="I237" i="12"/>
  <c r="I225" i="12"/>
  <c r="I213" i="12"/>
  <c r="I201" i="12"/>
  <c r="I251" i="12"/>
  <c r="I231" i="12"/>
  <c r="I219" i="12"/>
  <c r="I207" i="12"/>
  <c r="I195" i="12"/>
  <c r="I166" i="12"/>
  <c r="G15" i="5"/>
  <c r="J15" i="5" s="1"/>
  <c r="I123" i="7"/>
  <c r="G215" i="9"/>
  <c r="J215" i="9" s="1"/>
  <c r="I98" i="7"/>
  <c r="I92" i="7"/>
  <c r="I84" i="7"/>
  <c r="I51" i="7"/>
  <c r="I42" i="7"/>
  <c r="I33" i="7"/>
  <c r="I91" i="7"/>
  <c r="I83" i="7"/>
  <c r="I41" i="7"/>
  <c r="I32" i="7"/>
  <c r="I95" i="7"/>
  <c r="I101" i="7"/>
  <c r="I80" i="7"/>
  <c r="I46" i="7"/>
  <c r="I36" i="7"/>
  <c r="I70" i="7"/>
  <c r="I86" i="7"/>
  <c r="I79" i="7"/>
  <c r="I35" i="7"/>
  <c r="I124" i="7"/>
  <c r="I73" i="7"/>
  <c r="I68" i="7"/>
  <c r="G148" i="5"/>
  <c r="J148" i="5" s="1"/>
  <c r="I293" i="5"/>
  <c r="I285" i="5"/>
  <c r="I333" i="5"/>
  <c r="G325" i="5"/>
  <c r="J325" i="5" s="1"/>
  <c r="I317" i="5"/>
  <c r="I181" i="5"/>
  <c r="G171" i="5"/>
  <c r="J171" i="5" s="1"/>
  <c r="I163" i="5"/>
  <c r="G11" i="5"/>
  <c r="J11" i="5" s="1"/>
  <c r="G23" i="5"/>
  <c r="J23" i="5" s="1"/>
  <c r="I390" i="5"/>
  <c r="I380" i="5"/>
  <c r="G369" i="5"/>
  <c r="J369" i="5" s="1"/>
  <c r="I361" i="5"/>
  <c r="I240" i="5"/>
  <c r="I234" i="5"/>
  <c r="I224" i="5"/>
  <c r="G216" i="5"/>
  <c r="J216" i="5" s="1"/>
  <c r="I208" i="5"/>
  <c r="I119" i="5"/>
  <c r="I90" i="5"/>
  <c r="G4" i="5"/>
  <c r="J4" i="5" s="1"/>
  <c r="I290" i="5"/>
  <c r="G282" i="5"/>
  <c r="J282" i="5" s="1"/>
  <c r="I274" i="5"/>
  <c r="G125" i="5"/>
  <c r="J125" i="5" s="1"/>
  <c r="G98" i="5"/>
  <c r="J98" i="5" s="1"/>
  <c r="I336" i="5"/>
  <c r="I328" i="5"/>
  <c r="I174" i="5"/>
  <c r="I111" i="5"/>
  <c r="I87" i="5"/>
  <c r="G27" i="5"/>
  <c r="J27" i="5" s="1"/>
  <c r="G386" i="5"/>
  <c r="J386" i="5" s="1"/>
  <c r="I374" i="5"/>
  <c r="I237" i="5"/>
  <c r="G230" i="5"/>
  <c r="J230" i="5" s="1"/>
  <c r="I220" i="5"/>
  <c r="G133" i="5"/>
  <c r="J133" i="5" s="1"/>
  <c r="G106" i="5"/>
  <c r="J106" i="5" s="1"/>
  <c r="G94" i="5"/>
  <c r="J94" i="5" s="1"/>
  <c r="G7" i="5"/>
  <c r="J7" i="5" s="1"/>
  <c r="G19" i="5"/>
  <c r="J19" i="5" s="1"/>
  <c r="G57" i="5"/>
  <c r="J57" i="5" s="1"/>
  <c r="I43" i="5"/>
  <c r="I364" i="5"/>
  <c r="I344" i="5"/>
  <c r="I332" i="5"/>
  <c r="I320" i="5"/>
  <c r="I307" i="5"/>
  <c r="I137" i="5"/>
  <c r="I289" i="5"/>
  <c r="I277" i="5"/>
  <c r="I260" i="5"/>
  <c r="I248" i="5"/>
  <c r="I223" i="5"/>
  <c r="I211" i="5"/>
  <c r="I199" i="5"/>
  <c r="I180" i="5"/>
  <c r="I166" i="5"/>
  <c r="I154" i="5"/>
  <c r="I122" i="5"/>
  <c r="I107" i="5"/>
  <c r="I95" i="5"/>
  <c r="G31" i="5"/>
  <c r="J31" i="5" s="1"/>
  <c r="G37" i="5"/>
  <c r="J37" i="5" s="1"/>
  <c r="I378" i="5"/>
  <c r="I143" i="5"/>
  <c r="I47" i="5"/>
  <c r="G4" i="6"/>
  <c r="J4" i="6" s="1"/>
  <c r="G84" i="10"/>
  <c r="J84" i="10" s="1"/>
  <c r="I29" i="10"/>
  <c r="I43" i="10"/>
  <c r="G23" i="10"/>
  <c r="J23" i="10" s="1"/>
  <c r="I88" i="13"/>
  <c r="G4" i="12"/>
  <c r="J4" i="12" s="1"/>
  <c r="G8" i="12"/>
  <c r="J8" i="12" s="1"/>
  <c r="G12" i="12"/>
  <c r="J12" i="12" s="1"/>
  <c r="G16" i="12"/>
  <c r="J16" i="12" s="1"/>
  <c r="G20" i="12"/>
  <c r="J20" i="12" s="1"/>
  <c r="G24" i="12"/>
  <c r="J24" i="12" s="1"/>
  <c r="G28" i="12"/>
  <c r="J28" i="12" s="1"/>
  <c r="G32" i="12"/>
  <c r="J32" i="12" s="1"/>
  <c r="G36" i="12"/>
  <c r="J36" i="12" s="1"/>
  <c r="G40" i="12"/>
  <c r="J40" i="12" s="1"/>
  <c r="G44" i="12"/>
  <c r="J44" i="12" s="1"/>
  <c r="G48" i="12"/>
  <c r="J48" i="12" s="1"/>
  <c r="G52" i="12"/>
  <c r="J52" i="12" s="1"/>
  <c r="G56" i="12"/>
  <c r="J56" i="12" s="1"/>
  <c r="G60" i="12"/>
  <c r="J60" i="12" s="1"/>
  <c r="G66" i="12"/>
  <c r="J66" i="12" s="1"/>
  <c r="G70" i="12"/>
  <c r="J70" i="12" s="1"/>
  <c r="G74" i="12"/>
  <c r="J74" i="12" s="1"/>
  <c r="G78" i="12"/>
  <c r="J78" i="12" s="1"/>
  <c r="G103" i="12"/>
  <c r="J103" i="12" s="1"/>
  <c r="G107" i="12"/>
  <c r="J107" i="12" s="1"/>
  <c r="G114" i="12"/>
  <c r="J114" i="12" s="1"/>
  <c r="G5" i="12"/>
  <c r="J5" i="12" s="1"/>
  <c r="G9" i="12"/>
  <c r="J9" i="12" s="1"/>
  <c r="G13" i="12"/>
  <c r="J13" i="12" s="1"/>
  <c r="G17" i="12"/>
  <c r="J17" i="12" s="1"/>
  <c r="G21" i="12"/>
  <c r="J21" i="12" s="1"/>
  <c r="G25" i="12"/>
  <c r="J25" i="12" s="1"/>
  <c r="G29" i="12"/>
  <c r="J29" i="12" s="1"/>
  <c r="G33" i="12"/>
  <c r="J33" i="12" s="1"/>
  <c r="G37" i="12"/>
  <c r="J37" i="12" s="1"/>
  <c r="G41" i="12"/>
  <c r="J41" i="12" s="1"/>
  <c r="G45" i="12"/>
  <c r="J45" i="12" s="1"/>
  <c r="G49" i="12"/>
  <c r="J49" i="12" s="1"/>
  <c r="G53" i="12"/>
  <c r="J53" i="12" s="1"/>
  <c r="G57" i="12"/>
  <c r="J57" i="12" s="1"/>
  <c r="G61" i="12"/>
  <c r="J61" i="12" s="1"/>
  <c r="G67" i="12"/>
  <c r="J67" i="12" s="1"/>
  <c r="G71" i="12"/>
  <c r="J71" i="12" s="1"/>
  <c r="G75" i="12"/>
  <c r="J75" i="12" s="1"/>
  <c r="G79" i="12"/>
  <c r="J79" i="12" s="1"/>
  <c r="G104" i="12"/>
  <c r="J104" i="12" s="1"/>
  <c r="G108" i="12"/>
  <c r="J108" i="12" s="1"/>
  <c r="G116" i="12"/>
  <c r="J116" i="12" s="1"/>
  <c r="G6" i="12"/>
  <c r="J6" i="12" s="1"/>
  <c r="G10" i="12"/>
  <c r="J10" i="12" s="1"/>
  <c r="G14" i="12"/>
  <c r="J14" i="12" s="1"/>
  <c r="G18" i="12"/>
  <c r="J18" i="12" s="1"/>
  <c r="G22" i="12"/>
  <c r="J22" i="12" s="1"/>
  <c r="G26" i="12"/>
  <c r="J26" i="12" s="1"/>
  <c r="G30" i="12"/>
  <c r="J30" i="12" s="1"/>
  <c r="G34" i="12"/>
  <c r="J34" i="12" s="1"/>
  <c r="G38" i="12"/>
  <c r="J38" i="12" s="1"/>
  <c r="G42" i="12"/>
  <c r="J42" i="12" s="1"/>
  <c r="G46" i="12"/>
  <c r="J46" i="12" s="1"/>
  <c r="G50" i="12"/>
  <c r="J50" i="12" s="1"/>
  <c r="G54" i="12"/>
  <c r="J54" i="12" s="1"/>
  <c r="G58" i="12"/>
  <c r="J58" i="12" s="1"/>
  <c r="G62" i="12"/>
  <c r="J62" i="12" s="1"/>
  <c r="G68" i="12"/>
  <c r="J68" i="12" s="1"/>
  <c r="G72" i="12"/>
  <c r="J72" i="12" s="1"/>
  <c r="G76" i="12"/>
  <c r="J76" i="12" s="1"/>
  <c r="G101" i="12"/>
  <c r="J101" i="12" s="1"/>
  <c r="G105" i="12"/>
  <c r="J105" i="12" s="1"/>
  <c r="G109" i="12"/>
  <c r="J109" i="12" s="1"/>
  <c r="G118" i="12"/>
  <c r="J118" i="12" s="1"/>
  <c r="G7" i="12"/>
  <c r="J7" i="12" s="1"/>
  <c r="G11" i="12"/>
  <c r="J11" i="12" s="1"/>
  <c r="G15" i="12"/>
  <c r="J15" i="12" s="1"/>
  <c r="G19" i="12"/>
  <c r="J19" i="12" s="1"/>
  <c r="G23" i="12"/>
  <c r="J23" i="12" s="1"/>
  <c r="G27" i="12"/>
  <c r="J27" i="12" s="1"/>
  <c r="G31" i="12"/>
  <c r="J31" i="12" s="1"/>
  <c r="G35" i="12"/>
  <c r="J35" i="12" s="1"/>
  <c r="G39" i="12"/>
  <c r="J39" i="12" s="1"/>
  <c r="G43" i="12"/>
  <c r="J43" i="12" s="1"/>
  <c r="G47" i="12"/>
  <c r="J47" i="12" s="1"/>
  <c r="G51" i="12"/>
  <c r="J51" i="12" s="1"/>
  <c r="G55" i="12"/>
  <c r="J55" i="12" s="1"/>
  <c r="G59" i="12"/>
  <c r="J59" i="12" s="1"/>
  <c r="G63" i="12"/>
  <c r="J63" i="12" s="1"/>
  <c r="G65" i="12"/>
  <c r="J65" i="12" s="1"/>
  <c r="G69" i="12"/>
  <c r="J69" i="12" s="1"/>
  <c r="G73" i="12"/>
  <c r="J73" i="12" s="1"/>
  <c r="G77" i="12"/>
  <c r="J77" i="12" s="1"/>
  <c r="G102" i="12"/>
  <c r="J102" i="12" s="1"/>
  <c r="G106" i="12"/>
  <c r="J106" i="12" s="1"/>
  <c r="G110" i="12"/>
  <c r="J110" i="12" s="1"/>
  <c r="G120" i="12"/>
  <c r="J120" i="12" s="1"/>
  <c r="I254" i="12"/>
  <c r="I250" i="12"/>
  <c r="I243" i="12"/>
  <c r="I242" i="12"/>
  <c r="I238" i="12"/>
  <c r="I234" i="12"/>
  <c r="I230" i="12"/>
  <c r="I226" i="12"/>
  <c r="I222" i="12"/>
  <c r="I218" i="12"/>
  <c r="I214" i="12"/>
  <c r="I210" i="12"/>
  <c r="I206" i="12"/>
  <c r="I202" i="12"/>
  <c r="I198" i="12"/>
  <c r="I194" i="12"/>
  <c r="I190" i="12"/>
  <c r="I186" i="12"/>
  <c r="I165" i="12"/>
  <c r="I155" i="12"/>
  <c r="I130" i="12"/>
  <c r="G131" i="12"/>
  <c r="J131" i="12" s="1"/>
  <c r="I122" i="12"/>
  <c r="G132" i="11"/>
  <c r="J132" i="11" s="1"/>
  <c r="G136" i="11"/>
  <c r="J136" i="11" s="1"/>
  <c r="G140" i="11"/>
  <c r="J140" i="11" s="1"/>
  <c r="G144" i="11"/>
  <c r="J144" i="11" s="1"/>
  <c r="G148" i="11"/>
  <c r="J148" i="11" s="1"/>
  <c r="G152" i="11"/>
  <c r="J152" i="11" s="1"/>
  <c r="G156" i="11"/>
  <c r="J156" i="11" s="1"/>
  <c r="G160" i="11"/>
  <c r="J160" i="11" s="1"/>
  <c r="G175" i="11"/>
  <c r="J175" i="11" s="1"/>
  <c r="G183" i="11"/>
  <c r="J183" i="11" s="1"/>
  <c r="G187" i="11"/>
  <c r="J187" i="11" s="1"/>
  <c r="G191" i="11"/>
  <c r="J191" i="11" s="1"/>
  <c r="G196" i="11"/>
  <c r="J196" i="11" s="1"/>
  <c r="G200" i="11"/>
  <c r="J200" i="11" s="1"/>
  <c r="G204" i="11"/>
  <c r="J204" i="11" s="1"/>
  <c r="G208" i="11"/>
  <c r="J208" i="11" s="1"/>
  <c r="G212" i="11"/>
  <c r="J212" i="11" s="1"/>
  <c r="G216" i="11"/>
  <c r="J216" i="11" s="1"/>
  <c r="G220" i="11"/>
  <c r="J220" i="11" s="1"/>
  <c r="G224" i="11"/>
  <c r="J224" i="11" s="1"/>
  <c r="G228" i="11"/>
  <c r="J228" i="11" s="1"/>
  <c r="G232" i="11"/>
  <c r="J232" i="11" s="1"/>
  <c r="G245" i="11"/>
  <c r="J245" i="11" s="1"/>
  <c r="G249" i="11"/>
  <c r="J249" i="11" s="1"/>
  <c r="G253" i="11"/>
  <c r="J253" i="11" s="1"/>
  <c r="G257" i="11"/>
  <c r="J257" i="11" s="1"/>
  <c r="G261" i="11"/>
  <c r="J261" i="11" s="1"/>
  <c r="G265" i="11"/>
  <c r="J265" i="11" s="1"/>
  <c r="G269" i="11"/>
  <c r="J269" i="11" s="1"/>
  <c r="G274" i="11"/>
  <c r="J274" i="11" s="1"/>
  <c r="G278" i="11"/>
  <c r="J278" i="11" s="1"/>
  <c r="G292" i="11"/>
  <c r="J292" i="11" s="1"/>
  <c r="G293" i="11"/>
  <c r="J293" i="11" s="1"/>
  <c r="G296" i="11"/>
  <c r="J296" i="11" s="1"/>
  <c r="G300" i="11"/>
  <c r="J300" i="11" s="1"/>
  <c r="G304" i="11"/>
  <c r="J304" i="11" s="1"/>
  <c r="G308" i="11"/>
  <c r="J308" i="11" s="1"/>
  <c r="G312" i="11"/>
  <c r="J312" i="11" s="1"/>
  <c r="G316" i="11"/>
  <c r="J316" i="11" s="1"/>
  <c r="G320" i="11"/>
  <c r="J320" i="11" s="1"/>
  <c r="G321" i="11"/>
  <c r="J321" i="11" s="1"/>
  <c r="G338" i="11"/>
  <c r="J338" i="11" s="1"/>
  <c r="G342" i="11"/>
  <c r="J342" i="11" s="1"/>
  <c r="G346" i="11"/>
  <c r="J346" i="11" s="1"/>
  <c r="G350" i="11"/>
  <c r="J350" i="11" s="1"/>
  <c r="G354" i="11"/>
  <c r="J354" i="11" s="1"/>
  <c r="G358" i="11"/>
  <c r="J358" i="11" s="1"/>
  <c r="G362" i="11"/>
  <c r="J362" i="11" s="1"/>
  <c r="G373" i="11"/>
  <c r="J373" i="11" s="1"/>
  <c r="G377" i="11"/>
  <c r="J377" i="11" s="1"/>
  <c r="G80" i="11"/>
  <c r="J80" i="11" s="1"/>
  <c r="G83" i="11"/>
  <c r="J83" i="11" s="1"/>
  <c r="G384" i="11"/>
  <c r="J384" i="11" s="1"/>
  <c r="G388" i="11"/>
  <c r="J388" i="11" s="1"/>
  <c r="G392" i="11"/>
  <c r="J392" i="11" s="1"/>
  <c r="G396" i="11"/>
  <c r="J396" i="11" s="1"/>
  <c r="G436" i="11"/>
  <c r="J436" i="11" s="1"/>
  <c r="G444" i="11"/>
  <c r="J444" i="11" s="1"/>
  <c r="G134" i="11"/>
  <c r="J134" i="11" s="1"/>
  <c r="G138" i="11"/>
  <c r="J138" i="11" s="1"/>
  <c r="G142" i="11"/>
  <c r="J142" i="11" s="1"/>
  <c r="G146" i="11"/>
  <c r="J146" i="11" s="1"/>
  <c r="G150" i="11"/>
  <c r="J150" i="11" s="1"/>
  <c r="G154" i="11"/>
  <c r="J154" i="11" s="1"/>
  <c r="G158" i="11"/>
  <c r="J158" i="11" s="1"/>
  <c r="G177" i="11"/>
  <c r="J177" i="11" s="1"/>
  <c r="G181" i="11"/>
  <c r="J181" i="11" s="1"/>
  <c r="G185" i="11"/>
  <c r="J185" i="11" s="1"/>
  <c r="G189" i="11"/>
  <c r="J189" i="11" s="1"/>
  <c r="G194" i="11"/>
  <c r="J194" i="11" s="1"/>
  <c r="G198" i="11"/>
  <c r="J198" i="11" s="1"/>
  <c r="G202" i="11"/>
  <c r="J202" i="11" s="1"/>
  <c r="G206" i="11"/>
  <c r="J206" i="11" s="1"/>
  <c r="G210" i="11"/>
  <c r="J210" i="11" s="1"/>
  <c r="G214" i="11"/>
  <c r="J214" i="11" s="1"/>
  <c r="G218" i="11"/>
  <c r="J218" i="11" s="1"/>
  <c r="G222" i="11"/>
  <c r="J222" i="11" s="1"/>
  <c r="G226" i="11"/>
  <c r="J226" i="11" s="1"/>
  <c r="G230" i="11"/>
  <c r="J230" i="11" s="1"/>
  <c r="G243" i="11"/>
  <c r="J243" i="11" s="1"/>
  <c r="G247" i="11"/>
  <c r="J247" i="11" s="1"/>
  <c r="G251" i="11"/>
  <c r="J251" i="11" s="1"/>
  <c r="G255" i="11"/>
  <c r="J255" i="11" s="1"/>
  <c r="G259" i="11"/>
  <c r="J259" i="11" s="1"/>
  <c r="G263" i="11"/>
  <c r="J263" i="11" s="1"/>
  <c r="G267" i="11"/>
  <c r="J267" i="11" s="1"/>
  <c r="G271" i="11"/>
  <c r="J271" i="11" s="1"/>
  <c r="G272" i="11"/>
  <c r="J272" i="11" s="1"/>
  <c r="G276" i="11"/>
  <c r="J276" i="11" s="1"/>
  <c r="G290" i="11"/>
  <c r="J290" i="11" s="1"/>
  <c r="G294" i="11"/>
  <c r="J294" i="11" s="1"/>
  <c r="G298" i="11"/>
  <c r="J298" i="11" s="1"/>
  <c r="G302" i="11"/>
  <c r="J302" i="11" s="1"/>
  <c r="G306" i="11"/>
  <c r="J306" i="11" s="1"/>
  <c r="G310" i="11"/>
  <c r="J310" i="11" s="1"/>
  <c r="G314" i="11"/>
  <c r="J314" i="11" s="1"/>
  <c r="G318" i="11"/>
  <c r="J318" i="11" s="1"/>
  <c r="G336" i="11"/>
  <c r="J336" i="11" s="1"/>
  <c r="G340" i="11"/>
  <c r="J340" i="11" s="1"/>
  <c r="G344" i="11"/>
  <c r="J344" i="11" s="1"/>
  <c r="G348" i="11"/>
  <c r="J348" i="11" s="1"/>
  <c r="G352" i="11"/>
  <c r="J352" i="11" s="1"/>
  <c r="G356" i="11"/>
  <c r="J356" i="11" s="1"/>
  <c r="G360" i="11"/>
  <c r="J360" i="11" s="1"/>
  <c r="G375" i="11"/>
  <c r="J375" i="11" s="1"/>
  <c r="G379" i="11"/>
  <c r="J379" i="11" s="1"/>
  <c r="G81" i="11"/>
  <c r="J81" i="11" s="1"/>
  <c r="G85" i="11"/>
  <c r="J85" i="11" s="1"/>
  <c r="G382" i="11"/>
  <c r="J382" i="11" s="1"/>
  <c r="G386" i="11"/>
  <c r="J386" i="11" s="1"/>
  <c r="G390" i="11"/>
  <c r="J390" i="11" s="1"/>
  <c r="G394" i="11"/>
  <c r="J394" i="11" s="1"/>
  <c r="G433" i="11"/>
  <c r="J433" i="11" s="1"/>
  <c r="G439" i="11"/>
  <c r="J439" i="11" s="1"/>
  <c r="G446" i="11"/>
  <c r="J446" i="11" s="1"/>
  <c r="G135" i="11"/>
  <c r="J135" i="11" s="1"/>
  <c r="G139" i="11"/>
  <c r="J139" i="11" s="1"/>
  <c r="G143" i="11"/>
  <c r="J143" i="11" s="1"/>
  <c r="G147" i="11"/>
  <c r="J147" i="11" s="1"/>
  <c r="G151" i="11"/>
  <c r="J151" i="11" s="1"/>
  <c r="G155" i="11"/>
  <c r="J155" i="11" s="1"/>
  <c r="G159" i="11"/>
  <c r="J159" i="11" s="1"/>
  <c r="G162" i="11"/>
  <c r="J162" i="11" s="1"/>
  <c r="G178" i="11"/>
  <c r="J178" i="11" s="1"/>
  <c r="G182" i="11"/>
  <c r="J182" i="11" s="1"/>
  <c r="G186" i="11"/>
  <c r="J186" i="11" s="1"/>
  <c r="G190" i="11"/>
  <c r="J190" i="11" s="1"/>
  <c r="G195" i="11"/>
  <c r="J195" i="11" s="1"/>
  <c r="G199" i="11"/>
  <c r="J199" i="11" s="1"/>
  <c r="G203" i="11"/>
  <c r="J203" i="11" s="1"/>
  <c r="G207" i="11"/>
  <c r="J207" i="11" s="1"/>
  <c r="G211" i="11"/>
  <c r="J211" i="11" s="1"/>
  <c r="G215" i="11"/>
  <c r="J215" i="11" s="1"/>
  <c r="G219" i="11"/>
  <c r="J219" i="11" s="1"/>
  <c r="G223" i="11"/>
  <c r="J223" i="11" s="1"/>
  <c r="G227" i="11"/>
  <c r="J227" i="11" s="1"/>
  <c r="G231" i="11"/>
  <c r="J231" i="11" s="1"/>
  <c r="G248" i="11"/>
  <c r="J248" i="11" s="1"/>
  <c r="G252" i="11"/>
  <c r="J252" i="11" s="1"/>
  <c r="G256" i="11"/>
  <c r="J256" i="11" s="1"/>
  <c r="G260" i="11"/>
  <c r="J260" i="11" s="1"/>
  <c r="G264" i="11"/>
  <c r="J264" i="11" s="1"/>
  <c r="G268" i="11"/>
  <c r="J268" i="11" s="1"/>
  <c r="G273" i="11"/>
  <c r="J273" i="11" s="1"/>
  <c r="G277" i="11"/>
  <c r="J277" i="11" s="1"/>
  <c r="G291" i="11"/>
  <c r="J291" i="11" s="1"/>
  <c r="G295" i="11"/>
  <c r="J295" i="11" s="1"/>
  <c r="G299" i="11"/>
  <c r="J299" i="11" s="1"/>
  <c r="G303" i="11"/>
  <c r="J303" i="11" s="1"/>
  <c r="G307" i="11"/>
  <c r="J307" i="11" s="1"/>
  <c r="G311" i="11"/>
  <c r="J311" i="11" s="1"/>
  <c r="G315" i="11"/>
  <c r="J315" i="11" s="1"/>
  <c r="G319" i="11"/>
  <c r="J319" i="11" s="1"/>
  <c r="G337" i="11"/>
  <c r="J337" i="11" s="1"/>
  <c r="G341" i="11"/>
  <c r="J341" i="11" s="1"/>
  <c r="G345" i="11"/>
  <c r="J345" i="11" s="1"/>
  <c r="G349" i="11"/>
  <c r="J349" i="11" s="1"/>
  <c r="G353" i="11"/>
  <c r="J353" i="11" s="1"/>
  <c r="G357" i="11"/>
  <c r="J357" i="11" s="1"/>
  <c r="G361" i="11"/>
  <c r="J361" i="11" s="1"/>
  <c r="G376" i="11"/>
  <c r="J376" i="11" s="1"/>
  <c r="G380" i="11"/>
  <c r="J380" i="11" s="1"/>
  <c r="G82" i="11"/>
  <c r="J82" i="11" s="1"/>
  <c r="G383" i="11"/>
  <c r="J383" i="11" s="1"/>
  <c r="G387" i="11"/>
  <c r="J387" i="11" s="1"/>
  <c r="G391" i="11"/>
  <c r="J391" i="11" s="1"/>
  <c r="G395" i="11"/>
  <c r="J395" i="11" s="1"/>
  <c r="G434" i="11"/>
  <c r="J434" i="11" s="1"/>
  <c r="G443" i="11"/>
  <c r="J443" i="11" s="1"/>
  <c r="G447" i="11"/>
  <c r="J447" i="11" s="1"/>
  <c r="G4" i="11"/>
  <c r="J4" i="11" s="1"/>
  <c r="G8" i="11"/>
  <c r="J8" i="11" s="1"/>
  <c r="G12" i="11"/>
  <c r="J12" i="11" s="1"/>
  <c r="G16" i="11"/>
  <c r="J16" i="11" s="1"/>
  <c r="G20" i="11"/>
  <c r="J20" i="11" s="1"/>
  <c r="G24" i="11"/>
  <c r="J24" i="11" s="1"/>
  <c r="G28" i="11"/>
  <c r="J28" i="11" s="1"/>
  <c r="G33" i="11"/>
  <c r="J33" i="11" s="1"/>
  <c r="G37" i="11"/>
  <c r="J37" i="11" s="1"/>
  <c r="G57" i="11"/>
  <c r="J57" i="11" s="1"/>
  <c r="G107" i="11"/>
  <c r="J107" i="11" s="1"/>
  <c r="G5" i="11"/>
  <c r="J5" i="11" s="1"/>
  <c r="G9" i="11"/>
  <c r="J9" i="11" s="1"/>
  <c r="G13" i="11"/>
  <c r="J13" i="11" s="1"/>
  <c r="G17" i="11"/>
  <c r="J17" i="11" s="1"/>
  <c r="G21" i="11"/>
  <c r="J21" i="11" s="1"/>
  <c r="G25" i="11"/>
  <c r="J25" i="11" s="1"/>
  <c r="G29" i="11"/>
  <c r="J29" i="11" s="1"/>
  <c r="G34" i="11"/>
  <c r="J34" i="11" s="1"/>
  <c r="G38" i="11"/>
  <c r="J38" i="11" s="1"/>
  <c r="G58" i="11"/>
  <c r="J58" i="11" s="1"/>
  <c r="G109" i="11"/>
  <c r="J109" i="11" s="1"/>
  <c r="G6" i="11"/>
  <c r="J6" i="11" s="1"/>
  <c r="G10" i="11"/>
  <c r="J10" i="11" s="1"/>
  <c r="G14" i="11"/>
  <c r="J14" i="11" s="1"/>
  <c r="G18" i="11"/>
  <c r="J18" i="11" s="1"/>
  <c r="G22" i="11"/>
  <c r="J22" i="11" s="1"/>
  <c r="G26" i="11"/>
  <c r="J26" i="11" s="1"/>
  <c r="G30" i="11"/>
  <c r="J30" i="11" s="1"/>
  <c r="G35" i="11"/>
  <c r="J35" i="11" s="1"/>
  <c r="G39" i="11"/>
  <c r="J39" i="11" s="1"/>
  <c r="G59" i="11"/>
  <c r="J59" i="11" s="1"/>
  <c r="G111" i="11"/>
  <c r="J111" i="11" s="1"/>
  <c r="G7" i="11"/>
  <c r="J7" i="11" s="1"/>
  <c r="G11" i="11"/>
  <c r="J11" i="11" s="1"/>
  <c r="G15" i="11"/>
  <c r="J15" i="11" s="1"/>
  <c r="G19" i="11"/>
  <c r="J19" i="11" s="1"/>
  <c r="G23" i="11"/>
  <c r="J23" i="11" s="1"/>
  <c r="G27" i="11"/>
  <c r="J27" i="11" s="1"/>
  <c r="G31" i="11"/>
  <c r="J31" i="11" s="1"/>
  <c r="G335" i="11"/>
  <c r="J335" i="11" s="1"/>
  <c r="G36" i="11"/>
  <c r="J36" i="11" s="1"/>
  <c r="G56" i="11"/>
  <c r="J56" i="11" s="1"/>
  <c r="G60" i="11"/>
  <c r="J60" i="11" s="1"/>
  <c r="G113" i="11"/>
  <c r="J113" i="11" s="1"/>
  <c r="I126" i="11"/>
  <c r="I16" i="7"/>
  <c r="I15" i="7"/>
  <c r="G6" i="7"/>
  <c r="J6" i="7" s="1"/>
  <c r="G10" i="7"/>
  <c r="J10" i="7" s="1"/>
  <c r="G13" i="7"/>
  <c r="J13" i="7" s="1"/>
  <c r="G20" i="7"/>
  <c r="J20" i="7" s="1"/>
  <c r="G4" i="7"/>
  <c r="J4" i="7" s="1"/>
  <c r="G7" i="7"/>
  <c r="J7" i="7" s="1"/>
  <c r="G11" i="7"/>
  <c r="J11" i="7" s="1"/>
  <c r="G14" i="7"/>
  <c r="J14" i="7" s="1"/>
  <c r="G22" i="7"/>
  <c r="J22" i="7" s="1"/>
  <c r="G5" i="7"/>
  <c r="J5" i="7" s="1"/>
  <c r="G8" i="7"/>
  <c r="J8" i="7" s="1"/>
  <c r="G18" i="7"/>
  <c r="J18" i="7" s="1"/>
  <c r="G62" i="7"/>
  <c r="J62" i="7" s="1"/>
  <c r="G9" i="7"/>
  <c r="J9" i="7" s="1"/>
  <c r="G17" i="7"/>
  <c r="J17" i="7" s="1"/>
  <c r="I130" i="7"/>
  <c r="I126" i="7"/>
  <c r="I119" i="7"/>
  <c r="I105" i="7"/>
  <c r="I97" i="7"/>
  <c r="I94" i="7"/>
  <c r="I90" i="7"/>
  <c r="I85" i="7"/>
  <c r="I81" i="7"/>
  <c r="I78" i="7"/>
  <c r="I75" i="7"/>
  <c r="I69" i="7"/>
  <c r="I65" i="7"/>
  <c r="I54" i="7"/>
  <c r="I50" i="7"/>
  <c r="I39" i="7"/>
  <c r="I34" i="7"/>
  <c r="I30" i="7"/>
  <c r="G146" i="5"/>
  <c r="J146" i="5" s="1"/>
  <c r="G41" i="5"/>
  <c r="J41" i="5" s="1"/>
  <c r="G45" i="5"/>
  <c r="J45" i="5" s="1"/>
  <c r="G147" i="5"/>
  <c r="J147" i="5" s="1"/>
  <c r="G42" i="5"/>
  <c r="J42" i="5" s="1"/>
  <c r="G46" i="5"/>
  <c r="J46" i="5" s="1"/>
  <c r="G40" i="5"/>
  <c r="J40" i="5" s="1"/>
  <c r="G44" i="5"/>
  <c r="J44" i="5" s="1"/>
  <c r="G48" i="5"/>
  <c r="J48" i="5" s="1"/>
  <c r="G33" i="5"/>
  <c r="J33" i="5" s="1"/>
  <c r="G5" i="5"/>
  <c r="J5" i="5" s="1"/>
  <c r="G8" i="5"/>
  <c r="J8" i="5" s="1"/>
  <c r="G12" i="5"/>
  <c r="J12" i="5" s="1"/>
  <c r="G16" i="5"/>
  <c r="J16" i="5" s="1"/>
  <c r="G20" i="5"/>
  <c r="J20" i="5" s="1"/>
  <c r="G24" i="5"/>
  <c r="J24" i="5" s="1"/>
  <c r="G28" i="5"/>
  <c r="J28" i="5" s="1"/>
  <c r="G34" i="5"/>
  <c r="J34" i="5" s="1"/>
  <c r="G38" i="5"/>
  <c r="J38" i="5" s="1"/>
  <c r="G51" i="5"/>
  <c r="J51" i="5" s="1"/>
  <c r="G59" i="5"/>
  <c r="J59" i="5" s="1"/>
  <c r="G149" i="5"/>
  <c r="J149" i="5" s="1"/>
  <c r="G9" i="5"/>
  <c r="J9" i="5" s="1"/>
  <c r="G13" i="5"/>
  <c r="J13" i="5" s="1"/>
  <c r="G17" i="5"/>
  <c r="J17" i="5" s="1"/>
  <c r="G21" i="5"/>
  <c r="J21" i="5" s="1"/>
  <c r="G25" i="5"/>
  <c r="J25" i="5" s="1"/>
  <c r="G29" i="5"/>
  <c r="J29" i="5" s="1"/>
  <c r="G35" i="5"/>
  <c r="J35" i="5" s="1"/>
  <c r="G39" i="5"/>
  <c r="J39" i="5" s="1"/>
  <c r="G52" i="5"/>
  <c r="J52" i="5" s="1"/>
  <c r="G61" i="5"/>
  <c r="J61" i="5" s="1"/>
  <c r="G6" i="5"/>
  <c r="J6" i="5" s="1"/>
  <c r="G10" i="5"/>
  <c r="J10" i="5" s="1"/>
  <c r="G14" i="5"/>
  <c r="J14" i="5" s="1"/>
  <c r="G18" i="5"/>
  <c r="J18" i="5" s="1"/>
  <c r="G22" i="5"/>
  <c r="J22" i="5" s="1"/>
  <c r="G26" i="5"/>
  <c r="J26" i="5" s="1"/>
  <c r="G30" i="5"/>
  <c r="J30" i="5" s="1"/>
  <c r="G270" i="5"/>
  <c r="J270" i="5" s="1"/>
  <c r="G36" i="5"/>
  <c r="J36" i="5" s="1"/>
  <c r="G49" i="5"/>
  <c r="J49" i="5" s="1"/>
  <c r="G53" i="5"/>
  <c r="J53" i="5" s="1"/>
  <c r="G63" i="5"/>
  <c r="J63" i="5" s="1"/>
  <c r="I393" i="5"/>
  <c r="I389" i="5"/>
  <c r="I382" i="5"/>
  <c r="I377" i="5"/>
  <c r="I371" i="5"/>
  <c r="I367" i="5"/>
  <c r="I363" i="5"/>
  <c r="I347" i="5"/>
  <c r="I343" i="5"/>
  <c r="I339" i="5"/>
  <c r="I335" i="5"/>
  <c r="I331" i="5"/>
  <c r="I327" i="5"/>
  <c r="I323" i="5"/>
  <c r="I319" i="5"/>
  <c r="I315" i="5"/>
  <c r="I310" i="5"/>
  <c r="I306" i="5"/>
  <c r="I302" i="5"/>
  <c r="I140" i="5"/>
  <c r="I136" i="5"/>
  <c r="I296" i="5"/>
  <c r="I292" i="5"/>
  <c r="I288" i="5"/>
  <c r="I284" i="5"/>
  <c r="I280" i="5"/>
  <c r="I276" i="5"/>
  <c r="I272" i="5"/>
  <c r="I263" i="5"/>
  <c r="I259" i="5"/>
  <c r="I255" i="5"/>
  <c r="I251" i="5"/>
  <c r="I247" i="5"/>
  <c r="I243" i="5"/>
  <c r="I239" i="5"/>
  <c r="I236" i="5"/>
  <c r="I233" i="5"/>
  <c r="I226" i="5"/>
  <c r="I222" i="5"/>
  <c r="I218" i="5"/>
  <c r="I214" i="5"/>
  <c r="I210" i="5"/>
  <c r="I206" i="5"/>
  <c r="I202" i="5"/>
  <c r="I198" i="5"/>
  <c r="I194" i="5"/>
  <c r="I179" i="5"/>
  <c r="I173" i="5"/>
  <c r="I169" i="5"/>
  <c r="I165" i="5"/>
  <c r="I161" i="5"/>
  <c r="I157" i="5"/>
  <c r="I153" i="5"/>
  <c r="I145" i="5"/>
  <c r="I132" i="5"/>
  <c r="I128" i="5"/>
  <c r="I124" i="5"/>
  <c r="I113" i="5"/>
  <c r="I109" i="5"/>
  <c r="I105" i="5"/>
  <c r="I101" i="5"/>
  <c r="I97" i="5"/>
  <c r="I93" i="5"/>
  <c r="I89" i="5"/>
  <c r="I82" i="5"/>
  <c r="I392" i="5"/>
  <c r="I387" i="5"/>
  <c r="I381" i="5"/>
  <c r="I376" i="5"/>
  <c r="I370" i="5"/>
  <c r="I366" i="5"/>
  <c r="I362" i="5"/>
  <c r="I346" i="5"/>
  <c r="I342" i="5"/>
  <c r="I338" i="5"/>
  <c r="I334" i="5"/>
  <c r="I330" i="5"/>
  <c r="I326" i="5"/>
  <c r="I322" i="5"/>
  <c r="I318" i="5"/>
  <c r="I314" i="5"/>
  <c r="I309" i="5"/>
  <c r="I305" i="5"/>
  <c r="I301" i="5"/>
  <c r="I139" i="5"/>
  <c r="I135" i="5"/>
  <c r="I295" i="5"/>
  <c r="I291" i="5"/>
  <c r="I287" i="5"/>
  <c r="I283" i="5"/>
  <c r="I279" i="5"/>
  <c r="I275" i="5"/>
  <c r="I271" i="5"/>
  <c r="I262" i="5"/>
  <c r="I258" i="5"/>
  <c r="I254" i="5"/>
  <c r="I250" i="5"/>
  <c r="I246" i="5"/>
  <c r="I242" i="5"/>
  <c r="I238" i="5"/>
  <c r="I232" i="5"/>
  <c r="I225" i="5"/>
  <c r="I221" i="5"/>
  <c r="I217" i="5"/>
  <c r="I213" i="5"/>
  <c r="I209" i="5"/>
  <c r="I205" i="5"/>
  <c r="I201" i="5"/>
  <c r="I197" i="5"/>
  <c r="I192" i="5"/>
  <c r="I182" i="5"/>
  <c r="I176" i="5"/>
  <c r="I172" i="5"/>
  <c r="I168" i="5"/>
  <c r="I164" i="5"/>
  <c r="I160" i="5"/>
  <c r="I156" i="5"/>
  <c r="I152" i="5"/>
  <c r="I144" i="5"/>
  <c r="I131" i="5"/>
  <c r="I127" i="5"/>
  <c r="I123" i="5"/>
  <c r="I112" i="5"/>
  <c r="I108" i="5"/>
  <c r="I104" i="5"/>
  <c r="I100" i="5"/>
  <c r="I96" i="5"/>
  <c r="I92" i="5"/>
  <c r="I88" i="5"/>
  <c r="I81" i="5"/>
  <c r="I50" i="9"/>
  <c r="G318" i="9"/>
  <c r="J318" i="9" s="1"/>
  <c r="I93" i="9"/>
  <c r="I126" i="9"/>
  <c r="I161" i="9"/>
  <c r="G151" i="9"/>
  <c r="J151" i="9" s="1"/>
  <c r="G214" i="9"/>
  <c r="J214" i="9" s="1"/>
  <c r="G39" i="9"/>
  <c r="J39" i="9" s="1"/>
  <c r="I54" i="9"/>
  <c r="G171" i="9"/>
  <c r="J171" i="9" s="1"/>
  <c r="G240" i="9"/>
  <c r="J240" i="9" s="1"/>
  <c r="I158" i="9"/>
  <c r="I230" i="9"/>
  <c r="G253" i="9"/>
  <c r="J253" i="9" s="1"/>
  <c r="I310" i="9"/>
  <c r="I94" i="9"/>
  <c r="I165" i="9"/>
  <c r="I233" i="9"/>
  <c r="I244" i="9"/>
  <c r="I149" i="9"/>
  <c r="G226" i="9"/>
  <c r="J226" i="9" s="1"/>
  <c r="I255" i="9"/>
  <c r="G245" i="9"/>
  <c r="J245" i="9" s="1"/>
  <c r="G312" i="9"/>
  <c r="J312" i="9" s="1"/>
  <c r="I86" i="9"/>
  <c r="I102" i="9"/>
  <c r="G150" i="9"/>
  <c r="J150" i="9" s="1"/>
  <c r="G247" i="9"/>
  <c r="J247" i="9" s="1"/>
  <c r="G314" i="9"/>
  <c r="J314" i="9" s="1"/>
  <c r="G322" i="9"/>
  <c r="J322" i="9" s="1"/>
  <c r="I83" i="13"/>
  <c r="I91" i="13"/>
  <c r="I84" i="13"/>
  <c r="I76" i="13"/>
  <c r="I81" i="13"/>
  <c r="I77" i="13"/>
  <c r="I87" i="13"/>
  <c r="I135" i="12"/>
  <c r="I123" i="12"/>
  <c r="I139" i="12"/>
  <c r="G132" i="12"/>
  <c r="J132" i="12" s="1"/>
  <c r="G148" i="12"/>
  <c r="J148" i="12" s="1"/>
  <c r="G142" i="12"/>
  <c r="J142" i="12" s="1"/>
  <c r="G150" i="12"/>
  <c r="J150" i="12" s="1"/>
  <c r="G136" i="12"/>
  <c r="J136" i="12" s="1"/>
  <c r="G143" i="12"/>
  <c r="J143" i="12" s="1"/>
  <c r="I126" i="12"/>
  <c r="G138" i="12"/>
  <c r="J138" i="12" s="1"/>
  <c r="G127" i="12"/>
  <c r="J127" i="12" s="1"/>
  <c r="G144" i="12"/>
  <c r="J144" i="12" s="1"/>
  <c r="G128" i="12"/>
  <c r="J128" i="12" s="1"/>
  <c r="I146" i="12"/>
  <c r="G124" i="12"/>
  <c r="J124" i="12" s="1"/>
  <c r="G140" i="12"/>
  <c r="J140" i="12" s="1"/>
  <c r="G116" i="11"/>
  <c r="J116" i="11" s="1"/>
  <c r="I125" i="11"/>
  <c r="I118" i="11"/>
  <c r="G118" i="11"/>
  <c r="J118" i="11" s="1"/>
  <c r="I124" i="11"/>
  <c r="I115" i="11"/>
  <c r="G115" i="11"/>
  <c r="J115" i="11" s="1"/>
  <c r="I123" i="11"/>
  <c r="I119" i="11"/>
  <c r="I26" i="7"/>
  <c r="I73" i="5"/>
  <c r="G68" i="5"/>
  <c r="J68" i="5" s="1"/>
  <c r="G76" i="5"/>
  <c r="J76" i="5" s="1"/>
  <c r="G70" i="5"/>
  <c r="J70" i="5" s="1"/>
  <c r="G78" i="5"/>
  <c r="J78" i="5" s="1"/>
  <c r="G72" i="5"/>
  <c r="J72" i="5" s="1"/>
  <c r="I66" i="5"/>
  <c r="G66" i="5"/>
  <c r="J66" i="5" s="1"/>
  <c r="G74" i="5"/>
  <c r="J74" i="5" s="1"/>
  <c r="G5" i="6"/>
  <c r="J5" i="6" s="1"/>
  <c r="G8" i="6"/>
  <c r="J8" i="6" s="1"/>
  <c r="G12" i="6"/>
  <c r="J12" i="6" s="1"/>
  <c r="G75" i="6"/>
  <c r="J75" i="6" s="1"/>
  <c r="G9" i="6"/>
  <c r="J9" i="6" s="1"/>
  <c r="G13" i="6"/>
  <c r="J13" i="6" s="1"/>
  <c r="G16" i="6"/>
  <c r="J16" i="6" s="1"/>
  <c r="G6" i="6"/>
  <c r="J6" i="6" s="1"/>
  <c r="G10" i="6"/>
  <c r="J10" i="6" s="1"/>
  <c r="G14" i="6"/>
  <c r="J14" i="6" s="1"/>
  <c r="G7" i="6"/>
  <c r="J7" i="6" s="1"/>
  <c r="G11" i="6"/>
  <c r="J11" i="6" s="1"/>
  <c r="G67" i="8"/>
  <c r="J67" i="8" s="1"/>
  <c r="G60" i="8"/>
  <c r="J60" i="8" s="1"/>
  <c r="I59" i="8"/>
  <c r="I57" i="8"/>
  <c r="I61" i="8"/>
  <c r="G61" i="8"/>
  <c r="J61" i="8" s="1"/>
  <c r="I62" i="8"/>
  <c r="G63" i="8"/>
  <c r="J63" i="8" s="1"/>
  <c r="G65" i="8"/>
  <c r="J65" i="8" s="1"/>
  <c r="I66" i="8"/>
  <c r="I7" i="9"/>
  <c r="G24" i="9"/>
  <c r="J24" i="9" s="1"/>
  <c r="G80" i="9"/>
  <c r="J80" i="9" s="1"/>
  <c r="G154" i="9"/>
  <c r="J154" i="9" s="1"/>
  <c r="G218" i="9"/>
  <c r="J218" i="9" s="1"/>
  <c r="G335" i="9"/>
  <c r="J335" i="9" s="1"/>
  <c r="G211" i="9"/>
  <c r="J211" i="9" s="1"/>
  <c r="I227" i="9"/>
  <c r="G326" i="9"/>
  <c r="J326" i="9" s="1"/>
  <c r="G81" i="9"/>
  <c r="J81" i="9" s="1"/>
  <c r="I106" i="9"/>
  <c r="I121" i="9"/>
  <c r="I219" i="9"/>
  <c r="G228" i="9"/>
  <c r="J228" i="9" s="1"/>
  <c r="I306" i="9"/>
  <c r="I74" i="9"/>
  <c r="I113" i="9"/>
  <c r="J263" i="9"/>
  <c r="G316" i="9"/>
  <c r="J316" i="9" s="1"/>
  <c r="I355" i="9"/>
  <c r="G134" i="9"/>
  <c r="J134" i="9" s="1"/>
  <c r="G229" i="9"/>
  <c r="J229" i="9" s="1"/>
  <c r="I330" i="9"/>
  <c r="I323" i="9"/>
  <c r="G356" i="9"/>
  <c r="J356" i="9" s="1"/>
  <c r="G43" i="9"/>
  <c r="J43" i="9" s="1"/>
  <c r="I117" i="9"/>
  <c r="G153" i="9"/>
  <c r="J153" i="9" s="1"/>
  <c r="G173" i="9"/>
  <c r="J173" i="9" s="1"/>
  <c r="G248" i="9"/>
  <c r="J248" i="9" s="1"/>
  <c r="G333" i="9"/>
  <c r="J333" i="9" s="1"/>
  <c r="I75" i="9"/>
  <c r="G163" i="9"/>
  <c r="J163" i="9" s="1"/>
  <c r="I222" i="9"/>
  <c r="G308" i="9"/>
  <c r="J308" i="9" s="1"/>
  <c r="I76" i="9"/>
  <c r="G129" i="9"/>
  <c r="J129" i="9" s="1"/>
  <c r="I174" i="9"/>
  <c r="G223" i="9"/>
  <c r="J223" i="9" s="1"/>
  <c r="G241" i="9"/>
  <c r="J241" i="9" s="1"/>
  <c r="G260" i="9"/>
  <c r="J260" i="9" s="1"/>
  <c r="I315" i="9"/>
  <c r="G327" i="9"/>
  <c r="J327" i="9" s="1"/>
  <c r="G368" i="9"/>
  <c r="J368" i="9" s="1"/>
  <c r="G10" i="9"/>
  <c r="J10" i="9" s="1"/>
  <c r="J32" i="9"/>
  <c r="G114" i="9"/>
  <c r="J114" i="9" s="1"/>
  <c r="I122" i="9"/>
  <c r="G130" i="9"/>
  <c r="J130" i="9" s="1"/>
  <c r="G166" i="9"/>
  <c r="J166" i="9" s="1"/>
  <c r="G224" i="9"/>
  <c r="J224" i="9" s="1"/>
  <c r="G243" i="9"/>
  <c r="J243" i="9" s="1"/>
  <c r="I252" i="9"/>
  <c r="G311" i="9"/>
  <c r="J311" i="9" s="1"/>
  <c r="G329" i="9"/>
  <c r="J329" i="9" s="1"/>
  <c r="I369" i="9"/>
  <c r="I59" i="9"/>
  <c r="G237" i="9"/>
  <c r="J237" i="9" s="1"/>
  <c r="I358" i="9"/>
  <c r="G11" i="9"/>
  <c r="J11" i="9" s="1"/>
  <c r="I34" i="9"/>
  <c r="G104" i="9"/>
  <c r="J104" i="9" s="1"/>
  <c r="G162" i="9"/>
  <c r="J162" i="9" s="1"/>
  <c r="G220" i="9"/>
  <c r="J220" i="9" s="1"/>
  <c r="I239" i="9"/>
  <c r="G251" i="9"/>
  <c r="J251" i="9" s="1"/>
  <c r="G307" i="9"/>
  <c r="J307" i="9" s="1"/>
  <c r="G354" i="9"/>
  <c r="J354" i="9" s="1"/>
  <c r="G331" i="9"/>
  <c r="J331" i="9" s="1"/>
  <c r="G55" i="9"/>
  <c r="J55" i="9" s="1"/>
  <c r="G118" i="9"/>
  <c r="J118" i="9" s="1"/>
  <c r="I33" i="9"/>
  <c r="I49" i="9"/>
  <c r="G87" i="9"/>
  <c r="J87" i="9" s="1"/>
  <c r="I5" i="9"/>
  <c r="I17" i="9"/>
  <c r="G100" i="9"/>
  <c r="J100" i="9" s="1"/>
  <c r="I124" i="9"/>
  <c r="G216" i="9"/>
  <c r="J216" i="9" s="1"/>
  <c r="G231" i="9"/>
  <c r="J231" i="9" s="1"/>
  <c r="G249" i="9"/>
  <c r="J249" i="9" s="1"/>
  <c r="G320" i="9"/>
  <c r="J320" i="9" s="1"/>
  <c r="G336" i="9"/>
  <c r="J336" i="9" s="1"/>
  <c r="G6" i="9"/>
  <c r="J6" i="9" s="1"/>
  <c r="G18" i="9"/>
  <c r="J18" i="9" s="1"/>
  <c r="G57" i="9"/>
  <c r="J57" i="9" s="1"/>
  <c r="G119" i="9"/>
  <c r="J119" i="9" s="1"/>
  <c r="G125" i="9"/>
  <c r="J125" i="9" s="1"/>
  <c r="I137" i="9"/>
  <c r="G12" i="9"/>
  <c r="J12" i="9" s="1"/>
  <c r="G25" i="9"/>
  <c r="J25" i="9" s="1"/>
  <c r="I51" i="9"/>
  <c r="G83" i="9"/>
  <c r="J83" i="9" s="1"/>
  <c r="G131" i="9"/>
  <c r="J131" i="9" s="1"/>
  <c r="I19" i="9"/>
  <c r="I156" i="9"/>
  <c r="G14" i="9"/>
  <c r="J14" i="9" s="1"/>
  <c r="G79" i="9"/>
  <c r="J79" i="9" s="1"/>
  <c r="G133" i="9"/>
  <c r="J133" i="9" s="1"/>
  <c r="G139" i="9"/>
  <c r="J139" i="9" s="1"/>
  <c r="G157" i="9"/>
  <c r="J157" i="9" s="1"/>
  <c r="I152" i="9"/>
  <c r="I14" i="10"/>
  <c r="J76" i="10"/>
  <c r="I16" i="10"/>
  <c r="I93" i="10"/>
  <c r="I28" i="10"/>
  <c r="J52" i="10"/>
  <c r="I41" i="10"/>
  <c r="I83" i="10"/>
  <c r="J64" i="10"/>
  <c r="G94" i="10"/>
  <c r="J94" i="10" s="1"/>
  <c r="I102" i="10"/>
  <c r="G8" i="10"/>
  <c r="J8" i="10" s="1"/>
  <c r="I27" i="10"/>
  <c r="J37" i="10"/>
  <c r="I15" i="10"/>
  <c r="I42" i="10"/>
  <c r="I69" i="10"/>
  <c r="I31" i="10"/>
  <c r="I47" i="10"/>
  <c r="I71" i="10"/>
  <c r="I3" i="10"/>
  <c r="I48" i="10"/>
  <c r="I72" i="10"/>
  <c r="I103" i="10"/>
  <c r="I79" i="10"/>
  <c r="I85" i="10"/>
  <c r="I5" i="10"/>
  <c r="I20" i="10"/>
  <c r="I73" i="10"/>
  <c r="I7" i="10"/>
  <c r="I22" i="10"/>
  <c r="J106" i="10"/>
  <c r="G85" i="13"/>
  <c r="J85" i="13" s="1"/>
  <c r="I85" i="13"/>
  <c r="I78" i="13"/>
  <c r="G78" i="13"/>
  <c r="J78" i="13" s="1"/>
  <c r="I79" i="13"/>
  <c r="I86" i="13"/>
  <c r="G86" i="13"/>
  <c r="J86" i="13" s="1"/>
  <c r="I80" i="13"/>
  <c r="I75" i="13"/>
  <c r="I82" i="13"/>
  <c r="G82" i="13"/>
  <c r="J82" i="13" s="1"/>
  <c r="I89" i="13"/>
  <c r="I90" i="13"/>
  <c r="G90" i="13"/>
  <c r="J90" i="13" s="1"/>
  <c r="I137" i="12"/>
  <c r="G137" i="12"/>
  <c r="J137" i="12" s="1"/>
  <c r="I133" i="12"/>
  <c r="G133" i="12"/>
  <c r="J133" i="12" s="1"/>
  <c r="I129" i="12"/>
  <c r="G129" i="12"/>
  <c r="J129" i="12" s="1"/>
  <c r="I145" i="12"/>
  <c r="G145" i="12"/>
  <c r="J145" i="12" s="1"/>
  <c r="I125" i="12"/>
  <c r="G125" i="12"/>
  <c r="J125" i="12" s="1"/>
  <c r="I141" i="12"/>
  <c r="G141" i="12"/>
  <c r="J141" i="12" s="1"/>
  <c r="G149" i="12"/>
  <c r="J149" i="12" s="1"/>
  <c r="G117" i="11"/>
  <c r="J117" i="11" s="1"/>
  <c r="I117" i="11"/>
  <c r="I122" i="11"/>
  <c r="G122" i="11"/>
  <c r="J122" i="11" s="1"/>
  <c r="I121" i="11"/>
  <c r="G120" i="11"/>
  <c r="J120" i="11" s="1"/>
  <c r="G27" i="7"/>
  <c r="J27" i="7" s="1"/>
  <c r="G6" i="10"/>
  <c r="J6" i="10" s="1"/>
  <c r="G13" i="10"/>
  <c r="J13" i="10" s="1"/>
  <c r="J17" i="10"/>
  <c r="G21" i="10"/>
  <c r="J21" i="10" s="1"/>
  <c r="G25" i="10"/>
  <c r="J25" i="10" s="1"/>
  <c r="G30" i="10"/>
  <c r="J30" i="10" s="1"/>
  <c r="J35" i="10"/>
  <c r="G40" i="10"/>
  <c r="J40" i="10" s="1"/>
  <c r="G44" i="10"/>
  <c r="J44" i="10" s="1"/>
  <c r="J50" i="10"/>
  <c r="J54" i="10"/>
  <c r="J58" i="10"/>
  <c r="J62" i="10"/>
  <c r="J66" i="10"/>
  <c r="G70" i="10"/>
  <c r="J70" i="10" s="1"/>
  <c r="G74" i="10"/>
  <c r="J74" i="10" s="1"/>
  <c r="G78" i="10"/>
  <c r="J78" i="10" s="1"/>
  <c r="J82" i="10"/>
  <c r="G86" i="10"/>
  <c r="J86" i="10" s="1"/>
  <c r="J96" i="10"/>
  <c r="J100" i="10"/>
  <c r="G104" i="10"/>
  <c r="J104" i="10" s="1"/>
  <c r="J108" i="10"/>
  <c r="G60" i="9"/>
  <c r="J60" i="9" s="1"/>
  <c r="I213" i="9"/>
  <c r="G213" i="9"/>
  <c r="J213" i="9" s="1"/>
  <c r="I246" i="9"/>
  <c r="G246" i="9"/>
  <c r="J246" i="9" s="1"/>
  <c r="I254" i="9"/>
  <c r="G254" i="9"/>
  <c r="J254" i="9" s="1"/>
  <c r="I317" i="9"/>
  <c r="G317" i="9"/>
  <c r="J317" i="9" s="1"/>
  <c r="G8" i="9"/>
  <c r="J8" i="9" s="1"/>
  <c r="I13" i="9"/>
  <c r="G26" i="9"/>
  <c r="J26" i="9" s="1"/>
  <c r="I41" i="9"/>
  <c r="G77" i="9"/>
  <c r="J77" i="9" s="1"/>
  <c r="I82" i="9"/>
  <c r="G116" i="9"/>
  <c r="J116" i="9" s="1"/>
  <c r="I120" i="9"/>
  <c r="G146" i="9"/>
  <c r="J146" i="9" s="1"/>
  <c r="G4" i="9"/>
  <c r="J4" i="9" s="1"/>
  <c r="I9" i="9"/>
  <c r="I27" i="9"/>
  <c r="G73" i="9"/>
  <c r="J73" i="9" s="1"/>
  <c r="I78" i="9"/>
  <c r="G105" i="9"/>
  <c r="J105" i="9" s="1"/>
  <c r="G135" i="9"/>
  <c r="J135" i="9" s="1"/>
  <c r="I147" i="9"/>
  <c r="I172" i="9"/>
  <c r="G172" i="9"/>
  <c r="J172" i="9" s="1"/>
  <c r="I225" i="9"/>
  <c r="G225" i="9"/>
  <c r="J225" i="9" s="1"/>
  <c r="I242" i="9"/>
  <c r="G242" i="9"/>
  <c r="J242" i="9" s="1"/>
  <c r="I259" i="9"/>
  <c r="G259" i="9"/>
  <c r="J259" i="9" s="1"/>
  <c r="I313" i="9"/>
  <c r="G313" i="9"/>
  <c r="J313" i="9" s="1"/>
  <c r="I328" i="9"/>
  <c r="G328" i="9"/>
  <c r="J328" i="9" s="1"/>
  <c r="G15" i="9"/>
  <c r="J15" i="9" s="1"/>
  <c r="G45" i="9"/>
  <c r="J45" i="9" s="1"/>
  <c r="G84" i="9"/>
  <c r="J84" i="9" s="1"/>
  <c r="I164" i="9"/>
  <c r="G164" i="9"/>
  <c r="J164" i="9" s="1"/>
  <c r="I221" i="9"/>
  <c r="G221" i="9"/>
  <c r="J221" i="9" s="1"/>
  <c r="I238" i="9"/>
  <c r="G238" i="9"/>
  <c r="J238" i="9" s="1"/>
  <c r="I309" i="9"/>
  <c r="G309" i="9"/>
  <c r="J309" i="9" s="1"/>
  <c r="I324" i="9"/>
  <c r="G324" i="9"/>
  <c r="J324" i="9" s="1"/>
  <c r="G20" i="9"/>
  <c r="J20" i="9" s="1"/>
  <c r="G52" i="9"/>
  <c r="J52" i="9" s="1"/>
  <c r="G90" i="9"/>
  <c r="J90" i="9" s="1"/>
  <c r="I101" i="9"/>
  <c r="G127" i="9"/>
  <c r="J127" i="9" s="1"/>
  <c r="I132" i="9"/>
  <c r="G159" i="9"/>
  <c r="J159" i="9" s="1"/>
  <c r="G16" i="9"/>
  <c r="J16" i="9" s="1"/>
  <c r="I21" i="9"/>
  <c r="G48" i="9"/>
  <c r="J48" i="9" s="1"/>
  <c r="I53" i="9"/>
  <c r="G85" i="9"/>
  <c r="J85" i="9" s="1"/>
  <c r="I92" i="9"/>
  <c r="G123" i="9"/>
  <c r="J123" i="9" s="1"/>
  <c r="I128" i="9"/>
  <c r="G155" i="9"/>
  <c r="J155" i="9" s="1"/>
  <c r="I160" i="9"/>
  <c r="I217" i="9"/>
  <c r="G217" i="9"/>
  <c r="J217" i="9" s="1"/>
  <c r="I232" i="9"/>
  <c r="G232" i="9"/>
  <c r="J232" i="9" s="1"/>
  <c r="I250" i="9"/>
  <c r="G250" i="9"/>
  <c r="J250" i="9" s="1"/>
  <c r="I305" i="9"/>
  <c r="G305" i="9"/>
  <c r="J305" i="9" s="1"/>
  <c r="I321" i="9"/>
  <c r="G321" i="9"/>
  <c r="J321" i="9" s="1"/>
  <c r="G332" i="9"/>
  <c r="J332" i="9" s="1"/>
  <c r="G357" i="9"/>
  <c r="J357" i="9" s="1"/>
  <c r="G366" i="9"/>
  <c r="J366" i="9" s="1"/>
  <c r="G58" i="8"/>
  <c r="J58" i="8" s="1"/>
  <c r="G64" i="8"/>
  <c r="J64" i="8" s="1"/>
  <c r="I28" i="7"/>
  <c r="G28" i="7"/>
  <c r="J28" i="7" s="1"/>
  <c r="G71" i="5"/>
  <c r="J71" i="5" s="1"/>
  <c r="I71" i="5"/>
  <c r="I77" i="5"/>
  <c r="I67" i="5"/>
  <c r="I69" i="5"/>
  <c r="I75" i="5"/>
  <c r="F134" i="8"/>
  <c r="H134" i="8" s="1"/>
  <c r="I134" i="8" l="1"/>
  <c r="G134" i="8"/>
  <c r="J134" i="8" s="1"/>
  <c r="G15" i="14" l="1"/>
  <c r="J15" i="14" s="1"/>
  <c r="G19" i="14"/>
  <c r="J19" i="14" s="1"/>
  <c r="I19" i="14"/>
  <c r="H19" i="14"/>
  <c r="G17" i="14"/>
  <c r="J17" i="14" s="1"/>
  <c r="G21" i="14"/>
  <c r="J21" i="14" s="1"/>
  <c r="H16" i="14"/>
  <c r="I16" i="14"/>
  <c r="G16" i="14"/>
  <c r="J16" i="14" s="1"/>
  <c r="I17" i="14"/>
  <c r="H17" i="14"/>
  <c r="H21" i="14"/>
  <c r="I21" i="14"/>
  <c r="I18" i="14"/>
  <c r="H18" i="14"/>
  <c r="H20" i="14"/>
  <c r="I20" i="14"/>
  <c r="G18" i="14"/>
  <c r="J18" i="14" s="1"/>
  <c r="G20" i="14"/>
  <c r="J20" i="14" s="1"/>
  <c r="H15" i="14"/>
  <c r="I15" i="14"/>
  <c r="F337" i="9"/>
  <c r="H337" i="9" s="1"/>
  <c r="G337" i="9" l="1"/>
  <c r="J337" i="9" s="1"/>
  <c r="I337" i="9"/>
  <c r="H601" i="15" l="1"/>
  <c r="G601" i="15"/>
  <c r="J601" i="15" s="1"/>
  <c r="I601" i="15"/>
  <c r="F22" i="25" l="1"/>
  <c r="G22" i="25" s="1"/>
  <c r="J22" i="25" s="1"/>
  <c r="H22" i="25" l="1"/>
  <c r="I22" i="25"/>
  <c r="B32" i="14" l="1"/>
  <c r="B30" i="14"/>
  <c r="B28" i="14"/>
  <c r="B26" i="14" s="1"/>
  <c r="B12" i="14"/>
  <c r="B3" i="14"/>
  <c r="B248" i="14"/>
  <c r="B81" i="14"/>
  <c r="B214" i="14"/>
  <c r="B173" i="14" s="1"/>
  <c r="B145" i="14"/>
  <c r="B274" i="14"/>
  <c r="B523" i="14"/>
  <c r="B35" i="14"/>
  <c r="C35" i="14"/>
  <c r="C32" i="14"/>
  <c r="C30" i="14"/>
  <c r="C28" i="14"/>
  <c r="C26" i="14" s="1"/>
  <c r="C12" i="14"/>
  <c r="C3" i="14"/>
  <c r="C248" i="14"/>
  <c r="C81" i="14"/>
  <c r="C214" i="14"/>
  <c r="C173" i="14" s="1"/>
  <c r="C145" i="14"/>
  <c r="C274" i="14"/>
  <c r="C523" i="14"/>
  <c r="B564" i="14"/>
  <c r="B572" i="14"/>
  <c r="C564" i="14"/>
  <c r="C572" i="14"/>
  <c r="F255" i="12"/>
  <c r="G255" i="12" s="1"/>
  <c r="J255" i="12" s="1"/>
  <c r="H255" i="12" l="1"/>
  <c r="I25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Rosicleide Calixta Celinski</author>
  </authors>
  <commentList>
    <comment ref="AC890" authorId="0" shapeId="0" xr:uid="{00000000-0006-0000-0A00-000001000000}">
      <text>
        <r>
          <rPr>
            <b/>
            <sz val="9"/>
            <color indexed="81"/>
            <rFont val="Segoe UI"/>
            <family val="2"/>
          </rPr>
          <t>Rosicleide Calixta CelinskI
ENVIAR ASSINADO
ENVIEI O A</t>
        </r>
      </text>
    </comment>
  </commentList>
</comments>
</file>

<file path=xl/sharedStrings.xml><?xml version="1.0" encoding="utf-8"?>
<sst xmlns="http://schemas.openxmlformats.org/spreadsheetml/2006/main" count="95924" uniqueCount="12698">
  <si>
    <t>Rodovia</t>
  </si>
  <si>
    <t>Código do projeto</t>
  </si>
  <si>
    <t>Descrição</t>
  </si>
  <si>
    <t>SPA103079</t>
  </si>
  <si>
    <t>Relatório de Topografia – Rede de Poligonais</t>
  </si>
  <si>
    <t>Relatório de Monografia de Marcos</t>
  </si>
  <si>
    <t>Levantamento Topográfico</t>
  </si>
  <si>
    <t>Programação de investigações geotécnicas</t>
  </si>
  <si>
    <t>Relatório dos Perfis geotécnico individuais (sondagens)</t>
  </si>
  <si>
    <t>Relatório de Sondagens e Perfis Individuais</t>
  </si>
  <si>
    <t>Relatório de Estudos Hidrológicos e aprovação do DAEE</t>
  </si>
  <si>
    <t>Relatório Estudos Ambientais e aprovação do DEPRN</t>
  </si>
  <si>
    <t>Relatório Tecnico de Avaliação Estrutural do Pavimento-FWD</t>
  </si>
  <si>
    <t>Relatório Tecnico de Avaliação Funcional</t>
  </si>
  <si>
    <t>Projeto funcional</t>
  </si>
  <si>
    <t>Traçado em planta-Interseções</t>
  </si>
  <si>
    <t>Traçado em perfil-Interseções</t>
  </si>
  <si>
    <t>Seção transversal tipo</t>
  </si>
  <si>
    <t>Traçado – planta e perfil</t>
  </si>
  <si>
    <t>Memória de Cálculo</t>
  </si>
  <si>
    <t>Nota de serviço de pavimento acabado</t>
  </si>
  <si>
    <t>Planta de distribuição de volumes</t>
  </si>
  <si>
    <t>Perfil de distribuição de volumes – diagrama de Bruckner</t>
  </si>
  <si>
    <t>Memória de cálculo de volumes</t>
  </si>
  <si>
    <t>Quadro de orientação de terraplenagem</t>
  </si>
  <si>
    <t>Drenagem de vias</t>
  </si>
  <si>
    <t>Relatório dos Estudos Hidrológicos</t>
  </si>
  <si>
    <t>Memória de Cálculo Hidráulicos</t>
  </si>
  <si>
    <t xml:space="preserve">Planta de distribuição de pavimento </t>
  </si>
  <si>
    <t>Seção-tipo do pavimento</t>
  </si>
  <si>
    <t>Detallhes-Reparos localizados</t>
  </si>
  <si>
    <t>Memória de Cálculo de Pavimentação-Restauração de Pavimento</t>
  </si>
  <si>
    <t>Memória de Cálculo de Pavimentação-Pavimentos</t>
  </si>
  <si>
    <t>Memória de Cálculo de Quantidades -Pavimentação</t>
  </si>
  <si>
    <t>Sinalização horizontal</t>
  </si>
  <si>
    <t>Sinalização vertical</t>
  </si>
  <si>
    <t>Dispositivos de segurança de tráfego</t>
  </si>
  <si>
    <t>Sinalização vertical e horizontal</t>
  </si>
  <si>
    <t>Mapeamento geológico e localização de sondagens</t>
  </si>
  <si>
    <t>Planta de localização de sondagens e perfil longitudinal</t>
  </si>
  <si>
    <t>Relatório de Localização dos Depósito de material excedente (DME) e área de empréstimo (AE)</t>
  </si>
  <si>
    <t>Planta de Localização dis Depósito de material excedente (DME) e área de empréstimo (AE)</t>
  </si>
  <si>
    <t>Estudos geotécnicos para cortes e aterros</t>
  </si>
  <si>
    <t>Inspeção de OAE-Relatório de Patologia</t>
  </si>
  <si>
    <t>Inspeção de OAE-Relatório de Terapia</t>
  </si>
  <si>
    <t>Cadastro unificado de interferências</t>
  </si>
  <si>
    <t>Planta de desvio provisório</t>
  </si>
  <si>
    <t>Memória de Cálculo de Quantidades  - Desvio de Tráfego</t>
  </si>
  <si>
    <t>Planta Geral de Desapropriação</t>
  </si>
  <si>
    <t>Cadastro Individual de Desapropriação</t>
  </si>
  <si>
    <t>Planta do cadastro Individual de Desapropriação</t>
  </si>
  <si>
    <t>Relatório de Caracterização e Análise Ambiental Prelim.</t>
  </si>
  <si>
    <t>Relatório da Pesquisa de tráfego motorizado</t>
  </si>
  <si>
    <t>Relatório dos Estudos de tráfego</t>
  </si>
  <si>
    <t>Indice de Documentos</t>
  </si>
  <si>
    <t>Memória de Cálculo de Quantidades Geral</t>
  </si>
  <si>
    <t>Planilha de Quantidades</t>
  </si>
  <si>
    <t>Relatorio Final do Projeto</t>
  </si>
  <si>
    <t>Relatorio Final de Check List</t>
  </si>
  <si>
    <t>SP0000097</t>
  </si>
  <si>
    <t>Relatório dos cadastros de Bueiros Existentes</t>
  </si>
  <si>
    <t>Programação de trados e poços</t>
  </si>
  <si>
    <t>Ensaios geotécnicos de laboratório</t>
  </si>
  <si>
    <t>Planta de Bacias</t>
  </si>
  <si>
    <t>Perfil dos dispositivos de drenagem</t>
  </si>
  <si>
    <t>Estruturas de concreto para drenagem</t>
  </si>
  <si>
    <t>Deatlhes-Reparos localizados</t>
  </si>
  <si>
    <t>Memória de Cálculo de Quantidades -Sinalização e Segurança</t>
  </si>
  <si>
    <t>Desenhos de Estruturas</t>
  </si>
  <si>
    <t>Memória de Cálculo Estrutural</t>
  </si>
  <si>
    <t>SP0000151</t>
  </si>
  <si>
    <t>Estudos geotécnicos para fundações</t>
  </si>
  <si>
    <t>SPA045127</t>
  </si>
  <si>
    <t>SP0000253</t>
  </si>
  <si>
    <t>SP0000268</t>
  </si>
  <si>
    <t>SP0000249</t>
  </si>
  <si>
    <t>SP0000259</t>
  </si>
  <si>
    <t>SP0000350</t>
  </si>
  <si>
    <t>Sinalização Vertical, Horizontal e Dispositivos complementares-Planta</t>
  </si>
  <si>
    <t>Sinalização Vertical, Horizontal e Dispositivos complementares-Detalhes</t>
  </si>
  <si>
    <t>SP0000129</t>
  </si>
  <si>
    <t>Relatório de Sinalização e Dispositivos de Segurança</t>
  </si>
  <si>
    <t>SP0000147</t>
  </si>
  <si>
    <t>Memória de Cálculo de Dimensionamento</t>
  </si>
  <si>
    <t>Memória de Cálculo de Restauração</t>
  </si>
  <si>
    <t>SP0000250</t>
  </si>
  <si>
    <t>SP0000331</t>
  </si>
  <si>
    <t>CT0220164</t>
  </si>
  <si>
    <t>Relatorio Mensal de Andamento dos Serviços</t>
  </si>
  <si>
    <t>Relatório Consolidado mensal de Serviços - Duplicações - Trechos 1 a 3</t>
  </si>
  <si>
    <t>Relatório Consolidado mensal de Serviços – Restauração e Melhorias - Trechos 4 a 9</t>
  </si>
  <si>
    <t>Relatório Consolidado mensal de Serviços – Atualização de Projeto existente - Trechos 10 a 14</t>
  </si>
  <si>
    <t>Projeto Funcional</t>
  </si>
  <si>
    <t>Data de Emissão ao Cliente</t>
  </si>
  <si>
    <t>MR</t>
  </si>
  <si>
    <t>R031</t>
  </si>
  <si>
    <t>1º emissão</t>
  </si>
  <si>
    <t>Status de Devolução</t>
  </si>
  <si>
    <t>Data do Envio ao DER</t>
  </si>
  <si>
    <t>Última Revisão</t>
  </si>
  <si>
    <t>Devolução</t>
  </si>
  <si>
    <t>RT-SPA103079-000.002-000-T01/001</t>
  </si>
  <si>
    <t>RT-SPA103079-000.002-000-T05/001</t>
  </si>
  <si>
    <t>DE-SPA103079-000.002-000-T01/001</t>
  </si>
  <si>
    <t>DE-SPA103079-000.002-000-T01/002</t>
  </si>
  <si>
    <t>DE-SPA103079-000.002-000-T01/003</t>
  </si>
  <si>
    <t>DE-SPA103079-000.002-000-T01/004</t>
  </si>
  <si>
    <t>DE-SPA103079-000.002-000-G14/001</t>
  </si>
  <si>
    <t>DE-SPA103079-000.002-000-G14/002</t>
  </si>
  <si>
    <t>RT-SPA103079-000.002-000-G02/001</t>
  </si>
  <si>
    <t>RT-SPA103079-000.002-000-G13/001</t>
  </si>
  <si>
    <t>RT-SPA103079-000.002-000-G13/002</t>
  </si>
  <si>
    <t>RT-SPA103079-000.002-000-H08/001</t>
  </si>
  <si>
    <t>RT-SPA103079-000.002-000-S07/001</t>
  </si>
  <si>
    <t>RT-SPA103079-000.002-000-P09/001</t>
  </si>
  <si>
    <t>RT-SPA103079-000.002-000-P09/002</t>
  </si>
  <si>
    <t>DE-SPA103079-000.002-000-F01/001</t>
  </si>
  <si>
    <t>DE-SPA103079-000.002-000-F01/002</t>
  </si>
  <si>
    <t>DE-SPA103079-000.002-000-F02/001</t>
  </si>
  <si>
    <t>DE-SPA103079-000.002-000-F03/001</t>
  </si>
  <si>
    <t>DE-SPA103079-000.002-000-F05/001</t>
  </si>
  <si>
    <t>DE-SPA103079-000.002-000-F07/001</t>
  </si>
  <si>
    <t>DE-SPA103079-000.002-000-F07/002</t>
  </si>
  <si>
    <t>DE-SPA103079-000.002-000-F07/003</t>
  </si>
  <si>
    <t>DE-SPA103079-000.002-000-F07/004</t>
  </si>
  <si>
    <t>MC-SPA103079-000.002-000-F07/001</t>
  </si>
  <si>
    <t>NS-SPA103079-000.002-000-P01/001</t>
  </si>
  <si>
    <t>DE-SPA103079-000.002-000-Q02/001</t>
  </si>
  <si>
    <t>DE-SPA103079-000.002-000-Q03/001</t>
  </si>
  <si>
    <t>MC-SPA103079-000.002-000-Q04/001</t>
  </si>
  <si>
    <t>MD-SPA103079-000.002-000-Q05/001</t>
  </si>
  <si>
    <t>DE-SPA103079-000.002-000-H04/001</t>
  </si>
  <si>
    <t>DE-SPA103079-000.002-000-H04/002</t>
  </si>
  <si>
    <t>DE-SPA103079-000.002-000-H04/003</t>
  </si>
  <si>
    <t>DE-SPA103079-000.002-000-H04/004</t>
  </si>
  <si>
    <t>DE-SPA103079-000.002-000-H06/001</t>
  </si>
  <si>
    <t>RT-SPA103079-000.002-000-H01/001</t>
  </si>
  <si>
    <t>MC-SPA103079-000.002-000-H04/001</t>
  </si>
  <si>
    <t>DE-SPA103079-000.002-000-P09/001</t>
  </si>
  <si>
    <t>DE-SPA103079-000.002-000-P09/002</t>
  </si>
  <si>
    <t>DE-SPA103079-000.002-000-P09/003</t>
  </si>
  <si>
    <t>DE-SPA103079-000.002-000-P09/004</t>
  </si>
  <si>
    <t>DE-SPA103079-000.002-000-P05/001</t>
  </si>
  <si>
    <t>DE-SPA103079-000.002-000-P05/002</t>
  </si>
  <si>
    <t>DE-SPA103079-000.002-000-P07/001</t>
  </si>
  <si>
    <t>MC-SPA103079-000.002-000-P09/001</t>
  </si>
  <si>
    <t>MC-SPA103079-000.002-000-P09/002</t>
  </si>
  <si>
    <t>MC-SPA103079-000.002-000-P09/003</t>
  </si>
  <si>
    <t>DE-SPA103079-000.002-000-L01/001</t>
  </si>
  <si>
    <t>DE-SPA103079-000.002-000-L02/001</t>
  </si>
  <si>
    <t>DE-SPA103079-000.002-000-L02/002</t>
  </si>
  <si>
    <t>DE-SPA103079-000.002-000-L02/003</t>
  </si>
  <si>
    <t>DE-SPA103079-000.002-000-L03/001</t>
  </si>
  <si>
    <t>DE-SPA103079-000.002-000-L03/002</t>
  </si>
  <si>
    <t>DE-SPA103079-000.002-000-L07/001</t>
  </si>
  <si>
    <t>DE-SPA103079-000.002-000-L07/002</t>
  </si>
  <si>
    <t>DE-SPA103079-000.002-000-L07/003</t>
  </si>
  <si>
    <t>DE-SPA103079-000.002-000-L07/004</t>
  </si>
  <si>
    <t>RT-SPA103079-000.002-000-G01/001</t>
  </si>
  <si>
    <t>DE-SPA103079-000.002-000-G12/001</t>
  </si>
  <si>
    <t>DE-SPA103079-000.002-000-G12/002</t>
  </si>
  <si>
    <t>DE-SPA103079-000.002-000-G12/003</t>
  </si>
  <si>
    <t>DE-SPA103079-000.002-000-G12/004</t>
  </si>
  <si>
    <t>RT-SPA103079-000.002-000-Q07/001</t>
  </si>
  <si>
    <t>RT-SPA103079-000.002-000-Q07/002</t>
  </si>
  <si>
    <t>DE-SPA103079-000.002-000-Q07/001</t>
  </si>
  <si>
    <t>DE-SPA103079-000.002-000-Q07/002</t>
  </si>
  <si>
    <t>RT-SPA103079-000.002-000-G18/001</t>
  </si>
  <si>
    <t>DE-SPA103079-000.002-000-G18/001</t>
  </si>
  <si>
    <t>DE-SPA103079-000.002-000-G18/002</t>
  </si>
  <si>
    <t>DE-SPA103079-000.002-000-G18/003</t>
  </si>
  <si>
    <t>DE-SPA103079-000.002-000-G18/004</t>
  </si>
  <si>
    <t>RT-SPA103079-000.002-000-C01/001</t>
  </si>
  <si>
    <t>RT-SPA103079-000.002-000-C01/002</t>
  </si>
  <si>
    <t>RT-SPA103079-000.002-000-C01/003</t>
  </si>
  <si>
    <t>RT-SPA103079-000.002-000-C01/004</t>
  </si>
  <si>
    <t>DE-SPA103079-000.002-000-I01/001</t>
  </si>
  <si>
    <t>DE-SPA103079-000.002-000-I01/002</t>
  </si>
  <si>
    <t>DE-SPA103079-000.002-000-B02/001</t>
  </si>
  <si>
    <t>DE-SPA103079-000.002-000-B02/002</t>
  </si>
  <si>
    <t>MC-SPA103079-000.002-000-B02/001</t>
  </si>
  <si>
    <t>DE-SPA103079-000.002-000-D01/001</t>
  </si>
  <si>
    <t>DE-SPA103079-000.002-000-D01/002</t>
  </si>
  <si>
    <t>CD-SPA103079-000.002-000-D02/001</t>
  </si>
  <si>
    <t>DE-SPA103079-000.002-000-D02/001</t>
  </si>
  <si>
    <t>RT-SPA103079-000.002-000-S19/001</t>
  </si>
  <si>
    <t>RT-SPA103079-000.002-000-J01/001</t>
  </si>
  <si>
    <t>RT-SPA103079-000.002-000-J04/002</t>
  </si>
  <si>
    <t>ID-SPA103079-000.002-000-A09/001</t>
  </si>
  <si>
    <t>MC-SPA103079-000.002-000-A09/001</t>
  </si>
  <si>
    <t>PL-SPA103079-000.002-000-A07/001</t>
  </si>
  <si>
    <t>RT-SPA103079-000.002-000-A09/001</t>
  </si>
  <si>
    <t>RT-SPA103079-000.002-000-A09/002</t>
  </si>
  <si>
    <t>RT-SP0000097-012.023-000-T01/001</t>
  </si>
  <si>
    <t>RT-SP0000097-012.023-000-T05/001</t>
  </si>
  <si>
    <t>RT-SP0000097-012.023-000-H09/001</t>
  </si>
  <si>
    <t>DE-SP0000097-012.023-000-T01/001</t>
  </si>
  <si>
    <t>DE-SP0000097-012.023-000-T01/002</t>
  </si>
  <si>
    <t>DE-SP0000097-012.023-000-T01/003</t>
  </si>
  <si>
    <t>DE-SP0000097-012.023-000-T01/004</t>
  </si>
  <si>
    <t>DE-SP0000097-012.023-000-T01/005</t>
  </si>
  <si>
    <t>DE-SP0000097-012.023-000-T01/006</t>
  </si>
  <si>
    <t>DE-SP0000097-012.023-000-T01/007</t>
  </si>
  <si>
    <t>DE-SP0000097-012.023-000-T01/008</t>
  </si>
  <si>
    <t>DE-SP0000097-012.023-000-T01/009</t>
  </si>
  <si>
    <t>DE-SP0000097-012.023-000-T01/010</t>
  </si>
  <si>
    <t>DE-SP0000097-012.023-000-T01/011</t>
  </si>
  <si>
    <t>DE-SP0000097-012.023-000-T01/012</t>
  </si>
  <si>
    <t>DE-SP0000097-012.023-000-T01/013</t>
  </si>
  <si>
    <t>DE-SP0000097-012.023-000-T01/014</t>
  </si>
  <si>
    <t>DE-SP0000097-012.023-000-T01/015</t>
  </si>
  <si>
    <t>DE-SP0000097-012.023-000-G14/101</t>
  </si>
  <si>
    <t>DE-SP0000097-012.023-000-G14/102</t>
  </si>
  <si>
    <t>DE-SP0000097-012.023-000-G14/103</t>
  </si>
  <si>
    <t>DE-SP0000097-012.023-000-G14/104</t>
  </si>
  <si>
    <t>DE-SP0000097-012.023-000-G14/105</t>
  </si>
  <si>
    <t>DE-SP0000097-012.023-000-G14/106</t>
  </si>
  <si>
    <t>DE-SP0000097-012.023-000-G14/107</t>
  </si>
  <si>
    <t>RT-SP0000097-012.023-000-G02/001</t>
  </si>
  <si>
    <t>DE-SP0000097-012.023-000-G14/001</t>
  </si>
  <si>
    <t>DE-SP0000097-012.023-000-G14/002</t>
  </si>
  <si>
    <t>DE-SP0000097-012.023-000-G14/003</t>
  </si>
  <si>
    <t>DE-SP0000097-012.023-000-G14/004</t>
  </si>
  <si>
    <t>DE-SP0000097-012.023-000-G14/005</t>
  </si>
  <si>
    <t>RT-SP0000097-012.023-000-G13/001</t>
  </si>
  <si>
    <t>RT-SP0000097-012.023-000-H08/001</t>
  </si>
  <si>
    <t>RT-SP0000097-012.023-000-S07/001</t>
  </si>
  <si>
    <t>RT-SP0000097-012.023-000-P09/001</t>
  </si>
  <si>
    <t>RT-SP0000097-012.023-000-P09/002</t>
  </si>
  <si>
    <t>DE-SP0000097-012.023-000-F01/001</t>
  </si>
  <si>
    <t>DE-SP0000097-012.023-000-F01/002</t>
  </si>
  <si>
    <t>DE-SP0000097-012.023-000-F01/003</t>
  </si>
  <si>
    <t>DE-SP0000097-012.023-000-F01/004</t>
  </si>
  <si>
    <t>DE-SP0000097-012.023-000-F01/005</t>
  </si>
  <si>
    <t>DE-SP0000097-012.023-000-F01/006</t>
  </si>
  <si>
    <t>DE-SP0000097-012.023-000-F01/007</t>
  </si>
  <si>
    <t>DE-SP0000097-012.023-000-F01/008</t>
  </si>
  <si>
    <t>DE-SP0000097-012.023-000-F02/001</t>
  </si>
  <si>
    <t>DE-SP0000097-012.023-000-F02/002</t>
  </si>
  <si>
    <t>DE-SP0000097-012.023-000-F03/001</t>
  </si>
  <si>
    <t>DE-SP0000097-012.023-000-F05/001</t>
  </si>
  <si>
    <t>DE-SP0000097-012.023-000-F07/001</t>
  </si>
  <si>
    <t>DE-SP0000097-012.023-000-F07/002</t>
  </si>
  <si>
    <t>DE-SP0000097-012.023-000-F07/003</t>
  </si>
  <si>
    <t>DE-SP0000097-012.023-000-F07/004</t>
  </si>
  <si>
    <t>DE-SP0000097-012.023-000-F07/005</t>
  </si>
  <si>
    <t>DE-SP0000097-012.023-000-F07/006</t>
  </si>
  <si>
    <t>DE-SP0000097-012.023-000-F07/007</t>
  </si>
  <si>
    <t>DE-SP0000097-012.023-000-F07/008</t>
  </si>
  <si>
    <t>DE-SP0000097-012.023-000-F07/009</t>
  </si>
  <si>
    <t>DE-SP0000097-012.023-000-F07/010</t>
  </si>
  <si>
    <t>DE-SP0000097-012.023-000-F07/011</t>
  </si>
  <si>
    <t>DE-SP0000097-012.023-000-F07/012</t>
  </si>
  <si>
    <t>DE-SP0000097-012.023-000-F07/013</t>
  </si>
  <si>
    <t>DE-SP0000097-012.023-000-F07/014</t>
  </si>
  <si>
    <t>DE-SP0000097-012.023-000-F07/015</t>
  </si>
  <si>
    <t>MC-SP0000097-012.023-000-F07/001</t>
  </si>
  <si>
    <t>NS-SP0000097-012.023-000-P01/001</t>
  </si>
  <si>
    <t>NS-SP0000097-012.023-000-P01/002</t>
  </si>
  <si>
    <t>NS-SP0000097-012.023-000-P01/003</t>
  </si>
  <si>
    <t>DE-SP0000097-012.023-000-Q02/001</t>
  </si>
  <si>
    <t>DE-SP0000097-012.023-000-Q02/002</t>
  </si>
  <si>
    <t>DE-SP0000097-012.023-000-Q02/003</t>
  </si>
  <si>
    <t>DE-SP0000097-012.023-000-Q03/001</t>
  </si>
  <si>
    <t>DE-SP0000097-012.023-000-Q03/002</t>
  </si>
  <si>
    <t>DE-SP0000097-012.023-000-Q03/003</t>
  </si>
  <si>
    <t>MC-SP0000097-012.023-000-Q04/001</t>
  </si>
  <si>
    <t>MD-SP0000097-012.023-000-Q05/001</t>
  </si>
  <si>
    <t>DE-SP0000097-012.023-000-H01/001</t>
  </si>
  <si>
    <t>DE-SP0000097-012.023-000-H01/002</t>
  </si>
  <si>
    <t>DE-SP0000097-012.023-000-H04/001</t>
  </si>
  <si>
    <t>DE-SP0000097-012.023-000-H04/002</t>
  </si>
  <si>
    <t>DE-SP0000097-012.023-000-H04/003</t>
  </si>
  <si>
    <t>DE-SP0000097-012.023-000-H04/004</t>
  </si>
  <si>
    <t>DE-SP0000097-012.023-000-H04/005</t>
  </si>
  <si>
    <t>DE-SP0000097-012.023-000-H04/006</t>
  </si>
  <si>
    <t>DE-SP0000097-012.023-000-H04/007</t>
  </si>
  <si>
    <t>DE-SP0000097-012.023-000-H04/008</t>
  </si>
  <si>
    <t>DE-SP0000097-012.023-000-H04/009</t>
  </si>
  <si>
    <t>DE-SP0000097-012.023-000-H04/010</t>
  </si>
  <si>
    <t>DE-SP0000097-012.023-000-H04/011</t>
  </si>
  <si>
    <t>DE-SP0000097-012.023-000-H04/012</t>
  </si>
  <si>
    <t>DE-SP0000097-012.023-000-H04/013</t>
  </si>
  <si>
    <t>DE-SP0000097-012.023-000-H04/014</t>
  </si>
  <si>
    <t>DE-SP0000097-012.023-000-H04/015</t>
  </si>
  <si>
    <t>DE-SP0000097-012.023-000-H06/001</t>
  </si>
  <si>
    <t>DE-SP0000097-012.023-000-H06/002</t>
  </si>
  <si>
    <t>DE-SP0000097-012.023-000-H06/003</t>
  </si>
  <si>
    <t>DE-SP0000097-012.023-000-H06/004</t>
  </si>
  <si>
    <t>DE-SP0000097-012.023-000-H06/005</t>
  </si>
  <si>
    <t>DE-SP0000097-012.023-000-H06/006</t>
  </si>
  <si>
    <t>DE-SP0000097-012.023-000-C03/001</t>
  </si>
  <si>
    <t>RT-SP0000097-012.023-000-H01/001</t>
  </si>
  <si>
    <t>MC-SP0000097-012.023-000-H04/001</t>
  </si>
  <si>
    <t>DE-SP0000097-012.023-000-P09/001</t>
  </si>
  <si>
    <t>DE-SP0000097-012.023-000-P09/002</t>
  </si>
  <si>
    <t>DE-SP0000097-012.023-000-P09/003</t>
  </si>
  <si>
    <t>DE-SP0000097-012.023-000-P09/004</t>
  </si>
  <si>
    <t>DE-SP0000097-012.023-000-P09/005</t>
  </si>
  <si>
    <t>DE-SP0000097-012.023-000-P09/006</t>
  </si>
  <si>
    <t>DE-SP0000097-012.023-000-P09/007</t>
  </si>
  <si>
    <t>DE-SP0000097-012.023-000-P09/008</t>
  </si>
  <si>
    <t>DE-SP0000097-012.023-000-P09/009</t>
  </si>
  <si>
    <t>DE-SP0000097-012.023-000-P09/010</t>
  </si>
  <si>
    <t>DE-SP0000097-012.023-000-P09/011</t>
  </si>
  <si>
    <t>DE-SP0000097-012.023-000-P09/012</t>
  </si>
  <si>
    <t>DE-SP0000097-012.023-000-P09/013</t>
  </si>
  <si>
    <t>DE-SP0000097-012.023-000-P09/014</t>
  </si>
  <si>
    <t>DE-SP0000097-012.023-000-P09/015</t>
  </si>
  <si>
    <t>DE-SP0000097-012.023-000-P05/001</t>
  </si>
  <si>
    <t>DE-SP0000097-012.023-000-P05/002</t>
  </si>
  <si>
    <t>DE-SP0000097-012.023-000-P05/003</t>
  </si>
  <si>
    <t>DE-SP0000097-012.023-000-P07/001</t>
  </si>
  <si>
    <t>MC-SP0000097-012.023-000-P09/001</t>
  </si>
  <si>
    <t>MC-SP0000097-012.023-000-P09/002</t>
  </si>
  <si>
    <t>MC-SP0000097-012.023-000-P09/003</t>
  </si>
  <si>
    <t>DE-SP0000097-012.023-000-L01/001</t>
  </si>
  <si>
    <t>DE-SP0000097-012.023-000-L02/001</t>
  </si>
  <si>
    <t>DE-SP0000097-012.023-000-L02/002</t>
  </si>
  <si>
    <t>DE-SP0000097-012.023-000-L02/003</t>
  </si>
  <si>
    <t>DE-SP0000097-012.023-000-L02/004</t>
  </si>
  <si>
    <t>DE-SP0000097-012.023-000-L03/001</t>
  </si>
  <si>
    <t>DE-SP0000097-012.023-000-L03/002</t>
  </si>
  <si>
    <t>DE-SP0000097-012.023-000-L07/001</t>
  </si>
  <si>
    <t>DE-SP0000097-012.023-000-L07/002</t>
  </si>
  <si>
    <t>DE-SP0000097-012.023-000-L07/003</t>
  </si>
  <si>
    <t>DE-SP0000097-012.023-000-L07/004</t>
  </si>
  <si>
    <t>DE-SP0000097-012.023-000-L07/005</t>
  </si>
  <si>
    <t>DE-SP0000097-012.023-000-L07/006</t>
  </si>
  <si>
    <t>DE-SP0000097-012.023-000-L07/007</t>
  </si>
  <si>
    <t>DE-SP0000097-012.023-000-L07/008</t>
  </si>
  <si>
    <t>DE-SP0000097-012.023-000-L07/009</t>
  </si>
  <si>
    <t>DE-SP0000097-012.023-000-L07/010</t>
  </si>
  <si>
    <t>DE-SP0000097-012.023-000-L07/011</t>
  </si>
  <si>
    <t>DE-SP0000097-012.023-000-L07/012</t>
  </si>
  <si>
    <t>DE-SP0000097-012.023-000-L07/013</t>
  </si>
  <si>
    <t>DE-SP0000097-012.023-000-L07/014</t>
  </si>
  <si>
    <t>DE-SP0000097-012.023-000-L07/015</t>
  </si>
  <si>
    <t>MC-SP0000097-012.023-000-L09/001</t>
  </si>
  <si>
    <t>RT-SP0000097-012.023-000-G01/001</t>
  </si>
  <si>
    <t>DE-SP0000097-012.023-000-G12/001</t>
  </si>
  <si>
    <t>DE-SP0000097-012.023-000-G12/002</t>
  </si>
  <si>
    <t>DE-SP0000097-012.023-000-G12/003</t>
  </si>
  <si>
    <t>DE-SP0000097-012.023-000-G12/004</t>
  </si>
  <si>
    <t>DE-SP0000097-012.023-000-G12/005</t>
  </si>
  <si>
    <t>DE-SP0000097-012.023-000-G12/006</t>
  </si>
  <si>
    <t>DE-SP0000097-012.023-000-G12/007</t>
  </si>
  <si>
    <t>DE-SP0000097-012.023-000-G12/008</t>
  </si>
  <si>
    <t>DE-SP0000097-012.023-000-G12/009</t>
  </si>
  <si>
    <t>DE-SP0000097-012.023-000-G12/010</t>
  </si>
  <si>
    <t>DE-SP0000097-012.023-000-G12/011</t>
  </si>
  <si>
    <t>DE-SP0000097-012.023-000-G12/012</t>
  </si>
  <si>
    <t>DE-SP0000097-012.023-000-G12/013</t>
  </si>
  <si>
    <t>DE-SP0000097-012.023-000-G12/014</t>
  </si>
  <si>
    <t>DE-SP0000097-012.023-000-G12/015</t>
  </si>
  <si>
    <t>RT-SP0000097-012.023-000-Q07/001</t>
  </si>
  <si>
    <t>RT-SP0000097-012.023-000-Q07/002</t>
  </si>
  <si>
    <t>DE-SP0000097-012.023-000-Q07/001</t>
  </si>
  <si>
    <t>DE-SP0000097-012.023-000-Q07/002</t>
  </si>
  <si>
    <t>DE-SP0000097-012.023-000-Q07/003</t>
  </si>
  <si>
    <t>DE-SP0000097-012.023-000-Q07/004</t>
  </si>
  <si>
    <t>RT-SP0000097-012.023-000-G18/001</t>
  </si>
  <si>
    <t>RT-SP0000097-012.023-000-G18/002</t>
  </si>
  <si>
    <t>DE-SP0000097-012.023-000-G18/001</t>
  </si>
  <si>
    <t>DE-SP0000097-012.023-000-G18/002</t>
  </si>
  <si>
    <t>DE-SP0000097-012.023-000-G18/003</t>
  </si>
  <si>
    <t>DE-SP0000097-012.023-000-G18/004</t>
  </si>
  <si>
    <t>DE-SP0000097-012.023-000-G18/005</t>
  </si>
  <si>
    <t>DE-SP0000097-012.023-000-G18/006</t>
  </si>
  <si>
    <t>DE-SP0000097-012.023-000-C01/101</t>
  </si>
  <si>
    <t>DE-SP0000097-012.023-000-C01/102</t>
  </si>
  <si>
    <t>DE-SP0000097-012.023-000-C01/103</t>
  </si>
  <si>
    <t>DE-SP0000097-012.023-000-C01/104</t>
  </si>
  <si>
    <t>DE-SP0000097-012.023-000-C01/105</t>
  </si>
  <si>
    <t>DE-SP0000097-012.023-000-C01/106</t>
  </si>
  <si>
    <t>DE-SP0000097-012.023-000-C01/107</t>
  </si>
  <si>
    <t>DE-SP0000097-012.023-000-C01/108</t>
  </si>
  <si>
    <t>DE-SP0000097-012.023-000-C01/109</t>
  </si>
  <si>
    <t>DE-SP0000097-012.023-000-C01/110</t>
  </si>
  <si>
    <t>DE-SP0000097-012.023-000-C01/111</t>
  </si>
  <si>
    <t>DE-SP0000097-012.023-000-C01/112</t>
  </si>
  <si>
    <t>DE-SP0000097-012.023-000-C01/113</t>
  </si>
  <si>
    <t>DE-SP0000097-012.023-000-C01/114</t>
  </si>
  <si>
    <t>DE-SP0000097-012.023-000-C01/115</t>
  </si>
  <si>
    <t>DE-SP0000097-012.023-000-C01/116</t>
  </si>
  <si>
    <t>DE-SP0000097-012.023-000-C01/117</t>
  </si>
  <si>
    <t>DE-SP0000097-012.023-000-C01/118</t>
  </si>
  <si>
    <t>DE-SP0000097-012.023-000-C01/201</t>
  </si>
  <si>
    <t>DE-SP0000097-012.023-000-C01/202</t>
  </si>
  <si>
    <t>DE-SP0000097-012.023-000-C01/203</t>
  </si>
  <si>
    <t>DE-SP0000097-012.023-000-C01/204</t>
  </si>
  <si>
    <t>DE-SP0000097-012.023-000-C01/205</t>
  </si>
  <si>
    <t>DE-SP0000097-012.023-000-C01/206</t>
  </si>
  <si>
    <t>DE-SP0000097-012.023-000-C01/207</t>
  </si>
  <si>
    <t>DE-SP0000097-012.023-000-C01/208</t>
  </si>
  <si>
    <t>DE-SP0000097-012.023-000-C01/209</t>
  </si>
  <si>
    <t>DE-SP0000097-012.023-000-C01/210</t>
  </si>
  <si>
    <t>DE-SP0000097-012.023-000-C01/211</t>
  </si>
  <si>
    <t>DE-SP0000097-012.023-000-C01/212</t>
  </si>
  <si>
    <t>DE-SP0000097-012.023-000-C01/213</t>
  </si>
  <si>
    <t>DE-SP0000097-012.023-000-C01/214</t>
  </si>
  <si>
    <t>DE-SP0000097-012.023-000-C01/215</t>
  </si>
  <si>
    <t>DE-SP0000097-012.023-000-C01/216</t>
  </si>
  <si>
    <t>DE-SP0000097-012.023-000-C01/217</t>
  </si>
  <si>
    <t>DE-SP0000097-012.023-000-C01/218</t>
  </si>
  <si>
    <t>MC-SP0000097-012.023-000-C01/101</t>
  </si>
  <si>
    <t>MC-SP0000097-012.023-000-C01/201</t>
  </si>
  <si>
    <t>DE-SP0000097-012.023-000-I01/001</t>
  </si>
  <si>
    <t>DE-SP0000097-012.023-000-I01/002</t>
  </si>
  <si>
    <t>DE-SP0000097-012.023-000-I01/003</t>
  </si>
  <si>
    <t>DE-SP0000097-012.023-000-I01/004</t>
  </si>
  <si>
    <t>DE-SP0000097-012.023-000-I01/005</t>
  </si>
  <si>
    <t>DE-SP0000097-012.023-000-I01/006</t>
  </si>
  <si>
    <t>DE-SP0000097-012.023-000-I01/007</t>
  </si>
  <si>
    <t>DE-SP0000097-012.023-000-I01/008</t>
  </si>
  <si>
    <t>DE-SP0000097-012.023-000-B02/001</t>
  </si>
  <si>
    <t>DE-SP0000097-012.023-000-B02/002</t>
  </si>
  <si>
    <t>MC-SP0000097-012.023-000-B02/001</t>
  </si>
  <si>
    <t>DE-SP0000097-012.023-000-D01/001</t>
  </si>
  <si>
    <t>DE-SP0000097-012.023-000-D01/002</t>
  </si>
  <si>
    <t>DE-SP0000097-012.023-000-D01/003</t>
  </si>
  <si>
    <t>DE-SP0000097-012.023-000-D01/004</t>
  </si>
  <si>
    <t>DE-SP0000097-012.023-000-D01/005</t>
  </si>
  <si>
    <t>CD-SP0000097-012.023-000-D02/001</t>
  </si>
  <si>
    <t>DE-SP0000097-012.023-000-D02/001</t>
  </si>
  <si>
    <t>RT-SP0000097-012.023-000-S19/001</t>
  </si>
  <si>
    <t>RT-SP0000097-012.023-000-J01/001</t>
  </si>
  <si>
    <t>RT-SP0000097-012.023-000-J04/001</t>
  </si>
  <si>
    <t>ID-SP0000097-012.023-000-A09/001</t>
  </si>
  <si>
    <t>MC-SP0000097-012.023-000-A09/001</t>
  </si>
  <si>
    <t>PL-SP0000097-012.023-000-A07/001</t>
  </si>
  <si>
    <t>RT-SP0000097-012.023-000-A09/001</t>
  </si>
  <si>
    <t>RT-SP0000097-012.023-000-A09/002</t>
  </si>
  <si>
    <t>RT-SP0000151-000.015-000-T01/001</t>
  </si>
  <si>
    <t>RT-SP0000151-000.015-000-T05/001</t>
  </si>
  <si>
    <t>RT-SP0000151-000.015-000-H09/001</t>
  </si>
  <si>
    <t>DE-SP0000151-000.015-000-T01/001</t>
  </si>
  <si>
    <t>DE-SP0000151-000.015-000-T01/002</t>
  </si>
  <si>
    <t>DE-SP0000151-000.015-000-T01/003</t>
  </si>
  <si>
    <t>DE-SP0000151-000.015-000-T01/004</t>
  </si>
  <si>
    <t>DE-SP0000151-000.015-000-T01/005</t>
  </si>
  <si>
    <t>DE-SP0000151-000.015-000-T01/006</t>
  </si>
  <si>
    <t>DE-SP0000151-000.015-000-T01/007</t>
  </si>
  <si>
    <t>DE-SP0000151-000.015-000-T01/008</t>
  </si>
  <si>
    <t>DE-SP0000151-000.015-000-T01/009</t>
  </si>
  <si>
    <t>DE-SP0000151-000.015-000-T01/010</t>
  </si>
  <si>
    <t>DE-SP0000151-000.015-000-T01/011</t>
  </si>
  <si>
    <t>DE-SP0000151-000.015-000-T01/012</t>
  </si>
  <si>
    <t>DE-SP0000151-000.015-000-T01/013</t>
  </si>
  <si>
    <t>DE-SP0000151-000.015-000-T01/014</t>
  </si>
  <si>
    <t>DE-SP0000151-000.015-000-T01/015</t>
  </si>
  <si>
    <t>DE-SP0000151-000.015-000-T01/016</t>
  </si>
  <si>
    <t>DE-SP0000151-000.015-000-T01/017</t>
  </si>
  <si>
    <t>DE-SP0000151-000.015-000-T01/018</t>
  </si>
  <si>
    <t>DE-SP0000151-000.015-000-T01/019</t>
  </si>
  <si>
    <t>DE-SP0000151-000.015-000-T01/020</t>
  </si>
  <si>
    <t>DE-SP0000151-000.015-000-T01/021</t>
  </si>
  <si>
    <t>DE-SP0000151-000.015-000-T01/022</t>
  </si>
  <si>
    <t>DE-SP0000151-000.015-000-T01/023</t>
  </si>
  <si>
    <t>DE-SP0000151-000.015-000-G14/101</t>
  </si>
  <si>
    <t>DE-SP0000151-000.015-000-G14/102</t>
  </si>
  <si>
    <t>DE-SP0000151-000.015-000-G14/103</t>
  </si>
  <si>
    <t>DE-SP0000151-000.015-000-G14/104</t>
  </si>
  <si>
    <t>DE-SP0000151-000.015-000-G14/105</t>
  </si>
  <si>
    <t>DE-SP0000151-000.015-000-G14/106</t>
  </si>
  <si>
    <t>DE-SP0000151-000.015-000-G14/107</t>
  </si>
  <si>
    <t>DE-SP0000151-000.015-000-G14/108</t>
  </si>
  <si>
    <t>DE-SP0000151-000.015-000-G14/109</t>
  </si>
  <si>
    <t>DE-SP0000151-000.015-000-G14/110</t>
  </si>
  <si>
    <t>DE-SP0000151-000.015-000-G14/111</t>
  </si>
  <si>
    <t>RT-SP0000151-000.015-000-G02/001</t>
  </si>
  <si>
    <t>DE-SP0000151-000.015-000-G14/001</t>
  </si>
  <si>
    <t>DE-SP0000151-000.015-000-G14/002</t>
  </si>
  <si>
    <t>DE-SP0000151-000.015-000-G14/003</t>
  </si>
  <si>
    <t>DE-SP0000151-000.015-000-G14/004</t>
  </si>
  <si>
    <t>DE-SP0000151-000.015-000-G14/005</t>
  </si>
  <si>
    <t>DE-SP0000151-000.015-000-G14/006</t>
  </si>
  <si>
    <t>RT-SP0000151-000.015-000-G13/001</t>
  </si>
  <si>
    <t>RT-SP0000151-000.015-000-G13/002</t>
  </si>
  <si>
    <t>RT-SP0000151-000.015-000-G13/003</t>
  </si>
  <si>
    <t>RT-SP0000151-000.015-000-G13/004</t>
  </si>
  <si>
    <t>RT-SP0000151-000.015-000-H08/001</t>
  </si>
  <si>
    <t>RT-SP0000151-000.015-000-S07/001</t>
  </si>
  <si>
    <t>RT-SP0000151-000.015-000-P09/001</t>
  </si>
  <si>
    <t>RT-SP0000151-000.015-000-P09/002</t>
  </si>
  <si>
    <t>DE-SP0000151-000.015-000-F01/001</t>
  </si>
  <si>
    <t>DE-SP0000151-000.015-000-F01/002</t>
  </si>
  <si>
    <t>DE-SP0000151-000.015-000-F01/003</t>
  </si>
  <si>
    <t>DE-SP0000151-000.015-000-F01/004</t>
  </si>
  <si>
    <t>DE-SP0000151-000.015-000-F02/001</t>
  </si>
  <si>
    <t>DE-SP0000151-000.015-000-F02/002</t>
  </si>
  <si>
    <t>DE-SP0000151-000.015-000-F02/003</t>
  </si>
  <si>
    <t>DE-SP0000151-000.015-000-F02/004</t>
  </si>
  <si>
    <t>DE-SP0000151-000.015-000-F03/001</t>
  </si>
  <si>
    <t>DE-SP0000151-000.015-000-F03/002</t>
  </si>
  <si>
    <t>DE-SP0000151-000.015-000-F03/003</t>
  </si>
  <si>
    <t>DE-SP0000151-000.015-000-F03/004</t>
  </si>
  <si>
    <t>DE-SP0000151-000.015-000-F05/001</t>
  </si>
  <si>
    <t>DE-SP0000151-000.015-000-F07/001</t>
  </si>
  <si>
    <t>DE-SP0000151-000.015-000-F07/002</t>
  </si>
  <si>
    <t>DE-SP0000151-000.015-000-F07/003</t>
  </si>
  <si>
    <t>DE-SP0000151-000.015-000-F07/004</t>
  </si>
  <si>
    <t>DE-SP0000151-000.015-000-F07/005</t>
  </si>
  <si>
    <t>DE-SP0000151-000.015-000-F07/006</t>
  </si>
  <si>
    <t>DE-SP0000151-000.015-000-F07/007</t>
  </si>
  <si>
    <t>DE-SP0000151-000.015-000-F07/008</t>
  </si>
  <si>
    <t>DE-SP0000151-000.015-000-F07/009</t>
  </si>
  <si>
    <t>DE-SP0000151-000.015-000-F07/010</t>
  </si>
  <si>
    <t>DE-SP0000151-000.015-000-F07/011</t>
  </si>
  <si>
    <t>DE-SP0000151-000.015-000-F07/012</t>
  </si>
  <si>
    <t>DE-SP0000151-000.015-000-F07/013</t>
  </si>
  <si>
    <t>DE-SP0000151-000.015-000-F07/014</t>
  </si>
  <si>
    <t>DE-SP0000151-000.015-000-F07/015</t>
  </si>
  <si>
    <t>DE-SP0000151-000.015-000-F07/016</t>
  </si>
  <si>
    <t>DE-SP0000151-000.015-000-F07/017</t>
  </si>
  <si>
    <t>DE-SP0000151-000.015-000-F07/018</t>
  </si>
  <si>
    <t>DE-SP0000151-000.015-000-F07/019</t>
  </si>
  <si>
    <t>DE-SP0000151-000.015-000-F07/020</t>
  </si>
  <si>
    <t>DE-SP0000151-000.015-000-F07/021</t>
  </si>
  <si>
    <t>DE-SP0000151-000.015-000-F07/022</t>
  </si>
  <si>
    <t>DE-SP0000151-000.015-000-F07/023</t>
  </si>
  <si>
    <t>MC-SP0000151-000.015-000-F07/001</t>
  </si>
  <si>
    <t>MC-SP0000151-000.015-000-F07/002</t>
  </si>
  <si>
    <t>NS-SP0000151-000.015-000-P01/001</t>
  </si>
  <si>
    <t>DE-SP0000151-000.015-000-Q02/001</t>
  </si>
  <si>
    <t>DE-SP0000151-000.015-000-Q02/002</t>
  </si>
  <si>
    <t>DE-SP0000151-000.015-000-Q02/003</t>
  </si>
  <si>
    <t>DE-SP0000151-000.015-000-Q02/004</t>
  </si>
  <si>
    <t>DE-SP0000151-000.015-000-Q03/001</t>
  </si>
  <si>
    <t>DE-SP0000151-000.015-000-Q03/002</t>
  </si>
  <si>
    <t>DE-SP0000151-000.015-000-Q03/003</t>
  </si>
  <si>
    <t>DE-SP0000151-000.015-000-Q03/004</t>
  </si>
  <si>
    <t>MC-SP0000151-000.015-000-Q04/001</t>
  </si>
  <si>
    <t>MD-SP0000151-000.015-000-Q05/001</t>
  </si>
  <si>
    <t>DE-SP0000151-000.015-000-H01/001</t>
  </si>
  <si>
    <t>DE-SP0000151-000.015-000-H01/101</t>
  </si>
  <si>
    <t>DE-SP0000151-000.015-000-H01/102</t>
  </si>
  <si>
    <t>DE-SP0000151-000.015-000-H01/103</t>
  </si>
  <si>
    <t>DE-SP0000151-000.015-000-H04/001</t>
  </si>
  <si>
    <t>DE-SP0000151-000.015-000-H04/002</t>
  </si>
  <si>
    <t>DE-SP0000151-000.015-000-H04/003</t>
  </si>
  <si>
    <t>DE-SP0000151-000.015-000-H04/004</t>
  </si>
  <si>
    <t>DE-SP0000151-000.015-000-H04/005</t>
  </si>
  <si>
    <t>DE-SP0000151-000.015-000-H04/006</t>
  </si>
  <si>
    <t>DE-SP0000151-000.015-000-H04/007</t>
  </si>
  <si>
    <t>DE-SP0000151-000.015-000-H04/008</t>
  </si>
  <si>
    <t>DE-SP0000151-000.015-000-H04/009</t>
  </si>
  <si>
    <t>DE-SP0000151-000.015-000-H04/010</t>
  </si>
  <si>
    <t>DE-SP0000151-000.015-000-H04/011</t>
  </si>
  <si>
    <t>DE-SP0000151-000.015-000-H04/012</t>
  </si>
  <si>
    <t>DE-SP0000151-000.015-000-H04/013</t>
  </si>
  <si>
    <t>DE-SP0000151-000.015-000-H04/014</t>
  </si>
  <si>
    <t>DE-SP0000151-000.015-000-H04/015</t>
  </si>
  <si>
    <t>DE-SP0000151-000.015-000-H04/016</t>
  </si>
  <si>
    <t>DE-SP0000151-000.015-000-H04/017</t>
  </si>
  <si>
    <t>DE-SP0000151-000.015-000-H04/018</t>
  </si>
  <si>
    <t>DE-SP0000151-000.015-000-H04/019</t>
  </si>
  <si>
    <t>DE-SP0000151-000.015-000-H04/020</t>
  </si>
  <si>
    <t>DE-SP0000151-000.015-000-H04/021</t>
  </si>
  <si>
    <t>DE-SP0000151-000.015-000-H04/022</t>
  </si>
  <si>
    <t>DE-SP0000151-000.015-000-H04/023</t>
  </si>
  <si>
    <t>DE-SP0000151-000.015-000-H06/001</t>
  </si>
  <si>
    <t>DE-SP0000151-000.015-000-H06/002</t>
  </si>
  <si>
    <t>DE-SP0000151-000.015-000-H06/003</t>
  </si>
  <si>
    <t>DE-SP0000151-000.015-000-H06/004</t>
  </si>
  <si>
    <t>DE-SP0000151-000.015-000-H06/005</t>
  </si>
  <si>
    <t>DE-SP0000151-000.015-000-H06/006</t>
  </si>
  <si>
    <t>DE-SP0000151-000.015-000-H06/007</t>
  </si>
  <si>
    <t>DE-SP0000151-000.015-000-H06/008</t>
  </si>
  <si>
    <t>DE-SP0000151-000.015-000-C03/001</t>
  </si>
  <si>
    <t>DE-SP0000151-000.015-000-C03/002</t>
  </si>
  <si>
    <t>DE-SP0000151-000.015-000-C03/003</t>
  </si>
  <si>
    <t>DE-SP0000151-000.015-000-C03/004</t>
  </si>
  <si>
    <t>DE-SP0000151-000.015-000-C03/005</t>
  </si>
  <si>
    <t>DE-SP0000151-000.015-000-C03/006</t>
  </si>
  <si>
    <t>DE-SP0000151-000.015-000-C03/007</t>
  </si>
  <si>
    <t>RT-SP0000151-000.015-000-H01/001</t>
  </si>
  <si>
    <t>MC-SP0000151-000.015-000-H04/001</t>
  </si>
  <si>
    <t>DE-SP0000151-000.015-000-P09/001</t>
  </si>
  <si>
    <t>DE-SP0000151-000.015-000-P09/002</t>
  </si>
  <si>
    <t>DE-SP0000151-000.015-000-P09/003</t>
  </si>
  <si>
    <t>DE-SP0000151-000.015-000-P09/004</t>
  </si>
  <si>
    <t>DE-SP0000151-000.015-000-P09/005</t>
  </si>
  <si>
    <t>DE-SP0000151-000.015-000-P09/006</t>
  </si>
  <si>
    <t>DE-SP0000151-000.015-000-P09/007</t>
  </si>
  <si>
    <t>DE-SP0000151-000.015-000-P09/008</t>
  </si>
  <si>
    <t>DE-SP0000151-000.015-000-P09/009</t>
  </si>
  <si>
    <t>DE-SP0000151-000.015-000-P09/010</t>
  </si>
  <si>
    <t>DE-SP0000151-000.015-000-P09/011</t>
  </si>
  <si>
    <t>DE-SP0000151-000.015-000-P09/012</t>
  </si>
  <si>
    <t>DE-SP0000151-000.015-000-P09/013</t>
  </si>
  <si>
    <t>DE-SP0000151-000.015-000-P09/014</t>
  </si>
  <si>
    <t>DE-SP0000151-000.015-000-P09/015</t>
  </si>
  <si>
    <t>DE-SP0000151-000.015-000-P09/016</t>
  </si>
  <si>
    <t>DE-SP0000151-000.015-000-P09/017</t>
  </si>
  <si>
    <t>DE-SP0000151-000.015-000-P09/018</t>
  </si>
  <si>
    <t>DE-SP0000151-000.015-000-P09/019</t>
  </si>
  <si>
    <t>DE-SP0000151-000.015-000-P09/020</t>
  </si>
  <si>
    <t>DE-SP0000151-000.015-000-P09/021</t>
  </si>
  <si>
    <t>DE-SP0000151-000.015-000-P09/022</t>
  </si>
  <si>
    <t>DE-SP0000151-000.015-000-P09/023</t>
  </si>
  <si>
    <t>DE-SP0000151-000.015-000-P05/001</t>
  </si>
  <si>
    <t>DE-SP0000151-000.015-000-P05/002</t>
  </si>
  <si>
    <t>DE-SP0000151-000.015-000-P05/003</t>
  </si>
  <si>
    <t>DE-SP0000151-000.015-000-P05/004</t>
  </si>
  <si>
    <t>DE-SP0000151-000.015-000-P07/005</t>
  </si>
  <si>
    <t>MC-SP0000151-000.015-000-P09/001</t>
  </si>
  <si>
    <t>MC-SP0000151-000.015-000-P09/002</t>
  </si>
  <si>
    <t>MC-SP0000151-000.015-000-P09/003</t>
  </si>
  <si>
    <t>DE-SP0000151-000.015-000-L01/001</t>
  </si>
  <si>
    <t>DE-SP0000151-000.015-000-L02/001</t>
  </si>
  <si>
    <t>DE-SP0000151-000.015-000-L02/002</t>
  </si>
  <si>
    <t>DE-SP0000151-000.015-000-L02/003</t>
  </si>
  <si>
    <t>DE-SP0000151-000.015-000-L02/004</t>
  </si>
  <si>
    <t>DE-SP0000151-000.015-000-L03/001</t>
  </si>
  <si>
    <t>DE-SP0000151-000.015-000-L03/002</t>
  </si>
  <si>
    <t>DE-SP0000151-000.015-000-L07/001</t>
  </si>
  <si>
    <t>DE-SP0000151-000.015-000-L07/002</t>
  </si>
  <si>
    <t>DE-SP0000151-000.015-000-L07/003</t>
  </si>
  <si>
    <t>DE-SP0000151-000.015-000-L07/004</t>
  </si>
  <si>
    <t>DE-SP0000151-000.015-000-L07/005</t>
  </si>
  <si>
    <t>DE-SP0000151-000.015-000-L07/006</t>
  </si>
  <si>
    <t>DE-SP0000151-000.015-000-L07/007</t>
  </si>
  <si>
    <t>DE-SP0000151-000.015-000-L07/008</t>
  </si>
  <si>
    <t>DE-SP0000151-000.015-000-L07/009</t>
  </si>
  <si>
    <t>DE-SP0000151-000.015-000-L07/010</t>
  </si>
  <si>
    <t>DE-SP0000151-000.015-000-L07/011</t>
  </si>
  <si>
    <t>DE-SP0000151-000.015-000-L07/012</t>
  </si>
  <si>
    <t>DE-SP0000151-000.015-000-L07/013</t>
  </si>
  <si>
    <t>DE-SP0000151-000.015-000-L07/014</t>
  </si>
  <si>
    <t>DE-SP0000151-000.015-000-L07/015</t>
  </si>
  <si>
    <t>DE-SP0000151-000.015-000-L07/016</t>
  </si>
  <si>
    <t>DE-SP0000151-000.015-000-L07/017</t>
  </si>
  <si>
    <t>DE-SP0000151-000.015-000-L07/018</t>
  </si>
  <si>
    <t>DE-SP0000151-000.015-000-L07/019</t>
  </si>
  <si>
    <t>DE-SP0000151-000.015-000-L07/020</t>
  </si>
  <si>
    <t>DE-SP0000151-000.015-000-L07/021</t>
  </si>
  <si>
    <t>DE-SP0000151-000.015-000-L07/022</t>
  </si>
  <si>
    <t>DE-SP0000151-000.015-000-L07/023</t>
  </si>
  <si>
    <t>MC-SP0000151-000.015-000-L09/024</t>
  </si>
  <si>
    <t>RT-SP0000151-000.015-000-G01/001</t>
  </si>
  <si>
    <t>DE-SP0000151-000.015-000-G12/001</t>
  </si>
  <si>
    <t>DE-SP0000151-000.015-000-G12/002</t>
  </si>
  <si>
    <t>DE-SP0000151-000.015-000-G12/003</t>
  </si>
  <si>
    <t>DE-SP0000151-000.015-000-G12/004</t>
  </si>
  <si>
    <t>DE-SP0000151-000.015-000-G12/005</t>
  </si>
  <si>
    <t>DE-SP0000151-000.015-000-G12/006</t>
  </si>
  <si>
    <t>DE-SP0000151-000.015-000-G12/007</t>
  </si>
  <si>
    <t>DE-SP0000151-000.015-000-G12/008</t>
  </si>
  <si>
    <t>DE-SP0000151-000.015-000-G12/009</t>
  </si>
  <si>
    <t>DE-SP0000151-000.015-000-G12/010</t>
  </si>
  <si>
    <t>DE-SP0000151-000.015-000-G12/011</t>
  </si>
  <si>
    <t>DE-SP0000151-000.015-000-G12/012</t>
  </si>
  <si>
    <t>DE-SP0000151-000.015-000-G12/013</t>
  </si>
  <si>
    <t>DE-SP0000151-000.015-000-G12/014</t>
  </si>
  <si>
    <t>DE-SP0000151-000.015-000-G12/015</t>
  </si>
  <si>
    <t>DE-SP0000151-000.015-000-G12/016</t>
  </si>
  <si>
    <t>DE-SP0000151-000.015-000-G12/017</t>
  </si>
  <si>
    <t>DE-SP0000151-000.015-000-G12/018</t>
  </si>
  <si>
    <t>DE-SP0000151-000.015-000-G12/019</t>
  </si>
  <si>
    <t>DE-SP0000151-000.015-000-G12/020</t>
  </si>
  <si>
    <t>DE-SP0000151-000.015-000-G12/021</t>
  </si>
  <si>
    <t>DE-SP0000151-000.015-000-G12/022</t>
  </si>
  <si>
    <t>DE-SP0000151-000.015-000-G12/023</t>
  </si>
  <si>
    <t>RT-SP0000151-000.015-000-Q07/001</t>
  </si>
  <si>
    <t>RT-SP0000151-000.015-000-Q07/002</t>
  </si>
  <si>
    <t>DE-SP0000151-000.015-000-Q07/001</t>
  </si>
  <si>
    <t>DE-SP0000151-000.015-000-Q07/002</t>
  </si>
  <si>
    <t>DE-SP0000151-000.015-000-Q07/003</t>
  </si>
  <si>
    <t>DE-SP0000151-000.015-000-Q07/004</t>
  </si>
  <si>
    <t>DE-SP0000151-000.015-000-Q07/005</t>
  </si>
  <si>
    <t>DE-SP0000151-000.015-000-Q07/006</t>
  </si>
  <si>
    <t>RT-SP0000151-000.015-000-G18/001</t>
  </si>
  <si>
    <t>RT-SP0000151-000.015-000-G18/002</t>
  </si>
  <si>
    <t>DE-SP0000151-000.015-000-G18/001</t>
  </si>
  <si>
    <t>DE-SP0000151-000.015-000-G18/002</t>
  </si>
  <si>
    <t>DE-SP0000151-000.015-000-G18/003</t>
  </si>
  <si>
    <t>DE-SP0000151-000.015-000-G18/004</t>
  </si>
  <si>
    <t>DE-SP0000151-000.015-000-G18/005</t>
  </si>
  <si>
    <t>DE-SP0000151-000.015-000-G18/006</t>
  </si>
  <si>
    <t>DE-SP0000151-000.015-000-G18/007</t>
  </si>
  <si>
    <t>DE-SP0000151-000.015-000-G18/008</t>
  </si>
  <si>
    <t>MC-SP0000151-000.015-000-G15/001</t>
  </si>
  <si>
    <t>MC-SP0000151-000.015-000-G15/002</t>
  </si>
  <si>
    <t>MC-SP0000151-000.015-000-G15/003</t>
  </si>
  <si>
    <t>DE-SP0000151-000.015-000-C01/101</t>
  </si>
  <si>
    <t>DE-SP0000151-000.015-000-C01/102</t>
  </si>
  <si>
    <t>DE-SP0000151-000.015-000-C01/103</t>
  </si>
  <si>
    <t>DE-SP0000151-000.015-000-C01/104</t>
  </si>
  <si>
    <t>DE-SP0000151-000.015-000-C01/105</t>
  </si>
  <si>
    <t>DE-SP0000151-000.015-000-C01/106</t>
  </si>
  <si>
    <t>DE-SP0000151-000.015-000-C01/107</t>
  </si>
  <si>
    <t>DE-SP0000151-000.015-000-C01/108</t>
  </si>
  <si>
    <t>DE-SP0000151-000.015-000-C01/109</t>
  </si>
  <si>
    <t>DE-SP0000151-000.015-000-C01/110</t>
  </si>
  <si>
    <t>DE-SP0000151-000.015-000-C01/111</t>
  </si>
  <si>
    <t>DE-SP0000151-000.015-000-C01/112</t>
  </si>
  <si>
    <t>DE-SP0000151-000.015-000-C01/113</t>
  </si>
  <si>
    <t>DE-SP0000151-000.015-000-C01/114</t>
  </si>
  <si>
    <t>DE-SP0000151-000.015-000-C01/115</t>
  </si>
  <si>
    <t>DE-SP0000151-000.015-000-C01/116</t>
  </si>
  <si>
    <t>DE-SP0000151-000.015-000-C01/117</t>
  </si>
  <si>
    <t>DE-SP0000151-000.015-000-C01/118</t>
  </si>
  <si>
    <t>DE-SP0000151-000.015-000-C01/201</t>
  </si>
  <si>
    <t>DE-SP0000151-000.015-000-C01/202</t>
  </si>
  <si>
    <t>DE-SP0000151-000.015-000-C01/203</t>
  </si>
  <si>
    <t>DE-SP0000151-000.015-000-C01/204</t>
  </si>
  <si>
    <t>DE-SP0000151-000.015-000-C01/205</t>
  </si>
  <si>
    <t>DE-SP0000151-000.015-000-C01/206</t>
  </si>
  <si>
    <t>DE-SP0000151-000.015-000-C01/207</t>
  </si>
  <si>
    <t>DE-SP0000151-000.015-000-C01/208</t>
  </si>
  <si>
    <t>DE-SP0000151-000.015-000-C01/209</t>
  </si>
  <si>
    <t>DE-SP0000151-000.015-000-C01/210</t>
  </si>
  <si>
    <t>DE-SP0000151-000.015-000-C01/211</t>
  </si>
  <si>
    <t>DE-SP0000151-000.015-000-C01/212</t>
  </si>
  <si>
    <t>DE-SP0000151-000.015-000-C01/213</t>
  </si>
  <si>
    <t>DE-SP0000151-000.015-000-C01/214</t>
  </si>
  <si>
    <t>DE-SP0000151-000.015-000-C01/215</t>
  </si>
  <si>
    <t>MC-SP0000151-000.015-000-C01/101</t>
  </si>
  <si>
    <t>MC-SP0000151-000.015-000-C01/201</t>
  </si>
  <si>
    <t>RT-SP0000151-000.015-000-C01/001</t>
  </si>
  <si>
    <t>RT-SP0000151-000.015-000-C01/002</t>
  </si>
  <si>
    <t>RT-SP0000151-000.015-000-C01/003</t>
  </si>
  <si>
    <t>RT-SP0000151-000.015-000-C01/004</t>
  </si>
  <si>
    <t>RT-SP0000151-000.015-000-C01/005</t>
  </si>
  <si>
    <t>RT-SP0000151-000.015-000-C01/006</t>
  </si>
  <si>
    <t>RT-SP0000151-000.015-000-C01/007</t>
  </si>
  <si>
    <t>RT-SP0000151-000.015-000-C01/008</t>
  </si>
  <si>
    <t>DE-SP0000151-000.015-000-I01/001</t>
  </si>
  <si>
    <t>DE-SP0000151-000.015-000-I01/002</t>
  </si>
  <si>
    <t>DE-SP0000151-000.015-000-I01/003</t>
  </si>
  <si>
    <t>DE-SP0000151-000.015-000-I01/004</t>
  </si>
  <si>
    <t>DE-SP0000151-000.015-000-I01/005</t>
  </si>
  <si>
    <t>DE-SP0000151-000.015-000-I01/006</t>
  </si>
  <si>
    <t>DE-SP0000151-000.015-000-I01/007</t>
  </si>
  <si>
    <t>DE-SP0000151-000.015-000-I01/008</t>
  </si>
  <si>
    <t>DE-SP0000151-000.015-000-I01/009</t>
  </si>
  <si>
    <t>DE-SP0000151-000.015-000-I01/010</t>
  </si>
  <si>
    <t>DE-SP0000151-000.015-000-I01/011</t>
  </si>
  <si>
    <t>DE-SP0000151-000.015-000-I01/012</t>
  </si>
  <si>
    <t>DE-SP0000151-000.015-000-B02/001</t>
  </si>
  <si>
    <t>DE-SP0000151-000.015-000-B02/002</t>
  </si>
  <si>
    <t>MC-SP0000151-000.015-000-B02/001</t>
  </si>
  <si>
    <t>DE-SP0000151-000.015-000-D01/001</t>
  </si>
  <si>
    <t>DE-SP0000151-000.015-000-D01/002</t>
  </si>
  <si>
    <t>DE-SP0000151-000.015-000-D01/003</t>
  </si>
  <si>
    <t>DE-SP0000151-000.015-000-D01/004</t>
  </si>
  <si>
    <t>DE-SP0000151-000.015-000-D01/005</t>
  </si>
  <si>
    <t>DE-SP0000151-000.015-000-D01/006</t>
  </si>
  <si>
    <t>DE-SP0000151-000.015-000-D01/007</t>
  </si>
  <si>
    <t>DE-SP0000151-000.015-000-D01/008</t>
  </si>
  <si>
    <t>CD-SP0000151-000.015-000-D02/001</t>
  </si>
  <si>
    <t>DE-SP0000151-000.015-000-D02/001</t>
  </si>
  <si>
    <t>RT-SP0000151-000.015-000-S19/001</t>
  </si>
  <si>
    <t>RT-SP0000151-000.015-000-J01/001</t>
  </si>
  <si>
    <t>RT-SP0000151-000.015-000-J04/001</t>
  </si>
  <si>
    <t>ID-SP0000151-000.015-000-A09/001</t>
  </si>
  <si>
    <t>MC-SP0000151-000.015-000-A09/001</t>
  </si>
  <si>
    <t>PL-SP0000151-000.015-000-A07/001</t>
  </si>
  <si>
    <t>RT-SP0000151-000.015-000-A09/001</t>
  </si>
  <si>
    <t>RT-SP0000151-000.015-000-A09/002</t>
  </si>
  <si>
    <t>RT-SPA045127-000.006-000-T01/001</t>
  </si>
  <si>
    <t>RT-SPA045127-000.006-000-T05/001</t>
  </si>
  <si>
    <t>RT-SPA045127-000.006-000-H09/001</t>
  </si>
  <si>
    <t>DE-SPA045127-000.006-000-T01/001</t>
  </si>
  <si>
    <t>DE-SPA045127-000.006-000-T01/002</t>
  </si>
  <si>
    <t>DE-SPA045127-000.006-000-T01/003</t>
  </si>
  <si>
    <t>DE-SPA045127-000.006-000-T01/004</t>
  </si>
  <si>
    <t>DE-SPA045127-000.006-000-T01/005</t>
  </si>
  <si>
    <t>DE-SPA045127-000.006-000-T01/006</t>
  </si>
  <si>
    <t>DE-SPA045127-000.006-000-T01/007</t>
  </si>
  <si>
    <t>DE-SPA045127-000.006-000-T01/008</t>
  </si>
  <si>
    <t>DE-SPA045127-000.006-000-T01/009</t>
  </si>
  <si>
    <t>DE-SPA045127-000.006-000-G14/101</t>
  </si>
  <si>
    <t>DE-SPA045127-000.006-000-G14/102</t>
  </si>
  <si>
    <t>DE-SPA045127-000.006-000-G14/103</t>
  </si>
  <si>
    <t>RT-SPA045127-000.006-000-G13/001</t>
  </si>
  <si>
    <t>RT-SPA045127-000.006-000-G13/002</t>
  </si>
  <si>
    <t>RT-SPA045127-000.006-000-H08/001</t>
  </si>
  <si>
    <t>RT-SPA045127-000.006-000-S07/001</t>
  </si>
  <si>
    <t>RT-SPA045127-000.006-000-P09/001</t>
  </si>
  <si>
    <t>RT-SPA045127-000.006-000-P09/002</t>
  </si>
  <si>
    <t>DE-SPA045127-000.006-000-F01/001</t>
  </si>
  <si>
    <t>DE-SPA045127-000.006-000-F01/002</t>
  </si>
  <si>
    <t>DE-SPA045127-000.006-000-F01/003</t>
  </si>
  <si>
    <t>DE-SPA045127-000.006-000-F01/004</t>
  </si>
  <si>
    <t>DE-SPA045127-000.006-000-F01/005</t>
  </si>
  <si>
    <t>DE-SPA045127-000.006-000-F02/001</t>
  </si>
  <si>
    <t>DE-SPA045127-000.006-000-F02/002</t>
  </si>
  <si>
    <t>DE-SPA045127-000.006-000-F02/003</t>
  </si>
  <si>
    <t>DE-SPA045127-000.006-000-F03/001</t>
  </si>
  <si>
    <t>DE-SPA045127-000.006-000-F03/002</t>
  </si>
  <si>
    <t>DE-SPA045127-000.006-000-F03/003</t>
  </si>
  <si>
    <t>DE-SPA045127-000.006-000-F05/001</t>
  </si>
  <si>
    <t>DE-SPA045127-000.006-000-F07/001</t>
  </si>
  <si>
    <t>DE-SPA045127-000.006-000-F07/002</t>
  </si>
  <si>
    <t>DE-SPA045127-000.006-000-F07/003</t>
  </si>
  <si>
    <t>DE-SPA045127-000.006-000-F07/004</t>
  </si>
  <si>
    <t>DE-SPA045127-000.006-000-F07/005</t>
  </si>
  <si>
    <t>DE-SPA045127-000.006-000-F07/006</t>
  </si>
  <si>
    <t>DE-SPA045127-000.006-000-F07/007</t>
  </si>
  <si>
    <t>DE-SPA045127-000.006-000-F07/008</t>
  </si>
  <si>
    <t>DE-SPA045127-000.006-000-F07/009</t>
  </si>
  <si>
    <t>MC-SPA045127-000.006-000-F07/001</t>
  </si>
  <si>
    <t>NS-SPA045127-000.006-000-P01/001</t>
  </si>
  <si>
    <t>NS-SPA045127-000.006-000-P01/002</t>
  </si>
  <si>
    <t>DE-SPA045127-000.006-000-Q02/001</t>
  </si>
  <si>
    <t>DE-SPA045127-000.006-000-Q02/002</t>
  </si>
  <si>
    <t>DE-SPA045127-000.006-000-Q03/001</t>
  </si>
  <si>
    <t>DE-SPA045127-000.006-000-Q03/002</t>
  </si>
  <si>
    <t>MC-SPA045127-000.006-000-Q04/001</t>
  </si>
  <si>
    <t>MD-SPA045127-000.006-000-Q05/002</t>
  </si>
  <si>
    <t>DE-SPA045127-000.006-000-H01/001</t>
  </si>
  <si>
    <t>DE-SPA045127-000.006-000-H04/001</t>
  </si>
  <si>
    <t>DE-SPA045127-000.006-000-H04/002</t>
  </si>
  <si>
    <t>DE-SPA045127-000.006-000-H04/003</t>
  </si>
  <si>
    <t>DE-SPA045127-000.006-000-H04/004</t>
  </si>
  <si>
    <t>DE-SPA045127-000.006-000-H04/005</t>
  </si>
  <si>
    <t>DE-SPA045127-000.006-000-H04/006</t>
  </si>
  <si>
    <t>DE-SPA045127-000.006-000-H04/007</t>
  </si>
  <si>
    <t>DE-SPA045127-000.006-000-H04/008</t>
  </si>
  <si>
    <t>DE-SPA045127-000.006-000-H04/009</t>
  </si>
  <si>
    <t>DE-SPA045127-000.006-000-H06/001</t>
  </si>
  <si>
    <t>DE-SPA045127-000.006-000-H06/002</t>
  </si>
  <si>
    <t>DE-SPA045127-000.006-000-C03/001</t>
  </si>
  <si>
    <t>RT-SPA045127-000.006-000-H01/001</t>
  </si>
  <si>
    <t>MC-SPA045127-000.006-000-H04/001</t>
  </si>
  <si>
    <t>DE-SPA045127-000.006-000-P09/001</t>
  </si>
  <si>
    <t>DE-SPA045127-000.006-000-P09/002</t>
  </si>
  <si>
    <t>DE-SPA045127-000.006-000-P09/003</t>
  </si>
  <si>
    <t>DE-SPA045127-000.006-000-P09/004</t>
  </si>
  <si>
    <t>DE-SPA045127-000.006-000-P09/005</t>
  </si>
  <si>
    <t>DE-SPA045127-000.006-000-P09/006</t>
  </si>
  <si>
    <t>DE-SPA045127-000.006-000-P09/007</t>
  </si>
  <si>
    <t>DE-SPA045127-000.006-000-P09/008</t>
  </si>
  <si>
    <t>DE-SPA045127-000.006-000-P09/009</t>
  </si>
  <si>
    <t>DE-SPA045127-000.006-000-P05/001</t>
  </si>
  <si>
    <t>DE-SPA045127-000.006-000-P05/002</t>
  </si>
  <si>
    <t>DE-SPA045127-000.006-000-P07/001</t>
  </si>
  <si>
    <t>MC-SPA045127-000.006-000-P09/001</t>
  </si>
  <si>
    <t>MC-SPA045127-000.006-000-P09/002</t>
  </si>
  <si>
    <t>MC-SPA045127-000.006-000-P09/003</t>
  </si>
  <si>
    <t>DE-SPA045127-000.006-000-L01/001</t>
  </si>
  <si>
    <t>DE-SPA045127-000.006-000-L02/001</t>
  </si>
  <si>
    <t>DE-SPA045127-000.006-000-L02/002</t>
  </si>
  <si>
    <t>DE-SPA045127-000.006-000-L02/003</t>
  </si>
  <si>
    <t>DE-SPA045127-000.006-000-L03/001</t>
  </si>
  <si>
    <t>DE-SPA045127-000.006-000-L03/002</t>
  </si>
  <si>
    <t>DE-SPA045127-000.006-000-L07/001</t>
  </si>
  <si>
    <t>DE-SPA045127-000.006-000-L07/002</t>
  </si>
  <si>
    <t>DE-SPA045127-000.006-000-L07/003</t>
  </si>
  <si>
    <t>DE-SPA045127-000.006-000-L07/004</t>
  </si>
  <si>
    <t>DE-SPA045127-000.006-000-L07/005</t>
  </si>
  <si>
    <t>DE-SPA045127-000.006-000-L07/006</t>
  </si>
  <si>
    <t>DE-SPA045127-000.006-000-L07/007</t>
  </si>
  <si>
    <t>DE-SPA045127-000.006-000-L07/008</t>
  </si>
  <si>
    <t>DE-SPA045127-000.006-000-L07/009</t>
  </si>
  <si>
    <t>MC-SPA045127-000.006-000-L09/001</t>
  </si>
  <si>
    <t>RT-SPA045127-000.006-000-G01/001</t>
  </si>
  <si>
    <t>DE-SPA045127-000.006-000-G12/001</t>
  </si>
  <si>
    <t>DE-SPA045127-000.006-000-G12/002</t>
  </si>
  <si>
    <t>DE-SPA045127-000.006-000-G12/003</t>
  </si>
  <si>
    <t>DE-SPA045127-000.006-000-G12/004</t>
  </si>
  <si>
    <t>DE-SPA045127-000.006-000-G12/005</t>
  </si>
  <si>
    <t>DE-SPA045127-000.006-000-G12/006</t>
  </si>
  <si>
    <t>DE-SPA045127-000.006-000-G12/007</t>
  </si>
  <si>
    <t>DE-SPA045127-000.006-000-G12/008</t>
  </si>
  <si>
    <t>DE-SPA045127-000.006-000-G12/009</t>
  </si>
  <si>
    <t>RT-SPA045127-000.006-000-Q07/001</t>
  </si>
  <si>
    <t>RT-SPA045127-000.006-000-Q07/002</t>
  </si>
  <si>
    <t>DE-SPA045127-000.006-000-Q07/001</t>
  </si>
  <si>
    <t>DE-SPA045127-000.006-000-Q07/002</t>
  </si>
  <si>
    <t>DE-SPA045127-000.006-000-Q07/003</t>
  </si>
  <si>
    <t>DE-SPA045127-000.006-000-Q07/004</t>
  </si>
  <si>
    <t>RT-SPA045127-000.006-000-G18/001</t>
  </si>
  <si>
    <t>DE-SPA045127-000.006-000-G18/001</t>
  </si>
  <si>
    <t>DE-SPA045127-000.006-000-G18/002</t>
  </si>
  <si>
    <t>DE-SPA045127-000.006-000-G18/003</t>
  </si>
  <si>
    <t>DE-SPA045127-000.006-000-G18/004</t>
  </si>
  <si>
    <t>DE-SPA045127-000.006-000-C01/101</t>
  </si>
  <si>
    <t>DE-SPA045127-000.006-000-C01/102</t>
  </si>
  <si>
    <t>DE-SPA045127-000.006-000-C01/103</t>
  </si>
  <si>
    <t>DE-SPA045127-000.006-000-C01/104</t>
  </si>
  <si>
    <t>DE-SPA045127-000.006-000-C01/105</t>
  </si>
  <si>
    <t>DE-SPA045127-000.006-000-C01/106</t>
  </si>
  <si>
    <t>DE-SPA045127-000.006-000-C01/107</t>
  </si>
  <si>
    <t>DE-SPA045127-000.006-000-C01/108</t>
  </si>
  <si>
    <t>DE-SPA045127-000.006-000-C01/109</t>
  </si>
  <si>
    <t>DE-SPA045127-000.006-000-C01/110</t>
  </si>
  <si>
    <t>DE-SPA045127-000.006-000-C01/111</t>
  </si>
  <si>
    <t>DE-SPA045127-000.006-000-C01/112</t>
  </si>
  <si>
    <t>DE-SPA045127-000.006-000-C01/113</t>
  </si>
  <si>
    <t>DE-SPA045127-000.006-000-C01/114</t>
  </si>
  <si>
    <t>DE-SPA045127-000.006-000-C01/115</t>
  </si>
  <si>
    <t>DE-SPA045127-000.006-000-C01/116</t>
  </si>
  <si>
    <t>MC-SPA045127-000.006-000-C01/101</t>
  </si>
  <si>
    <t>RT-SPA045127-000.006-000-C01/001</t>
  </si>
  <si>
    <t>RT-SPA045127-000.006-000-C01/002</t>
  </si>
  <si>
    <t>RT-SPA045127-000.006-000-C01/003</t>
  </si>
  <si>
    <t>RT-SPA045127-000.006-000-C01/004</t>
  </si>
  <si>
    <t>DE-SPA045127-000.006-000-I01/001</t>
  </si>
  <si>
    <t>DE-SPA045127-000.006-000-I01/002</t>
  </si>
  <si>
    <t>DE-SPA045127-000.006-000-I01/003</t>
  </si>
  <si>
    <t>DE-SPA045127-000.006-000-I01/004</t>
  </si>
  <si>
    <t>DE-SPA045127-000.006-000-I01/005</t>
  </si>
  <si>
    <t>DE-SPA045127-000.006-000-B02/001</t>
  </si>
  <si>
    <t>DE-SPA045127-000.006-000-B02/002</t>
  </si>
  <si>
    <t>MC-SPA045127-000.006-000-B02/001</t>
  </si>
  <si>
    <t>RT-SPA045127-000.006-000-S19/001</t>
  </si>
  <si>
    <t>RT-SPA045127-000.006-000-J01/001</t>
  </si>
  <si>
    <t>RT-SPA045127-000.006-000-J04/001</t>
  </si>
  <si>
    <t>ID-SPA045127-000.006-000-A09/001</t>
  </si>
  <si>
    <t>MC-SPA045127-000.006-000-A09/001</t>
  </si>
  <si>
    <t>PL-SPA045127-000.006-000-A07/001</t>
  </si>
  <si>
    <t>RT-SPA045127-000.006-000-A09/001</t>
  </si>
  <si>
    <t>RT-SPA045127-000.006-000-A09/002</t>
  </si>
  <si>
    <t>RT-SP0000253-000.018-000-T01/001</t>
  </si>
  <si>
    <t>RT-SP0000253-000.018-000-T05/001</t>
  </si>
  <si>
    <t>RT-SP0000253-000.018-000-H09/001</t>
  </si>
  <si>
    <t>DE-SP0000253-000.018-000-T01/001</t>
  </si>
  <si>
    <t>DE-SP0000253-000.018-000-T01/002</t>
  </si>
  <si>
    <t>DE-SP0000253-000.018-000-T01/003</t>
  </si>
  <si>
    <t>DE-SP0000253-000.018-000-T01/004</t>
  </si>
  <si>
    <t>DE-SP0000253-000.018-000-T01/005</t>
  </si>
  <si>
    <t>DE-SP0000253-000.018-000-T01/006</t>
  </si>
  <si>
    <t>DE-SP0000253-000.018-000-T01/007</t>
  </si>
  <si>
    <t>DE-SP0000253-000.018-000-T01/008</t>
  </si>
  <si>
    <t>DE-SP0000253-000.018-000-T01/009</t>
  </si>
  <si>
    <t>DE-SP0000253-000.018-000-T01/010</t>
  </si>
  <si>
    <t>DE-SP0000253-000.018-000-T01/011</t>
  </si>
  <si>
    <t>DE-SP0000253-000.018-000-T01/012</t>
  </si>
  <si>
    <t>DE-SP0000253-000.018-000-T01/013</t>
  </si>
  <si>
    <t>DE-SP0000253-000.018-000-T01/014</t>
  </si>
  <si>
    <t>DE-SP0000253-000.018-000-T01/015</t>
  </si>
  <si>
    <t>DE-SP0000253-000.018-000-T01/016</t>
  </si>
  <si>
    <t>DE-SP0000253-000.018-000-T01/017</t>
  </si>
  <si>
    <t>DE-SP0000253-000.018-000-T01/018</t>
  </si>
  <si>
    <t>DE-SP0000253-000.018-000-T01/019</t>
  </si>
  <si>
    <t>DE-SP0000253-000.018-000-T01/020</t>
  </si>
  <si>
    <t>DE-SP0000253-000.018-000-T01/021</t>
  </si>
  <si>
    <t>DE-SP0000253-000.018-000-T01/022</t>
  </si>
  <si>
    <t>DE-SP0000253-000.018-000-T01/023</t>
  </si>
  <si>
    <t>DE-SP0000253-000.018-000-T01/024</t>
  </si>
  <si>
    <t>DE-SP0000253-000.018-000-T01/025</t>
  </si>
  <si>
    <t>DE-SP0000253-000.018-000-T01/026</t>
  </si>
  <si>
    <t>DE-SP0000253-000.018-000-T01/027</t>
  </si>
  <si>
    <t>DE-SP0000253-000.018-000-G14/101</t>
  </si>
  <si>
    <t>DE-SP0000253-000.018-000-G14/102</t>
  </si>
  <si>
    <t>DE-SP0000253-000.018-000-G14/103</t>
  </si>
  <si>
    <t>DE-SP0000253-000.018-000-G14/104</t>
  </si>
  <si>
    <t>DE-SP0000253-000.018-000-G14/105</t>
  </si>
  <si>
    <t>DE-SP0000253-000.018-000-G14/106</t>
  </si>
  <si>
    <t>DE-SP0000253-000.018-000-G14/107</t>
  </si>
  <si>
    <t>DE-SP0000253-000.018-000-G14/108</t>
  </si>
  <si>
    <t>DE-SP0000253-000.018-000-G14/109</t>
  </si>
  <si>
    <t>DE-SP0000253-000.018-000-G14/110</t>
  </si>
  <si>
    <t>DE-SP0000253-000.018-000-G14/111</t>
  </si>
  <si>
    <t>DE-SP0000253-000.018-000-G14/112</t>
  </si>
  <si>
    <t>DE-SP0000253-000.018-000-G14/113</t>
  </si>
  <si>
    <t>RT-SP0000253-000.018-000-G02/001</t>
  </si>
  <si>
    <t>DE-SP0000253-000.018-000-G14/001</t>
  </si>
  <si>
    <t>DE-SP0000253-000.018-000-G14/002</t>
  </si>
  <si>
    <t>DE-SP0000253-000.018-000-G14/003</t>
  </si>
  <si>
    <t>DE-SP0000253-000.018-000-G14/004</t>
  </si>
  <si>
    <t>DE-SP0000253-000.018-000-G14/005</t>
  </si>
  <si>
    <t>DE-SP0000253-000.018-000-G14/006</t>
  </si>
  <si>
    <t>DE-SP0000253-000.018-000-G14/007</t>
  </si>
  <si>
    <t>RT-SP0000253-000.018-000-G13/001</t>
  </si>
  <si>
    <t>RT-SP0000253-000.018-000-G13/002</t>
  </si>
  <si>
    <t>RT-SP0000253-000.018-000-G13/003</t>
  </si>
  <si>
    <t>RT-SP0000253-000.018-000-G13/004</t>
  </si>
  <si>
    <t>RT-SP0000253-000.018-000-G13/005</t>
  </si>
  <si>
    <t>RT-SP0000253-000.018-000-H08/001</t>
  </si>
  <si>
    <t>RT-SP0000253-000.018-000-S07/001</t>
  </si>
  <si>
    <t>RT-SP0000253-000.018-000-P09/001</t>
  </si>
  <si>
    <t>RT-SP0000253-000.018-000-P09/002</t>
  </si>
  <si>
    <t>DE-SP0000253-000.018-000-F01/001</t>
  </si>
  <si>
    <t>DE-SP0000253-000.018-000-F01/002</t>
  </si>
  <si>
    <t>DE-SP0000253-000.018-000-F01/003</t>
  </si>
  <si>
    <t>DE-SP0000253-000.018-000-F01/004</t>
  </si>
  <si>
    <t>DE-SP0000253-000.018-000-F01/005</t>
  </si>
  <si>
    <t>DE-SP0000253-000.018-000-F01/006</t>
  </si>
  <si>
    <t>DE-SP0000253-000.018-000-F01/007</t>
  </si>
  <si>
    <t>DE-SP0000253-000.018-000-F01/008</t>
  </si>
  <si>
    <t>DE-SP0000253-000.018-000-F01/009</t>
  </si>
  <si>
    <t>DE-SP0000253-000.018-000-F01/010</t>
  </si>
  <si>
    <t>DE-SP0000253-000.018-000-F01/011</t>
  </si>
  <si>
    <t>DE-SP0000253-000.018-000-F01/012</t>
  </si>
  <si>
    <t>DE-SP0000253-000.018-000-F01/013</t>
  </si>
  <si>
    <t>DE-SP0000253-000.018-000-F02/001</t>
  </si>
  <si>
    <t>DE-SP0000253-000.018-000-F03/001</t>
  </si>
  <si>
    <t>DE-SP0000253-000.018-000-F05/001</t>
  </si>
  <si>
    <t>DE-SP0000253-000.018-000-F07/001</t>
  </si>
  <si>
    <t>DE-SP0000253-000.018-000-F07/002</t>
  </si>
  <si>
    <t>DE-SP0000253-000.018-000-F07/003</t>
  </si>
  <si>
    <t>DE-SP0000253-000.018-000-F07/004</t>
  </si>
  <si>
    <t>DE-SP0000253-000.018-000-F07/005</t>
  </si>
  <si>
    <t>DE-SP0000253-000.018-000-F07/006</t>
  </si>
  <si>
    <t>DE-SP0000253-000.018-000-F07/007</t>
  </si>
  <si>
    <t>DE-SP0000253-000.018-000-F07/008</t>
  </si>
  <si>
    <t>DE-SP0000253-000.018-000-F07/009</t>
  </si>
  <si>
    <t>DE-SP0000253-000.018-000-F07/010</t>
  </si>
  <si>
    <t>DE-SP0000253-000.018-000-F07/011</t>
  </si>
  <si>
    <t>DE-SP0000253-000.018-000-F07/012</t>
  </si>
  <si>
    <t>DE-SP0000253-000.018-000-F07/013</t>
  </si>
  <si>
    <t>DE-SP0000253-000.018-000-F07/014</t>
  </si>
  <si>
    <t>DE-SP0000253-000.018-000-F07/015</t>
  </si>
  <si>
    <t>DE-SP0000253-000.018-000-F07/016</t>
  </si>
  <si>
    <t>DE-SP0000253-000.018-000-F07/017</t>
  </si>
  <si>
    <t>DE-SP0000253-000.018-000-F07/018</t>
  </si>
  <si>
    <t>DE-SP0000253-000.018-000-F07/019</t>
  </si>
  <si>
    <t>DE-SP0000253-000.018-000-F07/020</t>
  </si>
  <si>
    <t>DE-SP0000253-000.018-000-F07/021</t>
  </si>
  <si>
    <t>DE-SP0000253-000.018-000-F07/022</t>
  </si>
  <si>
    <t>DE-SP0000253-000.018-000-F07/023</t>
  </si>
  <si>
    <t>DE-SP0000253-000.018-000-F07/024</t>
  </si>
  <si>
    <t>DE-SP0000253-000.018-000-F07/025</t>
  </si>
  <si>
    <t>DE-SP0000253-000.018-000-F07/026</t>
  </si>
  <si>
    <t>DE-SP0000253-000.018-000-F07/027</t>
  </si>
  <si>
    <t>MC-SP0000253-000.018-000-F07/001</t>
  </si>
  <si>
    <t>NS-SP0000253-000.018-000-P01/001</t>
  </si>
  <si>
    <t>NS-SP0000253-000.018-000-P01/002</t>
  </si>
  <si>
    <t>NS-SP0000253-000.018-000-P01/003</t>
  </si>
  <si>
    <t>NS-SP0000253-000.018-000-P01/004</t>
  </si>
  <si>
    <t>DE-SP0000253-000.018-000-Q02/001</t>
  </si>
  <si>
    <t>DE-SP0000253-000.018-000-Q02/002</t>
  </si>
  <si>
    <t>DE-SP0000253-000.018-000-Q02/003</t>
  </si>
  <si>
    <t>DE-SP0000253-000.018-000-Q02/004</t>
  </si>
  <si>
    <t>DE-SP0000253-000.018-000-Q02/005</t>
  </si>
  <si>
    <t>DE-SP0000253-000.018-000-Q03/001</t>
  </si>
  <si>
    <t>DE-SP0000253-000.018-000-Q03/002</t>
  </si>
  <si>
    <t>DE-SP0000253-000.018-000-Q03/003</t>
  </si>
  <si>
    <t>DE-SP0000253-000.018-000-Q03/004</t>
  </si>
  <si>
    <t>DE-SP0000253-000.018-000-Q03/005</t>
  </si>
  <si>
    <t>MC-SP0000253-000.018-000-Q04/001</t>
  </si>
  <si>
    <t>MD-SP0000253-000.018-000-Q05/001</t>
  </si>
  <si>
    <t>DE-SP0000253-000.018-000-H01/101</t>
  </si>
  <si>
    <t>DE-SP0000253-000.018-000-H01/001</t>
  </si>
  <si>
    <t>DE-SP0000253-000.018-000-H01/002</t>
  </si>
  <si>
    <t>DE-SP0000253-000.018-000-H04/001</t>
  </si>
  <si>
    <t>DE-SP0000253-000.018-000-H04/002</t>
  </si>
  <si>
    <t>DE-SP0000253-000.018-000-H04/003</t>
  </si>
  <si>
    <t>DE-SP0000253-000.018-000-H04/004</t>
  </si>
  <si>
    <t>DE-SP0000253-000.018-000-H04/005</t>
  </si>
  <si>
    <t>DE-SP0000253-000.018-000-H04/006</t>
  </si>
  <si>
    <t>DE-SP0000253-000.018-000-H04/007</t>
  </si>
  <si>
    <t>DE-SP0000253-000.018-000-H04/008</t>
  </si>
  <si>
    <t>DE-SP0000253-000.018-000-H04/009</t>
  </si>
  <si>
    <t>DE-SP0000253-000.018-000-H04/010</t>
  </si>
  <si>
    <t>DE-SP0000253-000.018-000-H04/011</t>
  </si>
  <si>
    <t>DE-SP0000253-000.018-000-H04/012</t>
  </si>
  <si>
    <t>DE-SP0000253-000.018-000-H04/013</t>
  </si>
  <si>
    <t>DE-SP0000253-000.018-000-H04/014</t>
  </si>
  <si>
    <t>DE-SP0000253-000.018-000-H04/015</t>
  </si>
  <si>
    <t>DE-SP0000253-000.018-000-H04/016</t>
  </si>
  <si>
    <t>DE-SP0000253-000.018-000-H04/017</t>
  </si>
  <si>
    <t>DE-SP0000253-000.018-000-H04/018</t>
  </si>
  <si>
    <t>DE-SP0000253-000.018-000-H04/019</t>
  </si>
  <si>
    <t>DE-SP0000253-000.018-000-H04/020</t>
  </si>
  <si>
    <t>DE-SP0000253-000.018-000-H04/021</t>
  </si>
  <si>
    <t>DE-SP0000253-000.018-000-H04/022</t>
  </si>
  <si>
    <t>DE-SP0000253-000.018-000-H04/023</t>
  </si>
  <si>
    <t>DE-SP0000253-000.018-000-H04/024</t>
  </si>
  <si>
    <t>DE-SP0000253-000.018-000-H04/025</t>
  </si>
  <si>
    <t>DE-SP0000253-000.018-000-H04/026</t>
  </si>
  <si>
    <t>DE-SP0000253-000.018-000-H04/027</t>
  </si>
  <si>
    <t>DE-SP0000253-000.018-000-H06/001</t>
  </si>
  <si>
    <t>DE-SP0000253-000.018-000-H06/002</t>
  </si>
  <si>
    <t>DE-SP0000253-000.018-000-H06/003</t>
  </si>
  <si>
    <t>DE-SP0000253-000.018-000-H06/004</t>
  </si>
  <si>
    <t>DE-SP0000253-000.018-000-C03/001</t>
  </si>
  <si>
    <t>DE-SP0000253-000.018-000-C03/002</t>
  </si>
  <si>
    <t>RT-SP0000253-000.018-000-H01/001</t>
  </si>
  <si>
    <t>MC-SP0000253-000.018-000-H04/001</t>
  </si>
  <si>
    <t>DE-SP0000253-000.018-000-P09/001</t>
  </si>
  <si>
    <t>DE-SP0000253-000.018-000-P09/002</t>
  </si>
  <si>
    <t>DE-SP0000253-000.018-000-P09/003</t>
  </si>
  <si>
    <t>DE-SP0000253-000.018-000-P09/004</t>
  </si>
  <si>
    <t>DE-SP0000253-000.018-000-P09/005</t>
  </si>
  <si>
    <t>DE-SP0000253-000.018-000-P09/006</t>
  </si>
  <si>
    <t>DE-SP0000253-000.018-000-P09/007</t>
  </si>
  <si>
    <t>DE-SP0000253-000.018-000-P09/008</t>
  </si>
  <si>
    <t>DE-SP0000253-000.018-000-P09/009</t>
  </si>
  <si>
    <t>DE-SP0000253-000.018-000-P09/010</t>
  </si>
  <si>
    <t>DE-SP0000253-000.018-000-P09/011</t>
  </si>
  <si>
    <t>DE-SP0000253-000.018-000-P09/012</t>
  </si>
  <si>
    <t>DE-SP0000253-000.018-000-P09/013</t>
  </si>
  <si>
    <t>DE-SP0000253-000.018-000-P09/014</t>
  </si>
  <si>
    <t>DE-SP0000253-000.018-000-P09/015</t>
  </si>
  <si>
    <t>DE-SP0000253-000.018-000-P09/016</t>
  </si>
  <si>
    <t>DE-SP0000253-000.018-000-P09/017</t>
  </si>
  <si>
    <t>DE-SP0000253-000.018-000-P09/018</t>
  </si>
  <si>
    <t>DE-SP0000253-000.018-000-P09/019</t>
  </si>
  <si>
    <t>DE-SP0000253-000.018-000-P09/020</t>
  </si>
  <si>
    <t>DE-SP0000253-000.018-000-P09/021</t>
  </si>
  <si>
    <t>DE-SP0000253-000.018-000-P09/022</t>
  </si>
  <si>
    <t>DE-SP0000253-000.018-000-P09/023</t>
  </si>
  <si>
    <t>DE-SP0000253-000.018-000-P09/024</t>
  </si>
  <si>
    <t>DE-SP0000253-000.018-000-P09/025</t>
  </si>
  <si>
    <t>DE-SP0000253-000.018-000-P09/026</t>
  </si>
  <si>
    <t>DE-SP0000253-000.018-000-P09/027</t>
  </si>
  <si>
    <t>DE-SP0000253-000.018-000-P05/001</t>
  </si>
  <si>
    <t>DE-SP0000253-000.018-000-P05/002</t>
  </si>
  <si>
    <t>DE-SP0000253-000.018-000-P05/003</t>
  </si>
  <si>
    <t>DE-SP0000253-000.018-000-P05/004</t>
  </si>
  <si>
    <t>DE-SP0000253-000.018-000-P07/001</t>
  </si>
  <si>
    <t>MC-SP0000253-000.018-000-P09/001</t>
  </si>
  <si>
    <t>MC-SP0000253-000.018-000-P09/002</t>
  </si>
  <si>
    <t>MC-SP0000253-000.018-000-P09/003</t>
  </si>
  <si>
    <t>DE-SP0000253-000.018-000-L01/001</t>
  </si>
  <si>
    <t>DE-SP0000253-000.018-000-L02/001</t>
  </si>
  <si>
    <t>DE-SP0000253-000.018-000-L02/002</t>
  </si>
  <si>
    <t>DE-SP0000253-000.018-000-L02/003</t>
  </si>
  <si>
    <t>DE-SP0000253-000.018-000-L02/004</t>
  </si>
  <si>
    <t>DE-SP0000253-000.018-000-L03/001</t>
  </si>
  <si>
    <t>DE-SP0000253-000.018-000-L03/002</t>
  </si>
  <si>
    <t>DE-SP0000253-000.018-000-L07/001</t>
  </si>
  <si>
    <t>DE-SP0000253-000.018-000-L07/002</t>
  </si>
  <si>
    <t>DE-SP0000253-000.018-000-L07/003</t>
  </si>
  <si>
    <t>DE-SP0000253-000.018-000-L07/004</t>
  </si>
  <si>
    <t>DE-SP0000253-000.018-000-L07/005</t>
  </si>
  <si>
    <t>DE-SP0000253-000.018-000-L07/006</t>
  </si>
  <si>
    <t>DE-SP0000253-000.018-000-L07/007</t>
  </si>
  <si>
    <t>DE-SP0000253-000.018-000-L07/008</t>
  </si>
  <si>
    <t>DE-SP0000253-000.018-000-L07/009</t>
  </si>
  <si>
    <t>DE-SP0000253-000.018-000-L07/010</t>
  </si>
  <si>
    <t>DE-SP0000253-000.018-000-L07/011</t>
  </si>
  <si>
    <t>DE-SP0000253-000.018-000-L07/012</t>
  </si>
  <si>
    <t>DE-SP0000253-000.018-000-L07/013</t>
  </si>
  <si>
    <t>DE-SP0000253-000.018-000-L07/014</t>
  </si>
  <si>
    <t>DE-SP0000253-000.018-000-L07/015</t>
  </si>
  <si>
    <t>DE-SP0000253-000.018-000-L07/016</t>
  </si>
  <si>
    <t>DE-SP0000253-000.018-000-L07/017</t>
  </si>
  <si>
    <t>DE-SP0000253-000.018-000-L07/018</t>
  </si>
  <si>
    <t>DE-SP0000253-000.018-000-L07/019</t>
  </si>
  <si>
    <t>DE-SP0000253-000.018-000-L07/020</t>
  </si>
  <si>
    <t>DE-SP0000253-000.018-000-L07/021</t>
  </si>
  <si>
    <t>DE-SP0000253-000.018-000-L07/022</t>
  </si>
  <si>
    <t>DE-SP0000253-000.018-000-L07/023</t>
  </si>
  <si>
    <t>DE-SP0000253-000.018-000-L07/024</t>
  </si>
  <si>
    <t>DE-SP0000253-000.018-000-L07/025</t>
  </si>
  <si>
    <t>DE-SP0000253-000.018-000-L07/026</t>
  </si>
  <si>
    <t>DE-SP0000253-000.018-000-L07/027</t>
  </si>
  <si>
    <t>MC-SP0000253-000.018-000-L09/001</t>
  </si>
  <si>
    <t>RT-SP0000253-000.018-000-G01/001</t>
  </si>
  <si>
    <t>DE-SP0000253-000.018-000-G12/001</t>
  </si>
  <si>
    <t>DE-SP0000253-000.018-000-G12/002</t>
  </si>
  <si>
    <t>DE-SP0000253-000.018-000-G12/003</t>
  </si>
  <si>
    <t>DE-SP0000253-000.018-000-G12/004</t>
  </si>
  <si>
    <t>DE-SP0000253-000.018-000-G12/005</t>
  </si>
  <si>
    <t>DE-SP0000253-000.018-000-G12/006</t>
  </si>
  <si>
    <t>DE-SP0000253-000.018-000-G12/007</t>
  </si>
  <si>
    <t>DE-SP0000253-000.018-000-G12/008</t>
  </si>
  <si>
    <t>DE-SP0000253-000.018-000-G12/009</t>
  </si>
  <si>
    <t>DE-SP0000253-000.018-000-G12/010</t>
  </si>
  <si>
    <t>DE-SP0000253-000.018-000-G12/011</t>
  </si>
  <si>
    <t>DE-SP0000253-000.018-000-G12/012</t>
  </si>
  <si>
    <t>DE-SP0000253-000.018-000-G12/013</t>
  </si>
  <si>
    <t>DE-SP0000253-000.018-000-G12/014</t>
  </si>
  <si>
    <t>DE-SP0000253-000.018-000-G12/015</t>
  </si>
  <si>
    <t>DE-SP0000253-000.018-000-G12/016</t>
  </si>
  <si>
    <t>DE-SP0000253-000.018-000-G12/017</t>
  </si>
  <si>
    <t>DE-SP0000253-000.018-000-G12/018</t>
  </si>
  <si>
    <t>DE-SP0000253-000.018-000-G12/019</t>
  </si>
  <si>
    <t>DE-SP0000253-000.018-000-G12/020</t>
  </si>
  <si>
    <t>DE-SP0000253-000.018-000-G12/021</t>
  </si>
  <si>
    <t>DE-SP0000253-000.018-000-G12/022</t>
  </si>
  <si>
    <t>DE-SP0000253-000.018-000-G12/023</t>
  </si>
  <si>
    <t>DE-SP0000253-000.018-000-G12/024</t>
  </si>
  <si>
    <t>DE-SP0000253-000.018-000-G12/025</t>
  </si>
  <si>
    <t>DE-SP0000253-000.018-000-G12/026</t>
  </si>
  <si>
    <t>DE-SP0000253-000.018-000-G12/027</t>
  </si>
  <si>
    <t>RT-SP0000253-000.018-000-Q07/001</t>
  </si>
  <si>
    <t>RT-SP0000253-000.018-000-Q07/002</t>
  </si>
  <si>
    <t>DE-SP0000253-000.018-000-Q07/001</t>
  </si>
  <si>
    <t>DE-SP0000253-000.018-000-Q07/002</t>
  </si>
  <si>
    <t>DE-SP0000253-000.018-000-Q07/003</t>
  </si>
  <si>
    <t>DE-SP0000253-000.018-000-Q07/004</t>
  </si>
  <si>
    <t>DE-SP0000253-000.018-000-Q07/005</t>
  </si>
  <si>
    <t>DE-SP0000253-000.018-000-Q07/006</t>
  </si>
  <si>
    <t>RT-SP0000253-000.018-000-G18/001</t>
  </si>
  <si>
    <t>RT-SP0000253-000.018-000-G18/002</t>
  </si>
  <si>
    <t>DE-SP0000253-000.018-000-G18/001</t>
  </si>
  <si>
    <t>DE-SP0000253-000.018-000-G18/002</t>
  </si>
  <si>
    <t>DE-SP0000253-000.018-000-G18/003</t>
  </si>
  <si>
    <t>DE-SP0000253-000.018-000-G18/004</t>
  </si>
  <si>
    <t>DE-SP0000253-000.018-000-G18/005</t>
  </si>
  <si>
    <t>DE-SP0000253-000.018-000-G18/006</t>
  </si>
  <si>
    <t>DE-SP0000253-000.018-000-G18/007</t>
  </si>
  <si>
    <t>DE-SP0000253-000.018-000-G18/008</t>
  </si>
  <si>
    <t>MC-SP0000253-000.018-000-G15/001</t>
  </si>
  <si>
    <t>MC-SP0000253-000.018-000-G15/002</t>
  </si>
  <si>
    <t>MC-SP0000253-000.018-000-G15/003</t>
  </si>
  <si>
    <t>DE-SP0000253-000.018-000-C01/101</t>
  </si>
  <si>
    <t>DE-SP0000253-000.018-000-C01/102</t>
  </si>
  <si>
    <t>DE-SP0000253-000.018-000-C01/103</t>
  </si>
  <si>
    <t>DE-SP0000253-000.018-000-C01/104</t>
  </si>
  <si>
    <t>DE-SP0000253-000.018-000-C01/105</t>
  </si>
  <si>
    <t>DE-SP0000253-000.018-000-C01/106</t>
  </si>
  <si>
    <t>DE-SP0000253-000.018-000-C01/107</t>
  </si>
  <si>
    <t>DE-SP0000253-000.018-000-C01/108</t>
  </si>
  <si>
    <t>DE-SP0000253-000.018-000-C01/109</t>
  </si>
  <si>
    <t>DE-SP0000253-000.018-000-C01/110</t>
  </si>
  <si>
    <t>DE-SP0000253-000.018-000-C01/111</t>
  </si>
  <si>
    <t>DE-SP0000253-000.018-000-C01/112</t>
  </si>
  <si>
    <t>DE-SP0000253-000.018-000-C01/113</t>
  </si>
  <si>
    <t>DE-SP0000253-000.018-000-C01/114</t>
  </si>
  <si>
    <t>DE-SP0000253-000.018-000-C01/115</t>
  </si>
  <si>
    <t>DE-SP0000253-000.018-000-C01/116</t>
  </si>
  <si>
    <t>DE-SP0000253-000.018-000-C01/201</t>
  </si>
  <si>
    <t>DE-SP0000253-000.018-000-C01/202</t>
  </si>
  <si>
    <t>DE-SP0000253-000.018-000-C01/203</t>
  </si>
  <si>
    <t>DE-SP0000253-000.018-000-C01/204</t>
  </si>
  <si>
    <t>DE-SP0000253-000.018-000-C01/205</t>
  </si>
  <si>
    <t>DE-SP0000253-000.018-000-C01/206</t>
  </si>
  <si>
    <t>DE-SP0000253-000.018-000-C01/207</t>
  </si>
  <si>
    <t>DE-SP0000253-000.018-000-C01/208</t>
  </si>
  <si>
    <t>DE-SP0000253-000.018-000-C01/209</t>
  </si>
  <si>
    <t>DE-SP0000253-000.018-000-C01/210</t>
  </si>
  <si>
    <t>DE-SP0000253-000.018-000-C01/211</t>
  </si>
  <si>
    <t>DE-SP0000253-000.018-000-C01/212</t>
  </si>
  <si>
    <t>DE-SP0000253-000.018-000-C01/213</t>
  </si>
  <si>
    <t>DE-SP0000253-000.018-000-C01/214</t>
  </si>
  <si>
    <t>DE-SP0000253-000.018-000-C01/215</t>
  </si>
  <si>
    <t>DE-SP0000253-000.018-000-C01/216</t>
  </si>
  <si>
    <t>MC-SP0000253-000.018-000-C01/101</t>
  </si>
  <si>
    <t>MC-SP0000253-000.018-000-C01/201</t>
  </si>
  <si>
    <t>MC-SP0000253-000.018-000-C01/001</t>
  </si>
  <si>
    <t>MC-SP0000253-000.018-000-C01/002</t>
  </si>
  <si>
    <t>MC-SP0000253-000.018-000-C01/003</t>
  </si>
  <si>
    <t>MC-SP0000253-000.018-000-C01/004</t>
  </si>
  <si>
    <t>DE-SP0000253-000.018-000-I01/001</t>
  </si>
  <si>
    <t>DE-SP0000253-000.018-000-I01/002</t>
  </si>
  <si>
    <t>DE-SP0000253-000.018-000-I01/003</t>
  </si>
  <si>
    <t>DE-SP0000253-000.018-000-I01/004</t>
  </si>
  <si>
    <t>DE-SP0000253-000.018-000-I01/005</t>
  </si>
  <si>
    <t>DE-SP0000253-000.018-000-I01/006</t>
  </si>
  <si>
    <t>DE-SP0000253-000.018-000-I01/007</t>
  </si>
  <si>
    <t>DE-SP0000253-000.018-000-I01/008</t>
  </si>
  <si>
    <t>DE-SP0000253-000.018-000-I01/009</t>
  </si>
  <si>
    <t>DE-SP0000253-000.018-000-I01/010</t>
  </si>
  <si>
    <t>DE-SP0000253-000.018-000-I01/011</t>
  </si>
  <si>
    <t>DE-SP0000253-000.018-000-I01/012</t>
  </si>
  <si>
    <t>DE-SP0000253-000.018-000-I01/013</t>
  </si>
  <si>
    <t>DE-SP0000253-000.018-000-I01/014</t>
  </si>
  <si>
    <t>DE-SP0000253-000.018-000-B02/001</t>
  </si>
  <si>
    <t>DE-SP0000253-000.018-000-B02/002</t>
  </si>
  <si>
    <t>MC-SP0000253-000.018-000-B02/001</t>
  </si>
  <si>
    <t>DE-SP0000253-000.018-000-D01/001</t>
  </si>
  <si>
    <t>CD-SP0000253-000.018-000-D02/001</t>
  </si>
  <si>
    <t>DE-SP0000253-000.018-000-D02/001</t>
  </si>
  <si>
    <t>RT-SP0000253-000.018-000-S19/001</t>
  </si>
  <si>
    <t>RT-SP0000253-000.018-000-J01/001</t>
  </si>
  <si>
    <t>RT-SP0000253-000.018-000-J04/001</t>
  </si>
  <si>
    <t>ID-SP0000253-000.018-000-A09/001</t>
  </si>
  <si>
    <t>MC-SP0000253-000.018-000-A09/001</t>
  </si>
  <si>
    <t>PL-SP0000253-000.018-000-A07/001</t>
  </si>
  <si>
    <t>RT-SP0000253-000.018-000-A09/001</t>
  </si>
  <si>
    <t>RT-SP0000253-000.018-000-A09/002</t>
  </si>
  <si>
    <t>RT-SP0000268-217.222-000-T01/001</t>
  </si>
  <si>
    <t>RT-SP0000268-217.222-000-T05/001</t>
  </si>
  <si>
    <t>RT-SP0000268-217.222-000-H09/001</t>
  </si>
  <si>
    <t>DE-SP0000268-217.222-000-T01/001</t>
  </si>
  <si>
    <t>DE-SP0000268-217.222-000-T01/002</t>
  </si>
  <si>
    <t>DE-SP0000268-217.222-000-T01/003</t>
  </si>
  <si>
    <t>DE-SP0000268-217.222-000-T01/004</t>
  </si>
  <si>
    <t>DE-SP0000268-217.222-000-T01/005</t>
  </si>
  <si>
    <t>DE-SP0000268-217.222-000-T01/006</t>
  </si>
  <si>
    <t>DE-SP0000268-217.222-000-T01/007</t>
  </si>
  <si>
    <t>DE-SP0000268-217.222-000-G14/101</t>
  </si>
  <si>
    <t>DE-SP0000268-217.222-000-G14/102</t>
  </si>
  <si>
    <t>DE-SP0000268-217.222-000-G14/103</t>
  </si>
  <si>
    <t>DE-SP0000268-217.222-000-G14/104</t>
  </si>
  <si>
    <t>RT-SP0000268-217.222-000-G02/001</t>
  </si>
  <si>
    <t>DE-SP0000268-217.222-000-G14/001</t>
  </si>
  <si>
    <t>DE-SP0000268-217.222-000-G14/002</t>
  </si>
  <si>
    <t>RT-SP0000268-217.222-000-G13/001</t>
  </si>
  <si>
    <t>RT-SP0000268-217.222-000-G13/002</t>
  </si>
  <si>
    <t>RT-SP0000268-217.222-000-H08/001</t>
  </si>
  <si>
    <t>RT-SP0000268-217.222-000-S07/001</t>
  </si>
  <si>
    <t>RT-SP0000268-217.222-000-P09/001</t>
  </si>
  <si>
    <t>RT-SP0000268-217.222-000-P09/002</t>
  </si>
  <si>
    <t>DE-SP0000268-217.222-000-F01/001</t>
  </si>
  <si>
    <t>DE-SP0000268-217.222-000-F01/002</t>
  </si>
  <si>
    <t>DE-SP0000268-217.222-000-F01/003</t>
  </si>
  <si>
    <t>DE-SP0000268-217.222-000-F05/001</t>
  </si>
  <si>
    <t>DE-SP0000268-217.222-000-F07/001</t>
  </si>
  <si>
    <t>DE-SP0000268-217.222-000-F07/002</t>
  </si>
  <si>
    <t>DE-SP0000268-217.222-000-F07/003</t>
  </si>
  <si>
    <t>DE-SP0000268-217.222-000-F07/004</t>
  </si>
  <si>
    <t>DE-SP0000268-217.222-000-F07/005</t>
  </si>
  <si>
    <t>DE-SP0000268-217.222-000-F07/006</t>
  </si>
  <si>
    <t>DE-SP0000268-217.222-000-F07/007</t>
  </si>
  <si>
    <t>MC-SP0000268-217.222-000-F07/001</t>
  </si>
  <si>
    <t>NS-SP0000268-217.222-000-P01/001</t>
  </si>
  <si>
    <t>DE-SP0000268-217.222-000-Q02/001</t>
  </si>
  <si>
    <t>DE-SP0000268-217.222-000-Q03/001</t>
  </si>
  <si>
    <t>MC-SP0000268-217.222-000-Q04/001</t>
  </si>
  <si>
    <t>MD-SP0000268-217.222-000-Q05/001</t>
  </si>
  <si>
    <t>DE-SP0000268-217.222-000-H01/101</t>
  </si>
  <si>
    <t>DE-SP0000268-217.222-000-H04/001</t>
  </si>
  <si>
    <t>DE-SP0000268-217.222-000-H04/002</t>
  </si>
  <si>
    <t>DE-SP0000268-217.222-000-H04/003</t>
  </si>
  <si>
    <t>DE-SP0000268-217.222-000-H04/004</t>
  </si>
  <si>
    <t>DE-SP0000268-217.222-000-H04/005</t>
  </si>
  <si>
    <t>DE-SP0000268-217.222-000-H04/006</t>
  </si>
  <si>
    <t>DE-SP0000268-217.222-000-H04/007</t>
  </si>
  <si>
    <t>DE-SP0000268-217.222-000-H06/001</t>
  </si>
  <si>
    <t>DE-SP0000268-217.222-000-H06/002</t>
  </si>
  <si>
    <t>DE-SP0000268-217.222-000-C03/001</t>
  </si>
  <si>
    <t>RT-SP0000268-217.222-000-H01/001</t>
  </si>
  <si>
    <t>MC-SP0000268-217.222-000-H04/001</t>
  </si>
  <si>
    <t>DE-SP0000268-217.222-000-P09/001</t>
  </si>
  <si>
    <t>DE-SP0000268-217.222-000-P09/002</t>
  </si>
  <si>
    <t>DE-SP0000268-217.222-000-P09/003</t>
  </si>
  <si>
    <t>DE-SP0000268-217.222-000-P09/004</t>
  </si>
  <si>
    <t>DE-SP0000268-217.222-000-P09/005</t>
  </si>
  <si>
    <t>DE-SP0000268-217.222-000-P09/006</t>
  </si>
  <si>
    <t>DE-SP0000268-217.222-000-P09/007</t>
  </si>
  <si>
    <t>DE-SP0000268-217.222-000-P05/001</t>
  </si>
  <si>
    <t>DE-SP0000268-217.222-000-P05/002</t>
  </si>
  <si>
    <t>DE-SP0000268-217.222-000-P07/001</t>
  </si>
  <si>
    <t>MC-SP0000268-217.222-000-P09/001</t>
  </si>
  <si>
    <t>MC-SP0000268-217.222-000-P09/002</t>
  </si>
  <si>
    <t>MC-SP0000268-217.222-000-P09/003</t>
  </si>
  <si>
    <t>DE-SP0000268-217.222-000-L01/001</t>
  </si>
  <si>
    <t>DE-SP0000268-217.222-000-L02/001</t>
  </si>
  <si>
    <t>DE-SP0000268-217.222-000-L02/002</t>
  </si>
  <si>
    <t>DE-SP0000268-217.222-000-L02/003</t>
  </si>
  <si>
    <t>DE-SP0000268-217.222-000-L03/001</t>
  </si>
  <si>
    <t>DE-SP0000268-217.222-000-L03/002</t>
  </si>
  <si>
    <t>DE-SP0000268-217.222-000-L07/001</t>
  </si>
  <si>
    <t>DE-SP0000268-217.222-000-L07/002</t>
  </si>
  <si>
    <t>DE-SP0000268-217.222-000-L07/003</t>
  </si>
  <si>
    <t>DE-SP0000268-217.222-000-L07/004</t>
  </si>
  <si>
    <t>DE-SP0000268-217.222-000-L07/005</t>
  </si>
  <si>
    <t>DE-SP0000268-217.222-000-L07/006</t>
  </si>
  <si>
    <t>DE-SP0000268-217.222-000-L07/007</t>
  </si>
  <si>
    <t>MC-SP0000268-217.222-000-L09/001</t>
  </si>
  <si>
    <t>RT-SP0000268-217.222-000-G01/001</t>
  </si>
  <si>
    <t>DE-SP0000268-217.222-000-G12/001</t>
  </si>
  <si>
    <t>DE-SP0000268-217.222-000-G12/002</t>
  </si>
  <si>
    <t>DE-SP0000268-217.222-000-G12/003</t>
  </si>
  <si>
    <t>DE-SP0000268-217.222-000-G12/004</t>
  </si>
  <si>
    <t>DE-SP0000268-217.222-000-G12/005</t>
  </si>
  <si>
    <t>DE-SP0000268-217.222-000-G12/006</t>
  </si>
  <si>
    <t>DE-SP0000268-217.222-000-G12/007</t>
  </si>
  <si>
    <t>RT-SP0000268-217.222-000-Q07/001</t>
  </si>
  <si>
    <t>RT-SP0000268-217.222-000-Q07/002</t>
  </si>
  <si>
    <t>DE-SP0000268-217.222-000-Q07/001</t>
  </si>
  <si>
    <t>DE-SP0000268-217.222-000-Q07/002</t>
  </si>
  <si>
    <t>RT-SP0000268-217.222-000-G18/001</t>
  </si>
  <si>
    <t>DE-SP0000268-217.222-000-G18/001</t>
  </si>
  <si>
    <t>DE-SP0000268-217.222-000-G18/002</t>
  </si>
  <si>
    <t>DE-SP0000268-217.222-000-G18/003</t>
  </si>
  <si>
    <t>DE-SP0000268-217.222-000-G18/004</t>
  </si>
  <si>
    <t>DE-SP0000268-217.222-000-I01/001</t>
  </si>
  <si>
    <t>DE-SP0000268-217.222-000-I01/002</t>
  </si>
  <si>
    <t>DE-SP0000268-217.222-000-I01/003</t>
  </si>
  <si>
    <t>DE-SP0000268-217.222-000-B02/001</t>
  </si>
  <si>
    <t>DE-SP0000268-217.222-000-B02/002</t>
  </si>
  <si>
    <t>MC-SP0000268-217.222-000-B02/001</t>
  </si>
  <si>
    <t>RT-SP0000268-217.222-000-S19/001</t>
  </si>
  <si>
    <t>RT-SP0000268-217.222-000-J01/001</t>
  </si>
  <si>
    <t>RT-SP0000268-217.222-000-J04/001</t>
  </si>
  <si>
    <t>ID-SP0000268-217.222-000-A09/001</t>
  </si>
  <si>
    <t>MC-SP0000268-217.222-000-A09/001</t>
  </si>
  <si>
    <t>PL-SP0000268-217.222-000-A07/001</t>
  </si>
  <si>
    <t>RT-SP0000268-217.222-000-A09/001</t>
  </si>
  <si>
    <t>RT-SP0000268-217.222-000-A09/002</t>
  </si>
  <si>
    <t>RT-SP0000249-024.045-000-T01/001</t>
  </si>
  <si>
    <t>RT-SP0000249-024.045-000-T05/001</t>
  </si>
  <si>
    <t>RT-SP0000249-024.045-000-H09/001</t>
  </si>
  <si>
    <t>DE-SP0000249-024.045-000-T01/001</t>
  </si>
  <si>
    <t>DE-SP0000249-024.045-000-T01/002</t>
  </si>
  <si>
    <t>DE-SP0000249-024.045-000-T01/003</t>
  </si>
  <si>
    <t>DE-SP0000249-024.045-000-T01/004</t>
  </si>
  <si>
    <t>DE-SP0000249-024.045-000-T01/005</t>
  </si>
  <si>
    <t>DE-SP0000249-024.045-000-T01/006</t>
  </si>
  <si>
    <t>DE-SP0000249-024.045-000-T01/007</t>
  </si>
  <si>
    <t>DE-SP0000249-024.045-000-T01/008</t>
  </si>
  <si>
    <t>DE-SP0000249-024.045-000-T01/009</t>
  </si>
  <si>
    <t>DE-SP0000249-024.045-000-T01/010</t>
  </si>
  <si>
    <t>DE-SP0000249-024.045-000-T01/011</t>
  </si>
  <si>
    <t>DE-SP0000249-024.045-000-T01/012</t>
  </si>
  <si>
    <t>DE-SP0000249-024.045-000-T01/013</t>
  </si>
  <si>
    <t>DE-SP0000249-024.045-000-T01/014</t>
  </si>
  <si>
    <t>DE-SP0000249-024.045-000-T01/015</t>
  </si>
  <si>
    <t>DE-SP0000249-024.045-000-T01/016</t>
  </si>
  <si>
    <t>DE-SP0000249-024.045-000-T01/017</t>
  </si>
  <si>
    <t>DE-SP0000249-024.045-000-T01/018</t>
  </si>
  <si>
    <t>DE-SP0000249-024.045-000-T01/019</t>
  </si>
  <si>
    <t>DE-SP0000249-024.045-000-T01/020</t>
  </si>
  <si>
    <t>DE-SP0000249-024.045-000-T01/021</t>
  </si>
  <si>
    <t>DE-SP0000249-024.045-000-T01/022</t>
  </si>
  <si>
    <t>DE-SP0000249-024.045-000-T01/023</t>
  </si>
  <si>
    <t>DE-SP0000249-024.045-000-T01/024</t>
  </si>
  <si>
    <t>DE-SP0000249-024.045-000-T01/025</t>
  </si>
  <si>
    <t>DE-SP0000249-024.045-000-T01/026</t>
  </si>
  <si>
    <t>DE-SP0000249-024.045-000-T01/027</t>
  </si>
  <si>
    <t>DE-SP0000249-024.045-000-T01/028</t>
  </si>
  <si>
    <t>DE-SP0000249-024.045-000-T01/029</t>
  </si>
  <si>
    <t>DE-SP0000249-024.045-000-T01/030</t>
  </si>
  <si>
    <t>DE-SP0000249-024.045-000-G14/101</t>
  </si>
  <si>
    <t>DE-SP0000249-024.045-000-G14/102</t>
  </si>
  <si>
    <t>DE-SP0000249-024.045-000-G14/103</t>
  </si>
  <si>
    <t>DE-SP0000249-024.045-000-G14/104</t>
  </si>
  <si>
    <t>DE-SP0000249-024.045-000-G14/105</t>
  </si>
  <si>
    <t>DE-SP0000249-024.045-000-G14/106</t>
  </si>
  <si>
    <t>DE-SP0000249-024.045-000-G14/107</t>
  </si>
  <si>
    <t>DE-SP0000249-024.045-000-G14/108</t>
  </si>
  <si>
    <t>DE-SP0000249-024.045-000-G14/109</t>
  </si>
  <si>
    <t>DE-SP0000249-024.045-000-G14/110</t>
  </si>
  <si>
    <t>DE-SP0000249-024.045-000-G14/111</t>
  </si>
  <si>
    <t>DE-SP0000249-024.045-000-G14/112</t>
  </si>
  <si>
    <t>DE-SP0000249-024.045-000-G14/113</t>
  </si>
  <si>
    <t>DE-SP0000249-024.045-000-G14/114</t>
  </si>
  <si>
    <t>RT-SP0000249-024.045-000-G02/001</t>
  </si>
  <si>
    <t>DE-SP0000249-024.045-000-G14/001</t>
  </si>
  <si>
    <t>DE-SP0000249-024.045-000-G14/002</t>
  </si>
  <si>
    <t>DE-SP0000249-024.045-000-G14/003</t>
  </si>
  <si>
    <t>DE-SP0000249-024.045-000-G14/004</t>
  </si>
  <si>
    <t>DE-SP0000249-024.045-000-G14/005</t>
  </si>
  <si>
    <t>DE-SP0000249-024.045-000-G14/006</t>
  </si>
  <si>
    <t>DE-SP0000249-024.045-000-G14/007</t>
  </si>
  <si>
    <t>RT-SP0000249-024.045-000-G13/001</t>
  </si>
  <si>
    <t>RT-SP0000249-024.045-000-G13/002</t>
  </si>
  <si>
    <t>RT-SP0000249-024.045-000-G13/003</t>
  </si>
  <si>
    <t>RT-SP0000249-024.045-000-G13/004</t>
  </si>
  <si>
    <t>RT-SP0000249-024.045-000-G13/005</t>
  </si>
  <si>
    <t>RT-SP0000249-024.045-000-H08/001</t>
  </si>
  <si>
    <t>RT-SP0000249-024.045-000-S07/001</t>
  </si>
  <si>
    <t>RT-SP0000249-024.045-000-P09/001</t>
  </si>
  <si>
    <t>RT-SP0000249-024.045-000-P09/002</t>
  </si>
  <si>
    <t>DE-SP0000249-024.045-000-F01/001</t>
  </si>
  <si>
    <t>DE-SP0000249-024.045-000-F01/002</t>
  </si>
  <si>
    <t>DE-SP0000249-024.045-000-F01/003</t>
  </si>
  <si>
    <t>DE-SP0000249-024.045-000-F01/004</t>
  </si>
  <si>
    <t>DE-SP0000249-024.045-000-F01/005</t>
  </si>
  <si>
    <t>DE-SP0000249-024.045-000-F01/006</t>
  </si>
  <si>
    <t>DE-SP0000249-024.045-000-F01/007</t>
  </si>
  <si>
    <t>DE-SP0000249-024.045-000-F01/008</t>
  </si>
  <si>
    <t>DE-SP0000249-024.045-000-F01/009</t>
  </si>
  <si>
    <t>DE-SP0000249-024.045-000-F01/010</t>
  </si>
  <si>
    <t>DE-SP0000249-024.045-000-F01/011</t>
  </si>
  <si>
    <t>DE-SP0000249-024.045-000-F01/012</t>
  </si>
  <si>
    <t>DE-SP0000249-024.045-000-F05/001</t>
  </si>
  <si>
    <t>DE-SP0000249-024.045-000-F07/001</t>
  </si>
  <si>
    <t>DE-SP0000249-024.045-000-F07/002</t>
  </si>
  <si>
    <t>DE-SP0000249-024.045-000-F07/003</t>
  </si>
  <si>
    <t>DE-SP0000249-024.045-000-F07/004</t>
  </si>
  <si>
    <t>DE-SP0000249-024.045-000-F07/005</t>
  </si>
  <si>
    <t>DE-SP0000249-024.045-000-F07/006</t>
  </si>
  <si>
    <t>DE-SP0000249-024.045-000-F07/007</t>
  </si>
  <si>
    <t>DE-SP0000249-024.045-000-F07/008</t>
  </si>
  <si>
    <t>DE-SP0000249-024.045-000-F07/009</t>
  </si>
  <si>
    <t>DE-SP0000249-024.045-000-F07/010</t>
  </si>
  <si>
    <t>DE-SP0000249-024.045-000-F07/011</t>
  </si>
  <si>
    <t>DE-SP0000249-024.045-000-F07/012</t>
  </si>
  <si>
    <t>DE-SP0000249-024.045-000-F07/013</t>
  </si>
  <si>
    <t>DE-SP0000249-024.045-000-F07/014</t>
  </si>
  <si>
    <t>DE-SP0000249-024.045-000-F07/015</t>
  </si>
  <si>
    <t>DE-SP0000249-024.045-000-F07/016</t>
  </si>
  <si>
    <t>DE-SP0000249-024.045-000-F07/017</t>
  </si>
  <si>
    <t>DE-SP0000249-024.045-000-F07/018</t>
  </si>
  <si>
    <t>DE-SP0000249-024.045-000-F07/019</t>
  </si>
  <si>
    <t>DE-SP0000249-024.045-000-F07/020</t>
  </si>
  <si>
    <t>DE-SP0000249-024.045-000-F07/021</t>
  </si>
  <si>
    <t>DE-SP0000249-024.045-000-F07/022</t>
  </si>
  <si>
    <t>DE-SP0000249-024.045-000-F07/023</t>
  </si>
  <si>
    <t>DE-SP0000249-024.045-000-F07/024</t>
  </si>
  <si>
    <t>DE-SP0000249-024.045-000-F07/025</t>
  </si>
  <si>
    <t>DE-SP0000249-024.045-000-F07/026</t>
  </si>
  <si>
    <t>DE-SP0000249-024.045-000-F07/027</t>
  </si>
  <si>
    <t>DE-SP0000249-024.045-000-F07/028</t>
  </si>
  <si>
    <t>DE-SP0000249-024.045-000-F07/029</t>
  </si>
  <si>
    <t>DE-SP0000249-024.045-000-F07/030</t>
  </si>
  <si>
    <t>MC-SP0000249-024.045-000-F07/001</t>
  </si>
  <si>
    <t>NS-SP0000249-024.045-000-P01/001</t>
  </si>
  <si>
    <t>NS-SP0000249-024.045-000-P01/002</t>
  </si>
  <si>
    <t>NS-SP0000249-024.045-000-P01/003</t>
  </si>
  <si>
    <t>NS-SP0000249-024.045-000-P01/004</t>
  </si>
  <si>
    <t>NS-SP0000249-024.045-000-P01/005</t>
  </si>
  <si>
    <t>DE-SP0000249-024.045-000-Q02/001</t>
  </si>
  <si>
    <t>DE-SP0000249-024.045-000-Q02/002</t>
  </si>
  <si>
    <t>DE-SP0000249-024.045-000-Q02/003</t>
  </si>
  <si>
    <t>DE-SP0000249-024.045-000-Q02/004</t>
  </si>
  <si>
    <t>DE-SP0000249-024.045-000-Q02/005</t>
  </si>
  <si>
    <t>DE-SP0000249-024.045-000-Q03/001</t>
  </si>
  <si>
    <t>DE-SP0000249-024.045-000-Q03/002</t>
  </si>
  <si>
    <t>DE-SP0000249-024.045-000-Q03/003</t>
  </si>
  <si>
    <t>DE-SP0000249-024.045-000-Q03/004</t>
  </si>
  <si>
    <t>DE-SP0000249-024.045-000-Q03/005</t>
  </si>
  <si>
    <t>MC-SP0000249-024.045-000-Q04/001</t>
  </si>
  <si>
    <t>MD-SP0000249-024.045-000-Q05/001</t>
  </si>
  <si>
    <t>DE-SP0000249-024.045-000-H01/001</t>
  </si>
  <si>
    <t>DE-SP0000249-024.045-000-H01/101</t>
  </si>
  <si>
    <t>DE-SP0000249-024.045-000-H04/001</t>
  </si>
  <si>
    <t>DE-SP0000249-024.045-000-H04/002</t>
  </si>
  <si>
    <t>DE-SP0000249-024.045-000-H04/003</t>
  </si>
  <si>
    <t>DE-SP0000249-024.045-000-H04/004</t>
  </si>
  <si>
    <t>DE-SP0000249-024.045-000-H04/005</t>
  </si>
  <si>
    <t>DE-SP0000249-024.045-000-H04/006</t>
  </si>
  <si>
    <t>DE-SP0000249-024.045-000-H04/007</t>
  </si>
  <si>
    <t>DE-SP0000249-024.045-000-H04/008</t>
  </si>
  <si>
    <t>DE-SP0000249-024.045-000-H04/009</t>
  </si>
  <si>
    <t>DE-SP0000249-024.045-000-H04/010</t>
  </si>
  <si>
    <t>DE-SP0000249-024.045-000-H04/011</t>
  </si>
  <si>
    <t>DE-SP0000249-024.045-000-H04/012</t>
  </si>
  <si>
    <t>DE-SP0000249-024.045-000-H04/013</t>
  </si>
  <si>
    <t>DE-SP0000249-024.045-000-H04/014</t>
  </si>
  <si>
    <t>DE-SP0000249-024.045-000-H04/015</t>
  </si>
  <si>
    <t>DE-SP0000249-024.045-000-H04/016</t>
  </si>
  <si>
    <t>DE-SP0000249-024.045-000-H04/017</t>
  </si>
  <si>
    <t>DE-SP0000249-024.045-000-H04/018</t>
  </si>
  <si>
    <t>DE-SP0000249-024.045-000-H04/019</t>
  </si>
  <si>
    <t>DE-SP0000249-024.045-000-H04/020</t>
  </si>
  <si>
    <t>DE-SP0000249-024.045-000-H04/021</t>
  </si>
  <si>
    <t>DE-SP0000249-024.045-000-H04/022</t>
  </si>
  <si>
    <t>DE-SP0000249-024.045-000-H04/023</t>
  </si>
  <si>
    <t>DE-SP0000249-024.045-000-H04/024</t>
  </si>
  <si>
    <t>DE-SP0000249-024.045-000-H04/025</t>
  </si>
  <si>
    <t>DE-SP0000249-024.045-000-H04/026</t>
  </si>
  <si>
    <t>DE-SP0000249-024.045-000-H04/027</t>
  </si>
  <si>
    <t>DE-SP0000249-024.045-000-H04/028</t>
  </si>
  <si>
    <t>DE-SP0000249-024.045-000-H04/029</t>
  </si>
  <si>
    <t>DE-SP0000249-024.045-000-H04/030</t>
  </si>
  <si>
    <t>DE-SP0000249-024.045-000-H06/001</t>
  </si>
  <si>
    <t>DE-SP0000249-024.045-000-H06/002</t>
  </si>
  <si>
    <t>DE-SP0000249-024.045-000-H06/003</t>
  </si>
  <si>
    <t>DE-SP0000249-024.045-000-H06/004</t>
  </si>
  <si>
    <t>DE-SP0000249-024.045-000-H06/005</t>
  </si>
  <si>
    <t>DE-SP0000249-024.045-000-C03/001</t>
  </si>
  <si>
    <t>DE-SP0000249-024.045-000-C03/002</t>
  </si>
  <si>
    <t>RT-SP0000249-024.045-000-H01/001</t>
  </si>
  <si>
    <t>MC-SP0000249-024.045-000-H04/001</t>
  </si>
  <si>
    <t>DE-SP0000249-024.045-000-P09/001</t>
  </si>
  <si>
    <t>DE-SP0000249-024.045-000-P09/002</t>
  </si>
  <si>
    <t>DE-SP0000249-024.045-000-P09/003</t>
  </si>
  <si>
    <t>DE-SP0000249-024.045-000-P09/004</t>
  </si>
  <si>
    <t>DE-SP0000249-024.045-000-P09/005</t>
  </si>
  <si>
    <t>DE-SP0000249-024.045-000-P09/006</t>
  </si>
  <si>
    <t>DE-SP0000249-024.045-000-P09/007</t>
  </si>
  <si>
    <t>DE-SP0000249-024.045-000-P09/008</t>
  </si>
  <si>
    <t>DE-SP0000249-024.045-000-P09/009</t>
  </si>
  <si>
    <t>DE-SP0000249-024.045-000-P09/010</t>
  </si>
  <si>
    <t>DE-SP0000249-024.045-000-P09/011</t>
  </si>
  <si>
    <t>DE-SP0000249-024.045-000-P09/012</t>
  </si>
  <si>
    <t>DE-SP0000249-024.045-000-P09/013</t>
  </si>
  <si>
    <t>DE-SP0000249-024.045-000-P09/014</t>
  </si>
  <si>
    <t>DE-SP0000249-024.045-000-P09/015</t>
  </si>
  <si>
    <t>DE-SP0000249-024.045-000-P09/016</t>
  </si>
  <si>
    <t>DE-SP0000249-024.045-000-P09/017</t>
  </si>
  <si>
    <t>DE-SP0000249-024.045-000-P09/018</t>
  </si>
  <si>
    <t>DE-SP0000249-024.045-000-P09/019</t>
  </si>
  <si>
    <t>DE-SP0000249-024.045-000-P09/020</t>
  </si>
  <si>
    <t>DE-SP0000249-024.045-000-P09/021</t>
  </si>
  <si>
    <t>DE-SP0000249-024.045-000-P09/022</t>
  </si>
  <si>
    <t>DE-SP0000249-024.045-000-P09/023</t>
  </si>
  <si>
    <t>DE-SP0000249-024.045-000-P09/024</t>
  </si>
  <si>
    <t>DE-SP0000249-024.045-000-P09/025</t>
  </si>
  <si>
    <t>DE-SP0000249-024.045-000-P09/026</t>
  </si>
  <si>
    <t>DE-SP0000249-024.045-000-P09/027</t>
  </si>
  <si>
    <t>DE-SP0000249-024.045-000-P09/028</t>
  </si>
  <si>
    <t>DE-SP0000249-024.045-000-P09/029</t>
  </si>
  <si>
    <t>DE-SP0000249-024.045-000-P09/030</t>
  </si>
  <si>
    <t>DE-SP0000249-024.045-000-P05/001</t>
  </si>
  <si>
    <t>DE-SP0000249-024.045-000-P05/002</t>
  </si>
  <si>
    <t>DE-SP0000249-024.045-000-P05/003</t>
  </si>
  <si>
    <t>DE-SP0000249-024.045-000-P05/004</t>
  </si>
  <si>
    <t>DE-SP0000249-024.045-000-P07/001</t>
  </si>
  <si>
    <t>MC-SP0000249-024.045-000-P09/001</t>
  </si>
  <si>
    <t>MC-SP0000249-024.045-000-P09/002</t>
  </si>
  <si>
    <t>MC-SP0000249-024.045-000-P09/003</t>
  </si>
  <si>
    <t>DE-SP0000249-024.045-000-L01/001</t>
  </si>
  <si>
    <t>DE-SP0000249-024.045-000-L02/001</t>
  </si>
  <si>
    <t>DE-SP0000249-024.045-000-L02/002</t>
  </si>
  <si>
    <t>DE-SP0000249-024.045-000-L02/003</t>
  </si>
  <si>
    <t>DE-SP0000249-024.045-000-L02/004</t>
  </si>
  <si>
    <t>DE-SP0000249-024.045-000-L02/005</t>
  </si>
  <si>
    <t>DE-SP0000249-024.045-000-L03/001</t>
  </si>
  <si>
    <t>DE-SP0000249-024.045-000-L03/002</t>
  </si>
  <si>
    <t>DE-SP0000249-024.045-000-L07/001</t>
  </si>
  <si>
    <t>DE-SP0000249-024.045-000-L07/002</t>
  </si>
  <si>
    <t>DE-SP0000249-024.045-000-L07/003</t>
  </si>
  <si>
    <t>DE-SP0000249-024.045-000-L07/004</t>
  </si>
  <si>
    <t>DE-SP0000249-024.045-000-L07/005</t>
  </si>
  <si>
    <t>DE-SP0000249-024.045-000-L07/006</t>
  </si>
  <si>
    <t>DE-SP0000249-024.045-000-L07/007</t>
  </si>
  <si>
    <t>DE-SP0000249-024.045-000-L07/008</t>
  </si>
  <si>
    <t>DE-SP0000249-024.045-000-L07/009</t>
  </si>
  <si>
    <t>DE-SP0000249-024.045-000-L07/010</t>
  </si>
  <si>
    <t>DE-SP0000249-024.045-000-L07/011</t>
  </si>
  <si>
    <t>DE-SP0000249-024.045-000-L07/012</t>
  </si>
  <si>
    <t>DE-SP0000249-024.045-000-L07/013</t>
  </si>
  <si>
    <t>DE-SP0000249-024.045-000-L07/014</t>
  </si>
  <si>
    <t>DE-SP0000249-024.045-000-L07/015</t>
  </si>
  <si>
    <t>DE-SP0000249-024.045-000-L07/016</t>
  </si>
  <si>
    <t>DE-SP0000249-024.045-000-L07/017</t>
  </si>
  <si>
    <t>DE-SP0000249-024.045-000-L07/018</t>
  </si>
  <si>
    <t>DE-SP0000249-024.045-000-L07/019</t>
  </si>
  <si>
    <t>DE-SP0000249-024.045-000-L07/020</t>
  </si>
  <si>
    <t>DE-SP0000249-024.045-000-L07/021</t>
  </si>
  <si>
    <t>DE-SP0000249-024.045-000-L07/022</t>
  </si>
  <si>
    <t>DE-SP0000249-024.045-000-L07/023</t>
  </si>
  <si>
    <t>DE-SP0000249-024.045-000-L07/024</t>
  </si>
  <si>
    <t>DE-SP0000249-024.045-000-L07/025</t>
  </si>
  <si>
    <t>DE-SP0000249-024.045-000-L07/026</t>
  </si>
  <si>
    <t>DE-SP0000249-024.045-000-L07/027</t>
  </si>
  <si>
    <t>DE-SP0000249-024.045-000-L07/028</t>
  </si>
  <si>
    <t>DE-SP0000249-024.045-000-L07/029</t>
  </si>
  <si>
    <t>DE-SP0000249-024.045-000-L07/030</t>
  </si>
  <si>
    <t>MC-SP0000249-024.045-000-L09/001</t>
  </si>
  <si>
    <t>RT-SP0000249-024.045-000-G01/001</t>
  </si>
  <si>
    <t>DE-SP0000249-024.045-000-G12/001</t>
  </si>
  <si>
    <t>DE-SP0000249-024.045-000-G12/002</t>
  </si>
  <si>
    <t>DE-SP0000249-024.045-000-G12/003</t>
  </si>
  <si>
    <t>DE-SP0000249-024.045-000-G12/004</t>
  </si>
  <si>
    <t>DE-SP0000249-024.045-000-G12/005</t>
  </si>
  <si>
    <t>DE-SP0000249-024.045-000-G12/006</t>
  </si>
  <si>
    <t>DE-SP0000249-024.045-000-G12/007</t>
  </si>
  <si>
    <t>DE-SP0000249-024.045-000-G12/008</t>
  </si>
  <si>
    <t>DE-SP0000249-024.045-000-G12/009</t>
  </si>
  <si>
    <t>DE-SP0000249-024.045-000-G12/010</t>
  </si>
  <si>
    <t>DE-SP0000249-024.045-000-G12/011</t>
  </si>
  <si>
    <t>DE-SP0000249-024.045-000-G12/012</t>
  </si>
  <si>
    <t>DE-SP0000249-024.045-000-G12/013</t>
  </si>
  <si>
    <t>DE-SP0000249-024.045-000-G12/014</t>
  </si>
  <si>
    <t>DE-SP0000249-024.045-000-G12/015</t>
  </si>
  <si>
    <t>DE-SP0000249-024.045-000-G12/016</t>
  </si>
  <si>
    <t>DE-SP0000249-024.045-000-G12/017</t>
  </si>
  <si>
    <t>DE-SP0000249-024.045-000-G12/018</t>
  </si>
  <si>
    <t>DE-SP0000249-024.045-000-G12/019</t>
  </si>
  <si>
    <t>DE-SP0000249-024.045-000-G12/020</t>
  </si>
  <si>
    <t>DE-SP0000249-024.045-000-G12/021</t>
  </si>
  <si>
    <t>DE-SP0000249-024.045-000-G12/022</t>
  </si>
  <si>
    <t>DE-SP0000249-024.045-000-G12/023</t>
  </si>
  <si>
    <t>DE-SP0000249-024.045-000-G12/024</t>
  </si>
  <si>
    <t>DE-SP0000249-024.045-000-G12/025</t>
  </si>
  <si>
    <t>DE-SP0000249-024.045-000-G12/026</t>
  </si>
  <si>
    <t>DE-SP0000249-024.045-000-G12/027</t>
  </si>
  <si>
    <t>DE-SP0000249-024.045-000-G12/028</t>
  </si>
  <si>
    <t>DE-SP0000249-024.045-000-G12/029</t>
  </si>
  <si>
    <t>DE-SP0000249-024.045-000-G12/030</t>
  </si>
  <si>
    <t>RT-SP0000249-024.045-000-Q07/001</t>
  </si>
  <si>
    <t>RT-SP0000249-024.045-000-Q07/002</t>
  </si>
  <si>
    <t>DE-SP0000249-024.045-000-Q07/001</t>
  </si>
  <si>
    <t>DE-SP0000249-024.045-000-Q07/002</t>
  </si>
  <si>
    <t>DE-SP0000249-024.045-000-Q07/003</t>
  </si>
  <si>
    <t>DE-SP0000249-024.045-000-Q07/004</t>
  </si>
  <si>
    <t>DE-SP0000249-024.045-000-Q07/005</t>
  </si>
  <si>
    <t>DE-SP0000249-024.045-000-Q07/006</t>
  </si>
  <si>
    <t>RT-SP0000249-024.045-000-G18/001</t>
  </si>
  <si>
    <t>RT-SP0000249-024.045-000-G18/002</t>
  </si>
  <si>
    <t>DE-SP0000249-024.045-000-G18/001</t>
  </si>
  <si>
    <t>DE-SP0000249-024.045-000-G18/002</t>
  </si>
  <si>
    <t>DE-SP0000249-024.045-000-G18/003</t>
  </si>
  <si>
    <t>DE-SP0000249-024.045-000-G18/004</t>
  </si>
  <si>
    <t>DE-SP0000249-024.045-000-G18/005</t>
  </si>
  <si>
    <t>DE-SP0000249-024.045-000-G18/006</t>
  </si>
  <si>
    <t>DE-SP0000249-024.045-000-G18/007</t>
  </si>
  <si>
    <t>DE-SP0000249-024.045-000-G18/008</t>
  </si>
  <si>
    <t>DE-SP0000249-024.045-000-I01/001</t>
  </si>
  <si>
    <t>DE-SP0000249-024.045-000-I01/002</t>
  </si>
  <si>
    <t>DE-SP0000249-024.045-000-I01/003</t>
  </si>
  <si>
    <t>DE-SP0000249-024.045-000-I01/004</t>
  </si>
  <si>
    <t>DE-SP0000249-024.045-000-I01/005</t>
  </si>
  <si>
    <t>DE-SP0000249-024.045-000-I01/006</t>
  </si>
  <si>
    <t>DE-SP0000249-024.045-000-I01/007</t>
  </si>
  <si>
    <t>DE-SP0000249-024.045-000-I01/008</t>
  </si>
  <si>
    <t>DE-SP0000249-024.045-000-I01/009</t>
  </si>
  <si>
    <t>DE-SP0000249-024.045-000-I01/010</t>
  </si>
  <si>
    <t>DE-SP0000249-024.045-000-I01/011</t>
  </si>
  <si>
    <t>DE-SP0000249-024.045-000-I01/012</t>
  </si>
  <si>
    <t>DE-SP0000249-024.045-000-I01/013</t>
  </si>
  <si>
    <t>DE-SP0000249-024.045-000-I01/014</t>
  </si>
  <si>
    <t>DE-SP0000249-024.045-000-I01/015</t>
  </si>
  <si>
    <t>DE-SP0000249-024.045-000-B02/001</t>
  </si>
  <si>
    <t>DE-SP0000249-024.045-000-B02/002</t>
  </si>
  <si>
    <t>MC-SP0000249-024.045-000-B02/001</t>
  </si>
  <si>
    <t>RT-SP0000249-024.045-000-S19/001</t>
  </si>
  <si>
    <t>RT-SP0000249-024.045-000-J01/001</t>
  </si>
  <si>
    <t>RT-SP0000249-024.045-000-J04/001</t>
  </si>
  <si>
    <t>ID-SP0000249-024.045-000-A09/001</t>
  </si>
  <si>
    <t>MC-SP0000249-024.045-000-A09/001</t>
  </si>
  <si>
    <t>PL-SP0000249-024.045-000-A07/001</t>
  </si>
  <si>
    <t>RT-SP0000249-024.045-000-A09/001</t>
  </si>
  <si>
    <t>RT-SP0000259-308.353-000-T01/001</t>
  </si>
  <si>
    <t>RT-SP0000259-308.353-000-T05/001</t>
  </si>
  <si>
    <t>RT-SP0000259-308.353-000-H09/001</t>
  </si>
  <si>
    <t>DE-SP0000259-308.353-000-T01/001</t>
  </si>
  <si>
    <t>DE-SP0000259-308.353-000-T01/002</t>
  </si>
  <si>
    <t>DE-SP0000259-308.353-000-T01/003</t>
  </si>
  <si>
    <t>DE-SP0000259-308.353-000-T01/004</t>
  </si>
  <si>
    <t>DE-SP0000259-308.353-000-T01/005</t>
  </si>
  <si>
    <t>DE-SP0000259-308.353-000-T01/006</t>
  </si>
  <si>
    <t>DE-SP0000259-308.353-000-T01/007</t>
  </si>
  <si>
    <t>DE-SP0000259-308.353-000-T01/008</t>
  </si>
  <si>
    <t>DE-SP0000259-308.353-000-T01/009</t>
  </si>
  <si>
    <t>DE-SP0000259-308.353-000-T01/010</t>
  </si>
  <si>
    <t>DE-SP0000259-308.353-000-T01/011</t>
  </si>
  <si>
    <t>DE-SP0000259-308.353-000-T01/012</t>
  </si>
  <si>
    <t>DE-SP0000259-308.353-000-T01/013</t>
  </si>
  <si>
    <t>DE-SP0000259-308.353-000-T01/014</t>
  </si>
  <si>
    <t>DE-SP0000259-308.353-000-T01/015</t>
  </si>
  <si>
    <t>DE-SP0000259-308.353-000-T01/016</t>
  </si>
  <si>
    <t>DE-SP0000259-308.353-000-T01/017</t>
  </si>
  <si>
    <t>DE-SP0000259-308.353-000-T01/018</t>
  </si>
  <si>
    <t>DE-SP0000259-308.353-000-T01/019</t>
  </si>
  <si>
    <t>DE-SP0000259-308.353-000-T01/020</t>
  </si>
  <si>
    <t>DE-SP0000259-308.353-000-T01/021</t>
  </si>
  <si>
    <t>DE-SP0000259-308.353-000-T01/022</t>
  </si>
  <si>
    <t>DE-SP0000259-308.353-000-T01/023</t>
  </si>
  <si>
    <t>DE-SP0000259-308.353-000-T01/024</t>
  </si>
  <si>
    <t>DE-SP0000259-308.353-000-T01/025</t>
  </si>
  <si>
    <t>DE-SP0000259-308.353-000-T01/026</t>
  </si>
  <si>
    <t>DE-SP0000259-308.353-000-T01/027</t>
  </si>
  <si>
    <t>DE-SP0000259-308.353-000-T01/028</t>
  </si>
  <si>
    <t>DE-SP0000259-308.353-000-T01/029</t>
  </si>
  <si>
    <t>DE-SP0000259-308.353-000-T01/030</t>
  </si>
  <si>
    <t>DE-SP0000259-308.353-000-T01/031</t>
  </si>
  <si>
    <t>DE-SP0000259-308.353-000-T01/032</t>
  </si>
  <si>
    <t>DE-SP0000259-308.353-000-T01/033</t>
  </si>
  <si>
    <t>DE-SP0000259-308.353-000-T01/034</t>
  </si>
  <si>
    <t>DE-SP0000259-308.353-000-T01/035</t>
  </si>
  <si>
    <t>DE-SP0000259-308.353-000-T01/036</t>
  </si>
  <si>
    <t>DE-SP0000259-308.353-000-T01/037</t>
  </si>
  <si>
    <t>DE-SP0000259-308.353-000-T01/038</t>
  </si>
  <si>
    <t>DE-SP0000259-308.353-000-T01/039</t>
  </si>
  <si>
    <t>DE-SP0000259-308.353-000-T01/040</t>
  </si>
  <si>
    <t>DE-SP0000259-308.353-000-T01/041</t>
  </si>
  <si>
    <t>DE-SP0000259-308.353-000-T01/042</t>
  </si>
  <si>
    <t>DE-SP0000259-308.353-000-T01/043</t>
  </si>
  <si>
    <t>DE-SP0000259-308.353-000-T01/044</t>
  </si>
  <si>
    <t>DE-SP0000259-308.353-000-T01/045</t>
  </si>
  <si>
    <t>DE-SP0000259-308.353-000-T01/046</t>
  </si>
  <si>
    <t>DE-SP0000259-308.353-000-T01/047</t>
  </si>
  <si>
    <t>DE-SP0000259-308.353-000-T01/048</t>
  </si>
  <si>
    <t>DE-SP0000259-308.353-000-T01/049</t>
  </si>
  <si>
    <t>DE-SP0000259-308.353-000-T01/050</t>
  </si>
  <si>
    <t>DE-SP0000259-308.353-000-T01/051</t>
  </si>
  <si>
    <t>DE-SP0000259-308.353-000-T01/052</t>
  </si>
  <si>
    <t>DE-SP0000259-308.353-000-T01/053</t>
  </si>
  <si>
    <t>DE-SP0000259-308.353-000-T01/054</t>
  </si>
  <si>
    <t>DE-SP0000259-308.353-000-T01/055</t>
  </si>
  <si>
    <t>DE-SP0000259-308.353-000-T01/056</t>
  </si>
  <si>
    <t>DE-SP0000259-308.353-000-T01/057</t>
  </si>
  <si>
    <t>DE-SP0000259-308.353-000-T01/058</t>
  </si>
  <si>
    <t>DE-SP0000259-308.353-000-T01/059</t>
  </si>
  <si>
    <t>DE-SP0000259-308.353-000-T01/060</t>
  </si>
  <si>
    <t>DE-SP0000259-308.353-000-T01/061</t>
  </si>
  <si>
    <t>DE-SP0000259-308.353-000-T01/062</t>
  </si>
  <si>
    <t>DE-SP0000259-308.353-000-T01/063</t>
  </si>
  <si>
    <t>DE-SP0000259-308.353-000-T01/064</t>
  </si>
  <si>
    <t>DE-SP0000259-308.353-000-T01/065</t>
  </si>
  <si>
    <t>DE-SP0000259-308.353-000-G14/101</t>
  </si>
  <si>
    <t>DE-SP0000259-308.353-000-G14/102</t>
  </si>
  <si>
    <t>DE-SP0000259-308.353-000-G14/103</t>
  </si>
  <si>
    <t>DE-SP0000259-308.353-000-G14/104</t>
  </si>
  <si>
    <t>DE-SP0000259-308.353-000-G14/105</t>
  </si>
  <si>
    <t>DE-SP0000259-308.353-000-G14/106</t>
  </si>
  <si>
    <t>DE-SP0000259-308.353-000-G14/107</t>
  </si>
  <si>
    <t>DE-SP0000259-308.353-000-G14/108</t>
  </si>
  <si>
    <t>DE-SP0000259-308.353-000-G14/109</t>
  </si>
  <si>
    <t>DE-SP0000259-308.353-000-G14/110</t>
  </si>
  <si>
    <t>DE-SP0000259-308.353-000-G14/111</t>
  </si>
  <si>
    <t>DE-SP0000259-308.353-000-G14/112</t>
  </si>
  <si>
    <t>DE-SP0000259-308.353-000-G14/113</t>
  </si>
  <si>
    <t>DE-SP0000259-308.353-000-G14/114</t>
  </si>
  <si>
    <t>DE-SP0000259-308.353-000-G14/115</t>
  </si>
  <si>
    <t>DE-SP0000259-308.353-000-G14/116</t>
  </si>
  <si>
    <t>DE-SP0000259-308.353-000-G14/117</t>
  </si>
  <si>
    <t>DE-SP0000259-308.353-000-G14/118</t>
  </si>
  <si>
    <t>DE-SP0000259-308.353-000-G14/119</t>
  </si>
  <si>
    <t>DE-SP0000259-308.353-000-G14/120</t>
  </si>
  <si>
    <t>DE-SP0000259-308.353-000-G14/121</t>
  </si>
  <si>
    <t>DE-SP0000259-308.353-000-G14/122</t>
  </si>
  <si>
    <t>DE-SP0000259-308.353-000-G14/123</t>
  </si>
  <si>
    <t>DE-SP0000259-308.353-000-G14/124</t>
  </si>
  <si>
    <t>DE-SP0000259-308.353-000-G14/125</t>
  </si>
  <si>
    <t>DE-SP0000259-308.353-000-G14/126</t>
  </si>
  <si>
    <t>DE-SP0000259-308.353-000-G14/127</t>
  </si>
  <si>
    <t>DE-SP0000259-308.353-000-G14/128</t>
  </si>
  <si>
    <t>DE-SP0000259-308.353-000-G14/129</t>
  </si>
  <si>
    <t>DE-SP0000259-308.353-000-G14/130</t>
  </si>
  <si>
    <t>RT-SP0000259-308.353-000-G02/001</t>
  </si>
  <si>
    <t>DE-SP0000259-308.353-000-G14/001</t>
  </si>
  <si>
    <t>DE-SP0000259-308.353-000-G14/002</t>
  </si>
  <si>
    <t>DE-SP0000259-308.353-000-G14/003</t>
  </si>
  <si>
    <t>DE-SP0000259-308.353-000-G14/004</t>
  </si>
  <si>
    <t>DE-SP0000259-308.353-000-G14/005</t>
  </si>
  <si>
    <t>DE-SP0000259-308.353-000-G14/006</t>
  </si>
  <si>
    <t>DE-SP0000259-308.353-000-G14/007</t>
  </si>
  <si>
    <t>DE-SP0000259-308.353-000-G14/008</t>
  </si>
  <si>
    <t>DE-SP0000259-308.353-000-G14/009</t>
  </si>
  <si>
    <t>DE-SP0000259-308.353-000-G14/010</t>
  </si>
  <si>
    <t>DE-SP0000259-308.353-000-G14/011</t>
  </si>
  <si>
    <t>DE-SP0000259-308.353-000-G14/012</t>
  </si>
  <si>
    <t>DE-SP0000259-308.353-000-G14/013</t>
  </si>
  <si>
    <t>DE-SP0000259-308.353-000-G14/014</t>
  </si>
  <si>
    <t>DE-SP0000259-308.353-000-G14/015</t>
  </si>
  <si>
    <t>RT-SP0000259-308.353-000-G13/001</t>
  </si>
  <si>
    <t>RT-SP0000259-308.353-000-G13/002</t>
  </si>
  <si>
    <t>RT-SP0000259-308.353-000-G13/003</t>
  </si>
  <si>
    <t>RT-SP0000259-308.353-000-G13/004</t>
  </si>
  <si>
    <t>RT-SP0000259-308.353-000-G13/005</t>
  </si>
  <si>
    <t>RT-SP0000259-308.353-000-G13/006</t>
  </si>
  <si>
    <t>RT-SP0000259-308.353-000-G13/007</t>
  </si>
  <si>
    <t>RT-SP0000259-308.353-000-G13/008</t>
  </si>
  <si>
    <t>RT-SP0000259-308.353-000-G13/009</t>
  </si>
  <si>
    <t>RT-SP0000259-308.353-000-G13/010</t>
  </si>
  <si>
    <t>RT-SP0000259-308.353-000-H08/001</t>
  </si>
  <si>
    <t>RT-SP0000259-308.353-000-S07/001</t>
  </si>
  <si>
    <t>RT-SP0000259-308.353-000-P09/001</t>
  </si>
  <si>
    <t>RT-SP0000259-308.353-000-P09/002</t>
  </si>
  <si>
    <t>DE-SP0000259-308.353-000-F01/001</t>
  </si>
  <si>
    <t>DE-SP0000259-308.353-000-F01/002</t>
  </si>
  <si>
    <t>DE-SP0000259-308.353-000-F01/003</t>
  </si>
  <si>
    <t>DE-SP0000259-308.353-000-F01/004</t>
  </si>
  <si>
    <t>DE-SP0000259-308.353-000-F01/005</t>
  </si>
  <si>
    <t>DE-SP0000259-308.353-000-F01/006</t>
  </si>
  <si>
    <t>DE-SP0000259-308.353-000-F01/007</t>
  </si>
  <si>
    <t>DE-SP0000259-308.353-000-F01/008</t>
  </si>
  <si>
    <t>DE-SP0000259-308.353-000-F01/009</t>
  </si>
  <si>
    <t>DE-SP0000259-308.353-000-F01/010</t>
  </si>
  <si>
    <t>DE-SP0000259-308.353-000-F01/011</t>
  </si>
  <si>
    <t>DE-SP0000259-308.353-000-F01/012</t>
  </si>
  <si>
    <t>DE-SP0000259-308.353-000-F01/013</t>
  </si>
  <si>
    <t>DE-SP0000259-308.353-000-F01/014</t>
  </si>
  <si>
    <t>DE-SP0000259-308.353-000-F01/015</t>
  </si>
  <si>
    <t>DE-SP0000259-308.353-000-F01/016</t>
  </si>
  <si>
    <t>DE-SP0000259-308.353-000-F01/017</t>
  </si>
  <si>
    <t>DE-SP0000259-308.353-000-F01/018</t>
  </si>
  <si>
    <t>DE-SP0000259-308.353-000-F01/019</t>
  </si>
  <si>
    <t>DE-SP0000259-308.353-000-F01/020</t>
  </si>
  <si>
    <t>DE-SP0000259-308.353-000-F01/021</t>
  </si>
  <si>
    <t>DE-SP0000259-308.353-000-F01/022</t>
  </si>
  <si>
    <t>DE-SP0000259-308.353-000-F01/023</t>
  </si>
  <si>
    <t>DE-SP0000259-308.353-000-F01/024</t>
  </si>
  <si>
    <t>DE-SP0000259-308.353-000-F01/025</t>
  </si>
  <si>
    <t>DE-SP0000259-308.353-000-F01/026</t>
  </si>
  <si>
    <t>DE-SP0000259-308.353-000-F01/027</t>
  </si>
  <si>
    <t>DE-SP0000259-308.353-000-F01/028</t>
  </si>
  <si>
    <t>DE-SP0000259-308.353-000-F01/029</t>
  </si>
  <si>
    <t>DE-SP0000259-308.353-000-F02/001</t>
  </si>
  <si>
    <t>DE-SP0000259-308.353-000-F02/002</t>
  </si>
  <si>
    <t>DE-SP0000259-308.353-000-F02/003</t>
  </si>
  <si>
    <t>DE-SP0000259-308.353-000-F03/001</t>
  </si>
  <si>
    <t>DE-SP0000259-308.353-000-F03/002</t>
  </si>
  <si>
    <t>DE-SP0000259-308.353-000-F03/003</t>
  </si>
  <si>
    <t>DE-SP0000259-308.353-000-F05/001</t>
  </si>
  <si>
    <t>DE-SP0000259-308.353-000-F07/001</t>
  </si>
  <si>
    <t>DE-SP0000259-308.353-000-F07/002</t>
  </si>
  <si>
    <t>DE-SP0000259-308.353-000-F07/003</t>
  </si>
  <si>
    <t>DE-SP0000259-308.353-000-F07/004</t>
  </si>
  <si>
    <t>DE-SP0000259-308.353-000-F07/005</t>
  </si>
  <si>
    <t>DE-SP0000259-308.353-000-F07/006</t>
  </si>
  <si>
    <t>DE-SP0000259-308.353-000-F07/007</t>
  </si>
  <si>
    <t>DE-SP0000259-308.353-000-F07/008</t>
  </si>
  <si>
    <t>DE-SP0000259-308.353-000-F07/009</t>
  </si>
  <si>
    <t>DE-SP0000259-308.353-000-F07/010</t>
  </si>
  <si>
    <t>DE-SP0000259-308.353-000-F07/011</t>
  </si>
  <si>
    <t>DE-SP0000259-308.353-000-F07/012</t>
  </si>
  <si>
    <t>DE-SP0000259-308.353-000-F07/013</t>
  </si>
  <si>
    <t>DE-SP0000259-308.353-000-F07/014</t>
  </si>
  <si>
    <t>DE-SP0000259-308.353-000-F07/015</t>
  </si>
  <si>
    <t>DE-SP0000259-308.353-000-F07/016</t>
  </si>
  <si>
    <t>DE-SP0000259-308.353-000-F07/017</t>
  </si>
  <si>
    <t>DE-SP0000259-308.353-000-F07/018</t>
  </si>
  <si>
    <t>DE-SP0000259-308.353-000-F07/019</t>
  </si>
  <si>
    <t>DE-SP0000259-308.353-000-F07/020</t>
  </si>
  <si>
    <t>DE-SP0000259-308.353-000-F07/021</t>
  </si>
  <si>
    <t>DE-SP0000259-308.353-000-F07/022</t>
  </si>
  <si>
    <t>DE-SP0000259-308.353-000-F07/023</t>
  </si>
  <si>
    <t>DE-SP0000259-308.353-000-F07/024</t>
  </si>
  <si>
    <t>DE-SP0000259-308.353-000-F07/025</t>
  </si>
  <si>
    <t>DE-SP0000259-308.353-000-F07/026</t>
  </si>
  <si>
    <t>DE-SP0000259-308.353-000-F07/027</t>
  </si>
  <si>
    <t>DE-SP0000259-308.353-000-F07/028</t>
  </si>
  <si>
    <t>DE-SP0000259-308.353-000-F07/029</t>
  </si>
  <si>
    <t>DE-SP0000259-308.353-000-F07/030</t>
  </si>
  <si>
    <t>DE-SP0000259-308.353-000-F07/031</t>
  </si>
  <si>
    <t>DE-SP0000259-308.353-000-F07/032</t>
  </si>
  <si>
    <t>DE-SP0000259-308.353-000-F07/033</t>
  </si>
  <si>
    <t>DE-SP0000259-308.353-000-F07/034</t>
  </si>
  <si>
    <t>DE-SP0000259-308.353-000-F07/035</t>
  </si>
  <si>
    <t>DE-SP0000259-308.353-000-F07/036</t>
  </si>
  <si>
    <t>DE-SP0000259-308.353-000-F07/037</t>
  </si>
  <si>
    <t>DE-SP0000259-308.353-000-F07/038</t>
  </si>
  <si>
    <t>DE-SP0000259-308.353-000-F07/039</t>
  </si>
  <si>
    <t>DE-SP0000259-308.353-000-F07/040</t>
  </si>
  <si>
    <t>DE-SP0000259-308.353-000-F07/041</t>
  </si>
  <si>
    <t>DE-SP0000259-308.353-000-F07/042</t>
  </si>
  <si>
    <t>DE-SP0000259-308.353-000-F07/043</t>
  </si>
  <si>
    <t>DE-SP0000259-308.353-000-F07/044</t>
  </si>
  <si>
    <t>DE-SP0000259-308.353-000-F07/045</t>
  </si>
  <si>
    <t>DE-SP0000259-308.353-000-F07/046</t>
  </si>
  <si>
    <t>DE-SP0000259-308.353-000-F07/047</t>
  </si>
  <si>
    <t>DE-SP0000259-308.353-000-F07/048</t>
  </si>
  <si>
    <t>DE-SP0000259-308.353-000-F07/049</t>
  </si>
  <si>
    <t>DE-SP0000259-308.353-000-F07/050</t>
  </si>
  <si>
    <t>DE-SP0000259-308.353-000-F07/051</t>
  </si>
  <si>
    <t>DE-SP0000259-308.353-000-F07/052</t>
  </si>
  <si>
    <t>DE-SP0000259-308.353-000-F07/053</t>
  </si>
  <si>
    <t>DE-SP0000259-308.353-000-F07/054</t>
  </si>
  <si>
    <t>DE-SP0000259-308.353-000-F07/055</t>
  </si>
  <si>
    <t>DE-SP0000259-308.353-000-F07/056</t>
  </si>
  <si>
    <t>DE-SP0000259-308.353-000-F07/057</t>
  </si>
  <si>
    <t>DE-SP0000259-308.353-000-F07/058</t>
  </si>
  <si>
    <t>DE-SP0000259-308.353-000-F07/059</t>
  </si>
  <si>
    <t>DE-SP0000259-308.353-000-F07/060</t>
  </si>
  <si>
    <t>DE-SP0000259-308.353-000-F07/061</t>
  </si>
  <si>
    <t>DE-SP0000259-308.353-000-F07/062</t>
  </si>
  <si>
    <t>DE-SP0000259-308.353-000-F07/063</t>
  </si>
  <si>
    <t>DE-SP0000259-308.353-000-F07/064</t>
  </si>
  <si>
    <t>DE-SP0000259-308.353-000-F07/065</t>
  </si>
  <si>
    <t>MC-SP0000259-308.353-000-F07/001</t>
  </si>
  <si>
    <t>NS-SP0000259-308.353-000-P01/001</t>
  </si>
  <si>
    <t>NS-SP0000259-308.353-000-P01/002</t>
  </si>
  <si>
    <t>NS-SP0000259-308.353-000-P01/003</t>
  </si>
  <si>
    <t>NS-SP0000259-308.353-000-P01/004</t>
  </si>
  <si>
    <t>NS-SP0000259-308.353-000-P01/005</t>
  </si>
  <si>
    <t>NS-SP0000259-308.353-000-P01/006</t>
  </si>
  <si>
    <t>NS-SP0000259-308.353-000-P01/007</t>
  </si>
  <si>
    <t>NS-SP0000259-308.353-000-P01/008</t>
  </si>
  <si>
    <t>NS-SP0000259-308.353-000-P01/009</t>
  </si>
  <si>
    <t>DE-SP0000259-308.353-000-Q02/001</t>
  </si>
  <si>
    <t>DE-SP0000259-308.353-000-Q02/002</t>
  </si>
  <si>
    <t>DE-SP0000259-308.353-000-Q02/003</t>
  </si>
  <si>
    <t>DE-SP0000259-308.353-000-Q02/004</t>
  </si>
  <si>
    <t>DE-SP0000259-308.353-000-Q02/005</t>
  </si>
  <si>
    <t>DE-SP0000259-308.353-000-Q02/006</t>
  </si>
  <si>
    <t>DE-SP0000259-308.353-000-Q02/007</t>
  </si>
  <si>
    <t>DE-SP0000259-308.353-000-Q02/008</t>
  </si>
  <si>
    <t>DE-SP0000259-308.353-000-Q02/009</t>
  </si>
  <si>
    <t>DE-SP0000259-308.353-000-Q02/010</t>
  </si>
  <si>
    <t>DE-SP0000259-308.353-000-Q02/011</t>
  </si>
  <si>
    <t>DE-SP0000259-308.353-000-Q03/001</t>
  </si>
  <si>
    <t>DE-SP0000259-308.353-000-Q03/002</t>
  </si>
  <si>
    <t>DE-SP0000259-308.353-000-Q03/003</t>
  </si>
  <si>
    <t>DE-SP0000259-308.353-000-Q03/004</t>
  </si>
  <si>
    <t>DE-SP0000259-308.353-000-Q03/005</t>
  </si>
  <si>
    <t>DE-SP0000259-308.353-000-Q03/006</t>
  </si>
  <si>
    <t>DE-SP0000259-308.353-000-Q03/007</t>
  </si>
  <si>
    <t>DE-SP0000259-308.353-000-Q03/008</t>
  </si>
  <si>
    <t>DE-SP0000259-308.353-000-Q03/009</t>
  </si>
  <si>
    <t>DE-SP0000259-308.353-000-Q03/010</t>
  </si>
  <si>
    <t>DE-SP0000259-308.353-000-Q03/011</t>
  </si>
  <si>
    <t>MC-SP0000259-308.353-000-Q04/001</t>
  </si>
  <si>
    <t>MD-SP0000259-308.353-000-Q05/001</t>
  </si>
  <si>
    <t>DE-SP0000259-308.353-000-H01/101</t>
  </si>
  <si>
    <t>DE-SP0000259-308.353-000-H01/001</t>
  </si>
  <si>
    <t>DE-SP0000259-308.353-000-H01/002</t>
  </si>
  <si>
    <t>DE-SP0000259-308.353-000-H01/003</t>
  </si>
  <si>
    <t>DE-SP0000259-308.353-000-H01/004</t>
  </si>
  <si>
    <t>DE-SP0000259-308.353-000-H01/005</t>
  </si>
  <si>
    <t>DE-SP0000259-308.353-000-H01/006</t>
  </si>
  <si>
    <t>DE-SP0000259-308.353-000-H01/007</t>
  </si>
  <si>
    <t>DE-SP0000259-308.353-000-H04/001</t>
  </si>
  <si>
    <t>DE-SP0000259-308.353-000-H04/002</t>
  </si>
  <si>
    <t>DE-SP0000259-308.353-000-H04/003</t>
  </si>
  <si>
    <t>DE-SP0000259-308.353-000-H04/004</t>
  </si>
  <si>
    <t>DE-SP0000259-308.353-000-H04/005</t>
  </si>
  <si>
    <t>DE-SP0000259-308.353-000-H04/006</t>
  </si>
  <si>
    <t>DE-SP0000259-308.353-000-H04/007</t>
  </si>
  <si>
    <t>DE-SP0000259-308.353-000-H04/008</t>
  </si>
  <si>
    <t>DE-SP0000259-308.353-000-H04/009</t>
  </si>
  <si>
    <t>DE-SP0000259-308.353-000-H04/010</t>
  </si>
  <si>
    <t>DE-SP0000259-308.353-000-H04/011</t>
  </si>
  <si>
    <t>DE-SP0000259-308.353-000-H04/012</t>
  </si>
  <si>
    <t>DE-SP0000259-308.353-000-H04/013</t>
  </si>
  <si>
    <t>DE-SP0000259-308.353-000-H04/014</t>
  </si>
  <si>
    <t>DE-SP0000259-308.353-000-H04/015</t>
  </si>
  <si>
    <t>DE-SP0000259-308.353-000-H04/016</t>
  </si>
  <si>
    <t>DE-SP0000259-308.353-000-H04/017</t>
  </si>
  <si>
    <t>DE-SP0000259-308.353-000-H04/018</t>
  </si>
  <si>
    <t>DE-SP0000259-308.353-000-H04/019</t>
  </si>
  <si>
    <t>DE-SP0000259-308.353-000-H04/020</t>
  </si>
  <si>
    <t>DE-SP0000259-308.353-000-H04/021</t>
  </si>
  <si>
    <t>DE-SP0000259-308.353-000-H04/022</t>
  </si>
  <si>
    <t>DE-SP0000259-308.353-000-H04/023</t>
  </si>
  <si>
    <t>DE-SP0000259-308.353-000-H04/024</t>
  </si>
  <si>
    <t>DE-SP0000259-308.353-000-H04/025</t>
  </si>
  <si>
    <t>DE-SP0000259-308.353-000-H04/026</t>
  </si>
  <si>
    <t>DE-SP0000259-308.353-000-H04/027</t>
  </si>
  <si>
    <t>DE-SP0000259-308.353-000-H04/028</t>
  </si>
  <si>
    <t>DE-SP0000259-308.353-000-H04/029</t>
  </si>
  <si>
    <t>DE-SP0000259-308.353-000-H04/030</t>
  </si>
  <si>
    <t>DE-SP0000259-308.353-000-H04/031</t>
  </si>
  <si>
    <t>DE-SP0000259-308.353-000-H04/032</t>
  </si>
  <si>
    <t>DE-SP0000259-308.353-000-H04/033</t>
  </si>
  <si>
    <t>DE-SP0000259-308.353-000-H04/034</t>
  </si>
  <si>
    <t>DE-SP0000259-308.353-000-H04/035</t>
  </si>
  <si>
    <t>DE-SP0000259-308.353-000-H04/036</t>
  </si>
  <si>
    <t>DE-SP0000259-308.353-000-H04/037</t>
  </si>
  <si>
    <t>DE-SP0000259-308.353-000-H04/038</t>
  </si>
  <si>
    <t>DE-SP0000259-308.353-000-H04/039</t>
  </si>
  <si>
    <t>DE-SP0000259-308.353-000-H04/040</t>
  </si>
  <si>
    <t>DE-SP0000259-308.353-000-H04/041</t>
  </si>
  <si>
    <t>DE-SP0000259-308.353-000-H04/042</t>
  </si>
  <si>
    <t>DE-SP0000259-308.353-000-H04/043</t>
  </si>
  <si>
    <t>DE-SP0000259-308.353-000-H04/044</t>
  </si>
  <si>
    <t>DE-SP0000259-308.353-000-H04/045</t>
  </si>
  <si>
    <t>DE-SP0000259-308.353-000-H04/046</t>
  </si>
  <si>
    <t>DE-SP0000259-308.353-000-H04/047</t>
  </si>
  <si>
    <t>DE-SP0000259-308.353-000-H04/048</t>
  </si>
  <si>
    <t>DE-SP0000259-308.353-000-H04/049</t>
  </si>
  <si>
    <t>DE-SP0000259-308.353-000-H04/050</t>
  </si>
  <si>
    <t>DE-SP0000259-308.353-000-H04/051</t>
  </si>
  <si>
    <t>DE-SP0000259-308.353-000-H04/052</t>
  </si>
  <si>
    <t>DE-SP0000259-308.353-000-H04/053</t>
  </si>
  <si>
    <t>DE-SP0000259-308.353-000-H04/054</t>
  </si>
  <si>
    <t>DE-SP0000259-308.353-000-H04/055</t>
  </si>
  <si>
    <t>DE-SP0000259-308.353-000-H04/056</t>
  </si>
  <si>
    <t>DE-SP0000259-308.353-000-H04/057</t>
  </si>
  <si>
    <t>DE-SP0000259-308.353-000-H04/058</t>
  </si>
  <si>
    <t>DE-SP0000259-308.353-000-H04/059</t>
  </si>
  <si>
    <t>DE-SP0000259-308.353-000-H04/060</t>
  </si>
  <si>
    <t>DE-SP0000259-308.353-000-H04/061</t>
  </si>
  <si>
    <t>DE-SP0000259-308.353-000-H04/062</t>
  </si>
  <si>
    <t>DE-SP0000259-308.353-000-H04/063</t>
  </si>
  <si>
    <t>DE-SP0000259-308.353-000-H04/064</t>
  </si>
  <si>
    <t>DE-SP0000259-308.353-000-H04/065</t>
  </si>
  <si>
    <t>DE-SP0000259-308.353-000-H06/001</t>
  </si>
  <si>
    <t>DE-SP0000259-308.353-000-H06/002</t>
  </si>
  <si>
    <t>DE-SP0000259-308.353-000-H06/003</t>
  </si>
  <si>
    <t>DE-SP0000259-308.353-000-H06/004</t>
  </si>
  <si>
    <t>DE-SP0000259-308.353-000-H06/005</t>
  </si>
  <si>
    <t>DE-SP0000259-308.353-000-H06/006</t>
  </si>
  <si>
    <t>DE-SP0000259-308.353-000-H06/007</t>
  </si>
  <si>
    <t>DE-SP0000259-308.353-000-C03/001</t>
  </si>
  <si>
    <t>DE-SP0000259-308.353-000-C03/002</t>
  </si>
  <si>
    <t>RT-SP0000259-308.353-000-H01/001</t>
  </si>
  <si>
    <t>MC-SP0000259-308.353-000-H04/001</t>
  </si>
  <si>
    <t>DE-SP0000259-308.353-000-P09/001</t>
  </si>
  <si>
    <t>DE-SP0000259-308.353-000-P09/002</t>
  </si>
  <si>
    <t>DE-SP0000259-308.353-000-P09/003</t>
  </si>
  <si>
    <t>DE-SP0000259-308.353-000-P09/004</t>
  </si>
  <si>
    <t>DE-SP0000259-308.353-000-P09/005</t>
  </si>
  <si>
    <t>DE-SP0000259-308.353-000-P09/006</t>
  </si>
  <si>
    <t>DE-SP0000259-308.353-000-P09/007</t>
  </si>
  <si>
    <t>DE-SP0000259-308.353-000-P09/008</t>
  </si>
  <si>
    <t>DE-SP0000259-308.353-000-P09/009</t>
  </si>
  <si>
    <t>DE-SP0000259-308.353-000-P09/010</t>
  </si>
  <si>
    <t>DE-SP0000259-308.353-000-P09/011</t>
  </si>
  <si>
    <t>DE-SP0000259-308.353-000-P09/012</t>
  </si>
  <si>
    <t>DE-SP0000259-308.353-000-P09/013</t>
  </si>
  <si>
    <t>DE-SP0000259-308.353-000-P09/014</t>
  </si>
  <si>
    <t>DE-SP0000259-308.353-000-P09/015</t>
  </si>
  <si>
    <t>DE-SP0000259-308.353-000-P09/016</t>
  </si>
  <si>
    <t>DE-SP0000259-308.353-000-P09/017</t>
  </si>
  <si>
    <t>DE-SP0000259-308.353-000-P09/018</t>
  </si>
  <si>
    <t>DE-SP0000259-308.353-000-P09/019</t>
  </si>
  <si>
    <t>DE-SP0000259-308.353-000-P09/020</t>
  </si>
  <si>
    <t>DE-SP0000259-308.353-000-P09/021</t>
  </si>
  <si>
    <t>DE-SP0000259-308.353-000-P09/022</t>
  </si>
  <si>
    <t>DE-SP0000259-308.353-000-P09/023</t>
  </si>
  <si>
    <t>DE-SP0000259-308.353-000-P09/024</t>
  </si>
  <si>
    <t>DE-SP0000259-308.353-000-P09/025</t>
  </si>
  <si>
    <t>DE-SP0000259-308.353-000-P09/026</t>
  </si>
  <si>
    <t>DE-SP0000259-308.353-000-P09/027</t>
  </si>
  <si>
    <t>DE-SP0000259-308.353-000-P09/028</t>
  </si>
  <si>
    <t>DE-SP0000259-308.353-000-P09/029</t>
  </si>
  <si>
    <t>DE-SP0000259-308.353-000-P09/030</t>
  </si>
  <si>
    <t>DE-SP0000259-308.353-000-P09/031</t>
  </si>
  <si>
    <t>DE-SP0000259-308.353-000-P09/032</t>
  </si>
  <si>
    <t>DE-SP0000259-308.353-000-P09/033</t>
  </si>
  <si>
    <t>DE-SP0000259-308.353-000-P09/034</t>
  </si>
  <si>
    <t>DE-SP0000259-308.353-000-P09/035</t>
  </si>
  <si>
    <t>DE-SP0000259-308.353-000-P09/036</t>
  </si>
  <si>
    <t>DE-SP0000259-308.353-000-P09/037</t>
  </si>
  <si>
    <t>DE-SP0000259-308.353-000-P09/038</t>
  </si>
  <si>
    <t>DE-SP0000259-308.353-000-P09/039</t>
  </si>
  <si>
    <t>DE-SP0000259-308.353-000-P09/040</t>
  </si>
  <si>
    <t>DE-SP0000259-308.353-000-P09/041</t>
  </si>
  <si>
    <t>DE-SP0000259-308.353-000-P09/042</t>
  </si>
  <si>
    <t>DE-SP0000259-308.353-000-P09/043</t>
  </si>
  <si>
    <t>DE-SP0000259-308.353-000-P09/044</t>
  </si>
  <si>
    <t>DE-SP0000259-308.353-000-P09/045</t>
  </si>
  <si>
    <t>DE-SP0000259-308.353-000-P09/046</t>
  </si>
  <si>
    <t>DE-SP0000259-308.353-000-P09/047</t>
  </si>
  <si>
    <t>DE-SP0000259-308.353-000-P09/048</t>
  </si>
  <si>
    <t>DE-SP0000259-308.353-000-P09/049</t>
  </si>
  <si>
    <t>DE-SP0000259-308.353-000-P09/050</t>
  </si>
  <si>
    <t>DE-SP0000259-308.353-000-P09/051</t>
  </si>
  <si>
    <t>DE-SP0000259-308.353-000-P09/052</t>
  </si>
  <si>
    <t>DE-SP0000259-308.353-000-P09/053</t>
  </si>
  <si>
    <t>DE-SP0000259-308.353-000-P09/054</t>
  </si>
  <si>
    <t>DE-SP0000259-308.353-000-P09/055</t>
  </si>
  <si>
    <t>DE-SP0000259-308.353-000-P09/056</t>
  </si>
  <si>
    <t>DE-SP0000259-308.353-000-P09/057</t>
  </si>
  <si>
    <t>DE-SP0000259-308.353-000-P09/058</t>
  </si>
  <si>
    <t>DE-SP0000259-308.353-000-P09/059</t>
  </si>
  <si>
    <t>DE-SP0000259-308.353-000-P09/060</t>
  </si>
  <si>
    <t>DE-SP0000259-308.353-000-P09/061</t>
  </si>
  <si>
    <t>DE-SP0000259-308.353-000-P09/062</t>
  </si>
  <si>
    <t>DE-SP0000259-308.353-000-P09/063</t>
  </si>
  <si>
    <t>DE-SP0000259-308.353-000-P09/064</t>
  </si>
  <si>
    <t>DE-SP0000259-308.353-000-P09/065</t>
  </si>
  <si>
    <t>DE-SP0000259-308.353-000-P05/001</t>
  </si>
  <si>
    <t>DE-SP0000259-308.353-000-P05/002</t>
  </si>
  <si>
    <t>DE-SP0000259-308.353-000-P05/003</t>
  </si>
  <si>
    <t>DE-SP0000259-308.353-000-P05/004</t>
  </si>
  <si>
    <t>DE-SP0000259-308.353-000-P05/005</t>
  </si>
  <si>
    <t>DE-SP0000259-308.353-000-P05/006</t>
  </si>
  <si>
    <t>DE-SP0000259-308.353-000-P07/001</t>
  </si>
  <si>
    <t>MC-SP0000259-308.353-000-P09/001</t>
  </si>
  <si>
    <t>MC-SP0000259-308.353-000-P09/002</t>
  </si>
  <si>
    <t>MC-SP0000259-308.353-000-P09/003</t>
  </si>
  <si>
    <t>DE-SP0000259-308.353-000-L01/001</t>
  </si>
  <si>
    <t>DE-SP0000259-308.353-000-L02/001</t>
  </si>
  <si>
    <t>DE-SP0000259-308.353-000-L02/002</t>
  </si>
  <si>
    <t>DE-SP0000259-308.353-000-L02/003</t>
  </si>
  <si>
    <t>DE-SP0000259-308.353-000-L02/004</t>
  </si>
  <si>
    <t>DE-SP0000259-308.353-000-L02/005</t>
  </si>
  <si>
    <t>DE-SP0000259-308.353-000-L02/006</t>
  </si>
  <si>
    <t>DE-SP0000259-308.353-000-L03/001</t>
  </si>
  <si>
    <t>DE-SP0000259-308.353-000-L03/002</t>
  </si>
  <si>
    <t>DE-SP0000259-308.353-000-L07/001</t>
  </si>
  <si>
    <t>DE-SP0000259-308.353-000-L07/002</t>
  </si>
  <si>
    <t>DE-SP0000259-308.353-000-L07/003</t>
  </si>
  <si>
    <t>DE-SP0000259-308.353-000-L07/004</t>
  </si>
  <si>
    <t>DE-SP0000259-308.353-000-L07/005</t>
  </si>
  <si>
    <t>DE-SP0000259-308.353-000-L07/006</t>
  </si>
  <si>
    <t>DE-SP0000259-308.353-000-L07/007</t>
  </si>
  <si>
    <t>DE-SP0000259-308.353-000-L07/008</t>
  </si>
  <si>
    <t>DE-SP0000259-308.353-000-L07/009</t>
  </si>
  <si>
    <t>DE-SP0000259-308.353-000-L07/010</t>
  </si>
  <si>
    <t>DE-SP0000259-308.353-000-L07/011</t>
  </si>
  <si>
    <t>DE-SP0000259-308.353-000-L07/012</t>
  </si>
  <si>
    <t>DE-SP0000259-308.353-000-L07/013</t>
  </si>
  <si>
    <t>DE-SP0000259-308.353-000-L07/014</t>
  </si>
  <si>
    <t>DE-SP0000259-308.353-000-L07/015</t>
  </si>
  <si>
    <t>DE-SP0000259-308.353-000-L07/016</t>
  </si>
  <si>
    <t>DE-SP0000259-308.353-000-L07/017</t>
  </si>
  <si>
    <t>DE-SP0000259-308.353-000-L07/018</t>
  </si>
  <si>
    <t>DE-SP0000259-308.353-000-L07/019</t>
  </si>
  <si>
    <t>DE-SP0000259-308.353-000-L07/020</t>
  </si>
  <si>
    <t>DE-SP0000259-308.353-000-L07/021</t>
  </si>
  <si>
    <t>DE-SP0000259-308.353-000-L07/022</t>
  </si>
  <si>
    <t>DE-SP0000259-308.353-000-L07/023</t>
  </si>
  <si>
    <t>DE-SP0000259-308.353-000-L07/024</t>
  </si>
  <si>
    <t>DE-SP0000259-308.353-000-L07/025</t>
  </si>
  <si>
    <t>DE-SP0000259-308.353-000-L07/026</t>
  </si>
  <si>
    <t>DE-SP0000259-308.353-000-L07/027</t>
  </si>
  <si>
    <t>DE-SP0000259-308.353-000-L07/028</t>
  </si>
  <si>
    <t>DE-SP0000259-308.353-000-L07/029</t>
  </si>
  <si>
    <t>DE-SP0000259-308.353-000-L07/030</t>
  </si>
  <si>
    <t>DE-SP0000259-308.353-000-L07/031</t>
  </si>
  <si>
    <t>DE-SP0000259-308.353-000-L07/032</t>
  </si>
  <si>
    <t>DE-SP0000259-308.353-000-L07/033</t>
  </si>
  <si>
    <t>DE-SP0000259-308.353-000-L07/034</t>
  </si>
  <si>
    <t>DE-SP0000259-308.353-000-L07/035</t>
  </si>
  <si>
    <t>DE-SP0000259-308.353-000-L07/036</t>
  </si>
  <si>
    <t>DE-SP0000259-308.353-000-L07/037</t>
  </si>
  <si>
    <t>DE-SP0000259-308.353-000-L07/038</t>
  </si>
  <si>
    <t>DE-SP0000259-308.353-000-L07/039</t>
  </si>
  <si>
    <t>DE-SP0000259-308.353-000-L07/040</t>
  </si>
  <si>
    <t>DE-SP0000259-308.353-000-L07/041</t>
  </si>
  <si>
    <t>DE-SP0000259-308.353-000-L07/042</t>
  </si>
  <si>
    <t>DE-SP0000259-308.353-000-L07/043</t>
  </si>
  <si>
    <t>DE-SP0000259-308.353-000-L07/044</t>
  </si>
  <si>
    <t>DE-SP0000259-308.353-000-L07/045</t>
  </si>
  <si>
    <t>DE-SP0000259-308.353-000-L07/046</t>
  </si>
  <si>
    <t>DE-SP0000259-308.353-000-L07/047</t>
  </si>
  <si>
    <t>DE-SP0000259-308.353-000-L07/048</t>
  </si>
  <si>
    <t>DE-SP0000259-308.353-000-L07/049</t>
  </si>
  <si>
    <t>DE-SP0000259-308.353-000-L07/050</t>
  </si>
  <si>
    <t>DE-SP0000259-308.353-000-L07/051</t>
  </si>
  <si>
    <t>DE-SP0000259-308.353-000-L07/052</t>
  </si>
  <si>
    <t>DE-SP0000259-308.353-000-L07/053</t>
  </si>
  <si>
    <t>DE-SP0000259-308.353-000-L07/054</t>
  </si>
  <si>
    <t>DE-SP0000259-308.353-000-L07/055</t>
  </si>
  <si>
    <t>DE-SP0000259-308.353-000-L07/056</t>
  </si>
  <si>
    <t>DE-SP0000259-308.353-000-L07/057</t>
  </si>
  <si>
    <t>DE-SP0000259-308.353-000-L07/058</t>
  </si>
  <si>
    <t>DE-SP0000259-308.353-000-L07/059</t>
  </si>
  <si>
    <t>DE-SP0000259-308.353-000-L07/060</t>
  </si>
  <si>
    <t>DE-SP0000259-308.353-000-L07/061</t>
  </si>
  <si>
    <t>DE-SP0000259-308.353-000-L07/062</t>
  </si>
  <si>
    <t>DE-SP0000259-308.353-000-L07/063</t>
  </si>
  <si>
    <t>DE-SP0000259-308.353-000-L07/064</t>
  </si>
  <si>
    <t>DE-SP0000259-308.353-000-L07/065</t>
  </si>
  <si>
    <t>MC-SP0000259-308.353-000-L09/001</t>
  </si>
  <si>
    <t>RT-SP0000259-308.353-000-G01/001</t>
  </si>
  <si>
    <t>DE-SP0000259-308.353-000-G12/001</t>
  </si>
  <si>
    <t>DE-SP0000259-308.353-000-G12/002</t>
  </si>
  <si>
    <t>DE-SP0000259-308.353-000-G12/003</t>
  </si>
  <si>
    <t>DE-SP0000259-308.353-000-G12/004</t>
  </si>
  <si>
    <t>DE-SP0000259-308.353-000-G12/005</t>
  </si>
  <si>
    <t>DE-SP0000259-308.353-000-G12/006</t>
  </si>
  <si>
    <t>DE-SP0000259-308.353-000-G12/007</t>
  </si>
  <si>
    <t>DE-SP0000259-308.353-000-G12/008</t>
  </si>
  <si>
    <t>DE-SP0000259-308.353-000-G12/009</t>
  </si>
  <si>
    <t>DE-SP0000259-308.353-000-G12/010</t>
  </si>
  <si>
    <t>DE-SP0000259-308.353-000-G12/011</t>
  </si>
  <si>
    <t>DE-SP0000259-308.353-000-G12/012</t>
  </si>
  <si>
    <t>DE-SP0000259-308.353-000-G12/013</t>
  </si>
  <si>
    <t>DE-SP0000259-308.353-000-G12/014</t>
  </si>
  <si>
    <t>DE-SP0000259-308.353-000-G12/015</t>
  </si>
  <si>
    <t>DE-SP0000259-308.353-000-G12/016</t>
  </si>
  <si>
    <t>DE-SP0000259-308.353-000-G12/017</t>
  </si>
  <si>
    <t>DE-SP0000259-308.353-000-G12/018</t>
  </si>
  <si>
    <t>DE-SP0000259-308.353-000-G12/019</t>
  </si>
  <si>
    <t>DE-SP0000259-308.353-000-G12/020</t>
  </si>
  <si>
    <t>DE-SP0000259-308.353-000-G12/021</t>
  </si>
  <si>
    <t>DE-SP0000259-308.353-000-G12/022</t>
  </si>
  <si>
    <t>DE-SP0000259-308.353-000-G12/023</t>
  </si>
  <si>
    <t>DE-SP0000259-308.353-000-G12/024</t>
  </si>
  <si>
    <t>DE-SP0000259-308.353-000-G12/025</t>
  </si>
  <si>
    <t>DE-SP0000259-308.353-000-G12/026</t>
  </si>
  <si>
    <t>DE-SP0000259-308.353-000-G12/027</t>
  </si>
  <si>
    <t>DE-SP0000259-308.353-000-G12/028</t>
  </si>
  <si>
    <t>DE-SP0000259-308.353-000-G12/029</t>
  </si>
  <si>
    <t>DE-SP0000259-308.353-000-G12/030</t>
  </si>
  <si>
    <t>DE-SP0000259-308.353-000-G12/031</t>
  </si>
  <si>
    <t>DE-SP0000259-308.353-000-G12/032</t>
  </si>
  <si>
    <t>DE-SP0000259-308.353-000-G12/033</t>
  </si>
  <si>
    <t>DE-SP0000259-308.353-000-G12/034</t>
  </si>
  <si>
    <t>DE-SP0000259-308.353-000-G12/035</t>
  </si>
  <si>
    <t>DE-SP0000259-308.353-000-G12/036</t>
  </si>
  <si>
    <t>DE-SP0000259-308.353-000-G12/037</t>
  </si>
  <si>
    <t>DE-SP0000259-308.353-000-G12/038</t>
  </si>
  <si>
    <t>DE-SP0000259-308.353-000-G12/039</t>
  </si>
  <si>
    <t>DE-SP0000259-308.353-000-G12/040</t>
  </si>
  <si>
    <t>DE-SP0000259-308.353-000-G12/041</t>
  </si>
  <si>
    <t>DE-SP0000259-308.353-000-G12/042</t>
  </si>
  <si>
    <t>DE-SP0000259-308.353-000-G12/043</t>
  </si>
  <si>
    <t>DE-SP0000259-308.353-000-G12/044</t>
  </si>
  <si>
    <t>DE-SP0000259-308.353-000-G12/045</t>
  </si>
  <si>
    <t>DE-SP0000259-308.353-000-G12/046</t>
  </si>
  <si>
    <t>DE-SP0000259-308.353-000-G12/047</t>
  </si>
  <si>
    <t>DE-SP0000259-308.353-000-G12/048</t>
  </si>
  <si>
    <t>DE-SP0000259-308.353-000-G12/049</t>
  </si>
  <si>
    <t>DE-SP0000259-308.353-000-G12/050</t>
  </si>
  <si>
    <t>DE-SP0000259-308.353-000-G12/051</t>
  </si>
  <si>
    <t>DE-SP0000259-308.353-000-G12/052</t>
  </si>
  <si>
    <t>DE-SP0000259-308.353-000-G12/053</t>
  </si>
  <si>
    <t>DE-SP0000259-308.353-000-G12/054</t>
  </si>
  <si>
    <t>DE-SP0000259-308.353-000-G12/055</t>
  </si>
  <si>
    <t>DE-SP0000259-308.353-000-G12/056</t>
  </si>
  <si>
    <t>DE-SP0000259-308.353-000-G12/057</t>
  </si>
  <si>
    <t>DE-SP0000259-308.353-000-G12/058</t>
  </si>
  <si>
    <t>DE-SP0000259-308.353-000-G12/059</t>
  </si>
  <si>
    <t>DE-SP0000259-308.353-000-G12/060</t>
  </si>
  <si>
    <t>DE-SP0000259-308.353-000-G12/061</t>
  </si>
  <si>
    <t>DE-SP0000259-308.353-000-G12/062</t>
  </si>
  <si>
    <t>DE-SP0000259-308.353-000-G12/063</t>
  </si>
  <si>
    <t>DE-SP0000259-308.353-000-G12/064</t>
  </si>
  <si>
    <t>DE-SP0000259-308.353-000-G12/065</t>
  </si>
  <si>
    <t>RT-SP0000259-308.353-000-Q07/001</t>
  </si>
  <si>
    <t>RT-SP0000259-308.353-000-Q07/002</t>
  </si>
  <si>
    <t>DE-SP0000259-308.353-000-Q07/001</t>
  </si>
  <si>
    <t>DE-SP0000259-308.353-000-Q07/002</t>
  </si>
  <si>
    <t>DE-SP0000259-308.353-000-Q07/003</t>
  </si>
  <si>
    <t>DE-SP0000259-308.353-000-Q07/004</t>
  </si>
  <si>
    <t>DE-SP0000259-308.353-000-Q07/005</t>
  </si>
  <si>
    <t>DE-SP0000259-308.353-000-Q07/006</t>
  </si>
  <si>
    <t>DE-SP0000259-308.353-000-Q07/007</t>
  </si>
  <si>
    <t>DE-SP0000259-308.353-000-Q07/008</t>
  </si>
  <si>
    <t>RT-SP0000259-308.353-000-G18/001</t>
  </si>
  <si>
    <t>RT-SP0000259-308.353-000-G18/002</t>
  </si>
  <si>
    <t>DE-SP0000259-308.353-000-G18/001</t>
  </si>
  <si>
    <t>DE-SP0000259-308.353-000-G18/002</t>
  </si>
  <si>
    <t>DE-SP0000259-308.353-000-G18/003</t>
  </si>
  <si>
    <t>DE-SP0000259-308.353-000-G18/004</t>
  </si>
  <si>
    <t>DE-SP0000259-308.353-000-G18/005</t>
  </si>
  <si>
    <t>DE-SP0000259-308.353-000-G18/006</t>
  </si>
  <si>
    <t>DE-SP0000259-308.353-000-G18/007</t>
  </si>
  <si>
    <t>DE-SP0000259-308.353-000-G18/008</t>
  </si>
  <si>
    <t>MC-SP0000259-308.353-000-G15/001</t>
  </si>
  <si>
    <t>MC-SP0000259-308.353-000-G15/002</t>
  </si>
  <si>
    <t>DE-SP0000259-308.353-000-C01/101</t>
  </si>
  <si>
    <t>DE-SP0000259-308.353-000-C01/102</t>
  </si>
  <si>
    <t>DE-SP0000259-308.353-000-C01/103</t>
  </si>
  <si>
    <t>DE-SP0000259-308.353-000-C01/104</t>
  </si>
  <si>
    <t>DE-SP0000259-308.353-000-C01/105</t>
  </si>
  <si>
    <t>DE-SP0000259-308.353-000-C01/106</t>
  </si>
  <si>
    <t>DE-SP0000259-308.353-000-C01/107</t>
  </si>
  <si>
    <t>DE-SP0000259-308.353-000-C01/108</t>
  </si>
  <si>
    <t>DE-SP0000259-308.353-000-C01/109</t>
  </si>
  <si>
    <t>DE-SP0000259-308.353-000-C01/110</t>
  </si>
  <si>
    <t>DE-SP0000259-308.353-000-C01/111</t>
  </si>
  <si>
    <t>DE-SP0000259-308.353-000-C01/112</t>
  </si>
  <si>
    <t>DE-SP0000259-308.353-000-C01/113</t>
  </si>
  <si>
    <t>DE-SP0000259-308.353-000-C01/114</t>
  </si>
  <si>
    <t>DE-SP0000259-308.353-000-C01/115</t>
  </si>
  <si>
    <t>DE-SP0000259-308.353-000-C01/116</t>
  </si>
  <si>
    <t>MC-SP0000259-308.353-000-C01/101</t>
  </si>
  <si>
    <t>RT-SP0000259-308.353-000-C01/001</t>
  </si>
  <si>
    <t>RT-SP0000259-308.353-000-C01/002</t>
  </si>
  <si>
    <t>DE-SP0000259-308.353-000-I01/001</t>
  </si>
  <si>
    <t>DE-SP0000259-308.353-000-I01/002</t>
  </si>
  <si>
    <t>DE-SP0000259-308.353-000-I01/003</t>
  </si>
  <si>
    <t>DE-SP0000259-308.353-000-I01/004</t>
  </si>
  <si>
    <t>DE-SP0000259-308.353-000-I01/005</t>
  </si>
  <si>
    <t>DE-SP0000259-308.353-000-I01/006</t>
  </si>
  <si>
    <t>DE-SP0000259-308.353-000-I01/007</t>
  </si>
  <si>
    <t>DE-SP0000259-308.353-000-I01/008</t>
  </si>
  <si>
    <t>DE-SP0000259-308.353-000-I01/009</t>
  </si>
  <si>
    <t>DE-SP0000259-308.353-000-I01/010</t>
  </si>
  <si>
    <t>DE-SP0000259-308.353-000-I01/011</t>
  </si>
  <si>
    <t>DE-SP0000259-308.353-000-I01/012</t>
  </si>
  <si>
    <t>DE-SP0000259-308.353-000-I01/013</t>
  </si>
  <si>
    <t>DE-SP0000259-308.353-000-I01/014</t>
  </si>
  <si>
    <t>DE-SP0000259-308.353-000-I01/015</t>
  </si>
  <si>
    <t>DE-SP0000259-308.353-000-I01/016</t>
  </si>
  <si>
    <t>DE-SP0000259-308.353-000-I01/017</t>
  </si>
  <si>
    <t>DE-SP0000259-308.353-000-I01/018</t>
  </si>
  <si>
    <t>DE-SP0000259-308.353-000-I01/019</t>
  </si>
  <si>
    <t>DE-SP0000259-308.353-000-I01/020</t>
  </si>
  <si>
    <t>DE-SP0000259-308.353-000-I01/021</t>
  </si>
  <si>
    <t>DE-SP0000259-308.353-000-I01/022</t>
  </si>
  <si>
    <t>DE-SP0000259-308.353-000-I01/023</t>
  </si>
  <si>
    <t>DE-SP0000259-308.353-000-I01/024</t>
  </si>
  <si>
    <t>DE-SP0000259-308.353-000-I01/025</t>
  </si>
  <si>
    <t>DE-SP0000259-308.353-000-I01/026</t>
  </si>
  <si>
    <t>DE-SP0000259-308.353-000-I01/027</t>
  </si>
  <si>
    <t>DE-SP0000259-308.353-000-I01/028</t>
  </si>
  <si>
    <t>DE-SP0000259-308.353-000-I01/029</t>
  </si>
  <si>
    <t>DE-SP0000259-308.353-000-I01/030</t>
  </si>
  <si>
    <t>DE-SP0000259-308.353-000-B02/001</t>
  </si>
  <si>
    <t>DE-SP0000259-308.353-000-B02/002</t>
  </si>
  <si>
    <t>MC-SP0000259-308.353-000-B02/001</t>
  </si>
  <si>
    <t>DE-SP0000259-308.353-000-D01/001</t>
  </si>
  <si>
    <t>DE-SP0000259-308.353-000-D01/002</t>
  </si>
  <si>
    <t>DE-SP0000259-308.353-000-D01/003</t>
  </si>
  <si>
    <t>CD-SP0000259-308.353-000-D02/001</t>
  </si>
  <si>
    <t>DE-SP0000259-308.353-000-D02/001</t>
  </si>
  <si>
    <t>RT-SP0000259-308.353-000-S19/001</t>
  </si>
  <si>
    <t>RT-SP0000259-308.353-000-J01/001</t>
  </si>
  <si>
    <t>RT-SP0000259-308.353-000-J04/001</t>
  </si>
  <si>
    <t>ID-SP0000259-308.353-000-A09/001</t>
  </si>
  <si>
    <t>MC-SP0000259-308.353-000-A09/001</t>
  </si>
  <si>
    <t>PL-SP0000259-308.353-000-A07/001</t>
  </si>
  <si>
    <t>RT-SP0000259-308.353-000-A09/001</t>
  </si>
  <si>
    <t>RT-SP0000259-308.353-000-A09/002</t>
  </si>
  <si>
    <t>RT-SP0000350-272.297-000-T01/001</t>
  </si>
  <si>
    <t>RT-SP0000350-272.297-000-T05/001</t>
  </si>
  <si>
    <t>RT-SP0000350-272.297-000-H09/001</t>
  </si>
  <si>
    <t>DE-SP0000350-272.297-000-T01/001</t>
  </si>
  <si>
    <t>DE-SP0000350-272.297-000-T01/002</t>
  </si>
  <si>
    <t>DE-SP0000350-272.297-000-T01/003</t>
  </si>
  <si>
    <t>DE-SP0000350-272.297-000-T01/004</t>
  </si>
  <si>
    <t>DE-SP0000350-272.297-000-T01/005</t>
  </si>
  <si>
    <t>DE-SP0000350-272.297-000-T01/006</t>
  </si>
  <si>
    <t>DE-SP0000350-272.297-000-T01/007</t>
  </si>
  <si>
    <t>DE-SP0000350-272.297-000-T01/008</t>
  </si>
  <si>
    <t>DE-SP0000350-272.297-000-T01/009</t>
  </si>
  <si>
    <t>DE-SP0000350-272.297-000-T01/010</t>
  </si>
  <si>
    <t>DE-SP0000350-272.297-000-T01/011</t>
  </si>
  <si>
    <t>DE-SP0000350-272.297-000-T01/012</t>
  </si>
  <si>
    <t>DE-SP0000350-272.297-000-T01/013</t>
  </si>
  <si>
    <t>DE-SP0000350-272.297-000-T01/014</t>
  </si>
  <si>
    <t>DE-SP0000350-272.297-000-T01/015</t>
  </si>
  <si>
    <t>DE-SP0000350-272.297-000-T01/016</t>
  </si>
  <si>
    <t>DE-SP0000350-272.297-000-T01/017</t>
  </si>
  <si>
    <t>DE-SP0000350-272.297-000-T01/018</t>
  </si>
  <si>
    <t>DE-SP0000350-272.297-000-T01/019</t>
  </si>
  <si>
    <t>DE-SP0000350-272.297-000-T01/020</t>
  </si>
  <si>
    <t>DE-SP0000350-272.297-000-T01/021</t>
  </si>
  <si>
    <t>DE-SP0000350-272.297-000-T01/022</t>
  </si>
  <si>
    <t>DE-SP0000350-272.297-000-T01/023</t>
  </si>
  <si>
    <t>DE-SP0000350-272.297-000-T01/024</t>
  </si>
  <si>
    <t>DE-SP0000350-272.297-000-T01/025</t>
  </si>
  <si>
    <t>DE-SP0000350-272.297-000-T01/026</t>
  </si>
  <si>
    <t>DE-SP0000350-272.297-000-T01/027</t>
  </si>
  <si>
    <t>DE-SP0000350-272.297-000-T01/028</t>
  </si>
  <si>
    <t>DE-SP0000350-272.297-000-T01/029</t>
  </si>
  <si>
    <t>DE-SP0000350-272.297-000-T01/030</t>
  </si>
  <si>
    <t>DE-SP0000350-272.297-000-T01/031</t>
  </si>
  <si>
    <t>DE-SP0000350-272.297-000-T01/032</t>
  </si>
  <si>
    <t>DE-SP0000350-272.297-000-T01/033</t>
  </si>
  <si>
    <t>DE-SP0000350-272.297-000-T01/034</t>
  </si>
  <si>
    <t>DE-SP0000350-272.297-000-T01/035</t>
  </si>
  <si>
    <t>DE-SP0000350-272.297-000-T01/036</t>
  </si>
  <si>
    <t>DE-SP0000350-272.297-000-T01/037</t>
  </si>
  <si>
    <t>DE-SP0000350-272.297-000-G14/101</t>
  </si>
  <si>
    <t>DE-SP0000350-272.297-000-G14/102</t>
  </si>
  <si>
    <t>DE-SP0000350-272.297-000-G14/103</t>
  </si>
  <si>
    <t>DE-SP0000350-272.297-000-G14/104</t>
  </si>
  <si>
    <t>DE-SP0000350-272.297-000-G14/105</t>
  </si>
  <si>
    <t>DE-SP0000350-272.297-000-G14/106</t>
  </si>
  <si>
    <t>DE-SP0000350-272.297-000-G14/107</t>
  </si>
  <si>
    <t>DE-SP0000350-272.297-000-G14/108</t>
  </si>
  <si>
    <t>DE-SP0000350-272.297-000-G14/109</t>
  </si>
  <si>
    <t>DE-SP0000350-272.297-000-G14/110</t>
  </si>
  <si>
    <t>DE-SP0000350-272.297-000-G14/111</t>
  </si>
  <si>
    <t>DE-SP0000350-272.297-000-G14/112</t>
  </si>
  <si>
    <t>DE-SP0000350-272.297-000-G14/113</t>
  </si>
  <si>
    <t>DE-SP0000350-272.297-000-G14/114</t>
  </si>
  <si>
    <t>DE-SP0000350-272.297-000-G14/115</t>
  </si>
  <si>
    <t>DE-SP0000350-272.297-000-G14/116</t>
  </si>
  <si>
    <t>DE-SP0000350-272.297-000-G14/117</t>
  </si>
  <si>
    <t>RT-SP0000350-272.297-000-G02/001</t>
  </si>
  <si>
    <t>DE-SP0000350-272.297-000-G14/001</t>
  </si>
  <si>
    <t>DE-SP0000350-272.297-000-G14/002</t>
  </si>
  <si>
    <t>DE-SP0000350-272.297-000-G14/003</t>
  </si>
  <si>
    <t>DE-SP0000350-272.297-000-G14/004</t>
  </si>
  <si>
    <t>DE-SP0000350-272.297-000-G14/005</t>
  </si>
  <si>
    <t>DE-SP0000350-272.297-000-G14/006</t>
  </si>
  <si>
    <t>DE-SP0000350-272.297-000-G14/007</t>
  </si>
  <si>
    <t>DE-SP0000350-272.297-000-G14/008</t>
  </si>
  <si>
    <t>DE-SP0000350-272.297-000-G14/009</t>
  </si>
  <si>
    <t>RT-SP0000350-272.297-000-G13/001</t>
  </si>
  <si>
    <t>RT-SP0000350-272.297-000-G13/002</t>
  </si>
  <si>
    <t>RT-SP0000350-272.297-000-G13/003</t>
  </si>
  <si>
    <t>RT-SP0000350-272.297-000-G13/004</t>
  </si>
  <si>
    <t>RT-SP0000350-272.297-000-G13/005</t>
  </si>
  <si>
    <t>RT-SP0000350-272.297-000-G13/006</t>
  </si>
  <si>
    <t>RT-SP0000350-272.297-000-G13/007</t>
  </si>
  <si>
    <t>RT-SP0000350-272.297-000-H08/001</t>
  </si>
  <si>
    <t>RT-SP0000350-272.297-000-S07/001</t>
  </si>
  <si>
    <t>RT-SP0000350-272.297-000-P09/001</t>
  </si>
  <si>
    <t>DE-SP0000350-272.297-000-F01/001</t>
  </si>
  <si>
    <t>DE-SP0000350-272.297-000-F01/002</t>
  </si>
  <si>
    <t>DE-SP0000350-272.297-000-F01/003</t>
  </si>
  <si>
    <t>DE-SP0000350-272.297-000-F01/004</t>
  </si>
  <si>
    <t>DE-SP0000350-272.297-000-F01/005</t>
  </si>
  <si>
    <t>DE-SP0000350-272.297-000-F01/006</t>
  </si>
  <si>
    <t>DE-SP0000350-272.297-000-F01/007</t>
  </si>
  <si>
    <t>DE-SP0000350-272.297-000-F01/008</t>
  </si>
  <si>
    <t>DE-SP0000350-272.297-000-F01/009</t>
  </si>
  <si>
    <t>DE-SP0000350-272.297-000-F01/010</t>
  </si>
  <si>
    <t>DE-SP0000350-272.297-000-F01/011</t>
  </si>
  <si>
    <t>DE-SP0000350-272.297-000-F01/012</t>
  </si>
  <si>
    <t>DE-SP0000350-272.297-000-F01/013</t>
  </si>
  <si>
    <t>DE-SP0000350-272.297-000-F01/014</t>
  </si>
  <si>
    <t>DE-SP0000350-272.297-000-F01/015</t>
  </si>
  <si>
    <t>DE-SP0000350-272.297-000-F01/016</t>
  </si>
  <si>
    <t>DE-SP0000350-272.297-000-F01/017</t>
  </si>
  <si>
    <t>DE-SP0000350-272.297-000-F02/001</t>
  </si>
  <si>
    <t>DE-SP0000350-272.297-000-F02/002</t>
  </si>
  <si>
    <t>DE-SP0000350-272.297-000-F02/003</t>
  </si>
  <si>
    <t>DE-SP0000350-272.297-000-F03/001</t>
  </si>
  <si>
    <t>DE-SP0000350-272.297-000-F03/002</t>
  </si>
  <si>
    <t>DE-SP0000350-272.297-000-F03/003</t>
  </si>
  <si>
    <t>DE-SP0000350-272.297-000-F05/001</t>
  </si>
  <si>
    <t>DE-SP0000350-272.297-000-F07/001</t>
  </si>
  <si>
    <t>DE-SP0000350-272.297-000-F07/002</t>
  </si>
  <si>
    <t>DE-SP0000350-272.297-000-F07/003</t>
  </si>
  <si>
    <t>DE-SP0000350-272.297-000-F07/004</t>
  </si>
  <si>
    <t>DE-SP0000350-272.297-000-F07/005</t>
  </si>
  <si>
    <t>DE-SP0000350-272.297-000-F07/006</t>
  </si>
  <si>
    <t>DE-SP0000350-272.297-000-F07/007</t>
  </si>
  <si>
    <t>DE-SP0000350-272.297-000-F07/008</t>
  </si>
  <si>
    <t>DE-SP0000350-272.297-000-F07/009</t>
  </si>
  <si>
    <t>DE-SP0000350-272.297-000-F07/010</t>
  </si>
  <si>
    <t>DE-SP0000350-272.297-000-F07/011</t>
  </si>
  <si>
    <t>DE-SP0000350-272.297-000-F07/012</t>
  </si>
  <si>
    <t>DE-SP0000350-272.297-000-F07/013</t>
  </si>
  <si>
    <t>DE-SP0000350-272.297-000-F07/014</t>
  </si>
  <si>
    <t>DE-SP0000350-272.297-000-F07/015</t>
  </si>
  <si>
    <t>DE-SP0000350-272.297-000-F07/016</t>
  </si>
  <si>
    <t>DE-SP0000350-272.297-000-F07/017</t>
  </si>
  <si>
    <t>DE-SP0000350-272.297-000-F07/018</t>
  </si>
  <si>
    <t>DE-SP0000350-272.297-000-F07/019</t>
  </si>
  <si>
    <t>DE-SP0000350-272.297-000-F07/020</t>
  </si>
  <si>
    <t>DE-SP0000350-272.297-000-F07/021</t>
  </si>
  <si>
    <t>DE-SP0000350-272.297-000-F07/022</t>
  </si>
  <si>
    <t>DE-SP0000350-272.297-000-F07/023</t>
  </si>
  <si>
    <t>DE-SP0000350-272.297-000-F07/024</t>
  </si>
  <si>
    <t>DE-SP0000350-272.297-000-F07/025</t>
  </si>
  <si>
    <t>DE-SP0000350-272.297-000-F07/026</t>
  </si>
  <si>
    <t>DE-SP0000350-272.297-000-F07/027</t>
  </si>
  <si>
    <t>DE-SP0000350-272.297-000-F07/028</t>
  </si>
  <si>
    <t>DE-SP0000350-272.297-000-F07/029</t>
  </si>
  <si>
    <t>DE-SP0000350-272.297-000-F07/030</t>
  </si>
  <si>
    <t>DE-SP0000350-272.297-000-F07/031</t>
  </si>
  <si>
    <t>DE-SP0000350-272.297-000-F07/032</t>
  </si>
  <si>
    <t>DE-SP0000350-272.297-000-F07/033</t>
  </si>
  <si>
    <t>DE-SP0000350-272.297-000-F07/034</t>
  </si>
  <si>
    <t>DE-SP0000350-272.297-000-F07/035</t>
  </si>
  <si>
    <t>DE-SP0000350-272.297-000-F07/036</t>
  </si>
  <si>
    <t>DE-SP0000350-272.297-000-F07/037</t>
  </si>
  <si>
    <t>MC-SP0000350-272.297-000-F07/001</t>
  </si>
  <si>
    <t>NS-SP0000350-272.297-000-P01/001</t>
  </si>
  <si>
    <t>NS-SP0000350-272.297-000-P01/002</t>
  </si>
  <si>
    <t>NS-SP0000350-272.297-000-P01/003</t>
  </si>
  <si>
    <t>NS-SP0000350-272.297-000-P01/004</t>
  </si>
  <si>
    <t>NS-SP0000350-272.297-000-P01/005</t>
  </si>
  <si>
    <t>NS-SP0000350-272.297-000-P01/006</t>
  </si>
  <si>
    <t>DE-SP0000350-272.297-000-Q02/001</t>
  </si>
  <si>
    <t>DE-SP0000350-272.297-000-Q02/002</t>
  </si>
  <si>
    <t>DE-SP0000350-272.297-000-Q02/003</t>
  </si>
  <si>
    <t>DE-SP0000350-272.297-000-Q02/004</t>
  </si>
  <si>
    <t>DE-SP0000350-272.297-000-Q02/005</t>
  </si>
  <si>
    <t>DE-SP0000350-272.297-000-Q02/006</t>
  </si>
  <si>
    <t>DE-SP0000350-272.297-000-Q03/001</t>
  </si>
  <si>
    <t>MC-SP0000350-272.297-000-Q04/001</t>
  </si>
  <si>
    <t>MD-SP0000350-272.297-000-Q05/001</t>
  </si>
  <si>
    <t>RT-SP0000350-272.297-000-H01/101</t>
  </si>
  <si>
    <t>RT-SP0000350-272.297-000-H01/001</t>
  </si>
  <si>
    <t>RT-SP0000350-272.297-000-H01/002</t>
  </si>
  <si>
    <t>RT-SP0000350-272.297-000-H01/003</t>
  </si>
  <si>
    <t>RT-SP0000350-272.297-000-H01/004</t>
  </si>
  <si>
    <t>DE-SP0000350-272.297-000-H04/001</t>
  </si>
  <si>
    <t>DE-SP0000350-272.297-000-H04/002</t>
  </si>
  <si>
    <t>DE-SP0000350-272.297-000-H04/003</t>
  </si>
  <si>
    <t>DE-SP0000350-272.297-000-H04/004</t>
  </si>
  <si>
    <t>DE-SP0000350-272.297-000-H04/005</t>
  </si>
  <si>
    <t>DE-SP0000350-272.297-000-H04/006</t>
  </si>
  <si>
    <t>DE-SP0000350-272.297-000-H04/007</t>
  </si>
  <si>
    <t>DE-SP0000350-272.297-000-H04/008</t>
  </si>
  <si>
    <t>DE-SP0000350-272.297-000-H04/009</t>
  </si>
  <si>
    <t>DE-SP0000350-272.297-000-H04/010</t>
  </si>
  <si>
    <t>DE-SP0000350-272.297-000-H04/011</t>
  </si>
  <si>
    <t>DE-SP0000350-272.297-000-H04/012</t>
  </si>
  <si>
    <t>DE-SP0000350-272.297-000-H04/013</t>
  </si>
  <si>
    <t>DE-SP0000350-272.297-000-H04/014</t>
  </si>
  <si>
    <t>DE-SP0000350-272.297-000-H04/015</t>
  </si>
  <si>
    <t>DE-SP0000350-272.297-000-H04/016</t>
  </si>
  <si>
    <t>DE-SP0000350-272.297-000-H04/017</t>
  </si>
  <si>
    <t>DE-SP0000350-272.297-000-H04/018</t>
  </si>
  <si>
    <t>DE-SP0000350-272.297-000-H04/019</t>
  </si>
  <si>
    <t>DE-SP0000350-272.297-000-H04/020</t>
  </si>
  <si>
    <t>DE-SP0000350-272.297-000-H04/021</t>
  </si>
  <si>
    <t>DE-SP0000350-272.297-000-H04/022</t>
  </si>
  <si>
    <t>DE-SP0000350-272.297-000-H04/023</t>
  </si>
  <si>
    <t>DE-SP0000350-272.297-000-H04/024</t>
  </si>
  <si>
    <t>DE-SP0000350-272.297-000-H04/025</t>
  </si>
  <si>
    <t>DE-SP0000350-272.297-000-H04/026</t>
  </si>
  <si>
    <t>DE-SP0000350-272.297-000-H04/027</t>
  </si>
  <si>
    <t>DE-SP0000350-272.297-000-H04/028</t>
  </si>
  <si>
    <t>DE-SP0000350-272.297-000-H04/029</t>
  </si>
  <si>
    <t>DE-SP0000350-272.297-000-H04/030</t>
  </si>
  <si>
    <t>DE-SP0000350-272.297-000-H04/031</t>
  </si>
  <si>
    <t>DE-SP0000350-272.297-000-H04/032</t>
  </si>
  <si>
    <t>DE-SP0000350-272.297-000-H04/033</t>
  </si>
  <si>
    <t>DE-SP0000350-272.297-000-H04/034</t>
  </si>
  <si>
    <t>DE-SP0000350-272.297-000-H04/035</t>
  </si>
  <si>
    <t>DE-SP0000350-272.297-000-H04/036</t>
  </si>
  <si>
    <t>DE-SP0000350-272.297-000-H04/037</t>
  </si>
  <si>
    <t>DE-SP0000350-272.297-000-H06/001</t>
  </si>
  <si>
    <t>DE-SP0000350-272.297-000-H06/002</t>
  </si>
  <si>
    <t>DE-SP0000350-272.297-000-H06/003</t>
  </si>
  <si>
    <t>DE-SP0000350-272.297-000-H06/004</t>
  </si>
  <si>
    <t>DE-SP0000350-272.297-000-H06/005</t>
  </si>
  <si>
    <t>DE-SP0000350-272.297-000-H06/006</t>
  </si>
  <si>
    <t>DE-SP0000350-272.297-000-C03/001</t>
  </si>
  <si>
    <t>DE-SP0000350-272.297-000-C03/002</t>
  </si>
  <si>
    <t>MC-SP0000350-272.297-000-H04/001</t>
  </si>
  <si>
    <t>DE-SP0000350-272.297-000-P09/001</t>
  </si>
  <si>
    <t>DE-SP0000350-272.297-000-P09/002</t>
  </si>
  <si>
    <t>DE-SP0000350-272.297-000-P09/003</t>
  </si>
  <si>
    <t>DE-SP0000350-272.297-000-P09/004</t>
  </si>
  <si>
    <t>DE-SP0000350-272.297-000-P09/005</t>
  </si>
  <si>
    <t>DE-SP0000350-272.297-000-P09/006</t>
  </si>
  <si>
    <t>DE-SP0000350-272.297-000-P09/007</t>
  </si>
  <si>
    <t>DE-SP0000350-272.297-000-P09/008</t>
  </si>
  <si>
    <t>DE-SP0000350-272.297-000-P09/009</t>
  </si>
  <si>
    <t>DE-SP0000350-272.297-000-P09/010</t>
  </si>
  <si>
    <t>DE-SP0000350-272.297-000-P09/011</t>
  </si>
  <si>
    <t>DE-SP0000350-272.297-000-P09/012</t>
  </si>
  <si>
    <t>DE-SP0000350-272.297-000-P09/013</t>
  </si>
  <si>
    <t>DE-SP0000350-272.297-000-P09/014</t>
  </si>
  <si>
    <t>DE-SP0000350-272.297-000-P09/015</t>
  </si>
  <si>
    <t>DE-SP0000350-272.297-000-P09/016</t>
  </si>
  <si>
    <t>DE-SP0000350-272.297-000-P09/017</t>
  </si>
  <si>
    <t>DE-SP0000350-272.297-000-P09/018</t>
  </si>
  <si>
    <t>DE-SP0000350-272.297-000-P09/019</t>
  </si>
  <si>
    <t>DE-SP0000350-272.297-000-P09/020</t>
  </si>
  <si>
    <t>DE-SP0000350-272.297-000-P09/021</t>
  </si>
  <si>
    <t>DE-SP0000350-272.297-000-P09/022</t>
  </si>
  <si>
    <t>DE-SP0000350-272.297-000-P09/023</t>
  </si>
  <si>
    <t>DE-SP0000350-272.297-000-P09/024</t>
  </si>
  <si>
    <t>DE-SP0000350-272.297-000-P09/025</t>
  </si>
  <si>
    <t>DE-SP0000350-272.297-000-P09/026</t>
  </si>
  <si>
    <t>DE-SP0000350-272.297-000-P09/027</t>
  </si>
  <si>
    <t>DE-SP0000350-272.297-000-P09/028</t>
  </si>
  <si>
    <t>DE-SP0000350-272.297-000-P09/029</t>
  </si>
  <si>
    <t>DE-SP0000350-272.297-000-P09/030</t>
  </si>
  <si>
    <t>DE-SP0000350-272.297-000-P09/031</t>
  </si>
  <si>
    <t>DE-SP0000350-272.297-000-P09/032</t>
  </si>
  <si>
    <t>DE-SP0000350-272.297-000-P09/033</t>
  </si>
  <si>
    <t>DE-SP0000350-272.297-000-P09/034</t>
  </si>
  <si>
    <t>DE-SP0000350-272.297-000-P09/035</t>
  </si>
  <si>
    <t>DE-SP0000350-272.297-000-P09/036</t>
  </si>
  <si>
    <t>DE-SP0000350-272.297-000-P09/037</t>
  </si>
  <si>
    <t>DE-SP0000350-272.297-000-P05/001</t>
  </si>
  <si>
    <t>DE-SP0000350-272.297-000-P05/002</t>
  </si>
  <si>
    <t>DE-SP0000350-272.297-000-P05/003</t>
  </si>
  <si>
    <t>DE-SP0000350-272.297-000-P05/004</t>
  </si>
  <si>
    <t>DE-SP0000350-272.297-000-P07/001</t>
  </si>
  <si>
    <t>MC-SP0000350-272.297-000-P09/001</t>
  </si>
  <si>
    <t>MC-SP0000350-272.297-000-P09/002</t>
  </si>
  <si>
    <t>MC-SP0000350-272.297-000-P09/003</t>
  </si>
  <si>
    <t>DE-SP0000350-272.297-000-L01/001</t>
  </si>
  <si>
    <t>DE-SP0000350-272.297-000-L02/001</t>
  </si>
  <si>
    <t>DE-SP0000350-272.297-000-L02/002</t>
  </si>
  <si>
    <t>DE-SP0000350-272.297-000-L02/003</t>
  </si>
  <si>
    <t>DE-SP0000350-272.297-000-L02/004</t>
  </si>
  <si>
    <t>DE-SP0000350-272.297-000-L02/005</t>
  </si>
  <si>
    <t>DE-SP0000350-272.297-000-L03/001</t>
  </si>
  <si>
    <t>DE-SP0000350-272.297-000-L03/002</t>
  </si>
  <si>
    <t>DE-SP0000350-272.297-000-L07/001</t>
  </si>
  <si>
    <t>DE-SP0000350-272.297-000-L07/002</t>
  </si>
  <si>
    <t>DE-SP0000350-272.297-000-L07/003</t>
  </si>
  <si>
    <t>DE-SP0000350-272.297-000-L07/004</t>
  </si>
  <si>
    <t>DE-SP0000350-272.297-000-L07/005</t>
  </si>
  <si>
    <t>DE-SP0000350-272.297-000-L07/006</t>
  </si>
  <si>
    <t>DE-SP0000350-272.297-000-L07/007</t>
  </si>
  <si>
    <t>DE-SP0000350-272.297-000-L07/008</t>
  </si>
  <si>
    <t>DE-SP0000350-272.297-000-L07/009</t>
  </si>
  <si>
    <t>DE-SP0000350-272.297-000-L07/010</t>
  </si>
  <si>
    <t>DE-SP0000350-272.297-000-L07/011</t>
  </si>
  <si>
    <t>DE-SP0000350-272.297-000-L07/012</t>
  </si>
  <si>
    <t>DE-SP0000350-272.297-000-L07/013</t>
  </si>
  <si>
    <t>DE-SP0000350-272.297-000-L07/014</t>
  </si>
  <si>
    <t>DE-SP0000350-272.297-000-L07/015</t>
  </si>
  <si>
    <t>DE-SP0000350-272.297-000-L07/016</t>
  </si>
  <si>
    <t>DE-SP0000350-272.297-000-L07/017</t>
  </si>
  <si>
    <t>DE-SP0000350-272.297-000-L07/018</t>
  </si>
  <si>
    <t>DE-SP0000350-272.297-000-L07/019</t>
  </si>
  <si>
    <t>DE-SP0000350-272.297-000-L07/020</t>
  </si>
  <si>
    <t>DE-SP0000350-272.297-000-L07/021</t>
  </si>
  <si>
    <t>DE-SP0000350-272.297-000-L07/022</t>
  </si>
  <si>
    <t>DE-SP0000350-272.297-000-L07/023</t>
  </si>
  <si>
    <t>DE-SP0000350-272.297-000-L07/024</t>
  </si>
  <si>
    <t>DE-SP0000350-272.297-000-L07/025</t>
  </si>
  <si>
    <t>DE-SP0000350-272.297-000-L07/026</t>
  </si>
  <si>
    <t>DE-SP0000350-272.297-000-L07/027</t>
  </si>
  <si>
    <t>DE-SP0000350-272.297-000-L07/028</t>
  </si>
  <si>
    <t>DE-SP0000350-272.297-000-L07/029</t>
  </si>
  <si>
    <t>DE-SP0000350-272.297-000-L07/030</t>
  </si>
  <si>
    <t>DE-SP0000350-272.297-000-L07/031</t>
  </si>
  <si>
    <t>DE-SP0000350-272.297-000-L07/032</t>
  </si>
  <si>
    <t>DE-SP0000350-272.297-000-L07/033</t>
  </si>
  <si>
    <t>DE-SP0000350-272.297-000-L07/034</t>
  </si>
  <si>
    <t>DE-SP0000350-272.297-000-L07/035</t>
  </si>
  <si>
    <t>DE-SP0000350-272.297-000-L07/036</t>
  </si>
  <si>
    <t>DE-SP0000350-272.297-000-L07/037</t>
  </si>
  <si>
    <t>MC-SP0000350-272.297-000-L09/001</t>
  </si>
  <si>
    <t>RT-SP0000350-272.297-000-G01/001</t>
  </si>
  <si>
    <t>DE-SP0000350-272.297-000-G12/001</t>
  </si>
  <si>
    <t>DE-SP0000350-272.297-000-G12/002</t>
  </si>
  <si>
    <t>DE-SP0000350-272.297-000-G12/003</t>
  </si>
  <si>
    <t>DE-SP0000350-272.297-000-G12/004</t>
  </si>
  <si>
    <t>DE-SP0000350-272.297-000-G12/005</t>
  </si>
  <si>
    <t>DE-SP0000350-272.297-000-G12/006</t>
  </si>
  <si>
    <t>DE-SP0000350-272.297-000-G12/007</t>
  </si>
  <si>
    <t>DE-SP0000350-272.297-000-G12/008</t>
  </si>
  <si>
    <t>DE-SP0000350-272.297-000-G12/009</t>
  </si>
  <si>
    <t>DE-SP0000350-272.297-000-G12/010</t>
  </si>
  <si>
    <t>DE-SP0000350-272.297-000-G12/011</t>
  </si>
  <si>
    <t>DE-SP0000350-272.297-000-G12/012</t>
  </si>
  <si>
    <t>DE-SP0000350-272.297-000-G12/013</t>
  </si>
  <si>
    <t>DE-SP0000350-272.297-000-G12/014</t>
  </si>
  <si>
    <t>DE-SP0000350-272.297-000-G12/015</t>
  </si>
  <si>
    <t>DE-SP0000350-272.297-000-G12/016</t>
  </si>
  <si>
    <t>DE-SP0000350-272.297-000-G12/017</t>
  </si>
  <si>
    <t>DE-SP0000350-272.297-000-G12/018</t>
  </si>
  <si>
    <t>DE-SP0000350-272.297-000-G12/019</t>
  </si>
  <si>
    <t>DE-SP0000350-272.297-000-G12/020</t>
  </si>
  <si>
    <t>DE-SP0000350-272.297-000-G12/021</t>
  </si>
  <si>
    <t>DE-SP0000350-272.297-000-G12/022</t>
  </si>
  <si>
    <t>DE-SP0000350-272.297-000-G12/023</t>
  </si>
  <si>
    <t>DE-SP0000350-272.297-000-G12/024</t>
  </si>
  <si>
    <t>DE-SP0000350-272.297-000-G12/025</t>
  </si>
  <si>
    <t>DE-SP0000350-272.297-000-G12/026</t>
  </si>
  <si>
    <t>DE-SP0000350-272.297-000-G12/027</t>
  </si>
  <si>
    <t>DE-SP0000350-272.297-000-G12/028</t>
  </si>
  <si>
    <t>DE-SP0000350-272.297-000-G12/029</t>
  </si>
  <si>
    <t>DE-SP0000350-272.297-000-G12/030</t>
  </si>
  <si>
    <t>DE-SP0000350-272.297-000-G12/031</t>
  </si>
  <si>
    <t>DE-SP0000350-272.297-000-G12/032</t>
  </si>
  <si>
    <t>DE-SP0000350-272.297-000-G12/033</t>
  </si>
  <si>
    <t>DE-SP0000350-272.297-000-G12/034</t>
  </si>
  <si>
    <t>DE-SP0000350-272.297-000-G12/035</t>
  </si>
  <si>
    <t>DE-SP0000350-272.297-000-G12/036</t>
  </si>
  <si>
    <t>DE-SP0000350-272.297-000-G12/037</t>
  </si>
  <si>
    <t>RT-SP0000350-272.297-000-Q07/001</t>
  </si>
  <si>
    <t>RT-SP0000350-272.297-000-Q07/002</t>
  </si>
  <si>
    <t>DE-SP0000350-272.297-000-Q07/001</t>
  </si>
  <si>
    <t>DE-SP0000350-272.297-000-Q07/002</t>
  </si>
  <si>
    <t>DE-SP0000350-272.297-000-Q07/003</t>
  </si>
  <si>
    <t>DE-SP0000350-272.297-000-Q07/004</t>
  </si>
  <si>
    <t>DE-SP0000350-272.297-000-Q07/005</t>
  </si>
  <si>
    <t>DE-SP0000350-272.297-000-Q07/006</t>
  </si>
  <si>
    <t>DE-SP0000350-272.297-000-Q07/007</t>
  </si>
  <si>
    <t>DE-SP0000350-272.297-000-Q07/008</t>
  </si>
  <si>
    <t>RT-SP0000350-272.297-000-G18/001</t>
  </si>
  <si>
    <t>RT-SP0000350-272.297-000-G18/002</t>
  </si>
  <si>
    <t>DE-SP0000350-272.297-000-G18/001</t>
  </si>
  <si>
    <t>DE-SP0000350-272.297-000-G18/002</t>
  </si>
  <si>
    <t>DE-SP0000350-272.297-000-G18/003</t>
  </si>
  <si>
    <t>DE-SP0000350-272.297-000-G18/004</t>
  </si>
  <si>
    <t>DE-SP0000350-272.297-000-G18/005</t>
  </si>
  <si>
    <t>DE-SP0000350-272.297-000-G18/006</t>
  </si>
  <si>
    <t>DE-SP0000350-272.297-000-G18/007</t>
  </si>
  <si>
    <t>DE-SP0000350-272.297-000-G18/008</t>
  </si>
  <si>
    <t>RT-SP0000350-272.297-000-G15/001</t>
  </si>
  <si>
    <t>RT-SP0000350-272.297-000-G15/002</t>
  </si>
  <si>
    <t>DE-SP0000350-272.297-000-C01/101</t>
  </si>
  <si>
    <t>DE-SP0000350-272.297-000-C01/102</t>
  </si>
  <si>
    <t>DE-SP0000350-272.297-000-C01/103</t>
  </si>
  <si>
    <t>DE-SP0000350-272.297-000-C01/104</t>
  </si>
  <si>
    <t>DE-SP0000350-272.297-000-C01/105</t>
  </si>
  <si>
    <t>DE-SP0000350-272.297-000-C01/106</t>
  </si>
  <si>
    <t>DE-SP0000350-272.297-000-C01/107</t>
  </si>
  <si>
    <t>DE-SP0000350-272.297-000-C01/108</t>
  </si>
  <si>
    <t>DE-SP0000350-272.297-000-C01/109</t>
  </si>
  <si>
    <t>DE-SP0000350-272.297-000-C01/110</t>
  </si>
  <si>
    <t>DE-SP0000350-272.297-000-C01/111</t>
  </si>
  <si>
    <t>DE-SP0000350-272.297-000-C01/112</t>
  </si>
  <si>
    <t>DE-SP0000350-272.297-000-C01/113</t>
  </si>
  <si>
    <t>DE-SP0000350-272.297-000-C01/114</t>
  </si>
  <si>
    <t>DE-SP0000350-272.297-000-C01/115</t>
  </si>
  <si>
    <t>DE-SP0000350-272.297-000-C01/116</t>
  </si>
  <si>
    <t>DE-SP0000350-272.297-000-C01/201</t>
  </si>
  <si>
    <t>DE-SP0000350-272.297-000-C01/202</t>
  </si>
  <si>
    <t>DE-SP0000350-272.297-000-C01/203</t>
  </si>
  <si>
    <t>DE-SP0000350-272.297-000-C01/204</t>
  </si>
  <si>
    <t>DE-SP0000350-272.297-000-C01/205</t>
  </si>
  <si>
    <t>DE-SP0000350-272.297-000-C01/206</t>
  </si>
  <si>
    <t>DE-SP0000350-272.297-000-C01/207</t>
  </si>
  <si>
    <t>DE-SP0000350-272.297-000-C01/208</t>
  </si>
  <si>
    <t>DE-SP0000350-272.297-000-C01/209</t>
  </si>
  <si>
    <t>DE-SP0000350-272.297-000-C01/210</t>
  </si>
  <si>
    <t>DE-SP0000350-272.297-000-C01/211</t>
  </si>
  <si>
    <t>DE-SP0000350-272.297-000-C01/212</t>
  </si>
  <si>
    <t>DE-SP0000350-272.297-000-C01/213</t>
  </si>
  <si>
    <t>DE-SP0000350-272.297-000-C01/214</t>
  </si>
  <si>
    <t>DE-SP0000350-272.297-000-C01/215</t>
  </si>
  <si>
    <t>DE-SP0000350-272.297-000-C01/216</t>
  </si>
  <si>
    <t>MC-SP0000350-272.297-000-C01/101</t>
  </si>
  <si>
    <t>MC-SP0000350-272.297-000-C01/201</t>
  </si>
  <si>
    <t>RT-SP0000350-272.297-000-C01/001</t>
  </si>
  <si>
    <t>RT-SP0000350-272.297-000-C01/002</t>
  </si>
  <si>
    <t>RT-SP0000350-272.297-000-C01/003</t>
  </si>
  <si>
    <t>RT-SP0000350-272.297-000-C01/004</t>
  </si>
  <si>
    <t>DE-SP0000350-272.297-000-I01/001</t>
  </si>
  <si>
    <t>DE-SP0000350-272.297-000-I01/002</t>
  </si>
  <si>
    <t>DE-SP0000350-272.297-000-I01/003</t>
  </si>
  <si>
    <t>DE-SP0000350-272.297-000-I01/004</t>
  </si>
  <si>
    <t>DE-SP0000350-272.297-000-I01/005</t>
  </si>
  <si>
    <t>DE-SP0000350-272.297-000-I01/006</t>
  </si>
  <si>
    <t>DE-SP0000350-272.297-000-I01/007</t>
  </si>
  <si>
    <t>DE-SP0000350-272.297-000-I01/008</t>
  </si>
  <si>
    <t>DE-SP0000350-272.297-000-I01/009</t>
  </si>
  <si>
    <t>DE-SP0000350-272.297-000-I01/010</t>
  </si>
  <si>
    <t>DE-SP0000350-272.297-000-I01/011</t>
  </si>
  <si>
    <t>DE-SP0000350-272.297-000-I01/012</t>
  </si>
  <si>
    <t>DE-SP0000350-272.297-000-I01/013</t>
  </si>
  <si>
    <t>DE-SP0000350-272.297-000-I01/014</t>
  </si>
  <si>
    <t>DE-SP0000350-272.297-000-I01/015</t>
  </si>
  <si>
    <t>DE-SP0000350-272.297-000-I01/016</t>
  </si>
  <si>
    <t>DE-SP0000350-272.297-000-I01/017</t>
  </si>
  <si>
    <t>DE-SP0000350-272.297-000-I01/018</t>
  </si>
  <si>
    <t>DE-SP0000350-272.297-000-B02/001</t>
  </si>
  <si>
    <t>DE-SP0000350-272.297-000-B02/002</t>
  </si>
  <si>
    <t>MC-SP0000350-272.297-000-B02/001</t>
  </si>
  <si>
    <t>DE-SP0000350-272.297-000-D01/001</t>
  </si>
  <si>
    <t>DE-SP0000350-272.297-000-D01/002</t>
  </si>
  <si>
    <t>CD-SP0000350-272.297-000-D02/001</t>
  </si>
  <si>
    <t>DE-SP0000350-272.297-000-D02/001</t>
  </si>
  <si>
    <t>RT-SP0000350-272.297-000-S19/001</t>
  </si>
  <si>
    <t>RT-SP0000350-272.297-000-J01/001</t>
  </si>
  <si>
    <t>RT-SP0000350-272.297-000-J04/001</t>
  </si>
  <si>
    <t>ID-SP0000350-272.297-000-A09/001</t>
  </si>
  <si>
    <t>MC-SP0000350-272.297-000-A09/001</t>
  </si>
  <si>
    <t>PL-SP0000350-272.297-000-A07/001</t>
  </si>
  <si>
    <t>RT-SP0000350-272.297-000-A09/001</t>
  </si>
  <si>
    <t>RT-SP0000350-272.297-000-A09/002</t>
  </si>
  <si>
    <t>RT-SP0000097-000.013-000-T01/501</t>
  </si>
  <si>
    <t>RT-SP0000097-000.013-000-T05/501</t>
  </si>
  <si>
    <t>RT-SP0000097-000.013-000-H09/501</t>
  </si>
  <si>
    <t>DE-SP0000097-000.013-000-T01/501</t>
  </si>
  <si>
    <t>DE-SP0000097-000.013-000-T01/502</t>
  </si>
  <si>
    <t>DE-SP0000097-000.013-000-T01/503</t>
  </si>
  <si>
    <t>DE-SP0000097-000.013-000-T01/504</t>
  </si>
  <si>
    <t>DE-SP0000097-000.013-000-T01/505</t>
  </si>
  <si>
    <t>DE-SP0000097-000.013-000-G14/551</t>
  </si>
  <si>
    <t>RT-SP0000097-000.013-000-G02/551</t>
  </si>
  <si>
    <t>DE-SP0000097-000.013-000-G14/501</t>
  </si>
  <si>
    <t>DE-SP0000097-000.013-000-G14/502</t>
  </si>
  <si>
    <t>DE-SP0000097-000.013-000-G14/503</t>
  </si>
  <si>
    <t>DE-SP0000097-000.013-000-G14/504</t>
  </si>
  <si>
    <t>DE-SP0000097-000.013-000-G14/505</t>
  </si>
  <si>
    <t>RT-SP0000097-000.013-000-G13/501</t>
  </si>
  <si>
    <t>RT-SP0000097-000.013-000-G13/502</t>
  </si>
  <si>
    <t>RT-SP0000097-000.013-000-G13/503</t>
  </si>
  <si>
    <t>RT-SP0000097-000.013-000-H08/501</t>
  </si>
  <si>
    <t>RT-SP0000097-000.013-000-S07/501</t>
  </si>
  <si>
    <t>RT-SP0000097-000.013-000-P09/501</t>
  </si>
  <si>
    <t>RT-SP0000097-000.013-000-P09/502</t>
  </si>
  <si>
    <t>DE-SP0000097-000.013-000-H01/551</t>
  </si>
  <si>
    <t>DE-SP0000097-000.013-000-H01/501</t>
  </si>
  <si>
    <t>DE-SP0000097-000.013-000-H01/502</t>
  </si>
  <si>
    <t>DE-SP0000097-000.013-000-H06/501</t>
  </si>
  <si>
    <t>DE-SP0000097-000.013-000-H06/502</t>
  </si>
  <si>
    <t>DE-SP0000097-000.013-000-H06/503</t>
  </si>
  <si>
    <t>RT-SP0000097-000.013-000-H01/501</t>
  </si>
  <si>
    <t>MC-SP0000097-000.013-000-H04/501</t>
  </si>
  <si>
    <t>DE-SP0000097-000.013-000-P02/501</t>
  </si>
  <si>
    <t>DE-SP0000097-000.013-000-P02/502</t>
  </si>
  <si>
    <t>DE-SP0000097-000.013-000-P02/503</t>
  </si>
  <si>
    <t>DE-SP0000097-000.013-000-P02/504</t>
  </si>
  <si>
    <t>DE-SP0000097-000.013-000-P02/505</t>
  </si>
  <si>
    <t>DE-SP0000097-000.013-000-P02/506</t>
  </si>
  <si>
    <t>DE-SP0000097-000.013-000-P02/507</t>
  </si>
  <si>
    <t>DE-SP0000097-000.013-000-P02/508</t>
  </si>
  <si>
    <t>DE-SP0000097-000.013-000-P02/509</t>
  </si>
  <si>
    <t>DE-SP0000097-000.013-000-P05/501</t>
  </si>
  <si>
    <t>DE-SP0000097-000.013-000-P05/502</t>
  </si>
  <si>
    <t>DE-SP0000097-000.013-000-P05/503</t>
  </si>
  <si>
    <t>DE-SP0000097-000.013-000-P05/504</t>
  </si>
  <si>
    <t>DE-SP0000097-000.013-000-P05/505</t>
  </si>
  <si>
    <t>DE-SP0000097-000.013-000-P05/506</t>
  </si>
  <si>
    <t>DE-SP0000097-000.013-000-P05/507</t>
  </si>
  <si>
    <t>DE-SP0000097-000.013-000-P05/508</t>
  </si>
  <si>
    <t>DE-SP0000097-000.013-000-P05/509</t>
  </si>
  <si>
    <t>MC-SP0000097-000.013-000-P09/501</t>
  </si>
  <si>
    <t>DE-SP0000097-000.013-000-L09/501</t>
  </si>
  <si>
    <t>DE-SP0000097-000.013-000-L09/502</t>
  </si>
  <si>
    <t>DE-SP0000097-000.013-000-L09/503</t>
  </si>
  <si>
    <t>DE-SP0000097-000.013-000-L09/504</t>
  </si>
  <si>
    <t>DE-SP0000097-000.013-000-L09/505</t>
  </si>
  <si>
    <t>DE-SP0000097-000.013-000-L09/506</t>
  </si>
  <si>
    <t>DE-SP0000097-000.013-000-L09/507</t>
  </si>
  <si>
    <t>DE-SP0000097-000.013-000-L09/508</t>
  </si>
  <si>
    <t>DE-SP0000097-000.013-000-L09/509</t>
  </si>
  <si>
    <t>DE-SP0000097-000.013-000-L09/510</t>
  </si>
  <si>
    <t>DE-SP0000097-000.013-000-L09/511</t>
  </si>
  <si>
    <t>DE-SP0000097-000.013-000-L09/512</t>
  </si>
  <si>
    <t>DE-SP0000097-000.013-000-L09/513</t>
  </si>
  <si>
    <t>DE-SP0000097-000.013-000-L09/514</t>
  </si>
  <si>
    <t>DE-SP0000097-000.013-000-L09/515</t>
  </si>
  <si>
    <t>DE-SP0000097-000.013-000-L09/516</t>
  </si>
  <si>
    <t>DE-SP0000097-000.013-000-L09/517</t>
  </si>
  <si>
    <t>DE-SP0000097-000.013-000-L09/518</t>
  </si>
  <si>
    <t>DE-SP0000097-000.013-000-L09/551</t>
  </si>
  <si>
    <t>DE-SP0000097-000.013-000-L09/552</t>
  </si>
  <si>
    <t>DE-SP0000097-000.013-000-L09/553</t>
  </si>
  <si>
    <t>DE-SP0000097-000.013-000-L09/554</t>
  </si>
  <si>
    <t>DE-SP0000097-000.013-000-L09/555</t>
  </si>
  <si>
    <t>DE-SP0000097-000.013-000-L09/556</t>
  </si>
  <si>
    <t>DE-SP0000097-000.013-000-L09/557</t>
  </si>
  <si>
    <t>MC-SP0000097-000.013-000-L09/501</t>
  </si>
  <si>
    <t>RT-SP0000097-000.013-000-G18/501</t>
  </si>
  <si>
    <t>DE-SP0000097-000.013-000-G18/501</t>
  </si>
  <si>
    <t>DE-SP0000097-000.013-000-G18/502</t>
  </si>
  <si>
    <t>DE-SP0000097-000.013-000-G18/503</t>
  </si>
  <si>
    <t>MC-SP0000097-000.013-000-G15/501</t>
  </si>
  <si>
    <t>MC-SP0000097-000.013-000-G15/502</t>
  </si>
  <si>
    <t>RT-SP0000097-000.013-000-S19/501</t>
  </si>
  <si>
    <t>RT-SP0000097-000.013-000-J01/501</t>
  </si>
  <si>
    <t>RT-SP0000097-000.013-000-J04/501</t>
  </si>
  <si>
    <t>ID-SP0000097-000.013-000-A09/501</t>
  </si>
  <si>
    <t>MC-SP0000097-000.013-000-A09/501</t>
  </si>
  <si>
    <t>PL-SP0000097-000.013-000-A07/501</t>
  </si>
  <si>
    <t>RT-SP0000097-000.013-000-A09/501</t>
  </si>
  <si>
    <t>RT-SP0000097-000.013-000-A09/502</t>
  </si>
  <si>
    <t>RT-SP0000129-000.030-000-T01/501</t>
  </si>
  <si>
    <t>RT-SP0000129-000.030-000-T05/501</t>
  </si>
  <si>
    <t>RT-SP0000129-000.030-000-H09/501</t>
  </si>
  <si>
    <t>DE-SP0000129-000.030-000-T01/501</t>
  </si>
  <si>
    <t>DE-SP0000129-000.030-000-T01/502</t>
  </si>
  <si>
    <t>DE-SP0000129-000.030-000-T01/503</t>
  </si>
  <si>
    <t>DE-SP0000129-000.030-000-T01/504</t>
  </si>
  <si>
    <t>DE-SP0000129-000.030-000-T01/505</t>
  </si>
  <si>
    <t>DE-SP0000129-000.030-000-T01/506</t>
  </si>
  <si>
    <t>DE-SP0000129-000.030-000-T01/507</t>
  </si>
  <si>
    <t>DE-SP0000129-000.030-000-T01/508</t>
  </si>
  <si>
    <t>DE-SP0000129-000.030-000-T01/509</t>
  </si>
  <si>
    <t>DE-SP0000129-000.030-000-T01/510</t>
  </si>
  <si>
    <t>DE-SP0000129-000.030-000-T01/511</t>
  </si>
  <si>
    <t>DE-SP0000129-000.030-000-G14/551</t>
  </si>
  <si>
    <t>DE-SP0000129-000.030-000-G14/552</t>
  </si>
  <si>
    <t>DE-SP0000129-000.030-000-G14/553</t>
  </si>
  <si>
    <t>DE-SP0000129-000.030-000-G14/554</t>
  </si>
  <si>
    <t>DE-SP0000129-000.030-000-G14/555</t>
  </si>
  <si>
    <t>DE-SP0000129-000.030-000-G14/556</t>
  </si>
  <si>
    <t>DE-SP0000129-000.030-000-G14/557</t>
  </si>
  <si>
    <t>RT-SP0000129-000.030-000-G02/501</t>
  </si>
  <si>
    <t>DE-SP0000129-000.030-000-G14/501</t>
  </si>
  <si>
    <t>DE-SP0000129-000.030-000-G14/502</t>
  </si>
  <si>
    <t>DE-SP0000129-000.030-000-G14/503</t>
  </si>
  <si>
    <t>DE-SP0000129-000.030-000-G14/504</t>
  </si>
  <si>
    <t>DE-SP0000129-000.030-000-G14/505</t>
  </si>
  <si>
    <t>DE-SP0000129-000.030-000-G14/506</t>
  </si>
  <si>
    <t>DE-SP0000129-000.030-000-G14/507</t>
  </si>
  <si>
    <t>DE-SP0000129-000.030-000-G14/508</t>
  </si>
  <si>
    <t>DE-SP0000129-000.030-000-G14/509</t>
  </si>
  <si>
    <t>DE-SP0000129-000.030-000-G14/510</t>
  </si>
  <si>
    <t>DE-SP0000129-000.030-000-G14/511</t>
  </si>
  <si>
    <t>DE-SP0000129-000.030-000-G14/512</t>
  </si>
  <si>
    <t>RT-SP0000129-000.030-000-G13/501</t>
  </si>
  <si>
    <t>RT-SP0000129-000.030-000-G13/502</t>
  </si>
  <si>
    <t>RT-SP0000129-000.030-000-G13/503</t>
  </si>
  <si>
    <t>RT-SP0000129-000.030-000-G13/504</t>
  </si>
  <si>
    <t>RT-SP0000129-000.030-000-G13/505</t>
  </si>
  <si>
    <t>RT-SP0000129-000.030-000-G13/506</t>
  </si>
  <si>
    <t>RT-SP0000129-000.030-000-G13/507</t>
  </si>
  <si>
    <t>RT-SP0000129-000.030-000-G13/508</t>
  </si>
  <si>
    <t>RT-SP0000129-000.030-000-H08/501</t>
  </si>
  <si>
    <t>RT-SP0000129-000.030-000-S07/501</t>
  </si>
  <si>
    <t>RT-SP0000129-000.030-000-P09/502</t>
  </si>
  <si>
    <t>DE-SP0000129-000.030-000-H01/551</t>
  </si>
  <si>
    <t>DE-SP0000129-000.030-000-H01/501</t>
  </si>
  <si>
    <t>DE-SP0000129-000.030-000-H01/502</t>
  </si>
  <si>
    <t>DE-SP0000129-000.030-000-H01/503</t>
  </si>
  <si>
    <t>DE-SP0000129-000.030-000-H01/504</t>
  </si>
  <si>
    <t>DE-SP0000129-000.030-000-H06/501</t>
  </si>
  <si>
    <t>DE-SP0000129-000.030-000-H06/502</t>
  </si>
  <si>
    <t>DE-SP0000129-000.030-000-H06/503</t>
  </si>
  <si>
    <t>DE-SP0000129-000.030-000-H06/504</t>
  </si>
  <si>
    <t>DE-SP0000129-000.030-000-H06/505</t>
  </si>
  <si>
    <t>DE-SP0000129-000.030-000-H06/506</t>
  </si>
  <si>
    <t>DE-SP0000129-000.030-000-H06/507</t>
  </si>
  <si>
    <t>DE-SP0000129-000.030-000-H06/508</t>
  </si>
  <si>
    <t>DE-SP0000129-000.030-000-H06/509</t>
  </si>
  <si>
    <t>DE-SP0000129-000.030-000-H06/510</t>
  </si>
  <si>
    <t>DE-SP0000129-000.030-000-H06/511</t>
  </si>
  <si>
    <t>DE-SP0000129-000.030-000-C03/501</t>
  </si>
  <si>
    <t>DE-SP0000129-000.030-000-C03/502</t>
  </si>
  <si>
    <t>RT-SP0000129-000.030-000-H01/501</t>
  </si>
  <si>
    <t>MC-SP0000129-000.030-000-H04/501</t>
  </si>
  <si>
    <t>DE-SP0000129-000.030-000-P02/501</t>
  </si>
  <si>
    <t>DE-SP0000129-000.030-000-P02/502</t>
  </si>
  <si>
    <t>DE-SP0000129-000.030-000-P02/503</t>
  </si>
  <si>
    <t>DE-SP0000129-000.030-000-P02/504</t>
  </si>
  <si>
    <t>DE-SP0000129-000.030-000-P02/505</t>
  </si>
  <si>
    <t>DE-SP0000129-000.030-000-P02/506</t>
  </si>
  <si>
    <t>DE-SP0000129-000.030-000-P02/507</t>
  </si>
  <si>
    <t>DE-SP0000129-000.030-000-P02/508</t>
  </si>
  <si>
    <t>DE-SP0000129-000.030-000-P02/509</t>
  </si>
  <si>
    <t>DE-SP0000129-000.030-000-P02/510</t>
  </si>
  <si>
    <t>DE-SP0000129-000.030-000-P02/511</t>
  </si>
  <si>
    <t>DE-SP0000129-000.030-000-P02/512</t>
  </si>
  <si>
    <t>DE-SP0000129-000.030-000-P02/513</t>
  </si>
  <si>
    <t>DE-SP0000129-000.030-000-P02/514</t>
  </si>
  <si>
    <t>DE-SP0000129-000.030-000-P02/515</t>
  </si>
  <si>
    <t>DE-SP0000129-000.030-000-P02/516</t>
  </si>
  <si>
    <t>DE-SP0000129-000.030-000-P02/517</t>
  </si>
  <si>
    <t>DE-SP0000129-000.030-000-P02/518</t>
  </si>
  <si>
    <t>DE-SP0000129-000.030-000-P02/519</t>
  </si>
  <si>
    <t>DE-SP0000129-000.030-000-P02/520</t>
  </si>
  <si>
    <t>DE-SP0000129-000.030-000-P02/521</t>
  </si>
  <si>
    <t>DE-SP0000129-000.030-000-P02/522</t>
  </si>
  <si>
    <t>DE-SP0000129-000.030-000-P02/523</t>
  </si>
  <si>
    <t>DE-SP0000129-000.030-000-P02/524</t>
  </si>
  <si>
    <t>DE-SP0000129-000.030-000-P05/501</t>
  </si>
  <si>
    <t>DE-SP0000129-000.030-000-P05/502</t>
  </si>
  <si>
    <t>DE-SP0000129-000.030-000-P05/503</t>
  </si>
  <si>
    <t>DE-SP0000129-000.030-000-P05/504</t>
  </si>
  <si>
    <t>DE-SP0000129-000.030-000-P05/505</t>
  </si>
  <si>
    <t>DE-SP0000129-000.030-000-P05/506</t>
  </si>
  <si>
    <t>DE-SP0000129-000.030-000-P05/507</t>
  </si>
  <si>
    <t>DE-SP0000129-000.030-000-P05/508</t>
  </si>
  <si>
    <t>DE-SP0000129-000.030-000-P07/501</t>
  </si>
  <si>
    <t>MC-SP0000129-000.030-000-P09/501</t>
  </si>
  <si>
    <t>MC-SP0000129-000.030-000-P09/502</t>
  </si>
  <si>
    <t>MC-SP0000129-000.030-000-P09/503</t>
  </si>
  <si>
    <t>DE-SP0000129-000.030-000-L09/501</t>
  </si>
  <si>
    <t>DE-SP0000129-000.030-000-L09/502</t>
  </si>
  <si>
    <t>DE-SP0000129-000.030-000-L09/503</t>
  </si>
  <si>
    <t>DE-SP0000129-000.030-000-L09/504</t>
  </si>
  <si>
    <t>DE-SP0000129-000.030-000-L09/505</t>
  </si>
  <si>
    <t>DE-SP0000129-000.030-000-L09/506</t>
  </si>
  <si>
    <t>DE-SP0000129-000.030-000-L09/507</t>
  </si>
  <si>
    <t>DE-SP0000129-000.030-000-L09/508</t>
  </si>
  <si>
    <t>DE-SP0000129-000.030-000-L09/509</t>
  </si>
  <si>
    <t>DE-SP0000129-000.030-000-L09/510</t>
  </si>
  <si>
    <t>DE-SP0000129-000.030-000-L09/511</t>
  </si>
  <si>
    <t>DE-SP0000129-000.030-000-L09/512</t>
  </si>
  <si>
    <t>DE-SP0000129-000.030-000-L09/513</t>
  </si>
  <si>
    <t>DE-SP0000129-000.030-000-L09/514</t>
  </si>
  <si>
    <t>DE-SP0000129-000.030-000-L09/515</t>
  </si>
  <si>
    <t>DE-SP0000129-000.030-000-L09/516</t>
  </si>
  <si>
    <t>DE-SP0000129-000.030-000-L09/517</t>
  </si>
  <si>
    <t>DE-SP0000129-000.030-000-L09/518</t>
  </si>
  <si>
    <t>DE-SP0000129-000.030-000-L09/519</t>
  </si>
  <si>
    <t>DE-SP0000129-000.030-000-L09/520</t>
  </si>
  <si>
    <t>DE-SP0000129-000.030-000-L09/521</t>
  </si>
  <si>
    <t>DE-SP0000129-000.030-000-L09/522</t>
  </si>
  <si>
    <t>DE-SP0000129-000.030-000-L09/523</t>
  </si>
  <si>
    <t>DE-SP0000129-000.030-000-L09/524</t>
  </si>
  <si>
    <t>DE-SP0000129-000.030-000-L09/525</t>
  </si>
  <si>
    <t>DE-SP0000129-000.030-000-L09/526</t>
  </si>
  <si>
    <t>DE-SP0000129-000.030-000-L09/527</t>
  </si>
  <si>
    <t>DE-SP0000129-000.030-000-L09/528</t>
  </si>
  <si>
    <t>DE-SP0000129-000.030-000-L09/529</t>
  </si>
  <si>
    <t>DE-SP0000129-000.030-000-L09/530</t>
  </si>
  <si>
    <t>DE-SP0000129-000.030-000-L09/531</t>
  </si>
  <si>
    <t>DE-SP0000129-000.030-000-L09/532</t>
  </si>
  <si>
    <t>DE-SP0000129-000.030-000-L09/533</t>
  </si>
  <si>
    <t>DE-SP0000129-000.030-000-L09/534</t>
  </si>
  <si>
    <t>DE-SP0000129-000.030-000-L09/535</t>
  </si>
  <si>
    <t>DE-SP0000129-000.030-000-L09/536</t>
  </si>
  <si>
    <t>DE-SP0000129-000.030-000-L09/537</t>
  </si>
  <si>
    <t>DE-SP0000129-000.030-000-L09/538</t>
  </si>
  <si>
    <t>DE-SP0000129-000.030-000-L09/539</t>
  </si>
  <si>
    <t>DE-SP0000129-000.030-000-L09/540</t>
  </si>
  <si>
    <t>DE-SP0000129-000.030-000-L09/551</t>
  </si>
  <si>
    <t>DE-SP0000129-000.030-000-L09/552</t>
  </si>
  <si>
    <t>DE-SP0000129-000.030-000-L09/553</t>
  </si>
  <si>
    <t>DE-SP0000129-000.030-000-L09/554</t>
  </si>
  <si>
    <t>DE-SP0000129-000.030-000-L09/555</t>
  </si>
  <si>
    <t>DE-SP0000129-000.030-000-L09/556</t>
  </si>
  <si>
    <t>DE-SP0000129-000.030-000-L09/557</t>
  </si>
  <si>
    <t>DE-SP0000129-000.030-000-L09/558</t>
  </si>
  <si>
    <t>DE-SP0000129-000.030-000-L09/559</t>
  </si>
  <si>
    <t>DE-SP0000129-000.030-000-L09/560</t>
  </si>
  <si>
    <t>DE-SP0000129-000.030-000-L09/561</t>
  </si>
  <si>
    <t>DE-SP0000129-000.030-000-L09/562</t>
  </si>
  <si>
    <t>DE-SP0000129-000.030-000-L09/563</t>
  </si>
  <si>
    <t>DE-SP0000129-000.030-000-L09/564</t>
  </si>
  <si>
    <t>RT-SP0000129-000.030-000-L09/501</t>
  </si>
  <si>
    <t>RT-SP0000129-000.030-000-G18/501</t>
  </si>
  <si>
    <t>DE-SP0000129-000.030-000-G18/501</t>
  </si>
  <si>
    <t>DE-SP0000129-000.030-000-G18/502</t>
  </si>
  <si>
    <t>DE-SP0000129-000.030-000-G18/503</t>
  </si>
  <si>
    <t>RT-SP0000129-000.030-000-G15/501</t>
  </si>
  <si>
    <t>RT-SP0000129-000.030-000-C01/501</t>
  </si>
  <si>
    <t>RT-SP0000129-000.030-000-C01/502</t>
  </si>
  <si>
    <t>RT-SP0000129-000.030-000-C01/503</t>
  </si>
  <si>
    <t>RT-SP0000129-000.030-000-C01/504</t>
  </si>
  <si>
    <t>RT-SP0000129-000.030-000-C01/505</t>
  </si>
  <si>
    <t>RT-SP0000129-000.030-000-C01/506</t>
  </si>
  <si>
    <t>RT-SP0000129-000.030-000-S19/501</t>
  </si>
  <si>
    <t>RT-SP0000129-000.030-000-J01/501</t>
  </si>
  <si>
    <t>RT-SP0000129-000.030-000-J04/501</t>
  </si>
  <si>
    <t>ID-SP0000129-000.030-000-A09/501</t>
  </si>
  <si>
    <t>MC-SP0000129-000.030-000-A09/501</t>
  </si>
  <si>
    <t>PL-SP0000129-000.030-000-A07/501</t>
  </si>
  <si>
    <t>RT-SP0000129-000.030-000-A09/501</t>
  </si>
  <si>
    <t>RT-SP0000129-000.030-000-A09/502</t>
  </si>
  <si>
    <t>RT-SP0000147-152.210-000-T01/501</t>
  </si>
  <si>
    <t>RT-SP0000147-152.210-000-T05/501</t>
  </si>
  <si>
    <t>RT-SP0000147-152.210-000-H09/501</t>
  </si>
  <si>
    <t>DE-SP0000147-152.210-000-T01/501</t>
  </si>
  <si>
    <t>DE-SP0000147-152.210-000-T01/502</t>
  </si>
  <si>
    <t>DE-SP0000147-152.210-000-T01/503</t>
  </si>
  <si>
    <t>DE-SP0000147-152.210-000-T01/504</t>
  </si>
  <si>
    <t>DE-SP0000147-152.210-000-T01/505</t>
  </si>
  <si>
    <t>DE-SP0000147-152.210-000-T01/506</t>
  </si>
  <si>
    <t>DE-SP0000147-152.210-000-T01/507</t>
  </si>
  <si>
    <t>DE-SP0000147-152.210-000-T01/508</t>
  </si>
  <si>
    <t>DE-SP0000147-152.210-000-T01/509</t>
  </si>
  <si>
    <t>DE-SP0000147-152.210-000-T01/510</t>
  </si>
  <si>
    <t>DE-SP0000147-152.210-000-T01/511</t>
  </si>
  <si>
    <t>DE-SP0000147-152.210-000-T01/512</t>
  </si>
  <si>
    <t>DE-SP0000147-152.210-000-T01/513</t>
  </si>
  <si>
    <t>DE-SP0000147-152.210-000-T01/514</t>
  </si>
  <si>
    <t>DE-SP0000147-152.210-000-T01/515</t>
  </si>
  <si>
    <t>DE-SP0000147-152.210-000-T01/516</t>
  </si>
  <si>
    <t>DE-SP0000147-152.210-000-T01/517</t>
  </si>
  <si>
    <t>DE-SP0000147-152.210-000-T01/518</t>
  </si>
  <si>
    <t>DE-SP0000147-152.210-000-T01/519</t>
  </si>
  <si>
    <t>DE-SP0000147-152.210-000-T01/520</t>
  </si>
  <si>
    <t>DE-SP0000147-152.210-000-T01/521</t>
  </si>
  <si>
    <t>DE-SP0000147-152.210-000-G14/551</t>
  </si>
  <si>
    <t>RT-SP0000147-152.210-000-G02/551</t>
  </si>
  <si>
    <t>DE-SP0000147-152.210-000-G14/501</t>
  </si>
  <si>
    <t>DE-SP0000147-152.210-000-G14/502</t>
  </si>
  <si>
    <t>DE-SP0000147-152.210-000-G14/503</t>
  </si>
  <si>
    <t>DE-SP0000147-152.210-000-G14/504</t>
  </si>
  <si>
    <t>DE-SP0000147-152.210-000-G14/505</t>
  </si>
  <si>
    <t>DE-SP0000147-152.210-000-G14/506</t>
  </si>
  <si>
    <t>DE-SP0000147-152.210-000-G14/507</t>
  </si>
  <si>
    <t>DE-SP0000147-152.210-000-G14/508</t>
  </si>
  <si>
    <t>DE-SP0000147-152.210-000-G14/509</t>
  </si>
  <si>
    <t>DE-SP0000147-152.210-000-G14/510</t>
  </si>
  <si>
    <t>DE-SP0000147-152.210-000-G14/511</t>
  </si>
  <si>
    <t>DE-SP0000147-152.210-000-G14/512</t>
  </si>
  <si>
    <t>DE-SP0000147-152.210-000-G14/513</t>
  </si>
  <si>
    <t>DE-SP0000147-152.210-000-G14/514</t>
  </si>
  <si>
    <t>DE-SP0000147-152.210-000-G14/515</t>
  </si>
  <si>
    <t>DE-SP0000147-152.210-000-G14/516</t>
  </si>
  <si>
    <t>DE-SP0000147-152.210-000-G14/517</t>
  </si>
  <si>
    <t>DE-SP0000147-152.210-000-G14/518</t>
  </si>
  <si>
    <t>DE-SP0000147-152.210-000-G14/519</t>
  </si>
  <si>
    <t>DE-SP0000147-152.210-000-G14/520</t>
  </si>
  <si>
    <t>DE-SP0000147-152.210-000-G14/521</t>
  </si>
  <si>
    <t>DE-SP0000147-152.210-000-G14/522</t>
  </si>
  <si>
    <t>DE-SP0000147-152.210-000-G14/523</t>
  </si>
  <si>
    <t>RT-SP0000147-152.210-000-G02/501</t>
  </si>
  <si>
    <t>RT-SP0000147-152.210-000-G02/502</t>
  </si>
  <si>
    <t>RT-SP0000147-152.210-000-G02/503</t>
  </si>
  <si>
    <t>RT-SP0000147-152.210-000-G02/504</t>
  </si>
  <si>
    <t>RT-SP0000147-152.210-000-G02/505</t>
  </si>
  <si>
    <t>RT-SP0000147-152.210-000-G02/506</t>
  </si>
  <si>
    <t>RT-SP0000147-152.210-000-G02/507</t>
  </si>
  <si>
    <t>RT-SP0000147-152.210-000-G02/508</t>
  </si>
  <si>
    <t>RT-SP0000147-152.210-000-G02/509</t>
  </si>
  <si>
    <t>RT-SP0000147-152.210-000-G02/510</t>
  </si>
  <si>
    <t>RT-SP0000147-152.210-000-G02/511</t>
  </si>
  <si>
    <t>RT-SP0000147-152.210-000-G02/512</t>
  </si>
  <si>
    <t>RT-SP0000147-152.210-000-G02/513</t>
  </si>
  <si>
    <t>RT-SP0000147-152.210-000-G02/514</t>
  </si>
  <si>
    <t>RT-SP0000147-152.210-000-G02/515</t>
  </si>
  <si>
    <t>RT-SP0000147-152.210-000-G02/516</t>
  </si>
  <si>
    <t>RT-SP0000147-152.210-000-G02/517</t>
  </si>
  <si>
    <t>RT-SP0000147-152.210-000-G02/518</t>
  </si>
  <si>
    <t>RT-SP0000147-152.210-000-H08/501</t>
  </si>
  <si>
    <t>RT-SP0000147-152.210-000-S07/501</t>
  </si>
  <si>
    <t>RT-SP0000147-152.210-000-P09/501</t>
  </si>
  <si>
    <t>RT-SP0000147-152.210-000-P09/502</t>
  </si>
  <si>
    <t>DE-SP0000147-152.210-000-H01/551</t>
  </si>
  <si>
    <t>DE-SP0000147-152.210-000-H01/501</t>
  </si>
  <si>
    <t>DE-SP0000147-152.210-000-H01/502</t>
  </si>
  <si>
    <t>DE-SP0000147-152.210-000-H01/503</t>
  </si>
  <si>
    <t>DE-SP0000147-152.210-000-H01/504</t>
  </si>
  <si>
    <t>DE-SP0000147-152.210-000-H01/505</t>
  </si>
  <si>
    <t>DE-SP0000147-152.210-000-H01/506</t>
  </si>
  <si>
    <t>DE-SP0000147-152.210-000-H01/507</t>
  </si>
  <si>
    <t>DE-SP0000147-152.210-000-H06/501</t>
  </si>
  <si>
    <t>DE-SP0000147-152.210-000-H06/502</t>
  </si>
  <si>
    <t>DE-SP0000147-152.210-000-H06/503</t>
  </si>
  <si>
    <t>DE-SP0000147-152.210-000-H06/504</t>
  </si>
  <si>
    <t>DE-SP0000147-152.210-000-H06/505</t>
  </si>
  <si>
    <t>DE-SP0000147-152.210-000-H06/506</t>
  </si>
  <si>
    <t>DE-SP0000147-152.210-000-C03/501</t>
  </si>
  <si>
    <t>RT-SP0000147-152.210-000-H01/501</t>
  </si>
  <si>
    <t>MC-SP0000147-152.210-000-H04/501</t>
  </si>
  <si>
    <t>DE-SP0000147-152.210-000-P02/501</t>
  </si>
  <si>
    <t>DE-SP0000147-152.210-000-P02/502</t>
  </si>
  <si>
    <t>DE-SP0000147-152.210-000-P02/503</t>
  </si>
  <si>
    <t>DE-SP0000147-152.210-000-P02/504</t>
  </si>
  <si>
    <t>DE-SP0000147-152.210-000-P02/505</t>
  </si>
  <si>
    <t>DE-SP0000147-152.210-000-P02/506</t>
  </si>
  <si>
    <t>DE-SP0000147-152.210-000-P02/507</t>
  </si>
  <si>
    <t>DE-SP0000147-152.210-000-P02/508</t>
  </si>
  <si>
    <t>DE-SP0000147-152.210-000-P02/509</t>
  </si>
  <si>
    <t>DE-SP0000147-152.210-000-P02/510</t>
  </si>
  <si>
    <t>DE-SP0000147-152.210-000-P02/511</t>
  </si>
  <si>
    <t>DE-SP0000147-152.210-000-P02/512</t>
  </si>
  <si>
    <t>DE-SP0000147-152.210-000-P02/513</t>
  </si>
  <si>
    <t>DE-SP0000147-152.210-000-P02/514</t>
  </si>
  <si>
    <t>DE-SP0000147-152.210-000-P02/515</t>
  </si>
  <si>
    <t>DE-SP0000147-152.210-000-P02/516</t>
  </si>
  <si>
    <t>DE-SP0000147-152.210-000-P02/517</t>
  </si>
  <si>
    <t>DE-SP0000147-152.210-000-P02/518</t>
  </si>
  <si>
    <t>DE-SP0000147-152.210-000-P02/519</t>
  </si>
  <si>
    <t>DE-SP0000147-152.210-000-P02/520</t>
  </si>
  <si>
    <t>DE-SP0000147-152.210-000-P02/521</t>
  </si>
  <si>
    <t>DE-SP0000147-152.210-000-P02/522</t>
  </si>
  <si>
    <t>DE-SP0000147-152.210-000-P02/523</t>
  </si>
  <si>
    <t>DE-SP0000147-152.210-000-P02/524</t>
  </si>
  <si>
    <t>DE-SP0000147-152.210-000-P02/525</t>
  </si>
  <si>
    <t>DE-SP0000147-152.210-000-P02/526</t>
  </si>
  <si>
    <t>DE-SP0000147-152.210-000-P02/527</t>
  </si>
  <si>
    <t>DE-SP0000147-152.210-000-P02/528</t>
  </si>
  <si>
    <t>DE-SP0000147-152.210-000-P02/529</t>
  </si>
  <si>
    <t>DE-SP0000147-152.210-000-P02/530</t>
  </si>
  <si>
    <t>DE-SP0000147-152.210-000-P02/531</t>
  </si>
  <si>
    <t>DE-SP0000147-152.210-000-P02/532</t>
  </si>
  <si>
    <t>DE-SP0000147-152.210-000-P02/533</t>
  </si>
  <si>
    <t>DE-SP0000147-152.210-000-P02/534</t>
  </si>
  <si>
    <t>DE-SP0000147-152.210-000-P02/535</t>
  </si>
  <si>
    <t>DE-SP0000147-152.210-000-P02/536</t>
  </si>
  <si>
    <t>DE-SP0000147-152.210-000-P02/537</t>
  </si>
  <si>
    <t>DE-SP0000147-152.210-000-P02/538</t>
  </si>
  <si>
    <t>DE-SP0000147-152.210-000-P02/539</t>
  </si>
  <si>
    <t>DE-SP0000147-152.210-000-P02/540</t>
  </si>
  <si>
    <t>DE-SP0000147-152.210-000-P02/541</t>
  </si>
  <si>
    <t>DE-SP0000147-152.210-000-P02/542</t>
  </si>
  <si>
    <t>DE-SP0000147-152.210-000-P02/543</t>
  </si>
  <si>
    <t>DE-SP0000147-152.210-000-P02/544</t>
  </si>
  <si>
    <t>DE-SP0000147-152.210-000-P02/545</t>
  </si>
  <si>
    <t>DE-SP0000147-152.210-000-P02/546</t>
  </si>
  <si>
    <t>DE-SP0000147-152.210-000-P05/501</t>
  </si>
  <si>
    <t>DE-SP0000147-152.210-000-P05/502</t>
  </si>
  <si>
    <t>DE-SP0000147-152.210-000-P05/503</t>
  </si>
  <si>
    <t>DE-SP0000147-152.210-000-P05/504</t>
  </si>
  <si>
    <t>DE-SP0000147-152.210-000-P05/505</t>
  </si>
  <si>
    <t>DE-SP0000147-152.210-000-P05/506</t>
  </si>
  <si>
    <t>DE-SP0000147-152.210-000-P05/507</t>
  </si>
  <si>
    <t>DE-SP0000147-152.210-000-P05/508</t>
  </si>
  <si>
    <t>DE-SP0000147-152.210-000-P05/509</t>
  </si>
  <si>
    <t>DE-SP0000147-152.210-000-P05/510</t>
  </si>
  <si>
    <t>DE-SP0000147-152.210-000-P05/511</t>
  </si>
  <si>
    <t>DE-SP0000147-152.210-000-P05/512</t>
  </si>
  <si>
    <t>DE-SP0000147-152.210-000-P07/501</t>
  </si>
  <si>
    <t>MC-SP0000147-152.210-000-P09/501</t>
  </si>
  <si>
    <t>MC-SP0000147-152.210-000-P05/501</t>
  </si>
  <si>
    <t>MC-SP0000147-152.210-000-P05/502</t>
  </si>
  <si>
    <t>DE-SP0000147-152.210-000-L09/501</t>
  </si>
  <si>
    <t>DE-SP0000147-152.210-000-L09/502</t>
  </si>
  <si>
    <t>DE-SP0000147-152.210-000-L09/503</t>
  </si>
  <si>
    <t>DE-SP0000147-152.210-000-L09/504</t>
  </si>
  <si>
    <t>DE-SP0000147-152.210-000-L09/505</t>
  </si>
  <si>
    <t>DE-SP0000147-152.210-000-L09/506</t>
  </si>
  <si>
    <t>DE-SP0000147-152.210-000-L09/507</t>
  </si>
  <si>
    <t>DE-SP0000147-152.210-000-L09/508</t>
  </si>
  <si>
    <t>DE-SP0000147-152.210-000-L09/509</t>
  </si>
  <si>
    <t>DE-SP0000147-152.210-000-L09/510</t>
  </si>
  <si>
    <t>DE-SP0000147-152.210-000-L09/511</t>
  </si>
  <si>
    <t>DE-SP0000147-152.210-000-L09/512</t>
  </si>
  <si>
    <t>DE-SP0000147-152.210-000-L09/513</t>
  </si>
  <si>
    <t>DE-SP0000147-152.210-000-L09/514</t>
  </si>
  <si>
    <t>DE-SP0000147-152.210-000-L09/515</t>
  </si>
  <si>
    <t>DE-SP0000147-152.210-000-L09/516</t>
  </si>
  <si>
    <t>DE-SP0000147-152.210-000-L09/517</t>
  </si>
  <si>
    <t>DE-SP0000147-152.210-000-L09/518</t>
  </si>
  <si>
    <t>DE-SP0000147-152.210-000-L09/519</t>
  </si>
  <si>
    <t>DE-SP0000147-152.210-000-L09/520</t>
  </si>
  <si>
    <t>DE-SP0000147-152.210-000-L09/521</t>
  </si>
  <si>
    <t>DE-SP0000147-152.210-000-L09/522</t>
  </si>
  <si>
    <t>DE-SP0000147-152.210-000-L09/523</t>
  </si>
  <si>
    <t>DE-SP0000147-152.210-000-L09/524</t>
  </si>
  <si>
    <t>DE-SP0000147-152.210-000-L09/525</t>
  </si>
  <si>
    <t>DE-SP0000147-152.210-000-L09/526</t>
  </si>
  <si>
    <t>DE-SP0000147-152.210-000-L09/527</t>
  </si>
  <si>
    <t>DE-SP0000147-152.210-000-L09/528</t>
  </si>
  <si>
    <t>DE-SP0000147-152.210-000-L09/529</t>
  </si>
  <si>
    <t>DE-SP0000147-152.210-000-L09/530</t>
  </si>
  <si>
    <t>DE-SP0000147-152.210-000-L09/531</t>
  </si>
  <si>
    <t>DE-SP0000147-152.210-000-L09/532</t>
  </si>
  <si>
    <t>DE-SP0000147-152.210-000-L09/533</t>
  </si>
  <si>
    <t>DE-SP0000147-152.210-000-L09/534</t>
  </si>
  <si>
    <t>DE-SP0000147-152.210-000-L09/535</t>
  </si>
  <si>
    <t>DE-SP0000147-152.210-000-L09/536</t>
  </si>
  <si>
    <t>DE-SP0000147-152.210-000-L09/537</t>
  </si>
  <si>
    <t>DE-SP0000147-152.210-000-L09/538</t>
  </si>
  <si>
    <t>DE-SP0000147-152.210-000-L09/539</t>
  </si>
  <si>
    <t>DE-SP0000147-152.210-000-L09/540</t>
  </si>
  <si>
    <t>DE-SP0000147-152.210-000-L09/541</t>
  </si>
  <si>
    <t>DE-SP0000147-152.210-000-L09/542</t>
  </si>
  <si>
    <t>DE-SP0000147-152.210-000-L09/543</t>
  </si>
  <si>
    <t>DE-SP0000147-152.210-000-L09/544</t>
  </si>
  <si>
    <t>DE-SP0000147-152.210-000-L09/545</t>
  </si>
  <si>
    <t>DE-SP0000147-152.210-000-L09/546</t>
  </si>
  <si>
    <t>DE-SP0000147-152.210-000-L09/551</t>
  </si>
  <si>
    <t>DE-SP0000147-152.210-000-L09/552</t>
  </si>
  <si>
    <t>DE-SP0000147-152.210-000-L09/553</t>
  </si>
  <si>
    <t>DE-SP0000147-152.210-000-L09/554</t>
  </si>
  <si>
    <t>DE-SP0000147-152.210-000-L09/555</t>
  </si>
  <si>
    <t>DE-SP0000147-152.210-000-L09/556</t>
  </si>
  <si>
    <t>DE-SP0000147-152.210-000-L09/557</t>
  </si>
  <si>
    <t>DE-SP0000147-152.210-000-L09/558</t>
  </si>
  <si>
    <t>DE-SP0000147-152.210-000-L09/559</t>
  </si>
  <si>
    <t>DE-SP0000147-152.210-000-L09/560</t>
  </si>
  <si>
    <t>DE-SP0000147-152.210-000-L09/561</t>
  </si>
  <si>
    <t>DE-SP0000147-152.210-000-L09/562</t>
  </si>
  <si>
    <t>RT-SP0000147-152.210-000-L09/501</t>
  </si>
  <si>
    <t>RT-SP0000147-152.210-000-G18/501</t>
  </si>
  <si>
    <t>DE-SP0000147-152.210-000-G18/501</t>
  </si>
  <si>
    <t>DE-SP0000147-152.210-000-G18/502</t>
  </si>
  <si>
    <t>DE-SP0000147-152.210-000-G18/503</t>
  </si>
  <si>
    <t>MC-SP0000147-152.210-000-G15/501</t>
  </si>
  <si>
    <t>MC-SP0000147-152.210-000-G15/502</t>
  </si>
  <si>
    <t>RT-SP0000147-152.210-000-C01/501</t>
  </si>
  <si>
    <t>RT-SP0000147-152.210-000-C01/502</t>
  </si>
  <si>
    <t>RT-SP0000147-152.210-000-S19/501</t>
  </si>
  <si>
    <t>RT-SP0000147-152.210-000-J01/501</t>
  </si>
  <si>
    <t>RT-SP0000147-152.210-000-J04/501</t>
  </si>
  <si>
    <t>ID-SP0000147-152.210-000-A09/501</t>
  </si>
  <si>
    <t>MC-SP0000147-152.210-000-A09/501</t>
  </si>
  <si>
    <t>PL-SP0000147-152.210-000-A07/501</t>
  </si>
  <si>
    <t>RT-SP0000147-152.210-000-A09/501</t>
  </si>
  <si>
    <t>RT-SP0000147-152.210-000-A09/502</t>
  </si>
  <si>
    <t>RT-SP0000250-102.143-000-T01/501</t>
  </si>
  <si>
    <t>RT-SP0000250-102.143-000-T05/501</t>
  </si>
  <si>
    <t>RT-SP0000250-102.143-000-H09/501</t>
  </si>
  <si>
    <t>DE-SP0000250-102.143-000-T01/501</t>
  </si>
  <si>
    <t>DE-SP0000250-102.143-000-T01/502</t>
  </si>
  <si>
    <t>DE-SP0000250-102.143-000-T01/503</t>
  </si>
  <si>
    <t>DE-SP0000250-102.143-000-T01/504</t>
  </si>
  <si>
    <t>DE-SP0000250-102.143-000-T01/505</t>
  </si>
  <si>
    <t>DE-SP0000250-102.143-000-T01/506</t>
  </si>
  <si>
    <t>DE-SP0000250-102.143-000-T01/507</t>
  </si>
  <si>
    <t>DE-SP0000250-102.143-000-T01/508</t>
  </si>
  <si>
    <t>DE-SP0000250-102.143-000-T01/509</t>
  </si>
  <si>
    <t>DE-SP0000250-102.143-000-T01/510</t>
  </si>
  <si>
    <t>DE-SP0000250-102.143-000-T01/511</t>
  </si>
  <si>
    <t>DE-SP0000250-102.143-000-T01/512</t>
  </si>
  <si>
    <t>DE-SP0000250-102.143-000-T01/513</t>
  </si>
  <si>
    <t>DE-SP0000250-102.143-000-T01/514</t>
  </si>
  <si>
    <t>DE-SP0000250-102.143-000-G14/551</t>
  </si>
  <si>
    <t>RT-SP0000250-102.143-000-G02/551</t>
  </si>
  <si>
    <t>DE-SP0000250-102.143-000-G14/501</t>
  </si>
  <si>
    <t>DE-SP0000250-102.143-000-G14/502</t>
  </si>
  <si>
    <t>DE-SP0000250-102.143-000-G14/503</t>
  </si>
  <si>
    <t>DE-SP0000250-102.143-000-G14/504</t>
  </si>
  <si>
    <t>DE-SP0000250-102.143-000-G14/505</t>
  </si>
  <si>
    <t>DE-SP0000250-102.143-000-G14/506</t>
  </si>
  <si>
    <t>DE-SP0000250-102.143-000-G14/507</t>
  </si>
  <si>
    <t>DE-SP0000250-102.143-000-G14/508</t>
  </si>
  <si>
    <t>DE-SP0000250-102.143-000-G14/509</t>
  </si>
  <si>
    <t>DE-SP0000250-102.143-000-G14/510</t>
  </si>
  <si>
    <t>DE-SP0000250-102.143-000-G14/511</t>
  </si>
  <si>
    <t>DE-SP0000250-102.143-000-G14/512</t>
  </si>
  <si>
    <t>DE-SP0000250-102.143-000-G14/513</t>
  </si>
  <si>
    <t>DE-SP0000250-102.143-000-G14/514</t>
  </si>
  <si>
    <t>DE-SP0000250-102.143-000-G14/515</t>
  </si>
  <si>
    <t>RT-SP0000250-102.143-000-G02/501</t>
  </si>
  <si>
    <t>RT-SP0000250-102.143-000-G02/502</t>
  </si>
  <si>
    <t>RT-SP0000250-102.143-000-G13/501</t>
  </si>
  <si>
    <t>RT-SP0000250-102.143-000-G13/502</t>
  </si>
  <si>
    <t>RT-SP0000250-102.143-000-G13/503</t>
  </si>
  <si>
    <t>RT-SP0000250-102.143-000-G13/504</t>
  </si>
  <si>
    <t>RT-SP0000250-102.143-000-G13/505</t>
  </si>
  <si>
    <t>RT-SP0000250-102.143-000-G13/506</t>
  </si>
  <si>
    <t>RT-SP0000250-102.143-000-G13/507</t>
  </si>
  <si>
    <t>RT-SP0000250-102.143-000-G13/508</t>
  </si>
  <si>
    <t>RT-SP0000250-102.143-000-H08/501</t>
  </si>
  <si>
    <t>RT-SP0000250-102.143-000-S07/501</t>
  </si>
  <si>
    <t>RT-SP0000250-102.143-000-P09/501</t>
  </si>
  <si>
    <t>RT-SP0000250-102.143-000-P09/502</t>
  </si>
  <si>
    <t>DE-SP0000250-102.143-000-H01/551</t>
  </si>
  <si>
    <t>DE-SP0000250-102.143-000-H01/501</t>
  </si>
  <si>
    <t>DE-SP0000250-102.143-000-H01/502</t>
  </si>
  <si>
    <t>DE-SP0000250-102.143-000-H01/503</t>
  </si>
  <si>
    <t>DE-SP0000250-102.143-000-H01/504</t>
  </si>
  <si>
    <t>DE-SP0000250-102.143-000-H06/501</t>
  </si>
  <si>
    <t>DE-SP0000250-102.143-000-H06/502</t>
  </si>
  <si>
    <t>DE-SP0000250-102.143-000-H06/503</t>
  </si>
  <si>
    <t>DE-SP0000250-102.143-000-C03/501</t>
  </si>
  <si>
    <t>DE-SP0000250-102.143-000-C03/502</t>
  </si>
  <si>
    <t>DE-SP0000250-102.143-000-C03/503</t>
  </si>
  <si>
    <t>DE-SP0000250-102.143-000-C03/504</t>
  </si>
  <si>
    <t>RT-SP0000250-102.143-000-H01/501</t>
  </si>
  <si>
    <t>MC-SP0000250-102.143-000-H04/501</t>
  </si>
  <si>
    <t>DE-SP0000250-102.143-000-P02/501</t>
  </si>
  <si>
    <t>DE-SP0000250-102.143-000-P02/502</t>
  </si>
  <si>
    <t>DE-SP0000250-102.143-000-P02/503</t>
  </si>
  <si>
    <t>DE-SP0000250-102.143-000-P02/504</t>
  </si>
  <si>
    <t>DE-SP0000250-102.143-000-P02/505</t>
  </si>
  <si>
    <t>DE-SP0000250-102.143-000-P02/506</t>
  </si>
  <si>
    <t>DE-SP0000250-102.143-000-P02/507</t>
  </si>
  <si>
    <t>DE-SP0000250-102.143-000-P02/508</t>
  </si>
  <si>
    <t>DE-SP0000250-102.143-000-P02/509</t>
  </si>
  <si>
    <t>DE-SP0000250-102.143-000-P02/510</t>
  </si>
  <si>
    <t>DE-SP0000250-102.143-000-P02/511</t>
  </si>
  <si>
    <t>DE-SP0000250-102.143-000-P02/512</t>
  </si>
  <si>
    <t>DE-SP0000250-102.143-000-P02/513</t>
  </si>
  <si>
    <t>DE-SP0000250-102.143-000-P02/514</t>
  </si>
  <si>
    <t>DE-SP0000250-102.143-000-P02/515</t>
  </si>
  <si>
    <t>DE-SP0000250-102.143-000-P02/516</t>
  </si>
  <si>
    <t>DE-SP0000250-102.143-000-P02/517</t>
  </si>
  <si>
    <t>DE-SP0000250-102.143-000-P02/518</t>
  </si>
  <si>
    <t>DE-SP0000250-102.143-000-P02/519</t>
  </si>
  <si>
    <t>DE-SP0000250-102.143-000-P02/520</t>
  </si>
  <si>
    <t>DE-SP0000250-102.143-000-P02/521</t>
  </si>
  <si>
    <t>DE-SP0000250-102.143-000-P02/522</t>
  </si>
  <si>
    <t>DE-SP0000250-102.143-000-P02/523</t>
  </si>
  <si>
    <t>DE-SP0000250-102.143-000-P02/524</t>
  </si>
  <si>
    <t>DE-SP0000250-102.143-000-P02/525</t>
  </si>
  <si>
    <t>DE-SP0000250-102.143-000-P02/526</t>
  </si>
  <si>
    <t>DE-SP0000250-102.143-000-P02/527</t>
  </si>
  <si>
    <t>DE-SP0000250-102.143-000-P02/528</t>
  </si>
  <si>
    <t>DE-SP0000250-102.143-000-P02/529</t>
  </si>
  <si>
    <t>DE-SP0000250-102.143-000-P05/501</t>
  </si>
  <si>
    <t>DE-SP0000250-102.143-000-P05/502</t>
  </si>
  <si>
    <t>DE-SP0000250-102.143-000-P05/503</t>
  </si>
  <si>
    <t>DE-SP0000250-102.143-000-P05/504</t>
  </si>
  <si>
    <t>DE-SP0000250-102.143-000-P05/505</t>
  </si>
  <si>
    <t>DE-SP0000250-102.143-000-P05/506</t>
  </si>
  <si>
    <t>DE-SP0000250-102.143-000-P05/507</t>
  </si>
  <si>
    <t>DE-SP0000250-102.143-000-P05/508</t>
  </si>
  <si>
    <t>DE-SP0000250-102.143-000-P07/501</t>
  </si>
  <si>
    <t>MC-SP0000250-102.143-000-P09/501</t>
  </si>
  <si>
    <t>MC-SP0000250-102.143-000-P05/501</t>
  </si>
  <si>
    <t>DE-SP0000250-102.143-000-L09/501</t>
  </si>
  <si>
    <t>DE-SP0000250-102.143-000-L09/502</t>
  </si>
  <si>
    <t>DE-SP0000250-102.143-000-L09/503</t>
  </si>
  <si>
    <t>DE-SP0000250-102.143-000-L09/504</t>
  </si>
  <si>
    <t>DE-SP0000250-102.143-000-L09/505</t>
  </si>
  <si>
    <t>DE-SP0000250-102.143-000-L09/506</t>
  </si>
  <si>
    <t>DE-SP0000250-102.143-000-L09/507</t>
  </si>
  <si>
    <t>DE-SP0000250-102.143-000-L09/508</t>
  </si>
  <si>
    <t>DE-SP0000250-102.143-000-L09/509</t>
  </si>
  <si>
    <t>DE-SP0000250-102.143-000-L09/510</t>
  </si>
  <si>
    <t>DE-SP0000250-102.143-000-L09/511</t>
  </si>
  <si>
    <t>DE-SP0000250-102.143-000-L09/512</t>
  </si>
  <si>
    <t>DE-SP0000250-102.143-000-L09/513</t>
  </si>
  <si>
    <t>DE-SP0000250-102.143-000-L09/514</t>
  </si>
  <si>
    <t>DE-SP0000250-102.143-000-L09/515</t>
  </si>
  <si>
    <t>DE-SP0000250-102.143-000-L09/516</t>
  </si>
  <si>
    <t>DE-SP0000250-102.143-000-L09/517</t>
  </si>
  <si>
    <t>DE-SP0000250-102.143-000-L09/518</t>
  </si>
  <si>
    <t>DE-SP0000250-102.143-000-L09/519</t>
  </si>
  <si>
    <t>DE-SP0000250-102.143-000-L09/520</t>
  </si>
  <si>
    <t>DE-SP0000250-102.143-000-L09/521</t>
  </si>
  <si>
    <t>DE-SP0000250-102.143-000-L09/522</t>
  </si>
  <si>
    <t>DE-SP0000250-102.143-000-L09/523</t>
  </si>
  <si>
    <t>DE-SP0000250-102.143-000-L09/524</t>
  </si>
  <si>
    <t>DE-SP0000250-102.143-000-L09/525</t>
  </si>
  <si>
    <t>DE-SP0000250-102.143-000-L09/526</t>
  </si>
  <si>
    <t>DE-SP0000250-102.143-000-L09/527</t>
  </si>
  <si>
    <t>DE-SP0000250-102.143-000-L09/528</t>
  </si>
  <si>
    <t>DE-SP0000250-102.143-000-L09/529</t>
  </si>
  <si>
    <t>DE-SP0000250-102.143-000-L09/530</t>
  </si>
  <si>
    <t>DE-SP0000250-102.143-000-L09/551</t>
  </si>
  <si>
    <t>DE-SP0000250-102.143-000-L09/552</t>
  </si>
  <si>
    <t>DE-SP0000250-102.143-000-L09/553</t>
  </si>
  <si>
    <t>DE-SP0000250-102.143-000-L09/554</t>
  </si>
  <si>
    <t>DE-SP0000250-102.143-000-L09/555</t>
  </si>
  <si>
    <t>DE-SP0000250-102.143-000-L09/556</t>
  </si>
  <si>
    <t>DE-SP0000250-102.143-000-L09/557</t>
  </si>
  <si>
    <t>RT-SP0000250-102.143-000-L09/501</t>
  </si>
  <si>
    <t>RT-SP0000250-102.143-000-G18/501</t>
  </si>
  <si>
    <t>DE-SP0000250-102.143-000-G18/501</t>
  </si>
  <si>
    <t>DE-SP0000250-102.143-000-G18/502</t>
  </si>
  <si>
    <t>DE-SP0000250-102.143-000-G18/503</t>
  </si>
  <si>
    <t>MC-SP0000250-102.143-000-G15/501</t>
  </si>
  <si>
    <t>MC-SP0000250-102.143-000-G15/502</t>
  </si>
  <si>
    <t>RT-SP0000250-102.143-000-C01/501</t>
  </si>
  <si>
    <t>RT-SP0000250-102.143-000-C01/502</t>
  </si>
  <si>
    <t>RT-SP0000250-102.143-000-C01/503</t>
  </si>
  <si>
    <t>RT-SP0000250-102.143-000-C01/504</t>
  </si>
  <si>
    <t>RT-SP0000250-102.143-000-C01/505</t>
  </si>
  <si>
    <t>RT-SP0000250-102.143-000-C01/506</t>
  </si>
  <si>
    <t>RT-SP0000250-102.143-000-C01/507</t>
  </si>
  <si>
    <t>RT-SP0000250-102.143-000-C01/508</t>
  </si>
  <si>
    <t>RT-SP0000250-102.143-000-S19/501</t>
  </si>
  <si>
    <t>RT-SP0000250-102.143-000-J01/501</t>
  </si>
  <si>
    <t>RT-SP0000250-102.143-000-J04/501</t>
  </si>
  <si>
    <t>ID-SP0000250-102.143-000-A09/501</t>
  </si>
  <si>
    <t>MC-SP0000250-102.143-000-A09/501</t>
  </si>
  <si>
    <t>PL-SP0000250-102.143-000-A07/501</t>
  </si>
  <si>
    <t>RT-SP0000250-102.143-000-A09/501</t>
  </si>
  <si>
    <t>RT-SP0000250-102.143-000-A09/502</t>
  </si>
  <si>
    <t>RT-SP0000331-000.057-000-T01/501</t>
  </si>
  <si>
    <t>RT-SP0000331-000.057-000-T05/501</t>
  </si>
  <si>
    <t>RT-SP0000331-000.057-000-H09/501</t>
  </si>
  <si>
    <t>DE-SP0000331-000.057-000-T01/501</t>
  </si>
  <si>
    <t>DE-SP0000331-000.057-000-T01/502</t>
  </si>
  <si>
    <t>DE-SP0000331-000.057-000-T01/503</t>
  </si>
  <si>
    <t>DE-SP0000331-000.057-000-T01/504</t>
  </si>
  <si>
    <t>DE-SP0000331-000.057-000-T01/505</t>
  </si>
  <si>
    <t>DE-SP0000331-000.057-000-T01/506</t>
  </si>
  <si>
    <t>DE-SP0000331-000.057-000-T01/507</t>
  </si>
  <si>
    <t>DE-SP0000331-000.057-000-T01/508</t>
  </si>
  <si>
    <t>DE-SP0000331-000.057-000-T01/509</t>
  </si>
  <si>
    <t>DE-SP0000331-000.057-000-T01/510</t>
  </si>
  <si>
    <t>DE-SP0000331-000.057-000-T01/511</t>
  </si>
  <si>
    <t>DE-SP0000331-000.057-000-T01/512</t>
  </si>
  <si>
    <t>DE-SP0000331-000.057-000-T01/513</t>
  </si>
  <si>
    <t>DE-SP0000331-000.057-000-T01/514</t>
  </si>
  <si>
    <t>DE-SP0000331-000.057-000-T01/515</t>
  </si>
  <si>
    <t>DE-SP0000331-000.057-000-T01/516</t>
  </si>
  <si>
    <t>DE-SP0000331-000.057-000-T01/517</t>
  </si>
  <si>
    <t>DE-SP0000331-000.057-000-T01/518</t>
  </si>
  <si>
    <t>DE-SP0000331-000.057-000-T01/519</t>
  </si>
  <si>
    <t>DE-SP0000331-000.057-000-T01/520</t>
  </si>
  <si>
    <t>DE-SP0000331-000.057-000-T01/521</t>
  </si>
  <si>
    <t>DE-SP0000331-000.057-000-G14/551</t>
  </si>
  <si>
    <t>RT-SP0000331-000.057-000-G02/551</t>
  </si>
  <si>
    <t>DE-SP0000331-000.057-000-G14/501</t>
  </si>
  <si>
    <t>DE-SP0000331-000.057-000-G14/502</t>
  </si>
  <si>
    <t>DE-SP0000331-000.057-000-G14/503</t>
  </si>
  <si>
    <t>DE-SP0000331-000.057-000-G14/504</t>
  </si>
  <si>
    <t>DE-SP0000331-000.057-000-G14/505</t>
  </si>
  <si>
    <t>DE-SP0000331-000.057-000-G14/506</t>
  </si>
  <si>
    <t>DE-SP0000331-000.057-000-G14/507</t>
  </si>
  <si>
    <t>DE-SP0000331-000.057-000-G14/508</t>
  </si>
  <si>
    <t>DE-SP0000331-000.057-000-G14/509</t>
  </si>
  <si>
    <t>DE-SP0000331-000.057-000-G14/510</t>
  </si>
  <si>
    <t>DE-SP0000331-000.057-000-G14/511</t>
  </si>
  <si>
    <t>DE-SP0000331-000.057-000-G14/512</t>
  </si>
  <si>
    <t>DE-SP0000331-000.057-000-G14/513</t>
  </si>
  <si>
    <t>DE-SP0000331-000.057-000-G14/514</t>
  </si>
  <si>
    <t>DE-SP0000331-000.057-000-G14/515</t>
  </si>
  <si>
    <t>DE-SP0000331-000.057-000-G14/516</t>
  </si>
  <si>
    <t>DE-SP0000331-000.057-000-G14/517</t>
  </si>
  <si>
    <t>DE-SP0000331-000.057-000-G14/518</t>
  </si>
  <si>
    <t>DE-SP0000331-000.057-000-G14/519</t>
  </si>
  <si>
    <t>DE-SP0000331-000.057-000-G14/520</t>
  </si>
  <si>
    <t>RT-SP0000331-000.057-000-G13/501</t>
  </si>
  <si>
    <t>RT-SP0000331-000.057-000-H08/501</t>
  </si>
  <si>
    <t>RT-SP0000331-000.057-000-S07/501</t>
  </si>
  <si>
    <t>RT-SP0000331-000.057-000-P09/501</t>
  </si>
  <si>
    <t>RT-SP0000331-000.057-000-P09/502</t>
  </si>
  <si>
    <t>DE-SP0000331-000.057-000-H01/551</t>
  </si>
  <si>
    <t>DE-SP0000331-000.057-000-H01/552</t>
  </si>
  <si>
    <t>DE-SP0000331-000.057-000-H01/553</t>
  </si>
  <si>
    <t>DE-SP0000331-000.057-000-H06/501</t>
  </si>
  <si>
    <t>DE-SP0000331-000.057-000-C03/501</t>
  </si>
  <si>
    <t>DE-SP0000331-000.057-000-C03/502</t>
  </si>
  <si>
    <t>RT-SP0000331-000.057-000-H01/501</t>
  </si>
  <si>
    <t>MC-SP0000331-000.057-000-H04/501</t>
  </si>
  <si>
    <t>DE-SP0000331-000.057-000-P02/501</t>
  </si>
  <si>
    <t>DE-SP0000331-000.057-000-P02/502</t>
  </si>
  <si>
    <t>DE-SP0000331-000.057-000-P02/503</t>
  </si>
  <si>
    <t>DE-SP0000331-000.057-000-P02/504</t>
  </si>
  <si>
    <t>DE-SP0000331-000.057-000-P02/505</t>
  </si>
  <si>
    <t>DE-SP0000331-000.057-000-P02/506</t>
  </si>
  <si>
    <t>DE-SP0000331-000.057-000-P02/507</t>
  </si>
  <si>
    <t>DE-SP0000331-000.057-000-P02/508</t>
  </si>
  <si>
    <t>DE-SP0000331-000.057-000-P02/509</t>
  </si>
  <si>
    <t>DE-SP0000331-000.057-000-P02/510</t>
  </si>
  <si>
    <t>DE-SP0000331-000.057-000-P02/511</t>
  </si>
  <si>
    <t>DE-SP0000331-000.057-000-P02/512</t>
  </si>
  <si>
    <t>DE-SP0000331-000.057-000-P02/513</t>
  </si>
  <si>
    <t>DE-SP0000331-000.057-000-P02/514</t>
  </si>
  <si>
    <t>DE-SP0000331-000.057-000-P02/515</t>
  </si>
  <si>
    <t>DE-SP0000331-000.057-000-P02/516</t>
  </si>
  <si>
    <t>DE-SP0000331-000.057-000-P02/517</t>
  </si>
  <si>
    <t>DE-SP0000331-000.057-000-P02/518</t>
  </si>
  <si>
    <t>DE-SP0000331-000.057-000-P02/519</t>
  </si>
  <si>
    <t>DE-SP0000331-000.057-000-P02/520</t>
  </si>
  <si>
    <t>DE-SP0000331-000.057-000-P02/521</t>
  </si>
  <si>
    <t>DE-SP0000331-000.057-000-P02/522</t>
  </si>
  <si>
    <t>DE-SP0000331-000.057-000-P02/523</t>
  </si>
  <si>
    <t>DE-SP0000331-000.057-000-P02/524</t>
  </si>
  <si>
    <t>DE-SP0000331-000.057-000-P02/525</t>
  </si>
  <si>
    <t>DE-SP0000331-000.057-000-P02/526</t>
  </si>
  <si>
    <t>DE-SP0000331-000.057-000-P02/527</t>
  </si>
  <si>
    <t>DE-SP0000331-000.057-000-P02/528</t>
  </si>
  <si>
    <t>DE-SP0000331-000.057-000-P02/529</t>
  </si>
  <si>
    <t>DE-SP0000331-000.057-000-P02/530</t>
  </si>
  <si>
    <t>DE-SP0000331-000.057-000-P02/531</t>
  </si>
  <si>
    <t>DE-SP0000331-000.057-000-P02/532</t>
  </si>
  <si>
    <t>DE-SP0000331-000.057-000-P02/533</t>
  </si>
  <si>
    <t>DE-SP0000331-000.057-000-P02/534</t>
  </si>
  <si>
    <t>DE-SP0000331-000.057-000-P02/535</t>
  </si>
  <si>
    <t>DE-SP0000331-000.057-000-P02/536</t>
  </si>
  <si>
    <t>DE-SP0000331-000.057-000-P02/537</t>
  </si>
  <si>
    <t>DE-SP0000331-000.057-000-P02/538</t>
  </si>
  <si>
    <t>DE-SP0000331-000.057-000-P02/539</t>
  </si>
  <si>
    <t>DE-SP0000331-000.057-000-P02/540</t>
  </si>
  <si>
    <t>DE-SP0000331-000.057-000-P02/541</t>
  </si>
  <si>
    <t>DE-SP0000331-000.057-000-P05/501</t>
  </si>
  <si>
    <t>DE-SP0000331-000.057-000-P05/502</t>
  </si>
  <si>
    <t>DE-SP0000331-000.057-000-P05/503</t>
  </si>
  <si>
    <t>DE-SP0000331-000.057-000-P05/504</t>
  </si>
  <si>
    <t>DE-SP0000331-000.057-000-P05/505</t>
  </si>
  <si>
    <t>MC-SP0000331-000.057-000-P09/501</t>
  </si>
  <si>
    <t>MC-SP0000331-000.057-000-P09/502</t>
  </si>
  <si>
    <t>DE-SP0000331-000.057-000-L09/501</t>
  </si>
  <si>
    <t>DE-SP0000331-000.057-000-L09/502</t>
  </si>
  <si>
    <t>DE-SP0000331-000.057-000-L09/503</t>
  </si>
  <si>
    <t>DE-SP0000331-000.057-000-L09/504</t>
  </si>
  <si>
    <t>DE-SP0000331-000.057-000-L09/505</t>
  </si>
  <si>
    <t>DE-SP0000331-000.057-000-L09/506</t>
  </si>
  <si>
    <t>DE-SP0000331-000.057-000-L09/507</t>
  </si>
  <si>
    <t>DE-SP0000331-000.057-000-L09/508</t>
  </si>
  <si>
    <t>DE-SP0000331-000.057-000-L09/509</t>
  </si>
  <si>
    <t>DE-SP0000331-000.057-000-L09/510</t>
  </si>
  <si>
    <t>DE-SP0000331-000.057-000-L09/511</t>
  </si>
  <si>
    <t>DE-SP0000331-000.057-000-L09/512</t>
  </si>
  <si>
    <t>DE-SP0000331-000.057-000-L09/513</t>
  </si>
  <si>
    <t>DE-SP0000331-000.057-000-L09/514</t>
  </si>
  <si>
    <t>DE-SP0000331-000.057-000-L09/515</t>
  </si>
  <si>
    <t>DE-SP0000331-000.057-000-L09/516</t>
  </si>
  <si>
    <t>DE-SP0000331-000.057-000-L09/517</t>
  </si>
  <si>
    <t>DE-SP0000331-000.057-000-L09/518</t>
  </si>
  <si>
    <t>DE-SP0000331-000.057-000-L09/519</t>
  </si>
  <si>
    <t>DE-SP0000331-000.057-000-L09/520</t>
  </si>
  <si>
    <t>DE-SP0000331-000.057-000-L09/521</t>
  </si>
  <si>
    <t>DE-SP0000331-000.057-000-L09/522</t>
  </si>
  <si>
    <t>DE-SP0000331-000.057-000-L09/523</t>
  </si>
  <si>
    <t>DE-SP0000331-000.057-000-L09/524</t>
  </si>
  <si>
    <t>DE-SP0000331-000.057-000-L09/525</t>
  </si>
  <si>
    <t>DE-SP0000331-000.057-000-L09/526</t>
  </si>
  <si>
    <t>DE-SP0000331-000.057-000-L09/527</t>
  </si>
  <si>
    <t>DE-SP0000331-000.057-000-L09/528</t>
  </si>
  <si>
    <t>DE-SP0000331-000.057-000-L09/529</t>
  </si>
  <si>
    <t>DE-SP0000331-000.057-000-L09/530</t>
  </si>
  <si>
    <t>DE-SP0000331-000.057-000-L09/531</t>
  </si>
  <si>
    <t>DE-SP0000331-000.057-000-L09/532</t>
  </si>
  <si>
    <t>DE-SP0000331-000.057-000-L09/533</t>
  </si>
  <si>
    <t>DE-SP0000331-000.057-000-L09/534</t>
  </si>
  <si>
    <t>DE-SP0000331-000.057-000-L09/535</t>
  </si>
  <si>
    <t>DE-SP0000331-000.057-000-L09/536</t>
  </si>
  <si>
    <t>DE-SP0000331-000.057-000-L09/537</t>
  </si>
  <si>
    <t>DE-SP0000331-000.057-000-L09/538</t>
  </si>
  <si>
    <t>DE-SP0000331-000.057-000-L09/539</t>
  </si>
  <si>
    <t>DE-SP0000331-000.057-000-L09/540</t>
  </si>
  <si>
    <t>DE-SP0000331-000.057-000-L09/541</t>
  </si>
  <si>
    <t>DE-SP0000331-000.057-000-L09/542</t>
  </si>
  <si>
    <t>DE-SP0000331-000.057-000-L09/543</t>
  </si>
  <si>
    <t>DE-SP0000331-000.057-000-L09/544</t>
  </si>
  <si>
    <t>DE-SP0000331-000.057-000-L09/545</t>
  </si>
  <si>
    <t>DE-SP0000331-000.057-000-L09/546</t>
  </si>
  <si>
    <t>DE-SP0000331-000.057-000-L09/547</t>
  </si>
  <si>
    <t>DE-SP0000331-000.057-000-L09/548</t>
  </si>
  <si>
    <t>DE-SP0000331-000.057-000-L09/549</t>
  </si>
  <si>
    <t>DE-SP0000331-000.057-000-L09/550</t>
  </si>
  <si>
    <t>DE-SP0000331-000.057-000-L09/551</t>
  </si>
  <si>
    <t>DE-SP0000331-000.057-000-L09/552</t>
  </si>
  <si>
    <t>DE-SP0000331-000.057-000-L09/553</t>
  </si>
  <si>
    <t>DE-SP0000331-000.057-000-L09/554</t>
  </si>
  <si>
    <t>DE-SP0000331-000.057-000-L09/555</t>
  </si>
  <si>
    <t>DE-SP0000331-000.057-000-L09/556</t>
  </si>
  <si>
    <t>DE-SP0000331-000.057-000-L09/557</t>
  </si>
  <si>
    <t>DE-SP0000331-000.057-000-L09/558</t>
  </si>
  <si>
    <t>DE-SP0000331-000.057-000-L09/559</t>
  </si>
  <si>
    <t>DE-SP0000331-000.057-000-L09/560</t>
  </si>
  <si>
    <t>DE-SP0000331-000.057-000-L09/561</t>
  </si>
  <si>
    <t>DE-SP0000331-000.057-000-L09/562</t>
  </si>
  <si>
    <t>DE-SP0000331-000.057-000-L09/563</t>
  </si>
  <si>
    <t>DE-SP0000331-000.057-000-L09/564</t>
  </si>
  <si>
    <t>DE-SP0000331-000.057-000-L09/565</t>
  </si>
  <si>
    <t>DE-SP0000331-000.057-000-L09/566</t>
  </si>
  <si>
    <t>DE-SP0000331-000.057-000-L09/567</t>
  </si>
  <si>
    <t>DE-SP0000331-000.057-000-L09/568</t>
  </si>
  <si>
    <t>DE-SP0000331-000.057-000-L09/569</t>
  </si>
  <si>
    <t>DE-SP0000331-000.057-000-L09/570</t>
  </si>
  <si>
    <t>DE-SP0000331-000.057-000-L09/571</t>
  </si>
  <si>
    <t>DE-SP0000331-000.057-000-L09/572</t>
  </si>
  <si>
    <t>DE-SP0000331-000.057-000-L09/573</t>
  </si>
  <si>
    <t>DE-SP0000331-000.057-000-L09/574</t>
  </si>
  <si>
    <t>DE-SP0000331-000.057-000-L09/575</t>
  </si>
  <si>
    <t>DE-SP0000331-000.057-000-L09/576</t>
  </si>
  <si>
    <t>DE-SP0000331-000.057-000-L09/577</t>
  </si>
  <si>
    <t>DE-SP0000331-000.057-000-L09/578</t>
  </si>
  <si>
    <t>DE-SP0000331-000.057-000-L09/579</t>
  </si>
  <si>
    <t>DE-SP0000331-000.057-000-L09/580</t>
  </si>
  <si>
    <t>DE-SP0000331-000.057-000-L09/581</t>
  </si>
  <si>
    <t>DE-SP0000331-000.057-000-L09/582</t>
  </si>
  <si>
    <t>DE-SP0000331-000.057-000-L09/583</t>
  </si>
  <si>
    <t>DE-SP0000331-000.057-000-L09/584</t>
  </si>
  <si>
    <t>DE-SP0000331-000.057-000-L09/585</t>
  </si>
  <si>
    <t>DE-SP0000331-000.057-000-L09/586</t>
  </si>
  <si>
    <t>DE-SP0000331-000.057-000-L09/587</t>
  </si>
  <si>
    <t>DE-SP0000331-000.057-000-L09/588</t>
  </si>
  <si>
    <t>DE-SP0000331-000.057-000-L09/601</t>
  </si>
  <si>
    <t>DE-SP0000331-000.057-000-L09/602</t>
  </si>
  <si>
    <t>DE-SP0000331-000.057-000-L09/603</t>
  </si>
  <si>
    <t>DE-SP0000331-000.057-000-L09/604</t>
  </si>
  <si>
    <t>DE-SP0000331-000.057-000-L09/605</t>
  </si>
  <si>
    <t>DE-SP0000331-000.057-000-L09/606</t>
  </si>
  <si>
    <t>DE-SP0000331-000.057-000-L09/607</t>
  </si>
  <si>
    <t>DE-SP0000331-000.057-000-L09/608</t>
  </si>
  <si>
    <t>DE-SP0000331-000.057-000-L09/609</t>
  </si>
  <si>
    <t>DE-SP0000331-000.057-000-L09/610</t>
  </si>
  <si>
    <t>DE-SP0000331-000.057-000-L09/611</t>
  </si>
  <si>
    <t>DE-SP0000331-000.057-000-L09/612</t>
  </si>
  <si>
    <t>RT-SP0000331-000.057-000-G18/501</t>
  </si>
  <si>
    <t>DE-SP0000331-000.057-000-G18/501</t>
  </si>
  <si>
    <t>DE-SP0000331-000.057-000-G18/502</t>
  </si>
  <si>
    <t>DE-SP0000331-000.057-000-G18/503</t>
  </si>
  <si>
    <t>MC-SP0000331-000.057-000-G15/501</t>
  </si>
  <si>
    <t>MC-SP0000331-000.057-000-G15/502</t>
  </si>
  <si>
    <t>RT-SP0000331-000.057-000-C01/501</t>
  </si>
  <si>
    <t>RT-SP0000331-000.057-000-C01/502</t>
  </si>
  <si>
    <t>RT-SP0000331-000.057-000-C01/503</t>
  </si>
  <si>
    <t>RT-SP0000331-000.057-000-C01/504</t>
  </si>
  <si>
    <t>RT-SP0000331-000.057-000-C01/505</t>
  </si>
  <si>
    <t>RT-SP0000331-000.057-000-C01/506</t>
  </si>
  <si>
    <t>RT-SP0000331-000.057-000-C01/507</t>
  </si>
  <si>
    <t>RT-SP0000331-000.057-000-C01/508</t>
  </si>
  <si>
    <t>RT-SP0000331-000.057-000-C01/509</t>
  </si>
  <si>
    <t>RT-SP0000331-000.057-000-C01/510</t>
  </si>
  <si>
    <t>RT-SP0000331-000.057-000-C01/511</t>
  </si>
  <si>
    <t>RT-SP0000331-000.057-000-C01/512</t>
  </si>
  <si>
    <t>RT-SP0000331-000.057-000-C01/513</t>
  </si>
  <si>
    <t>RT-SP0000331-000.057-000-C01/514</t>
  </si>
  <si>
    <t>RT-SP0000331-000.057-000-S19/501</t>
  </si>
  <si>
    <t>RT-SP0000331-000.057-000-J01/501</t>
  </si>
  <si>
    <t>RT-SP0000331-000.057-000-J04/501</t>
  </si>
  <si>
    <t>ID-SP0000331-000.057-000-A09/501</t>
  </si>
  <si>
    <t>MC-SP0000331-000.057-000-A09/501</t>
  </si>
  <si>
    <t>PL-SP0000331-000.057-000-A07/501</t>
  </si>
  <si>
    <t>RT-SP0000331-000.057-000-A09/501</t>
  </si>
  <si>
    <t>RT-SP0000331-000.057-000-A09/502</t>
  </si>
  <si>
    <t>RT-CT0220164-000.000-000-A12/001</t>
  </si>
  <si>
    <t>RT-CT0220164-000.000-000-A12/002</t>
  </si>
  <si>
    <t>RT-CT0220164-000.000-000-A12/003</t>
  </si>
  <si>
    <t>RT-CT0220164-000.000-000-A12/004</t>
  </si>
  <si>
    <t>RT-CT0220164-000.000-000-A12/005</t>
  </si>
  <si>
    <t>RT-CT0220164-000.000-000-A12/006</t>
  </si>
  <si>
    <t>RT-CT0220164-000.000-000-A12/007</t>
  </si>
  <si>
    <t>RT-CT0220164-000.000-000-A12/008</t>
  </si>
  <si>
    <t>RT-CT0220164-000.000-000-A12/009</t>
  </si>
  <si>
    <t>RT-CT0220164-000.000-000-A12/010</t>
  </si>
  <si>
    <t>RT-CT0220164-000.000-000-A09/101</t>
  </si>
  <si>
    <t>RT-CT0220164-000.000-000-A09/102</t>
  </si>
  <si>
    <t>RT-CT0220164-000.000-000-A09/103</t>
  </si>
  <si>
    <t>RT-CT0220164-000.000-000-A09/104</t>
  </si>
  <si>
    <t>RT-CT0220164-000.000-000-A09/105</t>
  </si>
  <si>
    <t>RT-CT0220164-000.000-000-A09/106</t>
  </si>
  <si>
    <t>RT-CT0220164-000.000-000-A09/107</t>
  </si>
  <si>
    <t>RT-CT0220164-000.000-000-A09/108</t>
  </si>
  <si>
    <t>RT-CT0220164-000.000-000-A09/201</t>
  </si>
  <si>
    <t>RT-CT0220164-000.000-000-A09/202</t>
  </si>
  <si>
    <t>RT-CT0220164-000.000-000-A09/203</t>
  </si>
  <si>
    <t>RT-CT0220164-000.000-000-A09/204</t>
  </si>
  <si>
    <t>RT-CT0220164-000.000-000-A09/205</t>
  </si>
  <si>
    <t>RT-CT0220164-000.000-000-A09/206</t>
  </si>
  <si>
    <t>RT-CT0220164-000.000-000-A09/207</t>
  </si>
  <si>
    <t>RT-CT0220164-000.000-000-A09/208</t>
  </si>
  <si>
    <t>RT-CT0220164-000.000-000-A09/209</t>
  </si>
  <si>
    <t>RT-CT0220164-000.000-000-A09/210</t>
  </si>
  <si>
    <t>RT-CT0220164-000.000-000-A09/501</t>
  </si>
  <si>
    <t>RT-CT0220164-000.000-000-A09/502</t>
  </si>
  <si>
    <t>RT-CT0220164-000.000-000-A09/503</t>
  </si>
  <si>
    <t>RT-CT0220164-000.000-000-A09/504</t>
  </si>
  <si>
    <t>RT-CT0220164-000.000-000-A09/505</t>
  </si>
  <si>
    <t>RT-CT0220164-000.000-000-A09/506</t>
  </si>
  <si>
    <t>RT-CT0220164-000.000-000-A09/507</t>
  </si>
  <si>
    <t>RT-CT0220164-000.000-000-A09/508</t>
  </si>
  <si>
    <t>DE-SP0000253-000.018-000-H01/003</t>
  </si>
  <si>
    <t>DE-SP0000253-000.018-000-H01/004</t>
  </si>
  <si>
    <t>DE-SP0000151-000.015-000-F01/005</t>
  </si>
  <si>
    <t>DE-SP0000151-000.015-000-F01/006</t>
  </si>
  <si>
    <t>DE-SP0000151-000.015-000-F01/007</t>
  </si>
  <si>
    <t>DE-SP0000151-000.015-000-F01/008</t>
  </si>
  <si>
    <t>DE-SP0000151-000.015-000-F01/009</t>
  </si>
  <si>
    <t>DE-SP0000151-000.015-000-F01/010</t>
  </si>
  <si>
    <t>DE-SP0000151-000.015-000-F01/011</t>
  </si>
  <si>
    <t>DE-SPA045127-000.006-000-G14/001</t>
  </si>
  <si>
    <t>DE-SPA045127-000.006-000-G14/002</t>
  </si>
  <si>
    <t>DE-SPA045127-000.006-000-G14/003</t>
  </si>
  <si>
    <t>DE-SPA045127-000.006-000-G14/004</t>
  </si>
  <si>
    <t>DE-SPA045127-000.006-000-G14/005</t>
  </si>
  <si>
    <t>DE-SPA045127-000.006-000-G14/006</t>
  </si>
  <si>
    <t>DE-SP0000253-000.018-000-G14/008</t>
  </si>
  <si>
    <t>DE-SP0000253-000.018-000-G14/009</t>
  </si>
  <si>
    <t>DE-SP0000253-000.018-000-G14/010</t>
  </si>
  <si>
    <t>DE-SP0000253-000.018-000-G14/011</t>
  </si>
  <si>
    <t>DE-SP0000253-000.018-000-G14/012</t>
  </si>
  <si>
    <t>DE-SP0000253-000.018-000-G14/013</t>
  </si>
  <si>
    <t>DE-SP0000253-000.018-000-G14/014</t>
  </si>
  <si>
    <t>DE-SP0000253-000.018-000-G14/015</t>
  </si>
  <si>
    <t>DE-SP0000253-000.018-000-G14/016</t>
  </si>
  <si>
    <t>DE-SP0000268-217.222-000-G14/003</t>
  </si>
  <si>
    <t>DE-SP0000268-217.222-000-G14/004</t>
  </si>
  <si>
    <t>DE-SP0000350-272.297-000-G14/010</t>
  </si>
  <si>
    <t>DE-SP0000350-272.297-000-G14/011</t>
  </si>
  <si>
    <t>DE-SP0000350-272.297-000-G14/012</t>
  </si>
  <si>
    <t>DE-SP0000350-272.297-000-G14/013</t>
  </si>
  <si>
    <t>DE-SP0000350-272.297-000-G14/014</t>
  </si>
  <si>
    <t>DE-SP0000350-272.297-000-G14/015</t>
  </si>
  <si>
    <t>DE-SP0000350-272.297-000-G14/016</t>
  </si>
  <si>
    <t>DE-SP0000350-272.297-000-G14/017</t>
  </si>
  <si>
    <t>DE-SP0000350-272.297-000-G14/018</t>
  </si>
  <si>
    <t>DE-SP0000350-272.297-000-G14/019</t>
  </si>
  <si>
    <t>RT-SPA045127-000.006-000-G13/003</t>
  </si>
  <si>
    <t>ÚLTIMA REVISÃO</t>
  </si>
  <si>
    <t xml:space="preserve">Revisão </t>
  </si>
  <si>
    <t>2º emissão</t>
  </si>
  <si>
    <t>3º emissão</t>
  </si>
  <si>
    <t>4º emissão</t>
  </si>
  <si>
    <t>5º emissão</t>
  </si>
  <si>
    <t>6º emissão</t>
  </si>
  <si>
    <t>A1</t>
  </si>
  <si>
    <t>MR.DER-0001_22</t>
  </si>
  <si>
    <t>MR.DER-0004_22</t>
  </si>
  <si>
    <t>MR.DER-0002_22</t>
  </si>
  <si>
    <t>MR.DER-0003_22</t>
  </si>
  <si>
    <t>MR.DER-0005_22</t>
  </si>
  <si>
    <t>MR.DER-0006_22</t>
  </si>
  <si>
    <t>MR.DER-0007_22</t>
  </si>
  <si>
    <t>MR.DER-0008_22</t>
  </si>
  <si>
    <t>MR.DER-0009_22</t>
  </si>
  <si>
    <t>MR.DER-0010_22</t>
  </si>
  <si>
    <t>MR.DER-0011_22</t>
  </si>
  <si>
    <t>MR.DER-0012_22</t>
  </si>
  <si>
    <t>MR.DER-0013_22</t>
  </si>
  <si>
    <t>MR.DER-0014_22</t>
  </si>
  <si>
    <t>MR.DER-0015_22</t>
  </si>
  <si>
    <t>MR.DER-0016_22</t>
  </si>
  <si>
    <t>MR.DER-0017_22</t>
  </si>
  <si>
    <t>A</t>
  </si>
  <si>
    <t>MR.DER-0018_22</t>
  </si>
  <si>
    <t>0019/2022</t>
  </si>
  <si>
    <t>MR.DER-0021_22</t>
  </si>
  <si>
    <t>MR.DER-0022_22</t>
  </si>
  <si>
    <t>MR.DER-0023_22</t>
  </si>
  <si>
    <t>MR.DER-0024_22</t>
  </si>
  <si>
    <t>MR.DER-0025_22</t>
  </si>
  <si>
    <t>MR.DER-0026_22</t>
  </si>
  <si>
    <t>MR.DER-0027_22</t>
  </si>
  <si>
    <t>MR.DER-0028_22</t>
  </si>
  <si>
    <t>MR.DER-0029_22</t>
  </si>
  <si>
    <t>MR.DER-0030_22</t>
  </si>
  <si>
    <t>MR.DER-0031_22</t>
  </si>
  <si>
    <t>MR.DER-0033_22</t>
  </si>
  <si>
    <t>MR.DER-0032_22</t>
  </si>
  <si>
    <t>MR.DER-0034_22</t>
  </si>
  <si>
    <t>A2</t>
  </si>
  <si>
    <t>MR.DER-0035_22</t>
  </si>
  <si>
    <t>MR.DER-0036_22</t>
  </si>
  <si>
    <t>MR.DER-0037_22</t>
  </si>
  <si>
    <t>MR.DER-0038_22</t>
  </si>
  <si>
    <t>MR.DER-0039_22</t>
  </si>
  <si>
    <t>MR.DER-0040_22</t>
  </si>
  <si>
    <t>MR.DER-0041_22</t>
  </si>
  <si>
    <t>MR.DER-0042_22</t>
  </si>
  <si>
    <t>MR.DER-0045_22</t>
  </si>
  <si>
    <t>MR.DER-0044_22</t>
  </si>
  <si>
    <t>MR.DER-0043_22-A12</t>
  </si>
  <si>
    <t>EXT.</t>
  </si>
  <si>
    <t>2022 09 23-R-031_Revisão-Relatório_Sondagens.doc</t>
  </si>
  <si>
    <t>2022 08 24-R-031_Emissão Inicial-Programação_Sondagens.doc</t>
  </si>
  <si>
    <t>2022 08 24-R-031_Emissão Inicial-Relatório.doc</t>
  </si>
  <si>
    <t>2022 09 23-R-031_Emissão Inicial-Relatório.doc</t>
  </si>
  <si>
    <t>2022 09 21-R-031_Emissão Inicial-Relatório.doc</t>
  </si>
  <si>
    <t>2022 08 19 - Emissão Inicial.doc</t>
  </si>
  <si>
    <t>RELATÓRIO DE ENSAIOS GEOTÉCNICOS PARA PAVIMENTAÇÃO – SONDAGENS A TRADO, POÇOS E
ENSAIOS</t>
  </si>
  <si>
    <t>2022 09 23-R-031_Emissão Inicial-Programação e Ensaios.doc</t>
  </si>
  <si>
    <t>2022 09 23-R-031_Emissão Inicial-Relatório Sondagem.doc</t>
  </si>
  <si>
    <t>MR.DER-0020_22</t>
  </si>
  <si>
    <t>2022 08 25-R-031_Emissão Inicial-Relatório.doc</t>
  </si>
  <si>
    <t>RT-SPA103079-000.003-000-T01/001</t>
  </si>
  <si>
    <t>RT-SPA103079-000.003-000-T05/001</t>
  </si>
  <si>
    <t>DE-SPA103079-000.003-000-T01/001</t>
  </si>
  <si>
    <t>DE-SPA103079-000.003-000-T01/002</t>
  </si>
  <si>
    <t>DE-SPA103079-000.003-000-T01/003</t>
  </si>
  <si>
    <t>DE-SPA103079-000.003-000-T01/004</t>
  </si>
  <si>
    <t>RT-SPA103079-000.003-000-G02/001</t>
  </si>
  <si>
    <t>RT-SPA103079-000.003-000-G13/001</t>
  </si>
  <si>
    <t>RT-SPA103079-000.003-000-G13/002</t>
  </si>
  <si>
    <t>RT-SPA103079-000.003-000-H08/001</t>
  </si>
  <si>
    <t>RT-SPA103079-000.003-000-S07/001</t>
  </si>
  <si>
    <t>RT-SPA103079-000.003-000-P09/001</t>
  </si>
  <si>
    <t>RT-SPA103079-000.003-000-P09/002</t>
  </si>
  <si>
    <t>DE-SPA103079-000.003-000-F01/001</t>
  </si>
  <si>
    <t>DE-SPA103079-000.003-000-F01/002</t>
  </si>
  <si>
    <t>DE-SPA103079-000.003-000-F02/001</t>
  </si>
  <si>
    <t>DE-SPA103079-000.003-000-F03/001</t>
  </si>
  <si>
    <t>DE-SPA103079-000.003-000-F05/001</t>
  </si>
  <si>
    <t>DE-SPA103079-000.003-000-F07/001</t>
  </si>
  <si>
    <t>DE-SPA103079-000.003-000-F07/002</t>
  </si>
  <si>
    <t>DE-SPA103079-000.003-000-F07/003</t>
  </si>
  <si>
    <t>DE-SPA103079-000.003-000-F07/004</t>
  </si>
  <si>
    <t>MC-SPA103079-000.003-000-F07/001</t>
  </si>
  <si>
    <t>NS-SPA103079-000.003-000-P01/001</t>
  </si>
  <si>
    <t>DE-SPA103079-000.003-000-Q02/001</t>
  </si>
  <si>
    <t>DE-SPA103079-000.003-000-Q03/001</t>
  </si>
  <si>
    <t>MC-SPA103079-000.003-000-Q04/001</t>
  </si>
  <si>
    <t>MD-SPA103079-000.003-000-Q05/001</t>
  </si>
  <si>
    <t>DE-SPA103079-000.003-000-H04/001</t>
  </si>
  <si>
    <t>DE-SPA103079-000.003-000-H04/002</t>
  </si>
  <si>
    <t>DE-SPA103079-000.003-000-H04/003</t>
  </si>
  <si>
    <t>DE-SPA103079-000.003-000-H04/004</t>
  </si>
  <si>
    <t>DE-SPA103079-000.003-000-H06/001</t>
  </si>
  <si>
    <t>RT-SPA103079-000.003-000-H01/001</t>
  </si>
  <si>
    <t>MC-SPA103079-000.003-000-H04/001</t>
  </si>
  <si>
    <t>DE-SPA103079-000.003-000-P09/001</t>
  </si>
  <si>
    <t>DE-SPA103079-000.003-000-P09/002</t>
  </si>
  <si>
    <t>DE-SPA103079-000.003-000-P09/003</t>
  </si>
  <si>
    <t>DE-SPA103079-000.003-000-P09/004</t>
  </si>
  <si>
    <t>DE-SPA103079-000.003-000-P05/001</t>
  </si>
  <si>
    <t>DE-SPA103079-000.003-000-P05/002</t>
  </si>
  <si>
    <t>DE-SPA103079-000.003-000-P07/001</t>
  </si>
  <si>
    <t>MC-SPA103079-000.003-000-P09/001</t>
  </si>
  <si>
    <t>MC-SPA103079-000.003-000-P09/002</t>
  </si>
  <si>
    <t>MC-SPA103079-000.003-000-P09/003</t>
  </si>
  <si>
    <t>DE-SPA103079-000.003-000-L01/001</t>
  </si>
  <si>
    <t>DE-SPA103079-000.003-000-L02/001</t>
  </si>
  <si>
    <t>DE-SPA103079-000.003-000-L02/002</t>
  </si>
  <si>
    <t>DE-SPA103079-000.003-000-L02/003</t>
  </si>
  <si>
    <t>DE-SPA103079-000.003-000-L03/001</t>
  </si>
  <si>
    <t>DE-SPA103079-000.003-000-L03/002</t>
  </si>
  <si>
    <t>DE-SPA103079-000.003-000-L07/001</t>
  </si>
  <si>
    <t>DE-SPA103079-000.003-000-L07/002</t>
  </si>
  <si>
    <t>DE-SPA103079-000.003-000-L07/003</t>
  </si>
  <si>
    <t>DE-SPA103079-000.003-000-L07/004</t>
  </si>
  <si>
    <t>RT-SPA103079-000.003-000-G01/001</t>
  </si>
  <si>
    <t>DE-SPA103079-000.003-000-G12/001</t>
  </si>
  <si>
    <t>DE-SPA103079-000.003-000-G12/002</t>
  </si>
  <si>
    <t>DE-SPA103079-000.003-000-G12/003</t>
  </si>
  <si>
    <t>DE-SPA103079-000.003-000-G12/004</t>
  </si>
  <si>
    <t>RT-SPA103079-000.003-000-Q07/001</t>
  </si>
  <si>
    <t>RT-SPA103079-000.003-000-Q07/002</t>
  </si>
  <si>
    <t>DE-SPA103079-000.003-000-Q07/001</t>
  </si>
  <si>
    <t>DE-SPA103079-000.003-000-Q07/002</t>
  </si>
  <si>
    <t>RT-SPA103079-000.003-000-G18/001</t>
  </si>
  <si>
    <t>DE-SPA103079-000.003-000-G18/001</t>
  </si>
  <si>
    <t>DE-SPA103079-000.003-000-G18/002</t>
  </si>
  <si>
    <t>DE-SPA103079-000.003-000-G18/003</t>
  </si>
  <si>
    <t>DE-SPA103079-000.003-000-G18/004</t>
  </si>
  <si>
    <t>DE-SPA103079-000.003-000-I01/001</t>
  </si>
  <si>
    <t>DE-SPA103079-000.003-000-I01/002</t>
  </si>
  <si>
    <t>DE-SPA103079-000.003-000-B02/001</t>
  </si>
  <si>
    <t>DE-SPA103079-000.003-000-B02/002</t>
  </si>
  <si>
    <t>MC-SPA103079-000.003-000-B02/001</t>
  </si>
  <si>
    <t>DE-SPA103079-000.003-000-D01/001</t>
  </si>
  <si>
    <t>DE-SPA103079-000.003-000-D01/002</t>
  </si>
  <si>
    <t>CD-SPA103079-000.003-000-D02/001</t>
  </si>
  <si>
    <t>DE-SPA103079-000.003-000-D02/001</t>
  </si>
  <si>
    <t>RT-SPA103079-000.003-000-S19/001</t>
  </si>
  <si>
    <t>RT-SPA103079-000.003-000-J01/001</t>
  </si>
  <si>
    <t>RT-SPA103079-000.003-000-J04/002</t>
  </si>
  <si>
    <t>ID-SPA103079-000.003-000-A09/001</t>
  </si>
  <si>
    <t>MC-SPA103079-000.003-000-A09/001</t>
  </si>
  <si>
    <t>PL-SPA103079-000.003-000-A07/001</t>
  </si>
  <si>
    <t>RT-SPA103079-000.003-000-A09/001</t>
  </si>
  <si>
    <t>RT-SPA103079-000.003-000-A09/002</t>
  </si>
  <si>
    <t>RT-SP0000097-013.023-000-P09/001</t>
  </si>
  <si>
    <t>RT-SP0000097-013.023-000-P09/002</t>
  </si>
  <si>
    <t>DE-SP0000097-013.023-000-F01/001</t>
  </si>
  <si>
    <t>DE-SP0000097-013.023-000-F01/002</t>
  </si>
  <si>
    <t>DE-SP0000097-013.023-000-F01/003</t>
  </si>
  <si>
    <t>DE-SP0000097-013.023-000-F01/004</t>
  </si>
  <si>
    <t>DE-SP0000097-013.023-000-F01/005</t>
  </si>
  <si>
    <t>DE-SP0000097-013.023-000-F01/006</t>
  </si>
  <si>
    <t>DE-SP0000097-013.023-000-F01/007</t>
  </si>
  <si>
    <t>DE-SP0000097-013.023-000-F01/008</t>
  </si>
  <si>
    <t>RT-SP0000097-013.023-000-J01/001</t>
  </si>
  <si>
    <t>RT-SP0000151-000.016-000-P09/001</t>
  </si>
  <si>
    <t>RT-SP0000151-000.016-000-P09/002</t>
  </si>
  <si>
    <t>DE-SP0000151-000.016-000-F01/001</t>
  </si>
  <si>
    <t>DE-SP0000151-000.016-000-F01/002</t>
  </si>
  <si>
    <t>DE-SP0000151-000.016-000-F01/003</t>
  </si>
  <si>
    <t>DE-SP0000151-000.016-000-F01/004</t>
  </si>
  <si>
    <t>DE-SP0000151-000.016-000-F01/005</t>
  </si>
  <si>
    <t>DE-SP0000151-000.016-000-F01/006</t>
  </si>
  <si>
    <t>DE-SP0000151-000.016-000-F01/007</t>
  </si>
  <si>
    <t>DE-SP0000151-000.016-000-F01/008</t>
  </si>
  <si>
    <t>DE-SP0000151-000.016-000-F01/009</t>
  </si>
  <si>
    <t>DE-SP0000151-000.016-000-F01/010</t>
  </si>
  <si>
    <t>DE-SP0000151-000.016-000-F01/011</t>
  </si>
  <si>
    <t>RT-SP0000151-000.016-000-T01/001</t>
  </si>
  <si>
    <t>RT-SP0000151-000.016-000-T05/001</t>
  </si>
  <si>
    <t>RT-SP0000151-000.016-000-H09/001</t>
  </si>
  <si>
    <t>DE-SP0000151-000.016-000-T01/001</t>
  </si>
  <si>
    <t>DE-SP0000151-000.016-000-T01/002</t>
  </si>
  <si>
    <t>DE-SP0000151-000.016-000-T01/003</t>
  </si>
  <si>
    <t>DE-SP0000151-000.016-000-T01/004</t>
  </si>
  <si>
    <t>DE-SP0000151-000.016-000-T01/005</t>
  </si>
  <si>
    <t>DE-SP0000151-000.016-000-T01/006</t>
  </si>
  <si>
    <t>DE-SP0000151-000.016-000-T01/007</t>
  </si>
  <si>
    <t>DE-SP0000151-000.016-000-T01/008</t>
  </si>
  <si>
    <t>DE-SP0000151-000.016-000-T01/009</t>
  </si>
  <si>
    <t>DE-SP0000151-000.016-000-T01/010</t>
  </si>
  <si>
    <t>DE-SP0000151-000.016-000-T01/011</t>
  </si>
  <si>
    <t>DE-SP0000151-000.016-000-T01/012</t>
  </si>
  <si>
    <t>DE-SP0000151-000.016-000-T01/013</t>
  </si>
  <si>
    <t>DE-SP0000151-000.016-000-T01/014</t>
  </si>
  <si>
    <t>DE-SP0000151-000.016-000-T01/015</t>
  </si>
  <si>
    <t>DE-SP0000151-000.016-000-T01/016</t>
  </si>
  <si>
    <t>DE-SP0000151-000.016-000-T01/017</t>
  </si>
  <si>
    <t>DE-SP0000151-000.016-000-T01/018</t>
  </si>
  <si>
    <t>DE-SP0000151-000.016-000-T01/019</t>
  </si>
  <si>
    <t>DE-SP0000151-000.016-000-T01/020</t>
  </si>
  <si>
    <t>DE-SP0000151-000.016-000-T01/021</t>
  </si>
  <si>
    <t>RT-SP0000151-000.016-000-G02/001</t>
  </si>
  <si>
    <t>DE-SP0000151-000.016-000-G14/001</t>
  </si>
  <si>
    <t>DE-SP0000151-000.016-000-G14/002</t>
  </si>
  <si>
    <t>DE-SP0000151-000.016-000-G14/003</t>
  </si>
  <si>
    <t>DE-SP0000151-000.016-000-G14/004</t>
  </si>
  <si>
    <t>DE-SP0000151-000.016-000-G14/005</t>
  </si>
  <si>
    <t>DE-SP0000151-000.016-000-G14/006</t>
  </si>
  <si>
    <t>RT-SP0000151-000.016-000-G13/001</t>
  </si>
  <si>
    <t>RT-SP0000151-000.016-000-G13/002</t>
  </si>
  <si>
    <t>RT-SP0000151-000.016-000-G13/003</t>
  </si>
  <si>
    <t>RT-SP0000151-000.016-000-G13/004</t>
  </si>
  <si>
    <t>RT-SP0000151-000.016-000-H08/001</t>
  </si>
  <si>
    <t>RT-SP0000151-000.016-000-S07/001</t>
  </si>
  <si>
    <t>DE-SP0000151-000.016-000-F03/001</t>
  </si>
  <si>
    <t>DE-SP0000151-000.016-000-F03/002</t>
  </si>
  <si>
    <t>DE-SP0000151-000.016-000-F03/003</t>
  </si>
  <si>
    <t>DE-SP0000151-000.016-000-F03/004</t>
  </si>
  <si>
    <t>DE-SP0000151-000.016-000-F05/001</t>
  </si>
  <si>
    <t>DE-SP0000151-000.016-000-F07/001</t>
  </si>
  <si>
    <t>DE-SP0000151-000.016-000-F07/002</t>
  </si>
  <si>
    <t>DE-SP0000151-000.016-000-F07/003</t>
  </si>
  <si>
    <t>DE-SP0000151-000.016-000-F07/004</t>
  </si>
  <si>
    <t>DE-SP0000151-000.016-000-F07/005</t>
  </si>
  <si>
    <t>DE-SP0000151-000.016-000-F07/006</t>
  </si>
  <si>
    <t>DE-SP0000151-000.016-000-F07/007</t>
  </si>
  <si>
    <t>DE-SP0000151-000.016-000-F07/008</t>
  </si>
  <si>
    <t>DE-SP0000151-000.016-000-F07/009</t>
  </si>
  <si>
    <t>DE-SP0000151-000.016-000-F07/010</t>
  </si>
  <si>
    <t>DE-SP0000151-000.016-000-F07/011</t>
  </si>
  <si>
    <t>DE-SP0000151-000.016-000-F07/012</t>
  </si>
  <si>
    <t>DE-SP0000151-000.016-000-F07/013</t>
  </si>
  <si>
    <t>DE-SP0000151-000.016-000-F07/014</t>
  </si>
  <si>
    <t>DE-SP0000151-000.016-000-F07/015</t>
  </si>
  <si>
    <t>DE-SP0000151-000.016-000-F07/016</t>
  </si>
  <si>
    <t>DE-SP0000151-000.016-000-F07/017</t>
  </si>
  <si>
    <t>DE-SP0000151-000.016-000-F07/018</t>
  </si>
  <si>
    <t>DE-SP0000151-000.016-000-F07/019</t>
  </si>
  <si>
    <t>DE-SP0000151-000.016-000-F07/020</t>
  </si>
  <si>
    <t>MC-SP0000151-000.016-000-F07/001</t>
  </si>
  <si>
    <t>NS-SP0000151-000.016-000-P01/001</t>
  </si>
  <si>
    <t>DE-SP0000151-000.016-000-Q02/001</t>
  </si>
  <si>
    <t>DE-SP0000151-000.016-000-Q02/002</t>
  </si>
  <si>
    <t>DE-SP0000151-000.016-000-Q02/003</t>
  </si>
  <si>
    <t>DE-SP0000151-000.016-000-Q02/004</t>
  </si>
  <si>
    <t>DE-SP0000151-000.016-000-Q03/001</t>
  </si>
  <si>
    <t>DE-SP0000151-000.016-000-Q03/002</t>
  </si>
  <si>
    <t>DE-SP0000151-000.016-000-Q03/003</t>
  </si>
  <si>
    <t>DE-SP0000151-000.016-000-Q03/004</t>
  </si>
  <si>
    <t>MC-SP0000151-000.016-000-Q04/001</t>
  </si>
  <si>
    <t>MD-SP0000151-000.016-000-Q05/001</t>
  </si>
  <si>
    <t>DE-SP0000151-000.016-000-H01/001</t>
  </si>
  <si>
    <t>DE-SP0000151-000.016-000-H04/001</t>
  </si>
  <si>
    <t>DE-SP0000151-000.016-000-H04/002</t>
  </si>
  <si>
    <t>DE-SP0000151-000.016-000-H04/003</t>
  </si>
  <si>
    <t>DE-SP0000151-000.016-000-H04/004</t>
  </si>
  <si>
    <t>DE-SP0000151-000.016-000-H04/005</t>
  </si>
  <si>
    <t>DE-SP0000151-000.016-000-H04/006</t>
  </si>
  <si>
    <t>DE-SP0000151-000.016-000-H04/007</t>
  </si>
  <si>
    <t>DE-SP0000151-000.016-000-H04/008</t>
  </si>
  <si>
    <t>DE-SP0000151-000.016-000-H04/009</t>
  </si>
  <si>
    <t>DE-SP0000151-000.016-000-H04/010</t>
  </si>
  <si>
    <t>DE-SP0000151-000.016-000-H04/011</t>
  </si>
  <si>
    <t>DE-SP0000151-000.016-000-H04/012</t>
  </si>
  <si>
    <t>DE-SP0000151-000.016-000-H04/013</t>
  </si>
  <si>
    <t>DE-SP0000151-000.016-000-H04/014</t>
  </si>
  <si>
    <t>DE-SP0000151-000.016-000-H04/015</t>
  </si>
  <si>
    <t>DE-SP0000151-000.016-000-H04/016</t>
  </si>
  <si>
    <t>DE-SP0000151-000.016-000-H04/017</t>
  </si>
  <si>
    <t>DE-SP0000151-000.016-000-H04/018</t>
  </si>
  <si>
    <t>DE-SP0000151-000.016-000-H04/019</t>
  </si>
  <si>
    <t>DE-SP0000151-000.016-000-H04/020</t>
  </si>
  <si>
    <t>DE-SP0000151-000.016-000-H06/001</t>
  </si>
  <si>
    <t>DE-SP0000151-000.016-000-H06/002</t>
  </si>
  <si>
    <t>DE-SP0000151-000.016-000-H06/003</t>
  </si>
  <si>
    <t>DE-SP0000151-000.016-000-H06/004</t>
  </si>
  <si>
    <t>DE-SP0000151-000.016-000-H06/005</t>
  </si>
  <si>
    <t>DE-SP0000151-000.016-000-H06/006</t>
  </si>
  <si>
    <t>DE-SP0000151-000.016-000-C03/001</t>
  </si>
  <si>
    <t>DE-SP0000151-000.016-000-C03/002</t>
  </si>
  <si>
    <t>DE-SP0000151-000.016-000-C03/003</t>
  </si>
  <si>
    <t>DE-SP0000151-000.016-000-C03/004</t>
  </si>
  <si>
    <t>DE-SP0000151-000.016-000-C03/005</t>
  </si>
  <si>
    <t>DE-SP0000151-000.016-000-C03/006</t>
  </si>
  <si>
    <t>DE-SP0000151-000.016-000-C03/007</t>
  </si>
  <si>
    <t>RT-SP0000151-000.016-000-H01/001</t>
  </si>
  <si>
    <t>MC-SP0000151-000.016-000-H04/001</t>
  </si>
  <si>
    <t>DE-SP0000151-000.016-000-P05/001</t>
  </si>
  <si>
    <t>DE-SP0000151-000.016-000-P05/002</t>
  </si>
  <si>
    <t>DE-SP0000151-000.016-000-P05/003</t>
  </si>
  <si>
    <t>DE-SP0000151-000.016-000-P05/004</t>
  </si>
  <si>
    <t>MC-SP0000151-000.016-000-P09/001</t>
  </si>
  <si>
    <t>MC-SP0000151-000.016-000-P09/002</t>
  </si>
  <si>
    <t>MC-SP0000151-000.016-000-P09/003</t>
  </si>
  <si>
    <t>DE-SP0000151-000.016-000-L01/001</t>
  </si>
  <si>
    <t>DE-SP0000151-000.016-000-L02/001</t>
  </si>
  <si>
    <t>DE-SP0000151-000.016-000-L02/002</t>
  </si>
  <si>
    <t>DE-SP0000151-000.016-000-L02/003</t>
  </si>
  <si>
    <t>DE-SP0000151-000.016-000-L02/004</t>
  </si>
  <si>
    <t>DE-SP0000151-000.016-000-L03/001</t>
  </si>
  <si>
    <t>DE-SP0000151-000.016-000-L03/002</t>
  </si>
  <si>
    <t>DE-SP0000151-000.016-000-L07/001</t>
  </si>
  <si>
    <t>DE-SP0000151-000.016-000-L07/002</t>
  </si>
  <si>
    <t>DE-SP0000151-000.016-000-L07/003</t>
  </si>
  <si>
    <t>DE-SP0000151-000.016-000-L07/004</t>
  </si>
  <si>
    <t>DE-SP0000151-000.016-000-L07/005</t>
  </si>
  <si>
    <t>DE-SP0000151-000.016-000-L07/006</t>
  </si>
  <si>
    <t>DE-SP0000151-000.016-000-L07/007</t>
  </si>
  <si>
    <t>DE-SP0000151-000.016-000-L07/008</t>
  </si>
  <si>
    <t>DE-SP0000151-000.016-000-L07/009</t>
  </si>
  <si>
    <t>DE-SP0000151-000.016-000-L07/010</t>
  </si>
  <si>
    <t>DE-SP0000151-000.016-000-L07/011</t>
  </si>
  <si>
    <t>DE-SP0000151-000.016-000-L07/012</t>
  </si>
  <si>
    <t>DE-SP0000151-000.016-000-L07/013</t>
  </si>
  <si>
    <t>DE-SP0000151-000.016-000-L07/014</t>
  </si>
  <si>
    <t>DE-SP0000151-000.016-000-L07/015</t>
  </si>
  <si>
    <t>DE-SP0000151-000.016-000-L07/016</t>
  </si>
  <si>
    <t>DE-SP0000151-000.016-000-L07/017</t>
  </si>
  <si>
    <t>DE-SP0000151-000.016-000-L07/018</t>
  </si>
  <si>
    <t>DE-SP0000151-000.016-000-L07/019</t>
  </si>
  <si>
    <t>DE-SP0000151-000.016-000-L07/020</t>
  </si>
  <si>
    <t>RT-SP0000151-000.016-000-G01/001</t>
  </si>
  <si>
    <t>DE-SP0000151-000.016-000-G12/001</t>
  </si>
  <si>
    <t>DE-SP0000151-000.016-000-G12/002</t>
  </si>
  <si>
    <t>DE-SP0000151-000.016-000-G12/003</t>
  </si>
  <si>
    <t>DE-SP0000151-000.016-000-G12/004</t>
  </si>
  <si>
    <t>DE-SP0000151-000.016-000-G12/005</t>
  </si>
  <si>
    <t>DE-SP0000151-000.016-000-G12/006</t>
  </si>
  <si>
    <t>DE-SP0000151-000.016-000-G12/007</t>
  </si>
  <si>
    <t>DE-SP0000151-000.016-000-G12/008</t>
  </si>
  <si>
    <t>DE-SP0000151-000.016-000-G12/009</t>
  </si>
  <si>
    <t>DE-SP0000151-000.016-000-G12/010</t>
  </si>
  <si>
    <t>DE-SP0000151-000.016-000-G12/011</t>
  </si>
  <si>
    <t>DE-SP0000151-000.016-000-G12/012</t>
  </si>
  <si>
    <t>DE-SP0000151-000.016-000-G12/013</t>
  </si>
  <si>
    <t>DE-SP0000151-000.016-000-G12/014</t>
  </si>
  <si>
    <t>DE-SP0000151-000.016-000-G12/015</t>
  </si>
  <si>
    <t>DE-SP0000151-000.016-000-G12/016</t>
  </si>
  <si>
    <t>DE-SP0000151-000.016-000-G12/017</t>
  </si>
  <si>
    <t>DE-SP0000151-000.016-000-G12/018</t>
  </si>
  <si>
    <t>DE-SP0000151-000.016-000-G12/019</t>
  </si>
  <si>
    <t>DE-SP0000151-000.016-000-G12/020</t>
  </si>
  <si>
    <t>RT-SP0000151-000.016-000-Q07/001</t>
  </si>
  <si>
    <t>RT-SP0000151-000.016-000-G18/001</t>
  </si>
  <si>
    <t>DE-SP0000151-000.016-000-G18/001</t>
  </si>
  <si>
    <t>DE-SP0000151-000.016-000-G18/002</t>
  </si>
  <si>
    <t>DE-SP0000151-000.016-000-G18/003</t>
  </si>
  <si>
    <t>MC-SP0000151-000.016-000-G15/002</t>
  </si>
  <si>
    <t>MC-SP0000151-000.016-000-G15/003</t>
  </si>
  <si>
    <t>DE-SP0000151-000.016-000-I01/001</t>
  </si>
  <si>
    <t>DE-SP0000151-000.016-000-I01/002</t>
  </si>
  <si>
    <t>DE-SP0000151-000.016-000-I01/003</t>
  </si>
  <si>
    <t>DE-SP0000151-000.016-000-I01/004</t>
  </si>
  <si>
    <t>DE-SP0000151-000.016-000-I01/005</t>
  </si>
  <si>
    <t>DE-SP0000151-000.016-000-I01/006</t>
  </si>
  <si>
    <t>DE-SP0000151-000.016-000-I01/007</t>
  </si>
  <si>
    <t>DE-SP0000151-000.016-000-I01/008</t>
  </si>
  <si>
    <t>DE-SP0000151-000.016-000-I01/009</t>
  </si>
  <si>
    <t>DE-SP0000151-000.016-000-I01/010</t>
  </si>
  <si>
    <t>DE-SP0000151-000.016-000-I01/011</t>
  </si>
  <si>
    <t>DE-SP0000151-000.016-000-D01/001</t>
  </si>
  <si>
    <t>DE-SP0000151-000.016-000-D01/002</t>
  </si>
  <si>
    <t>DE-SP0000151-000.016-000-D01/003</t>
  </si>
  <si>
    <t>DE-SP0000151-000.016-000-D01/004</t>
  </si>
  <si>
    <t>DE-SP0000151-000.016-000-D01/005</t>
  </si>
  <si>
    <t>DE-SP0000151-000.016-000-D01/006</t>
  </si>
  <si>
    <t>DE-SP0000151-000.016-000-D01/007</t>
  </si>
  <si>
    <t>DE-SP0000151-000.016-000-D01/008</t>
  </si>
  <si>
    <t>RT-SP0000151-000.016-000-S19/001</t>
  </si>
  <si>
    <t>RT-SP0000151-000.016-000-J01/001</t>
  </si>
  <si>
    <t>RT-SP0000151-000.016-000-J04/001</t>
  </si>
  <si>
    <t>ID-SP0000151-000.016-000-A09/001</t>
  </si>
  <si>
    <t>MC-SP0000151-000.016-000-A09/001</t>
  </si>
  <si>
    <t>PL-SP0000151-000.016-000-A07/001</t>
  </si>
  <si>
    <t>RT-SP0000151-000.016-000-A09/001</t>
  </si>
  <si>
    <t>RT-SP0000151-000.016-000-A09/002</t>
  </si>
  <si>
    <t>RT-SP0000097-013.023-000-T01/001</t>
  </si>
  <si>
    <t>RT-SP0000097-013.023-000-T05/001</t>
  </si>
  <si>
    <t>RT-SP0000097-013.023-000-H09/001</t>
  </si>
  <si>
    <t>DE-SP0000097-013.023-000-T01/001</t>
  </si>
  <si>
    <t>DE-SP0000097-013.023-000-T01/002</t>
  </si>
  <si>
    <t>DE-SP0000097-013.023-000-T01/003</t>
  </si>
  <si>
    <t>DE-SP0000097-013.023-000-T01/004</t>
  </si>
  <si>
    <t>DE-SP0000097-013.023-000-T01/005</t>
  </si>
  <si>
    <t>DE-SP0000097-013.023-000-T01/006</t>
  </si>
  <si>
    <t>DE-SP0000097-013.023-000-T01/007</t>
  </si>
  <si>
    <t>DE-SP0000097-013.023-000-T01/008</t>
  </si>
  <si>
    <t>DE-SP0000097-013.023-000-T01/009</t>
  </si>
  <si>
    <t>DE-SP0000097-013.023-000-T01/010</t>
  </si>
  <si>
    <t>DE-SP0000097-013.023-000-T01/011</t>
  </si>
  <si>
    <t>DE-SP0000097-013.023-000-T01/012</t>
  </si>
  <si>
    <t>DE-SP0000097-013.023-000-T01/013</t>
  </si>
  <si>
    <t>DE-SP0000097-013.023-000-T01/014</t>
  </si>
  <si>
    <t>DE-SP0000097-013.023-000-T01/015</t>
  </si>
  <si>
    <t>RT-SP0000097-013.023-000-G02/001</t>
  </si>
  <si>
    <t>DE-SP0000097-013.023-000-G14/001</t>
  </si>
  <si>
    <t>DE-SP0000097-013.023-000-G14/002</t>
  </si>
  <si>
    <t>DE-SP0000097-013.023-000-G14/003</t>
  </si>
  <si>
    <t>DE-SP0000097-013.023-000-G14/004</t>
  </si>
  <si>
    <t>DE-SP0000097-013.023-000-G14/005</t>
  </si>
  <si>
    <t>RT-SP0000097-013.023-000-G13/001</t>
  </si>
  <si>
    <t>RT-SP0000097-013.023-000-H08/001</t>
  </si>
  <si>
    <t>RT-SP0000097-013.023-000-S07/001</t>
  </si>
  <si>
    <t>DE-SP0000097-013.023-000-F02/001</t>
  </si>
  <si>
    <t>DE-SP0000097-013.023-000-F03/001</t>
  </si>
  <si>
    <t>DE-SP0000097-013.023-000-F05/001</t>
  </si>
  <si>
    <t>DE-SP0000097-013.023-000-F07/001</t>
  </si>
  <si>
    <t>DE-SP0000097-013.023-000-F07/002</t>
  </si>
  <si>
    <t>DE-SP0000097-013.023-000-F07/003</t>
  </si>
  <si>
    <t>DE-SP0000097-013.023-000-F07/004</t>
  </si>
  <si>
    <t>DE-SP0000097-013.023-000-F07/005</t>
  </si>
  <si>
    <t>DE-SP0000097-013.023-000-F07/006</t>
  </si>
  <si>
    <t>DE-SP0000097-013.023-000-F07/007</t>
  </si>
  <si>
    <t>DE-SP0000097-013.023-000-F07/008</t>
  </si>
  <si>
    <t>DE-SP0000097-013.023-000-F07/009</t>
  </si>
  <si>
    <t>DE-SP0000097-013.023-000-F07/010</t>
  </si>
  <si>
    <t>DE-SP0000097-013.023-000-F07/011</t>
  </si>
  <si>
    <t>DE-SP0000097-013.023-000-F07/012</t>
  </si>
  <si>
    <t>DE-SP0000097-013.023-000-F07/014</t>
  </si>
  <si>
    <t>MC-SP0000097-013.023-000-F07/001</t>
  </si>
  <si>
    <t>NS-SP0000097-013.023-000-P01/001</t>
  </si>
  <si>
    <t>NS-SP0000097-013.023-000-P01/002</t>
  </si>
  <si>
    <t>NS-SP0000097-013.023-000-P01/003</t>
  </si>
  <si>
    <t>DE-SP0000097-013.023-000-Q02/001</t>
  </si>
  <si>
    <t>DE-SP0000097-013.023-000-Q02/002</t>
  </si>
  <si>
    <t>DE-SP0000097-013.023-000-Q02/003</t>
  </si>
  <si>
    <t>DE-SP0000097-013.023-000-Q03/001</t>
  </si>
  <si>
    <t>DE-SP0000097-013.023-000-Q03/002</t>
  </si>
  <si>
    <t>DE-SP0000097-013.023-000-Q03/003</t>
  </si>
  <si>
    <t>MC-SP0000097-013.023-000-Q04/001</t>
  </si>
  <si>
    <t>MD-SP0000097-013.023-000-Q05/001</t>
  </si>
  <si>
    <t>DE-SP0000097-013.023-000-H04/001</t>
  </si>
  <si>
    <t>DE-SP0000097-013.023-000-H04/002</t>
  </si>
  <si>
    <t>DE-SP0000097-013.023-000-H04/003</t>
  </si>
  <si>
    <t>DE-SP0000097-013.023-000-H04/004</t>
  </si>
  <si>
    <t>DE-SP0000097-013.023-000-H04/005</t>
  </si>
  <si>
    <t>DE-SP0000097-013.023-000-H04/006</t>
  </si>
  <si>
    <t>DE-SP0000097-013.023-000-H04/007</t>
  </si>
  <si>
    <t>DE-SP0000097-013.023-000-H04/008</t>
  </si>
  <si>
    <t>DE-SP0000097-013.023-000-H04/009</t>
  </si>
  <si>
    <t>DE-SP0000097-013.023-000-H04/010</t>
  </si>
  <si>
    <t>DE-SP0000097-013.023-000-H04/011</t>
  </si>
  <si>
    <t>DE-SP0000097-013.023-000-H04/012</t>
  </si>
  <si>
    <t>DE-SP0000097-013.023-000-H04/013</t>
  </si>
  <si>
    <t>DE-SP0000097-013.023-000-H04/014</t>
  </si>
  <si>
    <t>DE-SP0000097-013.023-000-H06/001</t>
  </si>
  <si>
    <t>DE-SP0000097-013.023-000-H06/002</t>
  </si>
  <si>
    <t>DE-SP0000097-013.023-000-H06/003</t>
  </si>
  <si>
    <t>DE-SP0000097-013.023-000-H06/004</t>
  </si>
  <si>
    <t>RT-SP0000097-013.023-000-H01/001</t>
  </si>
  <si>
    <t>MC-SP0000097-013.023-000-H04/001</t>
  </si>
  <si>
    <t>DE-SP0000097-013.023-000-P05/001</t>
  </si>
  <si>
    <t>DE-SP0000097-013.023-000-P05/002</t>
  </si>
  <si>
    <t>DE-SP0000097-013.023-000-P05/003</t>
  </si>
  <si>
    <t>DE-SP0000097-013.023-000-P07/001</t>
  </si>
  <si>
    <t>MC-SP0000097-013.023-000-P09/001</t>
  </si>
  <si>
    <t>MC-SP0000097-013.023-000-P09/002</t>
  </si>
  <si>
    <t>MC-SP0000097-013.023-000-P09/003</t>
  </si>
  <si>
    <t>DE-SP0000097-013.023-000-L01/001</t>
  </si>
  <si>
    <t>DE-SP0000097-013.023-000-L02/001</t>
  </si>
  <si>
    <t>DE-SP0000097-013.023-000-L02/002</t>
  </si>
  <si>
    <t>DE-SP0000097-013.023-000-L02/003</t>
  </si>
  <si>
    <t>DE-SP0000097-013.023-000-L02/004</t>
  </si>
  <si>
    <t>DE-SP0000097-013.023-000-L03/001</t>
  </si>
  <si>
    <t>DE-SP0000097-013.023-000-L03/002</t>
  </si>
  <si>
    <t>DE-SP0000097-013.023-000-L07/001</t>
  </si>
  <si>
    <t>DE-SP0000097-013.023-000-L07/002</t>
  </si>
  <si>
    <t>DE-SP0000097-013.023-000-L07/003</t>
  </si>
  <si>
    <t>DE-SP0000097-013.023-000-L07/004</t>
  </si>
  <si>
    <t>DE-SP0000097-013.023-000-L07/005</t>
  </si>
  <si>
    <t>DE-SP0000097-013.023-000-L07/006</t>
  </si>
  <si>
    <t>DE-SP0000097-013.023-000-L07/007</t>
  </si>
  <si>
    <t>DE-SP0000097-013.023-000-L07/008</t>
  </si>
  <si>
    <t>DE-SP0000097-013.023-000-L07/010</t>
  </si>
  <si>
    <t>DE-SP0000097-013.023-000-L07/011</t>
  </si>
  <si>
    <t>DE-SP0000097-013.023-000-L07/012</t>
  </si>
  <si>
    <t>DE-SP0000097-013.023-000-L07/013</t>
  </si>
  <si>
    <t>DE-SP0000097-013.023-000-L07/014</t>
  </si>
  <si>
    <t>RT-SP0000097-013.023-000-G01/001</t>
  </si>
  <si>
    <t>DE-SP0000097-013.023-000-G12/001</t>
  </si>
  <si>
    <t>DE-SP0000097-013.023-000-G12/002</t>
  </si>
  <si>
    <t>DE-SP0000097-013.023-000-G12/003</t>
  </si>
  <si>
    <t>DE-SP0000097-013.023-000-G12/004</t>
  </si>
  <si>
    <t>DE-SP0000097-013.023-000-G12/005</t>
  </si>
  <si>
    <t>DE-SP0000097-013.023-000-G12/006</t>
  </si>
  <si>
    <t>DE-SP0000097-013.023-000-G12/007</t>
  </si>
  <si>
    <t>DE-SP0000097-013.023-000-G12/008</t>
  </si>
  <si>
    <t>DE-SP0000097-013.023-000-G12/009</t>
  </si>
  <si>
    <t>DE-SP0000097-013.023-000-G12/010</t>
  </si>
  <si>
    <t>DE-SP0000097-013.023-000-G12/011</t>
  </si>
  <si>
    <t>DE-SP0000097-013.023-000-G12/012</t>
  </si>
  <si>
    <t>DE-SP0000097-013.023-000-G12/013</t>
  </si>
  <si>
    <t>DE-SP0000097-013.023-000-G12/014</t>
  </si>
  <si>
    <t>RT-SP0000097-013.023-000-G18/001</t>
  </si>
  <si>
    <t>RT-SP0000097-013.023-000-G18/002</t>
  </si>
  <si>
    <t>DE-SP0000097-013.023-000-G18/001</t>
  </si>
  <si>
    <t>DE-SP0000097-013.023-000-G18/002</t>
  </si>
  <si>
    <t>DE-SP0000097-013.023-000-G18/003</t>
  </si>
  <si>
    <t>DE-SP0000097-013.023-000-I01/001</t>
  </si>
  <si>
    <t>DE-SP0000097-013.023-000-I01/002</t>
  </si>
  <si>
    <t>DE-SP0000097-013.023-000-I01/003</t>
  </si>
  <si>
    <t>DE-SP0000097-013.023-000-I01/004</t>
  </si>
  <si>
    <t>DE-SP0000097-013.023-000-I01/005</t>
  </si>
  <si>
    <t>DE-SP0000097-013.023-000-I01/006</t>
  </si>
  <si>
    <t>DE-SP0000097-013.023-000-I01/007</t>
  </si>
  <si>
    <t>DE-SP0000097-013.023-000-I01/008</t>
  </si>
  <si>
    <t>DE-SP0000097-013.023-000-B02/001</t>
  </si>
  <si>
    <t>DE-SP0000097-013.023-000-B02/002</t>
  </si>
  <si>
    <t>DE-SP0000097-013.023-000-D01/001</t>
  </si>
  <si>
    <t>DE-SP0000097-013.023-000-D01/002</t>
  </si>
  <si>
    <t>DE-SP0000097-013.023-000-D01/003</t>
  </si>
  <si>
    <t>DE-SP0000097-013.023-000-D01/004</t>
  </si>
  <si>
    <t>DE-SP0000097-013.023-000-D01/005</t>
  </si>
  <si>
    <t>RT-SP0000097-013.023-000-S19/001</t>
  </si>
  <si>
    <t>RT-SP0000097-013.023-000-J04/001</t>
  </si>
  <si>
    <t>ID-SP0000097-013.023-000-A09/001</t>
  </si>
  <si>
    <t>MC-SP0000097-013.023-000-A09/001</t>
  </si>
  <si>
    <t>PL-SP0000097-013.023-000-A07/001</t>
  </si>
  <si>
    <t>RT-SP0000097-013.023-000-A09/001</t>
  </si>
  <si>
    <t>RT-SP0000253-000.019-000-T01/001</t>
  </si>
  <si>
    <t>RT-SP0000253-000.019-000-T05/001</t>
  </si>
  <si>
    <t>RT-SP0000253-000.019-000-H09/001</t>
  </si>
  <si>
    <t>DE-SP0000253-000.019-000-T01/001</t>
  </si>
  <si>
    <t>DE-SP0000253-000.019-000-T01/002</t>
  </si>
  <si>
    <t>DE-SP0000253-000.019-000-T01/003</t>
  </si>
  <si>
    <t>DE-SP0000253-000.019-000-T01/004</t>
  </si>
  <si>
    <t>DE-SP0000253-000.019-000-T01/005</t>
  </si>
  <si>
    <t>DE-SP0000253-000.019-000-T01/006</t>
  </si>
  <si>
    <t>DE-SP0000253-000.019-000-T01/007</t>
  </si>
  <si>
    <t>DE-SP0000253-000.019-000-T01/008</t>
  </si>
  <si>
    <t>DE-SP0000253-000.019-000-T01/009</t>
  </si>
  <si>
    <t>DE-SP0000253-000.019-000-T01/010</t>
  </si>
  <si>
    <t>DE-SP0000253-000.019-000-T01/011</t>
  </si>
  <si>
    <t>DE-SP0000253-000.019-000-T01/012</t>
  </si>
  <si>
    <t>DE-SP0000253-000.019-000-T01/013</t>
  </si>
  <si>
    <t>DE-SP0000253-000.019-000-T01/014</t>
  </si>
  <si>
    <t>DE-SP0000253-000.019-000-T01/015</t>
  </si>
  <si>
    <t>DE-SP0000253-000.019-000-T01/016</t>
  </si>
  <si>
    <t>DE-SP0000253-000.019-000-T01/017</t>
  </si>
  <si>
    <t>DE-SP0000253-000.019-000-T01/018</t>
  </si>
  <si>
    <t>DE-SP0000253-000.019-000-T01/019</t>
  </si>
  <si>
    <t>DE-SP0000253-000.019-000-T01/020</t>
  </si>
  <si>
    <t>DE-SP0000253-000.019-000-T01/021</t>
  </si>
  <si>
    <t>DE-SP0000253-000.019-000-T01/022</t>
  </si>
  <si>
    <t>DE-SP0000253-000.019-000-T01/023</t>
  </si>
  <si>
    <t>DE-SP0000253-000.019-000-T01/024</t>
  </si>
  <si>
    <t>DE-SP0000253-000.019-000-T01/025</t>
  </si>
  <si>
    <t>DE-SP0000253-000.019-000-T01/026</t>
  </si>
  <si>
    <t>RT-SP0000253-000.019-000-G02/001</t>
  </si>
  <si>
    <t>DE-SP0000253-000.019-000-G14/002</t>
  </si>
  <si>
    <t>DE-SP0000253-000.019-000-G14/003</t>
  </si>
  <si>
    <t>DE-SP0000253-000.019-000-G14/004</t>
  </si>
  <si>
    <t>DE-SP0000253-000.019-000-G14/005</t>
  </si>
  <si>
    <t>DE-SP0000253-000.019-000-G14/006</t>
  </si>
  <si>
    <t>DE-SP0000253-000.019-000-G14/007</t>
  </si>
  <si>
    <t>DE-SP0000253-000.019-000-G14/008</t>
  </si>
  <si>
    <t>DE-SP0000253-000.019-000-G14/009</t>
  </si>
  <si>
    <t>DE-SP0000253-000.019-000-G14/010</t>
  </si>
  <si>
    <t>DE-SP0000253-000.019-000-G14/011</t>
  </si>
  <si>
    <t>DE-SP0000253-000.019-000-G14/012</t>
  </si>
  <si>
    <t>DE-SP0000253-000.019-000-G14/013</t>
  </si>
  <si>
    <t>DE-SP0000253-000.019-000-G14/014</t>
  </si>
  <si>
    <t>DE-SP0000253-000.019-000-G14/015</t>
  </si>
  <si>
    <t>DE-SP0000253-000.019-000-G14/016</t>
  </si>
  <si>
    <t>RT-SP0000253-000.019-000-G13/001</t>
  </si>
  <si>
    <t>RT-SP0000253-000.019-000-G13/002</t>
  </si>
  <si>
    <t>RT-SP0000253-000.019-000-G13/003</t>
  </si>
  <si>
    <t>RT-SP0000253-000.019-000-G13/004</t>
  </si>
  <si>
    <t>RT-SP0000253-000.019-000-G13/005</t>
  </si>
  <si>
    <t>RT-SP0000253-000.019-000-H08/001</t>
  </si>
  <si>
    <t>RT-SP0000253-000.019-000-S07/001</t>
  </si>
  <si>
    <t>RT-SP0000253-000.019-000-P09/001</t>
  </si>
  <si>
    <t>RT-SP0000253-000.019-000-P09/002</t>
  </si>
  <si>
    <t>DE-SP0000253-000.019-000-F01/001</t>
  </si>
  <si>
    <t>DE-SP0000253-000.019-000-F01/002</t>
  </si>
  <si>
    <t>DE-SP0000253-000.019-000-F01/003</t>
  </si>
  <si>
    <t>DE-SP0000253-000.019-000-F01/004</t>
  </si>
  <si>
    <t>DE-SP0000253-000.019-000-F01/005</t>
  </si>
  <si>
    <t>DE-SP0000253-000.019-000-F01/006</t>
  </si>
  <si>
    <t>DE-SP0000253-000.019-000-F01/007</t>
  </si>
  <si>
    <t>DE-SP0000253-000.019-000-F01/008</t>
  </si>
  <si>
    <t>DE-SP0000253-000.019-000-F01/009</t>
  </si>
  <si>
    <t>DE-SP0000253-000.019-000-F01/010</t>
  </si>
  <si>
    <t>DE-SP0000253-000.019-000-F01/011</t>
  </si>
  <si>
    <t>DE-SP0000253-000.019-000-F01/012</t>
  </si>
  <si>
    <t>DE-SP0000253-000.019-000-F01/013</t>
  </si>
  <si>
    <t>DE-SP0000253-000.019-000-F02/001</t>
  </si>
  <si>
    <t>DE-SP0000253-000.019-000-F05/001</t>
  </si>
  <si>
    <t>DE-SP0000253-000.019-000-F07/001</t>
  </si>
  <si>
    <t>DE-SP0000253-000.019-000-F07/002</t>
  </si>
  <si>
    <t>DE-SP0000253-000.019-000-F07/003</t>
  </si>
  <si>
    <t>DE-SP0000253-000.019-000-F07/004</t>
  </si>
  <si>
    <t>DE-SP0000253-000.019-000-F07/005</t>
  </si>
  <si>
    <t>DE-SP0000253-000.019-000-F07/006</t>
  </si>
  <si>
    <t>DE-SP0000253-000.019-000-F07/007</t>
  </si>
  <si>
    <t>DE-SP0000253-000.019-000-F07/008</t>
  </si>
  <si>
    <t>DE-SP0000253-000.019-000-F07/009</t>
  </si>
  <si>
    <t>DE-SP0000253-000.019-000-F07/010</t>
  </si>
  <si>
    <t>DE-SP0000253-000.019-000-F07/011</t>
  </si>
  <si>
    <t>DE-SP0000253-000.019-000-F07/012</t>
  </si>
  <si>
    <t>DE-SP0000253-000.019-000-F07/013</t>
  </si>
  <si>
    <t>DE-SP0000253-000.019-000-F07/014</t>
  </si>
  <si>
    <t>DE-SP0000253-000.019-000-F07/015</t>
  </si>
  <si>
    <t>DE-SP0000253-000.019-000-F07/016</t>
  </si>
  <si>
    <t>DE-SP0000253-000.019-000-F07/017</t>
  </si>
  <si>
    <t>DE-SP0000253-000.019-000-F07/018</t>
  </si>
  <si>
    <t>DE-SP0000253-000.019-000-F07/019</t>
  </si>
  <si>
    <t>DE-SP0000253-000.019-000-F07/020</t>
  </si>
  <si>
    <t>DE-SP0000253-000.019-000-F07/021</t>
  </si>
  <si>
    <t>DE-SP0000253-000.019-000-F07/022</t>
  </si>
  <si>
    <t>DE-SP0000253-000.019-000-F07/023</t>
  </si>
  <si>
    <t>DE-SP0000253-000.019-000-F07/024</t>
  </si>
  <si>
    <t>DE-SP0000253-000.019-000-F07/025</t>
  </si>
  <si>
    <t>DE-SP0000253-000.019-000-F07/026</t>
  </si>
  <si>
    <t>DE-SP0000253-000.019-000-F07/027</t>
  </si>
  <si>
    <t>MC-SP0000253-000.019-000-F07/001</t>
  </si>
  <si>
    <t>NS-SP0000253-000.019-000-P01/001</t>
  </si>
  <si>
    <t>DE-SP0000253-000.019-000-Q02/001</t>
  </si>
  <si>
    <t>DE-SP0000253-000.019-000-Q02/002</t>
  </si>
  <si>
    <t>DE-SP0000253-000.019-000-Q02/003</t>
  </si>
  <si>
    <t>DE-SP0000253-000.019-000-Q02/004</t>
  </si>
  <si>
    <t>DE-SP0000253-000.019-000-Q02/005</t>
  </si>
  <si>
    <t>DE-SP0000253-000.019-000-Q03/001</t>
  </si>
  <si>
    <t>DE-SP0000253-000.019-000-Q03/002</t>
  </si>
  <si>
    <t>DE-SP0000253-000.019-000-Q03/003</t>
  </si>
  <si>
    <t>DE-SP0000253-000.019-000-Q03/004</t>
  </si>
  <si>
    <t>DE-SP0000253-000.019-000-Q03/005</t>
  </si>
  <si>
    <t>MC-SP0000253-000.019-000-Q04/001</t>
  </si>
  <si>
    <t>MD-SP0000253-000.019-000-Q05/001</t>
  </si>
  <si>
    <t>DE-SP0000253-000.019-000-H01/101</t>
  </si>
  <si>
    <t>DE-SP0000253-000.019-000-H01/001</t>
  </si>
  <si>
    <t>DE-SP0000253-000.019-000-H01/002</t>
  </si>
  <si>
    <t>DE-SP0000253-000.019-000-H01/003</t>
  </si>
  <si>
    <t>DE-SP0000253-000.019-000-H01/004</t>
  </si>
  <si>
    <t>DE-SP0000253-000.019-000-H04/001</t>
  </si>
  <si>
    <t>DE-SP0000253-000.019-000-H04/002</t>
  </si>
  <si>
    <t>DE-SP0000253-000.019-000-H04/003</t>
  </si>
  <si>
    <t>DE-SP0000253-000.019-000-H04/004</t>
  </si>
  <si>
    <t>DE-SP0000253-000.019-000-H04/005</t>
  </si>
  <si>
    <t>DE-SP0000253-000.019-000-H04/006</t>
  </si>
  <si>
    <t>DE-SP0000253-000.019-000-H04/007</t>
  </si>
  <si>
    <t>DE-SP0000253-000.019-000-H04/008</t>
  </si>
  <si>
    <t>DE-SP0000253-000.019-000-H04/009</t>
  </si>
  <si>
    <t>DE-SP0000253-000.019-000-H04/010</t>
  </si>
  <si>
    <t>DE-SP0000253-000.019-000-H04/011</t>
  </si>
  <si>
    <t>DE-SP0000253-000.019-000-H04/012</t>
  </si>
  <si>
    <t>DE-SP0000253-000.019-000-H04/013</t>
  </si>
  <si>
    <t>DE-SP0000253-000.019-000-H04/014</t>
  </si>
  <si>
    <t>DE-SP0000253-000.019-000-H04/015</t>
  </si>
  <si>
    <t>DE-SP0000253-000.019-000-H04/016</t>
  </si>
  <si>
    <t>DE-SP0000253-000.019-000-H04/017</t>
  </si>
  <si>
    <t>DE-SP0000253-000.019-000-H04/018</t>
  </si>
  <si>
    <t>DE-SP0000253-000.019-000-H04/019</t>
  </si>
  <si>
    <t>DE-SP0000253-000.019-000-H04/020</t>
  </si>
  <si>
    <t>DE-SP0000253-000.019-000-H04/021</t>
  </si>
  <si>
    <t>DE-SP0000253-000.019-000-H04/022</t>
  </si>
  <si>
    <t>DE-SP0000253-000.019-000-H04/023</t>
  </si>
  <si>
    <t>DE-SP0000253-000.019-000-H04/024</t>
  </si>
  <si>
    <t>DE-SP0000253-000.019-000-H04/025</t>
  </si>
  <si>
    <t>DE-SP0000253-000.019-000-H04/026</t>
  </si>
  <si>
    <t>DE-SP0000253-000.019-000-H04/027</t>
  </si>
  <si>
    <t>DE-SP0000253-000.019-000-H06/001</t>
  </si>
  <si>
    <t>DE-SP0000253-000.019-000-H06/002</t>
  </si>
  <si>
    <t>DE-SP0000253-000.019-000-H06/003</t>
  </si>
  <si>
    <t>DE-SP0000253-000.019-000-H06/004</t>
  </si>
  <si>
    <t>RT-SP0000253-000.019-000-H01/001</t>
  </si>
  <si>
    <t>MC-SP0000253-000.019-000-H04/001</t>
  </si>
  <si>
    <t>DE-SP0000253-000.019-000-P05/001</t>
  </si>
  <si>
    <t>DE-SP0000253-000.019-000-P05/002</t>
  </si>
  <si>
    <t>DE-SP0000253-000.019-000-P05/003</t>
  </si>
  <si>
    <t>DE-SP0000253-000.019-000-P05/004</t>
  </si>
  <si>
    <t>DE-SP0000253-000.019-000-P07/001</t>
  </si>
  <si>
    <t>MC-SP0000253-000.019-000-P09/001</t>
  </si>
  <si>
    <t>MC-SP0000253-000.019-000-P09/002</t>
  </si>
  <si>
    <t>MC-SP0000253-000.019-000-P09/003</t>
  </si>
  <si>
    <t>DE-SP0000253-000.019-000-L01/001</t>
  </si>
  <si>
    <t>DE-SP0000253-000.019-000-L02/001</t>
  </si>
  <si>
    <t>DE-SP0000253-000.019-000-L02/002</t>
  </si>
  <si>
    <t>DE-SP0000253-000.019-000-L02/003</t>
  </si>
  <si>
    <t>DE-SP0000253-000.019-000-L03/001</t>
  </si>
  <si>
    <t>DE-SP0000253-000.019-000-L07/001</t>
  </si>
  <si>
    <t>DE-SP0000253-000.019-000-L07/002</t>
  </si>
  <si>
    <t>DE-SP0000253-000.019-000-L07/003</t>
  </si>
  <si>
    <t>DE-SP0000253-000.019-000-L07/004</t>
  </si>
  <si>
    <t>DE-SP0000253-000.019-000-L07/005</t>
  </si>
  <si>
    <t>DE-SP0000253-000.019-000-L07/006</t>
  </si>
  <si>
    <t>DE-SP0000253-000.019-000-L07/007</t>
  </si>
  <si>
    <t>DE-SP0000253-000.019-000-L07/008</t>
  </si>
  <si>
    <t>DE-SP0000253-000.019-000-L07/009</t>
  </si>
  <si>
    <t>DE-SP0000253-000.019-000-L07/010</t>
  </si>
  <si>
    <t>DE-SP0000253-000.019-000-L07/011</t>
  </si>
  <si>
    <t>DE-SP0000253-000.019-000-L07/012</t>
  </si>
  <si>
    <t>DE-SP0000253-000.019-000-L07/013</t>
  </si>
  <si>
    <t>DE-SP0000253-000.019-000-L07/014</t>
  </si>
  <si>
    <t>DE-SP0000253-000.019-000-L07/015</t>
  </si>
  <si>
    <t>DE-SP0000253-000.019-000-L07/016</t>
  </si>
  <si>
    <t>DE-SP0000253-000.019-000-L07/017</t>
  </si>
  <si>
    <t>DE-SP0000253-000.019-000-L07/018</t>
  </si>
  <si>
    <t>DE-SP0000253-000.019-000-L07/019</t>
  </si>
  <si>
    <t>DE-SP0000253-000.019-000-L07/020</t>
  </si>
  <si>
    <t>DE-SP0000253-000.019-000-L07/021</t>
  </si>
  <si>
    <t>DE-SP0000253-000.019-000-L07/022</t>
  </si>
  <si>
    <t>DE-SP0000253-000.019-000-L07/023</t>
  </si>
  <si>
    <t>DE-SP0000253-000.019-000-L07/024</t>
  </si>
  <si>
    <t>DE-SP0000253-000.019-000-L07/025</t>
  </si>
  <si>
    <t>DE-SP0000253-000.019-000-L07/026</t>
  </si>
  <si>
    <t>DE-SP0000253-000.019-000-L07/027</t>
  </si>
  <si>
    <t>MC-SP0000253-000.019-000-L09/001</t>
  </si>
  <si>
    <t>RT-SP0000253-000.019-000-G01/001</t>
  </si>
  <si>
    <t>DE-SP0000253-000.019-000-G12/001</t>
  </si>
  <si>
    <t>DE-SP0000253-000.019-000-G12/002</t>
  </si>
  <si>
    <t>DE-SP0000253-000.019-000-G12/003</t>
  </si>
  <si>
    <t>DE-SP0000253-000.019-000-G12/004</t>
  </si>
  <si>
    <t>DE-SP0000253-000.019-000-G12/005</t>
  </si>
  <si>
    <t>DE-SP0000253-000.019-000-G12/006</t>
  </si>
  <si>
    <t>DE-SP0000253-000.019-000-G12/007</t>
  </si>
  <si>
    <t>DE-SP0000253-000.019-000-G12/008</t>
  </si>
  <si>
    <t>DE-SP0000253-000.019-000-G12/009</t>
  </si>
  <si>
    <t>DE-SP0000253-000.019-000-G12/010</t>
  </si>
  <si>
    <t>DE-SP0000253-000.019-000-G12/011</t>
  </si>
  <si>
    <t>DE-SP0000253-000.019-000-G12/012</t>
  </si>
  <si>
    <t>DE-SP0000253-000.019-000-G12/013</t>
  </si>
  <si>
    <t>DE-SP0000253-000.019-000-G12/014</t>
  </si>
  <si>
    <t>DE-SP0000253-000.019-000-G12/015</t>
  </si>
  <si>
    <t>DE-SP0000253-000.019-000-G12/016</t>
  </si>
  <si>
    <t>DE-SP0000253-000.019-000-G12/017</t>
  </si>
  <si>
    <t>DE-SP0000253-000.019-000-G12/018</t>
  </si>
  <si>
    <t>DE-SP0000253-000.019-000-G12/019</t>
  </si>
  <si>
    <t>DE-SP0000253-000.019-000-G12/020</t>
  </si>
  <si>
    <t>DE-SP0000253-000.019-000-G12/021</t>
  </si>
  <si>
    <t>DE-SP0000253-000.019-000-G12/022</t>
  </si>
  <si>
    <t>DE-SP0000253-000.019-000-G12/023</t>
  </si>
  <si>
    <t>DE-SP0000253-000.019-000-G12/024</t>
  </si>
  <si>
    <t>DE-SP0000253-000.019-000-G12/025</t>
  </si>
  <si>
    <t>DE-SP0000253-000.019-000-G12/026</t>
  </si>
  <si>
    <t>DE-SP0000253-000.019-000-G12/027</t>
  </si>
  <si>
    <t>RT-SP0000253-000.019-000-Q07/001</t>
  </si>
  <si>
    <t>RT-SP0000253-000.019-000-Q07/002</t>
  </si>
  <si>
    <t>DE-SP0000253-000.019-000-Q07/001</t>
  </si>
  <si>
    <t>DE-SP0000253-000.019-000-Q07/002</t>
  </si>
  <si>
    <t>DE-SP0000253-000.019-000-Q07/003</t>
  </si>
  <si>
    <t>DE-SP0000253-000.019-000-Q07/004</t>
  </si>
  <si>
    <t>DE-SP0000253-000.019-000-Q07/005</t>
  </si>
  <si>
    <t>DE-SP0000253-000.019-000-Q07/006</t>
  </si>
  <si>
    <t>RT-SP0000253-000.019-000-G18/002</t>
  </si>
  <si>
    <t>DE-SP0000253-000.019-000-G18/001</t>
  </si>
  <si>
    <t>DE-SP0000253-000.019-000-G18/002</t>
  </si>
  <si>
    <t>DE-SP0000253-000.019-000-G18/003</t>
  </si>
  <si>
    <t>DE-SP0000253-000.019-000-G18/004</t>
  </si>
  <si>
    <t>DE-SP0000253-000.019-000-G18/005</t>
  </si>
  <si>
    <t>DE-SP0000253-000.019-000-G18/006</t>
  </si>
  <si>
    <t>DE-SP0000253-000.019-000-G18/007</t>
  </si>
  <si>
    <t>DE-SP0000253-000.019-000-G18/008</t>
  </si>
  <si>
    <t>MC-SP0000253-000.019-000-G15/001</t>
  </si>
  <si>
    <t>MC-SP0000253-000.019-000-G15/002</t>
  </si>
  <si>
    <t>MC-SP0000253-000.019-000-G15/003</t>
  </si>
  <si>
    <t>DE-SP0000253-000.019-000-C01/101</t>
  </si>
  <si>
    <t>DE-SP0000253-000.019-000-C01/102</t>
  </si>
  <si>
    <t>DE-SP0000253-000.019-000-C01/103</t>
  </si>
  <si>
    <t>DE-SP0000253-000.019-000-C01/104</t>
  </si>
  <si>
    <t>DE-SP0000253-000.019-000-C01/105</t>
  </si>
  <si>
    <t>DE-SP0000253-000.019-000-C01/106</t>
  </si>
  <si>
    <t>DE-SP0000253-000.019-000-C01/107</t>
  </si>
  <si>
    <t>DE-SP0000253-000.019-000-C01/108</t>
  </si>
  <si>
    <t>DE-SP0000253-000.019-000-C01/109</t>
  </si>
  <si>
    <t>DE-SP0000253-000.019-000-C01/110</t>
  </si>
  <si>
    <t>DE-SP0000253-000.019-000-C01/111</t>
  </si>
  <si>
    <t>DE-SP0000253-000.019-000-C01/112</t>
  </si>
  <si>
    <t>DE-SP0000253-000.019-000-C01/113</t>
  </si>
  <si>
    <t>DE-SP0000253-000.019-000-C01/114</t>
  </si>
  <si>
    <t>DE-SP0000253-000.019-000-C01/115</t>
  </si>
  <si>
    <t>DE-SP0000253-000.019-000-C01/116</t>
  </si>
  <si>
    <t>DE-SP0000253-000.019-000-C01/201</t>
  </si>
  <si>
    <t>DE-SP0000253-000.019-000-C01/202</t>
  </si>
  <si>
    <t>DE-SP0000253-000.019-000-C01/203</t>
  </si>
  <si>
    <t>DE-SP0000253-000.019-000-C01/204</t>
  </si>
  <si>
    <t>DE-SP0000253-000.019-000-C01/205</t>
  </si>
  <si>
    <t>DE-SP0000253-000.019-000-C01/206</t>
  </si>
  <si>
    <t>DE-SP0000253-000.019-000-C01/207</t>
  </si>
  <si>
    <t>DE-SP0000253-000.019-000-C01/208</t>
  </si>
  <si>
    <t>DE-SP0000253-000.019-000-C01/209</t>
  </si>
  <si>
    <t>DE-SP0000253-000.019-000-C01/210</t>
  </si>
  <si>
    <t>DE-SP0000253-000.019-000-C01/211</t>
  </si>
  <si>
    <t>DE-SP0000253-000.019-000-C01/212</t>
  </si>
  <si>
    <t>DE-SP0000253-000.019-000-C01/213</t>
  </si>
  <si>
    <t>DE-SP0000253-000.019-000-C01/214</t>
  </si>
  <si>
    <t>DE-SP0000253-000.019-000-C01/215</t>
  </si>
  <si>
    <t>DE-SP0000253-000.019-000-C01/216</t>
  </si>
  <si>
    <t>MC-SP0000253-000.019-000-C01/101</t>
  </si>
  <si>
    <t>MC-SP0000253-000.019-000-C01/201</t>
  </si>
  <si>
    <t>DE-SP0000253-000.019-000-I01/001</t>
  </si>
  <si>
    <t>DE-SP0000253-000.019-000-I01/002</t>
  </si>
  <si>
    <t>DE-SP0000253-000.019-000-I01/003</t>
  </si>
  <si>
    <t>DE-SP0000253-000.019-000-I01/004</t>
  </si>
  <si>
    <t>DE-SP0000253-000.019-000-I01/005</t>
  </si>
  <si>
    <t>DE-SP0000253-000.019-000-I01/006</t>
  </si>
  <si>
    <t>DE-SP0000253-000.019-000-I01/007</t>
  </si>
  <si>
    <t>DE-SP0000253-000.019-000-I01/008</t>
  </si>
  <si>
    <t>DE-SP0000253-000.019-000-I01/009</t>
  </si>
  <si>
    <t>DE-SP0000253-000.019-000-I01/010</t>
  </si>
  <si>
    <t>DE-SP0000253-000.019-000-I01/011</t>
  </si>
  <si>
    <t>DE-SP0000253-000.019-000-I01/012</t>
  </si>
  <si>
    <t>DE-SP0000253-000.019-000-I01/013</t>
  </si>
  <si>
    <t>DE-SP0000253-000.019-000-I01/014</t>
  </si>
  <si>
    <t>DE-SP0000253-000.019-000-B02/001</t>
  </si>
  <si>
    <t>DE-SP0000253-000.019-000-B02/002</t>
  </si>
  <si>
    <t>MC-SP0000253-000.019-000-B02/001</t>
  </si>
  <si>
    <t>DE-SP0000253-000.019-000-D01/001</t>
  </si>
  <si>
    <t>CD-SP0000253-000.019-000-D02/001</t>
  </si>
  <si>
    <t>DE-SP0000253-000.019-000-D02/001</t>
  </si>
  <si>
    <t>RT-SP0000253-000.019-000-S19/001</t>
  </si>
  <si>
    <t>RT-SP0000253-000.019-000-J01/001</t>
  </si>
  <si>
    <t>RT-SP0000253-000.019-000-J04/001</t>
  </si>
  <si>
    <t>ID-SP0000253-000.019-000-A09/001</t>
  </si>
  <si>
    <t>MC-SP0000253-000.019-000-A09/001</t>
  </si>
  <si>
    <t>PL-SP0000253-000.019-000-A07/001</t>
  </si>
  <si>
    <t>RT-SP0000253-000.019-000-A09/001</t>
  </si>
  <si>
    <t>RT-SP0000253-000.019-000-A09/002</t>
  </si>
  <si>
    <t>RT-SP0000268-218.222-000-T01/001</t>
  </si>
  <si>
    <t>RT-SP0000268-218.222-000-T05/001</t>
  </si>
  <si>
    <t>RT-SP0000268-218.222-000-H09/001</t>
  </si>
  <si>
    <t>DE-SP0000268-218.222-000-T01/001</t>
  </si>
  <si>
    <t>DE-SP0000268-218.222-000-T01/002</t>
  </si>
  <si>
    <t>DE-SP0000268-218.222-000-T01/003</t>
  </si>
  <si>
    <t>DE-SP0000268-218.222-000-T01/004</t>
  </si>
  <si>
    <t>DE-SP0000268-218.222-000-T01/005</t>
  </si>
  <si>
    <t>DE-SP0000268-218.222-000-T01/006</t>
  </si>
  <si>
    <t>RT-SP0000268-218.222-000-G02/001</t>
  </si>
  <si>
    <t>DE-SP0000268-218.222-000-G14/001</t>
  </si>
  <si>
    <t>DE-SP0000268-218.222-000-G14/002</t>
  </si>
  <si>
    <t>DE-SP0000268-218.222-000-G14/003</t>
  </si>
  <si>
    <t>DE-SP0000268-218.222-000-G14/004</t>
  </si>
  <si>
    <t>RT-SP0000268-218.222-000-G13/001</t>
  </si>
  <si>
    <t>RT-SP0000268-218.222-000-H08/001</t>
  </si>
  <si>
    <t>RT-SP0000268-218.222-000-S07/001</t>
  </si>
  <si>
    <t>DE-SP0000268-218.222-000-F01/001</t>
  </si>
  <si>
    <t>DE-SP0000268-218.222-000-F01/002</t>
  </si>
  <si>
    <t>DE-SP0000268-218.222-000-F01/003</t>
  </si>
  <si>
    <t>DE-SP0000268-218.222-000-F05/001</t>
  </si>
  <si>
    <t>DE-SP0000268-218.222-000-F07/001</t>
  </si>
  <si>
    <t>DE-SP0000268-218.222-000-F07/002</t>
  </si>
  <si>
    <t>DE-SP0000268-218.222-000-F07/003</t>
  </si>
  <si>
    <t>DE-SP0000268-218.222-000-F07/004</t>
  </si>
  <si>
    <t>DE-SP0000268-218.222-000-F07/005</t>
  </si>
  <si>
    <t>DE-SP0000268-218.222-000-F07/006</t>
  </si>
  <si>
    <t>DE-SP0000268-218.222-000-F07/007</t>
  </si>
  <si>
    <t>MC-SP0000268-218.222-000-F07/001</t>
  </si>
  <si>
    <t>NS-SP0000268-218.222-000-P01/001</t>
  </si>
  <si>
    <t>DE-SP0000268-218.222-000-Q02/001</t>
  </si>
  <si>
    <t>DE-SP0000268-218.222-000-Q03/001</t>
  </si>
  <si>
    <t>MC-SP0000268-218.222-000-Q04/001</t>
  </si>
  <si>
    <t>MD-SP0000268-218.222-000-Q05/001</t>
  </si>
  <si>
    <t>DE-SP0000268-218.222-000-H04/001</t>
  </si>
  <si>
    <t>DE-SP0000268-218.222-000-H04/002</t>
  </si>
  <si>
    <t>DE-SP0000268-218.222-000-H04/003</t>
  </si>
  <si>
    <t>DE-SP0000268-218.222-000-H04/004</t>
  </si>
  <si>
    <t>DE-SP0000268-218.222-000-H04/005</t>
  </si>
  <si>
    <t>DE-SP0000268-218.222-000-H04/006</t>
  </si>
  <si>
    <t>DE-SP0000268-218.222-000-H04/007</t>
  </si>
  <si>
    <t>DE-SP0000268-218.222-000-H06/001</t>
  </si>
  <si>
    <t>DE-SP0000268-218.222-000-H06/002</t>
  </si>
  <si>
    <t>RT-SP0000268-218.222-000-H01/001</t>
  </si>
  <si>
    <t>MC-SP0000268-218.222-000-H04/001</t>
  </si>
  <si>
    <t>DE-SP0000268-218.222-000-P05/001</t>
  </si>
  <si>
    <t>MC-SP0000268-218.222-000-P09/001</t>
  </si>
  <si>
    <t>MC-SP0000268-218.222-000-P09/002</t>
  </si>
  <si>
    <t>DE-SP0000268-218.222-000-L01/001</t>
  </si>
  <si>
    <t>DE-SP0000268-218.222-000-L02/001</t>
  </si>
  <si>
    <t>DE-SP0000268-218.222-000-L02/002</t>
  </si>
  <si>
    <t>DE-SP0000268-218.222-000-L03/001</t>
  </si>
  <si>
    <t>DE-SP0000268-218.222-000-L07/001</t>
  </si>
  <si>
    <t>DE-SP0000268-218.222-000-L07/002</t>
  </si>
  <si>
    <t>DE-SP0000268-218.222-000-L07/003</t>
  </si>
  <si>
    <t>DE-SP0000268-218.222-000-L07/004</t>
  </si>
  <si>
    <t>DE-SP0000268-218.222-000-L07/005</t>
  </si>
  <si>
    <t>DE-SP0000268-218.222-000-L07/006</t>
  </si>
  <si>
    <t>DE-SP0000268-218.222-000-L07/007</t>
  </si>
  <si>
    <t>RT-SP0000268-218.222-000-G01/001</t>
  </si>
  <si>
    <t>DE-SP0000268-218.222-000-G12/001</t>
  </si>
  <si>
    <t>DE-SP0000268-218.222-000-G12/002</t>
  </si>
  <si>
    <t>DE-SP0000268-218.222-000-G12/003</t>
  </si>
  <si>
    <t>DE-SP0000268-218.222-000-G12/004</t>
  </si>
  <si>
    <t>DE-SP0000268-218.222-000-G12/005</t>
  </si>
  <si>
    <t>DE-SP0000268-218.222-000-G12/006</t>
  </si>
  <si>
    <t>DE-SP0000268-218.222-000-G12/007</t>
  </si>
  <si>
    <t>RT-SP0000268-218.222-000-Q07/001</t>
  </si>
  <si>
    <t>RT-SP0000268-218.222-000-Q07/002</t>
  </si>
  <si>
    <t>DE-SP0000268-218.222-000-Q07/001</t>
  </si>
  <si>
    <t>DE-SP0000268-218.222-000-Q07/002</t>
  </si>
  <si>
    <t>RT-SP0000268-218.222-000-G18/001</t>
  </si>
  <si>
    <t>DE-SP0000268-218.222-000-G18/001</t>
  </si>
  <si>
    <t>DE-SP0000268-218.222-000-I01/001</t>
  </si>
  <si>
    <t>DE-SP0000268-218.222-000-I01/002</t>
  </si>
  <si>
    <t>DE-SP0000268-218.222-000-I01/003</t>
  </si>
  <si>
    <t>DE-SP0000268-218.222-000-B02/001</t>
  </si>
  <si>
    <t>DE-SP0000268-218.222-000-B02/002</t>
  </si>
  <si>
    <t>MC-SP0000268-218.222-000-B02/001</t>
  </si>
  <si>
    <t>RT-SP0000268-218.222-000-S19/001</t>
  </si>
  <si>
    <t>RT-SP0000268-218.222-000-J01/001</t>
  </si>
  <si>
    <t>RT-SP0000268-218.222-000-J04/001</t>
  </si>
  <si>
    <t>ID-SP0000268-218.222-000-A09/001</t>
  </si>
  <si>
    <t>MC-SP0000268-218.222-000-A09/001</t>
  </si>
  <si>
    <t>PL-SP0000268-218.222-000-A07/001</t>
  </si>
  <si>
    <t>RT-SP0000268-218.222-000-A09/001</t>
  </si>
  <si>
    <t>RT-SP0000268-218.222-000-A09/002</t>
  </si>
  <si>
    <t>DE-SP0000249-025.045-000-F01/001</t>
  </si>
  <si>
    <t>DE-SP0000249-025.045-000-F01/002</t>
  </si>
  <si>
    <t>DE-SP0000249-025.045-000-F01/003</t>
  </si>
  <si>
    <t>DE-SP0000249-025.045-000-F01/004</t>
  </si>
  <si>
    <t>DE-SP0000249-025.045-000-F01/005</t>
  </si>
  <si>
    <t>DE-SP0000249-025.045-000-F01/006</t>
  </si>
  <si>
    <t>DE-SP0000249-025.045-000-F01/007</t>
  </si>
  <si>
    <t>DE-SP0000249-025.045-000-F01/008</t>
  </si>
  <si>
    <t>DE-SP0000249-025.045-000-F01/009</t>
  </si>
  <si>
    <t>DE-SP0000249-025.045-000-F01/010</t>
  </si>
  <si>
    <t>DE-SP0000249-025.045-000-F01/011</t>
  </si>
  <si>
    <t>DE-SP0000249-025.045-000-F01/012</t>
  </si>
  <si>
    <t>RT-SP0000249-025.045-000-T01/001</t>
  </si>
  <si>
    <t>RT-SP0000249-025.045-000-T05/001</t>
  </si>
  <si>
    <t>RT-SP0000249-025.045-000-H09/001</t>
  </si>
  <si>
    <t>DE-SP0000249-025.045-000-T01/001</t>
  </si>
  <si>
    <t>DE-SP0000249-025.045-000-T01/002</t>
  </si>
  <si>
    <t>DE-SP0000249-025.045-000-T01/003</t>
  </si>
  <si>
    <t>DE-SP0000249-025.045-000-T01/004</t>
  </si>
  <si>
    <t>DE-SP0000249-025.045-000-T01/005</t>
  </si>
  <si>
    <t>DE-SP0000249-025.045-000-T01/006</t>
  </si>
  <si>
    <t>DE-SP0000249-025.045-000-T01/007</t>
  </si>
  <si>
    <t>DE-SP0000249-025.045-000-T01/008</t>
  </si>
  <si>
    <t>DE-SP0000249-025.045-000-T01/009</t>
  </si>
  <si>
    <t>DE-SP0000249-025.045-000-T01/010</t>
  </si>
  <si>
    <t>DE-SP0000249-025.045-000-T01/011</t>
  </si>
  <si>
    <t>DE-SP0000249-025.045-000-T01/012</t>
  </si>
  <si>
    <t>DE-SP0000249-025.045-000-T01/013</t>
  </si>
  <si>
    <t>DE-SP0000249-025.045-000-T01/014</t>
  </si>
  <si>
    <t>DE-SP0000249-025.045-000-T01/015</t>
  </si>
  <si>
    <t>DE-SP0000249-025.045-000-T01/016</t>
  </si>
  <si>
    <t>DE-SP0000249-025.045-000-T01/017</t>
  </si>
  <si>
    <t>DE-SP0000249-025.045-000-T01/018</t>
  </si>
  <si>
    <t>DE-SP0000249-025.045-000-T01/019</t>
  </si>
  <si>
    <t>DE-SP0000249-025.045-000-T01/020</t>
  </si>
  <si>
    <t>DE-SP0000249-025.045-000-T01/021</t>
  </si>
  <si>
    <t>DE-SP0000249-025.045-000-T01/022</t>
  </si>
  <si>
    <t>DE-SP0000249-025.045-000-T01/023</t>
  </si>
  <si>
    <t>DE-SP0000249-025.045-000-T01/024</t>
  </si>
  <si>
    <t>DE-SP0000249-025.045-000-T01/025</t>
  </si>
  <si>
    <t>DE-SP0000249-025.045-000-G14/101</t>
  </si>
  <si>
    <t>DE-SP0000249-025.045-000-G14/102</t>
  </si>
  <si>
    <t>DE-SP0000249-025.045-000-G14/103</t>
  </si>
  <si>
    <t>RT-SP0000249-025.045-000-G02/001</t>
  </si>
  <si>
    <t>DE-SP0000249-025.045-000-G14/001</t>
  </si>
  <si>
    <t>DE-SP0000249-025.045-000-G14/002</t>
  </si>
  <si>
    <t>DE-SP0000249-025.045-000-G14/003</t>
  </si>
  <si>
    <t>DE-SP0000249-025.045-000-G14/004</t>
  </si>
  <si>
    <t>DE-SP0000249-025.045-000-G14/005</t>
  </si>
  <si>
    <t>DE-SP0000249-025.045-000-G14/006</t>
  </si>
  <si>
    <t>DE-SP0000249-025.045-000-G14/007</t>
  </si>
  <si>
    <t>RT-SP0000249-025.045-000-G13/001</t>
  </si>
  <si>
    <t>RT-SP0000249-025.045-000-G13/002</t>
  </si>
  <si>
    <t>RT-SP0000249-025.045-000-G13/003</t>
  </si>
  <si>
    <t>RT-SP0000249-025.045-000-G13/004</t>
  </si>
  <si>
    <t>RT-SP0000249-025.045-000-G13/005</t>
  </si>
  <si>
    <t>RT-SP0000249-025.045-000-H08/001</t>
  </si>
  <si>
    <t>RT-SP0000249-025.045-000-S07/001</t>
  </si>
  <si>
    <t>RT-SP0000249-025.045-000-P09/001</t>
  </si>
  <si>
    <t>RT-SP0000249-025.045-000-P09/002</t>
  </si>
  <si>
    <t>DE-SP0000249-025.045-000-F05/001</t>
  </si>
  <si>
    <t>DE-SP0000249-025.045-000-F07/001</t>
  </si>
  <si>
    <t>DE-SP0000249-025.045-000-F07/002</t>
  </si>
  <si>
    <t>DE-SP0000249-025.045-000-F07/003</t>
  </si>
  <si>
    <t>DE-SP0000249-025.045-000-F07/004</t>
  </si>
  <si>
    <t>DE-SP0000249-025.045-000-F07/005</t>
  </si>
  <si>
    <t>DE-SP0000249-025.045-000-F07/006</t>
  </si>
  <si>
    <t>DE-SP0000249-025.045-000-F07/007</t>
  </si>
  <si>
    <t>DE-SP0000249-025.045-000-F07/008</t>
  </si>
  <si>
    <t>DE-SP0000249-025.045-000-F07/009</t>
  </si>
  <si>
    <t>DE-SP0000249-025.045-000-F07/010</t>
  </si>
  <si>
    <t>DE-SP0000249-025.045-000-F07/011</t>
  </si>
  <si>
    <t>DE-SP0000249-025.045-000-F07/012</t>
  </si>
  <si>
    <t>DE-SP0000249-025.045-000-F07/013</t>
  </si>
  <si>
    <t>DE-SP0000249-025.045-000-F07/014</t>
  </si>
  <si>
    <t>DE-SP0000249-025.045-000-F07/015</t>
  </si>
  <si>
    <t>DE-SP0000249-025.045-000-F07/016</t>
  </si>
  <si>
    <t>DE-SP0000249-025.045-000-F07/017</t>
  </si>
  <si>
    <t>DE-SP0000249-025.045-000-F07/018</t>
  </si>
  <si>
    <t>DE-SP0000249-025.045-000-F07/019</t>
  </si>
  <si>
    <t>DE-SP0000249-025.045-000-F07/020</t>
  </si>
  <si>
    <t>DE-SP0000249-025.045-000-F07/021</t>
  </si>
  <si>
    <t>DE-SP0000249-025.045-000-F07/022</t>
  </si>
  <si>
    <t>DE-SP0000249-025.045-000-F07/023</t>
  </si>
  <si>
    <t>DE-SP0000249-025.045-000-F07/024</t>
  </si>
  <si>
    <t>DE-SP0000249-025.045-000-F07/025</t>
  </si>
  <si>
    <t>DE-SP0000249-025.045-000-F07/026</t>
  </si>
  <si>
    <t>DE-SP0000249-025.045-000-F07/027</t>
  </si>
  <si>
    <t>MC-SP0000249-025.045-000-F07/001</t>
  </si>
  <si>
    <t>NS-SP0000249-025.045-000-P01/001</t>
  </si>
  <si>
    <t>NS-SP0000249-025.045-000-P01/002</t>
  </si>
  <si>
    <t>DE-SP0000249-025.045-000-Q02/001</t>
  </si>
  <si>
    <t>DE-SP0000249-025.045-000-Q02/002</t>
  </si>
  <si>
    <t>DE-SP0000249-025.045-000-Q02/003</t>
  </si>
  <si>
    <t>DE-SP0000249-025.045-000-Q02/004</t>
  </si>
  <si>
    <t>DE-SP0000249-025.045-000-Q02/005</t>
  </si>
  <si>
    <t>DE-SP0000249-025.045-000-Q03/001</t>
  </si>
  <si>
    <t>DE-SP0000249-025.045-000-Q03/002</t>
  </si>
  <si>
    <t>DE-SP0000249-025.045-000-Q03/003</t>
  </si>
  <si>
    <t>DE-SP0000249-025.045-000-Q03/004</t>
  </si>
  <si>
    <t>DE-SP0000249-025.045-000-Q03/005</t>
  </si>
  <si>
    <t>MC-SP0000249-025.045-000-Q04/001</t>
  </si>
  <si>
    <t>MD-SP0000249-025.045-000-Q05/001</t>
  </si>
  <si>
    <t>DE-SP0000249-025.045-000-H01/001</t>
  </si>
  <si>
    <t>DE-SP0000249-025.045-000-H04/001</t>
  </si>
  <si>
    <t>DE-SP0000249-025.045-000-H04/002</t>
  </si>
  <si>
    <t>DE-SP0000249-025.045-000-H04/003</t>
  </si>
  <si>
    <t>DE-SP0000249-025.045-000-H04/004</t>
  </si>
  <si>
    <t>DE-SP0000249-025.045-000-H04/005</t>
  </si>
  <si>
    <t>DE-SP0000249-025.045-000-H04/006</t>
  </si>
  <si>
    <t>DE-SP0000249-025.045-000-H04/007</t>
  </si>
  <si>
    <t>DE-SP0000249-025.045-000-H04/008</t>
  </si>
  <si>
    <t>DE-SP0000249-025.045-000-H04/009</t>
  </si>
  <si>
    <t>DE-SP0000249-025.045-000-H04/010</t>
  </si>
  <si>
    <t>DE-SP0000249-025.045-000-H04/011</t>
  </si>
  <si>
    <t>DE-SP0000249-025.045-000-H04/012</t>
  </si>
  <si>
    <t>DE-SP0000249-025.045-000-H04/013</t>
  </si>
  <si>
    <t>DE-SP0000249-025.045-000-H04/014</t>
  </si>
  <si>
    <t>DE-SP0000249-025.045-000-H04/015</t>
  </si>
  <si>
    <t>DE-SP0000249-025.045-000-H04/016</t>
  </si>
  <si>
    <t>DE-SP0000249-025.045-000-H04/017</t>
  </si>
  <si>
    <t>DE-SP0000249-025.045-000-H04/018</t>
  </si>
  <si>
    <t>DE-SP0000249-025.045-000-H04/019</t>
  </si>
  <si>
    <t>DE-SP0000249-025.045-000-H04/020</t>
  </si>
  <si>
    <t>DE-SP0000249-025.045-000-H04/021</t>
  </si>
  <si>
    <t>DE-SP0000249-025.045-000-H04/022</t>
  </si>
  <si>
    <t>DE-SP0000249-025.045-000-H04/023</t>
  </si>
  <si>
    <t>DE-SP0000249-025.045-000-H04/024</t>
  </si>
  <si>
    <t>DE-SP0000249-025.045-000-H04/025</t>
  </si>
  <si>
    <t>DE-SP0000249-025.045-000-H04/026</t>
  </si>
  <si>
    <t>DE-SP0000249-025.045-000-H04/027</t>
  </si>
  <si>
    <t>DE-SP0000249-025.045-000-H06/001</t>
  </si>
  <si>
    <t>DE-SP0000249-025.045-000-H06/002</t>
  </si>
  <si>
    <t>DE-SP0000249-025.045-000-H06/003</t>
  </si>
  <si>
    <t>DE-SP0000249-025.045-000-H06/004</t>
  </si>
  <si>
    <t>DE-SP0000249-025.045-000-H06/005</t>
  </si>
  <si>
    <t>RT-SP0000249-025.045-000-H01/001</t>
  </si>
  <si>
    <t>MC-SP0000249-025.045-000-H04/001</t>
  </si>
  <si>
    <t>DE-SP0000249-025.045-000-P05/001</t>
  </si>
  <si>
    <t>DE-SP0000249-025.045-000-P05/002</t>
  </si>
  <si>
    <t>DE-SP0000249-025.045-000-P05/003</t>
  </si>
  <si>
    <t>DE-SP0000249-025.045-000-P05/004</t>
  </si>
  <si>
    <t>DE-SP0000249-025.045-000-P07/001</t>
  </si>
  <si>
    <t>MC-SP0000249-025.045-000-P09/001</t>
  </si>
  <si>
    <t>MC-SP0000249-025.045-000-P09/002</t>
  </si>
  <si>
    <t>MC-SP0000249-025.045-000-P09/003</t>
  </si>
  <si>
    <t>DE-SP0000249-025.045-000-L01/001</t>
  </si>
  <si>
    <t>DE-SP0000249-025.045-000-L02/001</t>
  </si>
  <si>
    <t>DE-SP0000249-025.045-000-L02/002</t>
  </si>
  <si>
    <t>DE-SP0000249-025.045-000-L03/001</t>
  </si>
  <si>
    <t>DE-SP0000249-025.045-000-L07/001</t>
  </si>
  <si>
    <t>DE-SP0000249-025.045-000-L07/002</t>
  </si>
  <si>
    <t>DE-SP0000249-025.045-000-L07/003</t>
  </si>
  <si>
    <t>DE-SP0000249-025.045-000-L07/004</t>
  </si>
  <si>
    <t>DE-SP0000249-025.045-000-L07/005</t>
  </si>
  <si>
    <t>DE-SP0000249-025.045-000-L07/006</t>
  </si>
  <si>
    <t>DE-SP0000249-025.045-000-L07/007</t>
  </si>
  <si>
    <t>DE-SP0000249-025.045-000-L07/008</t>
  </si>
  <si>
    <t>DE-SP0000249-025.045-000-L07/009</t>
  </si>
  <si>
    <t>DE-SP0000249-025.045-000-L07/010</t>
  </si>
  <si>
    <t>DE-SP0000249-025.045-000-L07/011</t>
  </si>
  <si>
    <t>DE-SP0000249-025.045-000-L07/012</t>
  </si>
  <si>
    <t>DE-SP0000249-025.045-000-L07/013</t>
  </si>
  <si>
    <t>DE-SP0000249-025.045-000-L07/014</t>
  </si>
  <si>
    <t>DE-SP0000249-025.045-000-L07/015</t>
  </si>
  <si>
    <t>DE-SP0000249-025.045-000-L07/016</t>
  </si>
  <si>
    <t>DE-SP0000249-025.045-000-L07/017</t>
  </si>
  <si>
    <t>DE-SP0000249-025.045-000-L07/018</t>
  </si>
  <si>
    <t>DE-SP0000249-025.045-000-L07/019</t>
  </si>
  <si>
    <t>DE-SP0000249-025.045-000-L07/020</t>
  </si>
  <si>
    <t>DE-SP0000249-025.045-000-L07/021</t>
  </si>
  <si>
    <t>DE-SP0000249-025.045-000-L07/022</t>
  </si>
  <si>
    <t>DE-SP0000249-025.045-000-L07/023</t>
  </si>
  <si>
    <t>DE-SP0000249-025.045-000-L07/024</t>
  </si>
  <si>
    <t>DE-SP0000249-025.045-000-L07/025</t>
  </si>
  <si>
    <t>DE-SP0000249-025.045-000-L07/026</t>
  </si>
  <si>
    <t>DE-SP0000249-025.045-000-L07/027</t>
  </si>
  <si>
    <t>MC-SP0000249-025.045-000-L09/001</t>
  </si>
  <si>
    <t>RT-SP0000249-025.045-000-G01/001</t>
  </si>
  <si>
    <t>DE-SP0000249-025.045-000-G12/001</t>
  </si>
  <si>
    <t>DE-SP0000249-025.045-000-G12/002</t>
  </si>
  <si>
    <t>DE-SP0000249-025.045-000-G12/003</t>
  </si>
  <si>
    <t>DE-SP0000249-025.045-000-G12/004</t>
  </si>
  <si>
    <t>DE-SP0000249-025.045-000-G12/005</t>
  </si>
  <si>
    <t>DE-SP0000249-025.045-000-G12/006</t>
  </si>
  <si>
    <t>DE-SP0000249-025.045-000-G12/007</t>
  </si>
  <si>
    <t>DE-SP0000249-025.045-000-G12/008</t>
  </si>
  <si>
    <t>DE-SP0000249-025.045-000-G12/009</t>
  </si>
  <si>
    <t>DE-SP0000249-025.045-000-G12/010</t>
  </si>
  <si>
    <t>DE-SP0000249-025.045-000-G12/011</t>
  </si>
  <si>
    <t>DE-SP0000249-025.045-000-G12/012</t>
  </si>
  <si>
    <t>DE-SP0000249-025.045-000-G12/013</t>
  </si>
  <si>
    <t>DE-SP0000249-025.045-000-G12/014</t>
  </si>
  <si>
    <t>DE-SP0000249-025.045-000-G12/015</t>
  </si>
  <si>
    <t>DE-SP0000249-025.045-000-G12/016</t>
  </si>
  <si>
    <t>DE-SP0000249-025.045-000-G12/017</t>
  </si>
  <si>
    <t>DE-SP0000249-025.045-000-G12/018</t>
  </si>
  <si>
    <t>DE-SP0000249-025.045-000-G12/019</t>
  </si>
  <si>
    <t>DE-SP0000249-025.045-000-G12/020</t>
  </si>
  <si>
    <t>DE-SP0000249-025.045-000-G12/021</t>
  </si>
  <si>
    <t>DE-SP0000249-025.045-000-G12/022</t>
  </si>
  <si>
    <t>DE-SP0000249-025.045-000-G12/023</t>
  </si>
  <si>
    <t>DE-SP0000249-025.045-000-G12/024</t>
  </si>
  <si>
    <t>DE-SP0000249-025.045-000-G12/025</t>
  </si>
  <si>
    <t>DE-SP0000249-025.045-000-G12/026</t>
  </si>
  <si>
    <t>DE-SP0000249-025.045-000-G12/027</t>
  </si>
  <si>
    <t>RT-SP0000249-025.045-000-Q07/001</t>
  </si>
  <si>
    <t>RT-SP0000249-025.045-000-Q07/002</t>
  </si>
  <si>
    <t>DE-SP0000249-025.045-000-Q07/001</t>
  </si>
  <si>
    <t>DE-SP0000249-025.045-000-Q07/002</t>
  </si>
  <si>
    <t>DE-SP0000249-025.045-000-Q07/003</t>
  </si>
  <si>
    <t>DE-SP0000249-025.045-000-Q07/004</t>
  </si>
  <si>
    <t>DE-SP0000249-025.045-000-Q07/005</t>
  </si>
  <si>
    <t>DE-SP0000249-025.045-000-Q07/006</t>
  </si>
  <si>
    <t>DE-SP0000249-025.045-000-G18/001</t>
  </si>
  <si>
    <t>DE-SP0000249-025.045-000-G18/002</t>
  </si>
  <si>
    <t>DE-SP0000249-025.045-000-G18/003</t>
  </si>
  <si>
    <t>DE-SP0000249-025.045-000-G18/004</t>
  </si>
  <si>
    <t>DE-SP0000249-025.045-000-G18/005</t>
  </si>
  <si>
    <t>DE-SP0000249-025.045-000-I01/001</t>
  </si>
  <si>
    <t>DE-SP0000249-025.045-000-I01/002</t>
  </si>
  <si>
    <t>DE-SP0000249-025.045-000-I01/003</t>
  </si>
  <si>
    <t>DE-SP0000249-025.045-000-I01/004</t>
  </si>
  <si>
    <t>DE-SP0000249-025.045-000-I01/005</t>
  </si>
  <si>
    <t>DE-SP0000249-025.045-000-I01/006</t>
  </si>
  <si>
    <t>DE-SP0000249-025.045-000-I01/007</t>
  </si>
  <si>
    <t>DE-SP0000249-025.045-000-I01/008</t>
  </si>
  <si>
    <t>DE-SP0000249-025.045-000-I01/009</t>
  </si>
  <si>
    <t>DE-SP0000249-025.045-000-I01/010</t>
  </si>
  <si>
    <t>DE-SP0000249-025.045-000-I01/011</t>
  </si>
  <si>
    <t>DE-SP0000249-025.045-000-I01/012</t>
  </si>
  <si>
    <t>DE-SP0000249-025.045-000-I01/013</t>
  </si>
  <si>
    <t>DE-SP0000249-025.045-000-I01/014</t>
  </si>
  <si>
    <t>DE-SP0000249-025.045-000-B02/001</t>
  </si>
  <si>
    <t>DE-SP0000249-025.045-000-B02/002</t>
  </si>
  <si>
    <t>MC-SP0000249-025.045-000-B02/001</t>
  </si>
  <si>
    <t>RT-SP0000249-025.045-000-S19/001</t>
  </si>
  <si>
    <t>RT-SP0000249-025.045-000-J01/001</t>
  </si>
  <si>
    <t>RT-SP0000249-025.045-000-J04/001</t>
  </si>
  <si>
    <t>ID-SP0000249-025.045-000-A09/001</t>
  </si>
  <si>
    <t>MC-SP0000249-025.045-000-A09/001</t>
  </si>
  <si>
    <t>PL-SP0000249-025.045-000-A07/001</t>
  </si>
  <si>
    <t>RT-SP0000249-025.045-000-A09/001</t>
  </si>
  <si>
    <t>RT-SP0000259-309.354-000-T01/001</t>
  </si>
  <si>
    <t>RT-SP0000259-309.354-000-T05/001</t>
  </si>
  <si>
    <t>RT-SP0000259-309.354-000-H09/001</t>
  </si>
  <si>
    <t>DE-SP0000259-309.354-000-T01/001</t>
  </si>
  <si>
    <t>DE-SP0000259-309.354-000-T01/002</t>
  </si>
  <si>
    <t>DE-SP0000259-309.354-000-T01/003</t>
  </si>
  <si>
    <t>DE-SP0000259-309.354-000-T01/004</t>
  </si>
  <si>
    <t>DE-SP0000259-309.354-000-T01/005</t>
  </si>
  <si>
    <t>DE-SP0000259-309.354-000-T01/006</t>
  </si>
  <si>
    <t>DE-SP0000259-309.354-000-T01/007</t>
  </si>
  <si>
    <t>DE-SP0000259-309.354-000-T01/008</t>
  </si>
  <si>
    <t>DE-SP0000259-309.354-000-T01/009</t>
  </si>
  <si>
    <t>DE-SP0000259-309.354-000-T01/010</t>
  </si>
  <si>
    <t>DE-SP0000259-309.354-000-T01/011</t>
  </si>
  <si>
    <t>DE-SP0000259-309.354-000-T01/012</t>
  </si>
  <si>
    <t>DE-SP0000259-309.354-000-T01/013</t>
  </si>
  <si>
    <t>DE-SP0000259-309.354-000-T01/014</t>
  </si>
  <si>
    <t>DE-SP0000259-309.354-000-T01/015</t>
  </si>
  <si>
    <t>DE-SP0000259-309.354-000-T01/016</t>
  </si>
  <si>
    <t>DE-SP0000259-309.354-000-T01/017</t>
  </si>
  <si>
    <t>DE-SP0000259-309.354-000-T01/018</t>
  </si>
  <si>
    <t>DE-SP0000259-309.354-000-T01/019</t>
  </si>
  <si>
    <t>DE-SP0000259-309.354-000-T01/020</t>
  </si>
  <si>
    <t>DE-SP0000259-309.354-000-T01/021</t>
  </si>
  <si>
    <t>DE-SP0000259-309.354-000-T01/022</t>
  </si>
  <si>
    <t>DE-SP0000259-309.354-000-T01/023</t>
  </si>
  <si>
    <t>DE-SP0000259-309.354-000-T01/024</t>
  </si>
  <si>
    <t>DE-SP0000259-309.354-000-T01/025</t>
  </si>
  <si>
    <t>DE-SP0000259-309.354-000-T01/026</t>
  </si>
  <si>
    <t>DE-SP0000259-309.354-000-T01/027</t>
  </si>
  <si>
    <t>DE-SP0000259-309.354-000-T01/028</t>
  </si>
  <si>
    <t>DE-SP0000259-309.354-000-T01/029</t>
  </si>
  <si>
    <t>DE-SP0000259-309.354-000-T01/030</t>
  </si>
  <si>
    <t>DE-SP0000259-309.354-000-T01/031</t>
  </si>
  <si>
    <t>DE-SP0000259-309.354-000-T01/032</t>
  </si>
  <si>
    <t>DE-SP0000259-309.354-000-T01/033</t>
  </si>
  <si>
    <t>DE-SP0000259-309.354-000-T01/034</t>
  </si>
  <si>
    <t>DE-SP0000259-309.354-000-T01/035</t>
  </si>
  <si>
    <t>DE-SP0000259-309.354-000-T01/036</t>
  </si>
  <si>
    <t>DE-SP0000259-309.354-000-T01/037</t>
  </si>
  <si>
    <t>DE-SP0000259-309.354-000-T01/038</t>
  </si>
  <si>
    <t>DE-SP0000259-309.354-000-T01/039</t>
  </si>
  <si>
    <t>DE-SP0000259-309.354-000-T01/040</t>
  </si>
  <si>
    <t>DE-SP0000259-309.354-000-T01/041</t>
  </si>
  <si>
    <t>DE-SP0000259-309.354-000-T01/042</t>
  </si>
  <si>
    <t>DE-SP0000259-309.354-000-T01/043</t>
  </si>
  <si>
    <t>DE-SP0000259-309.354-000-T01/044</t>
  </si>
  <si>
    <t>DE-SP0000259-309.354-000-T01/045</t>
  </si>
  <si>
    <t>DE-SP0000259-309.354-000-T01/046</t>
  </si>
  <si>
    <t>DE-SP0000259-309.354-000-T01/047</t>
  </si>
  <si>
    <t>DE-SP0000259-309.354-000-T01/048</t>
  </si>
  <si>
    <t>DE-SP0000259-309.354-000-T01/049</t>
  </si>
  <si>
    <t>DE-SP0000259-309.354-000-T01/050</t>
  </si>
  <si>
    <t>DE-SP0000259-309.354-000-T01/051</t>
  </si>
  <si>
    <t>DE-SP0000259-309.354-000-T01/052</t>
  </si>
  <si>
    <t>DE-SP0000259-309.354-000-T01/053</t>
  </si>
  <si>
    <t>DE-SP0000259-309.354-000-T01/054</t>
  </si>
  <si>
    <t>DE-SP0000259-309.354-000-T01/055</t>
  </si>
  <si>
    <t>DE-SP0000259-309.354-000-T01/056</t>
  </si>
  <si>
    <t>DE-SP0000259-309.354-000-T01/057</t>
  </si>
  <si>
    <t>RT-SP0000259-309.354-000-G02/001</t>
  </si>
  <si>
    <t>DE-SP0000259-309.354-000-G14/001</t>
  </si>
  <si>
    <t>DE-SP0000259-309.354-000-G14/002</t>
  </si>
  <si>
    <t>DE-SP0000259-309.354-000-G14/003</t>
  </si>
  <si>
    <t>DE-SP0000259-309.354-000-G14/004</t>
  </si>
  <si>
    <t>DE-SP0000259-309.354-000-G14/005</t>
  </si>
  <si>
    <t>DE-SP0000259-309.354-000-G14/006</t>
  </si>
  <si>
    <t>DE-SP0000259-309.354-000-G14/007</t>
  </si>
  <si>
    <t>DE-SP0000259-309.354-000-G14/008</t>
  </si>
  <si>
    <t>DE-SP0000259-309.354-000-G14/009</t>
  </si>
  <si>
    <t>DE-SP0000259-309.354-000-G14/010</t>
  </si>
  <si>
    <t>DE-SP0000259-309.354-000-G14/011</t>
  </si>
  <si>
    <t>DE-SP0000259-309.354-000-G14/012</t>
  </si>
  <si>
    <t>DE-SP0000259-309.354-000-G14/013</t>
  </si>
  <si>
    <t>DE-SP0000259-309.354-000-G14/014</t>
  </si>
  <si>
    <t>DE-SP0000259-309.354-000-G14/015</t>
  </si>
  <si>
    <t>DE-SP0000259-309.354-000-G14/016</t>
  </si>
  <si>
    <t>DE-SP0000259-309.354-000-G14/017</t>
  </si>
  <si>
    <t>DE-SP0000259-309.354-000-G14/018</t>
  </si>
  <si>
    <t>DE-SP0000259-309.354-000-G14/019</t>
  </si>
  <si>
    <t>DE-SP0000259-309.354-000-G14/020</t>
  </si>
  <si>
    <t>DE-SP0000259-309.354-000-G14/021</t>
  </si>
  <si>
    <t>DE-SP0000259-309.354-000-G14/022</t>
  </si>
  <si>
    <t>DE-SP0000259-309.354-000-G14/023</t>
  </si>
  <si>
    <t>DE-SP0000259-309.354-000-G14/024</t>
  </si>
  <si>
    <t>DE-SP0000259-309.354-000-G14/025</t>
  </si>
  <si>
    <t>DE-SP0000259-309.354-000-G14/026</t>
  </si>
  <si>
    <t>DE-SP0000259-309.354-000-G14/027</t>
  </si>
  <si>
    <t>DE-SP0000259-309.354-000-G14/028</t>
  </si>
  <si>
    <t>DE-SP0000259-309.354-000-G14/029</t>
  </si>
  <si>
    <t>DE-SP0000259-309.354-000-G14/030</t>
  </si>
  <si>
    <t>DE-SP0000259-309.354-000-G14/031</t>
  </si>
  <si>
    <t>RT-SP0000259-309.354-000-G13/001</t>
  </si>
  <si>
    <t>RT-SP0000259-309.354-000-G13/002</t>
  </si>
  <si>
    <t>RT-SP0000259-309.354-000-G13/003</t>
  </si>
  <si>
    <t>RT-SP0000259-309.354-000-G13/004</t>
  </si>
  <si>
    <t>RT-SP0000259-309.354-000-G13/005</t>
  </si>
  <si>
    <t>RT-SP0000259-309.354-000-G13/006</t>
  </si>
  <si>
    <t>RT-SP0000259-309.354-000-G13/007</t>
  </si>
  <si>
    <t>RT-SP0000259-309.354-000-G13/008</t>
  </si>
  <si>
    <t>RT-SP0000259-309.354-000-G13/009</t>
  </si>
  <si>
    <t>RT-SP0000259-309.354-000-G13/010</t>
  </si>
  <si>
    <t>RT-SP0000259-309.354-000-G13/011</t>
  </si>
  <si>
    <t>RT-SP0000259-309.354-000-H08/001</t>
  </si>
  <si>
    <t>RT-SP0000259-309.354-000-S07/001</t>
  </si>
  <si>
    <t>RT-SP0000259-309.354-000-P09/001</t>
  </si>
  <si>
    <t>RT-SP0000259-309.354-000-P09/002</t>
  </si>
  <si>
    <t>DE-SP0000259-309.354-000-F01/001</t>
  </si>
  <si>
    <t>DE-SP0000259-309.354-000-F01/002</t>
  </si>
  <si>
    <t>DE-SP0000259-309.354-000-F01/003</t>
  </si>
  <si>
    <t>DE-SP0000259-309.354-000-F01/004</t>
  </si>
  <si>
    <t>DE-SP0000259-309.354-000-F01/005</t>
  </si>
  <si>
    <t>DE-SP0000259-309.354-000-F01/006</t>
  </si>
  <si>
    <t>DE-SP0000259-309.354-000-F01/007</t>
  </si>
  <si>
    <t>DE-SP0000259-309.354-000-F01/008</t>
  </si>
  <si>
    <t>DE-SP0000259-309.354-000-F01/009</t>
  </si>
  <si>
    <t>DE-SP0000259-309.354-000-F01/010</t>
  </si>
  <si>
    <t>DE-SP0000259-309.354-000-F01/011</t>
  </si>
  <si>
    <t>DE-SP0000259-309.354-000-F01/012</t>
  </si>
  <si>
    <t>DE-SP0000259-309.354-000-F01/013</t>
  </si>
  <si>
    <t>DE-SP0000259-309.354-000-F01/014</t>
  </si>
  <si>
    <t>DE-SP0000259-309.354-000-F01/015</t>
  </si>
  <si>
    <t>DE-SP0000259-309.354-000-F01/016</t>
  </si>
  <si>
    <t>DE-SP0000259-309.354-000-F01/017</t>
  </si>
  <si>
    <t>DE-SP0000259-309.354-000-F01/018</t>
  </si>
  <si>
    <t>DE-SP0000259-309.354-000-F01/019</t>
  </si>
  <si>
    <t>DE-SP0000259-309.354-000-F01/020</t>
  </si>
  <si>
    <t>DE-SP0000259-309.354-000-F01/021</t>
  </si>
  <si>
    <t>DE-SP0000259-309.354-000-F01/022</t>
  </si>
  <si>
    <t>DE-SP0000259-309.354-000-F01/023</t>
  </si>
  <si>
    <t>DE-SP0000259-309.354-000-F01/024</t>
  </si>
  <si>
    <t>DE-SP0000259-309.354-000-F01/025</t>
  </si>
  <si>
    <t>DE-SP0000259-309.354-000-F01/026</t>
  </si>
  <si>
    <t>DE-SP0000259-309.354-000-F01/027</t>
  </si>
  <si>
    <t>DE-SP0000259-309.354-000-F01/028</t>
  </si>
  <si>
    <t>DE-SP0000259-309.354-000-F01/029</t>
  </si>
  <si>
    <t>DE-SP0000259-309.354-000-F02/001</t>
  </si>
  <si>
    <t>DE-SP0000259-309.354-000-F02/002</t>
  </si>
  <si>
    <t>DE-SP0000259-309.354-000-F02/003</t>
  </si>
  <si>
    <t>DE-SP0000259-309.354-000-F03/001</t>
  </si>
  <si>
    <t>DE-SP0000259-309.354-000-F03/002</t>
  </si>
  <si>
    <t>DE-SP0000259-309.354-000-F03/003</t>
  </si>
  <si>
    <t>DE-SP0000259-309.354-000-F05/001</t>
  </si>
  <si>
    <t>DE-SP0000259-309.354-000-F07/001</t>
  </si>
  <si>
    <t>DE-SP0000259-309.354-000-F07/002</t>
  </si>
  <si>
    <t>DE-SP0000259-309.354-000-F07/003</t>
  </si>
  <si>
    <t>DE-SP0000259-309.354-000-F07/004</t>
  </si>
  <si>
    <t>DE-SP0000259-309.354-000-F07/005</t>
  </si>
  <si>
    <t>DE-SP0000259-309.354-000-F07/006</t>
  </si>
  <si>
    <t>DE-SP0000259-309.354-000-F07/007</t>
  </si>
  <si>
    <t>DE-SP0000259-309.354-000-F07/008</t>
  </si>
  <si>
    <t>DE-SP0000259-309.354-000-F07/009</t>
  </si>
  <si>
    <t>DE-SP0000259-309.354-000-F07/010</t>
  </si>
  <si>
    <t>DE-SP0000259-309.354-000-F07/011</t>
  </si>
  <si>
    <t>DE-SP0000259-309.354-000-F07/012</t>
  </si>
  <si>
    <t>DE-SP0000259-309.354-000-F07/013</t>
  </si>
  <si>
    <t>DE-SP0000259-309.354-000-F07/014</t>
  </si>
  <si>
    <t>DE-SP0000259-309.354-000-F07/015</t>
  </si>
  <si>
    <t>DE-SP0000259-309.354-000-F07/016</t>
  </si>
  <si>
    <t>DE-SP0000259-309.354-000-F07/017</t>
  </si>
  <si>
    <t>DE-SP0000259-309.354-000-F07/018</t>
  </si>
  <si>
    <t>DE-SP0000259-309.354-000-F07/019</t>
  </si>
  <si>
    <t>DE-SP0000259-309.354-000-F07/020</t>
  </si>
  <si>
    <t>DE-SP0000259-309.354-000-F07/021</t>
  </si>
  <si>
    <t>DE-SP0000259-309.354-000-F07/022</t>
  </si>
  <si>
    <t>DE-SP0000259-309.354-000-F07/023</t>
  </si>
  <si>
    <t>DE-SP0000259-309.354-000-F07/024</t>
  </si>
  <si>
    <t>DE-SP0000259-309.354-000-F07/025</t>
  </si>
  <si>
    <t>DE-SP0000259-309.354-000-F07/026</t>
  </si>
  <si>
    <t>DE-SP0000259-309.354-000-F07/027</t>
  </si>
  <si>
    <t>DE-SP0000259-309.354-000-F07/028</t>
  </si>
  <si>
    <t>DE-SP0000259-309.354-000-F07/029</t>
  </si>
  <si>
    <t>DE-SP0000259-309.354-000-F07/030</t>
  </si>
  <si>
    <t>DE-SP0000259-309.354-000-F07/031</t>
  </si>
  <si>
    <t>DE-SP0000259-309.354-000-F07/032</t>
  </si>
  <si>
    <t>DE-SP0000259-309.354-000-F07/033</t>
  </si>
  <si>
    <t>DE-SP0000259-309.354-000-F07/034</t>
  </si>
  <si>
    <t>DE-SP0000259-309.354-000-F07/035</t>
  </si>
  <si>
    <t>DE-SP0000259-309.354-000-F07/036</t>
  </si>
  <si>
    <t>DE-SP0000259-309.354-000-F07/037</t>
  </si>
  <si>
    <t>DE-SP0000259-309.354-000-F07/038</t>
  </si>
  <si>
    <t>DE-SP0000259-309.354-000-F07/039</t>
  </si>
  <si>
    <t>DE-SP0000259-309.354-000-F07/040</t>
  </si>
  <si>
    <t>DE-SP0000259-309.354-000-F07/041</t>
  </si>
  <si>
    <t>DE-SP0000259-309.354-000-F07/042</t>
  </si>
  <si>
    <t>DE-SP0000259-309.354-000-F07/043</t>
  </si>
  <si>
    <t>DE-SP0000259-309.354-000-F07/044</t>
  </si>
  <si>
    <t>DE-SP0000259-309.354-000-F07/045</t>
  </si>
  <si>
    <t>DE-SP0000259-309.354-000-F07/046</t>
  </si>
  <si>
    <t>DE-SP0000259-309.354-000-F07/047</t>
  </si>
  <si>
    <t>DE-SP0000259-309.354-000-F07/048</t>
  </si>
  <si>
    <t>DE-SP0000259-309.354-000-F07/049</t>
  </si>
  <si>
    <t>DE-SP0000259-309.354-000-F07/050</t>
  </si>
  <si>
    <t>DE-SP0000259-309.354-000-F07/051</t>
  </si>
  <si>
    <t>DE-SP0000259-309.354-000-F07/052</t>
  </si>
  <si>
    <t>DE-SP0000259-309.354-000-F07/053</t>
  </si>
  <si>
    <t>DE-SP0000259-309.354-000-F07/054</t>
  </si>
  <si>
    <t>DE-SP0000259-309.354-000-F07/055</t>
  </si>
  <si>
    <t>DE-SP0000259-309.354-000-F07/056</t>
  </si>
  <si>
    <t>DE-SP0000259-309.354-000-F07/057</t>
  </si>
  <si>
    <t>DE-SP0000259-309.354-000-F07/058</t>
  </si>
  <si>
    <t>MC-SP0000259-309.354-000-F07/001</t>
  </si>
  <si>
    <t>NS-SP0000259-309.354-000-P01/001</t>
  </si>
  <si>
    <t>NS-SP0000259-309.354-000-P01/002</t>
  </si>
  <si>
    <t>NS-SP0000259-309.354-000-P01/003</t>
  </si>
  <si>
    <t>NS-SP0000259-309.354-000-P01/004</t>
  </si>
  <si>
    <t>NS-SP0000259-309.354-000-P01/005</t>
  </si>
  <si>
    <t>NS-SP0000259-309.354-000-P01/006</t>
  </si>
  <si>
    <t>NS-SP0000259-309.354-000-P01/007</t>
  </si>
  <si>
    <t>NS-SP0000259-309.354-000-P01/008</t>
  </si>
  <si>
    <t>NS-SP0000259-309.354-000-P01/009</t>
  </si>
  <si>
    <t>DE-SP0000259-309.354-000-Q02/001</t>
  </si>
  <si>
    <t>DE-SP0000259-309.354-000-Q02/002</t>
  </si>
  <si>
    <t>DE-SP0000259-309.354-000-Q02/003</t>
  </si>
  <si>
    <t>DE-SP0000259-309.354-000-Q02/004</t>
  </si>
  <si>
    <t>DE-SP0000259-309.354-000-Q02/005</t>
  </si>
  <si>
    <t>DE-SP0000259-309.354-000-Q02/006</t>
  </si>
  <si>
    <t>DE-SP0000259-309.354-000-Q02/007</t>
  </si>
  <si>
    <t>DE-SP0000259-309.354-000-Q02/008</t>
  </si>
  <si>
    <t>DE-SP0000259-309.354-000-Q03/001</t>
  </si>
  <si>
    <t>DE-SP0000259-309.354-000-Q03/002</t>
  </si>
  <si>
    <t>DE-SP0000259-309.354-000-Q03/003</t>
  </si>
  <si>
    <t>DE-SP0000259-309.354-000-Q03/004</t>
  </si>
  <si>
    <t>DE-SP0000259-309.354-000-Q03/005</t>
  </si>
  <si>
    <t>DE-SP0000259-309.354-000-Q03/006</t>
  </si>
  <si>
    <t>DE-SP0000259-309.354-000-Q03/007</t>
  </si>
  <si>
    <t>DE-SP0000259-309.354-000-Q03/008</t>
  </si>
  <si>
    <t>DE-SP0000259-309.354-000-Q03/009</t>
  </si>
  <si>
    <t>DE-SP0000259-309.354-000-Q03/010</t>
  </si>
  <si>
    <t>DE-SP0000259-309.354-000-Q03/011</t>
  </si>
  <si>
    <t>MC-SP0000259-309.354-000-Q04/001</t>
  </si>
  <si>
    <t>MD-SP0000259-309.354-000-Q05/001</t>
  </si>
  <si>
    <t>DE-SP0000259-309.354-000-H01/001</t>
  </si>
  <si>
    <t>DE-SP0000259-309.354-000-H01/002</t>
  </si>
  <si>
    <t>DE-SP0000259-309.354-000-H01/003</t>
  </si>
  <si>
    <t>DE-SP0000259-309.354-000-H01/004</t>
  </si>
  <si>
    <t>DE-SP0000259-309.354-000-H01/005</t>
  </si>
  <si>
    <t>DE-SP0000259-309.354-000-H01/006</t>
  </si>
  <si>
    <t>DE-SP0000259-309.354-000-H04/001</t>
  </si>
  <si>
    <t>DE-SP0000259-309.354-000-H04/002</t>
  </si>
  <si>
    <t>DE-SP0000259-309.354-000-H04/003</t>
  </si>
  <si>
    <t>DE-SP0000259-309.354-000-H04/004</t>
  </si>
  <si>
    <t>DE-SP0000259-309.354-000-H04/005</t>
  </si>
  <si>
    <t>DE-SP0000259-309.354-000-H04/006</t>
  </si>
  <si>
    <t>DE-SP0000259-309.354-000-H04/007</t>
  </si>
  <si>
    <t>DE-SP0000259-309.354-000-H04/008</t>
  </si>
  <si>
    <t>DE-SP0000259-309.354-000-H04/009</t>
  </si>
  <si>
    <t>DE-SP0000259-309.354-000-H04/010</t>
  </si>
  <si>
    <t>DE-SP0000259-309.354-000-H04/011</t>
  </si>
  <si>
    <t>DE-SP0000259-309.354-000-H04/012</t>
  </si>
  <si>
    <t>DE-SP0000259-309.354-000-H04/013</t>
  </si>
  <si>
    <t>DE-SP0000259-309.354-000-H04/014</t>
  </si>
  <si>
    <t>DE-SP0000259-309.354-000-H04/015</t>
  </si>
  <si>
    <t>DE-SP0000259-309.354-000-H04/016</t>
  </si>
  <si>
    <t>DE-SP0000259-309.354-000-H04/017</t>
  </si>
  <si>
    <t>DE-SP0000259-309.354-000-H04/018</t>
  </si>
  <si>
    <t>DE-SP0000259-309.354-000-H04/019</t>
  </si>
  <si>
    <t>DE-SP0000259-309.354-000-H04/020</t>
  </si>
  <si>
    <t>DE-SP0000259-309.354-000-H04/021</t>
  </si>
  <si>
    <t>DE-SP0000259-309.354-000-H04/022</t>
  </si>
  <si>
    <t>DE-SP0000259-309.354-000-H04/023</t>
  </si>
  <si>
    <t>DE-SP0000259-309.354-000-H04/024</t>
  </si>
  <si>
    <t>DE-SP0000259-309.354-000-H04/025</t>
  </si>
  <si>
    <t>DE-SP0000259-309.354-000-H04/026</t>
  </si>
  <si>
    <t>DE-SP0000259-309.354-000-H04/027</t>
  </si>
  <si>
    <t>DE-SP0000259-309.354-000-H04/028</t>
  </si>
  <si>
    <t>DE-SP0000259-309.354-000-H04/029</t>
  </si>
  <si>
    <t>DE-SP0000259-309.354-000-H04/030</t>
  </si>
  <si>
    <t>DE-SP0000259-309.354-000-H04/031</t>
  </si>
  <si>
    <t>DE-SP0000259-309.354-000-H04/032</t>
  </si>
  <si>
    <t>DE-SP0000259-309.354-000-H04/033</t>
  </si>
  <si>
    <t>DE-SP0000259-309.354-000-H04/034</t>
  </si>
  <si>
    <t>DE-SP0000259-309.354-000-H04/035</t>
  </si>
  <si>
    <t>DE-SP0000259-309.354-000-H04/036</t>
  </si>
  <si>
    <t>DE-SP0000259-309.354-000-H04/037</t>
  </si>
  <si>
    <t>DE-SP0000259-309.354-000-H04/038</t>
  </si>
  <si>
    <t>DE-SP0000259-309.354-000-H04/039</t>
  </si>
  <si>
    <t>DE-SP0000259-309.354-000-H04/040</t>
  </si>
  <si>
    <t>DE-SP0000259-309.354-000-H04/041</t>
  </si>
  <si>
    <t>DE-SP0000259-309.354-000-H04/042</t>
  </si>
  <si>
    <t>DE-SP0000259-309.354-000-H04/043</t>
  </si>
  <si>
    <t>DE-SP0000259-309.354-000-H04/044</t>
  </si>
  <si>
    <t>DE-SP0000259-309.354-000-H04/045</t>
  </si>
  <si>
    <t>DE-SP0000259-309.354-000-H04/046</t>
  </si>
  <si>
    <t>DE-SP0000259-309.354-000-H04/047</t>
  </si>
  <si>
    <t>DE-SP0000259-309.354-000-H04/048</t>
  </si>
  <si>
    <t>DE-SP0000259-309.354-000-H04/049</t>
  </si>
  <si>
    <t>DE-SP0000259-309.354-000-H04/050</t>
  </si>
  <si>
    <t>DE-SP0000259-309.354-000-H04/051</t>
  </si>
  <si>
    <t>DE-SP0000259-309.354-000-H04/052</t>
  </si>
  <si>
    <t>DE-SP0000259-309.354-000-H04/053</t>
  </si>
  <si>
    <t>DE-SP0000259-309.354-000-H04/054</t>
  </si>
  <si>
    <t>DE-SP0000259-309.354-000-H04/055</t>
  </si>
  <si>
    <t>DE-SP0000259-309.354-000-H04/056</t>
  </si>
  <si>
    <t>DE-SP0000259-309.354-000-H04/057</t>
  </si>
  <si>
    <t>DE-SP0000259-309.354-000-H04/058</t>
  </si>
  <si>
    <t>DE-SP0000259-309.354-000-H06/001</t>
  </si>
  <si>
    <t>DE-SP0000259-309.354-000-H06/002</t>
  </si>
  <si>
    <t>DE-SP0000259-309.354-000-H06/003</t>
  </si>
  <si>
    <t>DE-SP0000259-309.354-000-H06/004</t>
  </si>
  <si>
    <t>DE-SP0000259-309.354-000-H06/005</t>
  </si>
  <si>
    <t>DE-SP0000259-309.354-000-H06/006</t>
  </si>
  <si>
    <t>DE-SP0000259-309.354-000-H06/007</t>
  </si>
  <si>
    <t>RT-SP0000259-309.354-000-H01/001</t>
  </si>
  <si>
    <t>MC-SP0000259-309.354-000-H04/001</t>
  </si>
  <si>
    <t>DE-SP0000259-309.354-000-P05/001</t>
  </si>
  <si>
    <t>DE-SP0000259-309.354-000-P05/002</t>
  </si>
  <si>
    <t>DE-SP0000259-309.354-000-P05/003</t>
  </si>
  <si>
    <t>DE-SP0000259-309.354-000-P05/004</t>
  </si>
  <si>
    <t>MC-SP0000259-309.354-000-P09/001</t>
  </si>
  <si>
    <t>DE-SP0000259-309.354-000-L01/001</t>
  </si>
  <si>
    <t>DE-SP0000259-309.354-000-L02/001</t>
  </si>
  <si>
    <t>DE-SP0000259-309.354-000-L02/002</t>
  </si>
  <si>
    <t>DE-SP0000259-309.354-000-L02/003</t>
  </si>
  <si>
    <t>DE-SP0000259-309.354-000-L02/004</t>
  </si>
  <si>
    <t>DE-SP0000259-309.354-000-L02/005</t>
  </si>
  <si>
    <t>DE-SP0000259-309.354-000-L03/001</t>
  </si>
  <si>
    <t>DE-SP0000259-309.354-000-L07/001</t>
  </si>
  <si>
    <t>DE-SP0000259-309.354-000-L07/002</t>
  </si>
  <si>
    <t>DE-SP0000259-309.354-000-L07/003</t>
  </si>
  <si>
    <t>DE-SP0000259-309.354-000-L07/004</t>
  </si>
  <si>
    <t>DE-SP0000259-309.354-000-L07/005</t>
  </si>
  <si>
    <t>DE-SP0000259-309.354-000-L07/006</t>
  </si>
  <si>
    <t>DE-SP0000259-309.354-000-L07/007</t>
  </si>
  <si>
    <t>DE-SP0000259-309.354-000-L07/008</t>
  </si>
  <si>
    <t>DE-SP0000259-309.354-000-L07/009</t>
  </si>
  <si>
    <t>DE-SP0000259-309.354-000-L07/010</t>
  </si>
  <si>
    <t>DE-SP0000259-309.354-000-L07/011</t>
  </si>
  <si>
    <t>DE-SP0000259-309.354-000-L07/012</t>
  </si>
  <si>
    <t>DE-SP0000259-309.354-000-L07/013</t>
  </si>
  <si>
    <t>DE-SP0000259-309.354-000-L07/014</t>
  </si>
  <si>
    <t>DE-SP0000259-309.354-000-L07/015</t>
  </si>
  <si>
    <t>DE-SP0000259-309.354-000-L07/016</t>
  </si>
  <si>
    <t>DE-SP0000259-309.354-000-L07/017</t>
  </si>
  <si>
    <t>DE-SP0000259-309.354-000-L07/018</t>
  </si>
  <si>
    <t>DE-SP0000259-309.354-000-L07/019</t>
  </si>
  <si>
    <t>DE-SP0000259-309.354-000-L07/020</t>
  </si>
  <si>
    <t>DE-SP0000259-309.354-000-L07/021</t>
  </si>
  <si>
    <t>DE-SP0000259-309.354-000-L07/022</t>
  </si>
  <si>
    <t>DE-SP0000259-309.354-000-L07/023</t>
  </si>
  <si>
    <t>DE-SP0000259-309.354-000-L07/024</t>
  </si>
  <si>
    <t>DE-SP0000259-309.354-000-L07/025</t>
  </si>
  <si>
    <t>DE-SP0000259-309.354-000-L07/026</t>
  </si>
  <si>
    <t>DE-SP0000259-309.354-000-L07/027</t>
  </si>
  <si>
    <t>DE-SP0000259-309.354-000-L07/028</t>
  </si>
  <si>
    <t>DE-SP0000259-309.354-000-L07/029</t>
  </si>
  <si>
    <t>DE-SP0000259-309.354-000-L07/030</t>
  </si>
  <si>
    <t>DE-SP0000259-309.354-000-L07/031</t>
  </si>
  <si>
    <t>DE-SP0000259-309.354-000-L07/032</t>
  </si>
  <si>
    <t>DE-SP0000259-309.354-000-L07/033</t>
  </si>
  <si>
    <t>DE-SP0000259-309.354-000-L07/034</t>
  </si>
  <si>
    <t>DE-SP0000259-309.354-000-L07/035</t>
  </si>
  <si>
    <t>DE-SP0000259-309.354-000-L07/036</t>
  </si>
  <si>
    <t>DE-SP0000259-309.354-000-L07/037</t>
  </si>
  <si>
    <t>DE-SP0000259-309.354-000-L07/038</t>
  </si>
  <si>
    <t>DE-SP0000259-309.354-000-L07/039</t>
  </si>
  <si>
    <t>DE-SP0000259-309.354-000-L07/040</t>
  </si>
  <si>
    <t>DE-SP0000259-309.354-000-L07/041</t>
  </si>
  <si>
    <t>DE-SP0000259-309.354-000-L07/042</t>
  </si>
  <si>
    <t>DE-SP0000259-309.354-000-L07/043</t>
  </si>
  <si>
    <t>DE-SP0000259-309.354-000-L07/044</t>
  </si>
  <si>
    <t>DE-SP0000259-309.354-000-L07/045</t>
  </si>
  <si>
    <t>DE-SP0000259-309.354-000-L07/046</t>
  </si>
  <si>
    <t>DE-SP0000259-309.354-000-L07/047</t>
  </si>
  <si>
    <t>DE-SP0000259-309.354-000-L07/048</t>
  </si>
  <si>
    <t>DE-SP0000259-309.354-000-L07/049</t>
  </si>
  <si>
    <t>DE-SP0000259-309.354-000-L07/050</t>
  </si>
  <si>
    <t>DE-SP0000259-309.354-000-L07/051</t>
  </si>
  <si>
    <t>DE-SP0000259-309.354-000-L07/052</t>
  </si>
  <si>
    <t>DE-SP0000259-309.354-000-L07/053</t>
  </si>
  <si>
    <t>DE-SP0000259-309.354-000-L07/054</t>
  </si>
  <si>
    <t>DE-SP0000259-309.354-000-L07/055</t>
  </si>
  <si>
    <t>DE-SP0000259-309.354-000-L07/056</t>
  </si>
  <si>
    <t>DE-SP0000259-309.354-000-L07/057</t>
  </si>
  <si>
    <t>DE-SP0000259-309.354-000-L07/058</t>
  </si>
  <si>
    <t>RT-SP0000259-309.354-000-G01/001</t>
  </si>
  <si>
    <t>DE-SP0000259-309.354-000-G12/001</t>
  </si>
  <si>
    <t>DE-SP0000259-309.354-000-G12/002</t>
  </si>
  <si>
    <t>DE-SP0000259-309.354-000-G12/003</t>
  </si>
  <si>
    <t>DE-SP0000259-309.354-000-G12/004</t>
  </si>
  <si>
    <t>DE-SP0000259-309.354-000-G12/005</t>
  </si>
  <si>
    <t>DE-SP0000259-309.354-000-G12/006</t>
  </si>
  <si>
    <t>DE-SP0000259-309.354-000-G12/007</t>
  </si>
  <si>
    <t>DE-SP0000259-309.354-000-G12/008</t>
  </si>
  <si>
    <t>DE-SP0000259-309.354-000-G12/009</t>
  </si>
  <si>
    <t>DE-SP0000259-309.354-000-G12/010</t>
  </si>
  <si>
    <t>DE-SP0000259-309.354-000-G12/011</t>
  </si>
  <si>
    <t>DE-SP0000259-309.354-000-G12/012</t>
  </si>
  <si>
    <t>DE-SP0000259-309.354-000-G12/013</t>
  </si>
  <si>
    <t>DE-SP0000259-309.354-000-G12/014</t>
  </si>
  <si>
    <t>DE-SP0000259-309.354-000-G12/015</t>
  </si>
  <si>
    <t>DE-SP0000259-309.354-000-G12/016</t>
  </si>
  <si>
    <t>DE-SP0000259-309.354-000-G12/017</t>
  </si>
  <si>
    <t>DE-SP0000259-309.354-000-G12/018</t>
  </si>
  <si>
    <t>DE-SP0000259-309.354-000-G12/019</t>
  </si>
  <si>
    <t>DE-SP0000259-309.354-000-G12/020</t>
  </si>
  <si>
    <t>DE-SP0000259-309.354-000-G12/021</t>
  </si>
  <si>
    <t>DE-SP0000259-309.354-000-G12/022</t>
  </si>
  <si>
    <t>DE-SP0000259-309.354-000-G12/023</t>
  </si>
  <si>
    <t>DE-SP0000259-309.354-000-G12/024</t>
  </si>
  <si>
    <t>DE-SP0000259-309.354-000-G12/025</t>
  </si>
  <si>
    <t>DE-SP0000259-309.354-000-G12/026</t>
  </si>
  <si>
    <t>DE-SP0000259-309.354-000-G12/027</t>
  </si>
  <si>
    <t>DE-SP0000259-309.354-000-G12/028</t>
  </si>
  <si>
    <t>DE-SP0000259-309.354-000-G12/029</t>
  </si>
  <si>
    <t>DE-SP0000259-309.354-000-G12/030</t>
  </si>
  <si>
    <t>DE-SP0000259-309.354-000-G12/031</t>
  </si>
  <si>
    <t>DE-SP0000259-309.354-000-G12/032</t>
  </si>
  <si>
    <t>DE-SP0000259-309.354-000-G12/033</t>
  </si>
  <si>
    <t>DE-SP0000259-309.354-000-G12/034</t>
  </si>
  <si>
    <t>DE-SP0000259-309.354-000-G12/035</t>
  </si>
  <si>
    <t>DE-SP0000259-309.354-000-G12/036</t>
  </si>
  <si>
    <t>DE-SP0000259-309.354-000-G12/037</t>
  </si>
  <si>
    <t>DE-SP0000259-309.354-000-G12/038</t>
  </si>
  <si>
    <t>DE-SP0000259-309.354-000-G12/039</t>
  </si>
  <si>
    <t>DE-SP0000259-309.354-000-G12/040</t>
  </si>
  <si>
    <t>DE-SP0000259-309.354-000-G12/041</t>
  </si>
  <si>
    <t>DE-SP0000259-309.354-000-G12/042</t>
  </si>
  <si>
    <t>DE-SP0000259-309.354-000-G12/043</t>
  </si>
  <si>
    <t>DE-SP0000259-309.354-000-G12/044</t>
  </si>
  <si>
    <t>DE-SP0000259-309.354-000-G12/045</t>
  </si>
  <si>
    <t>DE-SP0000259-309.354-000-G12/046</t>
  </si>
  <si>
    <t>DE-SP0000259-309.354-000-G12/047</t>
  </si>
  <si>
    <t>DE-SP0000259-309.354-000-G12/048</t>
  </si>
  <si>
    <t>DE-SP0000259-309.354-000-G12/049</t>
  </si>
  <si>
    <t>DE-SP0000259-309.354-000-G12/050</t>
  </si>
  <si>
    <t>DE-SP0000259-309.354-000-G12/051</t>
  </si>
  <si>
    <t>DE-SP0000259-309.354-000-G12/052</t>
  </si>
  <si>
    <t>DE-SP0000259-309.354-000-G12/053</t>
  </si>
  <si>
    <t>DE-SP0000259-309.354-000-G12/054</t>
  </si>
  <si>
    <t>DE-SP0000259-309.354-000-G12/055</t>
  </si>
  <si>
    <t>DE-SP0000259-309.354-000-G12/056</t>
  </si>
  <si>
    <t>DE-SP0000259-309.354-000-G12/057</t>
  </si>
  <si>
    <t>DE-SP0000259-309.354-000-G12/058</t>
  </si>
  <si>
    <t>RT-SP0000259-309.354-000-Q07/001</t>
  </si>
  <si>
    <t>RT-SP0000259-309.354-000-Q07/002</t>
  </si>
  <si>
    <t>DE-SP0000259-309.354-000-Q07/001</t>
  </si>
  <si>
    <t>DE-SP0000259-309.354-000-Q07/002</t>
  </si>
  <si>
    <t>DE-SP0000259-309.354-000-Q07/003</t>
  </si>
  <si>
    <t>DE-SP0000259-309.354-000-Q07/004</t>
  </si>
  <si>
    <t>DE-SP0000259-309.354-000-Q07/005</t>
  </si>
  <si>
    <t>DE-SP0000259-309.354-000-Q07/006</t>
  </si>
  <si>
    <t>DE-SP0000259-309.354-000-Q07/007</t>
  </si>
  <si>
    <t>DE-SP0000259-309.354-000-Q07/008</t>
  </si>
  <si>
    <t>RT-SP0000259-309.354-000-G18/001</t>
  </si>
  <si>
    <t>DE-SP0000259-309.354-000-G18/001</t>
  </si>
  <si>
    <t>MC-SP0000259-309.354-000-G15/001</t>
  </si>
  <si>
    <t>MC-SP0000259-309.354-000-G15/002</t>
  </si>
  <si>
    <t>DE-SP0000259-309.354-000-C01/101</t>
  </si>
  <si>
    <t>DE-SP0000259-309.354-000-C01/102</t>
  </si>
  <si>
    <t>DE-SP0000259-309.354-000-C01/103</t>
  </si>
  <si>
    <t>DE-SP0000259-309.354-000-C01/104</t>
  </si>
  <si>
    <t>DE-SP0000259-309.354-000-C01/105</t>
  </si>
  <si>
    <t>DE-SP0000259-309.354-000-C01/106</t>
  </si>
  <si>
    <t>DE-SP0000259-309.354-000-C01/107</t>
  </si>
  <si>
    <t>DE-SP0000259-309.354-000-C01/108</t>
  </si>
  <si>
    <t>DE-SP0000259-309.354-000-C01/109</t>
  </si>
  <si>
    <t>DE-SP0000259-309.354-000-C01/110</t>
  </si>
  <si>
    <t>DE-SP0000259-309.354-000-C01/111</t>
  </si>
  <si>
    <t>DE-SP0000259-309.354-000-C01/112</t>
  </si>
  <si>
    <t>DE-SP0000259-309.354-000-C01/113</t>
  </si>
  <si>
    <t>DE-SP0000259-309.354-000-C01/114</t>
  </si>
  <si>
    <t>DE-SP0000259-309.354-000-C01/115</t>
  </si>
  <si>
    <t>DE-SP0000259-309.354-000-C01/116</t>
  </si>
  <si>
    <t>MC-SP0000259-309.354-000-C01/101</t>
  </si>
  <si>
    <t>DE-SP0000259-309.354-000-I01/001</t>
  </si>
  <si>
    <t>DE-SP0000259-309.354-000-I01/002</t>
  </si>
  <si>
    <t>DE-SP0000259-309.354-000-I01/003</t>
  </si>
  <si>
    <t>DE-SP0000259-309.354-000-I01/004</t>
  </si>
  <si>
    <t>DE-SP0000259-309.354-000-I01/005</t>
  </si>
  <si>
    <t>DE-SP0000259-309.354-000-I01/006</t>
  </si>
  <si>
    <t>DE-SP0000259-309.354-000-I01/007</t>
  </si>
  <si>
    <t>DE-SP0000259-309.354-000-I01/008</t>
  </si>
  <si>
    <t>DE-SP0000259-309.354-000-I01/009</t>
  </si>
  <si>
    <t>DE-SP0000259-309.354-000-I01/010</t>
  </si>
  <si>
    <t>DE-SP0000259-309.354-000-I01/011</t>
  </si>
  <si>
    <t>DE-SP0000259-309.354-000-I01/012</t>
  </si>
  <si>
    <t>DE-SP0000259-309.354-000-I01/013</t>
  </si>
  <si>
    <t>DE-SP0000259-309.354-000-I01/014</t>
  </si>
  <si>
    <t>DE-SP0000259-309.354-000-I01/015</t>
  </si>
  <si>
    <t>DE-SP0000259-309.354-000-I01/016</t>
  </si>
  <si>
    <t>DE-SP0000259-309.354-000-I01/017</t>
  </si>
  <si>
    <t>DE-SP0000259-309.354-000-I01/018</t>
  </si>
  <si>
    <t>DE-SP0000259-309.354-000-I01/019</t>
  </si>
  <si>
    <t>DE-SP0000259-309.354-000-I01/020</t>
  </si>
  <si>
    <t>DE-SP0000259-309.354-000-I01/021</t>
  </si>
  <si>
    <t>DE-SP0000259-309.354-000-I01/022</t>
  </si>
  <si>
    <t>DE-SP0000259-309.354-000-I01/023</t>
  </si>
  <si>
    <t>DE-SP0000259-309.354-000-I01/024</t>
  </si>
  <si>
    <t>DE-SP0000259-309.354-000-I01/025</t>
  </si>
  <si>
    <t>DE-SP0000259-309.354-000-I01/026</t>
  </si>
  <si>
    <t>DE-SP0000259-309.354-000-I01/027</t>
  </si>
  <si>
    <t>DE-SP0000259-309.354-000-I01/028</t>
  </si>
  <si>
    <t>DE-SP0000259-309.354-000-I01/029</t>
  </si>
  <si>
    <t>DE-SP0000259-309.354-000-I01/030</t>
  </si>
  <si>
    <t>DE-SP0000259-309.354-000-B02/001</t>
  </si>
  <si>
    <t>DE-SP0000259-309.354-000-B02/002</t>
  </si>
  <si>
    <t>MC-SP0000259-309.354-000-B02/001</t>
  </si>
  <si>
    <t>DE-SP0000259-309.354-000-D01/001</t>
  </si>
  <si>
    <t>DE-SP0000259-309.354-000-D01/002</t>
  </si>
  <si>
    <t>DE-SP0000259-309.354-000-D01/003</t>
  </si>
  <si>
    <t>RT-SP0000259-309.354-000-S19/001</t>
  </si>
  <si>
    <t>RT-SP0000259-309.354-000-J01/001</t>
  </si>
  <si>
    <t>RT-SP0000259-309.354-000-J04/001</t>
  </si>
  <si>
    <t>ID-SP0000259-309.354-000-A09/001</t>
  </si>
  <si>
    <t>MC-SP0000259-309.354-000-A09/001</t>
  </si>
  <si>
    <t>PL-SP0000259-309.354-000-A07/001</t>
  </si>
  <si>
    <t>RT-SP0000259-309.354-000-A09/001</t>
  </si>
  <si>
    <t>RT-SP0000259-309.354-000-A09/002</t>
  </si>
  <si>
    <t>RT-SP0000250-102.142-000-T01/501</t>
  </si>
  <si>
    <t>RT-SP0000250-102.142-000-T05/501</t>
  </si>
  <si>
    <t>RT-SP0000250-102.142-000-H09/501</t>
  </si>
  <si>
    <t>DE-SP0000250-102.142-000-T01/501</t>
  </si>
  <si>
    <t>DE-SP0000250-102.142-000-T01/502</t>
  </si>
  <si>
    <t>DE-SP0000250-102.142-000-T01/503</t>
  </si>
  <si>
    <t>DE-SP0000250-102.142-000-T01/504</t>
  </si>
  <si>
    <t>DE-SP0000250-102.142-000-T01/505</t>
  </si>
  <si>
    <t>DE-SP0000250-102.142-000-T01/506</t>
  </si>
  <si>
    <t>DE-SP0000250-102.142-000-T01/507</t>
  </si>
  <si>
    <t>DE-SP0000250-102.142-000-T01/508</t>
  </si>
  <si>
    <t>DE-SP0000250-102.142-000-T01/509</t>
  </si>
  <si>
    <t>DE-SP0000250-102.142-000-T01/510</t>
  </si>
  <si>
    <t>DE-SP0000250-102.142-000-T01/511</t>
  </si>
  <si>
    <t>DE-SP0000250-102.142-000-T01/512</t>
  </si>
  <si>
    <t>DE-SP0000250-102.142-000-T01/513</t>
  </si>
  <si>
    <t>DE-SP0000250-102.142-000-T01/514</t>
  </si>
  <si>
    <t>DE-SP0000250-102.142-000-G14/551</t>
  </si>
  <si>
    <t>RT-SP0000250-102.142-000-G02/551</t>
  </si>
  <si>
    <t>DE-SP0000250-102.142-000-G14/501</t>
  </si>
  <si>
    <t>DE-SP0000250-102.142-000-G14/502</t>
  </si>
  <si>
    <t>DE-SP0000250-102.142-000-G14/503</t>
  </si>
  <si>
    <t>DE-SP0000250-102.142-000-G14/504</t>
  </si>
  <si>
    <t>DE-SP0000250-102.142-000-G14/505</t>
  </si>
  <si>
    <t>DE-SP0000250-102.142-000-G14/506</t>
  </si>
  <si>
    <t>DE-SP0000250-102.142-000-G14/507</t>
  </si>
  <si>
    <t>DE-SP0000250-102.142-000-G14/508</t>
  </si>
  <si>
    <t>DE-SP0000250-102.142-000-G14/509</t>
  </si>
  <si>
    <t>DE-SP0000250-102.142-000-G14/510</t>
  </si>
  <si>
    <t>DE-SP0000250-102.142-000-G14/511</t>
  </si>
  <si>
    <t>DE-SP0000250-102.142-000-G14/512</t>
  </si>
  <si>
    <t>DE-SP0000250-102.142-000-G14/513</t>
  </si>
  <si>
    <t>DE-SP0000250-102.142-000-G14/514</t>
  </si>
  <si>
    <t>DE-SP0000250-102.142-000-G14/515</t>
  </si>
  <si>
    <t>RT-SP0000250-102.142-000-G02/501</t>
  </si>
  <si>
    <t>RT-SP0000250-102.142-000-G02/502</t>
  </si>
  <si>
    <t>RT-SP0000250-102.142-000-G13/501</t>
  </si>
  <si>
    <t>RT-SP0000250-102.142-000-G13/502</t>
  </si>
  <si>
    <t>RT-SP0000250-102.142-000-G13/503</t>
  </si>
  <si>
    <t>RT-SP0000250-102.142-000-G13/504</t>
  </si>
  <si>
    <t>RT-SP0000250-102.142-000-G13/505</t>
  </si>
  <si>
    <t>RT-SP0000250-102.142-000-G13/506</t>
  </si>
  <si>
    <t>RT-SP0000250-102.142-000-G13/507</t>
  </si>
  <si>
    <t>RT-SP0000250-102.142-000-G13/508</t>
  </si>
  <si>
    <t>RT-SP0000250-102.142-000-H08/501</t>
  </si>
  <si>
    <t>RT-SP0000250-102.142-000-S07/501</t>
  </si>
  <si>
    <t>RT-SP0000250-102.142-000-P09/501</t>
  </si>
  <si>
    <t>RT-SP0000250-102.142-000-P09/502</t>
  </si>
  <si>
    <t>DE-SP0000250-102.142-000-H01/551</t>
  </si>
  <si>
    <t>DE-SP0000250-102.142-000-H01/501</t>
  </si>
  <si>
    <t>DE-SP0000250-102.142-000-H01/502</t>
  </si>
  <si>
    <t>DE-SP0000250-102.142-000-H01/503</t>
  </si>
  <si>
    <t>DE-SP0000250-102.142-000-H01/504</t>
  </si>
  <si>
    <t>DE-SP0000250-102.142-000-H06/501</t>
  </si>
  <si>
    <t>DE-SP0000250-102.142-000-H06/502</t>
  </si>
  <si>
    <t>DE-SP0000250-102.142-000-H06/503</t>
  </si>
  <si>
    <t>DE-SP0000250-102.142-000-C03/501</t>
  </si>
  <si>
    <t>DE-SP0000250-102.142-000-C03/502</t>
  </si>
  <si>
    <t>DE-SP0000250-102.142-000-C03/503</t>
  </si>
  <si>
    <t>DE-SP0000250-102.142-000-C03/504</t>
  </si>
  <si>
    <t>RT-SP0000250-102.142-000-H01/501</t>
  </si>
  <si>
    <t>MC-SP0000250-102.142-000-H04/501</t>
  </si>
  <si>
    <t>DE-SP0000250-102.142-000-P02/501</t>
  </si>
  <si>
    <t>DE-SP0000250-102.142-000-P02/502</t>
  </si>
  <si>
    <t>DE-SP0000250-102.142-000-P02/503</t>
  </si>
  <si>
    <t>DE-SP0000250-102.142-000-P02/504</t>
  </si>
  <si>
    <t>DE-SP0000250-102.142-000-P02/505</t>
  </si>
  <si>
    <t>DE-SP0000250-102.142-000-P02/506</t>
  </si>
  <si>
    <t>DE-SP0000250-102.142-000-P02/507</t>
  </si>
  <si>
    <t>DE-SP0000250-102.142-000-P02/508</t>
  </si>
  <si>
    <t>DE-SP0000250-102.142-000-P02/509</t>
  </si>
  <si>
    <t>DE-SP0000250-102.142-000-P02/510</t>
  </si>
  <si>
    <t>DE-SP0000250-102.142-000-P02/511</t>
  </si>
  <si>
    <t>DE-SP0000250-102.142-000-P02/512</t>
  </si>
  <si>
    <t>DE-SP0000250-102.142-000-P02/513</t>
  </si>
  <si>
    <t>DE-SP0000250-102.142-000-P02/514</t>
  </si>
  <si>
    <t>DE-SP0000250-102.142-000-P02/515</t>
  </si>
  <si>
    <t>DE-SP0000250-102.142-000-P02/516</t>
  </si>
  <si>
    <t>DE-SP0000250-102.142-000-P02/517</t>
  </si>
  <si>
    <t>DE-SP0000250-102.142-000-P02/518</t>
  </si>
  <si>
    <t>DE-SP0000250-102.142-000-P02/519</t>
  </si>
  <si>
    <t>DE-SP0000250-102.142-000-P02/520</t>
  </si>
  <si>
    <t>DE-SP0000250-102.142-000-P02/521</t>
  </si>
  <si>
    <t>DE-SP0000250-102.142-000-P02/522</t>
  </si>
  <si>
    <t>DE-SP0000250-102.142-000-P02/523</t>
  </si>
  <si>
    <t>DE-SP0000250-102.142-000-P02/524</t>
  </si>
  <si>
    <t>DE-SP0000250-102.142-000-P02/525</t>
  </si>
  <si>
    <t>DE-SP0000250-102.142-000-P02/526</t>
  </si>
  <si>
    <t>DE-SP0000250-102.142-000-P02/527</t>
  </si>
  <si>
    <t>DE-SP0000250-102.142-000-P02/528</t>
  </si>
  <si>
    <t>DE-SP0000250-102.142-000-P02/529</t>
  </si>
  <si>
    <t>DE-SP0000250-102.142-000-P05/501</t>
  </si>
  <si>
    <t>DE-SP0000250-102.142-000-P05/502</t>
  </si>
  <si>
    <t>DE-SP0000250-102.142-000-P05/503</t>
  </si>
  <si>
    <t>DE-SP0000250-102.142-000-P05/504</t>
  </si>
  <si>
    <t>DE-SP0000250-102.142-000-P05/505</t>
  </si>
  <si>
    <t>DE-SP0000250-102.142-000-P05/506</t>
  </si>
  <si>
    <t>DE-SP0000250-102.142-000-P05/507</t>
  </si>
  <si>
    <t>DE-SP0000250-102.142-000-P05/508</t>
  </si>
  <si>
    <t>DE-SP0000250-102.142-000-P07/501</t>
  </si>
  <si>
    <t>MC-SP0000250-102.142-000-P09/501</t>
  </si>
  <si>
    <t>MC-SP0000250-102.142-000-P05/501</t>
  </si>
  <si>
    <t>DE-SP0000250-102.142-000-L09/501</t>
  </si>
  <si>
    <t>DE-SP0000250-102.142-000-L09/502</t>
  </si>
  <si>
    <t>DE-SP0000250-102.142-000-L09/503</t>
  </si>
  <si>
    <t>DE-SP0000250-102.142-000-L09/504</t>
  </si>
  <si>
    <t>DE-SP0000250-102.142-000-L09/505</t>
  </si>
  <si>
    <t>DE-SP0000250-102.142-000-L09/506</t>
  </si>
  <si>
    <t>DE-SP0000250-102.142-000-L09/507</t>
  </si>
  <si>
    <t>DE-SP0000250-102.142-000-L09/508</t>
  </si>
  <si>
    <t>DE-SP0000250-102.142-000-L09/509</t>
  </si>
  <si>
    <t>DE-SP0000250-102.142-000-L09/510</t>
  </si>
  <si>
    <t>DE-SP0000250-102.142-000-L09/511</t>
  </si>
  <si>
    <t>DE-SP0000250-102.142-000-L09/512</t>
  </si>
  <si>
    <t>DE-SP0000250-102.142-000-L09/513</t>
  </si>
  <si>
    <t>DE-SP0000250-102.142-000-L09/514</t>
  </si>
  <si>
    <t>DE-SP0000250-102.142-000-L09/515</t>
  </si>
  <si>
    <t>DE-SP0000250-102.142-000-L09/516</t>
  </si>
  <si>
    <t>DE-SP0000250-102.142-000-L09/517</t>
  </si>
  <si>
    <t>DE-SP0000250-102.142-000-L09/518</t>
  </si>
  <si>
    <t>DE-SP0000250-102.142-000-L09/519</t>
  </si>
  <si>
    <t>DE-SP0000250-102.142-000-L09/520</t>
  </si>
  <si>
    <t>DE-SP0000250-102.142-000-L09/521</t>
  </si>
  <si>
    <t>DE-SP0000250-102.142-000-L09/522</t>
  </si>
  <si>
    <t>DE-SP0000250-102.142-000-L09/523</t>
  </si>
  <si>
    <t>DE-SP0000250-102.142-000-L09/524</t>
  </si>
  <si>
    <t>DE-SP0000250-102.142-000-L09/525</t>
  </si>
  <si>
    <t>DE-SP0000250-102.142-000-L09/526</t>
  </si>
  <si>
    <t>DE-SP0000250-102.142-000-L09/527</t>
  </si>
  <si>
    <t>DE-SP0000250-102.142-000-L09/528</t>
  </si>
  <si>
    <t>DE-SP0000250-102.142-000-L09/529</t>
  </si>
  <si>
    <t>DE-SP0000250-102.142-000-L09/530</t>
  </si>
  <si>
    <t>DE-SP0000250-102.142-000-L09/551</t>
  </si>
  <si>
    <t>DE-SP0000250-102.142-000-L09/552</t>
  </si>
  <si>
    <t>DE-SP0000250-102.142-000-L09/553</t>
  </si>
  <si>
    <t>DE-SP0000250-102.142-000-L09/554</t>
  </si>
  <si>
    <t>DE-SP0000250-102.142-000-L09/555</t>
  </si>
  <si>
    <t>DE-SP0000250-102.142-000-L09/556</t>
  </si>
  <si>
    <t>DE-SP0000250-102.142-000-L09/557</t>
  </si>
  <si>
    <t>RT-SP0000250-102.142-000-L09/501</t>
  </si>
  <si>
    <t>RT-SP0000250-102.142-000-G18/501</t>
  </si>
  <si>
    <t>DE-SP0000250-102.142-000-G18/501</t>
  </si>
  <si>
    <t>DE-SP0000250-102.142-000-G18/502</t>
  </si>
  <si>
    <t>DE-SP0000250-102.142-000-G18/503</t>
  </si>
  <si>
    <t>MC-SP0000250-102.142-000-G15/501</t>
  </si>
  <si>
    <t>MC-SP0000250-102.142-000-G15/502</t>
  </si>
  <si>
    <t>RT-SP0000250-102.142-000-C01/506</t>
  </si>
  <si>
    <t>RT-SP0000250-102.142-000-C01/507</t>
  </si>
  <si>
    <t>RT-SP0000250-102.142-000-C01/508</t>
  </si>
  <si>
    <t>RT-SP0000250-102.142-000-S19/501</t>
  </si>
  <si>
    <t>RT-SP0000250-102.142-000-J01/501</t>
  </si>
  <si>
    <t>RT-SP0000250-102.142-000-J04/501</t>
  </si>
  <si>
    <t>ID-SP0000250-102.142-000-A09/501</t>
  </si>
  <si>
    <t>MC-SP0000250-102.142-000-A09/501</t>
  </si>
  <si>
    <t>PL-SP0000250-102.142-000-A07/501</t>
  </si>
  <si>
    <t>RT-SP0000250-102.142-000-A09/501</t>
  </si>
  <si>
    <t>RT-SP0000250-102.142-000-A09/502</t>
  </si>
  <si>
    <t>NÃO APROVADO</t>
  </si>
  <si>
    <t>APROVADO COM RESSALVAS</t>
  </si>
  <si>
    <t xml:space="preserve">APROVADO </t>
  </si>
  <si>
    <t>APROVADO</t>
  </si>
  <si>
    <t>MR.DER-0046_22</t>
  </si>
  <si>
    <t>DE-SP0000249-025.045-000-H01/002</t>
  </si>
  <si>
    <t>DE-SP0000249-025.045-000-H01/003</t>
  </si>
  <si>
    <t>MR.DER-0047_22</t>
  </si>
  <si>
    <t>MR.DER-0048_22</t>
  </si>
  <si>
    <t>MR.DER-0049_22</t>
  </si>
  <si>
    <t>DE-SPA103079-000.003-000-H01/001</t>
  </si>
  <si>
    <t>MR.DER-0050_22</t>
  </si>
  <si>
    <t>MR.DER-0051_22</t>
  </si>
  <si>
    <t>MR.DER-0052_22</t>
  </si>
  <si>
    <t>MR.DER-0053_22</t>
  </si>
  <si>
    <t>MR.DER-0054_22</t>
  </si>
  <si>
    <t>MR.DER-0055_22</t>
  </si>
  <si>
    <t>MR.DER-0056_22</t>
  </si>
  <si>
    <t>DE-SP0000253-000.019-000-F01/014</t>
  </si>
  <si>
    <t>DE-SP0000253-000.019-000-F01/015</t>
  </si>
  <si>
    <t>MR.DER-0057_22</t>
  </si>
  <si>
    <t>DE-SP0000249-025.045-000-F01/013</t>
  </si>
  <si>
    <t>DE-SP0000249-025.045-000-F01/014</t>
  </si>
  <si>
    <t>MR.DER-0058_22</t>
  </si>
  <si>
    <t>MR.DER-0059_22</t>
  </si>
  <si>
    <t>MR.DER-0060_22</t>
  </si>
  <si>
    <t>MR.DER-0061_22</t>
  </si>
  <si>
    <t>DE-SPA103079-000.003-000-G14/101</t>
  </si>
  <si>
    <t>DE-SPA103079-000.003-000-G14/102</t>
  </si>
  <si>
    <t>MR.DER-0062_22</t>
  </si>
  <si>
    <t>MR.DER-0066_22</t>
  </si>
  <si>
    <t>MR.DER-0069_22</t>
  </si>
  <si>
    <t>MR.DER-0070_22</t>
  </si>
  <si>
    <t>MR.DER-0071_22</t>
  </si>
  <si>
    <t>MR.DER-0072_22</t>
  </si>
  <si>
    <t>DE-SP0000259-309.354-000-F01/030</t>
  </si>
  <si>
    <t>DE-SP0000259-309.354-000-F01/031</t>
  </si>
  <si>
    <t>DE-SP0000259-309.354-000-F01/032</t>
  </si>
  <si>
    <t>MR.DER-0073_22</t>
  </si>
  <si>
    <t>DE-SP0000097-013.023-000-T01/016</t>
  </si>
  <si>
    <t>MR.DER-0074_22</t>
  </si>
  <si>
    <t>MR.DER-0075_22</t>
  </si>
  <si>
    <t>MR.DER-0076_22</t>
  </si>
  <si>
    <t>MR.DER-0077_22</t>
  </si>
  <si>
    <t>MR.DER-0078_22</t>
  </si>
  <si>
    <t>MR.DER-0079_22</t>
  </si>
  <si>
    <t>DE-SP0000268-218.222-000-H01/001</t>
  </si>
  <si>
    <t>MR.DER-0080_22</t>
  </si>
  <si>
    <t>MR.DER-0081_22</t>
  </si>
  <si>
    <t>MR.DER-0082_22</t>
  </si>
  <si>
    <t>Tabela de Alinhamento Horizontal e Vertical</t>
  </si>
  <si>
    <t>DE-SPA103079-000.003-000-F09/001</t>
  </si>
  <si>
    <t>MR.DER-0083_22</t>
  </si>
  <si>
    <t>MR.DER-0084_22</t>
  </si>
  <si>
    <t>MR.DER-0085_22</t>
  </si>
  <si>
    <t>MR.DER-0086_22</t>
  </si>
  <si>
    <t>MR.DER-0087_22</t>
  </si>
  <si>
    <t>MR.DER-0088_22</t>
  </si>
  <si>
    <t>DE-SP0000097-000.013-000-G14/506</t>
  </si>
  <si>
    <t>DE-SP0000097-000.013-000-G14/507</t>
  </si>
  <si>
    <t>DE-SP0000097-000.013-000-G14/508</t>
  </si>
  <si>
    <t>DE-SP0000097-000.013-000-G14/509</t>
  </si>
  <si>
    <t>DE-SP0000097-000.013-000-G14/510</t>
  </si>
  <si>
    <t>MR.DER-0089_22</t>
  </si>
  <si>
    <t>MR.DER-0090_22</t>
  </si>
  <si>
    <t>DE-SP0000129-000.030-004-C01/501</t>
  </si>
  <si>
    <t>DE-SP0000129-000.030-004-C01/502</t>
  </si>
  <si>
    <t>DE-SP0000129-000.030-004-C01/503</t>
  </si>
  <si>
    <t>DE-SP0000129-000.030-004-C01/504</t>
  </si>
  <si>
    <t>DE-SP0000129-000.030-004-C01/505</t>
  </si>
  <si>
    <t>MC-SP0000129-000.030-004-C01/501</t>
  </si>
  <si>
    <t>MR.DER-0091_22</t>
  </si>
  <si>
    <t>MR.DER-0092_22</t>
  </si>
  <si>
    <t>RT-SP0000253-000.019-000-G13/006</t>
  </si>
  <si>
    <t>MR.DER-0093_22</t>
  </si>
  <si>
    <t>MR.DER-0094_22</t>
  </si>
  <si>
    <t>MR.DER-0095_22</t>
  </si>
  <si>
    <t>MR.DER-0096_22</t>
  </si>
  <si>
    <t>MR.DER-0097_22</t>
  </si>
  <si>
    <t>MR.DER-0098_22</t>
  </si>
  <si>
    <t>MR.DER-0099_22</t>
  </si>
  <si>
    <t>MR.DER-0115_22</t>
  </si>
  <si>
    <t>MR.DER-0107_22-A12</t>
  </si>
  <si>
    <t>MR.DER-0106_22</t>
  </si>
  <si>
    <t>MR.DER-0100_22</t>
  </si>
  <si>
    <t>MR.DER-0101_22</t>
  </si>
  <si>
    <t>MR.DER-0102_22</t>
  </si>
  <si>
    <t>MR.DER-0103_22</t>
  </si>
  <si>
    <t>MR.DER-0104_22</t>
  </si>
  <si>
    <t>MR.DER-0105_22</t>
  </si>
  <si>
    <t>B1</t>
  </si>
  <si>
    <t>MR.DER-0108_22</t>
  </si>
  <si>
    <t>MR.DER-0109_22</t>
  </si>
  <si>
    <t>MR.DER-0110_22</t>
  </si>
  <si>
    <t>MR.DER-0111_22</t>
  </si>
  <si>
    <t>MR.DER-0112_22</t>
  </si>
  <si>
    <t>MR.DER-0113_22</t>
  </si>
  <si>
    <t>MR.DER-0114_22</t>
  </si>
  <si>
    <t>2022.10.19_R-031_1_GEOTECNIA.doc</t>
  </si>
  <si>
    <t>2022 10 14 - Projeto Funcional -Revisão A2.xls</t>
  </si>
  <si>
    <t>2022 10 25- Projeto Executivo A1- Planta e Perfil.xls</t>
  </si>
  <si>
    <t>DE-SPA103079-000.003-000-F03/002</t>
  </si>
  <si>
    <t>2022 10 25- Projeto Executivo A1- Seção Tipo.xls</t>
  </si>
  <si>
    <t>2022 10 10 - Emissão Inicial_Segmeto C06 - Planta de bacias e Relatório.doc</t>
  </si>
  <si>
    <t>2022 11 03 - Emissão Inicial_Segmento C7 - Planta de bacias_Rel Hidrol.doc</t>
  </si>
  <si>
    <t>2022 10 25-R-031_Relatório.doc</t>
  </si>
  <si>
    <t>2022 10 18 - Projeto Funcional -Revisão A2.xls</t>
  </si>
  <si>
    <t>2022 10 24-R-031_Relatório.doc</t>
  </si>
  <si>
    <t>2022 10 05 - Projeto Funcional -Mudança de código.xls</t>
  </si>
  <si>
    <t>2022 10 19-R-031_Revisão-Programação de Sondagem.doc</t>
  </si>
  <si>
    <t>2022 10 14 - Projeto Funcional -Revisão A1.xls</t>
  </si>
  <si>
    <t>2022 10 24-R-031_Revisão-Programação_Sondagens.doc</t>
  </si>
  <si>
    <t>DE-SP0000268-218.222-000-F01/004</t>
  </si>
  <si>
    <t>2022 10 24 - Emissão Inicial_Segmento D6 - Planta de bacias_Rel Hidrol.doc</t>
  </si>
  <si>
    <t>2022 10 19-R-031_Revisão-Relatório e Programação_Sondagens.doc</t>
  </si>
  <si>
    <t>2022 09 26 - Emissão Inicial_Segmeto D14 - Planta de bacias.doc</t>
  </si>
  <si>
    <t>2022 10 19-R-031_Programação e Ensaios.doc</t>
  </si>
  <si>
    <t>2022 10 24-R-031_Programação de Sondagem.doc</t>
  </si>
  <si>
    <t>2022 10 24-R-031_Revisão-Relatório de Sondagem.doc</t>
  </si>
  <si>
    <t>2022 10 24-R-031_Relatório Avaliação Estrutural.doc</t>
  </si>
  <si>
    <t>RT-SP0000350-272.297-000-P09/002</t>
  </si>
  <si>
    <t>2022 10 25-R-031_Relatório e Programação de Sondagem.doc</t>
  </si>
  <si>
    <t>2022 10 25-R-031_Relatório Avaliação Estrutural.doc</t>
  </si>
  <si>
    <t>2022 10 25-R-031_Emissão Inicial-Relatório.doc</t>
  </si>
  <si>
    <t>2022 10 05 - Projeto Funcional -Revisão A1-SP350.xls</t>
  </si>
  <si>
    <t>2022 10 14 - Projeto Funcional -Revisão A2-SP350.xls</t>
  </si>
  <si>
    <t>MR.DER-0116_22</t>
  </si>
  <si>
    <t>MR.DER-0117_22</t>
  </si>
  <si>
    <t>MR.DER-0118_22</t>
  </si>
  <si>
    <t>MR.DER-0119_22</t>
  </si>
  <si>
    <t>MR.DER-0120_22</t>
  </si>
  <si>
    <t>DE-SP0000249-025.045-000-F09/001</t>
  </si>
  <si>
    <t>DE-SP0000249-025.045-000-F09/002</t>
  </si>
  <si>
    <t>MR.DER-0121_22</t>
  </si>
  <si>
    <t>MR.DER-0123_22</t>
  </si>
  <si>
    <t>MR.DER-0124_22</t>
  </si>
  <si>
    <t>MR.DER-0125_22</t>
  </si>
  <si>
    <t>MR.DER-0126_22</t>
  </si>
  <si>
    <t>MR.DER-0128_22</t>
  </si>
  <si>
    <t>MR.DER-0130_22</t>
  </si>
  <si>
    <t>MR.DER-0131_22</t>
  </si>
  <si>
    <t>RELATÓRIO DE PATOLOGIA - INSPEÇÃO ESPECIAL DA OAE – SP 129 – VIADUTO km 029+305m</t>
  </si>
  <si>
    <t>RELATÓRIO DE TERAPIA - INSPEÇÃO ESPECIAL DA OAE – SP 129 – VIADUTO km 029+305m</t>
  </si>
  <si>
    <t>INSPEÇÃO ESPECIAL DA OAE – SP 129 – VIADUTO km 029+305m</t>
  </si>
  <si>
    <t>MEMORIA DE CÁLCULO - INSPEÇÃO PRINCIPAL DA OAE – SP 129 – VIADUTO km 029+305m</t>
  </si>
  <si>
    <t>MR.DER-0132_22</t>
  </si>
  <si>
    <t>MR.DER-0133_22</t>
  </si>
  <si>
    <t>RELATÓRIO DE PATOLOGIA - INSPEÇÃO ESPECIAL DA OAE – SP 097 – PONTE - km 001+794m</t>
  </si>
  <si>
    <t>RELATÓRIO DE TERAPIA - INSPEÇÃO PRINCIPAL DA OAE – SP 097 – PONTE km 1+794m</t>
  </si>
  <si>
    <t>INSPEÇÃO ESPECIAL DA OAE – SP 097 – PONTE - km 001+794m</t>
  </si>
  <si>
    <t>MEMORIA DE CÁLCULO - INSPEÇÃO PRINCIPAL DA OAE – SP 097 – PONTE km 1+794m</t>
  </si>
  <si>
    <t>MR.DER-0134_22</t>
  </si>
  <si>
    <t>RELATÓRIO DE PATOLOGIA - INSPEÇÃO ESPECIAL DA OAE – SP 331 – PASSAGEM DE GADO NO Km 033+600N/S</t>
  </si>
  <si>
    <t>RELATÓRIO DE TERAPIA - INSPEÇÃO ESPECIAL DA OAE – SP 331 – PASSAGEM DE GADO NO Km 033+600N/S</t>
  </si>
  <si>
    <t>MEMÓRIA DE CÁLCULO DE QUANTIDADES DA OAE – SP 331 – PASSAGEM DE GADO NO Km 033+600N/S</t>
  </si>
  <si>
    <t>RELATÓRIO DE PATOLOGIA - INSPEÇÃO ESPECIAL DA OAE – SP 331 – PASSAGEM DE GADO km 036+950m</t>
  </si>
  <si>
    <t>RELATÓRIO DE TERAPIA - INSPEÇÃO ESPECIAL DA OAE – SP 331 – PASSAGEM DE GADO km 036+950m</t>
  </si>
  <si>
    <t>MEMÓRIA DE CÁLCULO DE QUANTIDADES DA OAE – SP 331 – PASSAGEM DE GADO km 036+950m</t>
  </si>
  <si>
    <t>RELATÓRIO DE PATOLOGIA - INSPEÇÃO ESPECIAL DA OAE – SP 331 – VIADUTO NO Km 015+515 L/O</t>
  </si>
  <si>
    <t>RELATÓRIO DE TERAPIA - INSPEÇÃO ESPECIAL DA OAE – SP 331 – VIADUTO NO Km 015+515 L/O</t>
  </si>
  <si>
    <t>MEMÓRIA DE CÁLCULO DE QUANTIDADES DA OAE – SP 331 – PONTE NO Km 015+515 L/O</t>
  </si>
  <si>
    <t>MR.DER-0135_22</t>
  </si>
  <si>
    <t>MR.DER-0136_22</t>
  </si>
  <si>
    <t>MR.DER-0137_22</t>
  </si>
  <si>
    <t>MR.DER-0138_22</t>
  </si>
  <si>
    <t>A3</t>
  </si>
  <si>
    <t>MR.DER-0139_22</t>
  </si>
  <si>
    <t>MR.DER-0140_22</t>
  </si>
  <si>
    <t>MR.DER-0141_22</t>
  </si>
  <si>
    <t>DE-SP0000129-000.030-000-G14/513</t>
  </si>
  <si>
    <t>DE-SP0000129-000.030-000-G14/514</t>
  </si>
  <si>
    <t>DE-SP0000129-000.030-000-G14/515</t>
  </si>
  <si>
    <t>DE-SP0000129-000.030-000-G14/516</t>
  </si>
  <si>
    <t>DE-SP0000129-000.030-000-G14/517</t>
  </si>
  <si>
    <t>DE-SP0000129-000.030-000-G14/518</t>
  </si>
  <si>
    <t>DE-SP0000129-000.030-000-G14/519</t>
  </si>
  <si>
    <t>DE-SP0000129-000.030-000-G14/520</t>
  </si>
  <si>
    <t>DE-SP0000129-000.030-000-G14/521</t>
  </si>
  <si>
    <t>MR.DER-0142_22</t>
  </si>
  <si>
    <t>MR.DER-0143_22</t>
  </si>
  <si>
    <t>MR.DER-0144_22</t>
  </si>
  <si>
    <t>DE-SP0000250-102.142-000-G14/516</t>
  </si>
  <si>
    <t>DE-SP0000250-102.142-000-G14/517</t>
  </si>
  <si>
    <t>DE-SP0000250-102.142-000-G14/518</t>
  </si>
  <si>
    <t>DE-SP0000250-102.142-000-G14/519</t>
  </si>
  <si>
    <t>DE-SP0000250-102.142-000-G14/520</t>
  </si>
  <si>
    <t>DE-SP0000250-102.142-000-G14/521</t>
  </si>
  <si>
    <t>DE-SP0000250-102.142-000-G14/522</t>
  </si>
  <si>
    <t>DE-SP0000250-102.142-000-G14/523</t>
  </si>
  <si>
    <t>DE-SP0000250-102.142-000-G14/524</t>
  </si>
  <si>
    <t>DE-SP0000250-102.142-000-G14/525</t>
  </si>
  <si>
    <t>DE-SP0000250-102.142-000-G14/526</t>
  </si>
  <si>
    <t>DE-SP0000250-102.142-000-G14/527</t>
  </si>
  <si>
    <t>DE-SP0000250-102.142-000-G14/528</t>
  </si>
  <si>
    <t>DE-SP0000250-102.142-000-G14/529</t>
  </si>
  <si>
    <t>MR.DER-0145_22</t>
  </si>
  <si>
    <t>DE-SP0000268-218.222-000-F09/001</t>
  </si>
  <si>
    <t>DE-SP0000129-000.030-006-C01/501</t>
  </si>
  <si>
    <t>DE-SP0000129-000.030-006-C01/502</t>
  </si>
  <si>
    <t>DE-SP0000129-000.030-006-C01/503</t>
  </si>
  <si>
    <t>DE-SP0000129-000.030-006-C01/504</t>
  </si>
  <si>
    <t>DE-SP0000129-000.030-006-C01/505</t>
  </si>
  <si>
    <t>DE-SP0000129-000.030-006-C01/506</t>
  </si>
  <si>
    <t>DE-SP0000129-000.030-006-C01/507</t>
  </si>
  <si>
    <t>DE-SP0000129-000.030-006-C01/508</t>
  </si>
  <si>
    <t>DE-SP0000129-000.030-006-C01/509</t>
  </si>
  <si>
    <t>DE-SP0000129-000.030-006-C01/510</t>
  </si>
  <si>
    <t>PROJETO EXECUTIVO DE ESTRUTURAS - VIADUTO VICINAL BTV-040 X SP-129 - KM 13+170</t>
  </si>
  <si>
    <t>MR.DER-0146_22</t>
  </si>
  <si>
    <t>MEMÓRIA DE CÁLCULO DE QUANTIDADES DA OAE – SP 331 – PASSAGEM DE GADO NO km 048+990 T</t>
  </si>
  <si>
    <t>RELATÓRIO DE PATOLOGIA - INSPEÇÃO ESPECIAL DA OAE – SP 331 – PASSAGEM DE GADO NO km 048+990 T</t>
  </si>
  <si>
    <t>RELATÓRIO DE TERAPIA - INSPEÇÃO ESPECIAL DA OAE – SP 331 – PASSAGEM DE GADO NO km 048+990 T</t>
  </si>
  <si>
    <t>MR.DER-0147_22</t>
  </si>
  <si>
    <t>MR.DER-0148_22</t>
  </si>
  <si>
    <t>MR.DER-0149_22</t>
  </si>
  <si>
    <t>MR.DER-0150_22</t>
  </si>
  <si>
    <t>MR.DER-0153_22</t>
  </si>
  <si>
    <t>MR.DER-0154_22</t>
  </si>
  <si>
    <t>DE-SP0000097-000.013-001-C01/501</t>
  </si>
  <si>
    <t>DE-SP0000097-000.013-001-C01/502</t>
  </si>
  <si>
    <t>DE-SP0000097-000.013-001-C01/503</t>
  </si>
  <si>
    <t>DE-SP0000097-000.013-001-C01/504</t>
  </si>
  <si>
    <t>DE-SP0000097-000.013-001-C01/505</t>
  </si>
  <si>
    <t>DE-SP0000097-000.013-001-C01/506</t>
  </si>
  <si>
    <t>DE-SP0000097-000.013-001-C01/507</t>
  </si>
  <si>
    <t>DE-SP0000097-000.013-001-C01/508</t>
  </si>
  <si>
    <t>DE-SP0000097-000.013-001-C01/509</t>
  </si>
  <si>
    <t>DE-SP0000097-000.013-001-C01/510</t>
  </si>
  <si>
    <t>DE-SP0000097-000.013-001-C01/511</t>
  </si>
  <si>
    <t>DE-SP0000097-000.013-001-C01/512</t>
  </si>
  <si>
    <t>MC-SP0000097-000.013-001-C01/501</t>
  </si>
  <si>
    <t>PROJETO EXECUTIVO DE ESTRUTURAS - OBRA 1 - km 1+800</t>
  </si>
  <si>
    <t>MEMÓRIA DE CÁLCULO DE DIMENSIONAMENTO DE ESTRUTURA</t>
  </si>
  <si>
    <t>MR.DER-0155_22</t>
  </si>
  <si>
    <t>MR.DER-0156_22</t>
  </si>
  <si>
    <t>MR.DER-0157_22</t>
  </si>
  <si>
    <t>MR.DER-0158_22</t>
  </si>
  <si>
    <t>MR.DER-0159_22</t>
  </si>
  <si>
    <t>MR.DER-0160_22</t>
  </si>
  <si>
    <t>DE-SP0000147-152.210-000-G14/524</t>
  </si>
  <si>
    <t>DE-SP0000147-152.210-000-G14/525</t>
  </si>
  <si>
    <t>DE-SP0000147-152.210-000-G14/526</t>
  </si>
  <si>
    <t>DE-SP0000147-152.210-000-G14/527</t>
  </si>
  <si>
    <t>DE-SP0000147-152.210-000-G14/528</t>
  </si>
  <si>
    <t>DE-SP0000147-152.210-000-G14/529</t>
  </si>
  <si>
    <t>DE-SP0000147-152.210-000-G14/530</t>
  </si>
  <si>
    <t>DE-SP0000147-152.210-000-G14/531</t>
  </si>
  <si>
    <t>DE-SP0000147-152.210-000-G14/532</t>
  </si>
  <si>
    <t>DE-SP0000147-152.210-000-G14/533</t>
  </si>
  <si>
    <t>DE-SP0000147-152.210-000-G14/534</t>
  </si>
  <si>
    <t>DE-SP0000147-152.210-000-G14/535</t>
  </si>
  <si>
    <t>DE-SP0000147-152.210-000-G14/536</t>
  </si>
  <si>
    <t>DE-SP0000147-152.210-000-G14/537</t>
  </si>
  <si>
    <t>DE-SP0000147-152.210-000-G14/538</t>
  </si>
  <si>
    <t>DE-SP0000147-152.210-000-G14/539</t>
  </si>
  <si>
    <t>DE-SP0000147-152.210-000-G14/540</t>
  </si>
  <si>
    <t>MR.DER-0161_22</t>
  </si>
  <si>
    <t>MR.DER-0162_22</t>
  </si>
  <si>
    <t>DE-SP0000097-000.013-002-C01/501</t>
  </si>
  <si>
    <t>DE-SP0000097-000.013-002-C01/502</t>
  </si>
  <si>
    <t>DE-SP0000097-000.013-002-C01/503</t>
  </si>
  <si>
    <t>DE-SP0000097-000.013-002-C01/504</t>
  </si>
  <si>
    <t>DE-SP0000097-000.013-002-C01/505</t>
  </si>
  <si>
    <t>DE-SP0000097-000.013-002-C01/506</t>
  </si>
  <si>
    <t>DE-SP0000097-000.013-002-C01/507</t>
  </si>
  <si>
    <t>DE-SP0000097-000.013-002-C01/508</t>
  </si>
  <si>
    <t>DE-SP0000097-000.013-002-C01/509</t>
  </si>
  <si>
    <t>DE-SP0000097-000.013-002-C01/510</t>
  </si>
  <si>
    <t>DE-SP0000097-000.013-002-C01/511</t>
  </si>
  <si>
    <t>DE-SP0000097-000.013-002-C01/512</t>
  </si>
  <si>
    <t>MC-SP0000097-000.013-002-C01/501</t>
  </si>
  <si>
    <t>PROJETO EXECUTIVO DE ESTRUTURAS-OBRA2</t>
  </si>
  <si>
    <t>MEMÓRIA DE CÁLCULO DE DIMENSIONAMENTO DE ESTRUTURA– OBRA 002</t>
  </si>
  <si>
    <t>MR.DER-0163_22</t>
  </si>
  <si>
    <t>MR.DER-0164_22</t>
  </si>
  <si>
    <t>B</t>
  </si>
  <si>
    <t>MR.DER-0165_22</t>
  </si>
  <si>
    <t>MR.DER-0166_22</t>
  </si>
  <si>
    <t>DE-SP0000151-000.016-000-H01/002</t>
  </si>
  <si>
    <t>DE-SP0000151-000.016-000-H01/003</t>
  </si>
  <si>
    <t>MR.DER-0167_22</t>
  </si>
  <si>
    <t>RT-SP0000147-152.210-000-G13/501</t>
  </si>
  <si>
    <t>RT-SP0000147-152.210-000-G13/502</t>
  </si>
  <si>
    <t>RT-SP0000147-152.210-000-G13/503</t>
  </si>
  <si>
    <t>RT-SP0000147-152.210-000-G13/504</t>
  </si>
  <si>
    <t>MR.DER-0168_22</t>
  </si>
  <si>
    <t>MR.DER-0169_22</t>
  </si>
  <si>
    <t>MR.DER-0170_22</t>
  </si>
  <si>
    <t>MR.DER-0171_22</t>
  </si>
  <si>
    <t>DE-SP0000151-000.016-000-H01/004</t>
  </si>
  <si>
    <t>MC-SP0000129-000.030-006-C01/501</t>
  </si>
  <si>
    <t>MEMORIA DE CÁLCULO - INSPEÇÃO PRINCIPAL DA OAE – SP 331 – PASSAGEM DE GADO km 049+427m</t>
  </si>
  <si>
    <t>MR.DER-0172_22</t>
  </si>
  <si>
    <t>MR.DER-0173_22</t>
  </si>
  <si>
    <t>MR.DER-0174_22</t>
  </si>
  <si>
    <t>MR.DER-0175_22</t>
  </si>
  <si>
    <t>MR.DER-0176_22</t>
  </si>
  <si>
    <t>INSPEÇÃO PRINCIPAL DA OAC – SP 147 – GALERIA km 154+920</t>
  </si>
  <si>
    <t>MEMORIA DE CÁLCULO - INSPEÇÃO PRINCIPAL DA OAE – SP 147 – GALERIA km 154+920</t>
  </si>
  <si>
    <t>RELATÓRIO DE PATOLOGIA - INSPEÇÃO PRINCIPAL DA OAC – SP 147 – GALERIA km 154+920</t>
  </si>
  <si>
    <t>RELATÓRIO DE TERAPIA - INSPEÇÃO PRINCIPAL DA OAC – SP 147 – GALERIA km 154+920</t>
  </si>
  <si>
    <t>MR.DER-0177_22</t>
  </si>
  <si>
    <t>MR.DER-0178_22</t>
  </si>
  <si>
    <t>EXT</t>
  </si>
  <si>
    <t>2022.11.21_R-031_GEOTECNIA.doc</t>
  </si>
  <si>
    <t>2022.10.21_R-031_JAZIDAS-DME-SP103_079.doc</t>
  </si>
  <si>
    <t>-</t>
  </si>
  <si>
    <t>2022 11 25-R-031_RevisãoA-P09-001.doc</t>
  </si>
  <si>
    <t>2022 11 24 - Emissão Inicial_Segmeto C11 - Planta de bacias_Rel Hidrol.doc</t>
  </si>
  <si>
    <t>2022.10.21_R-031_JAZIDAS-DME-SP151.doc</t>
  </si>
  <si>
    <t>2022 11 23-R-031_Revisão-Programação de Sondagem.doc</t>
  </si>
  <si>
    <t>2022.10.21_R-031_JAZIDAS-DME-SP253.doc</t>
  </si>
  <si>
    <t>2022 11 23 - Projeto Executivo - Planta e Perfil A1.xls</t>
  </si>
  <si>
    <t>2022 11 23 - Projeto Executivo - Seção Tipo A1.xls</t>
  </si>
  <si>
    <t>2022.10.21_R-031_JAZIDAS-DME-SP268.doc</t>
  </si>
  <si>
    <t>MR.DER-0127_22</t>
  </si>
  <si>
    <t>2022.10.21_R-031_JAZIDAS-DME-SP249.doc</t>
  </si>
  <si>
    <t>2022.10.21_R-031_JAZIDAS-DME-SP259.doc</t>
  </si>
  <si>
    <t>2022 11 25-R-031_RevisãoA-G13.doc</t>
  </si>
  <si>
    <t>2022 11 25-R-031_RevisãoA-P09.doc</t>
  </si>
  <si>
    <t>2022 11 25-R-031_Revisão-P09-002.doc</t>
  </si>
  <si>
    <t>2022 11 23-R-031_RevisãoA-Relatório de Sondagem.doc</t>
  </si>
  <si>
    <t>2022 11 23-R-031_Programação de Sondagem.doc</t>
  </si>
  <si>
    <t>2022 11 23-R-031_Emissão Inicial-ProgramaçãoSondagem.doc</t>
  </si>
  <si>
    <t>2022 11 25-R-031_RevisãoA-P09-502.doc</t>
  </si>
  <si>
    <t>2022 11 25-R-031_ProgramaçãoSondagem e Ensaios.doc</t>
  </si>
  <si>
    <t>2022 11 23-R-031_Emissão Inicial-Relatório.doc</t>
  </si>
  <si>
    <t>2022.10.21_R-031_JAZIDAS-DME-SP350.doc</t>
  </si>
  <si>
    <t>RT-SP0000129-000.030-000-P09/501</t>
  </si>
  <si>
    <t>MR.DER-0215_22</t>
  </si>
  <si>
    <t>MR.DER-0214_22</t>
  </si>
  <si>
    <t>MR.DER-0213_22</t>
  </si>
  <si>
    <t>MR.DER-0212_22</t>
  </si>
  <si>
    <t>MR.DER-0211_22</t>
  </si>
  <si>
    <t>DE-SP0000097-013.023-000-F03/002</t>
  </si>
  <si>
    <t>DE-SP0000097-013.023-000-F03/003</t>
  </si>
  <si>
    <t>DE-SP0000097-013.023-000-F03/004</t>
  </si>
  <si>
    <t>DE-SP0000097-013.023-000-F03/005</t>
  </si>
  <si>
    <t>DE-SP0000097-013.023-000-F03/006</t>
  </si>
  <si>
    <t>DE-SP0000097-013.023-000-F03/007</t>
  </si>
  <si>
    <t>DE-SP0000097-013.023-000-F03/008</t>
  </si>
  <si>
    <t>DE-SP0000097-013.023-000-F03/009</t>
  </si>
  <si>
    <t>DE-SP0000097-013.023-000-F03/010</t>
  </si>
  <si>
    <t>DE-SP0000097-013.023-000-F09/001</t>
  </si>
  <si>
    <t>DE-SP0000097-013.023-000-F09/002</t>
  </si>
  <si>
    <t>RT-SPA103079-000.003-000-H09/001</t>
  </si>
  <si>
    <t>Cadastro de Obra de Arte Corrente</t>
  </si>
  <si>
    <t>MR.DER-0210_22</t>
  </si>
  <si>
    <t>MR.DER-0209_22</t>
  </si>
  <si>
    <t>MR.DER-0208_22</t>
  </si>
  <si>
    <t>MR.DER-0207_22</t>
  </si>
  <si>
    <t>MR.DER-0206_22</t>
  </si>
  <si>
    <t>MC-SP0000129-000.030-001-G15/501</t>
  </si>
  <si>
    <t>MEMÓRIA DE CÁLCULO-DAS FUNDAÇÕES – VIADUTO FERROVIÁRIO - KM 13+100</t>
  </si>
  <si>
    <t>MR.DER-0205_22</t>
  </si>
  <si>
    <t>MR.DER-0204_22</t>
  </si>
  <si>
    <t>MR.DER-0203_22</t>
  </si>
  <si>
    <t>MR.DER-0202_22</t>
  </si>
  <si>
    <t>MR.DER-0201_22</t>
  </si>
  <si>
    <t>MR.DER-0200_22</t>
  </si>
  <si>
    <t>CADASTRAMENTO GEOMETRICO - SPA045/127 –– PONTE km 002+465m</t>
  </si>
  <si>
    <t>MR.DER-0199_22</t>
  </si>
  <si>
    <t>RELATÓRIO DE PATOLOGIA - INSPEÇÃO PRINCIPAL DA OAE – SP 331 – VIADUTO NO km 010+700</t>
  </si>
  <si>
    <t>RELATÓRIO DE TERAPIA - INSPEÇÃO PRINCIPAL DA OAE – SP 331 – VIADUTO NO km 010+700</t>
  </si>
  <si>
    <t>MEMORIA DE CÁLCULO - INSPEÇÃO PRINCIPAL DA OAE – SP 331 – VIADUTO NO km 010+700</t>
  </si>
  <si>
    <t>MR.DER-0198_22</t>
  </si>
  <si>
    <t>MR.DER-0197_22</t>
  </si>
  <si>
    <t>MR.DER-0196_22</t>
  </si>
  <si>
    <t>MR.DER-0195_22</t>
  </si>
  <si>
    <t>MR.DER-0194_22</t>
  </si>
  <si>
    <t>MR.DER-0193_22</t>
  </si>
  <si>
    <t>MR.DER-0192_22</t>
  </si>
  <si>
    <t>MR.DER-0189_22</t>
  </si>
  <si>
    <t>DE-SPA103079-000.003-000-H06/002</t>
  </si>
  <si>
    <t>DE-SPA103079-000.003-000-H07/001</t>
  </si>
  <si>
    <t xml:space="preserve">Detalhes </t>
  </si>
  <si>
    <t>DE-SP0000129-000.030-005-C01/501</t>
  </si>
  <si>
    <t>DE-SP0000129-000.030-005-C01/502</t>
  </si>
  <si>
    <t>DE-SP0000129-000.030-005-C01/503</t>
  </si>
  <si>
    <t>DE-SP0000129-000.030-005-C01/504</t>
  </si>
  <si>
    <t>DE-SP0000129-000.030-005-C01/505</t>
  </si>
  <si>
    <t>DE-SP0000129-000.030-005-C01/506</t>
  </si>
  <si>
    <t>DE-SP0000129-000.030-005-C01/507</t>
  </si>
  <si>
    <t>DE-SP0000129-000.030-005-C01/508</t>
  </si>
  <si>
    <t>DE-SP0000129-000.030-005-C01/509</t>
  </si>
  <si>
    <t>DE-SP0000129-000.030-005-C01/601</t>
  </si>
  <si>
    <t>DE-SP0000129-000.030-005-C01/602</t>
  </si>
  <si>
    <t>DE-SP0000129-000.030-005-C01/603</t>
  </si>
  <si>
    <t>DE-SP0000129-000.030-005-C01/604</t>
  </si>
  <si>
    <t>DE-SP0000129-000.030-005-C01/605</t>
  </si>
  <si>
    <t>DE-SP0000129-000.030-005-C01/606</t>
  </si>
  <si>
    <t>DE-SP0000129-000.030-005-C01/607</t>
  </si>
  <si>
    <t>DE-SP0000129-000.030-005-C01/608</t>
  </si>
  <si>
    <t>DE-SP0000129-000.030-005-C01/609</t>
  </si>
  <si>
    <t>MC-SP0000129-000.030-005-C01/501</t>
  </si>
  <si>
    <t>MC-SP0000129-000.030-005-C01/601</t>
  </si>
  <si>
    <t>PROJETO EXECUTIVO DE ESTRUTURAS - P.I. PERIMETRAL DIREITA - km 11+700</t>
  </si>
  <si>
    <t>PROJETO EXECUTIVO DE ESTRUTURAS - P.I. PERIMETRAL ESQUERDA - km 11+700</t>
  </si>
  <si>
    <t>MEMÓRIA DE CÁLCULO DE ESTRUTURAS</t>
  </si>
  <si>
    <t>MR.DER-0188_22</t>
  </si>
  <si>
    <t>MR.DER-0187_22</t>
  </si>
  <si>
    <t>DE-SP0000097-000.013-000-F07/502</t>
  </si>
  <si>
    <t>DE-SP0000097-000.013-000-F07/505</t>
  </si>
  <si>
    <t>DE-SP0000097-000.013-000-F07/506</t>
  </si>
  <si>
    <t>DE-SP0000097-000.013-000-F07/514</t>
  </si>
  <si>
    <t>DE-SP0000097-000.013-000-F07/515</t>
  </si>
  <si>
    <t>DE-SP0000097-000.013-000-F07/517</t>
  </si>
  <si>
    <t>DE-SP0000097-000.013-000-F07/518</t>
  </si>
  <si>
    <t>PROJETO GEOMÉTRICO EXECUTIVO - PLANTA E PERFIL</t>
  </si>
  <si>
    <t>MR.DER-0186_22</t>
  </si>
  <si>
    <t>MR.DER-0185_22</t>
  </si>
  <si>
    <t>MR.DER-0184_22</t>
  </si>
  <si>
    <t>MR.DER-0182_22</t>
  </si>
  <si>
    <t>MR.DER-0181_22</t>
  </si>
  <si>
    <t>MR.DER-0180_22</t>
  </si>
  <si>
    <t>MR.DER-0179_22</t>
  </si>
  <si>
    <t>RT-SPA045127-000.006-101-C09/001</t>
  </si>
  <si>
    <t>RT-SPA045127-000.006-101-C09/002</t>
  </si>
  <si>
    <t>MC-SPA045127-000.006-101-C09/001</t>
  </si>
  <si>
    <t>DE-SPA045127-000.006-101-C09/001</t>
  </si>
  <si>
    <t>RT-SP0000097-000.013-101-C09/501</t>
  </si>
  <si>
    <t>RT-SP0000097-000.013-101-C09/502</t>
  </si>
  <si>
    <t>DE-SP0000097-000.013-101-C09/501</t>
  </si>
  <si>
    <t>MC-SP0000097-000.013-101-C09/501</t>
  </si>
  <si>
    <t>RT-SP0000129-000.030-103-C09/501</t>
  </si>
  <si>
    <t>RT-SP0000129-000.030-103-C09/502</t>
  </si>
  <si>
    <t>DE-SP0000129-000.030-103-C09/501</t>
  </si>
  <si>
    <t>DE-SP0000129-000.030-103-C09/502</t>
  </si>
  <si>
    <t>MC-SP0000129-000.030-103-C09/501</t>
  </si>
  <si>
    <t>DE-SP0000147-152.210-101-C09/501</t>
  </si>
  <si>
    <t>MC-SP0000147-152.210-101-C09/501</t>
  </si>
  <si>
    <t>RT-SP0000147-152.210-101-C09/501</t>
  </si>
  <si>
    <t>RT-SP0000147-152.210-101-C09/502</t>
  </si>
  <si>
    <t>RT-SP0000250-102.142-104-C09/501</t>
  </si>
  <si>
    <t>RT-SP0000250-102.142-104-C09/502</t>
  </si>
  <si>
    <t>DE-SP0000250-102.142-104-C09/501</t>
  </si>
  <si>
    <t>RT-SP0000250-102.142-101-C09/501</t>
  </si>
  <si>
    <t>RT-SP0000250-102.142-101-C09/502</t>
  </si>
  <si>
    <t>MC-SP0000250-102.142-101-C09/501</t>
  </si>
  <si>
    <t>DE-SP0000250-102.142-101-C09/501</t>
  </si>
  <si>
    <t>RT-SP0000331-000.057-101-C09/501</t>
  </si>
  <si>
    <t>RT-SP0000331-000.057-101-C09/502</t>
  </si>
  <si>
    <t>MC-SP0000331-000.057-101-C09/501</t>
  </si>
  <si>
    <t>DE-SP0000331-000.057-101-C09/501</t>
  </si>
  <si>
    <t>RT-SP0000331-000.057-102-C09/501</t>
  </si>
  <si>
    <t>RT-SP0000331-000.057-102-C09/502</t>
  </si>
  <si>
    <t>DE-SP0000331-000.057-102-C09/501</t>
  </si>
  <si>
    <t>MC-SP0000331-000.057-102-C09/501</t>
  </si>
  <si>
    <t>RT-SP0000331-000.057-103-C09/501</t>
  </si>
  <si>
    <t>RT-SP0000331-000.057-103-C09/502</t>
  </si>
  <si>
    <t>DE-SP0000331-000.057-103-C09/501</t>
  </si>
  <si>
    <t>MC-SP0000331-000.057-103-C09/501</t>
  </si>
  <si>
    <t>RT-SP0000331-000.057-107-C09/501</t>
  </si>
  <si>
    <t>RT-SP0000331-000.057-107-C09/502</t>
  </si>
  <si>
    <t>DE-SP0000331-000.057-107-C09/501</t>
  </si>
  <si>
    <t>MC-SP0000331-000.057-107-C09/501</t>
  </si>
  <si>
    <t>DE-SP0000331-000.057-108-C09/501</t>
  </si>
  <si>
    <t>MC-SP0000331-000.057-108-C09/501</t>
  </si>
  <si>
    <t>RT-SP0000331-000.057-108-C09/501</t>
  </si>
  <si>
    <t>RT-SP0000331-000.057-108-C09/502</t>
  </si>
  <si>
    <t>DE-SP0000331-000.057-109-C09/501</t>
  </si>
  <si>
    <t>MC-SP0000331-000.057-109-C09/501</t>
  </si>
  <si>
    <t>RT-SP0000331-000.057-109-C09/501</t>
  </si>
  <si>
    <t>RT-SP0000331-000.057-109-C09/502</t>
  </si>
  <si>
    <t>DE-SP0000331-000.057-104-C09/501</t>
  </si>
  <si>
    <t>MC-SP0000331-000.057-104-C09/501</t>
  </si>
  <si>
    <t>RT-SP0000331-000.057-104-C09/501</t>
  </si>
  <si>
    <t>RT-SP0000331-000.057-104-C09/502</t>
  </si>
  <si>
    <t>DE-SP0000331-000.057-105-C09/501</t>
  </si>
  <si>
    <t>MC-SP0000331-000.057-105-C09/501</t>
  </si>
  <si>
    <t>RT-SP0000331-000.057-105-C09/501</t>
  </si>
  <si>
    <t>RT-SP0000331-000.057-105-C09/502</t>
  </si>
  <si>
    <t>DE-SP0000331-000.057-110-C09/501</t>
  </si>
  <si>
    <t>MC-SP0000331-000.057-110-C09/501</t>
  </si>
  <si>
    <t>RT-SP0000331-000.057-110-C09/501</t>
  </si>
  <si>
    <t>RT-SP0000331-000.057-106-C09/501</t>
  </si>
  <si>
    <t>RT-SP0000331-000.057-106-C09/502</t>
  </si>
  <si>
    <t>MC-SP0000331-000.057-106-C09/501</t>
  </si>
  <si>
    <t>DE-SP0000331-000.057-106-C09/501</t>
  </si>
  <si>
    <t>MR.DER-0216_22</t>
  </si>
  <si>
    <t>PROJETO EXECUTIVO DE ESTRUTURAS - VIADUTO FERROVIÁRIO - km 13+100</t>
  </si>
  <si>
    <t>DE-SP0000129-000.030-001-C01/501</t>
  </si>
  <si>
    <t>DE-SP0000129-000.030-001-C01/502</t>
  </si>
  <si>
    <t>DE-SP0000129-000.030-001-C01/503</t>
  </si>
  <si>
    <t>DE-SP0000129-000.030-001-C01/504</t>
  </si>
  <si>
    <t>DE-SP0000129-000.030-001-C01/505</t>
  </si>
  <si>
    <t>DE-SP0000129-000.030-001-C01/506</t>
  </si>
  <si>
    <t>DE-SP0000129-000.030-001-C01/507</t>
  </si>
  <si>
    <t>MC-SP0000129-000.030-001-C01/501</t>
  </si>
  <si>
    <t>MR.DER-0217_22</t>
  </si>
  <si>
    <t>MR.DER-0218_22</t>
  </si>
  <si>
    <t>PROJETO EXECUTIVO DE ESTRUTURAS - ALARGAMENTO - PONTE SOBRE O CÓRREGO - km 116+500</t>
  </si>
  <si>
    <t>DE-SP0000250-102.143-003-C01/501</t>
  </si>
  <si>
    <t>DE-SP0000250-102.143-003-C01/502</t>
  </si>
  <si>
    <t>DE-SP0000250-102.143-003-C01/503</t>
  </si>
  <si>
    <t>DE-SP0000250-102.143-003-C01/504</t>
  </si>
  <si>
    <t>DE-SP0000250-102.143-003-C01/505</t>
  </si>
  <si>
    <t>DE-SP0000250-102.143-003-C01/506</t>
  </si>
  <si>
    <t>DE-SP0000250-102.143-003-C01/507</t>
  </si>
  <si>
    <t>DE-SP0000250-102.143-003-C01/508</t>
  </si>
  <si>
    <t>DE-SP0000250-102.143-003-C01/509</t>
  </si>
  <si>
    <t>MC-SP0000250-102.143-003-C01/501</t>
  </si>
  <si>
    <t>MR.DER-0219_22</t>
  </si>
  <si>
    <t>MR.DER-0220_22</t>
  </si>
  <si>
    <t>MR.DER-0221_22</t>
  </si>
  <si>
    <t>DE-SPA045127-000.006-000-F09/001</t>
  </si>
  <si>
    <t>MR.DER-0222_22</t>
  </si>
  <si>
    <t>MR.DER-0223_22</t>
  </si>
  <si>
    <t>MR.DER-0224_22</t>
  </si>
  <si>
    <t>DE-SP0000268-218.222-000-I01/004</t>
  </si>
  <si>
    <t>MR.DER-0225_22</t>
  </si>
  <si>
    <t>MR.DER-0226_22</t>
  </si>
  <si>
    <t>DE-SPA103079-000.003-000-G14/001</t>
  </si>
  <si>
    <t>DE-SPA103079-000.003-000-G14/002</t>
  </si>
  <si>
    <t>MR.DER-0227_22</t>
  </si>
  <si>
    <t>PROGRAMAÇÃO DE SONDAGENS A TRADO, À PERCUSSÃO, MISTA E POÇOS DE INSPEÇÃO</t>
  </si>
  <si>
    <t>DE-SPA103079-000.003-000-G14/003</t>
  </si>
  <si>
    <t>MR.DER-0228_22</t>
  </si>
  <si>
    <t>MR.DER-0229_22</t>
  </si>
  <si>
    <t>MR.DER-0230_22</t>
  </si>
  <si>
    <t>MR.DER-0231_22</t>
  </si>
  <si>
    <t>MR.DER-0232_22</t>
  </si>
  <si>
    <t>PROGRAMAÇÃO DE SONDAGENS A TRADO E POÇOS DE INSPEÇÃO</t>
  </si>
  <si>
    <t>MR.DER-0233_22</t>
  </si>
  <si>
    <t>DE-SP0000268-218.222-000-P02/001</t>
  </si>
  <si>
    <t>DE-SP0000268-218.222-000-P02/002</t>
  </si>
  <si>
    <t>DE-SP0000268-218.222-000-P02/003</t>
  </si>
  <si>
    <t>DE-SP0000268-218.222-000-P02/004</t>
  </si>
  <si>
    <t>DE-SP0000268-218.222-000-P02/005</t>
  </si>
  <si>
    <t>DE-SP0000268-218.222-000-P02/006</t>
  </si>
  <si>
    <t>DE-SP0000268-218.222-000-P02/007</t>
  </si>
  <si>
    <t>MR.DER-0234_22</t>
  </si>
  <si>
    <t>PROJETO EXECUTIVO DE PAVIMENTAÇÃO - PLANTA E PERFIL DE LOCALIZAÇÃO DE PAVIMENTO</t>
  </si>
  <si>
    <t>PROJETO EXECUTIVO DE PAVIMENTAÇÃO - SEÇÕES TIPO E DETALHES DE PAVIMENTO</t>
  </si>
  <si>
    <t>MEMÓRIA DE CÁLCULO DE DIMENSIONAMENTO</t>
  </si>
  <si>
    <t>MR.DER-0235_22</t>
  </si>
  <si>
    <t>MEMÓRIA DE CÁLCULO DE FUNDAÇÕES – OAE KM 1+800</t>
  </si>
  <si>
    <t>MR.DER-0236_22</t>
  </si>
  <si>
    <t>MC-SP0000129-000.030-005-G15/501</t>
  </si>
  <si>
    <t>MEMÓRIA DE CÁLCULO DAS FUNDAÇÕES – PASSAGEM INFERIOR PARA FUTURA PERIMETRAL – KM 11+700</t>
  </si>
  <si>
    <t>MR.DER-0237_22</t>
  </si>
  <si>
    <t>MR.DER-0238_22</t>
  </si>
  <si>
    <t>RELATÓRIO DE ENSAIOS GEOTÉCNICOS PARA PAVIMENTAÇÃO – SONDAGENS A TRADO, POÇOS E ENSAIOS</t>
  </si>
  <si>
    <t>MR.DER-0239_22</t>
  </si>
  <si>
    <t>MR.DER-0240_22</t>
  </si>
  <si>
    <t>MR.DER-0241_22</t>
  </si>
  <si>
    <t>MR.DER-0242_22</t>
  </si>
  <si>
    <t>MR.DER-0243_22</t>
  </si>
  <si>
    <t>MR.DER-0244_22</t>
  </si>
  <si>
    <t>MR.DER-0245_22</t>
  </si>
  <si>
    <t>MR.DER-0246_22</t>
  </si>
  <si>
    <t>MR.DER-0247_22</t>
  </si>
  <si>
    <t>MR.DER-0249_22</t>
  </si>
  <si>
    <t>MR.DER-0248_22</t>
  </si>
  <si>
    <t>DE-SP0000253-000.019-000-F03/002</t>
  </si>
  <si>
    <t>DE-SP0000253-000.019-000-F07/028</t>
  </si>
  <si>
    <t>DE-SP0000253-000.019-000-F07/029</t>
  </si>
  <si>
    <t>DE-SP0000253-000.019-000-F09/001</t>
  </si>
  <si>
    <t>DE-SP0000253-000.019-000-F09/002</t>
  </si>
  <si>
    <t>MEMÓRIA DE CÁLCULO DE QUANTIDADES DA OAE – SP 331 – PASSAGEM DE GADO NO km 047+480 T</t>
  </si>
  <si>
    <t>RELATÓRIO DE PATOLOGIA - INSPEÇÃO ESPECIAL DA OAE – SP 331 – PASSAGEM DE GADO NO km 047+480 T</t>
  </si>
  <si>
    <t>RELATÓRIO DE TERAPIA - INSPEÇÃO ESPECIAL DA OAE – SP 331 – PASSAGEM DE GADO NO km 047+480 T</t>
  </si>
  <si>
    <t>NÃO ATENDIDO</t>
  </si>
  <si>
    <t>DE-SP0000129-000.030-000-G14/522</t>
  </si>
  <si>
    <t>APROVADO  COM RESSALVAS</t>
  </si>
  <si>
    <t>2022 12 19- Projeto Executivo A- Planta e Perfil.xls</t>
  </si>
  <si>
    <t>2022 12 19- Projeto Executivo A1- Planta e Perfil - SP097.xls</t>
  </si>
  <si>
    <t>2022 12 08-R-031_Revisão-Programação de Sondagem.doc</t>
  </si>
  <si>
    <t>2022 12 19- Projeto Executivo A1- Planta e PerfiL.xls</t>
  </si>
  <si>
    <t>2022 12 14 - Emissão Inicial_Segmento C06 - Planta, perfis de bueiro e Relatórios.doc</t>
  </si>
  <si>
    <t>2022.12.20_R-031_SPA 103-079.doc</t>
  </si>
  <si>
    <t>2022 12 06-R-031_Revisão-Programação_Sondagens.doc</t>
  </si>
  <si>
    <t>2022 12 20 - Emissão Inicial_Segmeto D19 - Planta de bacias e Relatório.doc</t>
  </si>
  <si>
    <t>2022.12.21_R-031_G15_T10_OAE-Sorocaba.doc</t>
  </si>
  <si>
    <t>2022 11 23-R-031_Emissão Inicial-Relatório Estrutural.doc</t>
  </si>
  <si>
    <t>2022.12.15_C0849_R-031_Geotecnia.doc</t>
  </si>
  <si>
    <t>2022.12.21_R-031_G15_T10_OAE-005.doc</t>
  </si>
  <si>
    <t>RT-SP0000331-000.057-110-C09/502</t>
  </si>
  <si>
    <t>APROVADO VOM RESSALVAS</t>
  </si>
  <si>
    <t>MR.DER-0250_22</t>
  </si>
  <si>
    <t>2022 12 21-R-031_RevisãoA1_G14.doc</t>
  </si>
  <si>
    <t>MR.DER-0251_23</t>
  </si>
  <si>
    <t>MR.DER-0252_23</t>
  </si>
  <si>
    <t>MR.DER-0253_23</t>
  </si>
  <si>
    <t>2023.01.05_R-031_ESTUDOS-GEOLÓGICO-GEOTÉCNICOS-SPA103_079.doc</t>
  </si>
  <si>
    <t>2022 12 21-R-031_RevisãoB1_G14.doc</t>
  </si>
  <si>
    <t>2022 12 19-R-031_RevisãoA_G13.doc</t>
  </si>
  <si>
    <t>2022 12 19-R-031_RevisãoA_P09.doc</t>
  </si>
  <si>
    <t>MR.DER-0254_23</t>
  </si>
  <si>
    <t>2023 01 10-R-031_RevisãoB1_G13.doc</t>
  </si>
  <si>
    <t>2022.12.20_R-031_SP 268.doc</t>
  </si>
  <si>
    <t>2022.12.20_R-031_SP 249.doc</t>
  </si>
  <si>
    <t>2022 12 21-R-031_RevisãoA2_G14.doc</t>
  </si>
  <si>
    <t>2022 12 19 -R-031_RevisãoA1_G13.doc</t>
  </si>
  <si>
    <t>2022 12 21-R-031_RevisãoA_G13.doc</t>
  </si>
  <si>
    <t>2022 12 21-R-031_RevA2_G14.doc</t>
  </si>
  <si>
    <t>2022 12 22-R-031_RevisãoA1-G13.doc</t>
  </si>
  <si>
    <t>2022 12 22-R-031_RevisãoA1-P09-501.doc</t>
  </si>
  <si>
    <t>MR.DER-0255_23</t>
  </si>
  <si>
    <t>MR.DER-0256_23</t>
  </si>
  <si>
    <t>MR.DER-0257_23</t>
  </si>
  <si>
    <t>MR.DER-0258_23</t>
  </si>
  <si>
    <t>MR.DER-0259_23</t>
  </si>
  <si>
    <t>MR.DER-0260_23</t>
  </si>
  <si>
    <t>MR.DER-0261_23</t>
  </si>
  <si>
    <t>MR.DER-0262_23</t>
  </si>
  <si>
    <t>RT-SP0000151-000.016-101-C09/001</t>
  </si>
  <si>
    <t>RT-SP0000151-000.016-101-C09/002</t>
  </si>
  <si>
    <t>MC-SP0000151-000.016-101-C09/001</t>
  </si>
  <si>
    <t>DE-SP0000151-000.016-101-C09/001</t>
  </si>
  <si>
    <t>RELATÓRIO DE PATOLOGIA - INSPEÇÃO ESPECIAL DA OAE – SP 151 – PASSAGEM INFERIOR km 008+950</t>
  </si>
  <si>
    <t>CADASTRO GEOMÉTRICO-OAE – SP 151 – PASSAGEM INFERIOR km 008+950</t>
  </si>
  <si>
    <t>MR.DER-0263_23</t>
  </si>
  <si>
    <t>MR.DER-0265_23</t>
  </si>
  <si>
    <t>RELATÓRIO DE PATOLOGIA - INSPEÇÃO ESPECIAL DA OAE – SP 151 – PASSARELA DE CONCRETO km 000+620m</t>
  </si>
  <si>
    <t>RELATÓRIO DE TERAPIA - INSPEÇÃO PRINCIPAL DA OAE – SP 151 – PASSARELA DE CONCRETO km 000+620m</t>
  </si>
  <si>
    <t>MEMORIA DE CÁLCULO - INSPEÇÃO ESPECIAL DA OAE – SP 151 – PASSARELA DE CONCRETO km 000+620m</t>
  </si>
  <si>
    <t>CADASTRO GEOMÉTRICO-SP 151 – PASSARELA DE CONCRETO km 000+620m</t>
  </si>
  <si>
    <t>RT-SP0000151-000.016-103-C09/001</t>
  </si>
  <si>
    <t>RT-SP0000151-000.016-103-C09/002</t>
  </si>
  <si>
    <t>MC-SP0000151-000.016-103-C09/001</t>
  </si>
  <si>
    <t>DE-SP0000151-000.016-103-C09/001</t>
  </si>
  <si>
    <t>RT-SP0000250-102.142-102-C09/501</t>
  </si>
  <si>
    <t>RT-SP0000250-102.142-102-C09/502</t>
  </si>
  <si>
    <t>MC-SP0000250-102.142-102-C09/501</t>
  </si>
  <si>
    <t>DE-SP0000250-102.142-102-C09/501</t>
  </si>
  <si>
    <t>MR.DER-0266_23</t>
  </si>
  <si>
    <t>MR.DER-0267_23</t>
  </si>
  <si>
    <t>MR.DER-0268_23</t>
  </si>
  <si>
    <t>DE-SP0000250-102.142-000-F07/504</t>
  </si>
  <si>
    <t>DE-SP0000250-102.142-000-F07/507</t>
  </si>
  <si>
    <t>DE-SP0000250-102.142-000-F07/508</t>
  </si>
  <si>
    <t>DE-SP0000250-102.142-000-F07/509</t>
  </si>
  <si>
    <t>DE-SP0000250-102.142-000-F07/515</t>
  </si>
  <si>
    <t>DE-SP0000250-102.142-000-F07/516</t>
  </si>
  <si>
    <t>DE-SP0000250-102.142-000-F07/517</t>
  </si>
  <si>
    <t>DE-SP0000250-102.142-000-F07/518</t>
  </si>
  <si>
    <t>DE-SP0000250-102.142-000-F07/526</t>
  </si>
  <si>
    <t>DE-SP0000250-102.142-000-F07/534</t>
  </si>
  <si>
    <t>PROJETO EXECUTIVO DE GEOMETRIA
ESTACA 84+0,000 A ESTACA 121+0,000</t>
  </si>
  <si>
    <t>PROJETO EXECUTIVO DE GEOMETRIA
ESTACA 195+0,000 A ESTACA 232+0,000</t>
  </si>
  <si>
    <t>PROJETO EXECUTIVO DE GEOMETRIA
ESTACA 232+0,000 A ESTACA 269+0,000</t>
  </si>
  <si>
    <t>PROJETO EXECUTIVO DE GEOMETRIA
ESTACA 269+0,000 A ESTACA 306+0,000</t>
  </si>
  <si>
    <t>PROJETO EXECUTIVO DE GEOMETRIA
ESTACA 491+0,000 A ESTACA 528+0,000</t>
  </si>
  <si>
    <t>PROJETO EXECUTIVO DE GEOMETRIA
ESTACA 528+0,000 A ESTACA 565+0,000</t>
  </si>
  <si>
    <t>PROJETO EXECUTIVO DE GEOMETRIA
ESTACA 565+0,000 A ESTACA 602+0,000</t>
  </si>
  <si>
    <t>PROJETO EXECUTIVO DE GEOMETRIA
ESTACA 602+0,000 A ESTACA 639+0,000</t>
  </si>
  <si>
    <t>PROJETO EXECUTIVO DE GEOMETRIA
ESTACA 898+0,000 A ESTACA 935+0,000</t>
  </si>
  <si>
    <t>PROJETO EXECUTIVO DE GEOMETRIA
ESTACA 1194+0,000 A ESTACA 1231+0,000</t>
  </si>
  <si>
    <t>MR.DER-0269_23</t>
  </si>
  <si>
    <t>NOTA DE SERVIÇO DE PLATAFORMA ACABADA</t>
  </si>
  <si>
    <t>NS-SP0000250-102.142-000-P01/501</t>
  </si>
  <si>
    <t>NS-SP0000250-102.142-000-P01/502</t>
  </si>
  <si>
    <t>NS-SP0000250-102.142-000-P01/504</t>
  </si>
  <si>
    <t>NS-SP0000250-102.142-000-P01/506</t>
  </si>
  <si>
    <t>NS-SP0000250-102.142-000-P01/507</t>
  </si>
  <si>
    <t>MR.DER-0270_23</t>
  </si>
  <si>
    <t>RELATÓRIO DE PATOLOGIA – INSPEÇÃO ESPECIAL DA OAE – SP 253 – PONTE LO km 014+600m</t>
  </si>
  <si>
    <t>RELATÓRIO DE TERAPIA - INSPEÇÃO ESPECIAL DA OAE – SP 253 – PONTE LO km 014+600m</t>
  </si>
  <si>
    <t>MEMORIA DE CÁLCULO - INSPEÇÃO ESPECIAL DA OAE – SP 253 – PONTE LO km 014+600m</t>
  </si>
  <si>
    <t>CADASTRO GEOMÉTRICO-SP 253 – PONTE LO km 014+600m</t>
  </si>
  <si>
    <t>RT-SP0000253-000.019-101-C09/001</t>
  </si>
  <si>
    <t>RT-SP0000253-000.019-101-C09/002</t>
  </si>
  <si>
    <t>MC-SP0000253-000.019-101-C09/001</t>
  </si>
  <si>
    <t>DE-SP0000253-000.019-101-C09/001</t>
  </si>
  <si>
    <t>MR.DER-0271_23</t>
  </si>
  <si>
    <t>RELATÓRIO DE PATOLOGIA – INSPEÇÃO ESPECIAL DA OAE – SP 253 – PONTE km 019+000m</t>
  </si>
  <si>
    <t>RELATÓRIO DE TERAPIA - INSPEÇÃO ESPECIAL DA OAE – SP 253 – PONTE km 019+000m</t>
  </si>
  <si>
    <t>MEMORIA DE CÁLCULO - INSPEÇÃO ESPECIAL DA OAE – SP 253 – PONTE km 019+000m</t>
  </si>
  <si>
    <t>CADASTRO GEOMÉTRICO-SP 253 – SP 253 – PONTE km 019+000m</t>
  </si>
  <si>
    <t>RT-SP0000253-000.019-102-C09/001</t>
  </si>
  <si>
    <t>RT-SP0000253-000.019-102-C09/002</t>
  </si>
  <si>
    <t>MC-SP0000253-000.019-102-C09/001</t>
  </si>
  <si>
    <t>DE-SP0000253-000.019-102-C09/001</t>
  </si>
  <si>
    <t>MR.DER-0272_23</t>
  </si>
  <si>
    <t>MR.DER-0273_23</t>
  </si>
  <si>
    <t>MR.DER-0274_23</t>
  </si>
  <si>
    <t>MR.DER-0275_23</t>
  </si>
  <si>
    <t>NÃO ATENDIDO (DER devolveu como se tivessemos enviado A)</t>
  </si>
  <si>
    <t>PROJETO EXECUTIVO DE ESTRUTURAS - VIADUTO DE ACESSO À USINA SANTA ROSA E RETORNO - km 4+753</t>
  </si>
  <si>
    <t>MR.DER-0276_23</t>
  </si>
  <si>
    <t>MAPEAMENTO GEOLÓGICO E PERFIL LONGITUDINAL</t>
  </si>
  <si>
    <t>RELATÓRIO DE INVESTIGAÇÕES GEOTÉCNICAS – SONDAGENS A PERCUSSÃO</t>
  </si>
  <si>
    <t>MR.DER-0278_23</t>
  </si>
  <si>
    <t>RELATÓRIO DE INVESTIGAÇÕES GEOTÉCNICAS – SONDAGENS A PERCUSSÃO E MISTAS</t>
  </si>
  <si>
    <t>MR.DER-0279_23</t>
  </si>
  <si>
    <t>MR.DER-0280_23</t>
  </si>
  <si>
    <t>MR.DER-0281_23</t>
  </si>
  <si>
    <t>MR.DER-0282_23</t>
  </si>
  <si>
    <t>DE-SP0000097-013.023-000-G14/006</t>
  </si>
  <si>
    <t>DE-SP0000097-013.023-000-G14/007</t>
  </si>
  <si>
    <t>DE-SP0000097-013.023-000-G14/008</t>
  </si>
  <si>
    <t>DE-SP0000097-013.023-000-G14/009</t>
  </si>
  <si>
    <t>B2</t>
  </si>
  <si>
    <t>MR.DER-0283_23</t>
  </si>
  <si>
    <t>MR.DER-0284_23</t>
  </si>
  <si>
    <t>RELATÓRIO DE ENSAIOS GEOTÉCNICOS PARA PAVIMENTAÇÃO – SONDAGENS A TRADO, POÇOS EENSAIOS</t>
  </si>
  <si>
    <t>MR.DER-0285_23</t>
  </si>
  <si>
    <t>MR.DER-0286_23</t>
  </si>
  <si>
    <t>MR.DER-0287_23</t>
  </si>
  <si>
    <t>PROJETO EXECUTIVO DE SINALIZAÇÃO HORIZONTAL, VERTICAL E DISPOSITIVOS DE SEGURANÇA-PLANTA</t>
  </si>
  <si>
    <t>MR.DER-0289_23</t>
  </si>
  <si>
    <t>MR.DER-0290_23</t>
  </si>
  <si>
    <t>MR.DER-0291_23</t>
  </si>
  <si>
    <t>RT-SP0000350-272.297-101-C09/001</t>
  </si>
  <si>
    <t>RT-SP0000350-272.297-101-C09/002</t>
  </si>
  <si>
    <t>MC-SP0000350-272.297-101-C09/001</t>
  </si>
  <si>
    <t>DE-SP0000350-272.297-101-C09/001</t>
  </si>
  <si>
    <t>RELATÓRIO DE PATOLOGIA - INSPEÇÃO ESPECIAL DA OAE – SP 350 – PONTE SOBRE O RIO PARDO km 272+100m</t>
  </si>
  <si>
    <t>RELATÓRIO DE TERAPIA - INSPEÇÃO ESPECIAL DA OAE – SP 350 – PONTE SOBRE O RIO PARDO km 272+100m</t>
  </si>
  <si>
    <t>MEMORIAL DE CÁLCULO DE QUATIDADES DA - INSPEÇÃO ESPECIAL DA OAE – SP 350 – PONTE SOBRE O RIO PARDO km 272+100m</t>
  </si>
  <si>
    <t>CADASTRAMENTO GEOMÉTRICO</t>
  </si>
  <si>
    <t>MR.DER-0292_23</t>
  </si>
  <si>
    <t>MR.DER-0293_23</t>
  </si>
  <si>
    <t>DE-SP0000253-000.019-000-I01/015</t>
  </si>
  <si>
    <t>RT-SP0000250-102.142-103-C09/501</t>
  </si>
  <si>
    <t>RT-SP0000250-102.142-103-C09/502</t>
  </si>
  <si>
    <t>MC-SP0000250-102.142-103-C09/501</t>
  </si>
  <si>
    <t>DE-SP0000250-102.142-103-C09/501</t>
  </si>
  <si>
    <t>MR.DER-0294_23</t>
  </si>
  <si>
    <t>MR.DER-0295_23</t>
  </si>
  <si>
    <t>DE-SP0000249-025.045-000-G14/008</t>
  </si>
  <si>
    <t>DE-SP0000249-025.045-000-G14/009</t>
  </si>
  <si>
    <t>DE-SP0000249-025.045-000-G14/010</t>
  </si>
  <si>
    <t>DE-SP0000249-025.045-000-G14/011</t>
  </si>
  <si>
    <t>DE-SP0000249-025.045-000-G14/012</t>
  </si>
  <si>
    <t>DE-SP0000249-025.045-000-G14/013</t>
  </si>
  <si>
    <t>DE-SP0000249-025.045-000-G14/014</t>
  </si>
  <si>
    <t>DE-SP0000249-025.045-000-G14/015</t>
  </si>
  <si>
    <t>DE-SP0000249-025.045-000-G14/016</t>
  </si>
  <si>
    <t>MR.DER-0296_23</t>
  </si>
  <si>
    <t>MR.DER-0297_23</t>
  </si>
  <si>
    <t>MR.DER-0298_23</t>
  </si>
  <si>
    <t>DE-SP0000350-272.297-000-F03/004</t>
  </si>
  <si>
    <t>DE-SP0000350-272.297-000-F03/005</t>
  </si>
  <si>
    <t>DE-SP0000350-272.297-000-F03/006</t>
  </si>
  <si>
    <t>DE-SP0000350-272.297-000-F03/007</t>
  </si>
  <si>
    <t>DE-SP0000350-272.297-000-F03/008</t>
  </si>
  <si>
    <t>PROJETO EXECUTIVO DE GEOMETRIA-PERFIL</t>
  </si>
  <si>
    <t>PROJETO EXECUTIVO DE GEOMETRIA-PLANTA E PERFIL</t>
  </si>
  <si>
    <t>DE-SP0000350-272.297-000-F09/001</t>
  </si>
  <si>
    <t>DE-SP0000350-272.297-000-F09/002</t>
  </si>
  <si>
    <t>DE-SP0000350-272.297-000-F09/003</t>
  </si>
  <si>
    <t>PROJETO EXECUTIVO DE GEOMETRIA-TABELA DE ALINHAMENTO HORIZONTAL</t>
  </si>
  <si>
    <t>MR.DER-0277_23</t>
  </si>
  <si>
    <t>2023.01.24_R-031_G18_SPA103079.doc</t>
  </si>
  <si>
    <t>2023.01.23_R-031_2_SP-097_G02.doc</t>
  </si>
  <si>
    <t>2023 01 23-R-031_RevisãoA1_G14.doc</t>
  </si>
  <si>
    <t>2023.01.24_R-031_SPA 045-127.doc</t>
  </si>
  <si>
    <t>2023 01 23-R-031_RevisãoB2_G14.doc</t>
  </si>
  <si>
    <t>2023 01 18-R-031_RevisãoA_G14.doc</t>
  </si>
  <si>
    <t>2023 01 18-R-031_RevisãoB_G13.doc</t>
  </si>
  <si>
    <t>2023.01.24_R-031_SP 253.doc</t>
  </si>
  <si>
    <t>2022 12 21-R-031_RevisãoA1_P02_P05_P09.doc</t>
  </si>
  <si>
    <t>2023 01 19-R-031_RevisãoA_P05_P09.doc</t>
  </si>
  <si>
    <t>2023 01 19-R-031_RevisãoA2_P02.doc</t>
  </si>
  <si>
    <t>2023.01.20_R-031_G01, G12_SP-268.doc</t>
  </si>
  <si>
    <t>2023 01 26 - Projeto Executivo.xls</t>
  </si>
  <si>
    <t>2023.01.23_R-031_SP-129_G02.doc</t>
  </si>
  <si>
    <t>2023 01 23 -R-031_RevisãoA_G13.doc</t>
  </si>
  <si>
    <t>2023.01.24_R-031_G15_OAE-13+100.doc</t>
  </si>
  <si>
    <t>2023 01 11-R-031_RevisãoA-P09-501.doc</t>
  </si>
  <si>
    <t>2023 01 23 - Projeto Funcional -Revisão A.xls</t>
  </si>
  <si>
    <t>2023 01 24 - Projeto Funcional -Revisão A.xls</t>
  </si>
  <si>
    <t>2023 01 26-R-031_RevisãoA1_G14.doc</t>
  </si>
  <si>
    <t>NÃO RECEBIDO A CÓPIA</t>
  </si>
  <si>
    <t>RELATÓRIO DE PATOLOGIA - INSPEÇÃO ESPECIAL DA OAE – SP 331 – PONTE NO km 030+854 L/O</t>
  </si>
  <si>
    <t>MR.DER-0299_23</t>
  </si>
  <si>
    <t>MR.DER-0300_23</t>
  </si>
  <si>
    <t>MR.DER-0301_23</t>
  </si>
  <si>
    <t>MR.DER-0302_23</t>
  </si>
  <si>
    <t>MR.DER-0303_23</t>
  </si>
  <si>
    <t>MR.DER-0304_23</t>
  </si>
  <si>
    <t>MR.DER-0305_23</t>
  </si>
  <si>
    <t>MR.DER-0306_23</t>
  </si>
  <si>
    <t>MR.DER-0307_23</t>
  </si>
  <si>
    <t>MR.DER-0308_23</t>
  </si>
  <si>
    <t>MR.DER-0309_23</t>
  </si>
  <si>
    <t>MR.DER-0310_23</t>
  </si>
  <si>
    <t>MR.DER-0311_23</t>
  </si>
  <si>
    <t>MR.DER-0312_23</t>
  </si>
  <si>
    <t>MR.DER-0313_23</t>
  </si>
  <si>
    <t>RT-SPA045127-000.006-000-G02-001</t>
  </si>
  <si>
    <t>MR.DER-0314_23</t>
  </si>
  <si>
    <t>MR.DER-0315_23</t>
  </si>
  <si>
    <t>PLANTA DE BACIAS</t>
  </si>
  <si>
    <t>DE-SP0000350-272.297-000-H01/001</t>
  </si>
  <si>
    <t>DE-SP0000350-272.297-000-H01/002</t>
  </si>
  <si>
    <t>DE-SP0000350-272.297-000-H01/003</t>
  </si>
  <si>
    <t>DE-SP0000350-272.297-000-H01/004</t>
  </si>
  <si>
    <t>DE-SP0000350-272.297-000-H01/005</t>
  </si>
  <si>
    <t>DE-SP0000350-272.297-000-H01/006</t>
  </si>
  <si>
    <t>DE-SP0000350-272.297-000-H01/007</t>
  </si>
  <si>
    <t>DE-SP0000350-272.297-000-H01/008</t>
  </si>
  <si>
    <t>DE-SP0000350-272.297-000-H01/009</t>
  </si>
  <si>
    <t>DE-SP0000350-272.297-000-H01/010</t>
  </si>
  <si>
    <t>DE-SP0000350-272.297-000-H01/012</t>
  </si>
  <si>
    <t>MR.DER-0316_23</t>
  </si>
  <si>
    <t>MR.DER-0317_23</t>
  </si>
  <si>
    <t>MR.DER-0319_23</t>
  </si>
  <si>
    <t>MR.DER-0320_23</t>
  </si>
  <si>
    <t>MR.DER-0321_23</t>
  </si>
  <si>
    <t>MR.DER-0322_23</t>
  </si>
  <si>
    <t>7º emissão</t>
  </si>
  <si>
    <t>B3</t>
  </si>
  <si>
    <t>MR.DER-0323_23</t>
  </si>
  <si>
    <t>MR.DER-0324_23</t>
  </si>
  <si>
    <t>DE-SP0000129-000.030-008-C01/501</t>
  </si>
  <si>
    <t>DE-SP0000129-000.030-008-C01/502</t>
  </si>
  <si>
    <t>DE-SP0000129-000.030-008-C01/503</t>
  </si>
  <si>
    <t>DE-SP0000129-000.030-008-C01/504</t>
  </si>
  <si>
    <t>DE-SP0000129-000.030-008-C01/505</t>
  </si>
  <si>
    <t>DE-SP0000129-000.030-008-C01/506</t>
  </si>
  <si>
    <t>DE-SP0000129-000.030-008-C01/507</t>
  </si>
  <si>
    <t>DE-SP0000129-000.030-008-C01/508</t>
  </si>
  <si>
    <t>DE-SP0000129-000.030-008-C01/509</t>
  </si>
  <si>
    <t>DE-SP0000129-000.030-008-C01/510</t>
  </si>
  <si>
    <t>DE-SP0000129-000.030-008-C01/511</t>
  </si>
  <si>
    <t>DE-SP0000129-000.030-008-C01/512</t>
  </si>
  <si>
    <t>DE-SP0000129-000.030-008-C01/513</t>
  </si>
  <si>
    <t>DE-SP0000129-000.030-008-C01/514</t>
  </si>
  <si>
    <t>DE-SP0000129-000.030-008-C01/515</t>
  </si>
  <si>
    <t>DE-SP0000129-000.030-008-C01/601</t>
  </si>
  <si>
    <t>DE-SP0000129-000.030-008-C01/602</t>
  </si>
  <si>
    <t>DE-SP0000129-000.030-008-C01/603</t>
  </si>
  <si>
    <t>DE-SP0000129-000.030-008-C01/604</t>
  </si>
  <si>
    <t>DE-SP0000129-000.030-008-C01/605</t>
  </si>
  <si>
    <t>DE-SP0000129-000.030-008-C01/606</t>
  </si>
  <si>
    <t>DE-SP0000129-000.030-008-C01/607</t>
  </si>
  <si>
    <t>DE-SP0000129-000.030-008-C01/608</t>
  </si>
  <si>
    <t>DE-SP0000129-000.030-008-C01/609</t>
  </si>
  <si>
    <t>DE-SP0000129-000.030-008-C01/610</t>
  </si>
  <si>
    <t>DE-SP0000129-000.030-008-C01/611</t>
  </si>
  <si>
    <t>DE-SP0000129-000.030-008-C01/612</t>
  </si>
  <si>
    <t>DE-SP0000129-000.030-008-C01/613</t>
  </si>
  <si>
    <t>DE-SP0000129-000.030-008-C01/614</t>
  </si>
  <si>
    <t>MC-SP0000129-000.030-008-C01/501</t>
  </si>
  <si>
    <t>MC-SP0000129-000.030-008-C01/601</t>
  </si>
  <si>
    <t>PROJETO EXECUTIVO DE ESTRUTURAS - PONTE SOBRE RIBEIRÃO PAU D'ALHO (PISTA DIREITA) - km 5+77</t>
  </si>
  <si>
    <t>PROJETO EXECUTIVO DE ESTRUTURAS - PONTE SOBRE RIBEIRÃO PAU D'ALHO (PISTA ESQUERDA) - km 5+77</t>
  </si>
  <si>
    <t>RIBEIRÃO PAU D’ALHO KM 5+770 – PISTA DIREITA – MEMÓRIA DE CÁLCULO DE ESTRUTURAS</t>
  </si>
  <si>
    <t>RIBEIRÃO PAU D’ALHO KM 5+770 – PISTA ESQUERDA – MEMÓRIA DE CÁLCULO DE ESTRUTURAS</t>
  </si>
  <si>
    <t>MR.DER-0325_23</t>
  </si>
  <si>
    <t>MR.DER-0326_23</t>
  </si>
  <si>
    <t>DE-SPA045127-000.006-000-G12/010</t>
  </si>
  <si>
    <t>MR.DER-0327_23</t>
  </si>
  <si>
    <t>MR.DER-0328_23</t>
  </si>
  <si>
    <t>DE-SP0000129-000.030-000-G14/523</t>
  </si>
  <si>
    <t>MR.DER-0329_23</t>
  </si>
  <si>
    <t>MR.DER-0330_23</t>
  </si>
  <si>
    <t>MR.DER-0331_23</t>
  </si>
  <si>
    <t>MR.DER-0332_23</t>
  </si>
  <si>
    <t>MR.DER-0333_23</t>
  </si>
  <si>
    <t>MR.DER-0334_23</t>
  </si>
  <si>
    <t>MR.DER-0335_23</t>
  </si>
  <si>
    <t>MR.DER-0336_23</t>
  </si>
  <si>
    <t>MR.DER-0337_23</t>
  </si>
  <si>
    <t>C1</t>
  </si>
  <si>
    <t>MR.DER-0338_23</t>
  </si>
  <si>
    <t>MC-SP0000129-000.030-002-G15/501</t>
  </si>
  <si>
    <t>MC-SP0000129-000.030-008-G15/501</t>
  </si>
  <si>
    <t>MEMÓRIA DE CÁLCULO - OAE 002 - VIADUTO SOBRE A ROD. CASTELO BRANCO - SP-280</t>
  </si>
  <si>
    <t>Memória de Cálculo OAE do km 5+770 (Ponte sobre o Ribeirão Pau d’Alho) – km 5,770</t>
  </si>
  <si>
    <t>MR.DER-0339_23</t>
  </si>
  <si>
    <t>MR.DER-0340_23</t>
  </si>
  <si>
    <t>SEÇÕES TIPO - ATERROS E CORTES</t>
  </si>
  <si>
    <t>ESTABILIDADE DE TALUDES</t>
  </si>
  <si>
    <t>DE-SP0000097-000.013-000-G12/501</t>
  </si>
  <si>
    <t>DE-SP0000097-000.013-000-G12/502</t>
  </si>
  <si>
    <t>DE-SP0000097-000.013-000-G12/503</t>
  </si>
  <si>
    <t>DE-SP0000097-000.013-000-G12/504</t>
  </si>
  <si>
    <t>DE-SP0000097-000.013-000-G12/505</t>
  </si>
  <si>
    <t>DE-SP0000097-000.013-000-G12/506</t>
  </si>
  <si>
    <t>DE-SP0000097-000.013-000-G12/507</t>
  </si>
  <si>
    <t>DE-SP0000097-000.013-000-G12/508</t>
  </si>
  <si>
    <t>DE-SP0000097-000.013-000-G12/509</t>
  </si>
  <si>
    <t>DE-SP0000097-000.013-000-G12/510</t>
  </si>
  <si>
    <t>DE-SP0000097-000.013-000-G12/511</t>
  </si>
  <si>
    <t>DE-SP0000097-000.013-000-G12/512</t>
  </si>
  <si>
    <t>DE-SP0000097-000.013-000-G12/513</t>
  </si>
  <si>
    <t>DE-SP0000097-000.013-000-G12/514</t>
  </si>
  <si>
    <t>DE-SP0000097-000.013-000-G12/515</t>
  </si>
  <si>
    <t>DE-SP0000097-000.013-000-G12/516</t>
  </si>
  <si>
    <t>DE-SP0000097-000.013-000-G12/517</t>
  </si>
  <si>
    <t>DE-SP0000097-000.013-000-G12/518</t>
  </si>
  <si>
    <t>DE-SP0000097-000.013-000-G12/519</t>
  </si>
  <si>
    <t>MR.DER-0341_23</t>
  </si>
  <si>
    <t>RT-SP0000129-000.030-101-C09/501</t>
  </si>
  <si>
    <t>RT-SP0000129-000.030-101-C09/502</t>
  </si>
  <si>
    <t>MC-SP0000129-000.030-101-C09/501</t>
  </si>
  <si>
    <t>DE-SP0000129-000.030-101-C09/501</t>
  </si>
  <si>
    <t>MR.DER-0342_23</t>
  </si>
  <si>
    <t>RT-SP0000129-000.030-102-C09/501</t>
  </si>
  <si>
    <t>RT-SP0000129-000.030-102-C09/502</t>
  </si>
  <si>
    <t>MC-SP0000129-000.030-102-C09/501</t>
  </si>
  <si>
    <t>DE-SP0000129-000.030-102-C09/501</t>
  </si>
  <si>
    <t>MR.DER-0343_23</t>
  </si>
  <si>
    <t>RT-SP0000259-309.354-101-C09/001</t>
  </si>
  <si>
    <t>RT-SP0000259-309.354-101-C09/002</t>
  </si>
  <si>
    <t>MC-SP0000259-309.354-101-C09/001</t>
  </si>
  <si>
    <t>DE-SP0000259-309.354-101-C09/001</t>
  </si>
  <si>
    <t>RELATÓRIO DE PATOLOGIA - INSPEÇÃO ESPECIAL DA OAE – SP 259 – PONTE LO km 335+053m</t>
  </si>
  <si>
    <t>RELATÓRIO DE TERAPIA - INSPEÇÃO ESPECIAL DA OAE – SP 259 – PONTE LO km 335+053m</t>
  </si>
  <si>
    <t>MEMORIA DE CÁLCULO - INSPEÇÃO ESPECIAL DA OAE – SP 259 – PONTE LO km 335+053m</t>
  </si>
  <si>
    <t>CADASTRO GEOMÉTRICO-SP 259 – PONTE LO km 335+053m</t>
  </si>
  <si>
    <t>MR.DER-0344_23</t>
  </si>
  <si>
    <t>RT-SPA103079-000.003-101-C09/001</t>
  </si>
  <si>
    <t>RT-SPA103079-000.003-101-C09/002</t>
  </si>
  <si>
    <t>MC-SPA103079-000.003-101-C09/001</t>
  </si>
  <si>
    <t>DE-SPA103079-000.003-101-C09/001</t>
  </si>
  <si>
    <t>RELATÓRIO DE PATOLOGIA - INSPEÇÃO ESPECIAL DA OAE – SP 103/079 – VIADUTO km 002+559m</t>
  </si>
  <si>
    <t>RELATÓRIO DE TERAPIA - INSPEÇÃO ESPECIAL DA OAE – SP 103/079 – VIADUTO km 002+559m</t>
  </si>
  <si>
    <t>MEMORIA DE CÁLCULO - INSPEÇÃO ESPECIAL DA OAE – SP 103/079 – VIADUTO km 002+559m</t>
  </si>
  <si>
    <t>CADASTRO GEOMÉTRICO-SP 103/079 – VIADUTO km 002+559m</t>
  </si>
  <si>
    <t>MR.DER-0345_23</t>
  </si>
  <si>
    <t>RT-SPA103079-000.003-102-C09/001</t>
  </si>
  <si>
    <t>RT-SPA103079-000.003-102-C09/002</t>
  </si>
  <si>
    <t>MC-SPA103079-000.003-102-C09/001</t>
  </si>
  <si>
    <t>DE-SPA103079-000.003-102-C09/001</t>
  </si>
  <si>
    <t>RELATÓRIO DE PATOLOGIA - INSPEÇÃO ESPECIAL DA OAE – SPA 103/079 – VIADUTO km 002+637m</t>
  </si>
  <si>
    <t>RELATÓRIO DE TERAPIA - INSPEÇÃO ESPECIAL DA OAE – SPA 103/079 – VIADUTO km 002+637m</t>
  </si>
  <si>
    <t>MEMORIA DE CÁLCULO - INSPEÇÃO ESPECIAL DA OAE – SPA 103/079 – VIADUTO km 002+637m</t>
  </si>
  <si>
    <t>CADASTRO GEOMÉTRICO-SPA 103/079 – VIADUTO km 002+637m</t>
  </si>
  <si>
    <t>MR.DER-0346_23</t>
  </si>
  <si>
    <t>MR.DER-0347_23</t>
  </si>
  <si>
    <t>MR.DER-0348_23</t>
  </si>
  <si>
    <t>MEMÓRIA DE CÁLCULO - OAE 004 - RETORNO E ACESSO À USINA SANTA ROSA - KM 4+753</t>
  </si>
  <si>
    <t>RT-SP0000350-272.297-102-C09/001</t>
  </si>
  <si>
    <t>RT-SP0000350-272.297-102-C09/002</t>
  </si>
  <si>
    <t>MC-SP0000350-272.297-102-C09/001</t>
  </si>
  <si>
    <t>DE-SP0000350-272.297-102-C09/001</t>
  </si>
  <si>
    <t>RELATÓRIO DE PATOLOGIA - INSPEÇÃO ESPECIAL DA OAE – SP 350 – PONTE km 280+950m</t>
  </si>
  <si>
    <t>RELATÓRIO DE TERAPIA - INSPEÇÃO ESPECIAL DA OAE – SP 350 – PONTE km 280+950m</t>
  </si>
  <si>
    <t>MEMORIA DE CÁLCULO - INSPEÇÃO ESPECIAL DA OAE – SP 350 – PONTE km 280+950m</t>
  </si>
  <si>
    <t>CADASTRO GEOMÉTRICO-- INSPEÇÃO ESPECIAL DA OAE – SP 350 – PONTE km 280+950m</t>
  </si>
  <si>
    <t>MR.DER-0349_23</t>
  </si>
  <si>
    <t>MR.DER-0350_23</t>
  </si>
  <si>
    <t>PROJETO EXECUTIVO DE ESTRUTURAS - OAE - VIADUTO SOBRE A ROD. CASTELO BRANCO - SP-280 - km20+0,20</t>
  </si>
  <si>
    <t>VIADUTO SOBRE A ROD. CASTELO BRANCO KM 20 + 0,20 – MEMÓRIA DE CÁLCULO DE INFRA, MESO
E SUPERESTRUTURA</t>
  </si>
  <si>
    <t>DE-SP0000151-000.016-000-G14/007</t>
  </si>
  <si>
    <t>DE-SP0000151-000.016-000-G14/008</t>
  </si>
  <si>
    <t>DE-SP0000151-000.016-000-G14/009</t>
  </si>
  <si>
    <t>DE-SP0000151-000.016-000-G14/010</t>
  </si>
  <si>
    <t>DE-SP0000151-000.016-000-G14/011</t>
  </si>
  <si>
    <t>DE-SP0000151-000.016-000-G14/012</t>
  </si>
  <si>
    <t>PROGRAMAÇÃO DE SONDAGENS A TRADO, À PERCUSSÃO E POÇOS DE INSPEÇÃO</t>
  </si>
  <si>
    <t>MR.DER-0352_23</t>
  </si>
  <si>
    <t>MR.DER-0351_23</t>
  </si>
  <si>
    <t>MR.DER-0353_23</t>
  </si>
  <si>
    <t>MR.DER-0354_23</t>
  </si>
  <si>
    <t>RT-SP0000097-013.023-000-G13/002</t>
  </si>
  <si>
    <t>RT-SP0000097-013.023-000-G13/003</t>
  </si>
  <si>
    <t>MR.DER-0355_23</t>
  </si>
  <si>
    <t>MR.DER-0356_23</t>
  </si>
  <si>
    <t>DE-SP0000253-000.019-000-F03/001</t>
  </si>
  <si>
    <t>DE-SP0000129-000.030-002-C01/501</t>
  </si>
  <si>
    <t>DE-SP0000253-000.019-000-P02/003</t>
  </si>
  <si>
    <t>DE-SP0000253-000.019-000-P02/004</t>
  </si>
  <si>
    <t>DE-SP0000253-000.019-000-P02/005</t>
  </si>
  <si>
    <t>DE-SP0000253-000.019-000-P02/006</t>
  </si>
  <si>
    <t>DE-SP0000253-000.019-000-P02/007</t>
  </si>
  <si>
    <t>DE-SP0000253-000.019-000-P02/008</t>
  </si>
  <si>
    <t>DE-SP0000253-000.019-000-P02/009</t>
  </si>
  <si>
    <t>DE-SP0000253-000.019-000-P02/010</t>
  </si>
  <si>
    <t>DE-SP0000253-000.019-000-P02/011</t>
  </si>
  <si>
    <t>DE-SP0000253-000.019-000-P02/012</t>
  </si>
  <si>
    <t>DE-SP0000253-000.019-000-P02/013</t>
  </si>
  <si>
    <t>DE-SP0000253-000.019-000-P02/014</t>
  </si>
  <si>
    <t>DE-SP0000253-000.019-000-P02/015</t>
  </si>
  <si>
    <t>DE-SP0000253-000.019-000-P02/016</t>
  </si>
  <si>
    <t>DE-SP0000253-000.019-000-P02/017</t>
  </si>
  <si>
    <t>DE-SP0000253-000.019-000-P02/018</t>
  </si>
  <si>
    <t>DE-SP0000253-000.019-000-P02/019</t>
  </si>
  <si>
    <t>DE-SP0000253-000.019-000-P02/020</t>
  </si>
  <si>
    <t>DE-SP0000253-000.019-000-P02/021</t>
  </si>
  <si>
    <t>DE-SP0000253-000.019-000-P02/022</t>
  </si>
  <si>
    <t>DE-SP0000253-000.019-000-P02/023</t>
  </si>
  <si>
    <t>DE-SP0000253-000.019-000-P02/024</t>
  </si>
  <si>
    <t>DE-SP0000253-000.019-000-P02/025</t>
  </si>
  <si>
    <t>DE-SP0000253-000.019-000-P02/026</t>
  </si>
  <si>
    <t>DE-SP0000253-000.019-000-P02/027</t>
  </si>
  <si>
    <t>DE-SP0000253-000.019-000-P02/028</t>
  </si>
  <si>
    <t>DE-SP0000253-000.019-000-P02/029</t>
  </si>
  <si>
    <t>PLANTA DE DISTRIBUIÇÃO DE PAVIMENTO</t>
  </si>
  <si>
    <t>SEÇÃO TIPO DE PAVIMENTO</t>
  </si>
  <si>
    <t>DETALHES-REPAROS LOCALIZADOS</t>
  </si>
  <si>
    <t>MEMÓRIA DE CÁLCULO DE RESTAURAÇÃO DE PAVIMENTO</t>
  </si>
  <si>
    <t>DE-SP0000097-000.013-000-P02/510</t>
  </si>
  <si>
    <t>DE-SP0000097-000.013-000-P02/511</t>
  </si>
  <si>
    <t>DE-SP0000097-000.013-000-P02/512</t>
  </si>
  <si>
    <t>DE-SP0000097-000.013-000-P02/513</t>
  </si>
  <si>
    <t>DE-SP0000097-000.013-000-P02/514</t>
  </si>
  <si>
    <t>DE-SP0000097-000.013-000-P02/515</t>
  </si>
  <si>
    <t>DE-SP0000097-000.013-000-P02/516</t>
  </si>
  <si>
    <t>DE-SP0000097-000.013-000-P02/517</t>
  </si>
  <si>
    <t>DE-SP0000097-000.013-000-P02/518</t>
  </si>
  <si>
    <t>MC-SP0000097-000.013-000-P09/502</t>
  </si>
  <si>
    <t xml:space="preserve"> </t>
  </si>
  <si>
    <t>DE-SP0000129-000.030-002-C01/502</t>
  </si>
  <si>
    <t>DE-SP0000129-000.030-002-C01/503</t>
  </si>
  <si>
    <t>DE-SP0000129-000.030-002-C01/504</t>
  </si>
  <si>
    <t>DE-SP0000129-000.030-002-C01/505</t>
  </si>
  <si>
    <t>DE-SP0000129-000.030-002-C01/506</t>
  </si>
  <si>
    <t>DE-SP0000129-000.030-002-C01/507</t>
  </si>
  <si>
    <t>DE-SP0000129-000.030-002-C01/508</t>
  </si>
  <si>
    <t>DE-SP0000129-000.030-002-C01/509</t>
  </si>
  <si>
    <t>DE-SP0000129-000.030-002-C01/510</t>
  </si>
  <si>
    <t>DE-SP0000129-000.030-002-C01/511</t>
  </si>
  <si>
    <t>DE-SP0000129-000.030-002-C01/512</t>
  </si>
  <si>
    <t>DE-SP0000129-000.030-002-C01/513</t>
  </si>
  <si>
    <t>DE-SP0000129-000.030-002-C01/514</t>
  </si>
  <si>
    <t>DE-SP0000129-000.030-002-C01/515</t>
  </si>
  <si>
    <t>DE-SP0000129-000.030-002-C01/516</t>
  </si>
  <si>
    <t>DE-SP0000129-000.030-002-C01/517</t>
  </si>
  <si>
    <t>DE-SP0000129-000.030-002-C01/518</t>
  </si>
  <si>
    <t>DE-SP0000129-000.030-002-C01/519</t>
  </si>
  <si>
    <t>DE-SP0000129-000.030-002-C01/520</t>
  </si>
  <si>
    <t>DE-SP0000129-000.030-002-C01/521</t>
  </si>
  <si>
    <t>DE-SP0000129-000.030-002-C01/522</t>
  </si>
  <si>
    <t>DE-SP0000129-000.030-002-C01/523</t>
  </si>
  <si>
    <t>DE-SP0000129-000.030-002-C01/524</t>
  </si>
  <si>
    <t>DE-SP0000129-000.030-002-C01/525</t>
  </si>
  <si>
    <t>DE-SP0000129-000.030-002-C01/526</t>
  </si>
  <si>
    <t>DE-SP0000129-000.030-002-C01/527</t>
  </si>
  <si>
    <t>DE-SP0000129-000.030-002-C01/528</t>
  </si>
  <si>
    <t>DE-SP0000129-000.030-002-C01/529</t>
  </si>
  <si>
    <t>DE-SP0000129-000.030-002-C01/530</t>
  </si>
  <si>
    <t>DE-SP0000129-000.030-002-C01/531</t>
  </si>
  <si>
    <t>DE-SP0000129-000.030-002-C01/532</t>
  </si>
  <si>
    <t>DE-SP0000129-000.030-002-C01/533</t>
  </si>
  <si>
    <t>DE-SP0000129-000.030-002-C01/534</t>
  </si>
  <si>
    <t>DE-SP0000129-000.030-002-C01/535</t>
  </si>
  <si>
    <t>DE-SP0000129-000.030-002-C01/537</t>
  </si>
  <si>
    <t>DE-SP0000129-000.030-002-C01/538</t>
  </si>
  <si>
    <t>DE-SP0000129-000.030-002-C01/539</t>
  </si>
  <si>
    <t>DE-SP0000129-000.030-002-C01/540</t>
  </si>
  <si>
    <t>DE-SP0000129-000.030-002-C01/541</t>
  </si>
  <si>
    <t>DE-SP0000129-000.030-002-C01/542</t>
  </si>
  <si>
    <t>DE-SP0000129-000.030-002-C01/543</t>
  </si>
  <si>
    <t>DE-SP0000129-000.030-002-C01/544</t>
  </si>
  <si>
    <t>DE-SP0000129-000.030-002-C01/545</t>
  </si>
  <si>
    <t>DE-SP0000129-000.030-002-C01/546</t>
  </si>
  <si>
    <t>DE-SP0000129-000.030-002-C01/547</t>
  </si>
  <si>
    <t>DE-SP0000129-000.030-002-C01/548</t>
  </si>
  <si>
    <t>DE-SP0000129-000.030-002-C01/549</t>
  </si>
  <si>
    <t>DE-SP0000129-000.030-002-C01/550</t>
  </si>
  <si>
    <t>DE-SP0000129-000.030-002-C01/551</t>
  </si>
  <si>
    <t>DE-SP0000129-000.030-002-C01/552</t>
  </si>
  <si>
    <t>DE-SP0000129-000.030-002-C01/553</t>
  </si>
  <si>
    <t>DE-SP0000129-000.030-002-C01/554</t>
  </si>
  <si>
    <t>DE-SP0000129-000.030-002-C01/555</t>
  </si>
  <si>
    <t>MC-SP0000129-000.030-002-C01/501</t>
  </si>
  <si>
    <t>MR.DER-0361_23</t>
  </si>
  <si>
    <t>DE-SP0000097-000.013-000-I01/501</t>
  </si>
  <si>
    <t>DE-SP0000097-000.013-000-I01/502</t>
  </si>
  <si>
    <t>DE-SP0000097-000.013-000-I01/503</t>
  </si>
  <si>
    <t>DE-SP0000097-000.013-000-I01/504</t>
  </si>
  <si>
    <t>DE-SP0000097-000.013-000-I01/505</t>
  </si>
  <si>
    <t>DE-SP0000097-000.013-000-I01/506</t>
  </si>
  <si>
    <t>DE-SP0000097-000.013-000-I01/507</t>
  </si>
  <si>
    <t>DE-SP0000097-000.013-000-I01/508</t>
  </si>
  <si>
    <t>DE-SP0000097-000.013-000-I01/509</t>
  </si>
  <si>
    <t>CADASTRO UNIFICADO DE INTERFERêNCIAS</t>
  </si>
  <si>
    <t>MR.DER-0362_23</t>
  </si>
  <si>
    <t>MR.DER-0360_23</t>
  </si>
  <si>
    <t>MR.DER-0359_23</t>
  </si>
  <si>
    <t>MR.DER-0358_23</t>
  </si>
  <si>
    <t>MR.DER-0357_23</t>
  </si>
  <si>
    <t>RELATÓRIO TÉCNICO DE AVALIAÇÃO FUNCIONAL DO PAVIMENTO</t>
  </si>
  <si>
    <t>2023 01 30-R-031_RevisãoB_G13.doc</t>
  </si>
  <si>
    <t>2023 01 19-R-031_RevisãoB1_G13.doc</t>
  </si>
  <si>
    <t>2023 02 24-R-031_RevisãoA1_G13.doc</t>
  </si>
  <si>
    <t>C0849-30-06-EXE-SPA103079-000-P09-RT-002</t>
  </si>
  <si>
    <t>2023 02 15-R-031_RevisãoA2_G14.doc</t>
  </si>
  <si>
    <t>2023.02.01_R-031_SPA103_079_G01.doc</t>
  </si>
  <si>
    <t>2023.02.13_R-031_SPA103_079_G01.doc</t>
  </si>
  <si>
    <t>2023.02.24_R-031_SP 97 km 13 ao 23.doc</t>
  </si>
  <si>
    <t>2023 02 17-R-031_RevisãoA2_G14.doc</t>
  </si>
  <si>
    <t>2023 02 17-R-031_RevisãoB1-P09-002.doc</t>
  </si>
  <si>
    <t>2023 02 24-R-031_RevisãoA1_G14.doc</t>
  </si>
  <si>
    <t>2023.02.13_R-031_SPA-045-127_G01.doc</t>
  </si>
  <si>
    <t>2023.02.13_R-031_SPA-045-127_G02.doc</t>
  </si>
  <si>
    <t>2023.02.15_R-031_SPA-045-127_G12.doc</t>
  </si>
  <si>
    <t>2023.02.17_R-031_SPA-045-127_G18.doc</t>
  </si>
  <si>
    <t>2023 02 15-R-031_RevisãoB3_G14.doc</t>
  </si>
  <si>
    <t>2023 02 01-R-031_RevisãoB_G13.doc</t>
  </si>
  <si>
    <t>2023 02 27-R-031_RevisãoA1_P02_P05_P07_P09.doc</t>
  </si>
  <si>
    <t>2023 02 17-R-031_RevisãoB1_P09.doc</t>
  </si>
  <si>
    <t>2023.02.01_R-031_SP 268_G01.doc</t>
  </si>
  <si>
    <t>2023.02.13_R-031_SP-268_G01.doc</t>
  </si>
  <si>
    <t>2023.02.15_R-031_SP-268_G14.doc</t>
  </si>
  <si>
    <t>2023 02 15-R-031_RevisãoA_P02.doc</t>
  </si>
  <si>
    <t>2023 02 27-R-031_RevisãoA1_G13.doc</t>
  </si>
  <si>
    <t>2023 02 24 - Projeto Executivo - Revisão A1 .xls</t>
  </si>
  <si>
    <t>2023.02.16_R-031_SP-350_G14.doc</t>
  </si>
  <si>
    <t>2023 02 27-R-031_RevisãoB_G13.doc</t>
  </si>
  <si>
    <t>DE-SP0000350-272.297-000-H01/011</t>
  </si>
  <si>
    <t>2023 02 14 - Emissão Inicial_Segmeto D24 - Planta de bacias e Relatório.doc</t>
  </si>
  <si>
    <t>2023 02 27-R-031_RevisãoA1_P02_P05_P07_P09.docx</t>
  </si>
  <si>
    <t>2023.02.22_R-031_SP-097_G12.doc</t>
  </si>
  <si>
    <t>2023.02.17_R-031_G15_OAE-05+770.doc</t>
  </si>
  <si>
    <t>2023.02.17_R-031_G15_OAE-20+020.doc</t>
  </si>
  <si>
    <t>2023.02.23_R-031_G15_OAE-04+753.doc</t>
  </si>
  <si>
    <t>2023.02.23_R-031_SP-129_G02.doc</t>
  </si>
  <si>
    <t>2023.02.16_R-031_SP-129_G14.doc</t>
  </si>
  <si>
    <t>2022 11 25-R-031_RevisãoB1-P09-502.doc</t>
  </si>
  <si>
    <t>2023 02 17-R-031_RevisãoB1-P09-502.doc</t>
  </si>
  <si>
    <t>MR.DER-0365_23</t>
  </si>
  <si>
    <t>MR.DER-0366_23</t>
  </si>
  <si>
    <t>MR.DER-0367_23</t>
  </si>
  <si>
    <t>MR.DER-0368_23</t>
  </si>
  <si>
    <t>MR.DER-0369_23</t>
  </si>
  <si>
    <t>MR.DER-0370_23</t>
  </si>
  <si>
    <t>C</t>
  </si>
  <si>
    <t>MR.DER-0372_23</t>
  </si>
  <si>
    <t>2023 02 15-R-031_RevisãoB1_G13.doc</t>
  </si>
  <si>
    <t>2023 03 02-R-031_RevisãoB-P09-002.doc</t>
  </si>
  <si>
    <t>2023 03 02-R-031_RevisãoB_P09.doc</t>
  </si>
  <si>
    <t>2023 03 02-R-031_RevisãoB-P09-502.doc</t>
  </si>
  <si>
    <t>2023 03 02-R-031_RevisãoC-P09-502.doc</t>
  </si>
  <si>
    <t>MR.DER-0364_23</t>
  </si>
  <si>
    <t>MR.DER-0363_23</t>
  </si>
  <si>
    <t>RT-SP0000097-000.013-000-G02/501</t>
  </si>
  <si>
    <t>MR.DER-0374</t>
  </si>
  <si>
    <t>MR.DER-0375</t>
  </si>
  <si>
    <t>MR.DER-0376</t>
  </si>
  <si>
    <t>MR.DER-0377</t>
  </si>
  <si>
    <t>MR.DER-0378</t>
  </si>
  <si>
    <t>MR.DER-0379</t>
  </si>
  <si>
    <t>MR.DER-0380</t>
  </si>
  <si>
    <t>MR.DER-0381</t>
  </si>
  <si>
    <t>MR.DER-0382</t>
  </si>
  <si>
    <t>MR.DER-0383</t>
  </si>
  <si>
    <t>MR.DER-0384</t>
  </si>
  <si>
    <t>MR.DER-0385_23</t>
  </si>
  <si>
    <t>MR.DER-0386_23</t>
  </si>
  <si>
    <t>MR.DER-0387_23</t>
  </si>
  <si>
    <t>MR.DER-0388_23</t>
  </si>
  <si>
    <t>MR.DER-0389_23</t>
  </si>
  <si>
    <t>MR.DER-0390_23</t>
  </si>
  <si>
    <t>DE-SP0000147-152.210-000-T01/522</t>
  </si>
  <si>
    <t>DE-SP0000147-152.210-000-T01/523</t>
  </si>
  <si>
    <t>DE-SP0000147-152.210-000-T01/524</t>
  </si>
  <si>
    <t>DE-SP0000147-152.210-000-T01/525</t>
  </si>
  <si>
    <t>DE-SP0000147-152.210-000-T01/526</t>
  </si>
  <si>
    <t>DE-SP0000147-152.210-000-T01/527</t>
  </si>
  <si>
    <t>DE-SP0000147-152.210-000-T01/528</t>
  </si>
  <si>
    <t>DE-SP0000147-152.210-000-T01/529</t>
  </si>
  <si>
    <t>DE-SP0000147-152.210-000-T01/530</t>
  </si>
  <si>
    <t>DE-SP0000147-152.210-000-T01/531</t>
  </si>
  <si>
    <t>DE-SP0000147-152.210-000-T01/532</t>
  </si>
  <si>
    <t>DE-SP0000147-152.210-000-T01/533</t>
  </si>
  <si>
    <t>DE-SP0000147-152.210-000-T01/534</t>
  </si>
  <si>
    <t>DE-SP0000147-152.210-000-T01/535</t>
  </si>
  <si>
    <t>DE-SP0000147-152.210-000-T01/536</t>
  </si>
  <si>
    <t>DE-SP0000147-152.210-000-T01/537</t>
  </si>
  <si>
    <t>DE-SP0000147-152.210-000-T01/538</t>
  </si>
  <si>
    <t>DE-SP0000147-152.210-000-T01/539</t>
  </si>
  <si>
    <t>DE-SP0000147-152.210-000-T01/540</t>
  </si>
  <si>
    <t>LEVANTAMENTO PLANIALTIMÉTRICO CADASTRAL</t>
  </si>
  <si>
    <t>RELATÓRIO DE LEVANTAMENTO E NIVELAMENTO</t>
  </si>
  <si>
    <t>MONOGRAFIA DOS MARCOS GEODÉSICOS.</t>
  </si>
  <si>
    <t>Lista_De_Entrega - C-22.016-4 - MR.DER-0391_23.pdf</t>
  </si>
  <si>
    <t>MR.DER-0392_23</t>
  </si>
  <si>
    <t>2023 03 27-R-031_RevisãoA1_P09.docx</t>
  </si>
  <si>
    <t>2023 03 22-R-031_RevisãoA1_P09.doc</t>
  </si>
  <si>
    <t>2023 03 24-R-031_RevisãoA_P09.docx</t>
  </si>
  <si>
    <t>2023 03 23-R-031_RevisãoA_G13.doc</t>
  </si>
  <si>
    <t>2023.03.22_R-031_SP-097_2_G02.doc</t>
  </si>
  <si>
    <t>2023 03 22-R-031_RevisãoA_P09.doc</t>
  </si>
  <si>
    <t>DE-SP0000097-000.013-000-G14/511</t>
  </si>
  <si>
    <t>NÃO ENTENDIDO</t>
  </si>
  <si>
    <t>STATUS DA DEVOLUÇÃO</t>
  </si>
  <si>
    <t>MR.DER-0393_23</t>
  </si>
  <si>
    <t>CANCELADO</t>
  </si>
  <si>
    <t>RELATÓRIO DE PATOLOGIA - INSPEÇÃO PRINCIPAL DA OAE – SPA045/127 –– PONTE km 002+480m</t>
  </si>
  <si>
    <t>RELATÓRIO DE TERAPIA - INSPEÇÃO PRINCIPAL DA OAE – SPA045/127 –– PONTE km 002+480m</t>
  </si>
  <si>
    <t>MEMORIA DE CÁLCULO - INSPEÇÃO PRINCIPAL DA OAE – SPA045/127 –– PONTE km 002+480m</t>
  </si>
  <si>
    <t>RELATÓRIO DE PATOLOGIA - INSPEÇÃO ESPECIAL DA OAE – SP 331 – PASSAGEM DE GADO NO Km 049+427</t>
  </si>
  <si>
    <t>RELATÓRIO DE TERAPIA - INSPEÇÃO DA OAE – SP 331 – PASSAGEM DE GADO NO Km 049+427 LO</t>
  </si>
  <si>
    <t>CADASTRAMENTO GEOMÉTRICO-INSPEÇÃO ESPECIAL DA OAE – SP 331 – PASSAGEM DE GADO NO Km 033+600N/S</t>
  </si>
  <si>
    <t>CADASTRAMENTO GEOMÉTRICO-INSPEÇÃO ESPECIAL DA OAE – SP 331 – PASSAGEM DE GADO km 036+950m</t>
  </si>
  <si>
    <t>CADASTRAMENTO GEOMÉTRICO-INSPEÇÃO PRINCIPAL DA OAE – SP 331 – PASSAGEM DE GADO km 049+427m</t>
  </si>
  <si>
    <t>CADASTRAMENTO GEOMÉTRICO-SP 331 – VIADUTO NO km 010+700</t>
  </si>
  <si>
    <t>CADASTRAMENTO GEOMÉTRICO-INSPEÇÃO ESPECIAL DA OAE – SP 331 – PASSAGEM DE GADO NO km 047+480 T</t>
  </si>
  <si>
    <t>CADASTRAMENTO GEOMÉTRICO-INSPEÇÃO ESPECIAL DA OAE – SP 331 – VIADUTO NO Km 015+515 L/O</t>
  </si>
  <si>
    <t>CADASTRAMENTO GEOMÉTRICO-INSPEÇÃO ESPECIAL DA OAE – SP 331 – PASSAGEM DE GADO NO km 048+990 T</t>
  </si>
  <si>
    <t>RELATÓRIO DE TERAPIA - INSPEÇÃO ESPECIAL DA OAE – SP 331 – PONTE NO km 030+890 L/O</t>
  </si>
  <si>
    <t>MEMÓRIA DE CÁLCULO DE QUANTIDADES DA OAE – SP 331 – PONTE NO km 030+890 L/OT</t>
  </si>
  <si>
    <t>CADASTRAMENTO GEOMÉTRICO-INSPEÇÃO ESPECIAL DA OAE - SP 331 - PONTE NO km 030+890 L/O</t>
  </si>
  <si>
    <t>MR.DER-0417_23</t>
  </si>
  <si>
    <t>MR.DER-0418_23</t>
  </si>
  <si>
    <t>MR.DER-0419_23</t>
  </si>
  <si>
    <t>MR.DER-0420_23</t>
  </si>
  <si>
    <t>MR.DER-0421_23</t>
  </si>
  <si>
    <t>MR.DER-0422_23</t>
  </si>
  <si>
    <t>MR.DER-0423_23</t>
  </si>
  <si>
    <t>MR.DER-0424_23</t>
  </si>
  <si>
    <t>MR.DER-0426_23</t>
  </si>
  <si>
    <t>MR.DER-0427_23</t>
  </si>
  <si>
    <t>MR.DER-0428_23</t>
  </si>
  <si>
    <t>MR.DER-0430_23</t>
  </si>
  <si>
    <t>DE-SP0000129-000.030-008-C01/516</t>
  </si>
  <si>
    <t>DE-SP0000129-000.030-008-C01/517</t>
  </si>
  <si>
    <t>DE-SP0000129-000.030-008-C01/518</t>
  </si>
  <si>
    <t>DE-SP0000129-000.030-008-C01/519</t>
  </si>
  <si>
    <t>DE-SP0000129-000.030-008-C01/520</t>
  </si>
  <si>
    <t>DE-SP0000129-000.030-008-C01/521</t>
  </si>
  <si>
    <t>DE-SP0000129-000.030-008-C01/615</t>
  </si>
  <si>
    <t>DE-SP0000129-000.030-008-C01/616</t>
  </si>
  <si>
    <t>DE-SP0000129-000.030-008-C01/617</t>
  </si>
  <si>
    <t>DE-SP0000129-000.030-008-C01/618</t>
  </si>
  <si>
    <t>DE-SP0000129-000.030-008-C01/619</t>
  </si>
  <si>
    <t>DE-SP0000129-000.030-008-C01/620</t>
  </si>
  <si>
    <t>MR.DER-0429_23</t>
  </si>
  <si>
    <t>DE-SP0000129-000.030-002-C01/556</t>
  </si>
  <si>
    <t>DE-SP0000129-000.030-002-C01/557</t>
  </si>
  <si>
    <t>DE-SP0000129-000.030-002-C01/558</t>
  </si>
  <si>
    <t>MR.DER-0425_23</t>
  </si>
  <si>
    <t>MR.DER-0394_23</t>
  </si>
  <si>
    <t>MR.DER-0395_23</t>
  </si>
  <si>
    <t>MR.DER-0396_23</t>
  </si>
  <si>
    <t>MR.DER-0397_23</t>
  </si>
  <si>
    <t>MR.DER-0398_23</t>
  </si>
  <si>
    <t>MR.DER-0401_23</t>
  </si>
  <si>
    <t>MR.DER-0402_23</t>
  </si>
  <si>
    <t>MR.DER-0403_23</t>
  </si>
  <si>
    <t>MR.DER-0404_23</t>
  </si>
  <si>
    <t>MR.DER-0405_23</t>
  </si>
  <si>
    <t>MR.DER-0406_23</t>
  </si>
  <si>
    <t>MR.DER-0408_23</t>
  </si>
  <si>
    <t>MR.DER-0409_23</t>
  </si>
  <si>
    <t>MR.DER-0410_23</t>
  </si>
  <si>
    <t>MR.DER-0411_23</t>
  </si>
  <si>
    <t>MR.DER-0412_23</t>
  </si>
  <si>
    <t>8º emissão</t>
  </si>
  <si>
    <t>MR.DER-0413_23</t>
  </si>
  <si>
    <t>MR.DER-0414_23</t>
  </si>
  <si>
    <t>MR.DER-0415_23</t>
  </si>
  <si>
    <t>MR.DER-0431_23</t>
  </si>
  <si>
    <t>MR.DER-0432_23</t>
  </si>
  <si>
    <t>MR.DER-0433_23</t>
  </si>
  <si>
    <t>MR.DER-0434_23</t>
  </si>
  <si>
    <t>MR.DER-0416_23</t>
  </si>
  <si>
    <t>RELATÓRIO DE TERAPIA - INSPEÇÃO ESPECIAL DA OAE – SP 151 – PASSAGEM INFERIOR km 008+950</t>
  </si>
  <si>
    <t>MEMORIA DE CÁLCULO - INSPEÇÃO ESPECIAL DA OAE – SP 151 – PASSAGEM INFERIOR km 008+950</t>
  </si>
  <si>
    <t>MR.DER-0435_23</t>
  </si>
  <si>
    <t>MR.DER-0436_23</t>
  </si>
  <si>
    <t>MR.DER-0437_23</t>
  </si>
  <si>
    <t>MR.DER-0438_23</t>
  </si>
  <si>
    <t>MR.DER-0439_23</t>
  </si>
  <si>
    <t>LEVANTAMENTO PLANIALTIMETRICO CADASTRAL</t>
  </si>
  <si>
    <t>MR.DER-0440_23</t>
  </si>
  <si>
    <t>RT-CT0220164-000.000-000-A12/013</t>
  </si>
  <si>
    <t>MR.DER-0441_23</t>
  </si>
  <si>
    <t>MR.DER-0442_23</t>
  </si>
  <si>
    <t>MR.DER-0443_23</t>
  </si>
  <si>
    <t>2023 07 28 SPA103-079 R-031_RevisaoB1_G13.docx</t>
  </si>
  <si>
    <t>2023 07 19 SP097-R-031_RevisãoA_G14.doc</t>
  </si>
  <si>
    <t>2023 07 19 SP097-R-031_RevisãoB1_G13.doc</t>
  </si>
  <si>
    <t>2023 08 14 SP097-R-031_RevisãoB-G13.doc</t>
  </si>
  <si>
    <t>2023 08 14 SP097-R-031_P09-001B_002C.doc</t>
  </si>
  <si>
    <t>2023 08 03 SP097-R-031_P09-001B1_002C1.doc</t>
  </si>
  <si>
    <t>2022 12 19- Projeto Executivo A1- Planta e Perfil - SP045.xls</t>
  </si>
  <si>
    <t>2022 08 22 - Emissão Inicial_Planta de Bacias.doc</t>
  </si>
  <si>
    <t>2022 09 01 - Emissão Inicial_Relatório de Estudos Hidrológicos.doc</t>
  </si>
  <si>
    <t>2023.03.22_R-031_SPA-045127_G02.doc</t>
  </si>
  <si>
    <t>2023.08.07_R-031_SP-045127_G18_A.doc</t>
  </si>
  <si>
    <t>2023 07 19 SPA045-127-R-031_RevisãoB_G14.doc</t>
  </si>
  <si>
    <t>2023.07.19_R-031_SP-268_G02,G01_A.doc</t>
  </si>
  <si>
    <t>2023 07 19-R-031_RevisãoB1_G13.doc</t>
  </si>
  <si>
    <t>2023 08 14 SP268-R-031_RevisãoB-G13.doc</t>
  </si>
  <si>
    <t>2023 07 19-R-031_RevisãoA_P09.doc</t>
  </si>
  <si>
    <t>2023 07 19 SP-249-R-031_RevisãoA_G14.doc</t>
  </si>
  <si>
    <t>2023 08 14 SP259-R-031_P09_001B_002C.doc</t>
  </si>
  <si>
    <t>2023 07 19 SP259-R-031_P09_001B1_002C1.doc</t>
  </si>
  <si>
    <t>2023 07 19 SP350-R-031_RevisãoB_G14.doc</t>
  </si>
  <si>
    <t>2023.03.22_R-031_SP-097_G02.doc</t>
  </si>
  <si>
    <t>2023 02 15-R-031_RevisãoB2_e_A1_G14.doc</t>
  </si>
  <si>
    <t>2023 07 19 SP097-R-031_RevisãoC1_G13.doc</t>
  </si>
  <si>
    <t>2023.08.07_R-031_SP-129_G15_A.doc</t>
  </si>
  <si>
    <t>2023.07.19_R-031_SP-129_G02,G14.doc</t>
  </si>
  <si>
    <t>2023 08 14 SP129-R-031_RevisãoB-G13.doc</t>
  </si>
  <si>
    <t>2023 01 23-R-031_RevisãoA-G13.doc</t>
  </si>
  <si>
    <t>2023 07 19 SP250-R-031_RevisãoB1-G13.doc</t>
  </si>
  <si>
    <t>2023 02 17-R-031_RevisãoC1-P09-502.doc</t>
  </si>
  <si>
    <t>2023 01 10-R-031_RevisãoB-P09-502.doc</t>
  </si>
  <si>
    <t>MR.DER-0444_23_</t>
  </si>
  <si>
    <t>MR.DER-0445_23</t>
  </si>
  <si>
    <t>MR.DER-0446_23</t>
  </si>
  <si>
    <t>MR.DER-0447_23</t>
  </si>
  <si>
    <t>MR.DER-0453_23</t>
  </si>
  <si>
    <t>MR.DER-0448_23</t>
  </si>
  <si>
    <t>MR.DER-0450_23</t>
  </si>
  <si>
    <t>RELATÓRIO DE PATOLOGIA - INSPEÇÃO ESPECIAL DA OAE – SP 129 – VIADUTO FERROVIÁRIO - km 13+100m - TRANSVERSAL</t>
  </si>
  <si>
    <t>RELATÓRIO DE TERAPIA - INSPEÇÃO ESPECIAL DA OAE – SP 129 – VIADUTO FERROVIÁRIO - km 13+100m</t>
  </si>
  <si>
    <t>MEMORIA DE CÁLCULO - INSPEÇÃO ESPECIAL DA OAE – SP 129 – VIADUTO FERROVIÁRIO - km 13+100m</t>
  </si>
  <si>
    <t>CADASTRO GEOMÉTRICO-SP 129 – VIADUTO FERROVIÁRIO - km 13+100m</t>
  </si>
  <si>
    <t>RELATÓRIO DE TERAPIA - INSPEÇÃO ESPECIAL DA OAE – SP 129 – PONTE - km 022+550m</t>
  </si>
  <si>
    <t>RELATÓRIO DE PATOLOGIA - INSPEÇÃO ESPECIAL DA OAE – SP 129 – PONTE - km 022+550m</t>
  </si>
  <si>
    <t>MEMORIA DE CÁLCULO - INSPEÇÃO ESPECIAL DA OAE – SP 129 – PONTE - km 022+550m</t>
  </si>
  <si>
    <t>CADASTRO GEOMÉTRICO-SP 129 – PONTE - km 022+550m</t>
  </si>
  <si>
    <t>MR.DER-0451_23</t>
  </si>
  <si>
    <t>RT-CT0220164-000.000-000-A12/014</t>
  </si>
  <si>
    <t>MR.DER-0455_23</t>
  </si>
  <si>
    <t>DE-SP0000331-000.057-010-T01/501</t>
  </si>
  <si>
    <t>DE-SP0000331-000.057-010-T01/502</t>
  </si>
  <si>
    <t>DE-SP0000331-000.057-010-T01/503</t>
  </si>
  <si>
    <t>DE-SP0000331-000.057-010-T01/504</t>
  </si>
  <si>
    <t>DE-SP0000331-000.057-010-T01/505</t>
  </si>
  <si>
    <t>DE-SP0000331-000.057-010-T01/506</t>
  </si>
  <si>
    <t>DE-SP0000331-000.057-010-T01/507</t>
  </si>
  <si>
    <t>DE-SP0000331-000.057-010-T01/508</t>
  </si>
  <si>
    <t>DE-SP0000331-000.057-010-T01/509</t>
  </si>
  <si>
    <t>DE-SP0000331-000.057-010-T01/510</t>
  </si>
  <si>
    <t>DE-SP0000331-000.057-010-T01/511</t>
  </si>
  <si>
    <t>DE-SP0000331-000.057-010-T01/512</t>
  </si>
  <si>
    <t>DE-SP0000331-000.057-010-T01/513</t>
  </si>
  <si>
    <t>DE-SP0000331-000.057-010-T01/514</t>
  </si>
  <si>
    <t>DE-SP0000331-000.057-010-T01/515</t>
  </si>
  <si>
    <t>DE-SP0000331-000.057-010-T01/516</t>
  </si>
  <si>
    <t>DE-SP0000331-000.057-010-T01/517</t>
  </si>
  <si>
    <t>DE-SP0000331-000.057-010-T01/518</t>
  </si>
  <si>
    <t>DE-SP0000331-000.057-010-T01/519</t>
  </si>
  <si>
    <t>DE-SP0000331-000.057-010-T01/520</t>
  </si>
  <si>
    <t>RT-SP0000331-000.057-010-T01/501</t>
  </si>
  <si>
    <t>RT-SP0000331-000.057-010-T05/501</t>
  </si>
  <si>
    <t>DE-SP0000331-000.057-010-T01/521</t>
  </si>
  <si>
    <t>DE-SP0000331-000.057-010-T01/522</t>
  </si>
  <si>
    <t>DE-SP0000331-000.057-010-T01/523</t>
  </si>
  <si>
    <t>MR.DER-0454_23</t>
  </si>
  <si>
    <t>RECUSADO, REEMITIR A1</t>
  </si>
  <si>
    <t>NÃO APROVADO-DEV. COMO A2</t>
  </si>
  <si>
    <t>APROVADO COM RESSALVAS-DEV. COMO A2</t>
  </si>
  <si>
    <t>MR.DER-0449_23</t>
  </si>
  <si>
    <t>MR.DER-0456_23</t>
  </si>
  <si>
    <t>MR.DER-0457_23</t>
  </si>
  <si>
    <t>MR.DER-0458_23</t>
  </si>
  <si>
    <t>RT-SP0000331-000.057-020-T01/501</t>
  </si>
  <si>
    <t>RT-SP0000331-000.057-020-T05/501</t>
  </si>
  <si>
    <t>DE-SP0000331-000.057-020-T01/501</t>
  </si>
  <si>
    <t>DE-SP0000331-000.057-020-T01/502</t>
  </si>
  <si>
    <t>DE-SP0000331-000.057-020-T01/503</t>
  </si>
  <si>
    <t>DE-SP0000331-000.057-020-T01/504</t>
  </si>
  <si>
    <t>DE-SP0000331-000.057-020-T01/505</t>
  </si>
  <si>
    <t>DE-SP0000331-000.057-020-T01/506</t>
  </si>
  <si>
    <t>DE-SP0000331-000.057-020-T01/507</t>
  </si>
  <si>
    <t>DE-SP0000331-000.057-020-T01/508</t>
  </si>
  <si>
    <t>DE-SP0000331-000.057-020-T01/509</t>
  </si>
  <si>
    <t>DE-SP0000331-000.057-020-T01/510</t>
  </si>
  <si>
    <t>DE-SP0000331-000.057-020-T01/511</t>
  </si>
  <si>
    <t>DE-SP0000331-000.057-020-T01/512</t>
  </si>
  <si>
    <t>DE-SP0000331-000.057-020-T01/513</t>
  </si>
  <si>
    <t>DE-SP0000331-000.057-020-T01/514</t>
  </si>
  <si>
    <t>DE-SP0000331-000.057-020-T01/515</t>
  </si>
  <si>
    <t>DE-SP0000331-000.057-020-T01/516</t>
  </si>
  <si>
    <t>DE-SP0000331-000.057-020-T01/517</t>
  </si>
  <si>
    <t>DE-SP0000331-000.057-020-T01/518</t>
  </si>
  <si>
    <t>DE-SP0000331-000.057-020-T01/519</t>
  </si>
  <si>
    <t>MR.DER-0459_23</t>
  </si>
  <si>
    <t>MR.DER-0460_23</t>
  </si>
  <si>
    <t>DE-SP0000097-000.013-000-F07/501</t>
  </si>
  <si>
    <t>DE-SP0000097-000.013-000-F07/503</t>
  </si>
  <si>
    <t>DE-SP0000097-000.013-000-F07/504</t>
  </si>
  <si>
    <t>DE-SP0000097-000.013-000-F07/507</t>
  </si>
  <si>
    <t>DE-SP0000097-000.013-000-F07/508</t>
  </si>
  <si>
    <t>DE-SP0000097-000.013-000-F07/509</t>
  </si>
  <si>
    <t>DE-SP0000097-000.013-000-F07/510</t>
  </si>
  <si>
    <t>DE-SP0000097-000.013-000-F07/511</t>
  </si>
  <si>
    <t>DE-SP0000097-000.013-000-F07/512</t>
  </si>
  <si>
    <t>DE-SP0000097-000.013-000-F07/513</t>
  </si>
  <si>
    <t>DE-SP0000097-000.013-000-F09/501</t>
  </si>
  <si>
    <t>DE-SP0000097-000.013-000-F05/501</t>
  </si>
  <si>
    <t>PROJETO GEOMÉTRICO EXECUTIVO - SEÇÃO TIPO</t>
  </si>
  <si>
    <t>PROJETO GEOMÉTRICO EXECUTIVO - TABELA DE CURVA DE BORDO</t>
  </si>
  <si>
    <t>MEMÓRIA DE CÁLCULO DE TRAÇADO HORIZONTAL E VERTICAL</t>
  </si>
  <si>
    <t>MR.DER-0461_23</t>
  </si>
  <si>
    <t>ASSINADO</t>
  </si>
  <si>
    <t>MR.DER-0462_23</t>
  </si>
  <si>
    <t>MR.DER-0463_23</t>
  </si>
  <si>
    <t>MR.DER-0464_23</t>
  </si>
  <si>
    <t>MR.DER-0465_23</t>
  </si>
  <si>
    <t>MR.DER-0466_23</t>
  </si>
  <si>
    <t>9º emissão</t>
  </si>
  <si>
    <t>MR.DER-0467_23</t>
  </si>
  <si>
    <t>RT-CT0220164-000.000-000-A12/015</t>
  </si>
  <si>
    <t>MR.DER-0468_23</t>
  </si>
  <si>
    <t>MR.DER-0469_23-Entrega Final</t>
  </si>
  <si>
    <t>MR.DER-0470_23-Entrega Final</t>
  </si>
  <si>
    <t>MR.DER-0471_23-Entrega Final</t>
  </si>
  <si>
    <t>MR.DER-0473_23</t>
  </si>
  <si>
    <t>MR.DER-0407_23</t>
  </si>
  <si>
    <t>2023 07 19-R-031_RevisãoA_P09.docx</t>
  </si>
  <si>
    <t>MR.DER-0452_23</t>
  </si>
  <si>
    <t>2023.10.20_R-031_10_SP-097_G02, G12, G14.doc</t>
  </si>
  <si>
    <t>2023.07.19_R-031_SP-268_G12_A2.doc</t>
  </si>
  <si>
    <t>2023.03.22_R-031_SP-253_G02.doc</t>
  </si>
  <si>
    <t>MR.DER-0475_23</t>
  </si>
  <si>
    <t>DE-SP0000097-000.013-000-H06/504</t>
  </si>
  <si>
    <t>DE-SP0000097-000.013-000-H06/505</t>
  </si>
  <si>
    <t>DE-SP0000097-000.013-000-H06/506</t>
  </si>
  <si>
    <t>DE-SP0000097-000.013-000-H06/507</t>
  </si>
  <si>
    <t>DE-SP0000097-000.013-000-H06/508</t>
  </si>
  <si>
    <t>DE-SP0000097-000.013-000-H06/509</t>
  </si>
  <si>
    <t>DE-SP0000097-000.013-000-H04/501</t>
  </si>
  <si>
    <t>DE-SP0000097-000.013-000-H04/502</t>
  </si>
  <si>
    <t>DE-SP0000097-000.013-000-H04/503</t>
  </si>
  <si>
    <t>DE-SP0000097-000.013-000-H04/504</t>
  </si>
  <si>
    <t>DE-SP0000097-000.013-000-H04/505</t>
  </si>
  <si>
    <t>DE-SP0000097-000.013-000-H04/506</t>
  </si>
  <si>
    <t>DE-SP0000097-000.013-000-H04/507</t>
  </si>
  <si>
    <t>DE-SP0000097-000.013-000-H04/508</t>
  </si>
  <si>
    <t>DE-SP0000097-000.013-000-H04/509</t>
  </si>
  <si>
    <t>DE-SP0000097-000.013-000-H04/510</t>
  </si>
  <si>
    <t>DE-SP0000097-000.013-000-H04/511</t>
  </si>
  <si>
    <t>DE-SP0000097-000.013-000-H04/512</t>
  </si>
  <si>
    <t>DE-SP0000097-000.013-000-H04/513</t>
  </si>
  <si>
    <t>DE-SP0000097-000.013-000-H04/514</t>
  </si>
  <si>
    <t>DE-SP0000097-000.013-000-H04/515</t>
  </si>
  <si>
    <t>DE-SP0000097-000.013-000-H04/516</t>
  </si>
  <si>
    <t>DE-SP0000097-000.013-000-H04/517</t>
  </si>
  <si>
    <t>DE-SP0000097-000.013-000-H04/518</t>
  </si>
  <si>
    <t>PROJETO EXECUTIVO DE DRENAGEM-PERFIS DE BUEIROS</t>
  </si>
  <si>
    <t>DE-SP0000097-000.013-000-H07/501</t>
  </si>
  <si>
    <t>PROJETO EXECUTIVO DE DRENAGEM-PLANTA E PERFIL</t>
  </si>
  <si>
    <t>PROJETO EXECUTIVO DE DRENAGEM-DETALHES</t>
  </si>
  <si>
    <t>MR.DER-0474_23-Entrega Final</t>
  </si>
  <si>
    <t>RT-CT0220164-000.000-000-A12/016</t>
  </si>
  <si>
    <t>MR.DER-0477_23</t>
  </si>
  <si>
    <t>MR.DER-0478_23</t>
  </si>
  <si>
    <t>DE-SP0000097-013.023-000-F03/011</t>
  </si>
  <si>
    <t>DE-SP0000097-013.023-000-F03/012</t>
  </si>
  <si>
    <t>DE-SP0000097-013.023-000-F03/013</t>
  </si>
  <si>
    <t>PROJETO EXECUTIVO DE GEOMETRIA-PLANTA</t>
  </si>
  <si>
    <t>PROJETO EXECUTIVO DE GEOMETRIA-SEÇÃO TRANSVERSAL TIPO</t>
  </si>
  <si>
    <t>MEMÓRIA DE CÁLCULO DE ALINHAMENTOS HORIZONTAL E VERTICAL</t>
  </si>
  <si>
    <t>MC-SP0000097-000.013-000-F07/501</t>
  </si>
  <si>
    <t>MR.DER-0479_23</t>
  </si>
  <si>
    <t>MR.DER-0480_23</t>
  </si>
  <si>
    <t>MR.DER-0481_23-Entrega Final</t>
  </si>
  <si>
    <t>MR.DER-0482_23-Entrega Final</t>
  </si>
  <si>
    <t>MR.DER-0483_23-Entrega Final</t>
  </si>
  <si>
    <t>MR.DER-0484_23-Entrega Final</t>
  </si>
  <si>
    <t>MR.DER-0485_23-Entrega Final</t>
  </si>
  <si>
    <t>MR.DER-0486_23-Entrega Final</t>
  </si>
  <si>
    <t>MR.DER-0487_23-Entrega Final</t>
  </si>
  <si>
    <t>MR.DER-0488_23-Entrega Final</t>
  </si>
  <si>
    <t>MR.DER-0489_23-Entrega Final</t>
  </si>
  <si>
    <t>MR.DER-0490_23-Entrega Final</t>
  </si>
  <si>
    <t>MR.DER-0491_23-Entrega Final</t>
  </si>
  <si>
    <t>MR.DER-0492_23-Entrega Final</t>
  </si>
  <si>
    <t>MR.DER-0493_23-Entrega Final</t>
  </si>
  <si>
    <t>MR.DER-0494_23-Entrega Final</t>
  </si>
  <si>
    <t>2023_11_22_R-031_C0849_A1.doc</t>
  </si>
  <si>
    <t>2023 12 01 SP097-R-031_RevisãoA2-P02_P05_P07.doc</t>
  </si>
  <si>
    <t>2023 12 01 SP097-R-031_RevisãoA2_MC-P09.doc</t>
  </si>
  <si>
    <t>MR.DER-0495_23</t>
  </si>
  <si>
    <t>2023.12.08_R-031_10_SP-097_G02, G12.doc</t>
  </si>
  <si>
    <t>2023 12 01 SP097-R-031_RevisãoC1_e_B1_G14.doc</t>
  </si>
  <si>
    <t>MR.DER-0501_23</t>
  </si>
  <si>
    <t>DE-SP0000097-013.023-000-H07/001</t>
  </si>
  <si>
    <t>MEMORIAL DE CÁLCULO DE DRENAGEM DE VIAS</t>
  </si>
  <si>
    <t>PROJETO EXECUTIVO DE DRENAGEM-DETALHES - DISPOSITIVOS DE DRENAGEM</t>
  </si>
  <si>
    <t>MR.DER-0500_23</t>
  </si>
  <si>
    <t>MR.DER-0499_23</t>
  </si>
  <si>
    <t>DE-SP0000097-013.023-000-P02/001</t>
  </si>
  <si>
    <t>DE-SP0000097-013.023-000-P02/002</t>
  </si>
  <si>
    <t>DE-SP0000097-013.023-000-P02/003</t>
  </si>
  <si>
    <t>DE-SP0000097-013.023-000-P02/004</t>
  </si>
  <si>
    <t>DE-SP0000097-013.023-000-P02/005</t>
  </si>
  <si>
    <t>DE-SP0000097-013.023-000-P02/006</t>
  </si>
  <si>
    <t>DE-SP0000097-013.023-000-P02/007</t>
  </si>
  <si>
    <t>DE-SP0000097-013.023-000-P02/008</t>
  </si>
  <si>
    <t>DE-SP0000097-013.023-000-P02/009</t>
  </si>
  <si>
    <t>DE-SP0000097-013.023-000-P02/010</t>
  </si>
  <si>
    <t>DE-SP0000097-013.023-000-P02/011</t>
  </si>
  <si>
    <t>DE-SP0000097-013.023-000-P02/012</t>
  </si>
  <si>
    <t>DE-SP0000097-013.023-000-P02/013</t>
  </si>
  <si>
    <t>DE-SP0000097-013.023-000-P02/014</t>
  </si>
  <si>
    <t>DE-SP0000097-013.023-000-P05/004</t>
  </si>
  <si>
    <t>DE-SP0000097-013.023-000-P05/005</t>
  </si>
  <si>
    <t>DE-SP0000097-013.023-000-P05/006</t>
  </si>
  <si>
    <t>PLANTA E PERFIL DE LOCALIZAÇÃO DE PAVIMENTO</t>
  </si>
  <si>
    <t>SEÇÕES TIPO E DETALHES DE PAVIMENTO</t>
  </si>
  <si>
    <t>DETALHE REPARO LOCALIZADO PROFUNDO</t>
  </si>
  <si>
    <t>MEMÓRIA DE CÁLCULO DE DIMENSIONAMENTO DE PAVIMENTO</t>
  </si>
  <si>
    <t>MR.DER-0498_23</t>
  </si>
  <si>
    <t>D1</t>
  </si>
  <si>
    <t>MR.DER-0497_23</t>
  </si>
  <si>
    <t>DE-SP0000097-013.023-000-G12/101</t>
  </si>
  <si>
    <t>PLANTA DE LOCALIZAÇÃO DE SONDAGENS E PERFIL LONGITUDINAL</t>
  </si>
  <si>
    <t>RELATÓRIO DE ESTUDOS GEOLÓGICO-GEOTÉCNICOS</t>
  </si>
  <si>
    <t>RT-CT0220164-000.000-000-A12/017</t>
  </si>
  <si>
    <t>RT-CT0220164-000.000-000-A12/018</t>
  </si>
  <si>
    <t>RT-CT0220164-000.000-000-A12/019</t>
  </si>
  <si>
    <t>RT-CT0220164-000.000-000-A12/020</t>
  </si>
  <si>
    <t>RT-CT0220164-000.000-000-A12/021</t>
  </si>
  <si>
    <t>RT-CT0220164-000.000-000-A12/022</t>
  </si>
  <si>
    <t>MR.DER-0502_24</t>
  </si>
  <si>
    <t>MR.DER-0503_24</t>
  </si>
  <si>
    <t>MR.DER-0504_24</t>
  </si>
  <si>
    <t>MR.DER-0505_24</t>
  </si>
  <si>
    <t>MR.DER-0506_24</t>
  </si>
  <si>
    <t>MR.DER-0507_24</t>
  </si>
  <si>
    <t>MR.DER-0508_24</t>
  </si>
  <si>
    <t>MR.DER-0509_24</t>
  </si>
  <si>
    <t>MR.DER-0510_24</t>
  </si>
  <si>
    <t>APRVADO COM RESSALVAS</t>
  </si>
  <si>
    <t>2024 01 04 SP097-R-031_G13_C.doc</t>
  </si>
  <si>
    <t>2023.12.20_R-031_2_SP-097_G01,G12.doc</t>
  </si>
  <si>
    <t>MR.DER-0511_24</t>
  </si>
  <si>
    <t>D</t>
  </si>
  <si>
    <t>MR.DER-0512_24</t>
  </si>
  <si>
    <t>MR.DER-0513_24-Entrega Final</t>
  </si>
  <si>
    <t>MR.DER-0514_24</t>
  </si>
  <si>
    <t>DE-SP0000097-000.013-000-F02/501</t>
  </si>
  <si>
    <t>DE-SP0000097-000.013-000-F02/502</t>
  </si>
  <si>
    <t>DE-SP0000097-000.013-000-F02/503</t>
  </si>
  <si>
    <t>DE-SP0000097-000.013-000-F02/504</t>
  </si>
  <si>
    <t>DE-SP0000097-000.013-000-F02/505</t>
  </si>
  <si>
    <t>DE-SP0000097-000.013-000-F02/506</t>
  </si>
  <si>
    <t>DE-SP0000097-000.013-000-F02/507</t>
  </si>
  <si>
    <t>DE-SP0000097-000.013-000-F02/508</t>
  </si>
  <si>
    <t>DE-SP0000097-000.013-000-F02/509</t>
  </si>
  <si>
    <t>DE-SP0000097-000.013-000-F03/501</t>
  </si>
  <si>
    <t>DE-SP0000097-000.013-000-F03/502</t>
  </si>
  <si>
    <t>DE-SP0000097-000.013-000-F03/503</t>
  </si>
  <si>
    <t>DE-SP0000097-000.013-000-F03/504</t>
  </si>
  <si>
    <t>DE-SP0000097-000.013-000-F03/505</t>
  </si>
  <si>
    <t>DE-SP0000097-000.013-000-F03/506</t>
  </si>
  <si>
    <t>DE-SP0000097-000.013-000-F03/507</t>
  </si>
  <si>
    <t>DE-SP0000097-000.013-000-F03/508</t>
  </si>
  <si>
    <t>DE-SP0000097-000.013-000-F03/509</t>
  </si>
  <si>
    <t>DE-SP0000097-000.013-000-F03/510</t>
  </si>
  <si>
    <t>PROJETO GEOMÉTRICO EXECUTIVO - PLANTA DE DISPOSITIVO</t>
  </si>
  <si>
    <t>PROJETO GEOMÉTRICO EXECUTIVO - PERFIL</t>
  </si>
  <si>
    <t>MR.DER-0515_24</t>
  </si>
  <si>
    <t>DE-SP0000097-000.013-000-F09/502</t>
  </si>
  <si>
    <t>DE-SP0000097-000.013-000-F09/503</t>
  </si>
  <si>
    <t>DE-SP0000097-000.013-000-F09/504</t>
  </si>
  <si>
    <t>MC-SP0000097-000.013-000-F07/502</t>
  </si>
  <si>
    <t>MR.DER-0516_24</t>
  </si>
  <si>
    <t>DE-SP0000097-013.023-002-C01/001</t>
  </si>
  <si>
    <t>DE-SP0000097-013.023-002-C01/002</t>
  </si>
  <si>
    <t>DE-SP0000097-013.023-002-C01/003</t>
  </si>
  <si>
    <t>DE-SP0000097-013.023-002-C01/004</t>
  </si>
  <si>
    <t>DE-SP0000097-013.023-002-C01/005</t>
  </si>
  <si>
    <t>DE-SP0000097-013.023-002-C01/006</t>
  </si>
  <si>
    <t>DE-SP0000097-013.023-002-C01/007</t>
  </si>
  <si>
    <t>DE-SP0000097-013.023-002-C01/008</t>
  </si>
  <si>
    <t>DE-SP0000097-013.023-002-C01/009</t>
  </si>
  <si>
    <t>DE-SP0000097-013.023-002-C01/010</t>
  </si>
  <si>
    <t>DE-SP0000097-013.023-002-C01/011</t>
  </si>
  <si>
    <t>DE-SP0000097-013.023-002-C01/012</t>
  </si>
  <si>
    <t>DE-SP0000097-013.023-002-C01/013</t>
  </si>
  <si>
    <t>DE-SP0000097-013.023-002-C01/014</t>
  </si>
  <si>
    <t>DE-SP0000097-013.023-002-C01/015</t>
  </si>
  <si>
    <t>DE-SP0000097-013.023-002-C01/016</t>
  </si>
  <si>
    <t>DE-SP0000097-013.023-002-C01/017</t>
  </si>
  <si>
    <t>DE-SP0000097-013.023-002-C01/018</t>
  </si>
  <si>
    <t>DE-SP0000097-013.023-002-C01/019</t>
  </si>
  <si>
    <t>PROJETO EXECUTIVO DE ESTRUTURA - OAE SOBRE RAMO 3600</t>
  </si>
  <si>
    <t>MEMÓRIA DE CÁLCULO DE ESTRUTURAS DA INFRA, MESO E SUPERESTRUTURA – OAE SOBRE RAMO 3600 – SP097</t>
  </si>
  <si>
    <t>MR.DER-0517_24</t>
  </si>
  <si>
    <t>MR.DER-0525_24</t>
  </si>
  <si>
    <t>MR.DER-0554_24</t>
  </si>
  <si>
    <t>MR.DER-0521_24</t>
  </si>
  <si>
    <t>MC-SP0000097-013.023-002-G15/001</t>
  </si>
  <si>
    <t>MEMÓRIA DE CÁLCULO DE FUNDAÇÕES – OAE KM 17+000</t>
  </si>
  <si>
    <t>MR.DER-0522_24</t>
  </si>
  <si>
    <t>DE-SP0000097-013.023-000-F02/002</t>
  </si>
  <si>
    <t>MR.DER-0523_24</t>
  </si>
  <si>
    <t>MR.DER-0524_24</t>
  </si>
  <si>
    <t>MR.DER-0526_24</t>
  </si>
  <si>
    <t>MR.DER-0527_24</t>
  </si>
  <si>
    <t>MR.DER-0528_24</t>
  </si>
  <si>
    <t>MR.DER-0529_24</t>
  </si>
  <si>
    <t>MR.DER-0530_24</t>
  </si>
  <si>
    <t>MR.DER-0531_24</t>
  </si>
  <si>
    <t>DE-SP0000331-000.057-010-G14/501</t>
  </si>
  <si>
    <t>DE-SP0000331-000.057-010-G14/502</t>
  </si>
  <si>
    <t>DE-SP0000331-000.057-010-G14/503</t>
  </si>
  <si>
    <t>DE-SP0000331-000.057-010-G14/504</t>
  </si>
  <si>
    <t>DE-SP0000331-000.057-010-G14/505</t>
  </si>
  <si>
    <t>DE-SP0000331-000.057-010-G14/506</t>
  </si>
  <si>
    <t>DE-SP0000331-000.057-010-G14/507</t>
  </si>
  <si>
    <t>DE-SP0000331-000.057-010-G14/508</t>
  </si>
  <si>
    <t>DE-SP0000331-000.057-010-G14/509</t>
  </si>
  <si>
    <t>DE-SP0000331-000.057-010-G14/510</t>
  </si>
  <si>
    <t>DE-SP0000331-000.057-010-G14/511</t>
  </si>
  <si>
    <t>DE-SP0000331-000.057-010-G14/512</t>
  </si>
  <si>
    <t>DE-SP0000331-000.057-010-G14/513</t>
  </si>
  <si>
    <t>DE-SP0000331-000.057-010-G14/514</t>
  </si>
  <si>
    <t>DE-SP0000331-000.057-010-G14/515</t>
  </si>
  <si>
    <t>DE-SP0000331-000.057-010-G14/516</t>
  </si>
  <si>
    <t>DE-SP0000331-000.057-010-G14/517</t>
  </si>
  <si>
    <t>DE-SP0000331-000.057-010-G14/518</t>
  </si>
  <si>
    <t>DE-SP0000331-000.057-010-G14/519</t>
  </si>
  <si>
    <t>DE-SP0000331-000.057-010-G14/520</t>
  </si>
  <si>
    <t>DE-SP0000331-000.057-010-G14/521</t>
  </si>
  <si>
    <t>DE-SP0000331-000.057-010-G14/522</t>
  </si>
  <si>
    <t>PROGRAMAÇÃO DE SONDAGENS À TRADO, À PERCUSSÃO, MISTA E POÇOS DE INSPEÇÃO</t>
  </si>
  <si>
    <t>MR.DER-0532_24</t>
  </si>
  <si>
    <t>DE-SP0000331-000.057-020-G14/501</t>
  </si>
  <si>
    <t>DE-SP0000331-000.057-020-G14/502</t>
  </si>
  <si>
    <t>DE-SP0000331-000.057-020-G14/503</t>
  </si>
  <si>
    <t>DE-SP0000331-000.057-020-G14/504</t>
  </si>
  <si>
    <t>DE-SP0000331-000.057-020-G14/505</t>
  </si>
  <si>
    <t>DE-SP0000331-000.057-020-G14/506</t>
  </si>
  <si>
    <t>DE-SP0000331-000.057-020-G14/507</t>
  </si>
  <si>
    <t>DE-SP0000331-000.057-020-G14/508</t>
  </si>
  <si>
    <t>DE-SP0000331-000.057-020-G14/509</t>
  </si>
  <si>
    <t>DE-SP0000331-000.057-020-G14/510</t>
  </si>
  <si>
    <t>DE-SP0000331-000.057-020-G14/511</t>
  </si>
  <si>
    <t>DE-SP0000331-000.057-020-G14/512</t>
  </si>
  <si>
    <t>DE-SP0000331-000.057-020-G14/513</t>
  </si>
  <si>
    <t>DE-SP0000331-000.057-020-G14/514</t>
  </si>
  <si>
    <t>DE-SP0000331-000.057-020-G14/515</t>
  </si>
  <si>
    <t>DE-SP0000331-000.057-020-G14/516</t>
  </si>
  <si>
    <t>DE-SP0000331-000.057-020-G14/517</t>
  </si>
  <si>
    <t>DE-SP0000331-000.057-020-G14/518</t>
  </si>
  <si>
    <t>DE-SP0000331-000.057-020-G14/519</t>
  </si>
  <si>
    <t>DE-SP0000331-000.057-020-G14/520</t>
  </si>
  <si>
    <t>DE-SP0000331-000.057-020-G14/521</t>
  </si>
  <si>
    <t>MR.DER-0533_24</t>
  </si>
  <si>
    <t>DE-SP0000097-013.023-001-C01/001</t>
  </si>
  <si>
    <t>DE-SP0000097-013.023-001-C01/002</t>
  </si>
  <si>
    <t>DE-SP0000097-013.023-001-C01/003</t>
  </si>
  <si>
    <t>DE-SP0000097-013.023-001-C01/004</t>
  </si>
  <si>
    <t>DE-SP0000097-013.023-001-C01/005</t>
  </si>
  <si>
    <t>DE-SP0000097-013.023-001-C01/006</t>
  </si>
  <si>
    <t>DE-SP0000097-013.023-001-C01/007</t>
  </si>
  <si>
    <t>DE-SP0000097-013.023-001-C01/008</t>
  </si>
  <si>
    <t>DE-SP0000097-013.023-001-C01/009</t>
  </si>
  <si>
    <t>DE-SP0000097-013.023-001-C01/010</t>
  </si>
  <si>
    <t>DE-SP0000097-013.023-001-C01/011</t>
  </si>
  <si>
    <t>DE-SP0000097-013.023-001-C01/012</t>
  </si>
  <si>
    <t>DE-SP0000097-013.023-001-C01/013</t>
  </si>
  <si>
    <t>DE-SP0000097-013.023-001-C01/014</t>
  </si>
  <si>
    <t>DE-SP0000097-013.023-001-C01/015</t>
  </si>
  <si>
    <t>DE-SP0000097-013.023-001-C01/016</t>
  </si>
  <si>
    <t>DE-SP0000097-013.023-001-C01/017</t>
  </si>
  <si>
    <t>DE-SP0000097-013.023-001-C01/018</t>
  </si>
  <si>
    <t>DE-SP0000097-013.023-001-C01/019</t>
  </si>
  <si>
    <t>DE-SP0000097-013.023-001-C01/020</t>
  </si>
  <si>
    <t>DE-SP0000097-013.023-001-C01/021</t>
  </si>
  <si>
    <t>DE-SP0000097-013.023-001-C01/022</t>
  </si>
  <si>
    <t>DE-SP0000097-013.023-001-C01/023</t>
  </si>
  <si>
    <t>DE-SP0000097-013.023-001-C01/024</t>
  </si>
  <si>
    <t>DE-SP0000097-013.023-001-C01/025</t>
  </si>
  <si>
    <t>DE-SP0000097-013.023-001-C01/026</t>
  </si>
  <si>
    <t>DE-SP0000097-013.023-001-C01/027</t>
  </si>
  <si>
    <t>DE-SP0000097-013.023-001-C01/028</t>
  </si>
  <si>
    <t>DE-SP0000097-013.023-001-C01/029</t>
  </si>
  <si>
    <t>DE-SP0000097-013.023-001-C01/030</t>
  </si>
  <si>
    <t>DE-SP0000097-013.023-001-C01/031</t>
  </si>
  <si>
    <t>DE-SP0000097-013.023-001-C01/032</t>
  </si>
  <si>
    <t>DE-SP0000097-013.023-001-C01/033</t>
  </si>
  <si>
    <t>DE-SP0000097-013.023-001-C01/034</t>
  </si>
  <si>
    <t>DE-SP0000097-013.023-001-C01/035</t>
  </si>
  <si>
    <t>DE-SP0000097-013.023-001-C01/036</t>
  </si>
  <si>
    <t>DE-SP0000097-013.023-001-C01/037</t>
  </si>
  <si>
    <t>DE-SP0000097-013.023-001-C01/038</t>
  </si>
  <si>
    <t>MR.DER-0534_24</t>
  </si>
  <si>
    <t>PROJETO EXECUTIVO DE ESTRUTURA - OAE 1 SOBRE RAMO 1200 - EST. 1220</t>
  </si>
  <si>
    <t>MC-SP0000097-013.023-001-C01/001</t>
  </si>
  <si>
    <t>MC-SP0000097-013.023-001-C01/002</t>
  </si>
  <si>
    <t>MEMÓRIA DE CÁLCULO DE ESTRUTURAS DA INFRA,
MESO E SUPERESTRUTURA – OAE 2 SOBRE RAMO 1200
– EST.1223</t>
  </si>
  <si>
    <t>MEMÓRIA DE CÁLCULO DE ESTRUTURAS DA INFRA,
MESO E SUPERESTRUTURA – OAE 1 SOBRE RAMO 1200
– EST.1200</t>
  </si>
  <si>
    <t>MR.DER-0535_24</t>
  </si>
  <si>
    <t>MR.DER-0536_24</t>
  </si>
  <si>
    <t>MR.DER-0537_24</t>
  </si>
  <si>
    <t>PLANILHA DE QUANTIDADES E ORÇAMENTO DA OAC – SP 331 – GALERIA NO Km 005+500</t>
  </si>
  <si>
    <t>MR.DER-0538_24</t>
  </si>
  <si>
    <t>MR.DER-0539_24</t>
  </si>
  <si>
    <t>PLANILHA DE QUANTIDADES E ORÇAMENTO - INSPEÇÃO PRINCIPAL DA OAE – SP 331 – PASSAGEM DE GADO km 036+950m</t>
  </si>
  <si>
    <t>MR.DER-0540_24</t>
  </si>
  <si>
    <t>PL-SP0000331-000.057-104-A07/501</t>
  </si>
  <si>
    <t>PL-SP0000331-000.057-103-A07/501</t>
  </si>
  <si>
    <t>PLANILHA DE QUANTIDADES E ORÇAMENTO - INSPEÇÃO PRINCIPAL DA OAE – SP 331 – PASSAGEM DE GADO km 049+427m</t>
  </si>
  <si>
    <t>PLANILHA DE QUANTIDADES E ORÇAMENTO - INSPEÇÃO ESPECIAL DA OAE – SP 331 – PASSAGEM DE GADO NO Km 033+600</t>
  </si>
  <si>
    <t>PL-SP0000331-000.057-102-A07/501</t>
  </si>
  <si>
    <t>MR.DER-0541_24</t>
  </si>
  <si>
    <t>PROJETO EXECUTIVO DE GEOMETRIA
SEÇÕES TRANVERSAIS TÍPICAS</t>
  </si>
  <si>
    <t>PROJETO EXECUTIVO DE GEOMETRIA - PERFIL</t>
  </si>
  <si>
    <t>PROJETO EXECUTIVO DE GEOMETRIA - PLANTA E PERFIL</t>
  </si>
  <si>
    <t>PROJETO EXECUTIVO DE GEOMETRIA -PLANTA</t>
  </si>
  <si>
    <t>PROJETO EXECUTIVO DE GEOMETRIA - TABELA DE CURVAS</t>
  </si>
  <si>
    <t>MR.DER-0544_24</t>
  </si>
  <si>
    <t>DE-SP0000097-000.013-002-C01/513</t>
  </si>
  <si>
    <t>DE-SP0000097-000.013-002-C01/514</t>
  </si>
  <si>
    <t>DE-SP0000097-000.013-002-C01/515</t>
  </si>
  <si>
    <t>DE-SP0000097-000.013-002-C01/516</t>
  </si>
  <si>
    <t>DE-SP0000097-000.013-002-C01/517</t>
  </si>
  <si>
    <t>DE-SP0000097-000.013-002-C01/518</t>
  </si>
  <si>
    <t>DE-SP0000097-000.013-002-C01/519</t>
  </si>
  <si>
    <t>DE-SP0000097-000.013-002-C01/520</t>
  </si>
  <si>
    <t>DE-SP0000097-000.013-002-C01/521</t>
  </si>
  <si>
    <t>DE-SP0000097-000.013-002-C01/522</t>
  </si>
  <si>
    <t>DE-SP0000097-000.013-002-C01/523</t>
  </si>
  <si>
    <t>DE-SP0000097-000.013-002-C01/524</t>
  </si>
  <si>
    <t>DE-SP0000097-000.013-002-C01/525</t>
  </si>
  <si>
    <t>MR.DER-0545_24</t>
  </si>
  <si>
    <t>DE-SP0000097-000.013-001-C01/513</t>
  </si>
  <si>
    <t>DE-SP0000097-000.013-001-C01/514</t>
  </si>
  <si>
    <t>DE-SP0000097-000.013-001-C01/515</t>
  </si>
  <si>
    <t>DE-SP0000097-000.013-001-C01/516</t>
  </si>
  <si>
    <t>DE-SP0000097-000.013-001-C01/517</t>
  </si>
  <si>
    <t>DE-SP0000097-000.013-001-C01/518</t>
  </si>
  <si>
    <t>DE-SP0000097-000.013-001-C01/519</t>
  </si>
  <si>
    <t>DE-SP0000097-000.013-001-C01/520</t>
  </si>
  <si>
    <t>DE-SP0000097-000.013-001-C01/521</t>
  </si>
  <si>
    <t>DE-SP0000097-000.013-001-C01/522</t>
  </si>
  <si>
    <t>DE-SP0000097-000.013-001-C01/523</t>
  </si>
  <si>
    <t>DE-SP0000097-000.013-001-C01/524</t>
  </si>
  <si>
    <t>DE-SP0000331-000.057-010-F07/502</t>
  </si>
  <si>
    <t>DE-SP0000331-000.057-010-F07/503</t>
  </si>
  <si>
    <t>DE-SP0000331-000.057-010-F07/504</t>
  </si>
  <si>
    <t>DE-SP0000331-000.057-010-F07/505</t>
  </si>
  <si>
    <t>DE-SP0000331-000.057-010-F07/506</t>
  </si>
  <si>
    <t>DE-SP0000331-000.057-010-F07/507</t>
  </si>
  <si>
    <t>DE-SP0000331-000.057-010-F07/508</t>
  </si>
  <si>
    <t>DE-SP0000331-000.057-010-F07/509</t>
  </si>
  <si>
    <t>DE-SP0000331-000.057-010-F07/510</t>
  </si>
  <si>
    <t>DE-SP0000331-000.057-010-F07/511</t>
  </si>
  <si>
    <t>DE-SP0000331-000.057-010-F07/512</t>
  </si>
  <si>
    <t>DE-SP0000331-000.057-010-F07/513</t>
  </si>
  <si>
    <t>DE-SP0000331-000.057-010-F07/514</t>
  </si>
  <si>
    <t>DE-SP0000331-000.057-010-F07/515</t>
  </si>
  <si>
    <t>DE-SP0000331-000.057-010-F07/516</t>
  </si>
  <si>
    <t>DE-SP0000331-000.057-010-F07/517</t>
  </si>
  <si>
    <t>DE-SP0000331-000.057-010-F07/518</t>
  </si>
  <si>
    <t>DE-SP0000331-000.057-010-F07/519</t>
  </si>
  <si>
    <t>DE-SP0000331-000.057-010-F07/520</t>
  </si>
  <si>
    <t>DE-SP0000331-000.057-010-F07/521</t>
  </si>
  <si>
    <t>DE-SP0000331-000.057-010-F07/522</t>
  </si>
  <si>
    <t>DE-SP0000331-000.057-010-F07/523</t>
  </si>
  <si>
    <t>DE-SP0000331-000.057-010-F07/524</t>
  </si>
  <si>
    <t>DE-SP0000331-000.057-010-F07/525</t>
  </si>
  <si>
    <t>DE-SP0000331-000.057-010-F07/526</t>
  </si>
  <si>
    <t>DE-SP0000331-000.057-010-F07/527</t>
  </si>
  <si>
    <t>DE-SP0000331-000.057-010-F07/528</t>
  </si>
  <si>
    <t>DE-SP0000331-000.057-010-F07/529</t>
  </si>
  <si>
    <t>DE-SP0000331-000.057-010-F07/530</t>
  </si>
  <si>
    <t>DE-SP0000331-000.057-010-F07/531</t>
  </si>
  <si>
    <t>DE-SP0000331-000.057-010-F07/532</t>
  </si>
  <si>
    <t>DE-SP0000331-000.057-010-F07/533</t>
  </si>
  <si>
    <t>DE-SP0000331-000.057-010-F07/534</t>
  </si>
  <si>
    <t>DE-SP0000331-000.057-010-F07/535</t>
  </si>
  <si>
    <t>DE-SP0000331-000.057-010-F07/536</t>
  </si>
  <si>
    <t>DE-SP0000331-000.057-010-F07/537</t>
  </si>
  <si>
    <t>DE-SP0000331-000.057-010-F07/538</t>
  </si>
  <si>
    <t>DE-SP0000331-000.057-010-F07/539</t>
  </si>
  <si>
    <t>DE-SP0000331-000.057-010-F07/540</t>
  </si>
  <si>
    <t>DE-SP0000331-000.057-010-F07/541</t>
  </si>
  <si>
    <t>DE-SP0000331-000.057-010-F07/542</t>
  </si>
  <si>
    <t>DE-SP0000331-000.057-010-F07/543</t>
  </si>
  <si>
    <t>DE-SP0000331-000.057-010-F03/501</t>
  </si>
  <si>
    <t>DE-SP0000331-000.057-010-F03/502</t>
  </si>
  <si>
    <t>DE-SP0000331-000.057-010-F03/503</t>
  </si>
  <si>
    <t>DE-SP0000331-000.057-010-F02/501</t>
  </si>
  <si>
    <t>DE-SP0000331-000.057-010-F02/502</t>
  </si>
  <si>
    <t>DE-SP0000331-000.057-010-F02/503</t>
  </si>
  <si>
    <t>DE-SP0000331-000.057-010-F02/504</t>
  </si>
  <si>
    <t>DE-SP0000331-000.057-010-F02/505</t>
  </si>
  <si>
    <t>DE-SP0000331-000.057-010-F02/506</t>
  </si>
  <si>
    <t>DE-SP0000331-000.057-010-F07/501</t>
  </si>
  <si>
    <t>NOTAS DE SERVIÇO DE PAVIMENTO ACABADO</t>
  </si>
  <si>
    <t>NS-SP0000097-000.013-000-P01/501</t>
  </si>
  <si>
    <t>NS-SP0000097-000.013-000-P01/502</t>
  </si>
  <si>
    <t>NS-SP0000097-000.013-000-P01/503</t>
  </si>
  <si>
    <t>NS-SP0000097-000.013-000-P01/504</t>
  </si>
  <si>
    <t>NS-SP0000097-000.013-000-P01/505</t>
  </si>
  <si>
    <t>NS-SP0000097-000.013-000-P01/506</t>
  </si>
  <si>
    <t>MR.DER-0520_24</t>
  </si>
  <si>
    <t>MR.DER-0519_24</t>
  </si>
  <si>
    <t>RT-SP0000097-000.013-000-L09/501</t>
  </si>
  <si>
    <t>PROJETO EXECUTIVO DE GEOMETRIA-TABELA DE CURVAS</t>
  </si>
  <si>
    <t>aprovado</t>
  </si>
  <si>
    <t>MR.DER-0548_24</t>
  </si>
  <si>
    <t>MR.DER-0549_24-Entrega Final</t>
  </si>
  <si>
    <t>MR.DER-0550_24</t>
  </si>
  <si>
    <t>MR.DER-0551_24</t>
  </si>
  <si>
    <t>MR.DER-0552_24</t>
  </si>
  <si>
    <t>MR.DER-0553_24-Entrega Final</t>
  </si>
  <si>
    <t>MR.DER-0555_24</t>
  </si>
  <si>
    <t>MR.DER-0556_24</t>
  </si>
  <si>
    <t>MR.DER-0557_24</t>
  </si>
  <si>
    <t>MR.DER-0558_24</t>
  </si>
  <si>
    <t>MR.DER-0559_24</t>
  </si>
  <si>
    <t>MR.DER-0560_24</t>
  </si>
  <si>
    <t>MESMO DIA</t>
  </si>
  <si>
    <t>RECUSADO</t>
  </si>
  <si>
    <t>DE-SP0000129-000.030-001-C01/508</t>
  </si>
  <si>
    <t>DE-SP0000129-000.030-001-C01/509</t>
  </si>
  <si>
    <t>DE-SP0000129-000.030-001-C01/510</t>
  </si>
  <si>
    <t>DE-SP0000129-000.030-001-C01/511</t>
  </si>
  <si>
    <t>DE-SP0000129-000.030-001-C01/512</t>
  </si>
  <si>
    <t>MR.DER-0564_24</t>
  </si>
  <si>
    <t>MR.DER-0563_24-Digital</t>
  </si>
  <si>
    <t>MR.DER-0562_24</t>
  </si>
  <si>
    <t>MR.DER-0561_24</t>
  </si>
  <si>
    <t>MR.DER-0567_24</t>
  </si>
  <si>
    <t>PL-SP0000250-102.142-101-A07/501</t>
  </si>
  <si>
    <t>MR.DER-0568_24</t>
  </si>
  <si>
    <t>PL-SP0000250-102.142-102-A07/501</t>
  </si>
  <si>
    <t>PL-SP0000250-102.142-103-A07/501</t>
  </si>
  <si>
    <t>PL-SP0000250-102.142-104-A07/501</t>
  </si>
  <si>
    <t>MR.DER-0569_24</t>
  </si>
  <si>
    <t>MR.DER-0570_24</t>
  </si>
  <si>
    <t>PLANILHA DE QUANTIDADES E ORÇAMENTO DA INSPEÇÃO ESPECIAL DA OAE – SP 250 - PONTILHÃO km 111+013m</t>
  </si>
  <si>
    <t>PLANILHA DE QUANTIDADES E ORÇAMENTO DA INSPEÇÃO ESPECIAL DA OAE – SP 250 – PONTE SOBRE O RIO SARAPUÍ km 116+500</t>
  </si>
  <si>
    <t>PLANILHA DE QUANTIDADES E ORÇAMENTO DA INSPEÇÃO ESPECIAL DA OAE – SP 250 – PONTE SOBRE O RIO TURVINHO - km 132+610</t>
  </si>
  <si>
    <t>PLANILHA DE QUANTIDADES E ORÇAMENTO DA INSPEÇÃO ESPECIAL DA OAE – SP 250 – PONTE SOBRE O RIO TURVO - km 135+080</t>
  </si>
  <si>
    <t>CADASTRAMENTO GEOMETRICO - INSPEÇÃO ESPECIAL DA OAE – SP 250 – PONTE SOBRE O RIO TURVO - km 135+080</t>
  </si>
  <si>
    <t>MEMORIA DE CÁLCULO -INSPEÇÃO ESPECIAL DA OAE – SP 250 – PONTE SOBRE O RIO TURVO - km 135+080</t>
  </si>
  <si>
    <t>RELATÓRIO DE TERAPIA - INSPEÇÃO ESPECIAL DA OAE – SP 250 – PONTE SOBRE O RIO TURVO - km 135+080</t>
  </si>
  <si>
    <t>RELATÓRIO DE PATOLOGIA - INSPEÇÃO ESPECIAL DA OAE – SP 250 – PONTE SOBRE O RIO TURVO - km 135+080</t>
  </si>
  <si>
    <t>CADASTRO GEOMÉTRICO-SP 151 –  INSPEÇÃO ESPECIAL DA OAE – SP 250 – PONTE SOBRE O RIO TURVINHO - km 132+610</t>
  </si>
  <si>
    <t>MEMORIA DE CÁLCULO -  INSPEÇÃO ESPECIAL DA OAE – SP 250 – PONTE SOBRE O RIO TURVINHO - km 132+610</t>
  </si>
  <si>
    <t>RELATÓRIO DE TERAPIA -  INSPEÇÃO ESPECIAL DA OAE – SP 250 – PONTE SOBRE O RIO TURVINHO - km 132+610</t>
  </si>
  <si>
    <t>RELATÓRIO DE PATOLOGIA - INSPEÇÃO ESPECIAL DA OAE – SP 250 – PONTE SOBRE O RIO TURVINHO - km 132+610</t>
  </si>
  <si>
    <t>CADASTRAMENTO GEOMÉTRICO -  INSPEÇÃO ESPECIAL DA OAE – SP 250 – PONTE SOBRE O RIO SARAPUÍ km 116+500</t>
  </si>
  <si>
    <t>MEMORIAL DE CÁLCULO DE QUATIDADES  INSPEÇÃO ESPECIAL DA OAE – SP 250 – PONTE SOBRE O RIO SARAPUÍ km 116+500</t>
  </si>
  <si>
    <t>RELATÓRIO DE TERAPIA -  INSPEÇÃO ESPECIAL DA OAE – SP 250 – PONTE SOBRE O RIO SARAPUÍ km 116+500</t>
  </si>
  <si>
    <t>RELATÓRIO DE PATOLOGIA - INSPEÇÃO ESPECIAL DA OAE – SP 250 – PONTE SOBRE O RIO SARAPUÍ km 116+500</t>
  </si>
  <si>
    <t>MEMORIA DE CÁLCULO - INSPEÇÃO ESPECIAL DA OAE – SP 250 - PONTILHÃO km 111+013m</t>
  </si>
  <si>
    <t>INSPEÇÃO ESPECIAL DA OAE – INSPEÇÃO ESPECIAL DA OAE – SP 250 - PONTILHÃO km 111+013m</t>
  </si>
  <si>
    <t>RELATÓRIO DE TERAPIA -INSPEÇÃO ESPECIAL DA OAE – SP 250 - PONTILHÃO km 111+013m</t>
  </si>
  <si>
    <t>RELATÓRIO DE PATOLOGIA - INSPEÇÃO ESPECIAL DA OAE – SP 250 - PONTILHÃO km 111+013m</t>
  </si>
  <si>
    <t>MR.DER-0592_24</t>
  </si>
  <si>
    <t>MR.DER-0591_24</t>
  </si>
  <si>
    <t>MR.DER-0589_24</t>
  </si>
  <si>
    <t>MR.DER-0590_24</t>
  </si>
  <si>
    <t>RT-SP0000331-000.057-010-G02/501</t>
  </si>
  <si>
    <t>RT-SP0000331-000.057-020-G02/501</t>
  </si>
  <si>
    <t>MR.DER-0588_24</t>
  </si>
  <si>
    <t>MR.DER-0587_24</t>
  </si>
  <si>
    <t>MR.DER-0586_24</t>
  </si>
  <si>
    <t>C2</t>
  </si>
  <si>
    <t>PLANILHA DE QUANTIDADES E ORÇAMENTO - INSPEÇÃO ESPECIAL DA OAC – SP 147 – GALERIA km 154+920</t>
  </si>
  <si>
    <t>MR.DER-0585_24</t>
  </si>
  <si>
    <t>PLANILHA DE QUANTIDADES E ORÇAMENTO – SP 331 – PONTE NO Km 015+515 L/O</t>
  </si>
  <si>
    <t>MR.DER-0584_24</t>
  </si>
  <si>
    <t>MR.DER-0583_24</t>
  </si>
  <si>
    <t>MR.DER-0582_24-Entrega Final</t>
  </si>
  <si>
    <t>MR.DER-0581_24</t>
  </si>
  <si>
    <t>DE-SP0000331-000.057-010-F03/504</t>
  </si>
  <si>
    <t>DE-SP0000331-000.057-010-F03/505</t>
  </si>
  <si>
    <t>DE-SP0000331-000.057-010-F03/506</t>
  </si>
  <si>
    <t>MR.DER-0578_24</t>
  </si>
  <si>
    <t>A4</t>
  </si>
  <si>
    <t>DETALHES - SARJETAS, TRANSIÇÃO E TRANSPOSIÇÃO</t>
  </si>
  <si>
    <t>DETALHES DE SINALIZAÇÃO HORIZONTAL</t>
  </si>
  <si>
    <t>DETALHES DE SINALIZAÇÃO VERTICAL</t>
  </si>
  <si>
    <t>DETALHES DE DISPOSITIVOS DE SEGURANÇA</t>
  </si>
  <si>
    <t>RELATÓRIO DE SINALIZAÇÃO E ELEMENTOS DE SEGURANÇA</t>
  </si>
  <si>
    <t>DE-SP0000097-013.023-000-L02/005</t>
  </si>
  <si>
    <t>DE-SP0000097-013.023-000-L03/003</t>
  </si>
  <si>
    <t>DE-SP0000097-013.023-000-L07/101</t>
  </si>
  <si>
    <t>RT-SP0000097-013.023-000-L09/001</t>
  </si>
  <si>
    <t>MR.DER-0579_24</t>
  </si>
  <si>
    <t>MR.DER-0577_24</t>
  </si>
  <si>
    <t>DE-SP0000097-000.013-000-G15/501</t>
  </si>
  <si>
    <t>DE-SP0000097-000.013-000-G15/502</t>
  </si>
  <si>
    <t>MURO DE GABIÃO - OAE 001 E 002</t>
  </si>
  <si>
    <t>MR.DER-0576_24</t>
  </si>
  <si>
    <t>MR.DER-0574_24</t>
  </si>
  <si>
    <t>MR.DER-0573_24</t>
  </si>
  <si>
    <t>MR.DER-0572_24</t>
  </si>
  <si>
    <t>PLANILHA DE QUANTIDADES E ORÇAMENTO DA INSPEÇÃO ESPECIAL SP 331 – PONTE NO km 050+320</t>
  </si>
  <si>
    <t>CADASTRAMENTO GEOMÉTRICO- INSPEÇÃO ESPECIAL DA OAE – SP 331 – PONTE NO km 050+320</t>
  </si>
  <si>
    <t>RELATÓRIO DE TERAPIA- INSPEÇÃO ESPECIAL DA OAE – SP 331 – PONTE NO km 050+320</t>
  </si>
  <si>
    <t>MEMÓRIA DE CÁLCULO DE QUANTIDADES - INSPEÇÃO ESPECIAL DA OAE – SP 331 – PONTE NO km 050+320</t>
  </si>
  <si>
    <t>RELATÓRIO DE PATOLOGIA- INSPEÇÃO ESPECIAL DA OAE – SP 331 – PONTE NO km 050+320</t>
  </si>
  <si>
    <t>PL-SP0000331-000.057-109-A07/501</t>
  </si>
  <si>
    <t>PL-SP0000331-000.057-110-A07/501</t>
  </si>
  <si>
    <t>MR.DER-0571_24</t>
  </si>
  <si>
    <t>PLANILHA DE QUANTIDADES E ORÇAMENTO DA INSPEÇÃO ESPECIAL DA OAE – SP 331 – – PASSAGEM DE GADO NO km 048+990 T</t>
  </si>
  <si>
    <t>MR.DER-0566_24</t>
  </si>
  <si>
    <t>PLANILHA DE QUANTIDADES E ORÇAMENTO DA SP 331 – PASSAGEM DE GADO NO Km 047+480 T</t>
  </si>
  <si>
    <t>MR.DER-0565_24</t>
  </si>
  <si>
    <t>PLANILHA DE QUANTIDADES E ORÇAMENTO DA OAE – SP 331 – VIADUTO NO Km 010+700</t>
  </si>
  <si>
    <t xml:space="preserve"> NÃO APROVADO </t>
  </si>
  <si>
    <t xml:space="preserve">APROVADO COM RESSALVAS </t>
  </si>
  <si>
    <t>APROVADO COM RESSLAVAS</t>
  </si>
  <si>
    <t>DE-SP0000331-000.057-020-F02/501</t>
  </si>
  <si>
    <t>DE-SP0000331-000.057-020-F02/502</t>
  </si>
  <si>
    <t>DE-SP0000331-000.057-020-F02/504</t>
  </si>
  <si>
    <t>DE-SP0000331-000.057-020-F02/507</t>
  </si>
  <si>
    <t>DE-SP0000331-000.057-020-F02/508</t>
  </si>
  <si>
    <t>DE-SP0000331-000.057-020-F07/501</t>
  </si>
  <si>
    <t>DE-SP0000331-000.057-020-F07/502</t>
  </si>
  <si>
    <t>DE-SP0000331-000.057-020-F07/503</t>
  </si>
  <si>
    <t>DE-SP0000331-000.057-020-F07/504</t>
  </si>
  <si>
    <t>DE-SP0000331-000.057-020-F07/505</t>
  </si>
  <si>
    <t>DE-SP0000331-000.057-020-F07/506</t>
  </si>
  <si>
    <t>DE-SP0000331-000.057-020-F07/507</t>
  </si>
  <si>
    <t>DE-SP0000331-000.057-020-F07/508</t>
  </si>
  <si>
    <t>DE-SP0000331-000.057-020-F07/509</t>
  </si>
  <si>
    <t>DE-SP0000331-000.057-020-F07/510</t>
  </si>
  <si>
    <t>DE-SP0000331-000.057-020-F07/511</t>
  </si>
  <si>
    <t>DE-SP0000331-000.057-020-F07/512</t>
  </si>
  <si>
    <t>DE-SP0000331-000.057-020-F07/513</t>
  </si>
  <si>
    <t>DE-SP0000331-000.057-020-F07/514</t>
  </si>
  <si>
    <t>DE-SP0000331-000.057-020-F07/515</t>
  </si>
  <si>
    <t>DE-SP0000331-000.057-020-F07/516</t>
  </si>
  <si>
    <t>DE-SP0000331-000.057-020-F07/517</t>
  </si>
  <si>
    <t>DE-SP0000331-000.057-020-F07/518</t>
  </si>
  <si>
    <t>DE-SP0000331-000.057-020-F07/519</t>
  </si>
  <si>
    <t>DE-SP0000331-000.057-020-F07/520</t>
  </si>
  <si>
    <t>DE-SP0000331-000.057-020-F07/521</t>
  </si>
  <si>
    <t>DE-SP0000331-000.057-020-F07/522</t>
  </si>
  <si>
    <t>DE-SP0000331-000.057-020-F07/523</t>
  </si>
  <si>
    <t>DE-SP0000331-000.057-020-F07/524</t>
  </si>
  <si>
    <t>DE-SP0000331-000.057-020-F07/525</t>
  </si>
  <si>
    <t>DE-SP0000331-000.057-020-F07/526</t>
  </si>
  <si>
    <t>DE-SP0000331-000.057-020-F07/527</t>
  </si>
  <si>
    <t>DE-SP0000331-000.057-020-F07/528</t>
  </si>
  <si>
    <t>DE-SP0000331-000.057-020-F07/529</t>
  </si>
  <si>
    <t>DE-SP0000331-000.057-020-F07/530</t>
  </si>
  <si>
    <t>DE-SP0000331-000.057-020-F07/531</t>
  </si>
  <si>
    <t>DE-SP0000331-000.057-020-F07/532</t>
  </si>
  <si>
    <t>DE-SP0000331-000.057-020-F07/533</t>
  </si>
  <si>
    <t>DE-SP0000331-000.057-020-F07/534</t>
  </si>
  <si>
    <t>DE-SP0000331-000.057-020-F07/535</t>
  </si>
  <si>
    <t>DE-SP0000331-000.057-020-F07/536</t>
  </si>
  <si>
    <t>DE-SP0000331-000.057-020-F07/537</t>
  </si>
  <si>
    <t>DE-SP0000331-000.057-020-F07/538</t>
  </si>
  <si>
    <t>DE-SP0000331-000.057-020-F07/539</t>
  </si>
  <si>
    <t>DE-SP0000331-000.057-020-F07/540</t>
  </si>
  <si>
    <t>DE-SP0000331-000.057-020-F03/501</t>
  </si>
  <si>
    <t>DE-SP0000331-000.057-020-F03/502</t>
  </si>
  <si>
    <t>DE-SP0000331-000.057-020-F03/503</t>
  </si>
  <si>
    <t>DE-SP0000331-000.057-020-F03/504</t>
  </si>
  <si>
    <t>DE-SP0000331-000.057-020-F03/505</t>
  </si>
  <si>
    <t>DE-SP0000331-000.057-020-F03/506</t>
  </si>
  <si>
    <t>PROJETO EXECUTIVO DE GEOMETRIA-PLANTA DO DISPOSITIVO</t>
  </si>
  <si>
    <t>MR.DER-0602_24</t>
  </si>
  <si>
    <t>MR.DER-0601_24</t>
  </si>
  <si>
    <t>MR.DER-0600_24</t>
  </si>
  <si>
    <t>MR.DER-0599_24</t>
  </si>
  <si>
    <t>APROVADOS</t>
  </si>
  <si>
    <t xml:space="preserve"> APROVADO</t>
  </si>
  <si>
    <t>MR.DER-0598_24</t>
  </si>
  <si>
    <t>MR.DER-0597_24</t>
  </si>
  <si>
    <t>MR.DER-0596_24</t>
  </si>
  <si>
    <t>DE-SP0000147-152.210-000-H01/508</t>
  </si>
  <si>
    <t>MR.DER-0595_24</t>
  </si>
  <si>
    <t>MR.DER-0594_24</t>
  </si>
  <si>
    <t>MR.DER-0593_24</t>
  </si>
  <si>
    <t>PROJETO EXECUTIVO DE ESTRUTURA - OAE 2 SOBRE RAMO 1200 - EST. 1220</t>
  </si>
  <si>
    <t>MR.DER-0603_24</t>
  </si>
  <si>
    <t>MR.DER-0604_24</t>
  </si>
  <si>
    <t>MR.DER-0605_24</t>
  </si>
  <si>
    <t>MR.DER-0606_24</t>
  </si>
  <si>
    <t>MR.DER-0607_24</t>
  </si>
  <si>
    <t>DE-SP0000097-000.013-000-C03/501</t>
  </si>
  <si>
    <t>ARMAÇÃO DO ENVELOPAMENTO DO BUEIRO</t>
  </si>
  <si>
    <t>MEMÓRIA DE CÁLCULO DO ENVELOPAMENTO DO BUEIRO – EST. 267+19,138 a EST. 269+10,00– SP097</t>
  </si>
  <si>
    <t>MR.DER-0608_24</t>
  </si>
  <si>
    <t>DE-SP0000097-013.023-000-H09/001</t>
  </si>
  <si>
    <t>DE-SP0000097-013.023-000-H09/002</t>
  </si>
  <si>
    <t>SEÇÕES DO CANAL EST. 13+10,50 A EST. 9+16,50</t>
  </si>
  <si>
    <t>SEÇÕES DO CANAL EST. 172+19,00 A EST. 174+15,50</t>
  </si>
  <si>
    <t>MR.DER-0609_24</t>
  </si>
  <si>
    <t>MR.DER-0610_24</t>
  </si>
  <si>
    <t>MR.DER-0611_24-Entrega Final</t>
  </si>
  <si>
    <t>MR.DER-0612_24</t>
  </si>
  <si>
    <t>PL-SP0000253-000.019-101-A07/001</t>
  </si>
  <si>
    <t>PLANILHA DE QUANTIDADES E ORÇAMENTO DA INSPEÇÃO ESPECIAL DA OAE – SP 253 – PONTE SOBRE O RIO CONCEIÇÃO - km 014+600m</t>
  </si>
  <si>
    <t>PL-SP0000253-000.019-102-A07/001</t>
  </si>
  <si>
    <t>PLANILHA DE QUANTIDADES E ORÇAMENTO DA INSPEÇÃO ESPECIAL DA OAE – SP 253 – PONTE km 019+000m</t>
  </si>
  <si>
    <t>MR.DER-0613_24</t>
  </si>
  <si>
    <t>PL-SPA103079-000.003-101-A07/001</t>
  </si>
  <si>
    <t>PLANILHA DE QUANTIDADES E ORÇAMENTO DA INSPEÇÃO ESPECIAL DA OAE – SPA 103/079 – VIADUTO km 002+440m – PISTA DIREITA</t>
  </si>
  <si>
    <t>PL-SPA103079-000.003-102-A07/001</t>
  </si>
  <si>
    <t>PLANILHA DE QUANTIDADES E ORÇAMENTO DA INSPEÇÃO ESPECIAL DA OAE – SPA 103/079 – PONTE km 002+440m – PISTA ESQUERDA</t>
  </si>
  <si>
    <t>MR.DER-0614_24</t>
  </si>
  <si>
    <t>SERVIÇOS PRELIMINARES-SONDAGENS</t>
  </si>
  <si>
    <t>SERVIÇOS PRELIMINARES-LEVANTAMENTO PLANIALTIMÉTRICO CADASTRAL</t>
  </si>
  <si>
    <t>SERVIÇOS TERCEIRIZADOS-ESTUDO HIDROLOGICO E APROV. DO DAEE</t>
  </si>
  <si>
    <t>SERVIÇOS TERCEIRIZADOS-ESTUDO, REG. AMBIENTAL E APROV. DEPRN</t>
  </si>
  <si>
    <t>SERVIÇOS TERCEIRIZADOS-INVENTARIO DO PAVIMENTO, INCLUSIVE MEDIDAS
DOS AFUNDAMENTOS DAS TRILHAS DE RODA</t>
  </si>
  <si>
    <t>SERVIÇOS TERCEIRIZADOS-LEVANTAMENTO DEFLECTOMETRICO DO PAVIMENTO</t>
  </si>
  <si>
    <t>PROJETO EXECUTIVO</t>
  </si>
  <si>
    <t>PROJETO DE GEOMETRIA</t>
  </si>
  <si>
    <t>PROJETO DE TERRAPLENAGEM</t>
  </si>
  <si>
    <t>ESTUDOS HIDROLOGICOS E DRENAGEM</t>
  </si>
  <si>
    <t>PROJETO DE PAVIMENTAÇÃO</t>
  </si>
  <si>
    <t>PROJETO DE SINALIZAÇÃO E DISPOSITIVOS DE SEGURANÇA</t>
  </si>
  <si>
    <t>PROJETOS GEOTECNICOS</t>
  </si>
  <si>
    <t>PROJETO DE OBRAS DE ARTE ESPECIAIS</t>
  </si>
  <si>
    <t>PROJETO DE INTERFERÊNCIAS</t>
  </si>
  <si>
    <t>PROJETO DE DESVIO DE TRÁFEGO</t>
  </si>
  <si>
    <t>PROJETO DE DESAPROPRIAÇÕES</t>
  </si>
  <si>
    <t>ESTUDOS AMBIENTAIS</t>
  </si>
  <si>
    <t>ESTUDOS DE TRÁFEGO E SEGURANÇA VIÁRIA</t>
  </si>
  <si>
    <t>RELATÓRIO E PLANILHAS GERAIS</t>
  </si>
  <si>
    <t xml:space="preserve">SP 097 - RODOVIA DOUTOR ANTÔNIO PIRES DE ALMEIDA - 
TRECHO 2: C7 - Duplicação SP 097 km 12+950 (SP 280) / km 23+100 (Porto Feliz) entre o km 12,850 e o km 23,100 DR-02
</t>
  </si>
  <si>
    <t xml:space="preserve">SP 097 – RODOVIA EMERENCIANO P. DE BARROS
TRECHO 10: Atualização F2 - SP 097 Sorocaba / SP 280 entre o km 0,000 e o km 12,850 DR-02;  </t>
  </si>
  <si>
    <t>INSPEÇÃO ESPECIAL DE OAE</t>
  </si>
  <si>
    <t xml:space="preserve">SP-147 – RODOVIA SAMUEL DE CASTRO NEVES
TRECHO 12: Atualização F6 - SP 147 Piracicaba / Anhembi entre o km 152,000 e o km 210,500 DR-13; 
</t>
  </si>
  <si>
    <t xml:space="preserve">SP 331 - ROD.DEPUTADO VICTOR MAIDA
TRECHO 14: Atualização F12 - SP 331 Araraquara / Gavião Peixoto / Nova Europa / Tabatinga / Ibitinga entre o km 0,000 e o km 57,500 DR-04.
</t>
  </si>
  <si>
    <t>MR.DER-0616_24</t>
  </si>
  <si>
    <t>MC-SP0000250-102.142-104-C09/501;</t>
  </si>
  <si>
    <t>PLANTA DE BACIA - PONTE KM 15,50</t>
  </si>
  <si>
    <t>Relatório de Estudos Hidrológicos e Hidráulicos – Ponte do km 15,50</t>
  </si>
  <si>
    <t>DE-SP0000331-000.057-015-H01/501</t>
  </si>
  <si>
    <t>RT-SP0000331-000.057-015-H01/501</t>
  </si>
  <si>
    <t>MR.DER-0617_24</t>
  </si>
  <si>
    <t>MR.DER-0618_24</t>
  </si>
  <si>
    <t>MR.DER-0619_24</t>
  </si>
  <si>
    <t>MR.DER-0620_24</t>
  </si>
  <si>
    <t>MR.DER-0621_24</t>
  </si>
  <si>
    <t>MR.DER-0622_24</t>
  </si>
  <si>
    <t>RT-SP0000331-000.057-010-H09/501</t>
  </si>
  <si>
    <t>RT-SP0000331-000.057-020-H09/501</t>
  </si>
  <si>
    <t>CADASTRO DE OBRAS DE ARTE CORRENTE</t>
  </si>
  <si>
    <t>MR.DER-0623_24</t>
  </si>
  <si>
    <t>MR.DER-0615_24</t>
  </si>
  <si>
    <t>PL-SP0000331-000.057-105-A07/501</t>
  </si>
  <si>
    <t>PLANILHA DE QUANTIDADES E ORÇAMENTO DA OAC – SP 331 – PONTE NO km 030+890 L/OT</t>
  </si>
  <si>
    <t>DE-SP0000147-152.210-001-C01/501</t>
  </si>
  <si>
    <t>DE-SP0000147-152.210-001-C01/502</t>
  </si>
  <si>
    <t>DE-SP0000147-152.210-001-C01/503</t>
  </si>
  <si>
    <t>DE-SP0000147-152.210-001-C01/504</t>
  </si>
  <si>
    <t>DE-SP0000147-152.210-001-C01/505</t>
  </si>
  <si>
    <t>DE-SP0000147-152.210-001-C01/506</t>
  </si>
  <si>
    <t>DE-SP0000147-152.210-001-C01/507</t>
  </si>
  <si>
    <t>DE-SP0000147-152.210-001-C01/508</t>
  </si>
  <si>
    <t>DE-SP0000147-152.210-001-C01/509</t>
  </si>
  <si>
    <t>MC-SP0000147-152.210-001-C01/501</t>
  </si>
  <si>
    <t>PROJETO DE ESTRUTURA DO ALARGAMENTO DA PONTE NO km 153+600</t>
  </si>
  <si>
    <t>Memória de Cálculo Estrutural – Alargamento da Ponte no km 153+600</t>
  </si>
  <si>
    <t>MR.DER-0624_24</t>
  </si>
  <si>
    <t>MR.DER-0625_24</t>
  </si>
  <si>
    <t>MR.DER-0627_24</t>
  </si>
  <si>
    <t>MR.DER-0628_24</t>
  </si>
  <si>
    <t>MR.DER-0629_24</t>
  </si>
  <si>
    <t>MR.DER-0630_24</t>
  </si>
  <si>
    <t>MR.DER-0631_24</t>
  </si>
  <si>
    <t>MR.DER-0632_24</t>
  </si>
  <si>
    <t>MR.DER-0633_24</t>
  </si>
  <si>
    <t>DE-SP0000129-000.030-004-C01/506</t>
  </si>
  <si>
    <t>DE-SP0000129-000.030-004-C01/507</t>
  </si>
  <si>
    <t>DE-SP0000129-000.030-004-C01/508</t>
  </si>
  <si>
    <t>DE-SP0000129-000.030-004-C01/509</t>
  </si>
  <si>
    <t>DE-SP0000129-000.030-004-C01/510</t>
  </si>
  <si>
    <t>DE-SP0000129-000.030-004-C01/511</t>
  </si>
  <si>
    <t>DE-SP0000129-000.030-004-C01/512</t>
  </si>
  <si>
    <t>DE-SP0000129-000.030-004-C01/513</t>
  </si>
  <si>
    <t>MR.DER-0634_24</t>
  </si>
  <si>
    <t>DE-SP0000129-000.030-005-C01/510</t>
  </si>
  <si>
    <t>DE-SP0000129-000.030-005-C01/511</t>
  </si>
  <si>
    <t>DE-SP0000129-000.030-005-C01/512</t>
  </si>
  <si>
    <t>DE-SP0000129-000.030-005-C01/513</t>
  </si>
  <si>
    <t>DE-SP0000129-000.030-005-C01/514</t>
  </si>
  <si>
    <t>DE-SP0000129-000.030-005-C01/515</t>
  </si>
  <si>
    <t>DE-SP0000129-000.030-005-C01/610</t>
  </si>
  <si>
    <t>DE-SP0000129-000.030-005-C01/611</t>
  </si>
  <si>
    <t>DE-SP0000129-000.030-005-C01/612</t>
  </si>
  <si>
    <t>DE-SP0000129-000.030-005-C01/613</t>
  </si>
  <si>
    <t>DE-SP0000129-000.030-005-C01/614</t>
  </si>
  <si>
    <t>DE-SP0000129-000.030-005-C01/615</t>
  </si>
  <si>
    <t>MC-SP0000129-000.030-005-C01/502</t>
  </si>
  <si>
    <t>MC-SP0000129-000.030-005-C01/602</t>
  </si>
  <si>
    <t>MC-SP0000129-000.030-004-C01/502</t>
  </si>
  <si>
    <t>DE-SP0000097-000.013-000-Q02/501</t>
  </si>
  <si>
    <t>DE-SP0000097-000.013-000-Q02/502</t>
  </si>
  <si>
    <t>DE-SP0000097-000.013-000-Q02/503</t>
  </si>
  <si>
    <t>DE-SP0000097-000.013-000-Q02/504</t>
  </si>
  <si>
    <t>DE-SP0000097-000.013-000-Q03/501</t>
  </si>
  <si>
    <t>DE-SP0000097-000.013-000-Q03/502</t>
  </si>
  <si>
    <t>DE-SP0000097-000.013-000-Q03/503</t>
  </si>
  <si>
    <t>DE-SP0000097-000.013-000-Q03/504</t>
  </si>
  <si>
    <t>DE-SP0000097-000.013-000-Q03/505</t>
  </si>
  <si>
    <t>DE-SP0000097-000.013-000-Q03/506</t>
  </si>
  <si>
    <t>DE-SP0000097-000.013-000-Q03/507</t>
  </si>
  <si>
    <t>DE-SP0000097-000.013-000-Q03/508</t>
  </si>
  <si>
    <t>DE-SP0000097-000.013-000-Q03/509</t>
  </si>
  <si>
    <t>MC-SP0000097-000.013-000-Q04/501</t>
  </si>
  <si>
    <t>MD-SP0000097-000.013-000-Q05/501</t>
  </si>
  <si>
    <t>PLANTA DE DISTRIBUIÇÃO DE VOLUMES</t>
  </si>
  <si>
    <t>PERFIL DE DISTRIBUIÇÃO DE VOLUMES</t>
  </si>
  <si>
    <t>PLANILHA DE CÁLCULO DE VOLUMES</t>
  </si>
  <si>
    <t>QUADRO DE ORIENTAÇÃO DE TERRAPLENAGEM</t>
  </si>
  <si>
    <t>MR.DER-0635_24</t>
  </si>
  <si>
    <t>MR.DER-0638_24</t>
  </si>
  <si>
    <t>MR.DER-0639_24</t>
  </si>
  <si>
    <t>MR.DER-0640_24</t>
  </si>
  <si>
    <t>MR.DER-0641_24</t>
  </si>
  <si>
    <t>MR.DER-0643_24</t>
  </si>
  <si>
    <t>MC-SP0000097-000.013-000-P09/503</t>
  </si>
  <si>
    <t>MR.DER-0644_24</t>
  </si>
  <si>
    <t>MEMÓRIA DE CÁLCULO DE QUANTIDADES DE PAVIMENTAÇÃO</t>
  </si>
  <si>
    <t>MR.DER-0645_24</t>
  </si>
  <si>
    <t>MR.DER-0646_24</t>
  </si>
  <si>
    <t>MR.DER-0647_24</t>
  </si>
  <si>
    <t>DE-SP0000097-000.013-000-L01/501</t>
  </si>
  <si>
    <t>DE-SP0000097-000.013-000-L01/502</t>
  </si>
  <si>
    <t>DE-SP0000097-000.013-000-L02/501</t>
  </si>
  <si>
    <t>DE-SP0000097-000.013-000-L02/502</t>
  </si>
  <si>
    <t>DE-SP0000097-000.013-000-L02/503</t>
  </si>
  <si>
    <t>DE-SP0000097-000.013-000-L02/504</t>
  </si>
  <si>
    <t>DE-SP0000097-000.013-000-L02/505</t>
  </si>
  <si>
    <t>DE-SP0000097-000.013-000-L02/506</t>
  </si>
  <si>
    <t>DE-SP0000097-000.013-000-L03/501</t>
  </si>
  <si>
    <t>DE-SP0000097-000.013-000-L03/502</t>
  </si>
  <si>
    <t>DE-SP0000097-000.013-000-L03/503</t>
  </si>
  <si>
    <t>DE-SP0000097-000.013-000-L03/504</t>
  </si>
  <si>
    <t>DE-SP0000097-000.013-000-L07/501</t>
  </si>
  <si>
    <t>DE-SP0000097-000.013-000-L07/502</t>
  </si>
  <si>
    <t>DE-SP0000097-000.013-000-L07/503</t>
  </si>
  <si>
    <t>DE-SP0000097-000.013-000-L07/504</t>
  </si>
  <si>
    <t>DE-SP0000097-000.013-000-L07/505</t>
  </si>
  <si>
    <t>DE-SP0000097-000.013-000-L07/506</t>
  </si>
  <si>
    <t>DE-SP0000097-000.013-000-L07/507</t>
  </si>
  <si>
    <t>DE-SP0000097-000.013-000-L07/508</t>
  </si>
  <si>
    <t>DE-SP0000097-000.013-000-L07/509</t>
  </si>
  <si>
    <t>DE-SP0000097-000.013-000-L07/510</t>
  </si>
  <si>
    <t>DE-SP0000097-000.013-000-L07/511</t>
  </si>
  <si>
    <t>DE-SP0000097-000.013-000-L07/512</t>
  </si>
  <si>
    <t>DE-SP0000097-000.013-000-L07/513</t>
  </si>
  <si>
    <t>DE-SP0000097-000.013-000-L07/514</t>
  </si>
  <si>
    <t>DE-SP0000097-000.013-000-L07/515</t>
  </si>
  <si>
    <t>DE-SP0000097-000.013-000-L07/516</t>
  </si>
  <si>
    <t>DE-SP0000097-000.013-000-L07/517</t>
  </si>
  <si>
    <t>DE-SP0000097-000.013-000-L07/518</t>
  </si>
  <si>
    <t>MR.DER-0649_24</t>
  </si>
  <si>
    <t>RELATÓRIO DE SINALIZAÇÃO E ELEMENTOS DE
SEGURANÇA</t>
  </si>
  <si>
    <t>MR.DER-0650_24</t>
  </si>
  <si>
    <t>DE-SP0000129-000.030-006-C01/511</t>
  </si>
  <si>
    <t>DE-SP0000129-000.030-006-C01/512</t>
  </si>
  <si>
    <t>DE-SP0000129-000.030-006-C01/513</t>
  </si>
  <si>
    <t>DE-SP0000129-000.030-006-C01/514</t>
  </si>
  <si>
    <t>MC-SP0000129-000.030-006-C01/502</t>
  </si>
  <si>
    <t>DE-SP0000097-000.013-000-F07/516</t>
  </si>
  <si>
    <t>MR.DER-0651_24</t>
  </si>
  <si>
    <t>MR.DER-0652_24</t>
  </si>
  <si>
    <t>MR.DER-0653_24</t>
  </si>
  <si>
    <t>MR.DER-0654_24</t>
  </si>
  <si>
    <t>MR.DER-0655_24</t>
  </si>
  <si>
    <t>MR.DER-0656_24</t>
  </si>
  <si>
    <t>MR.DER-0657_24</t>
  </si>
  <si>
    <t>MR.DER-0658_24</t>
  </si>
  <si>
    <t>MR.DER-0659_24-Entrega Final</t>
  </si>
  <si>
    <t>MR.DER-0660_24</t>
  </si>
  <si>
    <t>DE-SP0000097-013.023-000-G12-010_B1.dwg</t>
  </si>
  <si>
    <t>MR.DER-0661_24</t>
  </si>
  <si>
    <t>MR.DER-0662_24</t>
  </si>
  <si>
    <t>MR.DER-0663_24</t>
  </si>
  <si>
    <t>MR.DER-0664_24</t>
  </si>
  <si>
    <t>MR.DER-0665_24</t>
  </si>
  <si>
    <t>MR.DER-0666_24</t>
  </si>
  <si>
    <t>MR.DER-0667_24</t>
  </si>
  <si>
    <t>DE-SP0000097-000.013-000-F03/511</t>
  </si>
  <si>
    <t xml:space="preserve">NÃO APROVADO </t>
  </si>
  <si>
    <t>MR.DER-0669_24</t>
  </si>
  <si>
    <t>MR.DER-0670_24</t>
  </si>
  <si>
    <t>MR.DER-0671_24</t>
  </si>
  <si>
    <t>MR.DER-0672_24</t>
  </si>
  <si>
    <t>MR.DER-0673_24</t>
  </si>
  <si>
    <t>MR.DER-0679_24</t>
  </si>
  <si>
    <t>MR.DER-0678_24</t>
  </si>
  <si>
    <t>MR.DER-0677_24</t>
  </si>
  <si>
    <t>MR.DER-0676_24</t>
  </si>
  <si>
    <t>MR.DER-0675_24</t>
  </si>
  <si>
    <t>MR.DER-0674_24</t>
  </si>
  <si>
    <t>MC-SP0000097-000.013-000-C03/501</t>
  </si>
  <si>
    <t>MR.DER-0680_24</t>
  </si>
  <si>
    <t>MR.DER-0681_24</t>
  </si>
  <si>
    <t>MR.DER-0682_24</t>
  </si>
  <si>
    <t>MR.DER-0683_24</t>
  </si>
  <si>
    <t>RT-SP0000097-000.013-000-Q07/501</t>
  </si>
  <si>
    <t>CARACTERIZAÇÃO DAS ÁREAS DE DEPÓSITO DE MATERIAIS EXCEDENTES (DME)</t>
  </si>
  <si>
    <t>NS-SP0000331-000.057-010-P01/501</t>
  </si>
  <si>
    <t>NS-SP0000331-000.057-010-P01/502</t>
  </si>
  <si>
    <t>NS-SP0000331-000.057-010-P01/503</t>
  </si>
  <si>
    <t>NS-SP0000331-000.057-010-P01/504</t>
  </si>
  <si>
    <t>NS-SP0000331-000.057-020-P01/501</t>
  </si>
  <si>
    <t>NS-SP0000331-000.057-020-P01/502</t>
  </si>
  <si>
    <t>NS-SP0000331-000.057-020-P01/503</t>
  </si>
  <si>
    <t>MR.DER-0684_24</t>
  </si>
  <si>
    <t>TERRAPLENAGEM</t>
  </si>
  <si>
    <t>MR.DER-0685_24</t>
  </si>
  <si>
    <t>MR.DER-0686_24</t>
  </si>
  <si>
    <t>MR.DER-0687_24</t>
  </si>
  <si>
    <t>MR.DER-0688_24-subsituição de arquivo digital</t>
  </si>
  <si>
    <t>MR.DER-0689_24</t>
  </si>
  <si>
    <t>2805/2024</t>
  </si>
  <si>
    <t>RELATÓRIO TÉCNICO DA TOPOGRAFIA</t>
  </si>
  <si>
    <t>RELATÓRIO DOS MARCOS IMPLANTADOS</t>
  </si>
  <si>
    <t>MR.DER-0690_24-subsituição de arquivo digital</t>
  </si>
  <si>
    <t>MR.DER-0691_24-subsituição de arquivo digital</t>
  </si>
  <si>
    <t>MR.DER-0692_24</t>
  </si>
  <si>
    <t>MR.DER-0693_24</t>
  </si>
  <si>
    <t>MR.DER-0694_24</t>
  </si>
  <si>
    <t>MR.DER-0697_24</t>
  </si>
  <si>
    <t>MR.DER-0696_24</t>
  </si>
  <si>
    <t>MR.DER-0695_24</t>
  </si>
  <si>
    <t>Código do projeto (Atual)</t>
  </si>
  <si>
    <t>DE-SP0000147-152.210-010-F05/502</t>
  </si>
  <si>
    <t>DE-SP0000147-152.210-010-F05/503</t>
  </si>
  <si>
    <t>DE-SP0000147-152.210-010-F05/504</t>
  </si>
  <si>
    <t>DE-SP0000147-152.210-010-F03/501</t>
  </si>
  <si>
    <t>DE-SP0000147-152.210-010-F03/502</t>
  </si>
  <si>
    <t>DE-SP0000147-152.210-010-F03/503</t>
  </si>
  <si>
    <t>DE-SP0000147-152.210-010-F03/504</t>
  </si>
  <si>
    <t>DE-SP0000147-152.210-010-F03/505</t>
  </si>
  <si>
    <t>DE-SP0000147-152.210-010-F03/506</t>
  </si>
  <si>
    <t>DE-SP0000147-152.210-010-F03/507</t>
  </si>
  <si>
    <t>DE-SP0000147-152.210-010-F03/508</t>
  </si>
  <si>
    <t>DE-SP0000147-152.210-010-F07/501</t>
  </si>
  <si>
    <t>DE-SP0000147-152.210-010-F07/502</t>
  </si>
  <si>
    <t>DE-SP0000147-152.210-010-F07/503</t>
  </si>
  <si>
    <t>DE-SP0000147-152.210-020-F03/501</t>
  </si>
  <si>
    <t>DE-SP0000147-152.210-020-F07/501</t>
  </si>
  <si>
    <t>DE-SP0000147-152.210-020-F03/502</t>
  </si>
  <si>
    <t>DE-SP0000147-152.210-020-F03/503</t>
  </si>
  <si>
    <t>DE-SP0000147-152.210-020-F03/504</t>
  </si>
  <si>
    <t>DE-SP0000147-152.210-020-F03/505</t>
  </si>
  <si>
    <t>DE-SP0000147-152.210-010-F07/507</t>
  </si>
  <si>
    <t>DE-SP0000147-152.210-010-F07/504</t>
  </si>
  <si>
    <t>DE-SP0000147-152.210-010-F07/505</t>
  </si>
  <si>
    <t>DE-SP0000147-152.210-010-F07/506</t>
  </si>
  <si>
    <t>DE-SP0000147-152.210-010-F07/508</t>
  </si>
  <si>
    <t>DE-SP0000147-152.210-010-F07/509</t>
  </si>
  <si>
    <t>DE-SP0000147-152.210-010-F07/510</t>
  </si>
  <si>
    <t>DE-SP0000147-152.210-010-F07/511</t>
  </si>
  <si>
    <t>DE-SP0000147-152.210-010-F07/512</t>
  </si>
  <si>
    <t>DE-SP0000147-152.210-010-F07/513</t>
  </si>
  <si>
    <t>DE-SP0000147-152.210-010-F07/514</t>
  </si>
  <si>
    <t>DE-SP0000147-152.210-010-F07/515</t>
  </si>
  <si>
    <t>DE-SP0000147-152.210-010-F07/516</t>
  </si>
  <si>
    <t>DE-SP0000147-152.210-010-F07/517</t>
  </si>
  <si>
    <t>DE-SP0000147-152.210-010-F07/518</t>
  </si>
  <si>
    <t>DE-SP0000147-152.210-010-F07/519</t>
  </si>
  <si>
    <t>DE-SP0000147-152.210-010-F07/520</t>
  </si>
  <si>
    <t>DE-SP0000147-152.210-010-F07/521</t>
  </si>
  <si>
    <t>DE-SP0000147-152.210-010-F07/522</t>
  </si>
  <si>
    <t>DE-SP0000147-152.210-010-F07/523</t>
  </si>
  <si>
    <t>DE-SP0000147-152.210-010-F07/524</t>
  </si>
  <si>
    <t>DE-SP0000147-152.210-010-F07/525</t>
  </si>
  <si>
    <t>DE-SP0000147-152.210-010-F07/526</t>
  </si>
  <si>
    <t>DE-SP0000147-152.210-010-F07/527</t>
  </si>
  <si>
    <t>DE-SP0000147-152.210-010-F07/528</t>
  </si>
  <si>
    <t>DE-SP0000147-152.210-010-F07/529</t>
  </si>
  <si>
    <t>DE-SP0000147-152.210-010-F07/530</t>
  </si>
  <si>
    <t>DE-SP0000147-152.210-010-F07/531</t>
  </si>
  <si>
    <t>DE-SP0000147-152.210-010-F07/532</t>
  </si>
  <si>
    <t>DE-SP0000147-152.210-010-F07/533</t>
  </si>
  <si>
    <t>DE-SP0000147-152.210-010-F07/534</t>
  </si>
  <si>
    <t>DE-SP0000147-152.210-010-F07/535</t>
  </si>
  <si>
    <t>DE-SP0000147-152.210-010-F07/536</t>
  </si>
  <si>
    <t>DE-SP0000147-152.210-010-F07/537</t>
  </si>
  <si>
    <t>DE-SP0000147-152.210-010-F07/538</t>
  </si>
  <si>
    <t>DE-SP0000147-152.210-010-F07/539</t>
  </si>
  <si>
    <t>DE-SP0000147-152.210-010-F07/540</t>
  </si>
  <si>
    <t>DE-SP0000147-152.210-010-F07/541</t>
  </si>
  <si>
    <t>DE-SP0000147-152.210-010-F07/542</t>
  </si>
  <si>
    <t>DE-SP0000147-152.210-010-F07/543</t>
  </si>
  <si>
    <t>DE-SP0000147-152.210-010-F07/544</t>
  </si>
  <si>
    <t>DE-SP0000147-152.210-010-F07/545</t>
  </si>
  <si>
    <t>DE-SP0000147-152.210-010-F09/501</t>
  </si>
  <si>
    <t>DE-SP0000147-152.210-020-F02/501</t>
  </si>
  <si>
    <t>DE-SP0000147-152.210-020-F02/502</t>
  </si>
  <si>
    <t>DE-SP0000147-152.210-020-F02/503</t>
  </si>
  <si>
    <t>DE-SP0000147-152.210-020-F02/504</t>
  </si>
  <si>
    <t>DE-SP0000147-152.210-020-F07/502</t>
  </si>
  <si>
    <t>DE-SP0000147-152.210-020-F07/503</t>
  </si>
  <si>
    <t>DE-SP0000147-152.210-020-F07/504</t>
  </si>
  <si>
    <t>DE-SP0000147-152.210-020-F07/505</t>
  </si>
  <si>
    <t>DE-SP0000147-152.210-020-F07/506</t>
  </si>
  <si>
    <t>DE-SP0000147-152.210-020-F07/507</t>
  </si>
  <si>
    <t>DE-SP0000147-152.210-020-F07/508</t>
  </si>
  <si>
    <t>DE-SP0000147-152.210-020-F07/509</t>
  </si>
  <si>
    <t>DE-SP0000147-152.210-020-F07/510</t>
  </si>
  <si>
    <t>DE-SP0000147-152.210-020-F07/511</t>
  </si>
  <si>
    <t>DE-SP0000147-152.210-020-F07/512</t>
  </si>
  <si>
    <t>DE-SP0000147-152.210-020-F07/513</t>
  </si>
  <si>
    <t>DE-SP0000147-152.210-020-F07/514</t>
  </si>
  <si>
    <t>DE-SP0000147-152.210-020-F07/515</t>
  </si>
  <si>
    <t>DE-SP0000147-152.210-020-F07/516</t>
  </si>
  <si>
    <t>DE-SP0000147-152.210-020-F07/517</t>
  </si>
  <si>
    <t>DE-SP0000147-152.210-020-F07/518</t>
  </si>
  <si>
    <t>DE-SP0000147-152.210-020-F07/519</t>
  </si>
  <si>
    <t>DE-SP0000147-152.210-020-F07/520</t>
  </si>
  <si>
    <t>DE-SP0000147-152.210-020-F07/521</t>
  </si>
  <si>
    <t>DE-SP0000147-152.210-020-F07/522</t>
  </si>
  <si>
    <t>DE-SP0000147-152.210-020-F07/523</t>
  </si>
  <si>
    <t>DE-SP0000147-152.210-020-F07/524</t>
  </si>
  <si>
    <t>DE-SP0000147-152.210-020-F07/525</t>
  </si>
  <si>
    <t>DE-SP0000147-152.210-020-F07/526</t>
  </si>
  <si>
    <t>DE-SP0000147-152.210-020-F07/527</t>
  </si>
  <si>
    <t>DE-SP0000147-152.210-020-F07/528</t>
  </si>
  <si>
    <t>DE-SP0000147-152.210-020-F07/529</t>
  </si>
  <si>
    <t>DE-SP0000147-152.210-020-F07/530</t>
  </si>
  <si>
    <t>DE-SP0000147-152.210-020-F07/531</t>
  </si>
  <si>
    <t>DE-SP0000147-152.210-020-F07/532</t>
  </si>
  <si>
    <t>DE-SP0000147-152.210-020-F07/533</t>
  </si>
  <si>
    <t>DE-SP0000147-152.210-020-F07/534</t>
  </si>
  <si>
    <t>DE-SP0000147-152.210-020-F07/535</t>
  </si>
  <si>
    <t>DE-SP0000147-152.210-020-F07/536</t>
  </si>
  <si>
    <t>DE-SP0000147-152.210-020-F07/537</t>
  </si>
  <si>
    <t>DE-SP0000147-152.210-020-F09/501</t>
  </si>
  <si>
    <t>DE-SP0000147-152.210-020-F09/502</t>
  </si>
  <si>
    <t>DE-SP0000147-152.210-020-F09/503</t>
  </si>
  <si>
    <t>DE-SP0000147-152.210-020-F09/504</t>
  </si>
  <si>
    <t>DE-SP0000147-152.210-020-F09/505</t>
  </si>
  <si>
    <t>DE-SP0000147-152.210-020-F09/506</t>
  </si>
  <si>
    <t>DE-SP0000147-152.210-010-H04/501</t>
  </si>
  <si>
    <t>DE-SP0000147-152.210-010-H04/502</t>
  </si>
  <si>
    <t>DE-SP0000147-152.210-010-H04/503</t>
  </si>
  <si>
    <t>DE-SP0000147-152.210-010-H04/504</t>
  </si>
  <si>
    <t>DE-SP0000147-152.210-010-H04/505</t>
  </si>
  <si>
    <t>DE-SP0000147-152.210-010-H04/506</t>
  </si>
  <si>
    <t>DE-SP0000147-152.210-010-H04/507</t>
  </si>
  <si>
    <t>DE-SP0000147-152.210-010-H04/508</t>
  </si>
  <si>
    <t>DE-SP0000147-152.210-010-H04/509</t>
  </si>
  <si>
    <t>DE-SP0000147-152.210-010-H04/510</t>
  </si>
  <si>
    <t>DE-SP0000147-152.210-010-H04/511</t>
  </si>
  <si>
    <t>DE-SP0000147-152.210-010-H04/512</t>
  </si>
  <si>
    <t>DE-SP0000147-152.210-010-H04/513</t>
  </si>
  <si>
    <t>DE-SP0000147-152.210-010-H04/514</t>
  </si>
  <si>
    <t>DE-SP0000147-152.210-010-H04/515</t>
  </si>
  <si>
    <t>DE-SP0000147-152.210-010-H04/516</t>
  </si>
  <si>
    <t>DE-SP0000147-152.210-010-H04/517</t>
  </si>
  <si>
    <t>DE-SP0000147-152.210-010-H04/518</t>
  </si>
  <si>
    <t>DE-SP0000147-152.210-010-H04/519</t>
  </si>
  <si>
    <t>DE-SP0000147-152.210-010-H04/520</t>
  </si>
  <si>
    <t>DE-SP0000147-152.210-010-H04/521</t>
  </si>
  <si>
    <t>DE-SP0000147-152.210-010-H04/522</t>
  </si>
  <si>
    <t>DE-SP0000147-152.210-010-H04/523</t>
  </si>
  <si>
    <t>DE-SP0000147-152.210-010-H04/524</t>
  </si>
  <si>
    <t>DE-SP0000147-152.210-010-H04/525</t>
  </si>
  <si>
    <t>DE-SP0000147-152.210-010-H04/526</t>
  </si>
  <si>
    <t>DE-SP0000147-152.210-010-H04/527</t>
  </si>
  <si>
    <t>DE-SP0000147-152.210-010-H04/528</t>
  </si>
  <si>
    <t>DE-SP0000147-152.210-010-H04/529</t>
  </si>
  <si>
    <t>DE-SP0000147-152.210-010-H04/530</t>
  </si>
  <si>
    <t>DE-SP0000147-152.210-010-H04/531</t>
  </si>
  <si>
    <t>DE-SP0000147-152.210-010-H04/532</t>
  </si>
  <si>
    <t>DE-SP0000147-152.210-010-H04/533</t>
  </si>
  <si>
    <t>DE-SP0000147-152.210-010-H04/534</t>
  </si>
  <si>
    <t>DE-SP0000147-152.210-010-H04/535</t>
  </si>
  <si>
    <t>DE-SP0000147-152.210-010-H04/536</t>
  </si>
  <si>
    <t>DE-SP0000147-152.210-010-H04/537</t>
  </si>
  <si>
    <t>DE-SP0000147-152.210-010-H04/538</t>
  </si>
  <si>
    <t>DE-SP0000147-152.210-010-H04/539</t>
  </si>
  <si>
    <t>DE-SP0000147-152.210-010-H04/540</t>
  </si>
  <si>
    <t>DE-SP0000147-152.210-010-H04/541</t>
  </si>
  <si>
    <t>DE-SP0000147-152.210-010-H04/542</t>
  </si>
  <si>
    <t>DE-SP0000147-152.210-010-H04/543</t>
  </si>
  <si>
    <t>DE-SP0000147-152.210-010-H04/544</t>
  </si>
  <si>
    <t>DE-SP0000147-152.210-010-H04/545</t>
  </si>
  <si>
    <t>MC-SP0000147-152.210-010-H04/501</t>
  </si>
  <si>
    <t>DE-SP0000147-152.210-010-P02/501</t>
  </si>
  <si>
    <t>DE-SP0000147-152.210-010-P02/502</t>
  </si>
  <si>
    <t>DE-SP0000147-152.210-010-P02/503</t>
  </si>
  <si>
    <t>DE-SP0000147-152.210-020-H06/501</t>
  </si>
  <si>
    <t>MC-SP0000147-152.210-020-H04/501</t>
  </si>
  <si>
    <t>DE-SP0000147-152.210-020-P02/501</t>
  </si>
  <si>
    <t>DE-SP0000147-152.210-020-H06/502</t>
  </si>
  <si>
    <t>DE-SP0000147-152.210-020-H06/503</t>
  </si>
  <si>
    <t>DE-SP0000147-152.210-020-H06/504</t>
  </si>
  <si>
    <t>DE-SP0000147-152.210-010-P02/504</t>
  </si>
  <si>
    <t>DE-SP0000147-152.210-010-P02/505</t>
  </si>
  <si>
    <t>DE-SP0000147-152.210-010-P02/506</t>
  </si>
  <si>
    <t>DE-SP0000147-152.210-010-P02/507</t>
  </si>
  <si>
    <t>DE-SP0000147-152.210-010-P02/508</t>
  </si>
  <si>
    <t>DE-SP0000147-152.210-010-P02/509</t>
  </si>
  <si>
    <t>DE-SP0000147-152.210-010-P02/510</t>
  </si>
  <si>
    <t>DE-SP0000147-152.210-010-P02/511</t>
  </si>
  <si>
    <t>DE-SP0000147-152.210-010-P02/512</t>
  </si>
  <si>
    <t>DE-SP0000147-152.210-010-P02/513</t>
  </si>
  <si>
    <t>DE-SP0000147-152.210-010-P02/514</t>
  </si>
  <si>
    <t>DE-SP0000147-152.210-010-P02/515</t>
  </si>
  <si>
    <t>DE-SP0000147-152.210-010-P02/516</t>
  </si>
  <si>
    <t>DE-SP0000147-152.210-010-P02/517</t>
  </si>
  <si>
    <t>DE-SP0000147-152.210-010-P02/518</t>
  </si>
  <si>
    <t>DE-SP0000147-152.210-010-P02/519</t>
  </si>
  <si>
    <t>DE-SP0000147-152.210-010-P02/520</t>
  </si>
  <si>
    <t>DE-SP0000147-152.210-010-P02/521</t>
  </si>
  <si>
    <t>DE-SP0000147-152.210-010-P02/522</t>
  </si>
  <si>
    <t>DE-SP0000147-152.210-010-P02/523</t>
  </si>
  <si>
    <t>DE-SP0000147-152.210-010-P02/524</t>
  </si>
  <si>
    <t>DE-SP0000147-152.210-010-P02/525</t>
  </si>
  <si>
    <t>DE-SP0000147-152.210-010-P02/526</t>
  </si>
  <si>
    <t>DE-SP0000147-152.210-010-P02/527</t>
  </si>
  <si>
    <t>DE-SP0000147-152.210-010-P02/528</t>
  </si>
  <si>
    <t>DE-SP0000147-152.210-010-P02/529</t>
  </si>
  <si>
    <t>DE-SP0000147-152.210-010-P02/530</t>
  </si>
  <si>
    <t>DE-SP0000147-152.210-010-P02/531</t>
  </si>
  <si>
    <t>DE-SP0000147-152.210-010-P02/532</t>
  </si>
  <si>
    <t>DE-SP0000147-152.210-010-P02/533</t>
  </si>
  <si>
    <t>DE-SP0000147-152.210-010-P02/534</t>
  </si>
  <si>
    <t>DE-SP0000147-152.210-010-P02/535</t>
  </si>
  <si>
    <t>DE-SP0000147-152.210-010-P02/536</t>
  </si>
  <si>
    <t>DE-SP0000147-152.210-010-P02/537</t>
  </si>
  <si>
    <t>DE-SP0000147-152.210-010-P02/538</t>
  </si>
  <si>
    <t>DE-SP0000147-152.210-010-P02/539</t>
  </si>
  <si>
    <t>DE-SP0000147-152.210-010-P02/540</t>
  </si>
  <si>
    <t>DE-SP0000147-152.210-010-P02/541</t>
  </si>
  <si>
    <t>DE-SP0000147-152.210-010-P02/542</t>
  </si>
  <si>
    <t>DE-SP0000147-152.210-010-P02/543</t>
  </si>
  <si>
    <t>DE-SP0000147-152.210-010-P02/544</t>
  </si>
  <si>
    <t>DE-SP0000147-152.210-010-P02/545</t>
  </si>
  <si>
    <t>DE-SP0000147-152.210-020-P02/502</t>
  </si>
  <si>
    <t>DE-SP0000147-152.210-020-P02/503</t>
  </si>
  <si>
    <t>DE-SP0000147-152.210-020-P02/504</t>
  </si>
  <si>
    <t>DE-SP0000147-152.210-020-P02/505</t>
  </si>
  <si>
    <t>DE-SP0000147-152.210-020-P02/506</t>
  </si>
  <si>
    <t>DE-SP0000147-152.210-020-P02/507</t>
  </si>
  <si>
    <t>DE-SP0000147-152.210-020-P02/508</t>
  </si>
  <si>
    <t>DE-SP0000147-152.210-020-P02/509</t>
  </si>
  <si>
    <t>DE-SP0000147-152.210-020-P02/510</t>
  </si>
  <si>
    <t>DE-SP0000147-152.210-020-P02/511</t>
  </si>
  <si>
    <t>DE-SP0000147-152.210-020-P02/512</t>
  </si>
  <si>
    <t>DE-SP0000147-152.210-020-P02/513</t>
  </si>
  <si>
    <t>DE-SP0000147-152.210-020-P02/514</t>
  </si>
  <si>
    <t>DE-SP0000147-152.210-020-P02/515</t>
  </si>
  <si>
    <t>DE-SP0000147-152.210-020-P02/516</t>
  </si>
  <si>
    <t>DE-SP0000147-152.210-020-P02/517</t>
  </si>
  <si>
    <t>DE-SP0000147-152.210-020-P02/518</t>
  </si>
  <si>
    <t>DE-SP0000147-152.210-020-P02/519</t>
  </si>
  <si>
    <t>DE-SP0000147-152.210-020-P02/520</t>
  </si>
  <si>
    <t>DE-SP0000147-152.210-020-P02/521</t>
  </si>
  <si>
    <t>DE-SP0000147-152.210-020-P02/522</t>
  </si>
  <si>
    <t>DE-SP0000147-152.210-020-P02/523</t>
  </si>
  <si>
    <t>DE-SP0000147-152.210-020-P02/524</t>
  </si>
  <si>
    <t>DE-SP0000147-152.210-020-P02/525</t>
  </si>
  <si>
    <t>DE-SP0000147-152.210-020-P02/526</t>
  </si>
  <si>
    <t>DE-SP0000147-152.210-020-P02/527</t>
  </si>
  <si>
    <t>DE-SP0000147-152.210-020-P02/528</t>
  </si>
  <si>
    <t>DE-SP0000147-152.210-020-P02/529</t>
  </si>
  <si>
    <t>DE-SP0000147-152.210-020-P02/530</t>
  </si>
  <si>
    <t>DE-SP0000147-152.210-020-P02/531</t>
  </si>
  <si>
    <t>DE-SP0000147-152.210-020-P02/532</t>
  </si>
  <si>
    <t>DE-SP0000147-152.210-020-P02/533</t>
  </si>
  <si>
    <t>DE-SP0000147-152.210-020-P02/534</t>
  </si>
  <si>
    <t>DE-SP0000147-152.210-020-P02/535</t>
  </si>
  <si>
    <t>DE-SP0000147-152.210-020-P02/536</t>
  </si>
  <si>
    <t>DE-SP0000147-152.210-020-P02/537</t>
  </si>
  <si>
    <t>DE-SP0000147-152.210-020-P05/501</t>
  </si>
  <si>
    <t>DE-SP0000147-152.210-020-P07/501</t>
  </si>
  <si>
    <t>MC-SP0000147-152.210-020-P09/501</t>
  </si>
  <si>
    <t>DE-SP0000147-152.210-010-P05/501</t>
  </si>
  <si>
    <t>DE-SP0000147-152.210-010-P05/502</t>
  </si>
  <si>
    <t>DE-SP0000147-152.210-010-P05/503</t>
  </si>
  <si>
    <t>DE-SP0000147-152.210-010-P05/504</t>
  </si>
  <si>
    <t>DE-SP0000147-152.210-010-P05/505</t>
  </si>
  <si>
    <t>DE-SP0000147-152.210-010-P05/506</t>
  </si>
  <si>
    <t>DE-SP0000147-152.210-010-P07/501</t>
  </si>
  <si>
    <t>MC-SP0000147-152.210-010-P09/501</t>
  </si>
  <si>
    <t>MC-SP0000147-152.210-010-P09/502</t>
  </si>
  <si>
    <t>MC-SP0000147-152.210-010-P09/503</t>
  </si>
  <si>
    <t>DE-SP0000147-152.210-020-P05/502</t>
  </si>
  <si>
    <t>DE-SP0000147-152.210-020-P05/503</t>
  </si>
  <si>
    <t>DE-SP0000147-152.210-020-P05/504</t>
  </si>
  <si>
    <t>MC-SP0000147-152.210-020-P09/502</t>
  </si>
  <si>
    <t>MC-SP0000147-152.210-020-P09/503</t>
  </si>
  <si>
    <t>DE-SP0000147-152.210-010-F09/502</t>
  </si>
  <si>
    <t>ÚLTIMA REVISÃO APÓS 06/2024</t>
  </si>
  <si>
    <t>DE-SP0000147-152.210-020-H04/501</t>
  </si>
  <si>
    <t>DE-SP0000147-152.210-020-H04/502</t>
  </si>
  <si>
    <t>DE-SP0000147-152.210-020-H04/503</t>
  </si>
  <si>
    <t>DE-SP0000147-152.210-020-H04/504</t>
  </si>
  <si>
    <t>DE-SP0000147-152.210-020-H04/505</t>
  </si>
  <si>
    <t>DE-SP0000147-152.210-020-H04/506</t>
  </si>
  <si>
    <t>DE-SP0000147-152.210-020-H04/507</t>
  </si>
  <si>
    <t>DE-SP0000147-152.210-020-H04/508</t>
  </si>
  <si>
    <t>DE-SP0000147-152.210-020-H04/509</t>
  </si>
  <si>
    <t>DE-SP0000147-152.210-020-H04/510</t>
  </si>
  <si>
    <t>DE-SP0000147-152.210-020-H04/511</t>
  </si>
  <si>
    <t>DE-SP0000147-152.210-020-H04/512</t>
  </si>
  <si>
    <t>DE-SP0000147-152.210-020-H04/513</t>
  </si>
  <si>
    <t>DE-SP0000147-152.210-020-H04/514</t>
  </si>
  <si>
    <t>DE-SP0000147-152.210-020-H04/515</t>
  </si>
  <si>
    <t>DE-SP0000147-152.210-020-H04/516</t>
  </si>
  <si>
    <t>DE-SP0000147-152.210-020-H04/517</t>
  </si>
  <si>
    <t>DE-SP0000147-152.210-020-H04/518</t>
  </si>
  <si>
    <t>DE-SP0000147-152.210-020-H04/519</t>
  </si>
  <si>
    <t>DE-SP0000147-152.210-020-H04/520</t>
  </si>
  <si>
    <t>DE-SP0000147-152.210-020-H04/521</t>
  </si>
  <si>
    <t>DE-SP0000147-152.210-020-H04/522</t>
  </si>
  <si>
    <t>DE-SP0000147-152.210-020-H04/523</t>
  </si>
  <si>
    <t>DE-SP0000147-152.210-020-H04/524</t>
  </si>
  <si>
    <t>DE-SP0000147-152.210-020-H04/525</t>
  </si>
  <si>
    <t>DE-SP0000147-152.210-020-H04/526</t>
  </si>
  <si>
    <t>DE-SP0000147-152.210-020-H04/527</t>
  </si>
  <si>
    <t>DE-SP0000147-152.210-020-H04/528</t>
  </si>
  <si>
    <t>DE-SP0000147-152.210-020-H04/529</t>
  </si>
  <si>
    <t>DE-SP0000147-152.210-020-H04/530</t>
  </si>
  <si>
    <t>DE-SP0000147-152.210-020-H04/531</t>
  </si>
  <si>
    <t>DE-SP0000147-152.210-020-H04/532</t>
  </si>
  <si>
    <t>DE-SP0000147-152.210-020-H04/533</t>
  </si>
  <si>
    <t>DE-SP0000147-152.210-020-H04/534</t>
  </si>
  <si>
    <t>DE-SP0000147-152.210-020-H04/535</t>
  </si>
  <si>
    <t>DE-SP0000147-152.210-020-H04/536</t>
  </si>
  <si>
    <t>DE-SP0000147-152.210-020-H04/537</t>
  </si>
  <si>
    <t>MR.DER-0698_24</t>
  </si>
  <si>
    <t>MR.DER-0699_24</t>
  </si>
  <si>
    <t>MR.DER-0700_24</t>
  </si>
  <si>
    <t>Número GRD</t>
  </si>
  <si>
    <r>
      <t xml:space="preserve">Programação de investigações geotécnicas </t>
    </r>
    <r>
      <rPr>
        <sz val="10"/>
        <color rgb="FFFF0000"/>
        <rFont val="Arial Nova"/>
        <family val="2"/>
      </rPr>
      <t>(DOCUMENTO CANCELADO)</t>
    </r>
  </si>
  <si>
    <r>
      <t xml:space="preserve">Relatório de Localização dos Depósito de material excedente (DME) e área de empréstimo (AE) </t>
    </r>
    <r>
      <rPr>
        <sz val="10"/>
        <color rgb="FFFF0000"/>
        <rFont val="Arial Nova"/>
        <family val="2"/>
      </rPr>
      <t>(DOCUMENTO EMITIDO CANCELADO NA REVIS'AO A2)</t>
    </r>
  </si>
  <si>
    <t>MR.DER-0701_24</t>
  </si>
  <si>
    <t>DE-SP0000147-152.210-010-L01/501</t>
  </si>
  <si>
    <t>DE-SP0000147-152.210-010-L01/502</t>
  </si>
  <si>
    <t>DE-SP0000147-152.210-010-L02/501</t>
  </si>
  <si>
    <t>DE-SP0000147-152.210-010-L02/502</t>
  </si>
  <si>
    <t>DE-SP0000147-152.210-010-L02/503</t>
  </si>
  <si>
    <t>DE-SP0000147-152.210-010-L02/504</t>
  </si>
  <si>
    <t>DE-SP0000147-152.210-010-L02/505</t>
  </si>
  <si>
    <t>DE-SP0000147-152.210-010-L03/501</t>
  </si>
  <si>
    <t>DE-SP0000147-152.210-010-L03/502</t>
  </si>
  <si>
    <t>DE-SP0000147-152.210-010-L03/503</t>
  </si>
  <si>
    <t>DE-SP0000147-152.210-010-L07/501</t>
  </si>
  <si>
    <t>DE-SP0000147-152.210-010-L07/502</t>
  </si>
  <si>
    <t>DE-SP0000147-152.210-010-L07/503</t>
  </si>
  <si>
    <t>DE-SP0000147-152.210-010-L07/504</t>
  </si>
  <si>
    <t>DE-SP0000147-152.210-010-L07/505</t>
  </si>
  <si>
    <t>DE-SP0000147-152.210-010-L07/506</t>
  </si>
  <si>
    <t>DE-SP0000147-152.210-010-L07/507</t>
  </si>
  <si>
    <t>DE-SP0000147-152.210-010-L07/508</t>
  </si>
  <si>
    <t>DE-SP0000147-152.210-010-L07/509</t>
  </si>
  <si>
    <t>DE-SP0000147-152.210-010-L07/510</t>
  </si>
  <si>
    <t>DE-SP0000147-152.210-010-L07/511</t>
  </si>
  <si>
    <t>DE-SP0000147-152.210-010-L07/512</t>
  </si>
  <si>
    <t>DE-SP0000147-152.210-010-L07/513</t>
  </si>
  <si>
    <t>DE-SP0000147-152.210-010-L07/514</t>
  </si>
  <si>
    <t>DE-SP0000147-152.210-010-L07/515</t>
  </si>
  <si>
    <t>DE-SP0000147-152.210-010-L07/516</t>
  </si>
  <si>
    <t>DE-SP0000147-152.210-010-L07/517</t>
  </si>
  <si>
    <t>DE-SP0000147-152.210-010-L07/518</t>
  </si>
  <si>
    <t>DE-SP0000147-152.210-010-L07/519</t>
  </si>
  <si>
    <t>DE-SP0000147-152.210-010-L07/520</t>
  </si>
  <si>
    <t>DE-SP0000147-152.210-010-L07/521</t>
  </si>
  <si>
    <t>DE-SP0000147-152.210-010-L07/522</t>
  </si>
  <si>
    <t>DE-SP0000147-152.210-010-L07/523</t>
  </si>
  <si>
    <t>DE-SP0000147-152.210-010-L07/524</t>
  </si>
  <si>
    <t>DE-SP0000147-152.210-010-L07/525</t>
  </si>
  <si>
    <t>DE-SP0000147-152.210-010-L07/526</t>
  </si>
  <si>
    <t>DE-SP0000147-152.210-010-L07/527</t>
  </si>
  <si>
    <t>DE-SP0000147-152.210-010-L07/528</t>
  </si>
  <si>
    <t>DE-SP0000147-152.210-010-L07/529</t>
  </si>
  <si>
    <t>DE-SP0000147-152.210-010-L07/530</t>
  </si>
  <si>
    <t>DE-SP0000147-152.210-010-L07/531</t>
  </si>
  <si>
    <t>DE-SP0000147-152.210-010-L07/532</t>
  </si>
  <si>
    <t>DE-SP0000147-152.210-010-L07/533</t>
  </si>
  <si>
    <t>DE-SP0000147-152.210-010-L07/534</t>
  </si>
  <si>
    <t>DE-SP0000147-152.210-010-L07/535</t>
  </si>
  <si>
    <t>DE-SP0000147-152.210-010-L07/536</t>
  </si>
  <si>
    <t>DE-SP0000147-152.210-010-L07/537</t>
  </si>
  <si>
    <t>DE-SP0000147-152.210-010-L07/538</t>
  </si>
  <si>
    <t>DE-SP0000147-152.210-010-L07/539</t>
  </si>
  <si>
    <t>DE-SP0000147-152.210-010-L07/540</t>
  </si>
  <si>
    <t>DE-SP0000147-152.210-010-L07/541</t>
  </si>
  <si>
    <t>DE-SP0000147-152.210-010-L07/542</t>
  </si>
  <si>
    <t>DE-SP0000147-152.210-010-L07/543</t>
  </si>
  <si>
    <t>DE-SP0000147-152.210-010-L07/544</t>
  </si>
  <si>
    <t>DE-SP0000147-152.210-010-L07/545</t>
  </si>
  <si>
    <t>PROJETO EXECUTIVO DE SINALIZAÇÃO E DISPOSITIVOS DE SEGURANÇA</t>
  </si>
  <si>
    <t>MR.DER-0703_24</t>
  </si>
  <si>
    <t>PL-SP0000331-000.057-101-A07/501</t>
  </si>
  <si>
    <t>PL-SP0000331-000.057-106-A07/501</t>
  </si>
  <si>
    <t>PL-SP0000331-000.057-107-A07/501</t>
  </si>
  <si>
    <t>PL-SP0000147-152.210-101-A07/501</t>
  </si>
  <si>
    <t>PL-SP0000097-000.013-101-A07/501</t>
  </si>
  <si>
    <t>MR.DER-0706_24</t>
  </si>
  <si>
    <t>PLANILHA DE QUANTIDADES E ORÇAMENTO - INSPEÇÃO PRINCIPAL DA OAE – SP 097 – PONTE SOBRE O RIO SOROCABAkm 1+764m</t>
  </si>
  <si>
    <t>MR.DER-0707_24-Entrega Final</t>
  </si>
  <si>
    <t>MR.DER-0708_24</t>
  </si>
  <si>
    <t>MR.DER-0705_24</t>
  </si>
  <si>
    <t>MR.DER-0704_24</t>
  </si>
  <si>
    <t>MR.DER-0709_24</t>
  </si>
  <si>
    <t>MR.DER-0710_24-substituir arquivos</t>
  </si>
  <si>
    <t>MR.DER-0711_24</t>
  </si>
  <si>
    <t>DE-SP0000097-000.013-000-B02/501</t>
  </si>
  <si>
    <t>DE-SP0000097-000.013-000-B02/502</t>
  </si>
  <si>
    <t>DE-SP0000097-000.013-000-B02/503</t>
  </si>
  <si>
    <t>MR.DER-0712_24</t>
  </si>
  <si>
    <t>MR.DER-0713_24</t>
  </si>
  <si>
    <t>MR.DER-0714_24</t>
  </si>
  <si>
    <t>RT-CT0220164-000.000-000-A12/023</t>
  </si>
  <si>
    <t>MR.DER-0716_24</t>
  </si>
  <si>
    <t>MR.DER-0719_24</t>
  </si>
  <si>
    <t>MR.DER-0720_24</t>
  </si>
  <si>
    <t>MR.DER-0722_24</t>
  </si>
  <si>
    <t>MR.DER-0723_24</t>
  </si>
  <si>
    <t>MR.DER-0724_24</t>
  </si>
  <si>
    <t>DE-SP0000097-000.013-001-C01/525</t>
  </si>
  <si>
    <t>MR.DER-0718_24</t>
  </si>
  <si>
    <t>DESVIO DE OBRA</t>
  </si>
  <si>
    <t>DE-SP0000097-000.013-000-D01/501</t>
  </si>
  <si>
    <t>CADASTRO DE DESAPOPRIAÇÃO</t>
  </si>
  <si>
    <t>DE-SP0000097-000.013-000-D01/502</t>
  </si>
  <si>
    <t>DE-SP0000097-000.013-000-D01/503</t>
  </si>
  <si>
    <t>DE-SP0000097-000.013-000-D01/504</t>
  </si>
  <si>
    <t>DE-SP0000097-000.013-000-D01/505</t>
  </si>
  <si>
    <t>DE-SP0000097-000.013-000-D01/506</t>
  </si>
  <si>
    <t>DE-SP0000097-000.013-000-D01/507</t>
  </si>
  <si>
    <t>DE-SP0000097-000.013-000-D01/508</t>
  </si>
  <si>
    <t>DE-SP0000097-000.013-000-D01/509</t>
  </si>
  <si>
    <t>PLANTA GERAL DE DESAPROPRIAÇÃO</t>
  </si>
  <si>
    <t>MR.DER-0717_24</t>
  </si>
  <si>
    <t>MR.DER-0725_24</t>
  </si>
  <si>
    <t>MR.DER-0726_24</t>
  </si>
  <si>
    <t>MR.DER-0727_24-Entrega Final</t>
  </si>
  <si>
    <t>MR.DER-0728_24</t>
  </si>
  <si>
    <t>DE-SP0000147-152.210-020-F05/501</t>
  </si>
  <si>
    <t>MR.DER-0729_24</t>
  </si>
  <si>
    <t>MR.DER-0730_24</t>
  </si>
  <si>
    <t>MR.DER-0731_24</t>
  </si>
  <si>
    <t>MR.DER-0715_24</t>
  </si>
  <si>
    <t>RT-CT0220164-000.000-000-A12/024</t>
  </si>
  <si>
    <t>MR.DER-0732_24</t>
  </si>
  <si>
    <t>MR.DER-0733_24</t>
  </si>
  <si>
    <t>TRECHO 3: SP 151 – ROD.DOUTOR JOÃO MENDES DA SILVA JUNIOR
C11 - Duplicação SP 151 Limeira / Iracemápolis / SP 127 entre o km 0,000 e o km 15,600 DR-13</t>
  </si>
  <si>
    <t>PROJETO FUNCIONAL</t>
  </si>
  <si>
    <t>MR.DER-0735_24</t>
  </si>
  <si>
    <t>MR.DER-0736_24</t>
  </si>
  <si>
    <t>DE-SP0000097-000.013-000-B02/504</t>
  </si>
  <si>
    <t>DE-SP0000097-000.013-000-B02/505</t>
  </si>
  <si>
    <t>DE-SP0000097-000.013-000-B02/506</t>
  </si>
  <si>
    <t>DE-SP0000097-000.013-000-B02/507</t>
  </si>
  <si>
    <t>DE-SP0000097-000.013-000-B02/508</t>
  </si>
  <si>
    <t>DE-SP0000097-000.013-000-B02/509</t>
  </si>
  <si>
    <t>DE-SP0000097-000.013-000-B02/510</t>
  </si>
  <si>
    <t>DE-SP0000097-000.013-000-B02/511</t>
  </si>
  <si>
    <t>DE-SP0000097-000.013-000-B02/512</t>
  </si>
  <si>
    <t>DE-SP0000097-000.013-000-B02/513</t>
  </si>
  <si>
    <t>DE-SP0000097-000.013-000-B02/514</t>
  </si>
  <si>
    <t>DE-SP0000097-000.013-000-B02/515</t>
  </si>
  <si>
    <t>DE-SP0000097-000.013-000-B02/516</t>
  </si>
  <si>
    <t>DE-SP0000097-000.013-000-B02/517</t>
  </si>
  <si>
    <t>DE-SP0000097-000.013-000-B02/518</t>
  </si>
  <si>
    <t>DE-SP0000097-000.013-000-B02/519</t>
  </si>
  <si>
    <t>DE-SP0000097-000.013-000-B02/520</t>
  </si>
  <si>
    <t>DE-SP0000097-000.013-000-B02/521</t>
  </si>
  <si>
    <t>DE-SP0000097-000.013-000-B02/522</t>
  </si>
  <si>
    <t>DE-SP0000097-000.013-000-B02/523</t>
  </si>
  <si>
    <t>DE-SP0000097-000.013-000-B02/524</t>
  </si>
  <si>
    <t>DE-SP0000097-000.013-000-B02/525</t>
  </si>
  <si>
    <t>DE-SP0000097-000.013-000-B02/526</t>
  </si>
  <si>
    <t>DE-SP0000097-000.013-000-B02/527</t>
  </si>
  <si>
    <t>DE-SP0000097-000.013-000-B02/528</t>
  </si>
  <si>
    <t>DE-SP0000097-000.013-000-B02/529</t>
  </si>
  <si>
    <t>MR.DER-0734_24</t>
  </si>
  <si>
    <t>PROJETO EXECUTIVO DE DESVIO DE OBRAS</t>
  </si>
  <si>
    <t>MR.DER-0740_24</t>
  </si>
  <si>
    <t>MR.DER-0741_24</t>
  </si>
  <si>
    <t>DE-SP0000331-000.057-010-F05/501</t>
  </si>
  <si>
    <t>PROJETO GEOMÉTRICO EXECUTIVO - SEÇÕES TIPO</t>
  </si>
  <si>
    <t>MC-SP0000331-000.057-010-F07/501</t>
  </si>
  <si>
    <t>MC-SP0000331-000.057-010-F07/502</t>
  </si>
  <si>
    <t>MC-SP0000331-000.057-010-F07/503</t>
  </si>
  <si>
    <t>MC-SP0000331-000.057-010-F07/504</t>
  </si>
  <si>
    <t>MEMÓRIA DE CÁLCULO DE ALINHAMENTO HORIZONTAL
E VERTICAL</t>
  </si>
  <si>
    <t>MR.DER-0742_24</t>
  </si>
  <si>
    <t>MR.DER-0739_24</t>
  </si>
  <si>
    <t>MR.DER-0738_24</t>
  </si>
  <si>
    <t>MR.DER-0737_24</t>
  </si>
  <si>
    <t>RT-SP0000097-013.023-000-G13/004</t>
  </si>
  <si>
    <t>RELATÓRIO DE ENSAIOS DE CARACTERIZAÇÃO
GEOTÉCNICA DE MATERIAIS PARA
PAVIMENTAÇÃO</t>
  </si>
  <si>
    <t>MR.DER-0743_24</t>
  </si>
  <si>
    <t>MR.DER-0745_24</t>
  </si>
  <si>
    <t>MR.DER-0746_24</t>
  </si>
  <si>
    <t>MR.DER-0747_24</t>
  </si>
  <si>
    <t>MR.DER-0748_24</t>
  </si>
  <si>
    <t>MR.DER-0749_24</t>
  </si>
  <si>
    <t>MR.DER-0750_24</t>
  </si>
  <si>
    <t>MR.DER-0753_24</t>
  </si>
  <si>
    <t>MR.DER-0754_24</t>
  </si>
  <si>
    <t>MR.DER-0752_24</t>
  </si>
  <si>
    <t>MR.DER-0751_24</t>
  </si>
  <si>
    <t>NS-SP0000147-152.210-020-P01/501</t>
  </si>
  <si>
    <t>NS-SP0000147-152.210-020-P01/502</t>
  </si>
  <si>
    <t>MR.DER-0755_24</t>
  </si>
  <si>
    <t>MR.DER-0756_24</t>
  </si>
  <si>
    <t>MR.DER-0757_24-Substituir Arquivos Digitais</t>
  </si>
  <si>
    <t>B4</t>
  </si>
  <si>
    <t>MR.DER-0788_24</t>
  </si>
  <si>
    <t>MR.DER-0787_24</t>
  </si>
  <si>
    <t>MR.DER-0786_24-Substituir Arquivos Digitais</t>
  </si>
  <si>
    <t>MR.DER-0785_24</t>
  </si>
  <si>
    <t>MR.DER-0784_24</t>
  </si>
  <si>
    <t>MR.DER-0783_24-SP 097-Entrega Final-L07</t>
  </si>
  <si>
    <t>MR.DER-0782_24-SP 097-Entrega Final-L03</t>
  </si>
  <si>
    <t>MR.DER-0781_24-SP 097-Entrega Final-L02</t>
  </si>
  <si>
    <t>MR.DER-0780_24-SP 097-Entrega Final-L01</t>
  </si>
  <si>
    <t>MR.DER-0779_24-SP 097-Entrega Final-G18</t>
  </si>
  <si>
    <t>MR.DER-0778_24-SP 097-Entrega Final-G15</t>
  </si>
  <si>
    <t>MR.DER-0777_24-SP 097-Entrega Final-G14</t>
  </si>
  <si>
    <t>MR.DER-0776</t>
  </si>
  <si>
    <t>MR.DER-0775_24-SP 097-Entrega Final-G12</t>
  </si>
  <si>
    <t>MR.DER-0774_24-SP 097-Entrega Final-G02</t>
  </si>
  <si>
    <t>MR.DER-0773_24-SP 097-Entrega Final-F09</t>
  </si>
  <si>
    <t>MR.DER-0772_24-SP 097-Entrega Final-F07</t>
  </si>
  <si>
    <t>MR.DER-0771_24-SP 097-Entrega Final-F05</t>
  </si>
  <si>
    <t>MR.DER-0770_24-SP 097-Entrega Final-F03</t>
  </si>
  <si>
    <t>MR.DER-0759_24</t>
  </si>
  <si>
    <t>MR.DER-0758_24</t>
  </si>
  <si>
    <t>MR.DER-0769_24-SP 097-Entrega Final-F02</t>
  </si>
  <si>
    <t>MR.DER-0768_24-SP 097-Entrega Final-C09</t>
  </si>
  <si>
    <t>MR.DER-0767_24-SP 097-Entrega Final-C03</t>
  </si>
  <si>
    <t>MR.DER-0766_24-SP 097-Entrega Final-C01</t>
  </si>
  <si>
    <t>MR.DER-0765_24</t>
  </si>
  <si>
    <t>MR.DER-0764_24</t>
  </si>
  <si>
    <t>MR.DER-0763_24</t>
  </si>
  <si>
    <t>RT-SP0000331-000.057-010-G13/502</t>
  </si>
  <si>
    <t>RT-SP0000331-000.057-020-G13/501</t>
  </si>
  <si>
    <t>RT-SP0000331-000.057-020-G13/502</t>
  </si>
  <si>
    <t>MR.DER-0762_24</t>
  </si>
  <si>
    <t>RELATÓRIO DE ENSAIOS GEOTÉCNICOS PARA
PAVIMENTAÇÃO – SONDAGENS A TRADO, POÇOS E
ENSAIOS – 1ª CAMPANHA</t>
  </si>
  <si>
    <t>MR.DER-0761_24</t>
  </si>
  <si>
    <t>MR.DER-0760_24</t>
  </si>
  <si>
    <t>MC-SP0000331-000.057-020-F07/501</t>
  </si>
  <si>
    <t>MC-SP0000331-000.057-020-F07/502</t>
  </si>
  <si>
    <t>MC-SP0000331-000.057-020-F07/503</t>
  </si>
  <si>
    <t>x</t>
  </si>
  <si>
    <t>Status do Documento</t>
  </si>
  <si>
    <t>NOTAS DE SERVIÇO DE PAVIMENTO ACABADO – EIXO PRINCIPAL (EST. 2+11.90 À EST. 303+0.00)</t>
  </si>
  <si>
    <t>NOTAS DE SERVIÇO DE PAVIMENTO ACABADO – EIXO PRINCIPAL (EST. 304+0.00 À EST. 628+10.20)</t>
  </si>
  <si>
    <t>NOTAS DE SERVIÇO DE PAVIMENTO ACABADO – DISPOSITIVOS</t>
  </si>
  <si>
    <t>NOTAS DE SERVIÇO DE PAVIMENTO ACABADO – VIAS MARGINAIS, ALÇAS E PONTOS DE ÔNIBUS</t>
  </si>
  <si>
    <t>Finalizado com assinatura digital</t>
  </si>
  <si>
    <t>MR.DER-0789_24-SP 097</t>
  </si>
  <si>
    <t>MR.DER-0791_24-SP 097</t>
  </si>
  <si>
    <t>RELATÓRIO DE ESTUDOS HIDROLÓGICOS E APROVAÇÃO DO DAEE</t>
  </si>
  <si>
    <t>RELATÓRIO ESTUDOS AMBIENTAIS E APROVAÇÃO DO DEPRN</t>
  </si>
  <si>
    <t>RELATÓRIO TECNICO DE AVALIAÇÃO ESTRUTURAL DO PAVIMENTO-FWD</t>
  </si>
  <si>
    <t>RELATÓRIO TECNICO DE AVALIAÇÃO FUNCIONAL</t>
  </si>
  <si>
    <t>MR.DER-0790_24-SP 147</t>
  </si>
  <si>
    <t>MR.DER-0792_24-SP 097</t>
  </si>
  <si>
    <t>MR.DER-0795_24-SP 097-Entrega Final-I01</t>
  </si>
  <si>
    <t>MR.DER-0796_24-SP 097</t>
  </si>
  <si>
    <t>MR.DER-0797_24-SP 097</t>
  </si>
  <si>
    <t>MR.DER-0798_24-SP 097-Substituir Arquivos Digitais</t>
  </si>
  <si>
    <t>MR.DER-0799_24-SP 097</t>
  </si>
  <si>
    <t>MR.DER-0800_24-SP 097</t>
  </si>
  <si>
    <t>MR.DER-0801_24-SP 097-Entrega Final-P02</t>
  </si>
  <si>
    <t>MR.DER-0802_24-SP 097-Entrega Final-P05</t>
  </si>
  <si>
    <t>MR.DER-0803_24-SP 097-Entrega Final-Q02</t>
  </si>
  <si>
    <t>MR.DER-0804_24-SP 097-Entrega Final-Q03</t>
  </si>
  <si>
    <t>MR.DER-0805_24-SP 097-Entrega Final-Q04</t>
  </si>
  <si>
    <t>MR.DER-0806_24-SP 097-Entrega Final-Q05</t>
  </si>
  <si>
    <t>MR.DER-0807_24-SP 097</t>
  </si>
  <si>
    <t>MR.DER-0809_24-SP147</t>
  </si>
  <si>
    <t>MR.DER-0810_24-SP 097-D</t>
  </si>
  <si>
    <t>MR.DER-0811_24-SP 147</t>
  </si>
  <si>
    <t>DE-SP0000147-152.210-020-L01/501</t>
  </si>
  <si>
    <t>DE-SP0000147-152.210-020-L01/502</t>
  </si>
  <si>
    <t>DE-SP0000147-152.210-020-L02/501</t>
  </si>
  <si>
    <t>DE-SP0000147-152.210-020-L02/502</t>
  </si>
  <si>
    <t>DE-SP0000147-152.210-020-L02/503</t>
  </si>
  <si>
    <t>DE-SP0000147-152.210-020-L02/504</t>
  </si>
  <si>
    <t>DE-SP0000147-152.210-020-L02/505</t>
  </si>
  <si>
    <t>DE-SP0000147-152.210-020-L03/501</t>
  </si>
  <si>
    <t>DE-SP0000147-152.210-020-L07/501</t>
  </si>
  <si>
    <t>DE-SP0000147-152.210-020-L07/502</t>
  </si>
  <si>
    <t>DE-SP0000147-152.210-020-L07/503</t>
  </si>
  <si>
    <t>DE-SP0000147-152.210-020-L07/504</t>
  </si>
  <si>
    <t>DE-SP0000147-152.210-020-L07/505</t>
  </si>
  <si>
    <t>DE-SP0000147-152.210-020-L07/506</t>
  </si>
  <si>
    <t>DE-SP0000147-152.210-020-L07/507</t>
  </si>
  <si>
    <t>DE-SP0000147-152.210-020-L07/508</t>
  </si>
  <si>
    <t>DE-SP0000147-152.210-020-L07/509</t>
  </si>
  <si>
    <t>DE-SP0000147-152.210-020-L07/510</t>
  </si>
  <si>
    <t>DE-SP0000147-152.210-020-L07/511</t>
  </si>
  <si>
    <t>DE-SP0000147-152.210-020-L07/512</t>
  </si>
  <si>
    <t>DE-SP0000147-152.210-020-L07/513</t>
  </si>
  <si>
    <t>DE-SP0000147-152.210-020-L07/514</t>
  </si>
  <si>
    <t>DE-SP0000147-152.210-020-L07/515</t>
  </si>
  <si>
    <t>DE-SP0000147-152.210-020-L07/516</t>
  </si>
  <si>
    <t>DE-SP0000147-152.210-020-L07/517</t>
  </si>
  <si>
    <t>DE-SP0000147-152.210-020-L07/518</t>
  </si>
  <si>
    <t>DE-SP0000147-152.210-020-L07/519</t>
  </si>
  <si>
    <t>DE-SP0000147-152.210-020-L07/520</t>
  </si>
  <si>
    <t>DE-SP0000147-152.210-020-L07/521</t>
  </si>
  <si>
    <t>DE-SP0000147-152.210-020-L07/522</t>
  </si>
  <si>
    <t>DE-SP0000147-152.210-020-L07/523</t>
  </si>
  <si>
    <t>DE-SP0000147-152.210-020-L07/524</t>
  </si>
  <si>
    <t>DE-SP0000147-152.210-020-L07/525</t>
  </si>
  <si>
    <t>DE-SP0000147-152.210-020-L07/526</t>
  </si>
  <si>
    <t>DE-SP0000147-152.210-020-L07/527</t>
  </si>
  <si>
    <t>DE-SP0000147-152.210-020-L07/528</t>
  </si>
  <si>
    <t>DE-SP0000147-152.210-020-L07/529</t>
  </si>
  <si>
    <t>DE-SP0000147-152.210-020-L07/530</t>
  </si>
  <si>
    <t>DE-SP0000147-152.210-020-L07/531</t>
  </si>
  <si>
    <t>DE-SP0000147-152.210-020-L07/532</t>
  </si>
  <si>
    <t>DE-SP0000147-152.210-020-L07/533</t>
  </si>
  <si>
    <t>DE-SP0000147-152.210-020-L07/534</t>
  </si>
  <si>
    <t>DE-SP0000147-152.210-020-L07/535</t>
  </si>
  <si>
    <t>DE-SP0000147-152.210-020-L07/536</t>
  </si>
  <si>
    <t>DE-SP0000147-152.210-020-L07/537</t>
  </si>
  <si>
    <t>PROJETO EXECUTIVO DE SINALIZAÇÃO E DISPOSITIVOS DE SEGURANÇA-DETALHES DE SINALIZAÇÃO HORIZONTAL</t>
  </si>
  <si>
    <t>PROJETO EXECUTIVO DE SINALIZAÇÃO E DISPOSITIVOS DE SEGURANÇA-DETALHES DE SINALIZAÇÃO VERTICAL</t>
  </si>
  <si>
    <t>PROJETO EXECUTIVO DE SINALIZAÇÃO E DISPOSITIVOS DE SEGURANÇA-DETALHES DE DISPOSITIVOS DE SEGURANÇA</t>
  </si>
  <si>
    <t>MR.DER-0812_24-SP 147</t>
  </si>
  <si>
    <t>MR.DER-0813_24-SP 147</t>
  </si>
  <si>
    <t>PROJETO EXECUTIVO DE PAVIMENTAÇÃO - DETALHE DO REPARO PROFUNDO LOCALIZADO</t>
  </si>
  <si>
    <t>MR.DER-0816_24-SP 097-Entrega Final-P01</t>
  </si>
  <si>
    <t>MR.DER-0817_24-SP 097-Entrega Final-P09</t>
  </si>
  <si>
    <t>MR.DER-0702_24</t>
  </si>
  <si>
    <t>DER</t>
  </si>
  <si>
    <t>RT-SP0000097-000.013-000-A03/501</t>
  </si>
  <si>
    <t>MEMÓRIA DE QUANTIDADES</t>
  </si>
  <si>
    <t>RELATÓRIO DOS ESTUDOS HIDROLÓGICOS</t>
  </si>
  <si>
    <t>DE-SP0000147-152.210-020-H07/501</t>
  </si>
  <si>
    <t>MR.DER-0818_24-SP 147</t>
  </si>
  <si>
    <t>MR.DER-0821_24-SP 097-Entrega Final-H04</t>
  </si>
  <si>
    <t>MR.DER-0822_24-SP 097-Entrega Final-H06</t>
  </si>
  <si>
    <t>MR.DER-0823_24-SP 097-Entrega Final-H07</t>
  </si>
  <si>
    <t>MR.DER-0824_24-SP 268</t>
  </si>
  <si>
    <t>MR.DER-0825_24-SP 147-Entrega Final-C01</t>
  </si>
  <si>
    <t>MR.DER-0826_24-SP 147-Entrega Final-C09</t>
  </si>
  <si>
    <t>PL-SP0000331-000.057-108-A07/501</t>
  </si>
  <si>
    <t>MEMÓRIA DE CÁLCULO DE QUANTIDADES DA OAC – SP 331 – GALERIA NO Km 005+500</t>
  </si>
  <si>
    <t>CADASTRAMENTO GEOMÉTRICO-OAC – SP 331 – GALERIA NO Km 005+500</t>
  </si>
  <si>
    <t>RELATÓRIO DE PATOLOGIA - INSPEÇÃO ESPECIAL DA OAC – SP 331 – GALERIA Km 005+500 T</t>
  </si>
  <si>
    <t>RELATÓRIO DE TERAPIA - INSPEÇÃO DA OAC – SP 331 – GALERIA Km 005+500</t>
  </si>
  <si>
    <t>MR.DER-0827_24-SP 147</t>
  </si>
  <si>
    <t>MR.DER-0828_24-SP 097-D</t>
  </si>
  <si>
    <t>MR.DER-0829_24-SP 331</t>
  </si>
  <si>
    <t>MR.DER-0830_24-SP 151</t>
  </si>
  <si>
    <t>MR.DER-0832_24-SP 097</t>
  </si>
  <si>
    <t>MR.DER-0833_24-SP 331-Entrega Final-C09</t>
  </si>
  <si>
    <t>MR.DER-0835_24-SP 331</t>
  </si>
  <si>
    <t>MR.DER-0836_24-SP 097-D</t>
  </si>
  <si>
    <t>DE-SP0000097-013.023-000-P05/007</t>
  </si>
  <si>
    <t>MR.DER-0838_24-SP 331</t>
  </si>
  <si>
    <t>NOTAS DE SERVIÇO DE PAVIMENTO ACABADO – FAIXAS ADICIONAIS LOTE 10</t>
  </si>
  <si>
    <t>NOTAS DE SERVIÇO DE PAVIMENTO ACABADO – DISPOSITIVO KM 14+000</t>
  </si>
  <si>
    <t>NOTAS DE SERVIÇO DE PAVIMENTO ACABADO – DISPOSITIVO KM 27+400</t>
  </si>
  <si>
    <t>NOTAS DE SERVIÇO DE PAVIMENTO ACABADO – DISPOSITIVO KM 28+450</t>
  </si>
  <si>
    <t>NOTAS DE SERVIÇO DE PAVIMENTO ACABADO – FAIXAS ADICIONAIS LOTE 20</t>
  </si>
  <si>
    <t>NOTAS DE SERVIÇO DE PAVIMENTO ACABADO – DISPOSITIVO KM 39+900</t>
  </si>
  <si>
    <t>NOTAS DE SERVIÇO DE PAVIMENTO ACABADO – DISPOSITIVO KM 51+300</t>
  </si>
  <si>
    <t>DE-SP0000331-000.057-010-H01/501</t>
  </si>
  <si>
    <t>DE-SP0000331-000.057-010-H01/502</t>
  </si>
  <si>
    <t>DE-SP0000331-000.057-010-H01/503</t>
  </si>
  <si>
    <t>DE-SP0000331-000.057-010-H01/504</t>
  </si>
  <si>
    <t>DE-SP0000331-000.057-010-H01/505</t>
  </si>
  <si>
    <t>DE-SP0000331-000.057-010-H01/506</t>
  </si>
  <si>
    <t>RT-SP0000331-000.057-010-H01/501</t>
  </si>
  <si>
    <t>RELATÓRIO DE ESTUDOS HIDROLÓGICOS</t>
  </si>
  <si>
    <t>MR.DER-0839_24-SP 331</t>
  </si>
  <si>
    <t>MR.DER-0840_24-SP 331</t>
  </si>
  <si>
    <t>MR.DER-0841_24-SP 097</t>
  </si>
  <si>
    <t>DE-SP0000097-000.013-000-B02/530</t>
  </si>
  <si>
    <t>MR.DER-0842_24-SP 147</t>
  </si>
  <si>
    <t>MR.DER-0843_24-SP 147</t>
  </si>
  <si>
    <t>Relatório de Localização dos Depósito de material excedente (DME) e área de empréstimo (AE) (DOCUMENTO EMITIDO CANCELADO NA REVIS'AO A2)</t>
  </si>
  <si>
    <t>TRECHO 6: Restauração/Melhoria D6 - SP 268 Trecho entre SP 270 (Raposo Tavares) e Angatuba (Pavimentação) entre o km 217,660 e o km 222,140 DR-02</t>
  </si>
  <si>
    <t>MR.DER-0819_24-SP 147</t>
  </si>
  <si>
    <t>DE-SP0000331-000.057-020-P02/501</t>
  </si>
  <si>
    <t>DE-SP0000331-000.057-020-P02/502</t>
  </si>
  <si>
    <t>DE-SP0000331-000.057-020-P02/503</t>
  </si>
  <si>
    <t>DE-SP0000331-000.057-020-P02/504</t>
  </si>
  <si>
    <t>DE-SP0000331-000.057-020-P02/505</t>
  </si>
  <si>
    <t>DE-SP0000331-000.057-020-P02/506</t>
  </si>
  <si>
    <t>DE-SP0000331-000.057-020-P02/507</t>
  </si>
  <si>
    <t>DE-SP0000331-000.057-020-P02/508</t>
  </si>
  <si>
    <t>DE-SP0000331-000.057-020-P02/509</t>
  </si>
  <si>
    <t>DE-SP0000331-000.057-020-P02/510</t>
  </si>
  <si>
    <t>DE-SP0000331-000.057-020-P02/511</t>
  </si>
  <si>
    <t>DE-SP0000331-000.057-020-P02/512</t>
  </si>
  <si>
    <t>DE-SP0000331-000.057-020-P02/513</t>
  </si>
  <si>
    <t>DE-SP0000331-000.057-020-P02/514</t>
  </si>
  <si>
    <t>DE-SP0000331-000.057-020-P02/515</t>
  </si>
  <si>
    <t>DE-SP0000331-000.057-020-P02/516</t>
  </si>
  <si>
    <t>DE-SP0000331-000.057-020-P02/517</t>
  </si>
  <si>
    <t>DE-SP0000331-000.057-020-P02/518</t>
  </si>
  <si>
    <t>DE-SP0000331-000.057-020-P02/519</t>
  </si>
  <si>
    <t>DE-SP0000331-000.057-020-P02/520</t>
  </si>
  <si>
    <t>DE-SP0000331-000.057-020-P02/521</t>
  </si>
  <si>
    <t>DE-SP0000331-000.057-020-P02/522</t>
  </si>
  <si>
    <t>DE-SP0000331-000.057-020-P02/523</t>
  </si>
  <si>
    <t>DE-SP0000331-000.057-020-P02/524</t>
  </si>
  <si>
    <t>DE-SP0000331-000.057-020-P02/525</t>
  </si>
  <si>
    <t>DE-SP0000331-000.057-020-P02/526</t>
  </si>
  <si>
    <t>DE-SP0000331-000.057-020-P02/527</t>
  </si>
  <si>
    <t>DE-SP0000331-000.057-020-P02/528</t>
  </si>
  <si>
    <t>DE-SP0000331-000.057-020-P02/529</t>
  </si>
  <si>
    <t>DE-SP0000331-000.057-020-P02/530</t>
  </si>
  <si>
    <t>DE-SP0000331-000.057-020-P02/531</t>
  </si>
  <si>
    <t>DE-SP0000331-000.057-020-P02/532</t>
  </si>
  <si>
    <t>DE-SP0000331-000.057-020-P02/533</t>
  </si>
  <si>
    <t>DE-SP0000331-000.057-020-P02/534</t>
  </si>
  <si>
    <t>DE-SP0000331-000.057-020-P02/535</t>
  </si>
  <si>
    <t>DE-SP0000331-000.057-020-P02/536</t>
  </si>
  <si>
    <t>DE-SP0000331-000.057-020-P02/537</t>
  </si>
  <si>
    <t>DE-SP0000331-000.057-020-P02/538</t>
  </si>
  <si>
    <t>DE-SP0000331-000.057-020-P02/539</t>
  </si>
  <si>
    <t>DE-SP0000331-000.057-020-P02/540</t>
  </si>
  <si>
    <t>DE-SP0000331-000.057-020-P05/501</t>
  </si>
  <si>
    <t>DE-SP0000331-000.057-020-P05/502</t>
  </si>
  <si>
    <t>DE-SP0000331-000.057-020-P07/501</t>
  </si>
  <si>
    <t>MC-SP0000331-000.057-020-P09/501</t>
  </si>
  <si>
    <t>MC-SP0000331-000.057-020-P09/502</t>
  </si>
  <si>
    <t>PROJETO EXECUTIVO DE PAVIMENTAÇÃO-PLANTA</t>
  </si>
  <si>
    <t>PROJETO EXECUTIVO DE PAVIMENTAÇÃO-SEÇÕES TIPOS E DETALHES</t>
  </si>
  <si>
    <t>PROJETO EXECUTIVO DE PAVIMENTAÇÃO-SEÇÕES TIPOS E DETALHES DE PAVIMENTO</t>
  </si>
  <si>
    <t>MEMÓRIA DE CÁLCULO DE PAVIMENTO</t>
  </si>
  <si>
    <t>MR.DER-0837_24-SP 331</t>
  </si>
  <si>
    <t>DE-SP0000147-152.210-010-H06/501</t>
  </si>
  <si>
    <t>DE-SP0000147-152.210-010-H06/502</t>
  </si>
  <si>
    <t>DE-SP0000147-152.210-010-H06/503</t>
  </si>
  <si>
    <t>DE-SP0000147-152.210-010-H06/504</t>
  </si>
  <si>
    <t>DE-SP0000147-152.210-010-H06/506</t>
  </si>
  <si>
    <t>DE-SP0000147-152.210-010-H06/507</t>
  </si>
  <si>
    <t>DE-SP0000147-152.210-010-H06/508</t>
  </si>
  <si>
    <t>DE-SP0000147-152.210-010-H06/509</t>
  </si>
  <si>
    <t>DE-SP0000147-152.210-010-H06/510</t>
  </si>
  <si>
    <t>DE-SP0000147-152.210-010-H06/511</t>
  </si>
  <si>
    <t>DE-SP0000147-152.210-010-H06/512</t>
  </si>
  <si>
    <t>DE-SP0000147-152.210-010-H06/513</t>
  </si>
  <si>
    <t>DE-SP0000147-152.210-010-H06/514</t>
  </si>
  <si>
    <t>DE-SP0000147-152.210-010-H06/515</t>
  </si>
  <si>
    <t>DE-SP0000147-152.210-010-H06/516</t>
  </si>
  <si>
    <t>DE-SP0000147-152.210-010-H06/517</t>
  </si>
  <si>
    <t>RT-CT0220164-000.000-000-A12/025</t>
  </si>
  <si>
    <t>RT-CT0220164-000.000-000-A12/026</t>
  </si>
  <si>
    <t>RT-CT0220164-000.000-000-A12/027</t>
  </si>
  <si>
    <t>RT-CT0220164-000.000-000-A12/028</t>
  </si>
  <si>
    <t>MR.DER-0844_24</t>
  </si>
  <si>
    <t>MR.DER-0845_24</t>
  </si>
  <si>
    <t>MR.DER-0846_24</t>
  </si>
  <si>
    <t>MR.DER-0847_24</t>
  </si>
  <si>
    <t>MR.DER-0848_24</t>
  </si>
  <si>
    <t>DE-SP0000331-000.057-010-P02/501</t>
  </si>
  <si>
    <t>DE-SP0000331-000.057-010-P02/502</t>
  </si>
  <si>
    <t>DE-SP0000331-000.057-010-P02/503</t>
  </si>
  <si>
    <t>DE-SP0000331-000.057-010-P02/504</t>
  </si>
  <si>
    <t>DE-SP0000331-000.057-010-P02/505</t>
  </si>
  <si>
    <t>DE-SP0000331-000.057-010-P02/506</t>
  </si>
  <si>
    <t>DE-SP0000331-000.057-010-P02/507</t>
  </si>
  <si>
    <t>DE-SP0000331-000.057-010-P02/508</t>
  </si>
  <si>
    <t>DE-SP0000331-000.057-010-P02/509</t>
  </si>
  <si>
    <t>DE-SP0000331-000.057-010-P02/510</t>
  </si>
  <si>
    <t>DE-SP0000331-000.057-010-P02/511</t>
  </si>
  <si>
    <t>DE-SP0000331-000.057-010-P02/512</t>
  </si>
  <si>
    <t>DE-SP0000331-000.057-010-P02/513</t>
  </si>
  <si>
    <t>DE-SP0000331-000.057-010-P02/514</t>
  </si>
  <si>
    <t>DE-SP0000331-000.057-010-P02/515</t>
  </si>
  <si>
    <t>DE-SP0000331-000.057-010-P02/516</t>
  </si>
  <si>
    <t>DE-SP0000331-000.057-010-P02/517</t>
  </si>
  <si>
    <t>DE-SP0000331-000.057-010-P02/518</t>
  </si>
  <si>
    <t>DE-SP0000331-000.057-010-P02/519</t>
  </si>
  <si>
    <t>DE-SP0000331-000.057-010-P02/520</t>
  </si>
  <si>
    <t>DE-SP0000331-000.057-010-P02/521</t>
  </si>
  <si>
    <t>DE-SP0000331-000.057-010-P02/522</t>
  </si>
  <si>
    <t>DE-SP0000331-000.057-010-P02/523</t>
  </si>
  <si>
    <t>DE-SP0000331-000.057-010-P02/524</t>
  </si>
  <si>
    <t>DE-SP0000331-000.057-010-P02/525</t>
  </si>
  <si>
    <t>DE-SP0000331-000.057-010-P02/526</t>
  </si>
  <si>
    <t>DE-SP0000331-000.057-010-P02/527</t>
  </si>
  <si>
    <t>DE-SP0000331-000.057-010-P02/528</t>
  </si>
  <si>
    <t>DE-SP0000331-000.057-010-P02/529</t>
  </si>
  <si>
    <t>DE-SP0000331-000.057-010-P02/530</t>
  </si>
  <si>
    <t>DE-SP0000331-000.057-010-P02/531</t>
  </si>
  <si>
    <t>DE-SP0000331-000.057-010-P02/532</t>
  </si>
  <si>
    <t>DE-SP0000331-000.057-010-P02/533</t>
  </si>
  <si>
    <t>DE-SP0000331-000.057-010-P02/534</t>
  </si>
  <si>
    <t>DE-SP0000331-000.057-010-P02/535</t>
  </si>
  <si>
    <t>DE-SP0000331-000.057-010-P02/536</t>
  </si>
  <si>
    <t>DE-SP0000331-000.057-010-P02/537</t>
  </si>
  <si>
    <t>DE-SP0000331-000.057-010-P02/538</t>
  </si>
  <si>
    <t>DE-SP0000331-000.057-010-P02/539</t>
  </si>
  <si>
    <t>DE-SP0000331-000.057-010-P02/540</t>
  </si>
  <si>
    <t>DE-SP0000331-000.057-010-P02/541</t>
  </si>
  <si>
    <t>DE-SP0000331-000.057-010-P02/542</t>
  </si>
  <si>
    <t>DE-SP0000331-000.057-010-P02/543</t>
  </si>
  <si>
    <t>MR.DER-0849_24</t>
  </si>
  <si>
    <t>DE-SP0000331-000.057-010-P05/501</t>
  </si>
  <si>
    <t>DE-SP0000331-000.057-010-P05/502</t>
  </si>
  <si>
    <t>DE-SP0000331-000.057-010-P05/503</t>
  </si>
  <si>
    <t>DE-SP0000331-000.057-010-P05/504</t>
  </si>
  <si>
    <t>DE-SP0000331-000.057-010-P05/505</t>
  </si>
  <si>
    <t>DE-SP0000331-000.057-010-P05/506</t>
  </si>
  <si>
    <t>DE-SP0000331-000.057-010-P05/507</t>
  </si>
  <si>
    <t>DE-SP0000331-000.057-010-P05/508</t>
  </si>
  <si>
    <t>DE-SP0000331-000.057-010-P07/501</t>
  </si>
  <si>
    <t>MC-SP0000331-000.057-010-P09/501</t>
  </si>
  <si>
    <t>MC-SP0000331-000.057-010-P09/502</t>
  </si>
  <si>
    <t>PROJETO EXECUTIVO DE PAVIMENTAÇÃO - REPARO PROFUNDO LOCALIZADO</t>
  </si>
  <si>
    <t>MR.DER-0850_24</t>
  </si>
  <si>
    <t>MR.DER-0851_24</t>
  </si>
  <si>
    <t>2023 12 20 SP097-R-031_P02-P05-P07_A1.doc</t>
  </si>
  <si>
    <t>2024 10 24 SP097-R-031_P02_P05_P07_MC_A2.doc</t>
  </si>
  <si>
    <t>2024.03.20_R-031_SP331_G02.doc</t>
  </si>
  <si>
    <t>2024 04 05- Projeto Executivo A1- Planta e Perfil - SP331.xls</t>
  </si>
  <si>
    <t>2024 03 25- Projeto Executivo A1- Planta e Perfil - SP331.xls</t>
  </si>
  <si>
    <t>2024 08 30- Projeto Executivo A2- Planta e Perfil e MC - SP331.xls</t>
  </si>
  <si>
    <t>2025 04 05- Projeto Executivo A1- Planta e Perfil - SP331.xls</t>
  </si>
  <si>
    <t>2026 04 05- Projeto Executivo A1- Planta e Perfil - SP331.xls</t>
  </si>
  <si>
    <t>2027 04 05- Projeto Executivo A1- Planta e Perfil - SP331.xls</t>
  </si>
  <si>
    <t>2028 04 05- Projeto Executivo A1- Planta e Perfil - SP331.xls</t>
  </si>
  <si>
    <t>2029 04 05- Projeto Executivo A1- Planta e Perfil - SP331.xls</t>
  </si>
  <si>
    <t>2030 04 05- Projeto Executivo A1- Planta e Perfil - SP331.xls</t>
  </si>
  <si>
    <t>2031 04 05- Projeto Executivo A1- Planta e Perfil - SP331.xls</t>
  </si>
  <si>
    <t>2032 04 05- Projeto Executivo A1- Planta e Perfil - SP331.xls</t>
  </si>
  <si>
    <t>2033 04 05- Projeto Executivo A1- Planta e Perfil - SP331.xls</t>
  </si>
  <si>
    <t>2034 04 05- Projeto Executivo A1- Planta e Perfil - SP331.xls</t>
  </si>
  <si>
    <t>2035 04 05- Projeto Executivo A1- Planta e Perfil - SP331.xls</t>
  </si>
  <si>
    <t>2036 04 05- Projeto Executivo A1- Planta e Perfil - SP331.xls</t>
  </si>
  <si>
    <t>2037 04 05- Projeto Executivo A1- Planta e Perfil - SP331.xls</t>
  </si>
  <si>
    <t>2038 04 05- Projeto Executivo A1- Planta e Perfil - SP331.xls</t>
  </si>
  <si>
    <t>2039 04 05- Projeto Executivo A1- Planta e Perfil - SP331.xls</t>
  </si>
  <si>
    <t>2040 04 05- Projeto Executivo A1- Planta e Perfil - SP331.xls</t>
  </si>
  <si>
    <t>2041 04 05- Projeto Executivo A1- Planta e Perfil - SP331.xls</t>
  </si>
  <si>
    <t>2042 04 05- Projeto Executivo A1- Planta e Perfil - SP331.xls</t>
  </si>
  <si>
    <t>2043 04 05- Projeto Executivo A1- Planta e Perfil - SP331.xls</t>
  </si>
  <si>
    <t>2044 04 05- Projeto Executivo A1- Planta e Perfil - SP331.xls</t>
  </si>
  <si>
    <t>2045 04 05- Projeto Executivo A1- Planta e Perfil - SP331.xls</t>
  </si>
  <si>
    <t>2046 04 05- Projeto Executivo A1- Planta e Perfil - SP331.xls</t>
  </si>
  <si>
    <t>2047 04 05- Projeto Executivo A1- Planta e Perfil - SP331.xls</t>
  </si>
  <si>
    <t>2048 04 05- Projeto Executivo A1- Planta e Perfil - SP331.xls</t>
  </si>
  <si>
    <t>2049 04 05- Projeto Executivo A1- Planta e Perfil - SP331.xls</t>
  </si>
  <si>
    <t>2050 04 05- Projeto Executivo A1- Planta e Perfil - SP331.xls</t>
  </si>
  <si>
    <t>2051 04 05- Projeto Executivo A1- Planta e Perfil - SP331.xls</t>
  </si>
  <si>
    <t>2052 04 05- Projeto Executivo A1- Planta e Perfil - SP331.xls</t>
  </si>
  <si>
    <t>2053 04 05- Projeto Executivo A1- Planta e Perfil - SP331.xls</t>
  </si>
  <si>
    <t>2054 04 05- Projeto Executivo A1- Planta e Perfil - SP331.xls</t>
  </si>
  <si>
    <t>2055 04 05- Projeto Executivo A1- Planta e Perfil - SP331.xls</t>
  </si>
  <si>
    <t>2056 04 05- Projeto Executivo A1- Planta e Perfil - SP331.xls</t>
  </si>
  <si>
    <t>2057 04 05- Projeto Executivo A1- Planta e Perfil - SP331.xls</t>
  </si>
  <si>
    <t>2058 04 05- Projeto Executivo A1- Planta e Perfil - SP331.xls</t>
  </si>
  <si>
    <t>2059 04 05- Projeto Executivo A1- Planta e Perfil - SP331.xls</t>
  </si>
  <si>
    <t>2060 04 05- Projeto Executivo A1- Planta e Perfil - SP331.xls</t>
  </si>
  <si>
    <t>2061 04 05- Projeto Executivo A1- Planta e Perfil - SP331.xls</t>
  </si>
  <si>
    <t>2062 04 05- Projeto Executivo A1- Planta e Perfil - SP331.xls</t>
  </si>
  <si>
    <t>2063 04 05- Projeto Executivo A1- Planta e Perfil - SP331.xls</t>
  </si>
  <si>
    <t>2064 04 05- Projeto Executivo A1- Planta e Perfil - SP331.xls</t>
  </si>
  <si>
    <t>2065 04 05- Projeto Executivo A1- Planta e Perfil - SP331.xls</t>
  </si>
  <si>
    <t>2066 04 05- Projeto Executivo A1- Planta e Perfil - SP331.xls</t>
  </si>
  <si>
    <t>2067 04 05- Projeto Executivo A1- Planta e Perfil - SP331.xls</t>
  </si>
  <si>
    <t>2024.04.10_R-031_SP331_G02_A1.doc</t>
  </si>
  <si>
    <t>2024 10 25-R-031_RevisãoA_G13.docx</t>
  </si>
  <si>
    <t>2024 05 23- Projeto Executivo A- Planta e Perfil e NS - SP331.xls</t>
  </si>
  <si>
    <t>2024 05 24- Projeto Executivo A2- Planta e Perfil e MC - SP331.xls</t>
  </si>
  <si>
    <t>2024 10 25- Projeto Executivo A- Planta e Perfil - SP331.xls</t>
  </si>
  <si>
    <t>2024 07 17- Projeto Executivo A- Planta e Perfil - SP331.xls</t>
  </si>
  <si>
    <t>2024 07 17- Projeto Executivo A2- Planta e Perfil e MC - SP331.xls</t>
  </si>
  <si>
    <t>2024 09 24- Projeto Executivo A2- Planta e Perfil e MC - SP331.xls</t>
  </si>
  <si>
    <t>2024.05.06_R-031_SP331_010_G02_A.doc</t>
  </si>
  <si>
    <t>2024.05.10_R-031_SP331_010_G02_A.doc</t>
  </si>
  <si>
    <t>2024-06-21-R-031_RevisãoA2_G14.doc</t>
  </si>
  <si>
    <t>2024-10-23-R-031_RevisãoA1_G13.doc</t>
  </si>
  <si>
    <t>2023 01 24-R-031_RevisãoB1_e_A_G13.doc</t>
  </si>
  <si>
    <t xml:space="preserve">SPA 045/127 - RODOVIA VALÉRIO PEDRO DA SILVEIRA MARTINS
TRECHO 4: Restauração/Melhoria D2 - SPA 045/127 / Rio das Pedras entre os km 0,000 e o km 6,300 DR-13 </t>
  </si>
  <si>
    <t xml:space="preserve">SP 253 - RODOVIA DEPUTADO JOÃO BRAVO CALDEIRA 
TRECHO 5: Restauração/Melhoria D3 - SP 253 Caconde / Tapiratiba (SP 350) entre os km 0,000 e o km 18,700 DR-13;                                    </t>
  </si>
  <si>
    <t>PROGRAMAÇÃO DE SONDAGENS A TRADO E POÇOS</t>
  </si>
  <si>
    <t>RELATÓRIO TÉCNICO DE AVALIAÇÃO ESTRUTURAL DO PAVIMENTO</t>
  </si>
  <si>
    <t>PROJETO EXECUTIVO DE DRENAGEM-PLANTA DE BACIAS</t>
  </si>
  <si>
    <t>2023.05.17_R-031_SP-268_G02-A1.doc</t>
  </si>
  <si>
    <t>PROJETO FUNCIONAL DE GEOMETRIA</t>
  </si>
  <si>
    <t>PROJETO GEOMÉTRICO EXECUTIVO - TABELAS DE CURVA DE BORDO</t>
  </si>
  <si>
    <t>MEMÓRIA DE CÁLCULO DE ALINHAMENTO HORIZONTAL E VERTICAL</t>
  </si>
  <si>
    <t>2024 11 01- Projeto Executivo B1 - Planta e Perfil -SP268.xls</t>
  </si>
  <si>
    <t>2024 10 17 SP268-R-031_RevisãoB1.doc</t>
  </si>
  <si>
    <t>2024.01.17_R-031_SP-268_G12_A.doc</t>
  </si>
  <si>
    <t>PESQUISA DE TRAFEGO MOTORIZADO E DE BICICLETAS</t>
  </si>
  <si>
    <t>ESTUDO DE TRÁFEGO</t>
  </si>
  <si>
    <t>PROJETO EXECUTIVO DE INTERFERÊNCIAS</t>
  </si>
  <si>
    <t>X</t>
  </si>
  <si>
    <t>PROJETO EXECUTIVO DE GEOMETRIA -TABELA DE ALINHAMENTO HORIZONTAL</t>
  </si>
  <si>
    <t>SP 249 – RODOVIA PEDRO RODRIGUES GARCIA
TRECHO 7: Restauração/Melhoria D14 - SP 249 Araçaiba / Ribeirão Branco entre o km 24,820 e o km 45,180 DR-02;</t>
  </si>
  <si>
    <t>MR.DER-0472_23-Entrega Final</t>
  </si>
  <si>
    <t>PROGRAMAÇÃO DE SONDAGENS A TRADO E POÇOS-PLANTA</t>
  </si>
  <si>
    <t xml:space="preserve">SP 259 - RODOVIA CAMINHO PAULISTA DAS TROPAS 
TRECHO 8: Restauração/Melhoria D19 - SP 259 Itararé / SP 249  (Pavimentação) entre o km 308,800 e o km 353,800 DR-02;                         </t>
  </si>
  <si>
    <t>RELATÓRIO DE CARACTERIZAÇÃO E ANÁLISE AMBIENTAL PRELIMINAR</t>
  </si>
  <si>
    <t>2023 12 20 SP097-R-031_RevisãoD1_G13.doc</t>
  </si>
  <si>
    <t>2024.05.17_R-031_G02_B1-SP097.doc</t>
  </si>
  <si>
    <t>2024.05.31_R-031_G02_B-SP097.doc</t>
  </si>
  <si>
    <t>2024 01 04 SP097-R-031_RevisãoD_G13.doc</t>
  </si>
  <si>
    <t>2024.05.31_R-031_10_SP-097, G12, G14_Aprovado.doc</t>
  </si>
  <si>
    <t>2024.05.17_R-031_10_SP-097, G12, G14_REVISAO.doc</t>
  </si>
  <si>
    <t>2024.04 10_R-031_10_SP-097, G14_D1.doc</t>
  </si>
  <si>
    <t>2024.05.17_R-031_10_SP-097, G14_D.doc</t>
  </si>
  <si>
    <t>2024 02 15-R-031_RevisãoA1_G14.docx</t>
  </si>
  <si>
    <t>2024 09 24-R-031_RevisãoA1_G13.docx</t>
  </si>
  <si>
    <t>2024 04 10-R-031_RevisãoA2_G14.docx</t>
  </si>
  <si>
    <t>2024 07 10-R-031_RevisãoA3_G14.docx</t>
  </si>
  <si>
    <t>2024 10 25-F02_revisão A-SP331.xls</t>
  </si>
  <si>
    <t>2024 08 30-F03_revisão B1-SP331.xls</t>
  </si>
  <si>
    <t>2024 08 30-F03_revisão A3-SP331.xls</t>
  </si>
  <si>
    <t>2024 10 25-F03_revisão B-SP331.xls</t>
  </si>
  <si>
    <t>2024 08 30-F07_revisão A-SP331.xls</t>
  </si>
  <si>
    <t>2024 09 24-F03 e F07.020_revisão B1-SP331.xls</t>
  </si>
  <si>
    <t>2024 09 24-F07.020_revisão A-SP331.xls</t>
  </si>
  <si>
    <t>2024 09 24-F07.020_revisão A3-SP331.xls</t>
  </si>
  <si>
    <t>2024 10 25 - NS - SP331.xls</t>
  </si>
  <si>
    <t>2024 10 31-R-031_RevisãoA1_P02-P05-P07-MC.docx</t>
  </si>
  <si>
    <t>2024 10 24-R-031_RevisãoA1_P02-P05-P07-MC.docx</t>
  </si>
  <si>
    <t>R-31_2024.04.12_RT_H01_SP331-TH-10.doc</t>
  </si>
  <si>
    <t>R-31_2024.09.19_RT_H01_REVA.doc</t>
  </si>
  <si>
    <t>2023.02.27_R-031_Interferências_A1.doc</t>
  </si>
  <si>
    <t>2024.04.17_R-031_Interferências_A2.doc</t>
  </si>
  <si>
    <t>2024.07.05_R-031_Interferências_A3.doc</t>
  </si>
  <si>
    <t>2024.09.27_R-031_Interferências_A.doc</t>
  </si>
  <si>
    <t>2024.07.03_R-031_Desapropriação_A1.doc</t>
  </si>
  <si>
    <t>2024.07.23_R-031_Desapropriação_A.doc</t>
  </si>
  <si>
    <t>2024.09.18_R-031_Desapropriação_B1.doc</t>
  </si>
  <si>
    <t>2024.11.01_R-031_Desapropriação_B.doc</t>
  </si>
  <si>
    <t>2024 20 09 SP097-R-031.doc</t>
  </si>
  <si>
    <t>2024 25 09 SP097-R-031.doc</t>
  </si>
  <si>
    <t>2024 25 06 SP097-R-031_RevisãoA-P02_P05.doc</t>
  </si>
  <si>
    <t>2024 25 06 SP097-R-031_Revisão_MC-P09.doc</t>
  </si>
  <si>
    <t>2024 24 05 SP097-R-031_RevisãoA4-P02_P05.doc</t>
  </si>
  <si>
    <t>2024 24 05 SP097-R-031_RevisãoA4_MCC-P09.doc</t>
  </si>
  <si>
    <t>2024 24 04 SP097-R-031_RevisãoA1_MC-P09.doc</t>
  </si>
  <si>
    <t>2024 18 04 SP097-R-031_RevisãoA3-P02_P05.doc</t>
  </si>
  <si>
    <t>2024 18 04 SP097-R-031_RevisãoA3_MC-P09.doc</t>
  </si>
  <si>
    <t>2024 09 10 SP097-R-031.doc</t>
  </si>
  <si>
    <t>RECUSADO/06/06/2024</t>
  </si>
  <si>
    <t>2024_04_25_R-031_rEVISÃO.doc</t>
  </si>
  <si>
    <t>2024_06_03_R-031_REVISÃO.doc</t>
  </si>
  <si>
    <t>2024_06_28_R-031_REVISÃO.doc</t>
  </si>
  <si>
    <t>2024_09_17_R-031_REVISÃO.doc</t>
  </si>
  <si>
    <t>2024_09_25_R-031_REVISÃO.doc</t>
  </si>
  <si>
    <t>2024_09_25_R-031_SUBSTITUIÇÃO.doc</t>
  </si>
  <si>
    <t>2024_09_25_R-031_REVISÃO.xlsx</t>
  </si>
  <si>
    <t>2024_10_09_R-031_REVISAO.doc</t>
  </si>
  <si>
    <t>2022 12 15-R031_F07-A1.xls</t>
  </si>
  <si>
    <t>2023 10 25-R031_F07-F09-A1-A2.xls</t>
  </si>
  <si>
    <t>2024 01 18-R031_F02-F03-F07-F09-A1-A2-A3-A.xls</t>
  </si>
  <si>
    <t>2024 03 22-R031_F02-F03-F09-F07-A2-A4-A-B1.xls</t>
  </si>
  <si>
    <t>2024 04 10-R031_F02-F03-F07-F09-A1-A2-A.xls</t>
  </si>
  <si>
    <t>2024 05 10-R031_F02-F03-F07-F09-A1-A-B1.xls</t>
  </si>
  <si>
    <t>2024 05 24-R031_F02-F03-F07-F09-A-B.xls</t>
  </si>
  <si>
    <t>'''</t>
  </si>
  <si>
    <t>2024 05 27-R031_F07-A.xls</t>
  </si>
  <si>
    <t>2024 06 25-R031_F02-F07-A-B.xls</t>
  </si>
  <si>
    <t>2024 09 20-R031_F02-F03-F07-A-B-C.xls</t>
  </si>
  <si>
    <t>2023 10 25-R031_F05-A1.xls</t>
  </si>
  <si>
    <t>2024 01 18-R031_F05-A2.xls</t>
  </si>
  <si>
    <t>2024 03 22-R031_F05-A.xls</t>
  </si>
  <si>
    <t>2024 01 24-R031_P01-A1.xls</t>
  </si>
  <si>
    <t>2024 04 17-R031_P01-A-A2.xls</t>
  </si>
  <si>
    <t>2024 05 17-R031_P01-A-B1.xls</t>
  </si>
  <si>
    <t>2024 06 25-R031_P01-A.xls</t>
  </si>
  <si>
    <t>2024 09 27-R031_P01-B1-C1.xls</t>
  </si>
  <si>
    <t>2024 10 09-R031_P01-B-C.xls</t>
  </si>
  <si>
    <t>2024 04 23-R-031-Q02 e Q03-A1.xls</t>
  </si>
  <si>
    <t>2024 05 29-R-031-Q02 e Q03-A2.xls</t>
  </si>
  <si>
    <t>2024 06 28-R-031-Q02 e Q03-A3.xls</t>
  </si>
  <si>
    <t>2024 07 05-R-031-Q02 e Q03-A.xls</t>
  </si>
  <si>
    <t>2024 07 25-R-031-Q03-B1.xls</t>
  </si>
  <si>
    <t>2024 08 02-R-031-Q03-B.xls</t>
  </si>
  <si>
    <t>2024 09 25-R-031-Q02-Q03-B1-C1.xls</t>
  </si>
  <si>
    <t>2024 10 04-R-031-Q02-Q03-B-C.xls</t>
  </si>
  <si>
    <t>2024 04 23-R031-Q04-Q05-A1.xls</t>
  </si>
  <si>
    <t>2024 05 29-R031-Q04-Q05-A2.xls</t>
  </si>
  <si>
    <t>2024 06 28-R031-Q04-Q05-A3.xls</t>
  </si>
  <si>
    <t>2024 07 05-R031-Q04-Q05-A.xls</t>
  </si>
  <si>
    <t>2024 07 25-R031-Q05-B1.xls</t>
  </si>
  <si>
    <t>2024 09 25-R031-Q04-Q05-B1-C1.xls</t>
  </si>
  <si>
    <t>2024 10 04-R031-Q04-Q05-B-C.xls</t>
  </si>
  <si>
    <t>2024 05 22_R-031_10_SP-097_Q07.doc</t>
  </si>
  <si>
    <t>2024 06 19_R-031_Q07-A2.doc</t>
  </si>
  <si>
    <t>2024 08 21_R-031_Q07-A3.doc</t>
  </si>
  <si>
    <t>2024 10 09_R-031_Q07-A.doc</t>
  </si>
  <si>
    <t>2024 10 23_R-031_Q07-B1.doc</t>
  </si>
  <si>
    <t xml:space="preserve">SP 129 – RODOVIA VICENTE PALMA / RODOVIA GLADYS BERNARDES  MINHOTO                                                                                        
TRECHO 11: Atualização F4 - SP 129 Boituva / Tatuí   entre o km 0,000 e o km 29,850 DR-02; </t>
  </si>
  <si>
    <t>2024.02.06_R-031_SP-129_G02.doc</t>
  </si>
  <si>
    <t>2023.03.22_R-031_SP-129_G02.doc</t>
  </si>
  <si>
    <t>2023 07 18-R-031_RevisãoB1-G13.doc</t>
  </si>
  <si>
    <t>MR.DER-0852_24</t>
  </si>
  <si>
    <t>MR.DER-0853_24</t>
  </si>
  <si>
    <t>DE-SP0000147-152.210-020-Q02/501</t>
  </si>
  <si>
    <t>DE-SP0000147-152.210-020-Q02/502</t>
  </si>
  <si>
    <t>DE-SP0000147-152.210-020-Q02/503</t>
  </si>
  <si>
    <t>DE-SP0000147-152.210-020-Q02/504</t>
  </si>
  <si>
    <t>DE-SP0000147-152.210-020-Q03/501</t>
  </si>
  <si>
    <t>DE-SP0000147-152.210-020-Q03/502</t>
  </si>
  <si>
    <t>DE-SP0000147-152.210-020-Q03/503</t>
  </si>
  <si>
    <t>DE-SP0000147-152.210-020-Q03/504</t>
  </si>
  <si>
    <t>DE-SP0000147-152.210-020-Q03/505</t>
  </si>
  <si>
    <t>DE-SP0000147-152.210-020-Q03/506</t>
  </si>
  <si>
    <t>DE-SP0000147-152.210-020-Q03/507</t>
  </si>
  <si>
    <t>DE-SP0000147-152.210-020-Q03/508</t>
  </si>
  <si>
    <t>MC-SP0000147-152.210-020-Q04/501</t>
  </si>
  <si>
    <t>MD-SP0000147-152.210-020-Q05/501</t>
  </si>
  <si>
    <t>PROJETO EXECUTIVO DE TERRAPLENAGEM - PLANTA DE DISTRIBUIÇÃO DE VOLUMES</t>
  </si>
  <si>
    <t>PROJETO EXECUTIVO DE TERRAPLENAGEM - PERFIL DE DISTRIBUIÇÃO DE VOLUMES</t>
  </si>
  <si>
    <t>MR.DER-0854_24</t>
  </si>
  <si>
    <t>MR.DER-0857_24</t>
  </si>
  <si>
    <t>DE-SP0000097-013.023-000-H04/101</t>
  </si>
  <si>
    <t xml:space="preserve">PROJETO EXECUTIVO DE DRENAGEM-PLANTA </t>
  </si>
  <si>
    <t>DE-SP0000097-013.023-000-H06/101</t>
  </si>
  <si>
    <t>MR.DER-0858_24</t>
  </si>
  <si>
    <t>MR.DER-0859_24</t>
  </si>
  <si>
    <t>MR.DER-0860_24</t>
  </si>
  <si>
    <t>MR.DER-0831_24-SP 147</t>
  </si>
  <si>
    <t>2024 10 14-R-031_Desenhos-LOTE_20.doc</t>
  </si>
  <si>
    <t>2024 10 14-R-031_MC-LOTE_20.doc</t>
  </si>
  <si>
    <t>2024_04_03_R-031_C0849_Segmento F6 - SP 147_A1 - EST HIDROL.doc</t>
  </si>
  <si>
    <t>2024_07_03_R-031_C0849_Segmento F6 - SP 147_A2 - EST HIDROL.doc</t>
  </si>
  <si>
    <t>2024_10_10_R-031_C0849_Segmento F6 - SP 147_A3_A - EST HIDROL.doc</t>
  </si>
  <si>
    <t>2024_10_23_R-031_C0849_Segmento F6 - SP 147_A - EST HIDROL.doc</t>
  </si>
  <si>
    <t>2024 11 18-R031_Q04-Q05-Emissão incial.xls</t>
  </si>
  <si>
    <t>2024 11 18-R031_Q02-Q03-Emissão incial.xls</t>
  </si>
  <si>
    <t>2024 09 18-R031_P01-Emissão incial.xls</t>
  </si>
  <si>
    <t>2024 10 18-R031_P01-A2-A.xls</t>
  </si>
  <si>
    <t>2024 07 19-R031_F07-F09-Emissão incial.xls</t>
  </si>
  <si>
    <t>2024 07 19-R031_F05-Emissão incial.xls</t>
  </si>
  <si>
    <t>2024 09 02-R031_F02-F03-F09-Emissão incial.xls</t>
  </si>
  <si>
    <t>2024 09 02-R031_F07-F09-A2-A.xls</t>
  </si>
  <si>
    <t>2024 09 10-R031_F07-F09-A-B1.xls</t>
  </si>
  <si>
    <t>2024 09 25-R031_F07-A.xls</t>
  </si>
  <si>
    <t>2024 10 09-R031_F02-F03-F09-A2-A.xls</t>
  </si>
  <si>
    <t>2024 10 18-R031_F09-Emissão incial.xls</t>
  </si>
  <si>
    <t>2024 11 25-R031_F07-MC aprovado.xls</t>
  </si>
  <si>
    <t>2024 04 24-R-031_RevisãoB1_G13.doc</t>
  </si>
  <si>
    <t>2024 04 17-R-031_RevisãoA3_G14.doc</t>
  </si>
  <si>
    <t>MC-SP0000147-152.210-020-F07/501</t>
  </si>
  <si>
    <t>MC-SP0000147-152.210-020-F07/502</t>
  </si>
  <si>
    <t>2024 04 10 - Revisão A2 H01.doc</t>
  </si>
  <si>
    <t>2024 08 21 - Revisão A-H01.doc</t>
  </si>
  <si>
    <t>2024 09 18 - Revisão B1-H01.doc</t>
  </si>
  <si>
    <t>2024 10 09 - Revisão B-H01.doc</t>
  </si>
  <si>
    <t>2024.05.03_R-031_2_SP-097_G01,G12,G14.doc</t>
  </si>
  <si>
    <t>2024.05.17_R-031_2_SP-097_G12.doc</t>
  </si>
  <si>
    <t>2024.06.07_R-031_2_SP-097_G12.doc</t>
  </si>
  <si>
    <t>2024.06.12_R-031_2_SP-097_G12.doc</t>
  </si>
  <si>
    <t>2024.02.12_R-031_G18_SP097.doc</t>
  </si>
  <si>
    <t>2023 12 20 SP097-R-031_G13_C1.doc</t>
  </si>
  <si>
    <t>2024.01.29_R-031_G15_OAE-17+000.doc</t>
  </si>
  <si>
    <t>2024.02.16_R-031_G15_OAE-17+000.doc</t>
  </si>
  <si>
    <t>2024.03.04_R-031_G15_OAE-17+000.doc</t>
  </si>
  <si>
    <t>2024.03.28_R-031_G15_OAE-17+000.doc</t>
  </si>
  <si>
    <t>2024.04.28_R-031_G15_OAE-17+000.doc</t>
  </si>
  <si>
    <t>2024.02.14_R-031_2_SP-097_G01,G12_A.doc</t>
  </si>
  <si>
    <t>2024 02 23-R-031_PL-SP0000331-000.057-101-A07-501_A1.docx</t>
  </si>
  <si>
    <t>2024 02 23-R-031_PL-SP0000331-000.057-102-A07-501_A1.docx</t>
  </si>
  <si>
    <t>2024 02 23-R-031_PL-SP0000331-000.057-103-A07-501_A1.docx</t>
  </si>
  <si>
    <t>2024 02 23-R-031_PL-SP0000331-000.057-104-A07-501_A1.docx</t>
  </si>
  <si>
    <t>2024 04 12-R-031_PL-SP0000331-000.057-105-A07-501_A1.docx</t>
  </si>
  <si>
    <t>2024 03 15-R-031_PL-SP0000331-000.057-106-A07-501_A1.docx</t>
  </si>
  <si>
    <t>2024 03 27-R-031_PL-SP0000331-000.057-107-A07-501_A1.docx</t>
  </si>
  <si>
    <t>2024 03 15-R-031_PL-SP0000331-000.057-108-A07-501_A1.docx</t>
  </si>
  <si>
    <t>2024 03 15-R-031_PL-SP0000331-000.057-109-A07-501_A1.docx</t>
  </si>
  <si>
    <t>2024 03 15-R-031_PL-SP0000331-000.057-110-A07-501_A1.docx</t>
  </si>
  <si>
    <t>2024 03 06-R-031_PL-SP0000331-000.057-101E104-A07-501_A.docx</t>
  </si>
  <si>
    <t>2024 03 27-R-031_PL-SP0000331-000.057-102-A07-501_A.docx</t>
  </si>
  <si>
    <t>2024 04 26-R-031_PL-SP0000331-000.057-103E105-A07-501_A.docx</t>
  </si>
  <si>
    <t>2024 04 12-R-031_PL-SP0000331-000.057-106A109-A07-501_A.docx</t>
  </si>
  <si>
    <t>2024 04 17-R-031_PL-SP0000331-000.057-110-A07-501_A.docx</t>
  </si>
  <si>
    <t>2024 04 24-R-031_PL-SP0000331-000.057-101E108-A07-501_B1.docx</t>
  </si>
  <si>
    <t>2024 05 08-R-031_PL-SP0000331-000.057-101E108-A07-501_B1.docx</t>
  </si>
  <si>
    <t>PROJETO EXECUTIVO DE SINALIZAÇÃO HORIZONTAL, VERTICAL E DISPOSITIVOS DE SEGURANÇA-DETALHES DE SINALIZAÇÃO HORIZONTAL</t>
  </si>
  <si>
    <t>PROJETO EXECUTIVO DE SINALIZAÇÃO HORIZONTAL, VERTICAL E DISPOSITIVOS DE SEGURANÇA-DETALHES DE SINALIZAÇÃO VERTICAL</t>
  </si>
  <si>
    <t>PROJETO EXECUTIVO DE SINALIZAÇÃO HORIZONTAL, VERTICAL E DISPOSITIVOS DE SEGURANÇA-DETALHES DE DISPOSITIVOS DE SEGURANÇA</t>
  </si>
  <si>
    <t>PROJETO EXECUTIVO DE SINALIZAÇÃO HORIZONTAL, VERTICAL E DISPOSITIVOS DE SEGURANÇA-PLANTA E PERFIL</t>
  </si>
  <si>
    <t>MR.DER-0861_24</t>
  </si>
  <si>
    <t>MR.DER-0862_24</t>
  </si>
  <si>
    <t>PROJETO EXECUTIVO DE DRENAGEM-PERFIS DE BUEIRO</t>
  </si>
  <si>
    <t>DE-SP0000268-218.222-000-H06/003</t>
  </si>
  <si>
    <t>MR.DER-0863_24</t>
  </si>
  <si>
    <t>DE-SP0000097-013.023-000-D01/006</t>
  </si>
  <si>
    <t>DE-SP0000097-013.023-000-D01/007</t>
  </si>
  <si>
    <t>DE-SP0000097-013.023-000-D01/008</t>
  </si>
  <si>
    <t>PROJETO EXECUTIVO DE DESAPROPRIAÇÃO</t>
  </si>
  <si>
    <t>MR.DER-0864_24</t>
  </si>
  <si>
    <t>PROJETO EXECUTIVO DE SINALIZAÇÃO E SEGURANÇA-DETALHES DE SINALIZAÇÃO HORIZONTAL</t>
  </si>
  <si>
    <t>PROJETO EXECUTIVO DE SINALIZAÇÃO E SEGURANÇA-DETALHES DE SINALIZAÇÃO VERTICAL</t>
  </si>
  <si>
    <t>PROJETO EXECUTIVO DE SINALIZAÇÃO E SEGURANÇA-DETALHES DE DISPOSITIVOS DE SEGURANÇA</t>
  </si>
  <si>
    <t>PROJETO EXECUTIVO DE SINALIZAÇÃO E SEGURANÇA-PLANTA E PERFIL</t>
  </si>
  <si>
    <t>MR.DER-0865_24</t>
  </si>
  <si>
    <t>MR.DER-0866_24</t>
  </si>
  <si>
    <t>MR.DER-0856_24-Entrega Final-D01</t>
  </si>
  <si>
    <t>DE-SP0000331-000.057-020-H01/501</t>
  </si>
  <si>
    <t>DE-SP0000331-000.057-020-H01/502</t>
  </si>
  <si>
    <t>DE-SP0000331-000.057-020-H01/503</t>
  </si>
  <si>
    <t>DE-SP0000331-000.057-020-H01/504</t>
  </si>
  <si>
    <t>DE-SP0000331-000.057-020-H01/505</t>
  </si>
  <si>
    <t>RT-SP0000331-000.057-020-H01/501</t>
  </si>
  <si>
    <t>MR.DER-0867_24</t>
  </si>
  <si>
    <t>MR.DER-0744_24</t>
  </si>
  <si>
    <t>MR.DER-0870_24</t>
  </si>
  <si>
    <t>MR.DER-0869_24</t>
  </si>
  <si>
    <t>CARACTERIZAÇÃO DAS ÁREAS DE EMPRÉSTIMO (AE)</t>
  </si>
  <si>
    <t>RT-SP0000147-152.210-020-Q07/501</t>
  </si>
  <si>
    <t>MR.DER-0868_24</t>
  </si>
  <si>
    <t>R-31_2024.11.28_RT_H01_SP331-TH-20.doc</t>
  </si>
  <si>
    <t>R-31_2024.10 25_RT_H01_SP331-TH-10.doc</t>
  </si>
  <si>
    <t>DESVIO</t>
  </si>
  <si>
    <t>DE-SP0000147-152.210-020-B02/501</t>
  </si>
  <si>
    <t>DE-SP0000147-152.210-020-B02/502</t>
  </si>
  <si>
    <t>DE-SP0000147-152.210-020-B02/503</t>
  </si>
  <si>
    <t>DE-SP0000147-152.210-020-B02/504</t>
  </si>
  <si>
    <t>DE-SP0000147-152.210-020-B02/505</t>
  </si>
  <si>
    <t>DE-SP0000147-152.210-020-B02/506</t>
  </si>
  <si>
    <t>DE-SP0000147-152.210-020-B02/507</t>
  </si>
  <si>
    <t>DE-SP0000147-152.210-020-B02/508</t>
  </si>
  <si>
    <t>DE-SP0000147-152.210-020-B02/509</t>
  </si>
  <si>
    <t>DE-SP0000147-152.210-020-B02/510</t>
  </si>
  <si>
    <t>DE-SP0000147-152.210-020-B02/511</t>
  </si>
  <si>
    <t>DE-SP0000147-152.210-020-B02/512</t>
  </si>
  <si>
    <t>DE-SP0000147-152.210-020-B02/513</t>
  </si>
  <si>
    <t>DE-SP0000147-152.210-020-B02/514</t>
  </si>
  <si>
    <t>DE-SP0000147-152.210-020-B02/515</t>
  </si>
  <si>
    <t>DE-SP0000147-152.210-020-B02/516</t>
  </si>
  <si>
    <t>DE-SP0000147-152.210-020-B02/517</t>
  </si>
  <si>
    <t>DE-SP0000147-152.210-020-B02/518</t>
  </si>
  <si>
    <t>DE-SP0000147-152.210-020-B02/519</t>
  </si>
  <si>
    <t>DE-SP0000147-152.210-020-B02/520</t>
  </si>
  <si>
    <t>DE-SP0000147-152.210-020-B02/521</t>
  </si>
  <si>
    <t>DE-SP0000147-152.210-020-B02/522</t>
  </si>
  <si>
    <t>DE-SP0000147-152.210-020-B02/523</t>
  </si>
  <si>
    <t>DE-SP0000147-152.210-020-B02/524</t>
  </si>
  <si>
    <t>DE-SP0000147-152.210-020-B02/525</t>
  </si>
  <si>
    <t>MR.DER-0872_24</t>
  </si>
  <si>
    <t>A5</t>
  </si>
  <si>
    <t>MR.DER-0871_24</t>
  </si>
  <si>
    <t>2024 12 06-R-031_RevisãoA5_G14.doc</t>
  </si>
  <si>
    <t>2024 12 06-R-031_RevisãoB_G13.doc</t>
  </si>
  <si>
    <t>MR.DER-0873_24</t>
  </si>
  <si>
    <t>2024 12 12 - Revisão_A2_Segmento D06 - Planta de bacias_Rel Hidrol.doc</t>
  </si>
  <si>
    <t>NÃO APROVADO,</t>
  </si>
  <si>
    <t>MR.DER-0879_24</t>
  </si>
  <si>
    <t>MR.DER-0878_24</t>
  </si>
  <si>
    <t>MR.DER-0877_24</t>
  </si>
  <si>
    <t>MR.DER-0876_24</t>
  </si>
  <si>
    <t>MR.DER-0875_24</t>
  </si>
  <si>
    <t>MR.DER-0883_24</t>
  </si>
  <si>
    <t>MR.DER-0882_24</t>
  </si>
  <si>
    <t>MR.DER-0881_24</t>
  </si>
  <si>
    <t>DE-SP0000147-152.210-010-F03/509</t>
  </si>
  <si>
    <t>DE-SP0000147-152.210-010-F03/510</t>
  </si>
  <si>
    <t>MR.DER-0884_24</t>
  </si>
  <si>
    <t>MR.DER-0880_24</t>
  </si>
  <si>
    <t>MR.DER-0885_25</t>
  </si>
  <si>
    <t>RT-CT0220164-000.000-000-A12/029</t>
  </si>
  <si>
    <t>MR.DER-0886_25</t>
  </si>
  <si>
    <t>D2</t>
  </si>
  <si>
    <t>MR.DER-0887_25</t>
  </si>
  <si>
    <t>MR.DER-0892_25</t>
  </si>
  <si>
    <t>MR.DER-0894_25</t>
  </si>
  <si>
    <t>MR.DER-0893_25</t>
  </si>
  <si>
    <t>MR.DER-0891_25</t>
  </si>
  <si>
    <t>MR.DER-0890_25-SP 097-D-Entrega Final-C01</t>
  </si>
  <si>
    <t>DE-SP0000097-013.023-000-B02/003</t>
  </si>
  <si>
    <t>DE-SP0000097-013.023-000-B02/004</t>
  </si>
  <si>
    <t>DE-SP0000097-013.023-000-B02/005</t>
  </si>
  <si>
    <t>DE-SP0000097-013.023-000-B02/006</t>
  </si>
  <si>
    <t>DE-SP0000097-013.023-000-B02/007</t>
  </si>
  <si>
    <t>DE-SP0000097-013.023-000-B02/008</t>
  </si>
  <si>
    <t>DE-SP0000097-013.023-000-B02/009</t>
  </si>
  <si>
    <t>DE-SP0000097-013.023-000-B02/010</t>
  </si>
  <si>
    <t>DE-SP0000097-013.023-000-B02/011</t>
  </si>
  <si>
    <t>DE-SP0000097-013.023-000-B02/012</t>
  </si>
  <si>
    <t>DE-SP0000097-013.023-000-B02/013</t>
  </si>
  <si>
    <t>DE-SP0000097-013.023-000-B02/014</t>
  </si>
  <si>
    <t>DE-SP0000097-013.023-000-B02/015</t>
  </si>
  <si>
    <t>DE-SP0000097-013.023-000-B02/016</t>
  </si>
  <si>
    <t>DE-SP0000097-013.023-000-B02/017</t>
  </si>
  <si>
    <t>DE-SP0000097-013.023-000-B02/018</t>
  </si>
  <si>
    <t>PROJETO EXECUTIVO DE DESVIO DE OBRAS - FASE 01-PLANTA</t>
  </si>
  <si>
    <t>PROJETO EXECUTIVO DE DESVIO DE OBRAS - FASE 01-DETALHES</t>
  </si>
  <si>
    <t>PROJETO EXECUTIVO DE DESVIO DE OBRAS - FASE 02-PLANTA</t>
  </si>
  <si>
    <t>PROJETO EXECUTIVO DE DESVIO DE OBRAS - FASE 02-DETALHES</t>
  </si>
  <si>
    <t>MR.DER-0895_25</t>
  </si>
  <si>
    <t>MR.DER-0896_25-SP 097-D-Entrega Final-F02</t>
  </si>
  <si>
    <t>MR.DER-0898_25-SP 097-D-Entrega Final-F05</t>
  </si>
  <si>
    <t>MR.DER-0899_25-SP 097-D-Entrega Final-F09</t>
  </si>
  <si>
    <t>MR.DER-0900_25-SP 097-D-Entrega Final-G01</t>
  </si>
  <si>
    <t>MR.DER-0901_25-SP 097-D-Entrega Final-G02</t>
  </si>
  <si>
    <t>MR.DER-0902_25-SP 097-D-Entrega Final-G13</t>
  </si>
  <si>
    <t>MR.DER-0904_25-SP 097-D-Entrega Final-G14</t>
  </si>
  <si>
    <t>MR.DER-0905_25-SP 097-D-Entrega Final-G18</t>
  </si>
  <si>
    <t>MR.DER-0906_25-SP 097-D-Entrega Final-H01</t>
  </si>
  <si>
    <t>MR.DER-0907_25</t>
  </si>
  <si>
    <t>DE-SP0000268-218.222-000-Q03/002</t>
  </si>
  <si>
    <t>MR.DER-0888_25-SP 097-Entrega Final-D01</t>
  </si>
  <si>
    <t>MR.DER-0889_25</t>
  </si>
  <si>
    <t>MR.DER-0909_25-SP 097</t>
  </si>
  <si>
    <t>PROJETO EXECUTIVO DE TERRAPLENAGEM-PLANTA DE DISTRIBUIÇÃO DE VOLUMES</t>
  </si>
  <si>
    <t>PROJETO EXECUTIVO DE TERRAPLENAGEM-PERFIL DE DISTRIBUIÇÃO DE VOLUMES</t>
  </si>
  <si>
    <t>MR.DER-0910_25-SP 268</t>
  </si>
  <si>
    <t>MR.DER-0911_25-SP 331</t>
  </si>
  <si>
    <t>DE-SP0000331-000.057-020-F05/501</t>
  </si>
  <si>
    <t>MR.DER-0917_25</t>
  </si>
  <si>
    <t>MR.DER-0916_25</t>
  </si>
  <si>
    <t>DE-SP0000147-152.210-020-P05/505</t>
  </si>
  <si>
    <t>MR.DER-0915_25</t>
  </si>
  <si>
    <t>MR.DER-0913_25-SP 147</t>
  </si>
  <si>
    <t>DE-SP0000147-152.210-010-H06/505</t>
  </si>
  <si>
    <t>DE-SP0000097-013.023-000-F07/013</t>
  </si>
  <si>
    <t>MR.DER-0921_25</t>
  </si>
  <si>
    <t>MR.DER-0920_25</t>
  </si>
  <si>
    <t>MR.DER-0919_25</t>
  </si>
  <si>
    <t>MR.DER-0918_25</t>
  </si>
  <si>
    <t>MR.DER-0922_25</t>
  </si>
  <si>
    <t>MR.DER-0923_25</t>
  </si>
  <si>
    <t>MR.DER-0924_25</t>
  </si>
  <si>
    <t>MR.DER-0925_25</t>
  </si>
  <si>
    <t>MR.DER-0927_25</t>
  </si>
  <si>
    <t>MR.DER-0926_25</t>
  </si>
  <si>
    <t>MR.DER-0933_25</t>
  </si>
  <si>
    <t>MR.DER-0932_25</t>
  </si>
  <si>
    <t>MR.DER-0931_25</t>
  </si>
  <si>
    <t>MR.DER-0930_25</t>
  </si>
  <si>
    <t>E1</t>
  </si>
  <si>
    <t>MR.DER-0929_25</t>
  </si>
  <si>
    <t>MR.DER-0928_25</t>
  </si>
  <si>
    <t>PROJETO EXECUTIVO DE GEOMETRIA-SEÇÕES</t>
  </si>
  <si>
    <t>DE-SP0000268-218.222-000-D01/001</t>
  </si>
  <si>
    <t>DE-SP0000268-218.222-000-D01/002</t>
  </si>
  <si>
    <t>DE-SP0000268-218.222-000-D01/003</t>
  </si>
  <si>
    <t>DE-SP0000268-218.222-000-D01/004</t>
  </si>
  <si>
    <t>DE-SP0000268-218.222-000-D01/005</t>
  </si>
  <si>
    <t>DE-SP0000268-218.222-000-D01/006</t>
  </si>
  <si>
    <t>DE-SP0000268-218.222-000-D01/007</t>
  </si>
  <si>
    <t>MR.DER-0937_25</t>
  </si>
  <si>
    <t>MR.DER-0936_25</t>
  </si>
  <si>
    <t>MR.DER-0935_25</t>
  </si>
  <si>
    <t>MR.DER-0934_25</t>
  </si>
  <si>
    <t>MR.DER-0938_25</t>
  </si>
  <si>
    <t>MR.DER-0939_25</t>
  </si>
  <si>
    <t>NS-SP0000147-152.210-010-P01/501</t>
  </si>
  <si>
    <t>MR.DER-0940_25</t>
  </si>
  <si>
    <t>E</t>
  </si>
  <si>
    <t>MR.DER-0941_25</t>
  </si>
  <si>
    <t>MC-SP0000147-152.210-010-F07/501</t>
  </si>
  <si>
    <t>MEMÓRIA DE CÁLCULO DOS ALINHAMENTOS VERTICAIS</t>
  </si>
  <si>
    <t>MEMÓRIA DE CÁLCULO DOS ALINHAMENTOS HORIZONTAIS</t>
  </si>
  <si>
    <t>MC-SP0000147-152.210-010-F07/502</t>
  </si>
  <si>
    <t>MR.DER-0942_25</t>
  </si>
  <si>
    <t>MR.DER-0943_25</t>
  </si>
  <si>
    <t>MR.DER-0953_25</t>
  </si>
  <si>
    <t>MR.DER-0952_25</t>
  </si>
  <si>
    <t>MR.DER-0951_25</t>
  </si>
  <si>
    <t>MR.DER-0950_25</t>
  </si>
  <si>
    <t>MR.DER-0948_25</t>
  </si>
  <si>
    <t>MR.DER-0947_25</t>
  </si>
  <si>
    <t>MR.DER-0946_25</t>
  </si>
  <si>
    <t>MR.DER-0945_25</t>
  </si>
  <si>
    <t>DE-SP0000350-272.297-000-F02/004</t>
  </si>
  <si>
    <t>DE-SP0000350-272.297-000-F02/005</t>
  </si>
  <si>
    <t>DE-SP0000350-272.297-000-F02/006</t>
  </si>
  <si>
    <t>MR.DER-0944_25</t>
  </si>
  <si>
    <t>PROJETO EXECUTIVO DE GEOMETRIA - PERFIL LONGITUDINAL</t>
  </si>
  <si>
    <t>PROJETO EXECUTIVO DE GEOMETRIA-SEÇÕES TIPO</t>
  </si>
  <si>
    <t>PROJETO EXECUTIVO DE GEOMETRIA-TABELA DE ALINHAMENTO HORIZONTAL E CURVA DE BORDO</t>
  </si>
  <si>
    <t>MR.DER-0958_25</t>
  </si>
  <si>
    <t>MR.DER-0957_25</t>
  </si>
  <si>
    <t>MR.DER-0956_25</t>
  </si>
  <si>
    <t>PL-SP0000259-309.354-101-A07/001</t>
  </si>
  <si>
    <t>PLANILHA DE QUANTIDADES E ORÇAMENTO DA INSPEÇÃO ESPECIAL OAE – SP 259 – PONTE km 335+120m</t>
  </si>
  <si>
    <t>PL-SP0000350-272.297-101-A07/001</t>
  </si>
  <si>
    <t>PL-SP0000350-272.297-102-A07/001</t>
  </si>
  <si>
    <t>PLANILHA DE QUANTIDADES E ORÇAMENTO DA INSPEÇÃO ESPECIAL OAE – SP 350 – PONTE SOBRE O RIO PARDO km 272+100m</t>
  </si>
  <si>
    <t>PLANILHA DE QUANTIDADES E ORÇAMENTO DA INSPEÇÃO PRINCIPAL DA OAE – SP 350 – PONTE km 280+950m</t>
  </si>
  <si>
    <t>DE-SP0000097-000.013-000-P02/601</t>
  </si>
  <si>
    <t>DE-SP0000097-000.013-000-P02/602</t>
  </si>
  <si>
    <t>DE-SP0000097-000.013-000-P02/603</t>
  </si>
  <si>
    <t>DE-SP0000097-000.013-000-P02/604</t>
  </si>
  <si>
    <t>DE-SP0000097-000.013-000-P02/605</t>
  </si>
  <si>
    <t>DE-SP0000097-000.013-000-P02/606</t>
  </si>
  <si>
    <t>DE-SP0000097-000.013-000-P02/607</t>
  </si>
  <si>
    <t>DE-SP0000097-000.013-000-P02/608</t>
  </si>
  <si>
    <t>DE-SP0000097-000.013-000-P02/609</t>
  </si>
  <si>
    <t>DE-SP0000097-000.013-000-P02/610</t>
  </si>
  <si>
    <t>DE-SP0000097-000.013-000-P02/611</t>
  </si>
  <si>
    <t>DE-SP0000097-000.013-000-P02/612</t>
  </si>
  <si>
    <t>DE-SP0000097-000.013-000-P02/613</t>
  </si>
  <si>
    <t>DE-SP0000097-000.013-000-P02/614</t>
  </si>
  <si>
    <t>DE-SP0000097-000.013-000-P02/615</t>
  </si>
  <si>
    <t>DE-SP0000097-000.013-000-P02/616</t>
  </si>
  <si>
    <t>DE-SP0000097-000.013-000-P02/617</t>
  </si>
  <si>
    <t>DE-SP0000097-000.013-000-P02/618</t>
  </si>
  <si>
    <t>DE-SP0000097-000.013-000-P05/601</t>
  </si>
  <si>
    <t>DE-SP0000097-000.013-000-P05/602</t>
  </si>
  <si>
    <t>MC-SP0000097-000.013-000-P09/601</t>
  </si>
  <si>
    <t>PROJETO EXECUTIVO DE PAVIMENTAÇÃO - PAVIMENTO DE CONCRETO</t>
  </si>
  <si>
    <t>PROJETO EXECUTIVO DE PAVIMENTAÇÃO - SEÇÕES TIPO E DETALHES DO PAVIMENTO DE CONCRETO</t>
  </si>
  <si>
    <t>MEMÓRIA DE CÁLCULO DE DIMENSIONAMENTO DO PAVIMENTO DE CONCRETO</t>
  </si>
  <si>
    <t>MR.DER-0955_25</t>
  </si>
  <si>
    <t>DE-SP0000097-013.023-000-P02/601</t>
  </si>
  <si>
    <t>DE-SP0000097-013.023-000-P02/602</t>
  </si>
  <si>
    <t>DE-SP0000097-013.023-000-P02/603</t>
  </si>
  <si>
    <t>DE-SP0000097-013.023-000-P02/604</t>
  </si>
  <si>
    <t>DE-SP0000097-013.023-000-P02/605</t>
  </si>
  <si>
    <t>DE-SP0000097-013.023-000-P02/606</t>
  </si>
  <si>
    <t>DE-SP0000097-013.023-000-P02/607</t>
  </si>
  <si>
    <t>DE-SP0000097-013.023-000-P02/608</t>
  </si>
  <si>
    <t>DE-SP0000097-013.023-000-P02/609</t>
  </si>
  <si>
    <t>DE-SP0000097-013.023-000-P02/610</t>
  </si>
  <si>
    <t>DE-SP0000097-013.023-000-P02/611</t>
  </si>
  <si>
    <t>DE-SP0000097-013.023-000-P02/612</t>
  </si>
  <si>
    <t>DE-SP0000097-013.023-000-P02/613</t>
  </si>
  <si>
    <t>DE-SP0000097-013.023-000-P02/614</t>
  </si>
  <si>
    <t>DE-SP0000097-013.023-000-P02/615</t>
  </si>
  <si>
    <t>DE-SP0000097-013.023-000-P05/601</t>
  </si>
  <si>
    <t>DE-SP0000097-013.023-000-P05/602</t>
  </si>
  <si>
    <t>MC-SP0000097-013.023-000-P09/601</t>
  </si>
  <si>
    <t>MR.DER-0954_25</t>
  </si>
  <si>
    <t>Planservi</t>
  </si>
  <si>
    <t>Planservi -Drenagem</t>
  </si>
  <si>
    <t>Planservi-Flaviane</t>
  </si>
  <si>
    <t>Planservi-Juliana</t>
  </si>
  <si>
    <t>MC-SP0000097-013.023-002-C01/001</t>
  </si>
  <si>
    <t>Planservi-Liliane</t>
  </si>
  <si>
    <t>Planservi-Mariana</t>
  </si>
  <si>
    <t>Planservi-Cancelado</t>
  </si>
  <si>
    <t>Planservi-William</t>
  </si>
  <si>
    <t>Planservi-Candiotto</t>
  </si>
  <si>
    <t>RT-CT0220164-000.000-000-A12/030</t>
  </si>
  <si>
    <t>RT-CT0220164-000.000-000-A12/031</t>
  </si>
  <si>
    <t>RT-CT0220164-000.000-000-A12/032</t>
  </si>
  <si>
    <t>MR.DER-0961_25</t>
  </si>
  <si>
    <t>MR.DER-0959_25-SP 097-D-Entrega Final-I04</t>
  </si>
  <si>
    <t>MR.DER-0960_25-SP 097-D-Entrega Final-B02</t>
  </si>
  <si>
    <t>MR.DER-0962_25</t>
  </si>
  <si>
    <t>MR.DER-0967_25</t>
  </si>
  <si>
    <t>MR.DER-0966_25</t>
  </si>
  <si>
    <t>MR.DER-0964_25</t>
  </si>
  <si>
    <t>MR.DER-0963_25</t>
  </si>
  <si>
    <t>MR.DER-0968_25</t>
  </si>
  <si>
    <t>MR.DER-0969_25</t>
  </si>
  <si>
    <t>MR.DER-0897_25-SP 097-D-Entrega Final-F03</t>
  </si>
  <si>
    <t>MR.DER-0970_25</t>
  </si>
  <si>
    <t>MR.DER-0971_25</t>
  </si>
  <si>
    <t>MR.DER-0972_25</t>
  </si>
  <si>
    <t>MR.DER-0973_25</t>
  </si>
  <si>
    <t>MR.DER-0974_25</t>
  </si>
  <si>
    <t>MR.DER-0975_25</t>
  </si>
  <si>
    <t>Não Aprovado</t>
  </si>
  <si>
    <t>2025 04 16-R-031_RevisãoA3_P02-P05-P07-MC_lote 10.docx</t>
  </si>
  <si>
    <t>2025 04 16-R-031_RevisãoA3_P02-P05-P07-MC_lote 20.docx</t>
  </si>
  <si>
    <t>16-04-2025_R-031_P05-LOTE_10.doc</t>
  </si>
  <si>
    <t>16-04-2025_R-031_P07-LOTE_10.doc</t>
  </si>
  <si>
    <t>DE-SP0000151-000.016-000-F03/005</t>
  </si>
  <si>
    <t>DE-SP0000151-000.016-000-F03/006</t>
  </si>
  <si>
    <t>DE-SP0000151-000.016-000-F03/007</t>
  </si>
  <si>
    <t>DE-SP0000151-000.016-000-F03/008</t>
  </si>
  <si>
    <t>DE-SP0000151-000.016-000-F03/009</t>
  </si>
  <si>
    <t>MR.DER-0976_25</t>
  </si>
  <si>
    <t>DE-SP0000151-000.016-000-F09/001</t>
  </si>
  <si>
    <t>DE-SP0000151-000.016-000-F09/002</t>
  </si>
  <si>
    <t>Diversos</t>
  </si>
  <si>
    <t>MR.DER-0977_25</t>
  </si>
  <si>
    <t>MR.DER-0978_25</t>
  </si>
  <si>
    <t>MR.DER-0979_25</t>
  </si>
  <si>
    <t>Aprovado com Ressalvas</t>
  </si>
  <si>
    <t>MR.DER-0980_25</t>
  </si>
  <si>
    <t>MC-SP0000097-013.023-000-P09/602</t>
  </si>
  <si>
    <t>2025 04 25 SP097-dup-R-031_MC_02.doc</t>
  </si>
  <si>
    <t>2025 04 25 SP097-dup-R-031_MC_01.doc</t>
  </si>
  <si>
    <t>MC-SP0000097-000.013-000-P09/602</t>
  </si>
  <si>
    <t>2025 04 25 SP097-atu-R-031_MC_02.doc</t>
  </si>
  <si>
    <t>2025 04 25 SP097-atu-R-031_MC_01.doc</t>
  </si>
  <si>
    <t>MR.DER-0981_25</t>
  </si>
  <si>
    <t>Não aprovado</t>
  </si>
  <si>
    <t>DE-SP0000249-025.045-100-G14/001</t>
  </si>
  <si>
    <t>DE-SP0000249-025.045-100-G14/002</t>
  </si>
  <si>
    <t>DE-SP0000249-025.045-100-G14/003</t>
  </si>
  <si>
    <t>MR_DER-0982_25</t>
  </si>
  <si>
    <t>MR_DER-0986_25</t>
  </si>
  <si>
    <t>DE-SP0000129-000.030-003-C01/501</t>
  </si>
  <si>
    <t>DE-SP0000129-000.030-003-C01/502</t>
  </si>
  <si>
    <t>DE-SP0000129-000.030-003-C01/503</t>
  </si>
  <si>
    <t>DE-SP0000129-000.030-003-C01/504</t>
  </si>
  <si>
    <t>DE-SP0000129-000.030-003-C01/505</t>
  </si>
  <si>
    <t>DE-SP0000129-000.030-003-C01/506</t>
  </si>
  <si>
    <t>DE-SP0000129-000.030-003-C01/507</t>
  </si>
  <si>
    <t>DE-SP0000129-000.030-003-C01/508</t>
  </si>
  <si>
    <t>DE-SP0000129-000.030-003-C01/509</t>
  </si>
  <si>
    <t>DE-SP0000129-000.030-003-C01/510</t>
  </si>
  <si>
    <t>DE-SP0000129-000.030-003-C01/511</t>
  </si>
  <si>
    <t>DE-SP0000129-000.030-003-C01/512</t>
  </si>
  <si>
    <t>DE-SP0000129-000.030-003-C01/513</t>
  </si>
  <si>
    <t>DE-SP0000129-000.030-003-C01/514</t>
  </si>
  <si>
    <t>DE-SP0000129-000.030-003-C01/515</t>
  </si>
  <si>
    <t>DE-SP0000129-000.030-003-C01/516</t>
  </si>
  <si>
    <t>DE-SP0000129-000.030-003-C01/517</t>
  </si>
  <si>
    <t>DE-SP0000129-000.030-003-C01/518</t>
  </si>
  <si>
    <t>DE-SP0000129-000.030-003-C01/519</t>
  </si>
  <si>
    <t>DE-SP0000129-000.030-003-C01/520</t>
  </si>
  <si>
    <t>DE-SP0000129-000.030-003-C01/521</t>
  </si>
  <si>
    <t>DE-SP0000129-000.030-003-C01/522</t>
  </si>
  <si>
    <t>DE-SP0000129-000.030-003-C01/523</t>
  </si>
  <si>
    <t>DE-SP0000129-000.030-003-C01/524</t>
  </si>
  <si>
    <t>PROJETO EXECUTIVO DE ESTRUTURAS - PONTE NOVA SOBRE O RIO SOROCABA (PISTA DIREITA) - km 22,55 IMPLANTAÇÃO DE O.A.E. - PLANTA, CORTE E SEÇÕES</t>
  </si>
  <si>
    <t>PROJETO EXECUTIVO DE ESTRUTURAS - PONTE NOVA SOBRE O RIO SOROCABA (PISTA DIREITA) - km 22,55
LOCAÇÃO DAS ESTACAS - PLANTA, CORTES E DETALHES</t>
  </si>
  <si>
    <t>PROJETO EXECUTIVO DE ESTRUTURAS - PONTE NOVA SOBRE O RIO SOROCABA (PISTA DIREITA) - km 22,55
FORMAS DO ENCONTRO E.3 - PLANTA, VISTAS, CORTES E DETALHES</t>
  </si>
  <si>
    <t>PROJETO EXECUTIVO DE ESTRUTURAS - PONTE NOVA SOBRE O RIO SOROCABA (PISTA DIREITA) - km 22,55
FORMAS DO ENCONTRO E.4 - PLANTA, VISTAS, CORTES E DETALHES</t>
  </si>
  <si>
    <t>PROJETO EXECUTIVO DE ESTRUTURAS - PONTE NOVA SOBRE O RIO SOROCABA (PISTA DIREITA) - km 22,55
FORMAS DO APOIO AP.3 - PLANTA, VISTAS, CORTES E DETALHES</t>
  </si>
  <si>
    <t>PROJETO EXECUTIVO DE ESTRUTURAS - PONTE NOVA SOBRE O RIO SOROCABA (PISTA DIREITA) - km 22,55
FORMAS DO APOIO AP.4 - PLANTA, VISTAS, CORTES E DETALHES</t>
  </si>
  <si>
    <t>PROJETO EXECUTIVO DE ESTRUTURAS - PONTE NOVA SOBRE O RIO SOROCABA (PISTA DIREITA) - km 22,55
FORMAS DO TABULEIRO (01/02) - PLANTA, VISTAS, CORTES E DETALHES</t>
  </si>
  <si>
    <t>PROJETO EXECUTIVO DE ESTRUTURAS - PONTE NOVA SOBRE O RIO SOROCABA (PISTA DIREITA) - km 22,55
FORMAS DO TABULEIRO (02/02) - PLANTA, VISTAS, CORTES E DETALHES</t>
  </si>
  <si>
    <t>PROJETO EXECUTIVO DE ESTRUTURAS - PONTE NOVA SOBRE O RIO SOROCABA (PISTA DIREITA) - km 22,55
FORMAS DAS LAJES E PLACAS PRÉ-MOLDADAS</t>
  </si>
  <si>
    <t>PROJETO EXECUTIVO DE ESTRUTURAS - PONTE NOVA SOBRE O RIO SOROCABA (PISTA DIREITA) - km 22,55
PROTENSÃO - TRAÇADO DOS CABOS E DETALHE DA CABEÇA DE ANCORAGEM</t>
  </si>
  <si>
    <t>PROJETO EXECUTIVO DE ESTRUTURAS - PONTE NOVA SOBRE O RIO SOROCABA (PISTA DIREITA) - km 22,55
PROTENSÃO - SEÇÕES TRANSVERSAIS DAS VIGAS PRÉ-MOLDADAS</t>
  </si>
  <si>
    <t>PROJETO EXECUTIVO DE ESTRUTURAS - PONTE NOVA SOBRE O RIO SOROCABA (PISTA DIREITA) - km 22,55
ARMAÇÃO DAS ESTACAS</t>
  </si>
  <si>
    <t>PROJETO EXECUTIVO DE ESTRUTURAS - PONTE NOVA SOBRE O RIO SOROCABA (PISTA DIREITA) - km 22,55
ARMAÇÃO DOS BLOCOS E PILARES</t>
  </si>
  <si>
    <t>PROJETO EXECUTIVO DE ESTRUTURAS - PONTE NOVA SOBRE O RIO SOROCABA (PISTA DIREITA) - km 22,55
ARMAÇÃO DOS ENCONTROS E.3 e E.4</t>
  </si>
  <si>
    <t>PROJETO EXECUTIVO DE ESTRUTURAS - PONTE NOVA SOBRE O RIO SOROCABA (PISTA DIREITA) - km 22,55
ARMAÇÃO DOS MUROS DE ALA</t>
  </si>
  <si>
    <t>PROJETO EXECUTIVO DE ESTRUTURAS - PONTE NOVA SOBRE O RIO SOROCABA (PISTA DIREITA) - km 22,55
ARMAÇÃO DAS LAJES DE APROXIMAÇÃO PARA E.3 E E.4</t>
  </si>
  <si>
    <t>PROJETO EXECUTIVO DE ESTRUTURAS - PONTE NOVA SOBRE O RIO SOROCABA (PISTA DIREITA) - km 22,55
ARMAÇÃO DAS TRAVESSAS DOS APOIOS AP.3 e AP.4 (01/02)</t>
  </si>
  <si>
    <t>PROJETO EXECUTIVO DE ESTRUTURAS - PONTE NOVA SOBRE O RIO SOROCABA (PISTA DIREITA) - km 22,55
ARMAÇÃO DAS TRAVESSAS DOS APOIOS AP.3 e AP.4 (02/02)</t>
  </si>
  <si>
    <t>PROJETO EXECUTIVO DE ESTRUTURAS - PONTE NOVA SOBRE O RIO SOROCABA (PISTA DIREITA) - km 22,55
ARMAÇÃO DO TABULEIRO - EIXOS E.3 a AP.3/ AP.4 a E.4</t>
  </si>
  <si>
    <t>PROJETO EXECUTIVO DE ESTRUTURAS - PONTE NOVA SOBRE O RIO SOROCABA (PISTA DIREITA) - km 22,55
ARMAÇÃO DO TABULEIRO - EIXOS AP.3 a AP.4</t>
  </si>
  <si>
    <t>PROJETO EXECUTIVO DE ESTRUTURAS - PONTE NOVA SOBRE O RIO SOROCABA (PISTA DIREITA) - km 22,55
ARMAÇÃO DAS ESPERAS PARA TRANSVERSINAS</t>
  </si>
  <si>
    <t>PROJETO EXECUTIVO DE ESTRUTURAS - PONTE NOVA SOBRE O RIO SOROCABA (PISTA DIREITA) - km 22,55
ARMAÇÃO DAS PLACAS PRÉ MOLDADAS - (01/02)</t>
  </si>
  <si>
    <t>PROJETO EXECUTIVO DE ESTRUTURAS - PONTE NOVA SOBRE O RIO SOROCABA (PISTA DIREITA) - km 22,55
ARMAÇÃO DAS PLACAS PRÉ MOLDADAS - (02/02)</t>
  </si>
  <si>
    <t>PROJETO EXECUTIVO DE ESTRUTURAS - PONTE NOVA SOBRE O RIO SOROCABA (PISTA DIREITA) - km 22,55
ARMAÇÃO - VIGAS PRÉ-MOLDADAS</t>
  </si>
  <si>
    <t>PONTE NOVA SOBRE O RIO SOROCABA PISTA DIREITA – KM 22,55 – MEMÓRIA DE CÁLCULO DE INFRA, MESO E SUPERESTRUTURA –</t>
  </si>
  <si>
    <t>MR_DER-0984_25</t>
  </si>
  <si>
    <t>MC-SP0000129-000-030-003-C01/601</t>
  </si>
  <si>
    <t>PROJETO EXECUTIVO DE ESTRUTURAS - PONTE NOVA SOBRE O RIO SOROCABA (PISTA ESQUERDA) - km 22,55
IMPLANTAÇÃO DE O.A.E. - PLANTA, CORTE E SEÇÕES</t>
  </si>
  <si>
    <t>PROJETO EXECUTIVO DE ESTRUTURAS - PONTE NOVA SOBRE O RIO SOROCABA (PISTA ESQUERDA) - km 22,55
LOCAÇÃO DAS ESTACAS - PLANTA, CORTES E DETALHES</t>
  </si>
  <si>
    <t>PROJETO EXECUTIVO DE ESTRUTURAS - PONTE NOVA SOBRE O RIO SOROCABA (PISTA ESQUERDA) - km 22,55
FORMAS DO ENCONTRO E.1 - PLANTA, VISTAS, CORTES E DETALHES</t>
  </si>
  <si>
    <t>PROJETO EXECUTIVO DE ESTRUTURAS - PONTE NOVA SOBRE O RIO SOROCABA (PISTA ESQUERDA) - km 22,55
FORMAS DO ENCONTRO E.2 - PLANTA, VISTAS, CORTES E DETALHES</t>
  </si>
  <si>
    <t>PROJETO EXECUTIVO DE ESTRUTURAS - PONTE NOVA SOBRE O RIO SOROCABA (PISTA ESQUERDA) - km 22,55
FORMAS DO APOIO AP.1 - PLANTA, VISTAS, CORTES E DETALHES</t>
  </si>
  <si>
    <t>PROJETO EXECUTIVO DE ESTRUTURAS - PONTE NOVA SOBRE O RIO SOROCABA (PISTA ESQUERDA) - km 22,55
FORMAS DO APOIO AP.2 - PLANTA, VISTAS, CORTES E DETALHES</t>
  </si>
  <si>
    <t>PROJETO EXECUTIVO DE ESTRUTURAS - PONTE NOVA SOBRE O RIO SOROCABA (PISTA ESQUERDA) - km 22,55
FORMAS DO TABULEIRO (01/02) - PLANTA, VISTAS, CORTES E DETALHES</t>
  </si>
  <si>
    <t>PROJETO EXECUTIVO DE ESTRUTURAS - PONTE NOVA SOBRE O RIO SOROCABA (PISTA ESQUERDA) - km 22,55
FORMAS DO TABULEIRO (02/02) - PLANTA, VISTAS, CORTES E DETALHES</t>
  </si>
  <si>
    <t>PROJETO EXECUTIVO DE ESTRUTURAS - PONTE NOVA SOBRE O RIO SOROCABA (PISTA ESQUERDA) - km 22,55
FORMAS DAS LAJES E PLACAS PRÉ-MOLDADAS</t>
  </si>
  <si>
    <t>PROJETO EXECUTIVO DE ESTRUTURAS - PONTE NOVA SOBRE O RIO SOROCABA (PISTA ESQUERDA) - km 22,55
PROTENSÃO - TRAÇADO DOS CABOS E DETALHE DA CABEÇA DE ANCORAGEM</t>
  </si>
  <si>
    <t>PROJETO EXECUTIVO DE ESTRUTURAS - PONTE NOVA SOBRE O RIO SOROCABA (PISTA ESQUERDA) - km 22,55
PROTENSÃO - SEÇÕES TRANSVERSAIS DAS VIGAS PRÉ-MOLDADAS</t>
  </si>
  <si>
    <t>PROJETO EXECUTIVO DE ESTRUTURAS - PONTE NOVA SOBRE O RIO SOROCABA (PISTA ESQUERDA) - km 22,55
ARMAÇÃO DOS BLOCOS E PILARES</t>
  </si>
  <si>
    <t>PROJETO EXECUTIVO DE ESTRUTURAS - PONTE NOVA SOBRE O RIO SOROCABA (PISTA ESQUERDA) - km 22,55
ARMAÇÃO DOS ENCONTROS E.1 e E.2</t>
  </si>
  <si>
    <t>PROJETO EXECUTIVO DE ESTRUTURAS - PONTE NOVA SOBRE O RIO SOROCABA (PISTA ESQUERDA) - km 22,55
ARMAÇÃO DOS MUROS DE ALA</t>
  </si>
  <si>
    <t>PROJETO EXECUTIVO DE ESTRUTURAS - PONTE NOVA SOBRE O RIO SOROCABA (PISTA ESQUERDA) - km 22,55
ARMAÇÃO DAS LAJES DE APROXIMAÇÃO PARA E.1 E E.2</t>
  </si>
  <si>
    <t>PROJETO EXECUTIVO DE ESTRUTURAS - PONTE NOVA SOBRE O RIO SOROCABA (PISTA ESQUERDA) - km 22,55
ARMAÇÃO DAS TRAVESSAS DOS APOIOS AP.1 e AP.2 (01/02)</t>
  </si>
  <si>
    <t>PROJETO EXECUTIVO DE ESTRUTURAS - PONTE NOVA SOBRE O RIO SOROCABA (PISTA ESQUERDA) - km 22,55
ARMAÇÃO DAS TRAVESSAS DOS APOIOS AP.1 e AP.2 (02/02)</t>
  </si>
  <si>
    <t>PROJETO EXECUTIVO DE ESTRUTURAS - PONTE NOVA SOBRE O RIO SOROCABA (PISTA ESQUERDA) - km 22,55
ARMAÇÃO DO TABULEIRO - EIXOS E.1 a AP.1/ AP.2 a E.2</t>
  </si>
  <si>
    <t>PROJETO EXECUTIVO DE ESTRUTURAS - PONTE NOVA SOBRE O RIO SOROCABA (PISTA ESQUERDA) - km 22,55
ARMAÇÃO DO TABULEIRO - EIXOS AP.1 a AP.2</t>
  </si>
  <si>
    <t>PROJETO EXECUTIVO DE ESTRUTURAS - PONTE NOVA SOBRE O RIO SOROCABA (PISTA ESQUERDA) - km 22,55
ARMAÇÃO DAS ESPERAS PARA TRANSVERSINAS</t>
  </si>
  <si>
    <t>PROJETO EXECUTIVO DE ESTRUTURAS - PONTE NOVA SOBRE O RIO SOROCABA (PISTA ESQUERDA) - km 22,55
ARMAÇÃO DAS PLACAS PRÉ MOLDADAS - (01/02)</t>
  </si>
  <si>
    <t>PROJETO EXECUTIVO DE ESTRUTURAS - PONTE NOVA SOBRE O RIO SOROCABA (PISTA ESQUERDA) - km 22,55
ARMAÇÃO DAS PLACAS PRÉ MOLDADAS - (02/02)</t>
  </si>
  <si>
    <t>PROJETO EXECUTIVO DE ESTRUTURAS - PONTE NOVA SOBRE O RIO SOROCABA (PISTA ESQUERDA) - km 22,55
ARMAÇÃO - VIGAS PRÉ-MOLDADAS</t>
  </si>
  <si>
    <t>PONTE NOVA SOBRE O RIO SOROCABA PISTA ESQUERDA – KM 22,55 – MEMÓRIA DE CÁLCULO DE INFRA, MESO E SUPERESTRUTURA</t>
  </si>
  <si>
    <t>MR_DER-0985_25</t>
  </si>
  <si>
    <t>MEMÓRIA DE CÁLCULO OAE 003 (PONTE SOBRE O RIO SOROCABA) – KM 22,550</t>
  </si>
  <si>
    <t>MC-SP0000129-000.030-003-G15/501</t>
  </si>
  <si>
    <t>MR_DER-0987_25</t>
  </si>
  <si>
    <t>MR_DER-0988_25</t>
  </si>
  <si>
    <t>30-04-2025_R-031_P07-LOTE_10.doc</t>
  </si>
  <si>
    <t>MR_DER-0989_25</t>
  </si>
  <si>
    <t>MR_DER-0990_25</t>
  </si>
  <si>
    <t>MR_DER-0993_25</t>
  </si>
  <si>
    <t>MC-SP0000097-000.013-000-A09/601</t>
  </si>
  <si>
    <t>PL-SP0000097-000.013-000-A07/601</t>
  </si>
  <si>
    <t>MR_DER-0994_25</t>
  </si>
  <si>
    <t>MEMÓRIA DE CÁLCULO OAE SOBRE O RAMO 1200</t>
  </si>
  <si>
    <t>MC-SP0000097-013.023-001-G15/001</t>
  </si>
  <si>
    <t>MR_DER-0996_25</t>
  </si>
  <si>
    <t>2025 05 09-R-031_RevisãoB1_G14.docx</t>
  </si>
  <si>
    <t>2025 05 09 SP268-R-031_MC_A3.doc</t>
  </si>
  <si>
    <t>MR_DER-0997_25</t>
  </si>
  <si>
    <t>MR_DER-0998_25</t>
  </si>
  <si>
    <t>MR_DER-0999_25</t>
  </si>
  <si>
    <t>MR_DER-1000_25</t>
  </si>
  <si>
    <t>MR_DER-1002_25</t>
  </si>
  <si>
    <t>MR_DER-1003_25</t>
  </si>
  <si>
    <t>MR_DER-1004_25</t>
  </si>
  <si>
    <t>DE-SP0000129-000-030-003-C01/601</t>
  </si>
  <si>
    <t>DE-SP0000129-000-030-003-C01/602</t>
  </si>
  <si>
    <t>DE-SP0000129-000-030-003-C01/603</t>
  </si>
  <si>
    <t>DE-SP0000129-000-030-003-C01/604</t>
  </si>
  <si>
    <t>DE-SP0000129-000-030-003-C01/605</t>
  </si>
  <si>
    <t>DE-SP0000129-000-030-003-C01/606</t>
  </si>
  <si>
    <t>DE-SP0000129-000-030-003-C01/607</t>
  </si>
  <si>
    <t>DE-SP0000129-000-030-003-C01/608</t>
  </si>
  <si>
    <t>DE-SP0000129-000-030-003-C01/609</t>
  </si>
  <si>
    <t>DE-SP0000129-000-030-003-C01/610</t>
  </si>
  <si>
    <t>DE-SP0000129-000-030-003-C01/611</t>
  </si>
  <si>
    <t>DE-SP0000129-000-030-003-C01/612</t>
  </si>
  <si>
    <t>DE-SP0000129-000-030-003-C01/613</t>
  </si>
  <si>
    <t>DE-SP0000129-000-030-003-C01/614</t>
  </si>
  <si>
    <t>DE-SP0000129-000-030-003-C01/615</t>
  </si>
  <si>
    <t>DE-SP0000129-000-030-003-C01/616</t>
  </si>
  <si>
    <t>DE-SP0000129-000-030-003-C01/617</t>
  </si>
  <si>
    <t>DE-SP0000129-000-030-003-C01/618</t>
  </si>
  <si>
    <t>DE-SP0000129-000-030-003-C01/619</t>
  </si>
  <si>
    <t>DE-SP0000129-000-030-003-C01/620</t>
  </si>
  <si>
    <t>DE-SP0000129-000-030-003-C01/621</t>
  </si>
  <si>
    <t>DE-SP0000129-000-030-003-C01/622</t>
  </si>
  <si>
    <t>DE-SP0000129-000-030-003-C01/623</t>
  </si>
  <si>
    <t>DE-SP0000129-000-030-003-C01/624</t>
  </si>
  <si>
    <t>DE-SP0000129-000.030-007-C01/501</t>
  </si>
  <si>
    <t>DE-SP0000129-000.030-007-C01/502</t>
  </si>
  <si>
    <t>DE-SP0000129-000.030-007-C01/503</t>
  </si>
  <si>
    <t>DE-SP0000129-000.030-007-C01/504</t>
  </si>
  <si>
    <t>DE-SP0000129-000.030-007-C01/505</t>
  </si>
  <si>
    <t>DE-SP0000129-000.030-007-C01/506</t>
  </si>
  <si>
    <t>DE-SP0000129-000.030-007-C01/507</t>
  </si>
  <si>
    <t>DE-SP0000129-000.030-007-C01/508</t>
  </si>
  <si>
    <t>DE-SP0000129-000.030-007-C01/509</t>
  </si>
  <si>
    <t>DE-SP0000129-000.030-007-C01/510</t>
  </si>
  <si>
    <t>DE-SP0000129-000.030-007-C01/511</t>
  </si>
  <si>
    <t>DE-SP0000129-000.030-007-C01/512</t>
  </si>
  <si>
    <t>DE-SP0000129-000.030-007-C01/513</t>
  </si>
  <si>
    <t>DE-SP0000129-000.030-007-C01/514</t>
  </si>
  <si>
    <t>DE-SP0000129-000.030-007-C01/515</t>
  </si>
  <si>
    <t>DE-SP0000129-000.030-007-C01/516</t>
  </si>
  <si>
    <t>DE-SP0000129-000.030-007-C01/517</t>
  </si>
  <si>
    <t>DE-SP0000129-000.030-007-C01/518</t>
  </si>
  <si>
    <t>DE-SP0000129-000.030-007-C01/519</t>
  </si>
  <si>
    <t>DE-SP0000129-000.030-007-C01/520</t>
  </si>
  <si>
    <t>DE-SP0000129-000.030-007-C01/521</t>
  </si>
  <si>
    <t>DE-SP0000129-000.030-007-C01/522</t>
  </si>
  <si>
    <t>DE-SP0000129-000.030-007-C01/523</t>
  </si>
  <si>
    <t>DE-SP0000129-000.030-007-C01/524</t>
  </si>
  <si>
    <t>DE-SP0000129-000.030-007-C01/525</t>
  </si>
  <si>
    <t>DE-SP0000129-000.030-007-C01/526</t>
  </si>
  <si>
    <t>DE-SP0000129-000.030-007-C01/527</t>
  </si>
  <si>
    <t>DE-SP0000129-000.030-007-C01/528</t>
  </si>
  <si>
    <t>DE-SP0000129-000.030-007-C01/529</t>
  </si>
  <si>
    <t>MC-SP0000129-000.030-007-C01/501</t>
  </si>
  <si>
    <t>PROJETO EXECUTIVO DE ESTRUTURAS - PONTE SOBRE RIBEIRÃO PILÕES (PISTA DIREITA) - km 2+13
IMPLANTAÇÃO DE O.A.E. - PLANTA, CORTE E SEÇÕES</t>
  </si>
  <si>
    <t>PROJETO EXECUTIVO DE ESTRUTURAS - PONTE SOBRE RIBEIRÃO PILÕES (PISTA DIREITA) - km 2+13
LOCAÇÃO DAS ESTACAS - PLANTA, CORTES E DETALHES</t>
  </si>
  <si>
    <t>PROJETO EXECUTIVO DE ESTRUTURAS - PONTE SOBRE RIBEIRÃO PILÕES (PISTA DIREITA) - km 2+13
FORMAS DO ENCONTRO E.3 - PLANTA, VISTAS, CORTES E DETALHES</t>
  </si>
  <si>
    <t>PROJETO EXECUTIVO DE ESTRUTURAS - PONTE SOBRE RIBEIRÃO PILÕES (PISTA DIREITA) - km 2+13
FORMAS DO APOIO AP.3 - PLANTA. VISTAS. CORTES E DETALHES</t>
  </si>
  <si>
    <t>PROJETO EXECUTIVO DE ESTRUTURAS - PONTE SOBRE RIBEIRÃO PILÕES (PISTA DIREITA) - km 2+13
FORMAS DO APOIO AP.4 - PLANTA, VISTAS, CORTES E DETALHES</t>
  </si>
  <si>
    <t>PROJETO EXECUTIVO DE ESTRUTURAS - PONTE SOBRE RIBEIRÃO PILÕES (PISTA DIREITA) - km 2+13
FORMAS DO ENCONTRO E.4 - PLANTA, VISTAS, CORTES E DETALHES</t>
  </si>
  <si>
    <t>PROJETO EXECUTIVO DE ESTRUTURAS - PONTE SOBRE RIBEIRÃO PILÕES (PISTA DIREITA) - km 2+13
FORMAS DO TABULEIRO E.3 A AP.3 / AP.4 A E.4 - PLANTAS, VISTAS, CORTES E DETALHES (01/02)</t>
  </si>
  <si>
    <t>PROJETO EXECUTIVO DE ESTRUTURAS - PONTE SOBRE RIBEIRÃO PILÕES (PISTA DIREITA) - km 2+13
FORMAS DO TABULEIRO TABULEIRO E.3 A AP.3 / AP.4 A E.4 - PLANTAS, VISTAS, CORTES E DETALHES (02/02)</t>
  </si>
  <si>
    <t>PROJETO EXECUTIVO DE ESTRUTURAS - PONTE SOBRE RIBEIRÃO PILÕES (PISTA DIREITA) - km 2+13
FORMAS DO TABULEIRO AP.3 A AP.4 - PLANTAS, VISTAS, CORTES E DETALHES (01/02)</t>
  </si>
  <si>
    <t>PROJETO EXECUTIVO DE ESTRUTURAS - PONTE SOBRE RIBEIRÃO PILÕES (PISTA DIREITA) - km 2+13
FORMAS DO TABULEIRO AP.3 A AP.4 - PLANTAS, VISTAS, CORTES E DETALHES (02/02)</t>
  </si>
  <si>
    <t>PROJETO EXECUTIVO DE ESTRUTURAS - PONTE SOBRE RIBEIRÃO PILÕES (PISTA DIREITA) - km 2+13
PLANTA DO TABULEIRO - NÍVEIS E ENCHIMENTOS</t>
  </si>
  <si>
    <t>PROJETO EXECUTIVO DE ESTRUTURAS - PONTE SOBRE RIBEIRÃO PILÕES (PISTA DIREITA) - km 2+13
FORMAS DAS LAJOTAS E PLACAS PRÉ-MOLDADAS</t>
  </si>
  <si>
    <t>PROJETO EXECUTIVO DE ESTRUTURAS - PONTE SOBRE RIBEIRÃO PILÕES (PISTA DIREITA) - km 2+13
PROTENSÃO - VIGAS 20m</t>
  </si>
  <si>
    <t>PROJETO EXECUTIVO DE ESTRUTURAS - PONTE SOBRE RIBEIRÃO PILÕES (PISTA DIREITA) - km 2+13
PROTENSÃO - VIGAS 35m - TRAÇADO DOS CABOS E DETALHE DA CABEÇA DE ANCORAGEM</t>
  </si>
  <si>
    <t>PROJETO EXECUTIVO DE ESTRUTURAS - PONTE SOBRE RIBEIRÃO PILÕES (PISTA DIREITA) - km 2+13
PROTENSÃO - VIGAS 35m - SEÇÕES TRANSVERSAIS DAS VIGAS PRÉ-MOLDADAS</t>
  </si>
  <si>
    <t>PROJETO EXECUTIVO DE ESTRUTURAS - PONTE SOBRE RIBEIRÃO PILÕES (PISTA DIREITA) - km 2+13
ARMAÇÃO DOS BLOCOS e PILARES</t>
  </si>
  <si>
    <t>PROJETO EXECUTIVO DE ESTRUTURAS - PONTE SOBRE RIBEIRÃO PILÕES (PISTA DIREITA) - km 2+13
ARMAÇÃO DOS ENCONTROS E.3 e E.4</t>
  </si>
  <si>
    <t>PROJETO EXECUTIVO DE ESTRUTURAS - PONTE SOBRE RIBEIRÃO PILÕES (PISTA DIREITA) - km 2+13
ARMAÇÃO DOS MUROS DE ALA</t>
  </si>
  <si>
    <t>PROJETO EXECUTIVO DE ESTRUTURAS - PONTE SOBRE RIBEIRÃO PILÕES (PISTA DIREITA) - km 2+13
ARMAÇÃO DAS LAJES DE APROXIMAÇÃO E.3 / E.4</t>
  </si>
  <si>
    <t>PROJETO EXECUTIVO DE ESTRUTURAS - PONTE SOBRE RIBEIRÃO PILÕES (PISTA DIREITA) - km 2+13
ARMAÇÃO DO APOIO AP.3</t>
  </si>
  <si>
    <t>PROJETO EXECUTIVO DE ESTRUTURAS - PONTE SOBRE RIBEIRÃO PILÕES (PISTA DIREITA) - km 2+13
ARMAÇÃO DO APOIO AP.4</t>
  </si>
  <si>
    <t>PROJETO EXECUTIVO DE ESTRUTURAS - PONTE SOBRE RIBEIRÃO PILÕES (PISTA DIREITA) - km 2+13
ARMAÇÃO DO TABULEIRO E.3 A AP.3</t>
  </si>
  <si>
    <t>PROJETO EXECUTIVO DE ESTRUTURAS - PONTE SOBRE RIBEIRÃO PILÕES (PISTA DIREITA) - km 2+13
ARMAÇÃO DO TABULEIRO AP.3 A AP.4</t>
  </si>
  <si>
    <t>PROJETO EXECUTIVO DE ESTRUTURAS - PONTE SOBRE RIBEIRÃO PILÕES (PISTA DIREITA) - km 2+13
ARMAÇÃO DO TABULEIRO AP.4 A E.4</t>
  </si>
  <si>
    <t>PROJETO EXECUTIVO DE ESTRUTURAS - PONTE SOBRE RIBEIRÃO PILÕES (PISTA DIREITA) - km 2+13
ARMAÇÃO DAS TRANSVERSINAS</t>
  </si>
  <si>
    <t>PROJETO EXECUTIVO DE ESTRUTURAS - PONTE SOBRE RIBEIRÃO PILÕES (PISTA DIREITA) - km 2+13
ARMAÇÃO DAS LAJOTAS E PLACAS PRÉ-MOLDADAS</t>
  </si>
  <si>
    <t>PROJETO EXECUTIVO DE ESTRUTURAS - PONTE SOBRE RIBEIRÃO PILÕES (PISTA DIREITA) - km 2+13
ARMAÇÃO - VIGAS PRÉ-MOLDADAS - 20 m</t>
  </si>
  <si>
    <t>PROJETO EXECUTIVO DE ESTRUTURAS - PONTE SOBRE RIBEIRÃO PILÕES (PISTA DIREITA) - km 2+13
ARMAÇÃO - VIGAS PRÉ-MOLDADAS - 35 m</t>
  </si>
  <si>
    <t>RIBEIRÃO PILÕES KM 2+130 – PISTA DIREITA – MEMÓRIA DE CÁLCULO DE ESTRUTURAS</t>
  </si>
  <si>
    <t>MR_DER-1005_25</t>
  </si>
  <si>
    <t>MR_DER-1006_25</t>
  </si>
  <si>
    <t>Finalizado com Assinatura Digital</t>
  </si>
  <si>
    <t>MR_DER-1007_25</t>
  </si>
  <si>
    <t>MR_DER-1010_25</t>
  </si>
  <si>
    <t>MR_DER-1008_25</t>
  </si>
  <si>
    <t>MR_DER-1009_25</t>
  </si>
  <si>
    <t>MR_DER-1011_25</t>
  </si>
  <si>
    <t>Assinado</t>
  </si>
  <si>
    <t>DE-SP0000097-013.023-000-P02/616</t>
  </si>
  <si>
    <t>DE-SP0000097-013.023-000-P02/617</t>
  </si>
  <si>
    <t>DE-SP0000097-013.023-000-P02/618</t>
  </si>
  <si>
    <t>DE-SP0000097-013.023-000-P02/619</t>
  </si>
  <si>
    <t>DE-SP0000097-013.023-000-P02/620</t>
  </si>
  <si>
    <t>DE-SP0000097-013.023-000-P02/621</t>
  </si>
  <si>
    <t>DE-SP0000097-013.023-000-P02/622</t>
  </si>
  <si>
    <t>DE-SP0000097-013.023-000-P02/623</t>
  </si>
  <si>
    <t>DE-SP0000097-013.023-000-P02/624</t>
  </si>
  <si>
    <t>DE-SP0000097-013.023-000-P02/625</t>
  </si>
  <si>
    <t>DE-SP0000097-013.023-000-P02/626</t>
  </si>
  <si>
    <t>DE-SP0000097-013.023-000-P02/627</t>
  </si>
  <si>
    <t>DE-SP0000097-013.023-000-P02/628</t>
  </si>
  <si>
    <t>DE-SP0000097-013.023-000-P02/629</t>
  </si>
  <si>
    <t>DE-SP0000097-013.023-000-P02/630</t>
  </si>
  <si>
    <t>MR_DER-1014_25</t>
  </si>
  <si>
    <t>DE-SP0000097-013.023-000-P05/603</t>
  </si>
  <si>
    <t>DE-SP0000097-000.013-000-P02/619</t>
  </si>
  <si>
    <t>DE-SP0000097-000.013-000-P02/620</t>
  </si>
  <si>
    <t>DE-SP0000097-000.013-000-P02/621</t>
  </si>
  <si>
    <t>DE-SP0000097-000.013-000-P02/622</t>
  </si>
  <si>
    <t>DE-SP0000097-000.013-000-P02/623</t>
  </si>
  <si>
    <t>DE-SP0000097-000.013-000-P02/624</t>
  </si>
  <si>
    <t>DE-SP0000097-000.013-000-P02/625</t>
  </si>
  <si>
    <t>DE-SP0000097-000.013-000-P02/626</t>
  </si>
  <si>
    <t>DE-SP0000097-000.013-000-P02/627</t>
  </si>
  <si>
    <t>DE-SP0000097-000.013-000-P02/628</t>
  </si>
  <si>
    <t>DE-SP0000097-000.013-000-P02/629</t>
  </si>
  <si>
    <t>DE-SP0000097-000.013-000-P02/630</t>
  </si>
  <si>
    <t>DE-SP0000097-000.013-000-P02/631</t>
  </si>
  <si>
    <t>DE-SP0000097-000.013-000-P02/632</t>
  </si>
  <si>
    <t>DE-SP0000097-000.013-000-P02/633</t>
  </si>
  <si>
    <t>DE-SP0000097-000.013-000-P02/634</t>
  </si>
  <si>
    <t>DE-SP0000097-000.013-000-P02/635</t>
  </si>
  <si>
    <t>DE-SP0000097-000.013-000-P02/636</t>
  </si>
  <si>
    <t>MR_DER-1013_25</t>
  </si>
  <si>
    <t>DE-SP0000147-152.210-010-F05/501</t>
  </si>
  <si>
    <t>MC-SP0000129-000-030-003-C01/501</t>
  </si>
  <si>
    <t>MR_DER-1015_25</t>
  </si>
  <si>
    <t>MR_DER-1017_25</t>
  </si>
  <si>
    <t>MR_DER-1018_25</t>
  </si>
  <si>
    <t>DE-SP0000129-000.030-007-C01/601</t>
  </si>
  <si>
    <t>MR_DER-1019_25</t>
  </si>
  <si>
    <t>DE-SP0000129-000.030-007-C01/602</t>
  </si>
  <si>
    <t>DE-SP0000129-000.030-007-C01/603</t>
  </si>
  <si>
    <t>DE-SP0000129-000.030-007-C01/604</t>
  </si>
  <si>
    <t>DE-SP0000129-000.030-007-C01/605</t>
  </si>
  <si>
    <t>DE-SP0000129-000.030-007-C01/606</t>
  </si>
  <si>
    <t>DE-SP0000129-000.030-007-C01/607</t>
  </si>
  <si>
    <t>DE-SP0000129-000.030-007-C01/608</t>
  </si>
  <si>
    <t>DE-SP0000129-000.030-007-C01/609</t>
  </si>
  <si>
    <t>DE-SP0000129-000.030-007-C01/610</t>
  </si>
  <si>
    <t>DE-SP0000129-000.030-007-C01/611</t>
  </si>
  <si>
    <t>DE-SP0000129-000.030-007-C01/612</t>
  </si>
  <si>
    <t>DE-SP0000129-000.030-007-C01/613</t>
  </si>
  <si>
    <t>DE-SP0000129-000.030-007-C01/614</t>
  </si>
  <si>
    <t>DE-SP0000129-000.030-007-C01/615</t>
  </si>
  <si>
    <t>DE-SP0000129-000.030-007-C01/616</t>
  </si>
  <si>
    <t>DE-SP0000129-000.030-007-C01/617</t>
  </si>
  <si>
    <t>DE-SP0000129-000.030-007-C01/618</t>
  </si>
  <si>
    <t>DE-SP0000129-000.030-007-C01/619</t>
  </si>
  <si>
    <t>DE-SP0000129-000.030-007-C01/620</t>
  </si>
  <si>
    <t>DE-SP0000129-000.030-007-C01/621</t>
  </si>
  <si>
    <t>DE-SP0000129-000.030-007-C01/622</t>
  </si>
  <si>
    <t>DE-SP0000129-000.030-007-C01/623</t>
  </si>
  <si>
    <t>DE-SP0000129-000.030-007-C01/624</t>
  </si>
  <si>
    <t>DE-SP0000129-000.030-007-C01/625</t>
  </si>
  <si>
    <t>DE-SP0000129-000.030-007-C01/626</t>
  </si>
  <si>
    <t>DE-SP0000129-000.030-007-C01/627</t>
  </si>
  <si>
    <t>DE-SP0000129-000.030-007-C01/628</t>
  </si>
  <si>
    <t>DE-SP0000129-000.030-007-C01/629</t>
  </si>
  <si>
    <t>MC-SP0000129-000.030-007-C01/601</t>
  </si>
  <si>
    <t>PROJETO EXECUTIVO DE ESTRUTURAS - PONTE SOBRE RIBEIRÃO PILÕES (PISTA ESQUERDA) - km 2+13
IMPLANTAÇÃO DE O.A.E. - PLANTA, CORTE E SEÇÕES</t>
  </si>
  <si>
    <t>PROJETO EXECUTIVO DE ESTRUTURAS - PONTE SOBRE RIBEIRÃO PILÕES (PISTA ESQUERDA) - km 2+13
LOCAÇÃO DAS ESTACAS - PLANTA, CORTES E DETALHES</t>
  </si>
  <si>
    <t>PROJETO EXECUTIVO DE ESTRUTURAS - PONTE SOBRE RIBEIRÃO PILÕES (PISTA ESQUERDA) - km 2+13
FORMAS DO ENCONTRO E.1 - PLANTA, VISTAS, CORTES E DETALHES</t>
  </si>
  <si>
    <t>PROJETO EXECUTIVO DE ESTRUTURAS - PONTE SOBRE RIBEIRÃO PILÕES (PISTA ESQUERDA) - km 2+13
FORMAS DO APOIO AP.1 - PLANTA, VISTAS, CORTES E DETALHES</t>
  </si>
  <si>
    <t>PROJETO EXECUTIVO DE ESTRUTURAS - PONTE SOBRE RIBEIRÃO PILÕES (PISTA ESQUERDA) - km 2+13
FORMAS DO APOIO AP.2 - PLANTA, VISTAS, CORTES E DETALHES</t>
  </si>
  <si>
    <t>PROJETO EXECUTIVO DE ESTRUTURAS - PONTE SOBRE RIBEIRÃO PILÕES (PISTA ESQUERDA) - km 2+13
FORMAS DO ENCONTRO E.2 - PLANTA, VISTAS, CORTES E DETALHES</t>
  </si>
  <si>
    <t>PROJETO EXECUTIVO DE ESTRUTURAS - PONTE SOBRE RIBEIRÃO PILÕES (PISTA ESQUERDA) - km 2+13
FORMAS DO TABULEIRO TABULEIRO E.1 A AP.1 / AP.2 A E.2 - PLANTAS, VISTAS, CORTES E DETALHES (01/02)</t>
  </si>
  <si>
    <t>PROJETO EXECUTIVO DE ESTRUTURAS - PONTE SOBRE RIBEIRÃO PILÕES (PISTA ESQUERDA) - km 2+13
FORMAS DO TABULEIRO TABULEIRO E.1 A AP.1 / AP.2 A E.2 - PLANTAS, VISTAS, CORTES E DETALHES (02/02)</t>
  </si>
  <si>
    <t>PROJETO EXECUTIVO DE ESTRUTURAS - PONTE SOBRE RIBEIRÃO PILÕES (PISTA ESQUERDA) - km 2+13
FORMAS DO TABULEIRO AP.1 a AP.2 - PLANTAS, VISTAS, CORTES E DETALHES - (01/02)</t>
  </si>
  <si>
    <t>PROJETO EXECUTIVO DE ESTRUTURAS - PONTE SOBRE RIBEIRÃO PILÕES (PISTA ESQUERDA) - km 2+13
FORMAS DO TABULEIRO AP.1 a AP.2 - PLANTAS, VISTAS, CORTES E DETALHES (02/02)</t>
  </si>
  <si>
    <t>PROJETO EXECUTIVO DE ESTRUTURAS - PONTE SOBRE RIBEIRÃO PILÕES (PISTA ESQUERDA) - km 2+13
PLANTA DO TABULEIRO - NÍVEIS E ESPESSURAS - PLANTA, CORTE E DETALHES</t>
  </si>
  <si>
    <t>PROJETO EXECUTIVO DE ESTRUTURAS - PONTE SOBRE RIBEIRÃO PILÕES (PISTA ESQUERDA) - km 2+13
FORMAS DAS LAJES E PLACAS PRÉ-MOLDADAS</t>
  </si>
  <si>
    <t>PROJETO EXECUTIVO DE ESTRUTURAS - PONTE SOBRE RIBEIRÃO PILÕES (PISTA ESQUERDA) - km 2+13
PROTENSÃO - VIGAS 20m</t>
  </si>
  <si>
    <t>PROJETO EXECUTIVO DE ESTRUTURAS - PONTE SOBRE RIBEIRÃO PILÕES (PISTA ESQUERDA) - km 2+13
PROTENSÃO - VIGAS 35m - TRAÇADO DOS CABOS E DETALHE DA CABEÇA DE ANCORAGEM</t>
  </si>
  <si>
    <t>PROJETO EXECUTIVO DE ESTRUTURAS - PONTE SOBRE RIBEIRÃO PILÕES (PISTA ESQUERDA) - km 2+13
PROTENSÃO - VIGAS 35m - SEÇÕES TRANSVERSAIS DAS VIGAS PRÉ-MOLDADAS</t>
  </si>
  <si>
    <t>PROJETO EXECUTIVO DE ESTRUTURAS - PONTE NOVA SOBRE O RIO SOROCABA (PISTA ESQUERDA) - km 22,55
ARMAÇÃO DAS ESTACAS</t>
  </si>
  <si>
    <t>PROJETO EXECUTIVO DE ESTRUTURAS - PONTE SOBRE RIBEIRÃO PILÕES (PISTA ESQUERDA) - km 2+13
ARMAÇÃO DOS BLOCOS e PILARES</t>
  </si>
  <si>
    <t>PROJETO EXECUTIVO DE ESTRUTURAS - PONTE SOBRE RIBEIRÃO PILÕES (PISTA ESQUERDA) - km 2+13
ARMAÇÃO DOS ENCONTROS E.1 e E.2</t>
  </si>
  <si>
    <t>PROJETO EXECUTIVO DE ESTRUTURAS - PONTE SOBRE RIBEIRÃO PILÕES (PISTA ESQUERDA) - km 2+13
ARMAÇÃO DOS MUROS DE ALA</t>
  </si>
  <si>
    <t>PROJETO EXECUTIVO DE ESTRUTURAS - PONTE SOBRE RIBEIRÃO PILÕES (PISTA ESQUERDA) - km 2+13
ARMAÇÃO DAS LAJES DE APROXIMAÇÃO E.1 / E.2</t>
  </si>
  <si>
    <t>PROJETO EXECUTIVO DE ESTRUTURAS - PONTE SOBRE RIBEIRÃO PILÕES (PISTA ESQUERDA) - km 2+13
ARMAÇÃO DO APOIO AP.1</t>
  </si>
  <si>
    <t>PROJETO EXECUTIVO DE ESTRUTURAS - PONTE SOBRE RIBEIRÃO PILÕES (PISTA ESQUERDA) - km 2+13
ARMAÇÃO DO APOIO AP.2</t>
  </si>
  <si>
    <t>PROJETO EXECUTIVO DE ESTRUTURAS - PONTE SOBRE RIBEIRÃO PILÕES (PISTA ESQUERDA) - km 2+13
ARMAÇÃO DO TABULEIRO E.1 A AP.1</t>
  </si>
  <si>
    <t>PROJETO EXECUTIVO DE ESTRUTURAS - PONTE SOBRE RIBEIRÃO PILÕES (PISTA ESQUERDA) - km 2+13
ARMAÇÃO DO TABULEIRO AP.1 A AP.2</t>
  </si>
  <si>
    <t>PROJETO EXECUTIVO DE ESTRUTURAS - PONTE SOBRE RIBEIRÃO PILÕES (PISTA ESQUERDA) - km 2+13
ARMAÇÃO DO TABULEIRO AP.2 A E.2</t>
  </si>
  <si>
    <t>PROJETO EXECUTIVO DE ESTRUTURAS - PONTE SOBRE RIBEIRÃO PILÕES (PISTA ESQUERDA) - km 2+13
ARMAÇÃO DAS TRANSVERSINAS</t>
  </si>
  <si>
    <t>PROJETO EXECUTIVO DE ESTRUTURAS - PONTE SOBRE RIBEIRÃO PILÕES (PISTA ESQUERDA) - km 2+13
ARMAÇÃO DAS LAJOTAS E PLACAS PRÉ-MOLDADAS</t>
  </si>
  <si>
    <t>PROJETO EXECUTIVO DE ESTRUTURAS - PONTE SOBRE RIBEIRÃO PILÕES (PISTA ESQUERDA) - km 2+13
ARMAÇÃO - VIGAS PRÉ-MOLDADAS - 20 m</t>
  </si>
  <si>
    <t>PROJETO EXECUTIVO DE ESTRUTURAS - PONTE SOBRE RIBEIRÃO PILÕES (PISTA ESQUERDA) - km 2+13
ARMAÇÃO - VIGAS PRÉ-MOLDADAS - 35 m</t>
  </si>
  <si>
    <t>RIBEIRÃO PILÕES KM 2+130 – PISTA ESQUERDA – MEMÓRIA DE CÁLCULO DE ESTRUTURAS</t>
  </si>
  <si>
    <t>MR_DER-1020_25</t>
  </si>
  <si>
    <t>MR_DER-1001_25</t>
  </si>
  <si>
    <t>DE-SP0000097-013.023-000-H07/002</t>
  </si>
  <si>
    <t>MEMÓRIA DE CÁLCULO OAE 007 (PONTE SOBRE O RIBEIRÃO PILÕES) – KM 2,130</t>
  </si>
  <si>
    <t>MC-SP0000129-000.030-007-G15/501</t>
  </si>
  <si>
    <t>MR_DER-1021_25</t>
  </si>
  <si>
    <t>MR_DER-1022_25</t>
  </si>
  <si>
    <t>MR_DER-1023_25</t>
  </si>
  <si>
    <t>MR_DER-1024_25</t>
  </si>
  <si>
    <t>DE-SP0000097-013.023-000-H01/001</t>
  </si>
  <si>
    <t>Aprovado</t>
  </si>
  <si>
    <t>MR.DER-0995_25</t>
  </si>
  <si>
    <t>Aprovado Com Ressalvas</t>
  </si>
  <si>
    <t>RT-CT0220164-000.000-000-A12/033</t>
  </si>
  <si>
    <t>RT-CT0220164-000.000-000-A12/034</t>
  </si>
  <si>
    <t>MR_DER-1025_25</t>
  </si>
  <si>
    <t>DE-SP0000129-000.030-001-F01/001</t>
  </si>
  <si>
    <t>DE-SP0000129-000.030-001-F01/101</t>
  </si>
  <si>
    <t>DE-SP0000129-000.030-001-F01/102</t>
  </si>
  <si>
    <t>DE-SP0000129-000.030-001-F01/103</t>
  </si>
  <si>
    <t>DE-SP0000129-000.030-001-F01/201</t>
  </si>
  <si>
    <t>DE-SP0000129-000.030-001-F01/202</t>
  </si>
  <si>
    <t>DE-SP0000129-000.030-001-F01/203</t>
  </si>
  <si>
    <t>PROJETO GEOMÉTRICO FUNCIONAL DE DISPOSITIVO DISPOSITIVO RETORNO KM 13+0,000</t>
  </si>
  <si>
    <t>PROJETO GEOMÉTRICO FUNCIONAL - PERFIS
RELOCAÇÃO BTV 040 E RAMO "1204"</t>
  </si>
  <si>
    <t>PROJETO GEOMÉTRICO FUNCIONAL - PERFIS
RAMO "1205" E "1206"</t>
  </si>
  <si>
    <t>PROJETO GEOMÉTRICO FUNCIONAL - PERFIS
RAMO "1207"</t>
  </si>
  <si>
    <t>PROJETO GEOMÉTRICO FUNCIONAL - SEÇÕES TIPO
DISPOSITIVO RETORNO KM 13+0,000</t>
  </si>
  <si>
    <t>PROJETO GEOMÉTRICO FUNCIONAL - GABARITO DE GIRO
DISPOSITIVO RETORNO KM 13+0,000</t>
  </si>
  <si>
    <t>MR_DER-1026_25</t>
  </si>
  <si>
    <t>MR_DER-1027_25</t>
  </si>
  <si>
    <t>MR_DER-1028_25</t>
  </si>
  <si>
    <t>MR_DER-1029_25</t>
  </si>
  <si>
    <t>MR_DER-1031_25</t>
  </si>
  <si>
    <t>MR_DER-1030_25</t>
  </si>
  <si>
    <t>MR_DER-1032_25</t>
  </si>
  <si>
    <t>DE-SP0000129-000.030-006-C01/515</t>
  </si>
  <si>
    <t>DE-SP0000129-000.030-006-C01/516</t>
  </si>
  <si>
    <t>MC-SP0000129-000.030-006-G15/501</t>
  </si>
  <si>
    <t>MEMÓRIA DE CÁLCULO-DAS FUNDAÇÕES – VIADUTO VICINAL BTV-040 X SP 129- KM 13+170</t>
  </si>
  <si>
    <t>MR_DER-1033_25</t>
  </si>
  <si>
    <t>DE-SP0000097-013.023-000-Q02/004</t>
  </si>
  <si>
    <t>DE-SP0000097-013.023-000-Q03/004</t>
  </si>
  <si>
    <t>DE-SP0000097-013.023-000-Q03/101</t>
  </si>
  <si>
    <t>DE-SP0000097-013.023-000-Q03/102</t>
  </si>
  <si>
    <t>DE-SP0000097-013.023-000-Q03/103</t>
  </si>
  <si>
    <t>DE-SP0000097-013.023-000-Q03/104</t>
  </si>
  <si>
    <t>DE-SP0000097-013.023-000-Q03/105</t>
  </si>
  <si>
    <t>PROJETO EXECUTIVO DE TERRAPLENAGEM
PLANTA DE DISTRIBUIÇÃO DE VOLUMES - EST. 0+0,000 A EST. 95+00,000</t>
  </si>
  <si>
    <t>PROJETO EXECUTIVO DE TERRAPLENAGEM
PLANTA DE DISTRIBUIÇÃO DE VOLUMES - EST. 95+0,000 A EST. 245+00,000</t>
  </si>
  <si>
    <t>PROJETO EXECUTIVO DE TERRAPLENAGEM
PLANTA DE DISTRIBUIÇÃO DE VOLUMES - EST. 245+0,000 A EST. 395+00,000</t>
  </si>
  <si>
    <t>PROJETO EXECUTIVO DE TERRAPLENAGEM
PLANTA DE DISTRIBUIÇÃO DE VOLUMES - EST. 395+0,000 A EST. 478+4,514</t>
  </si>
  <si>
    <t>PROJETO EXECUTIVO DE TERRAPLENAGEM
PERFIL DE DISTRIBUIÇÃO DE VOLUMES - EST. 0+0,000 A EST. 130+00,000</t>
  </si>
  <si>
    <t>PROJETO EXECUTIVO DE TERRAPLENAGEM
PERFIL DE DISTRIBUIÇÃO DE VOLUMES - EST. 130+0,000 A EST. 260+00,000</t>
  </si>
  <si>
    <t>PROJETO EXECUTIVO DE TERRAPLENAGEM
PERFIL DE DISTRIBUIÇÃO DE VOLUMES - EST. 260+0,000 A EST. 390+00,000</t>
  </si>
  <si>
    <t>PROJETO EXECUTIVO DE TERRAPLENAGEM
PERFIL DE DISTRIBUIÇÃO DE VOLUMES - EST. 390+0,000 A EST. 478+4,514</t>
  </si>
  <si>
    <t>PROJETO EXECUTIVO DE TERRAPLENAGEM
PERFIL DE DISTRIBUIÇÃO DE VOLUMES - RAMOS 1100, 1200, 2100 E 2200</t>
  </si>
  <si>
    <t>PROJETO EXECUTIVO DE TERRAPLENAGEM
PERFIL DE DISTRIBUIÇÃO DE VOLUMES - RAMOS 3100 E 3200</t>
  </si>
  <si>
    <t>PROJETO EXECUTIVO DE TERRAPLENAGEM
PERFIL DE DISTRIBUIÇÃO DE VOLUMES - RAMOS 4100 E 4200</t>
  </si>
  <si>
    <t>PROJETO EXECUTIVO DE TERRAPLENAGEM
PERFIL DE DISTRIBUIÇÃO DE VOLUMES - RAMOS 5100, 5200 E 6000</t>
  </si>
  <si>
    <t>ROJETO EXECUTIVO DE TERRAPLENAGEM
PERFIL DE DISTRIBUIÇÃO DE VOLUMES - RAMOS 7100 E 7200</t>
  </si>
  <si>
    <t>MR_DER-1034_25</t>
  </si>
  <si>
    <t>MR_DER-1035_25</t>
  </si>
  <si>
    <t>RT-SP0000331-000.057-010-G18/501</t>
  </si>
  <si>
    <t>RT-SP0000331-000.057-020-G18/501</t>
  </si>
  <si>
    <t>INSTRUMENTAÇÃO DOS ATERROS ENTRE AS ESTACAS 1414 E 1422
FOLHA 01/01</t>
  </si>
  <si>
    <t>SEÇÕES TIPO - ATERROS E CORTES
FOLHA 01/02</t>
  </si>
  <si>
    <t>SEÇÕES TIPO - ATERROS E CORTES
FOLHA 02/02</t>
  </si>
  <si>
    <t>MR_DER-1036_25</t>
  </si>
  <si>
    <t>MAPEAMENTO GEOLÓGICO E PERFIL LONGITUDINAL
EST. 0 + 0,000 A EST. 35 + 0,000</t>
  </si>
  <si>
    <t>MAPEAMENTO GEOLÓGICO E PERFIL LONGITUDINAL
EST. 35 + 0,000 A EST. 70 + 0,000</t>
  </si>
  <si>
    <t>MAPEAMENTO GEOLÓGICO E PERFIL LONGITUDINAL
EST. 70 + 0,000 A EST. 105 + 0,000</t>
  </si>
  <si>
    <t>MAPEAMENTO GEOLÓGICO E PERFIL LONGITUDINAL
EST. 105 + 0,000 A EST. 140 + 0,000</t>
  </si>
  <si>
    <t>MAPEAMENTO GEOLÓGICO E PERFIL LONGITUDINAL
EST. 140 + 0,000 A EST. 175 + 0,000</t>
  </si>
  <si>
    <t>MAPEAMENTO GEOLÓGICO E PERFIL LONGITUDINAL
EST. 175 + 0,000 A EST. 210 + 0,000</t>
  </si>
  <si>
    <t>MAPEAMENTO GEOLÓGICO E PERFIL LONGITUDINAL
EST. 210 + 0,000 A EST. 245 + 0,000</t>
  </si>
  <si>
    <t>MAPEAMENTO GEOLÓGICO E PERFIL LONGITUDINAL
EST. 245 + 0,000 A EST. 280 + 0,000</t>
  </si>
  <si>
    <t>MAPEAMENTO GEOLÓGICO E PERFIL LONGITUDINAL
EST. 280 + 0,000 A EST. 315 + 0,000</t>
  </si>
  <si>
    <t>MAPEAMENTO GEOLÓGICO E PERFIL LONGITUDINAL
EST. 315 + 0,000 A EST. 350 + 0,000</t>
  </si>
  <si>
    <t>MAPEAMENTO GEOLÓGICO E PERFIL LONGITUDINAL
EST. 350 + 0,000 A EST. 385 + 0,000</t>
  </si>
  <si>
    <t>MAPEAMENTO GEOLÓGICO E PERFIL LONGITUDINAL
EST. 385 + 0,000 A EST. 420 + 0,000</t>
  </si>
  <si>
    <t>MAPEAMENTO GEOLÓGICO E PERFIL LONGITUDINAL
EST. 420 + 0,000 A EST. 455 + 0,000</t>
  </si>
  <si>
    <t>MAPEAMENTO GEOLÓGICO E PERFIL LONGITUDINAL
EST. 455 + 0,000 A EST. 490 + 0,000</t>
  </si>
  <si>
    <t>MAPEAMENTO GEOLÓGICO E PERFIL LONGITUDINAL
EST. 490 + 0,000 A EST. 525 + 0,000</t>
  </si>
  <si>
    <t>MAPEAMENTO GEOLÓGICO E PERFIL LONGITUDINAL
EST. 525 + 0,000 A EST. 560 + 0,000</t>
  </si>
  <si>
    <t>MAPEAMENTO GEOLÓGICO E PERFIL LONGITUDINAL
EST. 560 + 0,000 A EST. 595 + 0,000</t>
  </si>
  <si>
    <t>MAPEAMENTO GEOLÓGICO E PERFIL LONGITUDINAL
EST. 595 + 0,000 A EST. 630 + 0,000</t>
  </si>
  <si>
    <t>MAPEAMENTO GEOLÓGICO E PERFIL LONGITUDINAL
EST. 630 + 0,000 A EST. 665 + 0,000</t>
  </si>
  <si>
    <t>MAPEAMENTO GEOLÓGICO E PERFIL LONGITUDINAL
EST. 665 + 0,000 A EST. 700 + 0,000</t>
  </si>
  <si>
    <t>MAPEAMENTO GEOLÓGICO E PERFIL LONGITUDINAL
EST. 700 + 0,000 A EST. 735 + 0,000</t>
  </si>
  <si>
    <t>MAPEAMENTO GEOLÓGICO E PERFIL LONGITUDINAL
EST. 735 + 0,000 A EST. 770 + 0,000</t>
  </si>
  <si>
    <t>MAPEAMENTO GEOLÓGICO E PERFIL LONGITUDINAL
EST. 770 + 0,000 A EST. 805 + 0,000</t>
  </si>
  <si>
    <t>MAPEAMENTO GEOLÓGICO E PERFIL LONGITUDINAL
EST. 805 + 0,000 A EST. 840 + 0,000</t>
  </si>
  <si>
    <t>MAPEAMENTO GEOLÓGICO E PERFIL LONGITUDINAL
EST. 840 + 0,000 A EST. 875 + 0,000</t>
  </si>
  <si>
    <t>MAPEAMENTO GEOLÓGICO E PERFIL LONGITUDINAL
EST. 875 + 0,000 A EST. 910 + 0,000</t>
  </si>
  <si>
    <t>MAPEAMENTO GEOLÓGICO E PERFIL LONGITUDINAL
EST. 910 + 0,000 A EST. 945 + 0,000</t>
  </si>
  <si>
    <t>MAPEAMENTO GEOLÓGICO E PERFIL LONGITUDINAL
EST. 945 + 0,000 A EST. 980 + 0,000</t>
  </si>
  <si>
    <t>MAPEAMENTO GEOLÓGICO E PERFIL LONGITUDINAL
EST. 980 + 0,000 A EST. 1015 + 0,000</t>
  </si>
  <si>
    <t>MAPEAMENTO GEOLÓGICO E PERFIL LONGITUDINAL
EST. 1015 + 0,000 A EST. 1050 + 0,000</t>
  </si>
  <si>
    <t>MAPEAMENTO GEOLÓGICO E PERFIL LONGITUDINAL
EST. 1050 + 0,000 A EST. 1085 + 0,000</t>
  </si>
  <si>
    <t>MAPEAMENTO GEOLÓGICO E PERFIL LONGITUDINAL
EST. 1085 + 0,000 A EST. 1120 + 0,000</t>
  </si>
  <si>
    <t>MAPEAMENTO GEOLÓGICO E PERFIL LONGITUDINAL
EST. 1120 + 0,000 A EST. 1155 + 0,000</t>
  </si>
  <si>
    <t>MAPEAMENTO GEOLÓGICO E PERFIL LONGITUDINAL
EST. 1155 + 0,000 A EST. 1190 + 0,000</t>
  </si>
  <si>
    <t>MAPEAMENTO GEOLÓGICO E PERFIL LONGITUDINAL
EST. 1190 + 0,000 A EST. 1225 + 0,000</t>
  </si>
  <si>
    <t>MAPEAMENTO GEOLÓGICO E PERFIL LONGITUDINAL
EST. 1225 + 0,000 A EST. 1260 + 0,000</t>
  </si>
  <si>
    <t>MAPEAMENTO GEOLÓGICO E PERFIL LONGITUDINAL
EST. 1260 + 0,000 A EST. 1295 + 0,000</t>
  </si>
  <si>
    <t>MAPEAMENTO GEOLÓGICO E PERFIL LONGITUDINAL
EST. 1295 + 0,000 A EST. 1330 + 0,000</t>
  </si>
  <si>
    <t>MAPEAMENTO GEOLÓGICO E PERFIL LONGITUDINAL
EST. 1330 + 0,000 A EST. 1365 + 0,000</t>
  </si>
  <si>
    <t>MAPEAMENTO GEOLÓGICO E PERFIL LONGITUDINAL
EST. 1365 + 0,000 A EST. 1400 + 0,000</t>
  </si>
  <si>
    <t>MAPEAMENTO GEOLÓGICO E PERFIL LONGITUDINAL
EST. 1400 + 0,000 A EST. 1435 + 0,000</t>
  </si>
  <si>
    <t>MAPEAMENTO GEOLÓGICO E PERFIL LONGITUDINAL
EST. 1435 + 0,000 A EST. 1470 + 0,000</t>
  </si>
  <si>
    <t>MAPEAMENTO GEOLÓGICO E PERFIL LONGITUDINAL
EST. 1470 + 0,000 A EST. 1500 + 0,000</t>
  </si>
  <si>
    <t>MR_DER-1038_25</t>
  </si>
  <si>
    <t>MAPEAMENTO GEOLÓGICO E PERFIL LONGITUDINAL
EST. 1500 + 0,000 A EST. 1535 + 0,000</t>
  </si>
  <si>
    <t>MAPEAMENTO GEOLÓGICO E PERFIL LONGITUDINAL
EST. 1535 + 0,000 A EST. 1570 + 0,000</t>
  </si>
  <si>
    <t>MAPEAMENTO GEOLÓGICO E PERFIL LONGITUDINAL
EST. 1570 + 0,000 A EST. 1605 + 0,000</t>
  </si>
  <si>
    <t>MAPEAMENTO GEOLÓGICO E PERFIL LONGITUDINAL
EST. 1605 + 0,000 A EST. 1640 + 0,000</t>
  </si>
  <si>
    <t>MAPEAMENTO GEOLÓGICO E PERFIL LONGITUDINAL
EST. 1640 + 0,000 A EST. 1675 + 0,000</t>
  </si>
  <si>
    <t>MAPEAMENTO GEOLÓGICO E PERFIL LONGITUDINAL
EST. 1675 + 0,000 A EST. 1710 + 0,000</t>
  </si>
  <si>
    <t>MAPEAMENTO GEOLÓGICO E PERFIL LONGITUDINAL
EST. 1710 + 0,000 A EST. 1745 + 0,000</t>
  </si>
  <si>
    <t>MAPEAMENTO GEOLÓGICO E PERFIL LONGITUDINAL
EST. 1745 + 0,000 A EST. 1780 + 0,000</t>
  </si>
  <si>
    <t>MAPEAMENTO GEOLÓGICO E PERFIL LONGITUDINAL
EST. 1780 + 0,000 A EST. 1815 + 0,000</t>
  </si>
  <si>
    <t>MAPEAMENTO GEOLÓGICO E PERFIL LONGITUDINAL
EST. 1815 + 0,000 A EST. 1850 + 0,000</t>
  </si>
  <si>
    <t>MAPEAMENTO GEOLÓGICO E PERFIL LONGITUDINAL
EST. 1850 + 0,000 A EST. 1885 + 0,000</t>
  </si>
  <si>
    <t>MAPEAMENTO GEOLÓGICO E PERFIL LONGITUDINAL
EST. 1885 + 0,000 A EST. 1920 + 0,000</t>
  </si>
  <si>
    <t>MAPEAMENTO GEOLÓGICO E PERFIL LONGITUDINAL
EST. 1920 + 0,000 A EST. 1955 + 0,000</t>
  </si>
  <si>
    <t>MAPEAMENTO GEOLÓGICO E PERFIL LONGITUDINAL
EST. 1955 + 0,000 A EST. 1990 + 0,000</t>
  </si>
  <si>
    <t>MAPEAMENTO GEOLÓGICO E PERFIL LONGITUDINAL
EST. 1990 + 0,000 A EST. 2025 + 0,000</t>
  </si>
  <si>
    <t>MAPEAMENTO GEOLÓGICO E PERFIL LONGITUDINAL
EST. 2025 + 0,000 A EST. 2060 + 0,000</t>
  </si>
  <si>
    <t>MAPEAMENTO GEOLÓGICO E PERFIL LONGITUDINAL
EST. 2060 + 0,000 A EST. 2095 + 0,000</t>
  </si>
  <si>
    <t>MAPEAMENTO GEOLÓGICO E PERFIL LONGITUDINAL
EST. 2095 + 0,000 A EST. 2130 + 0,000</t>
  </si>
  <si>
    <t>MAPEAMENTO GEOLÓGICO E PERFIL LONGITUDINAL
EST. 2130 + 0,000 A EST. 2165 + 0,000</t>
  </si>
  <si>
    <t>MAPEAMENTO GEOLÓGICO E PERFIL LONGITUDINAL
EST. 2165 + 0,000 A EST. 2200 + 0,000</t>
  </si>
  <si>
    <t>MAPEAMENTO GEOLÓGICO E PERFIL LONGITUDINAL
EST. 2200 + 0,000 A EST. 2235 + 0,000</t>
  </si>
  <si>
    <t>MAPEAMENTO GEOLÓGICO E PERFIL LONGITUDINAL
EST. 2235 + 0,000 A EST. 2270 + 0,000</t>
  </si>
  <si>
    <t>MAPEAMENTO GEOLÓGICO E PERFIL LONGITUDINAL
EST. 2270 + 0,000 A EST. 2305 + 0,000</t>
  </si>
  <si>
    <t>MAPEAMENTO GEOLÓGICO E PERFIL LONGITUDINAL
EST. 2305 + 0,000 A EST. 2340 + 0,000</t>
  </si>
  <si>
    <t>MAPEAMENTO GEOLÓGICO E PERFIL LONGITUDINAL
EST. 2340 + 0,000 A EST. 2375 + 0,000</t>
  </si>
  <si>
    <t>MAPEAMENTO GEOLÓGICO E PERFIL LONGITUDINAL
EST. 2375 + 0,000 A EST. 2410 + 0,000</t>
  </si>
  <si>
    <t>MAPEAMENTO GEOLÓGICO E PERFIL LONGITUDINAL
EST. 2410 + 0,000 A EST. 2445 + 0,000</t>
  </si>
  <si>
    <t>MAPEAMENTO GEOLÓGICO E PERFIL LONGITUDINAL
EST. 2445 + 0,000 A EST. 2480 + 0,000</t>
  </si>
  <si>
    <t>MAPEAMENTO GEOLÓGICO E PERFIL LONGITUDINAL
EST. 2480 + 0,000 A EST. 2515 + 0,000</t>
  </si>
  <si>
    <t>MAPEAMENTO GEOLÓGICO E PERFIL LONGITUDINAL
EST. 2515 + 0,000 A EST. 2550 + 0,000</t>
  </si>
  <si>
    <t>MAPEAMENTO GEOLÓGICO E PERFIL LONGITUDINAL
EST. 2550 + 0,000 A EST. 2585 + 0,000</t>
  </si>
  <si>
    <t>MAPEAMENTO GEOLÓGICO E PERFIL LONGITUDINAL
EST. 2585 + 0,000 A EST. 2620 + 0,000</t>
  </si>
  <si>
    <t>MAPEAMENTO GEOLÓGICO E PERFIL LONGITUDINAL
EST. 2620 + 0,000 A EST. 2655 + 0,000</t>
  </si>
  <si>
    <t>MAPEAMENTO GEOLÓGICO E PERFIL LONGITUDINAL
EST. 2655 + 0,000 A EST. 2690 + 0,000</t>
  </si>
  <si>
    <t>MAPEAMENTO GEOLÓGICO E PERFIL LONGITUDINAL
EST. 2690 + 0,000 A EST. 2725 + 0,000</t>
  </si>
  <si>
    <t>MAPEAMENTO GEOLÓGICO E PERFIL LONGITUDINAL
EST. 2725 + 0,000 A EST. 2760 + 0,000</t>
  </si>
  <si>
    <t>MAPEAMENTO GEOLÓGICO E PERFIL LONGITUDINAL
EST. 2760 + 0,000 A EST. 2795 + 0,000</t>
  </si>
  <si>
    <t>MAPEAMENTO GEOLÓGICO E PERFIL LONGITUDINAL
EST. 2795 + 0,000 A EST. 2830 + 0,000</t>
  </si>
  <si>
    <t>MAPEAMENTO GEOLÓGICO E PERFIL LONGITUDINAL
EST. 2830 + 0,000 A EST. 2865 + 0,000</t>
  </si>
  <si>
    <t>MAPEAMENTO GEOLÓGICO E PERFIL LONGITUDINAL
EST. 2865 + 0,000 A EST. 2872 + 10,293</t>
  </si>
  <si>
    <t>MR_DER-1039_25</t>
  </si>
  <si>
    <t>MR_DER-1040_25</t>
  </si>
  <si>
    <t>NS-SP0000097-013.023-000-P01/004</t>
  </si>
  <si>
    <t>NS-SP0000097-013.023-000-P01/005</t>
  </si>
  <si>
    <t>NS-SP0000097-013.023-000-P01/006</t>
  </si>
  <si>
    <t>NS-SP0000097-013.023-000-P01/007</t>
  </si>
  <si>
    <t>NS-SP0000097-013.023-000-P01/008</t>
  </si>
  <si>
    <t>PROJETO EXECUTIVO - PROJETO DE TERRAPLENAGEM – NOTAS DE SERVIÇO DE PLATAFORMA ACABADA SP-097</t>
  </si>
  <si>
    <t>PROJETO EXECUTIVO - PROJETO DE TERRAPLENAGEM – NOTAS DE SERVIÇO DE PLATAFORMA ACABADA SP-097 – DISPOSITIVO/RAMO 1000</t>
  </si>
  <si>
    <t>PROJETO EXECUTIVO - PROJETO DE TERRAPLENAGEM – NOTAS DE SERVIÇO DE PLATAFORMA ACABADA SP-097 – DISPOSITIVO/RAMO 2000</t>
  </si>
  <si>
    <t>PROJETO EXECUTIVO - PROJETO DE TERRAPLENAGEM – NOTAS DE SERVIÇO DE PLATAFORMA ACABADA SP-097 – DISPOSITIVO/RAMO 3000</t>
  </si>
  <si>
    <t>PROJETO EXECUTIVO - PROJETO DE TERRAPLENAGEM – NOTAS DE SERVIÇO DE PLATAFORMA ACABADA SP-097 – DISPOSITIVO/RAMO 4000</t>
  </si>
  <si>
    <t>PROJETO EXECUTIVO - PROJETO DE TERRAPLENAGEM – NOTAS DE SERVIÇO DE PLATAFORMA ACABADA SP-097 – DISPOSITIVO/RAMO 5000</t>
  </si>
  <si>
    <t>PROJETO EXECUTIVO - PROJETO DE TERRAPLENAGEM – NOTAS DE SERVIÇO DE PLATAFORMA ACABADA SP-097 – DISPOSITIVO/RAMO 6000</t>
  </si>
  <si>
    <t>PROJETO EXECUTIVO - PROJETO DE TERRAPLENAGEM – NOTAS DE SERVIÇO DE PLATAFORMA ACABADA SP-097 – DISPOSITIVO/RAMO 7000</t>
  </si>
  <si>
    <t>MR_DER-1041_25</t>
  </si>
  <si>
    <t>MR_DER-1042_25</t>
  </si>
  <si>
    <t>MR_DER-1043_25</t>
  </si>
  <si>
    <t>MR_DER-1044_25</t>
  </si>
  <si>
    <t>MC-SP0000097-013.023-000-A09/601</t>
  </si>
  <si>
    <t>PL-SP0000097-013.023-000-A07/601</t>
  </si>
  <si>
    <t>MR_DER-1047_25</t>
  </si>
  <si>
    <t>DE-SP0000129-000.030-005-C01/516</t>
  </si>
  <si>
    <t>DE-SP0000129-000.030-005-C01/517</t>
  </si>
  <si>
    <t>DE-SP0000129-000.030-005-C01/518</t>
  </si>
  <si>
    <t>DE-SP0000129-000.030-005-C01/519</t>
  </si>
  <si>
    <t>DE-SP0000129-000.030-005-C01/520</t>
  </si>
  <si>
    <t>DE-SP0000129-000.030-005-C01/521</t>
  </si>
  <si>
    <t>MR_DER-1048_25</t>
  </si>
  <si>
    <t>MR_DER-1049_25</t>
  </si>
  <si>
    <t>MR_DER-1050_25</t>
  </si>
  <si>
    <t>MR_DER-1051_25</t>
  </si>
  <si>
    <t>MR_DER-1046_25</t>
  </si>
  <si>
    <t>MR_DER-1053_25</t>
  </si>
  <si>
    <t>MR_DER-1052_25</t>
  </si>
  <si>
    <t>MR_DER-1054_25</t>
  </si>
  <si>
    <t>MR_DER-1055_25</t>
  </si>
  <si>
    <t>MC-SP0000129-000.030-004-G15/501</t>
  </si>
  <si>
    <t>MR_DER-1037_25</t>
  </si>
  <si>
    <t>MR_DER-1059_25</t>
  </si>
  <si>
    <t>MR_DER-1060_25</t>
  </si>
  <si>
    <t>MR_DER-1061_25</t>
  </si>
  <si>
    <t>IMPLANTAÇÃO DO BUEIRO - ESTACA 10+5,00 (PRINCIPAL)
PLANTA, PERFIL, SEÇÕES E DETALHES</t>
  </si>
  <si>
    <t>IMPLANTAÇÃO DO BUEIRO - ESTACA 13+2,32 (PRINCIPAL)
PLANTA, PERFIL, SEÇÕES E DETALHES</t>
  </si>
  <si>
    <t>IMPLANTAÇÃO DO BUEIRO - ESTACA 101+1,96 (PRINCIPAL)
PLANTA, PERFIL, SEÇÕES E DETALHES</t>
  </si>
  <si>
    <t>IMPLANTAÇÃO DO BUEIRO - ESTACA 376+12,98 (PRINCIPAL)
PLANTA, PERFIL, SEÇÕES E DETALHES</t>
  </si>
  <si>
    <t>IMPLANTAÇÃO DO BUEIRO - EST. 1208+12,53 (RAMO 1200) A EST.1108+12,52 (RAMO 1100)
PLANTA, PERFIL, SEÇÕES E DETALHES</t>
  </si>
  <si>
    <t>MR.DER-0914_25-SP 331</t>
  </si>
  <si>
    <t>MR_DER-1064_25</t>
  </si>
  <si>
    <t>MR_DER-1065_25</t>
  </si>
  <si>
    <t>MR_DER-1063_25</t>
  </si>
  <si>
    <t>MR_DER-1062_25</t>
  </si>
  <si>
    <t>MR_DER-1056_25</t>
  </si>
  <si>
    <t>DE-SP0000129-000.030-005-C01/616</t>
  </si>
  <si>
    <t>DE-SP0000129-000.030-005-C01/617</t>
  </si>
  <si>
    <t>DE-SP0000129-000.030-005-C01/618</t>
  </si>
  <si>
    <t>DE-SP0000129-000.030-005-C01/619</t>
  </si>
  <si>
    <t>DE-SP0000129-000.030-005-C01/620</t>
  </si>
  <si>
    <t>DE-SP0000129-000.030-005-C01/621</t>
  </si>
  <si>
    <t>DE-SP0000129-000.030-005-C01/622</t>
  </si>
  <si>
    <t>MR_DER-1066_25</t>
  </si>
  <si>
    <t>MR_DER-1067_25</t>
  </si>
  <si>
    <t>MR_DER-1068_25</t>
  </si>
  <si>
    <t>MR_DER-1069_25</t>
  </si>
  <si>
    <t>MR_DER-1071_25</t>
  </si>
  <si>
    <t>DE-SP0000331-000.057-020-F02/503</t>
  </si>
  <si>
    <t>MR_DER-1072-25</t>
  </si>
  <si>
    <t>DE-SP0000331-000.057-020-G18/501</t>
  </si>
  <si>
    <t>DE-SP0000331-000.057-020-G18/502</t>
  </si>
  <si>
    <t>DE-SP0000331-000.057-010-G18/501</t>
  </si>
  <si>
    <t>DE-SP0000331-000.057-010-G18/502</t>
  </si>
  <si>
    <t>DE-SP0000331-000.057-010-G18/503</t>
  </si>
  <si>
    <t>MR_DER-1074_25</t>
  </si>
  <si>
    <t>MR_DER-1073_25</t>
  </si>
  <si>
    <t>MR_DER-1075-25</t>
  </si>
  <si>
    <t>PROJETO EXECUTIVO DE DRENAGEM
DETALHES - DISPOSITIVOS DE DRENAGEM</t>
  </si>
  <si>
    <t>MR_DER-1077_25</t>
  </si>
  <si>
    <t>MR_DER-1076_25</t>
  </si>
  <si>
    <t>MR_DER-1079_25</t>
  </si>
  <si>
    <t>DE-SP0000129-000.030-008-C01/522</t>
  </si>
  <si>
    <t>DE-SP0000129-000.030-008-C01/523</t>
  </si>
  <si>
    <t>DE-SP0000129-000.030-008-C01/524</t>
  </si>
  <si>
    <t>DE-SP0000129-000.030-008-C01/525</t>
  </si>
  <si>
    <t>MR_DER-1080_25</t>
  </si>
  <si>
    <t>MR_DER-1081_25</t>
  </si>
  <si>
    <t>DE-SP0000129-000.030-008-C01/621</t>
  </si>
  <si>
    <t>DE-SP0000129-000.030-008-C01/622</t>
  </si>
  <si>
    <t>DE-SP0000129-000.030-008-C01/623</t>
  </si>
  <si>
    <t>DE-SP0000129-000.030-008-C01/624</t>
  </si>
  <si>
    <t>MR_DER-1082_25</t>
  </si>
  <si>
    <t>MR_DER-1083_25</t>
  </si>
  <si>
    <t>MR_DER-1084_25</t>
  </si>
  <si>
    <t>MR_DER-1085_25</t>
  </si>
  <si>
    <t>MR_DER-1087_25</t>
  </si>
  <si>
    <t>MR_DER-1086_25</t>
  </si>
  <si>
    <t>MR_DER-1088_25</t>
  </si>
  <si>
    <t>MR_DER-1089_25</t>
  </si>
  <si>
    <t>MR_DER-1090_25</t>
  </si>
  <si>
    <t>MR_DER-1091_25</t>
  </si>
  <si>
    <t>DE-SP0000097-013.023-000-C03/001</t>
  </si>
  <si>
    <t>DE-SP0000097-013.023-000-C03/005</t>
  </si>
  <si>
    <t>DE-SP0000097-013.023-000-C03/002</t>
  </si>
  <si>
    <t>DE-SP0000097-013.023-000-C03/003</t>
  </si>
  <si>
    <t>DE-SP0000097-013.023-000-C03/004</t>
  </si>
  <si>
    <t>MR_DER-1092_25</t>
  </si>
  <si>
    <t>MR_DER-1093_25</t>
  </si>
  <si>
    <t>MR_DER-1094_25</t>
  </si>
  <si>
    <t>MR_DER-1095_25</t>
  </si>
  <si>
    <t>MR_DER-1096_25</t>
  </si>
  <si>
    <t>RT-CT0220164-000.000-000-A12/035</t>
  </si>
  <si>
    <t>MR_DER-1097_25</t>
  </si>
  <si>
    <t>MR_DER-1098_25</t>
  </si>
  <si>
    <t>MR_DER-1099_25</t>
  </si>
  <si>
    <t>MR_DER-1100_25</t>
  </si>
  <si>
    <t>MR_DER-1101_25</t>
  </si>
  <si>
    <t>MR_DER-1102_25</t>
  </si>
  <si>
    <t>MR_DER-1103_25</t>
  </si>
  <si>
    <t>MR_DER-1104_25</t>
  </si>
  <si>
    <t>MR_DER-1105_25</t>
  </si>
  <si>
    <t>MR_DER-1106_25</t>
  </si>
  <si>
    <t>PROJETO EXECUTIVO DE TERRAPLENAGEM - DEPÓSITO DE MATERIAL EXCEDENTE (DME) DEPÓSITO DE MATERIAL EXCEDENTE - DME-001 - PLANTA</t>
  </si>
  <si>
    <t>PROJETO EXECUTIVO DE TERRAPLENAGEM - DEPÓSITO DE MATERIAL EXCEDENTE (DME) SEÇÕES TRANSVERSAIS - DME 001</t>
  </si>
  <si>
    <t>DE-SP0000097-013.023-000-Q07/002</t>
  </si>
  <si>
    <t>DE-SP0000097-013.023-000-Q07/001</t>
  </si>
  <si>
    <t>MR_DER-1108_25</t>
  </si>
  <si>
    <t>10º emissão</t>
  </si>
  <si>
    <t>MR_DER-1107_25</t>
  </si>
  <si>
    <t>MR_DER-1109_25</t>
  </si>
  <si>
    <t>F1</t>
  </si>
  <si>
    <t>RT-SP0000147-152.210-020-L09/501</t>
  </si>
  <si>
    <t>DE-SP0000097-000.013-000-L01/503</t>
  </si>
  <si>
    <t>DE-SP0000097-000.013-000-L01/504</t>
  </si>
  <si>
    <t>MR_DER-1110_25</t>
  </si>
  <si>
    <t>11º emissão</t>
  </si>
  <si>
    <t>F</t>
  </si>
  <si>
    <t>MR_DER-1112_25</t>
  </si>
  <si>
    <t>MR_DER-1111_25</t>
  </si>
  <si>
    <t>MR_DER-1113_25</t>
  </si>
  <si>
    <t>MR_DER-1114_25</t>
  </si>
  <si>
    <t>MR_DER-1115_25</t>
  </si>
  <si>
    <t>MR_DER-1116_25</t>
  </si>
  <si>
    <t>DE-SP0000097-013.023-000-L01/002</t>
  </si>
  <si>
    <t>MR_DER-1117_25</t>
  </si>
  <si>
    <t>MR_DER-1118_25</t>
  </si>
  <si>
    <t>MR_DER-1119_25</t>
  </si>
  <si>
    <t>MR_DER-1120_25</t>
  </si>
  <si>
    <t>MR_DER-1121_25</t>
  </si>
  <si>
    <t>E2</t>
  </si>
  <si>
    <t>DE-SP0000147-152.210-010-Q02/501</t>
  </si>
  <si>
    <t>PROJETO EXECUTIVO DE TERRAPLENAGEM - PLANTA DE DISTRIBUIÇÃO DE VOLUMES EST. 0+0,000 A EST. 365+0,000</t>
  </si>
  <si>
    <t>DE-SP0000147-152.210-010-Q02/502</t>
  </si>
  <si>
    <t>DE-SP0000147-152.210-010-Q02/503</t>
  </si>
  <si>
    <t>DE-SP0000147-152.210-010-Q02/504</t>
  </si>
  <si>
    <t>DE-SP0000147-152.210-010-Q02/505</t>
  </si>
  <si>
    <t>PROJETO EXECUTIVO DE TERRAPLENAGEM - PLANTA DE DISTRIBUIÇÃO DE VOLUMES
EST. 365+0,000 A EST. 745+0,000</t>
  </si>
  <si>
    <t>PROJETO EXECUTIVO DE TERRAPLENAGEM - PLANTA DE DISTRIBUIÇÃO DE VOLUMES
EST. 745+0,000 A EST. 1125+0,000</t>
  </si>
  <si>
    <t>PROJETO EXECUTIVO DE TERRAPLENAGEM - PLANTA DE DISTRIBUIÇÃO DE VOLUMES
EST. 1125+0,000 A EST. 1505+0,000</t>
  </si>
  <si>
    <t>PROJETO EXECUTIVO DE TERRAPLENAGEM - PLANTA DE DISTRIBUIÇÃO DE VOLUMES
EST. 1505+0,000 A EST. 1606+5,484</t>
  </si>
  <si>
    <t>DE-SP0000147-152.210-010-Q03/501</t>
  </si>
  <si>
    <t>PROJETO EXECUTIVO DE TERRAPLENAGEM - PERFIL DE DISTRIBUIÇÃO DE VOLUMES
EST. 0+0,000 A EST. 190+0,000</t>
  </si>
  <si>
    <t>PROJETO EXECUTIVO DE TERRAPLENAGEM - PERFIL DE DISTRIBUIÇÃO DE VOLUMES
EST. 190+0,000 A EST. 380+0,000</t>
  </si>
  <si>
    <t>PROJETO EXECUTIVO DE TERRAPLENAGEM - PERFIL DE DISTRIBUIÇÃO DE VOLUMES
EST. 380+0,000 A EST. 570+0,000</t>
  </si>
  <si>
    <t>PROJETO EXECUTIVO DE TERRAPLENAGEM - PERFIL DE DISTRIBUIÇÃO DE VOLUMES
EST. 570+0,000 A EST. 760+0,000</t>
  </si>
  <si>
    <t>PROJETO EXECUTIVO DE TERRAPLENAGEM - PERFIL DE DISTRIBUIÇÃO DE VOLUMES
EST. 760+0,000 A EST. 950+0,000</t>
  </si>
  <si>
    <t>PROJETO EXECUTIVO DE TERRAPLENAGEM - PERFIL DE DISTRIBUIÇÃO DE VOLUMES
EST. 950+0,000 A EST. 1140+0,000</t>
  </si>
  <si>
    <t>PROJETO EXECUTIVO DE TERRAPLENAGEM - PERFIL DE DISTRIBUIÇÃO DE VOLUMES
EST. 1140+0,000 A EST. 1330+0,000</t>
  </si>
  <si>
    <t>PROJETO EXECUTIVO DE TERRAPLENAGEM - PERFIL DE DISTRIBUIÇÃO DE VOLUMES
EST. 1330+0,000 A EST. 1520+0,000</t>
  </si>
  <si>
    <t>DE-SP0000147-152.210-010-Q03/502</t>
  </si>
  <si>
    <t>DE-SP0000147-152.210-010-Q03/503</t>
  </si>
  <si>
    <t>DE-SP0000147-152.210-010-Q03/504</t>
  </si>
  <si>
    <t>DE-SP0000147-152.210-010-Q03/505</t>
  </si>
  <si>
    <t>DE-SP0000147-152.210-010-Q03/506</t>
  </si>
  <si>
    <t>DE-SP0000147-152.210-010-Q03/507</t>
  </si>
  <si>
    <t>DE-SP0000147-152.210-010-Q03/508</t>
  </si>
  <si>
    <t>PROJETO EXECUTIVO DE TERRAPLENAGEM - PERFIL DE DISTRIBUIÇÃO DE VOLUMES
EST. 1520+0,000 A EST. 1606+5,484</t>
  </si>
  <si>
    <t>PROJETO EXECUTIVO DE TERRAPLENAGEM - PERFIL DE DISTRIBUIÇÃO DE VOLUMES
DISPOSITIVOS KM 154, KM 155 E KM 156.5</t>
  </si>
  <si>
    <t>PROJETO EXECUTIVO DE TERRAPLENAGEM - PERFIL DE DISTRIBUIÇÃO DE VOLUMES
DISPOSITIVOS KM 161 E KM 167</t>
  </si>
  <si>
    <t>DE-SP0000147-152.210-010-Q03/509</t>
  </si>
  <si>
    <t>DE-SP0000147-152.210-010-Q03/510</t>
  </si>
  <si>
    <t>DE-SP0000147-152.210-010-Q03/511</t>
  </si>
  <si>
    <t>MC-SP0000147-152.210-010-Q04/501</t>
  </si>
  <si>
    <t>MD-SP0000147-152.210-010-Q05/501</t>
  </si>
  <si>
    <t>MR_DER-1123_25</t>
  </si>
  <si>
    <t>MR_DER-1124_25</t>
  </si>
  <si>
    <t>MR_DER-1125_25</t>
  </si>
  <si>
    <t>MR_DER-1128_25</t>
  </si>
  <si>
    <t>MR_DER-1129_25</t>
  </si>
  <si>
    <t>MR_DER-1130_25</t>
  </si>
  <si>
    <t>DE-SP0000097-013.023-000-S16/001</t>
  </si>
  <si>
    <t>DE-SP0000097-013.023-000-S16/002</t>
  </si>
  <si>
    <t>DE-SP0000097-013.023-000-S16/003</t>
  </si>
  <si>
    <t>Estudo ou projeto de fauna</t>
  </si>
  <si>
    <t>MR_DER-1131_25</t>
  </si>
  <si>
    <t>DE-SP0000097-000.013-000-S16/501</t>
  </si>
  <si>
    <t>DE-SP0000097-000.013-000-S16/502</t>
  </si>
  <si>
    <t>DE-SP0000097-000.013-000-S16/503</t>
  </si>
  <si>
    <t>DE-SP0000097-000.013-000-S16/504</t>
  </si>
  <si>
    <t>DE-SP0000097-000.013-000-S16/505</t>
  </si>
  <si>
    <t>DE-SP0000097-000.013-000-S16/506</t>
  </si>
  <si>
    <t>RT-SP0000268-218.222-000-L09/001</t>
  </si>
  <si>
    <t>DE-SP0000249-025.045-000-P02/001</t>
  </si>
  <si>
    <t>DE-SP0000249-025.045-000-P02/002</t>
  </si>
  <si>
    <t>DE-SP0000249-025.045-000-P02/003</t>
  </si>
  <si>
    <t>DE-SP0000249-025.045-000-P02/004</t>
  </si>
  <si>
    <t>DE-SP0000249-025.045-000-P02/005</t>
  </si>
  <si>
    <t>DE-SP0000249-025.045-000-P02/006</t>
  </si>
  <si>
    <t>DE-SP0000249-025.045-000-P02/007</t>
  </si>
  <si>
    <t>DE-SP0000249-025.045-000-P02/008</t>
  </si>
  <si>
    <t>DE-SP0000249-025.045-000-P02/009</t>
  </si>
  <si>
    <t>DE-SP0000249-025.045-000-P02/010</t>
  </si>
  <si>
    <t>DE-SP0000249-025.045-000-P02/011</t>
  </si>
  <si>
    <t>DE-SP0000249-025.045-000-P02/012</t>
  </si>
  <si>
    <t>DE-SP0000249-025.045-000-P02/013</t>
  </si>
  <si>
    <t>DE-SP0000249-025.045-000-P02/014</t>
  </si>
  <si>
    <t>DE-SP0000249-025.045-000-P02/015</t>
  </si>
  <si>
    <t>DE-SP0000249-025.045-000-P02/016</t>
  </si>
  <si>
    <t>DE-SP0000249-025.045-000-P02/017</t>
  </si>
  <si>
    <t>DE-SP0000249-025.045-000-P02/018</t>
  </si>
  <si>
    <t>DE-SP0000249-025.045-000-P02/019</t>
  </si>
  <si>
    <t>DE-SP0000249-025.045-000-P02/020</t>
  </si>
  <si>
    <t>DE-SP0000249-025.045-000-P02/021</t>
  </si>
  <si>
    <t>DE-SP0000249-025.045-000-P02/022</t>
  </si>
  <si>
    <t>DE-SP0000249-025.045-000-P02/023</t>
  </si>
  <si>
    <t>DE-SP0000249-025.045-000-P02/024</t>
  </si>
  <si>
    <t>DE-SP0000249-025.045-000-P02/025</t>
  </si>
  <si>
    <t>DE-SP0000249-025.045-000-P02/026</t>
  </si>
  <si>
    <t>DE-SP0000249-025.045-000-P02/027</t>
  </si>
  <si>
    <t>DE-SP0000147-152.210-010-L03/504</t>
  </si>
  <si>
    <t>MR_DER-1132_25</t>
  </si>
  <si>
    <t>DE-SP0000097-000.013-000-C03/502</t>
  </si>
  <si>
    <t>DE-SP0000097-000.013-000-C03/503</t>
  </si>
  <si>
    <t>DE-SP0000097-000.013-000-C03/504</t>
  </si>
  <si>
    <t>DE-SP0000097-000.013-000-C03/505</t>
  </si>
  <si>
    <t>DE-SP0000097-000.013-000-C03/506</t>
  </si>
  <si>
    <t>MR_DER-1133_25</t>
  </si>
  <si>
    <t>MR_DER-1134_25</t>
  </si>
  <si>
    <t>MR_DER-1136_25</t>
  </si>
  <si>
    <t>MR_DER-1137_25</t>
  </si>
  <si>
    <t>PLANTA E PERFIL - CONTENÇÃO EM SOLO GRAMPEADO - RAMO 1205 - DISPOSITIVO RETORNO KM 13+0,000</t>
  </si>
  <si>
    <t>SEÇÕES - CONTENÇÃO EM SOLO GRAMPEADO - RAMO 1205 - DISPOSITIVO RETORNO KM 13+0,000</t>
  </si>
  <si>
    <t>DETALHES - CONTENÇÃO EM SOLO GRAMPEADO - RAMO 1205 - DISPOSITIVO RETORNO KM 13+0,000</t>
  </si>
  <si>
    <t>MURO À FLEXÃO - RAMO 1205 - DISPOSITIVO RETORNO KM 13+0,000 - IMPLANTAÇÃO (1/3)</t>
  </si>
  <si>
    <t>MEMÓRIA DE CÁLCULO – MURO A FLEXÃO E SOLO GRAMPEADO – ESTACAS 100+5,316 A 106+0,00</t>
  </si>
  <si>
    <t>PROJETO GEOMÉTRICO EXECUTIVO DE DISPOSITIVO</t>
  </si>
  <si>
    <t>PROJETO EXECUTIVO DE DRENAGEM - DISPOSITIVO</t>
  </si>
  <si>
    <t>PROJETO EXECUTIVO DE DRENAGEM - PERFIS DE BUEIRO</t>
  </si>
  <si>
    <t>PROJETO EXECUTIVO DE DRENAGEM - DETALHES: SARJETA TRIANGULAR DR-1F</t>
  </si>
  <si>
    <t>MEMÓRIA DE CÁLCULOS HIDRÁLICOS – DISPOSITIVO km 13 (BOITUVA)</t>
  </si>
  <si>
    <t>PROJETO GEOMÉTRICO EXECUTIVO - TRAÇADO EM PERFIL - EIXO DESVIO PROVISÓRIO</t>
  </si>
  <si>
    <t>PROJETO GEOMÉTRICO EXECUTIVO - TRAÇADO EM PERFIL - RAMOS "BTV 040" E "1204"</t>
  </si>
  <si>
    <t>PROJETO GEOMÉTRICO EXECUTIVO - TRAÇADO EM PERFIL - RAMOS "1205" E "1206"</t>
  </si>
  <si>
    <t>PROJETO GEOMÉTRICO EXECUTIVO - TRAÇADO EM PERFIL - RAMO "1207", ACESSO ''1192" E EIXO "FERROVIA"</t>
  </si>
  <si>
    <t>PROJETO GEOMÉTRICO EXECUTIVO - TRAÇADO EM PERFIL - RAMO ''1180''</t>
  </si>
  <si>
    <t>PROJETO GEOMÉTRICO EXECUTIVO - TRAÇADO EM PERFIL - EIXO PRINCIPAL SP-129 1/2</t>
  </si>
  <si>
    <t>PROJETO GEOMÉTRICO EXECUTIVO - TRAÇADO EM PERFIL - EIXO PRINCIPAL SP-129 2/2</t>
  </si>
  <si>
    <t>PROJETO GEOMÉTRICO EXECUTIVO - SEÇÕES TÍPICAS 1/2</t>
  </si>
  <si>
    <t>PROJETO GEOMÉTRICO EXECUTIVO - SEÇÕES TÍPICAS 2/2</t>
  </si>
  <si>
    <t>MEMÓRIA DE CÁLCULO DO ALINHAMENTO HOR. E VERT. – DISPOSITIVO KM 13 (BOITUVA)</t>
  </si>
  <si>
    <t>NOTAS DE SERVIÇO DE PAVIMENTO ACABADO – DISPOSITIVO km 13 (BOITUVA)</t>
  </si>
  <si>
    <t>CADASTRO UNIFICADO DE INTERFERÊNCIAS</t>
  </si>
  <si>
    <t>PROJETO EXECUTIVO DE PAVIMENTAÇÃO - PLANTA DE LOCALIZAÇÃO DE PAVIMENTO</t>
  </si>
  <si>
    <t>MEMÓRIA DE CÁLCULO DE RESTAURAÇÃO DE PAVIMENTO – DISPOSITIVO – km 13+0,000 (BOITUVA)</t>
  </si>
  <si>
    <t>MEMÓRIA DE CÁLCULO DE DIMENSIONAMENTO – DISPOSITIVO km 13 (BOITUVA)</t>
  </si>
  <si>
    <t>MEMÓRIA DE CÁLCULO DE QUANTIDADES DE PAVIMENTAÇÃO – DISPOSITIVO km 13 (BOITUVA)</t>
  </si>
  <si>
    <t>RELATÓRIO TÉCNICO DE AVALIAÇÃO ESTRUTURAL DO PAVIMENTO – DISPOSITIVO KM 13
(BOITUVA)</t>
  </si>
  <si>
    <t>RELATÓRIO TÉCNICO DE AVALIAÇÃO FUNCIONAL DO PAVIMENTO – DISPOSITIVO KM 13 (BOITUVA)</t>
  </si>
  <si>
    <t>RELATÓRIO DE ENSAIOS GEOTÉCNICOS PARA PAVIMENTAÇÃO – SONDAGENS A TRADO, POÇOS E
ENSAIOS – DISPOSITIVO KM 13 (BOITUVA)</t>
  </si>
  <si>
    <t>PROJETO EXECUTIVO - DETALHES DE SINALIZAÇÃO HORIZONTAL</t>
  </si>
  <si>
    <t>PROJETO EXECUTIVO - DETALHES DE SINALIZAÇÃO VERTICAL</t>
  </si>
  <si>
    <t>PROJETO EXECUTIVO - DETALHES DE DISPOSITIVOS DE SEGURANÇA</t>
  </si>
  <si>
    <t>PROJETO EXECUTIVO DE SINALIZAÇÃO E SEGURANÇA – DISPOSITIVO km 13 (BOITUVA)</t>
  </si>
  <si>
    <t>PLANILHA DE CÁLCULO DE VOLUMES - DISPOSITIVO KM 13 (BOITUVA)</t>
  </si>
  <si>
    <t>QUADRO DE ORIENTAÇÃO DE TERRAPLENAGEM - DISPOSITIVO KM 13 (BOITUVA)</t>
  </si>
  <si>
    <t>MEMÓRIA DE CÁLCULO DE PLANILHA DE QUANTIDADES DO DISPOSITIVO DO KM 13 (BOITUVA)</t>
  </si>
  <si>
    <t>PLANILHA DE QUANTIDADES DO DISPOSITIVO DO km 13 (BOITUVA)</t>
  </si>
  <si>
    <t>MR_DER-1126_25</t>
  </si>
  <si>
    <r>
      <t xml:space="preserve">SP 129 – RODOVIA VICENTE PALMA / RODOVIA GLADYS BERNARDES  MINHOTO                                                                                        
TRECHO 11: Atualização F4 - SP 129 Boituva / Tatuí   entre o km 0,000 e o km 29,850 DR-02;  </t>
    </r>
    <r>
      <rPr>
        <sz val="10"/>
        <color rgb="FFFF0000"/>
        <rFont val="Aptos Narrow"/>
        <family val="2"/>
      </rPr>
      <t>DISPOSITIVO</t>
    </r>
  </si>
  <si>
    <t>Desvio Provisório</t>
  </si>
  <si>
    <t>MR_DER-1138_25</t>
  </si>
  <si>
    <t>MR_DER-1135_25</t>
  </si>
  <si>
    <t>MR_DER-1139_25</t>
  </si>
  <si>
    <t>MR_DER-1140_25</t>
  </si>
  <si>
    <t>MR_DER-1141_25</t>
  </si>
  <si>
    <t>MR_DER-1142_25</t>
  </si>
  <si>
    <t>DE-SP0000147-152.210-010-Q07/501</t>
  </si>
  <si>
    <t>DE-SP0000147-152.210-010-Q07/502</t>
  </si>
  <si>
    <t>DE-SP0000147-152.210-010-Q07/503</t>
  </si>
  <si>
    <t>DE-SP0000147-152.210-020-Q07/501</t>
  </si>
  <si>
    <t>DE-SP0000147-152.210-020-Q07/502</t>
  </si>
  <si>
    <t>DE-SP0000147-152.210-020-Q07/503</t>
  </si>
  <si>
    <t>RT-SP0000147-152.210-010-Q07/501</t>
  </si>
  <si>
    <t>LOCALIZAÇÃO DE ÁREAS DE EMPRÉSTIMO (AE)</t>
  </si>
  <si>
    <t>MR_DER-1143_25</t>
  </si>
  <si>
    <t>MR_DER-1144_25</t>
  </si>
  <si>
    <t>MR_DER-1145_25</t>
  </si>
  <si>
    <t>DE-SP0000129-000.030-000-H01/505</t>
  </si>
  <si>
    <t>DE-SPD013129-000.000-000-G18/501</t>
  </si>
  <si>
    <t>DE-SPD013129-000.000-000-G18/502</t>
  </si>
  <si>
    <t>DE-SPD013129-000.000-000-G18/503</t>
  </si>
  <si>
    <t>DE-SPD013129-000.000-000-G18/504</t>
  </si>
  <si>
    <t>MC-SPD013129-000.000-000-G18/501</t>
  </si>
  <si>
    <t>DE-SPD013129-000.000-000-D01/001</t>
  </si>
  <si>
    <t>DE-SPD013129-000.000-000-D01/002</t>
  </si>
  <si>
    <t>DE-SPD013129-000.000-000-D01/003</t>
  </si>
  <si>
    <t>DE-SPD013129-000.000-000-H04/001</t>
  </si>
  <si>
    <t>DE-SPD013129-000.000-000-H04/002</t>
  </si>
  <si>
    <t>DE-SPD013129-000.000-000-H04/003</t>
  </si>
  <si>
    <t>DE-SPD013129-000.000-000-H06/001</t>
  </si>
  <si>
    <t>DE-SPD013129-000.000-000-H07/001</t>
  </si>
  <si>
    <t>MC-SPD013129-000.000-000-H04/001</t>
  </si>
  <si>
    <t>DE-SPD013129-000.000-000-F02/001</t>
  </si>
  <si>
    <t>DE-SPD013129-000.000-000-F02/002</t>
  </si>
  <si>
    <t>DE-SPD013129-000.000-000-F02/003</t>
  </si>
  <si>
    <t>DE-SPD013129-000.000-100-F02/001</t>
  </si>
  <si>
    <t>DE-SPD013129-000.000-100-F02/002</t>
  </si>
  <si>
    <t>DE-SPD013129-000.000-100-F03/001</t>
  </si>
  <si>
    <t>DE-SPD013129-000.000-000-F03/001</t>
  </si>
  <si>
    <t>DE-SPD013129-000.000-000-F03/002</t>
  </si>
  <si>
    <t>DE-SPD013129-000.000-000-F03/003</t>
  </si>
  <si>
    <t>DE-SPD013129-000.000-000-F03/004</t>
  </si>
  <si>
    <t>DE-SPD013129-000.000-000-F03/005</t>
  </si>
  <si>
    <t>DE-SPD013129-000.000-000-F03/006</t>
  </si>
  <si>
    <t>DE-SPD013129-000.000-000-F05/001</t>
  </si>
  <si>
    <t>DE-SPD013129-000.000-000-F05/002</t>
  </si>
  <si>
    <t>MC-SPD013129-000.000-000-F07/001</t>
  </si>
  <si>
    <t>NS-SPD013129-000.000-000-P01/001</t>
  </si>
  <si>
    <t>NS-SPD013129-000.000-100-P01/001</t>
  </si>
  <si>
    <t>DE-SPD013129-000.000-000-I01/001</t>
  </si>
  <si>
    <t>DE-SPD013129-000.000-000-I01/002</t>
  </si>
  <si>
    <t>DE-SPD013129-000.000-000-I01/003</t>
  </si>
  <si>
    <t>DE-SPD013129-000.000-000-P02/001</t>
  </si>
  <si>
    <t>DE-SPD013129-000.000-000-P02/002</t>
  </si>
  <si>
    <t>DE-SPD013129-000.000-000-P02/003</t>
  </si>
  <si>
    <t>DE-SPD013129-000.000-000-P05/001</t>
  </si>
  <si>
    <t>DE-SPD013129-000.000-000-P05/002</t>
  </si>
  <si>
    <t>DE-SPD013129-000.000-000-P05/003</t>
  </si>
  <si>
    <t>DE-SPD013129-000.000-000-P05/004</t>
  </si>
  <si>
    <t>MC-SPD013129-000.000-000-P09/001</t>
  </si>
  <si>
    <t>MC-SPD013129-000.000-000-P09/002</t>
  </si>
  <si>
    <t>RT-SPD013129-000.000-000-P09/001</t>
  </si>
  <si>
    <t>RT-SPD013129-000.000-000-P09/002</t>
  </si>
  <si>
    <t>RT-SPD013129-000.000-000-G13/001</t>
  </si>
  <si>
    <t>DE-SPD013129-000.000-000-L01/001</t>
  </si>
  <si>
    <t>DE-SPD013129-000.000-000-L02/001</t>
  </si>
  <si>
    <t>DE-SPD013129-000.000-000-L02/002</t>
  </si>
  <si>
    <t>DE-SPD013129-000.000-000-L03/001</t>
  </si>
  <si>
    <t>DE-SPD013129-000.000-000-L07/001</t>
  </si>
  <si>
    <t>DE-SPD013129-000.000-000-L07/002</t>
  </si>
  <si>
    <t>DE-SPD013129-000.000-000-L07/003</t>
  </si>
  <si>
    <t>DE-SPD013129-000.000-000-L07/004</t>
  </si>
  <si>
    <t>RT-SPD013129-000.000-000-L09/001</t>
  </si>
  <si>
    <t>MC-SPD013129-000.000-000-Q04/001</t>
  </si>
  <si>
    <t>MC-SPD013129-000.000-000-A09/001</t>
  </si>
  <si>
    <t>PL-SPD013129-000.000-000-A07/001</t>
  </si>
  <si>
    <t>DE-SPD013129-000.000-000-B02/001</t>
  </si>
  <si>
    <t>DE-SPD013129-000.000-000-B02/002</t>
  </si>
  <si>
    <t>DE-SPD013129-000.000-000-B02/003</t>
  </si>
  <si>
    <t>DE-SPD013129-000.000-000-B02/004</t>
  </si>
  <si>
    <t>DE-SPD013129-000.000-000-B02/005</t>
  </si>
  <si>
    <t>DE-SPD013129-000.000-000-B02/006</t>
  </si>
  <si>
    <t>DE-SPD013129-000.000-000-B02/007</t>
  </si>
  <si>
    <t>DE-SPD013129-000.000-000-B02/008</t>
  </si>
  <si>
    <t>MR_DER-1147_25</t>
  </si>
  <si>
    <t>MR_DER-1148_25</t>
  </si>
  <si>
    <t>DE-SPD013129-000.000-000-Q02/001</t>
  </si>
  <si>
    <t>MR_DER-1149_25</t>
  </si>
  <si>
    <t>Aprovado com ressalvas</t>
  </si>
  <si>
    <t>MR_DER-1150_25</t>
  </si>
  <si>
    <t>DE-SP0000147-152.210-020-G08/501</t>
  </si>
  <si>
    <t>MR_DER-1152_25</t>
  </si>
  <si>
    <t>MEMÓRIA DE CÁLCULO CAIXAS SÃO</t>
  </si>
  <si>
    <t>MR_DER-1153_25</t>
  </si>
  <si>
    <t>MR_DER-1154_25</t>
  </si>
  <si>
    <t>DE-SP0000147-152.210-020-G08/502</t>
  </si>
  <si>
    <t>RT-SP0000147-152.210-020-G08/501</t>
  </si>
  <si>
    <t>MR_DER-1156_25</t>
  </si>
  <si>
    <t>MR_DER-1157_25</t>
  </si>
  <si>
    <t>MR_DER-1158_25</t>
  </si>
  <si>
    <t>DE-SP0000097-000.013-000-H06/510</t>
  </si>
  <si>
    <t>DESAPROPRIAÇÃO</t>
  </si>
  <si>
    <t>DE-SP0000147-152.210-010-D01/501</t>
  </si>
  <si>
    <t>PROJETO EXECUTIVO DE DESAPROPRIAÇÃO - PLANTA CADASTRO GERAL</t>
  </si>
  <si>
    <t>MR_DER-1159_25</t>
  </si>
  <si>
    <t>DE-SP0000147-152.210-010-D01/502</t>
  </si>
  <si>
    <t>DE-SP0000147-152.210-010-D01/503</t>
  </si>
  <si>
    <t>DE-SP0000147-152.210-010-D01/504</t>
  </si>
  <si>
    <t>DE-SP0000147-152.210-010-D01/505</t>
  </si>
  <si>
    <t>DE-SP0000147-152.210-010-D01/506</t>
  </si>
  <si>
    <t>DE-SP0000147-152.210-010-D01/507</t>
  </si>
  <si>
    <t>DE-SP0000147-152.210-010-D01/508</t>
  </si>
  <si>
    <t>DE-SP0000147-152.210-010-D01/509</t>
  </si>
  <si>
    <t>DE-SP0000147-152.210-010-D01/510</t>
  </si>
  <si>
    <t>DE-SP0000147-152.210-010-D01/511</t>
  </si>
  <si>
    <t>DE-SP0000147-152.210-010-D01/512</t>
  </si>
  <si>
    <t>DE-SP0000147-152.210-010-D01/513</t>
  </si>
  <si>
    <t>DE-SP0000147-152.210-010-D01/514</t>
  </si>
  <si>
    <t>DE-SP0000147-152.210-010-D01/515</t>
  </si>
  <si>
    <t>DE-SP0000147-152.210-010-D01/516</t>
  </si>
  <si>
    <t>DE-SP0000147-152.210-010-D01/517</t>
  </si>
  <si>
    <t>DE-SP0000147-152.210-010-D01/518</t>
  </si>
  <si>
    <t>DE-SP0000147-152.210-010-D01/519</t>
  </si>
  <si>
    <t>DE-SP0000147-152.210-010-D01/520</t>
  </si>
  <si>
    <t>DE-SP0000147-152.210-010-D01/521</t>
  </si>
  <si>
    <t>DE-SP0000147-152.210-010-D01/522</t>
  </si>
  <si>
    <t>DE-SP0000147-152.210-010-D01/523</t>
  </si>
  <si>
    <t>DE-SP0000147-152.210-010-D01/524</t>
  </si>
  <si>
    <t>DE-SP0000147-152.210-010-D01/525</t>
  </si>
  <si>
    <t>DE-SP0000147-152.210-010-D01/526</t>
  </si>
  <si>
    <t>DE-SP0000147-152.210-010-D01/527</t>
  </si>
  <si>
    <t>DE-SP0000147-152.210-010-D01/528</t>
  </si>
  <si>
    <t>DE-SP0000147-152.210-010-D01/529</t>
  </si>
  <si>
    <t>DE-SP0000147-152.210-010-D01/530</t>
  </si>
  <si>
    <t>DE-SP0000147-152.210-010-D01/531</t>
  </si>
  <si>
    <t>DE-SP0000147-152.210-010-D01/532</t>
  </si>
  <si>
    <t>DE-SP0000147-152.210-010-D01/533</t>
  </si>
  <si>
    <t>DE-SP0000147-152.210-010-D01/534</t>
  </si>
  <si>
    <t>DE-SP0000147-152.210-010-D01/535</t>
  </si>
  <si>
    <t>DE-SP0000147-152.210-010-D01/536</t>
  </si>
  <si>
    <t>DE-SP0000147-152.210-010-D01/537</t>
  </si>
  <si>
    <t>DE-SP0000147-152.210-010-D01/538</t>
  </si>
  <si>
    <t>DE-SP0000147-152.210-010-D01/539</t>
  </si>
  <si>
    <t>DE-SP0000147-152.210-010-D01/540</t>
  </si>
  <si>
    <t>DE-SP0000147-152.210-010-D01/541</t>
  </si>
  <si>
    <t>DE-SP0000147-152.210-010-D01/542</t>
  </si>
  <si>
    <t>DE-SP0000147-152.210-010-D01/543</t>
  </si>
  <si>
    <t>DE-SP0000147-152.210-010-D01/544</t>
  </si>
  <si>
    <t>DE-SP0000147-152.210-010-D01/545</t>
  </si>
  <si>
    <t>PROJ. EXECUTIVO DE ESTRUTURAS - VIADUTO ROD. CASTELO BRANCO SP-280 SOBRE SP-129 - SENTIDO INTERIOR</t>
  </si>
  <si>
    <t>DE-SP0000129-000.030-002-C01/601</t>
  </si>
  <si>
    <t>MR_DER-1160_25</t>
  </si>
  <si>
    <t>DE-SP0000129-000.030-002-C01/602</t>
  </si>
  <si>
    <t>DE-SP0000129-000.030-002-C01/603</t>
  </si>
  <si>
    <t>DE-SP0000129-000.030-002-C01/604</t>
  </si>
  <si>
    <t>DE-SP0000129-000.030-002-C01/605</t>
  </si>
  <si>
    <t>DE-SP0000129-000.030-002-C01/606</t>
  </si>
  <si>
    <t>DE-SP0000129-000.030-002-C01/607</t>
  </si>
  <si>
    <t>DE-SP0000129-000.030-002-C01/608</t>
  </si>
  <si>
    <t>DE-SP0000129-000.030-002-C01/609</t>
  </si>
  <si>
    <t>DE-SP0000129-000.030-002-C01/610</t>
  </si>
  <si>
    <t>DE-SP0000129-000.030-002-C01/611</t>
  </si>
  <si>
    <t>DE-SP0000129-000.030-002-C01/612</t>
  </si>
  <si>
    <t>DE-SP0000129-000.030-002-C01/613</t>
  </si>
  <si>
    <t>DE-SP0000129-000.030-002-C01/614</t>
  </si>
  <si>
    <t>DE-SP0000129-000.030-002-C01/615</t>
  </si>
  <si>
    <t>DE-SP0000129-000.030-002-C01/616</t>
  </si>
  <si>
    <t>DE-SP0000129-000.030-002-C01/617</t>
  </si>
  <si>
    <t>DE-SP0000129-000.030-002-C01/618</t>
  </si>
  <si>
    <t>DE-SP0000129-000.030-002-C01/619</t>
  </si>
  <si>
    <t>DE-SP0000129-000.030-002-C01/620</t>
  </si>
  <si>
    <t>DE-SP0000129-000.030-002-C01/621</t>
  </si>
  <si>
    <t>DE-SP0000129-000.030-002-C01/622</t>
  </si>
  <si>
    <t>DE-SP0000129-000.030-002-C01/623</t>
  </si>
  <si>
    <t>DE-SP0000129-000.030-002-C01/624</t>
  </si>
  <si>
    <t>DE-SP0000129-000.030-002-C01/625</t>
  </si>
  <si>
    <t>DE-SP0000129-000.030-002-C01/626</t>
  </si>
  <si>
    <t>DE-SP0000129-000.030-002-C01/627</t>
  </si>
  <si>
    <t>DE-SP0000129-000.030-002-C01/628</t>
  </si>
  <si>
    <t>DE-SP0000129-000.030-002-C01/629</t>
  </si>
  <si>
    <t>DE-SP0000129-000.030-002-C01/630</t>
  </si>
  <si>
    <t>DE-SP0000129-000.030-002-C01/631</t>
  </si>
  <si>
    <t>DE-SP0000129-000.030-002-C01/632</t>
  </si>
  <si>
    <t>DE-SP0000129-000.030-002-C01/633</t>
  </si>
  <si>
    <t>DE-SP0000129-000.030-002-C01/634</t>
  </si>
  <si>
    <t>DE-SP0000129-000.030-002-C01/635</t>
  </si>
  <si>
    <t>MC-SP0000129-000.030-002-C01/601</t>
  </si>
  <si>
    <t>VIADUTO ROD. CASTELO BRANCO SP-280 SOBRE SP-129 - SENTIDO INTERIOR– MEMÓRIA DE
CÁLCULO DE ESTRUTURAS</t>
  </si>
  <si>
    <t>MR_DER-1155_25</t>
  </si>
  <si>
    <t>MR_DER-1151_25</t>
  </si>
  <si>
    <t>DE-SP0000097-000.013-001-C04/001</t>
  </si>
  <si>
    <t>DE-SP0000097-000.013-001-C04/002</t>
  </si>
  <si>
    <t>DE-SP0000097-000.013-001-C04/003</t>
  </si>
  <si>
    <t>DE-SP0000097-000.013-001-C04/004</t>
  </si>
  <si>
    <t>DE-SP0000097-000.013-001-C04/005</t>
  </si>
  <si>
    <t>DE-SP0000097-000.013-001-C04/006</t>
  </si>
  <si>
    <t>DE-SP0000097-000.013-001-C04/007</t>
  </si>
  <si>
    <t>DE-SP0000097-000.013-001-C04/008</t>
  </si>
  <si>
    <t>DE-SP0000097-000.013-001-C04/009</t>
  </si>
  <si>
    <t>DE-SP0000097-000.013-001-C04/010</t>
  </si>
  <si>
    <t>DE-SP0000097-000.013-001-C04/011</t>
  </si>
  <si>
    <t>DE-SP0000097-000.013-001-C04/012</t>
  </si>
  <si>
    <t>DE-SP0000097-000.013-001-C04/013</t>
  </si>
  <si>
    <t>DE-SP0000097-000.013-001-C04/014</t>
  </si>
  <si>
    <t>DE-SP0000097-000.013-001-C04/015</t>
  </si>
  <si>
    <t>DE-SP0000097-000.013-001-C04/016</t>
  </si>
  <si>
    <t>DE-SP0000097-000.013-001-C04/017</t>
  </si>
  <si>
    <t>DE-SP0000097-000.013-001-C04/018</t>
  </si>
  <si>
    <t>DE-SP0000097-000.013-001-C04/019</t>
  </si>
  <si>
    <t>DE-SP0000097-000.013-001-C04/020</t>
  </si>
  <si>
    <t>DE-SP0000097-000.013-001-C04/021</t>
  </si>
  <si>
    <t>DE-SP0000097-000.013-001-C04/022</t>
  </si>
  <si>
    <t>DE-SP0000097-000.013-001-C04/023</t>
  </si>
  <si>
    <t>DE-SP0000097-000.013-001-C04/024</t>
  </si>
  <si>
    <t>DE-SP0000097-000.013-001-C04/025</t>
  </si>
  <si>
    <t>DE-SP0000097-000.013-001-C04/026</t>
  </si>
  <si>
    <t>DE-SP0000097-000.013-001-C04/027</t>
  </si>
  <si>
    <t>DE-SP0000097-000.013-001-C04/028</t>
  </si>
  <si>
    <t>DE-SP0000097-000.013-001-C04/029</t>
  </si>
  <si>
    <t>DE-SP0000097-000.013-001-C04/030</t>
  </si>
  <si>
    <t>DE-SP0000097-000.013-001-C04/031</t>
  </si>
  <si>
    <t>DE-SP0000097-000.013-001-C04/032</t>
  </si>
  <si>
    <t>DE-SP0000097-000.013-001-C04/033</t>
  </si>
  <si>
    <t>DE-SP0000097-000.013-001-C04/034</t>
  </si>
  <si>
    <t>DE-SP0000097-000.013-001-C04/035</t>
  </si>
  <si>
    <t>MC-SP0000097-000.013-001-C04/001</t>
  </si>
  <si>
    <t>MC-SP0000097-000.013-001-G15/001</t>
  </si>
  <si>
    <t>PROJETO EXECUTIVO ESTRUTURAL - PASSARELA 1</t>
  </si>
  <si>
    <t>MEMÓRIA DE CÁLCULO DA ESTRUTURA - PASSARELA 1</t>
  </si>
  <si>
    <t>MEMÓRIA DE CÁLCULO DE FUNDAÇÕES - PASSARELA 1</t>
  </si>
  <si>
    <t>DE-SP0000097-000.013-002-C04/001</t>
  </si>
  <si>
    <t>DE-SP0000097-000.013-002-C04/002</t>
  </si>
  <si>
    <t>DE-SP0000097-000.013-002-C04/003</t>
  </si>
  <si>
    <t>DE-SP0000097-000.013-002-C04/004</t>
  </si>
  <si>
    <t>DE-SP0000097-000.013-002-C04/005</t>
  </si>
  <si>
    <t>DE-SP0000097-000.013-002-C04/006</t>
  </si>
  <si>
    <t>DE-SP0000097-000.013-002-C04/007</t>
  </si>
  <si>
    <t>DE-SP0000097-000.013-002-C04/008</t>
  </si>
  <si>
    <t>DE-SP0000097-000.013-002-C04/009</t>
  </si>
  <si>
    <t>DE-SP0000097-000.013-002-C04/010</t>
  </si>
  <si>
    <t>DE-SP0000097-000.013-002-C04/011</t>
  </si>
  <si>
    <t>DE-SP0000097-000.013-002-C04/012</t>
  </si>
  <si>
    <t>DE-SP0000097-000.013-002-C04/013</t>
  </si>
  <si>
    <t>DE-SP0000097-000.013-002-C04/014</t>
  </si>
  <si>
    <t>DE-SP0000097-000.013-002-C04/015</t>
  </si>
  <si>
    <t>DE-SP0000097-000.013-002-C04/016</t>
  </si>
  <si>
    <t>DE-SP0000097-000.013-002-C04/017</t>
  </si>
  <si>
    <t>DE-SP0000097-000.013-002-C04/018</t>
  </si>
  <si>
    <t>DE-SP0000097-000.013-002-C04/019</t>
  </si>
  <si>
    <t>DE-SP0000097-000.013-002-C04/020</t>
  </si>
  <si>
    <t>DE-SP0000097-000.013-002-C04/021</t>
  </si>
  <si>
    <t>DE-SP0000097-000.013-002-C04/022</t>
  </si>
  <si>
    <t>DE-SP0000097-000.013-002-C04/023</t>
  </si>
  <si>
    <t>DE-SP0000097-000.013-002-C04/024</t>
  </si>
  <si>
    <t>DE-SP0000097-000.013-002-C04/025</t>
  </si>
  <si>
    <t>DE-SP0000097-000.013-002-C04/026</t>
  </si>
  <si>
    <t>DE-SP0000097-000.013-002-C04/027</t>
  </si>
  <si>
    <t>DE-SP0000097-000.013-002-C04/028</t>
  </si>
  <si>
    <t>DE-SP0000097-000.013-002-C04/029</t>
  </si>
  <si>
    <t>DE-SP0000097-000.013-002-C04/030</t>
  </si>
  <si>
    <t>DE-SP0000097-000.013-002-C04/031</t>
  </si>
  <si>
    <t>DE-SP0000097-000.013-002-C04/032</t>
  </si>
  <si>
    <t>DE-SP0000097-000.013-002-C04/033</t>
  </si>
  <si>
    <t>DE-SP0000097-000.013-002-C04/034</t>
  </si>
  <si>
    <t>MC-SP0000097-000.013-002-C04/001</t>
  </si>
  <si>
    <t>MC-SP0000097-000.013-002-G15/001</t>
  </si>
  <si>
    <t>PROJETO EXECUTIVO ESTRUTURAL - PASSARELA 2</t>
  </si>
  <si>
    <t>MEMÓRIA DE CÁLCULO DA ESTRUTURA - PASSARELA 2</t>
  </si>
  <si>
    <t>MEMÓRIA DE CÁLCULO DE FUNDAÇÕES - PASSARELA 2</t>
  </si>
  <si>
    <t>PROJETO EXECUTIVO ESTRUTURAL - PASSARELA 3</t>
  </si>
  <si>
    <t>MEMÓRIA DE CÁLCULO DA ESTRUTURA - PASSARELA 3</t>
  </si>
  <si>
    <t>MEMÓRIA DE CÁLCULO DE FUNDAÇÕES - PASSARELA 3</t>
  </si>
  <si>
    <t>DE-SP0000097-000.013-003-C04/001</t>
  </si>
  <si>
    <t>DE-SP0000097-000.013-003-C04/002</t>
  </si>
  <si>
    <t>DE-SP0000097-000.013-003-C04/003</t>
  </si>
  <si>
    <t>DE-SP0000097-000.013-003-C04/004</t>
  </si>
  <si>
    <t>DE-SP0000097-000.013-003-C04/005</t>
  </si>
  <si>
    <t>DE-SP0000097-000.013-003-C04/006</t>
  </si>
  <si>
    <t>DE-SP0000097-000.013-003-C04/007</t>
  </si>
  <si>
    <t>DE-SP0000097-000.013-003-C04/008</t>
  </si>
  <si>
    <t>DE-SP0000097-000.013-003-C04/009</t>
  </si>
  <si>
    <t>DE-SP0000097-000.013-003-C04/010</t>
  </si>
  <si>
    <t>DE-SP0000097-000.013-003-C04/011</t>
  </si>
  <si>
    <t>DE-SP0000097-000.013-003-C04/012</t>
  </si>
  <si>
    <t>DE-SP0000097-000.013-003-C04/013</t>
  </si>
  <si>
    <t>DE-SP0000097-000.013-003-C04/014</t>
  </si>
  <si>
    <t>DE-SP0000097-000.013-003-C04/015</t>
  </si>
  <si>
    <t>DE-SP0000097-000.013-003-C04/016</t>
  </si>
  <si>
    <t>DE-SP0000097-000.013-003-C04/017</t>
  </si>
  <si>
    <t>DE-SP0000097-000.013-003-C04/018</t>
  </si>
  <si>
    <t>DE-SP0000097-000.013-003-C04/019</t>
  </si>
  <si>
    <t>DE-SP0000097-000.013-003-C04/020</t>
  </si>
  <si>
    <t>DE-SP0000097-000.013-003-C04/021</t>
  </si>
  <si>
    <t>DE-SP0000097-000.013-003-C04/022</t>
  </si>
  <si>
    <t>DE-SP0000097-000.013-003-C04/023</t>
  </si>
  <si>
    <t>DE-SP0000097-000.013-003-C04/024</t>
  </si>
  <si>
    <t>DE-SP0000097-000.013-003-C04/025</t>
  </si>
  <si>
    <t>DE-SP0000097-000.013-003-C04/026</t>
  </si>
  <si>
    <t>DE-SP0000097-000.013-003-C04/027</t>
  </si>
  <si>
    <t>DE-SP0000097-000.013-003-C04/028</t>
  </si>
  <si>
    <t>DE-SP0000097-000.013-003-C04/029</t>
  </si>
  <si>
    <t>DE-SP0000097-000.013-003-C04/030</t>
  </si>
  <si>
    <t>DE-SP0000097-000.013-003-C04/031</t>
  </si>
  <si>
    <t>DE-SP0000097-000.013-003-C04/032</t>
  </si>
  <si>
    <t>DE-SP0000097-000.013-003-C04/033</t>
  </si>
  <si>
    <t>DE-SP0000097-000.013-003-C04/034</t>
  </si>
  <si>
    <t>DE-SP0000097-000.013-003-C04/035</t>
  </si>
  <si>
    <t>MC-SP0000097-000.013-003-C04/001</t>
  </si>
  <si>
    <t>MC-SP0000097-000.013-003-G15/001</t>
  </si>
  <si>
    <t>PROJETO EXECUTIVO ESTRUTURAL - PASSARELA 4</t>
  </si>
  <si>
    <t>MEMÓRIA DE CÁLCULO DA ESTRUTURA - PASSARELA 4</t>
  </si>
  <si>
    <t>MEMÓRIA DE CÁLCULO DE FUNDAÇÕES - PASSARELA 4</t>
  </si>
  <si>
    <t>DE-SP0000097-000.013-004-C04/001</t>
  </si>
  <si>
    <t>DE-SP0000097-000.013-004-C04/002</t>
  </si>
  <si>
    <t>DE-SP0000097-000.013-004-C04/003</t>
  </si>
  <si>
    <t>DE-SP0000097-000.013-004-C04/004</t>
  </si>
  <si>
    <t>DE-SP0000097-000.013-004-C04/005</t>
  </si>
  <si>
    <t>DE-SP0000097-000.013-004-C04/006</t>
  </si>
  <si>
    <t>DE-SP0000097-000.013-004-C04/007</t>
  </si>
  <si>
    <t>DE-SP0000097-000.013-004-C04/008</t>
  </si>
  <si>
    <t>DE-SP0000097-000.013-004-C04/009</t>
  </si>
  <si>
    <t>DE-SP0000097-000.013-004-C04/010</t>
  </si>
  <si>
    <t>DE-SP0000097-000.013-004-C04/011</t>
  </si>
  <si>
    <t>DE-SP0000097-000.013-004-C04/012</t>
  </si>
  <si>
    <t>DE-SP0000097-000.013-004-C04/013</t>
  </si>
  <si>
    <t>DE-SP0000097-000.013-004-C04/014</t>
  </si>
  <si>
    <t>DE-SP0000097-000.013-004-C04/015</t>
  </si>
  <si>
    <t>DE-SP0000097-000.013-004-C04/016</t>
  </si>
  <si>
    <t>DE-SP0000097-000.013-004-C04/017</t>
  </si>
  <si>
    <t>DE-SP0000097-000.013-004-C04/018</t>
  </si>
  <si>
    <t>DE-SP0000097-000.013-004-C04/019</t>
  </si>
  <si>
    <t>DE-SP0000097-000.013-004-C04/020</t>
  </si>
  <si>
    <t>DE-SP0000097-000.013-004-C04/021</t>
  </si>
  <si>
    <t>DE-SP0000097-000.013-004-C04/022</t>
  </si>
  <si>
    <t>DE-SP0000097-000.013-004-C04/023</t>
  </si>
  <si>
    <t>DE-SP0000097-000.013-004-C04/024</t>
  </si>
  <si>
    <t>DE-SP0000097-000.013-004-C04/025</t>
  </si>
  <si>
    <t>DE-SP0000097-000.013-004-C04/026</t>
  </si>
  <si>
    <t>DE-SP0000097-000.013-004-C04/027</t>
  </si>
  <si>
    <t>DE-SP0000097-000.013-004-C04/028</t>
  </si>
  <si>
    <t>DE-SP0000097-000.013-004-C04/029</t>
  </si>
  <si>
    <t>DE-SP0000097-000.013-004-C04/030</t>
  </si>
  <si>
    <t>DE-SP0000097-000.013-004-C04/031</t>
  </si>
  <si>
    <t>DE-SP0000097-000.013-004-C04/032</t>
  </si>
  <si>
    <t>DE-SP0000097-000.013-004-C04/033</t>
  </si>
  <si>
    <t>DE-SP0000097-000.013-004-C04/034</t>
  </si>
  <si>
    <t>DE-SP0000097-000.013-004-C04/035</t>
  </si>
  <si>
    <t>DE-SP0000097-000.013-004-C04/036</t>
  </si>
  <si>
    <t>DE-SP0000097-000.013-004-C04/037</t>
  </si>
  <si>
    <t>DE-SP0000097-000.013-004-C04/038</t>
  </si>
  <si>
    <t>MC-SP0000097-000.013-004-C04/001</t>
  </si>
  <si>
    <t>MC-SP0000097-000.013-004-G15/001</t>
  </si>
  <si>
    <t>MR_DER-1164_25</t>
  </si>
  <si>
    <t>MR_DER-1163_25</t>
  </si>
  <si>
    <t>MR_DER-1162_25</t>
  </si>
  <si>
    <t>MR_DER-1161_25</t>
  </si>
  <si>
    <t>MC-SP0000331-000.057-010-P09/503</t>
  </si>
  <si>
    <t>MEMÓRIA DE CÁLCULO DE QUANTIDADES</t>
  </si>
  <si>
    <t>MR_DER-1165_25</t>
  </si>
  <si>
    <t>MC-SP0000331-000.057-020-P09/503</t>
  </si>
  <si>
    <t>MR_DER-1166_25</t>
  </si>
  <si>
    <t>RT-SP0000147-152.210-010-L09/501</t>
  </si>
  <si>
    <t>MR_DER-1167_25</t>
  </si>
  <si>
    <t>MR_DER-1168_25</t>
  </si>
  <si>
    <t>MR_DER-1169_25</t>
  </si>
  <si>
    <t>MR_DER-1170_25</t>
  </si>
  <si>
    <t>MR_DER-1171_25</t>
  </si>
  <si>
    <t>DE-SP0000097-013.023-000-F03/014</t>
  </si>
  <si>
    <t>MR_DER-1172_25</t>
  </si>
  <si>
    <t>DE-SP0000151-000.016-001-C01/001</t>
  </si>
  <si>
    <t>DE-SP0000151-000.016-001-C01/002</t>
  </si>
  <si>
    <t>DE-SP0000151-000.016-001-C01/003</t>
  </si>
  <si>
    <t>DE-SP0000151-000.016-001-C01/004</t>
  </si>
  <si>
    <t>DE-SP0000151-000.016-001-C01/005</t>
  </si>
  <si>
    <t>DE-SP0000151-000.016-001-C01/006</t>
  </si>
  <si>
    <t>DE-SP0000151-000.016-001-C01/007</t>
  </si>
  <si>
    <t>DE-SP0000151-000.016-001-C01/008</t>
  </si>
  <si>
    <t>DE-SP0000151-000.016-001-C01/009</t>
  </si>
  <si>
    <t>DE-SP0000151-000.016-001-C01/010</t>
  </si>
  <si>
    <t>DE-SP0000151-000.016-001-C01/011</t>
  </si>
  <si>
    <t>DE-SP0000151-000.016-001-C01/012</t>
  </si>
  <si>
    <t>DE-SP0000151-000.016-001-C01/013</t>
  </si>
  <si>
    <t>DE-SP0000151-000.016-001-C01/014</t>
  </si>
  <si>
    <t>DE-SP0000151-000.016-001-C01/015</t>
  </si>
  <si>
    <t>DE-SP0000151-000.016-001-C01/016</t>
  </si>
  <si>
    <t>DE-SP0000151-000.016-001-C01/018</t>
  </si>
  <si>
    <t>DE-SP0000151-000.016-001-C01/019</t>
  </si>
  <si>
    <t>DE-SP0000151-000.016-001-C01/020</t>
  </si>
  <si>
    <t>DE-SP0000151-000.016-001-C01/021</t>
  </si>
  <si>
    <t>DE-SP0000151-000.016-001-C01/022</t>
  </si>
  <si>
    <t>DE-SP0000151-000.016-001-C01/023</t>
  </si>
  <si>
    <t>DE-SP0000151-000.016-001-C01/024</t>
  </si>
  <si>
    <t>MC-SP0000151-000.016-001-C01/001</t>
  </si>
  <si>
    <t>DE-SP0000151-000.016-001-C01/017</t>
  </si>
  <si>
    <t>MR_DER-1173_25</t>
  </si>
  <si>
    <t>MR_DER-1174_25</t>
  </si>
  <si>
    <t>DE-SPD013129-000.000-101-H06/001</t>
  </si>
  <si>
    <t>DE-SPD013129-000.000-102-H06/001</t>
  </si>
  <si>
    <t>DE-SPD013129-000.000-103-H06/001</t>
  </si>
  <si>
    <t>MR_DER-1176_25</t>
  </si>
  <si>
    <t>DE-SPD013129-000.000-101-L07/001</t>
  </si>
  <si>
    <t>DE-SPD013129-000.000-102-L07/001</t>
  </si>
  <si>
    <t>DE-SPD013129-000.000-103-L07/001</t>
  </si>
  <si>
    <t>DE-SPD013129-000.000-104-L07/001</t>
  </si>
  <si>
    <t>MR_DER-1175_25</t>
  </si>
  <si>
    <t>MR_DER-1177_25</t>
  </si>
  <si>
    <t>MR_DER-1178_25</t>
  </si>
  <si>
    <t>RT-SP0000097-013.023-000-A03/001</t>
  </si>
  <si>
    <t>MR_DER-1179_25</t>
  </si>
  <si>
    <t>MR_DER-1180_25</t>
  </si>
  <si>
    <t>MR_DER-1181_25</t>
  </si>
  <si>
    <t>FUNDAÇÃO DE BUEIROS E GALERIAS</t>
  </si>
  <si>
    <t>MD-SPD013129-000.000-000-Q05/001</t>
  </si>
  <si>
    <t>MR_DER-1182_25</t>
  </si>
  <si>
    <t>MC-SP0000151-000.016-001-G15/001</t>
  </si>
  <si>
    <t>MR_DER-1183_25</t>
  </si>
  <si>
    <t>MR_DER-1184_25</t>
  </si>
  <si>
    <t>MC-SPD013129-000.000-000-F07/101</t>
  </si>
  <si>
    <t>MR_DER-1186_25</t>
  </si>
  <si>
    <t>MEMÓRIA DE SINALIZAÇÃO E ELEMENTOS DE
SEGURANÇA</t>
  </si>
  <si>
    <t>MC-SP0000147-152.210-010-L09/501</t>
  </si>
  <si>
    <t>MR_DER-1185_25</t>
  </si>
  <si>
    <t>DE-SP0000147-152.210-020-D01/501</t>
  </si>
  <si>
    <t>DE-SP0000147-152.210-020-D01/502</t>
  </si>
  <si>
    <t>DE-SP0000147-152.210-020-D01/503</t>
  </si>
  <si>
    <t>DE-SP0000147-152.210-020-D01/504</t>
  </si>
  <si>
    <t>DE-SP0000147-152.210-020-D01/505</t>
  </si>
  <si>
    <t>DE-SP0000147-152.210-020-D01/506</t>
  </si>
  <si>
    <t>DE-SP0000147-152.210-020-D01/507</t>
  </si>
  <si>
    <t>DE-SP0000147-152.210-020-D01/508</t>
  </si>
  <si>
    <t>DE-SP0000147-152.210-020-D01/509</t>
  </si>
  <si>
    <t>DE-SP0000147-152.210-020-D01/510</t>
  </si>
  <si>
    <t>DE-SP0000147-152.210-020-D01/511</t>
  </si>
  <si>
    <t>DE-SP0000147-152.210-020-D01/512</t>
  </si>
  <si>
    <t>DE-SP0000147-152.210-020-D01/513</t>
  </si>
  <si>
    <t>DE-SP0000147-152.210-020-D01/514</t>
  </si>
  <si>
    <t>DE-SP0000147-152.210-020-D01/515</t>
  </si>
  <si>
    <t>DE-SP0000147-152.210-020-D01/516</t>
  </si>
  <si>
    <t>DE-SP0000147-152.210-020-D01/517</t>
  </si>
  <si>
    <t>DE-SP0000147-152.210-020-D01/518</t>
  </si>
  <si>
    <t>DE-SP0000147-152.210-020-D01/519</t>
  </si>
  <si>
    <t>DE-SP0000147-152.210-020-D01/520</t>
  </si>
  <si>
    <t>DE-SP0000147-152.210-020-D01/521</t>
  </si>
  <si>
    <t>DE-SP0000147-152.210-020-D01/522</t>
  </si>
  <si>
    <t>DE-SP0000147-152.210-020-D01/523</t>
  </si>
  <si>
    <t>DE-SP0000147-152.210-020-D01/524</t>
  </si>
  <si>
    <t>DE-SP0000147-152.210-020-D01/525</t>
  </si>
  <si>
    <t>DE-SP0000147-152.210-020-D01/526</t>
  </si>
  <si>
    <t>DE-SP0000147-152.210-020-D01/527</t>
  </si>
  <si>
    <t>DE-SP0000147-152.210-020-D01/528</t>
  </si>
  <si>
    <t>DE-SP0000147-152.210-020-D01/529</t>
  </si>
  <si>
    <t>DE-SP0000147-152.210-020-D01/530</t>
  </si>
  <si>
    <t>DE-SP0000147-152.210-020-D01/531</t>
  </si>
  <si>
    <t>DE-SP0000147-152.210-020-D01/532</t>
  </si>
  <si>
    <t>DE-SP0000147-152.210-020-D01/533</t>
  </si>
  <si>
    <t>DE-SP0000147-152.210-020-D01/534</t>
  </si>
  <si>
    <t>DE-SP0000147-152.210-020-D01/535</t>
  </si>
  <si>
    <t>DE-SP0000147-152.210-020-D01/536</t>
  </si>
  <si>
    <t>DE-SP0000147-152.210-020-D01/537</t>
  </si>
  <si>
    <t>MR_DER-1187_25</t>
  </si>
  <si>
    <t>MR_DER-1188_25</t>
  </si>
  <si>
    <t>MR_DER-1189_25</t>
  </si>
  <si>
    <t>MR_DER-1190_25</t>
  </si>
  <si>
    <t>MR_DER-1191_25</t>
  </si>
  <si>
    <t>RT-CT0220164-000.000-000-A12/036</t>
  </si>
  <si>
    <t>RT-CT0220164-000.000-000-A12/037</t>
  </si>
  <si>
    <t>MR_DER-1193_25</t>
  </si>
  <si>
    <t>MR_DER-1194_25</t>
  </si>
  <si>
    <t>MR_DER-1195_25</t>
  </si>
  <si>
    <t>MR_DER-1196_25</t>
  </si>
  <si>
    <t>MR_DER-1197_25</t>
  </si>
  <si>
    <t>MR_DER-1198_25</t>
  </si>
  <si>
    <t>MR_DER-1199_25</t>
  </si>
  <si>
    <t>MR_DER-1200_25</t>
  </si>
  <si>
    <t>DE-SP0000151-000.016-001-C05/001</t>
  </si>
  <si>
    <t>DE-SP0000151-000.016-001-C05/002</t>
  </si>
  <si>
    <t>DE-SP0000151-000.016-001-C05/003</t>
  </si>
  <si>
    <t>DE-SP0000151-000.016-001-C05/004</t>
  </si>
  <si>
    <t>MC-SP0000151-000.016-001-C05/001</t>
  </si>
  <si>
    <t>PROJETO EXECUTIVO DE GEOTECNIA - SOLO REFORÇADO - OAE 8+950</t>
  </si>
  <si>
    <t>MEMÓRIA DE CÁLCULO DE CONTENÇÕES - OAE 02 - KM 8+950</t>
  </si>
  <si>
    <t>MR_DER-1201_25</t>
  </si>
  <si>
    <t>DE-SPD013129-000.000-000-B02/009</t>
  </si>
  <si>
    <t>DE-SPD013129-000.000-000-B02/010</t>
  </si>
  <si>
    <t>DE-SPD013129-000.000-000-B02/011</t>
  </si>
  <si>
    <t>MR_DER-1202_25</t>
  </si>
  <si>
    <t>MR_DER-1203_25</t>
  </si>
  <si>
    <t>MR_DER-1204_25</t>
  </si>
  <si>
    <t>MR_DER-1205_25</t>
  </si>
  <si>
    <t>MR_DER-1206_25</t>
  </si>
  <si>
    <t>MR_DER-1207_25</t>
  </si>
  <si>
    <t>DE-SPD013129-000.000-000-L01/002</t>
  </si>
  <si>
    <t>MR_DER-1208_25</t>
  </si>
  <si>
    <t>DE-SP0000147-152.210-010-H07/501</t>
  </si>
  <si>
    <t>MR_DER-1210_25</t>
  </si>
  <si>
    <t>MC-SP0000097-013.023-000-G15/001</t>
  </si>
  <si>
    <t>MR_DER-1209_25</t>
  </si>
  <si>
    <t>MR_DER-1211_25</t>
  </si>
  <si>
    <t>MR_DER-1212_25</t>
  </si>
  <si>
    <t>MR_DER-1213_25</t>
  </si>
  <si>
    <t>DE-SP0000151-000.016-003-C01/001</t>
  </si>
  <si>
    <t>DE-SP0000151-000.016-002-C01/001</t>
  </si>
  <si>
    <t>DE-SP0000151-000.016-002-C01/002</t>
  </si>
  <si>
    <t>DE-SP0000151-000.016-002-C01/003</t>
  </si>
  <si>
    <t>DE-SP0000151-000.016-002-C01/004</t>
  </si>
  <si>
    <t>DE-SP0000151-000.016-002-C01/005</t>
  </si>
  <si>
    <t>DE-SP0000151-000.016-002-C01/006</t>
  </si>
  <si>
    <t>DE-SP0000151-000.016-002-C01/007</t>
  </si>
  <si>
    <t>DE-SP0000151-000.016-002-C01/008</t>
  </si>
  <si>
    <t>DE-SP0000151-000.016-002-C01/009</t>
  </si>
  <si>
    <t>DE-SP0000151-000.016-002-C01/010</t>
  </si>
  <si>
    <t>DE-SP0000151-000.016-002-C01/011</t>
  </si>
  <si>
    <t>DE-SP0000151-000.016-002-C01/012</t>
  </si>
  <si>
    <t>DE-SP0000151-000.016-002-C01/013</t>
  </si>
  <si>
    <t>DE-SP0000151-000.016-002-C01/014</t>
  </si>
  <si>
    <t>MC-SP0000151-000.016-002-C01/001</t>
  </si>
  <si>
    <t>MR_DER-1214_25</t>
  </si>
  <si>
    <t>DE-SP0000151-000.016-003-C01/002</t>
  </si>
  <si>
    <t>DE-SP0000151-000.016-003-C01/003</t>
  </si>
  <si>
    <t>DE-SP0000151-000.016-003-C01/004</t>
  </si>
  <si>
    <t>DE-SP0000151-000.016-003-C01/005</t>
  </si>
  <si>
    <t>DE-SP0000151-000.016-003-C01/006</t>
  </si>
  <si>
    <t>DE-SP0000151-000.016-003-C01/007</t>
  </si>
  <si>
    <t>DE-SP0000151-000.016-003-C01/008</t>
  </si>
  <si>
    <t>DE-SP0000151-000.016-003-C01/009</t>
  </si>
  <si>
    <t>DE-SP0000151-000.016-003-C01/010</t>
  </si>
  <si>
    <t>DE-SP0000151-000.016-003-C01/011</t>
  </si>
  <si>
    <t>DE-SP0000151-000.016-003-C01/012</t>
  </si>
  <si>
    <t>DE-SP0000151-000.016-003-C01/013</t>
  </si>
  <si>
    <t>DE-SP0000151-000.016-003-C01/014</t>
  </si>
  <si>
    <t>MC-SP0000151-000.016-003-C01/001</t>
  </si>
  <si>
    <t>MR_DER-1215_25</t>
  </si>
  <si>
    <t>MR_DER-1216_25</t>
  </si>
  <si>
    <t>MR_DER-1217_25</t>
  </si>
  <si>
    <t>MR_DER-1218_25</t>
  </si>
  <si>
    <t>MR_DER-1219_25</t>
  </si>
  <si>
    <t>DE-SP0000097-013.023-000-P02/015</t>
  </si>
  <si>
    <t>APROVADO COM RESSALVA</t>
  </si>
  <si>
    <t>MR_DER-1220_25</t>
  </si>
  <si>
    <t>MR_DER-1221_25</t>
  </si>
  <si>
    <t>MR_DER-1222_25</t>
  </si>
  <si>
    <t>MR_DER-1223_25</t>
  </si>
  <si>
    <t>MR_DER-1224_25</t>
  </si>
  <si>
    <t>MR_DER-1225_25</t>
  </si>
  <si>
    <t>MR_DER-1226_25</t>
  </si>
  <si>
    <t>DE-SP0000151-000.016-000-P02/001</t>
  </si>
  <si>
    <t>DE-SP0000151-000.016-000-P02/002</t>
  </si>
  <si>
    <t>DE-SP0000151-000.016-000-P02/003</t>
  </si>
  <si>
    <t>DE-SP0000151-000.016-000-P02/004</t>
  </si>
  <si>
    <t>DE-SP0000151-000.016-000-P02/005</t>
  </si>
  <si>
    <t>DE-SP0000151-000.016-000-P02/006</t>
  </si>
  <si>
    <t>DE-SP0000151-000.016-000-P02/007</t>
  </si>
  <si>
    <t>DE-SP0000151-000.016-000-P02/008</t>
  </si>
  <si>
    <t>DE-SP0000151-000.016-000-P02/009</t>
  </si>
  <si>
    <t>DE-SP0000151-000.016-000-P02/010</t>
  </si>
  <si>
    <t>DE-SP0000151-000.016-000-P02/011</t>
  </si>
  <si>
    <t>DE-SP0000151-000.016-000-P02/012</t>
  </si>
  <si>
    <t>DE-SP0000151-000.016-000-P02/013</t>
  </si>
  <si>
    <t>DE-SP0000151-000.016-000-P02/014</t>
  </si>
  <si>
    <t>DE-SP0000151-000.016-000-P02/015</t>
  </si>
  <si>
    <t>DE-SP0000151-000.016-000-P02/016</t>
  </si>
  <si>
    <t>DE-SP0000151-000.016-000-P02/017</t>
  </si>
  <si>
    <t>DE-SP0000151-000.016-000-P02/018</t>
  </si>
  <si>
    <t>DE-SP0000151-000.016-000-P02/019</t>
  </si>
  <si>
    <t>DE-SP0000151-000.016-000-P02/020</t>
  </si>
  <si>
    <t>DE-SP0000151-000.016-000-P02/021</t>
  </si>
  <si>
    <t>DE-SP0000151-000.016-000-P02/022</t>
  </si>
  <si>
    <t>MR_DER-1227_25</t>
  </si>
  <si>
    <t>DE-SP0000151-000.016-000-P07/001</t>
  </si>
  <si>
    <t>DE-SP0000151-000.016-000-P05/005</t>
  </si>
  <si>
    <t>DE-SP0000151-000.016-000-P05/006</t>
  </si>
  <si>
    <t>DE-SP0000151-000.016-000-P05/007</t>
  </si>
  <si>
    <t>RT-SP0000151-000.016-000-G13/005</t>
  </si>
  <si>
    <t>MR_DER-1228_25</t>
  </si>
  <si>
    <t>MR_DER-1229_25</t>
  </si>
  <si>
    <t>MR_DER-1231_25</t>
  </si>
  <si>
    <t>MR_DER-1232_25</t>
  </si>
  <si>
    <t>MR_DER-1233_25</t>
  </si>
  <si>
    <t>MR_DER-1234_25</t>
  </si>
  <si>
    <t>MR_DER-1235_25</t>
  </si>
  <si>
    <t>MR_DER-1236_25</t>
  </si>
  <si>
    <t>MR_DER-1230_25</t>
  </si>
  <si>
    <t>DE-SP0000129-000.030-000-P02/525</t>
  </si>
  <si>
    <t>DE-SP0000129-000.030-000-P02/526</t>
  </si>
  <si>
    <t>DE-SP0000129-000.030-000-P02/527</t>
  </si>
  <si>
    <t>DE-SP0000129-000.030-000-P02/528</t>
  </si>
  <si>
    <t>DE-SP0000129-000.030-000-P02/529</t>
  </si>
  <si>
    <t>DE-SP0000129-000.030-000-P02/530</t>
  </si>
  <si>
    <t>DE-SP0000129-000.030-000-P02/531</t>
  </si>
  <si>
    <t>DE-SP0000129-000.030-000-P02/532</t>
  </si>
  <si>
    <t>DE-SP0000129-000.030-000-P02/533</t>
  </si>
  <si>
    <t>DE-SP0000129-000.030-000-P02/534</t>
  </si>
  <si>
    <t>DE-SP0000129-000.030-000-P02/535</t>
  </si>
  <si>
    <t>DE-SP0000129-000.030-000-P02/536</t>
  </si>
  <si>
    <t>DE-SP0000129-000.030-000-P02/537</t>
  </si>
  <si>
    <t>DE-SP0000129-000.030-000-P02/538</t>
  </si>
  <si>
    <t>DE-SP0000129-000.030-000-P02/539</t>
  </si>
  <si>
    <t>DE-SP0000129-000.030-000-P02/540</t>
  </si>
  <si>
    <t>DE-SP0000129-000.030-000-P02/541</t>
  </si>
  <si>
    <t>MR_DER-1237_25</t>
  </si>
  <si>
    <t>DE-SP0000129-000.030-000-C05/501</t>
  </si>
  <si>
    <t>PROJETO EXECUTIVO DE GEOTECNIA - PLANTA ,PERFIL E DETALHES
MURO A FLEXÃO - km 11,45</t>
  </si>
  <si>
    <t>DE-SP0000129-000.030-000-C05/502</t>
  </si>
  <si>
    <t>DE-SP0000129-000.030-000-C05/503</t>
  </si>
  <si>
    <t>DE-SP0000129-000.030-000-C05/504</t>
  </si>
  <si>
    <t>DE-SP0000129-000.030-000-C05/505</t>
  </si>
  <si>
    <t>DE-SP0000129-000.030-000-C05/506</t>
  </si>
  <si>
    <t>MC-SP0000129-000.030-000-C05/501</t>
  </si>
  <si>
    <t>MC-SP0000129-000.030-000-C05/502</t>
  </si>
  <si>
    <t>MR_DER-1238_25</t>
  </si>
  <si>
    <t>Memória de Cálculo Geotécnico da Contenção em Muro à Flexão – Muro 1 – km 11,45</t>
  </si>
  <si>
    <t>Memória de Cálculo Estrutural da Contenção em Muro à Flexão – Muro 1 – km 11 + 450</t>
  </si>
  <si>
    <t>PROJETO EXECUTIVO DE GEOTECNIA - PLANTA E PERFIL
MURO DE GABIÃO 2 - OBRA 08 - PONTE SOBRE RIBEIRÃO PAU D'ALHO - PISTA DIREITA - km 5+740</t>
  </si>
  <si>
    <t>Memória de Cálculo Geotécnico da Contenção em Gabião – Muro 2 – OAE 008</t>
  </si>
  <si>
    <t>MR_DER-1239_25</t>
  </si>
  <si>
    <t>DE-SP0000129-000.030-008-G09/501</t>
  </si>
  <si>
    <t>DE-SP0000129-000.030-008-G09/502</t>
  </si>
  <si>
    <t>DE-SP0000129-000.030-008-G09/503</t>
  </si>
  <si>
    <t>MC-SP0000129-000.030-008-G09/501</t>
  </si>
  <si>
    <t>DE-SP0000129-000.030-008-G09/504</t>
  </si>
  <si>
    <t>DE-SP0000129-000.030-008-G09/505</t>
  </si>
  <si>
    <t>DE-SP0000129-000.030-008-G09/506</t>
  </si>
  <si>
    <t>DE-SP0000129-000.030-008-G09/507</t>
  </si>
  <si>
    <t>PROJETO EXECUTIVO DE GEOTECNIA - PLANTA E PERFIL
MURO DE GABIÃO 3 - OBRA 08 - PONTE SOBRE RIBEIRÃO PAU D'ALHO - PISTA DIREITA - km 5+740</t>
  </si>
  <si>
    <t>Memória de Cálculo Geotécnico da Contenção em Gabião – Muro 3 – OAE 008</t>
  </si>
  <si>
    <t>MC-SP0000129-000.030-008-G09/502</t>
  </si>
  <si>
    <t>DE-SP0000129-000.030-000-Q07/501</t>
  </si>
  <si>
    <t>DE-SP0000129-000.030-000-Q07/502</t>
  </si>
  <si>
    <t>DE-SP0000129-000.030-000-Q07/503</t>
  </si>
  <si>
    <t>DE-SP0000129-000.030-000-Q07/504</t>
  </si>
  <si>
    <t>DE-SP0000129-000.030-000-Q07/505</t>
  </si>
  <si>
    <t>DE-SP0000129-000.030-000-Q07/506</t>
  </si>
  <si>
    <t>DE-SP0000129-000.030-000-Q07/507</t>
  </si>
  <si>
    <t>DE-SP0000129-000.030-000-Q07/508</t>
  </si>
  <si>
    <t>DE-SP0000129-000.030-000-Q07/509</t>
  </si>
  <si>
    <t>DE-SP0000129-000.030-000-Q07/510</t>
  </si>
  <si>
    <t>DE-SP0000129-000.030-000-Q07/511</t>
  </si>
  <si>
    <t>DE-SP0000129-000.030-000-Q07/512</t>
  </si>
  <si>
    <t>DE-SP0000129-000.030-000-Q07/513</t>
  </si>
  <si>
    <t>DE-SP0000129-000.030-000-Q07/514</t>
  </si>
  <si>
    <t>DE-SP0000129-000.030-000-Q07/515</t>
  </si>
  <si>
    <t>RT-SP0000129-000.030-000-Q07/501</t>
  </si>
  <si>
    <t>RT-SP0000129-000.030-000-Q07/502</t>
  </si>
  <si>
    <t>Depósito de material excedente (DME) e área de empréstimo (AE)</t>
  </si>
  <si>
    <t>MR_DER-1240_25</t>
  </si>
  <si>
    <t>MR_DER-1241_25</t>
  </si>
  <si>
    <t>MR_DER-1242_25</t>
  </si>
  <si>
    <t>MC-SP0000129-000.030-001-G18/501</t>
  </si>
  <si>
    <t>DE-SP0000129-000.030-001-G18/501</t>
  </si>
  <si>
    <t>DE-SP0000129-000.030-001-G18/502</t>
  </si>
  <si>
    <t>DE-SP0000129-000.030-001-G18/503</t>
  </si>
  <si>
    <t>DE-SP0000129-000.030-001-G18/504</t>
  </si>
  <si>
    <t>MR_DER-1243_25</t>
  </si>
  <si>
    <t>MR_DER-1244_25</t>
  </si>
  <si>
    <t>MR_DER-1245_25</t>
  </si>
  <si>
    <t>MR_DER-1246_25</t>
  </si>
  <si>
    <t>DE-SP0000129-000.030-000-L07/501</t>
  </si>
  <si>
    <t>DE-SP0000129-000.030-000-L07/502</t>
  </si>
  <si>
    <t>DE-SP0000129-000.030-000-L07/503</t>
  </si>
  <si>
    <t>DE-SP0000129-000.030-000-L07/504</t>
  </si>
  <si>
    <t>DE-SP0000129-000.030-000-L07/505</t>
  </si>
  <si>
    <t>DE-SP0000129-000.030-000-L07/506</t>
  </si>
  <si>
    <t>DE-SP0000129-000.030-000-L07/507</t>
  </si>
  <si>
    <t>DE-SP0000129-000.030-000-L07/508</t>
  </si>
  <si>
    <t>DE-SP0000129-000.030-000-L07/509</t>
  </si>
  <si>
    <t>DE-SP0000129-000.030-000-L07/510</t>
  </si>
  <si>
    <t>DE-SP0000129-000.030-000-L07/511</t>
  </si>
  <si>
    <t>DE-SP0000129-000.030-000-L07/512</t>
  </si>
  <si>
    <t>DE-SP0000129-000.030-000-L07/513</t>
  </si>
  <si>
    <t>DE-SP0000129-000.030-000-L07/514</t>
  </si>
  <si>
    <t>DE-SP0000129-000.030-000-L07/515</t>
  </si>
  <si>
    <t>DE-SP0000129-000.030-000-L07/516</t>
  </si>
  <si>
    <t>DE-SP0000129-000.030-000-L07/517</t>
  </si>
  <si>
    <t>DE-SP0000129-000.030-000-L07/518</t>
  </si>
  <si>
    <t>DE-SP0000129-000.030-000-L07/519</t>
  </si>
  <si>
    <t>DE-SP0000129-000.030-000-L07/520</t>
  </si>
  <si>
    <t>DE-SP0000129-000.030-000-L07/521</t>
  </si>
  <si>
    <t>DE-SP0000129-000.030-000-L07/522</t>
  </si>
  <si>
    <t>DE-SP0000129-000.030-000-L07/523</t>
  </si>
  <si>
    <t>DE-SP0000129-000.030-000-L07/524</t>
  </si>
  <si>
    <t>DE-SP0000129-000.030-000-L07/525</t>
  </si>
  <si>
    <t>DE-SP0000129-000.030-000-L07/526</t>
  </si>
  <si>
    <t>DE-SP0000129-000.030-000-L07/527</t>
  </si>
  <si>
    <t>DE-SP0000129-000.030-000-L07/528</t>
  </si>
  <si>
    <t>DE-SP0000129-000.030-000-L07/529</t>
  </si>
  <si>
    <t>DE-SP0000129-000.030-000-L07/530</t>
  </si>
  <si>
    <t>DE-SP0000129-000.030-000-L07/531</t>
  </si>
  <si>
    <t>DE-SP0000129-000.030-000-L07/532</t>
  </si>
  <si>
    <t>DE-SP0000129-000.030-000-L07/533</t>
  </si>
  <si>
    <t>DE-SP0000129-000.030-000-L07/534</t>
  </si>
  <si>
    <t>DE-SP0000129-000.030-000-L07/535</t>
  </si>
  <si>
    <t>DE-SP0000129-000.030-000-L07/536</t>
  </si>
  <si>
    <t>DE-SP0000129-000.030-000-L07/537</t>
  </si>
  <si>
    <t>DE-SP0000129-000.030-000-L07/538</t>
  </si>
  <si>
    <t>DE-SP0000129-000.030-000-L07/539</t>
  </si>
  <si>
    <t>DE-SP0000129-000.030-000-L07/540</t>
  </si>
  <si>
    <t>Memória de Sinalização e Dispositivos de Segurança</t>
  </si>
  <si>
    <t>MC-SP0000129-000.030-000-L09/501</t>
  </si>
  <si>
    <t>DE-SP0000129-000.030-000-L01/501</t>
  </si>
  <si>
    <t>DE-SP0000129-000.030-000-L01/502</t>
  </si>
  <si>
    <t>DE-SP0000129-000.030-000-L02/501</t>
  </si>
  <si>
    <t>DE-SP0000129-000.030-000-L02/502</t>
  </si>
  <si>
    <t>DE-SP0000129-000.030-000-L02/503</t>
  </si>
  <si>
    <t>DE-SP0000129-000.030-000-L02/504</t>
  </si>
  <si>
    <t>DE-SP0000129-000.030-000-L02/505</t>
  </si>
  <si>
    <t>DE-SP0000129-000.030-000-L02/506</t>
  </si>
  <si>
    <t>DE-SP0000129-000.030-000-L02/507</t>
  </si>
  <si>
    <t>DE-SP0000129-000.030-000-L02/508</t>
  </si>
  <si>
    <t>DE-SP0000129-000.030-000-L02/509</t>
  </si>
  <si>
    <t>DE-SP0000129-000.030-000-L02/510</t>
  </si>
  <si>
    <t>DE-SP0000129-000.030-000-L02/511</t>
  </si>
  <si>
    <t>DE-SP0000129-000.030-000-L03/501</t>
  </si>
  <si>
    <t>DE-SP0000129-000.030-000-L03/502</t>
  </si>
  <si>
    <t>DE-SP0000129-000.030-000-L03/503</t>
  </si>
  <si>
    <t>DE-SP0000129-000.030-000-L03/504</t>
  </si>
  <si>
    <t>MR_DER-1247_25</t>
  </si>
  <si>
    <t>MR_DER-1248_25</t>
  </si>
  <si>
    <t>DE-SP0000129-000.030-000-G12/501</t>
  </si>
  <si>
    <t>DE-SP0000129-000.030-000-G12/502</t>
  </si>
  <si>
    <t>DE-SP0000129-000.030-000-G12/503</t>
  </si>
  <si>
    <t>DE-SP0000129-000.030-000-G12/504</t>
  </si>
  <si>
    <t>DE-SP0000129-000.030-000-G12/505</t>
  </si>
  <si>
    <t>DE-SP0000129-000.030-000-G12/506</t>
  </si>
  <si>
    <t>DE-SP0000129-000.030-000-G12/507</t>
  </si>
  <si>
    <t>DE-SP0000129-000.030-000-G12/508</t>
  </si>
  <si>
    <t>DE-SP0000129-000.030-000-G12/509</t>
  </si>
  <si>
    <t>DE-SP0000129-000.030-000-G12/510</t>
  </si>
  <si>
    <t>DE-SP0000129-000.030-000-G12/511</t>
  </si>
  <si>
    <t>DE-SP0000129-000.030-000-G12/512</t>
  </si>
  <si>
    <t>DE-SP0000129-000.030-000-G12/513</t>
  </si>
  <si>
    <t>DE-SP0000129-000.030-000-G12/514</t>
  </si>
  <si>
    <t>DE-SP0000129-000.030-000-G12/515</t>
  </si>
  <si>
    <t>DE-SP0000129-000.030-000-G12/516</t>
  </si>
  <si>
    <t>DE-SP0000129-000.030-000-G12/517</t>
  </si>
  <si>
    <t>DE-SP0000129-000.030-000-G12/518</t>
  </si>
  <si>
    <t>DE-SP0000129-000.030-000-G12/519</t>
  </si>
  <si>
    <t>DE-SP0000129-000.030-000-G12/520</t>
  </si>
  <si>
    <t>DE-SP0000129-000.030-000-G12/521</t>
  </si>
  <si>
    <t>DE-SP0000129-000.030-000-G12/522</t>
  </si>
  <si>
    <t>DE-SP0000129-000.030-000-G12/523</t>
  </si>
  <si>
    <t>DE-SP0000129-000.030-000-G12/524</t>
  </si>
  <si>
    <t>DE-SP0000129-000.030-000-G12/525</t>
  </si>
  <si>
    <t>DE-SP0000129-000.030-000-G12/526</t>
  </si>
  <si>
    <t>DE-SP0000129-000.030-000-G12/527</t>
  </si>
  <si>
    <t>DE-SP0000129-000.030-000-G12/528</t>
  </si>
  <si>
    <t>DE-SP0000129-000.030-000-G12/529</t>
  </si>
  <si>
    <t>DE-SP0000129-000.030-000-G12/530</t>
  </si>
  <si>
    <t>DE-SP0000129-000.030-000-G12/531</t>
  </si>
  <si>
    <t>DE-SP0000129-000.030-000-G12/532</t>
  </si>
  <si>
    <t>DE-SP0000129-000.030-000-G12/533</t>
  </si>
  <si>
    <t>DE-SP0000129-000.030-000-G12/534</t>
  </si>
  <si>
    <t>DE-SP0000129-000.030-000-G12/535</t>
  </si>
  <si>
    <t>DE-SP0000129-000.030-000-G12/536</t>
  </si>
  <si>
    <t>DE-SP0000129-000.030-000-G12/537</t>
  </si>
  <si>
    <t>DE-SP0000129-000.030-000-G12/538</t>
  </si>
  <si>
    <t>DE-SP0000129-000.030-000-G12/539</t>
  </si>
  <si>
    <t>DE-SP0000129-000.030-000-G12/540</t>
  </si>
  <si>
    <t>ESTUDOS GEOLÓGICOS</t>
  </si>
  <si>
    <t>MR_DER-1249_25</t>
  </si>
  <si>
    <t>DE-SP0000129-000.030-007-G09/501</t>
  </si>
  <si>
    <t>DE-SP0000129-000.030-007-G09/502</t>
  </si>
  <si>
    <t>DE-SP0000129-000.030-007-G09/503</t>
  </si>
  <si>
    <t>PROJETO EXECUTIVO DE GEOTECNIA - PLANTA E PERFIL
MURO 04 DE GABIÃO - OBRA 07 - PONTE SOBRE RIBEIRÃO PILÕES - PISTA ESQUERDA - km 2+130</t>
  </si>
  <si>
    <t>Memória de Cálculo Geotécnico da Contenção em Gabião – Muro 4 (Ribeirão Pilões)</t>
  </si>
  <si>
    <t>MR_DER-1250_25</t>
  </si>
  <si>
    <t>MC-SP0000129-000.030-007-G09/501</t>
  </si>
  <si>
    <t>MR_DER-1251_25</t>
  </si>
  <si>
    <t>MR_DER-1252_25</t>
  </si>
  <si>
    <t>DE-SP0000129-000.030-000-T01/512</t>
  </si>
  <si>
    <t>DE-SP0000129-000.030-000-T01/513</t>
  </si>
  <si>
    <t>DE-SP0000129-000.030-000-T01/514</t>
  </si>
  <si>
    <t>DE-SP0000129-000.030-000-T01/515</t>
  </si>
  <si>
    <t>DE-SP0000129-000.030-000-T01/516</t>
  </si>
  <si>
    <t>DE-SP0000129-000.030-000-T01/517</t>
  </si>
  <si>
    <t>DE-SP0000129-000.030-000-T01/518</t>
  </si>
  <si>
    <t>DE-SP0000129-000.030-000-T01/519</t>
  </si>
  <si>
    <t>DE-SP0000129-000.030-000-T01/520</t>
  </si>
  <si>
    <t>DE-SP0000129-000.030-000-T01/521</t>
  </si>
  <si>
    <t>DE-SP0000129-000.030-000-T01/522</t>
  </si>
  <si>
    <t>DE-SP0000129-000.030-000-T01/523</t>
  </si>
  <si>
    <t>DE-SP0000129-000.030-000-T06/501</t>
  </si>
  <si>
    <t>DE-SP0000129-000.030-000-T06/502</t>
  </si>
  <si>
    <t>DE-SP0000129-000.030-000-T06/503</t>
  </si>
  <si>
    <t>LEVANTAMENTO TOPOBATIMÉTRICO</t>
  </si>
  <si>
    <t>MR_DER-1253_25</t>
  </si>
  <si>
    <t>MR_DER-1254_25</t>
  </si>
  <si>
    <t>MR_DER-1255_25</t>
  </si>
  <si>
    <t>Cadastro geral ou planta geral da faixa de domínio</t>
  </si>
  <si>
    <t>DE-SP0000129-000.030-000-D01/501</t>
  </si>
  <si>
    <t>DE-SP0000129-000.030-000-D01/502</t>
  </si>
  <si>
    <t>DE-SP0000129-000.030-000-D01/503</t>
  </si>
  <si>
    <t>DE-SP0000129-000.030-000-D01/504</t>
  </si>
  <si>
    <t>DE-SP0000129-000.030-000-D01/505</t>
  </si>
  <si>
    <t>DE-SP0000129-000.030-000-D01/506</t>
  </si>
  <si>
    <t>DE-SP0000129-000.030-000-D01/507</t>
  </si>
  <si>
    <t>DE-SP0000129-000.030-000-D01/508</t>
  </si>
  <si>
    <t>DE-SP0000129-000.030-000-D01/509</t>
  </si>
  <si>
    <t>DE-SP0000129-000.030-000-D01/510</t>
  </si>
  <si>
    <t>DE-SP0000129-000.030-000-D01/511</t>
  </si>
  <si>
    <t>DE-SP0000129-000.030-000-D01/512</t>
  </si>
  <si>
    <t>DE-SP0000129-000.030-000-D01/513</t>
  </si>
  <si>
    <t>DE-SP0000129-000.030-000-D01/514</t>
  </si>
  <si>
    <t>DE-SP0000129-000.030-000-D01/515</t>
  </si>
  <si>
    <t>DE-SP0000129-000.030-000-D01/516</t>
  </si>
  <si>
    <t>DE-SP0000129-000.030-000-D01/517</t>
  </si>
  <si>
    <t>DE-SP0000129-000.030-000-D01/518</t>
  </si>
  <si>
    <t>DE-SP0000129-000.030-000-D01/519</t>
  </si>
  <si>
    <t>DE-SP0000129-000.030-000-D01/520</t>
  </si>
  <si>
    <t>DE-SP0000129-000.030-000-D01/521</t>
  </si>
  <si>
    <t>DE-SP0000129-000.030-000-D01/522</t>
  </si>
  <si>
    <t>DE-SP0000129-000.030-000-D01/523</t>
  </si>
  <si>
    <t>DE-SP0000129-000.030-000-D01/524</t>
  </si>
  <si>
    <t>DE-SP0000129-000.030-000-D01/525</t>
  </si>
  <si>
    <t>DE-SP0000129-000.030-000-D01/526</t>
  </si>
  <si>
    <t>DE-SP0000129-000.030-000-D01/527</t>
  </si>
  <si>
    <t>DE-SP0000129-000.030-000-D01/528</t>
  </si>
  <si>
    <t>DE-SP0000129-000.030-000-D01/529</t>
  </si>
  <si>
    <t>DE-SP0000129-000.030-000-D01/530</t>
  </si>
  <si>
    <t>DE-SP0000129-000.030-000-D01/531</t>
  </si>
  <si>
    <t>DE-SP0000129-000.030-000-D01/532</t>
  </si>
  <si>
    <t>DE-SP0000129-000.030-000-D01/533</t>
  </si>
  <si>
    <t>DE-SP0000129-000.030-000-D01/534</t>
  </si>
  <si>
    <t>DE-SP0000129-000.030-000-D01/535</t>
  </si>
  <si>
    <t>DE-SP0000129-000.030-000-D01/536</t>
  </si>
  <si>
    <t>DE-SP0000129-000.030-000-D01/537</t>
  </si>
  <si>
    <t>DE-SP0000129-000.030-000-D01/538</t>
  </si>
  <si>
    <t>DE-SP0000129-000.030-000-D01/539</t>
  </si>
  <si>
    <t>DE-SP0000129-000.030-000-D01/540</t>
  </si>
  <si>
    <t>MR_DER-1256_25</t>
  </si>
  <si>
    <t>DE-SP0000129-000.030-000-F02/501</t>
  </si>
  <si>
    <t>DE-SP0000129-000.030-000-F02/502</t>
  </si>
  <si>
    <t>DE-SP0000129-000.030-000-F02/503</t>
  </si>
  <si>
    <t>DE-SP0000129-000.030-000-F02/504</t>
  </si>
  <si>
    <t>DE-SP0000129-000.030-000-F02/505</t>
  </si>
  <si>
    <t>DE-SP0000129-000.030-000-F02/506</t>
  </si>
  <si>
    <t>DE-SP0000129-000.030-000-F02/507</t>
  </si>
  <si>
    <t>DE-SP0000129-000.030-000-F02/508</t>
  </si>
  <si>
    <t>DE-SP0000129-000.030-000-F02/509</t>
  </si>
  <si>
    <t>DE-SP0000129-000.030-000-F02/510</t>
  </si>
  <si>
    <t>DE-SP0000129-000.030-000-F02/511</t>
  </si>
  <si>
    <t>DE-SP0000129-000.030-000-F02/512</t>
  </si>
  <si>
    <t>PROJETO EXECUTIVO GEOMÉTRICO - TRAÇADO EM PLANTA</t>
  </si>
  <si>
    <t>DE-SP0000129-000.030-000-F03/901</t>
  </si>
  <si>
    <t>DE-SP0000129-000.030-000-F03/902</t>
  </si>
  <si>
    <t>DE-SP0000129-000.030-000-F03/903</t>
  </si>
  <si>
    <t>DE-SP0000129-000.030-000-F03/904</t>
  </si>
  <si>
    <t>DE-SP0000129-000.030-000-F03/905</t>
  </si>
  <si>
    <t>DE-SP0000129-000.030-000-F03/906</t>
  </si>
  <si>
    <t>DE-SP0000129-000.030-000-F03/907</t>
  </si>
  <si>
    <t>DE-SP0000129-000.030-000-F03/908</t>
  </si>
  <si>
    <t>DE-SP0000129-000.030-000-F03/909</t>
  </si>
  <si>
    <t>DE-SP0000129-000.030-000-F03/910</t>
  </si>
  <si>
    <t>DE-SP0000129-000.030-000-F03/911</t>
  </si>
  <si>
    <t>DE-SP0000129-000.030-000-F03/912</t>
  </si>
  <si>
    <t>DE-SP0000129-000.030-000-F03/913</t>
  </si>
  <si>
    <t>DE-SP0000129-000.030-000-F03/914</t>
  </si>
  <si>
    <t>DE-SP0000129-000.030-000-F03/915</t>
  </si>
  <si>
    <t>DE-SP0000129-000.030-000-F03/916</t>
  </si>
  <si>
    <t>DE-SP0000129-000.030-000-F03/917</t>
  </si>
  <si>
    <t>DE-SP0000129-000.030-000-F03/918</t>
  </si>
  <si>
    <t>DE-SP0000129-000.030-000-F03/919</t>
  </si>
  <si>
    <t>DE-SP0000129-000.030-000-F03/920</t>
  </si>
  <si>
    <t>DE-SP0000129-000.030-000-F03/921</t>
  </si>
  <si>
    <t>DE-SP0000129-000.030-000-F03/922</t>
  </si>
  <si>
    <t>DE-SP0000129-000.030-000-F03/923</t>
  </si>
  <si>
    <t>DE-SP0000129-000.030-000-F03/924</t>
  </si>
  <si>
    <t>DE-SP0000129-000.030-000-F03/925</t>
  </si>
  <si>
    <t>DE-SP0000129-000.030-000-F03/926</t>
  </si>
  <si>
    <t>DE-SP0000129-000.030-000-F03/927</t>
  </si>
  <si>
    <t>DE-SP0000129-000.030-000-F03/928</t>
  </si>
  <si>
    <t>DE-SP0000129-000.030-000-F03/929</t>
  </si>
  <si>
    <t>DE-SP0000129-000.030-000-F05/501</t>
  </si>
  <si>
    <t>DE-SP0000129-000.030-000-F05/502</t>
  </si>
  <si>
    <t>DE-SP0000129-000.030-000-F07/501</t>
  </si>
  <si>
    <t>DE-SP0000129-000.030-000-F07/502</t>
  </si>
  <si>
    <t>DE-SP0000129-000.030-000-F07/503</t>
  </si>
  <si>
    <t>DE-SP0000129-000.030-000-F07/504</t>
  </si>
  <si>
    <t>DE-SP0000129-000.030-000-F07/505</t>
  </si>
  <si>
    <t>DE-SP0000129-000.030-000-F07/506</t>
  </si>
  <si>
    <t>DE-SP0000129-000.030-000-F07/507</t>
  </si>
  <si>
    <t>DE-SP0000129-000.030-000-F07/508</t>
  </si>
  <si>
    <t>DE-SP0000129-000.030-000-F07/509</t>
  </si>
  <si>
    <t>DE-SP0000129-000.030-000-F07/510</t>
  </si>
  <si>
    <t>DE-SP0000129-000.030-000-F07/511</t>
  </si>
  <si>
    <t>DE-SP0000129-000.030-000-F07/512</t>
  </si>
  <si>
    <t>DE-SP0000129-000.030-000-F07/513</t>
  </si>
  <si>
    <t>DE-SP0000129-000.030-000-F07/514</t>
  </si>
  <si>
    <t>DE-SP0000129-000.030-000-F07/515</t>
  </si>
  <si>
    <t>DE-SP0000129-000.030-000-F07/516</t>
  </si>
  <si>
    <t>DE-SP0000129-000.030-000-F07/517</t>
  </si>
  <si>
    <t>DE-SP0000129-000.030-000-F07/518</t>
  </si>
  <si>
    <t>DE-SP0000129-000.030-000-F07/519</t>
  </si>
  <si>
    <t>DE-SP0000129-000.030-000-F07/520</t>
  </si>
  <si>
    <t>DE-SP0000129-000.030-000-F07/521</t>
  </si>
  <si>
    <t>DE-SP0000129-000.030-000-F07/522</t>
  </si>
  <si>
    <t>DE-SP0000129-000.030-000-F07/523</t>
  </si>
  <si>
    <t>DE-SP0000129-000.030-000-F07/524</t>
  </si>
  <si>
    <t>DE-SP0000129-000.030-000-F07/525</t>
  </si>
  <si>
    <t>DE-SP0000129-000.030-000-F07/526</t>
  </si>
  <si>
    <t>DE-SP0000129-000.030-000-F07/527</t>
  </si>
  <si>
    <t>DE-SP0000129-000.030-000-F07/528</t>
  </si>
  <si>
    <t>DE-SP0000129-000.030-000-F07/529</t>
  </si>
  <si>
    <t>DE-SP0000129-000.030-000-F07/530</t>
  </si>
  <si>
    <t>DE-SP0000129-000.030-000-F07/531</t>
  </si>
  <si>
    <t>DE-SP0000129-000.030-000-F07/532</t>
  </si>
  <si>
    <t>DE-SP0000129-000.030-000-F07/533</t>
  </si>
  <si>
    <t>DE-SP0000129-000.030-000-F07/534</t>
  </si>
  <si>
    <t>DE-SP0000129-000.030-000-F07/535</t>
  </si>
  <si>
    <t>DE-SP0000129-000.030-000-F07/536</t>
  </si>
  <si>
    <t>DE-SP0000129-000.030-000-F07/537</t>
  </si>
  <si>
    <t>DE-SP0000129-000.030-000-F07/538</t>
  </si>
  <si>
    <t>DE-SP0000129-000.030-000-F07/539</t>
  </si>
  <si>
    <t>DE-SP0000129-000.030-000-F07/540</t>
  </si>
  <si>
    <t>MC-SP0000129-000.030-000-F07/501</t>
  </si>
  <si>
    <t>MC-SP0000129-000.030-000-F07/502</t>
  </si>
  <si>
    <t>MC-SP0000129-000.030-000-F07/503</t>
  </si>
  <si>
    <t>PROJETO EXECUTIVO GEOMÉTRICO - PERFIL</t>
  </si>
  <si>
    <t>SEÇÃO TRANSVERSAL TIPO</t>
  </si>
  <si>
    <t>PROJETO EXECUTICO GEOMÉTRICO</t>
  </si>
  <si>
    <t>MEMÓRIA DE CÁLCULO DO ALINHAMENTO HOR. E VERT. – EIXO PRINCIPAL E DISPOSITIVOS</t>
  </si>
  <si>
    <t>MR_DER-1257_25</t>
  </si>
  <si>
    <t>MR_DER-1258_25</t>
  </si>
  <si>
    <t>MR_DER-1259_25</t>
  </si>
  <si>
    <t>MR_DER-1260_25</t>
  </si>
  <si>
    <t>DE-SP0000147-152.210-000-G14/541</t>
  </si>
  <si>
    <t>MR_DER-1261_25</t>
  </si>
  <si>
    <t>MR_DER-1262_25</t>
  </si>
  <si>
    <t>MR_DER-1263_25</t>
  </si>
  <si>
    <t>MR_DER-1266_25</t>
  </si>
  <si>
    <t>MR_DER-1264_25</t>
  </si>
  <si>
    <t>MR_DER-1267_25</t>
  </si>
  <si>
    <t>MR_DER-1268_25</t>
  </si>
  <si>
    <t>MR_DER-1269_25</t>
  </si>
  <si>
    <t>MR_DER-1270_25</t>
  </si>
  <si>
    <t>MR_DER-1271_25</t>
  </si>
  <si>
    <t>MR_DER-1272_25</t>
  </si>
  <si>
    <t>MR_DER-1273_25</t>
  </si>
  <si>
    <t>MR_DER-1274_25</t>
  </si>
  <si>
    <t>MR_DER-1265_25</t>
  </si>
  <si>
    <t>NS-SP0000151-000.016-000-P01/002</t>
  </si>
  <si>
    <t>NS-SP0000151-000.016-000-P01/003</t>
  </si>
  <si>
    <t>NS-SP0000151-000.016-000-P01/004</t>
  </si>
  <si>
    <t>NS-SP0000151-000.016-000-P01/005</t>
  </si>
  <si>
    <t>DE-SP0000151-000.016-000-F07/021</t>
  </si>
  <si>
    <t>MR_DER-1275_25</t>
  </si>
  <si>
    <t>MR_DER-1276_25</t>
  </si>
  <si>
    <t>MR_DER-1277_25</t>
  </si>
  <si>
    <t>DE-SP0000097-000.013-000-Q07/501</t>
  </si>
  <si>
    <t>DE-SP0000097-000.013-000-Q07/502</t>
  </si>
  <si>
    <t>MR_DER-1278_25</t>
  </si>
  <si>
    <t>MR_DER-1279_25</t>
  </si>
  <si>
    <t>MR_DER-1280_25</t>
  </si>
  <si>
    <t>MR_DER-1281_25</t>
  </si>
  <si>
    <t>MR_DER-1282_25</t>
  </si>
  <si>
    <t>MR_DER-1283_25</t>
  </si>
  <si>
    <t>MR_DER-1285_25</t>
  </si>
  <si>
    <t>MR_DER-1284_25</t>
  </si>
  <si>
    <t>MR_DER-1286_25</t>
  </si>
  <si>
    <t>NS-SP0000129-000.030-000-P01/501</t>
  </si>
  <si>
    <t>NS-SP0000129-000.030-000-P01/502</t>
  </si>
  <si>
    <t>NS-SP0000129-000.030-000-P01/503</t>
  </si>
  <si>
    <t>NS-SP0000129-000.030-000-P01/504</t>
  </si>
  <si>
    <t>NS-SP0000129-000.030-000-P01/505</t>
  </si>
  <si>
    <t>NS-SP0000129-000.030-000-P01/506</t>
  </si>
  <si>
    <t>NS-SP0000129-000.030-000-P01/507</t>
  </si>
  <si>
    <t>NS-SP0000129-000.030-000-P01/508</t>
  </si>
  <si>
    <t>NOTA DE SERVIÇO DE PAVIMENTO ACABADO</t>
  </si>
  <si>
    <t>MR_DER-1287_25</t>
  </si>
  <si>
    <t>MR_DER-1289_25</t>
  </si>
  <si>
    <t>MR_DER-1290_25</t>
  </si>
  <si>
    <t>MR_DER-1288_25</t>
  </si>
  <si>
    <t>MR_DER-1291_25</t>
  </si>
  <si>
    <t>MR_DER-1292_25</t>
  </si>
  <si>
    <t>MR_DER-1293_25</t>
  </si>
  <si>
    <t>MR_DER-1295_25</t>
  </si>
  <si>
    <t>DE-SP0000129-000.030-000-C03/503</t>
  </si>
  <si>
    <t>DE-SP0000129-000.030-000-H04/501</t>
  </si>
  <si>
    <t>DE-SP0000129-000.030-000-H04/502</t>
  </si>
  <si>
    <t>DE-SP0000129-000.030-000-H04/503</t>
  </si>
  <si>
    <t>DE-SP0000129-000.030-000-H04/504</t>
  </si>
  <si>
    <t>DE-SP0000129-000.030-000-H04/505</t>
  </si>
  <si>
    <t>DE-SP0000129-000.030-000-H04/506</t>
  </si>
  <si>
    <t>DE-SP0000129-000.030-000-H04/507</t>
  </si>
  <si>
    <t>DE-SP0000129-000.030-000-H04/508</t>
  </si>
  <si>
    <t>DE-SP0000129-000.030-000-H04/509</t>
  </si>
  <si>
    <t>DE-SP0000129-000.030-000-H04/510</t>
  </si>
  <si>
    <t>DE-SP0000129-000.030-000-H04/511</t>
  </si>
  <si>
    <t>DE-SP0000129-000.030-000-H04/512</t>
  </si>
  <si>
    <t>DE-SP0000129-000.030-000-H04/513</t>
  </si>
  <si>
    <t>DE-SP0000129-000.030-000-H04/514</t>
  </si>
  <si>
    <t>DE-SP0000129-000.030-000-H04/515</t>
  </si>
  <si>
    <t>DE-SP0000129-000.030-000-H04/516</t>
  </si>
  <si>
    <t>DE-SP0000129-000.030-000-H04/517</t>
  </si>
  <si>
    <t>DE-SP0000129-000.030-000-H04/518</t>
  </si>
  <si>
    <t>DE-SP0000129-000.030-000-H04/519</t>
  </si>
  <si>
    <t>DE-SP0000129-000.030-000-H04/520</t>
  </si>
  <si>
    <t>DE-SP0000129-000.030-000-H04/521</t>
  </si>
  <si>
    <t>DE-SP0000129-000.030-000-H04/522</t>
  </si>
  <si>
    <t>DE-SP0000129-000.030-000-H04/523</t>
  </si>
  <si>
    <t>DE-SP0000129-000.030-000-H04/524</t>
  </si>
  <si>
    <t>DE-SP0000129-000.030-000-H04/525</t>
  </si>
  <si>
    <t>DE-SP0000129-000.030-000-H04/526</t>
  </si>
  <si>
    <t>DE-SP0000129-000.030-000-H04/527</t>
  </si>
  <si>
    <t>DE-SP0000129-000.030-000-H04/528</t>
  </si>
  <si>
    <t>DE-SP0000129-000.030-000-H04/529</t>
  </si>
  <si>
    <t>DE-SP0000129-000.030-000-H04/530</t>
  </si>
  <si>
    <t>DE-SP0000129-000.030-000-H04/531</t>
  </si>
  <si>
    <t>DE-SP0000129-000.030-000-H04/532</t>
  </si>
  <si>
    <t>DE-SP0000129-000.030-000-H04/533</t>
  </si>
  <si>
    <t>DE-SP0000129-000.030-000-H04/534</t>
  </si>
  <si>
    <t>DE-SP0000129-000.030-000-H04/535</t>
  </si>
  <si>
    <t>DE-SP0000129-000.030-000-H04/536</t>
  </si>
  <si>
    <t>DE-SP0000129-000.030-000-H04/537</t>
  </si>
  <si>
    <t>DE-SP0000129-000.030-000-H04/538</t>
  </si>
  <si>
    <t>DE-SP0000129-000.030-000-H04/539</t>
  </si>
  <si>
    <t>DE-SP0000129-000.030-000-H04/540</t>
  </si>
  <si>
    <t>DE-SP0000129-000.030-000-H06/512</t>
  </si>
  <si>
    <t>DE-SP0000129-000.030-000-H06/513</t>
  </si>
  <si>
    <t>DE-SP0000129-000.030-000-H06/514</t>
  </si>
  <si>
    <t>DE-SP0000129-000.030-007-H05/501</t>
  </si>
  <si>
    <t>DE-SP0000129-000.030-007-H05/502</t>
  </si>
  <si>
    <t>DE-SP0000129-000.030-007-H05/503</t>
  </si>
  <si>
    <t>DE-SP0000129-000.030-007-H05/504</t>
  </si>
  <si>
    <t>DE-SP0000129-000.030-008-H05/501</t>
  </si>
  <si>
    <t>DE-SP0000129-000.030-008-H05/502</t>
  </si>
  <si>
    <t>Drenagem de Vias</t>
  </si>
  <si>
    <t>Detalhes de dispositivos de drenagem</t>
  </si>
  <si>
    <t>MR_DER-1294_25</t>
  </si>
  <si>
    <t>MR_DER-1296_25</t>
  </si>
  <si>
    <t>MR_DER-1297_25</t>
  </si>
  <si>
    <t>RT-CT0220164-000.000-000-A12/038</t>
  </si>
  <si>
    <t>MR_DER-1298_25</t>
  </si>
  <si>
    <t>MR_DER-1299_25</t>
  </si>
  <si>
    <t>MR_DER-1300_25</t>
  </si>
  <si>
    <t>MR_DER-1301_25</t>
  </si>
  <si>
    <t>MR_DER-1302_25</t>
  </si>
  <si>
    <t>MR_DER-1303_25</t>
  </si>
  <si>
    <t>MR_DER-1304_25</t>
  </si>
  <si>
    <t>MR_DER-1305_25</t>
  </si>
  <si>
    <t>MC-SPD013129-000.000-000-P09/003</t>
  </si>
  <si>
    <t>MR_DER-1306_25</t>
  </si>
  <si>
    <t>MR_DER-1307_25</t>
  </si>
  <si>
    <t>MR_DER-1308_25</t>
  </si>
  <si>
    <t>MR_DER-1309_25</t>
  </si>
  <si>
    <t>DE-SP0000331-000.057-010-G12/501</t>
  </si>
  <si>
    <t>DE-SP0000331-000.057-010-G12/502</t>
  </si>
  <si>
    <t>DE-SP0000331-000.057-010-G12/503</t>
  </si>
  <si>
    <t>DE-SP0000331-000.057-010-G12/504</t>
  </si>
  <si>
    <t>DE-SP0000331-000.057-010-G12/505</t>
  </si>
  <si>
    <t>DE-SP0000331-000.057-010-G12/506</t>
  </si>
  <si>
    <t>DE-SP0000331-000.057-010-G12/507</t>
  </si>
  <si>
    <t>DE-SP0000331-000.057-010-G12/508</t>
  </si>
  <si>
    <t>DE-SP0000331-000.057-010-G12/509</t>
  </si>
  <si>
    <t>DE-SP0000331-000.057-010-G12/510</t>
  </si>
  <si>
    <t>DE-SP0000331-000.057-010-G12/511</t>
  </si>
  <si>
    <t>DE-SP0000331-000.057-010-G12/512</t>
  </si>
  <si>
    <t>DE-SP0000331-000.057-010-G12/513</t>
  </si>
  <si>
    <t>DE-SP0000331-000.057-010-G12/514</t>
  </si>
  <si>
    <t>DE-SP0000331-000.057-010-G12/515</t>
  </si>
  <si>
    <t>DE-SP0000331-000.057-010-G12/516</t>
  </si>
  <si>
    <t>DE-SP0000331-000.057-010-G12/517</t>
  </si>
  <si>
    <t>DE-SP0000331-000.057-010-G12/518</t>
  </si>
  <si>
    <t>DE-SP0000331-000.057-010-G12/519</t>
  </si>
  <si>
    <t>DE-SP0000331-000.057-010-G12/520</t>
  </si>
  <si>
    <t>DE-SP0000331-000.057-010-G12/521</t>
  </si>
  <si>
    <t>DE-SP0000331-000.057-010-G12/522</t>
  </si>
  <si>
    <t>DE-SP0000331-000.057-010-G12/523</t>
  </si>
  <si>
    <t>DE-SP0000331-000.057-010-G12/524</t>
  </si>
  <si>
    <t>DE-SP0000331-000.057-010-G12/525</t>
  </si>
  <si>
    <t>DE-SP0000331-000.057-010-G12/526</t>
  </si>
  <si>
    <t>DE-SP0000331-000.057-010-G12/527</t>
  </si>
  <si>
    <t>DE-SP0000331-000.057-010-G12/528</t>
  </si>
  <si>
    <t>DE-SP0000331-000.057-010-G12/529</t>
  </si>
  <si>
    <t>DE-SP0000331-000.057-010-G12/530</t>
  </si>
  <si>
    <t>DE-SP0000331-000.057-010-G12/531</t>
  </si>
  <si>
    <t>DE-SP0000331-000.057-010-G12/532</t>
  </si>
  <si>
    <t>DE-SP0000331-000.057-010-G12/533</t>
  </si>
  <si>
    <t>DE-SP0000331-000.057-010-G12/534</t>
  </si>
  <si>
    <t>DE-SP0000331-000.057-010-G12/535</t>
  </si>
  <si>
    <t>DE-SP0000331-000.057-010-G12/536</t>
  </si>
  <si>
    <t>DE-SP0000331-000.057-010-G12/537</t>
  </si>
  <si>
    <t>DE-SP0000331-000.057-010-G12/538</t>
  </si>
  <si>
    <t>DE-SP0000331-000.057-010-G12/539</t>
  </si>
  <si>
    <t>DE-SP0000331-000.057-010-G12/540</t>
  </si>
  <si>
    <t>DE-SP0000331-000.057-010-G12/541</t>
  </si>
  <si>
    <t>DE-SP0000331-000.057-010-G12/542</t>
  </si>
  <si>
    <t>DE-SP0000331-000.057-010-G12/543</t>
  </si>
  <si>
    <t>DE-SP0000331-000.057-020-G12/502</t>
  </si>
  <si>
    <t>DE-SP0000331-000.057-020-G12/503</t>
  </si>
  <si>
    <t>DE-SP0000331-000.057-020-G12/504</t>
  </si>
  <si>
    <t>DE-SP0000331-000.057-020-G12/505</t>
  </si>
  <si>
    <t>DE-SP0000331-000.057-020-G12/506</t>
  </si>
  <si>
    <t>DE-SP0000331-000.057-020-G12/507</t>
  </si>
  <si>
    <t>DE-SP0000331-000.057-020-G12/508</t>
  </si>
  <si>
    <t>DE-SP0000331-000.057-020-G12/509</t>
  </si>
  <si>
    <t>DE-SP0000331-000.057-020-G12/510</t>
  </si>
  <si>
    <t>DE-SP0000331-000.057-020-G12/511</t>
  </si>
  <si>
    <t>DE-SP0000331-000.057-020-G12/512</t>
  </si>
  <si>
    <t>DE-SP0000331-000.057-020-G12/513</t>
  </si>
  <si>
    <t>DE-SP0000331-000.057-020-G12/514</t>
  </si>
  <si>
    <t>DE-SP0000331-000.057-020-G12/515</t>
  </si>
  <si>
    <t>DE-SP0000331-000.057-020-G12/516</t>
  </si>
  <si>
    <t>DE-SP0000331-000.057-020-G12/517</t>
  </si>
  <si>
    <t>DE-SP0000331-000.057-020-G12/518</t>
  </si>
  <si>
    <t>DE-SP0000331-000.057-020-G12/519</t>
  </si>
  <si>
    <t>DE-SP0000331-000.057-020-G12/520</t>
  </si>
  <si>
    <t>DE-SP0000331-000.057-020-G12/521</t>
  </si>
  <si>
    <t>DE-SP0000331-000.057-020-G12/522</t>
  </si>
  <si>
    <t>DE-SP0000331-000.057-020-G12/523</t>
  </si>
  <si>
    <t>DE-SP0000331-000.057-020-G12/524</t>
  </si>
  <si>
    <t>DE-SP0000331-000.057-020-G12/525</t>
  </si>
  <si>
    <t>DE-SP0000331-000.057-020-G12/526</t>
  </si>
  <si>
    <t>DE-SP0000331-000.057-020-G12/527</t>
  </si>
  <si>
    <t>DE-SP0000331-000.057-020-G12/528</t>
  </si>
  <si>
    <t>DE-SP0000331-000.057-020-G12/529</t>
  </si>
  <si>
    <t>DE-SP0000331-000.057-020-G12/530</t>
  </si>
  <si>
    <t>DE-SP0000331-000.057-020-G12/531</t>
  </si>
  <si>
    <t>DE-SP0000331-000.057-020-G12/532</t>
  </si>
  <si>
    <t>DE-SP0000331-000.057-020-G12/533</t>
  </si>
  <si>
    <t>DE-SP0000331-000.057-020-G12/534</t>
  </si>
  <si>
    <t>DE-SP0000331-000.057-020-G12/535</t>
  </si>
  <si>
    <t>DE-SP0000331-000.057-020-G12/536</t>
  </si>
  <si>
    <t>DE-SP0000331-000.057-020-G12/537</t>
  </si>
  <si>
    <t>DE-SP0000331-000.057-020-G12/538</t>
  </si>
  <si>
    <t>DE-SP0000331-000.057-020-G12/539</t>
  </si>
  <si>
    <t>DE-SP0000331-000.057-020-G12/540</t>
  </si>
  <si>
    <t>DE-SP0000331-000.057-020-G12/501</t>
  </si>
  <si>
    <t>MR_DER-1310_25</t>
  </si>
  <si>
    <t>MR_DER-1311_25</t>
  </si>
  <si>
    <t>MR_DER-1312_25</t>
  </si>
  <si>
    <t>MR_DER-1313_25</t>
  </si>
  <si>
    <t>MR_DER-1314_25</t>
  </si>
  <si>
    <t>MR_DER-1315_25</t>
  </si>
  <si>
    <t>MR_DER-1316_25</t>
  </si>
  <si>
    <t>MR_DER-1319_25</t>
  </si>
  <si>
    <t>MR_DER-1320_25</t>
  </si>
  <si>
    <t>MR_DER-1321_25</t>
  </si>
  <si>
    <t>MR_DER-1318_25</t>
  </si>
  <si>
    <t>MR_DER-1317_25</t>
  </si>
  <si>
    <t>DE-SP0000331-000.057-010-L01/501</t>
  </si>
  <si>
    <t>DE-SP0000331-000.057-010-L01/502</t>
  </si>
  <si>
    <t>DE-SP0000331-000.057-010-L02/501</t>
  </si>
  <si>
    <t>DE-SP0000331-000.057-010-L02/502</t>
  </si>
  <si>
    <t>DE-SP0000331-000.057-010-L02/503</t>
  </si>
  <si>
    <t>DE-SP0000331-000.057-010-L02/504</t>
  </si>
  <si>
    <t>DE-SP0000331-000.057-010-L02/505</t>
  </si>
  <si>
    <t>DE-SP0000331-000.057-010-L02/506</t>
  </si>
  <si>
    <t>DE-SP0000331-000.057-010-L02/507</t>
  </si>
  <si>
    <t>DE-SP0000331-000.057-010-L03/501</t>
  </si>
  <si>
    <t>DE-SP0000331-000.057-010-L03/502</t>
  </si>
  <si>
    <t>DE-SP0000331-000.057-010-L07/501</t>
  </si>
  <si>
    <t>DE-SP0000331-000.057-010-L07/502</t>
  </si>
  <si>
    <t>DE-SP0000331-000.057-010-L07/503</t>
  </si>
  <si>
    <t>DE-SP0000331-000.057-010-L07/504</t>
  </si>
  <si>
    <t>DE-SP0000331-000.057-010-L07/505</t>
  </si>
  <si>
    <t>DE-SP0000331-000.057-010-L07/506</t>
  </si>
  <si>
    <t>DE-SP0000331-000.057-010-L07/507</t>
  </si>
  <si>
    <t>DE-SP0000331-000.057-010-L07/508</t>
  </si>
  <si>
    <t>DE-SP0000331-000.057-010-L07/509</t>
  </si>
  <si>
    <t>DE-SP0000331-000.057-010-L07/510</t>
  </si>
  <si>
    <t>DE-SP0000331-000.057-010-L07/511</t>
  </si>
  <si>
    <t>DE-SP0000331-000.057-010-L07/512</t>
  </si>
  <si>
    <t>DE-SP0000331-000.057-010-L07/513</t>
  </si>
  <si>
    <t>DE-SP0000331-000.057-010-L07/514</t>
  </si>
  <si>
    <t>DE-SP0000331-000.057-010-L07/515</t>
  </si>
  <si>
    <t>DE-SP0000331-000.057-010-L07/516</t>
  </si>
  <si>
    <t>DE-SP0000331-000.057-010-L07/517</t>
  </si>
  <si>
    <t>DE-SP0000331-000.057-010-L07/518</t>
  </si>
  <si>
    <t>DE-SP0000331-000.057-010-L07/519</t>
  </si>
  <si>
    <t>DE-SP0000331-000.057-010-L07/520</t>
  </si>
  <si>
    <t>DE-SP0000331-000.057-010-L07/521</t>
  </si>
  <si>
    <t>DE-SP0000331-000.057-010-L07/522</t>
  </si>
  <si>
    <t>DE-SP0000331-000.057-010-L07/523</t>
  </si>
  <si>
    <t>DE-SP0000331-000.057-010-L07/524</t>
  </si>
  <si>
    <t>DE-SP0000331-000.057-010-L07/525</t>
  </si>
  <si>
    <t>DE-SP0000331-000.057-010-L07/526</t>
  </si>
  <si>
    <t>DE-SP0000331-000.057-010-L07/527</t>
  </si>
  <si>
    <t>DE-SP0000331-000.057-010-L07/528</t>
  </si>
  <si>
    <t>DE-SP0000331-000.057-010-L07/529</t>
  </si>
  <si>
    <t>DE-SP0000331-000.057-010-L07/530</t>
  </si>
  <si>
    <t>DE-SP0000331-000.057-010-L07/531</t>
  </si>
  <si>
    <t>DE-SP0000331-000.057-010-L07/532</t>
  </si>
  <si>
    <t>DE-SP0000331-000.057-010-L07/533</t>
  </si>
  <si>
    <t>DE-SP0000331-000.057-010-L07/534</t>
  </si>
  <si>
    <t>DE-SP0000331-000.057-010-L07/535</t>
  </si>
  <si>
    <t>DE-SP0000331-000.057-010-L07/536</t>
  </si>
  <si>
    <t>DE-SP0000331-000.057-010-L07/537</t>
  </si>
  <si>
    <t>DE-SP0000331-000.057-010-L07/538</t>
  </si>
  <si>
    <t>DE-SP0000331-000.057-010-L07/539</t>
  </si>
  <si>
    <t>DE-SP0000331-000.057-010-L07/540</t>
  </si>
  <si>
    <t>DE-SP0000331-000.057-010-L07/541</t>
  </si>
  <si>
    <t>DE-SP0000331-000.057-010-L07/542</t>
  </si>
  <si>
    <t>DE-SP0000331-000.057-010-L07/543</t>
  </si>
  <si>
    <t>MC-SP0000331-000.057-010-L09/501</t>
  </si>
  <si>
    <t>RT-SP0000331-000.057-010-L09/501</t>
  </si>
  <si>
    <t>SINALIZAÇÃO HORIZONTAL</t>
  </si>
  <si>
    <t>SINALIZAÇÃO VERTICAL</t>
  </si>
  <si>
    <t xml:space="preserve">SINALIZAÇÃO VERTICAL E HORIZONTAL </t>
  </si>
  <si>
    <t>MEMÓRIA DE CÁLCULO DE SINALIZAÇÃO E ELEMENTOS DE SEGURANÇA</t>
  </si>
  <si>
    <t>DE-SP0000331-000.057-020-L01/501</t>
  </si>
  <si>
    <t>DE-SP0000331-000.057-020-L01/502</t>
  </si>
  <si>
    <t>DE-SP0000331-000.057-020-L02/501</t>
  </si>
  <si>
    <t>DE-SP0000331-000.057-020-L02/502</t>
  </si>
  <si>
    <t>DE-SP0000331-000.057-020-L02/503</t>
  </si>
  <si>
    <t>DE-SP0000331-000.057-020-L02/504</t>
  </si>
  <si>
    <t>DE-SP0000331-000.057-020-L02/505</t>
  </si>
  <si>
    <t>DE-SP0000331-000.057-020-L03/501</t>
  </si>
  <si>
    <t>DE-SP0000331-000.057-020-L03/502</t>
  </si>
  <si>
    <t>DE-SP0000331-000.057-020-L07/501</t>
  </si>
  <si>
    <t>DE-SP0000331-000.057-020-L07/502</t>
  </si>
  <si>
    <t>DE-SP0000331-000.057-020-L07/503</t>
  </si>
  <si>
    <t>DE-SP0000331-000.057-020-L07/504</t>
  </si>
  <si>
    <t>DE-SP0000331-000.057-020-L07/505</t>
  </si>
  <si>
    <t>DE-SP0000331-000.057-020-L07/506</t>
  </si>
  <si>
    <t>DE-SP0000331-000.057-020-L07/507</t>
  </si>
  <si>
    <t>DE-SP0000331-000.057-020-L07/508</t>
  </si>
  <si>
    <t>DE-SP0000331-000.057-020-L07/509</t>
  </si>
  <si>
    <t>DE-SP0000331-000.057-020-L07/510</t>
  </si>
  <si>
    <t>DE-SP0000331-000.057-020-L07/511</t>
  </si>
  <si>
    <t>DE-SP0000331-000.057-020-L07/512</t>
  </si>
  <si>
    <t>DE-SP0000331-000.057-020-L07/513</t>
  </si>
  <si>
    <t>DE-SP0000331-000.057-020-L07/514</t>
  </si>
  <si>
    <t>DE-SP0000331-000.057-020-L07/515</t>
  </si>
  <si>
    <t>DE-SP0000331-000.057-020-L07/516</t>
  </si>
  <si>
    <t>DE-SP0000331-000.057-020-L07/517</t>
  </si>
  <si>
    <t>DE-SP0000331-000.057-020-L07/518</t>
  </si>
  <si>
    <t>DE-SP0000331-000.057-020-L07/519</t>
  </si>
  <si>
    <t>DE-SP0000331-000.057-020-L07/520</t>
  </si>
  <si>
    <t>DE-SP0000331-000.057-020-L07/521</t>
  </si>
  <si>
    <t>DE-SP0000331-000.057-020-L07/522</t>
  </si>
  <si>
    <t>DE-SP0000331-000.057-020-L07/523</t>
  </si>
  <si>
    <t>DE-SP0000331-000.057-020-L07/524</t>
  </si>
  <si>
    <t>DE-SP0000331-000.057-020-L07/525</t>
  </si>
  <si>
    <t>DE-SP0000331-000.057-020-L07/526</t>
  </si>
  <si>
    <t>DE-SP0000331-000.057-020-L07/527</t>
  </si>
  <si>
    <t>DE-SP0000331-000.057-020-L07/528</t>
  </si>
  <si>
    <t>DE-SP0000331-000.057-020-L07/529</t>
  </si>
  <si>
    <t>DE-SP0000331-000.057-020-L07/530</t>
  </si>
  <si>
    <t>DE-SP0000331-000.057-020-L07/531</t>
  </si>
  <si>
    <t>DE-SP0000331-000.057-020-L07/532</t>
  </si>
  <si>
    <t>DE-SP0000331-000.057-020-L07/533</t>
  </si>
  <si>
    <t>DE-SP0000331-000.057-020-L07/534</t>
  </si>
  <si>
    <t>DE-SP0000331-000.057-020-L07/535</t>
  </si>
  <si>
    <t>DE-SP0000331-000.057-020-L07/536</t>
  </si>
  <si>
    <t>DE-SP0000331-000.057-020-L07/537</t>
  </si>
  <si>
    <t>DE-SP0000331-000.057-020-L07/538</t>
  </si>
  <si>
    <t>DE-SP0000331-000.057-020-L07/539</t>
  </si>
  <si>
    <t>DE-SP0000331-000.057-020-L07/540</t>
  </si>
  <si>
    <t>MC-SP0000331-000.057-020-L09/501</t>
  </si>
  <si>
    <t>RT-SP0000331-000.057-020-L09/501</t>
  </si>
  <si>
    <t>MR_DER-1323_25</t>
  </si>
  <si>
    <t>MR_DER-1324_25</t>
  </si>
  <si>
    <t>MR_DER-1325_25</t>
  </si>
  <si>
    <t>DESVIO DA CASTELLO</t>
  </si>
  <si>
    <t>DE-SP0000129-000.030-001-F02/501</t>
  </si>
  <si>
    <t>DE-SP0000129-000.030-001-F02/502</t>
  </si>
  <si>
    <t>DE-SP0000129-000.030-001-F02/503</t>
  </si>
  <si>
    <t>DE-SP0000129-000.030-001-F02/504</t>
  </si>
  <si>
    <t>DE-SP0000129-000.030-001-F03/501</t>
  </si>
  <si>
    <t>DE-SP0000129-000.030-001-F03/502</t>
  </si>
  <si>
    <t>DE-SP0000129-000.030-001-F03/503</t>
  </si>
  <si>
    <t>DE-SP0000129-000.030-001-F03/504</t>
  </si>
  <si>
    <t>NS-SP0000129-000.030-001-P01/501</t>
  </si>
  <si>
    <t>MC-SP0000129-000.030-001-F07/501</t>
  </si>
  <si>
    <t>TRAÇADO EM PLANTA</t>
  </si>
  <si>
    <t>TRAÇADO EM PERFIL</t>
  </si>
  <si>
    <t>MEMÓRIA DE CÁLCULO DO ALINHAMENTO HOR. E VERT. – DESVIO DE OBRA FASE 1 E 2</t>
  </si>
  <si>
    <t>MR_DER-1326_25</t>
  </si>
  <si>
    <t>DE-SP0000129-000.030-000-Q02/501</t>
  </si>
  <si>
    <t>DE-SP0000129-000.030-000-Q02/502</t>
  </si>
  <si>
    <t>DE-SP0000129-000.030-000-Q02/503</t>
  </si>
  <si>
    <t>DE-SP0000129-000.030-000-Q02/504</t>
  </si>
  <si>
    <t>DE-SP0000129-000.030-000-Q03/501</t>
  </si>
  <si>
    <t>DE-SP0000129-000.030-000-Q03/502</t>
  </si>
  <si>
    <t>DE-SP0000129-000.030-000-Q03/503</t>
  </si>
  <si>
    <t>DE-SP0000129-000.030-000-Q03/504</t>
  </si>
  <si>
    <t>DE-SP0000129-000.030-000-Q03/505</t>
  </si>
  <si>
    <t>DE-SP0000129-000.030-000-Q03/506</t>
  </si>
  <si>
    <t>DE-SP0000129-000.030-000-Q03/507</t>
  </si>
  <si>
    <t>DE-SP0000129-000.030-000-Q03/508</t>
  </si>
  <si>
    <t>MC-SP0000129-000.030-000-Q04/501</t>
  </si>
  <si>
    <t>MD-SP0000129-000.030-000-Q05/501</t>
  </si>
  <si>
    <t>DIAGRAMA DE BRUCKNER</t>
  </si>
  <si>
    <t>PROJETO EXECUTIVO DE TERRAPLENAGEM – MEMORIAL DE CÁLCULO DE VOLUMES</t>
  </si>
  <si>
    <t>PROJETO EXECUTIVO DE TERRAPLENAGEM – QUADRO DE ORIENTAÇÃO DE VOLUMES</t>
  </si>
  <si>
    <t>MR_DER-1327_25</t>
  </si>
  <si>
    <t>RT-SP0000097-013.023-000-Q07/001</t>
  </si>
  <si>
    <t>MR_DER-1328_25</t>
  </si>
  <si>
    <t>ORÇAMENTO PASSARELAS</t>
  </si>
  <si>
    <t>MC-SP0000097-000.013-001-C04/002</t>
  </si>
  <si>
    <t>MC-SP0000097-000.013-002-C04/002</t>
  </si>
  <si>
    <t>MC-SP0000097-000.013-003-C04/002</t>
  </si>
  <si>
    <t>MC-SP0000097-000.013-004-C04/002</t>
  </si>
  <si>
    <t>PL-SP0000097-000.013-001-C04/001</t>
  </si>
  <si>
    <t>PL-SP0000097-000.013-002-C04/001</t>
  </si>
  <si>
    <t>PL-SP0000097-000.013-003-C04/001</t>
  </si>
  <si>
    <t>PL-SP0000097-000.013-004-C04/001</t>
  </si>
  <si>
    <t>MEMÓRIA DE CÁLCULO DA PASSARELA</t>
  </si>
  <si>
    <t>PLANILHA DE QUANTIDADES DA PASSARELA</t>
  </si>
  <si>
    <t>MR_DER-1329_25</t>
  </si>
  <si>
    <t>MR_DER-1330_25</t>
  </si>
  <si>
    <t>MR_DER-1331_25</t>
  </si>
  <si>
    <t>MR_DER-1332_25</t>
  </si>
  <si>
    <t>MR_DER-1333_25</t>
  </si>
  <si>
    <t>MC-SP0000129-000.030-000-Q09/501</t>
  </si>
  <si>
    <t>PROJETO EXECUTIVO DE TERRAPLENAGEM – MEMORIAL DE CÁLCULO DE QUANTIDADES</t>
  </si>
  <si>
    <t>MR_DER-1334_25</t>
  </si>
  <si>
    <t>MR_DER-1322_25</t>
  </si>
  <si>
    <t>MC-SP0000129-000.030-003-C01/502</t>
  </si>
  <si>
    <t>MC-SP0000129-000.030-003-C01/602</t>
  </si>
  <si>
    <t>MC-SP0000129-000.030-007-C01/502</t>
  </si>
  <si>
    <t>MC-SP0000129-000.030-007-C01/602</t>
  </si>
  <si>
    <t>MC-SP0000129-000.030-008-C01/502</t>
  </si>
  <si>
    <t>MC-SP0000129-000.030-008-C01/602</t>
  </si>
  <si>
    <t>MEMORIAL DE QUANTIDADE</t>
  </si>
  <si>
    <t xml:space="preserve">MEMÓRIA DE CÁLCULO </t>
  </si>
  <si>
    <t>MR_DER-1335_25</t>
  </si>
  <si>
    <t>INTERFERÊNCIAS</t>
  </si>
  <si>
    <t>DE-SP0000147-152.210-010-I01/501</t>
  </si>
  <si>
    <t>DE-SP0000147-152.210-010-I01/502</t>
  </si>
  <si>
    <t>DE-SP0000147-152.210-010-I01/503</t>
  </si>
  <si>
    <t>DE-SP0000147-152.210-010-I01/504</t>
  </si>
  <si>
    <t>DE-SP0000147-152.210-010-I01/505</t>
  </si>
  <si>
    <t>DE-SP0000147-152.210-010-I01/506</t>
  </si>
  <si>
    <t>DE-SP0000147-152.210-010-I01/507</t>
  </si>
  <si>
    <t>DE-SP0000147-152.210-010-I01/508</t>
  </si>
  <si>
    <t>DE-SP0000147-152.210-010-I01/509</t>
  </si>
  <si>
    <t>DE-SP0000147-152.210-010-I01/510</t>
  </si>
  <si>
    <t>DE-SP0000147-152.210-010-I01/511</t>
  </si>
  <si>
    <t>DE-SP0000147-152.210-010-I01/512</t>
  </si>
  <si>
    <t>DE-SP0000147-152.210-010-I01/513</t>
  </si>
  <si>
    <t>DE-SP0000147-152.210-010-I01/514</t>
  </si>
  <si>
    <t>DE-SP0000147-152.210-010-I01/515</t>
  </si>
  <si>
    <t>DE-SP0000147-152.210-010-I01/516</t>
  </si>
  <si>
    <t>DE-SP0000147-152.210-010-I01/517</t>
  </si>
  <si>
    <t>DE-SP0000147-152.210-010-I01/518</t>
  </si>
  <si>
    <t>DE-SP0000147-152.210-010-I01/519</t>
  </si>
  <si>
    <t>DE-SP0000147-152.210-010-I01/520</t>
  </si>
  <si>
    <t>DE-SP0000147-152.210-010-I01/521</t>
  </si>
  <si>
    <t>DE-SP0000147-152.210-010-I01/522</t>
  </si>
  <si>
    <t>DE-SP0000147-152.210-010-I01/523</t>
  </si>
  <si>
    <t>DE-SP0000147-152.210-020-I01/501</t>
  </si>
  <si>
    <t>DE-SP0000147-152.210-020-I01/502</t>
  </si>
  <si>
    <t>DE-SP0000147-152.210-020-I01/503</t>
  </si>
  <si>
    <t>DE-SP0000147-152.210-020-I01/504</t>
  </si>
  <si>
    <t>DE-SP0000147-152.210-020-I01/505</t>
  </si>
  <si>
    <t>DE-SP0000147-152.210-020-I01/506</t>
  </si>
  <si>
    <t>DE-SP0000147-152.210-020-I01/507</t>
  </si>
  <si>
    <t>DE-SP0000147-152.210-020-I01/508</t>
  </si>
  <si>
    <t>DE-SP0000147-152.210-020-I01/509</t>
  </si>
  <si>
    <t>DE-SP0000147-152.210-020-I01/510</t>
  </si>
  <si>
    <t>DE-SP0000147-152.210-020-I01/511</t>
  </si>
  <si>
    <t>DE-SP0000147-152.210-020-I01/512</t>
  </si>
  <si>
    <t>DE-SP0000147-152.210-020-I01/513</t>
  </si>
  <si>
    <t>DE-SP0000147-152.210-020-I01/514</t>
  </si>
  <si>
    <t>DE-SP0000147-152.210-020-I01/515</t>
  </si>
  <si>
    <t>DE-SP0000147-152.210-020-I01/516</t>
  </si>
  <si>
    <t>DE-SP0000147-152.210-020-I01/517</t>
  </si>
  <si>
    <t>DE-SP0000147-152.210-020-I01/518</t>
  </si>
  <si>
    <t>DE-SP0000147-152.210-020-I01/519</t>
  </si>
  <si>
    <t>MR_DER-1336_25</t>
  </si>
  <si>
    <t>MR_DER-1337_25</t>
  </si>
  <si>
    <t>MC-SP0000147-152.210-010-I01/501</t>
  </si>
  <si>
    <t>MC-SP0000147-152.210-020-I01/501</t>
  </si>
  <si>
    <t>MEMÓRIA DE CÁLCULO DE QUANTIDADES DE INTERFERÊNCIAS</t>
  </si>
  <si>
    <t>MR_DER-1338_25</t>
  </si>
  <si>
    <t/>
  </si>
  <si>
    <t>MR_DER-1339_25</t>
  </si>
  <si>
    <t>MR_DER-1340_25</t>
  </si>
  <si>
    <t>MR_DER-1341_25</t>
  </si>
  <si>
    <t>MR_DER-1342_25</t>
  </si>
  <si>
    <t>MR_DER-1344_25</t>
  </si>
  <si>
    <t>MR_DER-1343_25</t>
  </si>
  <si>
    <t>MC-SP0000147-152.210-020-H09/501</t>
  </si>
  <si>
    <t>MEMORIAL DE QUANTIDADE DE DRENAGEM DE VIAS</t>
  </si>
  <si>
    <t>MR_DER-1345_25</t>
  </si>
  <si>
    <t>RT-SP0000129-000.030-000-G01/501</t>
  </si>
  <si>
    <t>MR_DER-1346_25</t>
  </si>
  <si>
    <t>MR_DER-1347_25</t>
  </si>
  <si>
    <t>MR_DER-1348_25</t>
  </si>
  <si>
    <t>DE-SP0000129-000.030-000-G08/501</t>
  </si>
  <si>
    <t>DE-SP0000129-000.030-000-G08/502</t>
  </si>
  <si>
    <t>DE-SP0000129-000.030-000-G08/503</t>
  </si>
  <si>
    <t>DE-SP0000129-000.030-000-G08/504</t>
  </si>
  <si>
    <t>DE-SP0000129-000.030-000-G08/505</t>
  </si>
  <si>
    <t>DE-SP0000129-000.030-000-G08/506</t>
  </si>
  <si>
    <t>DE-SP0000129-000.030-000-G08/507</t>
  </si>
  <si>
    <t>DE-SP0000129-000.030-000-G08/508</t>
  </si>
  <si>
    <t>RT-SP0000129-000.030-000-G08/501</t>
  </si>
  <si>
    <t>PROJETO GEOTÉCNICO - TRATAMENTO DA FUNDAÇÃO DE ATERRO - PLANTA E SEÇÃO TÍPICA</t>
  </si>
  <si>
    <t>PROJETO GEOTÉCNICO - TRATAMENTO DA FUNDAÇÃO DE ATERRO - SEÇÕES TRANSVERSAIS</t>
  </si>
  <si>
    <t>INSTRUMENTAÇÃO DOS ATERROS ENTRE AS ESTACAS 2145+11,0 A 2146+14,8
RAMO 1400 ENTRE AS ESTACAS 1424+16,4 A 1427+4,5</t>
  </si>
  <si>
    <t>INSTRUMENTAÇÃO DOS ATERROS ENTRE AS ESTACAS 2205+0,0 A 2221+0,0
ACESSO Km 20 ENTRE AS ESTACAS 8+0,0 A 12+0,0</t>
  </si>
  <si>
    <t>Estudos Geotécnicos para Aterros</t>
  </si>
  <si>
    <t>MR_DER-1349_25</t>
  </si>
  <si>
    <t>MR_DER-1350_25</t>
  </si>
  <si>
    <t>DE-SP0000151-000.016-001-F03/001</t>
  </si>
  <si>
    <t>DE-SP0000151-000.016-001-F07/001</t>
  </si>
  <si>
    <t>DE-SP0000151-000.016-001-F07/002</t>
  </si>
  <si>
    <t>MC-SP0000151-000.016-001-F07/001</t>
  </si>
  <si>
    <t>NS-SP0000151-000.016-001-P01/001</t>
  </si>
  <si>
    <t>PROJETO EXECUTIVO DE GEOMETRIA
PERFIL - DESVIO 1 - km 9+432.769 - DESVIO 2 - km 8+956.762</t>
  </si>
  <si>
    <t>PROJETO FUNCIONAL DE GEOMETRIA
PLANTA - DESVIO 2 - km 8+956.762</t>
  </si>
  <si>
    <t>PROJETO FUNCIONAL DE GEOMETRIA
PLANTA - DESVIO 1 - km 9+432.769</t>
  </si>
  <si>
    <t>PROJETO EXECUTIVO - PROJETO DE TERRAPLENAGEM – NOTAS DE SERVIÇO DE PLATAFORMA ACABADA</t>
  </si>
  <si>
    <t>MR_DER-1351_25</t>
  </si>
  <si>
    <t>RT-SP0000249-025.045-000-J01/002</t>
  </si>
  <si>
    <t>RT-SP0000249-025.045-000-J04/002</t>
  </si>
  <si>
    <t>PESQUISA DE TRAFEGO MOTORIZADO – CONTORNO DE RIBEIRÃO BRANCO</t>
  </si>
  <si>
    <t>ESTUDO DE TRÁFEGO – CONTORNO RODOVIÁRIO DE RIBEIRÃO BRANCO – SP-249</t>
  </si>
  <si>
    <t>MR_DER-1352_25</t>
  </si>
  <si>
    <t>MR_DER-1353_25</t>
  </si>
  <si>
    <t>MR_DER-1354_25</t>
  </si>
  <si>
    <t>MR_DER-1355_25</t>
  </si>
  <si>
    <t>MR_DER-1356_25</t>
  </si>
  <si>
    <t>DESVIO DO KM 8+950</t>
  </si>
  <si>
    <t>MR_DER-1357_25</t>
  </si>
  <si>
    <t>MR_DER-1358_25</t>
  </si>
  <si>
    <t>MR_DER-1363_25</t>
  </si>
  <si>
    <t>MR_DER-1362_25</t>
  </si>
  <si>
    <t>MR_DER-1364_25</t>
  </si>
  <si>
    <t>MR_DER-1361_25</t>
  </si>
  <si>
    <t>MR_DER-1360_25</t>
  </si>
  <si>
    <t>MR_DER-1359_25</t>
  </si>
  <si>
    <t>MR_DER-1366_25</t>
  </si>
  <si>
    <t>MR_DER-1365_25</t>
  </si>
  <si>
    <t>MR_DER-1367_25</t>
  </si>
  <si>
    <t>RT-CT0220164-000.000-000-A12/039</t>
  </si>
  <si>
    <t>MR_DER-1368_25</t>
  </si>
  <si>
    <t>DE-SP0000151-000.016-000-G18/004</t>
  </si>
  <si>
    <t>MR_DER-1369_25</t>
  </si>
  <si>
    <t>Planservi-Rodrigo</t>
  </si>
  <si>
    <t>DE-SP0000147-152.210-010-Q07/504</t>
  </si>
  <si>
    <t>DE-SP0000147-152.210-010-Q07/505</t>
  </si>
  <si>
    <t>DE-SP0000147-152.210-010-Q07/506</t>
  </si>
  <si>
    <t>DE-SP0000147-152.210-010-Q07/507</t>
  </si>
  <si>
    <t>DE-SP0000147-152.210-010-Q07/508</t>
  </si>
  <si>
    <t>DE-SP0000147-152.210-010-Q07/509</t>
  </si>
  <si>
    <t>DE-SP0000147-152.210-010-Q07/510</t>
  </si>
  <si>
    <t>DE-SP0000147-152.210-010-Q07/511</t>
  </si>
  <si>
    <t>DE-SP0000147-152.210-010-Q07/512</t>
  </si>
  <si>
    <t>DE-SP0000147-152.210-010-Q07/513</t>
  </si>
  <si>
    <t>DE-SP0000147-152.210-010-Q07/514</t>
  </si>
  <si>
    <t>DE-SP0000147-152.210-010-Q07/515</t>
  </si>
  <si>
    <t>DE-SP0000147-152.210-010-Q07/516</t>
  </si>
  <si>
    <t>DE-SP0000147-152.210-010-Q07/517</t>
  </si>
  <si>
    <t>DE-SP0000147-152.210-010-Q07/518</t>
  </si>
  <si>
    <t>DE-SP0000147-152.210-010-Q07/519</t>
  </si>
  <si>
    <t>DE-SP0000147-152.210-010-Q07/520</t>
  </si>
  <si>
    <t>DE-SP0000147-152.210-010-Q07/521</t>
  </si>
  <si>
    <t>DE-SP0000147-152.210-010-Q07/522</t>
  </si>
  <si>
    <t>DE-SP0000147-152.210-010-Q07/523</t>
  </si>
  <si>
    <t>DE-SP0000147-152.210-010-Q07/524</t>
  </si>
  <si>
    <t>DE-SP0000147-152.210-010-Q07/525</t>
  </si>
  <si>
    <t>DE-SP0000147-152.210-010-Q07/526</t>
  </si>
  <si>
    <t>DE-SP0000147-152.210-010-Q07/527</t>
  </si>
  <si>
    <t>DE-SP0000147-152.210-010-Q07/528</t>
  </si>
  <si>
    <t>DE-SP0000147-152.210-010-Q07/529</t>
  </si>
  <si>
    <t>DE-SP0000147-152.210-010-Q07/530</t>
  </si>
  <si>
    <t>DE-SP0000147-152.210-010-Q07/531</t>
  </si>
  <si>
    <t>DE-SP0000147-152.210-010-Q07/532</t>
  </si>
  <si>
    <t>DE-SP0000147-152.210-010-Q07/533</t>
  </si>
  <si>
    <t>DE-SP0000147-152.210-010-Q07/534</t>
  </si>
  <si>
    <t>DE-SP0000147-152.210-010-Q07/535</t>
  </si>
  <si>
    <t>DE-SP0000147-152.210-010-Q07/536</t>
  </si>
  <si>
    <t>DE-SP0000147-152.210-010-Q07/537</t>
  </si>
  <si>
    <t>DE-SP0000147-152.210-010-Q07/538</t>
  </si>
  <si>
    <t>DE-SP0000147-152.210-010-Q07/539</t>
  </si>
  <si>
    <t>DE-SP0000147-152.210-010-Q07/540</t>
  </si>
  <si>
    <t>DE-SP0000147-152.210-010-Q07/541</t>
  </si>
  <si>
    <t>DE-SP0000147-152.210-010-Q07/542</t>
  </si>
  <si>
    <t>DE-SP0000147-152.210-010-Q07/543</t>
  </si>
  <si>
    <t>DE-SP0000147-152.210-010-Q07/544</t>
  </si>
  <si>
    <t>DE-SP0000147-152.210-010-Q07/545</t>
  </si>
  <si>
    <t>DE-SP0000147-152.210-010-Q07/546</t>
  </si>
  <si>
    <t>DE-SP0000147-152.210-010-Q07/547</t>
  </si>
  <si>
    <t>DE-SP0000147-152.210-010-Q07/548</t>
  </si>
  <si>
    <t>DE-SP0000147-152.210-010-Q07/549</t>
  </si>
  <si>
    <t>DE-SP0000147-152.210-010-Q07/550</t>
  </si>
  <si>
    <t>DE-SP0000147-152.210-010-Q07/551</t>
  </si>
  <si>
    <t>DE-SP0000147-152.210-010-Q07/552</t>
  </si>
  <si>
    <t>DE-SP0000147-152.210-010-Q07/553</t>
  </si>
  <si>
    <t>DE-SP0000147-152.210-010-Q07/554</t>
  </si>
  <si>
    <t>DE-SP0000147-152.210-010-Q07/555</t>
  </si>
  <si>
    <t>DE-SP0000147-152.210-010-Q07/556</t>
  </si>
  <si>
    <t>DE-SP0000147-152.210-010-Q07/557</t>
  </si>
  <si>
    <t>DE-SP0000147-152.210-010-Q07/558</t>
  </si>
  <si>
    <t>DE-SP0000147-152.210-010-Q07/559</t>
  </si>
  <si>
    <t>DE-SP0000147-152.210-010-Q07/560</t>
  </si>
  <si>
    <t>DE-SP0000147-152.210-010-Q07/561</t>
  </si>
  <si>
    <t>DE-SP0000147-152.210-010-Q07/562</t>
  </si>
  <si>
    <t>DE-SP0000147-152.210-010-Q07/563</t>
  </si>
  <si>
    <t>DE-SP0000147-152.210-010-Q07/564</t>
  </si>
  <si>
    <t>DE-SP0000147-152.210-010-Q07/565</t>
  </si>
  <si>
    <t>DE-SP0000147-152.210-010-Q07/566</t>
  </si>
  <si>
    <t>DE-SP0000147-152.210-020-Q07/504</t>
  </si>
  <si>
    <t>DE-SP0000147-152.210-020-Q07/505</t>
  </si>
  <si>
    <t>DE-SP0000147-152.210-020-Q07/506</t>
  </si>
  <si>
    <t>DE-SP0000147-152.210-020-Q07/507</t>
  </si>
  <si>
    <t>DE-SP0000147-152.210-020-Q07/508</t>
  </si>
  <si>
    <t>DE-SP0000147-152.210-020-Q07/509</t>
  </si>
  <si>
    <t>DE-SP0000147-152.210-020-Q07/510</t>
  </si>
  <si>
    <t>DE-SP0000147-152.210-020-Q07/511</t>
  </si>
  <si>
    <t>DE-SP0000147-152.210-020-Q07/512</t>
  </si>
  <si>
    <t>DE-SP0000147-152.210-020-Q07/513</t>
  </si>
  <si>
    <t>DE-SP0000147-152.210-020-Q07/514</t>
  </si>
  <si>
    <t>DE-SP0000147-152.210-020-Q07/515</t>
  </si>
  <si>
    <t>DE-SP0000147-152.210-020-Q07/516</t>
  </si>
  <si>
    <t>DE-SP0000147-152.210-020-Q07/517</t>
  </si>
  <si>
    <t>DE-SP0000147-152.210-020-Q07/518</t>
  </si>
  <si>
    <t>DE-SP0000147-152.210-020-Q07/519</t>
  </si>
  <si>
    <t>DE-SP0000147-152.210-020-Q07/520</t>
  </si>
  <si>
    <t>DE-SP0000147-152.210-020-Q07/521</t>
  </si>
  <si>
    <t>DE-SP0000147-152.210-020-Q07/522</t>
  </si>
  <si>
    <t>DE-SP0000147-152.210-020-Q07/523</t>
  </si>
  <si>
    <t>DE-SP0000147-152.210-020-Q07/524</t>
  </si>
  <si>
    <t>DE-SP0000147-152.210-020-Q07/525</t>
  </si>
  <si>
    <t>DE-SP0000147-152.210-020-Q07/526</t>
  </si>
  <si>
    <t>MR_DER-1370_25</t>
  </si>
  <si>
    <t>MR_DER-1371_25</t>
  </si>
  <si>
    <t>MR_DER-1372_25</t>
  </si>
  <si>
    <t>MR_DER-1373_25</t>
  </si>
  <si>
    <t>MR_DER-1374_25</t>
  </si>
  <si>
    <t>MR_DER-1375_25</t>
  </si>
  <si>
    <t>MR_DER-1376_25</t>
  </si>
  <si>
    <t>MR_DER-1377_25</t>
  </si>
  <si>
    <t>MR_DER-1378_25</t>
  </si>
  <si>
    <t>MR_DER-1380_25</t>
  </si>
  <si>
    <t>MR_DER-1379_25</t>
  </si>
  <si>
    <t>MC-SP0000147-152.210-010-H09/501</t>
  </si>
  <si>
    <t>MR_DER-1381_25</t>
  </si>
  <si>
    <t>RT-SP0000249-025.045-000-L09/001</t>
  </si>
  <si>
    <t>MR_DER-1382_25</t>
  </si>
  <si>
    <t>Relatório de Sinalização e Segurança</t>
  </si>
  <si>
    <t>DE-SP0000151-000.016-000-H07/001</t>
  </si>
  <si>
    <t>MR_DER-1383_25</t>
  </si>
  <si>
    <t>DE-SP0000129-000.030-000-I01/501</t>
  </si>
  <si>
    <t>DE-SP0000129-000.030-000-I01/502</t>
  </si>
  <si>
    <t>DE-SP0000129-000.030-000-I01/503</t>
  </si>
  <si>
    <t>DE-SP0000129-000.030-000-I01/504</t>
  </si>
  <si>
    <t>DE-SP0000129-000.030-000-I01/505</t>
  </si>
  <si>
    <t>DE-SP0000129-000.030-000-I01/506</t>
  </si>
  <si>
    <t>DE-SP0000129-000.030-000-I01/507</t>
  </si>
  <si>
    <t>DE-SP0000129-000.030-000-I01/508</t>
  </si>
  <si>
    <t>DE-SP0000129-000.030-000-I01/509</t>
  </si>
  <si>
    <t>DE-SP0000129-000.030-000-I01/510</t>
  </si>
  <si>
    <t>DE-SP0000129-000.030-000-I01/511</t>
  </si>
  <si>
    <t>DE-SP0000129-000.030-000-I01/512</t>
  </si>
  <si>
    <t>DE-SP0000129-000.030-000-I01/513</t>
  </si>
  <si>
    <t>DE-SP0000129-000.030-000-I01/514</t>
  </si>
  <si>
    <t>DE-SP0000129-000.030-000-I01/515</t>
  </si>
  <si>
    <t>DE-SP0000129-000.030-000-I01/516</t>
  </si>
  <si>
    <t>DE-SP0000129-000.030-000-I01/517</t>
  </si>
  <si>
    <t>DE-SP0000129-000.030-000-I01/518</t>
  </si>
  <si>
    <t>DE-SP0000129-000.030-000-I01/519</t>
  </si>
  <si>
    <t>DE-SP0000129-000.030-000-I01/520</t>
  </si>
  <si>
    <t>MR_DER-1384_25</t>
  </si>
  <si>
    <t>DE-SP0000097-000.013-000-D01/510</t>
  </si>
  <si>
    <t>DE-SP0000097-000.013-000-D01/511</t>
  </si>
  <si>
    <t>DE-SP0000097-000.013-000-D01/512</t>
  </si>
  <si>
    <t>DE-SP0000097-000.013-000-D01/513</t>
  </si>
  <si>
    <t>DE-SP0000097-000.013-000-D01/514</t>
  </si>
  <si>
    <t>DE-SP0000097-000.013-000-D01/515</t>
  </si>
  <si>
    <t>DE-SP0000097-000.013-000-D01/516</t>
  </si>
  <si>
    <t>DE-SP0000097-000.013-000-D01/517</t>
  </si>
  <si>
    <t>DE-SP0000097-000.013-000-D01/518</t>
  </si>
  <si>
    <t>MR_DER-1385_25</t>
  </si>
  <si>
    <t>MR_DER-1386_25</t>
  </si>
  <si>
    <t>MR_DER-1387_25</t>
  </si>
  <si>
    <t>MR_DER-1388_25</t>
  </si>
  <si>
    <t>Planta de localização de sondagens e perfil longitudinal - Contorno de Ribeirão Branco</t>
  </si>
  <si>
    <t>RELATÓRIO DE INVESTIGAÇÕES GEOTÉCNICAS – SONDAGENS A PERCUSSÃO - Contorno de Ribeirão Branco</t>
  </si>
  <si>
    <t>MR_DER-1389_25</t>
  </si>
  <si>
    <t>MR_DER-1390_25</t>
  </si>
  <si>
    <t>RT-SP0000249-025.045-000-G13/101</t>
  </si>
  <si>
    <t>MR_DER-1391_25</t>
  </si>
  <si>
    <t>MR_DER-1392_25</t>
  </si>
  <si>
    <t>MR_DER-1393_25</t>
  </si>
  <si>
    <t>MR_DER-1394_25</t>
  </si>
  <si>
    <t>DE-SP0000249-025.045-000-D01/001</t>
  </si>
  <si>
    <t>DE-SP0000249-025.045-000-D01/002</t>
  </si>
  <si>
    <t>DE-SP0000249-025.045-000-D01/003</t>
  </si>
  <si>
    <t>DE-SP0000249-025.045-000-D01/004</t>
  </si>
  <si>
    <t>DE-SP0000249-025.045-000-D01/005</t>
  </si>
  <si>
    <t>DE-SP0000249-025.045-000-D01/006</t>
  </si>
  <si>
    <t>DE-SP0000249-025.045-000-D01/007</t>
  </si>
  <si>
    <t>DE-SP0000249-025.045-000-D01/008</t>
  </si>
  <si>
    <t>DE-SP0000249-025.045-000-D01/009</t>
  </si>
  <si>
    <t>DE-SP0000249-025.045-000-D01/010</t>
  </si>
  <si>
    <t>DE-SP0000249-025.045-000-D01/011</t>
  </si>
  <si>
    <t>DE-SP0000249-025.045-000-D01/012</t>
  </si>
  <si>
    <t>DE-SP0000249-025.045-000-D01/013</t>
  </si>
  <si>
    <t>DE-SP0000249-025.045-000-D01/014</t>
  </si>
  <si>
    <t>DE-SP0000249-025.045-000-D01/015</t>
  </si>
  <si>
    <t>DE-SP0000249-025.045-000-D01/016</t>
  </si>
  <si>
    <t>DE-SP0000249-025.045-000-D01/017</t>
  </si>
  <si>
    <t>DE-SP0000249-025.045-000-D01/018</t>
  </si>
  <si>
    <t>DE-SP0000249-025.045-000-D01/019</t>
  </si>
  <si>
    <t>DE-SP0000249-025.045-000-D01/020</t>
  </si>
  <si>
    <t>DE-SP0000249-025.045-000-D01/021</t>
  </si>
  <si>
    <t>DE-SP0000249-025.045-000-D01/022</t>
  </si>
  <si>
    <t>DE-SP0000249-025.045-000-D01/023</t>
  </si>
  <si>
    <t>DE-SP0000249-025.045-000-D01/024</t>
  </si>
  <si>
    <t>DE-SP0000249-025.045-000-D01/025</t>
  </si>
  <si>
    <t>DE-SP0000249-025.045-000-D01/026</t>
  </si>
  <si>
    <t>DE-SP0000249-025.045-000-D01/027</t>
  </si>
  <si>
    <t>DE-SP0000249-025.045-000-D01/101</t>
  </si>
  <si>
    <t>DE-SP0000249-025.045-000-D01/102</t>
  </si>
  <si>
    <t>DE-SP0000249-025.045-000-D01/103</t>
  </si>
  <si>
    <t>DE-SP0000249-025.045-000-D01/104</t>
  </si>
  <si>
    <t>MR_DER-1395_25</t>
  </si>
  <si>
    <t>DE-SP0000249-025.045-001-G09/001</t>
  </si>
  <si>
    <t>DE-SP0000249-025.045-001-G09/002</t>
  </si>
  <si>
    <t>DE-SP0000249-025.045-001-G09/003</t>
  </si>
  <si>
    <t>DE-SP0000249-025.045-001-G09/004</t>
  </si>
  <si>
    <t>DE-SP0000249-025.045-001-G09/005</t>
  </si>
  <si>
    <t>MC-SP0000249-025.045-001-G09/001</t>
  </si>
  <si>
    <t>PROJETO GEOTÉCNICO - MURO DE GABIÃO DO EIXO 100 - Muro 1</t>
  </si>
  <si>
    <t>MEMÓRIA DE CÁLCULO – MURO DE GABIÃO – ESTACA 557+0,00 A 567+0,00</t>
  </si>
  <si>
    <t>DE-SP0000249-025.045-002-G09/001</t>
  </si>
  <si>
    <t>DE-SP0000249-025.045-002-G09/002</t>
  </si>
  <si>
    <t>DE-SP0000249-025.045-002-G09/003</t>
  </si>
  <si>
    <t>MC-SP0000249-025.045-002-G09/001</t>
  </si>
  <si>
    <t>PROJETO GEOTÉCNICO - MURO DE GABIÃO DO EIXO 200 - Muro 2</t>
  </si>
  <si>
    <t>MEMÓRIA DE CÁLCULO – MURO DE GABIÃO – ESTACA 775+8,00 A 776+16,00</t>
  </si>
  <si>
    <t>MEMÓRIA DE CÁLCULO – ESTABILIDADE DOS CORTES DA SP-249</t>
  </si>
  <si>
    <t>MC-SP0000249-025.045-000-G18/001</t>
  </si>
  <si>
    <t>DE-SP0000249-025.045-001-G18/001</t>
  </si>
  <si>
    <t>DE-SP0000249-025.045-001-G18/002</t>
  </si>
  <si>
    <t>DE-SP0000249-025.045-001-G18/003</t>
  </si>
  <si>
    <t>DE-SP0000249-025.045-001-G18/004</t>
  </si>
  <si>
    <t>DE-SP0000249-025.045-001-G18/005</t>
  </si>
  <si>
    <t>MC-SP0000249-025.045-001-G18/001</t>
  </si>
  <si>
    <t>PROJETO GEOTÉCNICO - SOLO GRAMPEADO DO EIXO 100</t>
  </si>
  <si>
    <t>MEMÓRIA DE CÁLCULO – SOLO GRAMPEADO – ESTACA 122+0,00 A 124+5,00</t>
  </si>
  <si>
    <t>MR_DER-1396_25</t>
  </si>
  <si>
    <t>MR_DER-1397_25</t>
  </si>
  <si>
    <t>MR_DER-1398_25</t>
  </si>
  <si>
    <t>MR_DER-1399_25</t>
  </si>
  <si>
    <t>MR_DER-1400_25</t>
  </si>
  <si>
    <t>MC-SP0000249-025.045-000-I01/001</t>
  </si>
  <si>
    <t>MR_DER-1401_25</t>
  </si>
  <si>
    <t>MR_DER-1402_25</t>
  </si>
  <si>
    <t>PROJETOS TERRAPLENAGEM</t>
  </si>
  <si>
    <t>MR_DER-1403_25</t>
  </si>
  <si>
    <t>MR_DER-1404_25</t>
  </si>
  <si>
    <t>DE-SP0000331-000.057-010-G18/504</t>
  </si>
  <si>
    <t>MÉTODO CONSTRUTIVO DO ATERRO NO TRECHO DA GALERIA EXISTENTE ENTRE AS ESTACAS 1416 E 1420</t>
  </si>
  <si>
    <t>MR_DER-1405_25</t>
  </si>
  <si>
    <t>MR_DER-1406_25</t>
  </si>
  <si>
    <t>MR_DER-1407_25</t>
  </si>
  <si>
    <t>MC-SP0000129-000.030-000-I01/501</t>
  </si>
  <si>
    <t>MR_DER-1408_25</t>
  </si>
  <si>
    <t>MR_DER-1409_25</t>
  </si>
  <si>
    <t>MR_DER-1410_25</t>
  </si>
  <si>
    <t>Planservi-Luiz Marcos</t>
  </si>
  <si>
    <t>DE-SP0000151-000.016-000-D01/009</t>
  </si>
  <si>
    <t>DE-SP0000151-000.016-000-D01/010</t>
  </si>
  <si>
    <t>DE-SP0000151-000.016-000-D01/011</t>
  </si>
  <si>
    <t>DE-SP0000151-000.016-000-D01/012</t>
  </si>
  <si>
    <t>DE-SP0000151-000.016-000-D01/013</t>
  </si>
  <si>
    <t>DE-SP0000151-000.016-000-D01/014</t>
  </si>
  <si>
    <t>DE-SP0000151-000.016-000-D01/015</t>
  </si>
  <si>
    <t>DE-SP0000151-000.016-000-D01/016</t>
  </si>
  <si>
    <t>DE-SP0000151-000.016-000-D01/017</t>
  </si>
  <si>
    <t>DE-SP0000151-000.016-000-D01/018</t>
  </si>
  <si>
    <t>DE-SP0000151-000.016-000-D01/019</t>
  </si>
  <si>
    <t>DE-SP0000151-000.016-000-D01/020</t>
  </si>
  <si>
    <t>DE-SP0000151-000.016-000-D01/021</t>
  </si>
  <si>
    <t>MR_DER-1411_25</t>
  </si>
  <si>
    <t>MR_DER-1412_25</t>
  </si>
  <si>
    <t>MR_DER-1413_25</t>
  </si>
  <si>
    <t>MR_DER-1414_25</t>
  </si>
  <si>
    <t>MR_DER-1416_25</t>
  </si>
  <si>
    <t>MR_DER-1417_25</t>
  </si>
  <si>
    <t>MR_DER-1418_25</t>
  </si>
  <si>
    <t>MR_DER-1420_25</t>
  </si>
  <si>
    <t>MR_DER-1421_25</t>
  </si>
  <si>
    <t>MR_DER-1422_25</t>
  </si>
  <si>
    <t>MR_DER-1419_25</t>
  </si>
  <si>
    <t>MR_DER-1423_25</t>
  </si>
  <si>
    <t>REPROVADO</t>
  </si>
  <si>
    <t>MR_DER-1424_25</t>
  </si>
  <si>
    <t>MR_DER-1425_25</t>
  </si>
  <si>
    <t>MR_DER-1426_25</t>
  </si>
  <si>
    <t>MR_DER-1427_25</t>
  </si>
  <si>
    <t>MR_DER-1428_25</t>
  </si>
  <si>
    <t>RT-SP0000331-000.057-010-G13/501</t>
  </si>
  <si>
    <t>MR_DER-1429_25</t>
  </si>
  <si>
    <t>MR_DER-1430_25</t>
  </si>
  <si>
    <t>MR_DER-1431_25</t>
  </si>
  <si>
    <t>MR_DER-1432_25</t>
  </si>
  <si>
    <t>RT-SP0000331-000.057-010-G01/501</t>
  </si>
  <si>
    <t>RT-SP0000331-000.057-020-G01/501</t>
  </si>
  <si>
    <t>MR_DER-1433_25</t>
  </si>
  <si>
    <t>MR_DER-1434_25</t>
  </si>
  <si>
    <t>RELATÓRIO DOS ESTUDOS GEOLÓGICOS-GEOTÉCNICOS</t>
  </si>
  <si>
    <t>RT-SP0000147-152.210-000-G01/501</t>
  </si>
  <si>
    <t>RELATÓRIO DE SONDAGENS E PERFIS INDIVIDUAIS</t>
  </si>
  <si>
    <t>RT-SP0000147-152.210-000-G15/501</t>
  </si>
  <si>
    <t>FUNDAÇÕES – OAE KM 153+600</t>
  </si>
  <si>
    <t>ESTUDO DE FUNDAÇÕES DAS OBRAS DE ARTE CORRENTES</t>
  </si>
  <si>
    <t>RT-SP0000147-152.210-000-G18/502</t>
  </si>
  <si>
    <t>ESTUDOS GEOTÉCNICOS – MURO DE CONTENÇÃO – Muro L7635</t>
  </si>
  <si>
    <t>ESTABILIDADE DOS CORTES E ATERROS</t>
  </si>
  <si>
    <t>MR_DER-1435_25</t>
  </si>
  <si>
    <t>MR_DER-1437_25</t>
  </si>
  <si>
    <t>MR_DER-1438_25</t>
  </si>
  <si>
    <t>MR_DER-1439_25</t>
  </si>
  <si>
    <t>MR_DER-1440_25</t>
  </si>
  <si>
    <t>MR_DER-1441_25</t>
  </si>
  <si>
    <t>MR_DER-1442_25</t>
  </si>
  <si>
    <t>MR_DER-1443_25</t>
  </si>
  <si>
    <t>MR_DER-1444_25</t>
  </si>
  <si>
    <t>MR_DER-1445_25</t>
  </si>
  <si>
    <t>MR_DER-1446_25</t>
  </si>
  <si>
    <t>MR_DER-1448_25</t>
  </si>
  <si>
    <t>MR_DER-1447_25</t>
  </si>
  <si>
    <t>DE-SP0000147-152.210-020-H06/505</t>
  </si>
  <si>
    <t>MR_DER-1449_25</t>
  </si>
  <si>
    <t>MR_DER-1436_25</t>
  </si>
  <si>
    <t>MR_DER-1450_25</t>
  </si>
  <si>
    <t>MR_DER-1451_25</t>
  </si>
  <si>
    <t>MR_DER-1452_25</t>
  </si>
  <si>
    <t>MR_DER-1453_25</t>
  </si>
  <si>
    <t>MR_DER-1454_25</t>
  </si>
  <si>
    <t>MR_DER-1455_25</t>
  </si>
  <si>
    <t>MR_DER-1456_25</t>
  </si>
  <si>
    <t>MR_DER-1457_25</t>
  </si>
  <si>
    <t>RT-SP0000147-152.210-010-A09/501</t>
  </si>
  <si>
    <t>RT-SP0000147-152.210-010-A03/501</t>
  </si>
  <si>
    <t>RT-SP0000147-152.210-020-A09/501</t>
  </si>
  <si>
    <t>RT-SP0000147-152.210-020-A03/501</t>
  </si>
  <si>
    <t>MR_DER-1458_25</t>
  </si>
  <si>
    <t>DE-SP0000331-000.057-010-D01/501</t>
  </si>
  <si>
    <t>DE-SP0000331-000.057-010-D01/502</t>
  </si>
  <si>
    <t>DE-SP0000331-000.057-010-D01/503</t>
  </si>
  <si>
    <t>DE-SP0000331-000.057-010-D01/504</t>
  </si>
  <si>
    <t>DE-SP0000331-000.057-010-D01/505</t>
  </si>
  <si>
    <t>DE-SP0000331-000.057-010-D01/506</t>
  </si>
  <si>
    <t>DE-SP0000331-000.057-010-D01/507</t>
  </si>
  <si>
    <t>DE-SP0000331-000.057-010-D01/508</t>
  </si>
  <si>
    <t>DE-SP0000331-000.057-010-D01/509</t>
  </si>
  <si>
    <t>DE-SP0000331-000.057-010-D01/510</t>
  </si>
  <si>
    <t>DE-SP0000331-000.057-010-D01/511</t>
  </si>
  <si>
    <t>DE-SP0000331-000.057-010-D01/512</t>
  </si>
  <si>
    <t>DE-SP0000331-000.057-010-D01/513</t>
  </si>
  <si>
    <t>DE-SP0000331-000.057-010-D01/514</t>
  </si>
  <si>
    <t>DE-SP0000331-000.057-010-D01/515</t>
  </si>
  <si>
    <t>DE-SP0000331-000.057-010-D01/516</t>
  </si>
  <si>
    <t>DE-SP0000331-000.057-010-D01/517</t>
  </si>
  <si>
    <t>DE-SP0000331-000.057-010-D01/518</t>
  </si>
  <si>
    <t>DE-SP0000331-000.057-010-D01/519</t>
  </si>
  <si>
    <t>DE-SP0000331-000.057-010-D01/520</t>
  </si>
  <si>
    <t>DE-SP0000331-000.057-010-D01/521</t>
  </si>
  <si>
    <t>DE-SP0000331-000.057-010-D01/522</t>
  </si>
  <si>
    <t>DE-SP0000331-000.057-010-D01/523</t>
  </si>
  <si>
    <t>DE-SP0000331-000.057-010-D01/524</t>
  </si>
  <si>
    <t>DE-SP0000331-000.057-010-D01/525</t>
  </si>
  <si>
    <t>DE-SP0000331-000.057-010-D01/526</t>
  </si>
  <si>
    <t>DE-SP0000331-000.057-010-D01/527</t>
  </si>
  <si>
    <t>DE-SP0000331-000.057-010-D01/528</t>
  </si>
  <si>
    <t>DE-SP0000331-000.057-010-D01/529</t>
  </si>
  <si>
    <t>DE-SP0000331-000.057-010-D01/530</t>
  </si>
  <si>
    <t>DE-SP0000331-000.057-010-D01/531</t>
  </si>
  <si>
    <t>DE-SP0000331-000.057-010-D01/532</t>
  </si>
  <si>
    <t>DE-SP0000331-000.057-010-D01/533</t>
  </si>
  <si>
    <t>DE-SP0000331-000.057-010-D01/534</t>
  </si>
  <si>
    <t>DE-SP0000331-000.057-010-D01/535</t>
  </si>
  <si>
    <t>DE-SP0000331-000.057-010-D01/536</t>
  </si>
  <si>
    <t>DE-SP0000331-000.057-010-D01/537</t>
  </si>
  <si>
    <t>DE-SP0000331-000.057-010-D01/538</t>
  </si>
  <si>
    <t>DE-SP0000331-000.057-010-D01/539</t>
  </si>
  <si>
    <t>DE-SP0000331-000.057-010-D01/540</t>
  </si>
  <si>
    <t>DE-SP0000331-000.057-010-D01/541</t>
  </si>
  <si>
    <t>DE-SP0000331-000.057-010-D01/542</t>
  </si>
  <si>
    <t>DE-SP0000331-000.057-010-D01/543</t>
  </si>
  <si>
    <t>MR_DER-1460_25</t>
  </si>
  <si>
    <t>MR_DER-1461_25</t>
  </si>
  <si>
    <t>MR_DER-1462_25</t>
  </si>
  <si>
    <t>MR_DER-1463_25</t>
  </si>
  <si>
    <t>MR_DER-1459_25</t>
  </si>
  <si>
    <t>DE-SP0000253-000.019-000-F09/003</t>
  </si>
  <si>
    <t>MC-SP0000129-000.030-002-C01/502</t>
  </si>
  <si>
    <t>MR_DER-1464_25</t>
  </si>
  <si>
    <t>MR_DER-1465_25</t>
  </si>
  <si>
    <t>RT-SP0000147-152.210-000-G13/505</t>
  </si>
  <si>
    <t>RT-SP0000147-152.210-000-G13/506</t>
  </si>
  <si>
    <t>RT-SP0000147-152.210-000-G13/507</t>
  </si>
  <si>
    <t>RT-SP0000147-152.210-000-G13/508</t>
  </si>
  <si>
    <t>RT-SP0000147-152.210-000-G13/509</t>
  </si>
  <si>
    <t>RT-SP0000147-152.210-000-G13/510</t>
  </si>
  <si>
    <t>RT-SP0000147-152.210-000-G13/511</t>
  </si>
  <si>
    <t>RT-SP0000147-152.210-000-G13/512</t>
  </si>
  <si>
    <t>RT-SP0000147-152.210-000-G13/513</t>
  </si>
  <si>
    <t>RT-SP0000147-152.210-000-G13/514</t>
  </si>
  <si>
    <t>RT-SP0000147-152.210-000-G13/515</t>
  </si>
  <si>
    <t>RT-SP0000147-152.210-000-G13/516</t>
  </si>
  <si>
    <t>RT-SP0000147-152.210-000-G13/517</t>
  </si>
  <si>
    <t>RT-SP0000147-152.210-000-G13/518</t>
  </si>
  <si>
    <t>RT-SP0000147-152.210-000-G13/519</t>
  </si>
  <si>
    <t>RT-SP0000147-152.210-000-G13/520</t>
  </si>
  <si>
    <t>RT-SP0000147-152.210-000-G13/521</t>
  </si>
  <si>
    <t>MR_DER-1466_25</t>
  </si>
  <si>
    <t>MR_DER-1467_25</t>
  </si>
  <si>
    <t>MR_DER-1468_25</t>
  </si>
  <si>
    <t>DE-SP0000151-000.016-000-Q02/005</t>
  </si>
  <si>
    <t>DE-SP0000151-000.016-000-Q03/005</t>
  </si>
  <si>
    <t>MR_DER-1469_25</t>
  </si>
  <si>
    <t>MR_DER-1470_25</t>
  </si>
  <si>
    <t>MR_DER-1471_25</t>
  </si>
  <si>
    <t>DE-SP0000331-000.057-010-H04/501</t>
  </si>
  <si>
    <t>DE-SP0000331-000.057-010-H04/502</t>
  </si>
  <si>
    <t>DE-SP0000331-000.057-010-H04/503</t>
  </si>
  <si>
    <t>DE-SP0000331-000.057-010-H04/504</t>
  </si>
  <si>
    <t>DE-SP0000331-000.057-010-H04/505</t>
  </si>
  <si>
    <t>DE-SP0000331-000.057-010-H04/506</t>
  </si>
  <si>
    <t>DE-SP0000331-000.057-010-H04/507</t>
  </si>
  <si>
    <t>DE-SP0000331-000.057-010-H04/508</t>
  </si>
  <si>
    <t>DE-SP0000331-000.057-010-H04/509</t>
  </si>
  <si>
    <t>DE-SP0000331-000.057-010-H04/510</t>
  </si>
  <si>
    <t>DE-SP0000331-000.057-010-H04/511</t>
  </si>
  <si>
    <t>DE-SP0000331-000.057-010-H04/512</t>
  </si>
  <si>
    <t>DE-SP0000331-000.057-010-H04/513</t>
  </si>
  <si>
    <t>DE-SP0000331-000.057-010-H04/514</t>
  </si>
  <si>
    <t>DE-SP0000331-000.057-010-H04/515</t>
  </si>
  <si>
    <t>DE-SP0000331-000.057-010-H04/516</t>
  </si>
  <si>
    <t>DE-SP0000331-000.057-010-H04/517</t>
  </si>
  <si>
    <t>DE-SP0000331-000.057-010-H04/518</t>
  </si>
  <si>
    <t>DE-SP0000331-000.057-010-H04/519</t>
  </si>
  <si>
    <t>DE-SP0000331-000.057-010-H04/520</t>
  </si>
  <si>
    <t>DE-SP0000331-000.057-010-H04/521</t>
  </si>
  <si>
    <t>DE-SP0000331-000.057-010-H04/522</t>
  </si>
  <si>
    <t>DE-SP0000331-000.057-010-H04/523</t>
  </si>
  <si>
    <t>DE-SP0000331-000.057-010-H04/524</t>
  </si>
  <si>
    <t>DE-SP0000331-000.057-010-H04/525</t>
  </si>
  <si>
    <t>DE-SP0000331-000.057-010-H04/526</t>
  </si>
  <si>
    <t>DE-SP0000331-000.057-010-H04/527</t>
  </si>
  <si>
    <t>DE-SP0000331-000.057-010-H04/528</t>
  </si>
  <si>
    <t>DE-SP0000331-000.057-010-H04/529</t>
  </si>
  <si>
    <t>DE-SP0000331-000.057-010-H04/530</t>
  </si>
  <si>
    <t>DE-SP0000331-000.057-010-H04/531</t>
  </si>
  <si>
    <t>DE-SP0000331-000.057-010-H04/532</t>
  </si>
  <si>
    <t>DE-SP0000331-000.057-010-H04/533</t>
  </si>
  <si>
    <t>DE-SP0000331-000.057-010-H04/534</t>
  </si>
  <si>
    <t>DE-SP0000331-000.057-010-H04/535</t>
  </si>
  <si>
    <t>DE-SP0000331-000.057-010-H04/536</t>
  </si>
  <si>
    <t>DE-SP0000331-000.057-010-H04/537</t>
  </si>
  <si>
    <t>DE-SP0000331-000.057-010-H04/538</t>
  </si>
  <si>
    <t>DE-SP0000331-000.057-010-H04/539</t>
  </si>
  <si>
    <t>DE-SP0000331-000.057-010-H04/540</t>
  </si>
  <si>
    <t>DE-SP0000331-000.057-010-H04/541</t>
  </si>
  <si>
    <t>DE-SP0000331-000.057-010-H04/542</t>
  </si>
  <si>
    <t>DE-SP0000331-000.057-010-H04/543</t>
  </si>
  <si>
    <t>DE-SP0000331-000.057-010-H06/501</t>
  </si>
  <si>
    <t>DE-SP0000331-000.057-010-H06/502</t>
  </si>
  <si>
    <t>DE-SP0000331-000.057-010-H06/503</t>
  </si>
  <si>
    <t>DE-SP0000331-000.057-010-C03/501</t>
  </si>
  <si>
    <t>DE-SP0000331-000.057-010-C03/502</t>
  </si>
  <si>
    <t>MC-SP0000331-000.057-010-H04/501</t>
  </si>
  <si>
    <t xml:space="preserve"> DRENAGEM L10</t>
  </si>
  <si>
    <t>DE-SP0000331-000.057-010-H07/501</t>
  </si>
  <si>
    <t>PERFIS DE BUEIRO</t>
  </si>
  <si>
    <t>PROJETO EXECUTIVO DE DRENAGEM - DETALHE DE SARJETA TRIANGULAR</t>
  </si>
  <si>
    <t>MR_DER-1472_25</t>
  </si>
  <si>
    <t>MR_DER-1473_25</t>
  </si>
  <si>
    <t>MR_DER-1474_25</t>
  </si>
  <si>
    <t>MC-SP0000147-152.210-010-A09/501</t>
  </si>
  <si>
    <t>MC-SP0000147-152.210-020-A09/501</t>
  </si>
  <si>
    <t>PL-SP0000147-152.210-010-A07/501</t>
  </si>
  <si>
    <t>PL-SP0000147-152.210-020-A07/501</t>
  </si>
  <si>
    <t>MR_DER-1475_25</t>
  </si>
  <si>
    <t>DE-SP0000249-025.045-100-P02/001</t>
  </si>
  <si>
    <t>DE-SP0000249-025.045-100-P02/002</t>
  </si>
  <si>
    <t>DE-SP0000249-025.045-100-P02/003</t>
  </si>
  <si>
    <t>DE-SP0000249-025.045-100-P02/004</t>
  </si>
  <si>
    <t>DE-SP0000249-025.045-100-P05/001</t>
  </si>
  <si>
    <t>MC-SP0000249-025.045-100-P09/001</t>
  </si>
  <si>
    <t>MC-SP0000249-025.045-100-P09/002</t>
  </si>
  <si>
    <t>DE-SP0000249-025.045-100-P05/002</t>
  </si>
  <si>
    <t>MR_DER-1476_25</t>
  </si>
  <si>
    <t>MR_DER-1477_25</t>
  </si>
  <si>
    <t>DE-SP0000331-000.057-010-I01/501</t>
  </si>
  <si>
    <t>DE-SP0000331-000.057-010-I01/502</t>
  </si>
  <si>
    <t>DE-SP0000331-000.057-010-I01/503</t>
  </si>
  <si>
    <t>DE-SP0000331-000.057-010-I01/504</t>
  </si>
  <si>
    <t>DE-SP0000331-000.057-010-I01/505</t>
  </si>
  <si>
    <t>DE-SP0000331-000.057-010-I01/506</t>
  </si>
  <si>
    <t>DE-SP0000331-000.057-010-I01/507</t>
  </si>
  <si>
    <t>DE-SP0000331-000.057-010-I01/508</t>
  </si>
  <si>
    <t>DE-SP0000331-000.057-010-I01/509</t>
  </si>
  <si>
    <t>DE-SP0000331-000.057-010-I01/510</t>
  </si>
  <si>
    <t>DE-SP0000331-000.057-010-I01/511</t>
  </si>
  <si>
    <t>DE-SP0000331-000.057-010-I01/512</t>
  </si>
  <si>
    <t>DE-SP0000331-000.057-010-I01/513</t>
  </si>
  <si>
    <t>DE-SP0000331-000.057-010-I01/514</t>
  </si>
  <si>
    <t>DE-SP0000331-000.057-010-I01/515</t>
  </si>
  <si>
    <t>DE-SP0000331-000.057-010-I01/516</t>
  </si>
  <si>
    <t>DE-SP0000331-000.057-010-I01/517</t>
  </si>
  <si>
    <t>DE-SP0000331-000.057-010-I01/518</t>
  </si>
  <si>
    <t>DE-SP0000331-000.057-010-I01/519</t>
  </si>
  <si>
    <t>DE-SP0000331-000.057-010-I01/520</t>
  </si>
  <si>
    <t>DE-SP0000331-000.057-010-I01/521</t>
  </si>
  <si>
    <t>DE-SP0000331-000.057-010-I01/522</t>
  </si>
  <si>
    <t>DE-SP0000331-000.057-020-I01/501</t>
  </si>
  <si>
    <t>DE-SP0000331-000.057-020-I01/502</t>
  </si>
  <si>
    <t>DE-SP0000331-000.057-020-I01/503</t>
  </si>
  <si>
    <t>DE-SP0000331-000.057-020-I01/504</t>
  </si>
  <si>
    <t>DE-SP0000331-000.057-020-I01/505</t>
  </si>
  <si>
    <t>DE-SP0000331-000.057-020-I01/506</t>
  </si>
  <si>
    <t>DE-SP0000331-000.057-020-I01/507</t>
  </si>
  <si>
    <t>DE-SP0000331-000.057-020-I01/508</t>
  </si>
  <si>
    <t>DE-SP0000331-000.057-020-I01/509</t>
  </si>
  <si>
    <t>DE-SP0000331-000.057-020-I01/510</t>
  </si>
  <si>
    <t>DE-SP0000331-000.057-020-I01/511</t>
  </si>
  <si>
    <t>DE-SP0000331-000.057-020-I01/512</t>
  </si>
  <si>
    <t>DE-SP0000331-000.057-020-I01/513</t>
  </si>
  <si>
    <t>DE-SP0000331-000.057-020-I01/514</t>
  </si>
  <si>
    <t>DE-SP0000331-000.057-020-I01/515</t>
  </si>
  <si>
    <t>DE-SP0000331-000.057-020-I01/516</t>
  </si>
  <si>
    <t>DE-SP0000331-000.057-020-I01/517</t>
  </si>
  <si>
    <t>DE-SP0000331-000.057-020-I01/518</t>
  </si>
  <si>
    <t>DE-SP0000331-000.057-020-I01/519</t>
  </si>
  <si>
    <t>DE-SP0000331-000.057-020-I01/520</t>
  </si>
  <si>
    <t>MR_DER-1478_25</t>
  </si>
  <si>
    <t>MR_DER-1479_25</t>
  </si>
  <si>
    <t>MR_DER-1480_25</t>
  </si>
  <si>
    <t>DE-SP0000331-000.057-020-H04/501</t>
  </si>
  <si>
    <t>DE-SP0000331-000.057-020-H04/502</t>
  </si>
  <si>
    <t>DE-SP0000331-000.057-020-H04/503</t>
  </si>
  <si>
    <t>DE-SP0000331-000.057-020-H04/504</t>
  </si>
  <si>
    <t>DE-SP0000331-000.057-020-H04/505</t>
  </si>
  <si>
    <t>DE-SP0000331-000.057-020-H04/506</t>
  </si>
  <si>
    <t>DE-SP0000331-000.057-020-H04/507</t>
  </si>
  <si>
    <t>DE-SP0000331-000.057-020-H04/508</t>
  </si>
  <si>
    <t>DE-SP0000331-000.057-020-H04/509</t>
  </si>
  <si>
    <t>DE-SP0000331-000.057-020-H04/510</t>
  </si>
  <si>
    <t>DE-SP0000331-000.057-020-H04/511</t>
  </si>
  <si>
    <t>DE-SP0000331-000.057-020-H04/512</t>
  </si>
  <si>
    <t>DE-SP0000331-000.057-020-H04/513</t>
  </si>
  <si>
    <t>DE-SP0000331-000.057-020-H04/514</t>
  </si>
  <si>
    <t>DE-SP0000331-000.057-020-H04/515</t>
  </si>
  <si>
    <t>DE-SP0000331-000.057-020-H04/516</t>
  </si>
  <si>
    <t>DE-SP0000331-000.057-020-H04/517</t>
  </si>
  <si>
    <t>DE-SP0000331-000.057-020-H04/518</t>
  </si>
  <si>
    <t>DE-SP0000331-000.057-020-H04/519</t>
  </si>
  <si>
    <t>DE-SP0000331-000.057-020-H04/520</t>
  </si>
  <si>
    <t>DE-SP0000331-000.057-020-H04/521</t>
  </si>
  <si>
    <t>DE-SP0000331-000.057-020-H04/522</t>
  </si>
  <si>
    <t>DE-SP0000331-000.057-020-H04/523</t>
  </si>
  <si>
    <t>DE-SP0000331-000.057-020-H04/524</t>
  </si>
  <si>
    <t>DE-SP0000331-000.057-020-H04/525</t>
  </si>
  <si>
    <t>DE-SP0000331-000.057-020-H04/526</t>
  </si>
  <si>
    <t>DE-SP0000331-000.057-020-H04/527</t>
  </si>
  <si>
    <t>DE-SP0000331-000.057-020-H04/528</t>
  </si>
  <si>
    <t>DE-SP0000331-000.057-020-H04/529</t>
  </si>
  <si>
    <t>DE-SP0000331-000.057-020-H04/530</t>
  </si>
  <si>
    <t>DE-SP0000331-000.057-020-H04/531</t>
  </si>
  <si>
    <t>DE-SP0000331-000.057-020-H04/532</t>
  </si>
  <si>
    <t>DE-SP0000331-000.057-020-H04/533</t>
  </si>
  <si>
    <t>DE-SP0000331-000.057-020-H04/534</t>
  </si>
  <si>
    <t>DE-SP0000331-000.057-020-H04/535</t>
  </si>
  <si>
    <t>DE-SP0000331-000.057-020-H04/536</t>
  </si>
  <si>
    <t>DE-SP0000331-000.057-020-H04/537</t>
  </si>
  <si>
    <t>DE-SP0000331-000.057-020-H04/538</t>
  </si>
  <si>
    <t>DE-SP0000331-000.057-020-H04/539</t>
  </si>
  <si>
    <t>DE-SP0000331-000.057-020-H04/540</t>
  </si>
  <si>
    <t>DE-SP0000331-000.057-020-H06/501</t>
  </si>
  <si>
    <t>DE-SP0000331-000.057-020-H06/502</t>
  </si>
  <si>
    <t>DE-SP0000331-000.057-020-H06/503</t>
  </si>
  <si>
    <t>DE-SP0000331-000.057-020-C03/501</t>
  </si>
  <si>
    <t>DE-SP0000331-000.057-020-C03/502</t>
  </si>
  <si>
    <t>DE-SP0000331-000.057-020-C03/503</t>
  </si>
  <si>
    <t>MC-SP0000331-000.057-020-H04/501</t>
  </si>
  <si>
    <t>MR_DER-1481_25</t>
  </si>
  <si>
    <t>PROJETO DE DRENAGEM LOTE 20</t>
  </si>
  <si>
    <t>DE-SP0000331-000.057-010-Q02/501</t>
  </si>
  <si>
    <t>DE-SP0000331-000.057-010-Q02/502</t>
  </si>
  <si>
    <t>DE-SP0000331-000.057-010-Q02/503</t>
  </si>
  <si>
    <t>DE-SP0000331-000.057-010-Q02/504</t>
  </si>
  <si>
    <t>DE-SP0000331-000.057-010-Q03/501</t>
  </si>
  <si>
    <t>DE-SP0000331-000.057-010-Q03/502</t>
  </si>
  <si>
    <t>DE-SP0000331-000.057-010-Q03/503</t>
  </si>
  <si>
    <t>DE-SP0000331-000.057-010-Q03/504</t>
  </si>
  <si>
    <t>MC-SP0000331-000.057-010-Q04/501</t>
  </si>
  <si>
    <t>PROJETO EXECUTIVO DE TERRAPLENAGEM - PLANILHA DE CÁLCULO DE VOLUMES</t>
  </si>
  <si>
    <t>MR_DER-1482_25</t>
  </si>
  <si>
    <t>DE-SP0000259-309.354-000-F02/004</t>
  </si>
  <si>
    <t>DE-SP0000259-309.354-000-F02/005</t>
  </si>
  <si>
    <t>DE-SP0000259-309.354-000-F02/006</t>
  </si>
  <si>
    <t>DE-SP0000259-309.354-000-F02/007</t>
  </si>
  <si>
    <t>DE-SP0000259-309.354-000-F02/008</t>
  </si>
  <si>
    <t>DE-SP0000259-309.354-000-F02/009</t>
  </si>
  <si>
    <t>DE-SP0000259-309.354-000-F03/004</t>
  </si>
  <si>
    <t>DE-SP0000259-309.354-000-F03/005</t>
  </si>
  <si>
    <t>DE-SP0000259-309.354-000-F03/006</t>
  </si>
  <si>
    <t>DE-SP0000259-309.354-000-F03/007</t>
  </si>
  <si>
    <t>DE-SP0000259-309.354-000-F03/008</t>
  </si>
  <si>
    <t>DE-SP0000259-309.354-000-F03/009</t>
  </si>
  <si>
    <t>DE-SP0000259-309.354-000-F03/010</t>
  </si>
  <si>
    <t>DE-SP0000259-309.354-000-F03/011</t>
  </si>
  <si>
    <t>DE-SP0000259-309.354-000-F03/012</t>
  </si>
  <si>
    <t>DE-SP0000259-309.354-000-F03/013</t>
  </si>
  <si>
    <t>DE-SP0000259-309.354-000-F05/002</t>
  </si>
  <si>
    <t>DE-SP0000259-309.354-000-F06/001</t>
  </si>
  <si>
    <t>DE-SP0000259-309.354-000-F06/002</t>
  </si>
  <si>
    <t>DE-SP0000259-309.354-000-F06/003</t>
  </si>
  <si>
    <t>DE-SP0000259-309.354-000-F06/004</t>
  </si>
  <si>
    <t>DE-SP0000259-309.354-000-F06/005</t>
  </si>
  <si>
    <t>DE-SP0000259-309.354-000-F06/006</t>
  </si>
  <si>
    <t>PROJETO EXECUTIVO GEOMÉTRICO - TABELA DE CURVAS</t>
  </si>
  <si>
    <t>MR_DER-1483_25</t>
  </si>
  <si>
    <t>DE-SP0000151-000.016-001-B02/001</t>
  </si>
  <si>
    <t>DE-SP0000151-000.016-001-B02/002</t>
  </si>
  <si>
    <t>DE-SP0000151-000.016-001-B02/003</t>
  </si>
  <si>
    <t>DE-SP0000151-000.016-001-B02/004</t>
  </si>
  <si>
    <t>DE-SP0000151-000.016-001-B02/005</t>
  </si>
  <si>
    <t>DE-SP0000151-000.016-001-B02/006</t>
  </si>
  <si>
    <t>DE-SP0000151-000.016-001-B02/007</t>
  </si>
  <si>
    <t>DE-SP0000151-000.016-001-B02/008</t>
  </si>
  <si>
    <t>DE-SP0000151-000.016-001-B02/009</t>
  </si>
  <si>
    <t>DE-SP0000151-000.016-001-B02/010</t>
  </si>
  <si>
    <t>NS-SP0000151-000.016-001-B02/001</t>
  </si>
  <si>
    <t>RT-SP0000151-000.016-001-B02/001</t>
  </si>
  <si>
    <t>MC-SP0000151-000.016-001-B02/001</t>
  </si>
  <si>
    <t>Nota de Serviço - Desvio de Tráfego</t>
  </si>
  <si>
    <t>Relatório de Tráfego  - Desvio de Tráfego</t>
  </si>
  <si>
    <t>MR_DER-1484_25</t>
  </si>
  <si>
    <t>DE-SP0000151-000.016-000-L01/002</t>
  </si>
  <si>
    <t>DE-SP0000151-000.016-000-L02/005</t>
  </si>
  <si>
    <t>DE-SP0000151-000.016-000-L02/006</t>
  </si>
  <si>
    <t>DE-SP0000151-000.016-000-L03/003</t>
  </si>
  <si>
    <t>MC-SP0000151-000.016-000-L09/001</t>
  </si>
  <si>
    <t>RT-SP0000151-000.016-000-L09/001</t>
  </si>
  <si>
    <t>DE-SP0000151-000.016-000-L02/007</t>
  </si>
  <si>
    <t>MR_DER-1485_25</t>
  </si>
  <si>
    <t>MR_DER-1486_25</t>
  </si>
  <si>
    <t>MC-SP0000129-000.030-002-C01/602</t>
  </si>
  <si>
    <t>DE-SP0000249-025.045-000-F03/001</t>
  </si>
  <si>
    <t>DE-SP0000249-025.045-000-F03/002</t>
  </si>
  <si>
    <t>DE-SP0000249-025.045-100-F03/001</t>
  </si>
  <si>
    <t>DE-SP0000249-025.045-100-F03/002</t>
  </si>
  <si>
    <t>DE-SP0000249-025.045-100-F03/003</t>
  </si>
  <si>
    <t>DE-SP0000249-025.045-100-F05/001</t>
  </si>
  <si>
    <t>DE-SP0000249-025.045-100-F07/001</t>
  </si>
  <si>
    <t>DE-SP0000249-025.045-100-F07/002</t>
  </si>
  <si>
    <t>DE-SP0000249-025.045-100-F07/003</t>
  </si>
  <si>
    <t>DE-SP0000249-025.045-100-F07/004</t>
  </si>
  <si>
    <t>DE-SP0000249-025.045-100-F09/001</t>
  </si>
  <si>
    <t>MC-SP0000249-025.045-100-F07/001</t>
  </si>
  <si>
    <t>Traçado em perfil</t>
  </si>
  <si>
    <t>MR_DER-1487_25</t>
  </si>
  <si>
    <t>MR_DER-1488_25</t>
  </si>
  <si>
    <t>NS-SP0000249-025.045-100-P01/001</t>
  </si>
  <si>
    <t>NS-SP0000249-025.045-100-P01/002</t>
  </si>
  <si>
    <t>MR_DER-1489_25</t>
  </si>
  <si>
    <t>DE-SP0000129-000.030-001-B02/502</t>
  </si>
  <si>
    <t>DE-SP0000129-000.030-001-B02/501</t>
  </si>
  <si>
    <t>DE-SP0000129-000.030-001-B02/503</t>
  </si>
  <si>
    <t>DE-SP0000129-000.030-001-B02/504</t>
  </si>
  <si>
    <t>DE-SP0000129-000.030-001-B02/505</t>
  </si>
  <si>
    <t>DE-SP0000129-000.030-001-B02/506</t>
  </si>
  <si>
    <t>DE-SP0000129-000.030-001-B02/507</t>
  </si>
  <si>
    <t>DE-SP0000129-000.030-001-B02/508</t>
  </si>
  <si>
    <t>DE-SP0000129-000.030-001-B02/509</t>
  </si>
  <si>
    <t>DE-SP0000129-000.030-001-B02/510</t>
  </si>
  <si>
    <t>DE-SP0000129-000.030-001-B02/511</t>
  </si>
  <si>
    <t>DE-SP0000129-000.030-001-B02/512</t>
  </si>
  <si>
    <t>DE-SP0000129-000.030-001-B02/513</t>
  </si>
  <si>
    <t>DE-SP0000129-000.030-001-B02/514</t>
  </si>
  <si>
    <t>DE-SP0000129-000.030-001-B02/515</t>
  </si>
  <si>
    <t>DE-SP0000129-000.030-001-B02/516</t>
  </si>
  <si>
    <t>DE-SP0000129-000.030-001-B02/517</t>
  </si>
  <si>
    <t>DE-SP0000129-000.030-001-B02/518</t>
  </si>
  <si>
    <t>DE-SP0000129-000.030-001-B02/519</t>
  </si>
  <si>
    <t>MR_DER-1490_25</t>
  </si>
  <si>
    <t>MR_DER-1491_25</t>
  </si>
  <si>
    <t>DE-SP0000331-000.057-020-Q02/501</t>
  </si>
  <si>
    <t>DE-SP0000331-000.057-020-Q02/502</t>
  </si>
  <si>
    <t>DE-SP0000331-000.057-020-Q02/503</t>
  </si>
  <si>
    <t>DE-SP0000331-000.057-020-Q02/504</t>
  </si>
  <si>
    <t>DE-SP0000331-000.057-020-Q03/501</t>
  </si>
  <si>
    <t>DE-SP0000331-000.057-020-Q03/502</t>
  </si>
  <si>
    <t>DE-SP0000331-000.057-020-Q03/503</t>
  </si>
  <si>
    <t>DE-SP0000331-000.057-020-Q03/504</t>
  </si>
  <si>
    <t>MD-SP0000331-000.057-010-Q05/501</t>
  </si>
  <si>
    <t>MC-SP0000331-000.057-020-Q04/501</t>
  </si>
  <si>
    <t>MD-SP0000331-000.057-020-Q05/501</t>
  </si>
  <si>
    <t>MR_DER-1492_25</t>
  </si>
  <si>
    <t>MR_DER-1493_25</t>
  </si>
  <si>
    <t>DE-SP0000249-025.045-100-G12/001</t>
  </si>
  <si>
    <t>DE-SP0000249-025.045-100-G12/002</t>
  </si>
  <si>
    <t>DE-SP0000249-025.045-100-G12/003</t>
  </si>
  <si>
    <t>DE-SP0000249-025.045-100-G12/004</t>
  </si>
  <si>
    <t>RT-SP0000249-025.045-100-G02/001</t>
  </si>
  <si>
    <t>RT-SP0000249-025.045-100-G01/001</t>
  </si>
  <si>
    <t>MR_DER-1494_25</t>
  </si>
  <si>
    <t>DE-SP0000331-000.057-020-D01/501</t>
  </si>
  <si>
    <t>DE-SP0000331-000.057-020-D01/502</t>
  </si>
  <si>
    <t>DE-SP0000331-000.057-020-D01/503</t>
  </si>
  <si>
    <t>DE-SP0000331-000.057-020-D01/504</t>
  </si>
  <si>
    <t>DE-SP0000331-000.057-020-D01/505</t>
  </si>
  <si>
    <t>DE-SP0000331-000.057-020-D01/506</t>
  </si>
  <si>
    <t>DE-SP0000331-000.057-020-D01/507</t>
  </si>
  <si>
    <t>DE-SP0000331-000.057-020-D01/508</t>
  </si>
  <si>
    <t>DE-SP0000331-000.057-020-D01/509</t>
  </si>
  <si>
    <t>DE-SP0000331-000.057-020-D01/510</t>
  </si>
  <si>
    <t>DE-SP0000331-000.057-020-D01/511</t>
  </si>
  <si>
    <t>DE-SP0000331-000.057-020-D01/512</t>
  </si>
  <si>
    <t>DE-SP0000331-000.057-020-D01/513</t>
  </si>
  <si>
    <t>DE-SP0000331-000.057-020-D01/514</t>
  </si>
  <si>
    <t>DE-SP0000331-000.057-020-D01/515</t>
  </si>
  <si>
    <t>DE-SP0000331-000.057-020-D01/516</t>
  </si>
  <si>
    <t>DE-SP0000331-000.057-020-D01/517</t>
  </si>
  <si>
    <t>DE-SP0000331-000.057-020-D01/518</t>
  </si>
  <si>
    <t>DE-SP0000331-000.057-020-D01/519</t>
  </si>
  <si>
    <t>DE-SP0000331-000.057-020-D01/520</t>
  </si>
  <si>
    <t>DE-SP0000331-000.057-020-D01/521</t>
  </si>
  <si>
    <t>DE-SP0000331-000.057-020-D01/522</t>
  </si>
  <si>
    <t>DE-SP0000331-000.057-020-D01/523</t>
  </si>
  <si>
    <t>DE-SP0000331-000.057-020-D01/524</t>
  </si>
  <si>
    <t>DE-SP0000331-000.057-020-D01/525</t>
  </si>
  <si>
    <t>DE-SP0000331-000.057-020-D01/526</t>
  </si>
  <si>
    <t>DE-SP0000331-000.057-020-D01/527</t>
  </si>
  <si>
    <t>DE-SP0000331-000.057-020-D01/528</t>
  </si>
  <si>
    <t>DE-SP0000331-000.057-020-D01/529</t>
  </si>
  <si>
    <t>DE-SP0000331-000.057-020-D01/530</t>
  </si>
  <si>
    <t>DE-SP0000331-000.057-020-D01/531</t>
  </si>
  <si>
    <t>DE-SP0000331-000.057-020-D01/532</t>
  </si>
  <si>
    <t>DE-SP0000331-000.057-020-D01/533</t>
  </si>
  <si>
    <t>DE-SP0000331-000.057-020-D01/534</t>
  </si>
  <si>
    <t>DE-SP0000331-000.057-020-D01/535</t>
  </si>
  <si>
    <t>DE-SP0000331-000.057-020-D01/536</t>
  </si>
  <si>
    <t>DE-SP0000331-000.057-020-D01/537</t>
  </si>
  <si>
    <t>DE-SP0000331-000.057-020-D01/538</t>
  </si>
  <si>
    <t>DE-SP0000331-000.057-020-D01/539</t>
  </si>
  <si>
    <t>DE-SP0000331-000.057-020-D01/540</t>
  </si>
  <si>
    <t>MR_DER-1495_25</t>
  </si>
  <si>
    <t>MR_DER-1496_25</t>
  </si>
  <si>
    <t>MR_DER-1497_26</t>
  </si>
  <si>
    <t>MR_DER-1498_26</t>
  </si>
  <si>
    <t>MR_DER-1499_26</t>
  </si>
  <si>
    <t>CARACTERIZAÇÃO DAS ÁREAS DE EMPRÉSTIMO (AE) E DEPÓSITOS DE MATERIAIS EXCEDENTES (DME)</t>
  </si>
  <si>
    <t>RT-SP0000331-000.057-010-Q07/501</t>
  </si>
  <si>
    <t>RT-SP0000331-000.057-020-Q07/501</t>
  </si>
  <si>
    <t>MC-SP0000259-309.354-000-F07/002</t>
  </si>
  <si>
    <t>MC-SP0000259-309.354-000-F07/003</t>
  </si>
  <si>
    <t>MR_DER-1500_26</t>
  </si>
  <si>
    <t>MR_DER-1501_26</t>
  </si>
  <si>
    <t>MR_DER-1502_26</t>
  </si>
  <si>
    <t>MR_DER-1503_26</t>
  </si>
  <si>
    <t>MR_DER-1504_26</t>
  </si>
  <si>
    <t>MR_DER-1505_26</t>
  </si>
  <si>
    <t>MR_DER-1506_26</t>
  </si>
  <si>
    <t>MR_DER-1507_26</t>
  </si>
  <si>
    <t>MR_DER-1508_26</t>
  </si>
  <si>
    <t>MR_DER-1509_26</t>
  </si>
  <si>
    <t>MR_DER-1510_26</t>
  </si>
  <si>
    <t>MR_DER-1512_26</t>
  </si>
  <si>
    <t>MR_DER-1513_26</t>
  </si>
  <si>
    <t>MR_DER-1514_26</t>
  </si>
  <si>
    <t>MR_DER-1515_26</t>
  </si>
  <si>
    <t>MR_DER-1516_26</t>
  </si>
  <si>
    <t>MR_DER-1517_26</t>
  </si>
  <si>
    <t>MR_DER-1511_26</t>
  </si>
  <si>
    <t>MR_DER-1518_26</t>
  </si>
  <si>
    <t>MR_DER-1519_26</t>
  </si>
  <si>
    <t>MR_DER-1520_26</t>
  </si>
  <si>
    <t>MR_DER-1522_26</t>
  </si>
  <si>
    <t>MR_DER-1521_26</t>
  </si>
  <si>
    <t>MR_DER-1524_26</t>
  </si>
  <si>
    <t>MR_DER-1523_26</t>
  </si>
  <si>
    <t>MR_DER-1525_26</t>
  </si>
  <si>
    <t>MC-SP0000331-000.057-010-A09/501</t>
  </si>
  <si>
    <t>PL-SP0000331-000.057-010-A07/501</t>
  </si>
  <si>
    <t>MC-SP0000331-000.057-020-A09/501</t>
  </si>
  <si>
    <t>PL-SP0000331-000.057-020-A07/501</t>
  </si>
  <si>
    <t>MR_DER-1526_26</t>
  </si>
  <si>
    <t>MR_DER-1528_26</t>
  </si>
  <si>
    <t>RT-SP0000331-000.057-010-A09/501</t>
  </si>
  <si>
    <t>RT-SP0000331-000.057-010-A03/501</t>
  </si>
  <si>
    <t>MR_DER-1527_26</t>
  </si>
  <si>
    <t>MR_DER-1529_26</t>
  </si>
  <si>
    <t>MR_DER-1530_26</t>
  </si>
  <si>
    <t>MR_DER-1531_26</t>
  </si>
  <si>
    <t>MR_DER-1532_26</t>
  </si>
  <si>
    <t>MR_DER-1533_26</t>
  </si>
  <si>
    <t>MR_DER-1534_26</t>
  </si>
  <si>
    <t>MR_DER-1535_26</t>
  </si>
  <si>
    <t>MR_DER-1536_26</t>
  </si>
  <si>
    <t>MR_DER-1538_26</t>
  </si>
  <si>
    <t>MR_DER-1539_26</t>
  </si>
  <si>
    <t>MR_DER-1540_26</t>
  </si>
  <si>
    <t>MR_DER-1541_26</t>
  </si>
  <si>
    <t>MR_DER-1542_26</t>
  </si>
  <si>
    <t>MR_DER-1543_26</t>
  </si>
  <si>
    <t>MR_DER-1544_26</t>
  </si>
  <si>
    <t>MR_DER-1545_26</t>
  </si>
  <si>
    <t>MR_DER-1546_26</t>
  </si>
  <si>
    <t>MR_DER-1547_26</t>
  </si>
  <si>
    <t>MR_DER-1548_26</t>
  </si>
  <si>
    <t>MC-SP0000129-000.030-008-G09/503</t>
  </si>
  <si>
    <t>DE-SP0000249-025.045-100-H04/001</t>
  </si>
  <si>
    <t>DE-SP0000249-025.045-100-H04/002</t>
  </si>
  <si>
    <t>DE-SP0000249-025.045-100-H04/003</t>
  </si>
  <si>
    <t>DE-SP0000249-025.045-100-H04/004</t>
  </si>
  <si>
    <t>DE-SP0000249-025.045-000-H06/006</t>
  </si>
  <si>
    <t>DE-SP0000249-025.045-000-H06/007</t>
  </si>
  <si>
    <t>DE-SP0000249-025.045-000-H06/008</t>
  </si>
  <si>
    <t>DE-SP0000249-025.045-000-H06/009</t>
  </si>
  <si>
    <t>DE-SP0000249-025.045-000-H06/010</t>
  </si>
  <si>
    <t>DE-SP0000249-025.045-100-H06/001</t>
  </si>
  <si>
    <t>DE-SP0000249-025.045-100-H06/002</t>
  </si>
  <si>
    <t>DE-SP0000249-025.045-100-H06/003</t>
  </si>
  <si>
    <t>DE-SP0000249-025.045-100-H06/004</t>
  </si>
  <si>
    <t>MR_DER-1549_26</t>
  </si>
  <si>
    <t>MR_DER-1550_26</t>
  </si>
  <si>
    <t>MR_DER-1551_26</t>
  </si>
  <si>
    <t>MR_DER-1552_26</t>
  </si>
  <si>
    <t>MR_DER-1553_26</t>
  </si>
  <si>
    <t>RT-SP0000331-000.057-020-A03/501</t>
  </si>
  <si>
    <t>RT-SP0000331-000.057-020-A09/501</t>
  </si>
  <si>
    <t>DE-SP0000253-000.019-000-L07/028</t>
  </si>
  <si>
    <t>DE-SP0000253-000.019-000-L07/029</t>
  </si>
  <si>
    <t>RT-SP0000253-000.019-000-L09/001</t>
  </si>
  <si>
    <t>Relatório -Sinalização e Segurança</t>
  </si>
  <si>
    <t>MR_DER-1556_26</t>
  </si>
  <si>
    <t>DE-SP0000259-309.354-100-L07/001</t>
  </si>
  <si>
    <t>DE-SP0000259-309.354-100-L07/002</t>
  </si>
  <si>
    <t>DE-SP0000259-309.354-100-L07/003</t>
  </si>
  <si>
    <t>DE-SP0000259-309.354-100-L07/004</t>
  </si>
  <si>
    <t>DE-SP0000259-309.354-100-L07/005</t>
  </si>
  <si>
    <t>DE-SP0000259-309.354-100-L07/006</t>
  </si>
  <si>
    <t>DE-SP0000259-309.354-100-L07/007</t>
  </si>
  <si>
    <t>DE-SP0000259-309.354-100-L07/008</t>
  </si>
  <si>
    <t>DE-SP0000259-309.354-100-L07/009</t>
  </si>
  <si>
    <t>RT-SP0000259-309.354-000-L09/001</t>
  </si>
  <si>
    <t>MR_DER-1557_26</t>
  </si>
  <si>
    <t>MR_DER-1558_26</t>
  </si>
  <si>
    <t>MC-SP0000129-000.030-008-G09/504</t>
  </si>
  <si>
    <t>MR_DER-1537_26</t>
  </si>
  <si>
    <t>NOTA DE SERVIÇO</t>
  </si>
  <si>
    <t>DE-SP0000151-000.016-100-Q03/001</t>
  </si>
  <si>
    <t>DE-SP0000151-000.016-100-Q03/002</t>
  </si>
  <si>
    <t>MR_DER-1559_26</t>
  </si>
  <si>
    <t>MR_DER-1560_26</t>
  </si>
  <si>
    <t>MR_DER-1554_26</t>
  </si>
  <si>
    <t>MR_DER-1561_26</t>
  </si>
  <si>
    <t>DE-SP0000249-025.045-100-I01/001</t>
  </si>
  <si>
    <t>MR_DER-1562_26</t>
  </si>
  <si>
    <t>DE-SP0000249-025.045-100-I01/002</t>
  </si>
  <si>
    <t>DE-SP0000249-025.045-100-G09/001</t>
  </si>
  <si>
    <t>DE-SP0000249-025.045-100-G09/002</t>
  </si>
  <si>
    <t>DE-SP0000249-025.045-100-G09/003</t>
  </si>
  <si>
    <t>DE-SP0000249-025.045-100-G09/004</t>
  </si>
  <si>
    <t>MC-SP0000249-025.045-100-G09/001</t>
  </si>
  <si>
    <t>PROJETO GEOTÉCNICO - MURO DE GABIÃO Contorno</t>
  </si>
  <si>
    <t>MR_DER-1563_26</t>
  </si>
  <si>
    <t>Cancelado</t>
  </si>
  <si>
    <t>MR_DER-1564_26</t>
  </si>
  <si>
    <t>MR_DER-1565_26</t>
  </si>
  <si>
    <t>MR_DER-1566_26</t>
  </si>
  <si>
    <t>DE-SP0000249-025.045-001-G18/006</t>
  </si>
  <si>
    <t>MR_DER-1567_26</t>
  </si>
  <si>
    <t>MR_DER-1568_26</t>
  </si>
  <si>
    <t>DE-SP0000259-309.354-000-P02/001</t>
  </si>
  <si>
    <t>DE-SP0000259-309.354-000-P02/002</t>
  </si>
  <si>
    <t>DE-SP0000259-309.354-000-P02/003</t>
  </si>
  <si>
    <t>DE-SP0000259-309.354-000-P02/004</t>
  </si>
  <si>
    <t>DE-SP0000259-309.354-000-P02/005</t>
  </si>
  <si>
    <t>DE-SP0000259-309.354-000-P02/006</t>
  </si>
  <si>
    <t>DE-SP0000259-309.354-000-P02/007</t>
  </si>
  <si>
    <t>DE-SP0000259-309.354-000-P02/008</t>
  </si>
  <si>
    <t>DE-SP0000259-309.354-000-P02/009</t>
  </si>
  <si>
    <t>DE-SP0000259-309.354-000-P02/010</t>
  </si>
  <si>
    <t>DE-SP0000259-309.354-000-P02/011</t>
  </si>
  <si>
    <t>DE-SP0000259-309.354-000-P02/012</t>
  </si>
  <si>
    <t>DE-SP0000259-309.354-000-P02/013</t>
  </si>
  <si>
    <t>DE-SP0000259-309.354-000-P02/014</t>
  </si>
  <si>
    <t>DE-SP0000259-309.354-000-P02/015</t>
  </si>
  <si>
    <t>DE-SP0000259-309.354-000-P02/016</t>
  </si>
  <si>
    <t>DE-SP0000259-309.354-000-P02/017</t>
  </si>
  <si>
    <t>DE-SP0000259-309.354-000-P02/018</t>
  </si>
  <si>
    <t>DE-SP0000259-309.354-000-P02/019</t>
  </si>
  <si>
    <t>DE-SP0000259-309.354-000-P02/020</t>
  </si>
  <si>
    <t>DE-SP0000259-309.354-000-P02/021</t>
  </si>
  <si>
    <t>DE-SP0000259-309.354-000-P02/022</t>
  </si>
  <si>
    <t>DE-SP0000259-309.354-000-P02/023</t>
  </si>
  <si>
    <t>DE-SP0000259-309.354-000-P02/024</t>
  </si>
  <si>
    <t>DE-SP0000259-309.354-000-P02/025</t>
  </si>
  <si>
    <t>DE-SP0000259-309.354-000-P02/026</t>
  </si>
  <si>
    <t>DE-SP0000259-309.354-000-P02/027</t>
  </si>
  <si>
    <t>DE-SP0000259-309.354-000-P02/028</t>
  </si>
  <si>
    <t>DE-SP0000259-309.354-000-P02/029</t>
  </si>
  <si>
    <t>DE-SP0000259-309.354-000-P02/030</t>
  </si>
  <si>
    <t>DE-SP0000259-309.354-000-P02/031</t>
  </si>
  <si>
    <t>DE-SP0000259-309.354-000-P02/032</t>
  </si>
  <si>
    <t>DE-SP0000259-309.354-000-P02/033</t>
  </si>
  <si>
    <t>DE-SP0000259-309.354-000-P02/034</t>
  </si>
  <si>
    <t>DE-SP0000259-309.354-000-P02/035</t>
  </si>
  <si>
    <t>DE-SP0000259-309.354-000-P02/036</t>
  </si>
  <si>
    <t>DE-SP0000259-309.354-000-P02/037</t>
  </si>
  <si>
    <t>DE-SP0000259-309.354-000-P02/038</t>
  </si>
  <si>
    <t>DE-SP0000259-309.354-000-P02/039</t>
  </si>
  <si>
    <t>DE-SP0000259-309.354-000-P02/040</t>
  </si>
  <si>
    <t>DE-SP0000259-309.354-000-P02/041</t>
  </si>
  <si>
    <t>DE-SP0000259-309.354-000-P02/042</t>
  </si>
  <si>
    <t>DE-SP0000259-309.354-000-P02/043</t>
  </si>
  <si>
    <t>DE-SP0000259-309.354-000-P02/044</t>
  </si>
  <si>
    <t>DE-SP0000259-309.354-000-P02/045</t>
  </si>
  <si>
    <t>DE-SP0000259-309.354-000-P02/046</t>
  </si>
  <si>
    <t>DE-SP0000259-309.354-000-P02/047</t>
  </si>
  <si>
    <t>DE-SP0000259-309.354-000-P02/048</t>
  </si>
  <si>
    <t>DE-SP0000259-309.354-000-P02/049</t>
  </si>
  <si>
    <t>DE-SP0000259-309.354-000-P02/050</t>
  </si>
  <si>
    <t>DE-SP0000259-309.354-000-P02/051</t>
  </si>
  <si>
    <t>DE-SP0000259-309.354-000-P02/052</t>
  </si>
  <si>
    <t>DE-SP0000259-309.354-000-P02/053</t>
  </si>
  <si>
    <t>DE-SP0000259-309.354-000-P02/054</t>
  </si>
  <si>
    <t>DE-SP0000259-309.354-000-P02/055</t>
  </si>
  <si>
    <t>DE-SP0000259-309.354-000-P02/056</t>
  </si>
  <si>
    <t>DE-SP0000259-309.354-000-P02/057</t>
  </si>
  <si>
    <t>DE-SP0000259-309.354-000-P02/058</t>
  </si>
  <si>
    <t>DE-SP0000259-309.354-100-P02/001</t>
  </si>
  <si>
    <t>DE-SP0000259-309.354-100-P02/002</t>
  </si>
  <si>
    <t>DE-SP0000259-309.354-100-P02/003</t>
  </si>
  <si>
    <t>DE-SP0000259-309.354-100-P02/004</t>
  </si>
  <si>
    <t>DE-SP0000259-309.354-100-P02/005</t>
  </si>
  <si>
    <t>DE-SP0000259-309.354-200-P02/001</t>
  </si>
  <si>
    <t>DE-SP0000259-309.354-200-P02/002</t>
  </si>
  <si>
    <t>DE-SP0000259-309.354-200-P02/003</t>
  </si>
  <si>
    <t>DE-SP0000259-309.354-200-P02/004</t>
  </si>
  <si>
    <t>MR_DER-1555_26</t>
  </si>
  <si>
    <t>Cancelar</t>
  </si>
  <si>
    <t>MC-SP0000268-218.222-000-H09/001</t>
  </si>
  <si>
    <t>MEMORIAL DE CÁLCULO DE QUANTIDADES DE DRENAGEM</t>
  </si>
  <si>
    <t>MR_DER-1569_26</t>
  </si>
  <si>
    <t>MR_DER-1570_26</t>
  </si>
  <si>
    <t>RT-SP0000259-309.354-000-G13/012</t>
  </si>
  <si>
    <t>MR_DER-1571_26</t>
  </si>
  <si>
    <t>MR_DER-1572_26</t>
  </si>
  <si>
    <t>MR_DER-1573_26</t>
  </si>
  <si>
    <t>MC-SP0000129-000.030-001-G18/502</t>
  </si>
  <si>
    <t>MR_DER-1574_26</t>
  </si>
  <si>
    <t>MR_DER-1575_26</t>
  </si>
  <si>
    <t>MR_DER-1576_26</t>
  </si>
  <si>
    <t>MR_DER-1577_26</t>
  </si>
  <si>
    <t>RT-SP0000331-000.057-010-G15/501</t>
  </si>
  <si>
    <t>RT-SP0000331-000.057-020-G15/501</t>
  </si>
  <si>
    <t>MR_DER-1578_26</t>
  </si>
  <si>
    <t>MR_DER-1579_26</t>
  </si>
  <si>
    <t>MR_DER-1580_26</t>
  </si>
  <si>
    <t>MR_DER-1581_26</t>
  </si>
  <si>
    <t>MR_DER-1582_26</t>
  </si>
  <si>
    <t>MR_DER-1583_26</t>
  </si>
  <si>
    <t>DE-SP0000253-000.019-000-P02/001</t>
  </si>
  <si>
    <t>DE-SP0000253-000.019-000-P02/002</t>
  </si>
  <si>
    <t>MR_DER-1584_26</t>
  </si>
  <si>
    <t>MR_DER-1585_26</t>
  </si>
  <si>
    <t>DE-SP0000259-309.354-000-D01/004</t>
  </si>
  <si>
    <t>DE-SP0000259-309.354-000-D01/005</t>
  </si>
  <si>
    <t>DE-SP0000259-309.354-000-D01/006</t>
  </si>
  <si>
    <t>DE-SP0000259-309.354-000-D01/007</t>
  </si>
  <si>
    <t>DE-SP0000259-309.354-000-D01/008</t>
  </si>
  <si>
    <t>DE-SP0000259-309.354-000-D01/009</t>
  </si>
  <si>
    <t>DE-SP0000259-309.354-000-D01/010</t>
  </si>
  <si>
    <t>DE-SP0000259-309.354-000-D01/011</t>
  </si>
  <si>
    <t>DE-SP0000259-309.354-000-D01/012</t>
  </si>
  <si>
    <t>DE-SP0000259-309.354-000-D01/013</t>
  </si>
  <si>
    <t>DE-SP0000259-309.354-000-D01/014</t>
  </si>
  <si>
    <t>DE-SP0000259-309.354-000-D01/015</t>
  </si>
  <si>
    <t>DE-SP0000259-309.354-000-D01/016</t>
  </si>
  <si>
    <t>DE-SP0000259-309.354-000-D01/017</t>
  </si>
  <si>
    <t>DE-SP0000259-309.354-000-D01/018</t>
  </si>
  <si>
    <t>DE-SP0000259-309.354-000-D01/019</t>
  </si>
  <si>
    <t>DE-SP0000259-309.354-000-D01/020</t>
  </si>
  <si>
    <t>DE-SP0000259-309.354-000-D01/021</t>
  </si>
  <si>
    <t>DE-SP0000259-309.354-000-D01/022</t>
  </si>
  <si>
    <t>DE-SP0000259-309.354-000-D01/023</t>
  </si>
  <si>
    <t>DE-SP0000259-309.354-000-D01/024</t>
  </si>
  <si>
    <t>DE-SP0000259-309.354-000-D01/025</t>
  </si>
  <si>
    <t>DE-SP0000259-309.354-000-D01/026</t>
  </si>
  <si>
    <t>DE-SP0000259-309.354-000-D01/027</t>
  </si>
  <si>
    <t>DE-SP0000259-309.354-000-D01/028</t>
  </si>
  <si>
    <t>DE-SP0000259-309.354-000-D01/029</t>
  </si>
  <si>
    <t>DE-SP0000259-309.354-000-D01/030</t>
  </si>
  <si>
    <t>DE-SP0000259-309.354-000-D01/031</t>
  </si>
  <si>
    <t>DE-SP0000259-309.354-000-D01/032</t>
  </si>
  <si>
    <t>DE-SP0000259-309.354-000-D01/033</t>
  </si>
  <si>
    <t>DE-SP0000259-309.354-000-D01/034</t>
  </si>
  <si>
    <t>DE-SP0000259-309.354-000-D01/035</t>
  </si>
  <si>
    <t>DE-SP0000259-309.354-000-D01/036</t>
  </si>
  <si>
    <t>DE-SP0000259-309.354-000-D01/037</t>
  </si>
  <si>
    <t>DE-SP0000259-309.354-000-D01/038</t>
  </si>
  <si>
    <t>DE-SP0000259-309.354-000-D01/039</t>
  </si>
  <si>
    <t>DE-SP0000259-309.354-000-D01/040</t>
  </si>
  <si>
    <t>DE-SP0000259-309.354-000-D01/041</t>
  </si>
  <si>
    <t>DE-SP0000259-309.354-000-D01/042</t>
  </si>
  <si>
    <t>DE-SP0000259-309.354-000-D01/043</t>
  </si>
  <si>
    <t>DE-SP0000259-309.354-000-D01/044</t>
  </si>
  <si>
    <t>DE-SP0000259-309.354-000-D01/045</t>
  </si>
  <si>
    <t>DE-SP0000259-309.354-000-D01/046</t>
  </si>
  <si>
    <t>DE-SP0000259-309.354-000-D01/047</t>
  </si>
  <si>
    <t>DE-SP0000259-309.354-000-D01/048</t>
  </si>
  <si>
    <t>DE-SP0000259-309.354-000-D01/049</t>
  </si>
  <si>
    <t>DE-SP0000259-309.354-000-D01/050</t>
  </si>
  <si>
    <t>DE-SP0000259-309.354-000-D01/051</t>
  </si>
  <si>
    <t>DE-SP0000259-309.354-000-D01/052</t>
  </si>
  <si>
    <t>DE-SP0000259-309.354-000-D01/053</t>
  </si>
  <si>
    <t>DE-SP0000259-309.354-000-D01/054</t>
  </si>
  <si>
    <t>DE-SP0000259-309.354-000-D01/055</t>
  </si>
  <si>
    <t>DE-SP0000259-309.354-000-D01/056</t>
  </si>
  <si>
    <t>DE-SP0000259-309.354-000-D01/057</t>
  </si>
  <si>
    <t>DE-SP0000259-309.354-000-D01/058</t>
  </si>
  <si>
    <t>DE-SP0000259-309.354-000-D01/059</t>
  </si>
  <si>
    <t>DE-SP0000259-309.354-000-D01/060</t>
  </si>
  <si>
    <t>DE-SP0000259-309.354-000-D01/061</t>
  </si>
  <si>
    <t>DE-SP0000259-309.354-000-D01/062</t>
  </si>
  <si>
    <t>MR_DER-1586_26</t>
  </si>
  <si>
    <t>MR_DER-1587_26</t>
  </si>
  <si>
    <t>MR_DER-1588_26</t>
  </si>
  <si>
    <t>MR_DER-1589_26</t>
  </si>
  <si>
    <t>MR_DER-1590_26</t>
  </si>
  <si>
    <t>MR_DER-1591_26</t>
  </si>
  <si>
    <t>MR_DER-1592_26</t>
  </si>
  <si>
    <t>MR_DER-1593_26</t>
  </si>
  <si>
    <t>MR_DER-1594_26</t>
  </si>
  <si>
    <t>MR_DER-1595_26</t>
  </si>
  <si>
    <t>MR_DER-1596_26</t>
  </si>
  <si>
    <t>MR_DER-1597_26</t>
  </si>
  <si>
    <t>MR_DER-1598_26</t>
  </si>
  <si>
    <t>MR_DER-1599_26</t>
  </si>
  <si>
    <t>MR_DER-1600_26</t>
  </si>
  <si>
    <t>Memória de Quantidade Hidráulicos</t>
  </si>
  <si>
    <t>MC-SP0000331-000.057-010-H09/501</t>
  </si>
  <si>
    <t>MC-SP0000331-000.057-020-H09/501</t>
  </si>
  <si>
    <t>MC-SP0000129-000.030-007-G09/502</t>
  </si>
  <si>
    <t>MR_DER-1602_26</t>
  </si>
  <si>
    <t>MR_DER-1603_26</t>
  </si>
  <si>
    <t>MR_DER-1601_26</t>
  </si>
  <si>
    <t>MR_DER-1604_26</t>
  </si>
  <si>
    <t>MR_DER-1605_26</t>
  </si>
  <si>
    <t>MR_DER-1606_26</t>
  </si>
  <si>
    <t>MC-SP0000249-025.045-000-G18/002</t>
  </si>
  <si>
    <t>MR_DER-1607_26</t>
  </si>
  <si>
    <t>MR_DER-1608_26</t>
  </si>
  <si>
    <t>APROVADO COM RESALVAS</t>
  </si>
  <si>
    <t>DE-SP0000331-000.057-010-Q07/501</t>
  </si>
  <si>
    <t>DE-SP0000331-000.057-010-Q07/502</t>
  </si>
  <si>
    <t>DE-SP0000331-000.057-010-Q07/503</t>
  </si>
  <si>
    <t>DE-SP0000331-000.057-010-Q07/504</t>
  </si>
  <si>
    <t>DE-SP0000331-000.057-010-Q07/505</t>
  </si>
  <si>
    <t>DE-SP0000331-000.057-010-Q07/506</t>
  </si>
  <si>
    <t>DE-SP0000331-000.057-010-Q07/507</t>
  </si>
  <si>
    <t>DE-SP0000331-000.057-010-Q07/508</t>
  </si>
  <si>
    <t>DE-SP0000331-000.057-010-Q07/509</t>
  </si>
  <si>
    <t>DE-SP0000331-000.057-010-Q07/510</t>
  </si>
  <si>
    <t>DE-SP0000331-000.057-010-Q07/511</t>
  </si>
  <si>
    <t>DE-SP0000331-000.057-010-Q07/512</t>
  </si>
  <si>
    <t>DE-SP0000331-000.057-010-Q07/513</t>
  </si>
  <si>
    <t>DE-SP0000331-000.057-010-Q07/514</t>
  </si>
  <si>
    <t>DE-SP0000331-000.057-010-Q07/515</t>
  </si>
  <si>
    <t>DE-SP0000331-000.057-010-Q07/516</t>
  </si>
  <si>
    <t>DE-SP0000331-000.057-010-Q07/517</t>
  </si>
  <si>
    <t>DE-SP0000331-000.057-010-Q07/518</t>
  </si>
  <si>
    <t>DE-SP0000331-000.057-010-Q07/519</t>
  </si>
  <si>
    <t>PROJETO DE DME</t>
  </si>
  <si>
    <t>MR_DER-1609_26</t>
  </si>
  <si>
    <t>NOTAS DE SERVIÇO</t>
  </si>
  <si>
    <t>DE-SP0000331-000.057-020-Q07/501</t>
  </si>
  <si>
    <t>DE-SP0000331-000.057-020-Q07/502</t>
  </si>
  <si>
    <t>DE-SP0000331-000.057-020-Q07/503</t>
  </si>
  <si>
    <t>DE-SP0000331-000.057-020-Q07/504</t>
  </si>
  <si>
    <t>DE-SP0000331-000.057-020-Q07/505</t>
  </si>
  <si>
    <t>DE-SP0000331-000.057-020-Q07/506</t>
  </si>
  <si>
    <t>DE-SP0000331-000.057-020-Q07/507</t>
  </si>
  <si>
    <t>DE-SP0000331-000.057-020-Q07/508</t>
  </si>
  <si>
    <t>DE-SP0000331-000.057-020-Q07/509</t>
  </si>
  <si>
    <t>DE-SP0000331-000.057-020-Q07/510</t>
  </si>
  <si>
    <t>DE-SP0000331-000.057-020-Q07/511</t>
  </si>
  <si>
    <t>DE-SP0000331-000.057-020-Q07/512</t>
  </si>
  <si>
    <t>DE-SP0000331-000.057-020-Q07/513</t>
  </si>
  <si>
    <t>DE-SP0000331-000.057-020-Q07/514</t>
  </si>
  <si>
    <t>DE-SP0000331-000.057-020-Q07/515</t>
  </si>
  <si>
    <t>DE-SP0000331-000.057-020-Q07/516</t>
  </si>
  <si>
    <t>DE-SP0000331-000.057-020-Q07/517</t>
  </si>
  <si>
    <t>DE-SP0000331-000.057-020-Q07/518</t>
  </si>
  <si>
    <t>MR_DER-1610_26</t>
  </si>
  <si>
    <t>MR_DER-1611_26</t>
  </si>
  <si>
    <t>MC-SP0000268-218.222-000-L09/001</t>
  </si>
  <si>
    <t>MR_DER-1612_26</t>
  </si>
  <si>
    <t>DE-SP0000350-272.297-000-C10/001</t>
  </si>
  <si>
    <t>MR_DER-1613_26</t>
  </si>
  <si>
    <t>MR_DER-1614_26</t>
  </si>
  <si>
    <t>MR_DER-1615_26</t>
  </si>
  <si>
    <t>MR_DER-1616_26</t>
  </si>
  <si>
    <t>MR_DER-1617_26</t>
  </si>
  <si>
    <t>MR_DER-1618_26</t>
  </si>
  <si>
    <t>Planservi-Mauricio</t>
  </si>
  <si>
    <t>MR_DER-1619_26</t>
  </si>
  <si>
    <t>MR_DER-1620_26</t>
  </si>
  <si>
    <t>MR_DER-1621_26</t>
  </si>
  <si>
    <t>MR_DER-1634_26</t>
  </si>
  <si>
    <t>MR_DER-1636_26</t>
  </si>
  <si>
    <t>DE-SP0000259-309.354-000-G14/032</t>
  </si>
  <si>
    <t>DE-SP0000259-309.354-000-G14/033</t>
  </si>
  <si>
    <t>DE-SP0000259-309.354-000-G14/034</t>
  </si>
  <si>
    <t>DE-SP0000259-309.354-000-G14/035</t>
  </si>
  <si>
    <t>DE-SP0000259-309.354-000-G14/036</t>
  </si>
  <si>
    <t>MR_DER-1635_26</t>
  </si>
  <si>
    <t>MR_DER-1622_26</t>
  </si>
  <si>
    <t>MR_DER-1623_26</t>
  </si>
  <si>
    <t>MR_DER-1624_26</t>
  </si>
  <si>
    <t>MR_DER-1625_26</t>
  </si>
  <si>
    <t>MR_DER-1626_26</t>
  </si>
  <si>
    <t>DE-SP0000259-309.354-100-H04/001</t>
  </si>
  <si>
    <t>DE-SP0000259-309.354-100-H04/002</t>
  </si>
  <si>
    <t>DE-SP0000259-309.354-100-H04/003</t>
  </si>
  <si>
    <t>DE-SP0000259-309.354-100-H04/004</t>
  </si>
  <si>
    <t>DE-SP0000259-309.354-100-H04/005</t>
  </si>
  <si>
    <t>DE-SP0000259-309.354-200-H04/001</t>
  </si>
  <si>
    <t>DE-SP0000259-309.354-200-H04/002</t>
  </si>
  <si>
    <t>DE-SP0000259-309.354-200-H04/003</t>
  </si>
  <si>
    <t>DE-SP0000259-309.354-200-H04/004</t>
  </si>
  <si>
    <t>DE-SP0000259-309.354-100-H06/001</t>
  </si>
  <si>
    <t>DE-SP0000259-309.354-100-H06/002</t>
  </si>
  <si>
    <t>DE-SP0000259-309.354-100-H06/003</t>
  </si>
  <si>
    <t>DE-SP0000259-309.354-200-H06/001</t>
  </si>
  <si>
    <t>DE-SP0000259-309.354-000-H07/001</t>
  </si>
  <si>
    <t>MR_DER-1637_26</t>
  </si>
  <si>
    <t>MR_DER-1638_26</t>
  </si>
  <si>
    <t>MR_DER-1630_26</t>
  </si>
  <si>
    <t>MR.DER-1627_26</t>
  </si>
  <si>
    <t>MR.DER-1628_26</t>
  </si>
  <si>
    <t>MR.DER-1629_26</t>
  </si>
  <si>
    <t>MR_DER-1631_26</t>
  </si>
  <si>
    <t>MR_DER-1632_26</t>
  </si>
  <si>
    <t>MR_DER-1633_26</t>
  </si>
  <si>
    <t>DE-SPA045127-000.006-000-Q03/003</t>
  </si>
  <si>
    <t>DE-SPA045127-000.006-000-Q03/004</t>
  </si>
  <si>
    <t>Planservi-Planvia</t>
  </si>
  <si>
    <t>Planservi-Guilherme Simões</t>
  </si>
  <si>
    <t>MR_DER-1639_26</t>
  </si>
  <si>
    <t>Memória de Cálculo de Quantidades - ESTUDO DE ALTERNATIVAS – FUNDAÇÃO DE GALERIA</t>
  </si>
  <si>
    <t>MC-SP0000249-025.045-000-G15/001</t>
  </si>
  <si>
    <t>MR_DER-1640_26</t>
  </si>
  <si>
    <t>MR_DER-1641_26</t>
  </si>
  <si>
    <t>PROJETO GEOTÉCNICO - TRATAMENTO DA FUNDAÇÃO DE ATERRO</t>
  </si>
  <si>
    <t>DE-SP0000249-025.045-100-G18/001</t>
  </si>
  <si>
    <t>DE-SP0000249-025.045-100-G18/002</t>
  </si>
  <si>
    <t>DE-SP0000249-025.045-100-G18/003</t>
  </si>
  <si>
    <t>DE-SP0000249-025.045-100-G18/004</t>
  </si>
  <si>
    <t>DE-SP0000249-025.045-100-G18/005</t>
  </si>
  <si>
    <t>DE-SP0000249-025.045-100-G18/006</t>
  </si>
  <si>
    <t>DE-SP0000249-025.045-100-G18/007</t>
  </si>
  <si>
    <t>DE-SP0000249-025.045-100-G18/008</t>
  </si>
  <si>
    <t>DE-SP0000249-025.045-100-G18/009</t>
  </si>
  <si>
    <t>MC-SP0000249-025.045-100-G18/001</t>
  </si>
  <si>
    <t>MR_DER-1642_26</t>
  </si>
  <si>
    <t>NÃO APROVADOS</t>
  </si>
  <si>
    <t xml:space="preserve">A3 </t>
  </si>
  <si>
    <t xml:space="preserve"> B1</t>
  </si>
  <si>
    <t xml:space="preserve"> A3</t>
  </si>
  <si>
    <t xml:space="preserve"> B1 </t>
  </si>
  <si>
    <t xml:space="preserve">B1 </t>
  </si>
  <si>
    <t>MR_DER-1643_26</t>
  </si>
  <si>
    <t>MR_DER-1644_26</t>
  </si>
  <si>
    <t>MR_DER-1645_26</t>
  </si>
  <si>
    <t>MR_DER-1628_26</t>
  </si>
  <si>
    <t>MR_DER-1646_26</t>
  </si>
  <si>
    <t>AROVADO</t>
  </si>
  <si>
    <t>MR_DER-1647_26</t>
  </si>
  <si>
    <t xml:space="preserve">Finalizado com assinatura digital </t>
  </si>
  <si>
    <t>MR_DER-1648_26</t>
  </si>
  <si>
    <t>MR_DER-1649_26</t>
  </si>
  <si>
    <t>MR_DER-1650_26</t>
  </si>
  <si>
    <t>MR_DER-1651_26</t>
  </si>
  <si>
    <t>MR_DER-1652_26</t>
  </si>
  <si>
    <t>MC-SP0000259-309.354-000-P09/002</t>
  </si>
  <si>
    <t>MR_DER-1653_26</t>
  </si>
  <si>
    <t>MR_DER-1655_26</t>
  </si>
  <si>
    <t>MR_DER-1654_26</t>
  </si>
  <si>
    <t>MR_DER-1656_26</t>
  </si>
  <si>
    <t>DE-SP0000253-000.019-000-H04/028</t>
  </si>
  <si>
    <t>DE-SP0000253-000.019-000-H04/029</t>
  </si>
  <si>
    <t>DE-SP0000253-000.019-000-H06/005</t>
  </si>
  <si>
    <t>DE-SP0000253-000.019-000-H06/006</t>
  </si>
  <si>
    <t>DE-SP0000253-000.019-000-H06/007</t>
  </si>
  <si>
    <t>DE-SP0000253-000.019-000-H06/008</t>
  </si>
  <si>
    <t>DE-SP0000253-000.019-000-H06/009</t>
  </si>
  <si>
    <t>DE-SP0000253-000.019-000-H06/010</t>
  </si>
  <si>
    <t>DE-SP0000253-000.019-000-H06/011</t>
  </si>
  <si>
    <t>DE-SP0000253-000.019-000-H06/012</t>
  </si>
  <si>
    <t>DE-SP0000253-000.019-000-H06/013</t>
  </si>
  <si>
    <t>MR_DER-1657_26</t>
  </si>
  <si>
    <t>DE-SPA045127-000.006-000-P02/001</t>
  </si>
  <si>
    <t>DE-SPA045127-000.006-000-P02/002</t>
  </si>
  <si>
    <t>DE-SPA045127-000.006-000-P02/003</t>
  </si>
  <si>
    <t>DE-SPA045127-000.006-000-P02/004</t>
  </si>
  <si>
    <t>DE-SPA045127-000.006-000-P02/005</t>
  </si>
  <si>
    <t>DE-SPA045127-000.006-000-P02/006</t>
  </si>
  <si>
    <t>DE-SPA045127-000.006-000-P02/007</t>
  </si>
  <si>
    <t>DE-SPA045127-000.006-000-P02/008</t>
  </si>
  <si>
    <t>MR_DER-1658_26</t>
  </si>
  <si>
    <t>NS-SP0000259-309.354-000-P01/010</t>
  </si>
  <si>
    <t>NS-SP0000259-309.354-000-P01/011</t>
  </si>
  <si>
    <t>NS-SP0000259-309.354-000-P01/012</t>
  </si>
  <si>
    <t>NS-SP0000259-309.354-000-P01/013</t>
  </si>
  <si>
    <t>NS-SP0000259-309.354-000-P01/014</t>
  </si>
  <si>
    <t>MR_DER-1659_26</t>
  </si>
  <si>
    <t>MR_DER-1660_26</t>
  </si>
  <si>
    <t>DE-SP0000350-272.297-000-P02/001</t>
  </si>
  <si>
    <t>DE-SP0000350-272.297-000-P02/002</t>
  </si>
  <si>
    <t>DE-SP0000350-272.297-000-P02/003</t>
  </si>
  <si>
    <t>DE-SP0000350-272.297-000-P02/004</t>
  </si>
  <si>
    <t>DE-SP0000350-272.297-000-P02/005</t>
  </si>
  <si>
    <t>DE-SP0000350-272.297-000-P02/006</t>
  </si>
  <si>
    <t>DE-SP0000350-272.297-000-P02/007</t>
  </si>
  <si>
    <t>DE-SP0000350-272.297-000-P02/008</t>
  </si>
  <si>
    <t>DE-SP0000350-272.297-000-P02/009</t>
  </si>
  <si>
    <t>DE-SP0000350-272.297-000-P02/010</t>
  </si>
  <si>
    <t>DE-SP0000350-272.297-000-P02/011</t>
  </si>
  <si>
    <t>DE-SP0000350-272.297-000-P02/012</t>
  </si>
  <si>
    <t>DE-SP0000350-272.297-000-P02/013</t>
  </si>
  <si>
    <t>DE-SP0000350-272.297-000-P02/014</t>
  </si>
  <si>
    <t>DE-SP0000350-272.297-000-P02/015</t>
  </si>
  <si>
    <t>DE-SP0000350-272.297-000-P02/016</t>
  </si>
  <si>
    <t>DE-SP0000350-272.297-000-P02/017</t>
  </si>
  <si>
    <t>DE-SP0000350-272.297-000-P02/018</t>
  </si>
  <si>
    <t>DE-SP0000350-272.297-000-P02/019</t>
  </si>
  <si>
    <t>DE-SP0000350-272.297-000-P02/020</t>
  </si>
  <si>
    <t>DE-SP0000350-272.297-000-P02/021</t>
  </si>
  <si>
    <t>DE-SP0000350-272.297-000-P02/022</t>
  </si>
  <si>
    <t>DE-SP0000350-272.297-000-P02/023</t>
  </si>
  <si>
    <t>DE-SP0000350-272.297-000-P02/024</t>
  </si>
  <si>
    <t>DE-SP0000350-272.297-000-P02/025</t>
  </si>
  <si>
    <t>DE-SP0000350-272.297-000-P02/026</t>
  </si>
  <si>
    <t>DE-SP0000350-272.297-000-P02/027</t>
  </si>
  <si>
    <t>DE-SP0000350-272.297-000-P02/028</t>
  </si>
  <si>
    <t>DE-SP0000350-272.297-000-P02/029</t>
  </si>
  <si>
    <t>DE-SP0000350-272.297-000-P02/030</t>
  </si>
  <si>
    <t>DE-SP0000350-272.297-000-P02/031</t>
  </si>
  <si>
    <t>DE-SP0000350-272.297-000-P02/032</t>
  </si>
  <si>
    <t>DE-SP0000350-272.297-000-P02/033</t>
  </si>
  <si>
    <t>DE-SP0000350-272.297-000-P05/005</t>
  </si>
  <si>
    <t>DE-SP0000350-272.297-000-P05/006</t>
  </si>
  <si>
    <t>DE-SP0000350-272.297-000-P07/002</t>
  </si>
  <si>
    <t>MR_DER-1661_26</t>
  </si>
  <si>
    <t>MR_DER-1662_26</t>
  </si>
  <si>
    <t>DE-SP0000253-000.019-000-G12/028</t>
  </si>
  <si>
    <t>DE-SP0000253-000.019-000-G12/029</t>
  </si>
  <si>
    <t>MR_DER-1663_26</t>
  </si>
  <si>
    <t>Planservi-Regis</t>
  </si>
  <si>
    <t>DE-SP0000249-025.045-100-H01/001</t>
  </si>
  <si>
    <t>Planservi-Celso</t>
  </si>
  <si>
    <t>MD-SPA045127-000.006-000-Q05/001</t>
  </si>
  <si>
    <t>DE-SP0000253-000.019-000-G14/001</t>
  </si>
  <si>
    <t>DE-SP0000249-025.045-100-L01/001</t>
  </si>
  <si>
    <t>DE-SP0000249-025.045-100-L02/001</t>
  </si>
  <si>
    <t>DE-SP0000249-025.045-100-L02/002</t>
  </si>
  <si>
    <t>DE-SP0000249-025.045-100-L03/001</t>
  </si>
  <si>
    <t>DE-SP0000249-025.045-100-L07/001</t>
  </si>
  <si>
    <t>DE-SP0000249-025.045-100-L07/002</t>
  </si>
  <si>
    <t>DE-SP0000249-025.045-100-L07/003</t>
  </si>
  <si>
    <t>DE-SP0000249-025.045-100-L07/004</t>
  </si>
  <si>
    <t>MC-SP0000249-025.045-100-L09/001</t>
  </si>
  <si>
    <t>RT-SP0000249-025.045-100-L09/001</t>
  </si>
  <si>
    <t>MR_DER-1664_26</t>
  </si>
  <si>
    <t>MR_DER-1665_26</t>
  </si>
  <si>
    <t>RT-SPA045127-000.006-000-L09/001</t>
  </si>
  <si>
    <t>MR_DER-1666_26</t>
  </si>
  <si>
    <t>MR_DER-1667_26</t>
  </si>
  <si>
    <t>MR_DER-1668_26</t>
  </si>
  <si>
    <t>MR_DER-1669_26</t>
  </si>
  <si>
    <t>MR_DER-1670_26</t>
  </si>
  <si>
    <t>MR_DER-1671_26</t>
  </si>
  <si>
    <t>MR_DER-1672_26</t>
  </si>
  <si>
    <t>MR_DER-1673_26</t>
  </si>
  <si>
    <t>Planservi-Provia</t>
  </si>
  <si>
    <t>MR_DER-1674_26</t>
  </si>
  <si>
    <t>Planservi-provia</t>
  </si>
  <si>
    <t>MR_DER-1675_26</t>
  </si>
  <si>
    <t>MR_DER-1677_26</t>
  </si>
  <si>
    <t>MC-SPA045127-000.006-000-C10/001</t>
  </si>
  <si>
    <t>RELATÓRIO DE COMPARAÇÃO - PONTE SOBRE O CÓRREGO JOAQUIM BENTO - KM 002+480M</t>
  </si>
  <si>
    <t>MR_DER-1679_26</t>
  </si>
  <si>
    <t>MR_DER-1678_26</t>
  </si>
  <si>
    <t>MR_DER-1676_26</t>
  </si>
  <si>
    <t>Planservi-Geraldo</t>
  </si>
  <si>
    <t>MC-SP0000097-000.013-001-S16/501</t>
  </si>
  <si>
    <t>Plansevi- Flaviane</t>
  </si>
  <si>
    <t>MR_DER-1681_26</t>
  </si>
  <si>
    <t>MR_DER-1682_26</t>
  </si>
  <si>
    <t>MR_DER-1687_26</t>
  </si>
  <si>
    <t>MR_DER-1686_26</t>
  </si>
  <si>
    <t>MR_DER-1688_26</t>
  </si>
  <si>
    <t>MR_DER-1684_26</t>
  </si>
  <si>
    <t>MR_DER-1685_26</t>
  </si>
  <si>
    <t>MR_DER-1680_26</t>
  </si>
  <si>
    <t>MR_DER-1683_26</t>
  </si>
  <si>
    <t>DE-SP0000350-272.297-001-C01/001</t>
  </si>
  <si>
    <t>DE-SP0000350-272.297-001-C01/002</t>
  </si>
  <si>
    <t>DE-SP0000350-272.297-001-C01/003</t>
  </si>
  <si>
    <t>DE-SP0000350-272.297-001-C01/004</t>
  </si>
  <si>
    <t>DE-SP0000350-272.297-001-C01/005</t>
  </si>
  <si>
    <t>DE-SP0000350-272.297-001-C01/006</t>
  </si>
  <si>
    <t>DE-SP0000350-272.297-001-C01/007</t>
  </si>
  <si>
    <t>DE-SP0000350-272.297-001-C01/008</t>
  </si>
  <si>
    <t>DE-SP0000350-272.297-001-C01/009</t>
  </si>
  <si>
    <t>DE-SP0000350-272.297-001-C01/010</t>
  </si>
  <si>
    <t>DE-SP0000350-272.297-001-C01/011</t>
  </si>
  <si>
    <t>DE-SP0000350-272.297-001-C01/012</t>
  </si>
  <si>
    <t>DE-SP0000350-272.297-001-C01/013</t>
  </si>
  <si>
    <t>DE-SP0000350-272.297-001-C01/014</t>
  </si>
  <si>
    <t>DE-SP0000350-272.297-001-C01/015</t>
  </si>
  <si>
    <t>DE-SP0000350-272.297-001-C01/016</t>
  </si>
  <si>
    <t>DE-SP0000350-272.297-001-C01/017</t>
  </si>
  <si>
    <t>DE-SP0000350-272.297-001-C01/018</t>
  </si>
  <si>
    <t>PROJETO EXECUTIVO DE ESTRUTURAS -ALARGAMENTO DA PONTE SOBRE O RIO GUAXUPÉ</t>
  </si>
  <si>
    <t>PROJETO EXECUTIVO DE ESTRUTURAS -ALARGAMENTO DA PONTE SOBRE O RIO GUAXUPÉ km 280+950</t>
  </si>
  <si>
    <t>PROJETO EXECUTIVO DE ESTRUTURAS -ALARGAMENTO DA PONTE SOBRE O RIO GUAXUPÉ km 280+951</t>
  </si>
  <si>
    <t>PROJETO EXECUTIVO DE ESTRUTURAS -ALARGAMENTO DA PONTE SOBRE O RIO GUAXUPÉ km 280+952</t>
  </si>
  <si>
    <t>PROJETO EXECUTIVO DE ESTRUTURAS -ALARGAMENTO DA PONTE SOBRE O RIO GUAXUPÉ km 280+953</t>
  </si>
  <si>
    <t>PROJETO EXECUTIVO DE ESTRUTURAS -ALARGAMENTO DA PONTE SOBRE O RIO GUAXUPÉ km 280+954</t>
  </si>
  <si>
    <t>PROJETO EXECUTIVO DE ESTRUTURAS -ALARGAMENTO DA PONTE SOBRE O RIO GUAXUPÉ km 280+955</t>
  </si>
  <si>
    <t>PROJETO EXECUTIVO DE ESTRUTURAS -ALARGAMENTO DA PONTE SOBRE O RIO GUAXUPÉ km 280+956</t>
  </si>
  <si>
    <t>PROJETO EXECUTIVO DE ESTRUTURAS -ALARGAMENTO DA PONTE SOBRE O RIO GUAXUPÉ km 280+957</t>
  </si>
  <si>
    <t>MC-SP0000350-272.297-001-C01/001</t>
  </si>
  <si>
    <t>MEMÓRIA DE CÁLCULO DE ESTRUTURAS DA INFRA, MESO E  SUPERESTRUTURA – ALARGAMENTO DA PONTE SOBRE O RIO GUAXUPÉ KM280+950 SUPERESTRUTURA</t>
  </si>
  <si>
    <t>MC-SP0000350-272.297-001-C01/002</t>
  </si>
  <si>
    <t>MC-SP0000350-272.297-001-C01/003</t>
  </si>
  <si>
    <t>MR_DER-1690_26</t>
  </si>
  <si>
    <t>MR_DER-1689_26</t>
  </si>
  <si>
    <t>MR_DER-1694_26</t>
  </si>
  <si>
    <t>MR_DER-1691_26</t>
  </si>
  <si>
    <t>MR_DER-1692_26</t>
  </si>
  <si>
    <t>DE-SP0000259-309.354-000-Q03/012</t>
  </si>
  <si>
    <t>DE-SP0000259-309.354-000-Q03/013</t>
  </si>
  <si>
    <t>DE-SP0000259-309.354-000-Q03/014</t>
  </si>
  <si>
    <t>DE-SP0000259-309.354-000-Q03/015</t>
  </si>
  <si>
    <t>DE-SP0000259-309.354-000-Q03/016</t>
  </si>
  <si>
    <t>DE-SP0000259-309.354-000-Q03/017</t>
  </si>
  <si>
    <t>MR_DER-1696_26</t>
  </si>
  <si>
    <t>DE-SPA045127-000.006-000-D01/001</t>
  </si>
  <si>
    <t>DE-SPA045127-000.006-000-D01/002</t>
  </si>
  <si>
    <t>DE-SPA045127-000.006-000-D01/003</t>
  </si>
  <si>
    <t>DE-SPA045127-000.006-000-D01/004</t>
  </si>
  <si>
    <t>DE-SPA045127-000.006-000-D01/005</t>
  </si>
  <si>
    <t>DE-SPA045127-000.006-000-D01/006</t>
  </si>
  <si>
    <t>DE-SPA045127-000.006-000-D01/007</t>
  </si>
  <si>
    <t>DE-SPA045127-000.006-000-D01/008</t>
  </si>
  <si>
    <t>MR_DER-1695_26</t>
  </si>
  <si>
    <t>MR_DER-1697_26</t>
  </si>
  <si>
    <t>MR_DER-1698_26</t>
  </si>
  <si>
    <t>DE-SP0000249-025.045-000-G18/006</t>
  </si>
  <si>
    <t>MR_DER-1699_26</t>
  </si>
  <si>
    <t>DE-SP0000259-309.354-000-H06/008</t>
  </si>
  <si>
    <t>DE-SP0000259-309.354-000-H06/009</t>
  </si>
  <si>
    <t>DE-SP0000259-309.354-000-H06/010</t>
  </si>
  <si>
    <t>MR_DER-1700_26</t>
  </si>
  <si>
    <t>MR_DER-1701_26</t>
  </si>
  <si>
    <t>MR_DER-1702_26</t>
  </si>
  <si>
    <t>DE-SPA045127-000.006-000-H06/003</t>
  </si>
  <si>
    <t>DE-SPA045127-000.006-000-F10/001</t>
  </si>
  <si>
    <t>MC-SPA045127-000.006-000-F07/002</t>
  </si>
  <si>
    <t>MR_DER-1703_26</t>
  </si>
  <si>
    <t>MR_DER-1704_26</t>
  </si>
  <si>
    <t>MR_DER-1705_26</t>
  </si>
  <si>
    <t xml:space="preserve">Planservi - Mariana </t>
  </si>
  <si>
    <t>MR_DER-1706_26</t>
  </si>
  <si>
    <t>Plasnervi-Flaviane</t>
  </si>
  <si>
    <t>MR_DER-1707_26</t>
  </si>
  <si>
    <t>MR_DER-1708_26</t>
  </si>
  <si>
    <t>MR_DER-1709_26</t>
  </si>
  <si>
    <t>MR_DER-1710_26</t>
  </si>
  <si>
    <t>MR_DER-1711_26</t>
  </si>
  <si>
    <t>MC-SP0000350-272.297-001-G15/001</t>
  </si>
  <si>
    <t>MR_DER-1712_26</t>
  </si>
  <si>
    <t>MR_DER-1713_26</t>
  </si>
  <si>
    <t>DE-SP0000350-272.297-001-G09/001</t>
  </si>
  <si>
    <t>DE-SP0000350-272.297-001-G09/002</t>
  </si>
  <si>
    <t>DE-SP0000350-272.297-001-G09/003</t>
  </si>
  <si>
    <t>DE-SP0000350-272.297-001-G09/004</t>
  </si>
  <si>
    <t>DE-SP0000350-272.297-001-G09/005</t>
  </si>
  <si>
    <t>MC-SP0000350-272.297-001-G09/001</t>
  </si>
  <si>
    <t>PROJETO GEOTÉCNICO - SOLO GRAMPEADO DO EIXO 100 - Km 287+000
PLANTA E VISTA FRONTAL</t>
  </si>
  <si>
    <t>PROJETO GEOTÉCNICO - SOLO GRAMPEADO DO EIXO 100 - Km 287+000
SEÇÕES 1/2</t>
  </si>
  <si>
    <t>PROJETO GEOTÉCNICO - SOLO GRAMPEADO DO EIXO 100 - Km 287+000
SEÇÕES 2/2</t>
  </si>
  <si>
    <t>PROJETO GEOTÉCNICO - SOLO GRAMPEADO DO EIXO 100 - Km 287+000
DETALHES 1/2</t>
  </si>
  <si>
    <t>PROJETO GEOTÉCNICO - SOLO GRAMPEADO DO EIXO 100 - Km 287+000
DETALHES 2/2</t>
  </si>
  <si>
    <t>MEMÓRIA DE CÁLCULO SOLO GRAMPEADO – KM 287</t>
  </si>
  <si>
    <t>MR_DER-1714_26</t>
  </si>
  <si>
    <t>MR_DER-1693_26</t>
  </si>
  <si>
    <t>Memoria de calculo</t>
  </si>
  <si>
    <t>MC-SP0000129-000.030-000-C03/501</t>
  </si>
  <si>
    <t>MR_DER-1715_26</t>
  </si>
  <si>
    <t>MR_DER-1716_26</t>
  </si>
  <si>
    <t>MR_DER-1717_26</t>
  </si>
  <si>
    <t>MR_DER-1719_26</t>
  </si>
  <si>
    <t>MR_DER-1720_26</t>
  </si>
  <si>
    <t>MÉTODO CONSTRUTIVO DO ATERRO NO TRECHO DA GALERIA EXISTENTE</t>
  </si>
  <si>
    <t>MR_DER-1718_26</t>
  </si>
  <si>
    <t>DE-SP0000249-025.045-000-G08/001</t>
  </si>
  <si>
    <t>DE-SP0000249-025.045-100-G08/001</t>
  </si>
  <si>
    <t>MR_DER-1721_26</t>
  </si>
  <si>
    <t>MR_DER-1722_26</t>
  </si>
  <si>
    <t>DE-SP0000350-272.297-002-G09/001</t>
  </si>
  <si>
    <t>DE-SP0000350-272.297-002-G09/002</t>
  </si>
  <si>
    <t>DE-SP0000350-272.297-002-G09/003</t>
  </si>
  <si>
    <t>MC-SP0000350-272.297-002-G09/001</t>
  </si>
  <si>
    <t>PROJETO GEOTÉCNICO - MURO DE GABIÃO</t>
  </si>
  <si>
    <t>MEMORIA DE CALCULO  - MURO DE GABIÃO</t>
  </si>
  <si>
    <t>MR_DER-1723_26</t>
  </si>
  <si>
    <t>MR_DER-1725_26</t>
  </si>
  <si>
    <t>MR_DER-1726_26</t>
  </si>
  <si>
    <t>MR_DER-1727_26</t>
  </si>
  <si>
    <t>ESTUDO PRELIMINAR DE ESTRUTURAS - NOVA PONTE SOBRE O CÓRREGO JOAQUIM BENTO (km 2,5)
IMPLANTAÇÃO - PLANTA, PERFIL LONGITUDINAL E SEÇÃO TIPO</t>
  </si>
  <si>
    <t>DE-SPA045127-000.006-000-C10/001</t>
  </si>
  <si>
    <t>MR_DER-1724_26</t>
  </si>
  <si>
    <t>DE-SPA045127-000.006-000-F10/002</t>
  </si>
  <si>
    <t>MR_DER-1729_26</t>
  </si>
  <si>
    <t>MR_DER-1730_26</t>
  </si>
  <si>
    <t>MR_DER-1731_26</t>
  </si>
  <si>
    <t>MR_DER-1732_26</t>
  </si>
  <si>
    <t>MR_DER-1733_26</t>
  </si>
  <si>
    <t>MR_DER-1734_26</t>
  </si>
  <si>
    <t>MR_DER-1735_26</t>
  </si>
  <si>
    <t>MR_DER-1736_26</t>
  </si>
  <si>
    <t>MR_DER-1737_26</t>
  </si>
  <si>
    <t>MR_DER-1738_26</t>
  </si>
  <si>
    <t>MR_DER-1739_26</t>
  </si>
  <si>
    <t>MR_DER-1740_26</t>
  </si>
  <si>
    <t>DE-SP0000253-000.019-000-F03/003</t>
  </si>
  <si>
    <t>DE-SP0000253-000.019-000-F03/004</t>
  </si>
  <si>
    <t>MR_DER-1741_26</t>
  </si>
  <si>
    <t>MR_DER-1742_26</t>
  </si>
  <si>
    <t>MR_DER-1743_26</t>
  </si>
  <si>
    <t>MR_DER-1744_26</t>
  </si>
  <si>
    <t>MR_DER-1746_26</t>
  </si>
  <si>
    <t>Planservi-Juliana Lima</t>
  </si>
  <si>
    <t>MR_DER-1747_26</t>
  </si>
  <si>
    <t>MR_DER-1748_26</t>
  </si>
  <si>
    <t>MR_DER-1749_26</t>
  </si>
  <si>
    <t>MR_DER-1745_26</t>
  </si>
  <si>
    <t>MR_DER-1751_26</t>
  </si>
  <si>
    <t>MR_DER-1752_26</t>
  </si>
  <si>
    <t>MR_DER-1750_26</t>
  </si>
  <si>
    <t>Planservi-Leo</t>
  </si>
  <si>
    <t>MR_DER-1753_26</t>
  </si>
  <si>
    <t>MR_DER-1758_26</t>
  </si>
  <si>
    <t>MR_DER-1759_26</t>
  </si>
  <si>
    <t>MR_DER-1757_26</t>
  </si>
  <si>
    <t>MR_DER-1760_26</t>
  </si>
  <si>
    <t>RT-SP0000253-000.019-000-G13/007</t>
  </si>
  <si>
    <t>MR_DER-1761_26</t>
  </si>
  <si>
    <t>MR_DER-1762_26</t>
  </si>
  <si>
    <t>MR_DER-1763_26</t>
  </si>
  <si>
    <t>MR_DER-1764_26</t>
  </si>
  <si>
    <t>MR_DER-1765_26</t>
  </si>
  <si>
    <t>MR_DER-1766_26</t>
  </si>
  <si>
    <t>MC-SP0000249-025.045-000-G15/002</t>
  </si>
  <si>
    <t>MC-SP0000249-025.045-100-G15/001</t>
  </si>
  <si>
    <t>MEMÓRIA DE CÁLCULO – FUNDAÇÃO DE GALERIAS</t>
  </si>
  <si>
    <t>MR_DER-1768_26</t>
  </si>
  <si>
    <t>MR_DER-1755_26</t>
  </si>
  <si>
    <t>MR_DER-1769_26</t>
  </si>
  <si>
    <t>MR_DER-1770_26</t>
  </si>
  <si>
    <t>MR_DER-1771_26</t>
  </si>
  <si>
    <t>MR_DER-1773_26</t>
  </si>
  <si>
    <t>MR_DER-1772_26</t>
  </si>
  <si>
    <t>MR_DER-1767_26</t>
  </si>
  <si>
    <t>MR_DER-1774_26</t>
  </si>
  <si>
    <t>MR_DER-1775_26</t>
  </si>
  <si>
    <t>MR_DER-1776_26</t>
  </si>
  <si>
    <t>MR_DER-1777_26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</si>
</sst>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b/>
      <sz val="9"/>
      <color indexed="81"/>
      <name val="Segoe UI"/>
      <family val="2"/>
    </font>
    <font>
      <u/>
      <sz val="9"/>
      <name val="Arial"/>
      <family val="2"/>
    </font>
    <font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name val="Arial Nova"/>
      <family val="2"/>
    </font>
    <font>
      <sz val="10"/>
      <name val="Arial Nova"/>
      <family val="2"/>
    </font>
    <font>
      <b/>
      <sz val="10"/>
      <name val="Arial Nova"/>
      <family val="2"/>
    </font>
    <font>
      <sz val="10"/>
      <color theme="1"/>
      <name val="Arial Nova"/>
      <family val="2"/>
    </font>
    <font>
      <b/>
      <sz val="10"/>
      <color rgb="FFFF0000"/>
      <name val="Arial Nova"/>
      <family val="2"/>
    </font>
    <font>
      <u/>
      <sz val="10"/>
      <color theme="10"/>
      <name val="Arial Nova"/>
      <family val="2"/>
    </font>
    <font>
      <u/>
      <sz val="10"/>
      <color rgb="FFFF0000"/>
      <name val="Arial Nova"/>
      <family val="2"/>
    </font>
    <font>
      <u/>
      <sz val="10"/>
      <name val="Arial Nova"/>
      <family val="2"/>
    </font>
    <font>
      <sz val="10"/>
      <color rgb="FFFF0000"/>
      <name val="Arial Nova"/>
      <family val="2"/>
    </font>
    <font>
      <sz val="10"/>
      <color theme="1" tint="0.499984740745262"/>
      <name val="Arial Nova"/>
      <family val="2"/>
    </font>
    <font>
      <b/>
      <sz val="10"/>
      <color theme="1" tint="0.499984740745262"/>
      <name val="Arial Nova"/>
      <family val="2"/>
    </font>
    <font>
      <u/>
      <sz val="11"/>
      <name val="Calibri"/>
      <family val="2"/>
      <scheme val="minor"/>
    </font>
    <font>
      <sz val="14"/>
      <name val="Arial Nova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sz val="10"/>
      <name val="Aptos Narrow"/>
      <family val="2"/>
    </font>
    <font>
      <sz val="8"/>
      <name val="Aptos Narrow"/>
      <family val="2"/>
    </font>
    <font>
      <sz val="9"/>
      <color rgb="FFFF0000"/>
      <name val="Aptos Narrow"/>
      <family val="2"/>
    </font>
    <font>
      <u/>
      <sz val="11"/>
      <color theme="10"/>
      <name val="Aptos Narrow"/>
      <family val="2"/>
    </font>
    <font>
      <u/>
      <sz val="9"/>
      <color rgb="FFFF0000"/>
      <name val="Aptos Narrow"/>
      <family val="2"/>
    </font>
    <font>
      <sz val="8"/>
      <color rgb="FFFF0000"/>
      <name val="Aptos Narrow"/>
      <family val="2"/>
    </font>
    <font>
      <sz val="9"/>
      <color rgb="FF0070C0"/>
      <name val="Aptos Narrow"/>
      <family val="2"/>
    </font>
    <font>
      <u/>
      <sz val="11"/>
      <color rgb="FFFF0000"/>
      <name val="Aptos Narrow"/>
      <family val="2"/>
    </font>
    <font>
      <u/>
      <sz val="9"/>
      <name val="Aptos Narrow"/>
      <family val="2"/>
    </font>
    <font>
      <u/>
      <sz val="11"/>
      <name val="Aptos Narrow"/>
      <family val="2"/>
    </font>
    <font>
      <b/>
      <sz val="10"/>
      <name val="Aptos Narrow"/>
      <family val="2"/>
    </font>
    <font>
      <u/>
      <sz val="10"/>
      <name val="Aptos Narrow"/>
      <family val="2"/>
    </font>
    <font>
      <u/>
      <sz val="10"/>
      <color theme="10"/>
      <name val="Aptos Narrow"/>
      <family val="2"/>
    </font>
    <font>
      <sz val="10"/>
      <color rgb="FFFF0000"/>
      <name val="Aptos Narrow"/>
      <family val="2"/>
    </font>
    <font>
      <u/>
      <sz val="10"/>
      <color rgb="FFFF0000"/>
      <name val="Aptos Narrow"/>
      <family val="2"/>
    </font>
    <font>
      <b/>
      <sz val="9"/>
      <name val="Aptos Narrow"/>
      <family val="2"/>
    </font>
    <font>
      <sz val="13"/>
      <name val="Aptos Narrow"/>
      <family val="2"/>
    </font>
    <font>
      <b/>
      <sz val="8"/>
      <color theme="1"/>
      <name val="Aptos Narrow"/>
      <family val="2"/>
    </font>
    <font>
      <sz val="8"/>
      <color theme="1"/>
      <name val="Aptos Narrow"/>
      <family val="2"/>
    </font>
    <font>
      <u/>
      <sz val="8"/>
      <color theme="10"/>
      <name val="Aptos Narrow"/>
      <family val="2"/>
    </font>
    <font>
      <u/>
      <sz val="8"/>
      <color rgb="FFFF0000"/>
      <name val="Aptos Narrow"/>
      <family val="2"/>
    </font>
    <font>
      <u/>
      <sz val="8"/>
      <name val="Aptos Narrow"/>
      <family val="2"/>
    </font>
    <font>
      <b/>
      <sz val="8"/>
      <name val="Aptos Narrow"/>
      <family val="2"/>
    </font>
    <font>
      <b/>
      <sz val="8"/>
      <color rgb="FFFF0000"/>
      <name val="Aptos Narrow"/>
      <family val="2"/>
    </font>
    <font>
      <u/>
      <sz val="11"/>
      <color theme="1"/>
      <name val="Calibri"/>
      <family val="2"/>
      <scheme val="minor"/>
    </font>
    <font>
      <sz val="10"/>
      <color theme="4"/>
      <name val="Arial Nova"/>
      <family val="2"/>
    </font>
    <font>
      <sz val="10"/>
      <color theme="4"/>
      <name val="Aptos Narrow"/>
      <family val="2"/>
    </font>
    <font>
      <u/>
      <sz val="10"/>
      <color theme="4"/>
      <name val="Aptos Narrow"/>
      <family val="2"/>
    </font>
    <font>
      <sz val="8"/>
      <color theme="4"/>
      <name val="Aptos Narrow"/>
      <family val="2"/>
    </font>
    <font>
      <b/>
      <sz val="8"/>
      <color theme="4"/>
      <name val="Aptos Narrow"/>
      <family val="2"/>
    </font>
    <font>
      <u/>
      <sz val="8"/>
      <color theme="4"/>
      <name val="Aptos Narrow"/>
      <family val="2"/>
    </font>
    <font>
      <u/>
      <sz val="9"/>
      <color theme="1"/>
      <name val="Aptos Narrow"/>
      <family val="2"/>
    </font>
    <font>
      <u/>
      <sz val="10"/>
      <color theme="1"/>
      <name val="Arial Nova"/>
      <family val="2"/>
    </font>
    <font>
      <sz val="11"/>
      <name val="Calibri"/>
      <family val="2"/>
      <scheme val="minor"/>
    </font>
    <font>
      <b/>
      <sz val="10"/>
      <color theme="1"/>
      <name val="Arial Nova"/>
      <family val="2"/>
    </font>
    <font>
      <sz val="9"/>
      <color theme="4"/>
      <name val="Aptos Narrow"/>
      <family val="2"/>
    </font>
    <font>
      <u/>
      <sz val="9"/>
      <color theme="4"/>
      <name val="Aptos Narrow"/>
      <family val="2"/>
    </font>
    <font>
      <u/>
      <sz val="11"/>
      <color theme="4"/>
      <name val="Calibri"/>
      <family val="2"/>
      <scheme val="minor"/>
    </font>
    <font>
      <u/>
      <sz val="11"/>
      <color theme="4"/>
      <name val="Aptos Narrow"/>
      <family val="2"/>
    </font>
    <font>
      <sz val="11"/>
      <color theme="4"/>
      <name val="Calibri"/>
      <family val="2"/>
      <scheme val="minor"/>
    </font>
    <font>
      <sz val="8"/>
      <name val="Tahoma"/>
      <family val="2"/>
    </font>
    <font>
      <sz val="10"/>
      <color theme="1"/>
      <name val="Aptos Narrow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/>
      <bottom style="thin">
        <color theme="1" tint="0.4999847407452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3"/>
      </right>
      <top/>
      <bottom style="thin">
        <color theme="0" tint="-0.49998474074526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1" tint="0.499984740745262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79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49" fontId="4" fillId="0" borderId="1" xfId="1" applyNumberFormat="1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 vertical="center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16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2" fillId="5" borderId="1" xfId="0" applyFont="1" applyFill="1" applyBorder="1" applyAlignment="1" applyProtection="1">
      <alignment horizontal="left" vertical="center"/>
      <protection locked="0"/>
    </xf>
    <xf numFmtId="0" fontId="2" fillId="5" borderId="1" xfId="0" applyFont="1" applyFill="1" applyBorder="1" applyAlignment="1" applyProtection="1">
      <alignment horizontal="left" vertical="center" wrapText="1"/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2" fillId="5" borderId="3" xfId="0" applyFont="1" applyFill="1" applyBorder="1" applyAlignment="1" applyProtection="1">
      <alignment horizontal="center" vertical="center" wrapText="1"/>
      <protection locked="0"/>
    </xf>
    <xf numFmtId="0" fontId="7" fillId="0" borderId="0" xfId="2"/>
    <xf numFmtId="14" fontId="9" fillId="2" borderId="3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14" fontId="8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14" fontId="8" fillId="2" borderId="1" xfId="0" applyNumberFormat="1" applyFont="1" applyFill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>
      <alignment horizontal="left" vertical="center"/>
    </xf>
    <xf numFmtId="0" fontId="8" fillId="2" borderId="4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8" fillId="2" borderId="5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14" fontId="8" fillId="2" borderId="1" xfId="0" applyNumberFormat="1" applyFont="1" applyFill="1" applyBorder="1" applyAlignment="1" applyProtection="1">
      <alignment horizontal="left" vertical="center"/>
      <protection locked="0"/>
    </xf>
    <xf numFmtId="0" fontId="10" fillId="10" borderId="1" xfId="0" applyFont="1" applyFill="1" applyBorder="1" applyAlignment="1" applyProtection="1">
      <alignment horizontal="left" vertical="center"/>
      <protection locked="0"/>
    </xf>
    <xf numFmtId="0" fontId="10" fillId="10" borderId="1" xfId="0" applyFont="1" applyFill="1" applyBorder="1" applyAlignment="1" applyProtection="1">
      <alignment horizontal="center" vertical="center"/>
      <protection locked="0"/>
    </xf>
    <xf numFmtId="0" fontId="10" fillId="10" borderId="23" xfId="0" applyFont="1" applyFill="1" applyBorder="1" applyAlignment="1" applyProtection="1">
      <alignment horizontal="center" vertical="center"/>
      <protection locked="0"/>
    </xf>
    <xf numFmtId="164" fontId="8" fillId="10" borderId="4" xfId="0" applyNumberFormat="1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vertical="center"/>
    </xf>
    <xf numFmtId="0" fontId="8" fillId="2" borderId="5" xfId="0" applyFont="1" applyFill="1" applyBorder="1" applyAlignment="1" applyProtection="1">
      <alignment vertical="center"/>
      <protection locked="0"/>
    </xf>
    <xf numFmtId="16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4" fontId="10" fillId="2" borderId="3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left" vertical="center"/>
    </xf>
    <xf numFmtId="0" fontId="8" fillId="10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 applyProtection="1">
      <alignment horizontal="center" vertical="center"/>
      <protection locked="0"/>
    </xf>
    <xf numFmtId="0" fontId="13" fillId="2" borderId="0" xfId="2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 applyProtection="1">
      <alignment horizontal="left" vertical="center"/>
      <protection locked="0"/>
    </xf>
    <xf numFmtId="0" fontId="13" fillId="2" borderId="0" xfId="2" applyFont="1" applyFill="1" applyAlignment="1">
      <alignment vertical="center"/>
    </xf>
    <xf numFmtId="0" fontId="13" fillId="2" borderId="0" xfId="2" applyFont="1" applyFill="1"/>
    <xf numFmtId="0" fontId="13" fillId="2" borderId="0" xfId="2" applyFont="1" applyFill="1" applyAlignment="1">
      <alignment horizontal="center"/>
    </xf>
    <xf numFmtId="0" fontId="13" fillId="2" borderId="0" xfId="2" applyFont="1" applyFill="1" applyAlignment="1"/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 applyProtection="1">
      <alignment vertical="center"/>
      <protection locked="0"/>
    </xf>
    <xf numFmtId="14" fontId="8" fillId="2" borderId="1" xfId="0" applyNumberFormat="1" applyFont="1" applyFill="1" applyBorder="1" applyAlignment="1" applyProtection="1">
      <alignment vertical="center"/>
      <protection locked="0"/>
    </xf>
    <xf numFmtId="0" fontId="8" fillId="2" borderId="0" xfId="0" applyFont="1" applyFill="1" applyAlignment="1">
      <alignment vertical="center"/>
    </xf>
    <xf numFmtId="164" fontId="8" fillId="10" borderId="4" xfId="0" applyNumberFormat="1" applyFont="1" applyFill="1" applyBorder="1" applyAlignment="1">
      <alignment vertical="center"/>
    </xf>
    <xf numFmtId="164" fontId="8" fillId="10" borderId="1" xfId="0" applyNumberFormat="1" applyFont="1" applyFill="1" applyBorder="1" applyAlignment="1">
      <alignment vertical="center"/>
    </xf>
    <xf numFmtId="49" fontId="8" fillId="10" borderId="1" xfId="0" applyNumberFormat="1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8" fillId="2" borderId="4" xfId="0" applyFont="1" applyFill="1" applyBorder="1" applyAlignment="1" applyProtection="1">
      <alignment vertical="center"/>
      <protection locked="0"/>
    </xf>
    <xf numFmtId="14" fontId="8" fillId="2" borderId="9" xfId="0" applyNumberFormat="1" applyFont="1" applyFill="1" applyBorder="1" applyAlignment="1" applyProtection="1">
      <alignment horizontal="center" vertical="center"/>
      <protection locked="0"/>
    </xf>
    <xf numFmtId="14" fontId="11" fillId="2" borderId="1" xfId="0" applyNumberFormat="1" applyFont="1" applyFill="1" applyBorder="1" applyAlignment="1" applyProtection="1">
      <alignment horizontal="left" vertical="center"/>
      <protection locked="0"/>
    </xf>
    <xf numFmtId="0" fontId="14" fillId="0" borderId="0" xfId="2" applyFont="1"/>
    <xf numFmtId="0" fontId="11" fillId="2" borderId="5" xfId="0" applyFont="1" applyFill="1" applyBorder="1" applyAlignment="1" applyProtection="1">
      <alignment vertical="center"/>
      <protection locked="0"/>
    </xf>
    <xf numFmtId="0" fontId="11" fillId="2" borderId="4" xfId="0" applyFont="1" applyFill="1" applyBorder="1" applyAlignment="1" applyProtection="1">
      <alignment horizontal="center" vertical="center"/>
      <protection locked="0"/>
    </xf>
    <xf numFmtId="14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>
      <alignment horizontal="left" vertical="center"/>
    </xf>
    <xf numFmtId="0" fontId="17" fillId="0" borderId="1" xfId="0" applyFont="1" applyBorder="1" applyAlignment="1" applyProtection="1">
      <alignment horizontal="left"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17" fillId="0" borderId="1" xfId="0" applyFont="1" applyBorder="1" applyAlignment="1" applyProtection="1">
      <alignment horizontal="left" vertical="center" wrapText="1"/>
      <protection locked="0"/>
    </xf>
    <xf numFmtId="14" fontId="17" fillId="0" borderId="1" xfId="0" applyNumberFormat="1" applyFont="1" applyBorder="1" applyAlignment="1" applyProtection="1">
      <alignment horizontal="left" vertical="center"/>
      <protection locked="0"/>
    </xf>
    <xf numFmtId="0" fontId="19" fillId="0" borderId="0" xfId="0" applyFont="1" applyAlignment="1">
      <alignment horizontal="left" vertical="center" wrapText="1"/>
    </xf>
    <xf numFmtId="0" fontId="18" fillId="2" borderId="9" xfId="0" applyFont="1" applyFill="1" applyBorder="1" applyAlignment="1">
      <alignment horizontal="center" vertical="center" wrapText="1"/>
    </xf>
    <xf numFmtId="164" fontId="18" fillId="2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14" fontId="18" fillId="2" borderId="3" xfId="0" applyNumberFormat="1" applyFont="1" applyFill="1" applyBorder="1" applyAlignment="1">
      <alignment horizontal="center" vertical="center" wrapText="1"/>
    </xf>
    <xf numFmtId="14" fontId="20" fillId="2" borderId="3" xfId="0" applyNumberFormat="1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21" fillId="0" borderId="0" xfId="2" applyFont="1" applyAlignment="1">
      <alignment wrapText="1"/>
    </xf>
    <xf numFmtId="14" fontId="17" fillId="0" borderId="1" xfId="0" applyNumberFormat="1" applyFont="1" applyBorder="1" applyAlignment="1" applyProtection="1">
      <alignment horizontal="left" vertical="center" wrapText="1"/>
      <protection locked="0"/>
    </xf>
    <xf numFmtId="0" fontId="21" fillId="0" borderId="0" xfId="2" applyFont="1"/>
    <xf numFmtId="0" fontId="17" fillId="0" borderId="0" xfId="0" applyFont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center" vertical="center" wrapText="1"/>
      <protection locked="0"/>
    </xf>
    <xf numFmtId="14" fontId="17" fillId="2" borderId="1" xfId="0" applyNumberFormat="1" applyFont="1" applyFill="1" applyBorder="1" applyAlignment="1" applyProtection="1">
      <alignment horizontal="center" vertical="center" wrapText="1"/>
      <protection locked="0"/>
    </xf>
    <xf numFmtId="14" fontId="20" fillId="2" borderId="3" xfId="0" applyNumberFormat="1" applyFont="1" applyFill="1" applyBorder="1" applyAlignment="1">
      <alignment horizontal="center" vertical="center"/>
    </xf>
    <xf numFmtId="0" fontId="21" fillId="0" borderId="0" xfId="2" applyFont="1" applyAlignment="1">
      <alignment vertical="center" wrapText="1"/>
    </xf>
    <xf numFmtId="0" fontId="17" fillId="2" borderId="1" xfId="0" applyFont="1" applyFill="1" applyBorder="1" applyAlignment="1">
      <alignment horizontal="left" vertical="center" wrapText="1"/>
    </xf>
    <xf numFmtId="14" fontId="17" fillId="0" borderId="9" xfId="0" applyNumberFormat="1" applyFont="1" applyBorder="1" applyAlignment="1" applyProtection="1">
      <alignment horizontal="center" vertical="center" wrapText="1"/>
      <protection locked="0"/>
    </xf>
    <xf numFmtId="16" fontId="17" fillId="0" borderId="1" xfId="0" applyNumberFormat="1" applyFont="1" applyBorder="1" applyAlignment="1" applyProtection="1">
      <alignment horizontal="center" vertical="center" wrapText="1"/>
      <protection locked="0"/>
    </xf>
    <xf numFmtId="0" fontId="21" fillId="0" borderId="0" xfId="2" applyFont="1" applyAlignment="1">
      <alignment horizontal="center" wrapText="1"/>
    </xf>
    <xf numFmtId="0" fontId="21" fillId="0" borderId="0" xfId="2" applyFont="1" applyAlignment="1">
      <alignment vertical="center"/>
    </xf>
    <xf numFmtId="0" fontId="19" fillId="0" borderId="0" xfId="0" applyFont="1" applyAlignment="1">
      <alignment horizontal="center" vertical="center" wrapText="1"/>
    </xf>
    <xf numFmtId="14" fontId="17" fillId="2" borderId="1" xfId="0" applyNumberFormat="1" applyFont="1" applyFill="1" applyBorder="1" applyAlignment="1" applyProtection="1">
      <alignment horizontal="left" vertical="center" wrapText="1"/>
      <protection locked="0"/>
    </xf>
    <xf numFmtId="0" fontId="17" fillId="2" borderId="4" xfId="0" applyFont="1" applyFill="1" applyBorder="1" applyAlignment="1" applyProtection="1">
      <alignment horizontal="left" vertical="center" wrapText="1"/>
      <protection locked="0"/>
    </xf>
    <xf numFmtId="0" fontId="17" fillId="2" borderId="9" xfId="0" applyFont="1" applyFill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2" borderId="4" xfId="0" applyFont="1" applyFill="1" applyBorder="1" applyAlignment="1" applyProtection="1">
      <alignment horizontal="left" vertical="center"/>
      <protection locked="0"/>
    </xf>
    <xf numFmtId="0" fontId="17" fillId="2" borderId="1" xfId="0" applyFont="1" applyFill="1" applyBorder="1" applyAlignment="1" applyProtection="1">
      <alignment horizontal="left" vertical="center"/>
      <protection locked="0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17" fillId="2" borderId="5" xfId="0" applyFont="1" applyFill="1" applyBorder="1" applyAlignment="1" applyProtection="1">
      <alignment horizontal="left" vertical="center"/>
      <protection locked="0"/>
    </xf>
    <xf numFmtId="0" fontId="17" fillId="2" borderId="0" xfId="0" applyFont="1" applyFill="1" applyAlignment="1" applyProtection="1">
      <alignment horizontal="left" vertical="center"/>
      <protection locked="0"/>
    </xf>
    <xf numFmtId="0" fontId="21" fillId="0" borderId="0" xfId="2" applyFont="1" applyAlignment="1">
      <alignment horizontal="left" wrapText="1"/>
    </xf>
    <xf numFmtId="14" fontId="17" fillId="2" borderId="1" xfId="0" applyNumberFormat="1" applyFont="1" applyFill="1" applyBorder="1" applyAlignment="1" applyProtection="1">
      <alignment horizontal="left" vertical="center"/>
      <protection locked="0"/>
    </xf>
    <xf numFmtId="0" fontId="19" fillId="2" borderId="0" xfId="0" applyFont="1" applyFill="1" applyAlignment="1">
      <alignment horizontal="left" vertical="center" wrapText="1"/>
    </xf>
    <xf numFmtId="14" fontId="17" fillId="0" borderId="1" xfId="0" applyNumberFormat="1" applyFont="1" applyBorder="1" applyAlignment="1" applyProtection="1">
      <alignment horizontal="center" vertical="center"/>
      <protection locked="0"/>
    </xf>
    <xf numFmtId="164" fontId="18" fillId="2" borderId="1" xfId="0" applyNumberFormat="1" applyFont="1" applyFill="1" applyBorder="1" applyAlignment="1">
      <alignment horizontal="center" vertical="center"/>
    </xf>
    <xf numFmtId="14" fontId="18" fillId="2" borderId="3" xfId="0" applyNumberFormat="1" applyFont="1" applyFill="1" applyBorder="1" applyAlignment="1">
      <alignment horizontal="center" vertical="center"/>
    </xf>
    <xf numFmtId="0" fontId="17" fillId="4" borderId="4" xfId="0" applyFont="1" applyFill="1" applyBorder="1" applyAlignment="1" applyProtection="1">
      <alignment horizontal="center" vertical="center"/>
      <protection locked="0"/>
    </xf>
    <xf numFmtId="14" fontId="17" fillId="2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2" borderId="4" xfId="0" applyFont="1" applyFill="1" applyBorder="1" applyAlignment="1" applyProtection="1">
      <alignment horizontal="center" vertical="center"/>
      <protection locked="0"/>
    </xf>
    <xf numFmtId="164" fontId="17" fillId="2" borderId="10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164" fontId="17" fillId="2" borderId="4" xfId="0" applyNumberFormat="1" applyFont="1" applyFill="1" applyBorder="1" applyAlignment="1">
      <alignment horizontal="center" vertical="center" wrapText="1"/>
    </xf>
    <xf numFmtId="0" fontId="18" fillId="11" borderId="4" xfId="0" applyFont="1" applyFill="1" applyBorder="1" applyAlignment="1" applyProtection="1">
      <alignment horizontal="left" vertical="center"/>
      <protection locked="0"/>
    </xf>
    <xf numFmtId="164" fontId="17" fillId="2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0" xfId="0" applyFont="1" applyFill="1" applyBorder="1" applyAlignment="1" applyProtection="1">
      <alignment horizontal="center" vertical="center"/>
      <protection locked="0"/>
    </xf>
    <xf numFmtId="0" fontId="17" fillId="2" borderId="5" xfId="0" applyFont="1" applyFill="1" applyBorder="1" applyAlignment="1" applyProtection="1">
      <alignment horizontal="center" vertical="center"/>
      <protection locked="0"/>
    </xf>
    <xf numFmtId="0" fontId="24" fillId="2" borderId="10" xfId="0" applyFont="1" applyFill="1" applyBorder="1" applyAlignment="1" applyProtection="1">
      <alignment horizontal="center" vertical="center"/>
      <protection locked="0"/>
    </xf>
    <xf numFmtId="14" fontId="24" fillId="2" borderId="1" xfId="0" applyNumberFormat="1" applyFont="1" applyFill="1" applyBorder="1" applyAlignment="1" applyProtection="1">
      <alignment horizontal="center" vertical="center"/>
      <protection locked="0"/>
    </xf>
    <xf numFmtId="0" fontId="24" fillId="2" borderId="1" xfId="0" applyFont="1" applyFill="1" applyBorder="1" applyAlignment="1" applyProtection="1">
      <alignment horizontal="center" vertical="center"/>
      <protection locked="0"/>
    </xf>
    <xf numFmtId="0" fontId="24" fillId="2" borderId="4" xfId="0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left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2" borderId="9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 vertical="center"/>
    </xf>
    <xf numFmtId="0" fontId="18" fillId="2" borderId="1" xfId="0" applyFont="1" applyFill="1" applyBorder="1" applyAlignment="1" applyProtection="1">
      <alignment horizontal="left" vertical="center" wrapText="1"/>
      <protection locked="0"/>
    </xf>
    <xf numFmtId="0" fontId="18" fillId="2" borderId="1" xfId="0" applyFont="1" applyFill="1" applyBorder="1" applyAlignment="1" applyProtection="1">
      <alignment horizontal="center" vertical="center" wrapText="1"/>
      <protection locked="0"/>
    </xf>
    <xf numFmtId="0" fontId="18" fillId="2" borderId="3" xfId="0" applyFont="1" applyFill="1" applyBorder="1" applyAlignment="1" applyProtection="1">
      <alignment horizontal="center" vertical="center" wrapText="1"/>
      <protection locked="0"/>
    </xf>
    <xf numFmtId="164" fontId="17" fillId="2" borderId="10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164" fontId="17" fillId="2" borderId="4" xfId="0" applyNumberFormat="1" applyFont="1" applyFill="1" applyBorder="1" applyAlignment="1">
      <alignment horizontal="center" vertical="center"/>
    </xf>
    <xf numFmtId="0" fontId="18" fillId="2" borderId="0" xfId="0" applyFont="1" applyFill="1" applyAlignment="1" applyProtection="1">
      <alignment horizontal="left" vertical="center"/>
      <protection locked="0"/>
    </xf>
    <xf numFmtId="0" fontId="18" fillId="11" borderId="12" xfId="0" applyFont="1" applyFill="1" applyBorder="1" applyAlignment="1" applyProtection="1">
      <alignment horizontal="left" vertical="center"/>
      <protection locked="0"/>
    </xf>
    <xf numFmtId="0" fontId="18" fillId="11" borderId="12" xfId="0" applyFont="1" applyFill="1" applyBorder="1" applyAlignment="1" applyProtection="1">
      <alignment horizontal="center" vertical="center"/>
      <protection locked="0"/>
    </xf>
    <xf numFmtId="0" fontId="18" fillId="11" borderId="24" xfId="0" applyFont="1" applyFill="1" applyBorder="1" applyAlignment="1" applyProtection="1">
      <alignment horizontal="center" vertical="center"/>
      <protection locked="0"/>
    </xf>
    <xf numFmtId="0" fontId="18" fillId="11" borderId="28" xfId="0" applyFont="1" applyFill="1" applyBorder="1" applyAlignment="1" applyProtection="1">
      <alignment horizontal="center" vertical="center"/>
      <protection locked="0"/>
    </xf>
    <xf numFmtId="164" fontId="17" fillId="11" borderId="25" xfId="0" applyNumberFormat="1" applyFont="1" applyFill="1" applyBorder="1" applyAlignment="1">
      <alignment horizontal="center" vertical="center"/>
    </xf>
    <xf numFmtId="164" fontId="17" fillId="11" borderId="9" xfId="0" applyNumberFormat="1" applyFont="1" applyFill="1" applyBorder="1" applyAlignment="1">
      <alignment horizontal="center" vertical="center"/>
    </xf>
    <xf numFmtId="49" fontId="17" fillId="11" borderId="9" xfId="0" applyNumberFormat="1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center" vertical="center"/>
    </xf>
    <xf numFmtId="164" fontId="17" fillId="11" borderId="10" xfId="0" applyNumberFormat="1" applyFont="1" applyFill="1" applyBorder="1" applyAlignment="1">
      <alignment horizontal="center" vertical="center"/>
    </xf>
    <xf numFmtId="164" fontId="17" fillId="11" borderId="1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164" fontId="17" fillId="11" borderId="4" xfId="0" applyNumberFormat="1" applyFont="1" applyFill="1" applyBorder="1" applyAlignment="1">
      <alignment horizontal="center" vertical="center"/>
    </xf>
    <xf numFmtId="49" fontId="17" fillId="11" borderId="1" xfId="0" applyNumberFormat="1" applyFont="1" applyFill="1" applyBorder="1" applyAlignment="1">
      <alignment horizontal="center" vertical="center"/>
    </xf>
    <xf numFmtId="0" fontId="23" fillId="2" borderId="0" xfId="2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9" xfId="0" applyFont="1" applyFill="1" applyBorder="1" applyAlignment="1">
      <alignment horizontal="left" vertical="center" wrapText="1"/>
    </xf>
    <xf numFmtId="14" fontId="17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left" vertical="center"/>
    </xf>
    <xf numFmtId="0" fontId="19" fillId="2" borderId="2" xfId="0" applyFont="1" applyFill="1" applyBorder="1" applyAlignment="1">
      <alignment horizontal="center" vertical="center"/>
    </xf>
    <xf numFmtId="0" fontId="18" fillId="2" borderId="1" xfId="0" applyFont="1" applyFill="1" applyBorder="1" applyAlignment="1" applyProtection="1">
      <alignment horizontal="left" vertical="center"/>
      <protection locked="0"/>
    </xf>
    <xf numFmtId="0" fontId="21" fillId="2" borderId="0" xfId="2" applyFont="1" applyFill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8" fillId="2" borderId="23" xfId="0" applyFont="1" applyFill="1" applyBorder="1" applyAlignment="1" applyProtection="1">
      <alignment horizontal="center" vertical="center" wrapText="1"/>
      <protection locked="0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wrapText="1"/>
    </xf>
    <xf numFmtId="164" fontId="17" fillId="2" borderId="16" xfId="0" applyNumberFormat="1" applyFont="1" applyFill="1" applyBorder="1" applyAlignment="1">
      <alignment horizontal="center" vertical="center" wrapText="1"/>
    </xf>
    <xf numFmtId="164" fontId="17" fillId="2" borderId="9" xfId="0" applyNumberFormat="1" applyFont="1" applyFill="1" applyBorder="1" applyAlignment="1">
      <alignment horizontal="center" vertical="center" wrapText="1"/>
    </xf>
    <xf numFmtId="49" fontId="17" fillId="2" borderId="9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left" vertical="center" wrapText="1"/>
    </xf>
    <xf numFmtId="0" fontId="18" fillId="2" borderId="0" xfId="0" applyFont="1" applyFill="1" applyAlignment="1" applyProtection="1">
      <alignment horizontal="center" wrapText="1"/>
      <protection locked="0"/>
    </xf>
    <xf numFmtId="14" fontId="17" fillId="0" borderId="16" xfId="0" applyNumberFormat="1" applyFont="1" applyBorder="1" applyAlignment="1" applyProtection="1">
      <alignment horizontal="center" vertical="center" wrapText="1"/>
      <protection locked="0"/>
    </xf>
    <xf numFmtId="0" fontId="21" fillId="0" borderId="9" xfId="2" applyFont="1" applyBorder="1" applyAlignment="1">
      <alignment horizontal="center" vertical="center" wrapText="1"/>
    </xf>
    <xf numFmtId="16" fontId="17" fillId="0" borderId="17" xfId="0" applyNumberFormat="1" applyFont="1" applyBorder="1" applyAlignment="1" applyProtection="1">
      <alignment horizontal="left" vertical="center" wrapText="1"/>
      <protection locked="0"/>
    </xf>
    <xf numFmtId="16" fontId="17" fillId="0" borderId="17" xfId="0" applyNumberFormat="1" applyFont="1" applyBorder="1" applyAlignment="1" applyProtection="1">
      <alignment horizontal="center" vertical="center" wrapText="1"/>
      <protection locked="0"/>
    </xf>
    <xf numFmtId="14" fontId="17" fillId="4" borderId="16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wrapText="1"/>
      <protection locked="0"/>
    </xf>
    <xf numFmtId="0" fontId="25" fillId="2" borderId="1" xfId="0" applyFont="1" applyFill="1" applyBorder="1" applyAlignment="1" applyProtection="1">
      <alignment horizontal="left" vertical="center" wrapText="1"/>
      <protection locked="0"/>
    </xf>
    <xf numFmtId="0" fontId="25" fillId="2" borderId="1" xfId="0" applyFont="1" applyFill="1" applyBorder="1" applyAlignment="1">
      <alignment horizontal="left" vertical="center" wrapText="1"/>
    </xf>
    <xf numFmtId="164" fontId="26" fillId="2" borderId="1" xfId="0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14" fontId="26" fillId="2" borderId="3" xfId="0" applyNumberFormat="1" applyFont="1" applyFill="1" applyBorder="1" applyAlignment="1">
      <alignment horizontal="center" vertical="center" wrapText="1"/>
    </xf>
    <xf numFmtId="0" fontId="17" fillId="0" borderId="16" xfId="0" applyFont="1" applyBorder="1" applyAlignment="1" applyProtection="1">
      <alignment horizontal="center" vertical="center" wrapText="1"/>
      <protection locked="0"/>
    </xf>
    <xf numFmtId="0" fontId="17" fillId="0" borderId="17" xfId="0" applyFont="1" applyBorder="1" applyAlignment="1" applyProtection="1">
      <alignment horizontal="left" vertical="center" wrapText="1"/>
      <protection locked="0"/>
    </xf>
    <xf numFmtId="0" fontId="21" fillId="0" borderId="17" xfId="2" applyFont="1" applyBorder="1" applyAlignment="1">
      <alignment horizontal="left" vertical="center" wrapText="1"/>
    </xf>
    <xf numFmtId="0" fontId="22" fillId="0" borderId="17" xfId="2" applyFont="1" applyBorder="1" applyAlignment="1">
      <alignment horizontal="left" vertical="center" wrapText="1"/>
    </xf>
    <xf numFmtId="0" fontId="17" fillId="7" borderId="16" xfId="0" applyFont="1" applyFill="1" applyBorder="1" applyAlignment="1" applyProtection="1">
      <alignment horizontal="center" vertical="center" wrapText="1"/>
      <protection locked="0"/>
    </xf>
    <xf numFmtId="14" fontId="17" fillId="7" borderId="9" xfId="0" applyNumberFormat="1" applyFont="1" applyFill="1" applyBorder="1" applyAlignment="1" applyProtection="1">
      <alignment horizontal="center" vertical="center" wrapText="1"/>
      <protection locked="0"/>
    </xf>
    <xf numFmtId="0" fontId="21" fillId="7" borderId="9" xfId="2" applyFont="1" applyFill="1" applyBorder="1" applyAlignment="1">
      <alignment horizontal="center" vertical="center" wrapText="1"/>
    </xf>
    <xf numFmtId="0" fontId="17" fillId="2" borderId="16" xfId="0" applyFont="1" applyFill="1" applyBorder="1" applyAlignment="1" applyProtection="1">
      <alignment horizontal="center" vertical="center" wrapText="1"/>
      <protection locked="0"/>
    </xf>
    <xf numFmtId="0" fontId="21" fillId="2" borderId="9" xfId="2" applyFont="1" applyFill="1" applyBorder="1" applyAlignment="1">
      <alignment horizontal="center" vertical="center" wrapText="1"/>
    </xf>
    <xf numFmtId="0" fontId="21" fillId="2" borderId="17" xfId="2" applyFont="1" applyFill="1" applyBorder="1" applyAlignment="1">
      <alignment horizontal="left" vertical="center" wrapText="1"/>
    </xf>
    <xf numFmtId="14" fontId="17" fillId="2" borderId="16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0" xfId="2" applyFont="1" applyFill="1" applyAlignment="1">
      <alignment wrapText="1"/>
    </xf>
    <xf numFmtId="16" fontId="17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17" fillId="2" borderId="0" xfId="0" applyFont="1" applyFill="1" applyAlignment="1" applyProtection="1">
      <alignment horizontal="center" wrapText="1"/>
      <protection locked="0"/>
    </xf>
    <xf numFmtId="0" fontId="21" fillId="0" borderId="0" xfId="2" applyFont="1" applyAlignment="1">
      <alignment vertical="top" wrapText="1"/>
    </xf>
    <xf numFmtId="14" fontId="17" fillId="0" borderId="0" xfId="0" applyNumberFormat="1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16" fontId="17" fillId="0" borderId="21" xfId="0" applyNumberFormat="1" applyFont="1" applyBorder="1" applyAlignment="1" applyProtection="1">
      <alignment horizontal="center" vertical="center" wrapText="1"/>
      <protection locked="0"/>
    </xf>
    <xf numFmtId="14" fontId="17" fillId="0" borderId="22" xfId="0" applyNumberFormat="1" applyFont="1" applyBorder="1" applyAlignment="1" applyProtection="1">
      <alignment horizontal="center" vertical="center" wrapText="1"/>
      <protection locked="0"/>
    </xf>
    <xf numFmtId="0" fontId="21" fillId="0" borderId="0" xfId="2" applyFont="1" applyBorder="1" applyAlignment="1">
      <alignment horizontal="center" vertical="center" wrapText="1"/>
    </xf>
    <xf numFmtId="0" fontId="17" fillId="0" borderId="18" xfId="0" applyFont="1" applyBorder="1" applyAlignment="1" applyProtection="1">
      <alignment horizontal="center" vertical="center" wrapText="1"/>
      <protection locked="0"/>
    </xf>
    <xf numFmtId="0" fontId="17" fillId="0" borderId="1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left" vertical="center" wrapText="1"/>
      <protection locked="0"/>
    </xf>
    <xf numFmtId="0" fontId="19" fillId="0" borderId="0" xfId="0" applyFont="1" applyAlignment="1">
      <alignment horizontal="center" wrapText="1"/>
    </xf>
    <xf numFmtId="0" fontId="7" fillId="0" borderId="0" xfId="2" applyAlignment="1">
      <alignment vertical="center"/>
    </xf>
    <xf numFmtId="0" fontId="24" fillId="2" borderId="5" xfId="0" applyFont="1" applyFill="1" applyBorder="1" applyAlignment="1" applyProtection="1">
      <alignment horizontal="center" vertical="center"/>
      <protection locked="0"/>
    </xf>
    <xf numFmtId="0" fontId="27" fillId="0" borderId="0" xfId="2" applyFont="1"/>
    <xf numFmtId="0" fontId="18" fillId="11" borderId="29" xfId="0" applyFont="1" applyFill="1" applyBorder="1" applyAlignment="1" applyProtection="1">
      <alignment horizontal="center" vertical="center"/>
      <protection locked="0"/>
    </xf>
    <xf numFmtId="0" fontId="17" fillId="2" borderId="32" xfId="0" applyFont="1" applyFill="1" applyBorder="1" applyAlignment="1" applyProtection="1">
      <alignment horizontal="center" vertical="center"/>
      <protection locked="0"/>
    </xf>
    <xf numFmtId="0" fontId="18" fillId="11" borderId="32" xfId="0" applyFont="1" applyFill="1" applyBorder="1" applyAlignment="1" applyProtection="1">
      <alignment horizontal="left" vertical="center"/>
      <protection locked="0"/>
    </xf>
    <xf numFmtId="0" fontId="18" fillId="11" borderId="32" xfId="0" applyFont="1" applyFill="1" applyBorder="1" applyAlignment="1" applyProtection="1">
      <alignment horizontal="center" vertical="center"/>
      <protection locked="0"/>
    </xf>
    <xf numFmtId="164" fontId="17" fillId="11" borderId="32" xfId="0" applyNumberFormat="1" applyFont="1" applyFill="1" applyBorder="1" applyAlignment="1">
      <alignment horizontal="center" vertical="center"/>
    </xf>
    <xf numFmtId="49" fontId="17" fillId="11" borderId="32" xfId="0" applyNumberFormat="1" applyFont="1" applyFill="1" applyBorder="1" applyAlignment="1">
      <alignment horizontal="center" vertical="center"/>
    </xf>
    <xf numFmtId="0" fontId="17" fillId="11" borderId="32" xfId="0" applyFont="1" applyFill="1" applyBorder="1" applyAlignment="1">
      <alignment horizontal="center" vertical="center"/>
    </xf>
    <xf numFmtId="0" fontId="17" fillId="2" borderId="32" xfId="0" applyFont="1" applyFill="1" applyBorder="1" applyAlignment="1" applyProtection="1">
      <alignment horizontal="left" vertical="center" wrapText="1"/>
      <protection locked="0"/>
    </xf>
    <xf numFmtId="0" fontId="17" fillId="2" borderId="32" xfId="0" applyFont="1" applyFill="1" applyBorder="1" applyAlignment="1" applyProtection="1">
      <alignment horizontal="center" vertical="center" wrapText="1"/>
      <protection locked="0"/>
    </xf>
    <xf numFmtId="164" fontId="18" fillId="2" borderId="32" xfId="0" applyNumberFormat="1" applyFont="1" applyFill="1" applyBorder="1" applyAlignment="1">
      <alignment horizontal="center" vertical="center" wrapText="1"/>
    </xf>
    <xf numFmtId="14" fontId="17" fillId="2" borderId="32" xfId="0" applyNumberFormat="1" applyFont="1" applyFill="1" applyBorder="1" applyAlignment="1" applyProtection="1">
      <alignment horizontal="center" vertical="center"/>
      <protection locked="0"/>
    </xf>
    <xf numFmtId="0" fontId="17" fillId="2" borderId="32" xfId="0" applyFont="1" applyFill="1" applyBorder="1" applyAlignment="1" applyProtection="1">
      <alignment horizontal="left" vertical="center"/>
      <protection locked="0"/>
    </xf>
    <xf numFmtId="0" fontId="17" fillId="2" borderId="32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center" vertical="center" wrapText="1"/>
    </xf>
    <xf numFmtId="14" fontId="18" fillId="2" borderId="32" xfId="0" applyNumberFormat="1" applyFont="1" applyFill="1" applyBorder="1" applyAlignment="1">
      <alignment horizontal="center" vertical="center" wrapText="1"/>
    </xf>
    <xf numFmtId="14" fontId="18" fillId="2" borderId="32" xfId="0" applyNumberFormat="1" applyFont="1" applyFill="1" applyBorder="1" applyAlignment="1">
      <alignment horizontal="center" vertical="center"/>
    </xf>
    <xf numFmtId="0" fontId="17" fillId="0" borderId="32" xfId="0" applyFont="1" applyBorder="1" applyAlignment="1" applyProtection="1">
      <alignment horizontal="center" vertical="center"/>
      <protection locked="0"/>
    </xf>
    <xf numFmtId="14" fontId="17" fillId="0" borderId="32" xfId="0" applyNumberFormat="1" applyFont="1" applyBorder="1" applyAlignment="1" applyProtection="1">
      <alignment horizontal="center" vertical="center"/>
      <protection locked="0"/>
    </xf>
    <xf numFmtId="0" fontId="17" fillId="0" borderId="32" xfId="0" applyFont="1" applyBorder="1" applyAlignment="1" applyProtection="1">
      <alignment horizontal="left" vertical="center" wrapText="1"/>
      <protection locked="0"/>
    </xf>
    <xf numFmtId="0" fontId="17" fillId="0" borderId="32" xfId="0" applyFont="1" applyBorder="1" applyAlignment="1" applyProtection="1">
      <alignment horizontal="center" vertical="center" wrapText="1"/>
      <protection locked="0"/>
    </xf>
    <xf numFmtId="164" fontId="18" fillId="2" borderId="32" xfId="0" applyNumberFormat="1" applyFont="1" applyFill="1" applyBorder="1" applyAlignment="1">
      <alignment horizontal="center" vertical="center"/>
    </xf>
    <xf numFmtId="0" fontId="23" fillId="2" borderId="32" xfId="2" applyFont="1" applyFill="1" applyBorder="1" applyAlignment="1">
      <alignment horizontal="center" vertical="center"/>
    </xf>
    <xf numFmtId="0" fontId="17" fillId="4" borderId="32" xfId="0" applyFont="1" applyFill="1" applyBorder="1" applyAlignment="1" applyProtection="1">
      <alignment horizontal="center" vertical="center"/>
      <protection locked="0"/>
    </xf>
    <xf numFmtId="0" fontId="18" fillId="12" borderId="32" xfId="0" applyFont="1" applyFill="1" applyBorder="1" applyAlignment="1" applyProtection="1">
      <alignment horizontal="left" vertical="center"/>
      <protection locked="0"/>
    </xf>
    <xf numFmtId="0" fontId="18" fillId="12" borderId="32" xfId="0" applyFont="1" applyFill="1" applyBorder="1" applyAlignment="1" applyProtection="1">
      <alignment horizontal="center" vertical="center"/>
      <protection locked="0"/>
    </xf>
    <xf numFmtId="164" fontId="17" fillId="12" borderId="32" xfId="0" applyNumberFormat="1" applyFont="1" applyFill="1" applyBorder="1" applyAlignment="1">
      <alignment horizontal="center" vertical="center"/>
    </xf>
    <xf numFmtId="49" fontId="17" fillId="12" borderId="32" xfId="0" applyNumberFormat="1" applyFont="1" applyFill="1" applyBorder="1" applyAlignment="1">
      <alignment horizontal="center" vertical="center"/>
    </xf>
    <xf numFmtId="0" fontId="17" fillId="12" borderId="32" xfId="0" applyFont="1" applyFill="1" applyBorder="1" applyAlignment="1">
      <alignment horizontal="center" vertical="center"/>
    </xf>
    <xf numFmtId="0" fontId="17" fillId="0" borderId="32" xfId="0" applyFont="1" applyBorder="1" applyAlignment="1">
      <alignment horizontal="left" vertical="center"/>
    </xf>
    <xf numFmtId="164" fontId="17" fillId="11" borderId="33" xfId="0" applyNumberFormat="1" applyFont="1" applyFill="1" applyBorder="1" applyAlignment="1">
      <alignment horizontal="center" vertical="center"/>
    </xf>
    <xf numFmtId="0" fontId="17" fillId="2" borderId="33" xfId="0" applyFont="1" applyFill="1" applyBorder="1" applyAlignment="1" applyProtection="1">
      <alignment horizontal="center" vertical="center"/>
      <protection locked="0"/>
    </xf>
    <xf numFmtId="164" fontId="17" fillId="12" borderId="33" xfId="0" applyNumberFormat="1" applyFont="1" applyFill="1" applyBorder="1" applyAlignment="1">
      <alignment horizontal="center" vertical="center"/>
    </xf>
    <xf numFmtId="0" fontId="18" fillId="11" borderId="34" xfId="0" applyFont="1" applyFill="1" applyBorder="1" applyAlignment="1" applyProtection="1">
      <alignment horizontal="left" vertical="center"/>
      <protection locked="0"/>
    </xf>
    <xf numFmtId="0" fontId="17" fillId="2" borderId="34" xfId="0" applyFont="1" applyFill="1" applyBorder="1" applyAlignment="1" applyProtection="1">
      <alignment horizontal="left" vertical="center" wrapText="1"/>
      <protection locked="0"/>
    </xf>
    <xf numFmtId="0" fontId="18" fillId="11" borderId="35" xfId="0" applyFont="1" applyFill="1" applyBorder="1" applyAlignment="1" applyProtection="1">
      <alignment horizontal="center" vertical="center"/>
      <protection locked="0"/>
    </xf>
    <xf numFmtId="0" fontId="17" fillId="2" borderId="34" xfId="0" applyFont="1" applyFill="1" applyBorder="1" applyAlignment="1" applyProtection="1">
      <alignment horizontal="left" vertical="center"/>
      <protection locked="0"/>
    </xf>
    <xf numFmtId="14" fontId="18" fillId="2" borderId="35" xfId="0" applyNumberFormat="1" applyFont="1" applyFill="1" applyBorder="1" applyAlignment="1">
      <alignment horizontal="center" vertical="center"/>
    </xf>
    <xf numFmtId="0" fontId="17" fillId="0" borderId="34" xfId="0" applyFont="1" applyBorder="1" applyAlignment="1" applyProtection="1">
      <alignment horizontal="left" vertical="center" wrapText="1"/>
      <protection locked="0"/>
    </xf>
    <xf numFmtId="0" fontId="18" fillId="12" borderId="34" xfId="0" applyFont="1" applyFill="1" applyBorder="1" applyAlignment="1" applyProtection="1">
      <alignment horizontal="left" vertical="center"/>
      <protection locked="0"/>
    </xf>
    <xf numFmtId="0" fontId="18" fillId="12" borderId="35" xfId="0" applyFont="1" applyFill="1" applyBorder="1" applyAlignment="1" applyProtection="1">
      <alignment horizontal="center" vertical="center"/>
      <protection locked="0"/>
    </xf>
    <xf numFmtId="0" fontId="18" fillId="2" borderId="32" xfId="0" applyFont="1" applyFill="1" applyBorder="1" applyAlignment="1">
      <alignment horizontal="center" vertical="center"/>
    </xf>
    <xf numFmtId="0" fontId="18" fillId="2" borderId="38" xfId="0" applyFont="1" applyFill="1" applyBorder="1" applyAlignment="1" applyProtection="1">
      <alignment horizontal="center" vertical="center" wrapText="1"/>
      <protection locked="0"/>
    </xf>
    <xf numFmtId="0" fontId="18" fillId="2" borderId="39" xfId="0" applyFont="1" applyFill="1" applyBorder="1" applyAlignment="1" applyProtection="1">
      <alignment horizontal="center" vertical="center" wrapText="1"/>
      <protection locked="0"/>
    </xf>
    <xf numFmtId="0" fontId="17" fillId="2" borderId="41" xfId="0" applyFont="1" applyFill="1" applyBorder="1" applyAlignment="1">
      <alignment horizontal="center" vertical="center"/>
    </xf>
    <xf numFmtId="14" fontId="20" fillId="2" borderId="32" xfId="0" applyNumberFormat="1" applyFont="1" applyFill="1" applyBorder="1" applyAlignment="1">
      <alignment horizontal="center" vertical="center"/>
    </xf>
    <xf numFmtId="0" fontId="17" fillId="0" borderId="32" xfId="0" applyFont="1" applyBorder="1" applyAlignment="1" applyProtection="1">
      <alignment horizontal="left" vertical="center"/>
      <protection locked="0"/>
    </xf>
    <xf numFmtId="0" fontId="21" fillId="0" borderId="32" xfId="2" applyFont="1" applyBorder="1" applyAlignment="1">
      <alignment horizontal="center" vertical="center"/>
    </xf>
    <xf numFmtId="0" fontId="24" fillId="2" borderId="32" xfId="0" applyFont="1" applyFill="1" applyBorder="1" applyAlignment="1" applyProtection="1">
      <alignment horizontal="center" vertical="center"/>
      <protection locked="0"/>
    </xf>
    <xf numFmtId="0" fontId="24" fillId="2" borderId="0" xfId="0" applyFont="1" applyFill="1" applyAlignment="1" applyProtection="1">
      <alignment horizontal="left" vertical="center"/>
      <protection locked="0"/>
    </xf>
    <xf numFmtId="164" fontId="18" fillId="13" borderId="32" xfId="0" applyNumberFormat="1" applyFont="1" applyFill="1" applyBorder="1" applyAlignment="1">
      <alignment horizontal="center" vertical="center"/>
    </xf>
    <xf numFmtId="0" fontId="18" fillId="13" borderId="32" xfId="0" applyFont="1" applyFill="1" applyBorder="1" applyAlignment="1">
      <alignment horizontal="center" vertical="center"/>
    </xf>
    <xf numFmtId="0" fontId="7" fillId="2" borderId="0" xfId="2" applyFill="1"/>
    <xf numFmtId="0" fontId="21" fillId="2" borderId="32" xfId="2" applyFont="1" applyFill="1" applyBorder="1" applyAlignment="1">
      <alignment horizontal="center"/>
    </xf>
    <xf numFmtId="0" fontId="21" fillId="2" borderId="32" xfId="2" applyFont="1" applyFill="1" applyBorder="1" applyAlignment="1">
      <alignment horizontal="center" vertical="center"/>
    </xf>
    <xf numFmtId="164" fontId="17" fillId="2" borderId="32" xfId="0" applyNumberFormat="1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14" borderId="0" xfId="0" applyFont="1" applyFill="1" applyAlignment="1" applyProtection="1">
      <alignment horizontal="left" vertical="center"/>
      <protection locked="0"/>
    </xf>
    <xf numFmtId="14" fontId="24" fillId="2" borderId="32" xfId="0" applyNumberFormat="1" applyFont="1" applyFill="1" applyBorder="1" applyAlignment="1" applyProtection="1">
      <alignment horizontal="center" vertical="center"/>
      <protection locked="0"/>
    </xf>
    <xf numFmtId="0" fontId="17" fillId="15" borderId="10" xfId="0" applyFont="1" applyFill="1" applyBorder="1" applyAlignment="1" applyProtection="1">
      <alignment horizontal="center" vertical="center"/>
      <protection locked="0"/>
    </xf>
    <xf numFmtId="0" fontId="17" fillId="15" borderId="1" xfId="0" applyFont="1" applyFill="1" applyBorder="1" applyAlignment="1">
      <alignment horizontal="left" vertical="center"/>
    </xf>
    <xf numFmtId="164" fontId="18" fillId="15" borderId="1" xfId="0" applyNumberFormat="1" applyFont="1" applyFill="1" applyBorder="1" applyAlignment="1">
      <alignment horizontal="center" vertical="center"/>
    </xf>
    <xf numFmtId="0" fontId="17" fillId="15" borderId="4" xfId="0" applyFont="1" applyFill="1" applyBorder="1" applyAlignment="1" applyProtection="1">
      <alignment horizontal="center" vertical="center"/>
      <protection locked="0"/>
    </xf>
    <xf numFmtId="14" fontId="17" fillId="15" borderId="1" xfId="0" applyNumberFormat="1" applyFont="1" applyFill="1" applyBorder="1" applyAlignment="1" applyProtection="1">
      <alignment horizontal="center" vertical="center"/>
      <protection locked="0"/>
    </xf>
    <xf numFmtId="0" fontId="23" fillId="15" borderId="0" xfId="2" applyFont="1" applyFill="1" applyAlignment="1">
      <alignment horizontal="center"/>
    </xf>
    <xf numFmtId="0" fontId="17" fillId="15" borderId="1" xfId="0" applyFont="1" applyFill="1" applyBorder="1" applyAlignment="1" applyProtection="1">
      <alignment horizontal="center" vertical="center"/>
      <protection locked="0"/>
    </xf>
    <xf numFmtId="0" fontId="17" fillId="15" borderId="0" xfId="0" applyFont="1" applyFill="1" applyAlignment="1" applyProtection="1">
      <alignment horizontal="left" vertical="center"/>
      <protection locked="0"/>
    </xf>
    <xf numFmtId="0" fontId="17" fillId="15" borderId="5" xfId="0" applyFont="1" applyFill="1" applyBorder="1" applyAlignment="1" applyProtection="1">
      <alignment horizontal="center" vertical="center"/>
      <protection locked="0"/>
    </xf>
    <xf numFmtId="0" fontId="17" fillId="12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7" fillId="15" borderId="32" xfId="0" applyFont="1" applyFill="1" applyBorder="1" applyAlignment="1" applyProtection="1">
      <alignment horizontal="left" vertical="center" wrapText="1"/>
      <protection locked="0"/>
    </xf>
    <xf numFmtId="0" fontId="18" fillId="15" borderId="32" xfId="0" applyFont="1" applyFill="1" applyBorder="1" applyAlignment="1">
      <alignment horizontal="center" vertical="center" wrapText="1"/>
    </xf>
    <xf numFmtId="14" fontId="18" fillId="15" borderId="35" xfId="0" applyNumberFormat="1" applyFont="1" applyFill="1" applyBorder="1" applyAlignment="1">
      <alignment horizontal="center" vertical="center"/>
    </xf>
    <xf numFmtId="14" fontId="17" fillId="15" borderId="32" xfId="0" applyNumberFormat="1" applyFont="1" applyFill="1" applyBorder="1" applyAlignment="1" applyProtection="1">
      <alignment horizontal="center" vertical="center"/>
      <protection locked="0"/>
    </xf>
    <xf numFmtId="0" fontId="17" fillId="15" borderId="32" xfId="0" applyFont="1" applyFill="1" applyBorder="1" applyAlignment="1" applyProtection="1">
      <alignment horizontal="center" vertical="center"/>
      <protection locked="0"/>
    </xf>
    <xf numFmtId="0" fontId="17" fillId="15" borderId="32" xfId="0" applyFont="1" applyFill="1" applyBorder="1" applyAlignment="1" applyProtection="1">
      <alignment horizontal="left" vertical="center"/>
      <protection locked="0"/>
    </xf>
    <xf numFmtId="0" fontId="17" fillId="15" borderId="34" xfId="0" applyFont="1" applyFill="1" applyBorder="1" applyAlignment="1" applyProtection="1">
      <alignment horizontal="left" vertical="center"/>
      <protection locked="0"/>
    </xf>
    <xf numFmtId="14" fontId="18" fillId="15" borderId="32" xfId="0" applyNumberFormat="1" applyFont="1" applyFill="1" applyBorder="1" applyAlignment="1">
      <alignment horizontal="center" vertical="center" wrapText="1"/>
    </xf>
    <xf numFmtId="0" fontId="16" fillId="14" borderId="51" xfId="0" applyFont="1" applyFill="1" applyBorder="1" applyAlignment="1">
      <alignment horizontal="left" vertical="center" wrapText="1"/>
    </xf>
    <xf numFmtId="0" fontId="17" fillId="2" borderId="51" xfId="0" applyFont="1" applyFill="1" applyBorder="1" applyAlignment="1">
      <alignment horizontal="left" vertical="center" wrapText="1"/>
    </xf>
    <xf numFmtId="0" fontId="17" fillId="2" borderId="51" xfId="0" applyFont="1" applyFill="1" applyBorder="1" applyAlignment="1">
      <alignment horizontal="center" vertical="center" wrapText="1"/>
    </xf>
    <xf numFmtId="0" fontId="17" fillId="2" borderId="51" xfId="0" applyFont="1" applyFill="1" applyBorder="1" applyAlignment="1" applyProtection="1">
      <alignment horizontal="center" vertical="center"/>
      <protection locked="0"/>
    </xf>
    <xf numFmtId="0" fontId="17" fillId="2" borderId="51" xfId="0" applyFont="1" applyFill="1" applyBorder="1" applyAlignment="1" applyProtection="1">
      <alignment horizontal="left" vertical="center"/>
      <protection locked="0"/>
    </xf>
    <xf numFmtId="0" fontId="17" fillId="2" borderId="51" xfId="0" applyFont="1" applyFill="1" applyBorder="1" applyAlignment="1">
      <alignment horizontal="center" vertical="center"/>
    </xf>
    <xf numFmtId="164" fontId="17" fillId="2" borderId="51" xfId="0" applyNumberFormat="1" applyFont="1" applyFill="1" applyBorder="1" applyAlignment="1">
      <alignment horizontal="center" vertical="center"/>
    </xf>
    <xf numFmtId="49" fontId="17" fillId="2" borderId="51" xfId="0" applyNumberFormat="1" applyFont="1" applyFill="1" applyBorder="1" applyAlignment="1">
      <alignment horizontal="center" vertical="center"/>
    </xf>
    <xf numFmtId="0" fontId="17" fillId="11" borderId="51" xfId="0" applyFont="1" applyFill="1" applyBorder="1" applyAlignment="1" applyProtection="1">
      <alignment horizontal="left" vertical="center"/>
      <protection locked="0"/>
    </xf>
    <xf numFmtId="0" fontId="17" fillId="11" borderId="51" xfId="0" applyFont="1" applyFill="1" applyBorder="1" applyAlignment="1" applyProtection="1">
      <alignment horizontal="center" vertical="center"/>
      <protection locked="0"/>
    </xf>
    <xf numFmtId="164" fontId="17" fillId="11" borderId="51" xfId="0" applyNumberFormat="1" applyFont="1" applyFill="1" applyBorder="1" applyAlignment="1">
      <alignment horizontal="center" vertical="center"/>
    </xf>
    <xf numFmtId="49" fontId="17" fillId="11" borderId="51" xfId="0" applyNumberFormat="1" applyFont="1" applyFill="1" applyBorder="1" applyAlignment="1">
      <alignment horizontal="center" vertical="center"/>
    </xf>
    <xf numFmtId="0" fontId="17" fillId="11" borderId="51" xfId="0" applyFont="1" applyFill="1" applyBorder="1" applyAlignment="1">
      <alignment horizontal="center" vertical="center"/>
    </xf>
    <xf numFmtId="0" fontId="17" fillId="0" borderId="51" xfId="0" applyFont="1" applyBorder="1" applyAlignment="1" applyProtection="1">
      <alignment horizontal="left" vertical="center"/>
      <protection locked="0"/>
    </xf>
    <xf numFmtId="0" fontId="17" fillId="0" borderId="51" xfId="0" applyFont="1" applyBorder="1" applyAlignment="1">
      <alignment horizontal="left" vertical="center"/>
    </xf>
    <xf numFmtId="14" fontId="17" fillId="2" borderId="51" xfId="0" applyNumberFormat="1" applyFont="1" applyFill="1" applyBorder="1" applyAlignment="1">
      <alignment horizontal="center" vertical="center"/>
    </xf>
    <xf numFmtId="0" fontId="17" fillId="0" borderId="51" xfId="0" applyFont="1" applyBorder="1" applyAlignment="1" applyProtection="1">
      <alignment horizontal="center" vertical="center"/>
      <protection locked="0"/>
    </xf>
    <xf numFmtId="14" fontId="17" fillId="0" borderId="51" xfId="0" applyNumberFormat="1" applyFont="1" applyBorder="1" applyAlignment="1" applyProtection="1">
      <alignment horizontal="left" vertical="center"/>
      <protection locked="0"/>
    </xf>
    <xf numFmtId="14" fontId="17" fillId="0" borderId="51" xfId="0" applyNumberFormat="1" applyFont="1" applyBorder="1" applyAlignment="1" applyProtection="1">
      <alignment horizontal="center" vertical="center"/>
      <protection locked="0"/>
    </xf>
    <xf numFmtId="0" fontId="17" fillId="4" borderId="51" xfId="0" applyFont="1" applyFill="1" applyBorder="1" applyAlignment="1" applyProtection="1">
      <alignment horizontal="center" vertical="center"/>
      <protection locked="0"/>
    </xf>
    <xf numFmtId="0" fontId="17" fillId="2" borderId="51" xfId="0" applyFont="1" applyFill="1" applyBorder="1" applyAlignment="1">
      <alignment horizontal="left" vertical="center"/>
    </xf>
    <xf numFmtId="0" fontId="17" fillId="12" borderId="51" xfId="0" applyFont="1" applyFill="1" applyBorder="1" applyAlignment="1" applyProtection="1">
      <alignment horizontal="left" vertical="center"/>
      <protection locked="0"/>
    </xf>
    <xf numFmtId="0" fontId="17" fillId="12" borderId="51" xfId="0" applyFont="1" applyFill="1" applyBorder="1" applyAlignment="1" applyProtection="1">
      <alignment horizontal="center" vertical="center"/>
      <protection locked="0"/>
    </xf>
    <xf numFmtId="164" fontId="17" fillId="12" borderId="51" xfId="0" applyNumberFormat="1" applyFont="1" applyFill="1" applyBorder="1" applyAlignment="1">
      <alignment horizontal="center" vertical="center"/>
    </xf>
    <xf numFmtId="49" fontId="17" fillId="12" borderId="51" xfId="0" applyNumberFormat="1" applyFont="1" applyFill="1" applyBorder="1" applyAlignment="1">
      <alignment horizontal="center" vertical="center"/>
    </xf>
    <xf numFmtId="0" fontId="17" fillId="12" borderId="51" xfId="0" applyFont="1" applyFill="1" applyBorder="1" applyAlignment="1">
      <alignment horizontal="center" vertical="center"/>
    </xf>
    <xf numFmtId="0" fontId="17" fillId="14" borderId="51" xfId="0" applyFont="1" applyFill="1" applyBorder="1" applyAlignment="1" applyProtection="1">
      <alignment horizontal="left" vertical="center"/>
      <protection locked="0"/>
    </xf>
    <xf numFmtId="0" fontId="17" fillId="14" borderId="51" xfId="0" applyFont="1" applyFill="1" applyBorder="1" applyAlignment="1">
      <alignment horizontal="left" vertical="center"/>
    </xf>
    <xf numFmtId="164" fontId="17" fillId="14" borderId="51" xfId="0" applyNumberFormat="1" applyFont="1" applyFill="1" applyBorder="1" applyAlignment="1">
      <alignment horizontal="center" vertical="center"/>
    </xf>
    <xf numFmtId="0" fontId="17" fillId="14" borderId="51" xfId="0" applyFont="1" applyFill="1" applyBorder="1" applyAlignment="1">
      <alignment horizontal="center" vertical="center"/>
    </xf>
    <xf numFmtId="14" fontId="17" fillId="14" borderId="51" xfId="0" applyNumberFormat="1" applyFont="1" applyFill="1" applyBorder="1" applyAlignment="1">
      <alignment horizontal="center" vertical="center"/>
    </xf>
    <xf numFmtId="0" fontId="17" fillId="14" borderId="51" xfId="0" applyFont="1" applyFill="1" applyBorder="1" applyAlignment="1" applyProtection="1">
      <alignment horizontal="center" vertical="center"/>
      <protection locked="0"/>
    </xf>
    <xf numFmtId="14" fontId="17" fillId="14" borderId="51" xfId="0" applyNumberFormat="1" applyFont="1" applyFill="1" applyBorder="1" applyAlignment="1" applyProtection="1">
      <alignment horizontal="left" vertical="center"/>
      <protection locked="0"/>
    </xf>
    <xf numFmtId="14" fontId="17" fillId="2" borderId="51" xfId="0" applyNumberFormat="1" applyFont="1" applyFill="1" applyBorder="1" applyAlignment="1" applyProtection="1">
      <alignment horizontal="center" vertical="center"/>
      <protection locked="0"/>
    </xf>
    <xf numFmtId="0" fontId="17" fillId="6" borderId="51" xfId="0" applyFont="1" applyFill="1" applyBorder="1" applyAlignment="1" applyProtection="1">
      <alignment horizontal="center" vertical="center"/>
      <protection locked="0"/>
    </xf>
    <xf numFmtId="14" fontId="17" fillId="6" borderId="51" xfId="0" applyNumberFormat="1" applyFont="1" applyFill="1" applyBorder="1" applyAlignment="1" applyProtection="1">
      <alignment horizontal="center" vertical="center"/>
      <protection locked="0"/>
    </xf>
    <xf numFmtId="14" fontId="17" fillId="2" borderId="51" xfId="0" applyNumberFormat="1" applyFont="1" applyFill="1" applyBorder="1" applyAlignment="1" applyProtection="1">
      <alignment horizontal="left" vertical="center"/>
      <protection locked="0"/>
    </xf>
    <xf numFmtId="0" fontId="23" fillId="0" borderId="51" xfId="2" applyFont="1" applyBorder="1" applyAlignment="1">
      <alignment vertical="center"/>
    </xf>
    <xf numFmtId="0" fontId="23" fillId="0" borderId="51" xfId="2" applyFont="1" applyBorder="1" applyAlignment="1">
      <alignment horizontal="center" vertical="center"/>
    </xf>
    <xf numFmtId="0" fontId="23" fillId="0" borderId="51" xfId="2" applyFont="1" applyBorder="1" applyAlignment="1"/>
    <xf numFmtId="0" fontId="27" fillId="0" borderId="51" xfId="2" applyFont="1" applyBorder="1"/>
    <xf numFmtId="0" fontId="23" fillId="14" borderId="51" xfId="2" applyFont="1" applyFill="1" applyBorder="1" applyAlignment="1"/>
    <xf numFmtId="0" fontId="27" fillId="14" borderId="51" xfId="2" applyFont="1" applyFill="1" applyBorder="1"/>
    <xf numFmtId="0" fontId="23" fillId="2" borderId="51" xfId="2" applyFont="1" applyFill="1" applyBorder="1" applyAlignment="1">
      <alignment vertical="center"/>
    </xf>
    <xf numFmtId="0" fontId="23" fillId="6" borderId="51" xfId="2" applyFont="1" applyFill="1" applyBorder="1" applyAlignment="1">
      <alignment horizontal="center" vertical="center"/>
    </xf>
    <xf numFmtId="0" fontId="24" fillId="0" borderId="51" xfId="0" applyFont="1" applyBorder="1" applyAlignment="1" applyProtection="1">
      <alignment horizontal="left" vertical="center"/>
      <protection locked="0"/>
    </xf>
    <xf numFmtId="0" fontId="24" fillId="0" borderId="51" xfId="0" applyFont="1" applyBorder="1" applyAlignment="1">
      <alignment horizontal="left" vertical="center"/>
    </xf>
    <xf numFmtId="164" fontId="24" fillId="2" borderId="51" xfId="0" applyNumberFormat="1" applyFont="1" applyFill="1" applyBorder="1" applyAlignment="1">
      <alignment horizontal="center" vertical="center"/>
    </xf>
    <xf numFmtId="0" fontId="24" fillId="2" borderId="51" xfId="0" applyFont="1" applyFill="1" applyBorder="1" applyAlignment="1">
      <alignment horizontal="center" vertical="center"/>
    </xf>
    <xf numFmtId="14" fontId="24" fillId="2" borderId="51" xfId="0" applyNumberFormat="1" applyFont="1" applyFill="1" applyBorder="1" applyAlignment="1">
      <alignment horizontal="center" vertical="center"/>
    </xf>
    <xf numFmtId="0" fontId="24" fillId="0" borderId="51" xfId="0" applyFont="1" applyBorder="1" applyAlignment="1" applyProtection="1">
      <alignment horizontal="center" vertical="center"/>
      <protection locked="0"/>
    </xf>
    <xf numFmtId="0" fontId="18" fillId="2" borderId="32" xfId="0" applyFont="1" applyFill="1" applyBorder="1" applyAlignment="1">
      <alignment horizontal="left" vertical="center"/>
    </xf>
    <xf numFmtId="0" fontId="18" fillId="2" borderId="32" xfId="0" applyFont="1" applyFill="1" applyBorder="1" applyAlignment="1" applyProtection="1">
      <alignment horizontal="left" vertical="center"/>
      <protection locked="0"/>
    </xf>
    <xf numFmtId="0" fontId="18" fillId="2" borderId="32" xfId="0" applyFont="1" applyFill="1" applyBorder="1" applyAlignment="1" applyProtection="1">
      <alignment horizontal="center" vertical="center"/>
      <protection locked="0"/>
    </xf>
    <xf numFmtId="49" fontId="17" fillId="2" borderId="32" xfId="0" applyNumberFormat="1" applyFont="1" applyFill="1" applyBorder="1" applyAlignment="1">
      <alignment horizontal="center" vertical="center"/>
    </xf>
    <xf numFmtId="0" fontId="19" fillId="0" borderId="0" xfId="0" applyFont="1"/>
    <xf numFmtId="0" fontId="7" fillId="2" borderId="0" xfId="2" applyFill="1" applyAlignment="1"/>
    <xf numFmtId="0" fontId="23" fillId="2" borderId="32" xfId="2" applyFont="1" applyFill="1" applyBorder="1" applyAlignment="1">
      <alignment horizontal="center"/>
    </xf>
    <xf numFmtId="0" fontId="23" fillId="2" borderId="51" xfId="2" applyFont="1" applyFill="1" applyBorder="1" applyAlignment="1">
      <alignment horizontal="center"/>
    </xf>
    <xf numFmtId="0" fontId="23" fillId="2" borderId="51" xfId="2" applyFont="1" applyFill="1" applyBorder="1" applyAlignment="1"/>
    <xf numFmtId="0" fontId="23" fillId="2" borderId="51" xfId="2" applyFont="1" applyFill="1" applyBorder="1" applyAlignment="1">
      <alignment horizontal="center" vertical="center"/>
    </xf>
    <xf numFmtId="0" fontId="27" fillId="2" borderId="51" xfId="2" applyFont="1" applyFill="1" applyBorder="1" applyAlignment="1">
      <alignment vertical="center"/>
    </xf>
    <xf numFmtId="0" fontId="27" fillId="2" borderId="51" xfId="2" applyFont="1" applyFill="1" applyBorder="1"/>
    <xf numFmtId="0" fontId="17" fillId="2" borderId="51" xfId="0" applyFont="1" applyFill="1" applyBorder="1" applyAlignment="1" applyProtection="1">
      <alignment horizontal="left" vertical="center" wrapText="1"/>
      <protection locked="0"/>
    </xf>
    <xf numFmtId="0" fontId="27" fillId="2" borderId="51" xfId="2" applyFont="1" applyFill="1" applyBorder="1" applyAlignment="1"/>
    <xf numFmtId="0" fontId="21" fillId="2" borderId="0" xfId="2" applyFont="1" applyFill="1" applyAlignment="1">
      <alignment horizontal="center"/>
    </xf>
    <xf numFmtId="14" fontId="17" fillId="2" borderId="0" xfId="0" applyNumberFormat="1" applyFont="1" applyFill="1" applyAlignment="1" applyProtection="1">
      <alignment horizontal="center" vertical="center"/>
      <protection locked="0"/>
    </xf>
    <xf numFmtId="0" fontId="27" fillId="2" borderId="0" xfId="2" applyFont="1" applyFill="1"/>
    <xf numFmtId="0" fontId="18" fillId="12" borderId="51" xfId="0" applyFont="1" applyFill="1" applyBorder="1" applyAlignment="1" applyProtection="1">
      <alignment horizontal="left" vertical="center"/>
      <protection locked="0"/>
    </xf>
    <xf numFmtId="0" fontId="27" fillId="2" borderId="32" xfId="2" applyFont="1" applyFill="1" applyBorder="1"/>
    <xf numFmtId="14" fontId="17" fillId="2" borderId="0" xfId="0" applyNumberFormat="1" applyFont="1" applyFill="1" applyAlignment="1" applyProtection="1">
      <alignment horizontal="left" vertical="center"/>
      <protection locked="0"/>
    </xf>
    <xf numFmtId="14" fontId="24" fillId="0" borderId="51" xfId="0" applyNumberFormat="1" applyFont="1" applyBorder="1" applyAlignment="1" applyProtection="1">
      <alignment horizontal="left" vertical="center"/>
      <protection locked="0"/>
    </xf>
    <xf numFmtId="0" fontId="18" fillId="2" borderId="32" xfId="0" applyFont="1" applyFill="1" applyBorder="1" applyAlignment="1">
      <alignment horizontal="left" vertical="center" wrapText="1"/>
    </xf>
    <xf numFmtId="164" fontId="20" fillId="2" borderId="32" xfId="0" applyNumberFormat="1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4" fillId="0" borderId="32" xfId="0" applyFont="1" applyBorder="1" applyAlignment="1" applyProtection="1">
      <alignment horizontal="left" vertical="center"/>
      <protection locked="0"/>
    </xf>
    <xf numFmtId="0" fontId="24" fillId="0" borderId="32" xfId="0" applyFont="1" applyBorder="1" applyAlignment="1" applyProtection="1">
      <alignment horizontal="center" vertical="center"/>
      <protection locked="0"/>
    </xf>
    <xf numFmtId="0" fontId="24" fillId="0" borderId="32" xfId="0" applyFont="1" applyBorder="1" applyAlignment="1">
      <alignment horizontal="left" vertical="center"/>
    </xf>
    <xf numFmtId="14" fontId="24" fillId="0" borderId="32" xfId="0" applyNumberFormat="1" applyFont="1" applyBorder="1" applyAlignment="1" applyProtection="1">
      <alignment horizontal="center" vertical="center"/>
      <protection locked="0"/>
    </xf>
    <xf numFmtId="14" fontId="20" fillId="2" borderId="32" xfId="0" applyNumberFormat="1" applyFont="1" applyFill="1" applyBorder="1" applyAlignment="1">
      <alignment horizontal="center" vertical="center" wrapText="1"/>
    </xf>
    <xf numFmtId="0" fontId="24" fillId="0" borderId="32" xfId="0" applyFont="1" applyBorder="1" applyAlignment="1" applyProtection="1">
      <alignment horizontal="left" vertical="center" wrapText="1"/>
      <protection locked="0"/>
    </xf>
    <xf numFmtId="164" fontId="20" fillId="2" borderId="32" xfId="0" applyNumberFormat="1" applyFont="1" applyFill="1" applyBorder="1" applyAlignment="1">
      <alignment horizontal="center" vertical="center" wrapText="1"/>
    </xf>
    <xf numFmtId="0" fontId="20" fillId="2" borderId="32" xfId="0" applyFont="1" applyFill="1" applyBorder="1" applyAlignment="1">
      <alignment horizontal="center" vertical="center" wrapText="1"/>
    </xf>
    <xf numFmtId="14" fontId="20" fillId="2" borderId="35" xfId="0" applyNumberFormat="1" applyFont="1" applyFill="1" applyBorder="1" applyAlignment="1">
      <alignment horizontal="center" vertical="center"/>
    </xf>
    <xf numFmtId="14" fontId="24" fillId="2" borderId="0" xfId="0" applyNumberFormat="1" applyFont="1" applyFill="1" applyAlignment="1" applyProtection="1">
      <alignment horizontal="center" vertical="center"/>
      <protection locked="0"/>
    </xf>
    <xf numFmtId="0" fontId="24" fillId="0" borderId="34" xfId="0" applyFont="1" applyBorder="1" applyAlignment="1" applyProtection="1">
      <alignment horizontal="left" vertical="center" wrapText="1"/>
      <protection locked="0"/>
    </xf>
    <xf numFmtId="16" fontId="17" fillId="0" borderId="51" xfId="0" applyNumberFormat="1" applyFont="1" applyBorder="1" applyAlignment="1" applyProtection="1">
      <alignment horizontal="center" vertical="center"/>
      <protection locked="0"/>
    </xf>
    <xf numFmtId="0" fontId="22" fillId="0" borderId="51" xfId="2" applyFont="1" applyBorder="1" applyAlignment="1"/>
    <xf numFmtId="0" fontId="17" fillId="11" borderId="51" xfId="0" applyFont="1" applyFill="1" applyBorder="1" applyAlignment="1" applyProtection="1">
      <alignment horizontal="left" vertical="center" wrapText="1"/>
      <protection locked="0"/>
    </xf>
    <xf numFmtId="0" fontId="17" fillId="0" borderId="51" xfId="0" applyFont="1" applyBorder="1" applyAlignment="1" applyProtection="1">
      <alignment horizontal="left" vertical="center" wrapText="1"/>
      <protection locked="0"/>
    </xf>
    <xf numFmtId="0" fontId="24" fillId="0" borderId="51" xfId="0" applyFont="1" applyBorder="1" applyAlignment="1" applyProtection="1">
      <alignment horizontal="left" vertical="center" wrapText="1"/>
      <protection locked="0"/>
    </xf>
    <xf numFmtId="0" fontId="17" fillId="12" borderId="51" xfId="0" applyFont="1" applyFill="1" applyBorder="1" applyAlignment="1" applyProtection="1">
      <alignment horizontal="left" vertical="center" wrapText="1"/>
      <protection locked="0"/>
    </xf>
    <xf numFmtId="0" fontId="17" fillId="14" borderId="51" xfId="0" applyFont="1" applyFill="1" applyBorder="1" applyAlignment="1" applyProtection="1">
      <alignment horizontal="left" vertical="center" wrapText="1"/>
      <protection locked="0"/>
    </xf>
    <xf numFmtId="0" fontId="17" fillId="0" borderId="0" xfId="0" applyFont="1" applyAlignment="1">
      <alignment horizontal="left" vertical="center" wrapText="1"/>
    </xf>
    <xf numFmtId="0" fontId="29" fillId="2" borderId="43" xfId="0" applyFont="1" applyFill="1" applyBorder="1" applyAlignment="1">
      <alignment horizontal="left" vertical="center" wrapText="1"/>
    </xf>
    <xf numFmtId="0" fontId="29" fillId="2" borderId="43" xfId="0" applyFont="1" applyFill="1" applyBorder="1" applyAlignment="1">
      <alignment horizontal="left" vertical="center"/>
    </xf>
    <xf numFmtId="0" fontId="29" fillId="2" borderId="44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left" vertical="center"/>
    </xf>
    <xf numFmtId="0" fontId="31" fillId="2" borderId="42" xfId="0" applyFont="1" applyFill="1" applyBorder="1" applyAlignment="1" applyProtection="1">
      <alignment horizontal="center" vertical="center"/>
      <protection locked="0"/>
    </xf>
    <xf numFmtId="0" fontId="31" fillId="2" borderId="10" xfId="0" applyFont="1" applyFill="1" applyBorder="1" applyAlignment="1" applyProtection="1">
      <alignment horizontal="center" vertical="center"/>
      <protection locked="0"/>
    </xf>
    <xf numFmtId="0" fontId="29" fillId="2" borderId="42" xfId="0" applyFont="1" applyFill="1" applyBorder="1" applyAlignment="1" applyProtection="1">
      <alignment horizontal="left" vertical="center"/>
      <protection locked="0"/>
    </xf>
    <xf numFmtId="0" fontId="29" fillId="2" borderId="42" xfId="0" applyFont="1" applyFill="1" applyBorder="1" applyAlignment="1" applyProtection="1">
      <alignment horizontal="center" vertical="center"/>
      <protection locked="0"/>
    </xf>
    <xf numFmtId="164" fontId="29" fillId="2" borderId="42" xfId="0" applyNumberFormat="1" applyFont="1" applyFill="1" applyBorder="1" applyAlignment="1">
      <alignment horizontal="center" vertical="center"/>
    </xf>
    <xf numFmtId="49" fontId="29" fillId="2" borderId="42" xfId="0" applyNumberFormat="1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0" xfId="0" applyFont="1" applyFill="1" applyAlignment="1" applyProtection="1">
      <alignment horizontal="left" vertical="center"/>
      <protection locked="0"/>
    </xf>
    <xf numFmtId="0" fontId="29" fillId="11" borderId="42" xfId="0" applyFont="1" applyFill="1" applyBorder="1" applyAlignment="1" applyProtection="1">
      <alignment horizontal="left" vertical="center"/>
      <protection locked="0"/>
    </xf>
    <xf numFmtId="0" fontId="29" fillId="11" borderId="42" xfId="0" applyFont="1" applyFill="1" applyBorder="1" applyAlignment="1" applyProtection="1">
      <alignment horizontal="center" vertical="center"/>
      <protection locked="0"/>
    </xf>
    <xf numFmtId="164" fontId="29" fillId="11" borderId="42" xfId="0" applyNumberFormat="1" applyFont="1" applyFill="1" applyBorder="1" applyAlignment="1">
      <alignment horizontal="center" vertical="center"/>
    </xf>
    <xf numFmtId="49" fontId="29" fillId="11" borderId="42" xfId="0" applyNumberFormat="1" applyFont="1" applyFill="1" applyBorder="1" applyAlignment="1">
      <alignment horizontal="center" vertical="center"/>
    </xf>
    <xf numFmtId="0" fontId="29" fillId="11" borderId="42" xfId="0" applyFont="1" applyFill="1" applyBorder="1" applyAlignment="1">
      <alignment horizontal="center" vertical="center"/>
    </xf>
    <xf numFmtId="0" fontId="29" fillId="0" borderId="0" xfId="0" applyFont="1" applyAlignment="1" applyProtection="1">
      <alignment horizontal="left" vertical="center"/>
      <protection locked="0"/>
    </xf>
    <xf numFmtId="0" fontId="29" fillId="0" borderId="42" xfId="0" applyFont="1" applyBorder="1" applyAlignment="1" applyProtection="1">
      <alignment horizontal="left" vertical="center"/>
      <protection locked="0"/>
    </xf>
    <xf numFmtId="0" fontId="29" fillId="0" borderId="42" xfId="0" applyFont="1" applyBorder="1" applyAlignment="1">
      <alignment horizontal="left" vertical="center"/>
    </xf>
    <xf numFmtId="14" fontId="33" fillId="2" borderId="42" xfId="0" applyNumberFormat="1" applyFont="1" applyFill="1" applyBorder="1" applyAlignment="1">
      <alignment horizontal="center" vertical="center"/>
    </xf>
    <xf numFmtId="0" fontId="29" fillId="0" borderId="42" xfId="0" applyFont="1" applyBorder="1" applyAlignment="1" applyProtection="1">
      <alignment horizontal="center" vertical="center"/>
      <protection locked="0"/>
    </xf>
    <xf numFmtId="14" fontId="29" fillId="2" borderId="42" xfId="0" applyNumberFormat="1" applyFont="1" applyFill="1" applyBorder="1" applyAlignment="1">
      <alignment horizontal="center" vertical="center"/>
    </xf>
    <xf numFmtId="0" fontId="29" fillId="12" borderId="42" xfId="0" applyFont="1" applyFill="1" applyBorder="1" applyAlignment="1" applyProtection="1">
      <alignment horizontal="left" vertical="center"/>
      <protection locked="0"/>
    </xf>
    <xf numFmtId="0" fontId="29" fillId="12" borderId="42" xfId="0" applyFont="1" applyFill="1" applyBorder="1" applyAlignment="1" applyProtection="1">
      <alignment horizontal="center" vertical="center"/>
      <protection locked="0"/>
    </xf>
    <xf numFmtId="164" fontId="29" fillId="12" borderId="42" xfId="0" applyNumberFormat="1" applyFont="1" applyFill="1" applyBorder="1" applyAlignment="1">
      <alignment horizontal="center" vertical="center"/>
    </xf>
    <xf numFmtId="49" fontId="29" fillId="12" borderId="42" xfId="0" applyNumberFormat="1" applyFont="1" applyFill="1" applyBorder="1" applyAlignment="1">
      <alignment horizontal="center" vertical="center"/>
    </xf>
    <xf numFmtId="0" fontId="29" fillId="12" borderId="42" xfId="0" applyFont="1" applyFill="1" applyBorder="1" applyAlignment="1">
      <alignment horizontal="center" vertical="center"/>
    </xf>
    <xf numFmtId="0" fontId="31" fillId="12" borderId="42" xfId="0" applyFont="1" applyFill="1" applyBorder="1" applyAlignment="1" applyProtection="1">
      <alignment horizontal="left" vertical="center"/>
      <protection locked="0"/>
    </xf>
    <xf numFmtId="0" fontId="31" fillId="12" borderId="42" xfId="0" applyFont="1" applyFill="1" applyBorder="1" applyAlignment="1" applyProtection="1">
      <alignment horizontal="center" vertical="center"/>
      <protection locked="0"/>
    </xf>
    <xf numFmtId="164" fontId="31" fillId="12" borderId="42" xfId="0" applyNumberFormat="1" applyFont="1" applyFill="1" applyBorder="1" applyAlignment="1">
      <alignment horizontal="center" vertical="center"/>
    </xf>
    <xf numFmtId="49" fontId="31" fillId="12" borderId="42" xfId="0" applyNumberFormat="1" applyFont="1" applyFill="1" applyBorder="1" applyAlignment="1">
      <alignment horizontal="center" vertical="center"/>
    </xf>
    <xf numFmtId="0" fontId="31" fillId="12" borderId="42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 applyProtection="1">
      <alignment horizontal="left" vertical="center"/>
      <protection locked="0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2" borderId="42" xfId="0" applyFont="1" applyFill="1" applyBorder="1" applyAlignment="1">
      <alignment horizontal="left" vertical="center"/>
    </xf>
    <xf numFmtId="14" fontId="29" fillId="2" borderId="42" xfId="0" applyNumberFormat="1" applyFont="1" applyFill="1" applyBorder="1" applyAlignment="1" applyProtection="1">
      <alignment horizontal="center" vertical="center"/>
      <protection locked="0"/>
    </xf>
    <xf numFmtId="14" fontId="29" fillId="2" borderId="42" xfId="0" applyNumberFormat="1" applyFont="1" applyFill="1" applyBorder="1" applyAlignment="1" applyProtection="1">
      <alignment horizontal="left" vertical="center"/>
      <protection locked="0"/>
    </xf>
    <xf numFmtId="0" fontId="33" fillId="2" borderId="42" xfId="0" applyFont="1" applyFill="1" applyBorder="1" applyAlignment="1" applyProtection="1">
      <alignment horizontal="left" vertical="center"/>
      <protection locked="0"/>
    </xf>
    <xf numFmtId="0" fontId="33" fillId="2" borderId="42" xfId="0" applyFont="1" applyFill="1" applyBorder="1" applyAlignment="1">
      <alignment horizontal="left" vertical="center"/>
    </xf>
    <xf numFmtId="164" fontId="33" fillId="2" borderId="42" xfId="0" applyNumberFormat="1" applyFont="1" applyFill="1" applyBorder="1" applyAlignment="1">
      <alignment horizontal="center" vertical="center"/>
    </xf>
    <xf numFmtId="0" fontId="33" fillId="2" borderId="42" xfId="0" applyFont="1" applyFill="1" applyBorder="1" applyAlignment="1">
      <alignment horizontal="center" vertical="center"/>
    </xf>
    <xf numFmtId="0" fontId="33" fillId="2" borderId="42" xfId="0" applyFont="1" applyFill="1" applyBorder="1" applyAlignment="1" applyProtection="1">
      <alignment horizontal="center" vertical="center"/>
      <protection locked="0"/>
    </xf>
    <xf numFmtId="14" fontId="33" fillId="2" borderId="42" xfId="0" applyNumberFormat="1" applyFont="1" applyFill="1" applyBorder="1" applyAlignment="1" applyProtection="1">
      <alignment horizontal="center" vertical="center"/>
      <protection locked="0"/>
    </xf>
    <xf numFmtId="0" fontId="35" fillId="2" borderId="42" xfId="2" applyFont="1" applyFill="1" applyBorder="1" applyAlignment="1">
      <alignment horizontal="center"/>
    </xf>
    <xf numFmtId="0" fontId="35" fillId="2" borderId="42" xfId="2" applyFont="1" applyFill="1" applyBorder="1" applyAlignment="1"/>
    <xf numFmtId="0" fontId="33" fillId="2" borderId="0" xfId="0" applyFont="1" applyFill="1" applyAlignment="1" applyProtection="1">
      <alignment horizontal="left" vertical="center"/>
      <protection locked="0"/>
    </xf>
    <xf numFmtId="0" fontId="37" fillId="2" borderId="42" xfId="0" applyFont="1" applyFill="1" applyBorder="1" applyAlignment="1" applyProtection="1">
      <alignment horizontal="left" vertical="center"/>
      <protection locked="0"/>
    </xf>
    <xf numFmtId="14" fontId="33" fillId="2" borderId="42" xfId="0" applyNumberFormat="1" applyFont="1" applyFill="1" applyBorder="1" applyAlignment="1" applyProtection="1">
      <alignment horizontal="left" vertical="center"/>
      <protection locked="0"/>
    </xf>
    <xf numFmtId="0" fontId="38" fillId="2" borderId="0" xfId="2" applyFont="1" applyFill="1"/>
    <xf numFmtId="0" fontId="29" fillId="2" borderId="0" xfId="0" applyFont="1" applyFill="1" applyAlignment="1">
      <alignment horizontal="center" vertical="center"/>
    </xf>
    <xf numFmtId="0" fontId="37" fillId="2" borderId="42" xfId="0" applyFont="1" applyFill="1" applyBorder="1" applyAlignment="1" applyProtection="1">
      <alignment horizontal="center" vertical="center"/>
      <protection locked="0"/>
    </xf>
    <xf numFmtId="0" fontId="35" fillId="2" borderId="42" xfId="2" applyFont="1" applyFill="1" applyBorder="1" applyAlignment="1">
      <alignment horizontal="center" vertical="center"/>
    </xf>
    <xf numFmtId="16" fontId="33" fillId="2" borderId="42" xfId="0" applyNumberFormat="1" applyFont="1" applyFill="1" applyBorder="1" applyAlignment="1" applyProtection="1">
      <alignment horizontal="center" vertical="center"/>
      <protection locked="0"/>
    </xf>
    <xf numFmtId="0" fontId="39" fillId="2" borderId="42" xfId="2" applyFont="1" applyFill="1" applyBorder="1" applyAlignment="1">
      <alignment horizontal="center"/>
    </xf>
    <xf numFmtId="0" fontId="39" fillId="2" borderId="42" xfId="2" applyFont="1" applyFill="1" applyBorder="1" applyAlignment="1"/>
    <xf numFmtId="0" fontId="40" fillId="2" borderId="42" xfId="2" applyFont="1" applyFill="1" applyBorder="1" applyAlignment="1"/>
    <xf numFmtId="0" fontId="31" fillId="0" borderId="0" xfId="0" applyFont="1" applyAlignment="1">
      <alignment horizontal="left" vertical="center"/>
    </xf>
    <xf numFmtId="0" fontId="31" fillId="11" borderId="12" xfId="0" applyFont="1" applyFill="1" applyBorder="1" applyAlignment="1" applyProtection="1">
      <alignment horizontal="center" vertical="center"/>
      <protection locked="0"/>
    </xf>
    <xf numFmtId="0" fontId="31" fillId="11" borderId="12" xfId="0" applyFont="1" applyFill="1" applyBorder="1" applyAlignment="1" applyProtection="1">
      <alignment horizontal="center" vertical="center" wrapText="1"/>
      <protection locked="0"/>
    </xf>
    <xf numFmtId="0" fontId="31" fillId="2" borderId="1" xfId="0" applyFont="1" applyFill="1" applyBorder="1" applyAlignment="1" applyProtection="1">
      <alignment horizontal="left" vertical="center"/>
      <protection locked="0"/>
    </xf>
    <xf numFmtId="0" fontId="31" fillId="2" borderId="1" xfId="0" applyFont="1" applyFill="1" applyBorder="1" applyAlignment="1">
      <alignment horizontal="left" vertical="center"/>
    </xf>
    <xf numFmtId="0" fontId="31" fillId="2" borderId="4" xfId="0" applyFont="1" applyFill="1" applyBorder="1" applyAlignment="1" applyProtection="1">
      <alignment horizontal="center" vertical="center"/>
      <protection locked="0"/>
    </xf>
    <xf numFmtId="0" fontId="31" fillId="2" borderId="1" xfId="0" applyFont="1" applyFill="1" applyBorder="1" applyAlignment="1" applyProtection="1">
      <alignment horizontal="center" vertical="center"/>
      <protection locked="0"/>
    </xf>
    <xf numFmtId="0" fontId="31" fillId="2" borderId="5" xfId="0" applyFont="1" applyFill="1" applyBorder="1" applyAlignment="1" applyProtection="1">
      <alignment horizontal="left" vertical="center"/>
      <protection locked="0"/>
    </xf>
    <xf numFmtId="0" fontId="31" fillId="2" borderId="4" xfId="0" applyFont="1" applyFill="1" applyBorder="1" applyAlignment="1" applyProtection="1">
      <alignment horizontal="left" vertical="center"/>
      <protection locked="0"/>
    </xf>
    <xf numFmtId="0" fontId="31" fillId="2" borderId="5" xfId="0" applyFont="1" applyFill="1" applyBorder="1" applyAlignment="1" applyProtection="1">
      <alignment horizontal="center" vertical="center"/>
      <protection locked="0"/>
    </xf>
    <xf numFmtId="0" fontId="31" fillId="2" borderId="0" xfId="0" applyFont="1" applyFill="1" applyAlignment="1" applyProtection="1">
      <alignment horizontal="left" vertical="center"/>
      <protection locked="0"/>
    </xf>
    <xf numFmtId="14" fontId="31" fillId="2" borderId="3" xfId="0" applyNumberFormat="1" applyFont="1" applyFill="1" applyBorder="1" applyAlignment="1" applyProtection="1">
      <alignment horizontal="center" vertical="center"/>
      <protection locked="0"/>
    </xf>
    <xf numFmtId="0" fontId="42" fillId="2" borderId="9" xfId="2" applyFont="1" applyFill="1" applyBorder="1" applyAlignment="1">
      <alignment horizontal="center" vertical="center"/>
    </xf>
    <xf numFmtId="0" fontId="31" fillId="0" borderId="12" xfId="0" applyFont="1" applyBorder="1" applyAlignment="1" applyProtection="1">
      <alignment horizontal="center" vertical="center"/>
      <protection locked="0"/>
    </xf>
    <xf numFmtId="14" fontId="31" fillId="0" borderId="9" xfId="0" applyNumberFormat="1" applyFont="1" applyBorder="1" applyAlignment="1" applyProtection="1">
      <alignment horizontal="center" vertical="center"/>
      <protection locked="0"/>
    </xf>
    <xf numFmtId="0" fontId="43" fillId="0" borderId="0" xfId="2" applyFont="1" applyAlignment="1"/>
    <xf numFmtId="14" fontId="31" fillId="2" borderId="1" xfId="0" applyNumberFormat="1" applyFont="1" applyFill="1" applyBorder="1" applyAlignment="1" applyProtection="1">
      <alignment horizontal="center" vertical="center"/>
      <protection locked="0"/>
    </xf>
    <xf numFmtId="0" fontId="42" fillId="0" borderId="0" xfId="2" applyFont="1" applyAlignment="1"/>
    <xf numFmtId="16" fontId="31" fillId="0" borderId="1" xfId="0" applyNumberFormat="1" applyFont="1" applyBorder="1" applyAlignment="1" applyProtection="1">
      <alignment horizontal="center" vertical="center"/>
      <protection locked="0"/>
    </xf>
    <xf numFmtId="14" fontId="31" fillId="0" borderId="1" xfId="0" applyNumberFormat="1" applyFont="1" applyBorder="1" applyAlignment="1" applyProtection="1">
      <alignment horizontal="center" vertical="center"/>
      <protection locked="0"/>
    </xf>
    <xf numFmtId="0" fontId="31" fillId="4" borderId="4" xfId="0" applyFont="1" applyFill="1" applyBorder="1" applyAlignment="1" applyProtection="1">
      <alignment horizontal="center" vertical="center"/>
      <protection locked="0"/>
    </xf>
    <xf numFmtId="0" fontId="43" fillId="0" borderId="0" xfId="2" applyFont="1" applyAlignment="1">
      <alignment vertical="center"/>
    </xf>
    <xf numFmtId="0" fontId="31" fillId="2" borderId="9" xfId="0" applyFont="1" applyFill="1" applyBorder="1" applyAlignment="1" applyProtection="1">
      <alignment horizontal="center" vertical="center"/>
      <protection locked="0"/>
    </xf>
    <xf numFmtId="0" fontId="42" fillId="2" borderId="0" xfId="2" applyFont="1" applyFill="1" applyAlignment="1">
      <alignment horizontal="center" vertical="center"/>
    </xf>
    <xf numFmtId="14" fontId="31" fillId="2" borderId="1" xfId="0" applyNumberFormat="1" applyFont="1" applyFill="1" applyBorder="1" applyAlignment="1" applyProtection="1">
      <alignment horizontal="left" vertical="center"/>
      <protection locked="0"/>
    </xf>
    <xf numFmtId="0" fontId="42" fillId="2" borderId="0" xfId="2" applyFont="1" applyFill="1" applyAlignment="1"/>
    <xf numFmtId="0" fontId="42" fillId="2" borderId="0" xfId="2" applyFont="1" applyFill="1" applyAlignment="1">
      <alignment horizontal="center"/>
    </xf>
    <xf numFmtId="0" fontId="43" fillId="2" borderId="0" xfId="2" applyFont="1" applyFill="1" applyAlignment="1"/>
    <xf numFmtId="0" fontId="31" fillId="2" borderId="2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64" fontId="31" fillId="2" borderId="4" xfId="0" applyNumberFormat="1" applyFont="1" applyFill="1" applyBorder="1" applyAlignment="1">
      <alignment horizontal="center" vertical="center"/>
    </xf>
    <xf numFmtId="164" fontId="31" fillId="2" borderId="1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left" vertical="center"/>
    </xf>
    <xf numFmtId="0" fontId="31" fillId="2" borderId="5" xfId="0" applyFont="1" applyFill="1" applyBorder="1" applyAlignment="1">
      <alignment horizontal="center" vertical="center"/>
    </xf>
    <xf numFmtId="0" fontId="44" fillId="2" borderId="10" xfId="0" applyFont="1" applyFill="1" applyBorder="1" applyAlignment="1" applyProtection="1">
      <alignment horizontal="center" vertical="center"/>
      <protection locked="0"/>
    </xf>
    <xf numFmtId="0" fontId="44" fillId="2" borderId="1" xfId="0" applyFont="1" applyFill="1" applyBorder="1" applyAlignment="1" applyProtection="1">
      <alignment horizontal="left" vertical="center"/>
      <protection locked="0"/>
    </xf>
    <xf numFmtId="0" fontId="44" fillId="2" borderId="1" xfId="0" applyFont="1" applyFill="1" applyBorder="1" applyAlignment="1">
      <alignment horizontal="left" vertical="center"/>
    </xf>
    <xf numFmtId="0" fontId="44" fillId="2" borderId="4" xfId="0" applyFont="1" applyFill="1" applyBorder="1" applyAlignment="1" applyProtection="1">
      <alignment horizontal="center" vertical="center"/>
      <protection locked="0"/>
    </xf>
    <xf numFmtId="14" fontId="44" fillId="2" borderId="1" xfId="0" applyNumberFormat="1" applyFont="1" applyFill="1" applyBorder="1" applyAlignment="1" applyProtection="1">
      <alignment horizontal="center" vertical="center"/>
      <protection locked="0"/>
    </xf>
    <xf numFmtId="0" fontId="45" fillId="2" borderId="0" xfId="2" applyFont="1" applyFill="1" applyAlignment="1">
      <alignment horizontal="center"/>
    </xf>
    <xf numFmtId="0" fontId="44" fillId="2" borderId="1" xfId="0" applyFont="1" applyFill="1" applyBorder="1" applyAlignment="1" applyProtection="1">
      <alignment horizontal="center" vertical="center"/>
      <protection locked="0"/>
    </xf>
    <xf numFmtId="0" fontId="44" fillId="2" borderId="5" xfId="0" applyFont="1" applyFill="1" applyBorder="1" applyAlignment="1" applyProtection="1">
      <alignment horizontal="left" vertical="center"/>
      <protection locked="0"/>
    </xf>
    <xf numFmtId="0" fontId="44" fillId="2" borderId="5" xfId="0" applyFont="1" applyFill="1" applyBorder="1" applyAlignment="1" applyProtection="1">
      <alignment horizontal="center" vertical="center"/>
      <protection locked="0"/>
    </xf>
    <xf numFmtId="0" fontId="44" fillId="2" borderId="4" xfId="0" applyFont="1" applyFill="1" applyBorder="1" applyAlignment="1" applyProtection="1">
      <alignment horizontal="left" vertical="center"/>
      <protection locked="0"/>
    </xf>
    <xf numFmtId="0" fontId="44" fillId="2" borderId="0" xfId="0" applyFont="1" applyFill="1" applyAlignment="1" applyProtection="1">
      <alignment horizontal="left" vertical="center"/>
      <protection locked="0"/>
    </xf>
    <xf numFmtId="0" fontId="42" fillId="2" borderId="0" xfId="2" applyFont="1" applyFill="1" applyAlignment="1">
      <alignment horizontal="left"/>
    </xf>
    <xf numFmtId="14" fontId="31" fillId="2" borderId="10" xfId="0" applyNumberFormat="1" applyFont="1" applyFill="1" applyBorder="1" applyAlignment="1" applyProtection="1">
      <alignment horizontal="center" vertical="center"/>
      <protection locked="0"/>
    </xf>
    <xf numFmtId="0" fontId="42" fillId="2" borderId="0" xfId="2" applyFont="1" applyFill="1" applyAlignment="1">
      <alignment vertical="center"/>
    </xf>
    <xf numFmtId="0" fontId="31" fillId="2" borderId="1" xfId="0" applyFont="1" applyFill="1" applyBorder="1" applyAlignment="1" applyProtection="1">
      <alignment horizontal="left" vertical="center" wrapText="1"/>
      <protection locked="0"/>
    </xf>
    <xf numFmtId="0" fontId="34" fillId="2" borderId="0" xfId="2" applyFont="1" applyFill="1"/>
    <xf numFmtId="0" fontId="43" fillId="2" borderId="0" xfId="2" applyFont="1" applyFill="1" applyAlignment="1">
      <alignment vertical="center"/>
    </xf>
    <xf numFmtId="14" fontId="31" fillId="2" borderId="9" xfId="0" applyNumberFormat="1" applyFont="1" applyFill="1" applyBorder="1" applyAlignment="1" applyProtection="1">
      <alignment horizontal="center" vertical="center"/>
      <protection locked="0"/>
    </xf>
    <xf numFmtId="0" fontId="29" fillId="2" borderId="43" xfId="0" applyFont="1" applyFill="1" applyBorder="1" applyAlignment="1">
      <alignment vertical="center" wrapText="1"/>
    </xf>
    <xf numFmtId="0" fontId="31" fillId="0" borderId="0" xfId="0" applyFont="1" applyAlignment="1">
      <alignment vertical="center"/>
    </xf>
    <xf numFmtId="0" fontId="31" fillId="2" borderId="0" xfId="0" applyFont="1" applyFill="1" applyAlignment="1">
      <alignment horizontal="center" vertical="center"/>
    </xf>
    <xf numFmtId="0" fontId="40" fillId="2" borderId="0" xfId="2" applyFont="1" applyFill="1"/>
    <xf numFmtId="14" fontId="44" fillId="2" borderId="1" xfId="0" applyNumberFormat="1" applyFont="1" applyFill="1" applyBorder="1" applyAlignment="1" applyProtection="1">
      <alignment horizontal="left" vertical="center"/>
      <protection locked="0"/>
    </xf>
    <xf numFmtId="0" fontId="45" fillId="2" borderId="0" xfId="2" applyFont="1" applyFill="1" applyAlignment="1"/>
    <xf numFmtId="0" fontId="33" fillId="2" borderId="9" xfId="0" applyFont="1" applyFill="1" applyBorder="1" applyAlignment="1" applyProtection="1">
      <alignment horizontal="left" vertical="center" wrapText="1"/>
      <protection locked="0"/>
    </xf>
    <xf numFmtId="14" fontId="44" fillId="2" borderId="3" xfId="0" applyNumberFormat="1" applyFont="1" applyFill="1" applyBorder="1" applyAlignment="1" applyProtection="1">
      <alignment horizontal="center" vertical="center"/>
      <protection locked="0"/>
    </xf>
    <xf numFmtId="0" fontId="45" fillId="2" borderId="9" xfId="2" applyFont="1" applyFill="1" applyBorder="1" applyAlignment="1">
      <alignment horizontal="center" vertical="center"/>
    </xf>
    <xf numFmtId="0" fontId="44" fillId="2" borderId="9" xfId="0" applyFont="1" applyFill="1" applyBorder="1" applyAlignment="1" applyProtection="1">
      <alignment horizontal="center" vertical="center"/>
      <protection locked="0"/>
    </xf>
    <xf numFmtId="14" fontId="44" fillId="2" borderId="10" xfId="0" applyNumberFormat="1" applyFont="1" applyFill="1" applyBorder="1" applyAlignment="1" applyProtection="1">
      <alignment horizontal="center" vertical="center"/>
      <protection locked="0"/>
    </xf>
    <xf numFmtId="0" fontId="45" fillId="2" borderId="0" xfId="2" applyFont="1" applyFill="1" applyAlignment="1">
      <alignment horizontal="left"/>
    </xf>
    <xf numFmtId="0" fontId="31" fillId="2" borderId="2" xfId="0" applyFont="1" applyFill="1" applyBorder="1" applyAlignment="1">
      <alignment vertical="center"/>
    </xf>
    <xf numFmtId="0" fontId="31" fillId="2" borderId="2" xfId="0" applyFont="1" applyFill="1" applyBorder="1" applyAlignment="1">
      <alignment vertical="center" wrapText="1"/>
    </xf>
    <xf numFmtId="0" fontId="31" fillId="2" borderId="9" xfId="0" applyFont="1" applyFill="1" applyBorder="1" applyAlignment="1">
      <alignment horizontal="center" vertical="center"/>
    </xf>
    <xf numFmtId="0" fontId="31" fillId="2" borderId="3" xfId="0" applyFont="1" applyFill="1" applyBorder="1" applyAlignment="1" applyProtection="1">
      <alignment horizontal="center" vertical="center"/>
      <protection locked="0"/>
    </xf>
    <xf numFmtId="0" fontId="31" fillId="2" borderId="23" xfId="0" applyFont="1" applyFill="1" applyBorder="1" applyAlignment="1" applyProtection="1">
      <alignment horizontal="center" vertical="center"/>
      <protection locked="0"/>
    </xf>
    <xf numFmtId="0" fontId="31" fillId="11" borderId="29" xfId="0" applyFont="1" applyFill="1" applyBorder="1" applyAlignment="1" applyProtection="1">
      <alignment horizontal="center" vertical="center"/>
      <protection locked="0"/>
    </xf>
    <xf numFmtId="0" fontId="31" fillId="11" borderId="24" xfId="0" applyFont="1" applyFill="1" applyBorder="1" applyAlignment="1" applyProtection="1">
      <alignment horizontal="center" vertical="center"/>
      <protection locked="0"/>
    </xf>
    <xf numFmtId="0" fontId="31" fillId="11" borderId="28" xfId="0" applyFont="1" applyFill="1" applyBorder="1" applyAlignment="1" applyProtection="1">
      <alignment horizontal="center" vertical="center"/>
      <protection locked="0"/>
    </xf>
    <xf numFmtId="164" fontId="31" fillId="11" borderId="25" xfId="0" applyNumberFormat="1" applyFont="1" applyFill="1" applyBorder="1" applyAlignment="1">
      <alignment horizontal="center" vertical="center"/>
    </xf>
    <xf numFmtId="164" fontId="31" fillId="11" borderId="9" xfId="0" applyNumberFormat="1" applyFont="1" applyFill="1" applyBorder="1" applyAlignment="1">
      <alignment horizontal="center" vertical="center"/>
    </xf>
    <xf numFmtId="49" fontId="31" fillId="11" borderId="9" xfId="0" applyNumberFormat="1" applyFont="1" applyFill="1" applyBorder="1" applyAlignment="1">
      <alignment horizontal="center" vertical="center"/>
    </xf>
    <xf numFmtId="0" fontId="31" fillId="11" borderId="9" xfId="0" applyFont="1" applyFill="1" applyBorder="1" applyAlignment="1">
      <alignment horizontal="center" vertical="center"/>
    </xf>
    <xf numFmtId="164" fontId="31" fillId="11" borderId="10" xfId="0" applyNumberFormat="1" applyFont="1" applyFill="1" applyBorder="1" applyAlignment="1">
      <alignment horizontal="center" vertical="center"/>
    </xf>
    <xf numFmtId="164" fontId="31" fillId="11" borderId="1" xfId="0" applyNumberFormat="1" applyFont="1" applyFill="1" applyBorder="1" applyAlignment="1">
      <alignment horizontal="center" vertical="center"/>
    </xf>
    <xf numFmtId="49" fontId="31" fillId="11" borderId="0" xfId="0" applyNumberFormat="1" applyFont="1" applyFill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31" fillId="11" borderId="5" xfId="0" applyFont="1" applyFill="1" applyBorder="1" applyAlignment="1">
      <alignment horizontal="center" vertical="center"/>
    </xf>
    <xf numFmtId="164" fontId="31" fillId="11" borderId="4" xfId="0" applyNumberFormat="1" applyFont="1" applyFill="1" applyBorder="1" applyAlignment="1">
      <alignment horizontal="center" vertical="center"/>
    </xf>
    <xf numFmtId="49" fontId="31" fillId="11" borderId="1" xfId="0" applyNumberFormat="1" applyFont="1" applyFill="1" applyBorder="1" applyAlignment="1">
      <alignment horizontal="center" vertical="center"/>
    </xf>
    <xf numFmtId="14" fontId="31" fillId="2" borderId="3" xfId="0" applyNumberFormat="1" applyFont="1" applyFill="1" applyBorder="1" applyAlignment="1">
      <alignment horizontal="center" vertical="center"/>
    </xf>
    <xf numFmtId="14" fontId="44" fillId="2" borderId="3" xfId="0" applyNumberFormat="1" applyFont="1" applyFill="1" applyBorder="1" applyAlignment="1">
      <alignment horizontal="center" vertical="center"/>
    </xf>
    <xf numFmtId="164" fontId="44" fillId="2" borderId="1" xfId="0" applyNumberFormat="1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/>
    </xf>
    <xf numFmtId="0" fontId="44" fillId="2" borderId="9" xfId="0" applyFont="1" applyFill="1" applyBorder="1" applyAlignment="1">
      <alignment horizontal="center" vertical="center"/>
    </xf>
    <xf numFmtId="0" fontId="31" fillId="2" borderId="29" xfId="0" applyFont="1" applyFill="1" applyBorder="1" applyAlignment="1" applyProtection="1">
      <alignment horizontal="center" vertical="center"/>
      <protection locked="0"/>
    </xf>
    <xf numFmtId="0" fontId="31" fillId="11" borderId="1" xfId="0" applyFont="1" applyFill="1" applyBorder="1" applyAlignment="1" applyProtection="1">
      <alignment horizontal="center" vertical="center"/>
      <protection locked="0"/>
    </xf>
    <xf numFmtId="0" fontId="31" fillId="11" borderId="3" xfId="0" applyFont="1" applyFill="1" applyBorder="1" applyAlignment="1" applyProtection="1">
      <alignment horizontal="center" vertical="center"/>
      <protection locked="0"/>
    </xf>
    <xf numFmtId="0" fontId="31" fillId="11" borderId="27" xfId="0" applyFont="1" applyFill="1" applyBorder="1" applyAlignment="1" applyProtection="1">
      <alignment horizontal="center" vertical="center"/>
      <protection locked="0"/>
    </xf>
    <xf numFmtId="0" fontId="31" fillId="11" borderId="4" xfId="0" applyFont="1" applyFill="1" applyBorder="1" applyAlignment="1" applyProtection="1">
      <alignment horizontal="left" vertical="center" wrapText="1"/>
      <protection locked="0"/>
    </xf>
    <xf numFmtId="0" fontId="44" fillId="2" borderId="1" xfId="0" applyFont="1" applyFill="1" applyBorder="1" applyAlignment="1" applyProtection="1">
      <alignment horizontal="left" vertical="center" wrapText="1"/>
      <protection locked="0"/>
    </xf>
    <xf numFmtId="0" fontId="31" fillId="0" borderId="0" xfId="0" applyFont="1" applyAlignment="1">
      <alignment horizontal="left" vertical="center" wrapText="1"/>
    </xf>
    <xf numFmtId="0" fontId="29" fillId="2" borderId="11" xfId="0" applyFont="1" applyFill="1" applyBorder="1" applyAlignment="1" applyProtection="1">
      <alignment horizontal="left" vertical="center"/>
      <protection locked="0"/>
    </xf>
    <xf numFmtId="0" fontId="29" fillId="2" borderId="11" xfId="0" applyFont="1" applyFill="1" applyBorder="1" applyAlignment="1" applyProtection="1">
      <alignment horizontal="center" vertical="center"/>
      <protection locked="0"/>
    </xf>
    <xf numFmtId="0" fontId="29" fillId="2" borderId="1" xfId="0" applyFont="1" applyFill="1" applyBorder="1" applyAlignment="1" applyProtection="1">
      <alignment horizontal="left" vertical="center"/>
      <protection locked="0"/>
    </xf>
    <xf numFmtId="0" fontId="29" fillId="2" borderId="1" xfId="0" applyFont="1" applyFill="1" applyBorder="1" applyAlignment="1" applyProtection="1">
      <alignment horizontal="center" vertical="center"/>
      <protection locked="0"/>
    </xf>
    <xf numFmtId="0" fontId="29" fillId="2" borderId="9" xfId="0" applyFont="1" applyFill="1" applyBorder="1" applyAlignment="1">
      <alignment horizontal="center" vertical="center"/>
    </xf>
    <xf numFmtId="0" fontId="29" fillId="2" borderId="3" xfId="0" applyFont="1" applyFill="1" applyBorder="1" applyAlignment="1" applyProtection="1">
      <alignment horizontal="center" vertical="center"/>
      <protection locked="0"/>
    </xf>
    <xf numFmtId="0" fontId="29" fillId="2" borderId="23" xfId="0" applyFont="1" applyFill="1" applyBorder="1" applyAlignment="1" applyProtection="1">
      <alignment horizontal="center" vertical="center"/>
      <protection locked="0"/>
    </xf>
    <xf numFmtId="164" fontId="29" fillId="2" borderId="4" xfId="0" applyNumberFormat="1" applyFont="1" applyFill="1" applyBorder="1" applyAlignment="1">
      <alignment horizontal="center" vertical="center"/>
    </xf>
    <xf numFmtId="164" fontId="29" fillId="2" borderId="1" xfId="0" applyNumberFormat="1" applyFont="1" applyFill="1" applyBorder="1" applyAlignment="1">
      <alignment horizontal="center" vertical="center"/>
    </xf>
    <xf numFmtId="49" fontId="29" fillId="2" borderId="1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46" fillId="11" borderId="42" xfId="0" applyFont="1" applyFill="1" applyBorder="1" applyAlignment="1" applyProtection="1">
      <alignment horizontal="center" vertical="center"/>
      <protection locked="0"/>
    </xf>
    <xf numFmtId="0" fontId="46" fillId="11" borderId="42" xfId="0" applyFont="1" applyFill="1" applyBorder="1" applyAlignment="1" applyProtection="1">
      <alignment horizontal="left" vertical="center"/>
      <protection locked="0"/>
    </xf>
    <xf numFmtId="0" fontId="46" fillId="11" borderId="29" xfId="0" applyFont="1" applyFill="1" applyBorder="1" applyAlignment="1" applyProtection="1">
      <alignment horizontal="center" vertical="center"/>
      <protection locked="0"/>
    </xf>
    <xf numFmtId="0" fontId="46" fillId="11" borderId="12" xfId="0" applyFont="1" applyFill="1" applyBorder="1" applyAlignment="1" applyProtection="1">
      <alignment horizontal="center" vertical="center"/>
      <protection locked="0"/>
    </xf>
    <xf numFmtId="0" fontId="29" fillId="11" borderId="12" xfId="0" applyFont="1" applyFill="1" applyBorder="1" applyAlignment="1" applyProtection="1">
      <alignment horizontal="center" vertical="center"/>
      <protection locked="0"/>
    </xf>
    <xf numFmtId="0" fontId="46" fillId="11" borderId="24" xfId="0" applyFont="1" applyFill="1" applyBorder="1" applyAlignment="1" applyProtection="1">
      <alignment horizontal="center" vertical="center"/>
      <protection locked="0"/>
    </xf>
    <xf numFmtId="0" fontId="46" fillId="11" borderId="28" xfId="0" applyFont="1" applyFill="1" applyBorder="1" applyAlignment="1" applyProtection="1">
      <alignment horizontal="center" vertical="center"/>
      <protection locked="0"/>
    </xf>
    <xf numFmtId="164" fontId="46" fillId="11" borderId="25" xfId="0" applyNumberFormat="1" applyFont="1" applyFill="1" applyBorder="1" applyAlignment="1">
      <alignment horizontal="center" vertical="center"/>
    </xf>
    <xf numFmtId="164" fontId="46" fillId="11" borderId="9" xfId="0" applyNumberFormat="1" applyFont="1" applyFill="1" applyBorder="1" applyAlignment="1">
      <alignment horizontal="center" vertical="center"/>
    </xf>
    <xf numFmtId="49" fontId="46" fillId="11" borderId="9" xfId="0" applyNumberFormat="1" applyFont="1" applyFill="1" applyBorder="1" applyAlignment="1">
      <alignment horizontal="center" vertical="center"/>
    </xf>
    <xf numFmtId="0" fontId="46" fillId="11" borderId="9" xfId="0" applyFont="1" applyFill="1" applyBorder="1" applyAlignment="1">
      <alignment horizontal="center" vertical="center"/>
    </xf>
    <xf numFmtId="164" fontId="46" fillId="11" borderId="10" xfId="0" applyNumberFormat="1" applyFont="1" applyFill="1" applyBorder="1" applyAlignment="1">
      <alignment horizontal="center" vertical="center"/>
    </xf>
    <xf numFmtId="164" fontId="46" fillId="11" borderId="1" xfId="0" applyNumberFormat="1" applyFont="1" applyFill="1" applyBorder="1" applyAlignment="1">
      <alignment horizontal="center" vertical="center"/>
    </xf>
    <xf numFmtId="49" fontId="46" fillId="11" borderId="0" xfId="0" applyNumberFormat="1" applyFont="1" applyFill="1" applyAlignment="1">
      <alignment horizontal="center" vertical="center"/>
    </xf>
    <xf numFmtId="0" fontId="46" fillId="11" borderId="1" xfId="0" applyFont="1" applyFill="1" applyBorder="1" applyAlignment="1">
      <alignment horizontal="center" vertical="center"/>
    </xf>
    <xf numFmtId="0" fontId="46" fillId="11" borderId="5" xfId="0" applyFont="1" applyFill="1" applyBorder="1" applyAlignment="1">
      <alignment horizontal="center" vertical="center"/>
    </xf>
    <xf numFmtId="164" fontId="46" fillId="11" borderId="4" xfId="0" applyNumberFormat="1" applyFont="1" applyFill="1" applyBorder="1" applyAlignment="1">
      <alignment horizontal="center" vertical="center"/>
    </xf>
    <xf numFmtId="49" fontId="46" fillId="11" borderId="1" xfId="0" applyNumberFormat="1" applyFont="1" applyFill="1" applyBorder="1" applyAlignment="1">
      <alignment horizontal="center" vertical="center"/>
    </xf>
    <xf numFmtId="0" fontId="46" fillId="2" borderId="0" xfId="0" applyFont="1" applyFill="1" applyAlignment="1" applyProtection="1">
      <alignment horizontal="left" vertical="center"/>
      <protection locked="0"/>
    </xf>
    <xf numFmtId="0" fontId="29" fillId="2" borderId="1" xfId="0" applyFont="1" applyFill="1" applyBorder="1" applyAlignment="1">
      <alignment horizontal="left" vertical="center"/>
    </xf>
    <xf numFmtId="14" fontId="33" fillId="2" borderId="3" xfId="0" applyNumberFormat="1" applyFont="1" applyFill="1" applyBorder="1" applyAlignment="1">
      <alignment horizontal="center" vertical="center"/>
    </xf>
    <xf numFmtId="0" fontId="29" fillId="0" borderId="4" xfId="0" applyFont="1" applyBorder="1" applyAlignment="1" applyProtection="1">
      <alignment horizontal="left" vertical="center"/>
      <protection locked="0"/>
    </xf>
    <xf numFmtId="0" fontId="29" fillId="0" borderId="1" xfId="0" applyFont="1" applyBorder="1" applyAlignment="1" applyProtection="1">
      <alignment horizontal="left" vertical="center"/>
      <protection locked="0"/>
    </xf>
    <xf numFmtId="0" fontId="29" fillId="0" borderId="5" xfId="0" applyFont="1" applyBorder="1" applyAlignment="1" applyProtection="1">
      <alignment horizontal="left" vertical="center"/>
      <protection locked="0"/>
    </xf>
    <xf numFmtId="14" fontId="29" fillId="2" borderId="3" xfId="0" applyNumberFormat="1" applyFont="1" applyFill="1" applyBorder="1" applyAlignment="1">
      <alignment horizontal="center" vertical="center"/>
    </xf>
    <xf numFmtId="0" fontId="46" fillId="11" borderId="10" xfId="0" applyFont="1" applyFill="1" applyBorder="1" applyAlignment="1" applyProtection="1">
      <alignment horizontal="center" vertical="center"/>
      <protection locked="0"/>
    </xf>
    <xf numFmtId="0" fontId="46" fillId="11" borderId="10" xfId="0" applyFont="1" applyFill="1" applyBorder="1" applyAlignment="1" applyProtection="1">
      <alignment horizontal="left" vertical="center"/>
      <protection locked="0"/>
    </xf>
    <xf numFmtId="0" fontId="46" fillId="11" borderId="4" xfId="0" applyFont="1" applyFill="1" applyBorder="1" applyAlignment="1" applyProtection="1">
      <alignment horizontal="left" vertical="center" wrapText="1"/>
      <protection locked="0"/>
    </xf>
    <xf numFmtId="0" fontId="46" fillId="11" borderId="1" xfId="0" applyFont="1" applyFill="1" applyBorder="1" applyAlignment="1" applyProtection="1">
      <alignment horizontal="left" vertical="center"/>
      <protection locked="0"/>
    </xf>
    <xf numFmtId="0" fontId="46" fillId="11" borderId="1" xfId="0" applyFont="1" applyFill="1" applyBorder="1" applyAlignment="1" applyProtection="1">
      <alignment horizontal="center" vertical="center"/>
      <protection locked="0"/>
    </xf>
    <xf numFmtId="0" fontId="29" fillId="11" borderId="12" xfId="0" applyFont="1" applyFill="1" applyBorder="1" applyAlignment="1" applyProtection="1">
      <alignment horizontal="center" vertical="center" wrapText="1"/>
      <protection locked="0"/>
    </xf>
    <xf numFmtId="0" fontId="46" fillId="11" borderId="3" xfId="0" applyFont="1" applyFill="1" applyBorder="1" applyAlignment="1" applyProtection="1">
      <alignment horizontal="center" vertical="center"/>
      <protection locked="0"/>
    </xf>
    <xf numFmtId="0" fontId="46" fillId="11" borderId="27" xfId="0" applyFont="1" applyFill="1" applyBorder="1" applyAlignment="1" applyProtection="1">
      <alignment horizontal="center" vertical="center"/>
      <protection locked="0"/>
    </xf>
    <xf numFmtId="0" fontId="46" fillId="0" borderId="0" xfId="0" applyFont="1" applyAlignment="1" applyProtection="1">
      <alignment horizontal="left" vertical="center"/>
      <protection locked="0"/>
    </xf>
    <xf numFmtId="14" fontId="29" fillId="0" borderId="1" xfId="0" applyNumberFormat="1" applyFont="1" applyBorder="1" applyAlignment="1" applyProtection="1">
      <alignment horizontal="left" vertical="center"/>
      <protection locked="0"/>
    </xf>
    <xf numFmtId="0" fontId="41" fillId="12" borderId="10" xfId="0" applyFont="1" applyFill="1" applyBorder="1" applyAlignment="1" applyProtection="1">
      <alignment horizontal="center" vertical="center"/>
      <protection locked="0"/>
    </xf>
    <xf numFmtId="0" fontId="41" fillId="12" borderId="4" xfId="0" applyFont="1" applyFill="1" applyBorder="1" applyAlignment="1" applyProtection="1">
      <alignment horizontal="left" vertical="center" wrapText="1"/>
      <protection locked="0"/>
    </xf>
    <xf numFmtId="0" fontId="41" fillId="12" borderId="1" xfId="0" applyFont="1" applyFill="1" applyBorder="1" applyAlignment="1" applyProtection="1">
      <alignment horizontal="left" vertical="center"/>
      <protection locked="0"/>
    </xf>
    <xf numFmtId="0" fontId="41" fillId="12" borderId="1" xfId="0" applyFont="1" applyFill="1" applyBorder="1" applyAlignment="1" applyProtection="1">
      <alignment horizontal="center" vertical="center"/>
      <protection locked="0"/>
    </xf>
    <xf numFmtId="0" fontId="31" fillId="12" borderId="1" xfId="0" applyFont="1" applyFill="1" applyBorder="1" applyAlignment="1" applyProtection="1">
      <alignment horizontal="center" vertical="center"/>
      <protection locked="0"/>
    </xf>
    <xf numFmtId="0" fontId="41" fillId="12" borderId="3" xfId="0" applyFont="1" applyFill="1" applyBorder="1" applyAlignment="1" applyProtection="1">
      <alignment horizontal="center" vertical="center"/>
      <protection locked="0"/>
    </xf>
    <xf numFmtId="0" fontId="41" fillId="12" borderId="27" xfId="0" applyFont="1" applyFill="1" applyBorder="1" applyAlignment="1" applyProtection="1">
      <alignment horizontal="center" vertical="center"/>
      <protection locked="0"/>
    </xf>
    <xf numFmtId="164" fontId="31" fillId="12" borderId="25" xfId="0" applyNumberFormat="1" applyFont="1" applyFill="1" applyBorder="1" applyAlignment="1">
      <alignment horizontal="center" vertical="center"/>
    </xf>
    <xf numFmtId="164" fontId="31" fillId="12" borderId="9" xfId="0" applyNumberFormat="1" applyFont="1" applyFill="1" applyBorder="1" applyAlignment="1">
      <alignment horizontal="center" vertical="center"/>
    </xf>
    <xf numFmtId="49" fontId="31" fillId="12" borderId="9" xfId="0" applyNumberFormat="1" applyFont="1" applyFill="1" applyBorder="1" applyAlignment="1">
      <alignment horizontal="center" vertical="center"/>
    </xf>
    <xf numFmtId="0" fontId="31" fillId="12" borderId="9" xfId="0" applyFont="1" applyFill="1" applyBorder="1" applyAlignment="1">
      <alignment horizontal="center" vertical="center"/>
    </xf>
    <xf numFmtId="164" fontId="31" fillId="12" borderId="10" xfId="0" applyNumberFormat="1" applyFont="1" applyFill="1" applyBorder="1" applyAlignment="1">
      <alignment horizontal="center" vertical="center"/>
    </xf>
    <xf numFmtId="164" fontId="31" fillId="12" borderId="1" xfId="0" applyNumberFormat="1" applyFont="1" applyFill="1" applyBorder="1" applyAlignment="1">
      <alignment horizontal="center" vertical="center"/>
    </xf>
    <xf numFmtId="49" fontId="31" fillId="12" borderId="0" xfId="0" applyNumberFormat="1" applyFont="1" applyFill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31" fillId="12" borderId="5" xfId="0" applyFont="1" applyFill="1" applyBorder="1" applyAlignment="1">
      <alignment horizontal="center" vertical="center"/>
    </xf>
    <xf numFmtId="164" fontId="31" fillId="12" borderId="4" xfId="0" applyNumberFormat="1" applyFont="1" applyFill="1" applyBorder="1" applyAlignment="1">
      <alignment horizontal="center" vertical="center"/>
    </xf>
    <xf numFmtId="49" fontId="31" fillId="12" borderId="1" xfId="0" applyNumberFormat="1" applyFont="1" applyFill="1" applyBorder="1" applyAlignment="1">
      <alignment horizontal="center" vertical="center"/>
    </xf>
    <xf numFmtId="0" fontId="41" fillId="12" borderId="23" xfId="0" applyFont="1" applyFill="1" applyBorder="1" applyAlignment="1" applyProtection="1">
      <alignment horizontal="center" vertical="center"/>
      <protection locked="0"/>
    </xf>
    <xf numFmtId="0" fontId="41" fillId="12" borderId="42" xfId="0" applyFont="1" applyFill="1" applyBorder="1" applyAlignment="1" applyProtection="1">
      <alignment horizontal="left" vertical="center" wrapText="1"/>
      <protection locked="0"/>
    </xf>
    <xf numFmtId="0" fontId="41" fillId="12" borderId="10" xfId="0" applyFont="1" applyFill="1" applyBorder="1" applyAlignment="1" applyProtection="1">
      <alignment horizontal="left" vertical="center"/>
      <protection locked="0"/>
    </xf>
    <xf numFmtId="0" fontId="29" fillId="0" borderId="4" xfId="0" applyFont="1" applyBorder="1" applyAlignment="1" applyProtection="1">
      <alignment horizontal="center" vertical="center"/>
      <protection locked="0"/>
    </xf>
    <xf numFmtId="0" fontId="29" fillId="2" borderId="12" xfId="0" applyFont="1" applyFill="1" applyBorder="1" applyAlignment="1" applyProtection="1">
      <alignment horizontal="left" vertical="center"/>
      <protection locked="0"/>
    </xf>
    <xf numFmtId="0" fontId="29" fillId="2" borderId="12" xfId="0" applyFont="1" applyFill="1" applyBorder="1" applyAlignment="1" applyProtection="1">
      <alignment horizontal="center" vertical="center"/>
      <protection locked="0"/>
    </xf>
    <xf numFmtId="0" fontId="29" fillId="2" borderId="4" xfId="0" applyFont="1" applyFill="1" applyBorder="1" applyAlignment="1" applyProtection="1">
      <alignment horizontal="center" vertical="center"/>
      <protection locked="0"/>
    </xf>
    <xf numFmtId="14" fontId="29" fillId="2" borderId="1" xfId="0" applyNumberFormat="1" applyFont="1" applyFill="1" applyBorder="1" applyAlignment="1" applyProtection="1">
      <alignment horizontal="center" vertical="center"/>
      <protection locked="0"/>
    </xf>
    <xf numFmtId="0" fontId="29" fillId="2" borderId="5" xfId="0" applyFont="1" applyFill="1" applyBorder="1" applyAlignment="1" applyProtection="1">
      <alignment horizontal="center" vertical="center"/>
      <protection locked="0"/>
    </xf>
    <xf numFmtId="0" fontId="29" fillId="2" borderId="5" xfId="0" applyFont="1" applyFill="1" applyBorder="1" applyAlignment="1" applyProtection="1">
      <alignment horizontal="left" vertical="center"/>
      <protection locked="0"/>
    </xf>
    <xf numFmtId="0" fontId="29" fillId="2" borderId="4" xfId="0" applyFont="1" applyFill="1" applyBorder="1" applyAlignment="1" applyProtection="1">
      <alignment horizontal="left" vertical="center"/>
      <protection locked="0"/>
    </xf>
    <xf numFmtId="14" fontId="29" fillId="2" borderId="1" xfId="0" applyNumberFormat="1" applyFont="1" applyFill="1" applyBorder="1" applyAlignment="1" applyProtection="1">
      <alignment horizontal="left" vertical="center"/>
      <protection locked="0"/>
    </xf>
    <xf numFmtId="0" fontId="33" fillId="2" borderId="1" xfId="0" applyFont="1" applyFill="1" applyBorder="1" applyAlignment="1" applyProtection="1">
      <alignment horizontal="left" vertical="center"/>
      <protection locked="0"/>
    </xf>
    <xf numFmtId="0" fontId="33" fillId="2" borderId="1" xfId="0" applyFont="1" applyFill="1" applyBorder="1" applyAlignment="1" applyProtection="1">
      <alignment horizontal="center" vertical="center"/>
      <protection locked="0"/>
    </xf>
    <xf numFmtId="0" fontId="33" fillId="2" borderId="1" xfId="0" applyFont="1" applyFill="1" applyBorder="1" applyAlignment="1">
      <alignment horizontal="left" vertical="center"/>
    </xf>
    <xf numFmtId="164" fontId="33" fillId="2" borderId="1" xfId="0" applyNumberFormat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/>
    </xf>
    <xf numFmtId="0" fontId="33" fillId="2" borderId="4" xfId="0" applyFont="1" applyFill="1" applyBorder="1" applyAlignment="1" applyProtection="1">
      <alignment horizontal="center" vertical="center"/>
      <protection locked="0"/>
    </xf>
    <xf numFmtId="14" fontId="33" fillId="2" borderId="1" xfId="0" applyNumberFormat="1" applyFont="1" applyFill="1" applyBorder="1" applyAlignment="1" applyProtection="1">
      <alignment horizontal="center" vertical="center"/>
      <protection locked="0"/>
    </xf>
    <xf numFmtId="0" fontId="35" fillId="2" borderId="0" xfId="2" applyFont="1" applyFill="1" applyAlignment="1">
      <alignment horizontal="center" vertical="center"/>
    </xf>
    <xf numFmtId="0" fontId="33" fillId="2" borderId="5" xfId="0" applyFont="1" applyFill="1" applyBorder="1" applyAlignment="1" applyProtection="1">
      <alignment horizontal="center" vertical="center"/>
      <protection locked="0"/>
    </xf>
    <xf numFmtId="0" fontId="33" fillId="2" borderId="4" xfId="0" applyFont="1" applyFill="1" applyBorder="1" applyAlignment="1" applyProtection="1">
      <alignment horizontal="left" vertical="center"/>
      <protection locked="0"/>
    </xf>
    <xf numFmtId="0" fontId="33" fillId="2" borderId="5" xfId="0" applyFont="1" applyFill="1" applyBorder="1" applyAlignment="1" applyProtection="1">
      <alignment horizontal="left" vertical="center"/>
      <protection locked="0"/>
    </xf>
    <xf numFmtId="0" fontId="29" fillId="2" borderId="0" xfId="0" applyFont="1" applyFill="1" applyAlignment="1">
      <alignment horizontal="left" vertical="center" wrapText="1"/>
    </xf>
    <xf numFmtId="0" fontId="29" fillId="2" borderId="0" xfId="0" applyFont="1" applyFill="1" applyAlignment="1">
      <alignment horizontal="left" vertical="center"/>
    </xf>
    <xf numFmtId="0" fontId="29" fillId="2" borderId="2" xfId="0" applyFont="1" applyFill="1" applyBorder="1" applyAlignment="1">
      <alignment horizontal="center" vertical="center"/>
    </xf>
    <xf numFmtId="0" fontId="39" fillId="2" borderId="0" xfId="2" applyFont="1" applyFill="1" applyAlignment="1">
      <alignment horizontal="center" vertical="center"/>
    </xf>
    <xf numFmtId="0" fontId="39" fillId="2" borderId="0" xfId="2" applyFont="1" applyFill="1" applyAlignment="1"/>
    <xf numFmtId="0" fontId="39" fillId="0" borderId="0" xfId="2" applyFont="1" applyAlignment="1"/>
    <xf numFmtId="0" fontId="29" fillId="0" borderId="0" xfId="0" applyFont="1" applyAlignment="1">
      <alignment horizontal="left" vertical="center"/>
    </xf>
    <xf numFmtId="0" fontId="39" fillId="2" borderId="0" xfId="2" applyFont="1" applyFill="1" applyAlignment="1">
      <alignment vertical="center"/>
    </xf>
    <xf numFmtId="0" fontId="29" fillId="2" borderId="1" xfId="0" applyFont="1" applyFill="1" applyBorder="1" applyAlignment="1" applyProtection="1">
      <alignment horizontal="left" vertical="center" wrapText="1"/>
      <protection locked="0"/>
    </xf>
    <xf numFmtId="14" fontId="33" fillId="2" borderId="1" xfId="0" applyNumberFormat="1" applyFont="1" applyFill="1" applyBorder="1" applyAlignment="1" applyProtection="1">
      <alignment horizontal="left" vertical="center"/>
      <protection locked="0"/>
    </xf>
    <xf numFmtId="0" fontId="35" fillId="2" borderId="0" xfId="2" applyFont="1" applyFill="1" applyAlignment="1"/>
    <xf numFmtId="0" fontId="33" fillId="2" borderId="12" xfId="0" applyFont="1" applyFill="1" applyBorder="1" applyAlignment="1" applyProtection="1">
      <alignment horizontal="center" vertical="center"/>
      <protection locked="0"/>
    </xf>
    <xf numFmtId="14" fontId="33" fillId="2" borderId="9" xfId="0" applyNumberFormat="1" applyFont="1" applyFill="1" applyBorder="1" applyAlignment="1" applyProtection="1">
      <alignment horizontal="center" vertical="center"/>
      <protection locked="0"/>
    </xf>
    <xf numFmtId="16" fontId="33" fillId="2" borderId="1" xfId="0" applyNumberFormat="1" applyFont="1" applyFill="1" applyBorder="1" applyAlignment="1" applyProtection="1">
      <alignment horizontal="center" vertical="center"/>
      <protection locked="0"/>
    </xf>
    <xf numFmtId="0" fontId="35" fillId="2" borderId="0" xfId="2" applyFont="1" applyFill="1" applyAlignment="1">
      <alignment vertical="center"/>
    </xf>
    <xf numFmtId="0" fontId="31" fillId="11" borderId="1" xfId="0" applyFont="1" applyFill="1" applyBorder="1" applyAlignment="1" applyProtection="1">
      <alignment vertical="center"/>
      <protection locked="0"/>
    </xf>
    <xf numFmtId="0" fontId="31" fillId="2" borderId="1" xfId="0" applyFont="1" applyFill="1" applyBorder="1" applyAlignment="1" applyProtection="1">
      <alignment vertical="center"/>
      <protection locked="0"/>
    </xf>
    <xf numFmtId="0" fontId="44" fillId="2" borderId="1" xfId="0" applyFont="1" applyFill="1" applyBorder="1" applyAlignment="1" applyProtection="1">
      <alignment vertical="center"/>
      <protection locked="0"/>
    </xf>
    <xf numFmtId="0" fontId="31" fillId="2" borderId="0" xfId="0" applyFont="1" applyFill="1" applyAlignment="1">
      <alignment horizontal="left" vertical="center" wrapText="1"/>
    </xf>
    <xf numFmtId="0" fontId="31" fillId="2" borderId="32" xfId="0" applyFont="1" applyFill="1" applyBorder="1" applyAlignment="1" applyProtection="1">
      <alignment horizontal="left" vertical="center" wrapText="1"/>
      <protection locked="0"/>
    </xf>
    <xf numFmtId="0" fontId="31" fillId="2" borderId="32" xfId="0" applyFont="1" applyFill="1" applyBorder="1" applyAlignment="1" applyProtection="1">
      <alignment horizontal="center" vertical="center"/>
      <protection locked="0"/>
    </xf>
    <xf numFmtId="0" fontId="41" fillId="2" borderId="32" xfId="0" applyFont="1" applyFill="1" applyBorder="1" applyAlignment="1" applyProtection="1">
      <alignment horizontal="left" vertical="center" wrapText="1"/>
      <protection locked="0"/>
    </xf>
    <xf numFmtId="0" fontId="41" fillId="2" borderId="32" xfId="0" applyFont="1" applyFill="1" applyBorder="1" applyAlignment="1" applyProtection="1">
      <alignment horizontal="center" vertical="center" wrapText="1"/>
      <protection locked="0"/>
    </xf>
    <xf numFmtId="0" fontId="41" fillId="2" borderId="32" xfId="0" applyFont="1" applyFill="1" applyBorder="1" applyAlignment="1">
      <alignment horizontal="center" vertical="center" wrapText="1"/>
    </xf>
    <xf numFmtId="164" fontId="41" fillId="2" borderId="32" xfId="0" applyNumberFormat="1" applyFont="1" applyFill="1" applyBorder="1" applyAlignment="1">
      <alignment horizontal="center" wrapText="1"/>
    </xf>
    <xf numFmtId="49" fontId="41" fillId="2" borderId="32" xfId="0" applyNumberFormat="1" applyFont="1" applyFill="1" applyBorder="1" applyAlignment="1">
      <alignment horizontal="center" vertical="center" wrapText="1"/>
    </xf>
    <xf numFmtId="0" fontId="41" fillId="2" borderId="32" xfId="0" applyFont="1" applyFill="1" applyBorder="1" applyAlignment="1">
      <alignment horizontal="center" wrapText="1"/>
    </xf>
    <xf numFmtId="49" fontId="41" fillId="2" borderId="32" xfId="0" applyNumberFormat="1" applyFont="1" applyFill="1" applyBorder="1" applyAlignment="1">
      <alignment horizontal="center" wrapText="1"/>
    </xf>
    <xf numFmtId="164" fontId="41" fillId="2" borderId="32" xfId="0" applyNumberFormat="1" applyFont="1" applyFill="1" applyBorder="1" applyAlignment="1">
      <alignment horizontal="center" vertical="center" wrapText="1"/>
    </xf>
    <xf numFmtId="0" fontId="41" fillId="2" borderId="0" xfId="0" applyFont="1" applyFill="1" applyAlignment="1" applyProtection="1">
      <alignment horizontal="left" vertical="center" wrapText="1"/>
      <protection locked="0"/>
    </xf>
    <xf numFmtId="0" fontId="31" fillId="2" borderId="32" xfId="0" applyFont="1" applyFill="1" applyBorder="1" applyAlignment="1" applyProtection="1">
      <alignment horizontal="left" vertical="center"/>
      <protection locked="0"/>
    </xf>
    <xf numFmtId="164" fontId="31" fillId="2" borderId="32" xfId="0" applyNumberFormat="1" applyFont="1" applyFill="1" applyBorder="1" applyAlignment="1">
      <alignment horizontal="center" vertical="center"/>
    </xf>
    <xf numFmtId="49" fontId="31" fillId="2" borderId="32" xfId="0" applyNumberFormat="1" applyFont="1" applyFill="1" applyBorder="1" applyAlignment="1">
      <alignment horizontal="center" vertical="center"/>
    </xf>
    <xf numFmtId="0" fontId="31" fillId="2" borderId="32" xfId="0" applyFont="1" applyFill="1" applyBorder="1" applyAlignment="1">
      <alignment horizontal="center" vertical="center"/>
    </xf>
    <xf numFmtId="0" fontId="31" fillId="2" borderId="32" xfId="0" applyFont="1" applyFill="1" applyBorder="1" applyAlignment="1">
      <alignment horizontal="left" vertical="center"/>
    </xf>
    <xf numFmtId="14" fontId="31" fillId="2" borderId="32" xfId="0" applyNumberFormat="1" applyFont="1" applyFill="1" applyBorder="1" applyAlignment="1">
      <alignment horizontal="center" vertical="center"/>
    </xf>
    <xf numFmtId="0" fontId="31" fillId="2" borderId="32" xfId="0" applyFont="1" applyFill="1" applyBorder="1" applyAlignment="1" applyProtection="1">
      <alignment horizontal="center"/>
      <protection locked="0"/>
    </xf>
    <xf numFmtId="14" fontId="31" fillId="2" borderId="32" xfId="0" applyNumberFormat="1" applyFont="1" applyFill="1" applyBorder="1" applyAlignment="1" applyProtection="1">
      <alignment horizontal="center"/>
      <protection locked="0"/>
    </xf>
    <xf numFmtId="0" fontId="42" fillId="2" borderId="32" xfId="2" applyFont="1" applyFill="1" applyBorder="1" applyAlignment="1">
      <alignment horizontal="center" vertical="center"/>
    </xf>
    <xf numFmtId="0" fontId="42" fillId="2" borderId="32" xfId="2" applyFont="1" applyFill="1" applyBorder="1" applyAlignment="1">
      <alignment horizontal="center"/>
    </xf>
    <xf numFmtId="14" fontId="31" fillId="2" borderId="32" xfId="0" applyNumberFormat="1" applyFont="1" applyFill="1" applyBorder="1" applyAlignment="1" applyProtection="1">
      <alignment horizontal="left" vertical="center"/>
      <protection locked="0"/>
    </xf>
    <xf numFmtId="0" fontId="43" fillId="2" borderId="32" xfId="2" applyFont="1" applyFill="1" applyBorder="1" applyAlignment="1"/>
    <xf numFmtId="0" fontId="44" fillId="2" borderId="32" xfId="0" applyFont="1" applyFill="1" applyBorder="1" applyAlignment="1" applyProtection="1">
      <alignment horizontal="left" vertical="center"/>
      <protection locked="0"/>
    </xf>
    <xf numFmtId="0" fontId="44" fillId="2" borderId="32" xfId="0" applyFont="1" applyFill="1" applyBorder="1" applyAlignment="1" applyProtection="1">
      <alignment horizontal="center" vertical="center"/>
      <protection locked="0"/>
    </xf>
    <xf numFmtId="0" fontId="44" fillId="2" borderId="32" xfId="0" applyFont="1" applyFill="1" applyBorder="1" applyAlignment="1">
      <alignment horizontal="left" vertical="center"/>
    </xf>
    <xf numFmtId="164" fontId="44" fillId="2" borderId="32" xfId="0" applyNumberFormat="1" applyFont="1" applyFill="1" applyBorder="1" applyAlignment="1">
      <alignment horizontal="center" vertical="center"/>
    </xf>
    <xf numFmtId="0" fontId="44" fillId="2" borderId="32" xfId="0" applyFont="1" applyFill="1" applyBorder="1" applyAlignment="1">
      <alignment horizontal="center" vertical="center"/>
    </xf>
    <xf numFmtId="14" fontId="44" fillId="2" borderId="32" xfId="0" applyNumberFormat="1" applyFont="1" applyFill="1" applyBorder="1" applyAlignment="1">
      <alignment horizontal="center" vertical="center"/>
    </xf>
    <xf numFmtId="0" fontId="44" fillId="2" borderId="32" xfId="0" applyFont="1" applyFill="1" applyBorder="1" applyAlignment="1" applyProtection="1">
      <alignment horizontal="center"/>
      <protection locked="0"/>
    </xf>
    <xf numFmtId="14" fontId="44" fillId="2" borderId="32" xfId="0" applyNumberFormat="1" applyFont="1" applyFill="1" applyBorder="1" applyAlignment="1" applyProtection="1">
      <alignment horizontal="center"/>
      <protection locked="0"/>
    </xf>
    <xf numFmtId="0" fontId="45" fillId="2" borderId="32" xfId="2" applyFont="1" applyFill="1" applyBorder="1" applyAlignment="1">
      <alignment horizontal="center"/>
    </xf>
    <xf numFmtId="0" fontId="31" fillId="12" borderId="32" xfId="0" applyFont="1" applyFill="1" applyBorder="1" applyAlignment="1" applyProtection="1">
      <alignment horizontal="left" vertical="center"/>
      <protection locked="0"/>
    </xf>
    <xf numFmtId="0" fontId="31" fillId="12" borderId="32" xfId="0" applyFont="1" applyFill="1" applyBorder="1" applyAlignment="1" applyProtection="1">
      <alignment horizontal="center" vertical="center"/>
      <protection locked="0"/>
    </xf>
    <xf numFmtId="164" fontId="31" fillId="12" borderId="32" xfId="0" applyNumberFormat="1" applyFont="1" applyFill="1" applyBorder="1" applyAlignment="1">
      <alignment horizontal="center" vertical="center"/>
    </xf>
    <xf numFmtId="49" fontId="31" fillId="12" borderId="32" xfId="0" applyNumberFormat="1" applyFont="1" applyFill="1" applyBorder="1" applyAlignment="1">
      <alignment horizontal="center" vertical="center"/>
    </xf>
    <xf numFmtId="0" fontId="31" fillId="12" borderId="32" xfId="0" applyFont="1" applyFill="1" applyBorder="1" applyAlignment="1">
      <alignment horizontal="center" vertical="center"/>
    </xf>
    <xf numFmtId="14" fontId="31" fillId="2" borderId="32" xfId="0" applyNumberFormat="1" applyFont="1" applyFill="1" applyBorder="1" applyAlignment="1" applyProtection="1">
      <alignment horizontal="center" vertical="center"/>
      <protection locked="0"/>
    </xf>
    <xf numFmtId="0" fontId="42" fillId="2" borderId="32" xfId="2" applyFont="1" applyFill="1" applyBorder="1" applyAlignment="1">
      <alignment horizontal="left"/>
    </xf>
    <xf numFmtId="0" fontId="42" fillId="2" borderId="32" xfId="2" applyFont="1" applyFill="1" applyBorder="1" applyAlignment="1"/>
    <xf numFmtId="0" fontId="31" fillId="0" borderId="32" xfId="0" applyFont="1" applyBorder="1" applyAlignment="1" applyProtection="1">
      <alignment horizontal="left" vertical="center"/>
      <protection locked="0"/>
    </xf>
    <xf numFmtId="0" fontId="31" fillId="0" borderId="32" xfId="0" applyFont="1" applyBorder="1" applyAlignment="1" applyProtection="1">
      <alignment horizontal="center" vertical="center"/>
      <protection locked="0"/>
    </xf>
    <xf numFmtId="0" fontId="31" fillId="0" borderId="32" xfId="0" applyFont="1" applyBorder="1" applyAlignment="1">
      <alignment horizontal="left" vertical="center"/>
    </xf>
    <xf numFmtId="0" fontId="31" fillId="0" borderId="32" xfId="0" applyFont="1" applyBorder="1" applyAlignment="1" applyProtection="1">
      <alignment horizontal="center"/>
      <protection locked="0"/>
    </xf>
    <xf numFmtId="16" fontId="31" fillId="2" borderId="32" xfId="0" applyNumberFormat="1" applyFont="1" applyFill="1" applyBorder="1" applyAlignment="1" applyProtection="1">
      <alignment horizontal="center" vertical="center"/>
      <protection locked="0"/>
    </xf>
    <xf numFmtId="0" fontId="40" fillId="2" borderId="32" xfId="2" applyFont="1" applyFill="1" applyBorder="1" applyAlignment="1"/>
    <xf numFmtId="0" fontId="40" fillId="0" borderId="0" xfId="2" applyFont="1"/>
    <xf numFmtId="0" fontId="44" fillId="0" borderId="32" xfId="0" applyFont="1" applyBorder="1" applyAlignment="1" applyProtection="1">
      <alignment horizontal="left" vertical="center"/>
      <protection locked="0"/>
    </xf>
    <xf numFmtId="0" fontId="44" fillId="0" borderId="32" xfId="0" applyFont="1" applyBorder="1" applyAlignment="1" applyProtection="1">
      <alignment horizontal="center" vertical="center"/>
      <protection locked="0"/>
    </xf>
    <xf numFmtId="0" fontId="44" fillId="0" borderId="32" xfId="0" applyFont="1" applyBorder="1" applyAlignment="1">
      <alignment horizontal="left" vertical="center"/>
    </xf>
    <xf numFmtId="0" fontId="44" fillId="0" borderId="32" xfId="0" applyFont="1" applyBorder="1" applyAlignment="1" applyProtection="1">
      <alignment horizontal="center"/>
      <protection locked="0"/>
    </xf>
    <xf numFmtId="14" fontId="44" fillId="0" borderId="32" xfId="0" applyNumberFormat="1" applyFont="1" applyBorder="1" applyAlignment="1" applyProtection="1">
      <alignment horizontal="center"/>
      <protection locked="0"/>
    </xf>
    <xf numFmtId="0" fontId="38" fillId="0" borderId="0" xfId="2" applyFont="1"/>
    <xf numFmtId="0" fontId="44" fillId="0" borderId="0" xfId="0" applyFont="1" applyAlignment="1" applyProtection="1">
      <alignment horizontal="left" vertical="center"/>
      <protection locked="0"/>
    </xf>
    <xf numFmtId="0" fontId="33" fillId="0" borderId="9" xfId="0" applyFont="1" applyBorder="1" applyAlignment="1" applyProtection="1">
      <alignment horizontal="left" vertical="center" wrapText="1"/>
      <protection locked="0"/>
    </xf>
    <xf numFmtId="0" fontId="45" fillId="2" borderId="32" xfId="2" applyFont="1" applyFill="1" applyBorder="1" applyAlignment="1"/>
    <xf numFmtId="14" fontId="44" fillId="2" borderId="32" xfId="0" applyNumberFormat="1" applyFont="1" applyFill="1" applyBorder="1" applyAlignment="1" applyProtection="1">
      <alignment horizontal="center" vertical="center"/>
      <protection locked="0"/>
    </xf>
    <xf numFmtId="0" fontId="45" fillId="2" borderId="32" xfId="2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48" fillId="2" borderId="0" xfId="0" applyFont="1" applyFill="1" applyAlignment="1">
      <alignment horizontal="left" vertical="center" wrapText="1"/>
    </xf>
    <xf numFmtId="0" fontId="49" fillId="2" borderId="48" xfId="0" applyFont="1" applyFill="1" applyBorder="1" applyAlignment="1">
      <alignment horizontal="left" vertical="center"/>
    </xf>
    <xf numFmtId="0" fontId="49" fillId="2" borderId="33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left" vertical="center"/>
    </xf>
    <xf numFmtId="0" fontId="32" fillId="2" borderId="32" xfId="0" applyFont="1" applyFill="1" applyBorder="1" applyAlignment="1" applyProtection="1">
      <alignment horizontal="center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center" vertical="center" wrapText="1"/>
      <protection locked="0"/>
    </xf>
    <xf numFmtId="164" fontId="32" fillId="2" borderId="32" xfId="0" applyNumberFormat="1" applyFont="1" applyFill="1" applyBorder="1" applyAlignment="1">
      <alignment horizontal="center" vertical="center"/>
    </xf>
    <xf numFmtId="49" fontId="32" fillId="2" borderId="32" xfId="0" applyNumberFormat="1" applyFont="1" applyFill="1" applyBorder="1" applyAlignment="1">
      <alignment horizontal="center" vertical="center"/>
    </xf>
    <xf numFmtId="0" fontId="32" fillId="2" borderId="32" xfId="0" applyFont="1" applyFill="1" applyBorder="1" applyAlignment="1">
      <alignment horizontal="center" vertical="center"/>
    </xf>
    <xf numFmtId="0" fontId="32" fillId="2" borderId="0" xfId="0" applyFont="1" applyFill="1" applyAlignment="1" applyProtection="1">
      <alignment horizontal="left" vertical="center"/>
      <protection locked="0"/>
    </xf>
    <xf numFmtId="0" fontId="32" fillId="12" borderId="32" xfId="0" applyFont="1" applyFill="1" applyBorder="1" applyAlignment="1" applyProtection="1">
      <alignment horizontal="center" vertical="center"/>
      <protection locked="0"/>
    </xf>
    <xf numFmtId="0" fontId="32" fillId="12" borderId="32" xfId="0" applyFont="1" applyFill="1" applyBorder="1" applyAlignment="1" applyProtection="1">
      <alignment horizontal="left" vertical="center"/>
      <protection locked="0"/>
    </xf>
    <xf numFmtId="164" fontId="32" fillId="12" borderId="32" xfId="0" applyNumberFormat="1" applyFont="1" applyFill="1" applyBorder="1" applyAlignment="1">
      <alignment horizontal="center" vertical="center"/>
    </xf>
    <xf numFmtId="49" fontId="32" fillId="12" borderId="32" xfId="0" applyNumberFormat="1" applyFont="1" applyFill="1" applyBorder="1" applyAlignment="1">
      <alignment horizontal="center" vertical="center"/>
    </xf>
    <xf numFmtId="0" fontId="32" fillId="12" borderId="32" xfId="0" applyFont="1" applyFill="1" applyBorder="1" applyAlignment="1">
      <alignment horizontal="center" vertical="center"/>
    </xf>
    <xf numFmtId="0" fontId="32" fillId="0" borderId="0" xfId="0" applyFont="1" applyAlignment="1" applyProtection="1">
      <alignment horizontal="left" vertical="center"/>
      <protection locked="0"/>
    </xf>
    <xf numFmtId="0" fontId="32" fillId="14" borderId="32" xfId="0" applyFont="1" applyFill="1" applyBorder="1" applyAlignment="1" applyProtection="1">
      <alignment horizontal="center" vertical="center"/>
      <protection locked="0"/>
    </xf>
    <xf numFmtId="0" fontId="32" fillId="14" borderId="32" xfId="0" applyFont="1" applyFill="1" applyBorder="1" applyAlignment="1" applyProtection="1">
      <alignment horizontal="left" vertical="center"/>
      <protection locked="0"/>
    </xf>
    <xf numFmtId="0" fontId="32" fillId="14" borderId="32" xfId="0" applyFont="1" applyFill="1" applyBorder="1" applyAlignment="1">
      <alignment horizontal="left" vertical="center"/>
    </xf>
    <xf numFmtId="0" fontId="32" fillId="14" borderId="32" xfId="0" applyFont="1" applyFill="1" applyBorder="1" applyAlignment="1">
      <alignment horizontal="center" vertical="center"/>
    </xf>
    <xf numFmtId="14" fontId="32" fillId="14" borderId="32" xfId="0" applyNumberFormat="1" applyFont="1" applyFill="1" applyBorder="1" applyAlignment="1">
      <alignment horizontal="center" vertical="center"/>
    </xf>
    <xf numFmtId="14" fontId="36" fillId="14" borderId="32" xfId="0" applyNumberFormat="1" applyFont="1" applyFill="1" applyBorder="1" applyAlignment="1">
      <alignment horizontal="center" vertical="center"/>
    </xf>
    <xf numFmtId="14" fontId="32" fillId="14" borderId="32" xfId="0" applyNumberFormat="1" applyFont="1" applyFill="1" applyBorder="1" applyAlignment="1" applyProtection="1">
      <alignment horizontal="center" vertical="center"/>
      <protection locked="0"/>
    </xf>
    <xf numFmtId="0" fontId="50" fillId="14" borderId="32" xfId="2" applyFont="1" applyFill="1" applyBorder="1" applyAlignment="1">
      <alignment horizontal="center" vertical="center"/>
    </xf>
    <xf numFmtId="0" fontId="50" fillId="14" borderId="32" xfId="2" applyFont="1" applyFill="1" applyBorder="1" applyAlignment="1">
      <alignment horizontal="center"/>
    </xf>
    <xf numFmtId="0" fontId="32" fillId="14" borderId="0" xfId="0" applyFont="1" applyFill="1" applyAlignment="1" applyProtection="1">
      <alignment horizontal="left" vertical="center"/>
      <protection locked="0"/>
    </xf>
    <xf numFmtId="0" fontId="32" fillId="0" borderId="32" xfId="0" applyFont="1" applyBorder="1" applyAlignment="1" applyProtection="1">
      <alignment horizontal="center" vertical="center"/>
      <protection locked="0"/>
    </xf>
    <xf numFmtId="0" fontId="32" fillId="0" borderId="32" xfId="0" applyFont="1" applyBorder="1" applyAlignment="1" applyProtection="1">
      <alignment horizontal="left" vertical="center"/>
      <protection locked="0"/>
    </xf>
    <xf numFmtId="0" fontId="32" fillId="0" borderId="32" xfId="0" applyFont="1" applyBorder="1" applyAlignment="1">
      <alignment horizontal="left" vertical="center"/>
    </xf>
    <xf numFmtId="14" fontId="32" fillId="2" borderId="32" xfId="0" applyNumberFormat="1" applyFont="1" applyFill="1" applyBorder="1" applyAlignment="1">
      <alignment horizontal="center" vertical="center"/>
    </xf>
    <xf numFmtId="14" fontId="36" fillId="2" borderId="32" xfId="0" applyNumberFormat="1" applyFont="1" applyFill="1" applyBorder="1" applyAlignment="1">
      <alignment horizontal="center" vertical="center"/>
    </xf>
    <xf numFmtId="164" fontId="32" fillId="14" borderId="32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14" fontId="32" fillId="2" borderId="32" xfId="0" applyNumberFormat="1" applyFont="1" applyFill="1" applyBorder="1" applyAlignment="1" applyProtection="1">
      <alignment horizontal="center" vertical="center"/>
      <protection locked="0"/>
    </xf>
    <xf numFmtId="0" fontId="50" fillId="2" borderId="32" xfId="2" applyFont="1" applyFill="1" applyBorder="1" applyAlignment="1">
      <alignment horizontal="center" vertical="center"/>
    </xf>
    <xf numFmtId="0" fontId="50" fillId="2" borderId="32" xfId="2" applyFont="1" applyFill="1" applyBorder="1" applyAlignment="1">
      <alignment horizontal="center"/>
    </xf>
    <xf numFmtId="0" fontId="52" fillId="2" borderId="32" xfId="2" applyFont="1" applyFill="1" applyBorder="1" applyAlignment="1">
      <alignment horizontal="center" vertical="center"/>
    </xf>
    <xf numFmtId="0" fontId="52" fillId="2" borderId="32" xfId="2" applyFont="1" applyFill="1" applyBorder="1" applyAlignment="1">
      <alignment horizontal="center"/>
    </xf>
    <xf numFmtId="0" fontId="36" fillId="2" borderId="32" xfId="0" applyFont="1" applyFill="1" applyBorder="1" applyAlignment="1" applyProtection="1">
      <alignment horizontal="center" vertical="center"/>
      <protection locked="0"/>
    </xf>
    <xf numFmtId="0" fontId="36" fillId="2" borderId="32" xfId="0" applyFont="1" applyFill="1" applyBorder="1" applyAlignment="1" applyProtection="1">
      <alignment horizontal="left" vertical="center"/>
      <protection locked="0"/>
    </xf>
    <xf numFmtId="0" fontId="36" fillId="2" borderId="32" xfId="0" applyFont="1" applyFill="1" applyBorder="1" applyAlignment="1">
      <alignment horizontal="left" vertical="center"/>
    </xf>
    <xf numFmtId="164" fontId="36" fillId="2" borderId="32" xfId="0" applyNumberFormat="1" applyFont="1" applyFill="1" applyBorder="1" applyAlignment="1">
      <alignment horizontal="center" vertical="center"/>
    </xf>
    <xf numFmtId="0" fontId="36" fillId="2" borderId="32" xfId="0" applyFont="1" applyFill="1" applyBorder="1" applyAlignment="1">
      <alignment horizontal="center" vertical="center"/>
    </xf>
    <xf numFmtId="14" fontId="36" fillId="2" borderId="32" xfId="0" applyNumberFormat="1" applyFont="1" applyFill="1" applyBorder="1" applyAlignment="1" applyProtection="1">
      <alignment horizontal="center" vertical="center"/>
      <protection locked="0"/>
    </xf>
    <xf numFmtId="0" fontId="51" fillId="2" borderId="32" xfId="2" applyFont="1" applyFill="1" applyBorder="1" applyAlignment="1">
      <alignment horizontal="center" vertical="center"/>
    </xf>
    <xf numFmtId="0" fontId="36" fillId="2" borderId="0" xfId="0" applyFont="1" applyFill="1" applyAlignment="1" applyProtection="1">
      <alignment horizontal="left" vertical="center"/>
      <protection locked="0"/>
    </xf>
    <xf numFmtId="0" fontId="51" fillId="2" borderId="32" xfId="2" applyFont="1" applyFill="1" applyBorder="1" applyAlignment="1">
      <alignment horizontal="center"/>
    </xf>
    <xf numFmtId="16" fontId="36" fillId="2" borderId="32" xfId="0" applyNumberFormat="1" applyFont="1" applyFill="1" applyBorder="1" applyAlignment="1" applyProtection="1">
      <alignment horizontal="center" vertical="center"/>
      <protection locked="0"/>
    </xf>
    <xf numFmtId="0" fontId="32" fillId="2" borderId="32" xfId="0" applyFont="1" applyFill="1" applyBorder="1" applyAlignment="1" applyProtection="1">
      <alignment horizontal="left" vertical="center" wrapText="1"/>
      <protection locked="0"/>
    </xf>
    <xf numFmtId="0" fontId="36" fillId="2" borderId="32" xfId="0" applyFont="1" applyFill="1" applyBorder="1" applyAlignment="1" applyProtection="1">
      <alignment horizontal="left" vertical="center" wrapText="1"/>
      <protection locked="0"/>
    </xf>
    <xf numFmtId="0" fontId="36" fillId="2" borderId="32" xfId="0" applyFont="1" applyFill="1" applyBorder="1" applyAlignment="1" applyProtection="1">
      <alignment horizontal="center"/>
      <protection locked="0"/>
    </xf>
    <xf numFmtId="14" fontId="36" fillId="2" borderId="32" xfId="0" applyNumberFormat="1" applyFont="1" applyFill="1" applyBorder="1" applyAlignment="1" applyProtection="1">
      <alignment horizontal="center"/>
      <protection locked="0"/>
    </xf>
    <xf numFmtId="0" fontId="53" fillId="2" borderId="32" xfId="0" applyFont="1" applyFill="1" applyBorder="1" applyAlignment="1">
      <alignment horizontal="left" vertical="center" wrapText="1"/>
    </xf>
    <xf numFmtId="0" fontId="53" fillId="2" borderId="32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vertical="center"/>
    </xf>
    <xf numFmtId="0" fontId="32" fillId="2" borderId="0" xfId="0" applyFont="1" applyFill="1" applyAlignment="1">
      <alignment horizontal="left" vertical="center"/>
    </xf>
    <xf numFmtId="0" fontId="32" fillId="2" borderId="32" xfId="0" applyFont="1" applyFill="1" applyBorder="1" applyAlignment="1">
      <alignment horizontal="center" vertical="center" wrapText="1"/>
    </xf>
    <xf numFmtId="0" fontId="32" fillId="15" borderId="0" xfId="0" applyFont="1" applyFill="1" applyAlignment="1" applyProtection="1">
      <alignment horizontal="left" vertical="center"/>
      <protection locked="0"/>
    </xf>
    <xf numFmtId="164" fontId="32" fillId="2" borderId="32" xfId="0" applyNumberFormat="1" applyFont="1" applyFill="1" applyBorder="1" applyAlignment="1">
      <alignment horizontal="center" vertical="center" wrapText="1"/>
    </xf>
    <xf numFmtId="14" fontId="32" fillId="2" borderId="32" xfId="0" applyNumberFormat="1" applyFont="1" applyFill="1" applyBorder="1" applyAlignment="1">
      <alignment horizontal="center" vertical="center" wrapText="1"/>
    </xf>
    <xf numFmtId="0" fontId="32" fillId="15" borderId="32" xfId="0" applyFont="1" applyFill="1" applyBorder="1" applyAlignment="1" applyProtection="1">
      <alignment horizontal="center" vertical="center" wrapText="1"/>
      <protection locked="0"/>
    </xf>
    <xf numFmtId="14" fontId="32" fillId="2" borderId="32" xfId="0" applyNumberFormat="1" applyFont="1" applyFill="1" applyBorder="1" applyAlignment="1" applyProtection="1">
      <alignment horizontal="left" vertical="center"/>
      <protection locked="0"/>
    </xf>
    <xf numFmtId="0" fontId="52" fillId="2" borderId="32" xfId="2" applyFont="1" applyFill="1" applyBorder="1"/>
    <xf numFmtId="0" fontId="32" fillId="2" borderId="32" xfId="0" applyFont="1" applyFill="1" applyBorder="1" applyAlignment="1" applyProtection="1">
      <alignment vertical="center"/>
      <protection locked="0"/>
    </xf>
    <xf numFmtId="0" fontId="32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vertical="center"/>
    </xf>
    <xf numFmtId="0" fontId="40" fillId="2" borderId="32" xfId="2" applyFont="1" applyFill="1" applyBorder="1"/>
    <xf numFmtId="0" fontId="36" fillId="2" borderId="32" xfId="0" applyFont="1" applyFill="1" applyBorder="1" applyAlignment="1">
      <alignment horizontal="center" vertical="center" wrapText="1"/>
    </xf>
    <xf numFmtId="0" fontId="36" fillId="2" borderId="32" xfId="0" applyFont="1" applyFill="1" applyBorder="1" applyAlignment="1" applyProtection="1">
      <alignment vertical="center"/>
      <protection locked="0"/>
    </xf>
    <xf numFmtId="0" fontId="52" fillId="2" borderId="32" xfId="2" applyFont="1" applyFill="1" applyBorder="1" applyAlignment="1"/>
    <xf numFmtId="0" fontId="36" fillId="2" borderId="32" xfId="0" applyFont="1" applyFill="1" applyBorder="1" applyAlignment="1" applyProtection="1">
      <alignment horizontal="center" vertical="center" wrapText="1"/>
      <protection locked="0"/>
    </xf>
    <xf numFmtId="0" fontId="51" fillId="2" borderId="32" xfId="2" applyFont="1" applyFill="1" applyBorder="1" applyAlignment="1">
      <alignment vertical="center"/>
    </xf>
    <xf numFmtId="164" fontId="36" fillId="2" borderId="32" xfId="0" applyNumberFormat="1" applyFont="1" applyFill="1" applyBorder="1" applyAlignment="1">
      <alignment horizontal="center" vertical="center" wrapText="1"/>
    </xf>
    <xf numFmtId="14" fontId="36" fillId="2" borderId="32" xfId="0" applyNumberFormat="1" applyFont="1" applyFill="1" applyBorder="1" applyAlignment="1">
      <alignment horizontal="center" vertical="center" wrapText="1"/>
    </xf>
    <xf numFmtId="14" fontId="36" fillId="2" borderId="32" xfId="0" applyNumberFormat="1" applyFont="1" applyFill="1" applyBorder="1" applyAlignment="1" applyProtection="1">
      <alignment horizontal="left" vertical="center"/>
      <protection locked="0"/>
    </xf>
    <xf numFmtId="0" fontId="51" fillId="2" borderId="32" xfId="2" applyFont="1" applyFill="1" applyBorder="1"/>
    <xf numFmtId="0" fontId="51" fillId="2" borderId="32" xfId="2" applyFont="1" applyFill="1" applyBorder="1" applyAlignment="1"/>
    <xf numFmtId="0" fontId="32" fillId="2" borderId="0" xfId="0" applyFont="1" applyFill="1" applyAlignment="1">
      <alignment horizontal="left" vertical="center" wrapText="1"/>
    </xf>
    <xf numFmtId="0" fontId="32" fillId="2" borderId="2" xfId="0" applyFont="1" applyFill="1" applyBorder="1" applyAlignment="1">
      <alignment horizontal="center" vertical="center"/>
    </xf>
    <xf numFmtId="0" fontId="53" fillId="2" borderId="1" xfId="0" applyFont="1" applyFill="1" applyBorder="1" applyAlignment="1" applyProtection="1">
      <alignment horizontal="left" vertical="center" wrapText="1"/>
      <protection locked="0"/>
    </xf>
    <xf numFmtId="0" fontId="53" fillId="2" borderId="1" xfId="0" applyFont="1" applyFill="1" applyBorder="1" applyAlignment="1" applyProtection="1">
      <alignment horizontal="left" vertical="center"/>
      <protection locked="0"/>
    </xf>
    <xf numFmtId="0" fontId="53" fillId="2" borderId="1" xfId="0" applyFont="1" applyFill="1" applyBorder="1" applyAlignment="1" applyProtection="1">
      <alignment horizontal="center" vertical="center" wrapText="1"/>
      <protection locked="0"/>
    </xf>
    <xf numFmtId="0" fontId="53" fillId="2" borderId="3" xfId="0" applyFont="1" applyFill="1" applyBorder="1" applyAlignment="1" applyProtection="1">
      <alignment horizontal="center" vertical="center" wrapText="1"/>
      <protection locked="0"/>
    </xf>
    <xf numFmtId="0" fontId="53" fillId="2" borderId="23" xfId="0" applyFont="1" applyFill="1" applyBorder="1" applyAlignment="1" applyProtection="1">
      <alignment horizontal="center" vertical="center"/>
      <protection locked="0"/>
    </xf>
    <xf numFmtId="164" fontId="32" fillId="2" borderId="4" xfId="0" applyNumberFormat="1" applyFont="1" applyFill="1" applyBorder="1" applyAlignment="1">
      <alignment horizontal="center" vertical="center"/>
    </xf>
    <xf numFmtId="164" fontId="32" fillId="2" borderId="1" xfId="0" applyNumberFormat="1" applyFont="1" applyFill="1" applyBorder="1" applyAlignment="1">
      <alignment horizontal="center" vertical="center"/>
    </xf>
    <xf numFmtId="49" fontId="32" fillId="2" borderId="1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/>
    </xf>
    <xf numFmtId="0" fontId="53" fillId="2" borderId="0" xfId="0" applyFont="1" applyFill="1" applyAlignment="1" applyProtection="1">
      <alignment horizontal="left" vertical="center"/>
      <protection locked="0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>
      <alignment horizontal="left" vertical="center"/>
    </xf>
    <xf numFmtId="164" fontId="53" fillId="2" borderId="1" xfId="0" applyNumberFormat="1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horizontal="center" vertical="center"/>
    </xf>
    <xf numFmtId="0" fontId="53" fillId="2" borderId="9" xfId="0" applyFont="1" applyFill="1" applyBorder="1" applyAlignment="1">
      <alignment horizontal="center" vertical="center" wrapText="1"/>
    </xf>
    <xf numFmtId="14" fontId="53" fillId="2" borderId="3" xfId="0" applyNumberFormat="1" applyFont="1" applyFill="1" applyBorder="1" applyAlignment="1">
      <alignment horizontal="center" vertical="center"/>
    </xf>
    <xf numFmtId="0" fontId="32" fillId="0" borderId="4" xfId="0" applyFont="1" applyBorder="1" applyAlignment="1" applyProtection="1">
      <alignment horizontal="center" vertical="center"/>
      <protection locked="0"/>
    </xf>
    <xf numFmtId="14" fontId="32" fillId="0" borderId="1" xfId="0" applyNumberFormat="1" applyFont="1" applyBorder="1" applyAlignment="1" applyProtection="1">
      <alignment horizontal="center" vertical="center"/>
      <protection locked="0"/>
    </xf>
    <xf numFmtId="0" fontId="52" fillId="0" borderId="0" xfId="2" applyFont="1" applyAlignment="1"/>
    <xf numFmtId="0" fontId="32" fillId="0" borderId="1" xfId="0" applyFont="1" applyBorder="1" applyAlignment="1" applyProtection="1">
      <alignment horizontal="left" vertical="center"/>
      <protection locked="0"/>
    </xf>
    <xf numFmtId="14" fontId="32" fillId="0" borderId="1" xfId="0" applyNumberFormat="1" applyFont="1" applyBorder="1" applyAlignment="1" applyProtection="1">
      <alignment horizontal="left" vertical="center"/>
      <protection locked="0"/>
    </xf>
    <xf numFmtId="0" fontId="32" fillId="0" borderId="5" xfId="0" applyFont="1" applyBorder="1" applyAlignment="1" applyProtection="1">
      <alignment horizontal="left" vertical="center"/>
      <protection locked="0"/>
    </xf>
    <xf numFmtId="0" fontId="32" fillId="0" borderId="4" xfId="0" applyFont="1" applyBorder="1" applyAlignment="1" applyProtection="1">
      <alignment horizontal="left" vertical="center"/>
      <protection locked="0"/>
    </xf>
    <xf numFmtId="0" fontId="52" fillId="0" borderId="0" xfId="2" applyFont="1"/>
    <xf numFmtId="0" fontId="32" fillId="6" borderId="5" xfId="0" applyFont="1" applyFill="1" applyBorder="1" applyAlignment="1" applyProtection="1">
      <alignment horizontal="left" vertical="center"/>
      <protection locked="0"/>
    </xf>
    <xf numFmtId="0" fontId="32" fillId="4" borderId="4" xfId="0" applyFont="1" applyFill="1" applyBorder="1" applyAlignment="1" applyProtection="1">
      <alignment horizontal="left" vertical="center"/>
      <protection locked="0"/>
    </xf>
    <xf numFmtId="0" fontId="50" fillId="0" borderId="0" xfId="2" applyFont="1"/>
    <xf numFmtId="0" fontId="36" fillId="2" borderId="1" xfId="0" applyFont="1" applyFill="1" applyBorder="1" applyAlignment="1" applyProtection="1">
      <alignment horizontal="left" vertical="center" wrapText="1"/>
      <protection locked="0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6" fillId="0" borderId="1" xfId="0" applyFont="1" applyBorder="1" applyAlignment="1" applyProtection="1">
      <alignment horizontal="left" vertical="center" wrapText="1"/>
      <protection locked="0"/>
    </xf>
    <xf numFmtId="0" fontId="36" fillId="0" borderId="1" xfId="0" applyFont="1" applyBorder="1" applyAlignment="1">
      <alignment horizontal="left" vertical="center"/>
    </xf>
    <xf numFmtId="164" fontId="54" fillId="2" borderId="1" xfId="0" applyNumberFormat="1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/>
    </xf>
    <xf numFmtId="14" fontId="54" fillId="2" borderId="3" xfId="0" applyNumberFormat="1" applyFont="1" applyFill="1" applyBorder="1" applyAlignment="1">
      <alignment horizontal="center" vertical="center"/>
    </xf>
    <xf numFmtId="0" fontId="36" fillId="0" borderId="4" xfId="0" applyFont="1" applyBorder="1" applyAlignment="1" applyProtection="1">
      <alignment horizontal="center" vertical="center"/>
      <protection locked="0"/>
    </xf>
    <xf numFmtId="14" fontId="36" fillId="0" borderId="1" xfId="0" applyNumberFormat="1" applyFont="1" applyBorder="1" applyAlignment="1" applyProtection="1">
      <alignment horizontal="center" vertical="center"/>
      <protection locked="0"/>
    </xf>
    <xf numFmtId="0" fontId="51" fillId="0" borderId="0" xfId="2" applyFont="1" applyAlignment="1"/>
    <xf numFmtId="0" fontId="36" fillId="0" borderId="1" xfId="0" applyFont="1" applyBorder="1" applyAlignment="1" applyProtection="1">
      <alignment horizontal="left" vertical="center"/>
      <protection locked="0"/>
    </xf>
    <xf numFmtId="14" fontId="36" fillId="0" borderId="1" xfId="0" applyNumberFormat="1" applyFont="1" applyBorder="1" applyAlignment="1" applyProtection="1">
      <alignment horizontal="left" vertical="center"/>
      <protection locked="0"/>
    </xf>
    <xf numFmtId="0" fontId="36" fillId="0" borderId="5" xfId="0" applyFont="1" applyBorder="1" applyAlignment="1" applyProtection="1">
      <alignment horizontal="left" vertical="center"/>
      <protection locked="0"/>
    </xf>
    <xf numFmtId="0" fontId="36" fillId="0" borderId="4" xfId="0" applyFont="1" applyBorder="1" applyAlignment="1" applyProtection="1">
      <alignment horizontal="left" vertical="center"/>
      <protection locked="0"/>
    </xf>
    <xf numFmtId="0" fontId="36" fillId="0" borderId="0" xfId="0" applyFont="1" applyAlignment="1" applyProtection="1">
      <alignment horizontal="left" vertical="center"/>
      <protection locked="0"/>
    </xf>
    <xf numFmtId="0" fontId="53" fillId="2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 applyProtection="1">
      <alignment horizontal="center" vertical="center"/>
      <protection locked="0"/>
    </xf>
    <xf numFmtId="0" fontId="32" fillId="2" borderId="1" xfId="0" applyFont="1" applyFill="1" applyBorder="1" applyAlignment="1" applyProtection="1">
      <alignment horizontal="center" vertical="center" wrapText="1"/>
      <protection locked="0"/>
    </xf>
    <xf numFmtId="0" fontId="32" fillId="2" borderId="1" xfId="0" applyFont="1" applyFill="1" applyBorder="1" applyAlignment="1" applyProtection="1">
      <alignment horizontal="left" vertical="center" wrapText="1"/>
      <protection locked="0"/>
    </xf>
    <xf numFmtId="0" fontId="32" fillId="2" borderId="1" xfId="0" applyFont="1" applyFill="1" applyBorder="1" applyAlignment="1">
      <alignment horizontal="left" vertical="center"/>
    </xf>
    <xf numFmtId="0" fontId="32" fillId="2" borderId="4" xfId="0" applyFont="1" applyFill="1" applyBorder="1" applyAlignment="1" applyProtection="1">
      <alignment horizontal="center" vertical="center"/>
      <protection locked="0"/>
    </xf>
    <xf numFmtId="14" fontId="32" fillId="2" borderId="1" xfId="0" applyNumberFormat="1" applyFont="1" applyFill="1" applyBorder="1" applyAlignment="1" applyProtection="1">
      <alignment horizontal="center" vertical="center"/>
      <protection locked="0"/>
    </xf>
    <xf numFmtId="0" fontId="52" fillId="2" borderId="0" xfId="2" applyFont="1" applyFill="1" applyAlignment="1">
      <alignment vertical="center"/>
    </xf>
    <xf numFmtId="0" fontId="32" fillId="2" borderId="1" xfId="0" applyFont="1" applyFill="1" applyBorder="1" applyAlignment="1" applyProtection="1">
      <alignment horizontal="left" vertical="center"/>
      <protection locked="0"/>
    </xf>
    <xf numFmtId="14" fontId="32" fillId="2" borderId="1" xfId="0" applyNumberFormat="1" applyFont="1" applyFill="1" applyBorder="1" applyAlignment="1" applyProtection="1">
      <alignment horizontal="left" vertical="center"/>
      <protection locked="0"/>
    </xf>
    <xf numFmtId="0" fontId="52" fillId="2" borderId="0" xfId="2" applyFont="1" applyFill="1" applyAlignment="1"/>
    <xf numFmtId="0" fontId="52" fillId="2" borderId="0" xfId="2" applyFont="1" applyFill="1" applyAlignment="1">
      <alignment horizontal="center" vertical="center"/>
    </xf>
    <xf numFmtId="0" fontId="32" fillId="2" borderId="1" xfId="0" applyFont="1" applyFill="1" applyBorder="1" applyAlignment="1" applyProtection="1">
      <alignment horizontal="center" vertical="center"/>
      <protection locked="0"/>
    </xf>
    <xf numFmtId="0" fontId="32" fillId="2" borderId="4" xfId="0" applyFont="1" applyFill="1" applyBorder="1" applyAlignment="1" applyProtection="1">
      <alignment horizontal="left" vertical="center"/>
      <protection locked="0"/>
    </xf>
    <xf numFmtId="0" fontId="52" fillId="2" borderId="0" xfId="2" applyFont="1" applyFill="1"/>
    <xf numFmtId="0" fontId="50" fillId="2" borderId="0" xfId="2" applyFont="1" applyFill="1"/>
    <xf numFmtId="0" fontId="32" fillId="2" borderId="5" xfId="0" applyFont="1" applyFill="1" applyBorder="1" applyAlignment="1" applyProtection="1">
      <alignment horizontal="left" vertical="center"/>
      <protection locked="0"/>
    </xf>
    <xf numFmtId="164" fontId="53" fillId="2" borderId="1" xfId="0" applyNumberFormat="1" applyFont="1" applyFill="1" applyBorder="1" applyAlignment="1">
      <alignment horizontal="center" vertical="center" wrapText="1"/>
    </xf>
    <xf numFmtId="14" fontId="53" fillId="2" borderId="3" xfId="0" applyNumberFormat="1" applyFont="1" applyFill="1" applyBorder="1" applyAlignment="1">
      <alignment horizontal="center" vertical="center" wrapText="1"/>
    </xf>
    <xf numFmtId="0" fontId="52" fillId="0" borderId="0" xfId="2" applyFont="1" applyAlignment="1">
      <alignment vertical="center"/>
    </xf>
    <xf numFmtId="0" fontId="32" fillId="2" borderId="9" xfId="0" applyFont="1" applyFill="1" applyBorder="1" applyAlignment="1" applyProtection="1">
      <alignment horizontal="left" vertical="center"/>
      <protection locked="0"/>
    </xf>
    <xf numFmtId="14" fontId="32" fillId="2" borderId="10" xfId="0" applyNumberFormat="1" applyFont="1" applyFill="1" applyBorder="1" applyAlignment="1" applyProtection="1">
      <alignment horizontal="left" vertical="center"/>
      <protection locked="0"/>
    </xf>
    <xf numFmtId="0" fontId="32" fillId="4" borderId="4" xfId="0" applyFont="1" applyFill="1" applyBorder="1" applyAlignment="1" applyProtection="1">
      <alignment horizontal="center" vertical="center"/>
      <protection locked="0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53" fillId="0" borderId="0" xfId="0" applyFont="1" applyAlignment="1">
      <alignment horizontal="center" vertical="center" wrapText="1"/>
    </xf>
    <xf numFmtId="0" fontId="32" fillId="2" borderId="5" xfId="0" applyFont="1" applyFill="1" applyBorder="1" applyAlignment="1" applyProtection="1">
      <alignment horizontal="center" vertical="center"/>
      <protection locked="0"/>
    </xf>
    <xf numFmtId="0" fontId="36" fillId="2" borderId="1" xfId="0" applyFont="1" applyFill="1" applyBorder="1" applyAlignment="1" applyProtection="1">
      <alignment horizontal="center" vertical="center" wrapText="1"/>
      <protection locked="0"/>
    </xf>
    <xf numFmtId="0" fontId="36" fillId="2" borderId="1" xfId="0" applyFont="1" applyFill="1" applyBorder="1" applyAlignment="1">
      <alignment horizontal="left" vertical="center"/>
    </xf>
    <xf numFmtId="0" fontId="36" fillId="2" borderId="4" xfId="0" applyFont="1" applyFill="1" applyBorder="1" applyAlignment="1" applyProtection="1">
      <alignment horizontal="center" vertical="center"/>
      <protection locked="0"/>
    </xf>
    <xf numFmtId="14" fontId="36" fillId="2" borderId="1" xfId="0" applyNumberFormat="1" applyFont="1" applyFill="1" applyBorder="1" applyAlignment="1" applyProtection="1">
      <alignment horizontal="center" vertical="center"/>
      <protection locked="0"/>
    </xf>
    <xf numFmtId="0" fontId="51" fillId="2" borderId="0" xfId="2" applyFont="1" applyFill="1" applyAlignment="1">
      <alignment vertical="center"/>
    </xf>
    <xf numFmtId="0" fontId="36" fillId="2" borderId="12" xfId="0" applyFont="1" applyFill="1" applyBorder="1" applyAlignment="1" applyProtection="1">
      <alignment horizontal="center" vertical="center"/>
      <protection locked="0"/>
    </xf>
    <xf numFmtId="14" fontId="36" fillId="2" borderId="9" xfId="0" applyNumberFormat="1" applyFont="1" applyFill="1" applyBorder="1" applyAlignment="1" applyProtection="1">
      <alignment horizontal="center" vertical="center"/>
      <protection locked="0"/>
    </xf>
    <xf numFmtId="0" fontId="51" fillId="2" borderId="0" xfId="2" applyFont="1" applyFill="1" applyAlignment="1"/>
    <xf numFmtId="0" fontId="51" fillId="2" borderId="0" xfId="2" applyFont="1" applyFill="1" applyAlignment="1">
      <alignment horizontal="center" vertical="center"/>
    </xf>
    <xf numFmtId="0" fontId="36" fillId="2" borderId="1" xfId="0" applyFont="1" applyFill="1" applyBorder="1" applyAlignment="1" applyProtection="1">
      <alignment horizontal="center" vertical="center"/>
      <protection locked="0"/>
    </xf>
    <xf numFmtId="164" fontId="54" fillId="2" borderId="1" xfId="0" applyNumberFormat="1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14" fontId="54" fillId="2" borderId="3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 applyProtection="1">
      <alignment horizontal="left" vertical="center"/>
      <protection locked="0"/>
    </xf>
    <xf numFmtId="14" fontId="36" fillId="2" borderId="1" xfId="0" applyNumberFormat="1" applyFont="1" applyFill="1" applyBorder="1" applyAlignment="1" applyProtection="1">
      <alignment horizontal="left" vertical="center"/>
      <protection locked="0"/>
    </xf>
    <xf numFmtId="0" fontId="36" fillId="2" borderId="5" xfId="0" applyFont="1" applyFill="1" applyBorder="1" applyAlignment="1" applyProtection="1">
      <alignment horizontal="left" vertical="center"/>
      <protection locked="0"/>
    </xf>
    <xf numFmtId="0" fontId="36" fillId="2" borderId="4" xfId="0" applyFont="1" applyFill="1" applyBorder="1" applyAlignment="1" applyProtection="1">
      <alignment horizontal="left" vertical="center"/>
      <protection locked="0"/>
    </xf>
    <xf numFmtId="0" fontId="51" fillId="2" borderId="0" xfId="2" applyFont="1" applyFill="1"/>
    <xf numFmtId="14" fontId="32" fillId="2" borderId="1" xfId="0" applyNumberFormat="1" applyFont="1" applyFill="1" applyBorder="1" applyAlignment="1" applyProtection="1">
      <alignment horizontal="left" vertical="center" wrapText="1"/>
      <protection locked="0"/>
    </xf>
    <xf numFmtId="0" fontId="52" fillId="2" borderId="0" xfId="2" applyFont="1" applyFill="1" applyAlignment="1">
      <alignment horizontal="center"/>
    </xf>
    <xf numFmtId="0" fontId="53" fillId="11" borderId="42" xfId="0" applyFont="1" applyFill="1" applyBorder="1" applyAlignment="1" applyProtection="1">
      <alignment horizontal="center" vertical="center"/>
      <protection locked="0"/>
    </xf>
    <xf numFmtId="0" fontId="53" fillId="11" borderId="42" xfId="0" applyFont="1" applyFill="1" applyBorder="1" applyAlignment="1" applyProtection="1">
      <alignment horizontal="left" vertical="center"/>
      <protection locked="0"/>
    </xf>
    <xf numFmtId="164" fontId="53" fillId="11" borderId="42" xfId="0" applyNumberFormat="1" applyFont="1" applyFill="1" applyBorder="1" applyAlignment="1">
      <alignment horizontal="center" vertical="center"/>
    </xf>
    <xf numFmtId="49" fontId="53" fillId="11" borderId="42" xfId="0" applyNumberFormat="1" applyFont="1" applyFill="1" applyBorder="1" applyAlignment="1">
      <alignment horizontal="center" vertical="center"/>
    </xf>
    <xf numFmtId="0" fontId="53" fillId="11" borderId="42" xfId="0" applyFont="1" applyFill="1" applyBorder="1" applyAlignment="1">
      <alignment horizontal="center" vertical="center"/>
    </xf>
    <xf numFmtId="0" fontId="46" fillId="2" borderId="42" xfId="0" applyFont="1" applyFill="1" applyBorder="1" applyAlignment="1">
      <alignment horizontal="left" vertical="center" wrapText="1"/>
    </xf>
    <xf numFmtId="0" fontId="29" fillId="2" borderId="42" xfId="0" applyFont="1" applyFill="1" applyBorder="1" applyAlignment="1">
      <alignment horizontal="left" vertical="center" wrapText="1"/>
    </xf>
    <xf numFmtId="0" fontId="29" fillId="2" borderId="42" xfId="0" applyFont="1" applyFill="1" applyBorder="1" applyAlignment="1">
      <alignment horizontal="center" vertical="center" wrapText="1"/>
    </xf>
    <xf numFmtId="0" fontId="29" fillId="2" borderId="42" xfId="0" applyFont="1" applyFill="1" applyBorder="1" applyAlignment="1" applyProtection="1">
      <alignment horizontal="center" vertical="center" wrapText="1"/>
      <protection locked="0"/>
    </xf>
    <xf numFmtId="0" fontId="29" fillId="2" borderId="42" xfId="0" applyFont="1" applyFill="1" applyBorder="1" applyAlignment="1" applyProtection="1">
      <alignment horizontal="left" vertical="center" wrapText="1"/>
      <protection locked="0"/>
    </xf>
    <xf numFmtId="164" fontId="29" fillId="2" borderId="42" xfId="0" applyNumberFormat="1" applyFont="1" applyFill="1" applyBorder="1" applyAlignment="1">
      <alignment horizontal="center" vertical="center" wrapText="1"/>
    </xf>
    <xf numFmtId="49" fontId="29" fillId="2" borderId="42" xfId="0" applyNumberFormat="1" applyFont="1" applyFill="1" applyBorder="1" applyAlignment="1">
      <alignment horizontal="center" vertical="center" wrapText="1"/>
    </xf>
    <xf numFmtId="49" fontId="29" fillId="2" borderId="42" xfId="0" applyNumberFormat="1" applyFont="1" applyFill="1" applyBorder="1" applyAlignment="1">
      <alignment horizontal="left" vertical="center" wrapText="1"/>
    </xf>
    <xf numFmtId="0" fontId="29" fillId="2" borderId="0" xfId="0" applyFont="1" applyFill="1" applyAlignment="1" applyProtection="1">
      <alignment horizontal="left" vertical="center" wrapText="1"/>
      <protection locked="0"/>
    </xf>
    <xf numFmtId="0" fontId="46" fillId="11" borderId="42" xfId="0" applyFont="1" applyFill="1" applyBorder="1" applyAlignment="1" applyProtection="1">
      <alignment horizontal="left" vertical="center" wrapText="1"/>
      <protection locked="0"/>
    </xf>
    <xf numFmtId="0" fontId="46" fillId="11" borderId="42" xfId="0" applyFont="1" applyFill="1" applyBorder="1" applyAlignment="1" applyProtection="1">
      <alignment horizontal="center" vertical="center" wrapText="1"/>
      <protection locked="0"/>
    </xf>
    <xf numFmtId="0" fontId="29" fillId="11" borderId="42" xfId="0" applyFont="1" applyFill="1" applyBorder="1" applyAlignment="1" applyProtection="1">
      <alignment horizontal="center" vertical="center" wrapText="1"/>
      <protection locked="0"/>
    </xf>
    <xf numFmtId="164" fontId="46" fillId="11" borderId="42" xfId="0" applyNumberFormat="1" applyFont="1" applyFill="1" applyBorder="1" applyAlignment="1">
      <alignment horizontal="center" vertical="center" wrapText="1"/>
    </xf>
    <xf numFmtId="49" fontId="46" fillId="11" borderId="42" xfId="0" applyNumberFormat="1" applyFont="1" applyFill="1" applyBorder="1" applyAlignment="1">
      <alignment horizontal="center" vertical="center" wrapText="1"/>
    </xf>
    <xf numFmtId="0" fontId="46" fillId="11" borderId="42" xfId="0" applyFont="1" applyFill="1" applyBorder="1" applyAlignment="1">
      <alignment horizontal="center" vertical="center" wrapText="1"/>
    </xf>
    <xf numFmtId="0" fontId="46" fillId="11" borderId="42" xfId="0" applyFont="1" applyFill="1" applyBorder="1" applyAlignment="1">
      <alignment horizontal="left" vertical="center" wrapText="1"/>
    </xf>
    <xf numFmtId="49" fontId="46" fillId="11" borderId="42" xfId="0" applyNumberFormat="1" applyFont="1" applyFill="1" applyBorder="1" applyAlignment="1">
      <alignment horizontal="left" vertical="center" wrapText="1"/>
    </xf>
    <xf numFmtId="0" fontId="46" fillId="2" borderId="0" xfId="0" applyFont="1" applyFill="1" applyAlignment="1" applyProtection="1">
      <alignment horizontal="left" vertical="center" wrapText="1"/>
      <protection locked="0"/>
    </xf>
    <xf numFmtId="0" fontId="39" fillId="2" borderId="42" xfId="2" applyFont="1" applyFill="1" applyBorder="1" applyAlignment="1">
      <alignment horizontal="center" vertical="center"/>
    </xf>
    <xf numFmtId="164" fontId="46" fillId="11" borderId="42" xfId="0" applyNumberFormat="1" applyFont="1" applyFill="1" applyBorder="1" applyAlignment="1">
      <alignment horizontal="center" vertical="center"/>
    </xf>
    <xf numFmtId="49" fontId="46" fillId="11" borderId="42" xfId="0" applyNumberFormat="1" applyFont="1" applyFill="1" applyBorder="1" applyAlignment="1">
      <alignment horizontal="center" vertical="center"/>
    </xf>
    <xf numFmtId="0" fontId="46" fillId="11" borderId="42" xfId="0" applyFont="1" applyFill="1" applyBorder="1" applyAlignment="1">
      <alignment horizontal="center" vertical="center"/>
    </xf>
    <xf numFmtId="0" fontId="46" fillId="11" borderId="42" xfId="0" applyFont="1" applyFill="1" applyBorder="1" applyAlignment="1">
      <alignment horizontal="left" vertical="center"/>
    </xf>
    <xf numFmtId="49" fontId="46" fillId="11" borderId="42" xfId="0" applyNumberFormat="1" applyFont="1" applyFill="1" applyBorder="1" applyAlignment="1">
      <alignment horizontal="left" vertical="center"/>
    </xf>
    <xf numFmtId="0" fontId="39" fillId="2" borderId="42" xfId="2" applyFont="1" applyFill="1" applyBorder="1" applyAlignment="1">
      <alignment horizontal="left" vertical="center"/>
    </xf>
    <xf numFmtId="0" fontId="46" fillId="12" borderId="42" xfId="0" applyFont="1" applyFill="1" applyBorder="1" applyAlignment="1" applyProtection="1">
      <alignment horizontal="center" vertical="center"/>
      <protection locked="0"/>
    </xf>
    <xf numFmtId="0" fontId="46" fillId="12" borderId="42" xfId="0" applyFont="1" applyFill="1" applyBorder="1" applyAlignment="1" applyProtection="1">
      <alignment horizontal="left" vertical="center" wrapText="1"/>
      <protection locked="0"/>
    </xf>
    <xf numFmtId="0" fontId="46" fillId="12" borderId="42" xfId="0" applyFont="1" applyFill="1" applyBorder="1" applyAlignment="1" applyProtection="1">
      <alignment horizontal="left" vertical="center"/>
      <protection locked="0"/>
    </xf>
    <xf numFmtId="0" fontId="29" fillId="12" borderId="42" xfId="0" applyFont="1" applyFill="1" applyBorder="1" applyAlignment="1">
      <alignment horizontal="left" vertical="center"/>
    </xf>
    <xf numFmtId="49" fontId="29" fillId="12" borderId="42" xfId="0" applyNumberFormat="1" applyFont="1" applyFill="1" applyBorder="1" applyAlignment="1">
      <alignment horizontal="left" vertical="center"/>
    </xf>
    <xf numFmtId="0" fontId="39" fillId="2" borderId="0" xfId="2" applyFont="1" applyFill="1"/>
    <xf numFmtId="0" fontId="29" fillId="2" borderId="42" xfId="0" quotePrefix="1" applyFont="1" applyFill="1" applyBorder="1" applyAlignment="1" applyProtection="1">
      <alignment horizontal="center" vertical="center"/>
      <protection locked="0"/>
    </xf>
    <xf numFmtId="0" fontId="39" fillId="2" borderId="0" xfId="2" applyFont="1" applyFill="1" applyAlignment="1">
      <alignment horizontal="left"/>
    </xf>
    <xf numFmtId="0" fontId="46" fillId="12" borderId="42" xfId="0" applyFont="1" applyFill="1" applyBorder="1" applyAlignment="1" applyProtection="1">
      <alignment horizontal="center" vertical="center" wrapText="1"/>
      <protection locked="0"/>
    </xf>
    <xf numFmtId="14" fontId="29" fillId="0" borderId="42" xfId="0" applyNumberFormat="1" applyFont="1" applyBorder="1" applyAlignment="1" applyProtection="1">
      <alignment horizontal="center" vertical="center"/>
      <protection locked="0"/>
    </xf>
    <xf numFmtId="0" fontId="33" fillId="2" borderId="42" xfId="0" applyFont="1" applyFill="1" applyBorder="1" applyAlignment="1" applyProtection="1">
      <alignment horizontal="left" vertical="center" wrapText="1"/>
      <protection locked="0"/>
    </xf>
    <xf numFmtId="0" fontId="33" fillId="2" borderId="42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 vertical="center" wrapText="1"/>
    </xf>
    <xf numFmtId="14" fontId="29" fillId="2" borderId="42" xfId="0" applyNumberFormat="1" applyFont="1" applyFill="1" applyBorder="1" applyAlignment="1">
      <alignment horizontal="center" vertical="center" wrapText="1"/>
    </xf>
    <xf numFmtId="14" fontId="37" fillId="2" borderId="42" xfId="0" applyNumberFormat="1" applyFont="1" applyFill="1" applyBorder="1" applyAlignment="1" applyProtection="1">
      <alignment horizontal="center" vertical="center"/>
      <protection locked="0"/>
    </xf>
    <xf numFmtId="0" fontId="31" fillId="2" borderId="50" xfId="0" applyFont="1" applyFill="1" applyBorder="1" applyAlignment="1">
      <alignment horizontal="left" vertical="center" wrapText="1"/>
    </xf>
    <xf numFmtId="0" fontId="32" fillId="2" borderId="2" xfId="0" applyFont="1" applyFill="1" applyBorder="1" applyAlignment="1">
      <alignment vertical="center"/>
    </xf>
    <xf numFmtId="0" fontId="53" fillId="2" borderId="1" xfId="0" applyFont="1" applyFill="1" applyBorder="1" applyAlignment="1" applyProtection="1">
      <alignment horizontal="center" vertical="center"/>
      <protection locked="0"/>
    </xf>
    <xf numFmtId="0" fontId="53" fillId="2" borderId="1" xfId="0" applyFont="1" applyFill="1" applyBorder="1" applyAlignment="1" applyProtection="1">
      <alignment vertical="center"/>
      <protection locked="0"/>
    </xf>
    <xf numFmtId="0" fontId="32" fillId="2" borderId="9" xfId="0" applyFont="1" applyFill="1" applyBorder="1" applyAlignment="1">
      <alignment horizontal="center" vertical="center"/>
    </xf>
    <xf numFmtId="0" fontId="53" fillId="2" borderId="3" xfId="0" applyFont="1" applyFill="1" applyBorder="1" applyAlignment="1" applyProtection="1">
      <alignment horizontal="center" vertical="center"/>
      <protection locked="0"/>
    </xf>
    <xf numFmtId="0" fontId="53" fillId="2" borderId="23" xfId="0" applyFont="1" applyFill="1" applyBorder="1" applyAlignment="1" applyProtection="1">
      <alignment horizontal="center" vertical="center" wrapText="1"/>
      <protection locked="0"/>
    </xf>
    <xf numFmtId="0" fontId="32" fillId="2" borderId="5" xfId="0" applyFont="1" applyFill="1" applyBorder="1" applyAlignment="1">
      <alignment horizontal="left" vertical="center"/>
    </xf>
    <xf numFmtId="0" fontId="53" fillId="11" borderId="42" xfId="0" applyFont="1" applyFill="1" applyBorder="1" applyAlignment="1" applyProtection="1">
      <alignment vertical="center"/>
      <protection locked="0"/>
    </xf>
    <xf numFmtId="0" fontId="32" fillId="11" borderId="42" xfId="0" applyFont="1" applyFill="1" applyBorder="1" applyAlignment="1" applyProtection="1">
      <alignment horizontal="center" vertical="center"/>
      <protection locked="0"/>
    </xf>
    <xf numFmtId="0" fontId="32" fillId="0" borderId="1" xfId="0" applyFont="1" applyBorder="1" applyAlignment="1" applyProtection="1">
      <alignment vertical="center"/>
      <protection locked="0"/>
    </xf>
    <xf numFmtId="0" fontId="32" fillId="2" borderId="1" xfId="0" applyFont="1" applyFill="1" applyBorder="1" applyAlignment="1" applyProtection="1">
      <alignment vertical="center"/>
      <protection locked="0"/>
    </xf>
    <xf numFmtId="0" fontId="52" fillId="2" borderId="0" xfId="2" applyFont="1" applyFill="1" applyAlignment="1">
      <alignment horizontal="left" vertical="center"/>
    </xf>
    <xf numFmtId="0" fontId="52" fillId="0" borderId="0" xfId="2" applyFont="1" applyAlignment="1">
      <alignment horizontal="center"/>
    </xf>
    <xf numFmtId="0" fontId="36" fillId="2" borderId="9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left" vertical="center"/>
    </xf>
    <xf numFmtId="14" fontId="32" fillId="2" borderId="3" xfId="0" applyNumberFormat="1" applyFont="1" applyFill="1" applyBorder="1" applyAlignment="1" applyProtection="1">
      <alignment horizontal="left" vertical="center"/>
      <protection locked="0"/>
    </xf>
    <xf numFmtId="0" fontId="36" fillId="2" borderId="1" xfId="0" applyFont="1" applyFill="1" applyBorder="1" applyAlignment="1" applyProtection="1">
      <alignment vertical="center"/>
      <protection locked="0"/>
    </xf>
    <xf numFmtId="0" fontId="51" fillId="2" borderId="0" xfId="2" applyFont="1" applyFill="1" applyAlignment="1">
      <alignment horizontal="center"/>
    </xf>
    <xf numFmtId="0" fontId="19" fillId="2" borderId="2" xfId="0" applyFont="1" applyFill="1" applyBorder="1" applyAlignment="1">
      <alignment vertical="center"/>
    </xf>
    <xf numFmtId="0" fontId="17" fillId="6" borderId="1" xfId="0" applyFont="1" applyFill="1" applyBorder="1" applyAlignment="1">
      <alignment horizontal="left" vertical="center"/>
    </xf>
    <xf numFmtId="164" fontId="18" fillId="6" borderId="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left" vertical="center" wrapText="1"/>
    </xf>
    <xf numFmtId="14" fontId="18" fillId="6" borderId="3" xfId="0" applyNumberFormat="1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left" vertical="center"/>
    </xf>
    <xf numFmtId="164" fontId="18" fillId="16" borderId="1" xfId="0" applyNumberFormat="1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17" fillId="16" borderId="9" xfId="0" applyFont="1" applyFill="1" applyBorder="1" applyAlignment="1">
      <alignment horizontal="left" vertical="center" wrapText="1"/>
    </xf>
    <xf numFmtId="14" fontId="18" fillId="16" borderId="3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/>
    </xf>
    <xf numFmtId="164" fontId="18" fillId="9" borderId="1" xfId="0" applyNumberFormat="1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7" fillId="9" borderId="9" xfId="0" applyFont="1" applyFill="1" applyBorder="1" applyAlignment="1">
      <alignment horizontal="left" vertical="center" wrapText="1"/>
    </xf>
    <xf numFmtId="14" fontId="18" fillId="9" borderId="3" xfId="0" applyNumberFormat="1" applyFont="1" applyFill="1" applyBorder="1" applyAlignment="1">
      <alignment horizontal="center" vertical="center" wrapText="1"/>
    </xf>
    <xf numFmtId="14" fontId="20" fillId="9" borderId="3" xfId="0" applyNumberFormat="1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left" vertical="center" wrapText="1"/>
    </xf>
    <xf numFmtId="0" fontId="55" fillId="0" borderId="0" xfId="2" applyFont="1"/>
    <xf numFmtId="164" fontId="18" fillId="0" borderId="32" xfId="0" applyNumberFormat="1" applyFont="1" applyBorder="1" applyAlignment="1">
      <alignment horizontal="center" vertical="center"/>
    </xf>
    <xf numFmtId="14" fontId="18" fillId="0" borderId="32" xfId="0" applyNumberFormat="1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33" fillId="0" borderId="42" xfId="0" applyFont="1" applyBorder="1" applyAlignment="1" applyProtection="1">
      <alignment horizontal="center" vertical="center"/>
      <protection locked="0"/>
    </xf>
    <xf numFmtId="14" fontId="33" fillId="0" borderId="42" xfId="0" applyNumberFormat="1" applyFont="1" applyBorder="1" applyAlignment="1" applyProtection="1">
      <alignment horizontal="center" vertical="center"/>
      <protection locked="0"/>
    </xf>
    <xf numFmtId="0" fontId="18" fillId="0" borderId="32" xfId="0" applyFont="1" applyBorder="1" applyAlignment="1">
      <alignment horizontal="center" vertical="center"/>
    </xf>
    <xf numFmtId="0" fontId="56" fillId="2" borderId="0" xfId="0" applyFont="1" applyFill="1" applyAlignment="1" applyProtection="1">
      <alignment horizontal="left" vertical="center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0" fontId="36" fillId="0" borderId="1" xfId="0" applyFont="1" applyBorder="1" applyAlignment="1" applyProtection="1">
      <alignment vertical="center"/>
      <protection locked="0"/>
    </xf>
    <xf numFmtId="164" fontId="54" fillId="4" borderId="1" xfId="0" applyNumberFormat="1" applyFont="1" applyFill="1" applyBorder="1" applyAlignment="1">
      <alignment horizontal="center" vertical="center"/>
    </xf>
    <xf numFmtId="14" fontId="54" fillId="4" borderId="3" xfId="0" applyNumberFormat="1" applyFont="1" applyFill="1" applyBorder="1" applyAlignment="1">
      <alignment horizontal="center" vertical="center"/>
    </xf>
    <xf numFmtId="0" fontId="33" fillId="0" borderId="42" xfId="0" applyFont="1" applyBorder="1" applyAlignment="1" applyProtection="1">
      <alignment horizontal="left" vertical="center"/>
      <protection locked="0"/>
    </xf>
    <xf numFmtId="0" fontId="33" fillId="0" borderId="42" xfId="0" applyFont="1" applyBorder="1" applyAlignment="1">
      <alignment horizontal="left" vertical="center"/>
    </xf>
    <xf numFmtId="14" fontId="33" fillId="0" borderId="42" xfId="0" applyNumberFormat="1" applyFont="1" applyBorder="1" applyAlignment="1" applyProtection="1">
      <alignment horizontal="left" vertical="center"/>
      <protection locked="0"/>
    </xf>
    <xf numFmtId="0" fontId="33" fillId="0" borderId="0" xfId="0" applyFont="1" applyAlignment="1" applyProtection="1">
      <alignment horizontal="left" vertical="center"/>
      <protection locked="0"/>
    </xf>
    <xf numFmtId="0" fontId="57" fillId="2" borderId="32" xfId="0" applyFont="1" applyFill="1" applyBorder="1" applyAlignment="1" applyProtection="1">
      <alignment horizontal="left" vertical="center"/>
      <protection locked="0"/>
    </xf>
    <xf numFmtId="0" fontId="57" fillId="2" borderId="32" xfId="0" applyFont="1" applyFill="1" applyBorder="1" applyAlignment="1" applyProtection="1">
      <alignment horizontal="center" vertical="center"/>
      <protection locked="0"/>
    </xf>
    <xf numFmtId="0" fontId="57" fillId="2" borderId="32" xfId="0" applyFont="1" applyFill="1" applyBorder="1" applyAlignment="1">
      <alignment horizontal="left" vertical="center"/>
    </xf>
    <xf numFmtId="164" fontId="57" fillId="2" borderId="32" xfId="0" applyNumberFormat="1" applyFont="1" applyFill="1" applyBorder="1" applyAlignment="1">
      <alignment horizontal="center" vertical="center"/>
    </xf>
    <xf numFmtId="0" fontId="57" fillId="2" borderId="32" xfId="0" applyFont="1" applyFill="1" applyBorder="1" applyAlignment="1">
      <alignment horizontal="center" vertical="center"/>
    </xf>
    <xf numFmtId="14" fontId="57" fillId="2" borderId="32" xfId="0" applyNumberFormat="1" applyFont="1" applyFill="1" applyBorder="1" applyAlignment="1">
      <alignment horizontal="center" vertical="center"/>
    </xf>
    <xf numFmtId="0" fontId="57" fillId="2" borderId="32" xfId="0" applyFont="1" applyFill="1" applyBorder="1" applyAlignment="1" applyProtection="1">
      <alignment horizontal="center"/>
      <protection locked="0"/>
    </xf>
    <xf numFmtId="0" fontId="57" fillId="2" borderId="0" xfId="0" applyFont="1" applyFill="1" applyAlignment="1" applyProtection="1">
      <alignment horizontal="left" vertical="center"/>
      <protection locked="0"/>
    </xf>
    <xf numFmtId="14" fontId="57" fillId="2" borderId="32" xfId="0" applyNumberFormat="1" applyFont="1" applyFill="1" applyBorder="1" applyAlignment="1" applyProtection="1">
      <alignment horizontal="center"/>
      <protection locked="0"/>
    </xf>
    <xf numFmtId="0" fontId="58" fillId="2" borderId="32" xfId="2" applyFont="1" applyFill="1" applyBorder="1" applyAlignment="1">
      <alignment horizontal="center" vertical="center"/>
    </xf>
    <xf numFmtId="14" fontId="57" fillId="2" borderId="32" xfId="0" applyNumberFormat="1" applyFont="1" applyFill="1" applyBorder="1" applyAlignment="1" applyProtection="1">
      <alignment horizontal="center" vertical="center"/>
      <protection locked="0"/>
    </xf>
    <xf numFmtId="0" fontId="58" fillId="2" borderId="32" xfId="2" applyFont="1" applyFill="1" applyBorder="1" applyAlignment="1"/>
    <xf numFmtId="0" fontId="59" fillId="2" borderId="0" xfId="0" applyFont="1" applyFill="1" applyAlignment="1" applyProtection="1">
      <alignment horizontal="left" vertical="center"/>
      <protection locked="0"/>
    </xf>
    <xf numFmtId="0" fontId="59" fillId="0" borderId="1" xfId="0" applyFont="1" applyBorder="1" applyAlignment="1" applyProtection="1">
      <alignment horizontal="center" vertical="center" wrapText="1"/>
      <protection locked="0"/>
    </xf>
    <xf numFmtId="0" fontId="59" fillId="0" borderId="1" xfId="0" applyFont="1" applyBorder="1" applyAlignment="1" applyProtection="1">
      <alignment horizontal="left" vertical="center" wrapText="1"/>
      <protection locked="0"/>
    </xf>
    <xf numFmtId="0" fontId="59" fillId="0" borderId="1" xfId="0" applyFont="1" applyBorder="1" applyAlignment="1">
      <alignment horizontal="left" vertical="center"/>
    </xf>
    <xf numFmtId="14" fontId="60" fillId="2" borderId="3" xfId="0" applyNumberFormat="1" applyFont="1" applyFill="1" applyBorder="1" applyAlignment="1">
      <alignment horizontal="center" vertical="center"/>
    </xf>
    <xf numFmtId="0" fontId="59" fillId="0" borderId="4" xfId="0" applyFont="1" applyBorder="1" applyAlignment="1" applyProtection="1">
      <alignment horizontal="center" vertical="center"/>
      <protection locked="0"/>
    </xf>
    <xf numFmtId="0" fontId="59" fillId="0" borderId="1" xfId="0" applyFont="1" applyBorder="1" applyAlignment="1" applyProtection="1">
      <alignment horizontal="left" vertical="center"/>
      <protection locked="0"/>
    </xf>
    <xf numFmtId="0" fontId="59" fillId="0" borderId="0" xfId="0" applyFont="1" applyAlignment="1" applyProtection="1">
      <alignment horizontal="left" vertical="center"/>
      <protection locked="0"/>
    </xf>
    <xf numFmtId="0" fontId="59" fillId="2" borderId="1" xfId="0" applyFont="1" applyFill="1" applyBorder="1" applyAlignment="1" applyProtection="1">
      <alignment horizontal="left" vertical="center" wrapText="1"/>
      <protection locked="0"/>
    </xf>
    <xf numFmtId="164" fontId="60" fillId="2" borderId="1" xfId="0" applyNumberFormat="1" applyFont="1" applyFill="1" applyBorder="1" applyAlignment="1">
      <alignment horizontal="center" vertical="center"/>
    </xf>
    <xf numFmtId="0" fontId="60" fillId="2" borderId="1" xfId="0" applyFont="1" applyFill="1" applyBorder="1" applyAlignment="1">
      <alignment horizontal="center" vertical="center"/>
    </xf>
    <xf numFmtId="14" fontId="59" fillId="0" borderId="1" xfId="0" applyNumberFormat="1" applyFont="1" applyBorder="1" applyAlignment="1" applyProtection="1">
      <alignment horizontal="center" vertical="center"/>
      <protection locked="0"/>
    </xf>
    <xf numFmtId="0" fontId="61" fillId="0" borderId="0" xfId="2" applyFont="1" applyAlignment="1"/>
    <xf numFmtId="14" fontId="59" fillId="0" borderId="1" xfId="0" applyNumberFormat="1" applyFont="1" applyBorder="1" applyAlignment="1" applyProtection="1">
      <alignment horizontal="left" vertical="center"/>
      <protection locked="0"/>
    </xf>
    <xf numFmtId="14" fontId="24" fillId="2" borderId="0" xfId="0" applyNumberFormat="1" applyFont="1" applyFill="1" applyAlignment="1" applyProtection="1">
      <alignment horizontal="left" vertical="center"/>
      <protection locked="0"/>
    </xf>
    <xf numFmtId="164" fontId="17" fillId="0" borderId="51" xfId="0" applyNumberFormat="1" applyFont="1" applyBorder="1" applyAlignment="1">
      <alignment horizontal="center" vertical="center"/>
    </xf>
    <xf numFmtId="14" fontId="17" fillId="0" borderId="51" xfId="0" applyNumberFormat="1" applyFont="1" applyBorder="1" applyAlignment="1">
      <alignment horizontal="center" vertical="center"/>
    </xf>
    <xf numFmtId="0" fontId="36" fillId="0" borderId="0" xfId="0" applyFont="1" applyAlignment="1" applyProtection="1">
      <alignment horizontal="center" vertical="center"/>
      <protection locked="0"/>
    </xf>
    <xf numFmtId="0" fontId="51" fillId="2" borderId="0" xfId="2" applyFont="1" applyFill="1" applyAlignment="1">
      <alignment horizontal="left" vertical="center"/>
    </xf>
    <xf numFmtId="0" fontId="22" fillId="0" borderId="32" xfId="2" applyFont="1" applyBorder="1" applyAlignment="1">
      <alignment horizontal="center" vertical="center"/>
    </xf>
    <xf numFmtId="0" fontId="23" fillId="0" borderId="32" xfId="2" applyFont="1" applyFill="1" applyBorder="1" applyAlignment="1">
      <alignment horizontal="center" vertical="center"/>
    </xf>
    <xf numFmtId="0" fontId="27" fillId="2" borderId="32" xfId="2" applyFont="1" applyFill="1" applyBorder="1" applyAlignment="1">
      <alignment horizontal="center" vertical="center"/>
    </xf>
    <xf numFmtId="0" fontId="27" fillId="2" borderId="0" xfId="2" applyFont="1" applyFill="1" applyAlignment="1">
      <alignment horizontal="center" vertical="center"/>
    </xf>
    <xf numFmtId="0" fontId="22" fillId="2" borderId="32" xfId="2" applyFont="1" applyFill="1" applyBorder="1" applyAlignment="1">
      <alignment horizontal="center" vertical="center"/>
    </xf>
    <xf numFmtId="0" fontId="27" fillId="0" borderId="32" xfId="2" applyFont="1" applyFill="1" applyBorder="1" applyAlignment="1">
      <alignment horizontal="center" vertical="center"/>
    </xf>
    <xf numFmtId="0" fontId="7" fillId="0" borderId="0" xfId="2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27" fillId="0" borderId="0" xfId="2" applyFont="1" applyFill="1" applyAlignment="1">
      <alignment horizontal="center" vertical="center"/>
    </xf>
    <xf numFmtId="0" fontId="7" fillId="2" borderId="0" xfId="2" applyFill="1" applyAlignment="1">
      <alignment horizontal="center" vertical="center"/>
    </xf>
    <xf numFmtId="0" fontId="24" fillId="2" borderId="32" xfId="0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13" borderId="32" xfId="0" applyFont="1" applyFill="1" applyBorder="1" applyAlignment="1">
      <alignment horizontal="center" vertical="center"/>
    </xf>
    <xf numFmtId="164" fontId="53" fillId="0" borderId="1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14" fontId="53" fillId="0" borderId="3" xfId="0" applyNumberFormat="1" applyFont="1" applyBorder="1" applyAlignment="1">
      <alignment horizontal="center" vertical="center"/>
    </xf>
    <xf numFmtId="0" fontId="52" fillId="0" borderId="0" xfId="2" applyFont="1" applyFill="1" applyAlignment="1">
      <alignment horizontal="center"/>
    </xf>
    <xf numFmtId="0" fontId="52" fillId="0" borderId="0" xfId="2" applyFont="1" applyFill="1" applyAlignment="1"/>
    <xf numFmtId="0" fontId="52" fillId="0" borderId="0" xfId="2" applyFont="1" applyFill="1" applyAlignment="1">
      <alignment horizontal="center" vertical="center"/>
    </xf>
    <xf numFmtId="0" fontId="32" fillId="0" borderId="0" xfId="0" applyFont="1" applyAlignment="1" applyProtection="1">
      <alignment horizontal="center" vertical="center"/>
      <protection locked="0"/>
    </xf>
    <xf numFmtId="0" fontId="32" fillId="0" borderId="5" xfId="0" applyFont="1" applyBorder="1" applyAlignment="1" applyProtection="1">
      <alignment horizontal="center" vertical="center"/>
      <protection locked="0"/>
    </xf>
    <xf numFmtId="0" fontId="27" fillId="0" borderId="0" xfId="2" applyFont="1" applyFill="1"/>
    <xf numFmtId="14" fontId="32" fillId="0" borderId="0" xfId="0" applyNumberFormat="1" applyFont="1" applyAlignment="1" applyProtection="1">
      <alignment horizontal="left" vertical="center"/>
      <protection locked="0"/>
    </xf>
    <xf numFmtId="0" fontId="17" fillId="13" borderId="51" xfId="0" applyFont="1" applyFill="1" applyBorder="1" applyAlignment="1">
      <alignment horizontal="center" vertical="center"/>
    </xf>
    <xf numFmtId="0" fontId="17" fillId="13" borderId="51" xfId="0" applyFont="1" applyFill="1" applyBorder="1" applyAlignment="1">
      <alignment horizontal="left" vertical="center"/>
    </xf>
    <xf numFmtId="0" fontId="27" fillId="0" borderId="51" xfId="2" applyFont="1" applyFill="1" applyBorder="1" applyAlignment="1"/>
    <xf numFmtId="0" fontId="23" fillId="0" borderId="51" xfId="2" applyFont="1" applyFill="1" applyBorder="1" applyAlignment="1"/>
    <xf numFmtId="0" fontId="27" fillId="0" borderId="0" xfId="2" applyFont="1" applyFill="1" applyAlignment="1">
      <alignment vertical="center"/>
    </xf>
    <xf numFmtId="0" fontId="17" fillId="6" borderId="32" xfId="0" applyFont="1" applyFill="1" applyBorder="1" applyAlignment="1" applyProtection="1">
      <alignment horizontal="center" vertical="center"/>
      <protection locked="0"/>
    </xf>
    <xf numFmtId="14" fontId="17" fillId="6" borderId="32" xfId="0" applyNumberFormat="1" applyFont="1" applyFill="1" applyBorder="1" applyAlignment="1" applyProtection="1">
      <alignment horizontal="center" vertical="center"/>
      <protection locked="0"/>
    </xf>
    <xf numFmtId="0" fontId="29" fillId="2" borderId="9" xfId="0" applyFont="1" applyFill="1" applyBorder="1" applyAlignment="1" applyProtection="1">
      <alignment horizontal="left" vertical="center" wrapText="1"/>
      <protection locked="0"/>
    </xf>
    <xf numFmtId="0" fontId="18" fillId="0" borderId="3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32" xfId="0" applyFont="1" applyBorder="1" applyAlignment="1" applyProtection="1">
      <alignment horizontal="left" vertical="center"/>
      <protection locked="0"/>
    </xf>
    <xf numFmtId="0" fontId="24" fillId="0" borderId="9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59" fillId="2" borderId="1" xfId="0" applyFont="1" applyFill="1" applyBorder="1" applyAlignment="1">
      <alignment horizontal="left" vertical="center"/>
    </xf>
    <xf numFmtId="0" fontId="59" fillId="2" borderId="1" xfId="0" applyFont="1" applyFill="1" applyBorder="1" applyAlignment="1" applyProtection="1">
      <alignment vertical="center"/>
      <protection locked="0"/>
    </xf>
    <xf numFmtId="0" fontId="59" fillId="2" borderId="1" xfId="0" applyFont="1" applyFill="1" applyBorder="1" applyAlignment="1" applyProtection="1">
      <alignment horizontal="center" vertical="center"/>
      <protection locked="0"/>
    </xf>
    <xf numFmtId="0" fontId="59" fillId="2" borderId="1" xfId="0" applyFont="1" applyFill="1" applyBorder="1" applyAlignment="1" applyProtection="1">
      <alignment horizontal="left" vertical="center"/>
      <protection locked="0"/>
    </xf>
    <xf numFmtId="0" fontId="59" fillId="2" borderId="9" xfId="0" applyFont="1" applyFill="1" applyBorder="1" applyAlignment="1">
      <alignment horizontal="center" vertical="center"/>
    </xf>
    <xf numFmtId="0" fontId="59" fillId="2" borderId="4" xfId="0" applyFont="1" applyFill="1" applyBorder="1" applyAlignment="1" applyProtection="1">
      <alignment horizontal="center" vertical="center"/>
      <protection locked="0"/>
    </xf>
    <xf numFmtId="14" fontId="59" fillId="2" borderId="1" xfId="0" applyNumberFormat="1" applyFont="1" applyFill="1" applyBorder="1" applyAlignment="1" applyProtection="1">
      <alignment horizontal="center" vertical="center"/>
      <protection locked="0"/>
    </xf>
    <xf numFmtId="0" fontId="61" fillId="2" borderId="0" xfId="2" applyFont="1" applyFill="1" applyAlignment="1">
      <alignment horizontal="center"/>
    </xf>
    <xf numFmtId="0" fontId="59" fillId="2" borderId="5" xfId="0" applyFont="1" applyFill="1" applyBorder="1" applyAlignment="1" applyProtection="1">
      <alignment horizontal="left" vertical="center"/>
      <protection locked="0"/>
    </xf>
    <xf numFmtId="0" fontId="59" fillId="4" borderId="4" xfId="0" applyFont="1" applyFill="1" applyBorder="1" applyAlignment="1" applyProtection="1">
      <alignment horizontal="center" vertical="center"/>
      <protection locked="0"/>
    </xf>
    <xf numFmtId="0" fontId="61" fillId="2" borderId="0" xfId="2" applyFont="1" applyFill="1" applyAlignment="1"/>
    <xf numFmtId="0" fontId="59" fillId="2" borderId="4" xfId="0" applyFont="1" applyFill="1" applyBorder="1" applyAlignment="1" applyProtection="1">
      <alignment horizontal="left" vertical="center"/>
      <protection locked="0"/>
    </xf>
    <xf numFmtId="14" fontId="36" fillId="2" borderId="0" xfId="0" applyNumberFormat="1" applyFont="1" applyFill="1" applyAlignment="1" applyProtection="1">
      <alignment horizontal="left" vertical="center"/>
      <protection locked="0"/>
    </xf>
    <xf numFmtId="0" fontId="24" fillId="2" borderId="0" xfId="0" applyFont="1" applyFill="1" applyAlignment="1" applyProtection="1">
      <alignment horizontal="center" vertical="center"/>
      <protection locked="0"/>
    </xf>
    <xf numFmtId="0" fontId="23" fillId="0" borderId="51" xfId="2" applyFont="1" applyFill="1" applyBorder="1" applyAlignment="1">
      <alignment horizontal="center" vertical="center"/>
    </xf>
    <xf numFmtId="0" fontId="23" fillId="0" borderId="51" xfId="2" applyFont="1" applyFill="1" applyBorder="1" applyAlignment="1">
      <alignment horizontal="center"/>
    </xf>
    <xf numFmtId="14" fontId="17" fillId="0" borderId="0" xfId="0" applyNumberFormat="1" applyFont="1" applyAlignment="1" applyProtection="1">
      <alignment horizontal="left" vertical="center"/>
      <protection locked="0"/>
    </xf>
    <xf numFmtId="0" fontId="17" fillId="2" borderId="0" xfId="0" applyFont="1" applyFill="1" applyAlignment="1" applyProtection="1">
      <alignment horizontal="left" vertical="center" wrapText="1"/>
      <protection locked="0"/>
    </xf>
    <xf numFmtId="16" fontId="17" fillId="2" borderId="51" xfId="0" applyNumberFormat="1" applyFont="1" applyFill="1" applyBorder="1" applyAlignment="1" applyProtection="1">
      <alignment horizontal="left" vertical="center"/>
      <protection locked="0"/>
    </xf>
    <xf numFmtId="0" fontId="27" fillId="0" borderId="0" xfId="2" applyFont="1" applyAlignment="1">
      <alignment horizontal="center"/>
    </xf>
    <xf numFmtId="0" fontId="30" fillId="2" borderId="42" xfId="0" applyFont="1" applyFill="1" applyBorder="1" applyAlignment="1" applyProtection="1">
      <alignment horizontal="center" vertical="center" wrapText="1"/>
      <protection locked="0"/>
    </xf>
    <xf numFmtId="0" fontId="30" fillId="2" borderId="42" xfId="0" applyFont="1" applyFill="1" applyBorder="1" applyAlignment="1" applyProtection="1">
      <alignment horizontal="left" vertical="center"/>
      <protection locked="0"/>
    </xf>
    <xf numFmtId="0" fontId="30" fillId="2" borderId="42" xfId="0" applyFont="1" applyFill="1" applyBorder="1" applyAlignment="1" applyProtection="1">
      <alignment horizontal="center" vertical="center"/>
      <protection locked="0"/>
    </xf>
    <xf numFmtId="0" fontId="30" fillId="2" borderId="42" xfId="0" applyFont="1" applyFill="1" applyBorder="1" applyAlignment="1" applyProtection="1">
      <alignment horizontal="left" vertical="center" wrapText="1"/>
      <protection locked="0"/>
    </xf>
    <xf numFmtId="0" fontId="30" fillId="2" borderId="42" xfId="0" applyFont="1" applyFill="1" applyBorder="1" applyAlignment="1">
      <alignment horizontal="left" vertical="center"/>
    </xf>
    <xf numFmtId="164" fontId="30" fillId="2" borderId="42" xfId="0" applyNumberFormat="1" applyFont="1" applyFill="1" applyBorder="1" applyAlignment="1">
      <alignment horizontal="center" vertical="center"/>
    </xf>
    <xf numFmtId="0" fontId="30" fillId="2" borderId="42" xfId="0" applyFont="1" applyFill="1" applyBorder="1" applyAlignment="1">
      <alignment horizontal="center" vertical="center"/>
    </xf>
    <xf numFmtId="0" fontId="30" fillId="2" borderId="42" xfId="0" applyFont="1" applyFill="1" applyBorder="1" applyAlignment="1">
      <alignment horizontal="center" vertical="center" wrapText="1"/>
    </xf>
    <xf numFmtId="14" fontId="30" fillId="2" borderId="42" xfId="0" applyNumberFormat="1" applyFont="1" applyFill="1" applyBorder="1" applyAlignment="1">
      <alignment horizontal="center" vertical="center"/>
    </xf>
    <xf numFmtId="14" fontId="30" fillId="2" borderId="42" xfId="0" applyNumberFormat="1" applyFont="1" applyFill="1" applyBorder="1" applyAlignment="1" applyProtection="1">
      <alignment horizontal="center" vertical="center"/>
      <protection locked="0"/>
    </xf>
    <xf numFmtId="0" fontId="62" fillId="2" borderId="42" xfId="2" applyFont="1" applyFill="1" applyBorder="1" applyAlignment="1">
      <alignment horizontal="center" vertical="center"/>
    </xf>
    <xf numFmtId="0" fontId="30" fillId="2" borderId="0" xfId="0" applyFont="1" applyFill="1" applyAlignment="1" applyProtection="1">
      <alignment horizontal="left" vertical="center"/>
      <protection locked="0"/>
    </xf>
    <xf numFmtId="0" fontId="19" fillId="0" borderId="51" xfId="0" applyFont="1" applyBorder="1" applyAlignment="1" applyProtection="1">
      <alignment horizontal="left" vertical="center"/>
      <protection locked="0"/>
    </xf>
    <xf numFmtId="0" fontId="19" fillId="0" borderId="51" xfId="0" applyFont="1" applyBorder="1" applyAlignment="1" applyProtection="1">
      <alignment horizontal="left" vertical="center" wrapText="1"/>
      <protection locked="0"/>
    </xf>
    <xf numFmtId="0" fontId="19" fillId="0" borderId="51" xfId="0" applyFont="1" applyBorder="1" applyAlignment="1">
      <alignment horizontal="left" vertical="center"/>
    </xf>
    <xf numFmtId="164" fontId="19" fillId="2" borderId="51" xfId="0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14" fontId="19" fillId="2" borderId="51" xfId="0" applyNumberFormat="1" applyFont="1" applyFill="1" applyBorder="1" applyAlignment="1">
      <alignment horizontal="center" vertical="center"/>
    </xf>
    <xf numFmtId="0" fontId="19" fillId="4" borderId="51" xfId="0" applyFont="1" applyFill="1" applyBorder="1" applyAlignment="1" applyProtection="1">
      <alignment horizontal="center" vertical="center"/>
      <protection locked="0"/>
    </xf>
    <xf numFmtId="14" fontId="19" fillId="0" borderId="51" xfId="0" applyNumberFormat="1" applyFont="1" applyBorder="1" applyAlignment="1" applyProtection="1">
      <alignment horizontal="left" vertical="center"/>
      <protection locked="0"/>
    </xf>
    <xf numFmtId="0" fontId="19" fillId="0" borderId="51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2" borderId="51" xfId="0" applyFont="1" applyFill="1" applyBorder="1" applyAlignment="1" applyProtection="1">
      <alignment horizontal="left" vertical="center" wrapText="1"/>
      <protection locked="0"/>
    </xf>
    <xf numFmtId="0" fontId="19" fillId="2" borderId="51" xfId="0" applyFont="1" applyFill="1" applyBorder="1" applyAlignment="1">
      <alignment horizontal="left" vertical="center"/>
    </xf>
    <xf numFmtId="0" fontId="19" fillId="2" borderId="51" xfId="0" applyFont="1" applyFill="1" applyBorder="1" applyAlignment="1" applyProtection="1">
      <alignment horizontal="center" vertical="center"/>
      <protection locked="0"/>
    </xf>
    <xf numFmtId="14" fontId="19" fillId="2" borderId="51" xfId="0" applyNumberFormat="1" applyFont="1" applyFill="1" applyBorder="1" applyAlignment="1" applyProtection="1">
      <alignment horizontal="left" vertical="center"/>
      <protection locked="0"/>
    </xf>
    <xf numFmtId="0" fontId="63" fillId="2" borderId="51" xfId="2" applyFont="1" applyFill="1" applyBorder="1" applyAlignment="1"/>
    <xf numFmtId="0" fontId="19" fillId="2" borderId="51" xfId="0" applyFont="1" applyFill="1" applyBorder="1" applyAlignment="1" applyProtection="1">
      <alignment horizontal="left" vertical="center"/>
      <protection locked="0"/>
    </xf>
    <xf numFmtId="0" fontId="55" fillId="2" borderId="0" xfId="2" applyFont="1" applyFill="1"/>
    <xf numFmtId="0" fontId="19" fillId="2" borderId="0" xfId="0" applyFont="1" applyFill="1" applyAlignment="1" applyProtection="1">
      <alignment horizontal="left" vertical="center"/>
      <protection locked="0"/>
    </xf>
    <xf numFmtId="14" fontId="19" fillId="2" borderId="0" xfId="0" applyNumberFormat="1" applyFont="1" applyFill="1" applyAlignment="1" applyProtection="1">
      <alignment horizontal="left" vertical="center"/>
      <protection locked="0"/>
    </xf>
    <xf numFmtId="0" fontId="19" fillId="0" borderId="51" xfId="0" applyFont="1" applyBorder="1" applyAlignment="1">
      <alignment horizontal="center" vertical="center"/>
    </xf>
    <xf numFmtId="0" fontId="63" fillId="2" borderId="51" xfId="2" applyFont="1" applyFill="1" applyBorder="1" applyAlignment="1">
      <alignment vertical="center"/>
    </xf>
    <xf numFmtId="14" fontId="19" fillId="2" borderId="51" xfId="0" applyNumberFormat="1" applyFont="1" applyFill="1" applyBorder="1" applyAlignment="1" applyProtection="1">
      <alignment horizontal="center" vertical="center"/>
      <protection locked="0"/>
    </xf>
    <xf numFmtId="0" fontId="63" fillId="2" borderId="51" xfId="2" applyFont="1" applyFill="1" applyBorder="1" applyAlignment="1">
      <alignment horizontal="center" vertical="center"/>
    </xf>
    <xf numFmtId="0" fontId="55" fillId="2" borderId="51" xfId="2" applyFont="1" applyFill="1" applyBorder="1" applyAlignment="1">
      <alignment vertical="center"/>
    </xf>
    <xf numFmtId="0" fontId="55" fillId="2" borderId="51" xfId="2" applyFont="1" applyFill="1" applyBorder="1"/>
    <xf numFmtId="0" fontId="19" fillId="2" borderId="0" xfId="0" applyFont="1" applyFill="1" applyAlignment="1" applyProtection="1">
      <alignment horizontal="left" vertical="center" wrapText="1"/>
      <protection locked="0"/>
    </xf>
    <xf numFmtId="14" fontId="19" fillId="0" borderId="0" xfId="0" applyNumberFormat="1" applyFont="1" applyAlignment="1" applyProtection="1">
      <alignment horizontal="left" vertical="center"/>
      <protection locked="0"/>
    </xf>
    <xf numFmtId="0" fontId="55" fillId="2" borderId="51" xfId="2" applyFont="1" applyFill="1" applyBorder="1" applyAlignment="1"/>
    <xf numFmtId="14" fontId="36" fillId="0" borderId="0" xfId="0" applyNumberFormat="1" applyFont="1" applyAlignment="1" applyProtection="1">
      <alignment horizontal="left" vertical="center"/>
      <protection locked="0"/>
    </xf>
    <xf numFmtId="0" fontId="17" fillId="2" borderId="7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164" fontId="53" fillId="11" borderId="54" xfId="0" applyNumberFormat="1" applyFont="1" applyFill="1" applyBorder="1" applyAlignment="1">
      <alignment horizontal="center" vertical="center"/>
    </xf>
    <xf numFmtId="164" fontId="32" fillId="2" borderId="55" xfId="0" applyNumberFormat="1" applyFont="1" applyFill="1" applyBorder="1" applyAlignment="1">
      <alignment horizontal="center" vertical="center"/>
    </xf>
    <xf numFmtId="164" fontId="53" fillId="11" borderId="56" xfId="0" applyNumberFormat="1" applyFont="1" applyFill="1" applyBorder="1" applyAlignment="1">
      <alignment horizontal="center" vertical="center"/>
    </xf>
    <xf numFmtId="0" fontId="0" fillId="0" borderId="57" xfId="0" applyBorder="1"/>
    <xf numFmtId="164" fontId="53" fillId="4" borderId="1" xfId="0" applyNumberFormat="1" applyFont="1" applyFill="1" applyBorder="1" applyAlignment="1">
      <alignment horizontal="center" vertical="center"/>
    </xf>
    <xf numFmtId="14" fontId="53" fillId="4" borderId="3" xfId="0" applyNumberFormat="1" applyFont="1" applyFill="1" applyBorder="1" applyAlignment="1">
      <alignment horizontal="center" vertical="center"/>
    </xf>
    <xf numFmtId="0" fontId="32" fillId="0" borderId="3" xfId="0" applyFont="1" applyBorder="1" applyAlignment="1" applyProtection="1">
      <alignment horizontal="left" vertical="center"/>
      <protection locked="0"/>
    </xf>
    <xf numFmtId="0" fontId="32" fillId="0" borderId="55" xfId="0" applyFont="1" applyBorder="1" applyAlignment="1" applyProtection="1">
      <alignment horizontal="left" vertical="center"/>
      <protection locked="0"/>
    </xf>
    <xf numFmtId="0" fontId="64" fillId="0" borderId="0" xfId="0" applyFont="1"/>
    <xf numFmtId="0" fontId="64" fillId="0" borderId="57" xfId="0" applyFont="1" applyBorder="1"/>
    <xf numFmtId="0" fontId="32" fillId="0" borderId="42" xfId="0" applyFont="1" applyBorder="1" applyAlignment="1">
      <alignment horizontal="center" vertical="center"/>
    </xf>
    <xf numFmtId="164" fontId="29" fillId="0" borderId="42" xfId="0" applyNumberFormat="1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14" fontId="29" fillId="0" borderId="42" xfId="0" applyNumberFormat="1" applyFont="1" applyBorder="1" applyAlignment="1">
      <alignment horizontal="center" vertical="center"/>
    </xf>
    <xf numFmtId="164" fontId="33" fillId="0" borderId="42" xfId="0" applyNumberFormat="1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14" fontId="33" fillId="0" borderId="42" xfId="0" applyNumberFormat="1" applyFont="1" applyBorder="1" applyAlignment="1">
      <alignment horizontal="center" vertical="center"/>
    </xf>
    <xf numFmtId="0" fontId="31" fillId="0" borderId="42" xfId="0" applyFont="1" applyBorder="1" applyAlignment="1" applyProtection="1">
      <alignment horizontal="left" vertical="center"/>
      <protection locked="0"/>
    </xf>
    <xf numFmtId="0" fontId="31" fillId="0" borderId="42" xfId="0" applyFont="1" applyBorder="1" applyAlignment="1" applyProtection="1">
      <alignment horizontal="center" vertical="center"/>
      <protection locked="0"/>
    </xf>
    <xf numFmtId="164" fontId="32" fillId="2" borderId="10" xfId="0" applyNumberFormat="1" applyFont="1" applyFill="1" applyBorder="1" applyAlignment="1">
      <alignment horizontal="center" vertical="center"/>
    </xf>
    <xf numFmtId="164" fontId="53" fillId="11" borderId="58" xfId="0" applyNumberFormat="1" applyFont="1" applyFill="1" applyBorder="1" applyAlignment="1">
      <alignment horizontal="center" vertical="center"/>
    </xf>
    <xf numFmtId="0" fontId="32" fillId="0" borderId="10" xfId="0" applyFont="1" applyBorder="1" applyAlignment="1" applyProtection="1">
      <alignment horizontal="left" vertical="center"/>
      <protection locked="0"/>
    </xf>
    <xf numFmtId="0" fontId="32" fillId="2" borderId="59" xfId="0" applyFont="1" applyFill="1" applyBorder="1" applyAlignment="1">
      <alignment horizontal="center" vertical="center"/>
    </xf>
    <xf numFmtId="164" fontId="53" fillId="11" borderId="60" xfId="0" applyNumberFormat="1" applyFont="1" applyFill="1" applyBorder="1" applyAlignment="1">
      <alignment horizontal="center" vertical="center"/>
    </xf>
    <xf numFmtId="0" fontId="32" fillId="0" borderId="59" xfId="0" applyFont="1" applyBorder="1" applyAlignment="1" applyProtection="1">
      <alignment horizontal="left" vertical="center"/>
      <protection locked="0"/>
    </xf>
    <xf numFmtId="0" fontId="64" fillId="0" borderId="61" xfId="0" applyFont="1" applyBorder="1"/>
    <xf numFmtId="0" fontId="0" fillId="0" borderId="61" xfId="0" applyBorder="1"/>
    <xf numFmtId="14" fontId="39" fillId="2" borderId="42" xfId="2" applyNumberFormat="1" applyFont="1" applyFill="1" applyBorder="1" applyAlignment="1">
      <alignment horizontal="center" vertical="center"/>
    </xf>
    <xf numFmtId="0" fontId="7" fillId="0" borderId="0" xfId="2" applyBorder="1"/>
    <xf numFmtId="0" fontId="39" fillId="2" borderId="0" xfId="2" applyFont="1" applyFill="1" applyBorder="1"/>
    <xf numFmtId="0" fontId="27" fillId="0" borderId="0" xfId="2" applyFont="1" applyBorder="1"/>
    <xf numFmtId="0" fontId="62" fillId="2" borderId="0" xfId="2" applyFont="1" applyFill="1" applyBorder="1"/>
    <xf numFmtId="0" fontId="55" fillId="0" borderId="0" xfId="2" applyFont="1" applyBorder="1"/>
    <xf numFmtId="0" fontId="39" fillId="2" borderId="0" xfId="2" applyFont="1" applyFill="1" applyBorder="1" applyAlignment="1">
      <alignment horizontal="left"/>
    </xf>
    <xf numFmtId="0" fontId="53" fillId="11" borderId="0" xfId="0" applyFont="1" applyFill="1" applyAlignment="1" applyProtection="1">
      <alignment horizontal="left" vertical="center"/>
      <protection locked="0"/>
    </xf>
    <xf numFmtId="14" fontId="64" fillId="0" borderId="0" xfId="0" applyNumberFormat="1" applyFont="1"/>
    <xf numFmtId="14" fontId="29" fillId="2" borderId="0" xfId="0" applyNumberFormat="1" applyFont="1" applyFill="1" applyAlignment="1" applyProtection="1">
      <alignment horizontal="left" vertical="center"/>
      <protection locked="0"/>
    </xf>
    <xf numFmtId="0" fontId="27" fillId="0" borderId="0" xfId="2" applyFont="1" applyAlignment="1">
      <alignment vertical="center"/>
    </xf>
    <xf numFmtId="0" fontId="39" fillId="2" borderId="0" xfId="2" applyFont="1" applyFill="1" applyBorder="1" applyAlignment="1">
      <alignment horizontal="center" vertical="center"/>
    </xf>
    <xf numFmtId="164" fontId="53" fillId="11" borderId="0" xfId="0" applyNumberFormat="1" applyFont="1" applyFill="1" applyAlignment="1">
      <alignment horizontal="center" vertical="center"/>
    </xf>
    <xf numFmtId="49" fontId="53" fillId="11" borderId="0" xfId="0" applyNumberFormat="1" applyFont="1" applyFill="1" applyAlignment="1">
      <alignment horizontal="center" vertical="center"/>
    </xf>
    <xf numFmtId="0" fontId="53" fillId="11" borderId="0" xfId="0" applyFont="1" applyFill="1" applyAlignment="1">
      <alignment horizontal="center" vertical="center"/>
    </xf>
    <xf numFmtId="14" fontId="36" fillId="2" borderId="4" xfId="0" applyNumberFormat="1" applyFont="1" applyFill="1" applyBorder="1" applyAlignment="1" applyProtection="1">
      <alignment horizontal="center" vertical="center"/>
      <protection locked="0"/>
    </xf>
    <xf numFmtId="0" fontId="32" fillId="2" borderId="0" xfId="0" quotePrefix="1" applyFont="1" applyFill="1" applyAlignment="1">
      <alignment horizontal="left" vertical="center"/>
    </xf>
    <xf numFmtId="0" fontId="19" fillId="2" borderId="32" xfId="0" applyFont="1" applyFill="1" applyBorder="1" applyAlignment="1" applyProtection="1">
      <alignment horizontal="left" vertical="center" wrapText="1"/>
      <protection locked="0"/>
    </xf>
    <xf numFmtId="0" fontId="19" fillId="2" borderId="32" xfId="0" applyFont="1" applyFill="1" applyBorder="1" applyAlignment="1" applyProtection="1">
      <alignment horizontal="center" vertical="center" wrapText="1"/>
      <protection locked="0"/>
    </xf>
    <xf numFmtId="0" fontId="19" fillId="2" borderId="34" xfId="0" applyFont="1" applyFill="1" applyBorder="1" applyAlignment="1" applyProtection="1">
      <alignment horizontal="left" vertical="center" wrapText="1"/>
      <protection locked="0"/>
    </xf>
    <xf numFmtId="0" fontId="19" fillId="2" borderId="32" xfId="0" applyFont="1" applyFill="1" applyBorder="1" applyAlignment="1">
      <alignment horizontal="left" vertical="center"/>
    </xf>
    <xf numFmtId="164" fontId="65" fillId="2" borderId="32" xfId="0" applyNumberFormat="1" applyFont="1" applyFill="1" applyBorder="1" applyAlignment="1">
      <alignment horizontal="center" vertical="center"/>
    </xf>
    <xf numFmtId="0" fontId="65" fillId="2" borderId="32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left" vertical="center" wrapText="1"/>
    </xf>
    <xf numFmtId="14" fontId="65" fillId="2" borderId="32" xfId="0" applyNumberFormat="1" applyFont="1" applyFill="1" applyBorder="1" applyAlignment="1">
      <alignment horizontal="center" vertical="center"/>
    </xf>
    <xf numFmtId="14" fontId="65" fillId="2" borderId="3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  <protection locked="0"/>
    </xf>
    <xf numFmtId="14" fontId="19" fillId="2" borderId="1" xfId="0" applyNumberFormat="1" applyFont="1" applyFill="1" applyBorder="1" applyAlignment="1" applyProtection="1">
      <alignment horizontal="center" vertical="center"/>
      <protection locked="0"/>
    </xf>
    <xf numFmtId="0" fontId="19" fillId="2" borderId="1" xfId="0" applyFont="1" applyFill="1" applyBorder="1" applyAlignment="1" applyProtection="1">
      <alignment horizontal="center" vertical="center"/>
      <protection locked="0"/>
    </xf>
    <xf numFmtId="0" fontId="19" fillId="2" borderId="5" xfId="0" applyFont="1" applyFill="1" applyBorder="1" applyAlignment="1" applyProtection="1">
      <alignment horizontal="center" vertical="center"/>
      <protection locked="0"/>
    </xf>
    <xf numFmtId="0" fontId="19" fillId="2" borderId="4" xfId="0" applyFont="1" applyFill="1" applyBorder="1" applyAlignment="1" applyProtection="1">
      <alignment horizontal="center" vertical="center"/>
      <protection locked="0"/>
    </xf>
    <xf numFmtId="0" fontId="19" fillId="0" borderId="32" xfId="0" applyFont="1" applyBorder="1" applyAlignment="1" applyProtection="1">
      <alignment horizontal="left" vertical="center" wrapText="1"/>
      <protection locked="0"/>
    </xf>
    <xf numFmtId="0" fontId="19" fillId="2" borderId="32" xfId="0" applyFont="1" applyFill="1" applyBorder="1" applyAlignment="1" applyProtection="1">
      <alignment horizontal="center" vertical="center"/>
      <protection locked="0"/>
    </xf>
    <xf numFmtId="0" fontId="19" fillId="2" borderId="32" xfId="0" applyFont="1" applyFill="1" applyBorder="1" applyAlignment="1" applyProtection="1">
      <alignment horizontal="left" vertical="center"/>
      <protection locked="0"/>
    </xf>
    <xf numFmtId="0" fontId="19" fillId="2" borderId="34" xfId="0" applyFont="1" applyFill="1" applyBorder="1" applyAlignment="1" applyProtection="1">
      <alignment horizontal="left" vertical="center"/>
      <protection locked="0"/>
    </xf>
    <xf numFmtId="0" fontId="19" fillId="0" borderId="32" xfId="0" applyFont="1" applyBorder="1" applyAlignment="1">
      <alignment horizontal="left" vertical="center"/>
    </xf>
    <xf numFmtId="0" fontId="19" fillId="0" borderId="9" xfId="0" applyFont="1" applyBorder="1" applyAlignment="1">
      <alignment horizontal="center" vertical="center" wrapText="1"/>
    </xf>
    <xf numFmtId="0" fontId="19" fillId="2" borderId="33" xfId="0" applyFont="1" applyFill="1" applyBorder="1" applyAlignment="1" applyProtection="1">
      <alignment horizontal="center" vertical="center"/>
      <protection locked="0"/>
    </xf>
    <xf numFmtId="14" fontId="19" fillId="2" borderId="32" xfId="0" applyNumberFormat="1" applyFont="1" applyFill="1" applyBorder="1" applyAlignment="1" applyProtection="1">
      <alignment horizontal="center" vertical="center"/>
      <protection locked="0"/>
    </xf>
    <xf numFmtId="0" fontId="55" fillId="0" borderId="32" xfId="2" applyFont="1" applyBorder="1"/>
    <xf numFmtId="0" fontId="55" fillId="2" borderId="32" xfId="2" applyFont="1" applyFill="1" applyBorder="1"/>
    <xf numFmtId="0" fontId="19" fillId="0" borderId="32" xfId="0" applyFont="1" applyBorder="1" applyAlignment="1" applyProtection="1">
      <alignment horizontal="center" vertical="center"/>
      <protection locked="0"/>
    </xf>
    <xf numFmtId="0" fontId="19" fillId="0" borderId="32" xfId="0" applyFont="1" applyBorder="1" applyAlignment="1" applyProtection="1">
      <alignment horizontal="left" vertical="center"/>
      <protection locked="0"/>
    </xf>
    <xf numFmtId="0" fontId="19" fillId="0" borderId="34" xfId="0" applyFont="1" applyBorder="1" applyAlignment="1" applyProtection="1">
      <alignment horizontal="left" vertical="center"/>
      <protection locked="0"/>
    </xf>
    <xf numFmtId="164" fontId="65" fillId="0" borderId="32" xfId="0" applyNumberFormat="1" applyFont="1" applyBorder="1" applyAlignment="1">
      <alignment horizontal="center" vertical="center"/>
    </xf>
    <xf numFmtId="0" fontId="65" fillId="0" borderId="32" xfId="0" applyFont="1" applyBorder="1" applyAlignment="1">
      <alignment horizontal="center" vertical="center" wrapText="1"/>
    </xf>
    <xf numFmtId="14" fontId="65" fillId="0" borderId="32" xfId="0" applyNumberFormat="1" applyFont="1" applyBorder="1" applyAlignment="1">
      <alignment horizontal="center" vertical="center"/>
    </xf>
    <xf numFmtId="14" fontId="65" fillId="0" borderId="35" xfId="0" applyNumberFormat="1" applyFont="1" applyBorder="1" applyAlignment="1">
      <alignment horizontal="center" vertical="center"/>
    </xf>
    <xf numFmtId="0" fontId="19" fillId="0" borderId="33" xfId="0" applyFont="1" applyBorder="1" applyAlignment="1" applyProtection="1">
      <alignment horizontal="center" vertical="center"/>
      <protection locked="0"/>
    </xf>
    <xf numFmtId="14" fontId="19" fillId="0" borderId="32" xfId="0" applyNumberFormat="1" applyFont="1" applyBorder="1" applyAlignment="1" applyProtection="1">
      <alignment horizontal="center" vertical="center"/>
      <protection locked="0"/>
    </xf>
    <xf numFmtId="0" fontId="55" fillId="0" borderId="32" xfId="2" applyFont="1" applyFill="1" applyBorder="1"/>
    <xf numFmtId="0" fontId="55" fillId="0" borderId="0" xfId="2" applyFont="1" applyFill="1"/>
    <xf numFmtId="0" fontId="19" fillId="2" borderId="4" xfId="0" applyFont="1" applyFill="1" applyBorder="1" applyAlignment="1" applyProtection="1">
      <alignment horizontal="left" vertical="center" wrapText="1"/>
      <protection locked="0"/>
    </xf>
    <xf numFmtId="0" fontId="19" fillId="2" borderId="22" xfId="0" applyFont="1" applyFill="1" applyBorder="1" applyAlignment="1" applyProtection="1">
      <alignment horizontal="left" vertical="center" wrapText="1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0" fontId="27" fillId="0" borderId="32" xfId="2" applyFont="1" applyBorder="1"/>
    <xf numFmtId="0" fontId="23" fillId="2" borderId="0" xfId="2" applyFont="1" applyFill="1" applyAlignment="1">
      <alignment horizontal="center" vertical="center"/>
    </xf>
    <xf numFmtId="0" fontId="17" fillId="0" borderId="4" xfId="0" applyFont="1" applyBorder="1" applyAlignment="1" applyProtection="1">
      <alignment horizontal="left" vertical="center" wrapText="1"/>
      <protection locked="0"/>
    </xf>
    <xf numFmtId="0" fontId="17" fillId="0" borderId="34" xfId="0" applyFont="1" applyBorder="1" applyAlignment="1" applyProtection="1">
      <alignment horizontal="left" vertical="center"/>
      <protection locked="0"/>
    </xf>
    <xf numFmtId="0" fontId="18" fillId="0" borderId="32" xfId="0" applyFont="1" applyBorder="1" applyAlignment="1">
      <alignment horizontal="center" vertical="center" wrapText="1"/>
    </xf>
    <xf numFmtId="14" fontId="18" fillId="0" borderId="35" xfId="0" applyNumberFormat="1" applyFont="1" applyBorder="1" applyAlignment="1">
      <alignment horizontal="center" vertical="center"/>
    </xf>
    <xf numFmtId="0" fontId="17" fillId="0" borderId="33" xfId="0" applyFont="1" applyBorder="1" applyAlignment="1" applyProtection="1">
      <alignment horizontal="center" vertical="center"/>
      <protection locked="0"/>
    </xf>
    <xf numFmtId="0" fontId="27" fillId="0" borderId="32" xfId="2" applyFont="1" applyFill="1" applyBorder="1"/>
    <xf numFmtId="14" fontId="32" fillId="2" borderId="0" xfId="0" applyNumberFormat="1" applyFont="1" applyFill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36" fillId="0" borderId="32" xfId="0" applyFont="1" applyBorder="1" applyAlignment="1" applyProtection="1">
      <alignment horizontal="left" vertical="center"/>
      <protection locked="0"/>
    </xf>
    <xf numFmtId="0" fontId="36" fillId="0" borderId="32" xfId="0" applyFont="1" applyBorder="1" applyAlignment="1">
      <alignment horizontal="left" vertical="center"/>
    </xf>
    <xf numFmtId="0" fontId="24" fillId="9" borderId="32" xfId="0" applyFont="1" applyFill="1" applyBorder="1" applyAlignment="1" applyProtection="1">
      <alignment horizontal="center" vertical="center"/>
      <protection locked="0"/>
    </xf>
    <xf numFmtId="0" fontId="36" fillId="0" borderId="32" xfId="0" applyFont="1" applyBorder="1" applyAlignment="1" applyProtection="1">
      <alignment horizontal="center" vertical="center"/>
      <protection locked="0"/>
    </xf>
    <xf numFmtId="14" fontId="36" fillId="0" borderId="32" xfId="0" applyNumberFormat="1" applyFont="1" applyBorder="1" applyAlignment="1" applyProtection="1">
      <alignment horizontal="center" vertical="center"/>
      <protection locked="0"/>
    </xf>
    <xf numFmtId="0" fontId="23" fillId="0" borderId="32" xfId="2" applyFont="1" applyBorder="1" applyAlignment="1">
      <alignment horizontal="center" vertical="center"/>
    </xf>
    <xf numFmtId="0" fontId="17" fillId="13" borderId="32" xfId="0" applyFont="1" applyFill="1" applyBorder="1" applyAlignment="1">
      <alignment horizontal="left" vertical="center"/>
    </xf>
    <xf numFmtId="0" fontId="32" fillId="2" borderId="9" xfId="0" applyFont="1" applyFill="1" applyBorder="1" applyAlignment="1" applyProtection="1">
      <alignment vertical="center"/>
      <protection locked="0"/>
    </xf>
    <xf numFmtId="0" fontId="32" fillId="2" borderId="0" xfId="0" applyFont="1" applyFill="1" applyAlignment="1" applyProtection="1">
      <alignment horizontal="center" vertical="center"/>
      <protection locked="0"/>
    </xf>
    <xf numFmtId="14" fontId="29" fillId="0" borderId="42" xfId="0" applyNumberFormat="1" applyFont="1" applyBorder="1" applyAlignment="1" applyProtection="1">
      <alignment horizontal="left" vertical="center"/>
      <protection locked="0"/>
    </xf>
    <xf numFmtId="164" fontId="20" fillId="2" borderId="1" xfId="0" applyNumberFormat="1" applyFont="1" applyFill="1" applyBorder="1" applyAlignment="1">
      <alignment horizontal="center" vertical="center"/>
    </xf>
    <xf numFmtId="0" fontId="33" fillId="0" borderId="1" xfId="0" applyFont="1" applyBorder="1" applyAlignment="1" applyProtection="1">
      <alignment horizontal="left" vertical="center"/>
      <protection locked="0"/>
    </xf>
    <xf numFmtId="0" fontId="33" fillId="0" borderId="1" xfId="0" applyFont="1" applyBorder="1" applyAlignment="1" applyProtection="1">
      <alignment horizontal="center" vertical="center"/>
      <protection locked="0"/>
    </xf>
    <xf numFmtId="0" fontId="33" fillId="0" borderId="1" xfId="0" applyFont="1" applyBorder="1" applyAlignment="1">
      <alignment horizontal="left" vertical="center"/>
    </xf>
    <xf numFmtId="164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14" fontId="33" fillId="0" borderId="3" xfId="0" applyNumberFormat="1" applyFont="1" applyBorder="1" applyAlignment="1">
      <alignment horizontal="center" vertical="center"/>
    </xf>
    <xf numFmtId="0" fontId="33" fillId="0" borderId="4" xfId="0" applyFont="1" applyBorder="1" applyAlignment="1" applyProtection="1">
      <alignment horizontal="center" vertical="center"/>
      <protection locked="0"/>
    </xf>
    <xf numFmtId="14" fontId="33" fillId="0" borderId="1" xfId="0" applyNumberFormat="1" applyFont="1" applyBorder="1" applyAlignment="1" applyProtection="1">
      <alignment horizontal="left" vertical="center"/>
      <protection locked="0"/>
    </xf>
    <xf numFmtId="0" fontId="35" fillId="0" borderId="0" xfId="2" applyFont="1" applyFill="1" applyAlignment="1"/>
    <xf numFmtId="0" fontId="33" fillId="0" borderId="12" xfId="0" applyFont="1" applyBorder="1" applyAlignment="1" applyProtection="1">
      <alignment horizontal="center" vertical="center"/>
      <protection locked="0"/>
    </xf>
    <xf numFmtId="0" fontId="33" fillId="0" borderId="4" xfId="0" applyFont="1" applyBorder="1" applyAlignment="1" applyProtection="1">
      <alignment horizontal="left" vertical="center"/>
      <protection locked="0"/>
    </xf>
    <xf numFmtId="0" fontId="33" fillId="0" borderId="5" xfId="0" applyFont="1" applyBorder="1" applyAlignment="1" applyProtection="1">
      <alignment horizontal="left" vertical="center"/>
      <protection locked="0"/>
    </xf>
    <xf numFmtId="0" fontId="36" fillId="0" borderId="42" xfId="0" applyFont="1" applyBorder="1" applyAlignment="1" applyProtection="1">
      <alignment vertical="center"/>
      <protection locked="0"/>
    </xf>
    <xf numFmtId="0" fontId="53" fillId="11" borderId="9" xfId="0" applyFont="1" applyFill="1" applyBorder="1" applyAlignment="1" applyProtection="1">
      <alignment vertical="center"/>
      <protection locked="0"/>
    </xf>
    <xf numFmtId="0" fontId="36" fillId="2" borderId="42" xfId="0" applyFont="1" applyFill="1" applyBorder="1" applyAlignment="1" applyProtection="1">
      <alignment vertical="center"/>
      <protection locked="0"/>
    </xf>
    <xf numFmtId="0" fontId="33" fillId="2" borderId="1" xfId="0" applyFont="1" applyFill="1" applyBorder="1" applyAlignment="1" applyProtection="1">
      <alignment horizontal="left" vertical="center" wrapText="1"/>
      <protection locked="0"/>
    </xf>
    <xf numFmtId="0" fontId="36" fillId="0" borderId="0" xfId="0" applyFont="1" applyAlignment="1" applyProtection="1">
      <alignment vertical="center"/>
      <protection locked="0"/>
    </xf>
    <xf numFmtId="0" fontId="32" fillId="2" borderId="42" xfId="0" applyFont="1" applyFill="1" applyBorder="1" applyAlignment="1" applyProtection="1">
      <alignment vertical="center"/>
      <protection locked="0"/>
    </xf>
    <xf numFmtId="0" fontId="36" fillId="2" borderId="9" xfId="0" applyFont="1" applyFill="1" applyBorder="1" applyAlignment="1" applyProtection="1">
      <alignment vertical="center"/>
      <protection locked="0"/>
    </xf>
    <xf numFmtId="0" fontId="53" fillId="11" borderId="1" xfId="0" applyFont="1" applyFill="1" applyBorder="1" applyAlignment="1" applyProtection="1">
      <alignment horizontal="left" vertical="center"/>
      <protection locked="0"/>
    </xf>
    <xf numFmtId="0" fontId="32" fillId="0" borderId="9" xfId="0" applyFont="1" applyBorder="1" applyAlignment="1" applyProtection="1">
      <alignment vertical="center"/>
      <protection locked="0"/>
    </xf>
    <xf numFmtId="0" fontId="18" fillId="12" borderId="9" xfId="0" applyFont="1" applyFill="1" applyBorder="1" applyAlignment="1" applyProtection="1">
      <alignment horizontal="left" vertical="center"/>
      <protection locked="0"/>
    </xf>
    <xf numFmtId="0" fontId="53" fillId="11" borderId="1" xfId="0" applyFont="1" applyFill="1" applyBorder="1" applyAlignment="1" applyProtection="1">
      <alignment vertical="center"/>
      <protection locked="0"/>
    </xf>
    <xf numFmtId="0" fontId="32" fillId="2" borderId="0" xfId="0" applyFont="1" applyFill="1" applyAlignment="1" applyProtection="1">
      <alignment vertical="center"/>
      <protection locked="0"/>
    </xf>
    <xf numFmtId="0" fontId="36" fillId="0" borderId="42" xfId="0" applyFont="1" applyBorder="1" applyAlignment="1" applyProtection="1">
      <alignment horizontal="center" vertical="center"/>
      <protection locked="0"/>
    </xf>
    <xf numFmtId="0" fontId="53" fillId="11" borderId="1" xfId="0" applyFont="1" applyFill="1" applyBorder="1" applyAlignment="1" applyProtection="1">
      <alignment horizontal="center" vertical="center"/>
      <protection locked="0"/>
    </xf>
    <xf numFmtId="0" fontId="36" fillId="2" borderId="42" xfId="0" applyFont="1" applyFill="1" applyBorder="1" applyAlignment="1" applyProtection="1">
      <alignment horizontal="center" vertical="center"/>
      <protection locked="0"/>
    </xf>
    <xf numFmtId="0" fontId="36" fillId="2" borderId="51" xfId="0" applyFont="1" applyFill="1" applyBorder="1" applyAlignment="1" applyProtection="1">
      <alignment horizontal="center" vertical="center"/>
      <protection locked="0"/>
    </xf>
    <xf numFmtId="0" fontId="32" fillId="2" borderId="42" xfId="0" applyFont="1" applyFill="1" applyBorder="1" applyAlignment="1" applyProtection="1">
      <alignment horizontal="center" vertical="center"/>
      <protection locked="0"/>
    </xf>
    <xf numFmtId="0" fontId="18" fillId="12" borderId="1" xfId="0" applyFont="1" applyFill="1" applyBorder="1" applyAlignment="1" applyProtection="1">
      <alignment horizontal="left" vertical="center"/>
      <protection locked="0"/>
    </xf>
    <xf numFmtId="0" fontId="36" fillId="0" borderId="42" xfId="0" applyFont="1" applyBorder="1" applyAlignment="1" applyProtection="1">
      <alignment horizontal="left" vertical="center"/>
      <protection locked="0"/>
    </xf>
    <xf numFmtId="0" fontId="36" fillId="2" borderId="42" xfId="0" applyFont="1" applyFill="1" applyBorder="1" applyAlignment="1" applyProtection="1">
      <alignment horizontal="left" vertical="center"/>
      <protection locked="0"/>
    </xf>
    <xf numFmtId="0" fontId="32" fillId="0" borderId="9" xfId="0" applyFont="1" applyBorder="1" applyAlignment="1" applyProtection="1">
      <alignment horizontal="left" vertical="center"/>
      <protection locked="0"/>
    </xf>
    <xf numFmtId="0" fontId="36" fillId="2" borderId="42" xfId="0" applyFont="1" applyFill="1" applyBorder="1" applyAlignment="1" applyProtection="1">
      <alignment horizontal="left" vertical="center" wrapText="1"/>
      <protection locked="0"/>
    </xf>
    <xf numFmtId="0" fontId="36" fillId="2" borderId="51" xfId="0" applyFont="1" applyFill="1" applyBorder="1" applyAlignment="1" applyProtection="1">
      <alignment horizontal="left" vertical="center"/>
      <protection locked="0"/>
    </xf>
    <xf numFmtId="0" fontId="32" fillId="2" borderId="42" xfId="0" applyFont="1" applyFill="1" applyBorder="1" applyAlignment="1" applyProtection="1">
      <alignment horizontal="left" vertical="center"/>
      <protection locked="0"/>
    </xf>
    <xf numFmtId="0" fontId="36" fillId="0" borderId="42" xfId="0" applyFont="1" applyBorder="1" applyAlignment="1">
      <alignment horizontal="left" vertical="center"/>
    </xf>
    <xf numFmtId="0" fontId="36" fillId="2" borderId="42" xfId="0" applyFont="1" applyFill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2" fillId="2" borderId="42" xfId="0" applyFont="1" applyFill="1" applyBorder="1" applyAlignment="1">
      <alignment horizontal="left" vertical="center"/>
    </xf>
    <xf numFmtId="0" fontId="18" fillId="12" borderId="1" xfId="0" applyFont="1" applyFill="1" applyBorder="1" applyAlignment="1" applyProtection="1">
      <alignment horizontal="center" vertical="center"/>
      <protection locked="0"/>
    </xf>
    <xf numFmtId="164" fontId="54" fillId="2" borderId="42" xfId="0" applyNumberFormat="1" applyFont="1" applyFill="1" applyBorder="1" applyAlignment="1">
      <alignment horizontal="center" vertical="center"/>
    </xf>
    <xf numFmtId="164" fontId="54" fillId="2" borderId="0" xfId="0" applyNumberFormat="1" applyFont="1" applyFill="1" applyAlignment="1">
      <alignment horizontal="center" vertical="center"/>
    </xf>
    <xf numFmtId="164" fontId="54" fillId="2" borderId="51" xfId="0" applyNumberFormat="1" applyFont="1" applyFill="1" applyBorder="1" applyAlignment="1">
      <alignment horizontal="center" vertical="center"/>
    </xf>
    <xf numFmtId="164" fontId="53" fillId="2" borderId="42" xfId="0" applyNumberFormat="1" applyFont="1" applyFill="1" applyBorder="1" applyAlignment="1">
      <alignment horizontal="center" vertical="center"/>
    </xf>
    <xf numFmtId="164" fontId="53" fillId="0" borderId="0" xfId="0" applyNumberFormat="1" applyFont="1" applyAlignment="1">
      <alignment horizontal="center" vertical="center"/>
    </xf>
    <xf numFmtId="0" fontId="54" fillId="2" borderId="42" xfId="0" applyFont="1" applyFill="1" applyBorder="1" applyAlignment="1">
      <alignment horizontal="center" vertical="center"/>
    </xf>
    <xf numFmtId="0" fontId="32" fillId="11" borderId="1" xfId="0" applyFont="1" applyFill="1" applyBorder="1" applyAlignment="1" applyProtection="1">
      <alignment horizontal="center" vertical="center"/>
      <protection locked="0"/>
    </xf>
    <xf numFmtId="0" fontId="54" fillId="2" borderId="0" xfId="0" applyFont="1" applyFill="1" applyAlignment="1">
      <alignment horizontal="center" vertical="center"/>
    </xf>
    <xf numFmtId="0" fontId="53" fillId="2" borderId="42" xfId="0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36" fillId="2" borderId="42" xfId="0" applyFont="1" applyFill="1" applyBorder="1" applyAlignment="1">
      <alignment horizontal="center" vertical="center"/>
    </xf>
    <xf numFmtId="0" fontId="53" fillId="11" borderId="9" xfId="0" applyFont="1" applyFill="1" applyBorder="1" applyAlignment="1" applyProtection="1">
      <alignment horizontal="center" vertical="center"/>
      <protection locked="0"/>
    </xf>
    <xf numFmtId="0" fontId="36" fillId="2" borderId="0" xfId="0" applyFont="1" applyFill="1" applyAlignment="1">
      <alignment horizontal="center" vertical="center"/>
    </xf>
    <xf numFmtId="0" fontId="36" fillId="2" borderId="51" xfId="0" applyFont="1" applyFill="1" applyBorder="1" applyAlignment="1">
      <alignment horizontal="center" vertical="center"/>
    </xf>
    <xf numFmtId="0" fontId="32" fillId="2" borderId="42" xfId="0" applyFont="1" applyFill="1" applyBorder="1" applyAlignment="1">
      <alignment horizontal="center" vertical="center"/>
    </xf>
    <xf numFmtId="0" fontId="18" fillId="12" borderId="9" xfId="0" applyFont="1" applyFill="1" applyBorder="1" applyAlignment="1" applyProtection="1">
      <alignment horizontal="center" vertical="center"/>
      <protection locked="0"/>
    </xf>
    <xf numFmtId="14" fontId="54" fillId="2" borderId="42" xfId="0" applyNumberFormat="1" applyFont="1" applyFill="1" applyBorder="1" applyAlignment="1">
      <alignment horizontal="center" vertical="center"/>
    </xf>
    <xf numFmtId="0" fontId="53" fillId="11" borderId="3" xfId="0" applyFont="1" applyFill="1" applyBorder="1" applyAlignment="1" applyProtection="1">
      <alignment horizontal="center" vertical="center"/>
      <protection locked="0"/>
    </xf>
    <xf numFmtId="14" fontId="54" fillId="2" borderId="0" xfId="0" applyNumberFormat="1" applyFont="1" applyFill="1" applyAlignment="1">
      <alignment horizontal="center" vertical="center"/>
    </xf>
    <xf numFmtId="14" fontId="54" fillId="2" borderId="51" xfId="0" applyNumberFormat="1" applyFont="1" applyFill="1" applyBorder="1" applyAlignment="1">
      <alignment horizontal="center" vertical="center"/>
    </xf>
    <xf numFmtId="14" fontId="53" fillId="2" borderId="42" xfId="0" applyNumberFormat="1" applyFont="1" applyFill="1" applyBorder="1" applyAlignment="1">
      <alignment horizontal="center" vertical="center"/>
    </xf>
    <xf numFmtId="0" fontId="18" fillId="12" borderId="3" xfId="0" applyFont="1" applyFill="1" applyBorder="1" applyAlignment="1" applyProtection="1">
      <alignment horizontal="center" vertical="center"/>
      <protection locked="0"/>
    </xf>
    <xf numFmtId="14" fontId="53" fillId="0" borderId="0" xfId="0" applyNumberFormat="1" applyFont="1" applyAlignment="1">
      <alignment horizontal="center" vertical="center"/>
    </xf>
    <xf numFmtId="164" fontId="53" fillId="11" borderId="3" xfId="0" applyNumberFormat="1" applyFont="1" applyFill="1" applyBorder="1" applyAlignment="1">
      <alignment horizontal="center" vertical="center"/>
    </xf>
    <xf numFmtId="164" fontId="17" fillId="12" borderId="3" xfId="0" applyNumberFormat="1" applyFont="1" applyFill="1" applyBorder="1" applyAlignment="1">
      <alignment horizontal="center" vertical="center"/>
    </xf>
    <xf numFmtId="164" fontId="53" fillId="11" borderId="4" xfId="0" applyNumberFormat="1" applyFont="1" applyFill="1" applyBorder="1" applyAlignment="1">
      <alignment horizontal="center" vertical="center"/>
    </xf>
    <xf numFmtId="0" fontId="36" fillId="0" borderId="4" xfId="0" applyFont="1" applyBorder="1" applyAlignment="1" applyProtection="1">
      <alignment vertical="center"/>
      <protection locked="0"/>
    </xf>
    <xf numFmtId="14" fontId="32" fillId="2" borderId="4" xfId="0" applyNumberFormat="1" applyFont="1" applyFill="1" applyBorder="1" applyAlignment="1" applyProtection="1">
      <alignment horizontal="center" vertical="center"/>
      <protection locked="0"/>
    </xf>
    <xf numFmtId="0" fontId="36" fillId="2" borderId="0" xfId="0" applyFont="1" applyFill="1" applyAlignment="1" applyProtection="1">
      <alignment horizontal="center" vertical="center"/>
      <protection locked="0"/>
    </xf>
    <xf numFmtId="14" fontId="36" fillId="2" borderId="42" xfId="0" applyNumberFormat="1" applyFont="1" applyFill="1" applyBorder="1" applyAlignment="1" applyProtection="1">
      <alignment horizontal="center" vertical="center"/>
      <protection locked="0"/>
    </xf>
    <xf numFmtId="14" fontId="36" fillId="2" borderId="0" xfId="0" applyNumberFormat="1" applyFont="1" applyFill="1" applyAlignment="1" applyProtection="1">
      <alignment horizontal="center" vertical="center"/>
      <protection locked="0"/>
    </xf>
    <xf numFmtId="164" fontId="17" fillId="12" borderId="4" xfId="0" applyNumberFormat="1" applyFont="1" applyFill="1" applyBorder="1" applyAlignment="1">
      <alignment horizontal="center" vertical="center"/>
    </xf>
    <xf numFmtId="0" fontId="53" fillId="2" borderId="4" xfId="0" applyFont="1" applyFill="1" applyBorder="1" applyAlignment="1" applyProtection="1">
      <alignment horizontal="left" vertical="center"/>
      <protection locked="0"/>
    </xf>
    <xf numFmtId="0" fontId="32" fillId="0" borderId="42" xfId="0" applyFont="1" applyBorder="1" applyAlignment="1" applyProtection="1">
      <alignment horizontal="center" vertical="center"/>
      <protection locked="0"/>
    </xf>
    <xf numFmtId="14" fontId="36" fillId="0" borderId="42" xfId="0" applyNumberFormat="1" applyFont="1" applyBorder="1" applyAlignment="1" applyProtection="1">
      <alignment horizontal="center" vertical="center"/>
      <protection locked="0"/>
    </xf>
    <xf numFmtId="14" fontId="32" fillId="2" borderId="0" xfId="0" applyNumberFormat="1" applyFont="1" applyFill="1" applyAlignment="1" applyProtection="1">
      <alignment horizontal="center" vertical="center"/>
      <protection locked="0"/>
    </xf>
    <xf numFmtId="49" fontId="53" fillId="11" borderId="1" xfId="0" applyNumberFormat="1" applyFont="1" applyFill="1" applyBorder="1" applyAlignment="1">
      <alignment horizontal="center" vertical="center"/>
    </xf>
    <xf numFmtId="14" fontId="32" fillId="0" borderId="0" xfId="0" applyNumberFormat="1" applyFont="1" applyAlignment="1" applyProtection="1">
      <alignment horizontal="center" vertical="center"/>
      <protection locked="0"/>
    </xf>
    <xf numFmtId="14" fontId="36" fillId="0" borderId="0" xfId="0" applyNumberFormat="1" applyFont="1" applyAlignment="1" applyProtection="1">
      <alignment horizontal="center" vertical="center"/>
      <protection locked="0"/>
    </xf>
    <xf numFmtId="14" fontId="36" fillId="0" borderId="4" xfId="0" applyNumberFormat="1" applyFont="1" applyBorder="1" applyAlignment="1" applyProtection="1">
      <alignment horizontal="center" vertical="center"/>
      <protection locked="0"/>
    </xf>
    <xf numFmtId="14" fontId="32" fillId="2" borderId="42" xfId="0" applyNumberFormat="1" applyFont="1" applyFill="1" applyBorder="1" applyAlignment="1" applyProtection="1">
      <alignment horizontal="center" vertical="center"/>
      <protection locked="0"/>
    </xf>
    <xf numFmtId="14" fontId="36" fillId="0" borderId="42" xfId="0" applyNumberFormat="1" applyFont="1" applyBorder="1" applyAlignment="1" applyProtection="1">
      <alignment horizontal="left" vertical="center"/>
      <protection locked="0"/>
    </xf>
    <xf numFmtId="49" fontId="17" fillId="12" borderId="1" xfId="0" applyNumberFormat="1" applyFont="1" applyFill="1" applyBorder="1" applyAlignment="1">
      <alignment horizontal="center" vertical="center"/>
    </xf>
    <xf numFmtId="0" fontId="7" fillId="0" borderId="42" xfId="2" applyBorder="1"/>
    <xf numFmtId="0" fontId="14" fillId="0" borderId="42" xfId="2" applyFont="1" applyBorder="1"/>
    <xf numFmtId="0" fontId="14" fillId="0" borderId="51" xfId="2" applyFont="1" applyBorder="1"/>
    <xf numFmtId="0" fontId="53" fillId="11" borderId="1" xfId="0" applyFont="1" applyFill="1" applyBorder="1" applyAlignment="1">
      <alignment horizontal="center" vertical="center"/>
    </xf>
    <xf numFmtId="0" fontId="52" fillId="2" borderId="42" xfId="2" applyFont="1" applyFill="1" applyBorder="1" applyAlignment="1">
      <alignment horizontal="center"/>
    </xf>
    <xf numFmtId="0" fontId="27" fillId="0" borderId="1" xfId="2" applyFont="1" applyBorder="1"/>
    <xf numFmtId="0" fontId="17" fillId="12" borderId="0" xfId="0" applyFont="1" applyFill="1" applyAlignment="1">
      <alignment horizontal="center" vertical="center"/>
    </xf>
    <xf numFmtId="0" fontId="27" fillId="0" borderId="42" xfId="2" applyFont="1" applyBorder="1"/>
    <xf numFmtId="0" fontId="17" fillId="12" borderId="1" xfId="0" applyFont="1" applyFill="1" applyBorder="1" applyAlignment="1">
      <alignment horizontal="center" vertical="center"/>
    </xf>
    <xf numFmtId="14" fontId="36" fillId="2" borderId="51" xfId="0" applyNumberFormat="1" applyFont="1" applyFill="1" applyBorder="1" applyAlignment="1" applyProtection="1">
      <alignment horizontal="center" vertical="center"/>
      <protection locked="0"/>
    </xf>
    <xf numFmtId="164" fontId="53" fillId="11" borderId="5" xfId="0" applyNumberFormat="1" applyFont="1" applyFill="1" applyBorder="1" applyAlignment="1">
      <alignment horizontal="center" vertical="center"/>
    </xf>
    <xf numFmtId="164" fontId="54" fillId="2" borderId="5" xfId="0" applyNumberFormat="1" applyFont="1" applyFill="1" applyBorder="1" applyAlignment="1">
      <alignment horizontal="center" vertical="center"/>
    </xf>
    <xf numFmtId="0" fontId="51" fillId="2" borderId="5" xfId="2" applyFont="1" applyFill="1" applyBorder="1" applyAlignment="1">
      <alignment horizontal="left" vertical="center"/>
    </xf>
    <xf numFmtId="0" fontId="52" fillId="2" borderId="5" xfId="2" applyFont="1" applyFill="1" applyBorder="1" applyAlignment="1">
      <alignment horizontal="left"/>
    </xf>
    <xf numFmtId="0" fontId="51" fillId="2" borderId="5" xfId="2" applyFont="1" applyFill="1" applyBorder="1" applyAlignment="1">
      <alignment horizontal="left"/>
    </xf>
    <xf numFmtId="0" fontId="52" fillId="2" borderId="42" xfId="2" applyFont="1" applyFill="1" applyBorder="1" applyAlignment="1">
      <alignment horizontal="left"/>
    </xf>
    <xf numFmtId="0" fontId="52" fillId="2" borderId="5" xfId="2" applyFont="1" applyFill="1" applyBorder="1" applyAlignment="1">
      <alignment horizontal="left" vertical="center"/>
    </xf>
    <xf numFmtId="0" fontId="52" fillId="0" borderId="5" xfId="2" applyFont="1" applyBorder="1" applyAlignment="1">
      <alignment horizontal="left" vertical="center"/>
    </xf>
    <xf numFmtId="164" fontId="17" fillId="12" borderId="5" xfId="0" applyNumberFormat="1" applyFont="1" applyFill="1" applyBorder="1" applyAlignment="1">
      <alignment horizontal="center" vertical="center"/>
    </xf>
    <xf numFmtId="0" fontId="53" fillId="2" borderId="5" xfId="0" applyFont="1" applyFill="1" applyBorder="1" applyAlignment="1" applyProtection="1">
      <alignment horizontal="left" vertical="center"/>
      <protection locked="0"/>
    </xf>
    <xf numFmtId="0" fontId="54" fillId="2" borderId="4" xfId="0" applyFont="1" applyFill="1" applyBorder="1" applyAlignment="1">
      <alignment horizontal="center" vertical="center"/>
    </xf>
    <xf numFmtId="0" fontId="32" fillId="4" borderId="42" xfId="0" applyFont="1" applyFill="1" applyBorder="1" applyAlignment="1" applyProtection="1">
      <alignment horizontal="center" vertical="center"/>
      <protection locked="0"/>
    </xf>
    <xf numFmtId="14" fontId="36" fillId="0" borderId="9" xfId="0" applyNumberFormat="1" applyFont="1" applyBorder="1" applyAlignment="1" applyProtection="1">
      <alignment horizontal="left" vertical="center"/>
      <protection locked="0"/>
    </xf>
    <xf numFmtId="0" fontId="36" fillId="2" borderId="1" xfId="0" applyFont="1" applyFill="1" applyBorder="1" applyAlignment="1">
      <alignment horizontal="center" vertical="center"/>
    </xf>
    <xf numFmtId="0" fontId="7" fillId="0" borderId="3" xfId="2" applyBorder="1"/>
    <xf numFmtId="0" fontId="7" fillId="0" borderId="1" xfId="2" applyBorder="1"/>
    <xf numFmtId="0" fontId="7" fillId="0" borderId="51" xfId="2" applyBorder="1"/>
    <xf numFmtId="0" fontId="36" fillId="0" borderId="3" xfId="0" applyFont="1" applyBorder="1" applyAlignment="1" applyProtection="1">
      <alignment horizontal="left" vertical="center"/>
      <protection locked="0"/>
    </xf>
    <xf numFmtId="14" fontId="54" fillId="2" borderId="1" xfId="0" applyNumberFormat="1" applyFont="1" applyFill="1" applyBorder="1" applyAlignment="1">
      <alignment horizontal="center" vertical="center"/>
    </xf>
    <xf numFmtId="0" fontId="51" fillId="2" borderId="5" xfId="2" applyFont="1" applyFill="1" applyBorder="1" applyAlignment="1"/>
    <xf numFmtId="0" fontId="52" fillId="2" borderId="5" xfId="2" applyFont="1" applyFill="1" applyBorder="1" applyAlignment="1"/>
    <xf numFmtId="0" fontId="52" fillId="2" borderId="42" xfId="2" applyFont="1" applyFill="1" applyBorder="1" applyAlignment="1"/>
    <xf numFmtId="0" fontId="52" fillId="0" borderId="5" xfId="2" applyFont="1" applyFill="1" applyBorder="1" applyAlignment="1"/>
    <xf numFmtId="0" fontId="51" fillId="2" borderId="1" xfId="2" applyFont="1" applyFill="1" applyBorder="1" applyAlignment="1"/>
    <xf numFmtId="0" fontId="32" fillId="4" borderId="0" xfId="0" applyFont="1" applyFill="1" applyAlignment="1" applyProtection="1">
      <alignment horizontal="left" vertical="center"/>
      <protection locked="0"/>
    </xf>
    <xf numFmtId="14" fontId="32" fillId="2" borderId="42" xfId="0" applyNumberFormat="1" applyFont="1" applyFill="1" applyBorder="1" applyAlignment="1" applyProtection="1">
      <alignment horizontal="left" vertical="center"/>
      <protection locked="0"/>
    </xf>
    <xf numFmtId="0" fontId="40" fillId="2" borderId="5" xfId="2" applyFont="1" applyFill="1" applyBorder="1"/>
    <xf numFmtId="0" fontId="38" fillId="2" borderId="5" xfId="2" applyFont="1" applyFill="1" applyBorder="1"/>
    <xf numFmtId="164" fontId="17" fillId="12" borderId="0" xfId="0" applyNumberFormat="1" applyFont="1" applyFill="1" applyAlignment="1">
      <alignment horizontal="center" vertical="center"/>
    </xf>
    <xf numFmtId="14" fontId="32" fillId="2" borderId="4" xfId="0" applyNumberFormat="1" applyFont="1" applyFill="1" applyBorder="1" applyAlignment="1" applyProtection="1">
      <alignment horizontal="left" vertical="center"/>
      <protection locked="0"/>
    </xf>
    <xf numFmtId="14" fontId="32" fillId="0" borderId="3" xfId="0" applyNumberFormat="1" applyFont="1" applyBorder="1" applyAlignment="1" applyProtection="1">
      <alignment horizontal="left" vertical="center"/>
      <protection locked="0"/>
    </xf>
    <xf numFmtId="49" fontId="17" fillId="12" borderId="0" xfId="0" applyNumberFormat="1" applyFont="1" applyFill="1" applyAlignment="1">
      <alignment horizontal="center" vertical="center"/>
    </xf>
    <xf numFmtId="0" fontId="52" fillId="0" borderId="1" xfId="2" applyFont="1" applyBorder="1" applyAlignment="1"/>
    <xf numFmtId="0" fontId="52" fillId="2" borderId="1" xfId="2" applyFont="1" applyFill="1" applyBorder="1" applyAlignment="1"/>
    <xf numFmtId="0" fontId="52" fillId="0" borderId="0" xfId="2" applyFont="1" applyBorder="1" applyAlignment="1">
      <alignment vertical="center"/>
    </xf>
    <xf numFmtId="0" fontId="52" fillId="0" borderId="9" xfId="2" applyFont="1" applyFill="1" applyBorder="1" applyAlignment="1"/>
    <xf numFmtId="0" fontId="27" fillId="0" borderId="1" xfId="2" applyFont="1" applyFill="1" applyBorder="1"/>
    <xf numFmtId="0" fontId="27" fillId="0" borderId="9" xfId="2" applyFont="1" applyBorder="1"/>
    <xf numFmtId="0" fontId="52" fillId="2" borderId="1" xfId="2" applyFont="1" applyFill="1" applyBorder="1" applyAlignment="1">
      <alignment horizontal="center"/>
    </xf>
    <xf numFmtId="0" fontId="32" fillId="0" borderId="12" xfId="0" applyFont="1" applyBorder="1" applyAlignment="1" applyProtection="1">
      <alignment horizontal="left" vertical="center"/>
      <protection locked="0"/>
    </xf>
    <xf numFmtId="0" fontId="36" fillId="2" borderId="9" xfId="0" applyFont="1" applyFill="1" applyBorder="1" applyAlignment="1" applyProtection="1">
      <alignment horizontal="left" vertical="center"/>
      <protection locked="0"/>
    </xf>
    <xf numFmtId="0" fontId="32" fillId="2" borderId="10" xfId="0" applyFont="1" applyFill="1" applyBorder="1" applyAlignment="1" applyProtection="1">
      <alignment horizontal="left" vertical="center"/>
      <protection locked="0"/>
    </xf>
    <xf numFmtId="16" fontId="33" fillId="0" borderId="42" xfId="0" applyNumberFormat="1" applyFont="1" applyBorder="1" applyAlignment="1" applyProtection="1">
      <alignment horizontal="center" vertical="center"/>
      <protection locked="0"/>
    </xf>
    <xf numFmtId="14" fontId="29" fillId="0" borderId="0" xfId="0" applyNumberFormat="1" applyFont="1" applyAlignment="1" applyProtection="1">
      <alignment horizontal="left" vertical="center"/>
      <protection locked="0"/>
    </xf>
    <xf numFmtId="0" fontId="27" fillId="2" borderId="0" xfId="2" applyFont="1" applyFill="1" applyBorder="1"/>
    <xf numFmtId="0" fontId="23" fillId="2" borderId="0" xfId="2" applyFont="1" applyFill="1" applyBorder="1" applyAlignment="1">
      <alignment horizontal="center" vertical="center"/>
    </xf>
    <xf numFmtId="0" fontId="23" fillId="2" borderId="0" xfId="2" applyFont="1" applyFill="1" applyBorder="1" applyAlignment="1">
      <alignment horizontal="center"/>
    </xf>
    <xf numFmtId="0" fontId="55" fillId="2" borderId="0" xfId="2" applyFont="1" applyFill="1" applyBorder="1"/>
    <xf numFmtId="0" fontId="27" fillId="0" borderId="0" xfId="2" applyFont="1" applyFill="1" applyBorder="1"/>
    <xf numFmtId="0" fontId="21" fillId="2" borderId="0" xfId="2" applyFont="1" applyFill="1" applyBorder="1" applyAlignment="1">
      <alignment horizontal="center"/>
    </xf>
    <xf numFmtId="0" fontId="14" fillId="0" borderId="0" xfId="2" applyFont="1" applyBorder="1"/>
    <xf numFmtId="0" fontId="55" fillId="0" borderId="0" xfId="2" applyFont="1" applyFill="1" applyBorder="1"/>
    <xf numFmtId="0" fontId="27" fillId="0" borderId="0" xfId="2" applyFont="1" applyBorder="1" applyAlignment="1">
      <alignment horizontal="center" vertical="center"/>
    </xf>
    <xf numFmtId="0" fontId="55" fillId="0" borderId="0" xfId="2" applyFont="1" applyBorder="1" applyAlignment="1">
      <alignment vertical="center"/>
    </xf>
    <xf numFmtId="0" fontId="55" fillId="0" borderId="0" xfId="2" applyFont="1" applyBorder="1" applyAlignment="1">
      <alignment horizontal="center" vertical="center"/>
    </xf>
    <xf numFmtId="0" fontId="7" fillId="2" borderId="0" xfId="2" applyFill="1" applyBorder="1"/>
    <xf numFmtId="0" fontId="7" fillId="0" borderId="0" xfId="2" applyAlignment="1">
      <alignment horizontal="center"/>
    </xf>
    <xf numFmtId="14" fontId="33" fillId="0" borderId="0" xfId="0" applyNumberFormat="1" applyFont="1" applyAlignment="1" applyProtection="1">
      <alignment horizontal="left" vertical="center"/>
      <protection locked="0"/>
    </xf>
    <xf numFmtId="0" fontId="14" fillId="0" borderId="9" xfId="2" applyFont="1" applyBorder="1"/>
    <xf numFmtId="0" fontId="36" fillId="12" borderId="32" xfId="0" applyFont="1" applyFill="1" applyBorder="1" applyAlignment="1" applyProtection="1">
      <alignment horizontal="left" vertical="center"/>
      <protection locked="0"/>
    </xf>
    <xf numFmtId="0" fontId="36" fillId="12" borderId="32" xfId="0" applyFont="1" applyFill="1" applyBorder="1" applyAlignment="1" applyProtection="1">
      <alignment horizontal="center" vertical="center"/>
      <protection locked="0"/>
    </xf>
    <xf numFmtId="0" fontId="36" fillId="12" borderId="32" xfId="0" applyFont="1" applyFill="1" applyBorder="1" applyAlignment="1">
      <alignment horizontal="left" vertical="center"/>
    </xf>
    <xf numFmtId="164" fontId="36" fillId="12" borderId="32" xfId="0" applyNumberFormat="1" applyFont="1" applyFill="1" applyBorder="1" applyAlignment="1">
      <alignment horizontal="center" vertical="center"/>
    </xf>
    <xf numFmtId="0" fontId="36" fillId="12" borderId="32" xfId="0" applyFont="1" applyFill="1" applyBorder="1" applyAlignment="1">
      <alignment horizontal="center" vertical="center"/>
    </xf>
    <xf numFmtId="14" fontId="36" fillId="12" borderId="32" xfId="0" applyNumberFormat="1" applyFont="1" applyFill="1" applyBorder="1" applyAlignment="1">
      <alignment horizontal="center" vertical="center"/>
    </xf>
    <xf numFmtId="14" fontId="36" fillId="12" borderId="32" xfId="0" applyNumberFormat="1" applyFont="1" applyFill="1" applyBorder="1" applyAlignment="1" applyProtection="1">
      <alignment horizontal="center" vertical="center"/>
      <protection locked="0"/>
    </xf>
    <xf numFmtId="0" fontId="51" fillId="12" borderId="32" xfId="2" applyFont="1" applyFill="1" applyBorder="1" applyAlignment="1">
      <alignment horizontal="center" vertical="center"/>
    </xf>
    <xf numFmtId="16" fontId="36" fillId="12" borderId="32" xfId="0" applyNumberFormat="1" applyFont="1" applyFill="1" applyBorder="1" applyAlignment="1" applyProtection="1">
      <alignment horizontal="center" vertical="center"/>
      <protection locked="0"/>
    </xf>
    <xf numFmtId="0" fontId="36" fillId="12" borderId="0" xfId="0" applyFont="1" applyFill="1" applyAlignment="1" applyProtection="1">
      <alignment horizontal="left" vertical="center"/>
      <protection locked="0"/>
    </xf>
    <xf numFmtId="0" fontId="36" fillId="2" borderId="5" xfId="0" applyFont="1" applyFill="1" applyBorder="1" applyAlignment="1" applyProtection="1">
      <alignment horizontal="center" vertical="center"/>
      <protection locked="0"/>
    </xf>
    <xf numFmtId="0" fontId="36" fillId="4" borderId="0" xfId="0" applyFont="1" applyFill="1" applyAlignment="1" applyProtection="1">
      <alignment horizontal="left" vertical="center"/>
      <protection locked="0"/>
    </xf>
    <xf numFmtId="0" fontId="51" fillId="0" borderId="0" xfId="2" applyFont="1" applyAlignment="1">
      <alignment vertical="center"/>
    </xf>
    <xf numFmtId="0" fontId="17" fillId="14" borderId="32" xfId="0" applyFont="1" applyFill="1" applyBorder="1" applyAlignment="1" applyProtection="1">
      <alignment horizontal="center" vertical="center" wrapText="1"/>
      <protection locked="0"/>
    </xf>
    <xf numFmtId="0" fontId="17" fillId="0" borderId="32" xfId="0" applyFont="1" applyBorder="1" applyAlignment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/>
      <protection locked="0"/>
    </xf>
    <xf numFmtId="0" fontId="17" fillId="2" borderId="37" xfId="0" applyFont="1" applyFill="1" applyBorder="1" applyAlignment="1" applyProtection="1">
      <alignment horizontal="center" vertical="center"/>
      <protection locked="0"/>
    </xf>
    <xf numFmtId="0" fontId="17" fillId="2" borderId="38" xfId="0" applyFont="1" applyFill="1" applyBorder="1" applyAlignment="1" applyProtection="1">
      <alignment horizontal="left" vertical="center"/>
      <protection locked="0"/>
    </xf>
    <xf numFmtId="0" fontId="17" fillId="2" borderId="37" xfId="0" applyFont="1" applyFill="1" applyBorder="1" applyAlignment="1" applyProtection="1">
      <alignment horizontal="left" vertical="center"/>
      <protection locked="0"/>
    </xf>
    <xf numFmtId="0" fontId="17" fillId="2" borderId="62" xfId="0" applyFont="1" applyFill="1" applyBorder="1" applyAlignment="1" applyProtection="1">
      <alignment horizontal="left" vertical="center" wrapText="1"/>
      <protection locked="0"/>
    </xf>
    <xf numFmtId="0" fontId="17" fillId="2" borderId="36" xfId="0" applyFont="1" applyFill="1" applyBorder="1" applyAlignment="1" applyProtection="1">
      <alignment horizontal="left" vertical="center" wrapText="1"/>
      <protection locked="0"/>
    </xf>
    <xf numFmtId="0" fontId="17" fillId="2" borderId="38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7" fillId="2" borderId="37" xfId="0" applyFont="1" applyFill="1" applyBorder="1" applyAlignment="1">
      <alignment horizontal="left" vertical="center"/>
    </xf>
    <xf numFmtId="0" fontId="24" fillId="0" borderId="10" xfId="0" applyFont="1" applyBorder="1" applyAlignment="1" applyProtection="1">
      <alignment horizontal="center" vertical="center"/>
      <protection locked="0"/>
    </xf>
    <xf numFmtId="14" fontId="24" fillId="0" borderId="1" xfId="0" applyNumberFormat="1" applyFont="1" applyBorder="1" applyAlignment="1" applyProtection="1">
      <alignment horizontal="center" vertical="center"/>
      <protection locked="0"/>
    </xf>
    <xf numFmtId="0" fontId="22" fillId="0" borderId="0" xfId="2" applyFont="1" applyBorder="1" applyAlignment="1">
      <alignment horizontal="center"/>
    </xf>
    <xf numFmtId="0" fontId="24" fillId="0" borderId="1" xfId="0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0" fontId="27" fillId="0" borderId="32" xfId="2" applyFont="1" applyBorder="1" applyAlignment="1">
      <alignment vertical="center"/>
    </xf>
    <xf numFmtId="0" fontId="24" fillId="0" borderId="5" xfId="0" applyFont="1" applyBorder="1" applyAlignment="1" applyProtection="1">
      <alignment horizontal="left" vertical="center"/>
      <protection locked="0"/>
    </xf>
    <xf numFmtId="0" fontId="24" fillId="0" borderId="10" xfId="0" applyFont="1" applyBorder="1" applyAlignment="1" applyProtection="1">
      <alignment horizontal="left" vertical="center"/>
      <protection locked="0"/>
    </xf>
    <xf numFmtId="0" fontId="17" fillId="2" borderId="10" xfId="0" applyFont="1" applyFill="1" applyBorder="1" applyAlignment="1" applyProtection="1">
      <alignment horizontal="left" vertical="center"/>
      <protection locked="0"/>
    </xf>
    <xf numFmtId="0" fontId="23" fillId="15" borderId="0" xfId="2" applyFont="1" applyFill="1" applyBorder="1" applyAlignment="1">
      <alignment horizontal="center"/>
    </xf>
    <xf numFmtId="0" fontId="27" fillId="0" borderId="0" xfId="2" applyFont="1" applyBorder="1" applyAlignment="1">
      <alignment vertical="center"/>
    </xf>
    <xf numFmtId="0" fontId="17" fillId="0" borderId="9" xfId="0" applyFont="1" applyBorder="1" applyAlignment="1">
      <alignment horizontal="left" vertical="center" wrapText="1"/>
    </xf>
    <xf numFmtId="0" fontId="27" fillId="2" borderId="0" xfId="2" applyFont="1" applyFill="1" applyBorder="1" applyAlignment="1">
      <alignment horizontal="center" vertical="center"/>
    </xf>
    <xf numFmtId="49" fontId="17" fillId="11" borderId="0" xfId="0" applyNumberFormat="1" applyFont="1" applyFill="1" applyAlignment="1">
      <alignment horizontal="center" vertical="center"/>
    </xf>
    <xf numFmtId="0" fontId="27" fillId="0" borderId="0" xfId="2" applyFont="1" applyFill="1" applyBorder="1" applyAlignment="1">
      <alignment horizontal="center" vertical="center"/>
    </xf>
    <xf numFmtId="0" fontId="7" fillId="2" borderId="0" xfId="2" applyFill="1" applyBorder="1" applyAlignment="1">
      <alignment horizontal="center" vertical="center"/>
    </xf>
    <xf numFmtId="14" fontId="36" fillId="2" borderId="48" xfId="0" applyNumberFormat="1" applyFont="1" applyFill="1" applyBorder="1" applyAlignment="1">
      <alignment horizontal="center" vertical="center"/>
    </xf>
    <xf numFmtId="0" fontId="36" fillId="2" borderId="9" xfId="0" applyFont="1" applyFill="1" applyBorder="1" applyAlignment="1" applyProtection="1">
      <alignment horizontal="center" vertical="center"/>
      <protection locked="0"/>
    </xf>
    <xf numFmtId="0" fontId="52" fillId="2" borderId="0" xfId="2" applyFont="1" applyFill="1" applyAlignment="1">
      <alignment horizontal="left"/>
    </xf>
    <xf numFmtId="0" fontId="40" fillId="2" borderId="42" xfId="2" applyFont="1" applyFill="1" applyBorder="1"/>
    <xf numFmtId="0" fontId="32" fillId="2" borderId="42" xfId="0" applyFont="1" applyFill="1" applyBorder="1" applyAlignment="1" applyProtection="1">
      <alignment horizontal="left" vertical="center" wrapText="1"/>
      <protection locked="0"/>
    </xf>
    <xf numFmtId="14" fontId="52" fillId="2" borderId="0" xfId="2" applyNumberFormat="1" applyFont="1" applyFill="1" applyAlignment="1"/>
    <xf numFmtId="0" fontId="35" fillId="0" borderId="42" xfId="2" applyFont="1" applyFill="1" applyBorder="1" applyAlignment="1">
      <alignment horizontal="center" vertical="center"/>
    </xf>
    <xf numFmtId="0" fontId="35" fillId="0" borderId="42" xfId="2" applyFont="1" applyFill="1" applyBorder="1" applyAlignment="1">
      <alignment horizontal="center"/>
    </xf>
    <xf numFmtId="0" fontId="66" fillId="2" borderId="1" xfId="0" applyFont="1" applyFill="1" applyBorder="1" applyAlignment="1" applyProtection="1">
      <alignment horizontal="left" vertical="center"/>
      <protection locked="0"/>
    </xf>
    <xf numFmtId="0" fontId="66" fillId="2" borderId="1" xfId="0" applyFont="1" applyFill="1" applyBorder="1" applyAlignment="1" applyProtection="1">
      <alignment horizontal="center" vertical="center"/>
      <protection locked="0"/>
    </xf>
    <xf numFmtId="0" fontId="66" fillId="2" borderId="12" xfId="0" applyFont="1" applyFill="1" applyBorder="1" applyAlignment="1" applyProtection="1">
      <alignment horizontal="left" vertical="center"/>
      <protection locked="0"/>
    </xf>
    <xf numFmtId="0" fontId="66" fillId="2" borderId="1" xfId="0" applyFont="1" applyFill="1" applyBorder="1" applyAlignment="1">
      <alignment horizontal="left" vertical="center"/>
    </xf>
    <xf numFmtId="164" fontId="66" fillId="2" borderId="1" xfId="0" applyNumberFormat="1" applyFont="1" applyFill="1" applyBorder="1" applyAlignment="1">
      <alignment horizontal="center" vertical="center"/>
    </xf>
    <xf numFmtId="0" fontId="66" fillId="2" borderId="1" xfId="0" applyFont="1" applyFill="1" applyBorder="1" applyAlignment="1">
      <alignment horizontal="center" vertical="center"/>
    </xf>
    <xf numFmtId="0" fontId="66" fillId="2" borderId="9" xfId="0" applyFont="1" applyFill="1" applyBorder="1" applyAlignment="1">
      <alignment horizontal="center" vertical="center"/>
    </xf>
    <xf numFmtId="14" fontId="66" fillId="2" borderId="3" xfId="0" applyNumberFormat="1" applyFont="1" applyFill="1" applyBorder="1" applyAlignment="1">
      <alignment horizontal="center" vertical="center"/>
    </xf>
    <xf numFmtId="0" fontId="66" fillId="2" borderId="4" xfId="0" applyFont="1" applyFill="1" applyBorder="1" applyAlignment="1" applyProtection="1">
      <alignment horizontal="center" vertical="center"/>
      <protection locked="0"/>
    </xf>
    <xf numFmtId="14" fontId="66" fillId="2" borderId="1" xfId="0" applyNumberFormat="1" applyFont="1" applyFill="1" applyBorder="1" applyAlignment="1" applyProtection="1">
      <alignment horizontal="center" vertical="center"/>
      <protection locked="0"/>
    </xf>
    <xf numFmtId="0" fontId="67" fillId="2" borderId="0" xfId="2" applyFont="1" applyFill="1" applyAlignment="1">
      <alignment horizontal="center" vertical="center"/>
    </xf>
    <xf numFmtId="0" fontId="66" fillId="2" borderId="0" xfId="0" applyFont="1" applyFill="1" applyAlignment="1" applyProtection="1">
      <alignment horizontal="left" vertical="center"/>
      <protection locked="0"/>
    </xf>
    <xf numFmtId="14" fontId="33" fillId="2" borderId="0" xfId="0" applyNumberFormat="1" applyFont="1" applyFill="1" applyAlignment="1" applyProtection="1">
      <alignment horizontal="left" vertical="center"/>
      <protection locked="0"/>
    </xf>
    <xf numFmtId="14" fontId="44" fillId="2" borderId="0" xfId="0" applyNumberFormat="1" applyFont="1" applyFill="1" applyAlignment="1" applyProtection="1">
      <alignment horizontal="left" vertical="center"/>
      <protection locked="0"/>
    </xf>
    <xf numFmtId="0" fontId="66" fillId="0" borderId="42" xfId="0" applyFont="1" applyBorder="1" applyAlignment="1" applyProtection="1">
      <alignment horizontal="left" vertical="center"/>
      <protection locked="0"/>
    </xf>
    <xf numFmtId="0" fontId="66" fillId="2" borderId="42" xfId="0" applyFont="1" applyFill="1" applyBorder="1" applyAlignment="1">
      <alignment horizontal="center" vertical="center"/>
    </xf>
    <xf numFmtId="0" fontId="66" fillId="0" borderId="42" xfId="0" applyFont="1" applyBorder="1" applyAlignment="1" applyProtection="1">
      <alignment horizontal="left" vertical="center" wrapText="1"/>
      <protection locked="0"/>
    </xf>
    <xf numFmtId="0" fontId="66" fillId="0" borderId="42" xfId="0" applyFont="1" applyBorder="1" applyAlignment="1">
      <alignment horizontal="left" vertical="center"/>
    </xf>
    <xf numFmtId="164" fontId="66" fillId="0" borderId="42" xfId="0" applyNumberFormat="1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59" fillId="0" borderId="42" xfId="0" applyFont="1" applyBorder="1" applyAlignment="1">
      <alignment horizontal="center" vertical="center"/>
    </xf>
    <xf numFmtId="14" fontId="66" fillId="0" borderId="42" xfId="0" applyNumberFormat="1" applyFont="1" applyBorder="1" applyAlignment="1">
      <alignment horizontal="center" vertical="center"/>
    </xf>
    <xf numFmtId="14" fontId="66" fillId="2" borderId="42" xfId="0" applyNumberFormat="1" applyFont="1" applyFill="1" applyBorder="1" applyAlignment="1">
      <alignment horizontal="center" vertical="center"/>
    </xf>
    <xf numFmtId="0" fontId="66" fillId="0" borderId="42" xfId="0" applyFont="1" applyBorder="1" applyAlignment="1" applyProtection="1">
      <alignment horizontal="center" vertical="center"/>
      <protection locked="0"/>
    </xf>
    <xf numFmtId="14" fontId="66" fillId="0" borderId="42" xfId="0" applyNumberFormat="1" applyFont="1" applyBorder="1" applyAlignment="1" applyProtection="1">
      <alignment horizontal="left" vertical="center"/>
      <protection locked="0"/>
    </xf>
    <xf numFmtId="0" fontId="68" fillId="0" borderId="0" xfId="2" applyFont="1"/>
    <xf numFmtId="0" fontId="66" fillId="0" borderId="0" xfId="0" applyFont="1" applyAlignment="1" applyProtection="1">
      <alignment horizontal="left" vertical="center"/>
      <protection locked="0"/>
    </xf>
    <xf numFmtId="0" fontId="33" fillId="0" borderId="0" xfId="0" applyFont="1" applyAlignment="1" applyProtection="1">
      <alignment horizontal="left" vertical="center" wrapText="1"/>
      <protection locked="0"/>
    </xf>
    <xf numFmtId="0" fontId="44" fillId="0" borderId="0" xfId="0" applyFont="1" applyAlignment="1" applyProtection="1">
      <alignment horizontal="center"/>
      <protection locked="0"/>
    </xf>
    <xf numFmtId="14" fontId="32" fillId="0" borderId="32" xfId="0" applyNumberFormat="1" applyFont="1" applyBorder="1" applyAlignment="1" applyProtection="1">
      <alignment horizontal="center" vertical="center"/>
      <protection locked="0"/>
    </xf>
    <xf numFmtId="0" fontId="24" fillId="2" borderId="32" xfId="0" applyFont="1" applyFill="1" applyBorder="1" applyAlignment="1" applyProtection="1">
      <alignment horizontal="left" vertical="center"/>
      <protection locked="0"/>
    </xf>
    <xf numFmtId="0" fontId="24" fillId="2" borderId="32" xfId="0" applyFont="1" applyFill="1" applyBorder="1" applyAlignment="1">
      <alignment horizontal="left" vertical="center"/>
    </xf>
    <xf numFmtId="0" fontId="14" fillId="2" borderId="0" xfId="2" applyFont="1" applyFill="1" applyAlignment="1">
      <alignment horizontal="center" vertical="center"/>
    </xf>
    <xf numFmtId="0" fontId="14" fillId="2" borderId="32" xfId="2" applyFont="1" applyFill="1" applyBorder="1" applyAlignment="1">
      <alignment horizontal="center" vertical="center"/>
    </xf>
    <xf numFmtId="0" fontId="14" fillId="2" borderId="0" xfId="2" applyFont="1" applyFill="1" applyBorder="1" applyAlignment="1">
      <alignment horizontal="center" vertical="center"/>
    </xf>
    <xf numFmtId="0" fontId="24" fillId="2" borderId="32" xfId="0" applyFont="1" applyFill="1" applyBorder="1" applyAlignment="1" applyProtection="1">
      <alignment horizontal="left" vertical="center" wrapText="1"/>
      <protection locked="0"/>
    </xf>
    <xf numFmtId="0" fontId="24" fillId="2" borderId="32" xfId="0" applyFont="1" applyFill="1" applyBorder="1" applyAlignment="1" applyProtection="1">
      <alignment horizontal="center" vertical="center" wrapText="1"/>
      <protection locked="0"/>
    </xf>
    <xf numFmtId="0" fontId="24" fillId="2" borderId="34" xfId="0" applyFont="1" applyFill="1" applyBorder="1" applyAlignment="1" applyProtection="1">
      <alignment horizontal="left" vertical="center"/>
      <protection locked="0"/>
    </xf>
    <xf numFmtId="0" fontId="24" fillId="2" borderId="33" xfId="0" applyFont="1" applyFill="1" applyBorder="1" applyAlignment="1" applyProtection="1">
      <alignment horizontal="center" vertical="center"/>
      <protection locked="0"/>
    </xf>
    <xf numFmtId="0" fontId="14" fillId="2" borderId="0" xfId="2" applyFont="1" applyFill="1" applyBorder="1"/>
    <xf numFmtId="0" fontId="24" fillId="2" borderId="34" xfId="0" applyFont="1" applyFill="1" applyBorder="1" applyAlignment="1" applyProtection="1">
      <alignment horizontal="left" vertical="center" wrapText="1"/>
      <protection locked="0"/>
    </xf>
    <xf numFmtId="0" fontId="24" fillId="2" borderId="5" xfId="0" applyFont="1" applyFill="1" applyBorder="1" applyAlignment="1" applyProtection="1">
      <alignment horizontal="left" vertical="center"/>
      <protection locked="0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32" fillId="12" borderId="63" xfId="0" applyFont="1" applyFill="1" applyBorder="1" applyAlignment="1" applyProtection="1">
      <alignment horizontal="center" vertical="center"/>
      <protection locked="0"/>
    </xf>
    <xf numFmtId="0" fontId="59" fillId="2" borderId="1" xfId="0" applyFont="1" applyFill="1" applyBorder="1" applyAlignment="1" applyProtection="1">
      <alignment horizontal="center" vertical="center" wrapText="1"/>
      <protection locked="0"/>
    </xf>
    <xf numFmtId="164" fontId="60" fillId="2" borderId="1" xfId="0" applyNumberFormat="1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 wrapText="1"/>
    </xf>
    <xf numFmtId="14" fontId="60" fillId="2" borderId="3" xfId="0" applyNumberFormat="1" applyFont="1" applyFill="1" applyBorder="1" applyAlignment="1">
      <alignment horizontal="center" vertical="center" wrapText="1"/>
    </xf>
    <xf numFmtId="0" fontId="61" fillId="2" borderId="0" xfId="2" applyFont="1" applyFill="1"/>
    <xf numFmtId="0" fontId="59" fillId="2" borderId="12" xfId="0" applyFont="1" applyFill="1" applyBorder="1" applyAlignment="1" applyProtection="1">
      <alignment horizontal="center" vertical="center"/>
      <protection locked="0"/>
    </xf>
    <xf numFmtId="14" fontId="59" fillId="2" borderId="1" xfId="0" applyNumberFormat="1" applyFont="1" applyFill="1" applyBorder="1" applyAlignment="1" applyProtection="1">
      <alignment horizontal="left" vertical="center"/>
      <protection locked="0"/>
    </xf>
    <xf numFmtId="0" fontId="69" fillId="2" borderId="0" xfId="2" applyFont="1" applyFill="1"/>
    <xf numFmtId="0" fontId="59" fillId="2" borderId="32" xfId="0" applyFont="1" applyFill="1" applyBorder="1" applyAlignment="1" applyProtection="1">
      <alignment horizontal="left" vertical="center"/>
      <protection locked="0"/>
    </xf>
    <xf numFmtId="0" fontId="59" fillId="2" borderId="32" xfId="0" applyFont="1" applyFill="1" applyBorder="1" applyAlignment="1" applyProtection="1">
      <alignment horizontal="center" vertical="center"/>
      <protection locked="0"/>
    </xf>
    <xf numFmtId="0" fontId="59" fillId="2" borderId="32" xfId="0" applyFont="1" applyFill="1" applyBorder="1" applyAlignment="1">
      <alignment horizontal="left" vertical="center"/>
    </xf>
    <xf numFmtId="164" fontId="59" fillId="2" borderId="32" xfId="0" applyNumberFormat="1" applyFont="1" applyFill="1" applyBorder="1" applyAlignment="1">
      <alignment horizontal="center" vertical="center"/>
    </xf>
    <xf numFmtId="0" fontId="59" fillId="2" borderId="32" xfId="0" applyFont="1" applyFill="1" applyBorder="1" applyAlignment="1">
      <alignment horizontal="center" vertical="center"/>
    </xf>
    <xf numFmtId="14" fontId="59" fillId="2" borderId="32" xfId="0" applyNumberFormat="1" applyFont="1" applyFill="1" applyBorder="1" applyAlignment="1">
      <alignment horizontal="center" vertical="center"/>
    </xf>
    <xf numFmtId="14" fontId="59" fillId="2" borderId="32" xfId="0" applyNumberFormat="1" applyFont="1" applyFill="1" applyBorder="1" applyAlignment="1" applyProtection="1">
      <alignment horizontal="center" vertical="center"/>
      <protection locked="0"/>
    </xf>
    <xf numFmtId="14" fontId="59" fillId="2" borderId="0" xfId="0" applyNumberFormat="1" applyFont="1" applyFill="1" applyAlignment="1" applyProtection="1">
      <alignment horizontal="left" vertical="center"/>
      <protection locked="0"/>
    </xf>
    <xf numFmtId="0" fontId="24" fillId="2" borderId="48" xfId="0" applyFont="1" applyFill="1" applyBorder="1" applyAlignment="1" applyProtection="1">
      <alignment horizontal="left" vertical="center"/>
      <protection locked="0"/>
    </xf>
    <xf numFmtId="0" fontId="24" fillId="0" borderId="33" xfId="0" applyFont="1" applyBorder="1" applyAlignment="1">
      <alignment horizontal="left" vertical="center"/>
    </xf>
    <xf numFmtId="0" fontId="24" fillId="2" borderId="63" xfId="0" applyFont="1" applyFill="1" applyBorder="1" applyAlignment="1" applyProtection="1">
      <alignment horizontal="left" vertical="center"/>
      <protection locked="0"/>
    </xf>
    <xf numFmtId="0" fontId="36" fillId="2" borderId="12" xfId="0" applyFont="1" applyFill="1" applyBorder="1" applyAlignment="1" applyProtection="1">
      <alignment horizontal="left" vertical="center"/>
      <protection locked="0"/>
    </xf>
    <xf numFmtId="0" fontId="24" fillId="2" borderId="9" xfId="0" applyFont="1" applyFill="1" applyBorder="1" applyAlignment="1" applyProtection="1">
      <alignment horizontal="left" vertical="center"/>
      <protection locked="0"/>
    </xf>
    <xf numFmtId="0" fontId="52" fillId="2" borderId="0" xfId="0" applyFont="1" applyFill="1" applyAlignment="1" applyProtection="1">
      <alignment horizontal="left" vertical="center"/>
      <protection locked="0"/>
    </xf>
    <xf numFmtId="0" fontId="32" fillId="4" borderId="1" xfId="0" applyFont="1" applyFill="1" applyBorder="1" applyAlignment="1" applyProtection="1">
      <alignment horizontal="center" vertical="center"/>
      <protection locked="0"/>
    </xf>
    <xf numFmtId="14" fontId="31" fillId="2" borderId="0" xfId="0" applyNumberFormat="1" applyFont="1" applyFill="1" applyAlignment="1" applyProtection="1">
      <alignment horizontal="left" vertical="center"/>
      <protection locked="0"/>
    </xf>
    <xf numFmtId="164" fontId="31" fillId="2" borderId="32" xfId="0" applyNumberFormat="1" applyFont="1" applyFill="1" applyBorder="1" applyAlignment="1">
      <alignment horizontal="left" vertical="center"/>
    </xf>
    <xf numFmtId="0" fontId="31" fillId="2" borderId="9" xfId="0" applyFont="1" applyFill="1" applyBorder="1" applyAlignment="1" applyProtection="1">
      <alignment horizontal="left" vertical="center"/>
      <protection locked="0"/>
    </xf>
    <xf numFmtId="14" fontId="31" fillId="2" borderId="9" xfId="0" applyNumberFormat="1" applyFont="1" applyFill="1" applyBorder="1" applyAlignment="1" applyProtection="1">
      <alignment horizontal="left" vertical="center"/>
      <protection locked="0"/>
    </xf>
    <xf numFmtId="0" fontId="7" fillId="2" borderId="9" xfId="2" applyFill="1" applyBorder="1" applyAlignment="1" applyProtection="1">
      <alignment horizontal="left" vertical="center"/>
      <protection locked="0"/>
    </xf>
    <xf numFmtId="14" fontId="42" fillId="2" borderId="32" xfId="0" applyNumberFormat="1" applyFont="1" applyFill="1" applyBorder="1" applyAlignment="1" applyProtection="1">
      <alignment horizontal="center" vertical="center"/>
      <protection locked="0"/>
    </xf>
    <xf numFmtId="0" fontId="27" fillId="2" borderId="9" xfId="2" applyFont="1" applyFill="1" applyBorder="1" applyAlignment="1" applyProtection="1">
      <alignment horizontal="left" vertical="center"/>
      <protection locked="0"/>
    </xf>
    <xf numFmtId="14" fontId="32" fillId="0" borderId="9" xfId="0" applyNumberFormat="1" applyFont="1" applyBorder="1" applyAlignment="1" applyProtection="1">
      <alignment horizontal="left" vertical="center"/>
      <protection locked="0"/>
    </xf>
    <xf numFmtId="0" fontId="7" fillId="0" borderId="9" xfId="2" applyBorder="1"/>
    <xf numFmtId="0" fontId="67" fillId="2" borderId="0" xfId="2" applyFont="1" applyFill="1" applyAlignment="1">
      <alignment horizontal="center"/>
    </xf>
    <xf numFmtId="14" fontId="59" fillId="2" borderId="0" xfId="0" applyNumberFormat="1" applyFont="1" applyFill="1" applyAlignment="1" applyProtection="1">
      <alignment horizontal="center" vertical="center"/>
      <protection locked="0"/>
    </xf>
    <xf numFmtId="0" fontId="59" fillId="2" borderId="0" xfId="0" applyFont="1" applyFill="1" applyAlignment="1" applyProtection="1">
      <alignment horizontal="center" vertical="center"/>
      <protection locked="0"/>
    </xf>
    <xf numFmtId="0" fontId="61" fillId="2" borderId="0" xfId="2" applyFont="1" applyFill="1" applyAlignment="1">
      <alignment horizontal="left" vertical="center"/>
    </xf>
    <xf numFmtId="0" fontId="61" fillId="2" borderId="0" xfId="2" applyFont="1" applyFill="1" applyAlignment="1">
      <alignment horizontal="center" vertical="center"/>
    </xf>
    <xf numFmtId="0" fontId="61" fillId="2" borderId="5" xfId="2" applyFont="1" applyFill="1" applyBorder="1" applyAlignment="1">
      <alignment horizontal="left" vertical="center"/>
    </xf>
    <xf numFmtId="0" fontId="59" fillId="2" borderId="42" xfId="0" applyFont="1" applyFill="1" applyBorder="1" applyAlignment="1" applyProtection="1">
      <alignment horizontal="center" vertical="center"/>
      <protection locked="0"/>
    </xf>
    <xf numFmtId="0" fontId="59" fillId="2" borderId="42" xfId="0" applyFont="1" applyFill="1" applyBorder="1" applyAlignment="1" applyProtection="1">
      <alignment horizontal="left" vertical="center"/>
      <protection locked="0"/>
    </xf>
    <xf numFmtId="0" fontId="59" fillId="2" borderId="42" xfId="0" applyFont="1" applyFill="1" applyBorder="1" applyAlignment="1">
      <alignment horizontal="left" vertical="center"/>
    </xf>
    <xf numFmtId="164" fontId="60" fillId="2" borderId="42" xfId="0" applyNumberFormat="1" applyFont="1" applyFill="1" applyBorder="1" applyAlignment="1">
      <alignment horizontal="center" vertical="center"/>
    </xf>
    <xf numFmtId="0" fontId="60" fillId="2" borderId="42" xfId="0" applyFont="1" applyFill="1" applyBorder="1" applyAlignment="1">
      <alignment horizontal="center" vertical="center"/>
    </xf>
    <xf numFmtId="0" fontId="59" fillId="2" borderId="42" xfId="0" applyFont="1" applyFill="1" applyBorder="1" applyAlignment="1">
      <alignment horizontal="center" vertical="center"/>
    </xf>
    <xf numFmtId="14" fontId="60" fillId="2" borderId="42" xfId="0" applyNumberFormat="1" applyFont="1" applyFill="1" applyBorder="1" applyAlignment="1">
      <alignment horizontal="center" vertical="center"/>
    </xf>
    <xf numFmtId="14" fontId="59" fillId="2" borderId="42" xfId="0" applyNumberFormat="1" applyFont="1" applyFill="1" applyBorder="1" applyAlignment="1" applyProtection="1">
      <alignment horizontal="center" vertical="center"/>
      <protection locked="0"/>
    </xf>
    <xf numFmtId="0" fontId="68" fillId="0" borderId="42" xfId="2" applyFont="1" applyBorder="1"/>
    <xf numFmtId="0" fontId="61" fillId="2" borderId="42" xfId="2" applyFont="1" applyFill="1" applyBorder="1" applyAlignment="1">
      <alignment horizontal="left" vertical="center"/>
    </xf>
    <xf numFmtId="0" fontId="61" fillId="2" borderId="42" xfId="2" applyFont="1" applyFill="1" applyBorder="1" applyAlignment="1">
      <alignment horizontal="center" vertical="center"/>
    </xf>
    <xf numFmtId="0" fontId="60" fillId="2" borderId="0" xfId="0" applyFont="1" applyFill="1" applyAlignment="1" applyProtection="1">
      <alignment horizontal="left" vertical="center"/>
      <protection locked="0"/>
    </xf>
    <xf numFmtId="14" fontId="59" fillId="2" borderId="4" xfId="0" applyNumberFormat="1" applyFont="1" applyFill="1" applyBorder="1" applyAlignment="1" applyProtection="1">
      <alignment horizontal="center" vertical="center"/>
      <protection locked="0"/>
    </xf>
    <xf numFmtId="0" fontId="61" fillId="2" borderId="1" xfId="2" applyFont="1" applyFill="1" applyBorder="1" applyAlignment="1">
      <alignment horizontal="center" vertical="center"/>
    </xf>
    <xf numFmtId="0" fontId="61" fillId="0" borderId="0" xfId="2" applyFont="1" applyAlignment="1">
      <alignment horizontal="center"/>
    </xf>
    <xf numFmtId="0" fontId="59" fillId="4" borderId="4" xfId="0" applyFont="1" applyFill="1" applyBorder="1" applyAlignment="1" applyProtection="1">
      <alignment horizontal="left" vertical="center"/>
      <protection locked="0"/>
    </xf>
    <xf numFmtId="0" fontId="59" fillId="2" borderId="11" xfId="0" applyFont="1" applyFill="1" applyBorder="1" applyAlignment="1" applyProtection="1">
      <alignment horizontal="left" vertical="center"/>
      <protection locked="0"/>
    </xf>
    <xf numFmtId="0" fontId="59" fillId="0" borderId="1" xfId="0" applyFont="1" applyBorder="1" applyAlignment="1" applyProtection="1">
      <alignment horizontal="center" vertical="center"/>
      <protection locked="0"/>
    </xf>
    <xf numFmtId="164" fontId="60" fillId="0" borderId="1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59" fillId="0" borderId="9" xfId="0" applyFont="1" applyBorder="1" applyAlignment="1">
      <alignment horizontal="center" vertical="center"/>
    </xf>
    <xf numFmtId="14" fontId="60" fillId="0" borderId="3" xfId="0" applyNumberFormat="1" applyFont="1" applyBorder="1" applyAlignment="1">
      <alignment horizontal="center" vertical="center"/>
    </xf>
    <xf numFmtId="0" fontId="61" fillId="0" borderId="0" xfId="2" applyFont="1" applyFill="1" applyAlignment="1">
      <alignment horizontal="center"/>
    </xf>
    <xf numFmtId="0" fontId="59" fillId="0" borderId="5" xfId="0" applyFont="1" applyBorder="1" applyAlignment="1" applyProtection="1">
      <alignment horizontal="left" vertical="center"/>
      <protection locked="0"/>
    </xf>
    <xf numFmtId="0" fontId="59" fillId="0" borderId="0" xfId="0" applyFont="1" applyAlignment="1" applyProtection="1">
      <alignment horizontal="center" vertical="center"/>
      <protection locked="0"/>
    </xf>
    <xf numFmtId="0" fontId="61" fillId="0" borderId="0" xfId="2" applyFont="1" applyFill="1" applyAlignment="1"/>
    <xf numFmtId="0" fontId="59" fillId="0" borderId="4" xfId="0" applyFont="1" applyBorder="1" applyAlignment="1" applyProtection="1">
      <alignment horizontal="left" vertical="center"/>
      <protection locked="0"/>
    </xf>
    <xf numFmtId="0" fontId="59" fillId="0" borderId="3" xfId="0" applyFont="1" applyBorder="1" applyAlignment="1" applyProtection="1">
      <alignment horizontal="left" vertical="center"/>
      <protection locked="0"/>
    </xf>
    <xf numFmtId="0" fontId="59" fillId="0" borderId="9" xfId="0" applyFont="1" applyBorder="1" applyAlignment="1" applyProtection="1">
      <alignment horizontal="left" vertical="center"/>
      <protection locked="0"/>
    </xf>
    <xf numFmtId="0" fontId="59" fillId="0" borderId="10" xfId="0" applyFont="1" applyBorder="1" applyAlignment="1" applyProtection="1">
      <alignment horizontal="left" vertical="center"/>
      <protection locked="0"/>
    </xf>
    <xf numFmtId="0" fontId="61" fillId="0" borderId="0" xfId="2" applyFont="1" applyFill="1" applyAlignment="1">
      <alignment horizontal="center" vertical="center"/>
    </xf>
    <xf numFmtId="0" fontId="44" fillId="2" borderId="11" xfId="0" applyFont="1" applyFill="1" applyBorder="1" applyAlignment="1" applyProtection="1">
      <alignment horizontal="left" vertical="center"/>
      <protection locked="0"/>
    </xf>
    <xf numFmtId="0" fontId="36" fillId="2" borderId="33" xfId="0" applyFont="1" applyFill="1" applyBorder="1" applyAlignment="1" applyProtection="1">
      <alignment horizontal="center" vertical="center"/>
      <protection locked="0"/>
    </xf>
    <xf numFmtId="0" fontId="36" fillId="2" borderId="63" xfId="0" applyFont="1" applyFill="1" applyBorder="1" applyAlignment="1" applyProtection="1">
      <alignment horizontal="center"/>
      <protection locked="0"/>
    </xf>
    <xf numFmtId="14" fontId="36" fillId="2" borderId="63" xfId="0" applyNumberFormat="1" applyFont="1" applyFill="1" applyBorder="1" applyAlignment="1" applyProtection="1">
      <alignment horizontal="center"/>
      <protection locked="0"/>
    </xf>
    <xf numFmtId="0" fontId="51" fillId="2" borderId="63" xfId="2" applyFont="1" applyFill="1" applyBorder="1" applyAlignment="1">
      <alignment horizontal="center"/>
    </xf>
    <xf numFmtId="0" fontId="36" fillId="2" borderId="63" xfId="0" applyFont="1" applyFill="1" applyBorder="1" applyAlignment="1" applyProtection="1">
      <alignment horizontal="center" vertical="center"/>
      <protection locked="0"/>
    </xf>
    <xf numFmtId="14" fontId="36" fillId="2" borderId="63" xfId="0" applyNumberFormat="1" applyFont="1" applyFill="1" applyBorder="1" applyAlignment="1" applyProtection="1">
      <alignment horizontal="center" vertical="center"/>
      <protection locked="0"/>
    </xf>
    <xf numFmtId="0" fontId="36" fillId="2" borderId="38" xfId="0" applyFont="1" applyFill="1" applyBorder="1" applyAlignment="1" applyProtection="1">
      <alignment horizontal="center" vertical="center"/>
      <protection locked="0"/>
    </xf>
    <xf numFmtId="0" fontId="36" fillId="0" borderId="9" xfId="0" applyFont="1" applyBorder="1" applyAlignment="1" applyProtection="1">
      <alignment horizontal="left" vertical="center"/>
      <protection locked="0"/>
    </xf>
    <xf numFmtId="14" fontId="36" fillId="2" borderId="9" xfId="0" applyNumberFormat="1" applyFont="1" applyFill="1" applyBorder="1" applyAlignment="1" applyProtection="1">
      <alignment horizontal="left" vertical="center"/>
      <protection locked="0"/>
    </xf>
    <xf numFmtId="0" fontId="59" fillId="0" borderId="1" xfId="0" applyFont="1" applyBorder="1" applyAlignment="1" applyProtection="1">
      <alignment vertical="center"/>
      <protection locked="0"/>
    </xf>
    <xf numFmtId="164" fontId="60" fillId="4" borderId="1" xfId="0" applyNumberFormat="1" applyFont="1" applyFill="1" applyBorder="1" applyAlignment="1">
      <alignment horizontal="center" vertical="center"/>
    </xf>
    <xf numFmtId="14" fontId="60" fillId="4" borderId="3" xfId="0" applyNumberFormat="1" applyFont="1" applyFill="1" applyBorder="1" applyAlignment="1">
      <alignment horizontal="center" vertical="center"/>
    </xf>
    <xf numFmtId="0" fontId="70" fillId="0" borderId="0" xfId="0" applyFont="1"/>
    <xf numFmtId="0" fontId="70" fillId="0" borderId="57" xfId="0" applyFont="1" applyBorder="1"/>
    <xf numFmtId="0" fontId="32" fillId="0" borderId="11" xfId="0" applyFont="1" applyBorder="1" applyAlignment="1" applyProtection="1">
      <alignment horizontal="left" vertical="center"/>
      <protection locked="0"/>
    </xf>
    <xf numFmtId="0" fontId="32" fillId="0" borderId="64" xfId="0" applyFont="1" applyBorder="1" applyAlignment="1" applyProtection="1">
      <alignment horizontal="left" vertical="center"/>
      <protection locked="0"/>
    </xf>
    <xf numFmtId="0" fontId="32" fillId="0" borderId="65" xfId="0" applyFont="1" applyBorder="1" applyAlignment="1" applyProtection="1">
      <alignment horizontal="left" vertical="center"/>
      <protection locked="0"/>
    </xf>
    <xf numFmtId="0" fontId="32" fillId="0" borderId="66" xfId="0" applyFont="1" applyBorder="1" applyAlignment="1" applyProtection="1">
      <alignment horizontal="left" vertical="center"/>
      <protection locked="0"/>
    </xf>
    <xf numFmtId="0" fontId="32" fillId="0" borderId="67" xfId="0" applyFont="1" applyBorder="1" applyAlignment="1" applyProtection="1">
      <alignment horizontal="left" vertical="center"/>
      <protection locked="0"/>
    </xf>
    <xf numFmtId="14" fontId="71" fillId="0" borderId="9" xfId="0" applyNumberFormat="1" applyFont="1" applyBorder="1"/>
    <xf numFmtId="14" fontId="32" fillId="2" borderId="9" xfId="0" applyNumberFormat="1" applyFont="1" applyFill="1" applyBorder="1" applyAlignment="1" applyProtection="1">
      <alignment horizontal="left" vertical="center"/>
      <protection locked="0"/>
    </xf>
    <xf numFmtId="14" fontId="36" fillId="2" borderId="38" xfId="0" applyNumberFormat="1" applyFont="1" applyFill="1" applyBorder="1" applyAlignment="1" applyProtection="1">
      <alignment horizontal="center" vertical="center"/>
      <protection locked="0"/>
    </xf>
    <xf numFmtId="0" fontId="32" fillId="2" borderId="48" xfId="0" applyFont="1" applyFill="1" applyBorder="1" applyAlignment="1" applyProtection="1">
      <alignment horizontal="center" vertical="center"/>
      <protection locked="0"/>
    </xf>
    <xf numFmtId="14" fontId="32" fillId="2" borderId="9" xfId="0" applyNumberFormat="1" applyFont="1" applyFill="1" applyBorder="1" applyAlignment="1" applyProtection="1">
      <alignment horizontal="center" vertical="center"/>
      <protection locked="0"/>
    </xf>
    <xf numFmtId="164" fontId="32" fillId="0" borderId="32" xfId="0" applyNumberFormat="1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14" fontId="32" fillId="0" borderId="32" xfId="0" applyNumberFormat="1" applyFont="1" applyBorder="1" applyAlignment="1">
      <alignment horizontal="center" vertical="center"/>
    </xf>
    <xf numFmtId="0" fontId="31" fillId="11" borderId="10" xfId="0" applyFont="1" applyFill="1" applyBorder="1" applyAlignment="1" applyProtection="1">
      <alignment horizontal="center" vertical="center"/>
      <protection locked="0"/>
    </xf>
    <xf numFmtId="0" fontId="44" fillId="2" borderId="12" xfId="0" applyFont="1" applyFill="1" applyBorder="1" applyAlignment="1" applyProtection="1">
      <alignment vertical="center"/>
      <protection locked="0"/>
    </xf>
    <xf numFmtId="0" fontId="44" fillId="2" borderId="29" xfId="0" applyFont="1" applyFill="1" applyBorder="1" applyAlignment="1" applyProtection="1">
      <alignment horizontal="center" vertical="center"/>
      <protection locked="0"/>
    </xf>
    <xf numFmtId="0" fontId="44" fillId="2" borderId="12" xfId="0" applyFont="1" applyFill="1" applyBorder="1" applyAlignment="1" applyProtection="1">
      <alignment horizontal="left" vertical="center" wrapText="1"/>
      <protection locked="0"/>
    </xf>
    <xf numFmtId="0" fontId="31" fillId="11" borderId="9" xfId="0" applyFont="1" applyFill="1" applyBorder="1" applyAlignment="1" applyProtection="1">
      <alignment horizontal="left" vertical="center" wrapText="1"/>
      <protection locked="0"/>
    </xf>
    <xf numFmtId="0" fontId="29" fillId="2" borderId="43" xfId="0" applyFont="1" applyFill="1" applyBorder="1" applyAlignment="1">
      <alignment horizontal="center" vertical="center" wrapText="1"/>
    </xf>
    <xf numFmtId="0" fontId="29" fillId="0" borderId="0" xfId="0" applyFont="1" applyAlignment="1" applyProtection="1">
      <alignment horizontal="center" vertical="center"/>
      <protection locked="0"/>
    </xf>
    <xf numFmtId="0" fontId="41" fillId="12" borderId="42" xfId="0" applyFont="1" applyFill="1" applyBorder="1" applyAlignment="1" applyProtection="1">
      <alignment horizontal="center" vertical="center" wrapText="1"/>
      <protection locked="0"/>
    </xf>
    <xf numFmtId="0" fontId="44" fillId="2" borderId="48" xfId="0" applyFont="1" applyFill="1" applyBorder="1" applyAlignment="1" applyProtection="1">
      <alignment horizontal="center"/>
      <protection locked="0"/>
    </xf>
    <xf numFmtId="0" fontId="31" fillId="12" borderId="63" xfId="0" applyFont="1" applyFill="1" applyBorder="1" applyAlignment="1">
      <alignment horizontal="center" vertical="center"/>
    </xf>
    <xf numFmtId="0" fontId="31" fillId="0" borderId="38" xfId="0" applyFont="1" applyBorder="1" applyAlignment="1" applyProtection="1">
      <alignment horizontal="center"/>
      <protection locked="0"/>
    </xf>
    <xf numFmtId="0" fontId="44" fillId="2" borderId="9" xfId="0" applyFont="1" applyFill="1" applyBorder="1" applyAlignment="1" applyProtection="1">
      <alignment horizontal="center"/>
      <protection locked="0"/>
    </xf>
    <xf numFmtId="14" fontId="44" fillId="2" borderId="9" xfId="0" applyNumberFormat="1" applyFont="1" applyFill="1" applyBorder="1" applyAlignment="1" applyProtection="1">
      <alignment horizontal="center"/>
      <protection locked="0"/>
    </xf>
    <xf numFmtId="0" fontId="38" fillId="2" borderId="9" xfId="2" applyFont="1" applyFill="1" applyBorder="1"/>
    <xf numFmtId="0" fontId="44" fillId="2" borderId="9" xfId="0" applyFont="1" applyFill="1" applyBorder="1" applyAlignment="1" applyProtection="1">
      <alignment horizontal="left" vertical="center"/>
      <protection locked="0"/>
    </xf>
    <xf numFmtId="14" fontId="44" fillId="2" borderId="9" xfId="0" applyNumberFormat="1" applyFont="1" applyFill="1" applyBorder="1" applyAlignment="1" applyProtection="1">
      <alignment horizontal="left" vertical="center"/>
      <protection locked="0"/>
    </xf>
    <xf numFmtId="0" fontId="32" fillId="2" borderId="65" xfId="0" applyFont="1" applyFill="1" applyBorder="1" applyAlignment="1" applyProtection="1">
      <alignment horizontal="left" vertical="center"/>
      <protection locked="0"/>
    </xf>
    <xf numFmtId="14" fontId="32" fillId="2" borderId="11" xfId="0" applyNumberFormat="1" applyFont="1" applyFill="1" applyBorder="1" applyAlignment="1" applyProtection="1">
      <alignment horizontal="left" vertical="center"/>
      <protection locked="0"/>
    </xf>
    <xf numFmtId="0" fontId="40" fillId="2" borderId="64" xfId="2" applyFont="1" applyFill="1" applyBorder="1"/>
    <xf numFmtId="0" fontId="40" fillId="2" borderId="42" xfId="2" applyFont="1" applyFill="1" applyBorder="1" applyAlignment="1">
      <alignment vertical="center"/>
    </xf>
    <xf numFmtId="0" fontId="33" fillId="2" borderId="65" xfId="0" applyFont="1" applyFill="1" applyBorder="1" applyAlignment="1" applyProtection="1">
      <alignment horizontal="left" vertical="center"/>
      <protection locked="0"/>
    </xf>
    <xf numFmtId="14" fontId="33" fillId="2" borderId="11" xfId="0" applyNumberFormat="1" applyFont="1" applyFill="1" applyBorder="1" applyAlignment="1" applyProtection="1">
      <alignment horizontal="left" vertical="center"/>
      <protection locked="0"/>
    </xf>
    <xf numFmtId="0" fontId="33" fillId="0" borderId="11" xfId="0" applyFont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33" fillId="2" borderId="64" xfId="0" applyFont="1" applyFill="1" applyBorder="1" applyAlignment="1" applyProtection="1">
      <alignment horizontal="left" vertical="center"/>
      <protection locked="0"/>
    </xf>
    <xf numFmtId="14" fontId="33" fillId="0" borderId="11" xfId="0" applyNumberFormat="1" applyFont="1" applyBorder="1" applyAlignment="1" applyProtection="1">
      <alignment horizontal="left" vertical="center"/>
      <protection locked="0"/>
    </xf>
    <xf numFmtId="0" fontId="33" fillId="0" borderId="64" xfId="0" applyFont="1" applyBorder="1" applyAlignment="1" applyProtection="1">
      <alignment horizontal="left" vertical="center"/>
      <protection locked="0"/>
    </xf>
    <xf numFmtId="0" fontId="33" fillId="0" borderId="67" xfId="0" applyFont="1" applyBorder="1" applyAlignment="1" applyProtection="1">
      <alignment horizontal="left" vertical="center"/>
      <protection locked="0"/>
    </xf>
    <xf numFmtId="0" fontId="33" fillId="0" borderId="12" xfId="0" applyFont="1" applyBorder="1" applyAlignment="1" applyProtection="1">
      <alignment horizontal="left" vertical="center"/>
      <protection locked="0"/>
    </xf>
    <xf numFmtId="0" fontId="33" fillId="0" borderId="66" xfId="0" applyFont="1" applyBorder="1" applyAlignment="1" applyProtection="1">
      <alignment horizontal="left" vertical="center"/>
      <protection locked="0"/>
    </xf>
    <xf numFmtId="0" fontId="17" fillId="2" borderId="48" xfId="0" applyFont="1" applyFill="1" applyBorder="1" applyAlignment="1" applyProtection="1">
      <alignment horizontal="center" vertical="center"/>
      <protection locked="0"/>
    </xf>
    <xf numFmtId="0" fontId="17" fillId="2" borderId="63" xfId="0" applyFont="1" applyFill="1" applyBorder="1" applyAlignment="1" applyProtection="1">
      <alignment horizontal="center" vertical="center"/>
      <protection locked="0"/>
    </xf>
    <xf numFmtId="14" fontId="17" fillId="2" borderId="63" xfId="0" applyNumberFormat="1" applyFont="1" applyFill="1" applyBorder="1" applyAlignment="1" applyProtection="1">
      <alignment horizontal="center" vertical="center"/>
      <protection locked="0"/>
    </xf>
    <xf numFmtId="14" fontId="17" fillId="2" borderId="38" xfId="0" applyNumberFormat="1" applyFont="1" applyFill="1" applyBorder="1" applyAlignment="1" applyProtection="1">
      <alignment horizontal="center" vertical="center"/>
      <protection locked="0"/>
    </xf>
    <xf numFmtId="0" fontId="17" fillId="2" borderId="9" xfId="0" applyFont="1" applyFill="1" applyBorder="1" applyAlignment="1" applyProtection="1">
      <alignment horizontal="center" vertical="center"/>
      <protection locked="0"/>
    </xf>
    <xf numFmtId="14" fontId="17" fillId="2" borderId="9" xfId="0" applyNumberFormat="1" applyFont="1" applyFill="1" applyBorder="1" applyAlignment="1" applyProtection="1">
      <alignment horizontal="center" vertical="center"/>
      <protection locked="0"/>
    </xf>
    <xf numFmtId="2" fontId="17" fillId="2" borderId="32" xfId="0" applyNumberFormat="1" applyFont="1" applyFill="1" applyBorder="1" applyAlignment="1">
      <alignment horizontal="center" vertical="center"/>
    </xf>
    <xf numFmtId="0" fontId="27" fillId="2" borderId="0" xfId="2" applyFont="1" applyFill="1" applyBorder="1" applyAlignment="1">
      <alignment horizontal="center"/>
    </xf>
    <xf numFmtId="0" fontId="27" fillId="0" borderId="0" xfId="2" applyFont="1" applyBorder="1" applyAlignment="1">
      <alignment horizontal="center"/>
    </xf>
    <xf numFmtId="14" fontId="17" fillId="2" borderId="48" xfId="0" applyNumberFormat="1" applyFont="1" applyFill="1" applyBorder="1" applyAlignment="1" applyProtection="1">
      <alignment horizontal="center" vertical="center"/>
      <protection locked="0"/>
    </xf>
    <xf numFmtId="0" fontId="24" fillId="2" borderId="63" xfId="0" applyFont="1" applyFill="1" applyBorder="1" applyAlignment="1" applyProtection="1">
      <alignment horizontal="center" vertical="center"/>
      <protection locked="0"/>
    </xf>
    <xf numFmtId="0" fontId="24" fillId="2" borderId="38" xfId="0" applyFont="1" applyFill="1" applyBorder="1" applyAlignment="1" applyProtection="1">
      <alignment horizontal="center" vertical="center"/>
      <protection locked="0"/>
    </xf>
    <xf numFmtId="0" fontId="27" fillId="0" borderId="9" xfId="2" applyFont="1" applyBorder="1" applyAlignment="1">
      <alignment horizontal="center" vertical="center"/>
    </xf>
    <xf numFmtId="0" fontId="29" fillId="2" borderId="9" xfId="0" applyFont="1" applyFill="1" applyBorder="1" applyAlignment="1" applyProtection="1">
      <alignment horizontal="left" vertical="center"/>
      <protection locked="0"/>
    </xf>
    <xf numFmtId="14" fontId="29" fillId="2" borderId="9" xfId="0" applyNumberFormat="1" applyFont="1" applyFill="1" applyBorder="1" applyAlignment="1" applyProtection="1">
      <alignment horizontal="left" vertical="center"/>
      <protection locked="0"/>
    </xf>
    <xf numFmtId="0" fontId="29" fillId="0" borderId="9" xfId="0" applyFont="1" applyBorder="1" applyAlignment="1" applyProtection="1">
      <alignment horizontal="left" vertical="center"/>
      <protection locked="0"/>
    </xf>
    <xf numFmtId="0" fontId="29" fillId="0" borderId="1" xfId="0" applyFont="1" applyBorder="1" applyAlignment="1">
      <alignment horizontal="left" vertical="center"/>
    </xf>
    <xf numFmtId="164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14" fontId="29" fillId="0" borderId="3" xfId="0" applyNumberFormat="1" applyFont="1" applyBorder="1" applyAlignment="1">
      <alignment horizontal="center" vertical="center"/>
    </xf>
    <xf numFmtId="0" fontId="39" fillId="0" borderId="0" xfId="2" applyFont="1" applyFill="1" applyAlignment="1"/>
    <xf numFmtId="0" fontId="29" fillId="0" borderId="1" xfId="0" applyFont="1" applyBorder="1" applyAlignment="1" applyProtection="1">
      <alignment horizontal="center" vertical="center"/>
      <protection locked="0"/>
    </xf>
    <xf numFmtId="0" fontId="18" fillId="2" borderId="26" xfId="0" applyFont="1" applyFill="1" applyBorder="1" applyAlignment="1">
      <alignment horizontal="center" vertical="center" wrapText="1"/>
    </xf>
    <xf numFmtId="0" fontId="17" fillId="2" borderId="40" xfId="0" applyFont="1" applyFill="1" applyBorder="1" applyAlignment="1">
      <alignment horizontal="center" vertical="center"/>
    </xf>
    <xf numFmtId="0" fontId="18" fillId="2" borderId="34" xfId="0" applyFont="1" applyFill="1" applyBorder="1" applyAlignment="1" applyProtection="1">
      <alignment horizontal="center" vertical="center"/>
      <protection locked="0"/>
    </xf>
    <xf numFmtId="0" fontId="17" fillId="2" borderId="34" xfId="0" applyFont="1" applyFill="1" applyBorder="1" applyAlignment="1" applyProtection="1">
      <alignment horizontal="center" vertical="center"/>
      <protection locked="0"/>
    </xf>
    <xf numFmtId="0" fontId="32" fillId="2" borderId="63" xfId="0" applyFont="1" applyFill="1" applyBorder="1" applyAlignment="1" applyProtection="1">
      <alignment horizontal="left" vertical="center" wrapText="1"/>
      <protection locked="0"/>
    </xf>
    <xf numFmtId="0" fontId="32" fillId="2" borderId="63" xfId="0" applyFont="1" applyFill="1" applyBorder="1" applyAlignment="1" applyProtection="1">
      <alignment horizontal="center" vertical="center" wrapText="1"/>
      <protection locked="0"/>
    </xf>
    <xf numFmtId="0" fontId="32" fillId="2" borderId="63" xfId="0" applyFont="1" applyFill="1" applyBorder="1" applyAlignment="1">
      <alignment horizontal="left" vertical="center"/>
    </xf>
    <xf numFmtId="14" fontId="32" fillId="2" borderId="63" xfId="0" applyNumberFormat="1" applyFont="1" applyFill="1" applyBorder="1" applyAlignment="1">
      <alignment horizontal="center" vertical="center" wrapText="1"/>
    </xf>
    <xf numFmtId="14" fontId="32" fillId="2" borderId="63" xfId="0" applyNumberFormat="1" applyFont="1" applyFill="1" applyBorder="1" applyAlignment="1">
      <alignment horizontal="center" vertical="center"/>
    </xf>
    <xf numFmtId="0" fontId="32" fillId="2" borderId="63" xfId="0" applyFont="1" applyFill="1" applyBorder="1" applyAlignment="1" applyProtection="1">
      <alignment horizontal="left" vertical="center"/>
      <protection locked="0"/>
    </xf>
    <xf numFmtId="0" fontId="32" fillId="2" borderId="63" xfId="0" applyFont="1" applyFill="1" applyBorder="1" applyAlignment="1" applyProtection="1">
      <alignment horizontal="center" vertical="center"/>
      <protection locked="0"/>
    </xf>
    <xf numFmtId="14" fontId="31" fillId="0" borderId="32" xfId="0" applyNumberFormat="1" applyFont="1" applyBorder="1" applyAlignment="1" applyProtection="1">
      <alignment horizontal="center"/>
      <protection locked="0"/>
    </xf>
    <xf numFmtId="14" fontId="31" fillId="0" borderId="32" xfId="0" applyNumberFormat="1" applyFont="1" applyBorder="1" applyAlignment="1" applyProtection="1">
      <alignment horizontal="center" vertical="center"/>
      <protection locked="0"/>
    </xf>
    <xf numFmtId="0" fontId="49" fillId="2" borderId="32" xfId="0" applyFont="1" applyFill="1" applyBorder="1" applyAlignment="1" applyProtection="1">
      <alignment horizontal="left" vertical="center"/>
      <protection locked="0"/>
    </xf>
    <xf numFmtId="0" fontId="49" fillId="2" borderId="32" xfId="0" applyFont="1" applyFill="1" applyBorder="1" applyAlignment="1">
      <alignment horizontal="left" vertical="center"/>
    </xf>
    <xf numFmtId="0" fontId="49" fillId="2" borderId="32" xfId="0" applyFont="1" applyFill="1" applyBorder="1" applyAlignment="1">
      <alignment horizontal="center" vertical="center"/>
    </xf>
    <xf numFmtId="14" fontId="49" fillId="2" borderId="32" xfId="0" applyNumberFormat="1" applyFont="1" applyFill="1" applyBorder="1" applyAlignment="1">
      <alignment horizontal="center" vertical="center"/>
    </xf>
    <xf numFmtId="0" fontId="49" fillId="2" borderId="32" xfId="0" applyFont="1" applyFill="1" applyBorder="1" applyAlignment="1" applyProtection="1">
      <alignment horizontal="center" vertical="center"/>
      <protection locked="0"/>
    </xf>
    <xf numFmtId="0" fontId="49" fillId="2" borderId="0" xfId="0" applyFont="1" applyFill="1" applyAlignment="1" applyProtection="1">
      <alignment horizontal="left" vertical="center"/>
      <protection locked="0"/>
    </xf>
    <xf numFmtId="164" fontId="49" fillId="2" borderId="32" xfId="0" applyNumberFormat="1" applyFont="1" applyFill="1" applyBorder="1" applyAlignment="1">
      <alignment horizontal="center" vertical="center"/>
    </xf>
    <xf numFmtId="14" fontId="49" fillId="2" borderId="0" xfId="0" applyNumberFormat="1" applyFont="1" applyFill="1" applyAlignment="1" applyProtection="1">
      <alignment horizontal="left" vertical="center"/>
      <protection locked="0"/>
    </xf>
    <xf numFmtId="14" fontId="49" fillId="2" borderId="38" xfId="0" applyNumberFormat="1" applyFont="1" applyFill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left" vertical="center"/>
      <protection locked="0"/>
    </xf>
    <xf numFmtId="0" fontId="72" fillId="0" borderId="32" xfId="0" applyFont="1" applyBorder="1" applyAlignment="1">
      <alignment horizontal="left" vertical="center"/>
    </xf>
    <xf numFmtId="164" fontId="72" fillId="2" borderId="32" xfId="0" applyNumberFormat="1" applyFont="1" applyFill="1" applyBorder="1" applyAlignment="1">
      <alignment horizontal="center" vertical="center"/>
    </xf>
    <xf numFmtId="0" fontId="72" fillId="2" borderId="32" xfId="0" applyFont="1" applyFill="1" applyBorder="1" applyAlignment="1">
      <alignment horizontal="center" vertical="center"/>
    </xf>
    <xf numFmtId="14" fontId="72" fillId="2" borderId="32" xfId="0" applyNumberFormat="1" applyFont="1" applyFill="1" applyBorder="1" applyAlignment="1">
      <alignment horizontal="center" vertical="center"/>
    </xf>
    <xf numFmtId="0" fontId="72" fillId="0" borderId="32" xfId="0" applyFont="1" applyBorder="1" applyAlignment="1" applyProtection="1">
      <alignment horizontal="center"/>
      <protection locked="0"/>
    </xf>
    <xf numFmtId="14" fontId="72" fillId="0" borderId="32" xfId="0" applyNumberFormat="1" applyFont="1" applyBorder="1" applyAlignment="1" applyProtection="1">
      <alignment horizont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0" xfId="0" applyFont="1" applyAlignment="1" applyProtection="1">
      <alignment horizontal="left" vertical="center"/>
      <protection locked="0"/>
    </xf>
    <xf numFmtId="14" fontId="72" fillId="0" borderId="32" xfId="0" applyNumberFormat="1" applyFont="1" applyBorder="1" applyAlignment="1" applyProtection="1">
      <alignment horizontal="center" vertical="center"/>
      <protection locked="0"/>
    </xf>
    <xf numFmtId="14" fontId="36" fillId="2" borderId="32" xfId="0" applyNumberFormat="1" applyFont="1" applyFill="1" applyBorder="1" applyAlignment="1" applyProtection="1">
      <alignment horizontal="left" vertical="center" wrapText="1"/>
      <protection locked="0"/>
    </xf>
    <xf numFmtId="0" fontId="36" fillId="2" borderId="0" xfId="0" applyFont="1" applyFill="1" applyAlignment="1">
      <alignment horizontal="left" vertical="center"/>
    </xf>
    <xf numFmtId="14" fontId="4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4" fillId="2" borderId="55" xfId="0" applyFont="1" applyFill="1" applyBorder="1" applyAlignment="1" applyProtection="1">
      <alignment horizontal="left" vertical="center" wrapText="1"/>
      <protection locked="0"/>
    </xf>
    <xf numFmtId="0" fontId="44" fillId="0" borderId="0" xfId="0" applyFont="1" applyAlignment="1">
      <alignment horizontal="left" vertical="center"/>
    </xf>
    <xf numFmtId="14" fontId="44" fillId="0" borderId="32" xfId="0" applyNumberFormat="1" applyFont="1" applyBorder="1" applyAlignment="1" applyProtection="1">
      <alignment horizontal="center" vertical="center"/>
      <protection locked="0"/>
    </xf>
    <xf numFmtId="0" fontId="44" fillId="2" borderId="12" xfId="0" applyFont="1" applyFill="1" applyBorder="1" applyAlignment="1" applyProtection="1">
      <alignment horizontal="left" vertical="center"/>
      <protection locked="0"/>
    </xf>
    <xf numFmtId="14" fontId="32" fillId="2" borderId="63" xfId="0" applyNumberFormat="1" applyFont="1" applyFill="1" applyBorder="1" applyAlignment="1" applyProtection="1">
      <alignment horizontal="center" vertical="center"/>
      <protection locked="0"/>
    </xf>
    <xf numFmtId="0" fontId="44" fillId="2" borderId="0" xfId="0" applyFont="1" applyFill="1" applyAlignment="1" applyProtection="1">
      <alignment horizontal="center" vertical="center"/>
      <protection locked="0"/>
    </xf>
    <xf numFmtId="0" fontId="44" fillId="2" borderId="10" xfId="0" applyFont="1" applyFill="1" applyBorder="1" applyAlignment="1" applyProtection="1">
      <alignment horizontal="left" vertical="center"/>
      <protection locked="0"/>
    </xf>
    <xf numFmtId="14" fontId="29" fillId="0" borderId="1" xfId="0" applyNumberFormat="1" applyFont="1" applyBorder="1" applyAlignment="1" applyProtection="1">
      <alignment horizontal="center" vertical="center"/>
      <protection locked="0"/>
    </xf>
    <xf numFmtId="14" fontId="36" fillId="2" borderId="63" xfId="0" applyNumberFormat="1" applyFont="1" applyFill="1" applyBorder="1" applyAlignment="1">
      <alignment horizontal="center" vertical="center" wrapText="1"/>
    </xf>
    <xf numFmtId="14" fontId="36" fillId="2" borderId="63" xfId="0" applyNumberFormat="1" applyFont="1" applyFill="1" applyBorder="1" applyAlignment="1">
      <alignment horizontal="center" vertical="center"/>
    </xf>
    <xf numFmtId="0" fontId="32" fillId="0" borderId="42" xfId="0" applyFont="1" applyBorder="1" applyAlignment="1">
      <alignment horizontal="left" vertical="center"/>
    </xf>
    <xf numFmtId="0" fontId="32" fillId="0" borderId="34" xfId="0" applyFont="1" applyBorder="1" applyAlignment="1" applyProtection="1">
      <alignment horizontal="center" vertical="center"/>
      <protection locked="0"/>
    </xf>
    <xf numFmtId="0" fontId="53" fillId="2" borderId="32" xfId="0" applyFont="1" applyFill="1" applyBorder="1" applyAlignment="1">
      <alignment horizontal="center" vertical="center"/>
    </xf>
    <xf numFmtId="0" fontId="52" fillId="2" borderId="54" xfId="2" applyFont="1" applyFill="1" applyBorder="1" applyAlignment="1"/>
    <xf numFmtId="0" fontId="40" fillId="2" borderId="9" xfId="2" applyFont="1" applyFill="1" applyBorder="1"/>
    <xf numFmtId="0" fontId="32" fillId="2" borderId="58" xfId="0" applyFont="1" applyFill="1" applyBorder="1" applyAlignment="1" applyProtection="1">
      <alignment horizontal="left" vertical="center"/>
      <protection locked="0"/>
    </xf>
    <xf numFmtId="0" fontId="52" fillId="2" borderId="32" xfId="2" applyFont="1" applyFill="1" applyBorder="1" applyAlignment="1">
      <alignment horizontal="left"/>
    </xf>
    <xf numFmtId="0" fontId="52" fillId="2" borderId="48" xfId="2" applyFont="1" applyFill="1" applyBorder="1" applyAlignment="1"/>
    <xf numFmtId="164" fontId="53" fillId="2" borderId="32" xfId="0" applyNumberFormat="1" applyFont="1" applyFill="1" applyBorder="1" applyAlignment="1">
      <alignment horizontal="center" vertical="center"/>
    </xf>
    <xf numFmtId="14" fontId="53" fillId="2" borderId="35" xfId="0" applyNumberFormat="1" applyFont="1" applyFill="1" applyBorder="1" applyAlignment="1">
      <alignment horizontal="center" vertical="center"/>
    </xf>
    <xf numFmtId="14" fontId="32" fillId="2" borderId="32" xfId="0" applyNumberFormat="1" applyFont="1" applyFill="1" applyBorder="1" applyAlignment="1" applyProtection="1">
      <alignment horizontal="left" vertical="center" wrapText="1"/>
      <protection locked="0"/>
    </xf>
    <xf numFmtId="0" fontId="42" fillId="2" borderId="32" xfId="2" applyFont="1" applyFill="1" applyBorder="1" applyAlignment="1">
      <alignment horizontal="left" vertical="center"/>
    </xf>
    <xf numFmtId="0" fontId="42" fillId="2" borderId="32" xfId="2" applyFont="1" applyFill="1" applyBorder="1" applyAlignment="1">
      <alignment vertical="center"/>
    </xf>
    <xf numFmtId="0" fontId="35" fillId="2" borderId="0" xfId="2" applyFont="1" applyFill="1" applyBorder="1"/>
    <xf numFmtId="0" fontId="24" fillId="0" borderId="51" xfId="0" applyFont="1" applyBorder="1" applyAlignment="1">
      <alignment horizontal="center" vertical="center"/>
    </xf>
    <xf numFmtId="14" fontId="24" fillId="0" borderId="51" xfId="0" applyNumberFormat="1" applyFont="1" applyBorder="1" applyAlignment="1">
      <alignment horizontal="center" vertical="center"/>
    </xf>
    <xf numFmtId="14" fontId="24" fillId="0" borderId="0" xfId="0" applyNumberFormat="1" applyFont="1" applyAlignment="1" applyProtection="1">
      <alignment horizontal="left" vertical="center"/>
      <protection locked="0"/>
    </xf>
    <xf numFmtId="0" fontId="73" fillId="2" borderId="1" xfId="0" applyFont="1" applyFill="1" applyBorder="1" applyAlignment="1">
      <alignment horizontal="left" vertical="center"/>
    </xf>
    <xf numFmtId="164" fontId="74" fillId="2" borderId="1" xfId="0" applyNumberFormat="1" applyFont="1" applyFill="1" applyBorder="1" applyAlignment="1">
      <alignment horizontal="center" vertical="center"/>
    </xf>
    <xf numFmtId="0" fontId="74" fillId="2" borderId="1" xfId="0" applyFont="1" applyFill="1" applyBorder="1" applyAlignment="1">
      <alignment horizontal="center" vertical="center"/>
    </xf>
    <xf numFmtId="14" fontId="74" fillId="2" borderId="3" xfId="0" applyNumberFormat="1" applyFont="1" applyFill="1" applyBorder="1" applyAlignment="1">
      <alignment horizontal="center" vertical="center"/>
    </xf>
    <xf numFmtId="0" fontId="73" fillId="2" borderId="4" xfId="0" applyFont="1" applyFill="1" applyBorder="1" applyAlignment="1" applyProtection="1">
      <alignment horizontal="left" vertical="center"/>
      <protection locked="0"/>
    </xf>
    <xf numFmtId="14" fontId="73" fillId="2" borderId="1" xfId="0" applyNumberFormat="1" applyFont="1" applyFill="1" applyBorder="1" applyAlignment="1" applyProtection="1">
      <alignment horizontal="center" vertical="center"/>
      <protection locked="0"/>
    </xf>
    <xf numFmtId="0" fontId="73" fillId="2" borderId="1" xfId="0" applyFont="1" applyFill="1" applyBorder="1" applyAlignment="1" applyProtection="1">
      <alignment horizontal="center" vertical="center"/>
      <protection locked="0"/>
    </xf>
    <xf numFmtId="0" fontId="73" fillId="2" borderId="5" xfId="0" applyFont="1" applyFill="1" applyBorder="1" applyAlignment="1" applyProtection="1">
      <alignment vertical="center"/>
      <protection locked="0"/>
    </xf>
    <xf numFmtId="14" fontId="73" fillId="2" borderId="1" xfId="0" applyNumberFormat="1" applyFont="1" applyFill="1" applyBorder="1" applyAlignment="1" applyProtection="1">
      <alignment horizontal="left" vertical="center"/>
      <protection locked="0"/>
    </xf>
    <xf numFmtId="0" fontId="73" fillId="2" borderId="1" xfId="0" applyFont="1" applyFill="1" applyBorder="1" applyAlignment="1" applyProtection="1">
      <alignment horizontal="left" vertical="center"/>
      <protection locked="0"/>
    </xf>
    <xf numFmtId="0" fontId="73" fillId="2" borderId="5" xfId="0" applyFont="1" applyFill="1" applyBorder="1" applyAlignment="1" applyProtection="1">
      <alignment horizontal="left" vertical="center"/>
      <protection locked="0"/>
    </xf>
    <xf numFmtId="0" fontId="73" fillId="2" borderId="0" xfId="0" applyFont="1" applyFill="1" applyAlignment="1" applyProtection="1">
      <alignment horizontal="left" vertical="center"/>
      <protection locked="0"/>
    </xf>
    <xf numFmtId="14" fontId="33" fillId="0" borderId="12" xfId="0" applyNumberFormat="1" applyFont="1" applyBorder="1" applyAlignment="1" applyProtection="1">
      <alignment horizontal="left" vertical="center"/>
      <protection locked="0"/>
    </xf>
    <xf numFmtId="0" fontId="52" fillId="2" borderId="32" xfId="2" applyFont="1" applyFill="1" applyBorder="1" applyAlignment="1">
      <alignment vertical="center"/>
    </xf>
    <xf numFmtId="14" fontId="32" fillId="0" borderId="42" xfId="0" applyNumberFormat="1" applyFont="1" applyBorder="1" applyAlignment="1" applyProtection="1">
      <alignment horizontal="center" vertical="center"/>
      <protection locked="0"/>
    </xf>
    <xf numFmtId="0" fontId="32" fillId="0" borderId="42" xfId="0" applyFont="1" applyBorder="1" applyAlignment="1" applyProtection="1">
      <alignment horizontal="left" vertical="center"/>
      <protection locked="0"/>
    </xf>
    <xf numFmtId="14" fontId="32" fillId="0" borderId="42" xfId="0" applyNumberFormat="1" applyFont="1" applyBorder="1" applyAlignment="1" applyProtection="1">
      <alignment horizontal="left" vertical="center"/>
      <protection locked="0"/>
    </xf>
    <xf numFmtId="164" fontId="36" fillId="2" borderId="1" xfId="0" applyNumberFormat="1" applyFont="1" applyFill="1" applyBorder="1" applyAlignment="1">
      <alignment horizontal="center" vertical="center" wrapText="1"/>
    </xf>
    <xf numFmtId="164" fontId="54" fillId="2" borderId="32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54" fillId="2" borderId="32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 wrapText="1"/>
    </xf>
    <xf numFmtId="14" fontId="36" fillId="2" borderId="3" xfId="0" applyNumberFormat="1" applyFont="1" applyFill="1" applyBorder="1" applyAlignment="1">
      <alignment horizontal="center" vertical="center" wrapText="1"/>
    </xf>
    <xf numFmtId="14" fontId="54" fillId="2" borderId="32" xfId="0" applyNumberFormat="1" applyFont="1" applyFill="1" applyBorder="1" applyAlignment="1">
      <alignment horizontal="center" vertical="center" wrapText="1"/>
    </xf>
    <xf numFmtId="14" fontId="36" fillId="2" borderId="3" xfId="0" applyNumberFormat="1" applyFont="1" applyFill="1" applyBorder="1" applyAlignment="1">
      <alignment horizontal="center" vertical="center"/>
    </xf>
    <xf numFmtId="14" fontId="54" fillId="2" borderId="32" xfId="0" applyNumberFormat="1" applyFont="1" applyFill="1" applyBorder="1" applyAlignment="1">
      <alignment horizontal="center" vertical="center"/>
    </xf>
    <xf numFmtId="0" fontId="51" fillId="2" borderId="5" xfId="2" applyFont="1" applyFill="1" applyBorder="1"/>
    <xf numFmtId="0" fontId="7" fillId="0" borderId="32" xfId="2" applyBorder="1"/>
    <xf numFmtId="0" fontId="32" fillId="0" borderId="42" xfId="0" applyFont="1" applyBorder="1" applyAlignment="1" applyProtection="1">
      <alignment vertical="center"/>
      <protection locked="0"/>
    </xf>
    <xf numFmtId="14" fontId="32" fillId="0" borderId="42" xfId="0" applyNumberFormat="1" applyFont="1" applyBorder="1" applyAlignment="1">
      <alignment horizontal="left" vertical="center"/>
    </xf>
    <xf numFmtId="14" fontId="32" fillId="2" borderId="42" xfId="0" applyNumberFormat="1" applyFont="1" applyFill="1" applyBorder="1" applyAlignment="1">
      <alignment horizontal="center" vertical="center"/>
    </xf>
    <xf numFmtId="0" fontId="32" fillId="0" borderId="4" xfId="0" applyFont="1" applyBorder="1" applyAlignment="1" applyProtection="1">
      <alignment vertical="center"/>
      <protection locked="0"/>
    </xf>
    <xf numFmtId="164" fontId="53" fillId="2" borderId="5" xfId="0" applyNumberFormat="1" applyFont="1" applyFill="1" applyBorder="1" applyAlignment="1">
      <alignment horizontal="center" vertical="center"/>
    </xf>
    <xf numFmtId="14" fontId="32" fillId="2" borderId="0" xfId="0" applyNumberFormat="1" applyFont="1" applyFill="1" applyAlignment="1">
      <alignment horizontal="center" vertical="center"/>
    </xf>
    <xf numFmtId="0" fontId="44" fillId="2" borderId="68" xfId="0" applyFont="1" applyFill="1" applyBorder="1" applyAlignment="1" applyProtection="1">
      <alignment horizontal="center" vertical="center"/>
      <protection locked="0"/>
    </xf>
    <xf numFmtId="0" fontId="44" fillId="2" borderId="11" xfId="0" applyFont="1" applyFill="1" applyBorder="1" applyAlignment="1" applyProtection="1">
      <alignment horizontal="left" vertical="center" wrapText="1"/>
      <protection locked="0"/>
    </xf>
    <xf numFmtId="0" fontId="32" fillId="0" borderId="9" xfId="0" applyFont="1" applyBorder="1" applyAlignment="1">
      <alignment horizontal="left" vertical="center"/>
    </xf>
    <xf numFmtId="14" fontId="32" fillId="0" borderId="9" xfId="0" applyNumberFormat="1" applyFont="1" applyBorder="1" applyAlignment="1">
      <alignment horizontal="left" vertical="center"/>
    </xf>
    <xf numFmtId="14" fontId="36" fillId="2" borderId="48" xfId="0" applyNumberFormat="1" applyFont="1" applyFill="1" applyBorder="1" applyAlignment="1" applyProtection="1">
      <alignment horizontal="center" vertical="center"/>
      <protection locked="0"/>
    </xf>
    <xf numFmtId="0" fontId="36" fillId="0" borderId="9" xfId="0" applyFont="1" applyBorder="1" applyAlignment="1">
      <alignment horizontal="center" vertical="center"/>
    </xf>
    <xf numFmtId="0" fontId="36" fillId="0" borderId="9" xfId="0" applyFont="1" applyBorder="1" applyAlignment="1" applyProtection="1">
      <alignment horizontal="center" vertical="center"/>
      <protection locked="0"/>
    </xf>
    <xf numFmtId="0" fontId="36" fillId="0" borderId="9" xfId="0" applyFont="1" applyBorder="1" applyAlignment="1">
      <alignment horizontal="left" vertical="center"/>
    </xf>
    <xf numFmtId="0" fontId="32" fillId="2" borderId="6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0" fontId="29" fillId="14" borderId="46" xfId="0" applyFont="1" applyFill="1" applyBorder="1" applyAlignment="1">
      <alignment horizontal="left" vertical="center" wrapText="1"/>
    </xf>
    <xf numFmtId="0" fontId="29" fillId="14" borderId="47" xfId="0" applyFont="1" applyFill="1" applyBorder="1" applyAlignment="1">
      <alignment horizontal="left" vertical="center" wrapText="1"/>
    </xf>
    <xf numFmtId="0" fontId="32" fillId="2" borderId="2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 wrapText="1"/>
    </xf>
    <xf numFmtId="0" fontId="29" fillId="2" borderId="46" xfId="0" applyFont="1" applyFill="1" applyBorder="1" applyAlignment="1">
      <alignment horizontal="center" vertical="center" wrapText="1"/>
    </xf>
    <xf numFmtId="0" fontId="29" fillId="2" borderId="47" xfId="0" applyFont="1" applyFill="1" applyBorder="1" applyAlignment="1">
      <alignment horizontal="left" vertical="center" wrapText="1"/>
    </xf>
    <xf numFmtId="0" fontId="29" fillId="2" borderId="42" xfId="0" applyFont="1" applyFill="1" applyBorder="1" applyAlignment="1">
      <alignment horizontal="left" vertical="center" wrapText="1"/>
    </xf>
    <xf numFmtId="0" fontId="46" fillId="2" borderId="42" xfId="0" applyFont="1" applyFill="1" applyBorder="1" applyAlignment="1">
      <alignment horizontal="center" vertical="center" wrapText="1"/>
    </xf>
    <xf numFmtId="0" fontId="17" fillId="2" borderId="51" xfId="0" applyFont="1" applyFill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14" fontId="28" fillId="14" borderId="46" xfId="0" applyNumberFormat="1" applyFont="1" applyFill="1" applyBorder="1" applyAlignment="1">
      <alignment horizontal="left" vertical="center" wrapText="1"/>
    </xf>
    <xf numFmtId="14" fontId="28" fillId="14" borderId="47" xfId="0" applyNumberFormat="1" applyFont="1" applyFill="1" applyBorder="1" applyAlignment="1">
      <alignment horizontal="left" vertical="center" wrapText="1"/>
    </xf>
    <xf numFmtId="14" fontId="28" fillId="14" borderId="53" xfId="0" applyNumberFormat="1" applyFont="1" applyFill="1" applyBorder="1" applyAlignment="1">
      <alignment horizontal="left" vertical="center" wrapText="1"/>
    </xf>
    <xf numFmtId="0" fontId="18" fillId="2" borderId="40" xfId="0" applyFont="1" applyFill="1" applyBorder="1" applyAlignment="1">
      <alignment horizontal="center" vertical="center"/>
    </xf>
    <xf numFmtId="0" fontId="30" fillId="2" borderId="26" xfId="0" applyFont="1" applyFill="1" applyBorder="1" applyAlignment="1">
      <alignment horizontal="center" vertical="center"/>
    </xf>
    <xf numFmtId="0" fontId="30" fillId="2" borderId="30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29" fillId="2" borderId="46" xfId="0" applyFont="1" applyFill="1" applyBorder="1" applyAlignment="1">
      <alignment horizontal="left" vertical="center" wrapText="1"/>
    </xf>
    <xf numFmtId="0" fontId="49" fillId="2" borderId="26" xfId="0" applyFont="1" applyFill="1" applyBorder="1" applyAlignment="1">
      <alignment horizontal="center" vertical="center"/>
    </xf>
    <xf numFmtId="0" fontId="49" fillId="2" borderId="30" xfId="0" applyFont="1" applyFill="1" applyBorder="1" applyAlignment="1">
      <alignment horizontal="center" vertical="center"/>
    </xf>
    <xf numFmtId="0" fontId="49" fillId="2" borderId="31" xfId="0" applyFont="1" applyFill="1" applyBorder="1" applyAlignment="1">
      <alignment horizontal="center" vertical="center"/>
    </xf>
    <xf numFmtId="0" fontId="49" fillId="2" borderId="49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left" vertical="center"/>
    </xf>
    <xf numFmtId="0" fontId="31" fillId="3" borderId="6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1" fillId="2" borderId="26" xfId="0" applyFont="1" applyFill="1" applyBorder="1" applyAlignment="1">
      <alignment horizontal="center" vertical="center"/>
    </xf>
    <xf numFmtId="0" fontId="31" fillId="2" borderId="30" xfId="0" applyFont="1" applyFill="1" applyBorder="1" applyAlignment="1">
      <alignment horizontal="center" vertical="center"/>
    </xf>
    <xf numFmtId="0" fontId="31" fillId="2" borderId="31" xfId="0" applyFont="1" applyFill="1" applyBorder="1" applyAlignment="1">
      <alignment horizontal="center" vertical="center"/>
    </xf>
    <xf numFmtId="14" fontId="47" fillId="2" borderId="46" xfId="0" applyNumberFormat="1" applyFont="1" applyFill="1" applyBorder="1" applyAlignment="1">
      <alignment horizontal="left" vertical="center" wrapText="1"/>
    </xf>
    <xf numFmtId="0" fontId="47" fillId="2" borderId="47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center" vertical="center"/>
    </xf>
    <xf numFmtId="0" fontId="31" fillId="2" borderId="26" xfId="0" applyFont="1" applyFill="1" applyBorder="1" applyAlignment="1">
      <alignment horizontal="center"/>
    </xf>
    <xf numFmtId="0" fontId="31" fillId="2" borderId="30" xfId="0" applyFont="1" applyFill="1" applyBorder="1" applyAlignment="1">
      <alignment horizontal="center"/>
    </xf>
    <xf numFmtId="0" fontId="31" fillId="2" borderId="31" xfId="0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32" fillId="2" borderId="32" xfId="0" applyFont="1" applyFill="1" applyBorder="1" applyAlignment="1">
      <alignment horizontal="center" vertical="center"/>
    </xf>
    <xf numFmtId="0" fontId="32" fillId="2" borderId="32" xfId="0" applyFont="1" applyFill="1" applyBorder="1" applyAlignment="1">
      <alignment vertical="center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vertical="center"/>
    </xf>
    <xf numFmtId="0" fontId="8" fillId="10" borderId="7" xfId="0" applyFont="1" applyFill="1" applyBorder="1" applyAlignment="1">
      <alignment vertical="center"/>
    </xf>
    <xf numFmtId="0" fontId="8" fillId="10" borderId="8" xfId="0" applyFont="1" applyFill="1" applyBorder="1" applyAlignment="1">
      <alignment vertical="center"/>
    </xf>
    <xf numFmtId="0" fontId="8" fillId="10" borderId="2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Normal 2" xfId="1" xr:uid="{00000000-0005-0000-0000-000002000000}"/>
  </cellStyles>
  <dxfs count="504"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C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70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987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847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477" Type="http://schemas.openxmlformats.org/officeDocument/2006/relationships/hyperlink" Target="pw:\\SRVPW3.pls.planservi.com.br:Projetos\Documents\C0849%20-%20DER\40_Emissao\03_GRD\0-GRDs_Enviadas%20DER\26&#186;MEDI&#199;&#195;O-26-08-2024%20A%2025-09-24\MR.DER-0768_24-SP%20097-Entrega%20Final-C09\" TargetMode="External"/><Relationship Id="rId1684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91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707" Type="http://schemas.openxmlformats.org/officeDocument/2006/relationships/hyperlink" Target="pw:\\SRVPW3.pls.planservi.com.br:Projetos\Documents\C0849%20-%20DER\40_Emissao\03_GRD\0-GRDs_Enviadas%20DER\22&#186;MEDI&#199;&#195;O-26-04-2024%20A%2025-05-24\MR.DER-0647_24\" TargetMode="External"/><Relationship Id="rId914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337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544" Type="http://schemas.openxmlformats.org/officeDocument/2006/relationships/hyperlink" Target="pw:\\SRVPW3.pls.planservi.com.br:Projetos\Documents\C0849%20-%20DER\40_Emissao\03_GRD\0-GRDs_Enviadas%20DER\27&#186;MEDI&#199;&#195;O-26-09-2024%20A%2025-10-24\MR.DER-0795_24-SP%20097-Entrega%20Final-I01\" TargetMode="External"/><Relationship Id="rId1751" Type="http://schemas.openxmlformats.org/officeDocument/2006/relationships/hyperlink" Target="pw:\\SRVPW3.pls.planservi.com.br:Projetos\Documents\C0849%20-%20DER\30_Producao\10-F2&#8211;%20SP%20097%20-%20km%200,00-12,85\06_Pavi\06.00_R031\2024%2024%2004%20SP097-R-031_Revis&#227;oA1_MC-P09.doc" TargetMode="External"/><Relationship Id="rId43" Type="http://schemas.openxmlformats.org/officeDocument/2006/relationships/hyperlink" Target="pw:\\pw.planservi.com.br:PROJETOS\Documents\C0849%20-%20DER\40_Emissao\03_GRD\0-GRDs_Enviadas%20DER\4&#186;MEDI&#199;&#195;O\MR.DER-0134_22\" TargetMode="External"/><Relationship Id="rId1404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1611" Type="http://schemas.openxmlformats.org/officeDocument/2006/relationships/hyperlink" Target="pw:\\SRVPW3.pls.planservi.com.br:Projetos\Documents\C0849%20-%20DER\40_Emissao\03_GRD\0-GRDs_Enviadas%20DER\27&#186;MEDI&#199;&#195;O-26-09-2024%20A%2025-10-24\MR.DER-0803_24-SP%20097-Entrega%20Final-Q02\" TargetMode="External"/><Relationship Id="rId497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2178" Type="http://schemas.openxmlformats.org/officeDocument/2006/relationships/hyperlink" Target="pw:\\SRVPW3.pls.planservi.com.br:Projetos\Documents\C0849%20-%20DER\40_Emissao\03_GRD\0-GRDs_Enviadas%20DER\34&#186;MEDI&#199;&#195;O-26-04-2025%20A%2025-05-25\MR.DER-0980_25\" TargetMode="External"/><Relationship Id="rId2385" Type="http://schemas.openxmlformats.org/officeDocument/2006/relationships/hyperlink" Target="pw:\\SRVPW3.pls.planservi.com.br:Projetos\Documents\C0849%20-%20DER\40_Emissao\03_GRD\0-GRDs_Enviadas%20DER\38&#176;MEDI&#199;&#195;O-26-08-2025%20A%2025-09-25\MR_DER-1218_25\" TargetMode="External"/><Relationship Id="rId357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1194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2038" Type="http://schemas.openxmlformats.org/officeDocument/2006/relationships/hyperlink" Target="pw:\\SRVPW3.pls.planservi.com.br:Projetos\Documents\C0849%20-%20DER\30_Producao\10-F2&#8211;%20SP%20097%20-%20km%200,00-12,85\03_Terrap\03.00_R031\2024%2001%2024-R031_P01-A1.xls" TargetMode="External"/><Relationship Id="rId217" Type="http://schemas.openxmlformats.org/officeDocument/2006/relationships/hyperlink" Target="pw:\\pw.planservi.com.br:PROJETOS\Documents\C0849%20-%20DER\40_Emissao\03_GRD\0-GRDs_Enviadas%20DER\15&#186;MEDI&#199;&#195;O-26-09-23%20A%2025-10-23\MR.DER-0456_23\" TargetMode="External"/><Relationship Id="rId564" Type="http://schemas.openxmlformats.org/officeDocument/2006/relationships/hyperlink" Target="pw:\\SRVPW3.pls.planservi.com.br:Projetos\Documents\C0849%20-%20DER\40_Emissao\03_GRD\0-GRDs_Enviadas%20DER\20&#186;MEDI&#199;&#195;O-26-02-2024%20A%2025-03-24\MR.DER-0582_24-Entrega%20Final\" TargetMode="External"/><Relationship Id="rId771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2245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52" Type="http://schemas.openxmlformats.org/officeDocument/2006/relationships/hyperlink" Target="pw:\\SRVPW3.pls.planservi.com.br:Projetos\Documents\C0849%20-%20DER\40_Emissao\03_GRD\0-GRDs_Enviadas%20DER\40&#186;MEDI&#199;&#195;O-26-10-2025%20A%2025-11-25\MR_DER-1332_25\" TargetMode="External"/><Relationship Id="rId424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31" Type="http://schemas.openxmlformats.org/officeDocument/2006/relationships/hyperlink" Target="pw:\\SRVPW3.pls.planservi.com.br:Projetos\Documents\C0849%20-%20DER\40_Emissao\03_GRD\0-GRDs_Enviadas%20DER\21&#186;MEDI&#199;&#195;O-26-03-2024%20A%2025-04-24\MR.DER-0621_24\" TargetMode="External"/><Relationship Id="rId1054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61" Type="http://schemas.openxmlformats.org/officeDocument/2006/relationships/hyperlink" Target="pw:\\SRVPW3.pls.planservi.com.br:Projetos\Documents\C0849%20-%20DER\40_Emissao\03_GRD\0-GRDs_Enviadas%20DER\26&#186;MEDI&#199;&#195;O-26-08-2024%20A%2025-09-24\MR.DER-0753_24\" TargetMode="External"/><Relationship Id="rId2105" Type="http://schemas.openxmlformats.org/officeDocument/2006/relationships/hyperlink" Target="pw:\\SRVPW3.pls.planservi.com.br:Projetos\Documents\C0849%20-%20DER\30_Producao\10-F2&#8211;%20SP%20097%20-%20km%200,00-12,85\03_Terrap\03.00_R031\2024%2006%2019_R-031_Q07-A2.doc" TargetMode="External"/><Relationship Id="rId2312" Type="http://schemas.openxmlformats.org/officeDocument/2006/relationships/hyperlink" Target="pw:\\SRVPW3.pls.planservi.com.br:Projetos\Documents\C0849%20-%20DER\40_Emissao\03_GRD\0-GRDs_Enviadas%20DER\37&#186;MEDI&#199;&#195;O-26-07-2025%20A%2025-08-25\MR_DER-1131_25\" TargetMode="External"/><Relationship Id="rId1121" Type="http://schemas.openxmlformats.org/officeDocument/2006/relationships/hyperlink" Target="pw:\\SRVPW3.pls.planservi.com.br:Projetos\Documents\C0849%20-%20DER\40_Emissao\03_GRD\0-GRDs_Enviadas%20DER\24&#186;MEDI&#199;&#195;O-26-06-2024%20A%2025-07-24\MR.DER-0715_24\" TargetMode="External"/><Relationship Id="rId1938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81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141" Type="http://schemas.openxmlformats.org/officeDocument/2006/relationships/hyperlink" Target="pw:\\pw.planservi.com.br:PROJETOS\Documents\C0849%20-%20DER\40_Emissao\03_GRD\0-GRDs_Enviadas%20DER\5&#186;MEDI&#199;&#195;O\MR.DER-0230_22\" TargetMode="External"/><Relationship Id="rId7" Type="http://schemas.openxmlformats.org/officeDocument/2006/relationships/hyperlink" Target="pw:\\pw.planservi.com.br:PROJETOS\Documents\C0849%20-%20DER\40_Emissao\03_GRD\0-GRDs_Enviadas%20DER\3&#186;MEDI&#199;&#195;O\MR.DER-0077_22\" TargetMode="External"/><Relationship Id="rId958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588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1795" Type="http://schemas.openxmlformats.org/officeDocument/2006/relationships/hyperlink" Target="pw:\\SRVPW3.pls.planservi.com.br:Projetos\Documents\C0849%20-%20DER\30_Producao\10-F2&#8211;%20SP%20097%20-%20km%200,00-12,85\04_Dren\04.00_R031\2024_09_17_R-031_REVIS&#195;O.doc" TargetMode="External"/><Relationship Id="rId87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818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448" Type="http://schemas.openxmlformats.org/officeDocument/2006/relationships/hyperlink" Target="pw:\\SRVPW3.pls.planservi.com.br:Projetos\Documents\C0849%20-%20DER\40_Emissao\03_GRD\0-GRDs_Enviadas%20DER\26&#186;MEDI&#199;&#195;O-26-08-2024%20A%2025-09-24\MR.DER-0770_24-SP%20097-Entrega%20Final-F03\" TargetMode="External"/><Relationship Id="rId1655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308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862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515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22" Type="http://schemas.openxmlformats.org/officeDocument/2006/relationships/hyperlink" Target="pw:\\SRVPW3.pls.planservi.com.br:Projetos\Documents\C0849%20-%20DER\40_Emissao\03_GRD\0-GRDs_Enviadas%20DER\26&#186;MEDI&#199;&#195;O-26-08-2024%20A%2025-09-24\MR.DER-0774_24-SP%20097-Entrega%20Final-G02\" TargetMode="External"/><Relationship Id="rId14" Type="http://schemas.openxmlformats.org/officeDocument/2006/relationships/hyperlink" Target="pw:\\pw.planservi.com.br:PROJETOS\Documents\C0849%20-%20DER\40_Emissao\03_GRD\0-GRDs_Enviadas%20DER\3&#186;MEDI&#199;&#195;O\MR.DER-0084_22\" TargetMode="External"/><Relationship Id="rId2289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468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75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882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098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2149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56" Type="http://schemas.openxmlformats.org/officeDocument/2006/relationships/hyperlink" Target="pw:\\SRVPW3.pls.planservi.com.br:Projetos\Documents\C0849%20-%20DER\40_Emissao\03_GRD\0-GRDs_Enviadas%20DER\38&#176;MEDI&#199;&#195;O-26-08-2025%20A%2025-09-25\MR_DER-1180_25\" TargetMode="External"/><Relationship Id="rId328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35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742" Type="http://schemas.openxmlformats.org/officeDocument/2006/relationships/hyperlink" Target="pw:\\SRVPW3.pls.planservi.com.br:Projetos\Documents\C0849%20-%20DER\40_Emissao\03_GRD\0-GRDs_Enviadas%20DER\22&#186;MEDI&#199;&#195;O-26-04-2024%20A%2025-05-24\MR.DER-0652_24\" TargetMode="External"/><Relationship Id="rId1165" Type="http://schemas.openxmlformats.org/officeDocument/2006/relationships/hyperlink" Target="pw:\\SRVPW3.pls.planservi.com.br:Projetos\Documents\C0849%20-%20DER\40_Emissao\03_GRD\0-GRDs_Enviadas%20DER\25&#186;MEDI&#199;&#195;O-26-07-2024%20A%2025-08-24\MR.DER-0737_24\" TargetMode="External"/><Relationship Id="rId1372" Type="http://schemas.openxmlformats.org/officeDocument/2006/relationships/hyperlink" Target="pw:\\SRVPW3.pls.planservi.com.br:Projetos\Documents\C0849%20-%20DER\40_Emissao\03_GRD\0-GRDs_Enviadas%20DER\26&#186;MEDI&#199;&#195;O-26-08-2024%20A%2025-09-24\MR.DER-0782_24-SP%20097-Entrega%20Final-L03\" TargetMode="External"/><Relationship Id="rId2009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16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23" Type="http://schemas.openxmlformats.org/officeDocument/2006/relationships/hyperlink" Target="pw:\\SRVPW3.pls.planservi.com.br:Projetos\Documents\C0849%20-%20DER\40_Emissao\03_GRD\0-GRDs_Enviadas%20DER\39&#176;MEDI&#199;&#195;O-26-09-2025%20A%2025-10-25\MR_DER-1296_25\" TargetMode="External"/><Relationship Id="rId602" Type="http://schemas.openxmlformats.org/officeDocument/2006/relationships/hyperlink" Target="pw:\\SRVPW3.pls.planservi.com.br:Projetos\Documents\C0849%20-%20DER\40_Emissao\03_GRD\0-GRDs_Enviadas%20DER\21&#186;MEDI&#199;&#195;O-26-03-2024%20A%2025-04-24\MR.DER-0604_24\" TargetMode="External"/><Relationship Id="rId1025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232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85" Type="http://schemas.openxmlformats.org/officeDocument/2006/relationships/hyperlink" Target="pw:\\pw.planservi.com.br:PROJETOS\Documents\C0849%20-%20DER\40_Emissao\03_GRD\0-GRDs_Enviadas%20DER\7&#186;MEDI&#199;&#195;O\MR.DER-0362_23\" TargetMode="External"/><Relationship Id="rId1909" Type="http://schemas.openxmlformats.org/officeDocument/2006/relationships/hyperlink" Target="pw:\\SRVPW3.pls.planservi.com.br:Projetos\Documents\C0849%20-%20DER\30_Producao\10-F2&#8211;%20SP%20097%20-%20km%200,00-12,85\02_Geom\02.00_R031\2024%2004%2010-R031_F02-F03-F07-F09-A1-A2-A.xls" TargetMode="External"/><Relationship Id="rId392" Type="http://schemas.openxmlformats.org/officeDocument/2006/relationships/hyperlink" Target="pw:\\pw.planservi.com.br:PROJETOS\Documents\C0849%20-%20DER\30_Producao\10-F2&#8211;%20SP%20097%20-%20km%200,00-12,85\05_Geot\05.00_R031\2023%2012%2001%20SP097-R-031_Revis&#227;oC1_e_B1_G14.doc" TargetMode="External"/><Relationship Id="rId2073" Type="http://schemas.openxmlformats.org/officeDocument/2006/relationships/hyperlink" Target="pw:\\SRVPW3.pls.planservi.com.br:Projetos\Documents\C0849%20-%20DER\30_Producao\10-F2&#8211;%20SP%20097%20-%20km%200,00-12,85\03_Terrap\03.00_R031\2024%2007%2005-R-031-Q02%20e%20Q03-A.xls" TargetMode="External"/><Relationship Id="rId2280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52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2140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112" Type="http://schemas.openxmlformats.org/officeDocument/2006/relationships/hyperlink" Target="pw:\\pw.planservi.com.br:PROJETOS\Documents\C0849%20-%20DER\40_Emissao\03_GRD\0-GRDs_Enviadas%20DER\5&#186;MEDI&#199;&#195;O\MR.DER-0192_22\" TargetMode="External"/><Relationship Id="rId1699" Type="http://schemas.openxmlformats.org/officeDocument/2006/relationships/hyperlink" Target="pw:\\SRVPW3.pls.planservi.com.br:Projetos\Documents\C0849%20-%20DER\30_Producao\10-F2&#8211;%20SP%20097%20-%20km%200,00-12,85\05_Geot\05.00_R031\2024.05.31_R-031_G02_B-SP097.doc" TargetMode="External"/><Relationship Id="rId2000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929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559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1766" Type="http://schemas.openxmlformats.org/officeDocument/2006/relationships/hyperlink" Target="pw:\\SRVPW3.pls.planservi.com.br:Projetos\Documents\C0849%20-%20DER\30_Producao\10-F2&#8211;%20SP%20097%20-%20km%200,00-12,85\06_Pavi\06.00_R031\2024%2024%2005%20SP097-R-031_Revis&#227;oA4-P02_P05.doc" TargetMode="External"/><Relationship Id="rId1973" Type="http://schemas.openxmlformats.org/officeDocument/2006/relationships/hyperlink" Target="pw:\\SRVPW3.pls.planservi.com.br:Projetos\Documents\C0849%20-%20DER\30_Producao\10-F2&#8211;%20SP%20097%20-%20km%200,00-12,85\02_Geom\02.00_R031\2024%2005%2027-R031_F07-A.xls" TargetMode="External"/><Relationship Id="rId58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1419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26" Type="http://schemas.openxmlformats.org/officeDocument/2006/relationships/hyperlink" Target="pw:\\SRVPW3.pls.planservi.com.br:Projetos\Documents\C0849%20-%20DER\40_Emissao\03_GRD\0-GRDs_Enviadas%20DER\27&#186;MEDI&#199;&#195;O-26-09-2024%20A%2025-10-24\MR.DER-0817_24-SP%20097-Entrega%20Final-P09\" TargetMode="External"/><Relationship Id="rId1833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900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579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86" Type="http://schemas.openxmlformats.org/officeDocument/2006/relationships/hyperlink" Target="pw:\\SRVPW3.pls.planservi.com.br:Projetos\Documents\C0849%20-%20DER\40_Emissao\03_GRD\0-GRDs_Enviadas%20DER\22&#186;MEDI&#199;&#195;O-26-04-2024%20A%2025-05-24\MR.DER-0679_24\" TargetMode="External"/><Relationship Id="rId993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2467" Type="http://schemas.openxmlformats.org/officeDocument/2006/relationships/hyperlink" Target="pw:\\SRVPW3.pls.planservi.com.br:Projetos\Documents\C0849%20-%20DER\40_Emissao\03_GRD\0-GRDs_Enviadas%20DER\41&#186;MEDI&#199;&#195;O-26-11-2025%20A%2025-12-25\MR_DER-1449_25\" TargetMode="External"/><Relationship Id="rId439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46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1069" Type="http://schemas.openxmlformats.org/officeDocument/2006/relationships/hyperlink" Target="pw:\\SRVPW3.pls.planservi.com.br:Projetos\Documents\C0849%20-%20DER\40_Emissao\03_GRD\0-GRDs_Enviadas%20DER\24&#186;MEDI&#199;&#195;O-26-06-2024%20A%2025-07-24\MR.DER-0723_24\" TargetMode="External"/><Relationship Id="rId1276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483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2327" Type="http://schemas.openxmlformats.org/officeDocument/2006/relationships/hyperlink" Target="pw:\\SRVPW3.pls.planservi.com.br:Projetos\Documents\C0849%20-%20DER\40_Emissao\03_GRD\0-GRDs_Enviadas%20DER\37&#186;MEDI&#199;&#195;O-26-07-2025%20A%2025-08-25\MR_DER-1139_25\" TargetMode="External"/><Relationship Id="rId506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853" Type="http://schemas.openxmlformats.org/officeDocument/2006/relationships/hyperlink" Target="pw:\\SRVPW3.pls.planservi.com.br:Projetos\Documents\C0849%20-%20DER\40_Emissao\03_GRD\0-GRDs_Enviadas%20DER\23&#186;MEDI&#199;&#195;O-26-05-2024%20A%2025-06-24\MR.DER-0690_24-subsitui&#231;&#227;o%20de%20arquivo%20digital\" TargetMode="External"/><Relationship Id="rId1136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690" Type="http://schemas.openxmlformats.org/officeDocument/2006/relationships/hyperlink" Target="pw:\\SRVPW3.pls.planservi.com.br:Projetos\Documents\C0849%20-%20DER\40_Emissao\03_GRD\0-GRDs_Enviadas%20DER\28&#186;MEDI&#199;&#195;O-26-10-2024%20A%2025-11-24\MR.DER-0846_24\" TargetMode="External"/><Relationship Id="rId713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20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343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550" Type="http://schemas.openxmlformats.org/officeDocument/2006/relationships/hyperlink" Target="pw:\\SRVPW3.pls.planservi.com.br:Projetos\Documents\C0849%20-%20DER\40_Emissao\03_GRD\0-GRDs_Enviadas%20DER\27&#186;MEDI&#199;&#195;O-26-09-2024%20A%2025-10-24\MR.DER-0795_24-SP%20097-Entrega%20Final-I01\" TargetMode="External"/><Relationship Id="rId1203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1410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296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2184" Type="http://schemas.openxmlformats.org/officeDocument/2006/relationships/hyperlink" Target="pw:\\SRVPW3.pls.planservi.com.br:Projetos\Documents\C0849%20-%20DER\40_Emissao\03_GRD\0-GRDs_Enviadas%20DER\34&#186;MEDI&#199;&#195;O-26-04-2025%20A%2025-05-25\MR_DER-0989_25\" TargetMode="External"/><Relationship Id="rId2391" Type="http://schemas.openxmlformats.org/officeDocument/2006/relationships/hyperlink" Target="pw:\\SRVPW3.pls.planservi.com.br:Projetos\Documents\C0849%20-%20DER\40_Emissao\03_GRD\0-GRDs_Enviadas%20DER\38&#176;MEDI&#199;&#195;O-26-08-2025%20A%2025-09-25\MR_DER-1231_25\" TargetMode="External"/><Relationship Id="rId156" Type="http://schemas.openxmlformats.org/officeDocument/2006/relationships/hyperlink" Target="pw:\\pw.planservi.com.br:PROJETOS\Documents\C0849%20-%20DER\40_Emissao\03_GRD\0-GRDs_Enviadas%20DER\7&#186;MEDI&#199;&#195;O\MR.DER-0324_23\" TargetMode="External"/><Relationship Id="rId363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70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044" Type="http://schemas.openxmlformats.org/officeDocument/2006/relationships/hyperlink" Target="pw:\\SRVPW3.pls.planservi.com.br:Projetos\Documents\C0849%20-%20DER\30_Producao\10-F2&#8211;%20SP%20097%20-%20km%200,00-12,85\03_Terrap\03.00_R031\2024%2005%2017-R031_P01-A-B1.xls" TargetMode="External"/><Relationship Id="rId2251" Type="http://schemas.openxmlformats.org/officeDocument/2006/relationships/hyperlink" Target="pw:\\SRVPW3.pls.planservi.com.br:Projetos\Documents\C0849%20-%20DER\40_Emissao\03_GRD\0-GRDs_Enviadas%20DER\35&#186;MEDI&#199;&#195;O-26-05-2025%20A%2025-06-25\MR_DER-1040_25\" TargetMode="External"/><Relationship Id="rId223" Type="http://schemas.openxmlformats.org/officeDocument/2006/relationships/hyperlink" Target="pw:\\pw.planservi.com.br:PROJETOS\Documents\C0849%20-%20DER\40_Emissao\03_GRD\0-GRDs_Enviadas%20DER\15&#186;MEDI&#199;&#195;O-26-09-23%20A%2025-10-23\MR.DER-0456_23\" TargetMode="External"/><Relationship Id="rId430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1060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2111" Type="http://schemas.openxmlformats.org/officeDocument/2006/relationships/hyperlink" Target="pw:\\SRVPW3.pls.planservi.com.br:Projetos\Documents\C0849%20-%20DER\40_Emissao\03_GRD\0-GRDs_Enviadas%20DER\29&#186;MEDI&#199;&#195;O-26-11-2024%20A%2025-12-24\MR.DER-0866_24\" TargetMode="External"/><Relationship Id="rId1877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1737" Type="http://schemas.openxmlformats.org/officeDocument/2006/relationships/hyperlink" Target="pw:\\SRVPW3.pls.planservi.com.br:Projetos\Documents\C0849%20-%20DER\30_Producao\10-F2&#8211;%20SP%20097%20-%20km%200,00-12,85\17_Desap\17.00_R031\2024.11.01_R-031_Desapropria&#231;&#227;o_B.doc" TargetMode="External"/><Relationship Id="rId1944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9" Type="http://schemas.openxmlformats.org/officeDocument/2006/relationships/hyperlink" Target="pw:\\pw.planservi.com.br:PROJETOS\Documents\C0849%20-%20DER\40_Emissao\03_GRD\0-GRDs_Enviadas%20DER\4&#186;MEDI&#199;&#195;O\MR.DER-0111_22\" TargetMode="External"/><Relationship Id="rId1804" Type="http://schemas.openxmlformats.org/officeDocument/2006/relationships/hyperlink" Target="pw:\\SRVPW3.pls.planservi.com.br:Projetos\Documents\C0849%20-%20DER\30_Producao\10-F2&#8211;%20SP%20097%20-%20km%200,00-12,85\04_Dren\04.00_R031\2024_09_25_R-031_SUBSTITUI&#199;&#195;O.doc" TargetMode="External"/><Relationship Id="rId897" Type="http://schemas.openxmlformats.org/officeDocument/2006/relationships/hyperlink" Target="pw:\\SRVPW3.pls.planservi.com.br:Projetos\Documents\C0849%20-%20DER\40_Emissao\03_GRD\0-GRDs_Enviadas%20DER\23&#186;MEDI&#199;&#195;O-26-05-2024%20A%2025-06-24\MR.DER-0695_24\" TargetMode="External"/><Relationship Id="rId757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64" Type="http://schemas.openxmlformats.org/officeDocument/2006/relationships/hyperlink" Target="pw:\\SRVPW3.pls.planservi.com.br:Projetos\Documents\C0849%20-%20DER\40_Emissao\03_GRD\0-GRDs_Enviadas%20DER\23&#186;MEDI&#199;&#195;O-26-05-2024%20A%2025-06-24\MR.DER-0704_24\" TargetMode="External"/><Relationship Id="rId1387" Type="http://schemas.openxmlformats.org/officeDocument/2006/relationships/hyperlink" Target="pw:\\SRVPW3.pls.planservi.com.br:Projetos\Documents\C0849%20-%20DER\40_Emissao\03_GRD\0-GRDs_Enviadas%20DER\26&#186;MEDI&#199;&#195;O-26-08-2024%20A%2025-09-24\MR.DER-0778_24-SP%20097-Entrega%20Final-G15\" TargetMode="External"/><Relationship Id="rId1594" Type="http://schemas.openxmlformats.org/officeDocument/2006/relationships/hyperlink" Target="pw:\\SRVPW3.pls.planservi.com.br:Projetos\Documents\C0849%20-%20DER\40_Emissao\03_GRD\0-GRDs_Enviadas%20DER\27&#186;MEDI&#199;&#195;O-26-09-2024%20A%2025-10-24\MR.DER-0802_24-SP%20097-Entrega%20Final-P05\" TargetMode="External"/><Relationship Id="rId2438" Type="http://schemas.openxmlformats.org/officeDocument/2006/relationships/hyperlink" Target="pw:\\SRVPW3.pls.planservi.com.br:Projetos\Documents\C0849%20-%20DER\40_Emissao\03_GRD\0-GRDs_Enviadas%20DER\39&#176;MEDI&#199;&#195;O-26-09-2025%20A%2025-10-25\MR_DER-1316_25\" TargetMode="External"/><Relationship Id="rId93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617" Type="http://schemas.openxmlformats.org/officeDocument/2006/relationships/hyperlink" Target="pw:\\SRVPW3.pls.planservi.com.br:Projetos\Documents\C0849%20-%20DER\40_Emissao\03_GRD\0-GRDs_Enviadas%20DER\21&#186;MEDI&#199;&#195;O-26-03-2024%20A%2025-04-24\MR.DER-0610_24\" TargetMode="External"/><Relationship Id="rId824" Type="http://schemas.openxmlformats.org/officeDocument/2006/relationships/hyperlink" Target="pw:\\SRVPW3.pls.planservi.com.br:Projetos\Documents\C0849%20-%20DER\40_Emissao\03_GRD\0-GRDs_Enviadas%20DER\22&#186;MEDI&#199;&#195;O-26-04-2024%20A%2025-05-24\MR.DER-0688_24-subsitui&#231;&#227;o%20de%20arquivo%20digital\" TargetMode="External"/><Relationship Id="rId1247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54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1661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107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314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21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20" Type="http://schemas.openxmlformats.org/officeDocument/2006/relationships/hyperlink" Target="pw:\\pw.planservi.com.br:PROJETOS\Documents\C0849%20-%20DER\40_Emissao\03_GRD\0-GRDs_Enviadas%20DER\3&#186;MEDI&#199;&#195;O\MR.DER-0088_22\" TargetMode="External"/><Relationship Id="rId2088" Type="http://schemas.openxmlformats.org/officeDocument/2006/relationships/hyperlink" Target="pw:\\SRVPW3.pls.planservi.com.br:Projetos\Documents\C0849%20-%20DER\30_Producao\10-F2&#8211;%20SP%20097%20-%20km%200,00-12,85\03_Terrap\03.00_R031\2024%2010%2004-R-031-Q02-Q03-B-C.xls" TargetMode="External"/><Relationship Id="rId2295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67" Type="http://schemas.openxmlformats.org/officeDocument/2006/relationships/hyperlink" Target="pw:\\pw.planservi.com.br:PROJETOS\Documents\C0849%20-%20DER\40_Emissao\03_GRD\0-GRDs_Enviadas%20DER\15&#186;MEDI&#199;&#195;O-26-09-23%20A%2025-10-23\MR.DER-0460_23\" TargetMode="External"/><Relationship Id="rId474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2155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127" Type="http://schemas.openxmlformats.org/officeDocument/2006/relationships/hyperlink" Target="pw:\\pw.planservi.com.br:PROJETOS\Documents\C0849%20-%20DER\40_Emissao\03_GRD\0-GRDs_Enviadas%20DER\5&#186;MEDI&#199;&#195;O\MR.DER-0226_22\" TargetMode="External"/><Relationship Id="rId681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362" Type="http://schemas.openxmlformats.org/officeDocument/2006/relationships/hyperlink" Target="pw:\\SRVPW3.pls.planservi.com.br:Projetos\Documents\C0849%20-%20DER\40_Emissao\03_GRD\0-GRDs_Enviadas%20DER\38&#176;MEDI&#199;&#195;O-26-08-2025%20A%2025-09-25\MR_DER-1191_25\" TargetMode="External"/><Relationship Id="rId334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41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1171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2015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22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401" Type="http://schemas.openxmlformats.org/officeDocument/2006/relationships/hyperlink" Target="pw:\\pw.planservi.com.br:PROJETOS\Documents\C0849%20-%20DER\40_Emissao\03_GRD\0-GRDs_Enviadas%20DER\17&#186;MEDI&#199;&#195;O-26-10-23%20A%2025-12-23\MR.DER-0498_23\" TargetMode="External"/><Relationship Id="rId1031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988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1848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91" Type="http://schemas.openxmlformats.org/officeDocument/2006/relationships/hyperlink" Target="pw:\\pw.planservi.com.br:PROJETOS\Documents\C0849%20-%20DER\40_Emissao\03_GRD\0-GRDs_Enviadas%20DER\7&#186;MEDI&#199;&#195;O\MR.DER-0362_23\" TargetMode="External"/><Relationship Id="rId1708" Type="http://schemas.openxmlformats.org/officeDocument/2006/relationships/hyperlink" Target="pw:\\SRVPW3.pls.planservi.com.br:Projetos\Documents\C0849%20-%20DER\30_Producao\10-F2&#8211;%20SP%20097%20-%20km%200,00-12,85\05_Geot\05.00_R031\2023.10.20_R-031_10_SP-097_G02,%20G12,%20G14.doc" TargetMode="External"/><Relationship Id="rId1915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868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1498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728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35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358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1565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1772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2409" Type="http://schemas.openxmlformats.org/officeDocument/2006/relationships/hyperlink" Target="pw:\\SRVPW3.pls.planservi.com.br:Projetos\Documents\C0849%20-%20DER\40_Emissao\03_GRD\0-GRDs_Enviadas%20DER\39&#176;MEDI&#199;&#195;O-26-09-2025%20A%2025-10-25\MR_DER-1282_25\" TargetMode="External"/><Relationship Id="rId64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1218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25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32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2199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378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85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92" Type="http://schemas.openxmlformats.org/officeDocument/2006/relationships/hyperlink" Target="pw:\\SRVPW3.pls.planservi.com.br:Projetos\Documents\C0849%20-%20DER\40_Emissao\03_GRD\0-GRDs_Enviadas%20DER\22&#186;MEDI&#199;&#195;O-26-04-2024%20A%2025-05-24\MR.DER-0678_24\" TargetMode="External"/><Relationship Id="rId2059" Type="http://schemas.openxmlformats.org/officeDocument/2006/relationships/hyperlink" Target="pw:\\SRVPW3.pls.planservi.com.br:Projetos\Documents\C0849%20-%20DER\30_Producao\10-F2&#8211;%20SP%20097%20-%20km%200,00-12,85\03_Terrap\03.00_R031\2024%2009%2027-R031_P01-B1-C1.xls" TargetMode="External"/><Relationship Id="rId2266" Type="http://schemas.openxmlformats.org/officeDocument/2006/relationships/hyperlink" Target="pw:\\SRVPW3.pls.planservi.com.br:Projetos\Documents\C0849%20-%20DER\40_Emissao\03_GRD\0-GRDs_Enviadas%20DER\36&#186;MEDI&#199;&#195;O-26-06-2025%20A%2025-07-25\MR_DER-1109_25\" TargetMode="External"/><Relationship Id="rId2473" Type="http://schemas.openxmlformats.org/officeDocument/2006/relationships/hyperlink" Target="pw:\\SRVPW3.pls.planservi.com.br:Projetos\Documents\C0849%20-%20DER\40_Emissao\03_GRD\0-GRDs_Enviadas%20DER\41&#186;MEDI&#199;&#195;O-26-11-2025%20A%2025-12-25\MR_DER-1449_25\" TargetMode="External"/><Relationship Id="rId238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45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52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1075" Type="http://schemas.openxmlformats.org/officeDocument/2006/relationships/hyperlink" Target="pw:\\SRVPW3.pls.planservi.com.br:Projetos\Documents\C0849%20-%20DER\40_Emissao\03_GRD\0-GRDs_Enviadas%20DER\24&#186;MEDI&#199;&#195;O-26-06-2024%20A%2025-07-24\MR.DER-0724_24\" TargetMode="External"/><Relationship Id="rId1282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2126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33" Type="http://schemas.openxmlformats.org/officeDocument/2006/relationships/hyperlink" Target="pw:\\SRVPW3.pls.planservi.com.br:Projetos\Documents\C0849%20-%20DER\40_Emissao\03_GRD\0-GRDs_Enviadas%20DER\38&#176;MEDI&#199;&#195;O-26-08-2025%20A%2025-09-25\MR_DER-1153_25\" TargetMode="External"/><Relationship Id="rId305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512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1142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2400" Type="http://schemas.openxmlformats.org/officeDocument/2006/relationships/hyperlink" Target="pw:\\SRVPW3.pls.planservi.com.br:Projetos\Documents\C0849%20-%20DER\40_Emissao\03_GRD\0-GRDs_Enviadas%20DER\39&#176;MEDI&#199;&#195;O-26-09-2025%20A%2025-10-25\MR_DER-1275_25\" TargetMode="External"/><Relationship Id="rId1002" Type="http://schemas.openxmlformats.org/officeDocument/2006/relationships/hyperlink" Target="pw:\\SRVPW3.pls.planservi.com.br:Projetos\Documents\C0849%20-%20DER\40_Emissao\03_GRD\0-GRDs_Enviadas%20DER\24&#186;MEDI&#199;&#195;O-26-06-2024%20A%2025-07-24\MR.DER-0713_24\" TargetMode="External"/><Relationship Id="rId1959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1819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2190" Type="http://schemas.openxmlformats.org/officeDocument/2006/relationships/hyperlink" Target="pw:\\SRVPW3.pls.planservi.com.br:Projetos\Documents\C0849%20-%20DER\40_Emissao\03_GRD\0-GRDs_Enviadas%20DER\34&#186;MEDI&#199;&#195;O-26-04-2025%20A%2025-05-25\MR_DER-0993_25\" TargetMode="External"/><Relationship Id="rId162" Type="http://schemas.openxmlformats.org/officeDocument/2006/relationships/hyperlink" Target="pw:\\pw.planservi.com.br:PROJETOS\Documents\C0849%20-%20DER\40_Emissao\03_GRD\0-GRDs_Enviadas%20DER\7&#186;MEDI&#199;&#195;O\MR.DER-0324_23\" TargetMode="External"/><Relationship Id="rId2050" Type="http://schemas.openxmlformats.org/officeDocument/2006/relationships/hyperlink" Target="pw:\\SRVPW3.pls.planservi.com.br:Projetos\Documents\C0849%20-%20DER\30_Producao\10-F2&#8211;%20SP%20097%20-%20km%200,00-12,85\03_Terrap\03.00_R031\2024%2005%2017-R031_P01-A-B1.xls" TargetMode="External"/><Relationship Id="rId979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839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469" Type="http://schemas.openxmlformats.org/officeDocument/2006/relationships/hyperlink" Target="pw:\\SRVPW3.pls.planservi.com.br:Projetos\Documents\C0849%20-%20DER\40_Emissao\03_GRD\0-GRDs_Enviadas%20DER\26&#186;MEDI&#199;&#195;O-26-08-2024%20A%2025-09-24\MR.DER-0769_24-SP%20097-Entrega%20Final-F02\" TargetMode="External"/><Relationship Id="rId1676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83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906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329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36" Type="http://schemas.openxmlformats.org/officeDocument/2006/relationships/hyperlink" Target="pw:\\SRVPW3.pls.planservi.com.br:Projetos\Documents\C0849%20-%20DER\40_Emissao\03_GRD\0-GRDs_Enviadas%20DER\27&#186;MEDI&#199;&#195;O-26-09-2024%20A%2025-10-24\MR.DER-0789_24-SP%20097\" TargetMode="External"/><Relationship Id="rId1743" Type="http://schemas.openxmlformats.org/officeDocument/2006/relationships/hyperlink" Target="pw:\\SRVPW3.pls.planservi.com.br:Projetos\Documents\C0849%20-%20DER\30_Producao\10-F2&#8211;%20SP%20097%20-%20km%200,00-12,85\06_Pavi\06.00_R031\2024%2025%2006%20SP097-R-031_Revis&#227;o_MC-P09.doc" TargetMode="External"/><Relationship Id="rId1950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35" Type="http://schemas.openxmlformats.org/officeDocument/2006/relationships/hyperlink" Target="pw:\\pw.planservi.com.br:PROJETOS\Documents\C0849%20-%20DER\30_Producao\10-F2&#8211;%20SP%20097%20-%20km%200,00-12,85\05_Geot\05.00_R031\2022%2010%2025-R-031_Relat&#243;rio%20e%20Programa&#231;&#227;o%20de%20Sondagem.doc" TargetMode="External"/><Relationship Id="rId1603" Type="http://schemas.openxmlformats.org/officeDocument/2006/relationships/hyperlink" Target="pw:\\SRVPW3.pls.planservi.com.br:Projetos\Documents\C0849%20-%20DER\40_Emissao\03_GRD\0-GRDs_Enviadas%20DER\27&#186;MEDI&#199;&#195;O-26-09-2024%20A%2025-10-24\MR.DER-0806_24-SP%20097-Entrega%20Final-Q05\" TargetMode="External"/><Relationship Id="rId1810" Type="http://schemas.openxmlformats.org/officeDocument/2006/relationships/hyperlink" Target="pw:\\SRVPW3.pls.planservi.com.br:Projetos\Documents\C0849%20-%20DER\30_Producao\10-F2&#8211;%20SP%20097%20-%20km%200,00-12,85\04_Dren\04.00_R031\2024_10_09_R-031_REVISAO.doc" TargetMode="External"/><Relationship Id="rId489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696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377" Type="http://schemas.openxmlformats.org/officeDocument/2006/relationships/hyperlink" Target="pw:\\SRVPW3.pls.planservi.com.br:Projetos\Documents\C0849%20-%20DER\40_Emissao\03_GRD\0-GRDs_Enviadas%20DER\38&#176;MEDI&#199;&#195;O-26-08-2025%20A%2025-09-25\MR_DER-1218_25\" TargetMode="External"/><Relationship Id="rId349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56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63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1186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93" Type="http://schemas.openxmlformats.org/officeDocument/2006/relationships/hyperlink" Target="pw:\\SRVPW3.pls.planservi.com.br:Projetos\Documents\C0849%20-%20DER\40_Emissao\03_GRD\0-GRDs_Enviadas%20DER\26&#186;MEDI&#199;&#195;O-26-08-2024%20A%2025-09-24\MR.DER-0776\" TargetMode="External"/><Relationship Id="rId2237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44" Type="http://schemas.openxmlformats.org/officeDocument/2006/relationships/hyperlink" Target="pw:\\SRVPW3.pls.planservi.com.br:Projetos\Documents\C0849%20-%20DER\40_Emissao\03_GRD\0-GRDs_Enviadas%20DER\40&#186;MEDI&#199;&#195;O-26-10-2025%20A%2025-11-25\MR_DER-1328_25\" TargetMode="External"/><Relationship Id="rId209" Type="http://schemas.openxmlformats.org/officeDocument/2006/relationships/hyperlink" Target="pw:\\pw.planservi.com.br:PROJETOS\Documents\C0849%20-%20DER\40_Emissao\03_GRD\0-GRDs_Enviadas%20DER\13&#186;MEDI&#199;&#195;O-26-07-23%20A%2025-08-23\MR.DER-0410_23\" TargetMode="External"/><Relationship Id="rId416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970" Type="http://schemas.openxmlformats.org/officeDocument/2006/relationships/hyperlink" Target="pw:\\SRVPW3.pls.planservi.com.br:Projetos\Documents\C0849%20-%20DER\40_Emissao\03_GRD\0-GRDs_Enviadas%20DER\23&#186;MEDI&#199;&#195;O-26-05-2024%20A%2025-06-24\MR.DER-0710_24-substituir%20arquivos\" TargetMode="External"/><Relationship Id="rId1046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53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623" Type="http://schemas.openxmlformats.org/officeDocument/2006/relationships/hyperlink" Target="pw:\\SRVPW3.pls.planservi.com.br:Projetos\Documents\C0849%20-%20DER\40_Emissao\03_GRD\0-GRDs_Enviadas%20DER\21&#186;MEDI&#199;&#195;O-26-03-2024%20A%2025-04-24\MR.DER-0619_24\" TargetMode="External"/><Relationship Id="rId830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460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2304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1113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320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2094" Type="http://schemas.openxmlformats.org/officeDocument/2006/relationships/hyperlink" Target="pw:\\SRVPW3.pls.planservi.com.br:Projetos\Documents\C0849%20-%20DER\30_Producao\10-F2&#8211;%20SP%20097%20-%20km%200,00-12,85\03_Terrap\03.00_R031\2024%2005%2029-R031-Q04-Q05-A2.xls" TargetMode="External"/><Relationship Id="rId273" Type="http://schemas.openxmlformats.org/officeDocument/2006/relationships/hyperlink" Target="pw:\\pw.planservi.com.br:PROJETOS\Documents\C0849%20-%20DER\40_Emissao\03_GRD\0-GRDs_Enviadas%20DER\15&#186;MEDI&#199;&#195;O-26-09-23%20A%2025-10-23\MR.DER-0460_23\" TargetMode="External"/><Relationship Id="rId480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2161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133" Type="http://schemas.openxmlformats.org/officeDocument/2006/relationships/hyperlink" Target="pw:\\pw.planservi.com.br:PROJETOS\Documents\C0849%20-%20DER\40_Emissao\03_GRD\0-GRDs_Enviadas%20DER\5&#186;MEDI&#199;&#195;O\MR.DER-0230_22\" TargetMode="External"/><Relationship Id="rId340" Type="http://schemas.openxmlformats.org/officeDocument/2006/relationships/hyperlink" Target="pw:\\pw.planservi.com.br:PROJETOS\Documents\C0849%20-%20DER\30_Producao\10-F2&#8211;%20SP%20097%20-%20km%200,00-12,85\06_Pavi\06.00_R031\2023%2012%2001%20SP097-R-031_Revis&#227;oA2-P02_P05_P07.doc" TargetMode="External"/><Relationship Id="rId2021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00" Type="http://schemas.openxmlformats.org/officeDocument/2006/relationships/hyperlink" Target="pw:\\pw.planservi.com.br:PROJETOS\Documents\C0849%20-%20DER\30_Producao\10-F2&#8211;%20SP%20097%20-%20km%200,00-12,85\05_Geot\05.00_R031\2023.02.22_R-031_SP-097_G12.doc" TargetMode="External"/><Relationship Id="rId1787" Type="http://schemas.openxmlformats.org/officeDocument/2006/relationships/hyperlink" Target="pw:\\SRVPW3.pls.planservi.com.br:Projetos\Documents\C0849%20-%20DER\30_Producao\10-F2&#8211;%20SP%20097%20-%20km%200,00-12,85\04_Dren\04.00_R031\2024_06_03_R-031_REVIS&#195;O.doc" TargetMode="External"/><Relationship Id="rId1994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79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1647" Type="http://schemas.openxmlformats.org/officeDocument/2006/relationships/hyperlink" Target="pw:\\SRVPW3.pls.planservi.com.br:Projetos\Documents\C0849%20-%20DER\40_Emissao\03_GRD\0-GRDs_Enviadas%20DER\27&#186;MEDI&#199;&#195;O-26-09-2024%20A%2025-10-24\MR.DER-0822_24-SP%20097-Entrega%20Final-H06\" TargetMode="External"/><Relationship Id="rId1854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507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14" Type="http://schemas.openxmlformats.org/officeDocument/2006/relationships/hyperlink" Target="pw:\\SRVPW3.pls.planservi.com.br:Projetos\Documents\C0849%20-%20DER\40_Emissao\03_GRD\0-GRDs_Enviadas%20DER\26&#186;MEDI&#199;&#195;O-26-08-2024%20A%2025-09-24\MR.DER-0777_24-SP%20097-Entrega%20Final-G14\" TargetMode="External"/><Relationship Id="rId1921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1297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667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874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2348" Type="http://schemas.openxmlformats.org/officeDocument/2006/relationships/hyperlink" Target="pw:\\SRVPW3.pls.planservi.com.br:Projetos\Documents\C0849%20-%20DER\40_Emissao\03_GRD\0-GRDs_Enviadas%20DER\38&#176;MEDI&#199;&#195;O-26-08-2025%20A%2025-09-25\MR_DER-1180_25\" TargetMode="External"/><Relationship Id="rId527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734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41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57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64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1571" Type="http://schemas.openxmlformats.org/officeDocument/2006/relationships/hyperlink" Target="pw:\\SRVPW3.pls.planservi.com.br:Projetos\Documents\C0849%20-%20DER\40_Emissao\03_GRD\0-GRDs_Enviadas%20DER\27&#186;MEDI&#199;&#195;O-26-09-2024%20A%2025-10-24\MR.DER-0799_24-SP%20097\" TargetMode="External"/><Relationship Id="rId2208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2415" Type="http://schemas.openxmlformats.org/officeDocument/2006/relationships/hyperlink" Target="pw:\\SRVPW3.pls.planservi.com.br:Projetos\Documents\C0849%20-%20DER\40_Emissao\03_GRD\0-GRDs_Enviadas%20DER\39&#176;MEDI&#199;&#195;O-26-09-2025%20A%2025-10-25\MR_DER-1284_25\" TargetMode="External"/><Relationship Id="rId70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801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017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224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31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529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36" Type="http://schemas.openxmlformats.org/officeDocument/2006/relationships/hyperlink" Target="pw:\\SRVPW3.pls.planservi.com.br:Projetos\Documents\C0849%20-%20DER\30_Producao\10-F2&#8211;%20SP%20097%20-%20km%200,00-12,85\17_Desap\17.00_R031\2024.09.18_R-031_Desapropria&#231;&#227;o_B1.doc" TargetMode="External"/><Relationship Id="rId1943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8" Type="http://schemas.openxmlformats.org/officeDocument/2006/relationships/hyperlink" Target="pw:\\pw.planservi.com.br:PROJETOS\Documents\C0849%20-%20DER\40_Emissao\03_GRD\0-GRDs_Enviadas%20DER\4&#186;MEDI&#199;&#195;O\MR.DER-0111_22\" TargetMode="External"/><Relationship Id="rId1803" Type="http://schemas.openxmlformats.org/officeDocument/2006/relationships/hyperlink" Target="pw:\\SRVPW3.pls.planservi.com.br:Projetos\Documents\C0849%20-%20DER\30_Producao\10-F2&#8211;%20SP%20097%20-%20km%200,00-12,85\04_Dren\04.00_R031\2024_09_25_R-031_SUBSTITUI&#199;&#195;O.doc" TargetMode="External"/><Relationship Id="rId177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384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91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065" Type="http://schemas.openxmlformats.org/officeDocument/2006/relationships/hyperlink" Target="pw:\\SRVPW3.pls.planservi.com.br:Projetos\Documents\C0849%20-%20DER\30_Producao\10-F2&#8211;%20SP%20097%20-%20km%200,00-12,85\03_Terrap\03.00_R031\2024%2010%2009-R031_P01-B-C.xls" TargetMode="External"/><Relationship Id="rId2272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44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689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896" Type="http://schemas.openxmlformats.org/officeDocument/2006/relationships/hyperlink" Target="pw:\\SRVPW3.pls.planservi.com.br:Projetos\Documents\C0849%20-%20DER\40_Emissao\03_GRD\0-GRDs_Enviadas%20DER\23&#186;MEDI&#199;&#195;O-26-05-2024%20A%2025-06-24\MR.DER-0695_24\" TargetMode="External"/><Relationship Id="rId1081" Type="http://schemas.openxmlformats.org/officeDocument/2006/relationships/hyperlink" Target="pw:\\SRVPW3.pls.planservi.com.br:Projetos\Documents\C0849%20-%20DER\40_Emissao\03_GRD\0-GRDs_Enviadas%20DER\24&#186;MEDI&#199;&#195;O-26-06-2024%20A%2025-07-24\MR.DER-0717_24\" TargetMode="External"/><Relationship Id="rId451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549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56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1179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86" Type="http://schemas.openxmlformats.org/officeDocument/2006/relationships/hyperlink" Target="pw:\\SRVPW3.pls.planservi.com.br:Projetos\Documents\C0849%20-%20DER\40_Emissao\03_GRD\0-GRDs_Enviadas%20DER\26&#186;MEDI&#199;&#195;O-26-08-2024%20A%2025-09-24\MR.DER-0778_24-SP%20097-Entrega%20Final-G15\" TargetMode="External"/><Relationship Id="rId1593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2132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437" Type="http://schemas.openxmlformats.org/officeDocument/2006/relationships/hyperlink" Target="pw:\\SRVPW3.pls.planservi.com.br:Projetos\Documents\C0849%20-%20DER\40_Emissao\03_GRD\0-GRDs_Enviadas%20DER\39&#176;MEDI&#199;&#195;O-26-09-2025%20A%2025-10-25\MR_DER-1315_25\" TargetMode="External"/><Relationship Id="rId104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311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409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963" Type="http://schemas.openxmlformats.org/officeDocument/2006/relationships/hyperlink" Target="pw:\\SRVPW3.pls.planservi.com.br:Projetos\Documents\C0849%20-%20DER\40_Emissao\03_GRD\0-GRDs_Enviadas%20DER\23&#186;MEDI&#199;&#195;O-26-05-2024%20A%2025-06-24\MR.DER-0706_24\" TargetMode="External"/><Relationship Id="rId1039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46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898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92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616" Type="http://schemas.openxmlformats.org/officeDocument/2006/relationships/hyperlink" Target="pw:\\SRVPW3.pls.planservi.com.br:Projetos\Documents\C0849%20-%20DER\40_Emissao\03_GRD\0-GRDs_Enviadas%20DER\21&#186;MEDI&#199;&#195;O-26-03-2024%20A%2025-04-24\MR.DER-0610_24\" TargetMode="External"/><Relationship Id="rId823" Type="http://schemas.openxmlformats.org/officeDocument/2006/relationships/hyperlink" Target="pw:\\SRVPW3.pls.planservi.com.br:Projetos\Documents\C0849%20-%20DER\40_Emissao\03_GRD\0-GRDs_Enviadas%20DER\22&#186;MEDI&#199;&#195;O-26-04-2024%20A%2025-05-24\MR.DER-0688_24-subsitui&#231;&#227;o%20de%20arquivo%20digital\" TargetMode="External"/><Relationship Id="rId1453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1660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758" Type="http://schemas.openxmlformats.org/officeDocument/2006/relationships/hyperlink" Target="pw:\\SRVPW3.pls.planservi.com.br:Projetos\Documents\C0849%20-%20DER\30_Producao\10-F2&#8211;%20SP%20097%20-%20km%200,00-12,85\06_Pavi\06.00_R031\2024%2018%2004%20SP097-R-031_Revis&#227;oA3_MC-P09.doc" TargetMode="External"/><Relationship Id="rId1106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313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20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965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1618" Type="http://schemas.openxmlformats.org/officeDocument/2006/relationships/hyperlink" Target="pw:\\SRVPW3.pls.planservi.com.br:Projetos\Documents\C0849%20-%20DER\40_Emissao\03_GRD\0-GRDs_Enviadas%20DER\27&#186;MEDI&#199;&#195;O-26-09-2024%20A%2025-10-24\MR.DER-0816_24-SP%20097-Entrega%20Final-P01\" TargetMode="External"/><Relationship Id="rId1825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99" Type="http://schemas.openxmlformats.org/officeDocument/2006/relationships/hyperlink" Target="pw:\\pw.planservi.com.br:PROJETOS\Documents\C0849%20-%20DER\30_Producao\10-F2&#8211;%20SP%20097%20-%20km%200,00-12,85\05_Geot\05.00_R031\2023.02.22_R-031_SP-097_G12.doc" TargetMode="External"/><Relationship Id="rId2087" Type="http://schemas.openxmlformats.org/officeDocument/2006/relationships/hyperlink" Target="pw:\\SRVPW3.pls.planservi.com.br:Projetos\Documents\C0849%20-%20DER\30_Producao\10-F2&#8211;%20SP%20097%20-%20km%200,00-12,85\03_Terrap\03.00_R031\2024%2010%2004-R-031-Q02-Q03-B-C.xls" TargetMode="External"/><Relationship Id="rId2294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66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73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80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154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61" Type="http://schemas.openxmlformats.org/officeDocument/2006/relationships/hyperlink" Target="pw:\\SRVPW3.pls.planservi.com.br:Projetos\Documents\C0849%20-%20DER\40_Emissao\03_GRD\0-GRDs_Enviadas%20DER\38&#176;MEDI&#199;&#195;O-26-08-2025%20A%2025-09-25\MR_DER-1191_25\" TargetMode="External"/><Relationship Id="rId126" Type="http://schemas.openxmlformats.org/officeDocument/2006/relationships/hyperlink" Target="pw:\\pw.planservi.com.br:PROJETOS\Documents\C0849%20-%20DER\40_Emissao\03_GRD\0-GRDs_Enviadas%20DER\5&#186;MEDI&#199;&#195;O\MR.DER-0226_22\" TargetMode="External"/><Relationship Id="rId333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40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778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85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170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2014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21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59" Type="http://schemas.openxmlformats.org/officeDocument/2006/relationships/hyperlink" Target="pw:\\SRVPW3.pls.planservi.com.br:Projetos\Documents\C0849%20-%20DER\40_Emissao\03_GRD\0-GRDs_Enviadas%20DER\40&#186;MEDI&#199;&#195;O-26-10-2025%20A%2025-11-25\MR_DER-1354_25\" TargetMode="External"/><Relationship Id="rId638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45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030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268" Type="http://schemas.openxmlformats.org/officeDocument/2006/relationships/hyperlink" Target="pw:\\SRVPW3.pls.planservi.com.br:Projetos\Documents\C0849%20-%20DER\40_Emissao\03_GRD\0-GRDs_Enviadas%20DER\26&#186;MEDI&#199;&#195;O-26-08-2024%20A%2025-09-24\MR.DER-0753_24\" TargetMode="External"/><Relationship Id="rId1475" Type="http://schemas.openxmlformats.org/officeDocument/2006/relationships/hyperlink" Target="pw:\\SRVPW3.pls.planservi.com.br:Projetos\Documents\C0849%20-%20DER\40_Emissao\03_GRD\0-GRDs_Enviadas%20DER\26&#186;MEDI&#199;&#195;O-26-08-2024%20A%2025-09-24\MR.DER-0768_24-SP%20097-Entrega%20Final-C09\" TargetMode="External"/><Relationship Id="rId1682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2319" Type="http://schemas.openxmlformats.org/officeDocument/2006/relationships/hyperlink" Target="pw:\\SRVPW3.pls.planservi.com.br:Projetos\Documents\C0849%20-%20DER\40_Emissao\03_GRD\0-GRDs_Enviadas%20DER\37&#186;MEDI&#199;&#195;O-26-07-2025%20A%2025-08-25\MR_DER-1133_25\" TargetMode="External"/><Relationship Id="rId400" Type="http://schemas.openxmlformats.org/officeDocument/2006/relationships/hyperlink" Target="pw:\\pw.planservi.com.br:PROJETOS\Documents\C0849%20-%20DER\40_Emissao\03_GRD\0-GRDs_Enviadas%20DER\17&#186;MEDI&#199;&#195;O-26-10-23%20A%2025-12-23\MR.DER-0498_23\" TargetMode="External"/><Relationship Id="rId705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1128" Type="http://schemas.openxmlformats.org/officeDocument/2006/relationships/hyperlink" Target="pw:\\SRVPW3.pls.planservi.com.br:Projetos\Documents\C0849%20-%20DER\40_Emissao\03_GRD\0-GRDs_Enviadas%20DER\24&#186;MEDI&#199;&#195;O-26-06-2024%20A%2025-07-24\MR.DER-0715_24\" TargetMode="External"/><Relationship Id="rId1335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542" Type="http://schemas.openxmlformats.org/officeDocument/2006/relationships/hyperlink" Target="pw:\\SRVPW3.pls.planservi.com.br:Projetos\Documents\C0849%20-%20DER\40_Emissao\03_GRD\0-GRDs_Enviadas%20DER\27&#186;MEDI&#199;&#195;O-26-09-2024%20A%2025-10-24\MR.DER-0792_24-SP%20097\" TargetMode="External"/><Relationship Id="rId1987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912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847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41" Type="http://schemas.openxmlformats.org/officeDocument/2006/relationships/hyperlink" Target="pw:\\pw.planservi.com.br:PROJETOS\Documents\C0849%20-%20DER\40_Emissao\03_GRD\0-GRDs_Enviadas%20DER\4&#186;MEDI&#199;&#195;O\MR.DER-0117_22\" TargetMode="External"/><Relationship Id="rId1402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1707" Type="http://schemas.openxmlformats.org/officeDocument/2006/relationships/hyperlink" Target="pw:\\SRVPW3.pls.planservi.com.br:Projetos\Documents\C0849%20-%20DER\30_Producao\10-F2&#8211;%20SP%20097%20-%20km%200,00-12,85\05_Geot\05.00_R031\2024.05.17_R-031_10_SP-097,%20G12,%20G14_REVISAO.doc" TargetMode="External"/><Relationship Id="rId190" Type="http://schemas.openxmlformats.org/officeDocument/2006/relationships/hyperlink" Target="pw:\\pw.planservi.com.br:PROJETOS\Documents\C0849%20-%20DER\40_Emissao\03_GRD\0-GRDs_Enviadas%20DER\7&#186;MEDI&#199;&#195;O\MR.DER-0362_23\" TargetMode="External"/><Relationship Id="rId288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1914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495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2176" Type="http://schemas.openxmlformats.org/officeDocument/2006/relationships/hyperlink" Target="pw:\\SRVPW3.pls.planservi.com.br:Projetos\Documents\C0849%20-%20DER\40_Emissao\03_GRD\0-GRDs_Enviadas%20DER\34&#186;MEDI&#199;&#195;O-26-04-2025%20A%2025-05-25\MR.DER-0980_25\" TargetMode="External"/><Relationship Id="rId2383" Type="http://schemas.openxmlformats.org/officeDocument/2006/relationships/hyperlink" Target="pw:\\SRVPW3.pls.planservi.com.br:Projetos\Documents\C0849%20-%20DER\40_Emissao\03_GRD\0-GRDs_Enviadas%20DER\38&#176;MEDI&#199;&#195;O-26-08-2025%20A%2025-09-25\MR_DER-1218_25\" TargetMode="External"/><Relationship Id="rId148" Type="http://schemas.openxmlformats.org/officeDocument/2006/relationships/hyperlink" Target="pw:\\pw.planservi.com.br:PROJETOS\Documents\C0849%20-%20DER\30_Producao\10-F2&#8211;%20SP%20097%20-%20km%200,00-12,85\05_Geot\05.00_R031\2022%2012%2021-R-031_Revis&#227;oB1_G14.doc" TargetMode="External"/><Relationship Id="rId355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62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1192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2036" Type="http://schemas.openxmlformats.org/officeDocument/2006/relationships/hyperlink" Target="pw:\\SRVPW3.pls.planservi.com.br:Projetos\Documents\C0849%20-%20DER\30_Producao\10-F2&#8211;%20SP%20097%20-%20km%200,00-12,85\02_Geom\02.00_R031\2024%2003%2022-R031_F05-A.xls" TargetMode="External"/><Relationship Id="rId2243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50" Type="http://schemas.openxmlformats.org/officeDocument/2006/relationships/hyperlink" Target="pw:\\SRVPW3.pls.planservi.com.br:Projetos\Documents\C0849%20-%20DER\40_Emissao\03_GRD\0-GRDs_Enviadas%20DER\40&#186;MEDI&#199;&#195;O-26-10-2025%20A%2025-11-25\MR_DER-1331_25\" TargetMode="External"/><Relationship Id="rId215" Type="http://schemas.openxmlformats.org/officeDocument/2006/relationships/hyperlink" Target="pw:\\pw.planservi.com.br:PROJETOS\Documents\C0849%20-%20DER\30_Producao\10-F2&#8211;%20SP%20097%20-%20km%200,00-12,85\05_Geot\05.00_R031\2023%2007%2019%20SP097-R-031_Revis&#227;oC1_G13.doc" TargetMode="External"/><Relationship Id="rId422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867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1052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497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2103" Type="http://schemas.openxmlformats.org/officeDocument/2006/relationships/hyperlink" Target="pw:\\SRVPW3.pls.planservi.com.br:Projetos\Documents\C0849%20-%20DER\30_Producao\10-F2&#8211;%20SP%20097%20-%20km%200,00-12,85\03_Terrap\03.00_R031\2024%2009%2025-R031-Q04-Q05-B1-C1.xls" TargetMode="External"/><Relationship Id="rId2310" Type="http://schemas.openxmlformats.org/officeDocument/2006/relationships/hyperlink" Target="pw:\\SRVPW3.pls.planservi.com.br:Projetos\Documents\C0849%20-%20DER\40_Emissao\03_GRD\0-GRDs_Enviadas%20DER\36&#186;MEDI&#199;&#195;O-26-06-2025%20A%2025-07-25\MR_DER-1111_25\" TargetMode="External"/><Relationship Id="rId727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34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357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1564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1771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2408" Type="http://schemas.openxmlformats.org/officeDocument/2006/relationships/hyperlink" Target="pw:\\SRVPW3.pls.planservi.com.br:Projetos\Documents\C0849%20-%20DER\40_Emissao\03_GRD\0-GRDs_Enviadas%20DER\39&#176;MEDI&#199;&#195;O-26-09-2025%20A%2025-10-25\MR_DER-1282_25\" TargetMode="External"/><Relationship Id="rId63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1217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24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31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869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729" Type="http://schemas.openxmlformats.org/officeDocument/2006/relationships/hyperlink" Target="pw:\\SRVPW3.pls.planservi.com.br:Projetos\Documents\C0849%20-%20DER\30_Producao\10-F2&#8211;%20SP%20097%20-%20km%200,00-12,85\13_Interf\13.00_R031\2024.09.27_R-031_Interfer&#234;ncias_A.doc" TargetMode="External"/><Relationship Id="rId1936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198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377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84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058" Type="http://schemas.openxmlformats.org/officeDocument/2006/relationships/hyperlink" Target="pw:\\SRVPW3.pls.planservi.com.br:Projetos\Documents\C0849%20-%20DER\30_Producao\10-F2&#8211;%20SP%20097%20-%20km%200,00-12,85\03_Terrap\03.00_R031\2024%2009%2027-R031_P01-B1-C1.xls" TargetMode="External"/><Relationship Id="rId2265" Type="http://schemas.openxmlformats.org/officeDocument/2006/relationships/hyperlink" Target="pw:\\SRVPW3.pls.planservi.com.br:Projetos\Documents\C0849%20-%20DER\40_Emissao\03_GRD\0-GRDs_Enviadas%20DER\36&#186;MEDI&#199;&#195;O-26-06-2025%20A%2025-07-25\MR_DER-1109_25\" TargetMode="External"/><Relationship Id="rId5" Type="http://schemas.openxmlformats.org/officeDocument/2006/relationships/hyperlink" Target="pw:\\pw.planservi.com.br:PROJETOS\Documents\C0849%20-%20DER\40_Emissao\03_GRD\0-GRDs_Enviadas%20DER\MR.DER-0026_22\" TargetMode="External"/><Relationship Id="rId237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791" Type="http://schemas.openxmlformats.org/officeDocument/2006/relationships/hyperlink" Target="pw:\\SRVPW3.pls.planservi.com.br:Projetos\Documents\C0849%20-%20DER\40_Emissao\03_GRD\0-GRDs_Enviadas%20DER\22&#186;MEDI&#199;&#195;O-26-04-2024%20A%2025-05-24\MR.DER-0678_24\" TargetMode="External"/><Relationship Id="rId889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074" Type="http://schemas.openxmlformats.org/officeDocument/2006/relationships/hyperlink" Target="pw:\\SRVPW3.pls.planservi.com.br:Projetos\Documents\C0849%20-%20DER\40_Emissao\03_GRD\0-GRDs_Enviadas%20DER\24&#186;MEDI&#199;&#195;O-26-06-2024%20A%2025-07-24\MR.DER-0724_24\" TargetMode="External"/><Relationship Id="rId2472" Type="http://schemas.openxmlformats.org/officeDocument/2006/relationships/hyperlink" Target="pw:\\SRVPW3.pls.planservi.com.br:Projetos\Documents\C0849%20-%20DER\40_Emissao\03_GRD\0-GRDs_Enviadas%20DER\41&#186;MEDI&#199;&#195;O-26-11-2025%20A%2025-12-25\MR_DER-1449_25\" TargetMode="External"/><Relationship Id="rId444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51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749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1281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379" Type="http://schemas.openxmlformats.org/officeDocument/2006/relationships/hyperlink" Target="pw:\\SRVPW3.pls.planservi.com.br:Projetos\Documents\C0849%20-%20DER\40_Emissao\03_GRD\0-GRDs_Enviadas%20DER\26&#186;MEDI&#199;&#195;O-26-08-2024%20A%2025-09-24\MR.DER-0781_24-SP%20097-Entrega%20Final-L02\" TargetMode="External"/><Relationship Id="rId1586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2125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32" Type="http://schemas.openxmlformats.org/officeDocument/2006/relationships/hyperlink" Target="pw:\\SRVPW3.pls.planservi.com.br:Projetos\Documents\C0849%20-%20DER\40_Emissao\03_GRD\0-GRDs_Enviadas%20DER\38&#176;MEDI&#199;&#195;O-26-08-2025%20A%2025-09-25\MR_DER-1153_25\" TargetMode="External"/><Relationship Id="rId304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511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609" Type="http://schemas.openxmlformats.org/officeDocument/2006/relationships/hyperlink" Target="pw:\\SRVPW3.pls.planservi.com.br:Projetos\Documents\C0849%20-%20DER\40_Emissao\03_GRD\0-GRDs_Enviadas%20DER\21&#186;MEDI&#199;&#195;O-26-03-2024%20A%2025-04-24\MR.DER-0606_24\" TargetMode="External"/><Relationship Id="rId956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41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239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793" Type="http://schemas.openxmlformats.org/officeDocument/2006/relationships/hyperlink" Target="pw:\\SRVPW3.pls.planservi.com.br:Projetos\Documents\C0849%20-%20DER\30_Producao\10-F2&#8211;%20SP%20097%20-%20km%200,00-12,85\04_Dren\04.00_R031\2024_06_28_R-031_REVIS&#195;O.doc" TargetMode="External"/><Relationship Id="rId85" Type="http://schemas.openxmlformats.org/officeDocument/2006/relationships/hyperlink" Target="pw:\\pw.planservi.com.br:PROJETOS\Documents\C0849%20-%20DER\40_Emissao\03_GRD\0-GRDs_Enviadas%20DER\5&#186;MEDI&#199;&#195;O\MR.DER-0207_22\" TargetMode="External"/><Relationship Id="rId816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001" Type="http://schemas.openxmlformats.org/officeDocument/2006/relationships/hyperlink" Target="pw:\\SRVPW3.pls.planservi.com.br:Projetos\Documents\C0849%20-%20DER\40_Emissao\03_GRD\0-GRDs_Enviadas%20DER\23&#186;MEDI&#199;&#195;O-26-05-2024%20A%2025-06-24\MR.DER-0712_24\" TargetMode="External"/><Relationship Id="rId1446" Type="http://schemas.openxmlformats.org/officeDocument/2006/relationships/hyperlink" Target="pw:\\SRVPW3.pls.planservi.com.br:Projetos\Documents\C0849%20-%20DER\40_Emissao\03_GRD\0-GRDs_Enviadas%20DER\26&#186;MEDI&#199;&#195;O-26-08-2024%20A%2025-09-24\MR.DER-0770_24-SP%20097-Entrega%20Final-F03\" TargetMode="External"/><Relationship Id="rId1653" Type="http://schemas.openxmlformats.org/officeDocument/2006/relationships/hyperlink" Target="pw:\\SRVPW3.pls.planservi.com.br:Projetos\Documents\C0849%20-%20DER\40_Emissao\03_GRD\0-GRDs_Enviadas%20DER\27&#186;MEDI&#199;&#195;O-26-09-2024%20A%2025-10-24\MR.DER-0822_24-SP%20097-Entrega%20Final-H06\" TargetMode="External"/><Relationship Id="rId1860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306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13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20" Type="http://schemas.openxmlformats.org/officeDocument/2006/relationships/hyperlink" Target="pw:\\SRVPW3.pls.planservi.com.br:Projetos\Documents\C0849%20-%20DER\40_Emissao\03_GRD\0-GRDs_Enviadas%20DER\26&#186;MEDI&#199;&#195;O-26-08-2024%20A%2025-09-24\MR.DER-0777_24-SP%20097-Entrega%20Final-G14\" TargetMode="External"/><Relationship Id="rId1958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12" Type="http://schemas.openxmlformats.org/officeDocument/2006/relationships/hyperlink" Target="pw:\\pw.planservi.com.br:PROJETOS\Documents\C0849%20-%20DER\40_Emissao\03_GRD\0-GRDs_Enviadas%20DER\3&#186;MEDI&#199;&#195;O\MR.DER-0084_22\" TargetMode="External"/><Relationship Id="rId1818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61" Type="http://schemas.openxmlformats.org/officeDocument/2006/relationships/hyperlink" Target="pw:\\pw.planservi.com.br:PROJETOS\Documents\C0849%20-%20DER\40_Emissao\03_GRD\0-GRDs_Enviadas%20DER\7&#186;MEDI&#199;&#195;O\MR.DER-0324_23\" TargetMode="External"/><Relationship Id="rId399" Type="http://schemas.openxmlformats.org/officeDocument/2006/relationships/hyperlink" Target="pw:\\pw.planservi.com.br:PROJETOS\Documents\C0849%20-%20DER\40_Emissao\03_GRD\0-GRDs_Enviadas%20DER\17&#186;MEDI&#199;&#195;O-26-10-23%20A%2025-12-23\MR.DER-0498_23\" TargetMode="External"/><Relationship Id="rId2287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59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66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73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880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096" Type="http://schemas.openxmlformats.org/officeDocument/2006/relationships/hyperlink" Target="pw:\\SRVPW3.pls.planservi.com.br:Projetos\Documents\C0849%20-%20DER\40_Emissao\03_GRD\0-GRDs_Enviadas%20DER\24&#186;MEDI&#199;&#195;O-26-06-2024%20A%2025-07-24\MR.DER-0730_24\" TargetMode="External"/><Relationship Id="rId2147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54" Type="http://schemas.openxmlformats.org/officeDocument/2006/relationships/hyperlink" Target="pw:\\SRVPW3.pls.planservi.com.br:Projetos\Documents\C0849%20-%20DER\40_Emissao\03_GRD\0-GRDs_Enviadas%20DER\38&#176;MEDI&#199;&#195;O-26-08-2025%20A%2025-09-25\MR_DER-1180_25\" TargetMode="External"/><Relationship Id="rId119" Type="http://schemas.openxmlformats.org/officeDocument/2006/relationships/hyperlink" Target="pw:\\pw.planservi.com.br:PROJETOS\Documents\C0849%20-%20DER\40_Emissao\03_GRD\0-GRDs_Enviadas%20DER\5&#186;MEDI&#199;&#195;O\MR.DER-0186_22\" TargetMode="External"/><Relationship Id="rId326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33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978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163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70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2007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14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740" Type="http://schemas.openxmlformats.org/officeDocument/2006/relationships/hyperlink" Target="pw:\\SRVPW3.pls.planservi.com.br:Projetos\Documents\C0849%20-%20DER\40_Emissao\03_GRD\0-GRDs_Enviadas%20DER\22&#186;MEDI&#199;&#195;O-26-04-2024%20A%2025-05-24\MR.DER-0652_24\" TargetMode="External"/><Relationship Id="rId838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023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468" Type="http://schemas.openxmlformats.org/officeDocument/2006/relationships/hyperlink" Target="pw:\\SRVPW3.pls.planservi.com.br:Projetos\Documents\C0849%20-%20DER\40_Emissao\03_GRD\0-GRDs_Enviadas%20DER\26&#186;MEDI&#199;&#195;O-26-08-2024%20A%2025-09-24\MR.DER-0769_24-SP%20097-Entrega%20Final-F02\" TargetMode="External"/><Relationship Id="rId1675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82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2421" Type="http://schemas.openxmlformats.org/officeDocument/2006/relationships/hyperlink" Target="pw:\\SRVPW3.pls.planservi.com.br:Projetos\Documents\C0849%20-%20DER\40_Emissao\03_GRD\0-GRDs_Enviadas%20DER\39&#176;MEDI&#199;&#195;O-26-09-2025%20A%2025-10-25\MR_DER-1296_25\" TargetMode="External"/><Relationship Id="rId600" Type="http://schemas.openxmlformats.org/officeDocument/2006/relationships/hyperlink" Target="pw:\\SRVPW3.pls.planservi.com.br:Projetos\Documents\C0849%20-%20DER\40_Emissao\03_GRD\0-GRDs_Enviadas%20DER\20&#186;MEDI&#199;&#195;O-26-02-2024%20A%2025-03-24\MR.DER-0577_24\" TargetMode="External"/><Relationship Id="rId1230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328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35" Type="http://schemas.openxmlformats.org/officeDocument/2006/relationships/hyperlink" Target="pw:\\SRVPW3.pls.planservi.com.br:Projetos\Documents\C0849%20-%20DER\40_Emissao\03_GRD\0-GRDs_Enviadas%20DER\27&#186;MEDI&#199;&#195;O-26-09-2024%20A%2025-10-24\MR.DER-0789_24-SP%20097\" TargetMode="External"/><Relationship Id="rId905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742" Type="http://schemas.openxmlformats.org/officeDocument/2006/relationships/hyperlink" Target="pw:\\SRVPW3.pls.planservi.com.br:Projetos\Documents\C0849%20-%20DER\30_Producao\10-F2&#8211;%20SP%20097%20-%20km%200,00-12,85\06_Pavi\06.00_R031\2024%2025%2006%20SP097-R-031_Revis&#227;oA-P02_P05.doc" TargetMode="External"/><Relationship Id="rId34" Type="http://schemas.openxmlformats.org/officeDocument/2006/relationships/hyperlink" Target="pw:\\pw.planservi.com.br:PROJETOS\Documents\C0849%20-%20DER\40_Emissao\03_GRD\0-GRDs_Enviadas%20DER\4&#186;MEDI&#199;&#195;O\MR.DER-0111_22\" TargetMode="External"/><Relationship Id="rId1602" Type="http://schemas.openxmlformats.org/officeDocument/2006/relationships/hyperlink" Target="pw:\\SRVPW3.pls.planservi.com.br:Projetos\Documents\C0849%20-%20DER\40_Emissao\03_GRD\0-GRDs_Enviadas%20DER\27&#186;MEDI&#199;&#195;O-26-09-2024%20A%2025-10-24\MR.DER-0805_24-SP%20097-Entrega%20Final-Q04\" TargetMode="External"/><Relationship Id="rId183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390" Type="http://schemas.openxmlformats.org/officeDocument/2006/relationships/hyperlink" Target="pw:\\pw.planservi.com.br:PROJETOS\Documents\C0849%20-%20DER\40_Emissao\03_GRD\0-GRDs_Enviadas%20DER\17&#186;MEDI&#199;&#195;O-26-10-23%20A%2025-12-23\MR.DER-0479_23\" TargetMode="External"/><Relationship Id="rId1907" Type="http://schemas.openxmlformats.org/officeDocument/2006/relationships/hyperlink" Target="pw:\\SRVPW3.pls.planservi.com.br:Projetos\Documents\C0849%20-%20DER\30_Producao\10-F2&#8211;%20SP%20097%20-%20km%200,00-12,85\02_Geom\02.00_R031\2024%2004%2010-R031_F02-F03-F07-F09-A1-A2-A.xls" TargetMode="External"/><Relationship Id="rId2071" Type="http://schemas.openxmlformats.org/officeDocument/2006/relationships/hyperlink" Target="pw:\\SRVPW3.pls.planservi.com.br:Projetos\Documents\C0849%20-%20DER\30_Producao\10-F2&#8211;%20SP%20097%20-%20km%200,00-12,85\03_Terrap\03.00_R031\2024%2006%2028-R-031-Q02%20e%20Q03-A3.xls" TargetMode="External"/><Relationship Id="rId250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88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695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169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76" Type="http://schemas.openxmlformats.org/officeDocument/2006/relationships/hyperlink" Target="pw:\\SRVPW3.pls.planservi.com.br:Projetos\Documents\C0849%20-%20DER\40_Emissao\03_GRD\0-GRDs_Enviadas%20DER\38&#176;MEDI&#199;&#195;O-26-08-2025%20A%2025-09-25\MR_DER-1218_25\" TargetMode="External"/><Relationship Id="rId110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348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55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62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1185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92" Type="http://schemas.openxmlformats.org/officeDocument/2006/relationships/hyperlink" Target="pw:\\SRVPW3.pls.planservi.com.br:Projetos\Documents\C0849%20-%20DER\40_Emissao\03_GRD\0-GRDs_Enviadas%20DER\26&#186;MEDI&#199;&#195;O-26-08-2024%20A%2025-09-24\MR.DER-0776\" TargetMode="External"/><Relationship Id="rId2029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36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43" Type="http://schemas.openxmlformats.org/officeDocument/2006/relationships/hyperlink" Target="pw:\\SRVPW3.pls.planservi.com.br:Projetos\Documents\C0849%20-%20DER\40_Emissao\03_GRD\0-GRDs_Enviadas%20DER\40&#186;MEDI&#199;&#195;O-26-10-2025%20A%2025-11-25\MR_DER-1328_25\" TargetMode="External"/><Relationship Id="rId208" Type="http://schemas.openxmlformats.org/officeDocument/2006/relationships/hyperlink" Target="pw:\\pw.planservi.com.br:PROJETOS\Documents\C0849%20-%20DER\40_Emissao\03_GRD\0-GRDs_Enviadas%20DER\13&#186;MEDI&#199;&#195;O-26-07-23%20A%2025-08-23\MR.DER-0423_23\" TargetMode="External"/><Relationship Id="rId415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22" Type="http://schemas.openxmlformats.org/officeDocument/2006/relationships/hyperlink" Target="pw:\\SRVPW3.pls.planservi.com.br:Projetos\Documents\C0849%20-%20DER\40_Emissao\03_GRD\0-GRDs_Enviadas%20DER\21&#186;MEDI&#199;&#195;O-26-03-2024%20A%2025-04-24\MR.DER-0619_24\" TargetMode="External"/><Relationship Id="rId1045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52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697" Type="http://schemas.openxmlformats.org/officeDocument/2006/relationships/hyperlink" Target="pw:\\SRVPW3.pls.planservi.com.br:Projetos\Documents\C0849%20-%20DER\30_Producao\10-F2&#8211;%20SP%20097%20-%20km%200,00-12,85\05_Geot\05.00_R031\2023%2012%2020%20SP097-R-031_Revis&#227;oD1_G13.doc" TargetMode="External"/><Relationship Id="rId2303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927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112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557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1764" Type="http://schemas.openxmlformats.org/officeDocument/2006/relationships/hyperlink" Target="pw:\\SRVPW3.pls.planservi.com.br:Projetos\Documents\C0849%20-%20DER\30_Producao\10-F2&#8211;%20SP%20097%20-%20km%200,00-12,85\06_Pavi\06.00_R031\2024%2025%2006%20SP097-R-031_Revis&#227;oA-P02_P05.doc" TargetMode="External"/><Relationship Id="rId1971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56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1417" Type="http://schemas.openxmlformats.org/officeDocument/2006/relationships/hyperlink" Target="pw:\\SRVPW3.pls.planservi.com.br:Projetos\Documents\C0849%20-%20DER\40_Emissao\03_GRD\0-GRDs_Enviadas%20DER\26&#186;MEDI&#199;&#195;O-26-08-2024%20A%2025-09-24\MR.DER-0773_24-SP%20097-Entrega%20Final-F09\" TargetMode="External"/><Relationship Id="rId1624" Type="http://schemas.openxmlformats.org/officeDocument/2006/relationships/hyperlink" Target="pw:\\SRVPW3.pls.planservi.com.br:Projetos\Documents\C0849%20-%20DER\40_Emissao\03_GRD\0-GRDs_Enviadas%20DER\27&#186;MEDI&#199;&#195;O-26-09-2024%20A%2025-10-24\MR.DER-0817_24-SP%20097-Entrega%20Final-P09\" TargetMode="External"/><Relationship Id="rId1831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929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093" Type="http://schemas.openxmlformats.org/officeDocument/2006/relationships/hyperlink" Target="pw:\\SRVPW3.pls.planservi.com.br:Projetos\Documents\C0849%20-%20DER\30_Producao\10-F2&#8211;%20SP%20097%20-%20km%200,00-12,85\03_Terrap\03.00_R031\2024%2005%2029-R031-Q04-Q05-A2.xls" TargetMode="External"/><Relationship Id="rId2398" Type="http://schemas.openxmlformats.org/officeDocument/2006/relationships/hyperlink" Target="pw:\\SRVPW3.pls.planservi.com.br:Projetos\Documents\C0849%20-%20DER\40_Emissao\03_GRD\0-GRDs_Enviadas%20DER\39&#176;MEDI&#199;&#195;O-26-09-2025%20A%2025-10-25\MR_DER-1271_25\" TargetMode="External"/><Relationship Id="rId272" Type="http://schemas.openxmlformats.org/officeDocument/2006/relationships/hyperlink" Target="pw:\\pw.planservi.com.br:PROJETOS\Documents\C0849%20-%20DER\40_Emissao\03_GRD\0-GRDs_Enviadas%20DER\15&#186;MEDI&#199;&#195;O-26-09-23%20A%2025-10-23\MR.DER-0460_23\" TargetMode="External"/><Relationship Id="rId577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160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258" Type="http://schemas.openxmlformats.org/officeDocument/2006/relationships/hyperlink" Target="pw:\\SRVPW3.pls.planservi.com.br:Projetos\Documents\C0849%20-%20DER\40_Emissao\03_GRD\0-GRDs_Enviadas%20DER\36&#186;MEDI&#199;&#195;O-26-06-2025%20A%2025-07-25\MR_DER-1081_25\" TargetMode="External"/><Relationship Id="rId132" Type="http://schemas.openxmlformats.org/officeDocument/2006/relationships/hyperlink" Target="pw:\\pw.planservi.com.br:PROJETOS\Documents\C0849%20-%20DER\40_Emissao\03_GRD\0-GRDs_Enviadas%20DER\5&#186;MEDI&#199;&#195;O\MR.DER-0230_22\" TargetMode="External"/><Relationship Id="rId784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91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067" Type="http://schemas.openxmlformats.org/officeDocument/2006/relationships/hyperlink" Target="pw:\\SRVPW3.pls.planservi.com.br:Projetos\Documents\C0849%20-%20DER\40_Emissao\03_GRD\0-GRDs_Enviadas%20DER\24&#186;MEDI&#199;&#195;O-26-06-2024%20A%2025-07-24\MR.DER-0723_24\" TargetMode="External"/><Relationship Id="rId2020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465" Type="http://schemas.openxmlformats.org/officeDocument/2006/relationships/hyperlink" Target="pw:\\SRVPW3.pls.planservi.com.br:Projetos\Documents\C0849%20-%20DER\40_Emissao\03_GRD\0-GRDs_Enviadas%20DER\41&#186;MEDI&#199;&#195;O-26-11-2025%20A%2025-12-25\MR_DER-1434_25\" TargetMode="External"/><Relationship Id="rId437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44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51" Type="http://schemas.openxmlformats.org/officeDocument/2006/relationships/hyperlink" Target="pw:\\pw.planservi.com.br:PROJETOS\Documents\C0849%20-%20DER\40_Emissao\03_GRD\0-GRDs_Enviadas%20DER\17&#186;MEDI&#199;&#195;O-26-10-23%20A%2025-12-23\MR.DER-0498_23\" TargetMode="External"/><Relationship Id="rId1274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481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579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2118" Type="http://schemas.openxmlformats.org/officeDocument/2006/relationships/hyperlink" Target="pw:\\SRVPW3.pls.planservi.com.br:Projetos\Documents\C0849%20-%20DER\40_Emissao\03_GRD\0-GRDs_Enviadas%20DER\31&#186;MEDI&#199;&#195;O-26-01-2025%20A%2025-02-25\MR.DER-0933_25\" TargetMode="External"/><Relationship Id="rId2325" Type="http://schemas.openxmlformats.org/officeDocument/2006/relationships/hyperlink" Target="pw:\\SRVPW3.pls.planservi.com.br:Projetos\Documents\C0849%20-%20DER\40_Emissao\03_GRD\0-GRDs_Enviadas%20DER\37&#186;MEDI&#199;&#195;O-26-07-2025%20A%2025-08-25\MR_DER-1133_25\" TargetMode="External"/><Relationship Id="rId504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711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49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34" Type="http://schemas.openxmlformats.org/officeDocument/2006/relationships/hyperlink" Target="pw:\\SRVPW3.pls.planservi.com.br:Projetos\Documents\C0849%20-%20DER\40_Emissao\03_GRD\0-GRDs_Enviadas%20DER\25&#186;MEDI&#199;&#195;O-26-07-2024%20A%2025-08-24\MR.DER-0736_24\" TargetMode="External"/><Relationship Id="rId1341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786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993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78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809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201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1439" Type="http://schemas.openxmlformats.org/officeDocument/2006/relationships/hyperlink" Target="pw:\\SRVPW3.pls.planservi.com.br:Projetos\Documents\C0849%20-%20DER\40_Emissao\03_GRD\0-GRDs_Enviadas%20DER\26&#186;MEDI&#199;&#195;O-26-08-2024%20A%2025-09-24\MR.DER-0770_24-SP%20097-Entrega%20Final-F03\" TargetMode="External"/><Relationship Id="rId1646" Type="http://schemas.openxmlformats.org/officeDocument/2006/relationships/hyperlink" Target="pw:\\SRVPW3.pls.planservi.com.br:Projetos\Documents\C0849%20-%20DER\40_Emissao\03_GRD\0-GRDs_Enviadas%20DER\27&#186;MEDI&#199;&#195;O-26-09-2024%20A%2025-10-24\MR.DER-0822_24-SP%20097-Entrega%20Final-H06\" TargetMode="External"/><Relationship Id="rId1853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506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13" Type="http://schemas.openxmlformats.org/officeDocument/2006/relationships/hyperlink" Target="pw:\\SRVPW3.pls.planservi.com.br:Projetos\Documents\C0849%20-%20DER\30_Producao\10-F2&#8211;%20SP%20097%20-%20km%200,00-12,85\05_Geot\05.00_R031\2024.05.17_R-031_10_SP-097,%20G14_D.doc" TargetMode="External"/><Relationship Id="rId1920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94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2182" Type="http://schemas.openxmlformats.org/officeDocument/2006/relationships/hyperlink" Target="pw:\\pw.planservi.com.br:PROJETOS\Documents\C0849%20-%20DER\40_Emissao\03_GRD\0-GRDs_Enviadas%20DER\4&#186;MEDI&#199;&#195;O\MR.DER-0149_22\" TargetMode="External"/><Relationship Id="rId154" Type="http://schemas.openxmlformats.org/officeDocument/2006/relationships/hyperlink" Target="pw:\\pw.planservi.com.br:PROJETOS\Documents\C0849%20-%20DER\40_Emissao\03_GRD\0-GRDs_Enviadas%20DER\7&#186;MEDI&#199;&#195;O\MR.DER-0324_23\" TargetMode="External"/><Relationship Id="rId361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99" Type="http://schemas.openxmlformats.org/officeDocument/2006/relationships/hyperlink" Target="pw:\\SRVPW3.pls.planservi.com.br:Projetos\Documents\C0849%20-%20DER\40_Emissao\03_GRD\0-GRDs_Enviadas%20DER\20&#186;MEDI&#199;&#195;O-26-02-2024%20A%2025-03-24\MR.DER-0577_24\" TargetMode="External"/><Relationship Id="rId2042" Type="http://schemas.openxmlformats.org/officeDocument/2006/relationships/hyperlink" Target="pw:\\SRVPW3.pls.planservi.com.br:Projetos\Documents\C0849%20-%20DER\30_Producao\10-F2&#8211;%20SP%20097%20-%20km%200,00-12,85\03_Terrap\03.00_R031\2024%2005%2017-R031_P01-A-B1.xls" TargetMode="External"/><Relationship Id="rId459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66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873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1089" Type="http://schemas.openxmlformats.org/officeDocument/2006/relationships/hyperlink" Target="pw:\\SRVPW3.pls.planservi.com.br:Projetos\Documents\C0849%20-%20DER\40_Emissao\03_GRD\0-GRDs_Enviadas%20DER\24&#186;MEDI&#199;&#195;O-26-06-2024%20A%2025-07-24\MR.DER-0729_24\" TargetMode="External"/><Relationship Id="rId1296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2347" Type="http://schemas.openxmlformats.org/officeDocument/2006/relationships/hyperlink" Target="pw:\\SRVPW3.pls.planservi.com.br:Projetos\Documents\C0849%20-%20DER\40_Emissao\03_GRD\0-GRDs_Enviadas%20DER\38&#176;MEDI&#199;&#195;O-26-08-2025%20A%2025-09-25\MR_DER-1180_25\" TargetMode="External"/><Relationship Id="rId221" Type="http://schemas.openxmlformats.org/officeDocument/2006/relationships/hyperlink" Target="pw:\\pw.planservi.com.br:PROJETOS\Documents\C0849%20-%20DER\40_Emissao\03_GRD\0-GRDs_Enviadas%20DER\15&#186;MEDI&#199;&#195;O-26-09-23%20A%2025-10-23\MR.DER-0456_23\" TargetMode="External"/><Relationship Id="rId319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26" Type="http://schemas.openxmlformats.org/officeDocument/2006/relationships/hyperlink" Target="pw:\\SRVPW3.pls.planservi.com.br:Projetos\Documents\C0849%20-%20DER\40_Emissao\03_GRD\0-GRDs_Enviadas%20DER\20&#186;MEDI&#199;&#195;O-26-02-2024%20A%2025-03-24\MR.DER-0550_24\" TargetMode="External"/><Relationship Id="rId1156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63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2207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733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40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016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570" Type="http://schemas.openxmlformats.org/officeDocument/2006/relationships/hyperlink" Target="pw:\\SRVPW3.pls.planservi.com.br:Projetos\Documents\C0849%20-%20DER\40_Emissao\03_GRD\0-GRDs_Enviadas%20DER\27&#186;MEDI&#199;&#195;O-26-09-2024%20A%2025-10-24\MR.DER-0799_24-SP%20097\" TargetMode="External"/><Relationship Id="rId1668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75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2414" Type="http://schemas.openxmlformats.org/officeDocument/2006/relationships/hyperlink" Target="pw:\\SRVPW3.pls.planservi.com.br:Projetos\Documents\C0849%20-%20DER\40_Emissao\03_GRD\0-GRDs_Enviadas%20DER\39&#176;MEDI&#199;&#195;O-26-09-2025%20A%2025-10-25\MR_DER-1285_25\" TargetMode="External"/><Relationship Id="rId800" Type="http://schemas.openxmlformats.org/officeDocument/2006/relationships/hyperlink" Target="pw:\\SRVPW3.pls.planservi.com.br:Projetos\Documents\C0849%20-%20DER\40_Emissao\03_GRD\0-GRDs_Enviadas%20DER\22&#186;MEDI&#199;&#195;O-26-04-2024%20A%2025-05-24\MR.DER-0683_24\" TargetMode="External"/><Relationship Id="rId1223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30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528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35" Type="http://schemas.openxmlformats.org/officeDocument/2006/relationships/hyperlink" Target="pw:\\SRVPW3.pls.planservi.com.br:Projetos\Documents\C0849%20-%20DER\30_Producao\10-F2&#8211;%20SP%20097%20-%20km%200,00-12,85\17_Desap\17.00_R031\2024.09.18_R-031_Desapropria&#231;&#227;o_B1.doc" TargetMode="External"/><Relationship Id="rId1942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7" Type="http://schemas.openxmlformats.org/officeDocument/2006/relationships/hyperlink" Target="pw:\\pw.planservi.com.br:PROJETOS\Documents\C0849%20-%20DER\40_Emissao\03_GRD\0-GRDs_Enviadas%20DER\4&#186;MEDI&#199;&#195;O\MR.DER-0103_22\" TargetMode="External"/><Relationship Id="rId1802" Type="http://schemas.openxmlformats.org/officeDocument/2006/relationships/hyperlink" Target="pw:\\SRVPW3.pls.planservi.com.br:Projetos\Documents\C0849%20-%20DER\30_Producao\10-F2&#8211;%20SP%20097%20-%20km%200,00-12,85\04_Dren\04.00_R031\2024_09_25_R-031_SUBSTITUI&#199;&#195;O.doc" TargetMode="External"/><Relationship Id="rId176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383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90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064" Type="http://schemas.openxmlformats.org/officeDocument/2006/relationships/hyperlink" Target="pw:\\SRVPW3.pls.planservi.com.br:Projetos\Documents\C0849%20-%20DER\30_Producao\10-F2&#8211;%20SP%20097%20-%20km%200,00-12,85\03_Terrap\03.00_R031\2024%2010%2009-R031_P01-B-C.xls" TargetMode="External"/><Relationship Id="rId2271" Type="http://schemas.openxmlformats.org/officeDocument/2006/relationships/hyperlink" Target="pw:\\SRVPW3.pls.planservi.com.br:Projetos\Documents\C0849%20-%20DER\40_Emissao\03_GRD\0-GRDs_Enviadas%20DER\36&#186;MEDI&#199;&#195;O-26-06-2025%20A%2025-07-25\MR_DER-1110_25\" TargetMode="External"/><Relationship Id="rId243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50" Type="http://schemas.openxmlformats.org/officeDocument/2006/relationships/hyperlink" Target="pw:\\SRVPW3.pls.planservi.com.br:PW_PROJETOS\Documents\C0849%20-%20DER\40_Emissao\03_GRD\0-GRDs_Enviadas%20DER\19&#186;MEDI&#199;&#195;O-26-01-24%20A%2025-02-24\MR.DER-0527_24\" TargetMode="External"/><Relationship Id="rId688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895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080" Type="http://schemas.openxmlformats.org/officeDocument/2006/relationships/hyperlink" Target="pw:\\SRVPW3.pls.planservi.com.br:Projetos\Documents\C0849%20-%20DER\40_Emissao\03_GRD\0-GRDs_Enviadas%20DER\24&#186;MEDI&#199;&#195;O-26-06-2024%20A%2025-07-24\MR.DER-0717_24\" TargetMode="External"/><Relationship Id="rId2131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69" Type="http://schemas.openxmlformats.org/officeDocument/2006/relationships/hyperlink" Target="pw:\\SRVPW3.pls.planservi.com.br:Projetos\Documents\C0849%20-%20DER\40_Emissao\03_GRD\0-GRDs_Enviadas%20DER\38&#176;MEDI&#199;&#195;O-26-08-2025%20A%2025-09-25\MR_DER-1198_25\" TargetMode="External"/><Relationship Id="rId103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310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48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55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62" Type="http://schemas.openxmlformats.org/officeDocument/2006/relationships/hyperlink" Target="pw:\\SRVPW3.pls.planservi.com.br:Projetos\Documents\C0849%20-%20DER\40_Emissao\03_GRD\0-GRDs_Enviadas%20DER\23&#186;MEDI&#199;&#195;O-26-05-2024%20A%2025-06-24\MR.DER-0706_24\" TargetMode="External"/><Relationship Id="rId1178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85" Type="http://schemas.openxmlformats.org/officeDocument/2006/relationships/hyperlink" Target="pw:\\SRVPW3.pls.planservi.com.br:Projetos\Documents\C0849%20-%20DER\40_Emissao\03_GRD\0-GRDs_Enviadas%20DER\26&#186;MEDI&#199;&#195;O-26-08-2024%20A%2025-09-24\MR.DER-0779_24-SP%20097-Entrega%20Final-G18\" TargetMode="External"/><Relationship Id="rId1592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2229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36" Type="http://schemas.openxmlformats.org/officeDocument/2006/relationships/hyperlink" Target="pw:\\SRVPW3.pls.planservi.com.br:Projetos\Documents\C0849%20-%20DER\40_Emissao\03_GRD\0-GRDs_Enviadas%20DER\39&#176;MEDI&#199;&#195;O-26-09-2025%20A%2025-10-25\MR_DER-1315_25\" TargetMode="External"/><Relationship Id="rId91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408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15" Type="http://schemas.openxmlformats.org/officeDocument/2006/relationships/hyperlink" Target="pw:\\SRVPW3.pls.planservi.com.br:Projetos\Documents\C0849%20-%20DER\40_Emissao\03_GRD\0-GRDs_Enviadas%20DER\21&#186;MEDI&#199;&#195;O-26-03-2024%20A%2025-04-24\MR.DER-0610_24\" TargetMode="External"/><Relationship Id="rId822" Type="http://schemas.openxmlformats.org/officeDocument/2006/relationships/hyperlink" Target="pw:\\SRVPW3.pls.planservi.com.br:Projetos\Documents\C0849%20-%20DER\40_Emissao\03_GRD\0-GRDs_Enviadas%20DER\22&#186;MEDI&#199;&#195;O-26-04-2024%20A%2025-05-24\MR.DER-0688_24-subsitui&#231;&#227;o%20de%20arquivo%20digital\" TargetMode="External"/><Relationship Id="rId1038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45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52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1897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1105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312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757" Type="http://schemas.openxmlformats.org/officeDocument/2006/relationships/hyperlink" Target="pw:\\SRVPW3.pls.planservi.com.br:Projetos\Documents\C0849%20-%20DER\30_Producao\10-F2&#8211;%20SP%20097%20-%20km%200,00-12,85\06_Pavi\06.00_R031\2024%2018%2004%20SP097-R-031_Revis&#227;oA3-P02_P05.doc" TargetMode="External"/><Relationship Id="rId1964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49" Type="http://schemas.openxmlformats.org/officeDocument/2006/relationships/hyperlink" Target="pw:\\pw.planservi.com.br:PROJETOS\Documents\C0849%20-%20DER\40_Emissao\03_GRD\0-GRDs_Enviadas%20DER\4&#186;MEDI&#199;&#195;O\MR.DER-0140_22\" TargetMode="External"/><Relationship Id="rId1617" Type="http://schemas.openxmlformats.org/officeDocument/2006/relationships/hyperlink" Target="pw:\\SRVPW3.pls.planservi.com.br:Projetos\Documents\C0849%20-%20DER\40_Emissao\03_GRD\0-GRDs_Enviadas%20DER\27&#186;MEDI&#199;&#195;O-26-09-2024%20A%2025-10-24\MR.DER-0816_24-SP%20097-Entrega%20Final-P01\" TargetMode="External"/><Relationship Id="rId1824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98" Type="http://schemas.openxmlformats.org/officeDocument/2006/relationships/hyperlink" Target="pw:\\pw.planservi.com.br:PROJETOS\Documents\C0849%20-%20DER\30_Producao\10-F2&#8211;%20SP%20097%20-%20km%200,00-12,85\06_Pavi\06.00_R031\2023%2002%2027-R-031_Revis&#227;oA1_P02_P05_P07_P09.docx" TargetMode="External"/><Relationship Id="rId2086" Type="http://schemas.openxmlformats.org/officeDocument/2006/relationships/hyperlink" Target="pw:\\SRVPW3.pls.planservi.com.br:Projetos\Documents\C0849%20-%20DER\30_Producao\10-F2&#8211;%20SP%20097%20-%20km%200,00-12,85\03_Terrap\03.00_R031\2024%2010%2004-R-031-Q02-Q03-B-C.xls" TargetMode="External"/><Relationship Id="rId2293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65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72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2153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60" Type="http://schemas.openxmlformats.org/officeDocument/2006/relationships/hyperlink" Target="pw:\\SRVPW3.pls.planservi.com.br:Projetos\Documents\C0849%20-%20DER\40_Emissao\03_GRD\0-GRDs_Enviadas%20DER\38&#176;MEDI&#199;&#195;O-26-08-2025%20A%2025-09-25\MR_DER-1189_25\" TargetMode="External"/><Relationship Id="rId125" Type="http://schemas.openxmlformats.org/officeDocument/2006/relationships/hyperlink" Target="pw:\\pw.planservi.com.br:PROJETOS\Documents\C0849%20-%20DER\40_Emissao\03_GRD\0-GRDs_Enviadas%20DER\5&#186;MEDI&#199;&#195;O\MR.DER-0226_22\" TargetMode="External"/><Relationship Id="rId332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777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84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2013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20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58" Type="http://schemas.openxmlformats.org/officeDocument/2006/relationships/hyperlink" Target="pw:\\SRVPW3.pls.planservi.com.br:Projetos\Documents\C0849%20-%20DER\40_Emissao\03_GRD\0-GRDs_Enviadas%20DER\40&#186;MEDI&#199;&#195;O-26-10-2025%20A%2025-11-25\MR_DER-1354_25\" TargetMode="External"/><Relationship Id="rId637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44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267" Type="http://schemas.openxmlformats.org/officeDocument/2006/relationships/hyperlink" Target="pw:\\SRVPW3.pls.planservi.com.br:Projetos\Documents\C0849%20-%20DER\40_Emissao\03_GRD\0-GRDs_Enviadas%20DER\26&#186;MEDI&#199;&#195;O-26-08-2024%20A%2025-09-24\MR.DER-0753_24\" TargetMode="External"/><Relationship Id="rId1474" Type="http://schemas.openxmlformats.org/officeDocument/2006/relationships/hyperlink" Target="pw:\\SRVPW3.pls.planservi.com.br:Projetos\Documents\C0849%20-%20DER\40_Emissao\03_GRD\0-GRDs_Enviadas%20DER\26&#186;MEDI&#199;&#195;O-26-08-2024%20A%2025-09-24\MR.DER-0769_24-SP%20097-Entrega%20Final-F02\" TargetMode="External"/><Relationship Id="rId1681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2318" Type="http://schemas.openxmlformats.org/officeDocument/2006/relationships/hyperlink" Target="pw:\\SRVPW3.pls.planservi.com.br:Projetos\Documents\C0849%20-%20DER\40_Emissao\03_GRD\0-GRDs_Enviadas%20DER\37&#186;MEDI&#199;&#195;O-26-07-2025%20A%2025-08-25\MR_DER-1133_25\" TargetMode="External"/><Relationship Id="rId704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911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127" Type="http://schemas.openxmlformats.org/officeDocument/2006/relationships/hyperlink" Target="pw:\\SRVPW3.pls.planservi.com.br:Projetos\Documents\C0849%20-%20DER\40_Emissao\03_GRD\0-GRDs_Enviadas%20DER\24&#186;MEDI&#199;&#195;O-26-06-2024%20A%2025-07-24\MR.DER-0715_24\" TargetMode="External"/><Relationship Id="rId1334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541" Type="http://schemas.openxmlformats.org/officeDocument/2006/relationships/hyperlink" Target="pw:\\SRVPW3.pls.planservi.com.br:Projetos\Documents\C0849%20-%20DER\40_Emissao\03_GRD\0-GRDs_Enviadas%20DER\27&#186;MEDI&#199;&#195;O-26-09-2024%20A%2025-10-24\MR.DER-0792_24-SP%20097\" TargetMode="External"/><Relationship Id="rId1779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986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40" Type="http://schemas.openxmlformats.org/officeDocument/2006/relationships/hyperlink" Target="pw:\\pw.planservi.com.br:PROJETOS\Documents\C0849%20-%20DER\30_Producao\10-F2&#8211;%20SP%20097%20-%20km%200,00-12,85\06_Pavi\06.00_R031\2022%2010%2025-R-031_Relat&#243;rio%20Avalia&#231;&#227;o%20Estrutural.doc" TargetMode="External"/><Relationship Id="rId1401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1639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846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706" Type="http://schemas.openxmlformats.org/officeDocument/2006/relationships/hyperlink" Target="pw:\\SRVPW3.pls.planservi.com.br:Projetos\Documents\C0849%20-%20DER\30_Producao\10-F2&#8211;%20SP%20097%20-%20km%200,00-12,85\05_Geot\05.00_R031\2024.05.17_R-031_10_SP-097,%20G12,%20G14_REVISAO.doc" TargetMode="External"/><Relationship Id="rId1913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87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494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2175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82" Type="http://schemas.openxmlformats.org/officeDocument/2006/relationships/hyperlink" Target="pw:\\SRVPW3.pls.planservi.com.br:Projetos\Documents\C0849%20-%20DER\40_Emissao\03_GRD\0-GRDs_Enviadas%20DER\38&#176;MEDI&#199;&#195;O-26-08-2025%20A%2025-09-25\MR_DER-1218_25\" TargetMode="External"/><Relationship Id="rId147" Type="http://schemas.openxmlformats.org/officeDocument/2006/relationships/hyperlink" Target="pw:\\pw.planservi.com.br:PROJETOS\Documents\C0849%20-%20DER\30_Producao\10-F2&#8211;%20SP%20097%20-%20km%200,00-12,85\05_Geot\05.00_R031\2022.12.21_R-031_G15_T10_OAE-Sorocaba.doc" TargetMode="External"/><Relationship Id="rId354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799" Type="http://schemas.openxmlformats.org/officeDocument/2006/relationships/hyperlink" Target="pw:\\SRVPW3.pls.planservi.com.br:Projetos\Documents\C0849%20-%20DER\40_Emissao\03_GRD\0-GRDs_Enviadas%20DER\22&#186;MEDI&#199;&#195;O-26-04-2024%20A%2025-05-24\MR.DER-0675_24\" TargetMode="External"/><Relationship Id="rId1191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2035" Type="http://schemas.openxmlformats.org/officeDocument/2006/relationships/hyperlink" Target="pw:\\SRVPW3.pls.planservi.com.br:Projetos\Documents\C0849%20-%20DER\30_Producao\10-F2&#8211;%20SP%20097%20-%20km%200,00-12,85\02_Geom\02.00_R031\2024%2001%2018-R031_F05-A2.xls" TargetMode="External"/><Relationship Id="rId561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659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66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1289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1496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2242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14" Type="http://schemas.openxmlformats.org/officeDocument/2006/relationships/hyperlink" Target="pw:\\pw.planservi.com.br:PROJETOS\Documents\C0849%20-%20DER\30_Producao\10-F2&#8211;%20SP%20097%20-%20km%200,00-12,85\06_Pavi\06.00_R031\2023%2003%2002-R-031_Revis&#227;oB_P09.doc" TargetMode="External"/><Relationship Id="rId421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519" Type="http://schemas.openxmlformats.org/officeDocument/2006/relationships/hyperlink" Target="pw:\\SRVPW3.pls.planservi.com.br:PW_PROJETOS\Documents\C0849%20-%20DER\40_Emissao\03_GRD\0-GRDs_Enviadas%20DER\18&#186;MEDI&#199;&#195;O-26-12-23%20A%2025-01-24\MR.DER-0520_24\" TargetMode="External"/><Relationship Id="rId1051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149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56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2102" Type="http://schemas.openxmlformats.org/officeDocument/2006/relationships/hyperlink" Target="pw:\\SRVPW3.pls.planservi.com.br:Projetos\Documents\C0849%20-%20DER\30_Producao\10-F2&#8211;%20SP%20097%20-%20km%200,00-12,85\03_Terrap\03.00_R031\2024%2010%2004-R031-Q04-Q05-B-C.xls" TargetMode="External"/><Relationship Id="rId726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33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009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563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1770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868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2407" Type="http://schemas.openxmlformats.org/officeDocument/2006/relationships/hyperlink" Target="pw:\\SRVPW3.pls.planservi.com.br:Projetos\Documents\C0849%20-%20DER\40_Emissao\03_GRD\0-GRDs_Enviadas%20DER\39&#176;MEDI&#199;&#195;O-26-09-2025%20A%2025-10-25\MR_DER-1282_25\" TargetMode="External"/><Relationship Id="rId62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1216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23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30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728" Type="http://schemas.openxmlformats.org/officeDocument/2006/relationships/hyperlink" Target="pw:\\SRVPW3.pls.planservi.com.br:Projetos\Documents\C0849%20-%20DER\30_Producao\10-F2&#8211;%20SP%20097%20-%20km%200,00-12,85\13_Interf\13.00_R031\2024.07.05_R-031_Interfer&#234;ncias_A3.doc" TargetMode="External"/><Relationship Id="rId1935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197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169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376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83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90" Type="http://schemas.openxmlformats.org/officeDocument/2006/relationships/hyperlink" Target="pw:\\SRVPW3.pls.planservi.com.br:Projetos\Documents\C0849%20-%20DER\40_Emissao\03_GRD\0-GRDs_Enviadas%20DER\22&#186;MEDI&#199;&#195;O-26-04-2024%20A%2025-05-24\MR.DER-0679_24\" TargetMode="External"/><Relationship Id="rId2057" Type="http://schemas.openxmlformats.org/officeDocument/2006/relationships/hyperlink" Target="pw:\\SRVPW3.pls.planservi.com.br:Projetos\Documents\C0849%20-%20DER\30_Producao\10-F2&#8211;%20SP%20097%20-%20km%200,00-12,85\03_Terrap\03.00_R031\2024%2009%2027-R031_P01-B1-C1.xls" TargetMode="External"/><Relationship Id="rId2264" Type="http://schemas.openxmlformats.org/officeDocument/2006/relationships/hyperlink" Target="pw:\\SRVPW3.pls.planservi.com.br:Projetos\Documents\C0849%20-%20DER\40_Emissao\03_GRD\0-GRDs_Enviadas%20DER\36&#186;MEDI&#199;&#195;O-26-06-2025%20A%2025-07-25\MR_DER-1107_25\" TargetMode="External"/><Relationship Id="rId2471" Type="http://schemas.openxmlformats.org/officeDocument/2006/relationships/hyperlink" Target="pw:\\SRVPW3.pls.planservi.com.br:Projetos\Documents\C0849%20-%20DER\40_Emissao\03_GRD\0-GRDs_Enviadas%20DER\41&#186;MEDI&#199;&#195;O-26-11-2025%20A%2025-12-25\MR_DER-1449_25\" TargetMode="External"/><Relationship Id="rId4" Type="http://schemas.openxmlformats.org/officeDocument/2006/relationships/hyperlink" Target="pw:\\pw.planservi.com.br:PROJETOS\Documents\C0849%20-%20DER\40_Emissao\03_GRD\0-GRDs_Enviadas%20DER\MR.DER-0026_22\" TargetMode="External"/><Relationship Id="rId236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43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50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88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073" Type="http://schemas.openxmlformats.org/officeDocument/2006/relationships/hyperlink" Target="pw:\\SRVPW3.pls.planservi.com.br:Projetos\Documents\C0849%20-%20DER\40_Emissao\03_GRD\0-GRDs_Enviadas%20DER\24&#186;MEDI&#199;&#195;O-26-06-2024%20A%2025-07-24\MR.DER-0723_24\" TargetMode="External"/><Relationship Id="rId1280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2124" Type="http://schemas.openxmlformats.org/officeDocument/2006/relationships/hyperlink" Target="pw:\\SRVPW3.pls.planservi.com.br:Projetos\Documents\C0849%20-%20DER\40_Emissao\03_GRD\0-GRDs_Enviadas%20DER\32&#186;MEDI&#199;&#195;O-26-02-2025%20A%2025-03-25\MR.DER-0944_25\" TargetMode="External"/><Relationship Id="rId2331" Type="http://schemas.openxmlformats.org/officeDocument/2006/relationships/hyperlink" Target="pw:\\SRVPW3.pls.planservi.com.br:Projetos\Documents\C0849%20-%20DER\40_Emissao\03_GRD\0-GRDs_Enviadas%20DER\38&#176;MEDI&#199;&#195;O-26-08-2025%20A%2025-09-25\MR_DER-1152_25\" TargetMode="External"/><Relationship Id="rId303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748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55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40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78" Type="http://schemas.openxmlformats.org/officeDocument/2006/relationships/hyperlink" Target="pw:\\SRVPW3.pls.planservi.com.br:Projetos\Documents\C0849%20-%20DER\40_Emissao\03_GRD\0-GRDs_Enviadas%20DER\26&#186;MEDI&#199;&#195;O-26-08-2024%20A%2025-09-24\MR.DER-0781_24-SP%20097-Entrega%20Final-L02\" TargetMode="External"/><Relationship Id="rId1585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1792" Type="http://schemas.openxmlformats.org/officeDocument/2006/relationships/hyperlink" Target="pw:\\SRVPW3.pls.planservi.com.br:Projetos\Documents\C0849%20-%20DER\30_Producao\10-F2&#8211;%20SP%20097%20-%20km%200,00-12,85\04_Dren\04.00_R031\2024_06_28_R-031_REVIS&#195;O.doc" TargetMode="External"/><Relationship Id="rId2429" Type="http://schemas.openxmlformats.org/officeDocument/2006/relationships/hyperlink" Target="pw:\\SRVPW3.pls.planservi.com.br:Projetos\Documents\C0849%20-%20DER\40_Emissao\03_GRD\0-GRDs_Enviadas%20DER\39&#176;MEDI&#199;&#195;O-26-09-2025%20A%2025-10-25\MR_DER-1304_25\" TargetMode="External"/><Relationship Id="rId84" Type="http://schemas.openxmlformats.org/officeDocument/2006/relationships/hyperlink" Target="pw:\\pw.planservi.com.br:PROJETOS\Documents\C0849%20-%20DER\40_Emissao\03_GRD\0-GRDs_Enviadas%20DER\5&#186;MEDI&#199;&#195;O\MR.DER-0214_22\" TargetMode="External"/><Relationship Id="rId510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608" Type="http://schemas.openxmlformats.org/officeDocument/2006/relationships/hyperlink" Target="pw:\\SRVPW3.pls.planservi.com.br:Projetos\Documents\C0849%20-%20DER\40_Emissao\03_GRD\0-GRDs_Enviadas%20DER\21&#186;MEDI&#199;&#195;O-26-03-2024%20A%2025-04-24\MR.DER-0606_24\" TargetMode="External"/><Relationship Id="rId815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238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45" Type="http://schemas.openxmlformats.org/officeDocument/2006/relationships/hyperlink" Target="pw:\\SRVPW3.pls.planservi.com.br:Projetos\Documents\C0849%20-%20DER\40_Emissao\03_GRD\0-GRDs_Enviadas%20DER\26&#186;MEDI&#199;&#195;O-26-08-2024%20A%2025-09-24\MR.DER-0770_24-SP%20097-Entrega%20Final-F03\" TargetMode="External"/><Relationship Id="rId1652" Type="http://schemas.openxmlformats.org/officeDocument/2006/relationships/hyperlink" Target="pw:\\SRVPW3.pls.planservi.com.br:Projetos\Documents\C0849%20-%20DER\40_Emissao\03_GRD\0-GRDs_Enviadas%20DER\27&#186;MEDI&#199;&#195;O-26-09-2024%20A%2025-10-24\MR.DER-0822_24-SP%20097-Entrega%20Final-H06\" TargetMode="External"/><Relationship Id="rId1000" Type="http://schemas.openxmlformats.org/officeDocument/2006/relationships/hyperlink" Target="pw:\\SRVPW3.pls.planservi.com.br:Projetos\Documents\C0849%20-%20DER\40_Emissao\03_GRD\0-GRDs_Enviadas%20DER\23&#186;MEDI&#199;&#195;O-26-05-2024%20A%2025-06-24\MR.DER-0712_24\" TargetMode="External"/><Relationship Id="rId1305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957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1512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817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1" Type="http://schemas.openxmlformats.org/officeDocument/2006/relationships/hyperlink" Target="pw:\\pw.planservi.com.br:PROJETOS\Documents\C0849%20-%20DER\40_Emissao\03_GRD\0-GRDs_Enviadas%20DER\3&#186;MEDI&#199;&#195;O\MR.DER-0084_22\" TargetMode="External"/><Relationship Id="rId398" Type="http://schemas.openxmlformats.org/officeDocument/2006/relationships/hyperlink" Target="pw:\\pw.planservi.com.br:PROJETOS\Documents\C0849%20-%20DER\40_Emissao\03_GRD\0-GRDs_Enviadas%20DER\17&#186;MEDI&#199;&#195;O-26-10-23%20A%2025-12-23\MR.DER-0498_23\" TargetMode="External"/><Relationship Id="rId2079" Type="http://schemas.openxmlformats.org/officeDocument/2006/relationships/hyperlink" Target="pw:\\SRVPW3.pls.planservi.com.br:Projetos\Documents\C0849%20-%20DER\30_Producao\10-F2&#8211;%20SP%20097%20-%20km%200,00-12,85\03_Terrap\03.00_R031\2024%2009%2025-R-031-Q02-Q03-B1-C1.xls" TargetMode="External"/><Relationship Id="rId160" Type="http://schemas.openxmlformats.org/officeDocument/2006/relationships/hyperlink" Target="pw:\\pw.planservi.com.br:PROJETOS\Documents\C0849%20-%20DER\40_Emissao\03_GRD\0-GRDs_Enviadas%20DER\7&#186;MEDI&#199;&#195;O\MR.DER-0324_23\" TargetMode="External"/><Relationship Id="rId2286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58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65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72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1095" Type="http://schemas.openxmlformats.org/officeDocument/2006/relationships/hyperlink" Target="pw:\\SRVPW3.pls.planservi.com.br:Projetos\Documents\C0849%20-%20DER\40_Emissao\03_GRD\0-GRDs_Enviadas%20DER\24&#186;MEDI&#199;&#195;O-26-06-2024%20A%2025-07-24\MR.DER-0730_24\" TargetMode="External"/><Relationship Id="rId2146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53" Type="http://schemas.openxmlformats.org/officeDocument/2006/relationships/hyperlink" Target="pw:\\SRVPW3.pls.planservi.com.br:Projetos\Documents\C0849%20-%20DER\40_Emissao\03_GRD\0-GRDs_Enviadas%20DER\38&#176;MEDI&#199;&#195;O-26-08-2025%20A%2025-09-25\MR_DER-1180_25\" TargetMode="External"/><Relationship Id="rId118" Type="http://schemas.openxmlformats.org/officeDocument/2006/relationships/hyperlink" Target="pw:\\pw.planservi.com.br:PROJETOS\Documents\C0849%20-%20DER\40_Emissao\03_GRD\0-GRDs_Enviadas%20DER\5&#186;MEDI&#199;&#195;O\MR.DER-0186_22\" TargetMode="External"/><Relationship Id="rId325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32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977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162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2006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13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20" Type="http://schemas.openxmlformats.org/officeDocument/2006/relationships/hyperlink" Target="pw:\\SRVPW3.pls.planservi.com.br:Projetos\Documents\C0849%20-%20DER\40_Emissao\03_GRD\0-GRDs_Enviadas%20DER\39&#176;MEDI&#199;&#195;O-26-09-2025%20A%2025-10-25\MR_DER-1295_25\" TargetMode="External"/><Relationship Id="rId837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022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467" Type="http://schemas.openxmlformats.org/officeDocument/2006/relationships/hyperlink" Target="pw:\\SRVPW3.pls.planservi.com.br:Projetos\Documents\C0849%20-%20DER\40_Emissao\03_GRD\0-GRDs_Enviadas%20DER\26&#186;MEDI&#199;&#195;O-26-08-2024%20A%2025-09-24\MR.DER-0769_24-SP%20097-Entrega%20Final-F02\" TargetMode="External"/><Relationship Id="rId1674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81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904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327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34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741" Type="http://schemas.openxmlformats.org/officeDocument/2006/relationships/hyperlink" Target="pw:\\SRVPW3.pls.planservi.com.br:Projetos\Documents\C0849%20-%20DER\30_Producao\10-F2&#8211;%20SP%20097%20-%20km%200,00-12,85\06_Pavi\06.00_R031\2024%2025%2006%20SP097-R-031_Revis&#227;oA-P02_P05.doc" TargetMode="External"/><Relationship Id="rId1979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33" Type="http://schemas.openxmlformats.org/officeDocument/2006/relationships/hyperlink" Target="pw:\\pw.planservi.com.br:PROJETOS\Documents\C0849%20-%20DER\40_Emissao\03_GRD\0-GRDs_Enviadas%20DER\4&#186;MEDI&#199;&#195;O\MR.DER-0111_22\" TargetMode="External"/><Relationship Id="rId1601" Type="http://schemas.openxmlformats.org/officeDocument/2006/relationships/hyperlink" Target="pw:\\SRVPW3.pls.planservi.com.br:Projetos\Documents\C0849%20-%20DER\40_Emissao\03_GRD\0-GRDs_Enviadas%20DER\27&#186;MEDI&#199;&#195;O-26-09-2024%20A%2025-10-24\MR.DER-0804_24-SP%20097-Entrega%20Final-Q03\" TargetMode="External"/><Relationship Id="rId1839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82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1906" Type="http://schemas.openxmlformats.org/officeDocument/2006/relationships/hyperlink" Target="pw:\\SRVPW3.pls.planservi.com.br:Projetos\Documents\C0849%20-%20DER\30_Producao\10-F2&#8211;%20SP%20097%20-%20km%200,00-12,85\02_Geom\02.00_R031\2024%2004%2010-R031_F02-F03-F07-F09-A1-A2-A.xls" TargetMode="External"/><Relationship Id="rId487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694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070" Type="http://schemas.openxmlformats.org/officeDocument/2006/relationships/hyperlink" Target="pw:\\SRVPW3.pls.planservi.com.br:Projetos\Documents\C0849%20-%20DER\30_Producao\10-F2&#8211;%20SP%20097%20-%20km%200,00-12,85\03_Terrap\03.00_R031\2024%2006%2028-R-031-Q02%20e%20Q03-A3.xls" TargetMode="External"/><Relationship Id="rId2168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75" Type="http://schemas.openxmlformats.org/officeDocument/2006/relationships/hyperlink" Target="pw:\\SRVPW3.pls.planservi.com.br:Projetos\Documents\C0849%20-%20DER\40_Emissao\03_GRD\0-GRDs_Enviadas%20DER\38&#176;MEDI&#199;&#195;O-26-08-2025%20A%2025-09-25\MR_DER-1199_25\" TargetMode="External"/><Relationship Id="rId347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999" Type="http://schemas.openxmlformats.org/officeDocument/2006/relationships/hyperlink" Target="pw:\\SRVPW3.pls.planservi.com.br:Projetos\Documents\C0849%20-%20DER\40_Emissao\03_GRD\0-GRDs_Enviadas%20DER\23&#186;MEDI&#199;&#195;O-26-05-2024%20A%2025-06-24\MR.DER-0712_24\" TargetMode="External"/><Relationship Id="rId1184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2028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554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61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859" Type="http://schemas.openxmlformats.org/officeDocument/2006/relationships/hyperlink" Target="pw:\\SRVPW3.pls.planservi.com.br:Projetos\Documents\C0849%20-%20DER\40_Emissao\03_GRD\0-GRDs_Enviadas%20DER\23&#186;MEDI&#199;&#195;O-26-05-2024%20A%2025-06-24\MR.DER-0692_24\" TargetMode="External"/><Relationship Id="rId1391" Type="http://schemas.openxmlformats.org/officeDocument/2006/relationships/hyperlink" Target="pw:\\SRVPW3.pls.planservi.com.br:Projetos\Documents\C0849%20-%20DER\40_Emissao\03_GRD\0-GRDs_Enviadas%20DER\26&#186;MEDI&#199;&#195;O-26-08-2024%20A%2025-09-24\MR.DER-0777_24-SP%20097-Entrega%20Final-G14\" TargetMode="External"/><Relationship Id="rId1489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696" Type="http://schemas.openxmlformats.org/officeDocument/2006/relationships/hyperlink" Target="pw:\\SRVPW3.pls.planservi.com.br:Projetos\Documents\C0849%20-%20DER\40_Emissao\03_GRD\0-GRDs_Enviadas%20DER\28&#186;MEDI&#199;&#195;O-26-10-2024%20A%2025-11-24\MR.DER-0851_24\" TargetMode="External"/><Relationship Id="rId2235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42" Type="http://schemas.openxmlformats.org/officeDocument/2006/relationships/hyperlink" Target="pw:\\SRVPW3.pls.planservi.com.br:Projetos\Documents\C0849%20-%20DER\40_Emissao\03_GRD\0-GRDs_Enviadas%20DER\39&#176;MEDI&#199;&#195;O-26-09-2025%20A%2025-10-25\MR_DER-1321_25\" TargetMode="External"/><Relationship Id="rId207" Type="http://schemas.openxmlformats.org/officeDocument/2006/relationships/hyperlink" Target="pw:\\pw.planservi.com.br:PROJETOS\Documents\C0849%20-%20DER\40_Emissao\03_GRD\0-GRDs_Enviadas%20DER\13&#186;MEDI&#199;&#195;O-26-07-23%20A%2025-08-23\MR.DER-0423_23\" TargetMode="External"/><Relationship Id="rId414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21" Type="http://schemas.openxmlformats.org/officeDocument/2006/relationships/hyperlink" Target="pw:\\SRVPW3.pls.planservi.com.br:Projetos\Documents\C0849%20-%20DER\40_Emissao\03_GRD\0-GRDs_Enviadas%20DER\21&#186;MEDI&#199;&#195;O-26-03-2024%20A%2025-04-24\MR.DER-0619_24\" TargetMode="External"/><Relationship Id="rId1044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51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349" Type="http://schemas.openxmlformats.org/officeDocument/2006/relationships/hyperlink" Target="pw:\\SRVPW3.pls.planservi.com.br:Projetos\Documents\C0849%20-%20DER\40_Emissao\03_GRD\0-GRDs_Enviadas%20DER\26&#186;MEDI&#199;&#195;O-26-08-2024%20A%2025-09-24\MR.DER-0785_24\" TargetMode="External"/><Relationship Id="rId2302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719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26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111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556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1763" Type="http://schemas.openxmlformats.org/officeDocument/2006/relationships/hyperlink" Target="pw:\\SRVPW3.pls.planservi.com.br:Projetos\Documents\C0849%20-%20DER\30_Producao\10-F2&#8211;%20SP%20097%20-%20km%200,00-12,85\06_Pavi\06.00_R031\2024%2025%2006%20SP097-R-031_Revis&#227;oA-P02_P05.doc" TargetMode="External"/><Relationship Id="rId1970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55" Type="http://schemas.openxmlformats.org/officeDocument/2006/relationships/hyperlink" Target="pw:\\pw.planservi.com.br:PROJETOS\Documents\C0849%20-%20DER\40_Emissao\03_GRD\0-GRDs_Enviadas%20DER\4&#186;MEDI&#199;&#195;O\MR.DER-0140_22\" TargetMode="External"/><Relationship Id="rId1209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16" Type="http://schemas.openxmlformats.org/officeDocument/2006/relationships/hyperlink" Target="pw:\\SRVPW3.pls.planservi.com.br:Projetos\Documents\C0849%20-%20DER\40_Emissao\03_GRD\0-GRDs_Enviadas%20DER\26&#186;MEDI&#199;&#195;O-26-08-2024%20A%2025-09-24\MR.DER-0773_24-SP%20097-Entrega%20Final-F09\" TargetMode="External"/><Relationship Id="rId1623" Type="http://schemas.openxmlformats.org/officeDocument/2006/relationships/hyperlink" Target="pw:\\SRVPW3.pls.planservi.com.br:Projetos\Documents\C0849%20-%20DER\40_Emissao\03_GRD\0-GRDs_Enviadas%20DER\27&#186;MEDI&#199;&#195;O-26-09-2024%20A%2025-10-24\MR.DER-0817_24-SP%20097-Entrega%20Final-P09\" TargetMode="External"/><Relationship Id="rId1830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928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092" Type="http://schemas.openxmlformats.org/officeDocument/2006/relationships/hyperlink" Target="pw:\\SRVPW3.pls.planservi.com.br:Projetos\Documents\C0849%20-%20DER\30_Producao\10-F2&#8211;%20SP%20097%20-%20km%200,00-12,85\03_Terrap\03.00_R031\2024%2004%2023-R031-Q04-Q05-A1.xls" TargetMode="External"/><Relationship Id="rId271" Type="http://schemas.openxmlformats.org/officeDocument/2006/relationships/hyperlink" Target="pw:\\pw.planservi.com.br:PROJETOS\Documents\C0849%20-%20DER\40_Emissao\03_GRD\0-GRDs_Enviadas%20DER\15&#186;MEDI&#199;&#195;O-26-09-23%20A%2025-10-23\MR.DER-0460_23\" TargetMode="External"/><Relationship Id="rId2397" Type="http://schemas.openxmlformats.org/officeDocument/2006/relationships/hyperlink" Target="pw:\\SRVPW3.pls.planservi.com.br:Projetos\Documents\C0849%20-%20DER\40_Emissao\03_GRD\0-GRDs_Enviadas%20DER\39&#176;MEDI&#199;&#195;O-26-09-2025%20A%2025-10-25\MR_DER-1271_25\" TargetMode="External"/><Relationship Id="rId131" Type="http://schemas.openxmlformats.org/officeDocument/2006/relationships/hyperlink" Target="pw:\\pw.planservi.com.br:PROJETOS\Documents\C0849%20-%20DER\40_Emissao\03_GRD\0-GRDs_Enviadas%20DER\5&#186;MEDI&#199;&#195;O\MR.DER-0226_22\" TargetMode="External"/><Relationship Id="rId369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76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83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990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2257" Type="http://schemas.openxmlformats.org/officeDocument/2006/relationships/hyperlink" Target="pw:\\SRVPW3.pls.planservi.com.br:Projetos\Documents\C0849%20-%20DER\40_Emissao\03_GRD\0-GRDs_Enviadas%20DER\36&#186;MEDI&#199;&#195;O-26-06-2025%20A%2025-07-25\MR_DER-1081_25\" TargetMode="External"/><Relationship Id="rId2464" Type="http://schemas.openxmlformats.org/officeDocument/2006/relationships/hyperlink" Target="pw:\\SRVPW3.pls.planservi.com.br:Projetos\Documents\C0849%20-%20DER\40_Emissao\03_GRD\0-GRDs_Enviadas%20DER\30&#186;MEDI&#199;&#195;O-26-12-2024%20A%2025-01-25\MR.DER-0888_25-SP%20097-Entrega%20Final-D01\" TargetMode="External"/><Relationship Id="rId229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36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43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1066" Type="http://schemas.openxmlformats.org/officeDocument/2006/relationships/hyperlink" Target="pw:\\SRVPW3.pls.planservi.com.br:Projetos\Documents\C0849%20-%20DER\40_Emissao\03_GRD\0-GRDs_Enviadas%20DER\24&#186;MEDI&#199;&#195;O-26-06-2024%20A%2025-07-24\MR.DER-0723_24\" TargetMode="External"/><Relationship Id="rId1273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480" Type="http://schemas.openxmlformats.org/officeDocument/2006/relationships/hyperlink" Target="pw:\\SRVPW3.pls.planservi.com.br:Projetos\Documents\C0849%20-%20DER\40_Emissao\03_GRD\0-GRDs_Enviadas%20DER\26&#186;MEDI&#199;&#195;O-26-08-2024%20A%2025-09-24\MR.DER-0767_24-SP%20097-Entrega%20Final-C03\" TargetMode="External"/><Relationship Id="rId2117" Type="http://schemas.openxmlformats.org/officeDocument/2006/relationships/hyperlink" Target="pw:\\SRVPW3.pls.planservi.com.br:Projetos\Documents\C0849%20-%20DER\40_Emissao\03_GRD\0-GRDs_Enviadas%20DER\30&#186;MEDI&#199;&#195;O-26-12-2024%20A%2025-01-25\MR.DER-0893_25\" TargetMode="External"/><Relationship Id="rId2324" Type="http://schemas.openxmlformats.org/officeDocument/2006/relationships/hyperlink" Target="pw:\\SRVPW3.pls.planservi.com.br:Projetos\Documents\C0849%20-%20DER\40_Emissao\03_GRD\0-GRDs_Enviadas%20DER\37&#186;MEDI&#199;&#195;O-26-07-2025%20A%2025-08-25\MR_DER-1133_25\" TargetMode="External"/><Relationship Id="rId850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948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33" Type="http://schemas.openxmlformats.org/officeDocument/2006/relationships/hyperlink" Target="pw:\\SRVPW3.pls.planservi.com.br:Projetos\Documents\C0849%20-%20DER\40_Emissao\03_GRD\0-GRDs_Enviadas%20DER\24&#186;MEDI&#199;&#195;O-26-06-2024%20A%2025-07-24\MR.DER-0733_24\" TargetMode="External"/><Relationship Id="rId1578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1785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992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77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503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710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808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340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438" Type="http://schemas.openxmlformats.org/officeDocument/2006/relationships/hyperlink" Target="pw:\\SRVPW3.pls.planservi.com.br:Projetos\Documents\C0849%20-%20DER\40_Emissao\03_GRD\0-GRDs_Enviadas%20DER\26&#186;MEDI&#199;&#195;O-26-08-2024%20A%2025-09-24\MR.DER-0771_24-SP%20097-Entrega%20Final-F05\" TargetMode="External"/><Relationship Id="rId1645" Type="http://schemas.openxmlformats.org/officeDocument/2006/relationships/hyperlink" Target="pw:\\SRVPW3.pls.planservi.com.br:Projetos\Documents\C0849%20-%20DER\40_Emissao\03_GRD\0-GRDs_Enviadas%20DER\27&#186;MEDI&#199;&#195;O-26-09-2024%20A%2025-10-24\MR.DER-0822_24-SP%20097-Entrega%20Final-H06\" TargetMode="External"/><Relationship Id="rId1200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1852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505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12" Type="http://schemas.openxmlformats.org/officeDocument/2006/relationships/hyperlink" Target="pw:\\SRVPW3.pls.planservi.com.br:Projetos\Documents\C0849%20-%20DER\30_Producao\10-F2&#8211;%20SP%20097%20-%20km%200,00-12,85\05_Geot\05.00_R031\2024.05.17_R-031_10_SP-097,%20G14_D.doc" TargetMode="External"/><Relationship Id="rId293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2181" Type="http://schemas.openxmlformats.org/officeDocument/2006/relationships/hyperlink" Target="pw:\\SRVPW3.pls.planservi.com.br:Projetos\Documents\C0849%20-%20DER\30_Producao\10-F2&#8211;%20SP%20097%20-%20km%200,00-12,85\06_Pavi\06.00_R031\2025%2004%2025%20SP097-atu-R-031_MC_01.doc" TargetMode="External"/><Relationship Id="rId153" Type="http://schemas.openxmlformats.org/officeDocument/2006/relationships/hyperlink" Target="pw:\\pw.planservi.com.br:PROJETOS\Documents\C0849%20-%20DER\40_Emissao\03_GRD\0-GRDs_Enviadas%20DER\7&#186;MEDI&#199;&#195;O\MR.DER-0324_23\" TargetMode="External"/><Relationship Id="rId360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98" Type="http://schemas.openxmlformats.org/officeDocument/2006/relationships/hyperlink" Target="pw:\\SRVPW3.pls.planservi.com.br:Projetos\Documents\C0849%20-%20DER\40_Emissao\03_GRD\0-GRDs_Enviadas%20DER\20&#186;MEDI&#199;&#195;O-26-02-2024%20A%2025-03-24\MR.DER-0577_24\" TargetMode="External"/><Relationship Id="rId2041" Type="http://schemas.openxmlformats.org/officeDocument/2006/relationships/hyperlink" Target="pw:\\SRVPW3.pls.planservi.com.br:Projetos\Documents\C0849%20-%20DER\30_Producao\10-F2&#8211;%20SP%20097%20-%20km%200,00-12,85\03_Terrap\03.00_R031\2024%2005%2017-R031_P01-A-B1.xls" TargetMode="External"/><Relationship Id="rId2279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20" Type="http://schemas.openxmlformats.org/officeDocument/2006/relationships/hyperlink" Target="pw:\\pw.planservi.com.br:PROJETOS\Documents\C0849%20-%20DER\40_Emissao\03_GRD\0-GRDs_Enviadas%20DER\15&#186;MEDI&#199;&#195;O-26-09-23%20A%2025-10-23\MR.DER-0456_23\" TargetMode="External"/><Relationship Id="rId458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65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872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1088" Type="http://schemas.openxmlformats.org/officeDocument/2006/relationships/hyperlink" Target="pw:\\SRVPW3.pls.planservi.com.br:Projetos\Documents\C0849%20-%20DER\40_Emissao\03_GRD\0-GRDs_Enviadas%20DER\24&#186;MEDI&#199;&#195;O-26-06-2024%20A%2025-07-24\MR.DER-0729_24\" TargetMode="External"/><Relationship Id="rId1295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2139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46" Type="http://schemas.openxmlformats.org/officeDocument/2006/relationships/hyperlink" Target="pw:\\SRVPW3.pls.planservi.com.br:Projetos\Documents\C0849%20-%20DER\40_Emissao\03_GRD\0-GRDs_Enviadas%20DER\38&#176;MEDI&#199;&#195;O-26-08-2025%20A%2025-09-25\MR_DER-1172_25\" TargetMode="External"/><Relationship Id="rId318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25" Type="http://schemas.openxmlformats.org/officeDocument/2006/relationships/hyperlink" Target="pw:\\SRVPW3.pls.planservi.com.br:PW_PROJETOS\Documents\C0849%20-%20DER\40_Emissao\03_GRD\0-GRDs_Enviadas%20DER\18&#186;MEDI&#199;&#195;O-26-12-23%20A%2025-01-24\MR.DER-0519_24\" TargetMode="External"/><Relationship Id="rId732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1155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62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2206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2413" Type="http://schemas.openxmlformats.org/officeDocument/2006/relationships/hyperlink" Target="pw:\\SRVPW3.pls.planservi.com.br:Projetos\Documents\C0849%20-%20DER\40_Emissao\03_GRD\0-GRDs_Enviadas%20DER\39&#176;MEDI&#199;&#195;O-26-09-2025%20A%2025-10-25\MR_DER-1285_25\" TargetMode="External"/><Relationship Id="rId99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1015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222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667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74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1527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34" Type="http://schemas.openxmlformats.org/officeDocument/2006/relationships/hyperlink" Target="pw:\\SRVPW3.pls.planservi.com.br:Projetos\Documents\C0849%20-%20DER\30_Producao\10-F2&#8211;%20SP%20097%20-%20km%200,00-12,85\17_Desap\17.00_R031\2024.07.23_R-031_Desapropria&#231;&#227;o_A.doc" TargetMode="External"/><Relationship Id="rId1941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6" Type="http://schemas.openxmlformats.org/officeDocument/2006/relationships/hyperlink" Target="pw:\\pw.planservi.com.br:PROJETOS\Documents\C0849%20-%20DER\40_Emissao\03_GRD\0-GRDs_Enviadas%20DER\3&#186;MEDI&#199;&#195;O\MR.DER-0093_22\" TargetMode="External"/><Relationship Id="rId175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1801" Type="http://schemas.openxmlformats.org/officeDocument/2006/relationships/hyperlink" Target="pw:\\SRVPW3.pls.planservi.com.br:Projetos\Documents\C0849%20-%20DER\30_Producao\10-F2&#8211;%20SP%20097%20-%20km%200,00-12,85\04_Dren\04.00_R031\2024_09_25_R-031_REVIS&#195;O.doc" TargetMode="External"/><Relationship Id="rId382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687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063" Type="http://schemas.openxmlformats.org/officeDocument/2006/relationships/hyperlink" Target="pw:\\SRVPW3.pls.planservi.com.br:Projetos\Documents\C0849%20-%20DER\30_Producao\10-F2&#8211;%20SP%20097%20-%20km%200,00-12,85\03_Terrap\03.00_R031\2024%2010%2009-R031_P01-B-C.xls" TargetMode="External"/><Relationship Id="rId2270" Type="http://schemas.openxmlformats.org/officeDocument/2006/relationships/hyperlink" Target="pw:\\SRVPW3.pls.planservi.com.br:Projetos\Documents\C0849%20-%20DER\40_Emissao\03_GRD\0-GRDs_Enviadas%20DER\36&#186;MEDI&#199;&#195;O-26-06-2025%20A%2025-07-25\MR_DER-1110_25\" TargetMode="External"/><Relationship Id="rId2368" Type="http://schemas.openxmlformats.org/officeDocument/2006/relationships/hyperlink" Target="pw:\\SRVPW3.pls.planservi.com.br:Projetos\Documents\C0849%20-%20DER\40_Emissao\03_GRD\0-GRDs_Enviadas%20DER\38&#176;MEDI&#199;&#195;O-26-08-2025%20A%2025-09-25\MR_DER-1198_25\" TargetMode="External"/><Relationship Id="rId242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894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177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2130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102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547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54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61" Type="http://schemas.openxmlformats.org/officeDocument/2006/relationships/hyperlink" Target="pw:\\SRVPW3.pls.planservi.com.br:Projetos\Documents\C0849%20-%20DER\40_Emissao\03_GRD\0-GRDs_Enviadas%20DER\23&#186;MEDI&#199;&#195;O-26-05-2024%20A%2025-06-24\MR.DER-0701_24\" TargetMode="External"/><Relationship Id="rId1384" Type="http://schemas.openxmlformats.org/officeDocument/2006/relationships/hyperlink" Target="pw:\\SRVPW3.pls.planservi.com.br:Projetos\Documents\C0849%20-%20DER\40_Emissao\03_GRD\0-GRDs_Enviadas%20DER\26&#186;MEDI&#199;&#195;O-26-08-2024%20A%2025-09-24\MR.DER-0779_24-SP%20097-Entrega%20Final-G18\" TargetMode="External"/><Relationship Id="rId1591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1689" Type="http://schemas.openxmlformats.org/officeDocument/2006/relationships/hyperlink" Target="pw:\\SRVPW3.pls.planservi.com.br:Projetos\Documents\C0849%20-%20DER\40_Emissao\03_GRD\0-GRDs_Enviadas%20DER\28&#186;MEDI&#199;&#195;O-26-10-2024%20A%2025-11-24\MR.DER-0846_24\" TargetMode="External"/><Relationship Id="rId2228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35" Type="http://schemas.openxmlformats.org/officeDocument/2006/relationships/hyperlink" Target="pw:\\SRVPW3.pls.planservi.com.br:Projetos\Documents\C0849%20-%20DER\40_Emissao\03_GRD\0-GRDs_Enviadas%20DER\39&#176;MEDI&#199;&#195;O-26-09-2025%20A%2025-10-25\MR_DER-1315_25\" TargetMode="External"/><Relationship Id="rId90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407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14" Type="http://schemas.openxmlformats.org/officeDocument/2006/relationships/hyperlink" Target="pw:\\SRVPW3.pls.planservi.com.br:Projetos\Documents\C0849%20-%20DER\40_Emissao\03_GRD\0-GRDs_Enviadas%20DER\21&#186;MEDI&#199;&#195;O-26-03-2024%20A%2025-04-24\MR.DER-0610_24\" TargetMode="External"/><Relationship Id="rId821" Type="http://schemas.openxmlformats.org/officeDocument/2006/relationships/hyperlink" Target="pw:\\SRVPW3.pls.planservi.com.br:Projetos\Documents\C0849%20-%20DER\40_Emissao\03_GRD\0-GRDs_Enviadas%20DER\22&#186;MEDI&#199;&#195;O-26-04-2024%20A%2025-05-24\MR.DER-0688_24-subsitui&#231;&#227;o%20de%20arquivo%20digital\" TargetMode="External"/><Relationship Id="rId1037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44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51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1896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919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104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311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49" Type="http://schemas.openxmlformats.org/officeDocument/2006/relationships/hyperlink" Target="pw:\\SRVPW3.pls.planservi.com.br:Projetos\Documents\C0849%20-%20DER\40_Emissao\03_GRD\0-GRDs_Enviadas%20DER\27&#186;MEDI&#199;&#195;O-26-09-2024%20A%2025-10-24\MR.DER-0795_24-SP%20097-Entrega%20Final-I01\" TargetMode="External"/><Relationship Id="rId1756" Type="http://schemas.openxmlformats.org/officeDocument/2006/relationships/hyperlink" Target="pw:\\SRVPW3.pls.planservi.com.br:Projetos\Documents\C0849%20-%20DER\30_Producao\10-F2&#8211;%20SP%20097%20-%20km%200,00-12,85\06_Pavi\06.00_R031\2024%2018%2004%20SP097-R-031_Revis&#227;oA3-P02_P05.doc" TargetMode="External"/><Relationship Id="rId1963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48" Type="http://schemas.openxmlformats.org/officeDocument/2006/relationships/hyperlink" Target="pw:\\pw.planservi.com.br:PROJETOS\Documents\C0849%20-%20DER\40_Emissao\03_GRD\0-GRDs_Enviadas%20DER\4&#186;MEDI&#199;&#195;O\MR.DER-0140_22\" TargetMode="External"/><Relationship Id="rId1409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1616" Type="http://schemas.openxmlformats.org/officeDocument/2006/relationships/hyperlink" Target="pw:\\SRVPW3.pls.planservi.com.br:Projetos\Documents\C0849%20-%20DER\40_Emissao\03_GRD\0-GRDs_Enviadas%20DER\27&#186;MEDI&#199;&#195;O-26-09-2024%20A%2025-10-24\MR.DER-0816_24-SP%20097-Entrega%20Final-P01\" TargetMode="External"/><Relationship Id="rId1823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97" Type="http://schemas.openxmlformats.org/officeDocument/2006/relationships/hyperlink" Target="pw:\\pw.planservi.com.br:PROJETOS\Documents\C0849%20-%20DER\30_Producao\10-F2&#8211;%20SP%20097%20-%20km%200,00-12,85\06_Pavi\06.00_R031\2023%2002%2027-R-031_Revis&#227;oA1_P02_P05_P07_P09.docx" TargetMode="External"/><Relationship Id="rId2085" Type="http://schemas.openxmlformats.org/officeDocument/2006/relationships/hyperlink" Target="pw:\\SRVPW3.pls.planservi.com.br:Projetos\Documents\C0849%20-%20DER\30_Producao\10-F2&#8211;%20SP%20097%20-%20km%200,00-12,85\03_Terrap\03.00_R031\2024%2010%2004-R-031-Q02-Q03-B-C.xls" TargetMode="External"/><Relationship Id="rId2292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64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71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2152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124" Type="http://schemas.openxmlformats.org/officeDocument/2006/relationships/hyperlink" Target="pw:\\pw.planservi.com.br:PROJETOS\Documents\C0849%20-%20DER\40_Emissao\03_GRD\0-GRDs_Enviadas%20DER\5&#186;MEDI&#199;&#195;O\MR.DER-0226_22\" TargetMode="External"/><Relationship Id="rId569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76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83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199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2457" Type="http://schemas.openxmlformats.org/officeDocument/2006/relationships/hyperlink" Target="pw:\\SRVPW3.pls.planservi.com.br:Projetos\Documents\C0849%20-%20DER\40_Emissao\03_GRD\0-GRDs_Enviadas%20DER\40&#186;MEDI&#199;&#195;O-26-10-2025%20A%2025-11-25\MR_DER-1353_25\" TargetMode="External"/><Relationship Id="rId331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429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36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1059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66" Type="http://schemas.openxmlformats.org/officeDocument/2006/relationships/hyperlink" Target="pw:\\SRVPW3.pls.planservi.com.br:Projetos\Documents\C0849%20-%20DER\40_Emissao\03_GRD\0-GRDs_Enviadas%20DER\26&#186;MEDI&#199;&#195;O-26-08-2024%20A%2025-09-24\MR.DER-0753_24\" TargetMode="External"/><Relationship Id="rId1473" Type="http://schemas.openxmlformats.org/officeDocument/2006/relationships/hyperlink" Target="pw:\\SRVPW3.pls.planservi.com.br:Projetos\Documents\C0849%20-%20DER\40_Emissao\03_GRD\0-GRDs_Enviadas%20DER\26&#186;MEDI&#199;&#195;O-26-08-2024%20A%2025-09-24\MR.DER-0769_24-SP%20097-Entrega%20Final-F02\" TargetMode="External"/><Relationship Id="rId2012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317" Type="http://schemas.openxmlformats.org/officeDocument/2006/relationships/hyperlink" Target="pw:\\SRVPW3.pls.planservi.com.br:Projetos\Documents\C0849%20-%20DER\40_Emissao\03_GRD\0-GRDs_Enviadas%20DER\37&#186;MEDI&#199;&#195;O-26-07-2025%20A%2025-08-25\MR_DER-1131_25\" TargetMode="External"/><Relationship Id="rId843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126" Type="http://schemas.openxmlformats.org/officeDocument/2006/relationships/hyperlink" Target="pw:\\SRVPW3.pls.planservi.com.br:Projetos\Documents\C0849%20-%20DER\40_Emissao\03_GRD\0-GRDs_Enviadas%20DER\24&#186;MEDI&#199;&#195;O-26-06-2024%20A%2025-07-24\MR.DER-0715_24\" TargetMode="External"/><Relationship Id="rId1680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778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985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703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910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333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540" Type="http://schemas.openxmlformats.org/officeDocument/2006/relationships/hyperlink" Target="pw:\\SRVPW3.pls.planservi.com.br:Projetos\Documents\C0849%20-%20DER\40_Emissao\03_GRD\0-GRDs_Enviadas%20DER\27&#186;MEDI&#199;&#195;O-26-09-2024%20A%2025-10-24\MR.DER-0791_24-SP%20097\" TargetMode="External"/><Relationship Id="rId1638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400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1845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705" Type="http://schemas.openxmlformats.org/officeDocument/2006/relationships/hyperlink" Target="pw:\\SRVPW3.pls.planservi.com.br:Projetos\Documents\C0849%20-%20DER\30_Producao\10-F2&#8211;%20SP%20097%20-%20km%200,00-12,85\05_Geot\05.00_R031\2024.05.17_R-031_10_SP-097,%20G12,%20G14_REVISAO.doc" TargetMode="External"/><Relationship Id="rId1912" Type="http://schemas.openxmlformats.org/officeDocument/2006/relationships/hyperlink" Target="pw:\\SRVPW3.pls.planservi.com.br:Projetos\Documents\C0849%20-%20DER\30_Producao\10-F2&#8211;%20SP%20097%20-%20km%200,00-12,85\02_Geom\02.00_R031\2024%2004%2010-R031_F02-F03-F07-F09-A1-A2-A.xls" TargetMode="External"/><Relationship Id="rId286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493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2174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81" Type="http://schemas.openxmlformats.org/officeDocument/2006/relationships/hyperlink" Target="pw:\\SRVPW3.pls.planservi.com.br:Projetos\Documents\C0849%20-%20DER\40_Emissao\03_GRD\0-GRDs_Enviadas%20DER\38&#176;MEDI&#199;&#195;O-26-08-2025%20A%2025-09-25\MR_DER-1189_25\" TargetMode="External"/><Relationship Id="rId146" Type="http://schemas.openxmlformats.org/officeDocument/2006/relationships/hyperlink" Target="pw:\\pw.planservi.com.br:PROJETOS\Documents\C0849%20-%20DER\40_Emissao\03_GRD\0-GRDs_Enviadas%20DER\5&#186;MEDI&#199;&#195;O\MR.DER-0241_22\" TargetMode="External"/><Relationship Id="rId353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60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98" Type="http://schemas.openxmlformats.org/officeDocument/2006/relationships/hyperlink" Target="pw:\\SRVPW3.pls.planservi.com.br:Projetos\Documents\C0849%20-%20DER\40_Emissao\03_GRD\0-GRDs_Enviadas%20DER\22&#186;MEDI&#199;&#195;O-26-04-2024%20A%2025-05-24\MR.DER-0675_24\" TargetMode="External"/><Relationship Id="rId1190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2034" Type="http://schemas.openxmlformats.org/officeDocument/2006/relationships/hyperlink" Target="pw:\\SRVPW3.pls.planservi.com.br:Projetos\Documents\C0849%20-%20DER\30_Producao\10-F2&#8211;%20SP%20097%20-%20km%200,00-12,85\02_Geom\02.00_R031\2023%2010%2025-R031_F05-A1.xls" TargetMode="External"/><Relationship Id="rId2241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79" Type="http://schemas.openxmlformats.org/officeDocument/2006/relationships/hyperlink" Target="pw:\\SRVPW3.pls.planservi.com.br:Projetos\Documents\C0849%20-%20DER\40_Emissao\03_GRD\0-GRDs_Enviadas%20DER\46&#186;MEDI&#199;&#195;O-26-04-2026%20A%2025-05-26\MR_DER-1725_26\" TargetMode="External"/><Relationship Id="rId213" Type="http://schemas.openxmlformats.org/officeDocument/2006/relationships/hyperlink" Target="pw:\\pw.planservi.com.br:PROJETOS\Documents\C0849%20-%20DER\30_Producao\10-F2&#8211;%20SP%20097%20-%20km%200,00-12,85\05_Geot\05.00_R031\2023%2002%2015-R-031_Revis&#227;oB2_e_A1_G14.doc" TargetMode="External"/><Relationship Id="rId420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58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65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1050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88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495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2101" Type="http://schemas.openxmlformats.org/officeDocument/2006/relationships/hyperlink" Target="pw:\\SRVPW3.pls.planservi.com.br:Projetos\Documents\C0849%20-%20DER\30_Producao\10-F2&#8211;%20SP%20097%20-%20km%200,00-12,85\03_Terrap\03.00_R031\2024%2009%2025-R031-Q04-Q05-B1-C1.xls" TargetMode="External"/><Relationship Id="rId2339" Type="http://schemas.openxmlformats.org/officeDocument/2006/relationships/hyperlink" Target="pw:\\SRVPW3.pls.planservi.com.br:Projetos\Documents\C0849%20-%20DER\40_Emissao\03_GRD\0-GRDs_Enviadas%20DER\38&#176;MEDI&#199;&#195;O-26-08-2025%20A%2025-09-25\MR_DER-1158_25\" TargetMode="External"/><Relationship Id="rId518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725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32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48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55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1562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2406" Type="http://schemas.openxmlformats.org/officeDocument/2006/relationships/hyperlink" Target="pw:\\SRVPW3.pls.planservi.com.br:Projetos\Documents\C0849%20-%20DER\40_Emissao\03_GRD\0-GRDs_Enviadas%20DER\39&#176;MEDI&#199;&#195;O-26-09-2025%20A%2025-10-25\MR_DER-1282_25\" TargetMode="External"/><Relationship Id="rId1008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215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22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867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61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1727" Type="http://schemas.openxmlformats.org/officeDocument/2006/relationships/hyperlink" Target="pw:\\SRVPW3.pls.planservi.com.br:Projetos\Documents\C0849%20-%20DER\30_Producao\10-F2&#8211;%20SP%20097%20-%20km%200,00-12,85\13_Interf\13.00_R031\2024.07.05_R-031_Interfer&#234;ncias_A3.doc" TargetMode="External"/><Relationship Id="rId1934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19" Type="http://schemas.openxmlformats.org/officeDocument/2006/relationships/hyperlink" Target="pw:\\pw.planservi.com.br:PROJETOS\Documents\C0849%20-%20DER\40_Emissao\03_GRD\0-GRDs_Enviadas%20DER\3&#186;MEDI&#199;&#195;O\MR.DER-0088_22\" TargetMode="External"/><Relationship Id="rId2196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168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375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82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056" Type="http://schemas.openxmlformats.org/officeDocument/2006/relationships/hyperlink" Target="pw:\\SRVPW3.pls.planservi.com.br:Projetos\Documents\C0849%20-%20DER\30_Producao\10-F2&#8211;%20SP%20097%20-%20km%200,00-12,85\03_Terrap\03.00_R031\2024%2009%2027-R031_P01-B1-C1.xls" TargetMode="External"/><Relationship Id="rId2263" Type="http://schemas.openxmlformats.org/officeDocument/2006/relationships/hyperlink" Target="pw:\\SRVPW3.pls.planservi.com.br:Projetos\Documents\C0849%20-%20DER\40_Emissao\03_GRD\0-GRDs_Enviadas%20DER\36&#186;MEDI&#199;&#195;O-26-06-2025%20A%2025-07-25\MR_DER-1101_25\" TargetMode="External"/><Relationship Id="rId2470" Type="http://schemas.openxmlformats.org/officeDocument/2006/relationships/hyperlink" Target="pw:\\SRVPW3.pls.planservi.com.br:Projetos\Documents\C0849%20-%20DER\40_Emissao\03_GRD\0-GRDs_Enviadas%20DER\41&#186;MEDI&#199;&#195;O-26-11-2025%20A%2025-12-25\MR_DER-1449_25\" TargetMode="External"/><Relationship Id="rId3" Type="http://schemas.openxmlformats.org/officeDocument/2006/relationships/hyperlink" Target="pw:\\pw.planservi.com.br:PROJETOS\Documents\C0849%20-%20DER\40_Emissao\03_GRD\0-GRDs_Enviadas%20DER\MR.DER-0026_22\" TargetMode="External"/><Relationship Id="rId235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42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887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072" Type="http://schemas.openxmlformats.org/officeDocument/2006/relationships/hyperlink" Target="pw:\\SRVPW3.pls.planservi.com.br:Projetos\Documents\C0849%20-%20DER\40_Emissao\03_GRD\0-GRDs_Enviadas%20DER\24&#186;MEDI&#199;&#195;O-26-06-2024%20A%2025-07-24\MR.DER-0723_24\" TargetMode="External"/><Relationship Id="rId2123" Type="http://schemas.openxmlformats.org/officeDocument/2006/relationships/hyperlink" Target="pw:\\SRVPW3.pls.planservi.com.br:Projetos\Documents\C0849%20-%20DER\40_Emissao\03_GRD\0-GRDs_Enviadas%20DER\32&#186;MEDI&#199;&#195;O-26-02-2025%20A%2025-03-25\MR.DER-0944_25\" TargetMode="External"/><Relationship Id="rId2330" Type="http://schemas.openxmlformats.org/officeDocument/2006/relationships/hyperlink" Target="pw:\\SRVPW3.pls.planservi.com.br:Projetos\Documents\C0849%20-%20DER\40_Emissao\03_GRD\0-GRDs_Enviadas%20DER\37&#186;MEDI&#199;&#195;O-26-07-2025%20A%2025-08-25\MR_DER-1150_25\" TargetMode="External"/><Relationship Id="rId302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747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54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377" Type="http://schemas.openxmlformats.org/officeDocument/2006/relationships/hyperlink" Target="pw:\\SRVPW3.pls.planservi.com.br:Projetos\Documents\C0849%20-%20DER\40_Emissao\03_GRD\0-GRDs_Enviadas%20DER\26&#186;MEDI&#199;&#195;O-26-08-2024%20A%2025-09-24\MR.DER-0781_24-SP%20097-Entrega%20Final-L02\" TargetMode="External"/><Relationship Id="rId1584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1791" Type="http://schemas.openxmlformats.org/officeDocument/2006/relationships/hyperlink" Target="pw:\\SRVPW3.pls.planservi.com.br:Projetos\Documents\C0849%20-%20DER\30_Producao\10-F2&#8211;%20SP%20097%20-%20km%200,00-12,85\04_Dren\04.00_R031\2024_06_28_R-031_REVIS&#195;O.doc" TargetMode="External"/><Relationship Id="rId2428" Type="http://schemas.openxmlformats.org/officeDocument/2006/relationships/hyperlink" Target="pw:\\SRVPW3.pls.planservi.com.br:Projetos\Documents\C0849%20-%20DER\40_Emissao\03_GRD\0-GRDs_Enviadas%20DER\39&#176;MEDI&#199;&#195;O-26-09-2025%20A%2025-10-25\MR_DER-1303_25\" TargetMode="External"/><Relationship Id="rId83" Type="http://schemas.openxmlformats.org/officeDocument/2006/relationships/hyperlink" Target="pw:\\pw.planservi.com.br:PROJETOS\Documents\C0849%20-%20DER\30_Producao\10-F2&#8211;%20SP%20097%20-%20km%200,00-12,85\05_Geot\05.00_R031\2022%2011%2023-R-031_Programa&#231;&#227;o%20de%20Sondagem.doc" TargetMode="External"/><Relationship Id="rId607" Type="http://schemas.openxmlformats.org/officeDocument/2006/relationships/hyperlink" Target="pw:\\SRVPW3.pls.planservi.com.br:Projetos\Documents\C0849%20-%20DER\40_Emissao\03_GRD\0-GRDs_Enviadas%20DER\21&#186;MEDI&#199;&#195;O-26-03-2024%20A%2025-04-24\MR.DER-0604_24\" TargetMode="External"/><Relationship Id="rId814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237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44" Type="http://schemas.openxmlformats.org/officeDocument/2006/relationships/hyperlink" Target="pw:\\SRVPW3.pls.planservi.com.br:Projetos\Documents\C0849%20-%20DER\40_Emissao\03_GRD\0-GRDs_Enviadas%20DER\26&#186;MEDI&#199;&#195;O-26-08-2024%20A%2025-09-24\MR.DER-0770_24-SP%20097-Entrega%20Final-F03\" TargetMode="External"/><Relationship Id="rId1651" Type="http://schemas.openxmlformats.org/officeDocument/2006/relationships/hyperlink" Target="pw:\\SRVPW3.pls.planservi.com.br:Projetos\Documents\C0849%20-%20DER\40_Emissao\03_GRD\0-GRDs_Enviadas%20DER\27&#186;MEDI&#199;&#195;O-26-09-2024%20A%2025-10-24\MR.DER-0822_24-SP%20097-Entrega%20Final-H06\" TargetMode="External"/><Relationship Id="rId1889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1304" Type="http://schemas.openxmlformats.org/officeDocument/2006/relationships/hyperlink" Target="pw:\\SRVPW3.pls.planservi.com.br:Projetos\Documents\C0849%20-%20DER\40_Emissao\03_GRD\0-GRDs_Enviadas%20DER\26&#186;MEDI&#199;&#195;O-26-08-2024%20A%2025-09-24\MR.DER-0788_24\" TargetMode="External"/><Relationship Id="rId1511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49" Type="http://schemas.openxmlformats.org/officeDocument/2006/relationships/hyperlink" Target="pw:\\SRVPW3.pls.planservi.com.br:Projetos\Documents\C0849%20-%20DER\30_Producao\10-F2&#8211;%20SP%20097%20-%20km%200,00-12,85\06_Pavi\06.00_R031\2024%2024%2005%20SP097-R-031_Revis&#227;oA4_MCC-P09.doc" TargetMode="External"/><Relationship Id="rId1956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1609" Type="http://schemas.openxmlformats.org/officeDocument/2006/relationships/hyperlink" Target="pw:\\SRVPW3.pls.planservi.com.br:Projetos\Documents\C0849%20-%20DER\40_Emissao\03_GRD\0-GRDs_Enviadas%20DER\27&#186;MEDI&#199;&#195;O-26-09-2024%20A%2025-10-24\MR.DER-0803_24-SP%20097-Entrega%20Final-Q02\" TargetMode="External"/><Relationship Id="rId1816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0" Type="http://schemas.openxmlformats.org/officeDocument/2006/relationships/hyperlink" Target="pw:\\pw.planservi.com.br:PROJETOS\Documents\C0849%20-%20DER\40_Emissao\03_GRD\0-GRDs_Enviadas%20DER\3&#186;MEDI&#199;&#195;O\MR.DER-0084_22\" TargetMode="External"/><Relationship Id="rId397" Type="http://schemas.openxmlformats.org/officeDocument/2006/relationships/hyperlink" Target="pw:\\pw.planservi.com.br:PROJETOS\Documents\C0849%20-%20DER\40_Emissao\03_GRD\0-GRDs_Enviadas%20DER\17&#186;MEDI&#199;&#195;O-26-10-23%20A%2025-12-23\MR.DER-0498_23\" TargetMode="External"/><Relationship Id="rId2078" Type="http://schemas.openxmlformats.org/officeDocument/2006/relationships/hyperlink" Target="pw:\\SRVPW3.pls.planservi.com.br:Projetos\Documents\C0849%20-%20DER\30_Producao\10-F2&#8211;%20SP%20097%20-%20km%200,00-12,85\03_Terrap\03.00_R031\2024%2008%2002-R-031-Q03-B.xls" TargetMode="External"/><Relationship Id="rId2285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57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64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1094" Type="http://schemas.openxmlformats.org/officeDocument/2006/relationships/hyperlink" Target="pw:\\SRVPW3.pls.planservi.com.br:Projetos\Documents\C0849%20-%20DER\40_Emissao\03_GRD\0-GRDs_Enviadas%20DER\24&#186;MEDI&#199;&#195;O-26-06-2024%20A%2025-07-24\MR.DER-0730_24\" TargetMode="External"/><Relationship Id="rId2145" Type="http://schemas.openxmlformats.org/officeDocument/2006/relationships/hyperlink" Target="pw:\\SRVPW3.pls.planservi.com.br:Projetos\Documents\C0849%20-%20DER\40_Emissao\03_GRD\0-GRDs_Enviadas%20DER\33&#186;MEDI&#199;&#195;O-26-03-2025%20A%2025-04-25\MR.DER-0959_25-SP%20097-D-Entrega%20Final-I04\" TargetMode="External"/><Relationship Id="rId117" Type="http://schemas.openxmlformats.org/officeDocument/2006/relationships/hyperlink" Target="pw:\\pw.planservi.com.br:PROJETOS\Documents\C0849%20-%20DER\40_Emissao\03_GRD\0-GRDs_Enviadas%20DER\5&#186;MEDI&#199;&#195;O\MR.DER-0186_22\" TargetMode="External"/><Relationship Id="rId671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769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76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399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2352" Type="http://schemas.openxmlformats.org/officeDocument/2006/relationships/hyperlink" Target="pw:\\SRVPW3.pls.planservi.com.br:Projetos\Documents\C0849%20-%20DER\40_Emissao\03_GRD\0-GRDs_Enviadas%20DER\38&#176;MEDI&#199;&#195;O-26-08-2025%20A%2025-09-25\MR_DER-1180_25\" TargetMode="External"/><Relationship Id="rId324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31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629" Type="http://schemas.openxmlformats.org/officeDocument/2006/relationships/hyperlink" Target="pw:\\SRVPW3.pls.planservi.com.br:Projetos\Documents\C0849%20-%20DER\40_Emissao\03_GRD\0-GRDs_Enviadas%20DER\21&#186;MEDI&#199;&#195;O-26-03-2024%20A%2025-04-24\MR.DER-0621_24\" TargetMode="External"/><Relationship Id="rId1161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259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66" Type="http://schemas.openxmlformats.org/officeDocument/2006/relationships/hyperlink" Target="pw:\\SRVPW3.pls.planservi.com.br:Projetos\Documents\C0849%20-%20DER\40_Emissao\03_GRD\0-GRDs_Enviadas%20DER\26&#186;MEDI&#199;&#195;O-26-08-2024%20A%2025-09-24\MR.DER-0769_24-SP%20097-Entrega%20Final-F02\" TargetMode="External"/><Relationship Id="rId2005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12" Type="http://schemas.openxmlformats.org/officeDocument/2006/relationships/hyperlink" Target="pw:\\SRVPW3.pls.planservi.com.br:Projetos\Documents\C0849%20-%20DER\40_Emissao\03_GRD\0-GRDs_Enviadas%20DER\34&#186;MEDI&#199;&#195;O-26-04-2025%20A%2025-05-25\MR_DER-1010_25\" TargetMode="External"/><Relationship Id="rId836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021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119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673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80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1978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903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326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33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40" Type="http://schemas.openxmlformats.org/officeDocument/2006/relationships/hyperlink" Target="pw:\\SRVPW3.pls.planservi.com.br:Projetos\Documents\C0849%20-%20DER\30_Producao\10-F2&#8211;%20SP%20097%20-%20km%200,00-12,85\06_Pavi\06.00_R031\2024%2025%2009%20SP097-R-031.doc" TargetMode="External"/><Relationship Id="rId32" Type="http://schemas.openxmlformats.org/officeDocument/2006/relationships/hyperlink" Target="pw:\\pw.planservi.com.br:PROJETOS\Documents\C0849%20-%20DER\40_Emissao\03_GRD\0-GRDs_Enviadas%20DER\4&#186;MEDI&#199;&#195;O\MR.DER-0111_22\" TargetMode="External"/><Relationship Id="rId1600" Type="http://schemas.openxmlformats.org/officeDocument/2006/relationships/hyperlink" Target="pw:\\SRVPW3.pls.planservi.com.br:Projetos\Documents\C0849%20-%20DER\40_Emissao\03_GRD\0-GRDs_Enviadas%20DER\27&#186;MEDI&#199;&#195;O-26-09-2024%20A%2025-10-24\MR.DER-0804_24-SP%20097-Entrega%20Final-Q03\" TargetMode="External"/><Relationship Id="rId1838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81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1905" Type="http://schemas.openxmlformats.org/officeDocument/2006/relationships/hyperlink" Target="pw:\\SRVPW3.pls.planservi.com.br:Projetos\Documents\C0849%20-%20DER\30_Producao\10-F2&#8211;%20SP%20097%20-%20km%200,00-12,85\02_Geom\02.00_R031\2024%2004%2010-R031_F02-F03-F07-F09-A1-A2-A.xls" TargetMode="External"/><Relationship Id="rId279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486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693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167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74" Type="http://schemas.openxmlformats.org/officeDocument/2006/relationships/hyperlink" Target="pw:\\SRVPW3.pls.planservi.com.br:Projetos\Documents\C0849%20-%20DER\40_Emissao\03_GRD\0-GRDs_Enviadas%20DER\38&#176;MEDI&#199;&#195;O-26-08-2025%20A%2025-09-25\MR_DER-1199_25\" TargetMode="External"/><Relationship Id="rId139" Type="http://schemas.openxmlformats.org/officeDocument/2006/relationships/hyperlink" Target="pw:\\pw.planservi.com.br:PROJETOS\Documents\C0849%20-%20DER\40_Emissao\03_GRD\0-GRDs_Enviadas%20DER\5&#186;MEDI&#199;&#195;O\MR.DER-0230_22\" TargetMode="External"/><Relationship Id="rId346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53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60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98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183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90" Type="http://schemas.openxmlformats.org/officeDocument/2006/relationships/hyperlink" Target="pw:\\SRVPW3.pls.planservi.com.br:Projetos\Documents\C0849%20-%20DER\40_Emissao\03_GRD\0-GRDs_Enviadas%20DER\26&#186;MEDI&#199;&#195;O-26-08-2024%20A%2025-09-24\MR.DER-0777_24-SP%20097-Entrega%20Final-G14\" TargetMode="External"/><Relationship Id="rId2027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34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41" Type="http://schemas.openxmlformats.org/officeDocument/2006/relationships/hyperlink" Target="pw:\\SRVPW3.pls.planservi.com.br:Projetos\Documents\C0849%20-%20DER\40_Emissao\03_GRD\0-GRDs_Enviadas%20DER\39&#176;MEDI&#199;&#195;O-26-09-2025%20A%2025-10-25\MR_DER-1320_25\" TargetMode="External"/><Relationship Id="rId206" Type="http://schemas.openxmlformats.org/officeDocument/2006/relationships/hyperlink" Target="pw:\\pw.planservi.com.br:PROJETOS\Documents\C0849%20-%20DER\40_Emissao\03_GRD\0-GRDs_Enviadas%20DER\13&#186;MEDI&#199;&#195;O-26-07-23%20A%2025-08-23\MR.DER-0423_23\" TargetMode="External"/><Relationship Id="rId413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858" Type="http://schemas.openxmlformats.org/officeDocument/2006/relationships/hyperlink" Target="pw:\\SRVPW3.pls.planservi.com.br:Projetos\Documents\C0849%20-%20DER\40_Emissao\03_GRD\0-GRDs_Enviadas%20DER\23&#186;MEDI&#199;&#195;O-26-05-2024%20A%2025-06-24\MR.DER-0692_24\" TargetMode="External"/><Relationship Id="rId1043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488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695" Type="http://schemas.openxmlformats.org/officeDocument/2006/relationships/hyperlink" Target="pw:\\SRVPW3.pls.planservi.com.br:Projetos\Documents\C0849%20-%20DER\40_Emissao\03_GRD\0-GRDs_Enviadas%20DER\28&#186;MEDI&#199;&#195;O-26-10-2024%20A%2025-11-24\MR.DER-0846_24\" TargetMode="External"/><Relationship Id="rId620" Type="http://schemas.openxmlformats.org/officeDocument/2006/relationships/hyperlink" Target="pw:\\SRVPW3.pls.planservi.com.br:Projetos\Documents\C0849%20-%20DER\40_Emissao\03_GRD\0-GRDs_Enviadas%20DER\21&#186;MEDI&#199;&#195;O-26-03-2024%20A%2025-04-24\MR.DER-0619_24\" TargetMode="External"/><Relationship Id="rId718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25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250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348" Type="http://schemas.openxmlformats.org/officeDocument/2006/relationships/hyperlink" Target="pw:\\SRVPW3.pls.planservi.com.br:Projetos\Documents\C0849%20-%20DER\40_Emissao\03_GRD\0-GRDs_Enviadas%20DER\26&#186;MEDI&#199;&#195;O-26-08-2024%20A%2025-09-24\MR.DER-0785_24\" TargetMode="External"/><Relationship Id="rId1555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1762" Type="http://schemas.openxmlformats.org/officeDocument/2006/relationships/hyperlink" Target="pw:\\SRVPW3.pls.planservi.com.br:Projetos\Documents\C0849%20-%20DER\30_Producao\10-F2&#8211;%20SP%20097%20-%20km%200,00-12,85\06_Pavi\06.00_R031\2024%2025%2006%20SP097-R-031_Revis&#227;oA-P02_P05.doc" TargetMode="External"/><Relationship Id="rId2301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1110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208" Type="http://schemas.openxmlformats.org/officeDocument/2006/relationships/hyperlink" Target="pw:\\SRVPW3.pls.planservi.com.br:Projetos\Documents\C0849%20-%20DER\40_Emissao\03_GRD\0-GRDs_Enviadas%20DER\26&#186;MEDI&#199;&#195;O-26-08-2024%20A%2025-09-24\MR.DER-0748_24\" TargetMode="External"/><Relationship Id="rId1415" Type="http://schemas.openxmlformats.org/officeDocument/2006/relationships/hyperlink" Target="pw:\\SRVPW3.pls.planservi.com.br:Projetos\Documents\C0849%20-%20DER\40_Emissao\03_GRD\0-GRDs_Enviadas%20DER\26&#186;MEDI&#199;&#195;O-26-08-2024%20A%2025-09-24\MR.DER-0773_24-SP%20097-Entrega%20Final-F09\" TargetMode="External"/><Relationship Id="rId54" Type="http://schemas.openxmlformats.org/officeDocument/2006/relationships/hyperlink" Target="pw:\\pw.planservi.com.br:PROJETOS\Documents\C0849%20-%20DER\40_Emissao\03_GRD\0-GRDs_Enviadas%20DER\4&#186;MEDI&#199;&#195;O\MR.DER-0140_22\" TargetMode="External"/><Relationship Id="rId1622" Type="http://schemas.openxmlformats.org/officeDocument/2006/relationships/hyperlink" Target="pw:\\SRVPW3.pls.planservi.com.br:Projetos\Documents\C0849%20-%20DER\40_Emissao\03_GRD\0-GRDs_Enviadas%20DER\27&#186;MEDI&#199;&#195;O-26-09-2024%20A%2025-10-24\MR.DER-0817_24-SP%20097-Entrega%20Final-P09\" TargetMode="External"/><Relationship Id="rId1927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091" Type="http://schemas.openxmlformats.org/officeDocument/2006/relationships/hyperlink" Target="pw:\\SRVPW3.pls.planservi.com.br:Projetos\Documents\C0849%20-%20DER\30_Producao\10-F2&#8211;%20SP%20097%20-%20km%200,00-12,85\03_Terrap\03.00_R031\2024%2004%2023-R031-Q04-Q05-A1.xls" TargetMode="External"/><Relationship Id="rId2189" Type="http://schemas.openxmlformats.org/officeDocument/2006/relationships/hyperlink" Target="pw:\\SRVPW3.pls.planservi.com.br:Projetos\Documents\C0849%20-%20DER\40_Emissao\03_GRD\0-GRDs_Enviadas%20DER\34&#186;MEDI&#199;&#195;O-26-04-2025%20A%2025-05-25\MR_DER-0993_25\" TargetMode="External"/><Relationship Id="rId270" Type="http://schemas.openxmlformats.org/officeDocument/2006/relationships/hyperlink" Target="pw:\\pw.planservi.com.br:PROJETOS\Documents\C0849%20-%20DER\40_Emissao\03_GRD\0-GRDs_Enviadas%20DER\15&#186;MEDI&#199;&#195;O-26-09-23%20A%2025-10-23\MR.DER-0460_23\" TargetMode="External"/><Relationship Id="rId2396" Type="http://schemas.openxmlformats.org/officeDocument/2006/relationships/hyperlink" Target="pw:\\SRVPW3.pls.planservi.com.br:Projetos\Documents\C0849%20-%20DER\40_Emissao\03_GRD\0-GRDs_Enviadas%20DER\39&#176;MEDI&#199;&#195;O-26-09-2025%20A%2025-10-25\MR_DER-1271_25\" TargetMode="External"/><Relationship Id="rId130" Type="http://schemas.openxmlformats.org/officeDocument/2006/relationships/hyperlink" Target="pw:\\pw.planservi.com.br:PROJETOS\Documents\C0849%20-%20DER\40_Emissao\03_GRD\0-GRDs_Enviadas%20DER\5&#186;MEDI&#199;&#195;O\MR.DER-0226_22\" TargetMode="External"/><Relationship Id="rId368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75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82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2049" Type="http://schemas.openxmlformats.org/officeDocument/2006/relationships/hyperlink" Target="pw:\\SRVPW3.pls.planservi.com.br:Projetos\Documents\C0849%20-%20DER\30_Producao\10-F2&#8211;%20SP%20097%20-%20km%200,00-12,85\03_Terrap\03.00_R031\2024%2005%2017-R031_P01-A-B1.xls" TargetMode="External"/><Relationship Id="rId2256" Type="http://schemas.openxmlformats.org/officeDocument/2006/relationships/hyperlink" Target="pw:\\SRVPW3.pls.planservi.com.br:Projetos\Documents\C0849%20-%20DER\40_Emissao\03_GRD\0-GRDs_Enviadas%20DER\36&#186;MEDI&#199;&#195;O-26-06-2025%20A%2025-07-25\MR_DER-1081_25\" TargetMode="External"/><Relationship Id="rId2463" Type="http://schemas.openxmlformats.org/officeDocument/2006/relationships/hyperlink" Target="pw:\\SRVPW3.pls.planservi.com.br:Projetos\Documents\C0849%20-%20DER\40_Emissao\03_GRD\0-GRDs_Enviadas%20DER\40&#186;MEDI&#199;&#195;O-26-10-2025%20A%2025-11-25\MR_DER-1356_25\" TargetMode="External"/><Relationship Id="rId228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35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42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1065" Type="http://schemas.openxmlformats.org/officeDocument/2006/relationships/hyperlink" Target="pw:\\SRVPW3.pls.planservi.com.br:Projetos\Documents\C0849%20-%20DER\40_Emissao\03_GRD\0-GRDs_Enviadas%20DER\24&#186;MEDI&#199;&#195;O-26-06-2024%20A%2025-07-24\MR.DER-0723_24\" TargetMode="External"/><Relationship Id="rId1272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2116" Type="http://schemas.openxmlformats.org/officeDocument/2006/relationships/hyperlink" Target="pw:\\SRVPW3.pls.planservi.com.br:Projetos\Documents\C0849%20-%20DER\40_Emissao\03_GRD\0-GRDs_Enviadas%20DER\29&#186;MEDI&#199;&#195;O-26-11-2024%20A%2025-12-24\MR.DER-0879_24\" TargetMode="External"/><Relationship Id="rId2323" Type="http://schemas.openxmlformats.org/officeDocument/2006/relationships/hyperlink" Target="pw:\\SRVPW3.pls.planservi.com.br:Projetos\Documents\C0849%20-%20DER\40_Emissao\03_GRD\0-GRDs_Enviadas%20DER\37&#186;MEDI&#199;&#195;O-26-07-2025%20A%2025-08-25\MR_DER-1133_25\" TargetMode="External"/><Relationship Id="rId502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947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32" Type="http://schemas.openxmlformats.org/officeDocument/2006/relationships/hyperlink" Target="pw:\\SRVPW3.pls.planservi.com.br:Projetos\Documents\C0849%20-%20DER\40_Emissao\03_GRD\0-GRDs_Enviadas%20DER\24&#186;MEDI&#199;&#195;O-26-06-2024%20A%2025-07-24\MR.DER-0733_24\" TargetMode="External"/><Relationship Id="rId1577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1784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991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76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807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437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44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851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504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11" Type="http://schemas.openxmlformats.org/officeDocument/2006/relationships/hyperlink" Target="pw:\\SRVPW3.pls.planservi.com.br:Projetos\Documents\C0849%20-%20DER\30_Producao\10-F2&#8211;%20SP%20097%20-%20km%200,00-12,85\05_Geot\05.00_R031\2024.04%2010_R-031_10_SP-097,%20G14_D1.doc" TargetMode="External"/><Relationship Id="rId1949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292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1809" Type="http://schemas.openxmlformats.org/officeDocument/2006/relationships/hyperlink" Target="pw:\\SRVPW3.pls.planservi.com.br:Projetos\Documents\C0849%20-%20DER\30_Producao\10-F2&#8211;%20SP%20097%20-%20km%200,00-12,85\04_Dren\04.00_R031\2024_10_09_R-031_REVISAO.doc" TargetMode="External"/><Relationship Id="rId597" Type="http://schemas.openxmlformats.org/officeDocument/2006/relationships/hyperlink" Target="pw:\\SRVPW3.pls.planservi.com.br:Projetos\Documents\C0849%20-%20DER\40_Emissao\03_GRD\0-GRDs_Enviadas%20DER\20&#186;MEDI&#199;&#195;O-26-02-2024%20A%2025-03-24\MR.DER-0577_24\" TargetMode="External"/><Relationship Id="rId2180" Type="http://schemas.openxmlformats.org/officeDocument/2006/relationships/hyperlink" Target="pw:\\SRVPW3.pls.planservi.com.br:Projetos\Documents\C0849%20-%20DER\30_Producao\10-F2&#8211;%20SP%20097%20-%20km%200,00-12,85\06_Pavi\06.00_R031\2024%2025%2009%20SP097-R-031.doc" TargetMode="External"/><Relationship Id="rId2278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152" Type="http://schemas.openxmlformats.org/officeDocument/2006/relationships/hyperlink" Target="pw:\\pw.planservi.com.br:PROJETOS\Documents\C0849%20-%20DER\40_Emissao\03_GRD\0-GRDs_Enviadas%20DER\7&#186;MEDI&#199;&#195;O\MR.DER-0301_23\" TargetMode="External"/><Relationship Id="rId457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1087" Type="http://schemas.openxmlformats.org/officeDocument/2006/relationships/hyperlink" Target="pw:\\SRVPW3.pls.planservi.com.br:Projetos\Documents\C0849%20-%20DER\40_Emissao\03_GRD\0-GRDs_Enviadas%20DER\24&#186;MEDI&#199;&#195;O-26-06-2024%20A%2025-07-24\MR.DER-0729_24\" TargetMode="External"/><Relationship Id="rId1294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2040" Type="http://schemas.openxmlformats.org/officeDocument/2006/relationships/hyperlink" Target="pw:\\SRVPW3.pls.planservi.com.br:Projetos\Documents\C0849%20-%20DER\30_Producao\10-F2&#8211;%20SP%20097%20-%20km%200,00-12,85\03_Terrap\03.00_R031\2024%2004%2017-R031_P01-A-A2.xls" TargetMode="External"/><Relationship Id="rId2138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664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871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969" Type="http://schemas.openxmlformats.org/officeDocument/2006/relationships/hyperlink" Target="pw:\\SRVPW3.pls.planservi.com.br:Projetos\Documents\C0849%20-%20DER\40_Emissao\03_GRD\0-GRDs_Enviadas%20DER\23&#186;MEDI&#199;&#195;O-26-05-2024%20A%2025-06-24\MR.DER-0710_24-substituir%20arquivos\" TargetMode="External"/><Relationship Id="rId1599" Type="http://schemas.openxmlformats.org/officeDocument/2006/relationships/hyperlink" Target="pw:\\SRVPW3.pls.planservi.com.br:Projetos\Documents\C0849%20-%20DER\40_Emissao\03_GRD\0-GRDs_Enviadas%20DER\27&#186;MEDI&#199;&#195;O-26-09-2024%20A%2025-10-24\MR.DER-0802_24-SP%20097-Entrega%20Final-P05\" TargetMode="External"/><Relationship Id="rId2345" Type="http://schemas.openxmlformats.org/officeDocument/2006/relationships/hyperlink" Target="pw:\\SRVPW3.pls.planservi.com.br:Projetos\Documents\C0849%20-%20DER\40_Emissao\03_GRD\0-GRDs_Enviadas%20DER\38&#176;MEDI&#199;&#195;O-26-08-2025%20A%2025-09-25\MR_DER-1158_25\" TargetMode="External"/><Relationship Id="rId317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24" Type="http://schemas.openxmlformats.org/officeDocument/2006/relationships/hyperlink" Target="pw:\\SRVPW3.pls.planservi.com.br:PW_PROJETOS\Documents\C0849%20-%20DER\40_Emissao\03_GRD\0-GRDs_Enviadas%20DER\18&#186;MEDI&#199;&#195;O-26-12-23%20A%2025-01-24\MR.DER-0520_24\" TargetMode="External"/><Relationship Id="rId731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1154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61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1459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2205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2412" Type="http://schemas.openxmlformats.org/officeDocument/2006/relationships/hyperlink" Target="pw:\\SRVPW3.pls.planservi.com.br:Projetos\Documents\C0849%20-%20DER\40_Emissao\03_GRD\0-GRDs_Enviadas%20DER\39&#176;MEDI&#199;&#195;O-26-09-2025%20A%2025-10-25\MR_DER-1285_25\" TargetMode="External"/><Relationship Id="rId98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829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014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221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666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73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1319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26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33" Type="http://schemas.openxmlformats.org/officeDocument/2006/relationships/hyperlink" Target="pw:\\SRVPW3.pls.planservi.com.br:Projetos\Documents\C0849%20-%20DER\30_Producao\10-F2&#8211;%20SP%20097%20-%20km%200,00-12,85\17_Desap\17.00_R031\2024.07.23_R-031_Desapropria&#231;&#227;o_A.doc" TargetMode="External"/><Relationship Id="rId1940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5" Type="http://schemas.openxmlformats.org/officeDocument/2006/relationships/hyperlink" Target="pw:\\pw.planservi.com.br:PROJETOS\Documents\C0849%20-%20DER\40_Emissao\03_GRD\0-GRDs_Enviadas%20DER\3&#186;MEDI&#199;&#195;O\MR.DER-0088_22\" TargetMode="External"/><Relationship Id="rId1800" Type="http://schemas.openxmlformats.org/officeDocument/2006/relationships/hyperlink" Target="pw:\\SRVPW3.pls.planservi.com.br:Projetos\Documents\C0849%20-%20DER\30_Producao\10-F2&#8211;%20SP%20097%20-%20km%200,00-12,85\04_Dren\04.00_R031\2024_09_25_R-031_REVIS&#195;O.doc" TargetMode="External"/><Relationship Id="rId174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381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2062" Type="http://schemas.openxmlformats.org/officeDocument/2006/relationships/hyperlink" Target="pw:\\SRVPW3.pls.planservi.com.br:Projetos\Documents\C0849%20-%20DER\30_Producao\10-F2&#8211;%20SP%20097%20-%20km%200,00-12,85\03_Terrap\03.00_R031\2024%2010%2009-R031_P01-B-C.xls" TargetMode="External"/><Relationship Id="rId241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79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86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893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2367" Type="http://schemas.openxmlformats.org/officeDocument/2006/relationships/hyperlink" Target="pw:\\SRVPW3.pls.planservi.com.br:Projetos\Documents\C0849%20-%20DER\40_Emissao\03_GRD\0-GRDs_Enviadas%20DER\38&#176;MEDI&#199;&#195;O-26-08-2025%20A%2025-09-25\MR_DER-1198_25\" TargetMode="External"/><Relationship Id="rId339" Type="http://schemas.openxmlformats.org/officeDocument/2006/relationships/hyperlink" Target="pw:\\pw.planservi.com.br:PROJETOS\Documents\C0849%20-%20DER\30_Producao\10-F2&#8211;%20SP%20097%20-%20km%200,00-12,85\04_Dren\04.00_R031\2023_11_22_R-031_C0849_A1.doc" TargetMode="External"/><Relationship Id="rId546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53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1176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83" Type="http://schemas.openxmlformats.org/officeDocument/2006/relationships/hyperlink" Target="pw:\\SRVPW3.pls.planservi.com.br:Projetos\Documents\C0849%20-%20DER\40_Emissao\03_GRD\0-GRDs_Enviadas%20DER\26&#186;MEDI&#199;&#195;O-26-08-2024%20A%2025-09-24\MR.DER-0779_24-SP%20097-Entrega%20Final-G18\" TargetMode="External"/><Relationship Id="rId2227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34" Type="http://schemas.openxmlformats.org/officeDocument/2006/relationships/hyperlink" Target="pw:\\SRVPW3.pls.planservi.com.br:Projetos\Documents\C0849%20-%20DER\40_Emissao\03_GRD\0-GRDs_Enviadas%20DER\39&#176;MEDI&#199;&#195;O-26-09-2025%20A%2025-10-25\MR_DER-1315_25\" TargetMode="External"/><Relationship Id="rId101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406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960" Type="http://schemas.openxmlformats.org/officeDocument/2006/relationships/hyperlink" Target="pw:\\SRVPW3.pls.planservi.com.br:Projetos\Documents\C0849%20-%20DER\40_Emissao\03_GRD\0-GRDs_Enviadas%20DER\23&#186;MEDI&#199;&#195;O-26-05-2024%20A%2025-06-24\MR.DER-0701_24\" TargetMode="External"/><Relationship Id="rId1036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43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590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1688" Type="http://schemas.openxmlformats.org/officeDocument/2006/relationships/hyperlink" Target="pw:\\SRVPW3.pls.planservi.com.br:Projetos\Documents\C0849%20-%20DER\40_Emissao\03_GRD\0-GRDs_Enviadas%20DER\28&#186;MEDI&#199;&#195;O-26-10-2024%20A%2025-11-24\MR.DER-0846_24\" TargetMode="External"/><Relationship Id="rId1895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613" Type="http://schemas.openxmlformats.org/officeDocument/2006/relationships/hyperlink" Target="pw:\\SRVPW3.pls.planservi.com.br:Projetos\Documents\C0849%20-%20DER\40_Emissao\03_GRD\0-GRDs_Enviadas%20DER\21&#186;MEDI&#199;&#195;O-26-03-2024%20A%2025-04-24\MR.DER-0610_24\" TargetMode="External"/><Relationship Id="rId820" Type="http://schemas.openxmlformats.org/officeDocument/2006/relationships/hyperlink" Target="pw:\\SRVPW3.pls.planservi.com.br:Projetos\Documents\C0849%20-%20DER\40_Emissao\03_GRD\0-GRDs_Enviadas%20DER\22&#186;MEDI&#199;&#195;O-26-04-2024%20A%2025-05-24\MR.DER-0688_24-subsitui&#231;&#227;o%20de%20arquivo%20digital\" TargetMode="External"/><Relationship Id="rId918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450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1548" Type="http://schemas.openxmlformats.org/officeDocument/2006/relationships/hyperlink" Target="pw:\\SRVPW3.pls.planservi.com.br:Projetos\Documents\C0849%20-%20DER\40_Emissao\03_GRD\0-GRDs_Enviadas%20DER\27&#186;MEDI&#199;&#195;O-26-09-2024%20A%2025-10-24\MR.DER-0795_24-SP%20097-Entrega%20Final-I01\" TargetMode="External"/><Relationship Id="rId1755" Type="http://schemas.openxmlformats.org/officeDocument/2006/relationships/hyperlink" Target="pw:\\SRVPW3.pls.planservi.com.br:Projetos\Documents\C0849%20-%20DER\30_Producao\10-F2&#8211;%20SP%20097%20-%20km%200,00-12,85\06_Pavi\06.00_R031\2024%2018%2004%20SP097-R-031_Revis&#227;oA3-P02_P05.doc" TargetMode="External"/><Relationship Id="rId1103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310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408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1962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47" Type="http://schemas.openxmlformats.org/officeDocument/2006/relationships/hyperlink" Target="pw:\\pw.planservi.com.br:PROJETOS\Documents\C0849%20-%20DER\40_Emissao\03_GRD\0-GRDs_Enviadas%20DER\4&#186;MEDI&#199;&#195;O\MR.DER-0140_22\" TargetMode="External"/><Relationship Id="rId1615" Type="http://schemas.openxmlformats.org/officeDocument/2006/relationships/hyperlink" Target="pw:\\SRVPW3.pls.planservi.com.br:Projetos\Documents\C0849%20-%20DER\40_Emissao\03_GRD\0-GRDs_Enviadas%20DER\27&#186;MEDI&#199;&#195;O-26-09-2024%20A%2025-10-24\MR.DER-0807_24-SP%20097\" TargetMode="External"/><Relationship Id="rId1822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96" Type="http://schemas.openxmlformats.org/officeDocument/2006/relationships/hyperlink" Target="pw:\\pw.planservi.com.br:PROJETOS\Documents\C0849%20-%20DER\30_Producao\10-F2&#8211;%20SP%20097%20-%20km%200,00-12,85\05_Geot\05.00_R031\2023%2001%2019-R-031_Revis&#227;oB1_G13.doc" TargetMode="External"/><Relationship Id="rId2084" Type="http://schemas.openxmlformats.org/officeDocument/2006/relationships/hyperlink" Target="pw:\\SRVPW3.pls.planservi.com.br:Projetos\Documents\C0849%20-%20DER\30_Producao\10-F2&#8211;%20SP%20097%20-%20km%200,00-12,85\03_Terrap\03.00_R031\2024%2010%2004-R-031-Q02-Q03-B-C.xls" TargetMode="External"/><Relationship Id="rId2291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63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70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2151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89" Type="http://schemas.openxmlformats.org/officeDocument/2006/relationships/hyperlink" Target="pw:\\SRVPW3.pls.planservi.com.br:Projetos\Documents\C0849%20-%20DER\40_Emissao\03_GRD\0-GRDs_Enviadas%20DER\38&#176;MEDI&#199;&#195;O-26-08-2025%20A%2025-09-25\MR_DER-1229_25\" TargetMode="External"/><Relationship Id="rId123" Type="http://schemas.openxmlformats.org/officeDocument/2006/relationships/hyperlink" Target="pw:\\pw.planservi.com.br:PROJETOS\Documents\C0849%20-%20DER\40_Emissao\03_GRD\0-GRDs_Enviadas%20DER\5&#186;MEDI&#199;&#195;O\MR.DER-0226_22\" TargetMode="External"/><Relationship Id="rId330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68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75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82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198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2011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49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56" Type="http://schemas.openxmlformats.org/officeDocument/2006/relationships/hyperlink" Target="pw:\\SRVPW3.pls.planservi.com.br:Projetos\Documents\C0849%20-%20DER\40_Emissao\03_GRD\0-GRDs_Enviadas%20DER\40&#186;MEDI&#199;&#195;O-26-10-2025%20A%2025-11-25\MR_DER-1353_25\" TargetMode="External"/><Relationship Id="rId428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35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42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058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65" Type="http://schemas.openxmlformats.org/officeDocument/2006/relationships/hyperlink" Target="pw:\\SRVPW3.pls.planservi.com.br:Projetos\Documents\C0849%20-%20DER\40_Emissao\03_GRD\0-GRDs_Enviadas%20DER\26&#186;MEDI&#199;&#195;O-26-08-2024%20A%2025-09-24\MR.DER-0753_24\" TargetMode="External"/><Relationship Id="rId1472" Type="http://schemas.openxmlformats.org/officeDocument/2006/relationships/hyperlink" Target="pw:\\SRVPW3.pls.planservi.com.br:Projetos\Documents\C0849%20-%20DER\40_Emissao\03_GRD\0-GRDs_Enviadas%20DER\26&#186;MEDI&#199;&#195;O-26-08-2024%20A%2025-09-24\MR.DER-0769_24-SP%20097-Entrega%20Final-F02\" TargetMode="External"/><Relationship Id="rId2109" Type="http://schemas.openxmlformats.org/officeDocument/2006/relationships/hyperlink" Target="pw:\\SRVPW3.pls.planservi.com.br:Projetos\Documents\C0849%20-%20DER\40_Emissao\03_GRD\0-GRDs_Enviadas%20DER\28&#186;MEDI&#199;&#195;O-26-10-2024%20A%2025-11-24\MR.DER-0855_24\" TargetMode="External"/><Relationship Id="rId2316" Type="http://schemas.openxmlformats.org/officeDocument/2006/relationships/hyperlink" Target="pw:\\SRVPW3.pls.planservi.com.br:Projetos\Documents\C0849%20-%20DER\40_Emissao\03_GRD\0-GRDs_Enviadas%20DER\37&#186;MEDI&#199;&#195;O-26-07-2025%20A%2025-08-25\MR_DER-1131_25\" TargetMode="External"/><Relationship Id="rId702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1125" Type="http://schemas.openxmlformats.org/officeDocument/2006/relationships/hyperlink" Target="pw:\\SRVPW3.pls.planservi.com.br:Projetos\Documents\C0849%20-%20DER\40_Emissao\03_GRD\0-GRDs_Enviadas%20DER\24&#186;MEDI&#199;&#195;O-26-06-2024%20A%2025-07-24\MR.DER-0715_24\" TargetMode="External"/><Relationship Id="rId1332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777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984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69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1637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844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704" Type="http://schemas.openxmlformats.org/officeDocument/2006/relationships/hyperlink" Target="pw:\\SRVPW3.pls.planservi.com.br:Projetos\Documents\C0849%20-%20DER\30_Producao\10-F2&#8211;%20SP%20097%20-%20km%200,00-12,85\05_Geot\05.00_R031\2024.05.31_R-031_10_SP-097,%20G12,%20G14_Aprovado.doc" TargetMode="External"/><Relationship Id="rId285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1911" Type="http://schemas.openxmlformats.org/officeDocument/2006/relationships/hyperlink" Target="pw:\\SRVPW3.pls.planservi.com.br:Projetos\Documents\C0849%20-%20DER\30_Producao\10-F2&#8211;%20SP%20097%20-%20km%200,00-12,85\02_Geom\02.00_R031\2024%2004%2010-R031_F02-F03-F07-F09-A1-A2-A.xls" TargetMode="External"/><Relationship Id="rId492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797" Type="http://schemas.openxmlformats.org/officeDocument/2006/relationships/hyperlink" Target="pw:\\SRVPW3.pls.planservi.com.br:Projetos\Documents\C0849%20-%20DER\40_Emissao\03_GRD\0-GRDs_Enviadas%20DER\22&#186;MEDI&#199;&#195;O-26-04-2024%20A%2025-05-24\MR.DER-0675_24\" TargetMode="External"/><Relationship Id="rId2173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80" Type="http://schemas.openxmlformats.org/officeDocument/2006/relationships/hyperlink" Target="pw:\\SRVPW3.pls.planservi.com.br:Projetos\Documents\C0849%20-%20DER\40_Emissao\03_GRD\0-GRDs_Enviadas%20DER\38&#176;MEDI&#199;&#195;O-26-08-2025%20A%2025-09-25\MR_DER-1218_25\" TargetMode="External"/><Relationship Id="rId2478" Type="http://schemas.openxmlformats.org/officeDocument/2006/relationships/hyperlink" Target="pw:\\SRVPW3.pls.planservi.com.br:Projetos\Documents\C0849%20-%20DER\40_Emissao\03_GRD\0-GRDs_Enviadas%20DER\46&#186;MEDI&#199;&#195;O-26-04-2026%20A%2025-05-26\MR_DER-1725_26\" TargetMode="External"/><Relationship Id="rId145" Type="http://schemas.openxmlformats.org/officeDocument/2006/relationships/hyperlink" Target="pw:\\pw.planservi.com.br:PROJETOS\Documents\C0849%20-%20DER\40_Emissao\03_GRD\0-GRDs_Enviadas%20DER\5&#186;MEDI&#199;&#195;O\MR.DER-0241_22\" TargetMode="External"/><Relationship Id="rId352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1287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2033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2240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12" Type="http://schemas.openxmlformats.org/officeDocument/2006/relationships/hyperlink" Target="pw:\\pw.planservi.com.br:PROJETOS\Documents\C0849%20-%20DER\30_Producao\10-F2&#8211;%20SP%20097%20-%20km%200,00-12,85\05_Geot\05.00_R031\2023%2002%2015-R-031_Revis&#227;oB2_e_A1_G14.doc" TargetMode="External"/><Relationship Id="rId657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64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1494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99" Type="http://schemas.openxmlformats.org/officeDocument/2006/relationships/hyperlink" Target="pw:\\SRVPW3.pls.planservi.com.br:Projetos\Documents\C0849%20-%20DER\30_Producao\10-F2&#8211;%20SP%20097%20-%20km%200,00-12,85\04_Dren\04.00_R031\2024_09_25_R-031_REVIS&#195;O.doc" TargetMode="External"/><Relationship Id="rId2100" Type="http://schemas.openxmlformats.org/officeDocument/2006/relationships/hyperlink" Target="pw:\\SRVPW3.pls.planservi.com.br:Projetos\Documents\C0849%20-%20DER\30_Producao\10-F2&#8211;%20SP%20097%20-%20km%200,00-12,85\03_Terrap\03.00_R031\2024%2009%2025-R031-Q04-Q05-B1-C1.xls" TargetMode="External"/><Relationship Id="rId2338" Type="http://schemas.openxmlformats.org/officeDocument/2006/relationships/hyperlink" Target="pw:\\SRVPW3.pls.planservi.com.br:Projetos\Documents\C0849%20-%20DER\40_Emissao\03_GRD\0-GRDs_Enviadas%20DER\38&#176;MEDI&#199;&#195;O-26-08-2025%20A%2025-09-25\MR_DER-1158_25\" TargetMode="External"/><Relationship Id="rId517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724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31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47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54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1561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2405" Type="http://schemas.openxmlformats.org/officeDocument/2006/relationships/hyperlink" Target="pw:\\SRVPW3.pls.planservi.com.br:Projetos\Documents\C0849%20-%20DER\40_Emissao\03_GRD\0-GRDs_Enviadas%20DER\39&#176;MEDI&#199;&#195;O-26-09-2025%20A%2025-10-25\MR_DER-1282_25\" TargetMode="External"/><Relationship Id="rId60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1007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214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21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59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66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519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26" Type="http://schemas.openxmlformats.org/officeDocument/2006/relationships/hyperlink" Target="pw:\\SRVPW3.pls.planservi.com.br:Projetos\Documents\C0849%20-%20DER\30_Producao\10-F2&#8211;%20SP%20097%20-%20km%200,00-12,85\13_Interf\13.00_R031\2024.04.17_R-031_Interfer&#234;ncias_A2.doc" TargetMode="External"/><Relationship Id="rId1933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18" Type="http://schemas.openxmlformats.org/officeDocument/2006/relationships/hyperlink" Target="pw:\\pw.planservi.com.br:PROJETOS\Documents\C0849%20-%20DER\40_Emissao\03_GRD\0-GRDs_Enviadas%20DER\3&#186;MEDI&#199;&#195;O\MR.DER-0088_22\" TargetMode="External"/><Relationship Id="rId2195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167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374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81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055" Type="http://schemas.openxmlformats.org/officeDocument/2006/relationships/hyperlink" Target="pw:\\SRVPW3.pls.planservi.com.br:Projetos\Documents\C0849%20-%20DER\30_Producao\10-F2&#8211;%20SP%20097%20-%20km%200,00-12,85\03_Terrap\03.00_R031\2024%2009%2027-R031_P01-B1-C1.xls" TargetMode="External"/><Relationship Id="rId2262" Type="http://schemas.openxmlformats.org/officeDocument/2006/relationships/hyperlink" Target="pw:\\SRVPW3.pls.planservi.com.br:Projetos\Documents\C0849%20-%20DER\40_Emissao\03_GRD\0-GRDs_Enviadas%20DER\36&#186;MEDI&#199;&#195;O-26-06-2025%20A%2025-07-25\MR_DER-1101_25\" TargetMode="External"/><Relationship Id="rId234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679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886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2" Type="http://schemas.openxmlformats.org/officeDocument/2006/relationships/hyperlink" Target="pw:\\pw.planservi.com.br:PROJETOS\Documents\C0849%20-%20DER\40_Emissao\03_GRD\0-GRDs_Enviadas%20DER\MR.DER-0010_22\" TargetMode="External"/><Relationship Id="rId441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539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746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1071" Type="http://schemas.openxmlformats.org/officeDocument/2006/relationships/hyperlink" Target="pw:\\SRVPW3.pls.planservi.com.br:Projetos\Documents\C0849%20-%20DER\40_Emissao\03_GRD\0-GRDs_Enviadas%20DER\24&#186;MEDI&#199;&#195;O-26-06-2024%20A%2025-07-24\MR.DER-0723_24\" TargetMode="External"/><Relationship Id="rId1169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76" Type="http://schemas.openxmlformats.org/officeDocument/2006/relationships/hyperlink" Target="pw:\\SRVPW3.pls.planservi.com.br:Projetos\Documents\C0849%20-%20DER\40_Emissao\03_GRD\0-GRDs_Enviadas%20DER\26&#186;MEDI&#199;&#195;O-26-08-2024%20A%2025-09-24\MR.DER-0781_24-SP%20097-Entrega%20Final-L02\" TargetMode="External"/><Relationship Id="rId1583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2122" Type="http://schemas.openxmlformats.org/officeDocument/2006/relationships/hyperlink" Target="pw:\\SRVPW3.pls.planservi.com.br:Projetos\Documents\C0849%20-%20DER\40_Emissao\03_GRD\0-GRDs_Enviadas%20DER\31&#186;MEDI&#199;&#195;O-26-01-2025%20A%2025-02-25\MR.DER-0933_25\" TargetMode="External"/><Relationship Id="rId2427" Type="http://schemas.openxmlformats.org/officeDocument/2006/relationships/hyperlink" Target="pw:\\SRVPW3.pls.planservi.com.br:Projetos\Documents\C0849%20-%20DER\40_Emissao\03_GRD\0-GRDs_Enviadas%20DER\39&#176;MEDI&#199;&#195;O-26-09-2025%20A%2025-10-25\MR_DER-1303_25\" TargetMode="External"/><Relationship Id="rId301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953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029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236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790" Type="http://schemas.openxmlformats.org/officeDocument/2006/relationships/hyperlink" Target="pw:\\SRVPW3.pls.planservi.com.br:Projetos\Documents\C0849%20-%20DER\30_Producao\10-F2&#8211;%20SP%20097%20-%20km%200,00-12,85\04_Dren\04.00_R031\2024_06_28_R-031_REVIS&#195;O.doc" TargetMode="External"/><Relationship Id="rId1888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82" Type="http://schemas.openxmlformats.org/officeDocument/2006/relationships/hyperlink" Target="pw:\\pw.planservi.com.br:PROJETOS\Documents\C0849%20-%20DER\30_Producao\10-F2&#8211;%20SP%20097%20-%20km%200,00-12,85\05_Geot\05.00_R031\2022%2011%2023-R-031_Programa&#231;&#227;o%20de%20Sondagem.doc" TargetMode="External"/><Relationship Id="rId606" Type="http://schemas.openxmlformats.org/officeDocument/2006/relationships/hyperlink" Target="pw:\\SRVPW3.pls.planservi.com.br:Projetos\Documents\C0849%20-%20DER\40_Emissao\03_GRD\0-GRDs_Enviadas%20DER\21&#186;MEDI&#199;&#195;O-26-03-2024%20A%2025-04-24\MR.DER-0604_24\" TargetMode="External"/><Relationship Id="rId813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443" Type="http://schemas.openxmlformats.org/officeDocument/2006/relationships/hyperlink" Target="pw:\\SRVPW3.pls.planservi.com.br:Projetos\Documents\C0849%20-%20DER\40_Emissao\03_GRD\0-GRDs_Enviadas%20DER\26&#186;MEDI&#199;&#195;O-26-08-2024%20A%2025-09-24\MR.DER-0770_24-SP%20097-Entrega%20Final-F03\" TargetMode="External"/><Relationship Id="rId1650" Type="http://schemas.openxmlformats.org/officeDocument/2006/relationships/hyperlink" Target="pw:\\SRVPW3.pls.planservi.com.br:Projetos\Documents\C0849%20-%20DER\40_Emissao\03_GRD\0-GRDs_Enviadas%20DER\27&#186;MEDI&#199;&#195;O-26-09-2024%20A%2025-10-24\MR.DER-0822_24-SP%20097-Entrega%20Final-H06\" TargetMode="External"/><Relationship Id="rId1748" Type="http://schemas.openxmlformats.org/officeDocument/2006/relationships/hyperlink" Target="pw:\\SRVPW3.pls.planservi.com.br:Projetos\Documents\C0849%20-%20DER\30_Producao\10-F2&#8211;%20SP%20097%20-%20km%200,00-12,85\06_Pavi\06.00_R031\2024%2024%2005%20SP097-R-031_Revis&#227;oA4-P02_P05.doc" TargetMode="External"/><Relationship Id="rId1303" Type="http://schemas.openxmlformats.org/officeDocument/2006/relationships/hyperlink" Target="pw:\\SRVPW3.pls.planservi.com.br:Projetos\Documents\C0849%20-%20DER\40_Emissao\03_GRD\0-GRDs_Enviadas%20DER\26&#186;MEDI&#199;&#195;O-26-08-2024%20A%2025-09-24\MR.DER-0788_24\" TargetMode="External"/><Relationship Id="rId1510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955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1608" Type="http://schemas.openxmlformats.org/officeDocument/2006/relationships/hyperlink" Target="pw:\\SRVPW3.pls.planservi.com.br:Projetos\Documents\C0849%20-%20DER\40_Emissao\03_GRD\0-GRDs_Enviadas%20DER\27&#186;MEDI&#199;&#195;O-26-09-2024%20A%2025-10-24\MR.DER-0804_24-SP%20097-Entrega%20Final-Q03\" TargetMode="External"/><Relationship Id="rId1815" Type="http://schemas.openxmlformats.org/officeDocument/2006/relationships/hyperlink" Target="pw:\\SRVPW3.pls.planservi.com.br:Projetos\Documents\C0849%20-%20DER\30_Producao\10-F2&#8211;%20SP%20097%20-%20km%200,00-12,85\02_Geom\02.00_R031\2022%2012%2015-R031_F07-A1.xls" TargetMode="External"/><Relationship Id="rId189" Type="http://schemas.openxmlformats.org/officeDocument/2006/relationships/hyperlink" Target="pw:\\pw.planservi.com.br:PROJETOS\Documents\C0849%20-%20DER\40_Emissao\03_GRD\0-GRDs_Enviadas%20DER\7&#186;MEDI&#199;&#195;O\MR.DER-0362_23\" TargetMode="External"/><Relationship Id="rId396" Type="http://schemas.openxmlformats.org/officeDocument/2006/relationships/hyperlink" Target="pw:\\pw.planservi.com.br:PROJETOS\Documents\C0849%20-%20DER\40_Emissao\03_GRD\0-GRDs_Enviadas%20DER\17&#186;MEDI&#199;&#195;O-26-10-23%20A%2025-12-23\MR.DER-0498_23\" TargetMode="External"/><Relationship Id="rId2077" Type="http://schemas.openxmlformats.org/officeDocument/2006/relationships/hyperlink" Target="pw:\\SRVPW3.pls.planservi.com.br:Projetos\Documents\C0849%20-%20DER\30_Producao\10-F2&#8211;%20SP%20097%20-%20km%200,00-12,85\03_Terrap\03.00_R031\2024%2008%2002-R-031-Q03-B.xls" TargetMode="External"/><Relationship Id="rId2284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56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63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70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1093" Type="http://schemas.openxmlformats.org/officeDocument/2006/relationships/hyperlink" Target="pw:\\SRVPW3.pls.planservi.com.br:Projetos\Documents\C0849%20-%20DER\40_Emissao\03_GRD\0-GRDs_Enviadas%20DER\24&#186;MEDI&#199;&#195;O-26-06-2024%20A%2025-07-24\MR.DER-0729_24\" TargetMode="External"/><Relationship Id="rId2144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51" Type="http://schemas.openxmlformats.org/officeDocument/2006/relationships/hyperlink" Target="pw:\\SRVPW3.pls.planservi.com.br:Projetos\Documents\C0849%20-%20DER\40_Emissao\03_GRD\0-GRDs_Enviadas%20DER\38&#176;MEDI&#199;&#195;O-26-08-2025%20A%2025-09-25\MR_DER-1180_25\" TargetMode="External"/><Relationship Id="rId116" Type="http://schemas.openxmlformats.org/officeDocument/2006/relationships/hyperlink" Target="pw:\\pw.planservi.com.br:PROJETOS\Documents\C0849%20-%20DER\40_Emissao\03_GRD\0-GRDs_Enviadas%20DER\5&#186;MEDI&#199;&#195;O\MR.DER-0186_22\" TargetMode="External"/><Relationship Id="rId323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30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768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75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160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98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2004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11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2449" Type="http://schemas.openxmlformats.org/officeDocument/2006/relationships/hyperlink" Target="pw:\\SRVPW3.pls.planservi.com.br:Projetos\Documents\C0849%20-%20DER\40_Emissao\03_GRD\0-GRDs_Enviadas%20DER\40&#186;MEDI&#199;&#195;O-26-10-2025%20A%2025-11-25\MR_DER-1331_25\" TargetMode="External"/><Relationship Id="rId628" Type="http://schemas.openxmlformats.org/officeDocument/2006/relationships/hyperlink" Target="pw:\\SRVPW3.pls.planservi.com.br:Projetos\Documents\C0849%20-%20DER\40_Emissao\03_GRD\0-GRDs_Enviadas%20DER\21&#186;MEDI&#199;&#195;O-26-03-2024%20A%2025-04-24\MR.DER-0619_24\" TargetMode="External"/><Relationship Id="rId835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258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65" Type="http://schemas.openxmlformats.org/officeDocument/2006/relationships/hyperlink" Target="pw:\\SRVPW3.pls.planservi.com.br:Projetos\Documents\C0849%20-%20DER\40_Emissao\03_GRD\0-GRDs_Enviadas%20DER\26&#186;MEDI&#199;&#195;O-26-08-2024%20A%2025-09-24\MR.DER-0758_24\" TargetMode="External"/><Relationship Id="rId1672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2309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1020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118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325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32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977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902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837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31" Type="http://schemas.openxmlformats.org/officeDocument/2006/relationships/hyperlink" Target="pw:\\pw.planservi.com.br:PROJETOS\Documents\C0849%20-%20DER\40_Emissao\03_GRD\0-GRDs_Enviadas%20DER\4&#186;MEDI&#199;&#195;O\MR.DER-0111_22\" TargetMode="External"/><Relationship Id="rId2099" Type="http://schemas.openxmlformats.org/officeDocument/2006/relationships/hyperlink" Target="pw:\\SRVPW3.pls.planservi.com.br:Projetos\Documents\C0849%20-%20DER\30_Producao\10-F2&#8211;%20SP%20097%20-%20km%200,00-12,85\03_Terrap\03.00_R031\2024%2007%2025-R031-Q05-B1.xls" TargetMode="External"/><Relationship Id="rId180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278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1904" Type="http://schemas.openxmlformats.org/officeDocument/2006/relationships/hyperlink" Target="pw:\\SRVPW3.pls.planservi.com.br:Projetos\Documents\C0849%20-%20DER\30_Producao\10-F2&#8211;%20SP%20097%20-%20km%200,00-12,85\02_Geom\02.00_R031\2024%2004%2010-R031_F02-F03-F07-F09-A1-A2-A.xls" TargetMode="External"/><Relationship Id="rId485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692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166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73" Type="http://schemas.openxmlformats.org/officeDocument/2006/relationships/hyperlink" Target="pw:\\SRVPW3.pls.planservi.com.br:Projetos\Documents\C0849%20-%20DER\40_Emissao\03_GRD\0-GRDs_Enviadas%20DER\38&#176;MEDI&#199;&#195;O-26-08-2025%20A%2025-09-25\MR_DER-1199_25\" TargetMode="External"/><Relationship Id="rId138" Type="http://schemas.openxmlformats.org/officeDocument/2006/relationships/hyperlink" Target="pw:\\pw.planservi.com.br:PROJETOS\Documents\C0849%20-%20DER\40_Emissao\03_GRD\0-GRDs_Enviadas%20DER\5&#186;MEDI&#199;&#195;O\MR.DER-0230_22\" TargetMode="External"/><Relationship Id="rId345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52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997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182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2026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33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40" Type="http://schemas.openxmlformats.org/officeDocument/2006/relationships/hyperlink" Target="pw:\\SRVPW3.pls.planservi.com.br:Projetos\Documents\C0849%20-%20DER\40_Emissao\03_GRD\0-GRDs_Enviadas%20DER\39&#176;MEDI&#199;&#195;O-26-09-2025%20A%2025-10-25\MR_DER-1319_25\" TargetMode="External"/><Relationship Id="rId205" Type="http://schemas.openxmlformats.org/officeDocument/2006/relationships/hyperlink" Target="pw:\\pw.planservi.com.br:PROJETOS\Documents\C0849%20-%20DER\40_Emissao\03_GRD\0-GRDs_Enviadas%20DER\13&#186;MEDI&#199;&#195;O-26-07-23%20A%2025-08-23\MR.DER-0423_23\" TargetMode="External"/><Relationship Id="rId412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857" Type="http://schemas.openxmlformats.org/officeDocument/2006/relationships/hyperlink" Target="pw:\\SRVPW3.pls.planservi.com.br:Projetos\Documents\C0849%20-%20DER\40_Emissao\03_GRD\0-GRDs_Enviadas%20DER\23&#186;MEDI&#199;&#195;O-26-05-2024%20A%2025-06-24\MR.DER-0692_24\" TargetMode="External"/><Relationship Id="rId1042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487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694" Type="http://schemas.openxmlformats.org/officeDocument/2006/relationships/hyperlink" Target="pw:\\SRVPW3.pls.planservi.com.br:Projetos\Documents\C0849%20-%20DER\40_Emissao\03_GRD\0-GRDs_Enviadas%20DER\28&#186;MEDI&#199;&#195;O-26-10-2024%20A%2025-11-24\MR.DER-0846_24\" TargetMode="External"/><Relationship Id="rId2300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717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24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347" Type="http://schemas.openxmlformats.org/officeDocument/2006/relationships/hyperlink" Target="pw:\\SRVPW3.pls.planservi.com.br:Projetos\Documents\C0849%20-%20DER\40_Emissao\03_GRD\0-GRDs_Enviadas%20DER\26&#186;MEDI&#199;&#195;O-26-08-2024%20A%2025-09-24\MR.DER-0785_24\" TargetMode="External"/><Relationship Id="rId1554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1761" Type="http://schemas.openxmlformats.org/officeDocument/2006/relationships/hyperlink" Target="pw:\\SRVPW3.pls.planservi.com.br:Projetos\Documents\C0849%20-%20DER\30_Producao\10-F2&#8211;%20SP%20097%20-%20km%200,00-12,85\06_Pavi\06.00_R031\2024%2025%2006%20SP097-R-031_Revis&#227;oA-P02_P05.doc" TargetMode="External"/><Relationship Id="rId1999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53" Type="http://schemas.openxmlformats.org/officeDocument/2006/relationships/hyperlink" Target="pw:\\pw.planservi.com.br:PROJETOS\Documents\C0849%20-%20DER\40_Emissao\03_GRD\0-GRDs_Enviadas%20DER\4&#186;MEDI&#199;&#195;O\MR.DER-0140_22\" TargetMode="External"/><Relationship Id="rId1207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1414" Type="http://schemas.openxmlformats.org/officeDocument/2006/relationships/hyperlink" Target="pw:\\SRVPW3.pls.planservi.com.br:Projetos\Documents\C0849%20-%20DER\40_Emissao\03_GRD\0-GRDs_Enviadas%20DER\26&#186;MEDI&#199;&#195;O-26-08-2024%20A%2025-09-24\MR.DER-0773_24-SP%20097-Entrega%20Final-F09\" TargetMode="External"/><Relationship Id="rId1621" Type="http://schemas.openxmlformats.org/officeDocument/2006/relationships/hyperlink" Target="pw:\\SRVPW3.pls.planservi.com.br:Projetos\Documents\C0849%20-%20DER\40_Emissao\03_GRD\0-GRDs_Enviadas%20DER\27&#186;MEDI&#199;&#195;O-26-09-2024%20A%2025-10-24\MR.DER-0816_24-SP%20097-Entrega%20Final-P01\" TargetMode="External"/><Relationship Id="rId1859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719" Type="http://schemas.openxmlformats.org/officeDocument/2006/relationships/hyperlink" Target="pw:\\SRVPW3.pls.planservi.com.br:Projetos\Documents\C0849%20-%20DER\40_Emissao\03_GRD\0-GRDs_Enviadas%20DER\26&#186;MEDI&#199;&#195;O-26-08-2024%20A%2025-09-24\MR.DER-0777_24-SP%20097-Entrega%20Final-G14\" TargetMode="External"/><Relationship Id="rId1926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090" Type="http://schemas.openxmlformats.org/officeDocument/2006/relationships/hyperlink" Target="pw:\\SRVPW3.pls.planservi.com.br:Projetos\Documents\C0849%20-%20DER\30_Producao\10-F2&#8211;%20SP%20097%20-%20km%200,00-12,85\03_Terrap\03.00_R031\2024%2007%2025-R-031-Q03-B1.xls" TargetMode="External"/><Relationship Id="rId2188" Type="http://schemas.openxmlformats.org/officeDocument/2006/relationships/hyperlink" Target="pw:\\SRVPW3.pls.planservi.com.br:Projetos\Documents\C0849%20-%20DER\40_Emissao\03_GRD\0-GRDs_Enviadas%20DER\34&#186;MEDI&#199;&#195;O-26-04-2025%20A%2025-05-25\MR_DER-0999_25\" TargetMode="External"/><Relationship Id="rId2395" Type="http://schemas.openxmlformats.org/officeDocument/2006/relationships/hyperlink" Target="pw:\\SRVPW3.pls.planservi.com.br:Projetos\Documents\C0849%20-%20DER\40_Emissao\03_GRD\0-GRDs_Enviadas%20DER\39&#176;MEDI&#199;&#195;O-26-09-2025%20A%2025-10-25\MR_DER-1269_25\" TargetMode="External"/><Relationship Id="rId367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74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048" Type="http://schemas.openxmlformats.org/officeDocument/2006/relationships/hyperlink" Target="pw:\\SRVPW3.pls.planservi.com.br:Projetos\Documents\C0849%20-%20DER\30_Producao\10-F2&#8211;%20SP%20097%20-%20km%200,00-12,85\03_Terrap\03.00_R031\2024%2005%2017-R031_P01-A-B1.xls" TargetMode="External"/><Relationship Id="rId2255" Type="http://schemas.openxmlformats.org/officeDocument/2006/relationships/hyperlink" Target="pw:\\SRVPW3.pls.planservi.com.br:Projetos\Documents\C0849%20-%20DER\40_Emissao\03_GRD\0-GRDs_Enviadas%20DER\36&#186;MEDI&#199;&#195;O-26-06-2025%20A%2025-07-25\MR_DER-1081_25\" TargetMode="External"/><Relationship Id="rId227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781" Type="http://schemas.openxmlformats.org/officeDocument/2006/relationships/hyperlink" Target="pw:\\pw.planservi.com.br:PROJETOS\Documents\C0849%20-%20DER\40_Emissao\03_GRD\0-GRDs_Enviadas%20DER\15&#186;MEDI&#199;&#195;O-26-09-23%20A%2025-10-23\MR.DER-0460_23\" TargetMode="External"/><Relationship Id="rId879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2462" Type="http://schemas.openxmlformats.org/officeDocument/2006/relationships/hyperlink" Target="pw:\\SRVPW3.pls.planservi.com.br:Projetos\Documents\C0849%20-%20DER\40_Emissao\03_GRD\0-GRDs_Enviadas%20DER\40&#186;MEDI&#199;&#195;O-26-10-2025%20A%2025-11-25\MR_DER-1356_25\" TargetMode="External"/><Relationship Id="rId434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41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739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1064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71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369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1576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2115" Type="http://schemas.openxmlformats.org/officeDocument/2006/relationships/hyperlink" Target="pw:\\SRVPW3.pls.planservi.com.br:Projetos\Documents\C0849%20-%20DER\40_Emissao\03_GRD\0-GRDs_Enviadas%20DER\29&#186;MEDI&#199;&#195;O-26-11-2024%20A%2025-12-24\MR.DER-0870_24\" TargetMode="External"/><Relationship Id="rId2322" Type="http://schemas.openxmlformats.org/officeDocument/2006/relationships/hyperlink" Target="pw:\\SRVPW3.pls.planservi.com.br:Projetos\Documents\C0849%20-%20DER\40_Emissao\03_GRD\0-GRDs_Enviadas%20DER\37&#186;MEDI&#199;&#195;O-26-07-2025%20A%2025-08-25\MR_DER-1133_25\" TargetMode="External"/><Relationship Id="rId501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946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31" Type="http://schemas.openxmlformats.org/officeDocument/2006/relationships/hyperlink" Target="pw:\\SRVPW3.pls.planservi.com.br:Projetos\Documents\C0849%20-%20DER\40_Emissao\03_GRD\0-GRDs_Enviadas%20DER\24&#186;MEDI&#199;&#195;O-26-06-2024%20A%2025-07-24\MR.DER-0733_24\" TargetMode="External"/><Relationship Id="rId1229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783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990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75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806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436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43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850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503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10" Type="http://schemas.openxmlformats.org/officeDocument/2006/relationships/hyperlink" Target="pw:\\SRVPW3.pls.planservi.com.br:Projetos\Documents\C0849%20-%20DER\30_Producao\10-F2&#8211;%20SP%20097%20-%20km%200,00-12,85\05_Geot\05.00_R031\2024.04%2010_R-031_10_SP-097,%20G14_D1.doc" TargetMode="External"/><Relationship Id="rId1948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91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1808" Type="http://schemas.openxmlformats.org/officeDocument/2006/relationships/hyperlink" Target="pw:\\SRVPW3.pls.planservi.com.br:Projetos\Documents\C0849%20-%20DER\30_Producao\10-F2&#8211;%20SP%20097%20-%20km%200,00-12,85\04_Dren\04.00_R031\2024_09_25_R-031_REVIS&#195;O.xlsx" TargetMode="External"/><Relationship Id="rId151" Type="http://schemas.openxmlformats.org/officeDocument/2006/relationships/hyperlink" Target="pw:\\pw.planservi.com.br:PROJETOS\Documents\C0849%20-%20DER\40_Emissao\03_GRD\0-GRDs_Enviadas%20DER\6&#186;MEDI&#199;&#195;O\MR.DER-0274_23\" TargetMode="External"/><Relationship Id="rId389" Type="http://schemas.openxmlformats.org/officeDocument/2006/relationships/hyperlink" Target="pw:\\pw.planservi.com.br:PROJETOS\Documents\C0849%20-%20DER\30_Producao\10-F2&#8211;%20SP%20097%20-%20km%200,00-12,85\05_Geot\05.00_R031\2023%2012%2001%20SP097-R-031_Revis&#227;oC1_e_B1_G14.doc" TargetMode="External"/><Relationship Id="rId596" Type="http://schemas.openxmlformats.org/officeDocument/2006/relationships/hyperlink" Target="pw:\\SRVPW3.pls.planservi.com.br:Projetos\Documents\C0849%20-%20DER\40_Emissao\03_GRD\0-GRDs_Enviadas%20DER\20&#186;MEDI&#199;&#195;O-26-02-2024%20A%2025-03-24\MR.DER-0577_24\" TargetMode="External"/><Relationship Id="rId2277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49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56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63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870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1086" Type="http://schemas.openxmlformats.org/officeDocument/2006/relationships/hyperlink" Target="pw:\\SRVPW3.pls.planservi.com.br:Projetos\Documents\C0849%20-%20DER\40_Emissao\03_GRD\0-GRDs_Enviadas%20DER\24&#186;MEDI&#199;&#195;O-26-06-2024%20A%2025-07-24\MR.DER-0729_24\" TargetMode="External"/><Relationship Id="rId1293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2137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44" Type="http://schemas.openxmlformats.org/officeDocument/2006/relationships/hyperlink" Target="pw:\\SRVPW3.pls.planservi.com.br:Projetos\Documents\C0849%20-%20DER\40_Emissao\03_GRD\0-GRDs_Enviadas%20DER\37&#186;MEDI&#199;&#195;O-26-07-2025%20A%2025-08-25\MR_DER-1133_25\" TargetMode="External"/><Relationship Id="rId109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316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23" Type="http://schemas.openxmlformats.org/officeDocument/2006/relationships/hyperlink" Target="pw:\\SRVPW3.pls.planservi.com.br:PW_PROJETOS\Documents\C0849%20-%20DER\40_Emissao\03_GRD\0-GRDs_Enviadas%20DER\18&#186;MEDI&#199;&#195;O-26-12-23%20A%2025-01-24\MR.DER-0520_24\" TargetMode="External"/><Relationship Id="rId968" Type="http://schemas.openxmlformats.org/officeDocument/2006/relationships/hyperlink" Target="pw:\\SRVPW3.pls.planservi.com.br:Projetos\Documents\C0849%20-%20DER\40_Emissao\03_GRD\0-GRDs_Enviadas%20DER\23&#186;MEDI&#199;&#195;O-26-05-2024%20A%2025-06-24\MR.DER-0710_24-substituir%20arquivos\" TargetMode="External"/><Relationship Id="rId1153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598" Type="http://schemas.openxmlformats.org/officeDocument/2006/relationships/hyperlink" Target="pw:\\SRVPW3.pls.planservi.com.br:Projetos\Documents\C0849%20-%20DER\40_Emissao\03_GRD\0-GRDs_Enviadas%20DER\27&#186;MEDI&#199;&#195;O-26-09-2024%20A%2025-10-24\MR.DER-0802_24-SP%20097-Entrega%20Final-P05\" TargetMode="External"/><Relationship Id="rId2204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97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730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828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013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360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1458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1665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72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2411" Type="http://schemas.openxmlformats.org/officeDocument/2006/relationships/hyperlink" Target="pw:\\SRVPW3.pls.planservi.com.br:Projetos\Documents\C0849%20-%20DER\40_Emissao\03_GRD\0-GRDs_Enviadas%20DER\39&#176;MEDI&#199;&#195;O-26-09-2025%20A%2025-10-25\MR_DER-1285_25\" TargetMode="External"/><Relationship Id="rId1220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318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25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32" Type="http://schemas.openxmlformats.org/officeDocument/2006/relationships/hyperlink" Target="pw:\\SRVPW3.pls.planservi.com.br:Projetos\Documents\C0849%20-%20DER\30_Producao\10-F2&#8211;%20SP%20097%20-%20km%200,00-12,85\17_Desap\17.00_R031\2024.07.03_R-031_Desapropria&#231;&#227;o_A1.doc" TargetMode="External"/><Relationship Id="rId24" Type="http://schemas.openxmlformats.org/officeDocument/2006/relationships/hyperlink" Target="pw:\\pw.planservi.com.br:PROJETOS\Documents\C0849%20-%20DER\40_Emissao\03_GRD\0-GRDs_Enviadas%20DER\3&#186;MEDI&#199;&#195;O\MR.DER-0088_22\" TargetMode="External"/><Relationship Id="rId2299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173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380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2061" Type="http://schemas.openxmlformats.org/officeDocument/2006/relationships/hyperlink" Target="pw:\\SRVPW3.pls.planservi.com.br:Projetos\Documents\C0849%20-%20DER\30_Producao\10-F2&#8211;%20SP%20097%20-%20km%200,00-12,85\03_Terrap\03.00_R031\2024%2010%2009-R031_P01-B-C.xls" TargetMode="External"/><Relationship Id="rId240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78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85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892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2159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66" Type="http://schemas.openxmlformats.org/officeDocument/2006/relationships/hyperlink" Target="pw:\\SRVPW3.pls.planservi.com.br:Projetos\Documents\C0849%20-%20DER\40_Emissao\03_GRD\0-GRDs_Enviadas%20DER\38&#176;MEDI&#199;&#195;O-26-08-2025%20A%2025-09-25\MR_DER-1198_25\" TargetMode="External"/><Relationship Id="rId100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338" Type="http://schemas.openxmlformats.org/officeDocument/2006/relationships/hyperlink" Target="pw:\\pw.planservi.com.br:PROJETOS\Documents\C0849%20-%20DER\30_Producao\10-F2&#8211;%20SP%20097%20-%20km%200,00-12,85\04_Dren\04.00_R031\2023_11_22_R-031_C0849_A1.doc" TargetMode="External"/><Relationship Id="rId545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752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1175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82" Type="http://schemas.openxmlformats.org/officeDocument/2006/relationships/hyperlink" Target="pw:\\SRVPW3.pls.planservi.com.br:Projetos\Documents\C0849%20-%20DER\40_Emissao\03_GRD\0-GRDs_Enviadas%20DER\26&#186;MEDI&#199;&#195;O-26-08-2024%20A%2025-09-24\MR.DER-0780_24-SP%20097-Entrega%20Final-L01\" TargetMode="External"/><Relationship Id="rId2019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26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33" Type="http://schemas.openxmlformats.org/officeDocument/2006/relationships/hyperlink" Target="pw:\\SRVPW3.pls.planservi.com.br:Projetos\Documents\C0849%20-%20DER\40_Emissao\03_GRD\0-GRDs_Enviadas%20DER\39&#176;MEDI&#199;&#195;O-26-09-2025%20A%2025-10-25\MR_DER-1315_25\" TargetMode="External"/><Relationship Id="rId405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12" Type="http://schemas.openxmlformats.org/officeDocument/2006/relationships/hyperlink" Target="pw:\\SRVPW3.pls.planservi.com.br:Projetos\Documents\C0849%20-%20DER\40_Emissao\03_GRD\0-GRDs_Enviadas%20DER\21&#186;MEDI&#199;&#195;O-26-03-2024%20A%2025-04-24\MR.DER-0610_24\" TargetMode="External"/><Relationship Id="rId1035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42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687" Type="http://schemas.openxmlformats.org/officeDocument/2006/relationships/hyperlink" Target="pw:\\SRVPW3.pls.planservi.com.br:Projetos\Documents\C0849%20-%20DER\40_Emissao\03_GRD\0-GRDs_Enviadas%20DER\28&#186;MEDI&#199;&#195;O-26-10-2024%20A%2025-11-24\MR.DER-0846_24\" TargetMode="External"/><Relationship Id="rId1894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917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102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547" Type="http://schemas.openxmlformats.org/officeDocument/2006/relationships/hyperlink" Target="pw:\\SRVPW3.pls.planservi.com.br:Projetos\Documents\C0849%20-%20DER\40_Emissao\03_GRD\0-GRDs_Enviadas%20DER\27&#186;MEDI&#199;&#195;O-26-09-2024%20A%2025-10-24\MR.DER-0795_24-SP%20097-Entrega%20Final-I01\" TargetMode="External"/><Relationship Id="rId1754" Type="http://schemas.openxmlformats.org/officeDocument/2006/relationships/hyperlink" Target="pw:\\SRVPW3.pls.planservi.com.br:Projetos\Documents\C0849%20-%20DER\30_Producao\10-F2&#8211;%20SP%20097%20-%20km%200,00-12,85\06_Pavi\06.00_R031\2024%2018%2004%20SP097-R-031_Revis&#227;oA3-P02_P05.doc" TargetMode="External"/><Relationship Id="rId1961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46" Type="http://schemas.openxmlformats.org/officeDocument/2006/relationships/hyperlink" Target="pw:\\pw.planservi.com.br:PROJETOS\Documents\C0849%20-%20DER\40_Emissao\03_GRD\0-GRDs_Enviadas%20DER\4&#186;MEDI&#199;&#195;O\MR.DER-0140_22\" TargetMode="External"/><Relationship Id="rId1407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1614" Type="http://schemas.openxmlformats.org/officeDocument/2006/relationships/hyperlink" Target="pw:\\SRVPW3.pls.planservi.com.br:Projetos\Documents\C0849%20-%20DER\40_Emissao\03_GRD\0-GRDs_Enviadas%20DER\27&#186;MEDI&#199;&#195;O-26-09-2024%20A%2025-10-24\MR.DER-0804_24-SP%20097-Entrega%20Final-Q03\" TargetMode="External"/><Relationship Id="rId1821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95" Type="http://schemas.openxmlformats.org/officeDocument/2006/relationships/hyperlink" Target="pw:\\pw.planservi.com.br:PROJETOS\Documents\C0849%20-%20DER\30_Producao\10-F2&#8211;%20SP%20097%20-%20km%200,00-12,85\05_Geot\05.00_R031\2023%2001%2030-R-031_Revis&#227;oB_G13.doc" TargetMode="External"/><Relationship Id="rId1919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083" Type="http://schemas.openxmlformats.org/officeDocument/2006/relationships/hyperlink" Target="pw:\\SRVPW3.pls.planservi.com.br:Projetos\Documents\C0849%20-%20DER\30_Producao\10-F2&#8211;%20SP%20097%20-%20km%200,00-12,85\03_Terrap\03.00_R031\2024%2010%2004-R-031-Q02-Q03-B-C.xls" TargetMode="External"/><Relationship Id="rId2290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388" Type="http://schemas.openxmlformats.org/officeDocument/2006/relationships/hyperlink" Target="pw:\\SRVPW3.pls.planservi.com.br:Projetos\Documents\C0849%20-%20DER\40_Emissao\03_GRD\0-GRDs_Enviadas%20DER\38&#176;MEDI&#199;&#195;O-26-08-2025%20A%2025-09-25\MR_DER-1229_25\" TargetMode="External"/><Relationship Id="rId262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567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1197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2150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248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122" Type="http://schemas.openxmlformats.org/officeDocument/2006/relationships/hyperlink" Target="pw:\\pw.planservi.com.br:PROJETOS\Documents\C0849%20-%20DER\40_Emissao\03_GRD\0-GRDs_Enviadas%20DER\5&#186;MEDI&#199;&#195;O\MR.DER-0226_22\" TargetMode="External"/><Relationship Id="rId774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81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057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2010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455" Type="http://schemas.openxmlformats.org/officeDocument/2006/relationships/hyperlink" Target="pw:\\SRVPW3.pls.planservi.com.br:Projetos\Documents\C0849%20-%20DER\40_Emissao\03_GRD\0-GRDs_Enviadas%20DER\40&#186;MEDI&#199;&#195;O-26-10-2025%20A%2025-11-25\MR_DER-1350_25\" TargetMode="External"/><Relationship Id="rId427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34" Type="http://schemas.openxmlformats.org/officeDocument/2006/relationships/hyperlink" Target="pw:\\SRVPW3.pls.planservi.com.br:Projetos\Documents\C0849%20-%20DER\40_Emissao\03_GRD\0-GRDs_Enviadas%20DER\21&#186;MEDI&#199;&#195;O-26-03-2024%20A%2025-04-24\MR.DER-0621_24\" TargetMode="External"/><Relationship Id="rId841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264" Type="http://schemas.openxmlformats.org/officeDocument/2006/relationships/hyperlink" Target="pw:\\SRVPW3.pls.planservi.com.br:Projetos\Documents\C0849%20-%20DER\40_Emissao\03_GRD\0-GRDs_Enviadas%20DER\26&#186;MEDI&#199;&#195;O-26-08-2024%20A%2025-09-24\MR.DER-0753_24\" TargetMode="External"/><Relationship Id="rId1471" Type="http://schemas.openxmlformats.org/officeDocument/2006/relationships/hyperlink" Target="pw:\\SRVPW3.pls.planservi.com.br:Projetos\Documents\C0849%20-%20DER\40_Emissao\03_GRD\0-GRDs_Enviadas%20DER\26&#186;MEDI&#199;&#195;O-26-08-2024%20A%2025-09-24\MR.DER-0769_24-SP%20097-Entrega%20Final-F02\" TargetMode="External"/><Relationship Id="rId1569" Type="http://schemas.openxmlformats.org/officeDocument/2006/relationships/hyperlink" Target="pw:\\SRVPW3.pls.planservi.com.br:Projetos\Documents\C0849%20-%20DER\40_Emissao\03_GRD\0-GRDs_Enviadas%20DER\27&#186;MEDI&#199;&#195;O-26-09-2024%20A%2025-10-24\MR.DER-0798_24-SP%20097-Substituir%20Arquivos%20Digitais\" TargetMode="External"/><Relationship Id="rId2108" Type="http://schemas.openxmlformats.org/officeDocument/2006/relationships/hyperlink" Target="pw:\\SRVPW3.pls.planservi.com.br:Projetos\Documents\C0849%20-%20DER\30_Producao\10-F2&#8211;%20SP%20097%20-%20km%200,00-12,85\03_Terrap\03.00_R031\2024%2010%2023_R-031_Q07-B1.doc" TargetMode="External"/><Relationship Id="rId2315" Type="http://schemas.openxmlformats.org/officeDocument/2006/relationships/hyperlink" Target="pw:\\SRVPW3.pls.planservi.com.br:Projetos\Documents\C0849%20-%20DER\40_Emissao\03_GRD\0-GRDs_Enviadas%20DER\37&#186;MEDI&#199;&#195;O-26-07-2025%20A%2025-08-25\MR_DER-1131_25\" TargetMode="External"/><Relationship Id="rId701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939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24" Type="http://schemas.openxmlformats.org/officeDocument/2006/relationships/hyperlink" Target="pw:\\SRVPW3.pls.planservi.com.br:Projetos\Documents\C0849%20-%20DER\40_Emissao\03_GRD\0-GRDs_Enviadas%20DER\24&#186;MEDI&#199;&#195;O-26-06-2024%20A%2025-07-24\MR.DER-0715_24\" TargetMode="External"/><Relationship Id="rId1331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776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983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68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1429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36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843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703" Type="http://schemas.openxmlformats.org/officeDocument/2006/relationships/hyperlink" Target="pw:\\SRVPW3.pls.planservi.com.br:Projetos\Documents\C0849%20-%20DER\30_Producao\10-F2&#8211;%20SP%20097%20-%20km%200,00-12,85\05_Geot\05.00_R031\2024.05.31_R-031_10_SP-097,%20G12,%20G14_Aprovado.doc" TargetMode="External"/><Relationship Id="rId1910" Type="http://schemas.openxmlformats.org/officeDocument/2006/relationships/hyperlink" Target="pw:\\SRVPW3.pls.planservi.com.br:Projetos\Documents\C0849%20-%20DER\30_Producao\10-F2&#8211;%20SP%20097%20-%20km%200,00-12,85\02_Geom\02.00_R031\2024%2004%2010-R031_F02-F03-F07-F09-A1-A2-A.xls" TargetMode="External"/><Relationship Id="rId284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491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2172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144" Type="http://schemas.openxmlformats.org/officeDocument/2006/relationships/hyperlink" Target="pw:\\pw.planservi.com.br:PROJETOS\Documents\C0849%20-%20DER\40_Emissao\03_GRD\0-GRDs_Enviadas%20DER\5&#186;MEDI&#199;&#195;O\MR.DER-0241_22\" TargetMode="External"/><Relationship Id="rId589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96" Type="http://schemas.openxmlformats.org/officeDocument/2006/relationships/hyperlink" Target="pw:\\SRVPW3.pls.planservi.com.br:Projetos\Documents\C0849%20-%20DER\40_Emissao\03_GRD\0-GRDs_Enviadas%20DER\22&#186;MEDI&#199;&#195;O-26-04-2024%20A%2025-05-24\MR.DER-0678_24\" TargetMode="External"/><Relationship Id="rId2477" Type="http://schemas.openxmlformats.org/officeDocument/2006/relationships/hyperlink" Target="pw:\\SRVPW3.pls.planservi.com.br:Projetos\Documents\C0849%20-%20DER\40_Emissao\03_GRD\0-GRDs_Enviadas%20DER\46&#186;MEDI&#199;&#195;O-26-04-2026%20A%2025-05-26\MR_DER-1725_26\" TargetMode="External"/><Relationship Id="rId351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449" Type="http://schemas.openxmlformats.org/officeDocument/2006/relationships/hyperlink" Target="pw:\\SRVPW3.pls.planservi.com.br:PW_PROJETOS\Documents\C0849%20-%20DER\40_Emissao\03_GRD\0-GRDs_Enviadas%20DER\19&#186;MEDI&#199;&#195;O-26-01-24%20A%2025-02-24\MR.DER-0527_24\" TargetMode="External"/><Relationship Id="rId656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63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1079" Type="http://schemas.openxmlformats.org/officeDocument/2006/relationships/hyperlink" Target="pw:\\SRVPW3.pls.planservi.com.br:Projetos\Documents\C0849%20-%20DER\40_Emissao\03_GRD\0-GRDs_Enviadas%20DER\24&#186;MEDI&#199;&#195;O-26-06-2024%20A%2025-07-24\MR.DER-0717_24\" TargetMode="External"/><Relationship Id="rId1286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493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2032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337" Type="http://schemas.openxmlformats.org/officeDocument/2006/relationships/hyperlink" Target="pw:\\SRVPW3.pls.planservi.com.br:Projetos\Documents\C0849%20-%20DER\40_Emissao\03_GRD\0-GRDs_Enviadas%20DER\38&#176;MEDI&#199;&#195;O-26-08-2025%20A%2025-09-25\MR_DER-1158_25\" TargetMode="External"/><Relationship Id="rId211" Type="http://schemas.openxmlformats.org/officeDocument/2006/relationships/hyperlink" Target="pw:\\pw.planservi.com.br:PROJETOS\Documents\C0849%20-%20DER\30_Producao\10-F2&#8211;%20SP%20097%20-%20km%200,00-12,85\05_Geot\05.00_R031\2023%2002%2015-R-031_Revis&#227;oB2_e_A1_G14.doc" TargetMode="External"/><Relationship Id="rId309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16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1146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798" Type="http://schemas.openxmlformats.org/officeDocument/2006/relationships/hyperlink" Target="pw:\\SRVPW3.pls.planservi.com.br:Projetos\Documents\C0849%20-%20DER\30_Producao\10-F2&#8211;%20SP%20097%20-%20km%200,00-12,85\04_Dren\04.00_R031\2024_09_25_R-031_REVIS&#195;O.doc" TargetMode="External"/><Relationship Id="rId723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30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006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353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1560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1658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65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2404" Type="http://schemas.openxmlformats.org/officeDocument/2006/relationships/hyperlink" Target="pw:\\SRVPW3.pls.planservi.com.br:Projetos\Documents\C0849%20-%20DER\40_Emissao\03_GRD\0-GRDs_Enviadas%20DER\39&#176;MEDI&#199;&#195;O-26-09-2025%20A%2025-10-25\MR_DER-1278_25\" TargetMode="External"/><Relationship Id="rId1213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20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518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25" Type="http://schemas.openxmlformats.org/officeDocument/2006/relationships/hyperlink" Target="pw:\\SRVPW3.pls.planservi.com.br:Projetos\Documents\C0849%20-%20DER\30_Producao\10-F2&#8211;%20SP%20097%20-%20km%200,00-12,85\13_Interf\13.00_R031\2024.04.17_R-031_Interfer&#234;ncias_A2.doc" TargetMode="External"/><Relationship Id="rId1932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17" Type="http://schemas.openxmlformats.org/officeDocument/2006/relationships/hyperlink" Target="pw:\\pw.planservi.com.br:PROJETOS\Documents\C0849%20-%20DER\40_Emissao\03_GRD\0-GRDs_Enviadas%20DER\3&#186;MEDI&#199;&#195;O\MR.DER-0088_22\" TargetMode="External"/><Relationship Id="rId2194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166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373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80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054" Type="http://schemas.openxmlformats.org/officeDocument/2006/relationships/hyperlink" Target="pw:\\SRVPW3.pls.planservi.com.br:Projetos\Documents\C0849%20-%20DER\30_Producao\10-F2&#8211;%20SP%20097%20-%20km%200,00-12,85\03_Terrap\03.00_R031\2024%2009%2027-R031_P01-B1-C1.xls" TargetMode="External"/><Relationship Id="rId2261" Type="http://schemas.openxmlformats.org/officeDocument/2006/relationships/hyperlink" Target="pw:\\SRVPW3.pls.planservi.com.br:Projetos\Documents\C0849%20-%20DER\40_Emissao\03_GRD\0-GRDs_Enviadas%20DER\36&#186;MEDI&#199;&#195;O-26-06-2025%20A%2025-07-25\MR_DER-1101_25\" TargetMode="External"/><Relationship Id="rId1" Type="http://schemas.openxmlformats.org/officeDocument/2006/relationships/hyperlink" Target="pw:\\pw.planservi.com.br:PROJETOS\Documents\C0849%20-%20DER\40_Emissao\03_GRD\0-GRDs_Enviadas%20DER\MR.DER-0010_22\" TargetMode="External"/><Relationship Id="rId233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40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78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885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070" Type="http://schemas.openxmlformats.org/officeDocument/2006/relationships/hyperlink" Target="pw:\\SRVPW3.pls.planservi.com.br:Projetos\Documents\C0849%20-%20DER\40_Emissao\03_GRD\0-GRDs_Enviadas%20DER\24&#186;MEDI&#199;&#195;O-26-06-2024%20A%2025-07-24\MR.DER-0723_24\" TargetMode="External"/><Relationship Id="rId2121" Type="http://schemas.openxmlformats.org/officeDocument/2006/relationships/hyperlink" Target="pw:\\SRVPW3.pls.planservi.com.br:Projetos\Documents\C0849%20-%20DER\40_Emissao\03_GRD\0-GRDs_Enviadas%20DER\31&#186;MEDI&#199;&#195;O-26-01-2025%20A%2025-02-25\MR.DER-0933_25\" TargetMode="External"/><Relationship Id="rId2359" Type="http://schemas.openxmlformats.org/officeDocument/2006/relationships/hyperlink" Target="pw:\\SRVPW3.pls.planservi.com.br:Projetos\Documents\C0849%20-%20DER\40_Emissao\03_GRD\0-GRDs_Enviadas%20DER\38&#176;MEDI&#199;&#195;O-26-08-2025%20A%2025-09-25\MR_DER-1189_25\" TargetMode="External"/><Relationship Id="rId300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538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745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52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68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75" Type="http://schemas.openxmlformats.org/officeDocument/2006/relationships/hyperlink" Target="pw:\\SRVPW3.pls.planservi.com.br:Projetos\Documents\C0849%20-%20DER\40_Emissao\03_GRD\0-GRDs_Enviadas%20DER\26&#186;MEDI&#199;&#195;O-26-08-2024%20A%2025-09-24\MR.DER-0781_24-SP%20097-Entrega%20Final-L02\" TargetMode="External"/><Relationship Id="rId1582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2219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26" Type="http://schemas.openxmlformats.org/officeDocument/2006/relationships/hyperlink" Target="pw:\\SRVPW3.pls.planservi.com.br:Projetos\Documents\C0849%20-%20DER\40_Emissao\03_GRD\0-GRDs_Enviadas%20DER\39&#176;MEDI&#199;&#195;O-26-09-2025%20A%2025-10-25\MR_DER-1303_25\" TargetMode="External"/><Relationship Id="rId81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605" Type="http://schemas.openxmlformats.org/officeDocument/2006/relationships/hyperlink" Target="pw:\\SRVPW3.pls.planservi.com.br:Projetos\Documents\C0849%20-%20DER\40_Emissao\03_GRD\0-GRDs_Enviadas%20DER\21&#186;MEDI&#199;&#195;O-26-03-2024%20A%2025-04-24\MR.DER-0604_24\" TargetMode="External"/><Relationship Id="rId812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028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235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42" Type="http://schemas.openxmlformats.org/officeDocument/2006/relationships/hyperlink" Target="pw:\\SRVPW3.pls.planservi.com.br:Projetos\Documents\C0849%20-%20DER\40_Emissao\03_GRD\0-GRDs_Enviadas%20DER\26&#186;MEDI&#199;&#195;O-26-08-2024%20A%2025-09-24\MR.DER-0770_24-SP%20097-Entrega%20Final-F03\" TargetMode="External"/><Relationship Id="rId1887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1302" Type="http://schemas.openxmlformats.org/officeDocument/2006/relationships/hyperlink" Target="pw:\\SRVPW3.pls.planservi.com.br:Projetos\Documents\C0849%20-%20DER\40_Emissao\03_GRD\0-GRDs_Enviadas%20DER\26&#186;MEDI&#199;&#195;O-26-08-2024%20A%2025-09-24\MR.DER-0788_24\" TargetMode="External"/><Relationship Id="rId1747" Type="http://schemas.openxmlformats.org/officeDocument/2006/relationships/hyperlink" Target="pw:\\SRVPW3.pls.planservi.com.br:Projetos\Documents\C0849%20-%20DER\30_Producao\10-F2&#8211;%20SP%20097%20-%20km%200,00-12,85\06_Pavi\06.00_R031\2024%2024%2005%20SP097-R-031_Revis&#227;oA4-P02_P05.doc" TargetMode="External"/><Relationship Id="rId1954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39" Type="http://schemas.openxmlformats.org/officeDocument/2006/relationships/hyperlink" Target="pw:\\pw.planservi.com.br:PROJETOS\Documents\C0849%20-%20DER\30_Producao\10-F2&#8211;%20SP%20097%20-%20km%200,00-12,85\06_Pavi\06.00_R031\2022%2010%2024-R-031_Relat&#243;rio.doc" TargetMode="External"/><Relationship Id="rId1607" Type="http://schemas.openxmlformats.org/officeDocument/2006/relationships/hyperlink" Target="pw:\\SRVPW3.pls.planservi.com.br:Projetos\Documents\C0849%20-%20DER\40_Emissao\03_GRD\0-GRDs_Enviadas%20DER\27&#186;MEDI&#199;&#195;O-26-09-2024%20A%2025-10-24\MR.DER-0804_24-SP%20097-Entrega%20Final-Q03\" TargetMode="External"/><Relationship Id="rId1814" Type="http://schemas.openxmlformats.org/officeDocument/2006/relationships/hyperlink" Target="pw:\\SRVPW3.pls.planservi.com.br:Projetos\Documents\C0849%20-%20DER\30_Producao\10-F2&#8211;%20SP%20097%20-%20km%200,00-12,85\02_Geom\02.00_R031\2022%2012%2015-R031_F07-A1.xls" TargetMode="External"/><Relationship Id="rId188" Type="http://schemas.openxmlformats.org/officeDocument/2006/relationships/hyperlink" Target="pw:\\pw.planservi.com.br:PROJETOS\Documents\C0849%20-%20DER\40_Emissao\03_GRD\0-GRDs_Enviadas%20DER\7&#186;MEDI&#199;&#195;O\MR.DER-0362_23\" TargetMode="External"/><Relationship Id="rId395" Type="http://schemas.openxmlformats.org/officeDocument/2006/relationships/hyperlink" Target="pw:\\pw.planservi.com.br:PROJETOS\Documents\C0849%20-%20DER\40_Emissao\03_GRD\0-GRDs_Enviadas%20DER\17&#186;MEDI&#199;&#195;O-26-10-23%20A%2025-12-23\MR.DER-0498_23\" TargetMode="External"/><Relationship Id="rId2076" Type="http://schemas.openxmlformats.org/officeDocument/2006/relationships/hyperlink" Target="pw:\\SRVPW3.pls.planservi.com.br:Projetos\Documents\C0849%20-%20DER\30_Producao\10-F2&#8211;%20SP%20097%20-%20km%200,00-12,85\03_Terrap\03.00_R031\2024%2007%2025-R-031-Q03-B1.xls" TargetMode="External"/><Relationship Id="rId2283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55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62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1092" Type="http://schemas.openxmlformats.org/officeDocument/2006/relationships/hyperlink" Target="pw:\\SRVPW3.pls.planservi.com.br:Projetos\Documents\C0849%20-%20DER\40_Emissao\03_GRD\0-GRDs_Enviadas%20DER\24&#186;MEDI&#199;&#195;O-26-06-2024%20A%2025-07-24\MR.DER-0729_24\" TargetMode="External"/><Relationship Id="rId1397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2143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50" Type="http://schemas.openxmlformats.org/officeDocument/2006/relationships/hyperlink" Target="pw:\\SRVPW3.pls.planservi.com.br:Projetos\Documents\C0849%20-%20DER\40_Emissao\03_GRD\0-GRDs_Enviadas%20DER\38&#176;MEDI&#199;&#195;O-26-08-2025%20A%2025-09-25\MR_DER-1180_25\" TargetMode="External"/><Relationship Id="rId115" Type="http://schemas.openxmlformats.org/officeDocument/2006/relationships/hyperlink" Target="pw:\\pw.planservi.com.br:PROJETOS\Documents\C0849%20-%20DER\40_Emissao\03_GRD\0-GRDs_Enviadas%20DER\5&#186;MEDI&#199;&#195;O\MR.DER-0186_22\" TargetMode="External"/><Relationship Id="rId322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767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74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2003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10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2448" Type="http://schemas.openxmlformats.org/officeDocument/2006/relationships/hyperlink" Target="pw:\\SRVPW3.pls.planservi.com.br:Projetos\Documents\C0849%20-%20DER\40_Emissao\03_GRD\0-GRDs_Enviadas%20DER\40&#186;MEDI&#199;&#195;O-26-10-2025%20A%2025-11-25\MR_DER-1330_25\" TargetMode="External"/><Relationship Id="rId627" Type="http://schemas.openxmlformats.org/officeDocument/2006/relationships/hyperlink" Target="pw:\\SRVPW3.pls.planservi.com.br:Projetos\Documents\C0849%20-%20DER\40_Emissao\03_GRD\0-GRDs_Enviadas%20DER\21&#186;MEDI&#199;&#195;O-26-03-2024%20A%2025-04-24\MR.DER-0619_24\" TargetMode="External"/><Relationship Id="rId834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257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64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1671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2308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901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117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324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31" Type="http://schemas.openxmlformats.org/officeDocument/2006/relationships/hyperlink" Target="pw:\\SRVPW3.pls.planservi.com.br:Projetos\Documents\C0849%20-%20DER\40_Emissao\03_GRD\0-GRDs_Enviadas%20DER\26&#186;MEDI&#199;&#195;O-26-08-2024%20A%2025-09-24\MR.DER-0761_24\" TargetMode="External"/><Relationship Id="rId1769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976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30" Type="http://schemas.openxmlformats.org/officeDocument/2006/relationships/hyperlink" Target="pw:\\pw.planservi.com.br:PROJETOS\Documents\C0849%20-%20DER\40_Emissao\03_GRD\0-GRDs_Enviadas%20DER\4&#186;MEDI&#199;&#195;O\MR.DER-0111_22\" TargetMode="External"/><Relationship Id="rId1629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836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903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2098" Type="http://schemas.openxmlformats.org/officeDocument/2006/relationships/hyperlink" Target="pw:\\SRVPW3.pls.planservi.com.br:Projetos\Documents\C0849%20-%20DER\30_Producao\10-F2&#8211;%20SP%20097%20-%20km%200,00-12,85\03_Terrap\03.00_R031\2024%2007%2005-R031-Q04-Q05-A.xls" TargetMode="External"/><Relationship Id="rId277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484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2165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137" Type="http://schemas.openxmlformats.org/officeDocument/2006/relationships/hyperlink" Target="pw:\\pw.planservi.com.br:PROJETOS\Documents\C0849%20-%20DER\40_Emissao\03_GRD\0-GRDs_Enviadas%20DER\5&#186;MEDI&#199;&#195;O\MR.DER-0230_22\" TargetMode="External"/><Relationship Id="rId344" Type="http://schemas.openxmlformats.org/officeDocument/2006/relationships/hyperlink" Target="pw:\\pw.planservi.com.br:PROJETOS\Documents\C0849%20-%20DER\30_Producao\10-F2&#8211;%20SP%20097%20-%20km%200,00-12,85\06_Pavi\06.00_R031\2023%2012%2001%20SP097-R-031_Revis&#227;oA2_MC-P09.doc" TargetMode="External"/><Relationship Id="rId691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789" Type="http://schemas.openxmlformats.org/officeDocument/2006/relationships/hyperlink" Target="pw:\\SRVPW3.pls.planservi.com.br:Projetos\Documents\C0849%20-%20DER\40_Emissao\03_GRD\0-GRDs_Enviadas%20DER\22&#186;MEDI&#199;&#195;O-26-04-2024%20A%2025-05-24\MR.DER-0679_24\" TargetMode="External"/><Relationship Id="rId996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2025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372" Type="http://schemas.openxmlformats.org/officeDocument/2006/relationships/hyperlink" Target="pw:\\SRVPW3.pls.planservi.com.br:Projetos\Documents\C0849%20-%20DER\40_Emissao\03_GRD\0-GRDs_Enviadas%20DER\38&#176;MEDI&#199;&#195;O-26-08-2025%20A%2025-09-25\MR_DER-1199_25\" TargetMode="External"/><Relationship Id="rId551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649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56" Type="http://schemas.openxmlformats.org/officeDocument/2006/relationships/hyperlink" Target="pw:\\SRVPW3.pls.planservi.com.br:Projetos\Documents\C0849%20-%20DER\40_Emissao\03_GRD\0-GRDs_Enviadas%20DER\23&#186;MEDI&#199;&#195;O-26-05-2024%20A%2025-06-24\MR.DER-0692_24\" TargetMode="External"/><Relationship Id="rId1181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279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486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2232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04" Type="http://schemas.openxmlformats.org/officeDocument/2006/relationships/hyperlink" Target="pw:\\pw.planservi.com.br:PROJETOS\Documents\C0849%20-%20DER\40_Emissao\03_GRD\0-GRDs_Enviadas%20DER\7&#186;MEDI&#199;&#195;O\MR.DER-0324_23\" TargetMode="External"/><Relationship Id="rId411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509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1041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139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46" Type="http://schemas.openxmlformats.org/officeDocument/2006/relationships/hyperlink" Target="pw:\\SRVPW3.pls.planservi.com.br:Projetos\Documents\C0849%20-%20DER\40_Emissao\03_GRD\0-GRDs_Enviadas%20DER\26&#186;MEDI&#199;&#195;O-26-08-2024%20A%2025-09-24\MR.DER-0785_24\" TargetMode="External"/><Relationship Id="rId1693" Type="http://schemas.openxmlformats.org/officeDocument/2006/relationships/hyperlink" Target="pw:\\SRVPW3.pls.planservi.com.br:Projetos\Documents\C0849%20-%20DER\40_Emissao\03_GRD\0-GRDs_Enviadas%20DER\28&#186;MEDI&#199;&#195;O-26-10-2024%20A%2025-11-24\MR.DER-0846_24\" TargetMode="External"/><Relationship Id="rId1998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716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23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553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1760" Type="http://schemas.openxmlformats.org/officeDocument/2006/relationships/hyperlink" Target="pw:\\SRVPW3.pls.planservi.com.br:Projetos\Documents\C0849%20-%20DER\30_Producao\10-F2&#8211;%20SP%20097%20-%20km%200,00-12,85\06_Pavi\06.00_R031\2024%2025%2006%20SP097-R-031_Revis&#227;oA-P02_P05.doc" TargetMode="External"/><Relationship Id="rId1858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52" Type="http://schemas.openxmlformats.org/officeDocument/2006/relationships/hyperlink" Target="pw:\\pw.planservi.com.br:PROJETOS\Documents\C0849%20-%20DER\40_Emissao\03_GRD\0-GRDs_Enviadas%20DER\4&#186;MEDI&#199;&#195;O\MR.DER-0140_22\" TargetMode="External"/><Relationship Id="rId1206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1413" Type="http://schemas.openxmlformats.org/officeDocument/2006/relationships/hyperlink" Target="pw:\\SRVPW3.pls.planservi.com.br:Projetos\Documents\C0849%20-%20DER\40_Emissao\03_GRD\0-GRDs_Enviadas%20DER\26&#186;MEDI&#199;&#195;O-26-08-2024%20A%2025-09-24\MR.DER-0774_24-SP%20097-Entrega%20Final-G02\" TargetMode="External"/><Relationship Id="rId1620" Type="http://schemas.openxmlformats.org/officeDocument/2006/relationships/hyperlink" Target="pw:\\SRVPW3.pls.planservi.com.br:Projetos\Documents\C0849%20-%20DER\40_Emissao\03_GRD\0-GRDs_Enviadas%20DER\27&#186;MEDI&#199;&#195;O-26-09-2024%20A%2025-10-24\MR.DER-0816_24-SP%20097-Entrega%20Final-P01\" TargetMode="External"/><Relationship Id="rId1718" Type="http://schemas.openxmlformats.org/officeDocument/2006/relationships/hyperlink" Target="pw:\\SRVPW3.pls.planservi.com.br:Projetos\Documents\C0849%20-%20DER\40_Emissao\03_GRD\0-GRDs_Enviadas%20DER\26&#186;MEDI&#199;&#195;O-26-08-2024%20A%2025-09-24\MR.DER-0777_24-SP%20097-Entrega%20Final-G14\" TargetMode="External"/><Relationship Id="rId1925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99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2187" Type="http://schemas.openxmlformats.org/officeDocument/2006/relationships/hyperlink" Target="pw:\\SRVPW3.pls.planservi.com.br:Projetos\Documents\C0849%20-%20DER\40_Emissao\03_GRD\0-GRDs_Enviadas%20DER\34&#186;MEDI&#199;&#195;O-26-04-2025%20A%2025-05-25\MR_DER-0999_25\" TargetMode="External"/><Relationship Id="rId2394" Type="http://schemas.openxmlformats.org/officeDocument/2006/relationships/hyperlink" Target="pw:\\SRVPW3.pls.planservi.com.br:Projetos\Documents\C0849%20-%20DER\40_Emissao\03_GRD\0-GRDs_Enviadas%20DER\39&#176;MEDI&#199;&#195;O-26-09-2025%20A%2025-10-25\MR_DER-1241_25\" TargetMode="External"/><Relationship Id="rId159" Type="http://schemas.openxmlformats.org/officeDocument/2006/relationships/hyperlink" Target="pw:\\pw.planservi.com.br:PROJETOS\Documents\C0849%20-%20DER\40_Emissao\03_GRD\0-GRDs_Enviadas%20DER\7&#186;MEDI&#199;&#195;O\MR.DER-0324_23\" TargetMode="External"/><Relationship Id="rId366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73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80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2047" Type="http://schemas.openxmlformats.org/officeDocument/2006/relationships/hyperlink" Target="pw:\\SRVPW3.pls.planservi.com.br:Projetos\Documents\C0849%20-%20DER\30_Producao\10-F2&#8211;%20SP%20097%20-%20km%200,00-12,85\03_Terrap\03.00_R031\2024%2005%2017-R031_P01-A-B1.xls" TargetMode="External"/><Relationship Id="rId2254" Type="http://schemas.openxmlformats.org/officeDocument/2006/relationships/hyperlink" Target="pw:\\SRVPW3.pls.planservi.com.br:Projetos\Documents\C0849%20-%20DER\40_Emissao\03_GRD\0-GRDs_Enviadas%20DER\35&#186;MEDI&#199;&#195;O-26-05-2025%20A%2025-06-25\MR_DER-1072-25\" TargetMode="External"/><Relationship Id="rId2461" Type="http://schemas.openxmlformats.org/officeDocument/2006/relationships/hyperlink" Target="pw:\\SRVPW3.pls.planservi.com.br:Projetos\Documents\C0849%20-%20DER\40_Emissao\03_GRD\0-GRDs_Enviadas%20DER\40&#186;MEDI&#199;&#195;O-26-10-2025%20A%2025-11-25\MR_DER-1355_25\" TargetMode="External"/><Relationship Id="rId226" Type="http://schemas.openxmlformats.org/officeDocument/2006/relationships/hyperlink" Target="pw:\\pw.planservi.com.br:PROJETOS\Documents\C0849%20-%20DER\40_Emissao\03_GRD\0-GRDs_Enviadas%20DER\15&#186;MEDI&#199;&#195;O-26-09-23%20A%2025-10-23\MR.DER-0456_23\" TargetMode="External"/><Relationship Id="rId433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878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063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70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2114" Type="http://schemas.openxmlformats.org/officeDocument/2006/relationships/hyperlink" Target="pw:\\SRVPW3.pls.planservi.com.br:Projetos\Documents\C0849%20-%20DER\40_Emissao\03_GRD\0-GRDs_Enviadas%20DER\28&#186;MEDI&#199;&#195;O-26-10-2024%20A%2025-11-24\MR.DER-0856_24-Entrega%20Final-D01\" TargetMode="External"/><Relationship Id="rId640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738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45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368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1575" Type="http://schemas.openxmlformats.org/officeDocument/2006/relationships/hyperlink" Target="pw:\\SRVPW3.pls.planservi.com.br:Projetos\Documents\C0849%20-%20DER\40_Emissao\03_GRD\0-GRDs_Enviadas%20DER\27&#186;MEDI&#199;&#195;O-26-09-2024%20A%2025-10-24\MR.DER-0799_24-SP%20097\" TargetMode="External"/><Relationship Id="rId1782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2321" Type="http://schemas.openxmlformats.org/officeDocument/2006/relationships/hyperlink" Target="pw:\\SRVPW3.pls.planservi.com.br:Projetos\Documents\C0849%20-%20DER\40_Emissao\03_GRD\0-GRDs_Enviadas%20DER\37&#186;MEDI&#199;&#195;O-26-07-2025%20A%2025-08-25\MR_DER-1133_25\" TargetMode="External"/><Relationship Id="rId2419" Type="http://schemas.openxmlformats.org/officeDocument/2006/relationships/hyperlink" Target="pw:\\SRVPW3.pls.planservi.com.br:Projetos\Documents\C0849%20-%20DER\40_Emissao\03_GRD\0-GRDs_Enviadas%20DER\39&#176;MEDI&#199;&#195;O-26-09-2025%20A%2025-10-25\MR_DER-1293_25\" TargetMode="External"/><Relationship Id="rId74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500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805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130" Type="http://schemas.openxmlformats.org/officeDocument/2006/relationships/hyperlink" Target="pw:\\SRVPW3.pls.planservi.com.br:Projetos\Documents\C0849%20-%20DER\40_Emissao\03_GRD\0-GRDs_Enviadas%20DER\24&#186;MEDI&#199;&#195;O-26-06-2024%20A%2025-07-24\MR.DER-0715_24\" TargetMode="External"/><Relationship Id="rId1228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35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42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947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1502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807" Type="http://schemas.openxmlformats.org/officeDocument/2006/relationships/hyperlink" Target="pw:\\SRVPW3.pls.planservi.com.br:Projetos\Documents\C0849%20-%20DER\30_Producao\10-F2&#8211;%20SP%20097%20-%20km%200,00-12,85\04_Dren\04.00_R031\2024_09_25_R-031_REVIS&#195;O.xlsx" TargetMode="External"/><Relationship Id="rId290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388" Type="http://schemas.openxmlformats.org/officeDocument/2006/relationships/hyperlink" Target="pw:\\pw.planservi.com.br:PROJETOS\Documents\C0849%20-%20DER\30_Producao\10-F2&#8211;%20SP%20097%20-%20km%200,00-12,85\05_Geot\05.00_R031\2023%2012%2001%20SP097-R-031_Revis&#227;oC1_e_B1_G14.doc" TargetMode="External"/><Relationship Id="rId2069" Type="http://schemas.openxmlformats.org/officeDocument/2006/relationships/hyperlink" Target="pw:\\SRVPW3.pls.planservi.com.br:Projetos\Documents\C0849%20-%20DER\30_Producao\10-F2&#8211;%20SP%20097%20-%20km%200,00-12,85\03_Terrap\03.00_R031\2024%2005%2029-R-031-Q02%20e%20Q03-A2.xls" TargetMode="External"/><Relationship Id="rId150" Type="http://schemas.openxmlformats.org/officeDocument/2006/relationships/hyperlink" Target="pw:\\pw.planservi.com.br:PROJETOS\Documents\C0849%20-%20DER\30_Producao\10-F2&#8211;%20SP%20097%20-%20km%200,00-12,85\05_Geot\05.00_R031\2022%2012%2019-R-031_Revis&#227;oA_G13.doc" TargetMode="External"/><Relationship Id="rId595" Type="http://schemas.openxmlformats.org/officeDocument/2006/relationships/hyperlink" Target="pw:\\SRVPW3.pls.planservi.com.br:Projetos\Documents\C0849%20-%20DER\40_Emissao\03_GRD\0-GRDs_Enviadas%20DER\20&#186;MEDI&#199;&#195;O-26-02-2024%20A%2025-03-24\MR.DER-0577_24\" TargetMode="External"/><Relationship Id="rId2276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48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55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62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1085" Type="http://schemas.openxmlformats.org/officeDocument/2006/relationships/hyperlink" Target="pw:\\SRVPW3.pls.planservi.com.br:Projetos\Documents\C0849%20-%20DER\40_Emissao\03_GRD\0-GRDs_Enviadas%20DER\24&#186;MEDI&#199;&#195;O-26-06-2024%20A%2025-07-24\MR.DER-0729_24\" TargetMode="External"/><Relationship Id="rId1292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2136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43" Type="http://schemas.openxmlformats.org/officeDocument/2006/relationships/hyperlink" Target="pw:\\SRVPW3.pls.planservi.com.br:Projetos\Documents\C0849%20-%20DER\40_Emissao\03_GRD\0-GRDs_Enviadas%20DER\38&#176;MEDI&#199;&#195;O-26-08-2025%20A%2025-09-25\MR_DER-1158_25\" TargetMode="External"/><Relationship Id="rId108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315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22" Type="http://schemas.openxmlformats.org/officeDocument/2006/relationships/hyperlink" Target="pw:\\SRVPW3.pls.planservi.com.br:PW_PROJETOS\Documents\C0849%20-%20DER\40_Emissao\03_GRD\0-GRDs_Enviadas%20DER\18&#186;MEDI&#199;&#195;O-26-12-23%20A%2025-01-24\MR.DER-0520_24\" TargetMode="External"/><Relationship Id="rId967" Type="http://schemas.openxmlformats.org/officeDocument/2006/relationships/hyperlink" Target="pw:\\SRVPW3.pls.planservi.com.br:Projetos\Documents\C0849%20-%20DER\40_Emissao\03_GRD\0-GRDs_Enviadas%20DER\23&#186;MEDI&#199;&#195;O-26-05-2024%20A%2025-06-24\MR.DER-0710_24-substituir%20arquivos\" TargetMode="External"/><Relationship Id="rId1152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597" Type="http://schemas.openxmlformats.org/officeDocument/2006/relationships/hyperlink" Target="pw:\\SRVPW3.pls.planservi.com.br:Projetos\Documents\C0849%20-%20DER\40_Emissao\03_GRD\0-GRDs_Enviadas%20DER\27&#186;MEDI&#199;&#195;O-26-09-2024%20A%2025-10-24\MR.DER-0802_24-SP%20097-Entrega%20Final-P05\" TargetMode="External"/><Relationship Id="rId2203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2410" Type="http://schemas.openxmlformats.org/officeDocument/2006/relationships/hyperlink" Target="pw:\\SRVPW3.pls.planservi.com.br:Projetos\Documents\C0849%20-%20DER\40_Emissao\03_GRD\0-GRDs_Enviadas%20DER\39&#176;MEDI&#199;&#195;O-26-09-2025%20A%2025-10-25\MR_DER-1282_25\" TargetMode="External"/><Relationship Id="rId96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827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012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457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1664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71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1317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24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31" Type="http://schemas.openxmlformats.org/officeDocument/2006/relationships/hyperlink" Target="pw:\\SRVPW3.pls.planservi.com.br:Projetos\Documents\C0849%20-%20DER\30_Producao\10-F2&#8211;%20SP%20097%20-%20km%200,00-12,85\17_Desap\17.00_R031\2024.07.03_R-031_Desapropria&#231;&#227;o_A1.doc" TargetMode="External"/><Relationship Id="rId1969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23" Type="http://schemas.openxmlformats.org/officeDocument/2006/relationships/hyperlink" Target="pw:\\pw.planservi.com.br:PROJETOS\Documents\C0849%20-%20DER\40_Emissao\03_GRD\0-GRDs_Enviadas%20DER\3&#186;MEDI&#199;&#195;O\MR.DER-0088_22\" TargetMode="External"/><Relationship Id="rId1829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2298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172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477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84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060" Type="http://schemas.openxmlformats.org/officeDocument/2006/relationships/hyperlink" Target="pw:\\SRVPW3.pls.planservi.com.br:Projetos\Documents\C0849%20-%20DER\30_Producao\10-F2&#8211;%20SP%20097%20-%20km%200,00-12,85\03_Terrap\03.00_R031\2024%2010%2009-R031_P01-B-C.xls" TargetMode="External"/><Relationship Id="rId2158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65" Type="http://schemas.openxmlformats.org/officeDocument/2006/relationships/hyperlink" Target="pw:\\SRVPW3.pls.planservi.com.br:Projetos\Documents\C0849%20-%20DER\40_Emissao\03_GRD\0-GRDs_Enviadas%20DER\38&#176;MEDI&#199;&#195;O-26-08-2025%20A%2025-09-25\MR_DER-1194_25\" TargetMode="External"/><Relationship Id="rId337" Type="http://schemas.openxmlformats.org/officeDocument/2006/relationships/hyperlink" Target="pw:\\pw.planservi.com.br:PROJETOS\Documents\C0849%20-%20DER\30_Producao\10-F2&#8211;%20SP%20097%20-%20km%200,00-12,85\04_Dren\04.00_R031\2023_11_22_R-031_C0849_A1.doc" TargetMode="External"/><Relationship Id="rId891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989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2018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544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751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849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174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81" Type="http://schemas.openxmlformats.org/officeDocument/2006/relationships/hyperlink" Target="pw:\\SRVPW3.pls.planservi.com.br:Projetos\Documents\C0849%20-%20DER\40_Emissao\03_GRD\0-GRDs_Enviadas%20DER\26&#186;MEDI&#199;&#195;O-26-08-2024%20A%2025-09-24\MR.DER-0780_24-SP%20097-Entrega%20Final-L01\" TargetMode="External"/><Relationship Id="rId1479" Type="http://schemas.openxmlformats.org/officeDocument/2006/relationships/hyperlink" Target="pw:\\SRVPW3.pls.planservi.com.br:Projetos\Documents\C0849%20-%20DER\40_Emissao\03_GRD\0-GRDs_Enviadas%20DER\26&#186;MEDI&#199;&#195;O-26-08-2024%20A%2025-09-24\MR.DER-0767_24-SP%20097-Entrega%20Final-C03\" TargetMode="External"/><Relationship Id="rId1686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2225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32" Type="http://schemas.openxmlformats.org/officeDocument/2006/relationships/hyperlink" Target="pw:\\SRVPW3.pls.planservi.com.br:Projetos\Documents\C0849%20-%20DER\40_Emissao\03_GRD\0-GRDs_Enviadas%20DER\39&#176;MEDI&#199;&#195;O-26-09-2025%20A%2025-10-25\MR_DER-1304_25\" TargetMode="External"/><Relationship Id="rId404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11" Type="http://schemas.openxmlformats.org/officeDocument/2006/relationships/hyperlink" Target="pw:\\SRVPW3.pls.planservi.com.br:Projetos\Documents\C0849%20-%20DER\40_Emissao\03_GRD\0-GRDs_Enviadas%20DER\21&#186;MEDI&#199;&#195;O-26-03-2024%20A%2025-04-24\MR.DER-0607_24\" TargetMode="External"/><Relationship Id="rId1034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41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339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893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709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16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101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546" Type="http://schemas.openxmlformats.org/officeDocument/2006/relationships/hyperlink" Target="pw:\\SRVPW3.pls.planservi.com.br:Projetos\Documents\C0849%20-%20DER\40_Emissao\03_GRD\0-GRDs_Enviadas%20DER\27&#186;MEDI&#199;&#195;O-26-09-2024%20A%2025-10-24\MR.DER-0795_24-SP%20097-Entrega%20Final-I01\" TargetMode="External"/><Relationship Id="rId1753" Type="http://schemas.openxmlformats.org/officeDocument/2006/relationships/hyperlink" Target="pw:\\SRVPW3.pls.planservi.com.br:Projetos\Documents\C0849%20-%20DER\30_Producao\10-F2&#8211;%20SP%20097%20-%20km%200,00-12,85\06_Pavi\06.00_R031\2024%2018%2004%20SP097-R-031_Revis&#227;oA3-P02_P05.doc" TargetMode="External"/><Relationship Id="rId1960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45" Type="http://schemas.openxmlformats.org/officeDocument/2006/relationships/hyperlink" Target="pw:\\pw.planservi.com.br:PROJETOS\Documents\C0849%20-%20DER\40_Emissao\03_GRD\0-GRDs_Enviadas%20DER\4&#186;MEDI&#199;&#195;O\MR.DER-0134_22\" TargetMode="External"/><Relationship Id="rId1406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1613" Type="http://schemas.openxmlformats.org/officeDocument/2006/relationships/hyperlink" Target="pw:\\SRVPW3.pls.planservi.com.br:Projetos\Documents\C0849%20-%20DER\40_Emissao\03_GRD\0-GRDs_Enviadas%20DER\27&#186;MEDI&#199;&#195;O-26-09-2024%20A%2025-10-24\MR.DER-0804_24-SP%20097-Entrega%20Final-Q03\" TargetMode="External"/><Relationship Id="rId1820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94" Type="http://schemas.openxmlformats.org/officeDocument/2006/relationships/hyperlink" Target="pw:\\pw.planservi.com.br:PROJETOS\Documents\C0849%20-%20DER\40_Emissao\03_GRD\0-GRDs_Enviadas%20DER\7&#186;MEDI&#199;&#195;O\MR.DER-0359_23\" TargetMode="External"/><Relationship Id="rId1918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082" Type="http://schemas.openxmlformats.org/officeDocument/2006/relationships/hyperlink" Target="pw:\\SRVPW3.pls.planservi.com.br:Projetos\Documents\C0849%20-%20DER\30_Producao\10-F2&#8211;%20SP%20097%20-%20km%200,00-12,85\03_Terrap\03.00_R031\2024%2010%2004-R-031-Q02-Q03-B-C.xls" TargetMode="External"/><Relationship Id="rId261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99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2387" Type="http://schemas.openxmlformats.org/officeDocument/2006/relationships/hyperlink" Target="pw:\\SRVPW3.pls.planservi.com.br:Projetos\Documents\C0849%20-%20DER\40_Emissao\03_GRD\0-GRDs_Enviadas%20DER\38&#176;MEDI&#199;&#195;O-26-08-2025%20A%2025-09-25\MR_DER-1229_25\" TargetMode="External"/><Relationship Id="rId359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66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73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1196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2247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54" Type="http://schemas.openxmlformats.org/officeDocument/2006/relationships/hyperlink" Target="pw:\\SRVPW3.pls.planservi.com.br:Projetos\Documents\C0849%20-%20DER\40_Emissao\03_GRD\0-GRDs_Enviadas%20DER\40&#186;MEDI&#199;&#195;O-26-10-2025%20A%2025-11-25\MR_DER-1348_25\" TargetMode="External"/><Relationship Id="rId121" Type="http://schemas.openxmlformats.org/officeDocument/2006/relationships/hyperlink" Target="pw:\\pw.planservi.com.br:PROJETOS\Documents\C0849%20-%20DER\40_Emissao\03_GRD\0-GRDs_Enviadas%20DER\5&#186;MEDI&#199;&#195;O\MR.DER-0226_22\" TargetMode="External"/><Relationship Id="rId219" Type="http://schemas.openxmlformats.org/officeDocument/2006/relationships/hyperlink" Target="pw:\\pw.planservi.com.br:PROJETOS\Documents\C0849%20-%20DER\40_Emissao\03_GRD\0-GRDs_Enviadas%20DER\15&#186;MEDI&#199;&#195;O-26-09-23%20A%2025-10-23\MR.DER-0456_23\" TargetMode="External"/><Relationship Id="rId426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33" Type="http://schemas.openxmlformats.org/officeDocument/2006/relationships/hyperlink" Target="pw:\\SRVPW3.pls.planservi.com.br:Projetos\Documents\C0849%20-%20DER\40_Emissao\03_GRD\0-GRDs_Enviadas%20DER\21&#186;MEDI&#199;&#195;O-26-03-2024%20A%2025-04-24\MR.DER-0621_24\" TargetMode="External"/><Relationship Id="rId980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056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63" Type="http://schemas.openxmlformats.org/officeDocument/2006/relationships/hyperlink" Target="pw:\\SRVPW3.pls.planservi.com.br:Projetos\Documents\C0849%20-%20DER\40_Emissao\03_GRD\0-GRDs_Enviadas%20DER\26&#186;MEDI&#199;&#195;O-26-08-2024%20A%2025-09-24\MR.DER-0753_24\" TargetMode="External"/><Relationship Id="rId2107" Type="http://schemas.openxmlformats.org/officeDocument/2006/relationships/hyperlink" Target="pw:\\SRVPW3.pls.planservi.com.br:Projetos\Documents\C0849%20-%20DER\30_Producao\10-F2&#8211;%20SP%20097%20-%20km%200,00-12,85\03_Terrap\03.00_R031\2024%2010%2009_R-031_Q07-A.doc" TargetMode="External"/><Relationship Id="rId2314" Type="http://schemas.openxmlformats.org/officeDocument/2006/relationships/hyperlink" Target="pw:\\SRVPW3.pls.planservi.com.br:Projetos\Documents\C0849%20-%20DER\40_Emissao\03_GRD\0-GRDs_Enviadas%20DER\37&#186;MEDI&#199;&#195;O-26-07-2025%20A%2025-08-25\MR_DER-1131_25\" TargetMode="External"/><Relationship Id="rId840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938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470" Type="http://schemas.openxmlformats.org/officeDocument/2006/relationships/hyperlink" Target="pw:\\SRVPW3.pls.planservi.com.br:Projetos\Documents\C0849%20-%20DER\40_Emissao\03_GRD\0-GRDs_Enviadas%20DER\26&#186;MEDI&#199;&#195;O-26-08-2024%20A%2025-09-24\MR.DER-0769_24-SP%20097-Entrega%20Final-F02\" TargetMode="External"/><Relationship Id="rId1568" Type="http://schemas.openxmlformats.org/officeDocument/2006/relationships/hyperlink" Target="pw:\\SRVPW3.pls.planservi.com.br:Projetos\Documents\C0849%20-%20DER\40_Emissao\03_GRD\0-GRDs_Enviadas%20DER\27&#186;MEDI&#199;&#195;O-26-09-2024%20A%2025-10-24\MR.DER-0797_24-SP%20097\" TargetMode="External"/><Relationship Id="rId1775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67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700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1123" Type="http://schemas.openxmlformats.org/officeDocument/2006/relationships/hyperlink" Target="pw:\\SRVPW3.pls.planservi.com.br:Projetos\Documents\C0849%20-%20DER\40_Emissao\03_GRD\0-GRDs_Enviadas%20DER\24&#186;MEDI&#199;&#195;O-26-06-2024%20A%2025-07-24\MR.DER-0715_24\" TargetMode="External"/><Relationship Id="rId1330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428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35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982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1842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702" Type="http://schemas.openxmlformats.org/officeDocument/2006/relationships/hyperlink" Target="pw:\\SRVPW3.pls.planservi.com.br:Projetos\Documents\C0849%20-%20DER\30_Producao\10-F2&#8211;%20SP%20097%20-%20km%200,00-12,85\05_Geot\05.00_R031\2024.05.31_R-031_10_SP-097,%20G12,%20G14_Aprovado.doc" TargetMode="External"/><Relationship Id="rId283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490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2171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143" Type="http://schemas.openxmlformats.org/officeDocument/2006/relationships/hyperlink" Target="pw:\\pw.planservi.com.br:PROJETOS\Documents\C0849%20-%20DER\40_Emissao\03_GRD\0-GRDs_Enviadas%20DER\5&#186;MEDI&#199;&#195;O\MR.DER-0241_22\" TargetMode="External"/><Relationship Id="rId350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88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95" Type="http://schemas.openxmlformats.org/officeDocument/2006/relationships/hyperlink" Target="pw:\\SRVPW3.pls.planservi.com.br:Projetos\Documents\C0849%20-%20DER\40_Emissao\03_GRD\0-GRDs_Enviadas%20DER\22&#186;MEDI&#199;&#195;O-26-04-2024%20A%2025-05-24\MR.DER-0678_24\" TargetMode="External"/><Relationship Id="rId2031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69" Type="http://schemas.openxmlformats.org/officeDocument/2006/relationships/hyperlink" Target="pw:\\SRVPW3.pls.planservi.com.br:Projetos\Documents\C0849%20-%20DER\40_Emissao\03_GRD\0-GRDs_Enviadas%20DER\36&#186;MEDI&#199;&#195;O-26-06-2025%20A%2025-07-25\MR_DER-1110_25\" TargetMode="External"/><Relationship Id="rId2476" Type="http://schemas.openxmlformats.org/officeDocument/2006/relationships/hyperlink" Target="pw:\\SRVPW3.pls.planservi.com.br:Projetos\Documents\C0849%20-%20DER\40_Emissao\03_GRD\0-GRDs_Enviadas%20DER\46&#186;MEDI&#199;&#195;O-26-04-2026%20A%2025-05-26\MR_DER-1725_26\" TargetMode="External"/><Relationship Id="rId9" Type="http://schemas.openxmlformats.org/officeDocument/2006/relationships/hyperlink" Target="pw:\\pw.planservi.com.br:PROJETOS\Documents\C0849%20-%20DER\40_Emissao\03_GRD\0-GRDs_Enviadas%20DER\3&#186;MEDI&#199;&#195;O\MR.DER-0084_22\" TargetMode="External"/><Relationship Id="rId210" Type="http://schemas.openxmlformats.org/officeDocument/2006/relationships/hyperlink" Target="pw:\\pw.planservi.com.br:PROJETOS\Documents\C0849%20-%20DER\30_Producao\10-F2&#8211;%20SP%20097%20-%20km%200,00-12,85\05_Geot\05.00_R031\2023.03.22_R-031_SP-097_G02.doc" TargetMode="External"/><Relationship Id="rId448" Type="http://schemas.openxmlformats.org/officeDocument/2006/relationships/hyperlink" Target="pw:\\SRVPW3.pls.planservi.com.br:PW_PROJETOS\Documents\C0849%20-%20DER\40_Emissao\03_GRD\0-GRDs_Enviadas%20DER\19&#186;MEDI&#199;&#195;O-26-01-24%20A%2025-02-24\MR.DER-0527_24\" TargetMode="External"/><Relationship Id="rId655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62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1078" Type="http://schemas.openxmlformats.org/officeDocument/2006/relationships/hyperlink" Target="pw:\\SRVPW3.pls.planservi.com.br:Projetos\Documents\C0849%20-%20DER\40_Emissao\03_GRD\0-GRDs_Enviadas%20DER\24&#186;MEDI&#199;&#195;O-26-06-2024%20A%2025-07-24\MR.DER-0717_24\" TargetMode="External"/><Relationship Id="rId1285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492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2129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36" Type="http://schemas.openxmlformats.org/officeDocument/2006/relationships/hyperlink" Target="pw:\\SRVPW3.pls.planservi.com.br:Projetos\Documents\C0849%20-%20DER\40_Emissao\03_GRD\0-GRDs_Enviadas%20DER\38&#176;MEDI&#199;&#195;O-26-08-2025%20A%2025-09-25\MR_DER-1158_25\" TargetMode="External"/><Relationship Id="rId308" Type="http://schemas.openxmlformats.org/officeDocument/2006/relationships/hyperlink" Target="pw:\\pw.planservi.com.br:PROJETOS\Documents\C0849%20-%20DER\40_Emissao\03_GRD\0-GRDs_Enviadas%20DER\17&#186;MEDI&#199;&#195;O-26-10-23%20A%2025-12-23\MR.DER-0479_23\" TargetMode="External"/><Relationship Id="rId515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722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1145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52" Type="http://schemas.openxmlformats.org/officeDocument/2006/relationships/hyperlink" Target="pw:\\SRVPW3.pls.planservi.com.br:Projetos\Documents\C0849%20-%20DER\40_Emissao\03_GRD\0-GRDs_Enviadas%20DER\26&#186;MEDI&#199;&#195;O-26-08-2024%20A%2025-09-24\MR.DER-0785_24\" TargetMode="External"/><Relationship Id="rId1797" Type="http://schemas.openxmlformats.org/officeDocument/2006/relationships/hyperlink" Target="pw:\\SRVPW3.pls.planservi.com.br:Projetos\Documents\C0849%20-%20DER\30_Producao\10-F2&#8211;%20SP%20097%20-%20km%200,00-12,85\04_Dren\04.00_R031\2024_09_25_R-031_REVIS&#195;O.doc" TargetMode="External"/><Relationship Id="rId2403" Type="http://schemas.openxmlformats.org/officeDocument/2006/relationships/hyperlink" Target="pw:\\SRVPW3.pls.planservi.com.br:Projetos\Documents\C0849%20-%20DER\40_Emissao\03_GRD\0-GRDs_Enviadas%20DER\39&#176;MEDI&#199;&#195;O-26-09-2025%20A%2025-10-25\MR_DER-1278_25\" TargetMode="External"/><Relationship Id="rId89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1005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212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657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64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517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24" Type="http://schemas.openxmlformats.org/officeDocument/2006/relationships/hyperlink" Target="pw:\\SRVPW3.pls.planservi.com.br:Projetos\Documents\C0849%20-%20DER\30_Producao\10-F2&#8211;%20SP%20097%20-%20km%200,00-12,85\13_Interf\13.00_R031\2023.02.27_R-031_Interfer&#234;ncias_A1.doc" TargetMode="External"/><Relationship Id="rId16" Type="http://schemas.openxmlformats.org/officeDocument/2006/relationships/hyperlink" Target="pw:\\pw.planservi.com.br:PROJETOS\Documents\C0849%20-%20DER\40_Emissao\03_GRD\0-GRDs_Enviadas%20DER\3&#186;MEDI&#199;&#195;O\MR.DER-0088_22\" TargetMode="External"/><Relationship Id="rId1931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193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165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372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677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053" Type="http://schemas.openxmlformats.org/officeDocument/2006/relationships/hyperlink" Target="pw:\\SRVPW3.pls.planservi.com.br:Projetos\Documents\C0849%20-%20DER\30_Producao\10-F2&#8211;%20SP%20097%20-%20km%200,00-12,85\03_Terrap\03.00_R031\2024%2006%2025-R031_P01-A.xls" TargetMode="External"/><Relationship Id="rId2260" Type="http://schemas.openxmlformats.org/officeDocument/2006/relationships/hyperlink" Target="pw:\\SRVPW3.pls.planservi.com.br:Projetos\Documents\C0849%20-%20DER\40_Emissao\03_GRD\0-GRDs_Enviadas%20DER\36&#186;MEDI&#199;&#195;O-26-06-2025%20A%2025-07-25\MR_DER-1101_25\" TargetMode="External"/><Relationship Id="rId2358" Type="http://schemas.openxmlformats.org/officeDocument/2006/relationships/hyperlink" Target="pw:\\SRVPW3.pls.planservi.com.br:Projetos\Documents\C0849%20-%20DER\40_Emissao\03_GRD\0-GRDs_Enviadas%20DER\38&#176;MEDI&#199;&#195;O-26-08-2025%20A%2025-09-25\MR_DER-1189_25\" TargetMode="External"/><Relationship Id="rId232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884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2120" Type="http://schemas.openxmlformats.org/officeDocument/2006/relationships/hyperlink" Target="pw:\\SRVPW3.pls.planservi.com.br:Projetos\Documents\C0849%20-%20DER\40_Emissao\03_GRD\0-GRDs_Enviadas%20DER\31&#186;MEDI&#199;&#195;O-26-01-2025%20A%2025-02-25\MR.DER-0933_25\" TargetMode="External"/><Relationship Id="rId537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744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51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67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74" Type="http://schemas.openxmlformats.org/officeDocument/2006/relationships/hyperlink" Target="pw:\\SRVPW3.pls.planservi.com.br:Projetos\Documents\C0849%20-%20DER\40_Emissao\03_GRD\0-GRDs_Enviadas%20DER\26&#186;MEDI&#199;&#195;O-26-08-2024%20A%2025-09-24\MR.DER-0782_24-SP%20097-Entrega%20Final-L03\" TargetMode="External"/><Relationship Id="rId1581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1679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2218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25" Type="http://schemas.openxmlformats.org/officeDocument/2006/relationships/hyperlink" Target="pw:\\SRVPW3.pls.planservi.com.br:Projetos\Documents\C0849%20-%20DER\40_Emissao\03_GRD\0-GRDs_Enviadas%20DER\39&#176;MEDI&#199;&#195;O-26-09-2025%20A%2025-10-25\MR_DER-1303_25\" TargetMode="External"/><Relationship Id="rId80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604" Type="http://schemas.openxmlformats.org/officeDocument/2006/relationships/hyperlink" Target="pw:\\SRVPW3.pls.planservi.com.br:Projetos\Documents\C0849%20-%20DER\40_Emissao\03_GRD\0-GRDs_Enviadas%20DER\21&#186;MEDI&#199;&#195;O-26-03-2024%20A%2025-04-24\MR.DER-0604_24\" TargetMode="External"/><Relationship Id="rId811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027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234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41" Type="http://schemas.openxmlformats.org/officeDocument/2006/relationships/hyperlink" Target="pw:\\SRVPW3.pls.planservi.com.br:Projetos\Documents\C0849%20-%20DER\40_Emissao\03_GRD\0-GRDs_Enviadas%20DER\26&#186;MEDI&#199;&#195;O-26-08-2024%20A%2025-09-24\MR.DER-0770_24-SP%20097-Entrega%20Final-F03\" TargetMode="External"/><Relationship Id="rId1886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909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301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1539" Type="http://schemas.openxmlformats.org/officeDocument/2006/relationships/hyperlink" Target="pw:\\SRVPW3.pls.planservi.com.br:Projetos\Documents\C0849%20-%20DER\40_Emissao\03_GRD\0-GRDs_Enviadas%20DER\27&#186;MEDI&#199;&#195;O-26-09-2024%20A%2025-10-24\MR.DER-0791_24-SP%20097\" TargetMode="External"/><Relationship Id="rId1746" Type="http://schemas.openxmlformats.org/officeDocument/2006/relationships/hyperlink" Target="pw:\\SRVPW3.pls.planservi.com.br:Projetos\Documents\C0849%20-%20DER\30_Producao\10-F2&#8211;%20SP%20097%20-%20km%200,00-12,85\06_Pavi\06.00_R031\2024%2024%2005%20SP097-R-031_Revis&#227;oA4-P02_P05.doc" TargetMode="External"/><Relationship Id="rId1953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38" Type="http://schemas.openxmlformats.org/officeDocument/2006/relationships/hyperlink" Target="pw:\\pw.planservi.com.br:PROJETOS\Documents\C0849%20-%20DER\30_Producao\10-F2&#8211;%20SP%20097%20-%20km%200,00-12,85\06_Pavi\06.00_R031\2022%2009%2021-R-031_Emiss&#227;o%20Inicial-Relat&#243;rio.doc" TargetMode="External"/><Relationship Id="rId1606" Type="http://schemas.openxmlformats.org/officeDocument/2006/relationships/hyperlink" Target="pw:\\SRVPW3.pls.planservi.com.br:Projetos\Documents\C0849%20-%20DER\40_Emissao\03_GRD\0-GRDs_Enviadas%20DER\27&#186;MEDI&#199;&#195;O-26-09-2024%20A%2025-10-24\MR.DER-0804_24-SP%20097-Entrega%20Final-Q03\" TargetMode="External"/><Relationship Id="rId1813" Type="http://schemas.openxmlformats.org/officeDocument/2006/relationships/hyperlink" Target="pw:\\SRVPW3.pls.planservi.com.br:Projetos\Documents\C0849%20-%20DER\30_Producao\10-F2&#8211;%20SP%20097%20-%20km%200,00-12,85\02_Geom\02.00_R031\2022%2012%2015-R031_F07-A1.xls" TargetMode="External"/><Relationship Id="rId187" Type="http://schemas.openxmlformats.org/officeDocument/2006/relationships/hyperlink" Target="pw:\\pw.planservi.com.br:PROJETOS\Documents\C0849%20-%20DER\40_Emissao\03_GRD\0-GRDs_Enviadas%20DER\7&#186;MEDI&#199;&#195;O\MR.DER-0362_23\" TargetMode="External"/><Relationship Id="rId394" Type="http://schemas.openxmlformats.org/officeDocument/2006/relationships/hyperlink" Target="pw:\\pw.planservi.com.br:PROJETOS\Documents\C0849%20-%20DER\40_Emissao\03_GRD\0-GRDs_Enviadas%20DER\17&#186;MEDI&#199;&#195;O-26-10-23%20A%2025-12-23\MR.DER-0498_23\" TargetMode="External"/><Relationship Id="rId2075" Type="http://schemas.openxmlformats.org/officeDocument/2006/relationships/hyperlink" Target="pw:\\SRVPW3.pls.planservi.com.br:Projetos\Documents\C0849%20-%20DER\30_Producao\10-F2&#8211;%20SP%20097%20-%20km%200,00-12,85\03_Terrap\03.00_R031\2024%2007%2025-R-031-Q03-B1.xls" TargetMode="External"/><Relationship Id="rId2282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54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699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1091" Type="http://schemas.openxmlformats.org/officeDocument/2006/relationships/hyperlink" Target="pw:\\SRVPW3.pls.planservi.com.br:Projetos\Documents\C0849%20-%20DER\40_Emissao\03_GRD\0-GRDs_Enviadas%20DER\24&#186;MEDI&#199;&#195;O-26-06-2024%20A%2025-07-24\MR.DER-0729_24\" TargetMode="External"/><Relationship Id="rId114" Type="http://schemas.openxmlformats.org/officeDocument/2006/relationships/hyperlink" Target="pw:\\pw.planservi.com.br:PROJETOS\Documents\C0849%20-%20DER\40_Emissao\03_GRD\0-GRDs_Enviadas%20DER\5&#186;MEDI&#199;&#195;O\MR.DER-0186_22\" TargetMode="External"/><Relationship Id="rId461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559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66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1189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1396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2142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447" Type="http://schemas.openxmlformats.org/officeDocument/2006/relationships/hyperlink" Target="pw:\\SRVPW3.pls.planservi.com.br:Projetos\Documents\C0849%20-%20DER\40_Emissao\03_GRD\0-GRDs_Enviadas%20DER\40&#186;MEDI&#199;&#195;O-26-10-2025%20A%2025-11-25\MR_DER-1330_25\" TargetMode="External"/><Relationship Id="rId321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419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26" Type="http://schemas.openxmlformats.org/officeDocument/2006/relationships/hyperlink" Target="pw:\\SRVPW3.pls.planservi.com.br:Projetos\Documents\C0849%20-%20DER\40_Emissao\03_GRD\0-GRDs_Enviadas%20DER\21&#186;MEDI&#199;&#195;O-26-03-2024%20A%2025-04-24\MR.DER-0619_24\" TargetMode="External"/><Relationship Id="rId973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049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56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2002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307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833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116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463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1670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768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900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323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30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628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975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1835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902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2097" Type="http://schemas.openxmlformats.org/officeDocument/2006/relationships/hyperlink" Target="pw:\\SRVPW3.pls.planservi.com.br:Projetos\Documents\C0849%20-%20DER\30_Producao\10-F2&#8211;%20SP%20097%20-%20km%200,00-12,85\03_Terrap\03.00_R031\2024%2007%2005-R031-Q04-Q05-A.xls" TargetMode="External"/><Relationship Id="rId276" Type="http://schemas.openxmlformats.org/officeDocument/2006/relationships/hyperlink" Target="pw:\\pw.planservi.com.br:PROJETOS\Documents\C0849%20-%20DER\30_Producao\10-F2&#8211;%20SP%20097%20-%20km%200,00-12,85\05_Geot\05.00_R031\2023.10.20_R-031_10_SP-097_G02,%20G12,%20G14.doc" TargetMode="External"/><Relationship Id="rId483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690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164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71" Type="http://schemas.openxmlformats.org/officeDocument/2006/relationships/hyperlink" Target="pw:\\SRVPW3.pls.planservi.com.br:Projetos\Documents\C0849%20-%20DER\40_Emissao\03_GRD\0-GRDs_Enviadas%20DER\38&#176;MEDI&#199;&#195;O-26-08-2025%20A%2025-09-25\MR_DER-1199_25\" TargetMode="External"/><Relationship Id="rId136" Type="http://schemas.openxmlformats.org/officeDocument/2006/relationships/hyperlink" Target="pw:\\pw.planservi.com.br:PROJETOS\Documents\C0849%20-%20DER\40_Emissao\03_GRD\0-GRDs_Enviadas%20DER\5&#186;MEDI&#199;&#195;O\MR.DER-0230_22\" TargetMode="External"/><Relationship Id="rId343" Type="http://schemas.openxmlformats.org/officeDocument/2006/relationships/hyperlink" Target="pw:\\pw.planservi.com.br:PROJETOS\Documents\C0849%20-%20DER\30_Producao\10-F2&#8211;%20SP%20097%20-%20km%200,00-12,85\06_Pavi\06.00_R031\2023%2012%2001%20SP097-R-031_Revis&#227;oA2_MC-P09.doc" TargetMode="External"/><Relationship Id="rId550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88" Type="http://schemas.openxmlformats.org/officeDocument/2006/relationships/hyperlink" Target="pw:\\SRVPW3.pls.planservi.com.br:Projetos\Documents\C0849%20-%20DER\40_Emissao\03_GRD\0-GRDs_Enviadas%20DER\22&#186;MEDI&#199;&#195;O-26-04-2024%20A%2025-05-24\MR.DER-0679_24\" TargetMode="External"/><Relationship Id="rId995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180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2024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31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69" Type="http://schemas.openxmlformats.org/officeDocument/2006/relationships/hyperlink" Target="pw:\\SRVPW3.pls.planservi.com.br:Projetos\Documents\C0849%20-%20DER\40_Emissao\03_GRD\0-GRDs_Enviadas%20DER\41&#186;MEDI&#199;&#195;O-26-11-2025%20A%2025-12-25\MR_DER-1449_25\" TargetMode="External"/><Relationship Id="rId203" Type="http://schemas.openxmlformats.org/officeDocument/2006/relationships/hyperlink" Target="pw:\\pw.planservi.com.br:PROJETOS\Documents\C0849%20-%20DER\40_Emissao\03_GRD\0-GRDs_Enviadas%20DER\8&#186;MEDI&#199;&#195;O\MR.DER-0374\" TargetMode="External"/><Relationship Id="rId648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55" Type="http://schemas.openxmlformats.org/officeDocument/2006/relationships/hyperlink" Target="pw:\\SRVPW3.pls.planservi.com.br:Projetos\Documents\C0849%20-%20DER\40_Emissao\03_GRD\0-GRDs_Enviadas%20DER\23&#186;MEDI&#199;&#195;O-26-05-2024%20A%2025-06-24\MR.DER-0692_24\" TargetMode="External"/><Relationship Id="rId1040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78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485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692" Type="http://schemas.openxmlformats.org/officeDocument/2006/relationships/hyperlink" Target="pw:\\SRVPW3.pls.planservi.com.br:Projetos\Documents\C0849%20-%20DER\40_Emissao\03_GRD\0-GRDs_Enviadas%20DER\28&#186;MEDI&#199;&#195;O-26-10-2024%20A%2025-11-24\MR.DER-0846_24\" TargetMode="External"/><Relationship Id="rId2329" Type="http://schemas.openxmlformats.org/officeDocument/2006/relationships/hyperlink" Target="pw:\\SRVPW3.pls.planservi.com.br:Projetos\Documents\C0849%20-%20DER\40_Emissao\03_GRD\0-GRDs_Enviadas%20DER\37&#186;MEDI&#199;&#195;O-26-07-2025%20A%2025-08-25\MR_DER-1139_25\" TargetMode="External"/><Relationship Id="rId410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508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715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22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138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45" Type="http://schemas.openxmlformats.org/officeDocument/2006/relationships/hyperlink" Target="pw:\\SRVPW3.pls.planservi.com.br:Projetos\Documents\C0849%20-%20DER\40_Emissao\03_GRD\0-GRDs_Enviadas%20DER\26&#186;MEDI&#199;&#195;O-26-08-2024%20A%2025-09-24\MR.DER-0785_24\" TargetMode="External"/><Relationship Id="rId1552" Type="http://schemas.openxmlformats.org/officeDocument/2006/relationships/hyperlink" Target="pw:\\SRVPW3.pls.planservi.com.br:Projetos\Documents\C0849%20-%20DER\40_Emissao\03_GRD\0-GRDs_Enviadas%20DER\27&#186;MEDI&#199;&#195;O-26-09-2024%20A%2025-10-24\MR.DER-0795_24-SP%20097-Entrega%20Final-I01\" TargetMode="External"/><Relationship Id="rId1997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1205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1857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51" Type="http://schemas.openxmlformats.org/officeDocument/2006/relationships/hyperlink" Target="pw:\\pw.planservi.com.br:PROJETOS\Documents\C0849%20-%20DER\40_Emissao\03_GRD\0-GRDs_Enviadas%20DER\4&#186;MEDI&#199;&#195;O\MR.DER-0140_22\" TargetMode="External"/><Relationship Id="rId1412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1717" Type="http://schemas.openxmlformats.org/officeDocument/2006/relationships/hyperlink" Target="pw:\\SRVPW3.pls.planservi.com.br:Projetos\Documents\C0849%20-%20DER\40_Emissao\03_GRD\0-GRDs_Enviadas%20DER\26&#186;MEDI&#199;&#195;O-26-08-2024%20A%2025-09-24\MR.DER-0777_24-SP%20097-Entrega%20Final-G14\" TargetMode="External"/><Relationship Id="rId1924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98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158" Type="http://schemas.openxmlformats.org/officeDocument/2006/relationships/hyperlink" Target="pw:\\pw.planservi.com.br:PROJETOS\Documents\C0849%20-%20DER\40_Emissao\03_GRD\0-GRDs_Enviadas%20DER\7&#186;MEDI&#199;&#195;O\MR.DER-0324_23\" TargetMode="External"/><Relationship Id="rId2186" Type="http://schemas.openxmlformats.org/officeDocument/2006/relationships/hyperlink" Target="pw:\\SRVPW3.pls.planservi.com.br:Projetos\Documents\C0849%20-%20DER\40_Emissao\03_GRD\0-GRDs_Enviadas%20DER\34&#186;MEDI&#199;&#195;O-26-04-2025%20A%2025-05-25\MR_DER-0993_25\" TargetMode="External"/><Relationship Id="rId2393" Type="http://schemas.openxmlformats.org/officeDocument/2006/relationships/hyperlink" Target="pw:\\SRVPW3.pls.planservi.com.br:Projetos\Documents\C0849%20-%20DER\40_Emissao\03_GRD\0-GRDs_Enviadas%20DER\38&#176;MEDI&#199;&#195;O-26-08-2025%20A%2025-09-25\MR_DER-1232_25\" TargetMode="External"/><Relationship Id="rId365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72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046" Type="http://schemas.openxmlformats.org/officeDocument/2006/relationships/hyperlink" Target="pw:\\SRVPW3.pls.planservi.com.br:Projetos\Documents\C0849%20-%20DER\30_Producao\10-F2&#8211;%20SP%20097%20-%20km%200,00-12,85\03_Terrap\03.00_R031\2024%2005%2017-R031_P01-A-B1.xls" TargetMode="External"/><Relationship Id="rId2253" Type="http://schemas.openxmlformats.org/officeDocument/2006/relationships/hyperlink" Target="pw:\\SRVPW3.pls.planservi.com.br:Projetos\Documents\C0849%20-%20DER\40_Emissao\03_GRD\0-GRDs_Enviadas%20DER\35&#186;MEDI&#199;&#195;O-26-05-2025%20A%2025-06-25\MR_DER-1049_25\" TargetMode="External"/><Relationship Id="rId2460" Type="http://schemas.openxmlformats.org/officeDocument/2006/relationships/hyperlink" Target="pw:\\SRVPW3.pls.planservi.com.br:Projetos\Documents\C0849%20-%20DER\40_Emissao\03_GRD\0-GRDs_Enviadas%20DER\40&#186;MEDI&#199;&#195;O-26-10-2025%20A%2025-11-25\MR_DER-1355_25\" TargetMode="External"/><Relationship Id="rId225" Type="http://schemas.openxmlformats.org/officeDocument/2006/relationships/hyperlink" Target="pw:\\pw.planservi.com.br:PROJETOS\Documents\C0849%20-%20DER\40_Emissao\03_GRD\0-GRDs_Enviadas%20DER\15&#186;MEDI&#199;&#195;O-26-09-23%20A%2025-10-23\MR.DER-0456_23\" TargetMode="External"/><Relationship Id="rId432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877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062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2113" Type="http://schemas.openxmlformats.org/officeDocument/2006/relationships/hyperlink" Target="pw:\\SRVPW3.pls.planservi.com.br:Projetos\Documents\C0849%20-%20DER\40_Emissao\03_GRD\0-GRDs_Enviadas%20DER\28&#186;MEDI&#199;&#195;O-26-10-2024%20A%2025-11-24\MR.DER-0856_24-Entrega%20Final-D01\" TargetMode="External"/><Relationship Id="rId2320" Type="http://schemas.openxmlformats.org/officeDocument/2006/relationships/hyperlink" Target="pw:\\SRVPW3.pls.planservi.com.br:Projetos\Documents\C0849%20-%20DER\40_Emissao\03_GRD\0-GRDs_Enviadas%20DER\37&#186;MEDI&#199;&#195;O-26-07-2025%20A%2025-08-25\MR_DER-1133_25\" TargetMode="External"/><Relationship Id="rId737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44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367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1574" Type="http://schemas.openxmlformats.org/officeDocument/2006/relationships/hyperlink" Target="pw:\\SRVPW3.pls.planservi.com.br:Projetos\Documents\C0849%20-%20DER\40_Emissao\03_GRD\0-GRDs_Enviadas%20DER\27&#186;MEDI&#199;&#195;O-26-09-2024%20A%2025-10-24\MR.DER-0799_24-SP%20097\" TargetMode="External"/><Relationship Id="rId1781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2418" Type="http://schemas.openxmlformats.org/officeDocument/2006/relationships/hyperlink" Target="pw:\\SRVPW3.pls.planservi.com.br:Projetos\Documents\C0849%20-%20DER\40_Emissao\03_GRD\0-GRDs_Enviadas%20DER\39&#176;MEDI&#199;&#195;O-26-09-2025%20A%2025-10-25\MR_DER-1284_25\" TargetMode="External"/><Relationship Id="rId73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804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227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34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41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879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1501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39" Type="http://schemas.openxmlformats.org/officeDocument/2006/relationships/hyperlink" Target="pw:\\SRVPW3.pls.planservi.com.br:Projetos\Documents\C0849%20-%20DER\30_Producao\10-F2&#8211;%20SP%20097%20-%20km%200,00-12,85\06_Pavi\06.00_R031\2024%2025%2009%20SP097-R-031.doc" TargetMode="External"/><Relationship Id="rId1946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1806" Type="http://schemas.openxmlformats.org/officeDocument/2006/relationships/hyperlink" Target="pw:\\SRVPW3.pls.planservi.com.br:Projetos\Documents\C0849%20-%20DER\30_Producao\10-F2&#8211;%20SP%20097%20-%20km%200,00-12,85\04_Dren\04.00_R031\2024_09_25_R-031_REVIS&#195;O.xlsx" TargetMode="External"/><Relationship Id="rId387" Type="http://schemas.openxmlformats.org/officeDocument/2006/relationships/hyperlink" Target="pw:\\pw.planservi.com.br:PROJETOS\Documents\C0849%20-%20DER\30_Producao\10-F2&#8211;%20SP%20097%20-%20km%200,00-12,85\05_Geot\05.00_R031\2023%2012%2001%20SP097-R-031_Revis&#227;oC1_e_B1_G14.doc" TargetMode="External"/><Relationship Id="rId594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068" Type="http://schemas.openxmlformats.org/officeDocument/2006/relationships/hyperlink" Target="pw:\\SRVPW3.pls.planservi.com.br:Projetos\Documents\C0849%20-%20DER\30_Producao\10-F2&#8211;%20SP%20097%20-%20km%200,00-12,85\03_Terrap\03.00_R031\2024%2005%2029-R-031-Q02%20e%20Q03-A2.xls" TargetMode="External"/><Relationship Id="rId2275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47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899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084" Type="http://schemas.openxmlformats.org/officeDocument/2006/relationships/hyperlink" Target="pw:\\SRVPW3.pls.planservi.com.br:Projetos\Documents\C0849%20-%20DER\40_Emissao\03_GRD\0-GRDs_Enviadas%20DER\24&#186;MEDI&#199;&#195;O-26-06-2024%20A%2025-07-24\MR.DER-0717_24\" TargetMode="External"/><Relationship Id="rId107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454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61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759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66" Type="http://schemas.openxmlformats.org/officeDocument/2006/relationships/hyperlink" Target="pw:\\SRVPW3.pls.planservi.com.br:Projetos\Documents\C0849%20-%20DER\40_Emissao\03_GRD\0-GRDs_Enviadas%20DER\23&#186;MEDI&#199;&#195;O-26-05-2024%20A%2025-06-24\MR.DER-0710_24-substituir%20arquivos\" TargetMode="External"/><Relationship Id="rId1291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1389" Type="http://schemas.openxmlformats.org/officeDocument/2006/relationships/hyperlink" Target="pw:\\SRVPW3.pls.planservi.com.br:Projetos\Documents\C0849%20-%20DER\40_Emissao\03_GRD\0-GRDs_Enviadas%20DER\26&#186;MEDI&#199;&#195;O-26-08-2024%20A%2025-09-24\MR.DER-0777_24-SP%20097-Entrega%20Final-G14\" TargetMode="External"/><Relationship Id="rId1596" Type="http://schemas.openxmlformats.org/officeDocument/2006/relationships/hyperlink" Target="pw:\\SRVPW3.pls.planservi.com.br:Projetos\Documents\C0849%20-%20DER\40_Emissao\03_GRD\0-GRDs_Enviadas%20DER\27&#186;MEDI&#199;&#195;O-26-09-2024%20A%2025-10-24\MR.DER-0802_24-SP%20097-Entrega%20Final-P05\" TargetMode="External"/><Relationship Id="rId2135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42" Type="http://schemas.openxmlformats.org/officeDocument/2006/relationships/hyperlink" Target="pw:\\SRVPW3.pls.planservi.com.br:Projetos\Documents\C0849%20-%20DER\40_Emissao\03_GRD\0-GRDs_Enviadas%20DER\38&#176;MEDI&#199;&#195;O-26-08-2025%20A%2025-09-25\MR_DER-1158_25\" TargetMode="External"/><Relationship Id="rId314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21" Type="http://schemas.openxmlformats.org/officeDocument/2006/relationships/hyperlink" Target="pw:\\SRVPW3.pls.planservi.com.br:PW_PROJETOS\Documents\C0849%20-%20DER\40_Emissao\03_GRD\0-GRDs_Enviadas%20DER\18&#186;MEDI&#199;&#195;O-26-12-23%20A%2025-01-24\MR.DER-0520_24\" TargetMode="External"/><Relationship Id="rId619" Type="http://schemas.openxmlformats.org/officeDocument/2006/relationships/hyperlink" Target="pw:\\SRVPW3.pls.planservi.com.br:Projetos\Documents\C0849%20-%20DER\40_Emissao\03_GRD\0-GRDs_Enviadas%20DER\21&#186;MEDI&#199;&#195;O-26-03-2024%20A%2025-04-24\MR.DER-0610_24\" TargetMode="External"/><Relationship Id="rId1151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249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2202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95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826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011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109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456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1663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70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968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1316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23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30" Type="http://schemas.openxmlformats.org/officeDocument/2006/relationships/hyperlink" Target="pw:\\SRVPW3.pls.planservi.com.br:Projetos\Documents\C0849%20-%20DER\30_Producao\10-F2&#8211;%20SP%20097%20-%20km%200,00-12,85\13_Interf\13.00_R031\2024.09.27_R-031_Interfer&#234;ncias_A.doc" TargetMode="External"/><Relationship Id="rId22" Type="http://schemas.openxmlformats.org/officeDocument/2006/relationships/hyperlink" Target="pw:\\pw.planservi.com.br:PROJETOS\Documents\C0849%20-%20DER\40_Emissao\03_GRD\0-GRDs_Enviadas%20DER\3&#186;MEDI&#199;&#195;O\MR.DER-0088_22\" TargetMode="External"/><Relationship Id="rId1828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171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2297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69" Type="http://schemas.openxmlformats.org/officeDocument/2006/relationships/hyperlink" Target="pw:\\pw.planservi.com.br:PROJETOS\Documents\C0849%20-%20DER\40_Emissao\03_GRD\0-GRDs_Enviadas%20DER\15&#186;MEDI&#199;&#195;O-26-09-23%20A%2025-10-23\MR.DER-0460_23\" TargetMode="External"/><Relationship Id="rId476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83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890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2157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64" Type="http://schemas.openxmlformats.org/officeDocument/2006/relationships/hyperlink" Target="pw:\\SRVPW3.pls.planservi.com.br:Projetos\Documents\C0849%20-%20DER\40_Emissao\03_GRD\0-GRDs_Enviadas%20DER\38&#176;MEDI&#199;&#195;O-26-08-2025%20A%2025-09-25\MR_DER-1191_25\" TargetMode="External"/><Relationship Id="rId129" Type="http://schemas.openxmlformats.org/officeDocument/2006/relationships/hyperlink" Target="pw:\\pw.planservi.com.br:PROJETOS\Documents\C0849%20-%20DER\40_Emissao\03_GRD\0-GRDs_Enviadas%20DER\5&#186;MEDI&#199;&#195;O\MR.DER-0226_22\" TargetMode="External"/><Relationship Id="rId336" Type="http://schemas.openxmlformats.org/officeDocument/2006/relationships/hyperlink" Target="pw:\\pw.planservi.com.br:PROJETOS\Documents\C0849%20-%20DER\40_Emissao\03_GRD\0-GRDs_Enviadas%20DER\17&#186;MEDI&#199;&#195;O-26-10-23%20A%2025-12-23\MR.DER-0490_23-Entrega%20Final\" TargetMode="External"/><Relationship Id="rId543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988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1173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80" Type="http://schemas.openxmlformats.org/officeDocument/2006/relationships/hyperlink" Target="pw:\\SRVPW3.pls.planservi.com.br:Projetos\Documents\C0849%20-%20DER\40_Emissao\03_GRD\0-GRDs_Enviadas%20DER\26&#186;MEDI&#199;&#195;O-26-08-2024%20A%2025-09-24\MR.DER-0781_24-SP%20097-Entrega%20Final-L02\" TargetMode="External"/><Relationship Id="rId2017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24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403" Type="http://schemas.openxmlformats.org/officeDocument/2006/relationships/hyperlink" Target="pw:\\pw.planservi.com.br:PROJETOS\Documents\C0849%20-%20DER\40_Emissao\03_GRD\0-GRDs_Enviadas%20DER\17&#186;MEDI&#199;&#195;O-26-10-23%20A%2025-12-23\MR.DER-0498_23\" TargetMode="External"/><Relationship Id="rId750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848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033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478" Type="http://schemas.openxmlformats.org/officeDocument/2006/relationships/hyperlink" Target="pw:\\SRVPW3.pls.planservi.com.br:Projetos\Documents\C0849%20-%20DER\40_Emissao\03_GRD\0-GRDs_Enviadas%20DER\26&#186;MEDI&#199;&#195;O-26-08-2024%20A%2025-09-24\MR.DER-0768_24-SP%20097-Entrega%20Final-C09\" TargetMode="External"/><Relationship Id="rId1685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92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2431" Type="http://schemas.openxmlformats.org/officeDocument/2006/relationships/hyperlink" Target="pw:\\SRVPW3.pls.planservi.com.br:Projetos\Documents\C0849%20-%20DER\40_Emissao\03_GRD\0-GRDs_Enviadas%20DER\39&#176;MEDI&#199;&#195;O-26-09-2025%20A%2025-10-25\MR_DER-1304_25\" TargetMode="External"/><Relationship Id="rId610" Type="http://schemas.openxmlformats.org/officeDocument/2006/relationships/hyperlink" Target="pw:\\SRVPW3.pls.planservi.com.br:Projetos\Documents\C0849%20-%20DER\40_Emissao\03_GRD\0-GRDs_Enviadas%20DER\21&#186;MEDI&#199;&#195;O-26-03-2024%20A%2025-04-24\MR.DER-0607_24\" TargetMode="External"/><Relationship Id="rId708" Type="http://schemas.openxmlformats.org/officeDocument/2006/relationships/hyperlink" Target="pw:\\SRVPW3.pls.planservi.com.br:Projetos\Documents\C0849%20-%20DER\40_Emissao\03_GRD\0-GRDs_Enviadas%20DER\22&#186;MEDI&#199;&#195;O-26-04-2024%20A%2025-05-24\MR.DER-0647_24\" TargetMode="External"/><Relationship Id="rId915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240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338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545" Type="http://schemas.openxmlformats.org/officeDocument/2006/relationships/hyperlink" Target="pw:\\SRVPW3.pls.planservi.com.br:Projetos\Documents\C0849%20-%20DER\40_Emissao\03_GRD\0-GRDs_Enviadas%20DER\27&#186;MEDI&#199;&#195;O-26-09-2024%20A%2025-10-24\MR.DER-0795_24-SP%20097-Entrega%20Final-I01\" TargetMode="External"/><Relationship Id="rId1100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405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1752" Type="http://schemas.openxmlformats.org/officeDocument/2006/relationships/hyperlink" Target="pw:\\SRVPW3.pls.planservi.com.br:Projetos\Documents\C0849%20-%20DER\30_Producao\10-F2&#8211;%20SP%20097%20-%20km%200,00-12,85\06_Pavi\06.00_R031\2024%2020%2009%20SP097-R-031.doc" TargetMode="External"/><Relationship Id="rId44" Type="http://schemas.openxmlformats.org/officeDocument/2006/relationships/hyperlink" Target="pw:\\pw.planservi.com.br:PROJETOS\Documents\C0849%20-%20DER\40_Emissao\03_GRD\0-GRDs_Enviadas%20DER\4&#186;MEDI&#199;&#195;O\MR.DER-0134_22\" TargetMode="External"/><Relationship Id="rId1612" Type="http://schemas.openxmlformats.org/officeDocument/2006/relationships/hyperlink" Target="pw:\\SRVPW3.pls.planservi.com.br:Projetos\Documents\C0849%20-%20DER\40_Emissao\03_GRD\0-GRDs_Enviadas%20DER\27&#186;MEDI&#199;&#195;O-26-09-2024%20A%2025-10-24\MR.DER-0803_24-SP%20097-Entrega%20Final-Q02\" TargetMode="External"/><Relationship Id="rId1917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193" Type="http://schemas.openxmlformats.org/officeDocument/2006/relationships/hyperlink" Target="pw:\\pw.planservi.com.br:PROJETOS\Documents\C0849%20-%20DER\40_Emissao\03_GRD\0-GRDs_Enviadas%20DER\7&#186;MEDI&#199;&#195;O\MR.DER-0359_23\" TargetMode="External"/><Relationship Id="rId498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2081" Type="http://schemas.openxmlformats.org/officeDocument/2006/relationships/hyperlink" Target="pw:\\SRVPW3.pls.planservi.com.br:Projetos\Documents\C0849%20-%20DER\30_Producao\10-F2&#8211;%20SP%20097%20-%20km%200,00-12,85\03_Terrap\03.00_R031\2024%2009%2025-R-031-Q02-Q03-B1-C1.xls" TargetMode="External"/><Relationship Id="rId2179" Type="http://schemas.openxmlformats.org/officeDocument/2006/relationships/hyperlink" Target="pw:\\SRVPW3.pls.planservi.com.br:Projetos\Documents\C0849%20-%20DER\30_Producao\10-F2&#8211;%20SP%20097%20-%20km%200,00-12,85\06_Pavi\06.00_R031\2025%2004%2025%20SP097-atu-R-031_MC_02.doc" TargetMode="External"/><Relationship Id="rId260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2386" Type="http://schemas.openxmlformats.org/officeDocument/2006/relationships/hyperlink" Target="pw:\\SRVPW3.pls.planservi.com.br:Projetos\Documents\C0849%20-%20DER\40_Emissao\03_GRD\0-GRDs_Enviadas%20DER\38&#176;MEDI&#199;&#195;O-26-08-2025%20A%2025-09-25\MR_DER-1218_25\" TargetMode="External"/><Relationship Id="rId120" Type="http://schemas.openxmlformats.org/officeDocument/2006/relationships/hyperlink" Target="pw:\\pw.planservi.com.br:PROJETOS\Documents\C0849%20-%20DER\40_Emissao\03_GRD\0-GRDs_Enviadas%20DER\5&#186;MEDI&#199;&#195;O\MR.DER-0226_22\" TargetMode="External"/><Relationship Id="rId358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65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72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1195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2039" Type="http://schemas.openxmlformats.org/officeDocument/2006/relationships/hyperlink" Target="pw:\\SRVPW3.pls.planservi.com.br:Projetos\Documents\C0849%20-%20DER\30_Producao\10-F2&#8211;%20SP%20097%20-%20km%200,00-12,85\03_Terrap\03.00_R031\2024%2004%2017-R031_P01-A-A2.xls" TargetMode="External"/><Relationship Id="rId2246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53" Type="http://schemas.openxmlformats.org/officeDocument/2006/relationships/hyperlink" Target="pw:\\SRVPW3.pls.planservi.com.br:Projetos\Documents\C0849%20-%20DER\40_Emissao\03_GRD\0-GRDs_Enviadas%20DER\40&#186;MEDI&#199;&#195;O-26-10-2025%20A%2025-11-25\MR_DER-1333_25\" TargetMode="External"/><Relationship Id="rId218" Type="http://schemas.openxmlformats.org/officeDocument/2006/relationships/hyperlink" Target="pw:\\pw.planservi.com.br:PROJETOS\Documents\C0849%20-%20DER\40_Emissao\03_GRD\0-GRDs_Enviadas%20DER\15&#186;MEDI&#199;&#195;O-26-09-23%20A%2025-10-23\MR.DER-0456_23\" TargetMode="External"/><Relationship Id="rId425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32" Type="http://schemas.openxmlformats.org/officeDocument/2006/relationships/hyperlink" Target="pw:\\SRVPW3.pls.planservi.com.br:Projetos\Documents\C0849%20-%20DER\40_Emissao\03_GRD\0-GRDs_Enviadas%20DER\21&#186;MEDI&#199;&#195;O-26-03-2024%20A%2025-04-24\MR.DER-0621_24\" TargetMode="External"/><Relationship Id="rId1055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62" Type="http://schemas.openxmlformats.org/officeDocument/2006/relationships/hyperlink" Target="pw:\\SRVPW3.pls.planservi.com.br:Projetos\Documents\C0849%20-%20DER\40_Emissao\03_GRD\0-GRDs_Enviadas%20DER\26&#186;MEDI&#199;&#195;O-26-08-2024%20A%2025-09-24\MR.DER-0753_24\" TargetMode="External"/><Relationship Id="rId2106" Type="http://schemas.openxmlformats.org/officeDocument/2006/relationships/hyperlink" Target="pw:\\SRVPW3.pls.planservi.com.br:Projetos\Documents\C0849%20-%20DER\30_Producao\10-F2&#8211;%20SP%20097%20-%20km%200,00-12,85\03_Terrap\03.00_R031\2024%2008%2021_R-031_Q07-A3.doc" TargetMode="External"/><Relationship Id="rId2313" Type="http://schemas.openxmlformats.org/officeDocument/2006/relationships/hyperlink" Target="pw:\\SRVPW3.pls.planservi.com.br:Projetos\Documents\C0849%20-%20DER\40_Emissao\03_GRD\0-GRDs_Enviadas%20DER\37&#186;MEDI&#199;&#195;O-26-07-2025%20A%2025-08-25\MR_DER-1131_25\" TargetMode="External"/><Relationship Id="rId937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22" Type="http://schemas.openxmlformats.org/officeDocument/2006/relationships/hyperlink" Target="pw:\\SRVPW3.pls.planservi.com.br:Projetos\Documents\C0849%20-%20DER\40_Emissao\03_GRD\0-GRDs_Enviadas%20DER\24&#186;MEDI&#199;&#195;O-26-06-2024%20A%2025-07-24\MR.DER-0715_24\" TargetMode="External"/><Relationship Id="rId1567" Type="http://schemas.openxmlformats.org/officeDocument/2006/relationships/hyperlink" Target="pw:\\SRVPW3.pls.planservi.com.br:Projetos\Documents\C0849%20-%20DER\40_Emissao\03_GRD\0-GRDs_Enviadas%20DER\27&#186;MEDI&#199;&#195;O-26-09-2024%20A%2025-10-24\MR.DER-0797_24-SP%20097\" TargetMode="External"/><Relationship Id="rId1774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981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66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1427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34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841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939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1701" Type="http://schemas.openxmlformats.org/officeDocument/2006/relationships/hyperlink" Target="pw:\\SRVPW3.pls.planservi.com.br:Projetos\Documents\C0849%20-%20DER\30_Producao\10-F2&#8211;%20SP%20097%20-%20km%200,00-12,85\05_Geot\05.00_R031\2024.05.31_R-031_10_SP-097,%20G12,%20G14_Aprovado.doc" TargetMode="External"/><Relationship Id="rId282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587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170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268" Type="http://schemas.openxmlformats.org/officeDocument/2006/relationships/hyperlink" Target="pw:\\SRVPW3.pls.planservi.com.br:Projetos\Documents\C0849%20-%20DER\40_Emissao\03_GRD\0-GRDs_Enviadas%20DER\36&#186;MEDI&#199;&#195;O-26-06-2025%20A%2025-07-25\MR_DER-1110_25\" TargetMode="External"/><Relationship Id="rId8" Type="http://schemas.openxmlformats.org/officeDocument/2006/relationships/hyperlink" Target="pw:\\pw.planservi.com.br:PROJETOS\Documents\C0849%20-%20DER\40_Emissao\03_GRD\0-GRDs_Enviadas%20DER\3&#186;MEDI&#199;&#195;O\MR.DER-0084_22\" TargetMode="External"/><Relationship Id="rId142" Type="http://schemas.openxmlformats.org/officeDocument/2006/relationships/hyperlink" Target="pw:\\pw.planservi.com.br:PROJETOS\Documents\C0849%20-%20DER\40_Emissao\03_GRD\0-GRDs_Enviadas%20DER\5&#186;MEDI&#199;&#195;O\MR.DER-0236_22\" TargetMode="External"/><Relationship Id="rId447" Type="http://schemas.openxmlformats.org/officeDocument/2006/relationships/hyperlink" Target="pw:\\SRVPW3.pls.planservi.com.br:PW_PROJETOS\Documents\C0849%20-%20DER\40_Emissao\03_GRD\0-GRDs_Enviadas%20DER\19&#186;MEDI&#199;&#195;O-26-01-24%20A%2025-02-24\MR.DER-0527_24\" TargetMode="External"/><Relationship Id="rId794" Type="http://schemas.openxmlformats.org/officeDocument/2006/relationships/hyperlink" Target="pw:\\SRVPW3.pls.planservi.com.br:Projetos\Documents\C0849%20-%20DER\40_Emissao\03_GRD\0-GRDs_Enviadas%20DER\22&#186;MEDI&#199;&#195;O-26-04-2024%20A%2025-05-24\MR.DER-0678_24\" TargetMode="External"/><Relationship Id="rId1077" Type="http://schemas.openxmlformats.org/officeDocument/2006/relationships/hyperlink" Target="pw:\\SRVPW3.pls.planservi.com.br:Projetos\Documents\C0849%20-%20DER\40_Emissao\03_GRD\0-GRDs_Enviadas%20DER\24&#186;MEDI&#199;&#195;O-26-06-2024%20A%2025-07-24\MR.DER-0717_24\" TargetMode="External"/><Relationship Id="rId2030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128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475" Type="http://schemas.openxmlformats.org/officeDocument/2006/relationships/hyperlink" Target="pw:\\SRVPW3.pls.planservi.com.br:Projetos\Documents\C0849%20-%20DER\40_Emissao\03_GRD\0-GRDs_Enviadas%20DER\44&#186;MEDI&#199;&#195;O-26-02-2026%20A%2025-03-26\MR_DER-1645_26\" TargetMode="External"/><Relationship Id="rId654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61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959" Type="http://schemas.openxmlformats.org/officeDocument/2006/relationships/hyperlink" Target="pw:\\SRVPW3.pls.planservi.com.br:Projetos\Documents\C0849%20-%20DER\40_Emissao\03_GRD\0-GRDs_Enviadas%20DER\23&#186;MEDI&#199;&#195;O-26-05-2024%20A%2025-06-24\MR.DER-0701_24\" TargetMode="External"/><Relationship Id="rId1284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491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589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2335" Type="http://schemas.openxmlformats.org/officeDocument/2006/relationships/hyperlink" Target="pw:\\SRVPW3.pls.planservi.com.br:Projetos\Documents\C0849%20-%20DER\40_Emissao\03_GRD\0-GRDs_Enviadas%20DER\38&#176;MEDI&#199;&#195;O-26-08-2025%20A%2025-09-25\MR_DER-1158_25\" TargetMode="External"/><Relationship Id="rId307" Type="http://schemas.openxmlformats.org/officeDocument/2006/relationships/hyperlink" Target="pw:\\pw.planservi.com.br:PROJETOS\Documents\C0849%20-%20DER\40_Emissao\03_GRD\0-GRDs_Enviadas%20DER\17&#186;MEDI&#199;&#195;O-26-10-23%20A%2025-12-23\MR.DER-0479_23\" TargetMode="External"/><Relationship Id="rId514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721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1144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51" Type="http://schemas.openxmlformats.org/officeDocument/2006/relationships/hyperlink" Target="pw:\\SRVPW3.pls.planservi.com.br:Projetos\Documents\C0849%20-%20DER\40_Emissao\03_GRD\0-GRDs_Enviadas%20DER\26&#186;MEDI&#199;&#195;O-26-08-2024%20A%2025-09-24\MR.DER-0785_24\" TargetMode="External"/><Relationship Id="rId1449" Type="http://schemas.openxmlformats.org/officeDocument/2006/relationships/hyperlink" Target="pw:\\SRVPW3.pls.planservi.com.br:Projetos\Documents\C0849%20-%20DER\40_Emissao\03_GRD\0-GRDs_Enviadas%20DER\26&#186;MEDI&#199;&#195;O-26-08-2024%20A%2025-09-24\MR.DER-0770_24-SP%20097-Entrega%20Final-F03\" TargetMode="External"/><Relationship Id="rId1796" Type="http://schemas.openxmlformats.org/officeDocument/2006/relationships/hyperlink" Target="pw:\\SRVPW3.pls.planservi.com.br:Projetos\Documents\C0849%20-%20DER\30_Producao\10-F2&#8211;%20SP%20097%20-%20km%200,00-12,85\04_Dren\04.00_R031\2024_09_17_R-031_REVIS&#195;O.doc" TargetMode="External"/><Relationship Id="rId2402" Type="http://schemas.openxmlformats.org/officeDocument/2006/relationships/hyperlink" Target="pw:\\SRVPW3.pls.planservi.com.br:Projetos\Documents\C0849%20-%20DER\40_Emissao\03_GRD\0-GRDs_Enviadas%20DER\39&#176;MEDI&#199;&#195;O-26-09-2025%20A%2025-10-25\MR_DER-1278_25\" TargetMode="External"/><Relationship Id="rId88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819" Type="http://schemas.openxmlformats.org/officeDocument/2006/relationships/hyperlink" Target="pw:\\SRVPW3.pls.planservi.com.br:Projetos\Documents\C0849%20-%20DER\40_Emissao\03_GRD\0-GRDs_Enviadas%20DER\22&#186;MEDI&#199;&#195;O-26-04-2024%20A%2025-05-24\MR.DER-0688_24-subsitui&#231;&#227;o%20de%20arquivo%20digital\" TargetMode="External"/><Relationship Id="rId1004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211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656" Type="http://schemas.openxmlformats.org/officeDocument/2006/relationships/hyperlink" Target="pw:\\SRVPW3.pls.planservi.com.br:Projetos\Documents\C0849%20-%20DER\40_Emissao\03_GRD\0-GRDs_Enviadas%20DER\27&#186;MEDI&#199;&#195;O-26-09-2024%20A%2025-10-24\MR.DER-0832_24-SP%20097\" TargetMode="External"/><Relationship Id="rId1863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309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16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23" Type="http://schemas.openxmlformats.org/officeDocument/2006/relationships/hyperlink" Target="pw:\\SRVPW3.pls.planservi.com.br:Projetos\Documents\C0849%20-%20DER\30_Producao\10-F2&#8211;%20SP%20097%20-%20km%200,00-12,85\13_Interf\13.00_R031\2023.02.27_R-031_Interfer&#234;ncias_A1.doc" TargetMode="External"/><Relationship Id="rId1930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15" Type="http://schemas.openxmlformats.org/officeDocument/2006/relationships/hyperlink" Target="pw:\\pw.planservi.com.br:PROJETOS\Documents\C0849%20-%20DER\40_Emissao\03_GRD\0-GRDs_Enviadas%20DER\3&#186;MEDI&#199;&#195;O\MR.DER-0088_22\" TargetMode="External"/><Relationship Id="rId2192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164" Type="http://schemas.openxmlformats.org/officeDocument/2006/relationships/hyperlink" Target="pw:\\pw.planservi.com.br:PROJETOS\Documents\C0849%20-%20DER\40_Emissao\03_GRD\0-GRDs_Enviadas%20DER\7&#186;MEDI&#199;&#195;O\MR.DER-0335_23\" TargetMode="External"/><Relationship Id="rId371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2052" Type="http://schemas.openxmlformats.org/officeDocument/2006/relationships/hyperlink" Target="pw:\\SRVPW3.pls.planservi.com.br:Projetos\Documents\C0849%20-%20DER\30_Producao\10-F2&#8211;%20SP%20097%20-%20km%200,00-12,85\03_Terrap\03.00_R031\2024%2005%2017-R031_P01-A-B1.xls" TargetMode="External"/><Relationship Id="rId469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76" Type="http://schemas.openxmlformats.org/officeDocument/2006/relationships/hyperlink" Target="pw:\\SRVPW3.pls.planservi.com.br:Projetos\Documents\C0849%20-%20DER\40_Emissao\03_GRD\0-GRDs_Enviadas%20DER\21&#186;MEDI&#199;&#195;O-26-03-2024%20A%2025-04-24\MR.DER-0644_24\" TargetMode="External"/><Relationship Id="rId883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099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2357" Type="http://schemas.openxmlformats.org/officeDocument/2006/relationships/hyperlink" Target="pw:\\SRVPW3.pls.planservi.com.br:Projetos\Documents\C0849%20-%20DER\40_Emissao\03_GRD\0-GRDs_Enviadas%20DER\38&#176;MEDI&#199;&#195;O-26-08-2025%20A%2025-09-25\MR_DER-1189_25\" TargetMode="External"/><Relationship Id="rId231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329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36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1166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73" Type="http://schemas.openxmlformats.org/officeDocument/2006/relationships/hyperlink" Target="pw:\\SRVPW3.pls.planservi.com.br:Projetos\Documents\C0849%20-%20DER\40_Emissao\03_GRD\0-GRDs_Enviadas%20DER\26&#186;MEDI&#199;&#195;O-26-08-2024%20A%2025-09-24\MR.DER-0782_24-SP%20097-Entrega%20Final-L03\" TargetMode="External"/><Relationship Id="rId2217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743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50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026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580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1678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85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2424" Type="http://schemas.openxmlformats.org/officeDocument/2006/relationships/hyperlink" Target="pw:\\SRVPW3.pls.planservi.com.br:Projetos\Documents\C0849%20-%20DER\40_Emissao\03_GRD\0-GRDs_Enviadas%20DER\39&#176;MEDI&#199;&#195;O-26-09-2025%20A%2025-10-25\MR_DER-1299_25\" TargetMode="External"/><Relationship Id="rId603" Type="http://schemas.openxmlformats.org/officeDocument/2006/relationships/hyperlink" Target="pw:\\SRVPW3.pls.planservi.com.br:Projetos\Documents\C0849%20-%20DER\40_Emissao\03_GRD\0-GRDs_Enviadas%20DER\21&#186;MEDI&#199;&#195;O-26-03-2024%20A%2025-04-24\MR.DER-0604_24\" TargetMode="External"/><Relationship Id="rId810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908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233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40" Type="http://schemas.openxmlformats.org/officeDocument/2006/relationships/hyperlink" Target="pw:\\SRVPW3.pls.planservi.com.br:Projetos\Documents\C0849%20-%20DER\40_Emissao\03_GRD\0-GRDs_Enviadas%20DER\26&#186;MEDI&#199;&#195;O-26-08-2024%20A%2025-09-24\MR.DER-0770_24-SP%20097-Entrega%20Final-F03\" TargetMode="External"/><Relationship Id="rId1538" Type="http://schemas.openxmlformats.org/officeDocument/2006/relationships/hyperlink" Target="pw:\\SRVPW3.pls.planservi.com.br:Projetos\Documents\C0849%20-%20DER\40_Emissao\03_GRD\0-GRDs_Enviadas%20DER\27&#186;MEDI&#199;&#195;O-26-09-2024%20A%2025-10-24\MR.DER-0789_24-SP%20097\" TargetMode="External"/><Relationship Id="rId1300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1745" Type="http://schemas.openxmlformats.org/officeDocument/2006/relationships/hyperlink" Target="pw:\\SRVPW3.pls.planservi.com.br:Projetos\Documents\C0849%20-%20DER\30_Producao\10-F2&#8211;%20SP%20097%20-%20km%200,00-12,85\06_Pavi\06.00_R031\2024%2025%2009%20SP097-R-031.doc" TargetMode="External"/><Relationship Id="rId1952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37" Type="http://schemas.openxmlformats.org/officeDocument/2006/relationships/hyperlink" Target="pw:\\pw.planservi.com.br:PROJETOS\Documents\C0849%20-%20DER\30_Producao\10-F2&#8211;%20SP%20097%20-%20km%200,00-12,85\05_Geot\05.00_R031\2022%2010%2025-R-031_Relat&#243;rio%20e%20Programa&#231;&#227;o%20de%20Sondagem.doc" TargetMode="External"/><Relationship Id="rId1605" Type="http://schemas.openxmlformats.org/officeDocument/2006/relationships/hyperlink" Target="pw:\\SRVPW3.pls.planservi.com.br:Projetos\Documents\C0849%20-%20DER\40_Emissao\03_GRD\0-GRDs_Enviadas%20DER\27&#186;MEDI&#199;&#195;O-26-09-2024%20A%2025-10-24\MR.DER-0804_24-SP%20097-Entrega%20Final-Q03\" TargetMode="External"/><Relationship Id="rId1812" Type="http://schemas.openxmlformats.org/officeDocument/2006/relationships/hyperlink" Target="pw:\\SRVPW3.pls.planservi.com.br:Projetos\Documents\C0849%20-%20DER\30_Producao\10-F2&#8211;%20SP%20097%20-%20km%200,00-12,85\02_Geom\02.00_R031\2022%2012%2015-R031_F07-A1.xls" TargetMode="External"/><Relationship Id="rId186" Type="http://schemas.openxmlformats.org/officeDocument/2006/relationships/hyperlink" Target="pw:\\pw.planservi.com.br:PROJETOS\Documents\C0849%20-%20DER\40_Emissao\03_GRD\0-GRDs_Enviadas%20DER\7&#186;MEDI&#199;&#195;O\MR.DER-0362_23\" TargetMode="External"/><Relationship Id="rId393" Type="http://schemas.openxmlformats.org/officeDocument/2006/relationships/hyperlink" Target="pw:\\pw.planservi.com.br:PROJETOS\Documents\C0849%20-%20DER\40_Emissao\03_GRD\0-GRDs_Enviadas%20DER\17&#186;MEDI&#199;&#195;O-26-10-23%20A%2025-12-23\MR.DER-0498_23\" TargetMode="External"/><Relationship Id="rId2074" Type="http://schemas.openxmlformats.org/officeDocument/2006/relationships/hyperlink" Target="pw:\\SRVPW3.pls.planservi.com.br:Projetos\Documents\C0849%20-%20DER\30_Producao\10-F2&#8211;%20SP%20097%20-%20km%200,00-12,85\03_Terrap\03.00_R031\2024%2007%2005-R-031-Q02%20e%20Q03-A.xls" TargetMode="External"/><Relationship Id="rId2281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53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60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98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1090" Type="http://schemas.openxmlformats.org/officeDocument/2006/relationships/hyperlink" Target="pw:\\SRVPW3.pls.planservi.com.br:Projetos\Documents\C0849%20-%20DER\40_Emissao\03_GRD\0-GRDs_Enviadas%20DER\24&#186;MEDI&#199;&#195;O-26-06-2024%20A%2025-07-24\MR.DER-0729_24\" TargetMode="External"/><Relationship Id="rId2141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79" Type="http://schemas.openxmlformats.org/officeDocument/2006/relationships/hyperlink" Target="pw:\\SRVPW3.pls.planservi.com.br:Projetos\Documents\C0849%20-%20DER\40_Emissao\03_GRD\0-GRDs_Enviadas%20DER\38&#176;MEDI&#199;&#195;O-26-08-2025%20A%2025-09-25\MR_DER-1218_25\" TargetMode="External"/><Relationship Id="rId113" Type="http://schemas.openxmlformats.org/officeDocument/2006/relationships/hyperlink" Target="pw:\\pw.planservi.com.br:PROJETOS\Documents\C0849%20-%20DER\40_Emissao\03_GRD\0-GRDs_Enviadas%20DER\5&#186;MEDI&#199;&#195;O\MR.DER-0186_22\" TargetMode="External"/><Relationship Id="rId320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58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65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72" Type="http://schemas.openxmlformats.org/officeDocument/2006/relationships/hyperlink" Target="pw:\\SRVPW3.pls.planservi.com.br:Projetos\Documents\C0849%20-%20DER\40_Emissao\03_GRD\0-GRDs_Enviadas%20DER\23&#186;MEDI&#199;&#195;O-26-05-2024%20A%2025-06-24\MR.DER-0710_24-substituir%20arquivos\" TargetMode="External"/><Relationship Id="rId1188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1395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2001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39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46" Type="http://schemas.openxmlformats.org/officeDocument/2006/relationships/hyperlink" Target="pw:\\SRVPW3.pls.planservi.com.br:Projetos\Documents\C0849%20-%20DER\40_Emissao\03_GRD\0-GRDs_Enviadas%20DER\40&#186;MEDI&#199;&#195;O-26-10-2025%20A%2025-11-25\MR_DER-1329_25\" TargetMode="External"/><Relationship Id="rId418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25" Type="http://schemas.openxmlformats.org/officeDocument/2006/relationships/hyperlink" Target="pw:\\SRVPW3.pls.planservi.com.br:Projetos\Documents\C0849%20-%20DER\40_Emissao\03_GRD\0-GRDs_Enviadas%20DER\21&#186;MEDI&#199;&#195;O-26-03-2024%20A%2025-04-24\MR.DER-0619_24\" TargetMode="External"/><Relationship Id="rId832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048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55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62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2306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1115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322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767" Type="http://schemas.openxmlformats.org/officeDocument/2006/relationships/hyperlink" Target="pw:\\SRVPW3.pls.planservi.com.br:Projetos\Documents\C0849%20-%20DER\30_Producao\10-F2&#8211;%20SP%20097%20-%20km%200,00-12,85\06_Pavi\06.00_R031\2024%2009%2010%20SP097-R-031.doc" TargetMode="External"/><Relationship Id="rId1974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59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1627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834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2096" Type="http://schemas.openxmlformats.org/officeDocument/2006/relationships/hyperlink" Target="pw:\\SRVPW3.pls.planservi.com.br:Projetos\Documents\C0849%20-%20DER\30_Producao\10-F2&#8211;%20SP%20097%20-%20km%200,00-12,85\03_Terrap\03.00_R031\2024%2006%2028-R031-Q04-Q05-A3.xls" TargetMode="External"/><Relationship Id="rId1901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275" Type="http://schemas.openxmlformats.org/officeDocument/2006/relationships/hyperlink" Target="pw:\\pw.planservi.com.br:PROJETOS\Documents\C0849%20-%20DER\30_Producao\10-F2&#8211;%20SP%20097%20-%20km%200,00-12,85\05_Geot\05.00_R031\2023.10.20_R-031_10_SP-097_G02,%20G12,%20G14.doc" TargetMode="External"/><Relationship Id="rId482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2163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70" Type="http://schemas.openxmlformats.org/officeDocument/2006/relationships/hyperlink" Target="pw:\\SRVPW3.pls.planservi.com.br:Projetos\Documents\C0849%20-%20DER\40_Emissao\03_GRD\0-GRDs_Enviadas%20DER\38&#176;MEDI&#199;&#195;O-26-08-2025%20A%2025-09-25\MR_DER-1199_25\" TargetMode="External"/><Relationship Id="rId135" Type="http://schemas.openxmlformats.org/officeDocument/2006/relationships/hyperlink" Target="pw:\\pw.planservi.com.br:PROJETOS\Documents\C0849%20-%20DER\40_Emissao\03_GRD\0-GRDs_Enviadas%20DER\5&#186;MEDI&#199;&#195;O\MR.DER-0230_22\" TargetMode="External"/><Relationship Id="rId342" Type="http://schemas.openxmlformats.org/officeDocument/2006/relationships/hyperlink" Target="pw:\\pw.planservi.com.br:PROJETOS\Documents\C0849%20-%20DER\30_Producao\10-F2&#8211;%20SP%20097%20-%20km%200,00-12,85\06_Pavi\06.00_R031\2023%2012%2001%20SP097-R-031_Revis&#227;oA2-P02_P05_P07.doc" TargetMode="External"/><Relationship Id="rId787" Type="http://schemas.openxmlformats.org/officeDocument/2006/relationships/hyperlink" Target="pw:\\SRVPW3.pls.planservi.com.br:Projetos\Documents\C0849%20-%20DER\40_Emissao\03_GRD\0-GRDs_Enviadas%20DER\22&#186;MEDI&#199;&#195;O-26-04-2024%20A%2025-05-24\MR.DER-0679_24\" TargetMode="External"/><Relationship Id="rId994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2023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30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68" Type="http://schemas.openxmlformats.org/officeDocument/2006/relationships/hyperlink" Target="pw:\\SRVPW3.pls.planservi.com.br:Projetos\Documents\C0849%20-%20DER\40_Emissao\03_GRD\0-GRDs_Enviadas%20DER\41&#186;MEDI&#199;&#195;O-26-11-2025%20A%2025-12-25\MR_DER-1449_25\" TargetMode="External"/><Relationship Id="rId202" Type="http://schemas.openxmlformats.org/officeDocument/2006/relationships/hyperlink" Target="pw:\\pw.planservi.com.br:PROJETOS\Documents\C0849%20-%20DER\40_Emissao\03_GRD\0-GRDs_Enviadas%20DER\8&#186;MEDI&#199;&#195;O\MR.DER-0368_23\" TargetMode="External"/><Relationship Id="rId647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54" Type="http://schemas.openxmlformats.org/officeDocument/2006/relationships/hyperlink" Target="pw:\\SRVPW3.pls.planservi.com.br:Projetos\Documents\C0849%20-%20DER\40_Emissao\03_GRD\0-GRDs_Enviadas%20DER\23&#186;MEDI&#199;&#195;O-26-05-2024%20A%2025-06-24\MR.DER-0691_24-subsitui&#231;&#227;o%20de%20arquivo%20digital\" TargetMode="External"/><Relationship Id="rId1277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484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691" Type="http://schemas.openxmlformats.org/officeDocument/2006/relationships/hyperlink" Target="pw:\\SRVPW3.pls.planservi.com.br:Projetos\Documents\C0849%20-%20DER\40_Emissao\03_GRD\0-GRDs_Enviadas%20DER\28&#186;MEDI&#199;&#195;O-26-10-2024%20A%2025-11-24\MR.DER-0846_24\" TargetMode="External"/><Relationship Id="rId2328" Type="http://schemas.openxmlformats.org/officeDocument/2006/relationships/hyperlink" Target="pw:\\SRVPW3.pls.planservi.com.br:Projetos\Documents\C0849%20-%20DER\40_Emissao\03_GRD\0-GRDs_Enviadas%20DER\37&#186;MEDI&#199;&#195;O-26-07-2025%20A%2025-08-25\MR_DER-1139_25\" TargetMode="External"/><Relationship Id="rId507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714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21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137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44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551" Type="http://schemas.openxmlformats.org/officeDocument/2006/relationships/hyperlink" Target="pw:\\SRVPW3.pls.planservi.com.br:Projetos\Documents\C0849%20-%20DER\40_Emissao\03_GRD\0-GRDs_Enviadas%20DER\27&#186;MEDI&#199;&#195;O-26-09-2024%20A%2025-10-24\MR.DER-0795_24-SP%20097-Entrega%20Final-I01\" TargetMode="External"/><Relationship Id="rId1789" Type="http://schemas.openxmlformats.org/officeDocument/2006/relationships/hyperlink" Target="pw:\\SRVPW3.pls.planservi.com.br:Projetos\Documents\C0849%20-%20DER\30_Producao\10-F2&#8211;%20SP%20097%20-%20km%200,00-12,85\04_Dren\04.00_R031\2024_06_03_R-031_REVIS&#195;O.doc" TargetMode="External"/><Relationship Id="rId1996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50" Type="http://schemas.openxmlformats.org/officeDocument/2006/relationships/hyperlink" Target="pw:\\pw.planservi.com.br:PROJETOS\Documents\C0849%20-%20DER\40_Emissao\03_GRD\0-GRDs_Enviadas%20DER\4&#186;MEDI&#199;&#195;O\MR.DER-0140_22\" TargetMode="External"/><Relationship Id="rId1204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1411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1649" Type="http://schemas.openxmlformats.org/officeDocument/2006/relationships/hyperlink" Target="pw:\\SRVPW3.pls.planservi.com.br:Projetos\Documents\C0849%20-%20DER\40_Emissao\03_GRD\0-GRDs_Enviadas%20DER\27&#186;MEDI&#199;&#195;O-26-09-2024%20A%2025-10-24\MR.DER-0822_24-SP%20097-Entrega%20Final-H06\" TargetMode="External"/><Relationship Id="rId1856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509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16" Type="http://schemas.openxmlformats.org/officeDocument/2006/relationships/hyperlink" Target="pw:\\SRVPW3.pls.planservi.com.br:Projetos\Documents\C0849%20-%20DER\40_Emissao\03_GRD\0-GRDs_Enviadas%20DER\26&#186;MEDI&#199;&#195;O-26-08-2024%20A%2025-09-24\MR.DER-0777_24-SP%20097-Entrega%20Final-G14\" TargetMode="External"/><Relationship Id="rId1923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97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2185" Type="http://schemas.openxmlformats.org/officeDocument/2006/relationships/hyperlink" Target="pw:\\SRVPW3.pls.planservi.com.br:Projetos\Documents\C0849%20-%20DER\40_Emissao\03_GRD\0-GRDs_Enviadas%20DER\34&#186;MEDI&#199;&#195;O-26-04-2025%20A%2025-05-25\MR_DER-0993_25\" TargetMode="External"/><Relationship Id="rId2392" Type="http://schemas.openxmlformats.org/officeDocument/2006/relationships/hyperlink" Target="pw:\\SRVPW3.pls.planservi.com.br:Projetos\Documents\C0849%20-%20DER\40_Emissao\03_GRD\0-GRDs_Enviadas%20DER\38&#176;MEDI&#199;&#195;O-26-08-2025%20A%2025-09-25\MR_DER-1231_25\" TargetMode="External"/><Relationship Id="rId157" Type="http://schemas.openxmlformats.org/officeDocument/2006/relationships/hyperlink" Target="pw:\\pw.planservi.com.br:PROJETOS\Documents\C0849%20-%20DER\40_Emissao\03_GRD\0-GRDs_Enviadas%20DER\7&#186;MEDI&#199;&#195;O\MR.DER-0324_23\" TargetMode="External"/><Relationship Id="rId364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2045" Type="http://schemas.openxmlformats.org/officeDocument/2006/relationships/hyperlink" Target="pw:\\SRVPW3.pls.planservi.com.br:Projetos\Documents\C0849%20-%20DER\30_Producao\10-F2&#8211;%20SP%20097%20-%20km%200,00-12,85\03_Terrap\03.00_R031\2024%2005%2017-R031_P01-A-B1.xls" TargetMode="External"/><Relationship Id="rId571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669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876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299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2252" Type="http://schemas.openxmlformats.org/officeDocument/2006/relationships/hyperlink" Target="pw:\\SRVPW3.pls.planservi.com.br:Projetos\Documents\C0849%20-%20DER\40_Emissao\03_GRD\0-GRDs_Enviadas%20DER\35&#186;MEDI&#199;&#195;O-26-05-2025%20A%2025-06-25\MR_DER-1049_25\" TargetMode="External"/><Relationship Id="rId224" Type="http://schemas.openxmlformats.org/officeDocument/2006/relationships/hyperlink" Target="pw:\\pw.planservi.com.br:PROJETOS\Documents\C0849%20-%20DER\40_Emissao\03_GRD\0-GRDs_Enviadas%20DER\15&#186;MEDI&#199;&#195;O-26-09-23%20A%2025-10-23\MR.DER-0456_23\" TargetMode="External"/><Relationship Id="rId431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529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736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1061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159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66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2112" Type="http://schemas.openxmlformats.org/officeDocument/2006/relationships/hyperlink" Target="pw:\\SRVPW3.pls.planservi.com.br:Projetos\Documents\C0849%20-%20DER\40_Emissao\03_GRD\0-GRDs_Enviadas%20DER\29&#186;MEDI&#199;&#195;O-26-11-2024%20A%2025-12-24\MR.DER-0866_24\" TargetMode="External"/><Relationship Id="rId2417" Type="http://schemas.openxmlformats.org/officeDocument/2006/relationships/hyperlink" Target="pw:\\SRVPW3.pls.planservi.com.br:Projetos\Documents\C0849%20-%20DER\40_Emissao\03_GRD\0-GRDs_Enviadas%20DER\39&#176;MEDI&#199;&#195;O-26-09-2025%20A%2025-10-25\MR_DER-1284_25\" TargetMode="External"/><Relationship Id="rId943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019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573" Type="http://schemas.openxmlformats.org/officeDocument/2006/relationships/hyperlink" Target="pw:\\SRVPW3.pls.planservi.com.br:Projetos\Documents\C0849%20-%20DER\40_Emissao\03_GRD\0-GRDs_Enviadas%20DER\27&#186;MEDI&#199;&#195;O-26-09-2024%20A%2025-10-24\MR.DER-0799_24-SP%20097\" TargetMode="External"/><Relationship Id="rId1780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878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72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803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226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33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40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738" Type="http://schemas.openxmlformats.org/officeDocument/2006/relationships/hyperlink" Target="pw:\\SRVPW3.pls.planservi.com.br:Projetos\Documents\C0849%20-%20DER\30_Producao\10-F2&#8211;%20SP%20097%20-%20km%200,00-12,85\17_Desap\17.00_R031\2024.11.01_R-031_Desapropria&#231;&#227;o_B.doc" TargetMode="External"/><Relationship Id="rId1500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945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1805" Type="http://schemas.openxmlformats.org/officeDocument/2006/relationships/hyperlink" Target="pw:\\SRVPW3.pls.planservi.com.br:Projetos\Documents\C0849%20-%20DER\30_Producao\10-F2&#8211;%20SP%20097%20-%20km%200,00-12,85\04_Dren\04.00_R031\2024_09_25_R-031_SUBSTITUI&#199;&#195;O.doc" TargetMode="External"/><Relationship Id="rId179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386" Type="http://schemas.openxmlformats.org/officeDocument/2006/relationships/hyperlink" Target="pw:\\pw.planservi.com.br:PROJETOS\Documents\C0849%20-%20DER\30_Producao\10-F2&#8211;%20SP%20097%20-%20km%200,00-12,85\05_Geot\05.00_R031\2023.10.20_R-031_10_SP-097_G02,%20G12,%20G14.doc" TargetMode="External"/><Relationship Id="rId593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067" Type="http://schemas.openxmlformats.org/officeDocument/2006/relationships/hyperlink" Target="pw:\\SRVPW3.pls.planservi.com.br:Projetos\Documents\C0849%20-%20DER\30_Producao\10-F2&#8211;%20SP%20097%20-%20km%200,00-12,85\03_Terrap\03.00_R031\2024%2004%2023-R-031-Q02%20e%20Q03-A1.xls" TargetMode="External"/><Relationship Id="rId2274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46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53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60" Type="http://schemas.openxmlformats.org/officeDocument/2006/relationships/hyperlink" Target="pw:\\SRVPW3.pls.planservi.com.br:Projetos\Documents\C0849%20-%20DER\40_Emissao\03_GRD\0-GRDs_Enviadas%20DER\21&#186;MEDI&#199;&#195;O-26-03-2024%20A%2025-04-24\MR.DER-0610_24\" TargetMode="External"/><Relationship Id="rId898" Type="http://schemas.openxmlformats.org/officeDocument/2006/relationships/hyperlink" Target="pw:\\SRVPW3.pls.planservi.com.br:Projetos\Documents\C0849%20-%20DER\40_Emissao\03_GRD\0-GRDs_Enviadas%20DER\23&#186;MEDI&#199;&#195;O-26-05-2024%20A%2025-06-24\MR.DER-0695_24\" TargetMode="External"/><Relationship Id="rId1083" Type="http://schemas.openxmlformats.org/officeDocument/2006/relationships/hyperlink" Target="pw:\\SRVPW3.pls.planservi.com.br:Projetos\Documents\C0849%20-%20DER\40_Emissao\03_GRD\0-GRDs_Enviadas%20DER\24&#186;MEDI&#199;&#195;O-26-06-2024%20A%2025-07-24\MR.DER-0717_24\" TargetMode="External"/><Relationship Id="rId1290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2134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41" Type="http://schemas.openxmlformats.org/officeDocument/2006/relationships/hyperlink" Target="pw:\\SRVPW3.pls.planservi.com.br:Projetos\Documents\C0849%20-%20DER\40_Emissao\03_GRD\0-GRDs_Enviadas%20DER\38&#176;MEDI&#199;&#195;O-26-08-2025%20A%2025-09-25\MR_DER-1158_25\" TargetMode="External"/><Relationship Id="rId106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313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758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65" Type="http://schemas.openxmlformats.org/officeDocument/2006/relationships/hyperlink" Target="pw:\\SRVPW3.pls.planservi.com.br:Projetos\Documents\C0849%20-%20DER\40_Emissao\03_GRD\0-GRDs_Enviadas%20DER\23&#186;MEDI&#199;&#195;O-26-05-2024%20A%2025-06-24\MR.DER-0710_24-substituir%20arquivos\" TargetMode="External"/><Relationship Id="rId1150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88" Type="http://schemas.openxmlformats.org/officeDocument/2006/relationships/hyperlink" Target="pw:\\SRVPW3.pls.planservi.com.br:Projetos\Documents\C0849%20-%20DER\40_Emissao\03_GRD\0-GRDs_Enviadas%20DER\26&#186;MEDI&#199;&#195;O-26-08-2024%20A%2025-09-24\MR.DER-0778_24-SP%20097-Entrega%20Final-G15\" TargetMode="External"/><Relationship Id="rId1595" Type="http://schemas.openxmlformats.org/officeDocument/2006/relationships/hyperlink" Target="pw:\\SRVPW3.pls.planservi.com.br:Projetos\Documents\C0849%20-%20DER\40_Emissao\03_GRD\0-GRDs_Enviadas%20DER\27&#186;MEDI&#199;&#195;O-26-09-2024%20A%2025-10-24\MR.DER-0802_24-SP%20097-Entrega%20Final-P05\" TargetMode="External"/><Relationship Id="rId2439" Type="http://schemas.openxmlformats.org/officeDocument/2006/relationships/hyperlink" Target="pw:\\SRVPW3.pls.planservi.com.br:Projetos\Documents\C0849%20-%20DER\40_Emissao\03_GRD\0-GRDs_Enviadas%20DER\39&#176;MEDI&#199;&#195;O-26-09-2025%20A%2025-10-25\MR_DER-1319_25\" TargetMode="External"/><Relationship Id="rId94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520" Type="http://schemas.openxmlformats.org/officeDocument/2006/relationships/hyperlink" Target="pw:\\SRVPW3.pls.planservi.com.br:PW_PROJETOS\Documents\C0849%20-%20DER\40_Emissao\03_GRD\0-GRDs_Enviadas%20DER\18&#186;MEDI&#199;&#195;O-26-12-23%20A%2025-01-24\MR.DER-0520_24\" TargetMode="External"/><Relationship Id="rId618" Type="http://schemas.openxmlformats.org/officeDocument/2006/relationships/hyperlink" Target="pw:\\SRVPW3.pls.planservi.com.br:Projetos\Documents\C0849%20-%20DER\40_Emissao\03_GRD\0-GRDs_Enviadas%20DER\21&#186;MEDI&#199;&#195;O-26-03-2024%20A%2025-04-24\MR.DER-0610_24\" TargetMode="External"/><Relationship Id="rId825" Type="http://schemas.openxmlformats.org/officeDocument/2006/relationships/hyperlink" Target="pw:\\SRVPW3.pls.planservi.com.br:Projetos\Documents\C0849%20-%20DER\40_Emissao\03_GRD\0-GRDs_Enviadas%20DER\22&#186;MEDI&#199;&#195;O-26-04-2024%20A%2025-05-24\MR.DER-0688_24-subsitui&#231;&#227;o%20de%20arquivo%20digital\" TargetMode="External"/><Relationship Id="rId1248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55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1662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2201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1010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108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315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967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1522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21" Type="http://schemas.openxmlformats.org/officeDocument/2006/relationships/hyperlink" Target="pw:\\pw.planservi.com.br:PROJETOS\Documents\C0849%20-%20DER\40_Emissao\03_GRD\0-GRDs_Enviadas%20DER\3&#186;MEDI&#199;&#195;O\MR.DER-0088_22\" TargetMode="External"/><Relationship Id="rId2089" Type="http://schemas.openxmlformats.org/officeDocument/2006/relationships/hyperlink" Target="pw:\\SRVPW3.pls.planservi.com.br:Projetos\Documents\C0849%20-%20DER\30_Producao\10-F2&#8211;%20SP%20097%20-%20km%200,00-12,85\03_Terrap\03.00_R031\2024%2007%2025-R-031-Q03-B1.xls" TargetMode="External"/><Relationship Id="rId2296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68" Type="http://schemas.openxmlformats.org/officeDocument/2006/relationships/hyperlink" Target="pw:\\pw.planservi.com.br:PROJETOS\Documents\C0849%20-%20DER\40_Emissao\03_GRD\0-GRDs_Enviadas%20DER\15&#186;MEDI&#199;&#195;O-26-09-23%20A%2025-10-23\MR.DER-0460_23\" TargetMode="External"/><Relationship Id="rId475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682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156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2363" Type="http://schemas.openxmlformats.org/officeDocument/2006/relationships/hyperlink" Target="pw:\\SRVPW3.pls.planservi.com.br:Projetos\Documents\C0849%20-%20DER\40_Emissao\03_GRD\0-GRDs_Enviadas%20DER\38&#176;MEDI&#199;&#195;O-26-08-2025%20A%2025-09-25\MR_DER-1191_25\" TargetMode="External"/><Relationship Id="rId128" Type="http://schemas.openxmlformats.org/officeDocument/2006/relationships/hyperlink" Target="pw:\\pw.planservi.com.br:PROJETOS\Documents\C0849%20-%20DER\40_Emissao\03_GRD\0-GRDs_Enviadas%20DER\5&#186;MEDI&#199;&#195;O\MR.DER-0226_22\" TargetMode="External"/><Relationship Id="rId335" Type="http://schemas.openxmlformats.org/officeDocument/2006/relationships/hyperlink" Target="pw:\\pw.planservi.com.br:PROJETOS\Documents\C0849%20-%20DER\40_Emissao\03_GRD\0-GRDs_Enviadas%20DER\17&#186;MEDI&#199;&#195;O-26-10-23%20A%2025-12-23\MR.DER-0490_23-Entrega%20Final\" TargetMode="External"/><Relationship Id="rId542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1172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2016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23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30" Type="http://schemas.openxmlformats.org/officeDocument/2006/relationships/hyperlink" Target="pw:\\SRVPW3.pls.planservi.com.br:Projetos\Documents\C0849%20-%20DER\40_Emissao\03_GRD\0-GRDs_Enviadas%20DER\39&#176;MEDI&#199;&#195;O-26-09-2025%20A%2025-10-25\MR_DER-1304_25\" TargetMode="External"/><Relationship Id="rId402" Type="http://schemas.openxmlformats.org/officeDocument/2006/relationships/hyperlink" Target="pw:\\pw.planservi.com.br:PROJETOS\Documents\C0849%20-%20DER\40_Emissao\03_GRD\0-GRDs_Enviadas%20DER\17&#186;MEDI&#199;&#195;O-26-10-23%20A%2025-12-23\MR.DER-0498_23\" TargetMode="External"/><Relationship Id="rId1032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989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1849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92" Type="http://schemas.openxmlformats.org/officeDocument/2006/relationships/hyperlink" Target="pw:\\pw.planservi.com.br:PROJETOS\Documents\C0849%20-%20DER\40_Emissao\03_GRD\0-GRDs_Enviadas%20DER\7&#186;MEDI&#199;&#195;O\MR.DER-0362_23\" TargetMode="External"/><Relationship Id="rId1709" Type="http://schemas.openxmlformats.org/officeDocument/2006/relationships/hyperlink" Target="pw:\\pw.planservi.com.br:PROJETOS\Documents\C0849%20-%20DER\30_Producao\10-F2&#8211;%20SP%20097%20-%20km%200,00-12,85\05_Geot\05.00_R031\2023%2012%2001%20SP097-R-031_Revis&#227;oC1_e_B1_G14.doc" TargetMode="External"/><Relationship Id="rId1916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080" Type="http://schemas.openxmlformats.org/officeDocument/2006/relationships/hyperlink" Target="pw:\\SRVPW3.pls.planservi.com.br:Projetos\Documents\C0849%20-%20DER\30_Producao\10-F2&#8211;%20SP%20097%20-%20km%200,00-12,85\03_Terrap\03.00_R031\2024%2009%2025-R-031-Q02-Q03-B1-C1.xls" TargetMode="External"/><Relationship Id="rId869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1499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729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1359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936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219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566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1773" Type="http://schemas.openxmlformats.org/officeDocument/2006/relationships/hyperlink" Target="pw:\\SRVPW3.pls.planservi.com.br:Projetos\Documents\C0849%20-%20DER\30_Producao\10-F2&#8211;%20SP%20097%20-%20km%200,00-12,85\04_Dren\04.00_R031\2024_04_25_R-031_rEVIS&#195;O.doc" TargetMode="External"/><Relationship Id="rId1980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65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1426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633" Type="http://schemas.openxmlformats.org/officeDocument/2006/relationships/hyperlink" Target="pw:\\SRVPW3.pls.planservi.com.br:Projetos\Documents\C0849%20-%20DER\40_Emissao\03_GRD\0-GRDs_Enviadas%20DER\27&#186;MEDI&#199;&#195;O-26-09-2024%20A%2025-10-24\MR.DER-0821_24-SP%20097-Entrega%20Final-H04\" TargetMode="External"/><Relationship Id="rId1840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700" Type="http://schemas.openxmlformats.org/officeDocument/2006/relationships/hyperlink" Target="pw:\\SRVPW3.pls.planservi.com.br:Projetos\Documents\C0849%20-%20DER\30_Producao\10-F2&#8211;%20SP%20097%20-%20km%200,00-12,85\05_Geot\05.00_R031\2024%2001%2004%20SP097-R-031_Revis&#227;oD_G13.doc" TargetMode="External"/><Relationship Id="rId379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586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93" Type="http://schemas.openxmlformats.org/officeDocument/2006/relationships/hyperlink" Target="pw:\\SRVPW3.pls.planservi.com.br:Projetos\Documents\C0849%20-%20DER\40_Emissao\03_GRD\0-GRDs_Enviadas%20DER\22&#186;MEDI&#199;&#195;O-26-04-2024%20A%2025-05-24\MR.DER-0678_24\" TargetMode="External"/><Relationship Id="rId2267" Type="http://schemas.openxmlformats.org/officeDocument/2006/relationships/hyperlink" Target="pw:\\SRVPW3.pls.planservi.com.br:Projetos\Documents\C0849%20-%20DER\40_Emissao\03_GRD\0-GRDs_Enviadas%20DER\36&#186;MEDI&#199;&#195;O-26-06-2025%20A%2025-07-25\MR_DER-1109_25\" TargetMode="External"/><Relationship Id="rId2474" Type="http://schemas.openxmlformats.org/officeDocument/2006/relationships/hyperlink" Target="pw:\\SRVPW3.pls.planservi.com.br:Projetos\Documents\C0849%20-%20DER\40_Emissao\03_GRD\0-GRDs_Enviadas%20DER\41&#186;MEDI&#199;&#195;O-26-11-2025%20A%2025-12-25\MR_DER-1449_25\" TargetMode="External"/><Relationship Id="rId239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46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53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1076" Type="http://schemas.openxmlformats.org/officeDocument/2006/relationships/hyperlink" Target="pw:\\SRVPW3.pls.planservi.com.br:Projetos\Documents\C0849%20-%20DER\40_Emissao\03_GRD\0-GRDs_Enviadas%20DER\24&#186;MEDI&#199;&#195;O-26-06-2024%20A%2025-07-24\MR.DER-0717_24\" TargetMode="External"/><Relationship Id="rId1283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490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2127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34" Type="http://schemas.openxmlformats.org/officeDocument/2006/relationships/hyperlink" Target="pw:\\SRVPW3.pls.planservi.com.br:Projetos\Documents\C0849%20-%20DER\40_Emissao\03_GRD\0-GRDs_Enviadas%20DER\38&#176;MEDI&#199;&#195;O-26-08-2025%20A%2025-09-25\MR_DER-1158_25\" TargetMode="External"/><Relationship Id="rId306" Type="http://schemas.openxmlformats.org/officeDocument/2006/relationships/hyperlink" Target="pw:\\pw.planservi.com.br:PROJETOS\Documents\C0849%20-%20DER\40_Emissao\03_GRD\0-GRDs_Enviadas%20DER\17&#186;MEDI&#199;&#195;O-26-10-23%20A%2025-12-23\MR.DER-0479_23\" TargetMode="External"/><Relationship Id="rId860" Type="http://schemas.openxmlformats.org/officeDocument/2006/relationships/hyperlink" Target="pw:\\SRVPW3.pls.planservi.com.br:Projetos\Documents\C0849%20-%20DER\40_Emissao\03_GRD\0-GRDs_Enviadas%20DER\23&#186;MEDI&#199;&#195;O-26-05-2024%20A%2025-06-24\MR.DER-0694_24\" TargetMode="External"/><Relationship Id="rId1143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513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720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1350" Type="http://schemas.openxmlformats.org/officeDocument/2006/relationships/hyperlink" Target="pw:\\SRVPW3.pls.planservi.com.br:Projetos\Documents\C0849%20-%20DER\40_Emissao\03_GRD\0-GRDs_Enviadas%20DER\26&#186;MEDI&#199;&#195;O-26-08-2024%20A%2025-09-24\MR.DER-0785_24\" TargetMode="External"/><Relationship Id="rId2401" Type="http://schemas.openxmlformats.org/officeDocument/2006/relationships/hyperlink" Target="pw:\\SRVPW3.pls.planservi.com.br:Projetos\Documents\C0849%20-%20DER\40_Emissao\03_GRD\0-GRDs_Enviadas%20DER\39&#176;MEDI&#199;&#195;O-26-09-2025%20A%2025-10-25\MR_DER-1275_25\" TargetMode="External"/><Relationship Id="rId1003" Type="http://schemas.openxmlformats.org/officeDocument/2006/relationships/hyperlink" Target="pw:\\SRVPW3.pls.planservi.com.br:Projetos\Documents\C0849%20-%20DER\40_Emissao\03_GRD\0-GRDs_Enviadas%20DER\24&#186;MEDI&#199;&#195;O-26-06-2024%20A%2025-07-24\MR.DER-0713_24\" TargetMode="External"/><Relationship Id="rId1210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2191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163" Type="http://schemas.openxmlformats.org/officeDocument/2006/relationships/hyperlink" Target="pw:\\pw.planservi.com.br:PROJETOS\Documents\C0849%20-%20DER\40_Emissao\03_GRD\0-GRDs_Enviadas%20DER\7&#186;MEDI&#199;&#195;O\MR.DER-0331_23\" TargetMode="External"/><Relationship Id="rId370" Type="http://schemas.openxmlformats.org/officeDocument/2006/relationships/hyperlink" Target="pw:\\pw.planservi.com.br:PROJETOS\Documents\C0849%20-%20DER\30_Producao\10-F2&#8211;%20SP%20097%20-%20km%200,00-12,85\05_Geot\05.00_R031\2023.12.08_R-031_10_SP-097_G02,%20G12.doc" TargetMode="External"/><Relationship Id="rId2051" Type="http://schemas.openxmlformats.org/officeDocument/2006/relationships/hyperlink" Target="pw:\\SRVPW3.pls.planservi.com.br:Projetos\Documents\C0849%20-%20DER\30_Producao\10-F2&#8211;%20SP%20097%20-%20km%200,00-12,85\03_Terrap\03.00_R031\2024%2005%2017-R031_P01-A-B1.xls" TargetMode="External"/><Relationship Id="rId230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1677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84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907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537" Type="http://schemas.openxmlformats.org/officeDocument/2006/relationships/hyperlink" Target="pw:\\SRVPW3.pls.planservi.com.br:Projetos\Documents\C0849%20-%20DER\40_Emissao\03_GRD\0-GRDs_Enviadas%20DER\27&#186;MEDI&#199;&#195;O-26-09-2024%20A%2025-10-24\MR.DER-0789_24-SP%20097\" TargetMode="External"/><Relationship Id="rId1744" Type="http://schemas.openxmlformats.org/officeDocument/2006/relationships/hyperlink" Target="pw:\\SRVPW3.pls.planservi.com.br:Projetos\Documents\C0849%20-%20DER\30_Producao\10-F2&#8211;%20SP%20097%20-%20km%200,00-12,85\06_Pavi\06.00_R031\2024%2025%2006%20SP097-R-031_Revis&#227;o_MC-P09.doc" TargetMode="External"/><Relationship Id="rId1951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36" Type="http://schemas.openxmlformats.org/officeDocument/2006/relationships/hyperlink" Target="pw:\\pw.planservi.com.br:PROJETOS\Documents\C0849%20-%20DER\30_Producao\10-F2&#8211;%20SP%20097%20-%20km%200,00-12,85\05_Geot\05.00_R031\2022%2010%2025-R-031_Relat&#243;rio%20e%20Programa&#231;&#227;o%20de%20Sondagem.doc" TargetMode="External"/><Relationship Id="rId1604" Type="http://schemas.openxmlformats.org/officeDocument/2006/relationships/hyperlink" Target="pw:\\SRVPW3.pls.planservi.com.br:Projetos\Documents\C0849%20-%20DER\40_Emissao\03_GRD\0-GRDs_Enviadas%20DER\27&#186;MEDI&#199;&#195;O-26-09-2024%20A%2025-10-24\MR.DER-0804_24-SP%20097-Entrega%20Final-Q03\" TargetMode="External"/><Relationship Id="rId1811" Type="http://schemas.openxmlformats.org/officeDocument/2006/relationships/hyperlink" Target="pw:\\SRVPW3.pls.planservi.com.br:Projetos\Documents\C0849%20-%20DER\30_Producao\10-F2&#8211;%20SP%20097%20-%20km%200,00-12,85\02_Geom\02.00_R031\2022%2012%2015-R031_F07-A1.xls" TargetMode="External"/><Relationship Id="rId697" Type="http://schemas.openxmlformats.org/officeDocument/2006/relationships/hyperlink" Target="pw:\\SRVPW3.pls.planservi.com.br:Projetos\Documents\C0849%20-%20DER\40_Emissao\03_GRD\0-GRDs_Enviadas%20DER\21&#186;MEDI&#199;&#195;O-26-03-2024%20A%2025-04-24\MR.DER-0645_24\" TargetMode="External"/><Relationship Id="rId2378" Type="http://schemas.openxmlformats.org/officeDocument/2006/relationships/hyperlink" Target="pw:\\SRVPW3.pls.planservi.com.br:Projetos\Documents\C0849%20-%20DER\40_Emissao\03_GRD\0-GRDs_Enviadas%20DER\38&#176;MEDI&#199;&#195;O-26-08-2025%20A%2025-09-25\MR_DER-1218_25\" TargetMode="External"/><Relationship Id="rId1187" Type="http://schemas.openxmlformats.org/officeDocument/2006/relationships/hyperlink" Target="pw:\\SRVPW3.pls.planservi.com.br:Projetos\Documents\C0849%20-%20DER\40_Emissao\03_GRD\0-GRDs_Enviadas%20DER\26&#186;MEDI&#199;&#195;O-26-08-2024%20A%2025-09-24\MR.DER-0745_24\" TargetMode="External"/><Relationship Id="rId557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64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71" Type="http://schemas.openxmlformats.org/officeDocument/2006/relationships/hyperlink" Target="pw:\\SRVPW3.pls.planservi.com.br:Projetos\Documents\C0849%20-%20DER\40_Emissao\03_GRD\0-GRDs_Enviadas%20DER\23&#186;MEDI&#199;&#195;O-26-05-2024%20A%2025-06-24\MR.DER-0710_24-substituir%20arquivos\" TargetMode="External"/><Relationship Id="rId1394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2238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45" Type="http://schemas.openxmlformats.org/officeDocument/2006/relationships/hyperlink" Target="pw:\\SRVPW3.pls.planservi.com.br:Projetos\Documents\C0849%20-%20DER\40_Emissao\03_GRD\0-GRDs_Enviadas%20DER\40&#186;MEDI&#199;&#195;O-26-10-2025%20A%2025-11-25\MR_DER-1329_25\" TargetMode="External"/><Relationship Id="rId417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24" Type="http://schemas.openxmlformats.org/officeDocument/2006/relationships/hyperlink" Target="pw:\\SRVPW3.pls.planservi.com.br:Projetos\Documents\C0849%20-%20DER\40_Emissao\03_GRD\0-GRDs_Enviadas%20DER\21&#186;MEDI&#199;&#195;O-26-03-2024%20A%2025-04-24\MR.DER-0619_24\" TargetMode="External"/><Relationship Id="rId831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047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54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1461" Type="http://schemas.openxmlformats.org/officeDocument/2006/relationships/hyperlink" Target="pw:\\SRVPW3.pls.planservi.com.br:Projetos\Documents\C0849%20-%20DER\40_Emissao\03_GRD\0-GRDs_Enviadas%20DER\26&#186;MEDI&#199;&#195;O-26-08-2024%20A%2025-09-24\MR.DER-0759_24\" TargetMode="External"/><Relationship Id="rId2305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1114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1321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2095" Type="http://schemas.openxmlformats.org/officeDocument/2006/relationships/hyperlink" Target="pw:\\SRVPW3.pls.planservi.com.br:Projetos\Documents\C0849%20-%20DER\30_Producao\10-F2&#8211;%20SP%20097%20-%20km%200,00-12,85\03_Terrap\03.00_R031\2024%2006%2028-R031-Q04-Q05-A3.xls" TargetMode="External"/><Relationship Id="rId274" Type="http://schemas.openxmlformats.org/officeDocument/2006/relationships/hyperlink" Target="pw:\\pw.planservi.com.br:PROJETOS\Documents\C0849%20-%20DER\30_Producao\10-F2&#8211;%20SP%20097%20-%20km%200,00-12,85\05_Geot\05.00_R031\2023.10.20_R-031_10_SP-097_G02,%20G12,%20G14.doc" TargetMode="External"/><Relationship Id="rId481" Type="http://schemas.openxmlformats.org/officeDocument/2006/relationships/hyperlink" Target="pw:\\SRVPW3.pls.planservi.com.br:PW_PROJETOS\Documents\C0849%20-%20DER\40_Emissao\03_GRD\0-GRDs_Enviadas%20DER\19&#186;MEDI&#199;&#195;O-26-01-24%20A%2025-02-24\MR.DER-0537_24\" TargetMode="External"/><Relationship Id="rId2162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134" Type="http://schemas.openxmlformats.org/officeDocument/2006/relationships/hyperlink" Target="pw:\\pw.planservi.com.br:PROJETOS\Documents\C0849%20-%20DER\40_Emissao\03_GRD\0-GRDs_Enviadas%20DER\5&#186;MEDI&#199;&#195;O\MR.DER-0230_22\" TargetMode="External"/><Relationship Id="rId341" Type="http://schemas.openxmlformats.org/officeDocument/2006/relationships/hyperlink" Target="pw:\\pw.planservi.com.br:PROJETOS\Documents\C0849%20-%20DER\30_Producao\10-F2&#8211;%20SP%20097%20-%20km%200,00-12,85\06_Pavi\06.00_R031\2023%2012%2001%20SP097-R-031_Revis&#227;oA2-P02_P05_P07.doc" TargetMode="External"/><Relationship Id="rId2022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01" Type="http://schemas.openxmlformats.org/officeDocument/2006/relationships/hyperlink" Target="pw:\\pw.planservi.com.br:PROJETOS\Documents\C0849%20-%20DER\30_Producao\10-F2&#8211;%20SP%20097%20-%20km%200,00-12,85\06_Pavi\06.00_R031\2023%2002%2017-R-031_Revis&#227;oB1_P09.doc" TargetMode="External"/><Relationship Id="rId1788" Type="http://schemas.openxmlformats.org/officeDocument/2006/relationships/hyperlink" Target="pw:\\SRVPW3.pls.planservi.com.br:Projetos\Documents\C0849%20-%20DER\30_Producao\10-F2&#8211;%20SP%20097%20-%20km%200,00-12,85\04_Dren\04.00_R031\2024_06_03_R-031_REVIS&#195;O.doc" TargetMode="External"/><Relationship Id="rId1995" Type="http://schemas.openxmlformats.org/officeDocument/2006/relationships/hyperlink" Target="pw:\\SRVPW3.pls.planservi.com.br:Projetos\Documents\C0849%20-%20DER\30_Producao\10-F2&#8211;%20SP%20097%20-%20km%200,00-12,85\02_Geom\02.00_R031\2024%2006%2025-R031_F02-F07-A-B.xls" TargetMode="External"/><Relationship Id="rId1648" Type="http://schemas.openxmlformats.org/officeDocument/2006/relationships/hyperlink" Target="pw:\\SRVPW3.pls.planservi.com.br:Projetos\Documents\C0849%20-%20DER\40_Emissao\03_GRD\0-GRDs_Enviadas%20DER\27&#186;MEDI&#199;&#195;O-26-09-2024%20A%2025-10-24\MR.DER-0822_24-SP%20097-Entrega%20Final-H06\" TargetMode="External"/><Relationship Id="rId1508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855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715" Type="http://schemas.openxmlformats.org/officeDocument/2006/relationships/hyperlink" Target="pw:\\SRVPW3.pls.planservi.com.br:Projetos\Documents\C0849%20-%20DER\40_Emissao\03_GRD\0-GRDs_Enviadas%20DER\26&#186;MEDI&#199;&#195;O-26-08-2024%20A%2025-09-24\MR.DER-0777_24-SP%20097-Entrega%20Final-G14\" TargetMode="External"/><Relationship Id="rId1922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668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875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1298" Type="http://schemas.openxmlformats.org/officeDocument/2006/relationships/hyperlink" Target="pw:\\SRVPW3.pls.planservi.com.br:Projetos\Documents\C0849%20-%20DER\40_Emissao\03_GRD\0-GRDs_Enviadas%20DER\26&#186;MEDI&#199;&#195;O-26-08-2024%20A%2025-09-24\MR.DER-0757_24-Substituir%20Arquivos%20Digitais\" TargetMode="External"/><Relationship Id="rId2349" Type="http://schemas.openxmlformats.org/officeDocument/2006/relationships/hyperlink" Target="pw:\\SRVPW3.pls.planservi.com.br:Projetos\Documents\C0849%20-%20DER\40_Emissao\03_GRD\0-GRDs_Enviadas%20DER\38&#176;MEDI&#199;&#195;O-26-08-2025%20A%2025-09-25\MR_DER-1180_25\" TargetMode="External"/><Relationship Id="rId528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735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942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158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65" Type="http://schemas.openxmlformats.org/officeDocument/2006/relationships/hyperlink" Target="pw:\\SRVPW3.pls.planservi.com.br:Projetos\Documents\C0849%20-%20DER\40_Emissao\03_GRD\0-GRDs_Enviadas%20DER\26&#186;MEDI&#199;&#195;O-26-08-2024%20A%2025-09-24\MR.DER-0783_24-SP%20097-Entrega%20Final-L07\" TargetMode="External"/><Relationship Id="rId1572" Type="http://schemas.openxmlformats.org/officeDocument/2006/relationships/hyperlink" Target="pw:\\SRVPW3.pls.planservi.com.br:Projetos\Documents\C0849%20-%20DER\40_Emissao\03_GRD\0-GRDs_Enviadas%20DER\27&#186;MEDI&#199;&#195;O-26-09-2024%20A%2025-10-24\MR.DER-0799_24-SP%20097\" TargetMode="External"/><Relationship Id="rId2209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2416" Type="http://schemas.openxmlformats.org/officeDocument/2006/relationships/hyperlink" Target="pw:\\SRVPW3.pls.planservi.com.br:Projetos\Documents\C0849%20-%20DER\40_Emissao\03_GRD\0-GRDs_Enviadas%20DER\39&#176;MEDI&#199;&#195;O-26-09-2025%20A%2025-10-25\MR_DER-1284_25\" TargetMode="External"/><Relationship Id="rId1018" Type="http://schemas.openxmlformats.org/officeDocument/2006/relationships/hyperlink" Target="pw:\\SRVPW3.pls.planservi.com.br:Projetos\Documents\C0849%20-%20DER\40_Emissao\03_GRD\0-GRDs_Enviadas%20DER\24&#186;MEDI&#199;&#195;O-26-06-2024%20A%2025-07-24\MR.DER-0714_24\" TargetMode="External"/><Relationship Id="rId1225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432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71" Type="http://schemas.openxmlformats.org/officeDocument/2006/relationships/hyperlink" Target="pw:\\pw.planservi.com.br:PROJETOS\Documents\C0849%20-%20DER\40_Emissao\03_GRD\0-GRDs_Enviadas%20DER\4&#186;MEDI&#199;&#195;O\MR.DER-0163_22\" TargetMode="External"/><Relationship Id="rId802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78" Type="http://schemas.openxmlformats.org/officeDocument/2006/relationships/hyperlink" Target="pw:\\pw.planservi.com.br:PROJETOS\Documents\C0849%20-%20DER\40_Emissao\03_GRD\0-GRDs_Enviadas%20DER\7&#186;MEDI&#199;&#195;O\MR.DER-0341_23\" TargetMode="External"/><Relationship Id="rId385" Type="http://schemas.openxmlformats.org/officeDocument/2006/relationships/hyperlink" Target="pw:\\pw.planservi.com.br:PROJETOS\Documents\C0849%20-%20DER\30_Producao\10-F2&#8211;%20SP%20097%20-%20km%200,00-12,85\05_Geot\05.00_R031\2023.10.20_R-031_10_SP-097_G02,%20G12,%20G14.doc" TargetMode="External"/><Relationship Id="rId592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2066" Type="http://schemas.openxmlformats.org/officeDocument/2006/relationships/hyperlink" Target="pw:\\SRVPW3.pls.planservi.com.br:Projetos\Documents\C0849%20-%20DER\30_Producao\10-F2&#8211;%20SP%20097%20-%20km%200,00-12,85\03_Terrap\03.00_R031\2024%2004%2023-R-031-Q02%20e%20Q03-A1.xls" TargetMode="External"/><Relationship Id="rId2273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2480" Type="http://schemas.openxmlformats.org/officeDocument/2006/relationships/printerSettings" Target="../printerSettings/printerSettings1.bin"/><Relationship Id="rId245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452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1082" Type="http://schemas.openxmlformats.org/officeDocument/2006/relationships/hyperlink" Target="pw:\\SRVPW3.pls.planservi.com.br:Projetos\Documents\C0849%20-%20DER\40_Emissao\03_GRD\0-GRDs_Enviadas%20DER\24&#186;MEDI&#199;&#195;O-26-06-2024%20A%2025-07-24\MR.DER-0717_24\" TargetMode="External"/><Relationship Id="rId2133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40" Type="http://schemas.openxmlformats.org/officeDocument/2006/relationships/hyperlink" Target="pw:\\SRVPW3.pls.planservi.com.br:Projetos\Documents\C0849%20-%20DER\40_Emissao\03_GRD\0-GRDs_Enviadas%20DER\38&#176;MEDI&#199;&#195;O-26-08-2025%20A%2025-09-25\MR_DER-1158_25\" TargetMode="External"/><Relationship Id="rId105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312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2200" Type="http://schemas.openxmlformats.org/officeDocument/2006/relationships/hyperlink" Target="pw:\\SRVPW3.pls.planservi.com.br:Projetos\Documents\C0849%20-%20DER\40_Emissao\03_GRD\0-GRDs_Enviadas%20DER\34&#186;MEDI&#199;&#195;O-26-04-2025%20A%2025-05-25\MR_DER-1003_25\" TargetMode="External"/><Relationship Id="rId1899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1759" Type="http://schemas.openxmlformats.org/officeDocument/2006/relationships/hyperlink" Target="pw:\\SRVPW3.pls.planservi.com.br:Projetos\Documents\C0849%20-%20DER\30_Producao\10-F2&#8211;%20SP%20097%20-%20km%200,00-12,85\06_Pavi\06.00_R031\2024%2018%2004%20SP097-R-031_Revis&#227;oA3_MC-P09.doc" TargetMode="External"/><Relationship Id="rId1966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1619" Type="http://schemas.openxmlformats.org/officeDocument/2006/relationships/hyperlink" Target="pw:\\SRVPW3.pls.planservi.com.br:Projetos\Documents\C0849%20-%20DER\40_Emissao\03_GRD\0-GRDs_Enviadas%20DER\27&#186;MEDI&#199;&#195;O-26-09-2024%20A%2025-10-24\MR.DER-0816_24-SP%20097-Entrega%20Final-P01\" TargetMode="External"/><Relationship Id="rId1826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779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986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639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1269" Type="http://schemas.openxmlformats.org/officeDocument/2006/relationships/hyperlink" Target="pw:\\SRVPW3.pls.planservi.com.br:Projetos\Documents\C0849%20-%20DER\40_Emissao\03_GRD\0-GRDs_Enviadas%20DER\26&#186;MEDI&#199;&#195;O-26-08-2024%20A%2025-09-24\MR.DER-0753_24\" TargetMode="External"/><Relationship Id="rId1476" Type="http://schemas.openxmlformats.org/officeDocument/2006/relationships/hyperlink" Target="pw:\\SRVPW3.pls.planservi.com.br:Projetos\Documents\C0849%20-%20DER\40_Emissao\03_GRD\0-GRDs_Enviadas%20DER\26&#186;MEDI&#199;&#195;O-26-08-2024%20A%2025-09-24\MR.DER-0768_24-SP%20097-Entrega%20Final-C09\" TargetMode="External"/><Relationship Id="rId846" Type="http://schemas.openxmlformats.org/officeDocument/2006/relationships/hyperlink" Target="pw:\\SRVPW3.pls.planservi.com.br:Projetos\Documents\C0849%20-%20DER\40_Emissao\03_GRD\0-GRDs_Enviadas%20DER\22&#186;MEDI&#199;&#195;O-26-04-2024%20A%2025-05-24\MR.DER-0689_24\" TargetMode="External"/><Relationship Id="rId1129" Type="http://schemas.openxmlformats.org/officeDocument/2006/relationships/hyperlink" Target="pw:\\SRVPW3.pls.planservi.com.br:Projetos\Documents\C0849%20-%20DER\40_Emissao\03_GRD\0-GRDs_Enviadas%20DER\24&#186;MEDI&#199;&#195;O-26-06-2024%20A%2025-07-24\MR.DER-0715_24\" TargetMode="External"/><Relationship Id="rId1683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90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Relationship Id="rId706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913" Type="http://schemas.openxmlformats.org/officeDocument/2006/relationships/hyperlink" Target="pw:\\SRVPW3.pls.planservi.com.br:Projetos\Documents\C0849%20-%20DER\40_Emissao\03_GRD\0-GRDs_Enviadas%20DER\23&#186;MEDI&#199;&#195;O-26-05-2024%20A%2025-06-24\MR.DER-0698_24\" TargetMode="External"/><Relationship Id="rId1336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543" Type="http://schemas.openxmlformats.org/officeDocument/2006/relationships/hyperlink" Target="pw:\\SRVPW3.pls.planservi.com.br:Projetos\Documents\C0849%20-%20DER\40_Emissao\03_GRD\0-GRDs_Enviadas%20DER\27&#186;MEDI&#199;&#195;O-26-09-2024%20A%2025-10-24\MR.DER-0792_24-SP%20097\" TargetMode="External"/><Relationship Id="rId1750" Type="http://schemas.openxmlformats.org/officeDocument/2006/relationships/hyperlink" Target="pw:\\SRVPW3.pls.planservi.com.br:Projetos\Documents\C0849%20-%20DER\30_Producao\10-F2&#8211;%20SP%20097%20-%20km%200,00-12,85\06_Pavi\06.00_R031\2024%2024%2005%20SP097-R-031_Revis&#227;oA4_MCC-P09.doc" TargetMode="External"/><Relationship Id="rId42" Type="http://schemas.openxmlformats.org/officeDocument/2006/relationships/hyperlink" Target="pw:\\pw.planservi.com.br:PROJETOS\Documents\C0849%20-%20DER\40_Emissao\03_GRD\0-GRDs_Enviadas%20DER\4&#186;MEDI&#199;&#195;O\MR.DER-0134_22\" TargetMode="External"/><Relationship Id="rId1403" Type="http://schemas.openxmlformats.org/officeDocument/2006/relationships/hyperlink" Target="pw:\\SRVPW3.pls.planservi.com.br:Projetos\Documents\C0849%20-%20DER\40_Emissao\03_GRD\0-GRDs_Enviadas%20DER\26&#186;MEDI&#199;&#195;O-26-08-2024%20A%2025-09-24\MR.DER-0775_24-SP%20097-Entrega%20Final-G12\" TargetMode="External"/><Relationship Id="rId1610" Type="http://schemas.openxmlformats.org/officeDocument/2006/relationships/hyperlink" Target="pw:\\SRVPW3.pls.planservi.com.br:Projetos\Documents\C0849%20-%20DER\40_Emissao\03_GRD\0-GRDs_Enviadas%20DER\27&#186;MEDI&#199;&#195;O-26-09-2024%20A%2025-10-24\MR.DER-0803_24-SP%20097-Entrega%20Final-Q02\" TargetMode="External"/><Relationship Id="rId289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496" Type="http://schemas.openxmlformats.org/officeDocument/2006/relationships/hyperlink" Target="pw:\\SRVPW3.pls.planservi.com.br:PW_PROJETOS\Documents\C0849%20-%20DER\40_Emissao\03_GRD\0-GRDs_Enviadas%20DER\19&#186;MEDI&#199;&#195;O-26-01-24%20A%2025-02-24\MR.DER-0544_24\" TargetMode="External"/><Relationship Id="rId2177" Type="http://schemas.openxmlformats.org/officeDocument/2006/relationships/hyperlink" Target="pw:\\SRVPW3.pls.planservi.com.br:Projetos\Documents\C0849%20-%20DER\40_Emissao\03_GRD\0-GRDs_Enviadas%20DER\33&#186;MEDI&#199;&#195;O-26-03-2025%20A%2025-04-25\MR.DER-0955_25\" TargetMode="External"/><Relationship Id="rId2384" Type="http://schemas.openxmlformats.org/officeDocument/2006/relationships/hyperlink" Target="pw:\\SRVPW3.pls.planservi.com.br:Projetos\Documents\C0849%20-%20DER\40_Emissao\03_GRD\0-GRDs_Enviadas%20DER\38&#176;MEDI&#199;&#195;O-26-08-2025%20A%2025-09-25\MR_DER-1218_25\" TargetMode="External"/><Relationship Id="rId149" Type="http://schemas.openxmlformats.org/officeDocument/2006/relationships/hyperlink" Target="pw:\\pw.planservi.com.br:PROJETOS\Documents\C0849%20-%20DER\30_Producao\10-F2&#8211;%20SP%20097%20-%20km%200,00-12,85\05_Geot\05.00_R031\2022%2012%2021-R-031_Revis&#227;oB1_G14.doc" TargetMode="External"/><Relationship Id="rId356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563" Type="http://schemas.openxmlformats.org/officeDocument/2006/relationships/hyperlink" Target="pw:\\SRVPW3.pls.planservi.com.br:Projetos\Documents\C0849%20-%20DER\40_Emissao\03_GRD\0-GRDs_Enviadas%20DER\20&#186;MEDI&#199;&#195;O-26-02-2024%20A%2025-03-24\MR.DER-0561_24\" TargetMode="External"/><Relationship Id="rId770" Type="http://schemas.openxmlformats.org/officeDocument/2006/relationships/hyperlink" Target="pw:\\SRVPW3.pls.planservi.com.br:Projetos\Documents\C0849%20-%20DER\40_Emissao\03_GRD\0-GRDs_Enviadas%20DER\22&#186;MEDI&#199;&#195;O-26-04-2024%20A%2025-05-24\MR.DER-0667_24\" TargetMode="External"/><Relationship Id="rId1193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2037" Type="http://schemas.openxmlformats.org/officeDocument/2006/relationships/hyperlink" Target="pw:\\SRVPW3.pls.planservi.com.br:Projetos\Documents\C0849%20-%20DER\30_Producao\10-F2&#8211;%20SP%20097%20-%20km%200,00-12,85\03_Terrap\03.00_R031\2024%2001%2024-R031_P01-A1.xls" TargetMode="External"/><Relationship Id="rId2244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51" Type="http://schemas.openxmlformats.org/officeDocument/2006/relationships/hyperlink" Target="pw:\\SRVPW3.pls.planservi.com.br:Projetos\Documents\C0849%20-%20DER\40_Emissao\03_GRD\0-GRDs_Enviadas%20DER\40&#186;MEDI&#199;&#195;O-26-10-2025%20A%2025-11-25\MR_DER-1332_25\" TargetMode="External"/><Relationship Id="rId216" Type="http://schemas.openxmlformats.org/officeDocument/2006/relationships/hyperlink" Target="pw:\\pw.planservi.com.br:PROJETOS\Documents\C0849%20-%20DER\40_Emissao\03_GRD\0-GRDs_Enviadas%20DER\15&#186;MEDI&#199;&#195;O-26-09-23%20A%2025-10-23\MR.DER-0456_23\" TargetMode="External"/><Relationship Id="rId423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1053" Type="http://schemas.openxmlformats.org/officeDocument/2006/relationships/hyperlink" Target="pw:\\SRVPW3.pls.planservi.com.br:Projetos\Documents\C0849%20-%20DER\40_Emissao\03_GRD\0-GRDs_Enviadas%20DER\24&#186;MEDI&#199;&#195;O-26-06-2024%20A%2025-07-24\MR.DER-0720_24\" TargetMode="External"/><Relationship Id="rId1260" Type="http://schemas.openxmlformats.org/officeDocument/2006/relationships/hyperlink" Target="pw:\\SRVPW3.pls.planservi.com.br:Projetos\Documents\C0849%20-%20DER\40_Emissao\03_GRD\0-GRDs_Enviadas%20DER\26&#186;MEDI&#199;&#195;O-26-08-2024%20A%2025-09-24\MR.DER-0750_24\" TargetMode="External"/><Relationship Id="rId2104" Type="http://schemas.openxmlformats.org/officeDocument/2006/relationships/hyperlink" Target="pw:\\SRVPW3.pls.planservi.com.br:Projetos\Documents\C0849%20-%20DER\30_Producao\10-F2&#8211;%20SP%20097%20-%20km%200,00-12,85\03_Terrap\03.00_R031\2024%2005%2022_R-031_10_SP-097_Q07.doc" TargetMode="External"/><Relationship Id="rId630" Type="http://schemas.openxmlformats.org/officeDocument/2006/relationships/hyperlink" Target="pw:\\SRVPW3.pls.planservi.com.br:Projetos\Documents\C0849%20-%20DER\40_Emissao\03_GRD\0-GRDs_Enviadas%20DER\21&#186;MEDI&#199;&#195;O-26-03-2024%20A%2025-04-24\MR.DER-0621_24\" TargetMode="External"/><Relationship Id="rId2311" Type="http://schemas.openxmlformats.org/officeDocument/2006/relationships/hyperlink" Target="pw:\\SRVPW3.pls.planservi.com.br:Projetos\Documents\C0849%20-%20DER\40_Emissao\03_GRD\0-GRDs_Enviadas%20DER\37&#186;MEDI&#199;&#195;O-26-07-2025%20A%2025-08-25\MR_DER-1125_25\" TargetMode="External"/><Relationship Id="rId1120" Type="http://schemas.openxmlformats.org/officeDocument/2006/relationships/hyperlink" Target="pw:\\SRVPW3.pls.planservi.com.br:Projetos\Documents\C0849%20-%20DER\40_Emissao\03_GRD\0-GRDs_Enviadas%20DER\24&#186;MEDI&#199;&#195;O-26-06-2024%20A%2025-07-24\MR.DER-0715_24\" TargetMode="External"/><Relationship Id="rId1937" Type="http://schemas.openxmlformats.org/officeDocument/2006/relationships/hyperlink" Target="pw:\\SRVPW3.pls.planservi.com.br:Projetos\Documents\C0849%20-%20DER\30_Producao\10-F2&#8211;%20SP%20097%20-%20km%200,00-12,85\02_Geom\02.00_R031\2024%2005%2010-R031_F02-F03-F07-F09-A1-A-B1.xls" TargetMode="External"/><Relationship Id="rId280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140" Type="http://schemas.openxmlformats.org/officeDocument/2006/relationships/hyperlink" Target="pw:\\pw.planservi.com.br:PROJETOS\Documents\C0849%20-%20DER\40_Emissao\03_GRD\0-GRDs_Enviadas%20DER\5&#186;MEDI&#199;&#195;O\MR.DER-0230_22\" TargetMode="External"/><Relationship Id="rId6" Type="http://schemas.openxmlformats.org/officeDocument/2006/relationships/hyperlink" Target="pw:\\pw.planservi.com.br:PROJETOS\Documents\C0849%20-%20DER\30_Producao\10-F2&#8211;%20SP%20097%20-%20km%200,00-12,85\06_Pavi\06.00_R031\2022%2008%2025-R-031_Emiss&#227;o%20Inicial-Relat&#243;rio.doc" TargetMode="External"/><Relationship Id="rId957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587" Type="http://schemas.openxmlformats.org/officeDocument/2006/relationships/hyperlink" Target="pw:\\SRVPW3.pls.planservi.com.br:Projetos\Documents\C0849%20-%20DER\40_Emissao\03_GRD\0-GRDs_Enviadas%20DER\27&#186;MEDI&#199;&#195;O-26-09-2024%20A%2025-10-24\MR.DER-0801_24-SP%20097-Entrega%20Final-P02\" TargetMode="External"/><Relationship Id="rId1794" Type="http://schemas.openxmlformats.org/officeDocument/2006/relationships/hyperlink" Target="pw:\\SRVPW3.pls.planservi.com.br:Projetos\Documents\C0849%20-%20DER\30_Producao\10-F2&#8211;%20SP%20097%20-%20km%200,00-12,85\04_Dren\04.00_R031\2024_09_17_R-031_REVIS&#195;O.doc" TargetMode="External"/><Relationship Id="rId86" Type="http://schemas.openxmlformats.org/officeDocument/2006/relationships/hyperlink" Target="pw:\\pw.planservi.com.br:PROJETOS\Documents\C0849%20-%20DER\40_Emissao\03_GRD\0-GRDs_Enviadas%20DER\5&#186;MEDI&#199;&#195;O\MR.DER-0201_22\" TargetMode="External"/><Relationship Id="rId817" Type="http://schemas.openxmlformats.org/officeDocument/2006/relationships/hyperlink" Target="pw:\\SRVPW3.pls.planservi.com.br:Projetos\Documents\C0849%20-%20DER\40_Emissao\03_GRD\0-GRDs_Enviadas%20DER\22&#186;MEDI&#199;&#195;O-26-04-2024%20A%2025-05-24\MR.DER-0687_24\" TargetMode="External"/><Relationship Id="rId1447" Type="http://schemas.openxmlformats.org/officeDocument/2006/relationships/hyperlink" Target="pw:\\SRVPW3.pls.planservi.com.br:Projetos\Documents\C0849%20-%20DER\40_Emissao\03_GRD\0-GRDs_Enviadas%20DER\26&#186;MEDI&#199;&#195;O-26-08-2024%20A%2025-09-24\MR.DER-0770_24-SP%20097-Entrega%20Final-F03\" TargetMode="External"/><Relationship Id="rId1654" Type="http://schemas.openxmlformats.org/officeDocument/2006/relationships/hyperlink" Target="pw:\\SRVPW3.pls.planservi.com.br:Projetos\Documents\C0849%20-%20DER\40_Emissao\03_GRD\0-GRDs_Enviadas%20DER\27&#186;MEDI&#199;&#195;O-26-09-2024%20A%2025-10-24\MR.DER-0823_24-SP%20097-Entrega%20Final-H07\" TargetMode="External"/><Relationship Id="rId1861" Type="http://schemas.openxmlformats.org/officeDocument/2006/relationships/hyperlink" Target="pw:\\SRVPW3.pls.planservi.com.br:Projetos\Documents\C0849%20-%20DER\30_Producao\10-F2&#8211;%20SP%20097%20-%20km%200,00-12,85\02_Geom\02.00_R031\2024%2001%2018-R031_F02-F03-F07-F09-A1-A2-A3-A.xls" TargetMode="External"/><Relationship Id="rId1307" Type="http://schemas.openxmlformats.org/officeDocument/2006/relationships/hyperlink" Target="pw:\\SRVPW3.pls.planservi.com.br:Projetos\Documents\C0849%20-%20DER\40_Emissao\03_GRD\0-GRDs_Enviadas%20DER\26&#186;MEDI&#199;&#195;O-26-08-2024%20A%2025-09-24\MR.DER-0787_24\" TargetMode="External"/><Relationship Id="rId1514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1721" Type="http://schemas.openxmlformats.org/officeDocument/2006/relationships/hyperlink" Target="pw:\\SRVPW3.pls.planservi.com.br:Projetos\Documents\C0849%20-%20DER\40_Emissao\03_GRD\0-GRDs_Enviadas%20DER\26&#186;MEDI&#199;&#195;O-26-08-2024%20A%2025-09-24\MR.DER-0777_24-SP%20097-Entrega%20Final-G14\" TargetMode="External"/><Relationship Id="rId13" Type="http://schemas.openxmlformats.org/officeDocument/2006/relationships/hyperlink" Target="pw:\\pw.planservi.com.br:PROJETOS\Documents\C0849%20-%20DER\40_Emissao\03_GRD\0-GRDs_Enviadas%20DER\3&#186;MEDI&#199;&#195;O\MR.DER-0084_22\" TargetMode="External"/><Relationship Id="rId2288" Type="http://schemas.openxmlformats.org/officeDocument/2006/relationships/hyperlink" Target="pw:\\SRVPW3.pls.planservi.com.br:Projetos\Documents\C0849%20-%20DER\40_Emissao\03_GRD\0-GRDs_Enviadas%20DER\36&#186;MEDI&#199;&#195;O-26-06-2025%20A%2025-07-25\MR_DER-1112_25\" TargetMode="External"/><Relationship Id="rId467" Type="http://schemas.openxmlformats.org/officeDocument/2006/relationships/hyperlink" Target="pw:\\SRVPW3.pls.planservi.com.br:PW_PROJETOS\Documents\C0849%20-%20DER\40_Emissao\03_GRD\0-GRDs_Enviadas%20DER\19&#186;MEDI&#199;&#195;O-26-01-24%20A%2025-02-24\MR.DER-0528_24\" TargetMode="External"/><Relationship Id="rId1097" Type="http://schemas.openxmlformats.org/officeDocument/2006/relationships/hyperlink" Target="pw:\\SRVPW3.pls.planservi.com.br:Projetos\Documents\C0849%20-%20DER\40_Emissao\03_GRD\0-GRDs_Enviadas%20DER\25&#186;MEDI&#199;&#195;O-26-07-2024%20A%2025-08-24\MR.DER-0731_24\" TargetMode="External"/><Relationship Id="rId2148" Type="http://schemas.openxmlformats.org/officeDocument/2006/relationships/hyperlink" Target="pw:\\SRVPW3.pls.planservi.com.br:Projetos\Documents\C0849%20-%20DER\40_Emissao\03_GRD\0-GRDs_Enviadas%20DER\33&#186;MEDI&#199;&#195;O-26-03-2025%20A%2025-04-25\MR.DER-0960_25-SP%20097-D-Entrega%20Final-B02\" TargetMode="External"/><Relationship Id="rId674" Type="http://schemas.openxmlformats.org/officeDocument/2006/relationships/hyperlink" Target="pw:\\SRVPW3.pls.planservi.com.br:Projetos\Documents\C0849%20-%20DER\40_Emissao\03_GRD\0-GRDs_Enviadas%20DER\21&#186;MEDI&#199;&#195;O-26-03-2024%20A%2025-04-24\MR.DER-0635_24\" TargetMode="External"/><Relationship Id="rId881" Type="http://schemas.openxmlformats.org/officeDocument/2006/relationships/hyperlink" Target="pw:\\SRVPW3.pls.planservi.com.br:Projetos\Documents\C0849%20-%20DER\40_Emissao\03_GRD\0-GRDs_Enviadas%20DER\23&#186;MEDI&#199;&#195;O-26-05-2024%20A%2025-06-24\MR.DER-0697_24\" TargetMode="External"/><Relationship Id="rId2355" Type="http://schemas.openxmlformats.org/officeDocument/2006/relationships/hyperlink" Target="pw:\\SRVPW3.pls.planservi.com.br:Projetos\Documents\C0849%20-%20DER\40_Emissao\03_GRD\0-GRDs_Enviadas%20DER\38&#176;MEDI&#199;&#195;O-26-08-2025%20A%2025-09-25\MR_DER-1180_25\" TargetMode="External"/><Relationship Id="rId327" Type="http://schemas.openxmlformats.org/officeDocument/2006/relationships/hyperlink" Target="pw:\\pw.planservi.com.br:PROJETOS\Documents\C0849%20-%20DER\40_Emissao\03_GRD\0-GRDs_Enviadas%20DER\17&#186;MEDI&#199;&#195;O-26-10-23%20A%2025-12-23\MR.DER-0480_23\" TargetMode="External"/><Relationship Id="rId534" Type="http://schemas.openxmlformats.org/officeDocument/2006/relationships/hyperlink" Target="pw:\\SRVPW3.pls.planservi.com.br:Projetos\Documents\C0849%20-%20DER\40_Emissao\03_GRD\0-GRDs_Enviadas%20DER\20&#186;MEDI&#199;&#195;O-26-02-2024%20A%2025-03-24\MR.DER-0562_24\" TargetMode="External"/><Relationship Id="rId741" Type="http://schemas.openxmlformats.org/officeDocument/2006/relationships/hyperlink" Target="pw:\\SRVPW3.pls.planservi.com.br:Projetos\Documents\C0849%20-%20DER\40_Emissao\03_GRD\0-GRDs_Enviadas%20DER\22&#186;MEDI&#199;&#195;O-26-04-2024%20A%2025-05-24\MR.DER-0652_24\" TargetMode="External"/><Relationship Id="rId1164" Type="http://schemas.openxmlformats.org/officeDocument/2006/relationships/hyperlink" Target="pw:\\SRVPW3.pls.planservi.com.br:Projetos\Documents\C0849%20-%20DER\40_Emissao\03_GRD\0-GRDs_Enviadas%20DER\25&#186;MEDI&#199;&#195;O-26-07-2024%20A%2025-08-24\MR.DER-0737_24\" TargetMode="External"/><Relationship Id="rId1371" Type="http://schemas.openxmlformats.org/officeDocument/2006/relationships/hyperlink" Target="pw:\\SRVPW3.pls.planservi.com.br:Projetos\Documents\C0849%20-%20DER\40_Emissao\03_GRD\0-GRDs_Enviadas%20DER\26&#186;MEDI&#199;&#195;O-26-08-2024%20A%2025-09-24\MR.DER-0782_24-SP%20097-Entrega%20Final-L03\" TargetMode="External"/><Relationship Id="rId2008" Type="http://schemas.openxmlformats.org/officeDocument/2006/relationships/hyperlink" Target="pw:\\SRVPW3.pls.planservi.com.br:Projetos\Documents\C0849%20-%20DER\30_Producao\10-F2&#8211;%20SP%20097%20-%20km%200,00-12,85\02_Geom\02.00_R031\2024%2009%2020-R031_F02-F03-F07-A-B-C.xls" TargetMode="External"/><Relationship Id="rId2215" Type="http://schemas.openxmlformats.org/officeDocument/2006/relationships/hyperlink" Target="pw:\\SRVPW3.pls.planservi.com.br:Projetos\Documents\C0849%20-%20DER\40_Emissao\03_GRD\0-GRDs_Enviadas%20DER\34&#186;MEDI&#199;&#195;O-26-04-2025%20A%2025-05-25\MR_DER-1013_25\" TargetMode="External"/><Relationship Id="rId2422" Type="http://schemas.openxmlformats.org/officeDocument/2006/relationships/hyperlink" Target="pw:\\SRVPW3.pls.planservi.com.br:Projetos\Documents\C0849%20-%20DER\40_Emissao\03_GRD\0-GRDs_Enviadas%20DER\39&#176;MEDI&#199;&#195;O-26-09-2025%20A%2025-10-25\MR_DER-1296_25\" TargetMode="External"/><Relationship Id="rId601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1024" Type="http://schemas.openxmlformats.org/officeDocument/2006/relationships/hyperlink" Target="pw:\\SRVPW3.pls.planservi.com.br:Projetos\Documents\C0849%20-%20DER\40_Emissao\03_GRD\0-GRDs_Enviadas%20DER\24&#186;MEDI&#199;&#195;O-26-06-2024%20A%2025-07-24\MR.DER-0719_24\" TargetMode="External"/><Relationship Id="rId1231" Type="http://schemas.openxmlformats.org/officeDocument/2006/relationships/hyperlink" Target="pw:\\SRVPW3.pls.planservi.com.br:Projetos\Documents\C0849%20-%20DER\40_Emissao\03_GRD\0-GRDs_Enviadas%20DER\26&#186;MEDI&#199;&#195;O-26-08-2024%20A%2025-09-24\MR.DER-0749_24\" TargetMode="External"/><Relationship Id="rId184" Type="http://schemas.openxmlformats.org/officeDocument/2006/relationships/hyperlink" Target="pw:\\pw.planservi.com.br:PROJETOS\Documents\C0849%20-%20DER\40_Emissao\03_GRD\0-GRDs_Enviadas%20DER\7&#186;MEDI&#199;&#195;O\MR.DER-0362_23\" TargetMode="External"/><Relationship Id="rId391" Type="http://schemas.openxmlformats.org/officeDocument/2006/relationships/hyperlink" Target="pw:\\pw.planservi.com.br:PROJETOS\Documents\C0849%20-%20DER\30_Producao\10-F2&#8211;%20SP%20097%20-%20km%200,00-12,85\05_Geot\05.00_R031\2023%2012%2001%20SP097-R-031_Revis&#227;oC1_e_B1_G14.doc" TargetMode="External"/><Relationship Id="rId1908" Type="http://schemas.openxmlformats.org/officeDocument/2006/relationships/hyperlink" Target="pw:\\SRVPW3.pls.planservi.com.br:Projetos\Documents\C0849%20-%20DER\30_Producao\10-F2&#8211;%20SP%20097%20-%20km%200,00-12,85\02_Geom\02.00_R031\2024%2004%2010-R031_F02-F03-F07-F09-A1-A2-A.xls" TargetMode="External"/><Relationship Id="rId2072" Type="http://schemas.openxmlformats.org/officeDocument/2006/relationships/hyperlink" Target="pw:\\SRVPW3.pls.planservi.com.br:Projetos\Documents\C0849%20-%20DER\30_Producao\10-F2&#8211;%20SP%20097%20-%20km%200,00-12,85\03_Terrap\03.00_R031\2024%2007%2005-R-031-Q02%20e%20Q03-A.xls" TargetMode="External"/><Relationship Id="rId251" Type="http://schemas.openxmlformats.org/officeDocument/2006/relationships/hyperlink" Target="pw:\\pw.planservi.com.br:PROJETOS\Documents\C0849%20-%20DER\40_Emissao\03_GRD\0-GRDs_Enviadas%20DER\15&#186;MEDI&#199;&#195;O-26-09-23%20A%2025-10-23\MR.DER-0457_23\" TargetMode="External"/><Relationship Id="rId111" Type="http://schemas.openxmlformats.org/officeDocument/2006/relationships/hyperlink" Target="pw:\\pw.planservi.com.br:PROJETOS\Documents\C0849%20-%20DER\40_Emissao\03_GRD\0-GRDs_Enviadas%20DER\5&#186;MEDI&#199;&#195;O\MR.DER-0200_22\" TargetMode="External"/><Relationship Id="rId1698" Type="http://schemas.openxmlformats.org/officeDocument/2006/relationships/hyperlink" Target="pw:\\SRVPW3.pls.planservi.com.br:Projetos\Documents\C0849%20-%20DER\30_Producao\10-F2&#8211;%20SP%20097%20-%20km%200,00-12,85\05_Geot\05.00_R031\2024.05.17_R-031_G02_B1-SP097.doc" TargetMode="External"/><Relationship Id="rId928" Type="http://schemas.openxmlformats.org/officeDocument/2006/relationships/hyperlink" Target="pw:\\SRVPW3.pls.planservi.com.br:Projetos\Documents\C0849%20-%20DER\40_Emissao\03_GRD\0-GRDs_Enviadas%20DER\23&#186;MEDI&#199;&#195;O-26-05-2024%20A%2025-06-24\MR.DER-0699_24\" TargetMode="External"/><Relationship Id="rId1558" Type="http://schemas.openxmlformats.org/officeDocument/2006/relationships/hyperlink" Target="pw:\\SRVPW3.pls.planservi.com.br:Projetos\Documents\C0849%20-%20DER\40_Emissao\03_GRD\0-GRDs_Enviadas%20DER\27&#186;MEDI&#199;&#195;O-26-09-2024%20A%2025-10-24\MR.DER-0796_24-SP%20097\" TargetMode="External"/><Relationship Id="rId1765" Type="http://schemas.openxmlformats.org/officeDocument/2006/relationships/hyperlink" Target="pw:\\SRVPW3.pls.planservi.com.br:Projetos\Documents\C0849%20-%20DER\30_Producao\10-F2&#8211;%20SP%20097%20-%20km%200,00-12,85\06_Pavi\06.00_R031\2024%2025%2006%20SP097-R-031_Revis&#227;oA-P02_P05.doc" TargetMode="External"/><Relationship Id="rId57" Type="http://schemas.openxmlformats.org/officeDocument/2006/relationships/hyperlink" Target="pw:\\pw.planservi.com.br:PROJETOS\Documents\C0849%20-%20DER\40_Emissao\03_GRD\0-GRDs_Enviadas%20DER\4&#186;MEDI&#199;&#195;O\MR.DER-0156_22\" TargetMode="External"/><Relationship Id="rId1418" Type="http://schemas.openxmlformats.org/officeDocument/2006/relationships/hyperlink" Target="pw:\\SRVPW3.pls.planservi.com.br:Projetos\Documents\C0849%20-%20DER\40_Emissao\03_GRD\0-GRDs_Enviadas%20DER\26&#186;MEDI&#199;&#195;O-26-08-2024%20A%2025-09-24\MR.DER-0772_24-SP%20097-Entrega%20Final-F07\" TargetMode="External"/><Relationship Id="rId1972" Type="http://schemas.openxmlformats.org/officeDocument/2006/relationships/hyperlink" Target="pw:\\SRVPW3.pls.planservi.com.br:Projetos\Documents\C0849%20-%20DER\30_Producao\10-F2&#8211;%20SP%20097%20-%20km%200,00-12,85\02_Geom\02.00_R031\2024%2005%2024-R031_F02-F03-F07-F09-A-B.xls" TargetMode="External"/><Relationship Id="rId1625" Type="http://schemas.openxmlformats.org/officeDocument/2006/relationships/hyperlink" Target="pw:\\SRVPW3.pls.planservi.com.br:Projetos\Documents\C0849%20-%20DER\40_Emissao\03_GRD\0-GRDs_Enviadas%20DER\27&#186;MEDI&#199;&#195;O-26-09-2024%20A%2025-10-24\MR.DER-0817_24-SP%20097-Entrega%20Final-P09\" TargetMode="External"/><Relationship Id="rId1832" Type="http://schemas.openxmlformats.org/officeDocument/2006/relationships/hyperlink" Target="pw:\\SRVPW3.pls.planservi.com.br:Projetos\Documents\C0849%20-%20DER\30_Producao\10-F2&#8211;%20SP%20097%20-%20km%200,00-12,85\02_Geom\02.00_R031\2023%2010%2025-R031_F07-F09-A1-A2.xls" TargetMode="External"/><Relationship Id="rId2399" Type="http://schemas.openxmlformats.org/officeDocument/2006/relationships/hyperlink" Target="pw:\\SRVPW3.pls.planservi.com.br:Projetos\Documents\C0849%20-%20DER\40_Emissao\03_GRD\0-GRDs_Enviadas%20DER\39&#176;MEDI&#199;&#195;O-26-09-2025%20A%2025-10-25\MR_DER-1271_25\" TargetMode="External"/><Relationship Id="rId578" Type="http://schemas.openxmlformats.org/officeDocument/2006/relationships/hyperlink" Target="pw:\\SRVPW3.pls.planservi.com.br:Projetos\Documents\C0849%20-%20DER\40_Emissao\03_GRD\0-GRDs_Enviadas%20DER\20&#186;MEDI&#199;&#195;O-26-02-2024%20A%2025-03-24\MR.DER-0578_24\" TargetMode="External"/><Relationship Id="rId785" Type="http://schemas.openxmlformats.org/officeDocument/2006/relationships/hyperlink" Target="pw:\\SRVPW3.pls.planservi.com.br:Projetos\Documents\C0849%20-%20DER\40_Emissao\03_GRD\0-GRDs_Enviadas%20DER\22&#186;MEDI&#199;&#195;O-26-04-2024%20A%2025-05-24\MR.DER-0679_24\" TargetMode="External"/><Relationship Id="rId992" Type="http://schemas.openxmlformats.org/officeDocument/2006/relationships/hyperlink" Target="pw:\\SRVPW3.pls.planservi.com.br:Projetos\Documents\C0849%20-%20DER\40_Emissao\03_GRD\0-GRDs_Enviadas%20DER\23&#186;MEDI&#199;&#195;O-26-05-2024%20A%2025-06-24\MR.DER-0711_24\" TargetMode="External"/><Relationship Id="rId2259" Type="http://schemas.openxmlformats.org/officeDocument/2006/relationships/hyperlink" Target="pw:\\SRVPW3.pls.planservi.com.br:Projetos\Documents\C0849%20-%20DER\40_Emissao\03_GRD\0-GRDs_Enviadas%20DER\36&#186;MEDI&#199;&#195;O-26-06-2025%20A%2025-07-25\MR_DER-1099_25\" TargetMode="External"/><Relationship Id="rId2466" Type="http://schemas.openxmlformats.org/officeDocument/2006/relationships/hyperlink" Target="pw:\\SRVPW3.pls.planservi.com.br:Projetos\Documents\C0849%20-%20DER\40_Emissao\03_GRD\0-GRDs_Enviadas%20DER\41&#186;MEDI&#199;&#195;O-26-11-2025%20A%2025-12-25\MR_DER-1449_25\" TargetMode="External"/><Relationship Id="rId438" Type="http://schemas.openxmlformats.org/officeDocument/2006/relationships/hyperlink" Target="pw:\\pw.planservi.com.br:PROJETOS\Documents\C0849%20-%20DER\40_Emissao\03_GRD\0-GRDs_Enviadas%20DER\18&#186;MEDI&#199;&#195;O-26-12-23%20A%2025-01-24\MR.DER-0515_24\" TargetMode="External"/><Relationship Id="rId645" Type="http://schemas.openxmlformats.org/officeDocument/2006/relationships/hyperlink" Target="pw:\\SRVPW3.pls.planservi.com.br:Projetos\Documents\C0849%20-%20DER\40_Emissao\03_GRD\0-GRDs_Enviadas%20DER\21&#186;MEDI&#199;&#195;O-26-03-2024%20A%2025-04-24\MR.DER-0625_24\" TargetMode="External"/><Relationship Id="rId852" Type="http://schemas.openxmlformats.org/officeDocument/2006/relationships/hyperlink" Target="pw:\\pw.planservi.com.br:PROJETOS\Documents\C0849%20-%20DER\40_Emissao\03_GRD\0-GRDs_Enviadas%20DER\18&#186;MEDI&#199;&#195;O-26-12-23%20A%2025-01-24\MR.DER-0512_24\" TargetMode="External"/><Relationship Id="rId1068" Type="http://schemas.openxmlformats.org/officeDocument/2006/relationships/hyperlink" Target="pw:\\SRVPW3.pls.planservi.com.br:Projetos\Documents\C0849%20-%20DER\40_Emissao\03_GRD\0-GRDs_Enviadas%20DER\24&#186;MEDI&#199;&#195;O-26-06-2024%20A%2025-07-24\MR.DER-0723_24\" TargetMode="External"/><Relationship Id="rId1275" Type="http://schemas.openxmlformats.org/officeDocument/2006/relationships/hyperlink" Target="pw:\\SRVPW3.pls.planservi.com.br:Projetos\Documents\C0849%20-%20DER\40_Emissao\03_GRD\0-GRDs_Enviadas%20DER\26&#186;MEDI&#199;&#195;O-26-08-2024%20A%2025-09-24\MR.DER-0756_24\" TargetMode="External"/><Relationship Id="rId1482" Type="http://schemas.openxmlformats.org/officeDocument/2006/relationships/hyperlink" Target="pw:\\SRVPW3.pls.planservi.com.br:Projetos\Documents\C0849%20-%20DER\40_Emissao\03_GRD\0-GRDs_Enviadas%20DER\26&#186;MEDI&#199;&#195;O-26-08-2024%20A%2025-09-24\MR.DER-0766_24-SP%20097-Entrega%20Final-C01\" TargetMode="External"/><Relationship Id="rId2119" Type="http://schemas.openxmlformats.org/officeDocument/2006/relationships/hyperlink" Target="pw:\\SRVPW3.pls.planservi.com.br:Projetos\Documents\C0849%20-%20DER\40_Emissao\03_GRD\0-GRDs_Enviadas%20DER\31&#186;MEDI&#199;&#195;O-26-01-2025%20A%2025-02-25\MR.DER-0933_25\" TargetMode="External"/><Relationship Id="rId2326" Type="http://schemas.openxmlformats.org/officeDocument/2006/relationships/hyperlink" Target="pw:\\SRVPW3.pls.planservi.com.br:Projetos\Documents\C0849%20-%20DER\40_Emissao\03_GRD\0-GRDs_Enviadas%20DER\37&#186;MEDI&#199;&#195;O-26-07-2025%20A%2025-08-25\MR_DER-1139_25\" TargetMode="External"/><Relationship Id="rId505" Type="http://schemas.openxmlformats.org/officeDocument/2006/relationships/hyperlink" Target="pw:\\SRVPW3.pls.planservi.com.br:PW_PROJETOS\Documents\C0849%20-%20DER\40_Emissao\03_GRD\0-GRDs_Enviadas%20DER\19&#186;MEDI&#199;&#195;O-26-01-24%20A%2025-02-24\MR.DER-0545_24\" TargetMode="External"/><Relationship Id="rId712" Type="http://schemas.openxmlformats.org/officeDocument/2006/relationships/hyperlink" Target="pw:\\SRVPW3.pls.planservi.com.br:Projetos\Documents\C0849%20-%20DER\40_Emissao\03_GRD\0-GRDs_Enviadas%20DER\22&#186;MEDI&#199;&#195;O-26-04-2024%20A%2025-05-24\MR.DER-0649_24\" TargetMode="External"/><Relationship Id="rId1135" Type="http://schemas.openxmlformats.org/officeDocument/2006/relationships/hyperlink" Target="pw:\\SRVPW3.pls.planservi.com.br:Projetos\Documents\C0849%20-%20DER\40_Emissao\03_GRD\0-GRDs_Enviadas%20DER\25&#186;MEDI&#199;&#195;O-26-07-2024%20A%2025-08-24\MR.DER-0734_24\" TargetMode="External"/><Relationship Id="rId1342" Type="http://schemas.openxmlformats.org/officeDocument/2006/relationships/hyperlink" Target="pw:\\SRVPW3.pls.planservi.com.br:Projetos\Documents\C0849%20-%20DER\40_Emissao\03_GRD\0-GRDs_Enviadas%20DER\26&#186;MEDI&#199;&#195;O-26-08-2024%20A%2025-09-24\MR.DER-0786_24-Substituir%20Arquivos%20Digitais\" TargetMode="External"/><Relationship Id="rId1202" Type="http://schemas.openxmlformats.org/officeDocument/2006/relationships/hyperlink" Target="pw:\\SRVPW3.pls.planservi.com.br:Projetos\Documents\C0849%20-%20DER\40_Emissao\03_GRD\0-GRDs_Enviadas%20DER\26&#186;MEDI&#199;&#195;O-26-08-2024%20A%2025-09-24\MR.DER-0746_24\" TargetMode="External"/><Relationship Id="rId295" Type="http://schemas.openxmlformats.org/officeDocument/2006/relationships/hyperlink" Target="pw:\\pw.planservi.com.br:PROJETOS\Documents\C0849%20-%20DER\40_Emissao\03_GRD\0-GRDs_Enviadas%20DER\16&#186;MEDI&#199;&#195;O-26-10-23%20A%2025-11-23\MR.DER-0475_23\" TargetMode="External"/><Relationship Id="rId2183" Type="http://schemas.openxmlformats.org/officeDocument/2006/relationships/hyperlink" Target="pw:\\SRVPW3.pls.planservi.com.br:Projetos\Documents\C0849%20-%20DER\40_Emissao\03_GRD\0-GRDs_Enviadas%20DER\34&#186;MEDI&#199;&#195;O-26-04-2025%20A%2025-05-25\MR_DER-0989_25\" TargetMode="External"/><Relationship Id="rId2390" Type="http://schemas.openxmlformats.org/officeDocument/2006/relationships/hyperlink" Target="pw:\\SRVPW3.pls.planservi.com.br:Projetos\Documents\C0849%20-%20DER\40_Emissao\03_GRD\0-GRDs_Enviadas%20DER\38&#176;MEDI&#199;&#195;O-26-08-2025%20A%2025-09-25\MR_DER-1229_25\" TargetMode="External"/><Relationship Id="rId155" Type="http://schemas.openxmlformats.org/officeDocument/2006/relationships/hyperlink" Target="pw:\\pw.planservi.com.br:PROJETOS\Documents\C0849%20-%20DER\40_Emissao\03_GRD\0-GRDs_Enviadas%20DER\7&#186;MEDI&#199;&#195;O\MR.DER-0324_23\" TargetMode="External"/><Relationship Id="rId362" Type="http://schemas.openxmlformats.org/officeDocument/2006/relationships/hyperlink" Target="pw:\\pw.planservi.com.br:PROJETOS\Documents\C0849%20-%20DER\40_Emissao\03_GRD\0-GRDs_Enviadas%20DER\17&#186;MEDI&#199;&#195;O-26-10-23%20A%2025-12-23\MR.DER-0495_23\" TargetMode="External"/><Relationship Id="rId2043" Type="http://schemas.openxmlformats.org/officeDocument/2006/relationships/hyperlink" Target="pw:\\SRVPW3.pls.planservi.com.br:Projetos\Documents\C0849%20-%20DER\30_Producao\10-F2&#8211;%20SP%20097%20-%20km%200,00-12,85\03_Terrap\03.00_R031\2024%2005%2017-R031_P01-A-B1.xls" TargetMode="External"/><Relationship Id="rId2250" Type="http://schemas.openxmlformats.org/officeDocument/2006/relationships/hyperlink" Target="pw:\\SRVPW3.pls.planservi.com.br:Projetos\Documents\C0849%20-%20DER\40_Emissao\03_GRD\0-GRDs_Enviadas%20DER\34&#186;MEDI&#199;&#195;O-26-04-2025%20A%2025-05-25\MR_DER-1015_25\" TargetMode="External"/><Relationship Id="rId222" Type="http://schemas.openxmlformats.org/officeDocument/2006/relationships/hyperlink" Target="pw:\\pw.planservi.com.br:PROJETOS\Documents\C0849%20-%20DER\40_Emissao\03_GRD\0-GRDs_Enviadas%20DER\15&#186;MEDI&#199;&#195;O-26-09-23%20A%2025-10-23\MR.DER-0456_23\" TargetMode="External"/><Relationship Id="rId2110" Type="http://schemas.openxmlformats.org/officeDocument/2006/relationships/hyperlink" Target="pw:\\SRVPW3.pls.planservi.com.br:Projetos\Documents\C0849%20-%20DER\40_Emissao\03_GRD\0-GRDs_Enviadas%20DER\29&#186;MEDI&#199;&#195;O-26-11-2024%20A%2025-12-24\MR.DER-0862_24\" TargetMode="External"/><Relationship Id="rId1669" Type="http://schemas.openxmlformats.org/officeDocument/2006/relationships/hyperlink" Target="pw:\\SRVPW3.pls.planservi.com.br:Projetos\Documents\C0849%20-%20DER\40_Emissao\03_GRD\0-GRDs_Enviadas%20DER\27&#186;MEDI&#199;&#195;O-26-09-2024%20A%2025-10-24\MR.DER-0841_24-SP%20097\" TargetMode="External"/><Relationship Id="rId1876" Type="http://schemas.openxmlformats.org/officeDocument/2006/relationships/hyperlink" Target="pw:\\SRVPW3.pls.planservi.com.br:Projetos\Documents\C0849%20-%20DER\30_Producao\10-F2&#8211;%20SP%20097%20-%20km%200,00-12,85\02_Geom\02.00_R031\2024%2003%2022-R031_F02-F03-F09-F07-A2-A4-A-B1.xls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21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70" Type="http://schemas.openxmlformats.org/officeDocument/2006/relationships/hyperlink" Target="pw:\\pw.planservi.com.br:PROJETOS\Documents\C0849%20-%20DER\40_Emissao\03_GRD\0-GRDs_Enviadas%20DER\8&#186;MEDI&#199;&#195;O\MR.DER-0377\" TargetMode="External"/><Relationship Id="rId268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75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82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128" Type="http://schemas.openxmlformats.org/officeDocument/2006/relationships/hyperlink" Target="pw:\\pw.planservi.com.br:PROJETOS\Documents\C0849%20-%20DER\40_Emissao\03_GRD\0-GRDs_Enviadas%20DER\7&#186;MEDI&#199;&#195;O\MR.DER-0330_23\" TargetMode="External"/><Relationship Id="rId335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42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987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1172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402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847" Type="http://schemas.openxmlformats.org/officeDocument/2006/relationships/hyperlink" Target="pw:\\SRVPW3.pls.planservi.com.br:Projetos\Documents\C0849%20-%20DER\30_Producao\2-C7%20&#8211;%20SP%20097%20-%20km%2012,85-23,10\05_Geot\05.00_R031\2024.05.03_R-031_2_SP-097_G01,G12,G14.doc" TargetMode="External"/><Relationship Id="rId1032" Type="http://schemas.openxmlformats.org/officeDocument/2006/relationships/hyperlink" Target="pw:\\SRVPW3.pls.planservi.com.br:Projetos\Documents\C0849%20-%20DER\40_Emissao\03_GRD\0-GRDs_Enviadas%20DER\30&#186;MEDI&#199;&#195;O-26-12-2024%20A%2025-01-25\MR.DER-0909_25-SP%20097\" TargetMode="External"/><Relationship Id="rId1477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707" Type="http://schemas.openxmlformats.org/officeDocument/2006/relationships/hyperlink" Target="pw:\\SRVPW3.pls.planservi.com.br:Projetos\Documents\C0849%20-%20DER\40_Emissao\03_GRD\0-GRDs_Enviadas%20DER\26&#186;MEDI&#199;&#195;O-26-08-2024%20A%2025-09-24\MR.DER-0743_24\" TargetMode="External"/><Relationship Id="rId914" Type="http://schemas.openxmlformats.org/officeDocument/2006/relationships/hyperlink" Target="pw:\\SRVPW3.pls.planservi.com.br:Projetos\Documents\C0849%20-%20DER\40_Emissao\03_GRD\0-GRDs_Enviadas%20DER\30&#186;MEDI&#199;&#195;O-26-12-2024%20A%2025-01-25\MR.DER-0886_25\" TargetMode="External"/><Relationship Id="rId1337" Type="http://schemas.openxmlformats.org/officeDocument/2006/relationships/hyperlink" Target="pw:\\SRVPW3.pls.planservi.com.br:Projetos\Documents\C0849%20-%20DER\40_Emissao\03_GRD\0-GRDs_Enviadas%20DER\36&#186;MEDI&#199;&#195;O-26-06-2025%20A%2025-07-25\MR_DER-1086_25\" TargetMode="External"/><Relationship Id="rId1544" Type="http://schemas.openxmlformats.org/officeDocument/2006/relationships/hyperlink" Target="pw:\\SRVPW3.pls.planservi.com.br:Projetos\Documents\C0849%20-%20DER\40_Emissao\03_GRD\0-GRDs_Enviadas%20DER\35&#186;MEDI&#199;&#195;O-26-05-2025%20A%2025-06-25\MR_DER-1071_25\" TargetMode="External"/><Relationship Id="rId43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404" Type="http://schemas.openxmlformats.org/officeDocument/2006/relationships/hyperlink" Target="pw:\\SRVPW3.pls.planservi.com.br:Projetos\Documents\C0849%20-%20DER\40_Emissao\03_GRD\0-GRDs_Enviadas%20DER\37&#186;MEDI&#199;&#195;O-26-07-2025%20A%2025-08-25\MR_DER-1129_25\" TargetMode="External"/><Relationship Id="rId1611" Type="http://schemas.openxmlformats.org/officeDocument/2006/relationships/hyperlink" Target="pw:\\SRVPW3.pls.planservi.com.br:Projetos\Documents\C0849%20-%20DER\40_Emissao\03_GRD\0-GRDs_Enviadas%20DER\46&#186;MEDI&#199;&#195;O-26-04-2026%20A%2025-05-26\MR_DER-1711_26\" TargetMode="External"/><Relationship Id="rId192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497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357" Type="http://schemas.openxmlformats.org/officeDocument/2006/relationships/hyperlink" Target="pw:\\pw.planservi.com.br:PROJETOS\Documents\C0849%20-%20DER\30_Producao\2-C7%20&#8211;%20SP%20097%20-%20km%2012,85-23,10\05_Geot\05.00_R031\2023.12.20_R-031_2_SP-097_G01,G12.doc" TargetMode="External"/><Relationship Id="rId1194" Type="http://schemas.openxmlformats.org/officeDocument/2006/relationships/hyperlink" Target="pw:\\SRVPW3.pls.planservi.com.br:Projetos\Documents\C0849%20-%20DER\40_Emissao\03_GRD\0-GRDs_Enviadas%20DER\34&#186;MEDI&#199;&#195;O-26-04-2025%20A%2025-05-25\MR_DER-1010_25\" TargetMode="External"/><Relationship Id="rId217" Type="http://schemas.openxmlformats.org/officeDocument/2006/relationships/hyperlink" Target="pw:\\pw.planservi.com.br:PROJETOS\Documents\C0849%20-%20DER\30_Producao\2-C7%20&#8211;%20SP%20097%20-%20km%2012,85-23,10\05_Geot\05.00_R031\2023%2007%2019%20SP097-R-031_Revis&#227;oB1_G13.doc" TargetMode="External"/><Relationship Id="rId564" Type="http://schemas.openxmlformats.org/officeDocument/2006/relationships/hyperlink" Target="pw:\\SRVPW3.pls.planservi.com.br:Projetos\Documents\C0849%20-%20DER\40_Emissao\03_GRD\0-GRDs_Enviadas%20DER\21&#186;MEDI&#199;&#195;O-26-03-2024%20A%2025-04-24\MR.DER-0593_24\" TargetMode="External"/><Relationship Id="rId771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869" Type="http://schemas.openxmlformats.org/officeDocument/2006/relationships/hyperlink" Target="pw:\\SRVPW3.pls.planservi.com.br:Projetos\Documents\C0849%20-%20DER\40_Emissao\03_GRD\0-GRDs_Enviadas%20DER\29&#186;MEDI&#199;&#195;O-26-11-2024%20A%2025-12-24\MR.DER-0864_24\" TargetMode="External"/><Relationship Id="rId1499" Type="http://schemas.openxmlformats.org/officeDocument/2006/relationships/hyperlink" Target="pw:\\SRVPW3.pls.planservi.com.br:Projetos\Documents\C0849%20-%20DER\40_Emissao\03_GRD\0-GRDs_Enviadas%20DER\38&#176;MEDI&#199;&#195;O-26-08-2025%20A%2025-09-25\MR_DER-1191_25\" TargetMode="External"/><Relationship Id="rId424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31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729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1054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61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359" Type="http://schemas.openxmlformats.org/officeDocument/2006/relationships/hyperlink" Target="pw:\\SRVPW3.pls.planservi.com.br:Projetos\Documents\C0849%20-%20DER\40_Emissao\03_GRD\0-GRDs_Enviadas%20DER\36&#186;MEDI&#199;&#195;O-26-06-2025%20A%2025-07-25\MR_DER-1105_25\" TargetMode="External"/><Relationship Id="rId936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21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219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566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65" Type="http://schemas.openxmlformats.org/officeDocument/2006/relationships/hyperlink" Target="pw:\\pw.planservi.com.br:PROJETOS\Documents\C0849%20-%20DER\40_Emissao\03_GRD\0-GRDs_Enviadas%20DER\4&#186;MEDI&#199;&#195;O\MR.DER-0154_22\" TargetMode="External"/><Relationship Id="rId1426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281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141" Type="http://schemas.openxmlformats.org/officeDocument/2006/relationships/hyperlink" Target="pw:\\pw.planservi.com.br:PROJETOS\Documents\C0849%20-%20DER\40_Emissao\03_GRD\0-GRDs_Enviadas%20DER\7&#186;MEDI&#199;&#195;O\MR.DER-0356_23\" TargetMode="External"/><Relationship Id="rId379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86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93" Type="http://schemas.openxmlformats.org/officeDocument/2006/relationships/hyperlink" Target="pw:\\SRVPW3.pls.planservi.com.br:Projetos\Documents\C0849%20-%20DER\30_Producao\2-C7%20&#8211;%20SP%20097%20-%20km%2012,85-23,10\06_Pavi\06.00_R031\2024%2010%2024%20SP097-R-031_P02_P05_P07_MC_A2.doc" TargetMode="External"/><Relationship Id="rId7" Type="http://schemas.openxmlformats.org/officeDocument/2006/relationships/hyperlink" Target="pw:\\pw.planservi.com.br:PROJETOS\Documents\C0849%20-%20DER\40_Emissao\03_GRD\0-GRDs_Enviadas%20DER\MR.DER-0021_22\" TargetMode="External"/><Relationship Id="rId239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46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53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1076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283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490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306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860" Type="http://schemas.openxmlformats.org/officeDocument/2006/relationships/hyperlink" Target="pw:\\SRVPW3.pls.planservi.com.br:Projetos\Documents\C0849%20-%20DER\30_Producao\2-C7%20&#8211;%20SP%20097%20-%20km%2012,85-23,10\05_Geot\05.00_R031\2024.03.04_R-031_G15_OAE-17+000.doc" TargetMode="External"/><Relationship Id="rId958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43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1588" Type="http://schemas.openxmlformats.org/officeDocument/2006/relationships/hyperlink" Target="pw:\\SRVPW3.pls.planservi.com.br:Projetos\Documents\C0849%20-%20DER\40_Emissao\03_GRD\0-GRDs_Enviadas%20DER\39&#176;MEDI&#199;&#195;O-26-09-2025%20A%2025-10-25\MR_DER-1276_25\" TargetMode="External"/><Relationship Id="rId87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513" Type="http://schemas.openxmlformats.org/officeDocument/2006/relationships/hyperlink" Target="pw:\\SRVPW3.pls.planservi.com.br:PW_PROJETOS\Documents\C0849%20-%20DER\40_Emissao\03_GRD\0-GRDs_Enviadas%20DER\19&#186;MEDI&#199;&#195;O-26-01-24%20A%2025-02-24\MR.DER-0535_24\" TargetMode="External"/><Relationship Id="rId720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818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350" Type="http://schemas.openxmlformats.org/officeDocument/2006/relationships/hyperlink" Target="pw:\\SRVPW3.pls.planservi.com.br:Projetos\Documents\C0849%20-%20DER\40_Emissao\03_GRD\0-GRDs_Enviadas%20DER\36&#186;MEDI&#199;&#195;O-26-06-2025%20A%2025-07-25\MR_DER-1091_25\" TargetMode="External"/><Relationship Id="rId1448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1003" Type="http://schemas.openxmlformats.org/officeDocument/2006/relationships/hyperlink" Target="pw:\\SRVPW3.pls.planservi.com.br:Projetos\Documents\C0849%20-%20DER\40_Emissao\03_GRD\0-GRDs_Enviadas%20DER\30&#186;MEDI&#199;&#195;O-26-12-2024%20A%2025-01-25\MR.DER-0899_25-SP%20097-D-Entrega%20Final-F09\" TargetMode="External"/><Relationship Id="rId1210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308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515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4" Type="http://schemas.openxmlformats.org/officeDocument/2006/relationships/hyperlink" Target="pw:\\pw.planservi.com.br:PROJETOS\Documents\C0849%20-%20DER\40_Emissao\03_GRD\0-GRDs_Enviadas%20DER\3&#186;MEDI&#199;&#195;O\MR.DER-0053_22\" TargetMode="External"/><Relationship Id="rId163" Type="http://schemas.openxmlformats.org/officeDocument/2006/relationships/hyperlink" Target="pw:\\pw.planservi.com.br:PROJETOS\Documents\C0849%20-%20DER\40_Emissao\03_GRD\0-GRDs_Enviadas%20DER\8&#186;MEDI&#199;&#195;O\MR.DER-0377\" TargetMode="External"/><Relationship Id="rId370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230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68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675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882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98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328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35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742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1165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72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602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1025" Type="http://schemas.openxmlformats.org/officeDocument/2006/relationships/hyperlink" Target="pw:\\SRVPW3.pls.planservi.com.br:Projetos\Documents\C0849%20-%20DER\40_Emissao\03_GRD\0-GRDs_Enviadas%20DER\30&#186;MEDI&#199;&#195;O-26-12-2024%20A%2025-01-25\MR.DER-0906_25-SP%20097-D-Entrega%20Final-H01\" TargetMode="External"/><Relationship Id="rId1232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907" Type="http://schemas.openxmlformats.org/officeDocument/2006/relationships/hyperlink" Target="pw:\\SRVPW3.pls.planservi.com.br:Projetos\Documents\C0849%20-%20DER\40_Emissao\03_GRD\0-GRDs_Enviadas%20DER\30&#186;MEDI&#199;&#195;O-26-12-2024%20A%2025-01-25\MR.DER-0886_25\" TargetMode="External"/><Relationship Id="rId1537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36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604" Type="http://schemas.openxmlformats.org/officeDocument/2006/relationships/hyperlink" Target="pw:\\SRVPW3.pls.planservi.com.br:Projetos\Documents\C0849%20-%20DER\40_Emissao\03_GRD\0-GRDs_Enviadas%20DER\39&#176;MEDI&#199;&#195;O-26-09-2025%20A%2025-10-25\MR_DER-1319_25\" TargetMode="External"/><Relationship Id="rId185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392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697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252" Type="http://schemas.openxmlformats.org/officeDocument/2006/relationships/hyperlink" Target="pw:\\pw.planservi.com.br:PROJETOS\Documents\C0849%20-%20DER\40_Emissao\03_GRD\0-GRDs_Enviadas%20DER\13&#186;MEDI&#199;&#195;O-26-07-23%20A%2025-08-23\MR.DER-0435_23\" TargetMode="External"/><Relationship Id="rId1187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12" Type="http://schemas.openxmlformats.org/officeDocument/2006/relationships/hyperlink" Target="pw:\\pw.planservi.com.br:PROJETOS\Documents\C0849%20-%20DER\40_Emissao\03_GRD\0-GRDs_Enviadas%20DER\6&#186;MEDI&#199;&#195;O\MR.DER-0282_23\" TargetMode="External"/><Relationship Id="rId557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64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71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394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417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624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831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047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54" Type="http://schemas.openxmlformats.org/officeDocument/2006/relationships/hyperlink" Target="pw:\\SRVPW3.pls.planservi.com.br:Projetos\Documents\C0849%20-%20DER\40_Emissao\03_GRD\0-GRDs_Enviadas%20DER\35&#186;MEDI&#199;&#195;O-26-05-2025%20A%2025-06-25\MR_DER-1041_25\" TargetMode="External"/><Relationship Id="rId1461" Type="http://schemas.openxmlformats.org/officeDocument/2006/relationships/hyperlink" Target="pw:\\SRVPW3.pls.planservi.com.br:Projetos\Documents\C0849%20-%20DER\40_Emissao\03_GRD\0-GRDs_Enviadas%20DER\38&#176;MEDI&#199;&#195;O-26-08-2025%20A%2025-09-25\MR_DER-1182_25\" TargetMode="External"/><Relationship Id="rId929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14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321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559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58" Type="http://schemas.openxmlformats.org/officeDocument/2006/relationships/hyperlink" Target="pw:\\pw.planservi.com.br:PROJETOS\Documents\C0849%20-%20DER\30_Producao\2-C7%20&#8211;%20SP%20097%20-%20km%2012,85-23,10\04_Dren\04.00_R031\2022%2011%2003%20-%20Emiss&#227;o%20Inicial_Segmento%20C7%20-%20Planta%20de%20bacias_Rel%20Hidrol.doc" TargetMode="External"/><Relationship Id="rId1419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274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81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134" Type="http://schemas.openxmlformats.org/officeDocument/2006/relationships/hyperlink" Target="pw:\\pw.planservi.com.br:PROJETOS\Documents\C0849%20-%20DER\40_Emissao\03_GRD\0-GRDs_Enviadas%20DER\7&#186;MEDI&#199;&#195;O\MR.DER-0330_23\" TargetMode="External"/><Relationship Id="rId579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86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93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341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439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46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1069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276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483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201" Type="http://schemas.openxmlformats.org/officeDocument/2006/relationships/hyperlink" Target="pw:\\pw.planservi.com.br:PROJETOS\Documents\C0849%20-%20DER\40_Emissao\03_GRD\0-GRDs_Enviadas%20DER\13&#186;MEDI&#199;&#195;O-26-07-23%20A%2025-08-23\MR.DER-0408_23\" TargetMode="External"/><Relationship Id="rId506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853" Type="http://schemas.openxmlformats.org/officeDocument/2006/relationships/hyperlink" Target="pw:\\SRVPW3.pls.planservi.com.br:Projetos\Documents\C0849%20-%20DER\30_Producao\2-C7%20&#8211;%20SP%20097%20-%20km%2012,85-23,10\05_Geot\05.00_R031\2024.02.12_R-031_G18_SP097.doc" TargetMode="External"/><Relationship Id="rId1136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713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20" Type="http://schemas.openxmlformats.org/officeDocument/2006/relationships/hyperlink" Target="pw:\\SRVPW3.pls.planservi.com.br:Projetos\Documents\C0849%20-%20DER\40_Emissao\03_GRD\0-GRDs_Enviadas%20DER\30&#186;MEDI&#199;&#195;O-26-12-2024%20A%2025-01-25\MR.DER-0887_25\" TargetMode="External"/><Relationship Id="rId1343" Type="http://schemas.openxmlformats.org/officeDocument/2006/relationships/hyperlink" Target="pw:\\SRVPW3.pls.planservi.com.br:Projetos\Documents\C0849%20-%20DER\40_Emissao\03_GRD\0-GRDs_Enviadas%20DER\36&#186;MEDI&#199;&#195;O-26-06-2025%20A%2025-07-25\MR_DER-1086_25\" TargetMode="External"/><Relationship Id="rId1550" Type="http://schemas.openxmlformats.org/officeDocument/2006/relationships/hyperlink" Target="pw:\\SRVPW3.pls.planservi.com.br:Projetos\Documents\C0849%20-%20DER\40_Emissao\03_GRD\0-GRDs_Enviadas%20DER\35&#186;MEDI&#199;&#195;O-26-05-2025%20A%2025-06-25\MR_DER-1071_25\" TargetMode="External"/><Relationship Id="rId1203" Type="http://schemas.openxmlformats.org/officeDocument/2006/relationships/hyperlink" Target="pw:\\SRVPW3.pls.planservi.com.br:Projetos\Documents\C0849%20-%20DER\40_Emissao\03_GRD\0-GRDs_Enviadas%20DER\34&#186;MEDI&#199;&#195;O-26-04-2025%20A%2025-05-25\MR_DER-1020_25\" TargetMode="External"/><Relationship Id="rId1410" Type="http://schemas.openxmlformats.org/officeDocument/2006/relationships/hyperlink" Target="pw:\\SRVPW3.pls.planservi.com.br:Projetos\Documents\C0849%20-%20DER\40_Emissao\03_GRD\0-GRDs_Enviadas%20DER\37&#186;MEDI&#199;&#195;O-26-07-2025%20A%2025-08-25\MR_DER-1129_25\" TargetMode="External"/><Relationship Id="rId1508" Type="http://schemas.openxmlformats.org/officeDocument/2006/relationships/hyperlink" Target="pw:\\SRVPW3.pls.planservi.com.br:Projetos\Documents\C0849%20-%20DER\40_Emissao\03_GRD\0-GRDs_Enviadas%20DER\38&#176;MEDI&#199;&#195;O-26-08-2025%20A%2025-09-25\MR_DER-1210_25\" TargetMode="External"/><Relationship Id="rId296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156" Type="http://schemas.openxmlformats.org/officeDocument/2006/relationships/hyperlink" Target="pw:\\pw.planservi.com.br:PROJETOS\Documents\C0849%20-%20DER\30_Producao\2-C7%20&#8211;%20SP%20097%20-%20km%2012,85-23,10\06_Pavi\06.00_R031\2023%2002%2017-R-031_Revis&#227;oB1-P09-002.doc" TargetMode="External"/><Relationship Id="rId363" Type="http://schemas.openxmlformats.org/officeDocument/2006/relationships/hyperlink" Target="pw:\\pw.planservi.com.br:PROJETOS\Documents\C0849%20-%20DER\40_Emissao\03_GRD\0-GRDs_Enviadas%20DER\18&#186;MEDI&#199;&#195;O-26-12-23%20A%2025-01-24\MR.DER-0511_24\" TargetMode="External"/><Relationship Id="rId570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223" Type="http://schemas.openxmlformats.org/officeDocument/2006/relationships/hyperlink" Target="pw:\\pw.planservi.com.br:PROJETOS\Documents\C0849%20-%20DER\30_Producao\2-C7%20&#8211;%20SP%20097%20-%20km%2012,85-23,10\06_Pavi\06.00_R031\2023%2008%2003%20SP097-R-031_P09-001B1_002C1.doc" TargetMode="External"/><Relationship Id="rId430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68" Type="http://schemas.openxmlformats.org/officeDocument/2006/relationships/hyperlink" Target="pw:\\SRVPW3.pls.planservi.com.br:Projetos\Documents\C0849%20-%20DER\40_Emissao\03_GRD\0-GRDs_Enviadas%20DER\22&#186;MEDI&#199;&#195;O-26-04-2024%20A%2025-05-24\MR.DER-0686_24\" TargetMode="External"/><Relationship Id="rId875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60" Type="http://schemas.openxmlformats.org/officeDocument/2006/relationships/hyperlink" Target="pw:\\SRVPW3.pls.planservi.com.br:Projetos\Documents\C0849%20-%20DER\40_Emissao\03_GRD\31&#186;MEDI&#199;&#195;O-26-01-2025%20A%2025-02-25\MR.DER-0918_25\" TargetMode="External"/><Relationship Id="rId1298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528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735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42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58" Type="http://schemas.openxmlformats.org/officeDocument/2006/relationships/hyperlink" Target="pw:\\SRVPW3.pls.planservi.com.br:Projetos\Documents\C0849%20-%20DER\40_Emissao\03_GRD\0-GRDs_Enviadas%20DER\34&#186;MEDI&#199;&#195;O-26-04-2025%20A%2025-05-25\MR.DER-0980_25\" TargetMode="External"/><Relationship Id="rId1365" Type="http://schemas.openxmlformats.org/officeDocument/2006/relationships/hyperlink" Target="pw:\\SRVPW3.pls.planservi.com.br:Projetos\Documents\C0849%20-%20DER\40_Emissao\03_GRD\0-GRDs_Enviadas%20DER\37&#186;MEDI&#199;&#195;O-26-07-2025%20A%2025-08-25\MR_DER-1116_25\" TargetMode="External"/><Relationship Id="rId1572" Type="http://schemas.openxmlformats.org/officeDocument/2006/relationships/hyperlink" Target="pw:\\SRVPW3.pls.planservi.com.br:Projetos\Documents\C0849%20-%20DER\40_Emissao\03_GRD\0-GRDs_Enviadas%20DER\38&#176;MEDI&#199;&#195;O-26-08-2025%20A%2025-09-25\MR_DER-1226_25\" TargetMode="External"/><Relationship Id="rId1018" Type="http://schemas.openxmlformats.org/officeDocument/2006/relationships/hyperlink" Target="pw:\\SRVPW3.pls.planservi.com.br:Projetos\Documents\C0849%20-%20DER\40_Emissao\03_GRD\0-GRDs_Enviadas%20DER\30&#186;MEDI&#199;&#195;O-26-12-2024%20A%2025-01-25\MR.DER-0904_25-SP%20097-D-Entrega%20Final-G14\" TargetMode="External"/><Relationship Id="rId1225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32" Type="http://schemas.openxmlformats.org/officeDocument/2006/relationships/hyperlink" Target="pw:\\SRVPW3.pls.planservi.com.br:Projetos\Documents\C0849%20-%20DER\40_Emissao\03_GRD\0-GRDs_Enviadas%20DER\37&#186;MEDI&#199;&#195;O-26-07-2025%20A%2025-08-25\MR_DER-1135_25\" TargetMode="External"/><Relationship Id="rId71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802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29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78" Type="http://schemas.openxmlformats.org/officeDocument/2006/relationships/hyperlink" Target="pw:\\pw.planservi.com.br:PROJETOS\Documents\C0849%20-%20DER\40_Emissao\03_GRD\0-GRDs_Enviadas%20DER\8&#186;MEDI&#199;&#195;O\MR.DER-0385_23\" TargetMode="External"/><Relationship Id="rId385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592" Type="http://schemas.openxmlformats.org/officeDocument/2006/relationships/hyperlink" Target="pw:\\SRVPW3.pls.planservi.com.br:Projetos\Documents\C0849%20-%20DER\40_Emissao\03_GRD\0-GRDs_Enviadas%20DER\21&#186;MEDI&#199;&#195;O-26-03-2024%20A%2025-04-24\MR.DER-0618_24\" TargetMode="External"/><Relationship Id="rId245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52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897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82" Type="http://schemas.openxmlformats.org/officeDocument/2006/relationships/hyperlink" Target="pw:\\SRVPW3.pls.planservi.com.br:Projetos\Documents\C0849%20-%20DER\40_Emissao\03_GRD\0-GRDs_Enviadas%20DER\31&#186;MEDI&#199;&#195;O-26-01-2025%20A%2025-02-25\MR.DER-0930_25\" TargetMode="External"/><Relationship Id="rId105" Type="http://schemas.openxmlformats.org/officeDocument/2006/relationships/hyperlink" Target="pw:\\pw.planservi.com.br:PROJETOS\Documents\C0849%20-%20DER\40_Emissao\03_GRD\0-GRDs_Enviadas%20DER\6&#186;MEDI&#199;&#195;O\MR.DER-0280_23\" TargetMode="External"/><Relationship Id="rId312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757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964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387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1594" Type="http://schemas.openxmlformats.org/officeDocument/2006/relationships/hyperlink" Target="pw:\\SRVPW3.pls.planservi.com.br:Projetos\Documents\C0849%20-%20DER\40_Emissao\03_GRD\0-GRDs_Enviadas%20DER\39&#176;MEDI&#199;&#195;O-26-09-2025%20A%2025-10-25\MR_DER-1286_25\" TargetMode="External"/><Relationship Id="rId93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617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824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247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1454" Type="http://schemas.openxmlformats.org/officeDocument/2006/relationships/hyperlink" Target="pw:\\SRVPW3.pls.planservi.com.br:Projetos\Documents\C0849%20-%20DER\40_Emissao\03_GRD\0-GRDs_Enviadas%20DER\37&#186;MEDI&#199;&#195;O-26-07-2025%20A%2025-08-25\MR_DER-1151_25\" TargetMode="External"/><Relationship Id="rId1107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314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521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20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267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74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127" Type="http://schemas.openxmlformats.org/officeDocument/2006/relationships/hyperlink" Target="pw:\\pw.planservi.com.br:PROJETOS\Documents\C0849%20-%20DER\40_Emissao\03_GRD\0-GRDs_Enviadas%20DER\7&#186;MEDI&#199;&#195;O\MR.DER-0330_23\" TargetMode="External"/><Relationship Id="rId681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779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86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334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41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639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1171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269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476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401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846" Type="http://schemas.openxmlformats.org/officeDocument/2006/relationships/hyperlink" Target="pw:\\SRVPW3.pls.planservi.com.br:Projetos\Documents\C0849%20-%20DER\30_Producao\2-C7%20&#8211;%20SP%20097%20-%20km%2012,85-23,10\05_Geot\05.00_R031\2024.05.03_R-031_2_SP-097_G01,G12,G14.doc" TargetMode="External"/><Relationship Id="rId1031" Type="http://schemas.openxmlformats.org/officeDocument/2006/relationships/hyperlink" Target="pw:\\SRVPW3.pls.planservi.com.br:Projetos\Documents\C0849%20-%20DER\40_Emissao\03_GRD\0-GRDs_Enviadas%20DER\30&#186;MEDI&#199;&#195;O-26-12-2024%20A%2025-01-25\MR.DER-0909_25-SP%20097\" TargetMode="External"/><Relationship Id="rId1129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706" Type="http://schemas.openxmlformats.org/officeDocument/2006/relationships/hyperlink" Target="pw:\\SRVPW3.pls.planservi.com.br:Projetos\Documents\C0849%20-%20DER\40_Emissao\03_GRD\0-GRDs_Enviadas%20DER\25&#186;MEDI&#199;&#195;O-26-07-2024%20A%2025-08-24\MR.DER-0735_24\" TargetMode="External"/><Relationship Id="rId913" Type="http://schemas.openxmlformats.org/officeDocument/2006/relationships/hyperlink" Target="pw:\\SRVPW3.pls.planservi.com.br:Projetos\Documents\C0849%20-%20DER\40_Emissao\03_GRD\0-GRDs_Enviadas%20DER\30&#186;MEDI&#199;&#195;O-26-12-2024%20A%2025-01-25\MR.DER-0886_25\" TargetMode="External"/><Relationship Id="rId1336" Type="http://schemas.openxmlformats.org/officeDocument/2006/relationships/hyperlink" Target="pw:\\SRVPW3.pls.planservi.com.br:Projetos\Documents\C0849%20-%20DER\40_Emissao\03_GRD\0-GRDs_Enviadas%20DER\36&#186;MEDI&#199;&#195;O-26-06-2025%20A%2025-07-25\MR_DER-1084_25\" TargetMode="External"/><Relationship Id="rId1543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42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403" Type="http://schemas.openxmlformats.org/officeDocument/2006/relationships/hyperlink" Target="pw:\\SRVPW3.pls.planservi.com.br:Projetos\Documents\C0849%20-%20DER\40_Emissao\03_GRD\0-GRDs_Enviadas%20DER\37&#186;MEDI&#199;&#195;O-26-07-2025%20A%2025-08-25\MR_DER-1129_25\" TargetMode="External"/><Relationship Id="rId1610" Type="http://schemas.openxmlformats.org/officeDocument/2006/relationships/hyperlink" Target="pw:\\SRVPW3.pls.planservi.com.br:Projetos\Documents\C0849%20-%20DER\40_Emissao\03_GRD\0-GRDs_Enviadas%20DER\46&#186;MEDI&#199;&#195;O-26-04-2026%20A%2025-05-26\MR_DER-1711_26\" TargetMode="External"/><Relationship Id="rId191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289" Type="http://schemas.openxmlformats.org/officeDocument/2006/relationships/hyperlink" Target="pw:\\pw.planservi.com.br:PROJETOS\Documents\C0849%20-%20DER\40_Emissao\03_GRD\0-GRDs_Enviadas%20DER\17&#186;MEDI&#199;&#195;O-26-10-23%20A%2025-12-23\MR.DER-0482_23-Entrega%20Final\" TargetMode="External"/><Relationship Id="rId496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149" Type="http://schemas.openxmlformats.org/officeDocument/2006/relationships/hyperlink" Target="pw:\\pw.planservi.com.br:PROJETOS\Documents\C0849%20-%20DER\30_Producao\2-C7%20&#8211;%20SP%20097%20-%20km%2012,85-23,10\05_Geot\05.00_R031\2023%2002%2024-R-031_Revis&#227;oA1_G13.doc" TargetMode="External"/><Relationship Id="rId356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563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70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1193" Type="http://schemas.openxmlformats.org/officeDocument/2006/relationships/hyperlink" Target="pw:\\SRVPW3.pls.planservi.com.br:Projetos\Documents\C0849%20-%20DER\40_Emissao\03_GRD\0-GRDs_Enviadas%20DER\34&#186;MEDI&#199;&#195;O-26-04-2025%20A%2025-05-25\MR_DER-1006_25\" TargetMode="External"/><Relationship Id="rId216" Type="http://schemas.openxmlformats.org/officeDocument/2006/relationships/hyperlink" Target="pw:\\pw.planservi.com.br:PROJETOS\Documents\C0849%20-%20DER\30_Producao\2-C7%20&#8211;%20SP%20097%20-%20km%2012,85-23,10\05_Geot\05.00_R031\2023%2007%2019%20SP097-R-031_Revis&#227;oB1_G13.doc" TargetMode="External"/><Relationship Id="rId423" Type="http://schemas.openxmlformats.org/officeDocument/2006/relationships/hyperlink" Target="pw:\\SRVPW3.pls.planservi.com.br:PW_PROJETOS\Documents\C0849%20-%20DER\40_Emissao\03_GRD\0-GRDs_Enviadas%20DER\19&#186;MEDI&#199;&#195;O-26-01-24%20A%2025-02-24\MR.DER-0522_24\" TargetMode="External"/><Relationship Id="rId868" Type="http://schemas.openxmlformats.org/officeDocument/2006/relationships/hyperlink" Target="pw:\\SRVPW3.pls.planservi.com.br:Projetos\Documents\C0849%20-%20DER\40_Emissao\03_GRD\0-GRDs_Enviadas%20DER\29&#186;MEDI&#199;&#195;O-26-11-2024%20A%2025-12-24\MR.DER-0864_24\" TargetMode="External"/><Relationship Id="rId1053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60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498" Type="http://schemas.openxmlformats.org/officeDocument/2006/relationships/hyperlink" Target="pw:\\SRVPW3.pls.planservi.com.br:Projetos\Documents\C0849%20-%20DER\40_Emissao\03_GRD\0-GRDs_Enviadas%20DER\38&#176;MEDI&#199;&#195;O-26-08-2025%20A%2025-09-25\MR_DER-1191_25\" TargetMode="External"/><Relationship Id="rId630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728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35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358" Type="http://schemas.openxmlformats.org/officeDocument/2006/relationships/hyperlink" Target="pw:\\SRVPW3.pls.planservi.com.br:Projetos\Documents\C0849%20-%20DER\40_Emissao\03_GRD\0-GRDs_Enviadas%20DER\36&#186;MEDI&#199;&#195;O-26-06-2025%20A%2025-07-25\MR_DER-1105_25\" TargetMode="External"/><Relationship Id="rId1565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64" Type="http://schemas.openxmlformats.org/officeDocument/2006/relationships/hyperlink" Target="pw:\\pw.planservi.com.br:PROJETOS\Documents\C0849%20-%20DER\40_Emissao\03_GRD\0-GRDs_Enviadas%20DER\4&#186;MEDI&#199;&#195;O\MR.DER-0116_22\" TargetMode="External"/><Relationship Id="rId1120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218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25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280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140" Type="http://schemas.openxmlformats.org/officeDocument/2006/relationships/hyperlink" Target="pw:\\pw.planservi.com.br:PROJETOS\Documents\C0849%20-%20DER\40_Emissao\03_GRD\0-GRDs_Enviadas%20DER\7&#186;MEDI&#199;&#195;O\MR.DER-0355_23\" TargetMode="External"/><Relationship Id="rId378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85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92" Type="http://schemas.openxmlformats.org/officeDocument/2006/relationships/hyperlink" Target="pw:\\SRVPW3.pls.planservi.com.br:Projetos\Documents\C0849%20-%20DER\30_Producao\2-C7%20&#8211;%20SP%20097%20-%20km%2012,85-23,10\06_Pavi\06.00_R031\2024%2010%2024%20SP097-R-031_P02_P05_P07_MC_A2.doc" TargetMode="External"/><Relationship Id="rId6" Type="http://schemas.openxmlformats.org/officeDocument/2006/relationships/hyperlink" Target="pw:\\pw.planservi.com.br:PROJETOS\Documents\C0849%20-%20DER\40_Emissao\03_GRD\0-GRDs_Enviadas%20DER\MR.DER-0021_22\" TargetMode="External"/><Relationship Id="rId238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45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52" Type="http://schemas.openxmlformats.org/officeDocument/2006/relationships/hyperlink" Target="pw:\\SRVPW3.pls.planservi.com.br:Projetos\Documents\C0849%20-%20DER\40_Emissao\03_GRD\0-GRDs_Enviadas%20DER\22&#186;MEDI&#199;&#195;O-26-04-2024%20A%2025-05-24\MR.DER-0676_24\" TargetMode="External"/><Relationship Id="rId1075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282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305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512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957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42" Type="http://schemas.openxmlformats.org/officeDocument/2006/relationships/hyperlink" Target="pw:\\SRVPW3.pls.planservi.com.br:Projetos\Documents\C0849%20-%20DER\40_Emissao\03_GRD\0-GRDs_Enviadas%20DER\33&#186;MEDI&#199;&#195;O-26-03-2025%20A%2025-04-25\MR.DER-0962_25\" TargetMode="External"/><Relationship Id="rId1587" Type="http://schemas.openxmlformats.org/officeDocument/2006/relationships/hyperlink" Target="pw:\\SRVPW3.pls.planservi.com.br:Projetos\Documents\C0849%20-%20DER\40_Emissao\03_GRD\0-GRDs_Enviadas%20DER\39&#176;MEDI&#199;&#195;O-26-09-2025%20A%2025-10-25\MR_DER-1276_25\" TargetMode="External"/><Relationship Id="rId86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817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002" Type="http://schemas.openxmlformats.org/officeDocument/2006/relationships/hyperlink" Target="pw:\\SRVPW3.pls.planservi.com.br:Projetos\Documents\C0849%20-%20DER\40_Emissao\03_GRD\0-GRDs_Enviadas%20DER\30&#186;MEDI&#199;&#195;O-26-12-2024%20A%2025-01-25\MR.DER-0896_25-SP%20097-D-Entrega%20Final-F02\" TargetMode="External"/><Relationship Id="rId1447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1307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514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3" Type="http://schemas.openxmlformats.org/officeDocument/2006/relationships/hyperlink" Target="pw:\\pw.planservi.com.br:PROJETOS\Documents\C0849%20-%20DER\40_Emissao\03_GRD\0-GRDs_Enviadas%20DER\3&#186;MEDI&#199;&#195;O\MR.DER-0053_22\" TargetMode="External"/><Relationship Id="rId162" Type="http://schemas.openxmlformats.org/officeDocument/2006/relationships/hyperlink" Target="pw:\\pw.planservi.com.br:PROJETOS\Documents\C0849%20-%20DER\40_Emissao\03_GRD\0-GRDs_Enviadas%20DER\8&#186;MEDI&#199;&#195;O\MR.DER-0377\" TargetMode="External"/><Relationship Id="rId467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1097" Type="http://schemas.openxmlformats.org/officeDocument/2006/relationships/hyperlink" Target="pw:\\SRVPW3.pls.planservi.com.br:Projetos\Documents\C0849%20-%20DER\40_Emissao\03_GRD\0-GRDs_Enviadas%20DER\32&#186;MEDI&#199;&#195;O-26-02-2025%20A%2025-03-25\MR.DER-0941_25\" TargetMode="External"/><Relationship Id="rId674" Type="http://schemas.openxmlformats.org/officeDocument/2006/relationships/hyperlink" Target="pw:\\SRVPW3.pls.planservi.com.br:Projetos\Documents\C0849%20-%20DER\40_Emissao\03_GRD\0-GRDs_Enviadas%20DER\23&#186;MEDI&#199;&#195;O-26-05-2024%20A%2025-06-24\MR.DER-0708_24\" TargetMode="External"/><Relationship Id="rId881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979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327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34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741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839" Type="http://schemas.openxmlformats.org/officeDocument/2006/relationships/hyperlink" Target="pw:\\SRVPW3.pls.planservi.com.br:Projetos\Documents\C0849%20-%20DER\30_Producao\2-C7%20&#8211;%20SP%20097%20-%20km%2012,85-23,10\04_Dren\04.00_R031\2024%2008%2021%20-%20Revis&#227;o%20A-H01.doc" TargetMode="External"/><Relationship Id="rId1164" Type="http://schemas.openxmlformats.org/officeDocument/2006/relationships/hyperlink" Target="pw:\\SRVPW3.pls.planservi.com.br:Projetos\Documents\C0849%20-%20DER\40_Emissao\03_GRD\0-GRDs_Enviadas%20DER\34&#186;MEDI&#199;&#195;O-26-04-2025%20A%2025-05-25\MR_DER-0998_25\" TargetMode="External"/><Relationship Id="rId1371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469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601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1024" Type="http://schemas.openxmlformats.org/officeDocument/2006/relationships/hyperlink" Target="pw:\\SRVPW3.pls.planservi.com.br:Projetos\Documents\C0849%20-%20DER\40_Emissao\03_GRD\0-GRDs_Enviadas%20DER\30&#186;MEDI&#199;&#195;O-26-12-2024%20A%2025-01-25\MR.DER-0906_25-SP%20097-D-Entrega%20Final-H01\" TargetMode="External"/><Relationship Id="rId1231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906" Type="http://schemas.openxmlformats.org/officeDocument/2006/relationships/hyperlink" Target="pw:\\SRVPW3.pls.planservi.com.br:Projetos\Documents\C0849%20-%20DER\40_Emissao\03_GRD\0-GRDs_Enviadas%20DER\29&#186;MEDI&#199;&#195;O-26-11-2024%20A%2025-12-24\MR.DER-0881_24\" TargetMode="External"/><Relationship Id="rId1329" Type="http://schemas.openxmlformats.org/officeDocument/2006/relationships/hyperlink" Target="pw:\\SRVPW3.pls.planservi.com.br:Projetos\Documents\C0849%20-%20DER\40_Emissao\03_GRD\0-GRDs_Enviadas%20DER\35&#186;MEDI&#199;&#195;O-26-05-2025%20A%2025-06-25\MR_DER-1068_25\" TargetMode="External"/><Relationship Id="rId1536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35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603" Type="http://schemas.openxmlformats.org/officeDocument/2006/relationships/hyperlink" Target="pw:\\SRVPW3.pls.planservi.com.br:Projetos\Documents\C0849%20-%20DER\40_Emissao\03_GRD\0-GRDs_Enviadas%20DER\39&#176;MEDI&#199;&#195;O-26-09-2025%20A%2025-10-25\MR_DER-1316_25\" TargetMode="External"/><Relationship Id="rId184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391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251" Type="http://schemas.openxmlformats.org/officeDocument/2006/relationships/hyperlink" Target="pw:\\pw.planservi.com.br:PROJETOS\Documents\C0849%20-%20DER\40_Emissao\03_GRD\0-GRDs_Enviadas%20DER\13&#186;MEDI&#199;&#195;O-26-07-23%20A%2025-08-23\MR.DER-0435_23\" TargetMode="External"/><Relationship Id="rId489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96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349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556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63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1186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93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111" Type="http://schemas.openxmlformats.org/officeDocument/2006/relationships/hyperlink" Target="pw:\\pw.planservi.com.br:PROJETOS\Documents\C0849%20-%20DER\40_Emissao\03_GRD\0-GRDs_Enviadas%20DER\6&#186;MEDI&#199;&#195;O\MR.DER-0282_23\" TargetMode="External"/><Relationship Id="rId209" Type="http://schemas.openxmlformats.org/officeDocument/2006/relationships/hyperlink" Target="pw:\\pw.planservi.com.br:PROJETOS\Documents\C0849%20-%20DER\40_Emissao\03_GRD\0-GRDs_Enviadas%20DER\13&#186;MEDI&#199;&#195;O-26-07-23%20A%2025-08-23\MR.DER-0412_23\" TargetMode="External"/><Relationship Id="rId416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970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046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53" Type="http://schemas.openxmlformats.org/officeDocument/2006/relationships/hyperlink" Target="pw:\\SRVPW3.pls.planservi.com.br:Projetos\Documents\C0849%20-%20DER\40_Emissao\03_GRD\0-GRDs_Enviadas%20DER\35&#186;MEDI&#199;&#195;O-26-05-2025%20A%2025-06-25\MR_DER-1035_25\" TargetMode="External"/><Relationship Id="rId623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830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928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460" Type="http://schemas.openxmlformats.org/officeDocument/2006/relationships/hyperlink" Target="pw:\\SRVPW3.pls.planservi.com.br:Projetos\Documents\C0849%20-%20DER\40_Emissao\03_GRD\0-GRDs_Enviadas%20DER\38&#176;MEDI&#199;&#195;O-26-08-2025%20A%2025-09-25\MR_DER-1182_25\" TargetMode="External"/><Relationship Id="rId1558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57" Type="http://schemas.openxmlformats.org/officeDocument/2006/relationships/hyperlink" Target="pw:\\pw.planservi.com.br:PROJETOS\Documents\C0849%20-%20DER\30_Producao\2-C7%20&#8211;%20SP%20097%20-%20km%2012,85-23,10\04_Dren\04.00_R031\2022%2011%2003%20-%20Emiss&#227;o%20Inicial_Segmento%20C7%20-%20Planta%20de%20bacias_Rel%20Hidrol.doc" TargetMode="External"/><Relationship Id="rId1113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320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418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273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80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133" Type="http://schemas.openxmlformats.org/officeDocument/2006/relationships/hyperlink" Target="pw:\\pw.planservi.com.br:PROJETOS\Documents\C0849%20-%20DER\40_Emissao\03_GRD\0-GRDs_Enviadas%20DER\7&#186;MEDI&#199;&#195;O\MR.DER-0330_23\" TargetMode="External"/><Relationship Id="rId340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78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85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92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200" Type="http://schemas.openxmlformats.org/officeDocument/2006/relationships/hyperlink" Target="pw:\\pw.planservi.com.br:PROJETOS\Documents\C0849%20-%20DER\40_Emissao\03_GRD\0-GRDs_Enviadas%20DER\13&#186;MEDI&#199;&#195;O-26-07-23%20A%2025-08-23\MR.DER-0408_23\" TargetMode="External"/><Relationship Id="rId438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45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852" Type="http://schemas.openxmlformats.org/officeDocument/2006/relationships/hyperlink" Target="pw:\\SRVPW3.pls.planservi.com.br:Projetos\Documents\C0849%20-%20DER\30_Producao\2-C7%20&#8211;%20SP%20097%20-%20km%2012,85-23,10\05_Geot\05.00_R031\2024.02.12_R-031_G18_SP097.doc" TargetMode="External"/><Relationship Id="rId1068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275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482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505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712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1135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342" Type="http://schemas.openxmlformats.org/officeDocument/2006/relationships/hyperlink" Target="pw:\\SRVPW3.pls.planservi.com.br:Projetos\Documents\C0849%20-%20DER\40_Emissao\03_GRD\0-GRDs_Enviadas%20DER\36&#186;MEDI&#199;&#195;O-26-06-2025%20A%2025-07-25\MR_DER-1086_25\" TargetMode="External"/><Relationship Id="rId79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1202" Type="http://schemas.openxmlformats.org/officeDocument/2006/relationships/hyperlink" Target="pw:\\SRVPW3.pls.planservi.com.br:Projetos\Documents\C0849%20-%20DER\40_Emissao\03_GRD\0-GRDs_Enviadas%20DER\34&#186;MEDI&#199;&#195;O-26-04-2025%20A%2025-05-25\MR_DER-1020_25\" TargetMode="External"/><Relationship Id="rId1507" Type="http://schemas.openxmlformats.org/officeDocument/2006/relationships/hyperlink" Target="pw:\\SRVPW3.pls.planservi.com.br:Projetos\Documents\C0849%20-%20DER\40_Emissao\03_GRD\0-GRDs_Enviadas%20DER\38&#176;MEDI&#199;&#195;O-26-08-2025%20A%2025-09-25\MR_DER-1210_25\" TargetMode="External"/><Relationship Id="rId295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155" Type="http://schemas.openxmlformats.org/officeDocument/2006/relationships/hyperlink" Target="pw:\\pw.planservi.com.br:PROJETOS\Documents\C0849%20-%20DER\30_Producao\2-C7%20&#8211;%20SP%20097%20-%20km%2012,85-23,10\05_Geot\05.00_R031\2023%2002%2017-R-031_Revis&#227;oA2_G14.doc" TargetMode="External"/><Relationship Id="rId362" Type="http://schemas.openxmlformats.org/officeDocument/2006/relationships/hyperlink" Target="pw:\\pw.planservi.com.br:PROJETOS\Documents\C0849%20-%20DER\40_Emissao\03_GRD\0-GRDs_Enviadas%20DER\18&#186;MEDI&#199;&#195;O-26-12-23%20A%2025-01-24\MR.DER-0511_24\" TargetMode="External"/><Relationship Id="rId1297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222" Type="http://schemas.openxmlformats.org/officeDocument/2006/relationships/hyperlink" Target="pw:\\pw.planservi.com.br:PROJETOS\Documents\C0849%20-%20DER\30_Producao\2-C7%20&#8211;%20SP%20097%20-%20km%2012,85-23,10\06_Pavi\06.00_R031\2023%2008%2014%20SP097-R-031_P09-001B_002C.doc" TargetMode="External"/><Relationship Id="rId667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874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527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734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41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57" Type="http://schemas.openxmlformats.org/officeDocument/2006/relationships/hyperlink" Target="pw:\\SRVPW3.pls.planservi.com.br:Projetos\Documents\C0849%20-%20DER\40_Emissao\03_GRD\0-GRDs_Enviadas%20DER\33&#186;MEDI&#199;&#195;O-26-03-2025%20A%2025-04-25\MR.DER-0978_25\" TargetMode="External"/><Relationship Id="rId1364" Type="http://schemas.openxmlformats.org/officeDocument/2006/relationships/hyperlink" Target="pw:\\SRVPW3.pls.planservi.com.br:Projetos\Documents\C0849%20-%20DER\40_Emissao\03_GRD\0-GRDs_Enviadas%20DER\37&#186;MEDI&#199;&#195;O-26-07-2025%20A%2025-08-25\MR_DER-1116_25\" TargetMode="External"/><Relationship Id="rId1571" Type="http://schemas.openxmlformats.org/officeDocument/2006/relationships/hyperlink" Target="pw:\\SRVPW3.pls.planservi.com.br:Projetos\Documents\C0849%20-%20DER\40_Emissao\03_GRD\0-GRDs_Enviadas%20DER\38&#176;MEDI&#199;&#195;O-26-08-2025%20A%2025-09-25\MR_DER-1226_25\" TargetMode="External"/><Relationship Id="rId70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801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017" Type="http://schemas.openxmlformats.org/officeDocument/2006/relationships/hyperlink" Target="pw:\\SRVPW3.pls.planservi.com.br:Projetos\Documents\C0849%20-%20DER\40_Emissao\03_GRD\0-GRDs_Enviadas%20DER\30&#186;MEDI&#199;&#195;O-26-12-2024%20A%2025-01-25\MR.DER-0904_25-SP%20097-D-Entrega%20Final-G14\" TargetMode="External"/><Relationship Id="rId1224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31" Type="http://schemas.openxmlformats.org/officeDocument/2006/relationships/hyperlink" Target="pw:\\SRVPW3.pls.planservi.com.br:Projetos\Documents\C0849%20-%20DER\40_Emissao\03_GRD\0-GRDs_Enviadas%20DER\37&#186;MEDI&#199;&#195;O-26-07-2025%20A%2025-08-25\MR_DER-1135_25\" TargetMode="External"/><Relationship Id="rId1529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28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77" Type="http://schemas.openxmlformats.org/officeDocument/2006/relationships/hyperlink" Target="pw:\\pw.planservi.com.br:PROJETOS\Documents\C0849%20-%20DER\40_Emissao\03_GRD\0-GRDs_Enviadas%20DER\8&#186;MEDI&#199;&#195;O\MR.DER-0385_23\" TargetMode="External"/><Relationship Id="rId384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91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244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689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896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81" Type="http://schemas.openxmlformats.org/officeDocument/2006/relationships/hyperlink" Target="pw:\\SRVPW3.pls.planservi.com.br:Projetos\Documents\C0849%20-%20DER\40_Emissao\03_GRD\0-GRDs_Enviadas%20DER\31&#186;MEDI&#199;&#195;O-26-01-2025%20A%2025-02-25\MR.DER-0930_25\" TargetMode="External"/><Relationship Id="rId451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549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56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1179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86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1593" Type="http://schemas.openxmlformats.org/officeDocument/2006/relationships/hyperlink" Target="pw:\\SRVPW3.pls.planservi.com.br:Projetos\Documents\C0849%20-%20DER\40_Emissao\03_GRD\0-GRDs_Enviadas%20DER\39&#176;MEDI&#199;&#195;O-26-09-2025%20A%2025-10-25\MR_DER-1286_25\" TargetMode="External"/><Relationship Id="rId104" Type="http://schemas.openxmlformats.org/officeDocument/2006/relationships/hyperlink" Target="pw:\\pw.planservi.com.br:PROJETOS\Documents\C0849%20-%20DER\40_Emissao\03_GRD\0-GRDs_Enviadas%20DER\6&#186;MEDI&#199;&#195;O\MR.DER-0280_23\" TargetMode="External"/><Relationship Id="rId311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409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963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039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46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92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616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823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453" Type="http://schemas.openxmlformats.org/officeDocument/2006/relationships/hyperlink" Target="pw:\\SRVPW3.pls.planservi.com.br:Projetos\Documents\C0849%20-%20DER\40_Emissao\03_GRD\0-GRDs_Enviadas%20DER\37&#186;MEDI&#199;&#195;O-26-07-2025%20A%2025-08-25\MR_DER-1151_25\" TargetMode="External"/><Relationship Id="rId1106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313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520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99" Type="http://schemas.openxmlformats.org/officeDocument/2006/relationships/hyperlink" Target="pw:\\pw.planservi.com.br:PROJETOS\Documents\C0849%20-%20DER\40_Emissao\03_GRD\0-GRDs_Enviadas%20DER\13&#186;MEDI&#199;&#195;O-26-07-23%20A%2025-08-23\MR.DER-0408_23\" TargetMode="External"/><Relationship Id="rId266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73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80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126" Type="http://schemas.openxmlformats.org/officeDocument/2006/relationships/hyperlink" Target="pw:\\pw.planservi.com.br:PROJETOS\Documents\C0849%20-%20DER\40_Emissao\03_GRD\0-GRDs_Enviadas%20DER\7&#186;MEDI&#199;&#195;O\MR.DER-0311_23\" TargetMode="External"/><Relationship Id="rId333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40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778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85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1170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638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845" Type="http://schemas.openxmlformats.org/officeDocument/2006/relationships/hyperlink" Target="pw:\\SRVPW3.pls.planservi.com.br:Projetos\Documents\C0849%20-%20DER\30_Producao\2-C7%20&#8211;%20SP%20097%20-%20km%2012,85-23,10\05_Geot\05.00_R031\2024.05.03_R-031_2_SP-097_G01,G12,G14.doc" TargetMode="External"/><Relationship Id="rId1030" Type="http://schemas.openxmlformats.org/officeDocument/2006/relationships/hyperlink" Target="pw:\\SRVPW3.pls.planservi.com.br:Projetos\Documents\C0849%20-%20DER\40_Emissao\03_GRD\0-GRDs_Enviadas%20DER\30&#186;MEDI&#199;&#195;O-26-12-2024%20A%2025-01-25\MR.DER-0909_25-SP%20097\" TargetMode="External"/><Relationship Id="rId1268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475" Type="http://schemas.openxmlformats.org/officeDocument/2006/relationships/hyperlink" Target="pw:\\SRVPW3.pls.planservi.com.br:Projetos\Documents\C0849%20-%20DER\40_Emissao\03_GRD\0-GRDs_Enviadas%20DER\37&#186;MEDI&#199;&#195;O-26-07-2025%20A%2025-08-25\MR_DER-1151_25\" TargetMode="External"/><Relationship Id="rId400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705" Type="http://schemas.openxmlformats.org/officeDocument/2006/relationships/hyperlink" Target="pw:\\SRVPW3.pls.planservi.com.br:Projetos\Documents\C0849%20-%20DER\40_Emissao\03_GRD\0-GRDs_Enviadas%20DER\25&#186;MEDI&#199;&#195;O-26-07-2024%20A%2025-08-24\MR.DER-0735_24\" TargetMode="External"/><Relationship Id="rId1128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335" Type="http://schemas.openxmlformats.org/officeDocument/2006/relationships/hyperlink" Target="pw:\\SRVPW3.pls.planservi.com.br:Projetos\Documents\C0849%20-%20DER\40_Emissao\03_GRD\0-GRDs_Enviadas%20DER\35&#186;MEDI&#199;&#195;O-26-05-2025%20A%2025-06-25\MR_DER-1072-25\" TargetMode="External"/><Relationship Id="rId1542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912" Type="http://schemas.openxmlformats.org/officeDocument/2006/relationships/hyperlink" Target="pw:\\SRVPW3.pls.planservi.com.br:Projetos\Documents\C0849%20-%20DER\40_Emissao\03_GRD\0-GRDs_Enviadas%20DER\30&#186;MEDI&#199;&#195;O-26-12-2024%20A%2025-01-25\MR.DER-0886_25\" TargetMode="External"/><Relationship Id="rId41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402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190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288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95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148" Type="http://schemas.openxmlformats.org/officeDocument/2006/relationships/hyperlink" Target="pw:\\pw.planservi.com.br:PROJETOS\Documents\C0849%20-%20DER\40_Emissao\03_GRD\0-GRDs_Enviadas%20DER\7&#186;MEDI&#199;&#195;O\MR.DER-0356_23\" TargetMode="External"/><Relationship Id="rId355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562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1192" Type="http://schemas.openxmlformats.org/officeDocument/2006/relationships/hyperlink" Target="pw:\\SRVPW3.pls.planservi.com.br:Projetos\Documents\C0849%20-%20DER\40_Emissao\03_GRD\0-GRDs_Enviadas%20DER\34&#186;MEDI&#199;&#195;O-26-04-2025%20A%2025-05-25\MR_DER-1004_25\" TargetMode="External"/><Relationship Id="rId215" Type="http://schemas.openxmlformats.org/officeDocument/2006/relationships/hyperlink" Target="pw:\\pw.planservi.com.br:PROJETOS\Documents\C0849%20-%20DER\30_Producao\2-C7%20&#8211;%20SP%20097%20-%20km%2012,85-23,10\05_Geot\05.00_R031\2023%2007%2019%20SP097-R-031_Revis&#227;oB1_G13.doc" TargetMode="External"/><Relationship Id="rId422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867" Type="http://schemas.openxmlformats.org/officeDocument/2006/relationships/hyperlink" Target="pw:\\SRVPW3.pls.planservi.com.br:Projetos\Documents\C0849%20-%20DER\40_Emissao\03_GRD\0-GRDs_Enviadas%20DER\29&#186;MEDI&#199;&#195;O-26-11-2024%20A%2025-12-24\MR.DER-0864_24\" TargetMode="External"/><Relationship Id="rId1052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497" Type="http://schemas.openxmlformats.org/officeDocument/2006/relationships/hyperlink" Target="pw:\\SRVPW3.pls.planservi.com.br:Projetos\Documents\C0849%20-%20DER\40_Emissao\03_GRD\0-GRDs_Enviadas%20DER\38&#176;MEDI&#199;&#195;O-26-08-2025%20A%2025-09-25\MR_DER-1191_25\" TargetMode="External"/><Relationship Id="rId727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34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357" Type="http://schemas.openxmlformats.org/officeDocument/2006/relationships/hyperlink" Target="pw:\\SRVPW3.pls.planservi.com.br:Projetos\Documents\C0849%20-%20DER\40_Emissao\03_GRD\0-GRDs_Enviadas%20DER\36&#186;MEDI&#199;&#195;O-26-06-2025%20A%2025-07-25\MR_DER-1105_25\" TargetMode="External"/><Relationship Id="rId1564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63" Type="http://schemas.openxmlformats.org/officeDocument/2006/relationships/hyperlink" Target="pw:\\pw.planservi.com.br:PROJETOS\Documents\C0849%20-%20DER\30_Producao\2-C7%20&#8211;%20SP%20097%20-%20km%2012,85-23,10\02_Geom\02.00_R031\2022%2010%2005%20-%20Projeto%20Funcional%20-Mudan&#231;a%20de%20c&#243;digo.xls" TargetMode="External"/><Relationship Id="rId1217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24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377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84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5" Type="http://schemas.openxmlformats.org/officeDocument/2006/relationships/hyperlink" Target="pw:\\pw.planservi.com.br:PROJETOS\Documents\C0849%20-%20DER\40_Emissao\03_GRD\0-GRDs_Enviadas%20DER\MR.DER-0013_22\" TargetMode="External"/><Relationship Id="rId237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791" Type="http://schemas.openxmlformats.org/officeDocument/2006/relationships/hyperlink" Target="pw:\\SRVPW3.pls.planservi.com.br:Projetos\Documents\C0849%20-%20DER\30_Producao\2-C7%20&#8211;%20SP%20097%20-%20km%2012,85-23,10\06_Pavi\06.00_R031\2024%2010%2024%20SP097-R-031_P02_P05_P07_MC_A2.doc" TargetMode="External"/><Relationship Id="rId889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74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444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51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749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1281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379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586" Type="http://schemas.openxmlformats.org/officeDocument/2006/relationships/hyperlink" Target="pw:\\SRVPW3.pls.planservi.com.br:Projetos\Documents\C0849%20-%20DER\40_Emissao\03_GRD\0-GRDs_Enviadas%20DER\39&#176;MEDI&#199;&#195;O-26-09-2025%20A%2025-10-25\MR_DER-1269_25\" TargetMode="External"/><Relationship Id="rId304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511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09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956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41" Type="http://schemas.openxmlformats.org/officeDocument/2006/relationships/hyperlink" Target="pw:\\SRVPW3.pls.planservi.com.br:Projetos\Documents\C0849%20-%20DER\40_Emissao\03_GRD\0-GRDs_Enviadas%20DER\33&#186;MEDI&#199;&#195;O-26-03-2025%20A%2025-04-25\MR.DER-0962_25\" TargetMode="External"/><Relationship Id="rId1239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85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816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001" Type="http://schemas.openxmlformats.org/officeDocument/2006/relationships/hyperlink" Target="pw:\\SRVPW3.pls.planservi.com.br:Projetos\Documents\C0849%20-%20DER\40_Emissao\03_GRD\0-GRDs_Enviadas%20DER\30&#186;MEDI&#199;&#195;O-26-12-2024%20A%2025-01-25\MR.DER-0896_25-SP%20097-D-Entrega%20Final-F02\" TargetMode="External"/><Relationship Id="rId1446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1306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513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2" Type="http://schemas.openxmlformats.org/officeDocument/2006/relationships/hyperlink" Target="pw:\\pw.planservi.com.br:PROJETOS\Documents\C0849%20-%20DER\40_Emissao\03_GRD\0-GRDs_Enviadas%20DER\3&#186;MEDI&#199;&#195;O\MR.DER-0053_22\" TargetMode="External"/><Relationship Id="rId161" Type="http://schemas.openxmlformats.org/officeDocument/2006/relationships/hyperlink" Target="pw:\\pw.planservi.com.br:PROJETOS\Documents\C0849%20-%20DER\40_Emissao\03_GRD\0-GRDs_Enviadas%20DER\8&#186;MEDI&#199;&#195;O\MR.DER-0377\" TargetMode="External"/><Relationship Id="rId399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259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66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673" Type="http://schemas.openxmlformats.org/officeDocument/2006/relationships/hyperlink" Target="pw:\\SRVPW3.pls.planservi.com.br:Projetos\Documents\C0849%20-%20DER\40_Emissao\03_GRD\0-GRDs_Enviadas%20DER\23&#186;MEDI&#199;&#195;O-26-05-2024%20A%2025-06-24\MR.DER-0708_24\" TargetMode="External"/><Relationship Id="rId880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96" Type="http://schemas.openxmlformats.org/officeDocument/2006/relationships/hyperlink" Target="pw:\\SRVPW3.pls.planservi.com.br:Projetos\Documents\C0849%20-%20DER\40_Emissao\03_GRD\0-GRDs_Enviadas%20DER\32&#186;MEDI&#199;&#195;O-26-02-2025%20A%2025-03-25\MR.DER-0939_25\" TargetMode="External"/><Relationship Id="rId119" Type="http://schemas.openxmlformats.org/officeDocument/2006/relationships/hyperlink" Target="pw:\\pw.planservi.com.br:PROJETOS\Documents\C0849%20-%20DER\40_Emissao\03_GRD\0-GRDs_Enviadas%20DER\6&#186;MEDI&#199;&#195;O\MR.DER-0277_23\" TargetMode="External"/><Relationship Id="rId326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33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978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63" Type="http://schemas.openxmlformats.org/officeDocument/2006/relationships/hyperlink" Target="pw:\\SRVPW3.pls.planservi.com.br:Projetos\Documents\C0849%20-%20DER\40_Emissao\03_GRD\0-GRDs_Enviadas%20DER\34&#186;MEDI&#199;&#195;O-26-04-2025%20A%2025-05-25\MR_DER-0986_25\" TargetMode="External"/><Relationship Id="rId1370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740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838" Type="http://schemas.openxmlformats.org/officeDocument/2006/relationships/hyperlink" Target="pw:\\SRVPW3.pls.planservi.com.br:Projetos\Documents\C0849%20-%20DER\30_Producao\2-C7%20&#8211;%20SP%20097%20-%20km%2012,85-23,10\04_Dren\04.00_R031\2024%2004%2010%20-%20Revis&#227;o%20A2%20H01.doc" TargetMode="External"/><Relationship Id="rId1023" Type="http://schemas.openxmlformats.org/officeDocument/2006/relationships/hyperlink" Target="pw:\\SRVPW3.pls.planservi.com.br:Projetos\Documents\C0849%20-%20DER\40_Emissao\03_GRD\0-GRDs_Enviadas%20DER\30&#186;MEDI&#199;&#195;O-26-12-2024%20A%2025-01-25\MR.DER-0905_25-SP%20097-D-Entrega%20Final-G18\" TargetMode="External"/><Relationship Id="rId1468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600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1230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328" Type="http://schemas.openxmlformats.org/officeDocument/2006/relationships/hyperlink" Target="pw:\\SRVPW3.pls.planservi.com.br:Projetos\Documents\C0849%20-%20DER\40_Emissao\03_GRD\0-GRDs_Enviadas%20DER\35&#186;MEDI&#199;&#195;O-26-05-2025%20A%2025-06-25\MR_DER-1068_25\" TargetMode="External"/><Relationship Id="rId1535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905" Type="http://schemas.openxmlformats.org/officeDocument/2006/relationships/hyperlink" Target="pw:\\SRVPW3.pls.planservi.com.br:Projetos\Documents\C0849%20-%20DER\40_Emissao\03_GRD\0-GRDs_Enviadas%20DER\29&#186;MEDI&#199;&#195;O-26-11-2024%20A%2025-12-24\MR.DER-0881_24\" TargetMode="External"/><Relationship Id="rId34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602" Type="http://schemas.openxmlformats.org/officeDocument/2006/relationships/hyperlink" Target="pw:\\SRVPW3.pls.planservi.com.br:Projetos\Documents\C0849%20-%20DER\40_Emissao\03_GRD\0-GRDs_Enviadas%20DER\37&#186;MEDI&#199;&#195;O-26-07-2025%20A%2025-08-25\MR_DER-1116_25\" TargetMode="External"/><Relationship Id="rId183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390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250" Type="http://schemas.openxmlformats.org/officeDocument/2006/relationships/hyperlink" Target="pw:\\pw.planservi.com.br:PROJETOS\Documents\C0849%20-%20DER\40_Emissao\03_GRD\0-GRDs_Enviadas%20DER\13&#186;MEDI&#199;&#195;O-26-07-23%20A%2025-08-23\MR.DER-0436_23\" TargetMode="External"/><Relationship Id="rId488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95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110" Type="http://schemas.openxmlformats.org/officeDocument/2006/relationships/hyperlink" Target="pw:\\pw.planservi.com.br:PROJETOS\Documents\C0849%20-%20DER\40_Emissao\03_GRD\0-GRDs_Enviadas%20DER\6&#186;MEDI&#199;&#195;O\MR.DER-0282_23\" TargetMode="External"/><Relationship Id="rId348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555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62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1185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92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194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208" Type="http://schemas.openxmlformats.org/officeDocument/2006/relationships/hyperlink" Target="pw:\\pw.planservi.com.br:PROJETOS\Documents\C0849%20-%20DER\40_Emissao\03_GRD\0-GRDs_Enviadas%20DER\13&#186;MEDI&#199;&#195;O-26-07-23%20A%2025-08-23\MR.DER-0412_23\" TargetMode="External"/><Relationship Id="rId415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622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1045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52" Type="http://schemas.openxmlformats.org/officeDocument/2006/relationships/hyperlink" Target="pw:\\SRVPW3.pls.planservi.com.br:Projetos\Documents\C0849%20-%20DER\40_Emissao\03_GRD\0-GRDs_Enviadas%20DER\35&#186;MEDI&#199;&#195;O-26-05-2025%20A%2025-06-25\MR_DER-1029_25\" TargetMode="External"/><Relationship Id="rId261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99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927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12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557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56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359" Type="http://schemas.openxmlformats.org/officeDocument/2006/relationships/hyperlink" Target="pw:\\pw.planservi.com.br:PROJETOS\Documents\C0849%20-%20DER\30_Producao\2-C7%20&#8211;%20SP%20097%20-%20km%2012,85-23,10\05_Geot\05.00_R031\2024%2001%2004%20SP097-R-031_G13_C.doc" TargetMode="External"/><Relationship Id="rId566" Type="http://schemas.openxmlformats.org/officeDocument/2006/relationships/hyperlink" Target="pw:\\SRVPW3.pls.planservi.com.br:Projetos\Documents\C0849%20-%20DER\40_Emissao\03_GRD\0-GRDs_Enviadas%20DER\21&#186;MEDI&#199;&#195;O-26-03-2024%20A%2025-04-24\MR.DER-0603_24\" TargetMode="External"/><Relationship Id="rId773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1196" Type="http://schemas.openxmlformats.org/officeDocument/2006/relationships/hyperlink" Target="pw:\\SRVPW3.pls.planservi.com.br:Projetos\Documents\C0849%20-%20DER\40_Emissao\03_GRD\0-GRDs_Enviadas%20DER\34&#186;MEDI&#199;&#195;O-26-04-2025%20A%2025-05-25\MR_DER-1011_25\" TargetMode="External"/><Relationship Id="rId1417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121" Type="http://schemas.openxmlformats.org/officeDocument/2006/relationships/hyperlink" Target="pw:\\pw.planservi.com.br:PROJETOS\Documents\C0849%20-%20DER\30_Producao\2-C7%20&#8211;%20SP%20097%20-%20km%2012,85-23,10\05_Geot\05.00_R031\2023%2001%2023-R-031_Revis&#227;oA1_G14.doc" TargetMode="External"/><Relationship Id="rId219" Type="http://schemas.openxmlformats.org/officeDocument/2006/relationships/hyperlink" Target="pw:\\pw.planservi.com.br:PROJETOS\Documents\C0849%20-%20DER\30_Producao\2-C7%20&#8211;%20SP%20097%20-%20km%2012,85-23,10\05_Geot\05.00_R031\2023%2008%2014%20SP097-R-031_Revis&#227;oB-G13.doc" TargetMode="External"/><Relationship Id="rId426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33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980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056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63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840" Type="http://schemas.openxmlformats.org/officeDocument/2006/relationships/hyperlink" Target="pw:\\SRVPW3.pls.planservi.com.br:Projetos\Documents\C0849%20-%20DER\30_Producao\2-C7%20&#8211;%20SP%20097%20-%20km%2012,85-23,10\04_Dren\04.00_R031\2024%2008%2021%20-%20Revis&#227;o%20A-H01.doc" TargetMode="External"/><Relationship Id="rId938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470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1568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67" Type="http://schemas.openxmlformats.org/officeDocument/2006/relationships/hyperlink" Target="pw:\\pw.planservi.com.br:PROJETOS\Documents\C0849%20-%20DER\40_Emissao\03_GRD\0-GRDs_Enviadas%20DER\4&#186;MEDI&#199;&#195;O\MR.DER-0170_22\" TargetMode="External"/><Relationship Id="rId272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577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00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1123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330" Type="http://schemas.openxmlformats.org/officeDocument/2006/relationships/hyperlink" Target="pw:\\SRVPW3.pls.planservi.com.br:Projetos\Documents\C0849%20-%20DER\40_Emissao\03_GRD\0-GRDs_Enviadas%20DER\35&#186;MEDI&#199;&#195;O-26-05-2025%20A%2025-06-25\MR_DER-1068_25\" TargetMode="External"/><Relationship Id="rId1428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132" Type="http://schemas.openxmlformats.org/officeDocument/2006/relationships/hyperlink" Target="pw:\\pw.planservi.com.br:PROJETOS\Documents\C0849%20-%20DER\40_Emissao\03_GRD\0-GRDs_Enviadas%20DER\7&#186;MEDI&#199;&#195;O\MR.DER-0330_23\" TargetMode="External"/><Relationship Id="rId784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91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1067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437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44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851" Type="http://schemas.openxmlformats.org/officeDocument/2006/relationships/hyperlink" Target="pw:\\SRVPW3.pls.planservi.com.br:Projetos\Documents\C0849%20-%20DER\30_Producao\2-C7%20&#8211;%20SP%20097%20-%20km%2012,85-23,10\05_Geot\05.00_R031\2024.06.12_R-031_2_SP-097_G12.doc" TargetMode="External"/><Relationship Id="rId1274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481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1579" Type="http://schemas.openxmlformats.org/officeDocument/2006/relationships/hyperlink" Target="pw:\\SRVPW3.pls.planservi.com.br:Projetos\Documents\C0849%20-%20DER\40_Emissao\03_GRD\0-GRDs_Enviadas%20DER\38&#176;MEDI&#199;&#195;O-26-08-2025%20A%2025-09-25\MR_DER-1232_25\" TargetMode="External"/><Relationship Id="rId283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90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504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711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49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34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341" Type="http://schemas.openxmlformats.org/officeDocument/2006/relationships/hyperlink" Target="pw:\\SRVPW3.pls.planservi.com.br:Projetos\Documents\C0849%20-%20DER\40_Emissao\03_GRD\0-GRDs_Enviadas%20DER\36&#186;MEDI&#199;&#195;O-26-06-2025%20A%2025-07-25\MR_DER-1086_25\" TargetMode="External"/><Relationship Id="rId78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143" Type="http://schemas.openxmlformats.org/officeDocument/2006/relationships/hyperlink" Target="pw:\\pw.planservi.com.br:PROJETOS\Documents\C0849%20-%20DER\40_Emissao\03_GRD\0-GRDs_Enviadas%20DER\7&#186;MEDI&#199;&#195;O\MR.DER-0356_23\" TargetMode="External"/><Relationship Id="rId350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588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95" Type="http://schemas.openxmlformats.org/officeDocument/2006/relationships/hyperlink" Target="pw:\\SRVPW3.pls.planservi.com.br:Projetos\Documents\C0849%20-%20DER\30_Producao\2-C7%20&#8211;%20SP%20097%20-%20km%2012,85-23,10\06_Pavi\06.00_R031\2024%2010%2024%20SP097-R-031_P02_P05_P07_MC_A2.doc" TargetMode="External"/><Relationship Id="rId809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201" Type="http://schemas.openxmlformats.org/officeDocument/2006/relationships/hyperlink" Target="pw:\\SRVPW3.pls.planservi.com.br:Projetos\Documents\C0849%20-%20DER\40_Emissao\03_GRD\0-GRDs_Enviadas%20DER\34&#186;MEDI&#199;&#195;O-26-04-2025%20A%2025-05-25\MR_DER-1020_25\" TargetMode="External"/><Relationship Id="rId1439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9" Type="http://schemas.openxmlformats.org/officeDocument/2006/relationships/hyperlink" Target="pw:\\pw.planservi.com.br:PROJETOS\Documents\C0849%20-%20DER\30_Producao\2-C7%20&#8211;%20SP%20097%20-%20km%2012,85-23,10\06_Pavi\06.00_R031\2022%2009%2021-R-031_Emiss&#227;o%20Inicial-Relat&#243;rio.doc" TargetMode="External"/><Relationship Id="rId210" Type="http://schemas.openxmlformats.org/officeDocument/2006/relationships/hyperlink" Target="pw:\\pw.planservi.com.br:PROJETOS\Documents\C0849%20-%20DER\40_Emissao\03_GRD\0-GRDs_Enviadas%20DER\13&#186;MEDI&#199;&#195;O-26-07-23%20A%2025-08-23\MR.DER-0412_23\" TargetMode="External"/><Relationship Id="rId448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55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862" Type="http://schemas.openxmlformats.org/officeDocument/2006/relationships/hyperlink" Target="pw:\\SRVPW3.pls.planservi.com.br:Projetos\Documents\C0849%20-%20DER\30_Producao\2-C7%20&#8211;%20SP%20097%20-%20km%2012,85-23,10\05_Geot\05.00_R031\2024.04.28_R-031_G15_OAE-17+000.doc" TargetMode="External"/><Relationship Id="rId1078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285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492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1506" Type="http://schemas.openxmlformats.org/officeDocument/2006/relationships/hyperlink" Target="pw:\\SRVPW3.pls.planservi.com.br:Projetos\Documents\C0849%20-%20DER\40_Emissao\03_GRD\0-GRDs_Enviadas%20DER\38&#176;MEDI&#199;&#195;O-26-08-2025%20A%2025-09-25\MR_DER-1210_25\" TargetMode="External"/><Relationship Id="rId294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308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515" Type="http://schemas.openxmlformats.org/officeDocument/2006/relationships/hyperlink" Target="pw:\\SRVPW3.pls.planservi.com.br:Projetos\Documents\C0849%20-%20DER\40_Emissao\03_GRD\0-GRDs_Enviadas%20DER\20&#186;MEDI&#199;&#195;O-26-02-2024%20A%2025-03-24\MR.DER-0555_24\" TargetMode="External"/><Relationship Id="rId722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1145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1352" Type="http://schemas.openxmlformats.org/officeDocument/2006/relationships/hyperlink" Target="pw:\\SRVPW3.pls.planservi.com.br:Projetos\Documents\C0849%20-%20DER\40_Emissao\03_GRD\0-GRDs_Enviadas%20DER\36&#186;MEDI&#199;&#195;O-26-06-2025%20A%2025-07-25\MR_DER-1091_25\" TargetMode="External"/><Relationship Id="rId89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154" Type="http://schemas.openxmlformats.org/officeDocument/2006/relationships/hyperlink" Target="pw:\\pw.planservi.com.br:PROJETOS\Documents\C0849%20-%20DER\30_Producao\2-C7%20&#8211;%20SP%20097%20-%20km%2012,85-23,10\05_Geot\05.00_R031\2023%2002%2017-R-031_Revis&#227;oA2_G14.doc" TargetMode="External"/><Relationship Id="rId361" Type="http://schemas.openxmlformats.org/officeDocument/2006/relationships/hyperlink" Target="pw:\\pw.planservi.com.br:PROJETOS\Documents\C0849%20-%20DER\30_Producao\2-C7%20&#8211;%20SP%20097%20-%20km%2012,85-23,10\05_Geot\05.00_R031\2024%2001%2004%20SP097-R-031_G13_C.doc" TargetMode="External"/><Relationship Id="rId599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1005" Type="http://schemas.openxmlformats.org/officeDocument/2006/relationships/hyperlink" Target="pw:\\SRVPW3.pls.planservi.com.br:Projetos\Documents\C0849%20-%20DER\40_Emissao\03_GRD\0-GRDs_Enviadas%20DER\30&#186;MEDI&#199;&#195;O-26-12-2024%20A%2025-01-25\MR.DER-0900_25-SP%20097-D-Entrega%20Final-G01\" TargetMode="External"/><Relationship Id="rId1212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459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666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873" Type="http://schemas.openxmlformats.org/officeDocument/2006/relationships/hyperlink" Target="pw:\\SRVPW3.pls.planservi.com.br:Projetos\Documents\C0849%20-%20DER\40_Emissao\03_GRD\0-GRDs_Enviadas%20DER\29&#186;MEDI&#199;&#195;O-26-11-2024%20A%2025-12-24\MR.DER-0864_24\" TargetMode="External"/><Relationship Id="rId1089" Type="http://schemas.openxmlformats.org/officeDocument/2006/relationships/hyperlink" Target="pw:\\SRVPW3.pls.planservi.com.br:Projetos\Documents\C0849%20-%20DER\40_Emissao\03_GRD\0-GRDs_Enviadas%20DER\32&#186;MEDI&#199;&#195;O-26-02-2025%20A%2025-03-25\MR.DER-0939_25\" TargetMode="External"/><Relationship Id="rId1296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517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6" Type="http://schemas.openxmlformats.org/officeDocument/2006/relationships/hyperlink" Target="pw:\\pw.planservi.com.br:PROJETOS\Documents\C0849%20-%20DER\40_Emissao\03_GRD\0-GRDs_Enviadas%20DER\3&#186;MEDI&#199;&#195;O\MR.DER-0053_22\" TargetMode="External"/><Relationship Id="rId221" Type="http://schemas.openxmlformats.org/officeDocument/2006/relationships/hyperlink" Target="pw:\\pw.planservi.com.br:PROJETOS\Documents\C0849%20-%20DER\30_Producao\2-C7%20&#8211;%20SP%20097%20-%20km%2012,85-23,10\06_Pavi\06.00_R031\2023%2008%2014%20SP097-R-031_P09-001B_002C.doc" TargetMode="External"/><Relationship Id="rId319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26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1156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1363" Type="http://schemas.openxmlformats.org/officeDocument/2006/relationships/hyperlink" Target="pw:\\SRVPW3.pls.planservi.com.br:Projetos\Documents\C0849%20-%20DER\40_Emissao\03_GRD\0-GRDs_Enviadas%20DER\36&#186;MEDI&#199;&#195;O-26-06-2025%20A%2025-07-25\MR_DER-1108_25\" TargetMode="External"/><Relationship Id="rId733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40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016" Type="http://schemas.openxmlformats.org/officeDocument/2006/relationships/hyperlink" Target="pw:\\SRVPW3.pls.planservi.com.br:Projetos\Documents\C0849%20-%20DER\40_Emissao\03_GRD\0-GRDs_Enviadas%20DER\30&#186;MEDI&#199;&#195;O-26-12-2024%20A%2025-01-25\MR.DER-0904_25-SP%20097-D-Entrega%20Final-G14\" TargetMode="External"/><Relationship Id="rId1570" Type="http://schemas.openxmlformats.org/officeDocument/2006/relationships/hyperlink" Target="pw:\\SRVPW3.pls.planservi.com.br:Projetos\Documents\C0849%20-%20DER\40_Emissao\03_GRD\0-GRDs_Enviadas%20DER\38&#176;MEDI&#199;&#195;O-26-08-2025%20A%2025-09-25\MR_DER-1226_25\" TargetMode="External"/><Relationship Id="rId165" Type="http://schemas.openxmlformats.org/officeDocument/2006/relationships/hyperlink" Target="pw:\\pw.planservi.com.br:PROJETOS\Documents\C0849%20-%20DER\40_Emissao\03_GRD\0-GRDs_Enviadas%20DER\8&#186;MEDI&#199;&#195;O\MR.DER-0377\" TargetMode="External"/><Relationship Id="rId372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677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800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223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30" Type="http://schemas.openxmlformats.org/officeDocument/2006/relationships/hyperlink" Target="pw:\\SRVPW3.pls.planservi.com.br:Projetos\Documents\C0849%20-%20DER\40_Emissao\03_GRD\0-GRDs_Enviadas%20DER\37&#186;MEDI&#199;&#195;O-26-07-2025%20A%2025-08-25\MR_DER-1135_25\" TargetMode="External"/><Relationship Id="rId1528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232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884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27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537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744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951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67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74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581" Type="http://schemas.openxmlformats.org/officeDocument/2006/relationships/hyperlink" Target="pw:\\SRVPW3.pls.planservi.com.br:Projetos\Documents\C0849%20-%20DER\40_Emissao\03_GRD\0-GRDs_Enviadas%20DER\38&#176;MEDI&#199;&#195;O-26-08-2025%20A%2025-09-25\MR_DER-1232_25\" TargetMode="External"/><Relationship Id="rId80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176" Type="http://schemas.openxmlformats.org/officeDocument/2006/relationships/hyperlink" Target="pw:\\pw.planservi.com.br:PROJETOS\Documents\C0849%20-%20DER\40_Emissao\03_GRD\0-GRDs_Enviadas%20DER\8&#186;MEDI&#199;&#195;O\MR.DER-0385_23\" TargetMode="External"/><Relationship Id="rId383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90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604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811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027" Type="http://schemas.openxmlformats.org/officeDocument/2006/relationships/hyperlink" Target="pw:\\SRVPW3.pls.planservi.com.br:Projetos\Documents\C0849%20-%20DER\40_Emissao\03_GRD\0-GRDs_Enviadas%20DER\30&#186;MEDI&#199;&#195;O-26-12-2024%20A%2025-01-25\MR.DER-0889_25\" TargetMode="External"/><Relationship Id="rId1234" Type="http://schemas.openxmlformats.org/officeDocument/2006/relationships/hyperlink" Target="pw:\\SRVPW3.pls.planservi.com.br:Projetos\Documents\C0849%20-%20DER\40_Emissao\03_GRD\0-GRDs_Enviadas%20DER\34&#186;MEDI&#199;&#195;O-26-04-2025%20A%2025-05-25\MR.DER-0995_25\" TargetMode="External"/><Relationship Id="rId1441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243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50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88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895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909" Type="http://schemas.openxmlformats.org/officeDocument/2006/relationships/hyperlink" Target="pw:\\SRVPW3.pls.planservi.com.br:Projetos\Documents\C0849%20-%20DER\40_Emissao\03_GRD\0-GRDs_Enviadas%20DER\30&#186;MEDI&#199;&#195;O-26-12-2024%20A%2025-01-25\MR.DER-0886_25\" TargetMode="External"/><Relationship Id="rId1080" Type="http://schemas.openxmlformats.org/officeDocument/2006/relationships/hyperlink" Target="pw:\\SRVPW3.pls.planservi.com.br:Projetos\Documents\C0849%20-%20DER\40_Emissao\03_GRD\0-GRDs_Enviadas%20DER\31&#186;MEDI&#199;&#195;O-26-01-2025%20A%2025-02-25\MR.DER-0930_25\" TargetMode="External"/><Relationship Id="rId1301" Type="http://schemas.openxmlformats.org/officeDocument/2006/relationships/hyperlink" Target="pw:\\SRVPW3.pls.planservi.com.br:Projetos\Documents\C0849%20-%20DER\40_Emissao\03_GRD\0-GRDs_Enviadas%20DER\35&#186;MEDI&#199;&#195;O-26-05-2025%20A%2025-06-25\MR_DER-1061_25\" TargetMode="External"/><Relationship Id="rId1539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38" Type="http://schemas.openxmlformats.org/officeDocument/2006/relationships/hyperlink" Target="pw:\\pw.planservi.com.br:PROJETOS\Documents\C0849%20-%20DER\40_Emissao\03_GRD\0-GRDs_Enviadas%20DER\4&#186;MEDI&#199;&#195;O\MR.DER-0108_22\" TargetMode="External"/><Relationship Id="rId103" Type="http://schemas.openxmlformats.org/officeDocument/2006/relationships/hyperlink" Target="pw:\\pw.planservi.com.br:PROJETOS\Documents\C0849%20-%20DER\40_Emissao\03_GRD\0-GRDs_Enviadas%20DER\6&#186;MEDI&#199;&#195;O\MR.DER-0280_23\" TargetMode="External"/><Relationship Id="rId310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548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55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962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78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85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1592" Type="http://schemas.openxmlformats.org/officeDocument/2006/relationships/hyperlink" Target="pw:\\SRVPW3.pls.planservi.com.br:Projetos\Documents\C0849%20-%20DER\40_Emissao\03_GRD\0-GRDs_Enviadas%20DER\39&#176;MEDI&#199;&#195;O-26-09-2025%20A%2025-10-25\MR_DER-1286_25\" TargetMode="External"/><Relationship Id="rId1606" Type="http://schemas.openxmlformats.org/officeDocument/2006/relationships/hyperlink" Target="pw:\\SRVPW3.pls.planservi.com.br:Projetos\Documents\C0849%20-%20DER\40_Emissao\03_GRD\0-GRDs_Enviadas%20DER\40&#186;MEDI&#199;&#195;O-26-10-2025%20A%2025-11-25\MR_DER-1328_25\" TargetMode="External"/><Relationship Id="rId91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187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394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408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615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822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038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45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1452" Type="http://schemas.openxmlformats.org/officeDocument/2006/relationships/hyperlink" Target="pw:\\SRVPW3.pls.planservi.com.br:Projetos\Documents\C0849%20-%20DER\40_Emissao\03_GRD\0-GRDs_Enviadas%20DER\37&#186;MEDI&#199;&#195;O-26-07-2025%20A%2025-08-25\MR_DER-1151_25\" TargetMode="External"/><Relationship Id="rId254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699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1091" Type="http://schemas.openxmlformats.org/officeDocument/2006/relationships/hyperlink" Target="pw:\\SRVPW3.pls.planservi.com.br:Projetos\Documents\C0849%20-%20DER\40_Emissao\03_GRD\0-GRDs_Enviadas%20DER\32&#186;MEDI&#199;&#195;O-26-02-2025%20A%2025-03-25\MR.DER-0939_25\" TargetMode="External"/><Relationship Id="rId1105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312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49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14" Type="http://schemas.openxmlformats.org/officeDocument/2006/relationships/hyperlink" Target="pw:\\pw.planservi.com.br:PROJETOS\Documents\C0849%20-%20DER\40_Emissao\03_GRD\0-GRDs_Enviadas%20DER\6&#186;MEDI&#199;&#195;O\MR.DER-0282_23\" TargetMode="External"/><Relationship Id="rId461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559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66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1189" Type="http://schemas.openxmlformats.org/officeDocument/2006/relationships/hyperlink" Target="pw:\\SRVPW3.pls.planservi.com.br:Projetos\Documents\C0849%20-%20DER\40_Emissao\03_GRD\0-GRDs_Enviadas%20DER\34&#186;MEDI&#199;&#195;O-26-04-2025%20A%2025-05-25\MR_DER-1004_25\" TargetMode="External"/><Relationship Id="rId1396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1617" Type="http://schemas.openxmlformats.org/officeDocument/2006/relationships/printerSettings" Target="../printerSettings/printerSettings2.bin"/><Relationship Id="rId198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321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419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626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973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049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56" Type="http://schemas.openxmlformats.org/officeDocument/2006/relationships/hyperlink" Target="pw:\\SRVPW3.pls.planservi.com.br:Projetos\Documents\C0849%20-%20DER\40_Emissao\03_GRD\0-GRDs_Enviadas%20DER\35&#186;MEDI&#199;&#195;O-26-05-2025%20A%2025-06-25\MR_DER-1041_25\" TargetMode="External"/><Relationship Id="rId833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116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463" Type="http://schemas.openxmlformats.org/officeDocument/2006/relationships/hyperlink" Target="pw:\\SRVPW3.pls.planservi.com.br:Projetos\Documents\C0849%20-%20DER\40_Emissao\03_GRD\0-GRDs_Enviadas%20DER\38&#176;MEDI&#199;&#195;O-26-08-2025%20A%2025-09-25\MR_DER-1182_25\" TargetMode="External"/><Relationship Id="rId265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72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900" Type="http://schemas.openxmlformats.org/officeDocument/2006/relationships/hyperlink" Target="pw:\\SRVPW3.pls.planservi.com.br:Projetos\Documents\C0849%20-%20DER\40_Emissao\03_GRD\0-GRDs_Enviadas%20DER\29&#186;MEDI&#199;&#195;O-26-11-2024%20A%2025-12-24\MR.DER-0881_24\" TargetMode="External"/><Relationship Id="rId1323" Type="http://schemas.openxmlformats.org/officeDocument/2006/relationships/hyperlink" Target="pw:\\SRVPW3.pls.planservi.com.br:Projetos\Documents\C0849%20-%20DER\40_Emissao\03_GRD\0-GRDs_Enviadas%20DER\35&#186;MEDI&#199;&#195;O-26-05-2025%20A%2025-06-25\MR_DER-1068_25\" TargetMode="External"/><Relationship Id="rId1530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25" Type="http://schemas.openxmlformats.org/officeDocument/2006/relationships/hyperlink" Target="pw:\\pw.planservi.com.br:PROJETOS\Documents\C0849%20-%20DER\40_Emissao\03_GRD\0-GRDs_Enviadas%20DER\7&#186;MEDI&#199;&#195;O\MR.DER-0303_23\" TargetMode="External"/><Relationship Id="rId332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777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84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637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844" Type="http://schemas.openxmlformats.org/officeDocument/2006/relationships/hyperlink" Target="pw:\\SRVPW3.pls.planservi.com.br:Projetos\Documents\C0849%20-%20DER\30_Producao\2-C7%20&#8211;%20SP%20097%20-%20km%2012,85-23,10\05_Geot\05.00_R031\2024.05.03_R-031_2_SP-097_G01,G12,G14.doc" TargetMode="External"/><Relationship Id="rId1267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474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276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83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90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704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911" Type="http://schemas.openxmlformats.org/officeDocument/2006/relationships/hyperlink" Target="pw:\\SRVPW3.pls.planservi.com.br:Projetos\Documents\C0849%20-%20DER\40_Emissao\03_GRD\0-GRDs_Enviadas%20DER\30&#186;MEDI&#199;&#195;O-26-12-2024%20A%2025-01-25\MR.DER-0886_25\" TargetMode="External"/><Relationship Id="rId1127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334" Type="http://schemas.openxmlformats.org/officeDocument/2006/relationships/hyperlink" Target="pw:\\SRVPW3.pls.planservi.com.br:Projetos\Documents\C0849%20-%20DER\40_Emissao\03_GRD\0-GRDs_Enviadas%20DER\35&#186;MEDI&#199;&#195;O-26-05-2025%20A%2025-06-25\MR_DER-1071_25\" TargetMode="External"/><Relationship Id="rId1541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40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36" Type="http://schemas.openxmlformats.org/officeDocument/2006/relationships/hyperlink" Target="pw:\\pw.planservi.com.br:PROJETOS\Documents\C0849%20-%20DER\40_Emissao\03_GRD\0-GRDs_Enviadas%20DER\7&#186;MEDI&#199;&#195;O\MR.DER-0331_23\" TargetMode="External"/><Relationship Id="rId343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550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88" Type="http://schemas.openxmlformats.org/officeDocument/2006/relationships/hyperlink" Target="pw:\\SRVPW3.pls.planservi.com.br:Projetos\Documents\C0849%20-%20DER\30_Producao\2-C7%20&#8211;%20SP%20097%20-%20km%2012,85-23,10\06_Pavi\06.00_R031\2023%2012%2020%20SP097-R-031_P02-P05-P07_A1.doc" TargetMode="External"/><Relationship Id="rId995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1180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401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203" Type="http://schemas.openxmlformats.org/officeDocument/2006/relationships/hyperlink" Target="pw:\\pw.planservi.com.br:PROJETOS\Documents\C0849%20-%20DER\40_Emissao\03_GRD\0-GRDs_Enviadas%20DER\13&#186;MEDI&#199;&#195;O-26-07-23%20A%2025-08-23\MR.DER-0412_23\" TargetMode="External"/><Relationship Id="rId648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855" Type="http://schemas.openxmlformats.org/officeDocument/2006/relationships/hyperlink" Target="pw:\\SRVPW3.pls.planservi.com.br:Projetos\Documents\C0849%20-%20DER\30_Producao\2-C7%20&#8211;%20SP%20097%20-%20km%2012,85-23,10\05_Geot\05.00_R031\2023%2012%2020%20SP097-R-031_G13_C1.doc" TargetMode="External"/><Relationship Id="rId1040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78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485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287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10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494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508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715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22" Type="http://schemas.openxmlformats.org/officeDocument/2006/relationships/hyperlink" Target="pw:\\SRVPW3.pls.planservi.com.br:Projetos\Documents\C0849%20-%20DER\40_Emissao\03_GRD\0-GRDs_Enviadas%20DER\30&#186;MEDI&#199;&#195;O-26-12-2024%20A%2025-01-25\MR.DER-0887_25\" TargetMode="External"/><Relationship Id="rId1138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345" Type="http://schemas.openxmlformats.org/officeDocument/2006/relationships/hyperlink" Target="pw:\\SRVPW3.pls.planservi.com.br:Projetos\Documents\C0849%20-%20DER\40_Emissao\03_GRD\0-GRDs_Enviadas%20DER\36&#186;MEDI&#199;&#195;O-26-06-2025%20A%2025-07-25\MR_DER-1086_25\" TargetMode="External"/><Relationship Id="rId1552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147" Type="http://schemas.openxmlformats.org/officeDocument/2006/relationships/hyperlink" Target="pw:\\pw.planservi.com.br:PROJETOS\Documents\C0849%20-%20DER\40_Emissao\03_GRD\0-GRDs_Enviadas%20DER\7&#186;MEDI&#199;&#195;O\MR.DER-0356_23\" TargetMode="External"/><Relationship Id="rId354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799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191" Type="http://schemas.openxmlformats.org/officeDocument/2006/relationships/hyperlink" Target="pw:\\SRVPW3.pls.planservi.com.br:Projetos\Documents\C0849%20-%20DER\40_Emissao\03_GRD\0-GRDs_Enviadas%20DER\34&#186;MEDI&#199;&#195;O-26-04-2025%20A%2025-05-25\MR_DER-1004_25\" TargetMode="External"/><Relationship Id="rId1205" Type="http://schemas.openxmlformats.org/officeDocument/2006/relationships/hyperlink" Target="pw:\\SRVPW3.pls.planservi.com.br:Projetos\Documents\C0849%20-%20DER\40_Emissao\03_GRD\0-GRDs_Enviadas%20DER\34&#186;MEDI&#199;&#195;O-26-04-2025%20A%2025-05-25\MR_DER-1020_25\" TargetMode="External"/><Relationship Id="rId51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561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659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866" Type="http://schemas.openxmlformats.org/officeDocument/2006/relationships/hyperlink" Target="pw:\\SRVPW3.pls.planservi.com.br:Projetos\Documents\C0849%20-%20DER\40_Emissao\03_GRD\0-GRDs_Enviadas%20DER\29&#186;MEDI&#199;&#195;O-26-11-2024%20A%2025-12-24\MR.DER-0864_24\" TargetMode="External"/><Relationship Id="rId1289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412" Type="http://schemas.openxmlformats.org/officeDocument/2006/relationships/hyperlink" Target="pw:\\SRVPW3.pls.planservi.com.br:Projetos\Documents\C0849%20-%20DER\40_Emissao\03_GRD\0-GRDs_Enviadas%20DER\37&#186;MEDI&#199;&#195;O-26-07-2025%20A%2025-08-25\MR_DER-1129_25\" TargetMode="External"/><Relationship Id="rId1496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214" Type="http://schemas.openxmlformats.org/officeDocument/2006/relationships/hyperlink" Target="pw:\\pw.planservi.com.br:PROJETOS\Documents\C0849%20-%20DER\30_Producao\2-C7%20&#8211;%20SP%20097%20-%20km%2012,85-23,10\05_Geot\05.00_R031\2023%2007%2019%20SP097-R-031_Revis&#227;oA_G14.doc" TargetMode="External"/><Relationship Id="rId298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421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519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1051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149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1356" Type="http://schemas.openxmlformats.org/officeDocument/2006/relationships/hyperlink" Target="pw:\\SRVPW3.pls.planservi.com.br:Projetos\Documents\C0849%20-%20DER\40_Emissao\03_GRD\0-GRDs_Enviadas%20DER\36&#186;MEDI&#199;&#195;O-26-06-2025%20A%2025-07-25\MR_DER-1100_25\" TargetMode="External"/><Relationship Id="rId158" Type="http://schemas.openxmlformats.org/officeDocument/2006/relationships/hyperlink" Target="pw:\\pw.planservi.com.br:PROJETOS\Documents\C0849%20-%20DER\30_Producao\2-C7%20&#8211;%20SP%20097%20-%20km%2012,85-23,10\06_Pavi\06.00_R031\2023%2003%2002-R-031_Revis&#227;oB-P09-002.doc" TargetMode="External"/><Relationship Id="rId726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33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009" Type="http://schemas.openxmlformats.org/officeDocument/2006/relationships/hyperlink" Target="pw:\\SRVPW3.pls.planservi.com.br:Projetos\Documents\C0849%20-%20DER\40_Emissao\03_GRD\0-GRDs_Enviadas%20DER\30&#186;MEDI&#199;&#195;O-26-12-2024%20A%2025-01-25\MR.DER-0902_25-SP%20097-D-Entrega%20Final-G13\" TargetMode="External"/><Relationship Id="rId1563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62" Type="http://schemas.openxmlformats.org/officeDocument/2006/relationships/hyperlink" Target="pw:\\pw.planservi.com.br:PROJETOS\Documents\C0849%20-%20DER\30_Producao\2-C7%20&#8211;%20SP%20097%20-%20km%2012,85-23,10\02_Geom\02.00_R031\2022%2010%2005%20-%20Projeto%20Funcional%20-Mudan&#231;a%20de%20c&#243;digo.xls" TargetMode="External"/><Relationship Id="rId365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72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1216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23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225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32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877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62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737" Type="http://schemas.openxmlformats.org/officeDocument/2006/relationships/hyperlink" Target="pw:\\SRVPW3.pls.planservi.com.br:Projetos\Documents\C0849%20-%20DER\40_Emissao\03_GRD\0-GRDs_Enviadas%20DER\23&#186;MEDI&#199;&#195;O-26-05-2024%20A%2025-06-24\MR.DER-0702_24\" TargetMode="External"/><Relationship Id="rId944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367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574" Type="http://schemas.openxmlformats.org/officeDocument/2006/relationships/hyperlink" Target="pw:\\SRVPW3.pls.planservi.com.br:Projetos\Documents\C0849%20-%20DER\40_Emissao\03_GRD\0-GRDs_Enviadas%20DER\38&#176;MEDI&#199;&#195;O-26-08-2025%20A%2025-09-25\MR_DER-1226_25\" TargetMode="External"/><Relationship Id="rId73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169" Type="http://schemas.openxmlformats.org/officeDocument/2006/relationships/hyperlink" Target="pw:\\pw.planservi.com.br:PROJETOS\Documents\C0849%20-%20DER\40_Emissao\03_GRD\0-GRDs_Enviadas%20DER\8&#186;MEDI&#199;&#195;O\MR.DER-0377\" TargetMode="External"/><Relationship Id="rId376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83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90" Type="http://schemas.openxmlformats.org/officeDocument/2006/relationships/hyperlink" Target="pw:\\SRVPW3.pls.planservi.com.br:Projetos\Documents\C0849%20-%20DER\30_Producao\2-C7%20&#8211;%20SP%20097%20-%20km%2012,85-23,10\06_Pavi\06.00_R031\2023%2012%2020%20SP097-R-031_P02-P05-P07_A1.doc" TargetMode="External"/><Relationship Id="rId804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227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34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4" Type="http://schemas.openxmlformats.org/officeDocument/2006/relationships/hyperlink" Target="pw:\\pw.planservi.com.br:PROJETOS\Documents\C0849%20-%20DER\40_Emissao\03_GRD\GRDs_Enviadas%20DER\MR.DER-0002_22\" TargetMode="External"/><Relationship Id="rId236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43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50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888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73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280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501" Type="http://schemas.openxmlformats.org/officeDocument/2006/relationships/hyperlink" Target="pw:\\SRVPW3.pls.planservi.com.br:Projetos\Documents\C0849%20-%20DER\40_Emissao\03_GRD\0-GRDs_Enviadas%20DER\38&#176;MEDI&#199;&#195;O-26-08-2025%20A%2025-09-25\MR_DER-1197_25\" TargetMode="External"/><Relationship Id="rId303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748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955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40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378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585" Type="http://schemas.openxmlformats.org/officeDocument/2006/relationships/hyperlink" Target="pw:\\SRVPW3.pls.planservi.com.br:Projetos\Documents\C0849%20-%20DER\40_Emissao\03_GRD\0-GRDs_Enviadas%20DER\38&#176;MEDI&#199;&#195;O-26-08-2025%20A%2025-09-25\MR_DER-1232_25\" TargetMode="External"/><Relationship Id="rId84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387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510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594" Type="http://schemas.openxmlformats.org/officeDocument/2006/relationships/hyperlink" Target="pw:\\SRVPW3.pls.planservi.com.br:Projetos\Documents\C0849%20-%20DER\40_Emissao\03_GRD\0-GRDs_Enviadas%20DER\22&#186;MEDI&#199;&#195;O-26-04-2024%20A%2025-05-24\MR.DER-0654_24\" TargetMode="External"/><Relationship Id="rId608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815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238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1445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247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899" Type="http://schemas.openxmlformats.org/officeDocument/2006/relationships/hyperlink" Target="pw:\\SRVPW3.pls.planservi.com.br:Projetos\Documents\C0849%20-%20DER\40_Emissao\03_GRD\0-GRDs_Enviadas%20DER\29&#186;MEDI&#199;&#195;O-26-11-2024%20A%2025-12-24\MR.DER-0881_24\" TargetMode="External"/><Relationship Id="rId1000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1084" Type="http://schemas.openxmlformats.org/officeDocument/2006/relationships/hyperlink" Target="pw:\\SRVPW3.pls.planservi.com.br:Projetos\Documents\C0849%20-%20DER\40_Emissao\03_GRD\0-GRDs_Enviadas%20DER\31&#186;MEDI&#199;&#195;O-26-01-2025%20A%2025-02-25\MR.DER-0930_25\" TargetMode="External"/><Relationship Id="rId1305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07" Type="http://schemas.openxmlformats.org/officeDocument/2006/relationships/hyperlink" Target="pw:\\pw.planservi.com.br:PROJETOS\Documents\C0849%20-%20DER\40_Emissao\03_GRD\0-GRDs_Enviadas%20DER\6&#186;MEDI&#199;&#195;O\MR.DER-0280_23\" TargetMode="External"/><Relationship Id="rId454" Type="http://schemas.openxmlformats.org/officeDocument/2006/relationships/hyperlink" Target="pw:\\SRVPW3.pls.planservi.com.br:PW_PROJETOS\Documents\C0849%20-%20DER\40_Emissao\03_GRD\0-GRDs_Enviadas%20DER\19&#186;MEDI&#199;&#195;O-26-01-24%20A%2025-02-24\MR.DER-0530_24\" TargetMode="External"/><Relationship Id="rId661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759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966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291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389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1512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596" Type="http://schemas.openxmlformats.org/officeDocument/2006/relationships/hyperlink" Target="pw:\\SRVPW3.pls.planservi.com.br:Projetos\Documents\C0849%20-%20DER\40_Emissao\03_GRD\0-GRDs_Enviadas%20DER\39&#176;MEDI&#199;&#195;O-26-09-2025%20A%2025-10-25\MR_DER-1293_25\" TargetMode="External"/><Relationship Id="rId11" Type="http://schemas.openxmlformats.org/officeDocument/2006/relationships/hyperlink" Target="pw:\\pw.planservi.com.br:PROJETOS\Documents\C0849%20-%20DER\40_Emissao\03_GRD\0-GRDs_Enviadas%20DER\3&#186;MEDI&#199;&#195;O\MR.DER-0053_22\" TargetMode="External"/><Relationship Id="rId314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398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521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619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1151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1249" Type="http://schemas.openxmlformats.org/officeDocument/2006/relationships/hyperlink" Target="pw:\\SRVPW3.pls.planservi.com.br:Projetos\Documents\C0849%20-%20DER\40_Emissao\03_GRD\0-GRDs_Enviadas%20DER\34&#186;MEDI&#199;&#195;O-26-04-2025%20A%2025-05-25\MR_DER-1014_25\" TargetMode="External"/><Relationship Id="rId95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160" Type="http://schemas.openxmlformats.org/officeDocument/2006/relationships/hyperlink" Target="pw:\\pw.planservi.com.br:PROJETOS\Documents\C0849%20-%20DER\40_Emissao\03_GRD\0-GRDs_Enviadas%20DER\8&#186;MEDI&#199;&#195;O\MR.DER-0377\" TargetMode="External"/><Relationship Id="rId826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011" Type="http://schemas.openxmlformats.org/officeDocument/2006/relationships/hyperlink" Target="pw:\\SRVPW3.pls.planservi.com.br:Projetos\Documents\C0849%20-%20DER\40_Emissao\03_GRD\0-GRDs_Enviadas%20DER\30&#186;MEDI&#199;&#195;O-26-12-2024%20A%2025-01-25\MR.DER-0904_25-SP%20097-D-Entrega%20Final-G14\" TargetMode="External"/><Relationship Id="rId1109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456" Type="http://schemas.openxmlformats.org/officeDocument/2006/relationships/hyperlink" Target="pw:\\SRVPW3.pls.planservi.com.br:Projetos\Documents\C0849%20-%20DER\40_Emissao\03_GRD\0-GRDs_Enviadas%20DER\38&#176;MEDI&#199;&#195;O-26-08-2025%20A%2025-09-25\MR_DER-1176_25\" TargetMode="External"/><Relationship Id="rId258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65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672" Type="http://schemas.openxmlformats.org/officeDocument/2006/relationships/hyperlink" Target="pw:\\SRVPW3.pls.planservi.com.br:Projetos\Documents\C0849%20-%20DER\40_Emissao\03_GRD\0-GRDs_Enviadas%20DER\23&#186;MEDI&#199;&#195;O-26-05-2024%20A%2025-06-24\MR.DER-0700_24\" TargetMode="External"/><Relationship Id="rId1095" Type="http://schemas.openxmlformats.org/officeDocument/2006/relationships/hyperlink" Target="pw:\\SRVPW3.pls.planservi.com.br:Projetos\Documents\C0849%20-%20DER\40_Emissao\03_GRD\0-GRDs_Enviadas%20DER\32&#186;MEDI&#199;&#195;O-26-02-2025%20A%2025-03-25\MR.DER-0939_25\" TargetMode="External"/><Relationship Id="rId1316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523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22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18" Type="http://schemas.openxmlformats.org/officeDocument/2006/relationships/hyperlink" Target="pw:\\pw.planservi.com.br:PROJETOS\Documents\C0849%20-%20DER\40_Emissao\03_GRD\0-GRDs_Enviadas%20DER\6&#186;MEDI&#199;&#195;O\MR.DER-0282_23\" TargetMode="External"/><Relationship Id="rId325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32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977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62" Type="http://schemas.openxmlformats.org/officeDocument/2006/relationships/hyperlink" Target="pw:\\SRVPW3.pls.planservi.com.br:Projetos\Documents\C0849%20-%20DER\30_Producao\2-C7%20&#8211;%20SP%20097%20-%20km%2012,85-23,10\06_Pavi\06.00_R031\2025%2004%2025%20SP097-dup-R-031_MC_01.doc" TargetMode="External"/><Relationship Id="rId171" Type="http://schemas.openxmlformats.org/officeDocument/2006/relationships/hyperlink" Target="pw:\\pw.planservi.com.br:PROJETOS\Documents\C0849%20-%20DER\40_Emissao\03_GRD\0-GRDs_Enviadas%20DER\8&#186;MEDI&#199;&#195;O\MR.DER-0377\" TargetMode="External"/><Relationship Id="rId837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022" Type="http://schemas.openxmlformats.org/officeDocument/2006/relationships/hyperlink" Target="pw:\\SRVPW3.pls.planservi.com.br:Projetos\Documents\C0849%20-%20DER\40_Emissao\03_GRD\0-GRDs_Enviadas%20DER\30&#186;MEDI&#199;&#195;O-26-12-2024%20A%2025-01-25\MR.DER-0905_25-SP%20097-D-Entrega%20Final-G18\" TargetMode="External"/><Relationship Id="rId1467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269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76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83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890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904" Type="http://schemas.openxmlformats.org/officeDocument/2006/relationships/hyperlink" Target="pw:\\SRVPW3.pls.planservi.com.br:Projetos\Documents\C0849%20-%20DER\40_Emissao\03_GRD\0-GRDs_Enviadas%20DER\29&#186;MEDI&#199;&#195;O-26-11-2024%20A%2025-12-24\MR.DER-0881_24\" TargetMode="External"/><Relationship Id="rId1327" Type="http://schemas.openxmlformats.org/officeDocument/2006/relationships/hyperlink" Target="pw:\\SRVPW3.pls.planservi.com.br:Projetos\Documents\C0849%20-%20DER\40_Emissao\03_GRD\0-GRDs_Enviadas%20DER\35&#186;MEDI&#199;&#195;O-26-05-2025%20A%2025-06-25\MR_DER-1068_25\" TargetMode="External"/><Relationship Id="rId1534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33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29" Type="http://schemas.openxmlformats.org/officeDocument/2006/relationships/hyperlink" Target="pw:\\pw.planservi.com.br:PROJETOS\Documents\C0849%20-%20DER\40_Emissao\03_GRD\0-GRDs_Enviadas%20DER\7&#186;MEDI&#199;&#195;O\MR.DER-0330_23\" TargetMode="External"/><Relationship Id="rId336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43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988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1173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80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601" Type="http://schemas.openxmlformats.org/officeDocument/2006/relationships/hyperlink" Target="pw:\\SRVPW3.pls.planservi.com.br:Projetos\Documents\C0849%20-%20DER\40_Emissao\03_GRD\0-GRDs_Enviadas%20DER\39&#176;MEDI&#199;&#195;O-26-09-2025%20A%2025-10-25\MR_DER-1313_25\" TargetMode="External"/><Relationship Id="rId182" Type="http://schemas.openxmlformats.org/officeDocument/2006/relationships/hyperlink" Target="pw:\\pw.planservi.com.br:PROJETOS\Documents\C0849%20-%20DER\30_Producao\2-C7%20&#8211;%20SP%20097%20-%20km%2012,85-23,10\05_Geot\05.00_R031\2023.03.22_R-031_SP-097_2_G02.doc" TargetMode="External"/><Relationship Id="rId403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750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848" Type="http://schemas.openxmlformats.org/officeDocument/2006/relationships/hyperlink" Target="pw:\\SRVPW3.pls.planservi.com.br:Projetos\Documents\C0849%20-%20DER\30_Producao\2-C7%20&#8211;%20SP%20097%20-%20km%2012,85-23,10\05_Geot\05.00_R031\2024.05.17_R-031_2_SP-097_G12.doc" TargetMode="External"/><Relationship Id="rId1033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478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487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10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694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708" Type="http://schemas.openxmlformats.org/officeDocument/2006/relationships/hyperlink" Target="pw:\\SRVPW3.pls.planservi.com.br:Projetos\Documents\C0849%20-%20DER\40_Emissao\03_GRD\0-GRDs_Enviadas%20DER\26&#186;MEDI&#199;&#195;O-26-08-2024%20A%2025-09-24\MR.DER-0747_24\" TargetMode="External"/><Relationship Id="rId915" Type="http://schemas.openxmlformats.org/officeDocument/2006/relationships/hyperlink" Target="pw:\\SRVPW3.pls.planservi.com.br:Projetos\Documents\C0849%20-%20DER\40_Emissao\03_GRD\0-GRDs_Enviadas%20DER\30&#186;MEDI&#199;&#195;O-26-12-2024%20A%2025-01-25\MR.DER-0887_25\" TargetMode="External"/><Relationship Id="rId1240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1338" Type="http://schemas.openxmlformats.org/officeDocument/2006/relationships/hyperlink" Target="pw:\\SRVPW3.pls.planservi.com.br:Projetos\Documents\C0849%20-%20DER\40_Emissao\03_GRD\0-GRDs_Enviadas%20DER\36&#186;MEDI&#199;&#195;O-26-06-2025%20A%2025-07-25\MR_DER-1086_25\" TargetMode="External"/><Relationship Id="rId1545" Type="http://schemas.openxmlformats.org/officeDocument/2006/relationships/hyperlink" Target="pw:\\SRVPW3.pls.planservi.com.br:Projetos\Documents\C0849%20-%20DER\40_Emissao\03_GRD\0-GRDs_Enviadas%20DER\35&#186;MEDI&#199;&#195;O-26-05-2025%20A%2025-06-25\MR_DER-1071_25\" TargetMode="External"/><Relationship Id="rId347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999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1100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184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405" Type="http://schemas.openxmlformats.org/officeDocument/2006/relationships/hyperlink" Target="pw:\\SRVPW3.pls.planservi.com.br:Projetos\Documents\C0849%20-%20DER\40_Emissao\03_GRD\0-GRDs_Enviadas%20DER\37&#186;MEDI&#199;&#195;O-26-07-2025%20A%2025-08-25\MR_DER-1129_25\" TargetMode="External"/><Relationship Id="rId44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554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61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859" Type="http://schemas.openxmlformats.org/officeDocument/2006/relationships/hyperlink" Target="pw:\\SRVPW3.pls.planservi.com.br:Projetos\Documents\C0849%20-%20DER\30_Producao\2-C7%20&#8211;%20SP%20097%20-%20km%2012,85-23,10\05_Geot\05.00_R031\2024.02.16_R-031_G15_OAE-17+000.doc" TargetMode="External"/><Relationship Id="rId1391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1489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1612" Type="http://schemas.openxmlformats.org/officeDocument/2006/relationships/hyperlink" Target="pw:\\SRVPW3.pls.planservi.com.br:Projetos\Documents\C0849%20-%20DER\40_Emissao\03_GRD\0-GRDs_Enviadas%20DER\46&#186;MEDI&#199;&#195;O-26-04-2026%20A%2025-05-26\MR_DER-1726_26\" TargetMode="External"/><Relationship Id="rId193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207" Type="http://schemas.openxmlformats.org/officeDocument/2006/relationships/hyperlink" Target="pw:\\pw.planservi.com.br:PROJETOS\Documents\C0849%20-%20DER\40_Emissao\03_GRD\0-GRDs_Enviadas%20DER\13&#186;MEDI&#199;&#195;O-26-07-23%20A%2025-08-23\MR.DER-0412_23\" TargetMode="External"/><Relationship Id="rId414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498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21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1044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51" Type="http://schemas.openxmlformats.org/officeDocument/2006/relationships/hyperlink" Target="pw:\\SRVPW3.pls.planservi.com.br:Projetos\Documents\C0849%20-%20DER\40_Emissao\03_GRD\0-GRDs_Enviadas%20DER\35&#186;MEDI&#199;&#195;O-26-05-2025%20A%2025-06-25\MR_DER-1029_25\" TargetMode="External"/><Relationship Id="rId1349" Type="http://schemas.openxmlformats.org/officeDocument/2006/relationships/hyperlink" Target="pw:\\SRVPW3.pls.planservi.com.br:Projetos\Documents\C0849%20-%20DER\40_Emissao\03_GRD\0-GRDs_Enviadas%20DER\36&#186;MEDI&#199;&#195;O-26-06-2025%20A%2025-07-25\MR_DER-1091_25\" TargetMode="External"/><Relationship Id="rId260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719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26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11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556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55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20" Type="http://schemas.openxmlformats.org/officeDocument/2006/relationships/hyperlink" Target="pw:\\pw.planservi.com.br:PROJETOS\Documents\C0849%20-%20DER\30_Producao\2-C7%20&#8211;%20SP%20097%20-%20km%2012,85-23,10\05_Geot\05.00_R031\2023.01.23_R-031_2_SP-097_G02.doc" TargetMode="External"/><Relationship Id="rId358" Type="http://schemas.openxmlformats.org/officeDocument/2006/relationships/hyperlink" Target="pw:\\pw.planservi.com.br:PROJETOS\Documents\C0849%20-%20DER\30_Producao\2-C7%20&#8211;%20SP%20097%20-%20km%2012,85-23,10\05_Geot\05.00_R031\2023.12.20_R-031_2_SP-097_G01,G12.doc" TargetMode="External"/><Relationship Id="rId565" Type="http://schemas.openxmlformats.org/officeDocument/2006/relationships/hyperlink" Target="pw:\\SRVPW3.pls.planservi.com.br:Projetos\Documents\C0849%20-%20DER\40_Emissao\03_GRD\0-GRDs_Enviadas%20DER\21&#186;MEDI&#199;&#195;O-26-03-2024%20A%2025-04-24\MR.DER-0603_24\" TargetMode="External"/><Relationship Id="rId772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1195" Type="http://schemas.openxmlformats.org/officeDocument/2006/relationships/hyperlink" Target="pw:\\SRVPW3.pls.planservi.com.br:Projetos\Documents\C0849%20-%20DER\40_Emissao\03_GRD\0-GRDs_Enviadas%20DER\34&#186;MEDI&#199;&#195;O-26-04-2025%20A%2025-05-25\MR_DER-1011_25\" TargetMode="External"/><Relationship Id="rId1209" Type="http://schemas.openxmlformats.org/officeDocument/2006/relationships/hyperlink" Target="pw:\\SRVPW3.pls.planservi.com.br:Projetos\Documents\C0849%20-%20DER\40_Emissao\03_GRD\0-GRDs_Enviadas%20DER\34&#186;MEDI&#199;&#195;O-26-04-2025%20A%2025-05-25\MR_DER-1020_25\" TargetMode="External"/><Relationship Id="rId1416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218" Type="http://schemas.openxmlformats.org/officeDocument/2006/relationships/hyperlink" Target="pw:\\pw.planservi.com.br:PROJETOS\Documents\C0849%20-%20DER\30_Producao\2-C7%20&#8211;%20SP%20097%20-%20km%2012,85-23,10\05_Geot\05.00_R031\2023%2008%2014%20SP097-R-031_Revis&#227;oB-G13.doc" TargetMode="External"/><Relationship Id="rId425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32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1055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62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271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937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22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567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66" Type="http://schemas.openxmlformats.org/officeDocument/2006/relationships/hyperlink" Target="pw:\\pw.planservi.com.br:PROJETOS\Documents\C0849%20-%20DER\40_Emissao\03_GRD\0-GRDs_Enviadas%20DER\4&#186;MEDI&#199;&#195;O\MR.DER-0170_22\" TargetMode="External"/><Relationship Id="rId131" Type="http://schemas.openxmlformats.org/officeDocument/2006/relationships/hyperlink" Target="pw:\\pw.planservi.com.br:PROJETOS\Documents\C0849%20-%20DER\40_Emissao\03_GRD\0-GRDs_Enviadas%20DER\7&#186;MEDI&#199;&#195;O\MR.DER-0330_23\" TargetMode="External"/><Relationship Id="rId369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76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83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90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1427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229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36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43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1066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273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480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850" Type="http://schemas.openxmlformats.org/officeDocument/2006/relationships/hyperlink" Target="pw:\\SRVPW3.pls.planservi.com.br:Projetos\Documents\C0849%20-%20DER\30_Producao\2-C7%20&#8211;%20SP%20097%20-%20km%2012,85-23,10\05_Geot\05.00_R031\2024.06.07_R-031_2_SP-097_G12.doc" TargetMode="External"/><Relationship Id="rId948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33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578" Type="http://schemas.openxmlformats.org/officeDocument/2006/relationships/hyperlink" Target="pw:\\SRVPW3.pls.planservi.com.br:Projetos\Documents\C0849%20-%20DER\40_Emissao\03_GRD\0-GRDs_Enviadas%20DER\38&#176;MEDI&#199;&#195;O-26-08-2025%20A%2025-09-25\MR_DER-1232_25\" TargetMode="External"/><Relationship Id="rId77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282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503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587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10" Type="http://schemas.openxmlformats.org/officeDocument/2006/relationships/hyperlink" Target="pw:\\SRVPW3.pls.planservi.com.br:Projetos\Documents\C0849%20-%20DER\40_Emissao\03_GRD\0-GRDs_Enviadas%20DER\27&#186;MEDI&#199;&#195;O-26-09-2024%20A%2025-10-24\MR.DER-0800_24-SP%20097\" TargetMode="External"/><Relationship Id="rId808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340" Type="http://schemas.openxmlformats.org/officeDocument/2006/relationships/hyperlink" Target="pw:\\SRVPW3.pls.planservi.com.br:Projetos\Documents\C0849%20-%20DER\40_Emissao\03_GRD\0-GRDs_Enviadas%20DER\36&#186;MEDI&#199;&#195;O-26-06-2025%20A%2025-07-25\MR_DER-1086_25\" TargetMode="External"/><Relationship Id="rId1438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8" Type="http://schemas.openxmlformats.org/officeDocument/2006/relationships/hyperlink" Target="pw:\\pw.planservi.com.br:PROJETOS\Documents\C0849%20-%20DER\30_Producao\2-C7%20&#8211;%20SP%20097%20-%20km%2012,85-23,10\06_Pavi\06.00_R031\2022%2008%2024-R-031_Emiss&#227;o%20Inicial-Relat&#243;rio.doc" TargetMode="External"/><Relationship Id="rId142" Type="http://schemas.openxmlformats.org/officeDocument/2006/relationships/hyperlink" Target="pw:\\pw.planservi.com.br:PROJETOS\Documents\C0849%20-%20DER\40_Emissao\03_GRD\0-GRDs_Enviadas%20DER\7&#186;MEDI&#199;&#195;O\MR.DER-0356_23\" TargetMode="External"/><Relationship Id="rId447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794" Type="http://schemas.openxmlformats.org/officeDocument/2006/relationships/hyperlink" Target="pw:\\SRVPW3.pls.planservi.com.br:Projetos\Documents\C0849%20-%20DER\30_Producao\2-C7%20&#8211;%20SP%20097%20-%20km%2012,85-23,10\06_Pavi\06.00_R031\2024%2010%2024%20SP097-R-031_P02_P05_P07_MC_A2.doc" TargetMode="External"/><Relationship Id="rId1077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200" Type="http://schemas.openxmlformats.org/officeDocument/2006/relationships/hyperlink" Target="pw:\\SRVPW3.pls.planservi.com.br:Projetos\Documents\C0849%20-%20DER\40_Emissao\03_GRD\0-GRDs_Enviadas%20DER\34&#186;MEDI&#199;&#195;O-26-04-2025%20A%2025-05-25\MR_DER-1020_25\" TargetMode="External"/><Relationship Id="rId654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861" Type="http://schemas.openxmlformats.org/officeDocument/2006/relationships/hyperlink" Target="pw:\\SRVPW3.pls.planservi.com.br:Projetos\Documents\C0849%20-%20DER\30_Producao\2-C7%20&#8211;%20SP%20097%20-%20km%2012,85-23,10\05_Geot\05.00_R031\2024.03.28_R-031_G15_OAE-17+000.doc" TargetMode="External"/><Relationship Id="rId959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284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491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1505" Type="http://schemas.openxmlformats.org/officeDocument/2006/relationships/hyperlink" Target="pw:\\SRVPW3.pls.planservi.com.br:Projetos\Documents\C0849%20-%20DER\40_Emissao\03_GRD\0-GRDs_Enviadas%20DER\38&#176;MEDI&#199;&#195;O-26-08-2025%20A%2025-09-25\MR_DER-1210_25\" TargetMode="External"/><Relationship Id="rId1589" Type="http://schemas.openxmlformats.org/officeDocument/2006/relationships/hyperlink" Target="pw:\\SRVPW3.pls.planservi.com.br:Projetos\Documents\C0849%20-%20DER\40_Emissao\03_GRD\0-GRDs_Enviadas%20DER\39&#176;MEDI&#199;&#195;O-26-09-2025%20A%2025-10-25\MR_DER-1277_25\" TargetMode="External"/><Relationship Id="rId293" Type="http://schemas.openxmlformats.org/officeDocument/2006/relationships/hyperlink" Target="pw:\\pw.planservi.com.br:PROJETOS\Documents\C0849%20-%20DER\40_Emissao\03_GRD\0-GRDs_Enviadas%20DER\17&#186;MEDI&#199;&#195;O-26-10-23%20A%2025-12-23\MR.DER-0482_23-Entrega%20Final\" TargetMode="External"/><Relationship Id="rId307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514" Type="http://schemas.openxmlformats.org/officeDocument/2006/relationships/hyperlink" Target="pw:\\SRVPW3.pls.planservi.com.br:Projetos\Documents\C0849%20-%20DER\40_Emissao\03_GRD\0-GRDs_Enviadas%20DER\20&#186;MEDI&#199;&#195;O-26-02-2024%20A%2025-03-24\MR.DER-0552_24\" TargetMode="External"/><Relationship Id="rId721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1144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1351" Type="http://schemas.openxmlformats.org/officeDocument/2006/relationships/hyperlink" Target="pw:\\SRVPW3.pls.planservi.com.br:Projetos\Documents\C0849%20-%20DER\40_Emissao\03_GRD\0-GRDs_Enviadas%20DER\36&#186;MEDI&#199;&#195;O-26-06-2025%20A%2025-07-25\MR_DER-1091_25\" TargetMode="External"/><Relationship Id="rId1449" Type="http://schemas.openxmlformats.org/officeDocument/2006/relationships/hyperlink" Target="pw:\\SRVPW3.pls.planservi.com.br:Projetos\Documents\C0849%20-%20DER\40_Emissao\03_GRD\0-GRDs_Enviadas%20DER\37&#186;MEDI&#199;&#195;O-26-07-2025%20A%2025-08-25\MR_DER-1151_25\" TargetMode="External"/><Relationship Id="rId88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153" Type="http://schemas.openxmlformats.org/officeDocument/2006/relationships/hyperlink" Target="pw:\\pw.planservi.com.br:PROJETOS\Documents\C0849%20-%20DER\30_Producao\2-C7%20&#8211;%20SP%20097%20-%20km%2012,85-23,10\13_Interf\13.00_R031\2023.02.24_R-031_SP%2097%20km%2013%20ao%2023.doc" TargetMode="External"/><Relationship Id="rId360" Type="http://schemas.openxmlformats.org/officeDocument/2006/relationships/hyperlink" Target="pw:\\pw.planservi.com.br:PROJETOS\Documents\C0849%20-%20DER\30_Producao\2-C7%20&#8211;%20SP%20097%20-%20km%2012,85-23,10\05_Geot\05.00_R031\2024%2001%2004%20SP097-R-031_G13_C.doc" TargetMode="External"/><Relationship Id="rId598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819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004" Type="http://schemas.openxmlformats.org/officeDocument/2006/relationships/hyperlink" Target="pw:\\SRVPW3.pls.planservi.com.br:Projetos\Documents\C0849%20-%20DER\40_Emissao\03_GRD\0-GRDs_Enviadas%20DER\30&#186;MEDI&#199;&#195;O-26-12-2024%20A%2025-01-25\MR.DER-0899_25-SP%20097-D-Entrega%20Final-F09\" TargetMode="External"/><Relationship Id="rId1211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220" Type="http://schemas.openxmlformats.org/officeDocument/2006/relationships/hyperlink" Target="pw:\\pw.planservi.com.br:PROJETOS\Documents\C0849%20-%20DER\30_Producao\2-C7%20&#8211;%20SP%20097%20-%20km%2012,85-23,10\05_Geot\05.00_R031\2023%2008%2014%20SP097-R-031_Revis&#227;oB-G13.doc" TargetMode="External"/><Relationship Id="rId458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665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872" Type="http://schemas.openxmlformats.org/officeDocument/2006/relationships/hyperlink" Target="pw:\\SRVPW3.pls.planservi.com.br:Projetos\Documents\C0849%20-%20DER\40_Emissao\03_GRD\0-GRDs_Enviadas%20DER\29&#186;MEDI&#199;&#195;O-26-11-2024%20A%2025-12-24\MR.DER-0864_24\" TargetMode="External"/><Relationship Id="rId1088" Type="http://schemas.openxmlformats.org/officeDocument/2006/relationships/hyperlink" Target="pw:\\SRVPW3.pls.planservi.com.br:Projetos\Documents\C0849%20-%20DER\40_Emissao\03_GRD\0-GRDs_Enviadas%20DER\31&#186;MEDI&#199;&#195;O-26-01-2025%20A%2025-02-25\MR.DER-0929_25\" TargetMode="External"/><Relationship Id="rId1295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309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516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5" Type="http://schemas.openxmlformats.org/officeDocument/2006/relationships/hyperlink" Target="pw:\\pw.planservi.com.br:PROJETOS\Documents\C0849%20-%20DER\40_Emissao\03_GRD\0-GRDs_Enviadas%20DER\3&#186;MEDI&#199;&#195;O\MR.DER-0053_22\" TargetMode="External"/><Relationship Id="rId318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25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732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1155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1362" Type="http://schemas.openxmlformats.org/officeDocument/2006/relationships/hyperlink" Target="pw:\\SRVPW3.pls.planservi.com.br:Projetos\Documents\C0849%20-%20DER\40_Emissao\03_GRD\0-GRDs_Enviadas%20DER\36&#186;MEDI&#199;&#195;O-26-06-2025%20A%2025-07-25\MR_DER-1108_25\" TargetMode="External"/><Relationship Id="rId99" Type="http://schemas.openxmlformats.org/officeDocument/2006/relationships/hyperlink" Target="pw:\\pw.planservi.com.br:PROJETOS\Documents\C0849%20-%20DER\30_Producao\2-C7%20&#8211;%20SP%20097%20-%20km%2012,85-23,10\02_Geom\02.00_R031\2022%2012%2019-%20Projeto%20Executivo%20A1-%20Planta%20e%20Perfil%20-%20SP097.xls" TargetMode="External"/><Relationship Id="rId164" Type="http://schemas.openxmlformats.org/officeDocument/2006/relationships/hyperlink" Target="pw:\\pw.planservi.com.br:PROJETOS\Documents\C0849%20-%20DER\40_Emissao\03_GRD\0-GRDs_Enviadas%20DER\8&#186;MEDI&#199;&#195;O\MR.DER-0377\" TargetMode="External"/><Relationship Id="rId371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1015" Type="http://schemas.openxmlformats.org/officeDocument/2006/relationships/hyperlink" Target="pw:\\SRVPW3.pls.planservi.com.br:Projetos\Documents\C0849%20-%20DER\40_Emissao\03_GRD\0-GRDs_Enviadas%20DER\30&#186;MEDI&#199;&#195;O-26-12-2024%20A%2025-01-25\MR.DER-0904_25-SP%20097-D-Entrega%20Final-G14\" TargetMode="External"/><Relationship Id="rId1222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469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676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883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99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527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26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231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329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36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1166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73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75" Type="http://schemas.openxmlformats.org/officeDocument/2006/relationships/hyperlink" Target="pw:\\pw.planservi.com.br:PROJETOS\Documents\C0849%20-%20DER\40_Emissao\03_GRD\0-GRDs_Enviadas%20DER\8&#186;MEDI&#199;&#195;O\MR.DER-0378\" TargetMode="External"/><Relationship Id="rId743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950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026" Type="http://schemas.openxmlformats.org/officeDocument/2006/relationships/hyperlink" Target="pw:\\SRVPW3.pls.planservi.com.br:Projetos\Documents\C0849%20-%20DER\40_Emissao\03_GRD\0-GRDs_Enviadas%20DER\30&#186;MEDI&#199;&#195;O-26-12-2024%20A%2025-01-25\MR.DER-0907_25\" TargetMode="External"/><Relationship Id="rId1580" Type="http://schemas.openxmlformats.org/officeDocument/2006/relationships/hyperlink" Target="pw:\\SRVPW3.pls.planservi.com.br:Projetos\Documents\C0849%20-%20DER\40_Emissao\03_GRD\0-GRDs_Enviadas%20DER\38&#176;MEDI&#199;&#195;O-26-08-2025%20A%2025-09-25\MR_DER-1232_25\" TargetMode="External"/><Relationship Id="rId382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603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687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810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908" Type="http://schemas.openxmlformats.org/officeDocument/2006/relationships/hyperlink" Target="pw:\\SRVPW3.pls.planservi.com.br:Projetos\Documents\C0849%20-%20DER\40_Emissao\03_GRD\0-GRDs_Enviadas%20DER\30&#186;MEDI&#199;&#195;O-26-12-2024%20A%2025-01-25\MR.DER-0886_25\" TargetMode="External"/><Relationship Id="rId1233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40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1538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242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894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177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00" Type="http://schemas.openxmlformats.org/officeDocument/2006/relationships/hyperlink" Target="pw:\\SRVPW3.pls.planservi.com.br:Projetos\Documents\C0849%20-%20DER\40_Emissao\03_GRD\0-GRDs_Enviadas%20DER\35&#186;MEDI&#199;&#195;O-26-05-2025%20A%2025-06-25\MR_DER-1061_25\" TargetMode="External"/><Relationship Id="rId37" Type="http://schemas.openxmlformats.org/officeDocument/2006/relationships/hyperlink" Target="pw:\\pw.planservi.com.br:PROJETOS\Documents\C0849%20-%20DER\40_Emissao\03_GRD\0-GRDs_Enviadas%20DER\3&#186;MEDI&#199;&#195;O\MR.DER-0087_22\" TargetMode="External"/><Relationship Id="rId102" Type="http://schemas.openxmlformats.org/officeDocument/2006/relationships/hyperlink" Target="pw:\\pw.planservi.com.br:PROJETOS\Documents\C0849%20-%20DER\40_Emissao\03_GRD\0-GRDs_Enviadas%20DER\6&#186;MEDI&#199;&#195;O\MR.DER-0280_23\" TargetMode="External"/><Relationship Id="rId547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54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961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384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591" Type="http://schemas.openxmlformats.org/officeDocument/2006/relationships/hyperlink" Target="pw:\\SRVPW3.pls.planservi.com.br:Projetos\Documents\C0849%20-%20DER\40_Emissao\03_GRD\0-GRDs_Enviadas%20DER\39&#176;MEDI&#199;&#195;O-26-09-2025%20A%2025-10-25\MR_DER-1277_25\" TargetMode="External"/><Relationship Id="rId1605" Type="http://schemas.openxmlformats.org/officeDocument/2006/relationships/hyperlink" Target="pw:\\SRVPW3.pls.planservi.com.br:Projetos\Documents\C0849%20-%20DER\40_Emissao\03_GRD\0-GRDs_Enviadas%20DER\39&#176;MEDI&#199;&#195;O-26-09-2025%20A%2025-10-25\MR_DER-1319_25\" TargetMode="External"/><Relationship Id="rId90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186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393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407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614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821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037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44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1451" Type="http://schemas.openxmlformats.org/officeDocument/2006/relationships/hyperlink" Target="pw:\\SRVPW3.pls.planservi.com.br:Projetos\Documents\C0849%20-%20DER\40_Emissao\03_GRD\0-GRDs_Enviadas%20DER\37&#186;MEDI&#199;&#195;O-26-07-2025%20A%2025-08-25\MR_DER-1151_25\" TargetMode="External"/><Relationship Id="rId253" Type="http://schemas.openxmlformats.org/officeDocument/2006/relationships/hyperlink" Target="pw:\\pw.planservi.com.br:PROJETOS\Documents\C0849%20-%20DER\40_Emissao\03_GRD\0-GRDs_Enviadas%20DER\13&#186;MEDI&#199;&#195;O-26-07-23%20A%2025-08-23\MR.DER-0435_23\" TargetMode="External"/><Relationship Id="rId460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698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919" Type="http://schemas.openxmlformats.org/officeDocument/2006/relationships/hyperlink" Target="pw:\\SRVPW3.pls.planservi.com.br:Projetos\Documents\C0849%20-%20DER\40_Emissao\03_GRD\0-GRDs_Enviadas%20DER\30&#186;MEDI&#199;&#195;O-26-12-2024%20A%2025-01-25\MR.DER-0887_25\" TargetMode="External"/><Relationship Id="rId1090" Type="http://schemas.openxmlformats.org/officeDocument/2006/relationships/hyperlink" Target="pw:\\SRVPW3.pls.planservi.com.br:Projetos\Documents\C0849%20-%20DER\40_Emissao\03_GRD\0-GRDs_Enviadas%20DER\32&#186;MEDI&#199;&#195;O-26-02-2025%20A%2025-03-25\MR.DER-0939_25\" TargetMode="External"/><Relationship Id="rId1104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311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549" Type="http://schemas.openxmlformats.org/officeDocument/2006/relationships/hyperlink" Target="pw:\\SRVPW3.pls.planservi.com.br:Projetos\Documents\C0849%20-%20DER\40_Emissao\03_GRD\0-GRDs_Enviadas%20DER\35&#186;MEDI&#199;&#195;O-26-05-2025%20A%2025-06-25\MR_DER-1071_25\" TargetMode="External"/><Relationship Id="rId48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13" Type="http://schemas.openxmlformats.org/officeDocument/2006/relationships/hyperlink" Target="pw:\\pw.planservi.com.br:PROJETOS\Documents\C0849%20-%20DER\40_Emissao\03_GRD\0-GRDs_Enviadas%20DER\6&#186;MEDI&#199;&#195;O\MR.DER-0282_23\" TargetMode="External"/><Relationship Id="rId320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58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65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72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88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95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1409" Type="http://schemas.openxmlformats.org/officeDocument/2006/relationships/hyperlink" Target="pw:\\SRVPW3.pls.planservi.com.br:Projetos\Documents\C0849%20-%20DER\40_Emissao\03_GRD\0-GRDs_Enviadas%20DER\37&#186;MEDI&#199;&#195;O-26-07-2025%20A%2025-08-25\MR_DER-1129_25\" TargetMode="External"/><Relationship Id="rId1616" Type="http://schemas.openxmlformats.org/officeDocument/2006/relationships/hyperlink" Target="pw:\\SRVPW3.pls.planservi.com.br:Projetos\Documents\C0849%20-%20DER\40_Emissao\03_GRD\0-GRDs_Enviadas%20DER\47&#186;MEDI&#199;&#195;O-26-05-2026%20A%2025-06-26\MR_DER-1772_26\" TargetMode="External"/><Relationship Id="rId197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418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625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832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048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55" Type="http://schemas.openxmlformats.org/officeDocument/2006/relationships/hyperlink" Target="pw:\\SRVPW3.pls.planservi.com.br:Projetos\Documents\C0849%20-%20DER\40_Emissao\03_GRD\0-GRDs_Enviadas%20DER\35&#186;MEDI&#199;&#195;O-26-05-2025%20A%2025-06-25\MR_DER-1041_25\" TargetMode="External"/><Relationship Id="rId1462" Type="http://schemas.openxmlformats.org/officeDocument/2006/relationships/hyperlink" Target="pw:\\SRVPW3.pls.planservi.com.br:Projetos\Documents\C0849%20-%20DER\40_Emissao\03_GRD\0-GRDs_Enviadas%20DER\38&#176;MEDI&#199;&#195;O-26-08-2025%20A%2025-09-25\MR_DER-1182_25\" TargetMode="External"/><Relationship Id="rId264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71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1115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322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59" Type="http://schemas.openxmlformats.org/officeDocument/2006/relationships/hyperlink" Target="pw:\\pw.planservi.com.br:PROJETOS\Documents\C0849%20-%20DER\30_Producao\2-C7%20&#8211;%20SP%20097%20-%20km%2012,85-23,10\06_Pavi\06.00_R031\2022%2010%2025-R-031_Relat&#243;rio.doc" TargetMode="External"/><Relationship Id="rId124" Type="http://schemas.openxmlformats.org/officeDocument/2006/relationships/hyperlink" Target="pw:\\pw.planservi.com.br:PROJETOS\Documents\C0849%20-%20DER\30_Producao\2-C7%20&#8211;%20SP%20097%20-%20km%2012,85-23,10\02_Geom\02.00_R031\2023%2001%2023%20-%20Projeto%20Funcional%20-Revis&#227;o%20A.xls" TargetMode="External"/><Relationship Id="rId569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76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83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1199" Type="http://schemas.openxmlformats.org/officeDocument/2006/relationships/hyperlink" Target="pw:\\SRVPW3.pls.planservi.com.br:Projetos\Documents\C0849%20-%20DER\40_Emissao\03_GRD\0-GRDs_Enviadas%20DER\34&#186;MEDI&#199;&#195;O-26-04-2025%20A%2025-05-25\MR_DER-1020_25\" TargetMode="External"/><Relationship Id="rId331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429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36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1059" Type="http://schemas.openxmlformats.org/officeDocument/2006/relationships/hyperlink" Target="pw:\\SRVPW3.pls.planservi.com.br:Projetos\Documents\C0849%20-%20DER\40_Emissao\03_GRD\31&#186;MEDI&#199;&#195;O-26-01-2025%20A%2025-02-25\MR.DER-0918_25\" TargetMode="External"/><Relationship Id="rId1266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473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843" Type="http://schemas.openxmlformats.org/officeDocument/2006/relationships/hyperlink" Target="pw:\\SRVPW3.pls.planservi.com.br:Projetos\Documents\C0849%20-%20DER\30_Producao\2-C7%20&#8211;%20SP%20097%20-%20km%2012,85-23,10\05_Geot\05.00_R031\2024.05.03_R-031_2_SP-097_G01,G12,G14.doc" TargetMode="External"/><Relationship Id="rId1126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275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82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703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910" Type="http://schemas.openxmlformats.org/officeDocument/2006/relationships/hyperlink" Target="pw:\\SRVPW3.pls.planservi.com.br:Projetos\Documents\C0849%20-%20DER\40_Emissao\03_GRD\0-GRDs_Enviadas%20DER\30&#186;MEDI&#199;&#195;O-26-12-2024%20A%2025-01-25\MR.DER-0886_25\" TargetMode="External"/><Relationship Id="rId1333" Type="http://schemas.openxmlformats.org/officeDocument/2006/relationships/hyperlink" Target="pw:\\SRVPW3.pls.planservi.com.br:Projetos\Documents\C0849%20-%20DER\40_Emissao\03_GRD\0-GRDs_Enviadas%20DER\35&#186;MEDI&#199;&#195;O-26-05-2025%20A%2025-06-25\MR_DER-1071_25\" TargetMode="External"/><Relationship Id="rId1540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35" Type="http://schemas.openxmlformats.org/officeDocument/2006/relationships/hyperlink" Target="pw:\\pw.planservi.com.br:PROJETOS\Documents\C0849%20-%20DER\40_Emissao\03_GRD\0-GRDs_Enviadas%20DER\7&#186;MEDI&#199;&#195;O\MR.DER-0330_23\" TargetMode="External"/><Relationship Id="rId342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787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94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1400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202" Type="http://schemas.openxmlformats.org/officeDocument/2006/relationships/hyperlink" Target="pw:\\pw.planservi.com.br:PROJETOS\Documents\C0849%20-%20DER\40_Emissao\03_GRD\0-GRDs_Enviadas%20DER\13&#186;MEDI&#199;&#195;O-26-07-23%20A%2025-08-23\MR.DER-0412_23\" TargetMode="External"/><Relationship Id="rId647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854" Type="http://schemas.openxmlformats.org/officeDocument/2006/relationships/hyperlink" Target="pw:\\SRVPW3.pls.planservi.com.br:Projetos\Documents\C0849%20-%20DER\30_Producao\2-C7%20&#8211;%20SP%20097%20-%20km%2012,85-23,10\05_Geot\05.00_R031\2024.02.12_R-031_G18_SP097.doc" TargetMode="External"/><Relationship Id="rId1277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484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286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93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507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714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21" Type="http://schemas.openxmlformats.org/officeDocument/2006/relationships/hyperlink" Target="pw:\\SRVPW3.pls.planservi.com.br:Projetos\Documents\C0849%20-%20DER\40_Emissao\03_GRD\0-GRDs_Enviadas%20DER\30&#186;MEDI&#199;&#195;O-26-12-2024%20A%2025-01-25\MR.DER-0887_25\" TargetMode="External"/><Relationship Id="rId1137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344" Type="http://schemas.openxmlformats.org/officeDocument/2006/relationships/hyperlink" Target="pw:\\SRVPW3.pls.planservi.com.br:Projetos\Documents\C0849%20-%20DER\40_Emissao\03_GRD\0-GRDs_Enviadas%20DER\36&#186;MEDI&#199;&#195;O-26-06-2025%20A%2025-07-25\MR_DER-1086_25\" TargetMode="External"/><Relationship Id="rId1551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50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46" Type="http://schemas.openxmlformats.org/officeDocument/2006/relationships/hyperlink" Target="pw:\\pw.planservi.com.br:PROJETOS\Documents\C0849%20-%20DER\40_Emissao\03_GRD\0-GRDs_Enviadas%20DER\7&#186;MEDI&#199;&#195;O\MR.DER-0356_23\" TargetMode="External"/><Relationship Id="rId353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560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98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190" Type="http://schemas.openxmlformats.org/officeDocument/2006/relationships/hyperlink" Target="pw:\\SRVPW3.pls.planservi.com.br:Projetos\Documents\C0849%20-%20DER\40_Emissao\03_GRD\0-GRDs_Enviadas%20DER\34&#186;MEDI&#199;&#195;O-26-04-2025%20A%2025-05-25\MR_DER-1004_25\" TargetMode="External"/><Relationship Id="rId1204" Type="http://schemas.openxmlformats.org/officeDocument/2006/relationships/hyperlink" Target="pw:\\SRVPW3.pls.planservi.com.br:Projetos\Documents\C0849%20-%20DER\40_Emissao\03_GRD\0-GRDs_Enviadas%20DER\34&#186;MEDI&#199;&#195;O-26-04-2025%20A%2025-05-25\MR_DER-1020_25\" TargetMode="External"/><Relationship Id="rId1411" Type="http://schemas.openxmlformats.org/officeDocument/2006/relationships/hyperlink" Target="pw:\\SRVPW3.pls.planservi.com.br:Projetos\Documents\C0849%20-%20DER\40_Emissao\03_GRD\0-GRDs_Enviadas%20DER\37&#186;MEDI&#199;&#195;O-26-07-2025%20A%2025-08-25\MR_DER-1129_25\" TargetMode="External"/><Relationship Id="rId213" Type="http://schemas.openxmlformats.org/officeDocument/2006/relationships/hyperlink" Target="pw:\\pw.planservi.com.br:PROJETOS\Documents\C0849%20-%20DER\40_Emissao\03_GRD\0-GRDs_Enviadas%20DER\13&#186;MEDI&#199;&#195;O-26-07-23%20A%2025-08-23\MR.DER-0436_23\" TargetMode="External"/><Relationship Id="rId420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658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865" Type="http://schemas.openxmlformats.org/officeDocument/2006/relationships/hyperlink" Target="pw:\\SRVPW3.pls.planservi.com.br:Projetos\Documents\C0849%20-%20DER\30_Producao\2-C7%20&#8211;%20SP%20097%20-%20km%2012,85-23,10\05_Geot\05.00_R031\2024.02.14_R-031_2_SP-097_G01,G12_A.doc" TargetMode="External"/><Relationship Id="rId1050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88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495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1509" Type="http://schemas.openxmlformats.org/officeDocument/2006/relationships/hyperlink" Target="pw:\\SRVPW3.pls.planservi.com.br:Projetos\Documents\C0849%20-%20DER\40_Emissao\03_GRD\0-GRDs_Enviadas%20DER\38&#176;MEDI&#199;&#195;O-26-08-2025%20A%2025-09-25\MR_DER-1217_25\" TargetMode="External"/><Relationship Id="rId297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518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725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32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48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1355" Type="http://schemas.openxmlformats.org/officeDocument/2006/relationships/hyperlink" Target="pw:\\SRVPW3.pls.planservi.com.br:Projetos\Documents\C0849%20-%20DER\40_Emissao\03_GRD\0-GRDs_Enviadas%20DER\36&#186;MEDI&#199;&#195;O-26-06-2025%20A%2025-07-25\MR_DER-1098_25\" TargetMode="External"/><Relationship Id="rId1562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157" Type="http://schemas.openxmlformats.org/officeDocument/2006/relationships/hyperlink" Target="pw:\\pw.planservi.com.br:PROJETOS\Documents\C0849%20-%20DER\40_Emissao\03_GRD\0-GRDs_Enviadas%20DER\8&#186;MEDI&#199;&#195;O\MR.DER-0365_23\" TargetMode="External"/><Relationship Id="rId364" Type="http://schemas.openxmlformats.org/officeDocument/2006/relationships/hyperlink" Target="pw:\\pw.planservi.com.br:PROJETOS\Documents\C0849%20-%20DER\40_Emissao\03_GRD\0-GRDs_Enviadas%20DER\18&#186;MEDI&#199;&#195;O-26-12-23%20A%2025-01-24\MR.DER-0511_24\" TargetMode="External"/><Relationship Id="rId1008" Type="http://schemas.openxmlformats.org/officeDocument/2006/relationships/hyperlink" Target="pw:\\SRVPW3.pls.planservi.com.br:Projetos\Documents\C0849%20-%20DER\40_Emissao\03_GRD\0-GRDs_Enviadas%20DER\30&#186;MEDI&#199;&#195;O-26-12-2024%20A%2025-01-25\MR.DER-0902_25-SP%20097-D-Entrega%20Final-G13\" TargetMode="External"/><Relationship Id="rId1215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22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61" Type="http://schemas.openxmlformats.org/officeDocument/2006/relationships/hyperlink" Target="pw:\\pw.planservi.com.br:PROJETOS\Documents\C0849%20-%20DER\30_Producao\2-C7%20&#8211;%20SP%20097%20-%20km%2012,85-23,10\02_Geom\02.00_R031\2022%2010%2018%20-%20Projeto%20Funcional%20-Revis&#227;o%20A2.xls" TargetMode="External"/><Relationship Id="rId571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669" Type="http://schemas.openxmlformats.org/officeDocument/2006/relationships/hyperlink" Target="pw:\\SRVPW3.pls.planservi.com.br:Projetos\Documents\C0849%20-%20DER\40_Emissao\03_GRD\0-GRDs_Enviadas%20DER\22&#186;MEDI&#199;&#195;O-26-04-2024%20A%2025-05-24\MR.DER-0686_24\" TargetMode="External"/><Relationship Id="rId876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299" Type="http://schemas.openxmlformats.org/officeDocument/2006/relationships/hyperlink" Target="pw:\\SRVPW3.pls.planservi.com.br:Projetos\Documents\C0849%20-%20DER\40_Emissao\03_GRD\0-GRDs_Enviadas%20DER\35&#186;MEDI&#199;&#195;O-26-05-2025%20A%2025-06-25\MR_DER-1061_25\" TargetMode="External"/><Relationship Id="rId19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224" Type="http://schemas.openxmlformats.org/officeDocument/2006/relationships/hyperlink" Target="pw:\\pw.planservi.com.br:PROJETOS\Documents\C0849%20-%20DER\30_Producao\2-C7%20&#8211;%20SP%20097%20-%20km%2012,85-23,10\06_Pavi\06.00_R031\2023%2008%2003%20SP097-R-031_P09-001B1_002C1.doc" TargetMode="External"/><Relationship Id="rId431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529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736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1061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159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366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68" Type="http://schemas.openxmlformats.org/officeDocument/2006/relationships/hyperlink" Target="pw:\\pw.planservi.com.br:PROJETOS\Documents\C0849%20-%20DER\40_Emissao\03_GRD\0-GRDs_Enviadas%20DER\8&#186;MEDI&#199;&#195;O\MR.DER-0377\" TargetMode="External"/><Relationship Id="rId943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019" Type="http://schemas.openxmlformats.org/officeDocument/2006/relationships/hyperlink" Target="pw:\\SRVPW3.pls.planservi.com.br:Projetos\Documents\C0849%20-%20DER\40_Emissao\03_GRD\0-GRDs_Enviadas%20DER\30&#186;MEDI&#199;&#195;O-26-12-2024%20A%2025-01-25\MR.DER-0904_25-SP%20097-D-Entrega%20Final-G14\" TargetMode="External"/><Relationship Id="rId1573" Type="http://schemas.openxmlformats.org/officeDocument/2006/relationships/hyperlink" Target="pw:\\SRVPW3.pls.planservi.com.br:Projetos\Documents\C0849%20-%20DER\40_Emissao\03_GRD\0-GRDs_Enviadas%20DER\38&#176;MEDI&#199;&#195;O-26-08-2025%20A%2025-09-25\MR_DER-1226_25\" TargetMode="External"/><Relationship Id="rId72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375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82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803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226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33" Type="http://schemas.openxmlformats.org/officeDocument/2006/relationships/hyperlink" Target="pw:\\SRVPW3.pls.planservi.com.br:Projetos\Documents\C0849%20-%20DER\40_Emissao\03_GRD\0-GRDs_Enviadas%20DER\37&#186;MEDI&#199;&#195;O-26-07-2025%20A%2025-08-25\MR_DER-1135_25\" TargetMode="External"/><Relationship Id="rId3" Type="http://schemas.openxmlformats.org/officeDocument/2006/relationships/hyperlink" Target="pw:\\pw.planservi.com.br:PROJETOS\Documents\C0849%20-%20DER\40_Emissao\03_GRD\GRDs_Enviadas%20DER\MR.DER-0002_22\" TargetMode="External"/><Relationship Id="rId235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42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887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72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500" Type="http://schemas.openxmlformats.org/officeDocument/2006/relationships/hyperlink" Target="pw:\\SRVPW3.pls.planservi.com.br:Projetos\Documents\C0849%20-%20DER\40_Emissao\03_GRD\0-GRDs_Enviadas%20DER\38&#176;MEDI&#199;&#195;O-26-08-2025%20A%2025-09-25\MR_DER-1191_25\" TargetMode="External"/><Relationship Id="rId302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747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954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377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584" Type="http://schemas.openxmlformats.org/officeDocument/2006/relationships/hyperlink" Target="pw:\\SRVPW3.pls.planservi.com.br:Projetos\Documents\C0849%20-%20DER\40_Emissao\03_GRD\0-GRDs_Enviadas%20DER\38&#176;MEDI&#199;&#195;O-26-08-2025%20A%2025-09-25\MR_DER-1232_25\" TargetMode="External"/><Relationship Id="rId83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179" Type="http://schemas.openxmlformats.org/officeDocument/2006/relationships/hyperlink" Target="pw:\\pw.planservi.com.br:PROJETOS\Documents\C0849%20-%20DER\30_Producao\2-C7%20&#8211;%20SP%20097%20-%20km%2012,85-23,10\05_Geot\05.00_R031\2023%2003%2023-R-031_Revis&#227;oA_G13.doc" TargetMode="External"/><Relationship Id="rId386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593" Type="http://schemas.openxmlformats.org/officeDocument/2006/relationships/hyperlink" Target="pw:\\SRVPW3.pls.planservi.com.br:Projetos\Documents\C0849%20-%20DER\40_Emissao\03_GRD\0-GRDs_Enviadas%20DER\22&#186;MEDI&#199;&#195;O-26-04-2024%20A%2025-05-24\MR.DER-0653_24\" TargetMode="External"/><Relationship Id="rId607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814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237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1444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246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53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60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898" Type="http://schemas.openxmlformats.org/officeDocument/2006/relationships/hyperlink" Target="pw:\\SRVPW3.pls.planservi.com.br:Projetos\Documents\C0849%20-%20DER\40_Emissao\03_GRD\0-GRDs_Enviadas%20DER\29&#186;MEDI&#199;&#195;O-26-11-2024%20A%2025-12-24\MR.DER-0881_24\" TargetMode="External"/><Relationship Id="rId1083" Type="http://schemas.openxmlformats.org/officeDocument/2006/relationships/hyperlink" Target="pw:\\SRVPW3.pls.planservi.com.br:Projetos\Documents\C0849%20-%20DER\40_Emissao\03_GRD\0-GRDs_Enviadas%20DER\31&#186;MEDI&#199;&#195;O-26-01-2025%20A%2025-02-25\MR.DER-0930_25\" TargetMode="External"/><Relationship Id="rId1290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304" Type="http://schemas.openxmlformats.org/officeDocument/2006/relationships/hyperlink" Target="pw:\\SRVPW3.pls.planservi.com.br:Projetos\Documents\C0849%20-%20DER\40_Emissao\03_GRD\0-GRDs_Enviadas%20DER\35&#186;MEDI&#199;&#195;O-26-05-2025%20A%2025-06-25\MR_DER-1064_25\" TargetMode="External"/><Relationship Id="rId1511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06" Type="http://schemas.openxmlformats.org/officeDocument/2006/relationships/hyperlink" Target="pw:\\pw.planservi.com.br:PROJETOS\Documents\C0849%20-%20DER\40_Emissao\03_GRD\0-GRDs_Enviadas%20DER\6&#186;MEDI&#199;&#195;O\MR.DER-0280_23\" TargetMode="External"/><Relationship Id="rId313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758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965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50" Type="http://schemas.openxmlformats.org/officeDocument/2006/relationships/hyperlink" Target="pw:\\SRVPW3.pls.planservi.com.br:Projetos\Documents\C0849%20-%20DER\40_Emissao\03_GRD\0-GRDs_Enviadas%20DER\30&#186;MEDI&#199;&#195;O-26-12-2024%20A%2025-01-25\MR.DER-0898_25-SP%20097-D-Entrega%20Final-F05\" TargetMode="External"/><Relationship Id="rId1388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1595" Type="http://schemas.openxmlformats.org/officeDocument/2006/relationships/hyperlink" Target="pw:\\SRVPW3.pls.planservi.com.br:Projetos\Documents\C0849%20-%20DER\40_Emissao\03_GRD\0-GRDs_Enviadas%20DER\39&#176;MEDI&#199;&#195;O-26-09-2025%20A%2025-10-25\MR_DER-1286_25\" TargetMode="External"/><Relationship Id="rId1609" Type="http://schemas.openxmlformats.org/officeDocument/2006/relationships/hyperlink" Target="pw:\\SRVPW3.pls.planservi.com.br:Projetos\Documents\C0849%20-%20DER\40_Emissao\03_GRD\0-GRDs_Enviadas%20DER\43&#186;MEDI&#199;&#195;O-26-01-2026%20A%2025-02-26\MR_DER-1585_26\" TargetMode="External"/><Relationship Id="rId10" Type="http://schemas.openxmlformats.org/officeDocument/2006/relationships/hyperlink" Target="pw:\\pw.planservi.com.br:PROJETOS\Documents\C0849%20-%20DER\40_Emissao\03_GRD\0-GRDs_Enviadas%20DER\3&#186;MEDI&#199;&#195;O\MR.DER-0049_22\" TargetMode="External"/><Relationship Id="rId94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397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520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618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825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248" Type="http://schemas.openxmlformats.org/officeDocument/2006/relationships/hyperlink" Target="pw:\\SRVPW3.pls.planservi.com.br:Projetos\Documents\C0849%20-%20DER\40_Emissao\03_GRD\0-GRDs_Enviadas%20DER\34&#186;MEDI&#199;&#195;O-26-04-2025%20A%2025-05-25\MR_DER-1014_25\" TargetMode="External"/><Relationship Id="rId1455" Type="http://schemas.openxmlformats.org/officeDocument/2006/relationships/hyperlink" Target="pw:\\SRVPW3.pls.planservi.com.br:Projetos\Documents\C0849%20-%20DER\40_Emissao\03_GRD\0-GRDs_Enviadas%20DER\37&#186;MEDI&#199;&#195;O-26-07-2025%20A%2025-08-25\MR_DER-1151_25\" TargetMode="External"/><Relationship Id="rId257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64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1010" Type="http://schemas.openxmlformats.org/officeDocument/2006/relationships/hyperlink" Target="pw:\\SRVPW3.pls.planservi.com.br:Projetos\Documents\C0849%20-%20DER\40_Emissao\03_GRD\0-GRDs_Enviadas%20DER\30&#186;MEDI&#199;&#195;O-26-12-2024%20A%2025-01-25\MR.DER-0902_25-SP%20097-D-Entrega%20Final-G13\" TargetMode="External"/><Relationship Id="rId1094" Type="http://schemas.openxmlformats.org/officeDocument/2006/relationships/hyperlink" Target="pw:\\SRVPW3.pls.planservi.com.br:Projetos\Documents\C0849%20-%20DER\40_Emissao\03_GRD\0-GRDs_Enviadas%20DER\32&#186;MEDI&#199;&#195;O-26-02-2025%20A%2025-03-25\MR.DER-0939_25\" TargetMode="External"/><Relationship Id="rId1108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315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17" Type="http://schemas.openxmlformats.org/officeDocument/2006/relationships/hyperlink" Target="pw:\\pw.planservi.com.br:PROJETOS\Documents\C0849%20-%20DER\40_Emissao\03_GRD\0-GRDs_Enviadas%20DER\6&#186;MEDI&#199;&#195;O\MR.DER-0282_23\" TargetMode="External"/><Relationship Id="rId671" Type="http://schemas.openxmlformats.org/officeDocument/2006/relationships/hyperlink" Target="pw:\\SRVPW3.pls.planservi.com.br:Projetos\Documents\C0849%20-%20DER\40_Emissao\03_GRD\0-GRDs_Enviadas%20DER\22&#186;MEDI&#199;&#195;O-26-04-2024%20A%2025-05-24\MR.DER-0686_24\" TargetMode="External"/><Relationship Id="rId769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76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399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324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31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629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1161" Type="http://schemas.openxmlformats.org/officeDocument/2006/relationships/hyperlink" Target="pw:\\SRVPW3.pls.planservi.com.br:Projetos\Documents\C0849%20-%20DER\30_Producao\2-C7%20&#8211;%20SP%20097%20-%20km%2012,85-23,10\06_Pavi\06.00_R031\2025%2004%2025%20SP097-dup-R-031_MC_02.doc" TargetMode="External"/><Relationship Id="rId1259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466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836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021" Type="http://schemas.openxmlformats.org/officeDocument/2006/relationships/hyperlink" Target="pw:\\SRVPW3.pls.planservi.com.br:Projetos\Documents\C0849%20-%20DER\40_Emissao\03_GRD\0-GRDs_Enviadas%20DER\30&#186;MEDI&#199;&#195;O-26-12-2024%20A%2025-01-25\MR.DER-0905_25-SP%20097-D-Entrega%20Final-G18\" TargetMode="External"/><Relationship Id="rId1119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903" Type="http://schemas.openxmlformats.org/officeDocument/2006/relationships/hyperlink" Target="pw:\\SRVPW3.pls.planservi.com.br:Projetos\Documents\C0849%20-%20DER\40_Emissao\03_GRD\0-GRDs_Enviadas%20DER\29&#186;MEDI&#199;&#195;O-26-11-2024%20A%2025-12-24\MR.DER-0881_24\" TargetMode="External"/><Relationship Id="rId1326" Type="http://schemas.openxmlformats.org/officeDocument/2006/relationships/hyperlink" Target="pw:\\SRVPW3.pls.planservi.com.br:Projetos\Documents\C0849%20-%20DER\40_Emissao\03_GRD\0-GRDs_Enviadas%20DER\35&#186;MEDI&#199;&#195;O-26-05-2025%20A%2025-06-25\MR_DER-1068_25\" TargetMode="External"/><Relationship Id="rId1533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32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600" Type="http://schemas.openxmlformats.org/officeDocument/2006/relationships/hyperlink" Target="pw:\\SRVPW3.pls.planservi.com.br:Projetos\Documents\C0849%20-%20DER\40_Emissao\03_GRD\0-GRDs_Enviadas%20DER\39&#176;MEDI&#199;&#195;O-26-09-2025%20A%2025-10-25\MR_DER-1313_25\" TargetMode="External"/><Relationship Id="rId181" Type="http://schemas.openxmlformats.org/officeDocument/2006/relationships/hyperlink" Target="pw:\\pw.planservi.com.br:PROJETOS\Documents\C0849%20-%20DER\30_Producao\2-C7%20&#8211;%20SP%20097%20-%20km%2012,85-23,10\05_Geot\05.00_R031\2023%2003%2023-R-031_Revis&#227;oA_G13.doc" TargetMode="External"/><Relationship Id="rId279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86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93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139" Type="http://schemas.openxmlformats.org/officeDocument/2006/relationships/hyperlink" Target="pw:\\pw.planservi.com.br:PROJETOS\Documents\C0849%20-%20DER\40_Emissao\03_GRD\0-GRDs_Enviadas%20DER\7&#186;MEDI&#199;&#195;O\MR.DER-0355_23\" TargetMode="External"/><Relationship Id="rId346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553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60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998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1183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90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206" Type="http://schemas.openxmlformats.org/officeDocument/2006/relationships/hyperlink" Target="pw:\\pw.planservi.com.br:PROJETOS\Documents\C0849%20-%20DER\40_Emissao\03_GRD\0-GRDs_Enviadas%20DER\13&#186;MEDI&#199;&#195;O-26-07-23%20A%2025-08-23\MR.DER-0412_23\" TargetMode="External"/><Relationship Id="rId413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858" Type="http://schemas.openxmlformats.org/officeDocument/2006/relationships/hyperlink" Target="pw:\\SRVPW3.pls.planservi.com.br:Projetos\Documents\C0849%20-%20DER\30_Producao\2-C7%20&#8211;%20SP%20097%20-%20km%2012,85-23,10\05_Geot\05.00_R031\2024.01.29_R-031_G15_OAE-17+000.doc" TargetMode="External"/><Relationship Id="rId1043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488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620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718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25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250" Type="http://schemas.openxmlformats.org/officeDocument/2006/relationships/hyperlink" Target="pw:\\SRVPW3.pls.planservi.com.br:Projetos\Documents\C0849%20-%20DER\40_Emissao\03_GRD\0-GRDs_Enviadas%20DER\34&#186;MEDI&#199;&#195;O-26-04-2025%20A%2025-05-25\MR_DER-1014_25\" TargetMode="External"/><Relationship Id="rId1348" Type="http://schemas.openxmlformats.org/officeDocument/2006/relationships/hyperlink" Target="pw:\\SRVPW3.pls.planservi.com.br:Projetos\Documents\C0849%20-%20DER\40_Emissao\03_GRD\0-GRDs_Enviadas%20DER\36&#186;MEDI&#199;&#195;O-26-06-2025%20A%2025-07-25\MR_DER-1091_25\" TargetMode="External"/><Relationship Id="rId1555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1110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208" Type="http://schemas.openxmlformats.org/officeDocument/2006/relationships/hyperlink" Target="pw:\\SRVPW3.pls.planservi.com.br:Projetos\Documents\C0849%20-%20DER\40_Emissao\03_GRD\0-GRDs_Enviadas%20DER\34&#186;MEDI&#199;&#195;O-26-04-2025%20A%2025-05-25\MR_DER-1020_25\" TargetMode="External"/><Relationship Id="rId1415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54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270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130" Type="http://schemas.openxmlformats.org/officeDocument/2006/relationships/hyperlink" Target="pw:\\pw.planservi.com.br:PROJETOS\Documents\C0849%20-%20DER\40_Emissao\03_GRD\0-GRDs_Enviadas%20DER\7&#186;MEDI&#199;&#195;O\MR.DER-0330_23\" TargetMode="External"/><Relationship Id="rId368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75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82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228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35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42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1065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272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502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947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32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577" Type="http://schemas.openxmlformats.org/officeDocument/2006/relationships/hyperlink" Target="pw:\\SRVPW3.pls.planservi.com.br:Projetos\Documents\C0849%20-%20DER\40_Emissao\03_GRD\0-GRDs_Enviadas%20DER\38&#176;MEDI&#199;&#195;O-26-08-2025%20A%2025-09-25\MR_DER-1226_25\" TargetMode="External"/><Relationship Id="rId76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807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437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1504" Type="http://schemas.openxmlformats.org/officeDocument/2006/relationships/hyperlink" Target="pw:\\SRVPW3.pls.planservi.com.br:Projetos\Documents\C0849%20-%20DER\40_Emissao\03_GRD\0-GRDs_Enviadas%20DER\38&#176;MEDI&#199;&#195;O-26-08-2025%20A%2025-09-25\MR_DER-1210_25\" TargetMode="External"/><Relationship Id="rId292" Type="http://schemas.openxmlformats.org/officeDocument/2006/relationships/hyperlink" Target="pw:\\pw.planservi.com.br:PROJETOS\Documents\C0849%20-%20DER\40_Emissao\03_GRD\0-GRDs_Enviadas%20DER\17&#186;MEDI&#199;&#195;O-26-10-23%20A%2025-12-23\MR.DER-0482_23-Entrega%20Final\" TargetMode="External"/><Relationship Id="rId597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152" Type="http://schemas.openxmlformats.org/officeDocument/2006/relationships/hyperlink" Target="pw:\\pw.planservi.com.br:PROJETOS\Documents\C0849%20-%20DER\30_Producao\2-C7%20&#8211;%20SP%20097%20-%20km%2012,85-23,10\13_Interf\13.00_R031\2023.02.24_R-031_SP%2097%20km%2013%20ao%2023.doc" TargetMode="External"/><Relationship Id="rId457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1087" Type="http://schemas.openxmlformats.org/officeDocument/2006/relationships/hyperlink" Target="pw:\\SRVPW3.pls.planservi.com.br:Projetos\Documents\C0849%20-%20DER\40_Emissao\03_GRD\0-GRDs_Enviadas%20DER\31&#186;MEDI&#199;&#195;O-26-01-2025%20A%2025-02-25\MR.DER-0930_25\" TargetMode="External"/><Relationship Id="rId1294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664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871" Type="http://schemas.openxmlformats.org/officeDocument/2006/relationships/hyperlink" Target="pw:\\SRVPW3.pls.planservi.com.br:Projetos\Documents\C0849%20-%20DER\40_Emissao\03_GRD\0-GRDs_Enviadas%20DER\29&#186;MEDI&#199;&#195;O-26-11-2024%20A%2025-12-24\MR.DER-0864_24\" TargetMode="External"/><Relationship Id="rId969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599" Type="http://schemas.openxmlformats.org/officeDocument/2006/relationships/hyperlink" Target="pw:\\SRVPW3.pls.planservi.com.br:Projetos\Documents\C0849%20-%20DER\40_Emissao\03_GRD\0-GRDs_Enviadas%20DER\39&#176;MEDI&#199;&#195;O-26-09-2025%20A%2025-10-25\MR_DER-1313_25\" TargetMode="External"/><Relationship Id="rId317" Type="http://schemas.openxmlformats.org/officeDocument/2006/relationships/hyperlink" Target="pw:\\pw.planservi.com.br:PROJETOS\Documents\C0849%20-%20DER\40_Emissao\03_GRD\0-GRDs_Enviadas%20DER\17&#186;MEDI&#199;&#195;O-26-10-23%20A%2025-12-23\MR.DER-0500_23\" TargetMode="External"/><Relationship Id="rId524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731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1154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1361" Type="http://schemas.openxmlformats.org/officeDocument/2006/relationships/hyperlink" Target="pw:\\SRVPW3.pls.planservi.com.br:Projetos\Documents\C0849%20-%20DER\40_Emissao\03_GRD\0-GRDs_Enviadas%20DER\36&#186;MEDI&#199;&#195;O-26-06-2025%20A%2025-07-25\MR_DER-1106_25\" TargetMode="External"/><Relationship Id="rId1459" Type="http://schemas.openxmlformats.org/officeDocument/2006/relationships/hyperlink" Target="pw:\\SRVPW3.pls.planservi.com.br:Projetos\Documents\C0849%20-%20DER\40_Emissao\03_GRD\0-GRDs_Enviadas%20DER\38&#176;MEDI&#199;&#195;O-26-08-2025%20A%2025-09-25\MR_DER-1182_25\" TargetMode="External"/><Relationship Id="rId98" Type="http://schemas.openxmlformats.org/officeDocument/2006/relationships/hyperlink" Target="pw:\\pw.planservi.com.br:PROJETOS\Documents\C0849%20-%20DER\30_Producao\2-C7%20&#8211;%20SP%20097%20-%20km%2012,85-23,10\02_Geom\02.00_R031\2022%2012%2019-%20Projeto%20Executivo%20A1-%20Planta%20e%20Perfil%20-%20SP097.xls" TargetMode="External"/><Relationship Id="rId829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014" Type="http://schemas.openxmlformats.org/officeDocument/2006/relationships/hyperlink" Target="pw:\\SRVPW3.pls.planservi.com.br:Projetos\Documents\C0849%20-%20DER\40_Emissao\03_GRD\0-GRDs_Enviadas%20DER\30&#186;MEDI&#199;&#195;O-26-12-2024%20A%2025-01-25\MR.DER-0904_25-SP%20097-D-Entrega%20Final-G14\" TargetMode="External"/><Relationship Id="rId1221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319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526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25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74" Type="http://schemas.openxmlformats.org/officeDocument/2006/relationships/hyperlink" Target="pw:\\pw.planservi.com.br:PROJETOS\Documents\C0849%20-%20DER\40_Emissao\03_GRD\0-GRDs_Enviadas%20DER\8&#186;MEDI&#199;&#195;O\MR.DER-0377\" TargetMode="External"/><Relationship Id="rId381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241" Type="http://schemas.openxmlformats.org/officeDocument/2006/relationships/hyperlink" Target="pw:\\pw.planservi.com.br:PROJETOS\Documents\C0849%20-%20DER\30_Producao\2-C7%20&#8211;%20SP%20097%20-%20km%2012,85-23,10\05_Geot\05.00_R031\2023%2007%2019%20SP097-R-031_Revis&#227;oA_G14.doc" TargetMode="External"/><Relationship Id="rId479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86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893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339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46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53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1176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83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01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406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960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036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43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1590" Type="http://schemas.openxmlformats.org/officeDocument/2006/relationships/hyperlink" Target="pw:\\SRVPW3.pls.planservi.com.br:Projetos\Documents\C0849%20-%20DER\40_Emissao\03_GRD\0-GRDs_Enviadas%20DER\39&#176;MEDI&#199;&#195;O-26-09-2025%20A%2025-10-25\MR_DER-1277_25\" TargetMode="External"/><Relationship Id="rId613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820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918" Type="http://schemas.openxmlformats.org/officeDocument/2006/relationships/hyperlink" Target="pw:\\SRVPW3.pls.planservi.com.br:Projetos\Documents\C0849%20-%20DER\40_Emissao\03_GRD\0-GRDs_Enviadas%20DER\30&#186;MEDI&#199;&#195;O-26-12-2024%20A%2025-01-25\MR.DER-0887_25\" TargetMode="External"/><Relationship Id="rId1450" Type="http://schemas.openxmlformats.org/officeDocument/2006/relationships/hyperlink" Target="pw:\\SRVPW3.pls.planservi.com.br:Projetos\Documents\C0849%20-%20DER\40_Emissao\03_GRD\0-GRDs_Enviadas%20DER\37&#186;MEDI&#199;&#195;O-26-07-2025%20A%2025-08-25\MR_DER-1151_25\" TargetMode="External"/><Relationship Id="rId1548" Type="http://schemas.openxmlformats.org/officeDocument/2006/relationships/hyperlink" Target="pw:\\SRVPW3.pls.planservi.com.br:Projetos\Documents\C0849%20-%20DER\40_Emissao\03_GRD\0-GRDs_Enviadas%20DER\35&#186;MEDI&#199;&#195;O-26-05-2025%20A%2025-06-25\MR_DER-1071_25\" TargetMode="External"/><Relationship Id="rId1103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310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408" Type="http://schemas.openxmlformats.org/officeDocument/2006/relationships/hyperlink" Target="pw:\\SRVPW3.pls.planservi.com.br:Projetos\Documents\C0849%20-%20DER\40_Emissao\03_GRD\0-GRDs_Enviadas%20DER\37&#186;MEDI&#199;&#195;O-26-07-2025%20A%2025-08-25\MR_DER-1129_25\" TargetMode="External"/><Relationship Id="rId47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615" Type="http://schemas.openxmlformats.org/officeDocument/2006/relationships/hyperlink" Target="pw:\\SRVPW3.pls.planservi.com.br:Projetos\Documents\C0849%20-%20DER\40_Emissao\03_GRD\0-GRDs_Enviadas%20DER\46&#186;MEDI&#199;&#195;O-26-04-2026%20A%2025-05-26\MR_DER-1757_26\" TargetMode="External"/><Relationship Id="rId196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263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70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123" Type="http://schemas.openxmlformats.org/officeDocument/2006/relationships/hyperlink" Target="pw:\\pw.planservi.com.br:PROJETOS\Documents\C0849%20-%20DER\30_Producao\2-C7%20&#8211;%20SP%20097%20-%20km%2012,85-23,10\02_Geom\02.00_R031\2023%2001%2023%20-%20Projeto%20Funcional%20-Revis&#227;o%20A.xls" TargetMode="External"/><Relationship Id="rId330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68" Type="http://schemas.openxmlformats.org/officeDocument/2006/relationships/hyperlink" Target="pw:\\SRVPW3.pls.planservi.com.br:Projetos\Documents\C0849%20-%20DER\40_Emissao\03_GRD\0-GRDs_Enviadas%20DER\21&#186;MEDI&#199;&#195;O-26-03-2024%20A%2025-04-24\MR.DER-0605_24\" TargetMode="External"/><Relationship Id="rId775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82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98" Type="http://schemas.openxmlformats.org/officeDocument/2006/relationships/hyperlink" Target="pw:\\SRVPW3.pls.planservi.com.br:Projetos\Documents\C0849%20-%20DER\40_Emissao\03_GRD\0-GRDs_Enviadas%20DER\34&#186;MEDI&#199;&#195;O-26-04-2025%20A%2025-05-25\MR_DER-1015_25\" TargetMode="External"/><Relationship Id="rId428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35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842" Type="http://schemas.openxmlformats.org/officeDocument/2006/relationships/hyperlink" Target="pw:\\SRVPW3.pls.planservi.com.br:Projetos\Documents\C0849%20-%20DER\30_Producao\2-C7%20&#8211;%20SP%20097%20-%20km%2012,85-23,10\04_Dren\04.00_R031\2024%2010%2009%20-%20Revis&#227;o%20B-H01.doc" TargetMode="External"/><Relationship Id="rId1058" Type="http://schemas.openxmlformats.org/officeDocument/2006/relationships/hyperlink" Target="pw:\\SRVPW3.pls.planservi.com.br:Projetos\Documents\C0849%20-%20DER\40_Emissao\03_GRD\31&#186;MEDI&#199;&#195;O-26-01-2025%20A%2025-02-25\MR.DER-0918_25\" TargetMode="External"/><Relationship Id="rId1265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472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702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1125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332" Type="http://schemas.openxmlformats.org/officeDocument/2006/relationships/hyperlink" Target="pw:\\SRVPW3.pls.planservi.com.br:Projetos\Documents\C0849%20-%20DER\40_Emissao\03_GRD\0-GRDs_Enviadas%20DER\35&#186;MEDI&#199;&#195;O-26-05-2025%20A%2025-06-25\MR_DER-1071_25\" TargetMode="External"/><Relationship Id="rId69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285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92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797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45" Type="http://schemas.openxmlformats.org/officeDocument/2006/relationships/hyperlink" Target="pw:\\pw.planservi.com.br:PROJETOS\Documents\C0849%20-%20DER\40_Emissao\03_GRD\0-GRDs_Enviadas%20DER\7&#186;MEDI&#199;&#195;O\MR.DER-0356_23\" TargetMode="External"/><Relationship Id="rId352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1287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212" Type="http://schemas.openxmlformats.org/officeDocument/2006/relationships/hyperlink" Target="pw:\\pw.planservi.com.br:PROJETOS\Documents\C0849%20-%20DER\40_Emissao\03_GRD\0-GRDs_Enviadas%20DER\13&#186;MEDI&#199;&#195;O-26-07-23%20A%2025-08-23\MR.DER-0431_23\" TargetMode="External"/><Relationship Id="rId657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864" Type="http://schemas.openxmlformats.org/officeDocument/2006/relationships/hyperlink" Target="pw:\\SRVPW3.pls.planservi.com.br:Projetos\Documents\C0849%20-%20DER\30_Producao\2-C7%20&#8211;%20SP%20097%20-%20km%2012,85-23,10\05_Geot\05.00_R031\2024.02.14_R-031_2_SP-097_G01,G12_A.doc" TargetMode="External"/><Relationship Id="rId1494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517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724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31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47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1354" Type="http://schemas.openxmlformats.org/officeDocument/2006/relationships/hyperlink" Target="pw:\\SRVPW3.pls.planservi.com.br:Projetos\Documents\C0849%20-%20DER\40_Emissao\03_GRD\0-GRDs_Enviadas%20DER\36&#186;MEDI&#199;&#195;O-26-06-2025%20A%2025-07-25\MR_DER-1095_25\" TargetMode="External"/><Relationship Id="rId1561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60" Type="http://schemas.openxmlformats.org/officeDocument/2006/relationships/hyperlink" Target="pw:\\pw.planservi.com.br:PROJETOS\Documents\C0849%20-%20DER\30_Producao\2-C7%20&#8211;%20SP%20097%20-%20km%2012,85-23,10\02_Geom\02.00_R031\2022%2010%2018%20-%20Projeto%20Funcional%20-Revis&#227;o%20A2.xls" TargetMode="External"/><Relationship Id="rId1007" Type="http://schemas.openxmlformats.org/officeDocument/2006/relationships/hyperlink" Target="pw:\\SRVPW3.pls.planservi.com.br:Projetos\Documents\C0849%20-%20DER\40_Emissao\03_GRD\0-GRDs_Enviadas%20DER\30&#186;MEDI&#199;&#195;O-26-12-2024%20A%2025-01-25\MR.DER-0902_25-SP%20097-D-Entrega%20Final-G13\" TargetMode="External"/><Relationship Id="rId1214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21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1519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8" Type="http://schemas.openxmlformats.org/officeDocument/2006/relationships/hyperlink" Target="pw:\\pw.planservi.com.br:PROJETOS\Documents\C0849%20-%20DER\40_Emissao\03_GRD\0-GRDs_Enviadas%20DER\3&#186;MEDI&#199;&#195;O\MR.DER-0053_22\" TargetMode="External"/><Relationship Id="rId167" Type="http://schemas.openxmlformats.org/officeDocument/2006/relationships/hyperlink" Target="pw:\\pw.planservi.com.br:PROJETOS\Documents\C0849%20-%20DER\40_Emissao\03_GRD\0-GRDs_Enviadas%20DER\8&#186;MEDI&#199;&#195;O\MR.DER-0377\" TargetMode="External"/><Relationship Id="rId374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81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234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679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886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2" Type="http://schemas.openxmlformats.org/officeDocument/2006/relationships/hyperlink" Target="pw:\\pw.planservi.com.br:PROJETOS\Documents\C0849%20-%20DER\40_Emissao\03_GRD\GRDs_Enviadas%20DER\MR.DER-0002_22\" TargetMode="External"/><Relationship Id="rId441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539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746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1071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169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76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583" Type="http://schemas.openxmlformats.org/officeDocument/2006/relationships/hyperlink" Target="pw:\\SRVPW3.pls.planservi.com.br:Projetos\Documents\C0849%20-%20DER\40_Emissao\03_GRD\0-GRDs_Enviadas%20DER\38&#176;MEDI&#199;&#195;O-26-08-2025%20A%2025-09-25\MR_DER-1232_25\" TargetMode="External"/><Relationship Id="rId301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953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029" Type="http://schemas.openxmlformats.org/officeDocument/2006/relationships/hyperlink" Target="pw:\\SRVPW3.pls.planservi.com.br:Projetos\Documents\C0849%20-%20DER\40_Emissao\03_GRD\0-GRDs_Enviadas%20DER\30&#186;MEDI&#199;&#195;O-26-12-2024%20A%2025-01-25\MR.DER-0889_25\" TargetMode="External"/><Relationship Id="rId1236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82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606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813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443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1303" Type="http://schemas.openxmlformats.org/officeDocument/2006/relationships/hyperlink" Target="pw:\\SRVPW3.pls.planservi.com.br:Projetos\Documents\C0849%20-%20DER\40_Emissao\03_GRD\0-GRDs_Enviadas%20DER\35&#186;MEDI&#199;&#195;O-26-05-2025%20A%2025-06-25\MR_DER-1061_25\" TargetMode="External"/><Relationship Id="rId1510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608" Type="http://schemas.openxmlformats.org/officeDocument/2006/relationships/hyperlink" Target="pw:\\SRVPW3.pls.planservi.com.br:Projetos\Documents\C0849%20-%20DER\40_Emissao\03_GRD\0-GRDs_Enviadas%20DER\40&#186;MEDI&#199;&#195;O-26-10-2025%20A%2025-11-25\MR_DER-1348_25\" TargetMode="External"/><Relationship Id="rId189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396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256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63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670" Type="http://schemas.openxmlformats.org/officeDocument/2006/relationships/hyperlink" Target="pw:\\SRVPW3.pls.planservi.com.br:Projetos\Documents\C0849%20-%20DER\40_Emissao\03_GRD\0-GRDs_Enviadas%20DER\22&#186;MEDI&#199;&#195;O-26-04-2024%20A%2025-05-24\MR.DER-0686_24\" TargetMode="External"/><Relationship Id="rId1093" Type="http://schemas.openxmlformats.org/officeDocument/2006/relationships/hyperlink" Target="pw:\\SRVPW3.pls.planservi.com.br:Projetos\Documents\C0849%20-%20DER\40_Emissao\03_GRD\0-GRDs_Enviadas%20DER\32&#186;MEDI&#199;&#195;O-26-02-2025%20A%2025-03-25\MR.DER-0939_25\" TargetMode="External"/><Relationship Id="rId116" Type="http://schemas.openxmlformats.org/officeDocument/2006/relationships/hyperlink" Target="pw:\\pw.planservi.com.br:PROJETOS\Documents\C0849%20-%20DER\40_Emissao\03_GRD\0-GRDs_Enviadas%20DER\6&#186;MEDI&#199;&#195;O\MR.DER-0282_23\" TargetMode="External"/><Relationship Id="rId323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30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768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75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60" Type="http://schemas.openxmlformats.org/officeDocument/2006/relationships/hyperlink" Target="pw:\\SRVPW3.pls.planservi.com.br:Projetos\Documents\C0849%20-%20DER\40_Emissao\03_GRD\0-GRDs_Enviadas%20DER\34&#186;MEDI&#199;&#195;O-26-04-2025%20A%2025-05-25\MR.DER-0980_25\" TargetMode="External"/><Relationship Id="rId1398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628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835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258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465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1020" Type="http://schemas.openxmlformats.org/officeDocument/2006/relationships/hyperlink" Target="pw:\\SRVPW3.pls.planservi.com.br:Projetos\Documents\C0849%20-%20DER\40_Emissao\03_GRD\0-GRDs_Enviadas%20DER\30&#186;MEDI&#199;&#195;O-26-12-2024%20A%2025-01-25\MR.DER-0905_25-SP%20097-D-Entrega%20Final-G18\" TargetMode="External"/><Relationship Id="rId1118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325" Type="http://schemas.openxmlformats.org/officeDocument/2006/relationships/hyperlink" Target="pw:\\SRVPW3.pls.planservi.com.br:Projetos\Documents\C0849%20-%20DER\40_Emissao\03_GRD\0-GRDs_Enviadas%20DER\35&#186;MEDI&#199;&#195;O-26-05-2025%20A%2025-06-25\MR_DER-1068_25\" TargetMode="External"/><Relationship Id="rId1532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902" Type="http://schemas.openxmlformats.org/officeDocument/2006/relationships/hyperlink" Target="pw:\\SRVPW3.pls.planservi.com.br:Projetos\Documents\C0849%20-%20DER\40_Emissao\03_GRD\0-GRDs_Enviadas%20DER\29&#186;MEDI&#199;&#195;O-26-11-2024%20A%2025-12-24\MR.DER-0881_24\" TargetMode="External"/><Relationship Id="rId31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80" Type="http://schemas.openxmlformats.org/officeDocument/2006/relationships/hyperlink" Target="pw:\\pw.planservi.com.br:PROJETOS\Documents\C0849%20-%20DER\30_Producao\2-C7%20&#8211;%20SP%20097%20-%20km%2012,85-23,10\05_Geot\05.00_R031\2023%2003%2023-R-031_Revis&#227;oA_G13.doc" TargetMode="External"/><Relationship Id="rId278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85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92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138" Type="http://schemas.openxmlformats.org/officeDocument/2006/relationships/hyperlink" Target="pw:\\pw.planservi.com.br:PROJETOS\Documents\C0849%20-%20DER\40_Emissao\03_GRD\0-GRDs_Enviadas%20DER\7&#186;MEDI&#199;&#195;O\MR.DER-0355_23\" TargetMode="External"/><Relationship Id="rId345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552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997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1182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205" Type="http://schemas.openxmlformats.org/officeDocument/2006/relationships/hyperlink" Target="pw:\\pw.planservi.com.br:PROJETOS\Documents\C0849%20-%20DER\40_Emissao\03_GRD\0-GRDs_Enviadas%20DER\13&#186;MEDI&#199;&#195;O-26-07-23%20A%2025-08-23\MR.DER-0412_23\" TargetMode="External"/><Relationship Id="rId412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857" Type="http://schemas.openxmlformats.org/officeDocument/2006/relationships/hyperlink" Target="pw:\\SRVPW3.pls.planservi.com.br:Projetos\Documents\C0849%20-%20DER\30_Producao\2-C7%20&#8211;%20SP%20097%20-%20km%2012,85-23,10\05_Geot\05.00_R031\2023%2012%2020%20SP097-R-031_G13_C1.doc" TargetMode="External"/><Relationship Id="rId1042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487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717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24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347" Type="http://schemas.openxmlformats.org/officeDocument/2006/relationships/hyperlink" Target="pw:\\SRVPW3.pls.planservi.com.br:Projetos\Documents\C0849%20-%20DER\40_Emissao\03_GRD\0-GRDs_Enviadas%20DER\36&#186;MEDI&#199;&#195;O-26-06-2025%20A%2025-07-25\MR_DER-1091_25\" TargetMode="External"/><Relationship Id="rId1554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53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207" Type="http://schemas.openxmlformats.org/officeDocument/2006/relationships/hyperlink" Target="pw:\\SRVPW3.pls.planservi.com.br:Projetos\Documents\C0849%20-%20DER\40_Emissao\03_GRD\0-GRDs_Enviadas%20DER\34&#186;MEDI&#199;&#195;O-26-04-2025%20A%2025-05-25\MR_DER-1020_25\" TargetMode="External"/><Relationship Id="rId1414" Type="http://schemas.openxmlformats.org/officeDocument/2006/relationships/hyperlink" Target="pw:\\SRVPW3.pls.planservi.com.br:Projetos\Documents\C0849%20-%20DER\40_Emissao\03_GRD\0-GRDs_Enviadas%20DER\37&#186;MEDI&#199;&#195;O-26-07-2025%20A%2025-08-25\MR_DER-1130_25\" TargetMode="External"/><Relationship Id="rId367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74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227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781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879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434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41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739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1064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271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369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576" Type="http://schemas.openxmlformats.org/officeDocument/2006/relationships/hyperlink" Target="pw:\\SRVPW3.pls.planservi.com.br:Projetos\Documents\C0849%20-%20DER\40_Emissao\03_GRD\0-GRDs_Enviadas%20DER\38&#176;MEDI&#199;&#195;O-26-08-2025%20A%2025-09-25\MR_DER-1226_25\" TargetMode="External"/><Relationship Id="rId501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946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31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229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75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806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436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1503" Type="http://schemas.openxmlformats.org/officeDocument/2006/relationships/hyperlink" Target="pw:\\SRVPW3.pls.planservi.com.br:Projetos\Documents\C0849%20-%20DER\40_Emissao\03_GRD\0-GRDs_Enviadas%20DER\38&#176;MEDI&#199;&#195;O-26-08-2025%20A%2025-09-25\MR_DER-1210_25\" TargetMode="External"/><Relationship Id="rId291" Type="http://schemas.openxmlformats.org/officeDocument/2006/relationships/hyperlink" Target="pw:\\pw.planservi.com.br:PROJETOS\Documents\C0849%20-%20DER\40_Emissao\03_GRD\0-GRDs_Enviadas%20DER\17&#186;MEDI&#199;&#195;O-26-10-23%20A%2025-12-23\MR.DER-0482_23-Entrega%20Final\" TargetMode="External"/><Relationship Id="rId151" Type="http://schemas.openxmlformats.org/officeDocument/2006/relationships/hyperlink" Target="pw:\\pw.planservi.com.br:PROJETOS\Documents\C0849%20-%20DER\30_Producao\2-C7%20&#8211;%20SP%20097%20-%20km%2012,85-23,10\05_Geot\05.00_R031\2023%2002%2024-R-031_Revis&#227;oA1_G13.doc" TargetMode="External"/><Relationship Id="rId389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596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249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56" Type="http://schemas.openxmlformats.org/officeDocument/2006/relationships/hyperlink" Target="pw:\\SRVPW3.pls.planservi.com.br:PW_PROJETOS\Documents\C0849%20-%20DER\40_Emissao\03_GRD\0-GRDs_Enviadas%20DER\19&#186;MEDI&#199;&#195;O-26-01-24%20A%2025-02-24\MR.DER-0530_24\" TargetMode="External"/><Relationship Id="rId663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870" Type="http://schemas.openxmlformats.org/officeDocument/2006/relationships/hyperlink" Target="pw:\\SRVPW3.pls.planservi.com.br:Projetos\Documents\C0849%20-%20DER\40_Emissao\03_GRD\0-GRDs_Enviadas%20DER\29&#186;MEDI&#199;&#195;O-26-11-2024%20A%2025-12-24\MR.DER-0864_24\" TargetMode="External"/><Relationship Id="rId1086" Type="http://schemas.openxmlformats.org/officeDocument/2006/relationships/hyperlink" Target="pw:\\SRVPW3.pls.planservi.com.br:Projetos\Documents\C0849%20-%20DER\40_Emissao\03_GRD\0-GRDs_Enviadas%20DER\31&#186;MEDI&#199;&#195;O-26-01-2025%20A%2025-02-25\MR.DER-0930_25\" TargetMode="External"/><Relationship Id="rId1293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09" Type="http://schemas.openxmlformats.org/officeDocument/2006/relationships/hyperlink" Target="pw:\\pw.planservi.com.br:PROJETOS\Documents\C0849%20-%20DER\40_Emissao\03_GRD\0-GRDs_Enviadas%20DER\6&#186;MEDI&#199;&#195;O\MR.DER-0280_23\" TargetMode="External"/><Relationship Id="rId316" Type="http://schemas.openxmlformats.org/officeDocument/2006/relationships/hyperlink" Target="pw:\\pw.planservi.com.br:PROJETOS\Documents\C0849%20-%20DER\40_Emissao\03_GRD\0-GRDs_Enviadas%20DER\17&#186;MEDI&#199;&#195;O-26-10-23%20A%2025-12-23\MR.DER-0500_23\" TargetMode="External"/><Relationship Id="rId523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968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53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1598" Type="http://schemas.openxmlformats.org/officeDocument/2006/relationships/hyperlink" Target="pw:\\SRVPW3.pls.planservi.com.br:Projetos\Documents\C0849%20-%20DER\40_Emissao\03_GRD\0-GRDs_Enviadas%20DER\39&#176;MEDI&#199;&#195;O-26-09-2025%20A%2025-10-25\MR_DER-1311_25\" TargetMode="External"/><Relationship Id="rId97" Type="http://schemas.openxmlformats.org/officeDocument/2006/relationships/hyperlink" Target="pw:\\pw.planservi.com.br:PROJETOS\Documents\C0849%20-%20DER\40_Emissao\03_GRD\0-GRDs_Enviadas%20DER\5&#186;MEDI&#199;&#195;O\MR.DER-0182_22\" TargetMode="External"/><Relationship Id="rId730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828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013" Type="http://schemas.openxmlformats.org/officeDocument/2006/relationships/hyperlink" Target="pw:\\SRVPW3.pls.planservi.com.br:Projetos\Documents\C0849%20-%20DER\40_Emissao\03_GRD\0-GRDs_Enviadas%20DER\30&#186;MEDI&#199;&#195;O-26-12-2024%20A%2025-01-25\MR.DER-0904_25-SP%20097-D-Entrega%20Final-G14\" TargetMode="External"/><Relationship Id="rId1360" Type="http://schemas.openxmlformats.org/officeDocument/2006/relationships/hyperlink" Target="pw:\\SRVPW3.pls.planservi.com.br:Projetos\Documents\C0849%20-%20DER\40_Emissao\03_GRD\0-GRDs_Enviadas%20DER\36&#186;MEDI&#199;&#195;O-26-06-2025%20A%2025-07-25\MR_DER-1105_25\" TargetMode="External"/><Relationship Id="rId1458" Type="http://schemas.openxmlformats.org/officeDocument/2006/relationships/hyperlink" Target="pw:\\SRVPW3.pls.planservi.com.br:Projetos\Documents\C0849%20-%20DER\40_Emissao\03_GRD\0-GRDs_Enviadas%20DER\38&#176;MEDI&#199;&#195;O-26-08-2025%20A%2025-09-25\MR_DER-1179_25\" TargetMode="External"/><Relationship Id="rId1220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318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525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24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73" Type="http://schemas.openxmlformats.org/officeDocument/2006/relationships/hyperlink" Target="pw:\\pw.planservi.com.br:PROJETOS\Documents\C0849%20-%20DER\40_Emissao\03_GRD\0-GRDs_Enviadas%20DER\8&#186;MEDI&#199;&#195;O\MR.DER-0377\" TargetMode="External"/><Relationship Id="rId380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240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78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85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892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0" Type="http://schemas.openxmlformats.org/officeDocument/2006/relationships/hyperlink" Target="pw:\\pw.planservi.com.br:PROJETOS\Documents\C0849%20-%20DER\30_Producao\2-C7%20&#8211;%20SP%20097%20-%20km%2012,85-23,10\02_Geom\02.00_R031\2022%2012%2019-%20Projeto%20Executivo%20A1-%20Planta%20e%20Perfil%20-%20SP097.xls" TargetMode="External"/><Relationship Id="rId338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545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52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1175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82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405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612" Type="http://schemas.openxmlformats.org/officeDocument/2006/relationships/hyperlink" Target="pw:\\SRVPW3.pls.planservi.com.br:Projetos\Documents\C0849%20-%20DER\40_Emissao\03_GRD\0-GRDs_Enviadas%20DER\22&#186;MEDI&#199;&#195;O-26-04-2024%20A%2025-05-24\MR.DER-0660_24\DE-SP0000097-013.023-000-G12-010_B1.dwg" TargetMode="External"/><Relationship Id="rId1035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42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917" Type="http://schemas.openxmlformats.org/officeDocument/2006/relationships/hyperlink" Target="pw:\\SRVPW3.pls.planservi.com.br:Projetos\Documents\C0849%20-%20DER\40_Emissao\03_GRD\0-GRDs_Enviadas%20DER\30&#186;MEDI&#199;&#195;O-26-12-2024%20A%2025-01-25\MR.DER-0887_25\" TargetMode="External"/><Relationship Id="rId1102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547" Type="http://schemas.openxmlformats.org/officeDocument/2006/relationships/hyperlink" Target="pw:\\SRVPW3.pls.planservi.com.br:Projetos\Documents\C0849%20-%20DER\40_Emissao\03_GRD\0-GRDs_Enviadas%20DER\35&#186;MEDI&#199;&#195;O-26-05-2025%20A%2025-06-25\MR_DER-1071_25\" TargetMode="External"/><Relationship Id="rId46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407" Type="http://schemas.openxmlformats.org/officeDocument/2006/relationships/hyperlink" Target="pw:\\SRVPW3.pls.planservi.com.br:Projetos\Documents\C0849%20-%20DER\40_Emissao\03_GRD\0-GRDs_Enviadas%20DER\37&#186;MEDI&#199;&#195;O-26-07-2025%20A%2025-08-25\MR_DER-1129_25\" TargetMode="External"/><Relationship Id="rId1614" Type="http://schemas.openxmlformats.org/officeDocument/2006/relationships/hyperlink" Target="pw:\\SRVPW3.pls.planservi.com.br:Projetos\Documents\C0849%20-%20DER\40_Emissao\03_GRD\0-GRDs_Enviadas%20DER\46&#186;MEDI&#199;&#195;O-26-04-2026%20A%2025-05-26\MR_DER-1759_26\" TargetMode="External"/><Relationship Id="rId195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262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567" Type="http://schemas.openxmlformats.org/officeDocument/2006/relationships/hyperlink" Target="pw:\\SRVPW3.pls.planservi.com.br:Projetos\Documents\C0849%20-%20DER\40_Emissao\03_GRD\0-GRDs_Enviadas%20DER\21&#186;MEDI&#199;&#195;O-26-03-2024%20A%2025-04-24\MR.DER-0605_24\" TargetMode="External"/><Relationship Id="rId1197" Type="http://schemas.openxmlformats.org/officeDocument/2006/relationships/hyperlink" Target="pw:\\SRVPW3.pls.planservi.com.br:Projetos\Documents\C0849%20-%20DER\40_Emissao\03_GRD\0-GRDs_Enviadas%20DER\34&#186;MEDI&#199;&#195;O-26-04-2025%20A%2025-05-25\MR_DER-1015_25\" TargetMode="External"/><Relationship Id="rId122" Type="http://schemas.openxmlformats.org/officeDocument/2006/relationships/hyperlink" Target="pw:\\pw.planservi.com.br:PROJETOS\Documents\C0849%20-%20DER\30_Producao\2-C7%20&#8211;%20SP%20097%20-%20km%2012,85-23,10\05_Geot\05.00_R031\2023%2001%2023-R-031_Revis&#227;oA1_G14.doc" TargetMode="External"/><Relationship Id="rId774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81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057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427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34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841" Type="http://schemas.openxmlformats.org/officeDocument/2006/relationships/hyperlink" Target="pw:\\SRVPW3.pls.planservi.com.br:Projetos\Documents\C0849%20-%20DER\30_Producao\2-C7%20&#8211;%20SP%20097%20-%20km%2012,85-23,10\04_Dren\04.00_R031\2024%2009%2018%20-%20Revis&#227;o%20B1-H01.doc" TargetMode="External"/><Relationship Id="rId1264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471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1569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701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939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24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331" Type="http://schemas.openxmlformats.org/officeDocument/2006/relationships/hyperlink" Target="pw:\\SRVPW3.pls.planservi.com.br:Projetos\Documents\C0849%20-%20DER\40_Emissao\03_GRD\0-GRDs_Enviadas%20DER\35&#186;MEDI&#199;&#195;O-26-05-2025%20A%2025-06-25\MR_DER-1071_25\" TargetMode="External"/><Relationship Id="rId68" Type="http://schemas.openxmlformats.org/officeDocument/2006/relationships/hyperlink" Target="pw:\\pw.planservi.com.br:PROJETOS\Documents\C0849%20-%20DER\30_Producao\2-C7%20&#8211;%20SP%20097%20-%20km%2012,85-23,10\06_Pavi\06.00_R031\2022%2011%2025-R-031_Revis&#227;oA-P09-001.doc" TargetMode="External"/><Relationship Id="rId1429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284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91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144" Type="http://schemas.openxmlformats.org/officeDocument/2006/relationships/hyperlink" Target="pw:\\pw.planservi.com.br:PROJETOS\Documents\C0849%20-%20DER\40_Emissao\03_GRD\0-GRDs_Enviadas%20DER\7&#186;MEDI&#199;&#195;O\MR.DER-0356_23\" TargetMode="External"/><Relationship Id="rId589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96" Type="http://schemas.openxmlformats.org/officeDocument/2006/relationships/hyperlink" Target="pw:\\SRVPW3.pls.planservi.com.br:Projetos\Documents\C0849%20-%20DER\30_Producao\2-C7%20&#8211;%20SP%20097%20-%20km%2012,85-23,10\06_Pavi\06.00_R031\2024%2010%2024%20SP097-R-031_P02_P05_P07_MC_A2.doc" TargetMode="External"/><Relationship Id="rId351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449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56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863" Type="http://schemas.openxmlformats.org/officeDocument/2006/relationships/hyperlink" Target="pw:\\SRVPW3.pls.planservi.com.br:Projetos\Documents\C0849%20-%20DER\30_Producao\2-C7%20&#8211;%20SP%20097%20-%20km%2012,85-23,10\05_Geot\05.00_R031\2024.02.14_R-031_2_SP-097_G01,G12_A.doc" TargetMode="External"/><Relationship Id="rId1079" Type="http://schemas.openxmlformats.org/officeDocument/2006/relationships/hyperlink" Target="pw:\\SRVPW3.pls.planservi.com.br:Projetos\Documents\C0849%20-%20DER\40_Emissao\03_GRD\0-GRDs_Enviadas%20DER\31&#186;MEDI&#199;&#195;O-26-01-2025%20A%2025-02-25\MR.DER-0926_25\" TargetMode="External"/><Relationship Id="rId1286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493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211" Type="http://schemas.openxmlformats.org/officeDocument/2006/relationships/hyperlink" Target="pw:\\pw.planservi.com.br:PROJETOS\Documents\C0849%20-%20DER\40_Emissao\03_GRD\0-GRDs_Enviadas%20DER\13&#186;MEDI&#199;&#195;O-26-07-23%20A%2025-08-23\MR.DER-0431_23\" TargetMode="External"/><Relationship Id="rId309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516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1146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723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30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006" Type="http://schemas.openxmlformats.org/officeDocument/2006/relationships/hyperlink" Target="pw:\\SRVPW3.pls.planservi.com.br:Projetos\Documents\C0849%20-%20DER\40_Emissao\03_GRD\0-GRDs_Enviadas%20DER\30&#186;MEDI&#199;&#195;O-26-12-2024%20A%2025-01-25\MR.DER-0901_25-SP%20097-D-Entrega%20Final-G02\" TargetMode="External"/><Relationship Id="rId1353" Type="http://schemas.openxmlformats.org/officeDocument/2006/relationships/hyperlink" Target="pw:\\SRVPW3.pls.planservi.com.br:Projetos\Documents\C0849%20-%20DER\40_Emissao\03_GRD\0-GRDs_Enviadas%20DER\36&#186;MEDI&#199;&#195;O-26-06-2025%20A%2025-07-25\MR_DER-1091_25\" TargetMode="External"/><Relationship Id="rId1560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1213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20" Type="http://schemas.openxmlformats.org/officeDocument/2006/relationships/hyperlink" Target="pw:\\SRVPW3.pls.planservi.com.br:Projetos\Documents\C0849%20-%20DER\40_Emissao\03_GRD\0-GRDs_Enviadas%20DER\37&#186;MEDI&#199;&#195;O-26-07-2025%20A%2025-08-25\MR_DER-1134_25\" TargetMode="External"/><Relationship Id="rId1518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17" Type="http://schemas.openxmlformats.org/officeDocument/2006/relationships/hyperlink" Target="pw:\\pw.planservi.com.br:PROJETOS\Documents\C0849%20-%20DER\40_Emissao\03_GRD\0-GRDs_Enviadas%20DER\3&#186;MEDI&#199;&#195;O\MR.DER-0053_22\" TargetMode="External"/><Relationship Id="rId166" Type="http://schemas.openxmlformats.org/officeDocument/2006/relationships/hyperlink" Target="pw:\\pw.planservi.com.br:PROJETOS\Documents\C0849%20-%20DER\40_Emissao\03_GRD\0-GRDs_Enviadas%20DER\8&#186;MEDI&#199;&#195;O\MR.DER-0377\" TargetMode="External"/><Relationship Id="rId373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80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1" Type="http://schemas.openxmlformats.org/officeDocument/2006/relationships/hyperlink" Target="pw:\\pw.planservi.com.br:PROJETOS\Documents\C0849%20-%20DER\40_Emissao\03_GRD\GRDs_Enviadas%20DER\MR.DER-0002_22\" TargetMode="External"/><Relationship Id="rId233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40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678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885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70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300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538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745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952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68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75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582" Type="http://schemas.openxmlformats.org/officeDocument/2006/relationships/hyperlink" Target="pw:\\SRVPW3.pls.planservi.com.br:Projetos\Documents\C0849%20-%20DER\40_Emissao\03_GRD\0-GRDs_Enviadas%20DER\38&#176;MEDI&#199;&#195;O-26-08-2025%20A%2025-09-25\MR_DER-1232_25\" TargetMode="External"/><Relationship Id="rId81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605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812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028" Type="http://schemas.openxmlformats.org/officeDocument/2006/relationships/hyperlink" Target="pw:\\SRVPW3.pls.planservi.com.br:Projetos\Documents\C0849%20-%20DER\40_Emissao\03_GRD\0-GRDs_Enviadas%20DER\30&#186;MEDI&#199;&#195;O-26-12-2024%20A%2025-01-25\MR.DER-0889_25\" TargetMode="External"/><Relationship Id="rId1235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1442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1302" Type="http://schemas.openxmlformats.org/officeDocument/2006/relationships/hyperlink" Target="pw:\\SRVPW3.pls.planservi.com.br:Projetos\Documents\C0849%20-%20DER\40_Emissao\03_GRD\0-GRDs_Enviadas%20DER\35&#186;MEDI&#199;&#195;O-26-05-2025%20A%2025-06-25\MR_DER-1061_25\" TargetMode="External"/><Relationship Id="rId39" Type="http://schemas.openxmlformats.org/officeDocument/2006/relationships/hyperlink" Target="pw:\\pw.planservi.com.br:PROJETOS\Documents\C0849%20-%20DER\40_Emissao\03_GRD\0-GRDs_Enviadas%20DER\4&#186;MEDI&#199;&#195;O\MR.DER-0108_22\" TargetMode="External"/><Relationship Id="rId1607" Type="http://schemas.openxmlformats.org/officeDocument/2006/relationships/hyperlink" Target="pw:\\SRVPW3.pls.planservi.com.br:Projetos\Documents\C0849%20-%20DER\40_Emissao\03_GRD\0-GRDs_Enviadas%20DER\40&#186;MEDI&#199;&#195;O-26-10-2025%20A%2025-11-25\MR_DER-1328_25\" TargetMode="External"/><Relationship Id="rId188" Type="http://schemas.openxmlformats.org/officeDocument/2006/relationships/hyperlink" Target="pw:\\pw.planservi.com.br:PROJETOS\Documents\C0849%20-%20DER\40_Emissao\03_GRD\0-GRDs_Enviadas%20DER\13&#186;MEDI&#199;&#195;O-26-07-23%20A%2025-08-23\MR.DER-0394_23\" TargetMode="External"/><Relationship Id="rId395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255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62" Type="http://schemas.openxmlformats.org/officeDocument/2006/relationships/hyperlink" Target="pw:\\SRVPW3.pls.planservi.com.br:PW_PROJETOS\Documents\C0849%20-%20DER\40_Emissao\03_GRD\0-GRDs_Enviadas%20DER\19&#186;MEDI&#199;&#195;O-26-01-24%20A%2025-02-24\MR.DER-0531_24\" TargetMode="External"/><Relationship Id="rId1092" Type="http://schemas.openxmlformats.org/officeDocument/2006/relationships/hyperlink" Target="pw:\\SRVPW3.pls.planservi.com.br:Projetos\Documents\C0849%20-%20DER\40_Emissao\03_GRD\0-GRDs_Enviadas%20DER\32&#186;MEDI&#199;&#195;O-26-02-2025%20A%2025-03-25\MR.DER-0939_25\" TargetMode="External"/><Relationship Id="rId1397" Type="http://schemas.openxmlformats.org/officeDocument/2006/relationships/hyperlink" Target="pw:\\SRVPW3.pls.planservi.com.br:Projetos\Documents\C0849%20-%20DER\40_Emissao\03_GRD\0-GRDs_Enviadas%20DER\37&#186;MEDI&#199;&#195;O-26-07-2025%20A%2025-08-25\MR_DER-1121_25\" TargetMode="External"/><Relationship Id="rId115" Type="http://schemas.openxmlformats.org/officeDocument/2006/relationships/hyperlink" Target="pw:\\pw.planservi.com.br:PROJETOS\Documents\C0849%20-%20DER\40_Emissao\03_GRD\0-GRDs_Enviadas%20DER\6&#186;MEDI&#199;&#195;O\MR.DER-0282_23\" TargetMode="External"/><Relationship Id="rId322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767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974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627" Type="http://schemas.openxmlformats.org/officeDocument/2006/relationships/hyperlink" Target="pw:\\SRVPW3.pls.planservi.com.br:Projetos\Documents\C0849%20-%20DER\40_Emissao\03_GRD\0-GRDs_Enviadas%20DER\22&#186;MEDI&#199;&#195;O-26-04-2024%20A%2025-05-24\MR.DER-0669_24\" TargetMode="External"/><Relationship Id="rId834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257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1464" Type="http://schemas.openxmlformats.org/officeDocument/2006/relationships/hyperlink" Target="pw:\\SRVPW3.pls.planservi.com.br:Projetos\Documents\C0849%20-%20DER\40_Emissao\03_GRD\0-GRDs_Enviadas%20DER\38&#176;MEDI&#199;&#195;O-26-08-2025%20A%2025-09-25\MR_DER-1182_25\" TargetMode="External"/><Relationship Id="rId901" Type="http://schemas.openxmlformats.org/officeDocument/2006/relationships/hyperlink" Target="pw:\\SRVPW3.pls.planservi.com.br:Projetos\Documents\C0849%20-%20DER\40_Emissao\03_GRD\0-GRDs_Enviadas%20DER\29&#186;MEDI&#199;&#195;O-26-11-2024%20A%2025-12-24\MR.DER-0881_24\" TargetMode="External"/><Relationship Id="rId1117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324" Type="http://schemas.openxmlformats.org/officeDocument/2006/relationships/hyperlink" Target="pw:\\SRVPW3.pls.planservi.com.br:Projetos\Documents\C0849%20-%20DER\40_Emissao\03_GRD\0-GRDs_Enviadas%20DER\35&#186;MEDI&#199;&#195;O-26-05-2025%20A%2025-06-25\MR_DER-1068_25\" TargetMode="External"/><Relationship Id="rId1531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30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277" Type="http://schemas.openxmlformats.org/officeDocument/2006/relationships/hyperlink" Target="pw:\\pw.planservi.com.br:PROJETOS\Documents\C0849%20-%20DER\40_Emissao\03_GRD\0-GRDs_Enviadas%20DER\17&#186;MEDI&#199;&#195;O-26-10-23%20A%2025-12-23\MR.DER-0478_23\" TargetMode="External"/><Relationship Id="rId484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137" Type="http://schemas.openxmlformats.org/officeDocument/2006/relationships/hyperlink" Target="pw:\\pw.planservi.com.br:PROJETOS\Documents\C0849%20-%20DER\40_Emissao\03_GRD\0-GRDs_Enviadas%20DER\7&#186;MEDI&#199;&#195;O\MR.DER-0347_23\" TargetMode="External"/><Relationship Id="rId344" Type="http://schemas.openxmlformats.org/officeDocument/2006/relationships/hyperlink" Target="pw:\\pw.planservi.com.br:PROJETOS\Documents\C0849%20-%20DER\40_Emissao\03_GRD\0-GRDs_Enviadas%20DER\17&#186;MEDI&#199;&#195;O-26-10-23%20A%2025-12-23\MR.DER-0497_23\" TargetMode="External"/><Relationship Id="rId691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789" Type="http://schemas.openxmlformats.org/officeDocument/2006/relationships/hyperlink" Target="pw:\\SRVPW3.pls.planservi.com.br:Projetos\Documents\C0849%20-%20DER\30_Producao\2-C7%20&#8211;%20SP%20097%20-%20km%2012,85-23,10\06_Pavi\06.00_R031\2023%2012%2020%20SP097-R-031_P02-P05-P07_A1.doc" TargetMode="External"/><Relationship Id="rId996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551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649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856" Type="http://schemas.openxmlformats.org/officeDocument/2006/relationships/hyperlink" Target="pw:\\SRVPW3.pls.planservi.com.br:Projetos\Documents\C0849%20-%20DER\30_Producao\2-C7%20&#8211;%20SP%20097%20-%20km%2012,85-23,10\05_Geot\05.00_R031\2023%2012%2020%20SP097-R-031_G13_C1.doc" TargetMode="External"/><Relationship Id="rId1181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279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486" Type="http://schemas.openxmlformats.org/officeDocument/2006/relationships/hyperlink" Target="pw:\\SRVPW3.pls.planservi.com.br:Projetos\Documents\C0849%20-%20DER\40_Emissao\03_GRD\0-GRDs_Enviadas%20DER\38&#176;MEDI&#199;&#195;O-26-08-2025%20A%2025-09-25\MR_DER-1190_25\" TargetMode="External"/><Relationship Id="rId204" Type="http://schemas.openxmlformats.org/officeDocument/2006/relationships/hyperlink" Target="pw:\\pw.planservi.com.br:PROJETOS\Documents\C0849%20-%20DER\40_Emissao\03_GRD\0-GRDs_Enviadas%20DER\13&#186;MEDI&#199;&#195;O-26-07-23%20A%2025-08-23\MR.DER-0412_23\" TargetMode="External"/><Relationship Id="rId411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509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1041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139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346" Type="http://schemas.openxmlformats.org/officeDocument/2006/relationships/hyperlink" Target="pw:\\SRVPW3.pls.planservi.com.br:Projetos\Documents\C0849%20-%20DER\40_Emissao\03_GRD\0-GRDs_Enviadas%20DER\36&#186;MEDI&#199;&#195;O-26-06-2025%20A%2025-07-25\MR_DER-1091_25\" TargetMode="External"/><Relationship Id="rId716" Type="http://schemas.openxmlformats.org/officeDocument/2006/relationships/hyperlink" Target="pw:\\SRVPW3.pls.planservi.com.br:Projetos\Documents\C0849%20-%20DER\40_Emissao\03_GRD\0-GRDs_Enviadas%20DER\27&#186;MEDI&#199;&#195;O-26-09-2024%20A%2025-10-24\MR.DER-0810_24-SP%20097-D\" TargetMode="External"/><Relationship Id="rId923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553" Type="http://schemas.openxmlformats.org/officeDocument/2006/relationships/hyperlink" Target="pw:\\SRVPW3.pls.planservi.com.br:Projetos\Documents\C0849%20-%20DER\40_Emissao\03_GRD\0-GRDs_Enviadas%20DER\38&#176;MEDI&#199;&#195;O-26-08-2025%20A%2025-09-25\MR_DER-1224_25\" TargetMode="External"/><Relationship Id="rId52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206" Type="http://schemas.openxmlformats.org/officeDocument/2006/relationships/hyperlink" Target="pw:\\SRVPW3.pls.planservi.com.br:Projetos\Documents\C0849%20-%20DER\40_Emissao\03_GRD\0-GRDs_Enviadas%20DER\34&#186;MEDI&#199;&#195;O-26-04-2025%20A%2025-05-25\MR_DER-1020_25\" TargetMode="External"/><Relationship Id="rId1413" Type="http://schemas.openxmlformats.org/officeDocument/2006/relationships/hyperlink" Target="pw:\\SRVPW3.pls.planservi.com.br:Projetos\Documents\C0849%20-%20DER\40_Emissao\03_GRD\0-GRDs_Enviadas%20DER\37&#186;MEDI&#199;&#195;O-26-07-2025%20A%2025-08-25\MR_DER-1129_25\" TargetMode="External"/><Relationship Id="rId299" Type="http://schemas.openxmlformats.org/officeDocument/2006/relationships/hyperlink" Target="pw:\\pw.planservi.com.br:PROJETOS\Documents\C0849%20-%20DER\40_Emissao\03_GRD\0-GRDs_Enviadas%20DER\17&#186;MEDI&#199;&#195;O-26-10-23%20A%2025-12-23\MR.DER-0501_23\" TargetMode="External"/><Relationship Id="rId159" Type="http://schemas.openxmlformats.org/officeDocument/2006/relationships/hyperlink" Target="pw:\\pw.planservi.com.br:PROJETOS\Documents\C0849%20-%20DER\40_Emissao\03_GRD\0-GRDs_Enviadas%20DER\8&#186;MEDI&#199;&#195;O\MR.DER-0377\" TargetMode="External"/><Relationship Id="rId366" Type="http://schemas.openxmlformats.org/officeDocument/2006/relationships/hyperlink" Target="pw:\\pw.planservi.com.br:PROJETOS\Documents\C0849%20-%20DER\40_Emissao\03_GRD\0-GRDs_Enviadas%20DER\18&#186;MEDI&#199;&#195;O-26-12-23%20A%2025-01-24\MR.DER-0517_24\" TargetMode="External"/><Relationship Id="rId573" Type="http://schemas.openxmlformats.org/officeDocument/2006/relationships/hyperlink" Target="pw:\\SRVPW3.pls.planservi.com.br:Projetos\Documents\C0849%20-%20DER\40_Emissao\03_GRD\0-GRDs_Enviadas%20DER\21&#186;MEDI&#199;&#195;O-26-03-2024%20A%2025-04-24\MR.DER-0608_24\" TargetMode="External"/><Relationship Id="rId780" Type="http://schemas.openxmlformats.org/officeDocument/2006/relationships/hyperlink" Target="pw:\\SRVPW3.pls.planservi.com.br:Projetos\Documents\C0849%20-%20DER\40_Emissao\03_GRD\0-GRDs_Enviadas%20DER\27&#186;MEDI&#199;&#195;O-26-09-2024%20A%2025-10-24\MR.DER-0836_24-SP%20097-D\" TargetMode="External"/><Relationship Id="rId226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33" Type="http://schemas.openxmlformats.org/officeDocument/2006/relationships/hyperlink" Target="pw:\\SRVPW3.pls.planservi.com.br:PW_PROJETOS\Documents\C0849%20-%20DER\40_Emissao\03_GRD\0-GRDs_Enviadas%20DER\19&#186;MEDI&#199;&#195;O-26-01-24%20A%2025-02-24\MR.DER-0523_24\" TargetMode="External"/><Relationship Id="rId878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1063" Type="http://schemas.openxmlformats.org/officeDocument/2006/relationships/hyperlink" Target="pw:\\SRVPW3.pls.planservi.com.br:Projetos\Documents\C0849%20-%20DER\40_Emissao\03_GRD\0-GRDs_Enviadas%20DER\31&#186;MEDI&#199;&#195;O-26-01-2025%20A%2025-02-25\MR.DER-0925_25\" TargetMode="External"/><Relationship Id="rId1270" Type="http://schemas.openxmlformats.org/officeDocument/2006/relationships/hyperlink" Target="pw:\\SRVPW3.pls.planservi.com.br:Projetos\Documents\C0849%20-%20DER\40_Emissao\03_GRD\0-GRDs_Enviadas%20DER\35&#186;MEDI&#199;&#195;O-26-05-2025%20A%2025-06-25\MR_DER-1037_25\" TargetMode="External"/><Relationship Id="rId640" Type="http://schemas.openxmlformats.org/officeDocument/2006/relationships/hyperlink" Target="pw:\\SRVPW3.pls.planservi.com.br:Projetos\Documents\C0849%20-%20DER\40_Emissao\03_GRD\0-GRDs_Enviadas%20DER\22&#186;MEDI&#199;&#195;O-26-04-2024%20A%2025-05-24\MR.DER-0677_24\" TargetMode="External"/><Relationship Id="rId738" Type="http://schemas.openxmlformats.org/officeDocument/2006/relationships/hyperlink" Target="pw:\\SRVPW3.pls.planservi.com.br:Projetos\Documents\C0849%20-%20DER\40_Emissao\03_GRD\0-GRDs_Enviadas%20DER\23&#186;MEDI&#199;&#195;O-26-05-2024%20A%2025-06-24\MR.DER-0702_24\" TargetMode="External"/><Relationship Id="rId945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368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575" Type="http://schemas.openxmlformats.org/officeDocument/2006/relationships/hyperlink" Target="pw:\\SRVPW3.pls.planservi.com.br:Projetos\Documents\C0849%20-%20DER\40_Emissao\03_GRD\0-GRDs_Enviadas%20DER\38&#176;MEDI&#199;&#195;O-26-08-2025%20A%2025-09-25\MR_DER-1226_25\" TargetMode="External"/><Relationship Id="rId74" Type="http://schemas.openxmlformats.org/officeDocument/2006/relationships/hyperlink" Target="pw:\\pw.planservi.com.br:PROJETOS\Documents\C0849%20-%20DER\40_Emissao\03_GRD\0-GRDs_Enviadas%20DER\5&#186;MEDI&#199;&#195;O\MR.DER-0211_22\" TargetMode="External"/><Relationship Id="rId500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805" Type="http://schemas.openxmlformats.org/officeDocument/2006/relationships/hyperlink" Target="pw:\\SRVPW3.pls.planservi.com.br:Projetos\Documents\C0849%20-%20DER\40_Emissao\03_GRD\0-GRDs_Enviadas%20DER\28&#186;MEDI&#199;&#195;O-26-10-2024%20A%2025-11-24\MR.DER-0857_24\" TargetMode="External"/><Relationship Id="rId1130" Type="http://schemas.openxmlformats.org/officeDocument/2006/relationships/hyperlink" Target="pw:\\SRVPW3.pls.planservi.com.br:Projetos\Documents\C0849%20-%20DER\40_Emissao\03_GRD\0-GRDs_Enviadas%20DER\33&#186;MEDI&#199;&#195;O-26-03-2025%20A%2025-04-25\MR.DER-0954_25\" TargetMode="External"/><Relationship Id="rId1228" Type="http://schemas.openxmlformats.org/officeDocument/2006/relationships/hyperlink" Target="pw:\\SRVPW3.pls.planservi.com.br:Projetos\Documents\C0849%20-%20DER\40_Emissao\03_GRD\0-GRDs_Enviadas%20DER\34&#186;MEDI&#199;&#195;O-26-04-2025%20A%2025-05-25\MR_DER-1001_25\" TargetMode="External"/><Relationship Id="rId1435" Type="http://schemas.openxmlformats.org/officeDocument/2006/relationships/hyperlink" Target="pw:\\SRVPW3.pls.planservi.com.br:Projetos\Documents\C0849%20-%20DER\40_Emissao\03_GRD\0-GRDs_Enviadas%20DER\37&#186;MEDI&#199;&#195;O-26-07-2025%20A%2025-08-25\MR_DER-1142_25\" TargetMode="External"/><Relationship Id="rId1502" Type="http://schemas.openxmlformats.org/officeDocument/2006/relationships/hyperlink" Target="pw:\\SRVPW3.pls.planservi.com.br:Projetos\Documents\C0849%20-%20DER\40_Emissao\03_GRD\0-GRDs_Enviadas%20DER\38&#176;MEDI&#199;&#195;O-26-08-2025%20A%2025-09-25\MR_DER-1197_25\" TargetMode="External"/><Relationship Id="rId290" Type="http://schemas.openxmlformats.org/officeDocument/2006/relationships/hyperlink" Target="pw:\\pw.planservi.com.br:PROJETOS\Documents\C0849%20-%20DER\40_Emissao\03_GRD\0-GRDs_Enviadas%20DER\17&#186;MEDI&#199;&#195;O-26-10-23%20A%2025-12-23\MR.DER-0482_23-Entrega%20Final\" TargetMode="External"/><Relationship Id="rId388" Type="http://schemas.openxmlformats.org/officeDocument/2006/relationships/hyperlink" Target="pw:\\SRVPW3.pls.planservi.com.br:PW_PROJETOS\Documents\C0849%20-%20DER\40_Emissao\03_GRD\0-GRDs_Enviadas%20DER\19&#186;MEDI&#199;&#195;O-26-01-24%20A%2025-02-24\MR.DER-0525_24\" TargetMode="External"/><Relationship Id="rId150" Type="http://schemas.openxmlformats.org/officeDocument/2006/relationships/hyperlink" Target="pw:\\pw.planservi.com.br:PROJETOS\Documents\C0849%20-%20DER\30_Producao\2-C7%20&#8211;%20SP%20097%20-%20km%2012,85-23,10\05_Geot\05.00_R031\2023%2002%2024-R-031_Revis&#227;oA1_G13.doc" TargetMode="External"/><Relationship Id="rId595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248" Type="http://schemas.openxmlformats.org/officeDocument/2006/relationships/hyperlink" Target="pw:\\pw.planservi.com.br:PROJETOS\Documents\C0849%20-%20DER\40_Emissao\03_GRD\0-GRDs_Enviadas%20DER\15&#186;MEDI&#199;&#195;O-26-09-23%20A%2025-10-23\MR.DER-0462_23\" TargetMode="External"/><Relationship Id="rId455" Type="http://schemas.openxmlformats.org/officeDocument/2006/relationships/hyperlink" Target="pw:\\SRVPW3.pls.planservi.com.br:PW_PROJETOS\Documents\C0849%20-%20DER\40_Emissao\03_GRD\0-GRDs_Enviadas%20DER\19&#186;MEDI&#199;&#195;O-26-01-24%20A%2025-02-24\MR.DER-0530_24\" TargetMode="External"/><Relationship Id="rId662" Type="http://schemas.openxmlformats.org/officeDocument/2006/relationships/hyperlink" Target="pw:\\SRVPW3.pls.planservi.com.br:Projetos\Documents\C0849%20-%20DER\40_Emissao\03_GRD\0-GRDs_Enviadas%20DER\22&#186;MEDI&#199;&#195;O-26-04-2024%20A%2025-05-24\MR.DER-0674_24\" TargetMode="External"/><Relationship Id="rId1085" Type="http://schemas.openxmlformats.org/officeDocument/2006/relationships/hyperlink" Target="pw:\\SRVPW3.pls.planservi.com.br:Projetos\Documents\C0849%20-%20DER\40_Emissao\03_GRD\0-GRDs_Enviadas%20DER\31&#186;MEDI&#199;&#195;O-26-01-2025%20A%2025-02-25\MR.DER-0930_25\" TargetMode="External"/><Relationship Id="rId1292" Type="http://schemas.openxmlformats.org/officeDocument/2006/relationships/hyperlink" Target="pw:\\SRVPW3.pls.planservi.com.br:Projetos\Documents\C0849%20-%20DER\40_Emissao\03_GRD\0-GRDs_Enviadas%20DER\35&#186;MEDI&#199;&#195;O-26-05-2025%20A%2025-06-25\MR_DER-1060_25\" TargetMode="External"/><Relationship Id="rId108" Type="http://schemas.openxmlformats.org/officeDocument/2006/relationships/hyperlink" Target="pw:\\pw.planservi.com.br:PROJETOS\Documents\C0849%20-%20DER\40_Emissao\03_GRD\0-GRDs_Enviadas%20DER\6&#186;MEDI&#199;&#195;O\MR.DER-0280_23\" TargetMode="External"/><Relationship Id="rId315" Type="http://schemas.openxmlformats.org/officeDocument/2006/relationships/hyperlink" Target="pw:\\pw.planservi.com.br:PROJETOS\Documents\C0849%20-%20DER\40_Emissao\03_GRD\0-GRDs_Enviadas%20DER\17&#186;MEDI&#199;&#195;O-26-10-23%20A%2025-12-23\MR.DER-0500_23\" TargetMode="External"/><Relationship Id="rId522" Type="http://schemas.openxmlformats.org/officeDocument/2006/relationships/hyperlink" Target="pw:\\SRVPW3.pls.planservi.com.br:Projetos\Documents\C0849%20-%20DER\40_Emissao\03_GRD\0-GRDs_Enviadas%20DER\20&#186;MEDI&#199;&#195;O-26-02-2024%20A%2025-03-24\MR.DER-0579_24\" TargetMode="External"/><Relationship Id="rId967" Type="http://schemas.openxmlformats.org/officeDocument/2006/relationships/hyperlink" Target="pw:\\SRVPW3.pls.planservi.com.br:Projetos\Documents\C0849%20-%20DER\40_Emissao\03_GRD\0-GRDs_Enviadas%20DER\30&#186;MEDI&#199;&#195;O-26-12-2024%20A%2025-01-25\MR.DER-0890_25-SP%20097-D-Entrega%20Final-C01\" TargetMode="External"/><Relationship Id="rId1152" Type="http://schemas.openxmlformats.org/officeDocument/2006/relationships/hyperlink" Target="pw:\\SRVPW3.pls.planservi.com.br:Projetos\Documents\C0849%20-%20DER\40_Emissao\03_GRD\0-GRDs_Enviadas%20DER\30&#186;MEDI&#199;&#195;O-26-12-2024%20A%2025-01-25\MR.DER-0897_25-SP%20097-D-Entrega%20Final-F03\" TargetMode="External"/><Relationship Id="rId1597" Type="http://schemas.openxmlformats.org/officeDocument/2006/relationships/hyperlink" Target="pw:\\SRVPW3.pls.planservi.com.br:Projetos\Documents\C0849%20-%20DER\40_Emissao\03_GRD\0-GRDs_Enviadas%20DER\39&#176;MEDI&#199;&#195;O-26-09-2025%20A%2025-10-25\MR_DER-1295_25\" TargetMode="External"/><Relationship Id="rId96" Type="http://schemas.openxmlformats.org/officeDocument/2006/relationships/hyperlink" Target="pw:\\pw.planservi.com.br:PROJETOS\Documents\C0849%20-%20DER\40_Emissao\03_GRD\0-GRDs_Enviadas%20DER\5&#186;MEDI&#199;&#195;O\MR.DER-0208_22\" TargetMode="External"/><Relationship Id="rId827" Type="http://schemas.openxmlformats.org/officeDocument/2006/relationships/hyperlink" Target="pw:\\SRVPW3.pls.planservi.com.br:Projetos\Documents\C0849%20-%20DER\40_Emissao\03_GRD\0-GRDs_Enviadas%20DER\28&#186;MEDI&#199;&#195;O-26-10-2024%20A%2025-11-24\MR.DER-0858_24\" TargetMode="External"/><Relationship Id="rId1012" Type="http://schemas.openxmlformats.org/officeDocument/2006/relationships/hyperlink" Target="pw:\\SRVPW3.pls.planservi.com.br:Projetos\Documents\C0849%20-%20DER\40_Emissao\03_GRD\0-GRDs_Enviadas%20DER\30&#186;MEDI&#199;&#195;O-26-12-2024%20A%2025-01-25\MR.DER-0904_25-SP%20097-D-Entrega%20Final-G14\" TargetMode="External"/><Relationship Id="rId1457" Type="http://schemas.openxmlformats.org/officeDocument/2006/relationships/hyperlink" Target="pw:\\SRVPW3.pls.planservi.com.br:Projetos\Documents\C0849%20-%20DER\40_Emissao\03_GRD\0-GRDs_Enviadas%20DER\38&#176;MEDI&#199;&#195;O-26-08-2025%20A%2025-09-25\MR_DER-1176_25\" TargetMode="External"/><Relationship Id="rId1317" Type="http://schemas.openxmlformats.org/officeDocument/2006/relationships/hyperlink" Target="pw:\\SRVPW3.pls.planservi.com.br:Projetos\Documents\C0849%20-%20DER\40_Emissao\03_GRD\0-GRDs_Enviadas%20DER\35&#186;MEDI&#199;&#195;O-26-05-2025%20A%2025-06-25\MR_DER-1067_25\" TargetMode="External"/><Relationship Id="rId1524" Type="http://schemas.openxmlformats.org/officeDocument/2006/relationships/hyperlink" Target="pw:\\SRVPW3.pls.planservi.com.br:Projetos\Documents\C0849%20-%20DER\40_Emissao\03_GRD\0-GRDs_Enviadas%20DER\38&#176;MEDI&#199;&#195;O-26-08-2025%20A%2025-09-25\MR_DER-1219_25\" TargetMode="External"/><Relationship Id="rId23" Type="http://schemas.openxmlformats.org/officeDocument/2006/relationships/hyperlink" Target="pw:\\pw.planservi.com.br:PROJETOS\Documents\C0849%20-%20DER\40_Emissao\03_GRD\0-GRDs_Enviadas%20DER\3&#186;MEDI&#199;&#195;O\MR.DER-0073_22\" TargetMode="External"/><Relationship Id="rId172" Type="http://schemas.openxmlformats.org/officeDocument/2006/relationships/hyperlink" Target="pw:\\pw.planservi.com.br:PROJETOS\Documents\C0849%20-%20DER\40_Emissao\03_GRD\0-GRDs_Enviadas%20DER\8&#186;MEDI&#199;&#195;O\MR.DER-0377\" TargetMode="External"/><Relationship Id="rId477" Type="http://schemas.openxmlformats.org/officeDocument/2006/relationships/hyperlink" Target="pw:\\SRVPW3.pls.planservi.com.br:PW_PROJETOS\Documents\C0849%20-%20DER\40_Emissao\03_GRD\0-GRDs_Enviadas%20DER\19&#186;MEDI&#199;&#195;O-26-01-24%20A%2025-02-24\MR.DER-0534_24\" TargetMode="External"/><Relationship Id="rId684" Type="http://schemas.openxmlformats.org/officeDocument/2006/relationships/hyperlink" Target="pw:\\SRVPW3.pls.planservi.com.br:Projetos\Documents\C0849%20-%20DER\40_Emissao\03_GRD\0-GRDs_Enviadas%20DER\23&#186;MEDI&#199;&#195;O-26-05-2024%20A%2025-06-24\MR.DER-0705_24\" TargetMode="External"/><Relationship Id="rId337" Type="http://schemas.openxmlformats.org/officeDocument/2006/relationships/hyperlink" Target="pw:\\pw.planservi.com.br:PROJETOS\Documents\C0849%20-%20DER\40_Emissao\03_GRD\0-GRDs_Enviadas%20DER\17&#186;MEDI&#199;&#195;O-26-10-23%20A%2025-12-23\MR.DER-0499_23\" TargetMode="External"/><Relationship Id="rId891" Type="http://schemas.openxmlformats.org/officeDocument/2006/relationships/hyperlink" Target="pw:\\SRVPW3.pls.planservi.com.br:Projetos\Documents\C0849%20-%20DER\40_Emissao\03_GRD\0-GRDs_Enviadas%20DER\29&#186;MEDI&#199;&#195;O-26-11-2024%20A%2025-12-24\MR.DER-0868_24\" TargetMode="External"/><Relationship Id="rId989" Type="http://schemas.openxmlformats.org/officeDocument/2006/relationships/hyperlink" Target="pw:\\SRVPW3.pls.planservi.com.br:Projetos\Documents\C0849%20-%20DER\40_Emissao\03_GRD\0-GRDs_Enviadas%20DER\30&#186;MEDI&#199;&#195;O-26-12-2024%20A%2025-01-25\MR.DER-0895_25\" TargetMode="External"/><Relationship Id="rId544" Type="http://schemas.openxmlformats.org/officeDocument/2006/relationships/hyperlink" Target="pw:\\SRVPW3.pls.planservi.com.br:Projetos\Documents\C0849%20-%20DER\40_Emissao\03_GRD\0-GRDs_Enviadas%20DER\21&#186;MEDI&#199;&#195;O-26-03-2024%20A%2025-04-24\MR.DER-0595_24\" TargetMode="External"/><Relationship Id="rId751" Type="http://schemas.openxmlformats.org/officeDocument/2006/relationships/hyperlink" Target="pw:\\SRVPW3.pls.planservi.com.br:Projetos\Documents\C0849%20-%20DER\40_Emissao\03_GRD\0-GRDs_Enviadas%20DER\27&#186;MEDI&#199;&#195;O-26-09-2024%20A%2025-10-24\MR.DER-0828_24-SP%20097-D\" TargetMode="External"/><Relationship Id="rId849" Type="http://schemas.openxmlformats.org/officeDocument/2006/relationships/hyperlink" Target="pw:\\SRVPW3.pls.planservi.com.br:Projetos\Documents\C0849%20-%20DER\30_Producao\2-C7%20&#8211;%20SP%20097%20-%20km%2012,85-23,10\05_Geot\05.00_R031\2024.05.17_R-031_2_SP-097_G12.doc" TargetMode="External"/><Relationship Id="rId1174" Type="http://schemas.openxmlformats.org/officeDocument/2006/relationships/hyperlink" Target="pw:\\SRVPW3.pls.planservi.com.br:Projetos\Documents\C0849%20-%20DER\40_Emissao\03_GRD\0-GRDs_Enviadas%20DER\34&#186;MEDI&#199;&#195;O-26-04-2025%20A%2025-05-25\MR_DER-1002_25\" TargetMode="External"/><Relationship Id="rId1381" Type="http://schemas.openxmlformats.org/officeDocument/2006/relationships/hyperlink" Target="pw:\\SRVPW3.pls.planservi.com.br:Projetos\Documents\C0849%20-%20DER\40_Emissao\03_GRD\0-GRDs_Enviadas%20DER\37&#186;MEDI&#199;&#195;O-26-07-2025%20A%2025-08-25\MR_DER-1117_25\" TargetMode="External"/><Relationship Id="rId1479" Type="http://schemas.openxmlformats.org/officeDocument/2006/relationships/hyperlink" Target="pw:\\SRVPW3.pls.planservi.com.br:Projetos\Documents\C0849%20-%20DER\40_Emissao\03_GRD\0-GRDs_Enviadas%20DER\38&#176;MEDI&#199;&#195;O-26-08-2025%20A%2025-09-25\MR_DER-1185_25\" TargetMode="External"/><Relationship Id="rId404" Type="http://schemas.openxmlformats.org/officeDocument/2006/relationships/hyperlink" Target="pw:\\SRVPW3.pls.planservi.com.br:PW_PROJETOS\Documents\C0849%20-%20DER\40_Emissao\03_GRD\0-GRDs_Enviadas%20DER\20&#186;MEDI&#199;&#195;O-26-02-2024%20A%2025-03-24\MR.DER-0554_24\" TargetMode="External"/><Relationship Id="rId611" Type="http://schemas.openxmlformats.org/officeDocument/2006/relationships/hyperlink" Target="pw:\\SRVPW3.pls.planservi.com.br:Projetos\Documents\C0849%20-%20DER\40_Emissao\03_GRD\0-GRDs_Enviadas%20DER\22&#186;MEDI&#199;&#195;O-26-04-2024%20A%2025-05-24\MR.DER-0660_24\" TargetMode="External"/><Relationship Id="rId1034" Type="http://schemas.openxmlformats.org/officeDocument/2006/relationships/hyperlink" Target="pw:\\SRVPW3.pls.planservi.com.br:Projetos\Documents\C0849%20-%20DER\40_Emissao\03_GRD\0-GRDs_Enviadas%20DER\30&#186;MEDI&#199;&#195;O-26-12-2024%20A%2025-01-25\MR.DER-0917_25\" TargetMode="External"/><Relationship Id="rId1241" Type="http://schemas.openxmlformats.org/officeDocument/2006/relationships/hyperlink" Target="pw:\\SRVPW3.pls.planservi.com.br:Projetos\Documents\C0849%20-%20DER\40_Emissao\03_GRD\0-GRDs_Enviadas%20DER\35&#186;MEDI&#199;&#195;O-26-05-2025%20A%2025-06-25\MR_DER-1027_25\" TargetMode="External"/><Relationship Id="rId1339" Type="http://schemas.openxmlformats.org/officeDocument/2006/relationships/hyperlink" Target="pw:\\SRVPW3.pls.planservi.com.br:Projetos\Documents\C0849%20-%20DER\40_Emissao\03_GRD\0-GRDs_Enviadas%20DER\36&#186;MEDI&#199;&#195;O-26-06-2025%20A%2025-07-25\MR_DER-1086_25\" TargetMode="External"/><Relationship Id="rId709" Type="http://schemas.openxmlformats.org/officeDocument/2006/relationships/hyperlink" Target="pw:\\SRVPW3.pls.planservi.com.br:Projetos\Documents\C0849%20-%20DER\40_Emissao\03_GRD\0-GRDs_Enviadas%20DER\26&#186;MEDI&#199;&#195;O-26-08-2024%20A%2025-09-24\MR.DER-0752_24\" TargetMode="External"/><Relationship Id="rId916" Type="http://schemas.openxmlformats.org/officeDocument/2006/relationships/hyperlink" Target="pw:\\SRVPW3.pls.planservi.com.br:Projetos\Documents\C0849%20-%20DER\40_Emissao\03_GRD\0-GRDs_Enviadas%20DER\30&#186;MEDI&#199;&#195;O-26-12-2024%20A%2025-01-25\MR.DER-0887_25\" TargetMode="External"/><Relationship Id="rId1101" Type="http://schemas.openxmlformats.org/officeDocument/2006/relationships/hyperlink" Target="pw:\\SRVPW3.pls.planservi.com.br:Projetos\Documents\C0849%20-%20DER\40_Emissao\03_GRD\0-GRDs_Enviadas%20DER\32&#186;MEDI&#199;&#195;O-26-02-2025%20A%2025-03-25\MR.DER-0952_25\" TargetMode="External"/><Relationship Id="rId1546" Type="http://schemas.openxmlformats.org/officeDocument/2006/relationships/hyperlink" Target="pw:\\SRVPW3.pls.planservi.com.br:Projetos\Documents\C0849%20-%20DER\40_Emissao\03_GRD\0-GRDs_Enviadas%20DER\35&#186;MEDI&#199;&#195;O-26-05-2025%20A%2025-06-25\MR_DER-1071_25\" TargetMode="External"/><Relationship Id="rId45" Type="http://schemas.openxmlformats.org/officeDocument/2006/relationships/hyperlink" Target="pw:\\pw.planservi.com.br:PROJETOS\Documents\C0849%20-%20DER\40_Emissao\03_GRD\0-GRDs_Enviadas%20DER\4&#186;MEDI&#199;&#195;O\MR.DER-0112_22\" TargetMode="External"/><Relationship Id="rId1406" Type="http://schemas.openxmlformats.org/officeDocument/2006/relationships/hyperlink" Target="pw:\\SRVPW3.pls.planservi.com.br:Projetos\Documents\C0849%20-%20DER\40_Emissao\03_GRD\0-GRDs_Enviadas%20DER\37&#186;MEDI&#199;&#195;O-26-07-2025%20A%2025-08-25\MR_DER-1129_25\" TargetMode="External"/><Relationship Id="rId1613" Type="http://schemas.openxmlformats.org/officeDocument/2006/relationships/hyperlink" Target="pw:\\SRVPW3.pls.planservi.com.br:Projetos\Documents\C0849%20-%20DER\40_Emissao\03_GRD\0-GRDs_Enviadas%20DER\46&#186;MEDI&#199;&#195;O-26-04-2026%20A%2025-05-26\MR_DER-1726_26\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70" Type="http://schemas.openxmlformats.org/officeDocument/2006/relationships/hyperlink" Target="pw:\\SRVPW3.pls.planservi.com.br:Projetos\Documents\C0849%20-%20DER\40_Emissao\03_GRD\0-GRDs_Enviadas%20DER\37&#186;MEDI&#199;&#195;O-26-07-2025%20A%2025-08-25\MR_DER-1128_25\" TargetMode="External"/><Relationship Id="rId987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847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477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84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891" Type="http://schemas.openxmlformats.org/officeDocument/2006/relationships/hyperlink" Target="pw:\\SRVPW3.pls.planservi.com.br:Projetos\Documents\C0849%20-%20DER\40_Emissao\03_GRD\0-GRDs_Enviadas%20DER\39&#176;MEDI&#199;&#195;O-26-09-2025%20A%2025-10-25\MR_DER-1261_25\" TargetMode="External"/><Relationship Id="rId707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14" Type="http://schemas.openxmlformats.org/officeDocument/2006/relationships/hyperlink" Target="pw:\\SRVPW3.pls.planservi.com.br:Projetos\Documents\C0849%20-%20DER\30_Producao\12-F6%20&#8211;%20SP%20147%20-%20km%20152,00-210,50\02_Geom\02.00_R031\2024%2007%2019-R031_F07-F09-Emiss&#227;o%20incial.xls" TargetMode="External"/><Relationship Id="rId1337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44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51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43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404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1611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497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357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1194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2038" Type="http://schemas.openxmlformats.org/officeDocument/2006/relationships/hyperlink" Target="pw:\\SRVPW3.pls.planservi.com.br:Projetos\Documents\C0849%20-%20DER\40_Emissao\03_GRD\0-GRDs_Enviadas%20DER\41&#186;MEDI&#199;&#195;O-26-11-2025%20A%2025-12-25\MR_DER-1422_25\" TargetMode="External"/><Relationship Id="rId217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564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71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424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31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1054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1261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2105" Type="http://schemas.openxmlformats.org/officeDocument/2006/relationships/hyperlink" Target="pw:\\SRVPW3.pls.planservi.com.br:Projetos\Documents\C0849%20-%20DER\40_Emissao\03_GRD\0-GRDs_Enviadas%20DER\42&#186;MEDI&#199;&#195;O-26-12-2025%20A%2025-01-26\MR_DER-1551_26\" TargetMode="External"/><Relationship Id="rId1121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938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281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41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7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958" Type="http://schemas.openxmlformats.org/officeDocument/2006/relationships/hyperlink" Target="pw:\\SRVPW3.pls.planservi.com.br:Projetos\Documents\C0849%20-%20DER\30_Producao\12-F6%20&#8211;%20SP%20147%20-%20km%20152,00-210,50\04_Dren\04.00_R031\2024_04_03_R-031_C0849_Segmento%20F6%20-%20SP%20147_A1%20-%20EST%20HIDROL.doc" TargetMode="External"/><Relationship Id="rId1588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95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87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818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448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55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308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862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515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22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4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468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75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82" Type="http://schemas.openxmlformats.org/officeDocument/2006/relationships/hyperlink" Target="pw:\\SRVPW3.pls.planservi.com.br:Projetos\Documents\C0849%20-%20DER\30_Producao\12-F6%20&#8211;%20SP%20147%20-%20km%20152,00-210,50\02_Geom\02.00_R031\2024%2010%2009-R031_F02-F03-F09-A2-A.xls" TargetMode="External"/><Relationship Id="rId1098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2149" Type="http://schemas.openxmlformats.org/officeDocument/2006/relationships/hyperlink" Target="pw:\\SRVPW3.pls.planservi.com.br:Projetos\Documents\C0849%20-%20DER\40_Emissao\03_GRD\0-GRDs_Enviadas%20DER\46&#186;MEDI&#199;&#195;O-26-04-2026%20A%2025-05-26\MR_DER-1751_26\" TargetMode="External"/><Relationship Id="rId328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35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42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165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72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2009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602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1025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32" Type="http://schemas.openxmlformats.org/officeDocument/2006/relationships/hyperlink" Target="pw:\\pw.planservi.com.br:PROJETOS\Documents\C0849%20-%20DER\40_Emissao\03_GRD\0-GRDs_Enviadas%20DER\13&#186;MEDI&#199;&#195;O-26-07-23%20A%2025-08-23\MR.DER-0440_23\" TargetMode="External"/><Relationship Id="rId1677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884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907" Type="http://schemas.openxmlformats.org/officeDocument/2006/relationships/hyperlink" Target="pw:\\SRVPW3.pls.planservi.com.br:Projetos\Documents\C0849%20-%20DER\30_Producao\12-F6%20&#8211;%20SP%20147%20-%20km%20152,00-210,50\02_Geom\02.00_R031\2024%2007%2019-R031_F07-F09-Emiss&#227;o%20incial.xls" TargetMode="External"/><Relationship Id="rId1537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44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51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36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04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85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1811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909" Type="http://schemas.openxmlformats.org/officeDocument/2006/relationships/hyperlink" Target="pw:\\SRVPW3.pls.planservi.com.br:Projetos\Documents\C0849%20-%20DER\40_Emissao\03_GRD\0-GRDs_Enviadas%20DER\39&#176;MEDI&#199;&#195;O-26-09-2025%20A%2025-10-25\MR_DER-1322_25\" TargetMode="External"/><Relationship Id="rId392" Type="http://schemas.openxmlformats.org/officeDocument/2006/relationships/hyperlink" Target="pw:\\SRVPW3.pls.planservi.com.br:Projetos\Documents\C0849%20-%20DER\40_Emissao\03_GRD\0-GRDs_Enviadas%20DER\34&#186;MEDI&#199;&#195;O-26-04-2025%20A%2025-05-25\MR_DER-0987_25\" TargetMode="External"/><Relationship Id="rId697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2073" Type="http://schemas.openxmlformats.org/officeDocument/2006/relationships/hyperlink" Target="pw:\\SRVPW3.pls.planservi.com.br:Projetos\Documents\C0849%20-%20DER\40_Emissao\03_GRD\0-GRDs_Enviadas%20DER\42&#186;MEDI&#199;&#195;O-26-12-2025%20A%2025-01-26\MR_DER-1510_26\" TargetMode="External"/><Relationship Id="rId252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1187" Type="http://schemas.openxmlformats.org/officeDocument/2006/relationships/hyperlink" Target="pw:\\pw.planservi.com.br:PROJETOS\Documents\C0849%20-%20DER\40_Emissao\03_GRD\0-GRDs_Enviadas%20DER\4&#186;MEDI&#199;&#195;O\MR.DER-0168_22\" TargetMode="External"/><Relationship Id="rId2140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12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557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64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71" Type="http://schemas.openxmlformats.org/officeDocument/2006/relationships/hyperlink" Target="pw:\\SRVPW3.pls.planservi.com.br:Projetos\Documents\C0849%20-%20DER\40_Emissao\03_GRD\0-GRDs_Enviadas%20DER\27&#186;MEDI&#199;&#195;O-26-09-2024%20A%2025-10-24\MR.DER-0831_24-SP%20147\" TargetMode="External"/><Relationship Id="rId1394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699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2000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417" Type="http://schemas.openxmlformats.org/officeDocument/2006/relationships/hyperlink" Target="pw:\\SRVPW3.pls.planservi.com.br:Projetos\Documents\C0849%20-%20DER\40_Emissao\03_GRD\0-GRDs_Enviadas%20DER\32&#186;MEDI&#199;&#195;O-26-02-2025%20A%2025-03-25\MR.DER-0946_25\" TargetMode="External"/><Relationship Id="rId624" Type="http://schemas.openxmlformats.org/officeDocument/2006/relationships/hyperlink" Target="pw:\\SRVPW3.pls.planservi.com.br:Projetos\Documents\C0849%20-%20DER\40_Emissao\03_GRD\0-GRDs_Enviadas%20DER\30&#186;MEDI&#199;&#195;O-26-12-2024%20A%2025-01-25\MR.DER-0894_25\" TargetMode="External"/><Relationship Id="rId831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47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54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61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929" Type="http://schemas.openxmlformats.org/officeDocument/2006/relationships/hyperlink" Target="pw:\\SRVPW3.pls.planservi.com.br:Projetos\Documents\C0849%20-%20DER\30_Producao\12-F6%20&#8211;%20SP%20147%20-%20km%20152,00-210,50\03_Terrap\03.00_R031\2024%2011%2018-R031_Q02-Q03-Emiss&#227;o%20incial.xls" TargetMode="External"/><Relationship Id="rId1114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21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59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66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73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58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419" Type="http://schemas.openxmlformats.org/officeDocument/2006/relationships/hyperlink" Target="pw:\\SRVPW3.pls.planservi.com.br:Projetos\Documents\C0849%20-%20DER\40_Emissao\03_GRD\0-GRDs_Enviadas%20DER\27&#186;MEDI&#199;&#195;O-26-09-2024%20A%2025-10-24\MR.DER-0825_24-SP%20147-Entrega%20Final-C01\" TargetMode="External"/><Relationship Id="rId1626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33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00" Type="http://schemas.openxmlformats.org/officeDocument/2006/relationships/hyperlink" Target="pw:\\SRVPW3.pls.planservi.com.br:Projetos\Documents\C0849%20-%20DER\40_Emissao\03_GRD\0-GRDs_Enviadas%20DER\39&#176;MEDI&#199;&#195;O-26-09-2025%20A%2025-10-25\MR_DER-1317_25\" TargetMode="External"/><Relationship Id="rId2095" Type="http://schemas.openxmlformats.org/officeDocument/2006/relationships/hyperlink" Target="pw:\\SRVPW3.pls.planservi.com.br:Projetos\Documents\C0849%20-%20DER\40_Emissao\03_GRD\0-GRDs_Enviadas%20DER\42&#186;MEDI&#199;&#195;O-26-12-2025%20A%2025-01-26\MR_DER-1534_26\" TargetMode="External"/><Relationship Id="rId274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81" Type="http://schemas.openxmlformats.org/officeDocument/2006/relationships/hyperlink" Target="pw:\\SRVPW3.pls.planservi.com.br:Projetos\Documents\C0849%20-%20DER\40_Emissao\03_GRD\0-GRDs_Enviadas%20DER\32&#186;MEDI&#199;&#195;O-26-02-2025%20A%2025-03-25\MR.DER-0938_25\" TargetMode="External"/><Relationship Id="rId134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579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786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93" Type="http://schemas.openxmlformats.org/officeDocument/2006/relationships/hyperlink" Target="pw:\\SRVPW3.pls.planservi.com.br:Projetos\Documents\C0849%20-%20DER\40_Emissao\03_GRD\0-GRDs_Enviadas%20DER\24&#186;MEDI&#199;&#195;O-26-06-2024%20A%2025-07-24\MR.DER-0718_24\" TargetMode="External"/><Relationship Id="rId341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439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46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1069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276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83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2022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201" Type="http://schemas.openxmlformats.org/officeDocument/2006/relationships/hyperlink" Target="pw:\\SRVPW3.pls.planservi.com.br:Projetos\Documents\C0849%20-%20DER\40_Emissao\03_GRD\0-GRDs_Enviadas%20DER\37&#186;MEDI&#199;&#195;O-26-07-2025%20A%2025-08-25\MR_DER-1120_25\" TargetMode="External"/><Relationship Id="rId506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853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136" Type="http://schemas.openxmlformats.org/officeDocument/2006/relationships/hyperlink" Target="pw:\\pw.planservi.com.br:PROJETOS\Documents\C0849%20-%20DER\30_Producao\12-F6%20&#8211;%20SP%20147%20-%20km%20152,00-210,50\05_Geot\05.00_R031\2022%2012%2021-R-031_Revis&#227;oA_G13.doc" TargetMode="External"/><Relationship Id="rId1690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788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995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713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20" Type="http://schemas.openxmlformats.org/officeDocument/2006/relationships/hyperlink" Target="pw:\\SRVPW3.pls.planservi.com.br:Projetos\Documents\C0849%20-%20DER\30_Producao\12-F6%20&#8211;%20SP%20147%20-%20km%20152,00-210,50\03_Terrap\03.00_R031\2024%2011%2018-R031_Q02-Q03-Emiss&#227;o%20incial.xls" TargetMode="External"/><Relationship Id="rId1343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50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648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203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10" Type="http://schemas.openxmlformats.org/officeDocument/2006/relationships/hyperlink" Target="pw:\\SRVPW3.pls.planservi.com.br:Projetos\Documents\C0849%20-%20DER\40_Emissao\03_GRD\0-GRDs_Enviadas%20DER\27&#186;MEDI&#199;&#195;O-26-09-2024%20A%2025-10-24\MR.DER-0827_24-SP%20147\" TargetMode="External"/><Relationship Id="rId1508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855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715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22" Type="http://schemas.openxmlformats.org/officeDocument/2006/relationships/hyperlink" Target="pw:\\SRVPW3.pls.planservi.com.br:Projetos\Documents\C0849%20-%20DER\40_Emissao\03_GRD\0-GRDs_Enviadas%20DER\40&#186;MEDI&#199;&#195;O-26-10-2025%20A%2025-11-25\MR_DER-1343_25\" TargetMode="External"/><Relationship Id="rId296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56" Type="http://schemas.openxmlformats.org/officeDocument/2006/relationships/hyperlink" Target="pw:\\SRVPW3.pls.planservi.com.br:Projetos\Documents\C0849%20-%20DER\40_Emissao\03_GRD\0-GRDs_Enviadas%20DER\37&#186;MEDI&#199;&#195;O-26-07-2025%20A%2025-08-25\MR_DER-1143_25\" TargetMode="External"/><Relationship Id="rId363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70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2044" Type="http://schemas.openxmlformats.org/officeDocument/2006/relationships/hyperlink" Target="pw:\\SRVPW3.pls.planservi.com.br:Projetos\Documents\C0849%20-%20DER\40_Emissao\03_GRD\0-GRDs_Enviadas%20DER\41&#186;MEDI&#199;&#195;O-26-11-2025%20A%2025-12-25\MR_DER-1422_25\" TargetMode="External"/><Relationship Id="rId223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30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68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75" Type="http://schemas.openxmlformats.org/officeDocument/2006/relationships/hyperlink" Target="pw:\\SRVPW3.pls.planservi.com.br:Projetos\Documents\C0849%20-%20DER\30_Producao\12-F6%20&#8211;%20SP%20147%20-%20km%20152,00-210,50\02_Geom\02.00_R031\2024%2010%2009-R031_F02-F03-F09-A2-A.xls" TargetMode="External"/><Relationship Id="rId1060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1298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2111" Type="http://schemas.openxmlformats.org/officeDocument/2006/relationships/hyperlink" Target="pw:\\SRVPW3.pls.planservi.com.br:Projetos\Documents\C0849%20-%20DER\40_Emissao\03_GRD\0-GRDs_Enviadas%20DER\43&#186;MEDI&#199;&#195;O-26-01-2026%20A%2025-02-26\MR_DER-1581_26\" TargetMode="External"/><Relationship Id="rId528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35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42" Type="http://schemas.openxmlformats.org/officeDocument/2006/relationships/hyperlink" Target="pw:\\SRVPW3.pls.planservi.com.br:Projetos\Documents\C0849%20-%20DER\30_Producao\12-F6%20&#8211;%20SP%20147%20-%20km%20152,00-210,50\04_Dren\04.00_R031\2024_10_10_R-031_C0849_Segmento%20F6%20-%20SP%20147_A3_A%20-%20EST%20HIDROL.doc" TargetMode="External"/><Relationship Id="rId1158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65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72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018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25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32" Type="http://schemas.openxmlformats.org/officeDocument/2006/relationships/hyperlink" Target="pw:\\pw.planservi.com.br:PROJETOS\Documents\C0849%20-%20DER\30_Producao\12-F6%20&#8211;%20SP%20147%20-%20km%20152,00-210,50\06_Pavi\06.00_R031\2022%2011%2025-R-031_Revis&#227;oA-P09-502.doc" TargetMode="External"/><Relationship Id="rId1877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71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802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737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44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29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78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1804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385" Type="http://schemas.openxmlformats.org/officeDocument/2006/relationships/hyperlink" Target="pw:\\SRVPW3.pls.planservi.com.br:Projetos\Documents\C0849%20-%20DER\40_Emissao\03_GRD\0-GRDs_Enviadas%20DER\35&#186;MEDI&#199;&#195;O-26-05-2025%20A%2025-06-25\MR_DER-1052_25\" TargetMode="External"/><Relationship Id="rId592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066" Type="http://schemas.openxmlformats.org/officeDocument/2006/relationships/hyperlink" Target="pw:\\SRVPW3.pls.planservi.com.br:Projetos\Documents\C0849%20-%20DER\40_Emissao\03_GRD\0-GRDs_Enviadas%20DER\42&#186;MEDI&#199;&#195;O-26-12-2025%20A%2025-01-26\MR_DER-1504_26\" TargetMode="External"/><Relationship Id="rId245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52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897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1082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2133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05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12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757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64" Type="http://schemas.openxmlformats.org/officeDocument/2006/relationships/hyperlink" Target="pw:\\SRVPW3.pls.planservi.com.br:Projetos\Documents\C0849%20-%20DER\30_Producao\12-F6%20&#8211;%20SP%20147%20-%20km%20152,00-210,50\04_Dren\04.00_R031\2024_04_03_R-031_C0849_Segmento%20F6%20-%20SP%20147_A1%20-%20EST%20HIDROL.doc" TargetMode="External"/><Relationship Id="rId1387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94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93" Type="http://schemas.openxmlformats.org/officeDocument/2006/relationships/hyperlink" Target="pw:\\SRVPW3.pls.planservi.com.br:Projetos\Documents\C0849%20-%20DER\40_Emissao\03_GRD\0-GRDs_Enviadas%20DER\38&#176;MEDI&#199;&#195;O-26-08-2025%20A%2025-09-25\MR_DER-1188_25\" TargetMode="External"/><Relationship Id="rId617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24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247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54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61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899" Type="http://schemas.openxmlformats.org/officeDocument/2006/relationships/hyperlink" Target="pw:\\SRVPW3.pls.planservi.com.br:Projetos\Documents\C0849%20-%20DER\40_Emissao\03_GRD\0-GRDs_Enviadas%20DER\39&#176;MEDI&#199;&#195;O-26-09-2025%20A%2025-10-25\MR_DER-1262_25\" TargetMode="External"/><Relationship Id="rId1107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14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21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59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66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1619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26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20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2088" Type="http://schemas.openxmlformats.org/officeDocument/2006/relationships/hyperlink" Target="pw:\\SRVPW3.pls.planservi.com.br:Projetos\Documents\C0849%20-%20DER\40_Emissao\03_GRD\0-GRDs_Enviadas%20DER\42&#186;MEDI&#199;&#195;O-26-12-2025%20A%2025-01-26\MR_DER-1523_26\" TargetMode="External"/><Relationship Id="rId267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74" Type="http://schemas.openxmlformats.org/officeDocument/2006/relationships/hyperlink" Target="pw:\\SRVPW3.pls.planservi.com.br:Projetos\Documents\C0849%20-%20DER\40_Emissao\03_GRD\0-GRDs_Enviadas%20DER\32&#186;MEDI&#199;&#195;O-26-02-2025%20A%2025-03-25\MR.DER-0942_25\" TargetMode="External"/><Relationship Id="rId127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681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779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86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334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41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639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1171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269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76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2015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401" Type="http://schemas.openxmlformats.org/officeDocument/2006/relationships/hyperlink" Target="pw:\\SRVPW3.pls.planservi.com.br:Projetos\Documents\C0849%20-%20DER\40_Emissao\03_GRD\0-GRDs_Enviadas%20DER\33&#186;MEDI&#199;&#195;O-26-03-2025%20A%2025-04-25\MR.DER-0969_25\" TargetMode="External"/><Relationship Id="rId846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031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129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683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890" Type="http://schemas.openxmlformats.org/officeDocument/2006/relationships/hyperlink" Target="pw:\\SRVPW3.pls.planservi.com.br:Projetos\Documents\C0849%20-%20DER\40_Emissao\03_GRD\0-GRDs_Enviadas%20DER\39&#176;MEDI&#199;&#195;O-26-09-2025%20A%2025-10-25\MR_DER-1261_25\" TargetMode="External"/><Relationship Id="rId1988" Type="http://schemas.openxmlformats.org/officeDocument/2006/relationships/hyperlink" Target="pw:\\SRVPW3.pls.planservi.com.br:Projetos\Documents\C0849%20-%20DER\40_Emissao\03_GRD\0-GRDs_Enviadas%20DER\41&#186;MEDI&#199;&#195;O-26-11-2025%20A%2025-12-25\MR_DER-1407_25\" TargetMode="External"/><Relationship Id="rId706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13" Type="http://schemas.openxmlformats.org/officeDocument/2006/relationships/hyperlink" Target="pw:\\SRVPW3.pls.planservi.com.br:Projetos\Documents\C0849%20-%20DER\30_Producao\12-F6%20&#8211;%20SP%20147%20-%20km%20152,00-210,50\02_Geom\02.00_R031\2024%2007%2019-R031_F07-F09-Emiss&#227;o%20incial.xls" TargetMode="External"/><Relationship Id="rId1336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43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50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42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403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1610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848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1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1708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15" Type="http://schemas.openxmlformats.org/officeDocument/2006/relationships/hyperlink" Target="pw:\\SRVPW3.pls.planservi.com.br:Projetos\Documents\C0849%20-%20DER\40_Emissao\03_GRD\0-GRDs_Enviadas%20DER\40&#186;MEDI&#199;&#195;O-26-10-2025%20A%2025-11-25\MR_DER-1339_25\" TargetMode="External"/><Relationship Id="rId289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496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149" Type="http://schemas.openxmlformats.org/officeDocument/2006/relationships/hyperlink" Target="pw:\\SRVPW3.pls.planservi.com.br:Projetos\Documents\C0849%20-%20DER\40_Emissao\03_GRD\0-GRDs_Enviadas%20DER\38&#176;MEDI&#199;&#195;O-26-08-2025%20A%2025-09-25\MR_DER-1156_25\" TargetMode="External"/><Relationship Id="rId356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63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70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193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2037" Type="http://schemas.openxmlformats.org/officeDocument/2006/relationships/hyperlink" Target="pw:\\SRVPW3.pls.planservi.com.br:Projetos\Documents\C0849%20-%20DER\40_Emissao\03_GRD\0-GRDs_Enviadas%20DER\41&#186;MEDI&#199;&#195;O-26-11-2025%20A%2025-12-25\MR_DER-1422_25\" TargetMode="External"/><Relationship Id="rId216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423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868" Type="http://schemas.openxmlformats.org/officeDocument/2006/relationships/hyperlink" Target="pw:\\SRVPW3.pls.planservi.com.br:Projetos\Documents\C0849%20-%20DER\30_Producao\12-F6%20&#8211;%20SP%20147%20-%20km%20152,00-210,50\02_Geom\02.00_R031\2024%2011%2025-R031_F07-MC%20aprovado.xls" TargetMode="External"/><Relationship Id="rId1053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60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98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2104" Type="http://schemas.openxmlformats.org/officeDocument/2006/relationships/hyperlink" Target="pw:\\SRVPW3.pls.planservi.com.br:Projetos\Documents\C0849%20-%20DER\40_Emissao\03_GRD\0-GRDs_Enviadas%20DER\42&#186;MEDI&#199;&#195;O-26-12-2025%20A%2025-01-26\MR_DER-1551_26\" TargetMode="External"/><Relationship Id="rId630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728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35" Type="http://schemas.openxmlformats.org/officeDocument/2006/relationships/hyperlink" Target="pw:\\SRVPW3.pls.planservi.com.br:Projetos\Documents\C0849%20-%20DER\30_Producao\12-F6%20&#8211;%20SP%20147%20-%20km%20152,00-210,50\04_Dren\04.00_R031\2024_10_23_R-031_C0849_Segmento%20F6%20-%20SP%20147_A%20-%20EST%20HIDROL.doc" TargetMode="External"/><Relationship Id="rId1358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65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72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64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120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218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25" Type="http://schemas.openxmlformats.org/officeDocument/2006/relationships/hyperlink" Target="pw:\\SRVPW3.pls.planservi.com.br:Projetos\Documents\C0849%20-%20DER\40_Emissao\03_GRD\0-GRDs_Enviadas%20DER\27&#186;MEDI&#199;&#195;O-26-09-2024%20A%2025-10-24\MR.DER-0825_24-SP%20147-Entrega%20Final-C01\" TargetMode="External"/><Relationship Id="rId1632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937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280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40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78" Type="http://schemas.openxmlformats.org/officeDocument/2006/relationships/hyperlink" Target="pw:\\SRVPW3.pls.planservi.com.br:Projetos\Documents\C0849%20-%20DER\40_Emissao\03_GRD\0-GRDs_Enviadas%20DER\35&#186;MEDI&#199;&#195;O-26-05-2025%20A%2025-06-25\MR_DER-1052_25\" TargetMode="External"/><Relationship Id="rId585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792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2059" Type="http://schemas.openxmlformats.org/officeDocument/2006/relationships/hyperlink" Target="pw:\\SRVPW3.pls.planservi.com.br:Projetos\Documents\C0849%20-%20DER\40_Emissao\03_GRD\0-GRDs_Enviadas%20DER\41&#186;MEDI&#199;&#195;O-26-11-2025%20A%2025-12-25\MR_DER-1451_25\" TargetMode="External"/><Relationship Id="rId6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238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45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52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1075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282" Type="http://schemas.openxmlformats.org/officeDocument/2006/relationships/hyperlink" Target="pw:\\pw.planservi.com.br:PROJETOS\Documents\C0849%20-%20DER\40_Emissao\03_GRD\0-GRDs_Enviadas%20DER\13&#186;MEDI&#199;&#195;O-26-07-23%20A%2025-08-23\MR.DER-0440_23\" TargetMode="External"/><Relationship Id="rId2126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305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12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957" Type="http://schemas.openxmlformats.org/officeDocument/2006/relationships/hyperlink" Target="pw:\\SRVPW3.pls.planservi.com.br:Projetos\Documents\C0849%20-%20DER\30_Producao\12-F6%20&#8211;%20SP%20147%20-%20km%20152,00-210,50\04_Dren\04.00_R031\2024_07_03_R-031_C0849_Segmento%20F6%20-%20SP%20147_A2%20-%20EST%20HIDROL.doc" TargetMode="External"/><Relationship Id="rId1142" Type="http://schemas.openxmlformats.org/officeDocument/2006/relationships/hyperlink" Target="pw:\\pw.planservi.com.br:PROJETOS\Documents\C0849%20-%20DER\40_Emissao\03_GRD\0-GRDs_Enviadas%20DER\5&#186;MEDI&#199;&#195;O\MR.DER-0235_22\" TargetMode="External"/><Relationship Id="rId1587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94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86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817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02" Type="http://schemas.openxmlformats.org/officeDocument/2006/relationships/hyperlink" Target="pw:\\SRVPW3.pls.planservi.com.br:Projetos\Documents\C0849%20-%20DER\40_Emissao\03_GRD\0-GRDs_Enviadas%20DER\28&#186;MEDI&#199;&#195;O-26-10-2024%20A%2025-11-24\MR.DER-0859_24\" TargetMode="External"/><Relationship Id="rId1447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54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61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307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14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21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59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3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819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62" Type="http://schemas.openxmlformats.org/officeDocument/2006/relationships/hyperlink" Target="pw:\\SRVPW3.pls.planservi.com.br:Projetos\Documents\C0849%20-%20DER\40_Emissao\03_GRD\0-GRDs_Enviadas%20DER\37&#186;MEDI&#199;&#195;O-26-07-2025%20A%2025-08-25\MR_DER-1143_25\" TargetMode="External"/><Relationship Id="rId467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1097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2050" Type="http://schemas.openxmlformats.org/officeDocument/2006/relationships/hyperlink" Target="pw:\\SRVPW3.pls.planservi.com.br:Projetos\Documents\C0849%20-%20DER\40_Emissao\03_GRD\0-GRDs_Enviadas%20DER\41&#186;MEDI&#199;&#195;O-26-11-2025%20A%2025-12-25\MR_DER-1423_25\" TargetMode="External"/><Relationship Id="rId2148" Type="http://schemas.openxmlformats.org/officeDocument/2006/relationships/hyperlink" Target="pw:\\SRVPW3.pls.planservi.com.br:Projetos\Documents\C0849%20-%20DER\40_Emissao\03_GRD\0-GRDs_Enviadas%20DER\46&#186;MEDI&#199;&#195;O-26-04-2026%20A%2025-05-26\MR_DER-1751_26\" TargetMode="External"/><Relationship Id="rId674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81" Type="http://schemas.openxmlformats.org/officeDocument/2006/relationships/hyperlink" Target="pw:\\SRVPW3.pls.planservi.com.br:Projetos\Documents\C0849%20-%20DER\30_Producao\12-F6%20&#8211;%20SP%20147%20-%20km%20152,00-210,50\02_Geom\02.00_R031\2024%2010%2009-R031_F02-F03-F09-A2-A.xls" TargetMode="External"/><Relationship Id="rId979" Type="http://schemas.openxmlformats.org/officeDocument/2006/relationships/hyperlink" Target="pw:\\SRVPW3.pls.planservi.com.br:Projetos\Documents\C0849%20-%20DER\40_Emissao\03_GRD\0-GRDs_Enviadas%20DER\21&#186;MEDI&#199;&#195;O-26-03-2024%20A%2025-04-24\MR.DER-0596_24\" TargetMode="External"/><Relationship Id="rId327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34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41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839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164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71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469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2008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601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1024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31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676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883" Type="http://schemas.openxmlformats.org/officeDocument/2006/relationships/hyperlink" Target="pw:\\pw.planservi.com.br:PROJETOS\Documents\C0849%20-%20DER\30_Producao\12-F6%20&#8211;%20SP%20147%20-%20km%20152,00-210,50\05_Geot\05.00_R031\2022%2011%2025-R-031_Programa&#231;&#227;oSondagem%20e%20Ensaios.doc" TargetMode="External"/><Relationship Id="rId906" Type="http://schemas.openxmlformats.org/officeDocument/2006/relationships/hyperlink" Target="pw:\\SRVPW3.pls.planservi.com.br:Projetos\Documents\C0849%20-%20DER\30_Producao\12-F6%20&#8211;%20SP%20147%20-%20km%20152,00-210,50\02_Geom\02.00_R031\2024%2009%2002-R031_F07-F09-A2-A.xls" TargetMode="External"/><Relationship Id="rId1329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36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43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50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35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03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810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84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391" Type="http://schemas.openxmlformats.org/officeDocument/2006/relationships/hyperlink" Target="pw:\\SRVPW3.pls.planservi.com.br:Projetos\Documents\C0849%20-%20DER\40_Emissao\03_GRD\0-GRDs_Enviadas%20DER\34&#186;MEDI&#199;&#195;O-26-04-2025%20A%2025-05-25\MR_DER-0987_25\" TargetMode="External"/><Relationship Id="rId1908" Type="http://schemas.openxmlformats.org/officeDocument/2006/relationships/hyperlink" Target="pw:\\SRVPW3.pls.planservi.com.br:Projetos\Documents\C0849%20-%20DER\40_Emissao\03_GRD\0-GRDs_Enviadas%20DER\39&#176;MEDI&#199;&#195;O-26-09-2025%20A%2025-10-25\MR_DER-1317_25\" TargetMode="External"/><Relationship Id="rId2072" Type="http://schemas.openxmlformats.org/officeDocument/2006/relationships/hyperlink" Target="pw:\\SRVPW3.pls.planservi.com.br:Projetos\Documents\C0849%20-%20DER\40_Emissao\03_GRD\0-GRDs_Enviadas%20DER\42&#186;MEDI&#199;&#195;O-26-12-2025%20A%2025-01-26\MR_DER-1509_26\" TargetMode="External"/><Relationship Id="rId251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89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696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349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56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63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186" Type="http://schemas.openxmlformats.org/officeDocument/2006/relationships/hyperlink" Target="pw:\\pw.planservi.com.br:PROJETOS\Documents\C0849%20-%20DER\40_Emissao\03_GRD\0-GRDs_Enviadas%20DER\4&#186;MEDI&#199;&#195;O\MR.DER-0168_22\" TargetMode="External"/><Relationship Id="rId1393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11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209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416" Type="http://schemas.openxmlformats.org/officeDocument/2006/relationships/hyperlink" Target="pw:\\SRVPW3.pls.planservi.com.br:Projetos\Documents\C0849%20-%20DER\40_Emissao\03_GRD\0-GRDs_Enviadas%20DER\33&#186;MEDI&#199;&#195;O-26-03-2025%20A%2025-04-25\MR.DER-0958_25\" TargetMode="External"/><Relationship Id="rId970" Type="http://schemas.openxmlformats.org/officeDocument/2006/relationships/hyperlink" Target="pw:\\SRVPW3.pls.planservi.com.br:Projetos\Documents\C0849%20-%20DER\30_Producao\12-F6%20&#8211;%20SP%20147%20-%20km%20152,00-210,50\06_Pavi\06.00_R031\2024%2010%2014-R-031_Desenhos-LOTE_20.doc" TargetMode="External"/><Relationship Id="rId1046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53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698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623" Type="http://schemas.openxmlformats.org/officeDocument/2006/relationships/hyperlink" Target="pw:\\SRVPW3.pls.planservi.com.br:Projetos\Documents\C0849%20-%20DER\40_Emissao\03_GRD\0-GRDs_Enviadas%20DER\30&#186;MEDI&#199;&#195;O-26-12-2024%20A%2025-01-25\MR.DER-0894_25\" TargetMode="External"/><Relationship Id="rId830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928" Type="http://schemas.openxmlformats.org/officeDocument/2006/relationships/hyperlink" Target="pw:\\SRVPW3.pls.planservi.com.br:Projetos\Documents\C0849%20-%20DER\30_Producao\12-F6%20&#8211;%20SP%20147%20-%20km%20152,00-210,50\03_Terrap\03.00_R031\2024%2011%2018-R031_Q02-Q03-Emiss&#227;o%20incial.xls" TargetMode="External"/><Relationship Id="rId1460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558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65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57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113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20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418" Type="http://schemas.openxmlformats.org/officeDocument/2006/relationships/hyperlink" Target="pw:\\SRVPW3.pls.planservi.com.br:Projetos\Documents\C0849%20-%20DER\40_Emissao\03_GRD\0-GRDs_Enviadas%20DER\27&#186;MEDI&#199;&#195;O-26-09-2024%20A%2025-10-24\MR.DER-0825_24-SP%20147-Entrega%20Final-C01\" TargetMode="External"/><Relationship Id="rId1972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1625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32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2094" Type="http://schemas.openxmlformats.org/officeDocument/2006/relationships/hyperlink" Target="pw:\\SRVPW3.pls.planservi.com.br:Projetos\Documents\C0849%20-%20DER\40_Emissao\03_GRD\0-GRDs_Enviadas%20DER\42&#186;MEDI&#199;&#195;O-26-12-2025%20A%2025-01-26\MR_DER-1523_26\" TargetMode="External"/><Relationship Id="rId273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80" Type="http://schemas.openxmlformats.org/officeDocument/2006/relationships/hyperlink" Target="pw:\\SRVPW3.pls.planservi.com.br:Projetos\Documents\C0849%20-%20DER\40_Emissao\03_GRD\0-GRDs_Enviadas%20DER\32&#186;MEDI&#199;&#195;O-26-02-2025%20A%2025-03-25\MR.DER-0938_25\" TargetMode="External"/><Relationship Id="rId133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40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78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785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92" Type="http://schemas.openxmlformats.org/officeDocument/2006/relationships/hyperlink" Target="pw:\\SRVPW3.pls.planservi.com.br:Projetos\Documents\C0849%20-%20DER\40_Emissao\03_GRD\0-GRDs_Enviadas%20DER\24&#186;MEDI&#199;&#195;O-26-06-2024%20A%2025-07-24\MR.DER-0718_24\" TargetMode="External"/><Relationship Id="rId2021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200" Type="http://schemas.openxmlformats.org/officeDocument/2006/relationships/hyperlink" Target="pw:\\SRVPW3.pls.planservi.com.br:Projetos\Documents\C0849%20-%20DER\40_Emissao\03_GRD\0-GRDs_Enviadas%20DER\37&#186;MEDI&#199;&#195;O-26-07-2025%20A%2025-08-25\MR_DER-1120_25\" TargetMode="External"/><Relationship Id="rId438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45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52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068" Type="http://schemas.openxmlformats.org/officeDocument/2006/relationships/hyperlink" Target="pw:\\SRVPW3.pls.planservi.com.br:Projetos\Documents\C0849%20-%20DER\40_Emissao\03_GRD\0-GRDs_Enviadas%20DER\28&#186;MEDI&#199;&#195;O-26-10-2024%20A%2025-11-24\MR.DER-0848_24\" TargetMode="External"/><Relationship Id="rId1275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82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2119" Type="http://schemas.openxmlformats.org/officeDocument/2006/relationships/hyperlink" Target="pw:\\SRVPW3.pls.planservi.com.br:Projetos\Documents\C0849%20-%20DER\40_Emissao\03_GRD\0-GRDs_Enviadas%20DER\43&#186;MEDI&#199;&#195;O-26-01-2026%20A%2025-02-26\MR_DER-1580_26\" TargetMode="External"/><Relationship Id="rId505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712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135" Type="http://schemas.openxmlformats.org/officeDocument/2006/relationships/hyperlink" Target="pw:\\pw.planservi.com.br:PROJETOS\Documents\C0849%20-%20DER\30_Producao\12-F6%20&#8211;%20SP%20147%20-%20km%20152,00-210,50\05_Geot\05.00_R031\2022%2012%2021-R-031_Revis&#227;oA_G13.doc" TargetMode="External"/><Relationship Id="rId1342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787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994" Type="http://schemas.openxmlformats.org/officeDocument/2006/relationships/hyperlink" Target="pw:\\SRVPW3.pls.planservi.com.br:Projetos\Documents\C0849%20-%20DER\40_Emissao\03_GRD\0-GRDs_Enviadas%20DER\41&#186;MEDI&#199;&#195;O-26-11-2025%20A%2025-12-25\MR_DER-1416_25\" TargetMode="External"/><Relationship Id="rId79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202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647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54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507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14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295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921" Type="http://schemas.openxmlformats.org/officeDocument/2006/relationships/hyperlink" Target="pw:\\SRVPW3.pls.planservi.com.br:Projetos\Documents\C0849%20-%20DER\40_Emissao\03_GRD\0-GRDs_Enviadas%20DER\40&#186;MEDI&#199;&#195;O-26-10-2025%20A%2025-11-25\MR_DER-1343_25\" TargetMode="External"/><Relationship Id="rId155" Type="http://schemas.openxmlformats.org/officeDocument/2006/relationships/hyperlink" Target="pw:\\pw.planservi.com.br:PROJETOS\Documents\C0849%20-%20DER\30_Producao\12-F6%20&#8211;%20SP%20147%20-%20km%20152,00-210,50\05_Geot\05.00_R031\2022%2011%2025-R-031_Programa&#231;&#227;oSondagem%20e%20Ensaios.doc" TargetMode="External"/><Relationship Id="rId362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1297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2043" Type="http://schemas.openxmlformats.org/officeDocument/2006/relationships/hyperlink" Target="pw:\\SRVPW3.pls.planservi.com.br:Projetos\Documents\C0849%20-%20DER\40_Emissao\03_GRD\0-GRDs_Enviadas%20DER\41&#186;MEDI&#199;&#195;O-26-11-2025%20A%2025-12-25\MR_DER-1422_25\" TargetMode="External"/><Relationship Id="rId222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667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74" Type="http://schemas.openxmlformats.org/officeDocument/2006/relationships/hyperlink" Target="pw:\\SRVPW3.pls.planservi.com.br:Projetos\Documents\C0849%20-%20DER\30_Producao\12-F6%20&#8211;%20SP%20147%20-%20km%20152,00-210,50\02_Geom\02.00_R031\2024%2010%2009-R031_F02-F03-F09-A2-A.xls" TargetMode="External"/><Relationship Id="rId2110" Type="http://schemas.openxmlformats.org/officeDocument/2006/relationships/hyperlink" Target="pw:\\SRVPW3.pls.planservi.com.br:Projetos\Documents\C0849%20-%20DER\40_Emissao\03_GRD\0-GRDs_Enviadas%20DER\43&#186;MEDI&#199;&#195;O-26-01-2026%20A%2025-02-26\MR_DER-1581_26\" TargetMode="External"/><Relationship Id="rId527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34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41" Type="http://schemas.openxmlformats.org/officeDocument/2006/relationships/hyperlink" Target="pw:\\SRVPW3.pls.planservi.com.br:Projetos\Documents\C0849%20-%20DER\30_Producao\12-F6%20&#8211;%20SP%20147%20-%20km%20152,00-210,50\04_Dren\04.00_R031\2024_10_10_R-031_C0849_Segmento%20F6%20-%20SP%20147_A3_A%20-%20EST%20HIDROL.doc" TargetMode="External"/><Relationship Id="rId1157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64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71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70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801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17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24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31" Type="http://schemas.openxmlformats.org/officeDocument/2006/relationships/hyperlink" Target="pw:\\pw.planservi.com.br:PROJETOS\Documents\C0849%20-%20DER\40_Emissao\03_GRD\0-GRDs_Enviadas%20DER\7&#186;MEDI&#199;&#195;O\MR.DER-0337_23\" TargetMode="External"/><Relationship Id="rId1669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876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1529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36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43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28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803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77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384" Type="http://schemas.openxmlformats.org/officeDocument/2006/relationships/hyperlink" Target="pw:\\SRVPW3.pls.planservi.com.br:Projetos\Documents\C0849%20-%20DER\40_Emissao\03_GRD\0-GRDs_Enviadas%20DER\35&#186;MEDI&#199;&#195;O-26-05-2025%20A%2025-06-25\MR_DER-1052_25\" TargetMode="External"/><Relationship Id="rId591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065" Type="http://schemas.openxmlformats.org/officeDocument/2006/relationships/hyperlink" Target="pw:\\SRVPW3.pls.planservi.com.br:Projetos\Documents\C0849%20-%20DER\40_Emissao\03_GRD\0-GRDs_Enviadas%20DER\42&#186;MEDI&#199;&#195;O-26-12-2025%20A%2025-01-26\MR_DER-1491_25\" TargetMode="External"/><Relationship Id="rId244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689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896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1081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451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549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56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179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86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93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2132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04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11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409" Type="http://schemas.openxmlformats.org/officeDocument/2006/relationships/hyperlink" Target="pw:\\SRVPW3.pls.planservi.com.br:Projetos\Documents\C0849%20-%20DER\40_Emissao\03_GRD\0-GRDs_Enviadas%20DER\33&#186;MEDI&#199;&#195;O-26-03-2025%20A%2025-04-25\MR.DER-0968_25\" TargetMode="External"/><Relationship Id="rId963" Type="http://schemas.openxmlformats.org/officeDocument/2006/relationships/hyperlink" Target="pw:\\SRVPW3.pls.planservi.com.br:Projetos\Documents\C0849%20-%20DER\30_Producao\12-F6%20&#8211;%20SP%20147%20-%20km%20152,00-210,50\04_Dren\04.00_R031\2024_04_03_R-031_C0849_Segmento%20F6%20-%20SP%20147_A1%20-%20EST%20HIDROL.doc" TargetMode="External"/><Relationship Id="rId1039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46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898" Type="http://schemas.openxmlformats.org/officeDocument/2006/relationships/hyperlink" Target="pw:\\SRVPW3.pls.planservi.com.br:Projetos\Documents\C0849%20-%20DER\40_Emissao\03_GRD\0-GRDs_Enviadas%20DER\39&#176;MEDI&#199;&#195;O-26-09-2025%20A%2025-10-25\MR_DER-1262_25\" TargetMode="External"/><Relationship Id="rId92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616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23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453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60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758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106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13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20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965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1618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25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9" Type="http://schemas.openxmlformats.org/officeDocument/2006/relationships/hyperlink" Target="pw:\\SRVPW3.pls.planservi.com.br:Projetos\Documents\C0849%20-%20DER\40_Emissao\03_GRD\0-GRDs_Enviadas%20DER\37&#186;MEDI&#199;&#195;O-26-07-2025%20A%2025-08-25\MR_DER-1120_25\" TargetMode="External"/><Relationship Id="rId2087" Type="http://schemas.openxmlformats.org/officeDocument/2006/relationships/hyperlink" Target="pw:\\SRVPW3.pls.planservi.com.br:Projetos\Documents\C0849%20-%20DER\40_Emissao\03_GRD\0-GRDs_Enviadas%20DER\42&#186;MEDI&#199;&#195;O-26-12-2025%20A%2025-01-26\MR_DER-1523_26\" TargetMode="External"/><Relationship Id="rId266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73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80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126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33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40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78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85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170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2014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638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845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030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68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75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82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400" Type="http://schemas.openxmlformats.org/officeDocument/2006/relationships/hyperlink" Target="pw:\\SRVPW3.pls.planservi.com.br:Projetos\Documents\C0849%20-%20DER\40_Emissao\03_GRD\0-GRDs_Enviadas%20DER\33&#186;MEDI&#199;&#195;O-26-03-2025%20A%2025-04-25\MR.DER-0969_25\" TargetMode="External"/><Relationship Id="rId705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128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35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42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987" Type="http://schemas.openxmlformats.org/officeDocument/2006/relationships/hyperlink" Target="pw:\\SRVPW3.pls.planservi.com.br:Projetos\Documents\C0849%20-%20DER\40_Emissao\03_GRD\0-GRDs_Enviadas%20DER\41&#186;MEDI&#199;&#195;O-26-11-2025%20A%2025-12-25\MR_DER-1407_25\" TargetMode="External"/><Relationship Id="rId912" Type="http://schemas.openxmlformats.org/officeDocument/2006/relationships/hyperlink" Target="pw:\\SRVPW3.pls.planservi.com.br:Projetos\Documents\C0849%20-%20DER\30_Producao\12-F6%20&#8211;%20SP%20147%20-%20km%20152,00-210,50\02_Geom\02.00_R031\2024%2007%2019-R031_F05-Emiss&#227;o%20incial.xls" TargetMode="External"/><Relationship Id="rId1847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41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402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1707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0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288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914" Type="http://schemas.openxmlformats.org/officeDocument/2006/relationships/hyperlink" Target="pw:\\SRVPW3.pls.planservi.com.br:Projetos\Documents\C0849%20-%20DER\40_Emissao\03_GRD\0-GRDs_Enviadas%20DER\40&#186;MEDI&#199;&#195;O-26-10-2025%20A%2025-11-25\MR_DER-1338_25\" TargetMode="External"/><Relationship Id="rId495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148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55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62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1192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2036" Type="http://schemas.openxmlformats.org/officeDocument/2006/relationships/hyperlink" Target="pw:\\SRVPW3.pls.planservi.com.br:Projetos\Documents\C0849%20-%20DER\40_Emissao\03_GRD\0-GRDs_Enviadas%20DER\41&#186;MEDI&#199;&#195;O-26-11-2025%20A%2025-12-25\MR_DER-1422_25\" TargetMode="External"/><Relationship Id="rId215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422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867" Type="http://schemas.openxmlformats.org/officeDocument/2006/relationships/hyperlink" Target="pw:\\SRVPW3.pls.planservi.com.br:Projetos\Documents\C0849%20-%20DER\30_Producao\12-F6%20&#8211;%20SP%20147%20-%20km%20152,00-210,50\02_Geom\02.00_R031\2024%2011%2025-R031_F07-MC%20aprovado.xls" TargetMode="External"/><Relationship Id="rId1052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497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2103" Type="http://schemas.openxmlformats.org/officeDocument/2006/relationships/hyperlink" Target="pw:\\SRVPW3.pls.planservi.com.br:Projetos\Documents\C0849%20-%20DER\40_Emissao\03_GRD\0-GRDs_Enviadas%20DER\42&#186;MEDI&#199;&#195;O-26-12-2025%20A%2025-01-26\MR_DER-1551_26\" TargetMode="External"/><Relationship Id="rId727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34" Type="http://schemas.openxmlformats.org/officeDocument/2006/relationships/hyperlink" Target="pw:\\SRVPW3.pls.planservi.com.br:Projetos\Documents\C0849%20-%20DER\30_Producao\12-F6%20&#8211;%20SP%20147%20-%20km%20152,00-210,50\04_Dren\04.00_R031\2024_10_23_R-031_C0849_Segmento%20F6%20-%20SP%20147_A%20-%20EST%20HIDROL.doc" TargetMode="External"/><Relationship Id="rId1357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64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71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63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217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24" Type="http://schemas.openxmlformats.org/officeDocument/2006/relationships/hyperlink" Target="pw:\\SRVPW3.pls.planservi.com.br:Projetos\Documents\C0849%20-%20DER\40_Emissao\03_GRD\0-GRDs_Enviadas%20DER\27&#186;MEDI&#199;&#195;O-26-09-2024%20A%2025-10-24\MR.DER-0825_24-SP%20147-Entrega%20Final-C01\" TargetMode="External"/><Relationship Id="rId1631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69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729" Type="http://schemas.openxmlformats.org/officeDocument/2006/relationships/hyperlink" Target="pw:\\SRVPW3.pls.planservi.com.br:Projetos\Documents\C0849%20-%20DER\40_Emissao\03_GRD\0-GRDs_Enviadas%20DER\25&#186;MEDI&#199;&#195;O-26-07-2024%20A%2025-08-24\MR.DER-0739_24\" TargetMode="External"/><Relationship Id="rId1936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377" Type="http://schemas.openxmlformats.org/officeDocument/2006/relationships/hyperlink" Target="pw:\\SRVPW3.pls.planservi.com.br:Projetos\Documents\C0849%20-%20DER\40_Emissao\03_GRD\0-GRDs_Enviadas%20DER\35&#186;MEDI&#199;&#195;O-26-05-2025%20A%2025-06-25\MR_DER-1055_25\" TargetMode="External"/><Relationship Id="rId584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058" Type="http://schemas.openxmlformats.org/officeDocument/2006/relationships/hyperlink" Target="pw:\\SRVPW3.pls.planservi.com.br:Projetos\Documents\C0849%20-%20DER\40_Emissao\03_GRD\0-GRDs_Enviadas%20DER\41&#186;MEDI&#199;&#195;O-26-11-2025%20A%2025-12-25\MR_DER-1451_25\" TargetMode="External"/><Relationship Id="rId5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237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791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889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1074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444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51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749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281" Type="http://schemas.openxmlformats.org/officeDocument/2006/relationships/hyperlink" Target="pw:\\pw.planservi.com.br:PROJETOS\Documents\C0849%20-%20DER\40_Emissao\03_GRD\0-GRDs_Enviadas%20DER\14&#186;MEDI&#199;&#195;O-26-08-2023%20A%2025-09-2023\MR.DER-0444_23_\" TargetMode="External"/><Relationship Id="rId1379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86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2125" Type="http://schemas.openxmlformats.org/officeDocument/2006/relationships/hyperlink" Target="pw:\\SRVPW3.pls.planservi.com.br:Projetos\Documents\C0849%20-%20DER\40_Emissao\03_GRD\0-GRDs_Enviadas%20DER\45&#186;MEDI&#199;&#195;O-26-03-2026%20A%2025-04-26\MR_DER-1677_26\" TargetMode="External"/><Relationship Id="rId304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11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609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956" Type="http://schemas.openxmlformats.org/officeDocument/2006/relationships/hyperlink" Target="pw:\\SRVPW3.pls.planservi.com.br:Projetos\Documents\C0849%20-%20DER\30_Producao\12-F6%20&#8211;%20SP%20147%20-%20km%20152,00-210,50\04_Dren\04.00_R031\2024_07_03_R-031_C0849_Segmento%20F6%20-%20SP%20147_A2%20-%20EST%20HIDROL.doc" TargetMode="External"/><Relationship Id="rId1141" Type="http://schemas.openxmlformats.org/officeDocument/2006/relationships/hyperlink" Target="pw:\\pw.planservi.com.br:PROJETOS\Documents\C0849%20-%20DER\40_Emissao\03_GRD\0-GRDs_Enviadas%20DER\5&#186;MEDI&#199;&#195;O\MR.DER-0235_22\" TargetMode="External"/><Relationship Id="rId1239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793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85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816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01" Type="http://schemas.openxmlformats.org/officeDocument/2006/relationships/hyperlink" Target="pw:\\SRVPW3.pls.planservi.com.br:Projetos\Documents\C0849%20-%20DER\40_Emissao\03_GRD\0-GRDs_Enviadas%20DER\28&#186;MEDI&#199;&#195;O-26-10-2024%20A%2025-11-24\MR.DER-0859_24\" TargetMode="External"/><Relationship Id="rId1446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53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60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306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13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20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58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2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818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61" Type="http://schemas.openxmlformats.org/officeDocument/2006/relationships/hyperlink" Target="pw:\\SRVPW3.pls.planservi.com.br:Projetos\Documents\C0849%20-%20DER\40_Emissao\03_GRD\0-GRDs_Enviadas%20DER\37&#186;MEDI&#199;&#195;O-26-07-2025%20A%2025-08-25\MR_DER-1143_25\" TargetMode="External"/><Relationship Id="rId399" Type="http://schemas.openxmlformats.org/officeDocument/2006/relationships/hyperlink" Target="pw:\\SRVPW3.pls.planservi.com.br:Projetos\Documents\C0849%20-%20DER\40_Emissao\03_GRD\0-GRDs_Enviadas%20DER\33&#186;MEDI&#199;&#195;O-26-03-2025%20A%2025-04-25\MR.DER-0975_25\" TargetMode="External"/><Relationship Id="rId259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66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73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80" Type="http://schemas.openxmlformats.org/officeDocument/2006/relationships/hyperlink" Target="pw:\\SRVPW3.pls.planservi.com.br:Projetos\Documents\C0849%20-%20DER\30_Producao\12-F6%20&#8211;%20SP%20147%20-%20km%20152,00-210,50\02_Geom\02.00_R031\2024%2010%2009-R031_F02-F03-F09-A2-A.xls" TargetMode="External"/><Relationship Id="rId1096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2147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19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26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33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978" Type="http://schemas.openxmlformats.org/officeDocument/2006/relationships/hyperlink" Target="pw:\\SRVPW3.pls.planservi.com.br:Projetos\Documents\C0849%20-%20DER\40_Emissao\03_GRD\0-GRDs_Enviadas%20DER\21&#186;MEDI&#199;&#195;O-26-03-2024%20A%2025-04-24\MR.DER-0596_24\" TargetMode="External"/><Relationship Id="rId1163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70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2007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740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838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23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468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75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882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600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1230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328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35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905" Type="http://schemas.openxmlformats.org/officeDocument/2006/relationships/hyperlink" Target="pw:\\SRVPW3.pls.planservi.com.br:Projetos\Documents\C0849%20-%20DER\30_Producao\12-F6%20&#8211;%20SP%20147%20-%20km%20152,00-210,50\02_Geom\02.00_R031\2024%2009%2002-R031_F07-F09-A2-A.xls" TargetMode="External"/><Relationship Id="rId1742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34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02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83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390" Type="http://schemas.openxmlformats.org/officeDocument/2006/relationships/hyperlink" Target="pw:\\SRVPW3.pls.planservi.com.br:Projetos\Documents\C0849%20-%20DER\40_Emissao\03_GRD\0-GRDs_Enviadas%20DER\34&#186;MEDI&#199;&#195;O-26-04-2025%20A%2025-05-25\MR_DER-0987_25\" TargetMode="External"/><Relationship Id="rId1907" Type="http://schemas.openxmlformats.org/officeDocument/2006/relationships/hyperlink" Target="pw:\\SRVPW3.pls.planservi.com.br:Projetos\Documents\C0849%20-%20DER\40_Emissao\03_GRD\0-GRDs_Enviadas%20DER\39&#176;MEDI&#199;&#195;O-26-09-2025%20A%2025-10-25\MR_DER-1317_25\" TargetMode="External"/><Relationship Id="rId2071" Type="http://schemas.openxmlformats.org/officeDocument/2006/relationships/hyperlink" Target="pw:\\SRVPW3.pls.planservi.com.br:Projetos\Documents\C0849%20-%20DER\40_Emissao\03_GRD\0-GRDs_Enviadas%20DER\42&#186;MEDI&#199;&#195;O-26-12-2025%20A%2025-01-26\MR_DER-1504_26\" TargetMode="External"/><Relationship Id="rId250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88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695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10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48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55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62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185" Type="http://schemas.openxmlformats.org/officeDocument/2006/relationships/hyperlink" Target="pw:\\pw.planservi.com.br:PROJETOS\Documents\C0849%20-%20DER\30_Producao\12-F6%20&#8211;%20SP%20147%20-%20km%20152,00-210,50\05_Geot\05.00_R031\2022%2011%2025-R-031_Programa&#231;&#227;oSondagem%20e%20Ensaios.doc" TargetMode="External"/><Relationship Id="rId1392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2029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208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415" Type="http://schemas.openxmlformats.org/officeDocument/2006/relationships/hyperlink" Target="pw:\\SRVPW3.pls.planservi.com.br:Projetos\Documents\C0849%20-%20DER\40_Emissao\03_GRD\0-GRDs_Enviadas%20DER\33&#186;MEDI&#199;&#195;O-26-03-2025%20A%2025-04-25\MR.DER-0958_25\" TargetMode="External"/><Relationship Id="rId622" Type="http://schemas.openxmlformats.org/officeDocument/2006/relationships/hyperlink" Target="pw:\\SRVPW3.pls.planservi.com.br:Projetos\Documents\C0849%20-%20DER\40_Emissao\03_GRD\0-GRDs_Enviadas%20DER\30&#186;MEDI&#199;&#195;O-26-12-2024%20A%2025-01-25\MR.DER-0894_25\" TargetMode="External"/><Relationship Id="rId1045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52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697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927" Type="http://schemas.openxmlformats.org/officeDocument/2006/relationships/hyperlink" Target="pw:\\SRVPW3.pls.planservi.com.br:Projetos\Documents\C0849%20-%20DER\30_Producao\12-F6%20&#8211;%20SP%20147%20-%20km%20152,00-210,50\03_Terrap\03.00_R031\2024%2011%2018-R031_Q02-Q03-Emiss&#227;o%20incial.xls" TargetMode="External"/><Relationship Id="rId1112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557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64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71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56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417" Type="http://schemas.openxmlformats.org/officeDocument/2006/relationships/hyperlink" Target="pw:\\SRVPW3.pls.planservi.com.br:Projetos\Documents\C0849%20-%20DER\40_Emissao\03_GRD\0-GRDs_Enviadas%20DER\27&#186;MEDI&#199;&#195;O-26-09-2024%20A%2025-10-24\MR.DER-0825_24-SP%20147-Entrega%20Final-C01\" TargetMode="External"/><Relationship Id="rId1624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31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29" Type="http://schemas.openxmlformats.org/officeDocument/2006/relationships/hyperlink" Target="pw:\\SRVPW3.pls.planservi.com.br:Projetos\Documents\C0849%20-%20DER\40_Emissao\03_GRD\0-GRDs_Enviadas%20DER\40&#186;MEDI&#199;&#195;O-26-10-2025%20A%2025-11-25\MR_DER-1357_25\" TargetMode="External"/><Relationship Id="rId2093" Type="http://schemas.openxmlformats.org/officeDocument/2006/relationships/hyperlink" Target="pw:\\SRVPW3.pls.planservi.com.br:Projetos\Documents\C0849%20-%20DER\40_Emissao\03_GRD\0-GRDs_Enviadas%20DER\42&#186;MEDI&#199;&#195;O-26-12-2025%20A%2025-01-26\MR_DER-1523_26\" TargetMode="External"/><Relationship Id="rId272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577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132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784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91" Type="http://schemas.openxmlformats.org/officeDocument/2006/relationships/hyperlink" Target="pw:\\SRVPW3.pls.planservi.com.br:Projetos\Documents\C0849%20-%20DER\40_Emissao\03_GRD\0-GRDs_Enviadas%20DER\24&#186;MEDI&#199;&#195;O-26-06-2024%20A%2025-07-24\MR.DER-0718_24\" TargetMode="External"/><Relationship Id="rId1067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2020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437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44" Type="http://schemas.openxmlformats.org/officeDocument/2006/relationships/hyperlink" Target="pw:\\SRVPW3.pls.planservi.com.br:Projetos\Documents\C0849%20-%20DER\40_Emissao\03_GRD\0-GRDs_Enviadas%20DER\26&#186;MEDI&#199;&#195;O-26-08-2024%20A%2025-09-24\MR.DER-0764_24\" TargetMode="External"/><Relationship Id="rId851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274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81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579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2118" Type="http://schemas.openxmlformats.org/officeDocument/2006/relationships/hyperlink" Target="pw:\\SRVPW3.pls.planservi.com.br:Projetos\Documents\C0849%20-%20DER\40_Emissao\03_GRD\0-GRDs_Enviadas%20DER\43&#186;MEDI&#199;&#195;O-26-01-2026%20A%2025-02-26\MR_DER-1580_26\" TargetMode="External"/><Relationship Id="rId504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711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49" Type="http://schemas.openxmlformats.org/officeDocument/2006/relationships/hyperlink" Target="pw:\\SRVPW3.pls.planservi.com.br:Projetos\Documents\C0849%20-%20DER\30_Producao\12-F6%20&#8211;%20SP%20147%20-%20km%20152,00-210,50\04_Dren\04.00_R031\2024_07_03_R-031_C0849_Segmento%20F6%20-%20SP%20147_A2%20-%20EST%20HIDROL.doc" TargetMode="External"/><Relationship Id="rId1134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341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786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993" Type="http://schemas.openxmlformats.org/officeDocument/2006/relationships/hyperlink" Target="pw:\\SRVPW3.pls.planservi.com.br:Projetos\Documents\C0849%20-%20DER\40_Emissao\03_GRD\0-GRDs_Enviadas%20DER\41&#186;MEDI&#199;&#195;O-26-11-2025%20A%2025-12-25\MR_DER-1416_25\" TargetMode="External"/><Relationship Id="rId78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809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201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39" Type="http://schemas.openxmlformats.org/officeDocument/2006/relationships/hyperlink" Target="pw:\\pw.planservi.com.br:PROJETOS\Documents\C0849%20-%20DER\30_Producao\12-F6%20&#8211;%20SP%20147%20-%20km%20152,00-210,50\06_Pavi\06.00_R031\2022%2009%2023-R-031_Emiss&#227;o%20Inicial-Relat&#243;rio.doc" TargetMode="External"/><Relationship Id="rId1646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53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506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13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20" Type="http://schemas.openxmlformats.org/officeDocument/2006/relationships/hyperlink" Target="pw:\\SRVPW3.pls.planservi.com.br:Projetos\Documents\C0849%20-%20DER\40_Emissao\03_GRD\0-GRDs_Enviadas%20DER\40&#186;MEDI&#199;&#195;O-26-10-2025%20A%2025-11-25\MR_DER-1343_25\" TargetMode="External"/><Relationship Id="rId294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54" Type="http://schemas.openxmlformats.org/officeDocument/2006/relationships/hyperlink" Target="pw:\\pw.planservi.com.br:PROJETOS\Documents\C0849%20-%20DER\30_Producao\12-F6%20&#8211;%20SP%20147%20-%20km%20152,00-210,50\05_Geot\05.00_R031\2022%2012%2021-R-031_Revis&#227;oA2_G14.doc" TargetMode="External"/><Relationship Id="rId361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99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042" Type="http://schemas.openxmlformats.org/officeDocument/2006/relationships/hyperlink" Target="pw:\\SRVPW3.pls.planservi.com.br:Projetos\Documents\C0849%20-%20DER\40_Emissao\03_GRD\0-GRDs_Enviadas%20DER\41&#186;MEDI&#199;&#195;O-26-11-2025%20A%2025-12-25\MR_DER-1422_25\" TargetMode="External"/><Relationship Id="rId459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66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73" Type="http://schemas.openxmlformats.org/officeDocument/2006/relationships/hyperlink" Target="pw:\\SRVPW3.pls.planservi.com.br:Projetos\Documents\C0849%20-%20DER\30_Producao\12-F6%20&#8211;%20SP%20147%20-%20km%20152,00-210,50\02_Geom\02.00_R031\2024%2010%2009-R031_F02-F03-F09-A2-A.xls" TargetMode="External"/><Relationship Id="rId1089" Type="http://schemas.openxmlformats.org/officeDocument/2006/relationships/hyperlink" Target="pw:\\SRVPW3.pls.planservi.com.br:Projetos\Documents\C0849%20-%20DER\40_Emissao\03_GRD\0-GRDs_Enviadas%20DER\21&#186;MEDI&#199;&#195;O-26-03-2024%20A%2025-04-24\MR.DER-0638_24\" TargetMode="External"/><Relationship Id="rId1296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221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319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26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1156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63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733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40" Type="http://schemas.openxmlformats.org/officeDocument/2006/relationships/hyperlink" Target="pw:\\SRVPW3.pls.planservi.com.br:Projetos\Documents\C0849%20-%20DER\30_Producao\12-F6%20&#8211;%20SP%20147%20-%20km%20152,00-210,50\04_Dren\04.00_R031\2024_10_23_R-031_C0849_Segmento%20F6%20-%20SP%20147_A%20-%20EST%20HIDROL.doc" TargetMode="External"/><Relationship Id="rId1016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570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668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875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800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223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30" Type="http://schemas.openxmlformats.org/officeDocument/2006/relationships/hyperlink" Target="pw:\\pw.planservi.com.br:PROJETOS\Documents\C0849%20-%20DER\30_Producao\12-F6%20&#8211;%20SP%20147%20-%20km%20152,00-210,50\06_Pavi\06.00_R031\2023%2002%2017-R-031_Revis&#227;oB1-P09-502.doc" TargetMode="External"/><Relationship Id="rId1528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35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42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27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802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76" Type="http://schemas.openxmlformats.org/officeDocument/2006/relationships/hyperlink" Target="pw:\\SRVPW3.pls.planservi.com.br:Projetos\Documents\C0849%20-%20DER\40_Emissao\03_GRD\0-GRDs_Enviadas%20DER\37&#186;MEDI&#199;&#195;O-26-07-2025%20A%2025-08-25\MR_DER-1128_25\" TargetMode="External"/><Relationship Id="rId383" Type="http://schemas.openxmlformats.org/officeDocument/2006/relationships/hyperlink" Target="pw:\\SRVPW3.pls.planservi.com.br:Projetos\Documents\C0849%20-%20DER\40_Emissao\03_GRD\0-GRDs_Enviadas%20DER\35&#186;MEDI&#199;&#195;O-26-05-2025%20A%2025-06-25\MR_DER-1052_25\" TargetMode="External"/><Relationship Id="rId590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064" Type="http://schemas.openxmlformats.org/officeDocument/2006/relationships/hyperlink" Target="pw:\\SRVPW3.pls.planservi.com.br:Projetos\Documents\C0849%20-%20DER\40_Emissao\03_GRD\0-GRDs_Enviadas%20DER\42&#186;MEDI&#199;&#195;O-26-12-2025%20A%2025-01-26\MR_DER-1491_25\" TargetMode="External"/><Relationship Id="rId243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50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88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895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1080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2131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03" Type="http://schemas.openxmlformats.org/officeDocument/2006/relationships/hyperlink" Target="pw:\\SRVPW3.pls.planservi.com.br:Projetos\Documents\C0849%20-%20DER\40_Emissao\03_GRD\0-GRDs_Enviadas%20DER\38&#176;MEDI&#199;&#195;O-26-08-2025%20A%2025-09-25\MR_DER-1186_25\" TargetMode="External"/><Relationship Id="rId310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48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55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62" Type="http://schemas.openxmlformats.org/officeDocument/2006/relationships/hyperlink" Target="pw:\\SRVPW3.pls.planservi.com.br:Projetos\Documents\C0849%20-%20DER\30_Producao\12-F6%20&#8211;%20SP%20147%20-%20km%20152,00-210,50\04_Dren\04.00_R031\2024_04_03_R-031_C0849_Segmento%20F6%20-%20SP%20147_A1%20-%20EST%20HIDROL.doc" TargetMode="External"/><Relationship Id="rId1178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85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92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91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408" Type="http://schemas.openxmlformats.org/officeDocument/2006/relationships/hyperlink" Target="pw:\\SRVPW3.pls.planservi.com.br:Projetos\Documents\C0849%20-%20DER\40_Emissao\03_GRD\0-GRDs_Enviadas%20DER\33&#186;MEDI&#199;&#195;O-26-03-2025%20A%2025-04-25\MR.DER-0969_25\" TargetMode="External"/><Relationship Id="rId615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22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38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45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52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897" Type="http://schemas.openxmlformats.org/officeDocument/2006/relationships/hyperlink" Target="pw:\\SRVPW3.pls.planservi.com.br:Projetos\Documents\C0849%20-%20DER\40_Emissao\03_GRD\0-GRDs_Enviadas%20DER\39&#176;MEDI&#199;&#195;O-26-09-2025%20A%2025-10-25\MR_DER-1262_25\" TargetMode="External"/><Relationship Id="rId1105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12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757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64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49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617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24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8" Type="http://schemas.openxmlformats.org/officeDocument/2006/relationships/hyperlink" Target="pw:\\SRVPW3.pls.planservi.com.br:Projetos\Documents\C0849%20-%20DER\40_Emissao\03_GRD\0-GRDs_Enviadas%20DER\37&#186;MEDI&#199;&#195;O-26-07-2025%20A%2025-08-25\MR_DER-1120_25\" TargetMode="External"/><Relationship Id="rId2086" Type="http://schemas.openxmlformats.org/officeDocument/2006/relationships/hyperlink" Target="pw:\\SRVPW3.pls.planservi.com.br:Projetos\Documents\C0849%20-%20DER\40_Emissao\03_GRD\0-GRDs_Enviadas%20DER\42&#186;MEDI&#199;&#195;O-26-12-2025%20A%2025-01-26\MR_DER-1523_26\" TargetMode="External"/><Relationship Id="rId265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72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125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32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777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84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2013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637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844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267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74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81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704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11" Type="http://schemas.openxmlformats.org/officeDocument/2006/relationships/hyperlink" Target="pw:\\SRVPW3.pls.planservi.com.br:Projetos\Documents\C0849%20-%20DER\30_Producao\12-F6%20&#8211;%20SP%20147%20-%20km%20152,00-210,50\02_Geom\02.00_R031\2024%2009%2002-R031_F02-F03-F09-Emiss&#227;o%20incial.xls" TargetMode="External"/><Relationship Id="rId1127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34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41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79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86" Type="http://schemas.openxmlformats.org/officeDocument/2006/relationships/hyperlink" Target="pw:\\SRVPW3.pls.planservi.com.br:Projetos\Documents\C0849%20-%20DER\40_Emissao\03_GRD\0-GRDs_Enviadas%20DER\40&#186;MEDI&#199;&#195;O-26-10-2025%20A%2025-11-25\MR_DER-1383_25\" TargetMode="External"/><Relationship Id="rId40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401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1639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46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706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13" Type="http://schemas.openxmlformats.org/officeDocument/2006/relationships/hyperlink" Target="pw:\\SRVPW3.pls.planservi.com.br:Projetos\Documents\C0849%20-%20DER\40_Emissao\03_GRD\0-GRDs_Enviadas%20DER\40&#186;MEDI&#199;&#195;O-26-10-2025%20A%2025-11-25\MR_DER-1338_25\" TargetMode="External"/><Relationship Id="rId287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494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147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54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799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191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2035" Type="http://schemas.openxmlformats.org/officeDocument/2006/relationships/hyperlink" Target="pw:\\SRVPW3.pls.planservi.com.br:Projetos\Documents\C0849%20-%20DER\40_Emissao\03_GRD\0-GRDs_Enviadas%20DER\41&#186;MEDI&#199;&#195;O-26-11-2025%20A%2025-12-25\MR_DER-1422_25\" TargetMode="External"/><Relationship Id="rId561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659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66" Type="http://schemas.openxmlformats.org/officeDocument/2006/relationships/hyperlink" Target="pw:\\SRVPW3.pls.planservi.com.br:Projetos\Documents\C0849%20-%20DER\30_Producao\12-F6%20&#8211;%20SP%20147%20-%20km%20152,00-210,50\02_Geom\02.00_R031\2024%2009%2010-R031_F07-F09-A-B1.xls" TargetMode="External"/><Relationship Id="rId1289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496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214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421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519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1051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149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56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2102" Type="http://schemas.openxmlformats.org/officeDocument/2006/relationships/hyperlink" Target="pw:\\SRVPW3.pls.planservi.com.br:Projetos\Documents\C0849%20-%20DER\40_Emissao\03_GRD\0-GRDs_Enviadas%20DER\42&#186;MEDI&#199;&#195;O-26-12-2025%20A%2025-01-26\MR_DER-1551_26\" TargetMode="External"/><Relationship Id="rId726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33" Type="http://schemas.openxmlformats.org/officeDocument/2006/relationships/hyperlink" Target="pw:\\SRVPW3.pls.planservi.com.br:Projetos\Documents\C0849%20-%20DER\30_Producao\12-F6%20&#8211;%20SP%20147%20-%20km%20152,00-210,50\03_Terrap\03.00_R031\2024%2011%2018-R031_Q04-Q05-Emiss&#227;o%20incial.xls" TargetMode="External"/><Relationship Id="rId1009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563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70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868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62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216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23" Type="http://schemas.openxmlformats.org/officeDocument/2006/relationships/hyperlink" Target="pw:\\SRVPW3.pls.planservi.com.br:Projetos\Documents\C0849%20-%20DER\40_Emissao\03_GRD\0-GRDs_Enviadas%20DER\27&#186;MEDI&#199;&#195;O-26-09-2024%20A%2025-10-24\MR.DER-0825_24-SP%20147-Entrega%20Final-C01\" TargetMode="External"/><Relationship Id="rId1630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728" Type="http://schemas.openxmlformats.org/officeDocument/2006/relationships/hyperlink" Target="pw:\\SRVPW3.pls.planservi.com.br:Projetos\Documents\C0849%20-%20DER\40_Emissao\03_GRD\0-GRDs_Enviadas%20DER\25&#186;MEDI&#199;&#195;O-26-07-2024%20A%2025-08-24\MR.DER-0739_24\" TargetMode="External"/><Relationship Id="rId1935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69" Type="http://schemas.openxmlformats.org/officeDocument/2006/relationships/hyperlink" Target="pw:\\SRVPW3.pls.planservi.com.br:Projetos\Documents\C0849%20-%20DER\40_Emissao\03_GRD\0-GRDs_Enviadas%20DER\37&#186;MEDI&#199;&#195;O-26-07-2025%20A%2025-08-25\MR_DER-1128_25\" TargetMode="External"/><Relationship Id="rId376" Type="http://schemas.openxmlformats.org/officeDocument/2006/relationships/hyperlink" Target="pw:\\SRVPW3.pls.planservi.com.br:Projetos\Documents\C0849%20-%20DER\40_Emissao\03_GRD\0-GRDs_Enviadas%20DER\35&#186;MEDI&#199;&#195;O-26-05-2025%20A%2025-06-25\MR_DER-1059_25\" TargetMode="External"/><Relationship Id="rId583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790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2057" Type="http://schemas.openxmlformats.org/officeDocument/2006/relationships/hyperlink" Target="pw:\\SRVPW3.pls.planservi.com.br:Projetos\Documents\C0849%20-%20DER\40_Emissao\03_GRD\0-GRDs_Enviadas%20DER\41&#186;MEDI&#199;&#195;O-26-11-2025%20A%2025-12-25\MR_DER-1451_25\" TargetMode="External"/><Relationship Id="rId4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236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43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50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88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1073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280" Type="http://schemas.openxmlformats.org/officeDocument/2006/relationships/hyperlink" Target="pw:\\pw.planservi.com.br:PROJETOS\Documents\C0849%20-%20DER\40_Emissao\03_GRD\0-GRDs_Enviadas%20DER\14&#186;MEDI&#199;&#195;O-26-08-2023%20A%2025-09-2023\MR.DER-0444_23_\" TargetMode="External"/><Relationship Id="rId2124" Type="http://schemas.openxmlformats.org/officeDocument/2006/relationships/hyperlink" Target="pw:\\SRVPW3.pls.planservi.com.br:Projetos\Documents\C0849%20-%20DER\40_Emissao\03_GRD\0-GRDs_Enviadas%20DER\43&#186;MEDI&#199;&#195;O-26-01-2026%20A%2025-02-26\MR_DER-1582_26\" TargetMode="External"/><Relationship Id="rId303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748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55" Type="http://schemas.openxmlformats.org/officeDocument/2006/relationships/hyperlink" Target="pw:\\SRVPW3.pls.planservi.com.br:Projetos\Documents\C0849%20-%20DER\30_Producao\12-F6%20&#8211;%20SP%20147%20-%20km%20152,00-210,50\04_Dren\04.00_R031\2024_07_03_R-031_C0849_Segmento%20F6%20-%20SP%20147_A2%20-%20EST%20HIDROL.doc" TargetMode="External"/><Relationship Id="rId1140" Type="http://schemas.openxmlformats.org/officeDocument/2006/relationships/hyperlink" Target="pw:\\pw.planservi.com.br:PROJETOS\Documents\C0849%20-%20DER\40_Emissao\03_GRD\0-GRDs_Enviadas%20DER\5&#186;MEDI&#199;&#195;O\MR.DER-0235_22\" TargetMode="External"/><Relationship Id="rId1378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85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92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84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510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608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15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238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45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52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000" Type="http://schemas.openxmlformats.org/officeDocument/2006/relationships/hyperlink" Target="pw:\\SRVPW3.pls.planservi.com.br:Projetos\Documents\C0849%20-%20DER\40_Emissao\03_GRD\0-GRDs_Enviadas%20DER\28&#186;MEDI&#199;&#195;O-26-10-2024%20A%2025-11-24\MR.DER-0859_24\" TargetMode="External"/><Relationship Id="rId1305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957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512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817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1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398" Type="http://schemas.openxmlformats.org/officeDocument/2006/relationships/hyperlink" Target="pw:\\SRVPW3.pls.planservi.com.br:Projetos\Documents\C0849%20-%20DER\40_Emissao\03_GRD\0-GRDs_Enviadas%20DER\33&#186;MEDI&#199;&#195;O-26-03-2025%20A%2025-04-25\MR.DER-0975_25\" TargetMode="External"/><Relationship Id="rId2079" Type="http://schemas.openxmlformats.org/officeDocument/2006/relationships/hyperlink" Target="pw:\\SRVPW3.pls.planservi.com.br:Projetos\Documents\C0849%20-%20DER\40_Emissao\03_GRD\0-GRDs_Enviadas%20DER\42&#186;MEDI&#199;&#195;O-26-12-2025%20A%2025-01-26\MR_DER-1510_26\" TargetMode="External"/><Relationship Id="rId160" Type="http://schemas.openxmlformats.org/officeDocument/2006/relationships/hyperlink" Target="pw:\\SRVPW3.pls.planservi.com.br:Projetos\Documents\C0849%20-%20DER\40_Emissao\03_GRD\0-GRDs_Enviadas%20DER\37&#186;MEDI&#199;&#195;O-26-07-2025%20A%2025-08-25\MR_DER-1143_25\" TargetMode="External"/><Relationship Id="rId258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65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72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1095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2146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18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25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32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977" Type="http://schemas.openxmlformats.org/officeDocument/2006/relationships/hyperlink" Target="pw:\\SRVPW3.pls.planservi.com.br:Projetos\Documents\C0849%20-%20DER\40_Emissao\03_GRD\0-GRDs_Enviadas%20DER\21&#186;MEDI&#199;&#195;O-26-03-2024%20A%2025-04-24\MR.DER-0596_24\" TargetMode="External"/><Relationship Id="rId1162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2006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837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22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467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74" Type="http://schemas.openxmlformats.org/officeDocument/2006/relationships/hyperlink" Target="pw:\\SRVPW3.pls.planservi.com.br:Projetos\Documents\C0849%20-%20DER\40_Emissao\03_GRD\0-GRDs_Enviadas%20DER\26&#186;MEDI&#199;&#195;O-26-08-2024%20A%2025-09-24\MR.DER-0751_24\" TargetMode="External"/><Relationship Id="rId1881" Type="http://schemas.openxmlformats.org/officeDocument/2006/relationships/hyperlink" Target="pw:\\pw.planservi.com.br:PROJETOS\Documents\C0849%20-%20DER\30_Producao\12-F6%20&#8211;%20SP%20147%20-%20km%20152,00-210,50\05_Geot\05.00_R031\2022%2012%2021-R-031_Revis&#227;oA2_G14.doc" TargetMode="External"/><Relationship Id="rId904" Type="http://schemas.openxmlformats.org/officeDocument/2006/relationships/hyperlink" Target="pw:\\SRVPW3.pls.planservi.com.br:Projetos\Documents\C0849%20-%20DER\30_Producao\12-F6%20&#8211;%20SP%20147%20-%20km%20152,00-210,50\02_Geom\02.00_R031\2024%2009%2002-R031_F07-F09-A2-A.xls" TargetMode="External"/><Relationship Id="rId1327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34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41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79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33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01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839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82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1906" Type="http://schemas.openxmlformats.org/officeDocument/2006/relationships/hyperlink" Target="pw:\\SRVPW3.pls.planservi.com.br:Projetos\Documents\C0849%20-%20DER\40_Emissao\03_GRD\0-GRDs_Enviadas%20DER\39&#176;MEDI&#199;&#195;O-26-09-2025%20A%2025-10-25\MR_DER-1317_25\" TargetMode="External"/><Relationship Id="rId487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694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2070" Type="http://schemas.openxmlformats.org/officeDocument/2006/relationships/hyperlink" Target="pw:\\SRVPW3.pls.planservi.com.br:Projetos\Documents\C0849%20-%20DER\40_Emissao\03_GRD\0-GRDs_Enviadas%20DER\42&#186;MEDI&#199;&#195;O-26-12-2025%20A%2025-01-26\MR_DER-1504_26\" TargetMode="External"/><Relationship Id="rId347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999" Type="http://schemas.openxmlformats.org/officeDocument/2006/relationships/hyperlink" Target="pw:\\SRVPW3.pls.planservi.com.br:Projetos\Documents\C0849%20-%20DER\40_Emissao\03_GRD\0-GRDs_Enviadas%20DER\29&#186;MEDI&#199;&#195;O-26-11-2024%20A%2025-12-24\MR.DER-0860_24\" TargetMode="External"/><Relationship Id="rId1184" Type="http://schemas.openxmlformats.org/officeDocument/2006/relationships/hyperlink" Target="pw:\\pw.planservi.com.br:PROJETOS\Documents\C0849%20-%20DER\30_Producao\12-F6%20&#8211;%20SP%20147%20-%20km%20152,00-210,50\05_Geot\05.00_R031\2022%2011%2025-R-031_Programa&#231;&#227;oSondagem%20e%20Ensaios.doc" TargetMode="External"/><Relationship Id="rId2028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554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61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859" Type="http://schemas.openxmlformats.org/officeDocument/2006/relationships/hyperlink" Target="pw:\\SRVPW3.pls.planservi.com.br:Projetos\Documents\C0849%20-%20DER\30_Producao\12-F6%20&#8211;%20SP%20147%20-%20km%20152,00-210,50\05_Geot\05.00_R031\2024%2004%2024-R-031_Revis&#227;oB1_G13.doc" TargetMode="External"/><Relationship Id="rId1391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489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696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207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414" Type="http://schemas.openxmlformats.org/officeDocument/2006/relationships/hyperlink" Target="pw:\\SRVPW3.pls.planservi.com.br:Projetos\Documents\C0849%20-%20DER\40_Emissao\03_GRD\0-GRDs_Enviadas%20DER\33&#186;MEDI&#199;&#195;O-26-03-2025%20A%2025-04-25\MR.DER-0968_25\" TargetMode="External"/><Relationship Id="rId621" Type="http://schemas.openxmlformats.org/officeDocument/2006/relationships/hyperlink" Target="pw:\\SRVPW3.pls.planservi.com.br:Projetos\Documents\C0849%20-%20DER\40_Emissao\03_GRD\0-GRDs_Enviadas%20DER\30&#186;MEDI&#199;&#195;O-26-12-2024%20A%2025-01-25\MR.DER-0894_25\" TargetMode="External"/><Relationship Id="rId1044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51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349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719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26" Type="http://schemas.openxmlformats.org/officeDocument/2006/relationships/hyperlink" Target="pw:\\SRVPW3.pls.planservi.com.br:Projetos\Documents\C0849%20-%20DER\30_Producao\12-F6%20&#8211;%20SP%20147%20-%20km%20152,00-210,50\03_Terrap\03.00_R031\2024%2011%2018-R031_Q02-Q03-Emiss&#227;o%20incial.xls" TargetMode="External"/><Relationship Id="rId1111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556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63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70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55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209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16" Type="http://schemas.openxmlformats.org/officeDocument/2006/relationships/hyperlink" Target="pw:\\SRVPW3.pls.planservi.com.br:Projetos\Documents\C0849%20-%20DER\40_Emissao\03_GRD\0-GRDs_Enviadas%20DER\27&#186;MEDI&#199;&#195;O-26-09-2024%20A%2025-10-24\MR.DER-0825_24-SP%20147-Entrega%20Final-C01\" TargetMode="External"/><Relationship Id="rId1623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30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28" Type="http://schemas.openxmlformats.org/officeDocument/2006/relationships/hyperlink" Target="pw:\\SRVPW3.pls.planservi.com.br:Projetos\Documents\C0849%20-%20DER\40_Emissao\03_GRD\0-GRDs_Enviadas%20DER\40&#186;MEDI&#199;&#195;O-26-10-2025%20A%2025-11-25\MR_DER-1343_25\" TargetMode="External"/><Relationship Id="rId2092" Type="http://schemas.openxmlformats.org/officeDocument/2006/relationships/hyperlink" Target="pw:\\SRVPW3.pls.planservi.com.br:Projetos\Documents\C0849%20-%20DER\40_Emissao\03_GRD\0-GRDs_Enviadas%20DER\42&#186;MEDI&#199;&#195;O-26-12-2025%20A%2025-01-26\MR_DER-1523_26\" TargetMode="External"/><Relationship Id="rId271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131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69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76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783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90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229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36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43" Type="http://schemas.openxmlformats.org/officeDocument/2006/relationships/hyperlink" Target="pw:\\SRVPW3.pls.planservi.com.br:Projetos\Documents\C0849%20-%20DER\40_Emissao\03_GRD\0-GRDs_Enviadas%20DER\26&#186;MEDI&#199;&#195;O-26-08-2024%20A%2025-09-24\MR.DER-0764_24\" TargetMode="External"/><Relationship Id="rId1066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1273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80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2117" Type="http://schemas.openxmlformats.org/officeDocument/2006/relationships/hyperlink" Target="pw:\\SRVPW3.pls.planservi.com.br:Projetos\Documents\C0849%20-%20DER\40_Emissao\03_GRD\0-GRDs_Enviadas%20DER\43&#186;MEDI&#199;&#195;O-26-01-2026%20A%2025-02-26\MR_DER-1580_26\" TargetMode="External"/><Relationship Id="rId850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948" Type="http://schemas.openxmlformats.org/officeDocument/2006/relationships/hyperlink" Target="pw:\\SRVPW3.pls.planservi.com.br:Projetos\Documents\C0849%20-%20DER\30_Producao\12-F6%20&#8211;%20SP%20147%20-%20km%20152,00-210,50\04_Dren\04.00_R031\2024_10_10_R-031_C0849_Segmento%20F6%20-%20SP%20147_A3_A%20-%20EST%20HIDROL.doc" TargetMode="External"/><Relationship Id="rId1133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578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85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992" Type="http://schemas.openxmlformats.org/officeDocument/2006/relationships/hyperlink" Target="pw:\\SRVPW3.pls.planservi.com.br:Projetos\Documents\C0849%20-%20DER\40_Emissao\03_GRD\0-GRDs_Enviadas%20DER\41&#186;MEDI&#199;&#195;O-26-11-2025%20A%2025-12-25\MR_DER-1410_25\" TargetMode="External"/><Relationship Id="rId77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503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710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808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340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438" Type="http://schemas.openxmlformats.org/officeDocument/2006/relationships/hyperlink" Target="pw:\\pw.planservi.com.br:PROJETOS\Documents\C0849%20-%20DER\40_Emissao\03_GRD\0-GRDs_Enviadas%20DER\3&#186;MEDI&#199;&#195;O\MR.DER-0075_22\" TargetMode="External"/><Relationship Id="rId1645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200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852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505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12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293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53" Type="http://schemas.openxmlformats.org/officeDocument/2006/relationships/hyperlink" Target="pw:\\pw.planservi.com.br:PROJETOS\Documents\C0849%20-%20DER\30_Producao\12-F6%20&#8211;%20SP%20147%20-%20km%20152,00-210,50\05_Geot\05.00_R031\2022%2011%2025-R-031_Programa&#231;&#227;oSondagem%20e%20Ensaios.doc" TargetMode="External"/><Relationship Id="rId360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98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041" Type="http://schemas.openxmlformats.org/officeDocument/2006/relationships/hyperlink" Target="pw:\\SRVPW3.pls.planservi.com.br:Projetos\Documents\C0849%20-%20DER\40_Emissao\03_GRD\0-GRDs_Enviadas%20DER\41&#186;MEDI&#199;&#195;O-26-11-2025%20A%2025-12-25\MR_DER-1422_25\" TargetMode="External"/><Relationship Id="rId220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58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65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72" Type="http://schemas.openxmlformats.org/officeDocument/2006/relationships/hyperlink" Target="pw:\\SRVPW3.pls.planservi.com.br:Projetos\Documents\C0849%20-%20DER\30_Producao\12-F6%20&#8211;%20SP%20147%20-%20km%20152,00-210,50\02_Geom\02.00_R031\2024%2010%2018-R031_F09-Emiss&#227;o%20incial.xls" TargetMode="External"/><Relationship Id="rId1088" Type="http://schemas.openxmlformats.org/officeDocument/2006/relationships/hyperlink" Target="pw:\\SRVPW3.pls.planservi.com.br:Projetos\Documents\C0849%20-%20DER\40_Emissao\03_GRD\0-GRDs_Enviadas%20DER\21&#186;MEDI&#199;&#195;O-26-03-2024%20A%2025-04-24\MR.DER-0638_24\" TargetMode="External"/><Relationship Id="rId1295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2139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318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25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32" Type="http://schemas.openxmlformats.org/officeDocument/2006/relationships/hyperlink" Target="pw:\\SRVPW3.pls.planservi.com.br:Projetos\Documents\C0849%20-%20DER\30_Producao\12-F6%20&#8211;%20SP%20147%20-%20km%20152,00-210,50\05_Geot\05.00_R031\2024%2012%2006-R-031_Revis&#227;oB_G13.doc" TargetMode="External"/><Relationship Id="rId1155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62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99" Type="http://schemas.openxmlformats.org/officeDocument/2006/relationships/hyperlink" Target="pw:\\SRVPW3.pls.planservi.com.br:Projetos\Documents\C0849%20-%20DER\40_Emissao\03_GRD\0-GRDs_Enviadas%20DER\38&#176;MEDI&#199;&#195;O-26-08-2025%20A%2025-09-25\MR_DER-1188_25\" TargetMode="External"/><Relationship Id="rId1015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22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667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874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527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34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41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26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75" Type="http://schemas.openxmlformats.org/officeDocument/2006/relationships/hyperlink" Target="pw:\\SRVPW3.pls.planservi.com.br:Projetos\Documents\C0849%20-%20DER\40_Emissao\03_GRD\0-GRDs_Enviadas%20DER\37&#186;MEDI&#199;&#195;O-26-07-2025%20A%2025-08-25\MR_DER-1128_25\" TargetMode="External"/><Relationship Id="rId1801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382" Type="http://schemas.openxmlformats.org/officeDocument/2006/relationships/hyperlink" Target="pw:\\SRVPW3.pls.planservi.com.br:Projetos\Documents\C0849%20-%20DER\40_Emissao\03_GRD\0-GRDs_Enviadas%20DER\35&#186;MEDI&#199;&#195;O-26-05-2025%20A%2025-06-25\MR_DER-1052_25\" TargetMode="External"/><Relationship Id="rId687" Type="http://schemas.openxmlformats.org/officeDocument/2006/relationships/hyperlink" Target="pw:\\SRVPW3.pls.planservi.com.br:Projetos\Documents\C0849%20-%20DER\40_Emissao\03_GRD\0-GRDs_Enviadas%20DER\29&#186;MEDI&#199;&#195;O-26-11-2024%20A%2025-12-24\MR.DER-0876_24\" TargetMode="External"/><Relationship Id="rId2063" Type="http://schemas.openxmlformats.org/officeDocument/2006/relationships/hyperlink" Target="pw:\\SRVPW3.pls.planservi.com.br:Projetos\Documents\C0849%20-%20DER\40_Emissao\03_GRD\0-GRDs_Enviadas%20DER\41&#186;MEDI&#199;&#195;O-26-11-2025%20A%2025-12-25\MR_DER-1470_25\" TargetMode="External"/><Relationship Id="rId242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894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1177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2130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02" Type="http://schemas.openxmlformats.org/officeDocument/2006/relationships/hyperlink" Target="pw:\\SRVPW3.pls.planservi.com.br:Projetos\Documents\C0849%20-%20DER\40_Emissao\03_GRD\0-GRDs_Enviadas%20DER\38&#176;MEDI&#199;&#195;O-26-08-2025%20A%2025-09-25\MR_DER-1186_25\" TargetMode="External"/><Relationship Id="rId547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54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61" Type="http://schemas.openxmlformats.org/officeDocument/2006/relationships/hyperlink" Target="pw:\\SRVPW3.pls.planservi.com.br:Projetos\Documents\C0849%20-%20DER\30_Producao\12-F6%20&#8211;%20SP%20147%20-%20km%20152,00-210,50\04_Dren\04.00_R031\2024_04_03_R-031_C0849_Segmento%20F6%20-%20SP%20147_A1%20-%20EST%20HIDROL.doc" TargetMode="External"/><Relationship Id="rId1384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91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689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90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407" Type="http://schemas.openxmlformats.org/officeDocument/2006/relationships/hyperlink" Target="pw:\\SRVPW3.pls.planservi.com.br:Projetos\Documents\C0849%20-%20DER\40_Emissao\03_GRD\0-GRDs_Enviadas%20DER\33&#186;MEDI&#199;&#195;O-26-03-2025%20A%2025-04-25\MR.DER-0969_25\" TargetMode="External"/><Relationship Id="rId614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21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37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44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51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896" Type="http://schemas.openxmlformats.org/officeDocument/2006/relationships/hyperlink" Target="pw:\\SRVPW3.pls.planservi.com.br:Projetos\Documents\C0849%20-%20DER\40_Emissao\03_GRD\0-GRDs_Enviadas%20DER\39&#176;MEDI&#199;&#195;O-26-09-2025%20A%2025-10-25\MR_DER-1262_25\" TargetMode="External"/><Relationship Id="rId919" Type="http://schemas.openxmlformats.org/officeDocument/2006/relationships/hyperlink" Target="pw:\\SRVPW3.pls.planservi.com.br:Projetos\Documents\C0849%20-%20DER\30_Producao\12-F6%20&#8211;%20SP%20147%20-%20km%20152,00-210,50\03_Terrap\03.00_R031\2024%2009%2018-R031_P01-Emiss&#227;o%20incial.xls" TargetMode="External"/><Relationship Id="rId1104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11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49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56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63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48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409" Type="http://schemas.openxmlformats.org/officeDocument/2006/relationships/hyperlink" Target="pw:\\SRVPW3.pls.planservi.com.br:Projetos\Documents\C0849%20-%20DER\40_Emissao\03_GRD\0-GRDs_Enviadas%20DER\27&#186;MEDI&#199;&#195;O-26-09-2024%20A%2025-10-24\MR.DER-0827_24-SP%20147\" TargetMode="External"/><Relationship Id="rId1616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23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7" Type="http://schemas.openxmlformats.org/officeDocument/2006/relationships/hyperlink" Target="pw:\\SRVPW3.pls.planservi.com.br:Projetos\Documents\C0849%20-%20DER\40_Emissao\03_GRD\0-GRDs_Enviadas%20DER\37&#186;MEDI&#199;&#195;O-26-07-2025%20A%2025-08-25\MR_DER-1120_25\" TargetMode="External"/><Relationship Id="rId2085" Type="http://schemas.openxmlformats.org/officeDocument/2006/relationships/hyperlink" Target="pw:\\SRVPW3.pls.planservi.com.br:Projetos\Documents\C0849%20-%20DER\40_Emissao\03_GRD\0-GRDs_Enviadas%20DER\42&#186;MEDI&#199;&#195;O-26-12-2025%20A%2025-01-26\MR_DER-1518_26\" TargetMode="External"/><Relationship Id="rId264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71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2152" Type="http://schemas.openxmlformats.org/officeDocument/2006/relationships/hyperlink" Target="pw:\\SRVPW3.pls.planservi.com.br:Projetos\Documents\C0849%20-%20DER\40_Emissao\03_GRD\0-GRDs_Enviadas%20DER\47&#186;MEDI&#199;&#195;O-26-05-2026%20A%2025-06-26\MR_DER-1777_26\" TargetMode="External"/><Relationship Id="rId124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569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76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83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199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331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429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36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1059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1266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73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2012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843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126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680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778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85" Type="http://schemas.openxmlformats.org/officeDocument/2006/relationships/hyperlink" Target="pw:\\SRVPW3.pls.planservi.com.br:Projetos\Documents\C0849%20-%20DER\40_Emissao\03_GRD\0-GRDs_Enviadas%20DER\40&#186;MEDI&#199;&#195;O-26-10-2025%20A%2025-11-25\MR_DER-1383_25\" TargetMode="External"/><Relationship Id="rId703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10" Type="http://schemas.openxmlformats.org/officeDocument/2006/relationships/hyperlink" Target="pw:\\SRVPW3.pls.planservi.com.br:Projetos\Documents\C0849%20-%20DER\30_Producao\12-F6%20&#8211;%20SP%20147%20-%20km%20152,00-210,50\02_Geom\02.00_R031\2024%2009%2002-R031_F02-F03-F09-Emiss&#227;o%20incial.xls" TargetMode="External"/><Relationship Id="rId1333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40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638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400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1845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705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12" Type="http://schemas.openxmlformats.org/officeDocument/2006/relationships/hyperlink" Target="pw:\\SRVPW3.pls.planservi.com.br:Projetos\Documents\C0849%20-%20DER\40_Emissao\03_GRD\0-GRDs_Enviadas%20DER\39&#176;MEDI&#199;&#195;O-26-09-2025%20A%2025-10-25\MR_DER-1322_25\" TargetMode="External"/><Relationship Id="rId286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493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146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53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60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98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1190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2034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213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420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58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65" Type="http://schemas.openxmlformats.org/officeDocument/2006/relationships/hyperlink" Target="pw:\\SRVPW3.pls.planservi.com.br:Projetos\Documents\C0849%20-%20DER\30_Producao\12-F6%20&#8211;%20SP%20147%20-%20km%20152,00-210,50\02_Geom\02.00_R031\2024%2009%2010-R031_F07-F09-A-B1.xls" TargetMode="External"/><Relationship Id="rId1050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88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495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2101" Type="http://schemas.openxmlformats.org/officeDocument/2006/relationships/hyperlink" Target="pw:\\SRVPW3.pls.planservi.com.br:Projetos\Documents\C0849%20-%20DER\40_Emissao\03_GRD\0-GRDs_Enviadas%20DER\42&#186;MEDI&#199;&#195;O-26-12-2025%20A%2025-01-26\MR_DER-1551_26\" TargetMode="External"/><Relationship Id="rId518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725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32" Type="http://schemas.openxmlformats.org/officeDocument/2006/relationships/hyperlink" Target="pw:\\SRVPW3.pls.planservi.com.br:Projetos\Documents\C0849%20-%20DER\30_Producao\12-F6%20&#8211;%20SP%20147%20-%20km%20152,00-210,50\03_Terrap\03.00_R031\2024%2011%2018-R031_Q04-Q05-Emiss&#227;o%20incial.xls" TargetMode="External"/><Relationship Id="rId1148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55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62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008" Type="http://schemas.openxmlformats.org/officeDocument/2006/relationships/hyperlink" Target="pw:\\SRVPW3.pls.planservi.com.br:Projetos\Documents\C0849%20-%20DER\40_Emissao\03_GRD\0-GRDs_Enviadas%20DER\28&#186;MEDI&#199;&#195;O-26-10-2024%20A%2025-11-24\MR.DER-0859_24\" TargetMode="External"/><Relationship Id="rId1215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22" Type="http://schemas.openxmlformats.org/officeDocument/2006/relationships/hyperlink" Target="pw:\\SRVPW3.pls.planservi.com.br:Projetos\Documents\C0849%20-%20DER\40_Emissao\03_GRD\0-GRDs_Enviadas%20DER\27&#186;MEDI&#199;&#195;O-26-09-2024%20A%2025-10-24\MR.DER-0825_24-SP%20147-Entrega%20Final-C01\" TargetMode="External"/><Relationship Id="rId1867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61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727" Type="http://schemas.openxmlformats.org/officeDocument/2006/relationships/hyperlink" Target="pw:\\SRVPW3.pls.planservi.com.br:Projetos\Documents\C0849%20-%20DER\40_Emissao\03_GRD\0-GRDs_Enviadas%20DER\25&#186;MEDI&#199;&#195;O-26-07-2024%20A%2025-08-24\MR.DER-0739_24\" TargetMode="External"/><Relationship Id="rId1934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9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8" Type="http://schemas.openxmlformats.org/officeDocument/2006/relationships/hyperlink" Target="pw:\\SRVPW3.pls.planservi.com.br:Projetos\Documents\C0849%20-%20DER\40_Emissao\03_GRD\0-GRDs_Enviadas%20DER\37&#186;MEDI&#199;&#195;O-26-07-2025%20A%2025-08-25\MR_DER-1128_25\" TargetMode="External"/><Relationship Id="rId375" Type="http://schemas.openxmlformats.org/officeDocument/2006/relationships/hyperlink" Target="pw:\\SRVPW3.pls.planservi.com.br:Projetos\Documents\C0849%20-%20DER\40_Emissao\03_GRD\0-GRDs_Enviadas%20DER\35&#186;MEDI&#199;&#195;O-26-05-2025%20A%2025-06-25\MR_DER-1059_25\" TargetMode="External"/><Relationship Id="rId582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056" Type="http://schemas.openxmlformats.org/officeDocument/2006/relationships/hyperlink" Target="pw:\\SRVPW3.pls.planservi.com.br:Projetos\Documents\C0849%20-%20DER\40_Emissao\03_GRD\0-GRDs_Enviadas%20DER\41&#186;MEDI&#199;&#195;O-26-11-2025%20A%2025-12-25\MR_DER-1451_25\" TargetMode="External"/><Relationship Id="rId3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235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42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887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1072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2123" Type="http://schemas.openxmlformats.org/officeDocument/2006/relationships/hyperlink" Target="pw:\\SRVPW3.pls.planservi.com.br:Projetos\Documents\C0849%20-%20DER\40_Emissao\03_GRD\0-GRDs_Enviadas%20DER\43&#186;MEDI&#199;&#195;O-26-01-2026%20A%2025-02-26\MR_DER-1581_26\" TargetMode="External"/><Relationship Id="rId302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747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54" Type="http://schemas.openxmlformats.org/officeDocument/2006/relationships/hyperlink" Target="pw:\\SRVPW3.pls.planservi.com.br:Projetos\Documents\C0849%20-%20DER\30_Producao\12-F6%20&#8211;%20SP%20147%20-%20km%20152,00-210,50\04_Dren\04.00_R031\2024_07_03_R-031_C0849_Segmento%20F6%20-%20SP%20147_A2%20-%20EST%20HIDROL.doc" TargetMode="External"/><Relationship Id="rId1377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84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91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83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607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14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237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44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51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89" Type="http://schemas.openxmlformats.org/officeDocument/2006/relationships/hyperlink" Target="pw:\\SRVPW3.pls.planservi.com.br:Projetos\Documents\C0849%20-%20DER\40_Emissao\03_GRD\0-GRDs_Enviadas%20DER\39&#176;MEDI&#199;&#195;O-26-09-2025%20A%2025-10-25\MR_DER-1261_25\" TargetMode="External"/><Relationship Id="rId1304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11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49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56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609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816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0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397" Type="http://schemas.openxmlformats.org/officeDocument/2006/relationships/hyperlink" Target="pw:\\SRVPW3.pls.planservi.com.br:Projetos\Documents\C0849%20-%20DER\30_Producao\12-F6%20&#8211;%20SP%20147%20-%20km%20152,00-210,50\06_Pavi\06.00_R031\16-04-2025_R-031_P05-LOTE_10.doc" TargetMode="External"/><Relationship Id="rId2078" Type="http://schemas.openxmlformats.org/officeDocument/2006/relationships/hyperlink" Target="pw:\\SRVPW3.pls.planservi.com.br:Projetos\Documents\C0849%20-%20DER\40_Emissao\03_GRD\0-GRDs_Enviadas%20DER\42&#186;MEDI&#199;&#195;O-26-12-2025%20A%2025-01-26\MR_DER-1510_26\" TargetMode="External"/><Relationship Id="rId257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64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1094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2145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17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671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769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76" Type="http://schemas.openxmlformats.org/officeDocument/2006/relationships/hyperlink" Target="pw:\\SRVPW3.pls.planservi.com.br:Projetos\Documents\C0849%20-%20DER\40_Emissao\03_GRD\0-GRDs_Enviadas%20DER\21&#186;MEDI&#199;&#195;O-26-03-2024%20A%2025-04-24\MR.DER-0596_24\" TargetMode="External"/><Relationship Id="rId1399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324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31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629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1161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259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66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2005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836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21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119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673" Type="http://schemas.openxmlformats.org/officeDocument/2006/relationships/hyperlink" Target="pw:\\SRVPW3.pls.planservi.com.br:Projetos\Documents\C0849%20-%20DER\40_Emissao\03_GRD\0-GRDs_Enviadas%20DER\26&#186;MEDI&#199;&#195;O-26-08-2024%20A%2025-09-24\MR.DER-0751_24\" TargetMode="External"/><Relationship Id="rId1880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978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903" Type="http://schemas.openxmlformats.org/officeDocument/2006/relationships/hyperlink" Target="pw:\\SRVPW3.pls.planservi.com.br:Projetos\Documents\C0849%20-%20DER\30_Producao\12-F6%20&#8211;%20SP%20147%20-%20km%20152,00-210,50\02_Geom\02.00_R031\2024%2009%2002-R031_F07-F09-A2-A.xls" TargetMode="External"/><Relationship Id="rId1326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33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40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32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00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838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81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1905" Type="http://schemas.openxmlformats.org/officeDocument/2006/relationships/hyperlink" Target="pw:\\SRVPW3.pls.planservi.com.br:Projetos\Documents\C0849%20-%20DER\40_Emissao\03_GRD\0-GRDs_Enviadas%20DER\39&#176;MEDI&#199;&#195;O-26-09-2025%20A%2025-10-25\MR_DER-1317_25\" TargetMode="External"/><Relationship Id="rId279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486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693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39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46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53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60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98" Type="http://schemas.openxmlformats.org/officeDocument/2006/relationships/hyperlink" Target="pw:\\SRVPW3.pls.planservi.com.br:Projetos\Documents\C0849%20-%20DER\40_Emissao\03_GRD\0-GRDs_Enviadas%20DER\24&#186;MEDI&#199;&#195;O-26-06-2024%20A%2025-07-24\MR.DER-0718_24\" TargetMode="External"/><Relationship Id="rId1183" Type="http://schemas.openxmlformats.org/officeDocument/2006/relationships/hyperlink" Target="pw:\\pw.planservi.com.br:PROJETOS\Documents\C0849%20-%20DER\30_Producao\12-F6%20&#8211;%20SP%20147%20-%20km%20152,00-210,50\05_Geot\05.00_R031\2022%2011%2025-R-031_Programa&#231;&#227;oSondagem%20e%20Ensaios.doc" TargetMode="External"/><Relationship Id="rId1390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2027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206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413" Type="http://schemas.openxmlformats.org/officeDocument/2006/relationships/hyperlink" Target="pw:\\SRVPW3.pls.planservi.com.br:Projetos\Documents\C0849%20-%20DER\40_Emissao\03_GRD\0-GRDs_Enviadas%20DER\33&#186;MEDI&#199;&#195;O-26-03-2025%20A%2025-04-25\MR.DER-0968_25\" TargetMode="External"/><Relationship Id="rId858" Type="http://schemas.openxmlformats.org/officeDocument/2006/relationships/hyperlink" Target="pw:\\SRVPW3.pls.planservi.com.br:Projetos\Documents\C0849%20-%20DER\30_Producao\12-F6%20&#8211;%20SP%20147%20-%20km%20152,00-210,50\05_Geot\05.00_R031\2024%2004%2024-R-031_Revis&#227;oB1_G13.doc" TargetMode="External"/><Relationship Id="rId1043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488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695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620" Type="http://schemas.openxmlformats.org/officeDocument/2006/relationships/hyperlink" Target="pw:\\SRVPW3.pls.planservi.com.br:Projetos\Documents\C0849%20-%20DER\40_Emissao\03_GRD\0-GRDs_Enviadas%20DER\30&#186;MEDI&#199;&#195;O-26-12-2024%20A%2025-01-25\MR.DER-0894_25\" TargetMode="External"/><Relationship Id="rId718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25" Type="http://schemas.openxmlformats.org/officeDocument/2006/relationships/hyperlink" Target="pw:\\SRVPW3.pls.planservi.com.br:Projetos\Documents\C0849%20-%20DER\30_Producao\12-F6%20&#8211;%20SP%20147%20-%20km%20152,00-210,50\03_Terrap\03.00_R031\2024%2011%2018-R031_Q02-Q03-Emiss&#227;o%20incial.xls" TargetMode="External"/><Relationship Id="rId1250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348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55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62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110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208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15" Type="http://schemas.openxmlformats.org/officeDocument/2006/relationships/hyperlink" Target="pw:\\SRVPW3.pls.planservi.com.br:Projetos\Documents\C0849%20-%20DER\40_Emissao\03_GRD\0-GRDs_Enviadas%20DER\27&#186;MEDI&#199;&#195;O-26-09-2024%20A%2025-10-24\MR.DER-0826_24-SP%20147-Entrega%20Final-C09\" TargetMode="External"/><Relationship Id="rId54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622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927" Type="http://schemas.openxmlformats.org/officeDocument/2006/relationships/hyperlink" Target="pw:\\SRVPW3.pls.planservi.com.br:Projetos\Documents\C0849%20-%20DER\40_Emissao\03_GRD\0-GRDs_Enviadas%20DER\40&#186;MEDI&#199;&#195;O-26-10-2025%20A%2025-11-25\MR_DER-1343_25\" TargetMode="External"/><Relationship Id="rId2091" Type="http://schemas.openxmlformats.org/officeDocument/2006/relationships/hyperlink" Target="pw:\\SRVPW3.pls.planservi.com.br:Projetos\Documents\C0849%20-%20DER\40_Emissao\03_GRD\0-GRDs_Enviadas%20DER\42&#186;MEDI&#199;&#195;O-26-12-2025%20A%2025-01-26\MR_DER-1523_26\" TargetMode="External"/><Relationship Id="rId270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130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68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75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782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2049" Type="http://schemas.openxmlformats.org/officeDocument/2006/relationships/hyperlink" Target="pw:\\SRVPW3.pls.planservi.com.br:Projetos\Documents\C0849%20-%20DER\40_Emissao\03_GRD\0-GRDs_Enviadas%20DER\41&#186;MEDI&#199;&#195;O-26-11-2025%20A%2025-12-25\MR_DER-1423_25\" TargetMode="External"/><Relationship Id="rId228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35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42" Type="http://schemas.openxmlformats.org/officeDocument/2006/relationships/hyperlink" Target="pw:\\SRVPW3.pls.planservi.com.br:Projetos\Documents\C0849%20-%20DER\40_Emissao\03_GRD\0-GRDs_Enviadas%20DER\26&#186;MEDI&#199;&#195;O-26-08-2024%20A%2025-09-24\MR.DER-0764_24\" TargetMode="External"/><Relationship Id="rId1065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1272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2116" Type="http://schemas.openxmlformats.org/officeDocument/2006/relationships/hyperlink" Target="pw:\\SRVPW3.pls.planservi.com.br:Projetos\Documents\C0849%20-%20DER\40_Emissao\03_GRD\0-GRDs_Enviadas%20DER\43&#186;MEDI&#199;&#195;O-26-01-2026%20A%2025-02-26\MR_DER-1580_26\" TargetMode="External"/><Relationship Id="rId502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947" Type="http://schemas.openxmlformats.org/officeDocument/2006/relationships/hyperlink" Target="pw:\\SRVPW3.pls.planservi.com.br:Projetos\Documents\C0849%20-%20DER\30_Producao\12-F6%20&#8211;%20SP%20147%20-%20km%20152,00-210,50\04_Dren\04.00_R031\2024_10_10_R-031_C0849_Segmento%20F6%20-%20SP%20147_A3_A%20-%20EST%20HIDROL.doc" TargetMode="External"/><Relationship Id="rId1132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577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84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991" Type="http://schemas.openxmlformats.org/officeDocument/2006/relationships/hyperlink" Target="pw:\\SRVPW3.pls.planservi.com.br:Projetos\Documents\C0849%20-%20DER\40_Emissao\03_GRD\0-GRDs_Enviadas%20DER\41&#186;MEDI&#199;&#195;O-26-11-2025%20A%2025-12-25\MR_DER-1410_25\" TargetMode="External"/><Relationship Id="rId76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807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437" Type="http://schemas.openxmlformats.org/officeDocument/2006/relationships/hyperlink" Target="pw:\\pw.planservi.com.br:PROJETOS\Documents\C0849%20-%20DER\30_Producao\12-F6%20&#8211;%20SP%20147%20-%20km%20152,00-210,50\06_Pavi\06.00_R031\2022%2010%2024-R-031_Relat&#243;rio.doc" TargetMode="External"/><Relationship Id="rId1644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51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504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11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49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292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809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597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152" Type="http://schemas.openxmlformats.org/officeDocument/2006/relationships/hyperlink" Target="pw:\\pw.planservi.com.br:PROJETOS\Documents\C0849%20-%20DER\30_Producao\12-F6%20&#8211;%20SP%20147%20-%20km%20152,00-210,50\05_Geot\05.00_R031\2022%2012%2021-R-031_Revis&#227;oA2_G14.doc" TargetMode="External"/><Relationship Id="rId457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1087" Type="http://schemas.openxmlformats.org/officeDocument/2006/relationships/hyperlink" Target="pw:\\SRVPW3.pls.planservi.com.br:Projetos\Documents\C0849%20-%20DER\40_Emissao\03_GRD\0-GRDs_Enviadas%20DER\21&#186;MEDI&#199;&#195;O-26-03-2024%20A%2025-04-24\MR.DER-0638_24\" TargetMode="External"/><Relationship Id="rId1294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2040" Type="http://schemas.openxmlformats.org/officeDocument/2006/relationships/hyperlink" Target="pw:\\SRVPW3.pls.planservi.com.br:Projetos\Documents\C0849%20-%20DER\40_Emissao\03_GRD\0-GRDs_Enviadas%20DER\41&#186;MEDI&#199;&#195;O-26-11-2025%20A%2025-12-25\MR_DER-1422_25\" TargetMode="External"/><Relationship Id="rId2138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664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71" Type="http://schemas.openxmlformats.org/officeDocument/2006/relationships/hyperlink" Target="pw:\\SRVPW3.pls.planservi.com.br:Projetos\Documents\C0849%20-%20DER\30_Producao\12-F6%20&#8211;%20SP%20147%20-%20km%20152,00-210,50\02_Geom\02.00_R031\2024%2010%2018-R031_F09-Emiss&#227;o%20incial.xls" TargetMode="External"/><Relationship Id="rId969" Type="http://schemas.openxmlformats.org/officeDocument/2006/relationships/hyperlink" Target="pw:\\SRVPW3.pls.planservi.com.br:Projetos\Documents\C0849%20-%20DER\30_Producao\12-F6%20&#8211;%20SP%20147%20-%20km%20152,00-210,50\06_Pavi\06.00_R031\2024%2010%2014-R-031_Desenhos-LOTE_20.doc" TargetMode="External"/><Relationship Id="rId1599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317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24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31" Type="http://schemas.openxmlformats.org/officeDocument/2006/relationships/hyperlink" Target="pw:\\SRVPW3.pls.planservi.com.br:Projetos\Documents\C0849%20-%20DER\30_Producao\12-F6%20&#8211;%20SP%20147%20-%20km%20152,00-210,50\05_Geot\05.00_R031\2024%2012%2006-R-031_Revis&#227;oB_G13.doc" TargetMode="External"/><Relationship Id="rId1154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61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459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98" Type="http://schemas.openxmlformats.org/officeDocument/2006/relationships/hyperlink" Target="pw:\\SRVPW3.pls.planservi.com.br:Projetos\Documents\C0849%20-%20DER\40_Emissao\03_GRD\0-GRDs_Enviadas%20DER\38&#176;MEDI&#199;&#195;O-26-08-2025%20A%2025-09-25\MR_DER-1188_25\" TargetMode="External"/><Relationship Id="rId829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14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21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666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873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319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26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33" Type="http://schemas.openxmlformats.org/officeDocument/2006/relationships/hyperlink" Target="pw:\\SRVPW3.pls.planservi.com.br:Projetos\Documents\C0849%20-%20DER\40_Emissao\03_GRD\0-GRDs_Enviadas%20DER\25&#186;MEDI&#199;&#195;O-26-07-2024%20A%2025-08-24\MR.DER-0739_24\" TargetMode="External"/><Relationship Id="rId1940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25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800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74" Type="http://schemas.openxmlformats.org/officeDocument/2006/relationships/hyperlink" Target="pw:\\SRVPW3.pls.planservi.com.br:Projetos\Documents\C0849%20-%20DER\40_Emissao\03_GRD\0-GRDs_Enviadas%20DER\37&#186;MEDI&#199;&#195;O-26-07-2025%20A%2025-08-25\MR_DER-1128_25\" TargetMode="External"/><Relationship Id="rId381" Type="http://schemas.openxmlformats.org/officeDocument/2006/relationships/hyperlink" Target="pw:\\SRVPW3.pls.planservi.com.br:Projetos\Documents\C0849%20-%20DER\40_Emissao\03_GRD\0-GRDs_Enviadas%20DER\35&#186;MEDI&#199;&#195;O-26-05-2025%20A%2025-06-25\MR_DER-1052_25\" TargetMode="External"/><Relationship Id="rId2062" Type="http://schemas.openxmlformats.org/officeDocument/2006/relationships/hyperlink" Target="pw:\\SRVPW3.pls.planservi.com.br:Projetos\Documents\C0849%20-%20DER\40_Emissao\03_GRD\0-GRDs_Enviadas%20DER\41&#186;MEDI&#199;&#195;O-26-11-2025%20A%2025-12-25\MR_DER-1470_25\" TargetMode="External"/><Relationship Id="rId241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79" Type="http://schemas.openxmlformats.org/officeDocument/2006/relationships/hyperlink" Target="pw:\\SRVPW3.pls.planservi.com.br:Projetos\Documents\C0849%20-%20DER\40_Emissao\03_GRD\0-GRDs_Enviadas%20DER\32&#186;MEDI&#199;&#195;O-26-02-2025%20A%2025-03-25\MR.DER-0938_25\" TargetMode="External"/><Relationship Id="rId686" Type="http://schemas.openxmlformats.org/officeDocument/2006/relationships/hyperlink" Target="pw:\\SRVPW3.pls.planservi.com.br:Projetos\Documents\C0849%20-%20DER\40_Emissao\03_GRD\0-GRDs_Enviadas%20DER\29&#186;MEDI&#199;&#195;O-26-11-2024%20A%2025-12-24\MR.DER-0876_24\" TargetMode="External"/><Relationship Id="rId893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339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46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53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176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83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01" Type="http://schemas.openxmlformats.org/officeDocument/2006/relationships/hyperlink" Target="pw:\\SRVPW3.pls.planservi.com.br:Projetos\Documents\C0849%20-%20DER\40_Emissao\03_GRD\0-GRDs_Enviadas%20DER\38&#176;MEDI&#199;&#195;O-26-08-2025%20A%2025-09-25\MR_DER-1186_25\" TargetMode="External"/><Relationship Id="rId406" Type="http://schemas.openxmlformats.org/officeDocument/2006/relationships/hyperlink" Target="pw:\\SRVPW3.pls.planservi.com.br:Projetos\Documents\C0849%20-%20DER\40_Emissao\03_GRD\0-GRDs_Enviadas%20DER\33&#186;MEDI&#199;&#195;O-26-03-2025%20A%2025-04-25\MR.DER-0969_25\" TargetMode="External"/><Relationship Id="rId960" Type="http://schemas.openxmlformats.org/officeDocument/2006/relationships/hyperlink" Target="pw:\\SRVPW3.pls.planservi.com.br:Projetos\Documents\C0849%20-%20DER\30_Producao\12-F6%20&#8211;%20SP%20147%20-%20km%20152,00-210,50\04_Dren\04.00_R031\2024_04_03_R-031_C0849_Segmento%20F6%20-%20SP%20147_A1%20-%20EST%20HIDROL.doc" TargetMode="External"/><Relationship Id="rId1036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43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590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688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895" Type="http://schemas.openxmlformats.org/officeDocument/2006/relationships/hyperlink" Target="pw:\\SRVPW3.pls.planservi.com.br:Projetos\Documents\C0849%20-%20DER\40_Emissao\03_GRD\0-GRDs_Enviadas%20DER\39&#176;MEDI&#199;&#195;O-26-09-2025%20A%2025-10-25\MR_DER-1262_25\" TargetMode="External"/><Relationship Id="rId613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20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918" Type="http://schemas.openxmlformats.org/officeDocument/2006/relationships/hyperlink" Target="pw:\\SRVPW3.pls.planservi.com.br:Projetos\Documents\C0849%20-%20DER\30_Producao\12-F6%20&#8211;%20SP%20147%20-%20km%20152,00-210,50\03_Terrap\03.00_R031\2024%2009%2018-R031_P01-Emiss&#227;o%20incial.xls" TargetMode="External"/><Relationship Id="rId1450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548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55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103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10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408" Type="http://schemas.openxmlformats.org/officeDocument/2006/relationships/hyperlink" Target="pw:\\SRVPW3.pls.planservi.com.br:Projetos\Documents\C0849%20-%20DER\40_Emissao\03_GRD\0-GRDs_Enviadas%20DER\27&#186;MEDI&#199;&#195;O-26-09-2024%20A%2025-10-24\MR.DER-0827_24-SP%20147\" TargetMode="External"/><Relationship Id="rId1962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47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15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22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6" Type="http://schemas.openxmlformats.org/officeDocument/2006/relationships/hyperlink" Target="pw:\\SRVPW3.pls.planservi.com.br:Projetos\Documents\C0849%20-%20DER\40_Emissao\03_GRD\0-GRDs_Enviadas%20DER\37&#186;MEDI&#199;&#195;O-26-07-2025%20A%2025-08-25\MR_DER-1120_25\" TargetMode="External"/><Relationship Id="rId2084" Type="http://schemas.openxmlformats.org/officeDocument/2006/relationships/hyperlink" Target="pw:\\SRVPW3.pls.planservi.com.br:Projetos\Documents\C0849%20-%20DER\40_Emissao\03_GRD\0-GRDs_Enviadas%20DER\42&#186;MEDI&#199;&#195;O-26-12-2025%20A%2025-01-26\MR_DER-1518_26\" TargetMode="External"/><Relationship Id="rId263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70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2151" Type="http://schemas.openxmlformats.org/officeDocument/2006/relationships/hyperlink" Target="pw:\\SRVPW3.pls.planservi.com.br:Projetos\Documents\C0849%20-%20DER\40_Emissao\03_GRD\0-GRDs_Enviadas%20DER\47&#186;MEDI&#199;&#195;O-26-05-2026%20A%2025-06-26\MR_DER-1777_26\" TargetMode="External"/><Relationship Id="rId123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30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68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75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82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198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2011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428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35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842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058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1265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72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2109" Type="http://schemas.openxmlformats.org/officeDocument/2006/relationships/hyperlink" Target="pw:\\SRVPW3.pls.planservi.com.br:Projetos\Documents\C0849%20-%20DER\40_Emissao\03_GRD\0-GRDs_Enviadas%20DER\43&#186;MEDI&#199;&#195;O-26-01-2026%20A%2025-02-26\MR_DER-1570_26\" TargetMode="External"/><Relationship Id="rId702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125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32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777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84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69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637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44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704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285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911" Type="http://schemas.openxmlformats.org/officeDocument/2006/relationships/hyperlink" Target="pw:\\SRVPW3.pls.planservi.com.br:Projetos\Documents\C0849%20-%20DER\40_Emissao\03_GRD\0-GRDs_Enviadas%20DER\39&#176;MEDI&#199;&#195;O-26-09-2025%20A%2025-10-25\MR_DER-1322_25\" TargetMode="External"/><Relationship Id="rId492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797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145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52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1287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2033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212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657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64" Type="http://schemas.openxmlformats.org/officeDocument/2006/relationships/hyperlink" Target="pw:\\SRVPW3.pls.planservi.com.br:Projetos\Documents\C0849%20-%20DER\30_Producao\12-F6%20&#8211;%20SP%20147%20-%20km%20152,00-210,50\02_Geom\02.00_R031\2024%2011%2025-R031_F07-MC%20aprovado.xls" TargetMode="External"/><Relationship Id="rId1494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99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2100" Type="http://schemas.openxmlformats.org/officeDocument/2006/relationships/hyperlink" Target="pw:\\SRVPW3.pls.planservi.com.br:Projetos\Documents\C0849%20-%20DER\40_Emissao\03_GRD\0-GRDs_Enviadas%20DER\42&#186;MEDI&#199;&#195;O-26-12-2025%20A%2025-01-26\MR_DER-1551_26\" TargetMode="External"/><Relationship Id="rId517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724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31" Type="http://schemas.openxmlformats.org/officeDocument/2006/relationships/hyperlink" Target="pw:\\SRVPW3.pls.planservi.com.br:Projetos\Documents\C0849%20-%20DER\30_Producao\12-F6%20&#8211;%20SP%20147%20-%20km%20152,00-210,50\03_Terrap\03.00_R031\2024%2011%2018-R031_Q02-Q03-Emiss&#227;o%20incial.xls" TargetMode="External"/><Relationship Id="rId1147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54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61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60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007" Type="http://schemas.openxmlformats.org/officeDocument/2006/relationships/hyperlink" Target="pw:\\SRVPW3.pls.planservi.com.br:Projetos\Documents\C0849%20-%20DER\40_Emissao\03_GRD\0-GRDs_Enviadas%20DER\28&#186;MEDI&#199;&#195;O-26-10-2024%20A%2025-11-24\MR.DER-0859_24\" TargetMode="External"/><Relationship Id="rId1214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21" Type="http://schemas.openxmlformats.org/officeDocument/2006/relationships/hyperlink" Target="pw:\\SRVPW3.pls.planservi.com.br:Projetos\Documents\C0849%20-%20DER\40_Emissao\03_GRD\0-GRDs_Enviadas%20DER\27&#186;MEDI&#199;&#195;O-26-09-2024%20A%2025-10-24\MR.DER-0825_24-SP%20147-Entrega%20Final-C01\" TargetMode="External"/><Relationship Id="rId1659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866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519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26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33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8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7" Type="http://schemas.openxmlformats.org/officeDocument/2006/relationships/hyperlink" Target="pw:\\SRVPW3.pls.planservi.com.br:Projetos\Documents\C0849%20-%20DER\40_Emissao\03_GRD\0-GRDs_Enviadas%20DER\37&#186;MEDI&#199;&#195;O-26-07-2025%20A%2025-08-25\MR_DER-1128_25\" TargetMode="External"/><Relationship Id="rId374" Type="http://schemas.openxmlformats.org/officeDocument/2006/relationships/hyperlink" Target="pw:\\SRVPW3.pls.planservi.com.br:Projetos\Documents\C0849%20-%20DER\40_Emissao\03_GRD\0-GRDs_Enviadas%20DER\35&#186;MEDI&#199;&#195;O-26-05-2025%20A%2025-06-25\MR_DER-1059_25\" TargetMode="External"/><Relationship Id="rId581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055" Type="http://schemas.openxmlformats.org/officeDocument/2006/relationships/hyperlink" Target="pw:\\SRVPW3.pls.planservi.com.br:Projetos\Documents\C0849%20-%20DER\40_Emissao\03_GRD\0-GRDs_Enviadas%20DER\41&#186;MEDI&#199;&#195;O-26-11-2025%20A%2025-12-25\MR_DER-1441_25\" TargetMode="External"/><Relationship Id="rId234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679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86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2" Type="http://schemas.openxmlformats.org/officeDocument/2006/relationships/hyperlink" Target="pw:\\SRVPW3.pls.planservi.com.br:Projetos\Documents\C0849%20-%20DER\40_Emissao\03_GRD\0-GRDs_Enviadas%20DER\39&#176;MEDI&#199;&#195;O-26-09-2025%20A%2025-10-25\MR_DER-1242_25\" TargetMode="External"/><Relationship Id="rId441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539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46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071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169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76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83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2122" Type="http://schemas.openxmlformats.org/officeDocument/2006/relationships/hyperlink" Target="pw:\\SRVPW3.pls.planservi.com.br:Projetos\Documents\C0849%20-%20DER\40_Emissao\03_GRD\0-GRDs_Enviadas%20DER\43&#186;MEDI&#199;&#195;O-26-01-2026%20A%2025-02-26\MR_DER-1580_26\" TargetMode="External"/><Relationship Id="rId301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953" Type="http://schemas.openxmlformats.org/officeDocument/2006/relationships/hyperlink" Target="pw:\\SRVPW3.pls.planservi.com.br:Projetos\Documents\C0849%20-%20DER\30_Producao\12-F6%20&#8211;%20SP%20147%20-%20km%20152,00-210,50\04_Dren\04.00_R031\2024_07_03_R-031_C0849_Segmento%20F6%20-%20SP%20147_A2%20-%20EST%20HIDROL.doc" TargetMode="External"/><Relationship Id="rId1029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36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790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888" Type="http://schemas.openxmlformats.org/officeDocument/2006/relationships/hyperlink" Target="pw:\\SRVPW3.pls.planservi.com.br:Projetos\Documents\C0849%20-%20DER\40_Emissao\03_GRD\0-GRDs_Enviadas%20DER\39&#176;MEDI&#199;&#195;O-26-09-2025%20A%2025-10-25\MR_DER-1261_25\" TargetMode="External"/><Relationship Id="rId82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606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13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443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50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748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303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10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955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608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815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89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396" Type="http://schemas.openxmlformats.org/officeDocument/2006/relationships/hyperlink" Target="pw:\\SRVPW3.pls.planservi.com.br:Projetos\Documents\C0849%20-%20DER\30_Producao\12-F6%20&#8211;%20SP%20147%20-%20km%20152,00-210,50\06_Pavi\06.00_R031\16-04-2025_R-031_P07-LOTE_10.doc" TargetMode="External"/><Relationship Id="rId2077" Type="http://schemas.openxmlformats.org/officeDocument/2006/relationships/hyperlink" Target="pw:\\SRVPW3.pls.planservi.com.br:Projetos\Documents\C0849%20-%20DER\40_Emissao\03_GRD\0-GRDs_Enviadas%20DER\42&#186;MEDI&#199;&#195;O-26-12-2025%20A%2025-01-26\MR_DER-1510_26\" TargetMode="External"/><Relationship Id="rId256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63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70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1093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2144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16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23" Type="http://schemas.openxmlformats.org/officeDocument/2006/relationships/hyperlink" Target="pw:\\SRVPW3.pls.planservi.com.br:Projetos\Documents\C0849%20-%20DER\40_Emissao\03_GRD\0-GRDs_Enviadas%20DER\36&#186;MEDI&#199;&#195;O-26-06-2025%20A%2025-07-25\MR_DER-1090_25\" TargetMode="External"/><Relationship Id="rId530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68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75" Type="http://schemas.openxmlformats.org/officeDocument/2006/relationships/hyperlink" Target="pw:\\SRVPW3.pls.planservi.com.br:Projetos\Documents\C0849%20-%20DER\40_Emissao\03_GRD\0-GRDs_Enviadas%20DER\21&#186;MEDI&#199;&#195;O-26-03-2024%20A%2025-04-24\MR.DER-0596_24\" TargetMode="External"/><Relationship Id="rId1160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98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2004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628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835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258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65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72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020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118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25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32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977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902" Type="http://schemas.openxmlformats.org/officeDocument/2006/relationships/hyperlink" Target="pw:\\SRVPW3.pls.planservi.com.br:Projetos\Documents\C0849%20-%20DER\30_Producao\12-F6%20&#8211;%20SP%20147%20-%20km%20152,00-210,50\02_Geom\02.00_R031\2024%2009%2002-R031_F07-F09-A2-A.xls" TargetMode="External"/><Relationship Id="rId1837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31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2099" Type="http://schemas.openxmlformats.org/officeDocument/2006/relationships/hyperlink" Target="pw:\\SRVPW3.pls.planservi.com.br:Projetos\Documents\C0849%20-%20DER\40_Emissao\03_GRD\0-GRDs_Enviadas%20DER\42&#186;MEDI&#199;&#195;O-26-12-2025%20A%2025-01-26\MR_DER-1547_26\" TargetMode="External"/><Relationship Id="rId180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278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904" Type="http://schemas.openxmlformats.org/officeDocument/2006/relationships/hyperlink" Target="pw:\\SRVPW3.pls.planservi.com.br:Projetos\Documents\C0849%20-%20DER\40_Emissao\03_GRD\0-GRDs_Enviadas%20DER\39&#176;MEDI&#199;&#195;O-26-09-2025%20A%2025-10-25\MR_DER-1317_25\" TargetMode="External"/><Relationship Id="rId485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692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38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45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52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997" Type="http://schemas.openxmlformats.org/officeDocument/2006/relationships/hyperlink" Target="pw:\\SRVPW3.pls.planservi.com.br:Projetos\Documents\C0849%20-%20DER\40_Emissao\03_GRD\0-GRDs_Enviadas%20DER\24&#186;MEDI&#199;&#195;O-26-06-2024%20A%2025-07-24\MR.DER-0718_24\" TargetMode="External"/><Relationship Id="rId1182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2026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205" Type="http://schemas.openxmlformats.org/officeDocument/2006/relationships/hyperlink" Target="pw:\\SRVPW3.pls.planservi.com.br:Projetos\Documents\C0849%20-%20DER\40_Emissao\03_GRD\0-GRDs_Enviadas%20DER\37&#186;MEDI&#199;&#195;O-26-07-2025%20A%2025-08-25\MR_DER-1120_25\" TargetMode="External"/><Relationship Id="rId412" Type="http://schemas.openxmlformats.org/officeDocument/2006/relationships/hyperlink" Target="pw:\\SRVPW3.pls.planservi.com.br:Projetos\Documents\C0849%20-%20DER\40_Emissao\03_GRD\0-GRDs_Enviadas%20DER\33&#186;MEDI&#199;&#195;O-26-03-2025%20A%2025-04-25\MR.DER-0968_25\" TargetMode="External"/><Relationship Id="rId857" Type="http://schemas.openxmlformats.org/officeDocument/2006/relationships/hyperlink" Target="pw:\\SRVPW3.pls.planservi.com.br:Projetos\Documents\C0849%20-%20DER\30_Producao\12-F6%20&#8211;%20SP%20147%20-%20km%20152,00-210,50\05_Geot\05.00_R031\2024%2004%2024-R-031_Revis&#227;oB1_G13.doc" TargetMode="External"/><Relationship Id="rId1042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487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694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717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24" Type="http://schemas.openxmlformats.org/officeDocument/2006/relationships/hyperlink" Target="pw:\\SRVPW3.pls.planservi.com.br:Projetos\Documents\C0849%20-%20DER\30_Producao\12-F6%20&#8211;%20SP%20147%20-%20km%20152,00-210,50\03_Terrap\03.00_R031\2024%2011%2018-R031_Q02-Q03-Emiss&#227;o%20incial.xls" TargetMode="External"/><Relationship Id="rId1347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54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61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99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53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207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14" Type="http://schemas.openxmlformats.org/officeDocument/2006/relationships/hyperlink" Target="pw:\\SRVPW3.pls.planservi.com.br:Projetos\Documents\C0849%20-%20DER\40_Emissao\03_GRD\0-GRDs_Enviadas%20DER\27&#186;MEDI&#199;&#195;O-26-09-2024%20A%2025-10-24\MR.DER-0826_24-SP%20147-Entrega%20Final-C09\" TargetMode="External"/><Relationship Id="rId1621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59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719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26" Type="http://schemas.openxmlformats.org/officeDocument/2006/relationships/hyperlink" Target="pw:\\SRVPW3.pls.planservi.com.br:Projetos\Documents\C0849%20-%20DER\40_Emissao\03_GRD\0-GRDs_Enviadas%20DER\40&#186;MEDI&#199;&#195;O-26-10-2025%20A%2025-11-25\MR_DER-1343_25\" TargetMode="External"/><Relationship Id="rId2090" Type="http://schemas.openxmlformats.org/officeDocument/2006/relationships/hyperlink" Target="pw:\\SRVPW3.pls.planservi.com.br:Projetos\Documents\C0849%20-%20DER\40_Emissao\03_GRD\0-GRDs_Enviadas%20DER\42&#186;MEDI&#199;&#195;O-26-12-2025%20A%2025-01-26\MR_DER-1523_26\" TargetMode="External"/><Relationship Id="rId367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74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2048" Type="http://schemas.openxmlformats.org/officeDocument/2006/relationships/hyperlink" Target="pw:\\SRVPW3.pls.planservi.com.br:Projetos\Documents\C0849%20-%20DER\40_Emissao\03_GRD\0-GRDs_Enviadas%20DER\41&#186;MEDI&#199;&#195;O-26-11-2025%20A%2025-12-25\MR_DER-1423_25\" TargetMode="External"/><Relationship Id="rId227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781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879" Type="http://schemas.openxmlformats.org/officeDocument/2006/relationships/hyperlink" Target="pw:\\SRVPW3.pls.planservi.com.br:Projetos\Documents\C0849%20-%20DER\30_Producao\12-F6%20&#8211;%20SP%20147%20-%20km%20152,00-210,50\02_Geom\02.00_R031\2024%2010%2009-R031_F02-F03-F09-A2-A.xls" TargetMode="External"/><Relationship Id="rId434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41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739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064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1271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369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76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2115" Type="http://schemas.openxmlformats.org/officeDocument/2006/relationships/hyperlink" Target="pw:\\SRVPW3.pls.planservi.com.br:Projetos\Documents\C0849%20-%20DER\40_Emissao\03_GRD\0-GRDs_Enviadas%20DER\43&#186;MEDI&#199;&#195;O-26-01-2026%20A%2025-02-26\MR_DER-1580_26\" TargetMode="External"/><Relationship Id="rId501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946" Type="http://schemas.openxmlformats.org/officeDocument/2006/relationships/hyperlink" Target="pw:\\SRVPW3.pls.planservi.com.br:Projetos\Documents\C0849%20-%20DER\30_Producao\12-F6%20&#8211;%20SP%20147%20-%20km%20152,00-210,50\04_Dren\04.00_R031\2024_10_10_R-031_C0849_Segmento%20F6%20-%20SP%20147_A3_A%20-%20EST%20HIDROL.doc" TargetMode="External"/><Relationship Id="rId1131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229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783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990" Type="http://schemas.openxmlformats.org/officeDocument/2006/relationships/hyperlink" Target="pw:\\SRVPW3.pls.planservi.com.br:Projetos\Documents\C0849%20-%20DER\40_Emissao\03_GRD\0-GRDs_Enviadas%20DER\41&#186;MEDI&#199;&#195;O-26-11-2025%20A%2025-12-25\MR_DER-1409_25\" TargetMode="External"/><Relationship Id="rId75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806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436" Type="http://schemas.openxmlformats.org/officeDocument/2006/relationships/hyperlink" Target="pw:\\pw.planservi.com.br:PROJETOS\Documents\C0849%20-%20DER\40_Emissao\03_GRD\0-GRDs_Enviadas%20DER\17&#186;MEDI&#199;&#195;O-26-10-23%20A%2025-12-23\MR.DER-0492_23-Entrega%20Final\" TargetMode="External"/><Relationship Id="rId1643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50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503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10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48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291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808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51" Type="http://schemas.openxmlformats.org/officeDocument/2006/relationships/hyperlink" Target="pw:\\SRVPW3.pls.planservi.com.br:Projetos\Documents\C0849%20-%20DER\40_Emissao\03_GRD\0-GRDs_Enviadas%20DER\38&#176;MEDI&#199;&#195;O-26-08-2025%20A%2025-09-25\MR_DER-1156_25\" TargetMode="External"/><Relationship Id="rId389" Type="http://schemas.openxmlformats.org/officeDocument/2006/relationships/hyperlink" Target="pw:\\SRVPW3.pls.planservi.com.br:Projetos\Documents\C0849%20-%20DER\40_Emissao\03_GRD\0-GRDs_Enviadas%20DER\34&#186;MEDI&#199;&#195;O-26-04-2025%20A%2025-05-25\MR_DER-0987_25\" TargetMode="External"/><Relationship Id="rId596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49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56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63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70" Type="http://schemas.openxmlformats.org/officeDocument/2006/relationships/hyperlink" Target="pw:\\SRVPW3.pls.planservi.com.br:Projetos\Documents\C0849%20-%20DER\30_Producao\12-F6%20&#8211;%20SP%20147%20-%20km%20152,00-210,50\02_Geom\02.00_R031\2024%2011%2025-R031_F07-MC%20aprovado.xls" TargetMode="External"/><Relationship Id="rId1086" Type="http://schemas.openxmlformats.org/officeDocument/2006/relationships/hyperlink" Target="pw:\\SRVPW3.pls.planservi.com.br:Projetos\Documents\C0849%20-%20DER\40_Emissao\03_GRD\0-GRDs_Enviadas%20DER\27&#186;MEDI&#199;&#195;O-26-09-2024%20A%2025-10-24\MR.DER-0819_24-SP%20147\" TargetMode="External"/><Relationship Id="rId1293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2137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09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16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23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968" Type="http://schemas.openxmlformats.org/officeDocument/2006/relationships/hyperlink" Target="pw:\\SRVPW3.pls.planservi.com.br:Projetos\Documents\C0849%20-%20DER\30_Producao\12-F6%20&#8211;%20SP%20147%20-%20km%20152,00-210,50\06_Pavi\06.00_R031\2024%2010%2014-R-031_Desenhos-LOTE_20.doc" TargetMode="External"/><Relationship Id="rId1153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598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97" Type="http://schemas.openxmlformats.org/officeDocument/2006/relationships/hyperlink" Target="pw:\\SRVPW3.pls.planservi.com.br:Projetos\Documents\C0849%20-%20DER\40_Emissao\03_GRD\0-GRDs_Enviadas%20DER\38&#176;MEDI&#199;&#195;O-26-08-2025%20A%2025-09-25\MR_DER-1188_25\" TargetMode="External"/><Relationship Id="rId730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828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13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360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458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65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872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220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318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25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32" Type="http://schemas.openxmlformats.org/officeDocument/2006/relationships/hyperlink" Target="pw:\\SRVPW3.pls.planservi.com.br:Projetos\Documents\C0849%20-%20DER\40_Emissao\03_GRD\0-GRDs_Enviadas%20DER\25&#186;MEDI&#199;&#195;O-26-07-2024%20A%2025-08-24\MR.DER-0739_24\" TargetMode="External"/><Relationship Id="rId24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73" Type="http://schemas.openxmlformats.org/officeDocument/2006/relationships/hyperlink" Target="pw:\\SRVPW3.pls.planservi.com.br:Projetos\Documents\C0849%20-%20DER\40_Emissao\03_GRD\0-GRDs_Enviadas%20DER\37&#186;MEDI&#199;&#195;O-26-07-2025%20A%2025-08-25\MR_DER-1128_25\" TargetMode="External"/><Relationship Id="rId380" Type="http://schemas.openxmlformats.org/officeDocument/2006/relationships/hyperlink" Target="pw:\\SRVPW3.pls.planservi.com.br:Projetos\Documents\C0849%20-%20DER\40_Emissao\03_GRD\0-GRDs_Enviadas%20DER\35&#186;MEDI&#199;&#195;O-26-05-2025%20A%2025-06-25\MR_DER-1052_25\" TargetMode="External"/><Relationship Id="rId2061" Type="http://schemas.openxmlformats.org/officeDocument/2006/relationships/hyperlink" Target="pw:\\SRVPW3.pls.planservi.com.br:Projetos\Documents\C0849%20-%20DER\40_Emissao\03_GRD\0-GRDs_Enviadas%20DER\41&#186;MEDI&#199;&#195;O-26-11-2025%20A%2025-12-25\MR_DER-1470_25\" TargetMode="External"/><Relationship Id="rId240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78" Type="http://schemas.openxmlformats.org/officeDocument/2006/relationships/hyperlink" Target="pw:\\SRVPW3.pls.planservi.com.br:Projetos\Documents\C0849%20-%20DER\40_Emissao\03_GRD\0-GRDs_Enviadas%20DER\32&#186;MEDI&#199;&#195;O-26-02-2025%20A%2025-03-25\MR.DER-0938_25\" TargetMode="External"/><Relationship Id="rId685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92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100" Type="http://schemas.openxmlformats.org/officeDocument/2006/relationships/hyperlink" Target="pw:\\SRVPW3.pls.planservi.com.br:Projetos\Documents\C0849%20-%20DER\40_Emissao\03_GRD\0-GRDs_Enviadas%20DER\38&#176;MEDI&#199;&#195;O-26-08-2025%20A%2025-09-25\MR_DER-1188_25\" TargetMode="External"/><Relationship Id="rId338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45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52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175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82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2019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405" Type="http://schemas.openxmlformats.org/officeDocument/2006/relationships/hyperlink" Target="pw:\\SRVPW3.pls.planservi.com.br:Projetos\Documents\C0849%20-%20DER\40_Emissao\03_GRD\0-GRDs_Enviadas%20DER\33&#186;MEDI&#199;&#195;O-26-03-2025%20A%2025-04-25\MR.DER-0969_25\" TargetMode="External"/><Relationship Id="rId612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1035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42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687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894" Type="http://schemas.openxmlformats.org/officeDocument/2006/relationships/hyperlink" Target="pw:\\SRVPW3.pls.planservi.com.br:Projetos\Documents\C0849%20-%20DER\40_Emissao\03_GRD\0-GRDs_Enviadas%20DER\39&#176;MEDI&#199;&#195;O-26-09-2025%20A%2025-10-25\MR_DER-1261_25\" TargetMode="External"/><Relationship Id="rId917" Type="http://schemas.openxmlformats.org/officeDocument/2006/relationships/hyperlink" Target="pw:\\SRVPW3.pls.planservi.com.br:Projetos\Documents\C0849%20-%20DER\30_Producao\12-F6%20&#8211;%20SP%20147%20-%20km%20152,00-210,50\03_Terrap\03.00_R031\2024%2010%2018-R031_P01-A2-A.xls" TargetMode="External"/><Relationship Id="rId1102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547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54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61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46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407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1614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21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5" Type="http://schemas.openxmlformats.org/officeDocument/2006/relationships/hyperlink" Target="pw:\\SRVPW3.pls.planservi.com.br:Projetos\Documents\C0849%20-%20DER\40_Emissao\03_GRD\0-GRDs_Enviadas%20DER\37&#186;MEDI&#199;&#195;O-26-07-2025%20A%2025-08-25\MR_DER-1120_25\" TargetMode="External"/><Relationship Id="rId1919" Type="http://schemas.openxmlformats.org/officeDocument/2006/relationships/hyperlink" Target="pw:\\SRVPW3.pls.planservi.com.br:Projetos\Documents\C0849%20-%20DER\40_Emissao\03_GRD\0-GRDs_Enviadas%20DER\40&#186;MEDI&#199;&#195;O-26-10-2025%20A%2025-11-25\MR_DER-1343_25\" TargetMode="External"/><Relationship Id="rId2083" Type="http://schemas.openxmlformats.org/officeDocument/2006/relationships/hyperlink" Target="pw:\\SRVPW3.pls.planservi.com.br:Projetos\Documents\C0849%20-%20DER\40_Emissao\03_GRD\0-GRDs_Enviadas%20DER\42&#186;MEDI&#199;&#195;O-26-12-2025%20A%2025-01-26\MR_DER-1518_26\" TargetMode="External"/><Relationship Id="rId262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567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1197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2150" Type="http://schemas.openxmlformats.org/officeDocument/2006/relationships/hyperlink" Target="pw:\\SRVPW3.pls.planservi.com.br:Projetos\Documents\C0849%20-%20DER\40_Emissao\03_GRD\0-GRDs_Enviadas%20DER\46&#186;MEDI&#199;&#195;O-26-04-2026%20A%2025-05-26\MR_DER-1751_26\" TargetMode="External"/><Relationship Id="rId122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774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81" Type="http://schemas.openxmlformats.org/officeDocument/2006/relationships/hyperlink" Target="pw:\\SRVPW3.pls.planservi.com.br:Projetos\Documents\C0849%20-%20DER\40_Emissao\03_GRD\0-GRDs_Enviadas%20DER\21&#186;MEDI&#199;&#195;O-26-03-2024%20A%2025-04-24\MR.DER-0596_24\" TargetMode="External"/><Relationship Id="rId1057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2010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427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34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841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264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71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569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2108" Type="http://schemas.openxmlformats.org/officeDocument/2006/relationships/hyperlink" Target="pw:\\SRVPW3.pls.planservi.com.br:Projetos\Documents\C0849%20-%20DER\40_Emissao\03_GRD\0-GRDs_Enviadas%20DER\43&#186;MEDI&#199;&#195;O-26-01-2026%20A%2025-02-26\MR_DER-1570_26\" TargetMode="External"/><Relationship Id="rId701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39" Type="http://schemas.openxmlformats.org/officeDocument/2006/relationships/hyperlink" Target="pw:\\SRVPW3.pls.planservi.com.br:Projetos\Documents\C0849%20-%20DER\30_Producao\12-F6%20&#8211;%20SP%20147%20-%20km%20152,00-210,50\04_Dren\04.00_R031\2024_10_23_R-031_C0849_Segmento%20F6%20-%20SP%20147_A%20-%20EST%20HIDROL.doc" TargetMode="External"/><Relationship Id="rId1124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31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776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83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68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429" Type="http://schemas.openxmlformats.org/officeDocument/2006/relationships/hyperlink" Target="pw:\\pw.planservi.com.br:PROJETOS\Documents\C0849%20-%20DER\40_Emissao\03_GRD\0-GRDs_Enviadas%20DER\8&#186;MEDI&#199;&#195;O\MR.DER-0370_23\" TargetMode="External"/><Relationship Id="rId1636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43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703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10" Type="http://schemas.openxmlformats.org/officeDocument/2006/relationships/hyperlink" Target="pw:\\SRVPW3.pls.planservi.com.br:Projetos\Documents\C0849%20-%20DER\40_Emissao\03_GRD\0-GRDs_Enviadas%20DER\39&#176;MEDI&#199;&#195;O-26-09-2025%20A%2025-10-25\MR_DER-1322_25\" TargetMode="External"/><Relationship Id="rId284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491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144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589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796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351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449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56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63" Type="http://schemas.openxmlformats.org/officeDocument/2006/relationships/hyperlink" Target="pw:\\SRVPW3.pls.planservi.com.br:Projetos\Documents\C0849%20-%20DER\30_Producao\12-F6%20&#8211;%20SP%20147%20-%20km%20152,00-210,50\02_Geom\02.00_R031\2024%2011%2025-R031_F07-MC%20aprovado.xls" TargetMode="External"/><Relationship Id="rId1079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286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493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2032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211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309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16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1146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798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723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30" Type="http://schemas.openxmlformats.org/officeDocument/2006/relationships/hyperlink" Target="pw:\\SRVPW3.pls.planservi.com.br:Projetos\Documents\C0849%20-%20DER\30_Producao\12-F6%20&#8211;%20SP%20147%20-%20km%20152,00-210,50\03_Terrap\03.00_R031\2024%2011%2018-R031_Q02-Q03-Emiss&#227;o%20incial.xls" TargetMode="External"/><Relationship Id="rId1006" Type="http://schemas.openxmlformats.org/officeDocument/2006/relationships/hyperlink" Target="pw:\\SRVPW3.pls.planservi.com.br:Projetos\Documents\C0849%20-%20DER\40_Emissao\03_GRD\0-GRDs_Enviadas%20DER\28&#186;MEDI&#199;&#195;O-26-10-2024%20A%2025-11-24\MR.DER-0859_24\" TargetMode="External"/><Relationship Id="rId1353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60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658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865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213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20" Type="http://schemas.openxmlformats.org/officeDocument/2006/relationships/hyperlink" Target="pw:\\SRVPW3.pls.planservi.com.br:Projetos\Documents\C0849%20-%20DER\40_Emissao\03_GRD\0-GRDs_Enviadas%20DER\27&#186;MEDI&#199;&#195;O-26-09-2024%20A%2025-10-24\MR.DER-0825_24-SP%20147-Entrega%20Final-C01\" TargetMode="External"/><Relationship Id="rId1518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25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32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7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6" Type="http://schemas.openxmlformats.org/officeDocument/2006/relationships/hyperlink" Target="pw:\\SRVPW3.pls.planservi.com.br:Projetos\Documents\C0849%20-%20DER\40_Emissao\03_GRD\0-GRDs_Enviadas%20DER\37&#186;MEDI&#199;&#195;O-26-07-2025%20A%2025-08-25\MR_DER-1128_25\" TargetMode="External"/><Relationship Id="rId373" Type="http://schemas.openxmlformats.org/officeDocument/2006/relationships/hyperlink" Target="pw:\\SRVPW3.pls.planservi.com.br:Projetos\Documents\C0849%20-%20DER\40_Emissao\03_GRD\0-GRDs_Enviadas%20DER\35&#186;MEDI&#199;&#195;O-26-05-2025%20A%2025-06-25\MR_DER-1059_25\" TargetMode="External"/><Relationship Id="rId580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054" Type="http://schemas.openxmlformats.org/officeDocument/2006/relationships/hyperlink" Target="pw:\\SRVPW3.pls.planservi.com.br:Projetos\Documents\C0849%20-%20DER\40_Emissao\03_GRD\0-GRDs_Enviadas%20DER\41&#186;MEDI&#199;&#195;O-26-11-2025%20A%2025-12-25\MR_DER-1441_25\" TargetMode="External"/><Relationship Id="rId1" Type="http://schemas.openxmlformats.org/officeDocument/2006/relationships/hyperlink" Target="pw:\\SRVPW3.pls.planservi.com.br:Projetos\Documents\C0849%20-%20DER\40_Emissao\03_GRD\0-GRDs_Enviadas%20DER\39&#176;MEDI&#199;&#195;O-26-09-2025%20A%2025-10-25\MR_DER-1255_25\" TargetMode="External"/><Relationship Id="rId233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40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78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85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1070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2121" Type="http://schemas.openxmlformats.org/officeDocument/2006/relationships/hyperlink" Target="pw:\\SRVPW3.pls.planservi.com.br:Projetos\Documents\C0849%20-%20DER\40_Emissao\03_GRD\0-GRDs_Enviadas%20DER\43&#186;MEDI&#199;&#195;O-26-01-2026%20A%2025-02-26\MR_DER-1580_26\" TargetMode="External"/><Relationship Id="rId300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38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45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52" Type="http://schemas.openxmlformats.org/officeDocument/2006/relationships/hyperlink" Target="pw:\\SRVPW3.pls.planservi.com.br:Projetos\Documents\C0849%20-%20DER\30_Producao\12-F6%20&#8211;%20SP%20147%20-%20km%20152,00-210,50\04_Dren\04.00_R031\2024_07_03_R-031_C0849_Segmento%20F6%20-%20SP%20147_A2%20-%20EST%20HIDROL.doc" TargetMode="External"/><Relationship Id="rId1168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75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82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81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605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12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28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35" Type="http://schemas.openxmlformats.org/officeDocument/2006/relationships/hyperlink" Target="pw:\\SRVPW3.pls.planservi.com.br:Projetos\Documents\C0849%20-%20DER\40_Emissao\03_GRD\0-GRDs_Enviadas%20DER\21&#186;MEDI&#199;&#195;O-26-03-2024%20A%2025-04-24\MR.DER-0627_24\" TargetMode="External"/><Relationship Id="rId1442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887" Type="http://schemas.openxmlformats.org/officeDocument/2006/relationships/hyperlink" Target="pw:\\SRVPW3.pls.planservi.com.br:Projetos\Documents\C0849%20-%20DER\40_Emissao\03_GRD\0-GRDs_Enviadas%20DER\39&#176;MEDI&#199;&#195;O-26-09-2025%20A%2025-10-25\MR_DER-1261_25\" TargetMode="External"/><Relationship Id="rId1302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747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54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39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07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814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88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395" Type="http://schemas.openxmlformats.org/officeDocument/2006/relationships/hyperlink" Target="pw:\\SRVPW3.pls.planservi.com.br:Projetos\Documents\C0849%20-%20DER\40_Emissao\03_GRD\0-GRDs_Enviadas%20DER\33&#186;MEDI&#199;&#195;O-26-03-2025%20A%2025-04-25\MR.DER-0968_25\" TargetMode="External"/><Relationship Id="rId2076" Type="http://schemas.openxmlformats.org/officeDocument/2006/relationships/hyperlink" Target="pw:\\SRVPW3.pls.planservi.com.br:Projetos\Documents\C0849%20-%20DER\40_Emissao\03_GRD\0-GRDs_Enviadas%20DER\42&#186;MEDI&#199;&#195;O-26-12-2025%20A%2025-01-26\MR_DER-1510_26\" TargetMode="External"/><Relationship Id="rId255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62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1092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97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2143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15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22" Type="http://schemas.openxmlformats.org/officeDocument/2006/relationships/hyperlink" Target="pw:\\SRVPW3.pls.planservi.com.br:Projetos\Documents\C0849%20-%20DER\40_Emissao\03_GRD\0-GRDs_Enviadas%20DER\36&#186;MEDI&#199;&#195;O-26-06-2025%20A%2025-07-25\MR_DER-1090_25\" TargetMode="External"/><Relationship Id="rId767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74" Type="http://schemas.openxmlformats.org/officeDocument/2006/relationships/hyperlink" Target="pw:\\SRVPW3.pls.planservi.com.br:Projetos\Documents\C0849%20-%20DER\40_Emissao\03_GRD\0-GRDs_Enviadas%20DER\21&#186;MEDI&#199;&#195;O-26-03-2024%20A%2025-04-24\MR.DER-0596_24\" TargetMode="External"/><Relationship Id="rId2003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627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834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257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64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71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901" Type="http://schemas.openxmlformats.org/officeDocument/2006/relationships/hyperlink" Target="pw:\\SRVPW3.pls.planservi.com.br:Projetos\Documents\C0849%20-%20DER\30_Producao\12-F6%20&#8211;%20SP%20147%20-%20km%20152,00-210,50\02_Geom\02.00_R031\2024%2009%2010-R031_F07-F09-A-B1.xls" TargetMode="External"/><Relationship Id="rId1117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24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31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69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76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30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29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36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03" Type="http://schemas.openxmlformats.org/officeDocument/2006/relationships/hyperlink" Target="pw:\\SRVPW3.pls.planservi.com.br:Projetos\Documents\C0849%20-%20DER\40_Emissao\03_GRD\0-GRDs_Enviadas%20DER\39&#176;MEDI&#199;&#195;O-26-09-2025%20A%2025-10-25\MR_DER-1317_25\" TargetMode="External"/><Relationship Id="rId2098" Type="http://schemas.openxmlformats.org/officeDocument/2006/relationships/hyperlink" Target="pw:\\SRVPW3.pls.planservi.com.br:Projetos\Documents\C0849%20-%20DER\40_Emissao\03_GRD\0-GRDs_Enviadas%20DER\42&#186;MEDI&#199;&#195;O-26-12-2025%20A%2025-01-26\MR_DER-1547_26\" TargetMode="External"/><Relationship Id="rId277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484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137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44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691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789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96" Type="http://schemas.openxmlformats.org/officeDocument/2006/relationships/hyperlink" Target="pw:\\SRVPW3.pls.planservi.com.br:Projetos\Documents\C0849%20-%20DER\40_Emissao\03_GRD\0-GRDs_Enviadas%20DER\24&#186;MEDI&#199;&#195;O-26-06-2024%20A%2025-07-24\MR.DER-0718_24\" TargetMode="External"/><Relationship Id="rId2025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551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649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56" Type="http://schemas.openxmlformats.org/officeDocument/2006/relationships/hyperlink" Target="pw:\\SRVPW3.pls.planservi.com.br:Projetos\Documents\C0849%20-%20DER\30_Producao\12-F6%20&#8211;%20SP%20147%20-%20km%20152,00-210,50\05_Geot\05.00_R031\2024%2004%2024-R-031_Revis&#227;oB1_G13.doc" TargetMode="External"/><Relationship Id="rId1181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279" Type="http://schemas.openxmlformats.org/officeDocument/2006/relationships/hyperlink" Target="pw:\\pw.planservi.com.br:PROJETOS\Documents\C0849%20-%20DER\40_Emissao\03_GRD\0-GRDs_Enviadas%20DER\14&#186;MEDI&#199;&#195;O-26-08-2023%20A%2025-09-2023\MR.DER-0444_23_\" TargetMode="External"/><Relationship Id="rId1486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204" Type="http://schemas.openxmlformats.org/officeDocument/2006/relationships/hyperlink" Target="pw:\\SRVPW3.pls.planservi.com.br:Projetos\Documents\C0849%20-%20DER\40_Emissao\03_GRD\0-GRDs_Enviadas%20DER\37&#186;MEDI&#199;&#195;O-26-07-2025%20A%2025-08-25\MR_DER-1120_25\" TargetMode="External"/><Relationship Id="rId411" Type="http://schemas.openxmlformats.org/officeDocument/2006/relationships/hyperlink" Target="pw:\\SRVPW3.pls.planservi.com.br:Projetos\Documents\C0849%20-%20DER\40_Emissao\03_GRD\0-GRDs_Enviadas%20DER\33&#186;MEDI&#199;&#195;O-26-03-2025%20A%2025-04-25\MR.DER-0968_25\" TargetMode="External"/><Relationship Id="rId509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1041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139" Type="http://schemas.openxmlformats.org/officeDocument/2006/relationships/hyperlink" Target="pw:\\pw.planservi.com.br:PROJETOS\Documents\C0849%20-%20DER\40_Emissao\03_GRD\0-GRDs_Enviadas%20DER\5&#186;MEDI&#199;&#195;O\MR.DER-0235_22\" TargetMode="External"/><Relationship Id="rId1346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693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98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716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23" Type="http://schemas.openxmlformats.org/officeDocument/2006/relationships/hyperlink" Target="pw:\\SRVPW3.pls.planservi.com.br:Projetos\Documents\C0849%20-%20DER\30_Producao\12-F6%20&#8211;%20SP%20147%20-%20km%20152,00-210,50\03_Terrap\03.00_R031\2024%2011%2018-R031_Q02-Q03-Emiss&#227;o%20incial.xls" TargetMode="External"/><Relationship Id="rId1553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60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858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52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206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13" Type="http://schemas.openxmlformats.org/officeDocument/2006/relationships/hyperlink" Target="pw:\\SRVPW3.pls.planservi.com.br:Projetos\Documents\C0849%20-%20DER\40_Emissao\03_GRD\0-GRDs_Enviadas%20DER\27&#186;MEDI&#199;&#195;O-26-09-2024%20A%2025-10-24\MR.DER-0826_24-SP%20147-Entrega%20Final-C09\" TargetMode="External"/><Relationship Id="rId1620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718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25" Type="http://schemas.openxmlformats.org/officeDocument/2006/relationships/hyperlink" Target="pw:\\SRVPW3.pls.planservi.com.br:Projetos\Documents\C0849%20-%20DER\40_Emissao\03_GRD\0-GRDs_Enviadas%20DER\40&#186;MEDI&#199;&#195;O-26-10-2025%20A%2025-11-25\MR_DER-1343_25\" TargetMode="External"/><Relationship Id="rId299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59" Type="http://schemas.openxmlformats.org/officeDocument/2006/relationships/hyperlink" Target="pw:\\SRVPW3.pls.planservi.com.br:Projetos\Documents\C0849%20-%20DER\40_Emissao\03_GRD\0-GRDs_Enviadas%20DER\37&#186;MEDI&#199;&#195;O-26-07-2025%20A%2025-08-25\MR_DER-1143_25\" TargetMode="External"/><Relationship Id="rId366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73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80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2047" Type="http://schemas.openxmlformats.org/officeDocument/2006/relationships/hyperlink" Target="pw:\\SRVPW3.pls.planservi.com.br:Projetos\Documents\C0849%20-%20DER\40_Emissao\03_GRD\0-GRDs_Enviadas%20DER\41&#186;MEDI&#199;&#195;O-26-11-2025%20A%2025-12-25\MR_DER-1423_25\" TargetMode="External"/><Relationship Id="rId226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33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878" Type="http://schemas.openxmlformats.org/officeDocument/2006/relationships/hyperlink" Target="pw:\\SRVPW3.pls.planservi.com.br:Projetos\Documents\C0849%20-%20DER\30_Producao\12-F6%20&#8211;%20SP%20147%20-%20km%20152,00-210,50\02_Geom\02.00_R031\2024%2010%2009-R031_F02-F03-F09-A2-A.xls" TargetMode="External"/><Relationship Id="rId1063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1270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2114" Type="http://schemas.openxmlformats.org/officeDocument/2006/relationships/hyperlink" Target="pw:\\SRVPW3.pls.planservi.com.br:Projetos\Documents\C0849%20-%20DER\40_Emissao\03_GRD\0-GRDs_Enviadas%20DER\43&#186;MEDI&#199;&#195;O-26-01-2026%20A%2025-02-26\MR_DER-1580_26\" TargetMode="External"/><Relationship Id="rId640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738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45" Type="http://schemas.openxmlformats.org/officeDocument/2006/relationships/hyperlink" Target="pw:\\SRVPW3.pls.planservi.com.br:Projetos\Documents\C0849%20-%20DER\30_Producao\12-F6%20&#8211;%20SP%20147%20-%20km%20152,00-210,50\04_Dren\04.00_R031\2024_10_10_R-031_C0849_Segmento%20F6%20-%20SP%20147_A3_A%20-%20EST%20HIDROL.doc" TargetMode="External"/><Relationship Id="rId1368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75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82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74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500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805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130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228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35" Type="http://schemas.openxmlformats.org/officeDocument/2006/relationships/hyperlink" Target="pw:\\pw.planservi.com.br:PROJETOS\Documents\C0849%20-%20DER\40_Emissao\03_GRD\0-GRDs_Enviadas%20DER\MR.DER-0030_22\" TargetMode="External"/><Relationship Id="rId1642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947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502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807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290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388" Type="http://schemas.openxmlformats.org/officeDocument/2006/relationships/hyperlink" Target="pw:\\SRVPW3.pls.planservi.com.br:Projetos\Documents\C0849%20-%20DER\40_Emissao\03_GRD\0-GRDs_Enviadas%20DER\34&#186;MEDI&#199;&#195;O-26-04-2025%20A%2025-05-25\MR_DER-0987_25\" TargetMode="External"/><Relationship Id="rId2069" Type="http://schemas.openxmlformats.org/officeDocument/2006/relationships/hyperlink" Target="pw:\\SRVPW3.pls.planservi.com.br:Projetos\Documents\C0849%20-%20DER\40_Emissao\03_GRD\0-GRDs_Enviadas%20DER\42&#186;MEDI&#199;&#195;O-26-12-2025%20A%2025-01-26\MR_DER-1504_26\" TargetMode="External"/><Relationship Id="rId150" Type="http://schemas.openxmlformats.org/officeDocument/2006/relationships/hyperlink" Target="pw:\\SRVPW3.pls.planservi.com.br:Projetos\Documents\C0849%20-%20DER\40_Emissao\03_GRD\0-GRDs_Enviadas%20DER\38&#176;MEDI&#199;&#195;O-26-08-2025%20A%2025-09-25\MR_DER-1156_25\" TargetMode="External"/><Relationship Id="rId595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48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55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62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1085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292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2136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08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15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22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967" Type="http://schemas.openxmlformats.org/officeDocument/2006/relationships/hyperlink" Target="pw:\\SRVPW3.pls.planservi.com.br:Projetos\Documents\C0849%20-%20DER\30_Producao\12-F6%20&#8211;%20SP%20147%20-%20km%20152,00-210,50\06_Pavi\06.00_R031\2024%2010%2014-R-031_MC-LOTE_20.doc" TargetMode="External"/><Relationship Id="rId1152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597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96" Type="http://schemas.openxmlformats.org/officeDocument/2006/relationships/hyperlink" Target="pw:\\SRVPW3.pls.planservi.com.br:Projetos\Documents\C0849%20-%20DER\40_Emissao\03_GRD\0-GRDs_Enviadas%20DER\38&#176;MEDI&#199;&#195;O-26-08-2025%20A%2025-09-25\MR_DER-1188_25\" TargetMode="External"/><Relationship Id="rId827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12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457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64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871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317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24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31" Type="http://schemas.openxmlformats.org/officeDocument/2006/relationships/hyperlink" Target="pw:\\SRVPW3.pls.planservi.com.br:Projetos\Documents\C0849%20-%20DER\40_Emissao\03_GRD\0-GRDs_Enviadas%20DER\25&#186;MEDI&#199;&#195;O-26-07-2024%20A%2025-08-24\MR.DER-0739_24\" TargetMode="External"/><Relationship Id="rId1969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23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829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72" Type="http://schemas.openxmlformats.org/officeDocument/2006/relationships/hyperlink" Target="pw:\\SRVPW3.pls.planservi.com.br:Projetos\Documents\C0849%20-%20DER\40_Emissao\03_GRD\0-GRDs_Enviadas%20DER\37&#186;MEDI&#199;&#195;O-26-07-2025%20A%2025-08-25\MR_DER-1128_25\" TargetMode="External"/><Relationship Id="rId477" Type="http://schemas.openxmlformats.org/officeDocument/2006/relationships/hyperlink" Target="pw:\\SRVPW3.pls.planservi.com.br:Projetos\Documents\C0849%20-%20DER\40_Emissao\03_GRD\0-GRDs_Enviadas%20DER\32&#186;MEDI&#199;&#195;O-26-02-2025%20A%2025-03-25\MR.DER-0938_25\" TargetMode="External"/><Relationship Id="rId684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2060" Type="http://schemas.openxmlformats.org/officeDocument/2006/relationships/hyperlink" Target="pw:\\SRVPW3.pls.planservi.com.br:Projetos\Documents\C0849%20-%20DER\40_Emissao\03_GRD\0-GRDs_Enviadas%20DER\41&#186;MEDI&#199;&#195;O-26-11-2025%20A%2025-12-25\MR_DER-1470_25\" TargetMode="External"/><Relationship Id="rId337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891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989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2018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544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51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849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174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81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479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86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404" Type="http://schemas.openxmlformats.org/officeDocument/2006/relationships/hyperlink" Target="pw:\\SRVPW3.pls.planservi.com.br:Projetos\Documents\C0849%20-%20DER\40_Emissao\03_GRD\0-GRDs_Enviadas%20DER\33&#186;MEDI&#199;&#195;O-26-03-2025%20A%2025-04-25\MR.DER-0969_25\" TargetMode="External"/><Relationship Id="rId611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1034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41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339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893" Type="http://schemas.openxmlformats.org/officeDocument/2006/relationships/hyperlink" Target="pw:\\SRVPW3.pls.planservi.com.br:Projetos\Documents\C0849%20-%20DER\40_Emissao\03_GRD\0-GRDs_Enviadas%20DER\39&#176;MEDI&#199;&#195;O-26-09-2025%20A%2025-10-25\MR_DER-1261_25\" TargetMode="External"/><Relationship Id="rId709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16" Type="http://schemas.openxmlformats.org/officeDocument/2006/relationships/hyperlink" Target="pw:\\SRVPW3.pls.planservi.com.br:Projetos\Documents\C0849%20-%20DER\30_Producao\12-F6%20&#8211;%20SP%20147%20-%20km%20152,00-210,50\03_Terrap\03.00_R031\2024%2010%2018-R031_P01-A2-A.xls" TargetMode="External"/><Relationship Id="rId1101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546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53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60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45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406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1613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20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94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1918" Type="http://schemas.openxmlformats.org/officeDocument/2006/relationships/hyperlink" Target="pw:\\SRVPW3.pls.planservi.com.br:Projetos\Documents\C0849%20-%20DER\40_Emissao\03_GRD\0-GRDs_Enviadas%20DER\40&#186;MEDI&#199;&#195;O-26-10-2025%20A%2025-11-25\MR_DER-1343_25\" TargetMode="External"/><Relationship Id="rId2082" Type="http://schemas.openxmlformats.org/officeDocument/2006/relationships/hyperlink" Target="pw:\\SRVPW3.pls.planservi.com.br:Projetos\Documents\C0849%20-%20DER\40_Emissao\03_GRD\0-GRDs_Enviadas%20DER\42&#186;MEDI&#199;&#195;O-26-12-2025%20A%2025-01-26\MR_DER-1512_26\" TargetMode="External"/><Relationship Id="rId261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99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359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66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73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196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21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219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426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33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980" Type="http://schemas.openxmlformats.org/officeDocument/2006/relationships/hyperlink" Target="pw:\\SRVPW3.pls.planservi.com.br:Projetos\Documents\C0849%20-%20DER\40_Emissao\03_GRD\0-GRDs_Enviadas%20DER\21&#186;MEDI&#199;&#195;O-26-03-2024%20A%2025-04-24\MR.DER-0596_24\" TargetMode="External"/><Relationship Id="rId1056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1263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2107" Type="http://schemas.openxmlformats.org/officeDocument/2006/relationships/hyperlink" Target="pw:\\SRVPW3.pls.planservi.com.br:Projetos\Documents\C0849%20-%20DER\40_Emissao\03_GRD\0-GRDs_Enviadas%20DER\42&#186;MEDI&#199;&#195;O-26-12-2025%20A%2025-01-26\MR_DER-1551_26\" TargetMode="External"/><Relationship Id="rId840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938" Type="http://schemas.openxmlformats.org/officeDocument/2006/relationships/hyperlink" Target="pw:\\SRVPW3.pls.planservi.com.br:Projetos\Documents\C0849%20-%20DER\30_Producao\12-F6%20&#8211;%20SP%20147%20-%20km%20152,00-210,50\04_Dren\04.00_R031\2024_10_23_R-031_C0849_Segmento%20F6%20-%20SP%20147_A%20-%20EST%20HIDROL.doc" TargetMode="External"/><Relationship Id="rId1470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568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75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67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700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123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30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428" Type="http://schemas.openxmlformats.org/officeDocument/2006/relationships/hyperlink" Target="pw:\\pw.planservi.com.br:PROJETOS\Documents\C0849%20-%20DER\30_Producao\12-F6%20&#8211;%20SP%20147%20-%20km%20152,00-210,50\06_Pavi\06.00_R031\2023%2003%2002-R-031_Revis&#227;oB-P09-502.doc" TargetMode="External"/><Relationship Id="rId1635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982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1842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702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283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490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143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50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88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795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2031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9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210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448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55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62" Type="http://schemas.openxmlformats.org/officeDocument/2006/relationships/hyperlink" Target="pw:\\SRVPW3.pls.planservi.com.br:Projetos\Documents\C0849%20-%20DER\30_Producao\12-F6%20&#8211;%20SP%20147%20-%20km%20152,00-210,50\02_Geom\02.00_R031\2024%2011%2025-R031_F07-MC%20aprovado.xls" TargetMode="External"/><Relationship Id="rId1078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285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492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2129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308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15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722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145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52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797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89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005" Type="http://schemas.openxmlformats.org/officeDocument/2006/relationships/hyperlink" Target="pw:\\SRVPW3.pls.planservi.com.br:Projetos\Documents\C0849%20-%20DER\40_Emissao\03_GRD\0-GRDs_Enviadas%20DER\28&#186;MEDI&#199;&#195;O-26-10-2024%20A%2025-11-24\MR.DER-0859_24\" TargetMode="External"/><Relationship Id="rId1212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657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64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517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24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6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931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65" Type="http://schemas.openxmlformats.org/officeDocument/2006/relationships/hyperlink" Target="pw:\\SRVPW3.pls.planservi.com.br:Projetos\Documents\C0849%20-%20DER\40_Emissao\03_GRD\0-GRDs_Enviadas%20DER\37&#186;MEDI&#199;&#195;O-26-07-2025%20A%2025-08-25\MR_DER-1141_25\" TargetMode="External"/><Relationship Id="rId372" Type="http://schemas.openxmlformats.org/officeDocument/2006/relationships/hyperlink" Target="pw:\\SRVPW3.pls.planservi.com.br:Projetos\Documents\C0849%20-%20DER\40_Emissao\03_GRD\0-GRDs_Enviadas%20DER\35&#186;MEDI&#199;&#195;O-26-05-2025%20A%2025-06-25\MR_DER-1059_25\" TargetMode="External"/><Relationship Id="rId677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2053" Type="http://schemas.openxmlformats.org/officeDocument/2006/relationships/hyperlink" Target="pw:\\SRVPW3.pls.planservi.com.br:Projetos\Documents\C0849%20-%20DER\40_Emissao\03_GRD\0-GRDs_Enviadas%20DER\41&#186;MEDI&#199;&#195;O-26-11-2025%20A%2025-12-25\MR_DER-1441_25\" TargetMode="External"/><Relationship Id="rId232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884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2120" Type="http://schemas.openxmlformats.org/officeDocument/2006/relationships/hyperlink" Target="pw:\\SRVPW3.pls.planservi.com.br:Projetos\Documents\C0849%20-%20DER\40_Emissao\03_GRD\0-GRDs_Enviadas%20DER\43&#186;MEDI&#199;&#195;O-26-01-2026%20A%2025-02-26\MR_DER-1580_26\" TargetMode="External"/><Relationship Id="rId537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44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51" Type="http://schemas.openxmlformats.org/officeDocument/2006/relationships/hyperlink" Target="pw:\\SRVPW3.pls.planservi.com.br:Projetos\Documents\C0849%20-%20DER\30_Producao\12-F6%20&#8211;%20SP%20147%20-%20km%20152,00-210,50\04_Dren\04.00_R031\2024_07_03_R-031_C0849_Segmento%20F6%20-%20SP%20147_A2%20-%20EST%20HIDROL.doc" TargetMode="External"/><Relationship Id="rId1167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74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81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679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80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604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11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27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34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41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886" Type="http://schemas.openxmlformats.org/officeDocument/2006/relationships/hyperlink" Target="pw:\\SRVPW3.pls.planservi.com.br:Projetos\Documents\C0849%20-%20DER\40_Emissao\03_GRD\0-GRDs_Enviadas%20DER\39&#176;MEDI&#199;&#195;O-26-09-2025%20A%2025-10-25\MR_DER-1261_25\" TargetMode="External"/><Relationship Id="rId909" Type="http://schemas.openxmlformats.org/officeDocument/2006/relationships/hyperlink" Target="pw:\\SRVPW3.pls.planservi.com.br:Projetos\Documents\C0849%20-%20DER\30_Producao\12-F6%20&#8211;%20SP%20147%20-%20km%20152,00-210,50\02_Geom\02.00_R031\2024%2009%2002-R031_F02-F03-F09-Emiss&#227;o%20incial.xls" TargetMode="External"/><Relationship Id="rId1301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39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46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53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38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06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813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87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394" Type="http://schemas.openxmlformats.org/officeDocument/2006/relationships/hyperlink" Target="pw:\\SRVPW3.pls.planservi.com.br:Projetos\Documents\C0849%20-%20DER\40_Emissao\03_GRD\0-GRDs_Enviadas%20DER\34&#186;MEDI&#199;&#195;O-26-04-2025%20A%2025-05-25\MR.DER-0981_25\" TargetMode="External"/><Relationship Id="rId2075" Type="http://schemas.openxmlformats.org/officeDocument/2006/relationships/hyperlink" Target="pw:\\SRVPW3.pls.planservi.com.br:Projetos\Documents\C0849%20-%20DER\40_Emissao\03_GRD\0-GRDs_Enviadas%20DER\42&#186;MEDI&#199;&#195;O-26-12-2025%20A%2025-01-26\MR_DER-1510_26\" TargetMode="External"/><Relationship Id="rId254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699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091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14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461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559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66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189" Type="http://schemas.openxmlformats.org/officeDocument/2006/relationships/hyperlink" Target="pw:\\pw.planservi.com.br:PROJETOS\Documents\C0849%20-%20DER\40_Emissao\03_GRD\0-GRDs_Enviadas%20DER\4&#186;MEDI&#199;&#195;O\MR.DER-0168_22\" TargetMode="External"/><Relationship Id="rId1396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2142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321" Type="http://schemas.openxmlformats.org/officeDocument/2006/relationships/hyperlink" Target="pw:\\SRVPW3.pls.planservi.com.br:Projetos\Documents\C0849%20-%20DER\40_Emissao\03_GRD\0-GRDs_Enviadas%20DER\36&#186;MEDI&#199;&#195;O-26-06-2025%20A%2025-07-25\MR_DER-1090_25\" TargetMode="External"/><Relationship Id="rId419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26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973" Type="http://schemas.openxmlformats.org/officeDocument/2006/relationships/hyperlink" Target="pw:\\SRVPW3.pls.planservi.com.br:Projetos\Documents\C0849%20-%20DER\40_Emissao\03_GRD\0-GRDs_Enviadas%20DER\24&#186;MEDI&#199;&#195;O-26-06-2024%20A%2025-07-24\MR.DER-0718_24\" TargetMode="External"/><Relationship Id="rId1049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56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2002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833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116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463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70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768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900" Type="http://schemas.openxmlformats.org/officeDocument/2006/relationships/hyperlink" Target="pw:\\SRVPW3.pls.planservi.com.br:Projetos\Documents\C0849%20-%20DER\30_Producao\12-F6%20&#8211;%20SP%20147%20-%20km%20152,00-210,50\02_Geom\02.00_R031\2024%2009%2010-R031_F07-F09-A-B1.xls" TargetMode="External"/><Relationship Id="rId1323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30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628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975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1835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02" Type="http://schemas.openxmlformats.org/officeDocument/2006/relationships/hyperlink" Target="pw:\\SRVPW3.pls.planservi.com.br:Projetos\Documents\C0849%20-%20DER\40_Emissao\03_GRD\0-GRDs_Enviadas%20DER\39&#176;MEDI&#199;&#195;O-26-09-2025%20A%2025-10-25\MR_DER-1317_25\" TargetMode="External"/><Relationship Id="rId2097" Type="http://schemas.openxmlformats.org/officeDocument/2006/relationships/hyperlink" Target="pw:\\SRVPW3.pls.planservi.com.br:Projetos\Documents\C0849%20-%20DER\40_Emissao\03_GRD\0-GRDs_Enviadas%20DER\42&#186;MEDI&#199;&#195;O-26-12-2025%20A%2025-01-26\MR_DER-1545_26\" TargetMode="External"/><Relationship Id="rId276" Type="http://schemas.openxmlformats.org/officeDocument/2006/relationships/hyperlink" Target="pw:\\SRVPW3.pls.planservi.com.br:Projetos\Documents\C0849%20-%20DER\40_Emissao\03_GRD\0-GRDs_Enviadas%20DER\36&#186;MEDI&#199;&#195;O-26-06-2025%20A%2025-07-25\MR_DER-1103_25\" TargetMode="External"/><Relationship Id="rId483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690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36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43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50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88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95" Type="http://schemas.openxmlformats.org/officeDocument/2006/relationships/hyperlink" Target="pw:\\SRVPW3.pls.planservi.com.br:Projetos\Documents\C0849%20-%20DER\40_Emissao\03_GRD\0-GRDs_Enviadas%20DER\24&#186;MEDI&#199;&#195;O-26-06-2024%20A%2025-07-24\MR.DER-0718_24\" TargetMode="External"/><Relationship Id="rId1180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2024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203" Type="http://schemas.openxmlformats.org/officeDocument/2006/relationships/hyperlink" Target="pw:\\SRVPW3.pls.planservi.com.br:Projetos\Documents\C0849%20-%20DER\40_Emissao\03_GRD\0-GRDs_Enviadas%20DER\37&#186;MEDI&#199;&#195;O-26-07-2025%20A%2025-08-25\MR_DER-1120_25\" TargetMode="External"/><Relationship Id="rId648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55" Type="http://schemas.openxmlformats.org/officeDocument/2006/relationships/hyperlink" Target="pw:\\SRVPW3.pls.planservi.com.br:Projetos\Documents\C0849%20-%20DER\30_Producao\12-F6%20&#8211;%20SP%20147%20-%20km%20152,00-210,50\05_Geot\05.00_R031\2024%2004%2017-R-031_Revis&#227;oA3_G14.doc" TargetMode="External"/><Relationship Id="rId1040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78" Type="http://schemas.openxmlformats.org/officeDocument/2006/relationships/hyperlink" Target="pw:\\pw.planservi.com.br:PROJETOS\Documents\C0849%20-%20DER\40_Emissao\03_GRD\0-GRDs_Enviadas%20DER\15&#186;MEDI&#199;&#195;O-26-09-23%20A%2025-10-23\MR.DER-0458_23\" TargetMode="External"/><Relationship Id="rId1485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692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410" Type="http://schemas.openxmlformats.org/officeDocument/2006/relationships/hyperlink" Target="pw:\\SRVPW3.pls.planservi.com.br:Projetos\Documents\C0849%20-%20DER\40_Emissao\03_GRD\0-GRDs_Enviadas%20DER\33&#186;MEDI&#199;&#195;O-26-03-2025%20A%2025-04-25\MR.DER-0968_25\" TargetMode="External"/><Relationship Id="rId508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715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22" Type="http://schemas.openxmlformats.org/officeDocument/2006/relationships/hyperlink" Target="pw:\\SRVPW3.pls.planservi.com.br:Projetos\Documents\C0849%20-%20DER\30_Producao\12-F6%20&#8211;%20SP%20147%20-%20km%20152,00-210,50\03_Terrap\03.00_R031\2024%2011%2018-R031_Q02-Q03-Emiss&#227;o%20incial.xls" TargetMode="External"/><Relationship Id="rId1138" Type="http://schemas.openxmlformats.org/officeDocument/2006/relationships/hyperlink" Target="pw:\\pw.planservi.com.br:PROJETOS\Documents\C0849%20-%20DER\30_Producao\12-F6%20&#8211;%20SP%20147%20-%20km%20152,00-210,50\05_Geot\05.00_R031\2022%2012%2021-R-031_Revis&#227;oA2_G14.doc" TargetMode="External"/><Relationship Id="rId1345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52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997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1205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857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51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412" Type="http://schemas.openxmlformats.org/officeDocument/2006/relationships/hyperlink" Target="pw:\\SRVPW3.pls.planservi.com.br:Projetos\Documents\C0849%20-%20DER\40_Emissao\03_GRD\0-GRDs_Enviadas%20DER\27&#186;MEDI&#199;&#195;O-26-09-2024%20A%2025-10-24\MR.DER-0826_24-SP%20147-Entrega%20Final-C09\" TargetMode="External"/><Relationship Id="rId1717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24" Type="http://schemas.openxmlformats.org/officeDocument/2006/relationships/hyperlink" Target="pw:\\SRVPW3.pls.planservi.com.br:Projetos\Documents\C0849%20-%20DER\40_Emissao\03_GRD\0-GRDs_Enviadas%20DER\40&#186;MEDI&#199;&#195;O-26-10-2025%20A%2025-11-25\MR_DER-1343_25\" TargetMode="External"/><Relationship Id="rId298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58" Type="http://schemas.openxmlformats.org/officeDocument/2006/relationships/hyperlink" Target="pw:\\SRVPW3.pls.planservi.com.br:Projetos\Documents\C0849%20-%20DER\40_Emissao\03_GRD\0-GRDs_Enviadas%20DER\37&#186;MEDI&#199;&#195;O-26-07-2025%20A%2025-08-25\MR_DER-1143_25\" TargetMode="External"/><Relationship Id="rId365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72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2046" Type="http://schemas.openxmlformats.org/officeDocument/2006/relationships/hyperlink" Target="pw:\\SRVPW3.pls.planservi.com.br:Projetos\Documents\C0849%20-%20DER\40_Emissao\03_GRD\0-GRDs_Enviadas%20DER\41&#186;MEDI&#199;&#195;O-26-11-2025%20A%2025-12-25\MR_DER-1423_25\" TargetMode="External"/><Relationship Id="rId225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32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877" Type="http://schemas.openxmlformats.org/officeDocument/2006/relationships/hyperlink" Target="pw:\\SRVPW3.pls.planservi.com.br:Projetos\Documents\C0849%20-%20DER\30_Producao\12-F6%20&#8211;%20SP%20147%20-%20km%20152,00-210,50\02_Geom\02.00_R031\2024%2010%2009-R031_F02-F03-F09-A2-A.xls" TargetMode="External"/><Relationship Id="rId1062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2113" Type="http://schemas.openxmlformats.org/officeDocument/2006/relationships/hyperlink" Target="pw:\\SRVPW3.pls.planservi.com.br:Projetos\Documents\C0849%20-%20DER\40_Emissao\03_GRD\0-GRDs_Enviadas%20DER\43&#186;MEDI&#199;&#195;O-26-01-2026%20A%2025-02-26\MR_DER-1580_26\" TargetMode="External"/><Relationship Id="rId737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44" Type="http://schemas.openxmlformats.org/officeDocument/2006/relationships/hyperlink" Target="pw:\\SRVPW3.pls.planservi.com.br:Projetos\Documents\C0849%20-%20DER\30_Producao\12-F6%20&#8211;%20SP%20147%20-%20km%20152,00-210,50\04_Dren\04.00_R031\2024_10_10_R-031_C0849_Segmento%20F6%20-%20SP%20147_A3_A%20-%20EST%20HIDROL.doc" TargetMode="External"/><Relationship Id="rId1367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74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81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73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804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227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34" Type="http://schemas.openxmlformats.org/officeDocument/2006/relationships/hyperlink" Target="pw:\\pw.planservi.com.br:PROJETOS\Documents\C0849%20-%20DER\30_Producao\12-F6%20&#8211;%20SP%20147%20-%20km%20152,00-210,50\06_Pavi\06.00_R031\2022%2009%2023-R-031_Emiss&#227;o%20Inicial-Relat&#243;rio.doc" TargetMode="External"/><Relationship Id="rId1641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79" Type="http://schemas.openxmlformats.org/officeDocument/2006/relationships/hyperlink" Target="pw:\\SRVPW3.pls.planservi.com.br:Projetos\Documents\C0849%20-%20DER\30_Producao\12-F6%20&#8211;%20SP%20147%20-%20km%20152,00-210,50\05_Geot\05.00_R031\2024%2004%2017-R-031_Revis&#227;oA3_G14.doc" TargetMode="External"/><Relationship Id="rId1501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39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46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806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387" Type="http://schemas.openxmlformats.org/officeDocument/2006/relationships/hyperlink" Target="pw:\\SRVPW3.pls.planservi.com.br:Projetos\Documents\C0849%20-%20DER\40_Emissao\03_GRD\0-GRDs_Enviadas%20DER\34&#186;MEDI&#199;&#195;O-26-04-2025%20A%2025-05-25\MR_DER-0988_25\" TargetMode="External"/><Relationship Id="rId594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068" Type="http://schemas.openxmlformats.org/officeDocument/2006/relationships/hyperlink" Target="pw:\\SRVPW3.pls.planservi.com.br:Projetos\Documents\C0849%20-%20DER\40_Emissao\03_GRD\0-GRDs_Enviadas%20DER\42&#186;MEDI&#199;&#195;O-26-12-2025%20A%2025-01-26\MR_DER-1504_26\" TargetMode="External"/><Relationship Id="rId247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899" Type="http://schemas.openxmlformats.org/officeDocument/2006/relationships/hyperlink" Target="pw:\\SRVPW3.pls.planservi.com.br:Projetos\Documents\C0849%20-%20DER\30_Producao\12-F6%20&#8211;%20SP%20147%20-%20km%20152,00-210,50\02_Geom\02.00_R031\2024%2009%2010-R031_F07-F09-A-B1.xls" TargetMode="External"/><Relationship Id="rId1084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07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454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61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759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66" Type="http://schemas.openxmlformats.org/officeDocument/2006/relationships/hyperlink" Target="pw:\\SRVPW3.pls.planservi.com.br:Projetos\Documents\C0849%20-%20DER\30_Producao\12-F6%20&#8211;%20SP%20147%20-%20km%20152,00-210,50\06_Pavi\06.00_R031\2024%2010%2014-R-031_MC-LOTE_20.doc" TargetMode="External"/><Relationship Id="rId1291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389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96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2135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314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21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619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1151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249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95" Type="http://schemas.openxmlformats.org/officeDocument/2006/relationships/hyperlink" Target="pw:\\SRVPW3.pls.planservi.com.br:Projetos\Documents\C0849%20-%20DER\40_Emissao\03_GRD\0-GRDs_Enviadas%20DER\38&#176;MEDI&#199;&#195;O-26-08-2025%20A%2025-09-25\MR_DER-1188_25\" TargetMode="External"/><Relationship Id="rId826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11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109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456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63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870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68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1316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23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30" Type="http://schemas.openxmlformats.org/officeDocument/2006/relationships/hyperlink" Target="pw:\\SRVPW3.pls.planservi.com.br:Projetos\Documents\C0849%20-%20DER\40_Emissao\03_GRD\0-GRDs_Enviadas%20DER\25&#186;MEDI&#199;&#195;O-26-07-2024%20A%2025-08-24\MR.DER-0739_24\" TargetMode="External"/><Relationship Id="rId22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828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71" Type="http://schemas.openxmlformats.org/officeDocument/2006/relationships/hyperlink" Target="pw:\\SRVPW3.pls.planservi.com.br:Projetos\Documents\C0849%20-%20DER\40_Emissao\03_GRD\0-GRDs_Enviadas%20DER\37&#186;MEDI&#199;&#195;O-26-07-2025%20A%2025-08-25\MR_DER-1128_25\" TargetMode="External"/><Relationship Id="rId269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76" Type="http://schemas.openxmlformats.org/officeDocument/2006/relationships/hyperlink" Target="pw:\\SRVPW3.pls.planservi.com.br:Projetos\Documents\C0849%20-%20DER\40_Emissao\03_GRD\0-GRDs_Enviadas%20DER\32&#186;MEDI&#199;&#195;O-26-02-2025%20A%2025-03-25\MR.DER-0940_25\" TargetMode="External"/><Relationship Id="rId683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90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129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36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43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988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173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80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2017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403" Type="http://schemas.openxmlformats.org/officeDocument/2006/relationships/hyperlink" Target="pw:\\SRVPW3.pls.planservi.com.br:Projetos\Documents\C0849%20-%20DER\40_Emissao\03_GRD\0-GRDs_Enviadas%20DER\33&#186;MEDI&#199;&#195;O-26-03-2025%20A%2025-04-25\MR.DER-0969_25\" TargetMode="External"/><Relationship Id="rId750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848" Type="http://schemas.openxmlformats.org/officeDocument/2006/relationships/hyperlink" Target="pw:\\SRVPW3.pls.planservi.com.br:Projetos\Documents\C0849%20-%20DER\40_Emissao\03_GRD\0-GRDs_Enviadas%20DER\29&#186;MEDI&#199;&#195;O-26-11-2024%20A%2025-12-24\MR.DER-0869_24\" TargetMode="External"/><Relationship Id="rId1033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478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85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892" Type="http://schemas.openxmlformats.org/officeDocument/2006/relationships/hyperlink" Target="pw:\\SRVPW3.pls.planservi.com.br:Projetos\Documents\C0849%20-%20DER\40_Emissao\03_GRD\0-GRDs_Enviadas%20DER\39&#176;MEDI&#199;&#195;O-26-09-2025%20A%2025-10-25\MR_DER-1261_25\" TargetMode="External"/><Relationship Id="rId610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708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15" Type="http://schemas.openxmlformats.org/officeDocument/2006/relationships/hyperlink" Target="pw:\\SRVPW3.pls.planservi.com.br:Projetos\Documents\C0849%20-%20DER\30_Producao\12-F6%20&#8211;%20SP%20147%20-%20km%20152,00-210,50\02_Geom\02.00_R031\2024%2007%2019-R031_F07-F09-Emiss&#227;o%20incial.xls" TargetMode="External"/><Relationship Id="rId1240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338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45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100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405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1752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44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12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917" Type="http://schemas.openxmlformats.org/officeDocument/2006/relationships/hyperlink" Target="pw:\\SRVPW3.pls.planservi.com.br:Projetos\Documents\C0849%20-%20DER\40_Emissao\03_GRD\0-GRDs_Enviadas%20DER\40&#186;MEDI&#199;&#195;O-26-10-2025%20A%2025-11-25\MR_DER-1342_25\" TargetMode="External"/><Relationship Id="rId193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498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2081" Type="http://schemas.openxmlformats.org/officeDocument/2006/relationships/hyperlink" Target="pw:\\SRVPW3.pls.planservi.com.br:Projetos\Documents\C0849%20-%20DER\40_Emissao\03_GRD\0-GRDs_Enviadas%20DER\42&#186;MEDI&#199;&#195;O-26-12-2025%20A%2025-01-26\MR_DER-1510_26\" TargetMode="External"/><Relationship Id="rId260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120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58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65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72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195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2039" Type="http://schemas.openxmlformats.org/officeDocument/2006/relationships/hyperlink" Target="pw:\\SRVPW3.pls.planservi.com.br:Projetos\Documents\C0849%20-%20DER\40_Emissao\03_GRD\0-GRDs_Enviadas%20DER\41&#186;MEDI&#199;&#195;O-26-11-2025%20A%2025-12-25\MR_DER-1422_25\" TargetMode="External"/><Relationship Id="rId218" Type="http://schemas.openxmlformats.org/officeDocument/2006/relationships/hyperlink" Target="pw:\\SRVPW3.pls.planservi.com.br:Projetos\Documents\C0849%20-%20DER\40_Emissao\03_GRD\0-GRDs_Enviadas%20DER\37&#186;MEDI&#199;&#195;O-26-07-2025%20A%2025-08-25\MR_DER-1119_25\" TargetMode="External"/><Relationship Id="rId425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32" Type="http://schemas.openxmlformats.org/officeDocument/2006/relationships/hyperlink" Target="pw:\\SRVPW3.pls.planservi.com.br:Projetos\Documents\C0849%20-%20DER\40_Emissao\03_GRD\0-GRDs_Enviadas%20DER\29&#186;MEDI&#199;&#195;O-26-11-2024%20A%2025-12-24\MR.DER-0884_24\" TargetMode="External"/><Relationship Id="rId1055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1262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2106" Type="http://schemas.openxmlformats.org/officeDocument/2006/relationships/hyperlink" Target="pw:\\SRVPW3.pls.planservi.com.br:Projetos\Documents\C0849%20-%20DER\40_Emissao\03_GRD\0-GRDs_Enviadas%20DER\42&#186;MEDI&#199;&#195;O-26-12-2025%20A%2025-01-26\MR_DER-1551_26\" TargetMode="External"/><Relationship Id="rId937" Type="http://schemas.openxmlformats.org/officeDocument/2006/relationships/hyperlink" Target="pw:\\SRVPW3.pls.planservi.com.br:Projetos\Documents\C0849%20-%20DER\30_Producao\12-F6%20&#8211;%20SP%20147%20-%20km%20152,00-210,50\04_Dren\04.00_R031\2024_10_23_R-031_C0849_Segmento%20F6%20-%20SP%20147_A%20-%20EST%20HIDROL.doc" TargetMode="External"/><Relationship Id="rId1122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567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74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81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66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427" Type="http://schemas.openxmlformats.org/officeDocument/2006/relationships/hyperlink" Target="pw:\\pw.planservi.com.br:PROJETOS\Documents\C0849%20-%20DER\40_Emissao\03_GRD\0-GRDs_Enviadas%20DER\17&#186;MEDI&#199;&#195;O-26-10-23%20A%2025-12-23\MR.DER-0492_23-Entrega%20Final\" TargetMode="External"/><Relationship Id="rId1634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41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39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701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282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87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42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447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794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1077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2030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2128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654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61" Type="http://schemas.openxmlformats.org/officeDocument/2006/relationships/hyperlink" Target="pw:\\SRVPW3.pls.planservi.com.br:Projetos\Documents\C0849%20-%20DER\30_Producao\12-F6%20&#8211;%20SP%20147%20-%20km%20152,00-210,50\02_Geom\02.00_R031\2024%2011%2025-R031_F07-MC%20aprovado.xls" TargetMode="External"/><Relationship Id="rId959" Type="http://schemas.openxmlformats.org/officeDocument/2006/relationships/hyperlink" Target="pw:\\SRVPW3.pls.planservi.com.br:Projetos\Documents\C0849%20-%20DER\30_Producao\12-F6%20&#8211;%20SP%20147%20-%20km%20152,00-210,50\04_Dren\04.00_R031\2024_04_03_R-031_C0849_Segmento%20F6%20-%20SP%20147_A1%20-%20EST%20HIDROL.doc" TargetMode="External"/><Relationship Id="rId1284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491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589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307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14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721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144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51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449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796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88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819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04" Type="http://schemas.openxmlformats.org/officeDocument/2006/relationships/hyperlink" Target="pw:\\SRVPW3.pls.planservi.com.br:Projetos\Documents\C0849%20-%20DER\40_Emissao\03_GRD\0-GRDs_Enviadas%20DER\28&#186;MEDI&#199;&#195;O-26-10-2024%20A%2025-11-24\MR.DER-0859_24\" TargetMode="External"/><Relationship Id="rId1211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656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63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309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516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23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30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5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4" Type="http://schemas.openxmlformats.org/officeDocument/2006/relationships/hyperlink" Target="pw:\\SRVPW3.pls.planservi.com.br:Projetos\Documents\C0849%20-%20DER\40_Emissao\03_GRD\0-GRDs_Enviadas%20DER\37&#186;MEDI&#199;&#195;O-26-07-2025%20A%2025-08-25\MR_DER-1141_25\" TargetMode="External"/><Relationship Id="rId371" Type="http://schemas.openxmlformats.org/officeDocument/2006/relationships/hyperlink" Target="pw:\\SRVPW3.pls.planservi.com.br:Projetos\Documents\C0849%20-%20DER\40_Emissao\03_GRD\0-GRDs_Enviadas%20DER\35&#186;MEDI&#199;&#195;O-26-05-2025%20A%2025-06-25\MR_DER-1077_25\" TargetMode="External"/><Relationship Id="rId2052" Type="http://schemas.openxmlformats.org/officeDocument/2006/relationships/hyperlink" Target="pw:\\SRVPW3.pls.planservi.com.br:Projetos\Documents\C0849%20-%20DER\40_Emissao\03_GRD\0-GRDs_Enviadas%20DER\41&#186;MEDI&#199;&#195;O-26-11-2025%20A%2025-12-25\MR_DER-1424_25\" TargetMode="External"/><Relationship Id="rId469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76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83" Type="http://schemas.openxmlformats.org/officeDocument/2006/relationships/hyperlink" Target="pw:\\SRVPW3.pls.planservi.com.br:Projetos\Documents\C0849%20-%20DER\30_Producao\12-F6%20&#8211;%20SP%20147%20-%20km%20152,00-210,50\02_Geom\02.00_R031\2024%2009%2025-R031_F07-A.xls" TargetMode="External"/><Relationship Id="rId1099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231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329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36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1166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73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743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50" Type="http://schemas.openxmlformats.org/officeDocument/2006/relationships/hyperlink" Target="pw:\\SRVPW3.pls.planservi.com.br:Projetos\Documents\C0849%20-%20DER\30_Producao\12-F6%20&#8211;%20SP%20147%20-%20km%20152,00-210,50\04_Dren\04.00_R031\2024_07_03_R-031_C0849_Segmento%20F6%20-%20SP%20147_A2%20-%20EST%20HIDROL.doc" TargetMode="External"/><Relationship Id="rId1026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580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678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885" Type="http://schemas.openxmlformats.org/officeDocument/2006/relationships/hyperlink" Target="pw:\\SRVPW3.pls.planservi.com.br:Projetos\Documents\C0849%20-%20DER\40_Emissao\03_GRD\0-GRDs_Enviadas%20DER\39&#176;MEDI&#199;&#195;O-26-09-2025%20A%2025-10-25\MR_DER-1261_25\" TargetMode="External"/><Relationship Id="rId603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10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908" Type="http://schemas.openxmlformats.org/officeDocument/2006/relationships/hyperlink" Target="pw:\\SRVPW3.pls.planservi.com.br:Projetos\Documents\C0849%20-%20DER\30_Producao\12-F6%20&#8211;%20SP%20147%20-%20km%20152,00-210,50\02_Geom\02.00_R031\2024%2007%2019-R031_F07-F09-Emiss&#227;o%20incial.xls" TargetMode="External"/><Relationship Id="rId1233" Type="http://schemas.openxmlformats.org/officeDocument/2006/relationships/hyperlink" Target="pw:\\pw.planservi.com.br:PROJETOS\Documents\C0849%20-%20DER\40_Emissao\03_GRD\0-GRDs_Enviadas%20DER\14&#186;MEDI&#199;&#195;O-26-08-2023%20A%2025-09-2023\MR.DER-0444_23_\" TargetMode="External"/><Relationship Id="rId1440" Type="http://schemas.openxmlformats.org/officeDocument/2006/relationships/hyperlink" Target="pw:\\pw.planservi.com.br:PROJETOS\Documents\C0849%20-%20DER\40_Emissao\03_GRD\0-GRDs_Enviadas%20DER\MR.DER-0037_22\" TargetMode="External"/><Relationship Id="rId1538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300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745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52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37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1605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812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86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393" Type="http://schemas.openxmlformats.org/officeDocument/2006/relationships/hyperlink" Target="pw:\\SRVPW3.pls.planservi.com.br:Projetos\Documents\C0849%20-%20DER\40_Emissao\03_GRD\0-GRDs_Enviadas%20DER\34&#186;MEDI&#199;&#195;O-26-04-2025%20A%2025-05-25\MR.DER-0981_25\" TargetMode="External"/><Relationship Id="rId2074" Type="http://schemas.openxmlformats.org/officeDocument/2006/relationships/hyperlink" Target="pw:\\SRVPW3.pls.planservi.com.br:Projetos\Documents\C0849%20-%20DER\40_Emissao\03_GRD\0-GRDs_Enviadas%20DER\42&#186;MEDI&#199;&#195;O-26-12-2025%20A%2025-01-26\MR_DER-1510_26\" TargetMode="External"/><Relationship Id="rId253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60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98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090" Type="http://schemas.openxmlformats.org/officeDocument/2006/relationships/hyperlink" Target="pw:\\SRVPW3.pls.planservi.com.br:Projetos\Documents\C0849%20-%20DER\40_Emissao\03_GRD\0-GRDs_Enviadas%20DER\21&#186;MEDI&#199;&#195;O-26-03-2024%20A%2025-04-24\MR.DER-0638_24\" TargetMode="External"/><Relationship Id="rId2141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13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20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558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65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72" Type="http://schemas.openxmlformats.org/officeDocument/2006/relationships/hyperlink" Target="pw:\\SRVPW3.pls.planservi.com.br:Projetos\Documents\C0849%20-%20DER\40_Emissao\03_GRD\0-GRDs_Enviadas%20DER\27&#186;MEDI&#199;&#195;O-26-09-2024%20A%2025-10-24\MR.DER-0831_24-SP%20147\" TargetMode="External"/><Relationship Id="rId1188" Type="http://schemas.openxmlformats.org/officeDocument/2006/relationships/hyperlink" Target="pw:\\pw.planservi.com.br:PROJETOS\Documents\C0849%20-%20DER\40_Emissao\03_GRD\0-GRDs_Enviadas%20DER\4&#186;MEDI&#199;&#195;O\MR.DER-0168_22\" TargetMode="External"/><Relationship Id="rId1395" Type="http://schemas.openxmlformats.org/officeDocument/2006/relationships/hyperlink" Target="pw:\\SRVPW3.pls.planservi.com.br:Projetos\Documents\C0849%20-%20DER\40_Emissao\03_GRD\0-GRDs_Enviadas%20DER\27&#186;MEDI&#199;&#195;O-26-09-2024%20A%2025-10-24\MR.DER-0842_24-SP%20147\" TargetMode="External"/><Relationship Id="rId2001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418" Type="http://schemas.openxmlformats.org/officeDocument/2006/relationships/hyperlink" Target="pw:\\SRVPW3.pls.planservi.com.br:Projetos\Documents\C0849%20-%20DER\40_Emissao\03_GRD\0-GRDs_Enviadas%20DER\32&#186;MEDI&#199;&#195;O-26-02-2025%20A%2025-03-25\MR.DER-0946_25\" TargetMode="External"/><Relationship Id="rId625" Type="http://schemas.openxmlformats.org/officeDocument/2006/relationships/hyperlink" Target="pw:\\SRVPW3.pls.planservi.com.br:Projetos\Documents\C0849%20-%20DER\40_Emissao\03_GRD\0-GRDs_Enviadas%20DER\30&#186;MEDI&#199;&#195;O-26-12-2024%20A%2025-01-25\MR.DER-0894_25\" TargetMode="External"/><Relationship Id="rId832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048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255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62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115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22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767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74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59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627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34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2096" Type="http://schemas.openxmlformats.org/officeDocument/2006/relationships/hyperlink" Target="pw:\\SRVPW3.pls.planservi.com.br:Projetos\Documents\C0849%20-%20DER\40_Emissao\03_GRD\0-GRDs_Enviadas%20DER\42&#186;MEDI&#199;&#195;O-26-12-2025%20A%2025-01-26\MR_DER-1545_26\" TargetMode="External"/><Relationship Id="rId1901" Type="http://schemas.openxmlformats.org/officeDocument/2006/relationships/hyperlink" Target="pw:\\SRVPW3.pls.planservi.com.br:Projetos\Documents\C0849%20-%20DER\40_Emissao\03_GRD\0-GRDs_Enviadas%20DER\39&#176;MEDI&#199;&#195;O-26-09-2025%20A%2025-10-25\MR_DER-1317_25\" TargetMode="External"/><Relationship Id="rId275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82" Type="http://schemas.openxmlformats.org/officeDocument/2006/relationships/hyperlink" Target="pw:\\SRVPW3.pls.planservi.com.br:Projetos\Documents\C0849%20-%20DER\40_Emissao\03_GRD\0-GRDs_Enviadas%20DER\32&#186;MEDI&#199;&#195;O-26-02-2025%20A%2025-03-25\MR.DER-0938_25\" TargetMode="External"/><Relationship Id="rId135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42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787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994" Type="http://schemas.openxmlformats.org/officeDocument/2006/relationships/hyperlink" Target="pw:\\SRVPW3.pls.planservi.com.br:Projetos\Documents\C0849%20-%20DER\40_Emissao\03_GRD\0-GRDs_Enviadas%20DER\24&#186;MEDI&#199;&#195;O-26-06-2024%20A%2025-07-24\MR.DER-0718_24\" TargetMode="External"/><Relationship Id="rId2023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202" Type="http://schemas.openxmlformats.org/officeDocument/2006/relationships/hyperlink" Target="pw:\\SRVPW3.pls.planservi.com.br:Projetos\Documents\C0849%20-%20DER\40_Emissao\03_GRD\0-GRDs_Enviadas%20DER\37&#186;MEDI&#199;&#195;O-26-07-2025%20A%2025-08-25\MR_DER-1120_25\" TargetMode="External"/><Relationship Id="rId647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54" Type="http://schemas.openxmlformats.org/officeDocument/2006/relationships/hyperlink" Target="pw:\\SRVPW3.pls.planservi.com.br:Projetos\Documents\C0849%20-%20DER\40_Emissao\03_GRD\0-GRDs_Enviadas%20DER\29&#186;MEDI&#199;&#195;O-26-11-2024%20A%2025-12-24\MR.DER-0861_24\" TargetMode="External"/><Relationship Id="rId1277" Type="http://schemas.openxmlformats.org/officeDocument/2006/relationships/hyperlink" Target="pw:\\pw.planservi.com.br:PROJETOS\Documents\C0849%20-%20DER\40_Emissao\03_GRD\0-GRDs_Enviadas%20DER\15&#186;MEDI&#199;&#195;O-26-09-23%20A%2025-10-23\MR.DER-0458_23\" TargetMode="External"/><Relationship Id="rId1484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91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507" Type="http://schemas.openxmlformats.org/officeDocument/2006/relationships/hyperlink" Target="pw:\\SRVPW3.pls.planservi.com.br:Projetos\Documents\C0849%20-%20DER\40_Emissao\03_GRD\0-GRDs_Enviadas%20DER\31&#186;MEDI&#199;&#195;O-26-01-2025%20A%2025-02-25\MR.DER-0932_25\" TargetMode="External"/><Relationship Id="rId714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921" Type="http://schemas.openxmlformats.org/officeDocument/2006/relationships/hyperlink" Target="pw:\\SRVPW3.pls.planservi.com.br:Projetos\Documents\C0849%20-%20DER\30_Producao\12-F6%20&#8211;%20SP%20147%20-%20km%20152,00-210,50\03_Terrap\03.00_R031\2024%2011%2018-R031_Q02-Q03-Emiss&#227;o%20incial.xls" TargetMode="External"/><Relationship Id="rId1137" Type="http://schemas.openxmlformats.org/officeDocument/2006/relationships/hyperlink" Target="pw:\\pw.planservi.com.br:PROJETOS\Documents\C0849%20-%20DER\30_Producao\12-F6%20&#8211;%20SP%20147%20-%20km%20152,00-210,50\05_Geot\05.00_R031\2022%2012%2021-R-031_Revis&#227;oA2_G14.doc" TargetMode="External"/><Relationship Id="rId1344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551" Type="http://schemas.openxmlformats.org/officeDocument/2006/relationships/hyperlink" Target="pw:\\SRVPW3.pls.planservi.com.br:Projetos\Documents\C0849%20-%20DER\40_Emissao\03_GRD\0-GRDs_Enviadas%20DER\27&#186;MEDI&#199;&#195;O-26-09-2024%20A%2025-10-24\MR.DER-0809_24-SP147\" TargetMode="External"/><Relationship Id="rId1789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996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50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204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11" Type="http://schemas.openxmlformats.org/officeDocument/2006/relationships/hyperlink" Target="pw:\\SRVPW3.pls.planservi.com.br:Projetos\Documents\C0849%20-%20DER\40_Emissao\03_GRD\0-GRDs_Enviadas%20DER\27&#186;MEDI&#199;&#195;O-26-09-2024%20A%2025-10-24\MR.DER-0827_24-SP%20147\" TargetMode="External"/><Relationship Id="rId1649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56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509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716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23" Type="http://schemas.openxmlformats.org/officeDocument/2006/relationships/hyperlink" Target="pw:\\SRVPW3.pls.planservi.com.br:Projetos\Documents\C0849%20-%20DER\40_Emissao\03_GRD\0-GRDs_Enviadas%20DER\40&#186;MEDI&#199;&#195;O-26-10-2025%20A%2025-11-25\MR_DER-1343_25\" TargetMode="External"/><Relationship Id="rId297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157" Type="http://schemas.openxmlformats.org/officeDocument/2006/relationships/hyperlink" Target="pw:\\SRVPW3.pls.planservi.com.br:Projetos\Documents\C0849%20-%20DER\40_Emissao\03_GRD\0-GRDs_Enviadas%20DER\37&#186;MEDI&#199;&#195;O-26-07-2025%20A%2025-08-25\MR_DER-1143_25\" TargetMode="External"/><Relationship Id="rId364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2045" Type="http://schemas.openxmlformats.org/officeDocument/2006/relationships/hyperlink" Target="pw:\\SRVPW3.pls.planservi.com.br:Projetos\Documents\C0849%20-%20DER\40_Emissao\03_GRD\0-GRDs_Enviadas%20DER\41&#186;MEDI&#199;&#195;O-26-11-2025%20A%2025-12-25\MR_DER-1422_25\" TargetMode="External"/><Relationship Id="rId571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669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76" Type="http://schemas.openxmlformats.org/officeDocument/2006/relationships/hyperlink" Target="pw:\\SRVPW3.pls.planservi.com.br:Projetos\Documents\C0849%20-%20DER\30_Producao\12-F6%20&#8211;%20SP%20147%20-%20km%20152,00-210,50\02_Geom\02.00_R031\2024%2010%2009-R031_F02-F03-F09-A2-A.xls" TargetMode="External"/><Relationship Id="rId1299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224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31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529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736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1061" Type="http://schemas.openxmlformats.org/officeDocument/2006/relationships/hyperlink" Target="pw:\\SRVPW3.pls.planservi.com.br:Projetos\Documents\C0849%20-%20DER\40_Emissao\03_GRD\0-GRDs_Enviadas%20DER\28&#186;MEDI&#199;&#195;O-26-10-2024%20A%2025-11-24\MR.DER-0853_24\" TargetMode="External"/><Relationship Id="rId1159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66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2112" Type="http://schemas.openxmlformats.org/officeDocument/2006/relationships/hyperlink" Target="pw:\\SRVPW3.pls.planservi.com.br:Projetos\Documents\C0849%20-%20DER\40_Emissao\03_GRD\0-GRDs_Enviadas%20DER\43&#186;MEDI&#199;&#195;O-26-01-2026%20A%2025-02-26\MR_DER-1581_26\" TargetMode="External"/><Relationship Id="rId943" Type="http://schemas.openxmlformats.org/officeDocument/2006/relationships/hyperlink" Target="pw:\\SRVPW3.pls.planservi.com.br:Projetos\Documents\C0849%20-%20DER\30_Producao\12-F6%20&#8211;%20SP%20147%20-%20km%20152,00-210,50\04_Dren\04.00_R031\2024_10_10_R-031_C0849_Segmento%20F6%20-%20SP%20147_A3_A%20-%20EST%20HIDROL.doc" TargetMode="External"/><Relationship Id="rId1019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573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80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878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72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803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226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433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640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738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500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1945" Type="http://schemas.openxmlformats.org/officeDocument/2006/relationships/hyperlink" Target="pw:\\SRVPW3.pls.planservi.com.br:Projetos\Documents\C0849%20-%20DER\40_Emissao\03_GRD\0-GRDs_Enviadas%20DER\40&#186;MEDI&#199;&#195;O-26-10-2025%20A%2025-11-25\MR_DER-1363_25\" TargetMode="External"/><Relationship Id="rId1805" Type="http://schemas.openxmlformats.org/officeDocument/2006/relationships/hyperlink" Target="pw:\\SRVPW3.pls.planservi.com.br:Projetos\Documents\C0849%20-%20DER\40_Emissao\03_GRD\0-GRDs_Enviadas%20DER\24&#186;MEDI&#199;&#195;O-26-06-2024%20A%2025-07-24\MR.DER-0728_24\" TargetMode="External"/><Relationship Id="rId179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386" Type="http://schemas.openxmlformats.org/officeDocument/2006/relationships/hyperlink" Target="pw:\\SRVPW3.pls.planservi.com.br:Projetos\Documents\C0849%20-%20DER\30_Producao\12-F6%20&#8211;%20SP%20147%20-%20km%20152,00-210,50\06_Pavi\06.00_R031\30-04-2025_R-031_P07-LOTE_10.doc" TargetMode="External"/><Relationship Id="rId593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2067" Type="http://schemas.openxmlformats.org/officeDocument/2006/relationships/hyperlink" Target="pw:\\SRVPW3.pls.planservi.com.br:Projetos\Documents\C0849%20-%20DER\40_Emissao\03_GRD\0-GRDs_Enviadas%20DER\42&#186;MEDI&#199;&#195;O-26-12-2025%20A%2025-01-26\MR_DER-1504_26\" TargetMode="External"/><Relationship Id="rId246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53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60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898" Type="http://schemas.openxmlformats.org/officeDocument/2006/relationships/hyperlink" Target="pw:\\SRVPW3.pls.planservi.com.br:Projetos\Documents\C0849%20-%20DER\30_Producao\12-F6%20&#8211;%20SP%20147%20-%20km%20152,00-210,50\02_Geom\02.00_R031\2024%2009%2010-R031_F07-F09-A-B1.xls" TargetMode="External"/><Relationship Id="rId1083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290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2134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106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13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758" Type="http://schemas.openxmlformats.org/officeDocument/2006/relationships/hyperlink" Target="pw:\\SRVPW3.pls.planservi.com.br:Projetos\Documents\C0849%20-%20DER\40_Emissao\03_GRD\0-GRDs_Enviadas%20DER\29&#186;MEDI&#199;&#195;O-26-11-2024%20A%2025-12-24\MR.DER-0871_24\" TargetMode="External"/><Relationship Id="rId965" Type="http://schemas.openxmlformats.org/officeDocument/2006/relationships/hyperlink" Target="pw:\\SRVPW3.pls.planservi.com.br:Projetos\Documents\C0849%20-%20DER\30_Producao\12-F6%20&#8211;%20SP%20147%20-%20km%20152,00-210,50\04_Dren\04.00_R031\2024_04_03_R-031_C0849_Segmento%20F6%20-%20SP%20147_A1%20-%20EST%20HIDROL.doc" TargetMode="External"/><Relationship Id="rId1150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1388" Type="http://schemas.openxmlformats.org/officeDocument/2006/relationships/hyperlink" Target="pw:\\SRVPW3.pls.planservi.com.br:Projetos\Documents\C0849%20-%20DER\40_Emissao\03_GRD\0-GRDs_Enviadas%20DER\27&#186;MEDI&#199;&#195;O-26-09-2024%20A%2025-10-24\MR.DER-0843_24-SP%20147\" TargetMode="External"/><Relationship Id="rId1595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94" Type="http://schemas.openxmlformats.org/officeDocument/2006/relationships/hyperlink" Target="pw:\\SRVPW3.pls.planservi.com.br:Projetos\Documents\C0849%20-%20DER\40_Emissao\03_GRD\0-GRDs_Enviadas%20DER\38&#176;MEDI&#199;&#195;O-26-08-2025%20A%2025-09-25\MR_DER-1188_25\" TargetMode="External"/><Relationship Id="rId520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618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825" Type="http://schemas.openxmlformats.org/officeDocument/2006/relationships/hyperlink" Target="pw:\\SRVPW3.pls.planservi.com.br:Projetos\Documents\C0849%20-%20DER\40_Emissao\03_GRD\0-GRDs_Enviadas%20DER\26&#186;MEDI&#199;&#195;O-26-08-2024%20A%2025-09-24\MR.DER-0744_24\" TargetMode="External"/><Relationship Id="rId1248" Type="http://schemas.openxmlformats.org/officeDocument/2006/relationships/hyperlink" Target="pw:\\pw.planservi.com.br:PROJETOS\Documents\C0849%20-%20DER\40_Emissao\03_GRD\0-GRDs_Enviadas%20DER\16&#186;MEDI&#199;&#195;O-26-10-23%20A%2025-11-23\MR.DER-0469_23-Entrega%20Final\" TargetMode="External"/><Relationship Id="rId1455" Type="http://schemas.openxmlformats.org/officeDocument/2006/relationships/hyperlink" Target="pw:\\SRVPW3.pls.planservi.com.br:Projetos\Documents\C0849%20-%20DER\40_Emissao\03_GRD\0-GRDs_Enviadas%20DER\27&#186;MEDI&#199;&#195;O-26-09-2024%20A%2025-10-24\MR.DER-0813_24-SP%20147\" TargetMode="External"/><Relationship Id="rId1662" Type="http://schemas.openxmlformats.org/officeDocument/2006/relationships/hyperlink" Target="pw:\\SRVPW3.pls.planservi.com.br:Projetos\Documents\C0849%20-%20DER\40_Emissao\03_GRD\0-GRDs_Enviadas%20DER\26&#186;MEDI&#199;&#195;O-26-08-2024%20A%2025-09-24\MR.DER-0765_24\" TargetMode="External"/><Relationship Id="rId1010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108" Type="http://schemas.openxmlformats.org/officeDocument/2006/relationships/hyperlink" Target="pw:\\SRVPW3.pls.planservi.com.br:Projetos\Documents\C0849%20-%20DER\40_Emissao\03_GRD\0-GRDs_Enviadas%20DER\21&#186;MEDI&#199;&#195;O-26-03-2024%20A%2025-04-24\MR.DER-0620_24\" TargetMode="External"/><Relationship Id="rId1315" Type="http://schemas.openxmlformats.org/officeDocument/2006/relationships/hyperlink" Target="pw:\\pw.planservi.com.br:PROJETOS\Documents\C0849%20-%20DER\40_Emissao\03_GRD\0-GRDs_Enviadas%20DER\13&#186;MEDI&#199;&#195;O-26-07-23%20A%2025-08-23\MR.DER-0398_23\" TargetMode="External"/><Relationship Id="rId1967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1522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21" Type="http://schemas.openxmlformats.org/officeDocument/2006/relationships/hyperlink" Target="pw:\\SRVPW3.pls.planservi.com.br:Projetos\Documents\C0849%20-%20DER\40_Emissao\03_GRD\0-GRDs_Enviadas%20DER\38&#176;MEDI&#199;&#195;O-26-08-2025%20A%2025-09-25\MR_DER-1223_25\" TargetMode="External"/><Relationship Id="rId2089" Type="http://schemas.openxmlformats.org/officeDocument/2006/relationships/hyperlink" Target="pw:\\SRVPW3.pls.planservi.com.br:Projetos\Documents\C0849%20-%20DER\40_Emissao\03_GRD\0-GRDs_Enviadas%20DER\42&#186;MEDI&#199;&#195;O-26-12-2025%20A%2025-01-26\MR_DER-1523_26\" TargetMode="External"/><Relationship Id="rId268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75" Type="http://schemas.openxmlformats.org/officeDocument/2006/relationships/hyperlink" Target="pw:\\SRVPW3.pls.planservi.com.br:Projetos\Documents\C0849%20-%20DER\40_Emissao\03_GRD\0-GRDs_Enviadas%20DER\32&#186;MEDI&#199;&#195;O-26-02-2025%20A%2025-03-25\MR.DER-0942_25\" TargetMode="External"/><Relationship Id="rId682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128" Type="http://schemas.openxmlformats.org/officeDocument/2006/relationships/hyperlink" Target="pw:\\SRVPW3.pls.planservi.com.br:Projetos\Documents\C0849%20-%20DER\40_Emissao\03_GRD\0-GRDs_Enviadas%20DER\38&#176;MEDI&#199;&#195;O-26-08-2025%20A%2025-09-25\MR_DER-1159_25\" TargetMode="External"/><Relationship Id="rId335" Type="http://schemas.openxmlformats.org/officeDocument/2006/relationships/hyperlink" Target="pw:\\SRVPW3.pls.planservi.com.br:Projetos\Documents\C0849%20-%20DER\40_Emissao\03_GRD\0-GRDs_Enviadas%20DER\36&#186;MEDI&#199;&#195;O-26-06-2025%20A%2025-07-25\MR_DER-1087_25\" TargetMode="External"/><Relationship Id="rId542" Type="http://schemas.openxmlformats.org/officeDocument/2006/relationships/hyperlink" Target="pw:\\SRVPW3.pls.planservi.com.br:Projetos\Documents\C0849%20-%20DER\40_Emissao\03_GRD\0-GRDs_Enviadas%20DER\30&#186;MEDI&#199;&#195;O-26-12-2024%20A%2025-01-25\MR.DER-0915_25\" TargetMode="External"/><Relationship Id="rId1172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2016" Type="http://schemas.openxmlformats.org/officeDocument/2006/relationships/hyperlink" Target="pw:\\SRVPW3.pls.planservi.com.br:Projetos\Documents\C0849%20-%20DER\40_Emissao\03_GRD\0-GRDs_Enviadas%20DER\41&#186;MEDI&#199;&#195;O-26-11-2025%20A%2025-12-25\MR_DER-1417_25\" TargetMode="External"/><Relationship Id="rId402" Type="http://schemas.openxmlformats.org/officeDocument/2006/relationships/hyperlink" Target="pw:\\SRVPW3.pls.planservi.com.br:Projetos\Documents\C0849%20-%20DER\40_Emissao\03_GRD\0-GRDs_Enviadas%20DER\33&#186;MEDI&#199;&#195;O-26-03-2025%20A%2025-04-25\MR.DER-0969_25\" TargetMode="External"/><Relationship Id="rId1032" Type="http://schemas.openxmlformats.org/officeDocument/2006/relationships/hyperlink" Target="pw:\\SRVPW3.pls.planservi.com.br:Projetos\Documents\C0849%20-%20DER\40_Emissao\03_GRD\0-GRDs_Enviadas%20DER\28&#186;MEDI&#199;&#195;O-26-10-2024%20A%2025-11-24\MR.DER-0854_24\" TargetMode="External"/><Relationship Id="rId1989" Type="http://schemas.openxmlformats.org/officeDocument/2006/relationships/hyperlink" Target="pw:\\SRVPW3.pls.planservi.com.br:Projetos\Documents\C0849%20-%20DER\40_Emissao\03_GRD\0-GRDs_Enviadas%20DER\41&#186;MEDI&#199;&#195;O-26-11-2025%20A%2025-12-25\MR_DER-1407_25\" TargetMode="External"/><Relationship Id="rId1849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92" Type="http://schemas.openxmlformats.org/officeDocument/2006/relationships/hyperlink" Target="pw:\\SRVPW3.pls.planservi.com.br:Projetos\Documents\C0849%20-%20DER\40_Emissao\03_GRD\0-GRDs_Enviadas%20DER\37&#186;MEDI&#199;&#195;O-26-07-2025%20A%2025-08-25\MR_DER-1123_25\" TargetMode="External"/><Relationship Id="rId1709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1916" Type="http://schemas.openxmlformats.org/officeDocument/2006/relationships/hyperlink" Target="pw:\\SRVPW3.pls.planservi.com.br:Projetos\Documents\C0849%20-%20DER\40_Emissao\03_GRD\0-GRDs_Enviadas%20DER\40&#186;MEDI&#199;&#195;O-26-10-2025%20A%2025-11-25\MR_DER-1342_25\" TargetMode="External"/><Relationship Id="rId2080" Type="http://schemas.openxmlformats.org/officeDocument/2006/relationships/hyperlink" Target="pw:\\SRVPW3.pls.planservi.com.br:Projetos\Documents\C0849%20-%20DER\40_Emissao\03_GRD\0-GRDs_Enviadas%20DER\42&#186;MEDI&#199;&#195;O-26-12-2025%20A%2025-01-26\MR_DER-1510_26\" TargetMode="External"/><Relationship Id="rId869" Type="http://schemas.openxmlformats.org/officeDocument/2006/relationships/hyperlink" Target="pw:\\SRVPW3.pls.planservi.com.br:Projetos\Documents\C0849%20-%20DER\30_Producao\12-F6%20&#8211;%20SP%20147%20-%20km%20152,00-210,50\02_Geom\02.00_R031\2024%2011%2025-R031_F07-MC%20aprovado.xls" TargetMode="External"/><Relationship Id="rId1499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729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359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936" Type="http://schemas.openxmlformats.org/officeDocument/2006/relationships/hyperlink" Target="pw:\\SRVPW3.pls.planservi.com.br:Projetos\Documents\C0849%20-%20DER\30_Producao\12-F6%20&#8211;%20SP%20147%20-%20km%20152,00-210,50\04_Dren\04.00_R031\2024_10_23_R-031_C0849_Segmento%20F6%20-%20SP%20147_A%20-%20EST%20HIDROL.doc" TargetMode="External"/><Relationship Id="rId1219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566" Type="http://schemas.openxmlformats.org/officeDocument/2006/relationships/hyperlink" Target="pw:\\SRVPW3.pls.planservi.com.br:Projetos\Documents\C0849%20-%20DER\40_Emissao\03_GRD\0-GRDs_Enviadas%20DER\27&#186;MEDI&#199;&#195;O-26-09-2024%20A%2025-10-24\MR.DER-0790_24-SP%20147\" TargetMode="External"/><Relationship Id="rId1773" Type="http://schemas.openxmlformats.org/officeDocument/2006/relationships/hyperlink" Target="pw:\\SRVPW3.pls.planservi.com.br:Projetos\Documents\C0849%20-%20DER\40_Emissao\03_GRD\0-GRDs_Enviadas%20DER\26&#186;MEDI&#199;&#195;O-26-08-2024%20A%2025-09-24\MR.DER-0742_24\" TargetMode="External"/><Relationship Id="rId1980" Type="http://schemas.openxmlformats.org/officeDocument/2006/relationships/hyperlink" Target="pw:\\SRVPW3.pls.planservi.com.br:Projetos\Documents\C0849%20-%20DER\40_Emissao\03_GRD\0-GRDs_Enviadas%20DER\40&#186;MEDI&#199;&#195;O-26-10-2025%20A%2025-11-25\MR_DER-1381_25\" TargetMode="External"/><Relationship Id="rId65" Type="http://schemas.openxmlformats.org/officeDocument/2006/relationships/hyperlink" Target="pw:\\SRVPW3.pls.planservi.com.br:Projetos\Documents\C0849%20-%20DER\40_Emissao\03_GRD\0-GRDs_Enviadas%20DER\38&#176;MEDI&#199;&#195;O-26-08-2025%20A%2025-09-25\MR_DER-1209_25\" TargetMode="External"/><Relationship Id="rId1426" Type="http://schemas.openxmlformats.org/officeDocument/2006/relationships/hyperlink" Target="pw:\\SRVPW3.pls.planservi.com.br:Projetos\Documents\C0849%20-%20DER\40_Emissao\03_GRD\0-GRDs_Enviadas%20DER\27&#186;MEDI&#199;&#195;O-26-09-2024%20A%2025-10-24\MR.DER-0818_24-SP%20147\" TargetMode="External"/><Relationship Id="rId1633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840" Type="http://schemas.openxmlformats.org/officeDocument/2006/relationships/hyperlink" Target="pw:\\SRVPW3.pls.planservi.com.br:Projetos\Documents\C0849%20-%20DER\40_Emissao\03_GRD\0-GRDs_Enviadas%20DER\23&#186;MEDI&#199;&#195;O-26-05-2024%20A%2025-06-24\MR.DER-0703_24\" TargetMode="External"/><Relationship Id="rId1700" Type="http://schemas.openxmlformats.org/officeDocument/2006/relationships/hyperlink" Target="pw:\\SRVPW3.pls.planservi.com.br:Projetos\Documents\C0849%20-%20DER\40_Emissao\03_GRD\0-GRDs_Enviadas%20DER\25&#186;MEDI&#199;&#195;O-26-07-2024%20A%2025-08-24\MR.DER-0738_24\" TargetMode="External"/><Relationship Id="rId379" Type="http://schemas.openxmlformats.org/officeDocument/2006/relationships/hyperlink" Target="pw:\\SRVPW3.pls.planservi.com.br:Projetos\Documents\C0849%20-%20DER\40_Emissao\03_GRD\0-GRDs_Enviadas%20DER\35&#186;MEDI&#199;&#195;O-26-05-2025%20A%2025-06-25\MR_DER-1052_25\" TargetMode="External"/><Relationship Id="rId586" Type="http://schemas.openxmlformats.org/officeDocument/2006/relationships/hyperlink" Target="pw:\\SRVPW3.pls.planservi.com.br:Projetos\Documents\C0849%20-%20DER\40_Emissao\03_GRD\0-GRDs_Enviadas%20DER\30&#186;MEDI&#199;&#195;O-26-12-2024%20A%2025-01-25\MR.DER-0916_25\" TargetMode="External"/><Relationship Id="rId793" Type="http://schemas.openxmlformats.org/officeDocument/2006/relationships/hyperlink" Target="pw:\\SRVPW3.pls.planservi.com.br:Projetos\Documents\C0849%20-%20DER\40_Emissao\03_GRD\0-GRDs_Enviadas%20DER\29&#186;MEDI&#199;&#195;O-26-11-2024%20A%2025-12-24\MR.DER-0872_24\" TargetMode="External"/><Relationship Id="rId239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Relationship Id="rId446" Type="http://schemas.openxmlformats.org/officeDocument/2006/relationships/hyperlink" Target="pw:\\SRVPW3.pls.planservi.com.br:Projetos\Documents\C0849%20-%20DER\40_Emissao\03_GRD\0-GRDs_Enviadas%20DER\32&#186;MEDI&#199;&#195;O-26-02-2025%20A%2025-03-25\MR.DER-0947_25\" TargetMode="External"/><Relationship Id="rId653" Type="http://schemas.openxmlformats.org/officeDocument/2006/relationships/hyperlink" Target="pw:\\SRVPW3.pls.planservi.com.br:Projetos\Documents\C0849%20-%20DER\40_Emissao\03_GRD\0-GRDs_Enviadas%20DER\29&#186;MEDI&#199;&#195;O-26-11-2024%20A%2025-12-24\MR.DER-0883_24\" TargetMode="External"/><Relationship Id="rId1076" Type="http://schemas.openxmlformats.org/officeDocument/2006/relationships/hyperlink" Target="pw:\\SRVPW3.pls.planservi.com.br:Projetos\Documents\C0849%20-%20DER\40_Emissao\03_GRD\0-GRDs_Enviadas%20DER\26&#186;MEDI&#199;&#195;O-26-08-2024%20A%2025-09-24\MR.DER-0763_24\" TargetMode="External"/><Relationship Id="rId1283" Type="http://schemas.openxmlformats.org/officeDocument/2006/relationships/hyperlink" Target="pw:\\pw.planservi.com.br:PROJETOS\Documents\C0849%20-%20DER\40_Emissao\03_GRD\0-GRDs_Enviadas%20DER\13&#186;MEDI&#199;&#195;O-26-07-23%20A%2025-08-23\MR.DER-0440_23\" TargetMode="External"/><Relationship Id="rId1490" Type="http://schemas.openxmlformats.org/officeDocument/2006/relationships/hyperlink" Target="pw:\\SRVPW3.pls.planservi.com.br:Projetos\Documents\C0849%20-%20DER\40_Emissao\03_GRD\0-GRDs_Enviadas%20DER\27&#186;MEDI&#199;&#195;O-26-09-2024%20A%2025-10-24\MR.DER-0812_24-SP%20147\" TargetMode="External"/><Relationship Id="rId2127" Type="http://schemas.openxmlformats.org/officeDocument/2006/relationships/hyperlink" Target="pw:\\SRVPW3.pls.planservi.com.br:Projetos\Documents\C0849%20-%20DER\40_Emissao\03_GRD\0-GRDs_Enviadas%20DER\45&#186;MEDI&#199;&#195;O-26-03-2026%20A%2025-04-26\MR_DER-1687_26\" TargetMode="External"/><Relationship Id="rId306" Type="http://schemas.openxmlformats.org/officeDocument/2006/relationships/hyperlink" Target="pw:\\SRVPW3.pls.planservi.com.br:Projetos\Documents\C0849%20-%20DER\40_Emissao\03_GRD\0-GRDs_Enviadas%20DER\36&#186;MEDI&#199;&#195;O-26-06-2025%20A%2025-07-25\MR_DER-1102_25\" TargetMode="External"/><Relationship Id="rId860" Type="http://schemas.openxmlformats.org/officeDocument/2006/relationships/hyperlink" Target="pw:\\SRVPW3.pls.planservi.com.br:Projetos\Documents\C0849%20-%20DER\30_Producao\12-F6%20&#8211;%20SP%20147%20-%20km%20152,00-210,50\02_Geom\02.00_R031\2024%2011%2025-R031_F07-MC%20aprovado.xls" TargetMode="External"/><Relationship Id="rId1143" Type="http://schemas.openxmlformats.org/officeDocument/2006/relationships/hyperlink" Target="pw:\\pw.planservi.com.br:PROJETOS\Documents\C0849%20-%20DER\40_Emissao\03_GRD\0-GRDs_Enviadas%20DER\5&#186;MEDI&#199;&#195;O\MR.DER-0232_22\" TargetMode="External"/><Relationship Id="rId513" Type="http://schemas.openxmlformats.org/officeDocument/2006/relationships/hyperlink" Target="pw:\\SRVPW3.pls.planservi.com.br:Projetos\Documents\C0849%20-%20DER\40_Emissao\03_GRD\0-GRDs_Enviadas%20DER\30&#186;MEDI&#199;&#195;O-26-12-2024%20A%2025-01-25\MR.DER-0913_25-SP%20147\" TargetMode="External"/><Relationship Id="rId720" Type="http://schemas.openxmlformats.org/officeDocument/2006/relationships/hyperlink" Target="pw:\\SRVPW3.pls.planservi.com.br:Projetos\Documents\C0849%20-%20DER\40_Emissao\03_GRD\0-GRDs_Enviadas%20DER\29&#186;MEDI&#199;&#195;O-26-11-2024%20A%2025-12-24\MR.DER-0878_24\" TargetMode="External"/><Relationship Id="rId1350" Type="http://schemas.openxmlformats.org/officeDocument/2006/relationships/hyperlink" Target="pw:\\pw.planservi.com.br:PROJETOS\Documents\C0849%20-%20DER\40_Emissao\03_GRD\0-GRDs_Enviadas%20DER\8&#186;MEDI&#199;&#195;O\MR.DER-0390_23\" TargetMode="External"/><Relationship Id="rId1003" Type="http://schemas.openxmlformats.org/officeDocument/2006/relationships/hyperlink" Target="pw:\\SRVPW3.pls.planservi.com.br:Projetos\Documents\C0849%20-%20DER\40_Emissao\03_GRD\0-GRDs_Enviadas%20DER\28&#186;MEDI&#199;&#195;O-26-10-2024%20A%2025-11-24\MR.DER-0859_24\" TargetMode="External"/><Relationship Id="rId1210" Type="http://schemas.openxmlformats.org/officeDocument/2006/relationships/hyperlink" Target="pw:\\pw.planservi.com.br:PROJETOS\Documents\C0849%20-%20DER\40_Emissao\03_GRD\0-GRDs_Enviadas%20DER\4&#186;MEDI&#199;&#195;O\MR.DER-0161_22\" TargetMode="External"/><Relationship Id="rId163" Type="http://schemas.openxmlformats.org/officeDocument/2006/relationships/hyperlink" Target="pw:\\SRVPW3.pls.planservi.com.br:Projetos\Documents\C0849%20-%20DER\40_Emissao\03_GRD\0-GRDs_Enviadas%20DER\37&#186;MEDI&#199;&#195;O-26-07-2025%20A%2025-08-25\MR_DER-1143_25\" TargetMode="External"/><Relationship Id="rId370" Type="http://schemas.openxmlformats.org/officeDocument/2006/relationships/hyperlink" Target="pw:\\SRVPW3.pls.planservi.com.br:Projetos\Documents\C0849%20-%20DER\40_Emissao\03_GRD\0-GRDs_Enviadas%20DER\35&#186;MEDI&#199;&#195;O-26-05-2025%20A%2025-06-25\MR_DER-1077_25\" TargetMode="External"/><Relationship Id="rId2051" Type="http://schemas.openxmlformats.org/officeDocument/2006/relationships/hyperlink" Target="pw:\\SRVPW3.pls.planservi.com.br:Projetos\Documents\C0849%20-%20DER\40_Emissao\03_GRD\0-GRDs_Enviadas%20DER\41&#186;MEDI&#199;&#195;O-26-11-2025%20A%2025-12-25\MR_DER-1424_25\" TargetMode="External"/><Relationship Id="rId230" Type="http://schemas.openxmlformats.org/officeDocument/2006/relationships/hyperlink" Target="pw:\\SRVPW3.pls.planservi.com.br:Projetos\Documents\C0849%20-%20DER\40_Emissao\03_GRD\0-GRDs_Enviadas%20DER\37&#186;MEDI&#199;&#195;O-26-07-2025%20A%2025-08-25\MR_DER-1113_25\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170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268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75" Type="http://schemas.openxmlformats.org/officeDocument/2006/relationships/hyperlink" Target="pw:\\SRVPW3.pls.planservi.com.br:Projetos\Documents\C0849%20-%20DER\40_Emissao\03_GRD\0-GRDs_Enviadas%20DER\21&#186;MEDI&#199;&#195;O-26-03-2024%20A%2025-04-24\MR.DER-0632_24\" TargetMode="External"/><Relationship Id="rId682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128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35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42" Type="http://schemas.openxmlformats.org/officeDocument/2006/relationships/hyperlink" Target="pw:\\SRVPW3.pls.planservi.com.br:Projetos\Documents\C0849%20-%20DER\40_Emissao\03_GRD\0-GRDs_Enviadas%20DER\22&#186;MEDI&#199;&#195;O-26-04-2024%20A%2025-05-24\MR.DER-0673_24\" TargetMode="External"/><Relationship Id="rId987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402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847" Type="http://schemas.openxmlformats.org/officeDocument/2006/relationships/hyperlink" Target="pw:\\SRVPW3.pls.planservi.com.br:Projetos\Documents\C0849%20-%20DER\40_Emissao\03_GRD\0-GRDs_Enviadas%20DER\39&#176;MEDI&#199;&#195;O-26-09-2025%20A%2025-10-25\MR_DER-1243_25\" TargetMode="External"/><Relationship Id="rId1032" Type="http://schemas.openxmlformats.org/officeDocument/2006/relationships/hyperlink" Target="pw://SRVPW3.pls.planservi.com.br:Projetos/Documents/C0849&amp;space;-&amp;space;DER/40_Emissao/03_GRD/0-GRDs_Enviadas&amp;space;DER/41&#186;MEDI&#199;&#195;O-26-11-2025&amp;space;A&amp;space;25-12-25/MR_DER-1455_25/" TargetMode="External"/><Relationship Id="rId707" Type="http://schemas.openxmlformats.org/officeDocument/2006/relationships/hyperlink" Target="pw:\\SRVPW3.pls.planservi.com.br:Projetos\Documents\C0849%20-%20DER\40_Emissao\03_GRD\0-GRDs_Enviadas%20DER\35&#186;MEDI&#199;&#195;O-26-05-2025%20A%2025-06-25\MR_DER-1042_25\" TargetMode="External"/><Relationship Id="rId914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43" Type="http://schemas.openxmlformats.org/officeDocument/2006/relationships/hyperlink" Target="pw:\\pw.planservi.com.br:PROJETOS\Documents\C0849%20-%20DER\40_Emissao\03_GRD\0-GRDs_Enviadas%20DER\5&#186;MEDI&#199;&#195;O\MR.DER-0215_22\" TargetMode="External"/><Relationship Id="rId192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497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357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217" Type="http://schemas.openxmlformats.org/officeDocument/2006/relationships/hyperlink" Target="pw:\\pw.planservi.com.br:PROJETOS\Documents\C0849%20-%20DER\40_Emissao\03_GRD\0-GRDs_Enviadas%20DER\7&#186;MEDI&#199;&#195;O\MR.DER-0348_23\" TargetMode="External"/><Relationship Id="rId564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71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869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424" Type="http://schemas.openxmlformats.org/officeDocument/2006/relationships/hyperlink" Target="pw:\\pw.planservi.com.br:PROJETOS\Documents\C0849%20-%20DER\30_Producao\11-F4%20&#8211;%20SP%20129%20-%20km%200,00-29,85\05_Geot\05.00_R031\2022.12.15_C0849_R-031_Geotecnia.doc" TargetMode="External"/><Relationship Id="rId631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729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1054" Type="http://schemas.openxmlformats.org/officeDocument/2006/relationships/hyperlink" Target="pw:\\SRVPW3.pls.planservi.com.br:Projetos\Documents\C0849%20-%20DER\40_Emissao\03_GRD\0-GRDs_Enviadas%20DER\44&#186;MEDI&#199;&#195;O-26-02-2026%20A%2025-03-26\MR_DER-1614_26\" TargetMode="External"/><Relationship Id="rId936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65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281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502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947" Type="http://schemas.openxmlformats.org/officeDocument/2006/relationships/hyperlink" Target="pw:\\SRVPW3.pls.planservi.com.br:Projetos\Documents\C0849%20-%20DER\40_Emissao\03_GRD\0-GRDs_Enviadas%20DER\40&#186;MEDI&#199;&#195;O-26-10-2025%20A%2025-11-25\MR_DER-1365_25\" TargetMode="External"/><Relationship Id="rId76" Type="http://schemas.openxmlformats.org/officeDocument/2006/relationships/hyperlink" Target="pw:\\pw.planservi.com.br:PROJETOS\Documents\C0849%20-%20DER\40_Emissao\03_GRD\0-GRDs_Enviadas%20DER\5&#186;MEDI&#199;&#195;O\MR.DER-0216_22\" TargetMode="External"/><Relationship Id="rId141" Type="http://schemas.openxmlformats.org/officeDocument/2006/relationships/hyperlink" Target="pw:\\pw.planservi.com.br:PROJETOS\Documents\C0849%20-%20DER\40_Emissao\03_GRD\0-GRDs_Enviadas%20DER\6&#186;MEDI&#199;&#195;O\MR.DER-0284_23\" TargetMode="External"/><Relationship Id="rId379" Type="http://schemas.openxmlformats.org/officeDocument/2006/relationships/hyperlink" Target="pw:\\pw.planservi.com.br:PROJETOS\Documents\C0849%20-%20DER\40_Emissao\03_GRD\0-GRDs_Enviadas%20DER\13&#186;MEDI&#199;&#195;O-26-07-23%20A%2025-08-23\MR.DER-0432_23\" TargetMode="External"/><Relationship Id="rId586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793" Type="http://schemas.openxmlformats.org/officeDocument/2006/relationships/hyperlink" Target="pw:\\SRVPW3.pls.planservi.com.br:Projetos\Documents\C0849%20-%20DER\40_Emissao\03_GRD\0-GRDs_Enviadas%20DER\37&#186;MEDI&#199;&#195;O-26-07-2025%20A%2025-08-25\MR_DER-1118_25\" TargetMode="External"/><Relationship Id="rId807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7" Type="http://schemas.openxmlformats.org/officeDocument/2006/relationships/hyperlink" Target="pw:\\pw.planservi.com.br:PROJETOS\Documents\C0849%20-%20DER\30_Producao\11-F4%20&#8211;%20SP%20129%20-%20km%200,00-29,85\06_Pavi\06.00_R031\2022%2010%2025-R-031_Relat&#243;rio%20Avalia&#231;&#227;o%20Estrutural.doc" TargetMode="External"/><Relationship Id="rId239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446" Type="http://schemas.openxmlformats.org/officeDocument/2006/relationships/hyperlink" Target="pw:\\pw.planservi.com.br:PROJETOS\Documents\C0849%20-%20DER\40_Emissao\03_GRD\0-GRDs_Enviadas%20DER\17&#186;MEDI&#199;&#195;O-26-10-23%20A%2025-12-23\MR.DER-0491_23-Entrega%20Final\" TargetMode="External"/><Relationship Id="rId653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1076" Type="http://schemas.openxmlformats.org/officeDocument/2006/relationships/hyperlink" Target="pw:\\SRVPW3.pls.planservi.com.br:Projetos\Documents\C0849%20-%20DER\40_Emissao\03_GRD\0-GRDs_Enviadas%20DER\46&#186;MEDI&#199;&#195;O-26-04-2026%20A%2025-05-26\MR_DER-1744_26\" TargetMode="External"/><Relationship Id="rId292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306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860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958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87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513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597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720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818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52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457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1003" Type="http://schemas.openxmlformats.org/officeDocument/2006/relationships/hyperlink" Target="pw:\\SRVPW3.pls.planservi.com.br:Projetos\Documents\C0849%20-%20DER\40_Emissao\03_GRD\0-GRDs_Enviadas%20DER\41&#186;MEDI&#199;&#195;O-26-11-2025%20A%2025-12-25\MR_DER-1438_25\" TargetMode="External"/><Relationship Id="rId664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71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969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14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317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24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731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8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63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70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829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14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230" Type="http://schemas.openxmlformats.org/officeDocument/2006/relationships/hyperlink" Target="pw:\\pw.planservi.com.br:PROJETOS\Documents\C0849%20-%20DER\40_Emissao\03_GRD\0-GRDs_Enviadas%20DER\8&#186;MEDI&#199;&#195;O\MR.DER-0372_23\" TargetMode="External"/><Relationship Id="rId468" Type="http://schemas.openxmlformats.org/officeDocument/2006/relationships/hyperlink" Target="pw:\\SRVPW3.pls.planservi.com.br:Projetos\Documents\C0849%20-%20DER\40_Emissao\03_GRD\0-GRDs_Enviadas%20DER\21&#186;MEDI&#199;&#195;O-26-03-2024%20A%2025-04-24\MR.DER-0597_24\" TargetMode="External"/><Relationship Id="rId675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82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25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328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35" Type="http://schemas.openxmlformats.org/officeDocument/2006/relationships/hyperlink" Target="pw:\\pw.planservi.com.br:PROJETOS\Documents\C0849%20-%20DER\40_Emissao\03_GRD\0-GRDs_Enviadas%20DER\5&#186;MEDI&#199;&#195;O\MR.DER-0203_22\" TargetMode="External"/><Relationship Id="rId742" Type="http://schemas.openxmlformats.org/officeDocument/2006/relationships/hyperlink" Target="pw:\\SRVPW3.pls.planservi.com.br:Projetos\Documents\C0849%20-%20DER\40_Emissao\03_GRD\0-GRDs_Enviadas%20DER\35&#186;MEDI&#199;&#195;O-26-05-2025%20A%2025-06-25\MR_DER-1066_25\" TargetMode="External"/><Relationship Id="rId174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81" Type="http://schemas.openxmlformats.org/officeDocument/2006/relationships/hyperlink" Target="pw:\\pw.planservi.com.br:PROJETOS\Documents\C0849%20-%20DER\40_Emissao\03_GRD\0-GRDs_Enviadas%20DER\13&#186;MEDI&#199;&#195;O-26-07-23%20A%2025-08-23\MR.DER-0439_23\" TargetMode="External"/><Relationship Id="rId602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1025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241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479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686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93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907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36" Type="http://schemas.openxmlformats.org/officeDocument/2006/relationships/hyperlink" Target="pw:\\pw.planservi.com.br:PROJETOS\Documents\C0849%20-%20DER\40_Emissao\03_GRD\0-GRDs_Enviadas%20DER\4&#186;MEDI&#199;&#195;O\MR.DER-0160_22\" TargetMode="External"/><Relationship Id="rId339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46" Type="http://schemas.openxmlformats.org/officeDocument/2006/relationships/hyperlink" Target="pw:\\SRVPW3.pls.planservi.com.br:Projetos\Documents\C0849%20-%20DER\40_Emissao\03_GRD\0-GRDs_Enviadas%20DER\23&#186;MEDI&#199;&#195;O-26-05-2024%20A%2025-06-24\MR.DER-0696_24\" TargetMode="External"/><Relationship Id="rId753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101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85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406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960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1036" Type="http://schemas.openxmlformats.org/officeDocument/2006/relationships/hyperlink" Target="pw:\\SRVPW3.pls.planservi.com.br:Projetos\Documents\C0849%20-%20DER\40_Emissao\03_GRD\0-GRDs_Enviadas%20DER\42&#186;MEDI&#199;&#195;O-26-12-2025%20A%2025-01-26\MR_DER-1548_26\" TargetMode="External"/><Relationship Id="rId392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613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697" Type="http://schemas.openxmlformats.org/officeDocument/2006/relationships/hyperlink" Target="pw:\\SRVPW3.pls.planservi.com.br:Projetos\Documents\C0849%20-%20DER\40_Emissao\03_GRD\0-GRDs_Enviadas%20DER\34&#186;MEDI&#199;&#195;O-26-04-2025%20A%2025-05-25\MR_DER-1022_25\" TargetMode="External"/><Relationship Id="rId820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918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252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7" Type="http://schemas.openxmlformats.org/officeDocument/2006/relationships/hyperlink" Target="pw:\\pw.planservi.com.br:PROJETOS\Documents\C0849%20-%20DER\40_Emissao\03_GRD\0-GRDs_Enviadas%20DER\5&#186;MEDI&#199;&#195;O\MR.DER-0203_22\" TargetMode="External"/><Relationship Id="rId112" Type="http://schemas.openxmlformats.org/officeDocument/2006/relationships/hyperlink" Target="pw:\\pw.planservi.com.br:PROJETOS\Documents\C0849%20-%20DER\30_Producao\11-F4%20&#8211;%20SP%20129%20-%20km%200,00-29,85\05_Geot\05.00_R031\2022%2011%2023-R-031_Emiss&#227;o%20Inicial-Programa&#231;&#227;oSondagem.doc" TargetMode="External"/><Relationship Id="rId557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64" Type="http://schemas.openxmlformats.org/officeDocument/2006/relationships/hyperlink" Target="pw:\\SRVPW3.pls.planservi.com.br:Projetos\Documents\C0849%20-%20DER\40_Emissao\03_GRD\0-GRDs_Enviadas%20DER\36&#186;MEDI&#199;&#195;O-26-06-2025%20A%2025-07-25\MR_DER-1080_25\" TargetMode="External"/><Relationship Id="rId971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196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417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624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831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47" Type="http://schemas.openxmlformats.org/officeDocument/2006/relationships/hyperlink" Target="pw:\\SRVPW3.pls.planservi.com.br:Projetos\Documents\C0849%20-%20DER\40_Emissao\03_GRD\0-GRDs_Enviadas%20DER\44&#186;MEDI&#199;&#195;O-26-02-2026%20A%2025-03-26\MR_DER-1602_26\" TargetMode="External"/><Relationship Id="rId263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70" Type="http://schemas.openxmlformats.org/officeDocument/2006/relationships/hyperlink" Target="pw:\\SRVPW3.pls.planservi.com.br:Projetos\Documents\C0849%20-%20DER\40_Emissao\03_GRD\0-GRDs_Enviadas%20DER\21&#186;MEDI&#199;&#195;O-26-03-2024%20A%2025-04-24\MR.DER-0597_24\" TargetMode="External"/><Relationship Id="rId929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58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123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30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68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75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982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428" Type="http://schemas.openxmlformats.org/officeDocument/2006/relationships/hyperlink" Target="pw:\\pw.planservi.com.br:PROJETOS\Documents\C0849%20-%20DER\40_Emissao\03_GRD\0-GRDs_Enviadas%20DER\5&#186;MEDI&#199;&#195;O\MR.DER-0202_22\" TargetMode="External"/><Relationship Id="rId635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42" Type="http://schemas.openxmlformats.org/officeDocument/2006/relationships/hyperlink" Target="pw:\\SRVPW3.pls.planservi.com.br:Projetos\Documents\C0849%20-%20DER\40_Emissao\03_GRD\0-GRDs_Enviadas%20DER\38&#176;MEDI&#199;&#195;O-26-08-2025%20A%2025-09-25\MR_DER-1196_25\" TargetMode="External"/><Relationship Id="rId1058" Type="http://schemas.openxmlformats.org/officeDocument/2006/relationships/hyperlink" Target="pw:\\SRVPW3.pls.planservi.com.br:Projetos\Documents\C0849%20-%20DER\40_Emissao\03_GRD\0-GRDs_Enviadas%20DER\44&#186;MEDI&#199;&#195;O-26-02-2026%20A%2025-03-26\MR_DER-1617_26\" TargetMode="External"/><Relationship Id="rId274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81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702" Type="http://schemas.openxmlformats.org/officeDocument/2006/relationships/hyperlink" Target="pw:\\SRVPW3.pls.planservi.com.br:Projetos\Documents\C0849%20-%20DER\40_Emissao\03_GRD\0-GRDs_Enviadas%20DER\35&#186;MEDI&#199;&#195;O-26-05-2025%20A%2025-06-25\MR_DER-1026_25\" TargetMode="External"/><Relationship Id="rId69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134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579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86" Type="http://schemas.openxmlformats.org/officeDocument/2006/relationships/hyperlink" Target="pw:\\SRVPW3.pls.planservi.com.br:Projetos\Documents\C0849%20-%20DER\40_Emissao\03_GRD\0-GRDs_Enviadas%20DER\37&#186;MEDI&#199;&#195;O-26-07-2025%20A%2025-08-25\MR_DER-1114_25\" TargetMode="External"/><Relationship Id="rId993" Type="http://schemas.openxmlformats.org/officeDocument/2006/relationships/hyperlink" Target="pw:\\SRVPW3.pls.planservi.com.br:Projetos\Documents\C0849%20-%20DER\40_Emissao\03_GRD\0-GRDs_Enviadas%20DER\40&#186;MEDI&#199;&#195;O-26-10-2025%20A%2025-11-25\MR_DER-1379_25\" TargetMode="External"/><Relationship Id="rId341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439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646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1069" Type="http://schemas.openxmlformats.org/officeDocument/2006/relationships/hyperlink" Target="pw:\\SRVPW3.pls.planservi.com.br:Projetos\Documents\C0849%20-%20DER\40_Emissao\03_GRD\0-GRDs_Enviadas%20DER\45&#186;MEDI&#199;&#195;O-26-03-2026%20A%2025-04-26\MR_DER-1686_26\" TargetMode="External"/><Relationship Id="rId201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285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506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853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492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713" Type="http://schemas.openxmlformats.org/officeDocument/2006/relationships/hyperlink" Target="pw:\\SRVPW3.pls.planservi.com.br:Projetos\Documents\C0849%20-%20DER\40_Emissao\03_GRD\0-GRDs_Enviadas%20DER\35&#186;MEDI&#199;&#195;O-26-05-2025%20A%2025-06-25\MR_DER-1043_25\" TargetMode="External"/><Relationship Id="rId797" Type="http://schemas.openxmlformats.org/officeDocument/2006/relationships/hyperlink" Target="pw:\\SRVPW3.pls.planservi.com.br:Projetos\Documents\C0849%20-%20DER\40_Emissao\03_GRD\0-GRDs_Enviadas%20DER\37&#186;MEDI&#199;&#195;O-26-07-2025%20A%2025-08-25\MR_DER-1136_25\" TargetMode="External"/><Relationship Id="rId920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145" Type="http://schemas.openxmlformats.org/officeDocument/2006/relationships/hyperlink" Target="pw:\\pw.planservi.com.br:PROJETOS\Documents\C0849%20-%20DER\30_Producao\11-F4%20&#8211;%20SP%20129%20-%20km%200,00-29,85\05_Geot\05.00_R031\2023%2001%2023%20-R-031_Revis&#227;oA_G13.doc" TargetMode="External"/><Relationship Id="rId352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212" Type="http://schemas.openxmlformats.org/officeDocument/2006/relationships/hyperlink" Target="pw:\\pw.planservi.com.br:PROJETOS\Documents\C0849%20-%20DER\40_Emissao\03_GRD\0-GRDs_Enviadas%20DER\7&#186;MEDI&#199;&#195;O\MR.DER-0342_23\" TargetMode="External"/><Relationship Id="rId657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64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296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17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724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31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60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156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63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70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1007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223" Type="http://schemas.openxmlformats.org/officeDocument/2006/relationships/hyperlink" Target="pw:\\pw.planservi.com.br:PROJETOS\Documents\C0849%20-%20DER\30_Producao\11-F4%20&#8211;%20SP%20129%20-%20km%200,00-29,85\05_Geot\05.00_R031\2023.02.23_R-031_G15_OAE-04+753.doc" TargetMode="External"/><Relationship Id="rId430" Type="http://schemas.openxmlformats.org/officeDocument/2006/relationships/hyperlink" Target="pw:\\pw.planservi.com.br:PROJETOS\Documents\C0849%20-%20DER\40_Emissao\03_GRD\0-GRDs_Enviadas%20DER\5&#186;MEDI&#199;&#195;O\MR.DER-0205_22\" TargetMode="External"/><Relationship Id="rId668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75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60" Type="http://schemas.openxmlformats.org/officeDocument/2006/relationships/hyperlink" Target="pw:\\SRVPW3.pls.planservi.com.br:Projetos\Documents\C0849%20-%20DER\40_Emissao\03_GRD\0-GRDs_Enviadas%20DER\44&#186;MEDI&#199;&#195;O-26-02-2026%20A%2025-03-26\MR_DER-1646_26\" TargetMode="External"/><Relationship Id="rId18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528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735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42" Type="http://schemas.openxmlformats.org/officeDocument/2006/relationships/hyperlink" Target="pw:\\SRVPW3.pls.planservi.com.br:Projetos\Documents\C0849%20-%20DER\40_Emissao\03_GRD\0-GRDs_Enviadas%20DER\40&#186;MEDI&#199;&#195;O-26-10-2025%20A%2025-11-25\MR_DER-1344_25\" TargetMode="External"/><Relationship Id="rId167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74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81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1018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71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234" Type="http://schemas.openxmlformats.org/officeDocument/2006/relationships/hyperlink" Target="pw:\\pw.planservi.com.br:PROJETOS\Documents\C0849%20-%20DER\40_Emissao\03_GRD\0-GRDs_Enviadas%20DER\8&#186;MEDI&#199;&#195;O\MR.DER-0372_23\" TargetMode="External"/><Relationship Id="rId679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02" Type="http://schemas.openxmlformats.org/officeDocument/2006/relationships/hyperlink" Target="pw:\\SRVPW3.pls.planservi.com.br:Projetos\Documents\C0849%20-%20DER\40_Emissao\03_GRD\0-GRDs_Enviadas%20DER\37&#186;MEDI&#199;&#195;O-26-07-2025%20A%2025-08-25\MR_DER-1145_25\" TargetMode="External"/><Relationship Id="rId886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2" Type="http://schemas.openxmlformats.org/officeDocument/2006/relationships/hyperlink" Target="pw:\\pw.planservi.com.br:PROJETOS\Documents\C0849%20-%20DER\40_Emissao\03_GRD\0-GRDs_Enviadas%20DER\MR.DER-0031_22\" TargetMode="External"/><Relationship Id="rId29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441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539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746" Type="http://schemas.openxmlformats.org/officeDocument/2006/relationships/hyperlink" Target="pw:\\SRVPW3.pls.planservi.com.br:Projetos\Documents\C0849%20-%20DER\40_Emissao\03_GRD\0-GRDs_Enviadas%20DER\35&#186;MEDI&#199;&#195;O-26-05-2025%20A%2025-06-25\MR_DER-1066_25\" TargetMode="External"/><Relationship Id="rId1071" Type="http://schemas.openxmlformats.org/officeDocument/2006/relationships/hyperlink" Target="pw:\\SRVPW3.pls.planservi.com.br:Projetos\Documents\C0849%20-%20DER\40_Emissao\03_GRD\0-GRDs_Enviadas%20DER\46&#186;MEDI&#199;&#195;O-26-04-2026%20A%2025-05-26\MR_DER-1715_26\" TargetMode="External"/><Relationship Id="rId178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01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953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1029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82" Type="http://schemas.openxmlformats.org/officeDocument/2006/relationships/hyperlink" Target="pw:\\pw.planservi.com.br:PROJETOS\Documents\C0849%20-%20DER\40_Emissao\03_GRD\0-GRDs_Enviadas%20DER\5&#186;MEDI&#199;&#195;O\MR.DER-0217_22\" TargetMode="External"/><Relationship Id="rId385" Type="http://schemas.openxmlformats.org/officeDocument/2006/relationships/hyperlink" Target="pw:\\pw.planservi.com.br:PROJETOS\Documents\C0849%20-%20DER\30_Producao\11-F4%20&#8211;%20SP%20129%20-%20km%200,00-29,85\05_Geot\05.00_R031\2023.02.16_R-031_SP-129_G14.doc" TargetMode="External"/><Relationship Id="rId592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606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813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245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452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897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82" Type="http://schemas.openxmlformats.org/officeDocument/2006/relationships/hyperlink" Target="pw:\\SRVPW3.pls.planservi.com.br:Projetos\Documents\C0849%20-%20DER\40_Emissao\03_GRD\0-GRDs_Enviadas%20DER\46&#186;MEDI&#199;&#195;O-26-04-2026%20A%2025-05-26\MR_DER-1749_26\" TargetMode="External"/><Relationship Id="rId105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312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757" Type="http://schemas.openxmlformats.org/officeDocument/2006/relationships/hyperlink" Target="pw:\\SRVPW3.pls.planservi.com.br:Projetos\Documents\C0849%20-%20DER\40_Emissao\03_GRD\0-GRDs_Enviadas%20DER\36&#186;MEDI&#199;&#195;O-26-06-2025%20A%2025-07-25\MR_DER-1080_25\" TargetMode="External"/><Relationship Id="rId964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93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89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396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617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824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256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63" Type="http://schemas.openxmlformats.org/officeDocument/2006/relationships/hyperlink" Target="pw:\\SRVPW3.pls.planservi.com.br:Projetos\Documents\C0849%20-%20DER\40_Emissao\03_GRD\0-GRDs_Enviadas%20DER\20&#186;MEDI&#199;&#195;O-26-02-2024%20A%2025-03-24\MR.DER-0564_24\" TargetMode="External"/><Relationship Id="rId670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116" Type="http://schemas.openxmlformats.org/officeDocument/2006/relationships/hyperlink" Target="pw:\\pw.planservi.com.br:PROJETOS\Documents\C0849%20-%20DER\30_Producao\11-F4%20&#8211;%20SP%20129%20-%20km%200,00-29,85\05_Geot\05.00_R031\2022%2012%2021-R-031_Revis&#227;oA2_G14.doc" TargetMode="External"/><Relationship Id="rId323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30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768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975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20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628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835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267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74" Type="http://schemas.openxmlformats.org/officeDocument/2006/relationships/hyperlink" Target="pw:\\SRVPW3.pls.planservi.com.br:Projetos\Documents\C0849%20-%20DER\40_Emissao\03_GRD\0-GRDs_Enviadas%20DER\21&#186;MEDI&#199;&#195;O-26-03-2024%20A%2025-04-24\MR.DER-0632_24\" TargetMode="External"/><Relationship Id="rId1020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127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681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779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902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986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31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334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41" Type="http://schemas.openxmlformats.org/officeDocument/2006/relationships/hyperlink" Target="pw:\\SRVPW3.pls.planservi.com.br:Projetos\Documents\C0849%20-%20DER\40_Emissao\03_GRD\0-GRDs_Enviadas%20DER\22&#186;MEDI&#199;&#195;O-26-04-2024%20A%2025-05-24\MR.DER-0673_24\" TargetMode="External"/><Relationship Id="rId639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180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278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01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846" Type="http://schemas.openxmlformats.org/officeDocument/2006/relationships/hyperlink" Target="pw:\\SRVPW3.pls.planservi.com.br:Projetos\Documents\C0849%20-%20DER\40_Emissao\03_GRD\0-GRDs_Enviadas%20DER\39&#176;MEDI&#199;&#195;O-26-09-2025%20A%2025-10-25\MR_DER-1243_25\" TargetMode="External"/><Relationship Id="rId1031" Type="http://schemas.openxmlformats.org/officeDocument/2006/relationships/hyperlink" Target="pw:\\SRVPW3.pls.planservi.com.br:Projetos\Documents\C0849%20-%20DER\40_Emissao\03_GRD\0-GRDs_Enviadas%20DER\41&#186;MEDI&#199;&#195;O-26-11-2025%20A%2025-12-25\MR_DER-1440_25\" TargetMode="External"/><Relationship Id="rId485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692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706" Type="http://schemas.openxmlformats.org/officeDocument/2006/relationships/hyperlink" Target="pw:\\SRVPW3.pls.planservi.com.br:Projetos\Documents\C0849%20-%20DER\40_Emissao\03_GRD\0-GRDs_Enviadas%20DER\35&#186;MEDI&#199;&#195;O-26-05-2025%20A%2025-06-25\MR_DER-1033_25\" TargetMode="External"/><Relationship Id="rId913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42" Type="http://schemas.openxmlformats.org/officeDocument/2006/relationships/hyperlink" Target="pw:\\pw.planservi.com.br:PROJETOS\Documents\C0849%20-%20DER\40_Emissao\03_GRD\0-GRDs_Enviadas%20DER\5&#186;MEDI&#199;&#195;O\MR.DER-0215_22\" TargetMode="External"/><Relationship Id="rId138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45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52" Type="http://schemas.openxmlformats.org/officeDocument/2006/relationships/hyperlink" Target="pw:\\SRVPW3.pls.planservi.com.br:Projetos\Documents\C0849%20-%20DER\30_Producao\11-F4%20&#8211;%20SP%20129%20-%20km%200,00-29,85\05_Geot\05.00_R031\2023%2007%2018-R-031_Revis&#227;oB1-G13.doc" TargetMode="External"/><Relationship Id="rId997" Type="http://schemas.openxmlformats.org/officeDocument/2006/relationships/hyperlink" Target="pw:\\SRVPW3.pls.planservi.com.br:Projetos\Documents\C0849%20-%20DER\40_Emissao\03_GRD\0-GRDs_Enviadas%20DER\40&#186;MEDI&#199;&#195;O-26-10-2025%20A%2025-11-25\MR_DER-1390_25\" TargetMode="External"/><Relationship Id="rId191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205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412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857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42" Type="http://schemas.openxmlformats.org/officeDocument/2006/relationships/hyperlink" Target="pw:\\SRVPW3.pls.planservi.com.br:Projetos\Documents\C0849%20-%20DER\40_Emissao\03_GRD\0-GRDs_Enviadas%20DER\43&#186;MEDI&#199;&#195;O-26-01-2026%20A%2025-02-26\MR_DER-1574_26\" TargetMode="External"/><Relationship Id="rId289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96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717" Type="http://schemas.openxmlformats.org/officeDocument/2006/relationships/hyperlink" Target="pw:\\SRVPW3.pls.planservi.com.br:Projetos\Documents\C0849%20-%20DER\40_Emissao\03_GRD\0-GRDs_Enviadas%20DER\35&#186;MEDI&#199;&#195;O-26-05-2025%20A%2025-06-25\MR_DER-1046_25\" TargetMode="External"/><Relationship Id="rId924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53" Type="http://schemas.openxmlformats.org/officeDocument/2006/relationships/hyperlink" Target="pw:\\pw.planservi.com.br:PROJETOS\Documents\C0849%20-%20DER\40_Emissao\03_GRD\0-GRDs_Enviadas%20DER\5&#186;MEDI&#199;&#195;O\MR.DER-0203_22\" TargetMode="External"/><Relationship Id="rId149" Type="http://schemas.openxmlformats.org/officeDocument/2006/relationships/hyperlink" Target="pw:\\pw.planservi.com.br:PROJETOS\Documents\C0849%20-%20DER\40_Emissao\03_GRD\0-GRDs_Enviadas%20DER\7&#186;MEDI&#199;&#195;O\MR.DER-0310_23\" TargetMode="External"/><Relationship Id="rId356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63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70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216" Type="http://schemas.openxmlformats.org/officeDocument/2006/relationships/hyperlink" Target="pw:\\pw.planservi.com.br:PROJETOS\Documents\C0849%20-%20DER\40_Emissao\03_GRD\0-GRDs_Enviadas%20DER\7&#186;MEDI&#199;&#195;O\MR.DER-0343_23\" TargetMode="External"/><Relationship Id="rId423" Type="http://schemas.openxmlformats.org/officeDocument/2006/relationships/hyperlink" Target="pw:\\pw.planservi.com.br:PROJETOS\Documents\C0849%20-%20DER\40_Emissao\03_GRD\0-GRDs_Enviadas%20DER\6&#186;MEDI&#199;&#195;O\MR.DER-0256_23\" TargetMode="External"/><Relationship Id="rId868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53" Type="http://schemas.openxmlformats.org/officeDocument/2006/relationships/hyperlink" Target="pw:\\SRVPW3.pls.planservi.com.br:Projetos\Documents\C0849%20-%20DER\40_Emissao\03_GRD\0-GRDs_Enviadas%20DER\44&#186;MEDI&#199;&#195;O-26-02-2026%20A%2025-03-26\MR_DER-1614_26\" TargetMode="External"/><Relationship Id="rId630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728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35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64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367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74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227" Type="http://schemas.openxmlformats.org/officeDocument/2006/relationships/hyperlink" Target="pw:\\pw.planservi.com.br:PROJETOS\Documents\C0849%20-%20DER\40_Emissao\03_GRD\0-GRDs_Enviadas%20DER\8&#186;MEDI&#199;&#195;O\MR.DER-0369_23\" TargetMode="External"/><Relationship Id="rId781" Type="http://schemas.openxmlformats.org/officeDocument/2006/relationships/hyperlink" Target="pw:\\SRVPW3.pls.planservi.com.br:Projetos\Documents\C0849%20-%20DER\40_Emissao\03_GRD\0-GRDs_Enviadas%20DER\36&#186;MEDI&#199;&#195;O-26-06-2025%20A%2025-07-25\MR_DER-1092_25\" TargetMode="External"/><Relationship Id="rId879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434" Type="http://schemas.openxmlformats.org/officeDocument/2006/relationships/hyperlink" Target="pw:\\pw.planservi.com.br:PROJETOS\Documents\C0849%20-%20DER\40_Emissao\03_GRD\0-GRDs_Enviadas%20DER\3&#186;MEDI&#199;&#195;O\MR.DER-0091_22\" TargetMode="External"/><Relationship Id="rId641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739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1064" Type="http://schemas.openxmlformats.org/officeDocument/2006/relationships/hyperlink" Target="pw:\\SRVPW3.pls.planservi.com.br:Projetos\Documents\C0849%20-%20DER\40_Emissao\03_GRD\0-GRDs_Enviadas%20DER\38&#176;MEDI&#199;&#195;O-26-08-2025%20A%2025-09-25\MR_DER-1196_25\" TargetMode="External"/><Relationship Id="rId280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501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946" Type="http://schemas.openxmlformats.org/officeDocument/2006/relationships/hyperlink" Target="pw:\\SRVPW3.pls.planservi.com.br:Projetos\Documents\C0849%20-%20DER\40_Emissao\03_GRD\0-GRDs_Enviadas%20DER\40&#186;MEDI&#199;&#195;O-26-10-2025%20A%2025-11-25\MR_DER-1365_25\" TargetMode="External"/><Relationship Id="rId75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140" Type="http://schemas.openxmlformats.org/officeDocument/2006/relationships/hyperlink" Target="pw:\\pw.planservi.com.br:PROJETOS\Documents\C0849%20-%20DER\40_Emissao\03_GRD\0-GRDs_Enviadas%20DER\6&#186;MEDI&#199;&#195;O\MR.DER-0284_23\" TargetMode="External"/><Relationship Id="rId378" Type="http://schemas.openxmlformats.org/officeDocument/2006/relationships/hyperlink" Target="pw:\\pw.planservi.com.br:PROJETOS\Documents\C0849%20-%20DER\40_Emissao\03_GRD\0-GRDs_Enviadas%20DER\13&#186;MEDI&#199;&#195;O-26-07-23%20A%2025-08-23\MR.DER-0432_23\" TargetMode="External"/><Relationship Id="rId585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792" Type="http://schemas.openxmlformats.org/officeDocument/2006/relationships/hyperlink" Target="pw:\\SRVPW3.pls.planservi.com.br:Projetos\Documents\C0849%20-%20DER\40_Emissao\03_GRD\0-GRDs_Enviadas%20DER\37&#186;MEDI&#199;&#195;O-26-07-2025%20A%2025-08-25\MR_DER-1118_25\" TargetMode="External"/><Relationship Id="rId806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6" Type="http://schemas.openxmlformats.org/officeDocument/2006/relationships/hyperlink" Target="pw:\\pw.planservi.com.br:PROJETOS\Documents\C0849%20-%20DER\30_Producao\11-F4%20&#8211;%20SP%20129%20-%20km%200,00-29,85\05_Geot\05.00_R031\2022.10.19_R-031_11_GEOTECNIA.doc" TargetMode="External"/><Relationship Id="rId238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445" Type="http://schemas.openxmlformats.org/officeDocument/2006/relationships/hyperlink" Target="pw:\\pw.planservi.com.br:PROJETOS\Documents\C0849%20-%20DER\40_Emissao\03_GRD\0-GRDs_Enviadas%20DER\17&#186;MEDI&#199;&#195;O-26-10-23%20A%2025-12-23\MR.DER-0491_23-Entrega%20Final\" TargetMode="External"/><Relationship Id="rId652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1075" Type="http://schemas.openxmlformats.org/officeDocument/2006/relationships/hyperlink" Target="pw:\\SRVPW3.pls.planservi.com.br:Projetos\Documents\C0849%20-%20DER\40_Emissao\03_GRD\0-GRDs_Enviadas%20DER\46&#186;MEDI&#199;&#195;O-26-04-2026%20A%2025-05-26\MR_DER-1716_26\" TargetMode="External"/><Relationship Id="rId291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305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12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957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86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51" Type="http://schemas.openxmlformats.org/officeDocument/2006/relationships/hyperlink" Target="pw:\\pw.planservi.com.br:PROJETOS\Documents\C0849%20-%20DER\40_Emissao\03_GRD\0-GRDs_Enviadas%20DER\7&#186;MEDI&#199;&#195;O\MR.DER-0310_23\" TargetMode="External"/><Relationship Id="rId389" Type="http://schemas.openxmlformats.org/officeDocument/2006/relationships/hyperlink" Target="pw:\\pw.planservi.com.br:PROJETOS\Documents\C0849%20-%20DER\30_Producao\11-F4%20&#8211;%20SP%20129%20-%20km%200,00-29,85\05_Geot\05.00_R031\2023%2008%2014%20SP129-R-031_Revis&#227;oB-G13.doc" TargetMode="External"/><Relationship Id="rId596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817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02" Type="http://schemas.openxmlformats.org/officeDocument/2006/relationships/hyperlink" Target="pw:\\SRVPW3.pls.planservi.com.br:Projetos\Documents\C0849%20-%20DER\40_Emissao\03_GRD\0-GRDs_Enviadas%20DER\41&#186;MEDI&#199;&#195;O-26-11-2025%20A%2025-12-25\MR_DER-1438_25\" TargetMode="External"/><Relationship Id="rId249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456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663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70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86" Type="http://schemas.openxmlformats.org/officeDocument/2006/relationships/comments" Target="../comments1.xml"/><Relationship Id="rId13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109" Type="http://schemas.openxmlformats.org/officeDocument/2006/relationships/hyperlink" Target="pw:\\pw.planservi.com.br:PROJETOS\Documents\C0849%20-%20DER\40_Emissao\03_GRD\0-GRDs_Enviadas%20DER\5&#186;MEDI&#199;&#195;O\MR.DER-0242_22\" TargetMode="External"/><Relationship Id="rId316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23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968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97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730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828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13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162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467" Type="http://schemas.openxmlformats.org/officeDocument/2006/relationships/hyperlink" Target="pw:\\SRVPW3.pls.planservi.com.br:Projetos\Documents\C0849%20-%20DER\40_Emissao\03_GRD\0-GRDs_Enviadas%20DER\21&#186;MEDI&#199;&#195;O-26-03-2024%20A%2025-04-24\MR.DER-0597_24\" TargetMode="External"/><Relationship Id="rId674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81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979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24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327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34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741" Type="http://schemas.openxmlformats.org/officeDocument/2006/relationships/hyperlink" Target="pw:\\SRVPW3.pls.planservi.com.br:Projetos\Documents\C0849%20-%20DER\40_Emissao\03_GRD\0-GRDs_Enviadas%20DER\35&#186;MEDI&#199;&#195;O-26-05-2025%20A%2025-06-25\MR_DER-1056_25\" TargetMode="External"/><Relationship Id="rId839" Type="http://schemas.openxmlformats.org/officeDocument/2006/relationships/hyperlink" Target="pw:\\SRVPW3.pls.planservi.com.br:Projetos\Documents\C0849%20-%20DER\40_Emissao\03_GRD\0-GRDs_Enviadas%20DER\38&#176;MEDI&#199;&#195;O-26-08-2025%20A%2025-09-25\MR_DER-1178_25\" TargetMode="External"/><Relationship Id="rId173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80" Type="http://schemas.openxmlformats.org/officeDocument/2006/relationships/hyperlink" Target="pw:\\pw.planservi.com.br:PROJETOS\Documents\C0849%20-%20DER\40_Emissao\03_GRD\0-GRDs_Enviadas%20DER\13&#186;MEDI&#199;&#195;O-26-07-23%20A%2025-08-23\MR.DER-0439_23\" TargetMode="External"/><Relationship Id="rId601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1024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240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478" Type="http://schemas.openxmlformats.org/officeDocument/2006/relationships/hyperlink" Target="pw:\\SRVPW3.pls.planservi.com.br:Projetos\Documents\C0849%20-%20DER\40_Emissao\03_GRD\0-GRDs_Enviadas%20DER\21&#186;MEDI&#199;&#195;O-26-03-2024%20A%2025-04-24\MR.DER-0632_24\" TargetMode="External"/><Relationship Id="rId685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92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906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35" Type="http://schemas.openxmlformats.org/officeDocument/2006/relationships/hyperlink" Target="pw:\\pw.planservi.com.br:PROJETOS\Documents\C0849%20-%20DER\40_Emissao\03_GRD\0-GRDs_Enviadas%20DER\4&#186;MEDI&#199;&#195;O\MR.DER-0146_22\" TargetMode="External"/><Relationship Id="rId100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338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45" Type="http://schemas.openxmlformats.org/officeDocument/2006/relationships/hyperlink" Target="pw:\\SRVPW3.pls.planservi.com.br:Projetos\Documents\C0849%20-%20DER\40_Emissao\03_GRD\0-GRDs_Enviadas%20DER\22&#186;MEDI&#199;&#195;O-26-04-2024%20A%2025-05-24\MR.DER-0673_24\" TargetMode="External"/><Relationship Id="rId752" Type="http://schemas.openxmlformats.org/officeDocument/2006/relationships/hyperlink" Target="pw:\\SRVPW3.pls.planservi.com.br:Projetos\Documents\C0849%20-%20DER\40_Emissao\03_GRD\0-GRDs_Enviadas%20DER\35&#186;MEDI&#199;&#195;O-26-05-2025%20A%2025-06-25\MR_DER-1066_25\" TargetMode="External"/><Relationship Id="rId184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391" Type="http://schemas.openxmlformats.org/officeDocument/2006/relationships/hyperlink" Target="pw:\\pw.planservi.com.br:PROJETOS\Documents\C0849%20-%20DER\30_Producao\11-F4%20&#8211;%20SP%20129%20-%20km%200,00-29,85\06_Pavi\06.00_R031\2023%2003%2002-R-031_Revis&#227;oB-P09-502.doc" TargetMode="External"/><Relationship Id="rId405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612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1035" Type="http://schemas.openxmlformats.org/officeDocument/2006/relationships/hyperlink" Target="pw:\\SRVPW3.pls.planservi.com.br:Projetos\Documents\C0849%20-%20DER\40_Emissao\03_GRD\0-GRDs_Enviadas%20DER\42&#186;MEDI&#199;&#195;O-26-12-2025%20A%2025-01-26\MR_DER-1516_26\" TargetMode="External"/><Relationship Id="rId251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89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696" Type="http://schemas.openxmlformats.org/officeDocument/2006/relationships/hyperlink" Target="pw:\\SRVPW3.pls.planservi.com.br:Projetos\Documents\C0849%20-%20DER\40_Emissao\03_GRD\0-GRDs_Enviadas%20DER\34&#186;MEDI&#199;&#195;O-26-04-2025%20A%2025-05-25\MR_DER-1021_25\" TargetMode="External"/><Relationship Id="rId917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46" Type="http://schemas.openxmlformats.org/officeDocument/2006/relationships/hyperlink" Target="pw:\\pw.planservi.com.br:PROJETOS\Documents\C0849%20-%20DER\40_Emissao\03_GRD\0-GRDs_Enviadas%20DER\5&#186;MEDI&#199;&#195;O\MR.DER-0203_22\" TargetMode="External"/><Relationship Id="rId349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56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63" Type="http://schemas.openxmlformats.org/officeDocument/2006/relationships/hyperlink" Target="pw:\\SRVPW3.pls.planservi.com.br:Projetos\Documents\C0849%20-%20DER\40_Emissao\03_GRD\0-GRDs_Enviadas%20DER\36&#186;MEDI&#199;&#195;O-26-06-2025%20A%2025-07-25\MR_DER-1080_25\" TargetMode="External"/><Relationship Id="rId111" Type="http://schemas.openxmlformats.org/officeDocument/2006/relationships/hyperlink" Target="pw:\\pw.planservi.com.br:PROJETOS\Documents\C0849%20-%20DER\40_Emissao\03_GRD\0-GRDs_Enviadas%20DER\5&#186;MEDI&#199;&#195;O\MR.DER-0242_22\" TargetMode="External"/><Relationship Id="rId195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209" Type="http://schemas.openxmlformats.org/officeDocument/2006/relationships/hyperlink" Target="pw:\\pw.planservi.com.br:PROJETOS\Documents\C0849%20-%20DER\40_Emissao\03_GRD\0-GRDs_Enviadas%20DER\7&#186;MEDI&#199;&#195;O\MR.DER-0342_23\" TargetMode="External"/><Relationship Id="rId416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970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1046" Type="http://schemas.openxmlformats.org/officeDocument/2006/relationships/hyperlink" Target="pw:\\SRVPW3.pls.planservi.com.br:Projetos\Documents\C0849%20-%20DER\40_Emissao\03_GRD\0-GRDs_Enviadas%20DER\44&#186;MEDI&#199;&#195;O-26-02-2026%20A%2025-03-26\MR_DER-1602_26\" TargetMode="External"/><Relationship Id="rId623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830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928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57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262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567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122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774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981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1057" Type="http://schemas.openxmlformats.org/officeDocument/2006/relationships/hyperlink" Target="pw:\\SRVPW3.pls.planservi.com.br:Projetos\Documents\C0849%20-%20DER\40_Emissao\03_GRD\0-GRDs_Enviadas%20DER\44&#186;MEDI&#199;&#195;O-26-02-2026%20A%2025-03-26\MR_DER-1615_26\" TargetMode="External"/><Relationship Id="rId427" Type="http://schemas.openxmlformats.org/officeDocument/2006/relationships/hyperlink" Target="pw:\\pw.planservi.com.br:PROJETOS\Documents\C0849%20-%20DER\40_Emissao\03_GRD\0-GRDs_Enviadas%20DER\5&#186;MEDI&#199;&#195;O\MR.DER-0202_22\" TargetMode="External"/><Relationship Id="rId634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841" Type="http://schemas.openxmlformats.org/officeDocument/2006/relationships/hyperlink" Target="pw:\\SRVPW3.pls.planservi.com.br:Projetos\Documents\C0849%20-%20DER\40_Emissao\03_GRD\0-GRDs_Enviadas%20DER\38&#176;MEDI&#199;&#195;O-26-08-2025%20A%2025-09-25\MR_DER-1196_25\" TargetMode="External"/><Relationship Id="rId273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80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701" Type="http://schemas.openxmlformats.org/officeDocument/2006/relationships/hyperlink" Target="pw:\\SRVPW3.pls.planservi.com.br:Projetos\Documents\C0849%20-%20DER\40_Emissao\03_GRD\0-GRDs_Enviadas%20DER\35&#186;MEDI&#199;&#195;O-26-05-2025%20A%2025-06-25\MR_DER-1026_25\" TargetMode="External"/><Relationship Id="rId939" Type="http://schemas.openxmlformats.org/officeDocument/2006/relationships/hyperlink" Target="pw:\\SRVPW3.pls.planservi.com.br:Projetos\Documents\C0849%20-%20DER\40_Emissao\03_GRD\0-GRDs_Enviadas%20DER\39&#176;MEDI&#199;&#195;O-26-09-2025%20A%2025-10-25\MR_DER-1259_25\" TargetMode="External"/><Relationship Id="rId68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133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40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78" Type="http://schemas.openxmlformats.org/officeDocument/2006/relationships/hyperlink" Target="pw:\\pw.planservi.com.br:PROJETOS\Documents\C0849%20-%20DER\30_Producao\11-F4%20&#8211;%20SP%20129%20-%20km%200,00-29,85\05_Geot\05.00_R031\2023.08.07_R-031_SP-129_G15_A.doc" TargetMode="External"/><Relationship Id="rId785" Type="http://schemas.openxmlformats.org/officeDocument/2006/relationships/hyperlink" Target="pw:\\SRVPW3.pls.planservi.com.br:Projetos\Documents\C0849%20-%20DER\40_Emissao\03_GRD\0-GRDs_Enviadas%20DER\36&#186;MEDI&#199;&#195;O-26-06-2025%20A%2025-07-25\MR_DER-1096_25\" TargetMode="External"/><Relationship Id="rId992" Type="http://schemas.openxmlformats.org/officeDocument/2006/relationships/hyperlink" Target="pw:\\SRVPW3.pls.planservi.com.br:Projetos\Documents\C0849%20-%20DER\40_Emissao\03_GRD\0-GRDs_Enviadas%20DER\40&#186;MEDI&#199;&#195;O-26-10-2025%20A%2025-11-25\MR_DER-1379_25\" TargetMode="External"/><Relationship Id="rId200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438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645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52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68" Type="http://schemas.openxmlformats.org/officeDocument/2006/relationships/hyperlink" Target="pw:\\SRVPW3.pls.planservi.com.br:Projetos\Documents\C0849%20-%20DER\40_Emissao\03_GRD\0-GRDs_Enviadas%20DER\45&#186;MEDI&#199;&#195;O-26-03-2026%20A%2025-04-26\MR_DER-1686_26\" TargetMode="External"/><Relationship Id="rId284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91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505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712" Type="http://schemas.openxmlformats.org/officeDocument/2006/relationships/hyperlink" Target="pw:\\SRVPW3.pls.planservi.com.br:Projetos\Documents\C0849%20-%20DER\40_Emissao\03_GRD\0-GRDs_Enviadas%20DER\35&#186;MEDI&#199;&#195;O-26-05-2025%20A%2025-06-25\MR_DER-1043_25\" TargetMode="External"/><Relationship Id="rId79" Type="http://schemas.openxmlformats.org/officeDocument/2006/relationships/hyperlink" Target="pw:\\pw.planservi.com.br:PROJETOS\Documents\C0849%20-%20DER\40_Emissao\03_GRD\0-GRDs_Enviadas%20DER\5&#186;MEDI&#199;&#195;O\MR.DER-0217_22\" TargetMode="External"/><Relationship Id="rId144" Type="http://schemas.openxmlformats.org/officeDocument/2006/relationships/hyperlink" Target="pw:\\pw.planservi.com.br:PROJETOS\Documents\C0849%20-%20DER\30_Producao\11-F4%20&#8211;%20SP%20129%20-%20km%200,00-29,85\05_Geot\05.00_R031\2023%2001%2023%20-R-031_Revis&#227;oA_G13.doc" TargetMode="External"/><Relationship Id="rId589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796" Type="http://schemas.openxmlformats.org/officeDocument/2006/relationships/hyperlink" Target="pw:\\SRVPW3.pls.planservi.com.br:Projetos\Documents\C0849%20-%20DER\40_Emissao\03_GRD\0-GRDs_Enviadas%20DER\37&#186;MEDI&#199;&#195;O-26-07-2025%20A%2025-08-25\MR_DER-1136_25\" TargetMode="External"/><Relationship Id="rId351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449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656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63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79" Type="http://schemas.openxmlformats.org/officeDocument/2006/relationships/hyperlink" Target="pw:\\SRVPW3.pls.planservi.com.br:Projetos\Documents\C0849%20-%20DER\40_Emissao\03_GRD\0-GRDs_Enviadas%20DER\46&#186;MEDI&#199;&#195;O-26-04-2026%20A%2025-05-26\MR_DER-1744_26\" TargetMode="External"/><Relationship Id="rId211" Type="http://schemas.openxmlformats.org/officeDocument/2006/relationships/hyperlink" Target="pw:\\pw.planservi.com.br:PROJETOS\Documents\C0849%20-%20DER\40_Emissao\03_GRD\0-GRDs_Enviadas%20DER\7&#186;MEDI&#199;&#195;O\MR.DER-0342_23\" TargetMode="External"/><Relationship Id="rId295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309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16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723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30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1006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155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62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222" Type="http://schemas.openxmlformats.org/officeDocument/2006/relationships/hyperlink" Target="pw:\\pw.planservi.com.br:PROJETOS\Documents\C0849%20-%20DER\30_Producao\11-F4%20&#8211;%20SP%20129%20-%20km%200,00-29,85\05_Geot\05.00_R031\2023.02.17_R-031_G15_OAE-20+020.doc" TargetMode="External"/><Relationship Id="rId667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74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7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527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734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41" Type="http://schemas.openxmlformats.org/officeDocument/2006/relationships/hyperlink" Target="pw:\\SRVPW3.pls.planservi.com.br:Projetos\Documents\C0849%20-%20DER\40_Emissao\03_GRD\0-GRDs_Enviadas%20DER\40&#186;MEDI&#199;&#195;O-26-10-2025%20A%2025-11-25\MR_DER-1344_25\" TargetMode="External"/><Relationship Id="rId70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166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73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80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801" Type="http://schemas.openxmlformats.org/officeDocument/2006/relationships/hyperlink" Target="pw:\\SRVPW3.pls.planservi.com.br:Projetos\Documents\C0849%20-%20DER\40_Emissao\03_GRD\0-GRDs_Enviadas%20DER\37&#186;MEDI&#199;&#195;O-26-07-2025%20A%2025-08-25\MR_DER-1140_25\" TargetMode="External"/><Relationship Id="rId1017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1" Type="http://schemas.openxmlformats.org/officeDocument/2006/relationships/hyperlink" Target="pw:\\pw.planservi.com.br:PROJETOS\Documents\C0849%20-%20DER\40_Emissao\03_GRD\0-GRDs_Enviadas%20DER\MR.DER-0011_22\" TargetMode="External"/><Relationship Id="rId233" Type="http://schemas.openxmlformats.org/officeDocument/2006/relationships/hyperlink" Target="pw:\\pw.planservi.com.br:PROJETOS\Documents\C0849%20-%20DER\40_Emissao\03_GRD\0-GRDs_Enviadas%20DER\8&#186;MEDI&#199;&#195;O\MR.DER-0372_23\" TargetMode="External"/><Relationship Id="rId440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678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85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70" Type="http://schemas.openxmlformats.org/officeDocument/2006/relationships/hyperlink" Target="pw:\\SRVPW3.pls.planservi.com.br:Projetos\Documents\C0849%20-%20DER\40_Emissao\03_GRD\0-GRDs_Enviadas%20DER\45&#186;MEDI&#199;&#195;O-26-03-2026%20A%2025-04-26\MR_DER-1686_26\" TargetMode="External"/><Relationship Id="rId28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300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38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745" Type="http://schemas.openxmlformats.org/officeDocument/2006/relationships/hyperlink" Target="pw:\\SRVPW3.pls.planservi.com.br:Projetos\Documents\C0849%20-%20DER\40_Emissao\03_GRD\0-GRDs_Enviadas%20DER\35&#186;MEDI&#199;&#195;O-26-05-2025%20A%2025-06-25\MR_DER-1066_25\" TargetMode="External"/><Relationship Id="rId952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81" Type="http://schemas.openxmlformats.org/officeDocument/2006/relationships/hyperlink" Target="pw:\\pw.planservi.com.br:PROJETOS\Documents\C0849%20-%20DER\40_Emissao\03_GRD\0-GRDs_Enviadas%20DER\5&#186;MEDI&#199;&#195;O\MR.DER-0217_22\" TargetMode="External"/><Relationship Id="rId177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84" Type="http://schemas.openxmlformats.org/officeDocument/2006/relationships/hyperlink" Target="pw:\\pw.planservi.com.br:PROJETOS\Documents\C0849%20-%20DER\30_Producao\11-F4%20&#8211;%20SP%20129%20-%20km%200,00-29,85\05_Geot\05.00_R031\2023.08.07_R-031_SP-129_G15_A.doc" TargetMode="External"/><Relationship Id="rId591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605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812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28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244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689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96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81" Type="http://schemas.openxmlformats.org/officeDocument/2006/relationships/hyperlink" Target="pw:\\SRVPW3.pls.planservi.com.br:Projetos\Documents\C0849%20-%20DER\40_Emissao\03_GRD\0-GRDs_Enviadas%20DER\46&#186;MEDI&#199;&#195;O-26-04-2026%20A%2025-05-26\MR_DER-1749_26\" TargetMode="External"/><Relationship Id="rId39" Type="http://schemas.openxmlformats.org/officeDocument/2006/relationships/hyperlink" Target="pw:\\pw.planservi.com.br:PROJETOS\Documents\C0849%20-%20DER\30_Producao\11-F4%20&#8211;%20SP%20129%20-%20km%200,00-29,85\06_Pavi\06.00_R031\2022%2011%2025-R-031_Revis&#227;oA-P09-502.doc" TargetMode="External"/><Relationship Id="rId451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549" Type="http://schemas.openxmlformats.org/officeDocument/2006/relationships/hyperlink" Target="pw:\\SRVPW3.pls.planservi.com.br:Projetos\Documents\C0849%20-%20DER\30_Producao\11-F4%20&#8211;%20SP%20129%20-%20km%200,00-29,85\05_Geot\05.00_R031\2023.02.16_R-031_SP-129_G14.doc" TargetMode="External"/><Relationship Id="rId756" Type="http://schemas.openxmlformats.org/officeDocument/2006/relationships/hyperlink" Target="pw:\\SRVPW3.pls.planservi.com.br:Projetos\Documents\C0849%20-%20DER\40_Emissao\03_GRD\0-GRDs_Enviadas%20DER\36&#186;MEDI&#199;&#195;O-26-06-2025%20A%2025-07-25\MR_DER-1080_25\" TargetMode="External"/><Relationship Id="rId104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88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311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395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409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963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1039" Type="http://schemas.openxmlformats.org/officeDocument/2006/relationships/hyperlink" Target="pw:\\SRVPW3.pls.planservi.com.br:Projetos\Documents\C0849%20-%20DER\40_Emissao\03_GRD\0-GRDs_Enviadas%20DER\43&#186;MEDI&#199;&#195;O-26-01-2026%20A%2025-02-26\MR_DER-1574_26\" TargetMode="External"/><Relationship Id="rId92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616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823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255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62" Type="http://schemas.openxmlformats.org/officeDocument/2006/relationships/hyperlink" Target="pw:\\SRVPW3.pls.planservi.com.br:Projetos\Documents\C0849%20-%20DER\40_Emissao\03_GRD\0-GRDs_Enviadas%20DER\20&#186;MEDI&#199;&#195;O-26-02-2024%20A%2025-03-24\MR.DER-0564_24\" TargetMode="External"/><Relationship Id="rId115" Type="http://schemas.openxmlformats.org/officeDocument/2006/relationships/hyperlink" Target="pw:\\pw.planservi.com.br:PROJETOS\Documents\C0849%20-%20DER\30_Producao\11-F4%20&#8211;%20SP%20129%20-%20km%200,00-29,85\05_Geot\05.00_R031\2022%2012%2021-R-031_Revis&#227;oA2_G14.doc" TargetMode="External"/><Relationship Id="rId322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767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974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199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627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834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266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73" Type="http://schemas.openxmlformats.org/officeDocument/2006/relationships/hyperlink" Target="pw:\\SRVPW3.pls.planservi.com.br:Projetos\Documents\C0849%20-%20DER\40_Emissao\03_GRD\0-GRDs_Enviadas%20DER\21&#186;MEDI&#199;&#195;O-26-03-2024%20A%2025-04-24\MR.DER-0632_24\" TargetMode="External"/><Relationship Id="rId680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901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30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126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33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40" Type="http://schemas.openxmlformats.org/officeDocument/2006/relationships/hyperlink" Target="pw:\\SRVPW3.pls.planservi.com.br:Projetos\Documents\C0849%20-%20DER\40_Emissao\03_GRD\0-GRDs_Enviadas%20DER\22&#186;MEDI&#199;&#195;O-26-04-2024%20A%2025-05-24\MR.DER-0673_24\" TargetMode="External"/><Relationship Id="rId778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985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638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45" Type="http://schemas.openxmlformats.org/officeDocument/2006/relationships/hyperlink" Target="pw:\\SRVPW3.pls.planservi.com.br:Projetos\Documents\C0849%20-%20DER\40_Emissao\03_GRD\0-GRDs_Enviadas%20DER\39&#176;MEDI&#199;&#195;O-26-09-2025%20A%2025-10-25\MR_DER-1243_25\" TargetMode="External"/><Relationship Id="rId1030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277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00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484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705" Type="http://schemas.openxmlformats.org/officeDocument/2006/relationships/hyperlink" Target="pw:\\SRVPW3.pls.planservi.com.br:Projetos\Documents\C0849%20-%20DER\40_Emissao\03_GRD\0-GRDs_Enviadas%20DER\35&#186;MEDI&#199;&#195;O-26-05-2025%20A%2025-06-25\MR_DER-1033_25\" TargetMode="External"/><Relationship Id="rId137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44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691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789" Type="http://schemas.openxmlformats.org/officeDocument/2006/relationships/hyperlink" Target="pw:\\SRVPW3.pls.planservi.com.br:Projetos\Documents\C0849%20-%20DER\40_Emissao\03_GRD\0-GRDs_Enviadas%20DER\37&#186;MEDI&#199;&#195;O-26-07-2025%20A%2025-08-25\MR_DER-1114_25\" TargetMode="External"/><Relationship Id="rId912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996" Type="http://schemas.openxmlformats.org/officeDocument/2006/relationships/hyperlink" Target="pw:\\SRVPW3.pls.planservi.com.br:Projetos\Documents\C0849%20-%20DER\40_Emissao\03_GRD\0-GRDs_Enviadas%20DER\40&#186;MEDI&#199;&#195;O-26-10-2025%20A%2025-11-25\MR_DER-1390_25\" TargetMode="External"/><Relationship Id="rId41" Type="http://schemas.openxmlformats.org/officeDocument/2006/relationships/hyperlink" Target="pw:\\pw.planservi.com.br:PROJETOS\Documents\C0849%20-%20DER\40_Emissao\03_GRD\0-GRDs_Enviadas%20DER\5&#186;MEDI&#199;&#195;O\MR.DER-0215_22\" TargetMode="External"/><Relationship Id="rId551" Type="http://schemas.openxmlformats.org/officeDocument/2006/relationships/hyperlink" Target="pw:\\SRVPW3.pls.planservi.com.br:Projetos\Documents\C0849%20-%20DER\30_Producao\11-F4%20&#8211;%20SP%20129%20-%20km%200,00-29,85\05_Geot\05.00_R031\2023%2007%2018-R-031_Revis&#227;oB1-G13.doc" TargetMode="External"/><Relationship Id="rId649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56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90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204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288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11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509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1041" Type="http://schemas.openxmlformats.org/officeDocument/2006/relationships/hyperlink" Target="pw:\\SRVPW3.pls.planservi.com.br:Projetos\Documents\C0849%20-%20DER\40_Emissao\03_GRD\0-GRDs_Enviadas%20DER\43&#186;MEDI&#199;&#195;O-26-01-2026%20A%2025-02-26\MR_DER-1574_26\" TargetMode="External"/><Relationship Id="rId495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716" Type="http://schemas.openxmlformats.org/officeDocument/2006/relationships/hyperlink" Target="pw:\\SRVPW3.pls.planservi.com.br:Projetos\Documents\C0849%20-%20DER\40_Emissao\03_GRD\0-GRDs_Enviadas%20DER\35&#186;MEDI&#199;&#195;O-26-05-2025%20A%2025-06-25\MR_DER-1043_25\" TargetMode="External"/><Relationship Id="rId923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52" Type="http://schemas.openxmlformats.org/officeDocument/2006/relationships/hyperlink" Target="pw:\\pw.planservi.com.br:PROJETOS\Documents\C0849%20-%20DER\40_Emissao\03_GRD\0-GRDs_Enviadas%20DER\5&#186;MEDI&#199;&#195;O\MR.DER-0203_22\" TargetMode="External"/><Relationship Id="rId148" Type="http://schemas.openxmlformats.org/officeDocument/2006/relationships/hyperlink" Target="pw:\\pw.planservi.com.br:PROJETOS\Documents\C0849%20-%20DER\40_Emissao\03_GRD\0-GRDs_Enviadas%20DER\7&#186;MEDI&#199;&#195;O\MR.DER-0310_23\" TargetMode="External"/><Relationship Id="rId355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62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215" Type="http://schemas.openxmlformats.org/officeDocument/2006/relationships/hyperlink" Target="pw:\\pw.planservi.com.br:PROJETOS\Documents\C0849%20-%20DER\40_Emissao\03_GRD\0-GRDs_Enviadas%20DER\7&#186;MEDI&#199;&#195;O\MR.DER-0343_23\" TargetMode="External"/><Relationship Id="rId422" Type="http://schemas.openxmlformats.org/officeDocument/2006/relationships/hyperlink" Target="pw:\\pw.planservi.com.br:PROJETOS\Documents\C0849%20-%20DER\30_Producao\11-F4%20&#8211;%20SP%20129%20-%20km%200,00-29,85\05_Geot\05.00_R031\2023.01.24_R-031_G15_OAE-13+100.doc" TargetMode="External"/><Relationship Id="rId867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52" Type="http://schemas.openxmlformats.org/officeDocument/2006/relationships/hyperlink" Target="pw:\\SRVPW3.pls.planservi.com.br:Projetos\Documents\C0849%20-%20DER\40_Emissao\03_GRD\0-GRDs_Enviadas%20DER\44&#186;MEDI&#199;&#195;O-26-02-2026%20A%2025-03-26\MR_DER-1614_26\" TargetMode="External"/><Relationship Id="rId299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727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34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63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159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66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73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80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226" Type="http://schemas.openxmlformats.org/officeDocument/2006/relationships/hyperlink" Target="pw:\\pw.planservi.com.br:PROJETOS\Documents\C0849%20-%20DER\30_Producao\11-F4%20&#8211;%20SP%20129%20-%20km%200,00-29,85\06_Pavi\06.00_R031\2022%2011%2025-R-031_Revis&#227;oB1-P09-502.doc" TargetMode="External"/><Relationship Id="rId433" Type="http://schemas.openxmlformats.org/officeDocument/2006/relationships/hyperlink" Target="pw:\\pw.planservi.com.br:PROJETOS\Documents\C0849%20-%20DER\40_Emissao\03_GRD\0-GRDs_Enviadas%20DER\3&#186;MEDI&#199;&#195;O\MR.DER-0091_22\" TargetMode="External"/><Relationship Id="rId878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63" Type="http://schemas.openxmlformats.org/officeDocument/2006/relationships/hyperlink" Target="pw:\\SRVPW3.pls.planservi.com.br:Projetos\Documents\C0849%20-%20DER\40_Emissao\03_GRD\0-GRDs_Enviadas%20DER\45&#186;MEDI&#199;&#195;O-26-03-2026%20A%2025-04-26\MR_DER-1665_26\" TargetMode="External"/><Relationship Id="rId640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738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45" Type="http://schemas.openxmlformats.org/officeDocument/2006/relationships/hyperlink" Target="pw:\\SRVPW3.pls.planservi.com.br:Projetos\Documents\C0849%20-%20DER\40_Emissao\03_GRD\0-GRDs_Enviadas%20DER\40&#186;MEDI&#199;&#195;O-26-10-2025%20A%2025-11-25\MR_DER-1366_25\" TargetMode="External"/><Relationship Id="rId74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377" Type="http://schemas.openxmlformats.org/officeDocument/2006/relationships/hyperlink" Target="pw:\\pw.planservi.com.br:PROJETOS\Documents\C0849%20-%20DER\40_Emissao\03_GRD\0-GRDs_Enviadas%20DER\13&#186;MEDI&#199;&#195;O-26-07-23%20A%2025-08-23\MR.DER-0432_23\" TargetMode="External"/><Relationship Id="rId500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584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805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5" Type="http://schemas.openxmlformats.org/officeDocument/2006/relationships/hyperlink" Target="pw:\\pw.planservi.com.br:PROJETOS\Documents\C0849%20-%20DER\40_Emissao\03_GRD\0-GRDs_Enviadas%20DER\3&#186;MEDI&#199;&#195;O\MR.DER-0091_22\" TargetMode="External"/><Relationship Id="rId237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791" Type="http://schemas.openxmlformats.org/officeDocument/2006/relationships/hyperlink" Target="pw:\\SRVPW3.pls.planservi.com.br:Projetos\Documents\C0849%20-%20DER\40_Emissao\03_GRD\0-GRDs_Enviadas%20DER\37&#186;MEDI&#199;&#195;O-26-07-2025%20A%2025-08-25\MR_DER-1118_25\" TargetMode="External"/><Relationship Id="rId889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74" Type="http://schemas.openxmlformats.org/officeDocument/2006/relationships/hyperlink" Target="pw:\\SRVPW3.pls.planservi.com.br:Projetos\Documents\C0849%20-%20DER\40_Emissao\03_GRD\0-GRDs_Enviadas%20DER\46&#186;MEDI&#199;&#195;O-26-04-2026%20A%2025-05-26\MR_DER-1716_26\" TargetMode="External"/><Relationship Id="rId444" Type="http://schemas.openxmlformats.org/officeDocument/2006/relationships/hyperlink" Target="pw:\\pw.planservi.com.br:PROJETOS\Documents\C0849%20-%20DER\40_Emissao\03_GRD\0-GRDs_Enviadas%20DER\17&#186;MEDI&#199;&#195;O-26-10-23%20A%2025-12-23\MR.DER-0491_23-Entrega%20Final\" TargetMode="External"/><Relationship Id="rId651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749" Type="http://schemas.openxmlformats.org/officeDocument/2006/relationships/hyperlink" Target="pw:\\SRVPW3.pls.planservi.com.br:Projetos\Documents\C0849%20-%20DER\40_Emissao\03_GRD\0-GRDs_Enviadas%20DER\35&#186;MEDI&#199;&#195;O-26-05-2025%20A%2025-06-25\MR_DER-1066_25\" TargetMode="External"/><Relationship Id="rId290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304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388" Type="http://schemas.openxmlformats.org/officeDocument/2006/relationships/hyperlink" Target="pw:\\pw.planservi.com.br:PROJETOS\Documents\C0849%20-%20DER\30_Producao\11-F4%20&#8211;%20SP%20129%20-%20km%200,00-29,85\05_Geot\05.00_R031\2023.07.19_R-031_SP-129_G02,G14.doc" TargetMode="External"/><Relationship Id="rId511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609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956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85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50" Type="http://schemas.openxmlformats.org/officeDocument/2006/relationships/hyperlink" Target="pw:\\pw.planservi.com.br:PROJETOS\Documents\C0849%20-%20DER\40_Emissao\03_GRD\0-GRDs_Enviadas%20DER\7&#186;MEDI&#199;&#195;O\MR.DER-0310_23\" TargetMode="External"/><Relationship Id="rId595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816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01" Type="http://schemas.openxmlformats.org/officeDocument/2006/relationships/hyperlink" Target="pw:\\SRVPW3.pls.planservi.com.br:Projetos\Documents\C0849%20-%20DER\40_Emissao\03_GRD\0-GRDs_Enviadas%20DER\41&#186;MEDI&#199;&#195;O-26-11-2025%20A%2025-12-25\MR_DER-1437_25\" TargetMode="External"/><Relationship Id="rId248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455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662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1085" Type="http://schemas.openxmlformats.org/officeDocument/2006/relationships/vmlDrawing" Target="../drawings/vmlDrawing1.vml"/><Relationship Id="rId12" Type="http://schemas.openxmlformats.org/officeDocument/2006/relationships/hyperlink" Target="pw:\\pw.planservi.com.br:PROJETOS\Documents\C0849%20-%20DER\40_Emissao\03_GRD\0-GRDs_Enviadas%20DER\4&#186;MEDI&#199;&#195;O\MR.DER-0132_22\" TargetMode="External"/><Relationship Id="rId108" Type="http://schemas.openxmlformats.org/officeDocument/2006/relationships/hyperlink" Target="pw:\\pw.planservi.com.br:PROJETOS\Documents\C0849%20-%20DER\40_Emissao\03_GRD\0-GRDs_Enviadas%20DER\5&#186;MEDI&#199;&#195;O\MR.DER-0242_22\" TargetMode="External"/><Relationship Id="rId315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22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967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96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61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99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827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12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259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66" Type="http://schemas.openxmlformats.org/officeDocument/2006/relationships/hyperlink" Target="pw:\\SRVPW3.pls.planservi.com.br:Projetos\Documents\C0849%20-%20DER\40_Emissao\03_GRD\0-GRDs_Enviadas%20DER\20&#186;MEDI&#199;&#195;O-26-02-2024%20A%2025-03-24\MR.DER-0564_24\" TargetMode="External"/><Relationship Id="rId673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80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23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119" Type="http://schemas.openxmlformats.org/officeDocument/2006/relationships/hyperlink" Target="pw:\\pw.planservi.com.br:PROJETOS\Documents\C0849%20-%20DER\40_Emissao\03_GRD\0-GRDs_Enviadas%20DER\6&#186;MEDI&#199;&#195;O\MR.DER-0256_23\" TargetMode="External"/><Relationship Id="rId326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33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978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740" Type="http://schemas.openxmlformats.org/officeDocument/2006/relationships/hyperlink" Target="pw:\\SRVPW3.pls.planservi.com.br:Projetos\Documents\C0849%20-%20DER\40_Emissao\03_GRD\0-GRDs_Enviadas%20DER\35&#186;MEDI&#199;&#195;O-26-05-2025%20A%2025-06-25\MR_DER-1063_25\" TargetMode="External"/><Relationship Id="rId838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23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172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477" Type="http://schemas.openxmlformats.org/officeDocument/2006/relationships/hyperlink" Target="pw:\\SRVPW3.pls.planservi.com.br:Projetos\Documents\C0849%20-%20DER\40_Emissao\03_GRD\0-GRDs_Enviadas%20DER\21&#186;MEDI&#199;&#195;O-26-03-2024%20A%2025-04-24\MR.DER-0632_24\" TargetMode="External"/><Relationship Id="rId600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684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337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891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905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989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34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544" Type="http://schemas.openxmlformats.org/officeDocument/2006/relationships/hyperlink" Target="pw:\\SRVPW3.pls.planservi.com.br:Projetos\Documents\C0849%20-%20DER\40_Emissao\03_GRD\0-GRDs_Enviadas%20DER\22&#186;MEDI&#199;&#195;O-26-04-2024%20A%2025-05-24\MR.DER-0673_24\" TargetMode="External"/><Relationship Id="rId751" Type="http://schemas.openxmlformats.org/officeDocument/2006/relationships/hyperlink" Target="pw:\\SRVPW3.pls.planservi.com.br:Projetos\Documents\C0849%20-%20DER\40_Emissao\03_GRD\0-GRDs_Enviadas%20DER\35&#186;MEDI&#199;&#195;O-26-05-2025%20A%2025-06-25\MR_DER-1066_25\" TargetMode="External"/><Relationship Id="rId849" Type="http://schemas.openxmlformats.org/officeDocument/2006/relationships/hyperlink" Target="pw:\\SRVPW3.pls.planservi.com.br:Projetos\Documents\C0849%20-%20DER\40_Emissao\03_GRD\0-GRDs_Enviadas%20DER\39&#176;MEDI&#199;&#195;O-26-09-2025%20A%2025-10-25\MR_DER-1246_25\" TargetMode="External"/><Relationship Id="rId183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390" Type="http://schemas.openxmlformats.org/officeDocument/2006/relationships/hyperlink" Target="pw:\\pw.planservi.com.br:PROJETOS\Documents\C0849%20-%20DER\30_Producao\11-F4%20&#8211;%20SP%20129%20-%20km%200,00-29,85\05_Geot\05.00_R031\2023%2008%2014%20SP129-R-031_Revis&#227;oB-G13.doc" TargetMode="External"/><Relationship Id="rId404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611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1034" Type="http://schemas.openxmlformats.org/officeDocument/2006/relationships/hyperlink" Target="pw:\\SRVPW3.pls.planservi.com.br:Projetos\Documents\C0849%20-%20DER\40_Emissao\03_GRD\0-GRDs_Enviadas%20DER\42&#186;MEDI&#199;&#195;O-26-12-2025%20A%2025-01-26\MR_DER-1516_26\" TargetMode="External"/><Relationship Id="rId250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88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695" Type="http://schemas.openxmlformats.org/officeDocument/2006/relationships/hyperlink" Target="pw:\\pw.planservi.com.br:PROJETOS\Documents\C0849%20-%20DER\30_Producao\11-F4%20&#8211;%20SP%20129%20-%20km%200,00-29,85\05_Geot\05.00_R031\2023%2001%2023%20-R-031_Revis&#227;oA_G13.doc" TargetMode="External"/><Relationship Id="rId709" Type="http://schemas.openxmlformats.org/officeDocument/2006/relationships/hyperlink" Target="pw:\\SRVPW3.pls.planservi.com.br:Projetos\Documents\C0849%20-%20DER\40_Emissao\03_GRD\0-GRDs_Enviadas%20DER\35&#186;MEDI&#199;&#195;O-26-05-2025%20A%2025-06-25\MR_DER-1043_25\" TargetMode="External"/><Relationship Id="rId916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45" Type="http://schemas.openxmlformats.org/officeDocument/2006/relationships/hyperlink" Target="pw:\\pw.planservi.com.br:PROJETOS\Documents\C0849%20-%20DER\40_Emissao\03_GRD\0-GRDs_Enviadas%20DER\5&#186;MEDI&#199;&#195;O\MR.DER-0203_22\" TargetMode="External"/><Relationship Id="rId110" Type="http://schemas.openxmlformats.org/officeDocument/2006/relationships/hyperlink" Target="pw:\\pw.planservi.com.br:PROJETOS\Documents\C0849%20-%20DER\40_Emissao\03_GRD\0-GRDs_Enviadas%20DER\5&#186;MEDI&#199;&#195;O\MR.DER-0242_22\" TargetMode="External"/><Relationship Id="rId348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55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62" Type="http://schemas.openxmlformats.org/officeDocument/2006/relationships/hyperlink" Target="pw:\\SRVPW3.pls.planservi.com.br:Projetos\Documents\C0849%20-%20DER\40_Emissao\03_GRD\0-GRDs_Enviadas%20DER\36&#186;MEDI&#199;&#195;O-26-06-2025%20A%2025-07-25\MR_DER-1080_25\" TargetMode="External"/><Relationship Id="rId194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208" Type="http://schemas.openxmlformats.org/officeDocument/2006/relationships/hyperlink" Target="pw:\\pw.planservi.com.br:PROJETOS\Documents\C0849%20-%20DER\40_Emissao\03_GRD\0-GRDs_Enviadas%20DER\7&#186;MEDI&#199;&#195;O\MR.DER-0339_23\" TargetMode="External"/><Relationship Id="rId415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622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1045" Type="http://schemas.openxmlformats.org/officeDocument/2006/relationships/hyperlink" Target="pw:\\SRVPW3.pls.planservi.com.br:Projetos\Documents\C0849%20-%20DER\40_Emissao\03_GRD\0-GRDs_Enviadas%20DER\44&#186;MEDI&#199;&#195;O-26-02-2026%20A%2025-03-26\MR_DER-1602_26\" TargetMode="External"/><Relationship Id="rId261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99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927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56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359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66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73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121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219" Type="http://schemas.openxmlformats.org/officeDocument/2006/relationships/hyperlink" Target="pw:\\pw.planservi.com.br:PROJETOS\Documents\C0849%20-%20DER\40_Emissao\03_GRD\0-GRDs_Enviadas%20DER\7&#186;MEDI&#199;&#195;O\MR.DER-0351_23\" TargetMode="External"/><Relationship Id="rId426" Type="http://schemas.openxmlformats.org/officeDocument/2006/relationships/hyperlink" Target="pw:\\pw.planservi.com.br:PROJETOS\Documents\C0849%20-%20DER\40_Emissao\03_GRD\0-GRDs_Enviadas%20DER\5&#186;MEDI&#199;&#195;O\MR.DER-0202_22\" TargetMode="External"/><Relationship Id="rId633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980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1056" Type="http://schemas.openxmlformats.org/officeDocument/2006/relationships/hyperlink" Target="pw:\\SRVPW3.pls.planservi.com.br:Projetos\Documents\C0849%20-%20DER\40_Emissao\03_GRD\0-GRDs_Enviadas%20DER\44&#186;MEDI&#199;&#195;O-26-02-2026%20A%2025-03-26\MR_DER-1614_26\" TargetMode="External"/><Relationship Id="rId840" Type="http://schemas.openxmlformats.org/officeDocument/2006/relationships/hyperlink" Target="pw:\\SRVPW3.pls.planservi.com.br:Projetos\Documents\C0849%20-%20DER\40_Emissao\03_GRD\0-GRDs_Enviadas%20DER\38&#176;MEDI&#199;&#195;O-26-08-2025%20A%2025-09-25\MR_DER-1196_25\" TargetMode="External"/><Relationship Id="rId938" Type="http://schemas.openxmlformats.org/officeDocument/2006/relationships/hyperlink" Target="pw:\\SRVPW3.pls.planservi.com.br:Projetos\Documents\C0849%20-%20DER\40_Emissao\03_GRD\0-GRDs_Enviadas%20DER\39&#176;MEDI&#199;&#195;O-26-09-2025%20A%2025-10-25\MR_DER-1259_25\" TargetMode="External"/><Relationship Id="rId67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272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577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00" Type="http://schemas.openxmlformats.org/officeDocument/2006/relationships/hyperlink" Target="pw:\\SRVPW3.pls.planservi.com.br:Projetos\Documents\C0849%20-%20DER\40_Emissao\03_GRD\0-GRDs_Enviadas%20DER\35&#186;MEDI&#199;&#195;O-26-05-2025%20A%2025-06-25\MR_DER-1026_25\" TargetMode="External"/><Relationship Id="rId132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784" Type="http://schemas.openxmlformats.org/officeDocument/2006/relationships/hyperlink" Target="pw:\\SRVPW3.pls.planservi.com.br:Projetos\Documents\C0849%20-%20DER\40_Emissao\03_GRD\0-GRDs_Enviadas%20DER\36&#186;MEDI&#199;&#195;O-26-06-2025%20A%2025-07-25\MR_DER-1092_25\" TargetMode="External"/><Relationship Id="rId991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1067" Type="http://schemas.openxmlformats.org/officeDocument/2006/relationships/hyperlink" Target="pw:\\SRVPW3.pls.planservi.com.br:Projetos\Documents\C0849%20-%20DER\40_Emissao\03_GRD\0-GRDs_Enviadas%20DER\45&#186;MEDI&#199;&#195;O-26-03-2026%20A%2025-04-26\MR_DER-1671_26\" TargetMode="External"/><Relationship Id="rId437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644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51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283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90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504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711" Type="http://schemas.openxmlformats.org/officeDocument/2006/relationships/hyperlink" Target="pw:\\SRVPW3.pls.planservi.com.br:Projetos\Documents\C0849%20-%20DER\40_Emissao\03_GRD\0-GRDs_Enviadas%20DER\35&#186;MEDI&#199;&#195;O-26-05-2025%20A%2025-06-25\MR_DER-1043_25\" TargetMode="External"/><Relationship Id="rId949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78" Type="http://schemas.openxmlformats.org/officeDocument/2006/relationships/hyperlink" Target="pw:\\pw.planservi.com.br:PROJETOS\Documents\C0849%20-%20DER\40_Emissao\03_GRD\0-GRDs_Enviadas%20DER\5&#186;MEDI&#199;&#195;O\MR.DER-0217_22\" TargetMode="External"/><Relationship Id="rId143" Type="http://schemas.openxmlformats.org/officeDocument/2006/relationships/hyperlink" Target="pw:\\pw.planservi.com.br:PROJETOS\Documents\C0849%20-%20DER\30_Producao\11-F4%20&#8211;%20SP%20129%20-%20km%200,00-29,85\05_Geot\05.00_R031\2023.01.23_R-031_SP-129_G02.doc" TargetMode="External"/><Relationship Id="rId350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88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795" Type="http://schemas.openxmlformats.org/officeDocument/2006/relationships/hyperlink" Target="pw:\\SRVPW3.pls.planservi.com.br:Projetos\Documents\C0849%20-%20DER\40_Emissao\03_GRD\0-GRDs_Enviadas%20DER\37&#186;MEDI&#199;&#195;O-26-07-2025%20A%2025-08-25\MR_DER-1132_25\" TargetMode="External"/><Relationship Id="rId809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9" Type="http://schemas.openxmlformats.org/officeDocument/2006/relationships/hyperlink" Target="pw:\\pw.planservi.com.br:PROJETOS\Documents\C0849%20-%20DER\40_Emissao\03_GRD\0-GRDs_Enviadas%20DER\4&#186;MEDI&#199;&#195;O\MR.DER-0132_22\" TargetMode="External"/><Relationship Id="rId210" Type="http://schemas.openxmlformats.org/officeDocument/2006/relationships/hyperlink" Target="pw:\\pw.planservi.com.br:PROJETOS\Documents\C0849%20-%20DER\40_Emissao\03_GRD\0-GRDs_Enviadas%20DER\7&#186;MEDI&#199;&#195;O\MR.DER-0343_23\" TargetMode="External"/><Relationship Id="rId448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655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62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78" Type="http://schemas.openxmlformats.org/officeDocument/2006/relationships/hyperlink" Target="pw:\\SRVPW3.pls.planservi.com.br:Projetos\Documents\C0849%20-%20DER\40_Emissao\03_GRD\0-GRDs_Enviadas%20DER\46&#186;MEDI&#199;&#195;O-26-04-2026%20A%2025-05-26\MR_DER-1744_26\" TargetMode="External"/><Relationship Id="rId294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308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15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722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89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54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61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99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1005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459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666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73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6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221" Type="http://schemas.openxmlformats.org/officeDocument/2006/relationships/hyperlink" Target="pw:\\pw.planservi.com.br:PROJETOS\Documents\C0849%20-%20DER\30_Producao\11-F4%20&#8211;%20SP%20129%20-%20km%200,00-29,85\05_Geot\05.00_R031\2023.02.17_R-031_G15_OAE-05+770.doc" TargetMode="External"/><Relationship Id="rId319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26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733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40" Type="http://schemas.openxmlformats.org/officeDocument/2006/relationships/hyperlink" Target="pw:\\SRVPW3.pls.planservi.com.br:Projetos\Documents\C0849%20-%20DER\40_Emissao\03_GRD\0-GRDs_Enviadas%20DER\40&#186;MEDI&#199;&#195;O-26-10-2025%20A%2025-11-25\MR_DER-1334_25\" TargetMode="External"/><Relationship Id="rId1016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165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72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677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00" Type="http://schemas.openxmlformats.org/officeDocument/2006/relationships/hyperlink" Target="pw:\\SRVPW3.pls.planservi.com.br:Projetos\Documents\C0849%20-%20DER\40_Emissao\03_GRD\0-GRDs_Enviadas%20DER\37&#186;MEDI&#199;&#195;O-26-07-2025%20A%2025-08-25\MR_DER-1140_25\" TargetMode="External"/><Relationship Id="rId232" Type="http://schemas.openxmlformats.org/officeDocument/2006/relationships/hyperlink" Target="pw:\\pw.planservi.com.br:PROJETOS\Documents\C0849%20-%20DER\40_Emissao\03_GRD\0-GRDs_Enviadas%20DER\8&#186;MEDI&#199;&#195;O\MR.DER-0372_23\" TargetMode="External"/><Relationship Id="rId884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27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537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744" Type="http://schemas.openxmlformats.org/officeDocument/2006/relationships/hyperlink" Target="pw:\\SRVPW3.pls.planservi.com.br:Projetos\Documents\C0849%20-%20DER\40_Emissao\03_GRD\0-GRDs_Enviadas%20DER\35&#186;MEDI&#199;&#195;O-26-05-2025%20A%2025-06-25\MR_DER-1066_25\" TargetMode="External"/><Relationship Id="rId951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80" Type="http://schemas.openxmlformats.org/officeDocument/2006/relationships/hyperlink" Target="pw:\\pw.planservi.com.br:PROJETOS\Documents\C0849%20-%20DER\40_Emissao\03_GRD\0-GRDs_Enviadas%20DER\5&#186;MEDI&#199;&#195;O\MR.DER-0217_22\" TargetMode="External"/><Relationship Id="rId176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83" Type="http://schemas.openxmlformats.org/officeDocument/2006/relationships/hyperlink" Target="pw:\\pw.planservi.com.br:PROJETOS\Documents\C0849%20-%20DER\30_Producao\11-F4%20&#8211;%20SP%20129%20-%20km%200,00-29,85\05_Geot\05.00_R031\2023.08.07_R-031_SP-129_G15_A.doc" TargetMode="External"/><Relationship Id="rId590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604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811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27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243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450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688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95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909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80" Type="http://schemas.openxmlformats.org/officeDocument/2006/relationships/hyperlink" Target="pw:\\SRVPW3.pls.planservi.com.br:Projetos\Documents\C0849%20-%20DER\40_Emissao\03_GRD\0-GRDs_Enviadas%20DER\46&#186;MEDI&#199;&#195;O-26-04-2026%20A%2025-05-26\MR_DER-1749_26\" TargetMode="External"/><Relationship Id="rId38" Type="http://schemas.openxmlformats.org/officeDocument/2006/relationships/hyperlink" Target="pw:\\pw.planservi.com.br:PROJETOS\Documents\C0849%20-%20DER\30_Producao\11-F4%20&#8211;%20SP%20129%20-%20km%200,00-29,85\05_Geot\05.00_R031\2022%2011%2023-R-031_Emiss&#227;o%20Inicial-Programa&#231;&#227;oSondagem.doc" TargetMode="External"/><Relationship Id="rId103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310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48" Type="http://schemas.openxmlformats.org/officeDocument/2006/relationships/hyperlink" Target="pw:\\SRVPW3.pls.planservi.com.br:Projetos\Documents\C0849%20-%20DER\30_Producao\11-F4%20&#8211;%20SP%20129%20-%20km%200,00-29,85\05_Geot\05.00_R031\2023.03.22_R-031_SP-129_G02.doc" TargetMode="External"/><Relationship Id="rId755" Type="http://schemas.openxmlformats.org/officeDocument/2006/relationships/hyperlink" Target="pw:\\SRVPW3.pls.planservi.com.br:Projetos\Documents\C0849%20-%20DER\40_Emissao\03_GRD\0-GRDs_Enviadas%20DER\35&#186;MEDI&#199;&#195;O-26-05-2025%20A%2025-06-25\MR_DER-1074_25\" TargetMode="External"/><Relationship Id="rId962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91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87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394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408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615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822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38" Type="http://schemas.openxmlformats.org/officeDocument/2006/relationships/hyperlink" Target="pw:\\SRVPW3.pls.planservi.com.br:Projetos\Documents\C0849%20-%20DER\40_Emissao\03_GRD\0-GRDs_Enviadas%20DER\21&#186;MEDI&#199;&#195;O-26-03-2024%20A%2025-04-24\MR.DER-0632_24\" TargetMode="External"/><Relationship Id="rId254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699" Type="http://schemas.openxmlformats.org/officeDocument/2006/relationships/hyperlink" Target="pw:\\SRVPW3.pls.planservi.com.br:Projetos\Documents\C0849%20-%20DER\40_Emissao\03_GRD\0-GRDs_Enviadas%20DER\35&#186;MEDI&#199;&#195;O-26-05-2025%20A%2025-06-25\MR_DER-1026_25\" TargetMode="External"/><Relationship Id="rId49" Type="http://schemas.openxmlformats.org/officeDocument/2006/relationships/hyperlink" Target="pw:\\pw.planservi.com.br:PROJETOS\Documents\C0849%20-%20DER\40_Emissao\03_GRD\0-GRDs_Enviadas%20DER\5&#186;MEDI&#199;&#195;O\MR.DER-0203_22\" TargetMode="External"/><Relationship Id="rId114" Type="http://schemas.openxmlformats.org/officeDocument/2006/relationships/hyperlink" Target="pw:\\pw.planservi.com.br:PROJETOS\Documents\C0849%20-%20DER\30_Producao\11-F4%20&#8211;%20SP%20129%20-%20km%200,00-29,85\05_Geot\05.00_R031\2022.12.21_R-031_G15_T10_OAE-005.doc" TargetMode="External"/><Relationship Id="rId461" Type="http://schemas.openxmlformats.org/officeDocument/2006/relationships/hyperlink" Target="pw:\\SRVPW3.pls.planservi.com.br:PW_PROJETOS\Documents\C0849%20-%20DER\40_Emissao\03_GRD\0-GRDs_Enviadas%20DER\19&#186;MEDI&#199;&#195;O-26-01-24%20A%2025-02-24\MR.DER-0524_24\" TargetMode="External"/><Relationship Id="rId559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66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198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321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419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626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973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1049" Type="http://schemas.openxmlformats.org/officeDocument/2006/relationships/hyperlink" Target="pw:\\SRVPW3.pls.planservi.com.br:Projetos\Documents\C0849%20-%20DER\40_Emissao\03_GRD\0-GRDs_Enviadas%20DER\44&#186;MEDI&#199;&#195;O-26-02-2026%20A%2025-03-26\MR_DER-1608_26\" TargetMode="External"/><Relationship Id="rId833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265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72" Type="http://schemas.openxmlformats.org/officeDocument/2006/relationships/hyperlink" Target="pw:\\SRVPW3.pls.planservi.com.br:Projetos\Documents\C0849%20-%20DER\40_Emissao\03_GRD\0-GRDs_Enviadas%20DER\21&#186;MEDI&#199;&#195;O-26-03-2024%20A%2025-04-24\MR.DER-0632_24\" TargetMode="External"/><Relationship Id="rId900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25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32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777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984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637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44" Type="http://schemas.openxmlformats.org/officeDocument/2006/relationships/hyperlink" Target="pw:\\SRVPW3.pls.planservi.com.br:Projetos\Documents\C0849%20-%20DER\40_Emissao\03_GRD\0-GRDs_Enviadas%20DER\39&#176;MEDI&#199;&#195;O-26-09-2025%20A%2025-10-25\MR_DER-1243_25\" TargetMode="External"/><Relationship Id="rId276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83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690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704" Type="http://schemas.openxmlformats.org/officeDocument/2006/relationships/hyperlink" Target="pw:\\SRVPW3.pls.planservi.com.br:Projetos\Documents\C0849%20-%20DER\40_Emissao\03_GRD\0-GRDs_Enviadas%20DER\35&#186;MEDI&#199;&#195;O-26-05-2025%20A%2025-06-25\MR_DER-1026_25\" TargetMode="External"/><Relationship Id="rId911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40" Type="http://schemas.openxmlformats.org/officeDocument/2006/relationships/hyperlink" Target="pw:\\pw.planservi.com.br:PROJETOS\Documents\C0849%20-%20DER\30_Producao\11-F4%20&#8211;%20SP%20129%20-%20km%200,00-29,85\06_Pavi\06.00_R031\2022%2011%2025-R-031_Revis&#227;oA-P09-502.doc" TargetMode="External"/><Relationship Id="rId136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43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50" Type="http://schemas.openxmlformats.org/officeDocument/2006/relationships/hyperlink" Target="pw:\\pw.planservi.com.br:PROJETOS\Documents\C0849%20-%20DER\30_Producao\11-F4%20&#8211;%20SP%20129%20-%20km%200,00-29,85\05_Geot\05.00_R031\2023.07.19_R-031_SP-129_G02,G14.doc" TargetMode="External"/><Relationship Id="rId788" Type="http://schemas.openxmlformats.org/officeDocument/2006/relationships/hyperlink" Target="pw:\\SRVPW3.pls.planservi.com.br:Projetos\Documents\C0849%20-%20DER\40_Emissao\03_GRD\0-GRDs_Enviadas%20DER\37&#186;MEDI&#199;&#195;O-26-07-2025%20A%2025-08-25\MR_DER-1114_25\" TargetMode="External"/><Relationship Id="rId995" Type="http://schemas.openxmlformats.org/officeDocument/2006/relationships/hyperlink" Target="pw:\\SRVPW3.pls.planservi.com.br:Projetos\Documents\C0849%20-%20DER\40_Emissao\03_GRD\0-GRDs_Enviadas%20DER\40&#186;MEDI&#199;&#195;O-26-10-2025%20A%2025-11-25\MR_DER-1389_25\" TargetMode="External"/><Relationship Id="rId203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648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55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40" Type="http://schemas.openxmlformats.org/officeDocument/2006/relationships/hyperlink" Target="pw:\\SRVPW3.pls.planservi.com.br:Projetos\Documents\C0849%20-%20DER\40_Emissao\03_GRD\0-GRDs_Enviadas%20DER\43&#186;MEDI&#199;&#195;O-26-01-2026%20A%2025-02-26\MR_DER-1574_26\" TargetMode="External"/><Relationship Id="rId287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10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494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508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715" Type="http://schemas.openxmlformats.org/officeDocument/2006/relationships/hyperlink" Target="pw:\\SRVPW3.pls.planservi.com.br:Projetos\Documents\C0849%20-%20DER\40_Emissao\03_GRD\0-GRDs_Enviadas%20DER\35&#186;MEDI&#199;&#195;O-26-05-2025%20A%2025-06-25\MR_DER-1043_25\" TargetMode="External"/><Relationship Id="rId922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147" Type="http://schemas.openxmlformats.org/officeDocument/2006/relationships/hyperlink" Target="pw:\\pw.planservi.com.br:PROJETOS\Documents\C0849%20-%20DER\40_Emissao\03_GRD\0-GRDs_Enviadas%20DER\7&#186;MEDI&#199;&#195;O\MR.DER-0310_23\" TargetMode="External"/><Relationship Id="rId354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799" Type="http://schemas.openxmlformats.org/officeDocument/2006/relationships/hyperlink" Target="pw:\\SRVPW3.pls.planservi.com.br:Projetos\Documents\C0849%20-%20DER\40_Emissao\03_GRD\0-GRDs_Enviadas%20DER\37&#186;MEDI&#199;&#195;O-26-07-2025%20A%2025-08-25\MR_DER-1136_25\" TargetMode="External"/><Relationship Id="rId51" Type="http://schemas.openxmlformats.org/officeDocument/2006/relationships/hyperlink" Target="pw:\\pw.planservi.com.br:PROJETOS\Documents\C0849%20-%20DER\40_Emissao\03_GRD\0-GRDs_Enviadas%20DER\5&#186;MEDI&#199;&#195;O\MR.DER-0203_22\" TargetMode="External"/><Relationship Id="rId561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659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66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214" Type="http://schemas.openxmlformats.org/officeDocument/2006/relationships/hyperlink" Target="pw:\\pw.planservi.com.br:PROJETOS\Documents\C0849%20-%20DER\40_Emissao\03_GRD\0-GRDs_Enviadas%20DER\7&#186;MEDI&#199;&#195;O\MR.DER-0343_23\" TargetMode="External"/><Relationship Id="rId298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421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519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1051" Type="http://schemas.openxmlformats.org/officeDocument/2006/relationships/hyperlink" Target="pw:\\SRVPW3.pls.planservi.com.br:Projetos\Documents\C0849%20-%20DER\40_Emissao\03_GRD\0-GRDs_Enviadas%20DER\44&#186;MEDI&#199;&#195;O-26-02-2026%20A%2025-03-26\MR_DER-1614_26\" TargetMode="External"/><Relationship Id="rId158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726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33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1009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62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365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72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225" Type="http://schemas.openxmlformats.org/officeDocument/2006/relationships/hyperlink" Target="pw:\\pw.planservi.com.br:PROJETOS\Documents\C0849%20-%20DER\30_Producao\11-F4%20&#8211;%20SP%20129%20-%20km%200,00-29,85\05_Geot\05.00_R031\2023.02.16_R-031_SP-129_G14.doc" TargetMode="External"/><Relationship Id="rId432" Type="http://schemas.openxmlformats.org/officeDocument/2006/relationships/hyperlink" Target="pw:\\pw.planservi.com.br:PROJETOS\Documents\C0849%20-%20DER\40_Emissao\03_GRD\0-GRDs_Enviadas%20DER\3&#186;MEDI&#199;&#195;O\MR.DER-0091_22\" TargetMode="External"/><Relationship Id="rId877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62" Type="http://schemas.openxmlformats.org/officeDocument/2006/relationships/hyperlink" Target="pw:\\SRVPW3.pls.planservi.com.br:Projetos\Documents\C0849%20-%20DER\40_Emissao\03_GRD\0-GRDs_Enviadas%20DER\45&#186;MEDI&#199;&#195;O-26-03-2026%20A%2025-04-26\MR_DER-1665_26\" TargetMode="External"/><Relationship Id="rId737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44" Type="http://schemas.openxmlformats.org/officeDocument/2006/relationships/hyperlink" Target="pw:\\SRVPW3.pls.planservi.com.br:Projetos\Documents\C0849%20-%20DER\40_Emissao\03_GRD\0-GRDs_Enviadas%20DER\40&#186;MEDI&#199;&#195;O-26-10-2025%20A%2025-11-25\MR_DER-1346_25\" TargetMode="External"/><Relationship Id="rId73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169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76" Type="http://schemas.openxmlformats.org/officeDocument/2006/relationships/hyperlink" Target="pw:\\pw.planservi.com.br:PROJETOS\Documents\C0849%20-%20DER\40_Emissao\03_GRD\0-GRDs_Enviadas%20DER\13&#186;MEDI&#199;&#195;O-26-07-23%20A%2025-08-23\MR.DER-0411_23\" TargetMode="External"/><Relationship Id="rId583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790" Type="http://schemas.openxmlformats.org/officeDocument/2006/relationships/hyperlink" Target="pw:\\SRVPW3.pls.planservi.com.br:Projetos\Documents\C0849%20-%20DER\40_Emissao\03_GRD\0-GRDs_Enviadas%20DER\37&#186;MEDI&#199;&#195;O-26-07-2025%20A%2025-08-25\MR_DER-1115_25\" TargetMode="External"/><Relationship Id="rId804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4" Type="http://schemas.openxmlformats.org/officeDocument/2006/relationships/hyperlink" Target="pw:\\pw.planservi.com.br:PROJETOS\Documents\C0849%20-%20DER\40_Emissao\03_GRD\0-GRDs_Enviadas%20DER\3&#186;MEDI&#199;&#195;O\MR.DER-0090_22\" TargetMode="External"/><Relationship Id="rId236" Type="http://schemas.openxmlformats.org/officeDocument/2006/relationships/hyperlink" Target="pw:\\pw.planservi.com.br:PROJETOS\Documents\C0849%20-%20DER\40_Emissao\03_GRD\0-GRDs_Enviadas%20DER\8&#186;MEDI&#199;&#195;O\MR.DER-0383\" TargetMode="External"/><Relationship Id="rId443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650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88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73" Type="http://schemas.openxmlformats.org/officeDocument/2006/relationships/hyperlink" Target="pw:\\SRVPW3.pls.planservi.com.br:Projetos\Documents\C0849%20-%20DER\40_Emissao\03_GRD\0-GRDs_Enviadas%20DER\46&#186;MEDI&#199;&#195;O-26-04-2026%20A%2025-05-26\MR_DER-1715_26\" TargetMode="External"/><Relationship Id="rId303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748" Type="http://schemas.openxmlformats.org/officeDocument/2006/relationships/hyperlink" Target="pw:\\SRVPW3.pls.planservi.com.br:Projetos\Documents\C0849%20-%20DER\40_Emissao\03_GRD\0-GRDs_Enviadas%20DER\35&#186;MEDI&#199;&#195;O-26-05-2025%20A%2025-06-25\MR_DER-1066_25\" TargetMode="External"/><Relationship Id="rId955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84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387" Type="http://schemas.openxmlformats.org/officeDocument/2006/relationships/hyperlink" Target="pw:\\pw.planservi.com.br:PROJETOS\Documents\C0849%20-%20DER\30_Producao\11-F4%20&#8211;%20SP%20129%20-%20km%200,00-29,85\05_Geot\05.00_R031\2023.07.19_R-031_SP-129_G02,G14.doc" TargetMode="External"/><Relationship Id="rId510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594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608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815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247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899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00" Type="http://schemas.openxmlformats.org/officeDocument/2006/relationships/hyperlink" Target="pw:\\SRVPW3.pls.planservi.com.br:Projetos\Documents\C0849%20-%20DER\40_Emissao\03_GRD\0-GRDs_Enviadas%20DER\41&#186;MEDI&#199;&#195;O-26-11-2025%20A%2025-12-25\MR_DER-1408_25\" TargetMode="External"/><Relationship Id="rId1084" Type="http://schemas.openxmlformats.org/officeDocument/2006/relationships/printerSettings" Target="../printerSettings/printerSettings3.bin"/><Relationship Id="rId107" Type="http://schemas.openxmlformats.org/officeDocument/2006/relationships/hyperlink" Target="pw:\\pw.planservi.com.br:PROJETOS\Documents\C0849%20-%20DER\40_Emissao\03_GRD\0-GRDs_Enviadas%20DER\5&#186;MEDI&#199;&#195;O\MR.DER-0242_22\" TargetMode="External"/><Relationship Id="rId454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661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759" Type="http://schemas.openxmlformats.org/officeDocument/2006/relationships/hyperlink" Target="pw:\\SRVPW3.pls.planservi.com.br:Projetos\Documents\C0849%20-%20DER\40_Emissao\03_GRD\0-GRDs_Enviadas%20DER\36&#186;MEDI&#199;&#195;O-26-06-2025%20A%2025-07-25\MR_DER-1080_25\" TargetMode="External"/><Relationship Id="rId966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11" Type="http://schemas.openxmlformats.org/officeDocument/2006/relationships/hyperlink" Target="pw:\\pw.planservi.com.br:PROJETOS\Documents\C0849%20-%20DER\40_Emissao\03_GRD\0-GRDs_Enviadas%20DER\4&#186;MEDI&#199;&#195;O\MR.DER-0132_22\" TargetMode="External"/><Relationship Id="rId314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398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521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619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95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60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826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11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258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65" Type="http://schemas.openxmlformats.org/officeDocument/2006/relationships/hyperlink" Target="pw:\\SRVPW3.pls.planservi.com.br:Projetos\Documents\C0849%20-%20DER\40_Emissao\03_GRD\0-GRDs_Enviadas%20DER\20&#186;MEDI&#199;&#195;O-26-02-2024%20A%2025-03-24\MR.DER-0564_24\" TargetMode="External"/><Relationship Id="rId672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22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118" Type="http://schemas.openxmlformats.org/officeDocument/2006/relationships/hyperlink" Target="pw:\\pw.planservi.com.br:PROJETOS\Documents\C0849%20-%20DER\30_Producao\11-F4%20&#8211;%20SP%20129%20-%20km%200,00-29,85\05_Geot\05.00_R031\2022%2012%2019%20-R-031_Revis&#227;oA1_G13.doc" TargetMode="External"/><Relationship Id="rId325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32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977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171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837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22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269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76" Type="http://schemas.openxmlformats.org/officeDocument/2006/relationships/hyperlink" Target="pw:\\SRVPW3.pls.planservi.com.br:Projetos\Documents\C0849%20-%20DER\40_Emissao\03_GRD\0-GRDs_Enviadas%20DER\21&#186;MEDI&#199;&#195;O-26-03-2024%20A%2025-04-24\MR.DER-0632_24\" TargetMode="External"/><Relationship Id="rId683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90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904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33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129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36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43" Type="http://schemas.openxmlformats.org/officeDocument/2006/relationships/hyperlink" Target="pw:\\SRVPW3.pls.planservi.com.br:Projetos\Documents\C0849%20-%20DER\40_Emissao\03_GRD\0-GRDs_Enviadas%20DER\22&#186;MEDI&#199;&#195;O-26-04-2024%20A%2025-05-24\MR.DER-0673_24\" TargetMode="External"/><Relationship Id="rId988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182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403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750" Type="http://schemas.openxmlformats.org/officeDocument/2006/relationships/hyperlink" Target="pw:\\SRVPW3.pls.planservi.com.br:Projetos\Documents\C0849%20-%20DER\40_Emissao\03_GRD\0-GRDs_Enviadas%20DER\35&#186;MEDI&#199;&#195;O-26-05-2025%20A%2025-06-25\MR_DER-1066_25\" TargetMode="External"/><Relationship Id="rId848" Type="http://schemas.openxmlformats.org/officeDocument/2006/relationships/hyperlink" Target="pw:\\SRVPW3.pls.planservi.com.br:Projetos\Documents\C0849%20-%20DER\40_Emissao\03_GRD\0-GRDs_Enviadas%20DER\39&#176;MEDI&#199;&#195;O-26-09-2025%20A%2025-10-25\MR_DER-1246_25\" TargetMode="External"/><Relationship Id="rId1033" Type="http://schemas.openxmlformats.org/officeDocument/2006/relationships/hyperlink" Target="pw:\\SRVPW3.pls.planservi.com.br:Projetos\Documents\C0849%20-%20DER\40_Emissao\03_GRD\0-GRDs_Enviadas%20DER\42&#186;MEDI&#199;&#195;O-26-12-2025%20A%2025-01-26\MR_DER-1516_26\" TargetMode="External"/><Relationship Id="rId487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610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694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708" Type="http://schemas.openxmlformats.org/officeDocument/2006/relationships/hyperlink" Target="pw:\\SRVPW3.pls.planservi.com.br:Projetos\Documents\C0849%20-%20DER\40_Emissao\03_GRD\0-GRDs_Enviadas%20DER\35&#186;MEDI&#199;&#195;O-26-05-2025%20A%2025-06-25\MR_DER-1042_25\" TargetMode="External"/><Relationship Id="rId915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347" Type="http://schemas.openxmlformats.org/officeDocument/2006/relationships/hyperlink" Target="pw:\\pw.planservi.com.br:PROJETOS\Documents\C0849%20-%20DER\40_Emissao\03_GRD\0-GRDs_Enviadas%20DER\6&#186;MEDI&#199;&#195;O\MR.DER-0296_23\" TargetMode="External"/><Relationship Id="rId999" Type="http://schemas.openxmlformats.org/officeDocument/2006/relationships/hyperlink" Target="pw:\\SRVPW3.pls.planservi.com.br:Projetos\Documents\C0849%20-%20DER\40_Emissao\03_GRD\0-GRDs_Enviadas%20DER\40&#186;MEDI&#199;&#195;O-26-10-2025%20A%2025-11-25\MR_DER-1390_25\" TargetMode="External"/><Relationship Id="rId44" Type="http://schemas.openxmlformats.org/officeDocument/2006/relationships/hyperlink" Target="pw:\\pw.planservi.com.br:PROJETOS\Documents\C0849%20-%20DER\40_Emissao\03_GRD\0-GRDs_Enviadas%20DER\5&#186;MEDI&#199;&#195;O\MR.DER-0203_22\" TargetMode="External"/><Relationship Id="rId554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61" Type="http://schemas.openxmlformats.org/officeDocument/2006/relationships/hyperlink" Target="pw:\\SRVPW3.pls.planservi.com.br:Projetos\Documents\C0849%20-%20DER\40_Emissao\03_GRD\0-GRDs_Enviadas%20DER\36&#186;MEDI&#199;&#195;O-26-06-2025%20A%2025-07-25\MR_DER-1080_25\" TargetMode="External"/><Relationship Id="rId859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93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207" Type="http://schemas.openxmlformats.org/officeDocument/2006/relationships/hyperlink" Target="pw:\\pw.planservi.com.br:PROJETOS\Documents\C0849%20-%20DER\40_Emissao\03_GRD\0-GRDs_Enviadas%20DER\7&#186;MEDI&#199;&#195;O\MR.DER-0339_23\" TargetMode="External"/><Relationship Id="rId414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498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621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1044" Type="http://schemas.openxmlformats.org/officeDocument/2006/relationships/hyperlink" Target="pw:\\SRVPW3.pls.planservi.com.br:Projetos\Documents\C0849%20-%20DER\40_Emissao\03_GRD\0-GRDs_Enviadas%20DER\43&#186;MEDI&#199;&#195;O-26-01-2026%20A%2025-02-26\MR_DER-1574_26\" TargetMode="External"/><Relationship Id="rId260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719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26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55" Type="http://schemas.openxmlformats.org/officeDocument/2006/relationships/hyperlink" Target="pw:\\pw.planservi.com.br:PROJETOS\Documents\C0849%20-%20DER\40_Emissao\03_GRD\0-GRDs_Enviadas%20DER\5&#186;MEDI&#199;&#195;O\MR.DER-0193_22\" TargetMode="External"/><Relationship Id="rId120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58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65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72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218" Type="http://schemas.openxmlformats.org/officeDocument/2006/relationships/hyperlink" Target="pw:\\pw.planservi.com.br:PROJETOS\Documents\C0849%20-%20DER\40_Emissao\03_GRD\0-GRDs_Enviadas%20DER\7&#186;MEDI&#199;&#195;O\MR.DER-0348_23\" TargetMode="External"/><Relationship Id="rId425" Type="http://schemas.openxmlformats.org/officeDocument/2006/relationships/hyperlink" Target="pw:\\pw.planservi.com.br:PROJETOS\Documents\C0849%20-%20DER\40_Emissao\03_GRD\0-GRDs_Enviadas%20DER\5&#186;MEDI&#199;&#195;O\MR.DER-0202_22\" TargetMode="External"/><Relationship Id="rId632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1055" Type="http://schemas.openxmlformats.org/officeDocument/2006/relationships/hyperlink" Target="pw:\\SRVPW3.pls.planservi.com.br:Projetos\Documents\C0849%20-%20DER\40_Emissao\03_GRD\0-GRDs_Enviadas%20DER\44&#186;MEDI&#199;&#195;O-26-02-2026%20A%2025-03-26\MR_DER-1614_26\" TargetMode="External"/><Relationship Id="rId271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937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66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131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69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76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83" Type="http://schemas.openxmlformats.org/officeDocument/2006/relationships/hyperlink" Target="pw:\\SRVPW3.pls.planservi.com.br:Projetos\Documents\C0849%20-%20DER\40_Emissao\03_GRD\0-GRDs_Enviadas%20DER\36&#186;MEDI&#199;&#195;O-26-06-2025%20A%2025-07-25\MR_DER-1092_25\" TargetMode="External"/><Relationship Id="rId990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229" Type="http://schemas.openxmlformats.org/officeDocument/2006/relationships/hyperlink" Target="pw:\\pw.planservi.com.br:PROJETOS\Documents\C0849%20-%20DER\40_Emissao\03_GRD\0-GRDs_Enviadas%20DER\8&#186;MEDI&#199;&#195;O\MR.DER-0372_23\" TargetMode="External"/><Relationship Id="rId436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643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1066" Type="http://schemas.openxmlformats.org/officeDocument/2006/relationships/hyperlink" Target="pw:\\SRVPW3.pls.planservi.com.br:Projetos\Documents\C0849%20-%20DER\40_Emissao\03_GRD\0-GRDs_Enviadas%20DER\45&#186;MEDI&#199;&#195;O-26-03-2026%20A%2025-04-26\MR_DER-1671_26\" TargetMode="External"/><Relationship Id="rId850" Type="http://schemas.openxmlformats.org/officeDocument/2006/relationships/hyperlink" Target="pw:\\SRVPW3.pls.planservi.com.br:Projetos\Documents\C0849%20-%20DER\40_Emissao\03_GRD\0-GRDs_Enviadas%20DER\39&#176;MEDI&#199;&#195;O-26-09-2025%20A%2025-10-25\MR_DER-1246_25\" TargetMode="External"/><Relationship Id="rId948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77" Type="http://schemas.openxmlformats.org/officeDocument/2006/relationships/hyperlink" Target="pw:\\pw.planservi.com.br:PROJETOS\Documents\C0849%20-%20DER\40_Emissao\03_GRD\0-GRDs_Enviadas%20DER\5&#186;MEDI&#199;&#195;O\MR.DER-0217_22\" TargetMode="External"/><Relationship Id="rId282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503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587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710" Type="http://schemas.openxmlformats.org/officeDocument/2006/relationships/hyperlink" Target="pw:\\SRVPW3.pls.planservi.com.br:Projetos\Documents\C0849%20-%20DER\40_Emissao\03_GRD\0-GRDs_Enviadas%20DER\35&#186;MEDI&#199;&#195;O-26-05-2025%20A%2025-06-25\MR_DER-1043_25\" TargetMode="External"/><Relationship Id="rId808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8" Type="http://schemas.openxmlformats.org/officeDocument/2006/relationships/hyperlink" Target="pw:\\pw.planservi.com.br:PROJETOS\Documents\C0849%20-%20DER\40_Emissao\03_GRD\0-GRDs_Enviadas%20DER\4&#186;MEDI&#199;&#195;O\MR.DER-0132_22\" TargetMode="External"/><Relationship Id="rId142" Type="http://schemas.openxmlformats.org/officeDocument/2006/relationships/hyperlink" Target="pw:\\pw.planservi.com.br:PROJETOS\Documents\C0849%20-%20DER\40_Emissao\03_GRD\0-GRDs_Enviadas%20DER\6&#186;MEDI&#199;&#195;O\MR.DER-0296_23\" TargetMode="External"/><Relationship Id="rId447" Type="http://schemas.openxmlformats.org/officeDocument/2006/relationships/hyperlink" Target="pw:\\pw.planservi.com.br:PROJETOS\Documents\C0849%20-%20DER\40_Emissao\03_GRD\0-GRDs_Enviadas%20DER\17&#186;MEDI&#199;&#195;O-26-10-23%20A%2025-12-23\MR.DER-0491_23-Entrega%20Final\" TargetMode="External"/><Relationship Id="rId794" Type="http://schemas.openxmlformats.org/officeDocument/2006/relationships/hyperlink" Target="pw:\\SRVPW3.pls.planservi.com.br:Projetos\Documents\C0849%20-%20DER\40_Emissao\03_GRD\0-GRDs_Enviadas%20DER\37&#186;MEDI&#199;&#195;O-26-07-2025%20A%2025-08-25\MR_DER-1118_25\" TargetMode="External"/><Relationship Id="rId1077" Type="http://schemas.openxmlformats.org/officeDocument/2006/relationships/hyperlink" Target="pw:\\SRVPW3.pls.planservi.com.br:Projetos\Documents\C0849%20-%20DER\40_Emissao\03_GRD\0-GRDs_Enviadas%20DER\46&#186;MEDI&#199;&#195;O-26-04-2026%20A%2025-05-26\MR_DER-1744_26\" TargetMode="External"/><Relationship Id="rId654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61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959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293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307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14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721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88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53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60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98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819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04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220" Type="http://schemas.openxmlformats.org/officeDocument/2006/relationships/hyperlink" Target="pw:\\pw.planservi.com.br:PROJETOS\Documents\C0849%20-%20DER\40_Emissao\03_GRD\0-GRDs_Enviadas%20DER\7&#186;MEDI&#199;&#195;O\MR.DER-0351_23\" TargetMode="External"/><Relationship Id="rId458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665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72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5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318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25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732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9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64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71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1015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469" Type="http://schemas.openxmlformats.org/officeDocument/2006/relationships/hyperlink" Target="pw:\\SRVPW3.pls.planservi.com.br:Projetos\Documents\C0849%20-%20DER\40_Emissao\03_GRD\0-GRDs_Enviadas%20DER\21&#186;MEDI&#199;&#195;O-26-03-2024%20A%2025-04-24\MR.DER-0597_24\" TargetMode="External"/><Relationship Id="rId676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83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26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231" Type="http://schemas.openxmlformats.org/officeDocument/2006/relationships/hyperlink" Target="pw:\\pw.planservi.com.br:PROJETOS\Documents\C0849%20-%20DER\40_Emissao\03_GRD\0-GRDs_Enviadas%20DER\8&#186;MEDI&#199;&#195;O\MR.DER-0372_23\" TargetMode="External"/><Relationship Id="rId329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36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175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743" Type="http://schemas.openxmlformats.org/officeDocument/2006/relationships/hyperlink" Target="pw:\\SRVPW3.pls.planservi.com.br:Projetos\Documents\C0849%20-%20DER\40_Emissao\03_GRD\0-GRDs_Enviadas%20DER\35&#186;MEDI&#199;&#195;O-26-05-2025%20A%2025-06-25\MR_DER-1066_25\" TargetMode="External"/><Relationship Id="rId950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1026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382" Type="http://schemas.openxmlformats.org/officeDocument/2006/relationships/hyperlink" Target="pw:\\pw.planservi.com.br:PROJETOS\Documents\C0849%20-%20DER\30_Producao\11-F4%20&#8211;%20SP%20129%20-%20km%200,00-29,85\05_Geot\05.00_R031\2023.08.07_R-031_SP-129_G15_A.doc" TargetMode="External"/><Relationship Id="rId603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687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10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908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242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894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37" Type="http://schemas.openxmlformats.org/officeDocument/2006/relationships/hyperlink" Target="pw:\\pw.planservi.com.br:PROJETOS\Documents\C0849%20-%20DER\40_Emissao\03_GRD\0-GRDs_Enviadas%20DER\5&#186;MEDI&#199;&#195;O\MR.DER-0176_22\" TargetMode="External"/><Relationship Id="rId102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547" Type="http://schemas.openxmlformats.org/officeDocument/2006/relationships/hyperlink" Target="pw:\\SRVPW3.pls.planservi.com.br:Projetos\Documents\C0849%20-%20DER\30_Producao\11-F4%20&#8211;%20SP%20129%20-%20km%200,00-29,85\05_Geot\05.00_R031\2024.02.06_R-031_SP-129_G02.doc" TargetMode="External"/><Relationship Id="rId754" Type="http://schemas.openxmlformats.org/officeDocument/2006/relationships/hyperlink" Target="pw:\\SRVPW3.pls.planservi.com.br:Projetos\Documents\C0849%20-%20DER\40_Emissao\03_GRD\0-GRDs_Enviadas%20DER\35&#186;MEDI&#199;&#195;O-26-05-2025%20A%2025-06-25\MR_DER-1066_25\" TargetMode="External"/><Relationship Id="rId961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90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186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393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407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614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821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37" Type="http://schemas.openxmlformats.org/officeDocument/2006/relationships/hyperlink" Target="pw:\\SRVPW3.pls.planservi.com.br:Projetos\Documents\C0849%20-%20DER\40_Emissao\03_GRD\0-GRDs_Enviadas%20DER\22&#186;MEDI&#199;&#195;O-26-04-2024%20A%2025-05-24\MR.DER-0673_24\" TargetMode="External"/><Relationship Id="rId253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60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698" Type="http://schemas.openxmlformats.org/officeDocument/2006/relationships/hyperlink" Target="pw:\\SRVPW3.pls.planservi.com.br:Projetos\Documents\C0849%20-%20DER\40_Emissao\03_GRD\0-GRDs_Enviadas%20DER\35&#186;MEDI&#199;&#195;O-26-05-2025%20A%2025-06-25\MR_DER-1026_25\" TargetMode="External"/><Relationship Id="rId919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48" Type="http://schemas.openxmlformats.org/officeDocument/2006/relationships/hyperlink" Target="pw:\\pw.planservi.com.br:PROJETOS\Documents\C0849%20-%20DER\40_Emissao\03_GRD\0-GRDs_Enviadas%20DER\5&#186;MEDI&#199;&#195;O\MR.DER-0203_22\" TargetMode="External"/><Relationship Id="rId113" Type="http://schemas.openxmlformats.org/officeDocument/2006/relationships/hyperlink" Target="pw:\\pw.planservi.com.br:PROJETOS\Documents\C0849%20-%20DER\30_Producao\11-F4%20&#8211;%20SP%20129%20-%20km%200,00-29,85\06_Pavi\06.00_R031\2022%2011%2023-R-031_Emiss&#227;o%20Inicial-Relat&#243;rio%20Estrutural.doc" TargetMode="External"/><Relationship Id="rId320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58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65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972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197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418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625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832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48" Type="http://schemas.openxmlformats.org/officeDocument/2006/relationships/hyperlink" Target="pw:\\SRVPW3.pls.planservi.com.br:Projetos\Documents\C0849%20-%20DER\40_Emissao\03_GRD\0-GRDs_Enviadas%20DER\44&#186;MEDI&#199;&#195;O-26-02-2026%20A%2025-03-26\MR_DER-1602_26\" TargetMode="External"/><Relationship Id="rId264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71" Type="http://schemas.openxmlformats.org/officeDocument/2006/relationships/hyperlink" Target="pw:\\SRVPW3.pls.planservi.com.br:Projetos\Documents\C0849%20-%20DER\40_Emissao\03_GRD\0-GRDs_Enviadas%20DER\21&#186;MEDI&#199;&#195;O-26-03-2024%20A%2025-04-24\MR.DER-0597_24\" TargetMode="External"/><Relationship Id="rId59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124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569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76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983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331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429" Type="http://schemas.openxmlformats.org/officeDocument/2006/relationships/hyperlink" Target="pw:\\pw.planservi.com.br:PROJETOS\Documents\C0849%20-%20DER\40_Emissao\03_GRD\0-GRDs_Enviadas%20DER\5&#186;MEDI&#199;&#195;O\MR.DER-0202_22\" TargetMode="External"/><Relationship Id="rId636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1059" Type="http://schemas.openxmlformats.org/officeDocument/2006/relationships/hyperlink" Target="pw:\\SRVPW3.pls.planservi.com.br:Projetos\Documents\C0849%20-%20DER\40_Emissao\03_GRD\0-GRDs_Enviadas%20DER\44&#186;MEDI&#199;&#195;O-26-02-2026%20A%2025-03-26\MR_DER-1617_26\" TargetMode="External"/><Relationship Id="rId843" Type="http://schemas.openxmlformats.org/officeDocument/2006/relationships/hyperlink" Target="pw:\\SRVPW3.pls.planservi.com.br:Projetos\Documents\C0849%20-%20DER\40_Emissao\03_GRD\0-GRDs_Enviadas%20DER\39&#176;MEDI&#199;&#195;O-26-09-2025%20A%2025-10-25\MR_DER-1243_25\" TargetMode="External"/><Relationship Id="rId275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82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703" Type="http://schemas.openxmlformats.org/officeDocument/2006/relationships/hyperlink" Target="pw:\\SRVPW3.pls.planservi.com.br:Projetos\Documents\C0849%20-%20DER\40_Emissao\03_GRD\0-GRDs_Enviadas%20DER\35&#186;MEDI&#199;&#195;O-26-05-2025%20A%2025-06-25\MR_DER-1026_25\" TargetMode="External"/><Relationship Id="rId910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135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42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787" Type="http://schemas.openxmlformats.org/officeDocument/2006/relationships/hyperlink" Target="pw:\\SRVPW3.pls.planservi.com.br:Projetos\Documents\C0849%20-%20DER\40_Emissao\03_GRD\0-GRDs_Enviadas%20DER\37&#186;MEDI&#199;&#195;O-26-07-2025%20A%2025-08-25\MR_DER-1114_25\" TargetMode="External"/><Relationship Id="rId994" Type="http://schemas.openxmlformats.org/officeDocument/2006/relationships/hyperlink" Target="pw:\\SRVPW3.pls.planservi.com.br:Projetos\Documents\C0849%20-%20DER\40_Emissao\03_GRD\0-GRDs_Enviadas%20DER\40&#186;MEDI&#199;&#195;O-26-10-2025%20A%2025-11-25\MR_DER-1379_25\" TargetMode="External"/><Relationship Id="rId202" Type="http://schemas.openxmlformats.org/officeDocument/2006/relationships/hyperlink" Target="pw:\\pw.planservi.com.br:PROJETOS\Documents\C0849%20-%20DER\40_Emissao\03_GRD\0-GRDs_Enviadas%20DER\7&#186;MEDI&#199;&#195;O\MR.DER-0328_23\" TargetMode="External"/><Relationship Id="rId647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54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286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93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507" Type="http://schemas.openxmlformats.org/officeDocument/2006/relationships/hyperlink" Target="pw:\\SRVPW3.pls.planservi.com.br:Projetos\Documents\C0849%20-%20DER\40_Emissao\03_GRD\0-GRDs_Enviadas%20DER\21&#186;MEDI&#199;&#195;O-26-03-2024%20A%2025-04-24\MR.DER-0634_24\" TargetMode="External"/><Relationship Id="rId714" Type="http://schemas.openxmlformats.org/officeDocument/2006/relationships/hyperlink" Target="pw:\\SRVPW3.pls.planservi.com.br:Projetos\Documents\C0849%20-%20DER\40_Emissao\03_GRD\0-GRDs_Enviadas%20DER\35&#186;MEDI&#199;&#195;O-26-05-2025%20A%2025-06-25\MR_DER-1043_25\" TargetMode="External"/><Relationship Id="rId921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50" Type="http://schemas.openxmlformats.org/officeDocument/2006/relationships/hyperlink" Target="pw:\\pw.planservi.com.br:PROJETOS\Documents\C0849%20-%20DER\40_Emissao\03_GRD\0-GRDs_Enviadas%20DER\5&#186;MEDI&#199;&#195;O\MR.DER-0203_22\" TargetMode="External"/><Relationship Id="rId146" Type="http://schemas.openxmlformats.org/officeDocument/2006/relationships/hyperlink" Target="pw:\\pw.planservi.com.br:PROJETOS\Documents\C0849%20-%20DER\30_Producao\11-F4%20&#8211;%20SP%20129%20-%20km%200,00-29,85\05_Geot\05.00_R031\2023%2001%2023%20-R-031_Revis&#227;oA_G13.doc" TargetMode="External"/><Relationship Id="rId353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60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98" Type="http://schemas.openxmlformats.org/officeDocument/2006/relationships/hyperlink" Target="pw:\\SRVPW3.pls.planservi.com.br:Projetos\Documents\C0849%20-%20DER\40_Emissao\03_GRD\0-GRDs_Enviadas%20DER\37&#186;MEDI&#199;&#195;O-26-07-2025%20A%2025-08-25\MR_DER-1136_25\" TargetMode="External"/><Relationship Id="rId213" Type="http://schemas.openxmlformats.org/officeDocument/2006/relationships/hyperlink" Target="pw:\\pw.planservi.com.br:PROJETOS\Documents\C0849%20-%20DER\40_Emissao\03_GRD\0-GRDs_Enviadas%20DER\7&#186;MEDI&#199;&#195;O\MR.DER-0342_23\" TargetMode="External"/><Relationship Id="rId420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658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65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50" Type="http://schemas.openxmlformats.org/officeDocument/2006/relationships/hyperlink" Target="pw:\\SRVPW3.pls.planservi.com.br:Projetos\Documents\C0849%20-%20DER\40_Emissao\03_GRD\0-GRDs_Enviadas%20DER\44&#186;MEDI&#199;&#195;O-26-02-2026%20A%2025-03-26\MR_DER-1608_26\" TargetMode="External"/><Relationship Id="rId297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18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725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32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157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64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1008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61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571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669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876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9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224" Type="http://schemas.openxmlformats.org/officeDocument/2006/relationships/hyperlink" Target="pw:\\pw.planservi.com.br:PROJETOS\Documents\C0849%20-%20DER\30_Producao\11-F4%20&#8211;%20SP%20129%20-%20km%200,00-29,85\05_Geot\05.00_R031\2023.02.23_R-031_SP-129_G02.doc" TargetMode="External"/><Relationship Id="rId431" Type="http://schemas.openxmlformats.org/officeDocument/2006/relationships/hyperlink" Target="pw:\\pw.planservi.com.br:PROJETOS\Documents\C0849%20-%20DER\40_Emissao\03_GRD\0-GRDs_Enviadas%20DER\3&#186;MEDI&#199;&#195;O\MR.DER-0091_22\" TargetMode="External"/><Relationship Id="rId529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736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1061" Type="http://schemas.openxmlformats.org/officeDocument/2006/relationships/hyperlink" Target="pw:\\SRVPW3.pls.planservi.com.br:Projetos\Documents\C0849%20-%20DER\40_Emissao\03_GRD\0-GRDs_Enviadas%20DER\44&#186;MEDI&#199;&#195;O-26-02-2026%20A%2025-03-26\MR_DER-1646_26\" TargetMode="External"/><Relationship Id="rId168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943" Type="http://schemas.openxmlformats.org/officeDocument/2006/relationships/hyperlink" Target="pw:\\SRVPW3.pls.planservi.com.br:Projetos\Documents\C0849%20-%20DER\40_Emissao\03_GRD\0-GRDs_Enviadas%20DER\40&#186;MEDI&#199;&#195;O-26-10-2025%20A%2025-11-25\MR_DER-1345_25\" TargetMode="External"/><Relationship Id="rId1019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72" Type="http://schemas.openxmlformats.org/officeDocument/2006/relationships/hyperlink" Target="pw:\\pw.planservi.com.br:PROJETOS\Documents\C0849%20-%20DER\40_Emissao\03_GRD\0-GRDs_Enviadas%20DER\5&#186;MEDI&#199;&#195;O\MR.DER-0188_22\" TargetMode="External"/><Relationship Id="rId375" Type="http://schemas.openxmlformats.org/officeDocument/2006/relationships/hyperlink" Target="pw:\\pw.planservi.com.br:PROJETOS\Documents\C0849%20-%20DER\40_Emissao\03_GRD\0-GRDs_Enviadas%20DER\13&#186;MEDI&#199;&#195;O-26-07-23%20A%2025-08-23\MR.DER-0411_23\" TargetMode="External"/><Relationship Id="rId582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803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3" Type="http://schemas.openxmlformats.org/officeDocument/2006/relationships/hyperlink" Target="pw:\\pw.planservi.com.br:PROJETOS\Documents\C0849%20-%20DER\40_Emissao\03_GRD\0-GRDs_Enviadas%20DER\MR.DER-0039_22\" TargetMode="External"/><Relationship Id="rId235" Type="http://schemas.openxmlformats.org/officeDocument/2006/relationships/hyperlink" Target="pw:\\pw.planservi.com.br:PROJETOS\Documents\C0849%20-%20DER\40_Emissao\03_GRD\0-GRDs_Enviadas%20DER\8&#186;MEDI&#199;&#195;O\MR.DER-0372_23\" TargetMode="External"/><Relationship Id="rId442" Type="http://schemas.openxmlformats.org/officeDocument/2006/relationships/hyperlink" Target="pw:\\pw.planservi.com.br:PROJETOS\Documents\C0849%20-%20DER\40_Emissao\03_GRD\0-GRDs_Enviadas%20DER\14&#186;MEDI&#199;&#195;O-26-08-2023%20A%2025-09-2023\MR.DER-0451_23\" TargetMode="External"/><Relationship Id="rId887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72" Type="http://schemas.openxmlformats.org/officeDocument/2006/relationships/hyperlink" Target="pw:\\SRVPW3.pls.planservi.com.br:Projetos\Documents\C0849%20-%20DER\40_Emissao\03_GRD\0-GRDs_Enviadas%20DER\46&#186;MEDI&#199;&#195;O-26-04-2026%20A%2025-05-26\MR_DER-1715_26\" TargetMode="External"/><Relationship Id="rId302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747" Type="http://schemas.openxmlformats.org/officeDocument/2006/relationships/hyperlink" Target="pw:\\SRVPW3.pls.planservi.com.br:Projetos\Documents\C0849%20-%20DER\40_Emissao\03_GRD\0-GRDs_Enviadas%20DER\35&#186;MEDI&#199;&#195;O-26-05-2025%20A%2025-06-25\MR_DER-1066_25\" TargetMode="External"/><Relationship Id="rId954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83" Type="http://schemas.openxmlformats.org/officeDocument/2006/relationships/hyperlink" Target="pw:\\pw.planservi.com.br:PROJETOS\Documents\C0849%20-%20DER\40_Emissao\03_GRD\0-GRDs_Enviadas%20DER\5&#186;MEDI&#199;&#195;O\MR.DER-0217_22\" TargetMode="External"/><Relationship Id="rId179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386" Type="http://schemas.openxmlformats.org/officeDocument/2006/relationships/hyperlink" Target="pw:\\pw.planservi.com.br:PROJETOS\Documents\C0849%20-%20DER\30_Producao\11-F4%20&#8211;%20SP%20129%20-%20km%200,00-29,85\05_Geot\05.00_R031\2023.07.19_R-031_SP-129_G02,G14.doc" TargetMode="External"/><Relationship Id="rId593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607" Type="http://schemas.openxmlformats.org/officeDocument/2006/relationships/hyperlink" Target="pw:\\SRVPW3.pls.planservi.com.br:Projetos\Documents\C0849%20-%20DER\40_Emissao\03_GRD\0-GRDs_Enviadas%20DER\34&#186;MEDI&#199;&#195;O-26-04-2025%20A%2025-05-25\MR_DER-1005_25\" TargetMode="External"/><Relationship Id="rId814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246" Type="http://schemas.openxmlformats.org/officeDocument/2006/relationships/hyperlink" Target="pw:\\pw.planservi.com.br:PROJETOS\Documents\C0849%20-%20DER\40_Emissao\03_GRD\0-GRDs_Enviadas%20DER\13&#186;MEDI&#199;&#195;O-26-07-23%20A%2025-08-23\MR.DER-0424_23\" TargetMode="External"/><Relationship Id="rId453" Type="http://schemas.openxmlformats.org/officeDocument/2006/relationships/hyperlink" Target="pw:\\pw.planservi.com.br:PROJETOS\Documents\C0849%20-%20DER\40_Emissao\03_GRD\0-GRDs_Enviadas%20DER\18&#186;MEDI&#199;&#195;O-26-12-23%20A%2025-01-24\MR.DER-0509_24\" TargetMode="External"/><Relationship Id="rId660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898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83" Type="http://schemas.openxmlformats.org/officeDocument/2006/relationships/hyperlink" Target="pw:\\SRVPW3.pls.planservi.com.br:Projetos\Documents\C0849%20-%20DER\40_Emissao\03_GRD\0-GRDs_Enviadas%20DER\46&#186;MEDI&#199;&#195;O-26-04-2026%20A%2025-05-26\MR_DER-1749_26\" TargetMode="External"/><Relationship Id="rId106" Type="http://schemas.openxmlformats.org/officeDocument/2006/relationships/hyperlink" Target="pw:\\pw.planservi.com.br:PROJETOS\Documents\C0849%20-%20DER\40_Emissao\03_GRD\0-GRDs_Enviadas%20DER\5&#186;MEDI&#199;&#195;O\MR.DER-0237_22\" TargetMode="External"/><Relationship Id="rId313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758" Type="http://schemas.openxmlformats.org/officeDocument/2006/relationships/hyperlink" Target="pw:\\SRVPW3.pls.planservi.com.br:Projetos\Documents\C0849%20-%20DER\40_Emissao\03_GRD\0-GRDs_Enviadas%20DER\36&#186;MEDI&#199;&#195;O-26-06-2025%20A%2025-07-25\MR_DER-1080_25\" TargetMode="External"/><Relationship Id="rId965" Type="http://schemas.openxmlformats.org/officeDocument/2006/relationships/hyperlink" Target="pw:\\SRVPW3.pls.planservi.com.br:Projetos\Documents\C0849%20-%20DER\40_Emissao\03_GRD\0-GRDs_Enviadas%20DER\40&#186;MEDI&#199;&#195;O-26-10-2025%20A%2025-11-25\MR_DER-1373_25\" TargetMode="External"/><Relationship Id="rId10" Type="http://schemas.openxmlformats.org/officeDocument/2006/relationships/hyperlink" Target="pw:\\pw.planservi.com.br:PROJETOS\Documents\C0849%20-%20DER\40_Emissao\03_GRD\0-GRDs_Enviadas%20DER\4&#186;MEDI&#199;&#195;O\MR.DER-0132_22\" TargetMode="External"/><Relationship Id="rId94" Type="http://schemas.openxmlformats.org/officeDocument/2006/relationships/hyperlink" Target="pw:\\pw.planservi.com.br:PROJETOS\Documents\C0849%20-%20DER\40_Emissao\03_GRD\0-GRDs_Enviadas%20DER\5&#186;MEDI&#199;&#195;O\MR.DER-0231_22\" TargetMode="External"/><Relationship Id="rId397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520" Type="http://schemas.openxmlformats.org/officeDocument/2006/relationships/hyperlink" Target="pw:\\SRVPW3.pls.planservi.com.br:Projetos\Documents\C0849%20-%20DER\40_Emissao\03_GRD\0-GRDs_Enviadas%20DER\22&#186;MEDI&#199;&#195;O-26-04-2024%20A%2025-05-24\MR.DER-0650_24\" TargetMode="External"/><Relationship Id="rId618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825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257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64" Type="http://schemas.openxmlformats.org/officeDocument/2006/relationships/hyperlink" Target="pw:\\SRVPW3.pls.planservi.com.br:Projetos\Documents\C0849%20-%20DER\40_Emissao\03_GRD\0-GRDs_Enviadas%20DER\20&#186;MEDI&#199;&#195;O-26-02-2024%20A%2025-03-24\MR.DER-0564_24\" TargetMode="External"/><Relationship Id="rId1010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117" Type="http://schemas.openxmlformats.org/officeDocument/2006/relationships/hyperlink" Target="pw:\\pw.planservi.com.br:PROJETOS\Documents\C0849%20-%20DER\30_Producao\11-F4%20&#8211;%20SP%20129%20-%20km%200,00-29,85\05_Geot\05.00_R031\2022%2012%2019%20-R-031_Revis&#227;oA1_G13.doc" TargetMode="External"/><Relationship Id="rId671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769" Type="http://schemas.openxmlformats.org/officeDocument/2006/relationships/hyperlink" Target="pw:\\SRVPW3.pls.planservi.com.br:Projetos\Documents\C0849%20-%20DER\40_Emissao\03_GRD\0-GRDs_Enviadas%20DER\36&#186;MEDI&#199;&#195;O-26-06-2025%20A%2025-07-25\MR_DER-1085_25\" TargetMode="External"/><Relationship Id="rId976" Type="http://schemas.openxmlformats.org/officeDocument/2006/relationships/hyperlink" Target="pw:\\SRVPW3.pls.planservi.com.br:Projetos\Documents\C0849%20-%20DER\40_Emissao\03_GRD\0-GRDs_Enviadas%20DER\40&#186;MEDI&#199;&#195;O-26-10-2025%20A%2025-11-25\MR_DER-1375_25\" TargetMode="External"/><Relationship Id="rId324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31" Type="http://schemas.openxmlformats.org/officeDocument/2006/relationships/hyperlink" Target="pw:\\SRVPW3.pls.planservi.com.br:Projetos\Documents\C0849%20-%20DER\40_Emissao\03_GRD\0-GRDs_Enviadas%20DER\22&#186;MEDI&#199;&#195;O-26-04-2024%20A%2025-05-24\MR.DER-0672_24\" TargetMode="External"/><Relationship Id="rId629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836" Type="http://schemas.openxmlformats.org/officeDocument/2006/relationships/hyperlink" Target="pw:\\SRVPW3.pls.planservi.com.br:Projetos\Documents\C0849%20-%20DER\40_Emissao\03_GRD\0-GRDs_Enviadas%20DER\38&#176;MEDI&#199;&#195;O-26-08-2025%20A%2025-09-25\MR_DER-1160_25\" TargetMode="External"/><Relationship Id="rId1021" Type="http://schemas.openxmlformats.org/officeDocument/2006/relationships/hyperlink" Target="pw:\\SRVPW3.pls.planservi.com.br:Projetos\Documents\C0849%20-%20DER\40_Emissao\03_GRD\0-GRDs_Enviadas%20DER\41&#186;MEDI&#199;&#195;O-26-11-2025%20A%2025-12-25\MR_DER-1439_25\" TargetMode="External"/><Relationship Id="rId903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32" Type="http://schemas.openxmlformats.org/officeDocument/2006/relationships/hyperlink" Target="pw:\\pw.planservi.com.br:PROJETOS\Documents\C0849%20-%20DER\40_Emissao\03_GRD\0-GRDs_Enviadas%20DER\4&#186;MEDI&#199;&#195;O\MR.DER-0141_22\" TargetMode="External"/><Relationship Id="rId181" Type="http://schemas.openxmlformats.org/officeDocument/2006/relationships/hyperlink" Target="pw:\\pw.planservi.com.br:PROJETOS\Documents\C0849%20-%20DER\40_Emissao\03_GRD\0-GRDs_Enviadas%20DER\7&#186;MEDI&#199;&#195;O\MR.DER-0325_23\" TargetMode="External"/><Relationship Id="rId279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486" Type="http://schemas.openxmlformats.org/officeDocument/2006/relationships/hyperlink" Target="pw:\\SRVPW3.pls.planservi.com.br:Projetos\Documents\C0849%20-%20DER\40_Emissao\03_GRD\0-GRDs_Enviadas%20DER\21&#186;MEDI&#199;&#195;O-26-03-2024%20A%2025-04-24\MR.DER-0633_24\" TargetMode="External"/><Relationship Id="rId693" Type="http://schemas.openxmlformats.org/officeDocument/2006/relationships/hyperlink" Target="pw:\\SRVPW3.pls.planservi.com.br:Projetos\Documents\C0849%20-%20DER\40_Emissao\03_GRD\0-GRDs_Enviadas%20DER\34&#186;MEDI&#199;&#195;O-26-04-2025%20A%2025-05-25\MR_DER-1019_25\" TargetMode="External"/><Relationship Id="rId139" Type="http://schemas.openxmlformats.org/officeDocument/2006/relationships/hyperlink" Target="pw:\\pw.planservi.com.br:PROJETOS\Documents\C0849%20-%20DER\40_Emissao\03_GRD\0-GRDs_Enviadas%20DER\6&#186;MEDI&#199;&#195;O\MR.DER-0279_23\" TargetMode="External"/><Relationship Id="rId346" Type="http://schemas.openxmlformats.org/officeDocument/2006/relationships/hyperlink" Target="pw:\\pw.planservi.com.br:PROJETOS\Documents\C0849%20-%20DER\40_Emissao\03_GRD\0-GRDs_Enviadas%20DER\13&#186;MEDI&#199;&#195;O-26-07-23%20A%2025-08-23\MR.DER-0429_23\" TargetMode="External"/><Relationship Id="rId553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60" Type="http://schemas.openxmlformats.org/officeDocument/2006/relationships/hyperlink" Target="pw:\\SRVPW3.pls.planservi.com.br:Projetos\Documents\C0849%20-%20DER\40_Emissao\03_GRD\0-GRDs_Enviadas%20DER\36&#186;MEDI&#199;&#195;O-26-06-2025%20A%2025-07-25\MR_DER-1080_25\" TargetMode="External"/><Relationship Id="rId998" Type="http://schemas.openxmlformats.org/officeDocument/2006/relationships/hyperlink" Target="pw:\\SRVPW3.pls.planservi.com.br:Projetos\Documents\C0849%20-%20DER\40_Emissao\03_GRD\0-GRDs_Enviadas%20DER\40&#186;MEDI&#199;&#195;O-26-10-2025%20A%2025-11-25\MR_DER-1390_25\" TargetMode="External"/><Relationship Id="rId206" Type="http://schemas.openxmlformats.org/officeDocument/2006/relationships/hyperlink" Target="pw:\\pw.planservi.com.br:PROJETOS\Documents\C0849%20-%20DER\40_Emissao\03_GRD\0-GRDs_Enviadas%20DER\7&#186;MEDI&#199;&#195;O\MR.DER-0336_23\" TargetMode="External"/><Relationship Id="rId413" Type="http://schemas.openxmlformats.org/officeDocument/2006/relationships/hyperlink" Target="pw:\\pw.planservi.com.br:PROJETOS\Documents\C0849%20-%20DER\40_Emissao\03_GRD\0-GRDs_Enviadas%20DER\15&#186;MEDI&#199;&#195;O-26-09-23%20A%2025-10-23\MR.DER-0463_23\" TargetMode="External"/><Relationship Id="rId858" Type="http://schemas.openxmlformats.org/officeDocument/2006/relationships/hyperlink" Target="pw:\\SRVPW3.pls.planservi.com.br:Projetos\Documents\C0849%20-%20DER\40_Emissao\03_GRD\0-GRDs_Enviadas%20DER\39&#176;MEDI&#199;&#195;O-26-09-2025%20A%2025-10-25\MR_DER-1247_25\" TargetMode="External"/><Relationship Id="rId1043" Type="http://schemas.openxmlformats.org/officeDocument/2006/relationships/hyperlink" Target="pw:\\SRVPW3.pls.planservi.com.br:Projetos\Documents\C0849%20-%20DER\40_Emissao\03_GRD\0-GRDs_Enviadas%20DER\43&#186;MEDI&#199;&#195;O-26-01-2026%20A%2025-02-26\MR_DER-1574_26\" TargetMode="External"/><Relationship Id="rId620" Type="http://schemas.openxmlformats.org/officeDocument/2006/relationships/hyperlink" Target="pw:\\SRVPW3.pls.planservi.com.br:Projetos\Documents\C0849%20-%20DER\40_Emissao\03_GRD\0-GRDs_Enviadas%20DER\34&#186;MEDI&#199;&#195;O-26-04-2025%20A%2025-05-25\MR_DER-1009_25\" TargetMode="External"/><Relationship Id="rId718" Type="http://schemas.openxmlformats.org/officeDocument/2006/relationships/hyperlink" Target="pw:\\SRVPW3.pls.planservi.com.br:Projetos\Documents\C0849%20-%20DER\40_Emissao\03_GRD\0-GRDs_Enviadas%20DER\35&#186;MEDI&#199;&#195;O-26-05-2025%20A%2025-06-25\MR_DER-1062_25\" TargetMode="External"/><Relationship Id="rId925" Type="http://schemas.openxmlformats.org/officeDocument/2006/relationships/hyperlink" Target="pw:\\SRVPW3.pls.planservi.com.br:Projetos\Documents\C0849%20-%20DER\40_Emissao\03_GRD\0-GRDs_Enviadas%20DER\39&#176;MEDI&#199;&#195;O-26-09-2025%20A%2025-10-25\MR_DER-1253_25\" TargetMode="External"/><Relationship Id="rId54" Type="http://schemas.openxmlformats.org/officeDocument/2006/relationships/hyperlink" Target="pw:\\pw.planservi.com.br:PROJETOS\Documents\C0849%20-%20DER\40_Emissao\03_GRD\0-GRDs_Enviadas%20DER\5&#186;MEDI&#199;&#195;O\MR.DER-0202_22\" TargetMode="External"/><Relationship Id="rId270" Type="http://schemas.openxmlformats.org/officeDocument/2006/relationships/hyperlink" Target="pw:\\pw.planservi.com.br:PROJETOS\Documents\C0849%20-%20DER\40_Emissao\03_GRD\0-GRDs_Enviadas%20DER\13&#186;MEDI&#199;&#195;O-26-07-23%20A%2025-08-23\MR.DER-0430_23\" TargetMode="External"/><Relationship Id="rId130" Type="http://schemas.openxmlformats.org/officeDocument/2006/relationships/hyperlink" Target="pw:\\pw.planservi.com.br:PROJETOS\Documents\C0849%20-%20DER\40_Emissao\03_GRD\0-GRDs_Enviadas%20DER\6&#186;MEDI&#199;&#195;O\MR.DER-0257_23\" TargetMode="External"/><Relationship Id="rId368" Type="http://schemas.openxmlformats.org/officeDocument/2006/relationships/hyperlink" Target="pw:\\pw.planservi.com.br:PROJETOS\Documents\C0849%20-%20DER\40_Emissao\03_GRD\0-GRDs_Enviadas%20DER\13&#186;MEDI&#199;&#195;O-26-07-23%20A%2025-08-23\MR.DER-0403_23\" TargetMode="External"/><Relationship Id="rId575" Type="http://schemas.openxmlformats.org/officeDocument/2006/relationships/hyperlink" Target="pw:\\SRVPW3.pls.planservi.com.br:Projetos\Documents\C0849%20-%20DER\40_Emissao\03_GRD\0-GRDs_Enviadas%20DER\34&#186;MEDI&#199;&#195;O-26-04-2025%20A%2025-05-25\MR_DER-0984_25\" TargetMode="External"/><Relationship Id="rId782" Type="http://schemas.openxmlformats.org/officeDocument/2006/relationships/hyperlink" Target="pw:\\SRVPW3.pls.planservi.com.br:Projetos\Documents\C0849%20-%20DER\40_Emissao\03_GRD\0-GRDs_Enviadas%20DER\36&#186;MEDI&#199;&#195;O-26-06-2025%20A%2025-07-25\MR_DER-1092_25\" TargetMode="External"/><Relationship Id="rId228" Type="http://schemas.openxmlformats.org/officeDocument/2006/relationships/hyperlink" Target="pw:\\pw.planservi.com.br:PROJETOS\Documents\C0849%20-%20DER\40_Emissao\03_GRD\0-GRDs_Enviadas%20DER\8&#186;MEDI&#199;&#195;O\MR.DER-0372_23\" TargetMode="External"/><Relationship Id="rId435" Type="http://schemas.openxmlformats.org/officeDocument/2006/relationships/hyperlink" Target="pw:\\pw.planservi.com.br:PROJETOS\Documents\C0849%20-%20DER\40_Emissao\03_GRD\0-GRDs_Enviadas%20DER\3&#186;MEDI&#199;&#195;O\MR.DER-0091_22\" TargetMode="External"/><Relationship Id="rId642" Type="http://schemas.openxmlformats.org/officeDocument/2006/relationships/hyperlink" Target="pw:\\SRVPW3.pls.planservi.com.br:Projetos\Documents\C0849%20-%20DER\40_Emissao\03_GRD\0-GRDs_Enviadas%20DER\34&#186;MEDI&#199;&#195;O-26-04-2025%20A%2025-05-25\MR_DER-1018_25\" TargetMode="External"/><Relationship Id="rId1065" Type="http://schemas.openxmlformats.org/officeDocument/2006/relationships/hyperlink" Target="pw:\\SRVPW3.pls.planservi.com.br:Projetos\Documents\C0849%20-%20DER\40_Emissao\03_GRD\0-GRDs_Enviadas%20DER\45&#186;MEDI&#199;&#195;O-26-03-2026%20A%2025-04-26\MR_DER-1667_26\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pw:\\SRVPW3.pls.planservi.com.br:Projetos\Documents\C0849%20-%20DER\40_Emissao\03_GRD\0-GRDs_Enviadas%20DER\38&#176;MEDI&#199;&#195;O-26-08-2025%20A%2025-09-25\MR_DER-1202_25\" TargetMode="External"/><Relationship Id="rId21" Type="http://schemas.openxmlformats.org/officeDocument/2006/relationships/hyperlink" Target="pw:\\SRVPW3.pls.planservi.com.br:Projetos\Documents\C0849%20-%20DER\40_Emissao\03_GRD\0-GRDs_Enviadas%20DER\38&#176;MEDI&#199;&#195;O-26-08-2025%20A%2025-09-25\MR_DER-1200_25\" TargetMode="External"/><Relationship Id="rId42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47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63" Type="http://schemas.openxmlformats.org/officeDocument/2006/relationships/hyperlink" Target="pw:\\SRVPW3.pls.planservi.com.br:Projetos\Documents\C0849%20-%20DER\40_Emissao\03_GRD\0-GRDs_Enviadas%20DER\39&#176;MEDI&#199;&#195;O-26-09-2025%20A%2025-10-25\MR_DER-1266_25\" TargetMode="External"/><Relationship Id="rId68" Type="http://schemas.openxmlformats.org/officeDocument/2006/relationships/hyperlink" Target="pw:\\SRVPW3.pls.planservi.com.br:Projetos\Documents\C0849%20-%20DER\40_Emissao\03_GRD\0-GRDs_Enviadas%20DER\39&#176;MEDI&#199;&#195;O-26-09-2025%20A%2025-10-25\MR_DER-1266_25\" TargetMode="External"/><Relationship Id="rId84" Type="http://schemas.openxmlformats.org/officeDocument/2006/relationships/hyperlink" Target="pw:\\SRVPW3.pls.planservi.com.br:Projetos\Documents\C0849%20-%20DER\40_Emissao\03_GRD\0-GRDs_Enviadas%20DER\39&#176;MEDI&#199;&#195;O-26-09-2025%20A%2025-10-25\MR_DER-1314_25\" TargetMode="External"/><Relationship Id="rId16" Type="http://schemas.openxmlformats.org/officeDocument/2006/relationships/hyperlink" Target="pw:\\SRVPW3.pls.planservi.com.br:Projetos\Documents\C0849%20-%20DER\40_Emissao\03_GRD\0-GRDs_Enviadas%20DER\38&#176;MEDI&#199;&#195;O-26-08-2025%20A%2025-09-25\MR_DER-1195_25\" TargetMode="External"/><Relationship Id="rId11" Type="http://schemas.openxmlformats.org/officeDocument/2006/relationships/hyperlink" Target="pw:\\SRVPW3.pls.planservi.com.br:Projetos\Documents\C0849%20-%20DER\40_Emissao\03_GRD\0-GRDs_Enviadas%20DER\38&#176;MEDI&#199;&#195;O-26-08-2025%20A%2025-09-25\MR_DER-1183_25\" TargetMode="External"/><Relationship Id="rId32" Type="http://schemas.openxmlformats.org/officeDocument/2006/relationships/hyperlink" Target="pw:\\SRVPW3.pls.planservi.com.br:Projetos\Documents\C0849%20-%20DER\40_Emissao\03_GRD\0-GRDs_Enviadas%20DER\38&#176;MEDI&#199;&#195;O-26-08-2025%20A%2025-09-25\MR_DER-1208_25\" TargetMode="External"/><Relationship Id="rId37" Type="http://schemas.openxmlformats.org/officeDocument/2006/relationships/hyperlink" Target="pw:\\SRVPW3.pls.planservi.com.br:Projetos\Documents\C0849%20-%20DER\40_Emissao\03_GRD\0-GRDs_Enviadas%20DER\38&#176;MEDI&#199;&#195;O-26-08-2025%20A%2025-09-25\MR_DER-1212_25\" TargetMode="External"/><Relationship Id="rId53" Type="http://schemas.openxmlformats.org/officeDocument/2006/relationships/hyperlink" Target="pw:\\SRVPW3.pls.planservi.com.br:Projetos\Documents\C0849%20-%20DER\40_Emissao\03_GRD\0-GRDs_Enviadas%20DER\39&#176;MEDI&#199;&#195;O-26-09-2025%20A%2025-10-25\MR_DER-1252_25\" TargetMode="External"/><Relationship Id="rId58" Type="http://schemas.openxmlformats.org/officeDocument/2006/relationships/hyperlink" Target="pw:\\SRVPW3.pls.planservi.com.br:Projetos\Documents\C0849%20-%20DER\40_Emissao\03_GRD\0-GRDs_Enviadas%20DER\39&#176;MEDI&#199;&#195;O-26-09-2025%20A%2025-10-25\MR_DER-1254_25\" TargetMode="External"/><Relationship Id="rId74" Type="http://schemas.openxmlformats.org/officeDocument/2006/relationships/hyperlink" Target="pw:\\SRVPW3.pls.planservi.com.br:Projetos\Documents\C0849%20-%20DER\40_Emissao\03_GRD\0-GRDs_Enviadas%20DER\39&#176;MEDI&#199;&#195;O-26-09-2025%20A%2025-10-25\MR_DER-1280_25\" TargetMode="External"/><Relationship Id="rId79" Type="http://schemas.openxmlformats.org/officeDocument/2006/relationships/hyperlink" Target="pw:\\SRVPW3.pls.planservi.com.br:Projetos\Documents\C0849%20-%20DER\40_Emissao\03_GRD\0-GRDs_Enviadas%20DER\39&#176;MEDI&#199;&#195;O-26-09-2025%20A%2025-10-25\MR_DER-1297_25\" TargetMode="External"/><Relationship Id="rId5" Type="http://schemas.openxmlformats.org/officeDocument/2006/relationships/hyperlink" Target="pw:\\SRVPW3.pls.planservi.com.br:Projetos\Documents\C0849%20-%20DER\40_Emissao\03_GRD\0-GRDs_Enviadas%20DER\38&#176;MEDI&#199;&#195;O-26-08-2025%20A%2025-09-25\MR_DER-1183_25\" TargetMode="External"/><Relationship Id="rId19" Type="http://schemas.openxmlformats.org/officeDocument/2006/relationships/hyperlink" Target="pw:\\SRVPW3.pls.planservi.com.br:Projetos\Documents\C0849%20-%20DER\40_Emissao\03_GRD\0-GRDs_Enviadas%20DER\38&#176;MEDI&#199;&#195;O-26-08-2025%20A%2025-09-25\MR_DER-1195_25\" TargetMode="External"/><Relationship Id="rId14" Type="http://schemas.openxmlformats.org/officeDocument/2006/relationships/hyperlink" Target="pw:\\SRVPW3.pls.planservi.com.br:Projetos\Documents\C0849%20-%20DER\40_Emissao\03_GRD\0-GRDs_Enviadas%20DER\38&#176;MEDI&#199;&#195;O-26-08-2025%20A%2025-09-25\MR_DER-1184_25\" TargetMode="External"/><Relationship Id="rId22" Type="http://schemas.openxmlformats.org/officeDocument/2006/relationships/hyperlink" Target="pw:\\SRVPW3.pls.planservi.com.br:Projetos\Documents\C0849%20-%20DER\40_Emissao\03_GRD\0-GRDs_Enviadas%20DER\38&#176;MEDI&#199;&#195;O-26-08-2025%20A%2025-09-25\MR_DER-1202_25\" TargetMode="External"/><Relationship Id="rId27" Type="http://schemas.openxmlformats.org/officeDocument/2006/relationships/hyperlink" Target="pw:\\SRVPW3.pls.planservi.com.br:Projetos\Documents\C0849%20-%20DER\40_Emissao\03_GRD\0-GRDs_Enviadas%20DER\38&#176;MEDI&#199;&#195;O-26-08-2025%20A%2025-09-25\MR_DER-1202_25\" TargetMode="External"/><Relationship Id="rId30" Type="http://schemas.openxmlformats.org/officeDocument/2006/relationships/hyperlink" Target="pw:\\SRVPW3.pls.planservi.com.br:Projetos\Documents\C0849%20-%20DER\40_Emissao\03_GRD\0-GRDs_Enviadas%20DER\38&#176;MEDI&#199;&#195;O-26-08-2025%20A%2025-09-25\MR_DER-1202_25\" TargetMode="External"/><Relationship Id="rId35" Type="http://schemas.openxmlformats.org/officeDocument/2006/relationships/hyperlink" Target="pw:\\SRVPW3.pls.planservi.com.br:Projetos\Documents\C0849%20-%20DER\40_Emissao\03_GRD\0-GRDs_Enviadas%20DER\38&#176;MEDI&#199;&#195;O-26-08-2025%20A%2025-09-25\MR_DER-1212_25\" TargetMode="External"/><Relationship Id="rId43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48" Type="http://schemas.openxmlformats.org/officeDocument/2006/relationships/hyperlink" Target="pw:\\SRVPW3.pls.planservi.com.br:Projetos\Documents\C0849%20-%20DER\40_Emissao\03_GRD\0-GRDs_Enviadas%20DER\38&#176;MEDI&#199;&#195;O-26-08-2025%20A%2025-09-25\MR_DER-1230_25\" TargetMode="External"/><Relationship Id="rId56" Type="http://schemas.openxmlformats.org/officeDocument/2006/relationships/hyperlink" Target="pw:\\SRVPW3.pls.planservi.com.br:Projetos\Documents\C0849%20-%20DER\40_Emissao\03_GRD\0-GRDs_Enviadas%20DER\39&#176;MEDI&#199;&#195;O-26-09-2025%20A%2025-10-25\MR_DER-1252_25\" TargetMode="External"/><Relationship Id="rId64" Type="http://schemas.openxmlformats.org/officeDocument/2006/relationships/hyperlink" Target="pw:\\SRVPW3.pls.planservi.com.br:Projetos\Documents\C0849%20-%20DER\40_Emissao\03_GRD\0-GRDs_Enviadas%20DER\39&#176;MEDI&#199;&#195;O-26-09-2025%20A%2025-10-25\MR_DER-1266_25\" TargetMode="External"/><Relationship Id="rId69" Type="http://schemas.openxmlformats.org/officeDocument/2006/relationships/hyperlink" Target="pw:\\SRVPW3.pls.planservi.com.br:Projetos\Documents\C0849%20-%20DER\40_Emissao\03_GRD\0-GRDs_Enviadas%20DER\39&#176;MEDI&#199;&#195;O-26-09-2025%20A%2025-10-25\MR_DER-1273_25\" TargetMode="External"/><Relationship Id="rId77" Type="http://schemas.openxmlformats.org/officeDocument/2006/relationships/hyperlink" Target="pw:\\SRVPW3.pls.planservi.com.br:Projetos\Documents\C0849%20-%20DER\40_Emissao\03_GRD\0-GRDs_Enviadas%20DER\39&#176;MEDI&#199;&#195;O-26-09-2025%20A%2025-10-25\MR_DER-1280_25\" TargetMode="External"/><Relationship Id="rId8" Type="http://schemas.openxmlformats.org/officeDocument/2006/relationships/hyperlink" Target="pw:\\SRVPW3.pls.planservi.com.br:Projetos\Documents\C0849%20-%20DER\40_Emissao\03_GRD\0-GRDs_Enviadas%20DER\38&#176;MEDI&#199;&#195;O-26-08-2025%20A%2025-09-25\MR_DER-1183_25\" TargetMode="External"/><Relationship Id="rId51" Type="http://schemas.openxmlformats.org/officeDocument/2006/relationships/hyperlink" Target="pw:\\SRVPW3.pls.planservi.com.br:Projetos\Documents\C0849%20-%20DER\40_Emissao\03_GRD\0-GRDs_Enviadas%20DER\39&#176;MEDI&#199;&#195;O-26-09-2025%20A%2025-10-25\MR_DER-1252_25\" TargetMode="External"/><Relationship Id="rId72" Type="http://schemas.openxmlformats.org/officeDocument/2006/relationships/hyperlink" Target="pw:\\SRVPW3.pls.planservi.com.br:Projetos\Documents\C0849%20-%20DER\40_Emissao\03_GRD\0-GRDs_Enviadas%20DER\39&#176;MEDI&#199;&#195;O-26-09-2025%20A%2025-10-25\MR_DER-1280_25\" TargetMode="External"/><Relationship Id="rId80" Type="http://schemas.openxmlformats.org/officeDocument/2006/relationships/hyperlink" Target="pw:\\SRVPW3.pls.planservi.com.br:Projetos\Documents\C0849%20-%20DER\40_Emissao\03_GRD\0-GRDs_Enviadas%20DER\39&#176;MEDI&#199;&#195;O-26-09-2025%20A%2025-10-25\MR_DER-1297_25\" TargetMode="External"/><Relationship Id="rId85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3" Type="http://schemas.openxmlformats.org/officeDocument/2006/relationships/hyperlink" Target="pw:\\SRVPW3.pls.planservi.com.br:Projetos\Documents\C0849%20-%20DER\40_Emissao\03_GRD\0-GRDs_Enviadas%20DER\37&#186;MEDI&#199;&#195;O-26-07-2025%20A%2025-08-25\MR_DER-1149_25\" TargetMode="External"/><Relationship Id="rId12" Type="http://schemas.openxmlformats.org/officeDocument/2006/relationships/hyperlink" Target="pw:\\SRVPW3.pls.planservi.com.br:Projetos\Documents\C0849%20-%20DER\40_Emissao\03_GRD\0-GRDs_Enviadas%20DER\38&#176;MEDI&#199;&#195;O-26-08-2025%20A%2025-09-25\MR_DER-1184_25\" TargetMode="External"/><Relationship Id="rId17" Type="http://schemas.openxmlformats.org/officeDocument/2006/relationships/hyperlink" Target="pw:\\SRVPW3.pls.planservi.com.br:Projetos\Documents\C0849%20-%20DER\40_Emissao\03_GRD\0-GRDs_Enviadas%20DER\38&#176;MEDI&#199;&#195;O-26-08-2025%20A%2025-09-25\MR_DER-1195_25\" TargetMode="External"/><Relationship Id="rId25" Type="http://schemas.openxmlformats.org/officeDocument/2006/relationships/hyperlink" Target="pw:\\SRVPW3.pls.planservi.com.br:Projetos\Documents\C0849%20-%20DER\40_Emissao\03_GRD\0-GRDs_Enviadas%20DER\38&#176;MEDI&#199;&#195;O-26-08-2025%20A%2025-09-25\MR_DER-1202_25\" TargetMode="External"/><Relationship Id="rId33" Type="http://schemas.openxmlformats.org/officeDocument/2006/relationships/hyperlink" Target="pw:\\SRVPW3.pls.planservi.com.br:Projetos\Documents\C0849%20-%20DER\40_Emissao\03_GRD\0-GRDs_Enviadas%20DER\38&#176;MEDI&#199;&#195;O-26-08-2025%20A%2025-09-25\MR_DER-1208_25\" TargetMode="External"/><Relationship Id="rId38" Type="http://schemas.openxmlformats.org/officeDocument/2006/relationships/hyperlink" Target="pw:\\SRVPW3.pls.planservi.com.br:Projetos\Documents\C0849%20-%20DER\40_Emissao\03_GRD\0-GRDs_Enviadas%20DER\38&#176;MEDI&#199;&#195;O-26-08-2025%20A%2025-09-25\MR_DER-1215_25\" TargetMode="External"/><Relationship Id="rId46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59" Type="http://schemas.openxmlformats.org/officeDocument/2006/relationships/hyperlink" Target="pw:\\SRVPW3.pls.planservi.com.br:Projetos\Documents\C0849%20-%20DER\40_Emissao\03_GRD\0-GRDs_Enviadas%20DER\39&#176;MEDI&#199;&#195;O-26-09-2025%20A%2025-10-25\MR_DER-1266_25\" TargetMode="External"/><Relationship Id="rId67" Type="http://schemas.openxmlformats.org/officeDocument/2006/relationships/hyperlink" Target="pw:\\SRVPW3.pls.planservi.com.br:Projetos\Documents\C0849%20-%20DER\40_Emissao\03_GRD\0-GRDs_Enviadas%20DER\39&#176;MEDI&#199;&#195;O-26-09-2025%20A%2025-10-25\MR_DER-1266_25\" TargetMode="External"/><Relationship Id="rId20" Type="http://schemas.openxmlformats.org/officeDocument/2006/relationships/hyperlink" Target="pw:\\SRVPW3.pls.planservi.com.br:Projetos\Documents\C0849%20-%20DER\40_Emissao\03_GRD\0-GRDs_Enviadas%20DER\38&#176;MEDI&#199;&#195;O-26-08-2025%20A%2025-09-25\MR_DER-1200_25\" TargetMode="External"/><Relationship Id="rId41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54" Type="http://schemas.openxmlformats.org/officeDocument/2006/relationships/hyperlink" Target="pw:\\SRVPW3.pls.planservi.com.br:Projetos\Documents\C0849%20-%20DER\40_Emissao\03_GRD\0-GRDs_Enviadas%20DER\39&#176;MEDI&#199;&#195;O-26-09-2025%20A%2025-10-25\MR_DER-1252_25\" TargetMode="External"/><Relationship Id="rId62" Type="http://schemas.openxmlformats.org/officeDocument/2006/relationships/hyperlink" Target="pw:\\SRVPW3.pls.planservi.com.br:Projetos\Documents\C0849%20-%20DER\40_Emissao\03_GRD\0-GRDs_Enviadas%20DER\39&#176;MEDI&#199;&#195;O-26-09-2025%20A%2025-10-25\MR_DER-1266_25\" TargetMode="External"/><Relationship Id="rId70" Type="http://schemas.openxmlformats.org/officeDocument/2006/relationships/hyperlink" Target="pw:\\SRVPW3.pls.planservi.com.br:Projetos\Documents\C0849%20-%20DER\40_Emissao\03_GRD\0-GRDs_Enviadas%20DER\39&#176;MEDI&#199;&#195;O-26-09-2025%20A%2025-10-25\MR_DER-1273_25\" TargetMode="External"/><Relationship Id="rId75" Type="http://schemas.openxmlformats.org/officeDocument/2006/relationships/hyperlink" Target="pw:\\SRVPW3.pls.planservi.com.br:Projetos\Documents\C0849%20-%20DER\40_Emissao\03_GRD\0-GRDs_Enviadas%20DER\39&#176;MEDI&#199;&#195;O-26-09-2025%20A%2025-10-25\MR_DER-1280_25\" TargetMode="External"/><Relationship Id="rId83" Type="http://schemas.openxmlformats.org/officeDocument/2006/relationships/hyperlink" Target="pw:\\SRVPW3.pls.planservi.com.br:Projetos\Documents\C0849%20-%20DER\40_Emissao\03_GRD\0-GRDs_Enviadas%20DER\39&#176;MEDI&#199;&#195;O-26-09-2025%20A%2025-10-25\MR_DER-1314_25\" TargetMode="External"/><Relationship Id="rId88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1" Type="http://schemas.openxmlformats.org/officeDocument/2006/relationships/hyperlink" Target="pw:\\SRVPW3.pls.planservi.com.br:Projetos\Documents\C0849%20-%20DER\40_Emissao\03_GRD\0-GRDs_Enviadas%20DER\37&#186;MEDI&#199;&#195;O-26-07-2025%20A%2025-08-25\MR_DER-1149_25\" TargetMode="External"/><Relationship Id="rId6" Type="http://schemas.openxmlformats.org/officeDocument/2006/relationships/hyperlink" Target="pw:\\SRVPW3.pls.planservi.com.br:Projetos\Documents\C0849%20-%20DER\40_Emissao\03_GRD\0-GRDs_Enviadas%20DER\38&#176;MEDI&#199;&#195;O-26-08-2025%20A%2025-09-25\MR_DER-1183_25\" TargetMode="External"/><Relationship Id="rId15" Type="http://schemas.openxmlformats.org/officeDocument/2006/relationships/hyperlink" Target="pw:\\SRVPW3.pls.planservi.com.br:Projetos\Documents\C0849%20-%20DER\40_Emissao\03_GRD\0-GRDs_Enviadas%20DER\38&#176;MEDI&#199;&#195;O-26-08-2025%20A%2025-09-25\MR_DER-1195_25\" TargetMode="External"/><Relationship Id="rId23" Type="http://schemas.openxmlformats.org/officeDocument/2006/relationships/hyperlink" Target="pw:\\SRVPW3.pls.planservi.com.br:Projetos\Documents\C0849%20-%20DER\40_Emissao\03_GRD\0-GRDs_Enviadas%20DER\38&#176;MEDI&#199;&#195;O-26-08-2025%20A%2025-09-25\MR_DER-1202_25\" TargetMode="External"/><Relationship Id="rId28" Type="http://schemas.openxmlformats.org/officeDocument/2006/relationships/hyperlink" Target="pw:\\SRVPW3.pls.planservi.com.br:Projetos\Documents\C0849%20-%20DER\40_Emissao\03_GRD\0-GRDs_Enviadas%20DER\38&#176;MEDI&#199;&#195;O-26-08-2025%20A%2025-09-25\MR_DER-1202_25\" TargetMode="External"/><Relationship Id="rId36" Type="http://schemas.openxmlformats.org/officeDocument/2006/relationships/hyperlink" Target="pw:\\SRVPW3.pls.planservi.com.br:Projetos\Documents\C0849%20-%20DER\40_Emissao\03_GRD\0-GRDs_Enviadas%20DER\38&#176;MEDI&#199;&#195;O-26-08-2025%20A%2025-09-25\MR_DER-1212_25\" TargetMode="External"/><Relationship Id="rId49" Type="http://schemas.openxmlformats.org/officeDocument/2006/relationships/hyperlink" Target="pw:\\SRVPW3.pls.planservi.com.br:Projetos\Documents\C0849%20-%20DER\40_Emissao\03_GRD\0-GRDs_Enviadas%20DER\38&#176;MEDI&#199;&#195;O-26-08-2025%20A%2025-09-25\MR_DER-1230_25\" TargetMode="External"/><Relationship Id="rId57" Type="http://schemas.openxmlformats.org/officeDocument/2006/relationships/hyperlink" Target="pw:\\SRVPW3.pls.planservi.com.br:Projetos\Documents\C0849%20-%20DER\40_Emissao\03_GRD\0-GRDs_Enviadas%20DER\39&#176;MEDI&#199;&#195;O-26-09-2025%20A%2025-10-25\MR_DER-1254_25\" TargetMode="External"/><Relationship Id="rId10" Type="http://schemas.openxmlformats.org/officeDocument/2006/relationships/hyperlink" Target="pw:\\SRVPW3.pls.planservi.com.br:Projetos\Documents\C0849%20-%20DER\40_Emissao\03_GRD\0-GRDs_Enviadas%20DER\38&#176;MEDI&#199;&#195;O-26-08-2025%20A%2025-09-25\MR_DER-1183_25\" TargetMode="External"/><Relationship Id="rId31" Type="http://schemas.openxmlformats.org/officeDocument/2006/relationships/hyperlink" Target="pw:\\SRVPW3.pls.planservi.com.br:Projetos\Documents\C0849%20-%20DER\40_Emissao\03_GRD\0-GRDs_Enviadas%20DER\38&#176;MEDI&#199;&#195;O-26-08-2025%20A%2025-09-25\MR_DER-1202_25\" TargetMode="External"/><Relationship Id="rId44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52" Type="http://schemas.openxmlformats.org/officeDocument/2006/relationships/hyperlink" Target="pw:\\SRVPW3.pls.planservi.com.br:Projetos\Documents\C0849%20-%20DER\40_Emissao\03_GRD\0-GRDs_Enviadas%20DER\39&#176;MEDI&#199;&#195;O-26-09-2025%20A%2025-10-25\MR_DER-1252_25\" TargetMode="External"/><Relationship Id="rId60" Type="http://schemas.openxmlformats.org/officeDocument/2006/relationships/hyperlink" Target="pw:\\SRVPW3.pls.planservi.com.br:Projetos\Documents\C0849%20-%20DER\40_Emissao\03_GRD\0-GRDs_Enviadas%20DER\39&#176;MEDI&#199;&#195;O-26-09-2025%20A%2025-10-25\MR_DER-1266_25\" TargetMode="External"/><Relationship Id="rId65" Type="http://schemas.openxmlformats.org/officeDocument/2006/relationships/hyperlink" Target="pw:\\SRVPW3.pls.planservi.com.br:Projetos\Documents\C0849%20-%20DER\40_Emissao\03_GRD\0-GRDs_Enviadas%20DER\39&#176;MEDI&#199;&#195;O-26-09-2025%20A%2025-10-25\MR_DER-1266_25\" TargetMode="External"/><Relationship Id="rId73" Type="http://schemas.openxmlformats.org/officeDocument/2006/relationships/hyperlink" Target="pw:\\SRVPW3.pls.planservi.com.br:Projetos\Documents\C0849%20-%20DER\40_Emissao\03_GRD\0-GRDs_Enviadas%20DER\39&#176;MEDI&#199;&#195;O-26-09-2025%20A%2025-10-25\MR_DER-1280_25\" TargetMode="External"/><Relationship Id="rId78" Type="http://schemas.openxmlformats.org/officeDocument/2006/relationships/hyperlink" Target="pw:\\SRVPW3.pls.planservi.com.br:Projetos\Documents\C0849%20-%20DER\40_Emissao\03_GRD\0-GRDs_Enviadas%20DER\39&#176;MEDI&#199;&#195;O-26-09-2025%20A%2025-10-25\MR_DER-1280_25\" TargetMode="External"/><Relationship Id="rId81" Type="http://schemas.openxmlformats.org/officeDocument/2006/relationships/hyperlink" Target="pw:\\SRVPW3.pls.planservi.com.br:Projetos\Documents\C0849%20-%20DER\40_Emissao\03_GRD\0-GRDs_Enviadas%20DER\39&#176;MEDI&#199;&#195;O-26-09-2025%20A%2025-10-25\MR_DER-1306_25\" TargetMode="External"/><Relationship Id="rId86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4" Type="http://schemas.openxmlformats.org/officeDocument/2006/relationships/hyperlink" Target="pw:\\SRVPW3.pls.planservi.com.br:Projetos\Documents\C0849%20-%20DER\40_Emissao\03_GRD\0-GRDs_Enviadas%20DER\38&#176;MEDI&#199;&#195;O-26-08-2025%20A%2025-09-25\MR_DER-1183_25\" TargetMode="External"/><Relationship Id="rId9" Type="http://schemas.openxmlformats.org/officeDocument/2006/relationships/hyperlink" Target="pw:\\SRVPW3.pls.planservi.com.br:Projetos\Documents\C0849%20-%20DER\40_Emissao\03_GRD\0-GRDs_Enviadas%20DER\38&#176;MEDI&#199;&#195;O-26-08-2025%20A%2025-09-25\MR_DER-1183_25\" TargetMode="External"/><Relationship Id="rId13" Type="http://schemas.openxmlformats.org/officeDocument/2006/relationships/hyperlink" Target="pw:\\SRVPW3.pls.planservi.com.br:Projetos\Documents\C0849%20-%20DER\40_Emissao\03_GRD\0-GRDs_Enviadas%20DER\38&#176;MEDI&#199;&#195;O-26-08-2025%20A%2025-09-25\MR_DER-1184_25\" TargetMode="External"/><Relationship Id="rId18" Type="http://schemas.openxmlformats.org/officeDocument/2006/relationships/hyperlink" Target="pw:\\SRVPW3.pls.planservi.com.br:Projetos\Documents\C0849%20-%20DER\40_Emissao\03_GRD\0-GRDs_Enviadas%20DER\38&#176;MEDI&#199;&#195;O-26-08-2025%20A%2025-09-25\MR_DER-1195_25\" TargetMode="External"/><Relationship Id="rId39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34" Type="http://schemas.openxmlformats.org/officeDocument/2006/relationships/hyperlink" Target="pw:\\SRVPW3.pls.planservi.com.br:Projetos\Documents\C0849%20-%20DER\40_Emissao\03_GRD\0-GRDs_Enviadas%20DER\38&#176;MEDI&#199;&#195;O-26-08-2025%20A%2025-09-25\MR_DER-1208_25\" TargetMode="External"/><Relationship Id="rId50" Type="http://schemas.openxmlformats.org/officeDocument/2006/relationships/hyperlink" Target="pw:\\SRVPW3.pls.planservi.com.br:Projetos\Documents\C0849%20-%20DER\40_Emissao\03_GRD\0-GRDs_Enviadas%20DER\39&#176;MEDI&#199;&#195;O-26-09-2025%20A%2025-10-25\MR_DER-1252_25\" TargetMode="External"/><Relationship Id="rId55" Type="http://schemas.openxmlformats.org/officeDocument/2006/relationships/hyperlink" Target="pw:\\SRVPW3.pls.planservi.com.br:Projetos\Documents\C0849%20-%20DER\40_Emissao\03_GRD\0-GRDs_Enviadas%20DER\39&#176;MEDI&#199;&#195;O-26-09-2025%20A%2025-10-25\MR_DER-1252_25\" TargetMode="External"/><Relationship Id="rId76" Type="http://schemas.openxmlformats.org/officeDocument/2006/relationships/hyperlink" Target="pw:\\SRVPW3.pls.planservi.com.br:Projetos\Documents\C0849%20-%20DER\40_Emissao\03_GRD\0-GRDs_Enviadas%20DER\39&#176;MEDI&#199;&#195;O-26-09-2025%20A%2025-10-25\MR_DER-1280_25\" TargetMode="External"/><Relationship Id="rId7" Type="http://schemas.openxmlformats.org/officeDocument/2006/relationships/hyperlink" Target="pw:\\SRVPW3.pls.planservi.com.br:Projetos\Documents\C0849%20-%20DER\40_Emissao\03_GRD\0-GRDs_Enviadas%20DER\38&#176;MEDI&#199;&#195;O-26-08-2025%20A%2025-09-25\MR_DER-1183_25\" TargetMode="External"/><Relationship Id="rId71" Type="http://schemas.openxmlformats.org/officeDocument/2006/relationships/hyperlink" Target="pw:\\SRVPW3.pls.planservi.com.br:Projetos\Documents\C0849%20-%20DER\40_Emissao\03_GRD\0-GRDs_Enviadas%20DER\39&#176;MEDI&#199;&#195;O-26-09-2025%20A%2025-10-25\MR_DER-1280_25\" TargetMode="External"/><Relationship Id="rId2" Type="http://schemas.openxmlformats.org/officeDocument/2006/relationships/hyperlink" Target="pw:\\SRVPW3.pls.planservi.com.br:Projetos\Documents\C0849%20-%20DER\40_Emissao\03_GRD\0-GRDs_Enviadas%20DER\37&#186;MEDI&#199;&#195;O-26-07-2025%20A%2025-08-25\MR_DER-1149_25\" TargetMode="External"/><Relationship Id="rId29" Type="http://schemas.openxmlformats.org/officeDocument/2006/relationships/hyperlink" Target="pw:\\SRVPW3.pls.planservi.com.br:Projetos\Documents\C0849%20-%20DER\40_Emissao\03_GRD\0-GRDs_Enviadas%20DER\38&#176;MEDI&#199;&#195;O-26-08-2025%20A%2025-09-25\MR_DER-1202_25\" TargetMode="External"/><Relationship Id="rId24" Type="http://schemas.openxmlformats.org/officeDocument/2006/relationships/hyperlink" Target="pw:\\SRVPW3.pls.planservi.com.br:Projetos\Documents\C0849%20-%20DER\40_Emissao\03_GRD\0-GRDs_Enviadas%20DER\38&#176;MEDI&#199;&#195;O-26-08-2025%20A%2025-09-25\MR_DER-1202_25\" TargetMode="External"/><Relationship Id="rId40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45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66" Type="http://schemas.openxmlformats.org/officeDocument/2006/relationships/hyperlink" Target="pw:\\SRVPW3.pls.planservi.com.br:Projetos\Documents\C0849%20-%20DER\40_Emissao\03_GRD\0-GRDs_Enviadas%20DER\39&#176;MEDI&#199;&#195;O-26-09-2025%20A%2025-10-25\MR_DER-1266_25\" TargetMode="External"/><Relationship Id="rId87" Type="http://schemas.openxmlformats.org/officeDocument/2006/relationships/hyperlink" Target="pw:\\SRVPW3.pls.planservi.com.br:Projetos\Documents\C0849%20-%20DER\40_Emissao\03_GRD\0-GRDs_Enviadas%20DER\38&#176;MEDI&#199;&#195;O-26-08-2025%20A%2025-09-25\MR_DER-1228_25\" TargetMode="External"/><Relationship Id="rId61" Type="http://schemas.openxmlformats.org/officeDocument/2006/relationships/hyperlink" Target="pw:\\SRVPW3.pls.planservi.com.br:Projetos\Documents\C0849%20-%20DER\40_Emissao\03_GRD\0-GRDs_Enviadas%20DER\39&#176;MEDI&#199;&#195;O-26-09-2025%20A%2025-10-25\MR_DER-1266_25\" TargetMode="External"/><Relationship Id="rId82" Type="http://schemas.openxmlformats.org/officeDocument/2006/relationships/hyperlink" Target="pw:\\SRVPW3.pls.planservi.com.br:Projetos\Documents\C0849%20-%20DER\40_Emissao\03_GRD\0-GRDs_Enviadas%20DER\39&#176;MEDI&#199;&#195;O-26-09-2025%20A%2025-10-25\MR_DER-1314_25\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pw:\\pw.planservi.com.br:PROJETOS\Documents\C0849%20-%20DER\40_Emissao\03_GRD\0-GRDs_Enviadas%20DER\8&#186;MEDI&#199;&#195;O\MR.DER-0376\" TargetMode="External"/><Relationship Id="rId299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21" Type="http://schemas.openxmlformats.org/officeDocument/2006/relationships/hyperlink" Target="pw:\\pw.planservi.com.br:PROJETOS\Documents\C0849%20-%20DER\40_Emissao\03_GRD\0-GRDs_Enviadas%20DER\3&#186;MEDI&#199;&#195;O\MR.DER-0054_22\" TargetMode="External"/><Relationship Id="rId63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59" Type="http://schemas.openxmlformats.org/officeDocument/2006/relationships/hyperlink" Target="pw:\\pw.planservi.com.br:PROJETOS\Documents\C0849%20-%20DER\40_Emissao\03_GRD\0-GRDs_Enviadas%20DER\14&#186;MEDI&#199;&#195;O-26-08-2023%20A%2025-09-2023\MR.DER-0445_23\" TargetMode="External"/><Relationship Id="rId324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66" Type="http://schemas.openxmlformats.org/officeDocument/2006/relationships/hyperlink" Target="pw:\\SRVPW3.pls.planservi.com.br:Projetos\Documents\C0849%20-%20DER\40_Emissao\03_GRD\0-GRDs_Enviadas%20DER\42&#186;MEDI&#199;&#195;O-26-12-2025%20A%2025-01-26\MR_DER-1507_26\" TargetMode="External"/><Relationship Id="rId170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226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68" Type="http://schemas.openxmlformats.org/officeDocument/2006/relationships/hyperlink" Target="pw:\\SRVPW3.pls.planservi.com.br:Projetos\Documents\C0849%20-%20DER\40_Emissao\03_GRD\0-GRDs_Enviadas%20DER\31&#186;MEDI&#199;&#195;O-26-01-2025%20A%2025-02-25\MR.DER-0928_25\" TargetMode="External"/><Relationship Id="rId32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74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28" Type="http://schemas.openxmlformats.org/officeDocument/2006/relationships/hyperlink" Target="pw:\\pw.planservi.com.br:PROJETOS\Documents\C0849%20-%20DER\40_Emissao\03_GRD\0-GRDs_Enviadas%20DER\13&#186;MEDI&#199;&#195;O-26-07-23%20A%2025-08-23\MR.DER-0418_23\" TargetMode="External"/><Relationship Id="rId335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77" Type="http://schemas.openxmlformats.org/officeDocument/2006/relationships/hyperlink" Target="pw:\\SRVPW3.pls.planservi.com.br:Projetos\Documents\C0849%20-%20DER\40_Emissao\03_GRD\0-GRDs_Enviadas%20DER\43&#186;MEDI&#199;&#195;O-26-01-2026%20A%2025-02-26\MR_DER-1594_26\" TargetMode="External"/><Relationship Id="rId5" Type="http://schemas.openxmlformats.org/officeDocument/2006/relationships/hyperlink" Target="pw:\\pw.planservi.com.br:PROJETOS\Documents\C0849%20-%20DER\40_Emissao\03_GRD\GRDs_Enviadas%20DER\MR.DER-0003_22\" TargetMode="External"/><Relationship Id="rId181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237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402" Type="http://schemas.openxmlformats.org/officeDocument/2006/relationships/hyperlink" Target="pw:\\SRVPW3.pls.planservi.com.br:Projetos\Documents\C0849%20-%20DER\40_Emissao\03_GRD\0-GRDs_Enviadas%20DER\45&#186;MEDI&#199;&#195;O-26-03-2026%20A%2025-04-26\MR_DER-1693_26\" TargetMode="External"/><Relationship Id="rId279" Type="http://schemas.openxmlformats.org/officeDocument/2006/relationships/hyperlink" Target="pw:\\SRVPW3.pls.planservi.com.br:Projetos\Documents\C0849%20-%20DER\40_Emissao\03_GRD\0-GRDs_Enviadas%20DER\38&#176;MEDI&#199;&#195;O-26-08-2025%20A%2025-09-25\MR_DER-1177_25\" TargetMode="External"/><Relationship Id="rId43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139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290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04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46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88" Type="http://schemas.openxmlformats.org/officeDocument/2006/relationships/hyperlink" Target="pw:\\SRVPW3.pls.planservi.com.br:Projetos\Documents\C0849%20-%20DER\40_Emissao\03_GRD\0-GRDs_Enviadas%20DER\45&#186;MEDI&#199;&#195;O-26-03-2026%20A%2025-04-26\MR_DER-1681_26\" TargetMode="External"/><Relationship Id="rId85" Type="http://schemas.openxmlformats.org/officeDocument/2006/relationships/hyperlink" Target="pw:\\pw.planservi.com.br:PROJETOS\Documents\C0849%20-%20DER\40_Emissao\03_GRD\0-GRDs_Enviadas%20DER\4&#186;MEDI&#199;&#195;O\MR.DER-0167_22\" TargetMode="External"/><Relationship Id="rId150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92" Type="http://schemas.openxmlformats.org/officeDocument/2006/relationships/hyperlink" Target="pw:\\pw.planservi.com.br:PROJETOS\Documents\C0849%20-%20DER\40_Emissao\03_GRD\0-GRDs_Enviadas%20DER\18&#186;MEDI&#199;&#195;O-26-12-23%20A%2025-01-24\MR.DER-0504_24\" TargetMode="External"/><Relationship Id="rId206" Type="http://schemas.openxmlformats.org/officeDocument/2006/relationships/hyperlink" Target="pw:\\SRVPW3.pls.planservi.com.br:Projetos\Documents\C0849%20-%20DER\40_Emissao\03_GRD\0-GRDs_Enviadas%20DER\23&#186;MEDI&#199;&#195;O-26-05-2024%20A%2025-06-24\MR.DER-0709_24\" TargetMode="External"/><Relationship Id="rId413" Type="http://schemas.openxmlformats.org/officeDocument/2006/relationships/hyperlink" Target="pw:\\SRVPW3.pls.planservi.com.br:Projetos\Documents\C0849%20-%20DER\40_Emissao\03_GRD\0-GRDs_Enviadas%20DER\47&#186;MEDI&#199;&#195;O-26-05-2026%20A%2025-06-26\MR_DER-1767_26\" TargetMode="External"/><Relationship Id="rId248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12" Type="http://schemas.openxmlformats.org/officeDocument/2006/relationships/hyperlink" Target="pw:\\pw.planservi.com.br:PROJETOS\Documents\C0849%20-%20DER\40_Emissao\03_GRD\0-GRDs_Enviadas%20DER\3&#186;MEDI&#199;&#195;O\MR.DER-0054_22\" TargetMode="External"/><Relationship Id="rId108" Type="http://schemas.openxmlformats.org/officeDocument/2006/relationships/hyperlink" Target="pw:\\pw.planservi.com.br:PROJETOS\Documents\C0849%20-%20DER\40_Emissao\03_GRD\0-GRDs_Enviadas%20DER\8&#186;MEDI&#199;&#195;O\MR.DER-0376\" TargetMode="External"/><Relationship Id="rId315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57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54" Type="http://schemas.openxmlformats.org/officeDocument/2006/relationships/hyperlink" Target="pw:\\pw.planservi.com.br:PROJETOS\Documents\C0849%20-%20DER\40_Emissao\03_GRD\0-GRDs_Enviadas%20DER\4&#186;MEDI&#199;&#195;O\MR.DER-0123_22\" TargetMode="External"/><Relationship Id="rId96" Type="http://schemas.openxmlformats.org/officeDocument/2006/relationships/hyperlink" Target="pw:\\pw.planservi.com.br:PROJETOS\Documents\C0849%20-%20DER\40_Emissao\03_GRD\0-GRDs_Enviadas%20DER\6&#186;MEDI&#199;&#195;O\MR.DER-0265_23\" TargetMode="External"/><Relationship Id="rId161" Type="http://schemas.openxmlformats.org/officeDocument/2006/relationships/hyperlink" Target="pw:\\pw.planservi.com.br:PROJETOS\Documents\C0849%20-%20DER\40_Emissao\03_GRD\0-GRDs_Enviadas%20DER\14&#186;MEDI&#199;&#195;O-26-08-2023%20A%2025-09-2023\MR.DER-0445_23\" TargetMode="External"/><Relationship Id="rId217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399" Type="http://schemas.openxmlformats.org/officeDocument/2006/relationships/hyperlink" Target="pw:\\SRVPW3.pls.planservi.com.br:Projetos\Documents\C0849%20-%20DER\40_Emissao\03_GRD\0-GRDs_Enviadas%20DER\46&#186;MEDI&#199;&#195;O-26-04-2026%20A%2025-05-26\MR_DER-1709_26\" TargetMode="External"/><Relationship Id="rId259" Type="http://schemas.openxmlformats.org/officeDocument/2006/relationships/hyperlink" Target="pw:\\SRVPW3.pls.planservi.com.br:Projetos\Documents\C0849%20-%20DER\30_Producao\3-C11%20&#8211;%20SP%20151%20-%20km%200,00-15,60\05_Geot\05.00_R031\2024-06-21-R-031_Revis&#227;oA2_G14.doc" TargetMode="External"/><Relationship Id="rId23" Type="http://schemas.openxmlformats.org/officeDocument/2006/relationships/hyperlink" Target="pw:\\pw.planservi.com.br:PROJETOS\Documents\C0849%20-%20DER\40_Emissao\03_GRD\0-GRDs_Enviadas%20DER\3&#186;MEDI&#199;&#195;O\MR.DER-0074_22\" TargetMode="External"/><Relationship Id="rId119" Type="http://schemas.openxmlformats.org/officeDocument/2006/relationships/hyperlink" Target="pw:\\pw.planservi.com.br:PROJETOS\Documents\C0849%20-%20DER\40_Emissao\03_GRD\0-GRDs_Enviadas%20DER\8&#186;MEDI&#199;&#195;O\MR.DER-0376\" TargetMode="External"/><Relationship Id="rId270" Type="http://schemas.openxmlformats.org/officeDocument/2006/relationships/hyperlink" Target="pw:\\SRVPW3.pls.planservi.com.br:Projetos\Documents\C0849%20-%20DER\40_Emissao\03_GRD\0-GRDs_Enviadas%20DER\31&#186;MEDI&#199;&#195;O-26-01-2025%20A%2025-02-25\MR.DER-0928_25\" TargetMode="External"/><Relationship Id="rId326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65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30" Type="http://schemas.openxmlformats.org/officeDocument/2006/relationships/hyperlink" Target="pw:\\pw.planservi.com.br:PROJETOS\Documents\C0849%20-%20DER\40_Emissao\03_GRD\0-GRDs_Enviadas%20DER\13&#186;MEDI&#199;&#195;O-26-07-23%20A%2025-08-23\MR.DER-0418_23\" TargetMode="External"/><Relationship Id="rId368" Type="http://schemas.openxmlformats.org/officeDocument/2006/relationships/hyperlink" Target="pw:\\SRVPW3.pls.planservi.com.br:Projetos\Documents\C0849%20-%20DER\40_Emissao\03_GRD\0-GRDs_Enviadas%20DER\42&#186;MEDI&#199;&#195;O-26-12-2025%20A%2025-01-26\MR_DER-1527_26\" TargetMode="External"/><Relationship Id="rId172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228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81" Type="http://schemas.openxmlformats.org/officeDocument/2006/relationships/hyperlink" Target="pw:\\SRVPW3.pls.planservi.com.br:Projetos\Documents\C0849%20-%20DER\40_Emissao\03_GRD\0-GRDs_Enviadas%20DER\38&#176;MEDI&#199;&#195;O-26-08-2025%20A%2025-09-25\MR_DER-1216_25\" TargetMode="External"/><Relationship Id="rId337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4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76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41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379" Type="http://schemas.openxmlformats.org/officeDocument/2006/relationships/hyperlink" Target="pw:\\SRVPW3.pls.planservi.com.br:Projetos\Documents\C0849%20-%20DER\40_Emissao\03_GRD\0-GRDs_Enviadas%20DER\44&#186;MEDI&#199;&#195;O-26-02-2026%20A%2025-03-26\MR_DER-1620_26\" TargetMode="External"/><Relationship Id="rId7" Type="http://schemas.openxmlformats.org/officeDocument/2006/relationships/hyperlink" Target="pw:\\pw.planservi.com.br:PROJETOS\Documents\C0849%20-%20DER\40_Emissao\03_GRD\0-GRDs_Enviadas%20DER\MR.DER-0029_22\" TargetMode="External"/><Relationship Id="rId183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239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390" Type="http://schemas.openxmlformats.org/officeDocument/2006/relationships/hyperlink" Target="pw:\\SRVPW3.pls.planservi.com.br:Projetos\Documents\C0849%20-%20DER\40_Emissao\03_GRD\0-GRDs_Enviadas%20DER\45&#186;MEDI&#199;&#195;O-26-03-2026%20A%2025-04-26\MR_DER-1681_26\" TargetMode="External"/><Relationship Id="rId404" Type="http://schemas.openxmlformats.org/officeDocument/2006/relationships/hyperlink" Target="pw:\\SRVPW3.pls.planservi.com.br:Projetos\Documents\C0849%20-%20DER\40_Emissao\03_GRD\0-GRDs_Enviadas%20DER\46&#186;MEDI&#199;&#195;O-26-04-2026%20A%2025-05-26\MR_DER-1730_26\" TargetMode="External"/><Relationship Id="rId250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292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06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45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87" Type="http://schemas.openxmlformats.org/officeDocument/2006/relationships/hyperlink" Target="pw:\\pw.planservi.com.br:PROJETOS\Documents\C0849%20-%20DER\30_Producao\3-C11%20&#8211;%20SP%20151%20-%20km%200,00-15,60\04_Dren\03.00_R031\2022%2011%2024%20-%20Emiss&#227;o%20Inicial_Segmeto%20C11%20-%20Planta%20de%20bacias_Rel%20Hidrol.doc" TargetMode="External"/><Relationship Id="rId110" Type="http://schemas.openxmlformats.org/officeDocument/2006/relationships/hyperlink" Target="pw:\\pw.planservi.com.br:PROJETOS\Documents\C0849%20-%20DER\40_Emissao\03_GRD\0-GRDs_Enviadas%20DER\8&#186;MEDI&#199;&#195;O\MR.DER-0376\" TargetMode="External"/><Relationship Id="rId348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152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94" Type="http://schemas.openxmlformats.org/officeDocument/2006/relationships/hyperlink" Target="pw:\\pw.planservi.com.br:PROJETOS\Documents\C0849%20-%20DER\40_Emissao\03_GRD\0-GRDs_Enviadas%20DER\18&#186;MEDI&#199;&#195;O-26-12-23%20A%2025-01-24\MR.DER-0504_24\" TargetMode="External"/><Relationship Id="rId208" Type="http://schemas.openxmlformats.org/officeDocument/2006/relationships/hyperlink" Target="pw:\\SRVPW3.pls.planservi.com.br:Projetos\Documents\C0849%20-%20DER\40_Emissao\03_GRD\0-GRDs_Enviadas%20DER\23&#186;MEDI&#199;&#195;O-26-05-2024%20A%2025-06-24\MR.DER-0709_24\" TargetMode="External"/><Relationship Id="rId415" Type="http://schemas.openxmlformats.org/officeDocument/2006/relationships/printerSettings" Target="../printerSettings/printerSettings4.bin"/><Relationship Id="rId261" Type="http://schemas.openxmlformats.org/officeDocument/2006/relationships/hyperlink" Target="pw:\\SRVPW3.pls.planservi.com.br:Projetos\Documents\C0849%20-%20DER\30_Producao\3-C11%20&#8211;%20SP%20151%20-%20km%200,00-15,60\05_Geot\05.00_R031\2024-06-21-R-031_Revis&#227;oA2_G14.doc" TargetMode="External"/><Relationship Id="rId14" Type="http://schemas.openxmlformats.org/officeDocument/2006/relationships/hyperlink" Target="pw:\\pw.planservi.com.br:PROJETOS\Documents\C0849%20-%20DER\40_Emissao\03_GRD\0-GRDs_Enviadas%20DER\3&#186;MEDI&#199;&#195;O\MR.DER-0054_22\" TargetMode="External"/><Relationship Id="rId56" Type="http://schemas.openxmlformats.org/officeDocument/2006/relationships/hyperlink" Target="pw:\\pw.planservi.com.br:PROJETOS\Documents\C0849%20-%20DER\40_Emissao\03_GRD\0-GRDs_Enviadas%20DER\4&#186;MEDI&#199;&#195;O\MR.DER-0150_22\" TargetMode="External"/><Relationship Id="rId317" Type="http://schemas.openxmlformats.org/officeDocument/2006/relationships/hyperlink" Target="pw:\\SRVPW3.pls.planservi.com.br:Projetos\Documents\C0849%20-%20DER\40_Emissao\03_GRD\0-GRDs_Enviadas%20DER\39&#176;MEDI&#199;&#195;O-26-09-2025%20A%2025-10-25\MR_DER-1279_25\" TargetMode="External"/><Relationship Id="rId359" Type="http://schemas.openxmlformats.org/officeDocument/2006/relationships/hyperlink" Target="pw:\\SRVPW3.pls.planservi.com.br:Projetos\Documents\C0849%20-%20DER\40_Emissao\03_GRD\0-GRDs_Enviadas%20DER\41&#186;MEDI&#199;&#195;O-26-11-2025%20A%2025-12-25\MR_DER-1462_25\" TargetMode="External"/><Relationship Id="rId98" Type="http://schemas.openxmlformats.org/officeDocument/2006/relationships/hyperlink" Target="pw:\\pw.planservi.com.br:PROJETOS\Documents\C0849%20-%20DER\40_Emissao\03_GRD\0-GRDs_Enviadas%20DER\6&#186;MEDI&#199;&#195;O\MR.DER-0265_23\" TargetMode="External"/><Relationship Id="rId121" Type="http://schemas.openxmlformats.org/officeDocument/2006/relationships/hyperlink" Target="pw:\\pw.planservi.com.br:PROJETOS\Documents\C0849%20-%20DER\40_Emissao\03_GRD\0-GRDs_Enviadas%20DER\8&#186;MEDI&#199;&#195;O\MR.DER-0376\" TargetMode="External"/><Relationship Id="rId163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219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370" Type="http://schemas.openxmlformats.org/officeDocument/2006/relationships/hyperlink" Target="pw:\\SRVPW3.pls.planservi.com.br:Projetos\Documents\C0849%20-%20DER\40_Emissao\03_GRD\0-GRDs_Enviadas%20DER\43&#186;MEDI&#199;&#195;O-26-01-2026%20A%2025-02-26\MR_DER-1593_26\" TargetMode="External"/><Relationship Id="rId230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5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67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272" Type="http://schemas.openxmlformats.org/officeDocument/2006/relationships/hyperlink" Target="pw:\\SRVPW3.pls.planservi.com.br:Projetos\Documents\C0849%20-%20DER\40_Emissao\03_GRD\0-GRDs_Enviadas%20DER\31&#186;MEDI&#199;&#195;O-26-01-2025%20A%2025-02-25\MR.DER-0928_25\" TargetMode="External"/><Relationship Id="rId328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132" Type="http://schemas.openxmlformats.org/officeDocument/2006/relationships/hyperlink" Target="pw:\\pw.planservi.com.br:PROJETOS\Documents\C0849%20-%20DER\40_Emissao\03_GRD\0-GRDs_Enviadas%20DER\13&#186;MEDI&#199;&#195;O-26-07-23%20A%2025-08-23\MR.DER-0418_23\" TargetMode="External"/><Relationship Id="rId174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381" Type="http://schemas.openxmlformats.org/officeDocument/2006/relationships/hyperlink" Target="pw:\\SRVPW3.pls.planservi.com.br:Projetos\Documents\C0849%20-%20DER\40_Emissao\03_GRD\0-GRDs_Enviadas%20DER\44&#186;MEDI&#199;&#195;O-26-02-2026%20A%2025-03-26\MR_DER-1643_26\" TargetMode="External"/><Relationship Id="rId241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36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283" Type="http://schemas.openxmlformats.org/officeDocument/2006/relationships/hyperlink" Target="pw:\\SRVPW3.pls.planservi.com.br:Projetos\Documents\C0849%20-%20DER\40_Emissao\03_GRD\0-GRDs_Enviadas%20DER\38&#176;MEDI&#199;&#195;O-26-08-2025%20A%2025-09-25\MR_DER-1216_25\" TargetMode="External"/><Relationship Id="rId339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78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01" Type="http://schemas.openxmlformats.org/officeDocument/2006/relationships/hyperlink" Target="pw:\\pw.planservi.com.br:PROJETOS\Documents\C0849%20-%20DER\40_Emissao\03_GRD\0-GRDs_Enviadas%20DER\7&#186;MEDI&#199;&#195;O\MR.DER-0352_23\" TargetMode="External"/><Relationship Id="rId143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85" Type="http://schemas.openxmlformats.org/officeDocument/2006/relationships/hyperlink" Target="pw:\\pw.planservi.com.br:PROJETOS\Documents\C0849%20-%20DER\40_Emissao\03_GRD\0-GRDs_Enviadas%20DER\17&#186;MEDI&#199;&#195;O-26-10-23%20A%2025-12-23\MR.DER-0483_23-Entrega%20Final\" TargetMode="External"/><Relationship Id="rId350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406" Type="http://schemas.openxmlformats.org/officeDocument/2006/relationships/hyperlink" Target="pw:\\SRVPW3.pls.planservi.com.br:Projetos\Documents\C0849%20-%20DER\40_Emissao\03_GRD\0-GRDs_Enviadas%20DER\46&#186;MEDI&#199;&#195;O-26-04-2026%20A%2025-05-26\MR_DER-1730_26\" TargetMode="External"/><Relationship Id="rId9" Type="http://schemas.openxmlformats.org/officeDocument/2006/relationships/hyperlink" Target="pw:\\pw.planservi.com.br:PROJETOS\Documents\C0849%20-%20DER\30_Producao\3-C11%20&#8211;%20SP%20151%20-%20km%200,00-15,60\06_Pavi\06.00_R031\2022%2009%2021-R-031_Emiss&#227;o%20Inicial-Relat&#243;rio.doc" TargetMode="External"/><Relationship Id="rId210" Type="http://schemas.openxmlformats.org/officeDocument/2006/relationships/hyperlink" Target="pw:\\SRVPW3.pls.planservi.com.br:Projetos\Documents\C0849%20-%20DER\40_Emissao\03_GRD\0-GRDs_Enviadas%20DER\23&#186;MEDI&#199;&#195;O-26-05-2024%20A%2025-06-24\MR.DER-0709_24\" TargetMode="External"/><Relationship Id="rId392" Type="http://schemas.openxmlformats.org/officeDocument/2006/relationships/hyperlink" Target="pw:\\SRVPW3.pls.planservi.com.br:Projetos\Documents\C0849%20-%20DER\40_Emissao\03_GRD\0-GRDs_Enviadas%20DER\45&#186;MEDI&#199;&#195;O-26-03-2026%20A%2025-04-26\MR_DER-1681_26\" TargetMode="External"/><Relationship Id="rId252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294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08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47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89" Type="http://schemas.openxmlformats.org/officeDocument/2006/relationships/hyperlink" Target="pw:\\pw.planservi.com.br:PROJETOS\Documents\C0849%20-%20DER\30_Producao\3-C11%20&#8211;%20SP%20151%20-%20km%200,00-15,60\05_Geot\05.00_R031\2022.10.21_R-031_JAZIDAS-DME-SP151.doc" TargetMode="External"/><Relationship Id="rId112" Type="http://schemas.openxmlformats.org/officeDocument/2006/relationships/hyperlink" Target="pw:\\pw.planservi.com.br:PROJETOS\Documents\C0849%20-%20DER\40_Emissao\03_GRD\0-GRDs_Enviadas%20DER\8&#186;MEDI&#199;&#195;O\MR.DER-0376\" TargetMode="External"/><Relationship Id="rId154" Type="http://schemas.openxmlformats.org/officeDocument/2006/relationships/hyperlink" Target="pw:\\pw.planservi.com.br:PROJETOS\Documents\C0849%20-%20DER\40_Emissao\03_GRD\0-GRDs_Enviadas%20DER\14&#186;MEDI&#199;&#195;O-26-08-2023%20A%2025-09-2023\MR.DER-0445_23\" TargetMode="External"/><Relationship Id="rId361" Type="http://schemas.openxmlformats.org/officeDocument/2006/relationships/hyperlink" Target="pw:\\SRVPW3.pls.planservi.com.br:Projetos\Documents\C0849%20-%20DER\40_Emissao\03_GRD\0-GRDs_Enviadas%20DER\41&#186;MEDI&#199;&#195;O-26-11-2025%20A%2025-12-25\MR_DER-1462_25\" TargetMode="External"/><Relationship Id="rId196" Type="http://schemas.openxmlformats.org/officeDocument/2006/relationships/hyperlink" Target="pw:\\pw.planservi.com.br:PROJETOS\Documents\C0849%20-%20DER\40_Emissao\03_GRD\0-GRDs_Enviadas%20DER\18&#186;MEDI&#199;&#195;O-26-12-23%20A%2025-01-24\MR.DER-0504_24\" TargetMode="External"/><Relationship Id="rId16" Type="http://schemas.openxmlformats.org/officeDocument/2006/relationships/hyperlink" Target="pw:\\pw.planservi.com.br:PROJETOS\Documents\C0849%20-%20DER\40_Emissao\03_GRD\0-GRDs_Enviadas%20DER\3&#186;MEDI&#199;&#195;O\MR.DER-0054_22\" TargetMode="External"/><Relationship Id="rId221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63" Type="http://schemas.openxmlformats.org/officeDocument/2006/relationships/hyperlink" Target="pw:\\SRVPW3.pls.planservi.com.br:Projetos\Documents\C0849%20-%20DER\30_Producao\3-C11%20&#8211;%20SP%20151%20-%20km%200,00-15,60\05_Geot\05.00_R031\2024-10-23-R-031_Revis&#227;oA1_G13.doc" TargetMode="External"/><Relationship Id="rId319" Type="http://schemas.openxmlformats.org/officeDocument/2006/relationships/hyperlink" Target="pw:\\SRVPW3.pls.planservi.com.br:Projetos\Documents\C0849%20-%20DER\40_Emissao\03_GRD\0-GRDs_Enviadas%20DER\40&#186;MEDI&#199;&#195;O-26-10-2025%20A%2025-11-25\MR_DER-1369_25\" TargetMode="External"/><Relationship Id="rId58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23" Type="http://schemas.openxmlformats.org/officeDocument/2006/relationships/hyperlink" Target="pw:\\pw.planservi.com.br:PROJETOS\Documents\C0849%20-%20DER\40_Emissao\03_GRD\0-GRDs_Enviadas%20DER\8&#186;MEDI&#199;&#195;O\MR.DER-0376\" TargetMode="External"/><Relationship Id="rId330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165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372" Type="http://schemas.openxmlformats.org/officeDocument/2006/relationships/hyperlink" Target="pw:\\SRVPW3.pls.planservi.com.br:Projetos\Documents\C0849%20-%20DER\40_Emissao\03_GRD\0-GRDs_Enviadas%20DER\43&#186;MEDI&#199;&#195;O-26-01-2026%20A%2025-02-26\MR_DER-1594_26\" TargetMode="External"/><Relationship Id="rId232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274" Type="http://schemas.openxmlformats.org/officeDocument/2006/relationships/hyperlink" Target="pw:\\SRVPW3.pls.planservi.com.br:Projetos\Documents\C0849%20-%20DER\40_Emissao\03_GRD\0-GRDs_Enviadas%20DER\31&#186;MEDI&#199;&#195;O-26-01-2025%20A%2025-02-25\MR.DER-0928_25\" TargetMode="External"/><Relationship Id="rId27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69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34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80" Type="http://schemas.openxmlformats.org/officeDocument/2006/relationships/hyperlink" Target="pw:\\pw.planservi.com.br:PROJETOS\Documents\C0849%20-%20DER\40_Emissao\03_GRD\0-GRDs_Enviadas%20DER\4&#186;MEDI&#199;&#195;O\MR.DER-0166_22\" TargetMode="External"/><Relationship Id="rId155" Type="http://schemas.openxmlformats.org/officeDocument/2006/relationships/hyperlink" Target="pw:\\pw.planservi.com.br:PROJETOS\Documents\C0849%20-%20DER\40_Emissao\03_GRD\0-GRDs_Enviadas%20DER\14&#186;MEDI&#199;&#195;O-26-08-2023%20A%2025-09-2023\MR.DER-0445_23\" TargetMode="External"/><Relationship Id="rId176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197" Type="http://schemas.openxmlformats.org/officeDocument/2006/relationships/hyperlink" Target="pw:\\SRVPW3.pls.planservi.com.br:Projetos\Documents\C0849%20-%20DER\40_Emissao\03_GRD\0-GRDs_Enviadas%20DER\20&#186;MEDI&#199;&#195;O-26-02-2024%20A%2025-03-24\MR.DER-0558_24\" TargetMode="External"/><Relationship Id="rId341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62" Type="http://schemas.openxmlformats.org/officeDocument/2006/relationships/hyperlink" Target="pw:\\SRVPW3.pls.planservi.com.br:Projetos\Documents\C0849%20-%20DER\40_Emissao\03_GRD\0-GRDs_Enviadas%20DER\41&#186;MEDI&#199;&#195;O-26-11-2025%20A%2025-12-25\MR_DER-1462_25\" TargetMode="External"/><Relationship Id="rId383" Type="http://schemas.openxmlformats.org/officeDocument/2006/relationships/hyperlink" Target="pw:\\SRVPW3.pls.planservi.com.br:Projetos\Documents\C0849%20-%20DER\40_Emissao\03_GRD\0-GRDs_Enviadas%20DER\44&#186;MEDI&#199;&#195;O-26-02-2026%20A%2025-03-26\MR_DER-1654_26\" TargetMode="External"/><Relationship Id="rId201" Type="http://schemas.openxmlformats.org/officeDocument/2006/relationships/hyperlink" Target="pw:\\SRVPW3.pls.planservi.com.br:Projetos\Documents\C0849%20-%20DER\40_Emissao\03_GRD\0-GRDs_Enviadas%20DER\23&#186;MEDI&#199;&#195;O-26-05-2024%20A%2025-06-24\MR.DER-0709_24\" TargetMode="External"/><Relationship Id="rId222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43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264" Type="http://schemas.openxmlformats.org/officeDocument/2006/relationships/hyperlink" Target="pw:\\SRVPW3.pls.planservi.com.br:Projetos\Documents\C0849%20-%20DER\40_Emissao\03_GRD\0-GRDs_Enviadas%20DER\31&#186;MEDI&#199;&#195;O-26-01-2025%20A%2025-02-25\MR.DER-0928_25\" TargetMode="External"/><Relationship Id="rId285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17" Type="http://schemas.openxmlformats.org/officeDocument/2006/relationships/hyperlink" Target="pw:\\pw.planservi.com.br:PROJETOS\Documents\C0849%20-%20DER\40_Emissao\03_GRD\0-GRDs_Enviadas%20DER\3&#186;MEDI&#199;&#195;O\MR.DER-0054_22\" TargetMode="External"/><Relationship Id="rId38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59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03" Type="http://schemas.openxmlformats.org/officeDocument/2006/relationships/hyperlink" Target="pw:\\pw.planservi.com.br:PROJETOS\Documents\C0849%20-%20DER\30_Producao\3-C11%20&#8211;%20SP%20151%20-%20km%200,00-15,60\05_Geot\05.00_R031\2023%2002%2024-R-031_Revis&#227;oA1_G14.doc" TargetMode="External"/><Relationship Id="rId124" Type="http://schemas.openxmlformats.org/officeDocument/2006/relationships/hyperlink" Target="pw:\\pw.planservi.com.br:PROJETOS\Documents\C0849%20-%20DER\40_Emissao\03_GRD\0-GRDs_Enviadas%20DER\8&#186;MEDI&#199;&#195;O\MR.DER-0376\" TargetMode="External"/><Relationship Id="rId310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70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91" Type="http://schemas.openxmlformats.org/officeDocument/2006/relationships/hyperlink" Target="pw:\\pw.planservi.com.br:PROJETOS\Documents\C0849%20-%20DER\40_Emissao\03_GRD\0-GRDs_Enviadas%20DER\6&#186;MEDI&#199;&#195;O\MR.DER-0258_23\" TargetMode="External"/><Relationship Id="rId145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66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187" Type="http://schemas.openxmlformats.org/officeDocument/2006/relationships/hyperlink" Target="pw:\\pw.planservi.com.br:PROJETOS\Documents\C0849%20-%20DER\40_Emissao\03_GRD\0-GRDs_Enviadas%20DER\17&#186;MEDI&#199;&#195;O-26-10-23%20A%2025-12-23\MR.DER-0483_23-Entrega%20Final\" TargetMode="External"/><Relationship Id="rId331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52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73" Type="http://schemas.openxmlformats.org/officeDocument/2006/relationships/hyperlink" Target="pw:\\SRVPW3.pls.planservi.com.br:Projetos\Documents\C0849%20-%20DER\40_Emissao\03_GRD\0-GRDs_Enviadas%20DER\43&#186;MEDI&#199;&#195;O-26-01-2026%20A%2025-02-26\MR_DER-1594_26\" TargetMode="External"/><Relationship Id="rId394" Type="http://schemas.openxmlformats.org/officeDocument/2006/relationships/hyperlink" Target="pw:\\SRVPW3.pls.planservi.com.br:Projetos\Documents\C0849%20-%20DER\40_Emissao\03_GRD\0-GRDs_Enviadas%20DER\45&#186;MEDI&#199;&#195;O-26-03-2026%20A%2025-04-26\MR_DER-1681_26\" TargetMode="External"/><Relationship Id="rId408" Type="http://schemas.openxmlformats.org/officeDocument/2006/relationships/hyperlink" Target="pw:\\SRVPW3.pls.planservi.com.br:Projetos\Documents\C0849%20-%20DER\40_Emissao\03_GRD\0-GRDs_Enviadas%20DER\46&#186;MEDI&#199;&#195;O-26-04-2026%20A%2025-05-26\MR_DER-1753_26\" TargetMode="External"/><Relationship Id="rId1" Type="http://schemas.openxmlformats.org/officeDocument/2006/relationships/hyperlink" Target="pw:\\pw.planservi.com.br:PROJETOS\Documents\C0849%20-%20DER\40_Emissao\03_GRD\GRDs_Enviadas%20DER\MR.DER-0003_22\" TargetMode="External"/><Relationship Id="rId212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33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254" Type="http://schemas.openxmlformats.org/officeDocument/2006/relationships/hyperlink" Target="pw:\\SRVPW3.pls.planservi.com.br:Projetos\Documents\C0849%20-%20DER\40_Emissao\03_GRD\0-GRDs_Enviadas%20DER\27&#186;MEDI&#199;&#195;O-26-09-2024%20A%2025-10-24\MR.DER-0830_24-SP%20151\" TargetMode="External"/><Relationship Id="rId28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49" Type="http://schemas.openxmlformats.org/officeDocument/2006/relationships/hyperlink" Target="pw:\\pw.planservi.com.br:PROJETOS\Documents\C0849%20-%20DER\30_Producao\3-C11%20&#8211;%20SP%20151%20-%20km%200,00-15,60\06_Pavi\06.00_R031\2022%2010%2025-R-031_Relat&#243;rio.doc" TargetMode="External"/><Relationship Id="rId114" Type="http://schemas.openxmlformats.org/officeDocument/2006/relationships/hyperlink" Target="pw:\\pw.planservi.com.br:PROJETOS\Documents\C0849%20-%20DER\40_Emissao\03_GRD\0-GRDs_Enviadas%20DER\8&#186;MEDI&#199;&#195;O\MR.DER-0376\" TargetMode="External"/><Relationship Id="rId275" Type="http://schemas.openxmlformats.org/officeDocument/2006/relationships/hyperlink" Target="pw:\\SRVPW3.pls.planservi.com.br:Projetos\Documents\C0849%20-%20DER\40_Emissao\03_GRD\0-GRDs_Enviadas%20DER\31&#186;MEDI&#199;&#195;O-26-01-2025%20A%2025-02-25\MR.DER-0928_25\" TargetMode="External"/><Relationship Id="rId296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00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60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81" Type="http://schemas.openxmlformats.org/officeDocument/2006/relationships/hyperlink" Target="pw:\\pw.planservi.com.br:PROJETOS\Documents\C0849%20-%20DER\40_Emissao\03_GRD\0-GRDs_Enviadas%20DER\4&#186;MEDI&#199;&#195;O\MR.DER-0167_22\" TargetMode="External"/><Relationship Id="rId135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56" Type="http://schemas.openxmlformats.org/officeDocument/2006/relationships/hyperlink" Target="pw:\\pw.planservi.com.br:PROJETOS\Documents\C0849%20-%20DER\40_Emissao\03_GRD\0-GRDs_Enviadas%20DER\14&#186;MEDI&#199;&#195;O-26-08-2023%20A%2025-09-2023\MR.DER-0445_23\" TargetMode="External"/><Relationship Id="rId177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198" Type="http://schemas.openxmlformats.org/officeDocument/2006/relationships/hyperlink" Target="pw:\\SRVPW3.pls.planservi.com.br:Projetos\Documents\C0849%20-%20DER\40_Emissao\03_GRD\0-GRDs_Enviadas%20DER\20&#186;MEDI&#199;&#195;O-26-02-2024%20A%2025-03-24\MR.DER-0576_24\" TargetMode="External"/><Relationship Id="rId321" Type="http://schemas.openxmlformats.org/officeDocument/2006/relationships/hyperlink" Target="pw:\\SRVPW3.pls.planservi.com.br:Projetos\Documents\C0849%20-%20DER\40_Emissao\03_GRD\0-GRDs_Enviadas%20DER\40&#186;MEDI&#199;&#195;O-26-10-2025%20A%2025-11-25\MR_DER-1369_25\" TargetMode="External"/><Relationship Id="rId342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63" Type="http://schemas.openxmlformats.org/officeDocument/2006/relationships/hyperlink" Target="pw:\\SRVPW3.pls.planservi.com.br:Projetos\Documents\C0849%20-%20DER\40_Emissao\03_GRD\0-GRDs_Enviadas%20DER\41&#186;MEDI&#199;&#195;O-26-11-2025%20A%2025-12-25\MR_DER-1462_25\" TargetMode="External"/><Relationship Id="rId384" Type="http://schemas.openxmlformats.org/officeDocument/2006/relationships/hyperlink" Target="pw:\\SRVPW3.pls.planservi.com.br:Projetos\Documents\C0849%20-%20DER\40_Emissao\03_GRD\0-GRDs_Enviadas%20DER\44&#186;MEDI&#199;&#195;O-26-02-2026%20A%2025-03-26\MR_DER-1654_26\" TargetMode="External"/><Relationship Id="rId202" Type="http://schemas.openxmlformats.org/officeDocument/2006/relationships/hyperlink" Target="pw:\\SRVPW3.pls.planservi.com.br:Projetos\Documents\C0849%20-%20DER\40_Emissao\03_GRD\0-GRDs_Enviadas%20DER\23&#186;MEDI&#199;&#195;O-26-05-2024%20A%2025-06-24\MR.DER-0709_24\" TargetMode="External"/><Relationship Id="rId223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44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18" Type="http://schemas.openxmlformats.org/officeDocument/2006/relationships/hyperlink" Target="pw:\\pw.planservi.com.br:PROJETOS\Documents\C0849%20-%20DER\40_Emissao\03_GRD\0-GRDs_Enviadas%20DER\3&#186;MEDI&#199;&#195;O\MR.DER-0054_22\" TargetMode="External"/><Relationship Id="rId39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265" Type="http://schemas.openxmlformats.org/officeDocument/2006/relationships/hyperlink" Target="pw:\\SRVPW3.pls.planservi.com.br:Projetos\Documents\C0849%20-%20DER\40_Emissao\03_GRD\0-GRDs_Enviadas%20DER\31&#186;MEDI&#199;&#195;O-26-01-2025%20A%2025-02-25\MR.DER-0928_25\" TargetMode="External"/><Relationship Id="rId286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50" Type="http://schemas.openxmlformats.org/officeDocument/2006/relationships/hyperlink" Target="pw:\\pw.planservi.com.br:PROJETOS\Documents\C0849%20-%20DER\30_Producao\3-C11%20&#8211;%20SP%20151%20-%20km%200,00-15,60\02_Geom\02.00_R031\2022%2010%2014%20-%20Projeto%20Funcional%20-Revis&#227;o%20A2.xls" TargetMode="External"/><Relationship Id="rId104" Type="http://schemas.openxmlformats.org/officeDocument/2006/relationships/hyperlink" Target="pw:\\pw.planservi.com.br:PROJETOS\Documents\C0849%20-%20DER\40_Emissao\03_GRD\0-GRDs_Enviadas%20DER\8&#186;MEDI&#199;&#195;O\MR.DER-0376\" TargetMode="External"/><Relationship Id="rId125" Type="http://schemas.openxmlformats.org/officeDocument/2006/relationships/hyperlink" Target="pw:\\pw.planservi.com.br:PROJETOS\Documents\C0849%20-%20DER\40_Emissao\03_GRD\0-GRDs_Enviadas%20DER\13&#186;MEDI&#199;&#195;O-26-07-23%20A%2025-08-23\MR.DER-0418_23\" TargetMode="External"/><Relationship Id="rId146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67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188" Type="http://schemas.openxmlformats.org/officeDocument/2006/relationships/hyperlink" Target="pw:\\pw.planservi.com.br:PROJETOS\Documents\C0849%20-%20DER\40_Emissao\03_GRD\0-GRDs_Enviadas%20DER\17&#186;MEDI&#199;&#195;O-26-10-23%20A%2025-12-23\MR.DER-0483_23-Entrega%20Final\" TargetMode="External"/><Relationship Id="rId311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32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53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74" Type="http://schemas.openxmlformats.org/officeDocument/2006/relationships/hyperlink" Target="pw:\\SRVPW3.pls.planservi.com.br:Projetos\Documents\C0849%20-%20DER\40_Emissao\03_GRD\0-GRDs_Enviadas%20DER\43&#186;MEDI&#199;&#195;O-26-01-2026%20A%2025-02-26\MR_DER-1594_26\" TargetMode="External"/><Relationship Id="rId395" Type="http://schemas.openxmlformats.org/officeDocument/2006/relationships/hyperlink" Target="pw:\\SRVPW3.pls.planservi.com.br:Projetos\Documents\C0849%20-%20DER\40_Emissao\03_GRD\0-GRDs_Enviadas%20DER\45&#186;MEDI&#199;&#195;O-26-03-2026%20A%2025-04-26\MR_DER-1681_26\" TargetMode="External"/><Relationship Id="rId409" Type="http://schemas.openxmlformats.org/officeDocument/2006/relationships/hyperlink" Target="pw:\\SRVPW3.pls.planservi.com.br:Projetos\Documents\C0849%20-%20DER\40_Emissao\03_GRD\0-GRDs_Enviadas%20DER\46&#186;MEDI&#199;&#195;O-26-04-2026%20A%2025-05-26\MR_DER-1758_26\" TargetMode="External"/><Relationship Id="rId71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92" Type="http://schemas.openxmlformats.org/officeDocument/2006/relationships/hyperlink" Target="pw:\\pw.planservi.com.br:PROJETOS\Documents\C0849%20-%20DER\40_Emissao\03_GRD\0-GRDs_Enviadas%20DER\6&#186;MEDI&#199;&#195;O\MR.DER-0263_23\" TargetMode="External"/><Relationship Id="rId213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34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2" Type="http://schemas.openxmlformats.org/officeDocument/2006/relationships/hyperlink" Target="pw:\\pw.planservi.com.br:PROJETOS\Documents\C0849%20-%20DER\40_Emissao\03_GRD\GRDs_Enviadas%20DER\MR.DER-0003_22\" TargetMode="External"/><Relationship Id="rId29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255" Type="http://schemas.openxmlformats.org/officeDocument/2006/relationships/hyperlink" Target="pw:\\SRVPW3.pls.planservi.com.br:Projetos\Documents\C0849%20-%20DER\40_Emissao\03_GRD\0-GRDs_Enviadas%20DER\27&#186;MEDI&#199;&#195;O-26-09-2024%20A%2025-10-24\MR.DER-0830_24-SP%20151\" TargetMode="External"/><Relationship Id="rId276" Type="http://schemas.openxmlformats.org/officeDocument/2006/relationships/hyperlink" Target="pw:\\SRVPW3.pls.planservi.com.br:Projetos\Documents\C0849%20-%20DER\40_Emissao\03_GRD\0-GRDs_Enviadas%20DER\34&#186;MEDI&#199;&#195;O-26-04-2025%20A%2025-05-25\MR_DER-0990_25\" TargetMode="External"/><Relationship Id="rId297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40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115" Type="http://schemas.openxmlformats.org/officeDocument/2006/relationships/hyperlink" Target="pw:\\pw.planservi.com.br:PROJETOS\Documents\C0849%20-%20DER\40_Emissao\03_GRD\0-GRDs_Enviadas%20DER\8&#186;MEDI&#199;&#195;O\MR.DER-0376\" TargetMode="External"/><Relationship Id="rId136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57" Type="http://schemas.openxmlformats.org/officeDocument/2006/relationships/hyperlink" Target="pw:\\pw.planservi.com.br:PROJETOS\Documents\C0849%20-%20DER\40_Emissao\03_GRD\0-GRDs_Enviadas%20DER\14&#186;MEDI&#199;&#195;O-26-08-2023%20A%2025-09-2023\MR.DER-0445_23\" TargetMode="External"/><Relationship Id="rId178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301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22" Type="http://schemas.openxmlformats.org/officeDocument/2006/relationships/hyperlink" Target="pw:\\SRVPW3.pls.planservi.com.br:Projetos\Documents\C0849%20-%20DER\40_Emissao\03_GRD\0-GRDs_Enviadas%20DER\40&#186;MEDI&#199;&#195;O-26-10-2025%20A%2025-11-25\MR_DER-1369_25\" TargetMode="External"/><Relationship Id="rId343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64" Type="http://schemas.openxmlformats.org/officeDocument/2006/relationships/hyperlink" Target="pw:\\SRVPW3.pls.planservi.com.br:Projetos\Documents\C0849%20-%20DER\40_Emissao\03_GRD\0-GRDs_Enviadas%20DER\42&#186;MEDI&#199;&#195;O-26-12-2025%20A%2025-01-26\MR_DER-1507_26\" TargetMode="External"/><Relationship Id="rId61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82" Type="http://schemas.openxmlformats.org/officeDocument/2006/relationships/hyperlink" Target="pw:\\pw.planservi.com.br:PROJETOS\Documents\C0849%20-%20DER\40_Emissao\03_GRD\0-GRDs_Enviadas%20DER\4&#186;MEDI&#199;&#195;O\MR.DER-0167_22\" TargetMode="External"/><Relationship Id="rId199" Type="http://schemas.openxmlformats.org/officeDocument/2006/relationships/hyperlink" Target="pw:\\SRVPW3.pls.planservi.com.br:Projetos\Documents\C0849%20-%20DER\40_Emissao\03_GRD\0-GRDs_Enviadas%20DER\23&#186;MEDI&#199;&#195;O-26-05-2024%20A%2025-06-24\MR.DER-0709_24\" TargetMode="External"/><Relationship Id="rId203" Type="http://schemas.openxmlformats.org/officeDocument/2006/relationships/hyperlink" Target="pw:\\SRVPW3.pls.planservi.com.br:Projetos\Documents\C0849%20-%20DER\40_Emissao\03_GRD\0-GRDs_Enviadas%20DER\23&#186;MEDI&#199;&#195;O-26-05-2024%20A%2025-06-24\MR.DER-0709_24\" TargetMode="External"/><Relationship Id="rId385" Type="http://schemas.openxmlformats.org/officeDocument/2006/relationships/hyperlink" Target="pw:\\SRVPW3.pls.planservi.com.br:Projetos\Documents\C0849%20-%20DER\40_Emissao\03_GRD\0-GRDs_Enviadas%20DER\44&#186;MEDI&#199;&#195;O-26-02-2026%20A%2025-03-26\MR_DER-1654_26\" TargetMode="External"/><Relationship Id="rId19" Type="http://schemas.openxmlformats.org/officeDocument/2006/relationships/hyperlink" Target="pw:\\pw.planservi.com.br:PROJETOS\Documents\C0849%20-%20DER\40_Emissao\03_GRD\0-GRDs_Enviadas%20DER\3&#186;MEDI&#199;&#195;O\MR.DER-0054_22\" TargetMode="External"/><Relationship Id="rId224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45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266" Type="http://schemas.openxmlformats.org/officeDocument/2006/relationships/hyperlink" Target="pw:\\SRVPW3.pls.planservi.com.br:Projetos\Documents\C0849%20-%20DER\40_Emissao\03_GRD\0-GRDs_Enviadas%20DER\31&#186;MEDI&#199;&#195;O-26-01-2025%20A%2025-02-25\MR.DER-0928_25\" TargetMode="External"/><Relationship Id="rId287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410" Type="http://schemas.openxmlformats.org/officeDocument/2006/relationships/hyperlink" Target="pw:\\SRVPW3.pls.planservi.com.br:Projetos\Documents\C0849%20-%20DER\40_Emissao\03_GRD\0-GRDs_Enviadas%20DER\47&#186;MEDI&#199;&#195;O-26-05-2026%20A%2025-06-26\MR_DER-1767_26\" TargetMode="External"/><Relationship Id="rId30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105" Type="http://schemas.openxmlformats.org/officeDocument/2006/relationships/hyperlink" Target="pw:\\pw.planservi.com.br:PROJETOS\Documents\C0849%20-%20DER\40_Emissao\03_GRD\0-GRDs_Enviadas%20DER\8&#186;MEDI&#199;&#195;O\MR.DER-0376\" TargetMode="External"/><Relationship Id="rId126" Type="http://schemas.openxmlformats.org/officeDocument/2006/relationships/hyperlink" Target="pw:\\pw.planservi.com.br:PROJETOS\Documents\C0849%20-%20DER\40_Emissao\03_GRD\0-GRDs_Enviadas%20DER\13&#186;MEDI&#199;&#195;O-26-07-23%20A%2025-08-23\MR.DER-0418_23\" TargetMode="External"/><Relationship Id="rId147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68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312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33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54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51" Type="http://schemas.openxmlformats.org/officeDocument/2006/relationships/hyperlink" Target="pw:\\pw.planservi.com.br:PROJETOS\Documents\C0849%20-%20DER\30_Producao\3-C11%20&#8211;%20SP%20151%20-%20km%200,00-15,60\02_Geom\02.00_R031\2022%2010%2014%20-%20Projeto%20Funcional%20-Revis&#227;o%20A2.xls" TargetMode="External"/><Relationship Id="rId72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93" Type="http://schemas.openxmlformats.org/officeDocument/2006/relationships/hyperlink" Target="pw:\\pw.planservi.com.br:PROJETOS\Documents\C0849%20-%20DER\40_Emissao\03_GRD\0-GRDs_Enviadas%20DER\6&#186;MEDI&#199;&#195;O\MR.DER-0263_23\" TargetMode="External"/><Relationship Id="rId189" Type="http://schemas.openxmlformats.org/officeDocument/2006/relationships/hyperlink" Target="pw:\\pw.planservi.com.br:PROJETOS\Documents\C0849%20-%20DER\40_Emissao\03_GRD\0-GRDs_Enviadas%20DER\18&#186;MEDI&#199;&#195;O-26-12-23%20A%2025-01-24\MR.DER-0504_24\" TargetMode="External"/><Relationship Id="rId375" Type="http://schemas.openxmlformats.org/officeDocument/2006/relationships/hyperlink" Target="pw:\\SRVPW3.pls.planservi.com.br:Projetos\Documents\C0849%20-%20DER\40_Emissao\03_GRD\0-GRDs_Enviadas%20DER\43&#186;MEDI&#199;&#195;O-26-01-2026%20A%2025-02-26\MR_DER-1594_26\" TargetMode="External"/><Relationship Id="rId396" Type="http://schemas.openxmlformats.org/officeDocument/2006/relationships/hyperlink" Target="pw:\\SRVPW3.pls.planservi.com.br:Projetos\Documents\C0849%20-%20DER\40_Emissao\03_GRD\0-GRDs_Enviadas%20DER\45&#186;MEDI&#199;&#195;O-26-03-2026%20A%2025-04-26\MR_DER-1681_26\" TargetMode="External"/><Relationship Id="rId3" Type="http://schemas.openxmlformats.org/officeDocument/2006/relationships/hyperlink" Target="pw:\\pw.planservi.com.br:PROJETOS\Documents\C0849%20-%20DER\40_Emissao\03_GRD\GRDs_Enviadas%20DER\MR.DER-0003_22\" TargetMode="External"/><Relationship Id="rId214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35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256" Type="http://schemas.openxmlformats.org/officeDocument/2006/relationships/hyperlink" Target="pw:\\SRVPW3.pls.planservi.com.br:Projetos\Documents\C0849%20-%20DER\40_Emissao\03_GRD\0-GRDs_Enviadas%20DER\27&#186;MEDI&#199;&#195;O-26-09-2024%20A%2025-10-24\MR.DER-0830_24-SP%20151\" TargetMode="External"/><Relationship Id="rId277" Type="http://schemas.openxmlformats.org/officeDocument/2006/relationships/hyperlink" Target="pw:\\SRVPW3.pls.planservi.com.br:Projetos\Documents\C0849%20-%20DER\40_Emissao\03_GRD\0-GRDs_Enviadas%20DER\35&#186;MEDI&#199;&#195;O-26-05-2025%20A%2025-06-25\MR_DER-1051_25\" TargetMode="External"/><Relationship Id="rId298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400" Type="http://schemas.openxmlformats.org/officeDocument/2006/relationships/hyperlink" Target="pw:\\SRVPW3.pls.planservi.com.br:Projetos\Documents\C0849%20-%20DER\40_Emissao\03_GRD\0-GRDs_Enviadas%20DER\46&#186;MEDI&#199;&#195;O-26-04-2026%20A%2025-05-26\MR_DER-1709_26\" TargetMode="External"/><Relationship Id="rId116" Type="http://schemas.openxmlformats.org/officeDocument/2006/relationships/hyperlink" Target="pw:\\pw.planservi.com.br:PROJETOS\Documents\C0849%20-%20DER\40_Emissao\03_GRD\0-GRDs_Enviadas%20DER\8&#186;MEDI&#199;&#195;O\MR.DER-0376\" TargetMode="External"/><Relationship Id="rId137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58" Type="http://schemas.openxmlformats.org/officeDocument/2006/relationships/hyperlink" Target="pw:\\pw.planservi.com.br:PROJETOS\Documents\C0849%20-%20DER\40_Emissao\03_GRD\0-GRDs_Enviadas%20DER\14&#186;MEDI&#199;&#195;O-26-08-2023%20A%2025-09-2023\MR.DER-0445_23\" TargetMode="External"/><Relationship Id="rId302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23" Type="http://schemas.openxmlformats.org/officeDocument/2006/relationships/hyperlink" Target="pw:\\SRVPW3.pls.planservi.com.br:Projetos\Documents\C0849%20-%20DER\40_Emissao\03_GRD\0-GRDs_Enviadas%20DER\40&#186;MEDI&#199;&#195;O-26-10-2025%20A%2025-11-25\MR_DER-1369_25\" TargetMode="External"/><Relationship Id="rId344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20" Type="http://schemas.openxmlformats.org/officeDocument/2006/relationships/hyperlink" Target="pw:\\pw.planservi.com.br:PROJETOS\Documents\C0849%20-%20DER\40_Emissao\03_GRD\0-GRDs_Enviadas%20DER\3&#186;MEDI&#199;&#195;O\MR.DER-0054_22\" TargetMode="External"/><Relationship Id="rId41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62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83" Type="http://schemas.openxmlformats.org/officeDocument/2006/relationships/hyperlink" Target="pw:\\pw.planservi.com.br:PROJETOS\Documents\C0849%20-%20DER\40_Emissao\03_GRD\0-GRDs_Enviadas%20DER\4&#186;MEDI&#199;&#195;O\MR.DER-0167_22\" TargetMode="External"/><Relationship Id="rId179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365" Type="http://schemas.openxmlformats.org/officeDocument/2006/relationships/hyperlink" Target="pw:\\SRVPW3.pls.planservi.com.br:Projetos\Documents\C0849%20-%20DER\40_Emissao\03_GRD\0-GRDs_Enviadas%20DER\42&#186;MEDI&#199;&#195;O-26-12-2025%20A%2025-01-26\MR_DER-1507_26\" TargetMode="External"/><Relationship Id="rId386" Type="http://schemas.openxmlformats.org/officeDocument/2006/relationships/hyperlink" Target="pw:\\SRVPW3.pls.planservi.com.br:Projetos\Documents\C0849%20-%20DER\40_Emissao\03_GRD\0-GRDs_Enviadas%20DER\44&#186;MEDI&#199;&#195;O-26-02-2026%20A%2025-03-26\MR_DER-1654_26\" TargetMode="External"/><Relationship Id="rId190" Type="http://schemas.openxmlformats.org/officeDocument/2006/relationships/hyperlink" Target="pw:\\pw.planservi.com.br:PROJETOS\Documents\C0849%20-%20DER\40_Emissao\03_GRD\0-GRDs_Enviadas%20DER\18&#186;MEDI&#199;&#195;O-26-12-23%20A%2025-01-24\MR.DER-0504_24\" TargetMode="External"/><Relationship Id="rId204" Type="http://schemas.openxmlformats.org/officeDocument/2006/relationships/hyperlink" Target="pw:\\SRVPW3.pls.planservi.com.br:Projetos\Documents\C0849%20-%20DER\40_Emissao\03_GRD\0-GRDs_Enviadas%20DER\23&#186;MEDI&#199;&#195;O-26-05-2024%20A%2025-06-24\MR.DER-0709_24\" TargetMode="External"/><Relationship Id="rId225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46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267" Type="http://schemas.openxmlformats.org/officeDocument/2006/relationships/hyperlink" Target="pw:\\SRVPW3.pls.planservi.com.br:Projetos\Documents\C0849%20-%20DER\40_Emissao\03_GRD\0-GRDs_Enviadas%20DER\31&#186;MEDI&#199;&#195;O-26-01-2025%20A%2025-02-25\MR.DER-0928_25\" TargetMode="External"/><Relationship Id="rId288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411" Type="http://schemas.openxmlformats.org/officeDocument/2006/relationships/hyperlink" Target="pw:\\SRVPW3.pls.planservi.com.br:Projetos\Documents\C0849%20-%20DER\40_Emissao\03_GRD\0-GRDs_Enviadas%20DER\47&#186;MEDI&#199;&#195;O-26-05-2026%20A%2025-06-26\MR_DER-1767_26\" TargetMode="External"/><Relationship Id="rId106" Type="http://schemas.openxmlformats.org/officeDocument/2006/relationships/hyperlink" Target="pw:\\pw.planservi.com.br:PROJETOS\Documents\C0849%20-%20DER\40_Emissao\03_GRD\0-GRDs_Enviadas%20DER\8&#186;MEDI&#199;&#195;O\MR.DER-0376\" TargetMode="External"/><Relationship Id="rId127" Type="http://schemas.openxmlformats.org/officeDocument/2006/relationships/hyperlink" Target="pw:\\pw.planservi.com.br:PROJETOS\Documents\C0849%20-%20DER\40_Emissao\03_GRD\0-GRDs_Enviadas%20DER\13&#186;MEDI&#199;&#195;O-26-07-23%20A%2025-08-23\MR.DER-0418_23\" TargetMode="External"/><Relationship Id="rId313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10" Type="http://schemas.openxmlformats.org/officeDocument/2006/relationships/hyperlink" Target="pw:\\pw.planservi.com.br:PROJETOS\Documents\C0849%20-%20DER\30_Producao\3-C11%20&#8211;%20SP%20151%20-%20km%200,00-15,60\06_Pavi\06.00_R031\2022%2009%2021-R-031_Emiss&#227;o%20Inicial-Relat&#243;rio.doc" TargetMode="External"/><Relationship Id="rId31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52" Type="http://schemas.openxmlformats.org/officeDocument/2006/relationships/hyperlink" Target="pw:\\pw.planservi.com.br:PROJETOS\Documents\C0849%20-%20DER\30_Producao\3-C11%20&#8211;%20SP%20151%20-%20km%200,00-15,60\02_Geom\02.00_R031\2022%2010%2005%20-%20Projeto%20Funcional%20-Mudan&#231;a%20de%20c&#243;digo.xls" TargetMode="External"/><Relationship Id="rId73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94" Type="http://schemas.openxmlformats.org/officeDocument/2006/relationships/hyperlink" Target="pw:\\pw.planservi.com.br:PROJETOS\Documents\C0849%20-%20DER\40_Emissao\03_GRD\0-GRDs_Enviadas%20DER\6&#186;MEDI&#199;&#195;O\MR.DER-0263_23\" TargetMode="External"/><Relationship Id="rId148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69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334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55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76" Type="http://schemas.openxmlformats.org/officeDocument/2006/relationships/hyperlink" Target="pw:\\SRVPW3.pls.planservi.com.br:Projetos\Documents\C0849%20-%20DER\40_Emissao\03_GRD\0-GRDs_Enviadas%20DER\43&#186;MEDI&#199;&#195;O-26-01-2026%20A%2025-02-26\MR_DER-1594_26\" TargetMode="External"/><Relationship Id="rId397" Type="http://schemas.openxmlformats.org/officeDocument/2006/relationships/hyperlink" Target="pw:\\SRVPW3.pls.planservi.com.br:Projetos\Documents\C0849%20-%20DER\40_Emissao\03_GRD\0-GRDs_Enviadas%20DER\45&#186;MEDI&#199;&#195;O-26-03-2026%20A%2025-04-26\MR_DER-1705_26\" TargetMode="External"/><Relationship Id="rId4" Type="http://schemas.openxmlformats.org/officeDocument/2006/relationships/hyperlink" Target="pw:\\pw.planservi.com.br:PROJETOS\Documents\C0849%20-%20DER\40_Emissao\03_GRD\GRDs_Enviadas%20DER\MR.DER-0003_22\" TargetMode="External"/><Relationship Id="rId180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215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36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257" Type="http://schemas.openxmlformats.org/officeDocument/2006/relationships/hyperlink" Target="pw:\\SRVPW3.pls.planservi.com.br:Projetos\Documents\C0849%20-%20DER\30_Producao\3-C11%20&#8211;%20SP%20151%20-%20km%200,00-15,60\05_Geot\05.00_R031\2024-06-21-R-031_Revis&#227;oA2_G14.doc" TargetMode="External"/><Relationship Id="rId278" Type="http://schemas.openxmlformats.org/officeDocument/2006/relationships/hyperlink" Target="pw:\\SRVPW3.pls.planservi.com.br:Projetos\Documents\C0849%20-%20DER\40_Emissao\03_GRD\0-GRDs_Enviadas%20DER\35&#186;MEDI&#199;&#195;O-26-05-2025%20A%2025-06-25\MR_DER-1073_25\" TargetMode="External"/><Relationship Id="rId401" Type="http://schemas.openxmlformats.org/officeDocument/2006/relationships/hyperlink" Target="pw:\\SRVPW3.pls.planservi.com.br:Projetos\Documents\C0849%20-%20DER\40_Emissao\03_GRD\0-GRDs_Enviadas%20DER\45&#186;MEDI&#199;&#195;O-26-03-2026%20A%2025-04-26\MR_DER-1693_26\" TargetMode="External"/><Relationship Id="rId303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42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84" Type="http://schemas.openxmlformats.org/officeDocument/2006/relationships/hyperlink" Target="pw:\\pw.planservi.com.br:PROJETOS\Documents\C0849%20-%20DER\40_Emissao\03_GRD\0-GRDs_Enviadas%20DER\4&#186;MEDI&#199;&#195;O\MR.DER-0167_22\" TargetMode="External"/><Relationship Id="rId138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345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87" Type="http://schemas.openxmlformats.org/officeDocument/2006/relationships/hyperlink" Target="pw:\\SRVPW3.pls.planservi.com.br:Projetos\Documents\C0849%20-%20DER\40_Emissao\03_GRD\0-GRDs_Enviadas%20DER\45&#186;MEDI&#199;&#195;O-26-03-2026%20A%2025-04-26\MR_DER-1681_26\" TargetMode="External"/><Relationship Id="rId191" Type="http://schemas.openxmlformats.org/officeDocument/2006/relationships/hyperlink" Target="pw:\\pw.planservi.com.br:PROJETOS\Documents\C0849%20-%20DER\40_Emissao\03_GRD\0-GRDs_Enviadas%20DER\18&#186;MEDI&#199;&#195;O-26-12-23%20A%2025-01-24\MR.DER-0504_24\" TargetMode="External"/><Relationship Id="rId205" Type="http://schemas.openxmlformats.org/officeDocument/2006/relationships/hyperlink" Target="pw:\\SRVPW3.pls.planservi.com.br:Projetos\Documents\C0849%20-%20DER\40_Emissao\03_GRD\0-GRDs_Enviadas%20DER\23&#186;MEDI&#199;&#195;O-26-05-2024%20A%2025-06-24\MR.DER-0709_24\" TargetMode="External"/><Relationship Id="rId247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412" Type="http://schemas.openxmlformats.org/officeDocument/2006/relationships/hyperlink" Target="pw:\\SRVPW3.pls.planservi.com.br:Projetos\Documents\C0849%20-%20DER\40_Emissao\03_GRD\0-GRDs_Enviadas%20DER\47&#186;MEDI&#199;&#195;O-26-05-2026%20A%2025-06-26\MR_DER-1767_26\" TargetMode="External"/><Relationship Id="rId107" Type="http://schemas.openxmlformats.org/officeDocument/2006/relationships/hyperlink" Target="pw:\\pw.planservi.com.br:PROJETOS\Documents\C0849%20-%20DER\40_Emissao\03_GRD\0-GRDs_Enviadas%20DER\8&#186;MEDI&#199;&#195;O\MR.DER-0376\" TargetMode="External"/><Relationship Id="rId289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11" Type="http://schemas.openxmlformats.org/officeDocument/2006/relationships/hyperlink" Target="pw:\\pw.planservi.com.br:PROJETOS\Documents\C0849%20-%20DER\40_Emissao\03_GRD\0-GRDs_Enviadas%20DER\3&#186;MEDI&#199;&#195;O\MR.DER-0047_22\" TargetMode="External"/><Relationship Id="rId53" Type="http://schemas.openxmlformats.org/officeDocument/2006/relationships/hyperlink" Target="pw:\\pw.planservi.com.br:PROJETOS\Documents\C0849%20-%20DER\30_Producao\3-C11%20&#8211;%20SP%20151%20-%20km%200,00-15,60\02_Geom\02.00_R031\2022%2010%2005%20-%20Projeto%20Funcional%20-Mudan&#231;a%20de%20c&#243;digo.xls" TargetMode="External"/><Relationship Id="rId149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314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56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98" Type="http://schemas.openxmlformats.org/officeDocument/2006/relationships/hyperlink" Target="pw:\\SRVPW3.pls.planservi.com.br:Projetos\Documents\C0849%20-%20DER\40_Emissao\03_GRD\0-GRDs_Enviadas%20DER\46&#186;MEDI&#199;&#195;O-26-04-2026%20A%2025-05-26\MR_DER-1709_26\" TargetMode="External"/><Relationship Id="rId95" Type="http://schemas.openxmlformats.org/officeDocument/2006/relationships/hyperlink" Target="pw:\\pw.planservi.com.br:PROJETOS\Documents\C0849%20-%20DER\40_Emissao\03_GRD\0-GRDs_Enviadas%20DER\6&#186;MEDI&#199;&#195;O\MR.DER-0263_23\" TargetMode="External"/><Relationship Id="rId160" Type="http://schemas.openxmlformats.org/officeDocument/2006/relationships/hyperlink" Target="pw:\\pw.planservi.com.br:PROJETOS\Documents\C0849%20-%20DER\40_Emissao\03_GRD\0-GRDs_Enviadas%20DER\14&#186;MEDI&#199;&#195;O-26-08-2023%20A%2025-09-2023\MR.DER-0445_23\" TargetMode="External"/><Relationship Id="rId216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58" Type="http://schemas.openxmlformats.org/officeDocument/2006/relationships/hyperlink" Target="pw:\\SRVPW3.pls.planservi.com.br:Projetos\Documents\C0849%20-%20DER\30_Producao\3-C11%20&#8211;%20SP%20151%20-%20km%200,00-15,60\05_Geot\05.00_R031\2024-06-21-R-031_Revis&#227;oA2_G14.doc" TargetMode="External"/><Relationship Id="rId22" Type="http://schemas.openxmlformats.org/officeDocument/2006/relationships/hyperlink" Target="pw:\\pw.planservi.com.br:PROJETOS\Documents\C0849%20-%20DER\40_Emissao\03_GRD\0-GRDs_Enviadas%20DER\3&#186;MEDI&#199;&#195;O\MR.DER-0054_22\" TargetMode="External"/><Relationship Id="rId64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18" Type="http://schemas.openxmlformats.org/officeDocument/2006/relationships/hyperlink" Target="pw:\\pw.planservi.com.br:PROJETOS\Documents\C0849%20-%20DER\40_Emissao\03_GRD\0-GRDs_Enviadas%20DER\8&#186;MEDI&#199;&#195;O\MR.DER-0376\" TargetMode="External"/><Relationship Id="rId325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67" Type="http://schemas.openxmlformats.org/officeDocument/2006/relationships/hyperlink" Target="pw:\\SRVPW3.pls.planservi.com.br:Projetos\Documents\C0849%20-%20DER\40_Emissao\03_GRD\0-GRDs_Enviadas%20DER\42&#186;MEDI&#199;&#195;O-26-12-2025%20A%2025-01-26\MR_DER-1508_26\" TargetMode="External"/><Relationship Id="rId171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227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69" Type="http://schemas.openxmlformats.org/officeDocument/2006/relationships/hyperlink" Target="pw:\\SRVPW3.pls.planservi.com.br:Projetos\Documents\C0849%20-%20DER\40_Emissao\03_GRD\0-GRDs_Enviadas%20DER\31&#186;MEDI&#199;&#195;O-26-01-2025%20A%2025-02-25\MR.DER-0928_25\" TargetMode="External"/><Relationship Id="rId33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129" Type="http://schemas.openxmlformats.org/officeDocument/2006/relationships/hyperlink" Target="pw:\\pw.planservi.com.br:PROJETOS\Documents\C0849%20-%20DER\40_Emissao\03_GRD\0-GRDs_Enviadas%20DER\13&#186;MEDI&#199;&#195;O-26-07-23%20A%2025-08-23\MR.DER-0418_23\" TargetMode="External"/><Relationship Id="rId280" Type="http://schemas.openxmlformats.org/officeDocument/2006/relationships/hyperlink" Target="pw:\\SRVPW3.pls.planservi.com.br:Projetos\Documents\C0849%20-%20DER\40_Emissao\03_GRD\0-GRDs_Enviadas%20DER\38&#176;MEDI&#199;&#195;O-26-08-2025%20A%2025-09-25\MR_DER-1216_25\" TargetMode="External"/><Relationship Id="rId336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75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40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82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378" Type="http://schemas.openxmlformats.org/officeDocument/2006/relationships/hyperlink" Target="pw:\\SRVPW3.pls.planservi.com.br:Projetos\Documents\C0849%20-%20DER\40_Emissao\03_GRD\0-GRDs_Enviadas%20DER\43&#186;MEDI&#199;&#195;O-26-01-2026%20A%2025-02-26\MR_DER-1594_26\" TargetMode="External"/><Relationship Id="rId403" Type="http://schemas.openxmlformats.org/officeDocument/2006/relationships/hyperlink" Target="pw:\\SRVPW3.pls.planservi.com.br:Projetos\Documents\C0849%20-%20DER\40_Emissao\03_GRD\0-GRDs_Enviadas%20DER\46&#186;MEDI&#199;&#195;O-26-04-2026%20A%2025-05-26\MR_DER-1730_26\" TargetMode="External"/><Relationship Id="rId6" Type="http://schemas.openxmlformats.org/officeDocument/2006/relationships/hyperlink" Target="pw:\\pw.planservi.com.br:PROJETOS\Documents\C0849%20-%20DER\40_Emissao\03_GRD\GRDs_Enviadas%20DER\MR.DER-0003_22\" TargetMode="External"/><Relationship Id="rId238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291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05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47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44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86" Type="http://schemas.openxmlformats.org/officeDocument/2006/relationships/hyperlink" Target="pw:\\pw.planservi.com.br:PROJETOS\Documents\C0849%20-%20DER\30_Producao\3-C11%20&#8211;%20SP%20151%20-%20km%200,00-15,60\04_Dren\03.00_R031\2022%2011%2024%20-%20Emiss&#227;o%20Inicial_Segmeto%20C11%20-%20Planta%20de%20bacias_Rel%20Hidrol.doc" TargetMode="External"/><Relationship Id="rId151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389" Type="http://schemas.openxmlformats.org/officeDocument/2006/relationships/hyperlink" Target="pw:\\SRVPW3.pls.planservi.com.br:Projetos\Documents\C0849%20-%20DER\40_Emissao\03_GRD\0-GRDs_Enviadas%20DER\45&#186;MEDI&#199;&#195;O-26-03-2026%20A%2025-04-26\MR_DER-1681_26\" TargetMode="External"/><Relationship Id="rId193" Type="http://schemas.openxmlformats.org/officeDocument/2006/relationships/hyperlink" Target="pw:\\pw.planservi.com.br:PROJETOS\Documents\C0849%20-%20DER\40_Emissao\03_GRD\0-GRDs_Enviadas%20DER\18&#186;MEDI&#199;&#195;O-26-12-23%20A%2025-01-24\MR.DER-0504_24\" TargetMode="External"/><Relationship Id="rId207" Type="http://schemas.openxmlformats.org/officeDocument/2006/relationships/hyperlink" Target="pw:\\SRVPW3.pls.planservi.com.br:Projetos\Documents\C0849%20-%20DER\40_Emissao\03_GRD\0-GRDs_Enviadas%20DER\23&#186;MEDI&#199;&#195;O-26-05-2024%20A%2025-06-24\MR.DER-0709_24\" TargetMode="External"/><Relationship Id="rId249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414" Type="http://schemas.openxmlformats.org/officeDocument/2006/relationships/hyperlink" Target="pw:\\SRVPW3.pls.planservi.com.br:Projetos\Documents\C0849%20-%20DER\40_Emissao\03_GRD\0-GRDs_Enviadas%20DER\47&#186;MEDI&#199;&#195;O-26-05-2026%20A%2025-06-26\MR_DER-1767_26\" TargetMode="External"/><Relationship Id="rId13" Type="http://schemas.openxmlformats.org/officeDocument/2006/relationships/hyperlink" Target="pw:\\pw.planservi.com.br:PROJETOS\Documents\C0849%20-%20DER\40_Emissao\03_GRD\0-GRDs_Enviadas%20DER\3&#186;MEDI&#199;&#195;O\MR.DER-0054_22\" TargetMode="External"/><Relationship Id="rId109" Type="http://schemas.openxmlformats.org/officeDocument/2006/relationships/hyperlink" Target="pw:\\pw.planservi.com.br:PROJETOS\Documents\C0849%20-%20DER\40_Emissao\03_GRD\0-GRDs_Enviadas%20DER\8&#186;MEDI&#199;&#195;O\MR.DER-0376\" TargetMode="External"/><Relationship Id="rId260" Type="http://schemas.openxmlformats.org/officeDocument/2006/relationships/hyperlink" Target="pw:\\SRVPW3.pls.planservi.com.br:Projetos\Documents\C0849%20-%20DER\30_Producao\3-C11%20&#8211;%20SP%20151%20-%20km%200,00-15,60\05_Geot\05.00_R031\2024-06-21-R-031_Revis&#227;oA2_G14.doc" TargetMode="External"/><Relationship Id="rId316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55" Type="http://schemas.openxmlformats.org/officeDocument/2006/relationships/hyperlink" Target="pw:\\pw.planservi.com.br:PROJETOS\Documents\C0849%20-%20DER\40_Emissao\03_GRD\0-GRDs_Enviadas%20DER\4&#186;MEDI&#199;&#195;O\MR.DER-0131_22\" TargetMode="External"/><Relationship Id="rId97" Type="http://schemas.openxmlformats.org/officeDocument/2006/relationships/hyperlink" Target="pw:\\pw.planservi.com.br:PROJETOS\Documents\C0849%20-%20DER\40_Emissao\03_GRD\0-GRDs_Enviadas%20DER\6&#186;MEDI&#199;&#195;O\MR.DER-0265_23\" TargetMode="External"/><Relationship Id="rId120" Type="http://schemas.openxmlformats.org/officeDocument/2006/relationships/hyperlink" Target="pw:\\pw.planservi.com.br:PROJETOS\Documents\C0849%20-%20DER\40_Emissao\03_GRD\0-GRDs_Enviadas%20DER\8&#186;MEDI&#199;&#195;O\MR.DER-0376\" TargetMode="External"/><Relationship Id="rId358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162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218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71" Type="http://schemas.openxmlformats.org/officeDocument/2006/relationships/hyperlink" Target="pw:\\SRVPW3.pls.planservi.com.br:Projetos\Documents\C0849%20-%20DER\40_Emissao\03_GRD\0-GRDs_Enviadas%20DER\31&#186;MEDI&#199;&#195;O-26-01-2025%20A%2025-02-25\MR.DER-0928_25\" TargetMode="External"/><Relationship Id="rId24" Type="http://schemas.openxmlformats.org/officeDocument/2006/relationships/hyperlink" Target="pw:\\pw.planservi.com.br:PROJETOS\Documents\C0849%20-%20DER\40_Emissao\03_GRD\0-GRDs_Enviadas%20DER\3&#186;MEDI&#199;&#195;O\MR.DER-0085_22\" TargetMode="External"/><Relationship Id="rId66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31" Type="http://schemas.openxmlformats.org/officeDocument/2006/relationships/hyperlink" Target="pw:\\pw.planservi.com.br:PROJETOS\Documents\C0849%20-%20DER\40_Emissao\03_GRD\0-GRDs_Enviadas%20DER\13&#186;MEDI&#199;&#195;O-26-07-23%20A%2025-08-23\MR.DER-0418_23\" TargetMode="External"/><Relationship Id="rId327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69" Type="http://schemas.openxmlformats.org/officeDocument/2006/relationships/hyperlink" Target="pw:\\SRVPW3.pls.planservi.com.br:Projetos\Documents\C0849%20-%20DER\40_Emissao\03_GRD\0-GRDs_Enviadas%20DER\43&#186;MEDI&#199;&#195;O-26-01-2026%20A%2025-02-26\MR_DER-1561_26\" TargetMode="External"/><Relationship Id="rId173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229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380" Type="http://schemas.openxmlformats.org/officeDocument/2006/relationships/hyperlink" Target="pw:\\SRVPW3.pls.planservi.com.br:Projetos\Documents\C0849%20-%20DER\40_Emissao\03_GRD\0-GRDs_Enviadas%20DER\44&#186;MEDI&#199;&#195;O-26-02-2026%20A%2025-03-26\MR_DER-1620_26\" TargetMode="External"/><Relationship Id="rId240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35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77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00" Type="http://schemas.openxmlformats.org/officeDocument/2006/relationships/hyperlink" Target="pw:\\pw.planservi.com.br:PROJETOS\Documents\C0849%20-%20DER\40_Emissao\03_GRD\0-GRDs_Enviadas%20DER\7&#186;MEDI&#199;&#195;O\MR.DER-0352_23\" TargetMode="External"/><Relationship Id="rId282" Type="http://schemas.openxmlformats.org/officeDocument/2006/relationships/hyperlink" Target="pw:\\SRVPW3.pls.planservi.com.br:Projetos\Documents\C0849%20-%20DER\40_Emissao\03_GRD\0-GRDs_Enviadas%20DER\38&#176;MEDI&#199;&#195;O-26-08-2025%20A%2025-09-25\MR_DER-1216_25\" TargetMode="External"/><Relationship Id="rId338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8" Type="http://schemas.openxmlformats.org/officeDocument/2006/relationships/hyperlink" Target="pw:\\pw.planservi.com.br:PROJETOS\Documents\C0849%20-%20DER\40_Emissao\03_GRD\0-GRDs_Enviadas%20DER\MR.DER-0029_22\" TargetMode="External"/><Relationship Id="rId142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84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391" Type="http://schemas.openxmlformats.org/officeDocument/2006/relationships/hyperlink" Target="pw:\\SRVPW3.pls.planservi.com.br:Projetos\Documents\C0849%20-%20DER\40_Emissao\03_GRD\0-GRDs_Enviadas%20DER\45&#186;MEDI&#199;&#195;O-26-03-2026%20A%2025-04-26\MR_DER-1681_26\" TargetMode="External"/><Relationship Id="rId405" Type="http://schemas.openxmlformats.org/officeDocument/2006/relationships/hyperlink" Target="pw:\\SRVPW3.pls.planservi.com.br:Projetos\Documents\C0849%20-%20DER\40_Emissao\03_GRD\0-GRDs_Enviadas%20DER\46&#186;MEDI&#199;&#195;O-26-04-2026%20A%2025-05-26\MR_DER-1730_26\" TargetMode="External"/><Relationship Id="rId251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46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293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07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49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88" Type="http://schemas.openxmlformats.org/officeDocument/2006/relationships/hyperlink" Target="pw:\\pw.planservi.com.br:PROJETOS\Documents\C0849%20-%20DER\30_Producao\3-C11%20&#8211;%20SP%20151%20-%20km%200,00-15,60\04_Dren\03.00_R031\2022%2011%2024%20-%20Emiss&#227;o%20Inicial_Segmeto%20C11%20-%20Planta%20de%20bacias_Rel%20Hidrol.doc" TargetMode="External"/><Relationship Id="rId111" Type="http://schemas.openxmlformats.org/officeDocument/2006/relationships/hyperlink" Target="pw:\\pw.planservi.com.br:PROJETOS\Documents\C0849%20-%20DER\40_Emissao\03_GRD\0-GRDs_Enviadas%20DER\8&#186;MEDI&#199;&#195;O\MR.DER-0376\" TargetMode="External"/><Relationship Id="rId153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95" Type="http://schemas.openxmlformats.org/officeDocument/2006/relationships/hyperlink" Target="pw:\\pw.planservi.com.br:PROJETOS\Documents\C0849%20-%20DER\40_Emissao\03_GRD\0-GRDs_Enviadas%20DER\18&#186;MEDI&#199;&#195;O-26-12-23%20A%2025-01-24\MR.DER-0504_24\" TargetMode="External"/><Relationship Id="rId209" Type="http://schemas.openxmlformats.org/officeDocument/2006/relationships/hyperlink" Target="pw:\\SRVPW3.pls.planservi.com.br:Projetos\Documents\C0849%20-%20DER\40_Emissao\03_GRD\0-GRDs_Enviadas%20DER\23&#186;MEDI&#199;&#195;O-26-05-2024%20A%2025-06-24\MR.DER-0709_24\" TargetMode="External"/><Relationship Id="rId360" Type="http://schemas.openxmlformats.org/officeDocument/2006/relationships/hyperlink" Target="pw:\\SRVPW3.pls.planservi.com.br:Projetos\Documents\C0849%20-%20DER\40_Emissao\03_GRD\0-GRDs_Enviadas%20DER\41&#186;MEDI&#199;&#195;O-26-11-2025%20A%2025-12-25\MR_DER-1462_25\" TargetMode="External"/><Relationship Id="rId220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15" Type="http://schemas.openxmlformats.org/officeDocument/2006/relationships/hyperlink" Target="pw:\\pw.planservi.com.br:PROJETOS\Documents\C0849%20-%20DER\40_Emissao\03_GRD\0-GRDs_Enviadas%20DER\3&#186;MEDI&#199;&#195;O\MR.DER-0054_22\" TargetMode="External"/><Relationship Id="rId57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262" Type="http://schemas.openxmlformats.org/officeDocument/2006/relationships/hyperlink" Target="pw:\\SRVPW3.pls.planservi.com.br:Projetos\Documents\C0849%20-%20DER\30_Producao\3-C11%20&#8211;%20SP%20151%20-%20km%200,00-15,60\05_Geot\05.00_R031\2024-10-23-R-031_Revis&#227;oA1_G13.doc" TargetMode="External"/><Relationship Id="rId318" Type="http://schemas.openxmlformats.org/officeDocument/2006/relationships/hyperlink" Target="pw:\\SRVPW3.pls.planservi.com.br:Projetos\Documents\C0849%20-%20DER\40_Emissao\03_GRD\0-GRDs_Enviadas%20DER\39&#176;MEDI&#199;&#195;O-26-09-2025%20A%2025-10-25\MR_DER-1300_25\" TargetMode="External"/><Relationship Id="rId99" Type="http://schemas.openxmlformats.org/officeDocument/2006/relationships/hyperlink" Target="pw:\\pw.planservi.com.br:PROJETOS\Documents\C0849%20-%20DER\40_Emissao\03_GRD\0-GRDs_Enviadas%20DER\6&#186;MEDI&#199;&#195;O\MR.DER-0265_23\" TargetMode="External"/><Relationship Id="rId122" Type="http://schemas.openxmlformats.org/officeDocument/2006/relationships/hyperlink" Target="pw:\\pw.planservi.com.br:PROJETOS\Documents\C0849%20-%20DER\40_Emissao\03_GRD\0-GRDs_Enviadas%20DER\8&#186;MEDI&#199;&#195;O\MR.DER-0376\" TargetMode="External"/><Relationship Id="rId164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371" Type="http://schemas.openxmlformats.org/officeDocument/2006/relationships/hyperlink" Target="pw:\\SRVPW3.pls.planservi.com.br:Projetos\Documents\C0849%20-%20DER\40_Emissao\03_GRD\0-GRDs_Enviadas%20DER\43&#186;MEDI&#199;&#195;O-26-01-2026%20A%2025-02-26\MR_DER-1594_26\" TargetMode="External"/><Relationship Id="rId26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231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73" Type="http://schemas.openxmlformats.org/officeDocument/2006/relationships/hyperlink" Target="pw:\\SRVPW3.pls.planservi.com.br:Projetos\Documents\C0849%20-%20DER\40_Emissao\03_GRD\0-GRDs_Enviadas%20DER\31&#186;MEDI&#199;&#195;O-26-01-2025%20A%2025-02-25\MR.DER-0928_25\" TargetMode="External"/><Relationship Id="rId329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68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33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175" Type="http://schemas.openxmlformats.org/officeDocument/2006/relationships/hyperlink" Target="pw:\\pw.planservi.com.br:PROJETOS\Documents\C0849%20-%20DER\40_Emissao\03_GRD\0-GRDs_Enviadas%20DER\15&#186;MEDI&#199;&#195;O-26-09-23%20A%2025-10-23\MR.DER-0465_23\" TargetMode="External"/><Relationship Id="rId340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200" Type="http://schemas.openxmlformats.org/officeDocument/2006/relationships/hyperlink" Target="pw:\\SRVPW3.pls.planservi.com.br:Projetos\Documents\C0849%20-%20DER\40_Emissao\03_GRD\0-GRDs_Enviadas%20DER\23&#186;MEDI&#199;&#195;O-26-05-2024%20A%2025-06-24\MR.DER-0709_24\" TargetMode="External"/><Relationship Id="rId382" Type="http://schemas.openxmlformats.org/officeDocument/2006/relationships/hyperlink" Target="pw:\\SRVPW3.pls.planservi.com.br:Projetos\Documents\C0849%20-%20DER\40_Emissao\03_GRD\0-GRDs_Enviadas%20DER\44&#186;MEDI&#199;&#195;O-26-02-2026%20A%2025-03-26\MR_DER-1643_26\" TargetMode="External"/><Relationship Id="rId242" Type="http://schemas.openxmlformats.org/officeDocument/2006/relationships/hyperlink" Target="pw:\\SRVPW3.pls.planservi.com.br:Projetos\Documents\C0849%20-%20DER\40_Emissao\03_GRD\0-GRDs_Enviadas%20DER\26&#186;MEDI&#199;&#195;O-26-08-2024%20A%2025-09-24\MR.DER-0754_24\" TargetMode="External"/><Relationship Id="rId284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7" Type="http://schemas.openxmlformats.org/officeDocument/2006/relationships/hyperlink" Target="pw:\\pw.planservi.com.br:PROJETOS\Documents\C0849%20-%20DER\40_Emissao\03_GRD\0-GRDs_Enviadas%20DER\3&#186;MEDI&#199;&#195;O\MR.DER-0098_22\" TargetMode="External"/><Relationship Id="rId79" Type="http://schemas.openxmlformats.org/officeDocument/2006/relationships/hyperlink" Target="pw:\\pw.planservi.com.br:PROJETOS\Documents\C0849%20-%20DER\40_Emissao\03_GRD\0-GRDs_Enviadas%20DER\4&#186;MEDI&#199;&#195;O\MR.DER-0157_22\" TargetMode="External"/><Relationship Id="rId102" Type="http://schemas.openxmlformats.org/officeDocument/2006/relationships/hyperlink" Target="pw:\\pw.planservi.com.br:PROJETOS\Documents\C0849%20-%20DER\30_Producao\3-C11%20&#8211;%20SP%20151%20-%20km%200,00-15,60\05_Geot\05.00_R031\2023%2002%2024-R-031_Revis&#227;oA1_G14.doc" TargetMode="External"/><Relationship Id="rId144" Type="http://schemas.openxmlformats.org/officeDocument/2006/relationships/hyperlink" Target="pw:\\pw.planservi.com.br:PROJETOS\Documents\C0849%20-%20DER\40_Emissao\03_GRD\0-GRDs_Enviadas%20DER\13&#186;MEDI&#199;&#195;O-26-07-23%20A%2025-08-23\MR.DER-0395_23\" TargetMode="External"/><Relationship Id="rId90" Type="http://schemas.openxmlformats.org/officeDocument/2006/relationships/hyperlink" Target="pw:\\pw.planservi.com.br:PROJETOS\Documents\C0849%20-%20DER\40_Emissao\03_GRD\0-GRDs_Enviadas%20DER\6&#186;MEDI&#199;&#195;O\MR.DER-0251_23\" TargetMode="External"/><Relationship Id="rId186" Type="http://schemas.openxmlformats.org/officeDocument/2006/relationships/hyperlink" Target="pw:\\pw.planservi.com.br:PROJETOS\Documents\C0849%20-%20DER\40_Emissao\03_GRD\0-GRDs_Enviadas%20DER\17&#186;MEDI&#199;&#195;O-26-10-23%20A%2025-12-23\MR.DER-0483_23-Entrega%20Final\" TargetMode="External"/><Relationship Id="rId351" Type="http://schemas.openxmlformats.org/officeDocument/2006/relationships/hyperlink" Target="pw:\\SRVPW3.pls.planservi.com.br:Projetos\Documents\C0849%20-%20DER\40_Emissao\03_GRD\0-GRDs_Enviadas%20DER\41&#186;MEDI&#199;&#195;O-26-11-2025%20A%2025-12-25\MR_DER-1447_25\" TargetMode="External"/><Relationship Id="rId393" Type="http://schemas.openxmlformats.org/officeDocument/2006/relationships/hyperlink" Target="pw:\\SRVPW3.pls.planservi.com.br:Projetos\Documents\C0849%20-%20DER\40_Emissao\03_GRD\0-GRDs_Enviadas%20DER\45&#186;MEDI&#199;&#195;O-26-03-2026%20A%2025-04-26\MR_DER-1681_26\" TargetMode="External"/><Relationship Id="rId407" Type="http://schemas.openxmlformats.org/officeDocument/2006/relationships/hyperlink" Target="pw:\\SRVPW3.pls.planservi.com.br:Projetos\Documents\C0849%20-%20DER\40_Emissao\03_GRD\0-GRDs_Enviadas%20DER\46&#186;MEDI&#199;&#195;O-26-04-2026%20A%2025-05-26\MR_DER-1730_26\" TargetMode="External"/><Relationship Id="rId211" Type="http://schemas.openxmlformats.org/officeDocument/2006/relationships/hyperlink" Target="pw:\\SRVPW3.pls.planservi.com.br:Projetos\Documents\C0849%20-%20DER\40_Emissao\03_GRD\0-GRDs_Enviadas%20DER\26&#186;MEDI&#199;&#195;O-26-08-2024%20A%2025-09-24\MR.DER-0740_24\" TargetMode="External"/><Relationship Id="rId253" Type="http://schemas.openxmlformats.org/officeDocument/2006/relationships/hyperlink" Target="pw:\\SRVPW3.pls.planservi.com.br:Projetos\Documents\C0849%20-%20DER\40_Emissao\03_GRD\0-GRDs_Enviadas%20DER\27&#186;MEDI&#199;&#195;O-26-09-2024%20A%2025-10-24\MR.DER-0830_24-SP%20151\" TargetMode="External"/><Relationship Id="rId295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309" Type="http://schemas.openxmlformats.org/officeDocument/2006/relationships/hyperlink" Target="pw:\\SRVPW3.pls.planservi.com.br:Projetos\Documents\C0849%20-%20DER\40_Emissao\03_GRD\0-GRDs_Enviadas%20DER\38&#176;MEDI&#199;&#195;O-26-08-2025%20A%2025-09-25\MR_DER-1227_25\" TargetMode="External"/><Relationship Id="rId48" Type="http://schemas.openxmlformats.org/officeDocument/2006/relationships/hyperlink" Target="pw:\\pw.planservi.com.br:PROJETOS\Documents\C0849%20-%20DER\30_Producao\3-C11%20&#8211;%20SP%20151%20-%20km%200,00-15,60\06_Pavi\06.00_R031\2022%2010%2024-R-031_Relat&#243;rio.doc" TargetMode="External"/><Relationship Id="rId113" Type="http://schemas.openxmlformats.org/officeDocument/2006/relationships/hyperlink" Target="pw:\\pw.planservi.com.br:PROJETOS\Documents\C0849%20-%20DER\40_Emissao\03_GRD\0-GRDs_Enviadas%20DER\8&#186;MEDI&#199;&#195;O\MR.DER-0376\" TargetMode="External"/><Relationship Id="rId320" Type="http://schemas.openxmlformats.org/officeDocument/2006/relationships/hyperlink" Target="pw:\\SRVPW3.pls.planservi.com.br:Projetos\Documents\C0849%20-%20DER\40_Emissao\03_GRD\0-GRDs_Enviadas%20DER\40&#186;MEDI&#199;&#195;O-26-10-2025%20A%2025-11-25\MR_DER-1369_25\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70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987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847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477" Type="http://schemas.openxmlformats.org/officeDocument/2006/relationships/hyperlink" Target="pw:\\SRVPW3.pls.planservi.com.br:Projetos\Documents\C0849%20-%20DER\30_Producao\14-F12%20&#8211;%20SP%20331%20-%20km%200,00-57,50\08_Estrut\08.00_R031\2024%2003%2015-R-031_PL-SP0000331-000.057-110-A07-501_A1.docx" TargetMode="External"/><Relationship Id="rId1684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91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707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14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337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-SP331.xls" TargetMode="External"/><Relationship Id="rId1544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51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43" Type="http://schemas.openxmlformats.org/officeDocument/2006/relationships/hyperlink" Target="pw:\\pw.planservi.com.br:PROJETOS\Documents\C0849%20-%20DER\40_Emissao\03_GRD\0-GRDs_Enviadas%20DER\5&#186;MEDI&#199;&#195;O\MR.DER-0198_22\" TargetMode="External"/><Relationship Id="rId1404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611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497" Type="http://schemas.openxmlformats.org/officeDocument/2006/relationships/hyperlink" Target="pw:\\SRVPW3.pls.planservi.com.br:Projetos\Documents\C0849%20-%20DER\40_Emissao\03_GRD\0-GRDs_Enviadas%20DER\21&#186;MEDI&#199;&#195;O-26-03-2024%20A%2025-04-24\MR.DER-0622_24\" TargetMode="External"/><Relationship Id="rId357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1194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038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17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564" Type="http://schemas.openxmlformats.org/officeDocument/2006/relationships/hyperlink" Target="pw:\\SRVPW3.pls.planservi.com.br:Projetos\Documents\C0849%20-%20DER\40_Emissao\03_GRD\0-GRDs_Enviadas%20DER\21&#186;MEDI&#199;&#195;O-26-03-2024%20A%2025-04-24\MR.DER-0639_24\" TargetMode="External"/><Relationship Id="rId771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424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31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054" Type="http://schemas.openxmlformats.org/officeDocument/2006/relationships/hyperlink" Target="pw:\\SRVPW3.pls.planservi.com.br:Projetos\Documents\C0849%20-%20DER\30_Producao\14-F12%20&#8211;%20SP%20331%20-%20km%200,00-57,50\05_Geot\05.00_R031\2024.04.10_R-031_SP331_G02_A1.doc" TargetMode="External"/><Relationship Id="rId1261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105" Type="http://schemas.openxmlformats.org/officeDocument/2006/relationships/hyperlink" Target="pw:\\SRVPW3.pls.planservi.com.br:Projetos\Documents\C0849%20-%20DER\40_Emissao\03_GRD\0-GRDs_Enviadas%20DER\44&#186;MEDI&#199;&#195;O-26-02-2026%20A%2025-03-26\MR_DER-1650_26\" TargetMode="External"/><Relationship Id="rId1121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938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81" Type="http://schemas.openxmlformats.org/officeDocument/2006/relationships/hyperlink" Target="pw:\\SRVPW3.pls.planservi.com.br:PW_PROJETOS\Documents\C0849%20-%20DER\40_Emissao\03_GRD\0-GRDs_Enviadas%20DER\19&#186;MEDI&#199;&#195;O-26-01-24%20A%2025-02-24\MR.DER-0529_24\" TargetMode="External"/><Relationship Id="rId141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7" Type="http://schemas.openxmlformats.org/officeDocument/2006/relationships/hyperlink" Target="pw:\\pw.planservi.com.br:PROJETOS\Documents\C0849%20-%20DER\40_Emissao\03_GRD\0-GRDs_Enviadas%20DER\3&#186;MEDI&#199;&#195;O\MR.DER-0097_22\" TargetMode="External"/><Relationship Id="rId958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588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95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87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818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448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55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308" Type="http://schemas.openxmlformats.org/officeDocument/2006/relationships/hyperlink" Target="pw:\\SRVPW3.pls.planservi.com.br:Projetos\Documents\C0849%20-%20DER\30_Producao\14-F12%20&#8211;%20SP%20331%20-%20km%200,00-57,50\02_Geom\02.00_R031\2024%2008%2030-F03_revis&#227;o%20B1-SP331.xls" TargetMode="External"/><Relationship Id="rId1862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515" Type="http://schemas.openxmlformats.org/officeDocument/2006/relationships/hyperlink" Target="pw:\\SRVPW3.pls.planservi.com.br:Projetos\Documents\C0849%20-%20DER\40_Emissao\03_GRD\0-GRDs_Enviadas%20DER\30&#186;MEDI&#199;&#195;O-26-12-2024%20A%2025-01-25\MR.DER-0892_25\" TargetMode="External"/><Relationship Id="rId1722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4" Type="http://schemas.openxmlformats.org/officeDocument/2006/relationships/hyperlink" Target="pw:\\pw.planservi.com.br:PROJETOS\Documents\C0849%20-%20DER\40_Emissao\03_GRD\0-GRDs_Enviadas%20DER\4&#186;MEDI&#199;&#195;O\MR.DER-0135_22\" TargetMode="External"/><Relationship Id="rId163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70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2051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30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68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75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82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98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328" Type="http://schemas.openxmlformats.org/officeDocument/2006/relationships/hyperlink" Target="pw:\\SRVPW3.pls.planservi.com.br:PW_PROJETOS\Documents\C0849%20-%20DER\40_Emissao\03_GRD\0-GRDs_Enviadas%20DER\19&#186;MEDI&#199;&#195;O-26-01-24%20A%2025-02-24\MR.DER-0538_24\" TargetMode="External"/><Relationship Id="rId535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42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1165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72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2009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602" Type="http://schemas.openxmlformats.org/officeDocument/2006/relationships/hyperlink" Target="pw:\\SRVPW3.pls.planservi.com.br:Projetos\Documents\C0849%20-%20DER\40_Emissao\03_GRD\0-GRDs_Enviadas%20DER\22&#186;MEDI&#199;&#195;O-26-04-2024%20A%2025-05-24\MR.DER-0685_24\" TargetMode="External"/><Relationship Id="rId1025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32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677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84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907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537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44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51" Type="http://schemas.openxmlformats.org/officeDocument/2006/relationships/hyperlink" Target="pw:\\SRVPW3.pls.planservi.com.br:Projetos\Documents\C0849%20-%20DER\40_Emissao\03_GRD\0-GRDs_Enviadas%20DER\36&#186;MEDI&#199;&#195;O-26-06-2025%20A%2025-07-25\MR_DER-1083_25\" TargetMode="External"/><Relationship Id="rId36" Type="http://schemas.openxmlformats.org/officeDocument/2006/relationships/hyperlink" Target="pw:\\pw.planservi.com.br:PROJETOS\Documents\C0849%20-%20DER\40_Emissao\03_GRD\0-GRDs_Enviadas%20DER\4&#186;MEDI&#199;&#195;O\MR.DER-0172_22\" TargetMode="External"/><Relationship Id="rId1604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5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1811" Type="http://schemas.openxmlformats.org/officeDocument/2006/relationships/hyperlink" Target="pw:\\SRVPW3.pls.planservi.com.br:Projetos\Documents\C0849%20-%20DER\40_Emissao\03_GRD\0-GRDs_Enviadas%20DER\33&#186;MEDI&#199;&#195;O-26-03-2025%20A%2025-04-25\MR.DER-0971_25\" TargetMode="External"/><Relationship Id="rId1909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392" Type="http://schemas.openxmlformats.org/officeDocument/2006/relationships/hyperlink" Target="pw:\\SRVPW3.pls.planservi.com.br:Projetos\Documents\C0849%20-%20DER\40_Emissao\03_GRD\0-GRDs_Enviadas%20DER\20&#186;MEDI&#199;&#195;O-26-02-2024%20A%2025-03-24\MR.DER-0565_24\" TargetMode="External"/><Relationship Id="rId697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2073" Type="http://schemas.openxmlformats.org/officeDocument/2006/relationships/hyperlink" Target="pw:\\SRVPW3.pls.planservi.com.br:Projetos\Documents\C0849%20-%20DER\40_Emissao\03_GRD\0-GRDs_Enviadas%20DER\42&#186;MEDI&#199;&#195;O-26-12-2025%20A%2025-01-26\MR_DER-1511_26\" TargetMode="External"/><Relationship Id="rId252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1187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140" Type="http://schemas.openxmlformats.org/officeDocument/2006/relationships/hyperlink" Target="pw:\\SRVPW3.pls.planservi.com.br:Projetos\Documents\C0849%20-%20DER\40_Emissao\03_GRD\0-GRDs_Enviadas%20DER\46&#186;MEDI&#199;&#195;O-26-04-2026%20A%2025-05-26\MR_DER-1732_26\" TargetMode="External"/><Relationship Id="rId112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557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64" Type="http://schemas.openxmlformats.org/officeDocument/2006/relationships/hyperlink" Target="pw:\\SRVPW3.pls.planservi.com.br:Projetos\Documents\C0849%20-%20DER\40_Emissao\03_GRD\0-GRDs_Enviadas%20DER\26&#186;MEDI&#199;&#195;O-26-08-2024%20A%2025-09-24\MR.DER-0762_24\" TargetMode="External"/><Relationship Id="rId971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394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699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2000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417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24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31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47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254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61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929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14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21" Type="http://schemas.openxmlformats.org/officeDocument/2006/relationships/hyperlink" Target="pw:\\SRVPW3.pls.planservi.com.br:Projetos\Documents\C0849%20-%20DER\30_Producao\14-F12%20&#8211;%20SP%20331%20-%20km%200,00-57,50\02_Geom\02.00_R031\2024%2008%2030-F07_revis&#227;o%20A-SP331.xls" TargetMode="External"/><Relationship Id="rId1559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66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73" Type="http://schemas.openxmlformats.org/officeDocument/2006/relationships/hyperlink" Target="pw:\\SRVPW3.pls.planservi.com.br:Projetos\Documents\C0849%20-%20DER\40_Emissao\03_GRD\0-GRDs_Enviadas%20DER\41&#186;MEDI&#199;&#195;O-26-11-2025%20A%2025-12-25\MR_DER-1405_25\" TargetMode="External"/><Relationship Id="rId58" Type="http://schemas.openxmlformats.org/officeDocument/2006/relationships/hyperlink" Target="pw:\\pw.planservi.com.br:PROJETOS\Documents\C0849%20-%20DER\40_Emissao\03_GRD\0-GRDs_Enviadas%20DER\5&#186;MEDI&#199;&#195;O\MR.DER-0244_22\" TargetMode="External"/><Relationship Id="rId1419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26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33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00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2095" Type="http://schemas.openxmlformats.org/officeDocument/2006/relationships/hyperlink" Target="pw:\\SRVPW3.pls.planservi.com.br:Projetos\Documents\C0849%20-%20DER\40_Emissao\03_GRD\0-GRDs_Enviadas%20DER\43&#186;MEDI&#199;&#195;O-26-01-2026%20A%2025-02-26\MR_DER-1576_26\" TargetMode="External"/><Relationship Id="rId274" Type="http://schemas.openxmlformats.org/officeDocument/2006/relationships/hyperlink" Target="pw:\\SRVPW3.pls.planservi.com.br:PW_PROJETOS\Documents\C0849%20-%20DER\40_Emissao\03_GRD\0-GRDs_Enviadas%20DER\19&#186;MEDI&#199;&#195;O-26-01-24%20A%2025-02-24\MR.DER-0526_24\" TargetMode="External"/><Relationship Id="rId481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34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579" Type="http://schemas.openxmlformats.org/officeDocument/2006/relationships/hyperlink" Target="pw:\\SRVPW3.pls.planservi.com.br:Projetos\Documents\C0849%20-%20DER\40_Emissao\03_GRD\0-GRDs_Enviadas%20DER\22&#186;MEDI&#199;&#195;O-26-04-2024%20A%2025-05-24\MR.DER-0657_24\" TargetMode="External"/><Relationship Id="rId786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93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341" Type="http://schemas.openxmlformats.org/officeDocument/2006/relationships/hyperlink" Target="pw:\\SRVPW3.pls.planservi.com.br:PW_PROJETOS\Documents\C0849%20-%20DER\40_Emissao\03_GRD\0-GRDs_Enviadas%20DER\19&#186;MEDI&#199;&#195;O-26-01-24%20A%2025-02-24\MR.DER-0541_24\" TargetMode="External"/><Relationship Id="rId439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46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069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276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83" Type="http://schemas.openxmlformats.org/officeDocument/2006/relationships/hyperlink" Target="pw:\\SRVPW3.pls.planservi.com.br:Projetos\Documents\C0849%20-%20DER\30_Producao\14-F12%20&#8211;%20SP%20331%20-%20km%200,00-57,50\08_Estrut\08.00_R031\2024%2004%2012-R-031_PL-SP0000331-000.057-106A109-A07-501_A.docx" TargetMode="External"/><Relationship Id="rId2022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01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506" Type="http://schemas.openxmlformats.org/officeDocument/2006/relationships/hyperlink" Target="pw:\\SRVPW3.pls.planservi.com.br:Projetos\Documents\C0849%20-%20DER\40_Emissao\03_GRD\0-GRDs_Enviadas%20DER\21&#186;MEDI&#199;&#195;O-26-03-2024%20A%2025-04-24\MR.DER-0615_24\" TargetMode="External"/><Relationship Id="rId853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136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690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788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95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713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20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343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-SP331.xls" TargetMode="External"/><Relationship Id="rId1550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648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203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410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508" Type="http://schemas.openxmlformats.org/officeDocument/2006/relationships/hyperlink" Target="pw:\\SRVPW3.pls.planservi.com.br:Projetos\Documents\C0849%20-%20DER\30_Producao\14-F12%20&#8211;%20SP%20331%20-%20km%200,00-57,50\04_Dren\04.00_R031\R-31_2024.10%2025_RT_H01_SP331-TH-10.doc" TargetMode="External"/><Relationship Id="rId1855" Type="http://schemas.openxmlformats.org/officeDocument/2006/relationships/hyperlink" Target="pw:\\SRVPW3.pls.planservi.com.br:Projetos\Documents\C0849%20-%20DER\40_Emissao\03_GRD\0-GRDs_Enviadas%20DER\33&#186;MEDI&#199;&#195;O-26-03-2025%20A%2025-04-25\MR.DER-0974_25\" TargetMode="External"/><Relationship Id="rId1715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22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96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156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63" Type="http://schemas.openxmlformats.org/officeDocument/2006/relationships/hyperlink" Target="pw:\\SRVPW3.pls.planservi.com.br:Projetos\Documents\C0849%20-%20DER\40_Emissao\03_GRD\0-GRDs_Enviadas%20DER\21&#186;MEDI&#199;&#195;O-26-03-2024%20A%2025-04-24\MR.DER-0587_24\" TargetMode="External"/><Relationship Id="rId570" Type="http://schemas.openxmlformats.org/officeDocument/2006/relationships/hyperlink" Target="pw:\\SRVPW3.pls.planservi.com.br:Projetos\Documents\C0849%20-%20DER\40_Emissao\03_GRD\0-GRDs_Enviadas%20DER\21&#186;MEDI&#199;&#195;O-26-03-2024%20A%2025-04-24\MR.DER-0640_24\" TargetMode="External"/><Relationship Id="rId2044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23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30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68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75" Type="http://schemas.openxmlformats.org/officeDocument/2006/relationships/hyperlink" Target="pw:\\SRVPW3.pls.planservi.com.br:Projetos\Documents\C0849%20-%20DER\40_Emissao\03_GRD\0-GRDs_Enviadas%20DER\27&#186;MEDI&#199;&#195;O-26-09-2024%20A%2025-10-24\MR.DER-0839_24-SP%20331\" TargetMode="External"/><Relationship Id="rId1060" Type="http://schemas.openxmlformats.org/officeDocument/2006/relationships/hyperlink" Target="pw:\\SRVPW3.pls.planservi.com.br:Projetos\Documents\C0849%20-%20DER\30_Producao\14-F12%20&#8211;%20SP%20331%20-%20km%200,00-57,50\02_Geom\02.00_R031\2024%2009%2024-%20Projeto%20Executivo%20A2-%20Planta%20e%20Perfil%20e%20MC%20-%20SP331.xls" TargetMode="External"/><Relationship Id="rId1298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111" Type="http://schemas.openxmlformats.org/officeDocument/2006/relationships/hyperlink" Target="pw:\\SRVPW3.pls.planservi.com.br:Projetos\Documents\C0849%20-%20DER\40_Emissao\03_GRD\0-GRDs_Enviadas%20DER\44&#186;MEDI&#199;&#195;O-26-02-2026%20A%2025-03-26\MR_DER-1660_26\" TargetMode="External"/><Relationship Id="rId528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35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42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58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65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72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018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25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32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877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71" Type="http://schemas.openxmlformats.org/officeDocument/2006/relationships/hyperlink" Target="pw:\\pw.planservi.com.br:PROJETOS\Documents\C0849%20-%20DER\40_Emissao\03_GRD\0-GRDs_Enviadas%20DER\5&#186;MEDI&#199;&#195;O\MR.DER-0247_22\" TargetMode="External"/><Relationship Id="rId802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737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44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9" Type="http://schemas.openxmlformats.org/officeDocument/2006/relationships/hyperlink" Target="pw:\\pw.planservi.com.br:PROJETOS\Documents\C0849%20-%20DER\40_Emissao\03_GRD\0-GRDs_Enviadas%20DER\4&#186;MEDI&#199;&#195;O\MR.DER-0172_22\" TargetMode="External"/><Relationship Id="rId178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1804" Type="http://schemas.openxmlformats.org/officeDocument/2006/relationships/hyperlink" Target="pw:\\SRVPW3.pls.planservi.com.br:Projetos\Documents\C0849%20-%20DER\40_Emissao\03_GRD\0-GRDs_Enviadas%20DER\33&#186;MEDI&#199;&#195;O-26-03-2025%20A%2025-04-25\MR.DER-0971_25\" TargetMode="External"/><Relationship Id="rId385" Type="http://schemas.openxmlformats.org/officeDocument/2006/relationships/hyperlink" Target="pw:\\SRVPW3.pls.planservi.com.br:Projetos\Documents\C0849%20-%20DER\40_Emissao\03_GRD\0-GRDs_Enviadas%20DER\20&#186;MEDI&#199;&#195;O-26-02-2024%20A%2025-03-24\MR.DER-0566_24\" TargetMode="External"/><Relationship Id="rId592" Type="http://schemas.openxmlformats.org/officeDocument/2006/relationships/hyperlink" Target="pw:\\SRVPW3.pls.planservi.com.br:Projetos\Documents\C0849%20-%20DER\40_Emissao\03_GRD\0-GRDs_Enviadas%20DER\22&#186;MEDI&#199;&#195;O-26-04-2024%20A%2025-05-24\MR.DER-0684_24\" TargetMode="External"/><Relationship Id="rId2066" Type="http://schemas.openxmlformats.org/officeDocument/2006/relationships/hyperlink" Target="pw:\\SRVPW3.pls.planservi.com.br:Projetos\Documents\C0849%20-%20DER\40_Emissao\03_GRD\0-GRDs_Enviadas%20DER\42&#186;MEDI&#199;&#195;O-26-12-2025%20A%2025-01-26\MR_DER-1493_25\" TargetMode="External"/><Relationship Id="rId245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52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897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82" Type="http://schemas.openxmlformats.org/officeDocument/2006/relationships/hyperlink" Target="pw:\\SRVPW3.pls.planservi.com.br:Projetos\Documents\C0849%20-%20DER\30_Producao\14-F12%20&#8211;%20SP%20331%20-%20km%200,00-57,50\02_Geom\02.00_R031\2024%2005%2023-%20Projeto%20Executivo%20A-%20Planta%20e%20Perfil%20e%20NS%20-%20SP331.xls" TargetMode="External"/><Relationship Id="rId2133" Type="http://schemas.openxmlformats.org/officeDocument/2006/relationships/hyperlink" Target="pw:\\SRVPW3.pls.planservi.com.br:Projetos\Documents\C0849%20-%20DER\40_Emissao\03_GRD\0-GRDs_Enviadas%20DER\46&#186;MEDI&#199;&#195;O-26-04-2026%20A%2025-05-26\MR_DER-1731_26\" TargetMode="External"/><Relationship Id="rId105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12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757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64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387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94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93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617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24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247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54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61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99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107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14" Type="http://schemas.openxmlformats.org/officeDocument/2006/relationships/hyperlink" Target="pw:\\SRVPW3.pls.planservi.com.br:Projetos\Documents\C0849%20-%20DER\30_Producao\14-F12%20&#8211;%20SP%20331%20-%20km%200,00-57,50\02_Geom\02.00_R031\2024%2010%2025-F03_revis&#227;o%20B-SP331.xls" TargetMode="External"/><Relationship Id="rId1521" Type="http://schemas.openxmlformats.org/officeDocument/2006/relationships/hyperlink" Target="pw:\\SRVPW3.pls.planservi.com.br:Projetos\Documents\C0849%20-%20DER\40_Emissao\03_GRD\0-GRDs_Enviadas%20DER\30&#186;MEDI&#199;&#195;O-26-12-2024%20A%2025-01-25\MR.DER-0892_25\" TargetMode="External"/><Relationship Id="rId1759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66" Type="http://schemas.openxmlformats.org/officeDocument/2006/relationships/hyperlink" Target="pw:\\SRVPW3.pls.planservi.com.br:Projetos\Documents\C0849%20-%20DER\40_Emissao\03_GRD\0-GRDs_Enviadas%20DER\39&#176;MEDI&#199;&#195;O-26-09-2025%20A%2025-10-25\MR_DER-1263_25\" TargetMode="External"/><Relationship Id="rId1619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26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20" Type="http://schemas.openxmlformats.org/officeDocument/2006/relationships/hyperlink" Target="pw:\\pw.planservi.com.br:PROJETOS\Documents\C0849%20-%20DER\40_Emissao\03_GRD\0-GRDs_Enviadas%20DER\4&#186;MEDI&#199;&#195;O\MR.DER-0147_22\" TargetMode="External"/><Relationship Id="rId2088" Type="http://schemas.openxmlformats.org/officeDocument/2006/relationships/hyperlink" Target="pw:\\SRVPW3.pls.planservi.com.br:Projetos\Documents\C0849%20-%20DER\40_Emissao\03_GRD\0-GRDs_Enviadas%20DER\42&#186;MEDI&#199;&#195;O-26-12-2025%20A%2025-01-26\MR_DER-1552_26\" TargetMode="External"/><Relationship Id="rId267" Type="http://schemas.openxmlformats.org/officeDocument/2006/relationships/hyperlink" Target="pw:\\pw.planservi.com.br:PROJETOS\Documents\C0849%20-%20DER\40_Emissao\03_GRD\0-GRDs_Enviadas%20DER\18&#186;MEDI&#199;&#195;O-26-12-23%20A%2025-01-24\MR.DER-0514_24\" TargetMode="External"/><Relationship Id="rId474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27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681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779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86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334" Type="http://schemas.openxmlformats.org/officeDocument/2006/relationships/hyperlink" Target="pw:\\SRVPW3.pls.planservi.com.br:PW_PROJETOS\Documents\C0849%20-%20DER\40_Emissao\03_GRD\0-GRDs_Enviadas%20DER\19&#186;MEDI&#199;&#195;O-26-01-24%20A%2025-02-24\MR.DER-0539_24\" TargetMode="External"/><Relationship Id="rId541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639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171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269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76" Type="http://schemas.openxmlformats.org/officeDocument/2006/relationships/hyperlink" Target="pw:\\SRVPW3.pls.planservi.com.br:Projetos\Documents\C0849%20-%20DER\30_Producao\14-F12%20&#8211;%20SP%20331%20-%20km%200,00-57,50\08_Estrut\08.00_R031\2024%2003%2015-R-031_PL-SP0000331-000.057-109-A07-501_A1.docx" TargetMode="External"/><Relationship Id="rId2015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401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846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31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129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683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90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988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706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13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336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-SP331.xls" TargetMode="External"/><Relationship Id="rId1543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50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42" Type="http://schemas.openxmlformats.org/officeDocument/2006/relationships/hyperlink" Target="pw:\\pw.planservi.com.br:PROJETOS\Documents\C0849%20-%20DER\40_Emissao\03_GRD\0-GRDs_Enviadas%20DER\5&#186;MEDI&#199;&#195;O\MR.DER-0198_22\" TargetMode="External"/><Relationship Id="rId1403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610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48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1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1708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15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89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496" Type="http://schemas.openxmlformats.org/officeDocument/2006/relationships/hyperlink" Target="pw:\\SRVPW3.pls.planservi.com.br:Projetos\Documents\C0849%20-%20DER\40_Emissao\03_GRD\0-GRDs_Enviadas%20DER\21&#186;MEDI&#199;&#195;O-26-03-2024%20A%2025-04-24\MR.DER-0622_24\" TargetMode="External"/><Relationship Id="rId149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56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563" Type="http://schemas.openxmlformats.org/officeDocument/2006/relationships/hyperlink" Target="pw:\\SRVPW3.pls.planservi.com.br:Projetos\Documents\C0849%20-%20DER\40_Emissao\03_GRD\0-GRDs_Enviadas%20DER\21&#186;MEDI&#199;&#195;O-26-03-2024%20A%2025-04-24\MR.DER-0639_24\" TargetMode="External"/><Relationship Id="rId770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193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037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16" Type="http://schemas.openxmlformats.org/officeDocument/2006/relationships/hyperlink" Target="pw:\\pw.planservi.com.br:PROJETOS\Documents\C0849%20-%20DER\30_Producao\14-F12%20&#8211;%20SP%20331%20-%20km%200,00-57,50\06_Pavi\06.00_R031\2023%2007%2019-R-031_Revis&#227;oA_P09.docx" TargetMode="External"/><Relationship Id="rId423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868" Type="http://schemas.openxmlformats.org/officeDocument/2006/relationships/hyperlink" Target="pw:\\SRVPW3.pls.planservi.com.br:Projetos\Documents\C0849%20-%20DER\40_Emissao\03_GRD\0-GRDs_Enviadas%20DER\27&#186;MEDI&#199;&#195;O-26-09-2024%20A%2025-10-24\MR.DER-0839_24-SP%20331\" TargetMode="External"/><Relationship Id="rId1053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260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98" Type="http://schemas.openxmlformats.org/officeDocument/2006/relationships/hyperlink" Target="pw:\\SRVPW3.pls.planservi.com.br:Projetos\Documents\C0849%20-%20DER\30_Producao\14-F12%20&#8211;%20SP%20331%20-%20km%200,00-57,50\04_Dren\04.00_R031\R-31_2024.11.28_RT_H01_SP331-TH-20.doc" TargetMode="External"/><Relationship Id="rId2104" Type="http://schemas.openxmlformats.org/officeDocument/2006/relationships/hyperlink" Target="pw:\\SRVPW3.pls.planservi.com.br:Projetos\Documents\C0849%20-%20DER\40_Emissao\03_GRD\0-GRDs_Enviadas%20DER\44&#186;MEDI&#199;&#195;O-26-02-2026%20A%2025-03-26\MR_DER-1650_26\" TargetMode="External"/><Relationship Id="rId630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728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35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358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-SP331.xls" TargetMode="External"/><Relationship Id="rId1565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72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64" Type="http://schemas.openxmlformats.org/officeDocument/2006/relationships/hyperlink" Target="pw:\\pw.planservi.com.br:PROJETOS\Documents\C0849%20-%20DER\40_Emissao\03_GRD\0-GRDs_Enviadas%20DER\5&#186;MEDI&#199;&#195;O\MR.DER-0245_22\" TargetMode="External"/><Relationship Id="rId1120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218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25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32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937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80" Type="http://schemas.openxmlformats.org/officeDocument/2006/relationships/hyperlink" Target="pw:\\SRVPW3.pls.planservi.com.br:PW_PROJETOS\Documents\C0849%20-%20DER\40_Emissao\03_GRD\0-GRDs_Enviadas%20DER\19&#186;MEDI&#199;&#195;O-26-01-24%20A%2025-02-24\MR.DER-0529_24\" TargetMode="External"/><Relationship Id="rId140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78" Type="http://schemas.openxmlformats.org/officeDocument/2006/relationships/hyperlink" Target="pw:\\SRVPW3.pls.planservi.com.br:Projetos\Documents\C0849%20-%20DER\40_Emissao\03_GRD\0-GRDs_Enviadas%20DER\20&#186;MEDI&#199;&#195;O-26-02-2024%20A%2025-03-24\MR.DER-0571_24\" TargetMode="External"/><Relationship Id="rId585" Type="http://schemas.openxmlformats.org/officeDocument/2006/relationships/hyperlink" Target="pw:\\SRVPW3.pls.planservi.com.br:Projetos\Documents\C0849%20-%20DER\40_Emissao\03_GRD\0-GRDs_Enviadas%20DER\22&#186;MEDI&#199;&#195;O-26-04-2024%20A%2025-05-24\MR.DER-0665_24\" TargetMode="External"/><Relationship Id="rId792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2059" Type="http://schemas.openxmlformats.org/officeDocument/2006/relationships/hyperlink" Target="pw:\\SRVPW3.pls.planservi.com.br:Projetos\Documents\C0849%20-%20DER\40_Emissao\03_GRD\0-GRDs_Enviadas%20DER\41&#186;MEDI&#199;&#195;O-26-11-2025%20A%2025-12-25\MR_DER-1453_25\" TargetMode="External"/><Relationship Id="rId6" Type="http://schemas.openxmlformats.org/officeDocument/2006/relationships/hyperlink" Target="pw:\\pw.planservi.com.br:PROJETOS\Documents\C0849%20-%20DER\40_Emissao\03_GRD\0-GRDs_Enviadas%20DER\3&#186;MEDI&#199;&#195;O\MR.DER-0097_22\" TargetMode="External"/><Relationship Id="rId238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45" Type="http://schemas.openxmlformats.org/officeDocument/2006/relationships/hyperlink" Target="pw:\\SRVPW3.pls.planservi.com.br:Projetos\Documents\C0849%20-%20DER\40_Emissao\03_GRD\0-GRDs_Enviadas%20DER\21&#186;MEDI&#199;&#195;O-26-03-2024%20A%2025-04-24\MR.DER-0598_24\" TargetMode="External"/><Relationship Id="rId652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1075" Type="http://schemas.openxmlformats.org/officeDocument/2006/relationships/hyperlink" Target="pw:\\SRVPW3.pls.planservi.com.br:Projetos\Documents\C0849%20-%20DER\30_Producao\14-F12%20&#8211;%20SP%20331%20-%20km%200,00-57,50\02_Geom\02.00_R031\2024%2005%2023-%20Projeto%20Executivo%20A-%20Planta%20e%20Perfil%20e%20NS%20-%20SP331.xls" TargetMode="External"/><Relationship Id="rId1282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126" Type="http://schemas.openxmlformats.org/officeDocument/2006/relationships/hyperlink" Target="pw:\\SRVPW3.pls.planservi.com.br:Projetos\Documents\C0849%20-%20DER\40_Emissao\03_GRD\0-GRDs_Enviadas%20DER\45&#186;MEDI&#199;&#195;O-26-03-2026%20A%2025-04-26\MR_DER-1688_26\" TargetMode="External"/><Relationship Id="rId305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12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957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42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587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94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86" Type="http://schemas.openxmlformats.org/officeDocument/2006/relationships/hyperlink" Target="pw:\\pw.planservi.com.br:PROJETOS\Documents\C0849%20-%20DER\30_Producao\14-F12%20&#8211;%20SP%20331%20-%20km%200,00-57,50\06_Pavi\06.00_R031\2023%2003%2024-R-031_Revis&#227;oA_P09.docx" TargetMode="External"/><Relationship Id="rId817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02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447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54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61" Type="http://schemas.openxmlformats.org/officeDocument/2006/relationships/hyperlink" Target="pw:\\SRVPW3.pls.planservi.com.br:Projetos\Documents\C0849%20-%20DER\40_Emissao\03_GRD\0-GRDs_Enviadas%20DER\35&#186;MEDI&#199;&#195;O-26-05-2025%20A%2025-06-25\MR_DER-1028_25\" TargetMode="External"/><Relationship Id="rId1307" Type="http://schemas.openxmlformats.org/officeDocument/2006/relationships/hyperlink" Target="pw:\\SRVPW3.pls.planservi.com.br:Projetos\Documents\C0849%20-%20DER\30_Producao\14-F12%20&#8211;%20SP%20331%20-%20km%200,00-57,50\02_Geom\02.00_R031\2024%2008%2030-F03_revis&#227;o%20B1-SP331.xls" TargetMode="External"/><Relationship Id="rId1514" Type="http://schemas.openxmlformats.org/officeDocument/2006/relationships/hyperlink" Target="pw:\\SRVPW3.pls.planservi.com.br:Projetos\Documents\C0849%20-%20DER\40_Emissao\03_GRD\0-GRDs_Enviadas%20DER\30&#186;MEDI&#199;&#195;O-26-12-2024%20A%2025-01-25\MR.DER-0892_25\" TargetMode="External"/><Relationship Id="rId1721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59" Type="http://schemas.openxmlformats.org/officeDocument/2006/relationships/hyperlink" Target="pw:\\SRVPW3.pls.planservi.com.br:Projetos\Documents\C0849%20-%20DER\40_Emissao\03_GRD\0-GRDs_Enviadas%20DER\37&#186;MEDI&#199;&#195;O-26-07-2025%20A%2025-08-25\MR_DER-1124_25\" TargetMode="External"/><Relationship Id="rId13" Type="http://schemas.openxmlformats.org/officeDocument/2006/relationships/hyperlink" Target="pw:\\pw.planservi.com.br:PROJETOS\Documents\C0849%20-%20DER\40_Emissao\03_GRD\0-GRDs_Enviadas%20DER\4&#186;MEDI&#199;&#195;O\MR.DER-0135_22\" TargetMode="External"/><Relationship Id="rId1819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62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467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097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2050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674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81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979" Type="http://schemas.openxmlformats.org/officeDocument/2006/relationships/hyperlink" Target="pw:\\SRVPW3.pls.planservi.com.br:Projetos\Documents\C0849%20-%20DER\30_Producao\14-F12%20&#8211;%20SP%20331%20-%20km%200,00-57,50\05_Geot\05.00_R031\2024.03.20_R-031_SP331_G02.doc" TargetMode="External"/><Relationship Id="rId327" Type="http://schemas.openxmlformats.org/officeDocument/2006/relationships/hyperlink" Target="pw:\\SRVPW3.pls.planservi.com.br:PW_PROJETOS\Documents\C0849%20-%20DER\40_Emissao\03_GRD\0-GRDs_Enviadas%20DER\19&#186;MEDI&#199;&#195;O-26-01-24%20A%2025-02-24\MR.DER-0538_24\" TargetMode="External"/><Relationship Id="rId534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41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839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164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71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469" Type="http://schemas.openxmlformats.org/officeDocument/2006/relationships/hyperlink" Target="pw:\\SRVPW3.pls.planservi.com.br:Projetos\Documents\C0849%20-%20DER\30_Producao\14-F12%20&#8211;%20SP%20331%20-%20km%200,00-57,50\08_Estrut\08.00_R031\2024%2002%2023-R-031_PL-SP0000331-000.057-102-A07-501_A1.docx" TargetMode="External"/><Relationship Id="rId2008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601" Type="http://schemas.openxmlformats.org/officeDocument/2006/relationships/hyperlink" Target="pw:\\SRVPW3.pls.planservi.com.br:Projetos\Documents\C0849%20-%20DER\40_Emissao\03_GRD\0-GRDs_Enviadas%20DER\22&#186;MEDI&#199;&#195;O-26-04-2024%20A%2025-05-24\MR.DER-0685_24\" TargetMode="External"/><Relationship Id="rId1024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31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676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83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906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329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536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43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50" Type="http://schemas.openxmlformats.org/officeDocument/2006/relationships/hyperlink" Target="pw:\\SRVPW3.pls.planservi.com.br:Projetos\Documents\C0849%20-%20DER\40_Emissao\03_GRD\0-GRDs_Enviadas%20DER\35&#186;MEDI&#199;&#195;O-26-05-2025%20A%2025-06-25\MR_DER-1076_25\" TargetMode="External"/><Relationship Id="rId35" Type="http://schemas.openxmlformats.org/officeDocument/2006/relationships/hyperlink" Target="pw:\\pw.planservi.com.br:PROJETOS\Documents\C0849%20-%20DER\40_Emissao\03_GRD\0-GRDs_Enviadas%20DER\4&#186;MEDI&#199;&#195;O\MR.DER-0172_22\" TargetMode="External"/><Relationship Id="rId1603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10" Type="http://schemas.openxmlformats.org/officeDocument/2006/relationships/hyperlink" Target="pw:\\SRVPW3.pls.planservi.com.br:Projetos\Documents\C0849%20-%20DER\40_Emissao\03_GRD\0-GRDs_Enviadas%20DER\33&#186;MEDI&#199;&#195;O-26-03-2025%20A%2025-04-25\MR.DER-0971_25\" TargetMode="External"/><Relationship Id="rId184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91" Type="http://schemas.openxmlformats.org/officeDocument/2006/relationships/hyperlink" Target="pw:\\SRVPW3.pls.planservi.com.br:Projetos\Documents\C0849%20-%20DER\40_Emissao\03_GRD\0-GRDs_Enviadas%20DER\20&#186;MEDI&#199;&#195;O-26-02-2024%20A%2025-03-24\MR.DER-0565_24\" TargetMode="External"/><Relationship Id="rId1908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072" Type="http://schemas.openxmlformats.org/officeDocument/2006/relationships/hyperlink" Target="pw:\\SRVPW3.pls.planservi.com.br:Projetos\Documents\C0849%20-%20DER\40_Emissao\03_GRD\0-GRDs_Enviadas%20DER\42&#186;MEDI&#199;&#195;O-26-12-2025%20A%2025-01-26\MR_DER-1511_26\" TargetMode="External"/><Relationship Id="rId251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89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96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349" Type="http://schemas.openxmlformats.org/officeDocument/2006/relationships/hyperlink" Target="pw:\\SRVPW3.pls.planservi.com.br:Projetos\Documents\C0849%20-%20DER\40_Emissao\03_GRD\0-GRDs_Enviadas%20DER\20&#186;MEDI&#199;&#195;O-26-02-2024%20A%2025-03-24\MR.DER-0551_24\" TargetMode="External"/><Relationship Id="rId556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63" Type="http://schemas.openxmlformats.org/officeDocument/2006/relationships/hyperlink" Target="pw:\\SRVPW3.pls.planservi.com.br:Projetos\Documents\C0849%20-%20DER\40_Emissao\03_GRD\0-GRDs_Enviadas%20DER\26&#186;MEDI&#199;&#195;O-26-08-2024%20A%2025-09-24\MR.DER-0762_24\" TargetMode="External"/><Relationship Id="rId1186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393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11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209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416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970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046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253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698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623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30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928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460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558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65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57" Type="http://schemas.openxmlformats.org/officeDocument/2006/relationships/hyperlink" Target="pw:\\pw.planservi.com.br:PROJETOS\Documents\C0849%20-%20DER\40_Emissao\03_GRD\0-GRDs_Enviadas%20DER\5&#186;MEDI&#199;&#195;O\MR.DER-0244_22\" TargetMode="External"/><Relationship Id="rId1113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20" Type="http://schemas.openxmlformats.org/officeDocument/2006/relationships/hyperlink" Target="pw:\\SRVPW3.pls.planservi.com.br:Projetos\Documents\C0849%20-%20DER\30_Producao\14-F12%20&#8211;%20SP%20331%20-%20km%200,00-57,50\02_Geom\02.00_R031\2024%2008%2030-F03_revis&#227;o%20B1-SP331.xls" TargetMode="External"/><Relationship Id="rId1418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972" Type="http://schemas.openxmlformats.org/officeDocument/2006/relationships/hyperlink" Target="pw:\\SRVPW3.pls.planservi.com.br:Projetos\Documents\C0849%20-%20DER\40_Emissao\03_GRD\0-GRDs_Enviadas%20DER\40&#186;MEDI&#199;&#195;O-26-10-2025%20A%2025-11-25\MR_DER-1383_25\" TargetMode="External"/><Relationship Id="rId1625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32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2094" Type="http://schemas.openxmlformats.org/officeDocument/2006/relationships/hyperlink" Target="pw:\\SRVPW3.pls.planservi.com.br:Projetos\Documents\C0849%20-%20DER\40_Emissao\03_GRD\0-GRDs_Enviadas%20DER\43&#186;MEDI&#199;&#195;O-26-01-2026%20A%2025-02-26\MR_DER-1576_26\" TargetMode="External"/><Relationship Id="rId273" Type="http://schemas.openxmlformats.org/officeDocument/2006/relationships/hyperlink" Target="pw:\\pw.planservi.com.br:PROJETOS\Documents\C0849%20-%20DER\40_Emissao\03_GRD\0-GRDs_Enviadas%20DER\18&#186;MEDI&#199;&#195;O-26-12-23%20A%2025-01-24\MR.DER-0514_24\" TargetMode="External"/><Relationship Id="rId480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33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40" Type="http://schemas.openxmlformats.org/officeDocument/2006/relationships/hyperlink" Target="pw:\\SRVPW3.pls.planservi.com.br:PW_PROJETOS\Documents\C0849%20-%20DER\40_Emissao\03_GRD\0-GRDs_Enviadas%20DER\19&#186;MEDI&#199;&#195;O-26-01-24%20A%2025-02-24\MR.DER-0540_24\" TargetMode="External"/><Relationship Id="rId578" Type="http://schemas.openxmlformats.org/officeDocument/2006/relationships/hyperlink" Target="pw:\\SRVPW3.pls.planservi.com.br:Projetos\Documents\C0849%20-%20DER\40_Emissao\03_GRD\0-GRDs_Enviadas%20DER\22&#186;MEDI&#199;&#195;O-26-04-2024%20A%2025-05-24\MR.DER-0657_24\" TargetMode="External"/><Relationship Id="rId785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92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2021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00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438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45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52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68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275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82" Type="http://schemas.openxmlformats.org/officeDocument/2006/relationships/hyperlink" Target="pw:\\SRVPW3.pls.planservi.com.br:Projetos\Documents\C0849%20-%20DER\30_Producao\14-F12%20&#8211;%20SP%20331%20-%20km%200,00-57,50\08_Estrut\08.00_R031\2024%2004%2026-R-031_PL-SP0000331-000.057-103E105-A07-501_A.docx" TargetMode="External"/><Relationship Id="rId2119" Type="http://schemas.openxmlformats.org/officeDocument/2006/relationships/hyperlink" Target="pw:\\SRVPW3.pls.planservi.com.br:Projetos\Documents\C0849%20-%20DER\40_Emissao\03_GRD\0-GRDs_Enviadas%20DER\45&#186;MEDI&#199;&#195;O-26-03-2026%20A%2025-04-26\MR_DER-1673_26\" TargetMode="External"/><Relationship Id="rId505" Type="http://schemas.openxmlformats.org/officeDocument/2006/relationships/hyperlink" Target="pw:\\SRVPW3.pls.planservi.com.br:Projetos\Documents\C0849%20-%20DER\40_Emissao\03_GRD\0-GRDs_Enviadas%20DER\21&#186;MEDI&#199;&#195;O-26-03-2024%20A%2025-04-24\MR.DER-0615_24\" TargetMode="External"/><Relationship Id="rId712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135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42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-SP331.xls" TargetMode="External"/><Relationship Id="rId1787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94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79" Type="http://schemas.openxmlformats.org/officeDocument/2006/relationships/hyperlink" Target="pw:\\pw.planservi.com.br:PROJETOS\Documents\C0849%20-%20DER\40_Emissao\03_GRD\0-GRDs_Enviadas%20DER\7&#186;MEDI&#199;&#195;O\MR.DER-0305_23\" TargetMode="External"/><Relationship Id="rId1202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647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54" Type="http://schemas.openxmlformats.org/officeDocument/2006/relationships/hyperlink" Target="pw:\\SRVPW3.pls.planservi.com.br:Projetos\Documents\C0849%20-%20DER\40_Emissao\03_GRD\0-GRDs_Enviadas%20DER\33&#186;MEDI&#199;&#195;O-26-03-2025%20A%2025-04-25\MR.DER-0974_25\" TargetMode="External"/><Relationship Id="rId1507" Type="http://schemas.openxmlformats.org/officeDocument/2006/relationships/hyperlink" Target="pw:\\SRVPW3.pls.planservi.com.br:Projetos\Documents\C0849%20-%20DER\30_Producao\14-F12%20&#8211;%20SP%20331%20-%20km%200,00-57,50\04_Dren\04.00_R031\R-31_2024.10%2025_RT_H01_SP331-TH-10.doc" TargetMode="External"/><Relationship Id="rId1714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295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1921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155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62" Type="http://schemas.openxmlformats.org/officeDocument/2006/relationships/hyperlink" Target="pw:\\SRVPW3.pls.planservi.com.br:Projetos\Documents\C0849%20-%20DER\40_Emissao\03_GRD\0-GRDs_Enviadas%20DER\21&#186;MEDI&#199;&#195;O-26-03-2024%20A%2025-04-24\MR.DER-0587_24\" TargetMode="External"/><Relationship Id="rId1297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043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22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667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74" Type="http://schemas.openxmlformats.org/officeDocument/2006/relationships/hyperlink" Target="pw:\\SRVPW3.pls.planservi.com.br:Projetos\Documents\C0849%20-%20DER\40_Emissao\03_GRD\0-GRDs_Enviadas%20DER\27&#186;MEDI&#199;&#195;O-26-09-2024%20A%2025-10-24\MR.DER-0839_24-SP%20331\" TargetMode="External"/><Relationship Id="rId2110" Type="http://schemas.openxmlformats.org/officeDocument/2006/relationships/hyperlink" Target="pw:\\SRVPW3.pls.planservi.com.br:Projetos\Documents\C0849%20-%20DER\40_Emissao\03_GRD\0-GRDs_Enviadas%20DER\44&#186;MEDI&#199;&#195;O-26-02-2026%20A%2025-03-26\MR_DER-1660_26\" TargetMode="External"/><Relationship Id="rId527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34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41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57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64" Type="http://schemas.openxmlformats.org/officeDocument/2006/relationships/hyperlink" Target="pw:\\SRVPW3.pls.planservi.com.br:Projetos\Documents\C0849%20-%20DER\30_Producao\14-F12%20&#8211;%20SP%20331%20-%20km%200,00-57,50\02_Geom\02.00_R031\2024%2010%2025%20-%20NS%20-%20SP331.xls" TargetMode="External"/><Relationship Id="rId1571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70" Type="http://schemas.openxmlformats.org/officeDocument/2006/relationships/hyperlink" Target="pw:\\pw.planservi.com.br:PROJETOS\Documents\C0849%20-%20DER\40_Emissao\03_GRD\0-GRDs_Enviadas%20DER\5&#186;MEDI&#199;&#195;O\MR.DER-0247_22\" TargetMode="External"/><Relationship Id="rId801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017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24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31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69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76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529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36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43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8" Type="http://schemas.openxmlformats.org/officeDocument/2006/relationships/hyperlink" Target="pw:\\pw.planservi.com.br:PROJETOS\Documents\C0849%20-%20DER\40_Emissao\03_GRD\0-GRDs_Enviadas%20DER\4&#186;MEDI&#199;&#195;O\MR.DER-0171_22\" TargetMode="External"/><Relationship Id="rId1803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77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84" Type="http://schemas.openxmlformats.org/officeDocument/2006/relationships/hyperlink" Target="pw:\\SRVPW3.pls.planservi.com.br:Projetos\Documents\C0849%20-%20DER\40_Emissao\03_GRD\0-GRDs_Enviadas%20DER\20&#186;MEDI&#199;&#195;O-26-02-2024%20A%2025-03-24\MR.DER-0566_24\" TargetMode="External"/><Relationship Id="rId591" Type="http://schemas.openxmlformats.org/officeDocument/2006/relationships/hyperlink" Target="pw:\\SRVPW3.pls.planservi.com.br:Projetos\Documents\C0849%20-%20DER\40_Emissao\03_GRD\0-GRDs_Enviadas%20DER\22&#186;MEDI&#199;&#195;O-26-04-2024%20A%2025-05-24\MR.DER-0684_24\" TargetMode="External"/><Relationship Id="rId2065" Type="http://schemas.openxmlformats.org/officeDocument/2006/relationships/hyperlink" Target="pw:\\SRVPW3.pls.planservi.com.br:Projetos\Documents\C0849%20-%20DER\40_Emissao\03_GRD\0-GRDs_Enviadas%20DER\42&#186;MEDI&#199;&#195;O-26-12-2025%20A%2025-01-26\MR_DER-1493_25\" TargetMode="External"/><Relationship Id="rId244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689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96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81" Type="http://schemas.openxmlformats.org/officeDocument/2006/relationships/hyperlink" Target="pw:\\SRVPW3.pls.planservi.com.br:Projetos\Documents\C0849%20-%20DER\30_Producao\14-F12%20&#8211;%20SP%20331%20-%20km%200,00-57,50\02_Geom\02.00_R031\2024%2005%2023-%20Projeto%20Executivo%20A-%20Planta%20e%20Perfil%20e%20NS%20-%20SP331.xls" TargetMode="External"/><Relationship Id="rId451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549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56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1179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386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93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2132" Type="http://schemas.openxmlformats.org/officeDocument/2006/relationships/hyperlink" Target="pw:\\SRVPW3.pls.planservi.com.br:Projetos\Documents\C0849%20-%20DER\40_Emissao\03_GRD\0-GRDs_Enviadas%20DER\46&#186;MEDI&#199;&#195;O-26-04-2026%20A%2025-05-26\MR_DER-1731_26\" TargetMode="External"/><Relationship Id="rId104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11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409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963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039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46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898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92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616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23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453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60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758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106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13" Type="http://schemas.openxmlformats.org/officeDocument/2006/relationships/hyperlink" Target="pw:\\SRVPW3.pls.planservi.com.br:Projetos\Documents\C0849%20-%20DER\30_Producao\14-F12%20&#8211;%20SP%20331%20-%20km%200,00-57,50\02_Geom\02.00_R031\2024%2010%2025-F03_revis&#227;o%20B-SP331.xls" TargetMode="External"/><Relationship Id="rId1520" Type="http://schemas.openxmlformats.org/officeDocument/2006/relationships/hyperlink" Target="pw:\\SRVPW3.pls.planservi.com.br:Projetos\Documents\C0849%20-%20DER\40_Emissao\03_GRD\0-GRDs_Enviadas%20DER\30&#186;MEDI&#199;&#195;O-26-12-2024%20A%2025-01-25\MR.DER-0892_25\" TargetMode="External"/><Relationship Id="rId1965" Type="http://schemas.openxmlformats.org/officeDocument/2006/relationships/hyperlink" Target="pw:\\SRVPW3.pls.planservi.com.br:Projetos\Documents\C0849%20-%20DER\40_Emissao\03_GRD\0-GRDs_Enviadas%20DER\38&#176;MEDI&#199;&#195;O-26-08-2025%20A%2025-09-25\MR_DER-1174_25\" TargetMode="External"/><Relationship Id="rId1618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25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9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2087" Type="http://schemas.openxmlformats.org/officeDocument/2006/relationships/hyperlink" Target="pw:\\SRVPW3.pls.planservi.com.br:Projetos\Documents\C0849%20-%20DER\40_Emissao\03_GRD\0-GRDs_Enviadas%20DER\42&#186;MEDI&#199;&#195;O-26-12-2025%20A%2025-01-26\MR_DER-1552_26\" TargetMode="External"/><Relationship Id="rId266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73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80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126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33" Type="http://schemas.openxmlformats.org/officeDocument/2006/relationships/hyperlink" Target="pw:\\SRVPW3.pls.planservi.com.br:PW_PROJETOS\Documents\C0849%20-%20DER\40_Emissao\03_GRD\0-GRDs_Enviadas%20DER\19&#186;MEDI&#199;&#195;O-26-01-24%20A%2025-02-24\MR.DER-0539_24\" TargetMode="External"/><Relationship Id="rId540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78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85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1170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014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638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45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30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68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75" Type="http://schemas.openxmlformats.org/officeDocument/2006/relationships/hyperlink" Target="pw:\\SRVPW3.pls.planservi.com.br:Projetos\Documents\C0849%20-%20DER\30_Producao\14-F12%20&#8211;%20SP%20331%20-%20km%200,00-57,50\08_Estrut\08.00_R031\2024%2003%2015-R-031_PL-SP0000331-000.057-108-A07-501_A1.docx" TargetMode="External"/><Relationship Id="rId1682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400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705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128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35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542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987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912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847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41" Type="http://schemas.openxmlformats.org/officeDocument/2006/relationships/hyperlink" Target="pw:\\pw.planservi.com.br:PROJETOS\Documents\C0849%20-%20DER\40_Emissao\03_GRD\0-GRDs_Enviadas%20DER\5&#186;MEDI&#199;&#195;O\MR.DER-0198_22\" TargetMode="External"/><Relationship Id="rId1402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707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0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288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1914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495" Type="http://schemas.openxmlformats.org/officeDocument/2006/relationships/hyperlink" Target="pw:\\SRVPW3.pls.planservi.com.br:Projetos\Documents\C0849%20-%20DER\40_Emissao\03_GRD\0-GRDs_Enviadas%20DER\21&#186;MEDI&#199;&#195;O-26-03-2024%20A%2025-04-24\MR.DER-0622_24\" TargetMode="External"/><Relationship Id="rId148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55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562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1192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036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15" Type="http://schemas.openxmlformats.org/officeDocument/2006/relationships/hyperlink" Target="pw:\\pw.planservi.com.br:PROJETOS\Documents\C0849%20-%20DER\40_Emissao\03_GRD\0-GRDs_Enviadas%20DER\13&#186;MEDI&#199;&#195;O-26-07-23%20A%2025-08-23\MR.DER-0407_23\" TargetMode="External"/><Relationship Id="rId422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867" Type="http://schemas.openxmlformats.org/officeDocument/2006/relationships/hyperlink" Target="pw:\\SRVPW3.pls.planservi.com.br:Projetos\Documents\C0849%20-%20DER\40_Emissao\03_GRD\0-GRDs_Enviadas%20DER\27&#186;MEDI&#199;&#195;O-26-09-2024%20A%2025-10-24\MR.DER-0838_24-SP%20331\" TargetMode="External"/><Relationship Id="rId1052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497" Type="http://schemas.openxmlformats.org/officeDocument/2006/relationships/hyperlink" Target="pw:\\SRVPW3.pls.planservi.com.br:Projetos\Documents\C0849%20-%20DER\40_Emissao\03_GRD\0-GRDs_Enviadas%20DER\29&#186;MEDI&#199;&#195;O-26-11-2024%20A%2025-12-24\MR.DER-0867_24\" TargetMode="External"/><Relationship Id="rId2103" Type="http://schemas.openxmlformats.org/officeDocument/2006/relationships/hyperlink" Target="pw:\\SRVPW3.pls.planservi.com.br:Projetos\Documents\C0849%20-%20DER\40_Emissao\03_GRD\0-GRDs_Enviadas%20DER\43&#186;MEDI&#199;&#195;O-26-01-2026%20A%2025-02-26\MR_DER-1576_26\" TargetMode="External"/><Relationship Id="rId727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34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357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564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71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63" Type="http://schemas.openxmlformats.org/officeDocument/2006/relationships/hyperlink" Target="pw:\\pw.planservi.com.br:PROJETOS\Documents\C0849%20-%20DER\40_Emissao\03_GRD\0-GRDs_Enviadas%20DER\5&#186;MEDI&#199;&#195;O\MR.DER-0245_22\" TargetMode="External"/><Relationship Id="rId1217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24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31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69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729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36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377" Type="http://schemas.openxmlformats.org/officeDocument/2006/relationships/hyperlink" Target="pw:\\SRVPW3.pls.planservi.com.br:Projetos\Documents\C0849%20-%20DER\40_Emissao\03_GRD\0-GRDs_Enviadas%20DER\20&#186;MEDI&#199;&#195;O-26-02-2024%20A%2025-03-24\MR.DER-0572_24\" TargetMode="External"/><Relationship Id="rId584" Type="http://schemas.openxmlformats.org/officeDocument/2006/relationships/hyperlink" Target="pw:\\SRVPW3.pls.planservi.com.br:Projetos\Documents\C0849%20-%20DER\40_Emissao\03_GRD\0-GRDs_Enviadas%20DER\22&#186;MEDI&#199;&#195;O-26-04-2024%20A%2025-05-24\MR.DER-0664_24\" TargetMode="External"/><Relationship Id="rId2058" Type="http://schemas.openxmlformats.org/officeDocument/2006/relationships/hyperlink" Target="pw:\\SRVPW3.pls.planservi.com.br:Projetos\Documents\C0849%20-%20DER\40_Emissao\03_GRD\0-GRDs_Enviadas%20DER\41&#186;MEDI&#199;&#195;O-26-11-2025%20A%2025-12-25\MR_DER-1453_25\" TargetMode="External"/><Relationship Id="rId5" Type="http://schemas.openxmlformats.org/officeDocument/2006/relationships/hyperlink" Target="pw:\\pw.planservi.com.br:PROJETOS\Documents\C0849%20-%20DER\40_Emissao\03_GRD\0-GRDs_Enviadas%20DER\3&#186;MEDI&#199;&#195;O\MR.DER-0097_22\" TargetMode="External"/><Relationship Id="rId237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791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889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74" Type="http://schemas.openxmlformats.org/officeDocument/2006/relationships/hyperlink" Target="pw:\\SRVPW3.pls.planservi.com.br:Projetos\Documents\C0849%20-%20DER\30_Producao\14-F12%20&#8211;%20SP%20331%20-%20km%200,00-57,50\02_Geom\02.00_R031\2024%2005%2023-%20Projeto%20Executivo%20A-%20Planta%20e%20Perfil%20e%20NS%20-%20SP331.xls" TargetMode="External"/><Relationship Id="rId444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51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749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1281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379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86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2125" Type="http://schemas.openxmlformats.org/officeDocument/2006/relationships/hyperlink" Target="pw:\\SRVPW3.pls.planservi.com.br:Projetos\Documents\C0849%20-%20DER\40_Emissao\03_GRD\0-GRDs_Enviadas%20DER\45&#186;MEDI&#199;&#195;O-26-03-2026%20A%2025-04-26\MR_DER-1688_26\" TargetMode="External"/><Relationship Id="rId304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11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609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956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41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239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793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85" Type="http://schemas.openxmlformats.org/officeDocument/2006/relationships/hyperlink" Target="pw:\\pw.planservi.com.br:PROJETOS\Documents\C0849%20-%20DER\30_Producao\14-F12%20&#8211;%20SP%20331%20-%20km%200,00-57,50\06_Pavi\06.00_R031\2023%2003%2022-R-031_Revis&#227;oA1_P09.doc" TargetMode="External"/><Relationship Id="rId816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01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446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53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60" Type="http://schemas.openxmlformats.org/officeDocument/2006/relationships/hyperlink" Target="pw:\\SRVPW3.pls.planservi.com.br:Projetos\Documents\C0849%20-%20DER\30_Producao\14-F12%20&#8211;%20SP%20331%20-%20km%200,00-57,50\05_Geot\05.00_R031\2025%2005%2009-R-031_Revis&#227;oB1_G14.docx" TargetMode="External"/><Relationship Id="rId1306" Type="http://schemas.openxmlformats.org/officeDocument/2006/relationships/hyperlink" Target="pw:\\SRVPW3.pls.planservi.com.br:Projetos\Documents\C0849%20-%20DER\30_Producao\14-F12%20&#8211;%20SP%20331%20-%20km%200,00-57,50\02_Geom\02.00_R031\2024%2008%2030-F03_revis&#227;o%20B1-SP331.xls" TargetMode="External"/><Relationship Id="rId1513" Type="http://schemas.openxmlformats.org/officeDocument/2006/relationships/hyperlink" Target="pw:\\SRVPW3.pls.planservi.com.br:Projetos\Documents\C0849%20-%20DER\40_Emissao\03_GRD\0-GRDs_Enviadas%20DER\30&#186;MEDI&#199;&#195;O-26-12-2024%20A%2025-01-25\MR.DER-0892_25\" TargetMode="External"/><Relationship Id="rId1720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58" Type="http://schemas.openxmlformats.org/officeDocument/2006/relationships/hyperlink" Target="pw:\\SRVPW3.pls.planservi.com.br:Projetos\Documents\C0849%20-%20DER\40_Emissao\03_GRD\0-GRDs_Enviadas%20DER\36&#186;MEDI&#199;&#195;O-26-06-2025%20A%2025-07-25\MR_DER-1104_25\" TargetMode="External"/><Relationship Id="rId12" Type="http://schemas.openxmlformats.org/officeDocument/2006/relationships/hyperlink" Target="pw:\\pw.planservi.com.br:PROJETOS\Documents\C0849%20-%20DER\40_Emissao\03_GRD\0-GRDs_Enviadas%20DER\4&#186;MEDI&#199;&#195;O\MR.DER-0135_22\" TargetMode="External"/><Relationship Id="rId1818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61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99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259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66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73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80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96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19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26" Type="http://schemas.openxmlformats.org/officeDocument/2006/relationships/hyperlink" Target="pw:\\SRVPW3.pls.planservi.com.br:PW_PROJETOS\Documents\C0849%20-%20DER\40_Emissao\03_GRD\0-GRDs_Enviadas%20DER\19&#186;MEDI&#199;&#195;O-26-01-24%20A%2025-02-24\MR.DER-0538_24\" TargetMode="External"/><Relationship Id="rId533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978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63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70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2007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740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838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23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468" Type="http://schemas.openxmlformats.org/officeDocument/2006/relationships/hyperlink" Target="pw:\\SRVPW3.pls.planservi.com.br:Projetos\Documents\C0849%20-%20DER\30_Producao\14-F12%20&#8211;%20SP%20331%20-%20km%200,00-57,50\08_Estrut\08.00_R031\2024%2002%2023-R-031_PL-SP0000331-000.057-101-A07-501_A1.docx" TargetMode="External"/><Relationship Id="rId1675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82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600" Type="http://schemas.openxmlformats.org/officeDocument/2006/relationships/hyperlink" Target="pw:\\SRVPW3.pls.planservi.com.br:Projetos\Documents\C0849%20-%20DER\40_Emissao\03_GRD\0-GRDs_Enviadas%20DER\22&#186;MEDI&#199;&#195;O-26-04-2024%20A%2025-05-24\MR.DER-0685_24\" TargetMode="External"/><Relationship Id="rId1230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328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535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905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742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34" Type="http://schemas.openxmlformats.org/officeDocument/2006/relationships/hyperlink" Target="pw:\\pw.planservi.com.br:PROJETOS\Documents\C0849%20-%20DER\40_Emissao\03_GRD\0-GRDs_Enviadas%20DER\4&#186;MEDI&#199;&#195;O\MR.DER-0172_22\" TargetMode="External"/><Relationship Id="rId1602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3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90" Type="http://schemas.openxmlformats.org/officeDocument/2006/relationships/hyperlink" Target="pw:\\SRVPW3.pls.planservi.com.br:Projetos\Documents\C0849%20-%20DER\40_Emissao\03_GRD\0-GRDs_Enviadas%20DER\20&#186;MEDI&#199;&#195;O-26-02-2024%20A%2025-03-24\MR.DER-0565_24\" TargetMode="External"/><Relationship Id="rId1907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071" Type="http://schemas.openxmlformats.org/officeDocument/2006/relationships/hyperlink" Target="pw:\\SRVPW3.pls.planservi.com.br:Projetos\Documents\C0849%20-%20DER\40_Emissao\03_GRD\0-GRDs_Enviadas%20DER\42&#186;MEDI&#199;&#195;O-26-12-2025%20A%2025-01-26\MR_DER-1499_26\" TargetMode="External"/><Relationship Id="rId250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88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95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10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48" Type="http://schemas.openxmlformats.org/officeDocument/2006/relationships/hyperlink" Target="pw:\\SRVPW3.pls.planservi.com.br:Projetos\Documents\C0849%20-%20DER\40_Emissao\03_GRD\0-GRDs_Enviadas%20DER\20&#186;MEDI&#199;&#195;O-26-02-2024%20A%2025-03-24\MR.DER-0551_24\" TargetMode="External"/><Relationship Id="rId555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62" Type="http://schemas.openxmlformats.org/officeDocument/2006/relationships/hyperlink" Target="pw:\\SRVPW3.pls.planservi.com.br:Projetos\Documents\C0849%20-%20DER\40_Emissao\03_GRD\0-GRDs_Enviadas%20DER\26&#186;MEDI&#199;&#195;O-26-08-2024%20A%2025-09-24\MR.DER-0762_24\" TargetMode="External"/><Relationship Id="rId1185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392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2029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08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415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22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045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52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697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927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12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557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64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71" Type="http://schemas.openxmlformats.org/officeDocument/2006/relationships/hyperlink" Target="pw:\\SRVPW3.pls.planservi.com.br:Projetos\Documents\C0849%20-%20DER\40_Emissao\03_GRD\0-GRDs_Enviadas%20DER\40&#186;MEDI&#199;&#195;O-26-10-2025%20A%2025-11-25\MR_DER-1383_25\" TargetMode="External"/><Relationship Id="rId56" Type="http://schemas.openxmlformats.org/officeDocument/2006/relationships/hyperlink" Target="pw:\\pw.planservi.com.br:PROJETOS\Documents\C0849%20-%20DER\40_Emissao\03_GRD\0-GRDs_Enviadas%20DER\5&#186;MEDI&#199;&#195;O\MR.DER-0194_22\" TargetMode="External"/><Relationship Id="rId1417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24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31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29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093" Type="http://schemas.openxmlformats.org/officeDocument/2006/relationships/hyperlink" Target="pw:\\SRVPW3.pls.planservi.com.br:Projetos\Documents\C0849%20-%20DER\40_Emissao\03_GRD\0-GRDs_Enviadas%20DER\43&#186;MEDI&#199;&#195;O-26-01-2026%20A%2025-02-26\MR_DER-1576_26\" TargetMode="External"/><Relationship Id="rId272" Type="http://schemas.openxmlformats.org/officeDocument/2006/relationships/hyperlink" Target="pw:\\pw.planservi.com.br:PROJETOS\Documents\C0849%20-%20DER\40_Emissao\03_GRD\0-GRDs_Enviadas%20DER\18&#186;MEDI&#199;&#195;O-26-12-23%20A%2025-01-24\MR.DER-0514_24\" TargetMode="External"/><Relationship Id="rId577" Type="http://schemas.openxmlformats.org/officeDocument/2006/relationships/hyperlink" Target="pw:\\SRVPW3.pls.planservi.com.br:Projetos\Documents\C0849%20-%20DER\40_Emissao\03_GRD\0-GRDs_Enviadas%20DER\22&#186;MEDI&#199;&#195;O-26-04-2024%20A%2025-05-24\MR.DER-0656_24\" TargetMode="External"/><Relationship Id="rId132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784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91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1067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2020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437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44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51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274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81" Type="http://schemas.openxmlformats.org/officeDocument/2006/relationships/hyperlink" Target="pw:\\SRVPW3.pls.planservi.com.br:Projetos\Documents\C0849%20-%20DER\30_Producao\14-F12%20&#8211;%20SP%20331%20-%20km%200,00-57,50\08_Estrut\08.00_R031\2024%2003%2006-R-031_PL-SP0000331-000.057-101E104-A07-501_A.docx" TargetMode="External"/><Relationship Id="rId1579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2118" Type="http://schemas.openxmlformats.org/officeDocument/2006/relationships/hyperlink" Target="pw:\\SRVPW3.pls.planservi.com.br:Projetos\Documents\C0849%20-%20DER\40_Emissao\03_GRD\0-GRDs_Enviadas%20DER\45&#186;MEDI&#199;&#195;O-26-03-2026%20A%2025-04-26\MR_DER-1673_26\" TargetMode="External"/><Relationship Id="rId504" Type="http://schemas.openxmlformats.org/officeDocument/2006/relationships/hyperlink" Target="pw:\\SRVPW3.pls.planservi.com.br:Projetos\Documents\C0849%20-%20DER\40_Emissao\03_GRD\0-GRDs_Enviadas%20DER\21&#186;MEDI&#199;&#195;O-26-03-2024%20A%2025-04-24\MR.DER-0615_24\" TargetMode="External"/><Relationship Id="rId711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49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34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41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-SP331.xls" TargetMode="External"/><Relationship Id="rId1786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93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78" Type="http://schemas.openxmlformats.org/officeDocument/2006/relationships/hyperlink" Target="pw:\\pw.planservi.com.br:PROJETOS\Documents\C0849%20-%20DER\40_Emissao\03_GRD\0-GRDs_Enviadas%20DER\7&#186;MEDI&#199;&#195;O\MR.DER-0305_23\" TargetMode="External"/><Relationship Id="rId809" Type="http://schemas.openxmlformats.org/officeDocument/2006/relationships/hyperlink" Target="pw:\\SRVPW3.pls.planservi.com.br:Projetos\Documents\C0849%20-%20DER\40_Emissao\03_GRD\0-GRDs_Enviadas%20DER\27&#186;MEDI&#199;&#195;O-26-09-2024%20A%2025-10-24\MR.DER-0829_24-SP%20331\" TargetMode="External"/><Relationship Id="rId1201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439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46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53" Type="http://schemas.openxmlformats.org/officeDocument/2006/relationships/hyperlink" Target="pw:\\SRVPW3.pls.planservi.com.br:Projetos\Documents\C0849%20-%20DER\40_Emissao\03_GRD\0-GRDs_Enviadas%20DER\33&#186;MEDI&#199;&#195;O-26-03-2025%20A%2025-04-25\MR.DER-0974_25\" TargetMode="External"/><Relationship Id="rId1506" Type="http://schemas.openxmlformats.org/officeDocument/2006/relationships/hyperlink" Target="pw:\\SRVPW3.pls.planservi.com.br:Projetos\Documents\C0849%20-%20DER\30_Producao\14-F12%20&#8211;%20SP%20331%20-%20km%200,00-57,50\04_Dren\04.00_R031\R-31_2024.10%2025_RT_H01_SP331-TH-10.doc" TargetMode="External"/><Relationship Id="rId1713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20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94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154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61" Type="http://schemas.openxmlformats.org/officeDocument/2006/relationships/hyperlink" Target="pw:\\SRVPW3.pls.planservi.com.br:Projetos\Documents\C0849%20-%20DER\40_Emissao\03_GRD\0-GRDs_Enviadas%20DER\21&#186;MEDI&#199;&#195;O-26-03-2024%20A%2025-04-24\MR.DER-0588_24\" TargetMode="External"/><Relationship Id="rId599" Type="http://schemas.openxmlformats.org/officeDocument/2006/relationships/hyperlink" Target="pw:\\SRVPW3.pls.planservi.com.br:Projetos\Documents\C0849%20-%20DER\40_Emissao\03_GRD\0-GRDs_Enviadas%20DER\22&#186;MEDI&#199;&#195;O-26-04-2024%20A%2025-05-24\MR.DER-0685_24\" TargetMode="External"/><Relationship Id="rId2042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459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66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73" Type="http://schemas.openxmlformats.org/officeDocument/2006/relationships/hyperlink" Target="pw:\\SRVPW3.pls.planservi.com.br:Projetos\Documents\C0849%20-%20DER\40_Emissao\03_GRD\0-GRDs_Enviadas%20DER\27&#186;MEDI&#199;&#195;O-26-09-2024%20A%2025-10-24\MR.DER-0839_24-SP%20331\" TargetMode="External"/><Relationship Id="rId1089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296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21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319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26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1156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63" Type="http://schemas.openxmlformats.org/officeDocument/2006/relationships/hyperlink" Target="pw:\\SRVPW3.pls.planservi.com.br:Projetos\Documents\C0849%20-%20DER\30_Producao\14-F12%20&#8211;%20SP%20331%20-%20km%200,00-57,50\02_Geom\02.00_R031\2024%2010%2025%20-%20NS%20-%20SP331.xls" TargetMode="External"/><Relationship Id="rId733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40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016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570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668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75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800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223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30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528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35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42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7" Type="http://schemas.openxmlformats.org/officeDocument/2006/relationships/hyperlink" Target="pw:\\pw.planservi.com.br:PROJETOS\Documents\C0849%20-%20DER\40_Emissao\03_GRD\0-GRDs_Enviadas%20DER\4&#186;MEDI&#199;&#195;O\MR.DER-0171_22\" TargetMode="External"/><Relationship Id="rId1802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76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83" Type="http://schemas.openxmlformats.org/officeDocument/2006/relationships/hyperlink" Target="pw:\\SRVPW3.pls.planservi.com.br:Projetos\Documents\C0849%20-%20DER\40_Emissao\03_GRD\0-GRDs_Enviadas%20DER\20&#186;MEDI&#199;&#195;O-26-02-2024%20A%2025-03-24\MR.DER-0566_24\" TargetMode="External"/><Relationship Id="rId590" Type="http://schemas.openxmlformats.org/officeDocument/2006/relationships/hyperlink" Target="pw:\\SRVPW3.pls.planservi.com.br:Projetos\Documents\C0849%20-%20DER\40_Emissao\03_GRD\0-GRDs_Enviadas%20DER\22&#186;MEDI&#199;&#195;O-26-04-2024%20A%2025-05-24\MR.DER-0684_24\" TargetMode="External"/><Relationship Id="rId2064" Type="http://schemas.openxmlformats.org/officeDocument/2006/relationships/hyperlink" Target="pw:\\SRVPW3.pls.planservi.com.br:Projetos\Documents\C0849%20-%20DER\40_Emissao\03_GRD\0-GRDs_Enviadas%20DER\42&#186;MEDI&#199;&#195;O-26-12-2025%20A%2025-01-26\MR_DER-1493_25\" TargetMode="External"/><Relationship Id="rId243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50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88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95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80" Type="http://schemas.openxmlformats.org/officeDocument/2006/relationships/hyperlink" Target="pw:\\SRVPW3.pls.planservi.com.br:Projetos\Documents\C0849%20-%20DER\30_Producao\14-F12%20&#8211;%20SP%20331%20-%20km%200,00-57,50\02_Geom\02.00_R031\2024%2005%2023-%20Projeto%20Executivo%20A-%20Planta%20e%20Perfil%20e%20NS%20-%20SP331.xls" TargetMode="External"/><Relationship Id="rId2131" Type="http://schemas.openxmlformats.org/officeDocument/2006/relationships/hyperlink" Target="pw:\\SRVPW3.pls.planservi.com.br:Projetos\Documents\C0849%20-%20DER\40_Emissao\03_GRD\0-GRDs_Enviadas%20DER\46&#186;MEDI&#199;&#195;O-26-04-2026%20A%2025-05-26\MR_DER-1731_26\" TargetMode="External"/><Relationship Id="rId103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10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48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55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62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78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385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92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91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408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15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22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38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45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52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897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105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12" Type="http://schemas.openxmlformats.org/officeDocument/2006/relationships/hyperlink" Target="pw:\\SRVPW3.pls.planservi.com.br:Projetos\Documents\C0849%20-%20DER\30_Producao\14-F12%20&#8211;%20SP%20331%20-%20km%200,00-57,50\02_Geom\02.00_R031\2024%2010%2025-F03_revis&#227;o%20B-SP331.xls" TargetMode="External"/><Relationship Id="rId1757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64" Type="http://schemas.openxmlformats.org/officeDocument/2006/relationships/hyperlink" Target="pw:\\SRVPW3.pls.planservi.com.br:Projetos\Documents\C0849%20-%20DER\40_Emissao\03_GRD\0-GRDs_Enviadas%20DER\38&#176;MEDI&#199;&#195;O-26-08-2025%20A%2025-09-25\MR_DER-1165_25\" TargetMode="External"/><Relationship Id="rId49" Type="http://schemas.openxmlformats.org/officeDocument/2006/relationships/hyperlink" Target="pw:\\pw.planservi.com.br:PROJETOS\Documents\C0849%20-%20DER\40_Emissao\03_GRD\0-GRDs_Enviadas%20DER\5&#186;MEDI&#199;&#195;O\MR.DER-0196_22\" TargetMode="External"/><Relationship Id="rId1617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24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8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2086" Type="http://schemas.openxmlformats.org/officeDocument/2006/relationships/hyperlink" Target="pw:\\SRVPW3.pls.planservi.com.br:Projetos\Documents\C0849%20-%20DER\40_Emissao\03_GRD\0-GRDs_Enviadas%20DER\42&#186;MEDI&#199;&#195;O-26-12-2025%20A%2025-01-26\MR_DER-1552_26\" TargetMode="External"/><Relationship Id="rId265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72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25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32" Type="http://schemas.openxmlformats.org/officeDocument/2006/relationships/hyperlink" Target="pw:\\SRVPW3.pls.planservi.com.br:PW_PROJETOS\Documents\C0849%20-%20DER\40_Emissao\03_GRD\0-GRDs_Enviadas%20DER\19&#186;MEDI&#199;&#195;O-26-01-24%20A%2025-02-24\MR.DER-0539_24\" TargetMode="External"/><Relationship Id="rId777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84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2013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637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44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267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74" Type="http://schemas.openxmlformats.org/officeDocument/2006/relationships/hyperlink" Target="pw:\\SRVPW3.pls.planservi.com.br:Projetos\Documents\C0849%20-%20DER\30_Producao\14-F12%20&#8211;%20SP%20331%20-%20km%200,00-57,50\08_Estrut\08.00_R031\2024%2003%2027-R-031_PL-SP0000331-000.057-107-A07-501_A1.docx" TargetMode="External"/><Relationship Id="rId1681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704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11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127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34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541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79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86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40" Type="http://schemas.openxmlformats.org/officeDocument/2006/relationships/hyperlink" Target="pw:\\pw.planservi.com.br:PROJETOS\Documents\C0849%20-%20DER\40_Emissao\03_GRD\0-GRDs_Enviadas%20DER\4&#186;MEDI&#199;&#195;O\MR.DER-0172_22\" TargetMode="External"/><Relationship Id="rId1401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639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46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706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13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87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494" Type="http://schemas.openxmlformats.org/officeDocument/2006/relationships/hyperlink" Target="pw:\\SRVPW3.pls.planservi.com.br:Projetos\Documents\C0849%20-%20DER\40_Emissao\03_GRD\0-GRDs_Enviadas%20DER\21&#186;MEDI&#199;&#195;O-26-03-2024%20A%2025-04-24\MR.DER-0622_24\" TargetMode="External"/><Relationship Id="rId147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54" Type="http://schemas.openxmlformats.org/officeDocument/2006/relationships/hyperlink" Target="pw:\\SRVPW3.pls.planservi.com.br:Projetos\Documents\C0849%20-%20DER\40_Emissao\03_GRD\0-GRDs_Enviadas%20DER\20&#186;MEDI&#199;&#195;O-26-02-2024%20A%2025-03-24\MR.DER-0556_24\" TargetMode="External"/><Relationship Id="rId799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191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035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561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659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66" Type="http://schemas.openxmlformats.org/officeDocument/2006/relationships/hyperlink" Target="pw:\\SRVPW3.pls.planservi.com.br:Projetos\Documents\C0849%20-%20DER\40_Emissao\03_GRD\0-GRDs_Enviadas%20DER\27&#186;MEDI&#199;&#195;O-26-09-2024%20A%2025-10-24\MR.DER-0838_24-SP%20331\" TargetMode="External"/><Relationship Id="rId1289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96" Type="http://schemas.openxmlformats.org/officeDocument/2006/relationships/hyperlink" Target="pw:\\SRVPW3.pls.planservi.com.br:Projetos\Documents\C0849%20-%20DER\40_Emissao\03_GRD\0-GRDs_Enviadas%20DER\29&#186;MEDI&#199;&#195;O-26-11-2024%20A%2025-12-24\MR.DER-0867_24\" TargetMode="External"/><Relationship Id="rId214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421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519" Type="http://schemas.openxmlformats.org/officeDocument/2006/relationships/hyperlink" Target="pw:\\SRVPW3.pls.planservi.com.br:Projetos\Documents\C0849%20-%20DER\40_Emissao\03_GRD\0-GRDs_Enviadas%20DER\21&#186;MEDI&#199;&#195;O-26-03-2024%20A%2025-04-24\MR.DER-0601_24\" TargetMode="External"/><Relationship Id="rId1051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149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56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2102" Type="http://schemas.openxmlformats.org/officeDocument/2006/relationships/hyperlink" Target="pw:\\SRVPW3.pls.planservi.com.br:Projetos\Documents\C0849%20-%20DER\40_Emissao\03_GRD\0-GRDs_Enviadas%20DER\44&#186;MEDI&#199;&#195;O-26-02-2026%20A%2025-03-26\MR_DER-1598_26\" TargetMode="External"/><Relationship Id="rId726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33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009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563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70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868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62" Type="http://schemas.openxmlformats.org/officeDocument/2006/relationships/hyperlink" Target="pw:\\pw.planservi.com.br:PROJETOS\Documents\C0849%20-%20DER\40_Emissao\03_GRD\0-GRDs_Enviadas%20DER\5&#186;MEDI&#199;&#195;O\MR.DER-0245_22\" TargetMode="External"/><Relationship Id="rId1216" Type="http://schemas.openxmlformats.org/officeDocument/2006/relationships/hyperlink" Target="pw:\\SRVPW3.pls.planservi.com.br:Projetos\Documents\C0849%20-%20DER\30_Producao\14-F12%20&#8211;%20SP%20331%20-%20km%200,00-57,50\06_Pavi\06.00_R031\2024%2009%2024-R-031_Revis&#227;oA1_G13.docx" TargetMode="External"/><Relationship Id="rId1423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30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728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35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169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76" Type="http://schemas.openxmlformats.org/officeDocument/2006/relationships/hyperlink" Target="pw:\\SRVPW3.pls.planservi.com.br:Projetos\Documents\C0849%20-%20DER\40_Emissao\03_GRD\0-GRDs_Enviadas%20DER\20&#186;MEDI&#199;&#195;O-26-02-2024%20A%2025-03-24\MR.DER-0572_24\" TargetMode="External"/><Relationship Id="rId583" Type="http://schemas.openxmlformats.org/officeDocument/2006/relationships/hyperlink" Target="pw:\\SRVPW3.pls.planservi.com.br:Projetos\Documents\C0849%20-%20DER\40_Emissao\03_GRD\0-GRDs_Enviadas%20DER\22&#186;MEDI&#199;&#195;O-26-04-2024%20A%2025-05-24\MR.DER-0662_24\" TargetMode="External"/><Relationship Id="rId790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2057" Type="http://schemas.openxmlformats.org/officeDocument/2006/relationships/hyperlink" Target="pw:\\SRVPW3.pls.planservi.com.br:Projetos\Documents\C0849%20-%20DER\40_Emissao\03_GRD\0-GRDs_Enviadas%20DER\41&#186;MEDI&#199;&#195;O-26-11-2025%20A%2025-12-25\MR_DER-1431_25\" TargetMode="External"/><Relationship Id="rId4" Type="http://schemas.openxmlformats.org/officeDocument/2006/relationships/hyperlink" Target="pw:\\pw.planservi.com.br:PROJETOS\Documents\C0849%20-%20DER\40_Emissao\03_GRD\0-GRDs_Enviadas%20DER\3&#186;MEDI&#199;&#195;O\MR.DER-0097_22\" TargetMode="External"/><Relationship Id="rId236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43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50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88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73" Type="http://schemas.openxmlformats.org/officeDocument/2006/relationships/hyperlink" Target="pw:\\SRVPW3.pls.planservi.com.br:Projetos\Documents\C0849%20-%20DER\30_Producao\14-F12%20&#8211;%20SP%20331%20-%20km%200,00-57,50\02_Geom\02.00_R031\2024%2005%2023-%20Projeto%20Executivo%20A-%20Planta%20e%20Perfil%20e%20NS%20-%20SP331.xls" TargetMode="External"/><Relationship Id="rId1280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124" Type="http://schemas.openxmlformats.org/officeDocument/2006/relationships/hyperlink" Target="pw:\\SRVPW3.pls.planservi.com.br:Projetos\Documents\C0849%20-%20DER\40_Emissao\03_GRD\0-GRDs_Enviadas%20DER\45&#186;MEDI&#199;&#195;O-26-03-2026%20A%2025-04-26\MR_DER-1688_26\" TargetMode="External"/><Relationship Id="rId303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748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55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40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78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85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92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84" Type="http://schemas.openxmlformats.org/officeDocument/2006/relationships/hyperlink" Target="pw:\\pw.planservi.com.br:PROJETOS\Documents\C0849%20-%20DER\30_Producao\14-F12%20&#8211;%20SP%20331%20-%20km%200,00-57,50\06_Pavi\06.00_R031\2023%2003%2027-R-031_Revis&#227;oA1_P09.docx" TargetMode="External"/><Relationship Id="rId510" Type="http://schemas.openxmlformats.org/officeDocument/2006/relationships/hyperlink" Target="pw:\\SRVPW3.pls.planservi.com.br:Projetos\Documents\C0849%20-%20DER\40_Emissao\03_GRD\0-GRDs_Enviadas%20DER\21&#186;MEDI&#199;&#195;O-26-03-2024%20A%2025-04-24\MR.DER-0629_24\" TargetMode="External"/><Relationship Id="rId608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15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238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45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52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000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305" Type="http://schemas.openxmlformats.org/officeDocument/2006/relationships/hyperlink" Target="pw:\\SRVPW3.pls.planservi.com.br:Projetos\Documents\C0849%20-%20DER\30_Producao\14-F12%20&#8211;%20SP%20331%20-%20km%200,00-57,50\02_Geom\02.00_R031\2024%2010%2025-F02_revis&#227;o%20A-SP331.xls" TargetMode="External"/><Relationship Id="rId1957" Type="http://schemas.openxmlformats.org/officeDocument/2006/relationships/hyperlink" Target="pw:\\SRVPW3.pls.planservi.com.br:Projetos\Documents\C0849%20-%20DER\40_Emissao\03_GRD\0-GRDs_Enviadas%20DER\36&#186;MEDI&#199;&#195;O-26-06-2025%20A%2025-07-25\MR_DER-1104_25\" TargetMode="External"/><Relationship Id="rId1512" Type="http://schemas.openxmlformats.org/officeDocument/2006/relationships/hyperlink" Target="pw:\\SRVPW3.pls.planservi.com.br:Projetos\Documents\C0849%20-%20DER\40_Emissao\03_GRD\0-GRDs_Enviadas%20DER\30&#186;MEDI&#199;&#195;O-26-12-2024%20A%2025-01-25\MR.DER-0892_25\" TargetMode="External"/><Relationship Id="rId1817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1" Type="http://schemas.openxmlformats.org/officeDocument/2006/relationships/hyperlink" Target="pw:\\pw.planservi.com.br:PROJETOS\Documents\C0849%20-%20DER\40_Emissao\03_GRD\0-GRDs_Enviadas%20DER\4&#186;MEDI&#199;&#195;O\MR.DER-0135_22\" TargetMode="External"/><Relationship Id="rId398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2079" Type="http://schemas.openxmlformats.org/officeDocument/2006/relationships/hyperlink" Target="pw:\\SRVPW3.pls.planservi.com.br:Projetos\Documents\C0849%20-%20DER\40_Emissao\03_GRD\0-GRDs_Enviadas%20DER\42&#186;MEDI&#199;&#195;O-26-12-2025%20A%2025-01-26\MR_DER-1552_26\" TargetMode="External"/><Relationship Id="rId160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258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65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72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1095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18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25" Type="http://schemas.openxmlformats.org/officeDocument/2006/relationships/hyperlink" Target="pw:\\SRVPW3.pls.planservi.com.br:PW_PROJETOS\Documents\C0849%20-%20DER\40_Emissao\03_GRD\0-GRDs_Enviadas%20DER\19&#186;MEDI&#199;&#195;O-26-01-24%20A%2025-02-24\MR.DER-0536_24\" TargetMode="External"/><Relationship Id="rId532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977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62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2006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837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22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467" Type="http://schemas.openxmlformats.org/officeDocument/2006/relationships/hyperlink" Target="pw:\\SRVPW3.pls.planservi.com.br:Projetos\Documents\C0849%20-%20DER\30_Producao\14-F12%20&#8211;%20SP%20331%20-%20km%200,00-57,50\04_Dren\04.00_R031\R-31_2024.09.19_RT_H01_REVA.doc" TargetMode="External"/><Relationship Id="rId1674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81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904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327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534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41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79" Type="http://schemas.openxmlformats.org/officeDocument/2006/relationships/hyperlink" Target="pw:\\SRVPW3.pls.planservi.com.br:Projetos\Documents\C0849%20-%20DER\40_Emissao\03_GRD\0-GRDs_Enviadas%20DER\41&#186;MEDI&#199;&#195;O-26-11-2025%20A%2025-12-25\MR_DER-1425_25\" TargetMode="External"/><Relationship Id="rId33" Type="http://schemas.openxmlformats.org/officeDocument/2006/relationships/hyperlink" Target="pw:\\pw.planservi.com.br:PROJETOS\Documents\C0849%20-%20DER\40_Emissao\03_GRD\0-GRDs_Enviadas%20DER\4&#186;MEDI&#199;&#195;O\MR.DER-0172_22\" TargetMode="External"/><Relationship Id="rId1601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39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82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1906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487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94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2070" Type="http://schemas.openxmlformats.org/officeDocument/2006/relationships/hyperlink" Target="pw:\\SRVPW3.pls.planservi.com.br:Projetos\Documents\C0849%20-%20DER\40_Emissao\03_GRD\0-GRDs_Enviadas%20DER\42&#186;MEDI&#199;&#195;O-26-12-2025%20A%2025-01-26\MR_DER-1499_26\" TargetMode="External"/><Relationship Id="rId347" Type="http://schemas.openxmlformats.org/officeDocument/2006/relationships/hyperlink" Target="pw:\\SRVPW3.pls.planservi.com.br:Projetos\Documents\C0849%20-%20DER\40_Emissao\03_GRD\0-GRDs_Enviadas%20DER\20&#186;MEDI&#199;&#195;O-26-02-2024%20A%2025-03-24\MR.DER-0551_24\" TargetMode="External"/><Relationship Id="rId999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184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028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554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61" Type="http://schemas.openxmlformats.org/officeDocument/2006/relationships/hyperlink" Target="pw:\\SRVPW3.pls.planservi.com.br:Projetos\Documents\C0849%20-%20DER\40_Emissao\03_GRD\0-GRDs_Enviadas%20DER\26&#186;MEDI&#199;&#195;O-26-08-2024%20A%2025-09-24\MR.DER-0762_24\" TargetMode="External"/><Relationship Id="rId859" Type="http://schemas.openxmlformats.org/officeDocument/2006/relationships/hyperlink" Target="pw:\\SRVPW3.pls.planservi.com.br:Projetos\Documents\C0849%20-%20DER\40_Emissao\03_GRD\0-GRDs_Enviadas%20DER\27&#186;MEDI&#199;&#195;O-26-09-2024%20A%2025-10-24\MR.DER-0835_24-SP%20331\" TargetMode="External"/><Relationship Id="rId1391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489" Type="http://schemas.openxmlformats.org/officeDocument/2006/relationships/hyperlink" Target="pw:\\SRVPW3.pls.planservi.com.br:Projetos\Documents\C0849%20-%20DER\30_Producao\14-F12%20&#8211;%20SP%20331%20-%20km%200,00-57,50\08_Estrut\08.00_R031\2024%2004%2024-R-031_PL-SP0000331-000.057-101E108-A07-501_B1.docx" TargetMode="External"/><Relationship Id="rId1696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207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414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21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044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51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349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-SP331.xls" TargetMode="External"/><Relationship Id="rId719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26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11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556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63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70" Type="http://schemas.openxmlformats.org/officeDocument/2006/relationships/hyperlink" Target="pw:\\SRVPW3.pls.planservi.com.br:Projetos\Documents\C0849%20-%20DER\40_Emissao\03_GRD\0-GRDs_Enviadas%20DER\39&#176;MEDI&#199;&#195;O-26-09-2025%20A%2025-10-25\MR_DER-1310_25\" TargetMode="External"/><Relationship Id="rId55" Type="http://schemas.openxmlformats.org/officeDocument/2006/relationships/hyperlink" Target="pw:\\pw.planservi.com.br:PROJETOS\Documents\C0849%20-%20DER\40_Emissao\03_GRD\0-GRDs_Enviadas%20DER\5&#186;MEDI&#199;&#195;O\MR.DER-0196_22\" TargetMode="External"/><Relationship Id="rId1209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416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23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30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28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092" Type="http://schemas.openxmlformats.org/officeDocument/2006/relationships/hyperlink" Target="pw:\\SRVPW3.pls.planservi.com.br:Projetos\Documents\C0849%20-%20DER\40_Emissao\03_GRD\0-GRDs_Enviadas%20DER\43&#186;MEDI&#199;&#195;O-26-01-2026%20A%2025-02-26\MR_DER-1576_26\" TargetMode="External"/><Relationship Id="rId271" Type="http://schemas.openxmlformats.org/officeDocument/2006/relationships/hyperlink" Target="pw:\\pw.planservi.com.br:PROJETOS\Documents\C0849%20-%20DER\40_Emissao\03_GRD\0-GRDs_Enviadas%20DER\18&#186;MEDI&#199;&#195;O-26-12-23%20A%2025-01-24\MR.DER-0514_24\" TargetMode="External"/><Relationship Id="rId131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69" Type="http://schemas.openxmlformats.org/officeDocument/2006/relationships/hyperlink" Target="pw:\\SRVPW3.pls.planservi.com.br:Projetos\Documents\C0849%20-%20DER\40_Emissao\03_GRD\0-GRDs_Enviadas%20DER\21&#186;MEDI&#199;&#195;O-26-03-2024%20A%2025-04-24\MR.DER-0583_24\" TargetMode="External"/><Relationship Id="rId576" Type="http://schemas.openxmlformats.org/officeDocument/2006/relationships/hyperlink" Target="pw:\\SRVPW3.pls.planservi.com.br:Projetos\Documents\C0849%20-%20DER\40_Emissao\03_GRD\0-GRDs_Enviadas%20DER\22&#186;MEDI&#199;&#195;O-26-04-2024%20A%2025-05-24\MR.DER-0646_24\" TargetMode="External"/><Relationship Id="rId783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90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229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36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43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066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273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80" Type="http://schemas.openxmlformats.org/officeDocument/2006/relationships/hyperlink" Target="pw:\\SRVPW3.pls.planservi.com.br:Projetos\Documents\C0849%20-%20DER\30_Producao\14-F12%20&#8211;%20SP%20331%20-%20km%200,00-57,50\08_Estrut\08.00_R031\2024%2004%2026-R-031_PL-SP0000331-000.057-103E105-A07-501_A.docx" TargetMode="External"/><Relationship Id="rId2117" Type="http://schemas.openxmlformats.org/officeDocument/2006/relationships/hyperlink" Target="pw:\\SRVPW3.pls.planservi.com.br:Projetos\Documents\C0849%20-%20DER\40_Emissao\03_GRD\0-GRDs_Enviadas%20DER\45&#186;MEDI&#199;&#195;O-26-03-2026%20A%2025-04-26\MR_DER-1673_26\" TargetMode="External"/><Relationship Id="rId850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948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33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578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85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92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77" Type="http://schemas.openxmlformats.org/officeDocument/2006/relationships/hyperlink" Target="pw:\\pw.planservi.com.br:PROJETOS\Documents\C0849%20-%20DER\40_Emissao\03_GRD\0-GRDs_Enviadas%20DER\7&#186;MEDI&#199;&#195;O\MR.DER-0305_23\" TargetMode="External"/><Relationship Id="rId503" Type="http://schemas.openxmlformats.org/officeDocument/2006/relationships/hyperlink" Target="pw:\\SRVPW3.pls.planservi.com.br:Projetos\Documents\C0849%20-%20DER\40_Emissao\03_GRD\0-GRDs_Enviadas%20DER\21&#186;MEDI&#199;&#195;O-26-03-2024%20A%2025-04-24\MR.DER-0615_24\" TargetMode="External"/><Relationship Id="rId710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808" Type="http://schemas.openxmlformats.org/officeDocument/2006/relationships/hyperlink" Target="pw:\\SRVPW3.pls.planservi.com.br:Projetos\Documents\C0849%20-%20DER\40_Emissao\03_GRD\0-GRDs_Enviadas%20DER\27&#186;MEDI&#199;&#195;O-26-09-2024%20A%2025-10-24\MR.DER-0829_24-SP%20331\" TargetMode="External"/><Relationship Id="rId1340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-SP331.xls" TargetMode="External"/><Relationship Id="rId1438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45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200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852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505" Type="http://schemas.openxmlformats.org/officeDocument/2006/relationships/hyperlink" Target="pw:\\SRVPW3.pls.planservi.com.br:Projetos\Documents\C0849%20-%20DER\30_Producao\14-F12%20&#8211;%20SP%20331%20-%20km%200,00-57,50\04_Dren\04.00_R031\R-31_2024.10%2025_RT_H01_SP331-TH-10.doc" TargetMode="External"/><Relationship Id="rId1712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293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153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60" Type="http://schemas.openxmlformats.org/officeDocument/2006/relationships/hyperlink" Target="pw:\\SRVPW3.pls.planservi.com.br:Projetos\Documents\C0849%20-%20DER\40_Emissao\03_GRD\0-GRDs_Enviadas%20DER\21&#186;MEDI&#199;&#195;O-26-03-2024%20A%2025-04-24\MR.DER-0588_24\" TargetMode="External"/><Relationship Id="rId598" Type="http://schemas.openxmlformats.org/officeDocument/2006/relationships/hyperlink" Target="pw:\\SRVPW3.pls.planservi.com.br:Projetos\Documents\C0849%20-%20DER\40_Emissao\03_GRD\0-GRDs_Enviadas%20DER\22&#186;MEDI&#199;&#195;O-26-04-2024%20A%2025-05-24\MR.DER-0685_24\" TargetMode="External"/><Relationship Id="rId2041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20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58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65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72" Type="http://schemas.openxmlformats.org/officeDocument/2006/relationships/hyperlink" Target="pw:\\SRVPW3.pls.planservi.com.br:Projetos\Documents\C0849%20-%20DER\40_Emissao\03_GRD\0-GRDs_Enviadas%20DER\27&#186;MEDI&#199;&#195;O-26-09-2024%20A%2025-10-24\MR.DER-0839_24-SP%20331\" TargetMode="External"/><Relationship Id="rId1088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295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139" Type="http://schemas.openxmlformats.org/officeDocument/2006/relationships/hyperlink" Target="pw:\\SRVPW3.pls.planservi.com.br:Projetos\Documents\C0849%20-%20DER\40_Emissao\03_GRD\0-GRDs_Enviadas%20DER\46&#186;MEDI&#199;&#195;O-26-04-2026%20A%2025-05-26\MR_DER-1732_26\" TargetMode="External"/><Relationship Id="rId318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25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32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1155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62" Type="http://schemas.openxmlformats.org/officeDocument/2006/relationships/hyperlink" Target="pw:\\SRVPW3.pls.planservi.com.br:Projetos\Documents\C0849%20-%20DER\30_Producao\14-F12%20&#8211;%20SP%20331%20-%20km%200,00-57,50\02_Geom\02.00_R031\2024%2010%2025%20-%20NS%20-%20SP331.xls" TargetMode="External"/><Relationship Id="rId99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1015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22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667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74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527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34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41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6" Type="http://schemas.openxmlformats.org/officeDocument/2006/relationships/hyperlink" Target="pw:\\pw.planservi.com.br:PROJETOS\Documents\C0849%20-%20DER\40_Emissao\03_GRD\0-GRDs_Enviadas%20DER\4&#186;MEDI&#199;&#195;O\MR.DER-0147_22\" TargetMode="External"/><Relationship Id="rId175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1801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382" Type="http://schemas.openxmlformats.org/officeDocument/2006/relationships/hyperlink" Target="pw:\\SRVPW3.pls.planservi.com.br:Projetos\Documents\C0849%20-%20DER\40_Emissao\03_GRD\0-GRDs_Enviadas%20DER\20&#186;MEDI&#199;&#195;O-26-02-2024%20A%2025-03-24\MR.DER-0571_24\" TargetMode="External"/><Relationship Id="rId687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2063" Type="http://schemas.openxmlformats.org/officeDocument/2006/relationships/hyperlink" Target="pw:\\SRVPW3.pls.planservi.com.br:Projetos\Documents\C0849%20-%20DER\40_Emissao\03_GRD\0-GRDs_Enviadas%20DER\42&#186;MEDI&#199;&#195;O-26-12-2025%20A%2025-01-26\MR_DER-1493_25\" TargetMode="External"/><Relationship Id="rId242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894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177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130" Type="http://schemas.openxmlformats.org/officeDocument/2006/relationships/hyperlink" Target="pw:\\SRVPW3.pls.planservi.com.br:Projetos\Documents\C0849%20-%20DER\40_Emissao\03_GRD\0-GRDs_Enviadas%20DER\45&#186;MEDI&#199;&#195;O-26-03-2026%20A%2025-04-26\MR_DER-1688_26\" TargetMode="External"/><Relationship Id="rId102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547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54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61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384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91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689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90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407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14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21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37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44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51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896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919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104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11" Type="http://schemas.openxmlformats.org/officeDocument/2006/relationships/hyperlink" Target="pw:\\SRVPW3.pls.planservi.com.br:Projetos\Documents\C0849%20-%20DER\30_Producao\14-F12%20&#8211;%20SP%20331%20-%20km%200,00-57,50\02_Geom\02.00_R031\2024%2008%2030-F03_revis&#227;o%20A3-SP331.xls" TargetMode="External"/><Relationship Id="rId1549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56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63" Type="http://schemas.openxmlformats.org/officeDocument/2006/relationships/hyperlink" Target="pw:\\SRVPW3.pls.planservi.com.br:Projetos\Documents\C0849%20-%20DER\40_Emissao\03_GRD\0-GRDs_Enviadas%20DER\38&#176;MEDI&#199;&#195;O-26-08-2025%20A%2025-09-25\MR_DER-1165_25\" TargetMode="External"/><Relationship Id="rId48" Type="http://schemas.openxmlformats.org/officeDocument/2006/relationships/hyperlink" Target="pw:\\pw.planservi.com.br:PROJETOS\Documents\C0849%20-%20DER\40_Emissao\03_GRD\0-GRDs_Enviadas%20DER\5&#186;MEDI&#199;&#195;O\MR.DER-0196_22\" TargetMode="External"/><Relationship Id="rId1409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616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23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7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2085" Type="http://schemas.openxmlformats.org/officeDocument/2006/relationships/hyperlink" Target="pw:\\SRVPW3.pls.planservi.com.br:Projetos\Documents\C0849%20-%20DER\40_Emissao\03_GRD\0-GRDs_Enviadas%20DER\42&#186;MEDI&#199;&#195;O-26-12-2025%20A%2025-01-26\MR_DER-1552_26\" TargetMode="External"/><Relationship Id="rId264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71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24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569" Type="http://schemas.openxmlformats.org/officeDocument/2006/relationships/hyperlink" Target="pw:\\SRVPW3.pls.planservi.com.br:Projetos\Documents\C0849%20-%20DER\40_Emissao\03_GRD\0-GRDs_Enviadas%20DER\21&#186;MEDI&#199;&#195;O-26-03-2024%20A%2025-04-24\MR.DER-0640_24\" TargetMode="External"/><Relationship Id="rId776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83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1199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331" Type="http://schemas.openxmlformats.org/officeDocument/2006/relationships/hyperlink" Target="pw:\\SRVPW3.pls.planservi.com.br:PW_PROJETOS\Documents\C0849%20-%20DER\40_Emissao\03_GRD\0-GRDs_Enviadas%20DER\19&#186;MEDI&#199;&#195;O-26-01-24%20A%2025-02-24\MR.DER-0539_24\" TargetMode="External"/><Relationship Id="rId429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36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059" Type="http://schemas.openxmlformats.org/officeDocument/2006/relationships/hyperlink" Target="pw:\\SRVPW3.pls.planservi.com.br:Projetos\Documents\C0849%20-%20DER\30_Producao\14-F12%20&#8211;%20SP%20331%20-%20km%200,00-57,50\06_Pavi\06.00_R031\2024%2010%2025-R-031_Revis&#227;oA_G13.docx" TargetMode="External"/><Relationship Id="rId1266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73" Type="http://schemas.openxmlformats.org/officeDocument/2006/relationships/hyperlink" Target="pw:\\SRVPW3.pls.planservi.com.br:Projetos\Documents\C0849%20-%20DER\30_Producao\14-F12%20&#8211;%20SP%20331%20-%20km%200,00-57,50\08_Estrut\08.00_R031\2024%2003%2015-R-031_PL-SP0000331-000.057-106-A07-501_A1.docx" TargetMode="External"/><Relationship Id="rId2012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843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126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680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778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85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703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10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333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540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638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400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845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705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12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86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493" Type="http://schemas.openxmlformats.org/officeDocument/2006/relationships/hyperlink" Target="pw:\\SRVPW3.pls.planservi.com.br:Projetos\Documents\C0849%20-%20DER\40_Emissao\03_GRD\0-GRDs_Enviadas%20DER\21&#186;MEDI&#199;&#195;O-26-03-2024%20A%2025-04-24\MR.DER-0617_24\" TargetMode="External"/><Relationship Id="rId146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53" Type="http://schemas.openxmlformats.org/officeDocument/2006/relationships/hyperlink" Target="pw:\\SRVPW3.pls.planservi.com.br:Projetos\Documents\C0849%20-%20DER\40_Emissao\03_GRD\0-GRDs_Enviadas%20DER\20&#186;MEDI&#199;&#195;O-26-02-2024%20A%2025-03-24\MR.DER-0556_24\" TargetMode="External"/><Relationship Id="rId560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98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190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034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13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420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58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65" Type="http://schemas.openxmlformats.org/officeDocument/2006/relationships/hyperlink" Target="pw:\\SRVPW3.pls.planservi.com.br:Projetos\Documents\C0849%20-%20DER\40_Emissao\03_GRD\0-GRDs_Enviadas%20DER\27&#186;MEDI&#199;&#195;O-26-09-2024%20A%2025-10-24\MR.DER-0838_24-SP%20331\" TargetMode="External"/><Relationship Id="rId1050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288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95" Type="http://schemas.openxmlformats.org/officeDocument/2006/relationships/hyperlink" Target="pw:\\SRVPW3.pls.planservi.com.br:Projetos\Documents\C0849%20-%20DER\40_Emissao\03_GRD\0-GRDs_Enviadas%20DER\29&#186;MEDI&#199;&#195;O-26-11-2024%20A%2025-12-24\MR.DER-0867_24\" TargetMode="External"/><Relationship Id="rId2101" Type="http://schemas.openxmlformats.org/officeDocument/2006/relationships/hyperlink" Target="pw:\\SRVPW3.pls.planservi.com.br:Projetos\Documents\C0849%20-%20DER\40_Emissao\03_GRD\0-GRDs_Enviadas%20DER\44&#186;MEDI&#199;&#195;O-26-02-2026%20A%2025-03-26\MR_DER-1601_26\" TargetMode="External"/><Relationship Id="rId518" Type="http://schemas.openxmlformats.org/officeDocument/2006/relationships/hyperlink" Target="pw:\\SRVPW3.pls.planservi.com.br:Projetos\Documents\C0849%20-%20DER\40_Emissao\03_GRD\0-GRDs_Enviadas%20DER\21&#186;MEDI&#199;&#195;O-26-03-2024%20A%2025-04-24\MR.DER-0601_24\" TargetMode="External"/><Relationship Id="rId725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32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48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55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562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008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15" Type="http://schemas.openxmlformats.org/officeDocument/2006/relationships/hyperlink" Target="pw:\\SRVPW3.pls.planservi.com.br:Projetos\Documents\C0849%20-%20DER\30_Producao\14-F12%20&#8211;%20SP%20331%20-%20km%200,00-57,50\06_Pavi\06.00_R031\2024%2009%2024-R-031_Revis&#227;oA1_G13.docx" TargetMode="External"/><Relationship Id="rId1422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867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61" Type="http://schemas.openxmlformats.org/officeDocument/2006/relationships/hyperlink" Target="pw:\\pw.planservi.com.br:PROJETOS\Documents\C0849%20-%20DER\40_Emissao\03_GRD\0-GRDs_Enviadas%20DER\5&#186;MEDI&#199;&#195;O\MR.DER-0245_22\" TargetMode="External"/><Relationship Id="rId1727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34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19" Type="http://schemas.openxmlformats.org/officeDocument/2006/relationships/hyperlink" Target="pw:\\pw.planservi.com.br:PROJETOS\Documents\C0849%20-%20DER\40_Emissao\03_GRD\0-GRDs_Enviadas%20DER\4&#186;MEDI&#199;&#195;O\MR.DER-0147_22\" TargetMode="External"/><Relationship Id="rId168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75" Type="http://schemas.openxmlformats.org/officeDocument/2006/relationships/hyperlink" Target="pw:\\SRVPW3.pls.planservi.com.br:Projetos\Documents\C0849%20-%20DER\40_Emissao\03_GRD\0-GRDs_Enviadas%20DER\20&#186;MEDI&#199;&#195;O-26-02-2024%20A%2025-03-24\MR.DER-0572_24\" TargetMode="External"/><Relationship Id="rId582" Type="http://schemas.openxmlformats.org/officeDocument/2006/relationships/hyperlink" Target="pw:\\SRVPW3.pls.planservi.com.br:Projetos\Documents\C0849%20-%20DER\40_Emissao\03_GRD\0-GRDs_Enviadas%20DER\22&#186;MEDI&#199;&#195;O-26-04-2024%20A%2025-05-24\MR.DER-0662_24\" TargetMode="External"/><Relationship Id="rId2056" Type="http://schemas.openxmlformats.org/officeDocument/2006/relationships/hyperlink" Target="pw:\\SRVPW3.pls.planservi.com.br:Projetos\Documents\C0849%20-%20DER\40_Emissao\03_GRD\0-GRDs_Enviadas%20DER\41&#186;MEDI&#199;&#195;O-26-11-2025%20A%2025-12-25\MR_DER-1431_25\" TargetMode="External"/><Relationship Id="rId3" Type="http://schemas.openxmlformats.org/officeDocument/2006/relationships/hyperlink" Target="pw:\\pw.planservi.com.br:PROJETOS\Documents\C0849%20-%20DER\40_Emissao\03_GRD\0-GRDs_Enviadas%20DER\MR.DER-0038_22\" TargetMode="External"/><Relationship Id="rId235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42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887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72" Type="http://schemas.openxmlformats.org/officeDocument/2006/relationships/hyperlink" Target="pw:\\SRVPW3.pls.planservi.com.br:Projetos\Documents\C0849%20-%20DER\30_Producao\14-F12%20&#8211;%20SP%20331%20-%20km%200,00-57,50\02_Geom\02.00_R031\2024%2005%2024-%20Projeto%20Executivo%20A2-%20Planta%20e%20Perfil%20e%20MC%20-%20SP331.xls" TargetMode="External"/><Relationship Id="rId2123" Type="http://schemas.openxmlformats.org/officeDocument/2006/relationships/hyperlink" Target="pw:\\SRVPW3.pls.planservi.com.br:Projetos\Documents\C0849%20-%20DER\40_Emissao\03_GRD\0-GRDs_Enviadas%20DER\45&#186;MEDI&#199;&#195;O-26-03-2026%20A%2025-04-26\MR_DER-1688_26\" TargetMode="External"/><Relationship Id="rId302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747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54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377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84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91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83" Type="http://schemas.openxmlformats.org/officeDocument/2006/relationships/hyperlink" Target="pw:\\pw.planservi.com.br:PROJETOS\Documents\C0849%20-%20DER\40_Emissao\03_GRD\0-GRDs_Enviadas%20DER\8&#186;MEDI&#199;&#195;O\MR.DER-0392_23\" TargetMode="External"/><Relationship Id="rId607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14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237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44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51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89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304" Type="http://schemas.openxmlformats.org/officeDocument/2006/relationships/hyperlink" Target="pw:\\SRVPW3.pls.planservi.com.br:Projetos\Documents\C0849%20-%20DER\30_Producao\14-F12%20&#8211;%20SP%20331%20-%20km%200,00-57,50\02_Geom\02.00_R031\2024%2010%2025-F02_revis&#227;o%20A-SP331.xls" TargetMode="External"/><Relationship Id="rId1511" Type="http://schemas.openxmlformats.org/officeDocument/2006/relationships/hyperlink" Target="pw:\\SRVPW3.pls.planservi.com.br:Projetos\Documents\C0849%20-%20DER\40_Emissao\03_GRD\0-GRDs_Enviadas%20DER\30&#186;MEDI&#199;&#195;O-26-12-2024%20A%2025-01-25\MR.DER-0892_25\" TargetMode="External"/><Relationship Id="rId1749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56" Type="http://schemas.openxmlformats.org/officeDocument/2006/relationships/hyperlink" Target="pw:\\SRVPW3.pls.planservi.com.br:Projetos\Documents\C0849%20-%20DER\40_Emissao\03_GRD\0-GRDs_Enviadas%20DER\36&#186;MEDI&#199;&#195;O-26-06-2025%20A%2025-07-25\MR_DER-1093_25\" TargetMode="External"/><Relationship Id="rId1609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16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0" Type="http://schemas.openxmlformats.org/officeDocument/2006/relationships/hyperlink" Target="pw:\\pw.planservi.com.br:PROJETOS\Documents\C0849%20-%20DER\40_Emissao\03_GRD\0-GRDs_Enviadas%20DER\4&#186;MEDI&#199;&#195;O\MR.DER-0135_22\" TargetMode="External"/><Relationship Id="rId397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2078" Type="http://schemas.openxmlformats.org/officeDocument/2006/relationships/hyperlink" Target="pw:\\SRVPW3.pls.planservi.com.br:Projetos\Documents\C0849%20-%20DER\40_Emissao\03_GRD\0-GRDs_Enviadas%20DER\42&#186;MEDI&#199;&#195;O-26-12-2025%20A%2025-01-26\MR_DER-1552_26\" TargetMode="External"/><Relationship Id="rId257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64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094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17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671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769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76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399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324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31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629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161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259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66" Type="http://schemas.openxmlformats.org/officeDocument/2006/relationships/hyperlink" Target="pw:\\SRVPW3.pls.planservi.com.br:Projetos\Documents\C0849%20-%20DER\30_Producao\14-F12%20&#8211;%20SP%20331%20-%20km%200,00-57,50\04_Dren\04.00_R031\R-31_2024.09.19_RT_H01_REVA.doc" TargetMode="External"/><Relationship Id="rId2005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836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21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119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673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80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978" Type="http://schemas.openxmlformats.org/officeDocument/2006/relationships/hyperlink" Target="pw:\\SRVPW3.pls.planservi.com.br:Projetos\Documents\C0849%20-%20DER\40_Emissao\03_GRD\0-GRDs_Enviadas%20DER\41&#186;MEDI&#199;&#195;O-26-11-2025%20A%2025-12-25\MR_DER-1425_25\" TargetMode="External"/><Relationship Id="rId903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326" Type="http://schemas.openxmlformats.org/officeDocument/2006/relationships/hyperlink" Target="pw:\\SRVPW3.pls.planservi.com.br:Projetos\Documents\C0849%20-%20DER\30_Producao\14-F12%20&#8211;%20SP%20331%20-%20km%200,00-57,50\02_Geom\02.00_R031\2024%2008%2030-F07_revis&#227;o%20A-SP331.xls" TargetMode="External"/><Relationship Id="rId1533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40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32" Type="http://schemas.openxmlformats.org/officeDocument/2006/relationships/hyperlink" Target="pw:\\pw.planservi.com.br:PROJETOS\Documents\C0849%20-%20DER\40_Emissao\03_GRD\0-GRDs_Enviadas%20DER\4&#186;MEDI&#199;&#195;O\MR.DER-0172_22\" TargetMode="External"/><Relationship Id="rId1600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38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81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1905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79" Type="http://schemas.openxmlformats.org/officeDocument/2006/relationships/hyperlink" Target="pw:\\SRVPW3.pls.planservi.com.br:PW_PROJETOS\Documents\C0849%20-%20DER\40_Emissao\03_GRD\0-GRDs_Enviadas%20DER\19&#186;MEDI&#199;&#195;O-26-01-24%20A%2025-02-24\MR.DER-0529_24\" TargetMode="External"/><Relationship Id="rId486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93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39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46" Type="http://schemas.openxmlformats.org/officeDocument/2006/relationships/hyperlink" Target="pw:\\SRVPW3.pls.planservi.com.br:Projetos\Documents\C0849%20-%20DER\40_Emissao\03_GRD\0-GRDs_Enviadas%20DER\20&#186;MEDI&#199;&#195;O-26-02-2024%20A%2025-03-24\MR.DER-0551_24\" TargetMode="External"/><Relationship Id="rId553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60" Type="http://schemas.openxmlformats.org/officeDocument/2006/relationships/hyperlink" Target="pw:\\SRVPW3.pls.planservi.com.br:Projetos\Documents\C0849%20-%20DER\40_Emissao\03_GRD\0-GRDs_Enviadas%20DER\26&#186;MEDI&#199;&#195;O-26-08-2024%20A%2025-09-24\MR.DER-0755_24\" TargetMode="External"/><Relationship Id="rId998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183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390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2027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06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413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858" Type="http://schemas.openxmlformats.org/officeDocument/2006/relationships/hyperlink" Target="pw:\\SRVPW3.pls.planservi.com.br:Projetos\Documents\C0849%20-%20DER\40_Emissao\03_GRD\0-GRDs_Enviadas%20DER\27&#186;MEDI&#199;&#195;O-26-09-2024%20A%2025-10-24\MR.DER-0835_24-SP%20331\" TargetMode="External"/><Relationship Id="rId1043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488" Type="http://schemas.openxmlformats.org/officeDocument/2006/relationships/hyperlink" Target="pw:\\SRVPW3.pls.planservi.com.br:Projetos\Documents\C0849%20-%20DER\30_Producao\14-F12%20&#8211;%20SP%20331%20-%20km%200,00-57,50\08_Estrut\08.00_R031\2024%2004%2024-R-031_PL-SP0000331-000.057-101E108-A07-501_B1.docx" TargetMode="External"/><Relationship Id="rId1695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620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718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25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250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348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555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62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110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208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415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54" Type="http://schemas.openxmlformats.org/officeDocument/2006/relationships/hyperlink" Target="pw:\\pw.planservi.com.br:PROJETOS\Documents\C0849%20-%20DER\40_Emissao\03_GRD\0-GRDs_Enviadas%20DER\5&#186;MEDI&#199;&#195;O\MR.DER-0196_22\" TargetMode="External"/><Relationship Id="rId1622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927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091" Type="http://schemas.openxmlformats.org/officeDocument/2006/relationships/hyperlink" Target="pw:\\SRVPW3.pls.planservi.com.br:Projetos\Documents\C0849%20-%20DER\40_Emissao\03_GRD\0-GRDs_Enviadas%20DER\43&#186;MEDI&#199;&#195;O-26-01-2026%20A%2025-02-26\MR_DER-1576_26\" TargetMode="External"/><Relationship Id="rId270" Type="http://schemas.openxmlformats.org/officeDocument/2006/relationships/hyperlink" Target="pw:\\pw.planservi.com.br:PROJETOS\Documents\C0849%20-%20DER\40_Emissao\03_GRD\0-GRDs_Enviadas%20DER\18&#186;MEDI&#199;&#195;O-26-12-23%20A%2025-01-24\MR.DER-0514_24\" TargetMode="External"/><Relationship Id="rId130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68" Type="http://schemas.openxmlformats.org/officeDocument/2006/relationships/hyperlink" Target="pw:\\SRVPW3.pls.planservi.com.br:Projetos\Documents\C0849%20-%20DER\40_Emissao\03_GRD\0-GRDs_Enviadas%20DER\21&#186;MEDI&#199;&#195;O-26-03-2024%20A%2025-04-24\MR.DER-0583_24\" TargetMode="External"/><Relationship Id="rId575" Type="http://schemas.openxmlformats.org/officeDocument/2006/relationships/hyperlink" Target="pw:\\SRVPW3.pls.planservi.com.br:Projetos\Documents\C0849%20-%20DER\40_Emissao\03_GRD\0-GRDs_Enviadas%20DER\22&#186;MEDI&#199;&#195;O-26-04-2024%20A%2025-05-24\MR.DER-0646_24\" TargetMode="External"/><Relationship Id="rId782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2049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28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35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42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065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272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116" Type="http://schemas.openxmlformats.org/officeDocument/2006/relationships/hyperlink" Target="pw:\\SRVPW3.pls.planservi.com.br:Projetos\Documents\C0849%20-%20DER\40_Emissao\03_GRD\0-GRDs_Enviadas%20DER\45&#186;MEDI&#199;&#195;O-26-03-2026%20A%2025-04-26\MR_DER-1673_26\" TargetMode="External"/><Relationship Id="rId502" Type="http://schemas.openxmlformats.org/officeDocument/2006/relationships/hyperlink" Target="pw:\\SRVPW3.pls.planservi.com.br:Projetos\Documents\C0849%20-%20DER\40_Emissao\03_GRD\0-GRDs_Enviadas%20DER\21&#186;MEDI&#199;&#195;O-26-03-2024%20A%2025-04-24\MR.DER-0615_24\" TargetMode="External"/><Relationship Id="rId947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32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577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84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91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76" Type="http://schemas.openxmlformats.org/officeDocument/2006/relationships/hyperlink" Target="pw:\\pw.planservi.com.br:PROJETOS\Documents\C0849%20-%20DER\40_Emissao\03_GRD\0-GRDs_Enviadas%20DER\7&#186;MEDI&#199;&#195;O\MR.DER-0304_23\" TargetMode="External"/><Relationship Id="rId807" Type="http://schemas.openxmlformats.org/officeDocument/2006/relationships/hyperlink" Target="pw:\\SRVPW3.pls.planservi.com.br:Projetos\Documents\C0849%20-%20DER\40_Emissao\03_GRD\0-GRDs_Enviadas%20DER\27&#186;MEDI&#199;&#195;O-26-09-2024%20A%2025-10-24\MR.DER-0829_24-SP%20331\" TargetMode="External"/><Relationship Id="rId1437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44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51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504" Type="http://schemas.openxmlformats.org/officeDocument/2006/relationships/hyperlink" Target="pw:\\SRVPW3.pls.planservi.com.br:Projetos\Documents\C0849%20-%20DER\30_Producao\14-F12%20&#8211;%20SP%20331%20-%20km%200,00-57,50\04_Dren\04.00_R031\R-31_2024.10%2025_RT_H01_SP331-TH-10.doc" TargetMode="External"/><Relationship Id="rId1711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49" Type="http://schemas.openxmlformats.org/officeDocument/2006/relationships/hyperlink" Target="pw:\\SRVPW3.pls.planservi.com.br:Projetos\Documents\C0849%20-%20DER\40_Emissao\03_GRD\0-GRDs_Enviadas%20DER\35&#186;MEDI&#199;&#195;O-26-05-2025%20A%2025-06-25\MR_DER-1076_25\" TargetMode="External"/><Relationship Id="rId292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1809" Type="http://schemas.openxmlformats.org/officeDocument/2006/relationships/hyperlink" Target="pw:\\SRVPW3.pls.planservi.com.br:Projetos\Documents\C0849%20-%20DER\40_Emissao\03_GRD\0-GRDs_Enviadas%20DER\33&#186;MEDI&#199;&#195;O-26-03-2025%20A%2025-04-25\MR.DER-0971_25\" TargetMode="External"/><Relationship Id="rId597" Type="http://schemas.openxmlformats.org/officeDocument/2006/relationships/hyperlink" Target="pw:\\SRVPW3.pls.planservi.com.br:Projetos\Documents\C0849%20-%20DER\40_Emissao\03_GRD\0-GRDs_Enviadas%20DER\22&#186;MEDI&#199;&#195;O-26-04-2024%20A%2025-05-24\MR.DER-0685_24\" TargetMode="External"/><Relationship Id="rId152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457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087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294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040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138" Type="http://schemas.openxmlformats.org/officeDocument/2006/relationships/hyperlink" Target="pw:\\SRVPW3.pls.planservi.com.br:Projetos\Documents\C0849%20-%20DER\40_Emissao\03_GRD\0-GRDs_Enviadas%20DER\46&#186;MEDI&#199;&#195;O-26-04-2026%20A%2025-05-26\MR_DER-1732_26\" TargetMode="External"/><Relationship Id="rId664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71" Type="http://schemas.openxmlformats.org/officeDocument/2006/relationships/hyperlink" Target="pw:\\SRVPW3.pls.planservi.com.br:Projetos\Documents\C0849%20-%20DER\40_Emissao\03_GRD\0-GRDs_Enviadas%20DER\27&#186;MEDI&#199;&#195;O-26-09-2024%20A%2025-10-24\MR.DER-0839_24-SP%20331\" TargetMode="External"/><Relationship Id="rId969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599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317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24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31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1154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61" Type="http://schemas.openxmlformats.org/officeDocument/2006/relationships/hyperlink" Target="pw:\\SRVPW3.pls.planservi.com.br:Projetos\Documents\C0849%20-%20DER\30_Producao\14-F12%20&#8211;%20SP%20331%20-%20km%200,00-57,50\02_Geom\02.00_R031\2024%2010%2025%20-%20NS%20-%20SP331.xls" TargetMode="External"/><Relationship Id="rId1459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98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829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14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21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666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73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319" Type="http://schemas.openxmlformats.org/officeDocument/2006/relationships/hyperlink" Target="pw:\\SRVPW3.pls.planservi.com.br:Projetos\Documents\C0849%20-%20DER\30_Producao\14-F12%20&#8211;%20SP%20331%20-%20km%200,00-57,50\02_Geom\02.00_R031\2024%2008%2030-F03_revis&#227;o%20B1-SP331.xls" TargetMode="External"/><Relationship Id="rId1526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33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40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5" Type="http://schemas.openxmlformats.org/officeDocument/2006/relationships/hyperlink" Target="pw:\\pw.planservi.com.br:PROJETOS\Documents\C0849%20-%20DER\40_Emissao\03_GRD\0-GRDs_Enviadas%20DER\4&#186;MEDI&#199;&#195;O\MR.DER-0147_22\" TargetMode="External"/><Relationship Id="rId1800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74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81" Type="http://schemas.openxmlformats.org/officeDocument/2006/relationships/hyperlink" Target="pw:\\SRVPW3.pls.planservi.com.br:Projetos\Documents\C0849%20-%20DER\40_Emissao\03_GRD\0-GRDs_Enviadas%20DER\20&#186;MEDI&#199;&#195;O-26-02-2024%20A%2025-03-24\MR.DER-0571_24\" TargetMode="External"/><Relationship Id="rId2062" Type="http://schemas.openxmlformats.org/officeDocument/2006/relationships/hyperlink" Target="pw:\\SRVPW3.pls.planservi.com.br:Projetos\Documents\C0849%20-%20DER\30_Producao\14-F12%20&#8211;%20SP%20331%20-%20km%200,00-57,50\02_Geom\02.00_R031\2024%2010%2025%20-%20NS%20-%20SP331.xls" TargetMode="External"/><Relationship Id="rId241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79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86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93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339" Type="http://schemas.openxmlformats.org/officeDocument/2006/relationships/hyperlink" Target="pw:\\SRVPW3.pls.planservi.com.br:PW_PROJETOS\Documents\C0849%20-%20DER\40_Emissao\03_GRD\0-GRDs_Enviadas%20DER\19&#186;MEDI&#199;&#195;O-26-01-24%20A%2025-02-24\MR.DER-0540_24\" TargetMode="External"/><Relationship Id="rId546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53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1176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383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01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406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960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036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43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590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688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95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613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20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918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450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548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55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103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10" Type="http://schemas.openxmlformats.org/officeDocument/2006/relationships/hyperlink" Target="pw:\\SRVPW3.pls.planservi.com.br:Projetos\Documents\C0849%20-%20DER\30_Producao\14-F12%20&#8211;%20SP%20331%20-%20km%200,00-57,50\02_Geom\02.00_R031\2024%2008%2030-F03_revis&#227;o%20B1-SP331.xls" TargetMode="External"/><Relationship Id="rId1408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962" Type="http://schemas.openxmlformats.org/officeDocument/2006/relationships/hyperlink" Target="pw:\\SRVPW3.pls.planservi.com.br:Projetos\Documents\C0849%20-%20DER\40_Emissao\03_GRD\0-GRDs_Enviadas%20DER\38&#176;MEDI&#199;&#195;O-26-08-2025%20A%2025-09-25\MR_DER-1154_25\" TargetMode="External"/><Relationship Id="rId47" Type="http://schemas.openxmlformats.org/officeDocument/2006/relationships/hyperlink" Target="pw:\\pw.planservi.com.br:PROJETOS\Documents\C0849%20-%20DER\40_Emissao\03_GRD\0-GRDs_Enviadas%20DER\5&#186;MEDI&#199;&#195;O\MR.DER-0196_22\" TargetMode="External"/><Relationship Id="rId1615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22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6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2084" Type="http://schemas.openxmlformats.org/officeDocument/2006/relationships/hyperlink" Target="pw:\\SRVPW3.pls.planservi.com.br:Projetos\Documents\C0849%20-%20DER\40_Emissao\03_GRD\0-GRDs_Enviadas%20DER\42&#186;MEDI&#199;&#195;O-26-12-2025%20A%2025-01-26\MR_DER-1552_26\" TargetMode="External"/><Relationship Id="rId263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70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23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30" Type="http://schemas.openxmlformats.org/officeDocument/2006/relationships/hyperlink" Target="pw:\\SRVPW3.pls.planservi.com.br:PW_PROJETOS\Documents\C0849%20-%20DER\40_Emissao\03_GRD\0-GRDs_Enviadas%20DER\19&#186;MEDI&#199;&#195;O-26-01-24%20A%2025-02-24\MR.DER-0538_24\" TargetMode="External"/><Relationship Id="rId568" Type="http://schemas.openxmlformats.org/officeDocument/2006/relationships/hyperlink" Target="pw:\\SRVPW3.pls.planservi.com.br:Projetos\Documents\C0849%20-%20DER\40_Emissao\03_GRD\0-GRDs_Enviadas%20DER\21&#186;MEDI&#199;&#195;O-26-03-2024%20A%2025-04-24\MR.DER-0640_24\" TargetMode="External"/><Relationship Id="rId775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82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1198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011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428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35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42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58" Type="http://schemas.openxmlformats.org/officeDocument/2006/relationships/hyperlink" Target="pw:\\SRVPW3.pls.planservi.com.br:Projetos\Documents\C0849%20-%20DER\30_Producao\14-F12%20&#8211;%20SP%20331%20-%20km%200,00-57,50\06_Pavi\06.00_R031\2024%2010%2025-R-031_Revis&#227;oA_G13.docx" TargetMode="External"/><Relationship Id="rId1265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72" Type="http://schemas.openxmlformats.org/officeDocument/2006/relationships/hyperlink" Target="pw:\\SRVPW3.pls.planservi.com.br:Projetos\Documents\C0849%20-%20DER\30_Producao\14-F12%20&#8211;%20SP%20331%20-%20km%200,00-57,50\08_Estrut\08.00_R031\2024%2004%2012-R-031_PL-SP0000331-000.057-105-A07-501_A1.docx" TargetMode="External"/><Relationship Id="rId2109" Type="http://schemas.openxmlformats.org/officeDocument/2006/relationships/hyperlink" Target="pw:\\SRVPW3.pls.planservi.com.br:Projetos\Documents\C0849%20-%20DER\40_Emissao\03_GRD\0-GRDs_Enviadas%20DER\44&#186;MEDI&#199;&#195;O-26-02-2026%20A%2025-03-26\MR_DER-1660_26\" TargetMode="External"/><Relationship Id="rId702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125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32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777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84" Type="http://schemas.openxmlformats.org/officeDocument/2006/relationships/hyperlink" Target="pw:\\SRVPW3.pls.planservi.com.br:Projetos\Documents\C0849%20-%20DER\40_Emissao\03_GRD\0-GRDs_Enviadas%20DER\41&#186;MEDI&#199;&#195;O-26-11-2025%20A%2025-12-25\MR_DER-1425_25\" TargetMode="External"/><Relationship Id="rId69" Type="http://schemas.openxmlformats.org/officeDocument/2006/relationships/hyperlink" Target="pw:\\pw.planservi.com.br:PROJETOS\Documents\C0849%20-%20DER\40_Emissao\03_GRD\0-GRDs_Enviadas%20DER\5&#186;MEDI&#199;&#195;O\MR.DER-0247_22\" TargetMode="External"/><Relationship Id="rId1637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44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704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285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1911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492" Type="http://schemas.openxmlformats.org/officeDocument/2006/relationships/hyperlink" Target="pw:\\SRVPW3.pls.planservi.com.br:Projetos\Documents\C0849%20-%20DER\40_Emissao\03_GRD\0-GRDs_Enviadas%20DER\21&#186;MEDI&#199;&#195;O-26-03-2024%20A%2025-04-24\MR.DER-0617_24\" TargetMode="External"/><Relationship Id="rId797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45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52" Type="http://schemas.openxmlformats.org/officeDocument/2006/relationships/hyperlink" Target="pw:\\SRVPW3.pls.planservi.com.br:Projetos\Documents\C0849%20-%20DER\40_Emissao\03_GRD\0-GRDs_Enviadas%20DER\20&#186;MEDI&#199;&#195;O-26-02-2024%20A%2025-03-24\MR.DER-0551_24\" TargetMode="External"/><Relationship Id="rId1287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033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12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657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64" Type="http://schemas.openxmlformats.org/officeDocument/2006/relationships/hyperlink" Target="pw:\\SRVPW3.pls.planservi.com.br:Projetos\Documents\C0849%20-%20DER\40_Emissao\03_GRD\0-GRDs_Enviadas%20DER\27&#186;MEDI&#199;&#195;O-26-09-2024%20A%2025-10-24\MR.DER-0838_24-SP%20331\" TargetMode="External"/><Relationship Id="rId1494" Type="http://schemas.openxmlformats.org/officeDocument/2006/relationships/hyperlink" Target="pw:\\SRVPW3.pls.planservi.com.br:Projetos\Documents\C0849%20-%20DER\40_Emissao\03_GRD\0-GRDs_Enviadas%20DER\29&#186;MEDI&#199;&#195;O-26-11-2024%20A%2025-12-24\MR.DER-0867_24\" TargetMode="External"/><Relationship Id="rId1799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2100" Type="http://schemas.openxmlformats.org/officeDocument/2006/relationships/hyperlink" Target="pw:\\SRVPW3.pls.planservi.com.br:Projetos\Documents\C0849%20-%20DER\40_Emissao\03_GRD\0-GRDs_Enviadas%20DER\44&#186;MEDI&#199;&#195;O-26-02-2026%20A%2025-03-26\MR_DER-1601_26\" TargetMode="External"/><Relationship Id="rId517" Type="http://schemas.openxmlformats.org/officeDocument/2006/relationships/hyperlink" Target="pw:\\SRVPW3.pls.planservi.com.br:Projetos\Documents\C0849%20-%20DER\40_Emissao\03_GRD\0-GRDs_Enviadas%20DER\21&#186;MEDI&#199;&#195;O-26-03-2024%20A%2025-04-24\MR.DER-0601_24\" TargetMode="External"/><Relationship Id="rId724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31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47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54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561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60" Type="http://schemas.openxmlformats.org/officeDocument/2006/relationships/hyperlink" Target="pw:\\pw.planservi.com.br:PROJETOS\Documents\C0849%20-%20DER\40_Emissao\03_GRD\0-GRDs_Enviadas%20DER\5&#186;MEDI&#199;&#195;O\MR.DER-0244_22\" TargetMode="External"/><Relationship Id="rId1007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14" Type="http://schemas.openxmlformats.org/officeDocument/2006/relationships/hyperlink" Target="pw:\\SRVPW3.pls.planservi.com.br:Projetos\Documents\C0849%20-%20DER\30_Producao\14-F12%20&#8211;%20SP%20331%20-%20km%200,00-57,50\06_Pavi\06.00_R031\2024%2009%2024-R-031_Revis&#227;oA1_G13.docx" TargetMode="External"/><Relationship Id="rId1421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59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66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519" Type="http://schemas.openxmlformats.org/officeDocument/2006/relationships/hyperlink" Target="pw:\\SRVPW3.pls.planservi.com.br:Projetos\Documents\C0849%20-%20DER\40_Emissao\03_GRD\0-GRDs_Enviadas%20DER\30&#186;MEDI&#199;&#195;O-26-12-2024%20A%2025-01-25\MR.DER-0892_25\" TargetMode="External"/><Relationship Id="rId1726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33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18" Type="http://schemas.openxmlformats.org/officeDocument/2006/relationships/hyperlink" Target="pw:\\pw.planservi.com.br:PROJETOS\Documents\C0849%20-%20DER\40_Emissao\03_GRD\0-GRDs_Enviadas%20DER\4&#186;MEDI&#199;&#195;O\MR.DER-0135_22\" TargetMode="External"/><Relationship Id="rId167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74" Type="http://schemas.openxmlformats.org/officeDocument/2006/relationships/hyperlink" Target="pw:\\SRVPW3.pls.planservi.com.br:Projetos\Documents\C0849%20-%20DER\40_Emissao\03_GRD\0-GRDs_Enviadas%20DER\20&#186;MEDI&#199;&#195;O-26-02-2024%20A%2025-03-24\MR.DER-0572_24\" TargetMode="External"/><Relationship Id="rId581" Type="http://schemas.openxmlformats.org/officeDocument/2006/relationships/hyperlink" Target="pw:\\SRVPW3.pls.planservi.com.br:Projetos\Documents\C0849%20-%20DER\40_Emissao\03_GRD\0-GRDs_Enviadas%20DER\22&#186;MEDI&#199;&#195;O-26-04-2024%20A%2025-05-24\MR.DER-0662_24\" TargetMode="External"/><Relationship Id="rId2055" Type="http://schemas.openxmlformats.org/officeDocument/2006/relationships/hyperlink" Target="pw:\\SRVPW3.pls.planservi.com.br:Projetos\Documents\C0849%20-%20DER\40_Emissao\03_GRD\0-GRDs_Enviadas%20DER\41&#186;MEDI&#199;&#195;O-26-11-2025%20A%2025-12-25\MR_DER-1431_25\" TargetMode="External"/><Relationship Id="rId234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679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86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2" Type="http://schemas.openxmlformats.org/officeDocument/2006/relationships/hyperlink" Target="pw:\\pw.planservi.com.br:PROJETOS\Documents\C0849%20-%20DER\40_Emissao\03_GRD\0-GRDs_Enviadas%20DER\MR.DER-0023_22\" TargetMode="External"/><Relationship Id="rId441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539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46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1071" Type="http://schemas.openxmlformats.org/officeDocument/2006/relationships/hyperlink" Target="pw:\\SRVPW3.pls.planservi.com.br:Projetos\Documents\C0849%20-%20DER\30_Producao\14-F12%20&#8211;%20SP%20331%20-%20km%200,00-57,50\02_Geom\02.00_R031\2024%2009%2024-%20Projeto%20Executivo%20A2-%20Planta%20e%20Perfil%20e%20MC%20-%20SP331.xls" TargetMode="External"/><Relationship Id="rId1169" Type="http://schemas.openxmlformats.org/officeDocument/2006/relationships/hyperlink" Target="pw:\\SRVPW3.pls.planservi.com.br:Projetos\Documents\C0849%20-%20DER\30_Producao\14-F12%20&#8211;%20SP%20331%20-%20km%200,00-57,50\05_Geot\05.00_R031\2024.05.10_R-031_SP331_010_G02_A.doc" TargetMode="External"/><Relationship Id="rId1376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83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2122" Type="http://schemas.openxmlformats.org/officeDocument/2006/relationships/hyperlink" Target="pw:\\SRVPW3.pls.planservi.com.br:Projetos\Documents\C0849%20-%20DER\40_Emissao\03_GRD\0-GRDs_Enviadas%20DER\45&#186;MEDI&#199;&#195;O-26-03-2026%20A%2025-04-26\MR_DER-1688_26\" TargetMode="External"/><Relationship Id="rId301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953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029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36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790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888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82" Type="http://schemas.openxmlformats.org/officeDocument/2006/relationships/hyperlink" Target="pw:\\pw.planservi.com.br:PROJETOS\Documents\C0849%20-%20DER\40_Emissao\03_GRD\0-GRDs_Enviadas%20DER\8&#186;MEDI&#199;&#195;O\MR.DER-0388_23\" TargetMode="External"/><Relationship Id="rId606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13" Type="http://schemas.openxmlformats.org/officeDocument/2006/relationships/hyperlink" Target="pw:\\SRVPW3.pls.planservi.com.br:Projetos\Documents\C0849%20-%20DER\40_Emissao\03_GRD\0-GRDs_Enviadas%20DER\27&#186;MEDI&#199;&#195;O-26-09-2024%20A%2025-10-24\MR.DER-0829_24-SP%20331\" TargetMode="External"/><Relationship Id="rId1443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50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748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303" Type="http://schemas.openxmlformats.org/officeDocument/2006/relationships/hyperlink" Target="pw:\\SRVPW3.pls.planservi.com.br:Projetos\Documents\C0849%20-%20DER\30_Producao\14-F12%20&#8211;%20SP%20331%20-%20km%200,00-57,50\02_Geom\02.00_R031\2024%2010%2025-F02_revis&#227;o%20A-SP331.xls" TargetMode="External"/><Relationship Id="rId1510" Type="http://schemas.openxmlformats.org/officeDocument/2006/relationships/hyperlink" Target="pw:\\SRVPW3.pls.planservi.com.br:Projetos\Documents\C0849%20-%20DER\30_Producao\14-F12%20&#8211;%20SP%20331%20-%20km%200,00-57,50\04_Dren\04.00_R031\R-31_2024.10%2025_RT_H01_SP331-TH-10.doc" TargetMode="External"/><Relationship Id="rId1955" Type="http://schemas.openxmlformats.org/officeDocument/2006/relationships/hyperlink" Target="pw:\\SRVPW3.pls.planservi.com.br:Projetos\Documents\C0849%20-%20DER\40_Emissao\03_GRD\0-GRDs_Enviadas%20DER\36&#186;MEDI&#199;&#195;O-26-06-2025%20A%2025-07-25\MR_DER-1089_25\" TargetMode="External"/><Relationship Id="rId1608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15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89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96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2077" Type="http://schemas.openxmlformats.org/officeDocument/2006/relationships/hyperlink" Target="pw:\\SRVPW3.pls.planservi.com.br:Projetos\Documents\C0849%20-%20DER\40_Emissao\03_GRD\0-GRDs_Enviadas%20DER\42&#186;MEDI&#199;&#195;O-26-12-2025%20A%2025-01-26\MR_DER-1540_26\" TargetMode="External"/><Relationship Id="rId256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63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70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1093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16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23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30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68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75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60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98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2004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628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35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258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65" Type="http://schemas.openxmlformats.org/officeDocument/2006/relationships/hyperlink" Target="pw:\\SRVPW3.pls.planservi.com.br:Projetos\Documents\C0849%20-%20DER\30_Producao\14-F12%20&#8211;%20SP%20331%20-%20km%200,00-57,50\04_Dren\04.00_R031\R-31_2024.04.12_RT_H01_SP331-TH-10.doc" TargetMode="External"/><Relationship Id="rId1672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020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118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25" Type="http://schemas.openxmlformats.org/officeDocument/2006/relationships/hyperlink" Target="pw:\\SRVPW3.pls.planservi.com.br:Projetos\Documents\C0849%20-%20DER\30_Producao\14-F12%20&#8211;%20SP%20331%20-%20km%200,00-57,50\02_Geom\02.00_R031\2024%2008%2030-F07_revis&#227;o%20A-SP331.xls" TargetMode="External"/><Relationship Id="rId1532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977" Type="http://schemas.openxmlformats.org/officeDocument/2006/relationships/hyperlink" Target="pw:\\SRVPW3.pls.planservi.com.br:Projetos\Documents\C0849%20-%20DER\40_Emissao\03_GRD\0-GRDs_Enviadas%20DER\41&#186;MEDI&#199;&#195;O-26-11-2025%20A%2025-12-25\MR_DER-1425_25\" TargetMode="External"/><Relationship Id="rId902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837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31" Type="http://schemas.openxmlformats.org/officeDocument/2006/relationships/hyperlink" Target="pw:\\pw.planservi.com.br:PROJETOS\Documents\C0849%20-%20DER\40_Emissao\03_GRD\0-GRDs_Enviadas%20DER\4&#186;MEDI&#199;&#195;O\MR.DER-0172_22\" TargetMode="External"/><Relationship Id="rId2099" Type="http://schemas.openxmlformats.org/officeDocument/2006/relationships/hyperlink" Target="pw:\\SRVPW3.pls.planservi.com.br:Projetos\Documents\C0849%20-%20DER\40_Emissao\03_GRD\0-GRDs_Enviadas%20DER\43&#186;MEDI&#199;&#195;O-26-01-2026%20A%2025-02-26\MR_DER-1587_26\" TargetMode="External"/><Relationship Id="rId180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278" Type="http://schemas.openxmlformats.org/officeDocument/2006/relationships/hyperlink" Target="pw:\\SRVPW3.pls.planservi.com.br:PW_PROJETOS\Documents\C0849%20-%20DER\40_Emissao\03_GRD\0-GRDs_Enviadas%20DER\19&#186;MEDI&#199;&#195;O-26-01-24%20A%2025-02-24\MR.DER-0529_24\" TargetMode="External"/><Relationship Id="rId1904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485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92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38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45" Type="http://schemas.openxmlformats.org/officeDocument/2006/relationships/hyperlink" Target="pw:\\SRVPW3.pls.planservi.com.br:PW_PROJETOS\Documents\C0849%20-%20DER\40_Emissao\03_GRD\0-GRDs_Enviadas%20DER\19&#186;MEDI&#199;&#195;O-26-01-24%20A%2025-02-24\MR.DER-0541_24\" TargetMode="External"/><Relationship Id="rId552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997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182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026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05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412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857" Type="http://schemas.openxmlformats.org/officeDocument/2006/relationships/hyperlink" Target="pw:\\SRVPW3.pls.planservi.com.br:Projetos\Documents\C0849%20-%20DER\40_Emissao\03_GRD\0-GRDs_Enviadas%20DER\27&#186;MEDI&#199;&#195;O-26-09-2024%20A%2025-10-24\MR.DER-0835_24-SP%20331\" TargetMode="External"/><Relationship Id="rId1042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487" Type="http://schemas.openxmlformats.org/officeDocument/2006/relationships/hyperlink" Target="pw:\\SRVPW3.pls.planservi.com.br:Projetos\Documents\C0849%20-%20DER\30_Producao\14-F12%20&#8211;%20SP%20331%20-%20km%200,00-57,50\08_Estrut\08.00_R031\2024%2004%2017-R-031_PL-SP0000331-000.057-110-A07-501_A.docx" TargetMode="External"/><Relationship Id="rId1694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717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24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347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-SP331.xls" TargetMode="External"/><Relationship Id="rId1554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761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99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53" Type="http://schemas.openxmlformats.org/officeDocument/2006/relationships/hyperlink" Target="pw:\\pw.planservi.com.br:PROJETOS\Documents\C0849%20-%20DER\40_Emissao\03_GRD\0-GRDs_Enviadas%20DER\5&#186;MEDI&#199;&#195;O\MR.DER-0196_22\" TargetMode="External"/><Relationship Id="rId1207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414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21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59" Type="http://schemas.openxmlformats.org/officeDocument/2006/relationships/hyperlink" Target="pw:\\SRVPW3.pls.planservi.com.br:Projetos\Documents\C0849%20-%20DER\40_Emissao\03_GRD\0-GRDs_Enviadas%20DER\34&#186;MEDI&#199;&#195;O-26-04-2025%20A%2025-05-25\MR_DER-0996_25\" TargetMode="External"/><Relationship Id="rId1719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26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090" Type="http://schemas.openxmlformats.org/officeDocument/2006/relationships/hyperlink" Target="pw:\\SRVPW3.pls.planservi.com.br:Projetos\Documents\C0849%20-%20DER\40_Emissao\03_GRD\0-GRDs_Enviadas%20DER\43&#186;MEDI&#199;&#195;O-26-01-2026%20A%2025-02-26\MR_DER-1576_26\" TargetMode="External"/><Relationship Id="rId367" Type="http://schemas.openxmlformats.org/officeDocument/2006/relationships/hyperlink" Target="pw:\\SRVPW3.pls.planservi.com.br:Projetos\Documents\C0849%20-%20DER\40_Emissao\03_GRD\0-GRDs_Enviadas%20DER\21&#186;MEDI&#199;&#195;O-26-03-2024%20A%2025-04-24\MR.DER-0584_24\" TargetMode="External"/><Relationship Id="rId574" Type="http://schemas.openxmlformats.org/officeDocument/2006/relationships/hyperlink" Target="pw:\\SRVPW3.pls.planservi.com.br:Projetos\Documents\C0849%20-%20DER\40_Emissao\03_GRD\0-GRDs_Enviadas%20DER\22&#186;MEDI&#199;&#195;O-26-04-2024%20A%2025-05-24\MR.DER-0646_24\" TargetMode="External"/><Relationship Id="rId2048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27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781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879" Type="http://schemas.openxmlformats.org/officeDocument/2006/relationships/hyperlink" Target="pw:\\SRVPW3.pls.planservi.com.br:Projetos\Documents\C0849%20-%20DER\40_Emissao\03_GRD\0-GRDs_Enviadas%20DER\27&#186;MEDI&#199;&#195;O-26-09-2024%20A%2025-10-24\MR.DER-0840_24-SP%20331\" TargetMode="External"/><Relationship Id="rId434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41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739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1064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271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369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76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2115" Type="http://schemas.openxmlformats.org/officeDocument/2006/relationships/hyperlink" Target="pw:\\SRVPW3.pls.planservi.com.br:Projetos\Documents\C0849%20-%20DER\40_Emissao\03_GRD\0-GRDs_Enviadas%20DER\45&#186;MEDI&#199;&#195;O-26-03-2026%20A%2025-04-26\MR_DER-1673_26\" TargetMode="External"/><Relationship Id="rId501" Type="http://schemas.openxmlformats.org/officeDocument/2006/relationships/hyperlink" Target="pw:\\SRVPW3.pls.planservi.com.br:Projetos\Documents\C0849%20-%20DER\40_Emissao\03_GRD\0-GRDs_Enviadas%20DER\21&#186;MEDI&#199;&#195;O-26-03-2024%20A%2025-04-24\MR.DER-0615_24\" TargetMode="External"/><Relationship Id="rId946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31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229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783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90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75" Type="http://schemas.openxmlformats.org/officeDocument/2006/relationships/hyperlink" Target="pw:\\pw.planservi.com.br:PROJETOS\Documents\C0849%20-%20DER\40_Emissao\03_GRD\0-GRDs_Enviadas%20DER\7&#186;MEDI&#199;&#195;O\MR.DER-0304_23\" TargetMode="External"/><Relationship Id="rId806" Type="http://schemas.openxmlformats.org/officeDocument/2006/relationships/hyperlink" Target="pw:\\SRVPW3.pls.planservi.com.br:Projetos\Documents\C0849%20-%20DER\40_Emissao\03_GRD\0-GRDs_Enviadas%20DER\27&#186;MEDI&#199;&#195;O-26-09-2024%20A%2025-10-24\MR.DER-0829_24-SP%20331\" TargetMode="External"/><Relationship Id="rId1436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43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50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503" Type="http://schemas.openxmlformats.org/officeDocument/2006/relationships/hyperlink" Target="pw:\\SRVPW3.pls.planservi.com.br:Projetos\Documents\C0849%20-%20DER\30_Producao\14-F12%20&#8211;%20SP%20331%20-%20km%200,00-57,50\04_Dren\04.00_R031\R-31_2024.10%2025_RT_H01_SP331-TH-10.doc" TargetMode="External"/><Relationship Id="rId1710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48" Type="http://schemas.openxmlformats.org/officeDocument/2006/relationships/hyperlink" Target="pw:\\SRVPW3.pls.planservi.com.br:Projetos\Documents\C0849%20-%20DER\40_Emissao\03_GRD\0-GRDs_Enviadas%20DER\35&#186;MEDI&#199;&#195;O-26-05-2025%20A%2025-06-25\MR_DER-1074_25\" TargetMode="External"/><Relationship Id="rId291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1808" Type="http://schemas.openxmlformats.org/officeDocument/2006/relationships/hyperlink" Target="pw:\\SRVPW3.pls.planservi.com.br:Projetos\Documents\C0849%20-%20DER\40_Emissao\03_GRD\0-GRDs_Enviadas%20DER\33&#186;MEDI&#199;&#195;O-26-03-2025%20A%2025-04-25\MR.DER-0971_25\" TargetMode="External"/><Relationship Id="rId151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89" Type="http://schemas.openxmlformats.org/officeDocument/2006/relationships/hyperlink" Target="pw:\\SRVPW3.pls.planservi.com.br:Projetos\Documents\C0849%20-%20DER\40_Emissao\03_GRD\0-GRDs_Enviadas%20DER\20&#186;MEDI&#199;&#195;O-26-02-2024%20A%2025-03-24\MR.DER-0565_24\" TargetMode="External"/><Relationship Id="rId596" Type="http://schemas.openxmlformats.org/officeDocument/2006/relationships/hyperlink" Target="pw:\\SRVPW3.pls.planservi.com.br:Projetos\Documents\C0849%20-%20DER\40_Emissao\03_GRD\0-GRDs_Enviadas%20DER\22&#186;MEDI&#199;&#195;O-26-04-2024%20A%2025-05-24\MR.DER-0685_24\" TargetMode="External"/><Relationship Id="rId249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56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63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70" Type="http://schemas.openxmlformats.org/officeDocument/2006/relationships/hyperlink" Target="pw:\\SRVPW3.pls.planservi.com.br:Projetos\Documents\C0849%20-%20DER\40_Emissao\03_GRD\0-GRDs_Enviadas%20DER\27&#186;MEDI&#199;&#195;O-26-09-2024%20A%2025-10-24\MR.DER-0839_24-SP%20331\" TargetMode="External"/><Relationship Id="rId1086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293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137" Type="http://schemas.openxmlformats.org/officeDocument/2006/relationships/hyperlink" Target="pw:\\SRVPW3.pls.planservi.com.br:Projetos\Documents\C0849%20-%20DER\40_Emissao\03_GRD\0-GRDs_Enviadas%20DER\46&#186;MEDI&#199;&#195;O-26-04-2026%20A%2025-05-26\MR_DER-1731_26\" TargetMode="External"/><Relationship Id="rId109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16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23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968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53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598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97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730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28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13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360" Type="http://schemas.openxmlformats.org/officeDocument/2006/relationships/hyperlink" Target="pw:\\SRVPW3.pls.planservi.com.br:Projetos\Documents\C0849%20-%20DER\30_Producao\14-F12%20&#8211;%20SP%20331%20-%20km%200,00-57,50\02_Geom\02.00_R031\2024%2010%2025%20-%20NS%20-%20SP331.xls" TargetMode="External"/><Relationship Id="rId1458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65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72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220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318" Type="http://schemas.openxmlformats.org/officeDocument/2006/relationships/hyperlink" Target="pw:\\SRVPW3.pls.planservi.com.br:Projetos\Documents\C0849%20-%20DER\30_Producao\14-F12%20&#8211;%20SP%20331%20-%20km%200,00-57,50\02_Geom\02.00_R031\2024%2008%2030-F07_revis&#227;o%20A-SP331.xls" TargetMode="External"/><Relationship Id="rId1525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32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24" Type="http://schemas.openxmlformats.org/officeDocument/2006/relationships/hyperlink" Target="pw:\\pw.planservi.com.br:PROJETOS\Documents\C0849%20-%20DER\40_Emissao\03_GRD\0-GRDs_Enviadas%20DER\4&#186;MEDI&#199;&#195;O\MR.DER-0147_22\" TargetMode="External"/><Relationship Id="rId173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80" Type="http://schemas.openxmlformats.org/officeDocument/2006/relationships/hyperlink" Target="pw:\\SRVPW3.pls.planservi.com.br:Projetos\Documents\C0849%20-%20DER\40_Emissao\03_GRD\0-GRDs_Enviadas%20DER\20&#186;MEDI&#199;&#195;O-26-02-2024%20A%2025-03-24\MR.DER-0571_24\" TargetMode="External"/><Relationship Id="rId2061" Type="http://schemas.openxmlformats.org/officeDocument/2006/relationships/hyperlink" Target="pw:\\SRVPW3.pls.planservi.com.br:Projetos\Documents\C0849%20-%20DER\40_Emissao\03_GRD\0-GRDs_Enviadas%20DER\41&#186;MEDI&#199;&#195;O-26-11-2025%20A%2025-12-25\MR_DER-1453_25\" TargetMode="External"/><Relationship Id="rId240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78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85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92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0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38" Type="http://schemas.openxmlformats.org/officeDocument/2006/relationships/hyperlink" Target="pw:\\SRVPW3.pls.planservi.com.br:PW_PROJETOS\Documents\C0849%20-%20DER\40_Emissao\03_GRD\0-GRDs_Enviadas%20DER\19&#186;MEDI&#199;&#195;O-26-01-24%20A%2025-02-24\MR.DER-0540_24\" TargetMode="External"/><Relationship Id="rId545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52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1175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382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2019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405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12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035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42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687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94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917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102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547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54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61" Type="http://schemas.openxmlformats.org/officeDocument/2006/relationships/hyperlink" Target="pw:\\SRVPW3.pls.planservi.com.br:Projetos\Documents\C0849%20-%20DER\40_Emissao\03_GRD\0-GRDs_Enviadas%20DER\38&#176;MEDI&#199;&#195;O-26-08-2025%20A%2025-09-25\MR_DER-1154_25\" TargetMode="External"/><Relationship Id="rId46" Type="http://schemas.openxmlformats.org/officeDocument/2006/relationships/hyperlink" Target="pw:\\pw.planservi.com.br:PROJETOS\Documents\C0849%20-%20DER\40_Emissao\03_GRD\0-GRDs_Enviadas%20DER\5&#186;MEDI&#199;&#195;O\MR.DER-0196_22\" TargetMode="External"/><Relationship Id="rId1407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614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21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5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1919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083" Type="http://schemas.openxmlformats.org/officeDocument/2006/relationships/hyperlink" Target="pw:\\SRVPW3.pls.planservi.com.br:Projetos\Documents\C0849%20-%20DER\40_Emissao\03_GRD\0-GRDs_Enviadas%20DER\42&#186;MEDI&#199;&#195;O-26-12-2025%20A%2025-01-26\MR_DER-1552_26\" TargetMode="External"/><Relationship Id="rId262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567" Type="http://schemas.openxmlformats.org/officeDocument/2006/relationships/hyperlink" Target="pw:\\SRVPW3.pls.planservi.com.br:Projetos\Documents\C0849%20-%20DER\40_Emissao\03_GRD\0-GRDs_Enviadas%20DER\21&#186;MEDI&#199;&#195;O-26-03-2024%20A%2025-04-24\MR.DER-0639_24\" TargetMode="External"/><Relationship Id="rId1197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22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774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81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1057" Type="http://schemas.openxmlformats.org/officeDocument/2006/relationships/hyperlink" Target="pw:\\SRVPW3.pls.planservi.com.br:Projetos\Documents\C0849%20-%20DER\30_Producao\14-F12%20&#8211;%20SP%20331%20-%20km%200,00-57,50\06_Pavi\06.00_R031\2024%2010%2025-R-031_Revis&#227;oA_G13.docx" TargetMode="External"/><Relationship Id="rId2010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427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34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41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264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71" Type="http://schemas.openxmlformats.org/officeDocument/2006/relationships/hyperlink" Target="pw:\\SRVPW3.pls.planservi.com.br:Projetos\Documents\C0849%20-%20DER\30_Producao\14-F12%20&#8211;%20SP%20331%20-%20km%200,00-57,50\08_Estrut\08.00_R031\2024%2002%2023-R-031_PL-SP0000331-000.057-104-A07-501_A1.docx" TargetMode="External"/><Relationship Id="rId1569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2108" Type="http://schemas.openxmlformats.org/officeDocument/2006/relationships/hyperlink" Target="pw:\\SRVPW3.pls.planservi.com.br:Projetos\Documents\C0849%20-%20DER\40_Emissao\03_GRD\0-GRDs_Enviadas%20DER\44&#186;MEDI&#199;&#195;O-26-02-2026%20A%2025-03-26\MR_DER-1660_26\" TargetMode="External"/><Relationship Id="rId701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39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24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31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776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83" Type="http://schemas.openxmlformats.org/officeDocument/2006/relationships/hyperlink" Target="pw:\\SRVPW3.pls.planservi.com.br:Projetos\Documents\C0849%20-%20DER\40_Emissao\03_GRD\0-GRDs_Enviadas%20DER\41&#186;MEDI&#199;&#195;O-26-11-2025%20A%2025-12-25\MR_DER-1425_25\" TargetMode="External"/><Relationship Id="rId68" Type="http://schemas.openxmlformats.org/officeDocument/2006/relationships/hyperlink" Target="pw:\\pw.planservi.com.br:PROJETOS\Documents\C0849%20-%20DER\40_Emissao\03_GRD\0-GRDs_Enviadas%20DER\5&#186;MEDI&#199;&#195;O\MR.DER-0246_22\" TargetMode="External"/><Relationship Id="rId1429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36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43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703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10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84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491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44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589" Type="http://schemas.openxmlformats.org/officeDocument/2006/relationships/hyperlink" Target="pw:\\SRVPW3.pls.planservi.com.br:Projetos\Documents\C0849%20-%20DER\40_Emissao\03_GRD\0-GRDs_Enviadas%20DER\22&#186;MEDI&#199;&#195;O-26-04-2024%20A%2025-05-24\MR.DER-0684_24\" TargetMode="External"/><Relationship Id="rId796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351" Type="http://schemas.openxmlformats.org/officeDocument/2006/relationships/hyperlink" Target="pw:\\SRVPW3.pls.planservi.com.br:Projetos\Documents\C0849%20-%20DER\40_Emissao\03_GRD\0-GRDs_Enviadas%20DER\20&#186;MEDI&#199;&#195;O-26-02-2024%20A%2025-03-24\MR.DER-0551_24\" TargetMode="External"/><Relationship Id="rId449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56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63" Type="http://schemas.openxmlformats.org/officeDocument/2006/relationships/hyperlink" Target="pw:\\SRVPW3.pls.planservi.com.br:Projetos\Documents\C0849%20-%20DER\40_Emissao\03_GRD\0-GRDs_Enviadas%20DER\27&#186;MEDI&#199;&#195;O-26-09-2024%20A%2025-10-24\MR.DER-0838_24-SP%20331\" TargetMode="External"/><Relationship Id="rId1079" Type="http://schemas.openxmlformats.org/officeDocument/2006/relationships/hyperlink" Target="pw:\\SRVPW3.pls.planservi.com.br:Projetos\Documents\C0849%20-%20DER\30_Producao\14-F12%20&#8211;%20SP%20331%20-%20km%200,00-57,50\02_Geom\02.00_R031\2024%2005%2023-%20Projeto%20Executivo%20A-%20Planta%20e%20Perfil%20e%20NS%20-%20SP331.xls" TargetMode="External"/><Relationship Id="rId1286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93" Type="http://schemas.openxmlformats.org/officeDocument/2006/relationships/hyperlink" Target="pw:\\SRVPW3.pls.planservi.com.br:Projetos\Documents\C0849%20-%20DER\40_Emissao\03_GRD\0-GRDs_Enviadas%20DER\29&#186;MEDI&#199;&#195;O-26-11-2024%20A%2025-12-24\MR.DER-0867_24\" TargetMode="External"/><Relationship Id="rId2032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11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309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16" Type="http://schemas.openxmlformats.org/officeDocument/2006/relationships/hyperlink" Target="pw:\\SRVPW3.pls.planservi.com.br:Projetos\Documents\C0849%20-%20DER\40_Emissao\03_GRD\0-GRDs_Enviadas%20DER\21&#186;MEDI&#199;&#195;O-26-03-2024%20A%2025-04-24\MR.DER-0601_24\" TargetMode="External"/><Relationship Id="rId1146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798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723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30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006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353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560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658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65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213" Type="http://schemas.openxmlformats.org/officeDocument/2006/relationships/hyperlink" Target="pw:\\SRVPW3.pls.planservi.com.br:Projetos\Documents\C0849%20-%20DER\30_Producao\14-F12%20&#8211;%20SP%20331%20-%20km%200,00-57,50\06_Pavi\06.00_R031\2024%2009%2024-R-031_Revis&#227;oA1_G13.docx" TargetMode="External"/><Relationship Id="rId1420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518" Type="http://schemas.openxmlformats.org/officeDocument/2006/relationships/hyperlink" Target="pw:\\SRVPW3.pls.planservi.com.br:Projetos\Documents\C0849%20-%20DER\40_Emissao\03_GRD\0-GRDs_Enviadas%20DER\30&#186;MEDI&#199;&#195;O-26-12-2024%20A%2025-01-25\MR.DER-0892_25\" TargetMode="External"/><Relationship Id="rId1725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32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17" Type="http://schemas.openxmlformats.org/officeDocument/2006/relationships/hyperlink" Target="pw:\\pw.planservi.com.br:PROJETOS\Documents\C0849%20-%20DER\40_Emissao\03_GRD\0-GRDs_Enviadas%20DER\4&#186;MEDI&#199;&#195;O\MR.DER-0135_22\" TargetMode="External"/><Relationship Id="rId166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73" Type="http://schemas.openxmlformats.org/officeDocument/2006/relationships/hyperlink" Target="pw:\\SRVPW3.pls.planservi.com.br:Projetos\Documents\C0849%20-%20DER\40_Emissao\03_GRD\0-GRDs_Enviadas%20DER\20&#186;MEDI&#199;&#195;O-26-02-2024%20A%2025-03-24\MR.DER-0572_24\" TargetMode="External"/><Relationship Id="rId580" Type="http://schemas.openxmlformats.org/officeDocument/2006/relationships/hyperlink" Target="pw:\\SRVPW3.pls.planservi.com.br:Projetos\Documents\C0849%20-%20DER\40_Emissao\03_GRD\0-GRDs_Enviadas%20DER\22&#186;MEDI&#199;&#195;O-26-04-2024%20A%2025-05-24\MR.DER-0662_24\" TargetMode="External"/><Relationship Id="rId2054" Type="http://schemas.openxmlformats.org/officeDocument/2006/relationships/hyperlink" Target="pw:\\SRVPW3.pls.planservi.com.br:Projetos\Documents\C0849%20-%20DER\40_Emissao\03_GRD\0-GRDs_Enviadas%20DER\41&#186;MEDI&#199;&#195;O-26-11-2025%20A%2025-12-25\MR_DER-1431_25\" TargetMode="External"/><Relationship Id="rId1" Type="http://schemas.openxmlformats.org/officeDocument/2006/relationships/hyperlink" Target="pw:\\pw.planservi.com.br:PROJETOS\Documents\C0849%20-%20DER\40_Emissao\03_GRD\0-GRDs_Enviadas%20DER\MR.DER-0015_22\" TargetMode="External"/><Relationship Id="rId233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40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78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85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70" Type="http://schemas.openxmlformats.org/officeDocument/2006/relationships/hyperlink" Target="pw:\\SRVPW3.pls.planservi.com.br:Projetos\Documents\C0849%20-%20DER\30_Producao\14-F12%20&#8211;%20SP%20331%20-%20km%200,00-57,50\02_Geom\02.00_R031\2024%2009%2024-%20Projeto%20Executivo%20A2-%20Planta%20e%20Perfil%20e%20MC%20-%20SP331.xls" TargetMode="External"/><Relationship Id="rId2121" Type="http://schemas.openxmlformats.org/officeDocument/2006/relationships/hyperlink" Target="pw:\\SRVPW3.pls.planservi.com.br:Projetos\Documents\C0849%20-%20DER\40_Emissao\03_GRD\0-GRDs_Enviadas%20DER\45&#186;MEDI&#199;&#195;O-26-03-2026%20A%2025-04-26\MR_DER-1673_26\" TargetMode="External"/><Relationship Id="rId300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538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45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52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68" Type="http://schemas.openxmlformats.org/officeDocument/2006/relationships/hyperlink" Target="pw:\\SRVPW3.pls.planservi.com.br:Projetos\Documents\C0849%20-%20DER\30_Producao\14-F12%20&#8211;%20SP%20331%20-%20km%200,00-57,50\05_Geot\05.00_R031\2024.05.06_R-031_SP331_010_G02_A.doc" TargetMode="External"/><Relationship Id="rId1375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82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81" Type="http://schemas.openxmlformats.org/officeDocument/2006/relationships/hyperlink" Target="pw:\\pw.planservi.com.br:PROJETOS\Documents\C0849%20-%20DER\40_Emissao\03_GRD\0-GRDs_Enviadas%20DER\8&#186;MEDI&#199;&#195;O\MR.DER-0384\" TargetMode="External"/><Relationship Id="rId605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12" Type="http://schemas.openxmlformats.org/officeDocument/2006/relationships/hyperlink" Target="pw:\\SRVPW3.pls.planservi.com.br:Projetos\Documents\C0849%20-%20DER\40_Emissao\03_GRD\0-GRDs_Enviadas%20DER\27&#186;MEDI&#199;&#195;O-26-09-2024%20A%2025-10-24\MR.DER-0829_24-SP%20331\" TargetMode="External"/><Relationship Id="rId1028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35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42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887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302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747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54" Type="http://schemas.openxmlformats.org/officeDocument/2006/relationships/hyperlink" Target="pw:\\SRVPW3.pls.planservi.com.br:Projetos\Documents\C0849%20-%20DER\40_Emissao\03_GRD\0-GRDs_Enviadas%20DER\36&#186;MEDI&#199;&#195;O-26-06-2025%20A%2025-07-25\MR_DER-1089_25\" TargetMode="External"/><Relationship Id="rId39" Type="http://schemas.openxmlformats.org/officeDocument/2006/relationships/hyperlink" Target="pw:\\pw.planservi.com.br:PROJETOS\Documents\C0849%20-%20DER\40_Emissao\03_GRD\0-GRDs_Enviadas%20DER\4&#186;MEDI&#199;&#195;O\MR.DER-0172_22\" TargetMode="External"/><Relationship Id="rId1607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14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88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95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2076" Type="http://schemas.openxmlformats.org/officeDocument/2006/relationships/hyperlink" Target="pw:\\SRVPW3.pls.planservi.com.br:Projetos\Documents\C0849%20-%20DER\40_Emissao\03_GRD\0-GRDs_Enviadas%20DER\42&#186;MEDI&#199;&#195;O-26-12-2025%20A%2025-01-26\MR_DER-1540_26\" TargetMode="External"/><Relationship Id="rId255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62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092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97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15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22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767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74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2003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627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34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257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64" Type="http://schemas.openxmlformats.org/officeDocument/2006/relationships/hyperlink" Target="pw:\\SRVPW3.pls.planservi.com.br:Projetos\Documents\C0849%20-%20DER\30_Producao\14-F12%20&#8211;%20SP%20331%20-%20km%200,00-57,50\04_Dren\04.00_R031\R-31_2024.04.12_RT_H01_SP331-TH-10.doc" TargetMode="External"/><Relationship Id="rId1671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901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117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24" Type="http://schemas.openxmlformats.org/officeDocument/2006/relationships/hyperlink" Target="pw:\\SRVPW3.pls.planservi.com.br:Projetos\Documents\C0849%20-%20DER\30_Producao\14-F12%20&#8211;%20SP%20331%20-%20km%200,00-57,50\02_Geom\02.00_R031\2024%2008%2030-F07_revis&#227;o%20A-SP331.xls" TargetMode="External"/><Relationship Id="rId1531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69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76" Type="http://schemas.openxmlformats.org/officeDocument/2006/relationships/hyperlink" Target="pw:\\SRVPW3.pls.planservi.com.br:Projetos\Documents\C0849%20-%20DER\40_Emissao\03_GRD\0-GRDs_Enviadas%20DER\41&#186;MEDI&#199;&#195;O-26-11-2025%20A%2025-12-25\MR_DER-1425_25\" TargetMode="External"/><Relationship Id="rId30" Type="http://schemas.openxmlformats.org/officeDocument/2006/relationships/hyperlink" Target="pw:\\pw.planservi.com.br:PROJETOS\Documents\C0849%20-%20DER\40_Emissao\03_GRD\0-GRDs_Enviadas%20DER\4&#186;MEDI&#199;&#195;O\MR.DER-0172_22\" TargetMode="External"/><Relationship Id="rId1629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36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03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2098" Type="http://schemas.openxmlformats.org/officeDocument/2006/relationships/hyperlink" Target="pw:\\SRVPW3.pls.planservi.com.br:Projetos\Documents\C0849%20-%20DER\40_Emissao\03_GRD\0-GRDs_Enviadas%20DER\43&#186;MEDI&#199;&#195;O-26-01-2026%20A%2025-02-26\MR_DER-1578_26\" TargetMode="External"/><Relationship Id="rId277" Type="http://schemas.openxmlformats.org/officeDocument/2006/relationships/hyperlink" Target="pw:\\SRVPW3.pls.planservi.com.br:PW_PROJETOS\Documents\C0849%20-%20DER\40_Emissao\03_GRD\0-GRDs_Enviadas%20DER\19&#186;MEDI&#199;&#195;O-26-01-24%20A%2025-02-24\MR.DER-0526_24\" TargetMode="External"/><Relationship Id="rId484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37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44" Type="http://schemas.openxmlformats.org/officeDocument/2006/relationships/hyperlink" Target="pw:\\SRVPW3.pls.planservi.com.br:PW_PROJETOS\Documents\C0849%20-%20DER\40_Emissao\03_GRD\0-GRDs_Enviadas%20DER\19&#186;MEDI&#199;&#195;O-26-01-24%20A%2025-02-24\MR.DER-0541_24\" TargetMode="External"/><Relationship Id="rId691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789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96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2025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551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649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56" Type="http://schemas.openxmlformats.org/officeDocument/2006/relationships/hyperlink" Target="pw:\\SRVPW3.pls.planservi.com.br:Projetos\Documents\C0849%20-%20DER\40_Emissao\03_GRD\0-GRDs_Enviadas%20DER\27&#186;MEDI&#199;&#195;O-26-09-2024%20A%2025-10-24\MR.DER-0835_24-SP%20331\" TargetMode="External"/><Relationship Id="rId1181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279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86" Type="http://schemas.openxmlformats.org/officeDocument/2006/relationships/hyperlink" Target="pw:\\SRVPW3.pls.planservi.com.br:Projetos\Documents\C0849%20-%20DER\30_Producao\14-F12%20&#8211;%20SP%20331%20-%20km%200,00-57,50\08_Estrut\08.00_R031\2024%2004%2012-R-031_PL-SP0000331-000.057-106A109-A07-501_A.docx" TargetMode="External"/><Relationship Id="rId204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411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509" Type="http://schemas.openxmlformats.org/officeDocument/2006/relationships/hyperlink" Target="pw:\\SRVPW3.pls.planservi.com.br:Projetos\Documents\C0849%20-%20DER\40_Emissao\03_GRD\0-GRDs_Enviadas%20DER\21&#186;MEDI&#199;&#195;O-26-03-2024%20A%2025-04-24\MR.DER-0615_24\" TargetMode="External"/><Relationship Id="rId1041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139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46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-SP331.xls" TargetMode="External"/><Relationship Id="rId1693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98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716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23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553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60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858" Type="http://schemas.openxmlformats.org/officeDocument/2006/relationships/hyperlink" Target="pw:\\SRVPW3.pls.planservi.com.br:Projetos\Documents\C0849%20-%20DER\30_Producao\14-F12%20&#8211;%20SP%20331%20-%20km%200,00-57,50\06_Pavi\06.00_R031\2025%2004%2016-R-031_Revis&#227;oA3_P02-P05-P07-MC_lote%2010.docx" TargetMode="External"/><Relationship Id="rId52" Type="http://schemas.openxmlformats.org/officeDocument/2006/relationships/hyperlink" Target="pw:\\pw.planservi.com.br:PROJETOS\Documents\C0849%20-%20DER\40_Emissao\03_GRD\0-GRDs_Enviadas%20DER\5&#186;MEDI&#199;&#195;O\MR.DER-0196_22\" TargetMode="External"/><Relationship Id="rId1206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413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20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718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25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99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159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66" Type="http://schemas.openxmlformats.org/officeDocument/2006/relationships/hyperlink" Target="pw:\\SRVPW3.pls.planservi.com.br:Projetos\Documents\C0849%20-%20DER\40_Emissao\03_GRD\0-GRDs_Enviadas%20DER\21&#186;MEDI&#199;&#195;O-26-03-2024%20A%2025-04-24\MR.DER-0584_24\" TargetMode="External"/><Relationship Id="rId573" Type="http://schemas.openxmlformats.org/officeDocument/2006/relationships/hyperlink" Target="pw:\\SRVPW3.pls.planservi.com.br:Projetos\Documents\C0849%20-%20DER\40_Emissao\03_GRD\0-GRDs_Enviadas%20DER\21&#186;MEDI&#199;&#195;O-26-03-2024%20A%2025-04-24\MR.DER-0615_24\" TargetMode="External"/><Relationship Id="rId780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2047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26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33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878" Type="http://schemas.openxmlformats.org/officeDocument/2006/relationships/hyperlink" Target="pw:\\SRVPW3.pls.planservi.com.br:Projetos\Documents\C0849%20-%20DER\40_Emissao\03_GRD\0-GRDs_Enviadas%20DER\27&#186;MEDI&#199;&#195;O-26-09-2024%20A%2025-10-24\MR.DER-0840_24-SP%20331\" TargetMode="External"/><Relationship Id="rId1063" Type="http://schemas.openxmlformats.org/officeDocument/2006/relationships/hyperlink" Target="pw:\\SRVPW3.pls.planservi.com.br:Projetos\Documents\C0849%20-%20DER\30_Producao\14-F12%20&#8211;%20SP%20331%20-%20km%200,00-57,50\02_Geom\02.00_R031\2024%2009%2024-%20Projeto%20Executivo%20A2-%20Planta%20e%20Perfil%20e%20MC%20-%20SP331.xls" TargetMode="External"/><Relationship Id="rId1270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114" Type="http://schemas.openxmlformats.org/officeDocument/2006/relationships/hyperlink" Target="pw:\\SRVPW3.pls.planservi.com.br:Projetos\Documents\C0849%20-%20DER\40_Emissao\03_GRD\0-GRDs_Enviadas%20DER\44&#186;MEDI&#199;&#195;O-26-02-2026%20A%2025-03-26\MR_DER-1660_26\" TargetMode="External"/><Relationship Id="rId640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738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45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368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75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82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74" Type="http://schemas.openxmlformats.org/officeDocument/2006/relationships/hyperlink" Target="pw:\\pw.planservi.com.br:PROJETOS\Documents\C0849%20-%20DER\40_Emissao\03_GRD\0-GRDs_Enviadas%20DER\7&#186;MEDI&#199;&#195;O\MR.DER-0304_23\" TargetMode="External"/><Relationship Id="rId500" Type="http://schemas.openxmlformats.org/officeDocument/2006/relationships/hyperlink" Target="pw:\\SRVPW3.pls.planservi.com.br:Projetos\Documents\C0849%20-%20DER\40_Emissao\03_GRD\0-GRDs_Enviadas%20DER\21&#186;MEDI&#199;&#195;O-26-03-2024%20A%2025-04-24\MR.DER-0615_24\" TargetMode="External"/><Relationship Id="rId805" Type="http://schemas.openxmlformats.org/officeDocument/2006/relationships/hyperlink" Target="pw:\\SRVPW3.pls.planservi.com.br:Projetos\Documents\C0849%20-%20DER\40_Emissao\03_GRD\0-GRDs_Enviadas%20DER\21&#186;MEDI&#199;&#195;O-26-03-2024%20A%2025-04-24\MR.DER-0600_24\" TargetMode="External"/><Relationship Id="rId1130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228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35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42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947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1502" Type="http://schemas.openxmlformats.org/officeDocument/2006/relationships/hyperlink" Target="pw:\\SRVPW3.pls.planservi.com.br:Projetos\Documents\C0849%20-%20DER\30_Producao\14-F12%20&#8211;%20SP%20331%20-%20km%200,00-57,50\04_Dren\04.00_R031\R-31_2024.11.28_RT_H01_SP331-TH-20.doc" TargetMode="External"/><Relationship Id="rId1807" Type="http://schemas.openxmlformats.org/officeDocument/2006/relationships/hyperlink" Target="pw:\\SRVPW3.pls.planservi.com.br:Projetos\Documents\C0849%20-%20DER\40_Emissao\03_GRD\0-GRDs_Enviadas%20DER\33&#186;MEDI&#199;&#195;O-26-03-2025%20A%2025-04-25\MR.DER-0971_25\" TargetMode="External"/><Relationship Id="rId290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388" Type="http://schemas.openxmlformats.org/officeDocument/2006/relationships/hyperlink" Target="pw:\\SRVPW3.pls.planservi.com.br:Projetos\Documents\C0849%20-%20DER\40_Emissao\03_GRD\0-GRDs_Enviadas%20DER\20&#186;MEDI&#199;&#195;O-26-02-2024%20A%2025-03-24\MR.DER-0565_24\" TargetMode="External"/><Relationship Id="rId2069" Type="http://schemas.openxmlformats.org/officeDocument/2006/relationships/hyperlink" Target="pw:\\SRVPW3.pls.planservi.com.br:Projetos\Documents\C0849%20-%20DER\40_Emissao\03_GRD\0-GRDs_Enviadas%20DER\42&#186;MEDI&#199;&#195;O-26-12-2025%20A%2025-01-26\MR_DER-1493_25\" TargetMode="External"/><Relationship Id="rId150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595" Type="http://schemas.openxmlformats.org/officeDocument/2006/relationships/hyperlink" Target="pw:\\SRVPW3.pls.planservi.com.br:Projetos\Documents\C0849%20-%20DER\40_Emissao\03_GRD\0-GRDs_Enviadas%20DER\22&#186;MEDI&#199;&#195;O-26-04-2024%20A%2025-05-24\MR.DER-0685_24\" TargetMode="External"/><Relationship Id="rId248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55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62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1085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292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136" Type="http://schemas.openxmlformats.org/officeDocument/2006/relationships/hyperlink" Target="pw:\\SRVPW3.pls.planservi.com.br:Projetos\Documents\C0849%20-%20DER\40_Emissao\03_GRD\0-GRDs_Enviadas%20DER\46&#186;MEDI&#199;&#195;O-26-04-2026%20A%2025-05-26\MR_DER-1731_26\" TargetMode="External"/><Relationship Id="rId108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15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22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967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52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597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96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827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12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457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64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71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317" Type="http://schemas.openxmlformats.org/officeDocument/2006/relationships/hyperlink" Target="pw:\\SRVPW3.pls.planservi.com.br:Projetos\Documents\C0849%20-%20DER\30_Producao\14-F12%20&#8211;%20SP%20331%20-%20km%200,00-57,50\02_Geom\02.00_R031\2024%2008%2030-F07_revis&#227;o%20A-SP331.xls" TargetMode="External"/><Relationship Id="rId1524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31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69" Type="http://schemas.openxmlformats.org/officeDocument/2006/relationships/hyperlink" Target="pw:\\SRVPW3.pls.planservi.com.br:Projetos\Documents\C0849%20-%20DER\40_Emissao\03_GRD\0-GRDs_Enviadas%20DER\39&#176;MEDI&#199;&#195;O-26-09-2025%20A%2025-10-25\MR_DER-1268_25\" TargetMode="External"/><Relationship Id="rId23" Type="http://schemas.openxmlformats.org/officeDocument/2006/relationships/hyperlink" Target="pw:\\pw.planservi.com.br:PROJETOS\Documents\C0849%20-%20DER\40_Emissao\03_GRD\0-GRDs_Enviadas%20DER\4&#186;MEDI&#199;&#195;O\MR.DER-0147_22\" TargetMode="External"/><Relationship Id="rId1829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72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477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84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2060" Type="http://schemas.openxmlformats.org/officeDocument/2006/relationships/hyperlink" Target="pw:\\SRVPW3.pls.planservi.com.br:Projetos\Documents\C0849%20-%20DER\40_Emissao\03_GRD\0-GRDs_Enviadas%20DER\41&#186;MEDI&#199;&#195;O-26-11-2025%20A%2025-12-25\MR_DER-1453_25\" TargetMode="External"/><Relationship Id="rId337" Type="http://schemas.openxmlformats.org/officeDocument/2006/relationships/hyperlink" Target="pw:\\SRVPW3.pls.planservi.com.br:PW_PROJETOS\Documents\C0849%20-%20DER\40_Emissao\03_GRD\0-GRDs_Enviadas%20DER\19&#186;MEDI&#199;&#195;O-26-01-24%20A%2025-02-24\MR.DER-0540_24\" TargetMode="External"/><Relationship Id="rId891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989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2018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544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51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849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174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381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479" Type="http://schemas.openxmlformats.org/officeDocument/2006/relationships/hyperlink" Target="pw:\\SRVPW3.pls.planservi.com.br:Projetos\Documents\C0849%20-%20DER\30_Producao\14-F12%20&#8211;%20SP%20331%20-%20km%200,00-57,50\08_Estrut\08.00_R031\2024%2003%2027-R-031_PL-SP0000331-000.057-102-A07-501_A.docx" TargetMode="External"/><Relationship Id="rId1686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404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11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034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41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339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3-SP331.xls" TargetMode="External"/><Relationship Id="rId1893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709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16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101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546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53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60" Type="http://schemas.openxmlformats.org/officeDocument/2006/relationships/hyperlink" Target="pw:\\SRVPW3.pls.planservi.com.br:Projetos\Documents\C0849%20-%20DER\40_Emissao\03_GRD\0-GRDs_Enviadas%20DER\37&#186;MEDI&#199;&#195;O-26-07-2025%20A%2025-08-25\MR_DER-1124_25\" TargetMode="External"/><Relationship Id="rId45" Type="http://schemas.openxmlformats.org/officeDocument/2006/relationships/hyperlink" Target="pw:\\pw.planservi.com.br:PROJETOS\Documents\C0849%20-%20DER\40_Emissao\03_GRD\0-GRDs_Enviadas%20DER\5&#186;MEDI&#199;&#195;O\MR.DER-0196_22\" TargetMode="External"/><Relationship Id="rId1406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613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20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4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1918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082" Type="http://schemas.openxmlformats.org/officeDocument/2006/relationships/hyperlink" Target="pw:\\SRVPW3.pls.planservi.com.br:Projetos\Documents\C0849%20-%20DER\40_Emissao\03_GRD\0-GRDs_Enviadas%20DER\42&#186;MEDI&#199;&#195;O-26-12-2025%20A%2025-01-26\MR_DER-1552_26\" TargetMode="External"/><Relationship Id="rId261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99" Type="http://schemas.openxmlformats.org/officeDocument/2006/relationships/hyperlink" Target="pw:\\SRVPW3.pls.planservi.com.br:Projetos\Documents\C0849%20-%20DER\40_Emissao\03_GRD\0-GRDs_Enviadas%20DER\21&#186;MEDI&#199;&#195;O-26-03-2024%20A%2025-04-24\MR.DER-0623_24\" TargetMode="External"/><Relationship Id="rId359" Type="http://schemas.openxmlformats.org/officeDocument/2006/relationships/hyperlink" Target="pw:\\SRVPW3.pls.planservi.com.br:Projetos\Documents\C0849%20-%20DER\40_Emissao\03_GRD\0-GRDs_Enviadas%20DER\21&#186;MEDI&#199;&#195;O-26-03-2024%20A%2025-04-24\MR.DER-0588_24\" TargetMode="External"/><Relationship Id="rId566" Type="http://schemas.openxmlformats.org/officeDocument/2006/relationships/hyperlink" Target="pw:\\SRVPW3.pls.planservi.com.br:Projetos\Documents\C0849%20-%20DER\40_Emissao\03_GRD\0-GRDs_Enviadas%20DER\21&#186;MEDI&#199;&#195;O-26-03-2024%20A%2025-04-24\MR.DER-0639_24\" TargetMode="External"/><Relationship Id="rId773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196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21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219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26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33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980" Type="http://schemas.openxmlformats.org/officeDocument/2006/relationships/hyperlink" Target="pw:\\SRVPW3.pls.planservi.com.br:Projetos\Documents\C0849%20-%20DER\30_Producao\14-F12%20&#8211;%20SP%20331%20-%20km%200,00-57,50\05_Geot\05.00_R031\2024.03.20_R-031_SP331_G02.doc" TargetMode="External"/><Relationship Id="rId1056" Type="http://schemas.openxmlformats.org/officeDocument/2006/relationships/hyperlink" Target="pw:\\SRVPW3.pls.planservi.com.br:Projetos\Documents\C0849%20-%20DER\30_Producao\14-F12%20&#8211;%20SP%20331%20-%20km%200,00-57,50\06_Pavi\06.00_R031\2024%2010%2025-R-031_Revis&#227;oA_G13.docx" TargetMode="External"/><Relationship Id="rId1263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107" Type="http://schemas.openxmlformats.org/officeDocument/2006/relationships/hyperlink" Target="pw:\\SRVPW3.pls.planservi.com.br:Projetos\Documents\C0849%20-%20DER\40_Emissao\03_GRD\0-GRDs_Enviadas%20DER\44&#186;MEDI&#199;&#195;O-26-02-2026%20A%2025-03-26\MR_DER-1660_26\" TargetMode="External"/><Relationship Id="rId840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938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470" Type="http://schemas.openxmlformats.org/officeDocument/2006/relationships/hyperlink" Target="pw:\\SRVPW3.pls.planservi.com.br:Projetos\Documents\C0849%20-%20DER\30_Producao\14-F12%20&#8211;%20SP%20331%20-%20km%200,00-57,50\08_Estrut\08.00_R031\2024%2002%2023-R-031_PL-SP0000331-000.057-103-A07-501_A1.docx" TargetMode="External"/><Relationship Id="rId1568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75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67" Type="http://schemas.openxmlformats.org/officeDocument/2006/relationships/hyperlink" Target="pw:\\pw.planservi.com.br:PROJETOS\Documents\C0849%20-%20DER\40_Emissao\03_GRD\0-GRDs_Enviadas%20DER\5&#186;MEDI&#199;&#195;O\MR.DER-0246_22\" TargetMode="External"/><Relationship Id="rId700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123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30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428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35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982" Type="http://schemas.openxmlformats.org/officeDocument/2006/relationships/hyperlink" Target="pw:\\SRVPW3.pls.planservi.com.br:Projetos\Documents\C0849%20-%20DER\40_Emissao\03_GRD\0-GRDs_Enviadas%20DER\41&#186;MEDI&#199;&#195;O-26-11-2025%20A%2025-12-25\MR_DER-1425_25\" TargetMode="External"/><Relationship Id="rId1842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702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283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490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43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50" Type="http://schemas.openxmlformats.org/officeDocument/2006/relationships/hyperlink" Target="pw:\\SRVPW3.pls.planservi.com.br:Projetos\Documents\C0849%20-%20DER\40_Emissao\03_GRD\0-GRDs_Enviadas%20DER\20&#186;MEDI&#199;&#195;O-26-02-2024%20A%2025-03-24\MR.DER-0551_24\" TargetMode="External"/><Relationship Id="rId588" Type="http://schemas.openxmlformats.org/officeDocument/2006/relationships/hyperlink" Target="pw:\\SRVPW3.pls.planservi.com.br:Projetos\Documents\C0849%20-%20DER\40_Emissao\03_GRD\0-GRDs_Enviadas%20DER\22&#186;MEDI&#199;&#195;O-26-04-2024%20A%2025-05-24\MR.DER-0684_24\" TargetMode="External"/><Relationship Id="rId795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2031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9" Type="http://schemas.openxmlformats.org/officeDocument/2006/relationships/hyperlink" Target="pw:\\pw.planservi.com.br:PROJETOS\Documents\C0849%20-%20DER\40_Emissao\03_GRD\0-GRDs_Enviadas%20DER\4&#186;MEDI&#199;&#195;O\MR.DER-0135_22\" TargetMode="External"/><Relationship Id="rId210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448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55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62" Type="http://schemas.openxmlformats.org/officeDocument/2006/relationships/hyperlink" Target="pw:\\SRVPW3.pls.planservi.com.br:Projetos\Documents\C0849%20-%20DER\40_Emissao\03_GRD\0-GRDs_Enviadas%20DER\27&#186;MEDI&#199;&#195;O-26-09-2024%20A%2025-10-24\MR.DER-0838_24-SP%20331\" TargetMode="External"/><Relationship Id="rId1078" Type="http://schemas.openxmlformats.org/officeDocument/2006/relationships/hyperlink" Target="pw:\\SRVPW3.pls.planservi.com.br:Projetos\Documents\C0849%20-%20DER\30_Producao\14-F12%20&#8211;%20SP%20331%20-%20km%200,00-57,50\02_Geom\02.00_R031\2024%2005%2023-%20Projeto%20Executivo%20A-%20Planta%20e%20Perfil%20e%20NS%20-%20SP331.xls" TargetMode="External"/><Relationship Id="rId1285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92" Type="http://schemas.openxmlformats.org/officeDocument/2006/relationships/hyperlink" Target="pw:\\SRVPW3.pls.planservi.com.br:Projetos\Documents\C0849%20-%20DER\40_Emissao\03_GRD\0-GRDs_Enviadas%20DER\29&#186;MEDI&#199;&#195;O-26-11-2024%20A%2025-12-24\MR.DER-0867_24\" TargetMode="External"/><Relationship Id="rId2129" Type="http://schemas.openxmlformats.org/officeDocument/2006/relationships/hyperlink" Target="pw:\\SRVPW3.pls.planservi.com.br:Projetos\Documents\C0849%20-%20DER\40_Emissao\03_GRD\0-GRDs_Enviadas%20DER\45&#186;MEDI&#199;&#195;O-26-03-2026%20A%2025-04-26\MR_DER-1688_26\" TargetMode="External"/><Relationship Id="rId308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15" Type="http://schemas.openxmlformats.org/officeDocument/2006/relationships/hyperlink" Target="pw:\\SRVPW3.pls.planservi.com.br:Projetos\Documents\C0849%20-%20DER\40_Emissao\03_GRD\0-GRDs_Enviadas%20DER\21&#186;MEDI&#199;&#195;O-26-03-2024%20A%2025-04-24\MR.DER-0601_24\" TargetMode="External"/><Relationship Id="rId722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145" Type="http://schemas.openxmlformats.org/officeDocument/2006/relationships/hyperlink" Target="pw:\\SRVPW3.pls.planservi.com.br:Projetos\Documents\C0849%20-%20DER\30_Producao\14-F12%20&#8211;%20SP%20331%20-%20km%200,00-57,50\02_Geom\02.00_R031\2024%2010%2025-%20Projeto%20Executivo%20A-%20Planta%20e%20Perfil%20-%20SP331.xls" TargetMode="External"/><Relationship Id="rId1352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797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89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1005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12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657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64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517" Type="http://schemas.openxmlformats.org/officeDocument/2006/relationships/hyperlink" Target="pw:\\SRVPW3.pls.planservi.com.br:Projetos\Documents\C0849%20-%20DER\40_Emissao\03_GRD\0-GRDs_Enviadas%20DER\30&#186;MEDI&#199;&#195;O-26-12-2024%20A%2025-01-25\MR.DER-0892_25\" TargetMode="External"/><Relationship Id="rId1724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6" Type="http://schemas.openxmlformats.org/officeDocument/2006/relationships/hyperlink" Target="pw:\\pw.planservi.com.br:PROJETOS\Documents\C0849%20-%20DER\40_Emissao\03_GRD\0-GRDs_Enviadas%20DER\4&#186;MEDI&#199;&#195;O\MR.DER-0135_22\" TargetMode="External"/><Relationship Id="rId1931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165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72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677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2053" Type="http://schemas.openxmlformats.org/officeDocument/2006/relationships/hyperlink" Target="pw:\\SRVPW3.pls.planservi.com.br:Projetos\Documents\C0849%20-%20DER\40_Emissao\03_GRD\0-GRDs_Enviadas%20DER\41&#186;MEDI&#199;&#195;O-26-11-2025%20A%2025-12-25\MR_DER-1431_25\" TargetMode="External"/><Relationship Id="rId232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884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2120" Type="http://schemas.openxmlformats.org/officeDocument/2006/relationships/hyperlink" Target="pw:\\SRVPW3.pls.planservi.com.br:Projetos\Documents\C0849%20-%20DER\40_Emissao\03_GRD\0-GRDs_Enviadas%20DER\45&#186;MEDI&#199;&#195;O-26-03-2026%20A%2025-04-26\MR_DER-1673_26\" TargetMode="External"/><Relationship Id="rId537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44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51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67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74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81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679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80" Type="http://schemas.openxmlformats.org/officeDocument/2006/relationships/hyperlink" Target="pw:\\pw.planservi.com.br:PROJETOS\Documents\C0849%20-%20DER\40_Emissao\03_GRD\0-GRDs_Enviadas%20DER\7&#186;MEDI&#199;&#195;O\MR.DER-0305_23\" TargetMode="External"/><Relationship Id="rId604" Type="http://schemas.openxmlformats.org/officeDocument/2006/relationships/hyperlink" Target="pw:\\SRVPW3.pls.planservi.com.br:Projetos\Documents\C0849%20-%20DER\40_Emissao\03_GRD\0-GRDs_Enviadas%20DER\22&#186;MEDI&#199;&#195;O-26-04-2024%20A%2025-05-24\MR.DER-0685_24\" TargetMode="External"/><Relationship Id="rId811" Type="http://schemas.openxmlformats.org/officeDocument/2006/relationships/hyperlink" Target="pw:\\SRVPW3.pls.planservi.com.br:Projetos\Documents\C0849%20-%20DER\40_Emissao\03_GRD\0-GRDs_Enviadas%20DER\27&#186;MEDI&#199;&#195;O-26-09-2024%20A%2025-10-24\MR.DER-0829_24-SP%20331\" TargetMode="External"/><Relationship Id="rId1027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34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41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886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909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301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539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46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53" Type="http://schemas.openxmlformats.org/officeDocument/2006/relationships/hyperlink" Target="pw:\\SRVPW3.pls.planservi.com.br:Projetos\Documents\C0849%20-%20DER\40_Emissao\03_GRD\0-GRDs_Enviadas%20DER\36&#186;MEDI&#199;&#195;O-26-06-2025%20A%2025-07-25\MR_DER-1083_25\" TargetMode="External"/><Relationship Id="rId38" Type="http://schemas.openxmlformats.org/officeDocument/2006/relationships/hyperlink" Target="pw:\\pw.planservi.com.br:PROJETOS\Documents\C0849%20-%20DER\40_Emissao\03_GRD\0-GRDs_Enviadas%20DER\4&#186;MEDI&#199;&#195;O\MR.DER-0172_22\" TargetMode="External"/><Relationship Id="rId1606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13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87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94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2075" Type="http://schemas.openxmlformats.org/officeDocument/2006/relationships/hyperlink" Target="pw:\\SRVPW3.pls.planservi.com.br:Projetos\Documents\C0849%20-%20DER\40_Emissao\03_GRD\0-GRDs_Enviadas%20DER\42&#186;MEDI&#199;&#195;O-26-12-2025%20A%2025-01-26\MR_DER-1520_26\" TargetMode="External"/><Relationship Id="rId254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699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091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14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461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559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66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189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396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321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419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26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973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049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256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2002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833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116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463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70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768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900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323" Type="http://schemas.openxmlformats.org/officeDocument/2006/relationships/hyperlink" Target="pw:\\SRVPW3.pls.planservi.com.br:Projetos\Documents\C0849%20-%20DER\30_Producao\14-F12%20&#8211;%20SP%20331%20-%20km%200,00-57,50\02_Geom\02.00_R031\2024%2008%2030-F07_revis&#227;o%20A-SP331.xls" TargetMode="External"/><Relationship Id="rId1530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628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975" Type="http://schemas.openxmlformats.org/officeDocument/2006/relationships/hyperlink" Target="pw:\\SRVPW3.pls.planservi.com.br:Projetos\Documents\C0849%20-%20DER\40_Emissao\03_GRD\0-GRDs_Enviadas%20DER\41&#186;MEDI&#199;&#195;O-26-11-2025%20A%2025-12-25\MR_DER-1425_25\" TargetMode="External"/><Relationship Id="rId1835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02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2097" Type="http://schemas.openxmlformats.org/officeDocument/2006/relationships/hyperlink" Target="pw:\\SRVPW3.pls.planservi.com.br:Projetos\Documents\C0849%20-%20DER\40_Emissao\03_GRD\0-GRDs_Enviadas%20DER\43&#186;MEDI&#199;&#195;O-26-01-2026%20A%2025-02-26\MR_DER-1578_26\" TargetMode="External"/><Relationship Id="rId276" Type="http://schemas.openxmlformats.org/officeDocument/2006/relationships/hyperlink" Target="pw:\\SRVPW3.pls.planservi.com.br:PW_PROJETOS\Documents\C0849%20-%20DER\40_Emissao\03_GRD\0-GRDs_Enviadas%20DER\19&#186;MEDI&#199;&#195;O-26-01-24%20A%2025-02-24\MR.DER-0526_24\" TargetMode="External"/><Relationship Id="rId483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90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36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43" Type="http://schemas.openxmlformats.org/officeDocument/2006/relationships/hyperlink" Target="pw:\\SRVPW3.pls.planservi.com.br:PW_PROJETOS\Documents\C0849%20-%20DER\40_Emissao\03_GRD\0-GRDs_Enviadas%20DER\19&#186;MEDI&#199;&#195;O-26-01-24%20A%2025-02-24\MR.DER-0541_24\" TargetMode="External"/><Relationship Id="rId550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88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95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1180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024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03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648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55" Type="http://schemas.openxmlformats.org/officeDocument/2006/relationships/hyperlink" Target="pw:\\SRVPW3.pls.planservi.com.br:Projetos\Documents\C0849%20-%20DER\40_Emissao\03_GRD\0-GRDs_Enviadas%20DER\27&#186;MEDI&#199;&#195;O-26-09-2024%20A%2025-10-24\MR.DER-0835_24-SP%20331\" TargetMode="External"/><Relationship Id="rId1040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78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85" Type="http://schemas.openxmlformats.org/officeDocument/2006/relationships/hyperlink" Target="pw:\\SRVPW3.pls.planservi.com.br:Projetos\Documents\C0849%20-%20DER\30_Producao\14-F12%20&#8211;%20SP%20331%20-%20km%200,00-57,50\08_Estrut\08.00_R031\2024%2004%2012-R-031_PL-SP0000331-000.057-106A109-A07-501_A.docx" TargetMode="External"/><Relationship Id="rId1692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410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508" Type="http://schemas.openxmlformats.org/officeDocument/2006/relationships/hyperlink" Target="pw:\\SRVPW3.pls.planservi.com.br:Projetos\Documents\C0849%20-%20DER\40_Emissao\03_GRD\0-GRDs_Enviadas%20DER\21&#186;MEDI&#199;&#195;O-26-03-2024%20A%2025-04-24\MR.DER-0615_24\" TargetMode="External"/><Relationship Id="rId715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22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138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45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-SP331.xls" TargetMode="External"/><Relationship Id="rId1552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997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1205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857" Type="http://schemas.openxmlformats.org/officeDocument/2006/relationships/hyperlink" Target="pw:\\SRVPW3.pls.planservi.com.br:Projetos\Documents\C0849%20-%20DER\40_Emissao\03_GRD\0-GRDs_Enviadas%20DER\33&#186;MEDI&#199;&#195;O-26-03-2025%20A%2025-04-25\MR.DER-0974_25\" TargetMode="External"/><Relationship Id="rId51" Type="http://schemas.openxmlformats.org/officeDocument/2006/relationships/hyperlink" Target="pw:\\pw.planservi.com.br:PROJETOS\Documents\C0849%20-%20DER\40_Emissao\03_GRD\0-GRDs_Enviadas%20DER\5&#186;MEDI&#199;&#195;O\MR.DER-0196_22\" TargetMode="External"/><Relationship Id="rId1412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717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24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98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158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65" Type="http://schemas.openxmlformats.org/officeDocument/2006/relationships/hyperlink" Target="pw:\\SRVPW3.pls.planservi.com.br:Projetos\Documents\C0849%20-%20DER\40_Emissao\03_GRD\0-GRDs_Enviadas%20DER\21&#186;MEDI&#199;&#195;O-26-03-2024%20A%2025-04-24\MR.DER-0585_24\" TargetMode="External"/><Relationship Id="rId572" Type="http://schemas.openxmlformats.org/officeDocument/2006/relationships/hyperlink" Target="pw:\\SRVPW3.pls.planservi.com.br:Projetos\Documents\C0849%20-%20DER\40_Emissao\03_GRD\0-GRDs_Enviadas%20DER\21&#186;MEDI&#199;&#195;O-26-03-2024%20A%2025-04-24\MR.DER-0643_24\" TargetMode="External"/><Relationship Id="rId2046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25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32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877" Type="http://schemas.openxmlformats.org/officeDocument/2006/relationships/hyperlink" Target="pw:\\SRVPW3.pls.planservi.com.br:Projetos\Documents\C0849%20-%20DER\40_Emissao\03_GRD\0-GRDs_Enviadas%20DER\27&#186;MEDI&#199;&#195;O-26-09-2024%20A%2025-10-24\MR.DER-0840_24-SP%20331\" TargetMode="External"/><Relationship Id="rId1062" Type="http://schemas.openxmlformats.org/officeDocument/2006/relationships/hyperlink" Target="pw:\\SRVPW3.pls.planservi.com.br:Projetos\Documents\C0849%20-%20DER\30_Producao\14-F12%20&#8211;%20SP%20331%20-%20km%200,00-57,50\02_Geom\02.00_R031\2024%2009%2024-%20Projeto%20Executivo%20A2-%20Planta%20e%20Perfil%20e%20MC%20-%20SP331.xls" TargetMode="External"/><Relationship Id="rId2113" Type="http://schemas.openxmlformats.org/officeDocument/2006/relationships/hyperlink" Target="pw:\\SRVPW3.pls.planservi.com.br:Projetos\Documents\C0849%20-%20DER\40_Emissao\03_GRD\0-GRDs_Enviadas%20DER\44&#186;MEDI&#199;&#195;O-26-02-2026%20A%2025-03-26\MR_DER-1660_26\" TargetMode="External"/><Relationship Id="rId737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44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367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74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81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73" Type="http://schemas.openxmlformats.org/officeDocument/2006/relationships/hyperlink" Target="pw:\\pw.planservi.com.br:PROJETOS\Documents\C0849%20-%20DER\40_Emissao\03_GRD\0-GRDs_Enviadas%20DER\7&#186;MEDI&#199;&#195;O\MR.DER-0304_23\" TargetMode="External"/><Relationship Id="rId804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227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34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41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79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501" Type="http://schemas.openxmlformats.org/officeDocument/2006/relationships/hyperlink" Target="pw:\\SRVPW3.pls.planservi.com.br:Projetos\Documents\C0849%20-%20DER\30_Producao\14-F12%20&#8211;%20SP%20331%20-%20km%200,00-57,50\04_Dren\04.00_R031\R-31_2024.11.28_RT_H01_SP331-TH-20.doc" TargetMode="External"/><Relationship Id="rId1739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46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806" Type="http://schemas.openxmlformats.org/officeDocument/2006/relationships/hyperlink" Target="pw:\\SRVPW3.pls.planservi.com.br:Projetos\Documents\C0849%20-%20DER\40_Emissao\03_GRD\0-GRDs_Enviadas%20DER\33&#186;MEDI&#199;&#195;O-26-03-2025%20A%2025-04-25\MR.DER-0971_25\" TargetMode="External"/><Relationship Id="rId387" Type="http://schemas.openxmlformats.org/officeDocument/2006/relationships/hyperlink" Target="pw:\\SRVPW3.pls.planservi.com.br:Projetos\Documents\C0849%20-%20DER\40_Emissao\03_GRD\0-GRDs_Enviadas%20DER\20&#186;MEDI&#199;&#195;O-26-02-2024%20A%2025-03-24\MR.DER-0566_24\" TargetMode="External"/><Relationship Id="rId594" Type="http://schemas.openxmlformats.org/officeDocument/2006/relationships/hyperlink" Target="pw:\\SRVPW3.pls.planservi.com.br:Projetos\Documents\C0849%20-%20DER\40_Emissao\03_GRD\0-GRDs_Enviadas%20DER\22&#186;MEDI&#199;&#195;O-26-04-2024%20A%2025-05-24\MR.DER-0685_24\" TargetMode="External"/><Relationship Id="rId2068" Type="http://schemas.openxmlformats.org/officeDocument/2006/relationships/hyperlink" Target="pw:\\SRVPW3.pls.planservi.com.br:Projetos\Documents\C0849%20-%20DER\40_Emissao\03_GRD\0-GRDs_Enviadas%20DER\42&#186;MEDI&#199;&#195;O-26-12-2025%20A%2025-01-26\MR_DER-1493_25\" TargetMode="External"/><Relationship Id="rId247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899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84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07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454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61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759" Type="http://schemas.openxmlformats.org/officeDocument/2006/relationships/hyperlink" Target="pw:\\SRVPW3.pls.planservi.com.br:Projetos\Documents\C0849%20-%20DER\40_Emissao\03_GRD\0-GRDs_Enviadas%20DER\26&#186;MEDI&#199;&#195;O-26-08-2024%20A%2025-09-24\MR.DER-0755_24\" TargetMode="External"/><Relationship Id="rId966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291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389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96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2135" Type="http://schemas.openxmlformats.org/officeDocument/2006/relationships/hyperlink" Target="pw:\\SRVPW3.pls.planservi.com.br:Projetos\Documents\C0849%20-%20DER\40_Emissao\03_GRD\0-GRDs_Enviadas%20DER\46&#186;MEDI&#199;&#195;O-26-04-2026%20A%2025-05-26\MR_DER-1731_26\" TargetMode="External"/><Relationship Id="rId314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21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619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151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249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95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826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11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109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456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63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70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968" Type="http://schemas.openxmlformats.org/officeDocument/2006/relationships/hyperlink" Target="pw:\\SRVPW3.pls.planservi.com.br:Projetos\Documents\C0849%20-%20DER\40_Emissao\03_GRD\0-GRDs_Enviadas%20DER\39&#176;MEDI&#199;&#195;O-26-09-2025%20A%2025-10-25\MR_DER-1268_25\" TargetMode="External"/><Relationship Id="rId1316" Type="http://schemas.openxmlformats.org/officeDocument/2006/relationships/hyperlink" Target="pw:\\SRVPW3.pls.planservi.com.br:Projetos\Documents\C0849%20-%20DER\30_Producao\14-F12%20&#8211;%20SP%20331%20-%20km%200,00-57,50\02_Geom\02.00_R031\2024%2008%2030-F07_revis&#227;o%20A-SP331.xls" TargetMode="External"/><Relationship Id="rId1523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30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22" Type="http://schemas.openxmlformats.org/officeDocument/2006/relationships/hyperlink" Target="pw:\\pw.planservi.com.br:PROJETOS\Documents\C0849%20-%20DER\40_Emissao\03_GRD\0-GRDs_Enviadas%20DER\4&#186;MEDI&#199;&#195;O\MR.DER-0147_22\" TargetMode="External"/><Relationship Id="rId1828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71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269" Type="http://schemas.openxmlformats.org/officeDocument/2006/relationships/hyperlink" Target="pw:\\pw.planservi.com.br:PROJETOS\Documents\C0849%20-%20DER\40_Emissao\03_GRD\0-GRDs_Enviadas%20DER\18&#186;MEDI&#199;&#195;O-26-12-23%20A%2025-01-24\MR.DER-0514_24\" TargetMode="External"/><Relationship Id="rId476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83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90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29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36" Type="http://schemas.openxmlformats.org/officeDocument/2006/relationships/hyperlink" Target="pw:\\SRVPW3.pls.planservi.com.br:PW_PROJETOS\Documents\C0849%20-%20DER\40_Emissao\03_GRD\0-GRDs_Enviadas%20DER\19&#186;MEDI&#199;&#195;O-26-01-24%20A%2025-02-24\MR.DER-0540_24\" TargetMode="External"/><Relationship Id="rId543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988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1173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380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2017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403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750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848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33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478" Type="http://schemas.openxmlformats.org/officeDocument/2006/relationships/hyperlink" Target="pw:\\SRVPW3.pls.planservi.com.br:Projetos\Documents\C0849%20-%20DER\30_Producao\14-F12%20&#8211;%20SP%20331%20-%20km%200,00-57,50\08_Estrut\08.00_R031\2024%2003%2006-R-031_PL-SP0000331-000.057-101E104-A07-501_A.docx" TargetMode="External"/><Relationship Id="rId1685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92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610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708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15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240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338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545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100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405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752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44" Type="http://schemas.openxmlformats.org/officeDocument/2006/relationships/hyperlink" Target="pw:\\pw.planservi.com.br:PROJETOS\Documents\C0849%20-%20DER\40_Emissao\03_GRD\0-GRDs_Enviadas%20DER\5&#186;MEDI&#199;&#195;O\MR.DER-0198_22\" TargetMode="External"/><Relationship Id="rId1612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917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193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498" Type="http://schemas.openxmlformats.org/officeDocument/2006/relationships/hyperlink" Target="pw:\\SRVPW3.pls.planservi.com.br:Projetos\Documents\C0849%20-%20DER\40_Emissao\03_GRD\0-GRDs_Enviadas%20DER\21&#186;MEDI&#199;&#195;O-26-03-2024%20A%2025-04-24\MR.DER-0623_24\" TargetMode="External"/><Relationship Id="rId2081" Type="http://schemas.openxmlformats.org/officeDocument/2006/relationships/hyperlink" Target="pw:\\SRVPW3.pls.planservi.com.br:Projetos\Documents\C0849%20-%20DER\40_Emissao\03_GRD\0-GRDs_Enviadas%20DER\42&#186;MEDI&#199;&#195;O-26-12-2025%20A%2025-01-26\MR_DER-1552_26\" TargetMode="External"/><Relationship Id="rId260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120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58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565" Type="http://schemas.openxmlformats.org/officeDocument/2006/relationships/hyperlink" Target="pw:\\SRVPW3.pls.planservi.com.br:Projetos\Documents\C0849%20-%20DER\40_Emissao\03_GRD\0-GRDs_Enviadas%20DER\21&#186;MEDI&#199;&#195;O-26-03-2024%20A%2025-04-24\MR.DER-0639_24\" TargetMode="External"/><Relationship Id="rId772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195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039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18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25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32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1055" Type="http://schemas.openxmlformats.org/officeDocument/2006/relationships/hyperlink" Target="pw:\\SRVPW3.pls.planservi.com.br:Projetos\Documents\C0849%20-%20DER\30_Producao\14-F12%20&#8211;%20SP%20331%20-%20km%200,00-57,50\05_Geot\05.00_R031\2024.04.10_R-031_SP331_G02_A1.doc" TargetMode="External"/><Relationship Id="rId1262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106" Type="http://schemas.openxmlformats.org/officeDocument/2006/relationships/hyperlink" Target="pw:\\SRVPW3.pls.planservi.com.br:Projetos\Documents\C0849%20-%20DER\40_Emissao\03_GRD\0-GRDs_Enviadas%20DER\44&#186;MEDI&#199;&#195;O-26-02-2026%20A%2025-03-26\MR_DER-1660_26\" TargetMode="External"/><Relationship Id="rId937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22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567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74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81" Type="http://schemas.openxmlformats.org/officeDocument/2006/relationships/hyperlink" Target="pw:\\SRVPW3.pls.planservi.com.br:Projetos\Documents\C0849%20-%20DER\40_Emissao\03_GRD\0-GRDs_Enviadas%20DER\41&#186;MEDI&#199;&#195;O-26-11-2025%20A%2025-12-25\MR_DER-1425_25\" TargetMode="External"/><Relationship Id="rId66" Type="http://schemas.openxmlformats.org/officeDocument/2006/relationships/hyperlink" Target="pw:\\pw.planservi.com.br:PROJETOS\Documents\C0849%20-%20DER\40_Emissao\03_GRD\0-GRDs_Enviadas%20DER\5&#186;MEDI&#199;&#195;O\MR.DER-0246_22\" TargetMode="External"/><Relationship Id="rId1427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34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41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39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1701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282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587" Type="http://schemas.openxmlformats.org/officeDocument/2006/relationships/hyperlink" Target="pw:\\SRVPW3.pls.planservi.com.br:Projetos\Documents\C0849%20-%20DER\40_Emissao\03_GRD\0-GRDs_Enviadas%20DER\22&#186;MEDI&#199;&#195;O-26-04-2024%20A%2025-05-24\MR.DER-0684_24\" TargetMode="External"/><Relationship Id="rId8" Type="http://schemas.openxmlformats.org/officeDocument/2006/relationships/hyperlink" Target="pw:\\pw.planservi.com.br:PROJETOS\Documents\C0849%20-%20DER\40_Emissao\03_GRD\0-GRDs_Enviadas%20DER\4&#186;MEDI&#199;&#195;O\MR.DER-0135_22\" TargetMode="External"/><Relationship Id="rId142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447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794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077" Type="http://schemas.openxmlformats.org/officeDocument/2006/relationships/hyperlink" Target="pw:\\SRVPW3.pls.planservi.com.br:Projetos\Documents\C0849%20-%20DER\30_Producao\14-F12%20&#8211;%20SP%20331%20-%20km%200,00-57,50\02_Geom\02.00_R031\2024%2005%2023-%20Projeto%20Executivo%20A-%20Planta%20e%20Perfil%20e%20NS%20-%20SP331.xls" TargetMode="External"/><Relationship Id="rId2030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128" Type="http://schemas.openxmlformats.org/officeDocument/2006/relationships/hyperlink" Target="pw:\\SRVPW3.pls.planservi.com.br:Projetos\Documents\C0849%20-%20DER\40_Emissao\03_GRD\0-GRDs_Enviadas%20DER\45&#186;MEDI&#199;&#195;O-26-03-2026%20A%2025-04-26\MR_DER-1688_26\" TargetMode="External"/><Relationship Id="rId654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61" Type="http://schemas.openxmlformats.org/officeDocument/2006/relationships/hyperlink" Target="pw:\\SRVPW3.pls.planservi.com.br:Projetos\Documents\C0849%20-%20DER\40_Emissao\03_GRD\0-GRDs_Enviadas%20DER\27&#186;MEDI&#199;&#195;O-26-09-2024%20A%2025-10-24\MR.DER-0838_24-SP%20331\" TargetMode="External"/><Relationship Id="rId959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284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91" Type="http://schemas.openxmlformats.org/officeDocument/2006/relationships/hyperlink" Target="pw:\\SRVPW3.pls.planservi.com.br:Projetos\Documents\C0849%20-%20DER\30_Producao\14-F12%20&#8211;%20SP%20331%20-%20km%200,00-57,50\08_Estrut\08.00_R031\2024%2005%2008-R-031_PL-SP0000331-000.057-101E108-A07-501_B1.docx" TargetMode="External"/><Relationship Id="rId1589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307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14" Type="http://schemas.openxmlformats.org/officeDocument/2006/relationships/hyperlink" Target="pw:\\SRVPW3.pls.planservi.com.br:Projetos\Documents\C0849%20-%20DER\40_Emissao\03_GRD\0-GRDs_Enviadas%20DER\21&#186;MEDI&#199;&#195;O-26-03-2024%20A%2025-04-24\MR.DER-0601_24\" TargetMode="External"/><Relationship Id="rId721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144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51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449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796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88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819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04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11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656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63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1309" Type="http://schemas.openxmlformats.org/officeDocument/2006/relationships/hyperlink" Target="pw:\\SRVPW3.pls.planservi.com.br:Projetos\Documents\C0849%20-%20DER\30_Producao\14-F12%20&#8211;%20SP%20331%20-%20km%200,00-57,50\02_Geom\02.00_R031\2024%2008%2030-F03_revis&#227;o%20B1-SP331.xls" TargetMode="External"/><Relationship Id="rId1516" Type="http://schemas.openxmlformats.org/officeDocument/2006/relationships/hyperlink" Target="pw:\\SRVPW3.pls.planservi.com.br:Projetos\Documents\C0849%20-%20DER\40_Emissao\03_GRD\0-GRDs_Enviadas%20DER\30&#186;MEDI&#199;&#195;O-26-12-2024%20A%2025-01-25\MR.DER-0892_25\" TargetMode="External"/><Relationship Id="rId1723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30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15" Type="http://schemas.openxmlformats.org/officeDocument/2006/relationships/hyperlink" Target="pw:\\pw.planservi.com.br:PROJETOS\Documents\C0849%20-%20DER\40_Emissao\03_GRD\0-GRDs_Enviadas%20DER\4&#186;MEDI&#199;&#195;O\MR.DER-0135_22\" TargetMode="External"/><Relationship Id="rId164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71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2052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469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76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83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99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231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329" Type="http://schemas.openxmlformats.org/officeDocument/2006/relationships/hyperlink" Target="pw:\\SRVPW3.pls.planservi.com.br:PW_PROJETOS\Documents\C0849%20-%20DER\40_Emissao\03_GRD\0-GRDs_Enviadas%20DER\19&#186;MEDI&#199;&#195;O-26-01-24%20A%2025-02-24\MR.DER-0538_24\" TargetMode="External"/><Relationship Id="rId536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1166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73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743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50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026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580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678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885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603" Type="http://schemas.openxmlformats.org/officeDocument/2006/relationships/hyperlink" Target="pw:\\SRVPW3.pls.planservi.com.br:Projetos\Documents\C0849%20-%20DER\40_Emissao\03_GRD\0-GRDs_Enviadas%20DER\22&#186;MEDI&#199;&#195;O-26-04-2024%20A%2025-05-24\MR.DER-0685_24\" TargetMode="External"/><Relationship Id="rId810" Type="http://schemas.openxmlformats.org/officeDocument/2006/relationships/hyperlink" Target="pw:\\SRVPW3.pls.planservi.com.br:Projetos\Documents\C0849%20-%20DER\40_Emissao\03_GRD\0-GRDs_Enviadas%20DER\27&#186;MEDI&#199;&#195;O-26-09-2024%20A%2025-10-24\MR.DER-0829_24-SP%20331\" TargetMode="External"/><Relationship Id="rId908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233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40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538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300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745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952" Type="http://schemas.openxmlformats.org/officeDocument/2006/relationships/hyperlink" Target="pw:\\SRVPW3.pls.planservi.com.br:Projetos\Documents\C0849%20-%20DER\40_Emissao\03_GRD\0-GRDs_Enviadas%20DER\36&#186;MEDI&#199;&#195;O-26-06-2025%20A%2025-07-25\MR_DER-1083_25\" TargetMode="External"/><Relationship Id="rId37" Type="http://schemas.openxmlformats.org/officeDocument/2006/relationships/hyperlink" Target="pw:\\pw.planservi.com.br:PROJETOS\Documents\C0849%20-%20DER\40_Emissao\03_GRD\0-GRDs_Enviadas%20DER\4&#186;MEDI&#199;&#195;O\MR.DER-0172_22\" TargetMode="External"/><Relationship Id="rId1605" Type="http://schemas.openxmlformats.org/officeDocument/2006/relationships/hyperlink" Target="pw:\\SRVPW3.pls.planservi.com.br:Projetos\Documents\C0849%20-%20DER\40_Emissao\03_GRD\0-GRDs_Enviadas%20DER\31&#186;MEDI&#199;&#195;O-26-01-2025%20A%2025-02-25\MR.DER-0936_25\" TargetMode="External"/><Relationship Id="rId1812" Type="http://schemas.openxmlformats.org/officeDocument/2006/relationships/hyperlink" Target="pw:\\SRVPW3.pls.planservi.com.br:Projetos\Documents\C0849%20-%20DER\40_Emissao\03_GRD\0-GRDs_Enviadas%20DER\33&#186;MEDI&#199;&#195;O-26-03-2025%20A%2025-04-25\MR.DER-0971_25\" TargetMode="External"/><Relationship Id="rId186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93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2074" Type="http://schemas.openxmlformats.org/officeDocument/2006/relationships/hyperlink" Target="pw:\\SRVPW3.pls.planservi.com.br:Projetos\Documents\C0849%20-%20DER\40_Emissao\03_GRD\0-GRDs_Enviadas%20DER\42&#186;MEDI&#199;&#195;O-26-12-2025%20A%2025-01-26\MR_DER-1519_26\" TargetMode="External"/><Relationship Id="rId253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60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98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090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2141" Type="http://schemas.openxmlformats.org/officeDocument/2006/relationships/printerSettings" Target="../printerSettings/printerSettings5.bin"/><Relationship Id="rId113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20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558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65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72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88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395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2001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418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625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32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048" Type="http://schemas.openxmlformats.org/officeDocument/2006/relationships/hyperlink" Target="pw:\\SRVPW3.pls.planservi.com.br:Projetos\Documents\C0849%20-%20DER\30_Producao\14-F12%20&#8211;%20SP%20331%20-%20km%200,00-57,50\02_Geom\02.00_R031\2024%2008%2030-%20Projeto%20Executivo%20A2-%20Planta%20e%20Perfil%20e%20MC%20-%20SP331.xls" TargetMode="External"/><Relationship Id="rId1255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62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115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22" Type="http://schemas.openxmlformats.org/officeDocument/2006/relationships/hyperlink" Target="pw:\\SRVPW3.pls.planservi.com.br:Projetos\Documents\C0849%20-%20DER\30_Producao\14-F12%20&#8211;%20SP%20331%20-%20km%200,00-57,50\02_Geom\02.00_R031\2024%2008%2030-F07_revis&#227;o%20A-SP331.xls" TargetMode="External"/><Relationship Id="rId1767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74" Type="http://schemas.openxmlformats.org/officeDocument/2006/relationships/hyperlink" Target="pw:\\SRVPW3.pls.planservi.com.br:Projetos\Documents\C0849%20-%20DER\40_Emissao\03_GRD\0-GRDs_Enviadas%20DER\41&#186;MEDI&#199;&#195;O-26-11-2025%20A%2025-12-25\MR_DER-1405_25\" TargetMode="External"/><Relationship Id="rId59" Type="http://schemas.openxmlformats.org/officeDocument/2006/relationships/hyperlink" Target="pw:\\pw.planservi.com.br:PROJETOS\Documents\C0849%20-%20DER\40_Emissao\03_GRD\0-GRDs_Enviadas%20DER\5&#186;MEDI&#199;&#195;O\MR.DER-0244_22\" TargetMode="External"/><Relationship Id="rId1627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34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2096" Type="http://schemas.openxmlformats.org/officeDocument/2006/relationships/hyperlink" Target="pw:\\SRVPW3.pls.planservi.com.br:Projetos\Documents\C0849%20-%20DER\40_Emissao\03_GRD\0-GRDs_Enviadas%20DER\43&#186;MEDI&#199;&#195;O-26-01-2026%20A%2025-02-26\MR_DER-1577_26\" TargetMode="External"/><Relationship Id="rId1901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275" Type="http://schemas.openxmlformats.org/officeDocument/2006/relationships/hyperlink" Target="pw:\\SRVPW3.pls.planservi.com.br:PW_PROJETOS\Documents\C0849%20-%20DER\40_Emissao\03_GRD\0-GRDs_Enviadas%20DER\19&#186;MEDI&#199;&#195;O-26-01-24%20A%2025-02-24\MR.DER-0526_24\" TargetMode="External"/><Relationship Id="rId482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135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42" Type="http://schemas.openxmlformats.org/officeDocument/2006/relationships/hyperlink" Target="pw:\\SRVPW3.pls.planservi.com.br:PW_PROJETOS\Documents\C0849%20-%20DER\40_Emissao\03_GRD\0-GRDs_Enviadas%20DER\19&#186;MEDI&#199;&#195;O-26-01-24%20A%2025-02-24\MR.DER-0541_24\" TargetMode="External"/><Relationship Id="rId787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994" Type="http://schemas.openxmlformats.org/officeDocument/2006/relationships/hyperlink" Target="pw:\\SRVPW3.pls.planservi.com.br:Projetos\Documents\C0849%20-%20DER\30_Producao\14-F12%20&#8211;%20SP%20331%20-%20km%200,00-57,50\02_Geom\02.00_R031\2024%2004%2005-%20Projeto%20Executivo%20A1-%20Planta%20e%20Perfil%20-%20SP331.xls" TargetMode="External"/><Relationship Id="rId2023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202" Type="http://schemas.openxmlformats.org/officeDocument/2006/relationships/hyperlink" Target="pw:\\pw.planservi.com.br:PROJETOS\Documents\C0849%20-%20DER\40_Emissao\03_GRD\0-GRDs_Enviadas%20DER\16&#186;MEDI&#199;&#195;O-26-10-23%20A%2025-11-23\MR.DER-0473_23\" TargetMode="External"/><Relationship Id="rId647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54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277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84" Type="http://schemas.openxmlformats.org/officeDocument/2006/relationships/hyperlink" Target="pw:\\SRVPW3.pls.planservi.com.br:Projetos\Documents\C0849%20-%20DER\30_Producao\14-F12%20&#8211;%20SP%20331%20-%20km%200,00-57,50\08_Estrut\08.00_R031\2024%2004%2012-R-031_PL-SP0000331-000.057-106A109-A07-501_A.docx" TargetMode="External"/><Relationship Id="rId1691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507" Type="http://schemas.openxmlformats.org/officeDocument/2006/relationships/hyperlink" Target="pw:\\SRVPW3.pls.planservi.com.br:Projetos\Documents\C0849%20-%20DER\40_Emissao\03_GRD\0-GRDs_Enviadas%20DER\21&#186;MEDI&#199;&#195;O-26-03-2024%20A%2025-04-24\MR.DER-0615_24\" TargetMode="External"/><Relationship Id="rId714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921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137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44" Type="http://schemas.openxmlformats.org/officeDocument/2006/relationships/hyperlink" Target="pw:\\SRVPW3.pls.planservi.com.br:Projetos\Documents\C0849%20-%20DER\30_Producao\14-F12%20&#8211;%20SP%20331%20-%20km%200,00-57,50\02_Geom\02.00_R031\2024%2009%2024-F07.020_revis&#227;o%20A-SP331.xls" TargetMode="External"/><Relationship Id="rId1551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1789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96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50" Type="http://schemas.openxmlformats.org/officeDocument/2006/relationships/hyperlink" Target="pw:\\pw.planservi.com.br:PROJETOS\Documents\C0849%20-%20DER\40_Emissao\03_GRD\0-GRDs_Enviadas%20DER\5&#186;MEDI&#199;&#195;O\MR.DER-0196_22\" TargetMode="External"/><Relationship Id="rId1204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1411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49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56" Type="http://schemas.openxmlformats.org/officeDocument/2006/relationships/hyperlink" Target="pw:\\SRVPW3.pls.planservi.com.br:Projetos\Documents\C0849%20-%20DER\40_Emissao\03_GRD\0-GRDs_Enviadas%20DER\33&#186;MEDI&#199;&#195;O-26-03-2025%20A%2025-04-25\MR.DER-0974_25\" TargetMode="External"/><Relationship Id="rId1509" Type="http://schemas.openxmlformats.org/officeDocument/2006/relationships/hyperlink" Target="pw:\\SRVPW3.pls.planservi.com.br:Projetos\Documents\C0849%20-%20DER\30_Producao\14-F12%20&#8211;%20SP%20331%20-%20km%200,00-57,50\04_Dren\04.00_R031\R-31_2024.10%2025_RT_H01_SP331-TH-10.doc" TargetMode="External"/><Relationship Id="rId1716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23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97" Type="http://schemas.openxmlformats.org/officeDocument/2006/relationships/hyperlink" Target="pw:\\SRVPW3.pls.planservi.com.br:PW_PROJETOS\Documents\C0849%20-%20DER\40_Emissao\03_GRD\0-GRDs_Enviadas%20DER\19&#186;MEDI&#199;&#195;O-26-01-24%20A%2025-02-24\MR.DER-0532_24\" TargetMode="External"/><Relationship Id="rId157" Type="http://schemas.openxmlformats.org/officeDocument/2006/relationships/hyperlink" Target="pw:\\pw.planservi.com.br:PROJETOS\Documents\C0849%20-%20DER\40_Emissao\03_GRD\0-GRDs_Enviadas%20DER\15&#186;MEDI&#199;&#195;O-26-09-23%20A%2025-10-23\MR.DER-0459_23\" TargetMode="External"/><Relationship Id="rId364" Type="http://schemas.openxmlformats.org/officeDocument/2006/relationships/hyperlink" Target="pw:\\SRVPW3.pls.planservi.com.br:Projetos\Documents\C0849%20-%20DER\40_Emissao\03_GRD\0-GRDs_Enviadas%20DER\21&#186;MEDI&#199;&#195;O-26-03-2024%20A%2025-04-24\MR.DER-0585_24\" TargetMode="External"/><Relationship Id="rId2045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571" Type="http://schemas.openxmlformats.org/officeDocument/2006/relationships/hyperlink" Target="pw:\\SRVPW3.pls.planservi.com.br:Projetos\Documents\C0849%20-%20DER\40_Emissao\03_GRD\0-GRDs_Enviadas%20DER\21&#186;MEDI&#199;&#195;O-26-03-2024%20A%2025-04-24\MR.DER-0641_24\" TargetMode="External"/><Relationship Id="rId669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76" Type="http://schemas.openxmlformats.org/officeDocument/2006/relationships/hyperlink" Target="pw:\\SRVPW3.pls.planservi.com.br:Projetos\Documents\C0849%20-%20DER\40_Emissao\03_GRD\0-GRDs_Enviadas%20DER\27&#186;MEDI&#199;&#195;O-26-09-2024%20A%2025-10-24\MR.DER-0840_24-SP%20331\" TargetMode="External"/><Relationship Id="rId1299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24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31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529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36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1061" Type="http://schemas.openxmlformats.org/officeDocument/2006/relationships/hyperlink" Target="pw:\\SRVPW3.pls.planservi.com.br:Projetos\Documents\C0849%20-%20DER\30_Producao\14-F12%20&#8211;%20SP%20331%20-%20km%200,00-57,50\02_Geom\02.00_R031\2024%2009%2024-%20Projeto%20Executivo%20A2-%20Planta%20e%20Perfil%20e%20MC%20-%20SP331.xls" TargetMode="External"/><Relationship Id="rId1159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66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2112" Type="http://schemas.openxmlformats.org/officeDocument/2006/relationships/hyperlink" Target="pw:\\SRVPW3.pls.planservi.com.br:Projetos\Documents\C0849%20-%20DER\40_Emissao\03_GRD\0-GRDs_Enviadas%20DER\44&#186;MEDI&#199;&#195;O-26-02-2026%20A%2025-03-26\MR_DER-1660_26\" TargetMode="External"/><Relationship Id="rId943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019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573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80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878" Type="http://schemas.openxmlformats.org/officeDocument/2006/relationships/hyperlink" Target="pw:\\SRVPW3.pls.planservi.com.br:Projetos\Documents\C0849%20-%20DER\40_Emissao\03_GRD\0-GRDs_Enviadas%20DER\35&#186;MEDI&#199;&#195;O-26-05-2025%20A%2025-06-25\MR_DER-1038_25\" TargetMode="External"/><Relationship Id="rId72" Type="http://schemas.openxmlformats.org/officeDocument/2006/relationships/hyperlink" Target="pw:\\pw.planservi.com.br:PROJETOS\Documents\C0849%20-%20DER\40_Emissao\03_GRD\0-GRDs_Enviadas%20DER\5&#186;MEDI&#199;&#195;O\MR.DER-0247_22\" TargetMode="External"/><Relationship Id="rId803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1226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33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40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738" Type="http://schemas.openxmlformats.org/officeDocument/2006/relationships/hyperlink" Target="pw:\\SRVPW3.pls.planservi.com.br:Projetos\Documents\C0849%20-%20DER\40_Emissao\03_GRD\0-GRDs_Enviadas%20DER\32&#186;MEDI&#199;&#195;O-26-02-2025%20A%2025-03-25\MR.DER-0951_25\" TargetMode="External"/><Relationship Id="rId1500" Type="http://schemas.openxmlformats.org/officeDocument/2006/relationships/hyperlink" Target="pw:\\SRVPW3.pls.planservi.com.br:Projetos\Documents\C0849%20-%20DER\30_Producao\14-F12%20&#8211;%20SP%20331%20-%20km%200,00-57,50\04_Dren\04.00_R031\R-31_2024.11.28_RT_H01_SP331-TH-20.doc" TargetMode="External"/><Relationship Id="rId1945" Type="http://schemas.openxmlformats.org/officeDocument/2006/relationships/hyperlink" Target="pw:\\SRVPW3.pls.planservi.com.br:Projetos\Documents\C0849%20-%20DER\40_Emissao\03_GRD\0-GRDs_Enviadas%20DER\30&#186;MEDI&#199;&#195;O-26-12-2024%20A%2025-01-25\MR.DER-0914_25-SP%20331\" TargetMode="External"/><Relationship Id="rId1805" Type="http://schemas.openxmlformats.org/officeDocument/2006/relationships/hyperlink" Target="pw:\\SRVPW3.pls.planservi.com.br:Projetos\Documents\C0849%20-%20DER\40_Emissao\03_GRD\0-GRDs_Enviadas%20DER\33&#186;MEDI&#199;&#195;O-26-03-2025%20A%2025-04-25\MR.DER-0971_25\" TargetMode="External"/><Relationship Id="rId179" Type="http://schemas.openxmlformats.org/officeDocument/2006/relationships/hyperlink" Target="pw:\\pw.planservi.com.br:PROJETOS\Documents\C0849%20-%20DER\40_Emissao\03_GRD\0-GRDs_Enviadas%20DER\15&#186;MEDI&#199;&#195;O-26-09-23%20A%2025-10-23\MR.DER-0461_23\" TargetMode="External"/><Relationship Id="rId386" Type="http://schemas.openxmlformats.org/officeDocument/2006/relationships/hyperlink" Target="pw:\\SRVPW3.pls.planservi.com.br:Projetos\Documents\C0849%20-%20DER\40_Emissao\03_GRD\0-GRDs_Enviadas%20DER\20&#186;MEDI&#199;&#195;O-26-02-2024%20A%2025-03-24\MR.DER-0566_24\" TargetMode="External"/><Relationship Id="rId593" Type="http://schemas.openxmlformats.org/officeDocument/2006/relationships/hyperlink" Target="pw:\\SRVPW3.pls.planservi.com.br:Projetos\Documents\C0849%20-%20DER\40_Emissao\03_GRD\0-GRDs_Enviadas%20DER\22&#186;MEDI&#199;&#195;O-26-04-2024%20A%2025-05-24\MR.DER-0685_24\" TargetMode="External"/><Relationship Id="rId2067" Type="http://schemas.openxmlformats.org/officeDocument/2006/relationships/hyperlink" Target="pw:\\SRVPW3.pls.planservi.com.br:Projetos\Documents\C0849%20-%20DER\40_Emissao\03_GRD\0-GRDs_Enviadas%20DER\42&#186;MEDI&#199;&#195;O-26-12-2025%20A%2025-01-26\MR_DER-1493_25\" TargetMode="External"/><Relationship Id="rId246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53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60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898" Type="http://schemas.openxmlformats.org/officeDocument/2006/relationships/hyperlink" Target="pw:\\SRVPW3.pls.planservi.com.br:Projetos\Documents\C0849%20-%20DER\40_Emissao\03_GRD\0-GRDs_Enviadas%20DER\27&#186;MEDI&#199;&#195;O-26-09-2024%20A%2025-10-24\MR.DER-0837_24-SP%20331\" TargetMode="External"/><Relationship Id="rId1083" Type="http://schemas.openxmlformats.org/officeDocument/2006/relationships/hyperlink" Target="pw:\\SRVPW3.pls.planservi.com.br:Projetos\Documents\C0849%20-%20DER\30_Producao\14-F12%20&#8211;%20SP%20331%20-%20km%200,00-57,50\02_Geom\02.00_R031\2024%2005%2023-%20Projeto%20Executivo%20A-%20Planta%20e%20Perfil%20e%20NS%20-%20SP331.xls" TargetMode="External"/><Relationship Id="rId1290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2134" Type="http://schemas.openxmlformats.org/officeDocument/2006/relationships/hyperlink" Target="pw:\\SRVPW3.pls.planservi.com.br:Projetos\Documents\C0849%20-%20DER\40_Emissao\03_GRD\0-GRDs_Enviadas%20DER\46&#186;MEDI&#199;&#195;O-26-04-2026%20A%2025-05-26\MR_DER-1731_26\" TargetMode="External"/><Relationship Id="rId106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313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758" Type="http://schemas.openxmlformats.org/officeDocument/2006/relationships/hyperlink" Target="pw:\\SRVPW3.pls.planservi.com.br:Projetos\Documents\C0849%20-%20DER\40_Emissao\03_GRD\0-GRDs_Enviadas%20DER\26&#186;MEDI&#199;&#195;O-26-08-2024%20A%2025-09-24\MR.DER-0741_24\" TargetMode="External"/><Relationship Id="rId965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150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2-%20Planta%20e%20Perfil%20e%20MC%20-%20SP331.xls" TargetMode="External"/><Relationship Id="rId1388" Type="http://schemas.openxmlformats.org/officeDocument/2006/relationships/hyperlink" Target="pw:\\SRVPW3.pls.planservi.com.br:Projetos\Documents\C0849%20-%20DER\30_Producao\14-F12%20&#8211;%20SP%20331%20-%20km%200,00-57,50\06_Pavi\06.00_R031\2024%2010%2024-R-031_Revis&#227;oA1_P02-P05-P07-MC.docx" TargetMode="External"/><Relationship Id="rId1595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94" Type="http://schemas.openxmlformats.org/officeDocument/2006/relationships/hyperlink" Target="pw:\\pw.planservi.com.br:PROJETOS\Documents\C0849%20-%20DER\40_Emissao\03_GRD\0-GRDs_Enviadas%20DER\13&#186;MEDI&#199;&#195;O-26-07-23%20A%2025-08-23\MR.DER-0428_23\" TargetMode="External"/><Relationship Id="rId520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618" Type="http://schemas.openxmlformats.org/officeDocument/2006/relationships/hyperlink" Target="pw:\\SRVPW3.pls.planservi.com.br:Projetos\Documents\C0849%20-%20DER\40_Emissao\03_GRD\0-GRDs_Enviadas%20DER\24&#186;MEDI&#199;&#195;O-26-06-2024%20A%2025-07-24\MR.DER-0722_24\" TargetMode="External"/><Relationship Id="rId825" Type="http://schemas.openxmlformats.org/officeDocument/2006/relationships/hyperlink" Target="pw:\\SRVPW3.pls.planservi.com.br:Projetos\Documents\C0849%20-%20DER\40_Emissao\03_GRD\0-GRDs_Enviadas%20DER\27&#186;MEDI&#199;&#195;O-26-09-2024%20A%2025-10-24\MR.DER-0833_24-SP%20331-Entrega%20Final-C09\" TargetMode="External"/><Relationship Id="rId1248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455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62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010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108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1315" Type="http://schemas.openxmlformats.org/officeDocument/2006/relationships/hyperlink" Target="pw:\\SRVPW3.pls.planservi.com.br:Projetos\Documents\C0849%20-%20DER\30_Producao\14-F12%20&#8211;%20SP%20331%20-%20km%200,00-57,50\02_Geom\02.00_R031\2024%2010%2025-F03_revis&#227;o%20B-SP331.xls" TargetMode="External"/><Relationship Id="rId1967" Type="http://schemas.openxmlformats.org/officeDocument/2006/relationships/hyperlink" Target="pw:\\SRVPW3.pls.planservi.com.br:Projetos\Documents\C0849%20-%20DER\40_Emissao\03_GRD\0-GRDs_Enviadas%20DER\39&#176;MEDI&#199;&#195;O-26-09-2025%20A%2025-10-25\MR_DER-1263_25\" TargetMode="External"/><Relationship Id="rId1522" Type="http://schemas.openxmlformats.org/officeDocument/2006/relationships/hyperlink" Target="pw:\\SRVPW3.pls.planservi.com.br:Projetos\Documents\C0849%20-%20DER\40_Emissao\03_GRD\0-GRDs_Enviadas%20DER\30&#186;MEDI&#199;&#195;O-26-12-2024%20A%2025-01-25\MR.DER-0911_25-SP%20331\" TargetMode="External"/><Relationship Id="rId21" Type="http://schemas.openxmlformats.org/officeDocument/2006/relationships/hyperlink" Target="pw:\\pw.planservi.com.br:PROJETOS\Documents\C0849%20-%20DER\40_Emissao\03_GRD\0-GRDs_Enviadas%20DER\4&#186;MEDI&#199;&#195;O\MR.DER-0147_22\" TargetMode="External"/><Relationship Id="rId2089" Type="http://schemas.openxmlformats.org/officeDocument/2006/relationships/hyperlink" Target="pw:\\SRVPW3.pls.planservi.com.br:Projetos\Documents\C0849%20-%20DER\40_Emissao\03_GRD\0-GRDs_Enviadas%20DER\43&#186;MEDI&#199;&#195;O-26-01-2026%20A%2025-02-26\MR_DER-1576_26\" TargetMode="External"/><Relationship Id="rId268" Type="http://schemas.openxmlformats.org/officeDocument/2006/relationships/hyperlink" Target="pw:\\pw.planservi.com.br:PROJETOS\Documents\C0849%20-%20DER\40_Emissao\03_GRD\0-GRDs_Enviadas%20DER\18&#186;MEDI&#199;&#195;O-26-12-23%20A%2025-01-24\MR.DER-0514_24\" TargetMode="External"/><Relationship Id="rId475" Type="http://schemas.openxmlformats.org/officeDocument/2006/relationships/hyperlink" Target="pw:\\SRVPW3.pls.planservi.com.br:Projetos\Documents\C0849%20-%20DER\40_Emissao\03_GRD\0-GRDs_Enviadas%20DER\21&#186;MEDI&#199;&#195;O-26-03-2024%20A%2025-04-24\MR.DER-0609_24\" TargetMode="External"/><Relationship Id="rId682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128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335" Type="http://schemas.openxmlformats.org/officeDocument/2006/relationships/hyperlink" Target="pw:\\SRVPW3.pls.planservi.com.br:PW_PROJETOS\Documents\C0849%20-%20DER\40_Emissao\03_GRD\0-GRDs_Enviadas%20DER\19&#186;MEDI&#199;&#195;O-26-01-24%20A%2025-02-24\MR.DER-0539_24\" TargetMode="External"/><Relationship Id="rId542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1172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Relationship Id="rId2016" Type="http://schemas.openxmlformats.org/officeDocument/2006/relationships/hyperlink" Target="pw:\\SRVPW3.pls.planservi.com.br:Projetos\Documents\C0849%20-%20DER\40_Emissao\03_GRD\0-GRDs_Enviadas%20DER\41&#186;MEDI&#199;&#195;O-26-11-2025%20A%2025-12-25\MR_DER-1427_25\" TargetMode="External"/><Relationship Id="rId402" Type="http://schemas.openxmlformats.org/officeDocument/2006/relationships/hyperlink" Target="pw:\\SRVPW3.pls.planservi.com.br:Projetos\Documents\C0849%20-%20DER\40_Emissao\03_GRD\0-GRDs_Enviadas%20DER\21&#186;MEDI&#199;&#195;O-26-03-2024%20A%2025-04-24\MR.DER-0602_24\" TargetMode="External"/><Relationship Id="rId1032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989" Type="http://schemas.openxmlformats.org/officeDocument/2006/relationships/hyperlink" Target="pw:\\SRVPW3.pls.planservi.com.br:Projetos\Documents\C0849%20-%20DER\40_Emissao\03_GRD\0-GRDs_Enviadas%20DER\41&#186;MEDI&#199;&#195;O-26-11-2025%20A%2025-12-25\MR_DER-1426_25\" TargetMode="External"/><Relationship Id="rId1849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92" Type="http://schemas.openxmlformats.org/officeDocument/2006/relationships/hyperlink" Target="pw:\\pw.planservi.com.br:PROJETOS\Documents\C0849%20-%20DER\40_Emissao\03_GRD\0-GRDs_Enviadas%20DER\14&#186;MEDI&#199;&#195;O-26-08-2023%20A%2025-09-2023\MR.DER-0454_23\" TargetMode="External"/><Relationship Id="rId1709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1916" Type="http://schemas.openxmlformats.org/officeDocument/2006/relationships/hyperlink" Target="pw:\\SRVPW3.pls.planservi.com.br:Projetos\Documents\C0849%20-%20DER\40_Emissao\03_GRD\0-GRDs_Enviadas%20DER\35&#186;MEDI&#199;&#195;O-26-05-2025%20A%2025-06-25\MR_DER-1039_25\" TargetMode="External"/><Relationship Id="rId2080" Type="http://schemas.openxmlformats.org/officeDocument/2006/relationships/hyperlink" Target="pw:\\SRVPW3.pls.planservi.com.br:Projetos\Documents\C0849%20-%20DER\40_Emissao\03_GRD\0-GRDs_Enviadas%20DER\42&#186;MEDI&#199;&#195;O-26-12-2025%20A%2025-01-26\MR_DER-1552_26\" TargetMode="External"/><Relationship Id="rId869" Type="http://schemas.openxmlformats.org/officeDocument/2006/relationships/hyperlink" Target="pw:\\SRVPW3.pls.planservi.com.br:Projetos\Documents\C0849%20-%20DER\40_Emissao\03_GRD\0-GRDs_Enviadas%20DER\27&#186;MEDI&#199;&#195;O-26-09-2024%20A%2025-10-24\MR.DER-0839_24-SP%20331\" TargetMode="External"/><Relationship Id="rId1499" Type="http://schemas.openxmlformats.org/officeDocument/2006/relationships/hyperlink" Target="pw:\\SRVPW3.pls.planservi.com.br:Projetos\Documents\C0849%20-%20DER\30_Producao\14-F12%20&#8211;%20SP%20331%20-%20km%200,00-57,50\04_Dren\04.00_R031\R-31_2024.11.28_RT_H01_SP331-TH-20.doc" TargetMode="External"/><Relationship Id="rId729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359" Type="http://schemas.openxmlformats.org/officeDocument/2006/relationships/hyperlink" Target="pw:\\SRVPW3.pls.planservi.com.br:Projetos\Documents\C0849%20-%20DER\30_Producao\14-F12%20&#8211;%20SP%20331%20-%20km%200,00-57,50\02_Geom\02.00_R031\2024%2010%2025%20-%20NS%20-%20SP331.xls" TargetMode="External"/><Relationship Id="rId936" Type="http://schemas.openxmlformats.org/officeDocument/2006/relationships/hyperlink" Target="pw:\\SRVPW3.pls.planservi.com.br:Projetos\Documents\C0849%20-%20DER\40_Emissao\03_GRD\0-GRDs_Enviadas%20DER\28&#186;MEDI&#199;&#195;O-26-10-2024%20A%2025-11-24\MR.DER-0849_24\" TargetMode="External"/><Relationship Id="rId1219" Type="http://schemas.openxmlformats.org/officeDocument/2006/relationships/hyperlink" Target="pw:\\SRVPW3.pls.planservi.com.br:Projetos\Documents\C0849%20-%20DER\30_Producao\14-F12%20&#8211;%20SP%20331%20-%20km%200,00-57,50\05_Geot\05.00_R031\2024%2004%2010-R-031_Revis&#227;oA2_G14.docx" TargetMode="External"/><Relationship Id="rId1566" Type="http://schemas.openxmlformats.org/officeDocument/2006/relationships/hyperlink" Target="pw:\\SRVPW3.pls.planservi.com.br:Projetos\Documents\C0849%20-%20DER\40_Emissao\03_GRD\0-GRDs_Enviadas%20DER\31&#186;MEDI&#199;&#195;O-26-01-2025%20A%2025-02-25\MR.DER-0923_25\" TargetMode="External"/><Relationship Id="rId1773" Type="http://schemas.openxmlformats.org/officeDocument/2006/relationships/hyperlink" Target="pw:\\SRVPW3.pls.planservi.com.br:Projetos\Documents\C0849%20-%20DER\40_Emissao\03_GRD\0-GRDs_Enviadas%20DER\33&#186;MEDI&#199;&#195;O-26-03-2025%20A%2025-04-25\MR.DER-0970_25\" TargetMode="External"/><Relationship Id="rId1980" Type="http://schemas.openxmlformats.org/officeDocument/2006/relationships/hyperlink" Target="pw:\\SRVPW3.pls.planservi.com.br:Projetos\Documents\C0849%20-%20DER\40_Emissao\03_GRD\0-GRDs_Enviadas%20DER\41&#186;MEDI&#199;&#195;O-26-11-2025%20A%2025-12-25\MR_DER-1425_25\" TargetMode="External"/><Relationship Id="rId65" Type="http://schemas.openxmlformats.org/officeDocument/2006/relationships/hyperlink" Target="pw:\\pw.planservi.com.br:PROJETOS\Documents\C0849%20-%20DER\40_Emissao\03_GRD\0-GRDs_Enviadas%20DER\5&#186;MEDI&#199;&#195;O\MR.DER-0246_22\" TargetMode="External"/><Relationship Id="rId1426" Type="http://schemas.openxmlformats.org/officeDocument/2006/relationships/hyperlink" Target="pw:\\SRVPW3.pls.planservi.com.br:Projetos\Documents\C0849%20-%20DER\30_Producao\14-F12%20&#8211;%20SP%20331%20-%20km%200,00-57,50\06_Pavi\06.00_R031\2024%2010%2031-R-031_Revis&#227;oA1_P02-P05-P07-MC.docx" TargetMode="External"/><Relationship Id="rId1633" Type="http://schemas.openxmlformats.org/officeDocument/2006/relationships/hyperlink" Target="pw:\\SRVPW3.pls.planservi.com.br:Projetos\Documents\C0849%20-%20DER\40_Emissao\03_GRD\0-GRDs_Enviadas%20DER\31&#186;MEDI&#199;&#195;O-26-01-2025%20A%2025-02-25\MR.DER-0935_25\" TargetMode="External"/><Relationship Id="rId1840" Type="http://schemas.openxmlformats.org/officeDocument/2006/relationships/hyperlink" Target="pw:\\SRVPW3.pls.planservi.com.br:Projetos\Documents\C0849%20-%20DER\40_Emissao\03_GRD\0-GRDs_Enviadas%20DER\33&#186;MEDI&#199;&#195;O-26-03-2025%20A%2025-04-25\MR.DER-0973_25\" TargetMode="External"/><Relationship Id="rId1700" Type="http://schemas.openxmlformats.org/officeDocument/2006/relationships/hyperlink" Target="pw:\\SRVPW3.pls.planservi.com.br:Projetos\Documents\C0849%20-%20DER\40_Emissao\03_GRD\0-GRDs_Enviadas%20DER\31&#186;MEDI&#199;&#195;O-26-01-2025%20A%2025-02-25\MR.DER-0934_25\" TargetMode="External"/><Relationship Id="rId379" Type="http://schemas.openxmlformats.org/officeDocument/2006/relationships/hyperlink" Target="pw:\\SRVPW3.pls.planservi.com.br:Projetos\Documents\C0849%20-%20DER\40_Emissao\03_GRD\0-GRDs_Enviadas%20DER\20&#186;MEDI&#199;&#195;O-26-02-2024%20A%2025-03-24\MR.DER-0571_24\" TargetMode="External"/><Relationship Id="rId586" Type="http://schemas.openxmlformats.org/officeDocument/2006/relationships/hyperlink" Target="pw:\\SRVPW3.pls.planservi.com.br:Projetos\Documents\C0849%20-%20DER\40_Emissao\03_GRD\0-GRDs_Enviadas%20DER\22&#186;MEDI&#199;&#195;O-26-04-2024%20A%2025-05-24\MR.DER-0666_24\" TargetMode="External"/><Relationship Id="rId793" Type="http://schemas.openxmlformats.org/officeDocument/2006/relationships/hyperlink" Target="pw:\\SRVPW3.pls.planservi.com.br:Projetos\Documents\C0849%20-%20DER\40_Emissao\03_GRD\0-GRDs_Enviadas%20DER\26&#186;MEDI&#199;&#195;O-26-08-2024%20A%2025-09-24\MR.DER-0760_24\" TargetMode="External"/><Relationship Id="rId239" Type="http://schemas.openxmlformats.org/officeDocument/2006/relationships/hyperlink" Target="pw:\\pw.planservi.com.br:PROJETOS\Documents\C0849%20-%20DER\40_Emissao\03_GRD\0-GRDs_Enviadas%20DER\17&#186;MEDI&#199;&#195;O-26-10-23%20A%2025-12-23\MR.DER-0494_23-Entrega%20Final\" TargetMode="External"/><Relationship Id="rId446" Type="http://schemas.openxmlformats.org/officeDocument/2006/relationships/hyperlink" Target="pw:\\SRVPW3.pls.planservi.com.br:Projetos\Documents\C0849%20-%20DER\40_Emissao\03_GRD\0-GRDs_Enviadas%20DER\21&#186;MEDI&#199;&#195;O-26-03-2024%20A%2025-04-24\MR.DER-0598_24\" TargetMode="External"/><Relationship Id="rId653" Type="http://schemas.openxmlformats.org/officeDocument/2006/relationships/hyperlink" Target="pw:\\SRVPW3.pls.planservi.com.br:Projetos\Documents\C0849%20-%20DER\40_Emissao\03_GRD\0-GRDs_Enviadas%20DER\24&#186;MEDI&#199;&#195;O-26-06-2024%20A%2025-07-24\MR.DER-0725_24\" TargetMode="External"/><Relationship Id="rId1076" Type="http://schemas.openxmlformats.org/officeDocument/2006/relationships/hyperlink" Target="pw:\\SRVPW3.pls.planservi.com.br:Projetos\Documents\C0849%20-%20DER\30_Producao\14-F12%20&#8211;%20SP%20331%20-%20km%200,00-57,50\02_Geom\02.00_R031\2024%2005%2023-%20Projeto%20Executivo%20A-%20Planta%20e%20Perfil%20e%20NS%20-%20SP331.xls" TargetMode="External"/><Relationship Id="rId1283" Type="http://schemas.openxmlformats.org/officeDocument/2006/relationships/hyperlink" Target="pw:\\SRVPW3.pls.planservi.com.br:Projetos\Documents\C0849%20-%20DER\30_Producao\14-F12%20&#8211;%20SP%20331%20-%20km%200,00-57,50\05_Geot\05.00_R031\2024%2007%2010-R-031_Revis&#227;oA3_G14.docx" TargetMode="External"/><Relationship Id="rId1490" Type="http://schemas.openxmlformats.org/officeDocument/2006/relationships/hyperlink" Target="pw:\\SRVPW3.pls.planservi.com.br:Projetos\Documents\C0849%20-%20DER\30_Producao\14-F12%20&#8211;%20SP%20331%20-%20km%200,00-57,50\08_Estrut\08.00_R031\2024%2005%2008-R-031_PL-SP0000331-000.057-101E108-A07-501_B1.docx" TargetMode="External"/><Relationship Id="rId2127" Type="http://schemas.openxmlformats.org/officeDocument/2006/relationships/hyperlink" Target="pw:\\SRVPW3.pls.planservi.com.br:Projetos\Documents\C0849%20-%20DER\40_Emissao\03_GRD\0-GRDs_Enviadas%20DER\45&#186;MEDI&#199;&#195;O-26-03-2026%20A%2025-04-26\MR_DER-1688_26\" TargetMode="External"/><Relationship Id="rId306" Type="http://schemas.openxmlformats.org/officeDocument/2006/relationships/hyperlink" Target="pw:\\SRVPW3.pls.planservi.com.br:PW_PROJETOS\Documents\C0849%20-%20DER\40_Emissao\03_GRD\0-GRDs_Enviadas%20DER\19&#186;MEDI&#199;&#195;O-26-01-24%20A%2025-02-24\MR.DER-0533_24\" TargetMode="External"/><Relationship Id="rId860" Type="http://schemas.openxmlformats.org/officeDocument/2006/relationships/hyperlink" Target="pw:\\SRVPW3.pls.planservi.com.br:Projetos\Documents\C0849%20-%20DER\40_Emissao\03_GRD\0-GRDs_Enviadas%20DER\27&#186;MEDI&#199;&#195;O-26-09-2024%20A%2025-10-24\MR.DER-0835_24-SP%20331\" TargetMode="External"/><Relationship Id="rId1143" Type="http://schemas.openxmlformats.org/officeDocument/2006/relationships/hyperlink" Target="pw:\\SRVPW3.pls.planservi.com.br:Projetos\Documents\C0849%20-%20DER\30_Producao\14-F12%20&#8211;%20SP%20331%20-%20km%200,00-57,50\02_Geom\02.00_R031\2024%2007%2017-%20Projeto%20Executivo%20A-%20Planta%20e%20Perfil%20-%20SP331.xls" TargetMode="External"/><Relationship Id="rId513" Type="http://schemas.openxmlformats.org/officeDocument/2006/relationships/hyperlink" Target="pw:\\SRVPW3.pls.planservi.com.br:Projetos\Documents\C0849%20-%20DER\40_Emissao\03_GRD\0-GRDs_Enviadas%20DER\20&#186;MEDI&#199;&#195;O-26-02-2024%20A%2025-03-24\MR.DER-0581_24\" TargetMode="External"/><Relationship Id="rId720" Type="http://schemas.openxmlformats.org/officeDocument/2006/relationships/hyperlink" Target="pw:\\SRVPW3.pls.planservi.com.br:Projetos\Documents\C0849%20-%20DER\40_Emissao\03_GRD\0-GRDs_Enviadas%20DER\24&#186;MEDI&#199;&#195;O-26-06-2024%20A%2025-07-24\MR.DER-0726_24\" TargetMode="External"/><Relationship Id="rId1350" Type="http://schemas.openxmlformats.org/officeDocument/2006/relationships/hyperlink" Target="pw:\\SRVPW3.pls.planservi.com.br:Projetos\Documents\C0849%20-%20DER\30_Producao\14-F12%20&#8211;%20SP%20331%20-%20km%200,00-57,50\02_Geom\02.00_R031\2024%2009%2024-F03%20e%20F07.020_revis&#227;o%20B1-SP331.xls" TargetMode="External"/><Relationship Id="rId1003" Type="http://schemas.openxmlformats.org/officeDocument/2006/relationships/hyperlink" Target="pw:\\SRVPW3.pls.planservi.com.br:Projetos\Documents\C0849%20-%20DER\30_Producao\14-F12%20&#8211;%20SP%20331%20-%20km%200,00-57,50\02_Geom\02.00_R031\2024%2003%2025-%20Projeto%20Executivo%20A1-%20Planta%20e%20Perfil%20-%20SP331.xls" TargetMode="External"/><Relationship Id="rId1210" Type="http://schemas.openxmlformats.org/officeDocument/2006/relationships/hyperlink" Target="pw:\\SRVPW3.pls.planservi.com.br:Projetos\Documents\C0849%20-%20DER\30_Producao\14-F12%20&#8211;%20SP%20331%20-%20km%200,00-57,50\05_Geot\05.00_R031\2024%2002%2015-R-031_Revis&#227;oA1_G14.docx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299" Type="http://schemas.openxmlformats.org/officeDocument/2006/relationships/hyperlink" Target="pw:\\SRVPW3.pls.planservi.com.br:Projetos\Documents\C0849%20-%20DER\40_Emissao\03_GRD\0-GRDs_Enviadas%20DER\31&#186;MEDI&#199;&#195;O-26-01-2025%20A%2025-02-25\MR.DER-0924_25\" TargetMode="External"/><Relationship Id="rId21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63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59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324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66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170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226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33" Type="http://schemas.openxmlformats.org/officeDocument/2006/relationships/hyperlink" Target="pw:\\SRVPW3.pls.planservi.com.br:Projetos\Documents\C0849%20-%20DER\40_Emissao\03_GRD\0-GRDs_Enviadas%20DER\45&#186;MEDI&#199;&#195;O-26-03-2026%20A%2025-04-26\MR_DER-1691_26\" TargetMode="External"/><Relationship Id="rId268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32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74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28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335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77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5" Type="http://schemas.openxmlformats.org/officeDocument/2006/relationships/hyperlink" Target="pw:\\pw.planservi.com.br:PROJETOS\Documents\C0849%20-%20DER\40_Emissao\03_GRD\GRDs_Enviadas%20DER\MR.DER-0007_22\" TargetMode="External"/><Relationship Id="rId181" Type="http://schemas.openxmlformats.org/officeDocument/2006/relationships/hyperlink" Target="pw:\\pw.planservi.com.br:PROJETOS\Documents\C0849%20-%20DER\40_Emissao\03_GRD\0-GRDs_Enviadas%20DER\7&#186;MEDI&#199;&#195;O\MR.DER-0357_23\" TargetMode="External"/><Relationship Id="rId237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02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279" Type="http://schemas.openxmlformats.org/officeDocument/2006/relationships/hyperlink" Target="pw:\\SRVPW3.pls.planservi.com.br:Projetos\Documents\C0849%20-%20DER\40_Emissao\03_GRD\0-GRDs_Enviadas%20DER\28&#186;MEDI&#199;&#195;O-26-10-2024%20A%2025-11-24\MR.DER-0852_24\" TargetMode="External"/><Relationship Id="rId444" Type="http://schemas.openxmlformats.org/officeDocument/2006/relationships/hyperlink" Target="pw:\\SRVPW3.pls.planservi.com.br:Projetos\Documents\C0849%20-%20DER\40_Emissao\03_GRD\0-GRDs_Enviadas%20DER\46&#186;MEDI&#199;&#195;O-26-04-2026%20A%2025-05-26\MR_DER-1722_26\" TargetMode="External"/><Relationship Id="rId43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139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290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04" Type="http://schemas.openxmlformats.org/officeDocument/2006/relationships/hyperlink" Target="pw:\\SRVPW3.pls.planservi.com.br:Projetos\Documents\C0849%20-%20DER\40_Emissao\03_GRD\0-GRDs_Enviadas%20DER\34&#186;MEDI&#199;&#195;O-26-04-2025%20A%2025-05-25\MR_DER-0982_25\" TargetMode="External"/><Relationship Id="rId346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388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85" Type="http://schemas.openxmlformats.org/officeDocument/2006/relationships/hyperlink" Target="pw:\\pw.planservi.com.br:PROJETOS\Documents\C0849%20-%20DER\30_Producao\7-D14%20&#8211;%20SP%20249%20-%20km%2024,82-45,18\02_Geom\02.00_R031\2022%2010%2014%20-%20Projeto%20Funcional%20-Revis&#227;o%20A1.xls" TargetMode="External"/><Relationship Id="rId150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192" Type="http://schemas.openxmlformats.org/officeDocument/2006/relationships/hyperlink" Target="pw:\\pw.planservi.com.br:PROJETOS\Documents\C0849%20-%20DER\40_Emissao\03_GRD\0-GRDs_Enviadas%20DER\8&#186;MEDI&#199;&#195;O\MR.DER-0386_23\" TargetMode="External"/><Relationship Id="rId206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413" Type="http://schemas.openxmlformats.org/officeDocument/2006/relationships/hyperlink" Target="pw:\\SRVPW3.pls.planservi.com.br:Projetos\Documents\C0849%20-%20DER\40_Emissao\03_GRD\0-GRDs_Enviadas%20DER\44&#186;MEDI&#199;&#195;O-26-02-2026%20A%2025-03-26\MR_DER-1633_26\" TargetMode="External"/><Relationship Id="rId248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55" Type="http://schemas.openxmlformats.org/officeDocument/2006/relationships/hyperlink" Target="pw:\\SRVPW3.pls.planservi.com.br:Projetos\Documents\C0849%20-%20DER\40_Emissao\03_GRD\0-GRDs_Enviadas%20DER\47&#186;MEDI&#199;&#195;O-26-05-2026%20A%2025-06-26\MR_DER-1766_26\" TargetMode="External"/><Relationship Id="rId12" Type="http://schemas.openxmlformats.org/officeDocument/2006/relationships/hyperlink" Target="pw:\\pw.planservi.com.br:PROJETOS\Documents\C0849%20-%20DER\40_Emissao\03_GRD\GRDs_Enviadas%20DER\MR.DER-0007_22\" TargetMode="External"/><Relationship Id="rId108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315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57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54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96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61" Type="http://schemas.openxmlformats.org/officeDocument/2006/relationships/hyperlink" Target="pw:\\pw.planservi.com.br:PROJETOS\Documents\C0849%20-%20DER\30_Producao\7-D14%20&#8211;%20SP%20249%20-%20km%2024,82-45,18\05_Geot\05.00_R031\2023%2001%2026-R-031_Revis&#227;oA1_G14.doc" TargetMode="External"/><Relationship Id="rId217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399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259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24" Type="http://schemas.openxmlformats.org/officeDocument/2006/relationships/hyperlink" Target="pw:\\SRVPW3.pls.planservi.com.br:Projetos\Documents\C0849%20-%20DER\40_Emissao\03_GRD\0-GRDs_Enviadas%20DER\45&#186;MEDI&#199;&#195;O-26-03-2026%20A%2025-04-26\MR_DER-1675_26\" TargetMode="External"/><Relationship Id="rId23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119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270" Type="http://schemas.openxmlformats.org/officeDocument/2006/relationships/hyperlink" Target="pw:\\pw.planservi.com.br:PROJETOS\Documents\C0849%20-%20DER\40_Emissao\03_GRD\0-GRDs_Enviadas%20DER\17&#186;MEDI&#199;&#195;O-26-10-23%20A%2025-12-23\MR.DER-0487_23-Entrega%20Final\" TargetMode="External"/><Relationship Id="rId326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65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30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368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172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228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35" Type="http://schemas.openxmlformats.org/officeDocument/2006/relationships/hyperlink" Target="pw:\\SRVPW3.pls.planservi.com.br:Projetos\Documents\C0849%20-%20DER\40_Emissao\03_GRD\0-GRDs_Enviadas%20DER\46&#186;MEDI&#199;&#195;O-26-04-2026%20A%2025-05-26\MR_DER-1708_26\" TargetMode="External"/><Relationship Id="rId281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37" Type="http://schemas.openxmlformats.org/officeDocument/2006/relationships/hyperlink" Target="pw:\\SRVPW3.pls.planservi.com.br:Projetos\Documents\C0849%20-%20DER\40_Emissao\03_GRD\0-GRDs_Enviadas%20DER\40&#186;MEDI&#199;&#195;O-26-10-2025%20A%2025-11-25\MR_DER-1398_25\" TargetMode="External"/><Relationship Id="rId34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76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41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379" Type="http://schemas.openxmlformats.org/officeDocument/2006/relationships/hyperlink" Target="pw:\\SRVPW3.pls.planservi.com.br:Projetos\Documents\C0849%20-%20DER\40_Emissao\03_GRD\0-GRDs_Enviadas%20DER\42&#186;MEDI&#199;&#195;O-26-12-2025%20A%2025-01-26\MR_DER-1550_26\" TargetMode="External"/><Relationship Id="rId7" Type="http://schemas.openxmlformats.org/officeDocument/2006/relationships/hyperlink" Target="pw:\\pw.planservi.com.br:PROJETOS\Documents\C0849%20-%20DER\40_Emissao\03_GRD\GRDs_Enviadas%20DER\MR.DER-0007_22\" TargetMode="External"/><Relationship Id="rId183" Type="http://schemas.openxmlformats.org/officeDocument/2006/relationships/hyperlink" Target="pw:\\pw.planservi.com.br:PROJETOS\Documents\C0849%20-%20DER\40_Emissao\03_GRD\0-GRDs_Enviadas%20DER\7&#186;MEDI&#199;&#195;O\MR.DER-0357_23\" TargetMode="External"/><Relationship Id="rId239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390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04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46" Type="http://schemas.openxmlformats.org/officeDocument/2006/relationships/hyperlink" Target="pw:\\SRVPW3.pls.planservi.com.br:Projetos\Documents\C0849%20-%20DER\40_Emissao\03_GRD\0-GRDs_Enviadas%20DER\46&#186;MEDI&#199;&#195;O-26-04-2026%20A%2025-05-26\MR_DER-1722_26\" TargetMode="External"/><Relationship Id="rId250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92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06" Type="http://schemas.openxmlformats.org/officeDocument/2006/relationships/hyperlink" Target="pw:\\SRVPW3.pls.planservi.com.br:Projetos\Documents\C0849%20-%20DER\40_Emissao\03_GRD\0-GRDs_Enviadas%20DER\40&#186;MEDI&#199;&#195;O-26-10-2025%20A%2025-11-25\MR_DER-1352_25\" TargetMode="External"/><Relationship Id="rId45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87" Type="http://schemas.openxmlformats.org/officeDocument/2006/relationships/hyperlink" Target="pw:\\pw.planservi.com.br:PROJETOS\Documents\C0849%20-%20DER\30_Producao\7-D14%20&#8211;%20SP%20249%20-%20km%2024,82-45,18\02_Geom\02.00_R031\2022%2010%2014%20-%20Projeto%20Funcional%20-Revis&#227;o%20A2.xls" TargetMode="External"/><Relationship Id="rId110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348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152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194" Type="http://schemas.openxmlformats.org/officeDocument/2006/relationships/hyperlink" Target="pw:\\pw.planservi.com.br:PROJETOS\Documents\C0849%20-%20DER\40_Emissao\03_GRD\0-GRDs_Enviadas%20DER\8&#186;MEDI&#199;&#195;O\MR.DER-0391_23\Lista_De_Entrega%20-%20C-22.016-4%20-%20MR.DER-0391_23.pdf" TargetMode="External"/><Relationship Id="rId208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415" Type="http://schemas.openxmlformats.org/officeDocument/2006/relationships/hyperlink" Target="pw:\\SRVPW3.pls.planservi.com.br:Projetos\Documents\C0849%20-%20DER\40_Emissao\03_GRD\0-GRDs_Enviadas%20DER\44&#186;MEDI&#199;&#195;O-26-02-2026%20A%2025-03-26\MR_DER-1633_26\" TargetMode="External"/><Relationship Id="rId457" Type="http://schemas.openxmlformats.org/officeDocument/2006/relationships/hyperlink" Target="pw:\\SRVPW3.pls.planservi.com.br:Projetos\Documents\C0849%20-%20DER\40_Emissao\03_GRD\0-GRDs_Enviadas%20DER\47&#186;MEDI&#199;&#195;O-26-05-2026%20A%2025-06-26\MR_DER-1773_26\" TargetMode="External"/><Relationship Id="rId261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14" Type="http://schemas.openxmlformats.org/officeDocument/2006/relationships/hyperlink" Target="pw:\\pw.planservi.com.br:PROJETOS\Documents\C0849%20-%20DER\40_Emissao\03_GRD\0-GRDs_Enviadas%20DER\3&#186;MEDI&#199;&#195;O\MR.DER-0046_22\" TargetMode="External"/><Relationship Id="rId56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317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59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98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21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63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219" Type="http://schemas.openxmlformats.org/officeDocument/2006/relationships/hyperlink" Target="pw:\\pw.planservi.com.br:PROJETOS\Documents\C0849%20-%20DER\40_Emissao\03_GRD\0-GRDs_Enviadas%20DER\13&#186;MEDI&#199;&#195;O-26-07-23%20A%2025-08-23\MR.DER-0434_23\" TargetMode="External"/><Relationship Id="rId370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426" Type="http://schemas.openxmlformats.org/officeDocument/2006/relationships/hyperlink" Target="pw:\\SRVPW3.pls.planservi.com.br:Projetos\Documents\C0849%20-%20DER\40_Emissao\03_GRD\0-GRDs_Enviadas%20DER\45&#186;MEDI&#199;&#195;O-26-03-2026%20A%2025-04-26\MR_DER-1694_26\" TargetMode="External"/><Relationship Id="rId230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5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67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272" Type="http://schemas.openxmlformats.org/officeDocument/2006/relationships/hyperlink" Target="pw:\\pw.planservi.com.br:PROJETOS\Documents\C0849%20-%20DER\40_Emissao\03_GRD\0-GRDs_Enviadas%20DER\17&#186;MEDI&#199;&#195;O-26-10-23%20A%2025-12-23\MR.DER-0487_23-Entrega%20Final\" TargetMode="External"/><Relationship Id="rId328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132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174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381" Type="http://schemas.openxmlformats.org/officeDocument/2006/relationships/hyperlink" Target="pw:\\SRVPW3.pls.planservi.com.br:Projetos\Documents\C0849%20-%20DER\40_Emissao\03_GRD\0-GRDs_Enviadas%20DER\43&#186;MEDI&#199;&#195;O-26-01-2026%20A%2025-02-26\MR_DER-1562_26\" TargetMode="External"/><Relationship Id="rId241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37" Type="http://schemas.openxmlformats.org/officeDocument/2006/relationships/hyperlink" Target="pw:\\SRVPW3.pls.planservi.com.br:Projetos\Documents\C0849%20-%20DER\40_Emissao\03_GRD\0-GRDs_Enviadas%20DER\46&#186;MEDI&#199;&#195;O-26-04-2026%20A%2025-05-26\MR_DER-1712_26\" TargetMode="External"/><Relationship Id="rId36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283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39" Type="http://schemas.openxmlformats.org/officeDocument/2006/relationships/hyperlink" Target="pw:\\SRVPW3.pls.planservi.com.br:Projetos\Documents\C0849%20-%20DER\40_Emissao\03_GRD\0-GRDs_Enviadas%20DER\41&#186;MEDI&#199;&#195;O-26-11-2025%20A%2025-12-25\MR_DER-1412_25\" TargetMode="External"/><Relationship Id="rId78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01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43" Type="http://schemas.openxmlformats.org/officeDocument/2006/relationships/hyperlink" Target="pw:\\pw.planservi.com.br:PROJETOS\Documents\C0849%20-%20DER\30_Producao\7-D14%20&#8211;%20SP%20249%20-%20km%2024,82-45,18\13_Interf\13.00_R031\2022.12.20_R-031_SP%20249.doc" TargetMode="External"/><Relationship Id="rId185" Type="http://schemas.openxmlformats.org/officeDocument/2006/relationships/hyperlink" Target="pw:\\pw.planservi.com.br:PROJETOS\Documents\C0849%20-%20DER\30_Producao\7-D14%20&#8211;%20SP%20249%20-%20km%2024,82-45,18\05_Geot\05.00_R031\2023%2002%2017-R-031_Revis&#227;oA2_G14.doc" TargetMode="External"/><Relationship Id="rId350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406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9" Type="http://schemas.openxmlformats.org/officeDocument/2006/relationships/hyperlink" Target="pw:\\pw.planservi.com.br:PROJETOS\Documents\C0849%20-%20DER\40_Emissao\03_GRD\GRDs_Enviadas%20DER\MR.DER-0007_22\" TargetMode="External"/><Relationship Id="rId210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392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48" Type="http://schemas.openxmlformats.org/officeDocument/2006/relationships/hyperlink" Target="pw:\\SRVPW3.pls.planservi.com.br:Projetos\Documents\C0849%20-%20DER\40_Emissao\03_GRD\0-GRDs_Enviadas%20DER\46&#186;MEDI&#199;&#195;O-26-04-2026%20A%2025-05-26\MR_DER-1722_26\" TargetMode="External"/><Relationship Id="rId252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94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08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47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89" Type="http://schemas.openxmlformats.org/officeDocument/2006/relationships/hyperlink" Target="pw:\\pw.planservi.com.br:PROJETOS\Documents\C0849%20-%20DER\30_Producao\7-D14%20&#8211;%20SP%20249%20-%20km%2024,82-45,18\04_Dren\04.00_R031\2022%2009%2026%20-%20Emiss&#227;o%20Inicial_Segmeto%20D14%20-%20Planta%20de%20bacias.doc" TargetMode="External"/><Relationship Id="rId112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54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361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196" Type="http://schemas.openxmlformats.org/officeDocument/2006/relationships/hyperlink" Target="pw:\\pw.planservi.com.br:PROJETOS\Documents\C0849%20-%20DER\30_Producao\7-D14%20&#8211;%20SP%20249%20-%20km%2024,82-45,18\05_Geot\05.00_R031\2023%2003%2023-R-031_Revis&#227;oA_G13.doc" TargetMode="External"/><Relationship Id="rId417" Type="http://schemas.openxmlformats.org/officeDocument/2006/relationships/hyperlink" Target="pw:\\SRVPW3.pls.planservi.com.br:Projetos\Documents\C0849%20-%20DER\40_Emissao\03_GRD\0-GRDs_Enviadas%20DER\44&#186;MEDI&#199;&#195;O-26-02-2026%20A%2025-03-26\MR_DER-1633_26\" TargetMode="External"/><Relationship Id="rId459" Type="http://schemas.openxmlformats.org/officeDocument/2006/relationships/hyperlink" Target="pw:\\SRVPW3.pls.planservi.com.br:Projetos\Documents\C0849%20-%20DER\40_Emissao\03_GRD\0-GRDs_Enviadas%20DER\47&#186;MEDI&#199;&#195;O-26-05-2026%20A%2025-06-26\MR_DER-1775_26\" TargetMode="External"/><Relationship Id="rId16" Type="http://schemas.openxmlformats.org/officeDocument/2006/relationships/hyperlink" Target="pw:\\pw.planservi.com.br:PROJETOS\Documents\C0849%20-%20DER\40_Emissao\03_GRD\0-GRDs_Enviadas%20DER\3&#186;MEDI&#199;&#195;O\MR.DER-0046_22\" TargetMode="External"/><Relationship Id="rId221" Type="http://schemas.openxmlformats.org/officeDocument/2006/relationships/hyperlink" Target="pw:\\pw.planservi.com.br:PROJETOS\Documents\C0849%20-%20DER\30_Producao\7-D14%20&#8211;%20SP%20249%20-%20km%2024,82-45,18\06_Pavi\06.00_R031\2023%2007%2019-R-031_Revis&#227;oA_P09.doc" TargetMode="External"/><Relationship Id="rId263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319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58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23" Type="http://schemas.openxmlformats.org/officeDocument/2006/relationships/hyperlink" Target="pw:\\pw.planservi.com.br:PROJETOS\Documents\C0849%20-%20DER\40_Emissao\03_GRD\0-GRDs_Enviadas%20DER\4&#186;MEDI&#199;&#195;O\MR.DER-0137_22\" TargetMode="External"/><Relationship Id="rId330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165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372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428" Type="http://schemas.openxmlformats.org/officeDocument/2006/relationships/hyperlink" Target="pw:\\SRVPW3.pls.planservi.com.br:Projetos\Documents\C0849%20-%20DER\40_Emissao\03_GRD\0-GRDs_Enviadas%20DER\45&#186;MEDI&#199;&#195;O-26-03-2026%20A%2025-04-26\MR_DER-1691_26\" TargetMode="External"/><Relationship Id="rId232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74" Type="http://schemas.openxmlformats.org/officeDocument/2006/relationships/hyperlink" Target="pw:\\SRVPW3.pls.planservi.com.br:Projetos\Documents\C0849%20-%20DER\30_Producao\7-D14%20&#8211;%20SP%20249%20-%20km%2024,82-45,18\06_Pavi\06.00_R031\2023%2007%2019-R-031_Revis&#227;oA_P09.doc" TargetMode="External"/><Relationship Id="rId27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69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34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80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76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341" Type="http://schemas.openxmlformats.org/officeDocument/2006/relationships/hyperlink" Target="pw:\\SRVPW3.pls.planservi.com.br:Projetos\Documents\C0849%20-%20DER\40_Emissao\03_GRD\0-GRDs_Enviadas%20DER\41&#186;MEDI&#199;&#195;O-26-11-2025%20A%2025-12-25\MR_DER-1412_25\" TargetMode="External"/><Relationship Id="rId383" Type="http://schemas.openxmlformats.org/officeDocument/2006/relationships/hyperlink" Target="pw:\\SRVPW3.pls.planservi.com.br:Projetos\Documents\C0849%20-%20DER\40_Emissao\03_GRD\0-GRDs_Enviadas%20DER\43&#186;MEDI&#199;&#195;O-26-01-2026%20A%2025-02-26\MR_DER-1568_26\" TargetMode="External"/><Relationship Id="rId439" Type="http://schemas.openxmlformats.org/officeDocument/2006/relationships/hyperlink" Target="pw:\\SRVPW3.pls.planservi.com.br:Projetos\Documents\C0849%20-%20DER\40_Emissao\03_GRD\0-GRDs_Enviadas%20DER\46&#186;MEDI&#199;&#195;O-26-04-2026%20A%2025-05-26\MR_DER-1712_26\" TargetMode="External"/><Relationship Id="rId201" Type="http://schemas.openxmlformats.org/officeDocument/2006/relationships/hyperlink" Target="pw:\\pw.planservi.com.br:PROJETOS\Documents\C0849%20-%20DER\40_Emissao\03_GRD\0-GRDs_Enviadas%20DER\13&#186;MEDI&#199;&#195;O-26-07-23%20A%2025-08-23\MR.DER-0405_23\" TargetMode="External"/><Relationship Id="rId243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85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450" Type="http://schemas.openxmlformats.org/officeDocument/2006/relationships/hyperlink" Target="pw:\\SRVPW3.pls.planservi.com.br:Projetos\Documents\C0849%20-%20DER\40_Emissao\03_GRD\0-GRDs_Enviadas%20DER\46&#186;MEDI&#199;&#195;O-26-04-2026%20A%2025-05-26\MR_DER-1763_26\" TargetMode="External"/><Relationship Id="rId38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103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310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91" Type="http://schemas.openxmlformats.org/officeDocument/2006/relationships/hyperlink" Target="pw:\\pw.planservi.com.br:PROJETOS\Documents\C0849%20-%20DER\30_Producao\7-D14%20&#8211;%20SP%20249%20-%20km%2024,82-45,18\04_Dren\04.00_R031\2022%2009%2026%20-%20Emiss&#227;o%20Inicial_Segmeto%20D14%20-%20Planta%20de%20bacias.doc" TargetMode="External"/><Relationship Id="rId145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187" Type="http://schemas.openxmlformats.org/officeDocument/2006/relationships/hyperlink" Target="pw:\\pw.planservi.com.br:PROJETOS\Documents\C0849%20-%20DER\30_Producao\7-D14%20&#8211;%20SP%20249%20-%20km%2024,82-45,18\05_Geot\05.00_R031\2023%2002%2027-R-031_Revis&#227;oA1_G13.doc" TargetMode="External"/><Relationship Id="rId352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394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08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212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254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9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114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296" Type="http://schemas.openxmlformats.org/officeDocument/2006/relationships/hyperlink" Target="pw:\\SRVPW3.pls.planservi.com.br:Projetos\Documents\C0849%20-%20DER\40_Emissao\03_GRD\0-GRDs_Enviadas%20DER\31&#186;MEDI&#199;&#195;O-26-01-2025%20A%2025-02-25\MR.DER-0924_25\" TargetMode="External"/><Relationship Id="rId461" Type="http://schemas.openxmlformats.org/officeDocument/2006/relationships/printerSettings" Target="../printerSettings/printerSettings6.bin"/><Relationship Id="rId60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56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198" Type="http://schemas.openxmlformats.org/officeDocument/2006/relationships/hyperlink" Target="pw:\\pw.planservi.com.br:PROJETOS\Documents\C0849%20-%20DER\30_Producao\7-D14%20&#8211;%20SP%20249%20-%20km%2024,82-45,18\05_Geot\05.00_R031\2023%2003%2023-R-031_Revis&#227;oA_G13.doc" TargetMode="External"/><Relationship Id="rId321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63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419" Type="http://schemas.openxmlformats.org/officeDocument/2006/relationships/hyperlink" Target="pw:\\SRVPW3.pls.planservi.com.br:Projetos\Documents\C0849%20-%20DER\40_Emissao\03_GRD\0-GRDs_Enviadas%20DER\44&#186;MEDI&#199;&#195;O-26-02-2026%20A%2025-03-26\MR_DER-1633_26\" TargetMode="External"/><Relationship Id="rId223" Type="http://schemas.openxmlformats.org/officeDocument/2006/relationships/hyperlink" Target="pw:\\pw.planservi.com.br:PROJETOS\Documents\C0849%20-%20DER\30_Producao\7-D14%20&#8211;%20SP%20249%20-%20km%2024,82-45,18\05_Geot\05.00_R031\2023%2007%2019%20SP-249-R-031_Revis&#227;oA_G14.doc" TargetMode="External"/><Relationship Id="rId430" Type="http://schemas.openxmlformats.org/officeDocument/2006/relationships/hyperlink" Target="pw:\\SRVPW3.pls.planservi.com.br:Projetos\Documents\C0849%20-%20DER\40_Emissao\03_GRD\0-GRDs_Enviadas%20DER\45&#186;MEDI&#199;&#195;O-26-03-2026%20A%2025-04-26\MR_DER-1691_26\" TargetMode="External"/><Relationship Id="rId18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265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125" Type="http://schemas.openxmlformats.org/officeDocument/2006/relationships/hyperlink" Target="pw:\\pw.planservi.com.br:PROJETOS\Documents\C0849%20-%20DER\30_Producao\7-D14%20&#8211;%20SP%20249%20-%20km%2024,82-45,18\02_Geom\02.00_R031\2022%2011%2023%20-%20Projeto%20Executivo%20-%20Planta%20e%20Perfil%20A1.xls" TargetMode="External"/><Relationship Id="rId167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332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74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71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234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" Type="http://schemas.openxmlformats.org/officeDocument/2006/relationships/hyperlink" Target="pw:\\pw.planservi.com.br:PROJETOS\Documents\C0849%20-%20DER\40_Emissao\03_GRD\GRDs_Enviadas%20DER\MR.DER-0007_22\" TargetMode="External"/><Relationship Id="rId29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276" Type="http://schemas.openxmlformats.org/officeDocument/2006/relationships/hyperlink" Target="pw:\\SRVPW3.pls.planservi.com.br:Projetos\Documents\C0849%20-%20DER\40_Emissao\03_GRD\0-GRDs_Enviadas%20DER\28&#186;MEDI&#199;&#195;O-26-10-2024%20A%2025-11-24\MR.DER-0852_24\" TargetMode="External"/><Relationship Id="rId441" Type="http://schemas.openxmlformats.org/officeDocument/2006/relationships/hyperlink" Target="pw:\\SRVPW3.pls.planservi.com.br:Projetos\Documents\C0849%20-%20DER\40_Emissao\03_GRD\0-GRDs_Enviadas%20DER\46&#186;MEDI&#199;&#195;O-26-04-2026%20A%2025-05-26\MR_DER-1712_26\" TargetMode="External"/><Relationship Id="rId40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115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36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157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178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301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22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43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364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61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82" Type="http://schemas.openxmlformats.org/officeDocument/2006/relationships/hyperlink" Target="pw:\\pw.planservi.com.br:PROJETOS\Documents\C0849%20-%20DER\40_Emissao\03_GRD\0-GRDs_Enviadas%20DER\4&#186;MEDI&#199;&#195;O\MR.DER-0114_22\" TargetMode="External"/><Relationship Id="rId199" Type="http://schemas.openxmlformats.org/officeDocument/2006/relationships/hyperlink" Target="pw:\\pw.planservi.com.br:PROJETOS\Documents\C0849%20-%20DER\30_Producao\7-D14%20&#8211;%20SP%20249%20-%20km%2024,82-45,18\05_Geot\05.00_R031\2023%2003%2023-R-031_Revis&#227;oA_G13.doc" TargetMode="External"/><Relationship Id="rId203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385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19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224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45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66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87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410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31" Type="http://schemas.openxmlformats.org/officeDocument/2006/relationships/hyperlink" Target="pw:\\SRVPW3.pls.planservi.com.br:Projetos\Documents\C0849%20-%20DER\40_Emissao\03_GRD\0-GRDs_Enviadas%20DER\45&#186;MEDI&#199;&#195;O-26-03-2026%20A%2025-04-26\MR_DER-1691_26\" TargetMode="External"/><Relationship Id="rId452" Type="http://schemas.openxmlformats.org/officeDocument/2006/relationships/hyperlink" Target="pw:\\SRVPW3.pls.planservi.com.br:Projetos\Documents\C0849%20-%20DER\40_Emissao\03_GRD\0-GRDs_Enviadas%20DER\47&#186;MEDI&#199;&#195;O-26-05-2026%20A%2025-06-26\MR_DER-1764_26\" TargetMode="External"/><Relationship Id="rId30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105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26" Type="http://schemas.openxmlformats.org/officeDocument/2006/relationships/hyperlink" Target="pw:\\pw.planservi.com.br:PROJETOS\Documents\C0849%20-%20DER\30_Producao\7-D14%20&#8211;%20SP%20249%20-%20km%2024,82-45,18\05_Geot\05.00_R031\2022.10.21_R-031_JAZIDAS-DME-SP249.doc" TargetMode="External"/><Relationship Id="rId147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168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312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33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54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51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72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93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89" Type="http://schemas.openxmlformats.org/officeDocument/2006/relationships/hyperlink" Target="pw:\\pw.planservi.com.br:PROJETOS\Documents\C0849%20-%20DER\40_Emissao\03_GRD\0-GRDs_Enviadas%20DER\8&#186;MEDI&#199;&#195;O\MR.DER-0386_23\" TargetMode="External"/><Relationship Id="rId375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396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3" Type="http://schemas.openxmlformats.org/officeDocument/2006/relationships/hyperlink" Target="pw:\\pw.planservi.com.br:PROJETOS\Documents\C0849%20-%20DER\40_Emissao\03_GRD\GRDs_Enviadas%20DER\MR.DER-0007_22\" TargetMode="External"/><Relationship Id="rId214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235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56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77" Type="http://schemas.openxmlformats.org/officeDocument/2006/relationships/hyperlink" Target="pw:\\SRVPW3.pls.planservi.com.br:Projetos\Documents\C0849%20-%20DER\40_Emissao\03_GRD\0-GRDs_Enviadas%20DER\28&#186;MEDI&#199;&#195;O-26-10-2024%20A%2025-11-24\MR.DER-0852_24\" TargetMode="External"/><Relationship Id="rId298" Type="http://schemas.openxmlformats.org/officeDocument/2006/relationships/hyperlink" Target="pw:\\SRVPW3.pls.planservi.com.br:Projetos\Documents\C0849%20-%20DER\40_Emissao\03_GRD\0-GRDs_Enviadas%20DER\31&#186;MEDI&#199;&#195;O-26-01-2025%20A%2025-02-25\MR.DER-0924_25\" TargetMode="External"/><Relationship Id="rId400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21" Type="http://schemas.openxmlformats.org/officeDocument/2006/relationships/hyperlink" Target="pw:\\SRVPW3.pls.planservi.com.br:Projetos\Documents\C0849%20-%20DER\40_Emissao\03_GRD\0-GRDs_Enviadas%20DER\44&#186;MEDI&#199;&#195;O-26-02-2026%20A%2025-03-26\MR_DER-1647_26\" TargetMode="External"/><Relationship Id="rId442" Type="http://schemas.openxmlformats.org/officeDocument/2006/relationships/hyperlink" Target="pw:\\SRVPW3.pls.planservi.com.br:Projetos\Documents\C0849%20-%20DER\40_Emissao\03_GRD\0-GRDs_Enviadas%20DER\46&#186;MEDI&#199;&#195;O-26-04-2026%20A%2025-05-26\MR_DER-1718_26\" TargetMode="External"/><Relationship Id="rId116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37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158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302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23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44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20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41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62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83" Type="http://schemas.openxmlformats.org/officeDocument/2006/relationships/hyperlink" Target="pw:\\pw.planservi.com.br:PROJETOS\Documents\C0849%20-%20DER\30_Producao\7-D14%20&#8211;%20SP%20249%20-%20km%2024,82-45,18\02_Geom\02.00_R031\2022%2010%2005%20-%20Projeto%20Funcional%20-Mudan&#231;a%20de%20c&#243;digo.xls" TargetMode="External"/><Relationship Id="rId179" Type="http://schemas.openxmlformats.org/officeDocument/2006/relationships/hyperlink" Target="pw:\\pw.planservi.com.br:PROJETOS\Documents\C0849%20-%20DER\40_Emissao\03_GRD\0-GRDs_Enviadas%20DER\7&#186;MEDI&#199;&#195;O\MR.DER-0357_23\" TargetMode="External"/><Relationship Id="rId365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386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190" Type="http://schemas.openxmlformats.org/officeDocument/2006/relationships/hyperlink" Target="pw:\\pw.planservi.com.br:PROJETOS\Documents\C0849%20-%20DER\40_Emissao\03_GRD\0-GRDs_Enviadas%20DER\8&#186;MEDI&#199;&#195;O\MR.DER-0386_23\" TargetMode="External"/><Relationship Id="rId204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225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46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67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88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411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32" Type="http://schemas.openxmlformats.org/officeDocument/2006/relationships/hyperlink" Target="pw:\\SRVPW3.pls.planservi.com.br:Projetos\Documents\C0849%20-%20DER\40_Emissao\03_GRD\0-GRDs_Enviadas%20DER\45&#186;MEDI&#199;&#195;O-26-03-2026%20A%2025-04-26\MR_DER-1691_26\" TargetMode="External"/><Relationship Id="rId453" Type="http://schemas.openxmlformats.org/officeDocument/2006/relationships/hyperlink" Target="pw:\\SRVPW3.pls.planservi.com.br:Projetos\Documents\C0849%20-%20DER\40_Emissao\03_GRD\0-GRDs_Enviadas%20DER\47&#186;MEDI&#199;&#195;O-26-05-2026%20A%2025-06-26\MR_DER-1764_26\" TargetMode="External"/><Relationship Id="rId106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27" Type="http://schemas.openxmlformats.org/officeDocument/2006/relationships/hyperlink" Target="pw:\\pw.planservi.com.br:PROJETOS\Documents\C0849%20-%20DER\40_Emissao\03_GRD\0-GRDs_Enviadas%20DER\5&#186;MEDI&#199;&#195;O\MR.DER-0209_22\" TargetMode="External"/><Relationship Id="rId313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10" Type="http://schemas.openxmlformats.org/officeDocument/2006/relationships/hyperlink" Target="pw:\\pw.planservi.com.br:PROJETOS\Documents\C0849%20-%20DER\40_Emissao\03_GRD\GRDs_Enviadas%20DER\MR.DER-0007_22\" TargetMode="External"/><Relationship Id="rId31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52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73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94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48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169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334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55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376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397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" Type="http://schemas.openxmlformats.org/officeDocument/2006/relationships/hyperlink" Target="pw:\\pw.planservi.com.br:PROJETOS\Documents\C0849%20-%20DER\40_Emissao\03_GRD\GRDs_Enviadas%20DER\MR.DER-0007_22\" TargetMode="External"/><Relationship Id="rId180" Type="http://schemas.openxmlformats.org/officeDocument/2006/relationships/hyperlink" Target="pw:\\pw.planservi.com.br:PROJETOS\Documents\C0849%20-%20DER\40_Emissao\03_GRD\0-GRDs_Enviadas%20DER\7&#186;MEDI&#199;&#195;O\MR.DER-0357_23\" TargetMode="External"/><Relationship Id="rId215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236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57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78" Type="http://schemas.openxmlformats.org/officeDocument/2006/relationships/hyperlink" Target="pw:\\SRVPW3.pls.planservi.com.br:Projetos\Documents\C0849%20-%20DER\40_Emissao\03_GRD\0-GRDs_Enviadas%20DER\28&#186;MEDI&#199;&#195;O-26-10-2024%20A%2025-11-24\MR.DER-0852_24\" TargetMode="External"/><Relationship Id="rId401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22" Type="http://schemas.openxmlformats.org/officeDocument/2006/relationships/hyperlink" Target="pw:\\SRVPW3.pls.planservi.com.br:Projetos\Documents\C0849%20-%20DER\40_Emissao\03_GRD\0-GRDs_Enviadas%20DER\44&#186;MEDI&#199;&#195;O-26-02-2026%20A%2025-03-26\MR_DER-1647_26\" TargetMode="External"/><Relationship Id="rId443" Type="http://schemas.openxmlformats.org/officeDocument/2006/relationships/hyperlink" Target="pw:\\SRVPW3.pls.planservi.com.br:Projetos\Documents\C0849%20-%20DER\40_Emissao\03_GRD\0-GRDs_Enviadas%20DER\46&#186;MEDI&#199;&#195;O-26-04-2026%20A%2025-05-26\MR_DER-1718_26\" TargetMode="External"/><Relationship Id="rId303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42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84" Type="http://schemas.openxmlformats.org/officeDocument/2006/relationships/hyperlink" Target="pw:\\pw.planservi.com.br:PROJETOS\Documents\C0849%20-%20DER\30_Producao\7-D14%20&#8211;%20SP%20249%20-%20km%2024,82-45,18\02_Geom\02.00_R031\2022%2010%2005%20-%20Projeto%20Funcional%20-Mudan&#231;a%20de%20c&#243;digo.xls" TargetMode="External"/><Relationship Id="rId138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345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387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191" Type="http://schemas.openxmlformats.org/officeDocument/2006/relationships/hyperlink" Target="pw:\\pw.planservi.com.br:PROJETOS\Documents\C0849%20-%20DER\40_Emissao\03_GRD\0-GRDs_Enviadas%20DER\8&#186;MEDI&#199;&#195;O\MR.DER-0386_23\" TargetMode="External"/><Relationship Id="rId205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247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12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107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289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454" Type="http://schemas.openxmlformats.org/officeDocument/2006/relationships/hyperlink" Target="pw:\\SRVPW3.pls.planservi.com.br:Projetos\Documents\C0849%20-%20DER\40_Emissao\03_GRD\0-GRDs_Enviadas%20DER\47&#186;MEDI&#199;&#195;O-26-05-2026%20A%2025-06-26\MR_DER-1764_26\" TargetMode="External"/><Relationship Id="rId11" Type="http://schemas.openxmlformats.org/officeDocument/2006/relationships/hyperlink" Target="pw:\\pw.planservi.com.br:PROJETOS\Documents\C0849%20-%20DER\40_Emissao\03_GRD\GRDs_Enviadas%20DER\MR.DER-0007_22\" TargetMode="External"/><Relationship Id="rId53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149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314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56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398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95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60" Type="http://schemas.openxmlformats.org/officeDocument/2006/relationships/hyperlink" Target="pw:\\pw.planservi.com.br:PROJETOS\Documents\C0849%20-%20DER\30_Producao\7-D14%20&#8211;%20SP%20249%20-%20km%2024,82-45,18\05_Geot\05.00_R031\2023%2001%2026-R-031_Revis&#227;oA1_G14.doc" TargetMode="External"/><Relationship Id="rId216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423" Type="http://schemas.openxmlformats.org/officeDocument/2006/relationships/hyperlink" Target="pw:\\SRVPW3.pls.planservi.com.br:Projetos\Documents\C0849%20-%20DER\40_Emissao\03_GRD\0-GRDs_Enviadas%20DER\44&#186;MEDI&#199;&#195;O-26-02-2026%20A%2025-03-26\MR_DER-1651_26\" TargetMode="External"/><Relationship Id="rId258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2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64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18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325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67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171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227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69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34" Type="http://schemas.openxmlformats.org/officeDocument/2006/relationships/hyperlink" Target="pw:\\SRVPW3.pls.planservi.com.br:Projetos\Documents\C0849%20-%20DER\40_Emissao\03_GRD\0-GRDs_Enviadas%20DER\46&#186;MEDI&#199;&#195;O-26-04-2026%20A%2025-05-26\MR_DER-1708_26\" TargetMode="External"/><Relationship Id="rId33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129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280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36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75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40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182" Type="http://schemas.openxmlformats.org/officeDocument/2006/relationships/hyperlink" Target="pw:\\pw.planservi.com.br:PROJETOS\Documents\C0849%20-%20DER\40_Emissao\03_GRD\0-GRDs_Enviadas%20DER\7&#186;MEDI&#199;&#195;O\MR.DER-0357_23\" TargetMode="External"/><Relationship Id="rId378" Type="http://schemas.openxmlformats.org/officeDocument/2006/relationships/hyperlink" Target="pw:\\SRVPW3.pls.planservi.com.br:Projetos\Documents\C0849%20-%20DER\40_Emissao\03_GRD\0-GRDs_Enviadas%20DER\42&#186;MEDI&#199;&#195;O-26-12-2025%20A%2025-01-26\MR_DER-1550_26\" TargetMode="External"/><Relationship Id="rId403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6" Type="http://schemas.openxmlformats.org/officeDocument/2006/relationships/hyperlink" Target="pw:\\pw.planservi.com.br:PROJETOS\Documents\C0849%20-%20DER\40_Emissao\03_GRD\GRDs_Enviadas%20DER\MR.DER-0007_22\" TargetMode="External"/><Relationship Id="rId238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45" Type="http://schemas.openxmlformats.org/officeDocument/2006/relationships/hyperlink" Target="pw:\\SRVPW3.pls.planservi.com.br:Projetos\Documents\C0849%20-%20DER\40_Emissao\03_GRD\0-GRDs_Enviadas%20DER\46&#186;MEDI&#199;&#195;O-26-04-2026%20A%2025-05-26\MR_DER-1722_26\" TargetMode="External"/><Relationship Id="rId291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05" Type="http://schemas.openxmlformats.org/officeDocument/2006/relationships/hyperlink" Target="pw:\\SRVPW3.pls.planservi.com.br:Projetos\Documents\C0849%20-%20DER\40_Emissao\03_GRD\0-GRDs_Enviadas%20DER\38&#176;MEDI&#199;&#195;O-26-08-2025%20A%2025-09-25\MR_DER-1178_25\" TargetMode="External"/><Relationship Id="rId347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44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86" Type="http://schemas.openxmlformats.org/officeDocument/2006/relationships/hyperlink" Target="pw:\\pw.planservi.com.br:PROJETOS\Documents\C0849%20-%20DER\30_Producao\7-D14%20&#8211;%20SP%20249%20-%20km%2024,82-45,18\02_Geom\02.00_R031\2022%2010%2014%20-%20Projeto%20Funcional%20-Revis&#227;o%20A1.xls" TargetMode="External"/><Relationship Id="rId151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389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193" Type="http://schemas.openxmlformats.org/officeDocument/2006/relationships/hyperlink" Target="pw:\\pw.planservi.com.br:PROJETOS\Documents\C0849%20-%20DER\40_Emissao\03_GRD\0-GRDs_Enviadas%20DER\8&#186;MEDI&#199;&#195;O\MR.DER-0391_23\Lista_De_Entrega%20-%20C-22.016-4%20-%20MR.DER-0391_23.pdf" TargetMode="External"/><Relationship Id="rId207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249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14" Type="http://schemas.openxmlformats.org/officeDocument/2006/relationships/hyperlink" Target="pw:\\SRVPW3.pls.planservi.com.br:Projetos\Documents\C0849%20-%20DER\40_Emissao\03_GRD\0-GRDs_Enviadas%20DER\44&#186;MEDI&#199;&#195;O-26-02-2026%20A%2025-03-26\MR_DER-1633_26\" TargetMode="External"/><Relationship Id="rId456" Type="http://schemas.openxmlformats.org/officeDocument/2006/relationships/hyperlink" Target="pw:\\SRVPW3.pls.planservi.com.br:Projetos\Documents\C0849%20-%20DER\40_Emissao\03_GRD\0-GRDs_Enviadas%20DER\47&#186;MEDI&#199;&#195;O-26-05-2026%20A%2025-06-26\MR_DER-1773_26\" TargetMode="External"/><Relationship Id="rId13" Type="http://schemas.openxmlformats.org/officeDocument/2006/relationships/hyperlink" Target="pw:\\pw.planservi.com.br:PROJETOS\Documents\C0849%20-%20DER\40_Emissao\03_GRD\0-GRDs_Enviadas%20DER\3&#186;MEDI&#199;&#195;O\MR.DER-0046_22\" TargetMode="External"/><Relationship Id="rId109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260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316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55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97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20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358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162" Type="http://schemas.openxmlformats.org/officeDocument/2006/relationships/hyperlink" Target="pw:\\pw.planservi.com.br:PROJETOS\Documents\C0849%20-%20DER\40_Emissao\03_GRD\0-GRDs_Enviadas%20DER\7&#186;MEDI&#199;&#195;O\MR.DER-0308_23\" TargetMode="External"/><Relationship Id="rId218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425" Type="http://schemas.openxmlformats.org/officeDocument/2006/relationships/hyperlink" Target="pw:\\SRVPW3.pls.planservi.com.br:Projetos\Documents\C0849%20-%20DER\40_Emissao\03_GRD\0-GRDs_Enviadas%20DER\45&#186;MEDI&#199;&#195;O-26-03-2026%20A%2025-04-26\MR_DER-1675_26\" TargetMode="External"/><Relationship Id="rId271" Type="http://schemas.openxmlformats.org/officeDocument/2006/relationships/hyperlink" Target="pw:\\pw.planservi.com.br:PROJETOS\Documents\C0849%20-%20DER\40_Emissao\03_GRD\0-GRDs_Enviadas%20DER\17&#186;MEDI&#199;&#195;O-26-10-23%20A%2025-12-23\MR.DER-0487_23-Entrega%20Final\" TargetMode="External"/><Relationship Id="rId24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66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31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327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69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173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229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380" Type="http://schemas.openxmlformats.org/officeDocument/2006/relationships/hyperlink" Target="pw:\\SRVPW3.pls.planservi.com.br:Projetos\Documents\C0849%20-%20DER\40_Emissao\03_GRD\0-GRDs_Enviadas%20DER\43&#186;MEDI&#199;&#195;O-26-01-2026%20A%2025-02-26\MR_DER-1562_26\" TargetMode="External"/><Relationship Id="rId436" Type="http://schemas.openxmlformats.org/officeDocument/2006/relationships/hyperlink" Target="pw:\\SRVPW3.pls.planservi.com.br:Projetos\Documents\C0849%20-%20DER\40_Emissao\03_GRD\0-GRDs_Enviadas%20DER\46&#186;MEDI&#199;&#195;O-26-04-2026%20A%2025-05-26\MR_DER-1712_26\" TargetMode="External"/><Relationship Id="rId240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35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77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00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282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38" Type="http://schemas.openxmlformats.org/officeDocument/2006/relationships/hyperlink" Target="pw:\\SRVPW3.pls.planservi.com.br:Projetos\Documents\C0849%20-%20DER\40_Emissao\03_GRD\0-GRDs_Enviadas%20DER\41&#186;MEDI&#199;&#195;O-26-11-2025%20A%2025-12-25\MR_DER-1412_25\" TargetMode="External"/><Relationship Id="rId8" Type="http://schemas.openxmlformats.org/officeDocument/2006/relationships/hyperlink" Target="pw:\\pw.planservi.com.br:PROJETOS\Documents\C0849%20-%20DER\40_Emissao\03_GRD\GRDs_Enviadas%20DER\MR.DER-0007_22\" TargetMode="External"/><Relationship Id="rId142" Type="http://schemas.openxmlformats.org/officeDocument/2006/relationships/hyperlink" Target="pw:\\pw.planservi.com.br:PROJETOS\Documents\C0849%20-%20DER\30_Producao\7-D14%20&#8211;%20SP%20249%20-%20km%2024,82-45,18\13_Interf\13.00_R031\2022.12.20_R-031_SP%20249.doc" TargetMode="External"/><Relationship Id="rId184" Type="http://schemas.openxmlformats.org/officeDocument/2006/relationships/hyperlink" Target="pw:\\pw.planservi.com.br:PROJETOS\Documents\C0849%20-%20DER\30_Producao\7-D14%20&#8211;%20SP%20249%20-%20km%2024,82-45,18\05_Geot\05.00_R031\2023%2002%2017-R-031_Revis&#227;oA2_G14.doc" TargetMode="External"/><Relationship Id="rId391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05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47" Type="http://schemas.openxmlformats.org/officeDocument/2006/relationships/hyperlink" Target="pw:\\SRVPW3.pls.planservi.com.br:Projetos\Documents\C0849%20-%20DER\40_Emissao\03_GRD\0-GRDs_Enviadas%20DER\46&#186;MEDI&#199;&#195;O-26-04-2026%20A%2025-05-26\MR_DER-1722_26\" TargetMode="External"/><Relationship Id="rId251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6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293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07" Type="http://schemas.openxmlformats.org/officeDocument/2006/relationships/hyperlink" Target="pw:\\SRVPW3.pls.planservi.com.br:Projetos\Documents\C0849%20-%20DER\40_Emissao\03_GRD\0-GRDs_Enviadas%20DER\40&#186;MEDI&#199;&#195;O-26-10-2025%20A%2025-11-25\MR_DER-1352_25\" TargetMode="External"/><Relationship Id="rId349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88" Type="http://schemas.openxmlformats.org/officeDocument/2006/relationships/hyperlink" Target="pw:\\pw.planservi.com.br:PROJETOS\Documents\C0849%20-%20DER\30_Producao\7-D14%20&#8211;%20SP%20249%20-%20km%2024,82-45,18\02_Geom\02.00_R031\2022%2010%2014%20-%20Projeto%20Funcional%20-Revis&#227;o%20A2.xls" TargetMode="External"/><Relationship Id="rId111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53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195" Type="http://schemas.openxmlformats.org/officeDocument/2006/relationships/hyperlink" Target="pw:\\pw.planservi.com.br:PROJETOS\Documents\C0849%20-%20DER\30_Producao\7-D14%20&#8211;%20SP%20249%20-%20km%2024,82-45,18\05_Geot\05.00_R031\2023%2003%2023-R-031_Revis&#227;oA_G13.doc" TargetMode="External"/><Relationship Id="rId209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360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416" Type="http://schemas.openxmlformats.org/officeDocument/2006/relationships/hyperlink" Target="pw:\\SRVPW3.pls.planservi.com.br:Projetos\Documents\C0849%20-%20DER\40_Emissao\03_GRD\0-GRDs_Enviadas%20DER\44&#186;MEDI&#199;&#195;O-26-02-2026%20A%2025-03-26\MR_DER-1633_26\" TargetMode="External"/><Relationship Id="rId220" Type="http://schemas.openxmlformats.org/officeDocument/2006/relationships/hyperlink" Target="pw:\\pw.planservi.com.br:PROJETOS\Documents\C0849%20-%20DER\30_Producao\7-D14%20&#8211;%20SP%20249%20-%20km%2024,82-45,18\06_Pavi\06.00_R031\2023%2007%2019-R-031_Revis&#227;oA_P09.doc" TargetMode="External"/><Relationship Id="rId458" Type="http://schemas.openxmlformats.org/officeDocument/2006/relationships/hyperlink" Target="pw:\\SRVPW3.pls.planservi.com.br:Projetos\Documents\C0849%20-%20DER\40_Emissao\03_GRD\0-GRDs_Enviadas%20DER\47&#186;MEDI&#199;&#195;O-26-05-2026%20A%2025-06-26\MR_DER-1775_26\" TargetMode="External"/><Relationship Id="rId15" Type="http://schemas.openxmlformats.org/officeDocument/2006/relationships/hyperlink" Target="pw:\\pw.planservi.com.br:PROJETOS\Documents\C0849%20-%20DER\40_Emissao\03_GRD\0-GRDs_Enviadas%20DER\3&#186;MEDI&#199;&#195;O\MR.DER-0046_22\" TargetMode="External"/><Relationship Id="rId57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262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318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99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22" Type="http://schemas.openxmlformats.org/officeDocument/2006/relationships/hyperlink" Target="pw:\\pw.planservi.com.br:PROJETOS\Documents\C0849%20-%20DER\40_Emissao\03_GRD\0-GRDs_Enviadas%20DER\4&#186;MEDI&#199;&#195;O\MR.DER-0124_22\" TargetMode="External"/><Relationship Id="rId164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371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427" Type="http://schemas.openxmlformats.org/officeDocument/2006/relationships/hyperlink" Target="pw:\\SRVPW3.pls.planservi.com.br:Projetos\Documents\C0849%20-%20DER\40_Emissao\03_GRD\0-GRDs_Enviadas%20DER\45&#186;MEDI&#199;&#195;O-26-03-2026%20A%2025-04-26\MR_DER-1694_26\" TargetMode="External"/><Relationship Id="rId26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231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73" Type="http://schemas.openxmlformats.org/officeDocument/2006/relationships/hyperlink" Target="pw:\\pw.planservi.com.br:PROJETOS\Documents\C0849%20-%20DER\40_Emissao\03_GRD\0-GRDs_Enviadas%20DER\17&#186;MEDI&#199;&#195;O-26-10-23%20A%2025-12-23\MR.DER-0487_23-Entrega%20Final\" TargetMode="External"/><Relationship Id="rId329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68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33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175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340" Type="http://schemas.openxmlformats.org/officeDocument/2006/relationships/hyperlink" Target="pw:\\SRVPW3.pls.planservi.com.br:Projetos\Documents\C0849%20-%20DER\40_Emissao\03_GRD\0-GRDs_Enviadas%20DER\41&#186;MEDI&#199;&#195;O-26-11-2025%20A%2025-12-25\MR_DER-1412_25\" TargetMode="External"/><Relationship Id="rId200" Type="http://schemas.openxmlformats.org/officeDocument/2006/relationships/hyperlink" Target="pw:\\pw.planservi.com.br:PROJETOS\Documents\C0849%20-%20DER\40_Emissao\03_GRD\0-GRDs_Enviadas%20DER\13&#186;MEDI&#199;&#195;O-26-07-23%20A%2025-08-23\MR.DER-0401_23\" TargetMode="External"/><Relationship Id="rId382" Type="http://schemas.openxmlformats.org/officeDocument/2006/relationships/hyperlink" Target="pw:\\SRVPW3.pls.planservi.com.br:Projetos\Documents\C0849%20-%20DER\40_Emissao\03_GRD\0-GRDs_Enviadas%20DER\43&#186;MEDI&#199;&#195;O-26-01-2026%20A%2025-02-26\MR_DER-1567_26\" TargetMode="External"/><Relationship Id="rId438" Type="http://schemas.openxmlformats.org/officeDocument/2006/relationships/hyperlink" Target="pw:\\SRVPW3.pls.planservi.com.br:Projetos\Documents\C0849%20-%20DER\40_Emissao\03_GRD\0-GRDs_Enviadas%20DER\46&#186;MEDI&#199;&#195;O-26-04-2026%20A%2025-05-26\MR_DER-1712_26\" TargetMode="External"/><Relationship Id="rId242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84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7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79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02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44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90" Type="http://schemas.openxmlformats.org/officeDocument/2006/relationships/hyperlink" Target="pw:\\pw.planservi.com.br:PROJETOS\Documents\C0849%20-%20DER\30_Producao\7-D14%20&#8211;%20SP%20249%20-%20km%2024,82-45,18\04_Dren\04.00_R031\2022%2009%2026%20-%20Emiss&#227;o%20Inicial_Segmeto%20D14%20-%20Planta%20de%20bacias.doc" TargetMode="External"/><Relationship Id="rId186" Type="http://schemas.openxmlformats.org/officeDocument/2006/relationships/hyperlink" Target="pw:\\pw.planservi.com.br:PROJETOS\Documents\C0849%20-%20DER\30_Producao\7-D14%20&#8211;%20SP%20249%20-%20km%2024,82-45,18\05_Geot\05.00_R031\2023%2002%2027-R-031_Revis&#227;oA1_G13.doc" TargetMode="External"/><Relationship Id="rId351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393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07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49" Type="http://schemas.openxmlformats.org/officeDocument/2006/relationships/hyperlink" Target="pw:\\SRVPW3.pls.planservi.com.br:Projetos\Documents\C0849%20-%20DER\40_Emissao\03_GRD\0-GRDs_Enviadas%20DER\46&#186;MEDI&#199;&#195;O-26-04-2026%20A%2025-05-26\MR_DER-1763_26\" TargetMode="External"/><Relationship Id="rId211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253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95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309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460" Type="http://schemas.openxmlformats.org/officeDocument/2006/relationships/hyperlink" Target="pw:\\SRVPW3.pls.planservi.com.br:Projetos\Documents\C0849%20-%20DER\40_Emissao\03_GRD\0-GRDs_Enviadas%20DER\47&#186;MEDI&#199;&#195;O-26-05-2026%20A%2025-06-26\MR_DER-1775_26\" TargetMode="External"/><Relationship Id="rId48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113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320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155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197" Type="http://schemas.openxmlformats.org/officeDocument/2006/relationships/hyperlink" Target="pw:\\pw.planservi.com.br:PROJETOS\Documents\C0849%20-%20DER\30_Producao\7-D14%20&#8211;%20SP%20249%20-%20km%2024,82-45,18\05_Geot\05.00_R031\2023%2003%2023-R-031_Revis&#227;oA_G13.doc" TargetMode="External"/><Relationship Id="rId362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418" Type="http://schemas.openxmlformats.org/officeDocument/2006/relationships/hyperlink" Target="pw:\\SRVPW3.pls.planservi.com.br:Projetos\Documents\C0849%20-%20DER\40_Emissao\03_GRD\0-GRDs_Enviadas%20DER\44&#186;MEDI&#199;&#195;O-26-02-2026%20A%2025-03-26\MR_DER-1633_26\" TargetMode="External"/><Relationship Id="rId222" Type="http://schemas.openxmlformats.org/officeDocument/2006/relationships/hyperlink" Target="pw:\\pw.planservi.com.br:PROJETOS\Documents\C0849%20-%20DER\30_Producao\7-D14%20&#8211;%20SP%20249%20-%20km%2024,82-45,18\05_Geot\05.00_R031\2023%2007%2019%20SP-249-R-031_Revis&#227;oA_G14.doc" TargetMode="External"/><Relationship Id="rId264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17" Type="http://schemas.openxmlformats.org/officeDocument/2006/relationships/hyperlink" Target="pw:\\pw.planservi.com.br:PROJETOS\Documents\C0849%20-%20DER\40_Emissao\03_GRD\0-GRDs_Enviadas%20DER\3&#186;MEDI&#199;&#195;O\MR.DER-0046_22\" TargetMode="External"/><Relationship Id="rId59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24" Type="http://schemas.openxmlformats.org/officeDocument/2006/relationships/hyperlink" Target="pw:\\pw.planservi.com.br:PROJETOS\Documents\C0849%20-%20DER\30_Producao\7-D14%20&#8211;%20SP%20249%20-%20km%2024,82-45,18\02_Geom\02.00_R031\2022%2011%2023%20-%20Projeto%20Executivo%20-%20Planta%20e%20Perfil%20A1.xls" TargetMode="External"/><Relationship Id="rId70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66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331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73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429" Type="http://schemas.openxmlformats.org/officeDocument/2006/relationships/hyperlink" Target="pw:\\SRVPW3.pls.planservi.com.br:Projetos\Documents\C0849%20-%20DER\40_Emissao\03_GRD\0-GRDs_Enviadas%20DER\45&#186;MEDI&#199;&#195;O-26-03-2026%20A%2025-04-26\MR_DER-1691_26\" TargetMode="External"/><Relationship Id="rId1" Type="http://schemas.openxmlformats.org/officeDocument/2006/relationships/hyperlink" Target="pw:\\pw.planservi.com.br:PROJETOS\Documents\C0849%20-%20DER\40_Emissao\03_GRD\GRDs_Enviadas%20DER\MR.DER-0007_22\" TargetMode="External"/><Relationship Id="rId233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440" Type="http://schemas.openxmlformats.org/officeDocument/2006/relationships/hyperlink" Target="pw:\\SRVPW3.pls.planservi.com.br:Projetos\Documents\C0849%20-%20DER\40_Emissao\03_GRD\0-GRDs_Enviadas%20DER\46&#186;MEDI&#199;&#195;O-26-04-2026%20A%2025-05-26\MR_DER-1712_26\" TargetMode="External"/><Relationship Id="rId28" Type="http://schemas.openxmlformats.org/officeDocument/2006/relationships/hyperlink" Target="pw:\\pw.planservi.com.br:PROJETOS\Documents\C0849%20-%20DER\40_Emissao\03_GRD\0-GRDs_Enviadas%20DER\3&#186;MEDI&#199;&#195;O\MR.DER-0058_22\" TargetMode="External"/><Relationship Id="rId275" Type="http://schemas.openxmlformats.org/officeDocument/2006/relationships/hyperlink" Target="pw:\\SRVPW3.pls.planservi.com.br:Projetos\Documents\C0849%20-%20DER\30_Producao\7-D14%20&#8211;%20SP%20249%20-%20km%2024,82-45,18\06_Pavi\06.00_R031\2023%2007%2019-R-031_Revis&#227;oA_P09.doc" TargetMode="External"/><Relationship Id="rId300" Type="http://schemas.openxmlformats.org/officeDocument/2006/relationships/hyperlink" Target="pw:\\SRVPW3.pls.planservi.com.br:Projetos\Documents\C0849%20-%20DER\40_Emissao\03_GRD\0-GRDs_Enviadas%20DER\32&#186;MEDI&#199;&#195;O-26-02-2025%20A%2025-03-25\MR.DER-0948_25\" TargetMode="External"/><Relationship Id="rId81" Type="http://schemas.openxmlformats.org/officeDocument/2006/relationships/hyperlink" Target="pw:\\pw.planservi.com.br:PROJETOS\Documents\C0849%20-%20DER\40_Emissao\03_GRD\0-GRDs_Enviadas%20DER\4&#186;MEDI&#199;&#195;O\MR.DER-0106_22\" TargetMode="External"/><Relationship Id="rId135" Type="http://schemas.openxmlformats.org/officeDocument/2006/relationships/hyperlink" Target="pw:\\pw.planservi.com.br:PROJETOS\Documents\C0849%20-%20DER\40_Emissao\03_GRD\0-GRDs_Enviadas%20DER\5&#186;MEDI&#199;&#195;O\MR.DER-0225_22\" TargetMode="External"/><Relationship Id="rId177" Type="http://schemas.openxmlformats.org/officeDocument/2006/relationships/hyperlink" Target="pw:\\pw.planservi.com.br:PROJETOS\Documents\C0849%20-%20DER\40_Emissao\03_GRD\0-GRDs_Enviadas%20DER\7&#186;MEDI&#199;&#195;O\MR.DER-0333_23\" TargetMode="External"/><Relationship Id="rId342" Type="http://schemas.openxmlformats.org/officeDocument/2006/relationships/hyperlink" Target="pw:\\SRVPW3.pls.planservi.com.br:Projetos\Documents\C0849%20-%20DER\40_Emissao\03_GRD\0-GRDs_Enviadas%20DER\41&#186;MEDI&#199;&#195;O-26-11-2025%20A%2025-12-25\MR_DER-1477_25\" TargetMode="External"/><Relationship Id="rId384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202" Type="http://schemas.openxmlformats.org/officeDocument/2006/relationships/hyperlink" Target="pw:\\pw.planservi.com.br:PROJETOS\Documents\C0849%20-%20DER\40_Emissao\03_GRD\0-GRDs_Enviadas%20DER\13&#186;MEDI&#199;&#195;O-26-07-23%20A%2025-08-23\MR.DER-0405_23\" TargetMode="External"/><Relationship Id="rId244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39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286" Type="http://schemas.openxmlformats.org/officeDocument/2006/relationships/hyperlink" Target="pw:\\SRVPW3.pls.planservi.com.br:Projetos\Documents\C0849%20-%20DER\40_Emissao\03_GRD\31&#186;MEDI&#199;&#195;O-26-01-2025%20A%2025-02-25\MR.DER-0920_25\" TargetMode="External"/><Relationship Id="rId451" Type="http://schemas.openxmlformats.org/officeDocument/2006/relationships/hyperlink" Target="pw:\\SRVPW3.pls.planservi.com.br:Projetos\Documents\C0849%20-%20DER\40_Emissao\03_GRD\0-GRDs_Enviadas%20DER\47&#186;MEDI&#199;&#195;O-26-05-2026%20A%2025-06-26\MR_DER-1764_26\" TargetMode="External"/><Relationship Id="rId50" Type="http://schemas.openxmlformats.org/officeDocument/2006/relationships/hyperlink" Target="pw:\\pw.planservi.com.br:PROJETOS\Documents\C0849%20-%20DER\40_Emissao\03_GRD\0-GRDs_Enviadas%20DER\3&#186;MEDI&#199;&#195;O\MR.DER-0066_22\" TargetMode="External"/><Relationship Id="rId104" Type="http://schemas.openxmlformats.org/officeDocument/2006/relationships/hyperlink" Target="pw:\\pw.planservi.com.br:PROJETOS\Documents\C0849%20-%20DER\40_Emissao\03_GRD\0-GRDs_Enviadas%20DER\4&#186;MEDI&#199;&#195;O\MR.DER-0120_22\" TargetMode="External"/><Relationship Id="rId146" Type="http://schemas.openxmlformats.org/officeDocument/2006/relationships/hyperlink" Target="pw:\\pw.planservi.com.br:PROJETOS\Documents\C0849%20-%20DER\40_Emissao\03_GRD\0-GRDs_Enviadas%20DER\6&#186;MEDI&#199;&#195;O\MR.DER-0295_23\" TargetMode="External"/><Relationship Id="rId188" Type="http://schemas.openxmlformats.org/officeDocument/2006/relationships/hyperlink" Target="pw:\\pw.planservi.com.br:PROJETOS\Documents\C0849%20-%20DER\40_Emissao\03_GRD\0-GRDs_Enviadas%20DER\8&#186;MEDI&#199;&#195;O\MR.DER-0386_23\" TargetMode="External"/><Relationship Id="rId311" Type="http://schemas.openxmlformats.org/officeDocument/2006/relationships/hyperlink" Target="pw:\\SRVPW3.pls.planservi.com.br:Projetos\Documents\C0849%20-%20DER\40_Emissao\03_GRD\0-GRDs_Enviadas%20DER\40&#186;MEDI&#199;&#195;O-26-10-2025%20A%2025-11-25\MR_DER-1387_25\" TargetMode="External"/><Relationship Id="rId353" Type="http://schemas.openxmlformats.org/officeDocument/2006/relationships/hyperlink" Target="pw:\\SRVPW3.pls.planservi.com.br:Projetos\Documents\C0849%20-%20DER\40_Emissao\03_GRD\0-GRDs_Enviadas%20DER\42&#186;MEDI&#199;&#195;O-26-12-2025%20A%2025-01-26\MR_DER-1494_25\" TargetMode="External"/><Relationship Id="rId395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409" Type="http://schemas.openxmlformats.org/officeDocument/2006/relationships/hyperlink" Target="pw:\\SRVPW3.pls.planservi.com.br:Projetos\Documents\C0849%20-%20DER\40_Emissao\03_GRD\0-GRDs_Enviadas%20DER\43&#186;MEDI&#199;&#195;O-26-01-2026%20A%2025-02-26\MR_DER-1573_26\" TargetMode="External"/><Relationship Id="rId92" Type="http://schemas.openxmlformats.org/officeDocument/2006/relationships/hyperlink" Target="pw:\\pw.planservi.com.br:PROJETOS\Documents\C0849%20-%20DER\40_Emissao\03_GRD\0-GRDs_Enviadas%20DER\4&#186;MEDI&#199;&#195;O\MR.DER-0118_22\" TargetMode="External"/><Relationship Id="rId213" Type="http://schemas.openxmlformats.org/officeDocument/2006/relationships/hyperlink" Target="pw:\\pw.planservi.com.br:PROJETOS\Documents\C0849%20-%20DER\40_Emissao\03_GRD\0-GRDs_Enviadas%20DER\13&#186;MEDI&#199;&#195;O-26-07-23%20A%2025-08-23\MR.DER-0414_23\" TargetMode="External"/><Relationship Id="rId420" Type="http://schemas.openxmlformats.org/officeDocument/2006/relationships/hyperlink" Target="pw:\\SRVPW3.pls.planservi.com.br:Projetos\Documents\C0849%20-%20DER\40_Emissao\03_GRD\0-GRDs_Enviadas%20DER\44&#186;MEDI&#199;&#195;O-26-02-2026%20A%2025-03-26\MR_DER-1640_26\" TargetMode="External"/><Relationship Id="rId255" Type="http://schemas.openxmlformats.org/officeDocument/2006/relationships/hyperlink" Target="pw:\\pw.planservi.com.br:PROJETOS\Documents\C0849%20-%20DER\40_Emissao\03_GRD\0-GRDs_Enviadas%20DER\16&#186;MEDI&#199;&#195;O-26-10-23%20A%2025-11-23\MR.DER-0470_23-Entrega%20Final\" TargetMode="External"/><Relationship Id="rId297" Type="http://schemas.openxmlformats.org/officeDocument/2006/relationships/hyperlink" Target="pw:\\SRVPW3.pls.planservi.com.br:Projetos\Documents\C0849%20-%20DER\40_Emissao\03_GRD\0-GRDs_Enviadas%20DER\31&#186;MEDI&#199;&#195;O-26-01-2025%20A%2025-02-25\MR.DER-0924_25\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pw:\\pw.planservi.com.br:PROJETOS\Documents\C0849%20-%20DER\40_Emissao\03_GRD\0-GRDs_Enviadas%20DER\5&#186;MEDI&#199;&#195;O\MR.DER-0228_22\" TargetMode="External"/><Relationship Id="rId21" Type="http://schemas.openxmlformats.org/officeDocument/2006/relationships/hyperlink" Target="pw:\\pw.planservi.com.br:PROJETOS\Documents\C0849%20-%20DER\40_Emissao\03_GRD\0-GRDs_Enviadas%20DER\MR.DER-0042_22\" TargetMode="External"/><Relationship Id="rId63" Type="http://schemas.openxmlformats.org/officeDocument/2006/relationships/hyperlink" Target="pw:\\pw.planservi.com.br:PROJETOS\Documents\C0849%20-%20DER\30_Producao\4-D2&#8211;%20SPA%20045-127%20-%20km%200,00-6,30\05_Geot\05.00_R031\2022%2010%2019-R-031_Revis&#227;o-Programa&#231;&#227;o%20de%20Sondagem.doc" TargetMode="External"/><Relationship Id="rId159" Type="http://schemas.openxmlformats.org/officeDocument/2006/relationships/hyperlink" Target="pw:\\pw.planservi.com.br:PROJETOS\Documents\C0849%20-%20DER\40_Emissao\03_GRD\0-GRDs_Enviadas%20DER\7&#186;MEDI&#199;&#195;O\MR.DER-0323_23\" TargetMode="External"/><Relationship Id="rId170" Type="http://schemas.openxmlformats.org/officeDocument/2006/relationships/hyperlink" Target="pw:\\pw.planservi.com.br:PROJETOS\Documents\C0849%20-%20DER\30_Producao\4-D2&#8211;%20SPA%20045-127%20-%20km%200,00-6,30\05_Geot\05.00_R031\2023.02.17_R-031_SPA-045-127_G18.doc" TargetMode="External"/><Relationship Id="rId226" Type="http://schemas.openxmlformats.org/officeDocument/2006/relationships/hyperlink" Target="pw:\\pw.planservi.com.br:PROJETOS\Documents\C0849%20-%20DER\40_Emissao\03_GRD\0-GRDs_Enviadas%20DER\17&#186;MEDI&#199;&#195;O-26-10-23%20A%2025-12-23\MR.DER-0484_23-Entrega%20Final\" TargetMode="External"/><Relationship Id="rId268" Type="http://schemas.openxmlformats.org/officeDocument/2006/relationships/hyperlink" Target="pw:\\SRVPW3.pls.planservi.com.br:Projetos\Documents\C0849%20-%20DER\40_Emissao\03_GRD\0-GRDs_Enviadas%20DER\44&#186;MEDI&#199;&#195;O-26-02-2026%20A%2025-03-26\MR_DER-1639_26\" TargetMode="External"/><Relationship Id="rId32" Type="http://schemas.openxmlformats.org/officeDocument/2006/relationships/hyperlink" Target="pw:\\pw.planservi.com.br:PROJETOS\Documents\C0849%20-%20DER\30_Producao\4-D2&#8211;%20SPA%20045-127%20-%20km%200,00-6,30\05_Geot\05.00_R031\2022%2009%2023-R-031_Revis&#227;o-Relat&#243;rio_Sondagens.doc" TargetMode="External"/><Relationship Id="rId74" Type="http://schemas.openxmlformats.org/officeDocument/2006/relationships/hyperlink" Target="pw:\\pw.planservi.com.br:PROJETOS\Documents\C0849%20-%20DER\40_Emissao\03_GRD\0-GRDs_Enviadas%20DER\4&#186;MEDI&#199;&#195;O\MR.DER-0158_22\" TargetMode="External"/><Relationship Id="rId128" Type="http://schemas.openxmlformats.org/officeDocument/2006/relationships/hyperlink" Target="pw:\\pw.planservi.com.br:PROJETOS\Documents\C0849%20-%20DER\40_Emissao\03_GRD\0-GRDs_Enviadas%20DER\6&#186;MEDI&#199;&#195;O\MR.DER-0283_23\" TargetMode="External"/><Relationship Id="rId5" Type="http://schemas.openxmlformats.org/officeDocument/2006/relationships/hyperlink" Target="pw:\\pw.planservi.com.br:PROJETOS\Documents\C0849%20-%20DER\40_Emissao\03_GRD\GRDs_Enviadas%20DER\MR.DER-0004_22\" TargetMode="External"/><Relationship Id="rId181" Type="http://schemas.openxmlformats.org/officeDocument/2006/relationships/hyperlink" Target="pw:\\pw.planservi.com.br:PROJETOS\Documents\C0849%20-%20DER\40_Emissao\03_GRD\0-GRDs_Enviadas%20DER\13&#186;MEDI&#199;&#195;O-26-07-23%20A%2025-08-23\MR.DER-0413_23\" TargetMode="External"/><Relationship Id="rId237" Type="http://schemas.openxmlformats.org/officeDocument/2006/relationships/hyperlink" Target="pw:\\SRVPW3.pls.planservi.com.br:Projetos\Documents\C0849%20-%20DER\30_Producao\4-D2&#8211;%20SPA%20045-127%20-%20km%200,00-6,30\05_Geot\05.00_R031\2023%2001%2024-R-031_Revis&#227;oB1_e_A_G13.doc" TargetMode="External"/><Relationship Id="rId279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43" Type="http://schemas.openxmlformats.org/officeDocument/2006/relationships/hyperlink" Target="pw:\\pw.planservi.com.br:PROJETOS\Documents\C0849%20-%20DER\40_Emissao\03_GRD\0-GRDs_Enviadas%20DER\3&#186;MEDI&#199;&#195;O\MR.DER-0055_22\" TargetMode="External"/><Relationship Id="rId139" Type="http://schemas.openxmlformats.org/officeDocument/2006/relationships/hyperlink" Target="pw:\\pw.planservi.com.br:PROJETOS\Documents\C0849%20-%20DER\40_Emissao\03_GRD\0-GRDs_Enviadas%20DER\6&#186;MEDI&#199;&#195;O\MR.DER-0289_23\" TargetMode="External"/><Relationship Id="rId290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85" Type="http://schemas.openxmlformats.org/officeDocument/2006/relationships/hyperlink" Target="pw:\\pw.planservi.com.br:PROJETOS\Documents\C0849%20-%20DER\40_Emissao\03_GRD\0-GRDs_Enviadas%20DER\5&#186;MEDI&#199;&#195;O\MR.DER-0199_22\" TargetMode="External"/><Relationship Id="rId150" Type="http://schemas.openxmlformats.org/officeDocument/2006/relationships/hyperlink" Target="pw:\\pw.planservi.com.br:PROJETOS\Documents\C0849%20-%20DER\30_Producao\4-D2&#8211;%20SPA%20045-127%20-%20km%200,00-6,30\02_Geom\02.00_R031\2023%2001%2024%20-%20Projeto%20Funcional%20-Revis&#227;o%20A.xls" TargetMode="External"/><Relationship Id="rId192" Type="http://schemas.openxmlformats.org/officeDocument/2006/relationships/hyperlink" Target="pw:\\pw.planservi.com.br:PROJETOS\Documents\C0849%20-%20DER\30_Producao\4-D2&#8211;%20SPA%20045-127%20-%20km%200,00-6,30\06_Pavi\06.00_R031\2022%2009%2023-R-031_Emiss&#227;o%20Inicial-Relat&#243;rio.doc" TargetMode="External"/><Relationship Id="rId206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48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12" Type="http://schemas.openxmlformats.org/officeDocument/2006/relationships/hyperlink" Target="pw:\\pw.planservi.com.br:PROJETOS\Documents\C0849%20-%20DER\40_Emissao\03_GRD\GRDs_Enviadas%20DER\MR.DER-0004_22\" TargetMode="External"/><Relationship Id="rId108" Type="http://schemas.openxmlformats.org/officeDocument/2006/relationships/hyperlink" Target="pw:\\pw.planservi.com.br:PROJETOS\Documents\C0849%20-%20DER\40_Emissao\03_GRD\0-GRDs_Enviadas%20DER\5&#186;MEDI&#199;&#195;O\MR.DER-0221_22\" TargetMode="External"/><Relationship Id="rId54" Type="http://schemas.openxmlformats.org/officeDocument/2006/relationships/hyperlink" Target="pw:\\pw.planservi.com.br:PROJETOS\Documents\C0849%20-%20DER\40_Emissao\03_GRD\0-GRDs_Enviadas%20DER\3&#186;MEDI&#199;&#195;O\MR.DER-0076_22\" TargetMode="External"/><Relationship Id="rId75" Type="http://schemas.openxmlformats.org/officeDocument/2006/relationships/hyperlink" Target="pw:\\pw.planservi.com.br:PROJETOS\Documents\C0849%20-%20DER\40_Emissao\03_GRD\0-GRDs_Enviadas%20DER\4&#186;MEDI&#199;&#195;O\MR.DER-0158_22\" TargetMode="External"/><Relationship Id="rId96" Type="http://schemas.openxmlformats.org/officeDocument/2006/relationships/hyperlink" Target="pw:\\pw.planservi.com.br:PROJETOS\Documents\C0849%20-%20DER\40_Emissao\03_GRD\0-GRDs_Enviadas%20DER\5&#186;MEDI&#199;&#195;O\MR.DER-0218_22\" TargetMode="External"/><Relationship Id="rId140" Type="http://schemas.openxmlformats.org/officeDocument/2006/relationships/hyperlink" Target="pw:\\pw.planservi.com.br:PROJETOS\Documents\C0849%20-%20DER\40_Emissao\03_GRD\0-GRDs_Enviadas%20DER\6&#186;MEDI&#199;&#195;O\MR.DER-0289_23\" TargetMode="External"/><Relationship Id="rId161" Type="http://schemas.openxmlformats.org/officeDocument/2006/relationships/hyperlink" Target="pw:\\pw.planservi.com.br:PROJETOS\Documents\C0849%20-%20DER\40_Emissao\03_GRD\0-GRDs_Enviadas%20DER\7&#186;MEDI&#199;&#195;O\MR.DER-0327_23\" TargetMode="External"/><Relationship Id="rId182" Type="http://schemas.openxmlformats.org/officeDocument/2006/relationships/hyperlink" Target="pw:\\pw.planservi.com.br:PROJETOS\Documents\C0849%20-%20DER\40_Emissao\03_GRD\0-GRDs_Enviadas%20DER\13&#186;MEDI&#199;&#195;O-26-07-23%20A%2025-08-23\MR.DER-0433_23\" TargetMode="External"/><Relationship Id="rId217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6" Type="http://schemas.openxmlformats.org/officeDocument/2006/relationships/hyperlink" Target="pw:\\pw.planservi.com.br:PROJETOS\Documents\C0849%20-%20DER\40_Emissao\03_GRD\GRDs_Enviadas%20DER\MR.DER-0004_22\" TargetMode="External"/><Relationship Id="rId238" Type="http://schemas.openxmlformats.org/officeDocument/2006/relationships/hyperlink" Target="pw:\\SRVPW3.pls.planservi.com.br:Projetos\Documents\C0849%20-%20DER\30_Producao\4-D2&#8211;%20SPA%20045-127%20-%20km%200,00-6,30\05_Geot\05.00_R031\2023%2001%2024-R-031_Revis&#227;oB1_e_A_G13.doc" TargetMode="External"/><Relationship Id="rId259" Type="http://schemas.openxmlformats.org/officeDocument/2006/relationships/hyperlink" Target="pw:\\SRVPW3.pls.planservi.com.br:Projetos\Documents\C0849%20-%20DER\40_Emissao\03_GRD\0-GRDs_Enviadas%20DER\44&#186;MEDI&#199;&#195;O-26-02-2026%20A%2025-03-26\MR_DER-1622_26\" TargetMode="External"/><Relationship Id="rId23" Type="http://schemas.openxmlformats.org/officeDocument/2006/relationships/hyperlink" Target="pw:\\pw.planservi.com.br:PROJETOS\Documents\C0849%20-%20DER\40_Emissao\03_GRD\0-GRDs_Enviadas%20DER\MR.DER-0042_22\" TargetMode="External"/><Relationship Id="rId119" Type="http://schemas.openxmlformats.org/officeDocument/2006/relationships/hyperlink" Target="pw:\\pw.planservi.com.br:PROJETOS\Documents\C0849%20-%20DER\40_Emissao\03_GRD\0-GRDs_Enviadas%20DER\5&#186;MEDI&#199;&#195;O\MR.DER-0228_22\" TargetMode="External"/><Relationship Id="rId270" Type="http://schemas.openxmlformats.org/officeDocument/2006/relationships/hyperlink" Target="pw:\\SRVPW3.pls.planservi.com.br:Projetos\Documents\C0849%20-%20DER\40_Emissao\03_GRD\0-GRDs_Enviadas%20DER\45&#186;MEDI&#199;&#195;O-26-03-2026%20A%2025-04-26\MR_DER-1679_26\" TargetMode="External"/><Relationship Id="rId291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44" Type="http://schemas.openxmlformats.org/officeDocument/2006/relationships/hyperlink" Target="pw:\\pw.planservi.com.br:PROJETOS\Documents\C0849%20-%20DER\40_Emissao\03_GRD\0-GRDs_Enviadas%20DER\3&#186;MEDI&#199;&#195;O\MR.DER-0055_22\" TargetMode="External"/><Relationship Id="rId65" Type="http://schemas.openxmlformats.org/officeDocument/2006/relationships/hyperlink" Target="pw:\\pw.planservi.com.br:PROJETOS\Documents\C0849%20-%20DER\40_Emissao\03_GRD\0-GRDs_Enviadas%20DER\4&#186;MEDI&#199;&#195;O\MR.DER-0139_22\" TargetMode="External"/><Relationship Id="rId86" Type="http://schemas.openxmlformats.org/officeDocument/2006/relationships/hyperlink" Target="pw:\\pw.planservi.com.br:PROJETOS\Documents\C0849%20-%20DER\40_Emissao\03_GRD\0-GRDs_Enviadas%20DER\5&#186;MEDI&#199;&#195;O\MR.DER-0199_22\" TargetMode="External"/><Relationship Id="rId130" Type="http://schemas.openxmlformats.org/officeDocument/2006/relationships/hyperlink" Target="pw:\\pw.planservi.com.br:PROJETOS\Documents\C0849%20-%20DER\40_Emissao\03_GRD\0-GRDs_Enviadas%20DER\6&#186;MEDI&#199;&#195;O\MR.DER-0283_23\" TargetMode="External"/><Relationship Id="rId151" Type="http://schemas.openxmlformats.org/officeDocument/2006/relationships/hyperlink" Target="pw:\\pw.planservi.com.br:PROJETOS\Documents\C0849%20-%20DER\40_Emissao\03_GRD\0-GRDs_Enviadas%20DER\7&#186;MEDI&#199;&#195;O\MR.DER-0302_23\" TargetMode="External"/><Relationship Id="rId172" Type="http://schemas.openxmlformats.org/officeDocument/2006/relationships/hyperlink" Target="pw:\\pw.planservi.com.br:PROJETOS\Documents\C0849%20-%20DER\30_Producao\4-D2&#8211;%20SPA%20045-127%20-%20km%200,00-6,30\05_Geot\05.00_R031\2023%2002%2015-R-031_Revis&#227;oB3_G14.doc" TargetMode="External"/><Relationship Id="rId193" Type="http://schemas.openxmlformats.org/officeDocument/2006/relationships/hyperlink" Target="pw:\\pw.planservi.com.br:PROJETOS\Documents\C0849%20-%20DER\30_Producao\4-D2&#8211;%20SPA%20045-127%20-%20km%200,00-6,30\06_Pavi\06.00_R031\2022%2009%2023-R-031_Emiss&#227;o%20Inicial-Relat&#243;rio.doc" TargetMode="External"/><Relationship Id="rId207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28" Type="http://schemas.openxmlformats.org/officeDocument/2006/relationships/hyperlink" Target="pw:\\pw.planservi.com.br:PROJETOS\Documents\C0849%20-%20DER\40_Emissao\03_GRD\0-GRDs_Enviadas%20DER\18&#186;MEDI&#199;&#195;O-26-12-23%20A%2025-01-24\MR.DER-0505_24\" TargetMode="External"/><Relationship Id="rId249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13" Type="http://schemas.openxmlformats.org/officeDocument/2006/relationships/hyperlink" Target="pw:\\pw.planservi.com.br:PROJETOS\Documents\C0849%20-%20DER\40_Emissao\03_GRD\0-GRDs_Enviadas%20DER\MR.DER-0016_22\" TargetMode="External"/><Relationship Id="rId109" Type="http://schemas.openxmlformats.org/officeDocument/2006/relationships/hyperlink" Target="pw:\\pw.planservi.com.br:PROJETOS\Documents\C0849%20-%20DER\40_Emissao\03_GRD\0-GRDs_Enviadas%20DER\5&#186;MEDI&#199;&#195;O\MR.DER-0221_22\" TargetMode="External"/><Relationship Id="rId260" Type="http://schemas.openxmlformats.org/officeDocument/2006/relationships/hyperlink" Target="pw:\\SRVPW3.pls.planservi.com.br:Projetos\Documents\C0849%20-%20DER\40_Emissao\03_GRD\0-GRDs_Enviadas%20DER\44&#186;MEDI&#199;&#195;O-26-02-2026%20A%2025-03-26\MR_DER-1622_26\" TargetMode="External"/><Relationship Id="rId281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34" Type="http://schemas.openxmlformats.org/officeDocument/2006/relationships/hyperlink" Target="pw:\\pw.planservi.com.br:PROJETOS\Documents\C0849%20-%20DER\30_Producao\4-D2&#8211;%20SPA%20045-127%20-%20km%200,00-6,30\05_Geot\05.00_R031\2022%2008%2024-R-031_Emiss&#227;o%20Inicial-Programa&#231;&#227;o_Sondagens.doc" TargetMode="External"/><Relationship Id="rId55" Type="http://schemas.openxmlformats.org/officeDocument/2006/relationships/hyperlink" Target="pw:\\pw.planservi.com.br:PROJETOS\Documents\C0849%20-%20DER\40_Emissao\03_GRD\0-GRDs_Enviadas%20DER\3&#186;MEDI&#199;&#195;O\MR.DER-0081_22\" TargetMode="External"/><Relationship Id="rId76" Type="http://schemas.openxmlformats.org/officeDocument/2006/relationships/hyperlink" Target="pw:\\pw.planservi.com.br:PROJETOS\Documents\C0849%20-%20DER\40_Emissao\03_GRD\0-GRDs_Enviadas%20DER\4&#186;MEDI&#199;&#195;O\MR.DER-0158_22\" TargetMode="External"/><Relationship Id="rId97" Type="http://schemas.openxmlformats.org/officeDocument/2006/relationships/hyperlink" Target="pw:\\pw.planservi.com.br:PROJETOS\Documents\C0849%20-%20DER\40_Emissao\03_GRD\0-GRDs_Enviadas%20DER\5&#186;MEDI&#199;&#195;O\MR.DER-0218_22\" TargetMode="External"/><Relationship Id="rId120" Type="http://schemas.openxmlformats.org/officeDocument/2006/relationships/hyperlink" Target="pw:\\pw.planservi.com.br:PROJETOS\Documents\C0849%20-%20DER\40_Emissao\03_GRD\0-GRDs_Enviadas%20DER\5&#186;MEDI&#199;&#195;O\MR.DER-0228_22\" TargetMode="External"/><Relationship Id="rId141" Type="http://schemas.openxmlformats.org/officeDocument/2006/relationships/hyperlink" Target="pw:\\pw.planservi.com.br:PROJETOS\Documents\C0849%20-%20DER\40_Emissao\03_GRD\0-GRDs_Enviadas%20DER\6&#186;MEDI&#199;&#195;O\MR.DER-0289_23\" TargetMode="External"/><Relationship Id="rId7" Type="http://schemas.openxmlformats.org/officeDocument/2006/relationships/hyperlink" Target="pw:\\pw.planservi.com.br:PROJETOS\Documents\C0849%20-%20DER\40_Emissao\03_GRD\GRDs_Enviadas%20DER\MR.DER-0004_22\" TargetMode="External"/><Relationship Id="rId162" Type="http://schemas.openxmlformats.org/officeDocument/2006/relationships/hyperlink" Target="pw:\\pw.planservi.com.br:PROJETOS\Documents\C0849%20-%20DER\40_Emissao\03_GRD\0-GRDs_Enviadas%20DER\7&#186;MEDI&#199;&#195;O\MR.DER-0327_23\" TargetMode="External"/><Relationship Id="rId183" Type="http://schemas.openxmlformats.org/officeDocument/2006/relationships/hyperlink" Target="pw:\\pw.planservi.com.br:PROJETOS\Documents\C0849%20-%20DER\40_Emissao\03_GRD\0-GRDs_Enviadas%20DER\13&#186;MEDI&#199;&#195;O-26-07-23%20A%2025-08-23\MR.DER-0433_23\" TargetMode="External"/><Relationship Id="rId218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39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250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271" Type="http://schemas.openxmlformats.org/officeDocument/2006/relationships/hyperlink" Target="pw:\\SRVPW3.pls.planservi.com.br:Projetos\Documents\C0849%20-%20DER\40_Emissao\03_GRD\0-GRDs_Enviadas%20DER\45&#186;MEDI&#199;&#195;O-26-03-2026%20A%2025-04-26\MR_DER-1701_26\" TargetMode="External"/><Relationship Id="rId292" Type="http://schemas.openxmlformats.org/officeDocument/2006/relationships/hyperlink" Target="pw:\\SRVPW3.pls.planservi.com.br:Projetos\Documents\C0849%20-%20DER\40_Emissao\03_GRD\0-GRDs_Enviadas%20DER\46&#186;MEDI&#199;&#195;O-26-04-2026%20A%2025-05-26\MR_DER-1724_26\" TargetMode="External"/><Relationship Id="rId24" Type="http://schemas.openxmlformats.org/officeDocument/2006/relationships/hyperlink" Target="pw:\\pw.planservi.com.br:PROJETOS\Documents\C0849%20-%20DER\40_Emissao\03_GRD\0-GRDs_Enviadas%20DER\MR.DER-0042_22\" TargetMode="External"/><Relationship Id="rId45" Type="http://schemas.openxmlformats.org/officeDocument/2006/relationships/hyperlink" Target="pw:\\pw.planservi.com.br:PROJETOS\Documents\C0849%20-%20DER\40_Emissao\03_GRD\0-GRDs_Enviadas%20DER\3&#186;MEDI&#199;&#195;O\MR.DER-0055_22\" TargetMode="External"/><Relationship Id="rId66" Type="http://schemas.openxmlformats.org/officeDocument/2006/relationships/hyperlink" Target="pw:\\pw.planservi.com.br:PROJETOS\Documents\C0849%20-%20DER\40_Emissao\03_GRD\0-GRDs_Enviadas%20DER\4&#186;MEDI&#199;&#195;O\MR.DER-0139_22\" TargetMode="External"/><Relationship Id="rId87" Type="http://schemas.openxmlformats.org/officeDocument/2006/relationships/hyperlink" Target="pw:\\pw.planservi.com.br:PROJETOS\Documents\C0849%20-%20DER\40_Emissao\03_GRD\0-GRDs_Enviadas%20DER\5&#186;MEDI&#199;&#195;O\MR.DER-0199_22\" TargetMode="External"/><Relationship Id="rId110" Type="http://schemas.openxmlformats.org/officeDocument/2006/relationships/hyperlink" Target="pw:\\pw.planservi.com.br:PROJETOS\Documents\C0849%20-%20DER\40_Emissao\03_GRD\0-GRDs_Enviadas%20DER\5&#186;MEDI&#199;&#195;O\MR.DER-0221_22\" TargetMode="External"/><Relationship Id="rId131" Type="http://schemas.openxmlformats.org/officeDocument/2006/relationships/hyperlink" Target="pw:\\pw.planservi.com.br:PROJETOS\Documents\C0849%20-%20DER\40_Emissao\03_GRD\0-GRDs_Enviadas%20DER\6&#186;MEDI&#199;&#195;O\MR.DER-0283_23\" TargetMode="External"/><Relationship Id="rId152" Type="http://schemas.openxmlformats.org/officeDocument/2006/relationships/hyperlink" Target="pw:\\pw.planservi.com.br:PROJETOS\Documents\C0849%20-%20DER\40_Emissao\03_GRD\0-GRDs_Enviadas%20DER\7&#186;MEDI&#199;&#195;O\MR.DER-0302_23\" TargetMode="External"/><Relationship Id="rId173" Type="http://schemas.openxmlformats.org/officeDocument/2006/relationships/hyperlink" Target="pw:\\pw.planservi.com.br:PROJETOS\Documents\C0849%20-%20DER\30_Producao\4-D2&#8211;%20SPA%20045-127%20-%20km%200,00-6,30\05_Geot\05.00_R031\2023%2002%2001-R-031_Revis&#227;oB_G13.doc" TargetMode="External"/><Relationship Id="rId194" Type="http://schemas.openxmlformats.org/officeDocument/2006/relationships/hyperlink" Target="pw:\\pw.planservi.com.br:PROJETOS\Documents\C0849%20-%20DER\30_Producao\4-D2&#8211;%20SPA%20045-127%20-%20km%200,00-6,30\05_Geot\05.00_R031\2023.03.22_R-031_SPA-045127_G02.doc" TargetMode="External"/><Relationship Id="rId208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29" Type="http://schemas.openxmlformats.org/officeDocument/2006/relationships/hyperlink" Target="pw:\\pw.planservi.com.br:PROJETOS\Documents\C0849%20-%20DER\40_Emissao\03_GRD\0-GRDs_Enviadas%20DER\18&#186;MEDI&#199;&#195;O-26-12-23%20A%2025-01-24\MR.DER-0505_24\" TargetMode="External"/><Relationship Id="rId240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261" Type="http://schemas.openxmlformats.org/officeDocument/2006/relationships/hyperlink" Target="pw:\\SRVPW3.pls.planservi.com.br:Projetos\Documents\C0849%20-%20DER\40_Emissao\03_GRD\0-GRDs_Enviadas%20DER\44&#186;MEDI&#199;&#195;O-26-02-2026%20A%2025-03-26\MR_DER-1622_26\" TargetMode="External"/><Relationship Id="rId14" Type="http://schemas.openxmlformats.org/officeDocument/2006/relationships/hyperlink" Target="pw:\\pw.planservi.com.br:PROJETOS\Documents\C0849%20-%20DER\40_Emissao\03_GRD\0-GRDs_Enviadas%20DER\MR.DER-0016_22\" TargetMode="External"/><Relationship Id="rId35" Type="http://schemas.openxmlformats.org/officeDocument/2006/relationships/hyperlink" Target="pw:\\pw.planservi.com.br:PROJETOS\Documents\C0849%20-%20DER\30_Producao\4-D2&#8211;%20SPA%20045-127%20-%20km%200,00-6,30\05_Geot\05.00_R031\2022%2008%2024-R-031_Emiss&#227;o%20Inicial-Programa&#231;&#227;o_Sondagens.doc" TargetMode="External"/><Relationship Id="rId56" Type="http://schemas.openxmlformats.org/officeDocument/2006/relationships/hyperlink" Target="pw:\\pw.planservi.com.br:PROJETOS\Documents\C0849%20-%20DER\40_Emissao\03_GRD\0-GRDs_Enviadas%20DER\3&#186;MEDI&#199;&#195;O\MR.DER-0086_22\" TargetMode="External"/><Relationship Id="rId77" Type="http://schemas.openxmlformats.org/officeDocument/2006/relationships/hyperlink" Target="pw:\\pw.planservi.com.br:PROJETOS\Documents\C0849%20-%20DER\40_Emissao\03_GRD\0-GRDs_Enviadas%20DER\4&#186;MEDI&#199;&#195;O\MR.DER-0158_22\" TargetMode="External"/><Relationship Id="rId100" Type="http://schemas.openxmlformats.org/officeDocument/2006/relationships/hyperlink" Target="pw:\\pw.planservi.com.br:PROJETOS\Documents\C0849%20-%20DER\40_Emissao\03_GRD\0-GRDs_Enviadas%20DER\5&#186;MEDI&#199;&#195;O\MR.DER-0218_22\" TargetMode="External"/><Relationship Id="rId282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8" Type="http://schemas.openxmlformats.org/officeDocument/2006/relationships/hyperlink" Target="pw:\\pw.planservi.com.br:PROJETOS\Documents\C0849%20-%20DER\40_Emissao\03_GRD\GRDs_Enviadas%20DER\MR.DER-0004_22\" TargetMode="External"/><Relationship Id="rId98" Type="http://schemas.openxmlformats.org/officeDocument/2006/relationships/hyperlink" Target="pw:\\pw.planservi.com.br:PROJETOS\Documents\C0849%20-%20DER\40_Emissao\03_GRD\0-GRDs_Enviadas%20DER\5&#186;MEDI&#199;&#195;O\MR.DER-0218_22\" TargetMode="External"/><Relationship Id="rId121" Type="http://schemas.openxmlformats.org/officeDocument/2006/relationships/hyperlink" Target="pw:\\pw.planservi.com.br:PROJETOS\Documents\C0849%20-%20DER\40_Emissao\03_GRD\0-GRDs_Enviadas%20DER\5&#186;MEDI&#199;&#195;O\MR.DER-0228_22\" TargetMode="External"/><Relationship Id="rId142" Type="http://schemas.openxmlformats.org/officeDocument/2006/relationships/hyperlink" Target="pw:\\pw.planservi.com.br:PROJETOS\Documents\C0849%20-%20DER\40_Emissao\03_GRD\0-GRDs_Enviadas%20DER\6&#186;MEDI&#199;&#195;O\MR.DER-0290_23\" TargetMode="External"/><Relationship Id="rId163" Type="http://schemas.openxmlformats.org/officeDocument/2006/relationships/hyperlink" Target="pw:\\pw.planservi.com.br:PROJETOS\Documents\C0849%20-%20DER\40_Emissao\03_GRD\0-GRDs_Enviadas%20DER\7&#186;MEDI&#199;&#195;O\MR.DER-0340_23\" TargetMode="External"/><Relationship Id="rId184" Type="http://schemas.openxmlformats.org/officeDocument/2006/relationships/hyperlink" Target="pw:\\pw.planservi.com.br:PROJETOS\Documents\C0849%20-%20DER\30_Producao\4-D2&#8211;%20SPA%20045-127%20-%20km%200,00-6,30\02_Geom\02.00_R031\2022%2012%2019-%20Projeto%20Executivo%20A1-%20Planta%20e%20Perfil%20-%20SP045.xls" TargetMode="External"/><Relationship Id="rId219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30" Type="http://schemas.openxmlformats.org/officeDocument/2006/relationships/hyperlink" Target="pw:\\pw.planservi.com.br:PROJETOS\Documents\C0849%20-%20DER\40_Emissao\03_GRD\0-GRDs_Enviadas%20DER\18&#186;MEDI&#199;&#195;O-26-12-23%20A%2025-01-24\MR.DER-0505_24\" TargetMode="External"/><Relationship Id="rId251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25" Type="http://schemas.openxmlformats.org/officeDocument/2006/relationships/hyperlink" Target="pw:\\pw.planservi.com.br:PROJETOS\Documents\C0849%20-%20DER\40_Emissao\03_GRD\0-GRDs_Enviadas%20DER\MR.DER-0042_22\" TargetMode="External"/><Relationship Id="rId46" Type="http://schemas.openxmlformats.org/officeDocument/2006/relationships/hyperlink" Target="pw:\\pw.planservi.com.br:PROJETOS\Documents\C0849%20-%20DER\40_Emissao\03_GRD\0-GRDs_Enviadas%20DER\3&#186;MEDI&#199;&#195;O\MR.DER-0055_22\" TargetMode="External"/><Relationship Id="rId67" Type="http://schemas.openxmlformats.org/officeDocument/2006/relationships/hyperlink" Target="pw:\\pw.planservi.com.br:PROJETOS\Documents\C0849%20-%20DER\40_Emissao\03_GRD\0-GRDs_Enviadas%20DER\4&#186;MEDI&#199;&#195;O\MR.DER-0139_22\" TargetMode="External"/><Relationship Id="rId272" Type="http://schemas.openxmlformats.org/officeDocument/2006/relationships/hyperlink" Target="pw:\\SRVPW3.pls.planservi.com.br:Projetos\Documents\C0849%20-%20DER\40_Emissao\03_GRD\0-GRDs_Enviadas%20DER\45&#186;MEDI&#199;&#195;O-26-03-2026%20A%2025-04-26\MR_DER-1701_26\" TargetMode="External"/><Relationship Id="rId293" Type="http://schemas.openxmlformats.org/officeDocument/2006/relationships/hyperlink" Target="pw:\\SRVPW3.pls.planservi.com.br:Projetos\Documents\C0849%20-%20DER\40_Emissao\03_GRD\0-GRDs_Enviadas%20DER\46&#186;MEDI&#199;&#195;O-26-04-2026%20A%2025-05-26\MR_DER-1724_26\" TargetMode="External"/><Relationship Id="rId88" Type="http://schemas.openxmlformats.org/officeDocument/2006/relationships/hyperlink" Target="pw:\\pw.planservi.com.br:PROJETOS\Documents\C0849%20-%20DER\40_Emissao\03_GRD\0-GRDs_Enviadas%20DER\5&#186;MEDI&#199;&#195;O\MR.DER-0199_22\" TargetMode="External"/><Relationship Id="rId111" Type="http://schemas.openxmlformats.org/officeDocument/2006/relationships/hyperlink" Target="pw:\\pw.planservi.com.br:PROJETOS\Documents\C0849%20-%20DER\40_Emissao\03_GRD\0-GRDs_Enviadas%20DER\5&#186;MEDI&#199;&#195;O\MR.DER-0221_22\" TargetMode="External"/><Relationship Id="rId132" Type="http://schemas.openxmlformats.org/officeDocument/2006/relationships/hyperlink" Target="pw:\\pw.planservi.com.br:PROJETOS\Documents\C0849%20-%20DER\40_Emissao\03_GRD\0-GRDs_Enviadas%20DER\6&#186;MEDI&#199;&#195;O\MR.DER-0283_23\" TargetMode="External"/><Relationship Id="rId153" Type="http://schemas.openxmlformats.org/officeDocument/2006/relationships/hyperlink" Target="pw:\\pw.planservi.com.br:PROJETOS\Documents\C0849%20-%20DER\40_Emissao\03_GRD\0-GRDs_Enviadas%20DER\7&#186;MEDI&#199;&#195;O\MR.DER-0313_23\" TargetMode="External"/><Relationship Id="rId174" Type="http://schemas.openxmlformats.org/officeDocument/2006/relationships/hyperlink" Target="pw:\\pw.planservi.com.br:PROJETOS\Documents\C0849%20-%20DER\30_Producao\4-D2&#8211;%20SPA%20045-127%20-%20km%200,00-6,30\05_Geot\05.00_R031\2023%2002%2001-R-031_Revis&#227;oB_G13.doc" TargetMode="External"/><Relationship Id="rId195" Type="http://schemas.openxmlformats.org/officeDocument/2006/relationships/hyperlink" Target="pw:\\pw.planservi.com.br:PROJETOS\Documents\C0849%20-%20DER\30_Producao\4-D2&#8211;%20SPA%20045-127%20-%20km%200,00-6,30\05_Geot\05.00_R031\2023.08.07_R-031_SP-045127_G18_A.doc" TargetMode="External"/><Relationship Id="rId209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20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41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15" Type="http://schemas.openxmlformats.org/officeDocument/2006/relationships/hyperlink" Target="pw:\\pw.planservi.com.br:PROJETOS\Documents\C0849%20-%20DER\40_Emissao\03_GRD\0-GRDs_Enviadas%20DER\MR.DER-0024_22\" TargetMode="External"/><Relationship Id="rId36" Type="http://schemas.openxmlformats.org/officeDocument/2006/relationships/hyperlink" Target="pw:\\pw.planservi.com.br:PROJETOS\Documents\C0849%20-%20DER\30_Producao\4-D2&#8211;%20SPA%20045-127%20-%20km%200,00-6,30\05_Geot\05.00_R031\2022%2008%2024-R-031_Emiss&#227;o%20Inicial-Programa&#231;&#227;o_Sondagens.doc" TargetMode="External"/><Relationship Id="rId57" Type="http://schemas.openxmlformats.org/officeDocument/2006/relationships/hyperlink" Target="pw:\\pw.planservi.com.br:PROJETOS\Documents\C0849%20-%20DER\40_Emissao\03_GRD\0-GRDs_Enviadas%20DER\4&#186;MEDI&#199;&#195;O\MR.DER-0104_22\" TargetMode="External"/><Relationship Id="rId262" Type="http://schemas.openxmlformats.org/officeDocument/2006/relationships/hyperlink" Target="pw:\\SRVPW3.pls.planservi.com.br:Projetos\Documents\C0849%20-%20DER\40_Emissao\03_GRD\0-GRDs_Enviadas%20DER\44&#186;MEDI&#199;&#195;O-26-02-2026%20A%2025-03-26\MR_DER-1622_26\" TargetMode="External"/><Relationship Id="rId283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78" Type="http://schemas.openxmlformats.org/officeDocument/2006/relationships/hyperlink" Target="pw:\\pw.planservi.com.br:PROJETOS\Documents\C0849%20-%20DER\40_Emissao\03_GRD\0-GRDs_Enviadas%20DER\4&#186;MEDI&#199;&#195;O\MR.DER-0158_22\" TargetMode="External"/><Relationship Id="rId99" Type="http://schemas.openxmlformats.org/officeDocument/2006/relationships/hyperlink" Target="pw:\\pw.planservi.com.br:PROJETOS\Documents\C0849%20-%20DER\40_Emissao\03_GRD\0-GRDs_Enviadas%20DER\5&#186;MEDI&#199;&#195;O\MR.DER-0218_22\" TargetMode="External"/><Relationship Id="rId101" Type="http://schemas.openxmlformats.org/officeDocument/2006/relationships/hyperlink" Target="pw:\\pw.planservi.com.br:PROJETOS\Documents\C0849%20-%20DER\40_Emissao\03_GRD\0-GRDs_Enviadas%20DER\5&#186;MEDI&#199;&#195;O\MR.DER-0218_22\" TargetMode="External"/><Relationship Id="rId122" Type="http://schemas.openxmlformats.org/officeDocument/2006/relationships/hyperlink" Target="pw:\\pw.planservi.com.br:PROJETOS\Documents\C0849%20-%20DER\40_Emissao\03_GRD\0-GRDs_Enviadas%20DER\5&#186;MEDI&#199;&#195;O\MR.DER-0218_22\" TargetMode="External"/><Relationship Id="rId143" Type="http://schemas.openxmlformats.org/officeDocument/2006/relationships/hyperlink" Target="pw:\\pw.planservi.com.br:PROJETOS\Documents\C0849%20-%20DER\40_Emissao\03_GRD\0-GRDs_Enviadas%20DER\6&#186;MEDI&#199;&#195;O\MR.DER-0290_23\" TargetMode="External"/><Relationship Id="rId164" Type="http://schemas.openxmlformats.org/officeDocument/2006/relationships/hyperlink" Target="pw:\\pw.planservi.com.br:PROJETOS\Documents\C0849%20-%20DER\40_Emissao\03_GRD\0-GRDs_Enviadas%20DER\7&#186;MEDI&#199;&#195;O\MR.DER-0340_23\" TargetMode="External"/><Relationship Id="rId185" Type="http://schemas.openxmlformats.org/officeDocument/2006/relationships/hyperlink" Target="pw:\\pw.planservi.com.br:PROJETOS\Documents\C0849%20-%20DER\30_Producao\4-D2&#8211;%20SPA%20045-127%20-%20km%200,00-6,30\02_Geom\02.00_R031\2022%2012%2019-%20Projeto%20Executivo%20A1-%20Planta%20e%20Perfil%20-%20SP045.xls" TargetMode="External"/><Relationship Id="rId9" Type="http://schemas.openxmlformats.org/officeDocument/2006/relationships/hyperlink" Target="pw:\\pw.planservi.com.br:PROJETOS\Documents\C0849%20-%20DER\40_Emissao\03_GRD\GRDs_Enviadas%20DER\MR.DER-0004_22\" TargetMode="External"/><Relationship Id="rId210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6" Type="http://schemas.openxmlformats.org/officeDocument/2006/relationships/hyperlink" Target="pw:\\pw.planservi.com.br:PROJETOS\Documents\C0849%20-%20DER\40_Emissao\03_GRD\0-GRDs_Enviadas%20DER\MR.DER-0042_22\" TargetMode="External"/><Relationship Id="rId231" Type="http://schemas.openxmlformats.org/officeDocument/2006/relationships/hyperlink" Target="pw:\\pw.planservi.com.br:PROJETOS\Documents\C0849%20-%20DER\40_Emissao\03_GRD\0-GRDs_Enviadas%20DER\18&#186;MEDI&#199;&#195;O-26-12-23%20A%2025-01-24\MR.DER-0505_24\" TargetMode="External"/><Relationship Id="rId252" Type="http://schemas.openxmlformats.org/officeDocument/2006/relationships/hyperlink" Target="pw:\\SRVPW3.pls.planservi.com.br:Projetos\Documents\C0849%20-%20DER\40_Emissao\03_GRD\0-GRDs_Enviadas%20DER\43&#186;MEDI&#199;&#195;O-26-01-2026%20A%2025-02-26\MR_DER-1565_26\" TargetMode="External"/><Relationship Id="rId273" Type="http://schemas.openxmlformats.org/officeDocument/2006/relationships/hyperlink" Target="pw:\\SRVPW3.pls.planservi.com.br:Projetos\Documents\C0849%20-%20DER\40_Emissao\03_GRD\0-GRDs_Enviadas%20DER\46&#186;MEDI&#199;&#195;O-26-04-2026%20A%2025-05-26\MR_DER-1706_26\" TargetMode="External"/><Relationship Id="rId294" Type="http://schemas.openxmlformats.org/officeDocument/2006/relationships/hyperlink" Target="pw:\\SRVPW3.pls.planservi.com.br:Projetos\Documents\C0849%20-%20DER\40_Emissao\03_GRD\0-GRDs_Enviadas%20DER\46&#186;MEDI&#199;&#195;O-26-04-2026%20A%2025-05-26\MR_DER-1724_26\" TargetMode="External"/><Relationship Id="rId47" Type="http://schemas.openxmlformats.org/officeDocument/2006/relationships/hyperlink" Target="pw:\\pw.planservi.com.br:PROJETOS\Documents\C0849%20-%20DER\40_Emissao\03_GRD\0-GRDs_Enviadas%20DER\3&#186;MEDI&#199;&#195;O\MR.DER-0055_22\" TargetMode="External"/><Relationship Id="rId68" Type="http://schemas.openxmlformats.org/officeDocument/2006/relationships/hyperlink" Target="pw:\\pw.planservi.com.br:PROJETOS\Documents\C0849%20-%20DER\40_Emissao\03_GRD\0-GRDs_Enviadas%20DER\4&#186;MEDI&#199;&#195;O\MR.DER-0139_22\" TargetMode="External"/><Relationship Id="rId89" Type="http://schemas.openxmlformats.org/officeDocument/2006/relationships/hyperlink" Target="pw:\\pw.planservi.com.br:PROJETOS\Documents\C0849%20-%20DER\40_Emissao\03_GRD\0-GRDs_Enviadas%20DER\5&#186;MEDI&#199;&#195;O\MR.DER-0187_22\" TargetMode="External"/><Relationship Id="rId112" Type="http://schemas.openxmlformats.org/officeDocument/2006/relationships/hyperlink" Target="pw:\\pw.planservi.com.br:PROJETOS\Documents\C0849%20-%20DER\40_Emissao\03_GRD\0-GRDs_Enviadas%20DER\5&#186;MEDI&#199;&#195;O\MR.DER-0221_22\" TargetMode="External"/><Relationship Id="rId133" Type="http://schemas.openxmlformats.org/officeDocument/2006/relationships/hyperlink" Target="pw:\\pw.planservi.com.br:PROJETOS\Documents\C0849%20-%20DER\40_Emissao\03_GRD\0-GRDs_Enviadas%20DER\6&#186;MEDI&#199;&#195;O\MR.DER-0286_23\" TargetMode="External"/><Relationship Id="rId154" Type="http://schemas.openxmlformats.org/officeDocument/2006/relationships/hyperlink" Target="pw:\\pw.planservi.com.br:PROJETOS\Documents\C0849%20-%20DER\40_Emissao\03_GRD\0-GRDs_Enviadas%20DER\7&#186;MEDI&#199;&#195;O\MR.DER-0313_23\" TargetMode="External"/><Relationship Id="rId175" Type="http://schemas.openxmlformats.org/officeDocument/2006/relationships/hyperlink" Target="pw:\\pw.planservi.com.br:PROJETOS\Documents\C0849%20-%20DER\40_Emissao\03_GRD\0-GRDs_Enviadas%20DER\8&#186;MEDI&#199;&#195;O\MR.DER-0379\" TargetMode="External"/><Relationship Id="rId196" Type="http://schemas.openxmlformats.org/officeDocument/2006/relationships/hyperlink" Target="pw:\\pw.planservi.com.br:PROJETOS\Documents\C0849%20-%20DER\30_Producao\4-D2&#8211;%20SPA%20045-127%20-%20km%200,00-6,30\05_Geot\05.00_R031\2023.08.07_R-031_SP-045127_G18_A.doc" TargetMode="External"/><Relationship Id="rId200" Type="http://schemas.openxmlformats.org/officeDocument/2006/relationships/hyperlink" Target="pw:\\pw.planservi.com.br:PROJETOS\Documents\C0849%20-%20DER\40_Emissao\03_GRD\0-GRDs_Enviadas%20DER\14&#186;MEDI&#199;&#195;O-26-08-2023%20A%2025-09-2023\MR.DER-0449_23\" TargetMode="External"/><Relationship Id="rId16" Type="http://schemas.openxmlformats.org/officeDocument/2006/relationships/hyperlink" Target="pw:\\pw.planservi.com.br:PROJETOS\Documents\C0849%20-%20DER\40_Emissao\03_GRD\0-GRDs_Enviadas%20DER\MR.DER-0024_22\" TargetMode="External"/><Relationship Id="rId221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42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263" Type="http://schemas.openxmlformats.org/officeDocument/2006/relationships/hyperlink" Target="pw:\\SRVPW3.pls.planservi.com.br:Projetos\Documents\C0849%20-%20DER\40_Emissao\03_GRD\0-GRDs_Enviadas%20DER\44&#186;MEDI&#199;&#195;O-26-02-2026%20A%2025-03-26\MR_DER-1639_26\" TargetMode="External"/><Relationship Id="rId284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37" Type="http://schemas.openxmlformats.org/officeDocument/2006/relationships/hyperlink" Target="pw:\\pw.planservi.com.br:PROJETOS\Documents\C0849%20-%20DER\30_Producao\4-D2&#8211;%20SPA%20045-127%20-%20km%200,00-6,30\05_Geot\05.00_R031\2022%2008%2024-R-031_Emiss&#227;o%20Inicial-Programa&#231;&#227;o_Sondagens.doc" TargetMode="External"/><Relationship Id="rId58" Type="http://schemas.openxmlformats.org/officeDocument/2006/relationships/hyperlink" Target="pw:\\pw.planservi.com.br:PROJETOS\Documents\C0849%20-%20DER\30_Producao\4-D2&#8211;%20SPA%20045-127%20-%20km%200,00-6,30\02_Geom\02.00_R031\2022%2010%2018%20-%20Projeto%20Funcional%20-Revis&#227;o%20A2.xls" TargetMode="External"/><Relationship Id="rId79" Type="http://schemas.openxmlformats.org/officeDocument/2006/relationships/hyperlink" Target="pw:\\pw.planservi.com.br:PROJETOS\Documents\C0849%20-%20DER\40_Emissao\03_GRD\0-GRDs_Enviadas%20DER\4&#186;MEDI&#199;&#195;O\MR.DER-0158_22\" TargetMode="External"/><Relationship Id="rId102" Type="http://schemas.openxmlformats.org/officeDocument/2006/relationships/hyperlink" Target="pw:\\pw.planservi.com.br:PROJETOS\Documents\C0849%20-%20DER\40_Emissao\03_GRD\0-GRDs_Enviadas%20DER\5&#186;MEDI&#199;&#195;O\MR.DER-0218_22\" TargetMode="External"/><Relationship Id="rId123" Type="http://schemas.openxmlformats.org/officeDocument/2006/relationships/hyperlink" Target="pw:\\pw.planservi.com.br:PROJETOS\Documents\C0849%20-%20DER\30_Producao\4-D2&#8211;%20SPA%20045-127%20-%20km%200,00-6,30\05_Geot\05.00_R031\2022%2012%2008-R-031_Revis&#227;o-Programa&#231;&#227;o%20de%20Sondagem.doc" TargetMode="External"/><Relationship Id="rId144" Type="http://schemas.openxmlformats.org/officeDocument/2006/relationships/hyperlink" Target="pw:\\pw.planservi.com.br:PROJETOS\Documents\C0849%20-%20DER\40_Emissao\03_GRD\0-GRDs_Enviadas%20DER\6&#186;MEDI&#199;&#195;O\MR.DER-0290_23\" TargetMode="External"/><Relationship Id="rId90" Type="http://schemas.openxmlformats.org/officeDocument/2006/relationships/hyperlink" Target="pw:\\pw.planservi.com.br:PROJETOS\Documents\C0849%20-%20DER\40_Emissao\03_GRD\0-GRDs_Enviadas%20DER\5&#186;MEDI&#199;&#195;O\MR.DER-0187_22\" TargetMode="External"/><Relationship Id="rId165" Type="http://schemas.openxmlformats.org/officeDocument/2006/relationships/hyperlink" Target="pw:\\pw.planservi.com.br:PROJETOS\Documents\C0849%20-%20DER\30_Producao\4-D2&#8211;%20SPA%20045-127%20-%20km%200,00-6,30\05_Geot\05.00_R031\2023.02.13_R-031_SPA-045-127_G01.doc" TargetMode="External"/><Relationship Id="rId186" Type="http://schemas.openxmlformats.org/officeDocument/2006/relationships/hyperlink" Target="pw:\\pw.planservi.com.br:PROJETOS\Documents\C0849%20-%20DER\30_Producao\4-D2&#8211;%20SPA%20045-127%20-%20km%200,00-6,30\02_Geom\02.00_R031\2022%2012%2019-%20Projeto%20Executivo%20A1-%20Planta%20e%20Perfil%20-%20SP045.xls" TargetMode="External"/><Relationship Id="rId211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32" Type="http://schemas.openxmlformats.org/officeDocument/2006/relationships/hyperlink" Target="pw:\\SRVPW3.pls.planservi.com.br:Projetos\Documents\C0849%20-%20DER\40_Emissao\03_GRD\0-GRDs_Enviadas%20DER\20&#186;MEDI&#199;&#195;O-26-02-2024%20A%2025-03-24\MR.DER-0557_24\" TargetMode="External"/><Relationship Id="rId253" Type="http://schemas.openxmlformats.org/officeDocument/2006/relationships/hyperlink" Target="pw:\\SRVPW3.pls.planservi.com.br:Projetos\Documents\C0849%20-%20DER\40_Emissao\03_GRD\0-GRDs_Enviadas%20DER\43&#186;MEDI&#199;&#195;O-26-01-2026%20A%2025-02-26\MR_DER-1572_26\" TargetMode="External"/><Relationship Id="rId274" Type="http://schemas.openxmlformats.org/officeDocument/2006/relationships/hyperlink" Target="pw:\\SRVPW3.pls.planservi.com.br:Projetos\Documents\C0849%20-%20DER\40_Emissao\03_GRD\0-GRDs_Enviadas%20DER\46&#186;MEDI&#199;&#195;O-26-04-2026%20A%2025-05-26\MR_DER-1706_26\" TargetMode="External"/><Relationship Id="rId295" Type="http://schemas.openxmlformats.org/officeDocument/2006/relationships/hyperlink" Target="pw:\\SRVPW3.pls.planservi.com.br:Projetos\Documents\C0849%20-%20DER\40_Emissao\03_GRD\0-GRDs_Enviadas%20DER\46&#186;MEDI&#199;&#195;O-26-04-2026%20A%2025-05-26\MR_DER-1748_26\" TargetMode="External"/><Relationship Id="rId27" Type="http://schemas.openxmlformats.org/officeDocument/2006/relationships/hyperlink" Target="pw:\\pw.planservi.com.br:PROJETOS\Documents\C0849%20-%20DER\40_Emissao\03_GRD\0-GRDs_Enviadas%20DER\MR.DER-0042_22\" TargetMode="External"/><Relationship Id="rId48" Type="http://schemas.openxmlformats.org/officeDocument/2006/relationships/hyperlink" Target="pw:\\pw.planservi.com.br:PROJETOS\Documents\C0849%20-%20DER\40_Emissao\03_GRD\0-GRDs_Enviadas%20DER\3&#186;MEDI&#199;&#195;O\MR.DER-0071_22\" TargetMode="External"/><Relationship Id="rId69" Type="http://schemas.openxmlformats.org/officeDocument/2006/relationships/hyperlink" Target="pw:\\pw.planservi.com.br:PROJETOS\Documents\C0849%20-%20DER\40_Emissao\03_GRD\0-GRDs_Enviadas%20DER\4&#186;MEDI&#199;&#195;O\MR.DER-0139_22\" TargetMode="External"/><Relationship Id="rId113" Type="http://schemas.openxmlformats.org/officeDocument/2006/relationships/hyperlink" Target="pw:\\pw.planservi.com.br:PROJETOS\Documents\C0849%20-%20DER\40_Emissao\03_GRD\0-GRDs_Enviadas%20DER\5&#186;MEDI&#199;&#195;O\MR.DER-0221_22\" TargetMode="External"/><Relationship Id="rId134" Type="http://schemas.openxmlformats.org/officeDocument/2006/relationships/hyperlink" Target="pw:\\pw.planservi.com.br:PROJETOS\Documents\C0849%20-%20DER\40_Emissao\03_GRD\0-GRDs_Enviadas%20DER\6&#186;MEDI&#199;&#195;O\MR.DER-0286_23\" TargetMode="External"/><Relationship Id="rId80" Type="http://schemas.openxmlformats.org/officeDocument/2006/relationships/hyperlink" Target="pw:\\pw.planservi.com.br:PROJETOS\Documents\C0849%20-%20DER\40_Emissao\03_GRD\0-GRDs_Enviadas%20DER\4&#186;MEDI&#199;&#195;O\MR.DER-0158_22\" TargetMode="External"/><Relationship Id="rId155" Type="http://schemas.openxmlformats.org/officeDocument/2006/relationships/hyperlink" Target="pw:\\pw.planservi.com.br:PROJETOS\Documents\C0849%20-%20DER\40_Emissao\03_GRD\0-GRDs_Enviadas%20DER\7&#186;MEDI&#199;&#195;O\MR.DER-0323_23\" TargetMode="External"/><Relationship Id="rId176" Type="http://schemas.openxmlformats.org/officeDocument/2006/relationships/hyperlink" Target="pw:\\pw.planservi.com.br:PROJETOS\Documents\C0849%20-%20DER\40_Emissao\03_GRD\0-GRDs_Enviadas%20DER\13&#186;MEDI&#199;&#195;O-26-07-23%20A%2025-08-23\MR.DER-0419_23\" TargetMode="External"/><Relationship Id="rId197" Type="http://schemas.openxmlformats.org/officeDocument/2006/relationships/hyperlink" Target="pw:\\pw.planservi.com.br:PROJETOS\Documents\C0849%20-%20DER\30_Producao\4-D2&#8211;%20SPA%20045-127%20-%20km%200,00-6,30\05_Geot\05.00_R031\2023%2007%2019%20SPA045-127-R-031_Revis&#227;oB_G14.doc" TargetMode="External"/><Relationship Id="rId201" Type="http://schemas.openxmlformats.org/officeDocument/2006/relationships/hyperlink" Target="pw:\\pw.planservi.com.br:PROJETOS\Documents\C0849%20-%20DER\40_Emissao\03_GRD\0-GRDs_Enviadas%20DER\14&#186;MEDI&#199;&#195;O-26-08-2023%20A%2025-09-2023\MR.DER-0449_23\" TargetMode="External"/><Relationship Id="rId222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43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264" Type="http://schemas.openxmlformats.org/officeDocument/2006/relationships/hyperlink" Target="pw:\\SRVPW3.pls.planservi.com.br:Projetos\Documents\C0849%20-%20DER\40_Emissao\03_GRD\0-GRDs_Enviadas%20DER\44&#186;MEDI&#199;&#195;O-26-02-2026%20A%2025-03-26\MR_DER-1639_26\" TargetMode="External"/><Relationship Id="rId285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17" Type="http://schemas.openxmlformats.org/officeDocument/2006/relationships/hyperlink" Target="pw:\\pw.planservi.com.br:PROJETOS\Documents\C0849%20-%20DER\40_Emissao\03_GRD\0-GRDs_Enviadas%20DER\MR.DER-0024_22\" TargetMode="External"/><Relationship Id="rId38" Type="http://schemas.openxmlformats.org/officeDocument/2006/relationships/hyperlink" Target="pw:\\pw.planservi.com.br:PROJETOS\Documents\C0849%20-%20DER\30_Producao\4-D2&#8211;%20SPA%20045-127%20-%20km%200,00-6,30\05_Geot\05.00_R031\2022%2008%2024-R-031_Emiss&#227;o%20Inicial-Programa&#231;&#227;o_Sondagens.doc" TargetMode="External"/><Relationship Id="rId59" Type="http://schemas.openxmlformats.org/officeDocument/2006/relationships/hyperlink" Target="pw:\\pw.planservi.com.br:PROJETOS\Documents\C0849%20-%20DER\30_Producao\4-D2&#8211;%20SPA%20045-127%20-%20km%200,00-6,30\02_Geom\02.00_R031\2022%2010%2018%20-%20Projeto%20Funcional%20-Revis&#227;o%20A2.xls" TargetMode="External"/><Relationship Id="rId103" Type="http://schemas.openxmlformats.org/officeDocument/2006/relationships/hyperlink" Target="pw:\\pw.planservi.com.br:PROJETOS\Documents\C0849%20-%20DER\40_Emissao\03_GRD\0-GRDs_Enviadas%20DER\5&#186;MEDI&#199;&#195;O\MR.DER-0218_22\" TargetMode="External"/><Relationship Id="rId124" Type="http://schemas.openxmlformats.org/officeDocument/2006/relationships/hyperlink" Target="pw:\\pw.planservi.com.br:PROJETOS\Documents\C0849%20-%20DER\30_Producao\4-D2&#8211;%20SPA%20045-127%20-%20km%200,00-6,30\05_Geot\05.00_R031\2022%2012%2008-R-031_Revis&#227;o-Programa&#231;&#227;o%20de%20Sondagem.doc" TargetMode="External"/><Relationship Id="rId70" Type="http://schemas.openxmlformats.org/officeDocument/2006/relationships/hyperlink" Target="pw:\\pw.planservi.com.br:PROJETOS\Documents\C0849%20-%20DER\40_Emissao\03_GRD\0-GRDs_Enviadas%20DER\4&#186;MEDI&#199;&#195;O\MR.DER-0158_22\" TargetMode="External"/><Relationship Id="rId91" Type="http://schemas.openxmlformats.org/officeDocument/2006/relationships/hyperlink" Target="pw:\\pw.planservi.com.br:PROJETOS\Documents\C0849%20-%20DER\40_Emissao\03_GRD\0-GRDs_Enviadas%20DER\5&#186;MEDI&#199;&#195;O\MR.DER-0187_22\" TargetMode="External"/><Relationship Id="rId145" Type="http://schemas.openxmlformats.org/officeDocument/2006/relationships/hyperlink" Target="pw:\\pw.planservi.com.br:PROJETOS\Documents\C0849%20-%20DER\30_Producao\4-D2&#8211;%20SPA%20045-127%20-%20km%200,00-6,30\13_Interf\00_R031\2023.01.24_R-031_SPA%20045-127.doc" TargetMode="External"/><Relationship Id="rId166" Type="http://schemas.openxmlformats.org/officeDocument/2006/relationships/hyperlink" Target="pw:\\pw.planservi.com.br:PROJETOS\Documents\C0849%20-%20DER\30_Producao\4-D2&#8211;%20SPA%20045-127%20-%20km%200,00-6,30\05_Geot\05.00_R031\2023.02.13_R-031_SPA-045-127_G02.doc" TargetMode="External"/><Relationship Id="rId187" Type="http://schemas.openxmlformats.org/officeDocument/2006/relationships/hyperlink" Target="pw:\\pw.planservi.com.br:PROJETOS\Documents\C0849%20-%20DER\30_Producao\4-D2&#8211;%20SPA%20045-127%20-%20km%200,00-6,30\02_Geom\02.00_R031\2022%2012%2019-%20Projeto%20Executivo%20A1-%20Planta%20e%20Perfil%20-%20SP045.xls" TargetMode="External"/><Relationship Id="rId1" Type="http://schemas.openxmlformats.org/officeDocument/2006/relationships/hyperlink" Target="pw:\\pw.planservi.com.br:PROJETOS\Documents\C0849%20-%20DER\40_Emissao\03_GRD\GRDs_Enviadas%20DER\MR.DER-0004_22\" TargetMode="External"/><Relationship Id="rId212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33" Type="http://schemas.openxmlformats.org/officeDocument/2006/relationships/hyperlink" Target="pw:\\SRVPW3.pls.planservi.com.br:Projetos\Documents\C0849%20-%20DER\40_Emissao\03_GRD\0-GRDs_Enviadas%20DER\20&#186;MEDI&#199;&#195;O-26-02-2024%20A%2025-03-24\MR.DER-0557_24\" TargetMode="External"/><Relationship Id="rId254" Type="http://schemas.openxmlformats.org/officeDocument/2006/relationships/hyperlink" Target="pw:\\SRVPW3.pls.planservi.com.br:Projetos\Documents\C0849%20-%20DER\40_Emissao\03_GRD\0-GRDs_Enviadas%20DER\43&#186;MEDI&#199;&#195;O-26-01-2026%20A%2025-02-26\MR_DER-1592_26\" TargetMode="External"/><Relationship Id="rId28" Type="http://schemas.openxmlformats.org/officeDocument/2006/relationships/hyperlink" Target="pw:\\pw.planservi.com.br:PROJETOS\Documents\C0849%20-%20DER\40_Emissao\03_GRD\0-GRDs_Enviadas%20DER\MR.DER-0042_22\" TargetMode="External"/><Relationship Id="rId49" Type="http://schemas.openxmlformats.org/officeDocument/2006/relationships/hyperlink" Target="pw:\\pw.planservi.com.br:PROJETOS\Documents\C0849%20-%20DER\40_Emissao\03_GRD\0-GRDs_Enviadas%20DER\3&#186;MEDI&#199;&#195;O\MR.DER-0071_22\" TargetMode="External"/><Relationship Id="rId114" Type="http://schemas.openxmlformats.org/officeDocument/2006/relationships/hyperlink" Target="pw:\\pw.planservi.com.br:PROJETOS\Documents\C0849%20-%20DER\40_Emissao\03_GRD\0-GRDs_Enviadas%20DER\5&#186;MEDI&#199;&#195;O\MR.DER-0221_22\" TargetMode="External"/><Relationship Id="rId275" Type="http://schemas.openxmlformats.org/officeDocument/2006/relationships/hyperlink" Target="pw:\\SRVPW3.pls.planservi.com.br:Projetos\Documents\C0849%20-%20DER\40_Emissao\03_GRD\0-GRDs_Enviadas%20DER\46&#186;MEDI&#199;&#195;O-26-04-2026%20A%2025-05-26\MR_DER-1706_26\" TargetMode="External"/><Relationship Id="rId296" Type="http://schemas.openxmlformats.org/officeDocument/2006/relationships/hyperlink" Target="pw:\\SRVPW3.pls.planservi.com.br:Projetos\Documents\C0849%20-%20DER\40_Emissao\03_GRD\0-GRDs_Enviadas%20DER\46&#186;MEDI&#199;&#195;O-26-04-2026%20A%2025-05-26\MR_DER-1745_26\" TargetMode="External"/><Relationship Id="rId60" Type="http://schemas.openxmlformats.org/officeDocument/2006/relationships/hyperlink" Target="pw:\\pw.planservi.com.br:PROJETOS\Documents\C0849%20-%20DER\30_Producao\4-D2&#8211;%20SPA%20045-127%20-%20km%200,00-6,30\06_Pavi\06.00_R031\2022%2010%2025-R-031_Relat&#243;rio.doc" TargetMode="External"/><Relationship Id="rId81" Type="http://schemas.openxmlformats.org/officeDocument/2006/relationships/hyperlink" Target="pw:\\pw.planservi.com.br:PROJETOS\Documents\C0849%20-%20DER\40_Emissao\03_GRD\0-GRDs_Enviadas%20DER\4&#186;MEDI&#199;&#195;O\MR.DER-0158_22\" TargetMode="External"/><Relationship Id="rId135" Type="http://schemas.openxmlformats.org/officeDocument/2006/relationships/hyperlink" Target="pw:\\pw.planservi.com.br:PROJETOS\Documents\C0849%20-%20DER\40_Emissao\03_GRD\0-GRDs_Enviadas%20DER\6&#186;MEDI&#199;&#195;O\MR.DER-0286_23\" TargetMode="External"/><Relationship Id="rId156" Type="http://schemas.openxmlformats.org/officeDocument/2006/relationships/hyperlink" Target="pw:\\pw.planservi.com.br:PROJETOS\Documents\C0849%20-%20DER\40_Emissao\03_GRD\0-GRDs_Enviadas%20DER\7&#186;MEDI&#199;&#195;O\MR.DER-0323_23\" TargetMode="External"/><Relationship Id="rId177" Type="http://schemas.openxmlformats.org/officeDocument/2006/relationships/hyperlink" Target="pw:\\pw.planservi.com.br:PROJETOS\Documents\C0849%20-%20DER\40_Emissao\03_GRD\0-GRDs_Enviadas%20DER\13&#186;MEDI&#199;&#195;O-26-07-23%20A%2025-08-23\MR.DER-0419_23\" TargetMode="External"/><Relationship Id="rId198" Type="http://schemas.openxmlformats.org/officeDocument/2006/relationships/hyperlink" Target="pw:\\pw.planservi.com.br:PROJETOS\Documents\C0849%20-%20DER\30_Producao\4-D2&#8211;%20SPA%20045-127%20-%20km%200,00-6,30\05_Geot\05.00_R031\2023%2007%2019%20SPA045-127-R-031_Revis&#227;oB_G14.doc" TargetMode="External"/><Relationship Id="rId202" Type="http://schemas.openxmlformats.org/officeDocument/2006/relationships/hyperlink" Target="pw:\\pw.planservi.com.br:PROJETOS\Documents\C0849%20-%20DER\40_Emissao\03_GRD\0-GRDs_Enviadas%20DER\14&#186;MEDI&#199;&#195;O-26-08-2023%20A%2025-09-2023\MR.DER-0449_23\" TargetMode="External"/><Relationship Id="rId223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44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18" Type="http://schemas.openxmlformats.org/officeDocument/2006/relationships/hyperlink" Target="pw:\\pw.planservi.com.br:PROJETOS\Documents\C0849%20-%20DER\40_Emissao\03_GRD\0-GRDs_Enviadas%20DER\MR.DER-0035_22\" TargetMode="External"/><Relationship Id="rId39" Type="http://schemas.openxmlformats.org/officeDocument/2006/relationships/hyperlink" Target="pw:\\pw.planservi.com.br:PROJETOS\Documents\C0849%20-%20DER\30_Producao\4-D2&#8211;%20SPA%20045-127%20-%20km%200,00-6,30\05_Geot\05.00_R031\2022%2008%2024-R-031_Emiss&#227;o%20Inicial-Relat&#243;rio.doc" TargetMode="External"/><Relationship Id="rId265" Type="http://schemas.openxmlformats.org/officeDocument/2006/relationships/hyperlink" Target="pw:\\SRVPW3.pls.planservi.com.br:Projetos\Documents\C0849%20-%20DER\40_Emissao\03_GRD\0-GRDs_Enviadas%20DER\44&#186;MEDI&#199;&#195;O-26-02-2026%20A%2025-03-26\MR_DER-1639_26\" TargetMode="External"/><Relationship Id="rId286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50" Type="http://schemas.openxmlformats.org/officeDocument/2006/relationships/hyperlink" Target="pw:\\pw.planservi.com.br:PROJETOS\Documents\C0849%20-%20DER\40_Emissao\03_GRD\0-GRDs_Enviadas%20DER\3&#186;MEDI&#199;&#195;O\MR.DER-0071_22\" TargetMode="External"/><Relationship Id="rId104" Type="http://schemas.openxmlformats.org/officeDocument/2006/relationships/hyperlink" Target="pw:\\pw.planservi.com.br:PROJETOS\Documents\C0849%20-%20DER\40_Emissao\03_GRD\0-GRDs_Enviadas%20DER\5&#186;MEDI&#199;&#195;O\MR.DER-0221_22\" TargetMode="External"/><Relationship Id="rId125" Type="http://schemas.openxmlformats.org/officeDocument/2006/relationships/hyperlink" Target="pw:\\pw.planservi.com.br:PROJETOS\Documents\C0849%20-%20DER\30_Producao\4-D2&#8211;%20SPA%20045-127%20-%20km%200,00-6,30\05_Geot\05.00_R031\2022%2012%2021-R-031_Revis&#227;oB1_G14.doc" TargetMode="External"/><Relationship Id="rId146" Type="http://schemas.openxmlformats.org/officeDocument/2006/relationships/hyperlink" Target="pw:\\pw.planservi.com.br:PROJETOS\Documents\C0849%20-%20DER\30_Producao\4-D2&#8211;%20SPA%20045-127%20-%20km%200,00-6,30\13_Interf\00_R031\2023.01.24_R-031_SPA%20045-127.doc" TargetMode="External"/><Relationship Id="rId167" Type="http://schemas.openxmlformats.org/officeDocument/2006/relationships/hyperlink" Target="pw:\\pw.planservi.com.br:PROJETOS\Documents\C0849%20-%20DER\30_Producao\4-D2&#8211;%20SPA%20045-127%20-%20km%200,00-6,30\05_Geot\05.00_R031\2023.02.15_R-031_SPA-045-127_G12.doc" TargetMode="External"/><Relationship Id="rId188" Type="http://schemas.openxmlformats.org/officeDocument/2006/relationships/hyperlink" Target="pw:\\pw.planservi.com.br:PROJETOS\Documents\C0849%20-%20DER\30_Producao\4-D2&#8211;%20SPA%20045-127%20-%20km%200,00-6,30\04_Dren\04.00_R031\2022%2008%2022%20-%20Emiss&#227;o%20Inicial_Planta%20de%20Bacias.doc" TargetMode="External"/><Relationship Id="rId71" Type="http://schemas.openxmlformats.org/officeDocument/2006/relationships/hyperlink" Target="pw:\\pw.planservi.com.br:PROJETOS\Documents\C0849%20-%20DER\40_Emissao\03_GRD\0-GRDs_Enviadas%20DER\4&#186;MEDI&#199;&#195;O\MR.DER-0158_22\" TargetMode="External"/><Relationship Id="rId92" Type="http://schemas.openxmlformats.org/officeDocument/2006/relationships/hyperlink" Target="pw:\\pw.planservi.com.br:PROJETOS\Documents\C0849%20-%20DER\40_Emissao\03_GRD\0-GRDs_Enviadas%20DER\5&#186;MEDI&#199;&#195;O\MR.DER-0187_22\" TargetMode="External"/><Relationship Id="rId213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34" Type="http://schemas.openxmlformats.org/officeDocument/2006/relationships/hyperlink" Target="pw:\\SRVPW3.pls.planservi.com.br:Projetos\Documents\C0849%20-%20DER\40_Emissao\03_GRD\0-GRDs_Enviadas%20DER\20&#186;MEDI&#199;&#195;O-26-02-2024%20A%2025-03-24\MR.DER-0574_24\" TargetMode="External"/><Relationship Id="rId2" Type="http://schemas.openxmlformats.org/officeDocument/2006/relationships/hyperlink" Target="pw:\\pw.planservi.com.br:PROJETOS\Documents\C0849%20-%20DER\40_Emissao\03_GRD\GRDs_Enviadas%20DER\MR.DER-0004_22\" TargetMode="External"/><Relationship Id="rId29" Type="http://schemas.openxmlformats.org/officeDocument/2006/relationships/hyperlink" Target="pw:\\pw.planservi.com.br:PROJETOS\Documents\C0849%20-%20DER\40_Emissao\03_GRD\0-GRDs_Enviadas%20DER\MR.DER-0042_22\" TargetMode="External"/><Relationship Id="rId255" Type="http://schemas.openxmlformats.org/officeDocument/2006/relationships/hyperlink" Target="pw:\\SRVPW3.pls.planservi.com.br:Projetos\Documents\C0849%20-%20DER\40_Emissao\03_GRD\0-GRDs_Enviadas%20DER\43&#186;MEDI&#199;&#195;O-26-01-2026%20A%2025-02-26\MR_DER-1597_26\" TargetMode="External"/><Relationship Id="rId276" Type="http://schemas.openxmlformats.org/officeDocument/2006/relationships/hyperlink" Target="pw:\\SRVPW3.pls.planservi.com.br:Projetos\Documents\C0849%20-%20DER\40_Emissao\03_GRD\0-GRDs_Enviadas%20DER\46&#186;MEDI&#199;&#195;O-26-04-2026%20A%2025-05-26\MR_DER-1706_26\" TargetMode="External"/><Relationship Id="rId297" Type="http://schemas.openxmlformats.org/officeDocument/2006/relationships/hyperlink" Target="pw:\\SRVPW3.pls.planservi.com.br:Projetos\Documents\C0849%20-%20DER\40_Emissao\03_GRD\0-GRDs_Enviadas%20DER\46&#186;MEDI&#199;&#195;O-26-04-2026%20A%2025-05-26\MR_DER-1748_26\" TargetMode="External"/><Relationship Id="rId40" Type="http://schemas.openxmlformats.org/officeDocument/2006/relationships/hyperlink" Target="pw:\\pw.planservi.com.br:PROJETOS\Documents\C0849%20-%20DER\30_Producao\4-D2&#8211;%20SPA%20045-127%20-%20km%200,00-6,30\05_Geot\05.00_R031\2022%2008%2024-R-031_Emiss&#227;o%20Inicial-Relat&#243;rio.doc" TargetMode="External"/><Relationship Id="rId115" Type="http://schemas.openxmlformats.org/officeDocument/2006/relationships/hyperlink" Target="pw:\\pw.planservi.com.br:PROJETOS\Documents\C0849%20-%20DER\40_Emissao\03_GRD\0-GRDs_Enviadas%20DER\5&#186;MEDI&#199;&#195;O\MR.DER-0221_22\" TargetMode="External"/><Relationship Id="rId136" Type="http://schemas.openxmlformats.org/officeDocument/2006/relationships/hyperlink" Target="pw:\\pw.planservi.com.br:PROJETOS\Documents\C0849%20-%20DER\40_Emissao\03_GRD\0-GRDs_Enviadas%20DER\6&#186;MEDI&#199;&#195;O\MR.DER-0286_23\" TargetMode="External"/><Relationship Id="rId157" Type="http://schemas.openxmlformats.org/officeDocument/2006/relationships/hyperlink" Target="pw:\\pw.planservi.com.br:PROJETOS\Documents\C0849%20-%20DER\40_Emissao\03_GRD\0-GRDs_Enviadas%20DER\7&#186;MEDI&#199;&#195;O\MR.DER-0323_23\" TargetMode="External"/><Relationship Id="rId178" Type="http://schemas.openxmlformats.org/officeDocument/2006/relationships/hyperlink" Target="pw:\\pw.planservi.com.br:PROJETOS\Documents\C0849%20-%20DER\40_Emissao\03_GRD\0-GRDs_Enviadas%20DER\13&#186;MEDI&#199;&#195;O-26-07-23%20A%2025-08-23\MR.DER-0419_23\" TargetMode="External"/><Relationship Id="rId61" Type="http://schemas.openxmlformats.org/officeDocument/2006/relationships/hyperlink" Target="pw:\\pw.planservi.com.br:PROJETOS\Documents\C0849%20-%20DER\30_Producao\4-D2&#8211;%20SPA%20045-127%20-%20km%200,00-6,30\06_Pavi\06.00_R031\2022%2010%2024-R-031_Relat&#243;rio.doc" TargetMode="External"/><Relationship Id="rId82" Type="http://schemas.openxmlformats.org/officeDocument/2006/relationships/hyperlink" Target="pw:\\pw.planservi.com.br:PROJETOS\Documents\C0849%20-%20DER\40_Emissao\03_GRD\0-GRDs_Enviadas%20DER\4&#186;MEDI&#199;&#195;O\MR.DER-0164_22\" TargetMode="External"/><Relationship Id="rId199" Type="http://schemas.openxmlformats.org/officeDocument/2006/relationships/hyperlink" Target="pw:\\pw.planservi.com.br:PROJETOS\Documents\C0849%20-%20DER\40_Emissao\03_GRD\0-GRDs_Enviadas%20DER\14&#186;MEDI&#199;&#195;O-26-08-2023%20A%2025-09-2023\MR.DER-0449_23\" TargetMode="External"/><Relationship Id="rId203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19" Type="http://schemas.openxmlformats.org/officeDocument/2006/relationships/hyperlink" Target="pw:\\pw.planservi.com.br:PROJETOS\Documents\C0849%20-%20DER\40_Emissao\03_GRD\0-GRDs_Enviadas%20DER\MR.DER-0035_22\" TargetMode="External"/><Relationship Id="rId224" Type="http://schemas.openxmlformats.org/officeDocument/2006/relationships/hyperlink" Target="pw:\\pw.planservi.com.br:PROJETOS\Documents\C0849%20-%20DER\40_Emissao\03_GRD\0-GRDs_Enviadas%20DER\17&#186;MEDI&#199;&#195;O-26-10-23%20A%2025-12-23\MR.DER-0484_23-Entrega%20Final\" TargetMode="External"/><Relationship Id="rId245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266" Type="http://schemas.openxmlformats.org/officeDocument/2006/relationships/hyperlink" Target="pw:\\SRVPW3.pls.planservi.com.br:Projetos\Documents\C0849%20-%20DER\40_Emissao\03_GRD\0-GRDs_Enviadas%20DER\44&#186;MEDI&#199;&#195;O-26-02-2026%20A%2025-03-26\MR_DER-1639_26\" TargetMode="External"/><Relationship Id="rId287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30" Type="http://schemas.openxmlformats.org/officeDocument/2006/relationships/hyperlink" Target="pw:\\pw.planservi.com.br:PROJETOS\Documents\C0849%20-%20DER\40_Emissao\03_GRD\0-GRDs_Enviadas%20DER\MR.DER-0042_22\" TargetMode="External"/><Relationship Id="rId105" Type="http://schemas.openxmlformats.org/officeDocument/2006/relationships/hyperlink" Target="pw:\\pw.planservi.com.br:PROJETOS\Documents\C0849%20-%20DER\40_Emissao\03_GRD\0-GRDs_Enviadas%20DER\5&#186;MEDI&#199;&#195;O\MR.DER-0221_22\" TargetMode="External"/><Relationship Id="rId126" Type="http://schemas.openxmlformats.org/officeDocument/2006/relationships/hyperlink" Target="pw:\\pw.planservi.com.br:PROJETOS\Documents\C0849%20-%20DER\30_Producao\4-D2&#8211;%20SPA%20045-127%20-%20km%200,00-6,30\05_Geot\05.00_R031\2022%2012%2021-R-031_Revis&#227;oB1_G14.doc" TargetMode="External"/><Relationship Id="rId147" Type="http://schemas.openxmlformats.org/officeDocument/2006/relationships/hyperlink" Target="pw:\\pw.planservi.com.br:PROJETOS\Documents\C0849%20-%20DER\30_Producao\4-D2&#8211;%20SPA%20045-127%20-%20km%200,00-6,30\05_Geot\05.00_R031\2023%2001%2023-R-031_Revis&#227;oB2_G14.doc" TargetMode="External"/><Relationship Id="rId168" Type="http://schemas.openxmlformats.org/officeDocument/2006/relationships/hyperlink" Target="pw:\\pw.planservi.com.br:PROJETOS\Documents\C0849%20-%20DER\30_Producao\4-D2&#8211;%20SPA%20045-127%20-%20km%200,00-6,30\05_Geot\05.00_R031\2023.02.15_R-031_SPA-045-127_G12.doc" TargetMode="External"/><Relationship Id="rId51" Type="http://schemas.openxmlformats.org/officeDocument/2006/relationships/hyperlink" Target="pw:\\pw.planservi.com.br:PROJETOS\Documents\C0849%20-%20DER\40_Emissao\03_GRD\0-GRDs_Enviadas%20DER\3&#186;MEDI&#199;&#195;O\MR.DER-0071_22\" TargetMode="External"/><Relationship Id="rId72" Type="http://schemas.openxmlformats.org/officeDocument/2006/relationships/hyperlink" Target="pw:\\pw.planservi.com.br:PROJETOS\Documents\C0849%20-%20DER\40_Emissao\03_GRD\0-GRDs_Enviadas%20DER\4&#186;MEDI&#199;&#195;O\MR.DER-0158_22\" TargetMode="External"/><Relationship Id="rId93" Type="http://schemas.openxmlformats.org/officeDocument/2006/relationships/hyperlink" Target="pw:\\pw.planservi.com.br:PROJETOS\Documents\C0849%20-%20DER\40_Emissao\03_GRD\0-GRDs_Enviadas%20DER\5&#186;MEDI&#199;&#195;O\MR.DER-0187_22\" TargetMode="External"/><Relationship Id="rId189" Type="http://schemas.openxmlformats.org/officeDocument/2006/relationships/hyperlink" Target="pw:\\pw.planservi.com.br:PROJETOS\Documents\C0849%20-%20DER\30_Producao\4-D2&#8211;%20SPA%20045-127%20-%20km%200,00-6,30\04_Dren\04.00_R031\2022%2009%2001%20-%20Emiss&#227;o%20Inicial_Relat&#243;rio%20de%20Estudos%20Hidrol&#243;gicos.doc" TargetMode="External"/><Relationship Id="rId3" Type="http://schemas.openxmlformats.org/officeDocument/2006/relationships/hyperlink" Target="pw:\\pw.planservi.com.br:PROJETOS\Documents\C0849%20-%20DER\40_Emissao\03_GRD\GRDs_Enviadas%20DER\MR.DER-0004_22\" TargetMode="External"/><Relationship Id="rId214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35" Type="http://schemas.openxmlformats.org/officeDocument/2006/relationships/hyperlink" Target="pw:\\SRVPW3.pls.planservi.com.br:Projetos\Documents\C0849%20-%20DER\40_Emissao\03_GRD\0-GRDs_Enviadas%20DER\20&#186;MEDI&#199;&#195;O-26-02-2024%20A%2025-03-24\MR.DER-0574_24\" TargetMode="External"/><Relationship Id="rId256" Type="http://schemas.openxmlformats.org/officeDocument/2006/relationships/hyperlink" Target="pw:\\SRVPW3.pls.planservi.com.br:Projetos\Documents\C0849%20-%20DER\40_Emissao\03_GRD\0-GRDs_Enviadas%20DER\44&#186;MEDI&#199;&#195;O-26-02-2026%20A%2025-03-26\MR_DER-1621_26\" TargetMode="External"/><Relationship Id="rId277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298" Type="http://schemas.openxmlformats.org/officeDocument/2006/relationships/printerSettings" Target="../printerSettings/printerSettings7.bin"/><Relationship Id="rId116" Type="http://schemas.openxmlformats.org/officeDocument/2006/relationships/hyperlink" Target="pw:\\pw.planservi.com.br:PROJETOS\Documents\C0849%20-%20DER\40_Emissao\03_GRD\0-GRDs_Enviadas%20DER\5&#186;MEDI&#199;&#195;O\MR.DER-0228_22\" TargetMode="External"/><Relationship Id="rId137" Type="http://schemas.openxmlformats.org/officeDocument/2006/relationships/hyperlink" Target="pw:\\pw.planservi.com.br:PROJETOS\Documents\C0849%20-%20DER\40_Emissao\03_GRD\0-GRDs_Enviadas%20DER\6&#186;MEDI&#199;&#195;O\MR.DER-0286_23\" TargetMode="External"/><Relationship Id="rId158" Type="http://schemas.openxmlformats.org/officeDocument/2006/relationships/hyperlink" Target="pw:\\pw.planservi.com.br:PROJETOS\Documents\C0849%20-%20DER\40_Emissao\03_GRD\0-GRDs_Enviadas%20DER\7&#186;MEDI&#199;&#195;O\MR.DER-0323_23\" TargetMode="External"/><Relationship Id="rId20" Type="http://schemas.openxmlformats.org/officeDocument/2006/relationships/hyperlink" Target="pw:\\pw.planservi.com.br:PROJETOS\Documents\C0849%20-%20DER\40_Emissao\03_GRD\0-GRDs_Enviadas%20DER\MR.DER-0035_22\" TargetMode="External"/><Relationship Id="rId41" Type="http://schemas.openxmlformats.org/officeDocument/2006/relationships/hyperlink" Target="pw:\\pw.planservi.com.br:PROJETOS\Documents\C0849%20-%20DER\30_Producao\4-D2&#8211;%20SPA%20045-127%20-%20km%200,00-6,30\05_Geot\05.00_R031\2022%2008%2024-R-031_Emiss&#227;o%20Inicial-Relat&#243;rio.doc" TargetMode="External"/><Relationship Id="rId62" Type="http://schemas.openxmlformats.org/officeDocument/2006/relationships/hyperlink" Target="pw:\\pw.planservi.com.br:PROJETOS\Documents\C0849%20-%20DER\30_Producao\4-D2&#8211;%20SPA%20045-127%20-%20km%200,00-6,30\05_Geot\05.00_R031\2022%2010%2019-R-031_Revis&#227;o-Programa&#231;&#227;o%20de%20Sondagem.doc" TargetMode="External"/><Relationship Id="rId83" Type="http://schemas.openxmlformats.org/officeDocument/2006/relationships/hyperlink" Target="pw:\\pw.planservi.com.br:PROJETOS\Documents\C0849%20-%20DER\30_Producao\4-D2&#8211;%20SPA%20045-127%20-%20km%200,00-6,30\05_Geot\05.00_R031\2022%2011%2023-R-031_Revis&#227;o-Programa&#231;&#227;o%20de%20Sondagem.doc" TargetMode="External"/><Relationship Id="rId179" Type="http://schemas.openxmlformats.org/officeDocument/2006/relationships/hyperlink" Target="pw:\\pw.planservi.com.br:PROJETOS\Documents\C0849%20-%20DER\40_Emissao\03_GRD\0-GRDs_Enviadas%20DER\13&#186;MEDI&#199;&#195;O-26-07-23%20A%2025-08-23\MR.DER-0419_23\" TargetMode="External"/><Relationship Id="rId190" Type="http://schemas.openxmlformats.org/officeDocument/2006/relationships/hyperlink" Target="pw:\\pw.planservi.com.br:PROJETOS\Documents\C0849%20-%20DER\30_Producao\4-D2&#8211;%20SPA%20045-127%20-%20km%200,00-6,30\02_Geom\02.00_R031\2022%2010%2005%20-%20Projeto%20Funcional%20-Mudan&#231;a%20de%20c&#243;digo.xls" TargetMode="External"/><Relationship Id="rId204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25" Type="http://schemas.openxmlformats.org/officeDocument/2006/relationships/hyperlink" Target="pw:\\pw.planservi.com.br:PROJETOS\Documents\C0849%20-%20DER\40_Emissao\03_GRD\0-GRDs_Enviadas%20DER\17&#186;MEDI&#199;&#195;O-26-10-23%20A%2025-12-23\MR.DER-0484_23-Entrega%20Final\" TargetMode="External"/><Relationship Id="rId246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267" Type="http://schemas.openxmlformats.org/officeDocument/2006/relationships/hyperlink" Target="pw:\\SRVPW3.pls.planservi.com.br:Projetos\Documents\C0849%20-%20DER\40_Emissao\03_GRD\0-GRDs_Enviadas%20DER\44&#186;MEDI&#199;&#195;O-26-02-2026%20A%2025-03-26\MR_DER-1639_26\" TargetMode="External"/><Relationship Id="rId288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106" Type="http://schemas.openxmlformats.org/officeDocument/2006/relationships/hyperlink" Target="pw:\\pw.planservi.com.br:PROJETOS\Documents\C0849%20-%20DER\40_Emissao\03_GRD\0-GRDs_Enviadas%20DER\5&#186;MEDI&#199;&#195;O\MR.DER-0221_22\" TargetMode="External"/><Relationship Id="rId127" Type="http://schemas.openxmlformats.org/officeDocument/2006/relationships/hyperlink" Target="pw:\\pw.planservi.com.br:PROJETOS\Documents\C0849%20-%20DER\40_Emissao\03_GRD\0-GRDs_Enviadas%20DER\6&#186;MEDI&#199;&#195;O\MR.DER-0283_23\" TargetMode="External"/><Relationship Id="rId10" Type="http://schemas.openxmlformats.org/officeDocument/2006/relationships/hyperlink" Target="pw:\\pw.planservi.com.br:PROJETOS\Documents\C0849%20-%20DER\40_Emissao\03_GRD\GRDs_Enviadas%20DER\MR.DER-0004_22\" TargetMode="External"/><Relationship Id="rId31" Type="http://schemas.openxmlformats.org/officeDocument/2006/relationships/hyperlink" Target="pw:\\pw.planservi.com.br:PROJETOS\Documents\C0849%20-%20DER\30_Producao\4-D2&#8211;%20SPA%20045-127%20-%20km%200,00-6,30\05_Geot\05.00_R031\2022%2009%2023-R-031_Revis&#227;o-Relat&#243;rio_Sondagens.doc" TargetMode="External"/><Relationship Id="rId52" Type="http://schemas.openxmlformats.org/officeDocument/2006/relationships/hyperlink" Target="pw:\\pw.planservi.com.br:PROJETOS\Documents\C0849%20-%20DER\40_Emissao\03_GRD\0-GRDs_Enviadas%20DER\3&#186;MEDI&#199;&#195;O\MR.DER-0071_22\" TargetMode="External"/><Relationship Id="rId73" Type="http://schemas.openxmlformats.org/officeDocument/2006/relationships/hyperlink" Target="pw:\\pw.planservi.com.br:PROJETOS\Documents\C0849%20-%20DER\40_Emissao\03_GRD\0-GRDs_Enviadas%20DER\4&#186;MEDI&#199;&#195;O\MR.DER-0158_22\" TargetMode="External"/><Relationship Id="rId94" Type="http://schemas.openxmlformats.org/officeDocument/2006/relationships/hyperlink" Target="pw:\\pw.planservi.com.br:PROJETOS\Documents\C0849%20-%20DER\40_Emissao\03_GRD\0-GRDs_Enviadas%20DER\5&#186;MEDI&#199;&#195;O\MR.DER-0187_22\" TargetMode="External"/><Relationship Id="rId148" Type="http://schemas.openxmlformats.org/officeDocument/2006/relationships/hyperlink" Target="pw:\\pw.planservi.com.br:PROJETOS\Documents\C0849%20-%20DER\30_Producao\4-D2&#8211;%20SPA%20045-127%20-%20km%200,00-6,30\05_Geot\05.00_R031\2023%2001%2023-R-031_Revis&#227;oB2_G14.doc" TargetMode="External"/><Relationship Id="rId169" Type="http://schemas.openxmlformats.org/officeDocument/2006/relationships/hyperlink" Target="pw:\\pw.planservi.com.br:PROJETOS\Documents\C0849%20-%20DER\30_Producao\4-D2&#8211;%20SPA%20045-127%20-%20km%200,00-6,30\05_Geot\05.00_R031\2023.02.17_R-031_SPA-045-127_G18.doc" TargetMode="External"/><Relationship Id="rId4" Type="http://schemas.openxmlformats.org/officeDocument/2006/relationships/hyperlink" Target="pw:\\pw.planservi.com.br:PROJETOS\Documents\C0849%20-%20DER\40_Emissao\03_GRD\GRDs_Enviadas%20DER\MR.DER-0004_22\" TargetMode="External"/><Relationship Id="rId180" Type="http://schemas.openxmlformats.org/officeDocument/2006/relationships/hyperlink" Target="pw:\\pw.planservi.com.br:PROJETOS\Documents\C0849%20-%20DER\40_Emissao\03_GRD\0-GRDs_Enviadas%20DER\13&#186;MEDI&#199;&#195;O-26-07-23%20A%2025-08-23\MR.DER-0413_23\" TargetMode="External"/><Relationship Id="rId215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36" Type="http://schemas.openxmlformats.org/officeDocument/2006/relationships/hyperlink" Target="pw:\\SRVPW3.pls.planservi.com.br:Projetos\Documents\C0849%20-%20DER\30_Producao\4-D2&#8211;%20SPA%20045-127%20-%20km%200,00-6,30\05_Geot\05.00_R031\2023%2001%2024-R-031_Revis&#227;oB1_e_A_G13.doc" TargetMode="External"/><Relationship Id="rId257" Type="http://schemas.openxmlformats.org/officeDocument/2006/relationships/hyperlink" Target="pw:\\SRVPW3.pls.planservi.com.br:Projetos\Documents\C0849%20-%20DER\40_Emissao\03_GRD\0-GRDs_Enviadas%20DER\44&#186;MEDI&#199;&#195;O-26-02-2026%20A%2025-03-26\MR_DER-1621_26\" TargetMode="External"/><Relationship Id="rId278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42" Type="http://schemas.openxmlformats.org/officeDocument/2006/relationships/hyperlink" Target="pw:\\pw.planservi.com.br:PROJETOS\Documents\C0849%20-%20DER\40_Emissao\03_GRD\0-GRDs_Enviadas%20DER\3&#186;MEDI&#199;&#195;O\MR.DER-0055_22\" TargetMode="External"/><Relationship Id="rId84" Type="http://schemas.openxmlformats.org/officeDocument/2006/relationships/hyperlink" Target="pw:\\pw.planservi.com.br:PROJETOS\Documents\C0849%20-%20DER\30_Producao\4-D2&#8211;%20SPA%20045-127%20-%20km%200,00-6,30\05_Geot\05.00_R031\2022%2011%2023-R-031_Revis&#227;o-Programa&#231;&#227;o%20de%20Sondagem.doc" TargetMode="External"/><Relationship Id="rId138" Type="http://schemas.openxmlformats.org/officeDocument/2006/relationships/hyperlink" Target="pw:\\pw.planservi.com.br:PROJETOS\Documents\C0849%20-%20DER\40_Emissao\03_GRD\0-GRDs_Enviadas%20DER\6&#186;MEDI&#199;&#195;O\MR.DER-0289_23\" TargetMode="External"/><Relationship Id="rId191" Type="http://schemas.openxmlformats.org/officeDocument/2006/relationships/hyperlink" Target="pw:\\pw.planservi.com.br:PROJETOS\Documents\C0849%20-%20DER\30_Producao\4-D2&#8211;%20SPA%20045-127%20-%20km%200,00-6,30\02_Geom\02.00_R031\2022%2010%2005%20-%20Projeto%20Funcional%20-Mudan&#231;a%20de%20c&#243;digo.xls" TargetMode="External"/><Relationship Id="rId205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47" Type="http://schemas.openxmlformats.org/officeDocument/2006/relationships/hyperlink" Target="pw:\\SRVPW3.pls.planservi.com.br:Projetos\Documents\C0849%20-%20DER\40_Emissao\03_GRD\0-GRDs_Enviadas%20DER\32&#186;MEDI&#199;&#195;O-26-02-2025%20A%2025-03-25\MR.DER-0943_25\" TargetMode="External"/><Relationship Id="rId107" Type="http://schemas.openxmlformats.org/officeDocument/2006/relationships/hyperlink" Target="pw:\\pw.planservi.com.br:PROJETOS\Documents\C0849%20-%20DER\40_Emissao\03_GRD\0-GRDs_Enviadas%20DER\5&#186;MEDI&#199;&#195;O\MR.DER-0221_22\" TargetMode="External"/><Relationship Id="rId289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Relationship Id="rId11" Type="http://schemas.openxmlformats.org/officeDocument/2006/relationships/hyperlink" Target="pw:\\pw.planservi.com.br:PROJETOS\Documents\C0849%20-%20DER\40_Emissao\03_GRD\GRDs_Enviadas%20DER\MR.DER-0004_22\" TargetMode="External"/><Relationship Id="rId53" Type="http://schemas.openxmlformats.org/officeDocument/2006/relationships/hyperlink" Target="pw:\\pw.planservi.com.br:PROJETOS\Documents\C0849%20-%20DER\40_Emissao\03_GRD\0-GRDs_Enviadas%20DER\3&#186;MEDI&#199;&#195;O\MR.DER-0071_22\" TargetMode="External"/><Relationship Id="rId149" Type="http://schemas.openxmlformats.org/officeDocument/2006/relationships/hyperlink" Target="pw:\\pw.planservi.com.br:PROJETOS\Documents\C0849%20-%20DER\30_Producao\4-D2&#8211;%20SPA%20045-127%20-%20km%200,00-6,30\02_Geom\02.00_R031\2023%2001%2024%20-%20Projeto%20Funcional%20-Revis&#227;o%20A.xls" TargetMode="External"/><Relationship Id="rId95" Type="http://schemas.openxmlformats.org/officeDocument/2006/relationships/hyperlink" Target="pw:\\pw.planservi.com.br:PROJETOS\Documents\C0849%20-%20DER\40_Emissao\03_GRD\0-GRDs_Enviadas%20DER\5&#186;MEDI&#199;&#195;O\MR.DER-0218_22\" TargetMode="External"/><Relationship Id="rId160" Type="http://schemas.openxmlformats.org/officeDocument/2006/relationships/hyperlink" Target="pw:\\pw.planservi.com.br:PROJETOS\Documents\C0849%20-%20DER\40_Emissao\03_GRD\0-GRDs_Enviadas%20DER\7&#186;MEDI&#199;&#195;O\MR.DER-0323_23\" TargetMode="External"/><Relationship Id="rId216" Type="http://schemas.openxmlformats.org/officeDocument/2006/relationships/hyperlink" Target="pw:\\pw.planservi.com.br:PROJETOS\Documents\C0849%20-%20DER\40_Emissao\03_GRD\0-GRDs_Enviadas%20DER\15&#186;MEDI&#199;&#195;O-26-09-23%20A%2025-10-23\MR.DER-0466_23\" TargetMode="External"/><Relationship Id="rId258" Type="http://schemas.openxmlformats.org/officeDocument/2006/relationships/hyperlink" Target="pw:\\SRVPW3.pls.planservi.com.br:Projetos\Documents\C0849%20-%20DER\40_Emissao\03_GRD\0-GRDs_Enviadas%20DER\44&#186;MEDI&#199;&#195;O-26-02-2026%20A%2025-03-26\MR_DER-1622_26\" TargetMode="External"/><Relationship Id="rId22" Type="http://schemas.openxmlformats.org/officeDocument/2006/relationships/hyperlink" Target="pw:\\pw.planservi.com.br:PROJETOS\Documents\C0849%20-%20DER\40_Emissao\03_GRD\0-GRDs_Enviadas%20DER\MR.DER-0042_22\" TargetMode="External"/><Relationship Id="rId64" Type="http://schemas.openxmlformats.org/officeDocument/2006/relationships/hyperlink" Target="pw:\\pw.planservi.com.br:PROJETOS\Documents\C0849%20-%20DER\40_Emissao\03_GRD\0-GRDs_Enviadas%20DER\4&#186;MEDI&#199;&#195;O\MR.DER-0139_22\" TargetMode="External"/><Relationship Id="rId118" Type="http://schemas.openxmlformats.org/officeDocument/2006/relationships/hyperlink" Target="pw:\\pw.planservi.com.br:PROJETOS\Documents\C0849%20-%20DER\40_Emissao\03_GRD\0-GRDs_Enviadas%20DER\5&#186;MEDI&#199;&#195;O\MR.DER-0228_22\" TargetMode="External"/><Relationship Id="rId171" Type="http://schemas.openxmlformats.org/officeDocument/2006/relationships/hyperlink" Target="pw:\\pw.planservi.com.br:PROJETOS\Documents\C0849%20-%20DER\30_Producao\4-D2&#8211;%20SPA%20045-127%20-%20km%200,00-6,30\05_Geot\05.00_R031\2023%2002%2015-R-031_Revis&#227;oB3_G14.doc" TargetMode="External"/><Relationship Id="rId227" Type="http://schemas.openxmlformats.org/officeDocument/2006/relationships/hyperlink" Target="pw:\\pw.planservi.com.br:PROJETOS\Documents\C0849%20-%20DER\40_Emissao\03_GRD\0-GRDs_Enviadas%20DER\17&#186;MEDI&#199;&#195;O-26-10-23%20A%2025-12-23\MR.DER-0484_23-Entrega%20Final\" TargetMode="External"/><Relationship Id="rId269" Type="http://schemas.openxmlformats.org/officeDocument/2006/relationships/hyperlink" Target="pw:\\SRVPW3.pls.planservi.com.br:Projetos\Documents\C0849%20-%20DER\40_Emissao\03_GRD\0-GRDs_Enviadas%20DER\44&#186;MEDI&#199;&#195;O-26-02-2026%20A%2025-03-26\MR_DER-1662_26\" TargetMode="External"/><Relationship Id="rId33" Type="http://schemas.openxmlformats.org/officeDocument/2006/relationships/hyperlink" Target="pw:\\pw.planservi.com.br:PROJETOS\Documents\C0849%20-%20DER\30_Producao\4-D2&#8211;%20SPA%20045-127%20-%20km%200,00-6,30\05_Geot\05.00_R031\2022%2008%2024-R-031_Emiss&#227;o%20Inicial-Programa&#231;&#227;o_Sondagens.doc" TargetMode="External"/><Relationship Id="rId129" Type="http://schemas.openxmlformats.org/officeDocument/2006/relationships/hyperlink" Target="pw:\\pw.planservi.com.br:PROJETOS\Documents\C0849%20-%20DER\40_Emissao\03_GRD\0-GRDs_Enviadas%20DER\6&#186;MEDI&#199;&#195;O\MR.DER-0283_23\" TargetMode="External"/><Relationship Id="rId280" Type="http://schemas.openxmlformats.org/officeDocument/2006/relationships/hyperlink" Target="pw:\\SRVPW3.pls.planservi.com.br:Projetos\Documents\C0849%20-%20DER\40_Emissao\03_GRD\0-GRDs_Enviadas%20DER\46&#186;MEDI&#199;&#195;O-26-04-2026%20A%2025-05-26\MR_DER-1717_26\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pw:\\pw.planservi.com.br:PROJETOS\Documents\C0849%20-%20DER\30_Producao\6-D6%20&#8211;%20SP%20268%20-%20km%20217,66-222,140\06_Pavi\06.00_R031\2023%2001%2019-R-031_Revis&#227;oA_P05_P09.doc" TargetMode="External"/><Relationship Id="rId299" Type="http://schemas.openxmlformats.org/officeDocument/2006/relationships/hyperlink" Target="pw:\\SRVPW3.pls.planservi.com.br:Projetos\Documents\C0849%20-%20DER\40_Emissao\03_GRD\0-GRDs_Enviadas%20DER\31&#186;MEDI&#199;&#195;O-26-01-2025%20A%2025-02-25\MR.DER-0922_25\" TargetMode="External"/><Relationship Id="rId21" Type="http://schemas.openxmlformats.org/officeDocument/2006/relationships/hyperlink" Target="pw:\\pw.planservi.com.br:PROJETOS\Documents\C0849%20-%20DER\40_Emissao\03_GRD\0-GRDs_Enviadas%20DER\3&#186;MEDI&#199;&#195;O\MR.DER-0069_22\" TargetMode="External"/><Relationship Id="rId63" Type="http://schemas.openxmlformats.org/officeDocument/2006/relationships/hyperlink" Target="pw:\\pw.planservi.com.br:PROJETOS\Documents\C0849%20-%20DER\40_Emissao\03_GRD\0-GRDs_Enviadas%20DER\4&#186;MEDI&#199;&#195;O\MR.DER-0153_22\" TargetMode="External"/><Relationship Id="rId159" Type="http://schemas.openxmlformats.org/officeDocument/2006/relationships/hyperlink" Target="pw:\\pw.planservi.com.br:PROJETOS\Documents\C0849%20-%20DER\40_Emissao\03_GRD\0-GRDs_Enviadas%20DER\13&#186;MEDI&#199;&#195;O-26-07-23%20A%2025-08-23\MR.DER-0404_23\" TargetMode="External"/><Relationship Id="rId324" Type="http://schemas.openxmlformats.org/officeDocument/2006/relationships/hyperlink" Target="pw:\\SRVPW3.pls.planservi.com.br:Projetos\Documents\C0849%20-%20DER\40_Emissao\03_GRD\0-GRDs_Enviadas%20DER\32&#186;MEDI&#199;&#195;O-26-02-2025%20A%2025-03-25\MR.DER-0950_25\" TargetMode="External"/><Relationship Id="rId366" Type="http://schemas.openxmlformats.org/officeDocument/2006/relationships/hyperlink" Target="pw:\\SRVPW3.pls.planservi.com.br:Projetos\Documents\C0849%20-%20DER\40_Emissao\03_GRD\0-GRDs_Enviadas%20DER\44&#186;MEDI&#199;&#195;O-26-02-2026%20A%2025-03-26\MR_DER-1648_26\" TargetMode="External"/><Relationship Id="rId170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226" Type="http://schemas.openxmlformats.org/officeDocument/2006/relationships/hyperlink" Target="pw:\\SRVPW3.pls.planservi.com.br:Projetos\Documents\C0849%20-%20DER\30_Producao\6-D6%20&#8211;%20SP%20268%20-%20km%20217,66-222,140\06_Pavi\06.00_R031\2024%2010%2017%20SP268-R-031_Revis&#227;oB1.doc" TargetMode="External"/><Relationship Id="rId268" Type="http://schemas.openxmlformats.org/officeDocument/2006/relationships/hyperlink" Target="pw:\\SRVPW3.pls.planservi.com.br:Projetos\Documents\C0849%20-%20DER\40_Emissao\03_GRD\0-GRDs_Enviadas%20DER\29&#186;MEDI&#199;&#195;O-26-11-2024%20A%2025-12-24\MR.DER-0877_24\" TargetMode="External"/><Relationship Id="rId32" Type="http://schemas.openxmlformats.org/officeDocument/2006/relationships/hyperlink" Target="pw:\\pw.planservi.com.br:PROJETOS\Documents\C0849%20-%20DER\40_Emissao\03_GRD\0-GRDs_Enviadas%20DER\3&#186;MEDI&#199;&#195;O\MR.DER-0099_22\" TargetMode="External"/><Relationship Id="rId74" Type="http://schemas.openxmlformats.org/officeDocument/2006/relationships/hyperlink" Target="pw:\\pw.planservi.com.br:PROJETOS\Documents\C0849%20-%20DER\40_Emissao\03_GRD\0-GRDs_Enviadas%20DER\5&#186;MEDI&#199;&#195;O\MR.DER-0224_22\" TargetMode="External"/><Relationship Id="rId128" Type="http://schemas.openxmlformats.org/officeDocument/2006/relationships/hyperlink" Target="pw:\\pw.planservi.com.br:PROJETOS\Documents\C0849%20-%20DER\30_Producao\6-D6%20&#8211;%20SP%20268%20-%20km%20217,66-222,140\02_Geom\02.00_R031\2023%2001%2024%20-%20Projeto%20Funcional%20-Revis&#227;o%20A.xls" TargetMode="External"/><Relationship Id="rId335" Type="http://schemas.openxmlformats.org/officeDocument/2006/relationships/hyperlink" Target="pw:\\SRVPW3.pls.planservi.com.br:Projetos\Documents\C0849%20-%20DER\40_Emissao\03_GRD\0-GRDs_Enviadas%20DER\33&#186;MEDI&#199;&#195;O-26-03-2025%20A%2025-04-25\MR.DER-0964_25\" TargetMode="External"/><Relationship Id="rId377" Type="http://schemas.openxmlformats.org/officeDocument/2006/relationships/hyperlink" Target="pw:\\SRVPW3.pls.planservi.com.br:Projetos\Documents\C0849%20-%20DER\40_Emissao\03_GRD\0-GRDs_Enviadas%20DER\45&#186;MEDI&#199;&#195;O-26-03-2026%20A%2025-04-26\MR_DER-1698_26\" TargetMode="External"/><Relationship Id="rId5" Type="http://schemas.openxmlformats.org/officeDocument/2006/relationships/hyperlink" Target="pw:\\pw.planservi.com.br:PROJETOS\Documents\C0849%20-%20DER\40_Emissao\03_GRD\GRDs_Enviadas%20DER\MR.DER-0006_22\" TargetMode="External"/><Relationship Id="rId181" Type="http://schemas.openxmlformats.org/officeDocument/2006/relationships/hyperlink" Target="pw:\\pw.planservi.com.br:PROJETOS\Documents\C0849%20-%20DER\30_Producao\6-D6%20&#8211;%20SP%20268%20-%20km%20217,66-222,140\05_Geot\05.00_R031\2023.07.19_R-031_SP-268_G12_A2.doc" TargetMode="External"/><Relationship Id="rId237" Type="http://schemas.openxmlformats.org/officeDocument/2006/relationships/hyperlink" Target="pw:\\SRVPW3.pls.planservi.com.br:Projetos\Documents\C0849%20-%20DER\40_Emissao\03_GRD\0-GRDs_Enviadas%20DER\29&#186;MEDI&#199;&#195;O-26-11-2024%20A%2025-12-24\MR.DER-0863_24\" TargetMode="External"/><Relationship Id="rId279" Type="http://schemas.openxmlformats.org/officeDocument/2006/relationships/hyperlink" Target="pw:\\SRVPW3.pls.planservi.com.br:Projetos\Documents\C0849%20-%20DER\40_Emissao\03_GRD\0-GRDs_Enviadas%20DER\30&#186;MEDI&#199;&#195;O-26-12-2024%20A%2025-01-25\MR.DER-0910_25-SP%20268\" TargetMode="External"/><Relationship Id="rId43" Type="http://schemas.openxmlformats.org/officeDocument/2006/relationships/hyperlink" Target="pw:\\pw.planservi.com.br:PROJETOS\Documents\C0849%20-%20DER\30_Producao\6-D6%20&#8211;%20SP%20268%20-%20km%20217,66-222,140\02_Geom\02.00_R031\2022%2010%2005%20-%20Projeto%20Funcional%20-Mudan&#231;a%20de%20c&#243;digo.xls" TargetMode="External"/><Relationship Id="rId139" Type="http://schemas.openxmlformats.org/officeDocument/2006/relationships/hyperlink" Target="pw:\\pw.planservi.com.br:PROJETOS\Documents\C0849%20-%20DER\40_Emissao\03_GRD\0-GRDs_Enviadas%20DER\7&#186;MEDI&#199;&#195;O\MR.DER-0326_23\" TargetMode="External"/><Relationship Id="rId290" Type="http://schemas.openxmlformats.org/officeDocument/2006/relationships/hyperlink" Target="pw:\\SRVPW3.pls.planservi.com.br:Projetos\Documents\C0849%20-%20DER\40_Emissao\03_GRD\31&#186;MEDI&#199;&#195;O-26-01-2025%20A%2025-02-25\MR.DER-0921_25\" TargetMode="External"/><Relationship Id="rId304" Type="http://schemas.openxmlformats.org/officeDocument/2006/relationships/hyperlink" Target="pw:\\SRVPW3.pls.planservi.com.br:Projetos\Documents\C0849%20-%20DER\40_Emissao\03_GRD\0-GRDs_Enviadas%20DER\31&#186;MEDI&#199;&#195;O-26-01-2025%20A%2025-02-25\MR.DER-0931_25\" TargetMode="External"/><Relationship Id="rId346" Type="http://schemas.openxmlformats.org/officeDocument/2006/relationships/hyperlink" Target="pw:\\SRVPW3.pls.planservi.com.br:Projetos\Documents\C0849%20-%20DER\40_Emissao\03_GRD\0-GRDs_Enviadas%20DER\43&#186;MEDI&#199;&#195;O-26-01-2026%20A%2025-02-26\MR_DER-1566_26\" TargetMode="External"/><Relationship Id="rId388" Type="http://schemas.openxmlformats.org/officeDocument/2006/relationships/hyperlink" Target="pw:\\SRVPW3.pls.planservi.com.br:Projetos\Documents\C0849%20-%20DER\40_Emissao\03_GRD\0-GRDs_Enviadas%20DER\46&#186;MEDI&#199;&#195;O-26-04-2026%20A%2025-05-26\MR_DER-1719_26\" TargetMode="External"/><Relationship Id="rId85" Type="http://schemas.openxmlformats.org/officeDocument/2006/relationships/hyperlink" Target="pw:\\pw.planservi.com.br:PROJETOS\Documents\C0849%20-%20DER\40_Emissao\03_GRD\0-GRDs_Enviadas%20DER\5&#186;MEDI&#199;&#195;O\MR.DER-0234_22\" TargetMode="External"/><Relationship Id="rId150" Type="http://schemas.openxmlformats.org/officeDocument/2006/relationships/hyperlink" Target="pw:\\pw.planservi.com.br:PROJETOS\Documents\C0849%20-%20DER\40_Emissao\03_GRD\0-GRDs_Enviadas%20DER\8&#186;MEDI&#199;&#195;O\MR.DER-0382\" TargetMode="External"/><Relationship Id="rId192" Type="http://schemas.openxmlformats.org/officeDocument/2006/relationships/hyperlink" Target="pw:\\SRVPW3.pls.planservi.com.br:Projetos\Documents\C0849%20-%20DER\40_Emissao\03_GRD\0-GRDs_Enviadas%20DER\26&#186;MEDI&#199;&#195;O-26-08-2024%20A%2025-09-24\MR.DER-0784_24\" TargetMode="External"/><Relationship Id="rId206" Type="http://schemas.openxmlformats.org/officeDocument/2006/relationships/hyperlink" Target="pw:\\SRVPW3.pls.planservi.com.br:Projetos\Documents\C0849%20-%20DER\40_Emissao\03_GRD\0-GRDs_Enviadas%20DER\27&#186;MEDI&#199;&#195;O-26-09-2024%20A%2025-10-24\MR.DER-0824_24-SP%20268\" TargetMode="External"/><Relationship Id="rId248" Type="http://schemas.openxmlformats.org/officeDocument/2006/relationships/hyperlink" Target="pw:\\SRVPW3.pls.planservi.com.br:Projetos\Documents\C0849%20-%20DER\40_Emissao\03_GRD\0-GRDs_Enviadas%20DER\29&#186;MEDI&#199;&#195;O-26-11-2024%20A%2025-12-24\MR.DER-0865_24\" TargetMode="External"/><Relationship Id="rId12" Type="http://schemas.openxmlformats.org/officeDocument/2006/relationships/hyperlink" Target="pw:\\pw.planservi.com.br:PROJETOS\Documents\C0849%20-%20DER\30_Producao\6-D6%20&#8211;%20SP%20268%20-%20km%20217,66-222,140\05_Geot\05.00_R031\2022%2008%2024-R-031_Emiss&#227;o%20Inicial-Programa&#231;&#227;o_Sondagens.doc" TargetMode="External"/><Relationship Id="rId108" Type="http://schemas.openxmlformats.org/officeDocument/2006/relationships/hyperlink" Target="pw:\\pw.planservi.com.br:PROJETOS\Documents\C0849%20-%20DER\40_Emissao\03_GRD\0-GRDs_Enviadas%20DER\6&#186;MEDI&#199;&#195;O\MR.DER-0287_23\" TargetMode="External"/><Relationship Id="rId315" Type="http://schemas.openxmlformats.org/officeDocument/2006/relationships/hyperlink" Target="pw:\\SRVPW3.pls.planservi.com.br:Projetos\Documents\C0849%20-%20DER\40_Emissao\03_GRD\0-GRDs_Enviadas%20DER\32&#186;MEDI&#199;&#195;O-26-02-2025%20A%2025-03-25\MR.DER-0953_25\" TargetMode="External"/><Relationship Id="rId357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54" Type="http://schemas.openxmlformats.org/officeDocument/2006/relationships/hyperlink" Target="pw:\\pw.planservi.com.br:PROJETOS\Documents\C0849%20-%20DER\40_Emissao\03_GRD\0-GRDs_Enviadas%20DER\4&#186;MEDI&#199;&#195;O\MR.DER-0145_22\" TargetMode="External"/><Relationship Id="rId96" Type="http://schemas.openxmlformats.org/officeDocument/2006/relationships/hyperlink" Target="pw:\\pw.planservi.com.br:PROJETOS\Documents\C0849%20-%20DER\40_Emissao\03_GRD\0-GRDs_Enviadas%20DER\6&#186;MEDI&#199;&#195;O\MR.DER-0273_23\" TargetMode="External"/><Relationship Id="rId161" Type="http://schemas.openxmlformats.org/officeDocument/2006/relationships/hyperlink" Target="pw:\\pw.planservi.com.br:PROJETOS\Documents\C0849%20-%20DER\40_Emissao\03_GRD\0-GRDs_Enviadas%20DER\13&#186;MEDI&#199;&#195;O-26-07-23%20A%2025-08-23\MR.DER-0437_23\" TargetMode="External"/><Relationship Id="rId217" Type="http://schemas.openxmlformats.org/officeDocument/2006/relationships/hyperlink" Target="pw:\\SRVPW3.pls.planservi.com.br:Projetos\Documents\C0849%20-%20DER\40_Emissao\03_GRD\0-GRDs_Enviadas%20DER\28&#186;MEDI&#199;&#195;O-26-10-2024%20A%2025-11-24\MR.DER-0850_24\" TargetMode="External"/><Relationship Id="rId399" Type="http://schemas.openxmlformats.org/officeDocument/2006/relationships/hyperlink" Target="pw:\\SRVPW3.pls.planservi.com.br:Projetos\Documents\C0849%20-%20DER\40_Emissao\03_GRD\0-GRDs_Enviadas%20DER\47&#186;MEDI&#199;&#195;O-26-05-2026%20A%2025-06-26\MR_DER-1771_26\" TargetMode="External"/><Relationship Id="rId259" Type="http://schemas.openxmlformats.org/officeDocument/2006/relationships/hyperlink" Target="pw:\\SRVPW3.pls.planservi.com.br:Projetos\Documents\C0849%20-%20DER\40_Emissao\03_GRD\0-GRDs_Enviadas%20DER\29&#186;MEDI&#199;&#195;O-26-11-2024%20A%2025-12-24\MR.DER-0873_24\" TargetMode="External"/><Relationship Id="rId23" Type="http://schemas.openxmlformats.org/officeDocument/2006/relationships/hyperlink" Target="pw:\\pw.planservi.com.br:PROJETOS\Documents\C0849%20-%20DER\40_Emissao\03_GRD\0-GRDs_Enviadas%20DER\3&#186;MEDI&#199;&#195;O\MR.DER-0080_22\" TargetMode="External"/><Relationship Id="rId119" Type="http://schemas.openxmlformats.org/officeDocument/2006/relationships/hyperlink" Target="pw:\\pw.planservi.com.br:PROJETOS\Documents\C0849%20-%20DER\30_Producao\6-D6%20&#8211;%20SP%20268%20-%20km%20217,66-222,140\06_Pavi\06.00_R031\2023%2001%2019-R-031_Revis&#227;oA2_P02.doc" TargetMode="External"/><Relationship Id="rId270" Type="http://schemas.openxmlformats.org/officeDocument/2006/relationships/hyperlink" Target="pw:\\SRVPW3.pls.planservi.com.br:Projetos\Documents\C0849%20-%20DER\40_Emissao\03_GRD\0-GRDs_Enviadas%20DER\29&#186;MEDI&#199;&#195;O-26-11-2024%20A%2025-12-24\MR.DER-0882_24\" TargetMode="External"/><Relationship Id="rId326" Type="http://schemas.openxmlformats.org/officeDocument/2006/relationships/hyperlink" Target="pw:\\SRVPW3.pls.planservi.com.br:Projetos\Documents\C0849%20-%20DER\40_Emissao\03_GRD\0-GRDs_Enviadas%20DER\33&#186;MEDI&#199;&#195;O-26-03-2025%20A%2025-04-25\MR.DER-0957_25\" TargetMode="External"/><Relationship Id="rId65" Type="http://schemas.openxmlformats.org/officeDocument/2006/relationships/hyperlink" Target="pw:\\pw.planservi.com.br:PROJETOS\Documents\C0849%20-%20DER\30_Producao\6-D6%20&#8211;%20SP%20268%20-%20km%20217,66-222,140\02_Geom\02.00_R031\2022%2011%2023%20-%20Projeto%20Executivo%20-%20Planta%20e%20Perfil%20A1.xls" TargetMode="External"/><Relationship Id="rId130" Type="http://schemas.openxmlformats.org/officeDocument/2006/relationships/hyperlink" Target="pw:\\pw.planservi.com.br:PROJETOS\Documents\C0849%20-%20DER\40_Emissao\03_GRD\0-GRDs_Enviadas%20DER\7&#186;MEDI&#199;&#195;O\MR.DER-0306_23\" TargetMode="External"/><Relationship Id="rId368" Type="http://schemas.openxmlformats.org/officeDocument/2006/relationships/hyperlink" Target="pw:\\SRVPW3.pls.planservi.com.br:Projetos\Documents\C0849%20-%20DER\40_Emissao\03_GRD\0-GRDs_Enviadas%20DER\45&#186;MEDI&#199;&#195;O-26-03-2026%20A%2025-04-26\MR_DER-1669_26\" TargetMode="External"/><Relationship Id="rId172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228" Type="http://schemas.openxmlformats.org/officeDocument/2006/relationships/hyperlink" Target="pw:\\SRVPW3.pls.planservi.com.br:Projetos\Documents\C0849%20-%20DER\30_Producao\6-D6%20&#8211;%20SP%20268%20-%20km%20217,66-222,140\06_Pavi\06.00_R031\2024%2010%2017%20SP268-R-031_Revis&#227;oB1.doc" TargetMode="External"/><Relationship Id="rId281" Type="http://schemas.openxmlformats.org/officeDocument/2006/relationships/hyperlink" Target="pw:\\SRVPW3.pls.planservi.com.br:Projetos\Documents\C0849%20-%20DER\40_Emissao\03_GRD\0-GRDs_Enviadas%20DER\30&#186;MEDI&#199;&#195;O-26-12-2024%20A%2025-01-25\MR.DER-0910_25-SP%20268\" TargetMode="External"/><Relationship Id="rId337" Type="http://schemas.openxmlformats.org/officeDocument/2006/relationships/hyperlink" Target="pw:\\SRVPW3.pls.planservi.com.br:Projetos\Documents\C0849%20-%20DER\40_Emissao\03_GRD\0-GRDs_Enviadas%20DER\33&#186;MEDI&#199;&#195;O-26-03-2025%20A%2025-04-25\MR.DER-0964_25\" TargetMode="External"/><Relationship Id="rId34" Type="http://schemas.openxmlformats.org/officeDocument/2006/relationships/hyperlink" Target="pw:\\pw.planservi.com.br:PROJETOS\Documents\C0849%20-%20DER\40_Emissao\03_GRD\0-GRDs_Enviadas%20DER\4&#186;MEDI&#199;&#195;O\MR.DER-0115_22\" TargetMode="External"/><Relationship Id="rId76" Type="http://schemas.openxmlformats.org/officeDocument/2006/relationships/hyperlink" Target="pw:\\pw.planservi.com.br:PROJETOS\Documents\C0849%20-%20DER\40_Emissao\03_GRD\0-GRDs_Enviadas%20DER\5&#186;MEDI&#199;&#195;O\MR.DER-0224_22\" TargetMode="External"/><Relationship Id="rId141" Type="http://schemas.openxmlformats.org/officeDocument/2006/relationships/hyperlink" Target="pw:\\pw.planservi.com.br:PROJETOS\Documents\C0849%20-%20DER\40_Emissao\03_GRD\0-GRDs_Enviadas%20DER\7&#186;MEDI&#199;&#195;O\MR.DER-0326_23\" TargetMode="External"/><Relationship Id="rId379" Type="http://schemas.openxmlformats.org/officeDocument/2006/relationships/hyperlink" Target="pw:\\SRVPW3.pls.planservi.com.br:Projetos\Documents\C0849%20-%20DER\40_Emissao\03_GRD\0-GRDs_Enviadas%20DER\45&#186;MEDI&#199;&#195;O-26-03-2026%20A%2025-04-26\MR_DER-1698_26\" TargetMode="External"/><Relationship Id="rId7" Type="http://schemas.openxmlformats.org/officeDocument/2006/relationships/hyperlink" Target="pw:\\pw.planservi.com.br:PROJETOS\Documents\C0849%20-%20DER\40_Emissao\03_GRD\GRDs_Enviadas%20DER\MR.DER-0006_22\" TargetMode="External"/><Relationship Id="rId183" Type="http://schemas.openxmlformats.org/officeDocument/2006/relationships/hyperlink" Target="pw:\\pw.planservi.com.br:PROJETOS\Documents\C0849%20-%20DER\40_Emissao\03_GRD\0-GRDs_Enviadas%20DER\17&#186;MEDI&#199;&#195;O-26-10-23%20A%2025-12-23\MR.DER-0486_23-Entrega%20Final\" TargetMode="External"/><Relationship Id="rId239" Type="http://schemas.openxmlformats.org/officeDocument/2006/relationships/hyperlink" Target="pw:\\SRVPW3.pls.planservi.com.br:Projetos\Documents\C0849%20-%20DER\40_Emissao\03_GRD\0-GRDs_Enviadas%20DER\29&#186;MEDI&#199;&#195;O-26-11-2024%20A%2025-12-24\MR.DER-0863_24\" TargetMode="External"/><Relationship Id="rId390" Type="http://schemas.openxmlformats.org/officeDocument/2006/relationships/hyperlink" Target="pw:\\SRVPW3.pls.planservi.com.br:Projetos\Documents\C0849%20-%20DER\40_Emissao\03_GRD\0-GRDs_Enviadas%20DER\47&#186;MEDI&#199;&#195;O-26-05-2026%20A%2025-06-26\MR_DER-1771_26\" TargetMode="External"/><Relationship Id="rId250" Type="http://schemas.openxmlformats.org/officeDocument/2006/relationships/hyperlink" Target="pw:\\SRVPW3.pls.planservi.com.br:Projetos\Documents\C0849%20-%20DER\40_Emissao\03_GRD\0-GRDs_Enviadas%20DER\29&#186;MEDI&#199;&#195;O-26-11-2024%20A%2025-12-24\MR.DER-0865_24\" TargetMode="External"/><Relationship Id="rId292" Type="http://schemas.openxmlformats.org/officeDocument/2006/relationships/hyperlink" Target="pw:\\SRVPW3.pls.planservi.com.br:Projetos\Documents\C0849%20-%20DER\40_Emissao\03_GRD\31&#186;MEDI&#199;&#195;O-26-01-2025%20A%2025-02-25\MR.DER-0919_25\" TargetMode="External"/><Relationship Id="rId306" Type="http://schemas.openxmlformats.org/officeDocument/2006/relationships/hyperlink" Target="pw:\\SRVPW3.pls.planservi.com.br:Projetos\Documents\C0849%20-%20DER\40_Emissao\03_GRD\0-GRDs_Enviadas%20DER\31&#186;MEDI&#199;&#195;O-26-01-2025%20A%2025-02-25\MR.DER-0931_25\" TargetMode="External"/><Relationship Id="rId45" Type="http://schemas.openxmlformats.org/officeDocument/2006/relationships/hyperlink" Target="pw:\\pw.planservi.com.br:PROJETOS\Documents\C0849%20-%20DER\30_Producao\6-D6%20&#8211;%20SP%20268%20-%20km%20217,66-222,140\02_Geom\02.00_R031\2022%2010%2014%20-%20Projeto%20Funcional%20-Revis&#227;o%20A2.xls" TargetMode="External"/><Relationship Id="rId87" Type="http://schemas.openxmlformats.org/officeDocument/2006/relationships/hyperlink" Target="pw:\\pw.planservi.com.br:PROJETOS\Documents\C0849%20-%20DER\40_Emissao\03_GRD\0-GRDs_Enviadas%20DER\5&#186;MEDI&#199;&#195;O\MR.DER-0234_22\" TargetMode="External"/><Relationship Id="rId110" Type="http://schemas.openxmlformats.org/officeDocument/2006/relationships/hyperlink" Target="pw:\\pw.planservi.com.br:PROJETOS\Documents\C0849%20-%20DER\40_Emissao\03_GRD\0-GRDs_Enviadas%20DER\6&#186;MEDI&#199;&#195;O\MR.DER-0276_23\" TargetMode="External"/><Relationship Id="rId348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152" Type="http://schemas.openxmlformats.org/officeDocument/2006/relationships/hyperlink" Target="pw:\\pw.planservi.com.br:PROJETOS\Documents\C0849%20-%20DER\40_Emissao\03_GRD\0-GRDs_Enviadas%20DER\13&#186;MEDI&#199;&#195;O-26-07-23%20A%2025-08-23\MR.DER-0404_23\" TargetMode="External"/><Relationship Id="rId194" Type="http://schemas.openxmlformats.org/officeDocument/2006/relationships/hyperlink" Target="pw:\\SRVPW3.pls.planservi.com.br:Projetos\Documents\C0849%20-%20DER\40_Emissao\03_GRD\0-GRDs_Enviadas%20DER\26&#186;MEDI&#199;&#195;O-26-08-2024%20A%2025-09-24\MR.DER-0784_24\" TargetMode="External"/><Relationship Id="rId208" Type="http://schemas.openxmlformats.org/officeDocument/2006/relationships/hyperlink" Target="pw:\\SRVPW3.pls.planservi.com.br:Projetos\Documents\C0849%20-%20DER\40_Emissao\03_GRD\0-GRDs_Enviadas%20DER\27&#186;MEDI&#199;&#195;O-26-09-2024%20A%2025-10-24\MR.DER-0824_24-SP%20268\" TargetMode="External"/><Relationship Id="rId261" Type="http://schemas.openxmlformats.org/officeDocument/2006/relationships/hyperlink" Target="pw:\\SRVPW3.pls.planservi.com.br:Projetos\Documents\C0849%20-%20DER\30_Producao\6-D6%20&#8211;%20SP%20268%20-%20km%20217,66-222,140\04_Dren\04.00_R031\2024%2012%2012%20-%20Revis&#227;o_A2_Segmento%20D06%20-%20Planta%20de%20bacias_Rel%20Hidrol.doc" TargetMode="External"/><Relationship Id="rId14" Type="http://schemas.openxmlformats.org/officeDocument/2006/relationships/hyperlink" Target="pw:\\pw.planservi.com.br:PROJETOS\Documents\C0849%20-%20DER\40_Emissao\03_GRD\0-GRDs_Enviadas%20DER\3&#186;MEDI&#199;&#195;O\MR.DER-0057_22\" TargetMode="External"/><Relationship Id="rId56" Type="http://schemas.openxmlformats.org/officeDocument/2006/relationships/hyperlink" Target="pw:\\pw.planservi.com.br:PROJETOS\Documents\C0849%20-%20DER\40_Emissao\03_GRD\0-GRDs_Enviadas%20DER\4&#186;MEDI&#199;&#195;O\MR.DER-0145_22\" TargetMode="External"/><Relationship Id="rId317" Type="http://schemas.openxmlformats.org/officeDocument/2006/relationships/hyperlink" Target="pw:\\SRVPW3.pls.planservi.com.br:Projetos\Documents\C0849%20-%20DER\40_Emissao\03_GRD\0-GRDs_Enviadas%20DER\32&#186;MEDI&#199;&#195;O-26-02-2025%20A%2025-03-25\MR.DER-0953_25\" TargetMode="External"/><Relationship Id="rId359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98" Type="http://schemas.openxmlformats.org/officeDocument/2006/relationships/hyperlink" Target="pw:\\pw.planservi.com.br:PROJETOS\Documents\C0849%20-%20DER\40_Emissao\03_GRD\0-GRDs_Enviadas%20DER\6&#186;MEDI&#199;&#195;O\MR.DER-0273_23\" TargetMode="External"/><Relationship Id="rId121" Type="http://schemas.openxmlformats.org/officeDocument/2006/relationships/hyperlink" Target="pw:\\pw.planservi.com.br:PROJETOS\Documents\C0849%20-%20DER\30_Producao\6-D6%20&#8211;%20SP%20268%20-%20km%20217,66-222,140\05_Geot\05.00_R031\2023.01.20_R-031_G01,%20G12_SP-268.doc" TargetMode="External"/><Relationship Id="rId163" Type="http://schemas.openxmlformats.org/officeDocument/2006/relationships/hyperlink" Target="pw:\\pw.planservi.com.br:PROJETOS\Documents\C0849%20-%20DER\30_Producao\6-D6%20&#8211;%20SP%20268%20-%20km%20217,66-222,140\05_Geot\05.00_R031\2023%2007%2019-R-031_Revis&#227;oB1_G13.doc" TargetMode="External"/><Relationship Id="rId219" Type="http://schemas.openxmlformats.org/officeDocument/2006/relationships/hyperlink" Target="pw:\\SRVPW3.pls.planservi.com.br:Projetos\Documents\C0849%20-%20DER\30_Producao\6-D6%20&#8211;%20SP%20268%20-%20km%20217,66-222,140\02_Geom\02.00_R031\2023%2001%2024%20-%20Projeto%20Funcional%20-Revis&#227;o%20A.xls" TargetMode="External"/><Relationship Id="rId370" Type="http://schemas.openxmlformats.org/officeDocument/2006/relationships/hyperlink" Target="pw:\\SRVPW3.pls.planservi.com.br:Projetos\Documents\C0849%20-%20DER\40_Emissao\03_GRD\0-GRDs_Enviadas%20DER\45&#186;MEDI&#199;&#195;O-26-03-2026%20A%2025-04-26\MR_DER-1670_26\" TargetMode="External"/><Relationship Id="rId230" Type="http://schemas.openxmlformats.org/officeDocument/2006/relationships/hyperlink" Target="pw:\\SRVPW3.pls.planservi.com.br:Projetos\Documents\C0849%20-%20DER\30_Producao\6-D6%20&#8211;%20SP%20268%20-%20km%20217,66-222,140\05_Geot\05.00_R031\2024.01.17_R-031_SP-268_G12_A.doc" TargetMode="External"/><Relationship Id="rId25" Type="http://schemas.openxmlformats.org/officeDocument/2006/relationships/hyperlink" Target="pw:\\pw.planservi.com.br:PROJETOS\Documents\C0849%20-%20DER\40_Emissao\03_GRD\0-GRDs_Enviadas%20DER\3&#186;MEDI&#199;&#195;O\MR.DER-0099_22\" TargetMode="External"/><Relationship Id="rId67" Type="http://schemas.openxmlformats.org/officeDocument/2006/relationships/hyperlink" Target="pw:\\pw.planservi.com.br:PROJETOS\Documents\C0849%20-%20DER\30_Producao\6-D6%20&#8211;%20SP%20268%20-%20km%20217,66-222,140\05_Geot\05.00_R031\2022.10.21_R-031_JAZIDAS-DME-SP268.doc" TargetMode="External"/><Relationship Id="rId272" Type="http://schemas.openxmlformats.org/officeDocument/2006/relationships/hyperlink" Target="pw:\\SRVPW3.pls.planservi.com.br:Projetos\Documents\C0849%20-%20DER\40_Emissao\03_GRD\0-GRDs_Enviadas%20DER\29&#186;MEDI&#199;&#195;O-26-11-2024%20A%2025-12-24\MR.DER-0882_24\" TargetMode="External"/><Relationship Id="rId328" Type="http://schemas.openxmlformats.org/officeDocument/2006/relationships/hyperlink" Target="pw:\\SRVPW3.pls.planservi.com.br:Projetos\Documents\C0849%20-%20DER\40_Emissao\03_GRD\0-GRDs_Enviadas%20DER\33&#186;MEDI&#199;&#195;O-26-03-2025%20A%2025-04-25\MR.DER-0967_25\" TargetMode="External"/><Relationship Id="rId132" Type="http://schemas.openxmlformats.org/officeDocument/2006/relationships/hyperlink" Target="pw:\\pw.planservi.com.br:PROJETOS\Documents\C0849%20-%20DER\40_Emissao\03_GRD\0-GRDs_Enviadas%20DER\7&#186;MEDI&#199;&#195;O\MR.DER-0317_23\" TargetMode="External"/><Relationship Id="rId174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381" Type="http://schemas.openxmlformats.org/officeDocument/2006/relationships/hyperlink" Target="pw:\\SRVPW3.pls.planservi.com.br:Projetos\Documents\C0849%20-%20DER\40_Emissao\03_GRD\0-GRDs_Enviadas%20DER\45&#186;MEDI&#199;&#195;O-26-03-2026%20A%2025-04-26\MR_DER-1698_26\" TargetMode="External"/><Relationship Id="rId241" Type="http://schemas.openxmlformats.org/officeDocument/2006/relationships/hyperlink" Target="pw:\\SRVPW3.pls.planservi.com.br:Projetos\Documents\C0849%20-%20DER\40_Emissao\03_GRD\0-GRDs_Enviadas%20DER\29&#186;MEDI&#199;&#195;O-26-11-2024%20A%2025-12-24\MR.DER-0863_24\" TargetMode="External"/><Relationship Id="rId36" Type="http://schemas.openxmlformats.org/officeDocument/2006/relationships/hyperlink" Target="pw:\\pw.planservi.com.br:PROJETOS\Documents\C0849%20-%20DER\40_Emissao\03_GRD\0-GRDs_Enviadas%20DER\4&#186;MEDI&#199;&#195;O\MR.DER-0115_22\" TargetMode="External"/><Relationship Id="rId283" Type="http://schemas.openxmlformats.org/officeDocument/2006/relationships/hyperlink" Target="pw:\\SRVPW3.pls.planservi.com.br:Projetos\Documents\C0849%20-%20DER\40_Emissao\03_GRD\0-GRDs_Enviadas%20DER\30&#186;MEDI&#199;&#195;O-26-12-2024%20A%2025-01-25\MR.DER-0910_25-SP%20268\" TargetMode="External"/><Relationship Id="rId339" Type="http://schemas.openxmlformats.org/officeDocument/2006/relationships/hyperlink" Target="pw:\\SRVPW3.pls.planservi.com.br:Projetos\Documents\C0849%20-%20DER\40_Emissao\03_GRD\0-GRDs_Enviadas%20DER\33&#186;MEDI&#199;&#195;O-26-03-2025%20A%2025-04-25\MR.DER-0964_25\" TargetMode="External"/><Relationship Id="rId78" Type="http://schemas.openxmlformats.org/officeDocument/2006/relationships/hyperlink" Target="pw:\\pw.planservi.com.br:PROJETOS\Documents\C0849%20-%20DER\40_Emissao\03_GRD\0-GRDs_Enviadas%20DER\5&#186;MEDI&#199;&#195;O\MR.DER-0229_22\" TargetMode="External"/><Relationship Id="rId101" Type="http://schemas.openxmlformats.org/officeDocument/2006/relationships/hyperlink" Target="pw:\\pw.planservi.com.br:PROJETOS\Documents\C0849%20-%20DER\40_Emissao\03_GRD\0-GRDs_Enviadas%20DER\6&#186;MEDI&#199;&#195;O\MR.DER-0276_23\" TargetMode="External"/><Relationship Id="rId143" Type="http://schemas.openxmlformats.org/officeDocument/2006/relationships/hyperlink" Target="pw:\\pw.planservi.com.br:PROJETOS\Documents\C0849%20-%20DER\40_Emissao\03_GRD\0-GRDs_Enviadas%20DER\7&#186;MEDI&#199;&#195;O\MR.DER-0326_23\" TargetMode="External"/><Relationship Id="rId185" Type="http://schemas.openxmlformats.org/officeDocument/2006/relationships/hyperlink" Target="pw:\\pw.planservi.com.br:PROJETOS\Documents\C0849%20-%20DER\40_Emissao\03_GRD\0-GRDs_Enviadas%20DER\18&#186;MEDI&#199;&#195;O-26-12-23%20A%2025-01-24\MR.DER-0516_24\" TargetMode="External"/><Relationship Id="rId350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9" Type="http://schemas.openxmlformats.org/officeDocument/2006/relationships/hyperlink" Target="pw:\\pw.planservi.com.br:PROJETOS\Documents\C0849%20-%20DER\40_Emissao\03_GRD\0-GRDs_Enviadas%20DER\MR.DER-0033_22\" TargetMode="External"/><Relationship Id="rId210" Type="http://schemas.openxmlformats.org/officeDocument/2006/relationships/hyperlink" Target="pw:\\SRVPW3.pls.planservi.com.br:Projetos\Documents\C0849%20-%20DER\40_Emissao\03_GRD\0-GRDs_Enviadas%20DER\28&#186;MEDI&#199;&#195;O-26-10-2024%20A%2025-11-24\MR.DER-0845_24\" TargetMode="External"/><Relationship Id="rId392" Type="http://schemas.openxmlformats.org/officeDocument/2006/relationships/hyperlink" Target="pw:\\SRVPW3.pls.planservi.com.br:Projetos\Documents\C0849%20-%20DER\40_Emissao\03_GRD\0-GRDs_Enviadas%20DER\47&#186;MEDI&#199;&#195;O-26-05-2026%20A%2025-06-26\MR_DER-1771_26\" TargetMode="External"/><Relationship Id="rId252" Type="http://schemas.openxmlformats.org/officeDocument/2006/relationships/hyperlink" Target="pw:\\SRVPW3.pls.planservi.com.br:Projetos\Documents\C0849%20-%20DER\40_Emissao\03_GRD\0-GRDs_Enviadas%20DER\29&#186;MEDI&#199;&#195;O-26-11-2024%20A%2025-12-24\MR.DER-0865_24\" TargetMode="External"/><Relationship Id="rId294" Type="http://schemas.openxmlformats.org/officeDocument/2006/relationships/hyperlink" Target="pw:\\SRVPW3.pls.planservi.com.br:Projetos\Documents\C0849%20-%20DER\40_Emissao\03_GRD\31&#186;MEDI&#199;&#195;O-26-01-2025%20A%2025-02-25\MR.DER-0919_25\" TargetMode="External"/><Relationship Id="rId308" Type="http://schemas.openxmlformats.org/officeDocument/2006/relationships/hyperlink" Target="pw:\\SRVPW3.pls.planservi.com.br:Projetos\Documents\C0849%20-%20DER\40_Emissao\03_GRD\0-GRDs_Enviadas%20DER\31&#186;MEDI&#199;&#195;O-26-01-2025%20A%2025-02-25\MR.DER-0937_25\" TargetMode="External"/><Relationship Id="rId47" Type="http://schemas.openxmlformats.org/officeDocument/2006/relationships/hyperlink" Target="pw:\\pw.planservi.com.br:PROJETOS\Documents\C0849%20-%20DER\30_Producao\6-D6%20&#8211;%20SP%20268%20-%20km%20217,66-222,140\04_Dren\04.00_R031\2022%2010%2024%20-%20Emiss&#227;o%20Inicial_Segmento%20D6%20-%20Planta%20de%20bacias_Rel%20Hidrol.doc" TargetMode="External"/><Relationship Id="rId89" Type="http://schemas.openxmlformats.org/officeDocument/2006/relationships/hyperlink" Target="pw:\\pw.planservi.com.br:PROJETOS\Documents\C0849%20-%20DER\40_Emissao\03_GRD\0-GRDs_Enviadas%20DER\5&#186;MEDI&#199;&#195;O\MR.DER-0234_22\" TargetMode="External"/><Relationship Id="rId112" Type="http://schemas.openxmlformats.org/officeDocument/2006/relationships/hyperlink" Target="pw:\\pw.planservi.com.br:PROJETOS\Documents\C0849%20-%20DER\30_Producao\6-D6%20&#8211;%20SP%20268%20-%20km%20217,66-222,140\05_Geot\05.00_R031\2022%2012%2021-R-031_Revis&#227;oB1_G14.doc" TargetMode="External"/><Relationship Id="rId154" Type="http://schemas.openxmlformats.org/officeDocument/2006/relationships/hyperlink" Target="pw:\\pw.planservi.com.br:PROJETOS\Documents\C0849%20-%20DER\40_Emissao\03_GRD\0-GRDs_Enviadas%20DER\13&#186;MEDI&#199;&#195;O-26-07-23%20A%2025-08-23\MR.DER-0404_23\" TargetMode="External"/><Relationship Id="rId361" Type="http://schemas.openxmlformats.org/officeDocument/2006/relationships/hyperlink" Target="pw:\\SRVPW3.pls.planservi.com.br:Projetos\Documents\C0849%20-%20DER\40_Emissao\03_GRD\0-GRDs_Enviadas%20DER\44&#186;MEDI&#199;&#195;O-26-02-2026%20A%2025-03-26\MR_DER-1627_26\" TargetMode="External"/><Relationship Id="rId196" Type="http://schemas.openxmlformats.org/officeDocument/2006/relationships/hyperlink" Target="pw:\\SRVPW3.pls.planservi.com.br:Projetos\Documents\C0849%20-%20DER\40_Emissao\03_GRD\0-GRDs_Enviadas%20DER\26&#186;MEDI&#199;&#195;O-26-08-2024%20A%2025-09-24\MR.DER-0784_24\" TargetMode="External"/><Relationship Id="rId16" Type="http://schemas.openxmlformats.org/officeDocument/2006/relationships/hyperlink" Target="pw:\\pw.planservi.com.br:PROJETOS\Documents\C0849%20-%20DER\40_Emissao\03_GRD\0-GRDs_Enviadas%20DER\3&#186;MEDI&#199;&#195;O\MR.DER-0057_22\" TargetMode="External"/><Relationship Id="rId221" Type="http://schemas.openxmlformats.org/officeDocument/2006/relationships/hyperlink" Target="pw:\\SRVPW3.pls.planservi.com.br:Projetos\Documents\C0849%20-%20DER\30_Producao\6-D6%20&#8211;%20SP%20268%20-%20km%20217,66-222,140\02_Geom\02.00_R031\2023%2001%2024%20-%20Projeto%20Funcional%20-Revis&#227;o%20A.xls" TargetMode="External"/><Relationship Id="rId263" Type="http://schemas.openxmlformats.org/officeDocument/2006/relationships/hyperlink" Target="pw:\\SRVPW3.pls.planservi.com.br:Projetos\Documents\C0849%20-%20DER\40_Emissao\03_GRD\0-GRDs_Enviadas%20DER\29&#186;MEDI&#199;&#195;O-26-11-2024%20A%2025-12-24\MR.DER-0877_24\" TargetMode="External"/><Relationship Id="rId319" Type="http://schemas.openxmlformats.org/officeDocument/2006/relationships/hyperlink" Target="pw:\\SRVPW3.pls.planservi.com.br:Projetos\Documents\C0849%20-%20DER\40_Emissao\03_GRD\0-GRDs_Enviadas%20DER\32&#186;MEDI&#199;&#195;O-26-02-2025%20A%2025-03-25\MR.DER-0950_25\" TargetMode="External"/><Relationship Id="rId37" Type="http://schemas.openxmlformats.org/officeDocument/2006/relationships/hyperlink" Target="pw:\\pw.planservi.com.br:PROJETOS\Documents\C0849%20-%20DER\40_Emissao\03_GRD\0-GRDs_Enviadas%20DER\4&#186;MEDI&#199;&#195;O\MR.DER-0115_22\" TargetMode="External"/><Relationship Id="rId58" Type="http://schemas.openxmlformats.org/officeDocument/2006/relationships/hyperlink" Target="pw:\\pw.planservi.com.br:PROJETOS\Documents\C0849%20-%20DER\40_Emissao\03_GRD\0-GRDs_Enviadas%20DER\4&#186;MEDI&#199;&#195;O\MR.DER-0145_22\" TargetMode="External"/><Relationship Id="rId79" Type="http://schemas.openxmlformats.org/officeDocument/2006/relationships/hyperlink" Target="pw:\\pw.planservi.com.br:PROJETOS\Documents\C0849%20-%20DER\40_Emissao\03_GRD\0-GRDs_Enviadas%20DER\5&#186;MEDI&#199;&#195;O\MR.DER-0229_22\" TargetMode="External"/><Relationship Id="rId102" Type="http://schemas.openxmlformats.org/officeDocument/2006/relationships/hyperlink" Target="pw:\\pw.planservi.com.br:PROJETOS\Documents\C0849%20-%20DER\40_Emissao\03_GRD\0-GRDs_Enviadas%20DER\6&#186;MEDI&#199;&#195;O\MR.DER-0276_23\" TargetMode="External"/><Relationship Id="rId123" Type="http://schemas.openxmlformats.org/officeDocument/2006/relationships/hyperlink" Target="pw:\\pw.planservi.com.br:PROJETOS\Documents\C0849%20-%20DER\30_Producao\6-D6%20&#8211;%20SP%20268%20-%20km%20217,66-222,140\05_Geot\05.00_R031\2023.01.20_R-031_G01,%20G12_SP-268.doc" TargetMode="External"/><Relationship Id="rId144" Type="http://schemas.openxmlformats.org/officeDocument/2006/relationships/hyperlink" Target="pw:\\pw.planservi.com.br:PROJETOS\Documents\C0849%20-%20DER\30_Producao\6-D6%20&#8211;%20SP%20268%20-%20km%20217,66-222,140\05_Geot\05.00_R031\2023.02.01_R-031_SP%20268_G01.doc" TargetMode="External"/><Relationship Id="rId330" Type="http://schemas.openxmlformats.org/officeDocument/2006/relationships/hyperlink" Target="pw:\\SRVPW3.pls.planservi.com.br:Projetos\Documents\C0849%20-%20DER\40_Emissao\03_GRD\0-GRDs_Enviadas%20DER\33&#186;MEDI&#199;&#195;O-26-03-2025%20A%2025-04-25\MR.DER-0966_25\" TargetMode="External"/><Relationship Id="rId90" Type="http://schemas.openxmlformats.org/officeDocument/2006/relationships/hyperlink" Target="pw:\\pw.planservi.com.br:PROJETOS\Documents\C0849%20-%20DER\40_Emissao\03_GRD\0-GRDs_Enviadas%20DER\5&#186;MEDI&#199;&#195;O\MR.DER-0234_22\" TargetMode="External"/><Relationship Id="rId165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186" Type="http://schemas.openxmlformats.org/officeDocument/2006/relationships/hyperlink" Target="pw:\\pw.planservi.com.br:PROJETOS\Documents\C0849%20-%20DER\40_Emissao\03_GRD\0-GRDs_Enviadas%20DER\18&#186;MEDI&#199;&#195;O-26-12-23%20A%2025-01-24\MR.DER-0516_24\" TargetMode="External"/><Relationship Id="rId351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372" Type="http://schemas.openxmlformats.org/officeDocument/2006/relationships/hyperlink" Target="pw:\\SRVPW3.pls.planservi.com.br:Projetos\Documents\C0849%20-%20DER\40_Emissao\03_GRD\0-GRDs_Enviadas%20DER\45&#186;MEDI&#199;&#195;O-26-03-2026%20A%2025-04-26\MR_DER-1689_26\" TargetMode="External"/><Relationship Id="rId393" Type="http://schemas.openxmlformats.org/officeDocument/2006/relationships/hyperlink" Target="pw:\\SRVPW3.pls.planservi.com.br:Projetos\Documents\C0849%20-%20DER\40_Emissao\03_GRD\0-GRDs_Enviadas%20DER\47&#186;MEDI&#199;&#195;O-26-05-2026%20A%2025-06-26\MR_DER-1771_26\" TargetMode="External"/><Relationship Id="rId211" Type="http://schemas.openxmlformats.org/officeDocument/2006/relationships/hyperlink" Target="pw:\\SRVPW3.pls.planservi.com.br:Projetos\Documents\C0849%20-%20DER\40_Emissao\03_GRD\0-GRDs_Enviadas%20DER\28&#186;MEDI&#199;&#195;O-26-10-2024%20A%2025-11-24\MR.DER-0845_24\" TargetMode="External"/><Relationship Id="rId232" Type="http://schemas.openxmlformats.org/officeDocument/2006/relationships/hyperlink" Target="pw:\\SRVPW3.pls.planservi.com.br:Projetos\Documents\C0849%20-%20DER\30_Producao\6-D6%20&#8211;%20SP%20268%20-%20km%20217,66-222,140\05_Geot\05.00_R031\2024.01.17_R-031_SP-268_G12_A.doc" TargetMode="External"/><Relationship Id="rId253" Type="http://schemas.openxmlformats.org/officeDocument/2006/relationships/hyperlink" Target="pw:\\SRVPW3.pls.planservi.com.br:Projetos\Documents\C0849%20-%20DER\40_Emissao\03_GRD\0-GRDs_Enviadas%20DER\29&#186;MEDI&#199;&#195;O-26-11-2024%20A%2025-12-24\MR.DER-0865_24\" TargetMode="External"/><Relationship Id="rId274" Type="http://schemas.openxmlformats.org/officeDocument/2006/relationships/hyperlink" Target="pw:\\SRVPW3.pls.planservi.com.br:Projetos\Documents\C0849%20-%20DER\40_Emissao\03_GRD\0-GRDs_Enviadas%20DER\29&#186;MEDI&#199;&#195;O-26-11-2024%20A%2025-12-24\MR.DER-0882_24\" TargetMode="External"/><Relationship Id="rId295" Type="http://schemas.openxmlformats.org/officeDocument/2006/relationships/hyperlink" Target="pw:\\SRVPW3.pls.planservi.com.br:Projetos\Documents\C0849%20-%20DER\40_Emissao\03_GRD\31&#186;MEDI&#199;&#195;O-26-01-2025%20A%2025-02-25\MR.DER-0919_25\" TargetMode="External"/><Relationship Id="rId309" Type="http://schemas.openxmlformats.org/officeDocument/2006/relationships/hyperlink" Target="pw:\\SRVPW3.pls.planservi.com.br:Projetos\Documents\C0849%20-%20DER\40_Emissao\03_GRD\0-GRDs_Enviadas%20DER\31&#186;MEDI&#199;&#195;O-26-01-2025%20A%2025-02-25\MR.DER-0937_25\" TargetMode="External"/><Relationship Id="rId27" Type="http://schemas.openxmlformats.org/officeDocument/2006/relationships/hyperlink" Target="pw:\\pw.planservi.com.br:PROJETOS\Documents\C0849%20-%20DER\40_Emissao\03_GRD\0-GRDs_Enviadas%20DER\3&#186;MEDI&#199;&#195;O\MR.DER-0099_22\" TargetMode="External"/><Relationship Id="rId48" Type="http://schemas.openxmlformats.org/officeDocument/2006/relationships/hyperlink" Target="pw:\\pw.planservi.com.br:PROJETOS\Documents\C0849%20-%20DER\30_Producao\6-D6%20&#8211;%20SP%20268%20-%20km%20217,66-222,140\04_Dren\04.00_R031\2022%2010%2024%20-%20Emiss&#227;o%20Inicial_Segmento%20D6%20-%20Planta%20de%20bacias_Rel%20Hidrol.doc" TargetMode="External"/><Relationship Id="rId69" Type="http://schemas.openxmlformats.org/officeDocument/2006/relationships/hyperlink" Target="pw:\\pw.planservi.com.br:PROJETOS\Documents\C0849%20-%20DER\40_Emissao\03_GRD\0-GRDs_Enviadas%20DER\5&#186;MEDI&#199;&#195;O\MR.DER-0181_22\" TargetMode="External"/><Relationship Id="rId113" Type="http://schemas.openxmlformats.org/officeDocument/2006/relationships/hyperlink" Target="pw:\\pw.planservi.com.br:PROJETOS\Documents\C0849%20-%20DER\30_Producao\6-D6%20&#8211;%20SP%20268%20-%20km%20217,66-222,140\06_Pavi\06.00_R031\2022%2012%2021-R-031_Revis&#227;oA1_P02_P05_P09.doc" TargetMode="External"/><Relationship Id="rId134" Type="http://schemas.openxmlformats.org/officeDocument/2006/relationships/hyperlink" Target="pw:\\pw.planservi.com.br:PROJETOS\Documents\C0849%20-%20DER\40_Emissao\03_GRD\0-GRDs_Enviadas%20DER\7&#186;MEDI&#199;&#195;O\MR.DER-0320_23\" TargetMode="External"/><Relationship Id="rId320" Type="http://schemas.openxmlformats.org/officeDocument/2006/relationships/hyperlink" Target="pw:\\SRVPW3.pls.planservi.com.br:Projetos\Documents\C0849%20-%20DER\40_Emissao\03_GRD\0-GRDs_Enviadas%20DER\32&#186;MEDI&#199;&#195;O-26-02-2025%20A%2025-03-25\MR.DER-0950_25\" TargetMode="External"/><Relationship Id="rId80" Type="http://schemas.openxmlformats.org/officeDocument/2006/relationships/hyperlink" Target="pw:\\pw.planservi.com.br:PROJETOS\Documents\C0849%20-%20DER\40_Emissao\03_GRD\0-GRDs_Enviadas%20DER\5&#186;MEDI&#199;&#195;O\MR.DER-0229_22\" TargetMode="External"/><Relationship Id="rId155" Type="http://schemas.openxmlformats.org/officeDocument/2006/relationships/hyperlink" Target="pw:\\pw.planservi.com.br:PROJETOS\Documents\C0849%20-%20DER\40_Emissao\03_GRD\0-GRDs_Enviadas%20DER\13&#186;MEDI&#199;&#195;O-26-07-23%20A%2025-08-23\MR.DER-0404_23\" TargetMode="External"/><Relationship Id="rId176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197" Type="http://schemas.openxmlformats.org/officeDocument/2006/relationships/hyperlink" Target="pw:\\SRVPW3.pls.planservi.com.br:Projetos\Documents\C0849%20-%20DER\40_Emissao\03_GRD\0-GRDs_Enviadas%20DER\26&#186;MEDI&#199;&#195;O-26-08-2024%20A%2025-09-24\MR.DER-0784_24\" TargetMode="External"/><Relationship Id="rId341" Type="http://schemas.openxmlformats.org/officeDocument/2006/relationships/hyperlink" Target="pw:\\SRVPW3.pls.planservi.com.br:Projetos\Documents\C0849%20-%20DER\40_Emissao\03_GRD\0-GRDs_Enviadas%20DER\34&#186;MEDI&#199;&#195;O-26-04-2025%20A%2025-05-25\MR_DER-0997_25\" TargetMode="External"/><Relationship Id="rId362" Type="http://schemas.openxmlformats.org/officeDocument/2006/relationships/hyperlink" Target="pw:\\SRVPW3.pls.planservi.com.br:Projetos\Documents\C0849%20-%20DER\40_Emissao\03_GRD\0-GRDs_Enviadas%20DER\44&#186;MEDI&#199;&#195;O-26-02-2026%20A%2025-03-26\MR_DER-1644_26\" TargetMode="External"/><Relationship Id="rId383" Type="http://schemas.openxmlformats.org/officeDocument/2006/relationships/hyperlink" Target="pw:\\SRVPW3.pls.planservi.com.br:Projetos\Documents\C0849%20-%20DER\40_Emissao\03_GRD\0-GRDs_Enviadas%20DER\45&#186;MEDI&#199;&#195;O-26-03-2026%20A%2025-04-26\MR_DER-1698_26\" TargetMode="External"/><Relationship Id="rId201" Type="http://schemas.openxmlformats.org/officeDocument/2006/relationships/hyperlink" Target="pw:\\SRVPW3.pls.planservi.com.br:Projetos\Documents\C0849%20-%20DER\40_Emissao\03_GRD\0-GRDs_Enviadas%20DER\27&#186;MEDI&#199;&#195;O-26-09-2024%20A%2025-10-24\MR.DER-0824_24-SP%20268\" TargetMode="External"/><Relationship Id="rId222" Type="http://schemas.openxmlformats.org/officeDocument/2006/relationships/hyperlink" Target="pw:\\SRVPW3.pls.planservi.com.br:Projetos\Documents\C0849%20-%20DER\30_Producao\6-D6%20&#8211;%20SP%20268%20-%20km%20217,66-222,140\02_Geom\02.00_R031\2024%2011%2001-%20Projeto%20Executivo%20B1%20-%20Planta%20e%20Perfil%20-SP268.xls" TargetMode="External"/><Relationship Id="rId243" Type="http://schemas.openxmlformats.org/officeDocument/2006/relationships/hyperlink" Target="pw:\\SRVPW3.pls.planservi.com.br:Projetos\Documents\C0849%20-%20DER\40_Emissao\03_GRD\0-GRDs_Enviadas%20DER\29&#186;MEDI&#199;&#195;O-26-11-2024%20A%2025-12-24\MR.DER-0863_24\" TargetMode="External"/><Relationship Id="rId264" Type="http://schemas.openxmlformats.org/officeDocument/2006/relationships/hyperlink" Target="pw:\\SRVPW3.pls.planservi.com.br:Projetos\Documents\C0849%20-%20DER\40_Emissao\03_GRD\0-GRDs_Enviadas%20DER\29&#186;MEDI&#199;&#195;O-26-11-2024%20A%2025-12-24\MR.DER-0877_24\" TargetMode="External"/><Relationship Id="rId285" Type="http://schemas.openxmlformats.org/officeDocument/2006/relationships/hyperlink" Target="pw:\\SRVPW3.pls.planservi.com.br:Projetos\Documents\C0849%20-%20DER\40_Emissao\03_GRD\31&#186;MEDI&#199;&#195;O-26-01-2025%20A%2025-02-25\MR.DER-0921_25\" TargetMode="External"/><Relationship Id="rId17" Type="http://schemas.openxmlformats.org/officeDocument/2006/relationships/hyperlink" Target="pw:\\pw.planservi.com.br:PROJETOS\Documents\C0849%20-%20DER\40_Emissao\03_GRD\0-GRDs_Enviadas%20DER\3&#186;MEDI&#199;&#195;O\MR.DER-0057_22\" TargetMode="External"/><Relationship Id="rId38" Type="http://schemas.openxmlformats.org/officeDocument/2006/relationships/hyperlink" Target="pw:\\pw.planservi.com.br:PROJETOS\Documents\C0849%20-%20DER\40_Emissao\03_GRD\0-GRDs_Enviadas%20DER\4&#186;MEDI&#199;&#195;O\MR.DER-0115_22\" TargetMode="External"/><Relationship Id="rId59" Type="http://schemas.openxmlformats.org/officeDocument/2006/relationships/hyperlink" Target="pw:\\pw.planservi.com.br:PROJETOS\Documents\C0849%20-%20DER\40_Emissao\03_GRD\0-GRDs_Enviadas%20DER\4&#186;MEDI&#199;&#195;O\MR.DER-0145_22\" TargetMode="External"/><Relationship Id="rId103" Type="http://schemas.openxmlformats.org/officeDocument/2006/relationships/hyperlink" Target="pw:\\pw.planservi.com.br:PROJETOS\Documents\C0849%20-%20DER\40_Emissao\03_GRD\0-GRDs_Enviadas%20DER\6&#186;MEDI&#199;&#195;O\MR.DER-0276_23\" TargetMode="External"/><Relationship Id="rId124" Type="http://schemas.openxmlformats.org/officeDocument/2006/relationships/hyperlink" Target="pw:\\pw.planservi.com.br:PROJETOS\Documents\C0849%20-%20DER\30_Producao\6-D6%20&#8211;%20SP%20268%20-%20km%20217,66-222,140\05_Geot\05.00_R031\2023.01.20_R-031_G01,%20G12_SP-268.doc" TargetMode="External"/><Relationship Id="rId310" Type="http://schemas.openxmlformats.org/officeDocument/2006/relationships/hyperlink" Target="pw:\\SRVPW3.pls.planservi.com.br:Projetos\Documents\C0849%20-%20DER\40_Emissao\03_GRD\0-GRDs_Enviadas%20DER\31&#186;MEDI&#199;&#195;O-26-01-2025%20A%2025-02-25\MR.DER-0937_25\" TargetMode="External"/><Relationship Id="rId70" Type="http://schemas.openxmlformats.org/officeDocument/2006/relationships/hyperlink" Target="pw:\\pw.planservi.com.br:PROJETOS\Documents\C0849%20-%20DER\40_Emissao\03_GRD\0-GRDs_Enviadas%20DER\5&#186;MEDI&#199;&#195;O\MR.DER-0181_22\" TargetMode="External"/><Relationship Id="rId91" Type="http://schemas.openxmlformats.org/officeDocument/2006/relationships/hyperlink" Target="pw:\\pw.planservi.com.br:PROJETOS\Documents\C0849%20-%20DER\30_Producao\6-D6%20&#8211;%20SP%20268%20-%20km%20217,66-222,140\05_Geot\05.00_R031\2022%2012%2006-R-031_Revis&#227;o-Programa&#231;&#227;o_Sondagens.doc" TargetMode="External"/><Relationship Id="rId145" Type="http://schemas.openxmlformats.org/officeDocument/2006/relationships/hyperlink" Target="pw:\\pw.planservi.com.br:PROJETOS\Documents\C0849%20-%20DER\30_Producao\6-D6%20&#8211;%20SP%20268%20-%20km%20217,66-222,140\05_Geot\05.00_R031\2023.02.13_R-031_SP-268_G01.doc" TargetMode="External"/><Relationship Id="rId166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187" Type="http://schemas.openxmlformats.org/officeDocument/2006/relationships/hyperlink" Target="pw:\\pw.planservi.com.br:PROJETOS\Documents\C0849%20-%20DER\40_Emissao\03_GRD\0-GRDs_Enviadas%20DER\18&#186;MEDI&#199;&#195;O-26-12-23%20A%2025-01-24\MR.DER-0516_24\" TargetMode="External"/><Relationship Id="rId331" Type="http://schemas.openxmlformats.org/officeDocument/2006/relationships/hyperlink" Target="pw:\\SRVPW3.pls.planservi.com.br:Projetos\Documents\C0849%20-%20DER\40_Emissao\03_GRD\0-GRDs_Enviadas%20DER\33&#186;MEDI&#199;&#195;O-26-03-2025%20A%2025-04-25\MR.DER-0964_25\" TargetMode="External"/><Relationship Id="rId352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373" Type="http://schemas.openxmlformats.org/officeDocument/2006/relationships/hyperlink" Target="pw:\\SRVPW3.pls.planservi.com.br:Projetos\Documents\C0849%20-%20DER\40_Emissao\03_GRD\0-GRDs_Enviadas%20DER\45&#186;MEDI&#199;&#195;O-26-03-2026%20A%2025-04-26\MR_DER-1689_26\" TargetMode="External"/><Relationship Id="rId394" Type="http://schemas.openxmlformats.org/officeDocument/2006/relationships/hyperlink" Target="pw:\\SRVPW3.pls.planservi.com.br:Projetos\Documents\C0849%20-%20DER\40_Emissao\03_GRD\0-GRDs_Enviadas%20DER\47&#186;MEDI&#199;&#195;O-26-05-2026%20A%2025-06-26\MR_DER-1771_26\" TargetMode="External"/><Relationship Id="rId1" Type="http://schemas.openxmlformats.org/officeDocument/2006/relationships/hyperlink" Target="pw:\\pw.planservi.com.br:PROJETOS\Documents\C0849%20-%20DER\40_Emissao\03_GRD\GRDs_Enviadas%20DER\MR.DER-0006_22\" TargetMode="External"/><Relationship Id="rId212" Type="http://schemas.openxmlformats.org/officeDocument/2006/relationships/hyperlink" Target="pw:\\SRVPW3.pls.planservi.com.br:Projetos\Documents\C0849%20-%20DER\40_Emissao\03_GRD\0-GRDs_Enviadas%20DER\28&#186;MEDI&#199;&#195;O-26-10-2024%20A%2025-11-24\MR.DER-0845_24\" TargetMode="External"/><Relationship Id="rId233" Type="http://schemas.openxmlformats.org/officeDocument/2006/relationships/hyperlink" Target="pw:\\SRVPW3.pls.planservi.com.br:Projetos\Documents\C0849%20-%20DER\30_Producao\6-D6%20&#8211;%20SP%20268%20-%20km%20217,66-222,140\05_Geot\05.00_R031\2024.01.17_R-031_SP-268_G12_A.doc" TargetMode="External"/><Relationship Id="rId254" Type="http://schemas.openxmlformats.org/officeDocument/2006/relationships/hyperlink" Target="pw:\\SRVPW3.pls.planservi.com.br:Projetos\Documents\C0849%20-%20DER\40_Emissao\03_GRD\0-GRDs_Enviadas%20DER\29&#186;MEDI&#199;&#195;O-26-11-2024%20A%2025-12-24\MR.DER-0865_24\" TargetMode="External"/><Relationship Id="rId28" Type="http://schemas.openxmlformats.org/officeDocument/2006/relationships/hyperlink" Target="pw:\\pw.planservi.com.br:PROJETOS\Documents\C0849%20-%20DER\40_Emissao\03_GRD\0-GRDs_Enviadas%20DER\3&#186;MEDI&#199;&#195;O\MR.DER-0099_22\" TargetMode="External"/><Relationship Id="rId49" Type="http://schemas.openxmlformats.org/officeDocument/2006/relationships/hyperlink" Target="pw:\\pw.planservi.com.br:PROJETOS\Documents\C0849%20-%20DER\30_Producao\6-D6%20&#8211;%20SP%20268%20-%20km%20217,66-222,140\05_Geot\05.00_R031\2022%2010%2019-R-031_Revis&#227;o-Relat&#243;rio%20e%20Programa&#231;&#227;o_Sondagens.doc" TargetMode="External"/><Relationship Id="rId114" Type="http://schemas.openxmlformats.org/officeDocument/2006/relationships/hyperlink" Target="pw:\\pw.planservi.com.br:PROJETOS\Documents\C0849%20-%20DER\30_Producao\6-D6%20&#8211;%20SP%20268%20-%20km%20217,66-222,140\06_Pavi\06.00_R031\2022%2012%2021-R-031_Revis&#227;oA1_P02_P05_P09.doc" TargetMode="External"/><Relationship Id="rId275" Type="http://schemas.openxmlformats.org/officeDocument/2006/relationships/hyperlink" Target="pw:\\SRVPW3.pls.planservi.com.br:Projetos\Documents\C0849%20-%20DER\40_Emissao\03_GRD\0-GRDs_Enviadas%20DER\29&#186;MEDI&#199;&#195;O-26-11-2024%20A%2025-12-24\MR.DER-0882_24\" TargetMode="External"/><Relationship Id="rId296" Type="http://schemas.openxmlformats.org/officeDocument/2006/relationships/hyperlink" Target="pw:\\SRVPW3.pls.planservi.com.br:Projetos\Documents\C0849%20-%20DER\40_Emissao\03_GRD\31&#186;MEDI&#199;&#195;O-26-01-2025%20A%2025-02-25\MR.DER-0919_25\" TargetMode="External"/><Relationship Id="rId300" Type="http://schemas.openxmlformats.org/officeDocument/2006/relationships/hyperlink" Target="pw:\\SRVPW3.pls.planservi.com.br:Projetos\Documents\C0849%20-%20DER\40_Emissao\03_GRD\0-GRDs_Enviadas%20DER\31&#186;MEDI&#199;&#195;O-26-01-2025%20A%2025-02-25\MR.DER-0922_25\" TargetMode="External"/><Relationship Id="rId60" Type="http://schemas.openxmlformats.org/officeDocument/2006/relationships/hyperlink" Target="pw:\\pw.planservi.com.br:PROJETOS\Documents\C0849%20-%20DER\40_Emissao\03_GRD\0-GRDs_Enviadas%20DER\4&#186;MEDI&#199;&#195;O\MR.DER-0145_22\" TargetMode="External"/><Relationship Id="rId81" Type="http://schemas.openxmlformats.org/officeDocument/2006/relationships/hyperlink" Target="pw:\\pw.planservi.com.br:PROJETOS\Documents\C0849%20-%20DER\40_Emissao\03_GRD\0-GRDs_Enviadas%20DER\5&#186;MEDI&#199;&#195;O\MR.DER-0229_22\" TargetMode="External"/><Relationship Id="rId135" Type="http://schemas.openxmlformats.org/officeDocument/2006/relationships/hyperlink" Target="pw:\\pw.planservi.com.br:PROJETOS\Documents\C0849%20-%20DER\40_Emissao\03_GRD\0-GRDs_Enviadas%20DER\7&#186;MEDI&#199;&#195;O\MR.DER-0320_23\" TargetMode="External"/><Relationship Id="rId156" Type="http://schemas.openxmlformats.org/officeDocument/2006/relationships/hyperlink" Target="pw:\\pw.planservi.com.br:PROJETOS\Documents\C0849%20-%20DER\40_Emissao\03_GRD\0-GRDs_Enviadas%20DER\13&#186;MEDI&#199;&#195;O-26-07-23%20A%2025-08-23\MR.DER-0404_23\" TargetMode="External"/><Relationship Id="rId177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198" Type="http://schemas.openxmlformats.org/officeDocument/2006/relationships/hyperlink" Target="pw:\\SRVPW3.pls.planservi.com.br:Projetos\Documents\C0849%20-%20DER\40_Emissao\03_GRD\0-GRDs_Enviadas%20DER\26&#186;MEDI&#199;&#195;O-26-08-2024%20A%2025-09-24\MR.DER-0784_24\" TargetMode="External"/><Relationship Id="rId321" Type="http://schemas.openxmlformats.org/officeDocument/2006/relationships/hyperlink" Target="pw:\\SRVPW3.pls.planservi.com.br:Projetos\Documents\C0849%20-%20DER\40_Emissao\03_GRD\0-GRDs_Enviadas%20DER\32&#186;MEDI&#199;&#195;O-26-02-2025%20A%2025-03-25\MR.DER-0950_25\" TargetMode="External"/><Relationship Id="rId342" Type="http://schemas.openxmlformats.org/officeDocument/2006/relationships/hyperlink" Target="pw:\\SRVPW3.pls.planservi.com.br:Projetos\Documents\C0849%20-%20DER\40_Emissao\03_GRD\0-GRDs_Enviadas%20DER\34&#186;MEDI&#199;&#195;O-26-04-2025%20A%2025-05-25\MR_DER-1007_25\" TargetMode="External"/><Relationship Id="rId363" Type="http://schemas.openxmlformats.org/officeDocument/2006/relationships/hyperlink" Target="pw:\\SRVPW3.pls.planservi.com.br:Projetos\Documents\C0849%20-%20DER\40_Emissao\03_GRD\0-GRDs_Enviadas%20DER\44&#186;MEDI&#199;&#195;O-26-02-2026%20A%2025-03-26\MR_DER-1628_26\" TargetMode="External"/><Relationship Id="rId384" Type="http://schemas.openxmlformats.org/officeDocument/2006/relationships/hyperlink" Target="pw:\\SRVPW3.pls.planservi.com.br:Projetos\Documents\C0849%20-%20DER\40_Emissao\03_GRD\0-GRDs_Enviadas%20DER\45&#186;MEDI&#199;&#195;O-26-03-2026%20A%2025-04-26\MR_DER-1698_26\" TargetMode="External"/><Relationship Id="rId202" Type="http://schemas.openxmlformats.org/officeDocument/2006/relationships/hyperlink" Target="pw:\\SRVPW3.pls.planservi.com.br:Projetos\Documents\C0849%20-%20DER\40_Emissao\03_GRD\0-GRDs_Enviadas%20DER\27&#186;MEDI&#199;&#195;O-26-09-2024%20A%2025-10-24\MR.DER-0824_24-SP%20268\" TargetMode="External"/><Relationship Id="rId223" Type="http://schemas.openxmlformats.org/officeDocument/2006/relationships/hyperlink" Target="pw:\\SRVPW3.pls.planservi.com.br:Projetos\Documents\C0849%20-%20DER\30_Producao\6-D6%20&#8211;%20SP%20268%20-%20km%20217,66-222,140\02_Geom\02.00_R031\2024%2011%2001-%20Projeto%20Executivo%20B1%20-%20Planta%20e%20Perfil%20-SP268.xls" TargetMode="External"/><Relationship Id="rId244" Type="http://schemas.openxmlformats.org/officeDocument/2006/relationships/hyperlink" Target="pw:\\SRVPW3.pls.planservi.com.br:Projetos\Documents\C0849%20-%20DER\40_Emissao\03_GRD\0-GRDs_Enviadas%20DER\29&#186;MEDI&#199;&#195;O-26-11-2024%20A%2025-12-24\MR.DER-0863_24\" TargetMode="External"/><Relationship Id="rId18" Type="http://schemas.openxmlformats.org/officeDocument/2006/relationships/hyperlink" Target="pw:\\pw.planservi.com.br:PROJETOS\Documents\C0849%20-%20DER\40_Emissao\03_GRD\0-GRDs_Enviadas%20DER\3&#186;MEDI&#199;&#195;O\MR.DER-0069_22\" TargetMode="External"/><Relationship Id="rId39" Type="http://schemas.openxmlformats.org/officeDocument/2006/relationships/hyperlink" Target="pw:\\pw.planservi.com.br:PROJETOS\Documents\C0849%20-%20DER\40_Emissao\03_GRD\0-GRDs_Enviadas%20DER\4&#186;MEDI&#199;&#195;O\MR.DER-0115_22\" TargetMode="External"/><Relationship Id="rId265" Type="http://schemas.openxmlformats.org/officeDocument/2006/relationships/hyperlink" Target="pw:\\SRVPW3.pls.planservi.com.br:Projetos\Documents\C0849%20-%20DER\40_Emissao\03_GRD\0-GRDs_Enviadas%20DER\29&#186;MEDI&#199;&#195;O-26-11-2024%20A%2025-12-24\MR.DER-0877_24\" TargetMode="External"/><Relationship Id="rId286" Type="http://schemas.openxmlformats.org/officeDocument/2006/relationships/hyperlink" Target="pw:\\SRVPW3.pls.planservi.com.br:Projetos\Documents\C0849%20-%20DER\40_Emissao\03_GRD\31&#186;MEDI&#199;&#195;O-26-01-2025%20A%2025-02-25\MR.DER-0921_25\" TargetMode="External"/><Relationship Id="rId50" Type="http://schemas.openxmlformats.org/officeDocument/2006/relationships/hyperlink" Target="pw:\\pw.planservi.com.br:PROJETOS\Documents\C0849%20-%20DER\30_Producao\6-D6%20&#8211;%20SP%20268%20-%20km%20217,66-222,140\05_Geot\05.00_R031\2022%2010%2019-R-031_Revis&#227;o-Relat&#243;rio%20e%20Programa&#231;&#227;o_Sondagens.doc" TargetMode="External"/><Relationship Id="rId104" Type="http://schemas.openxmlformats.org/officeDocument/2006/relationships/hyperlink" Target="pw:\\pw.planservi.com.br:PROJETOS\Documents\C0849%20-%20DER\40_Emissao\03_GRD\0-GRDs_Enviadas%20DER\6&#186;MEDI&#199;&#195;O\MR.DER-0276_23\" TargetMode="External"/><Relationship Id="rId125" Type="http://schemas.openxmlformats.org/officeDocument/2006/relationships/hyperlink" Target="pw:\\pw.planservi.com.br:PROJETOS\Documents\C0849%20-%20DER\30_Producao\6-D6%20&#8211;%20SP%20268%20-%20km%20217,66-222,140\05_Geot\05.00_R031\2023.01.20_R-031_G01,%20G12_SP-268.doc" TargetMode="External"/><Relationship Id="rId146" Type="http://schemas.openxmlformats.org/officeDocument/2006/relationships/hyperlink" Target="pw:\\pw.planservi.com.br:PROJETOS\Documents\C0849%20-%20DER\30_Producao\6-D6%20&#8211;%20SP%20268%20-%20km%20217,66-222,140\05_Geot\05.00_R031\2023.02.15_R-031_SP-268_G14.doc" TargetMode="External"/><Relationship Id="rId167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188" Type="http://schemas.openxmlformats.org/officeDocument/2006/relationships/hyperlink" Target="pw:\\pw.planservi.com.br:PROJETOS\Documents\C0849%20-%20DER\40_Emissao\03_GRD\0-GRDs_Enviadas%20DER\18&#186;MEDI&#199;&#195;O-26-12-23%20A%2025-01-24\MR.DER-0516_24\" TargetMode="External"/><Relationship Id="rId311" Type="http://schemas.openxmlformats.org/officeDocument/2006/relationships/hyperlink" Target="pw:\\SRVPW3.pls.planservi.com.br:Projetos\Documents\C0849%20-%20DER\40_Emissao\03_GRD\0-GRDs_Enviadas%20DER\31&#186;MEDI&#199;&#195;O-26-01-2025%20A%2025-02-25\MR.DER-0937_25\" TargetMode="External"/><Relationship Id="rId332" Type="http://schemas.openxmlformats.org/officeDocument/2006/relationships/hyperlink" Target="pw:\\SRVPW3.pls.planservi.com.br:Projetos\Documents\C0849%20-%20DER\40_Emissao\03_GRD\0-GRDs_Enviadas%20DER\33&#186;MEDI&#199;&#195;O-26-03-2025%20A%2025-04-25\MR.DER-0964_25\" TargetMode="External"/><Relationship Id="rId353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374" Type="http://schemas.openxmlformats.org/officeDocument/2006/relationships/hyperlink" Target="pw:\\SRVPW3.pls.planservi.com.br:Projetos\Documents\C0849%20-%20DER\40_Emissao\03_GRD\0-GRDs_Enviadas%20DER\45&#186;MEDI&#199;&#195;O-26-03-2026%20A%2025-04-26\MR_DER-1692_26\" TargetMode="External"/><Relationship Id="rId395" Type="http://schemas.openxmlformats.org/officeDocument/2006/relationships/hyperlink" Target="pw:\\SRVPW3.pls.planservi.com.br:Projetos\Documents\C0849%20-%20DER\40_Emissao\03_GRD\0-GRDs_Enviadas%20DER\47&#186;MEDI&#199;&#195;O-26-05-2026%20A%2025-06-26\MR_DER-1771_26\" TargetMode="External"/><Relationship Id="rId71" Type="http://schemas.openxmlformats.org/officeDocument/2006/relationships/hyperlink" Target="pw:\\pw.planservi.com.br:PROJETOS\Documents\C0849%20-%20DER\40_Emissao\03_GRD\0-GRDs_Enviadas%20DER\5&#186;MEDI&#199;&#195;O\MR.DER-0181_22\" TargetMode="External"/><Relationship Id="rId92" Type="http://schemas.openxmlformats.org/officeDocument/2006/relationships/hyperlink" Target="pw:\\pw.planservi.com.br:PROJETOS\Documents\C0849%20-%20DER\30_Producao\6-D6%20&#8211;%20SP%20268%20-%20km%20217,66-222,140\05_Geot\05.00_R031\2022%2012%2006-R-031_Revis&#227;o-Programa&#231;&#227;o_Sondagens.doc" TargetMode="External"/><Relationship Id="rId213" Type="http://schemas.openxmlformats.org/officeDocument/2006/relationships/hyperlink" Target="pw:\\SRVPW3.pls.planservi.com.br:Projetos\Documents\C0849%20-%20DER\40_Emissao\03_GRD\0-GRDs_Enviadas%20DER\28&#186;MEDI&#199;&#195;O-26-10-2024%20A%2025-11-24\MR.DER-0845_24\" TargetMode="External"/><Relationship Id="rId234" Type="http://schemas.openxmlformats.org/officeDocument/2006/relationships/hyperlink" Target="pw:\\SRVPW3.pls.planservi.com.br:Projetos\Documents\C0849%20-%20DER\30_Producao\6-D6%20&#8211;%20SP%20268%20-%20km%20217,66-222,140\05_Geot\05.00_R031\2024.01.17_R-031_SP-268_G12_A.doc" TargetMode="External"/><Relationship Id="rId2" Type="http://schemas.openxmlformats.org/officeDocument/2006/relationships/hyperlink" Target="pw:\\pw.planservi.com.br:PROJETOS\Documents\C0849%20-%20DER\40_Emissao\03_GRD\GRDs_Enviadas%20DER\MR.DER-0006_22\" TargetMode="External"/><Relationship Id="rId29" Type="http://schemas.openxmlformats.org/officeDocument/2006/relationships/hyperlink" Target="pw:\\pw.planservi.com.br:PROJETOS\Documents\C0849%20-%20DER\40_Emissao\03_GRD\0-GRDs_Enviadas%20DER\3&#186;MEDI&#199;&#195;O\MR.DER-0099_22\" TargetMode="External"/><Relationship Id="rId255" Type="http://schemas.openxmlformats.org/officeDocument/2006/relationships/hyperlink" Target="pw:\\SRVPW3.pls.planservi.com.br:Projetos\Documents\C0849%20-%20DER\40_Emissao\03_GRD\0-GRDs_Enviadas%20DER\29&#186;MEDI&#199;&#195;O-26-11-2024%20A%2025-12-24\MR.DER-0865_24\" TargetMode="External"/><Relationship Id="rId276" Type="http://schemas.openxmlformats.org/officeDocument/2006/relationships/hyperlink" Target="pw:\\SRVPW3.pls.planservi.com.br:Projetos\Documents\C0849%20-%20DER\40_Emissao\03_GRD\0-GRDs_Enviadas%20DER\29&#186;MEDI&#199;&#195;O-26-11-2024%20A%2025-12-24\MR.DER-0882_24\" TargetMode="External"/><Relationship Id="rId297" Type="http://schemas.openxmlformats.org/officeDocument/2006/relationships/hyperlink" Target="pw:\\SRVPW3.pls.planservi.com.br:Projetos\Documents\C0849%20-%20DER\40_Emissao\03_GRD\31&#186;MEDI&#199;&#195;O-26-01-2025%20A%2025-02-25\MR.DER-0919_25\" TargetMode="External"/><Relationship Id="rId40" Type="http://schemas.openxmlformats.org/officeDocument/2006/relationships/hyperlink" Target="pw:\\pw.planservi.com.br:PROJETOS\Documents\C0849%20-%20DER\40_Emissao\03_GRD\0-GRDs_Enviadas%20DER\4&#186;MEDI&#199;&#195;O\MR.DER-0115_22\" TargetMode="External"/><Relationship Id="rId115" Type="http://schemas.openxmlformats.org/officeDocument/2006/relationships/hyperlink" Target="pw:\\pw.planservi.com.br:PROJETOS\Documents\C0849%20-%20DER\30_Producao\6-D6%20&#8211;%20SP%20268%20-%20km%20217,66-222,140\06_Pavi\06.00_R031\2022%2012%2021-R-031_Revis&#227;oA1_P02_P05_P09.doc" TargetMode="External"/><Relationship Id="rId136" Type="http://schemas.openxmlformats.org/officeDocument/2006/relationships/hyperlink" Target="pw:\\pw.planservi.com.br:PROJETOS\Documents\C0849%20-%20DER\40_Emissao\03_GRD\0-GRDs_Enviadas%20DER\7&#186;MEDI&#199;&#195;O\MR.DER-0320_23\" TargetMode="External"/><Relationship Id="rId157" Type="http://schemas.openxmlformats.org/officeDocument/2006/relationships/hyperlink" Target="pw:\\pw.planservi.com.br:PROJETOS\Documents\C0849%20-%20DER\40_Emissao\03_GRD\0-GRDs_Enviadas%20DER\13&#186;MEDI&#199;&#195;O-26-07-23%20A%2025-08-23\MR.DER-0404_23\" TargetMode="External"/><Relationship Id="rId178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301" Type="http://schemas.openxmlformats.org/officeDocument/2006/relationships/hyperlink" Target="pw:\\SRVPW3.pls.planservi.com.br:Projetos\Documents\C0849%20-%20DER\40_Emissao\03_GRD\0-GRDs_Enviadas%20DER\31&#186;MEDI&#199;&#195;O-26-01-2025%20A%2025-02-25\MR.DER-0922_25\" TargetMode="External"/><Relationship Id="rId322" Type="http://schemas.openxmlformats.org/officeDocument/2006/relationships/hyperlink" Target="pw:\\SRVPW3.pls.planservi.com.br:Projetos\Documents\C0849%20-%20DER\40_Emissao\03_GRD\0-GRDs_Enviadas%20DER\32&#186;MEDI&#199;&#195;O-26-02-2025%20A%2025-03-25\MR.DER-0950_25\" TargetMode="External"/><Relationship Id="rId343" Type="http://schemas.openxmlformats.org/officeDocument/2006/relationships/hyperlink" Target="pw:\\SRVPW3.pls.planservi.com.br:Projetos\Documents\C0849%20-%20DER\40_Emissao\03_GRD\0-GRDs_Enviadas%20DER\34&#186;MEDI&#199;&#195;O-26-04-2025%20A%2025-05-25\MR_DER-1007_25\" TargetMode="External"/><Relationship Id="rId364" Type="http://schemas.openxmlformats.org/officeDocument/2006/relationships/hyperlink" Target="pw:\\SRVPW3.pls.planservi.com.br:Projetos\Documents\C0849%20-%20DER\40_Emissao\03_GRD\0-GRDs_Enviadas%20DER\44&#186;MEDI&#199;&#195;O-26-02-2026%20A%2025-03-26\MR_DER-1628_26\" TargetMode="External"/><Relationship Id="rId61" Type="http://schemas.openxmlformats.org/officeDocument/2006/relationships/hyperlink" Target="pw:\\pw.planservi.com.br:PROJETOS\Documents\C0849%20-%20DER\40_Emissao\03_GRD\0-GRDs_Enviadas%20DER\4&#186;MEDI&#199;&#195;O\MR.DER-0145_22\" TargetMode="External"/><Relationship Id="rId82" Type="http://schemas.openxmlformats.org/officeDocument/2006/relationships/hyperlink" Target="pw:\\pw.planservi.com.br:PROJETOS\Documents\C0849%20-%20DER\40_Emissao\03_GRD\0-GRDs_Enviadas%20DER\5&#186;MEDI&#199;&#195;O\MR.DER-0234_22\" TargetMode="External"/><Relationship Id="rId199" Type="http://schemas.openxmlformats.org/officeDocument/2006/relationships/hyperlink" Target="pw:\\SRVPW3.pls.planservi.com.br:Projetos\Documents\C0849%20-%20DER\40_Emissao\03_GRD\0-GRDs_Enviadas%20DER\26&#186;MEDI&#199;&#195;O-26-08-2024%20A%2025-09-24\MR.DER-0784_24\" TargetMode="External"/><Relationship Id="rId203" Type="http://schemas.openxmlformats.org/officeDocument/2006/relationships/hyperlink" Target="pw:\\SRVPW3.pls.planservi.com.br:Projetos\Documents\C0849%20-%20DER\40_Emissao\03_GRD\0-GRDs_Enviadas%20DER\27&#186;MEDI&#199;&#195;O-26-09-2024%20A%2025-10-24\MR.DER-0824_24-SP%20268\" TargetMode="External"/><Relationship Id="rId385" Type="http://schemas.openxmlformats.org/officeDocument/2006/relationships/hyperlink" Target="pw:\\SRVPW3.pls.planservi.com.br:Projetos\Documents\C0849%20-%20DER\40_Emissao\03_GRD\0-GRDs_Enviadas%20DER\45&#186;MEDI&#199;&#195;O-26-03-2026%20A%2025-04-26\MR_DER-1698_26\" TargetMode="External"/><Relationship Id="rId19" Type="http://schemas.openxmlformats.org/officeDocument/2006/relationships/hyperlink" Target="pw:\\pw.planservi.com.br:PROJETOS\Documents\C0849%20-%20DER\40_Emissao\03_GRD\0-GRDs_Enviadas%20DER\3&#186;MEDI&#199;&#195;O\MR.DER-0069_22\" TargetMode="External"/><Relationship Id="rId224" Type="http://schemas.openxmlformats.org/officeDocument/2006/relationships/hyperlink" Target="pw:\\SRVPW3.pls.planservi.com.br:Projetos\Documents\C0849%20-%20DER\30_Producao\6-D6%20&#8211;%20SP%20268%20-%20km%20217,66-222,140\02_Geom\02.00_R031\2023%2001%2024%20-%20Projeto%20Funcional%20-Revis&#227;o%20A.xls" TargetMode="External"/><Relationship Id="rId245" Type="http://schemas.openxmlformats.org/officeDocument/2006/relationships/hyperlink" Target="pw:\\SRVPW3.pls.planservi.com.br:Projetos\Documents\C0849%20-%20DER\40_Emissao\03_GRD\0-GRDs_Enviadas%20DER\29&#186;MEDI&#199;&#195;O-26-11-2024%20A%2025-12-24\MR.DER-0863_24\" TargetMode="External"/><Relationship Id="rId266" Type="http://schemas.openxmlformats.org/officeDocument/2006/relationships/hyperlink" Target="pw:\\SRVPW3.pls.planservi.com.br:Projetos\Documents\C0849%20-%20DER\40_Emissao\03_GRD\0-GRDs_Enviadas%20DER\29&#186;MEDI&#199;&#195;O-26-11-2024%20A%2025-12-24\MR.DER-0877_24\" TargetMode="External"/><Relationship Id="rId287" Type="http://schemas.openxmlformats.org/officeDocument/2006/relationships/hyperlink" Target="pw:\\SRVPW3.pls.planservi.com.br:Projetos\Documents\C0849%20-%20DER\40_Emissao\03_GRD\31&#186;MEDI&#199;&#195;O-26-01-2025%20A%2025-02-25\MR.DER-0921_25\" TargetMode="External"/><Relationship Id="rId30" Type="http://schemas.openxmlformats.org/officeDocument/2006/relationships/hyperlink" Target="pw:\\pw.planservi.com.br:PROJETOS\Documents\C0849%20-%20DER\40_Emissao\03_GRD\0-GRDs_Enviadas%20DER\3&#186;MEDI&#199;&#195;O\MR.DER-0099_22\" TargetMode="External"/><Relationship Id="rId105" Type="http://schemas.openxmlformats.org/officeDocument/2006/relationships/hyperlink" Target="pw:\\pw.planservi.com.br:PROJETOS\Documents\C0849%20-%20DER\40_Emissao\03_GRD\0-GRDs_Enviadas%20DER\6&#186;MEDI&#199;&#195;O\MR.DER-0276_23\" TargetMode="External"/><Relationship Id="rId126" Type="http://schemas.openxmlformats.org/officeDocument/2006/relationships/hyperlink" Target="pw:\\pw.planservi.com.br:PROJETOS\Documents\C0849%20-%20DER\30_Producao\6-D6%20&#8211;%20SP%20268%20-%20km%20217,66-222,140\05_Geot\05.00_R031\2023.01.20_R-031_G01,%20G12_SP-268.doc" TargetMode="External"/><Relationship Id="rId147" Type="http://schemas.openxmlformats.org/officeDocument/2006/relationships/hyperlink" Target="pw:\\pw.planservi.com.br:PROJETOS\Documents\C0849%20-%20DER\30_Producao\6-D6%20&#8211;%20SP%20268%20-%20km%20217,66-222,140\05_Geot\05.00_R031\2023.02.15_R-031_SP-268_G14.doc" TargetMode="External"/><Relationship Id="rId168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312" Type="http://schemas.openxmlformats.org/officeDocument/2006/relationships/hyperlink" Target="pw:\\SRVPW3.pls.planservi.com.br:Projetos\Documents\C0849%20-%20DER\40_Emissao\03_GRD\0-GRDs_Enviadas%20DER\31&#186;MEDI&#199;&#195;O-26-01-2025%20A%2025-02-25\MR.DER-0937_25\" TargetMode="External"/><Relationship Id="rId333" Type="http://schemas.openxmlformats.org/officeDocument/2006/relationships/hyperlink" Target="pw:\\SRVPW3.pls.planservi.com.br:Projetos\Documents\C0849%20-%20DER\40_Emissao\03_GRD\0-GRDs_Enviadas%20DER\33&#186;MEDI&#199;&#195;O-26-03-2025%20A%2025-04-25\MR.DER-0964_25\" TargetMode="External"/><Relationship Id="rId354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51" Type="http://schemas.openxmlformats.org/officeDocument/2006/relationships/hyperlink" Target="pw:\\pw.planservi.com.br:PROJETOS\Documents\C0849%20-%20DER\30_Producao\6-D6%20&#8211;%20SP%20268%20-%20km%20217,66-222,140\05_Geot\05.00_R031\2022%2010%2019-R-031_Revis&#227;o-Relat&#243;rio%20e%20Programa&#231;&#227;o_Sondagens.doc" TargetMode="External"/><Relationship Id="rId72" Type="http://schemas.openxmlformats.org/officeDocument/2006/relationships/hyperlink" Target="pw:\\pw.planservi.com.br:PROJETOS\Documents\C0849%20-%20DER\40_Emissao\03_GRD\0-GRDs_Enviadas%20DER\5&#186;MEDI&#199;&#195;O\MR.DER-0181_22\" TargetMode="External"/><Relationship Id="rId93" Type="http://schemas.openxmlformats.org/officeDocument/2006/relationships/hyperlink" Target="pw:\\pw.planservi.com.br:PROJETOS\Documents\C0849%20-%20DER\40_Emissao\03_GRD\0-GRDs_Enviadas%20DER\6&#186;MEDI&#199;&#195;O\MR.DER-0252_23\" TargetMode="External"/><Relationship Id="rId189" Type="http://schemas.openxmlformats.org/officeDocument/2006/relationships/hyperlink" Target="pw:\\pw.planservi.com.br:PROJETOS\Documents\C0849%20-%20DER\40_Emissao\03_GRD\0-GRDs_Enviadas%20DER\18&#186;MEDI&#199;&#195;O-26-12-23%20A%2025-01-24\MR.DER-0516_24\" TargetMode="External"/><Relationship Id="rId375" Type="http://schemas.openxmlformats.org/officeDocument/2006/relationships/hyperlink" Target="pw:\\SRVPW3.pls.planservi.com.br:Projetos\Documents\C0849%20-%20DER\40_Emissao\03_GRD\0-GRDs_Enviadas%20DER\45&#186;MEDI&#199;&#195;O-26-03-2026%20A%2025-04-26\MR_DER-1692_26\" TargetMode="External"/><Relationship Id="rId396" Type="http://schemas.openxmlformats.org/officeDocument/2006/relationships/hyperlink" Target="pw:\\SRVPW3.pls.planservi.com.br:Projetos\Documents\C0849%20-%20DER\40_Emissao\03_GRD\0-GRDs_Enviadas%20DER\47&#186;MEDI&#199;&#195;O-26-05-2026%20A%2025-06-26\MR_DER-1771_26\" TargetMode="External"/><Relationship Id="rId3" Type="http://schemas.openxmlformats.org/officeDocument/2006/relationships/hyperlink" Target="pw:\\pw.planservi.com.br:PROJETOS\Documents\C0849%20-%20DER\40_Emissao\03_GRD\GRDs_Enviadas%20DER\MR.DER-0006_22\" TargetMode="External"/><Relationship Id="rId214" Type="http://schemas.openxmlformats.org/officeDocument/2006/relationships/hyperlink" Target="pw:\\SRVPW3.pls.planservi.com.br:Projetos\Documents\C0849%20-%20DER\40_Emissao\03_GRD\0-GRDs_Enviadas%20DER\28&#186;MEDI&#199;&#195;O-26-10-2024%20A%2025-11-24\MR.DER-0845_24\" TargetMode="External"/><Relationship Id="rId235" Type="http://schemas.openxmlformats.org/officeDocument/2006/relationships/hyperlink" Target="pw:\\SRVPW3.pls.planservi.com.br:Projetos\Documents\C0849%20-%20DER\30_Producao\6-D6%20&#8211;%20SP%20268%20-%20km%20217,66-222,140\05_Geot\05.00_R031\2024.01.17_R-031_SP-268_G12_A.doc" TargetMode="External"/><Relationship Id="rId256" Type="http://schemas.openxmlformats.org/officeDocument/2006/relationships/hyperlink" Target="pw:\\SRVPW3.pls.planservi.com.br:Projetos\Documents\C0849%20-%20DER\40_Emissao\03_GRD\0-GRDs_Enviadas%20DER\29&#186;MEDI&#199;&#195;O-26-11-2024%20A%2025-12-24\MR.DER-0865_24\" TargetMode="External"/><Relationship Id="rId277" Type="http://schemas.openxmlformats.org/officeDocument/2006/relationships/hyperlink" Target="pw:\\SRVPW3.pls.planservi.com.br:Projetos\Documents\C0849%20-%20DER\40_Emissao\03_GRD\0-GRDs_Enviadas%20DER\29&#186;MEDI&#199;&#195;O-26-11-2024%20A%2025-12-24\MR.DER-0880_24\" TargetMode="External"/><Relationship Id="rId298" Type="http://schemas.openxmlformats.org/officeDocument/2006/relationships/hyperlink" Target="pw:\\SRVPW3.pls.planservi.com.br:Projetos\Documents\C0849%20-%20DER\40_Emissao\03_GRD\0-GRDs_Enviadas%20DER\31&#186;MEDI&#199;&#195;O-26-01-2025%20A%2025-02-25\MR.DER-0922_25\" TargetMode="External"/><Relationship Id="rId400" Type="http://schemas.openxmlformats.org/officeDocument/2006/relationships/printerSettings" Target="../printerSettings/printerSettings8.bin"/><Relationship Id="rId116" Type="http://schemas.openxmlformats.org/officeDocument/2006/relationships/hyperlink" Target="pw:\\pw.planservi.com.br:PROJETOS\Documents\C0849%20-%20DER\30_Producao\6-D6%20&#8211;%20SP%20268%20-%20km%20217,66-222,140\06_Pavi\06.00_R031\2023%2001%2019-R-031_Revis&#227;oA_P05_P09.doc" TargetMode="External"/><Relationship Id="rId137" Type="http://schemas.openxmlformats.org/officeDocument/2006/relationships/hyperlink" Target="pw:\\pw.planservi.com.br:PROJETOS\Documents\C0849%20-%20DER\40_Emissao\03_GRD\0-GRDs_Enviadas%20DER\7&#186;MEDI&#199;&#195;O\MR.DER-0326_23\" TargetMode="External"/><Relationship Id="rId158" Type="http://schemas.openxmlformats.org/officeDocument/2006/relationships/hyperlink" Target="pw:\\pw.planservi.com.br:PROJETOS\Documents\C0849%20-%20DER\40_Emissao\03_GRD\0-GRDs_Enviadas%20DER\13&#186;MEDI&#199;&#195;O-26-07-23%20A%2025-08-23\MR.DER-0404_23\" TargetMode="External"/><Relationship Id="rId302" Type="http://schemas.openxmlformats.org/officeDocument/2006/relationships/hyperlink" Target="pw:\\SRVPW3.pls.planservi.com.br:Projetos\Documents\C0849%20-%20DER\40_Emissao\03_GRD\0-GRDs_Enviadas%20DER\31&#186;MEDI&#199;&#195;O-26-01-2025%20A%2025-02-25\MR.DER-0931_25\" TargetMode="External"/><Relationship Id="rId323" Type="http://schemas.openxmlformats.org/officeDocument/2006/relationships/hyperlink" Target="pw:\\SRVPW3.pls.planservi.com.br:Projetos\Documents\C0849%20-%20DER\40_Emissao\03_GRD\0-GRDs_Enviadas%20DER\32&#186;MEDI&#199;&#195;O-26-02-2025%20A%2025-03-25\MR.DER-0950_25\" TargetMode="External"/><Relationship Id="rId344" Type="http://schemas.openxmlformats.org/officeDocument/2006/relationships/hyperlink" Target="pw:\\SRVPW3.pls.planservi.com.br:Projetos\Documents\C0849%20-%20DER\40_Emissao\03_GRD\0-GRDs_Enviadas%20DER\34&#186;MEDI&#199;&#195;O-26-04-2025%20A%2025-05-25\MR_DER-1010_25\" TargetMode="External"/><Relationship Id="rId20" Type="http://schemas.openxmlformats.org/officeDocument/2006/relationships/hyperlink" Target="pw:\\pw.planservi.com.br:PROJETOS\Documents\C0849%20-%20DER\40_Emissao\03_GRD\0-GRDs_Enviadas%20DER\3&#186;MEDI&#199;&#195;O\MR.DER-0069_22\" TargetMode="External"/><Relationship Id="rId41" Type="http://schemas.openxmlformats.org/officeDocument/2006/relationships/hyperlink" Target="pw:\\pw.planservi.com.br:PROJETOS\Documents\C0849%20-%20DER\40_Emissao\03_GRD\0-GRDs_Enviadas%20DER\4&#186;MEDI&#199;&#195;O\MR.DER-0110_22\" TargetMode="External"/><Relationship Id="rId62" Type="http://schemas.openxmlformats.org/officeDocument/2006/relationships/hyperlink" Target="pw:\\pw.planservi.com.br:PROJETOS\Documents\C0849%20-%20DER\40_Emissao\03_GRD\0-GRDs_Enviadas%20DER\4&#186;MEDI&#199;&#195;O\MR.DER-0145_22\" TargetMode="External"/><Relationship Id="rId83" Type="http://schemas.openxmlformats.org/officeDocument/2006/relationships/hyperlink" Target="pw:\\pw.planservi.com.br:PROJETOS\Documents\C0849%20-%20DER\40_Emissao\03_GRD\0-GRDs_Enviadas%20DER\5&#186;MEDI&#199;&#195;O\MR.DER-0234_22\" TargetMode="External"/><Relationship Id="rId179" Type="http://schemas.openxmlformats.org/officeDocument/2006/relationships/hyperlink" Target="pw:\\pw.planservi.com.br:PROJETOS\Documents\C0849%20-%20DER\30_Producao\6-D6%20&#8211;%20SP%20268%20-%20km%20217,66-222,140\05_Geot\05.00_R031\2023.07.19_R-031_SP-268_G02,G01_A.doc" TargetMode="External"/><Relationship Id="rId365" Type="http://schemas.openxmlformats.org/officeDocument/2006/relationships/hyperlink" Target="pw:\\SRVPW3.pls.planservi.com.br:Projetos\Documents\C0849%20-%20DER\40_Emissao\03_GRD\0-GRDs_Enviadas%20DER\44&#186;MEDI&#199;&#195;O-26-02-2026%20A%2025-03-26\MR_DER-1648_26\" TargetMode="External"/><Relationship Id="rId386" Type="http://schemas.openxmlformats.org/officeDocument/2006/relationships/hyperlink" Target="pw:\\SRVPW3.pls.planservi.com.br:Projetos\Documents\C0849%20-%20DER\40_Emissao\03_GRD\0-GRDs_Enviadas%20DER\45&#186;MEDI&#199;&#195;O-26-03-2026%20A%2025-04-26\MR_DER-1698_26\" TargetMode="External"/><Relationship Id="rId190" Type="http://schemas.openxmlformats.org/officeDocument/2006/relationships/hyperlink" Target="pw:\\pw.planservi.com.br:PROJETOS\Documents\C0849%20-%20DER\40_Emissao\03_GRD\0-GRDs_Enviadas%20DER\18&#186;MEDI&#199;&#195;O-26-12-23%20A%2025-01-24\MR.DER-0516_24\" TargetMode="External"/><Relationship Id="rId204" Type="http://schemas.openxmlformats.org/officeDocument/2006/relationships/hyperlink" Target="pw:\\SRVPW3.pls.planservi.com.br:Projetos\Documents\C0849%20-%20DER\40_Emissao\03_GRD\0-GRDs_Enviadas%20DER\27&#186;MEDI&#199;&#195;O-26-09-2024%20A%2025-10-24\MR.DER-0824_24-SP%20268\" TargetMode="External"/><Relationship Id="rId225" Type="http://schemas.openxmlformats.org/officeDocument/2006/relationships/hyperlink" Target="pw:\\SRVPW3.pls.planservi.com.br:Projetos\Documents\C0849%20-%20DER\30_Producao\6-D6%20&#8211;%20SP%20268%20-%20km%20217,66-222,140\06_Pavi\06.00_R031\2024%2010%2017%20SP268-R-031_Revis&#227;oB1.doc" TargetMode="External"/><Relationship Id="rId246" Type="http://schemas.openxmlformats.org/officeDocument/2006/relationships/hyperlink" Target="pw:\\SRVPW3.pls.planservi.com.br:Projetos\Documents\C0849%20-%20DER\40_Emissao\03_GRD\0-GRDs_Enviadas%20DER\29&#186;MEDI&#199;&#195;O-26-11-2024%20A%2025-12-24\MR.DER-0863_24\" TargetMode="External"/><Relationship Id="rId267" Type="http://schemas.openxmlformats.org/officeDocument/2006/relationships/hyperlink" Target="pw:\\SRVPW3.pls.planservi.com.br:Projetos\Documents\C0849%20-%20DER\40_Emissao\03_GRD\0-GRDs_Enviadas%20DER\29&#186;MEDI&#199;&#195;O-26-11-2024%20A%2025-12-24\MR.DER-0877_24\" TargetMode="External"/><Relationship Id="rId288" Type="http://schemas.openxmlformats.org/officeDocument/2006/relationships/hyperlink" Target="pw:\\SRVPW3.pls.planservi.com.br:Projetos\Documents\C0849%20-%20DER\40_Emissao\03_GRD\31&#186;MEDI&#199;&#195;O-26-01-2025%20A%2025-02-25\MR.DER-0921_25\" TargetMode="External"/><Relationship Id="rId106" Type="http://schemas.openxmlformats.org/officeDocument/2006/relationships/hyperlink" Target="pw:\\pw.planservi.com.br:PROJETOS\Documents\C0849%20-%20DER\40_Emissao\03_GRD\0-GRDs_Enviadas%20DER\6&#186;MEDI&#199;&#195;O\MR.DER-0287_23\" TargetMode="External"/><Relationship Id="rId127" Type="http://schemas.openxmlformats.org/officeDocument/2006/relationships/hyperlink" Target="pw:\\pw.planservi.com.br:PROJETOS\Documents\C0849%20-%20DER\30_Producao\6-D6%20&#8211;%20SP%20268%20-%20km%20217,66-222,140\05_Geot\05.00_R031\2023.01.20_R-031_G01,%20G12_SP-268.doc" TargetMode="External"/><Relationship Id="rId313" Type="http://schemas.openxmlformats.org/officeDocument/2006/relationships/hyperlink" Target="pw:\\SRVPW3.pls.planservi.com.br:Projetos\Documents\C0849%20-%20DER\40_Emissao\03_GRD\0-GRDs_Enviadas%20DER\31&#186;MEDI&#199;&#195;O-26-01-2025%20A%2025-02-25\MR.DER-0937_25\" TargetMode="External"/><Relationship Id="rId10" Type="http://schemas.openxmlformats.org/officeDocument/2006/relationships/hyperlink" Target="pw:\\pw.planservi.com.br:PROJETOS\Documents\C0849%20-%20DER\30_Producao\6-D6%20&#8211;%20SP%20268%20-%20km%20217,66-222,140\05_Geot\05.00_R031\2022%2009%2023-R-031_Emiss&#227;o%20Inicial-Relat&#243;rio.doc" TargetMode="External"/><Relationship Id="rId31" Type="http://schemas.openxmlformats.org/officeDocument/2006/relationships/hyperlink" Target="pw:\\pw.planservi.com.br:PROJETOS\Documents\C0849%20-%20DER\40_Emissao\03_GRD\0-GRDs_Enviadas%20DER\3&#186;MEDI&#199;&#195;O\MR.DER-0099_22\" TargetMode="External"/><Relationship Id="rId52" Type="http://schemas.openxmlformats.org/officeDocument/2006/relationships/hyperlink" Target="pw:\\pw.planservi.com.br:PROJETOS\Documents\C0849%20-%20DER\30_Producao\6-D6%20&#8211;%20SP%20268%20-%20km%20217,66-222,140\05_Geot\05.00_R031\2022%2010%2019-R-031_Revis&#227;o-Relat&#243;rio%20e%20Programa&#231;&#227;o_Sondagens.doc" TargetMode="External"/><Relationship Id="rId73" Type="http://schemas.openxmlformats.org/officeDocument/2006/relationships/hyperlink" Target="pw:\\pw.planservi.com.br:PROJETOS\Documents\C0849%20-%20DER\40_Emissao\03_GRD\0-GRDs_Enviadas%20DER\5&#186;MEDI&#199;&#195;O\MR.DER-0180_22\" TargetMode="External"/><Relationship Id="rId94" Type="http://schemas.openxmlformats.org/officeDocument/2006/relationships/hyperlink" Target="pw:\\pw.planservi.com.br:PROJETOS\Documents\C0849%20-%20DER\30_Producao\6-D6%20&#8211;%20SP%20268%20-%20km%20217,66-222,140\13_Interf\13.00_R031\2022.12.20_R-031_SP%20268.doc" TargetMode="External"/><Relationship Id="rId148" Type="http://schemas.openxmlformats.org/officeDocument/2006/relationships/hyperlink" Target="pw:\\pw.planservi.com.br:PROJETOS\Documents\C0849%20-%20DER\30_Producao\6-D6%20&#8211;%20SP%20268%20-%20km%20217,66-222,140\06_Pavi\06.00_R031\2023%2002%2015-R-031_Revis&#227;oA_P02.doc" TargetMode="External"/><Relationship Id="rId169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334" Type="http://schemas.openxmlformats.org/officeDocument/2006/relationships/hyperlink" Target="pw:\\SRVPW3.pls.planservi.com.br:Projetos\Documents\C0849%20-%20DER\40_Emissao\03_GRD\0-GRDs_Enviadas%20DER\33&#186;MEDI&#199;&#195;O-26-03-2025%20A%2025-04-25\MR.DER-0964_25\" TargetMode="External"/><Relationship Id="rId355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376" Type="http://schemas.openxmlformats.org/officeDocument/2006/relationships/hyperlink" Target="pw:\\SRVPW3.pls.planservi.com.br:Projetos\Documents\C0849%20-%20DER\40_Emissao\03_GRD\0-GRDs_Enviadas%20DER\45&#186;MEDI&#199;&#195;O-26-03-2026%20A%2025-04-26\MR_DER-1698_26\" TargetMode="External"/><Relationship Id="rId397" Type="http://schemas.openxmlformats.org/officeDocument/2006/relationships/hyperlink" Target="pw:\\SRVPW3.pls.planservi.com.br:Projetos\Documents\C0849%20-%20DER\40_Emissao\03_GRD\0-GRDs_Enviadas%20DER\47&#186;MEDI&#199;&#195;O-26-05-2026%20A%2025-06-26\MR_DER-1771_26\" TargetMode="External"/><Relationship Id="rId4" Type="http://schemas.openxmlformats.org/officeDocument/2006/relationships/hyperlink" Target="pw:\\pw.planservi.com.br:PROJETOS\Documents\C0849%20-%20DER\40_Emissao\03_GRD\GRDs_Enviadas%20DER\MR.DER-0006_22\" TargetMode="External"/><Relationship Id="rId180" Type="http://schemas.openxmlformats.org/officeDocument/2006/relationships/hyperlink" Target="pw:\\pw.planservi.com.br:PROJETOS\Documents\C0849%20-%20DER\30_Producao\6-D6%20&#8211;%20SP%20268%20-%20km%20217,66-222,140\05_Geot\05.00_R031\2023.07.19_R-031_SP-268_G12_A2.doc" TargetMode="External"/><Relationship Id="rId215" Type="http://schemas.openxmlformats.org/officeDocument/2006/relationships/hyperlink" Target="pw:\\SRVPW3.pls.planservi.com.br:Projetos\Documents\C0849%20-%20DER\40_Emissao\03_GRD\0-GRDs_Enviadas%20DER\28&#186;MEDI&#199;&#195;O-26-10-2024%20A%2025-11-24\MR.DER-0845_24\" TargetMode="External"/><Relationship Id="rId236" Type="http://schemas.openxmlformats.org/officeDocument/2006/relationships/hyperlink" Target="pw:\\SRVPW3.pls.planservi.com.br:Projetos\Documents\C0849%20-%20DER\40_Emissao\03_GRD\0-GRDs_Enviadas%20DER\29&#186;MEDI&#199;&#195;O-26-11-2024%20A%2025-12-24\MR.DER-0863_24\" TargetMode="External"/><Relationship Id="rId257" Type="http://schemas.openxmlformats.org/officeDocument/2006/relationships/hyperlink" Target="pw:\\SRVPW3.pls.planservi.com.br:Projetos\Documents\C0849%20-%20DER\40_Emissao\03_GRD\0-GRDs_Enviadas%20DER\29&#186;MEDI&#199;&#195;O-26-11-2024%20A%2025-12-24\MR.DER-0865_24\" TargetMode="External"/><Relationship Id="rId278" Type="http://schemas.openxmlformats.org/officeDocument/2006/relationships/hyperlink" Target="pw:\\SRVPW3.pls.planservi.com.br:Projetos\Documents\C0849%20-%20DER\40_Emissao\03_GRD\0-GRDs_Enviadas%20DER\30&#186;MEDI&#199;&#195;O-26-12-2024%20A%2025-01-25\MR.DER-0891_25\" TargetMode="External"/><Relationship Id="rId303" Type="http://schemas.openxmlformats.org/officeDocument/2006/relationships/hyperlink" Target="pw:\\SRVPW3.pls.planservi.com.br:Projetos\Documents\C0849%20-%20DER\40_Emissao\03_GRD\0-GRDs_Enviadas%20DER\31&#186;MEDI&#199;&#195;O-26-01-2025%20A%2025-02-25\MR.DER-0931_25\" TargetMode="External"/><Relationship Id="rId42" Type="http://schemas.openxmlformats.org/officeDocument/2006/relationships/hyperlink" Target="pw:\\pw.planservi.com.br:PROJETOS\Documents\C0849%20-%20DER\30_Producao\6-D6%20&#8211;%20SP%20268%20-%20km%20217,66-222,140\02_Geom\02.00_R031\2022%2010%2005%20-%20Projeto%20Funcional%20-Mudan&#231;a%20de%20c&#243;digo.xls" TargetMode="External"/><Relationship Id="rId84" Type="http://schemas.openxmlformats.org/officeDocument/2006/relationships/hyperlink" Target="pw:\\pw.planservi.com.br:PROJETOS\Documents\C0849%20-%20DER\40_Emissao\03_GRD\0-GRDs_Enviadas%20DER\5&#186;MEDI&#199;&#195;O\MR.DER-0234_22\" TargetMode="External"/><Relationship Id="rId138" Type="http://schemas.openxmlformats.org/officeDocument/2006/relationships/hyperlink" Target="pw:\\pw.planservi.com.br:PROJETOS\Documents\C0849%20-%20DER\40_Emissao\03_GRD\0-GRDs_Enviadas%20DER\7&#186;MEDI&#199;&#195;O\MR.DER-0326_23\" TargetMode="External"/><Relationship Id="rId345" Type="http://schemas.openxmlformats.org/officeDocument/2006/relationships/hyperlink" Target="pw:\\SRVPW3.pls.planservi.com.br:Projetos\Documents\C0849%20-%20DER\40_Emissao\03_GRD\0-GRDs_Enviadas%20DER\42&#186;MEDI&#199;&#195;O-26-12-2025%20A%2025-01-26\MR_DER-1497_26\" TargetMode="External"/><Relationship Id="rId387" Type="http://schemas.openxmlformats.org/officeDocument/2006/relationships/hyperlink" Target="pw:\\SRVPW3.pls.planservi.com.br:Projetos\Documents\C0849%20-%20DER\40_Emissao\03_GRD\0-GRDs_Enviadas%20DER\46&#186;MEDI&#199;&#195;O-26-04-2026%20A%2025-05-26\MR_DER-1719_26\" TargetMode="External"/><Relationship Id="rId191" Type="http://schemas.openxmlformats.org/officeDocument/2006/relationships/hyperlink" Target="pw:\\SRVPW3.pls.planservi.com.br:Projetos\Documents\C0849%20-%20DER\40_Emissao\03_GRD\0-GRDs_Enviadas%20DER\26&#186;MEDI&#199;&#195;O-26-08-2024%20A%2025-09-24\MR.DER-0784_24\" TargetMode="External"/><Relationship Id="rId205" Type="http://schemas.openxmlformats.org/officeDocument/2006/relationships/hyperlink" Target="pw:\\SRVPW3.pls.planservi.com.br:Projetos\Documents\C0849%20-%20DER\40_Emissao\03_GRD\0-GRDs_Enviadas%20DER\27&#186;MEDI&#199;&#195;O-26-09-2024%20A%2025-10-24\MR.DER-0824_24-SP%20268\" TargetMode="External"/><Relationship Id="rId247" Type="http://schemas.openxmlformats.org/officeDocument/2006/relationships/hyperlink" Target="pw:\\SRVPW3.pls.planservi.com.br:Projetos\Documents\C0849%20-%20DER\40_Emissao\03_GRD\0-GRDs_Enviadas%20DER\29&#186;MEDI&#199;&#195;O-26-11-2024%20A%2025-12-24\MR.DER-0865_24\" TargetMode="External"/><Relationship Id="rId107" Type="http://schemas.openxmlformats.org/officeDocument/2006/relationships/hyperlink" Target="pw:\\pw.planservi.com.br:PROJETOS\Documents\C0849%20-%20DER\40_Emissao\03_GRD\0-GRDs_Enviadas%20DER\6&#186;MEDI&#199;&#195;O\MR.DER-0287_23\" TargetMode="External"/><Relationship Id="rId289" Type="http://schemas.openxmlformats.org/officeDocument/2006/relationships/hyperlink" Target="pw:\\SRVPW3.pls.planservi.com.br:Projetos\Documents\C0849%20-%20DER\40_Emissao\03_GRD\31&#186;MEDI&#199;&#195;O-26-01-2025%20A%2025-02-25\MR.DER-0921_25\" TargetMode="External"/><Relationship Id="rId11" Type="http://schemas.openxmlformats.org/officeDocument/2006/relationships/hyperlink" Target="pw:\\pw.planservi.com.br:PROJETOS\Documents\C0849%20-%20DER\30_Producao\6-D6%20&#8211;%20SP%20268%20-%20km%20217,66-222,140\05_Geot\05.00_R031\2022%2008%2024-R-031_Emiss&#227;o%20Inicial-Programa&#231;&#227;o_Sondagens.doc" TargetMode="External"/><Relationship Id="rId53" Type="http://schemas.openxmlformats.org/officeDocument/2006/relationships/hyperlink" Target="pw:\\pw.planservi.com.br:PROJETOS\Documents\C0849%20-%20DER\30_Producao\6-D6%20&#8211;%20SP%20268%20-%20km%20217,66-222,140\05_Geot\05.00_R031\2022%2010%2019-R-031_Revis&#227;o-Relat&#243;rio%20e%20Programa&#231;&#227;o_Sondagens.doc" TargetMode="External"/><Relationship Id="rId149" Type="http://schemas.openxmlformats.org/officeDocument/2006/relationships/hyperlink" Target="pw:\\pw.planservi.com.br:PROJETOS\Documents\C0849%20-%20DER\30_Producao\6-D6%20&#8211;%20SP%20268%20-%20km%20217,66-222,140\06_Pavi\06.00_R031\2023%2002%2015-R-031_Revis&#227;oA_P02.doc" TargetMode="External"/><Relationship Id="rId314" Type="http://schemas.openxmlformats.org/officeDocument/2006/relationships/hyperlink" Target="pw:\\SRVPW3.pls.planservi.com.br:Projetos\Documents\C0849%20-%20DER\40_Emissao\03_GRD\0-GRDs_Enviadas%20DER\32&#186;MEDI&#199;&#195;O-26-02-2025%20A%2025-03-25\MR.DER-0953_25\" TargetMode="External"/><Relationship Id="rId356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398" Type="http://schemas.openxmlformats.org/officeDocument/2006/relationships/hyperlink" Target="pw:\\SRVPW3.pls.planservi.com.br:Projetos\Documents\C0849%20-%20DER\40_Emissao\03_GRD\0-GRDs_Enviadas%20DER\47&#186;MEDI&#199;&#195;O-26-05-2026%20A%2025-06-26\MR_DER-1771_26\" TargetMode="External"/><Relationship Id="rId95" Type="http://schemas.openxmlformats.org/officeDocument/2006/relationships/hyperlink" Target="pw:\\pw.planservi.com.br:PROJETOS\Documents\C0849%20-%20DER\30_Producao\6-D6%20&#8211;%20SP%20268%20-%20km%20217,66-222,140\13_Interf\13.00_R031\2022.12.20_R-031_SP%20268.doc" TargetMode="External"/><Relationship Id="rId160" Type="http://schemas.openxmlformats.org/officeDocument/2006/relationships/hyperlink" Target="pw:\\pw.planservi.com.br:PROJETOS\Documents\C0849%20-%20DER\40_Emissao\03_GRD\0-GRDs_Enviadas%20DER\13&#186;MEDI&#199;&#195;O-26-07-23%20A%2025-08-23\MR.DER-0409_23\" TargetMode="External"/><Relationship Id="rId216" Type="http://schemas.openxmlformats.org/officeDocument/2006/relationships/hyperlink" Target="pw:\\SRVPW3.pls.planservi.com.br:Projetos\Documents\C0849%20-%20DER\40_Emissao\03_GRD\0-GRDs_Enviadas%20DER\28&#186;MEDI&#199;&#195;O-26-10-2024%20A%2025-11-24\MR.DER-0845_24\" TargetMode="External"/><Relationship Id="rId258" Type="http://schemas.openxmlformats.org/officeDocument/2006/relationships/hyperlink" Target="pw:\\SRVPW3.pls.planservi.com.br:Projetos\Documents\C0849%20-%20DER\40_Emissao\03_GRD\0-GRDs_Enviadas%20DER\29&#186;MEDI&#199;&#195;O-26-11-2024%20A%2025-12-24\MR.DER-0873_24\" TargetMode="External"/><Relationship Id="rId22" Type="http://schemas.openxmlformats.org/officeDocument/2006/relationships/hyperlink" Target="pw:\\pw.planservi.com.br:PROJETOS\Documents\C0849%20-%20DER\40_Emissao\03_GRD\0-GRDs_Enviadas%20DER\3&#186;MEDI&#199;&#195;O\MR.DER-0069_22\" TargetMode="External"/><Relationship Id="rId64" Type="http://schemas.openxmlformats.org/officeDocument/2006/relationships/hyperlink" Target="pw:\\pw.planservi.com.br:PROJETOS\Documents\C0849%20-%20DER\30_Producao\6-D6%20&#8211;%20SP%20268%20-%20km%20217,66-222,140\02_Geom\02.00_R031\2022%2011%2023%20-%20Projeto%20Executivo%20-%20Planta%20e%20Perfil%20A1.xls" TargetMode="External"/><Relationship Id="rId118" Type="http://schemas.openxmlformats.org/officeDocument/2006/relationships/hyperlink" Target="pw:\\pw.planservi.com.br:PROJETOS\Documents\C0849%20-%20DER\30_Producao\6-D6%20&#8211;%20SP%20268%20-%20km%20217,66-222,140\06_Pavi\06.00_R031\2023%2001%2019-R-031_Revis&#227;oA2_P02.doc" TargetMode="External"/><Relationship Id="rId325" Type="http://schemas.openxmlformats.org/officeDocument/2006/relationships/hyperlink" Target="pw:\\SRVPW3.pls.planservi.com.br:Projetos\Documents\C0849%20-%20DER\40_Emissao\03_GRD\0-GRDs_Enviadas%20DER\32&#186;MEDI&#199;&#195;O-26-02-2025%20A%2025-03-25\MR.DER-0950_25\" TargetMode="External"/><Relationship Id="rId367" Type="http://schemas.openxmlformats.org/officeDocument/2006/relationships/hyperlink" Target="pw:\\SRVPW3.pls.planservi.com.br:Projetos\Documents\C0849%20-%20DER\40_Emissao\03_GRD\0-GRDs_Enviadas%20DER\45&#186;MEDI&#199;&#195;O-26-03-2026%20A%2025-04-26\MR_DER-1669_26\" TargetMode="External"/><Relationship Id="rId171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227" Type="http://schemas.openxmlformats.org/officeDocument/2006/relationships/hyperlink" Target="pw:\\SRVPW3.pls.planservi.com.br:Projetos\Documents\C0849%20-%20DER\30_Producao\6-D6%20&#8211;%20SP%20268%20-%20km%20217,66-222,140\06_Pavi\06.00_R031\2024%2010%2017%20SP268-R-031_Revis&#227;oB1.doc" TargetMode="External"/><Relationship Id="rId269" Type="http://schemas.openxmlformats.org/officeDocument/2006/relationships/hyperlink" Target="pw:\\SRVPW3.pls.planservi.com.br:Projetos\Documents\C0849%20-%20DER\40_Emissao\03_GRD\0-GRDs_Enviadas%20DER\29&#186;MEDI&#199;&#195;O-26-11-2024%20A%2025-12-24\MR.DER-0875_24\" TargetMode="External"/><Relationship Id="rId33" Type="http://schemas.openxmlformats.org/officeDocument/2006/relationships/hyperlink" Target="pw:\\pw.planservi.com.br:PROJETOS\Documents\C0849%20-%20DER\40_Emissao\03_GRD\0-GRDs_Enviadas%20DER\4&#186;MEDI&#199;&#195;O\MR.DER-0115_22\" TargetMode="External"/><Relationship Id="rId129" Type="http://schemas.openxmlformats.org/officeDocument/2006/relationships/hyperlink" Target="pw:\\pw.planservi.com.br:PROJETOS\Documents\C0849%20-%20DER\30_Producao\6-D6%20&#8211;%20SP%20268%20-%20km%20217,66-222,140\02_Geom\02.00_R031\2023%2001%2024%20-%20Projeto%20Funcional%20-Revis&#227;o%20A.xls" TargetMode="External"/><Relationship Id="rId280" Type="http://schemas.openxmlformats.org/officeDocument/2006/relationships/hyperlink" Target="pw:\\SRVPW3.pls.planservi.com.br:Projetos\Documents\C0849%20-%20DER\40_Emissao\03_GRD\0-GRDs_Enviadas%20DER\30&#186;MEDI&#199;&#195;O-26-12-2024%20A%2025-01-25\MR.DER-0910_25-SP%20268\" TargetMode="External"/><Relationship Id="rId336" Type="http://schemas.openxmlformats.org/officeDocument/2006/relationships/hyperlink" Target="pw:\\SRVPW3.pls.planservi.com.br:Projetos\Documents\C0849%20-%20DER\40_Emissao\03_GRD\0-GRDs_Enviadas%20DER\33&#186;MEDI&#199;&#195;O-26-03-2025%20A%2025-04-25\MR.DER-0964_25\" TargetMode="External"/><Relationship Id="rId75" Type="http://schemas.openxmlformats.org/officeDocument/2006/relationships/hyperlink" Target="pw:\\pw.planservi.com.br:PROJETOS\Documents\C0849%20-%20DER\40_Emissao\03_GRD\0-GRDs_Enviadas%20DER\5&#186;MEDI&#199;&#195;O\MR.DER-0224_22\" TargetMode="External"/><Relationship Id="rId140" Type="http://schemas.openxmlformats.org/officeDocument/2006/relationships/hyperlink" Target="pw:\\pw.planservi.com.br:PROJETOS\Documents\C0849%20-%20DER\40_Emissao\03_GRD\0-GRDs_Enviadas%20DER\7&#186;MEDI&#199;&#195;O\MR.DER-0326_23\" TargetMode="External"/><Relationship Id="rId182" Type="http://schemas.openxmlformats.org/officeDocument/2006/relationships/hyperlink" Target="pw:\\pw.planservi.com.br:PROJETOS\Documents\C0849%20-%20DER\40_Emissao\03_GRD\0-GRDs_Enviadas%20DER\17&#186;MEDI&#199;&#195;O-26-10-23%20A%2025-12-23\MR.DER-0486_23-Entrega%20Final\" TargetMode="External"/><Relationship Id="rId378" Type="http://schemas.openxmlformats.org/officeDocument/2006/relationships/hyperlink" Target="pw:\\SRVPW3.pls.planservi.com.br:Projetos\Documents\C0849%20-%20DER\40_Emissao\03_GRD\0-GRDs_Enviadas%20DER\45&#186;MEDI&#199;&#195;O-26-03-2026%20A%2025-04-26\MR_DER-1698_26\" TargetMode="External"/><Relationship Id="rId6" Type="http://schemas.openxmlformats.org/officeDocument/2006/relationships/hyperlink" Target="pw:\\pw.planservi.com.br:PROJETOS\Documents\C0849%20-%20DER\40_Emissao\03_GRD\GRDs_Enviadas%20DER\MR.DER-0006_22\" TargetMode="External"/><Relationship Id="rId238" Type="http://schemas.openxmlformats.org/officeDocument/2006/relationships/hyperlink" Target="pw:\\SRVPW3.pls.planservi.com.br:Projetos\Documents\C0849%20-%20DER\40_Emissao\03_GRD\0-GRDs_Enviadas%20DER\29&#186;MEDI&#199;&#195;O-26-11-2024%20A%2025-12-24\MR.DER-0863_24\" TargetMode="External"/><Relationship Id="rId291" Type="http://schemas.openxmlformats.org/officeDocument/2006/relationships/hyperlink" Target="pw:\\SRVPW3.pls.planservi.com.br:Projetos\Documents\C0849%20-%20DER\40_Emissao\03_GRD\31&#186;MEDI&#199;&#195;O-26-01-2025%20A%2025-02-25\MR.DER-0919_25\" TargetMode="External"/><Relationship Id="rId305" Type="http://schemas.openxmlformats.org/officeDocument/2006/relationships/hyperlink" Target="pw:\\SRVPW3.pls.planservi.com.br:Projetos\Documents\C0849%20-%20DER\40_Emissao\03_GRD\0-GRDs_Enviadas%20DER\31&#186;MEDI&#199;&#195;O-26-01-2025%20A%2025-02-25\MR.DER-0931_25\" TargetMode="External"/><Relationship Id="rId347" Type="http://schemas.openxmlformats.org/officeDocument/2006/relationships/hyperlink" Target="pw:\\SRVPW3.pls.planservi.com.br:Projetos\Documents\C0849%20-%20DER\40_Emissao\03_GRD\0-GRDs_Enviadas%20DER\43&#186;MEDI&#199;&#195;O-26-01-2026%20A%2025-02-26\MR_DER-1566_26\" TargetMode="External"/><Relationship Id="rId44" Type="http://schemas.openxmlformats.org/officeDocument/2006/relationships/hyperlink" Target="pw:\\pw.planservi.com.br:PROJETOS\Documents\C0849%20-%20DER\30_Producao\6-D6%20&#8211;%20SP%20268%20-%20km%20217,66-222,140\02_Geom\02.00_R031\2022%2010%2014%20-%20Projeto%20Funcional%20-Revis&#227;o%20A1.xls" TargetMode="External"/><Relationship Id="rId86" Type="http://schemas.openxmlformats.org/officeDocument/2006/relationships/hyperlink" Target="pw:\\pw.planservi.com.br:PROJETOS\Documents\C0849%20-%20DER\40_Emissao\03_GRD\0-GRDs_Enviadas%20DER\5&#186;MEDI&#199;&#195;O\MR.DER-0234_22\" TargetMode="External"/><Relationship Id="rId151" Type="http://schemas.openxmlformats.org/officeDocument/2006/relationships/hyperlink" Target="pw:\\pw.planservi.com.br:PROJETOS\Documents\C0849%20-%20DER\40_Emissao\03_GRD\0-GRDs_Enviadas%20DER\13&#186;MEDI&#199;&#195;O-26-07-23%20A%2025-08-23\MR.DER-0404_23\" TargetMode="External"/><Relationship Id="rId389" Type="http://schemas.openxmlformats.org/officeDocument/2006/relationships/hyperlink" Target="pw:\\SRVPW3.pls.planservi.com.br:Projetos\Documents\C0849%20-%20DER\40_Emissao\03_GRD\0-GRDs_Enviadas%20DER\47&#186;MEDI&#199;&#195;O-26-05-2026%20A%2025-06-26\MR_DER-1771_26\" TargetMode="External"/><Relationship Id="rId193" Type="http://schemas.openxmlformats.org/officeDocument/2006/relationships/hyperlink" Target="pw:\\SRVPW3.pls.planservi.com.br:Projetos\Documents\C0849%20-%20DER\40_Emissao\03_GRD\0-GRDs_Enviadas%20DER\26&#186;MEDI&#199;&#195;O-26-08-2024%20A%2025-09-24\MR.DER-0784_24\" TargetMode="External"/><Relationship Id="rId207" Type="http://schemas.openxmlformats.org/officeDocument/2006/relationships/hyperlink" Target="pw:\\SRVPW3.pls.planservi.com.br:Projetos\Documents\C0849%20-%20DER\40_Emissao\03_GRD\0-GRDs_Enviadas%20DER\27&#186;MEDI&#199;&#195;O-26-09-2024%20A%2025-10-24\MR.DER-0824_24-SP%20268\" TargetMode="External"/><Relationship Id="rId249" Type="http://schemas.openxmlformats.org/officeDocument/2006/relationships/hyperlink" Target="pw:\\SRVPW3.pls.planservi.com.br:Projetos\Documents\C0849%20-%20DER\40_Emissao\03_GRD\0-GRDs_Enviadas%20DER\29&#186;MEDI&#199;&#195;O-26-11-2024%20A%2025-12-24\MR.DER-0865_24\" TargetMode="External"/><Relationship Id="rId13" Type="http://schemas.openxmlformats.org/officeDocument/2006/relationships/hyperlink" Target="pw:\\pw.planservi.com.br:PROJETOS\Documents\C0849%20-%20DER\40_Emissao\03_GRD\0-GRDs_Enviadas%20DER\3&#186;MEDI&#199;&#195;O\MR.DER-0057_22\" TargetMode="External"/><Relationship Id="rId109" Type="http://schemas.openxmlformats.org/officeDocument/2006/relationships/hyperlink" Target="pw:\\pw.planservi.com.br:PROJETOS\Documents\C0849%20-%20DER\40_Emissao\03_GRD\0-GRDs_Enviadas%20DER\6&#186;MEDI&#199;&#195;O\MR.DER-0287_23\" TargetMode="External"/><Relationship Id="rId260" Type="http://schemas.openxmlformats.org/officeDocument/2006/relationships/hyperlink" Target="pw:\\SRVPW3.pls.planservi.com.br:Projetos\Documents\C0849%20-%20DER\30_Producao\6-D6%20&#8211;%20SP%20268%20-%20km%20217,66-222,140\04_Dren\04.00_R031\2024%2012%2012%20-%20Revis&#227;o_A2_Segmento%20D06%20-%20Planta%20de%20bacias_Rel%20Hidrol.doc" TargetMode="External"/><Relationship Id="rId316" Type="http://schemas.openxmlformats.org/officeDocument/2006/relationships/hyperlink" Target="pw:\\SRVPW3.pls.planservi.com.br:Projetos\Documents\C0849%20-%20DER\40_Emissao\03_GRD\0-GRDs_Enviadas%20DER\32&#186;MEDI&#199;&#195;O-26-02-2025%20A%2025-03-25\MR.DER-0953_25\" TargetMode="External"/><Relationship Id="rId55" Type="http://schemas.openxmlformats.org/officeDocument/2006/relationships/hyperlink" Target="pw:\\pw.planservi.com.br:PROJETOS\Documents\C0849%20-%20DER\40_Emissao\03_GRD\0-GRDs_Enviadas%20DER\4&#186;MEDI&#199;&#195;O\MR.DER-0145_22\" TargetMode="External"/><Relationship Id="rId97" Type="http://schemas.openxmlformats.org/officeDocument/2006/relationships/hyperlink" Target="pw:\\pw.planservi.com.br:PROJETOS\Documents\C0849%20-%20DER\40_Emissao\03_GRD\0-GRDs_Enviadas%20DER\6&#186;MEDI&#199;&#195;O\MR.DER-0273_23\" TargetMode="External"/><Relationship Id="rId120" Type="http://schemas.openxmlformats.org/officeDocument/2006/relationships/hyperlink" Target="pw:\\pw.planservi.com.br:PROJETOS\Documents\C0849%20-%20DER\30_Producao\6-D6%20&#8211;%20SP%20268%20-%20km%20217,66-222,140\05_Geot\05.00_R031\2023.01.20_R-031_G01,%20G12_SP-268.doc" TargetMode="External"/><Relationship Id="rId358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162" Type="http://schemas.openxmlformats.org/officeDocument/2006/relationships/hyperlink" Target="pw:\\pw.planservi.com.br:PROJETOS\Documents\C0849%20-%20DER\30_Producao\6-D6%20&#8211;%20SP%20268%20-%20km%20217,66-222,140\05_Geot\05.00_R031\2023.07.19_R-031_SP-268_G02,G01_A.doc" TargetMode="External"/><Relationship Id="rId218" Type="http://schemas.openxmlformats.org/officeDocument/2006/relationships/hyperlink" Target="pw:\\SRVPW3.pls.planservi.com.br:Projetos\Documents\C0849%20-%20DER\30_Producao\6-D6%20&#8211;%20SP%20268%20-%20km%20217,66-222,140\05_Geot\05.00_R031\2023.05.17_R-031_SP-268_G02-A1.doc" TargetMode="External"/><Relationship Id="rId271" Type="http://schemas.openxmlformats.org/officeDocument/2006/relationships/hyperlink" Target="pw:\\SRVPW3.pls.planservi.com.br:Projetos\Documents\C0849%20-%20DER\40_Emissao\03_GRD\0-GRDs_Enviadas%20DER\29&#186;MEDI&#199;&#195;O-26-11-2024%20A%2025-12-24\MR.DER-0882_24\" TargetMode="External"/><Relationship Id="rId24" Type="http://schemas.openxmlformats.org/officeDocument/2006/relationships/hyperlink" Target="pw:\\pw.planservi.com.br:PROJETOS\Documents\C0849%20-%20DER\40_Emissao\03_GRD\0-GRDs_Enviadas%20DER\3&#186;MEDI&#199;&#195;O\MR.DER-0080_22\" TargetMode="External"/><Relationship Id="rId66" Type="http://schemas.openxmlformats.org/officeDocument/2006/relationships/hyperlink" Target="pw:\\pw.planservi.com.br:PROJETOS\Documents\C0849%20-%20DER\30_Producao\6-D6%20&#8211;%20SP%20268%20-%20km%20217,66-222,140\02_Geom\02.00_R031\2022%2011%2023%20-%20Projeto%20Executivo%20-%20Se&#231;&#227;o%20Tipo%20A1.xls" TargetMode="External"/><Relationship Id="rId131" Type="http://schemas.openxmlformats.org/officeDocument/2006/relationships/hyperlink" Target="pw:\\pw.planservi.com.br:PROJETOS\Documents\C0849%20-%20DER\40_Emissao\03_GRD\0-GRDs_Enviadas%20DER\7&#186;MEDI&#199;&#195;O\MR.DER-0312_23\" TargetMode="External"/><Relationship Id="rId327" Type="http://schemas.openxmlformats.org/officeDocument/2006/relationships/hyperlink" Target="pw:\\SRVPW3.pls.planservi.com.br:Projetos\Documents\C0849%20-%20DER\40_Emissao\03_GRD\0-GRDs_Enviadas%20DER\33&#186;MEDI&#199;&#195;O-26-03-2025%20A%2025-04-25\MR.DER-0957_25\" TargetMode="External"/><Relationship Id="rId369" Type="http://schemas.openxmlformats.org/officeDocument/2006/relationships/hyperlink" Target="pw:\\SRVPW3.pls.planservi.com.br:Projetos\Documents\C0849%20-%20DER\40_Emissao\03_GRD\0-GRDs_Enviadas%20DER\45&#186;MEDI&#199;&#195;O-26-03-2026%20A%2025-04-26\MR_DER-1670_26\" TargetMode="External"/><Relationship Id="rId173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229" Type="http://schemas.openxmlformats.org/officeDocument/2006/relationships/hyperlink" Target="pw:\\SRVPW3.pls.planservi.com.br:Projetos\Documents\C0849%20-%20DER\30_Producao\6-D6%20&#8211;%20SP%20268%20-%20km%20217,66-222,140\05_Geot\05.00_R031\2024.01.17_R-031_SP-268_G12_A.doc" TargetMode="External"/><Relationship Id="rId380" Type="http://schemas.openxmlformats.org/officeDocument/2006/relationships/hyperlink" Target="pw:\\SRVPW3.pls.planservi.com.br:Projetos\Documents\C0849%20-%20DER\40_Emissao\03_GRD\0-GRDs_Enviadas%20DER\45&#186;MEDI&#199;&#195;O-26-03-2026%20A%2025-04-26\MR_DER-1698_26\" TargetMode="External"/><Relationship Id="rId240" Type="http://schemas.openxmlformats.org/officeDocument/2006/relationships/hyperlink" Target="pw:\\SRVPW3.pls.planservi.com.br:Projetos\Documents\C0849%20-%20DER\40_Emissao\03_GRD\0-GRDs_Enviadas%20DER\29&#186;MEDI&#199;&#195;O-26-11-2024%20A%2025-12-24\MR.DER-0863_24\" TargetMode="External"/><Relationship Id="rId35" Type="http://schemas.openxmlformats.org/officeDocument/2006/relationships/hyperlink" Target="pw:\\pw.planservi.com.br:PROJETOS\Documents\C0849%20-%20DER\40_Emissao\03_GRD\0-GRDs_Enviadas%20DER\4&#186;MEDI&#199;&#195;O\MR.DER-0115_22\" TargetMode="External"/><Relationship Id="rId77" Type="http://schemas.openxmlformats.org/officeDocument/2006/relationships/hyperlink" Target="pw:\\pw.planservi.com.br:PROJETOS\Documents\C0849%20-%20DER\40_Emissao\03_GRD\0-GRDs_Enviadas%20DER\5&#186;MEDI&#199;&#195;O\MR.DER-0224_22\" TargetMode="External"/><Relationship Id="rId100" Type="http://schemas.openxmlformats.org/officeDocument/2006/relationships/hyperlink" Target="pw:\\pw.planservi.com.br:PROJETOS\Documents\C0849%20-%20DER\40_Emissao\03_GRD\0-GRDs_Enviadas%20DER\6&#186;MEDI&#199;&#195;O\MR.DER-0276_23\" TargetMode="External"/><Relationship Id="rId282" Type="http://schemas.openxmlformats.org/officeDocument/2006/relationships/hyperlink" Target="pw:\\SRVPW3.pls.planservi.com.br:Projetos\Documents\C0849%20-%20DER\40_Emissao\03_GRD\0-GRDs_Enviadas%20DER\30&#186;MEDI&#199;&#195;O-26-12-2024%20A%2025-01-25\MR.DER-0910_25-SP%20268\" TargetMode="External"/><Relationship Id="rId338" Type="http://schemas.openxmlformats.org/officeDocument/2006/relationships/hyperlink" Target="pw:\\SRVPW3.pls.planservi.com.br:Projetos\Documents\C0849%20-%20DER\40_Emissao\03_GRD\0-GRDs_Enviadas%20DER\33&#186;MEDI&#199;&#195;O-26-03-2025%20A%2025-04-25\MR.DER-0977_25\" TargetMode="External"/><Relationship Id="rId8" Type="http://schemas.openxmlformats.org/officeDocument/2006/relationships/hyperlink" Target="pw:\\pw.planservi.com.br:PROJETOS\Documents\C0849%20-%20DER\40_Emissao\03_GRD\0-GRDs_Enviadas%20DER\MR.DER-0033_22\" TargetMode="External"/><Relationship Id="rId142" Type="http://schemas.openxmlformats.org/officeDocument/2006/relationships/hyperlink" Target="pw:\\pw.planservi.com.br:PROJETOS\Documents\C0849%20-%20DER\40_Emissao\03_GRD\0-GRDs_Enviadas%20DER\7&#186;MEDI&#199;&#195;O\MR.DER-0326_23\" TargetMode="External"/><Relationship Id="rId184" Type="http://schemas.openxmlformats.org/officeDocument/2006/relationships/hyperlink" Target="pw:\\pw.planservi.com.br:PROJETOS\Documents\C0849%20-%20DER\40_Emissao\03_GRD\0-GRDs_Enviadas%20DER\18&#186;MEDI&#199;&#195;O-26-12-23%20A%2025-01-24\MR.DER-0516_24\" TargetMode="External"/><Relationship Id="rId391" Type="http://schemas.openxmlformats.org/officeDocument/2006/relationships/hyperlink" Target="pw:\\SRVPW3.pls.planservi.com.br:Projetos\Documents\C0849%20-%20DER\40_Emissao\03_GRD\0-GRDs_Enviadas%20DER\47&#186;MEDI&#199;&#195;O-26-05-2026%20A%2025-06-26\MR_DER-1771_26\" TargetMode="External"/><Relationship Id="rId251" Type="http://schemas.openxmlformats.org/officeDocument/2006/relationships/hyperlink" Target="pw:\\SRVPW3.pls.planservi.com.br:Projetos\Documents\C0849%20-%20DER\40_Emissao\03_GRD\0-GRDs_Enviadas%20DER\29&#186;MEDI&#199;&#195;O-26-11-2024%20A%2025-12-24\MR.DER-0865_24\" TargetMode="External"/><Relationship Id="rId46" Type="http://schemas.openxmlformats.org/officeDocument/2006/relationships/hyperlink" Target="pw:\\pw.planservi.com.br:PROJETOS\Documents\C0849%20-%20DER\30_Producao\6-D6%20&#8211;%20SP%20268%20-%20km%20217,66-222,140\02_Geom\02.00_R031\2022%2010%2014%20-%20Projeto%20Funcional%20-Revis&#227;o%20A2.xls" TargetMode="External"/><Relationship Id="rId293" Type="http://schemas.openxmlformats.org/officeDocument/2006/relationships/hyperlink" Target="pw:\\SRVPW3.pls.planservi.com.br:Projetos\Documents\C0849%20-%20DER\40_Emissao\03_GRD\31&#186;MEDI&#199;&#195;O-26-01-2025%20A%2025-02-25\MR.DER-0919_25\" TargetMode="External"/><Relationship Id="rId307" Type="http://schemas.openxmlformats.org/officeDocument/2006/relationships/hyperlink" Target="pw:\\SRVPW3.pls.planservi.com.br:Projetos\Documents\C0849%20-%20DER\40_Emissao\03_GRD\0-GRDs_Enviadas%20DER\31&#186;MEDI&#199;&#195;O-26-01-2025%20A%2025-02-25\MR.DER-0937_25\" TargetMode="External"/><Relationship Id="rId349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88" Type="http://schemas.openxmlformats.org/officeDocument/2006/relationships/hyperlink" Target="pw:\\pw.planservi.com.br:PROJETOS\Documents\C0849%20-%20DER\40_Emissao\03_GRD\0-GRDs_Enviadas%20DER\5&#186;MEDI&#199;&#195;O\MR.DER-0234_22\" TargetMode="External"/><Relationship Id="rId111" Type="http://schemas.openxmlformats.org/officeDocument/2006/relationships/hyperlink" Target="pw:\\pw.planservi.com.br:PROJETOS\Documents\C0849%20-%20DER\30_Producao\6-D6%20&#8211;%20SP%20268%20-%20km%20217,66-222,140\05_Geot\05.00_R031\2022%2012%2021-R-031_Revis&#227;oB1_G14.doc" TargetMode="External"/><Relationship Id="rId153" Type="http://schemas.openxmlformats.org/officeDocument/2006/relationships/hyperlink" Target="pw:\\pw.planservi.com.br:PROJETOS\Documents\C0849%20-%20DER\40_Emissao\03_GRD\0-GRDs_Enviadas%20DER\13&#186;MEDI&#199;&#195;O-26-07-23%20A%2025-08-23\MR.DER-0404_23\" TargetMode="External"/><Relationship Id="rId195" Type="http://schemas.openxmlformats.org/officeDocument/2006/relationships/hyperlink" Target="pw:\\SRVPW3.pls.planservi.com.br:Projetos\Documents\C0849%20-%20DER\40_Emissao\03_GRD\0-GRDs_Enviadas%20DER\26&#186;MEDI&#199;&#195;O-26-08-2024%20A%2025-09-24\MR.DER-0784_24\" TargetMode="External"/><Relationship Id="rId209" Type="http://schemas.openxmlformats.org/officeDocument/2006/relationships/hyperlink" Target="pw:\\SRVPW3.pls.planservi.com.br:Projetos\Documents\C0849%20-%20DER\40_Emissao\03_GRD\0-GRDs_Enviadas%20DER\27&#186;MEDI&#199;&#195;O-26-09-2024%20A%2025-10-24\MR.DER-0824_24-SP%20268\" TargetMode="External"/><Relationship Id="rId360" Type="http://schemas.openxmlformats.org/officeDocument/2006/relationships/hyperlink" Target="pw:\\SRVPW3.pls.planservi.com.br:Projetos\Documents\C0849%20-%20DER\40_Emissao\03_GRD\0-GRDs_Enviadas%20DER\43&#186;MEDI&#199;&#195;O-26-01-2026%20A%2025-02-26\MR_DER-1569_26\" TargetMode="External"/><Relationship Id="rId220" Type="http://schemas.openxmlformats.org/officeDocument/2006/relationships/hyperlink" Target="pw:\\SRVPW3.pls.planservi.com.br:Projetos\Documents\C0849%20-%20DER\30_Producao\6-D6%20&#8211;%20SP%20268%20-%20km%20217,66-222,140\02_Geom\02.00_R031\2023%2001%2024%20-%20Projeto%20Funcional%20-Revis&#227;o%20A.xls" TargetMode="External"/><Relationship Id="rId15" Type="http://schemas.openxmlformats.org/officeDocument/2006/relationships/hyperlink" Target="pw:\\pw.planservi.com.br:PROJETOS\Documents\C0849%20-%20DER\40_Emissao\03_GRD\0-GRDs_Enviadas%20DER\3&#186;MEDI&#199;&#195;O\MR.DER-0057_22\" TargetMode="External"/><Relationship Id="rId57" Type="http://schemas.openxmlformats.org/officeDocument/2006/relationships/hyperlink" Target="pw:\\pw.planservi.com.br:PROJETOS\Documents\C0849%20-%20DER\40_Emissao\03_GRD\0-GRDs_Enviadas%20DER\4&#186;MEDI&#199;&#195;O\MR.DER-0145_22\" TargetMode="External"/><Relationship Id="rId262" Type="http://schemas.openxmlformats.org/officeDocument/2006/relationships/hyperlink" Target="pw:\\SRVPW3.pls.planservi.com.br:Projetos\Documents\C0849%20-%20DER\40_Emissao\03_GRD\0-GRDs_Enviadas%20DER\29&#186;MEDI&#199;&#195;O-26-11-2024%20A%2025-12-24\MR.DER-0877_24\" TargetMode="External"/><Relationship Id="rId318" Type="http://schemas.openxmlformats.org/officeDocument/2006/relationships/hyperlink" Target="pw:\\SRVPW3.pls.planservi.com.br:Projetos\Documents\C0849%20-%20DER\40_Emissao\03_GRD\0-GRDs_Enviadas%20DER\32&#186;MEDI&#199;&#195;O-26-02-2025%20A%2025-03-25\MR.DER-0953_25\" TargetMode="External"/><Relationship Id="rId99" Type="http://schemas.openxmlformats.org/officeDocument/2006/relationships/hyperlink" Target="pw:\\pw.planservi.com.br:PROJETOS\Documents\C0849%20-%20DER\40_Emissao\03_GRD\0-GRDs_Enviadas%20DER\6&#186;MEDI&#199;&#195;O\MR.DER-0276_23\" TargetMode="External"/><Relationship Id="rId122" Type="http://schemas.openxmlformats.org/officeDocument/2006/relationships/hyperlink" Target="pw:\\pw.planservi.com.br:PROJETOS\Documents\C0849%20-%20DER\30_Producao\6-D6%20&#8211;%20SP%20268%20-%20km%20217,66-222,140\05_Geot\05.00_R031\2023.01.20_R-031_G01,%20G12_SP-268.doc" TargetMode="External"/><Relationship Id="rId164" Type="http://schemas.openxmlformats.org/officeDocument/2006/relationships/hyperlink" Target="pw:\\pw.planservi.com.br:PROJETOS\Documents\C0849%20-%20DER\30_Producao\6-D6%20&#8211;%20SP%20268%20-%20km%20217,66-222,140\05_Geot\05.00_R031\2023%2008%2014%20SP268-R-031_Revis&#227;oB-G13.doc" TargetMode="External"/><Relationship Id="rId371" Type="http://schemas.openxmlformats.org/officeDocument/2006/relationships/hyperlink" Target="pw:\\SRVPW3.pls.planservi.com.br:Projetos\Documents\C0849%20-%20DER\40_Emissao\03_GRD\0-GRDs_Enviadas%20DER\45&#186;MEDI&#199;&#195;O-26-03-2026%20A%2025-04-26\MR_DER-1683_26\" TargetMode="External"/><Relationship Id="rId26" Type="http://schemas.openxmlformats.org/officeDocument/2006/relationships/hyperlink" Target="pw:\\pw.planservi.com.br:PROJETOS\Documents\C0849%20-%20DER\40_Emissao\03_GRD\0-GRDs_Enviadas%20DER\3&#186;MEDI&#199;&#195;O\MR.DER-0099_22\" TargetMode="External"/><Relationship Id="rId231" Type="http://schemas.openxmlformats.org/officeDocument/2006/relationships/hyperlink" Target="pw:\\SRVPW3.pls.planservi.com.br:Projetos\Documents\C0849%20-%20DER\30_Producao\6-D6%20&#8211;%20SP%20268%20-%20km%20217,66-222,140\05_Geot\05.00_R031\2024.01.17_R-031_SP-268_G12_A.doc" TargetMode="External"/><Relationship Id="rId273" Type="http://schemas.openxmlformats.org/officeDocument/2006/relationships/hyperlink" Target="pw:\\SRVPW3.pls.planservi.com.br:Projetos\Documents\C0849%20-%20DER\40_Emissao\03_GRD\0-GRDs_Enviadas%20DER\29&#186;MEDI&#199;&#195;O-26-11-2024%20A%2025-12-24\MR.DER-0882_24\" TargetMode="External"/><Relationship Id="rId329" Type="http://schemas.openxmlformats.org/officeDocument/2006/relationships/hyperlink" Target="pw:\\SRVPW3.pls.planservi.com.br:Projetos\Documents\C0849%20-%20DER\40_Emissao\03_GRD\0-GRDs_Enviadas%20DER\33&#186;MEDI&#199;&#195;O-26-03-2025%20A%2025-04-25\MR.DER-0966_25\" TargetMode="External"/><Relationship Id="rId68" Type="http://schemas.openxmlformats.org/officeDocument/2006/relationships/hyperlink" Target="pw:\\pw.planservi.com.br:PROJETOS\Documents\C0849%20-%20DER\40_Emissao\03_GRD\0-GRDs_Enviadas%20DER\4&#186;MEDI&#199;&#195;O\MR.DER-0127_22\" TargetMode="External"/><Relationship Id="rId133" Type="http://schemas.openxmlformats.org/officeDocument/2006/relationships/hyperlink" Target="pw:\\pw.planservi.com.br:PROJETOS\Documents\C0849%20-%20DER\40_Emissao\03_GRD\0-GRDs_Enviadas%20DER\7&#186;MEDI&#199;&#195;O\MR.DER-0320_23\" TargetMode="External"/><Relationship Id="rId175" Type="http://schemas.openxmlformats.org/officeDocument/2006/relationships/hyperlink" Target="pw:\\pw.planservi.com.br:PROJETOS\Documents\C0849%20-%20DER\40_Emissao\03_GRD\0-GRDs_Enviadas%20DER\15&#186;MEDI&#199;&#195;O-26-09-23%20A%2025-10-23\MR.DER-0464_23\" TargetMode="External"/><Relationship Id="rId340" Type="http://schemas.openxmlformats.org/officeDocument/2006/relationships/hyperlink" Target="pw:\\SRVPW3.pls.planservi.com.br:Projetos\Documents\C0849%20-%20DER\30_Producao\6-D6%20&#8211;%20SP%20268%20-%20km%20217,66-222,140\06_Pavi\06.00_R031\2025%2005%2009%20SP268-R-031_MC_A3.doc" TargetMode="External"/><Relationship Id="rId200" Type="http://schemas.openxmlformats.org/officeDocument/2006/relationships/hyperlink" Target="pw:\\SRVPW3.pls.planservi.com.br:Projetos\Documents\C0849%20-%20DER\40_Emissao\03_GRD\0-GRDs_Enviadas%20DER\26&#186;MEDI&#199;&#195;O-26-08-2024%20A%2025-09-24\MR.DER-0784_24\" TargetMode="External"/><Relationship Id="rId382" Type="http://schemas.openxmlformats.org/officeDocument/2006/relationships/hyperlink" Target="pw:\\SRVPW3.pls.planservi.com.br:Projetos\Documents\C0849%20-%20DER\40_Emissao\03_GRD\0-GRDs_Enviadas%20DER\45&#186;MEDI&#199;&#195;O-26-03-2026%20A%2025-04-26\MR_DER-1698_26\" TargetMode="External"/><Relationship Id="rId242" Type="http://schemas.openxmlformats.org/officeDocument/2006/relationships/hyperlink" Target="pw:\\SRVPW3.pls.planservi.com.br:Projetos\Documents\C0849%20-%20DER\40_Emissao\03_GRD\0-GRDs_Enviadas%20DER\29&#186;MEDI&#199;&#195;O-26-11-2024%20A%2025-12-24\MR.DER-0863_24\" TargetMode="External"/><Relationship Id="rId284" Type="http://schemas.openxmlformats.org/officeDocument/2006/relationships/hyperlink" Target="pw:\\SRVPW3.pls.planservi.com.br:Projetos\Documents\C0849%20-%20DER\40_Emissao\03_GRD\31&#186;MEDI&#199;&#195;O-26-01-2025%20A%2025-02-25\MR.DER-0921_25\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pw:\\pw.planservi.com.br:PROJETOS\Documents\C0849%20-%20DER\30_Producao\5-D3%20&#8211;%20SP%20253%20-%20km%200,00-18,70\02_Geom\02.00_R031\2022%2010%2014%20-%20Projeto%20Funcional%20-Revis&#227;o%20A2.xls" TargetMode="External"/><Relationship Id="rId299" Type="http://schemas.openxmlformats.org/officeDocument/2006/relationships/hyperlink" Target="pw:\\pw.planservi.com.br:PROJETOS\Documents\C0849%20-%20DER\40_Emissao\03_GRD\0-GRDs_Enviadas%20DER\14&#186;MEDI&#199;&#195;O-26-08-2023%20A%2025-09-2023\MR.DER-0450_23\" TargetMode="External"/><Relationship Id="rId21" Type="http://schemas.openxmlformats.org/officeDocument/2006/relationships/hyperlink" Target="pw:\\pw.planservi.com.br:PROJETOS\Documents\C0849%20-%20DER\40_Emissao\03_GRD\GRDs_Enviadas%20DER\MR.DER-0005_22\" TargetMode="External"/><Relationship Id="rId63" Type="http://schemas.openxmlformats.org/officeDocument/2006/relationships/hyperlink" Target="pw:\\pw.planservi.com.br:PROJETOS\Documents\C0849%20-%20DER\40_Emissao\03_GRD\0-GRDs_Enviadas%20DER\MR.DER-0040_22\" TargetMode="External"/><Relationship Id="rId159" Type="http://schemas.openxmlformats.org/officeDocument/2006/relationships/hyperlink" Target="pw:\\pw.planservi.com.br:PROJETOS\Documents\C0849%20-%20DER\40_Emissao\03_GRD\0-GRDs_Enviadas%20DER\5&#186;MEDI&#199;&#195;O\MR.DER-0212_22\" TargetMode="External"/><Relationship Id="rId324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66" Type="http://schemas.openxmlformats.org/officeDocument/2006/relationships/hyperlink" Target="pw:\\pw.planservi.com.br:PROJETOS\Documents\C0849%20-%20DER\40_Emissao\03_GRD\0-GRDs_Enviadas%20DER\18&#186;MEDI&#199;&#195;O-26-12-23%20A%2025-01-24\MR.DER-0506_24\" TargetMode="External"/><Relationship Id="rId170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226" Type="http://schemas.openxmlformats.org/officeDocument/2006/relationships/hyperlink" Target="pw:\\pw.planservi.com.br:PROJETOS\Documents\C0849%20-%20DER\30_Producao\5-D3%20&#8211;%20SP%20253%20-%20km%200,00-18,70\02_Geom\02.00_R031\2022%2012%2019-%20Projeto%20Executivo%20A1-%20Planta%20e%20PerfiL.xls" TargetMode="External"/><Relationship Id="rId433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68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32" Type="http://schemas.openxmlformats.org/officeDocument/2006/relationships/hyperlink" Target="pw:\\pw.planservi.com.br:PROJETOS\Documents\C0849%20-%20DER\40_Emissao\03_GRD\GRDs_Enviadas%20DER\MR.DER-0005_22\" TargetMode="External"/><Relationship Id="rId74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28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335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77" Type="http://schemas.openxmlformats.org/officeDocument/2006/relationships/hyperlink" Target="pw:\\SRVPW3.pls.planservi.com.br:Projetos\Documents\C0849%20-%20DER\40_Emissao\03_GRD\0-GRDs_Enviadas%20DER\21&#186;MEDI&#199;&#195;O-26-03-2024%20A%2025-04-24\MR.DER-0628_24\" TargetMode="External"/><Relationship Id="rId5" Type="http://schemas.openxmlformats.org/officeDocument/2006/relationships/hyperlink" Target="pw:\\pw.planservi.com.br:PROJETOS\Documents\C0849%20-%20DER\40_Emissao\03_GRD\GRDs_Enviadas%20DER\MR.DER-0005_22\" TargetMode="External"/><Relationship Id="rId181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237" Type="http://schemas.openxmlformats.org/officeDocument/2006/relationships/hyperlink" Target="pw:\\pw.planservi.com.br:PROJETOS\Documents\C0849%20-%20DER\30_Producao\5-D3%20&#8211;%20SP%20253%20-%20km%200,00-18,70\05_Geot\05.00_R031\2023%2001%2010-R-031_Revis&#227;oB1_G13.doc" TargetMode="External"/><Relationship Id="rId402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279" Type="http://schemas.openxmlformats.org/officeDocument/2006/relationships/hyperlink" Target="pw:\\pw.planservi.com.br:PROJETOS\Documents\C0849%20-%20DER\40_Emissao\03_GRD\0-GRDs_Enviadas%20DER\7&#186;MEDI&#199;&#195;O\MR.DER-0332_23\" TargetMode="External"/><Relationship Id="rId444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43" Type="http://schemas.openxmlformats.org/officeDocument/2006/relationships/hyperlink" Target="pw:\\pw.planservi.com.br:PROJETOS\Documents\C0849%20-%20DER\40_Emissao\03_GRD\0-GRDs_Enviadas%20DER\MR.DER-0040_22\" TargetMode="External"/><Relationship Id="rId139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290" Type="http://schemas.openxmlformats.org/officeDocument/2006/relationships/hyperlink" Target="pw:\\pw.planservi.com.br:PROJETOS\Documents\C0849%20-%20DER\40_Emissao\03_GRD\0-GRDs_Enviadas%20DER\13&#186;MEDI&#199;&#195;O-26-07-23%20A%2025-08-23\MR.DER-0420_23\" TargetMode="External"/><Relationship Id="rId304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46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88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85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50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92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206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413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248" Type="http://schemas.openxmlformats.org/officeDocument/2006/relationships/hyperlink" Target="pw:\\pw.planservi.com.br:PROJETOS\Documents\C0849%20-%20DER\40_Emissao\03_GRD\0-GRDs_Enviadas%20DER\6&#186;MEDI&#199;&#195;O\MR.DER-0270_23\" TargetMode="External"/><Relationship Id="rId455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12" Type="http://schemas.openxmlformats.org/officeDocument/2006/relationships/hyperlink" Target="pw:\\pw.planservi.com.br:PROJETOS\Documents\C0849%20-%20DER\40_Emissao\03_GRD\GRDs_Enviadas%20DER\MR.DER-0005_22\" TargetMode="External"/><Relationship Id="rId108" Type="http://schemas.openxmlformats.org/officeDocument/2006/relationships/hyperlink" Target="pw:\\pw.planservi.com.br:PROJETOS\Documents\C0849%20-%20DER\40_Emissao\03_GRD\0-GRDs_Enviadas%20DER\3&#186;MEDI&#199;&#195;O\MR.DER-0092_22\" TargetMode="External"/><Relationship Id="rId315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57" Type="http://schemas.openxmlformats.org/officeDocument/2006/relationships/hyperlink" Target="pw:\\pw.planservi.com.br:PROJETOS\Documents\C0849%20-%20DER\40_Emissao\03_GRD\0-GRDs_Enviadas%20DER\17&#186;MEDI&#199;&#195;O-26-10-23%20A%2025-12-23\MR.DER-0485_23-Entrega%20Final\" TargetMode="External"/><Relationship Id="rId54" Type="http://schemas.openxmlformats.org/officeDocument/2006/relationships/hyperlink" Target="pw:\\pw.planservi.com.br:PROJETOS\Documents\C0849%20-%20DER\40_Emissao\03_GRD\0-GRDs_Enviadas%20DER\MR.DER-0040_22\" TargetMode="External"/><Relationship Id="rId96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61" Type="http://schemas.openxmlformats.org/officeDocument/2006/relationships/hyperlink" Target="pw:\\pw.planservi.com.br:PROJETOS\Documents\C0849%20-%20DER\40_Emissao\03_GRD\0-GRDs_Enviadas%20DER\5&#186;MEDI&#199;&#195;O\MR.DER-0212_22\" TargetMode="External"/><Relationship Id="rId217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399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259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424" Type="http://schemas.openxmlformats.org/officeDocument/2006/relationships/hyperlink" Target="pw:\\SRVPW3.pls.planservi.com.br:Projetos\Documents\C0849%20-%20DER\40_Emissao\03_GRD\0-GRDs_Enviadas%20DER\44&#186;MEDI&#199;&#195;O-26-02-2026%20A%2025-03-26\MR_DER-1623_26\" TargetMode="External"/><Relationship Id="rId466" Type="http://schemas.openxmlformats.org/officeDocument/2006/relationships/hyperlink" Target="pw:\\SRVPW3.pls.planservi.com.br:Projetos\Documents\C0849%20-%20DER\40_Emissao\03_GRD\0-GRDs_Enviadas%20DER\46&#186;MEDI&#199;&#195;O-26-04-2026%20A%2025-05-26\MR_DER-1761_26\" TargetMode="External"/><Relationship Id="rId23" Type="http://schemas.openxmlformats.org/officeDocument/2006/relationships/hyperlink" Target="pw:\\pw.planservi.com.br:PROJETOS\Documents\C0849%20-%20DER\40_Emissao\03_GRD\GRDs_Enviadas%20DER\MR.DER-0005_22\" TargetMode="External"/><Relationship Id="rId119" Type="http://schemas.openxmlformats.org/officeDocument/2006/relationships/hyperlink" Target="pw:\\pw.planservi.com.br:PROJETOS\Documents\C0849%20-%20DER\30_Producao\5-D3%20&#8211;%20SP%20253%20-%20km%200,00-18,70\05_Geot\05.00_R031\2022%2010%2024-R-031_Revis&#227;o-Programa&#231;&#227;o_Sondagens.doc" TargetMode="External"/><Relationship Id="rId270" Type="http://schemas.openxmlformats.org/officeDocument/2006/relationships/hyperlink" Target="pw:\\pw.planservi.com.br:PROJETOS\Documents\C0849%20-%20DER\40_Emissao\03_GRD\0-GRDs_Enviadas%20DER\6&#186;MEDI&#199;&#195;O\MR.DER-0293_23\" TargetMode="External"/><Relationship Id="rId326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65" Type="http://schemas.openxmlformats.org/officeDocument/2006/relationships/hyperlink" Target="pw:\\pw.planservi.com.br:PROJETOS\Documents\C0849%20-%20DER\30_Producao\5-D3%20&#8211;%20SP%20253%20-%20km%200,00-18,70\05_Geot\05.00_R031\2022%2008%2024-R-031_Emiss&#227;o%20Inicial-Programa&#231;&#227;o_Sondagens.doc" TargetMode="External"/><Relationship Id="rId130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368" Type="http://schemas.openxmlformats.org/officeDocument/2006/relationships/hyperlink" Target="pw:\\SRVPW3.pls.planservi.com.br:Projetos\Documents\C0849%20-%20DER\40_Emissao\03_GRD\0-GRDs_Enviadas%20DER\20&#186;MEDI&#199;&#195;O-26-02-2024%20A%2025-03-24\MR.DER-0573_24\" TargetMode="External"/><Relationship Id="rId172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228" Type="http://schemas.openxmlformats.org/officeDocument/2006/relationships/hyperlink" Target="pw:\\pw.planservi.com.br:PROJETOS\Documents\C0849%20-%20DER\30_Producao\5-D3%20&#8211;%20SP%20253%20-%20km%200,00-18,70\05_Geot\05.00_R031\2022%2012%2019-R-031_Revis&#227;oA_G13.doc" TargetMode="External"/><Relationship Id="rId435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81" Type="http://schemas.openxmlformats.org/officeDocument/2006/relationships/hyperlink" Target="pw:\\pw.planservi.com.br:PROJETOS\Documents\C0849%20-%20DER\40_Emissao\03_GRD\0-GRDs_Enviadas%20DER\7&#186;MEDI&#199;&#195;O\MR.DER-0358_23\" TargetMode="External"/><Relationship Id="rId337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4" Type="http://schemas.openxmlformats.org/officeDocument/2006/relationships/hyperlink" Target="pw:\\pw.planservi.com.br:PROJETOS\Documents\C0849%20-%20DER\40_Emissao\03_GRD\GRDs_Enviadas%20DER\MR.DER-0005_22\" TargetMode="External"/><Relationship Id="rId76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41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379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7" Type="http://schemas.openxmlformats.org/officeDocument/2006/relationships/hyperlink" Target="pw:\\pw.planservi.com.br:PROJETOS\Documents\C0849%20-%20DER\40_Emissao\03_GRD\GRDs_Enviadas%20DER\MR.DER-0005_22\" TargetMode="External"/><Relationship Id="rId183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239" Type="http://schemas.openxmlformats.org/officeDocument/2006/relationships/hyperlink" Target="pw:\\pw.planservi.com.br:PROJETOS\Documents\C0849%20-%20DER\40_Emissao\03_GRD\0-GRDs_Enviadas%20DER\6&#186;MEDI&#199;&#195;O\MR.DER-0262_23\" TargetMode="External"/><Relationship Id="rId390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04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46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50" Type="http://schemas.openxmlformats.org/officeDocument/2006/relationships/hyperlink" Target="pw:\\pw.planservi.com.br:PROJETOS\Documents\C0849%20-%20DER\40_Emissao\03_GRD\0-GRDs_Enviadas%20DER\6&#186;MEDI&#199;&#195;O\MR.DER-0271_23\" TargetMode="External"/><Relationship Id="rId292" Type="http://schemas.openxmlformats.org/officeDocument/2006/relationships/hyperlink" Target="pw:\\pw.planservi.com.br:PROJETOS\Documents\C0849%20-%20DER\40_Emissao\03_GRD\0-GRDs_Enviadas%20DER\13&#186;MEDI&#199;&#195;O-26-07-23%20A%2025-08-23\MR.DER-0420_23\" TargetMode="External"/><Relationship Id="rId306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45" Type="http://schemas.openxmlformats.org/officeDocument/2006/relationships/hyperlink" Target="pw:\\pw.planservi.com.br:PROJETOS\Documents\C0849%20-%20DER\40_Emissao\03_GRD\0-GRDs_Enviadas%20DER\MR.DER-0040_22\" TargetMode="External"/><Relationship Id="rId87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10" Type="http://schemas.openxmlformats.org/officeDocument/2006/relationships/hyperlink" Target="pw:\\pw.planservi.com.br:PROJETOS\Documents\C0849%20-%20DER\40_Emissao\03_GRD\0-GRDs_Enviadas%20DER\3&#186;MEDI&#199;&#195;O\MR.DER-0092_22\" TargetMode="External"/><Relationship Id="rId348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152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94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08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415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57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61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14" Type="http://schemas.openxmlformats.org/officeDocument/2006/relationships/hyperlink" Target="pw:\\pw.planservi.com.br:PROJETOS\Documents\C0849%20-%20DER\40_Emissao\03_GRD\GRDs_Enviadas%20DER\MR.DER-0005_22\" TargetMode="External"/><Relationship Id="rId56" Type="http://schemas.openxmlformats.org/officeDocument/2006/relationships/hyperlink" Target="pw:\\pw.planservi.com.br:PROJETOS\Documents\C0849%20-%20DER\40_Emissao\03_GRD\0-GRDs_Enviadas%20DER\MR.DER-0040_22\" TargetMode="External"/><Relationship Id="rId317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59" Type="http://schemas.openxmlformats.org/officeDocument/2006/relationships/hyperlink" Target="pw:\\pw.planservi.com.br:PROJETOS\Documents\C0849%20-%20DER\40_Emissao\03_GRD\0-GRDs_Enviadas%20DER\18&#186;MEDI&#199;&#195;O-26-12-23%20A%2025-01-24\MR.DER-0506_24\" TargetMode="External"/><Relationship Id="rId98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21" Type="http://schemas.openxmlformats.org/officeDocument/2006/relationships/hyperlink" Target="pw:\\pw.planservi.com.br:PROJETOS\Documents\C0849%20-%20DER\40_Emissao\03_GRD\0-GRDs_Enviadas%20DER\4&#186;MEDI&#199;&#195;O\MR.DER-0119_22\" TargetMode="External"/><Relationship Id="rId163" Type="http://schemas.openxmlformats.org/officeDocument/2006/relationships/hyperlink" Target="pw:\\pw.planservi.com.br:PROJETOS\Documents\C0849%20-%20DER\40_Emissao\03_GRD\0-GRDs_Enviadas%20DER\5&#186;MEDI&#199;&#195;O\MR.DER-0212_22\" TargetMode="External"/><Relationship Id="rId219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370" Type="http://schemas.openxmlformats.org/officeDocument/2006/relationships/hyperlink" Target="pw:\\SRVPW3.pls.planservi.com.br:Projetos\Documents\C0849%20-%20DER\40_Emissao\03_GRD\0-GRDs_Enviadas%20DER\20&#186;MEDI&#199;&#195;O-26-02-2024%20A%2025-03-24\MR.DER-0559_24\" TargetMode="External"/><Relationship Id="rId426" Type="http://schemas.openxmlformats.org/officeDocument/2006/relationships/hyperlink" Target="pw:\\SRVPW3.pls.planservi.com.br:Projetos\Documents\C0849%20-%20DER\40_Emissao\03_GRD\0-GRDs_Enviadas%20DER\44&#186;MEDI&#199;&#195;O-26-02-2026%20A%2025-03-26\MR_DER-1624_26\" TargetMode="External"/><Relationship Id="rId230" Type="http://schemas.openxmlformats.org/officeDocument/2006/relationships/hyperlink" Target="pw:\\pw.planservi.com.br:PROJETOS\Documents\C0849%20-%20DER\30_Producao\5-D3%20&#8211;%20SP%20253%20-%20km%200,00-18,70\06_Pavi\06.00_R031\2022%2012%2019-R-031_Revis&#227;oA_P09.doc" TargetMode="External"/><Relationship Id="rId468" Type="http://schemas.openxmlformats.org/officeDocument/2006/relationships/printerSettings" Target="../printerSettings/printerSettings9.bin"/><Relationship Id="rId25" Type="http://schemas.openxmlformats.org/officeDocument/2006/relationships/hyperlink" Target="pw:\\pw.planservi.com.br:PROJETOS\Documents\C0849%20-%20DER\40_Emissao\03_GRD\GRDs_Enviadas%20DER\MR.DER-0005_22\" TargetMode="External"/><Relationship Id="rId67" Type="http://schemas.openxmlformats.org/officeDocument/2006/relationships/hyperlink" Target="pw:\\pw.planservi.com.br:PROJETOS\Documents\C0849%20-%20DER\30_Producao\5-D3%20&#8211;%20SP%20253%20-%20km%200,00-18,70\04_Dren\04.00_R031\2022%2008%2019%20-%20Emiss&#227;o%20Inicial.doc" TargetMode="External"/><Relationship Id="rId272" Type="http://schemas.openxmlformats.org/officeDocument/2006/relationships/hyperlink" Target="pw:\\pw.planservi.com.br:PROJETOS\Documents\C0849%20-%20DER\40_Emissao\03_GRD\0-GRDs_Enviadas%20DER\6&#186;MEDI&#199;&#195;O\MR.DER-0293_23\" TargetMode="External"/><Relationship Id="rId328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132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74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81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241" Type="http://schemas.openxmlformats.org/officeDocument/2006/relationships/hyperlink" Target="pw:\\pw.planservi.com.br:PROJETOS\Documents\C0849%20-%20DER\40_Emissao\03_GRD\0-GRDs_Enviadas%20DER\6&#186;MEDI&#199;&#195;O\MR.DER-0267_23\" TargetMode="External"/><Relationship Id="rId437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36" Type="http://schemas.openxmlformats.org/officeDocument/2006/relationships/hyperlink" Target="pw:\\pw.planservi.com.br:PROJETOS\Documents\C0849%20-%20DER\40_Emissao\03_GRD\0-GRDs_Enviadas%20DER\MR.DER-0040_22\" TargetMode="External"/><Relationship Id="rId283" Type="http://schemas.openxmlformats.org/officeDocument/2006/relationships/hyperlink" Target="pw:\\pw.planservi.com.br:PROJETOS\Documents\C0849%20-%20DER\30_Producao\5-D3%20&#8211;%20SP%20253%20-%20km%200,00-18,70\06_Pavi\06.00_R031\2023%2002%2027-R-031_Revis&#227;oA1_P02_P05_P07_P09.doc" TargetMode="External"/><Relationship Id="rId339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78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01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43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85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50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406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9" Type="http://schemas.openxmlformats.org/officeDocument/2006/relationships/hyperlink" Target="pw:\\pw.planservi.com.br:PROJETOS\Documents\C0849%20-%20DER\40_Emissao\03_GRD\GRDs_Enviadas%20DER\MR.DER-0005_22\" TargetMode="External"/><Relationship Id="rId210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392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48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52" Type="http://schemas.openxmlformats.org/officeDocument/2006/relationships/hyperlink" Target="pw:\\pw.planservi.com.br:PROJETOS\Documents\C0849%20-%20DER\40_Emissao\03_GRD\0-GRDs_Enviadas%20DER\6&#186;MEDI&#199;&#195;O\MR.DER-0271_23\" TargetMode="External"/><Relationship Id="rId294" Type="http://schemas.openxmlformats.org/officeDocument/2006/relationships/hyperlink" Target="pw:\\pw.planservi.com.br:PROJETOS\Documents\C0849%20-%20DER\40_Emissao\03_GRD\0-GRDs_Enviadas%20DER\13&#186;MEDI&#199;&#195;O-26-07-23%20A%2025-08-23\MR.DER-0420_23\" TargetMode="External"/><Relationship Id="rId308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47" Type="http://schemas.openxmlformats.org/officeDocument/2006/relationships/hyperlink" Target="pw:\\pw.planservi.com.br:PROJETOS\Documents\C0849%20-%20DER\40_Emissao\03_GRD\0-GRDs_Enviadas%20DER\MR.DER-0040_22\" TargetMode="External"/><Relationship Id="rId89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12" Type="http://schemas.openxmlformats.org/officeDocument/2006/relationships/hyperlink" Target="pw:\\pw.planservi.com.br:PROJETOS\Documents\C0849%20-%20DER\30_Producao\5-D3%20&#8211;%20SP%20253%20-%20km%200,00-18,70\05_Geot\05.00_R031\2022%2010%2025-R-031_Relat&#243;rio.doc" TargetMode="External"/><Relationship Id="rId154" Type="http://schemas.openxmlformats.org/officeDocument/2006/relationships/hyperlink" Target="pw:\\pw.planservi.com.br:PROJETOS\Documents\C0849%20-%20DER\30_Producao\5-D3%20&#8211;%20SP%20253%20-%20km%200,00-18,70\05_Geot\05.00_R031\2022.10.21_R-031_JAZIDAS-DME-SP253.doc" TargetMode="External"/><Relationship Id="rId361" Type="http://schemas.openxmlformats.org/officeDocument/2006/relationships/hyperlink" Target="pw:\\pw.planservi.com.br:PROJETOS\Documents\C0849%20-%20DER\40_Emissao\03_GRD\0-GRDs_Enviadas%20DER\18&#186;MEDI&#199;&#195;O-26-12-23%20A%2025-01-24\MR.DER-0506_24\" TargetMode="External"/><Relationship Id="rId196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417" Type="http://schemas.openxmlformats.org/officeDocument/2006/relationships/hyperlink" Target="pw:\\SRVPW3.pls.planservi.com.br:Projetos\Documents\C0849%20-%20DER\40_Emissao\03_GRD\0-GRDs_Enviadas%20DER\43&#186;MEDI&#199;&#195;O-26-01-2026%20A%2025-02-26\MR_DER-1584_26\" TargetMode="External"/><Relationship Id="rId459" Type="http://schemas.openxmlformats.org/officeDocument/2006/relationships/hyperlink" Target="pw:\\SRVPW3.pls.planservi.com.br:Projetos\Documents\C0849%20-%20DER\40_Emissao\03_GRD\0-GRDs_Enviadas%20DER\45&#186;MEDI&#199;&#195;O-26-03-2026%20A%2025-04-26\MR_DER-1682_26\" TargetMode="External"/><Relationship Id="rId16" Type="http://schemas.openxmlformats.org/officeDocument/2006/relationships/hyperlink" Target="pw:\\pw.planservi.com.br:PROJETOS\Documents\C0849%20-%20DER\40_Emissao\03_GRD\GRDs_Enviadas%20DER\MR.DER-0005_22\" TargetMode="External"/><Relationship Id="rId221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63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319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58" Type="http://schemas.openxmlformats.org/officeDocument/2006/relationships/hyperlink" Target="pw:\\pw.planservi.com.br:PROJETOS\Documents\C0849%20-%20DER\40_Emissao\03_GRD\0-GRDs_Enviadas%20DER\MR.DER-0040_22\" TargetMode="External"/><Relationship Id="rId123" Type="http://schemas.openxmlformats.org/officeDocument/2006/relationships/hyperlink" Target="pw:\\pw.planservi.com.br:PROJETOS\Documents\C0849%20-%20DER\40_Emissao\03_GRD\0-GRDs_Enviadas%20DER\4&#186;MEDI&#199;&#195;O\MR.DER-0142_22\" TargetMode="External"/><Relationship Id="rId330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165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72" Type="http://schemas.openxmlformats.org/officeDocument/2006/relationships/hyperlink" Target="pw:\\SRVPW3.pls.planservi.com.br:Projetos\Documents\C0849%20-%20DER\40_Emissao\03_GRD\0-GRDs_Enviadas%20DER\21&#186;MEDI&#199;&#195;O-26-03-2024%20A%2025-04-24\MR.DER-0612_24\" TargetMode="External"/><Relationship Id="rId428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32" Type="http://schemas.openxmlformats.org/officeDocument/2006/relationships/hyperlink" Target="pw:\\pw.planservi.com.br:PROJETOS\Documents\C0849%20-%20DER\40_Emissao\03_GRD\0-GRDs_Enviadas%20DER\6&#186;MEDI&#199;&#195;O\MR.DER-0254_23\" TargetMode="External"/><Relationship Id="rId274" Type="http://schemas.openxmlformats.org/officeDocument/2006/relationships/hyperlink" Target="pw:\\pw.planservi.com.br:PROJETOS\Documents\C0849%20-%20DER\30_Producao\5-D3%20&#8211;%20SP%20253%20-%20km%200,00-18,70\05_Geot\05.00_R031\2023%2001%2018-R-031_Revis&#227;oA_G14.doc" TargetMode="External"/><Relationship Id="rId27" Type="http://schemas.openxmlformats.org/officeDocument/2006/relationships/hyperlink" Target="pw:\\pw.planservi.com.br:PROJETOS\Documents\C0849%20-%20DER\40_Emissao\03_GRD\GRDs_Enviadas%20DER\MR.DER-0005_22\" TargetMode="External"/><Relationship Id="rId69" Type="http://schemas.openxmlformats.org/officeDocument/2006/relationships/hyperlink" Target="pw:\\pw.planservi.com.br:PROJETOS\Documents\C0849%20-%20DER\30_Producao\5-D3%20&#8211;%20SP%20253%20-%20km%200,00-18,70\04_Dren\04.00_R031\2022%2008%2019%20-%20Emiss&#227;o%20Inicial.doc" TargetMode="External"/><Relationship Id="rId134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80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76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41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83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39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01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43" Type="http://schemas.openxmlformats.org/officeDocument/2006/relationships/hyperlink" Target="pw:\\pw.planservi.com.br:PROJETOS\Documents\C0849%20-%20DER\40_Emissao\03_GRD\0-GRDs_Enviadas%20DER\6&#186;MEDI&#199;&#195;O\MR.DER-0267_23\" TargetMode="External"/><Relationship Id="rId285" Type="http://schemas.openxmlformats.org/officeDocument/2006/relationships/hyperlink" Target="pw:\\pw.planservi.com.br:PROJETOS\Documents\C0849%20-%20DER\40_Emissao\03_GRD\0-GRDs_Enviadas%20DER\8&#186;MEDI&#199;&#195;O\MR.DER-0366_23\" TargetMode="External"/><Relationship Id="rId450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38" Type="http://schemas.openxmlformats.org/officeDocument/2006/relationships/hyperlink" Target="pw:\\pw.planservi.com.br:PROJETOS\Documents\C0849%20-%20DER\40_Emissao\03_GRD\0-GRDs_Enviadas%20DER\MR.DER-0040_22\" TargetMode="External"/><Relationship Id="rId103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310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91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45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87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52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94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08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212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54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49" Type="http://schemas.openxmlformats.org/officeDocument/2006/relationships/hyperlink" Target="pw:\\pw.planservi.com.br:PROJETOS\Documents\C0849%20-%20DER\40_Emissao\03_GRD\0-GRDs_Enviadas%20DER\MR.DER-0040_22\" TargetMode="External"/><Relationship Id="rId114" Type="http://schemas.openxmlformats.org/officeDocument/2006/relationships/hyperlink" Target="pw:\\pw.planservi.com.br:PROJETOS\Documents\C0849%20-%20DER\30_Producao\5-D3%20&#8211;%20SP%20253%20-%20km%200,00-18,70\02_Geom\02.00_R031\2022%2010%2005%20-%20Projeto%20Funcional%20-Mudan&#231;a%20de%20c&#243;digo.xls" TargetMode="External"/><Relationship Id="rId296" Type="http://schemas.openxmlformats.org/officeDocument/2006/relationships/hyperlink" Target="pw:\\pw.planservi.com.br:PROJETOS\Documents\C0849%20-%20DER\40_Emissao\03_GRD\0-GRDs_Enviadas%20DER\14&#186;MEDI&#199;&#195;O-26-08-2023%20A%2025-09-2023\MR.DER-0450_23\" TargetMode="External"/><Relationship Id="rId461" Type="http://schemas.openxmlformats.org/officeDocument/2006/relationships/hyperlink" Target="pw:\\SRVPW3.pls.planservi.com.br:Projetos\Documents\C0849%20-%20DER\40_Emissao\03_GRD\0-GRDs_Enviadas%20DER\45&#186;MEDI&#199;&#195;O-26-03-2026%20A%2025-04-26\MR_DER-1682_26\" TargetMode="External"/><Relationship Id="rId60" Type="http://schemas.openxmlformats.org/officeDocument/2006/relationships/hyperlink" Target="pw:\\pw.planservi.com.br:PROJETOS\Documents\C0849%20-%20DER\40_Emissao\03_GRD\0-GRDs_Enviadas%20DER\MR.DER-0040_22\" TargetMode="External"/><Relationship Id="rId156" Type="http://schemas.openxmlformats.org/officeDocument/2006/relationships/hyperlink" Target="pw:\\pw.planservi.com.br:PROJETOS\Documents\C0849%20-%20DER\30_Producao\5-D3%20&#8211;%20SP%20253%20-%20km%200,00-18,70\06_Pavi\06.00_R031\2022%2011%2023-R-031_Emiss&#227;o%20Inicial-Relat&#243;rio.doc" TargetMode="External"/><Relationship Id="rId198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321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63" Type="http://schemas.openxmlformats.org/officeDocument/2006/relationships/hyperlink" Target="pw:\\pw.planservi.com.br:PROJETOS\Documents\C0849%20-%20DER\40_Emissao\03_GRD\0-GRDs_Enviadas%20DER\18&#186;MEDI&#199;&#195;O-26-12-23%20A%2025-01-24\MR.DER-0506_24\" TargetMode="External"/><Relationship Id="rId419" Type="http://schemas.openxmlformats.org/officeDocument/2006/relationships/hyperlink" Target="pw:\\SRVPW3.pls.planservi.com.br:Projetos\Documents\C0849%20-%20DER\40_Emissao\03_GRD\0-GRDs_Enviadas%20DER\44&#186;MEDI&#199;&#195;O-26-02-2026%20A%2025-03-26\MR_DER-1623_26\" TargetMode="External"/><Relationship Id="rId223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430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18" Type="http://schemas.openxmlformats.org/officeDocument/2006/relationships/hyperlink" Target="pw:\\pw.planservi.com.br:PROJETOS\Documents\C0849%20-%20DER\40_Emissao\03_GRD\GRDs_Enviadas%20DER\MR.DER-0005_22\" TargetMode="External"/><Relationship Id="rId265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125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67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32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74" Type="http://schemas.openxmlformats.org/officeDocument/2006/relationships/hyperlink" Target="pw:\\SRVPW3.pls.planservi.com.br:Projetos\Documents\C0849%20-%20DER\40_Emissao\03_GRD\0-GRDs_Enviadas%20DER\21&#186;MEDI&#199;&#195;O-26-03-2024%20A%2025-04-24\MR.DER-0612_24\" TargetMode="External"/><Relationship Id="rId71" Type="http://schemas.openxmlformats.org/officeDocument/2006/relationships/hyperlink" Target="pw:\\pw.planservi.com.br:PROJETOS\Documents\C0849%20-%20DER\30_Producao\5-D3%20&#8211;%20SP%20253%20-%20km%200,00-18,70\04_Dren\04.00_R031\2022%2008%2019%20-%20Emiss&#227;o%20Inicial.doc" TargetMode="External"/><Relationship Id="rId234" Type="http://schemas.openxmlformats.org/officeDocument/2006/relationships/hyperlink" Target="pw:\\pw.planservi.com.br:PROJETOS\Documents\C0849%20-%20DER\40_Emissao\03_GRD\0-GRDs_Enviadas%20DER\6&#186;MEDI&#199;&#195;O\MR.DER-0254_23\" TargetMode="External"/><Relationship Id="rId2" Type="http://schemas.openxmlformats.org/officeDocument/2006/relationships/hyperlink" Target="pw:\\pw.planservi.com.br:PROJETOS\Documents\C0849%20-%20DER\40_Emissao\03_GRD\GRDs_Enviadas%20DER\MR.DER-0005_22\" TargetMode="External"/><Relationship Id="rId29" Type="http://schemas.openxmlformats.org/officeDocument/2006/relationships/hyperlink" Target="pw:\\pw.planservi.com.br:PROJETOS\Documents\C0849%20-%20DER\40_Emissao\03_GRD\GRDs_Enviadas%20DER\MR.DER-0005_22\" TargetMode="External"/><Relationship Id="rId276" Type="http://schemas.openxmlformats.org/officeDocument/2006/relationships/hyperlink" Target="pw:\\pw.planservi.com.br:PROJETOS\Documents\C0849%20-%20DER\30_Producao\5-D3%20&#8211;%20SP%20253%20-%20km%200,00-18,70\05_Geot\05.00_R031\2023%2001%2018-R-031_Revis&#227;oB_G13.doc" TargetMode="External"/><Relationship Id="rId441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40" Type="http://schemas.openxmlformats.org/officeDocument/2006/relationships/hyperlink" Target="pw:\\pw.planservi.com.br:PROJETOS\Documents\C0849%20-%20DER\40_Emissao\03_GRD\0-GRDs_Enviadas%20DER\MR.DER-0040_22\" TargetMode="External"/><Relationship Id="rId136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78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01" Type="http://schemas.openxmlformats.org/officeDocument/2006/relationships/hyperlink" Target="pw:\\pw.planservi.com.br:PROJETOS\Documents\C0849%20-%20DER\40_Emissao\03_GRD\0-GRDs_Enviadas%20DER\14&#186;MEDI&#199;&#195;O-26-08-2023%20A%2025-09-2023\MR.DER-0450_23\" TargetMode="External"/><Relationship Id="rId343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61" Type="http://schemas.openxmlformats.org/officeDocument/2006/relationships/hyperlink" Target="pw:\\pw.planservi.com.br:PROJETOS\Documents\C0849%20-%20DER\40_Emissao\03_GRD\0-GRDs_Enviadas%20DER\MR.DER-0040_22\" TargetMode="External"/><Relationship Id="rId82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99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03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385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19" Type="http://schemas.openxmlformats.org/officeDocument/2006/relationships/hyperlink" Target="pw:\\pw.planservi.com.br:PROJETOS\Documents\C0849%20-%20DER\40_Emissao\03_GRD\GRDs_Enviadas%20DER\MR.DER-0005_22\" TargetMode="External"/><Relationship Id="rId224" Type="http://schemas.openxmlformats.org/officeDocument/2006/relationships/hyperlink" Target="pw:\\pw.planservi.com.br:PROJETOS\Documents\C0849%20-%20DER\30_Producao\5-D3%20&#8211;%20SP%20253%20-%20km%200,00-18,70\02_Geom\02.00_R031\2022%2012%2019-%20Projeto%20Executivo%20A1-%20Planta%20e%20PerfiL.xls" TargetMode="External"/><Relationship Id="rId245" Type="http://schemas.openxmlformats.org/officeDocument/2006/relationships/hyperlink" Target="pw:\\pw.planservi.com.br:PROJETOS\Documents\C0849%20-%20DER\40_Emissao\03_GRD\0-GRDs_Enviadas%20DER\6&#186;MEDI&#199;&#195;O\MR.DER-0267_23\" TargetMode="External"/><Relationship Id="rId266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287" Type="http://schemas.openxmlformats.org/officeDocument/2006/relationships/hyperlink" Target="pw:\\pw.planservi.com.br:PROJETOS\Documents\C0849%20-%20DER\40_Emissao\03_GRD\0-GRDs_Enviadas%20DER\8&#186;MEDI&#199;&#195;O\MR.DER-0375\" TargetMode="External"/><Relationship Id="rId410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31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452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30" Type="http://schemas.openxmlformats.org/officeDocument/2006/relationships/hyperlink" Target="pw:\\pw.planservi.com.br:PROJETOS\Documents\C0849%20-%20DER\40_Emissao\03_GRD\GRDs_Enviadas%20DER\MR.DER-0005_22\" TargetMode="External"/><Relationship Id="rId105" Type="http://schemas.openxmlformats.org/officeDocument/2006/relationships/hyperlink" Target="pw:\\pw.planservi.com.br:PROJETOS\Documents\C0849%20-%20DER\40_Emissao\03_GRD\0-GRDs_Enviadas%20DER\3&#186;MEDI&#199;&#195;O\MR.DER-0092_22\" TargetMode="External"/><Relationship Id="rId126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47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68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12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33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54" Type="http://schemas.openxmlformats.org/officeDocument/2006/relationships/hyperlink" Target="pw:\\pw.planservi.com.br:PROJETOS\Documents\C0849%20-%20DER\30_Producao\5-D3%20&#8211;%20SP%20253%20-%20km%200,00-18,70\05_Geot\05.00_R031\2023.03.22_R-031_SP-253_G02.doc" TargetMode="External"/><Relationship Id="rId51" Type="http://schemas.openxmlformats.org/officeDocument/2006/relationships/hyperlink" Target="pw:\\pw.planservi.com.br:PROJETOS\Documents\C0849%20-%20DER\40_Emissao\03_GRD\0-GRDs_Enviadas%20DER\MR.DER-0040_22\" TargetMode="External"/><Relationship Id="rId72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93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89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75" Type="http://schemas.openxmlformats.org/officeDocument/2006/relationships/hyperlink" Target="pw:\\SRVPW3.pls.planservi.com.br:Projetos\Documents\C0849%20-%20DER\40_Emissao\03_GRD\0-GRDs_Enviadas%20DER\21&#186;MEDI&#199;&#195;O-26-03-2024%20A%2025-04-24\MR.DER-0628_24\" TargetMode="External"/><Relationship Id="rId396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3" Type="http://schemas.openxmlformats.org/officeDocument/2006/relationships/hyperlink" Target="pw:\\pw.planservi.com.br:PROJETOS\Documents\C0849%20-%20DER\40_Emissao\03_GRD\GRDs_Enviadas%20DER\MR.DER-0005_22\" TargetMode="External"/><Relationship Id="rId214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35" Type="http://schemas.openxmlformats.org/officeDocument/2006/relationships/hyperlink" Target="pw:\\pw.planservi.com.br:PROJETOS\Documents\C0849%20-%20DER\40_Emissao\03_GRD\0-GRDs_Enviadas%20DER\6&#186;MEDI&#199;&#195;O\MR.DER-0254_23\" TargetMode="External"/><Relationship Id="rId256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277" Type="http://schemas.openxmlformats.org/officeDocument/2006/relationships/hyperlink" Target="pw:\\pw.planservi.com.br:PROJETOS\Documents\C0849%20-%20DER\30_Producao\5-D3%20&#8211;%20SP%20253%20-%20km%200,00-18,70\13_Interf\13.00_R031\2023.01.24_R-031_SP%20253.doc" TargetMode="External"/><Relationship Id="rId298" Type="http://schemas.openxmlformats.org/officeDocument/2006/relationships/hyperlink" Target="pw:\\pw.planservi.com.br:PROJETOS\Documents\C0849%20-%20DER\40_Emissao\03_GRD\0-GRDs_Enviadas%20DER\14&#186;MEDI&#199;&#195;O-26-08-2023%20A%2025-09-2023\MR.DER-0450_23\" TargetMode="External"/><Relationship Id="rId400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21" Type="http://schemas.openxmlformats.org/officeDocument/2006/relationships/hyperlink" Target="pw:\\SRVPW3.pls.planservi.com.br:Projetos\Documents\C0849%20-%20DER\40_Emissao\03_GRD\0-GRDs_Enviadas%20DER\44&#186;MEDI&#199;&#195;O-26-02-2026%20A%2025-03-26\MR_DER-1623_26\" TargetMode="External"/><Relationship Id="rId442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463" Type="http://schemas.openxmlformats.org/officeDocument/2006/relationships/hyperlink" Target="pw:\\SRVPW3.pls.planservi.com.br:Projetos\Documents\C0849%20-%20DER\40_Emissao\03_GRD\0-GRDs_Enviadas%20DER\46&#186;MEDI&#199;&#195;O-26-04-2026%20A%2025-05-26\MR_DER-1707_26\" TargetMode="External"/><Relationship Id="rId116" Type="http://schemas.openxmlformats.org/officeDocument/2006/relationships/hyperlink" Target="pw:\\pw.planservi.com.br:PROJETOS\Documents\C0849%20-%20DER\30_Producao\5-D3%20&#8211;%20SP%20253%20-%20km%200,00-18,70\02_Geom\02.00_R031\2022%2010%2014%20-%20Projeto%20Funcional%20-Revis&#227;o%20A1.xls" TargetMode="External"/><Relationship Id="rId137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58" Type="http://schemas.openxmlformats.org/officeDocument/2006/relationships/hyperlink" Target="pw:\\pw.planservi.com.br:PROJETOS\Documents\C0849%20-%20DER\40_Emissao\03_GRD\0-GRDs_Enviadas%20DER\5&#186;MEDI&#199;&#195;O\MR.DER-0212_22\" TargetMode="External"/><Relationship Id="rId302" Type="http://schemas.openxmlformats.org/officeDocument/2006/relationships/hyperlink" Target="pw:\\pw.planservi.com.br:PROJETOS\Documents\C0849%20-%20DER\40_Emissao\03_GRD\0-GRDs_Enviadas%20DER\14&#186;MEDI&#199;&#195;O-26-08-2023%20A%2025-09-2023\MR.DER-0450_23\" TargetMode="External"/><Relationship Id="rId323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44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20" Type="http://schemas.openxmlformats.org/officeDocument/2006/relationships/hyperlink" Target="pw:\\pw.planservi.com.br:PROJETOS\Documents\C0849%20-%20DER\40_Emissao\03_GRD\GRDs_Enviadas%20DER\MR.DER-0005_22\" TargetMode="External"/><Relationship Id="rId41" Type="http://schemas.openxmlformats.org/officeDocument/2006/relationships/hyperlink" Target="pw:\\pw.planservi.com.br:PROJETOS\Documents\C0849%20-%20DER\40_Emissao\03_GRD\0-GRDs_Enviadas%20DER\MR.DER-0040_22\" TargetMode="External"/><Relationship Id="rId62" Type="http://schemas.openxmlformats.org/officeDocument/2006/relationships/hyperlink" Target="pw:\\pw.planservi.com.br:PROJETOS\Documents\C0849%20-%20DER\40_Emissao\03_GRD\0-GRDs_Enviadas%20DER\MR.DER-0040_22\" TargetMode="External"/><Relationship Id="rId83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79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65" Type="http://schemas.openxmlformats.org/officeDocument/2006/relationships/hyperlink" Target="pw:\\pw.planservi.com.br:PROJETOS\Documents\C0849%20-%20DER\40_Emissao\03_GRD\0-GRDs_Enviadas%20DER\18&#186;MEDI&#199;&#195;O-26-12-23%20A%2025-01-24\MR.DER-0506_24\" TargetMode="External"/><Relationship Id="rId386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190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204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25" Type="http://schemas.openxmlformats.org/officeDocument/2006/relationships/hyperlink" Target="pw:\\pw.planservi.com.br:PROJETOS\Documents\C0849%20-%20DER\30_Producao\5-D3%20&#8211;%20SP%20253%20-%20km%200,00-18,70\02_Geom\02.00_R031\2022%2012%2019-%20Projeto%20Executivo%20A1-%20Planta%20e%20PerfiL.xls" TargetMode="External"/><Relationship Id="rId246" Type="http://schemas.openxmlformats.org/officeDocument/2006/relationships/hyperlink" Target="pw:\\pw.planservi.com.br:PROJETOS\Documents\C0849%20-%20DER\40_Emissao\03_GRD\0-GRDs_Enviadas%20DER\6&#186;MEDI&#199;&#195;O\MR.DER-0270_23\" TargetMode="External"/><Relationship Id="rId267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288" Type="http://schemas.openxmlformats.org/officeDocument/2006/relationships/hyperlink" Target="pw:\\pw.planservi.com.br:PROJETOS\Documents\C0849%20-%20DER\40_Emissao\03_GRD\0-GRDs_Enviadas%20DER\13&#186;MEDI&#199;&#195;O-26-07-23%20A%2025-08-23\MR.DER-0420_23\" TargetMode="External"/><Relationship Id="rId411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32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453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106" Type="http://schemas.openxmlformats.org/officeDocument/2006/relationships/hyperlink" Target="pw:\\pw.planservi.com.br:PROJETOS\Documents\C0849%20-%20DER\40_Emissao\03_GRD\0-GRDs_Enviadas%20DER\3&#186;MEDI&#199;&#195;O\MR.DER-0092_22\" TargetMode="External"/><Relationship Id="rId127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313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10" Type="http://schemas.openxmlformats.org/officeDocument/2006/relationships/hyperlink" Target="pw:\\pw.planservi.com.br:PROJETOS\Documents\C0849%20-%20DER\40_Emissao\03_GRD\GRDs_Enviadas%20DER\MR.DER-0005_22\" TargetMode="External"/><Relationship Id="rId31" Type="http://schemas.openxmlformats.org/officeDocument/2006/relationships/hyperlink" Target="pw:\\pw.planservi.com.br:PROJETOS\Documents\C0849%20-%20DER\40_Emissao\03_GRD\GRDs_Enviadas%20DER\MR.DER-0005_22\" TargetMode="External"/><Relationship Id="rId52" Type="http://schemas.openxmlformats.org/officeDocument/2006/relationships/hyperlink" Target="pw:\\pw.planservi.com.br:PROJETOS\Documents\C0849%20-%20DER\40_Emissao\03_GRD\0-GRDs_Enviadas%20DER\MR.DER-0040_22\" TargetMode="External"/><Relationship Id="rId73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94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48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69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34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55" Type="http://schemas.openxmlformats.org/officeDocument/2006/relationships/hyperlink" Target="pw:\\pw.planservi.com.br:PROJETOS\Documents\C0849%20-%20DER\40_Emissao\03_GRD\0-GRDs_Enviadas%20DER\17&#186;MEDI&#199;&#195;O-26-10-23%20A%2025-12-23\MR.DER-0485_23-Entrega%20Final\" TargetMode="External"/><Relationship Id="rId376" Type="http://schemas.openxmlformats.org/officeDocument/2006/relationships/hyperlink" Target="pw:\\SRVPW3.pls.planservi.com.br:Projetos\Documents\C0849%20-%20DER\40_Emissao\03_GRD\0-GRDs_Enviadas%20DER\21&#186;MEDI&#199;&#195;O-26-03-2024%20A%2025-04-24\MR.DER-0628_24\" TargetMode="External"/><Relationship Id="rId397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" Type="http://schemas.openxmlformats.org/officeDocument/2006/relationships/hyperlink" Target="pw:\\pw.planservi.com.br:PROJETOS\Documents\C0849%20-%20DER\40_Emissao\03_GRD\GRDs_Enviadas%20DER\MR.DER-0005_22\" TargetMode="External"/><Relationship Id="rId180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215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36" Type="http://schemas.openxmlformats.org/officeDocument/2006/relationships/hyperlink" Target="pw:\\pw.planservi.com.br:PROJETOS\Documents\C0849%20-%20DER\40_Emissao\03_GRD\0-GRDs_Enviadas%20DER\6&#186;MEDI&#199;&#195;O\MR.DER-0254_23\" TargetMode="External"/><Relationship Id="rId257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278" Type="http://schemas.openxmlformats.org/officeDocument/2006/relationships/hyperlink" Target="pw:\\pw.planservi.com.br:PROJETOS\Documents\C0849%20-%20DER\30_Producao\5-D3%20&#8211;%20SP%20253%20-%20km%200,00-18,70\13_Interf\13.00_R031\2023.01.24_R-031_SP%20253.doc" TargetMode="External"/><Relationship Id="rId401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22" Type="http://schemas.openxmlformats.org/officeDocument/2006/relationships/hyperlink" Target="pw:\\SRVPW3.pls.planservi.com.br:Projetos\Documents\C0849%20-%20DER\40_Emissao\03_GRD\0-GRDs_Enviadas%20DER\44&#186;MEDI&#199;&#195;O-26-02-2026%20A%2025-03-26\MR_DER-1623_26\" TargetMode="External"/><Relationship Id="rId443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464" Type="http://schemas.openxmlformats.org/officeDocument/2006/relationships/hyperlink" Target="pw:\\SRVPW3.pls.planservi.com.br:Projetos\Documents\C0849%20-%20DER\40_Emissao\03_GRD\0-GRDs_Enviadas%20DER\46&#186;MEDI&#199;&#195;O-26-04-2026%20A%2025-05-26\MR_DER-1710_26\" TargetMode="External"/><Relationship Id="rId303" Type="http://schemas.openxmlformats.org/officeDocument/2006/relationships/hyperlink" Target="pw:\\pw.planservi.com.br:PROJETOS\Documents\C0849%20-%20DER\40_Emissao\03_GRD\0-GRDs_Enviadas%20DER\14&#186;MEDI&#199;&#195;O-26-08-2023%20A%2025-09-2023\MR.DER-0450_23\" TargetMode="External"/><Relationship Id="rId42" Type="http://schemas.openxmlformats.org/officeDocument/2006/relationships/hyperlink" Target="pw:\\pw.planservi.com.br:PROJETOS\Documents\C0849%20-%20DER\40_Emissao\03_GRD\0-GRDs_Enviadas%20DER\MR.DER-0040_22\" TargetMode="External"/><Relationship Id="rId84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38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345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87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191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205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47" Type="http://schemas.openxmlformats.org/officeDocument/2006/relationships/hyperlink" Target="pw:\\pw.planservi.com.br:PROJETOS\Documents\C0849%20-%20DER\40_Emissao\03_GRD\0-GRDs_Enviadas%20DER\6&#186;MEDI&#199;&#195;O\MR.DER-0270_23\" TargetMode="External"/><Relationship Id="rId412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107" Type="http://schemas.openxmlformats.org/officeDocument/2006/relationships/hyperlink" Target="pw:\\pw.planservi.com.br:PROJETOS\Documents\C0849%20-%20DER\40_Emissao\03_GRD\0-GRDs_Enviadas%20DER\3&#186;MEDI&#199;&#195;O\MR.DER-0092_22\" TargetMode="External"/><Relationship Id="rId289" Type="http://schemas.openxmlformats.org/officeDocument/2006/relationships/hyperlink" Target="pw:\\pw.planservi.com.br:PROJETOS\Documents\C0849%20-%20DER\40_Emissao\03_GRD\0-GRDs_Enviadas%20DER\13&#186;MEDI&#199;&#195;O-26-07-23%20A%2025-08-23\MR.DER-0420_23\" TargetMode="External"/><Relationship Id="rId454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11" Type="http://schemas.openxmlformats.org/officeDocument/2006/relationships/hyperlink" Target="pw:\\pw.planservi.com.br:PROJETOS\Documents\C0849%20-%20DER\40_Emissao\03_GRD\GRDs_Enviadas%20DER\MR.DER-0005_22\" TargetMode="External"/><Relationship Id="rId53" Type="http://schemas.openxmlformats.org/officeDocument/2006/relationships/hyperlink" Target="pw:\\pw.planservi.com.br:PROJETOS\Documents\C0849%20-%20DER\40_Emissao\03_GRD\0-GRDs_Enviadas%20DER\MR.DER-0040_22\" TargetMode="External"/><Relationship Id="rId149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314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56" Type="http://schemas.openxmlformats.org/officeDocument/2006/relationships/hyperlink" Target="pw:\\pw.planservi.com.br:PROJETOS\Documents\C0849%20-%20DER\40_Emissao\03_GRD\0-GRDs_Enviadas%20DER\17&#186;MEDI&#199;&#195;O-26-10-23%20A%2025-12-23\MR.DER-0485_23-Entrega%20Final\" TargetMode="External"/><Relationship Id="rId398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95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60" Type="http://schemas.openxmlformats.org/officeDocument/2006/relationships/hyperlink" Target="pw:\\pw.planservi.com.br:PROJETOS\Documents\C0849%20-%20DER\40_Emissao\03_GRD\0-GRDs_Enviadas%20DER\5&#186;MEDI&#199;&#195;O\MR.DER-0212_22\" TargetMode="External"/><Relationship Id="rId216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423" Type="http://schemas.openxmlformats.org/officeDocument/2006/relationships/hyperlink" Target="pw:\\SRVPW3.pls.planservi.com.br:Projetos\Documents\C0849%20-%20DER\40_Emissao\03_GRD\0-GRDs_Enviadas%20DER\44&#186;MEDI&#199;&#195;O-26-02-2026%20A%2025-03-26\MR_DER-1623_26\" TargetMode="External"/><Relationship Id="rId258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465" Type="http://schemas.openxmlformats.org/officeDocument/2006/relationships/hyperlink" Target="pw:\\SRVPW3.pls.planservi.com.br:Projetos\Documents\C0849%20-%20DER\40_Emissao\03_GRD\0-GRDs_Enviadas%20DER\46&#186;MEDI&#199;&#195;O-26-04-2026%20A%2025-05-26\MR_DER-1752_26\" TargetMode="External"/><Relationship Id="rId22" Type="http://schemas.openxmlformats.org/officeDocument/2006/relationships/hyperlink" Target="pw:\\pw.planservi.com.br:PROJETOS\Documents\C0849%20-%20DER\40_Emissao\03_GRD\GRDs_Enviadas%20DER\MR.DER-0005_22\" TargetMode="External"/><Relationship Id="rId64" Type="http://schemas.openxmlformats.org/officeDocument/2006/relationships/hyperlink" Target="pw:\\pw.planservi.com.br:PROJETOS\Documents\C0849%20-%20DER\30_Producao\5-D3%20&#8211;%20SP%20253%20-%20km%200,00-18,70\05_Geot\05.00_R031\2022%2008%2024-R-031_Emiss&#227;o%20Inicial-Programa&#231;&#227;o_Sondagens.doc" TargetMode="External"/><Relationship Id="rId118" Type="http://schemas.openxmlformats.org/officeDocument/2006/relationships/hyperlink" Target="pw:\\pw.planservi.com.br:PROJETOS\Documents\C0849%20-%20DER\30_Producao\5-D3%20&#8211;%20SP%20253%20-%20km%200,00-18,70\02_Geom\02.00_R031\2022%2010%2014%20-%20Projeto%20Funcional%20-Revis&#227;o%20A2.xls" TargetMode="External"/><Relationship Id="rId325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67" Type="http://schemas.openxmlformats.org/officeDocument/2006/relationships/hyperlink" Target="pw:\\SRVPW3.pls.planservi.com.br:Projetos\Documents\C0849%20-%20DER\40_Emissao\03_GRD\0-GRDs_Enviadas%20DER\20&#186;MEDI&#199;&#195;O-26-02-2024%20A%2025-03-24\MR.DER-0573_24\" TargetMode="External"/><Relationship Id="rId171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227" Type="http://schemas.openxmlformats.org/officeDocument/2006/relationships/hyperlink" Target="pw:\\pw.planservi.com.br:PROJETOS\Documents\C0849%20-%20DER\30_Producao\5-D3%20&#8211;%20SP%20253%20-%20km%200,00-18,70\05_Geot\05.00_R031\2022%2012%2019-R-031_Revis&#227;oA_G13.doc" TargetMode="External"/><Relationship Id="rId269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434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33" Type="http://schemas.openxmlformats.org/officeDocument/2006/relationships/hyperlink" Target="pw:\\pw.planservi.com.br:PROJETOS\Documents\C0849%20-%20DER\40_Emissao\03_GRD\GRDs_Enviadas%20DER\MR.DER-0005_22\" TargetMode="External"/><Relationship Id="rId129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280" Type="http://schemas.openxmlformats.org/officeDocument/2006/relationships/hyperlink" Target="pw:\\pw.planservi.com.br:PROJETOS\Documents\C0849%20-%20DER\40_Emissao\03_GRD\0-GRDs_Enviadas%20DER\7&#186;MEDI&#199;&#195;O\MR.DER-0358_23\" TargetMode="External"/><Relationship Id="rId336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75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40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82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78" Type="http://schemas.openxmlformats.org/officeDocument/2006/relationships/hyperlink" Target="pw:\\SRVPW3.pls.planservi.com.br:Projetos\Documents\C0849%20-%20DER\40_Emissao\03_GRD\0-GRDs_Enviadas%20DER\21&#186;MEDI&#199;&#195;O-26-03-2024%20A%2025-04-24\MR.DER-0628_24\" TargetMode="External"/><Relationship Id="rId403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6" Type="http://schemas.openxmlformats.org/officeDocument/2006/relationships/hyperlink" Target="pw:\\pw.planservi.com.br:PROJETOS\Documents\C0849%20-%20DER\40_Emissao\03_GRD\GRDs_Enviadas%20DER\MR.DER-0005_22\" TargetMode="External"/><Relationship Id="rId238" Type="http://schemas.openxmlformats.org/officeDocument/2006/relationships/hyperlink" Target="pw:\\pw.planservi.com.br:PROJETOS\Documents\C0849%20-%20DER\30_Producao\5-D3%20&#8211;%20SP%20253%20-%20km%200,00-18,70\05_Geot\05.00_R031\2023%2001%2010-R-031_Revis&#227;oB1_G13.doc" TargetMode="External"/><Relationship Id="rId445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91" Type="http://schemas.openxmlformats.org/officeDocument/2006/relationships/hyperlink" Target="pw:\\pw.planservi.com.br:PROJETOS\Documents\C0849%20-%20DER\40_Emissao\03_GRD\0-GRDs_Enviadas%20DER\13&#186;MEDI&#199;&#195;O-26-07-23%20A%2025-08-23\MR.DER-0420_23\" TargetMode="External"/><Relationship Id="rId305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47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44" Type="http://schemas.openxmlformats.org/officeDocument/2006/relationships/hyperlink" Target="pw:\\pw.planservi.com.br:PROJETOS\Documents\C0849%20-%20DER\40_Emissao\03_GRD\0-GRDs_Enviadas%20DER\MR.DER-0040_22\" TargetMode="External"/><Relationship Id="rId86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51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389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193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07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49" Type="http://schemas.openxmlformats.org/officeDocument/2006/relationships/hyperlink" Target="pw:\\pw.planservi.com.br:PROJETOS\Documents\C0849%20-%20DER\40_Emissao\03_GRD\0-GRDs_Enviadas%20DER\6&#186;MEDI&#199;&#195;O\MR.DER-0270_23\" TargetMode="External"/><Relationship Id="rId414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56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13" Type="http://schemas.openxmlformats.org/officeDocument/2006/relationships/hyperlink" Target="pw:\\pw.planservi.com.br:PROJETOS\Documents\C0849%20-%20DER\40_Emissao\03_GRD\GRDs_Enviadas%20DER\MR.DER-0005_22\" TargetMode="External"/><Relationship Id="rId109" Type="http://schemas.openxmlformats.org/officeDocument/2006/relationships/hyperlink" Target="pw:\\pw.planservi.com.br:PROJETOS\Documents\C0849%20-%20DER\40_Emissao\03_GRD\0-GRDs_Enviadas%20DER\3&#186;MEDI&#199;&#195;O\MR.DER-0092_22\" TargetMode="External"/><Relationship Id="rId260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316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55" Type="http://schemas.openxmlformats.org/officeDocument/2006/relationships/hyperlink" Target="pw:\\pw.planservi.com.br:PROJETOS\Documents\C0849%20-%20DER\40_Emissao\03_GRD\0-GRDs_Enviadas%20DER\MR.DER-0040_22\" TargetMode="External"/><Relationship Id="rId97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20" Type="http://schemas.openxmlformats.org/officeDocument/2006/relationships/hyperlink" Target="pw:\\pw.planservi.com.br:PROJETOS\Documents\C0849%20-%20DER\30_Producao\5-D3%20&#8211;%20SP%20253%20-%20km%200,00-18,70\05_Geot\05.00_R031\2022%2010%2024-R-031_Revis&#227;o-Programa&#231;&#227;o_Sondagens.doc" TargetMode="External"/><Relationship Id="rId358" Type="http://schemas.openxmlformats.org/officeDocument/2006/relationships/hyperlink" Target="pw:\\pw.planservi.com.br:PROJETOS\Documents\C0849%20-%20DER\40_Emissao\03_GRD\0-GRDs_Enviadas%20DER\17&#186;MEDI&#199;&#195;O-26-10-23%20A%2025-12-23\MR.DER-0485_23-Entrega%20Final\" TargetMode="External"/><Relationship Id="rId162" Type="http://schemas.openxmlformats.org/officeDocument/2006/relationships/hyperlink" Target="pw:\\pw.planservi.com.br:PROJETOS\Documents\C0849%20-%20DER\40_Emissao\03_GRD\0-GRDs_Enviadas%20DER\5&#186;MEDI&#199;&#195;O\MR.DER-0212_22\" TargetMode="External"/><Relationship Id="rId218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425" Type="http://schemas.openxmlformats.org/officeDocument/2006/relationships/hyperlink" Target="pw:\\SRVPW3.pls.planservi.com.br:Projetos\Documents\C0849%20-%20DER\40_Emissao\03_GRD\0-GRDs_Enviadas%20DER\44&#186;MEDI&#199;&#195;O-26-02-2026%20A%2025-03-26\MR_DER-1623_26\" TargetMode="External"/><Relationship Id="rId467" Type="http://schemas.openxmlformats.org/officeDocument/2006/relationships/hyperlink" Target="pw:\\SRVPW3.pls.planservi.com.br:Projetos\Documents\C0849%20-%20DER\40_Emissao\03_GRD\0-GRDs_Enviadas%20DER\47&#186;MEDI&#199;&#195;O-26-05-2026%20A%2025-06-26\MR_DER-1767_26\" TargetMode="External"/><Relationship Id="rId271" Type="http://schemas.openxmlformats.org/officeDocument/2006/relationships/hyperlink" Target="pw:\\pw.planservi.com.br:PROJETOS\Documents\C0849%20-%20DER\40_Emissao\03_GRD\0-GRDs_Enviadas%20DER\6&#186;MEDI&#199;&#195;O\MR.DER-0293_23\" TargetMode="External"/><Relationship Id="rId24" Type="http://schemas.openxmlformats.org/officeDocument/2006/relationships/hyperlink" Target="pw:\\pw.planservi.com.br:PROJETOS\Documents\C0849%20-%20DER\40_Emissao\03_GRD\GRDs_Enviadas%20DER\MR.DER-0005_22\" TargetMode="External"/><Relationship Id="rId66" Type="http://schemas.openxmlformats.org/officeDocument/2006/relationships/hyperlink" Target="pw:\\pw.planservi.com.br:PROJETOS\Documents\C0849%20-%20DER\30_Producao\5-D3%20&#8211;%20SP%20253%20-%20km%200,00-18,70\04_Dren\04.00_R031\2022%2008%2019%20-%20Emiss&#227;o%20Inicial.doc" TargetMode="External"/><Relationship Id="rId131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327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69" Type="http://schemas.openxmlformats.org/officeDocument/2006/relationships/hyperlink" Target="pw:\\SRVPW3.pls.planservi.com.br:Projetos\Documents\C0849%20-%20DER\40_Emissao\03_GRD\0-GRDs_Enviadas%20DER\20&#186;MEDI&#199;&#195;O-26-02-2024%20A%2025-03-24\MR.DER-0559_24\" TargetMode="External"/><Relationship Id="rId173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229" Type="http://schemas.openxmlformats.org/officeDocument/2006/relationships/hyperlink" Target="pw:\\pw.planservi.com.br:PROJETOS\Documents\C0849%20-%20DER\30_Producao\5-D3%20&#8211;%20SP%20253%20-%20km%200,00-18,70\06_Pavi\06.00_R031\2022%2012%2019-R-031_Revis&#227;oA_P09.doc" TargetMode="External"/><Relationship Id="rId380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36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40" Type="http://schemas.openxmlformats.org/officeDocument/2006/relationships/hyperlink" Target="pw:\\pw.planservi.com.br:PROJETOS\Documents\C0849%20-%20DER\40_Emissao\03_GRD\0-GRDs_Enviadas%20DER\6&#186;MEDI&#199;&#195;O\MR.DER-0267_23\" TargetMode="External"/><Relationship Id="rId35" Type="http://schemas.openxmlformats.org/officeDocument/2006/relationships/hyperlink" Target="pw:\\pw.planservi.com.br:PROJETOS\Documents\C0849%20-%20DER\40_Emissao\03_GRD\GRDs_Enviadas%20DER\MR.DER-0005_22\" TargetMode="External"/><Relationship Id="rId77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00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282" Type="http://schemas.openxmlformats.org/officeDocument/2006/relationships/hyperlink" Target="pw:\\pw.planservi.com.br:PROJETOS\Documents\C0849%20-%20DER\30_Producao\5-D3%20&#8211;%20SP%20253%20-%20km%200,00-18,70\06_Pavi\06.00_R031\2023%2002%2027-R-031_Revis&#227;oA1_P02_P05_P07_P09.doc" TargetMode="External"/><Relationship Id="rId338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8" Type="http://schemas.openxmlformats.org/officeDocument/2006/relationships/hyperlink" Target="pw:\\pw.planservi.com.br:PROJETOS\Documents\C0849%20-%20DER\40_Emissao\03_GRD\GRDs_Enviadas%20DER\MR.DER-0005_22\" TargetMode="External"/><Relationship Id="rId142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84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91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05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47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51" Type="http://schemas.openxmlformats.org/officeDocument/2006/relationships/hyperlink" Target="pw:\\pw.planservi.com.br:PROJETOS\Documents\C0849%20-%20DER\40_Emissao\03_GRD\0-GRDs_Enviadas%20DER\6&#186;MEDI&#199;&#195;O\MR.DER-0271_23\" TargetMode="External"/><Relationship Id="rId46" Type="http://schemas.openxmlformats.org/officeDocument/2006/relationships/hyperlink" Target="pw:\\pw.planservi.com.br:PROJETOS\Documents\C0849%20-%20DER\40_Emissao\03_GRD\0-GRDs_Enviadas%20DER\MR.DER-0040_22\" TargetMode="External"/><Relationship Id="rId293" Type="http://schemas.openxmlformats.org/officeDocument/2006/relationships/hyperlink" Target="pw:\\pw.planservi.com.br:PROJETOS\Documents\C0849%20-%20DER\40_Emissao\03_GRD\0-GRDs_Enviadas%20DER\13&#186;MEDI&#199;&#195;O-26-07-23%20A%2025-08-23\MR.DER-0420_23\" TargetMode="External"/><Relationship Id="rId307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49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88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11" Type="http://schemas.openxmlformats.org/officeDocument/2006/relationships/hyperlink" Target="pw:\\pw.planservi.com.br:PROJETOS\Documents\C0849%20-%20DER\30_Producao\5-D3%20&#8211;%20SP%20253%20-%20km%200,00-18,70\05_Geot\05.00_R031\2022%2010%2025-R-031_Relat&#243;rio.doc" TargetMode="External"/><Relationship Id="rId153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95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09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360" Type="http://schemas.openxmlformats.org/officeDocument/2006/relationships/hyperlink" Target="pw:\\pw.planservi.com.br:PROJETOS\Documents\C0849%20-%20DER\40_Emissao\03_GRD\0-GRDs_Enviadas%20DER\18&#186;MEDI&#199;&#195;O-26-12-23%20A%2025-01-24\MR.DER-0506_24\" TargetMode="External"/><Relationship Id="rId416" Type="http://schemas.openxmlformats.org/officeDocument/2006/relationships/hyperlink" Target="pw:\\SRVPW3.pls.planservi.com.br:Projetos\Documents\C0849%20-%20DER\40_Emissao\03_GRD\0-GRDs_Enviadas%20DER\43&#186;MEDI&#199;&#195;O-26-01-2026%20A%2025-02-26\MR_DER-1584_26\" TargetMode="External"/><Relationship Id="rId220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458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15" Type="http://schemas.openxmlformats.org/officeDocument/2006/relationships/hyperlink" Target="pw:\\pw.planservi.com.br:PROJETOS\Documents\C0849%20-%20DER\40_Emissao\03_GRD\GRDs_Enviadas%20DER\MR.DER-0005_22\" TargetMode="External"/><Relationship Id="rId57" Type="http://schemas.openxmlformats.org/officeDocument/2006/relationships/hyperlink" Target="pw:\\pw.planservi.com.br:PROJETOS\Documents\C0849%20-%20DER\40_Emissao\03_GRD\0-GRDs_Enviadas%20DER\MR.DER-0040_22\" TargetMode="External"/><Relationship Id="rId262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318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99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22" Type="http://schemas.openxmlformats.org/officeDocument/2006/relationships/hyperlink" Target="pw:\\pw.planservi.com.br:PROJETOS\Documents\C0849%20-%20DER\40_Emissao\03_GRD\0-GRDs_Enviadas%20DER\4&#186;MEDI&#199;&#195;O\MR.DER-0125_22\" TargetMode="External"/><Relationship Id="rId164" Type="http://schemas.openxmlformats.org/officeDocument/2006/relationships/hyperlink" Target="pw:\\pw.planservi.com.br:PROJETOS\Documents\C0849%20-%20DER\40_Emissao\03_GRD\0-GRDs_Enviadas%20DER\5&#186;MEDI&#199;&#195;O\MR.DER-0212_22\" TargetMode="External"/><Relationship Id="rId371" Type="http://schemas.openxmlformats.org/officeDocument/2006/relationships/hyperlink" Target="pw:\\SRVPW3.pls.planservi.com.br:Projetos\Documents\C0849%20-%20DER\40_Emissao\03_GRD\0-GRDs_Enviadas%20DER\21&#186;MEDI&#199;&#195;O-26-03-2024%20A%2025-04-24\MR.DER-0612_24\" TargetMode="External"/><Relationship Id="rId427" Type="http://schemas.openxmlformats.org/officeDocument/2006/relationships/hyperlink" Target="pw:\\SRVPW3.pls.planservi.com.br:Projetos\Documents\C0849%20-%20DER\40_Emissao\03_GRD\0-GRDs_Enviadas%20DER\44&#186;MEDI&#199;&#195;O-26-02-2026%20A%2025-03-26\MR_DER-1624_26\" TargetMode="External"/><Relationship Id="rId26" Type="http://schemas.openxmlformats.org/officeDocument/2006/relationships/hyperlink" Target="pw:\\pw.planservi.com.br:PROJETOS\Documents\C0849%20-%20DER\40_Emissao\03_GRD\GRDs_Enviadas%20DER\MR.DER-0005_22\" TargetMode="External"/><Relationship Id="rId231" Type="http://schemas.openxmlformats.org/officeDocument/2006/relationships/hyperlink" Target="pw:\\pw.planservi.com.br:PROJETOS\Documents\C0849%20-%20DER\40_Emissao\03_GRD\0-GRDs_Enviadas%20DER\6&#186;MEDI&#199;&#195;O\MR.DER-0254_23\" TargetMode="External"/><Relationship Id="rId273" Type="http://schemas.openxmlformats.org/officeDocument/2006/relationships/hyperlink" Target="pw:\\pw.planservi.com.br:PROJETOS\Documents\C0849%20-%20DER\30_Producao\5-D3%20&#8211;%20SP%20253%20-%20km%200,00-18,70\05_Geot\05.00_R031\2023%2001%2018-R-031_Revis&#227;oA_G14.doc" TargetMode="External"/><Relationship Id="rId329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68" Type="http://schemas.openxmlformats.org/officeDocument/2006/relationships/hyperlink" Target="pw:\\pw.planservi.com.br:PROJETOS\Documents\C0849%20-%20DER\30_Producao\5-D3%20&#8211;%20SP%20253%20-%20km%200,00-18,70\04_Dren\04.00_R031\2022%2008%2019%20-%20Emiss&#227;o%20Inicial.doc" TargetMode="External"/><Relationship Id="rId133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75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40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200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382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38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42" Type="http://schemas.openxmlformats.org/officeDocument/2006/relationships/hyperlink" Target="pw:\\pw.planservi.com.br:PROJETOS\Documents\C0849%20-%20DER\40_Emissao\03_GRD\0-GRDs_Enviadas%20DER\6&#186;MEDI&#199;&#195;O\MR.DER-0267_23\" TargetMode="External"/><Relationship Id="rId284" Type="http://schemas.openxmlformats.org/officeDocument/2006/relationships/hyperlink" Target="pw:\\pw.planservi.com.br:PROJETOS\Documents\C0849%20-%20DER\30_Producao\5-D3%20&#8211;%20SP%20253%20-%20km%200,00-18,70\06_Pavi\06.00_R031\2023%2002%2017-R-031_Revis&#227;oB1_P09.doc" TargetMode="External"/><Relationship Id="rId37" Type="http://schemas.openxmlformats.org/officeDocument/2006/relationships/hyperlink" Target="pw:\\pw.planservi.com.br:PROJETOS\Documents\C0849%20-%20DER\40_Emissao\03_GRD\0-GRDs_Enviadas%20DER\MR.DER-0040_22\" TargetMode="External"/><Relationship Id="rId79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02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44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90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86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51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93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07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49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11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53" Type="http://schemas.openxmlformats.org/officeDocument/2006/relationships/hyperlink" Target="pw:\\pw.planservi.com.br:PROJETOS\Documents\C0849%20-%20DER\40_Emissao\03_GRD\0-GRDs_Enviadas%20DER\6&#186;MEDI&#199;&#195;O\MR.DER-0271_23\" TargetMode="External"/><Relationship Id="rId295" Type="http://schemas.openxmlformats.org/officeDocument/2006/relationships/hyperlink" Target="pw:\\pw.planservi.com.br:PROJETOS\Documents\C0849%20-%20DER\40_Emissao\03_GRD\0-GRDs_Enviadas%20DER\13&#186;MEDI&#199;&#195;O-26-07-23%20A%2025-08-23\MR.DER-0420_23\" TargetMode="External"/><Relationship Id="rId309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460" Type="http://schemas.openxmlformats.org/officeDocument/2006/relationships/hyperlink" Target="pw:\\SRVPW3.pls.planservi.com.br:Projetos\Documents\C0849%20-%20DER\40_Emissao\03_GRD\0-GRDs_Enviadas%20DER\45&#186;MEDI&#199;&#195;O-26-03-2026%20A%2025-04-26\MR_DER-1682_26\" TargetMode="External"/><Relationship Id="rId48" Type="http://schemas.openxmlformats.org/officeDocument/2006/relationships/hyperlink" Target="pw:\\pw.planservi.com.br:PROJETOS\Documents\C0849%20-%20DER\40_Emissao\03_GRD\0-GRDs_Enviadas%20DER\MR.DER-0040_22\" TargetMode="External"/><Relationship Id="rId113" Type="http://schemas.openxmlformats.org/officeDocument/2006/relationships/hyperlink" Target="pw:\\pw.planservi.com.br:PROJETOS\Documents\C0849%20-%20DER\30_Producao\5-D3%20&#8211;%20SP%20253%20-%20km%200,00-18,70\02_Geom\02.00_R031\2022%2010%2005%20-%20Projeto%20Funcional%20-Mudan&#231;a%20de%20c&#243;digo.xls" TargetMode="External"/><Relationship Id="rId320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155" Type="http://schemas.openxmlformats.org/officeDocument/2006/relationships/hyperlink" Target="pw:\\pw.planservi.com.br:PROJETOS\Documents\C0849%20-%20DER\30_Producao\5-D3%20&#8211;%20SP%20253%20-%20km%200,00-18,70\06_Pavi\06.00_R031\2022%2011%2023-R-031_Emiss&#227;o%20Inicial-Relat&#243;rio.doc" TargetMode="External"/><Relationship Id="rId197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362" Type="http://schemas.openxmlformats.org/officeDocument/2006/relationships/hyperlink" Target="pw:\\pw.planservi.com.br:PROJETOS\Documents\C0849%20-%20DER\40_Emissao\03_GRD\0-GRDs_Enviadas%20DER\18&#186;MEDI&#199;&#195;O-26-12-23%20A%2025-01-24\MR.DER-0506_24\" TargetMode="External"/><Relationship Id="rId418" Type="http://schemas.openxmlformats.org/officeDocument/2006/relationships/hyperlink" Target="pw:\\SRVPW3.pls.planservi.com.br:Projetos\Documents\C0849%20-%20DER\40_Emissao\03_GRD\0-GRDs_Enviadas%20DER\44&#186;MEDI&#199;&#195;O-26-02-2026%20A%2025-03-26\MR_DER-1623_26\" TargetMode="External"/><Relationship Id="rId222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64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17" Type="http://schemas.openxmlformats.org/officeDocument/2006/relationships/hyperlink" Target="pw:\\pw.planservi.com.br:PROJETOS\Documents\C0849%20-%20DER\40_Emissao\03_GRD\GRDs_Enviadas%20DER\MR.DER-0005_22\" TargetMode="External"/><Relationship Id="rId59" Type="http://schemas.openxmlformats.org/officeDocument/2006/relationships/hyperlink" Target="pw:\\pw.planservi.com.br:PROJETOS\Documents\C0849%20-%20DER\40_Emissao\03_GRD\0-GRDs_Enviadas%20DER\MR.DER-0040_22\" TargetMode="External"/><Relationship Id="rId124" Type="http://schemas.openxmlformats.org/officeDocument/2006/relationships/hyperlink" Target="pw:\\pw.planservi.com.br:PROJETOS\Documents\C0849%20-%20DER\40_Emissao\03_GRD\0-GRDs_Enviadas%20DER\4&#186;MEDI&#199;&#195;O\MR.DER-0142_22\" TargetMode="External"/><Relationship Id="rId70" Type="http://schemas.openxmlformats.org/officeDocument/2006/relationships/hyperlink" Target="pw:\\pw.planservi.com.br:PROJETOS\Documents\C0849%20-%20DER\30_Producao\5-D3%20&#8211;%20SP%20253%20-%20km%200,00-18,70\04_Dren\04.00_R031\2022%2008%2019%20-%20Emiss&#227;o%20Inicial.doc" TargetMode="External"/><Relationship Id="rId166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31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73" Type="http://schemas.openxmlformats.org/officeDocument/2006/relationships/hyperlink" Target="pw:\\SRVPW3.pls.planservi.com.br:Projetos\Documents\C0849%20-%20DER\40_Emissao\03_GRD\0-GRDs_Enviadas%20DER\21&#186;MEDI&#199;&#195;O-26-03-2024%20A%2025-04-24\MR.DER-0612_24\" TargetMode="External"/><Relationship Id="rId429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1" Type="http://schemas.openxmlformats.org/officeDocument/2006/relationships/hyperlink" Target="pw:\\pw.planservi.com.br:PROJETOS\Documents\C0849%20-%20DER\40_Emissao\03_GRD\GRDs_Enviadas%20DER\MR.DER-0005_22\" TargetMode="External"/><Relationship Id="rId233" Type="http://schemas.openxmlformats.org/officeDocument/2006/relationships/hyperlink" Target="pw:\\pw.planservi.com.br:PROJETOS\Documents\C0849%20-%20DER\40_Emissao\03_GRD\0-GRDs_Enviadas%20DER\6&#186;MEDI&#199;&#195;O\MR.DER-0254_23\" TargetMode="External"/><Relationship Id="rId440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28" Type="http://schemas.openxmlformats.org/officeDocument/2006/relationships/hyperlink" Target="pw:\\pw.planservi.com.br:PROJETOS\Documents\C0849%20-%20DER\40_Emissao\03_GRD\GRDs_Enviadas%20DER\MR.DER-0005_22\" TargetMode="External"/><Relationship Id="rId275" Type="http://schemas.openxmlformats.org/officeDocument/2006/relationships/hyperlink" Target="pw:\\pw.planservi.com.br:PROJETOS\Documents\C0849%20-%20DER\30_Producao\5-D3%20&#8211;%20SP%20253%20-%20km%200,00-18,70\05_Geot\05.00_R031\2023%2001%2018-R-031_Revis&#227;oB_G13.doc" TargetMode="External"/><Relationship Id="rId300" Type="http://schemas.openxmlformats.org/officeDocument/2006/relationships/hyperlink" Target="pw:\\pw.planservi.com.br:PROJETOS\Documents\C0849%20-%20DER\40_Emissao\03_GRD\0-GRDs_Enviadas%20DER\14&#186;MEDI&#199;&#195;O-26-08-2023%20A%2025-09-2023\MR.DER-0450_23\" TargetMode="External"/><Relationship Id="rId81" Type="http://schemas.openxmlformats.org/officeDocument/2006/relationships/hyperlink" Target="pw:\\pw.planservi.com.br:PROJETOS\Documents\C0849%20-%20DER\40_Emissao\03_GRD\0-GRDs_Enviadas%20DER\3&#186;MEDI&#199;&#195;O\MR.DER-0056_22\" TargetMode="External"/><Relationship Id="rId135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77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42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84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202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244" Type="http://schemas.openxmlformats.org/officeDocument/2006/relationships/hyperlink" Target="pw:\\pw.planservi.com.br:PROJETOS\Documents\C0849%20-%20DER\40_Emissao\03_GRD\0-GRDs_Enviadas%20DER\6&#186;MEDI&#199;&#195;O\MR.DER-0267_23\" TargetMode="External"/><Relationship Id="rId39" Type="http://schemas.openxmlformats.org/officeDocument/2006/relationships/hyperlink" Target="pw:\\pw.planservi.com.br:PROJETOS\Documents\C0849%20-%20DER\40_Emissao\03_GRD\0-GRDs_Enviadas%20DER\MR.DER-0040_22\" TargetMode="External"/><Relationship Id="rId286" Type="http://schemas.openxmlformats.org/officeDocument/2006/relationships/hyperlink" Target="pw:\\pw.planservi.com.br:PROJETOS\Documents\C0849%20-%20DER\30_Producao\5-D3%20&#8211;%20SP%20253%20-%20km%200,00-18,70\06_Pavi\06.00_R031\2023%2003%2002-R-031_Revis&#227;oB_P09.doc" TargetMode="External"/><Relationship Id="rId451" Type="http://schemas.openxmlformats.org/officeDocument/2006/relationships/hyperlink" Target="pw:\\SRVPW3.pls.planservi.com.br:Projetos\Documents\C0849%20-%20DER\40_Emissao\03_GRD\0-GRDs_Enviadas%20DER\44&#186;MEDI&#199;&#195;O-26-02-2026%20A%2025-03-26\MR_DER-1663_26\" TargetMode="External"/><Relationship Id="rId50" Type="http://schemas.openxmlformats.org/officeDocument/2006/relationships/hyperlink" Target="pw:\\pw.planservi.com.br:PROJETOS\Documents\C0849%20-%20DER\40_Emissao\03_GRD\0-GRDs_Enviadas%20DER\MR.DER-0040_22\" TargetMode="External"/><Relationship Id="rId104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146" Type="http://schemas.openxmlformats.org/officeDocument/2006/relationships/hyperlink" Target="pw:\\pw.planservi.com.br:PROJETOS\Documents\C0849%20-%20DER\40_Emissao\03_GRD\0-GRDs_Enviadas%20DER\5&#186;MEDI&#199;&#195;O\MR.DER-0175_22\" TargetMode="External"/><Relationship Id="rId188" Type="http://schemas.openxmlformats.org/officeDocument/2006/relationships/hyperlink" Target="pw:\\pw.planservi.com.br:PROJETOS\Documents\C0849%20-%20DER\40_Emissao\03_GRD\0-GRDs_Enviadas%20DER\5&#186;MEDI&#199;&#195;O\MR.DER-0204_22\" TargetMode="External"/><Relationship Id="rId311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53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95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409" Type="http://schemas.openxmlformats.org/officeDocument/2006/relationships/hyperlink" Target="pw:\\SRVPW3.pls.planservi.com.br:Projetos\Documents\C0849%20-%20DER\40_Emissao\03_GRD\0-GRDs_Enviadas%20DER\41&#186;MEDI&#199;&#195;O-26-11-2025%20A%2025-12-25\MR_DER-1461_25\" TargetMode="External"/><Relationship Id="rId92" Type="http://schemas.openxmlformats.org/officeDocument/2006/relationships/hyperlink" Target="pw:\\pw.planservi.com.br:PROJETOS\Documents\C0849%20-%20DER\40_Emissao\03_GRD\0-GRDs_Enviadas%20DER\3&#186;MEDI&#199;&#195;O\MR.DER-0078_22\" TargetMode="External"/><Relationship Id="rId213" Type="http://schemas.openxmlformats.org/officeDocument/2006/relationships/hyperlink" Target="pw:\\pw.planservi.com.br:PROJETOS\Documents\C0849%20-%20DER\40_Emissao\03_GRD\0-GRDs_Enviadas%20DER\5&#186;MEDI&#199;&#195;O\MR.DER-0248_22\" TargetMode="External"/><Relationship Id="rId420" Type="http://schemas.openxmlformats.org/officeDocument/2006/relationships/hyperlink" Target="pw:\\SRVPW3.pls.planservi.com.br:Projetos\Documents\C0849%20-%20DER\40_Emissao\03_GRD\0-GRDs_Enviadas%20DER\44&#186;MEDI&#199;&#195;O-26-02-2026%20A%2025-03-26\MR_DER-1623_26\" TargetMode="External"/><Relationship Id="rId255" Type="http://schemas.openxmlformats.org/officeDocument/2006/relationships/hyperlink" Target="pw:\\pw.planservi.com.br:PROJETOS\Documents\C0849%20-%20DER\40_Emissao\03_GRD\0-GRDs_Enviadas%20DER\6&#186;MEDI&#199;&#195;O\MR.DER-0272_23\" TargetMode="External"/><Relationship Id="rId297" Type="http://schemas.openxmlformats.org/officeDocument/2006/relationships/hyperlink" Target="pw:\\pw.planservi.com.br:PROJETOS\Documents\C0849%20-%20DER\40_Emissao\03_GRD\0-GRDs_Enviadas%20DER\14&#186;MEDI&#199;&#195;O-26-08-2023%20A%2025-09-2023\MR.DER-0450_23\" TargetMode="External"/><Relationship Id="rId462" Type="http://schemas.openxmlformats.org/officeDocument/2006/relationships/hyperlink" Target="pw:\\SRVPW3.pls.planservi.com.br:Projetos\Documents\C0849%20-%20DER\40_Emissao\03_GRD\0-GRDs_Enviadas%20DER\45&#186;MEDI&#199;&#195;O-26-03-2026%20A%2025-04-26\MR_DER-1682_26\" TargetMode="External"/><Relationship Id="rId115" Type="http://schemas.openxmlformats.org/officeDocument/2006/relationships/hyperlink" Target="pw:\\pw.planservi.com.br:PROJETOS\Documents\C0849%20-%20DER\30_Producao\5-D3%20&#8211;%20SP%20253%20-%20km%200,00-18,70\02_Geom\02.00_R031\2022%2010%2014%20-%20Projeto%20Funcional%20-Revis&#227;o%20A1.xls" TargetMode="External"/><Relationship Id="rId157" Type="http://schemas.openxmlformats.org/officeDocument/2006/relationships/hyperlink" Target="pw:\\pw.planservi.com.br:PROJETOS\Documents\C0849%20-%20DER\40_Emissao\03_GRD\0-GRDs_Enviadas%20DER\5&#186;MEDI&#199;&#195;O\MR.DER-0212_22\" TargetMode="External"/><Relationship Id="rId322" Type="http://schemas.openxmlformats.org/officeDocument/2006/relationships/hyperlink" Target="pw:\\pw.planservi.com.br:PROJETOS\Documents\C0849%20-%20DER\40_Emissao\03_GRD\0-GRDs_Enviadas%20DER\16&#186;MEDI&#199;&#195;O-26-10-23%20A%2025-11-23\MR.DER-0471_23-Entrega%20Final\" TargetMode="External"/><Relationship Id="rId364" Type="http://schemas.openxmlformats.org/officeDocument/2006/relationships/hyperlink" Target="pw:\\pw.planservi.com.br:PROJETOS\Documents\C0849%20-%20DER\40_Emissao\03_GRD\0-GRDs_Enviadas%20DER\18&#186;MEDI&#199;&#195;O-26-12-23%20A%2025-01-24\MR.DER-0506_24\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21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324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31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170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68" Type="http://schemas.openxmlformats.org/officeDocument/2006/relationships/hyperlink" Target="pw:\\pw.planservi.com.br:PROJETOS\Documents\C0849%20-%20DER\40_Emissao\03_GRD\0-GRDs_Enviadas%20DER\13&#186;MEDI&#199;&#195;O-26-07-23%20A%2025-08-23\MR.DER-0422_23\" TargetMode="External"/><Relationship Id="rId475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32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128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35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42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181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402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79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86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43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139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46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53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192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06" Type="http://schemas.openxmlformats.org/officeDocument/2006/relationships/hyperlink" Target="pw:\\pw.planservi.com.br:PROJETOS\Documents\C0849%20-%20DER\30_Producao\9-D24&#8211;%20SP%20350%20-%20km%20272,10-297,47\02_Geom\02.00_R031\2023%2001%2026%20-%20Projeto%20Executivo.xls" TargetMode="External"/><Relationship Id="rId413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97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357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4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217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259" Type="http://schemas.openxmlformats.org/officeDocument/2006/relationships/hyperlink" Target="pw:\\pw.planservi.com.br:PROJETOS\Documents\C0849%20-%20DER\30_Producao\9-D24&#8211;%20SP%20350%20-%20km%20272,10-297,47\04_Dren\04.00_R031\2023%2002%2014%20-%20Emiss&#227;o%20Inicial_Segmeto%20D24%20-%20Planta%20de%20bacias%20e%20Relat&#243;rio.doc" TargetMode="External"/><Relationship Id="rId424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66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23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119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270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26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33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65" Type="http://schemas.openxmlformats.org/officeDocument/2006/relationships/hyperlink" Target="pw:\\pw.planservi.com.br:PROJETOS\Documents\C0849%20-%20DER\30_Producao\9-D24&#8211;%20SP%20350%20-%20km%20272,10-297,47\05_Geot\05.00_R031\2022%2010%2024-R-031_Programa&#231;&#227;o%20de%20Sondagem.doc" TargetMode="External"/><Relationship Id="rId130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68" Type="http://schemas.openxmlformats.org/officeDocument/2006/relationships/hyperlink" Target="pw:\\pw.planservi.com.br:PROJETOS\Documents\C0849%20-%20DER\40_Emissao\03_GRD\0-GRDs_Enviadas%20DER\14&#186;MEDI&#199;&#195;O-26-08-2023%20A%2025-09-2023\MR.DER-0448_23\" TargetMode="External"/><Relationship Id="rId172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28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435" Type="http://schemas.openxmlformats.org/officeDocument/2006/relationships/hyperlink" Target="pw:\\pw.planservi.com.br:PROJETOS\Documents\C0849%20-%20DER\40_Emissao\03_GRD\0-GRDs_Enviadas%20DER\18&#186;MEDI&#199;&#195;O-26-12-23%20A%2025-01-24\MR.DER-0508_24\" TargetMode="External"/><Relationship Id="rId477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281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37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02" Type="http://schemas.openxmlformats.org/officeDocument/2006/relationships/hyperlink" Target="pw:\\SRVPW3.pls.planservi.com.br:Projetos\Documents\C0849%20-%20DER\40_Emissao\03_GRD\0-GRDs_Enviadas%20DER\33&#186;MEDI&#199;&#195;O-26-03-2025%20A%2025-04-25\MR.DER-0956_25\" TargetMode="External"/><Relationship Id="rId34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76" Type="http://schemas.openxmlformats.org/officeDocument/2006/relationships/hyperlink" Target="pw:\\pw.planservi.com.br:PROJETOS\Documents\C0849%20-%20DER\40_Emissao\03_GRD\0-GRDs_Enviadas%20DER\4&#186;MEDI&#199;&#195;O\MR.DER-0138_22\" TargetMode="External"/><Relationship Id="rId141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79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544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7" Type="http://schemas.openxmlformats.org/officeDocument/2006/relationships/hyperlink" Target="pw:\\pw.planservi.com.br:PROJETOS\Documents\C0849%20-%20DER\40_Emissao\03_GRD\0-GRDs_Enviadas%20DER\MR.DER-0036_22\" TargetMode="External"/><Relationship Id="rId183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39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390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04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46" Type="http://schemas.openxmlformats.org/officeDocument/2006/relationships/hyperlink" Target="pw:\\SRVPW3.pls.planservi.com.br:Projetos\Documents\C0849%20-%20DER\40_Emissao\03_GRD\0-GRDs_Enviadas%20DER\28&#186;MEDI&#199;&#195;O-26-10-2024%20A%2025-11-24\MR.DER-0847_24\" TargetMode="External"/><Relationship Id="rId250" Type="http://schemas.openxmlformats.org/officeDocument/2006/relationships/hyperlink" Target="pw:\\pw.planservi.com.br:PROJETOS\Documents\C0849%20-%20DER\40_Emissao\03_GRD\0-GRDs_Enviadas%20DER\7&#186;MEDI&#199;&#195;O\MR.DER-0360_23\" TargetMode="External"/><Relationship Id="rId292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06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488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45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87" Type="http://schemas.openxmlformats.org/officeDocument/2006/relationships/hyperlink" Target="pw:\\pw.planservi.com.br:PROJETOS\Documents\C0849%20-%20DER\30_Producao\9-D24&#8211;%20SP%20350%20-%20km%20272,10-297,47\05_Geot\05.00_R031\2022.10.21_R-031_JAZIDAS-DME-SP350.doc" TargetMode="External"/><Relationship Id="rId110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348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13" Type="http://schemas.openxmlformats.org/officeDocument/2006/relationships/hyperlink" Target="pw:\\SRVPW3.pls.planservi.com.br:Projetos\Documents\C0849%20-%20DER\40_Emissao\03_GRD\0-GRDs_Enviadas%20DER\45&#186;MEDI&#199;&#195;O-26-03-2026%20A%2025-04-26\MR_DER-1678_26\" TargetMode="External"/><Relationship Id="rId555" Type="http://schemas.openxmlformats.org/officeDocument/2006/relationships/hyperlink" Target="pw:\\SRVPW3.pls.planservi.com.br:Projetos\Documents\C0849%20-%20DER\40_Emissao\03_GRD\0-GRDs_Enviadas%20DER\47&#186;MEDI&#199;&#195;O-26-05-2026%20A%2025-06-26\MR_DER-1765_26\" TargetMode="External"/><Relationship Id="rId152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94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08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415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57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261" Type="http://schemas.openxmlformats.org/officeDocument/2006/relationships/hyperlink" Target="pw:\\pw.planservi.com.br:PROJETOS\Documents\C0849%20-%20DER\30_Producao\9-D24&#8211;%20SP%20350%20-%20km%20272,10-297,47\05_Geot\05.00_R031\2023%2002%2015-R-031_Revis&#227;oB1_G13.doc" TargetMode="External"/><Relationship Id="rId499" Type="http://schemas.openxmlformats.org/officeDocument/2006/relationships/hyperlink" Target="pw:\\SRVPW3.pls.planservi.com.br:Projetos\Documents\C0849%20-%20DER\40_Emissao\03_GRD\0-GRDs_Enviadas%20DER\33&#186;MEDI&#199;&#195;O-26-03-2025%20A%2025-04-25\MR.DER-0956_25\" TargetMode="External"/><Relationship Id="rId14" Type="http://schemas.openxmlformats.org/officeDocument/2006/relationships/hyperlink" Target="pw:\\pw.planservi.com.br:PROJETOS\Documents\C0849%20-%20DER\30_Producao\9-D24&#8211;%20SP%20350%20-%20km%20272,10-297,47\05_Geot\05.00_R031\2022%2008%2024-R-031_Emiss&#227;o%20Inicial-Programa&#231;&#227;o_Sondagens.doc" TargetMode="External"/><Relationship Id="rId56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317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359" Type="http://schemas.openxmlformats.org/officeDocument/2006/relationships/hyperlink" Target="pw:\\pw.planservi.com.br:PROJETOS\Documents\C0849%20-%20DER\30_Producao\9-D24&#8211;%20SP%20350%20-%20km%20272,10-297,47\05_Geot\05.00_R031\2023%2007%2019%20SP350-R-031_Revis&#227;oB_G14.doc" TargetMode="External"/><Relationship Id="rId524" Type="http://schemas.openxmlformats.org/officeDocument/2006/relationships/hyperlink" Target="pw:\\SRVPW3.pls.planservi.com.br:Projetos\Documents\C0849%20-%20DER\40_Emissao\03_GRD\0-GRDs_Enviadas%20DER\46&#186;MEDI&#199;&#195;O-26-04-2026%20A%2025-05-26\MR_DER-1747_26\" TargetMode="External"/><Relationship Id="rId98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21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63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19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370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26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30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468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25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67" Type="http://schemas.openxmlformats.org/officeDocument/2006/relationships/hyperlink" Target="pw:\\pw.planservi.com.br:PROJETOS\Documents\C0849%20-%20DER\30_Producao\9-D24&#8211;%20SP%20350%20-%20km%20272,10-297,47\05_Geot\05.00_R031\2022%2010%2024-R-031_Revis&#227;o-Relat&#243;rio%20de%20Sondagem.doc" TargetMode="External"/><Relationship Id="rId272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28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35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132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74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81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41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437" Type="http://schemas.openxmlformats.org/officeDocument/2006/relationships/hyperlink" Target="pw:\\pw.planservi.com.br:PROJETOS\Documents\C0849%20-%20DER\40_Emissao\03_GRD\0-GRDs_Enviadas%20DER\18&#186;MEDI&#199;&#195;O-26-12-23%20A%2025-01-24\MR.DER-0508_24\" TargetMode="External"/><Relationship Id="rId479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36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283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39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490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04" Type="http://schemas.openxmlformats.org/officeDocument/2006/relationships/hyperlink" Target="pw:\\SRVPW3.pls.planservi.com.br:Projetos\Documents\C0849%20-%20DER\40_Emissao\03_GRD\0-GRDs_Enviadas%20DER\44&#186;MEDI&#199;&#195;O-26-02-2026%20A%2025-03-26\MR_DER-1613_26\" TargetMode="External"/><Relationship Id="rId546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78" Type="http://schemas.openxmlformats.org/officeDocument/2006/relationships/hyperlink" Target="pw:\\pw.planservi.com.br:PROJETOS\Documents\C0849%20-%20DER\40_Emissao\03_GRD\0-GRDs_Enviadas%20DER\4&#186;MEDI&#199;&#195;O\MR.DER-0138_22\" TargetMode="External"/><Relationship Id="rId101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43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85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50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406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9" Type="http://schemas.openxmlformats.org/officeDocument/2006/relationships/hyperlink" Target="pw:\\pw.planservi.com.br:PROJETOS\Documents\C0849%20-%20DER\40_Emissao\03_GRD\0-GRDs_Enviadas%20DER\MR.DER-0036_22\" TargetMode="External"/><Relationship Id="rId210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392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48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52" Type="http://schemas.openxmlformats.org/officeDocument/2006/relationships/hyperlink" Target="pw:\\pw.planservi.com.br:PROJETOS\Documents\C0849%20-%20DER\30_Producao\9-D24&#8211;%20SP%20350%20-%20km%20272,10-297,47\05_Geot\05.00_R031\2023.02.16_R-031_SP-350_G14.doc" TargetMode="External"/><Relationship Id="rId294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08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515" Type="http://schemas.openxmlformats.org/officeDocument/2006/relationships/hyperlink" Target="pw:\\SRVPW3.pls.planservi.com.br:Projetos\Documents\C0849%20-%20DER\40_Emissao\03_GRD\0-GRDs_Enviadas%20DER\45&#186;MEDI&#199;&#195;O-26-03-2026%20A%2025-04-26\MR_DER-1678_26\" TargetMode="External"/><Relationship Id="rId47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89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12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54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61" Type="http://schemas.openxmlformats.org/officeDocument/2006/relationships/hyperlink" Target="pw:\\pw.planservi.com.br:PROJETOS\Documents\C0849%20-%20DER\40_Emissao\03_GRD\0-GRDs_Enviadas%20DER\14&#186;MEDI&#199;&#195;O-26-08-2023%20A%2025-09-2023\MR.DER-0448_23\" TargetMode="External"/><Relationship Id="rId557" Type="http://schemas.openxmlformats.org/officeDocument/2006/relationships/printerSettings" Target="../printerSettings/printerSettings10.bin"/><Relationship Id="rId196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417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59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16" Type="http://schemas.openxmlformats.org/officeDocument/2006/relationships/hyperlink" Target="pw:\\pw.planservi.com.br:PROJETOS\Documents\C0849%20-%20DER\30_Producao\9-D24&#8211;%20SP%20350%20-%20km%20272,10-297,47\05_Geot\05.00_R031\2022%2008%2024-R-031_Emiss&#227;o%20Inicial-Programa&#231;&#227;o_Sondagens.doc" TargetMode="External"/><Relationship Id="rId221" Type="http://schemas.openxmlformats.org/officeDocument/2006/relationships/hyperlink" Target="pw:\\pw.planservi.com.br:PROJETOS\Documents\C0849%20-%20DER\40_Emissao\03_GRD\0-GRDs_Enviadas%20DER\7&#186;MEDI&#199;&#195;O\MR.DER-0321_23\" TargetMode="External"/><Relationship Id="rId263" Type="http://schemas.openxmlformats.org/officeDocument/2006/relationships/hyperlink" Target="pw:\\pw.planservi.com.br:PROJETOS\Documents\C0849%20-%20DER\40_Emissao\03_GRD\0-GRDs_Enviadas%20DER\13&#186;MEDI&#199;&#195;O-26-07-23%20A%2025-08-23\MR.DER-0422_23\" TargetMode="External"/><Relationship Id="rId319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470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26" Type="http://schemas.openxmlformats.org/officeDocument/2006/relationships/hyperlink" Target="pw:\\SRVPW3.pls.planservi.com.br:Projetos\Documents\C0849%20-%20DER\40_Emissao\03_GRD\0-GRDs_Enviadas%20DER\46&#186;MEDI&#199;&#195;O-26-04-2026%20A%2025-05-26\MR_DER-1747_26\" TargetMode="External"/><Relationship Id="rId58" Type="http://schemas.openxmlformats.org/officeDocument/2006/relationships/hyperlink" Target="pw:\\pw.planservi.com.br:PROJETOS\Documents\C0849%20-%20DER\40_Emissao\03_GRD\0-GRDs_Enviadas%20DER\3&#186;MEDI&#199;&#195;O\MR.DER-0083_22\" TargetMode="External"/><Relationship Id="rId123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330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165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72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28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32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274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81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27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69" Type="http://schemas.openxmlformats.org/officeDocument/2006/relationships/hyperlink" Target="pw:\\pw.planservi.com.br:PROJETOS\Documents\C0849%20-%20DER\30_Producao\9-D24&#8211;%20SP%20350%20-%20km%20272,10-297,47\06_Pavi\06.00_R031\2022%2010%2024-R-031_Relat&#243;rio%20Avalia&#231;&#227;o%20Estrutural.doc" TargetMode="External"/><Relationship Id="rId134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537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80" Type="http://schemas.openxmlformats.org/officeDocument/2006/relationships/hyperlink" Target="pw:\\pw.planservi.com.br:PROJETOS\Documents\C0849%20-%20DER\40_Emissao\03_GRD\0-GRDs_Enviadas%20DER\4&#186;MEDI&#199;&#195;O\MR.DER-0138_22\" TargetMode="External"/><Relationship Id="rId176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41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83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39" Type="http://schemas.openxmlformats.org/officeDocument/2006/relationships/hyperlink" Target="pw:\\pw.planservi.com.br:PROJETOS\Documents\C0849%20-%20DER\40_Emissao\03_GRD\0-GRDs_Enviadas%20DER\18&#186;MEDI&#199;&#195;O-26-12-23%20A%2025-01-24\MR.DER-0508_24\" TargetMode="External"/><Relationship Id="rId201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43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285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50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506" Type="http://schemas.openxmlformats.org/officeDocument/2006/relationships/hyperlink" Target="pw:\\SRVPW3.pls.planservi.com.br:Projetos\Documents\C0849%20-%20DER\40_Emissao\03_GRD\0-GRDs_Enviadas%20DER\44&#186;MEDI&#199;&#195;O-26-02-2026%20A%2025-03-26\MR_DER-1631_26\" TargetMode="External"/><Relationship Id="rId38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103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310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492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48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91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45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87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52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94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08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12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254" Type="http://schemas.openxmlformats.org/officeDocument/2006/relationships/hyperlink" Target="pw:\\pw.planservi.com.br:PROJETOS\Documents\C0849%20-%20DER\30_Producao\9-D24&#8211;%20SP%20350%20-%20km%20272,10-297,47\05_Geot\05.00_R031\2023%2002%2027-R-031_Revis&#227;oB_G13.doc" TargetMode="External"/><Relationship Id="rId49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114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296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61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17" Type="http://schemas.openxmlformats.org/officeDocument/2006/relationships/hyperlink" Target="pw:\\SRVPW3.pls.planservi.com.br:Projetos\Documents\C0849%20-%20DER\40_Emissao\03_GRD\0-GRDs_Enviadas%20DER\45&#186;MEDI&#199;&#195;O-26-03-2026%20A%2025-04-26\MR_DER-1685_26\" TargetMode="External"/><Relationship Id="rId60" Type="http://schemas.openxmlformats.org/officeDocument/2006/relationships/hyperlink" Target="pw:\\pw.planservi.com.br:PROJETOS\Documents\C0849%20-%20DER\40_Emissao\03_GRD\0-GRDs_Enviadas%20DER\3&#186;MEDI&#199;&#195;O\MR.DER-0083_22\" TargetMode="External"/><Relationship Id="rId156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98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21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363" Type="http://schemas.openxmlformats.org/officeDocument/2006/relationships/hyperlink" Target="pw:\\pw.planservi.com.br:PROJETOS\Documents\C0849%20-%20DER\40_Emissao\03_GRD\0-GRDs_Enviadas%20DER\14&#186;MEDI&#199;&#195;O-26-08-2023%20A%2025-09-2023\MR.DER-0448_23\" TargetMode="External"/><Relationship Id="rId419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23" Type="http://schemas.openxmlformats.org/officeDocument/2006/relationships/hyperlink" Target="pw:\\pw.planservi.com.br:PROJETOS\Documents\C0849%20-%20DER\40_Emissao\03_GRD\0-GRDs_Enviadas%20DER\7&#186;MEDI&#199;&#195;O\MR.DER-0321_23\" TargetMode="External"/><Relationship Id="rId430" Type="http://schemas.openxmlformats.org/officeDocument/2006/relationships/hyperlink" Target="pw:\\pw.planservi.com.br:PROJETOS\Documents\C0849%20-%20DER\40_Emissao\03_GRD\0-GRDs_Enviadas%20DER\17&#186;MEDI&#199;&#195;O-26-10-23%20A%2025-12-23\MR.DER-0489_23-Entrega%20Final\" TargetMode="External"/><Relationship Id="rId18" Type="http://schemas.openxmlformats.org/officeDocument/2006/relationships/hyperlink" Target="pw:\\pw.planservi.com.br:PROJETOS\Documents\C0849%20-%20DER\30_Producao\9-D24&#8211;%20SP%20350%20-%20km%20272,10-297,47\06_Pavi\06.00_R031\2022%2009%2021-R-031_Emiss&#227;o%20Inicial-Relat&#243;rio.doc" TargetMode="External"/><Relationship Id="rId265" Type="http://schemas.openxmlformats.org/officeDocument/2006/relationships/hyperlink" Target="pw:\\pw.planservi.com.br:PROJETOS\Documents\C0849%20-%20DER\40_Emissao\03_GRD\0-GRDs_Enviadas%20DER\13&#186;MEDI&#199;&#195;O-26-07-23%20A%2025-08-23\MR.DER-0422_23\" TargetMode="External"/><Relationship Id="rId472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28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125" Type="http://schemas.openxmlformats.org/officeDocument/2006/relationships/hyperlink" Target="pw:\\pw.planservi.com.br:PROJETOS\Documents\C0849%20-%20DER\40_Emissao\03_GRD\0-GRDs_Enviadas%20DER\6&#186;MEDI&#199;&#195;O\MR.DER-0259_23\" TargetMode="External"/><Relationship Id="rId167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32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74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71" Type="http://schemas.openxmlformats.org/officeDocument/2006/relationships/hyperlink" Target="pw:\\pw.planservi.com.br:PROJETOS\Documents\C0849%20-%20DER\30_Producao\9-D24&#8211;%20SP%20350%20-%20km%20272,10-297,47\02_Geom\02.00_R031\2022%2010%2005%20-%20Projeto%20Funcional%20-Revis&#227;o%20A1-SP350.xls" TargetMode="External"/><Relationship Id="rId234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2" Type="http://schemas.openxmlformats.org/officeDocument/2006/relationships/hyperlink" Target="pw:\\pw.planservi.com.br:PROJETOS\Documents\C0849%20-%20DER\40_Emissao\03_GRD\0-GRDs_Enviadas%20DER\MR.DER-0009_22\" TargetMode="External"/><Relationship Id="rId29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276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41" Type="http://schemas.openxmlformats.org/officeDocument/2006/relationships/hyperlink" Target="pw:\\pw.planservi.com.br:PROJETOS\Documents\C0849%20-%20DER\40_Emissao\03_GRD\0-GRDs_Enviadas%20DER\18&#186;MEDI&#199;&#195;O-26-12-23%20A%2025-01-24\MR.DER-0508_24\" TargetMode="External"/><Relationship Id="rId483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39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40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136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78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01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43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50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82" Type="http://schemas.openxmlformats.org/officeDocument/2006/relationships/hyperlink" Target="pw:\\pw.planservi.com.br:PROJETOS\Documents\C0849%20-%20DER\40_Emissao\03_GRD\0-GRDs_Enviadas%20DER\4&#186;MEDI&#199;&#195;O\MR.DER-0159_22\" TargetMode="External"/><Relationship Id="rId203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85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45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287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10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52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94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08" Type="http://schemas.openxmlformats.org/officeDocument/2006/relationships/hyperlink" Target="pw:\\SRVPW3.pls.planservi.com.br:Projetos\Documents\C0849%20-%20DER\40_Emissao\03_GRD\0-GRDs_Enviadas%20DER\44&#186;MEDI&#199;&#195;O-26-02-2026%20A%2025-03-26\MR_DER-1631_26\" TargetMode="External"/><Relationship Id="rId105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47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12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354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1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93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89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96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14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256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298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21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63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19" Type="http://schemas.openxmlformats.org/officeDocument/2006/relationships/hyperlink" Target="pw:\\SRVPW3.pls.planservi.com.br:Projetos\Documents\C0849%20-%20DER\40_Emissao\03_GRD\0-GRDs_Enviadas%20DER\45&#186;MEDI&#199;&#195;O-26-03-2026%20A%2025-04-26\MR_DER-1690_26\" TargetMode="External"/><Relationship Id="rId116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58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23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530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20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62" Type="http://schemas.openxmlformats.org/officeDocument/2006/relationships/hyperlink" Target="pw:\\pw.planservi.com.br:PROJETOS\Documents\C0849%20-%20DER\40_Emissao\03_GRD\0-GRDs_Enviadas%20DER\3&#186;MEDI&#199;&#195;O\MR.DER-0083_22\" TargetMode="External"/><Relationship Id="rId365" Type="http://schemas.openxmlformats.org/officeDocument/2006/relationships/hyperlink" Target="pw:\\pw.planservi.com.br:PROJETOS\Documents\C0849%20-%20DER\40_Emissao\03_GRD\0-GRDs_Enviadas%20DER\14&#186;MEDI&#199;&#195;O-26-08-2023%20A%2025-09-2023\MR.DER-0448_23\" TargetMode="External"/><Relationship Id="rId225" Type="http://schemas.openxmlformats.org/officeDocument/2006/relationships/hyperlink" Target="pw:\\pw.planservi.com.br:PROJETOS\Documents\C0849%20-%20DER\40_Emissao\03_GRD\0-GRDs_Enviadas%20DER\7&#186;MEDI&#199;&#195;O\MR.DER-0321_23\" TargetMode="External"/><Relationship Id="rId267" Type="http://schemas.openxmlformats.org/officeDocument/2006/relationships/hyperlink" Target="pw:\\pw.planservi.com.br:PROJETOS\Documents\C0849%20-%20DER\40_Emissao\03_GRD\0-GRDs_Enviadas%20DER\13&#186;MEDI&#199;&#195;O-26-07-23%20A%2025-08-23\MR.DER-0422_23\" TargetMode="External"/><Relationship Id="rId432" Type="http://schemas.openxmlformats.org/officeDocument/2006/relationships/hyperlink" Target="pw:\\pw.planservi.com.br:PROJETOS\Documents\C0849%20-%20DER\40_Emissao\03_GRD\0-GRDs_Enviadas%20DER\17&#186;MEDI&#199;&#195;O-26-10-23%20A%2025-12-23\MR.DER-0489_23-Entrega%20Final\" TargetMode="External"/><Relationship Id="rId474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127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1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73" Type="http://schemas.openxmlformats.org/officeDocument/2006/relationships/hyperlink" Target="pw:\\pw.planservi.com.br:PROJETOS\Documents\C0849%20-%20DER\30_Producao\9-D24&#8211;%20SP%20350%20-%20km%20272,10-297,47\02_Geom\02.00_R031\2022%2010%2014%20-%20Projeto%20Funcional%20-Revis&#227;o%20A2-SP350.xls" TargetMode="External"/><Relationship Id="rId169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34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76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541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4" Type="http://schemas.openxmlformats.org/officeDocument/2006/relationships/hyperlink" Target="pw:\\pw.planservi.com.br:PROJETOS\Documents\C0849%20-%20DER\40_Emissao\03_GRD\0-GRDs_Enviadas%20DER\MR.DER-0027_22\" TargetMode="External"/><Relationship Id="rId180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36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278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01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43" Type="http://schemas.openxmlformats.org/officeDocument/2006/relationships/hyperlink" Target="pw:\\SRVPW3.pls.planservi.com.br:Projetos\Documents\C0849%20-%20DER\40_Emissao\03_GRD\0-GRDs_Enviadas%20DER\20&#186;MEDI&#199;&#195;O-26-02-2024%20A%2025-03-24\MR.DER-0560_24\" TargetMode="External"/><Relationship Id="rId303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85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42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84" Type="http://schemas.openxmlformats.org/officeDocument/2006/relationships/hyperlink" Target="pw:\\pw.planservi.com.br:PROJETOS\Documents\C0849%20-%20DER\30_Producao\9-D24&#8211;%20SP%20350%20-%20km%20272,10-297,47\05_Geot\05.00_R031\2022%2011%2023-R-031_Revis&#227;oA-Relat&#243;rio%20de%20Sondagem.doc" TargetMode="External"/><Relationship Id="rId138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45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87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510" Type="http://schemas.openxmlformats.org/officeDocument/2006/relationships/hyperlink" Target="pw:\\SRVPW3.pls.planservi.com.br:Projetos\Documents\C0849%20-%20DER\40_Emissao\03_GRD\0-GRDs_Enviadas%20DER\44&#186;MEDI&#199;&#195;O-26-02-2026%20A%2025-03-26\MR_DER-1631_26\" TargetMode="External"/><Relationship Id="rId552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191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05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47" Type="http://schemas.openxmlformats.org/officeDocument/2006/relationships/hyperlink" Target="pw:\\pw.planservi.com.br:PROJETOS\Documents\C0849%20-%20DER\40_Emissao\03_GRD\0-GRDs_Enviadas%20DER\7&#186;MEDI&#199;&#195;O\MR.DER-0349_23\" TargetMode="External"/><Relationship Id="rId412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107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289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54" Type="http://schemas.openxmlformats.org/officeDocument/2006/relationships/hyperlink" Target="pw:\\SRVPW3.pls.planservi.com.br:Projetos\Documents\C0849%20-%20DER\40_Emissao\03_GRD\0-GRDs_Enviadas%20DER\20&#186;MEDI&#199;&#195;O-26-02-2024%20A%2025-03-24\MR.DER-0574_24\" TargetMode="External"/><Relationship Id="rId496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11" Type="http://schemas.openxmlformats.org/officeDocument/2006/relationships/hyperlink" Target="pw:\\pw.planservi.com.br:PROJETOS\Documents\C0849%20-%20DER\40_Emissao\03_GRD\0-GRDs_Enviadas%20DER\MR.DER-0036_22\" TargetMode="External"/><Relationship Id="rId53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149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14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356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98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521" Type="http://schemas.openxmlformats.org/officeDocument/2006/relationships/hyperlink" Target="pw:\\SRVPW3.pls.planservi.com.br:Projetos\Documents\C0849%20-%20DER\40_Emissao\03_GRD\0-GRDs_Enviadas%20DER\46&#186;MEDI&#199;&#195;O-26-04-2026%20A%2025-05-26\MR_DER-1723_26\" TargetMode="External"/><Relationship Id="rId95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60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216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423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58" Type="http://schemas.openxmlformats.org/officeDocument/2006/relationships/hyperlink" Target="pw:\\pw.planservi.com.br:PROJETOS\Documents\C0849%20-%20DER\30_Producao\9-D24&#8211;%20SP%20350%20-%20km%20272,10-297,47\04_Dren\04.00_R031\2023%2002%2014%20-%20Emiss&#227;o%20Inicial_Segmeto%20D24%20-%20Planta%20de%20bacias%20e%20Relat&#243;rio.doc" TargetMode="External"/><Relationship Id="rId465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22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64" Type="http://schemas.openxmlformats.org/officeDocument/2006/relationships/hyperlink" Target="pw:\\pw.planservi.com.br:PROJETOS\Documents\C0849%20-%20DER\40_Emissao\03_GRD\0-GRDs_Enviadas%20DER\3&#186;MEDI&#199;&#195;O\MR.DER-0083_22\" TargetMode="External"/><Relationship Id="rId118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325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67" Type="http://schemas.openxmlformats.org/officeDocument/2006/relationships/hyperlink" Target="pw:\\pw.planservi.com.br:PROJETOS\Documents\C0849%20-%20DER\40_Emissao\03_GRD\0-GRDs_Enviadas%20DER\14&#186;MEDI&#199;&#195;O-26-08-2023%20A%2025-09-2023\MR.DER-0448_23\" TargetMode="External"/><Relationship Id="rId532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171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27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269" Type="http://schemas.openxmlformats.org/officeDocument/2006/relationships/hyperlink" Target="pw:\\pw.planservi.com.br:PROJETOS\Documents\C0849%20-%20DER\40_Emissao\03_GRD\0-GRDs_Enviadas%20DER\13&#186;MEDI&#199;&#195;O-26-07-23%20A%2025-08-23\MR.DER-0422_23\" TargetMode="External"/><Relationship Id="rId434" Type="http://schemas.openxmlformats.org/officeDocument/2006/relationships/hyperlink" Target="pw:\\pw.planservi.com.br:PROJETOS\Documents\C0849%20-%20DER\40_Emissao\03_GRD\0-GRDs_Enviadas%20DER\18&#186;MEDI&#199;&#195;O-26-12-23%20A%2025-01-24\MR.DER-0508_24\" TargetMode="External"/><Relationship Id="rId476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33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129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280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36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01" Type="http://schemas.openxmlformats.org/officeDocument/2006/relationships/hyperlink" Target="pw:\\SRVPW3.pls.planservi.com.br:Projetos\Documents\C0849%20-%20DER\40_Emissao\03_GRD\0-GRDs_Enviadas%20DER\33&#186;MEDI&#199;&#195;O-26-03-2025%20A%2025-04-25\MR.DER-0956_25\" TargetMode="External"/><Relationship Id="rId543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75" Type="http://schemas.openxmlformats.org/officeDocument/2006/relationships/hyperlink" Target="pw:\\pw.planservi.com.br:PROJETOS\Documents\C0849%20-%20DER\40_Emissao\03_GRD\0-GRDs_Enviadas%20DER\4&#186;MEDI&#199;&#195;O\MR.DER-0138_22\" TargetMode="External"/><Relationship Id="rId140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82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78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03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6" Type="http://schemas.openxmlformats.org/officeDocument/2006/relationships/hyperlink" Target="pw:\\pw.planservi.com.br:PROJETOS\Documents\C0849%20-%20DER\40_Emissao\03_GRD\0-GRDs_Enviadas%20DER\MR.DER-0036_22\" TargetMode="External"/><Relationship Id="rId238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445" Type="http://schemas.openxmlformats.org/officeDocument/2006/relationships/hyperlink" Target="pw:\\SRVPW3.pls.planservi.com.br:Projetos\Documents\C0849%20-%20DER\40_Emissao\03_GRD\0-GRDs_Enviadas%20DER\20&#186;MEDI&#199;&#195;O-26-02-2024%20A%2025-03-24\MR.DER-0574_24\" TargetMode="External"/><Relationship Id="rId487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291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05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347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12" Type="http://schemas.openxmlformats.org/officeDocument/2006/relationships/hyperlink" Target="pw:\\SRVPW3.pls.planservi.com.br:Projetos\Documents\C0849%20-%20DER\40_Emissao\03_GRD\0-GRDs_Enviadas%20DER\45&#186;MEDI&#199;&#195;O-26-03-2026%20A%2025-04-26\MR_DER-1678_26\" TargetMode="External"/><Relationship Id="rId44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86" Type="http://schemas.openxmlformats.org/officeDocument/2006/relationships/hyperlink" Target="pw:\\pw.planservi.com.br:PROJETOS\Documents\C0849%20-%20DER\40_Emissao\03_GRD\0-GRDs_Enviadas%20DER\4&#186;MEDI&#199;&#195;O\MR.DER-0128_22\" TargetMode="External"/><Relationship Id="rId151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89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554" Type="http://schemas.openxmlformats.org/officeDocument/2006/relationships/hyperlink" Target="pw:\\SRVPW3.pls.planservi.com.br:Projetos\Documents\C0849%20-%20DER\40_Emissao\03_GRD\0-GRDs_Enviadas%20DER\47&#186;MEDI&#199;&#195;O-26-05-2026%20A%2025-06-26\MR_DER-1765_26\" TargetMode="External"/><Relationship Id="rId193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07" Type="http://schemas.openxmlformats.org/officeDocument/2006/relationships/hyperlink" Target="pw:\\pw.planservi.com.br:PROJETOS\Documents\C0849%20-%20DER\30_Producao\9-D24&#8211;%20SP%20350%20-%20km%20272,10-297,47\02_Geom\02.00_R031\2023%2001%2026%20-%20Projeto%20Executivo.xls" TargetMode="External"/><Relationship Id="rId249" Type="http://schemas.openxmlformats.org/officeDocument/2006/relationships/hyperlink" Target="pw:\\pw.planservi.com.br:PROJETOS\Documents\C0849%20-%20DER\40_Emissao\03_GRD\0-GRDs_Enviadas%20DER\7&#186;MEDI&#199;&#195;O\MR.DER-0349_23\" TargetMode="External"/><Relationship Id="rId414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56" Type="http://schemas.openxmlformats.org/officeDocument/2006/relationships/hyperlink" Target="pw:\\SRVPW3.pls.planservi.com.br:Projetos\Documents\C0849%20-%20DER\40_Emissao\03_GRD\0-GRDs_Enviadas%20DER\31&#186;MEDI&#199;&#195;O-26-01-2025%20A%2025-02-25\MR.DER-0927_25\" TargetMode="External"/><Relationship Id="rId498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13" Type="http://schemas.openxmlformats.org/officeDocument/2006/relationships/hyperlink" Target="pw:\\pw.planservi.com.br:PROJETOS\Documents\C0849%20-%20DER\30_Producao\9-D24&#8211;%20SP%20350%20-%20km%20272,10-297,47\05_Geot\05.00_R031\2022%2009%2023-R-031_Emiss&#227;o%20Inicial-Relat&#243;rio%20Sondagem.doc" TargetMode="External"/><Relationship Id="rId109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260" Type="http://schemas.openxmlformats.org/officeDocument/2006/relationships/hyperlink" Target="pw:\\pw.planservi.com.br:PROJETOS\Documents\C0849%20-%20DER\30_Producao\9-D24&#8211;%20SP%20350%20-%20km%20272,10-297,47\05_Geot\05.00_R031\2023%2002%2015-R-031_Revis&#227;oB1_G13.doc" TargetMode="External"/><Relationship Id="rId316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523" Type="http://schemas.openxmlformats.org/officeDocument/2006/relationships/hyperlink" Target="pw:\\SRVPW3.pls.planservi.com.br:Projetos\Documents\C0849%20-%20DER\40_Emissao\03_GRD\0-GRDs_Enviadas%20DER\46&#186;MEDI&#199;&#195;O-26-04-2026%20A%2025-05-26\MR_DER-1747_26\" TargetMode="External"/><Relationship Id="rId55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97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20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358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162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18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425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67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271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24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66" Type="http://schemas.openxmlformats.org/officeDocument/2006/relationships/hyperlink" Target="pw:\\pw.planservi.com.br:PROJETOS\Documents\C0849%20-%20DER\30_Producao\9-D24&#8211;%20SP%20350%20-%20km%20272,10-297,47\05_Geot\05.00_R031\2022%2010%2024-R-031_Programa&#231;&#227;o%20de%20Sondagem.doc" TargetMode="External"/><Relationship Id="rId131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27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69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534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173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29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380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36" Type="http://schemas.openxmlformats.org/officeDocument/2006/relationships/hyperlink" Target="pw:\\pw.planservi.com.br:PROJETOS\Documents\C0849%20-%20DER\40_Emissao\03_GRD\0-GRDs_Enviadas%20DER\18&#186;MEDI&#199;&#195;O-26-12-23%20A%2025-01-24\MR.DER-0508_24\" TargetMode="External"/><Relationship Id="rId240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478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35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77" Type="http://schemas.openxmlformats.org/officeDocument/2006/relationships/hyperlink" Target="pw:\\pw.planservi.com.br:PROJETOS\Documents\C0849%20-%20DER\40_Emissao\03_GRD\0-GRDs_Enviadas%20DER\4&#186;MEDI&#199;&#195;O\MR.DER-0138_22\" TargetMode="External"/><Relationship Id="rId100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282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38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03" Type="http://schemas.openxmlformats.org/officeDocument/2006/relationships/hyperlink" Target="pw:\\SRVPW3.pls.planservi.com.br:Projetos\Documents\C0849%20-%20DER\40_Emissao\03_GRD\0-GRDs_Enviadas%20DER\43&#186;MEDI&#199;&#195;O-26-01-2026%20A%2025-02-26\MR_DER-1592_26\" TargetMode="External"/><Relationship Id="rId545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8" Type="http://schemas.openxmlformats.org/officeDocument/2006/relationships/hyperlink" Target="pw:\\pw.planservi.com.br:PROJETOS\Documents\C0849%20-%20DER\40_Emissao\03_GRD\0-GRDs_Enviadas%20DER\MR.DER-0036_22\" TargetMode="External"/><Relationship Id="rId142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84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91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05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47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51" Type="http://schemas.openxmlformats.org/officeDocument/2006/relationships/hyperlink" Target="pw:\\pw.planservi.com.br:PROJETOS\Documents\C0849%20-%20DER\40_Emissao\03_GRD\0-GRDs_Enviadas%20DER\7&#186;MEDI&#199;&#195;O\MR.DER-0360_23\" TargetMode="External"/><Relationship Id="rId489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46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293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07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349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14" Type="http://schemas.openxmlformats.org/officeDocument/2006/relationships/hyperlink" Target="pw:\\SRVPW3.pls.planservi.com.br:Projetos\Documents\C0849%20-%20DER\40_Emissao\03_GRD\0-GRDs_Enviadas%20DER\45&#186;MEDI&#199;&#195;O-26-03-2026%20A%2025-04-26\MR_DER-1678_26\" TargetMode="External"/><Relationship Id="rId556" Type="http://schemas.openxmlformats.org/officeDocument/2006/relationships/hyperlink" Target="pw:\\SRVPW3.pls.planservi.com.br:Projetos\Documents\C0849%20-%20DER\40_Emissao\03_GRD\0-GRDs_Enviadas%20DER\47&#186;MEDI&#199;&#195;O-26-05-2026%20A%2025-06-26\MR_DER-1765_26\" TargetMode="External"/><Relationship Id="rId88" Type="http://schemas.openxmlformats.org/officeDocument/2006/relationships/hyperlink" Target="pw:\\pw.planservi.com.br:PROJETOS\Documents\C0849%20-%20DER\40_Emissao\03_GRD\0-GRDs_Enviadas%20DER\5&#186;MEDI&#199;&#195;O\MR.DER-0185_22\" TargetMode="External"/><Relationship Id="rId111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53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95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09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360" Type="http://schemas.openxmlformats.org/officeDocument/2006/relationships/hyperlink" Target="pw:\\pw.planservi.com.br:PROJETOS\Documents\C0849%20-%20DER\30_Producao\9-D24&#8211;%20SP%20350%20-%20km%20272,10-297,47\05_Geot\05.00_R031\2023%2007%2019%20SP350-R-031_Revis&#227;oB_G14.doc" TargetMode="External"/><Relationship Id="rId416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20" Type="http://schemas.openxmlformats.org/officeDocument/2006/relationships/hyperlink" Target="pw:\\pw.planservi.com.br:PROJETOS\Documents\C0849%20-%20DER\40_Emissao\03_GRD\0-GRDs_Enviadas%20DER\7&#186;MEDI&#199;&#195;O\MR.DER-0321_23\" TargetMode="External"/><Relationship Id="rId458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15" Type="http://schemas.openxmlformats.org/officeDocument/2006/relationships/hyperlink" Target="pw:\\pw.planservi.com.br:PROJETOS\Documents\C0849%20-%20DER\30_Producao\9-D24&#8211;%20SP%20350%20-%20km%20272,10-297,47\05_Geot\05.00_R031\2022%2009%2023-R-031_Emiss&#227;o%20Inicial-Relat&#243;rio%20Sondagem.doc" TargetMode="External"/><Relationship Id="rId57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262" Type="http://schemas.openxmlformats.org/officeDocument/2006/relationships/hyperlink" Target="pw:\\pw.planservi.com.br:PROJETOS\Documents\C0849%20-%20DER\40_Emissao\03_GRD\0-GRDs_Enviadas%20DER\13&#186;MEDI&#199;&#195;O-26-07-23%20A%2025-08-23\MR.DER-0422_23\" TargetMode="External"/><Relationship Id="rId318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525" Type="http://schemas.openxmlformats.org/officeDocument/2006/relationships/hyperlink" Target="pw:\\SRVPW3.pls.planservi.com.br:Projetos\Documents\C0849%20-%20DER\40_Emissao\03_GRD\0-GRDs_Enviadas%20DER\46&#186;MEDI&#199;&#195;O-26-04-2026%20A%2025-05-26\MR_DER-1747_26\" TargetMode="External"/><Relationship Id="rId99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22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64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71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27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69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26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231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273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29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480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36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68" Type="http://schemas.openxmlformats.org/officeDocument/2006/relationships/hyperlink" Target="pw:\\pw.planservi.com.br:PROJETOS\Documents\C0849%20-%20DER\30_Producao\9-D24&#8211;%20SP%20350%20-%20km%20272,10-297,47\05_Geot\05.00_R031\2022%2010%2024-R-031_Revis&#227;o-Relat&#243;rio%20de%20Sondagem.doc" TargetMode="External"/><Relationship Id="rId133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75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40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200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82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38" Type="http://schemas.openxmlformats.org/officeDocument/2006/relationships/hyperlink" Target="pw:\\pw.planservi.com.br:PROJETOS\Documents\C0849%20-%20DER\40_Emissao\03_GRD\0-GRDs_Enviadas%20DER\18&#186;MEDI&#199;&#195;O-26-12-23%20A%2025-01-24\MR.DER-0508_24\" TargetMode="External"/><Relationship Id="rId242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284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91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05" Type="http://schemas.openxmlformats.org/officeDocument/2006/relationships/hyperlink" Target="pw:\\SRVPW3.pls.planservi.com.br:Projetos\Documents\C0849%20-%20DER\40_Emissao\03_GRD\0-GRDs_Enviadas%20DER\44&#186;MEDI&#199;&#195;O-26-02-2026%20A%2025-03-26\MR_DER-1631_26\" TargetMode="External"/><Relationship Id="rId37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79" Type="http://schemas.openxmlformats.org/officeDocument/2006/relationships/hyperlink" Target="pw:\\pw.planservi.com.br:PROJETOS\Documents\C0849%20-%20DER\40_Emissao\03_GRD\0-GRDs_Enviadas%20DER\4&#186;MEDI&#199;&#195;O\MR.DER-0138_22\" TargetMode="External"/><Relationship Id="rId102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44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547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90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86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51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93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07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49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11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253" Type="http://schemas.openxmlformats.org/officeDocument/2006/relationships/hyperlink" Target="pw:\\pw.planservi.com.br:PROJETOS\Documents\C0849%20-%20DER\30_Producao\9-D24&#8211;%20SP%20350%20-%20km%20272,10-297,47\05_Geot\05.00_R031\2023.02.16_R-031_SP-350_G14.doc" TargetMode="External"/><Relationship Id="rId295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09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460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16" Type="http://schemas.openxmlformats.org/officeDocument/2006/relationships/hyperlink" Target="pw:\\SRVPW3.pls.planservi.com.br:Projetos\Documents\C0849%20-%20DER\40_Emissao\03_GRD\0-GRDs_Enviadas%20DER\45&#186;MEDI&#199;&#195;O-26-03-2026%20A%2025-04-26\MR_DER-1678_26\" TargetMode="External"/><Relationship Id="rId48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113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320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155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97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62" Type="http://schemas.openxmlformats.org/officeDocument/2006/relationships/hyperlink" Target="pw:\\pw.planservi.com.br:PROJETOS\Documents\C0849%20-%20DER\40_Emissao\03_GRD\0-GRDs_Enviadas%20DER\14&#186;MEDI&#199;&#195;O-26-08-2023%20A%2025-09-2023\MR.DER-0448_23\" TargetMode="External"/><Relationship Id="rId418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22" Type="http://schemas.openxmlformats.org/officeDocument/2006/relationships/hyperlink" Target="pw:\\pw.planservi.com.br:PROJETOS\Documents\C0849%20-%20DER\40_Emissao\03_GRD\0-GRDs_Enviadas%20DER\7&#186;MEDI&#199;&#195;O\MR.DER-0321_23\" TargetMode="External"/><Relationship Id="rId264" Type="http://schemas.openxmlformats.org/officeDocument/2006/relationships/hyperlink" Target="pw:\\pw.planservi.com.br:PROJETOS\Documents\C0849%20-%20DER\40_Emissao\03_GRD\0-GRDs_Enviadas%20DER\13&#186;MEDI&#199;&#195;O-26-07-23%20A%2025-08-23\MR.DER-0422_23\" TargetMode="External"/><Relationship Id="rId471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17" Type="http://schemas.openxmlformats.org/officeDocument/2006/relationships/hyperlink" Target="pw:\\pw.planservi.com.br:PROJETOS\Documents\C0849%20-%20DER\30_Producao\9-D24&#8211;%20SP%20350%20-%20km%20272,10-297,47\06_Pavi\06.00_R031\2022%2009%2021-R-031_Emiss&#227;o%20Inicial-Relat&#243;rio.doc" TargetMode="External"/><Relationship Id="rId59" Type="http://schemas.openxmlformats.org/officeDocument/2006/relationships/hyperlink" Target="pw:\\pw.planservi.com.br:PROJETOS\Documents\C0849%20-%20DER\40_Emissao\03_GRD\0-GRDs_Enviadas%20DER\3&#186;MEDI&#199;&#195;O\MR.DER-0083_22\" TargetMode="External"/><Relationship Id="rId124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527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70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166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31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73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29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1" Type="http://schemas.openxmlformats.org/officeDocument/2006/relationships/hyperlink" Target="pw:\\pw.planservi.com.br:PROJETOS\Documents\C0849%20-%20DER\40_Emissao\03_GRD\0-GRDs_Enviadas%20DER\MR.DER-0009_22\" TargetMode="External"/><Relationship Id="rId233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440" Type="http://schemas.openxmlformats.org/officeDocument/2006/relationships/hyperlink" Target="pw:\\pw.planservi.com.br:PROJETOS\Documents\C0849%20-%20DER\40_Emissao\03_GRD\0-GRDs_Enviadas%20DER\18&#186;MEDI&#199;&#195;O-26-12-23%20A%2025-01-24\MR.DER-0508_24\" TargetMode="External"/><Relationship Id="rId28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275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00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82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38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81" Type="http://schemas.openxmlformats.org/officeDocument/2006/relationships/hyperlink" Target="pw:\\pw.planservi.com.br:PROJETOS\Documents\C0849%20-%20DER\40_Emissao\03_GRD\0-GRDs_Enviadas%20DER\4&#186;MEDI&#199;&#195;O\MR.DER-0138_22\" TargetMode="External"/><Relationship Id="rId135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77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42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84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02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44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39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286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51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93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07" Type="http://schemas.openxmlformats.org/officeDocument/2006/relationships/hyperlink" Target="pw:\\SRVPW3.pls.planservi.com.br:Projetos\Documents\C0849%20-%20DER\40_Emissao\03_GRD\0-GRDs_Enviadas%20DER\44&#186;MEDI&#199;&#195;O-26-02-2026%20A%2025-03-26\MR_DER-1631_26\" TargetMode="External"/><Relationship Id="rId549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50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104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46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88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11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353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95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09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92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213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420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255" Type="http://schemas.openxmlformats.org/officeDocument/2006/relationships/hyperlink" Target="pw:\\pw.planservi.com.br:PROJETOS\Documents\C0849%20-%20DER\30_Producao\9-D24&#8211;%20SP%20350%20-%20km%20272,10-297,47\05_Geot\05.00_R031\2023%2002%2027-R-031_Revis&#227;oB_G13.doc" TargetMode="External"/><Relationship Id="rId297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62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18" Type="http://schemas.openxmlformats.org/officeDocument/2006/relationships/hyperlink" Target="pw:\\SRVPW3.pls.planservi.com.br:Projetos\Documents\C0849%20-%20DER\40_Emissao\03_GRD\0-GRDs_Enviadas%20DER\45&#186;MEDI&#199;&#195;O-26-03-2026%20A%2025-04-26\MR_DER-1690_26\" TargetMode="External"/><Relationship Id="rId115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57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22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364" Type="http://schemas.openxmlformats.org/officeDocument/2006/relationships/hyperlink" Target="pw:\\pw.planservi.com.br:PROJETOS\Documents\C0849%20-%20DER\40_Emissao\03_GRD\0-GRDs_Enviadas%20DER\14&#186;MEDI&#199;&#195;O-26-08-2023%20A%2025-09-2023\MR.DER-0448_23\" TargetMode="External"/><Relationship Id="rId61" Type="http://schemas.openxmlformats.org/officeDocument/2006/relationships/hyperlink" Target="pw:\\pw.planservi.com.br:PROJETOS\Documents\C0849%20-%20DER\40_Emissao\03_GRD\0-GRDs_Enviadas%20DER\3&#186;MEDI&#199;&#195;O\MR.DER-0083_22\" TargetMode="External"/><Relationship Id="rId199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19" Type="http://schemas.openxmlformats.org/officeDocument/2006/relationships/hyperlink" Target="pw:\\pw.planservi.com.br:PROJETOS\Documents\C0849%20-%20DER\40_Emissao\03_GRD\0-GRDs_Enviadas%20DER\MR.DER-0020_22\" TargetMode="External"/><Relationship Id="rId224" Type="http://schemas.openxmlformats.org/officeDocument/2006/relationships/hyperlink" Target="pw:\\pw.planservi.com.br:PROJETOS\Documents\C0849%20-%20DER\40_Emissao\03_GRD\0-GRDs_Enviadas%20DER\7&#186;MEDI&#199;&#195;O\MR.DER-0321_23\" TargetMode="External"/><Relationship Id="rId266" Type="http://schemas.openxmlformats.org/officeDocument/2006/relationships/hyperlink" Target="pw:\\pw.planservi.com.br:PROJETOS\Documents\C0849%20-%20DER\40_Emissao\03_GRD\0-GRDs_Enviadas%20DER\13&#186;MEDI&#199;&#195;O-26-07-23%20A%2025-08-23\MR.DER-0422_23\" TargetMode="External"/><Relationship Id="rId431" Type="http://schemas.openxmlformats.org/officeDocument/2006/relationships/hyperlink" Target="pw:\\pw.planservi.com.br:PROJETOS\Documents\C0849%20-%20DER\40_Emissao\03_GRD\0-GRDs_Enviadas%20DER\17&#186;MEDI&#199;&#195;O-26-10-23%20A%2025-12-23\MR.DER-0489_23-Entrega%20Final\" TargetMode="External"/><Relationship Id="rId473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529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30" Type="http://schemas.openxmlformats.org/officeDocument/2006/relationships/hyperlink" Target="pw:\\pw.planservi.com.br:PROJETOS\Documents\C0849%20-%20DER\40_Emissao\03_GRD\0-GRDs_Enviadas%20DER\3&#186;MEDI&#199;&#195;O\MR.DER-0060_22\" TargetMode="External"/><Relationship Id="rId126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168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33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540" Type="http://schemas.openxmlformats.org/officeDocument/2006/relationships/hyperlink" Target="pw:\\SRVPW3.pls.planservi.com.br:Projetos\Documents\C0849%20-%20DER\40_Emissao\03_GRD\0-GRDs_Enviadas%20DER\46&#186;MEDI&#199;&#195;O-26-04-2026%20A%2025-05-26\MR_DER-1750_26\" TargetMode="External"/><Relationship Id="rId72" Type="http://schemas.openxmlformats.org/officeDocument/2006/relationships/hyperlink" Target="pw:\\pw.planservi.com.br:PROJETOS\Documents\C0849%20-%20DER\30_Producao\9-D24&#8211;%20SP%20350%20-%20km%20272,10-297,47\02_Geom\02.00_R031\2022%2010%2005%20-%20Projeto%20Funcional%20-Revis&#227;o%20A1-SP350.xls" TargetMode="External"/><Relationship Id="rId375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3" Type="http://schemas.openxmlformats.org/officeDocument/2006/relationships/hyperlink" Target="pw:\\pw.planservi.com.br:PROJETOS\Documents\C0849%20-%20DER\40_Emissao\03_GRD\0-GRDs_Enviadas%20DER\MR.DER-0009_22\" TargetMode="External"/><Relationship Id="rId235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277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00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42" Type="http://schemas.openxmlformats.org/officeDocument/2006/relationships/hyperlink" Target="pw:\\SRVPW3.pls.planservi.com.br:Projetos\Documents\C0849%20-%20DER\40_Emissao\03_GRD\0-GRDs_Enviadas%20DER\20&#186;MEDI&#199;&#195;O-26-02-2024%20A%2025-03-24\MR.DER-0560_24\" TargetMode="External"/><Relationship Id="rId484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137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02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44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41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83" Type="http://schemas.openxmlformats.org/officeDocument/2006/relationships/hyperlink" Target="pw:\\pw.planservi.com.br:PROJETOS\Documents\C0849%20-%20DER\30_Producao\9-D24&#8211;%20SP%20350%20-%20km%20272,10-297,47\06_Pavi\06.00_R031\2022%2011%2025-R-031_Revis&#227;o-P09-002.doc" TargetMode="External"/><Relationship Id="rId179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386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551" Type="http://schemas.openxmlformats.org/officeDocument/2006/relationships/hyperlink" Target="pw:\\SRVPW3.pls.planservi.com.br:Projetos\Documents\C0849%20-%20DER\40_Emissao\03_GRD\0-GRDs_Enviadas%20DER\46&#186;MEDI&#199;&#195;O-26-04-2026%20A%2025-05-26\MR_DER-1762_26\" TargetMode="External"/><Relationship Id="rId190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04" Type="http://schemas.openxmlformats.org/officeDocument/2006/relationships/hyperlink" Target="pw:\\pw.planservi.com.br:PROJETOS\Documents\C0849%20-%20DER\40_Emissao\03_GRD\0-GRDs_Enviadas%20DER\6&#186;MEDI&#199;&#195;O\MR.DER-0298_23\" TargetMode="External"/><Relationship Id="rId246" Type="http://schemas.openxmlformats.org/officeDocument/2006/relationships/hyperlink" Target="pw:\\pw.planservi.com.br:PROJETOS\Documents\C0849%20-%20DER\40_Emissao\03_GRD\0-GRDs_Enviadas%20DER\7&#186;MEDI&#199;&#195;O\MR.DER-0349_23\" TargetMode="External"/><Relationship Id="rId288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411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53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509" Type="http://schemas.openxmlformats.org/officeDocument/2006/relationships/hyperlink" Target="pw:\\SRVPW3.pls.planservi.com.br:Projetos\Documents\C0849%20-%20DER\40_Emissao\03_GRD\0-GRDs_Enviadas%20DER\44&#186;MEDI&#199;&#195;O-26-02-2026%20A%2025-03-26\MR_DER-1631_26\" TargetMode="External"/><Relationship Id="rId106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313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495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10" Type="http://schemas.openxmlformats.org/officeDocument/2006/relationships/hyperlink" Target="pw:\\pw.planservi.com.br:PROJETOS\Documents\C0849%20-%20DER\40_Emissao\03_GRD\0-GRDs_Enviadas%20DER\MR.DER-0036_22\" TargetMode="External"/><Relationship Id="rId52" Type="http://schemas.openxmlformats.org/officeDocument/2006/relationships/hyperlink" Target="pw:\\pw.planservi.com.br:PROJETOS\Documents\C0849%20-%20DER\40_Emissao\03_GRD\0-GRDs_Enviadas%20DER\3&#186;MEDI&#199;&#195;O\MR.DER-0079_22\" TargetMode="External"/><Relationship Id="rId94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48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55" Type="http://schemas.openxmlformats.org/officeDocument/2006/relationships/hyperlink" Target="pw:\\pw.planservi.com.br:PROJETOS\Documents\C0849%20-%20DER\40_Emissao\03_GRD\0-GRDs_Enviadas%20DER\14&#186;MEDI&#199;&#195;O-26-08-2023%20A%2025-09-2023\MR.DER-0443_23\" TargetMode="External"/><Relationship Id="rId397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520" Type="http://schemas.openxmlformats.org/officeDocument/2006/relationships/hyperlink" Target="pw:\\SRVPW3.pls.planservi.com.br:Projetos\Documents\C0849%20-%20DER\40_Emissao\03_GRD\0-GRDs_Enviadas%20DER\45&#186;MEDI&#199;&#195;O-26-03-2026%20A%2025-04-26\MR_DER-1690_26\" TargetMode="External"/><Relationship Id="rId215" Type="http://schemas.openxmlformats.org/officeDocument/2006/relationships/hyperlink" Target="pw:\\pw.planservi.com.br:PROJETOS\Documents\C0849%20-%20DER\40_Emissao\03_GRD\0-GRDs_Enviadas%20DER\7&#186;MEDI&#199;&#195;O\MR.DER-0315_23\" TargetMode="External"/><Relationship Id="rId257" Type="http://schemas.openxmlformats.org/officeDocument/2006/relationships/hyperlink" Target="pw:\\pw.planservi.com.br:PROJETOS\Documents\C0849%20-%20DER\30_Producao\9-D24&#8211;%20SP%20350%20-%20km%20272,10-297,47\04_Dren\04.00_R031\2023%2002%2014%20-%20Emiss&#227;o%20Inicial_Segmeto%20D24%20-%20Planta%20de%20bacias%20e%20Relat&#243;rio.doc" TargetMode="External"/><Relationship Id="rId422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464" Type="http://schemas.openxmlformats.org/officeDocument/2006/relationships/hyperlink" Target="pw:\\SRVPW3.pls.planservi.com.br:Projetos\Documents\C0849%20-%20DER\40_Emissao\03_GRD\0-GRDs_Enviadas%20DER\32&#186;MEDI&#199;&#195;O-26-02-2025%20A%2025-03-25\MR.DER-0945_25\" TargetMode="External"/><Relationship Id="rId299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63" Type="http://schemas.openxmlformats.org/officeDocument/2006/relationships/hyperlink" Target="pw:\\pw.planservi.com.br:PROJETOS\Documents\C0849%20-%20DER\40_Emissao\03_GRD\0-GRDs_Enviadas%20DER\3&#186;MEDI&#199;&#195;O\MR.DER-0083_22\" TargetMode="External"/><Relationship Id="rId159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366" Type="http://schemas.openxmlformats.org/officeDocument/2006/relationships/hyperlink" Target="pw:\\pw.planservi.com.br:PROJETOS\Documents\C0849%20-%20DER\40_Emissao\03_GRD\0-GRDs_Enviadas%20DER\14&#186;MEDI&#199;&#195;O-26-08-2023%20A%2025-09-2023\MR.DER-0448_23\" TargetMode="External"/><Relationship Id="rId226" Type="http://schemas.openxmlformats.org/officeDocument/2006/relationships/hyperlink" Target="pw:\\pw.planservi.com.br:PROJETOS\Documents\C0849%20-%20DER\40_Emissao\03_GRD\0-GRDs_Enviadas%20DER\7&#186;MEDI&#199;&#195;O\MR.DER-0321_23\" TargetMode="External"/><Relationship Id="rId433" Type="http://schemas.openxmlformats.org/officeDocument/2006/relationships/hyperlink" Target="pw:\\pw.planservi.com.br:PROJETOS\Documents\C0849%20-%20DER\40_Emissao\03_GRD\0-GRDs_Enviadas%20DER\17&#186;MEDI&#199;&#195;O-26-10-23%20A%2025-12-23\MR.DER-0489_23-Entrega%20Final\" TargetMode="External"/><Relationship Id="rId74" Type="http://schemas.openxmlformats.org/officeDocument/2006/relationships/hyperlink" Target="pw:\\pw.planservi.com.br:PROJETOS\Documents\C0849%20-%20DER\30_Producao\9-D24&#8211;%20SP%20350%20-%20km%20272,10-297,47\02_Geom\02.00_R031\2022%2010%2014%20-%20Projeto%20Funcional%20-Revis&#227;o%20A2-SP350.xls" TargetMode="External"/><Relationship Id="rId377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500" Type="http://schemas.openxmlformats.org/officeDocument/2006/relationships/hyperlink" Target="pw:\\SRVPW3.pls.planservi.com.br:Projetos\Documents\C0849%20-%20DER\40_Emissao\03_GRD\0-GRDs_Enviadas%20DER\33&#186;MEDI&#199;&#195;O-26-03-2025%20A%2025-04-25\MR.DER-0956_25\" TargetMode="External"/><Relationship Id="rId5" Type="http://schemas.openxmlformats.org/officeDocument/2006/relationships/hyperlink" Target="pw:\\pw.planservi.com.br:PROJETOS\Documents\C0849%20-%20DER\40_Emissao\03_GRD\0-GRDs_Enviadas%20DER\MR.DER-0027_22\" TargetMode="External"/><Relationship Id="rId237" Type="http://schemas.openxmlformats.org/officeDocument/2006/relationships/hyperlink" Target="pw:\\pw.planservi.com.br:PROJETOS\Documents\C0849%20-%20DER\40_Emissao\03_GRD\0-GRDs_Enviadas%20DER\7&#186;MEDI&#199;&#195;O\MR.DER-0329_23\" TargetMode="External"/><Relationship Id="rId444" Type="http://schemas.openxmlformats.org/officeDocument/2006/relationships/hyperlink" Target="pw:\\SRVPW3.pls.planservi.com.br:Projetos\Documents\C0849%20-%20DER\40_Emissao\03_GRD\0-GRDs_Enviadas%20DER\20&#186;MEDI&#199;&#195;O-26-02-2024%20A%2025-03-24\MR.DER-0574_24\" TargetMode="External"/><Relationship Id="rId290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04" Type="http://schemas.openxmlformats.org/officeDocument/2006/relationships/hyperlink" Target="pw:\\pw.planservi.com.br:PROJETOS\Documents\C0849%20-%20DER\40_Emissao\03_GRD\0-GRDs_Enviadas%20DER\13&#186;MEDI&#199;&#195;O-26-07-23%20A%2025-08-23\MR.DER-0397_23\" TargetMode="External"/><Relationship Id="rId388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Relationship Id="rId511" Type="http://schemas.openxmlformats.org/officeDocument/2006/relationships/hyperlink" Target="pw:\\SRVPW3.pls.planservi.com.br:Projetos\Documents\C0849%20-%20DER\40_Emissao\03_GRD\0-GRDs_Enviadas%20DER\44&#186;MEDI&#199;&#195;O-26-02-2026%20A%2025-03-26\MR_DER-1632_26\" TargetMode="External"/><Relationship Id="rId85" Type="http://schemas.openxmlformats.org/officeDocument/2006/relationships/hyperlink" Target="pw:\\pw.planservi.com.br:PROJETOS\Documents\C0849%20-%20DER\30_Producao\9-D24&#8211;%20SP%20350%20-%20km%20272,10-297,47\05_Geot\05.00_R031\2022%2011%2023-R-031_Revis&#227;oA-Relat&#243;rio%20de%20Sondagem.doc" TargetMode="External"/><Relationship Id="rId150" Type="http://schemas.openxmlformats.org/officeDocument/2006/relationships/hyperlink" Target="pw:\\pw.planservi.com.br:PROJETOS\Documents\C0849%20-%20DER\40_Emissao\03_GRD\0-GRDs_Enviadas%20DER\6&#186;MEDI&#199;&#195;O\MR.DER-0275_23\" TargetMode="External"/><Relationship Id="rId248" Type="http://schemas.openxmlformats.org/officeDocument/2006/relationships/hyperlink" Target="pw:\\pw.planservi.com.br:PROJETOS\Documents\C0849%20-%20DER\40_Emissao\03_GRD\0-GRDs_Enviadas%20DER\7&#186;MEDI&#199;&#195;O\MR.DER-0349_23\" TargetMode="External"/><Relationship Id="rId455" Type="http://schemas.openxmlformats.org/officeDocument/2006/relationships/hyperlink" Target="pw:\\SRVPW3.pls.planservi.com.br:Projetos\Documents\C0849%20-%20DER\40_Emissao\03_GRD\0-GRDs_Enviadas%20DER\20&#186;MEDI&#199;&#195;O-26-02-2024%20A%2025-03-24\MR.DER-0574_24\" TargetMode="External"/><Relationship Id="rId12" Type="http://schemas.openxmlformats.org/officeDocument/2006/relationships/hyperlink" Target="pw:\\pw.planservi.com.br:PROJETOS\Documents\C0849%20-%20DER\40_Emissao\03_GRD\0-GRDs_Enviadas%20DER\MR.DER-0036_22\" TargetMode="External"/><Relationship Id="rId108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315" Type="http://schemas.openxmlformats.org/officeDocument/2006/relationships/hyperlink" Target="pw:\\pw.planservi.com.br:PROJETOS\Documents\C0849%20-%20DER\40_Emissao\03_GRD\0-GRDs_Enviadas%20DER\13&#186;MEDI&#199;&#195;O-26-07-23%20A%2025-08-23\MR.DER-0415_23\" TargetMode="External"/><Relationship Id="rId522" Type="http://schemas.openxmlformats.org/officeDocument/2006/relationships/hyperlink" Target="pw:\\SRVPW3.pls.planservi.com.br:Projetos\Documents\C0849%20-%20DER\40_Emissao\03_GRD\0-GRDs_Enviadas%20DER\46&#186;MEDI&#199;&#195;O-26-04-2026%20A%2025-05-26\MR_DER-1723_26\" TargetMode="External"/><Relationship Id="rId96" Type="http://schemas.openxmlformats.org/officeDocument/2006/relationships/hyperlink" Target="pw:\\pw.planservi.com.br:PROJETOS\Documents\C0849%20-%20DER\40_Emissao\03_GRD\0-GRDs_Enviadas%20DER\5&#186;MEDI&#199;&#195;O\MR.DER-0222_22\" TargetMode="External"/><Relationship Id="rId161" Type="http://schemas.openxmlformats.org/officeDocument/2006/relationships/hyperlink" Target="pw:\\pw.planservi.com.br:PROJETOS\Documents\C0849%20-%20DER\40_Emissao\03_GRD\0-GRDs_Enviadas%20DER\6&#186;MEDI&#199;&#195;O\MR.DER-0292_23\" TargetMode="External"/><Relationship Id="rId399" Type="http://schemas.openxmlformats.org/officeDocument/2006/relationships/hyperlink" Target="pw:\\pw.planservi.com.br:PROJETOS\Documents\C0849%20-%20DER\40_Emissao\03_GRD\0-GRDs_Enviadas%20DER\16&#186;MEDI&#199;&#195;O-26-10-23%20A%2025-11-23\MR.DER-0474_23-Entrega%20Final\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21" Type="http://schemas.openxmlformats.org/officeDocument/2006/relationships/hyperlink" Target="pw:\\pw.planservi.com.br:PROJETOS\Documents\C0849%20-%20DER\40_Emissao\03_GRD\GRDs_Enviadas%20DER\MR.DER-0008_22\" TargetMode="External"/><Relationship Id="rId324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31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70" Type="http://schemas.openxmlformats.org/officeDocument/2006/relationships/hyperlink" Target="pw:\\pw.planservi.com.br:PROJETOS\Documents\C0849%20-%20DER\30_Producao\8-D19&#8211;%20SP%20259%20-%20km%20308,80-353,80\06_Pavi\06.00_R031\2022%2011%2025-R-031_Revis&#227;oA-P09.doc" TargetMode="External"/><Relationship Id="rId268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75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32" Type="http://schemas.openxmlformats.org/officeDocument/2006/relationships/hyperlink" Target="pw:\\pw.planservi.com.br:PROJETOS\Documents\C0849%20-%20DER\40_Emissao\03_GRD\0-GRDs_Enviadas%20DER\MR.DER-0028_22\" TargetMode="External"/><Relationship Id="rId128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35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42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81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402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279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86" Type="http://schemas.openxmlformats.org/officeDocument/2006/relationships/hyperlink" Target="pw:\\pw.planservi.com.br:PROJETOS\Documents\C0849%20-%20DER\30_Producao\8-D19&#8211;%20SP%20259%20-%20km%20308,80-353,80\06_Pavi\06.00_R031\2023%2007%2019%20SP259-R-031_P09_001B1_002C1.doc" TargetMode="External"/><Relationship Id="rId43" Type="http://schemas.openxmlformats.org/officeDocument/2006/relationships/hyperlink" Target="pw:\\pw.planservi.com.br:PROJETOS\Documents\C0849%20-%20DER\40_Emissao\03_GRD\0-GRDs_Enviadas%20DER\MR.DER-0028_22\" TargetMode="External"/><Relationship Id="rId139" Type="http://schemas.openxmlformats.org/officeDocument/2006/relationships/hyperlink" Target="pw:\\pw.planservi.com.br:PROJETOS\Documents\C0849%20-%20DER\40_Emissao\03_GRD\0-GRDs_Enviadas%20DER\3&#186;MEDI&#199;&#195;O\MR.DER-0089_22\" TargetMode="External"/><Relationship Id="rId346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53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92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06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413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97" Type="http://schemas.openxmlformats.org/officeDocument/2006/relationships/hyperlink" Target="pw:\\pw.planservi.com.br:PROJETOS\Documents\C0849%20-%20DER\40_Emissao\03_GRD\0-GRDs_Enviadas%20DER\18&#186;MEDI&#199;&#195;O-26-12-23%20A%2025-01-24\MR.DER-0507_24\" TargetMode="External"/><Relationship Id="rId357" Type="http://schemas.openxmlformats.org/officeDocument/2006/relationships/hyperlink" Target="pw:\\pw.planservi.com.br:PROJETOS\Documents\C0849%20-%20DER\30_Producao\8-D19&#8211;%20SP%20259%20-%20km%20308,80-353,80\06_Pavi\06.00_R031\2023%2002%2017-R-031_Revis&#227;oB1_P09.doc" TargetMode="External"/><Relationship Id="rId54" Type="http://schemas.openxmlformats.org/officeDocument/2006/relationships/hyperlink" Target="pw:\\pw.planservi.com.br:PROJETOS\Documents\C0849%20-%20DER\40_Emissao\03_GRD\0-GRDs_Enviadas%20DER\MR.DER-0028_22\" TargetMode="External"/><Relationship Id="rId217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564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424" Type="http://schemas.openxmlformats.org/officeDocument/2006/relationships/hyperlink" Target="pw:\\pw.planservi.com.br:PROJETOS\Documents\C0849%20-%20DER\40_Emissao\03_GRD\0-GRDs_Enviadas%20DER\13&#186;MEDI&#199;&#195;O-26-07-23%20A%2025-08-23\MR.DER-0438_23\" TargetMode="External"/><Relationship Id="rId270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65" Type="http://schemas.openxmlformats.org/officeDocument/2006/relationships/hyperlink" Target="pw:\\pw.planservi.com.br:PROJETOS\Documents\C0849%20-%20DER\40_Emissao\03_GRD\0-GRDs_Enviadas%20DER\MR.DER-0041_22\" TargetMode="External"/><Relationship Id="rId130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68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75" Type="http://schemas.openxmlformats.org/officeDocument/2006/relationships/hyperlink" Target="pw:\\SRVPW3.pls.planservi.com.br:Projetos\Documents\C0849%20-%20DER\40_Emissao\03_GRD\0-GRDs_Enviadas%20DER\44&#186;MEDI&#199;&#195;O-26-02-2026%20A%2025-03-26\MR_DER-1606_26\" TargetMode="External"/><Relationship Id="rId228" Type="http://schemas.openxmlformats.org/officeDocument/2006/relationships/hyperlink" Target="pw:\\pw.planservi.com.br:PROJETOS\Documents\C0849%20-%20DER\40_Emissao\03_GRD\0-GRDs_Enviadas%20DER\5&#186;MEDI&#199;&#195;O\MR.DER-0184_22\" TargetMode="External"/><Relationship Id="rId435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281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502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76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41" Type="http://schemas.openxmlformats.org/officeDocument/2006/relationships/hyperlink" Target="pw:\\pw.planservi.com.br:PROJETOS\Documents\C0849%20-%20DER\30_Producao\8-D19&#8211;%20SP%20259%20-%20km%20308,80-353,80\02_Geom\02.00_R031\2022%2010%2005%20-%20Projeto%20Funcional%20-Mudan&#231;a%20de%20c&#243;digo.xls" TargetMode="External"/><Relationship Id="rId379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86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7" Type="http://schemas.openxmlformats.org/officeDocument/2006/relationships/hyperlink" Target="pw:\\pw.planservi.com.br:PROJETOS\Documents\C0849%20-%20DER\40_Emissao\03_GRD\GRDs_Enviadas%20DER\MR.DER-0008_22\" TargetMode="External"/><Relationship Id="rId239" Type="http://schemas.openxmlformats.org/officeDocument/2006/relationships/hyperlink" Target="pw:\\pw.planservi.com.br:PROJETOS\Documents\C0849%20-%20DER\30_Producao\8-D19&#8211;%20SP%20259%20-%20km%20308,80-353,80\06_Pavi\06.00_R031\2022%2012%2019-R-031_Revis&#227;oA_P09.doc" TargetMode="External"/><Relationship Id="rId446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292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06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87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513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97" Type="http://schemas.openxmlformats.org/officeDocument/2006/relationships/hyperlink" Target="pw:\\SRVPW3.pls.planservi.com.br:Projetos\Documents\C0849%20-%20DER\40_Emissao\03_GRD\0-GRDs_Enviadas%20DER\45&#186;MEDI&#199;&#195;O-26-03-2026%20A%2025-04-26\MR_DER-1684_26\" TargetMode="External"/><Relationship Id="rId152" Type="http://schemas.openxmlformats.org/officeDocument/2006/relationships/hyperlink" Target="pw:\\pw.planservi.com.br:PROJETOS\Documents\C0849%20-%20DER\40_Emissao\03_GRD\0-GRDs_Enviadas%20DER\4&#186;MEDI&#199;&#195;O\MR.DER-0155_22\" TargetMode="External"/><Relationship Id="rId457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14" Type="http://schemas.openxmlformats.org/officeDocument/2006/relationships/hyperlink" Target="pw:\\pw.planservi.com.br:PROJETOS\Documents\C0849%20-%20DER\40_Emissao\03_GRD\GRDs_Enviadas%20DER\MR.DER-0008_22\" TargetMode="External"/><Relationship Id="rId317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24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98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63" Type="http://schemas.openxmlformats.org/officeDocument/2006/relationships/hyperlink" Target="pw:\\pw.planservi.com.br:PROJETOS\Documents\C0849%20-%20DER\40_Emissao\03_GRD\0-GRDs_Enviadas%20DER\4&#186;MEDI&#199;&#195;O\MR.DER-0169_22\" TargetMode="External"/><Relationship Id="rId370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230" Type="http://schemas.openxmlformats.org/officeDocument/2006/relationships/hyperlink" Target="pw:\\pw.planservi.com.br:PROJETOS\Documents\C0849%20-%20DER\40_Emissao\03_GRD\0-GRDs_Enviadas%20DER\5&#186;MEDI&#199;&#195;O\MR.DER-0216_22\" TargetMode="External"/><Relationship Id="rId468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25" Type="http://schemas.openxmlformats.org/officeDocument/2006/relationships/hyperlink" Target="pw:\\pw.planservi.com.br:PROJETOS\Documents\C0849%20-%20DER\40_Emissao\03_GRD\GRDs_Enviadas%20DER\MR.DER-0008_22\" TargetMode="External"/><Relationship Id="rId67" Type="http://schemas.openxmlformats.org/officeDocument/2006/relationships/hyperlink" Target="pw:\\pw.planservi.com.br:PROJETOS\Documents\C0849%20-%20DER\40_Emissao\03_GRD\0-GRDs_Enviadas%20DER\MR.DER-0041_22\" TargetMode="External"/><Relationship Id="rId272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28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35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77" Type="http://schemas.openxmlformats.org/officeDocument/2006/relationships/hyperlink" Target="pw:\\SRVPW3.pls.planservi.com.br:Projetos\Documents\C0849%20-%20DER\40_Emissao\03_GRD\0-GRDs_Enviadas%20DER\44&#186;MEDI&#199;&#195;O-26-02-2026%20A%2025-03-26\MR_DER-1629_26\" TargetMode="External"/><Relationship Id="rId132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174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81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602" Type="http://schemas.openxmlformats.org/officeDocument/2006/relationships/hyperlink" Target="pw:\\SRVPW3.pls.planservi.com.br:Projetos\Documents\C0849%20-%20DER\40_Emissao\03_GRD\0-GRDs_Enviadas%20DER\45&#186;MEDI&#199;&#195;O-26-03-2026%20A%2025-04-26\MR_DER-1696_26\" TargetMode="External"/><Relationship Id="rId241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37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79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36" Type="http://schemas.openxmlformats.org/officeDocument/2006/relationships/hyperlink" Target="pw:\\pw.planservi.com.br:PROJETOS\Documents\C0849%20-%20DER\40_Emissao\03_GRD\0-GRDs_Enviadas%20DER\MR.DER-0028_22\" TargetMode="External"/><Relationship Id="rId283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39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490" Type="http://schemas.openxmlformats.org/officeDocument/2006/relationships/hyperlink" Target="pw:\\pw.planservi.com.br:PROJETOS\Documents\C0849%20-%20DER\40_Emissao\03_GRD\0-GRDs_Enviadas%20DER\14&#186;MEDI&#199;&#195;O-26-08-2023%20A%2025-09-2023\MR.DER-0447_23\" TargetMode="External"/><Relationship Id="rId504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46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78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01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43" Type="http://schemas.openxmlformats.org/officeDocument/2006/relationships/hyperlink" Target="pw:\\pw.planservi.com.br:PROJETOS\Documents\C0849%20-%20DER\30_Producao\8-D19&#8211;%20SP%20259%20-%20km%20308,80-353,80\02_Geom\02.00_R031\2022%2010%2014%20-%20Projeto%20Funcional%20-Revis&#227;o%20A1.xls" TargetMode="External"/><Relationship Id="rId185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50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406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88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9" Type="http://schemas.openxmlformats.org/officeDocument/2006/relationships/hyperlink" Target="pw:\\pw.planservi.com.br:PROJETOS\Documents\C0849%20-%20DER\40_Emissao\03_GRD\GRDs_Enviadas%20DER\MR.DER-0008_22\" TargetMode="External"/><Relationship Id="rId210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92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48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613" Type="http://schemas.openxmlformats.org/officeDocument/2006/relationships/hyperlink" Target="pw:\\SRVPW3.pls.planservi.com.br:Projetos\Documents\C0849%20-%20DER\40_Emissao\03_GRD\0-GRDs_Enviadas%20DER\46&#186;MEDI&#199;&#195;O-26-04-2026%20A%2025-05-26\MR_DER-1729_26\" TargetMode="External"/><Relationship Id="rId252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294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08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15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47" Type="http://schemas.openxmlformats.org/officeDocument/2006/relationships/hyperlink" Target="pw:\\pw.planservi.com.br:PROJETOS\Documents\C0849%20-%20DER\40_Emissao\03_GRD\0-GRDs_Enviadas%20DER\MR.DER-0028_22\" TargetMode="External"/><Relationship Id="rId89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12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154" Type="http://schemas.openxmlformats.org/officeDocument/2006/relationships/hyperlink" Target="pw:\\pw.planservi.com.br:PROJETOS\Documents\C0849%20-%20DER\40_Emissao\03_GRD\0-GRDs_Enviadas%20DER\4&#186;MEDI&#199;&#195;O\MR.DER-0169_22\" TargetMode="External"/><Relationship Id="rId361" Type="http://schemas.openxmlformats.org/officeDocument/2006/relationships/hyperlink" Target="pw:\\pw.planservi.com.br:PROJETOS\Documents\C0849%20-%20DER\40_Emissao\03_GRD\0-GRDs_Enviadas%20DER\13&#186;MEDI&#199;&#195;O-26-07-23%20A%2025-08-23\MR.DER-0421_23\" TargetMode="External"/><Relationship Id="rId557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99" Type="http://schemas.openxmlformats.org/officeDocument/2006/relationships/hyperlink" Target="pw:\\SRVPW3.pls.planservi.com.br:Projetos\Documents\C0849%20-%20DER\40_Emissao\03_GRD\0-GRDs_Enviadas%20DER\45&#186;MEDI&#199;&#195;O-26-03-2026%20A%2025-04-26\MR_DER-1696_26\" TargetMode="External"/><Relationship Id="rId196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417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59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16" Type="http://schemas.openxmlformats.org/officeDocument/2006/relationships/hyperlink" Target="pw:\\pw.planservi.com.br:PROJETOS\Documents\C0849%20-%20DER\40_Emissao\03_GRD\GRDs_Enviadas%20DER\MR.DER-0008_22\" TargetMode="External"/><Relationship Id="rId221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63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19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470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26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8" Type="http://schemas.openxmlformats.org/officeDocument/2006/relationships/hyperlink" Target="pw:\\pw.planservi.com.br:PROJETOS\Documents\C0849%20-%20DER\40_Emissao\03_GRD\0-GRDs_Enviadas%20DER\MR.DER-0028_22\" TargetMode="External"/><Relationship Id="rId123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30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68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65" Type="http://schemas.openxmlformats.org/officeDocument/2006/relationships/hyperlink" Target="pw:\\pw.planservi.com.br:PROJETOS\Documents\C0849%20-%20DER\30_Producao\8-D19&#8211;%20SP%20259%20-%20km%20308,80-353,80\05_Geot\05.00_R031\2022%2011%2025-R-031_Revis&#227;oA-G13.doc" TargetMode="External"/><Relationship Id="rId372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28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232" Type="http://schemas.openxmlformats.org/officeDocument/2006/relationships/hyperlink" Target="pw:\\pw.planservi.com.br:PROJETOS\Documents\C0849%20-%20DER\40_Emissao\03_GRD\0-GRDs_Enviadas%20DER\5&#186;MEDI&#199;&#195;O\MR.DER-0216_22\" TargetMode="External"/><Relationship Id="rId274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81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27" Type="http://schemas.openxmlformats.org/officeDocument/2006/relationships/hyperlink" Target="pw:\\pw.planservi.com.br:PROJETOS\Documents\C0849%20-%20DER\40_Emissao\03_GRD\GRDs_Enviadas%20DER\MR.DER-0008_22\" TargetMode="External"/><Relationship Id="rId69" Type="http://schemas.openxmlformats.org/officeDocument/2006/relationships/hyperlink" Target="pw:\\pw.planservi.com.br:PROJETOS\Documents\C0849%20-%20DER\40_Emissao\03_GRD\0-GRDs_Enviadas%20DER\MR.DER-0041_22\" TargetMode="External"/><Relationship Id="rId134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537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79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80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76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41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83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39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90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604" Type="http://schemas.openxmlformats.org/officeDocument/2006/relationships/hyperlink" Target="pw:\\SRVPW3.pls.planservi.com.br:Projetos\Documents\C0849%20-%20DER\40_Emissao\03_GRD\0-GRDs_Enviadas%20DER\45&#186;MEDI&#199;&#195;O-26-03-2026%20A%2025-04-26\MR_DER-1696_26\" TargetMode="External"/><Relationship Id="rId201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43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285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50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06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38" Type="http://schemas.openxmlformats.org/officeDocument/2006/relationships/hyperlink" Target="pw:\\pw.planservi.com.br:PROJETOS\Documents\C0849%20-%20DER\40_Emissao\03_GRD\0-GRDs_Enviadas%20DER\MR.DER-0028_22\" TargetMode="External"/><Relationship Id="rId103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310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492" Type="http://schemas.openxmlformats.org/officeDocument/2006/relationships/hyperlink" Target="pw:\\pw.planservi.com.br:PROJETOS\Documents\C0849%20-%20DER\40_Emissao\03_GRD\0-GRDs_Enviadas%20DER\17&#186;MEDI&#199;&#195;O-26-10-23%20A%2025-12-23\MR.DER-0488_23-Entrega%20Final\" TargetMode="External"/><Relationship Id="rId548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91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45" Type="http://schemas.openxmlformats.org/officeDocument/2006/relationships/hyperlink" Target="pw:\\pw.planservi.com.br:PROJETOS\Documents\C0849%20-%20DER\30_Producao\8-D19&#8211;%20SP%20259%20-%20km%20308,80-353,80\02_Geom\02.00_R031\2022%2010%2014%20-%20Projeto%20Funcional%20-Revis&#227;o%20A2.xls" TargetMode="External"/><Relationship Id="rId187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52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94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08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615" Type="http://schemas.openxmlformats.org/officeDocument/2006/relationships/printerSettings" Target="../printerSettings/printerSettings11.bin"/><Relationship Id="rId212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54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9" Type="http://schemas.openxmlformats.org/officeDocument/2006/relationships/hyperlink" Target="pw:\\pw.planservi.com.br:PROJETOS\Documents\C0849%20-%20DER\40_Emissao\03_GRD\0-GRDs_Enviadas%20DER\MR.DER-0028_22\" TargetMode="External"/><Relationship Id="rId114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296" Type="http://schemas.openxmlformats.org/officeDocument/2006/relationships/hyperlink" Target="pw:\\pw.planservi.com.br:PROJETOS\Documents\C0849%20-%20DER\40_Emissao\03_GRD\0-GRDs_Enviadas%20DER\7&#186;MEDI&#199;&#195;O\MR.DER-0334_23\" TargetMode="External"/><Relationship Id="rId461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17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59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60" Type="http://schemas.openxmlformats.org/officeDocument/2006/relationships/hyperlink" Target="pw:\\pw.planservi.com.br:PROJETOS\Documents\C0849%20-%20DER\40_Emissao\03_GRD\0-GRDs_Enviadas%20DER\MR.DER-0028_22\" TargetMode="External"/><Relationship Id="rId156" Type="http://schemas.openxmlformats.org/officeDocument/2006/relationships/hyperlink" Target="pw:\\pw.planservi.com.br:PROJETOS\Documents\C0849%20-%20DER\40_Emissao\03_GRD\0-GRDs_Enviadas%20DER\4&#186;MEDI&#199;&#195;O\MR.DER-0169_22\" TargetMode="External"/><Relationship Id="rId198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21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63" Type="http://schemas.openxmlformats.org/officeDocument/2006/relationships/hyperlink" Target="pw:\\pw.planservi.com.br:PROJETOS\Documents\C0849%20-%20DER\40_Emissao\03_GRD\0-GRDs_Enviadas%20DER\13&#186;MEDI&#199;&#195;O-26-07-23%20A%2025-08-23\MR.DER-0421_23\" TargetMode="External"/><Relationship Id="rId419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70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223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430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18" Type="http://schemas.openxmlformats.org/officeDocument/2006/relationships/hyperlink" Target="pw:\\pw.planservi.com.br:PROJETOS\Documents\C0849%20-%20DER\40_Emissao\03_GRD\GRDs_Enviadas%20DER\MR.DER-0008_22\" TargetMode="External"/><Relationship Id="rId265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72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28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25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167" Type="http://schemas.openxmlformats.org/officeDocument/2006/relationships/hyperlink" Target="pw:\\pw.planservi.com.br:PROJETOS\Documents\C0849%20-%20DER\30_Producao\8-D19&#8211;%20SP%20259%20-%20km%20308,80-353,80\05_Geot\05.00_R031\2022%2011%2025-R-031_Revis&#227;oA-G13.doc" TargetMode="External"/><Relationship Id="rId332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74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81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71" Type="http://schemas.openxmlformats.org/officeDocument/2006/relationships/hyperlink" Target="pw:\\pw.planservi.com.br:PROJETOS\Documents\C0849%20-%20DER\40_Emissao\03_GRD\0-GRDs_Enviadas%20DER\MR.DER-0041_22\" TargetMode="External"/><Relationship Id="rId234" Type="http://schemas.openxmlformats.org/officeDocument/2006/relationships/hyperlink" Target="pw:\\pw.planservi.com.br:PROJETOS\Documents\C0849%20-%20DER\40_Emissao\03_GRD\0-GRDs_Enviadas%20DER\5&#186;MEDI&#199;&#195;O\MR.DER-0216_22\" TargetMode="External"/><Relationship Id="rId2" Type="http://schemas.openxmlformats.org/officeDocument/2006/relationships/hyperlink" Target="pw:\\pw.planservi.com.br:PROJETOS\Documents\C0849%20-%20DER\40_Emissao\03_GRD\GRDs_Enviadas%20DER\MR.DER-0008_22\" TargetMode="External"/><Relationship Id="rId29" Type="http://schemas.openxmlformats.org/officeDocument/2006/relationships/hyperlink" Target="pw:\\pw.planservi.com.br:PROJETOS\Documents\C0849%20-%20DER\40_Emissao\03_GRD\GRDs_Enviadas%20DER\MR.DER-0008_22\" TargetMode="External"/><Relationship Id="rId276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41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83" Type="http://schemas.openxmlformats.org/officeDocument/2006/relationships/hyperlink" Target="pw:\\pw.planservi.com.br:PROJETOS\Documents\C0849%20-%20DER\30_Producao\8-D19&#8211;%20SP%20259%20-%20km%20308,80-353,80\06_Pavi\06.00_R031\2023%2002%2017-R-031_Revis&#227;oB1_P09.doc" TargetMode="External"/><Relationship Id="rId539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40" Type="http://schemas.openxmlformats.org/officeDocument/2006/relationships/hyperlink" Target="pw:\\pw.planservi.com.br:PROJETOS\Documents\C0849%20-%20DER\40_Emissao\03_GRD\0-GRDs_Enviadas%20DER\MR.DER-0028_22\" TargetMode="External"/><Relationship Id="rId136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178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01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43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50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82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203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85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92" Type="http://schemas.openxmlformats.org/officeDocument/2006/relationships/hyperlink" Target="pw:\\SRVPW3.pls.planservi.com.br:Projetos\Documents\C0849%20-%20DER\40_Emissao\03_GRD\0-GRDs_Enviadas%20DER\44&#186;MEDI&#199;&#195;O-26-02-2026%20A%2025-03-26\MR_DER-1659_26\" TargetMode="External"/><Relationship Id="rId606" Type="http://schemas.openxmlformats.org/officeDocument/2006/relationships/hyperlink" Target="pw:\\SRVPW3.pls.planservi.com.br:Projetos\Documents\C0849%20-%20DER\40_Emissao\03_GRD\0-GRDs_Enviadas%20DER\45&#186;MEDI&#199;&#195;O-26-03-2026%20A%2025-04-26\MR_DER-1695_26\" TargetMode="External"/><Relationship Id="rId245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287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10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52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94" Type="http://schemas.openxmlformats.org/officeDocument/2006/relationships/hyperlink" Target="pw:\\pw.planservi.com.br:PROJETOS\Documents\C0849%20-%20DER\40_Emissao\03_GRD\0-GRDs_Enviadas%20DER\17&#186;MEDI&#199;&#195;O-26-10-23%20A%2025-12-23\MR.DER-0488_23-Entrega%20Final\" TargetMode="External"/><Relationship Id="rId508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05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47" Type="http://schemas.openxmlformats.org/officeDocument/2006/relationships/hyperlink" Target="pw:\\pw.planservi.com.br:PROJETOS\Documents\C0849%20-%20DER\30_Producao\8-D19&#8211;%20SP%20259%20-%20km%20308,80-353,80\06_Pavi\06.00_R031\2022%2010%2025-R-031_Relat&#243;rio.doc" TargetMode="External"/><Relationship Id="rId312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54" Type="http://schemas.openxmlformats.org/officeDocument/2006/relationships/hyperlink" Target="pw:\\pw.planservi.com.br:PROJETOS\Documents\C0849%20-%20DER\30_Producao\8-D19&#8211;%20SP%20259%20-%20km%20308,80-353,80\02_Geom\02.00_R031\2023%2002%2024%20-%20Projeto%20Executivo%20-%20Revis&#227;o%20A1%20.xls" TargetMode="External"/><Relationship Id="rId51" Type="http://schemas.openxmlformats.org/officeDocument/2006/relationships/hyperlink" Target="pw:\\pw.planservi.com.br:PROJETOS\Documents\C0849%20-%20DER\40_Emissao\03_GRD\0-GRDs_Enviadas%20DER\MR.DER-0028_22\" TargetMode="External"/><Relationship Id="rId93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89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96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61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214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56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298" Type="http://schemas.openxmlformats.org/officeDocument/2006/relationships/hyperlink" Target="pw:\\pw.planservi.com.br:PROJETOS\Documents\C0849%20-%20DER\40_Emissao\03_GRD\0-GRDs_Enviadas%20DER\7&#186;MEDI&#199;&#195;O\MR.DER-0344_23\" TargetMode="External"/><Relationship Id="rId421" Type="http://schemas.openxmlformats.org/officeDocument/2006/relationships/hyperlink" Target="pw:\\pw.planservi.com.br:PROJETOS\Documents\C0849%20-%20DER\40_Emissao\03_GRD\0-GRDs_Enviadas%20DER\13&#186;MEDI&#199;&#195;O-26-07-23%20A%2025-08-23\MR.DER-0406_23\" TargetMode="External"/><Relationship Id="rId463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19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16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158" Type="http://schemas.openxmlformats.org/officeDocument/2006/relationships/hyperlink" Target="pw:\\pw.planservi.com.br:PROJETOS\Documents\C0849%20-%20DER\40_Emissao\03_GRD\0-GRDs_Enviadas%20DER\4&#186;MEDI&#199;&#195;O\MR.DER-0169_22\" TargetMode="External"/><Relationship Id="rId323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30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20" Type="http://schemas.openxmlformats.org/officeDocument/2006/relationships/hyperlink" Target="pw:\\pw.planservi.com.br:PROJETOS\Documents\C0849%20-%20DER\40_Emissao\03_GRD\GRDs_Enviadas%20DER\MR.DER-0008_22\" TargetMode="External"/><Relationship Id="rId62" Type="http://schemas.openxmlformats.org/officeDocument/2006/relationships/hyperlink" Target="pw:\\pw.planservi.com.br:PROJETOS\Documents\C0849%20-%20DER\40_Emissao\03_GRD\0-GRDs_Enviadas%20DER\MR.DER-0041_22\" TargetMode="External"/><Relationship Id="rId365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72" Type="http://schemas.openxmlformats.org/officeDocument/2006/relationships/hyperlink" Target="pw:\\SRVPW3.pls.planservi.com.br:Projetos\Documents\C0849%20-%20DER\40_Emissao\03_GRD\0-GRDs_Enviadas%20DER\33&#186;MEDI&#199;&#195;O-26-03-2025%20A%2025-04-25\MR.DER-0956_25\" TargetMode="External"/><Relationship Id="rId225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67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32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74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127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1" Type="http://schemas.openxmlformats.org/officeDocument/2006/relationships/hyperlink" Target="pw:\\pw.planservi.com.br:PROJETOS\Documents\C0849%20-%20DER\40_Emissao\03_GRD\0-GRDs_Enviadas%20DER\MR.DER-0028_22\" TargetMode="External"/><Relationship Id="rId73" Type="http://schemas.openxmlformats.org/officeDocument/2006/relationships/hyperlink" Target="pw:\\pw.planservi.com.br:PROJETOS\Documents\C0849%20-%20DER\30_Producao\8-D19&#8211;%20SP%20259%20-%20km%20308,80-353,80\05_Geot\05.00_R031\2022%2009%2023-R-031_Emiss&#227;o%20Inicial-Programa&#231;&#227;o%20e%20Ensaios.doc" TargetMode="External"/><Relationship Id="rId169" Type="http://schemas.openxmlformats.org/officeDocument/2006/relationships/hyperlink" Target="pw:\\pw.planservi.com.br:PROJETOS\Documents\C0849%20-%20DER\30_Producao\8-D19&#8211;%20SP%20259%20-%20km%20308,80-353,80\06_Pavi\06.00_R031\2022%2011%2025-R-031_Revis&#227;oA-P09.doc" TargetMode="External"/><Relationship Id="rId334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76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41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83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4" Type="http://schemas.openxmlformats.org/officeDocument/2006/relationships/hyperlink" Target="pw:\\pw.planservi.com.br:PROJETOS\Documents\C0849%20-%20DER\40_Emissao\03_GRD\GRDs_Enviadas%20DER\MR.DER-0008_22\" TargetMode="External"/><Relationship Id="rId180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36" Type="http://schemas.openxmlformats.org/officeDocument/2006/relationships/hyperlink" Target="pw:\\pw.planservi.com.br:PROJETOS\Documents\C0849%20-%20DER\30_Producao\8-D19&#8211;%20SP%20259%20-%20km%20308,80-353,80\04_Dren\04.00_R031\2022%2012%2020%20-%20Emiss&#227;o%20Inicial_Segmeto%20D19%20-%20Planta%20de%20bacias%20e%20Relat&#243;rio.doc" TargetMode="External"/><Relationship Id="rId278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01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43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303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485" Type="http://schemas.openxmlformats.org/officeDocument/2006/relationships/hyperlink" Target="pw:\\pw.planservi.com.br:PROJETOS\Documents\C0849%20-%20DER\30_Producao\8-D19&#8211;%20SP%20259%20-%20km%20308,80-353,80\06_Pavi\06.00_R031\2023%2008%2014%20SP259-R-031_P09_001B_002C.doc" TargetMode="External"/><Relationship Id="rId42" Type="http://schemas.openxmlformats.org/officeDocument/2006/relationships/hyperlink" Target="pw:\\pw.planservi.com.br:PROJETOS\Documents\C0849%20-%20DER\40_Emissao\03_GRD\0-GRDs_Enviadas%20DER\MR.DER-0028_22\" TargetMode="External"/><Relationship Id="rId84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38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45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87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10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52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94" Type="http://schemas.openxmlformats.org/officeDocument/2006/relationships/hyperlink" Target="pw:\\SRVPW3.pls.planservi.com.br:Projetos\Documents\C0849%20-%20DER\40_Emissao\03_GRD\0-GRDs_Enviadas%20DER\44&#186;MEDI&#199;&#195;O-26-02-2026%20A%2025-03-26\MR_DER-1659_26\" TargetMode="External"/><Relationship Id="rId608" Type="http://schemas.openxmlformats.org/officeDocument/2006/relationships/hyperlink" Target="pw:\\SRVPW3.pls.planservi.com.br:Projetos\Documents\C0849%20-%20DER\40_Emissao\03_GRD\0-GRDs_Enviadas%20DER\45&#186;MEDI&#199;&#195;O-26-03-2026%20A%2025-04-26\MR_DER-1700_26\" TargetMode="External"/><Relationship Id="rId191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05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47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12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107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289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54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96" Type="http://schemas.openxmlformats.org/officeDocument/2006/relationships/hyperlink" Target="pw:\\pw.planservi.com.br:PROJETOS\Documents\C0849%20-%20DER\40_Emissao\03_GRD\0-GRDs_Enviadas%20DER\18&#186;MEDI&#199;&#195;O-26-12-23%20A%2025-01-24\MR.DER-0507_24\" TargetMode="External"/><Relationship Id="rId11" Type="http://schemas.openxmlformats.org/officeDocument/2006/relationships/hyperlink" Target="pw:\\pw.planservi.com.br:PROJETOS\Documents\C0849%20-%20DER\40_Emissao\03_GRD\GRDs_Enviadas%20DER\MR.DER-0008_22\" TargetMode="External"/><Relationship Id="rId53" Type="http://schemas.openxmlformats.org/officeDocument/2006/relationships/hyperlink" Target="pw:\\pw.planservi.com.br:PROJETOS\Documents\C0849%20-%20DER\40_Emissao\03_GRD\0-GRDs_Enviadas%20DER\MR.DER-0028_22\" TargetMode="External"/><Relationship Id="rId149" Type="http://schemas.openxmlformats.org/officeDocument/2006/relationships/hyperlink" Target="pw:\\pw.planservi.com.br:PROJETOS\Documents\C0849%20-%20DER\30_Producao\8-D19&#8211;%20SP%20259%20-%20km%20308,80-353,80\05_Geot\05.00_R031\2022%2010%2019-R-031_Programa&#231;&#227;o%20e%20Ensaios.doc" TargetMode="External"/><Relationship Id="rId314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56" Type="http://schemas.openxmlformats.org/officeDocument/2006/relationships/hyperlink" Target="pw:\\pw.planservi.com.br:PROJETOS\Documents\C0849%20-%20DER\30_Producao\8-D19&#8211;%20SP%20259%20-%20km%20308,80-353,80\02_Geom\02.00_R031\2023%2002%2024%20-%20Projeto%20Executivo%20-%20Revis&#227;o%20A1%20.xls" TargetMode="External"/><Relationship Id="rId398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21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63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95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60" Type="http://schemas.openxmlformats.org/officeDocument/2006/relationships/hyperlink" Target="pw:\\pw.planservi.com.br:PROJETOS\Documents\C0849%20-%20DER\40_Emissao\03_GRD\0-GRDs_Enviadas%20DER\4&#186;MEDI&#199;&#195;O\MR.DER-0169_22\" TargetMode="External"/><Relationship Id="rId216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423" Type="http://schemas.openxmlformats.org/officeDocument/2006/relationships/hyperlink" Target="pw:\\pw.planservi.com.br:PROJETOS\Documents\C0849%20-%20DER\40_Emissao\03_GRD\0-GRDs_Enviadas%20DER\13&#186;MEDI&#199;&#195;O-26-07-23%20A%2025-08-23\MR.DER-0438_23\" TargetMode="External"/><Relationship Id="rId258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65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22" Type="http://schemas.openxmlformats.org/officeDocument/2006/relationships/hyperlink" Target="pw:\\pw.planservi.com.br:PROJETOS\Documents\C0849%20-%20DER\40_Emissao\03_GRD\GRDs_Enviadas%20DER\MR.DER-0008_22\" TargetMode="External"/><Relationship Id="rId64" Type="http://schemas.openxmlformats.org/officeDocument/2006/relationships/hyperlink" Target="pw:\\pw.planservi.com.br:PROJETOS\Documents\C0849%20-%20DER\40_Emissao\03_GRD\0-GRDs_Enviadas%20DER\MR.DER-0041_22\" TargetMode="External"/><Relationship Id="rId118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25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67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32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74" Type="http://schemas.openxmlformats.org/officeDocument/2006/relationships/hyperlink" Target="pw:\\SRVPW3.pls.planservi.com.br:Projetos\Documents\C0849%20-%20DER\40_Emissao\03_GRD\0-GRDs_Enviadas%20DER\44&#186;MEDI&#199;&#195;O-26-02-2026%20A%2025-03-26\MR_DER-1606_26\" TargetMode="External"/><Relationship Id="rId171" Type="http://schemas.openxmlformats.org/officeDocument/2006/relationships/hyperlink" Target="pw:\\pw.planservi.com.br:PROJETOS\Documents\C0849%20-%20DER\40_Emissao\03_GRD\0-GRDs_Enviadas%20DER\5&#186;MEDI&#199;&#195;O\MR.DER-0213_22\" TargetMode="External"/><Relationship Id="rId227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69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34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76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33" Type="http://schemas.openxmlformats.org/officeDocument/2006/relationships/hyperlink" Target="pw:\\pw.planservi.com.br:PROJETOS\Documents\C0849%20-%20DER\40_Emissao\03_GRD\0-GRDs_Enviadas%20DER\MR.DER-0028_22\" TargetMode="External"/><Relationship Id="rId129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280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36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01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43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75" Type="http://schemas.openxmlformats.org/officeDocument/2006/relationships/hyperlink" Target="pw:\\pw.planservi.com.br:PROJETOS\Documents\C0849%20-%20DER\40_Emissao\03_GRD\0-GRDs_Enviadas%20DER\3&#186;MEDI&#199;&#195;O\MR.DER-0059_22\" TargetMode="External"/><Relationship Id="rId140" Type="http://schemas.openxmlformats.org/officeDocument/2006/relationships/hyperlink" Target="pw:\\pw.planservi.com.br:PROJETOS\Documents\C0849%20-%20DER\40_Emissao\03_GRD\0-GRDs_Enviadas%20DER\3&#186;MEDI&#199;&#195;O\MR.DER-0095_22\" TargetMode="External"/><Relationship Id="rId182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78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03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85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6" Type="http://schemas.openxmlformats.org/officeDocument/2006/relationships/hyperlink" Target="pw:\\pw.planservi.com.br:PROJETOS\Documents\C0849%20-%20DER\40_Emissao\03_GRD\GRDs_Enviadas%20DER\MR.DER-0008_22\" TargetMode="External"/><Relationship Id="rId238" Type="http://schemas.openxmlformats.org/officeDocument/2006/relationships/hyperlink" Target="pw:\\pw.planservi.com.br:PROJETOS\Documents\C0849%20-%20DER\30_Producao\8-D19&#8211;%20SP%20259%20-%20km%20308,80-353,80\04_Dren\04.00_R031\2022%2012%2020%20-%20Emiss&#227;o%20Inicial_Segmeto%20D19%20-%20Planta%20de%20bacias%20e%20Relat&#243;rio.doc" TargetMode="External"/><Relationship Id="rId445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87" Type="http://schemas.openxmlformats.org/officeDocument/2006/relationships/hyperlink" Target="pw:\\pw.planservi.com.br:PROJETOS\Documents\C0849%20-%20DER\40_Emissao\03_GRD\0-GRDs_Enviadas%20DER\14&#186;MEDI&#199;&#195;O-26-08-2023%20A%2025-09-2023\MR.DER-0447_23\" TargetMode="External"/><Relationship Id="rId610" Type="http://schemas.openxmlformats.org/officeDocument/2006/relationships/hyperlink" Target="pw:\\SRVPW3.pls.planservi.com.br:Projetos\Documents\C0849%20-%20DER\40_Emissao\03_GRD\0-GRDs_Enviadas%20DER\45&#186;MEDI&#199;&#195;O-26-03-2026%20A%2025-04-26\MR_DER-1704_26\" TargetMode="External"/><Relationship Id="rId291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05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47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12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44" Type="http://schemas.openxmlformats.org/officeDocument/2006/relationships/hyperlink" Target="pw:\\pw.planservi.com.br:PROJETOS\Documents\C0849%20-%20DER\40_Emissao\03_GRD\0-GRDs_Enviadas%20DER\MR.DER-0028_22\" TargetMode="External"/><Relationship Id="rId86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51" Type="http://schemas.openxmlformats.org/officeDocument/2006/relationships/hyperlink" Target="pw:\\pw.planservi.com.br:PROJETOS\Documents\C0849%20-%20DER\40_Emissao\03_GRD\0-GRDs_Enviadas%20DER\4&#186;MEDI&#199;&#195;O\MR.DER-0143_22\" TargetMode="External"/><Relationship Id="rId389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54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96" Type="http://schemas.openxmlformats.org/officeDocument/2006/relationships/hyperlink" Target="pw:\\SRVPW3.pls.planservi.com.br:Projetos\Documents\C0849%20-%20DER\40_Emissao\03_GRD\0-GRDs_Enviadas%20DER\45&#186;MEDI&#199;&#195;O-26-03-2026%20A%2025-04-26\MR_DER-1672_26\" TargetMode="External"/><Relationship Id="rId193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07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49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14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56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98" Type="http://schemas.openxmlformats.org/officeDocument/2006/relationships/hyperlink" Target="pw:\\pw.planservi.com.br:PROJETOS\Documents\C0849%20-%20DER\40_Emissao\03_GRD\0-GRDs_Enviadas%20DER\18&#186;MEDI&#199;&#195;O-26-12-23%20A%2025-01-24\MR.DER-0507_24\" TargetMode="External"/><Relationship Id="rId13" Type="http://schemas.openxmlformats.org/officeDocument/2006/relationships/hyperlink" Target="pw:\\pw.planservi.com.br:PROJETOS\Documents\C0849%20-%20DER\40_Emissao\03_GRD\GRDs_Enviadas%20DER\MR.DER-0008_22\" TargetMode="External"/><Relationship Id="rId109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260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16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23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5" Type="http://schemas.openxmlformats.org/officeDocument/2006/relationships/hyperlink" Target="pw:\\pw.planservi.com.br:PROJETOS\Documents\C0849%20-%20DER\40_Emissao\03_GRD\0-GRDs_Enviadas%20DER\MR.DER-0028_22\" TargetMode="External"/><Relationship Id="rId97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20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58" Type="http://schemas.openxmlformats.org/officeDocument/2006/relationships/hyperlink" Target="pw:\\pw.planservi.com.br:PROJETOS\Documents\C0849%20-%20DER\40_Emissao\03_GRD\0-GRDs_Enviadas%20DER\8&#186;MEDI&#199;&#195;O\MR.DER-0367_23\" TargetMode="External"/><Relationship Id="rId565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62" Type="http://schemas.openxmlformats.org/officeDocument/2006/relationships/hyperlink" Target="pw:\\pw.planservi.com.br:PROJETOS\Documents\C0849%20-%20DER\40_Emissao\03_GRD\0-GRDs_Enviadas%20DER\4&#186;MEDI&#199;&#195;O\MR.DER-0169_22\" TargetMode="External"/><Relationship Id="rId218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425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67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271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24" Type="http://schemas.openxmlformats.org/officeDocument/2006/relationships/hyperlink" Target="pw:\\pw.planservi.com.br:PROJETOS\Documents\C0849%20-%20DER\40_Emissao\03_GRD\GRDs_Enviadas%20DER\MR.DER-0008_22\" TargetMode="External"/><Relationship Id="rId66" Type="http://schemas.openxmlformats.org/officeDocument/2006/relationships/hyperlink" Target="pw:\\pw.planservi.com.br:PROJETOS\Documents\C0849%20-%20DER\40_Emissao\03_GRD\0-GRDs_Enviadas%20DER\MR.DER-0041_22\" TargetMode="External"/><Relationship Id="rId131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27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69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34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76" Type="http://schemas.openxmlformats.org/officeDocument/2006/relationships/hyperlink" Target="pw:\\SRVPW3.pls.planservi.com.br:Projetos\Documents\C0849%20-%20DER\40_Emissao\03_GRD\0-GRDs_Enviadas%20DER\44&#186;MEDI&#199;&#195;O-26-02-2026%20A%2025-03-26\MR_DER-1629_26\" TargetMode="External"/><Relationship Id="rId173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29" Type="http://schemas.openxmlformats.org/officeDocument/2006/relationships/hyperlink" Target="pw:\\pw.planservi.com.br:PROJETOS\Documents\C0849%20-%20DER\40_Emissao\03_GRD\0-GRDs_Enviadas%20DER\5&#186;MEDI&#199;&#195;O\MR.DER-0216_22\" TargetMode="External"/><Relationship Id="rId380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36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601" Type="http://schemas.openxmlformats.org/officeDocument/2006/relationships/hyperlink" Target="pw:\\SRVPW3.pls.planservi.com.br:Projetos\Documents\C0849%20-%20DER\40_Emissao\03_GRD\0-GRDs_Enviadas%20DER\45&#186;MEDI&#199;&#195;O-26-03-2026%20A%2025-04-26\MR_DER-1696_26\" TargetMode="External"/><Relationship Id="rId240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78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35" Type="http://schemas.openxmlformats.org/officeDocument/2006/relationships/hyperlink" Target="pw:\\pw.planservi.com.br:PROJETOS\Documents\C0849%20-%20DER\40_Emissao\03_GRD\0-GRDs_Enviadas%20DER\MR.DER-0028_22\" TargetMode="External"/><Relationship Id="rId77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00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282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38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03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45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87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8" Type="http://schemas.openxmlformats.org/officeDocument/2006/relationships/hyperlink" Target="pw:\\pw.planservi.com.br:PROJETOS\Documents\C0849%20-%20DER\40_Emissao\03_GRD\GRDs_Enviadas%20DER\MR.DER-0008_22\" TargetMode="External"/><Relationship Id="rId142" Type="http://schemas.openxmlformats.org/officeDocument/2006/relationships/hyperlink" Target="pw:\\pw.planservi.com.br:PROJETOS\Documents\C0849%20-%20DER\30_Producao\8-D19&#8211;%20SP%20259%20-%20km%20308,80-353,80\02_Geom\02.00_R031\2022%2010%2014%20-%20Projeto%20Funcional%20-Revis&#227;o%20A1.xls" TargetMode="External"/><Relationship Id="rId184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91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05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47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612" Type="http://schemas.openxmlformats.org/officeDocument/2006/relationships/hyperlink" Target="pw:\\SRVPW3.pls.planservi.com.br:Projetos\Documents\C0849%20-%20DER\40_Emissao\03_GRD\0-GRDs_Enviadas%20DER\46&#186;MEDI&#199;&#195;O-26-04-2026%20A%2025-05-26\MR_DER-1720_26\" TargetMode="External"/><Relationship Id="rId251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89" Type="http://schemas.openxmlformats.org/officeDocument/2006/relationships/hyperlink" Target="pw:\\pw.planservi.com.br:PROJETOS\Documents\C0849%20-%20DER\40_Emissao\03_GRD\0-GRDs_Enviadas%20DER\14&#186;MEDI&#199;&#195;O-26-08-2023%20A%2025-09-2023\MR.DER-0447_23\" TargetMode="External"/><Relationship Id="rId46" Type="http://schemas.openxmlformats.org/officeDocument/2006/relationships/hyperlink" Target="pw:\\pw.planservi.com.br:PROJETOS\Documents\C0849%20-%20DER\40_Emissao\03_GRD\0-GRDs_Enviadas%20DER\MR.DER-0028_22\" TargetMode="External"/><Relationship Id="rId293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07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49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14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56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88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11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153" Type="http://schemas.openxmlformats.org/officeDocument/2006/relationships/hyperlink" Target="pw:\\pw.planservi.com.br:PROJETOS\Documents\C0849%20-%20DER\40_Emissao\03_GRD\0-GRDs_Enviadas%20DER\4&#186;MEDI&#199;&#195;O\MR.DER-0169_22\" TargetMode="External"/><Relationship Id="rId195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09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60" Type="http://schemas.openxmlformats.org/officeDocument/2006/relationships/hyperlink" Target="pw:\\pw.planservi.com.br:PROJETOS\Documents\C0849%20-%20DER\40_Emissao\03_GRD\0-GRDs_Enviadas%20DER\13&#186;MEDI&#199;&#195;O-26-07-23%20A%2025-08-23\MR.DER-0421_23\" TargetMode="External"/><Relationship Id="rId416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98" Type="http://schemas.openxmlformats.org/officeDocument/2006/relationships/hyperlink" Target="pw:\\SRVPW3.pls.planservi.com.br:Projetos\Documents\C0849%20-%20DER\40_Emissao\03_GRD\0-GRDs_Enviadas%20DER\45&#186;MEDI&#199;&#195;O-26-03-2026%20A%2025-04-26\MR_DER-1684_26\" TargetMode="External"/><Relationship Id="rId220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458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15" Type="http://schemas.openxmlformats.org/officeDocument/2006/relationships/hyperlink" Target="pw:\\pw.planservi.com.br:PROJETOS\Documents\C0849%20-%20DER\40_Emissao\03_GRD\GRDs_Enviadas%20DER\MR.DER-0008_22\" TargetMode="External"/><Relationship Id="rId57" Type="http://schemas.openxmlformats.org/officeDocument/2006/relationships/hyperlink" Target="pw:\\pw.planservi.com.br:PROJETOS\Documents\C0849%20-%20DER\40_Emissao\03_GRD\0-GRDs_Enviadas%20DER\MR.DER-0028_22\" TargetMode="External"/><Relationship Id="rId262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18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25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67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99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22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164" Type="http://schemas.openxmlformats.org/officeDocument/2006/relationships/hyperlink" Target="pw:\\pw.planservi.com.br:PROJETOS\Documents\C0849%20-%20DER\30_Producao\8-D19&#8211;%20SP%20259%20-%20km%20308,80-353,80\05_Geot\05.00_R031\2022.10.21_R-031_JAZIDAS-DME-SP259.doc" TargetMode="External"/><Relationship Id="rId371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27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69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26" Type="http://schemas.openxmlformats.org/officeDocument/2006/relationships/hyperlink" Target="pw:\\pw.planservi.com.br:PROJETOS\Documents\C0849%20-%20DER\40_Emissao\03_GRD\GRDs_Enviadas%20DER\MR.DER-0008_22\" TargetMode="External"/><Relationship Id="rId231" Type="http://schemas.openxmlformats.org/officeDocument/2006/relationships/hyperlink" Target="pw:\\pw.planservi.com.br:PROJETOS\Documents\C0849%20-%20DER\40_Emissao\03_GRD\0-GRDs_Enviadas%20DER\5&#186;MEDI&#199;&#195;O\MR.DER-0216_22\" TargetMode="External"/><Relationship Id="rId273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29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480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36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68" Type="http://schemas.openxmlformats.org/officeDocument/2006/relationships/hyperlink" Target="pw:\\pw.planservi.com.br:PROJETOS\Documents\C0849%20-%20DER\40_Emissao\03_GRD\0-GRDs_Enviadas%20DER\MR.DER-0041_22\" TargetMode="External"/><Relationship Id="rId133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175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40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78" Type="http://schemas.openxmlformats.org/officeDocument/2006/relationships/hyperlink" Target="pw:\\SRVPW3.pls.planservi.com.br:Projetos\Documents\C0849%20-%20DER\40_Emissao\03_GRD\0-GRDs_Enviadas%20DER\44&#186;MEDI&#199;&#195;O-26-02-2026%20A%2025-03-26\MR_DER-1629_26\" TargetMode="External"/><Relationship Id="rId200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82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38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603" Type="http://schemas.openxmlformats.org/officeDocument/2006/relationships/hyperlink" Target="pw:\\SRVPW3.pls.planservi.com.br:Projetos\Documents\C0849%20-%20DER\40_Emissao\03_GRD\0-GRDs_Enviadas%20DER\45&#186;MEDI&#199;&#195;O-26-03-2026%20A%2025-04-26\MR_DER-1696_26\" TargetMode="External"/><Relationship Id="rId242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284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91" Type="http://schemas.openxmlformats.org/officeDocument/2006/relationships/hyperlink" Target="pw:\\pw.planservi.com.br:PROJETOS\Documents\C0849%20-%20DER\40_Emissao\03_GRD\0-GRDs_Enviadas%20DER\14&#186;MEDI&#199;&#195;O-26-08-2023%20A%2025-09-2023\MR.DER-0453_23\" TargetMode="External"/><Relationship Id="rId505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37" Type="http://schemas.openxmlformats.org/officeDocument/2006/relationships/hyperlink" Target="pw:\\pw.planservi.com.br:PROJETOS\Documents\C0849%20-%20DER\40_Emissao\03_GRD\0-GRDs_Enviadas%20DER\MR.DER-0028_22\" TargetMode="External"/><Relationship Id="rId79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02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44" Type="http://schemas.openxmlformats.org/officeDocument/2006/relationships/hyperlink" Target="pw:\\pw.planservi.com.br:PROJETOS\Documents\C0849%20-%20DER\30_Producao\8-D19&#8211;%20SP%20259%20-%20km%20308,80-353,80\02_Geom\02.00_R031\2022%2010%2014%20-%20Projeto%20Funcional%20-Revis&#227;o%20A2.xls" TargetMode="External"/><Relationship Id="rId547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89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90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86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51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93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07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49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614" Type="http://schemas.openxmlformats.org/officeDocument/2006/relationships/hyperlink" Target="pw:\\SRVPW3.pls.planservi.com.br:Projetos\Documents\C0849%20-%20DER\40_Emissao\03_GRD\0-GRDs_Enviadas%20DER\46&#186;MEDI&#199;&#195;O-26-04-2026%20A%2025-05-26\MR_DER-1729_26\" TargetMode="External"/><Relationship Id="rId211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53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295" Type="http://schemas.openxmlformats.org/officeDocument/2006/relationships/hyperlink" Target="pw:\\pw.planservi.com.br:PROJETOS\Documents\C0849%20-%20DER\40_Emissao\03_GRD\0-GRDs_Enviadas%20DER\7&#186;MEDI&#199;&#195;O\MR.DER-0309_23\" TargetMode="External"/><Relationship Id="rId309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460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16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48" Type="http://schemas.openxmlformats.org/officeDocument/2006/relationships/hyperlink" Target="pw:\\pw.planservi.com.br:PROJETOS\Documents\C0849%20-%20DER\40_Emissao\03_GRD\0-GRDs_Enviadas%20DER\MR.DER-0028_22\" TargetMode="External"/><Relationship Id="rId113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20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58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55" Type="http://schemas.openxmlformats.org/officeDocument/2006/relationships/hyperlink" Target="pw:\\pw.planservi.com.br:PROJETOS\Documents\C0849%20-%20DER\40_Emissao\03_GRD\0-GRDs_Enviadas%20DER\4&#186;MEDI&#199;&#195;O\MR.DER-0169_22\" TargetMode="External"/><Relationship Id="rId197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62" Type="http://schemas.openxmlformats.org/officeDocument/2006/relationships/hyperlink" Target="pw:\\pw.planservi.com.br:PROJETOS\Documents\C0849%20-%20DER\40_Emissao\03_GRD\0-GRDs_Enviadas%20DER\13&#186;MEDI&#199;&#195;O-26-07-23%20A%2025-08-23\MR.DER-0421_23\" TargetMode="External"/><Relationship Id="rId418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222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64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71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17" Type="http://schemas.openxmlformats.org/officeDocument/2006/relationships/hyperlink" Target="pw:\\pw.planservi.com.br:PROJETOS\Documents\C0849%20-%20DER\40_Emissao\03_GRD\GRDs_Enviadas%20DER\MR.DER-0008_22\" TargetMode="External"/><Relationship Id="rId59" Type="http://schemas.openxmlformats.org/officeDocument/2006/relationships/hyperlink" Target="pw:\\pw.planservi.com.br:PROJETOS\Documents\C0849%20-%20DER\40_Emissao\03_GRD\0-GRDs_Enviadas%20DER\MR.DER-0028_22\" TargetMode="External"/><Relationship Id="rId124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527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69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70" Type="http://schemas.openxmlformats.org/officeDocument/2006/relationships/hyperlink" Target="pw:\\pw.planservi.com.br:PROJETOS\Documents\C0849%20-%20DER\40_Emissao\03_GRD\0-GRDs_Enviadas%20DER\MR.DER-0041_22\" TargetMode="External"/><Relationship Id="rId166" Type="http://schemas.openxmlformats.org/officeDocument/2006/relationships/hyperlink" Target="pw:\\pw.planservi.com.br:PROJETOS\Documents\C0849%20-%20DER\30_Producao\8-D19&#8211;%20SP%20259%20-%20km%20308,80-353,80\05_Geot\05.00_R031\2022%2011%2025-R-031_Revis&#227;oA-G13.doc" TargetMode="External"/><Relationship Id="rId331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73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29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80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1" Type="http://schemas.openxmlformats.org/officeDocument/2006/relationships/hyperlink" Target="pw:\\pw.planservi.com.br:PROJETOS\Documents\C0849%20-%20DER\40_Emissao\03_GRD\GRDs_Enviadas%20DER\MR.DER-0008_22\" TargetMode="External"/><Relationship Id="rId233" Type="http://schemas.openxmlformats.org/officeDocument/2006/relationships/hyperlink" Target="pw:\\pw.planservi.com.br:PROJETOS\Documents\C0849%20-%20DER\40_Emissao\03_GRD\0-GRDs_Enviadas%20DER\5&#186;MEDI&#199;&#195;O\MR.DER-0216_22\" TargetMode="External"/><Relationship Id="rId440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28" Type="http://schemas.openxmlformats.org/officeDocument/2006/relationships/hyperlink" Target="pw:\\pw.planservi.com.br:PROJETOS\Documents\C0849%20-%20DER\40_Emissao\03_GRD\GRDs_Enviadas%20DER\MR.DER-0008_22\" TargetMode="External"/><Relationship Id="rId275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00" Type="http://schemas.openxmlformats.org/officeDocument/2006/relationships/hyperlink" Target="pw:\\pw.planservi.com.br:PROJETOS\Documents\C0849%20-%20DER\40_Emissao\03_GRD\0-GRDs_Enviadas%20DER\7&#186;MEDI&#199;&#195;O\MR.DER-0344_23\" TargetMode="External"/><Relationship Id="rId482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38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81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35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177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42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84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91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605" Type="http://schemas.openxmlformats.org/officeDocument/2006/relationships/hyperlink" Target="pw:\\SRVPW3.pls.planservi.com.br:Projetos\Documents\C0849%20-%20DER\40_Emissao\03_GRD\0-GRDs_Enviadas%20DER\45&#186;MEDI&#199;&#195;O-26-03-2026%20A%2025-04-26\MR_DER-1696_26\" TargetMode="External"/><Relationship Id="rId202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44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9" Type="http://schemas.openxmlformats.org/officeDocument/2006/relationships/hyperlink" Target="pw:\\pw.planservi.com.br:PROJETOS\Documents\C0849%20-%20DER\40_Emissao\03_GRD\0-GRDs_Enviadas%20DER\MR.DER-0028_22\" TargetMode="External"/><Relationship Id="rId286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51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93" Type="http://schemas.openxmlformats.org/officeDocument/2006/relationships/hyperlink" Target="pw:\\pw.planservi.com.br:PROJETOS\Documents\C0849%20-%20DER\40_Emissao\03_GRD\0-GRDs_Enviadas%20DER\17&#186;MEDI&#199;&#195;O-26-10-23%20A%2025-12-23\MR.DER-0488_23-Entrega%20Final\" TargetMode="External"/><Relationship Id="rId507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49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0" Type="http://schemas.openxmlformats.org/officeDocument/2006/relationships/hyperlink" Target="pw:\\pw.planservi.com.br:PROJETOS\Documents\C0849%20-%20DER\40_Emissao\03_GRD\0-GRDs_Enviadas%20DER\MR.DER-0028_22\" TargetMode="External"/><Relationship Id="rId104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46" Type="http://schemas.openxmlformats.org/officeDocument/2006/relationships/hyperlink" Target="pw:\\pw.planservi.com.br:PROJETOS\Documents\C0849%20-%20DER\30_Producao\8-D19&#8211;%20SP%20259%20-%20km%20308,80-353,80\02_Geom\02.00_R031\2022%2010%2014%20-%20Projeto%20Funcional%20-Revis&#227;o%20A2.xls" TargetMode="External"/><Relationship Id="rId188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11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53" Type="http://schemas.openxmlformats.org/officeDocument/2006/relationships/hyperlink" Target="pw:\\pw.planservi.com.br:PROJETOS\Documents\C0849%20-%20DER\30_Producao\8-D19&#8211;%20SP%20259%20-%20km%20308,80-353,80\02_Geom\02.00_R031\2023%2002%2024%20-%20Projeto%20Executivo%20-%20Revis&#227;o%20A1%20.xls" TargetMode="External"/><Relationship Id="rId395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09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60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92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213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420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255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297" Type="http://schemas.openxmlformats.org/officeDocument/2006/relationships/hyperlink" Target="pw:\\pw.planservi.com.br:PROJETOS\Documents\C0849%20-%20DER\40_Emissao\03_GRD\0-GRDs_Enviadas%20DER\7&#186;MEDI&#199;&#195;O\MR.DER-0344_23\" TargetMode="External"/><Relationship Id="rId462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18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15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157" Type="http://schemas.openxmlformats.org/officeDocument/2006/relationships/hyperlink" Target="pw:\\pw.planservi.com.br:PROJETOS\Documents\C0849%20-%20DER\40_Emissao\03_GRD\0-GRDs_Enviadas%20DER\4&#186;MEDI&#199;&#195;O\MR.DER-0169_22\" TargetMode="External"/><Relationship Id="rId322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64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61" Type="http://schemas.openxmlformats.org/officeDocument/2006/relationships/hyperlink" Target="pw:\\pw.planservi.com.br:PROJETOS\Documents\C0849%20-%20DER\40_Emissao\03_GRD\0-GRDs_Enviadas%20DER\MR.DER-0032_22\" TargetMode="External"/><Relationship Id="rId199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571" Type="http://schemas.openxmlformats.org/officeDocument/2006/relationships/hyperlink" Target="pw:\\SRVPW3.pls.planservi.com.br:Projetos\Documents\C0849%20-%20DER\40_Emissao\03_GRD\0-GRDs_Enviadas%20DER\33&#186;MEDI&#199;&#195;O-26-03-2025%20A%2025-04-25\MR.DER-0956_25\" TargetMode="External"/><Relationship Id="rId19" Type="http://schemas.openxmlformats.org/officeDocument/2006/relationships/hyperlink" Target="pw:\\pw.planservi.com.br:PROJETOS\Documents\C0849%20-%20DER\40_Emissao\03_GRD\GRDs_Enviadas%20DER\MR.DER-0008_22\" TargetMode="External"/><Relationship Id="rId224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66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31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73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29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30" Type="http://schemas.openxmlformats.org/officeDocument/2006/relationships/hyperlink" Target="pw:\\pw.planservi.com.br:PROJETOS\Documents\C0849%20-%20DER\40_Emissao\03_GRD\0-GRDs_Enviadas%20DER\MR.DER-0028_22\" TargetMode="External"/><Relationship Id="rId126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168" Type="http://schemas.openxmlformats.org/officeDocument/2006/relationships/hyperlink" Target="pw:\\pw.planservi.com.br:PROJETOS\Documents\C0849%20-%20DER\30_Producao\8-D19&#8211;%20SP%20259%20-%20km%20308,80-353,80\05_Geot\05.00_R031\2022%2011%2025-R-031_Revis&#227;oA-G13.doc" TargetMode="External"/><Relationship Id="rId333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40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72" Type="http://schemas.openxmlformats.org/officeDocument/2006/relationships/hyperlink" Target="pw:\\pw.planservi.com.br:PROJETOS\Documents\C0849%20-%20DER\40_Emissao\03_GRD\0-GRDs_Enviadas%20DER\MR.DER-0041_22\" TargetMode="External"/><Relationship Id="rId375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82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3" Type="http://schemas.openxmlformats.org/officeDocument/2006/relationships/hyperlink" Target="pw:\\pw.planservi.com.br:PROJETOS\Documents\C0849%20-%20DER\40_Emissao\03_GRD\GRDs_Enviadas%20DER\MR.DER-0008_22\" TargetMode="External"/><Relationship Id="rId235" Type="http://schemas.openxmlformats.org/officeDocument/2006/relationships/hyperlink" Target="pw:\\pw.planservi.com.br:PROJETOS\Documents\C0849%20-%20DER\40_Emissao\03_GRD\0-GRDs_Enviadas%20DER\5&#186;MEDI&#199;&#195;O\MR.DER-0216_22\" TargetMode="External"/><Relationship Id="rId277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00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42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484" Type="http://schemas.openxmlformats.org/officeDocument/2006/relationships/hyperlink" Target="pw:\\pw.planservi.com.br:PROJETOS\Documents\C0849%20-%20DER\30_Producao\8-D19&#8211;%20SP%20259%20-%20km%20308,80-353,80\06_Pavi\06.00_R031\2023%2008%2014%20SP259-R-031_P09_001B_002C.doc" TargetMode="External"/><Relationship Id="rId137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02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44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41" Type="http://schemas.openxmlformats.org/officeDocument/2006/relationships/hyperlink" Target="pw:\\pw.planservi.com.br:PROJETOS\Documents\C0849%20-%20DER\40_Emissao\03_GRD\0-GRDs_Enviadas%20DER\MR.DER-0028_22\" TargetMode="External"/><Relationship Id="rId83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79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86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51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93" Type="http://schemas.openxmlformats.org/officeDocument/2006/relationships/hyperlink" Target="pw:\\SRVPW3.pls.planservi.com.br:Projetos\Documents\C0849%20-%20DER\40_Emissao\03_GRD\0-GRDs_Enviadas%20DER\44&#186;MEDI&#199;&#195;O-26-02-2026%20A%2025-03-26\MR_DER-1659_26\" TargetMode="External"/><Relationship Id="rId607" Type="http://schemas.openxmlformats.org/officeDocument/2006/relationships/hyperlink" Target="pw:\\SRVPW3.pls.planservi.com.br:Projetos\Documents\C0849%20-%20DER\40_Emissao\03_GRD\0-GRDs_Enviadas%20DER\45&#186;MEDI&#199;&#195;O-26-03-2026%20A%2025-04-26\MR_DER-1695_26\" TargetMode="External"/><Relationship Id="rId190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04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46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288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11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53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509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06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313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495" Type="http://schemas.openxmlformats.org/officeDocument/2006/relationships/hyperlink" Target="pw:\\pw.planservi.com.br:PROJETOS\Documents\C0849%20-%20DER\40_Emissao\03_GRD\0-GRDs_Enviadas%20DER\17&#186;MEDI&#199;&#195;O-26-10-23%20A%2025-12-23\MR.DER-0488_23-Entrega%20Final\" TargetMode="External"/><Relationship Id="rId10" Type="http://schemas.openxmlformats.org/officeDocument/2006/relationships/hyperlink" Target="pw:\\pw.planservi.com.br:PROJETOS\Documents\C0849%20-%20DER\40_Emissao\03_GRD\GRDs_Enviadas%20DER\MR.DER-0008_22\" TargetMode="External"/><Relationship Id="rId52" Type="http://schemas.openxmlformats.org/officeDocument/2006/relationships/hyperlink" Target="pw:\\pw.planservi.com.br:PROJETOS\Documents\C0849%20-%20DER\40_Emissao\03_GRD\0-GRDs_Enviadas%20DER\MR.DER-0028_22\" TargetMode="External"/><Relationship Id="rId94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48" Type="http://schemas.openxmlformats.org/officeDocument/2006/relationships/hyperlink" Target="pw:\\pw.planservi.com.br:PROJETOS\Documents\C0849%20-%20DER\30_Producao\8-D19&#8211;%20SP%20259%20-%20km%20308,80-353,80\05_Geot\05.00_R031\2022%2010%2019-R-031_Programa&#231;&#227;o%20e%20Ensaios.doc" TargetMode="External"/><Relationship Id="rId355" Type="http://schemas.openxmlformats.org/officeDocument/2006/relationships/hyperlink" Target="pw:\\pw.planservi.com.br:PROJETOS\Documents\C0849%20-%20DER\30_Producao\8-D19&#8211;%20SP%20259%20-%20km%20308,80-353,80\02_Geom\02.00_R031\2023%2002%2024%20-%20Projeto%20Executivo%20-%20Revis&#227;o%20A1%20.xls" TargetMode="External"/><Relationship Id="rId397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20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562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215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57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22" Type="http://schemas.openxmlformats.org/officeDocument/2006/relationships/hyperlink" Target="pw:\\pw.planservi.com.br:PROJETOS\Documents\C0849%20-%20DER\40_Emissao\03_GRD\0-GRDs_Enviadas%20DER\13&#186;MEDI&#199;&#195;O-26-07-23%20A%2025-08-23\MR.DER-0406_23\" TargetMode="External"/><Relationship Id="rId464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299" Type="http://schemas.openxmlformats.org/officeDocument/2006/relationships/hyperlink" Target="pw:\\pw.planservi.com.br:PROJETOS\Documents\C0849%20-%20DER\40_Emissao\03_GRD\0-GRDs_Enviadas%20DER\7&#186;MEDI&#199;&#195;O\MR.DER-0344_23\" TargetMode="External"/><Relationship Id="rId63" Type="http://schemas.openxmlformats.org/officeDocument/2006/relationships/hyperlink" Target="pw:\\pw.planservi.com.br:PROJETOS\Documents\C0849%20-%20DER\40_Emissao\03_GRD\0-GRDs_Enviadas%20DER\MR.DER-0041_22\" TargetMode="External"/><Relationship Id="rId159" Type="http://schemas.openxmlformats.org/officeDocument/2006/relationships/hyperlink" Target="pw:\\pw.planservi.com.br:PROJETOS\Documents\C0849%20-%20DER\40_Emissao\03_GRD\0-GRDs_Enviadas%20DER\4&#186;MEDI&#199;&#195;O\MR.DER-0169_22\" TargetMode="External"/><Relationship Id="rId366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73" Type="http://schemas.openxmlformats.org/officeDocument/2006/relationships/hyperlink" Target="pw:\\SRVPW3.pls.planservi.com.br:Projetos\Documents\C0849%20-%20DER\40_Emissao\03_GRD\0-GRDs_Enviadas%20DER\43&#186;MEDI&#199;&#195;O-26-01-2026%20A%2025-02-26\MR_DER-1571_26\" TargetMode="External"/><Relationship Id="rId226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433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74" Type="http://schemas.openxmlformats.org/officeDocument/2006/relationships/hyperlink" Target="pw:\\pw.planservi.com.br:PROJETOS\Documents\C0849%20-%20DER\30_Producao\8-D19&#8211;%20SP%20259%20-%20km%20308,80-353,80\05_Geot\05.00_R031\2022%2009%2023-R-031_Emiss&#227;o%20Inicial-Programa&#231;&#227;o%20e%20Ensaios.doc" TargetMode="External"/><Relationship Id="rId377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00" Type="http://schemas.openxmlformats.org/officeDocument/2006/relationships/hyperlink" Target="pw:\\SRVPW3.pls.planservi.com.br:Projetos\Documents\C0849%20-%20DER\40_Emissao\03_GRD\0-GRDs_Enviadas%20DER\20&#186;MEDI&#199;&#195;O-26-02-2024%20A%2025-03-24\MR.DER-0563_24-Digital\" TargetMode="External"/><Relationship Id="rId584" Type="http://schemas.openxmlformats.org/officeDocument/2006/relationships/hyperlink" Target="pw:\\SRVPW3.pls.planservi.com.br:Projetos\Documents\C0849%20-%20DER\40_Emissao\03_GRD\0-GRDs_Enviadas%20DER\44&#186;MEDI&#199;&#195;O-26-02-2026%20A%2025-03-26\MR_DER-1652_26\" TargetMode="External"/><Relationship Id="rId5" Type="http://schemas.openxmlformats.org/officeDocument/2006/relationships/hyperlink" Target="pw:\\pw.planservi.com.br:PROJETOS\Documents\C0849%20-%20DER\40_Emissao\03_GRD\GRDs_Enviadas%20DER\MR.DER-0008_22\" TargetMode="External"/><Relationship Id="rId237" Type="http://schemas.openxmlformats.org/officeDocument/2006/relationships/hyperlink" Target="pw:\\pw.planservi.com.br:PROJETOS\Documents\C0849%20-%20DER\30_Producao\8-D19&#8211;%20SP%20259%20-%20km%20308,80-353,80\04_Dren\04.00_R031\2022%2012%2020%20-%20Emiss&#227;o%20Inicial_Segmeto%20D19%20-%20Planta%20de%20bacias%20e%20Relat&#243;rio.doc" TargetMode="External"/><Relationship Id="rId444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290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304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88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511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609" Type="http://schemas.openxmlformats.org/officeDocument/2006/relationships/hyperlink" Target="pw:\\SRVPW3.pls.planservi.com.br:Projetos\Documents\C0849%20-%20DER\40_Emissao\03_GRD\0-GRDs_Enviadas%20DER\45&#186;MEDI&#199;&#195;O-26-03-2026%20A%2025-04-26\MR_DER-1700_26\" TargetMode="External"/><Relationship Id="rId85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50" Type="http://schemas.openxmlformats.org/officeDocument/2006/relationships/hyperlink" Target="pw:\\pw.planservi.com.br:PROJETOS\Documents\C0849%20-%20DER\40_Emissao\03_GRD\0-GRDs_Enviadas%20DER\4&#186;MEDI&#199;&#195;O\MR.DER-0126_22\" TargetMode="External"/><Relationship Id="rId595" Type="http://schemas.openxmlformats.org/officeDocument/2006/relationships/hyperlink" Target="pw:\\SRVPW3.pls.planservi.com.br:Projetos\Documents\C0849%20-%20DER\40_Emissao\03_GRD\0-GRDs_Enviadas%20DER\45&#186;MEDI&#199;&#195;O-26-03-2026%20A%2025-04-26\MR_DER-1668_26\" TargetMode="External"/><Relationship Id="rId248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55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12" Type="http://schemas.openxmlformats.org/officeDocument/2006/relationships/hyperlink" Target="pw:\\pw.planservi.com.br:PROJETOS\Documents\C0849%20-%20DER\40_Emissao\03_GRD\GRDs_Enviadas%20DER\MR.DER-0008_22\" TargetMode="External"/><Relationship Id="rId108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15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22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96" Type="http://schemas.openxmlformats.org/officeDocument/2006/relationships/hyperlink" Target="pw:\\pw.planservi.com.br:PROJETOS\Documents\C0849%20-%20DER\40_Emissao\03_GRD\0-GRDs_Enviadas%20DER\3&#186;MEDI&#199;&#195;O\MR.DER-0070_22\" TargetMode="External"/><Relationship Id="rId161" Type="http://schemas.openxmlformats.org/officeDocument/2006/relationships/hyperlink" Target="pw:\\pw.planservi.com.br:PROJETOS\Documents\C0849%20-%20DER\40_Emissao\03_GRD\0-GRDs_Enviadas%20DER\4&#186;MEDI&#199;&#195;O\MR.DER-0169_22\" TargetMode="External"/><Relationship Id="rId399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259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66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23" Type="http://schemas.openxmlformats.org/officeDocument/2006/relationships/hyperlink" Target="pw:\\pw.planservi.com.br:PROJETOS\Documents\C0849%20-%20DER\40_Emissao\03_GRD\GRDs_Enviadas%20DER\MR.DER-0008_22\" TargetMode="External"/><Relationship Id="rId119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26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33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72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477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Relationship Id="rId600" Type="http://schemas.openxmlformats.org/officeDocument/2006/relationships/hyperlink" Target="pw:\\SRVPW3.pls.planservi.com.br:Projetos\Documents\C0849%20-%20DER\40_Emissao\03_GRD\0-GRDs_Enviadas%20DER\45&#186;MEDI&#199;&#195;O-26-03-2026%20A%2025-04-26\MR_DER-1696_26\" TargetMode="External"/><Relationship Id="rId337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34" Type="http://schemas.openxmlformats.org/officeDocument/2006/relationships/hyperlink" Target="pw:\\pw.planservi.com.br:PROJETOS\Documents\C0849%20-%20DER\40_Emissao\03_GRD\0-GRDs_Enviadas%20DER\MR.DER-0028_22\" TargetMode="External"/><Relationship Id="rId544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83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390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404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611" Type="http://schemas.openxmlformats.org/officeDocument/2006/relationships/hyperlink" Target="pw:\\SRVPW3.pls.planservi.com.br:Projetos\Documents\C0849%20-%20DER\40_Emissao\03_GRD\0-GRDs_Enviadas%20DER\46&#186;MEDI&#199;&#195;O-26-04-2026%20A%2025-05-26\MR_DER-1720_26\" TargetMode="External"/><Relationship Id="rId250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88" Type="http://schemas.openxmlformats.org/officeDocument/2006/relationships/hyperlink" Target="pw:\\pw.planservi.com.br:PROJETOS\Documents\C0849%20-%20DER\40_Emissao\03_GRD\0-GRDs_Enviadas%20DER\14&#186;MEDI&#199;&#195;O-26-08-2023%20A%2025-09-2023\MR.DER-0447_23\" TargetMode="External"/><Relationship Id="rId45" Type="http://schemas.openxmlformats.org/officeDocument/2006/relationships/hyperlink" Target="pw:\\pw.planservi.com.br:PROJETOS\Documents\C0849%20-%20DER\40_Emissao\03_GRD\0-GRDs_Enviadas%20DER\MR.DER-0028_22\" TargetMode="External"/><Relationship Id="rId110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348" Type="http://schemas.openxmlformats.org/officeDocument/2006/relationships/hyperlink" Target="pw:\\pw.planservi.com.br:PROJETOS\Documents\C0849%20-%20DER\40_Emissao\03_GRD\0-GRDs_Enviadas%20DER\7&#186;MEDI&#199;&#195;O\MR.DER-0350_23\" TargetMode="External"/><Relationship Id="rId555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94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208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415" Type="http://schemas.openxmlformats.org/officeDocument/2006/relationships/hyperlink" Target="pw:\\pw.planservi.com.br:PROJETOS\Documents\C0849%20-%20DER\40_Emissao\03_GRD\0-GRDs_Enviadas%20DER\13&#186;MEDI&#199;&#195;O-26-07-23%20A%2025-08-23\MR.DER-0396_23\" TargetMode="External"/><Relationship Id="rId261" Type="http://schemas.openxmlformats.org/officeDocument/2006/relationships/hyperlink" Target="pw:\\pw.planservi.com.br:PROJETOS\Documents\C0849%20-%20DER\40_Emissao\03_GRD\0-GRDs_Enviadas%20DER\6&#186;MEDI&#199;&#195;O\MR.DER-0278_23\" TargetMode="External"/><Relationship Id="rId499" Type="http://schemas.openxmlformats.org/officeDocument/2006/relationships/hyperlink" Target="pw:\\pw.planservi.com.br:PROJETOS\Documents\C0849%20-%20DER\40_Emissao\03_GRD\0-GRDs_Enviadas%20DER\18&#186;MEDI&#199;&#195;O-26-12-23%20A%2025-01-24\MR.DER-0507_24\" TargetMode="External"/><Relationship Id="rId56" Type="http://schemas.openxmlformats.org/officeDocument/2006/relationships/hyperlink" Target="pw:\\pw.planservi.com.br:PROJETOS\Documents\C0849%20-%20DER\40_Emissao\03_GRD\0-GRDs_Enviadas%20DER\MR.DER-0028_22\" TargetMode="External"/><Relationship Id="rId359" Type="http://schemas.openxmlformats.org/officeDocument/2006/relationships/hyperlink" Target="pw:\\pw.planservi.com.br:PROJETOS\Documents\C0849%20-%20DER\30_Producao\8-D19&#8211;%20SP%20259%20-%20km%20308,80-353,80\06_Pavi\06.00_R031\2023%2003%2002-R-031_Revis&#227;oB_P09.doc" TargetMode="External"/><Relationship Id="rId566" Type="http://schemas.openxmlformats.org/officeDocument/2006/relationships/hyperlink" Target="pw:\\SRVPW3.pls.planservi.com.br:Projetos\Documents\C0849%20-%20DER\40_Emissao\03_GRD\0-GRDs_Enviadas%20DER\16&#186;MEDI&#199;&#195;O-26-10-23%20A%2025-11-23\MR.DER-0472_23-Entrega%20Final\" TargetMode="External"/><Relationship Id="rId121" Type="http://schemas.openxmlformats.org/officeDocument/2006/relationships/hyperlink" Target="pw:\\pw.planservi.com.br:PROJETOS\Documents\C0849%20-%20DER\40_Emissao\03_GRD\0-GRDs_Enviadas%20DER\3&#186;MEDI&#199;&#195;O\MR.DER-0072_22\" TargetMode="External"/><Relationship Id="rId219" Type="http://schemas.openxmlformats.org/officeDocument/2006/relationships/hyperlink" Target="pw:\\pw.planservi.com.br:PROJETOS\Documents\C0849%20-%20DER\40_Emissao\03_GRD\0-GRDs_Enviadas%20DER\5&#186;MEDI&#199;&#195;O\MR.DER-0206_22\" TargetMode="External"/><Relationship Id="rId426" Type="http://schemas.openxmlformats.org/officeDocument/2006/relationships/hyperlink" Target="pw:\\pw.planservi.com.br:PROJETOS\Documents\C0849%20-%20DER\40_Emissao\03_GRD\0-GRDs_Enviadas%20DER\14&#186;MEDI&#199;&#195;O-26-08-2023%20A%2025-09-2023\MR.DER-0442_23\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pw:\\pw.planservi.com.br:PROJETOS\Documents\C0849%20-%20DER\40_Emissao\03_GRD\0-GRDs_Enviadas%20DER\7&#186;MEDI&#199;&#195;O\MR.DER-0345_23\" TargetMode="External"/><Relationship Id="rId21" Type="http://schemas.openxmlformats.org/officeDocument/2006/relationships/hyperlink" Target="pw:\\pw.planservi.com.br:PROJETOS\Documents\C0849%20-%20DER\40_Emissao\03_GRD\0-GRDs_Enviadas%20DER\3&#186;MEDI&#199;&#195;O\MR.DER-0082_22\" TargetMode="External"/><Relationship Id="rId42" Type="http://schemas.openxmlformats.org/officeDocument/2006/relationships/hyperlink" Target="pw:\\pw.planservi.com.br:PROJETOS\Documents\C0849%20-%20DER\30_Producao\1-C6%20&#8211;%20SPA%20103-079%20-%20km%200,00-2,56\02_Geom\02.00_R031\2022%2010%2025-%20Projeto%20Executivo%20A1-%20Planta%20e%20Perfil.xls" TargetMode="External"/><Relationship Id="rId63" Type="http://schemas.openxmlformats.org/officeDocument/2006/relationships/hyperlink" Target="pw:\\pw.planservi.com.br:PROJETOS\Documents\C0849%20-%20DER\40_Emissao\03_GRD\0-GRDs_Enviadas%20DER\5&#186;MEDI&#199;&#195;O\MR.DER-0189_22\" TargetMode="External"/><Relationship Id="rId84" Type="http://schemas.openxmlformats.org/officeDocument/2006/relationships/hyperlink" Target="pw:\\pw.planservi.com.br:PROJETOS\Documents\C0849%20-%20DER\30_Producao\1-C6%20&#8211;%20SPA%20103-079%20-%20km%200,00-2,56\13_Interf\13.00_R031\2022.12.20_R-031_SPA%20103-079.doc" TargetMode="External"/><Relationship Id="rId138" Type="http://schemas.openxmlformats.org/officeDocument/2006/relationships/hyperlink" Target="pw:\\pw.planservi.com.br:PROJETOS\Documents\C0849%20-%20DER\30_Producao\1-C6%20&#8211;%20SPA%20103-079%20-%20km%200,00-2,56\06_Pavi\06.00_R031\2023%2003%2022-R-031_Revis&#227;oA_P09.doc" TargetMode="External"/><Relationship Id="rId159" Type="http://schemas.openxmlformats.org/officeDocument/2006/relationships/hyperlink" Target="pw:\\pw.planservi.com.br:PROJETOS\Documents\C0849%20-%20DER\40_Emissao\03_GRD\0-GRDs_Enviadas%20DER\15&#186;MEDI&#199;&#195;O-26-09-23%20A%2025-10-23\MR.DER-0467_23\" TargetMode="External"/><Relationship Id="rId170" Type="http://schemas.openxmlformats.org/officeDocument/2006/relationships/hyperlink" Target="pw:\\pw.planservi.com.br:PROJETOS\Documents\C0849%20-%20DER\40_Emissao\03_GRD\0-GRDs_Enviadas%20DER\18&#186;MEDI&#199;&#195;O-26-12-23%20A%2025-01-24\MR.DER-0503_24\" TargetMode="External"/><Relationship Id="rId191" Type="http://schemas.openxmlformats.org/officeDocument/2006/relationships/hyperlink" Target="pw:\\SRVPW3.pls.planservi.com.br:Projetos\Documents\C0849%20-%20DER\40_Emissao\03_GRD\0-GRDs_Enviadas%20DER\46&#186;MEDI&#199;&#195;O-26-04-2026%20A%2025-05-26\MR_DER-1736_26\" TargetMode="External"/><Relationship Id="rId107" Type="http://schemas.openxmlformats.org/officeDocument/2006/relationships/hyperlink" Target="pw:\\pw.planservi.com.br:PROJETOS\Documents\C0849%20-%20DER\30_Producao\1-C6%20&#8211;%20SPA%20103-079%20-%20km%200,00-2,56\05_Geot\05.00_R031\2023.01.24_R-031_G18_SPA103079.doc" TargetMode="External"/><Relationship Id="rId11" Type="http://schemas.openxmlformats.org/officeDocument/2006/relationships/hyperlink" Target="pw:\\pw.planservi.com.br:PROJETOS\Documents\C0849%20-%20DER\40_Emissao\03_GRD\0-GRDs_Enviadas%20DER\3&#186;MEDI&#199;&#195;O\MR.DER-0050_22\" TargetMode="External"/><Relationship Id="rId32" Type="http://schemas.openxmlformats.org/officeDocument/2006/relationships/hyperlink" Target="pw:\\pw.planservi.com.br:PROJETOS\Documents\C0849%20-%20DER\30_Producao\1-C6%20&#8211;%20SPA%20103-079%20-%20km%200,00-2,56\02_Geom\02.00_R031\2022%2010%2014%20-%20Projeto%20Funcional%20-Revis&#227;o%20A2.xls" TargetMode="External"/><Relationship Id="rId53" Type="http://schemas.openxmlformats.org/officeDocument/2006/relationships/hyperlink" Target="pw:\\pw.planservi.com.br:PROJETOS\Documents\C0849%20-%20DER\40_Emissao\03_GRD\0-GRDs_Enviadas%20DER\4&#186;MEDI&#199;&#195;O\MR.DER-0165_22\" TargetMode="External"/><Relationship Id="rId74" Type="http://schemas.openxmlformats.org/officeDocument/2006/relationships/hyperlink" Target="pw:\\pw.planservi.com.br:PROJETOS\Documents\C0849%20-%20DER\40_Emissao\03_GRD\0-GRDs_Enviadas%20DER\5&#186;MEDI&#199;&#195;O\MR.DER-0223_22\" TargetMode="External"/><Relationship Id="rId128" Type="http://schemas.openxmlformats.org/officeDocument/2006/relationships/hyperlink" Target="pw:\\pw.planservi.com.br:PROJETOS\Documents\C0849%20-%20DER\30_Producao\1-C6%20&#8211;%20SPA%20103-079%20-%20km%200,00-2,56\05_Geot\05.00_R031\2023%2002%2015-R-031_Revis&#227;oA2_G14.doc" TargetMode="External"/><Relationship Id="rId149" Type="http://schemas.openxmlformats.org/officeDocument/2006/relationships/hyperlink" Target="pw:\\pw.planservi.com.br:PROJETOS\Documents\C0849%20-%20DER\30_Producao\1-C6%20&#8211;%20SPA%20103-079%20-%20km%200,00-2,56\05_Geot\05.00_R031\2023%2007%2028%20SPA103-079%20R-031_RevisaoB1_G13.docx" TargetMode="External"/><Relationship Id="rId5" Type="http://schemas.openxmlformats.org/officeDocument/2006/relationships/hyperlink" Target="pw:\\pw.planservi.com.br:PROJETOS\Documents\C0849%20-%20DER\40_Emissao\03_GRD\0-GRDs_Enviadas%20DER\MR.DER-0034_22\" TargetMode="External"/><Relationship Id="rId95" Type="http://schemas.openxmlformats.org/officeDocument/2006/relationships/hyperlink" Target="pw:\\pw.planservi.com.br:PROJETOS\Documents\C0849%20-%20DER\40_Emissao\03_GRD\0-GRDs_Enviadas%20DER\3&#186;MEDI&#199;&#195;O\MR.DER-0062_22\" TargetMode="External"/><Relationship Id="rId160" Type="http://schemas.openxmlformats.org/officeDocument/2006/relationships/hyperlink" Target="pw:\\pw.planservi.com.br:PROJETOS\Documents\C0849%20-%20DER\40_Emissao\03_GRD\0-GRDs_Enviadas%20DER\15&#186;MEDI&#199;&#195;O-26-09-23%20A%2025-10-23\MR.DER-0467_23\" TargetMode="External"/><Relationship Id="rId181" Type="http://schemas.openxmlformats.org/officeDocument/2006/relationships/hyperlink" Target="pw:\\SRVPW3.pls.planservi.com.br:Projetos\Documents\C0849%20-%20DER\40_Emissao\03_GRD\0-GRDs_Enviadas%20DER\21&#186;MEDI&#199;&#195;O-26-03-2024%20A%2025-04-24\MR.DER-0630_24\" TargetMode="External"/><Relationship Id="rId22" Type="http://schemas.openxmlformats.org/officeDocument/2006/relationships/hyperlink" Target="pw:\\pw.planservi.com.br:PROJETOS\Documents\C0849%20-%20DER\40_Emissao\03_GRD\0-GRDs_Enviadas%20DER\4&#186;MEDI&#199;&#195;O\MR.DER-0102_22\" TargetMode="External"/><Relationship Id="rId43" Type="http://schemas.openxmlformats.org/officeDocument/2006/relationships/hyperlink" Target="pw:\\pw.planservi.com.br:PROJETOS\Documents\C0849%20-%20DER\30_Producao\1-C6%20&#8211;%20SPA%20103-079%20-%20km%200,00-2,56\02_Geom\02.00_R031\2022%2010%2025-%20Projeto%20Executivo%20A1-%20Se&#231;&#227;o%20Tipo.xls" TargetMode="External"/><Relationship Id="rId64" Type="http://schemas.openxmlformats.org/officeDocument/2006/relationships/hyperlink" Target="pw:\\pw.planservi.com.br:PROJETOS\Documents\C0849%20-%20DER\40_Emissao\03_GRD\0-GRDs_Enviadas%20DER\5&#186;MEDI&#199;&#195;O\MR.DER-0189_22\" TargetMode="External"/><Relationship Id="rId118" Type="http://schemas.openxmlformats.org/officeDocument/2006/relationships/hyperlink" Target="pw:\\pw.planservi.com.br:PROJETOS\Documents\C0849%20-%20DER\40_Emissao\03_GRD\0-GRDs_Enviadas%20DER\7&#186;MEDI&#199;&#195;O\MR.DER-0346_23\" TargetMode="External"/><Relationship Id="rId139" Type="http://schemas.openxmlformats.org/officeDocument/2006/relationships/hyperlink" Target="pw:\\pw.planservi.com.br:PROJETOS\Documents\C0849%20-%20DER\30_Producao\1-C6%20&#8211;%20SPA%20103-079%20-%20km%200,00-2,56\06_Pavi\06.00_R031\2023%2003%2024-R-031_Revis&#227;oA_P09.docx" TargetMode="External"/><Relationship Id="rId85" Type="http://schemas.openxmlformats.org/officeDocument/2006/relationships/hyperlink" Target="pw:\\pw.planservi.com.br:PROJETOS\Documents\C0849%20-%20DER\30_Producao\1-C6%20&#8211;%20SPA%20103-079%20-%20km%200,00-2,56\05_Geot\05.00_R031\2022%2012%2021-R-031_Revis&#227;oA1_G14.doc" TargetMode="External"/><Relationship Id="rId150" Type="http://schemas.openxmlformats.org/officeDocument/2006/relationships/hyperlink" Target="pw:\\pw.planservi.com.br:PROJETOS\Documents\C0849%20-%20DER\30_Producao\1-C6%20&#8211;%20SPA%20103-079%20-%20km%200,00-2,56\05_Geot\05.00_R031\2023.01.24_R-031_G18_SPA103079.doc" TargetMode="External"/><Relationship Id="rId171" Type="http://schemas.openxmlformats.org/officeDocument/2006/relationships/hyperlink" Target="pw:\\pw.planservi.com.br:PROJETOS\Documents\C0849%20-%20DER\40_Emissao\03_GRD\0-GRDs_Enviadas%20DER\18&#186;MEDI&#199;&#195;O-26-12-23%20A%2025-01-24\MR.DER-0503_24\" TargetMode="External"/><Relationship Id="rId192" Type="http://schemas.openxmlformats.org/officeDocument/2006/relationships/hyperlink" Target="pw:\\SRVPW3.pls.planservi.com.br:Projetos\Documents\C0849%20-%20DER\40_Emissao\03_GRD\0-GRDs_Enviadas%20DER\46&#186;MEDI&#199;&#195;O-26-04-2026%20A%2025-05-26\MR_DER-1736_26\" TargetMode="External"/><Relationship Id="rId12" Type="http://schemas.openxmlformats.org/officeDocument/2006/relationships/hyperlink" Target="pw:\\pw.planservi.com.br:PROJETOS\Documents\C0849%20-%20DER\40_Emissao\03_GRD\0-GRDs_Enviadas%20DER\3&#186;MEDI&#199;&#195;O\MR.DER-0050_22\" TargetMode="External"/><Relationship Id="rId33" Type="http://schemas.openxmlformats.org/officeDocument/2006/relationships/hyperlink" Target="pw:\\pw.planservi.com.br:PROJETOS\Documents\C0849%20-%20DER\30_Producao\1-C6%20&#8211;%20SPA%20103-079%20-%20km%200,00-2,56\02_Geom\02.00_R031\2022%2010%2014%20-%20Projeto%20Funcional%20-Revis&#227;o%20A2.xls" TargetMode="External"/><Relationship Id="rId108" Type="http://schemas.openxmlformats.org/officeDocument/2006/relationships/hyperlink" Target="pw:\\pw.planservi.com.br:PROJETOS\Documents\C0849%20-%20DER\40_Emissao\03_GRD\0-GRDs_Enviadas%20DER\7&#186;MEDI&#199;&#195;O\MR.DER-0307_23\" TargetMode="External"/><Relationship Id="rId129" Type="http://schemas.openxmlformats.org/officeDocument/2006/relationships/hyperlink" Target="pw:\\pw.planservi.com.br:PROJETOS\Documents\C0849%20-%20DER\30_Producao\1-C6%20&#8211;%20SPA%20103-079%20-%20km%200,00-2,56\05_Geot\05.00_R031\2023%2002%2015-R-031_Revis&#227;oA2_G14.doc" TargetMode="External"/><Relationship Id="rId54" Type="http://schemas.openxmlformats.org/officeDocument/2006/relationships/hyperlink" Target="pw:\\pw.planservi.com.br:PROJETOS\Documents\C0849%20-%20DER\30_Producao\1-C6%20&#8211;%20SPA%20103-079%20-%20km%200,00-2,56\05_Geot\05.00_R031\2022.11.21_R-031_GEOTECNIA.doc" TargetMode="External"/><Relationship Id="rId75" Type="http://schemas.openxmlformats.org/officeDocument/2006/relationships/hyperlink" Target="pw:\\pw.planservi.com.br:PROJETOS\Documents\C0849%20-%20DER\40_Emissao\03_GRD\0-GRDs_Enviadas%20DER\5&#186;MEDI&#199;&#195;O\MR.DER-0227_22\" TargetMode="External"/><Relationship Id="rId96" Type="http://schemas.openxmlformats.org/officeDocument/2006/relationships/hyperlink" Target="pw:\\pw.planservi.com.br:PROJETOS\Documents\C0849%20-%20DER\40_Emissao\03_GRD\0-GRDs_Enviadas%20DER\6&#186;MEDI&#199;&#195;O\MR.DER-0253_23\" TargetMode="External"/><Relationship Id="rId140" Type="http://schemas.openxmlformats.org/officeDocument/2006/relationships/hyperlink" Target="pw:\\pw.planservi.com.br:PROJETOS\Documents\C0849%20-%20DER\40_Emissao\03_GRD\0-GRDs_Enviadas%20DER\13&#186;MEDI&#199;&#195;O-26-07-23%20A%2025-08-23\MR.DER-0417_23\" TargetMode="External"/><Relationship Id="rId161" Type="http://schemas.openxmlformats.org/officeDocument/2006/relationships/hyperlink" Target="pw:\\pw.planservi.com.br:PROJETOS\Documents\C0849%20-%20DER\40_Emissao\03_GRD\0-GRDs_Enviadas%20DER\15&#186;MEDI&#199;&#195;O-26-09-23%20A%2025-10-23\MR.DER-0467_23\" TargetMode="External"/><Relationship Id="rId182" Type="http://schemas.openxmlformats.org/officeDocument/2006/relationships/hyperlink" Target="pw:\\SRVPW3.pls.planservi.com.br:Projetos\Documents\C0849%20-%20DER\40_Emissao\03_GRD\0-GRDs_Enviadas%20DER\22&#186;MEDI&#199;&#195;O-26-04-2024%20A%2025-05-24\MR.DER-0658_24\" TargetMode="External"/><Relationship Id="rId6" Type="http://schemas.openxmlformats.org/officeDocument/2006/relationships/hyperlink" Target="pw:\\pw.planservi.com.br:PROJETOS\Documents\C0849%20-%20DER\40_Emissao\03_GRD\0-GRDs_Enviadas%20DER\MR.DER-0034_22\" TargetMode="External"/><Relationship Id="rId23" Type="http://schemas.openxmlformats.org/officeDocument/2006/relationships/hyperlink" Target="pw:\\pw.planservi.com.br:PROJETOS\Documents\C0849%20-%20DER\40_Emissao\03_GRD\0-GRDs_Enviadas%20DER\4&#186;MEDI&#199;&#195;O\MR.DER-0102_22\" TargetMode="External"/><Relationship Id="rId119" Type="http://schemas.openxmlformats.org/officeDocument/2006/relationships/hyperlink" Target="pw:\\pw.planservi.com.br:PROJETOS\Documents\C0849%20-%20DER\40_Emissao\03_GRD\0-GRDs_Enviadas%20DER\7&#186;MEDI&#199;&#195;O\MR.DER-0346_23\" TargetMode="External"/><Relationship Id="rId44" Type="http://schemas.openxmlformats.org/officeDocument/2006/relationships/hyperlink" Target="pw:\\pw.planservi.com.br:PROJETOS\Documents\C0849%20-%20DER\30_Producao\1-C6%20&#8211;%20SPA%20103-079%20-%20km%200,00-2,56\04_Dren\04.00_R031\2022%2010%2010%20-%20Emiss&#227;o%20Inicial_Segmeto%20C06%20-%20Planta%20de%20bacias%20e%20Relat&#243;rio.doc" TargetMode="External"/><Relationship Id="rId65" Type="http://schemas.openxmlformats.org/officeDocument/2006/relationships/hyperlink" Target="pw:\\pw.planservi.com.br:PROJETOS\Documents\C0849%20-%20DER\40_Emissao\03_GRD\0-GRDs_Enviadas%20DER\5&#186;MEDI&#199;&#195;O\MR.DER-0189_22\" TargetMode="External"/><Relationship Id="rId86" Type="http://schemas.openxmlformats.org/officeDocument/2006/relationships/hyperlink" Target="pw:\\pw.planservi.com.br:PROJETOS\Documents\C0849%20-%20DER\30_Producao\1-C6%20&#8211;%20SPA%20103-079%20-%20km%200,00-2,56\05_Geot\05.00_R031\2022%2012%2021-R-031_Revis&#227;oA1_G14.doc" TargetMode="External"/><Relationship Id="rId130" Type="http://schemas.openxmlformats.org/officeDocument/2006/relationships/hyperlink" Target="pw:\\pw.planservi.com.br:PROJETOS\Documents\C0849%20-%20DER\30_Producao\1-C6%20&#8211;%20SPA%20103-079%20-%20km%200,00-2,56\05_Geot\05.00_R031\2023%2002%2015-R-031_Revis&#227;oA2_G14.doc" TargetMode="External"/><Relationship Id="rId151" Type="http://schemas.openxmlformats.org/officeDocument/2006/relationships/hyperlink" Target="pw:\\pw.planservi.com.br:PROJETOS\Documents\C0849%20-%20DER\40_Emissao\03_GRD\0-GRDs_Enviadas%20DER\14&#186;MEDI&#199;&#195;O-26-08-2023%20A%2025-09-2023\MR.DER-0446_23\" TargetMode="External"/><Relationship Id="rId172" Type="http://schemas.openxmlformats.org/officeDocument/2006/relationships/hyperlink" Target="pw:\\pw.planservi.com.br:PROJETOS\Documents\C0849%20-%20DER\40_Emissao\03_GRD\0-GRDs_Enviadas%20DER\18&#186;MEDI&#199;&#195;O-26-12-23%20A%2025-01-24\MR.DER-0503_24\" TargetMode="External"/><Relationship Id="rId193" Type="http://schemas.openxmlformats.org/officeDocument/2006/relationships/hyperlink" Target="pw:\\SRVPW3.pls.planservi.com.br:Projetos\Documents\C0849%20-%20DER\40_Emissao\03_GRD\0-GRDs_Enviadas%20DER\46&#186;MEDI&#199;&#195;O-26-04-2026%20A%2025-05-26\MR_DER-1736_26\" TargetMode="External"/><Relationship Id="rId13" Type="http://schemas.openxmlformats.org/officeDocument/2006/relationships/hyperlink" Target="pw:\\pw.planservi.com.br:PROJETOS\Documents\C0849%20-%20DER\40_Emissao\03_GRD\0-GRDs_Enviadas%20DER\3&#186;MEDI&#199;&#195;O\MR.DER-0052_22\" TargetMode="External"/><Relationship Id="rId109" Type="http://schemas.openxmlformats.org/officeDocument/2006/relationships/hyperlink" Target="pw:\\pw.planservi.com.br:PROJETOS\Documents\C0849%20-%20DER\40_Emissao\03_GRD\0-GRDs_Enviadas%20DER\7&#186;MEDI&#199;&#195;O\MR.DER-0314_23\" TargetMode="External"/><Relationship Id="rId34" Type="http://schemas.openxmlformats.org/officeDocument/2006/relationships/hyperlink" Target="pw:\\pw.planservi.com.br:PROJETOS\Documents\C0849%20-%20DER\30_Producao\1-C6%20&#8211;%20SPA%20103-079%20-%20km%200,00-2,56\02_Geom\02.00_R031\2022%2010%2025-%20Projeto%20Executivo%20A1-%20Planta%20e%20Perfil.xls" TargetMode="External"/><Relationship Id="rId55" Type="http://schemas.openxmlformats.org/officeDocument/2006/relationships/hyperlink" Target="pw:\\pw.planservi.com.br:PROJETOS\Documents\C0849%20-%20DER\30_Producao\1-C6%20&#8211;%20SPA%20103-079%20-%20km%200,00-2,56\05_Geot\05.00_R031\2022.11.21_R-031_GEOTECNIA.doc" TargetMode="External"/><Relationship Id="rId76" Type="http://schemas.openxmlformats.org/officeDocument/2006/relationships/hyperlink" Target="pw:\\pw.planservi.com.br:PROJETOS\Documents\C0849%20-%20DER\40_Emissao\03_GRD\0-GRDs_Enviadas%20DER\5&#186;MEDI&#199;&#195;O\MR.DER-0227_22\" TargetMode="External"/><Relationship Id="rId97" Type="http://schemas.openxmlformats.org/officeDocument/2006/relationships/hyperlink" Target="pw:\\pw.planservi.com.br:PROJETOS\Documents\C0849%20-%20DER\30_Producao\1-C6%20&#8211;%20SPA%20103-079%20-%20km%200,00-2,56\05_Geot\05.00_R031\2023.01.05_R-031_ESTUDOS-GEOL&#211;GICO-GEOT&#201;CNICOS-SPA103_079.doc" TargetMode="External"/><Relationship Id="rId120" Type="http://schemas.openxmlformats.org/officeDocument/2006/relationships/hyperlink" Target="pw:\\pw.planservi.com.br:PROJETOS\Documents\C0849%20-%20DER\40_Emissao\03_GRD\0-GRDs_Enviadas%20DER\7&#186;MEDI&#199;&#195;O\MR.DER-0346_23\" TargetMode="External"/><Relationship Id="rId141" Type="http://schemas.openxmlformats.org/officeDocument/2006/relationships/hyperlink" Target="pw:\\pw.planservi.com.br:PROJETOS\Documents\C0849%20-%20DER\40_Emissao\03_GRD\0-GRDs_Enviadas%20DER\13&#186;MEDI&#199;&#195;O-26-07-23%20A%2025-08-23\MR.DER-0417_23\" TargetMode="External"/><Relationship Id="rId7" Type="http://schemas.openxmlformats.org/officeDocument/2006/relationships/hyperlink" Target="pw:\\pw.planservi.com.br:PROJETOS\Documents\C0849%20-%20DER\40_Emissao\03_GRD\0-GRDs_Enviadas%20DER\MR.DER-0034_22\" TargetMode="External"/><Relationship Id="rId162" Type="http://schemas.openxmlformats.org/officeDocument/2006/relationships/hyperlink" Target="pw:\\pw.planservi.com.br:PROJETOS\Documents\C0849%20-%20DER\40_Emissao\03_GRD\0-GRDs_Enviadas%20DER\15&#186;MEDI&#199;&#195;O-26-09-23%20A%2025-10-23\MR.DER-0467_23\" TargetMode="External"/><Relationship Id="rId183" Type="http://schemas.openxmlformats.org/officeDocument/2006/relationships/hyperlink" Target="pw:\\SRVPW3.pls.planservi.com.br:Projetos\Documents\C0849%20-%20DER\40_Emissao\03_GRD\0-GRDs_Enviadas%20DER\22&#186;MEDI&#199;&#195;O-26-04-2024%20A%2025-05-24\MR.DER-0658_24\" TargetMode="External"/><Relationship Id="rId2" Type="http://schemas.openxmlformats.org/officeDocument/2006/relationships/hyperlink" Target="pw:\\pw.planservi.com.br:PROJETOS\Documents\C0849%20-%20DER\40_Emissao\03_GRD\GRDs_Enviadas%20DER\MR.DER-0001_22\" TargetMode="External"/><Relationship Id="rId29" Type="http://schemas.openxmlformats.org/officeDocument/2006/relationships/hyperlink" Target="pw:\\pw.planservi.com.br:PROJETOS\Documents\C0849%20-%20DER\40_Emissao\03_GRD\0-GRDs_Enviadas%20DER\4&#186;MEDI&#199;&#195;O\MR.DER-0113_22\" TargetMode="External"/><Relationship Id="rId24" Type="http://schemas.openxmlformats.org/officeDocument/2006/relationships/hyperlink" Target="pw:\\pw.planservi.com.br:PROJETOS\Documents\C0849%20-%20DER\40_Emissao\03_GRD\0-GRDs_Enviadas%20DER\4&#186;MEDI&#199;&#195;O\MR.DER-0102_22\" TargetMode="External"/><Relationship Id="rId40" Type="http://schemas.openxmlformats.org/officeDocument/2006/relationships/hyperlink" Target="pw:\\pw.planservi.com.br:PROJETOS\Documents\C0849%20-%20DER\40_Emissao\03_GRD\0-GRDs_Enviadas%20DER\3&#186;MEDI&#199;&#195;O\MR.DER-0082_22\" TargetMode="External"/><Relationship Id="rId45" Type="http://schemas.openxmlformats.org/officeDocument/2006/relationships/hyperlink" Target="pw:\\pw.planservi.com.br:PROJETOS\Documents\C0849%20-%20DER\30_Producao\1-C6%20&#8211;%20SPA%20103-079%20-%20km%200,00-2,56\04_Dren\04.00_R031\2022%2010%2010%20-%20Emiss&#227;o%20Inicial_Segmeto%20C06%20-%20Planta%20de%20bacias%20e%20Relat&#243;rio.doc" TargetMode="External"/><Relationship Id="rId66" Type="http://schemas.openxmlformats.org/officeDocument/2006/relationships/hyperlink" Target="pw:\\pw.planservi.com.br:PROJETOS\Documents\C0849%20-%20DER\40_Emissao\03_GRD\0-GRDs_Enviadas%20DER\5&#186;MEDI&#199;&#195;O\MR.DER-0220_22\" TargetMode="External"/><Relationship Id="rId87" Type="http://schemas.openxmlformats.org/officeDocument/2006/relationships/hyperlink" Target="pw:\\pw.planservi.com.br:PROJETOS\Documents\C0849%20-%20DER\30_Producao\1-C6%20&#8211;%20SPA%20103-079%20-%20km%200,00-2,56\05_Geot\05.00_R031\2022%2012%2021-R-031_Revis&#227;oA1_G14.doc" TargetMode="External"/><Relationship Id="rId110" Type="http://schemas.openxmlformats.org/officeDocument/2006/relationships/hyperlink" Target="pw:\\pw.planservi.com.br:PROJETOS\Documents\C0849%20-%20DER\40_Emissao\03_GRD\0-GRDs_Enviadas%20DER\7&#186;MEDI&#199;&#195;O\MR.DER-0319_23\" TargetMode="External"/><Relationship Id="rId115" Type="http://schemas.openxmlformats.org/officeDocument/2006/relationships/hyperlink" Target="pw:\\pw.planservi.com.br:PROJETOS\Documents\C0849%20-%20DER\40_Emissao\03_GRD\0-GRDs_Enviadas%20DER\7&#186;MEDI&#199;&#195;O\MR.DER-0345_23\" TargetMode="External"/><Relationship Id="rId131" Type="http://schemas.openxmlformats.org/officeDocument/2006/relationships/hyperlink" Target="pw:\\pw.planservi.com.br:PROJETOS\Documents\C0849%20-%20DER\30_Producao\1-C6%20&#8211;%20SPA%20103-079%20-%20km%200,00-2,56\05_Geot\05.00_R031\2023%2002%2024-R-031_Revis&#227;oA1_G13.doc" TargetMode="External"/><Relationship Id="rId136" Type="http://schemas.openxmlformats.org/officeDocument/2006/relationships/hyperlink" Target="pw:\\pw.planservi.com.br:PROJETOS\Documents\C0849%20-%20DER\40_Emissao\03_GRD\0-GRDs_Enviadas%20DER\8&#186;MEDI&#199;&#195;O\MR.DER-0381\" TargetMode="External"/><Relationship Id="rId157" Type="http://schemas.openxmlformats.org/officeDocument/2006/relationships/hyperlink" Target="pw:\\pw.planservi.com.br:PROJETOS\Documents\C0849%20-%20DER\40_Emissao\03_GRD\0-GRDs_Enviadas%20DER\14&#186;MEDI&#199;&#195;O-26-08-2023%20A%2025-09-2023\MR.DER-0446_23\" TargetMode="External"/><Relationship Id="rId178" Type="http://schemas.openxmlformats.org/officeDocument/2006/relationships/hyperlink" Target="pw:\\SRVPW3.pls.planservi.com.br:Projetos\Documents\C0849%20-%20DER\40_Emissao\03_GRD\0-GRDs_Enviadas%20DER\21&#186;MEDI&#199;&#195;O-26-03-2024%20A%2025-04-24\MR.DER-0613_24\" TargetMode="External"/><Relationship Id="rId61" Type="http://schemas.openxmlformats.org/officeDocument/2006/relationships/hyperlink" Target="pw:\\pw.planservi.com.br:PROJETOS\Documents\C0849%20-%20DER\40_Emissao\03_GRD\0-GRDs_Enviadas%20DER\5&#186;MEDI&#199;&#195;O\MR.DER-0189_22\" TargetMode="External"/><Relationship Id="rId82" Type="http://schemas.openxmlformats.org/officeDocument/2006/relationships/hyperlink" Target="pw:\\pw.planservi.com.br:PROJETOS\Documents\C0849%20-%20DER\30_Producao\1-C6%20&#8211;%20SPA%20103-079%20-%20km%200,00-2,56\04_Dren\04.00_R031\2022%2012%2014%20-%20Emiss&#227;o%20Inicial_Segmento%20C06%20-%20Planta,%20perfis%20de%20bueiro%20e%20Relat&#243;rios.doc" TargetMode="External"/><Relationship Id="rId152" Type="http://schemas.openxmlformats.org/officeDocument/2006/relationships/hyperlink" Target="pw:\\pw.planservi.com.br:PROJETOS\Documents\C0849%20-%20DER\40_Emissao\03_GRD\0-GRDs_Enviadas%20DER\14&#186;MEDI&#199;&#195;O-26-08-2023%20A%2025-09-2023\MR.DER-0446_23\" TargetMode="External"/><Relationship Id="rId173" Type="http://schemas.openxmlformats.org/officeDocument/2006/relationships/hyperlink" Target="pw:\\pw.planservi.com.br:PROJETOS\Documents\C0849%20-%20DER\40_Emissao\03_GRD\0-GRDs_Enviadas%20DER\18&#186;MEDI&#199;&#195;O-26-12-23%20A%2025-01-24\MR.DER-0503_24\" TargetMode="External"/><Relationship Id="rId194" Type="http://schemas.openxmlformats.org/officeDocument/2006/relationships/hyperlink" Target="pw:\\SRVPW3.pls.planservi.com.br:Projetos\Documents\C0849%20-%20DER\40_Emissao\03_GRD\0-GRDs_Enviadas%20DER\46&#186;MEDI&#199;&#195;O-26-04-2026%20A%2025-05-26\MR_DER-1736_26\" TargetMode="External"/><Relationship Id="rId199" Type="http://schemas.openxmlformats.org/officeDocument/2006/relationships/hyperlink" Target="pw:\\SRVPW3.pls.planservi.com.br:Projetos\Documents\C0849%20-%20DER\40_Emissao\03_GRD\0-GRDs_Enviadas%20DER\46&#186;MEDI&#199;&#195;O-26-04-2026%20A%2025-05-26\MR_DER-1737_26\" TargetMode="External"/><Relationship Id="rId203" Type="http://schemas.openxmlformats.org/officeDocument/2006/relationships/hyperlink" Target="pw:\\SRVPW3.pls.planservi.com.br:Projetos\Documents\C0849%20-%20DER\40_Emissao\03_GRD\0-GRDs_Enviadas%20DER\46&#186;MEDI&#199;&#195;O-26-04-2026%20A%2025-05-26\MR_DER-1739_26\" TargetMode="External"/><Relationship Id="rId19" Type="http://schemas.openxmlformats.org/officeDocument/2006/relationships/hyperlink" Target="pw:\\pw.planservi.com.br:PROJETOS\Documents\C0849%20-%20DER\40_Emissao\03_GRD\0-GRDs_Enviadas%20DER\3&#186;MEDI&#199;&#195;O\MR.DER-0082_22\" TargetMode="External"/><Relationship Id="rId14" Type="http://schemas.openxmlformats.org/officeDocument/2006/relationships/hyperlink" Target="pw:\\pw.planservi.com.br:PROJETOS\Documents\C0849%20-%20DER\40_Emissao\03_GRD\0-GRDs_Enviadas%20DER\3&#186;MEDI&#199;&#195;O\MR.DER-0052_22\" TargetMode="External"/><Relationship Id="rId30" Type="http://schemas.openxmlformats.org/officeDocument/2006/relationships/hyperlink" Target="pw:\\pw.planservi.com.br:PROJETOS\Documents\C0849%20-%20DER\30_Producao\1-C6%20&#8211;%20SPA%20103-079%20-%20km%200,00-2,56\05_Geot\05.00_R031\2022.10.19_R-031_1_GEOTECNIA.doc" TargetMode="External"/><Relationship Id="rId35" Type="http://schemas.openxmlformats.org/officeDocument/2006/relationships/hyperlink" Target="pw:\\pw.planservi.com.br:PROJETOS\Documents\C0849%20-%20DER\30_Producao\1-C6%20&#8211;%20SPA%20103-079%20-%20km%200,00-2,56\02_Geom\02.00_R031\2022%2010%2025-%20Projeto%20Executivo%20A1-%20Planta%20e%20Perfil.xls" TargetMode="External"/><Relationship Id="rId56" Type="http://schemas.openxmlformats.org/officeDocument/2006/relationships/hyperlink" Target="pw:\\pw.planservi.com.br:PROJETOS\Documents\C0849%20-%20DER\30_Producao\1-C6%20&#8211;%20SPA%20103-079%20-%20km%200,00-2,56\05_Geot\05.00_R031\2022.10.21_R-031_JAZIDAS-DME-SP103_079.doc" TargetMode="External"/><Relationship Id="rId77" Type="http://schemas.openxmlformats.org/officeDocument/2006/relationships/hyperlink" Target="pw:\\pw.planservi.com.br:PROJETOS\Documents\C0849%20-%20DER\40_Emissao\03_GRD\0-GRDs_Enviadas%20DER\5&#186;MEDI&#199;&#195;O\MR.DER-0227_22\" TargetMode="External"/><Relationship Id="rId100" Type="http://schemas.openxmlformats.org/officeDocument/2006/relationships/hyperlink" Target="pw:\\pw.planservi.com.br:PROJETOS\Documents\C0849%20-%20DER\30_Producao\1-C6%20&#8211;%20SPA%20103-079%20-%20km%200,00-2,56\05_Geot\05.00_R031\2023.01.05_R-031_ESTUDOS-GEOL&#211;GICO-GEOT&#201;CNICOS-SPA103_079.doc" TargetMode="External"/><Relationship Id="rId105" Type="http://schemas.openxmlformats.org/officeDocument/2006/relationships/hyperlink" Target="pw:\\pw.planservi.com.br:PROJETOS\Documents\C0849%20-%20DER\40_Emissao\03_GRD\0-GRDs_Enviadas%20DER\6&#186;MEDI&#199;&#195;O\MR.DER-0297_23\" TargetMode="External"/><Relationship Id="rId126" Type="http://schemas.openxmlformats.org/officeDocument/2006/relationships/hyperlink" Target="pw:\\pw.planservi.com.br:PROJETOS\Documents\C0849%20-%20DER\30_Producao\1-C6%20&#8211;%20SPA%20103-079%20-%20km%200,00-2,56\06_Pavi\C0849-30-06-EXE-SPA103079-000-P09-RT-002" TargetMode="External"/><Relationship Id="rId147" Type="http://schemas.openxmlformats.org/officeDocument/2006/relationships/hyperlink" Target="pw:\\pw.planservi.com.br:PROJETOS\Documents\C0849%20-%20DER\40_Emissao\03_GRD\0-GRDs_Enviadas%20DER\13&#186;MEDI&#199;&#195;O-26-07-23%20A%2025-08-23\MR.DER-0417_23\" TargetMode="External"/><Relationship Id="rId168" Type="http://schemas.openxmlformats.org/officeDocument/2006/relationships/hyperlink" Target="pw:\\pw.planservi.com.br:PROJETOS\Documents\C0849%20-%20DER\40_Emissao\03_GRD\0-GRDs_Enviadas%20DER\18&#186;MEDI&#199;&#195;O-26-12-23%20A%2025-01-24\MR.DER-0503_24\" TargetMode="External"/><Relationship Id="rId8" Type="http://schemas.openxmlformats.org/officeDocument/2006/relationships/hyperlink" Target="pw:\\pw.planservi.com.br:PROJETOS\Documents\C0849%20-%20DER\40_Emissao\03_GRD\0-GRDs_Enviadas%20DER\MR.DER-0034_22\" TargetMode="External"/><Relationship Id="rId51" Type="http://schemas.openxmlformats.org/officeDocument/2006/relationships/hyperlink" Target="pw:\\pw.planservi.com.br:PROJETOS\Documents\C0849%20-%20DER\40_Emissao\03_GRD\0-GRDs_Enviadas%20DER\4&#186;MEDI&#199;&#195;O\MR.DER-0148_22\" TargetMode="External"/><Relationship Id="rId72" Type="http://schemas.openxmlformats.org/officeDocument/2006/relationships/hyperlink" Target="pw:\\pw.planservi.com.br:PROJETOS\Documents\C0849%20-%20DER\40_Emissao\03_GRD\0-GRDs_Enviadas%20DER\5&#186;MEDI&#199;&#195;O\MR.DER-0220_22\" TargetMode="External"/><Relationship Id="rId93" Type="http://schemas.openxmlformats.org/officeDocument/2006/relationships/hyperlink" Target="pw:\\pw.planservi.com.br:PROJETOS\Documents\C0849%20-%20DER\40_Emissao\03_GRD\0-GRDs_Enviadas%20DER\6&#186;MEDI&#199;&#195;O\MR.DER-0253_23\" TargetMode="External"/><Relationship Id="rId98" Type="http://schemas.openxmlformats.org/officeDocument/2006/relationships/hyperlink" Target="pw:\\pw.planservi.com.br:PROJETOS\Documents\C0849%20-%20DER\30_Producao\1-C6%20&#8211;%20SPA%20103-079%20-%20km%200,00-2,56\05_Geot\05.00_R031\2023.01.05_R-031_ESTUDOS-GEOL&#211;GICO-GEOT&#201;CNICOS-SPA103_079.doc" TargetMode="External"/><Relationship Id="rId121" Type="http://schemas.openxmlformats.org/officeDocument/2006/relationships/hyperlink" Target="pw:\\pw.planservi.com.br:PROJETOS\Documents\C0849%20-%20DER\40_Emissao\03_GRD\0-GRDs_Enviadas%20DER\7&#186;MEDI&#199;&#195;O\MR.DER-0346_23\" TargetMode="External"/><Relationship Id="rId142" Type="http://schemas.openxmlformats.org/officeDocument/2006/relationships/hyperlink" Target="pw:\\pw.planservi.com.br:PROJETOS\Documents\C0849%20-%20DER\40_Emissao\03_GRD\0-GRDs_Enviadas%20DER\13&#186;MEDI&#199;&#195;O-26-07-23%20A%2025-08-23\MR.DER-0417_23\" TargetMode="External"/><Relationship Id="rId163" Type="http://schemas.openxmlformats.org/officeDocument/2006/relationships/hyperlink" Target="pw:\\pw.planservi.com.br:PROJETOS\Documents\C0849%20-%20DER\40_Emissao\03_GRD\0-GRDs_Enviadas%20DER\15&#186;MEDI&#199;&#195;O-26-09-23%20A%2025-10-23\MR.DER-0467_23\" TargetMode="External"/><Relationship Id="rId184" Type="http://schemas.openxmlformats.org/officeDocument/2006/relationships/hyperlink" Target="pw:\\SRVPW3.pls.planservi.com.br:Projetos\Documents\C0849%20-%20DER\40_Emissao\03_GRD\0-GRDs_Enviadas%20DER\22&#186;MEDI&#199;&#195;O-26-04-2024%20A%2025-05-24\MR.DER-0663_24\" TargetMode="External"/><Relationship Id="rId189" Type="http://schemas.openxmlformats.org/officeDocument/2006/relationships/hyperlink" Target="pw:\\SRVPW3.pls.planservi.com.br:Projetos\Documents\C0849%20-%20DER\40_Emissao\03_GRD\0-GRDs_Enviadas%20DER\46&#186;MEDI&#199;&#195;O-26-04-2026%20A%2025-05-26\MR_DER-1736_26\" TargetMode="External"/><Relationship Id="rId3" Type="http://schemas.openxmlformats.org/officeDocument/2006/relationships/hyperlink" Target="pw:\\pw.planservi.com.br:PROJETOS\Documents\C0849%20-%20DER\40_Emissao\03_GRD\0-GRDs_Enviadas%20DER\MR.DER-0017_22\" TargetMode="External"/><Relationship Id="rId25" Type="http://schemas.openxmlformats.org/officeDocument/2006/relationships/hyperlink" Target="pw:\\pw.planservi.com.br:PROJETOS\Documents\C0849%20-%20DER\40_Emissao\03_GRD\0-GRDs_Enviadas%20DER\4&#186;MEDI&#199;&#195;O\MR.DER-0102_22\" TargetMode="External"/><Relationship Id="rId46" Type="http://schemas.openxmlformats.org/officeDocument/2006/relationships/hyperlink" Target="pw:\\pw.planservi.com.br:PROJETOS\Documents\C0849%20-%20DER\30_Producao\1-C6%20&#8211;%20SPA%20103-079%20-%20km%200,00-2,56\02_Geom\02.00_R031\2022%2010%2005%20-%20Projeto%20Funcional%20-Mudan&#231;a%20de%20c&#243;digo.xls" TargetMode="External"/><Relationship Id="rId67" Type="http://schemas.openxmlformats.org/officeDocument/2006/relationships/hyperlink" Target="pw:\\pw.planservi.com.br:PROJETOS\Documents\C0849%20-%20DER\40_Emissao\03_GRD\0-GRDs_Enviadas%20DER\5&#186;MEDI&#199;&#195;O\MR.DER-0220_22\" TargetMode="External"/><Relationship Id="rId116" Type="http://schemas.openxmlformats.org/officeDocument/2006/relationships/hyperlink" Target="pw:\\pw.planservi.com.br:PROJETOS\Documents\C0849%20-%20DER\40_Emissao\03_GRD\0-GRDs_Enviadas%20DER\7&#186;MEDI&#199;&#195;O\MR.DER-0345_23\" TargetMode="External"/><Relationship Id="rId137" Type="http://schemas.openxmlformats.org/officeDocument/2006/relationships/hyperlink" Target="pw:\\pw.planservi.com.br:PROJETOS\Documents\C0849%20-%20DER\40_Emissao\03_GRD\0-GRDs_Enviadas%20DER\8&#186;MEDI&#199;&#195;O\MR.DER-0389_23\" TargetMode="External"/><Relationship Id="rId158" Type="http://schemas.openxmlformats.org/officeDocument/2006/relationships/hyperlink" Target="pw:\\pw.planservi.com.br:PROJETOS\Documents\C0849%20-%20DER\40_Emissao\03_GRD\0-GRDs_Enviadas%20DER\14&#186;MEDI&#199;&#195;O-26-08-2023%20A%2025-09-2023\MR.DER-0446_23\" TargetMode="External"/><Relationship Id="rId20" Type="http://schemas.openxmlformats.org/officeDocument/2006/relationships/hyperlink" Target="pw:\\pw.planservi.com.br:PROJETOS\Documents\C0849%20-%20DER\40_Emissao\03_GRD\0-GRDs_Enviadas%20DER\3&#186;MEDI&#199;&#195;O\MR.DER-0082_22\" TargetMode="External"/><Relationship Id="rId41" Type="http://schemas.openxmlformats.org/officeDocument/2006/relationships/hyperlink" Target="pw:\\pw.planservi.com.br:PROJETOS\Documents\C0849%20-%20DER\30_Producao\1-C6%20&#8211;%20SPA%20103-079%20-%20km%200,00-2,56\02_Geom\02.00_R031\2022%2010%2025-%20Projeto%20Executivo%20A1-%20Planta%20e%20Perfil.xls" TargetMode="External"/><Relationship Id="rId62" Type="http://schemas.openxmlformats.org/officeDocument/2006/relationships/hyperlink" Target="pw:\\pw.planservi.com.br:PROJETOS\Documents\C0849%20-%20DER\40_Emissao\03_GRD\0-GRDs_Enviadas%20DER\5&#186;MEDI&#199;&#195;O\MR.DER-0189_22\" TargetMode="External"/><Relationship Id="rId83" Type="http://schemas.openxmlformats.org/officeDocument/2006/relationships/hyperlink" Target="pw:\\pw.planservi.com.br:PROJETOS\Documents\C0849%20-%20DER\30_Producao\1-C6%20&#8211;%20SPA%20103-079%20-%20km%200,00-2,56\13_Interf\13.00_R031\2022.12.20_R-031_SPA%20103-079.doc" TargetMode="External"/><Relationship Id="rId88" Type="http://schemas.openxmlformats.org/officeDocument/2006/relationships/hyperlink" Target="pw:\\pw.planservi.com.br:PROJETOS\Documents\C0849%20-%20DER\40_Emissao\03_GRD\0-GRDs_Enviadas%20DER\6&#186;MEDI&#199;&#195;O\MR.DER-0253_23\" TargetMode="External"/><Relationship Id="rId111" Type="http://schemas.openxmlformats.org/officeDocument/2006/relationships/hyperlink" Target="pw:\\pw.planservi.com.br:PROJETOS\Documents\C0849%20-%20DER\40_Emissao\03_GRD\0-GRDs_Enviadas%20DER\7&#186;MEDI&#199;&#195;O\MR.DER-0322_23\" TargetMode="External"/><Relationship Id="rId132" Type="http://schemas.openxmlformats.org/officeDocument/2006/relationships/hyperlink" Target="pw:\\pw.planservi.com.br:PROJETOS\Documents\C0849%20-%20DER\30_Producao\1-C6%20&#8211;%20SPA%20103-079%20-%20km%200,00-2,56\05_Geot\05.00_R031\2023.02.01_R-031_SPA103_079_G01.doc" TargetMode="External"/><Relationship Id="rId153" Type="http://schemas.openxmlformats.org/officeDocument/2006/relationships/hyperlink" Target="pw:\\pw.planservi.com.br:PROJETOS\Documents\C0849%20-%20DER\40_Emissao\03_GRD\0-GRDs_Enviadas%20DER\14&#186;MEDI&#199;&#195;O-26-08-2023%20A%2025-09-2023\MR.DER-0446_23\" TargetMode="External"/><Relationship Id="rId174" Type="http://schemas.openxmlformats.org/officeDocument/2006/relationships/hyperlink" Target="pw:\\pw.planservi.com.br:PROJETOS\Documents\C0849%20-%20DER\40_Emissao\03_GRD\0-GRDs_Enviadas%20DER\18&#186;MEDI&#199;&#195;O-26-12-23%20A%2025-01-24\MR.DER-0503_24\" TargetMode="External"/><Relationship Id="rId179" Type="http://schemas.openxmlformats.org/officeDocument/2006/relationships/hyperlink" Target="pw:\\SRVPW3.pls.planservi.com.br:Projetos\Documents\C0849%20-%20DER\40_Emissao\03_GRD\0-GRDs_Enviadas%20DER\21&#186;MEDI&#199;&#195;O-26-03-2024%20A%2025-04-24\MR.DER-0613_24\" TargetMode="External"/><Relationship Id="rId195" Type="http://schemas.openxmlformats.org/officeDocument/2006/relationships/hyperlink" Target="pw:\\SRVPW3.pls.planservi.com.br:Projetos\Documents\C0849%20-%20DER\40_Emissao\03_GRD\0-GRDs_Enviadas%20DER\46&#186;MEDI&#199;&#195;O-26-04-2026%20A%2025-05-26\MR_DER-1736_26\" TargetMode="External"/><Relationship Id="rId190" Type="http://schemas.openxmlformats.org/officeDocument/2006/relationships/hyperlink" Target="pw:\\SRVPW3.pls.planservi.com.br:Projetos\Documents\C0849%20-%20DER\40_Emissao\03_GRD\0-GRDs_Enviadas%20DER\46&#186;MEDI&#199;&#195;O-26-04-2026%20A%2025-05-26\MR_DER-1736_26\" TargetMode="External"/><Relationship Id="rId204" Type="http://schemas.openxmlformats.org/officeDocument/2006/relationships/printerSettings" Target="../printerSettings/printerSettings12.bin"/><Relationship Id="rId15" Type="http://schemas.openxmlformats.org/officeDocument/2006/relationships/hyperlink" Target="pw:\\pw.planservi.com.br:PROJETOS\Documents\C0849%20-%20DER\40_Emissao\03_GRD\0-GRDs_Enviadas%20DER\3&#186;MEDI&#199;&#195;O\MR.DER-0062_22\" TargetMode="External"/><Relationship Id="rId36" Type="http://schemas.openxmlformats.org/officeDocument/2006/relationships/hyperlink" Target="pw:\\pw.planservi.com.br:PROJETOS\Documents\C0849%20-%20DER\30_Producao\1-C6%20&#8211;%20SPA%20103-079%20-%20km%200,00-2,56\02_Geom\02.00_R031\2022%2010%2025-%20Projeto%20Executivo%20A1-%20Planta%20e%20Perfil.xls" TargetMode="External"/><Relationship Id="rId57" Type="http://schemas.openxmlformats.org/officeDocument/2006/relationships/hyperlink" Target="pw:\\pw.planservi.com.br:PROJETOS\Documents\C0849%20-%20DER\40_Emissao\03_GRD\0-GRDs_Enviadas%20DER\5&#186;MEDI&#199;&#195;O\MR.DER-0210_22\" TargetMode="External"/><Relationship Id="rId106" Type="http://schemas.openxmlformats.org/officeDocument/2006/relationships/hyperlink" Target="pw:\\pw.planservi.com.br:PROJETOS\Documents\C0849%20-%20DER\30_Producao\1-C6%20&#8211;%20SPA%20103-079%20-%20km%200,00-2,56\05_Geot\05.00_R031\2023.01.24_R-031_G18_SPA103079.doc" TargetMode="External"/><Relationship Id="rId127" Type="http://schemas.openxmlformats.org/officeDocument/2006/relationships/hyperlink" Target="pw:\\pw.planservi.com.br:PROJETOS\Documents\C0849%20-%20DER\30_Producao\1-C6%20&#8211;%20SPA%20103-079%20-%20km%200,00-2,56\04_Dren\04.00_R031\2022%2012%2014%20-%20Emiss&#227;o%20Inicial_Segmento%20C06%20-%20Planta,%20perfis%20de%20bueiro%20e%20Relat&#243;rios.doc" TargetMode="External"/><Relationship Id="rId10" Type="http://schemas.openxmlformats.org/officeDocument/2006/relationships/hyperlink" Target="pw:\\pw.planservi.com.br:PROJETOS\Documents\C0849%20-%20DER\40_Emissao\03_GRD\0-GRDs_Enviadas%20DER\3&#186;MEDI&#199;&#195;O\MR.DER-0050_22\" TargetMode="External"/><Relationship Id="rId31" Type="http://schemas.openxmlformats.org/officeDocument/2006/relationships/hyperlink" Target="pw:\\pw.planservi.com.br:PROJETOS\Documents\C0849%20-%20DER\30_Producao\1-C6%20&#8211;%20SPA%20103-079%20-%20km%200,00-2,56\05_Geot\05.00_R031\2022.10.19_R-031_1_GEOTECNIA.doc" TargetMode="External"/><Relationship Id="rId52" Type="http://schemas.openxmlformats.org/officeDocument/2006/relationships/hyperlink" Target="pw:\\pw.planservi.com.br:PROJETOS\Documents\C0849%20-%20DER\40_Emissao\03_GRD\0-GRDs_Enviadas%20DER\4&#186;MEDI&#199;&#195;O\MR.DER-0165_22\" TargetMode="External"/><Relationship Id="rId73" Type="http://schemas.openxmlformats.org/officeDocument/2006/relationships/hyperlink" Target="pw:\\pw.planservi.com.br:PROJETOS\Documents\C0849%20-%20DER\40_Emissao\03_GRD\0-GRDs_Enviadas%20DER\5&#186;MEDI&#199;&#195;O\MR.DER-0223_22\" TargetMode="External"/><Relationship Id="rId78" Type="http://schemas.openxmlformats.org/officeDocument/2006/relationships/hyperlink" Target="pw:\\pw.planservi.com.br:PROJETOS\Documents\C0849%20-%20DER\30_Producao\1-C6%20&#8211;%20SPA%20103-079%20-%20km%200,00-2,56\02_Geom\02.00_R031\2022%2012%2019-%20Projeto%20Executivo%20A-%20Planta%20e%20Perfil.xls" TargetMode="External"/><Relationship Id="rId94" Type="http://schemas.openxmlformats.org/officeDocument/2006/relationships/hyperlink" Target="pw:\\pw.planservi.com.br:PROJETOS\Documents\C0849%20-%20DER\40_Emissao\03_GRD\0-GRDs_Enviadas%20DER\6&#186;MEDI&#199;&#195;O\MR.DER-0253_23\" TargetMode="External"/><Relationship Id="rId99" Type="http://schemas.openxmlformats.org/officeDocument/2006/relationships/hyperlink" Target="pw:\\pw.planservi.com.br:PROJETOS\Documents\C0849%20-%20DER\30_Producao\1-C6%20&#8211;%20SPA%20103-079%20-%20km%200,00-2,56\05_Geot\05.00_R031\2023.01.05_R-031_ESTUDOS-GEOL&#211;GICO-GEOT&#201;CNICOS-SPA103_079.doc" TargetMode="External"/><Relationship Id="rId101" Type="http://schemas.openxmlformats.org/officeDocument/2006/relationships/hyperlink" Target="pw:\\pw.planservi.com.br:PROJETOS\Documents\C0849%20-%20DER\40_Emissao\03_GRD\0-GRDs_Enviadas%20DER\6&#186;MEDI&#199;&#195;O\MR.DER-0261_23\" TargetMode="External"/><Relationship Id="rId122" Type="http://schemas.openxmlformats.org/officeDocument/2006/relationships/hyperlink" Target="pw:\\pw.planservi.com.br:PROJETOS\Documents\C0849%20-%20DER\40_Emissao\03_GRD\0-GRDs_Enviadas%20DER\7&#186;MEDI&#199;&#195;O\MR.DER-0353_23\" TargetMode="External"/><Relationship Id="rId143" Type="http://schemas.openxmlformats.org/officeDocument/2006/relationships/hyperlink" Target="pw:\\pw.planservi.com.br:PROJETOS\Documents\C0849%20-%20DER\40_Emissao\03_GRD\0-GRDs_Enviadas%20DER\13&#186;MEDI&#199;&#195;O-26-07-23%20A%2025-08-23\MR.DER-0417_23\" TargetMode="External"/><Relationship Id="rId148" Type="http://schemas.openxmlformats.org/officeDocument/2006/relationships/hyperlink" Target="pw:\\pw.planservi.com.br:PROJETOS\Documents\C0849%20-%20DER\40_Emissao\03_GRD\0-GRDs_Enviadas%20DER\13&#186;MEDI&#199;&#195;O-26-07-23%20A%2025-08-23\MR.DER-0425_23\" TargetMode="External"/><Relationship Id="rId164" Type="http://schemas.openxmlformats.org/officeDocument/2006/relationships/hyperlink" Target="pw:\\pw.planservi.com.br:PROJETOS\Documents\C0849%20-%20DER\40_Emissao\03_GRD\0-GRDs_Enviadas%20DER\17&#186;MEDI&#199;&#195;O-26-10-23%20A%2025-12-23\MR.DER-0481_23-Entrega%20Final\" TargetMode="External"/><Relationship Id="rId169" Type="http://schemas.openxmlformats.org/officeDocument/2006/relationships/hyperlink" Target="pw:\\pw.planservi.com.br:PROJETOS\Documents\C0849%20-%20DER\40_Emissao\03_GRD\0-GRDs_Enviadas%20DER\18&#186;MEDI&#199;&#195;O-26-12-23%20A%2025-01-24\MR.DER-0503_24\" TargetMode="External"/><Relationship Id="rId185" Type="http://schemas.openxmlformats.org/officeDocument/2006/relationships/hyperlink" Target="pw:\\SRVPW3.pls.planservi.com.br:Projetos\Documents\C0849%20-%20DER\40_Emissao\03_GRD\0-GRDs_Enviadas%20DER\22&#186;MEDI&#199;&#195;O-26-04-2024%20A%2025-05-24\MR.DER-0670_24\" TargetMode="External"/><Relationship Id="rId4" Type="http://schemas.openxmlformats.org/officeDocument/2006/relationships/hyperlink" Target="pw:\\pw.planservi.com.br:PROJETOS\Documents\C0849%20-%20DER\40_Emissao\03_GRD\0-GRDs_Enviadas%20DER\MR.DER-0025_22\" TargetMode="External"/><Relationship Id="rId9" Type="http://schemas.openxmlformats.org/officeDocument/2006/relationships/hyperlink" Target="pw:\\pw.planservi.com.br:PROJETOS\Documents\C0849%20-%20DER\40_Emissao\03_GRD\0-GRDs_Enviadas%20DER\MR.DER-0034_22\" TargetMode="External"/><Relationship Id="rId180" Type="http://schemas.openxmlformats.org/officeDocument/2006/relationships/hyperlink" Target="pw:\\SRVPW3.pls.planservi.com.br:Projetos\Documents\C0849%20-%20DER\40_Emissao\03_GRD\0-GRDs_Enviadas%20DER\21&#186;MEDI&#199;&#195;O-26-03-2024%20A%2025-04-24\MR.DER-0630_24\" TargetMode="External"/><Relationship Id="rId26" Type="http://schemas.openxmlformats.org/officeDocument/2006/relationships/hyperlink" Target="pw:\\pw.planservi.com.br:PROJETOS\Documents\C0849%20-%20DER\40_Emissao\03_GRD\0-GRDs_Enviadas%20DER\4&#186;MEDI&#199;&#195;O\MR.DER-0102_22\" TargetMode="External"/><Relationship Id="rId47" Type="http://schemas.openxmlformats.org/officeDocument/2006/relationships/hyperlink" Target="pw:\\pw.planservi.com.br:PROJETOS\Documents\C0849%20-%20DER\30_Producao\1-C6%20&#8211;%20SPA%20103-079%20-%20km%200,00-2,56\02_Geom\02.00_R031\2022%2010%2005%20-%20Projeto%20Funcional%20-Mudan&#231;a%20de%20c&#243;digo.xls" TargetMode="External"/><Relationship Id="rId68" Type="http://schemas.openxmlformats.org/officeDocument/2006/relationships/hyperlink" Target="pw:\\pw.planservi.com.br:PROJETOS\Documents\C0849%20-%20DER\40_Emissao\03_GRD\0-GRDs_Enviadas%20DER\5&#186;MEDI&#199;&#195;O\MR.DER-0220_22\" TargetMode="External"/><Relationship Id="rId89" Type="http://schemas.openxmlformats.org/officeDocument/2006/relationships/hyperlink" Target="pw:\\pw.planservi.com.br:PROJETOS\Documents\C0849%20-%20DER\40_Emissao\03_GRD\0-GRDs_Enviadas%20DER\6&#186;MEDI&#199;&#195;O\MR.DER-0253_23\" TargetMode="External"/><Relationship Id="rId112" Type="http://schemas.openxmlformats.org/officeDocument/2006/relationships/hyperlink" Target="pw:\\pw.planservi.com.br:PROJETOS\Documents\C0849%20-%20DER\40_Emissao\03_GRD\0-GRDs_Enviadas%20DER\7&#186;MEDI&#199;&#195;O\MR.DER-0322_23\" TargetMode="External"/><Relationship Id="rId133" Type="http://schemas.openxmlformats.org/officeDocument/2006/relationships/hyperlink" Target="pw:\\pw.planservi.com.br:PROJETOS\Documents\C0849%20-%20DER\30_Producao\1-C6%20&#8211;%20SPA%20103-079%20-%20km%200,00-2,56\05_Geot\05.00_R031\2023.02.13_R-031_SPA103_079_G01.doc" TargetMode="External"/><Relationship Id="rId154" Type="http://schemas.openxmlformats.org/officeDocument/2006/relationships/hyperlink" Target="pw:\\pw.planservi.com.br:PROJETOS\Documents\C0849%20-%20DER\40_Emissao\03_GRD\0-GRDs_Enviadas%20DER\14&#186;MEDI&#199;&#195;O-26-08-2023%20A%2025-09-2023\MR.DER-0446_23\" TargetMode="External"/><Relationship Id="rId175" Type="http://schemas.openxmlformats.org/officeDocument/2006/relationships/hyperlink" Target="pw:\\pw.planservi.com.br:PROJETOS\Documents\C0849%20-%20DER\40_Emissao\03_GRD\0-GRDs_Enviadas%20DER\18&#186;MEDI&#199;&#195;O-26-12-23%20A%2025-01-24\MR.DER-0503_24\" TargetMode="External"/><Relationship Id="rId196" Type="http://schemas.openxmlformats.org/officeDocument/2006/relationships/hyperlink" Target="pw:\\SRVPW3.pls.planservi.com.br:Projetos\Documents\C0849%20-%20DER\40_Emissao\03_GRD\0-GRDs_Enviadas%20DER\46&#186;MEDI&#199;&#195;O-26-04-2026%20A%2025-05-26\MR_DER-1737_26\" TargetMode="External"/><Relationship Id="rId200" Type="http://schemas.openxmlformats.org/officeDocument/2006/relationships/hyperlink" Target="pw:\\SRVPW3.pls.planservi.com.br:Projetos\Documents\C0849%20-%20DER\40_Emissao\03_GRD\0-GRDs_Enviadas%20DER\46&#186;MEDI&#199;&#195;O-26-04-2026%20A%2025-05-26\MR_DER-1738_26\" TargetMode="External"/><Relationship Id="rId16" Type="http://schemas.openxmlformats.org/officeDocument/2006/relationships/hyperlink" Target="pw:\\pw.planservi.com.br:PROJETOS\Documents\C0849%20-%20DER\40_Emissao\03_GRD\0-GRDs_Enviadas%20DER\3&#186;MEDI&#199;&#195;O\MR.DER-0082_22\" TargetMode="External"/><Relationship Id="rId37" Type="http://schemas.openxmlformats.org/officeDocument/2006/relationships/hyperlink" Target="pw:\\pw.planservi.com.br:PROJETOS\Documents\C0849%20-%20DER\30_Producao\1-C6%20&#8211;%20SPA%20103-079%20-%20km%200,00-2,56\02_Geom\02.00_R031\2022%2010%2025-%20Projeto%20Executivo%20A1-%20Planta%20e%20Perfil.xls" TargetMode="External"/><Relationship Id="rId58" Type="http://schemas.openxmlformats.org/officeDocument/2006/relationships/hyperlink" Target="pw:\\pw.planservi.com.br:PROJETOS\Documents\C0849%20-%20DER\40_Emissao\03_GRD\0-GRDs_Enviadas%20DER\5&#186;MEDI&#199;&#195;O\MR.DER-0189_22\" TargetMode="External"/><Relationship Id="rId79" Type="http://schemas.openxmlformats.org/officeDocument/2006/relationships/hyperlink" Target="pw:\\pw.planservi.com.br:PROJETOS\Documents\C0849%20-%20DER\30_Producao\1-C6%20&#8211;%20SPA%20103-079%20-%20km%200,00-2,56\02_Geom\02.00_R031\2022%2012%2019-%20Projeto%20Executivo%20A-%20Planta%20e%20Perfil.xls" TargetMode="External"/><Relationship Id="rId102" Type="http://schemas.openxmlformats.org/officeDocument/2006/relationships/hyperlink" Target="pw:\\pw.planservi.com.br:PROJETOS\Documents\C0849%20-%20DER\40_Emissao\03_GRD\0-GRDs_Enviadas%20DER\6&#186;MEDI&#199;&#195;O\MR.DER-0281_23\" TargetMode="External"/><Relationship Id="rId123" Type="http://schemas.openxmlformats.org/officeDocument/2006/relationships/hyperlink" Target="pw:\\pw.planservi.com.br:PROJETOS\Documents\C0849%20-%20DER\40_Emissao\03_GRD\0-GRDs_Enviadas%20DER\7&#186;MEDI&#199;&#195;O\MR.DER-0354_23\" TargetMode="External"/><Relationship Id="rId144" Type="http://schemas.openxmlformats.org/officeDocument/2006/relationships/hyperlink" Target="pw:\\pw.planservi.com.br:PROJETOS\Documents\C0849%20-%20DER\40_Emissao\03_GRD\0-GRDs_Enviadas%20DER\13&#186;MEDI&#199;&#195;O-26-07-23%20A%2025-08-23\MR.DER-0417_23\" TargetMode="External"/><Relationship Id="rId90" Type="http://schemas.openxmlformats.org/officeDocument/2006/relationships/hyperlink" Target="pw:\\pw.planservi.com.br:PROJETOS\Documents\C0849%20-%20DER\40_Emissao\03_GRD\0-GRDs_Enviadas%20DER\6&#186;MEDI&#199;&#195;O\MR.DER-0253_23\" TargetMode="External"/><Relationship Id="rId165" Type="http://schemas.openxmlformats.org/officeDocument/2006/relationships/hyperlink" Target="pw:\\pw.planservi.com.br:PROJETOS\Documents\C0849%20-%20DER\40_Emissao\03_GRD\0-GRDs_Enviadas%20DER\17&#186;MEDI&#199;&#195;O-26-10-23%20A%2025-12-23\MR.DER-0481_23-Entrega%20Final\" TargetMode="External"/><Relationship Id="rId186" Type="http://schemas.openxmlformats.org/officeDocument/2006/relationships/hyperlink" Target="pw:\\SRVPW3.pls.planservi.com.br:Projetos\Documents\C0849%20-%20DER\40_Emissao\03_GRD\0-GRDs_Enviadas%20DER\46&#186;MEDI&#199;&#195;O-26-04-2026%20A%2025-05-26\MR_DER-1735_26\" TargetMode="External"/><Relationship Id="rId27" Type="http://schemas.openxmlformats.org/officeDocument/2006/relationships/hyperlink" Target="pw:\\pw.planservi.com.br:PROJETOS\Documents\C0849%20-%20DER\40_Emissao\03_GRD\0-GRDs_Enviadas%20DER\4&#186;MEDI&#199;&#195;O\MR.DER-0105_22\" TargetMode="External"/><Relationship Id="rId48" Type="http://schemas.openxmlformats.org/officeDocument/2006/relationships/hyperlink" Target="pw:\\pw.planservi.com.br:PROJETOS\Documents\C0849%20-%20DER\40_Emissao\03_GRD\0-GRDs_Enviadas%20DER\4&#186;MEDI&#199;&#195;O\MR.DER-0121_22\" TargetMode="External"/><Relationship Id="rId69" Type="http://schemas.openxmlformats.org/officeDocument/2006/relationships/hyperlink" Target="pw:\\pw.planservi.com.br:PROJETOS\Documents\C0849%20-%20DER\40_Emissao\03_GRD\0-GRDs_Enviadas%20DER\5&#186;MEDI&#199;&#195;O\MR.DER-0220_22\" TargetMode="External"/><Relationship Id="rId113" Type="http://schemas.openxmlformats.org/officeDocument/2006/relationships/hyperlink" Target="pw:\\pw.planservi.com.br:PROJETOS\Documents\C0849%20-%20DER\40_Emissao\03_GRD\0-GRDs_Enviadas%20DER\7&#186;MEDI&#199;&#195;O\MR.DER-0322_23\" TargetMode="External"/><Relationship Id="rId134" Type="http://schemas.openxmlformats.org/officeDocument/2006/relationships/hyperlink" Target="pw:\\pw.planservi.com.br:PROJETOS\Documents\C0849%20-%20DER\40_Emissao\03_GRD\0-GRDs_Enviadas%20DER\8&#186;MEDI&#199;&#195;O\MR.DER-0380\" TargetMode="External"/><Relationship Id="rId80" Type="http://schemas.openxmlformats.org/officeDocument/2006/relationships/hyperlink" Target="pw:\\pw.planservi.com.br:PROJETOS\Documents\C0849%20-%20DER\30_Producao\1-C6%20&#8211;%20SPA%20103-079%20-%20km%200,00-2,56\02_Geom\02.00_R031\2022%2012%2019-%20Projeto%20Executivo%20A-%20Planta%20e%20Perfil.xls" TargetMode="External"/><Relationship Id="rId155" Type="http://schemas.openxmlformats.org/officeDocument/2006/relationships/hyperlink" Target="pw:\\pw.planservi.com.br:PROJETOS\Documents\C0849%20-%20DER\40_Emissao\03_GRD\0-GRDs_Enviadas%20DER\14&#186;MEDI&#199;&#195;O-26-08-2023%20A%2025-09-2023\MR.DER-0446_23\" TargetMode="External"/><Relationship Id="rId176" Type="http://schemas.openxmlformats.org/officeDocument/2006/relationships/hyperlink" Target="pw:\\SRVPW3.pls.planservi.com.br:Projetos\Documents\C0849%20-%20DER\40_Emissao\03_GRD\0-GRDs_Enviadas%20DER\21&#186;MEDI&#199;&#195;O-26-03-2024%20A%2025-04-24\MR.DER-0613_24\" TargetMode="External"/><Relationship Id="rId197" Type="http://schemas.openxmlformats.org/officeDocument/2006/relationships/hyperlink" Target="pw:\\SRVPW3.pls.planservi.com.br:Projetos\Documents\C0849%20-%20DER\40_Emissao\03_GRD\0-GRDs_Enviadas%20DER\46&#186;MEDI&#199;&#195;O-26-04-2026%20A%2025-05-26\MR_DER-1737_26\" TargetMode="External"/><Relationship Id="rId201" Type="http://schemas.openxmlformats.org/officeDocument/2006/relationships/hyperlink" Target="pw:\\SRVPW3.pls.planservi.com.br:Projetos\Documents\C0849%20-%20DER\40_Emissao\03_GRD\0-GRDs_Enviadas%20DER\46&#186;MEDI&#199;&#195;O-26-04-2026%20A%2025-05-26\MR_DER-1738_26\" TargetMode="External"/><Relationship Id="rId17" Type="http://schemas.openxmlformats.org/officeDocument/2006/relationships/hyperlink" Target="pw:\\pw.planservi.com.br:PROJETOS\Documents\C0849%20-%20DER\40_Emissao\03_GRD\0-GRDs_Enviadas%20DER\3&#186;MEDI&#199;&#195;O\MR.DER-0082_22\" TargetMode="External"/><Relationship Id="rId38" Type="http://schemas.openxmlformats.org/officeDocument/2006/relationships/hyperlink" Target="pw:\\pw.planservi.com.br:PROJETOS\Documents\C0849%20-%20DER\30_Producao\1-C6%20&#8211;%20SPA%20103-079%20-%20km%200,00-2,56\02_Geom\02.00_R031\2022%2010%2025-%20Projeto%20Executivo%20A1-%20Planta%20e%20Perfil.xls" TargetMode="External"/><Relationship Id="rId59" Type="http://schemas.openxmlformats.org/officeDocument/2006/relationships/hyperlink" Target="pw:\\pw.planservi.com.br:PROJETOS\Documents\C0849%20-%20DER\40_Emissao\03_GRD\0-GRDs_Enviadas%20DER\5&#186;MEDI&#199;&#195;O\MR.DER-0189_22\" TargetMode="External"/><Relationship Id="rId103" Type="http://schemas.openxmlformats.org/officeDocument/2006/relationships/hyperlink" Target="pw:\\pw.planservi.com.br:PROJETOS\Documents\C0849%20-%20DER\40_Emissao\03_GRD\0-GRDs_Enviadas%20DER\6&#186;MEDI&#199;&#195;O\MR.DER-0281_23\" TargetMode="External"/><Relationship Id="rId124" Type="http://schemas.openxmlformats.org/officeDocument/2006/relationships/hyperlink" Target="pw:\\pw.planservi.com.br:PROJETOS\Documents\C0849%20-%20DER\40_Emissao\03_GRD\0-GRDs_Enviadas%20DER\7&#186;MEDI&#199;&#195;O\MR.DER-0361_23\" TargetMode="External"/><Relationship Id="rId70" Type="http://schemas.openxmlformats.org/officeDocument/2006/relationships/hyperlink" Target="pw:\\pw.planservi.com.br:PROJETOS\Documents\C0849%20-%20DER\40_Emissao\03_GRD\0-GRDs_Enviadas%20DER\5&#186;MEDI&#199;&#195;O\MR.DER-0220_22\" TargetMode="External"/><Relationship Id="rId91" Type="http://schemas.openxmlformats.org/officeDocument/2006/relationships/hyperlink" Target="pw:\\pw.planservi.com.br:PROJETOS\Documents\C0849%20-%20DER\40_Emissao\03_GRD\0-GRDs_Enviadas%20DER\6&#186;MEDI&#199;&#195;O\MR.DER-0253_23\" TargetMode="External"/><Relationship Id="rId145" Type="http://schemas.openxmlformats.org/officeDocument/2006/relationships/hyperlink" Target="pw:\\pw.planservi.com.br:PROJETOS\Documents\C0849%20-%20DER\40_Emissao\03_GRD\0-GRDs_Enviadas%20DER\13&#186;MEDI&#199;&#195;O-26-07-23%20A%2025-08-23\MR.DER-0417_23\" TargetMode="External"/><Relationship Id="rId166" Type="http://schemas.openxmlformats.org/officeDocument/2006/relationships/hyperlink" Target="pw:\\pw.planservi.com.br:PROJETOS\Documents\C0849%20-%20DER\40_Emissao\03_GRD\0-GRDs_Enviadas%20DER\17&#186;MEDI&#199;&#195;O-26-10-23%20A%2025-12-23\MR.DER-0481_23-Entrega%20Final\" TargetMode="External"/><Relationship Id="rId187" Type="http://schemas.openxmlformats.org/officeDocument/2006/relationships/hyperlink" Target="pw:\\SRVPW3.pls.planservi.com.br:Projetos\Documents\C0849%20-%20DER\40_Emissao\03_GRD\0-GRDs_Enviadas%20DER\46&#186;MEDI&#199;&#195;O-26-04-2026%20A%2025-05-26\MR_DER-1735_26\" TargetMode="External"/><Relationship Id="rId1" Type="http://schemas.openxmlformats.org/officeDocument/2006/relationships/hyperlink" Target="pw:\\pw.planservi.com.br:PROJETOS\Documents\C0849%20-%20DER\40_Emissao\03_GRD\GRDs_Enviadas%20DER\MR.DER-0001_22\" TargetMode="External"/><Relationship Id="rId28" Type="http://schemas.openxmlformats.org/officeDocument/2006/relationships/hyperlink" Target="pw:\\pw.planservi.com.br:PROJETOS\Documents\C0849%20-%20DER\40_Emissao\03_GRD\0-GRDs_Enviadas%20DER\4&#186;MEDI&#199;&#195;O\MR.DER-0105_22\" TargetMode="External"/><Relationship Id="rId49" Type="http://schemas.openxmlformats.org/officeDocument/2006/relationships/hyperlink" Target="pw:\\pw.planservi.com.br:PROJETOS\Documents\C0849%20-%20DER\40_Emissao\03_GRD\0-GRDs_Enviadas%20DER\4&#186;MEDI&#199;&#195;O\MR.DER-0121_22\" TargetMode="External"/><Relationship Id="rId114" Type="http://schemas.openxmlformats.org/officeDocument/2006/relationships/hyperlink" Target="pw:\\pw.planservi.com.br:PROJETOS\Documents\C0849%20-%20DER\40_Emissao\03_GRD\0-GRDs_Enviadas%20DER\7&#186;MEDI&#199;&#195;O\MR.DER-0345_23\" TargetMode="External"/><Relationship Id="rId60" Type="http://schemas.openxmlformats.org/officeDocument/2006/relationships/hyperlink" Target="pw:\\pw.planservi.com.br:PROJETOS\Documents\C0849%20-%20DER\40_Emissao\03_GRD\0-GRDs_Enviadas%20DER\5&#186;MEDI&#199;&#195;O\MR.DER-0189_22\" TargetMode="External"/><Relationship Id="rId81" Type="http://schemas.openxmlformats.org/officeDocument/2006/relationships/hyperlink" Target="pw:\\pw.planservi.com.br:PROJETOS\Documents\C0849%20-%20DER\30_Producao\1-C6%20&#8211;%20SPA%20103-079%20-%20km%200,00-2,56\04_Dren\04.00_R031\2022%2012%2014%20-%20Emiss&#227;o%20Inicial_Segmento%20C06%20-%20Planta,%20perfis%20de%20bueiro%20e%20Relat&#243;rios.doc" TargetMode="External"/><Relationship Id="rId135" Type="http://schemas.openxmlformats.org/officeDocument/2006/relationships/hyperlink" Target="pw:\\pw.planservi.com.br:PROJETOS\Documents\C0849%20-%20DER\40_Emissao\03_GRD\0-GRDs_Enviadas%20DER\8&#186;MEDI&#199;&#195;O\MR.DER-0381\" TargetMode="External"/><Relationship Id="rId156" Type="http://schemas.openxmlformats.org/officeDocument/2006/relationships/hyperlink" Target="pw:\\pw.planservi.com.br:PROJETOS\Documents\C0849%20-%20DER\40_Emissao\03_GRD\0-GRDs_Enviadas%20DER\14&#186;MEDI&#199;&#195;O-26-08-2023%20A%2025-09-2023\MR.DER-0446_23\" TargetMode="External"/><Relationship Id="rId177" Type="http://schemas.openxmlformats.org/officeDocument/2006/relationships/hyperlink" Target="pw:\\SRVPW3.pls.planservi.com.br:Projetos\Documents\C0849%20-%20DER\40_Emissao\03_GRD\0-GRDs_Enviadas%20DER\21&#186;MEDI&#199;&#195;O-26-03-2024%20A%2025-04-24\MR.DER-0613_24\" TargetMode="External"/><Relationship Id="rId198" Type="http://schemas.openxmlformats.org/officeDocument/2006/relationships/hyperlink" Target="pw:\\SRVPW3.pls.planservi.com.br:Projetos\Documents\C0849%20-%20DER\40_Emissao\03_GRD\0-GRDs_Enviadas%20DER\46&#186;MEDI&#199;&#195;O-26-04-2026%20A%2025-05-26\MR_DER-1737_26\" TargetMode="External"/><Relationship Id="rId202" Type="http://schemas.openxmlformats.org/officeDocument/2006/relationships/hyperlink" Target="pw:\\SRVPW3.pls.planservi.com.br:Projetos\Documents\C0849%20-%20DER\40_Emissao\03_GRD\0-GRDs_Enviadas%20DER\46&#186;MEDI&#199;&#195;O-26-04-2026%20A%2025-05-26\MR_DER-1738_26\" TargetMode="External"/><Relationship Id="rId18" Type="http://schemas.openxmlformats.org/officeDocument/2006/relationships/hyperlink" Target="pw:\\pw.planservi.com.br:PROJETOS\Documents\C0849%20-%20DER\40_Emissao\03_GRD\0-GRDs_Enviadas%20DER\3&#186;MEDI&#199;&#195;O\MR.DER-0082_22\" TargetMode="External"/><Relationship Id="rId39" Type="http://schemas.openxmlformats.org/officeDocument/2006/relationships/hyperlink" Target="pw:\\pw.planservi.com.br:PROJETOS\Documents\C0849%20-%20DER\40_Emissao\03_GRD\0-GRDs_Enviadas%20DER\3&#186;MEDI&#199;&#195;O\MR.DER-0082_22\" TargetMode="External"/><Relationship Id="rId50" Type="http://schemas.openxmlformats.org/officeDocument/2006/relationships/hyperlink" Target="pw:\\pw.planservi.com.br:PROJETOS\Documents\C0849%20-%20DER\40_Emissao\03_GRD\0-GRDs_Enviadas%20DER\4&#186;MEDI&#199;&#195;O\MR.DER-0121_22\" TargetMode="External"/><Relationship Id="rId104" Type="http://schemas.openxmlformats.org/officeDocument/2006/relationships/hyperlink" Target="pw:\\pw.planservi.com.br:PROJETOS\Documents\C0849%20-%20DER\40_Emissao\03_GRD\0-GRDs_Enviadas%20DER\6&#186;MEDI&#199;&#195;O\MR.DER-0297_23\" TargetMode="External"/><Relationship Id="rId125" Type="http://schemas.openxmlformats.org/officeDocument/2006/relationships/hyperlink" Target="pw:\\pw.planservi.com.br:PROJETOS\Documents\C0849%20-%20DER\30_Producao\1-C6%20&#8211;%20SPA%20103-079%20-%20km%200,00-2,56\05_Geot\05.00_R031\2023%2002%2024-R-031_Revis&#227;oA1_G13.doc" TargetMode="External"/><Relationship Id="rId146" Type="http://schemas.openxmlformats.org/officeDocument/2006/relationships/hyperlink" Target="pw:\\pw.planservi.com.br:PROJETOS\Documents\C0849%20-%20DER\40_Emissao\03_GRD\0-GRDs_Enviadas%20DER\13&#186;MEDI&#199;&#195;O-26-07-23%20A%2025-08-23\MR.DER-0417_23\" TargetMode="External"/><Relationship Id="rId167" Type="http://schemas.openxmlformats.org/officeDocument/2006/relationships/hyperlink" Target="pw:\\pw.planservi.com.br:PROJETOS\Documents\C0849%20-%20DER\40_Emissao\03_GRD\0-GRDs_Enviadas%20DER\17&#186;MEDI&#199;&#195;O-26-10-23%20A%2025-12-23\MR.DER-0481_23-Entrega%20Final\" TargetMode="External"/><Relationship Id="rId188" Type="http://schemas.openxmlformats.org/officeDocument/2006/relationships/hyperlink" Target="pw:\\SRVPW3.pls.planservi.com.br:Projetos\Documents\C0849%20-%20DER\40_Emissao\03_GRD\0-GRDs_Enviadas%20DER\46&#186;MEDI&#199;&#195;O-26-04-2026%20A%2025-05-26\MR_DER-1736_26\" TargetMode="External"/><Relationship Id="rId71" Type="http://schemas.openxmlformats.org/officeDocument/2006/relationships/hyperlink" Target="pw:\\pw.planservi.com.br:PROJETOS\Documents\C0849%20-%20DER\40_Emissao\03_GRD\0-GRDs_Enviadas%20DER\5&#186;MEDI&#199;&#195;O\MR.DER-0220_22\" TargetMode="External"/><Relationship Id="rId92" Type="http://schemas.openxmlformats.org/officeDocument/2006/relationships/hyperlink" Target="pw:\\pw.planservi.com.br:PROJETOS\Documents\C0849%20-%20DER\40_Emissao\03_GRD\0-GRDs_Enviadas%20DER\6&#186;MEDI&#199;&#195;O\MR.DER-0253_23\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pw:\\pw.planservi.com.br:PROJETOS\Documents\C0849%20-%20DER\40_Emissao\03_GRD\0-GRDs_Enviadas%20DER\6&#186;MEDI&#199;&#195;O\MR.DER-0269_23\" TargetMode="External"/><Relationship Id="rId21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42" Type="http://schemas.openxmlformats.org/officeDocument/2006/relationships/hyperlink" Target="pw:\\pw.planservi.com.br:PROJETOS\Documents\C0849%20-%20DER\30_Producao\13-F11%20&#8211;%20SP%20250%20-%20km%20102,28-141,74\05_Geot\05.00_R031\2022%2011%2023-R-031_Emiss&#227;o%20Inicial-Programa&#231;&#227;oSondagem.doc" TargetMode="External"/><Relationship Id="rId63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84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38" Type="http://schemas.openxmlformats.org/officeDocument/2006/relationships/hyperlink" Target="pw:\\pw.planservi.com.br:PROJETOS\Documents\C0849%20-%20DER\40_Emissao\03_GRD\0-GRDs_Enviadas%20DER\7&#186;MEDI&#199;&#195;O\MR.DER-0338_23\" TargetMode="External"/><Relationship Id="rId159" Type="http://schemas.openxmlformats.org/officeDocument/2006/relationships/hyperlink" Target="pw:\\pw.planservi.com.br:PROJETOS\Documents\C0849%20-%20DER\30_Producao\13-F11%20&#8211;%20SP%20250%20-%20km%20102,28-141,74\05_Geot\05.00_R031\2023%2001%2023-R-031_Revis&#227;oA-G13.doc" TargetMode="External"/><Relationship Id="rId170" Type="http://schemas.openxmlformats.org/officeDocument/2006/relationships/hyperlink" Target="pw:\\SRVPW3.pls.planservi.com.br:Projetos\Documents\C0849%20-%20DER\40_Emissao\03_GRD\0-GRDs_Enviadas%20DER\20&#186;MEDI&#199;&#195;O-26-02-2024%20A%2025-03-24\MR.DER-0567_24\" TargetMode="External"/><Relationship Id="rId191" Type="http://schemas.openxmlformats.org/officeDocument/2006/relationships/hyperlink" Target="pw:\\SRVPW3.pls.planservi.com.br:Projetos\Documents\C0849%20-%20DER\40_Emissao\03_GRD\0-GRDs_Enviadas%20DER\21&#186;MEDI&#199;&#195;O-26-03-2024%20A%2025-04-24\MR.DER-0591_24\" TargetMode="External"/><Relationship Id="rId205" Type="http://schemas.openxmlformats.org/officeDocument/2006/relationships/hyperlink" Target="pw:\\SRVPW3.pls.planservi.com.br:Projetos\Documents\C0849%20-%20DER\40_Emissao\03_GRD\0-GRDs_Enviadas%20DER\21&#186;MEDI&#199;&#195;O-26-03-2024%20A%2025-04-24\MR.DER-0616_24\" TargetMode="External"/><Relationship Id="rId226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107" Type="http://schemas.openxmlformats.org/officeDocument/2006/relationships/hyperlink" Target="pw:\\pw.planservi.com.br:PROJETOS\Documents\C0849%20-%20DER\40_Emissao\03_GRD\0-GRDs_Enviadas%20DER\6&#186;MEDI&#199;&#195;O\MR.DER-0268_23\" TargetMode="External"/><Relationship Id="rId11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32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53" Type="http://schemas.openxmlformats.org/officeDocument/2006/relationships/hyperlink" Target="pw:\\pw.planservi.com.br:PROJETOS\Documents\C0849%20-%20DER\40_Emissao\03_GRD\0-GRDs_Enviadas%20DER\5&#186;MEDI&#199;&#195;O\MR.DER-0219_22\" TargetMode="External"/><Relationship Id="rId74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28" Type="http://schemas.openxmlformats.org/officeDocument/2006/relationships/hyperlink" Target="pw:\\pw.planservi.com.br:PROJETOS\Documents\C0849%20-%20DER\40_Emissao\03_GRD\0-GRDs_Enviadas%20DER\6&#186;MEDI&#199;&#195;O\MR.DER-0285_23\" TargetMode="External"/><Relationship Id="rId149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5" Type="http://schemas.openxmlformats.org/officeDocument/2006/relationships/hyperlink" Target="pw:\\pw.planservi.com.br:PROJETOS\Documents\C0849%20-%20DER\30_Producao\13-F11%20&#8211;%20SP%20250%20-%20km%20102,28-141,74\06_Pavi\06.00_R031\2022%2010%2025-R-031_Emiss&#227;o%20Inicial-Relat&#243;rio.doc" TargetMode="External"/><Relationship Id="rId95" Type="http://schemas.openxmlformats.org/officeDocument/2006/relationships/hyperlink" Target="pw:\\pw.planservi.com.br:PROJETOS\Documents\C0849%20-%20DER\30_Producao\13-F11%20&#8211;%20SP%20250%20-%20km%20102,28-141,74\05_Geot\05.00_R031\2022%2012%2021-R-031_RevA2_G14.doc" TargetMode="External"/><Relationship Id="rId160" Type="http://schemas.openxmlformats.org/officeDocument/2006/relationships/hyperlink" Target="pw:\\pw.planservi.com.br:PROJETOS\Documents\C0849%20-%20DER\30_Producao\13-F11%20&#8211;%20SP%20250%20-%20km%20102,28-141,74\05_Geot\05.00_R031\2023%2007%2019%20SP250-R-031_Revis&#227;oB1-G13.doc" TargetMode="External"/><Relationship Id="rId181" Type="http://schemas.openxmlformats.org/officeDocument/2006/relationships/hyperlink" Target="pw:\\SRVPW3.pls.planservi.com.br:Projetos\Documents\C0849%20-%20DER\40_Emissao\03_GRD\0-GRDs_Enviadas%20DER\20&#186;MEDI&#199;&#195;O-26-02-2024%20A%2025-03-24\MR.DER-0569_24\" TargetMode="External"/><Relationship Id="rId216" Type="http://schemas.openxmlformats.org/officeDocument/2006/relationships/hyperlink" Target="pw:\\SRVPW3.pls.planservi.com.br:Projetos\Documents\C0849%20-%20DER\40_Emissao\03_GRD\0-GRDs_Enviadas%20DER\46&#186;MEDI&#199;&#195;O-26-04-2026%20A%2025-05-26\MR_DER-1733_26\" TargetMode="External"/><Relationship Id="rId237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2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43" Type="http://schemas.openxmlformats.org/officeDocument/2006/relationships/hyperlink" Target="pw:\\pw.planservi.com.br:PROJETOS\Documents\C0849%20-%20DER\30_Producao\13-F11%20&#8211;%20SP%20250%20-%20km%20102,28-141,74\06_Pavi\06.00_R031\2022%2011%2025-R-031_Revis&#227;oA-P09-502.doc" TargetMode="External"/><Relationship Id="rId64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18" Type="http://schemas.openxmlformats.org/officeDocument/2006/relationships/hyperlink" Target="pw:\\pw.planservi.com.br:PROJETOS\Documents\C0849%20-%20DER\40_Emissao\03_GRD\0-GRDs_Enviadas%20DER\6&#186;MEDI&#199;&#195;O\MR.DER-0269_23\" TargetMode="External"/><Relationship Id="rId139" Type="http://schemas.openxmlformats.org/officeDocument/2006/relationships/hyperlink" Target="pw:\\pw.planservi.com.br:PROJETOS\Documents\C0849%20-%20DER\30_Producao\13-F11%20&#8211;%20SP%20250%20-%20km%20102,28-141,74\06_Pavi\06.00_R031\2023%2003%2002-R-031_Revis&#227;oC-P09-502.doc" TargetMode="External"/><Relationship Id="rId85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50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71" Type="http://schemas.openxmlformats.org/officeDocument/2006/relationships/hyperlink" Target="pw:\\SRVPW3.pls.planservi.com.br:Projetos\Documents\C0849%20-%20DER\40_Emissao\03_GRD\0-GRDs_Enviadas%20DER\20&#186;MEDI&#199;&#195;O-26-02-2024%20A%2025-03-24\MR.DER-0567_24\" TargetMode="External"/><Relationship Id="rId192" Type="http://schemas.openxmlformats.org/officeDocument/2006/relationships/hyperlink" Target="pw:\\SRVPW3.pls.planservi.com.br:Projetos\Documents\C0849%20-%20DER\40_Emissao\03_GRD\0-GRDs_Enviadas%20DER\21&#186;MEDI&#199;&#195;O-26-03-2024%20A%2025-04-24\MR.DER-0591_24\" TargetMode="External"/><Relationship Id="rId206" Type="http://schemas.openxmlformats.org/officeDocument/2006/relationships/hyperlink" Target="pw:\\SRVPW3.pls.planservi.com.br:Projetos\Documents\C0849%20-%20DER\40_Emissao\03_GRD\0-GRDs_Enviadas%20DER\21&#186;MEDI&#199;&#195;O-26-03-2024%20A%2025-04-24\MR.DER-0616_24\" TargetMode="External"/><Relationship Id="rId227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12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33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108" Type="http://schemas.openxmlformats.org/officeDocument/2006/relationships/hyperlink" Target="pw:\\pw.planservi.com.br:PROJETOS\Documents\C0849%20-%20DER\40_Emissao\03_GRD\0-GRDs_Enviadas%20DER\6&#186;MEDI&#199;&#195;O\MR.DER-0268_23\" TargetMode="External"/><Relationship Id="rId129" Type="http://schemas.openxmlformats.org/officeDocument/2006/relationships/hyperlink" Target="pw:\\pw.planservi.com.br:PROJETOS\Documents\C0849%20-%20DER\40_Emissao\03_GRD\0-GRDs_Enviadas%20DER\6&#186;MEDI&#199;&#195;O\MR.DER-0285_23\" TargetMode="External"/><Relationship Id="rId54" Type="http://schemas.openxmlformats.org/officeDocument/2006/relationships/hyperlink" Target="pw:\\pw.planservi.com.br:PROJETOS\Documents\C0849%20-%20DER\40_Emissao\03_GRD\0-GRDs_Enviadas%20DER\5&#186;MEDI&#199;&#195;O\MR.DER-0219_22\" TargetMode="External"/><Relationship Id="rId75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96" Type="http://schemas.openxmlformats.org/officeDocument/2006/relationships/hyperlink" Target="pw:\\pw.planservi.com.br:PROJETOS\Documents\C0849%20-%20DER\30_Producao\13-F11%20&#8211;%20SP%20250%20-%20km%20102,28-141,74\05_Geot\05.00_R031\2022%2012%2021-R-031_RevA2_G14.doc" TargetMode="External"/><Relationship Id="rId140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61" Type="http://schemas.openxmlformats.org/officeDocument/2006/relationships/hyperlink" Target="pw:\\pw.planservi.com.br:PROJETOS\Documents\C0849%20-%20DER\30_Producao\13-F11%20&#8211;%20SP%20250%20-%20km%20102,28-141,74\05_Geot\05.00_R031\2023%2007%2019%20SP250-R-031_Revis&#227;oB1-G13.doc" TargetMode="External"/><Relationship Id="rId182" Type="http://schemas.openxmlformats.org/officeDocument/2006/relationships/hyperlink" Target="pw:\\SRVPW3.pls.planservi.com.br:Projetos\Documents\C0849%20-%20DER\40_Emissao\03_GRD\0-GRDs_Enviadas%20DER\20&#186;MEDI&#199;&#195;O-26-02-2024%20A%2025-03-24\MR.DER-0569_24\" TargetMode="External"/><Relationship Id="rId217" Type="http://schemas.openxmlformats.org/officeDocument/2006/relationships/hyperlink" Target="pw:\\SRVPW3.pls.planservi.com.br:Projetos\Documents\C0849%20-%20DER\40_Emissao\03_GRD\0-GRDs_Enviadas%20DER\46&#186;MEDI&#199;&#195;O-26-04-2026%20A%2025-05-26\MR_DER-1733_26\" TargetMode="External"/><Relationship Id="rId6" Type="http://schemas.openxmlformats.org/officeDocument/2006/relationships/hyperlink" Target="pw:\\pw.planservi.com.br:PROJETOS\Documents\C0849%20-%20DER\40_Emissao\03_GRD\0-GRDs_Enviadas%20DER\4&#186;MEDI&#199;&#195;O\MR.DER-0133_22\" TargetMode="External"/><Relationship Id="rId238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3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119" Type="http://schemas.openxmlformats.org/officeDocument/2006/relationships/hyperlink" Target="pw:\\pw.planservi.com.br:PROJETOS\Documents\C0849%20-%20DER\40_Emissao\03_GRD\0-GRDs_Enviadas%20DER\6&#186;MEDI&#199;&#195;O\MR.DER-0269_23\" TargetMode="External"/><Relationship Id="rId44" Type="http://schemas.openxmlformats.org/officeDocument/2006/relationships/hyperlink" Target="pw:\\pw.planservi.com.br:PROJETOS\Documents\C0849%20-%20DER\40_Emissao\03_GRD\0-GRDs_Enviadas%20DER\5&#186;MEDI&#199;&#195;O\MR.DER-0197_22\" TargetMode="External"/><Relationship Id="rId65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86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30" Type="http://schemas.openxmlformats.org/officeDocument/2006/relationships/hyperlink" Target="pw:\\pw.planservi.com.br:PROJETOS\Documents\C0849%20-%20DER\40_Emissao\03_GRD\0-GRDs_Enviadas%20DER\6&#186;MEDI&#199;&#195;O\MR.DER-0285_23\" TargetMode="External"/><Relationship Id="rId151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72" Type="http://schemas.openxmlformats.org/officeDocument/2006/relationships/hyperlink" Target="pw:\\SRVPW3.pls.planservi.com.br:Projetos\Documents\C0849%20-%20DER\40_Emissao\03_GRD\0-GRDs_Enviadas%20DER\20&#186;MEDI&#199;&#195;O-26-02-2024%20A%2025-03-24\MR.DER-0567_24\" TargetMode="External"/><Relationship Id="rId193" Type="http://schemas.openxmlformats.org/officeDocument/2006/relationships/hyperlink" Target="pw:\\SRVPW3.pls.planservi.com.br:Projetos\Documents\C0849%20-%20DER\40_Emissao\03_GRD\0-GRDs_Enviadas%20DER\21&#186;MEDI&#199;&#195;O-26-03-2024%20A%2025-04-24\MR.DER-0589_24\" TargetMode="External"/><Relationship Id="rId207" Type="http://schemas.openxmlformats.org/officeDocument/2006/relationships/hyperlink" Target="pw:\\SRVPW3.pls.planservi.com.br:Projetos\Documents\C0849%20-%20DER\40_Emissao\03_GRD\0-GRDs_Enviadas%20DER\21&#186;MEDI&#199;&#195;O-26-03-2024%20A%2025-04-24\MR.DER-0616_24\" TargetMode="External"/><Relationship Id="rId228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13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109" Type="http://schemas.openxmlformats.org/officeDocument/2006/relationships/hyperlink" Target="pw:\\pw.planservi.com.br:PROJETOS\Documents\C0849%20-%20DER\40_Emissao\03_GRD\0-GRDs_Enviadas%20DER\6&#186;MEDI&#199;&#195;O\MR.DER-0268_23\" TargetMode="External"/><Relationship Id="rId34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55" Type="http://schemas.openxmlformats.org/officeDocument/2006/relationships/hyperlink" Target="pw:\\pw.planservi.com.br:PROJETOS\Documents\C0849%20-%20DER\40_Emissao\03_GRD\0-GRDs_Enviadas%20DER\5&#186;MEDI&#199;&#195;O\MR.DER-0219_22\" TargetMode="External"/><Relationship Id="rId76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97" Type="http://schemas.openxmlformats.org/officeDocument/2006/relationships/hyperlink" Target="pw:\\pw.planservi.com.br:PROJETOS\Documents\C0849%20-%20DER\30_Producao\13-F11%20&#8211;%20SP%20250%20-%20km%20102,28-141,74\05_Geot\05.00_R031\2022%2012%2022-R-031_Revis&#227;oA1-G13.doc" TargetMode="External"/><Relationship Id="rId120" Type="http://schemas.openxmlformats.org/officeDocument/2006/relationships/hyperlink" Target="pw:\\pw.planservi.com.br:PROJETOS\Documents\C0849%20-%20DER\40_Emissao\03_GRD\0-GRDs_Enviadas%20DER\6&#186;MEDI&#199;&#195;O\MR.DER-0269_23\" TargetMode="External"/><Relationship Id="rId141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7" Type="http://schemas.openxmlformats.org/officeDocument/2006/relationships/hyperlink" Target="pw:\\pw.planservi.com.br:PROJETOS\Documents\C0849%20-%20DER\40_Emissao\03_GRD\0-GRDs_Enviadas%20DER\4&#186;MEDI&#199;&#195;O\MR.DER-0133_22\" TargetMode="External"/><Relationship Id="rId162" Type="http://schemas.openxmlformats.org/officeDocument/2006/relationships/hyperlink" Target="pw:\\pw.planservi.com.br:PROJETOS\Documents\C0849%20-%20DER\30_Producao\13-F11%20&#8211;%20SP%20250%20-%20km%20102,28-141,74\06_Pavi\06.00_R031\2023%2002%2017-R-031_Revis&#227;oC1-P09-502.doc" TargetMode="External"/><Relationship Id="rId183" Type="http://schemas.openxmlformats.org/officeDocument/2006/relationships/hyperlink" Target="pw:\\SRVPW3.pls.planservi.com.br:Projetos\Documents\C0849%20-%20DER\40_Emissao\03_GRD\0-GRDs_Enviadas%20DER\20&#186;MEDI&#199;&#195;O-26-02-2024%20A%2025-03-24\MR.DER-0570_24\" TargetMode="External"/><Relationship Id="rId218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39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4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45" Type="http://schemas.openxmlformats.org/officeDocument/2006/relationships/hyperlink" Target="pw:\\pw.planservi.com.br:PROJETOS\Documents\C0849%20-%20DER\40_Emissao\03_GRD\0-GRDs_Enviadas%20DER\5&#186;MEDI&#199;&#195;O\MR.DER-0197_22\" TargetMode="External"/><Relationship Id="rId66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87" Type="http://schemas.openxmlformats.org/officeDocument/2006/relationships/hyperlink" Target="pw:\\pw.planservi.com.br:PROJETOS\Documents\C0849%20-%20DER\40_Emissao\03_GRD\0-GRDs_Enviadas%20DER\5&#186;MEDI&#199;&#195;O\MR.DER-0238_22\" TargetMode="External"/><Relationship Id="rId110" Type="http://schemas.openxmlformats.org/officeDocument/2006/relationships/hyperlink" Target="pw:\\pw.planservi.com.br:PROJETOS\Documents\C0849%20-%20DER\40_Emissao\03_GRD\0-GRDs_Enviadas%20DER\6&#186;MEDI&#199;&#195;O\MR.DER-0268_23\" TargetMode="External"/><Relationship Id="rId131" Type="http://schemas.openxmlformats.org/officeDocument/2006/relationships/hyperlink" Target="pw:\\pw.planservi.com.br:PROJETOS\Documents\C0849%20-%20DER\40_Emissao\03_GRD\0-GRDs_Enviadas%20DER\6&#186;MEDI&#199;&#195;O\MR.DER-0291_23\" TargetMode="External"/><Relationship Id="rId152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73" Type="http://schemas.openxmlformats.org/officeDocument/2006/relationships/hyperlink" Target="pw:\\SRVPW3.pls.planservi.com.br:Projetos\Documents\C0849%20-%20DER\40_Emissao\03_GRD\0-GRDs_Enviadas%20DER\20&#186;MEDI&#199;&#195;O-26-02-2024%20A%2025-03-24\MR.DER-0568_24\" TargetMode="External"/><Relationship Id="rId194" Type="http://schemas.openxmlformats.org/officeDocument/2006/relationships/hyperlink" Target="pw:\\SRVPW3.pls.planservi.com.br:Projetos\Documents\C0849%20-%20DER\40_Emissao\03_GRD\0-GRDs_Enviadas%20DER\21&#186;MEDI&#199;&#195;O-26-03-2024%20A%2025-04-24\MR.DER-0589_24\" TargetMode="External"/><Relationship Id="rId208" Type="http://schemas.openxmlformats.org/officeDocument/2006/relationships/hyperlink" Target="pw:\\SRVPW3.pls.planservi.com.br:Projetos\Documents\C0849%20-%20DER\40_Emissao\03_GRD\0-GRDs_Enviadas%20DER\21&#186;MEDI&#199;&#195;O-26-03-2024%20A%2025-04-24\MR.DER-0616_24\" TargetMode="External"/><Relationship Id="rId229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40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14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35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56" Type="http://schemas.openxmlformats.org/officeDocument/2006/relationships/hyperlink" Target="pw:\\pw.planservi.com.br:PROJETOS\Documents\C0849%20-%20DER\40_Emissao\03_GRD\0-GRDs_Enviadas%20DER\5&#186;MEDI&#199;&#195;O\MR.DER-0219_22\" TargetMode="External"/><Relationship Id="rId77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00" Type="http://schemas.openxmlformats.org/officeDocument/2006/relationships/hyperlink" Target="pw:\\pw.planservi.com.br:PROJETOS\Documents\C0849%20-%20DER\40_Emissao\03_GRD\0-GRDs_Enviadas%20DER\6&#186;MEDI&#199;&#195;O\MR.DER-0255_23\" TargetMode="External"/><Relationship Id="rId8" Type="http://schemas.openxmlformats.org/officeDocument/2006/relationships/hyperlink" Target="pw:\\pw.planservi.com.br:PROJETOS\Documents\C0849%20-%20DER\40_Emissao\03_GRD\0-GRDs_Enviadas%20DER\4&#186;MEDI&#199;&#195;O\MR.DER-0133_22\" TargetMode="External"/><Relationship Id="rId98" Type="http://schemas.openxmlformats.org/officeDocument/2006/relationships/hyperlink" Target="pw:\\pw.planservi.com.br:PROJETOS\Documents\C0849%20-%20DER\30_Producao\13-F11%20&#8211;%20SP%20250%20-%20km%20102,28-141,74\05_Geot\05.00_R031\2022%2012%2022-R-031_Revis&#227;oA1-G13.doc" TargetMode="External"/><Relationship Id="rId121" Type="http://schemas.openxmlformats.org/officeDocument/2006/relationships/hyperlink" Target="pw:\\pw.planservi.com.br:PROJETOS\Documents\C0849%20-%20DER\40_Emissao\03_GRD\0-GRDs_Enviadas%20DER\6&#186;MEDI&#199;&#195;O\MR.DER-0285_23\" TargetMode="External"/><Relationship Id="rId142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63" Type="http://schemas.openxmlformats.org/officeDocument/2006/relationships/hyperlink" Target="pw:\\pw.planservi.com.br:PROJETOS\Documents\C0849%20-%20DER\30_Producao\13-F11%20&#8211;%20SP%20250%20-%20km%20102,28-141,74\06_Pavi\06.00_R031\2023%2001%2010-R-031_Revis&#227;oB-P09-502.doc" TargetMode="External"/><Relationship Id="rId184" Type="http://schemas.openxmlformats.org/officeDocument/2006/relationships/hyperlink" Target="pw:\\SRVPW3.pls.planservi.com.br:Projetos\Documents\C0849%20-%20DER\40_Emissao\03_GRD\0-GRDs_Enviadas%20DER\20&#186;MEDI&#199;&#195;O-26-02-2024%20A%2025-03-24\MR.DER-0570_24\" TargetMode="External"/><Relationship Id="rId219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30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5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46" Type="http://schemas.openxmlformats.org/officeDocument/2006/relationships/hyperlink" Target="pw:\\pw.planservi.com.br:PROJETOS\Documents\C0849%20-%20DER\40_Emissao\03_GRD\0-GRDs_Enviadas%20DER\5&#186;MEDI&#199;&#195;O\MR.DER-0197_22\" TargetMode="External"/><Relationship Id="rId67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88" Type="http://schemas.openxmlformats.org/officeDocument/2006/relationships/hyperlink" Target="pw:\\pw.planservi.com.br:PROJETOS\Documents\C0849%20-%20DER\40_Emissao\03_GRD\0-GRDs_Enviadas%20DER\5&#186;MEDI&#199;&#195;O\MR.DER-0238_22\" TargetMode="External"/><Relationship Id="rId111" Type="http://schemas.openxmlformats.org/officeDocument/2006/relationships/hyperlink" Target="pw:\\pw.planservi.com.br:PROJETOS\Documents\C0849%20-%20DER\40_Emissao\03_GRD\0-GRDs_Enviadas%20DER\6&#186;MEDI&#199;&#195;O\MR.DER-0268_23\" TargetMode="External"/><Relationship Id="rId132" Type="http://schemas.openxmlformats.org/officeDocument/2006/relationships/hyperlink" Target="pw:\\pw.planservi.com.br:PROJETOS\Documents\C0849%20-%20DER\40_Emissao\03_GRD\0-GRDs_Enviadas%20DER\6&#186;MEDI&#199;&#195;O\MR.DER-0291_23\" TargetMode="External"/><Relationship Id="rId153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74" Type="http://schemas.openxmlformats.org/officeDocument/2006/relationships/hyperlink" Target="pw:\\SRVPW3.pls.planservi.com.br:Projetos\Documents\C0849%20-%20DER\40_Emissao\03_GRD\0-GRDs_Enviadas%20DER\20&#186;MEDI&#199;&#195;O-26-02-2024%20A%2025-03-24\MR.DER-0568_24\" TargetMode="External"/><Relationship Id="rId195" Type="http://schemas.openxmlformats.org/officeDocument/2006/relationships/hyperlink" Target="pw:\\SRVPW3.pls.planservi.com.br:Projetos\Documents\C0849%20-%20DER\40_Emissao\03_GRD\0-GRDs_Enviadas%20DER\21&#186;MEDI&#199;&#195;O-26-03-2024%20A%2025-04-24\MR.DER-0589_24\" TargetMode="External"/><Relationship Id="rId209" Type="http://schemas.openxmlformats.org/officeDocument/2006/relationships/hyperlink" Target="pw:\\SRVPW3.pls.planservi.com.br:Projetos\Documents\C0849%20-%20DER\40_Emissao\03_GRD\0-GRDs_Enviadas%20DER\21&#186;MEDI&#199;&#195;O-26-03-2024%20A%2025-04-24\MR.DER-0616_24\" TargetMode="External"/><Relationship Id="rId220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41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15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36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57" Type="http://schemas.openxmlformats.org/officeDocument/2006/relationships/hyperlink" Target="pw:\\pw.planservi.com.br:PROJETOS\Documents\C0849%20-%20DER\40_Emissao\03_GRD\0-GRDs_Enviadas%20DER\5&#186;MEDI&#199;&#195;O\MR.DER-0219_22\" TargetMode="External"/><Relationship Id="rId10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31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52" Type="http://schemas.openxmlformats.org/officeDocument/2006/relationships/hyperlink" Target="pw:\\pw.planservi.com.br:PROJETOS\Documents\C0849%20-%20DER\40_Emissao\03_GRD\0-GRDs_Enviadas%20DER\5&#186;MEDI&#199;&#195;O\MR.DER-0219_22\" TargetMode="External"/><Relationship Id="rId73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78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94" Type="http://schemas.openxmlformats.org/officeDocument/2006/relationships/hyperlink" Target="pw:\\pw.planservi.com.br:PROJETOS\Documents\C0849%20-%20DER\40_Emissao\03_GRD\0-GRDs_Enviadas%20DER\5&#186;MEDI&#199;&#195;O\MR.DER-0240_22\" TargetMode="External"/><Relationship Id="rId99" Type="http://schemas.openxmlformats.org/officeDocument/2006/relationships/hyperlink" Target="pw:\\pw.planservi.com.br:PROJETOS\Documents\C0849%20-%20DER\30_Producao\13-F11%20&#8211;%20SP%20250%20-%20km%20102,28-141,74\06_Pavi\06.00_R031\2022%2012%2022-R-031_Revis&#227;oA1-P09-501.doc" TargetMode="External"/><Relationship Id="rId101" Type="http://schemas.openxmlformats.org/officeDocument/2006/relationships/hyperlink" Target="pw:\\pw.planservi.com.br:PROJETOS\Documents\C0849%20-%20DER\40_Emissao\03_GRD\0-GRDs_Enviadas%20DER\6&#186;MEDI&#199;&#195;O\MR.DER-0255_23\" TargetMode="External"/><Relationship Id="rId122" Type="http://schemas.openxmlformats.org/officeDocument/2006/relationships/hyperlink" Target="pw:\\pw.planservi.com.br:PROJETOS\Documents\C0849%20-%20DER\40_Emissao\03_GRD\0-GRDs_Enviadas%20DER\6&#186;MEDI&#199;&#195;O\MR.DER-0285_23\" TargetMode="External"/><Relationship Id="rId143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48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64" Type="http://schemas.openxmlformats.org/officeDocument/2006/relationships/hyperlink" Target="pw:\\pw.planservi.com.br:PROJETOS\Documents\C0849%20-%20DER\40_Emissao\03_GRD\0-GRDs_Enviadas%20DER\17&#186;MEDI&#199;&#195;O-26-10-23%20A%2025-12-23\MR.DER-0493_23-Entrega%20Final\" TargetMode="External"/><Relationship Id="rId169" Type="http://schemas.openxmlformats.org/officeDocument/2006/relationships/hyperlink" Target="pw:\\SRVPW3.pls.planservi.com.br:Projetos\Documents\C0849%20-%20DER\40_Emissao\03_GRD\0-GRDs_Enviadas%20DER\20&#186;MEDI&#199;&#195;O-26-02-2024%20A%2025-03-24\MR.DER-0567_24\" TargetMode="External"/><Relationship Id="rId185" Type="http://schemas.openxmlformats.org/officeDocument/2006/relationships/hyperlink" Target="pw:\\SRVPW3.pls.planservi.com.br:Projetos\Documents\C0849%20-%20DER\40_Emissao\03_GRD\0-GRDs_Enviadas%20DER\20&#186;MEDI&#199;&#195;O-26-02-2024%20A%2025-03-24\MR.DER-0570_24\" TargetMode="External"/><Relationship Id="rId4" Type="http://schemas.openxmlformats.org/officeDocument/2006/relationships/hyperlink" Target="pw:\\pw.planservi.com.br:PROJETOS\Documents\C0849%20-%20DER\40_Emissao\03_GRD\0-GRDs_Enviadas%20DER\4&#186;MEDI&#199;&#195;O\MR.DER-0100_22\" TargetMode="External"/><Relationship Id="rId9" Type="http://schemas.openxmlformats.org/officeDocument/2006/relationships/hyperlink" Target="pw:\\pw.planservi.com.br:PROJETOS\Documents\C0849%20-%20DER\40_Emissao\03_GRD\0-GRDs_Enviadas%20DER\4&#186;MEDI&#199;&#195;O\MR.DER-0133_22\" TargetMode="External"/><Relationship Id="rId180" Type="http://schemas.openxmlformats.org/officeDocument/2006/relationships/hyperlink" Target="pw:\\SRVPW3.pls.planservi.com.br:Projetos\Documents\C0849%20-%20DER\40_Emissao\03_GRD\0-GRDs_Enviadas%20DER\20&#186;MEDI&#199;&#195;O-26-02-2024%20A%2025-03-24\MR.DER-0569_24\" TargetMode="External"/><Relationship Id="rId210" Type="http://schemas.openxmlformats.org/officeDocument/2006/relationships/hyperlink" Target="pw:\\SRVPW3.pls.planservi.com.br:Projetos\Documents\C0849%20-%20DER\40_Emissao\03_GRD\0-GRDs_Enviadas%20DER\22&#186;MEDI&#199;&#195;O-26-04-2024%20A%2025-05-24\MR.DER-0661_24\" TargetMode="External"/><Relationship Id="rId215" Type="http://schemas.openxmlformats.org/officeDocument/2006/relationships/hyperlink" Target="pw:\\SRVPW3.pls.planservi.com.br:Projetos\Documents\C0849%20-%20DER\40_Emissao\03_GRD\0-GRDs_Enviadas%20DER\46&#186;MEDI&#199;&#195;O-26-04-2026%20A%2025-05-26\MR_DER-1733_26\" TargetMode="External"/><Relationship Id="rId236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6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231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47" Type="http://schemas.openxmlformats.org/officeDocument/2006/relationships/hyperlink" Target="pw:\\pw.planservi.com.br:PROJETOS\Documents\C0849%20-%20DER\40_Emissao\03_GRD\0-GRDs_Enviadas%20DER\5&#186;MEDI&#199;&#195;O\MR.DER-0197_22\" TargetMode="External"/><Relationship Id="rId68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89" Type="http://schemas.openxmlformats.org/officeDocument/2006/relationships/hyperlink" Target="pw:\\pw.planservi.com.br:PROJETOS\Documents\C0849%20-%20DER\40_Emissao\03_GRD\0-GRDs_Enviadas%20DER\5&#186;MEDI&#199;&#195;O\MR.DER-0239_22\" TargetMode="External"/><Relationship Id="rId112" Type="http://schemas.openxmlformats.org/officeDocument/2006/relationships/hyperlink" Target="pw:\\pw.planservi.com.br:PROJETOS\Documents\C0849%20-%20DER\40_Emissao\03_GRD\0-GRDs_Enviadas%20DER\6&#186;MEDI&#199;&#195;O\MR.DER-0268_23\" TargetMode="External"/><Relationship Id="rId133" Type="http://schemas.openxmlformats.org/officeDocument/2006/relationships/hyperlink" Target="pw:\\pw.planservi.com.br:PROJETOS\Documents\C0849%20-%20DER\40_Emissao\03_GRD\0-GRDs_Enviadas%20DER\6&#186;MEDI&#199;&#195;O\MR.DER-0294_23\" TargetMode="External"/><Relationship Id="rId154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75" Type="http://schemas.openxmlformats.org/officeDocument/2006/relationships/hyperlink" Target="pw:\\SRVPW3.pls.planservi.com.br:Projetos\Documents\C0849%20-%20DER\40_Emissao\03_GRD\0-GRDs_Enviadas%20DER\20&#186;MEDI&#199;&#195;O-26-02-2024%20A%2025-03-24\MR.DER-0568_24\" TargetMode="External"/><Relationship Id="rId196" Type="http://schemas.openxmlformats.org/officeDocument/2006/relationships/hyperlink" Target="pw:\\SRVPW3.pls.planservi.com.br:Projetos\Documents\C0849%20-%20DER\40_Emissao\03_GRD\0-GRDs_Enviadas%20DER\21&#186;MEDI&#199;&#195;O-26-03-2024%20A%2025-04-24\MR.DER-0590_24\" TargetMode="External"/><Relationship Id="rId200" Type="http://schemas.openxmlformats.org/officeDocument/2006/relationships/hyperlink" Target="pw:\\SRVPW3.pls.planservi.com.br:Projetos\Documents\C0849%20-%20DER\40_Emissao\03_GRD\0-GRDs_Enviadas%20DER\20&#186;MEDI&#199;&#195;O-26-02-2024%20A%2025-03-24\MR.DER-0570_24\" TargetMode="External"/><Relationship Id="rId16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221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42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37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58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79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02" Type="http://schemas.openxmlformats.org/officeDocument/2006/relationships/hyperlink" Target="pw:\\pw.planservi.com.br:PROJETOS\Documents\C0849%20-%20DER\40_Emissao\03_GRD\0-GRDs_Enviadas%20DER\6&#186;MEDI&#199;&#195;O\MR.DER-0266_23\" TargetMode="External"/><Relationship Id="rId123" Type="http://schemas.openxmlformats.org/officeDocument/2006/relationships/hyperlink" Target="pw:\\pw.planservi.com.br:PROJETOS\Documents\C0849%20-%20DER\40_Emissao\03_GRD\0-GRDs_Enviadas%20DER\6&#186;MEDI&#199;&#195;O\MR.DER-0285_23\" TargetMode="External"/><Relationship Id="rId144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90" Type="http://schemas.openxmlformats.org/officeDocument/2006/relationships/hyperlink" Target="pw:\\pw.planservi.com.br:PROJETOS\Documents\C0849%20-%20DER\40_Emissao\03_GRD\0-GRDs_Enviadas%20DER\5&#186;MEDI&#199;&#195;O\MR.DER-0239_22\" TargetMode="External"/><Relationship Id="rId165" Type="http://schemas.openxmlformats.org/officeDocument/2006/relationships/hyperlink" Target="pw:\\pw.planservi.com.br:PROJETOS\Documents\C0849%20-%20DER\40_Emissao\03_GRD\0-GRDs_Enviadas%20DER\17&#186;MEDI&#199;&#195;O-26-10-23%20A%2025-12-23\MR.DER-0493_23-Entrega%20Final\" TargetMode="External"/><Relationship Id="rId186" Type="http://schemas.openxmlformats.org/officeDocument/2006/relationships/hyperlink" Target="pw:\\SRVPW3.pls.planservi.com.br:Projetos\Documents\C0849%20-%20DER\40_Emissao\03_GRD\0-GRDs_Enviadas%20DER\20&#186;MEDI&#199;&#195;O-26-02-2024%20A%2025-03-24\MR.DER-0570_24\" TargetMode="External"/><Relationship Id="rId211" Type="http://schemas.openxmlformats.org/officeDocument/2006/relationships/hyperlink" Target="pw:\\SRVPW3.pls.planservi.com.br:Projetos\Documents\C0849%20-%20DER\40_Emissao\03_GRD\0-GRDs_Enviadas%20DER\22&#186;MEDI&#199;&#195;O-26-04-2024%20A%2025-05-24\MR.DER-0661_24\" TargetMode="External"/><Relationship Id="rId232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7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48" Type="http://schemas.openxmlformats.org/officeDocument/2006/relationships/hyperlink" Target="pw:\\pw.planservi.com.br:PROJETOS\Documents\C0849%20-%20DER\40_Emissao\03_GRD\0-GRDs_Enviadas%20DER\5&#186;MEDI&#199;&#195;O\MR.DER-0219_22\" TargetMode="External"/><Relationship Id="rId69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13" Type="http://schemas.openxmlformats.org/officeDocument/2006/relationships/hyperlink" Target="pw:\\pw.planservi.com.br:PROJETOS\Documents\C0849%20-%20DER\40_Emissao\03_GRD\0-GRDs_Enviadas%20DER\6&#186;MEDI&#199;&#195;O\MR.DER-0268_23\" TargetMode="External"/><Relationship Id="rId134" Type="http://schemas.openxmlformats.org/officeDocument/2006/relationships/hyperlink" Target="pw:\\pw.planservi.com.br:PROJETOS\Documents\C0849%20-%20DER\40_Emissao\03_GRD\0-GRDs_Enviadas%20DER\6&#186;MEDI&#199;&#195;O\MR.DER-0294_23\" TargetMode="External"/><Relationship Id="rId80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55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76" Type="http://schemas.openxmlformats.org/officeDocument/2006/relationships/hyperlink" Target="pw:\\SRVPW3.pls.planservi.com.br:Projetos\Documents\C0849%20-%20DER\40_Emissao\03_GRD\0-GRDs_Enviadas%20DER\20&#186;MEDI&#199;&#195;O-26-02-2024%20A%2025-03-24\MR.DER-0568_24\" TargetMode="External"/><Relationship Id="rId197" Type="http://schemas.openxmlformats.org/officeDocument/2006/relationships/hyperlink" Target="pw:\\SRVPW3.pls.planservi.com.br:Projetos\Documents\C0849%20-%20DER\40_Emissao\03_GRD\0-GRDs_Enviadas%20DER\21&#186;MEDI&#199;&#195;O-26-03-2024%20A%2025-04-24\MR.DER-0590_24\" TargetMode="External"/><Relationship Id="rId201" Type="http://schemas.openxmlformats.org/officeDocument/2006/relationships/hyperlink" Target="pw:\\SRVPW3.pls.planservi.com.br:Projetos\Documents\C0849%20-%20DER\40_Emissao\03_GRD\0-GRDs_Enviadas%20DER\21&#186;MEDI&#199;&#195;O-26-03-2024%20A%2025-04-24\MR.DER-0599_24\" TargetMode="External"/><Relationship Id="rId222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43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17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38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59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03" Type="http://schemas.openxmlformats.org/officeDocument/2006/relationships/hyperlink" Target="pw:\\pw.planservi.com.br:PROJETOS\Documents\C0849%20-%20DER\40_Emissao\03_GRD\0-GRDs_Enviadas%20DER\6&#186;MEDI&#199;&#195;O\MR.DER-0266_23\" TargetMode="External"/><Relationship Id="rId124" Type="http://schemas.openxmlformats.org/officeDocument/2006/relationships/hyperlink" Target="pw:\\pw.planservi.com.br:PROJETOS\Documents\C0849%20-%20DER\40_Emissao\03_GRD\0-GRDs_Enviadas%20DER\6&#186;MEDI&#199;&#195;O\MR.DER-0285_23\" TargetMode="External"/><Relationship Id="rId70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91" Type="http://schemas.openxmlformats.org/officeDocument/2006/relationships/hyperlink" Target="pw:\\pw.planservi.com.br:PROJETOS\Documents\C0849%20-%20DER\40_Emissao\03_GRD\0-GRDs_Enviadas%20DER\5&#186;MEDI&#199;&#195;O\MR.DER-0240_22\" TargetMode="External"/><Relationship Id="rId145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66" Type="http://schemas.openxmlformats.org/officeDocument/2006/relationships/hyperlink" Target="pw:\\pw.planservi.com.br:PROJETOS\Documents\C0849%20-%20DER\40_Emissao\03_GRD\0-GRDs_Enviadas%20DER\17&#186;MEDI&#199;&#195;O-26-10-23%20A%2025-12-23\MR.DER-0493_23-Entrega%20Final\" TargetMode="External"/><Relationship Id="rId187" Type="http://schemas.openxmlformats.org/officeDocument/2006/relationships/hyperlink" Target="pw:\\SRVPW3.pls.planservi.com.br:Projetos\Documents\C0849%20-%20DER\40_Emissao\03_GRD\0-GRDs_Enviadas%20DER\21&#186;MEDI&#199;&#195;O-26-03-2024%20A%2025-04-24\MR.DER-0592_24\" TargetMode="External"/><Relationship Id="rId1" Type="http://schemas.openxmlformats.org/officeDocument/2006/relationships/hyperlink" Target="pw:\\pw.planservi.com.br:PROJETOS\Documents\C0849%20-%20DER\40_Emissao\03_GRD\0-GRDs_Enviadas%20DER\MR.DER-0014_22\" TargetMode="External"/><Relationship Id="rId212" Type="http://schemas.openxmlformats.org/officeDocument/2006/relationships/hyperlink" Target="pw:\\SRVPW3.pls.planservi.com.br:Projetos\Documents\C0849%20-%20DER\40_Emissao\03_GRD\0-GRDs_Enviadas%20DER\22&#186;MEDI&#199;&#195;O-26-04-2024%20A%2025-05-24\MR.DER-0661_24\" TargetMode="External"/><Relationship Id="rId233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8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49" Type="http://schemas.openxmlformats.org/officeDocument/2006/relationships/hyperlink" Target="pw:\\pw.planservi.com.br:PROJETOS\Documents\C0849%20-%20DER\40_Emissao\03_GRD\0-GRDs_Enviadas%20DER\5&#186;MEDI&#199;&#195;O\MR.DER-0219_22\" TargetMode="External"/><Relationship Id="rId114" Type="http://schemas.openxmlformats.org/officeDocument/2006/relationships/hyperlink" Target="pw:\\pw.planservi.com.br:PROJETOS\Documents\C0849%20-%20DER\40_Emissao\03_GRD\0-GRDs_Enviadas%20DER\6&#186;MEDI&#199;&#195;O\MR.DER-0268_23\" TargetMode="External"/><Relationship Id="rId60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81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35" Type="http://schemas.openxmlformats.org/officeDocument/2006/relationships/hyperlink" Target="pw:\\pw.planservi.com.br:PROJETOS\Documents\C0849%20-%20DER\40_Emissao\03_GRD\0-GRDs_Enviadas%20DER\6&#186;MEDI&#199;&#195;O\MR.DER-0294_23\" TargetMode="External"/><Relationship Id="rId156" Type="http://schemas.openxmlformats.org/officeDocument/2006/relationships/hyperlink" Target="pw:\\pw.planservi.com.br:PROJETOS\Documents\C0849%20-%20DER\40_Emissao\03_GRD\0-GRDs_Enviadas%20DER\13&#186;MEDI&#199;&#195;O-26-07-23%20A%2025-08-23\MR.DER-0416_23\" TargetMode="External"/><Relationship Id="rId177" Type="http://schemas.openxmlformats.org/officeDocument/2006/relationships/hyperlink" Target="pw:\\SRVPW3.pls.planservi.com.br:Projetos\Documents\C0849%20-%20DER\40_Emissao\03_GRD\0-GRDs_Enviadas%20DER\20&#186;MEDI&#199;&#195;O-26-02-2024%20A%2025-03-24\MR.DER-0568_24\" TargetMode="External"/><Relationship Id="rId198" Type="http://schemas.openxmlformats.org/officeDocument/2006/relationships/hyperlink" Target="pw:\\SRVPW3.pls.planservi.com.br:Projetos\Documents\C0849%20-%20DER\40_Emissao\03_GRD\0-GRDs_Enviadas%20DER\21&#186;MEDI&#199;&#195;O-26-03-2024%20A%2025-04-24\MR.DER-0590_24\" TargetMode="External"/><Relationship Id="rId202" Type="http://schemas.openxmlformats.org/officeDocument/2006/relationships/hyperlink" Target="pw:\\SRVPW3.pls.planservi.com.br:Projetos\Documents\C0849%20-%20DER\40_Emissao\03_GRD\0-GRDs_Enviadas%20DER\21&#186;MEDI&#199;&#195;O-26-03-2024%20A%2025-04-24\MR.DER-0616_24\" TargetMode="External"/><Relationship Id="rId223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44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18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39" Type="http://schemas.openxmlformats.org/officeDocument/2006/relationships/hyperlink" Target="pw:\\pw.planservi.com.br:PROJETOS\Documents\C0849%20-%20DER\40_Emissao\03_GRD\0-GRDs_Enviadas%20DER\4&#186;MEDI&#199;&#195;O\MR.DER-0162_22\" TargetMode="External"/><Relationship Id="rId50" Type="http://schemas.openxmlformats.org/officeDocument/2006/relationships/hyperlink" Target="pw:\\pw.planservi.com.br:PROJETOS\Documents\C0849%20-%20DER\40_Emissao\03_GRD\0-GRDs_Enviadas%20DER\5&#186;MEDI&#199;&#195;O\MR.DER-0219_22\" TargetMode="External"/><Relationship Id="rId104" Type="http://schemas.openxmlformats.org/officeDocument/2006/relationships/hyperlink" Target="pw:\\pw.planservi.com.br:PROJETOS\Documents\C0849%20-%20DER\40_Emissao\03_GRD\0-GRDs_Enviadas%20DER\6&#186;MEDI&#199;&#195;O\MR.DER-0266_23\" TargetMode="External"/><Relationship Id="rId125" Type="http://schemas.openxmlformats.org/officeDocument/2006/relationships/hyperlink" Target="pw:\\pw.planservi.com.br:PROJETOS\Documents\C0849%20-%20DER\40_Emissao\03_GRD\0-GRDs_Enviadas%20DER\6&#186;MEDI&#199;&#195;O\MR.DER-0285_23\" TargetMode="External"/><Relationship Id="rId146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67" Type="http://schemas.openxmlformats.org/officeDocument/2006/relationships/hyperlink" Target="pw:\\pw.planservi.com.br:PROJETOS\Documents\C0849%20-%20DER\40_Emissao\03_GRD\0-GRDs_Enviadas%20DER\17&#186;MEDI&#199;&#195;O-26-10-23%20A%2025-12-23\MR.DER-0493_23-Entrega%20Final\" TargetMode="External"/><Relationship Id="rId188" Type="http://schemas.openxmlformats.org/officeDocument/2006/relationships/hyperlink" Target="pw:\\SRVPW3.pls.planservi.com.br:Projetos\Documents\C0849%20-%20DER\40_Emissao\03_GRD\0-GRDs_Enviadas%20DER\21&#186;MEDI&#199;&#195;O-26-03-2024%20A%2025-04-24\MR.DER-0592_24\" TargetMode="External"/><Relationship Id="rId71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92" Type="http://schemas.openxmlformats.org/officeDocument/2006/relationships/hyperlink" Target="pw:\\pw.planservi.com.br:PROJETOS\Documents\C0849%20-%20DER\40_Emissao\03_GRD\0-GRDs_Enviadas%20DER\5&#186;MEDI&#199;&#195;O\MR.DER-0240_22\" TargetMode="External"/><Relationship Id="rId213" Type="http://schemas.openxmlformats.org/officeDocument/2006/relationships/hyperlink" Target="pw:\\SRVPW3.pls.planservi.com.br:Projetos\Documents\C0849%20-%20DER\40_Emissao\03_GRD\0-GRDs_Enviadas%20DER\22&#186;MEDI&#199;&#195;O-26-04-2024%20A%2025-05-24\MR.DER-0661_24\" TargetMode="External"/><Relationship Id="rId234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" Type="http://schemas.openxmlformats.org/officeDocument/2006/relationships/hyperlink" Target="pw:\\pw.planservi.com.br:PROJETOS\Documents\C0849%20-%20DER\40_Emissao\03_GRD\0-GRDs_Enviadas%20DER\MR.DER-0022_22\" TargetMode="External"/><Relationship Id="rId29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40" Type="http://schemas.openxmlformats.org/officeDocument/2006/relationships/hyperlink" Target="pw:\\pw.planservi.com.br:PROJETOS\Documents\C0849%20-%20DER\40_Emissao\03_GRD\0-GRDs_Enviadas%20DER\5&#186;MEDI&#199;&#195;O\MR.DER-0178_22\" TargetMode="External"/><Relationship Id="rId115" Type="http://schemas.openxmlformats.org/officeDocument/2006/relationships/hyperlink" Target="pw:\\pw.planservi.com.br:PROJETOS\Documents\C0849%20-%20DER\40_Emissao\03_GRD\0-GRDs_Enviadas%20DER\6&#186;MEDI&#199;&#195;O\MR.DER-0268_23\" TargetMode="External"/><Relationship Id="rId136" Type="http://schemas.openxmlformats.org/officeDocument/2006/relationships/hyperlink" Target="pw:\\pw.planservi.com.br:PROJETOS\Documents\C0849%20-%20DER\40_Emissao\03_GRD\0-GRDs_Enviadas%20DER\6&#186;MEDI&#199;&#195;O\MR.DER-0294_23\" TargetMode="External"/><Relationship Id="rId157" Type="http://schemas.openxmlformats.org/officeDocument/2006/relationships/hyperlink" Target="pw:\\pw.planservi.com.br:PROJETOS\Documents\C0849%20-%20DER\40_Emissao\03_GRD\0-GRDs_Enviadas%20DER\13&#186;MEDI&#199;&#195;O-26-07-23%20A%2025-08-23\MR.DER-0416_23\" TargetMode="External"/><Relationship Id="rId178" Type="http://schemas.openxmlformats.org/officeDocument/2006/relationships/hyperlink" Target="pw:\\SRVPW3.pls.planservi.com.br:Projetos\Documents\C0849%20-%20DER\40_Emissao\03_GRD\0-GRDs_Enviadas%20DER\20&#186;MEDI&#199;&#195;O-26-02-2024%20A%2025-03-24\MR.DER-0569_24\" TargetMode="External"/><Relationship Id="rId61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82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99" Type="http://schemas.openxmlformats.org/officeDocument/2006/relationships/hyperlink" Target="pw:\\SRVPW3.pls.planservi.com.br:Projetos\Documents\C0849%20-%20DER\40_Emissao\03_GRD\0-GRDs_Enviadas%20DER\21&#186;MEDI&#199;&#195;O-26-03-2024%20A%2025-04-24\MR.DER-0590_24\" TargetMode="External"/><Relationship Id="rId203" Type="http://schemas.openxmlformats.org/officeDocument/2006/relationships/hyperlink" Target="pw:\\SRVPW3.pls.planservi.com.br:Projetos\Documents\C0849%20-%20DER\40_Emissao\03_GRD\0-GRDs_Enviadas%20DER\21&#186;MEDI&#199;&#195;O-26-03-2024%20A%2025-04-24\MR.DER-0616_24\" TargetMode="External"/><Relationship Id="rId19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224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45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30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105" Type="http://schemas.openxmlformats.org/officeDocument/2006/relationships/hyperlink" Target="pw:\\pw.planservi.com.br:PROJETOS\Documents\C0849%20-%20DER\40_Emissao\03_GRD\0-GRDs_Enviadas%20DER\6&#186;MEDI&#199;&#195;O\MR.DER-0266_23\" TargetMode="External"/><Relationship Id="rId126" Type="http://schemas.openxmlformats.org/officeDocument/2006/relationships/hyperlink" Target="pw:\\pw.planservi.com.br:PROJETOS\Documents\C0849%20-%20DER\40_Emissao\03_GRD\0-GRDs_Enviadas%20DER\6&#186;MEDI&#199;&#195;O\MR.DER-0285_23\" TargetMode="External"/><Relationship Id="rId147" Type="http://schemas.openxmlformats.org/officeDocument/2006/relationships/hyperlink" Target="pw:\\pw.planservi.com.br:PROJETOS\Documents\C0849%20-%20DER\40_Emissao\03_GRD\0-GRDs_Enviadas%20DER\13&#186;MEDI&#199;&#195;O-26-07-23%20A%2025-08-23\MR.DER-0427_23\" TargetMode="External"/><Relationship Id="rId168" Type="http://schemas.openxmlformats.org/officeDocument/2006/relationships/hyperlink" Target="pw:\\SRVPW3.pls.planservi.com.br:Projetos\Documents\C0849%20-%20DER\40_Emissao\03_GRD\0-GRDs_Enviadas%20DER\20&#186;MEDI&#199;&#195;O-26-02-2024%20A%2025-03-24\MR.DER-0567_24\" TargetMode="External"/><Relationship Id="rId51" Type="http://schemas.openxmlformats.org/officeDocument/2006/relationships/hyperlink" Target="pw:\\pw.planservi.com.br:PROJETOS\Documents\C0849%20-%20DER\40_Emissao\03_GRD\0-GRDs_Enviadas%20DER\5&#186;MEDI&#199;&#195;O\MR.DER-0219_22\" TargetMode="External"/><Relationship Id="rId72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93" Type="http://schemas.openxmlformats.org/officeDocument/2006/relationships/hyperlink" Target="pw:\\pw.planservi.com.br:PROJETOS\Documents\C0849%20-%20DER\40_Emissao\03_GRD\0-GRDs_Enviadas%20DER\5&#186;MEDI&#199;&#195;O\MR.DER-0240_22\" TargetMode="External"/><Relationship Id="rId189" Type="http://schemas.openxmlformats.org/officeDocument/2006/relationships/hyperlink" Target="pw:\\SRVPW3.pls.planservi.com.br:Projetos\Documents\C0849%20-%20DER\40_Emissao\03_GRD\0-GRDs_Enviadas%20DER\21&#186;MEDI&#199;&#195;O-26-03-2024%20A%2025-04-24\MR.DER-0592_24\" TargetMode="External"/><Relationship Id="rId3" Type="http://schemas.openxmlformats.org/officeDocument/2006/relationships/hyperlink" Target="pw:\\pw.planservi.com.br:PROJETOS\Documents\C0849%20-%20DER\40_Emissao\03_GRD\0-GRDs_Enviadas%20DER\3&#186;MEDI&#199;&#195;O\MR.DER-0094_22\" TargetMode="External"/><Relationship Id="rId214" Type="http://schemas.openxmlformats.org/officeDocument/2006/relationships/hyperlink" Target="pw:\\SRVPW3.pls.planservi.com.br:Projetos\Documents\C0849%20-%20DER\40_Emissao\03_GRD\0-GRDs_Enviadas%20DER\46&#186;MEDI&#199;&#195;O-26-04-2026%20A%2025-05-26\MR_DER-1733_26\" TargetMode="External"/><Relationship Id="rId235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116" Type="http://schemas.openxmlformats.org/officeDocument/2006/relationships/hyperlink" Target="pw:\\pw.planservi.com.br:PROJETOS\Documents\C0849%20-%20DER\40_Emissao\03_GRD\0-GRDs_Enviadas%20DER\6&#186;MEDI&#199;&#195;O\MR.DER-0269_23\" TargetMode="External"/><Relationship Id="rId137" Type="http://schemas.openxmlformats.org/officeDocument/2006/relationships/hyperlink" Target="pw:\\pw.planservi.com.br:PROJETOS\Documents\C0849%20-%20DER\30_Producao\13-F11%20&#8211;%20SP%20250%20-%20km%20102,28-141,74\06_Pavi\06.00_R031\2023%2001%2011-R-031_Revis&#227;oA-P09-501.doc" TargetMode="External"/><Relationship Id="rId158" Type="http://schemas.openxmlformats.org/officeDocument/2006/relationships/hyperlink" Target="pw:\\pw.planservi.com.br:PROJETOS\Documents\C0849%20-%20DER\30_Producao\13-F11%20&#8211;%20SP%20250%20-%20km%20102,28-141,74\05_Geot\05.00_R031\2023%2001%2023-R-031_Revis&#227;oA-G13.doc" TargetMode="External"/><Relationship Id="rId20" Type="http://schemas.openxmlformats.org/officeDocument/2006/relationships/hyperlink" Target="pw:\\pw.planservi.com.br:PROJETOS\Documents\C0849%20-%20DER\40_Emissao\03_GRD\0-GRDs_Enviadas%20DER\4&#186;MEDI&#199;&#195;O\MR.DER-0144_22\" TargetMode="External"/><Relationship Id="rId41" Type="http://schemas.openxmlformats.org/officeDocument/2006/relationships/hyperlink" Target="pw:\\pw.planservi.com.br:PROJETOS\Documents\C0849%20-%20DER\30_Producao\13-F11%20&#8211;%20SP%20250%20-%20km%20102,28-141,74\05_Geot\05.00_R031\2022%2011%2023-R-031_Emiss&#227;o%20Inicial-Programa&#231;&#227;oSondagem.doc" TargetMode="External"/><Relationship Id="rId62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83" Type="http://schemas.openxmlformats.org/officeDocument/2006/relationships/hyperlink" Target="pw:\\pw.planservi.com.br:PROJETOS\Documents\C0849%20-%20DER\40_Emissao\03_GRD\0-GRDs_Enviadas%20DER\5&#186;MEDI&#199;&#195;O\MR.DER-0233_22\" TargetMode="External"/><Relationship Id="rId179" Type="http://schemas.openxmlformats.org/officeDocument/2006/relationships/hyperlink" Target="pw:\\SRVPW3.pls.planservi.com.br:Projetos\Documents\C0849%20-%20DER\40_Emissao\03_GRD\0-GRDs_Enviadas%20DER\20&#186;MEDI&#199;&#195;O-26-02-2024%20A%2025-03-24\MR.DER-0569_24\" TargetMode="External"/><Relationship Id="rId190" Type="http://schemas.openxmlformats.org/officeDocument/2006/relationships/hyperlink" Target="pw:\\SRVPW3.pls.planservi.com.br:Projetos\Documents\C0849%20-%20DER\40_Emissao\03_GRD\0-GRDs_Enviadas%20DER\21&#186;MEDI&#199;&#195;O-26-03-2024%20A%2025-04-24\MR.DER-0592_24\" TargetMode="External"/><Relationship Id="rId204" Type="http://schemas.openxmlformats.org/officeDocument/2006/relationships/hyperlink" Target="pw:\\SRVPW3.pls.planservi.com.br:Projetos\Documents\C0849%20-%20DER\40_Emissao\03_GRD\0-GRDs_Enviadas%20DER\21&#186;MEDI&#199;&#195;O-26-03-2024%20A%2025-04-24\MR.DER-0616_24\" TargetMode="External"/><Relationship Id="rId225" Type="http://schemas.openxmlformats.org/officeDocument/2006/relationships/hyperlink" Target="pw:\\SRVPW3.pls.planservi.com.br:Projetos\Documents\C0849%20-%20DER\40_Emissao\03_GRD\0-GRDs_Enviadas%20DER\46&#186;MEDI&#199;&#195;O-26-04-2026%20A%2025-05-26\MR_DER-1734_26\" TargetMode="External"/><Relationship Id="rId246" Type="http://schemas.openxmlformats.org/officeDocument/2006/relationships/printerSettings" Target="../printerSettings/printerSettings13.bin"/><Relationship Id="rId106" Type="http://schemas.openxmlformats.org/officeDocument/2006/relationships/hyperlink" Target="pw:\\pw.planservi.com.br:PROJETOS\Documents\C0849%20-%20DER\40_Emissao\03_GRD\0-GRDs_Enviadas%20DER\6&#186;MEDI&#199;&#195;O\MR.DER-0268_23\" TargetMode="External"/><Relationship Id="rId127" Type="http://schemas.openxmlformats.org/officeDocument/2006/relationships/hyperlink" Target="pw:\\pw.planservi.com.br:PROJETOS\Documents\C0849%20-%20DER\40_Emissao\03_GRD\0-GRDs_Enviadas%20DER\6&#186;MEDI&#199;&#195;O\MR.DER-0285_23\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pw:\\SRVPW3.pls.planservi.com.br:Projetos\Documents\C0849%20-%20DER\40_Emissao\03_GRD\0-GRDs_Enviadas%20DER\38&#176;MEDI&#199;&#195;O-26-08-2025%20A%2025-09-25\MR_DER-1193_25\" TargetMode="External"/><Relationship Id="rId21" Type="http://schemas.openxmlformats.org/officeDocument/2006/relationships/hyperlink" Target="pw:\\pw.planservi.com.br:PROJETOS\Documents\C0849%20-%20DER\40_Emissao\03_GRD\0-GRDs_Enviadas%20DER\4&#186;MEDI&#199;&#195;O\MR.DER-0101_22\" TargetMode="External"/><Relationship Id="rId42" Type="http://schemas.openxmlformats.org/officeDocument/2006/relationships/hyperlink" Target="pw:\\pw.planservi.com.br:PROJETOS\Documents\C0849%20-%20DER\40_Emissao\03_GRD\0-GRDs_Enviadas%20DER\6&#186;MEDI&#199;&#195;O\MR.DER-0299_23\" TargetMode="External"/><Relationship Id="rId63" Type="http://schemas.openxmlformats.org/officeDocument/2006/relationships/hyperlink" Target="pw:\\pw.planservi.com.br:PROJETOS\Documents\C0849%20-%20DER\40_Emissao\03_GRD\0-GRDs_Enviadas%20DER\18&#186;MEDI&#199;&#195;O-26-12-23%20A%2025-01-24\MR.DER-0513_24-Entrega%20Final\" TargetMode="External"/><Relationship Id="rId84" Type="http://schemas.openxmlformats.org/officeDocument/2006/relationships/hyperlink" Target="pw:\\SRVPW3.pls.planservi.com.br:Projetos\Documents\C0849%20-%20DER\40_Emissao\03_GRD\0-GRDs_Enviadas%20DER\24&#186;MEDI&#199;&#195;O-26-06-2024%20A%2025-07-24\MR.DER-0732_24\" TargetMode="External"/><Relationship Id="rId138" Type="http://schemas.openxmlformats.org/officeDocument/2006/relationships/printerSettings" Target="../printerSettings/printerSettings14.bin"/><Relationship Id="rId16" Type="http://schemas.openxmlformats.org/officeDocument/2006/relationships/hyperlink" Target="pw:\\pw.planservi.com.br:PROJETOS\Documents\C0849%20-%20DER\40_Emissao\03_GRD\0-GRDs_Enviadas%20DER\3&#186;MEDI&#199;&#195;O\MR.DER-0096_22\" TargetMode="External"/><Relationship Id="rId107" Type="http://schemas.openxmlformats.org/officeDocument/2006/relationships/hyperlink" Target="pw:\\SRVPW3.pls.planservi.com.br:Projetos\Documents\C0849%20-%20DER\40_Emissao\03_GRD\0-GRDs_Enviadas%20DER\34&#186;MEDI&#199;&#195;O-26-04-2025%20A%2025-05-25\MR_DER-1017_25\" TargetMode="External"/><Relationship Id="rId11" Type="http://schemas.openxmlformats.org/officeDocument/2006/relationships/hyperlink" Target="pw:\\pw.planservi.com.br:PROJETOS\Documents\C0849%20-%20DER\40_Emissao\03_GRD\0-GRDs_Enviadas%20DER\MR.DER-0043_22-A12\" TargetMode="External"/><Relationship Id="rId32" Type="http://schemas.openxmlformats.org/officeDocument/2006/relationships/hyperlink" Target="pw:\\pw.planservi.com.br:PROJETOS\Documents\C0849%20-%20DER\40_Emissao\03_GRD\0-GRDs_Enviadas%20DER\5&#186;MEDI&#199;&#195;O\MR.DER-0250_22\" TargetMode="External"/><Relationship Id="rId37" Type="http://schemas.openxmlformats.org/officeDocument/2006/relationships/hyperlink" Target="pw:\\pw.planservi.com.br:PROJETOS\Documents\C0849%20-%20DER\40_Emissao\03_GRD\0-GRDs_Enviadas%20DER\6&#186;MEDI&#199;&#195;O\MR.DER-0260_23\" TargetMode="External"/><Relationship Id="rId53" Type="http://schemas.openxmlformats.org/officeDocument/2006/relationships/hyperlink" Target="pw:\\pw.planservi.com.br:PROJETOS\Documents\C0849%20-%20DER\40_Emissao\03_GRD\0-GRDs_Enviadas%20DER\8&#186;MEDI&#199;&#195;O\MR.DER-0387_23\" TargetMode="External"/><Relationship Id="rId58" Type="http://schemas.openxmlformats.org/officeDocument/2006/relationships/hyperlink" Target="pw:\\pw.planservi.com.br:PROJETOS\Documents\C0849%20-%20DER\40_Emissao\03_GRD\0-GRDs_Enviadas%20DER\13&#186;MEDI&#199;&#195;O-26-07-23%20A%2025-08-23\MR.DER-0441_23\" TargetMode="External"/><Relationship Id="rId74" Type="http://schemas.openxmlformats.org/officeDocument/2006/relationships/hyperlink" Target="pw:\\SRVPW3.pls.planservi.com.br:Projetos\Documents\C0849%20-%20DER\40_Emissao\03_GRD\0-GRDs_Enviadas%20DER\22&#186;MEDI&#199;&#195;O-26-04-2024%20A%2025-05-24\MR.DER-0681_24\" TargetMode="External"/><Relationship Id="rId79" Type="http://schemas.openxmlformats.org/officeDocument/2006/relationships/hyperlink" Target="pw:\\SRVPW3.pls.planservi.com.br:Projetos\Documents\C0849%20-%20DER\40_Emissao\03_GRD\0-GRDs_Enviadas%20DER\23&#186;MEDI&#199;&#195;O-26-05-2024%20A%2025-06-24\MR.DER-0693_24\" TargetMode="External"/><Relationship Id="rId102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123" Type="http://schemas.openxmlformats.org/officeDocument/2006/relationships/hyperlink" Target="pw:\\SRVPW3.pls.planservi.com.br:Projetos\Documents\C0849%20-%20DER\40_Emissao\03_GRD\0-GRDs_Enviadas%20DER\40&#186;MEDI&#199;&#195;O-26-10-2025%20A%2025-11-25\MR_DER-1368_25\" TargetMode="External"/><Relationship Id="rId128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5" Type="http://schemas.openxmlformats.org/officeDocument/2006/relationships/hyperlink" Target="pw:\\pw.planservi.com.br:PROJETOS\Documents\C0849%20-%20DER\40_Emissao\03_GRD\0-GRDs_Enviadas%20DER\MR.DER-0018_22\" TargetMode="External"/><Relationship Id="rId90" Type="http://schemas.openxmlformats.org/officeDocument/2006/relationships/hyperlink" Target="pw:\\SRVPW3.pls.planservi.com.br:Projetos\Documents\C0849%20-%20DER\40_Emissao\03_GRD\0-GRDs_Enviadas%20DER\30&#186;MEDI&#199;&#195;O-26-12-2024%20A%2025-01-25\MR.DER-0885_25\" TargetMode="External"/><Relationship Id="rId95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22" Type="http://schemas.openxmlformats.org/officeDocument/2006/relationships/hyperlink" Target="pw:\\pw.planservi.com.br:PROJETOS\Documents\C0849%20-%20DER\40_Emissao\03_GRD\0-GRDs_Enviadas%20DER\4&#186;MEDI&#199;&#195;O\MR.DER-0101_22\" TargetMode="External"/><Relationship Id="rId27" Type="http://schemas.openxmlformats.org/officeDocument/2006/relationships/hyperlink" Target="pw:\\pw.planservi.com.br:PROJETOS\Documents\C0849%20-%20DER\40_Emissao\03_GRD\0-GRDs_Enviadas%20DER\4&#186;MEDI&#199;&#195;O\MR.DER-0174_22\" TargetMode="External"/><Relationship Id="rId43" Type="http://schemas.openxmlformats.org/officeDocument/2006/relationships/hyperlink" Target="pw:\\pw.planservi.com.br:PROJETOS\Documents\C0849%20-%20DER\40_Emissao\03_GRD\0-GRDs_Enviadas%20DER\7&#186;MEDI&#199;&#195;O\MR.DER-0300_23\" TargetMode="External"/><Relationship Id="rId48" Type="http://schemas.openxmlformats.org/officeDocument/2006/relationships/hyperlink" Target="pw:\\pw.planservi.com.br:PROJETOS\Documents\C0849%20-%20DER\40_Emissao\03_GRD\0-GRDs_Enviadas%20DER\7&#186;MEDI&#199;&#195;O\MR.DER-0363_23\" TargetMode="External"/><Relationship Id="rId64" Type="http://schemas.openxmlformats.org/officeDocument/2006/relationships/hyperlink" Target="pw:\\SRVPW3.pls.planservi.com.br:PW_PROJETOS\Documents\C0849%20-%20DER\40_Emissao\03_GRD\0-GRDs_Enviadas%20DER\19&#186;MEDI&#199;&#195;O-26-01-24%20A%2025-02-24\MR.DER-0521_24\" TargetMode="External"/><Relationship Id="rId69" Type="http://schemas.openxmlformats.org/officeDocument/2006/relationships/hyperlink" Target="pw:\\SRVPW3.pls.planservi.com.br:Projetos\Documents\C0849%20-%20DER\40_Emissao\03_GRD\0-GRDs_Enviadas%20DER\21&#186;MEDI&#199;&#195;O-26-03-2024%20A%2025-04-24\MR.DER-0611_24-Entrega%20Final\" TargetMode="External"/><Relationship Id="rId113" Type="http://schemas.openxmlformats.org/officeDocument/2006/relationships/hyperlink" Target="pw:\\SRVPW3.pls.planservi.com.br:Projetos\Documents\C0849%20-%20DER\40_Emissao\03_GRD\0-GRDs_Enviadas%20DER\35&#186;MEDI&#199;&#195;O-26-05-2025%20A%2025-06-25\MR_DER-1053_25\" TargetMode="External"/><Relationship Id="rId118" Type="http://schemas.openxmlformats.org/officeDocument/2006/relationships/hyperlink" Target="pw:\\SRVPW3.pls.planservi.com.br:Projetos\Documents\C0849%20-%20DER\40_Emissao\03_GRD\0-GRDs_Enviadas%20DER\38&#176;MEDI&#199;&#195;O-26-08-2025%20A%2025-09-25\MR_DER-1193_25\" TargetMode="External"/><Relationship Id="rId134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80" Type="http://schemas.openxmlformats.org/officeDocument/2006/relationships/hyperlink" Target="pw:\\SRVPW3.pls.planservi.com.br:Projetos\Documents\C0849%20-%20DER\40_Emissao\03_GRD\0-GRDs_Enviadas%20DER\23&#186;MEDI&#199;&#195;O-26-05-2024%20A%2025-06-24\MR.DER-0707_24-Entrega%20Final\" TargetMode="External"/><Relationship Id="rId85" Type="http://schemas.openxmlformats.org/officeDocument/2006/relationships/hyperlink" Target="pw:\\SRVPW3.pls.planservi.com.br:Projetos\Documents\C0849%20-%20DER\40_Emissao\03_GRD\0-GRDs_Enviadas%20DER\28&#186;MEDI&#199;&#195;O-26-10-2024%20A%2025-11-24\MR.DER-0844_24\" TargetMode="External"/><Relationship Id="rId12" Type="http://schemas.openxmlformats.org/officeDocument/2006/relationships/hyperlink" Target="pw:\\pw.planservi.com.br:PROJETOS\Documents\C0849%20-%20DER\40_Emissao\03_GRD\0-GRDs_Enviadas%20DER\3&#186;MEDI&#199;&#195;O\MR.DER-0051_22\" TargetMode="External"/><Relationship Id="rId17" Type="http://schemas.openxmlformats.org/officeDocument/2006/relationships/hyperlink" Target="pw:\\pw.planservi.com.br:PROJETOS\Documents\C0849%20-%20DER\40_Emissao\03_GRD\0-GRDs_Enviadas%20DER\3&#186;MEDI&#199;&#195;O\MR.DER-0096_22\" TargetMode="External"/><Relationship Id="rId33" Type="http://schemas.openxmlformats.org/officeDocument/2006/relationships/hyperlink" Target="pw:\\pw.planservi.com.br:PROJETOS\Documents\C0849%20-%20DER\40_Emissao\03_GRD\0-GRDs_Enviadas%20DER\5&#186;MEDI&#199;&#195;O\MR.DER-0250_22\" TargetMode="External"/><Relationship Id="rId38" Type="http://schemas.openxmlformats.org/officeDocument/2006/relationships/hyperlink" Target="pw:\\pw.planservi.com.br:PROJETOS\Documents\C0849%20-%20DER\40_Emissao\03_GRD\0-GRDs_Enviadas%20DER\6&#186;MEDI&#199;&#195;O\MR.DER-0260_23\" TargetMode="External"/><Relationship Id="rId59" Type="http://schemas.openxmlformats.org/officeDocument/2006/relationships/hyperlink" Target="pw:\\pw.planservi.com.br:PROJETOS\Documents\C0849%20-%20DER\40_Emissao\03_GRD\0-GRDs_Enviadas%20DER\14&#186;MEDI&#199;&#195;O-26-08-2023%20A%2025-09-2023\MR.DER-0455_23\" TargetMode="External"/><Relationship Id="rId103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108" Type="http://schemas.openxmlformats.org/officeDocument/2006/relationships/hyperlink" Target="pw:\\SRVPW3.pls.planservi.com.br:Projetos\Documents\C0849%20-%20DER\40_Emissao\03_GRD\0-GRDs_Enviadas%20DER\34&#186;MEDI&#199;&#195;O-26-04-2025%20A%2025-05-25\MR_DER-1017_25\" TargetMode="External"/><Relationship Id="rId124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129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54" Type="http://schemas.openxmlformats.org/officeDocument/2006/relationships/hyperlink" Target="pw:\\pw.planservi.com.br:PROJETOS\Documents\C0849%20-%20DER\40_Emissao\03_GRD\0-GRDs_Enviadas%20DER\8&#186;MEDI&#199;&#195;O\MR.DER-0393_23\" TargetMode="External"/><Relationship Id="rId70" Type="http://schemas.openxmlformats.org/officeDocument/2006/relationships/hyperlink" Target="pw:\\SRVPW3.pls.planservi.com.br:Projetos\Documents\C0849%20-%20DER\40_Emissao\03_GRD\0-GRDs_Enviadas%20DER\22&#186;MEDI&#199;&#195;O-26-04-2024%20A%2025-05-24\MR.DER-0651_24\" TargetMode="External"/><Relationship Id="rId75" Type="http://schemas.openxmlformats.org/officeDocument/2006/relationships/hyperlink" Target="pw:\\SRVPW3.pls.planservi.com.br:Projetos\Documents\C0849%20-%20DER\40_Emissao\03_GRD\0-GRDs_Enviadas%20DER\22&#186;MEDI&#199;&#195;O-26-04-2024%20A%2025-05-24\MR.DER-0681_24\" TargetMode="External"/><Relationship Id="rId91" Type="http://schemas.openxmlformats.org/officeDocument/2006/relationships/hyperlink" Target="pw:\\SRVPW3.pls.planservi.com.br:Projetos\Documents\C0849%20-%20DER\40_Emissao\03_GRD\0-GRDs_Enviadas%20DER\33&#186;MEDI&#199;&#195;O-26-03-2025%20A%2025-04-25\MR.DER-0961_25\" TargetMode="External"/><Relationship Id="rId96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1" Type="http://schemas.openxmlformats.org/officeDocument/2006/relationships/hyperlink" Target="pw:\\pw.planservi.com.br:PROJETOS\Documents\C0849%20-%20DER\40_Emissao\03_GRD\0-GRDs_Enviadas%20DER\MR.DER-0012_22\" TargetMode="External"/><Relationship Id="rId6" Type="http://schemas.openxmlformats.org/officeDocument/2006/relationships/hyperlink" Target="pw:\\pw.planservi.com.br:PROJETOS\Documents\C0849%20-%20DER\40_Emissao\03_GRD\0-GRDs_Enviadas%20DER\MR.DER-0018_22\" TargetMode="External"/><Relationship Id="rId23" Type="http://schemas.openxmlformats.org/officeDocument/2006/relationships/hyperlink" Target="pw:\\pw.planservi.com.br:PROJETOS\Documents\C0849%20-%20DER\40_Emissao\03_GRD\0-GRDs_Enviadas%20DER\4&#186;MEDI&#199;&#195;O\MR.DER-0130_22\" TargetMode="External"/><Relationship Id="rId28" Type="http://schemas.openxmlformats.org/officeDocument/2006/relationships/hyperlink" Target="pw:\\pw.planservi.com.br:PROJETOS\Documents\C0849%20-%20DER\40_Emissao\03_GRD\0-GRDs_Enviadas%20DER\5&#186;MEDI&#199;&#195;O\MR.DER-0195_22\" TargetMode="External"/><Relationship Id="rId49" Type="http://schemas.openxmlformats.org/officeDocument/2006/relationships/hyperlink" Target="pw:\\pw.planservi.com.br:PROJETOS\Documents\C0849%20-%20DER\40_Emissao\03_GRD\0-GRDs_Enviadas%20DER\7&#186;MEDI&#199;&#195;O\MR.DER-0363_23\" TargetMode="External"/><Relationship Id="rId114" Type="http://schemas.openxmlformats.org/officeDocument/2006/relationships/hyperlink" Target="pw:\\SRVPW3.pls.planservi.com.br:Projetos\Documents\C0849%20-%20DER\40_Emissao\03_GRD\0-GRDs_Enviadas%20DER\36&#186;MEDI&#199;&#195;O-26-06-2025%20A%2025-07-25\MR_DER-1097_25\" TargetMode="External"/><Relationship Id="rId119" Type="http://schemas.openxmlformats.org/officeDocument/2006/relationships/hyperlink" Target="pw:\\SRVPW3.pls.planservi.com.br:Projetos\Documents\C0849%20-%20DER\40_Emissao\03_GRD\0-GRDs_Enviadas%20DER\38&#176;MEDI&#199;&#195;O-26-08-2025%20A%2025-09-25\MR_DER-1193_25\" TargetMode="External"/><Relationship Id="rId44" Type="http://schemas.openxmlformats.org/officeDocument/2006/relationships/hyperlink" Target="pw:\\pw.planservi.com.br:PROJETOS\Documents\C0849%20-%20DER\40_Emissao\03_GRD\0-GRDs_Enviadas%20DER\7&#186;MEDI&#199;&#195;O\MR.DER-0300_23\" TargetMode="External"/><Relationship Id="rId60" Type="http://schemas.openxmlformats.org/officeDocument/2006/relationships/hyperlink" Target="pw:\\pw.planservi.com.br:PROJETOS\Documents\C0849%20-%20DER\40_Emissao\03_GRD\0-GRDs_Enviadas%20DER\15&#186;MEDI&#199;&#195;O-26-09-23%20A%2025-10-23\MR.DER-0468_23\" TargetMode="External"/><Relationship Id="rId65" Type="http://schemas.openxmlformats.org/officeDocument/2006/relationships/hyperlink" Target="pw:\\SRVPW3.pls.planservi.com.br:Projetos\Documents\C0849%20-%20DER\40_Emissao\03_GRD\0-GRDs_Enviadas%20DER\20&#186;MEDI&#199;&#195;O-26-02-2024%20A%2025-03-24\MR.DER-0548_24\" TargetMode="External"/><Relationship Id="rId81" Type="http://schemas.openxmlformats.org/officeDocument/2006/relationships/hyperlink" Target="pw:\\SRVPW3.pls.planservi.com.br:Projetos\Documents\C0849%20-%20DER\40_Emissao\03_GRD\0-GRDs_Enviadas%20DER\23&#186;MEDI&#199;&#195;O-26-05-2024%20A%2025-06-24\MR.DER-0707_24-Entrega%20Final\" TargetMode="External"/><Relationship Id="rId86" Type="http://schemas.openxmlformats.org/officeDocument/2006/relationships/hyperlink" Target="pw:\\SRVPW3.pls.planservi.com.br:Projetos\Documents\C0849%20-%20DER\40_Emissao\03_GRD\0-GRDs_Enviadas%20DER\28&#186;MEDI&#199;&#195;O-26-10-2024%20A%2025-11-24\MR.DER-0844_24\" TargetMode="External"/><Relationship Id="rId130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135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13" Type="http://schemas.openxmlformats.org/officeDocument/2006/relationships/hyperlink" Target="pw:\\pw.planservi.com.br:PROJETOS\Documents\C0849%20-%20DER\40_Emissao\03_GRD\0-GRDs_Enviadas%20DER\3&#186;MEDI&#199;&#195;O\MR.DER-0061_22\" TargetMode="External"/><Relationship Id="rId18" Type="http://schemas.openxmlformats.org/officeDocument/2006/relationships/hyperlink" Target="pw:\\pw.planservi.com.br:PROJETOS\Documents\C0849%20-%20DER\40_Emissao\03_GRD\0-GRDs_Enviadas%20DER\3&#186;MEDI&#199;&#195;O\MR.DER-0096_22\" TargetMode="External"/><Relationship Id="rId39" Type="http://schemas.openxmlformats.org/officeDocument/2006/relationships/hyperlink" Target="pw:\\pw.planservi.com.br:PROJETOS\Documents\C0849%20-%20DER\40_Emissao\03_GRD\0-GRDs_Enviadas%20DER\6&#186;MEDI&#199;&#195;O\MR.DER-0299_23\" TargetMode="External"/><Relationship Id="rId109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34" Type="http://schemas.openxmlformats.org/officeDocument/2006/relationships/hyperlink" Target="pw:\\pw.planservi.com.br:PROJETOS\Documents\C0849%20-%20DER\40_Emissao\03_GRD\0-GRDs_Enviadas%20DER\5&#186;MEDI&#199;&#195;O\MR.DER-0250_22\" TargetMode="External"/><Relationship Id="rId50" Type="http://schemas.openxmlformats.org/officeDocument/2006/relationships/hyperlink" Target="pw:\\pw.planservi.com.br:PROJETOS\Documents\C0849%20-%20DER\40_Emissao\03_GRD\0-GRDs_Enviadas%20DER\7&#186;MEDI&#199;&#195;O\MR.DER-0363_23\" TargetMode="External"/><Relationship Id="rId55" Type="http://schemas.openxmlformats.org/officeDocument/2006/relationships/hyperlink" Target="pw:\\pw.planservi.com.br:PROJETOS\Documents\C0849%20-%20DER\40_Emissao\03_GRD\0-GRDs_Enviadas%20DER\13&#186;MEDI&#199;&#195;O-26-07-23%20A%2025-08-23\MR.DER-0402_23\" TargetMode="External"/><Relationship Id="rId76" Type="http://schemas.openxmlformats.org/officeDocument/2006/relationships/hyperlink" Target="pw:\\SRVPW3.pls.planservi.com.br:Projetos\Documents\C0849%20-%20DER\40_Emissao\03_GRD\0-GRDs_Enviadas%20DER\22&#186;MEDI&#199;&#195;O-26-04-2024%20A%2025-05-24\MR.DER-0682_24\" TargetMode="External"/><Relationship Id="rId97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104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120" Type="http://schemas.openxmlformats.org/officeDocument/2006/relationships/hyperlink" Target="pw:\\SRVPW3.pls.planservi.com.br:Projetos\Documents\C0849%20-%20DER\40_Emissao\03_GRD\0-GRDs_Enviadas%20DER\39&#176;MEDI&#199;&#195;O-26-09-2025%20A%2025-10-25\MR_DER-1298_25\" TargetMode="External"/><Relationship Id="rId125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7" Type="http://schemas.openxmlformats.org/officeDocument/2006/relationships/hyperlink" Target="pw:\\pw.planservi.com.br:PROJETOS\Documents\C0849%20-%20DER\40_Emissao\03_GRD\0-GRDs_Enviadas%20DER\MR.DER-0045_22\" TargetMode="External"/><Relationship Id="rId71" Type="http://schemas.openxmlformats.org/officeDocument/2006/relationships/hyperlink" Target="pw:\\SRVPW3.pls.planservi.com.br:Projetos\Documents\C0849%20-%20DER\40_Emissao\03_GRD\0-GRDs_Enviadas%20DER\22&#186;MEDI&#199;&#195;O-26-04-2024%20A%2025-05-24\MR.DER-0659_24-Entrega%20Final\" TargetMode="External"/><Relationship Id="rId92" Type="http://schemas.openxmlformats.org/officeDocument/2006/relationships/hyperlink" Target="pw:\\SRVPW3.pls.planservi.com.br:Projetos\Documents\C0849%20-%20DER\40_Emissao\03_GRD\0-GRDs_Enviadas%20DER\33&#186;MEDI&#199;&#195;O-26-03-2025%20A%2025-04-25\MR.DER-0961_25\" TargetMode="External"/><Relationship Id="rId2" Type="http://schemas.openxmlformats.org/officeDocument/2006/relationships/hyperlink" Target="pw:\\pw.planservi.com.br:PROJETOS\Documents\C0849%20-%20DER\40_Emissao\03_GRD\0-GRDs_Enviadas%20DER\MR.DER-0012_22\" TargetMode="External"/><Relationship Id="rId29" Type="http://schemas.openxmlformats.org/officeDocument/2006/relationships/hyperlink" Target="pw:\\pw.planservi.com.br:PROJETOS\Documents\C0849%20-%20DER\40_Emissao\03_GRD\0-GRDs_Enviadas%20DER\5&#186;MEDI&#199;&#195;O\MR.DER-0195_22\" TargetMode="External"/><Relationship Id="rId24" Type="http://schemas.openxmlformats.org/officeDocument/2006/relationships/hyperlink" Target="pw:\\pw.planservi.com.br:PROJETOS\Documents\C0849%20-%20DER\40_Emissao\03_GRD\0-GRDs_Enviadas%20DER\4&#186;MEDI&#199;&#195;O\MR.DER-0173_22\" TargetMode="External"/><Relationship Id="rId40" Type="http://schemas.openxmlformats.org/officeDocument/2006/relationships/hyperlink" Target="pw:\\pw.planservi.com.br:PROJETOS\Documents\C0849%20-%20DER\40_Emissao\03_GRD\0-GRDs_Enviadas%20DER\6&#186;MEDI&#199;&#195;O\MR.DER-0299_23\" TargetMode="External"/><Relationship Id="rId45" Type="http://schemas.openxmlformats.org/officeDocument/2006/relationships/hyperlink" Target="pw:\\pw.planservi.com.br:PROJETOS\Documents\C0849%20-%20DER\40_Emissao\03_GRD\0-GRDs_Enviadas%20DER\7&#186;MEDI&#199;&#195;O\MR.DER-0316_23\" TargetMode="External"/><Relationship Id="rId66" Type="http://schemas.openxmlformats.org/officeDocument/2006/relationships/hyperlink" Target="pw:\\SRVPW3.pls.planservi.com.br:Projetos\Documents\C0849%20-%20DER\40_Emissao\03_GRD\0-GRDs_Enviadas%20DER\20&#186;MEDI&#199;&#195;O-26-02-2024%20A%2025-03-24\MR.DER-0549_24-Entrega%20Final\" TargetMode="External"/><Relationship Id="rId87" Type="http://schemas.openxmlformats.org/officeDocument/2006/relationships/hyperlink" Target="pw:\\SRVPW3.pls.planservi.com.br:Projetos\Documents\C0849%20-%20DER\40_Emissao\03_GRD\0-GRDs_Enviadas%20DER\28&#186;MEDI&#199;&#195;O-26-10-2024%20A%2025-11-24\MR.DER-0844_24\" TargetMode="External"/><Relationship Id="rId110" Type="http://schemas.openxmlformats.org/officeDocument/2006/relationships/hyperlink" Target="pw:\\SRVPW3.pls.planservi.com.br:Projetos\Documents\C0849%20-%20DER\40_Emissao\03_GRD\0-GRDs_Enviadas%20DER\35&#186;MEDI&#199;&#195;O-26-05-2025%20A%2025-06-25\MR_DER-1025_25\" TargetMode="External"/><Relationship Id="rId115" Type="http://schemas.openxmlformats.org/officeDocument/2006/relationships/hyperlink" Target="pw:\\SRVPW3.pls.planservi.com.br:Projetos\Documents\C0849%20-%20DER\40_Emissao\03_GRD\0-GRDs_Enviadas%20DER\36&#186;MEDI&#199;&#195;O-26-06-2025%20A%2025-07-25\MR_DER-1097_25\" TargetMode="External"/><Relationship Id="rId131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136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61" Type="http://schemas.openxmlformats.org/officeDocument/2006/relationships/hyperlink" Target="pw:\\pw.planservi.com.br:PROJETOS\Documents\C0849%20-%20DER\40_Emissao\03_GRD\0-GRDs_Enviadas%20DER\17&#186;MEDI&#199;&#195;O-26-10-23%20A%2025-12-23\MR.DER-0477_23\" TargetMode="External"/><Relationship Id="rId82" Type="http://schemas.openxmlformats.org/officeDocument/2006/relationships/hyperlink" Target="pw:\\SRVPW3.pls.planservi.com.br:Projetos\Documents\C0849%20-%20DER\40_Emissao\03_GRD\0-GRDs_Enviadas%20DER\24&#186;MEDI&#199;&#195;O-26-06-2024%20A%2025-07-24\MR.DER-0716_24\" TargetMode="External"/><Relationship Id="rId19" Type="http://schemas.openxmlformats.org/officeDocument/2006/relationships/hyperlink" Target="pw:\\pw.planservi.com.br:PROJETOS\Documents\C0849%20-%20DER\40_Emissao\03_GRD\0-GRDs_Enviadas%20DER\4&#186;MEDI&#199;&#195;O\MR.DER-0107_22-A12\" TargetMode="External"/><Relationship Id="rId14" Type="http://schemas.openxmlformats.org/officeDocument/2006/relationships/hyperlink" Target="pw:\\pw.planservi.com.br:PROJETOS\Documents\C0849%20-%20DER\40_Emissao\03_GRD\0-GRDs_Enviadas%20DER\3&#186;MEDI&#199;&#195;O\MR.DER-0061_22\" TargetMode="External"/><Relationship Id="rId30" Type="http://schemas.openxmlformats.org/officeDocument/2006/relationships/hyperlink" Target="pw:\\pw.planservi.com.br:PROJETOS\Documents\C0849%20-%20DER\40_Emissao\03_GRD\0-GRDs_Enviadas%20DER\5&#186;MEDI&#199;&#195;O\MR.DER-0249_22\" TargetMode="External"/><Relationship Id="rId35" Type="http://schemas.openxmlformats.org/officeDocument/2006/relationships/hyperlink" Target="pw:\\pw.planservi.com.br:PROJETOS\Documents\C0849%20-%20DER\40_Emissao\03_GRD\0-GRDs_Enviadas%20DER\5&#186;MEDI&#199;&#195;O\MR.DER-0250_22\" TargetMode="External"/><Relationship Id="rId56" Type="http://schemas.openxmlformats.org/officeDocument/2006/relationships/hyperlink" Target="pw:\\pw.planservi.com.br:PROJETOS\Documents\C0849%20-%20DER\40_Emissao\03_GRD\0-GRDs_Enviadas%20DER\13&#186;MEDI&#199;&#195;O-26-07-23%20A%2025-08-23\MR.DER-0402_23\" TargetMode="External"/><Relationship Id="rId77" Type="http://schemas.openxmlformats.org/officeDocument/2006/relationships/hyperlink" Target="pw:\\SRVPW3.pls.planservi.com.br:Projetos\Documents\C0849%20-%20DER\40_Emissao\03_GRD\0-GRDs_Enviadas%20DER\22&#186;MEDI&#199;&#195;O-26-04-2024%20A%2025-05-24\MR.DER-0682_24\" TargetMode="External"/><Relationship Id="rId100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105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126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8" Type="http://schemas.openxmlformats.org/officeDocument/2006/relationships/hyperlink" Target="pw:\\pw.planservi.com.br:PROJETOS\Documents\C0849%20-%20DER\40_Emissao\03_GRD\0-GRDs_Enviadas%20DER\MR.DER-0044_22\" TargetMode="External"/><Relationship Id="rId51" Type="http://schemas.openxmlformats.org/officeDocument/2006/relationships/hyperlink" Target="pw:\\pw.planservi.com.br:PROJETOS\Documents\C0849%20-%20DER\40_Emissao\03_GRD\0-GRDs_Enviadas%20DER\8&#186;MEDI&#199;&#195;O\MR.DER-0387_23\" TargetMode="External"/><Relationship Id="rId72" Type="http://schemas.openxmlformats.org/officeDocument/2006/relationships/hyperlink" Target="pw:\\SRVPW3.pls.planservi.com.br:Projetos\Documents\C0849%20-%20DER\40_Emissao\03_GRD\0-GRDs_Enviadas%20DER\22&#186;MEDI&#199;&#195;O-26-04-2024%20A%2025-05-24\MR.DER-0680_24\" TargetMode="External"/><Relationship Id="rId93" Type="http://schemas.openxmlformats.org/officeDocument/2006/relationships/hyperlink" Target="pw:\\SRVPW3.pls.planservi.com.br:Projetos\Documents\C0849%20-%20DER\40_Emissao\03_GRD\0-GRDs_Enviadas%20DER\33&#186;MEDI&#199;&#195;O-26-03-2025%20A%2025-04-25\MR.DER-0961_25\" TargetMode="External"/><Relationship Id="rId98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121" Type="http://schemas.openxmlformats.org/officeDocument/2006/relationships/hyperlink" Target="pw:\\SRVPW3.pls.planservi.com.br:Projetos\Documents\C0849%20-%20DER\40_Emissao\03_GRD\0-GRDs_Enviadas%20DER\39&#176;MEDI&#199;&#195;O-26-09-2025%20A%2025-10-25\MR_DER-1298_25\" TargetMode="External"/><Relationship Id="rId3" Type="http://schemas.openxmlformats.org/officeDocument/2006/relationships/hyperlink" Target="pw:\\pw.planservi.com.br:PROJETOS\Documents\C0849%20-%20DER\40_Emissao\03_GRD\0-GRDs_Enviadas%20DER\MR.DER-0012_22\" TargetMode="External"/><Relationship Id="rId25" Type="http://schemas.openxmlformats.org/officeDocument/2006/relationships/hyperlink" Target="pw:\\pw.planservi.com.br:PROJETOS\Documents\C0849%20-%20DER\40_Emissao\03_GRD\0-GRDs_Enviadas%20DER\4&#186;MEDI&#199;&#195;O\MR.DER-0173_22\" TargetMode="External"/><Relationship Id="rId46" Type="http://schemas.openxmlformats.org/officeDocument/2006/relationships/hyperlink" Target="pw:\\pw.planservi.com.br:PROJETOS\Documents\C0849%20-%20DER\40_Emissao\03_GRD\0-GRDs_Enviadas%20DER\7&#186;MEDI&#199;&#195;O\MR.DER-0300_23\" TargetMode="External"/><Relationship Id="rId67" Type="http://schemas.openxmlformats.org/officeDocument/2006/relationships/hyperlink" Target="pw:\\SRVPW3.pls.planservi.com.br:Projetos\Documents\C0849%20-%20DER\40_Emissao\03_GRD\0-GRDs_Enviadas%20DER\20&#186;MEDI&#199;&#195;O-26-02-2024%20A%2025-03-24\MR.DER-0553_24-Entrega%20Final\" TargetMode="External"/><Relationship Id="rId116" Type="http://schemas.openxmlformats.org/officeDocument/2006/relationships/hyperlink" Target="pw:\\SRVPW3.pls.planservi.com.br:Projetos\Documents\C0849%20-%20DER\40_Emissao\03_GRD\0-GRDs_Enviadas%20DER\38&#176;MEDI&#199;&#195;O-26-08-2025%20A%2025-09-25\MR_DER-1193_25\" TargetMode="External"/><Relationship Id="rId137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20" Type="http://schemas.openxmlformats.org/officeDocument/2006/relationships/hyperlink" Target="pw:\\pw.planservi.com.br:PROJETOS\Documents\C0849%20-%20DER\40_Emissao\03_GRD\0-GRDs_Enviadas%20DER\4&#186;MEDI&#199;&#195;O\MR.DER-0101_22\" TargetMode="External"/><Relationship Id="rId41" Type="http://schemas.openxmlformats.org/officeDocument/2006/relationships/hyperlink" Target="pw:\\pw.planservi.com.br:PROJETOS\Documents\C0849%20-%20DER\40_Emissao\03_GRD\0-GRDs_Enviadas%20DER\6&#186;MEDI&#199;&#195;O\MR.DER-0299_23\" TargetMode="External"/><Relationship Id="rId62" Type="http://schemas.openxmlformats.org/officeDocument/2006/relationships/hyperlink" Target="pw:\\pw.planservi.com.br:PROJETOS\Documents\C0849%20-%20DER\40_Emissao\03_GRD\0-GRDs_Enviadas%20DER\18&#186;MEDI&#199;&#195;O-26-12-23%20A%2025-01-24\MR.DER-0502_24\" TargetMode="External"/><Relationship Id="rId83" Type="http://schemas.openxmlformats.org/officeDocument/2006/relationships/hyperlink" Target="pw:\\SRVPW3.pls.planservi.com.br:Projetos\Documents\C0849%20-%20DER\40_Emissao\03_GRD\0-GRDs_Enviadas%20DER\24&#186;MEDI&#199;&#195;O-26-06-2024%20A%2025-07-24\MR.DER-0727_24-Entrega%20Final\" TargetMode="External"/><Relationship Id="rId88" Type="http://schemas.openxmlformats.org/officeDocument/2006/relationships/hyperlink" Target="pw:\\SRVPW3.pls.planservi.com.br:Projetos\Documents\C0849%20-%20DER\40_Emissao\03_GRD\0-GRDs_Enviadas%20DER\30&#186;MEDI&#199;&#195;O-26-12-2024%20A%2025-01-25\MR.DER-0885_25\" TargetMode="External"/><Relationship Id="rId111" Type="http://schemas.openxmlformats.org/officeDocument/2006/relationships/hyperlink" Target="pw:\\SRVPW3.pls.planservi.com.br:Projetos\Documents\C0849%20-%20DER\40_Emissao\03_GRD\0-GRDs_Enviadas%20DER\35&#186;MEDI&#199;&#195;O-26-05-2025%20A%2025-06-25\MR_DER-1025_25\" TargetMode="External"/><Relationship Id="rId132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15" Type="http://schemas.openxmlformats.org/officeDocument/2006/relationships/hyperlink" Target="pw:\\pw.planservi.com.br:PROJETOS\Documents\C0849%20-%20DER\40_Emissao\03_GRD\0-GRDs_Enviadas%20DER\3&#186;MEDI&#199;&#195;O\MR.DER-0061_22\" TargetMode="External"/><Relationship Id="rId36" Type="http://schemas.openxmlformats.org/officeDocument/2006/relationships/hyperlink" Target="pw:\\pw.planservi.com.br:PROJETOS\Documents\C0849%20-%20DER\40_Emissao\03_GRD\0-GRDs_Enviadas%20DER\6&#186;MEDI&#199;&#195;O\MR.DER-0260_23\" TargetMode="External"/><Relationship Id="rId57" Type="http://schemas.openxmlformats.org/officeDocument/2006/relationships/hyperlink" Target="pw:\\pw.planservi.com.br:PROJETOS\Documents\C0849%20-%20DER\40_Emissao\03_GRD\0-GRDs_Enviadas%20DER\13&#186;MEDI&#199;&#195;O-26-07-23%20A%2025-08-23\MR.DER-0402_23\" TargetMode="External"/><Relationship Id="rId106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127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Relationship Id="rId10" Type="http://schemas.openxmlformats.org/officeDocument/2006/relationships/hyperlink" Target="pw:\\pw.planservi.com.br:PROJETOS\Documents\C0849%20-%20DER\40_Emissao\03_GRD\0-GRDs_Enviadas%20DER\MR.DER-0044_22\" TargetMode="External"/><Relationship Id="rId31" Type="http://schemas.openxmlformats.org/officeDocument/2006/relationships/hyperlink" Target="pw:\\pw.planservi.com.br:PROJETOS\Documents\C0849%20-%20DER\40_Emissao\03_GRD\0-GRDs_Enviadas%20DER\5&#186;MEDI&#199;&#195;O\MR.DER-0195_22\" TargetMode="External"/><Relationship Id="rId52" Type="http://schemas.openxmlformats.org/officeDocument/2006/relationships/hyperlink" Target="pw:\\pw.planservi.com.br:PROJETOS\Documents\C0849%20-%20DER\40_Emissao\03_GRD\0-GRDs_Enviadas%20DER\8&#186;MEDI&#199;&#195;O\MR.DER-0387_23\" TargetMode="External"/><Relationship Id="rId73" Type="http://schemas.openxmlformats.org/officeDocument/2006/relationships/hyperlink" Target="pw:\\SRVPW3.pls.planservi.com.br:Projetos\Documents\C0849%20-%20DER\40_Emissao\03_GRD\0-GRDs_Enviadas%20DER\22&#186;MEDI&#199;&#195;O-26-04-2024%20A%2025-05-24\MR.DER-0681_24\" TargetMode="External"/><Relationship Id="rId78" Type="http://schemas.openxmlformats.org/officeDocument/2006/relationships/hyperlink" Target="pw:\\SRVPW3.pls.planservi.com.br:Projetos\Documents\C0849%20-%20DER\40_Emissao\03_GRD\0-GRDs_Enviadas%20DER\22&#186;MEDI&#199;&#195;O-26-04-2024%20A%2025-05-24\MR.DER-0682_24\" TargetMode="External"/><Relationship Id="rId94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99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101" Type="http://schemas.openxmlformats.org/officeDocument/2006/relationships/hyperlink" Target="pw:\\SRVPW3.pls.planservi.com.br:Projetos\Documents\C0849%20-%20DER\40_Emissao\03_GRD\0-GRDs_Enviadas%20DER\33&#186;MEDI&#199;&#195;O-26-03-2025%20A%2025-04-25\MR.DER-0963_25\" TargetMode="External"/><Relationship Id="rId122" Type="http://schemas.openxmlformats.org/officeDocument/2006/relationships/hyperlink" Target="pw:\\SRVPW3.pls.planservi.com.br:Projetos\Documents\C0849%20-%20DER\40_Emissao\03_GRD\0-GRDs_Enviadas%20DER\40&#186;MEDI&#199;&#195;O-26-10-2025%20A%2025-11-25\MR_DER-1368_25\" TargetMode="External"/><Relationship Id="rId4" Type="http://schemas.openxmlformats.org/officeDocument/2006/relationships/hyperlink" Target="pw:\\pw.planservi.com.br:PROJETOS\Documents\C0849%20-%20DER\40_Emissao\03_GRD\0-GRDs_Enviadas%20DER\MR.DER-0018_22\" TargetMode="External"/><Relationship Id="rId9" Type="http://schemas.openxmlformats.org/officeDocument/2006/relationships/hyperlink" Target="pw:\\pw.planservi.com.br:PROJETOS\Documents\C0849%20-%20DER\40_Emissao\03_GRD\0-GRDs_Enviadas%20DER\MR.DER-0044_22\" TargetMode="External"/><Relationship Id="rId26" Type="http://schemas.openxmlformats.org/officeDocument/2006/relationships/hyperlink" Target="pw:\\pw.planservi.com.br:PROJETOS\Documents\C0849%20-%20DER\40_Emissao\03_GRD\0-GRDs_Enviadas%20DER\4&#186;MEDI&#199;&#195;O\MR.DER-0173_22\" TargetMode="External"/><Relationship Id="rId47" Type="http://schemas.openxmlformats.org/officeDocument/2006/relationships/hyperlink" Target="pw:\\pw.planservi.com.br:PROJETOS\Documents\C0849%20-%20DER\40_Emissao\03_GRD\0-GRDs_Enviadas%20DER\7&#186;MEDI&#199;&#195;O\MR.DER-0364_23\" TargetMode="External"/><Relationship Id="rId68" Type="http://schemas.openxmlformats.org/officeDocument/2006/relationships/hyperlink" Target="pw:\\SRVPW3.pls.planservi.com.br:Projetos\Documents\C0849%20-%20DER\40_Emissao\03_GRD\0-GRDs_Enviadas%20DER\21&#186;MEDI&#199;&#195;O-26-03-2024%20A%2025-04-24\MR.DER-0594_24\" TargetMode="External"/><Relationship Id="rId89" Type="http://schemas.openxmlformats.org/officeDocument/2006/relationships/hyperlink" Target="pw:\\SRVPW3.pls.planservi.com.br:Projetos\Documents\C0849%20-%20DER\40_Emissao\03_GRD\0-GRDs_Enviadas%20DER\30&#186;MEDI&#199;&#195;O-26-12-2024%20A%2025-01-25\MR.DER-0885_25\" TargetMode="External"/><Relationship Id="rId112" Type="http://schemas.openxmlformats.org/officeDocument/2006/relationships/hyperlink" Target="pw:\\SRVPW3.pls.planservi.com.br:Projetos\Documents\C0849%20-%20DER\40_Emissao\03_GRD\0-GRDs_Enviadas%20DER\35&#186;MEDI&#199;&#195;O-26-05-2025%20A%2025-06-25\MR_DER-1025_25\" TargetMode="External"/><Relationship Id="rId133" Type="http://schemas.openxmlformats.org/officeDocument/2006/relationships/hyperlink" Target="pw:\\SRVPW3.pls.planservi.com.br:Projetos\Documents\C0849%20-%20DER\40_Emissao\03_GRD\0-GRDs_Enviadas%20DER\46&#186;MEDI&#199;&#195;O-26-04-2026%20A%2025-05-26\MR_DER-1746_26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>
    <tabColor rgb="FFFF0000"/>
    <pageSetUpPr fitToPage="1"/>
  </sheetPr>
  <dimension ref="A1:CS572"/>
  <sheetViews>
    <sheetView zoomScale="85" zoomScaleNormal="85" zoomScaleSheetLayoutView="85" workbookViewId="0">
      <pane xSplit="10" ySplit="2" topLeftCell="AE275" activePane="bottomRight" state="frozen"/>
      <selection activeCell="D100" sqref="D100"/>
      <selection pane="topRight" activeCell="D100" sqref="D100"/>
      <selection pane="bottomLeft" activeCell="D100" sqref="D100"/>
      <selection pane="bottomRight" activeCell="A2" sqref="A2"/>
    </sheetView>
  </sheetViews>
  <sheetFormatPr defaultColWidth="9.140625" defaultRowHeight="12" x14ac:dyDescent="0.25"/>
  <cols>
    <col min="1" max="1" width="28.42578125" style="428" bestFit="1" customWidth="1"/>
    <col min="2" max="2" width="3.28515625" style="643" hidden="1" customWidth="1"/>
    <col min="3" max="3" width="8.42578125" style="643" hidden="1" customWidth="1"/>
    <col min="4" max="4" width="110.28515625" style="933" hidden="1" customWidth="1"/>
    <col min="5" max="5" width="38.5703125" style="637" customWidth="1"/>
    <col min="6" max="6" width="11.7109375" style="934" customWidth="1"/>
    <col min="7" max="7" width="7.5703125" style="934" customWidth="1"/>
    <col min="8" max="8" width="43.28515625" style="934" bestFit="1" customWidth="1"/>
    <col min="9" max="9" width="12.140625" style="934" customWidth="1"/>
    <col min="10" max="10" width="16.5703125" style="934" customWidth="1"/>
    <col min="11" max="11" width="12.5703125" style="934" customWidth="1"/>
    <col min="12" max="12" width="12.28515625" style="934" customWidth="1"/>
    <col min="13" max="13" width="18.85546875" style="934" customWidth="1"/>
    <col min="14" max="15" width="13.42578125" style="934" customWidth="1"/>
    <col min="16" max="16" width="15.85546875" style="934" customWidth="1"/>
    <col min="17" max="17" width="12.5703125" style="934" customWidth="1"/>
    <col min="18" max="18" width="12.28515625" style="934" customWidth="1"/>
    <col min="19" max="19" width="18.85546875" style="934" customWidth="1"/>
    <col min="20" max="21" width="13.42578125" style="934" customWidth="1"/>
    <col min="22" max="22" width="22.85546875" style="934" customWidth="1"/>
    <col min="23" max="23" width="12.5703125" style="934" customWidth="1"/>
    <col min="24" max="24" width="12.28515625" style="934" customWidth="1"/>
    <col min="25" max="25" width="18.140625" style="934" customWidth="1"/>
    <col min="26" max="27" width="13.42578125" style="934" customWidth="1"/>
    <col min="28" max="29" width="12.5703125" style="934" customWidth="1"/>
    <col min="30" max="30" width="12.28515625" style="934" customWidth="1"/>
    <col min="31" max="31" width="15.85546875" style="934" customWidth="1"/>
    <col min="32" max="33" width="13.42578125" style="934" customWidth="1"/>
    <col min="34" max="35" width="12.5703125" style="934" customWidth="1"/>
    <col min="36" max="36" width="12.28515625" style="934" customWidth="1"/>
    <col min="37" max="37" width="15.7109375" style="934" bestFit="1" customWidth="1"/>
    <col min="38" max="39" width="13.42578125" style="934" customWidth="1"/>
    <col min="40" max="40" width="9.28515625" style="934" customWidth="1"/>
    <col min="41" max="41" width="8" style="934" customWidth="1"/>
    <col min="42" max="42" width="12.28515625" style="934" customWidth="1"/>
    <col min="43" max="43" width="16" style="933" bestFit="1" customWidth="1"/>
    <col min="44" max="45" width="13.42578125" style="934" customWidth="1"/>
    <col min="46" max="47" width="12.5703125" style="934" customWidth="1"/>
    <col min="48" max="48" width="12.28515625" style="934" customWidth="1"/>
    <col min="49" max="49" width="19.140625" style="934" customWidth="1"/>
    <col min="50" max="51" width="13.42578125" style="934" customWidth="1"/>
    <col min="52" max="52" width="12.5703125" style="933" customWidth="1"/>
    <col min="53" max="53" width="12.5703125" style="934" customWidth="1"/>
    <col min="54" max="54" width="12.28515625" style="934" customWidth="1"/>
    <col min="55" max="55" width="9.140625" style="933"/>
    <col min="56" max="57" width="13.42578125" style="934" customWidth="1"/>
    <col min="58" max="59" width="12.5703125" style="934" customWidth="1"/>
    <col min="60" max="60" width="12.28515625" style="934" customWidth="1"/>
    <col min="61" max="61" width="15.7109375" style="933" customWidth="1"/>
    <col min="62" max="63" width="13.42578125" style="934" customWidth="1"/>
    <col min="64" max="64" width="12.5703125" style="933" customWidth="1"/>
    <col min="65" max="65" width="12.5703125" style="934" customWidth="1"/>
    <col min="66" max="66" width="12.28515625" style="934" customWidth="1"/>
    <col min="67" max="67" width="16" style="934" customWidth="1"/>
    <col min="68" max="69" width="13.42578125" style="934" customWidth="1"/>
    <col min="70" max="71" width="12.5703125" style="934" customWidth="1"/>
    <col min="72" max="72" width="12.28515625" style="934" customWidth="1"/>
    <col min="73" max="73" width="9.140625" style="934"/>
    <col min="74" max="75" width="13.42578125" style="934" customWidth="1"/>
    <col min="76" max="77" width="12.5703125" style="934" customWidth="1"/>
    <col min="78" max="78" width="12.28515625" style="934" customWidth="1"/>
    <col min="79" max="79" width="9.140625" style="934"/>
    <col min="80" max="81" width="13.42578125" style="934" customWidth="1"/>
    <col min="82" max="83" width="12.5703125" style="934" customWidth="1"/>
    <col min="84" max="84" width="12.28515625" style="934" customWidth="1"/>
    <col min="85" max="85" width="9.140625" style="934"/>
    <col min="86" max="87" width="13.42578125" style="934" customWidth="1"/>
    <col min="88" max="88" width="12.5703125" style="934" customWidth="1"/>
    <col min="89" max="16384" width="9.140625" style="933"/>
  </cols>
  <sheetData>
    <row r="1" spans="1:94" s="637" customFormat="1" ht="24" x14ac:dyDescent="0.25">
      <c r="A1" s="1734"/>
      <c r="B1" s="1735"/>
      <c r="C1" s="1735"/>
      <c r="D1" s="896" t="s">
        <v>7536</v>
      </c>
      <c r="E1" s="897"/>
      <c r="F1" s="1737" t="s">
        <v>3723</v>
      </c>
      <c r="G1" s="1737"/>
      <c r="H1" s="1737"/>
      <c r="I1" s="1737"/>
      <c r="J1" s="898"/>
      <c r="K1" s="1733" t="s">
        <v>96</v>
      </c>
      <c r="L1" s="1733"/>
      <c r="M1" s="1733"/>
      <c r="N1" s="1733"/>
      <c r="O1" s="1733"/>
      <c r="P1" s="1733"/>
      <c r="Q1" s="1733" t="s">
        <v>3725</v>
      </c>
      <c r="R1" s="1733"/>
      <c r="S1" s="1733"/>
      <c r="T1" s="1733"/>
      <c r="U1" s="1733"/>
      <c r="V1" s="1733"/>
      <c r="W1" s="1733" t="s">
        <v>3726</v>
      </c>
      <c r="X1" s="1733"/>
      <c r="Y1" s="1733"/>
      <c r="Z1" s="1733"/>
      <c r="AA1" s="1733"/>
      <c r="AB1" s="1733"/>
      <c r="AC1" s="1733" t="s">
        <v>3727</v>
      </c>
      <c r="AD1" s="1733"/>
      <c r="AE1" s="1733"/>
      <c r="AF1" s="1733"/>
      <c r="AG1" s="1733"/>
      <c r="AH1" s="1733"/>
      <c r="AI1" s="1733" t="s">
        <v>3728</v>
      </c>
      <c r="AJ1" s="1733"/>
      <c r="AK1" s="1733"/>
      <c r="AL1" s="1733"/>
      <c r="AM1" s="1733"/>
      <c r="AN1" s="1733"/>
      <c r="AO1" s="1733" t="s">
        <v>3729</v>
      </c>
      <c r="AP1" s="1733"/>
      <c r="AQ1" s="1736"/>
      <c r="AR1" s="1733"/>
      <c r="AS1" s="1733"/>
      <c r="AT1" s="1733"/>
      <c r="AU1" s="1733" t="s">
        <v>3729</v>
      </c>
      <c r="AV1" s="1733"/>
      <c r="AW1" s="1733"/>
      <c r="AX1" s="1733"/>
      <c r="AY1" s="1733"/>
      <c r="AZ1" s="1736"/>
      <c r="BA1" s="1733" t="s">
        <v>3729</v>
      </c>
      <c r="BB1" s="1733"/>
      <c r="BC1" s="1736"/>
      <c r="BD1" s="1733"/>
      <c r="BE1" s="1733"/>
      <c r="BF1" s="1733"/>
      <c r="BG1" s="1733" t="s">
        <v>6339</v>
      </c>
      <c r="BH1" s="1733"/>
      <c r="BI1" s="1736"/>
      <c r="BJ1" s="1733"/>
      <c r="BK1" s="1733"/>
      <c r="BL1" s="1736"/>
      <c r="BM1" s="1733" t="s">
        <v>6771</v>
      </c>
      <c r="BN1" s="1733"/>
      <c r="BO1" s="1733"/>
      <c r="BP1" s="1733"/>
      <c r="BQ1" s="1733"/>
      <c r="BR1" s="1733"/>
      <c r="BS1" s="1733" t="s">
        <v>6919</v>
      </c>
      <c r="BT1" s="1733"/>
      <c r="BU1" s="1733"/>
      <c r="BV1" s="1733"/>
      <c r="BW1" s="1733"/>
      <c r="BX1" s="1733"/>
      <c r="BY1" s="1733" t="s">
        <v>9670</v>
      </c>
      <c r="BZ1" s="1733"/>
      <c r="CA1" s="1733"/>
      <c r="CB1" s="1733"/>
      <c r="CC1" s="1733"/>
      <c r="CD1" s="1733"/>
      <c r="CE1" s="1733" t="s">
        <v>9670</v>
      </c>
      <c r="CF1" s="1733"/>
      <c r="CG1" s="1733"/>
      <c r="CH1" s="1733"/>
      <c r="CI1" s="1733"/>
      <c r="CJ1" s="1733"/>
      <c r="CK1" s="1733" t="s">
        <v>9678</v>
      </c>
      <c r="CL1" s="1733"/>
      <c r="CM1" s="1733"/>
      <c r="CN1" s="1733"/>
      <c r="CO1" s="1733"/>
      <c r="CP1" s="1733"/>
    </row>
    <row r="2" spans="1:94" s="904" customFormat="1" ht="36" x14ac:dyDescent="0.25">
      <c r="A2" s="398" t="s">
        <v>8258</v>
      </c>
      <c r="B2" s="398" t="s">
        <v>7387</v>
      </c>
      <c r="C2" s="398" t="s">
        <v>3730</v>
      </c>
      <c r="D2" s="899" t="s">
        <v>2</v>
      </c>
      <c r="E2" s="900" t="s">
        <v>1</v>
      </c>
      <c r="F2" s="899" t="s">
        <v>98</v>
      </c>
      <c r="G2" s="899" t="s">
        <v>99</v>
      </c>
      <c r="H2" s="898" t="s">
        <v>8040</v>
      </c>
      <c r="I2" s="899" t="s">
        <v>100</v>
      </c>
      <c r="J2" s="899" t="s">
        <v>6708</v>
      </c>
      <c r="K2" s="901" t="s">
        <v>3724</v>
      </c>
      <c r="L2" s="901" t="s">
        <v>93</v>
      </c>
      <c r="M2" s="902" t="s">
        <v>94</v>
      </c>
      <c r="N2" s="898" t="s">
        <v>97</v>
      </c>
      <c r="O2" s="898" t="s">
        <v>100</v>
      </c>
      <c r="P2" s="898" t="s">
        <v>95</v>
      </c>
      <c r="Q2" s="901" t="s">
        <v>3724</v>
      </c>
      <c r="R2" s="901" t="s">
        <v>93</v>
      </c>
      <c r="S2" s="902" t="s">
        <v>94</v>
      </c>
      <c r="T2" s="898" t="s">
        <v>97</v>
      </c>
      <c r="U2" s="898" t="s">
        <v>100</v>
      </c>
      <c r="V2" s="898" t="s">
        <v>95</v>
      </c>
      <c r="W2" s="901" t="s">
        <v>3724</v>
      </c>
      <c r="X2" s="901" t="s">
        <v>93</v>
      </c>
      <c r="Y2" s="902" t="s">
        <v>94</v>
      </c>
      <c r="Z2" s="898" t="s">
        <v>97</v>
      </c>
      <c r="AA2" s="898" t="s">
        <v>100</v>
      </c>
      <c r="AB2" s="898" t="s">
        <v>95</v>
      </c>
      <c r="AC2" s="901" t="s">
        <v>3724</v>
      </c>
      <c r="AD2" s="901" t="s">
        <v>93</v>
      </c>
      <c r="AE2" s="902" t="s">
        <v>94</v>
      </c>
      <c r="AF2" s="898" t="s">
        <v>97</v>
      </c>
      <c r="AG2" s="898" t="s">
        <v>100</v>
      </c>
      <c r="AH2" s="898" t="s">
        <v>95</v>
      </c>
      <c r="AI2" s="901" t="s">
        <v>3724</v>
      </c>
      <c r="AJ2" s="901" t="s">
        <v>93</v>
      </c>
      <c r="AK2" s="902" t="s">
        <v>94</v>
      </c>
      <c r="AL2" s="898" t="s">
        <v>97</v>
      </c>
      <c r="AM2" s="898" t="s">
        <v>100</v>
      </c>
      <c r="AN2" s="898" t="s">
        <v>95</v>
      </c>
      <c r="AO2" s="901" t="s">
        <v>3724</v>
      </c>
      <c r="AP2" s="901" t="s">
        <v>93</v>
      </c>
      <c r="AQ2" s="903" t="s">
        <v>94</v>
      </c>
      <c r="AR2" s="898" t="s">
        <v>97</v>
      </c>
      <c r="AS2" s="898" t="s">
        <v>100</v>
      </c>
      <c r="AT2" s="898" t="s">
        <v>95</v>
      </c>
      <c r="AU2" s="901" t="s">
        <v>3724</v>
      </c>
      <c r="AV2" s="901" t="s">
        <v>93</v>
      </c>
      <c r="AW2" s="902" t="s">
        <v>94</v>
      </c>
      <c r="AX2" s="898" t="s">
        <v>97</v>
      </c>
      <c r="AY2" s="898" t="s">
        <v>100</v>
      </c>
      <c r="AZ2" s="897" t="s">
        <v>95</v>
      </c>
      <c r="BA2" s="901" t="s">
        <v>3724</v>
      </c>
      <c r="BB2" s="901" t="s">
        <v>93</v>
      </c>
      <c r="BC2" s="903" t="s">
        <v>94</v>
      </c>
      <c r="BD2" s="898" t="s">
        <v>97</v>
      </c>
      <c r="BE2" s="898" t="s">
        <v>100</v>
      </c>
      <c r="BF2" s="898" t="s">
        <v>95</v>
      </c>
      <c r="BG2" s="901" t="s">
        <v>3724</v>
      </c>
      <c r="BH2" s="901" t="s">
        <v>93</v>
      </c>
      <c r="BI2" s="903" t="s">
        <v>94</v>
      </c>
      <c r="BJ2" s="898" t="s">
        <v>97</v>
      </c>
      <c r="BK2" s="898" t="s">
        <v>100</v>
      </c>
      <c r="BL2" s="897" t="s">
        <v>95</v>
      </c>
      <c r="BM2" s="901" t="s">
        <v>3724</v>
      </c>
      <c r="BN2" s="901" t="s">
        <v>93</v>
      </c>
      <c r="BO2" s="903" t="s">
        <v>94</v>
      </c>
      <c r="BP2" s="898" t="s">
        <v>97</v>
      </c>
      <c r="BQ2" s="898" t="s">
        <v>100</v>
      </c>
      <c r="BR2" s="897" t="s">
        <v>95</v>
      </c>
      <c r="BS2" s="901" t="s">
        <v>3724</v>
      </c>
      <c r="BT2" s="901" t="s">
        <v>93</v>
      </c>
      <c r="BU2" s="903" t="s">
        <v>94</v>
      </c>
      <c r="BV2" s="898" t="s">
        <v>97</v>
      </c>
      <c r="BW2" s="898" t="s">
        <v>100</v>
      </c>
      <c r="BX2" s="897" t="s">
        <v>95</v>
      </c>
      <c r="BY2" s="901" t="s">
        <v>3724</v>
      </c>
      <c r="BZ2" s="901" t="s">
        <v>93</v>
      </c>
      <c r="CA2" s="903" t="s">
        <v>94</v>
      </c>
      <c r="CB2" s="898" t="s">
        <v>97</v>
      </c>
      <c r="CC2" s="898" t="s">
        <v>100</v>
      </c>
      <c r="CD2" s="897" t="s">
        <v>95</v>
      </c>
      <c r="CE2" s="901" t="s">
        <v>3724</v>
      </c>
      <c r="CF2" s="901" t="s">
        <v>93</v>
      </c>
      <c r="CG2" s="903" t="s">
        <v>94</v>
      </c>
      <c r="CH2" s="898" t="s">
        <v>97</v>
      </c>
      <c r="CI2" s="898" t="s">
        <v>100</v>
      </c>
      <c r="CJ2" s="897" t="s">
        <v>95</v>
      </c>
      <c r="CK2" s="901" t="s">
        <v>3724</v>
      </c>
      <c r="CL2" s="901" t="s">
        <v>93</v>
      </c>
      <c r="CM2" s="903" t="s">
        <v>94</v>
      </c>
      <c r="CN2" s="898" t="s">
        <v>97</v>
      </c>
      <c r="CO2" s="898" t="s">
        <v>100</v>
      </c>
      <c r="CP2" s="897" t="s">
        <v>95</v>
      </c>
    </row>
    <row r="3" spans="1:94" s="913" customFormat="1" ht="24" x14ac:dyDescent="0.25">
      <c r="A3" s="560"/>
      <c r="B3" s="560">
        <f>COUNTA(B4:B11)</f>
        <v>3</v>
      </c>
      <c r="C3" s="560">
        <f>COUNTA(C4:C11)</f>
        <v>5</v>
      </c>
      <c r="D3" s="905"/>
      <c r="E3" s="905" t="s">
        <v>7516</v>
      </c>
      <c r="F3" s="906"/>
      <c r="G3" s="906"/>
      <c r="H3" s="907"/>
      <c r="I3" s="906"/>
      <c r="J3" s="906"/>
      <c r="K3" s="908"/>
      <c r="L3" s="908"/>
      <c r="M3" s="909"/>
      <c r="N3" s="910"/>
      <c r="O3" s="910"/>
      <c r="P3" s="910"/>
      <c r="Q3" s="908"/>
      <c r="R3" s="908"/>
      <c r="S3" s="909"/>
      <c r="T3" s="910"/>
      <c r="U3" s="910"/>
      <c r="V3" s="910"/>
      <c r="W3" s="908"/>
      <c r="X3" s="908"/>
      <c r="Y3" s="909"/>
      <c r="Z3" s="910"/>
      <c r="AA3" s="910"/>
      <c r="AB3" s="910"/>
      <c r="AC3" s="908"/>
      <c r="AD3" s="908"/>
      <c r="AE3" s="909"/>
      <c r="AF3" s="910"/>
      <c r="AG3" s="910"/>
      <c r="AH3" s="910"/>
      <c r="AI3" s="908"/>
      <c r="AJ3" s="908"/>
      <c r="AK3" s="909"/>
      <c r="AL3" s="910"/>
      <c r="AM3" s="910"/>
      <c r="AN3" s="910"/>
      <c r="AO3" s="908"/>
      <c r="AP3" s="908"/>
      <c r="AQ3" s="909"/>
      <c r="AR3" s="910"/>
      <c r="AS3" s="910"/>
      <c r="AT3" s="910"/>
      <c r="AU3" s="908"/>
      <c r="AV3" s="908"/>
      <c r="AW3" s="909"/>
      <c r="AX3" s="910"/>
      <c r="AY3" s="910"/>
      <c r="AZ3" s="911"/>
      <c r="BA3" s="908"/>
      <c r="BB3" s="908"/>
      <c r="BC3" s="912"/>
      <c r="BD3" s="910"/>
      <c r="BE3" s="910"/>
      <c r="BF3" s="910"/>
      <c r="BG3" s="908"/>
      <c r="BH3" s="908"/>
      <c r="BI3" s="912"/>
      <c r="BJ3" s="910"/>
      <c r="BK3" s="910"/>
      <c r="BL3" s="911"/>
      <c r="BM3" s="908"/>
      <c r="BN3" s="908"/>
      <c r="BO3" s="909"/>
      <c r="BP3" s="910"/>
      <c r="BQ3" s="910"/>
      <c r="BR3" s="910"/>
      <c r="BS3" s="908"/>
      <c r="BT3" s="908"/>
      <c r="BU3" s="909"/>
      <c r="BV3" s="910"/>
      <c r="BW3" s="910"/>
      <c r="BX3" s="910"/>
      <c r="BY3" s="908"/>
      <c r="BZ3" s="908"/>
      <c r="CA3" s="909"/>
      <c r="CB3" s="910"/>
      <c r="CC3" s="910"/>
      <c r="CD3" s="910"/>
      <c r="CE3" s="908"/>
      <c r="CF3" s="908"/>
      <c r="CG3" s="909"/>
      <c r="CH3" s="910"/>
      <c r="CI3" s="910"/>
      <c r="CJ3" s="910"/>
    </row>
    <row r="4" spans="1:94" s="402" customFormat="1" x14ac:dyDescent="0.25">
      <c r="A4" s="899" t="s">
        <v>8263</v>
      </c>
      <c r="B4" s="398" t="s">
        <v>8257</v>
      </c>
      <c r="C4" s="397"/>
      <c r="D4" s="900" t="s">
        <v>7727</v>
      </c>
      <c r="E4" s="429" t="s">
        <v>2764</v>
      </c>
      <c r="F4" s="399">
        <f t="shared" ref="F4:F11" si="0">IF(L4&lt;&gt;0,MAX(L4,R4,X4,AD4),"NE")</f>
        <v>45376</v>
      </c>
      <c r="G4" s="401" t="str">
        <f t="shared" ref="G4:G11" si="1">IF($F4="","",INDEX($K4:$FI4,1,MATCH($F4,$K4:$FI4,)-1))</f>
        <v>A</v>
      </c>
      <c r="H4" s="898" t="str">
        <f t="shared" ref="H4:H11" si="2">IF($F4="","",INDEX($K4:$FL4,1,MATCH($F4,$K4:$FL4,)+1))</f>
        <v>MR.DER-0582_24-Entrega Final</v>
      </c>
      <c r="I4" s="413" t="str">
        <f t="shared" ref="I4:I11" si="3">IF(F4="NE",F4,IF(INDEX(K4:CP4,,MATCH(F4,K4:CP4,0)+3)&lt;&gt;0,INDEX(K4:CP4,,MATCH(F4,K4:CP4,0)+3),"ND"))</f>
        <v>ASSINADO</v>
      </c>
      <c r="J4" s="413" t="str">
        <f t="shared" ref="J4:J11" si="4">IF(G4="NE",G4,IF(INDEX(K4:CQ4,,MATCH(G4,K4:CQ4,0)+3)&lt;&gt;0,INDEX(K4:CQ4,,MATCH(G4,K4:CQ4,0)+3),"ND"))</f>
        <v>ND</v>
      </c>
      <c r="K4" s="398" t="s">
        <v>3730</v>
      </c>
      <c r="L4" s="430">
        <v>44859</v>
      </c>
      <c r="M4" s="914" t="s">
        <v>5589</v>
      </c>
      <c r="N4" s="398" t="s">
        <v>5537</v>
      </c>
      <c r="O4" s="430">
        <v>44868</v>
      </c>
      <c r="P4" s="398" t="s">
        <v>3777</v>
      </c>
      <c r="Q4" s="398" t="s">
        <v>3748</v>
      </c>
      <c r="R4" s="430">
        <v>44874</v>
      </c>
      <c r="S4" s="914" t="s">
        <v>5630</v>
      </c>
      <c r="T4" s="398"/>
      <c r="U4" s="398"/>
      <c r="V4" s="398" t="s">
        <v>3777</v>
      </c>
      <c r="W4" s="398" t="s">
        <v>3748</v>
      </c>
      <c r="X4" s="430">
        <v>45376</v>
      </c>
      <c r="Y4" s="914" t="s">
        <v>7381</v>
      </c>
      <c r="Z4" s="398"/>
      <c r="AA4" s="398" t="s">
        <v>6913</v>
      </c>
      <c r="AB4" s="398"/>
      <c r="AC4" s="398"/>
      <c r="AD4" s="398"/>
      <c r="AE4" s="398"/>
      <c r="AF4" s="398"/>
      <c r="AG4" s="398"/>
      <c r="AH4" s="398"/>
      <c r="AI4" s="398"/>
      <c r="AJ4" s="398"/>
      <c r="AK4" s="398"/>
      <c r="AL4" s="398"/>
      <c r="AM4" s="398"/>
      <c r="AN4" s="398"/>
      <c r="AO4" s="398"/>
      <c r="AP4" s="398"/>
      <c r="AQ4" s="398"/>
      <c r="AR4" s="398"/>
      <c r="AS4" s="398"/>
      <c r="AT4" s="398"/>
      <c r="AU4" s="398"/>
      <c r="AV4" s="398"/>
      <c r="AW4" s="398"/>
      <c r="AX4" s="398"/>
      <c r="AY4" s="398"/>
      <c r="AZ4" s="397"/>
      <c r="BA4" s="398"/>
      <c r="BB4" s="398"/>
      <c r="BC4" s="397"/>
      <c r="BD4" s="398"/>
      <c r="BE4" s="398"/>
      <c r="BF4" s="398"/>
      <c r="BG4" s="398"/>
      <c r="BH4" s="398"/>
      <c r="BI4" s="397"/>
      <c r="BJ4" s="398"/>
      <c r="BK4" s="398"/>
      <c r="BL4" s="397"/>
      <c r="BM4" s="398"/>
      <c r="BN4" s="398"/>
      <c r="BO4" s="398"/>
      <c r="BP4" s="398"/>
      <c r="BQ4" s="398"/>
      <c r="BR4" s="398"/>
      <c r="BS4" s="398"/>
      <c r="BT4" s="398"/>
      <c r="BU4" s="398"/>
      <c r="BV4" s="398"/>
      <c r="BW4" s="398"/>
      <c r="BX4" s="398"/>
      <c r="BY4" s="398"/>
      <c r="BZ4" s="398"/>
      <c r="CA4" s="398"/>
      <c r="CB4" s="398"/>
      <c r="CC4" s="398"/>
      <c r="CD4" s="398"/>
      <c r="CE4" s="398"/>
      <c r="CF4" s="398"/>
      <c r="CG4" s="398"/>
      <c r="CH4" s="398"/>
      <c r="CI4" s="398"/>
      <c r="CJ4" s="398"/>
    </row>
    <row r="5" spans="1:94" s="402" customFormat="1" x14ac:dyDescent="0.25">
      <c r="A5" s="899" t="s">
        <v>8263</v>
      </c>
      <c r="B5" s="398" t="s">
        <v>8257</v>
      </c>
      <c r="C5" s="397"/>
      <c r="D5" s="900" t="s">
        <v>7728</v>
      </c>
      <c r="E5" s="429" t="s">
        <v>2765</v>
      </c>
      <c r="F5" s="399">
        <f t="shared" si="0"/>
        <v>45376</v>
      </c>
      <c r="G5" s="401" t="str">
        <f t="shared" si="1"/>
        <v>A</v>
      </c>
      <c r="H5" s="898" t="str">
        <f t="shared" si="2"/>
        <v>MR.DER-0582_24-Entrega Final</v>
      </c>
      <c r="I5" s="413" t="str">
        <f t="shared" si="3"/>
        <v>ASSINADO</v>
      </c>
      <c r="J5" s="413" t="str">
        <f t="shared" si="4"/>
        <v>ND</v>
      </c>
      <c r="K5" s="398" t="s">
        <v>3730</v>
      </c>
      <c r="L5" s="430">
        <v>44859</v>
      </c>
      <c r="M5" s="914" t="s">
        <v>5589</v>
      </c>
      <c r="N5" s="398" t="s">
        <v>5536</v>
      </c>
      <c r="O5" s="430">
        <v>44868</v>
      </c>
      <c r="P5" s="398" t="s">
        <v>3777</v>
      </c>
      <c r="Q5" s="398" t="s">
        <v>3765</v>
      </c>
      <c r="R5" s="430">
        <v>44874</v>
      </c>
      <c r="S5" s="914" t="s">
        <v>5630</v>
      </c>
      <c r="T5" s="398" t="s">
        <v>5539</v>
      </c>
      <c r="U5" s="430">
        <v>44876</v>
      </c>
      <c r="V5" s="398" t="s">
        <v>3777</v>
      </c>
      <c r="W5" s="398" t="s">
        <v>3748</v>
      </c>
      <c r="X5" s="430">
        <v>44881</v>
      </c>
      <c r="Y5" s="914" t="s">
        <v>5663</v>
      </c>
      <c r="Z5" s="398"/>
      <c r="AA5" s="398"/>
      <c r="AB5" s="398" t="s">
        <v>3777</v>
      </c>
      <c r="AC5" s="430" t="s">
        <v>3748</v>
      </c>
      <c r="AD5" s="430">
        <v>45376</v>
      </c>
      <c r="AE5" s="914" t="s">
        <v>7381</v>
      </c>
      <c r="AF5" s="398"/>
      <c r="AG5" s="398" t="s">
        <v>6913</v>
      </c>
      <c r="AH5" s="398"/>
      <c r="AI5" s="398"/>
      <c r="AJ5" s="398"/>
      <c r="AK5" s="398"/>
      <c r="AL5" s="398"/>
      <c r="AM5" s="398"/>
      <c r="AN5" s="398"/>
      <c r="AO5" s="398"/>
      <c r="AP5" s="398"/>
      <c r="AQ5" s="398"/>
      <c r="AR5" s="398"/>
      <c r="AS5" s="398"/>
      <c r="AT5" s="398"/>
      <c r="AU5" s="398"/>
      <c r="AV5" s="398"/>
      <c r="AW5" s="398"/>
      <c r="AX5" s="398"/>
      <c r="AY5" s="398"/>
      <c r="AZ5" s="397"/>
      <c r="BA5" s="398"/>
      <c r="BB5" s="398"/>
      <c r="BC5" s="397"/>
      <c r="BD5" s="398"/>
      <c r="BE5" s="398"/>
      <c r="BF5" s="398"/>
      <c r="BG5" s="398"/>
      <c r="BH5" s="398"/>
      <c r="BI5" s="397"/>
      <c r="BJ5" s="398"/>
      <c r="BK5" s="398"/>
      <c r="BL5" s="397"/>
      <c r="BM5" s="398"/>
      <c r="BN5" s="398"/>
      <c r="BO5" s="398"/>
      <c r="BP5" s="398"/>
      <c r="BQ5" s="398"/>
      <c r="BR5" s="398"/>
      <c r="BS5" s="398"/>
      <c r="BT5" s="398"/>
      <c r="BU5" s="398"/>
      <c r="BV5" s="398"/>
      <c r="BW5" s="398"/>
      <c r="BX5" s="398"/>
      <c r="BY5" s="398"/>
      <c r="BZ5" s="398"/>
      <c r="CA5" s="398"/>
      <c r="CB5" s="398"/>
      <c r="CC5" s="398"/>
      <c r="CD5" s="398"/>
      <c r="CE5" s="398"/>
      <c r="CF5" s="398"/>
      <c r="CG5" s="398"/>
      <c r="CH5" s="398"/>
      <c r="CI5" s="398"/>
      <c r="CJ5" s="398"/>
    </row>
    <row r="6" spans="1:94" s="402" customFormat="1" x14ac:dyDescent="0.25">
      <c r="A6" s="899" t="s">
        <v>8263</v>
      </c>
      <c r="B6" s="398" t="s">
        <v>8257</v>
      </c>
      <c r="C6" s="397"/>
      <c r="D6" s="900" t="s">
        <v>7728</v>
      </c>
      <c r="E6" s="429" t="s">
        <v>2766</v>
      </c>
      <c r="F6" s="399">
        <f t="shared" si="0"/>
        <v>45376</v>
      </c>
      <c r="G6" s="401" t="str">
        <f t="shared" si="1"/>
        <v>A</v>
      </c>
      <c r="H6" s="898" t="str">
        <f t="shared" si="2"/>
        <v>MR.DER-0582_24-Entrega Final</v>
      </c>
      <c r="I6" s="413" t="str">
        <f t="shared" si="3"/>
        <v>ASSINADO</v>
      </c>
      <c r="J6" s="413" t="str">
        <f t="shared" si="4"/>
        <v>ND</v>
      </c>
      <c r="K6" s="398" t="s">
        <v>3730</v>
      </c>
      <c r="L6" s="430">
        <v>44914</v>
      </c>
      <c r="M6" s="914" t="s">
        <v>5886</v>
      </c>
      <c r="N6" s="398" t="s">
        <v>5537</v>
      </c>
      <c r="O6" s="430">
        <v>44979</v>
      </c>
      <c r="P6" s="398" t="s">
        <v>3777</v>
      </c>
      <c r="Q6" s="398" t="s">
        <v>3748</v>
      </c>
      <c r="R6" s="430">
        <v>45331</v>
      </c>
      <c r="S6" s="914" t="s">
        <v>7111</v>
      </c>
      <c r="T6" s="398"/>
      <c r="U6" s="430"/>
      <c r="V6" s="398" t="s">
        <v>3777</v>
      </c>
      <c r="W6" s="430" t="s">
        <v>3748</v>
      </c>
      <c r="X6" s="430">
        <v>45376</v>
      </c>
      <c r="Y6" s="914" t="s">
        <v>7381</v>
      </c>
      <c r="Z6" s="398"/>
      <c r="AA6" s="398" t="s">
        <v>6913</v>
      </c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398"/>
      <c r="AM6" s="398"/>
      <c r="AN6" s="398"/>
      <c r="AO6" s="398"/>
      <c r="AP6" s="398"/>
      <c r="AQ6" s="398"/>
      <c r="AR6" s="398"/>
      <c r="AS6" s="398"/>
      <c r="AT6" s="398"/>
      <c r="AU6" s="398"/>
      <c r="AV6" s="398"/>
      <c r="AW6" s="398"/>
      <c r="AX6" s="398"/>
      <c r="AY6" s="398"/>
      <c r="AZ6" s="397"/>
      <c r="BA6" s="398"/>
      <c r="BB6" s="398"/>
      <c r="BC6" s="397"/>
      <c r="BD6" s="398"/>
      <c r="BE6" s="398"/>
      <c r="BF6" s="398"/>
      <c r="BG6" s="398"/>
      <c r="BH6" s="398"/>
      <c r="BI6" s="397"/>
      <c r="BJ6" s="398"/>
      <c r="BK6" s="398"/>
      <c r="BL6" s="397"/>
      <c r="BM6" s="398"/>
      <c r="BN6" s="398"/>
      <c r="BO6" s="398"/>
      <c r="BP6" s="398"/>
      <c r="BQ6" s="398"/>
      <c r="BR6" s="398"/>
      <c r="BS6" s="398"/>
      <c r="BT6" s="398"/>
      <c r="BU6" s="398"/>
      <c r="BV6" s="398"/>
      <c r="BW6" s="398"/>
      <c r="BX6" s="398"/>
      <c r="BY6" s="398"/>
      <c r="BZ6" s="398"/>
      <c r="CA6" s="398"/>
      <c r="CB6" s="398"/>
      <c r="CC6" s="398"/>
      <c r="CD6" s="398"/>
      <c r="CE6" s="398"/>
      <c r="CF6" s="398"/>
      <c r="CG6" s="398"/>
      <c r="CH6" s="398"/>
      <c r="CI6" s="398"/>
      <c r="CJ6" s="398"/>
    </row>
    <row r="7" spans="1:94" s="402" customFormat="1" x14ac:dyDescent="0.25">
      <c r="A7" s="899" t="s">
        <v>8263</v>
      </c>
      <c r="B7" s="398"/>
      <c r="C7" s="398" t="s">
        <v>8257</v>
      </c>
      <c r="D7" s="900" t="s">
        <v>6695</v>
      </c>
      <c r="E7" s="429" t="s">
        <v>2767</v>
      </c>
      <c r="F7" s="399">
        <f t="shared" si="0"/>
        <v>45376</v>
      </c>
      <c r="G7" s="401" t="str">
        <f t="shared" si="1"/>
        <v>A</v>
      </c>
      <c r="H7" s="898" t="str">
        <f t="shared" si="2"/>
        <v>MR.DER-0582_24-Entrega Final</v>
      </c>
      <c r="I7" s="413" t="str">
        <f t="shared" si="3"/>
        <v>ASSINADO</v>
      </c>
      <c r="J7" s="413" t="str">
        <f t="shared" si="4"/>
        <v>ND</v>
      </c>
      <c r="K7" s="398" t="s">
        <v>3730</v>
      </c>
      <c r="L7" s="430">
        <v>44859</v>
      </c>
      <c r="M7" s="914" t="s">
        <v>5589</v>
      </c>
      <c r="N7" s="398" t="s">
        <v>5539</v>
      </c>
      <c r="O7" s="430">
        <v>44868</v>
      </c>
      <c r="P7" s="398" t="s">
        <v>3777</v>
      </c>
      <c r="Q7" s="398" t="s">
        <v>3748</v>
      </c>
      <c r="R7" s="430">
        <v>44874</v>
      </c>
      <c r="S7" s="914" t="s">
        <v>5630</v>
      </c>
      <c r="T7" s="398"/>
      <c r="U7" s="398"/>
      <c r="V7" s="398" t="s">
        <v>3777</v>
      </c>
      <c r="W7" s="430" t="s">
        <v>3748</v>
      </c>
      <c r="X7" s="430">
        <v>45376</v>
      </c>
      <c r="Y7" s="914" t="s">
        <v>7381</v>
      </c>
      <c r="Z7" s="398"/>
      <c r="AA7" s="398" t="s">
        <v>6913</v>
      </c>
      <c r="AB7" s="398"/>
      <c r="AC7" s="398"/>
      <c r="AD7" s="398"/>
      <c r="AE7" s="398"/>
      <c r="AF7" s="398"/>
      <c r="AG7" s="398"/>
      <c r="AH7" s="398"/>
      <c r="AI7" s="398"/>
      <c r="AJ7" s="398"/>
      <c r="AK7" s="398"/>
      <c r="AL7" s="398"/>
      <c r="AM7" s="398"/>
      <c r="AN7" s="398"/>
      <c r="AO7" s="398"/>
      <c r="AP7" s="398"/>
      <c r="AQ7" s="398"/>
      <c r="AR7" s="398"/>
      <c r="AS7" s="398"/>
      <c r="AT7" s="398"/>
      <c r="AU7" s="398"/>
      <c r="AV7" s="398"/>
      <c r="AW7" s="398"/>
      <c r="AX7" s="398"/>
      <c r="AY7" s="398"/>
      <c r="AZ7" s="397"/>
      <c r="BA7" s="398"/>
      <c r="BB7" s="398"/>
      <c r="BC7" s="397"/>
      <c r="BD7" s="398"/>
      <c r="BE7" s="398"/>
      <c r="BF7" s="398"/>
      <c r="BG7" s="398"/>
      <c r="BH7" s="398"/>
      <c r="BI7" s="397"/>
      <c r="BJ7" s="398"/>
      <c r="BK7" s="398"/>
      <c r="BL7" s="397"/>
      <c r="BM7" s="398"/>
      <c r="BN7" s="398"/>
      <c r="BO7" s="398"/>
      <c r="BP7" s="398"/>
      <c r="BQ7" s="398"/>
      <c r="BR7" s="398"/>
      <c r="BS7" s="398"/>
      <c r="BT7" s="398"/>
      <c r="BU7" s="398"/>
      <c r="BV7" s="398"/>
      <c r="BW7" s="398"/>
      <c r="BX7" s="398"/>
      <c r="BY7" s="398"/>
      <c r="BZ7" s="398"/>
      <c r="CA7" s="398"/>
      <c r="CB7" s="398"/>
      <c r="CC7" s="398"/>
      <c r="CD7" s="398"/>
      <c r="CE7" s="398"/>
      <c r="CF7" s="398"/>
      <c r="CG7" s="398"/>
      <c r="CH7" s="398"/>
      <c r="CI7" s="398"/>
      <c r="CJ7" s="398"/>
    </row>
    <row r="8" spans="1:94" s="402" customFormat="1" x14ac:dyDescent="0.25">
      <c r="A8" s="899" t="s">
        <v>8263</v>
      </c>
      <c r="B8" s="398"/>
      <c r="C8" s="398" t="s">
        <v>8257</v>
      </c>
      <c r="D8" s="900" t="s">
        <v>6695</v>
      </c>
      <c r="E8" s="429" t="s">
        <v>2768</v>
      </c>
      <c r="F8" s="399">
        <f t="shared" si="0"/>
        <v>45376</v>
      </c>
      <c r="G8" s="401" t="str">
        <f t="shared" si="1"/>
        <v>A</v>
      </c>
      <c r="H8" s="898" t="str">
        <f t="shared" si="2"/>
        <v>MR.DER-0582_24-Entrega Final</v>
      </c>
      <c r="I8" s="413" t="str">
        <f t="shared" si="3"/>
        <v>ASSINADO</v>
      </c>
      <c r="J8" s="413" t="str">
        <f t="shared" si="4"/>
        <v>ND</v>
      </c>
      <c r="K8" s="398" t="s">
        <v>3730</v>
      </c>
      <c r="L8" s="430">
        <v>44859</v>
      </c>
      <c r="M8" s="914" t="s">
        <v>5589</v>
      </c>
      <c r="N8" s="398" t="s">
        <v>5539</v>
      </c>
      <c r="O8" s="430">
        <v>44868</v>
      </c>
      <c r="P8" s="398" t="s">
        <v>3777</v>
      </c>
      <c r="Q8" s="398" t="s">
        <v>3748</v>
      </c>
      <c r="R8" s="430">
        <v>44874</v>
      </c>
      <c r="S8" s="914" t="s">
        <v>5630</v>
      </c>
      <c r="T8" s="398"/>
      <c r="U8" s="398"/>
      <c r="V8" s="398" t="s">
        <v>3777</v>
      </c>
      <c r="W8" s="430" t="s">
        <v>3748</v>
      </c>
      <c r="X8" s="430">
        <v>45376</v>
      </c>
      <c r="Y8" s="914" t="s">
        <v>7381</v>
      </c>
      <c r="Z8" s="398"/>
      <c r="AA8" s="398" t="s">
        <v>6913</v>
      </c>
      <c r="AB8" s="398"/>
      <c r="AC8" s="398"/>
      <c r="AD8" s="398"/>
      <c r="AE8" s="398"/>
      <c r="AF8" s="398"/>
      <c r="AG8" s="398"/>
      <c r="AH8" s="398"/>
      <c r="AI8" s="398"/>
      <c r="AJ8" s="398"/>
      <c r="AK8" s="398"/>
      <c r="AL8" s="398"/>
      <c r="AM8" s="398"/>
      <c r="AN8" s="398"/>
      <c r="AO8" s="398"/>
      <c r="AP8" s="398"/>
      <c r="AQ8" s="398"/>
      <c r="AR8" s="398"/>
      <c r="AS8" s="398"/>
      <c r="AT8" s="398"/>
      <c r="AU8" s="398"/>
      <c r="AV8" s="398"/>
      <c r="AW8" s="398"/>
      <c r="AX8" s="398"/>
      <c r="AY8" s="398"/>
      <c r="AZ8" s="397"/>
      <c r="BA8" s="398"/>
      <c r="BB8" s="398"/>
      <c r="BC8" s="397"/>
      <c r="BD8" s="398"/>
      <c r="BE8" s="398"/>
      <c r="BF8" s="398"/>
      <c r="BG8" s="398"/>
      <c r="BH8" s="398"/>
      <c r="BI8" s="397"/>
      <c r="BJ8" s="398"/>
      <c r="BK8" s="398"/>
      <c r="BL8" s="397"/>
      <c r="BM8" s="398"/>
      <c r="BN8" s="398"/>
      <c r="BO8" s="398"/>
      <c r="BP8" s="398"/>
      <c r="BQ8" s="398"/>
      <c r="BR8" s="398"/>
      <c r="BS8" s="398"/>
      <c r="BT8" s="398"/>
      <c r="BU8" s="398"/>
      <c r="BV8" s="398"/>
      <c r="BW8" s="398"/>
      <c r="BX8" s="398"/>
      <c r="BY8" s="398"/>
      <c r="BZ8" s="398"/>
      <c r="CA8" s="398"/>
      <c r="CB8" s="398"/>
      <c r="CC8" s="398"/>
      <c r="CD8" s="398"/>
      <c r="CE8" s="398"/>
      <c r="CF8" s="398"/>
      <c r="CG8" s="398"/>
      <c r="CH8" s="398"/>
      <c r="CI8" s="398"/>
      <c r="CJ8" s="398"/>
    </row>
    <row r="9" spans="1:94" s="402" customFormat="1" x14ac:dyDescent="0.25">
      <c r="A9" s="899" t="s">
        <v>8263</v>
      </c>
      <c r="B9" s="398"/>
      <c r="C9" s="398" t="s">
        <v>8257</v>
      </c>
      <c r="D9" s="900" t="s">
        <v>6695</v>
      </c>
      <c r="E9" s="429" t="s">
        <v>2769</v>
      </c>
      <c r="F9" s="399">
        <f t="shared" si="0"/>
        <v>45376</v>
      </c>
      <c r="G9" s="401" t="str">
        <f t="shared" si="1"/>
        <v>A</v>
      </c>
      <c r="H9" s="898" t="str">
        <f t="shared" si="2"/>
        <v>MR.DER-0582_24-Entrega Final</v>
      </c>
      <c r="I9" s="413" t="str">
        <f t="shared" si="3"/>
        <v>ASSINADO</v>
      </c>
      <c r="J9" s="413" t="str">
        <f t="shared" si="4"/>
        <v>ND</v>
      </c>
      <c r="K9" s="398" t="s">
        <v>3730</v>
      </c>
      <c r="L9" s="430">
        <v>44859</v>
      </c>
      <c r="M9" s="914" t="s">
        <v>5589</v>
      </c>
      <c r="N9" s="398" t="s">
        <v>5539</v>
      </c>
      <c r="O9" s="430">
        <v>44868</v>
      </c>
      <c r="P9" s="398" t="s">
        <v>3777</v>
      </c>
      <c r="Q9" s="398" t="s">
        <v>3748</v>
      </c>
      <c r="R9" s="430">
        <v>44874</v>
      </c>
      <c r="S9" s="914" t="s">
        <v>5630</v>
      </c>
      <c r="T9" s="398"/>
      <c r="U9" s="398"/>
      <c r="V9" s="398" t="s">
        <v>3777</v>
      </c>
      <c r="W9" s="430" t="s">
        <v>3748</v>
      </c>
      <c r="X9" s="430">
        <v>45376</v>
      </c>
      <c r="Y9" s="914" t="s">
        <v>7381</v>
      </c>
      <c r="Z9" s="398"/>
      <c r="AA9" s="398" t="s">
        <v>6913</v>
      </c>
      <c r="AB9" s="398"/>
      <c r="AC9" s="398"/>
      <c r="AD9" s="398"/>
      <c r="AE9" s="398"/>
      <c r="AF9" s="398"/>
      <c r="AG9" s="398"/>
      <c r="AH9" s="398"/>
      <c r="AI9" s="398"/>
      <c r="AJ9" s="398"/>
      <c r="AK9" s="398"/>
      <c r="AL9" s="398"/>
      <c r="AM9" s="398"/>
      <c r="AN9" s="398"/>
      <c r="AO9" s="398"/>
      <c r="AP9" s="398"/>
      <c r="AQ9" s="398"/>
      <c r="AR9" s="398"/>
      <c r="AS9" s="398"/>
      <c r="AT9" s="398"/>
      <c r="AU9" s="398"/>
      <c r="AV9" s="398"/>
      <c r="AW9" s="398"/>
      <c r="AX9" s="398"/>
      <c r="AY9" s="398"/>
      <c r="AZ9" s="397"/>
      <c r="BA9" s="398"/>
      <c r="BB9" s="398"/>
      <c r="BC9" s="397"/>
      <c r="BD9" s="398"/>
      <c r="BE9" s="398"/>
      <c r="BF9" s="398"/>
      <c r="BG9" s="398"/>
      <c r="BH9" s="398"/>
      <c r="BI9" s="397"/>
      <c r="BJ9" s="398"/>
      <c r="BK9" s="398"/>
      <c r="BL9" s="397"/>
      <c r="BM9" s="398"/>
      <c r="BN9" s="398"/>
      <c r="BO9" s="398"/>
      <c r="BP9" s="398"/>
      <c r="BQ9" s="398"/>
      <c r="BR9" s="398"/>
      <c r="BS9" s="398"/>
      <c r="BT9" s="398"/>
      <c r="BU9" s="398"/>
      <c r="BV9" s="398"/>
      <c r="BW9" s="398"/>
      <c r="BX9" s="398"/>
      <c r="BY9" s="398"/>
      <c r="BZ9" s="398"/>
      <c r="CA9" s="398"/>
      <c r="CB9" s="398"/>
      <c r="CC9" s="398"/>
      <c r="CD9" s="398"/>
      <c r="CE9" s="398"/>
      <c r="CF9" s="398"/>
      <c r="CG9" s="398"/>
      <c r="CH9" s="398"/>
      <c r="CI9" s="398"/>
      <c r="CJ9" s="398"/>
    </row>
    <row r="10" spans="1:94" s="402" customFormat="1" x14ac:dyDescent="0.25">
      <c r="A10" s="899" t="s">
        <v>8263</v>
      </c>
      <c r="B10" s="398"/>
      <c r="C10" s="398" t="s">
        <v>8257</v>
      </c>
      <c r="D10" s="900" t="s">
        <v>6695</v>
      </c>
      <c r="E10" s="429" t="s">
        <v>2770</v>
      </c>
      <c r="F10" s="399">
        <f t="shared" si="0"/>
        <v>45376</v>
      </c>
      <c r="G10" s="401" t="str">
        <f t="shared" si="1"/>
        <v>A</v>
      </c>
      <c r="H10" s="898" t="str">
        <f t="shared" si="2"/>
        <v>MR.DER-0582_24-Entrega Final</v>
      </c>
      <c r="I10" s="413" t="str">
        <f t="shared" si="3"/>
        <v>ASSINADO</v>
      </c>
      <c r="J10" s="413" t="str">
        <f t="shared" si="4"/>
        <v>ND</v>
      </c>
      <c r="K10" s="398" t="s">
        <v>3730</v>
      </c>
      <c r="L10" s="430">
        <v>44859</v>
      </c>
      <c r="M10" s="914" t="s">
        <v>5589</v>
      </c>
      <c r="N10" s="398" t="s">
        <v>5539</v>
      </c>
      <c r="O10" s="430">
        <v>44868</v>
      </c>
      <c r="P10" s="398" t="s">
        <v>3777</v>
      </c>
      <c r="Q10" s="398" t="s">
        <v>3748</v>
      </c>
      <c r="R10" s="430">
        <v>44874</v>
      </c>
      <c r="S10" s="914" t="s">
        <v>5630</v>
      </c>
      <c r="T10" s="398"/>
      <c r="U10" s="398"/>
      <c r="V10" s="398" t="s">
        <v>3777</v>
      </c>
      <c r="W10" s="430" t="s">
        <v>3748</v>
      </c>
      <c r="X10" s="430">
        <v>45376</v>
      </c>
      <c r="Y10" s="914" t="s">
        <v>7381</v>
      </c>
      <c r="Z10" s="398"/>
      <c r="AA10" s="398" t="s">
        <v>6913</v>
      </c>
      <c r="AB10" s="398"/>
      <c r="AC10" s="398"/>
      <c r="AD10" s="398"/>
      <c r="AE10" s="398"/>
      <c r="AF10" s="398"/>
      <c r="AG10" s="398"/>
      <c r="AH10" s="398"/>
      <c r="AI10" s="398"/>
      <c r="AJ10" s="398"/>
      <c r="AK10" s="398"/>
      <c r="AL10" s="398"/>
      <c r="AM10" s="398"/>
      <c r="AN10" s="398"/>
      <c r="AO10" s="398"/>
      <c r="AP10" s="398"/>
      <c r="AQ10" s="398"/>
      <c r="AR10" s="398"/>
      <c r="AS10" s="398"/>
      <c r="AT10" s="398"/>
      <c r="AU10" s="398"/>
      <c r="AV10" s="398"/>
      <c r="AW10" s="398"/>
      <c r="AX10" s="398"/>
      <c r="AY10" s="398"/>
      <c r="AZ10" s="397"/>
      <c r="BA10" s="398"/>
      <c r="BB10" s="398"/>
      <c r="BC10" s="397"/>
      <c r="BD10" s="398"/>
      <c r="BE10" s="398"/>
      <c r="BF10" s="398"/>
      <c r="BG10" s="398"/>
      <c r="BH10" s="398"/>
      <c r="BI10" s="397"/>
      <c r="BJ10" s="398"/>
      <c r="BK10" s="398"/>
      <c r="BL10" s="397"/>
      <c r="BM10" s="398"/>
      <c r="BN10" s="398"/>
      <c r="BO10" s="398"/>
      <c r="BP10" s="398"/>
      <c r="BQ10" s="398"/>
      <c r="BR10" s="398"/>
      <c r="BS10" s="398"/>
      <c r="BT10" s="398"/>
      <c r="BU10" s="398"/>
      <c r="BV10" s="398"/>
      <c r="BW10" s="398"/>
      <c r="BX10" s="398"/>
      <c r="BY10" s="398"/>
      <c r="BZ10" s="398"/>
      <c r="CA10" s="398"/>
      <c r="CB10" s="398"/>
      <c r="CC10" s="398"/>
      <c r="CD10" s="398"/>
      <c r="CE10" s="398"/>
      <c r="CF10" s="398"/>
      <c r="CG10" s="398"/>
      <c r="CH10" s="398"/>
      <c r="CI10" s="398"/>
      <c r="CJ10" s="398"/>
    </row>
    <row r="11" spans="1:94" s="402" customFormat="1" x14ac:dyDescent="0.25">
      <c r="A11" s="899" t="s">
        <v>8263</v>
      </c>
      <c r="B11" s="398"/>
      <c r="C11" s="398" t="s">
        <v>8257</v>
      </c>
      <c r="D11" s="900" t="s">
        <v>6695</v>
      </c>
      <c r="E11" s="429" t="s">
        <v>2771</v>
      </c>
      <c r="F11" s="399">
        <f t="shared" si="0"/>
        <v>45376</v>
      </c>
      <c r="G11" s="401" t="str">
        <f t="shared" si="1"/>
        <v>A</v>
      </c>
      <c r="H11" s="898" t="str">
        <f t="shared" si="2"/>
        <v>MR.DER-0582_24-Entrega Final</v>
      </c>
      <c r="I11" s="413" t="str">
        <f t="shared" si="3"/>
        <v>ASSINADO</v>
      </c>
      <c r="J11" s="413" t="str">
        <f t="shared" si="4"/>
        <v>ND</v>
      </c>
      <c r="K11" s="398" t="s">
        <v>3730</v>
      </c>
      <c r="L11" s="430">
        <v>44859</v>
      </c>
      <c r="M11" s="914" t="s">
        <v>5589</v>
      </c>
      <c r="N11" s="398" t="s">
        <v>5539</v>
      </c>
      <c r="O11" s="430">
        <v>44868</v>
      </c>
      <c r="P11" s="398" t="s">
        <v>3777</v>
      </c>
      <c r="Q11" s="398" t="s">
        <v>3748</v>
      </c>
      <c r="R11" s="430">
        <v>44874</v>
      </c>
      <c r="S11" s="914" t="s">
        <v>5630</v>
      </c>
      <c r="T11" s="398"/>
      <c r="U11" s="398"/>
      <c r="V11" s="398" t="s">
        <v>3777</v>
      </c>
      <c r="W11" s="430" t="s">
        <v>3748</v>
      </c>
      <c r="X11" s="430">
        <v>45376</v>
      </c>
      <c r="Y11" s="914" t="s">
        <v>7381</v>
      </c>
      <c r="Z11" s="398"/>
      <c r="AA11" s="398" t="s">
        <v>6913</v>
      </c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7"/>
      <c r="BA11" s="398"/>
      <c r="BB11" s="398"/>
      <c r="BC11" s="397"/>
      <c r="BD11" s="398"/>
      <c r="BE11" s="398"/>
      <c r="BF11" s="398"/>
      <c r="BG11" s="398"/>
      <c r="BH11" s="398"/>
      <c r="BI11" s="397"/>
      <c r="BJ11" s="398"/>
      <c r="BK11" s="398"/>
      <c r="BL11" s="397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</row>
    <row r="12" spans="1:94" s="593" customFormat="1" x14ac:dyDescent="0.25">
      <c r="A12" s="560"/>
      <c r="B12" s="560">
        <f>COUNTA(B13:B25)</f>
        <v>2</v>
      </c>
      <c r="C12" s="560">
        <f>COUNTA(C13:C25)</f>
        <v>11</v>
      </c>
      <c r="D12" s="905"/>
      <c r="E12" s="561" t="s">
        <v>7515</v>
      </c>
      <c r="F12" s="560"/>
      <c r="G12" s="560"/>
      <c r="H12" s="907"/>
      <c r="I12" s="560"/>
      <c r="J12" s="560"/>
      <c r="K12" s="915"/>
      <c r="L12" s="915"/>
      <c r="M12" s="916"/>
      <c r="N12" s="917"/>
      <c r="O12" s="917"/>
      <c r="P12" s="917"/>
      <c r="Q12" s="915"/>
      <c r="R12" s="915"/>
      <c r="S12" s="916"/>
      <c r="T12" s="917"/>
      <c r="U12" s="917"/>
      <c r="V12" s="917"/>
      <c r="W12" s="915"/>
      <c r="X12" s="915"/>
      <c r="Y12" s="916"/>
      <c r="Z12" s="917"/>
      <c r="AA12" s="917"/>
      <c r="AB12" s="917"/>
      <c r="AC12" s="915"/>
      <c r="AD12" s="915"/>
      <c r="AE12" s="916"/>
      <c r="AF12" s="917"/>
      <c r="AG12" s="917"/>
      <c r="AH12" s="917"/>
      <c r="AI12" s="915"/>
      <c r="AJ12" s="915"/>
      <c r="AK12" s="916"/>
      <c r="AL12" s="917"/>
      <c r="AM12" s="917"/>
      <c r="AN12" s="917"/>
      <c r="AO12" s="915"/>
      <c r="AP12" s="915"/>
      <c r="AQ12" s="916"/>
      <c r="AR12" s="917"/>
      <c r="AS12" s="917"/>
      <c r="AT12" s="917"/>
      <c r="AU12" s="915"/>
      <c r="AV12" s="915"/>
      <c r="AW12" s="916"/>
      <c r="AX12" s="917"/>
      <c r="AY12" s="917"/>
      <c r="AZ12" s="918"/>
      <c r="BA12" s="915"/>
      <c r="BB12" s="915"/>
      <c r="BC12" s="919"/>
      <c r="BD12" s="917"/>
      <c r="BE12" s="917"/>
      <c r="BF12" s="917"/>
      <c r="BG12" s="915"/>
      <c r="BH12" s="915"/>
      <c r="BI12" s="919"/>
      <c r="BJ12" s="917"/>
      <c r="BK12" s="917"/>
      <c r="BL12" s="918"/>
      <c r="BM12" s="915"/>
      <c r="BN12" s="915"/>
      <c r="BO12" s="916"/>
      <c r="BP12" s="917"/>
      <c r="BQ12" s="917"/>
      <c r="BR12" s="917"/>
      <c r="BS12" s="915"/>
      <c r="BT12" s="915"/>
      <c r="BU12" s="916"/>
      <c r="BV12" s="917"/>
      <c r="BW12" s="917"/>
      <c r="BX12" s="917"/>
      <c r="BY12" s="915"/>
      <c r="BZ12" s="915"/>
      <c r="CA12" s="916"/>
      <c r="CB12" s="917"/>
      <c r="CC12" s="917"/>
      <c r="CD12" s="917"/>
      <c r="CE12" s="915"/>
      <c r="CF12" s="915"/>
      <c r="CG12" s="916"/>
      <c r="CH12" s="917"/>
      <c r="CI12" s="917"/>
      <c r="CJ12" s="917"/>
    </row>
    <row r="13" spans="1:94" s="402" customFormat="1" ht="15" x14ac:dyDescent="0.25">
      <c r="A13" s="899" t="s">
        <v>8263</v>
      </c>
      <c r="B13" s="397"/>
      <c r="C13" s="398" t="s">
        <v>8257</v>
      </c>
      <c r="D13" s="900" t="s">
        <v>6051</v>
      </c>
      <c r="E13" s="429" t="s">
        <v>2774</v>
      </c>
      <c r="F13" s="399">
        <f>IF(L13&lt;&gt;0,MAX(L13,R13,X13,AD13,AJ13,AP13,AV13,BB13,BH13,BN13,BT13,BZ13,CF13,CL13),"NE")</f>
        <v>45953</v>
      </c>
      <c r="G13" s="401" t="str">
        <f t="shared" ref="G13:G25" si="5">IF($F13="","",INDEX($K13:$FI13,1,MATCH($F13,$K13:$FI13,)-1))</f>
        <v>E</v>
      </c>
      <c r="H13" s="898" t="str">
        <f t="shared" ref="H13:H25" si="6">IF($F13="","",INDEX($K13:$FL13,1,MATCH($F13,$K13:$FL13,)+1))</f>
        <v>MR_DER-1315_25</v>
      </c>
      <c r="I13" s="413" t="str">
        <f t="shared" ref="I13:I25" si="7">IF(F13="NE",F13,IF(INDEX(K13:CP13,,MATCH(F13,K13:CP13,0)+3)&lt;&gt;0,INDEX(K13:CP13,,MATCH(F13,K13:CP13,0)+3),"ND"))</f>
        <v>ND</v>
      </c>
      <c r="J13" s="413" t="str">
        <f t="shared" ref="J13:J25" si="8">IF(G13="NE",G13,IF(INDEX(K13:CQ13,,MATCH(G13,K13:CQ13,0)+3)&lt;&gt;0,INDEX(K13:CQ13,,MATCH(G13,K13:CQ13,0)+3),"ND"))</f>
        <v>ND</v>
      </c>
      <c r="K13" s="398" t="s">
        <v>3730</v>
      </c>
      <c r="L13" s="430">
        <v>44859</v>
      </c>
      <c r="M13" s="914" t="s">
        <v>5593</v>
      </c>
      <c r="N13" s="398" t="s">
        <v>5537</v>
      </c>
      <c r="O13" s="430">
        <v>44876</v>
      </c>
      <c r="P13" s="914" t="s">
        <v>5657</v>
      </c>
      <c r="Q13" s="398" t="s">
        <v>3748</v>
      </c>
      <c r="R13" s="430">
        <v>44888</v>
      </c>
      <c r="S13" s="914" t="s">
        <v>5703</v>
      </c>
      <c r="T13" s="398"/>
      <c r="U13" s="398"/>
      <c r="V13" s="914" t="s">
        <v>5858</v>
      </c>
      <c r="W13" s="398" t="s">
        <v>5626</v>
      </c>
      <c r="X13" s="430">
        <v>44916</v>
      </c>
      <c r="Y13" s="914" t="s">
        <v>6055</v>
      </c>
      <c r="Z13" s="398" t="s">
        <v>5536</v>
      </c>
      <c r="AA13" s="430">
        <v>44935</v>
      </c>
      <c r="AB13" s="914" t="s">
        <v>6121</v>
      </c>
      <c r="AC13" s="398" t="s">
        <v>6229</v>
      </c>
      <c r="AD13" s="430">
        <v>44972</v>
      </c>
      <c r="AE13" s="914" t="s">
        <v>6342</v>
      </c>
      <c r="AF13" s="398" t="s">
        <v>5537</v>
      </c>
      <c r="AG13" s="430">
        <v>45008</v>
      </c>
      <c r="AH13" s="914" t="s">
        <v>6814</v>
      </c>
      <c r="AI13" s="398" t="s">
        <v>5811</v>
      </c>
      <c r="AJ13" s="430">
        <v>45224</v>
      </c>
      <c r="AK13" s="914" t="s">
        <v>6871</v>
      </c>
      <c r="AL13" s="398"/>
      <c r="AM13" s="398"/>
      <c r="AN13" s="914" t="s">
        <v>6930</v>
      </c>
      <c r="AO13" s="398" t="s">
        <v>6393</v>
      </c>
      <c r="AP13" s="430">
        <v>45261</v>
      </c>
      <c r="AQ13" s="914" t="s">
        <v>6973</v>
      </c>
      <c r="AR13" s="398"/>
      <c r="AS13" s="398"/>
      <c r="AT13" s="914" t="s">
        <v>6994</v>
      </c>
      <c r="AU13" s="398" t="s">
        <v>6649</v>
      </c>
      <c r="AV13" s="430">
        <v>45280</v>
      </c>
      <c r="AW13" s="914" t="s">
        <v>7022</v>
      </c>
      <c r="AX13" s="398"/>
      <c r="AY13" s="398"/>
      <c r="AZ13" s="920" t="s">
        <v>6994</v>
      </c>
      <c r="BA13" s="398" t="s">
        <v>6649</v>
      </c>
      <c r="BB13" s="430">
        <v>45376</v>
      </c>
      <c r="BC13" s="920" t="s">
        <v>7381</v>
      </c>
      <c r="BD13" s="398"/>
      <c r="BE13" s="398" t="s">
        <v>6913</v>
      </c>
      <c r="BF13" s="914"/>
      <c r="BG13" s="398" t="s">
        <v>7023</v>
      </c>
      <c r="BH13" s="430">
        <v>45429</v>
      </c>
      <c r="BI13" s="920" t="s">
        <v>7699</v>
      </c>
      <c r="BJ13" s="398" t="s">
        <v>5538</v>
      </c>
      <c r="BK13" s="430">
        <v>45440</v>
      </c>
      <c r="BL13" s="920" t="s">
        <v>8615</v>
      </c>
      <c r="BM13" s="398" t="s">
        <v>7047</v>
      </c>
      <c r="BN13" s="430">
        <v>45443</v>
      </c>
      <c r="BO13" s="914" t="s">
        <v>7734</v>
      </c>
      <c r="BP13" s="398"/>
      <c r="BQ13" s="398"/>
      <c r="BR13" s="914" t="s">
        <v>8614</v>
      </c>
      <c r="BS13" s="398" t="s">
        <v>7047</v>
      </c>
      <c r="BT13" s="430">
        <v>45560</v>
      </c>
      <c r="BU13" s="914" t="s">
        <v>8230</v>
      </c>
      <c r="BV13" s="398"/>
      <c r="BW13" s="398"/>
      <c r="BX13" s="914"/>
      <c r="BY13" s="430" t="s">
        <v>8942</v>
      </c>
      <c r="BZ13" s="430">
        <v>45929</v>
      </c>
      <c r="CA13" s="1153" t="s">
        <v>10468</v>
      </c>
      <c r="CB13" s="398" t="s">
        <v>5537</v>
      </c>
      <c r="CC13" s="430">
        <v>45938</v>
      </c>
      <c r="CD13" s="914"/>
      <c r="CE13" s="398" t="s">
        <v>8961</v>
      </c>
      <c r="CF13" s="430">
        <v>45946</v>
      </c>
      <c r="CG13" s="1153" t="s">
        <v>10776</v>
      </c>
      <c r="CH13" s="398"/>
      <c r="CI13" s="398"/>
      <c r="CJ13" s="914"/>
      <c r="CK13" s="402" t="s">
        <v>8961</v>
      </c>
      <c r="CL13" s="1159">
        <v>45953</v>
      </c>
      <c r="CM13" s="218" t="s">
        <v>10955</v>
      </c>
    </row>
    <row r="14" spans="1:94" s="402" customFormat="1" ht="15" x14ac:dyDescent="0.25">
      <c r="A14" s="899" t="s">
        <v>8263</v>
      </c>
      <c r="B14" s="397"/>
      <c r="C14" s="398" t="s">
        <v>8257</v>
      </c>
      <c r="D14" s="900" t="s">
        <v>6051</v>
      </c>
      <c r="E14" s="429" t="s">
        <v>2775</v>
      </c>
      <c r="F14" s="399">
        <f>IF(L14&lt;&gt;0,MAX(L14,R14,X14,AD14,AJ14,AP14,AV14,BB14,BH14,BN14,BT14,BZ14,CF14,CL14),"NE")</f>
        <v>45953</v>
      </c>
      <c r="G14" s="401" t="str">
        <f t="shared" si="5"/>
        <v>E</v>
      </c>
      <c r="H14" s="898" t="str">
        <f t="shared" si="6"/>
        <v>MR_DER-1315_25</v>
      </c>
      <c r="I14" s="413" t="str">
        <f t="shared" si="7"/>
        <v>ND</v>
      </c>
      <c r="J14" s="413" t="str">
        <f t="shared" si="8"/>
        <v>ND</v>
      </c>
      <c r="K14" s="398" t="s">
        <v>3730</v>
      </c>
      <c r="L14" s="430">
        <v>44859</v>
      </c>
      <c r="M14" s="914" t="s">
        <v>5593</v>
      </c>
      <c r="N14" s="398" t="s">
        <v>5537</v>
      </c>
      <c r="O14" s="430">
        <v>44876</v>
      </c>
      <c r="P14" s="914" t="s">
        <v>5657</v>
      </c>
      <c r="Q14" s="398" t="s">
        <v>3748</v>
      </c>
      <c r="R14" s="430">
        <v>44888</v>
      </c>
      <c r="S14" s="914" t="s">
        <v>5703</v>
      </c>
      <c r="T14" s="398"/>
      <c r="U14" s="398"/>
      <c r="V14" s="914" t="s">
        <v>5858</v>
      </c>
      <c r="W14" s="398" t="s">
        <v>5626</v>
      </c>
      <c r="X14" s="430">
        <v>44916</v>
      </c>
      <c r="Y14" s="914" t="s">
        <v>6055</v>
      </c>
      <c r="Z14" s="398" t="s">
        <v>5536</v>
      </c>
      <c r="AA14" s="430">
        <v>44935</v>
      </c>
      <c r="AB14" s="914" t="s">
        <v>6121</v>
      </c>
      <c r="AC14" s="398" t="s">
        <v>6229</v>
      </c>
      <c r="AD14" s="430">
        <v>44972</v>
      </c>
      <c r="AE14" s="914" t="s">
        <v>6342</v>
      </c>
      <c r="AF14" s="398" t="s">
        <v>5537</v>
      </c>
      <c r="AG14" s="430">
        <v>45008</v>
      </c>
      <c r="AH14" s="914" t="s">
        <v>6814</v>
      </c>
      <c r="AI14" s="398" t="s">
        <v>5811</v>
      </c>
      <c r="AJ14" s="430">
        <v>45224</v>
      </c>
      <c r="AK14" s="914" t="s">
        <v>6871</v>
      </c>
      <c r="AL14" s="398"/>
      <c r="AM14" s="398"/>
      <c r="AN14" s="914" t="s">
        <v>6930</v>
      </c>
      <c r="AO14" s="398" t="s">
        <v>6393</v>
      </c>
      <c r="AP14" s="430">
        <v>45261</v>
      </c>
      <c r="AQ14" s="914" t="s">
        <v>6973</v>
      </c>
      <c r="AR14" s="398"/>
      <c r="AS14" s="398"/>
      <c r="AT14" s="914" t="s">
        <v>6994</v>
      </c>
      <c r="AU14" s="398" t="s">
        <v>6649</v>
      </c>
      <c r="AV14" s="430">
        <v>45280</v>
      </c>
      <c r="AW14" s="914" t="s">
        <v>7022</v>
      </c>
      <c r="AX14" s="398"/>
      <c r="AY14" s="398"/>
      <c r="AZ14" s="920" t="s">
        <v>6994</v>
      </c>
      <c r="BA14" s="398" t="s">
        <v>6649</v>
      </c>
      <c r="BB14" s="430">
        <v>45376</v>
      </c>
      <c r="BC14" s="920" t="s">
        <v>7381</v>
      </c>
      <c r="BD14" s="398"/>
      <c r="BE14" s="398" t="s">
        <v>6913</v>
      </c>
      <c r="BF14" s="914"/>
      <c r="BG14" s="398" t="s">
        <v>7023</v>
      </c>
      <c r="BH14" s="430">
        <v>45392</v>
      </c>
      <c r="BI14" s="920" t="s">
        <v>7491</v>
      </c>
      <c r="BJ14" s="398" t="s">
        <v>5537</v>
      </c>
      <c r="BK14" s="430">
        <v>45401</v>
      </c>
      <c r="BL14" s="920" t="s">
        <v>8616</v>
      </c>
      <c r="BM14" s="398" t="s">
        <v>7047</v>
      </c>
      <c r="BN14" s="430">
        <v>45429</v>
      </c>
      <c r="BO14" s="914" t="s">
        <v>7699</v>
      </c>
      <c r="BP14" s="398"/>
      <c r="BQ14" s="398"/>
      <c r="BR14" s="914" t="s">
        <v>8617</v>
      </c>
      <c r="BS14" s="398" t="s">
        <v>7047</v>
      </c>
      <c r="BT14" s="430">
        <v>45560</v>
      </c>
      <c r="BU14" s="914" t="s">
        <v>8230</v>
      </c>
      <c r="BV14" s="398"/>
      <c r="BW14" s="398"/>
      <c r="BX14" s="914"/>
      <c r="BY14" s="430" t="s">
        <v>8942</v>
      </c>
      <c r="BZ14" s="430">
        <v>45929</v>
      </c>
      <c r="CA14" s="218" t="s">
        <v>10468</v>
      </c>
      <c r="CB14" s="398" t="s">
        <v>5537</v>
      </c>
      <c r="CC14" s="430">
        <v>45938</v>
      </c>
      <c r="CD14" s="914"/>
      <c r="CE14" s="398" t="s">
        <v>8961</v>
      </c>
      <c r="CF14" s="430">
        <v>45946</v>
      </c>
      <c r="CG14" s="1153" t="s">
        <v>10776</v>
      </c>
      <c r="CH14" s="398"/>
      <c r="CI14" s="398"/>
      <c r="CJ14" s="914"/>
      <c r="CK14" s="402" t="s">
        <v>8961</v>
      </c>
      <c r="CL14" s="1159">
        <v>45953</v>
      </c>
      <c r="CM14" s="218" t="s">
        <v>10955</v>
      </c>
    </row>
    <row r="15" spans="1:94" s="402" customFormat="1" ht="15" x14ac:dyDescent="0.25">
      <c r="A15" s="899" t="s">
        <v>8263</v>
      </c>
      <c r="B15" s="397"/>
      <c r="C15" s="398" t="s">
        <v>8257</v>
      </c>
      <c r="D15" s="900" t="s">
        <v>6051</v>
      </c>
      <c r="E15" s="429" t="s">
        <v>2776</v>
      </c>
      <c r="F15" s="399">
        <f>IF(L15&lt;&gt;0,MAX(L15,R15,X15,AD15,AJ15,AP15,AV15,BB15,BH15,BN15,BT15,BZ15,CF15,CL15),"NE")</f>
        <v>45953</v>
      </c>
      <c r="G15" s="401" t="str">
        <f t="shared" si="5"/>
        <v>D</v>
      </c>
      <c r="H15" s="898" t="str">
        <f t="shared" si="6"/>
        <v>MR_DER-1315_25</v>
      </c>
      <c r="I15" s="413" t="str">
        <f t="shared" si="7"/>
        <v>ND</v>
      </c>
      <c r="J15" s="413" t="str">
        <f t="shared" si="8"/>
        <v>ND</v>
      </c>
      <c r="K15" s="398" t="s">
        <v>3730</v>
      </c>
      <c r="L15" s="430">
        <v>44859</v>
      </c>
      <c r="M15" s="914" t="s">
        <v>5593</v>
      </c>
      <c r="N15" s="398" t="s">
        <v>5537</v>
      </c>
      <c r="O15" s="430">
        <v>44876</v>
      </c>
      <c r="P15" s="914" t="s">
        <v>5657</v>
      </c>
      <c r="Q15" s="398" t="s">
        <v>3748</v>
      </c>
      <c r="R15" s="430">
        <v>44888</v>
      </c>
      <c r="S15" s="914" t="s">
        <v>5703</v>
      </c>
      <c r="T15" s="398"/>
      <c r="U15" s="398"/>
      <c r="V15" s="914" t="s">
        <v>5858</v>
      </c>
      <c r="W15" s="398" t="s">
        <v>5626</v>
      </c>
      <c r="X15" s="430">
        <v>44916</v>
      </c>
      <c r="Y15" s="914" t="s">
        <v>6055</v>
      </c>
      <c r="Z15" s="398" t="s">
        <v>5536</v>
      </c>
      <c r="AA15" s="430">
        <v>44935</v>
      </c>
      <c r="AB15" s="914" t="s">
        <v>6121</v>
      </c>
      <c r="AC15" s="398" t="s">
        <v>6229</v>
      </c>
      <c r="AD15" s="430">
        <v>44972</v>
      </c>
      <c r="AE15" s="914" t="s">
        <v>6342</v>
      </c>
      <c r="AF15" s="398" t="s">
        <v>5537</v>
      </c>
      <c r="AG15" s="430">
        <v>45008</v>
      </c>
      <c r="AH15" s="914" t="s">
        <v>6814</v>
      </c>
      <c r="AI15" s="398" t="s">
        <v>5811</v>
      </c>
      <c r="AJ15" s="430">
        <v>45224</v>
      </c>
      <c r="AK15" s="914" t="s">
        <v>6871</v>
      </c>
      <c r="AL15" s="398"/>
      <c r="AM15" s="398"/>
      <c r="AN15" s="914" t="s">
        <v>6930</v>
      </c>
      <c r="AO15" s="398" t="s">
        <v>6393</v>
      </c>
      <c r="AP15" s="430">
        <v>45261</v>
      </c>
      <c r="AQ15" s="914" t="s">
        <v>6973</v>
      </c>
      <c r="AR15" s="398"/>
      <c r="AS15" s="398"/>
      <c r="AT15" s="914" t="s">
        <v>6994</v>
      </c>
      <c r="AU15" s="398" t="s">
        <v>6649</v>
      </c>
      <c r="AV15" s="430">
        <v>45280</v>
      </c>
      <c r="AW15" s="914" t="s">
        <v>7022</v>
      </c>
      <c r="AX15" s="398"/>
      <c r="AY15" s="398"/>
      <c r="AZ15" s="920" t="s">
        <v>6994</v>
      </c>
      <c r="BA15" s="398" t="s">
        <v>6649</v>
      </c>
      <c r="BB15" s="430">
        <v>45376</v>
      </c>
      <c r="BC15" s="920" t="s">
        <v>7381</v>
      </c>
      <c r="BD15" s="398"/>
      <c r="BE15" s="398" t="s">
        <v>6913</v>
      </c>
      <c r="BF15" s="914"/>
      <c r="BG15" s="398" t="s">
        <v>6649</v>
      </c>
      <c r="BH15" s="430">
        <v>45560</v>
      </c>
      <c r="BI15" s="920" t="s">
        <v>8230</v>
      </c>
      <c r="BJ15" s="398"/>
      <c r="BK15" s="398"/>
      <c r="BL15" s="920"/>
      <c r="BM15" s="430" t="s">
        <v>7023</v>
      </c>
      <c r="BN15" s="430">
        <v>45929</v>
      </c>
      <c r="BO15" s="1153" t="s">
        <v>10468</v>
      </c>
      <c r="BP15" s="398" t="s">
        <v>5537</v>
      </c>
      <c r="BQ15" s="430">
        <v>45938</v>
      </c>
      <c r="BR15" s="914"/>
      <c r="BS15" s="398" t="s">
        <v>7047</v>
      </c>
      <c r="BT15" s="430">
        <v>45946</v>
      </c>
      <c r="BU15" s="1153" t="s">
        <v>10776</v>
      </c>
      <c r="BV15" s="398"/>
      <c r="BW15" s="398"/>
      <c r="BX15" s="914"/>
      <c r="BY15" s="402" t="s">
        <v>7047</v>
      </c>
      <c r="BZ15" s="1159">
        <v>45953</v>
      </c>
      <c r="CA15" s="1153" t="s">
        <v>10955</v>
      </c>
      <c r="CB15" s="398"/>
      <c r="CC15" s="398"/>
      <c r="CD15" s="914"/>
      <c r="CE15" s="401"/>
      <c r="CF15" s="430"/>
      <c r="CG15" s="914"/>
      <c r="CH15" s="398"/>
      <c r="CI15" s="398"/>
      <c r="CJ15" s="914"/>
    </row>
    <row r="16" spans="1:94" s="402" customFormat="1" x14ac:dyDescent="0.25">
      <c r="A16" s="899" t="s">
        <v>8263</v>
      </c>
      <c r="B16" s="397"/>
      <c r="C16" s="398" t="s">
        <v>8257</v>
      </c>
      <c r="D16" s="900" t="s">
        <v>6051</v>
      </c>
      <c r="E16" s="429" t="s">
        <v>2777</v>
      </c>
      <c r="F16" s="399">
        <f>IF(L16&lt;&gt;0,MAX(L16,R16,X16,AD16,AJ16,AP16,AV16,BB16,BH16,BN16,BT16),"NE")</f>
        <v>45560</v>
      </c>
      <c r="G16" s="401" t="str">
        <f t="shared" si="5"/>
        <v>C</v>
      </c>
      <c r="H16" s="898" t="str">
        <f t="shared" si="6"/>
        <v>MR.DER-0777_24-SP 097-Entrega Final-G14</v>
      </c>
      <c r="I16" s="413" t="str">
        <f t="shared" si="7"/>
        <v>ND</v>
      </c>
      <c r="J16" s="413" t="str">
        <f t="shared" si="8"/>
        <v>ND</v>
      </c>
      <c r="K16" s="398" t="s">
        <v>3730</v>
      </c>
      <c r="L16" s="430">
        <v>44859</v>
      </c>
      <c r="M16" s="914" t="s">
        <v>5593</v>
      </c>
      <c r="N16" s="398" t="s">
        <v>5537</v>
      </c>
      <c r="O16" s="430">
        <v>44876</v>
      </c>
      <c r="P16" s="914" t="s">
        <v>5657</v>
      </c>
      <c r="Q16" s="398" t="s">
        <v>3748</v>
      </c>
      <c r="R16" s="430">
        <v>44888</v>
      </c>
      <c r="S16" s="914" t="s">
        <v>5703</v>
      </c>
      <c r="T16" s="398"/>
      <c r="U16" s="398"/>
      <c r="V16" s="914" t="s">
        <v>5858</v>
      </c>
      <c r="W16" s="398" t="s">
        <v>5626</v>
      </c>
      <c r="X16" s="430">
        <v>44916</v>
      </c>
      <c r="Y16" s="914" t="s">
        <v>6055</v>
      </c>
      <c r="Z16" s="398" t="s">
        <v>5536</v>
      </c>
      <c r="AA16" s="430">
        <v>44935</v>
      </c>
      <c r="AB16" s="914" t="s">
        <v>6121</v>
      </c>
      <c r="AC16" s="398" t="s">
        <v>6229</v>
      </c>
      <c r="AD16" s="430">
        <v>44972</v>
      </c>
      <c r="AE16" s="914" t="s">
        <v>6342</v>
      </c>
      <c r="AF16" s="398" t="s">
        <v>5537</v>
      </c>
      <c r="AG16" s="430">
        <v>45008</v>
      </c>
      <c r="AH16" s="914" t="s">
        <v>6814</v>
      </c>
      <c r="AI16" s="398" t="s">
        <v>5811</v>
      </c>
      <c r="AJ16" s="430">
        <v>45224</v>
      </c>
      <c r="AK16" s="914" t="s">
        <v>6871</v>
      </c>
      <c r="AL16" s="398"/>
      <c r="AM16" s="398"/>
      <c r="AN16" s="914" t="s">
        <v>6930</v>
      </c>
      <c r="AO16" s="398" t="s">
        <v>6393</v>
      </c>
      <c r="AP16" s="430">
        <v>45261</v>
      </c>
      <c r="AQ16" s="914" t="s">
        <v>6973</v>
      </c>
      <c r="AR16" s="398"/>
      <c r="AS16" s="398"/>
      <c r="AT16" s="914" t="s">
        <v>6994</v>
      </c>
      <c r="AU16" s="398" t="s">
        <v>6649</v>
      </c>
      <c r="AV16" s="430">
        <v>45280</v>
      </c>
      <c r="AW16" s="914" t="s">
        <v>7022</v>
      </c>
      <c r="AX16" s="398"/>
      <c r="AY16" s="398"/>
      <c r="AZ16" s="920" t="s">
        <v>6994</v>
      </c>
      <c r="BA16" s="398" t="s">
        <v>6649</v>
      </c>
      <c r="BB16" s="430">
        <v>45376</v>
      </c>
      <c r="BC16" s="920" t="s">
        <v>7381</v>
      </c>
      <c r="BD16" s="398"/>
      <c r="BE16" s="398" t="s">
        <v>6913</v>
      </c>
      <c r="BF16" s="914"/>
      <c r="BG16" s="398" t="s">
        <v>6649</v>
      </c>
      <c r="BH16" s="430">
        <v>45560</v>
      </c>
      <c r="BI16" s="920" t="s">
        <v>8230</v>
      </c>
      <c r="BJ16" s="398"/>
      <c r="BK16" s="398"/>
      <c r="BL16" s="920"/>
      <c r="BM16" s="398"/>
      <c r="BN16" s="430"/>
      <c r="BO16" s="914"/>
      <c r="BP16" s="398"/>
      <c r="BQ16" s="398"/>
      <c r="BR16" s="914"/>
      <c r="BS16" s="401"/>
      <c r="BT16" s="430"/>
      <c r="BU16" s="914"/>
      <c r="BV16" s="398"/>
      <c r="BW16" s="398"/>
      <c r="BX16" s="914"/>
      <c r="BY16" s="401"/>
      <c r="BZ16" s="430"/>
      <c r="CA16" s="914"/>
      <c r="CB16" s="398"/>
      <c r="CC16" s="398"/>
      <c r="CD16" s="914"/>
      <c r="CE16" s="401"/>
      <c r="CF16" s="430"/>
      <c r="CG16" s="914"/>
      <c r="CH16" s="398"/>
      <c r="CI16" s="398"/>
      <c r="CJ16" s="914"/>
    </row>
    <row r="17" spans="1:97" s="402" customFormat="1" ht="15" x14ac:dyDescent="0.25">
      <c r="A17" s="899" t="s">
        <v>8263</v>
      </c>
      <c r="B17" s="397"/>
      <c r="C17" s="398" t="s">
        <v>8257</v>
      </c>
      <c r="D17" s="900" t="s">
        <v>6051</v>
      </c>
      <c r="E17" s="429" t="s">
        <v>2778</v>
      </c>
      <c r="F17" s="399">
        <f>IF(L17&lt;&gt;0,MAX(L17,R17,X17,AD17,AJ17,AP17,AV17,BB17,BH17,BN17,BT17,BZ17,CF17,CL17),"NE")</f>
        <v>45953</v>
      </c>
      <c r="G17" s="401" t="str">
        <f t="shared" si="5"/>
        <v>D</v>
      </c>
      <c r="H17" s="898" t="str">
        <f t="shared" si="6"/>
        <v>MR_DER-1315_25</v>
      </c>
      <c r="I17" s="413" t="str">
        <f t="shared" si="7"/>
        <v>ND</v>
      </c>
      <c r="J17" s="413" t="str">
        <f t="shared" si="8"/>
        <v>ND</v>
      </c>
      <c r="K17" s="398" t="s">
        <v>3730</v>
      </c>
      <c r="L17" s="430">
        <v>44859</v>
      </c>
      <c r="M17" s="914" t="s">
        <v>5593</v>
      </c>
      <c r="N17" s="398" t="s">
        <v>5537</v>
      </c>
      <c r="O17" s="430">
        <v>44876</v>
      </c>
      <c r="P17" s="914" t="s">
        <v>5657</v>
      </c>
      <c r="Q17" s="398" t="s">
        <v>3748</v>
      </c>
      <c r="R17" s="430">
        <v>44888</v>
      </c>
      <c r="S17" s="914" t="s">
        <v>5703</v>
      </c>
      <c r="T17" s="398"/>
      <c r="U17" s="398"/>
      <c r="V17" s="914" t="s">
        <v>5858</v>
      </c>
      <c r="W17" s="398" t="s">
        <v>5626</v>
      </c>
      <c r="X17" s="430">
        <v>44916</v>
      </c>
      <c r="Y17" s="914" t="s">
        <v>6055</v>
      </c>
      <c r="Z17" s="398" t="s">
        <v>5536</v>
      </c>
      <c r="AA17" s="430">
        <v>44935</v>
      </c>
      <c r="AB17" s="914" t="s">
        <v>6121</v>
      </c>
      <c r="AC17" s="398" t="s">
        <v>6229</v>
      </c>
      <c r="AD17" s="430">
        <v>44972</v>
      </c>
      <c r="AE17" s="914" t="s">
        <v>6342</v>
      </c>
      <c r="AF17" s="398" t="s">
        <v>5537</v>
      </c>
      <c r="AG17" s="430">
        <v>45008</v>
      </c>
      <c r="AH17" s="914" t="s">
        <v>6814</v>
      </c>
      <c r="AI17" s="398" t="s">
        <v>5811</v>
      </c>
      <c r="AJ17" s="430">
        <v>45224</v>
      </c>
      <c r="AK17" s="914" t="s">
        <v>6871</v>
      </c>
      <c r="AL17" s="398"/>
      <c r="AM17" s="398"/>
      <c r="AN17" s="914" t="s">
        <v>6930</v>
      </c>
      <c r="AO17" s="398" t="s">
        <v>6393</v>
      </c>
      <c r="AP17" s="430">
        <v>45261</v>
      </c>
      <c r="AQ17" s="914" t="s">
        <v>6973</v>
      </c>
      <c r="AR17" s="398"/>
      <c r="AS17" s="398"/>
      <c r="AT17" s="914" t="s">
        <v>6994</v>
      </c>
      <c r="AU17" s="398" t="s">
        <v>6649</v>
      </c>
      <c r="AV17" s="430">
        <v>45280</v>
      </c>
      <c r="AW17" s="914" t="s">
        <v>7022</v>
      </c>
      <c r="AX17" s="398"/>
      <c r="AY17" s="398"/>
      <c r="AZ17" s="920" t="s">
        <v>6994</v>
      </c>
      <c r="BA17" s="398" t="s">
        <v>6649</v>
      </c>
      <c r="BB17" s="430">
        <v>45376</v>
      </c>
      <c r="BC17" s="920" t="s">
        <v>7381</v>
      </c>
      <c r="BD17" s="398"/>
      <c r="BE17" s="398" t="s">
        <v>6913</v>
      </c>
      <c r="BF17" s="914"/>
      <c r="BG17" s="398" t="s">
        <v>6649</v>
      </c>
      <c r="BH17" s="430">
        <v>45560</v>
      </c>
      <c r="BI17" s="920" t="s">
        <v>8230</v>
      </c>
      <c r="BJ17" s="398"/>
      <c r="BK17" s="398"/>
      <c r="BL17" s="920"/>
      <c r="BM17" s="430" t="s">
        <v>7023</v>
      </c>
      <c r="BN17" s="430">
        <v>45929</v>
      </c>
      <c r="BO17" s="1153" t="s">
        <v>10468</v>
      </c>
      <c r="BP17" s="398" t="s">
        <v>5537</v>
      </c>
      <c r="BQ17" s="430">
        <v>45938</v>
      </c>
      <c r="BR17" s="914"/>
      <c r="BS17" s="398" t="s">
        <v>7047</v>
      </c>
      <c r="BT17" s="430">
        <v>45946</v>
      </c>
      <c r="BU17" s="1153" t="s">
        <v>10776</v>
      </c>
      <c r="BV17" s="398"/>
      <c r="BW17" s="398"/>
      <c r="BX17" s="914"/>
      <c r="BY17" s="402" t="s">
        <v>7047</v>
      </c>
      <c r="BZ17" s="1159">
        <v>45953</v>
      </c>
      <c r="CA17" s="1153" t="s">
        <v>10955</v>
      </c>
      <c r="CB17" s="398"/>
      <c r="CC17" s="398"/>
      <c r="CD17" s="914"/>
      <c r="CE17" s="401"/>
      <c r="CF17" s="430"/>
      <c r="CG17" s="914"/>
      <c r="CH17" s="398"/>
      <c r="CI17" s="398"/>
      <c r="CJ17" s="914"/>
    </row>
    <row r="18" spans="1:97" s="402" customFormat="1" x14ac:dyDescent="0.25">
      <c r="A18" s="899" t="s">
        <v>8263</v>
      </c>
      <c r="B18" s="397"/>
      <c r="C18" s="398" t="s">
        <v>8257</v>
      </c>
      <c r="D18" s="900" t="s">
        <v>6051</v>
      </c>
      <c r="E18" s="429" t="s">
        <v>5594</v>
      </c>
      <c r="F18" s="399">
        <f>IF(L18&lt;&gt;0,MAX(L18,R18,X18,AD18,AJ18,AP18,AV18,BB18,BH18,BN18,BT18),"NE")</f>
        <v>45560</v>
      </c>
      <c r="G18" s="401" t="str">
        <f t="shared" si="5"/>
        <v>C</v>
      </c>
      <c r="H18" s="898" t="str">
        <f t="shared" si="6"/>
        <v>MR.DER-0777_24-SP 097-Entrega Final-G14</v>
      </c>
      <c r="I18" s="413" t="str">
        <f t="shared" si="7"/>
        <v>ND</v>
      </c>
      <c r="J18" s="413" t="str">
        <f t="shared" si="8"/>
        <v>ND</v>
      </c>
      <c r="K18" s="398" t="s">
        <v>3730</v>
      </c>
      <c r="L18" s="430">
        <v>44859</v>
      </c>
      <c r="M18" s="914" t="s">
        <v>5593</v>
      </c>
      <c r="N18" s="398" t="s">
        <v>5537</v>
      </c>
      <c r="O18" s="430">
        <v>44876</v>
      </c>
      <c r="P18" s="914" t="s">
        <v>5657</v>
      </c>
      <c r="Q18" s="398" t="s">
        <v>3748</v>
      </c>
      <c r="R18" s="430">
        <v>44888</v>
      </c>
      <c r="S18" s="914" t="s">
        <v>5703</v>
      </c>
      <c r="T18" s="398"/>
      <c r="U18" s="398"/>
      <c r="V18" s="914" t="s">
        <v>5858</v>
      </c>
      <c r="W18" s="398" t="s">
        <v>5626</v>
      </c>
      <c r="X18" s="430">
        <v>44916</v>
      </c>
      <c r="Y18" s="914" t="s">
        <v>6055</v>
      </c>
      <c r="Z18" s="398" t="s">
        <v>5536</v>
      </c>
      <c r="AA18" s="430">
        <v>44935</v>
      </c>
      <c r="AB18" s="914" t="s">
        <v>6121</v>
      </c>
      <c r="AC18" s="398" t="s">
        <v>6229</v>
      </c>
      <c r="AD18" s="430">
        <v>44972</v>
      </c>
      <c r="AE18" s="914" t="s">
        <v>6342</v>
      </c>
      <c r="AF18" s="398" t="s">
        <v>5537</v>
      </c>
      <c r="AG18" s="430">
        <v>45008</v>
      </c>
      <c r="AH18" s="914" t="s">
        <v>6814</v>
      </c>
      <c r="AI18" s="398" t="s">
        <v>5811</v>
      </c>
      <c r="AJ18" s="430">
        <v>45224</v>
      </c>
      <c r="AK18" s="914" t="s">
        <v>6871</v>
      </c>
      <c r="AL18" s="398"/>
      <c r="AM18" s="398"/>
      <c r="AN18" s="914" t="s">
        <v>6930</v>
      </c>
      <c r="AO18" s="398" t="s">
        <v>6393</v>
      </c>
      <c r="AP18" s="430">
        <v>45261</v>
      </c>
      <c r="AQ18" s="914" t="s">
        <v>6973</v>
      </c>
      <c r="AR18" s="398"/>
      <c r="AS18" s="398"/>
      <c r="AT18" s="914" t="s">
        <v>6994</v>
      </c>
      <c r="AU18" s="398" t="s">
        <v>6649</v>
      </c>
      <c r="AV18" s="430">
        <v>45280</v>
      </c>
      <c r="AW18" s="914" t="s">
        <v>7022</v>
      </c>
      <c r="AX18" s="398"/>
      <c r="AY18" s="398"/>
      <c r="AZ18" s="920" t="s">
        <v>6994</v>
      </c>
      <c r="BA18" s="398" t="s">
        <v>6649</v>
      </c>
      <c r="BB18" s="430">
        <v>45376</v>
      </c>
      <c r="BC18" s="920" t="s">
        <v>7381</v>
      </c>
      <c r="BD18" s="398"/>
      <c r="BE18" s="398" t="s">
        <v>6913</v>
      </c>
      <c r="BF18" s="914"/>
      <c r="BG18" s="398" t="s">
        <v>6649</v>
      </c>
      <c r="BH18" s="430">
        <v>45560</v>
      </c>
      <c r="BI18" s="920" t="s">
        <v>8230</v>
      </c>
      <c r="BJ18" s="398"/>
      <c r="BK18" s="398"/>
      <c r="BL18" s="920"/>
      <c r="BM18" s="398"/>
      <c r="BN18" s="430"/>
      <c r="BO18" s="914"/>
      <c r="BP18" s="398"/>
      <c r="BQ18" s="398"/>
      <c r="BR18" s="914"/>
      <c r="BS18" s="401"/>
      <c r="BT18" s="430"/>
      <c r="BU18" s="914"/>
      <c r="BV18" s="398"/>
      <c r="BW18" s="398"/>
      <c r="BX18" s="914"/>
      <c r="BY18" s="401"/>
      <c r="BZ18" s="430"/>
      <c r="CA18" s="914"/>
      <c r="CB18" s="398"/>
      <c r="CC18" s="398"/>
      <c r="CD18" s="914"/>
      <c r="CE18" s="401"/>
      <c r="CF18" s="430"/>
      <c r="CG18" s="914"/>
      <c r="CH18" s="398"/>
      <c r="CI18" s="398"/>
      <c r="CJ18" s="914"/>
    </row>
    <row r="19" spans="1:97" s="402" customFormat="1" x14ac:dyDescent="0.25">
      <c r="A19" s="899" t="s">
        <v>8263</v>
      </c>
      <c r="B19" s="397"/>
      <c r="C19" s="398" t="s">
        <v>8257</v>
      </c>
      <c r="D19" s="900" t="s">
        <v>6051</v>
      </c>
      <c r="E19" s="429" t="s">
        <v>5595</v>
      </c>
      <c r="F19" s="399">
        <f>IF(L19&lt;&gt;0,MAX(L19,R19,X19,AD19,AJ19,AP19,AV19,BB19,BH19,BN19,BT19),"NE")</f>
        <v>45560</v>
      </c>
      <c r="G19" s="401" t="str">
        <f t="shared" si="5"/>
        <v>C</v>
      </c>
      <c r="H19" s="898" t="str">
        <f t="shared" si="6"/>
        <v>MR.DER-0777_24-SP 097-Entrega Final-G14</v>
      </c>
      <c r="I19" s="413" t="str">
        <f t="shared" si="7"/>
        <v>ND</v>
      </c>
      <c r="J19" s="413" t="str">
        <f t="shared" si="8"/>
        <v>ND</v>
      </c>
      <c r="K19" s="398" t="s">
        <v>3730</v>
      </c>
      <c r="L19" s="430">
        <v>44859</v>
      </c>
      <c r="M19" s="914" t="s">
        <v>5593</v>
      </c>
      <c r="N19" s="398" t="s">
        <v>5537</v>
      </c>
      <c r="O19" s="430">
        <v>44876</v>
      </c>
      <c r="P19" s="914" t="s">
        <v>5657</v>
      </c>
      <c r="Q19" s="398" t="s">
        <v>3748</v>
      </c>
      <c r="R19" s="430">
        <v>44888</v>
      </c>
      <c r="S19" s="914" t="s">
        <v>5703</v>
      </c>
      <c r="T19" s="398"/>
      <c r="U19" s="398"/>
      <c r="V19" s="914" t="s">
        <v>5858</v>
      </c>
      <c r="W19" s="398" t="s">
        <v>5626</v>
      </c>
      <c r="X19" s="430">
        <v>44916</v>
      </c>
      <c r="Y19" s="914" t="s">
        <v>6055</v>
      </c>
      <c r="Z19" s="398" t="s">
        <v>5536</v>
      </c>
      <c r="AA19" s="430">
        <v>44935</v>
      </c>
      <c r="AB19" s="914" t="s">
        <v>6121</v>
      </c>
      <c r="AC19" s="398" t="s">
        <v>6229</v>
      </c>
      <c r="AD19" s="430">
        <v>44972</v>
      </c>
      <c r="AE19" s="914" t="s">
        <v>6342</v>
      </c>
      <c r="AF19" s="398" t="s">
        <v>5537</v>
      </c>
      <c r="AG19" s="430">
        <v>45008</v>
      </c>
      <c r="AH19" s="914" t="s">
        <v>6814</v>
      </c>
      <c r="AI19" s="398" t="s">
        <v>5811</v>
      </c>
      <c r="AJ19" s="430">
        <v>45224</v>
      </c>
      <c r="AK19" s="914" t="s">
        <v>6871</v>
      </c>
      <c r="AL19" s="398"/>
      <c r="AM19" s="398"/>
      <c r="AN19" s="914" t="s">
        <v>6930</v>
      </c>
      <c r="AO19" s="398" t="s">
        <v>6393</v>
      </c>
      <c r="AP19" s="430">
        <v>45261</v>
      </c>
      <c r="AQ19" s="914" t="s">
        <v>6973</v>
      </c>
      <c r="AR19" s="398"/>
      <c r="AS19" s="398"/>
      <c r="AT19" s="914" t="s">
        <v>6994</v>
      </c>
      <c r="AU19" s="398" t="s">
        <v>6649</v>
      </c>
      <c r="AV19" s="430">
        <v>45280</v>
      </c>
      <c r="AW19" s="914" t="s">
        <v>7022</v>
      </c>
      <c r="AX19" s="398"/>
      <c r="AY19" s="398"/>
      <c r="AZ19" s="920" t="s">
        <v>6994</v>
      </c>
      <c r="BA19" s="398" t="s">
        <v>6649</v>
      </c>
      <c r="BB19" s="430">
        <v>45376</v>
      </c>
      <c r="BC19" s="920" t="s">
        <v>7381</v>
      </c>
      <c r="BD19" s="398"/>
      <c r="BE19" s="398" t="s">
        <v>6913</v>
      </c>
      <c r="BF19" s="914"/>
      <c r="BG19" s="398" t="s">
        <v>6649</v>
      </c>
      <c r="BH19" s="430">
        <v>45560</v>
      </c>
      <c r="BI19" s="920" t="s">
        <v>8230</v>
      </c>
      <c r="BJ19" s="398"/>
      <c r="BK19" s="398"/>
      <c r="BL19" s="920"/>
      <c r="BM19" s="398"/>
      <c r="BN19" s="430"/>
      <c r="BO19" s="914"/>
      <c r="BP19" s="398"/>
      <c r="BQ19" s="398"/>
      <c r="BR19" s="914"/>
      <c r="BS19" s="401"/>
      <c r="BT19" s="430"/>
      <c r="BU19" s="914"/>
      <c r="BV19" s="398"/>
      <c r="BW19" s="398"/>
      <c r="BX19" s="914"/>
      <c r="BY19" s="401"/>
      <c r="BZ19" s="430"/>
      <c r="CA19" s="914"/>
      <c r="CB19" s="398"/>
      <c r="CC19" s="398"/>
      <c r="CD19" s="914"/>
      <c r="CE19" s="401"/>
      <c r="CF19" s="430"/>
      <c r="CG19" s="914"/>
      <c r="CH19" s="398"/>
      <c r="CI19" s="398"/>
      <c r="CJ19" s="914"/>
    </row>
    <row r="20" spans="1:97" s="402" customFormat="1" ht="13.5" customHeight="1" x14ac:dyDescent="0.25">
      <c r="A20" s="899" t="s">
        <v>8263</v>
      </c>
      <c r="B20" s="397"/>
      <c r="C20" s="398" t="s">
        <v>8257</v>
      </c>
      <c r="D20" s="900" t="s">
        <v>6051</v>
      </c>
      <c r="E20" s="429" t="s">
        <v>5596</v>
      </c>
      <c r="F20" s="399">
        <f>IF(L20&lt;&gt;0,MAX(L20,R20,X20,AD20,AJ20,AP20,AV20,BB20,BH20,BN20,BT20),"NE")</f>
        <v>45560</v>
      </c>
      <c r="G20" s="401" t="str">
        <f t="shared" si="5"/>
        <v>C</v>
      </c>
      <c r="H20" s="898" t="str">
        <f t="shared" si="6"/>
        <v>MR.DER-0777_24-SP 097-Entrega Final-G14</v>
      </c>
      <c r="I20" s="413" t="str">
        <f t="shared" si="7"/>
        <v>ND</v>
      </c>
      <c r="J20" s="413" t="str">
        <f t="shared" si="8"/>
        <v>ND</v>
      </c>
      <c r="K20" s="398" t="s">
        <v>3730</v>
      </c>
      <c r="L20" s="430">
        <v>44859</v>
      </c>
      <c r="M20" s="914" t="s">
        <v>5593</v>
      </c>
      <c r="N20" s="398" t="s">
        <v>5537</v>
      </c>
      <c r="O20" s="430">
        <v>44876</v>
      </c>
      <c r="P20" s="914" t="s">
        <v>5657</v>
      </c>
      <c r="Q20" s="398" t="s">
        <v>3748</v>
      </c>
      <c r="R20" s="430">
        <v>44888</v>
      </c>
      <c r="S20" s="914" t="s">
        <v>5703</v>
      </c>
      <c r="T20" s="398"/>
      <c r="U20" s="398"/>
      <c r="V20" s="914" t="s">
        <v>5858</v>
      </c>
      <c r="W20" s="398" t="s">
        <v>5626</v>
      </c>
      <c r="X20" s="430">
        <v>44916</v>
      </c>
      <c r="Y20" s="914" t="s">
        <v>6055</v>
      </c>
      <c r="Z20" s="398" t="s">
        <v>5536</v>
      </c>
      <c r="AA20" s="430">
        <v>44935</v>
      </c>
      <c r="AB20" s="914" t="s">
        <v>6121</v>
      </c>
      <c r="AC20" s="398" t="s">
        <v>6229</v>
      </c>
      <c r="AD20" s="430">
        <v>44972</v>
      </c>
      <c r="AE20" s="914" t="s">
        <v>6342</v>
      </c>
      <c r="AF20" s="398" t="s">
        <v>5537</v>
      </c>
      <c r="AG20" s="430">
        <v>45008</v>
      </c>
      <c r="AH20" s="914" t="s">
        <v>6814</v>
      </c>
      <c r="AI20" s="398" t="s">
        <v>5811</v>
      </c>
      <c r="AJ20" s="430">
        <v>45224</v>
      </c>
      <c r="AK20" s="914" t="s">
        <v>6871</v>
      </c>
      <c r="AL20" s="398"/>
      <c r="AM20" s="398"/>
      <c r="AN20" s="914" t="s">
        <v>6930</v>
      </c>
      <c r="AO20" s="398" t="s">
        <v>6393</v>
      </c>
      <c r="AP20" s="430">
        <v>45261</v>
      </c>
      <c r="AQ20" s="914" t="s">
        <v>6973</v>
      </c>
      <c r="AR20" s="398"/>
      <c r="AS20" s="398"/>
      <c r="AT20" s="914" t="s">
        <v>6994</v>
      </c>
      <c r="AU20" s="398" t="s">
        <v>6649</v>
      </c>
      <c r="AV20" s="430">
        <v>45280</v>
      </c>
      <c r="AW20" s="914" t="s">
        <v>7022</v>
      </c>
      <c r="AX20" s="398"/>
      <c r="AY20" s="398"/>
      <c r="AZ20" s="920" t="s">
        <v>6994</v>
      </c>
      <c r="BA20" s="398" t="s">
        <v>6649</v>
      </c>
      <c r="BB20" s="430">
        <v>45376</v>
      </c>
      <c r="BC20" s="920" t="s">
        <v>7381</v>
      </c>
      <c r="BD20" s="398"/>
      <c r="BE20" s="398" t="s">
        <v>6913</v>
      </c>
      <c r="BF20" s="914"/>
      <c r="BG20" s="398" t="s">
        <v>6649</v>
      </c>
      <c r="BH20" s="430">
        <v>45560</v>
      </c>
      <c r="BI20" s="920" t="s">
        <v>8230</v>
      </c>
      <c r="BJ20" s="398"/>
      <c r="BK20" s="398"/>
      <c r="BL20" s="920"/>
      <c r="BM20" s="398"/>
      <c r="BN20" s="430"/>
      <c r="BO20" s="914"/>
      <c r="BP20" s="398"/>
      <c r="BQ20" s="398"/>
      <c r="BR20" s="914"/>
      <c r="BS20" s="401"/>
      <c r="BT20" s="430"/>
      <c r="BU20" s="914"/>
      <c r="BV20" s="398"/>
      <c r="BW20" s="398"/>
      <c r="BX20" s="914"/>
      <c r="BY20" s="401"/>
      <c r="BZ20" s="430"/>
      <c r="CA20" s="914"/>
      <c r="CB20" s="398"/>
      <c r="CC20" s="398"/>
      <c r="CD20" s="914"/>
      <c r="CE20" s="401"/>
      <c r="CF20" s="430"/>
      <c r="CG20" s="914"/>
      <c r="CH20" s="398"/>
      <c r="CI20" s="398"/>
      <c r="CJ20" s="914"/>
    </row>
    <row r="21" spans="1:97" s="402" customFormat="1" ht="15" x14ac:dyDescent="0.25">
      <c r="A21" s="899" t="s">
        <v>8263</v>
      </c>
      <c r="B21" s="397"/>
      <c r="C21" s="398" t="s">
        <v>8257</v>
      </c>
      <c r="D21" s="900" t="s">
        <v>6051</v>
      </c>
      <c r="E21" s="429" t="s">
        <v>5597</v>
      </c>
      <c r="F21" s="399">
        <f>IF(L21&lt;&gt;0,MAX(L21,R21,X21,AD21,AJ21,AP21,AV21,BB21,BH21,BN21,BT21,BZ21,CF21,CL21),"NE")</f>
        <v>45953</v>
      </c>
      <c r="G21" s="401" t="str">
        <f t="shared" si="5"/>
        <v>D</v>
      </c>
      <c r="H21" s="898" t="str">
        <f t="shared" si="6"/>
        <v>MR_DER-1315_25</v>
      </c>
      <c r="I21" s="413" t="str">
        <f t="shared" si="7"/>
        <v>ND</v>
      </c>
      <c r="J21" s="413" t="str">
        <f t="shared" si="8"/>
        <v>ND</v>
      </c>
      <c r="K21" s="398" t="s">
        <v>3730</v>
      </c>
      <c r="L21" s="430">
        <v>44859</v>
      </c>
      <c r="M21" s="914" t="s">
        <v>5593</v>
      </c>
      <c r="N21" s="398" t="s">
        <v>5537</v>
      </c>
      <c r="O21" s="430">
        <v>44876</v>
      </c>
      <c r="P21" s="914" t="s">
        <v>5657</v>
      </c>
      <c r="Q21" s="398" t="s">
        <v>3748</v>
      </c>
      <c r="R21" s="430">
        <v>44888</v>
      </c>
      <c r="S21" s="914" t="s">
        <v>5703</v>
      </c>
      <c r="T21" s="398"/>
      <c r="U21" s="398"/>
      <c r="V21" s="914" t="s">
        <v>5858</v>
      </c>
      <c r="W21" s="398" t="s">
        <v>5626</v>
      </c>
      <c r="X21" s="430">
        <v>44916</v>
      </c>
      <c r="Y21" s="914" t="s">
        <v>6055</v>
      </c>
      <c r="Z21" s="398" t="s">
        <v>5536</v>
      </c>
      <c r="AA21" s="430">
        <v>44935</v>
      </c>
      <c r="AB21" s="914" t="s">
        <v>6121</v>
      </c>
      <c r="AC21" s="398" t="s">
        <v>6229</v>
      </c>
      <c r="AD21" s="430">
        <v>44972</v>
      </c>
      <c r="AE21" s="914" t="s">
        <v>6342</v>
      </c>
      <c r="AF21" s="398" t="s">
        <v>5537</v>
      </c>
      <c r="AG21" s="430">
        <v>45008</v>
      </c>
      <c r="AH21" s="914" t="s">
        <v>6814</v>
      </c>
      <c r="AI21" s="398" t="s">
        <v>5811</v>
      </c>
      <c r="AJ21" s="430">
        <v>45224</v>
      </c>
      <c r="AK21" s="914" t="s">
        <v>6871</v>
      </c>
      <c r="AL21" s="398"/>
      <c r="AM21" s="398"/>
      <c r="AN21" s="914" t="s">
        <v>6930</v>
      </c>
      <c r="AO21" s="398" t="s">
        <v>6393</v>
      </c>
      <c r="AP21" s="430">
        <v>45261</v>
      </c>
      <c r="AQ21" s="914" t="s">
        <v>6973</v>
      </c>
      <c r="AR21" s="398"/>
      <c r="AS21" s="398"/>
      <c r="AT21" s="914" t="s">
        <v>6994</v>
      </c>
      <c r="AU21" s="398" t="s">
        <v>6649</v>
      </c>
      <c r="AV21" s="430">
        <v>45280</v>
      </c>
      <c r="AW21" s="914" t="s">
        <v>7022</v>
      </c>
      <c r="AX21" s="398"/>
      <c r="AY21" s="398"/>
      <c r="AZ21" s="920" t="s">
        <v>6994</v>
      </c>
      <c r="BA21" s="398" t="s">
        <v>6649</v>
      </c>
      <c r="BB21" s="430">
        <v>45376</v>
      </c>
      <c r="BC21" s="920" t="s">
        <v>7381</v>
      </c>
      <c r="BD21" s="398"/>
      <c r="BE21" s="398" t="s">
        <v>6913</v>
      </c>
      <c r="BF21" s="914"/>
      <c r="BG21" s="398" t="s">
        <v>6649</v>
      </c>
      <c r="BH21" s="430">
        <v>45560</v>
      </c>
      <c r="BI21" s="920" t="s">
        <v>8230</v>
      </c>
      <c r="BJ21" s="398"/>
      <c r="BK21" s="398"/>
      <c r="BL21" s="920"/>
      <c r="BM21" s="430" t="s">
        <v>7023</v>
      </c>
      <c r="BN21" s="430">
        <v>45929</v>
      </c>
      <c r="BO21" s="1153" t="s">
        <v>10468</v>
      </c>
      <c r="BP21" s="398" t="s">
        <v>5537</v>
      </c>
      <c r="BQ21" s="430">
        <v>45938</v>
      </c>
      <c r="BR21" s="914"/>
      <c r="BS21" s="398" t="s">
        <v>7047</v>
      </c>
      <c r="BT21" s="430">
        <v>45946</v>
      </c>
      <c r="BU21" s="1153" t="s">
        <v>10776</v>
      </c>
      <c r="BV21" s="398"/>
      <c r="BW21" s="398"/>
      <c r="BX21" s="914"/>
      <c r="BY21" s="402" t="s">
        <v>7047</v>
      </c>
      <c r="BZ21" s="1159">
        <v>45953</v>
      </c>
      <c r="CA21" s="1153" t="s">
        <v>10955</v>
      </c>
      <c r="CB21" s="398"/>
      <c r="CC21" s="398"/>
      <c r="CD21" s="914"/>
      <c r="CE21" s="401"/>
      <c r="CF21" s="430"/>
      <c r="CG21" s="914"/>
      <c r="CH21" s="398"/>
      <c r="CI21" s="398"/>
      <c r="CJ21" s="914"/>
    </row>
    <row r="22" spans="1:97" s="402" customFormat="1" ht="15" x14ac:dyDescent="0.25">
      <c r="A22" s="899" t="s">
        <v>8263</v>
      </c>
      <c r="B22" s="397"/>
      <c r="C22" s="398" t="s">
        <v>8257</v>
      </c>
      <c r="D22" s="900" t="s">
        <v>6051</v>
      </c>
      <c r="E22" s="429" t="s">
        <v>5598</v>
      </c>
      <c r="F22" s="399">
        <f>IF(L22&lt;&gt;0,MAX(L22,R22,X22,AD22,AJ22,AP22,AV22,BB22,BH22,BN22,BT22,BZ22,CF22,CL22,CR22),"NE")</f>
        <v>45959</v>
      </c>
      <c r="G22" s="401" t="str">
        <f t="shared" si="5"/>
        <v>F</v>
      </c>
      <c r="H22" s="898" t="str">
        <f t="shared" si="6"/>
        <v>MR_DER-1333_25</v>
      </c>
      <c r="I22" s="413" t="e">
        <f t="shared" si="7"/>
        <v>#N/A</v>
      </c>
      <c r="J22" s="413" t="e">
        <f t="shared" si="8"/>
        <v>#REF!</v>
      </c>
      <c r="K22" s="398" t="s">
        <v>3730</v>
      </c>
      <c r="L22" s="430">
        <v>44859</v>
      </c>
      <c r="M22" s="914" t="s">
        <v>5593</v>
      </c>
      <c r="N22" s="398" t="s">
        <v>5537</v>
      </c>
      <c r="O22" s="430">
        <v>44876</v>
      </c>
      <c r="P22" s="914" t="s">
        <v>5657</v>
      </c>
      <c r="Q22" s="398" t="s">
        <v>3748</v>
      </c>
      <c r="R22" s="430">
        <v>44888</v>
      </c>
      <c r="S22" s="914" t="s">
        <v>5703</v>
      </c>
      <c r="T22" s="398"/>
      <c r="U22" s="398"/>
      <c r="V22" s="914" t="s">
        <v>5858</v>
      </c>
      <c r="W22" s="398" t="s">
        <v>5626</v>
      </c>
      <c r="X22" s="430">
        <v>44916</v>
      </c>
      <c r="Y22" s="914" t="s">
        <v>6055</v>
      </c>
      <c r="Z22" s="398" t="s">
        <v>5536</v>
      </c>
      <c r="AA22" s="430">
        <v>44935</v>
      </c>
      <c r="AB22" s="914" t="s">
        <v>6121</v>
      </c>
      <c r="AC22" s="398" t="s">
        <v>6229</v>
      </c>
      <c r="AD22" s="430">
        <v>44972</v>
      </c>
      <c r="AE22" s="914" t="s">
        <v>6342</v>
      </c>
      <c r="AF22" s="398" t="s">
        <v>5537</v>
      </c>
      <c r="AG22" s="430">
        <v>45008</v>
      </c>
      <c r="AH22" s="914" t="s">
        <v>6814</v>
      </c>
      <c r="AI22" s="398" t="s">
        <v>5811</v>
      </c>
      <c r="AJ22" s="430">
        <v>45224</v>
      </c>
      <c r="AK22" s="914" t="s">
        <v>6871</v>
      </c>
      <c r="AL22" s="398"/>
      <c r="AM22" s="398"/>
      <c r="AN22" s="914" t="s">
        <v>6930</v>
      </c>
      <c r="AO22" s="398" t="s">
        <v>6393</v>
      </c>
      <c r="AP22" s="430">
        <v>45261</v>
      </c>
      <c r="AQ22" s="914" t="s">
        <v>6973</v>
      </c>
      <c r="AR22" s="398"/>
      <c r="AS22" s="398"/>
      <c r="AT22" s="914" t="s">
        <v>6994</v>
      </c>
      <c r="AU22" s="398" t="s">
        <v>6649</v>
      </c>
      <c r="AV22" s="430">
        <v>45280</v>
      </c>
      <c r="AW22" s="914" t="s">
        <v>7022</v>
      </c>
      <c r="AX22" s="398"/>
      <c r="AY22" s="398"/>
      <c r="AZ22" s="920" t="s">
        <v>6994</v>
      </c>
      <c r="BA22" s="398" t="s">
        <v>6649</v>
      </c>
      <c r="BB22" s="430">
        <v>45376</v>
      </c>
      <c r="BC22" s="920" t="s">
        <v>7381</v>
      </c>
      <c r="BD22" s="398"/>
      <c r="BE22" s="398" t="s">
        <v>6913</v>
      </c>
      <c r="BF22" s="914"/>
      <c r="BG22" s="398" t="s">
        <v>7023</v>
      </c>
      <c r="BH22" s="430">
        <v>45392</v>
      </c>
      <c r="BI22" s="920" t="s">
        <v>7491</v>
      </c>
      <c r="BJ22" s="398" t="s">
        <v>5537</v>
      </c>
      <c r="BK22" s="430">
        <v>45401</v>
      </c>
      <c r="BL22" s="920" t="s">
        <v>8616</v>
      </c>
      <c r="BM22" s="398" t="s">
        <v>7047</v>
      </c>
      <c r="BN22" s="430">
        <v>45429</v>
      </c>
      <c r="BO22" s="914" t="s">
        <v>7699</v>
      </c>
      <c r="BP22" s="398"/>
      <c r="BQ22" s="398"/>
      <c r="BR22" s="914" t="s">
        <v>8617</v>
      </c>
      <c r="BS22" s="398" t="s">
        <v>7047</v>
      </c>
      <c r="BT22" s="430">
        <v>45560</v>
      </c>
      <c r="BU22" s="914" t="s">
        <v>8230</v>
      </c>
      <c r="BV22" s="398"/>
      <c r="BW22" s="398"/>
      <c r="BX22" s="914"/>
      <c r="BY22" s="430" t="s">
        <v>8942</v>
      </c>
      <c r="BZ22" s="430">
        <v>45929</v>
      </c>
      <c r="CA22" s="1153" t="s">
        <v>10468</v>
      </c>
      <c r="CB22" s="398" t="s">
        <v>5537</v>
      </c>
      <c r="CC22" s="430">
        <v>45938</v>
      </c>
      <c r="CD22" s="914"/>
      <c r="CE22" s="398" t="s">
        <v>8961</v>
      </c>
      <c r="CF22" s="430">
        <v>45946</v>
      </c>
      <c r="CG22" s="1153" t="s">
        <v>10776</v>
      </c>
      <c r="CH22" s="398"/>
      <c r="CI22" s="398"/>
      <c r="CJ22" s="914"/>
      <c r="CK22" s="402" t="s">
        <v>9673</v>
      </c>
      <c r="CL22" s="1159">
        <v>45953</v>
      </c>
      <c r="CM22" s="218" t="s">
        <v>10958</v>
      </c>
      <c r="CQ22" s="402" t="s">
        <v>9679</v>
      </c>
      <c r="CR22" s="1159">
        <v>45959</v>
      </c>
      <c r="CS22" s="218" t="s">
        <v>11126</v>
      </c>
    </row>
    <row r="23" spans="1:97" s="402" customFormat="1" x14ac:dyDescent="0.25">
      <c r="A23" s="899" t="s">
        <v>8263</v>
      </c>
      <c r="B23" s="397"/>
      <c r="C23" s="398" t="s">
        <v>8257</v>
      </c>
      <c r="D23" s="900" t="s">
        <v>6051</v>
      </c>
      <c r="E23" s="429" t="s">
        <v>6706</v>
      </c>
      <c r="F23" s="399">
        <f>IF(L23&lt;&gt;0,MAX(L23,R23,X23,AD23,AJ23,AP23,AV23,BB23,BH23,BN23,BT23),"NE")</f>
        <v>45560</v>
      </c>
      <c r="G23" s="401" t="str">
        <f t="shared" si="5"/>
        <v>B</v>
      </c>
      <c r="H23" s="898" t="str">
        <f t="shared" si="6"/>
        <v>MR.DER-0777_24-SP 097-Entrega Final-G14</v>
      </c>
      <c r="I23" s="413" t="str">
        <f t="shared" si="7"/>
        <v>ND</v>
      </c>
      <c r="J23" s="413" t="str">
        <f t="shared" si="8"/>
        <v>ND</v>
      </c>
      <c r="K23" s="398" t="s">
        <v>3730</v>
      </c>
      <c r="L23" s="430">
        <v>44972</v>
      </c>
      <c r="M23" s="914" t="s">
        <v>6342</v>
      </c>
      <c r="N23" s="398" t="s">
        <v>5537</v>
      </c>
      <c r="O23" s="430">
        <v>45008</v>
      </c>
      <c r="P23" s="914" t="s">
        <v>6814</v>
      </c>
      <c r="Q23" s="398" t="s">
        <v>3748</v>
      </c>
      <c r="R23" s="430">
        <v>45224</v>
      </c>
      <c r="S23" s="914" t="s">
        <v>6871</v>
      </c>
      <c r="T23" s="430"/>
      <c r="U23" s="914"/>
      <c r="V23" s="914" t="s">
        <v>6930</v>
      </c>
      <c r="W23" s="398" t="s">
        <v>5626</v>
      </c>
      <c r="X23" s="430">
        <v>45261</v>
      </c>
      <c r="Y23" s="914" t="s">
        <v>6973</v>
      </c>
      <c r="Z23" s="398"/>
      <c r="AA23" s="430"/>
      <c r="AB23" s="914" t="s">
        <v>6994</v>
      </c>
      <c r="AC23" s="398" t="s">
        <v>5811</v>
      </c>
      <c r="AD23" s="430">
        <v>45280</v>
      </c>
      <c r="AE23" s="914" t="s">
        <v>7022</v>
      </c>
      <c r="AF23" s="398"/>
      <c r="AG23" s="430"/>
      <c r="AH23" s="914" t="s">
        <v>6994</v>
      </c>
      <c r="AI23" s="430" t="s">
        <v>5811</v>
      </c>
      <c r="AJ23" s="430">
        <v>45376</v>
      </c>
      <c r="AK23" s="914" t="s">
        <v>7381</v>
      </c>
      <c r="AL23" s="398"/>
      <c r="AM23" s="398"/>
      <c r="AN23" s="398"/>
      <c r="AO23" s="398" t="s">
        <v>5811</v>
      </c>
      <c r="AP23" s="430">
        <v>45560</v>
      </c>
      <c r="AQ23" s="914" t="s">
        <v>8230</v>
      </c>
      <c r="AR23" s="398"/>
      <c r="AS23" s="398"/>
      <c r="AT23" s="398"/>
      <c r="AU23" s="398"/>
      <c r="AV23" s="430"/>
      <c r="AW23" s="398"/>
      <c r="AX23" s="398"/>
      <c r="AY23" s="398"/>
      <c r="AZ23" s="397"/>
      <c r="BA23" s="398"/>
      <c r="BB23" s="430"/>
      <c r="BC23" s="397"/>
      <c r="BD23" s="398"/>
      <c r="BE23" s="398"/>
      <c r="BF23" s="398"/>
      <c r="BG23" s="398"/>
      <c r="BH23" s="430"/>
      <c r="BI23" s="397"/>
      <c r="BJ23" s="398"/>
      <c r="BK23" s="398"/>
      <c r="BL23" s="397"/>
      <c r="BM23" s="398"/>
      <c r="BN23" s="430"/>
      <c r="BO23" s="398"/>
      <c r="BP23" s="398"/>
      <c r="BQ23" s="398"/>
      <c r="BR23" s="398"/>
      <c r="BS23" s="398"/>
      <c r="BT23" s="430"/>
      <c r="BU23" s="398"/>
      <c r="BV23" s="398"/>
      <c r="BW23" s="398"/>
      <c r="BX23" s="398"/>
      <c r="BY23" s="398"/>
      <c r="BZ23" s="430"/>
      <c r="CA23" s="398"/>
      <c r="CB23" s="398"/>
      <c r="CC23" s="398"/>
      <c r="CD23" s="398"/>
      <c r="CE23" s="398"/>
      <c r="CF23" s="430"/>
      <c r="CG23" s="398"/>
      <c r="CH23" s="398"/>
      <c r="CI23" s="398"/>
      <c r="CJ23" s="398"/>
    </row>
    <row r="24" spans="1:97" s="402" customFormat="1" ht="15" x14ac:dyDescent="0.25">
      <c r="A24" s="899" t="s">
        <v>8263</v>
      </c>
      <c r="B24" s="398" t="s">
        <v>8257</v>
      </c>
      <c r="C24" s="397"/>
      <c r="D24" s="900" t="s">
        <v>7</v>
      </c>
      <c r="E24" s="429" t="s">
        <v>6658</v>
      </c>
      <c r="F24" s="399">
        <f>IF(L24&lt;&gt;0,MAX(L24,R24,X24,AD24,AJ24,AP24,AV24,BB24,BH24,BN24,BT24),"NE")</f>
        <v>45947</v>
      </c>
      <c r="G24" s="401" t="str">
        <f t="shared" si="5"/>
        <v>C</v>
      </c>
      <c r="H24" s="898" t="str">
        <f t="shared" si="6"/>
        <v>MR_DER-1291_25</v>
      </c>
      <c r="I24" s="413" t="str">
        <f t="shared" si="7"/>
        <v>ND</v>
      </c>
      <c r="J24" s="413" t="str">
        <f t="shared" si="8"/>
        <v>ND</v>
      </c>
      <c r="K24" s="398" t="s">
        <v>3730</v>
      </c>
      <c r="L24" s="430">
        <v>45007</v>
      </c>
      <c r="M24" s="914" t="s">
        <v>6659</v>
      </c>
      <c r="N24" s="398" t="s">
        <v>5536</v>
      </c>
      <c r="O24" s="430">
        <v>45063</v>
      </c>
      <c r="P24" s="914" t="s">
        <v>6813</v>
      </c>
      <c r="Q24" s="398" t="s">
        <v>3765</v>
      </c>
      <c r="R24" s="1150">
        <v>45224</v>
      </c>
      <c r="S24" s="914" t="s">
        <v>6872</v>
      </c>
      <c r="T24" s="430">
        <v>45260</v>
      </c>
      <c r="U24" s="398" t="s">
        <v>5539</v>
      </c>
      <c r="V24" s="914" t="s">
        <v>6930</v>
      </c>
      <c r="W24" s="398" t="s">
        <v>3748</v>
      </c>
      <c r="X24" s="430">
        <v>45268</v>
      </c>
      <c r="Y24" s="914" t="s">
        <v>6992</v>
      </c>
      <c r="Z24" s="398"/>
      <c r="AA24" s="398"/>
      <c r="AB24" s="914" t="s">
        <v>6993</v>
      </c>
      <c r="AC24" s="430" t="s">
        <v>3748</v>
      </c>
      <c r="AD24" s="430">
        <v>45376</v>
      </c>
      <c r="AE24" s="914" t="s">
        <v>7381</v>
      </c>
      <c r="AF24" s="398"/>
      <c r="AG24" s="398" t="s">
        <v>6913</v>
      </c>
      <c r="AH24" s="398"/>
      <c r="AI24" s="398" t="s">
        <v>5626</v>
      </c>
      <c r="AJ24" s="430">
        <v>45429</v>
      </c>
      <c r="AK24" s="914" t="s">
        <v>7699</v>
      </c>
      <c r="AL24" s="398" t="s">
        <v>5539</v>
      </c>
      <c r="AM24" s="430">
        <v>45440</v>
      </c>
      <c r="AN24" s="914" t="s">
        <v>8611</v>
      </c>
      <c r="AO24" s="398" t="s">
        <v>5811</v>
      </c>
      <c r="AP24" s="430">
        <v>45443</v>
      </c>
      <c r="AQ24" s="914" t="s">
        <v>7734</v>
      </c>
      <c r="AR24" s="398"/>
      <c r="AS24" s="398"/>
      <c r="AT24" s="914" t="s">
        <v>8612</v>
      </c>
      <c r="AU24" s="398" t="s">
        <v>5811</v>
      </c>
      <c r="AV24" s="430">
        <v>45560</v>
      </c>
      <c r="AW24" s="914" t="s">
        <v>8233</v>
      </c>
      <c r="AX24" s="398"/>
      <c r="AY24" s="398"/>
      <c r="AZ24" s="397"/>
      <c r="BA24" s="398" t="s">
        <v>5811</v>
      </c>
      <c r="BB24" s="430">
        <v>45560</v>
      </c>
      <c r="BC24" s="920" t="s">
        <v>8233</v>
      </c>
      <c r="BD24" s="398"/>
      <c r="BE24" s="398"/>
      <c r="BF24" s="398"/>
      <c r="BG24" s="398" t="s">
        <v>6393</v>
      </c>
      <c r="BH24" s="430">
        <v>45905</v>
      </c>
      <c r="BI24" s="1153" t="s">
        <v>10191</v>
      </c>
      <c r="BJ24" s="398" t="s">
        <v>5536</v>
      </c>
      <c r="BK24" s="430">
        <v>45915</v>
      </c>
      <c r="BL24" s="397"/>
      <c r="BM24" s="398" t="s">
        <v>7375</v>
      </c>
      <c r="BN24" s="430">
        <v>45929</v>
      </c>
      <c r="BO24" s="1153" t="s">
        <v>10468</v>
      </c>
      <c r="BP24" s="398" t="s">
        <v>5539</v>
      </c>
      <c r="BQ24" s="430">
        <v>45940</v>
      </c>
      <c r="BR24" s="398"/>
      <c r="BS24" s="398" t="s">
        <v>6649</v>
      </c>
      <c r="BT24" s="430">
        <v>45947</v>
      </c>
      <c r="BU24" s="1153" t="s">
        <v>10794</v>
      </c>
      <c r="BV24" s="398"/>
      <c r="BW24" s="398"/>
      <c r="BX24" s="398"/>
      <c r="BY24" s="398"/>
      <c r="BZ24" s="430"/>
      <c r="CA24" s="914"/>
      <c r="CB24" s="398"/>
      <c r="CC24" s="398"/>
      <c r="CD24" s="398"/>
      <c r="CE24" s="398"/>
      <c r="CF24" s="430"/>
      <c r="CG24" s="914"/>
      <c r="CH24" s="398"/>
      <c r="CI24" s="398"/>
      <c r="CJ24" s="398"/>
    </row>
    <row r="25" spans="1:97" s="402" customFormat="1" x14ac:dyDescent="0.25">
      <c r="A25" s="899" t="s">
        <v>8263</v>
      </c>
      <c r="B25" s="398" t="s">
        <v>8257</v>
      </c>
      <c r="C25" s="900"/>
      <c r="D25" s="900" t="s">
        <v>6078</v>
      </c>
      <c r="E25" s="429" t="s">
        <v>2779</v>
      </c>
      <c r="F25" s="399">
        <f>IF(L25&lt;&gt;0,MAX(L25,R25,X25,AD25,AJ25,AP25,AV25,BB25,BH25,BN25,BT25),"NE")</f>
        <v>45376</v>
      </c>
      <c r="G25" s="401" t="str">
        <f t="shared" si="5"/>
        <v>D</v>
      </c>
      <c r="H25" s="898" t="str">
        <f t="shared" si="6"/>
        <v>MR.DER-0582_24-Entrega Final</v>
      </c>
      <c r="I25" s="413" t="str">
        <f t="shared" si="7"/>
        <v>ASSINADO</v>
      </c>
      <c r="J25" s="413" t="str">
        <f t="shared" si="8"/>
        <v>ND</v>
      </c>
      <c r="K25" s="398" t="s">
        <v>3730</v>
      </c>
      <c r="L25" s="430">
        <v>44859</v>
      </c>
      <c r="M25" s="914" t="s">
        <v>5610</v>
      </c>
      <c r="N25" s="398" t="s">
        <v>5537</v>
      </c>
      <c r="O25" s="430">
        <v>44876</v>
      </c>
      <c r="P25" s="914" t="s">
        <v>5657</v>
      </c>
      <c r="Q25" s="398" t="s">
        <v>3748</v>
      </c>
      <c r="R25" s="430">
        <v>44914</v>
      </c>
      <c r="S25" s="914" t="s">
        <v>5866</v>
      </c>
      <c r="T25" s="398"/>
      <c r="U25" s="398"/>
      <c r="V25" s="914" t="s">
        <v>6122</v>
      </c>
      <c r="W25" s="398" t="s">
        <v>5626</v>
      </c>
      <c r="X25" s="430">
        <v>44945</v>
      </c>
      <c r="Y25" s="914" t="s">
        <v>6212</v>
      </c>
      <c r="Z25" s="398" t="s">
        <v>5539</v>
      </c>
      <c r="AA25" s="430">
        <v>44952</v>
      </c>
      <c r="AB25" s="914" t="s">
        <v>6606</v>
      </c>
      <c r="AC25" s="398" t="s">
        <v>5811</v>
      </c>
      <c r="AD25" s="430">
        <v>44958</v>
      </c>
      <c r="AE25" s="914" t="s">
        <v>6305</v>
      </c>
      <c r="AF25" s="398"/>
      <c r="AG25" s="398"/>
      <c r="AH25" s="914" t="s">
        <v>6605</v>
      </c>
      <c r="AI25" s="398" t="s">
        <v>6393</v>
      </c>
      <c r="AJ25" s="430">
        <v>45133</v>
      </c>
      <c r="AK25" s="914" t="s">
        <v>6768</v>
      </c>
      <c r="AL25" s="398" t="s">
        <v>5537</v>
      </c>
      <c r="AM25" s="430">
        <v>45145</v>
      </c>
      <c r="AN25" s="914" t="s">
        <v>6815</v>
      </c>
      <c r="AO25" s="398" t="s">
        <v>7023</v>
      </c>
      <c r="AP25" s="430">
        <v>45280</v>
      </c>
      <c r="AQ25" s="914" t="s">
        <v>7022</v>
      </c>
      <c r="AR25" s="398"/>
      <c r="AS25" s="398"/>
      <c r="AT25" s="914" t="s">
        <v>8610</v>
      </c>
      <c r="AU25" s="401" t="s">
        <v>7047</v>
      </c>
      <c r="AV25" s="413">
        <v>45301</v>
      </c>
      <c r="AW25" s="914" t="s">
        <v>7048</v>
      </c>
      <c r="AX25" s="401"/>
      <c r="AY25" s="401"/>
      <c r="AZ25" s="920" t="s">
        <v>8613</v>
      </c>
      <c r="BA25" s="401" t="s">
        <v>7047</v>
      </c>
      <c r="BB25" s="413">
        <v>45376</v>
      </c>
      <c r="BC25" s="920" t="s">
        <v>7381</v>
      </c>
      <c r="BD25" s="401"/>
      <c r="BE25" s="401" t="s">
        <v>6913</v>
      </c>
      <c r="BF25" s="398"/>
      <c r="BG25" s="401"/>
      <c r="BH25" s="413"/>
      <c r="BI25" s="920"/>
      <c r="BJ25" s="401"/>
      <c r="BK25" s="401"/>
      <c r="BL25" s="397"/>
      <c r="BM25" s="401"/>
      <c r="BN25" s="413"/>
      <c r="BO25" s="914"/>
      <c r="BP25" s="401"/>
      <c r="BQ25" s="401"/>
      <c r="BR25" s="398"/>
      <c r="BS25" s="401"/>
      <c r="BT25" s="413"/>
      <c r="BU25" s="914"/>
      <c r="BV25" s="401"/>
      <c r="BW25" s="401"/>
      <c r="BX25" s="398"/>
      <c r="BY25" s="401"/>
      <c r="BZ25" s="413"/>
      <c r="CA25" s="914"/>
      <c r="CB25" s="401"/>
      <c r="CC25" s="401"/>
      <c r="CD25" s="398"/>
      <c r="CE25" s="401"/>
      <c r="CF25" s="413"/>
      <c r="CG25" s="914"/>
      <c r="CH25" s="401"/>
      <c r="CI25" s="401"/>
      <c r="CJ25" s="398"/>
    </row>
    <row r="26" spans="1:97" s="593" customFormat="1" ht="11.25" customHeight="1" x14ac:dyDescent="0.25">
      <c r="A26" s="560"/>
      <c r="B26" s="560">
        <f>COUNTA(B27)</f>
        <v>1</v>
      </c>
      <c r="C26" s="560">
        <f>COUNTA(C27)</f>
        <v>0</v>
      </c>
      <c r="D26" s="905"/>
      <c r="E26" s="561"/>
      <c r="F26" s="560"/>
      <c r="G26" s="560"/>
      <c r="H26" s="907"/>
      <c r="I26" s="560"/>
      <c r="J26" s="560"/>
      <c r="K26" s="915"/>
      <c r="L26" s="915"/>
      <c r="M26" s="916"/>
      <c r="N26" s="917"/>
      <c r="O26" s="917"/>
      <c r="P26" s="917"/>
      <c r="Q26" s="915"/>
      <c r="R26" s="915"/>
      <c r="S26" s="916"/>
      <c r="T26" s="917"/>
      <c r="U26" s="917"/>
      <c r="V26" s="917"/>
      <c r="W26" s="915"/>
      <c r="X26" s="915"/>
      <c r="Y26" s="916"/>
      <c r="Z26" s="917"/>
      <c r="AA26" s="917"/>
      <c r="AB26" s="917"/>
      <c r="AC26" s="915"/>
      <c r="AD26" s="915"/>
      <c r="AE26" s="916"/>
      <c r="AF26" s="917"/>
      <c r="AG26" s="917"/>
      <c r="AH26" s="917"/>
      <c r="AI26" s="915"/>
      <c r="AJ26" s="915"/>
      <c r="AK26" s="916"/>
      <c r="AL26" s="917"/>
      <c r="AM26" s="917"/>
      <c r="AN26" s="917"/>
      <c r="AO26" s="915"/>
      <c r="AP26" s="915"/>
      <c r="AQ26" s="916"/>
      <c r="AR26" s="917"/>
      <c r="AS26" s="917"/>
      <c r="AT26" s="917"/>
      <c r="AU26" s="915"/>
      <c r="AV26" s="915"/>
      <c r="AW26" s="916"/>
      <c r="AX26" s="917"/>
      <c r="AY26" s="917"/>
      <c r="AZ26" s="918"/>
      <c r="BA26" s="915"/>
      <c r="BB26" s="915"/>
      <c r="BC26" s="919"/>
      <c r="BD26" s="917"/>
      <c r="BE26" s="917"/>
      <c r="BF26" s="917"/>
      <c r="BG26" s="915"/>
      <c r="BH26" s="915"/>
      <c r="BI26" s="919"/>
      <c r="BJ26" s="917"/>
      <c r="BK26" s="917"/>
      <c r="BL26" s="918"/>
      <c r="BM26" s="915"/>
      <c r="BN26" s="915"/>
      <c r="BO26" s="916"/>
      <c r="BP26" s="917"/>
      <c r="BQ26" s="917"/>
      <c r="BR26" s="917"/>
      <c r="BS26" s="915"/>
      <c r="BT26" s="915"/>
      <c r="BU26" s="916"/>
      <c r="BV26" s="917"/>
      <c r="BW26" s="917"/>
      <c r="BX26" s="917"/>
      <c r="BY26" s="915"/>
      <c r="BZ26" s="915"/>
      <c r="CA26" s="916"/>
      <c r="CB26" s="917"/>
      <c r="CC26" s="917"/>
      <c r="CD26" s="917"/>
      <c r="CE26" s="915"/>
      <c r="CF26" s="915"/>
      <c r="CG26" s="916"/>
      <c r="CH26" s="917"/>
      <c r="CI26" s="917"/>
      <c r="CJ26" s="917"/>
    </row>
    <row r="27" spans="1:97" s="440" customFormat="1" ht="15" x14ac:dyDescent="0.25">
      <c r="A27" s="342" t="s">
        <v>9042</v>
      </c>
      <c r="B27" s="436" t="s">
        <v>8257</v>
      </c>
      <c r="C27" s="432"/>
      <c r="D27" s="931" t="s">
        <v>8266</v>
      </c>
      <c r="E27" s="433" t="s">
        <v>2782</v>
      </c>
      <c r="F27" s="434">
        <f>IF(L27&lt;&gt;0,MAX(L27,R27,X27,AD27),"NE")</f>
        <v>45968</v>
      </c>
      <c r="G27" s="435" t="str">
        <f>IF($F27="","",INDEX($K27:$FI27,1,MATCH($F27,$K27:$FI27,)-1))</f>
        <v>A1</v>
      </c>
      <c r="H27" s="932" t="str">
        <f>IF($F27="","",INDEX($K27:$FL27,1,MATCH($F27,$K27:$FL27,)+1))</f>
        <v>MR_DER-1348_25</v>
      </c>
      <c r="I27" s="411">
        <f>IF(F27="NE",F27,IF(INDEX(K27:CP27,,MATCH(F27,K27:CP27,0)+3)&lt;&gt;0,INDEX(K27:CP27,,MATCH(F27,K27:CP27,0)+3),"ND"))</f>
        <v>45973</v>
      </c>
      <c r="J27" s="411" t="str">
        <f>IF(G27="NE",G27,IF(INDEX(K27:CQ27,,MATCH(G27,K27:CQ27,0)+3)&lt;&gt;0,INDEX(K27:CQ27,,MATCH(G27,K27:CQ27,0)+3),"ND"))</f>
        <v>NÃO APROVADO</v>
      </c>
      <c r="K27" s="436" t="s">
        <v>3730</v>
      </c>
      <c r="L27" s="437">
        <v>45968</v>
      </c>
      <c r="M27" s="1151" t="s">
        <v>11202</v>
      </c>
      <c r="N27" s="342" t="s">
        <v>5536</v>
      </c>
      <c r="O27" s="368">
        <v>45973</v>
      </c>
      <c r="P27" s="436"/>
      <c r="Q27" s="436"/>
      <c r="R27" s="436"/>
      <c r="S27" s="436"/>
      <c r="T27" s="436"/>
      <c r="U27" s="436"/>
      <c r="V27" s="436"/>
      <c r="W27" s="436"/>
      <c r="X27" s="436"/>
      <c r="Y27" s="436"/>
      <c r="Z27" s="436"/>
      <c r="AA27" s="436"/>
      <c r="AB27" s="436"/>
      <c r="AC27" s="436"/>
      <c r="AD27" s="436"/>
      <c r="AE27" s="436"/>
      <c r="AF27" s="436"/>
      <c r="AG27" s="436"/>
      <c r="AH27" s="436"/>
      <c r="AI27" s="436"/>
      <c r="AJ27" s="436"/>
      <c r="AK27" s="436"/>
      <c r="AL27" s="436"/>
      <c r="AM27" s="436"/>
      <c r="AN27" s="436"/>
      <c r="AO27" s="436"/>
      <c r="AP27" s="436"/>
      <c r="AQ27" s="436"/>
      <c r="AR27" s="436"/>
      <c r="AS27" s="436"/>
      <c r="AT27" s="436"/>
      <c r="AU27" s="436"/>
      <c r="AV27" s="436"/>
      <c r="AW27" s="436"/>
      <c r="AX27" s="436"/>
      <c r="AY27" s="436"/>
      <c r="AZ27" s="432"/>
      <c r="BA27" s="436"/>
      <c r="BB27" s="436"/>
      <c r="BC27" s="432"/>
      <c r="BD27" s="436"/>
      <c r="BE27" s="436"/>
      <c r="BF27" s="436"/>
      <c r="BG27" s="436"/>
      <c r="BH27" s="436"/>
      <c r="BI27" s="432"/>
      <c r="BJ27" s="436"/>
      <c r="BK27" s="436"/>
      <c r="BL27" s="432"/>
      <c r="BM27" s="436"/>
      <c r="BN27" s="436"/>
      <c r="BO27" s="436"/>
      <c r="BP27" s="436"/>
      <c r="BQ27" s="436"/>
      <c r="BR27" s="436"/>
      <c r="BS27" s="436"/>
      <c r="BT27" s="436"/>
      <c r="BU27" s="436"/>
      <c r="BV27" s="436"/>
      <c r="BW27" s="436"/>
      <c r="BX27" s="436"/>
      <c r="BY27" s="436"/>
      <c r="BZ27" s="436"/>
      <c r="CA27" s="436"/>
      <c r="CB27" s="436"/>
      <c r="CC27" s="436"/>
      <c r="CD27" s="436"/>
      <c r="CE27" s="436"/>
      <c r="CF27" s="436"/>
      <c r="CG27" s="436"/>
      <c r="CH27" s="436"/>
      <c r="CI27" s="436"/>
      <c r="CJ27" s="436"/>
    </row>
    <row r="28" spans="1:97" s="593" customFormat="1" x14ac:dyDescent="0.25">
      <c r="A28" s="560"/>
      <c r="B28" s="560">
        <f>COUNTA(B29)</f>
        <v>1</v>
      </c>
      <c r="C28" s="560">
        <f>COUNTA(C29)</f>
        <v>0</v>
      </c>
      <c r="D28" s="905"/>
      <c r="E28" s="561" t="s">
        <v>7518</v>
      </c>
      <c r="F28" s="560"/>
      <c r="G28" s="560"/>
      <c r="H28" s="907"/>
      <c r="I28" s="560"/>
      <c r="J28" s="560"/>
      <c r="K28" s="915"/>
      <c r="L28" s="915"/>
      <c r="M28" s="916"/>
      <c r="N28" s="917"/>
      <c r="O28" s="917"/>
      <c r="P28" s="917"/>
      <c r="Q28" s="915"/>
      <c r="R28" s="915"/>
      <c r="S28" s="916"/>
      <c r="T28" s="917"/>
      <c r="U28" s="917"/>
      <c r="V28" s="917"/>
      <c r="W28" s="915"/>
      <c r="X28" s="915"/>
      <c r="Y28" s="916"/>
      <c r="Z28" s="917"/>
      <c r="AA28" s="917"/>
      <c r="AB28" s="917"/>
      <c r="AC28" s="915"/>
      <c r="AD28" s="915"/>
      <c r="AE28" s="916"/>
      <c r="AF28" s="917"/>
      <c r="AG28" s="917"/>
      <c r="AH28" s="917"/>
      <c r="AI28" s="915"/>
      <c r="AJ28" s="915"/>
      <c r="AK28" s="916"/>
      <c r="AL28" s="917"/>
      <c r="AM28" s="917"/>
      <c r="AN28" s="917"/>
      <c r="AO28" s="915"/>
      <c r="AP28" s="915"/>
      <c r="AQ28" s="916"/>
      <c r="AR28" s="917"/>
      <c r="AS28" s="917"/>
      <c r="AT28" s="917"/>
      <c r="AU28" s="915"/>
      <c r="AV28" s="915"/>
      <c r="AW28" s="916"/>
      <c r="AX28" s="917"/>
      <c r="AY28" s="917"/>
      <c r="AZ28" s="918"/>
      <c r="BA28" s="915"/>
      <c r="BB28" s="915"/>
      <c r="BC28" s="919"/>
      <c r="BD28" s="917"/>
      <c r="BE28" s="917"/>
      <c r="BF28" s="917"/>
      <c r="BG28" s="915"/>
      <c r="BH28" s="915"/>
      <c r="BI28" s="919"/>
      <c r="BJ28" s="917"/>
      <c r="BK28" s="917"/>
      <c r="BL28" s="918"/>
      <c r="BM28" s="915"/>
      <c r="BN28" s="915"/>
      <c r="BO28" s="916"/>
      <c r="BP28" s="917"/>
      <c r="BQ28" s="917"/>
      <c r="BR28" s="917"/>
      <c r="BS28" s="915"/>
      <c r="BT28" s="915"/>
      <c r="BU28" s="916"/>
      <c r="BV28" s="917"/>
      <c r="BW28" s="917"/>
      <c r="BX28" s="917"/>
      <c r="BY28" s="915"/>
      <c r="BZ28" s="915"/>
      <c r="CA28" s="916"/>
      <c r="CB28" s="917"/>
      <c r="CC28" s="917"/>
      <c r="CD28" s="917"/>
      <c r="CE28" s="915"/>
      <c r="CF28" s="915"/>
      <c r="CG28" s="916"/>
      <c r="CH28" s="917"/>
      <c r="CI28" s="917"/>
      <c r="CJ28" s="917"/>
    </row>
    <row r="29" spans="1:97" s="402" customFormat="1" ht="15" x14ac:dyDescent="0.25">
      <c r="A29" s="398" t="s">
        <v>8263</v>
      </c>
      <c r="B29" s="398" t="s">
        <v>8257</v>
      </c>
      <c r="C29" s="397"/>
      <c r="D29" s="900" t="s">
        <v>8267</v>
      </c>
      <c r="E29" s="429" t="s">
        <v>2783</v>
      </c>
      <c r="F29" s="399">
        <f>IF(L29&lt;&gt;0,MAX(L29,R29,X29,AD29),"NE")</f>
        <v>46001</v>
      </c>
      <c r="G29" s="401" t="str">
        <f>IF($F29="","",INDEX($K29:$FI29,1,MATCH($F29,$K29:$FI29,)-1))</f>
        <v>A</v>
      </c>
      <c r="H29" s="898" t="str">
        <f>IF($F29="","",INDEX($K29:$FL29,1,MATCH($F29,$K29:$FL29,)+1))</f>
        <v>MR_DER-1449_25</v>
      </c>
      <c r="I29" s="413" t="str">
        <f>IF(F29="NE",F29,IF(INDEX(K29:CP29,,MATCH(F29,K29:CP29,0)+3)&lt;&gt;0,INDEX(K29:CP29,,MATCH(F29,K29:CP29,0)+3),"ND"))</f>
        <v>ND</v>
      </c>
      <c r="J29" s="413" t="str">
        <f>IF(G29="NE",G29,IF(INDEX(K29:CQ29,,MATCH(G29,K29:CQ29,0)+3)&lt;&gt;0,INDEX(K29:CQ29,,MATCH(G29,K29:CQ29,0)+3),"ND"))</f>
        <v>APROVADO</v>
      </c>
      <c r="K29" s="398" t="s">
        <v>3730</v>
      </c>
      <c r="L29" s="430">
        <v>45782</v>
      </c>
      <c r="M29" s="914" t="s">
        <v>9180</v>
      </c>
      <c r="N29" s="398" t="s">
        <v>5536</v>
      </c>
      <c r="O29" s="430">
        <v>45797</v>
      </c>
      <c r="P29" s="398"/>
      <c r="Q29" s="398" t="s">
        <v>3765</v>
      </c>
      <c r="R29" s="430">
        <v>45943</v>
      </c>
      <c r="S29" s="1153" t="s">
        <v>10767</v>
      </c>
      <c r="T29" s="398" t="s">
        <v>5537</v>
      </c>
      <c r="U29" s="430">
        <v>45979</v>
      </c>
      <c r="V29" s="398"/>
      <c r="W29" s="398" t="s">
        <v>3748</v>
      </c>
      <c r="X29" s="430">
        <v>45999</v>
      </c>
      <c r="Y29" s="1153" t="s">
        <v>11518</v>
      </c>
      <c r="Z29" s="398" t="s">
        <v>5539</v>
      </c>
      <c r="AA29" s="430">
        <v>45999</v>
      </c>
      <c r="AB29" s="398"/>
      <c r="AC29" s="398" t="s">
        <v>3748</v>
      </c>
      <c r="AD29" s="430">
        <v>46001</v>
      </c>
      <c r="AE29" s="1153" t="s">
        <v>11542</v>
      </c>
      <c r="AF29" s="398"/>
      <c r="AG29" s="398"/>
      <c r="AH29" s="398"/>
      <c r="AI29" s="398"/>
      <c r="AJ29" s="398"/>
      <c r="AK29" s="398"/>
      <c r="AL29" s="398"/>
      <c r="AM29" s="398"/>
      <c r="AN29" s="398"/>
      <c r="AO29" s="398"/>
      <c r="AP29" s="398"/>
      <c r="AQ29" s="398"/>
      <c r="AR29" s="398"/>
      <c r="AS29" s="398"/>
      <c r="AT29" s="398"/>
      <c r="AU29" s="398"/>
      <c r="AV29" s="398"/>
      <c r="AW29" s="398"/>
      <c r="AX29" s="398"/>
      <c r="AY29" s="398"/>
      <c r="AZ29" s="397"/>
      <c r="BA29" s="398"/>
      <c r="BB29" s="398"/>
      <c r="BC29" s="397"/>
      <c r="BD29" s="398"/>
      <c r="BE29" s="398"/>
      <c r="BF29" s="398"/>
      <c r="BG29" s="398"/>
      <c r="BH29" s="398"/>
      <c r="BI29" s="397"/>
      <c r="BJ29" s="398"/>
      <c r="BK29" s="398"/>
      <c r="BL29" s="397"/>
      <c r="BM29" s="398"/>
      <c r="BN29" s="398"/>
      <c r="BO29" s="398"/>
      <c r="BP29" s="398"/>
      <c r="BQ29" s="398"/>
      <c r="BR29" s="398"/>
      <c r="BS29" s="398"/>
      <c r="BT29" s="398"/>
      <c r="BU29" s="398"/>
      <c r="BV29" s="398"/>
      <c r="BW29" s="398"/>
      <c r="BX29" s="398"/>
      <c r="BY29" s="398"/>
      <c r="BZ29" s="398"/>
      <c r="CA29" s="398"/>
      <c r="CB29" s="398"/>
      <c r="CC29" s="398"/>
      <c r="CD29" s="398"/>
      <c r="CE29" s="398"/>
      <c r="CF29" s="398"/>
      <c r="CG29" s="398"/>
      <c r="CH29" s="398"/>
      <c r="CI29" s="398"/>
      <c r="CJ29" s="398"/>
    </row>
    <row r="30" spans="1:97" s="593" customFormat="1" x14ac:dyDescent="0.25">
      <c r="A30" s="560"/>
      <c r="B30" s="560">
        <f>COUNTA(B31)</f>
        <v>1</v>
      </c>
      <c r="C30" s="560">
        <f>COUNTA(C31)</f>
        <v>0</v>
      </c>
      <c r="D30" s="905"/>
      <c r="E30" s="561" t="s">
        <v>7519</v>
      </c>
      <c r="F30" s="560"/>
      <c r="G30" s="560"/>
      <c r="H30" s="907"/>
      <c r="I30" s="560"/>
      <c r="J30" s="560"/>
      <c r="K30" s="915"/>
      <c r="L30" s="915"/>
      <c r="M30" s="916"/>
      <c r="N30" s="917"/>
      <c r="O30" s="917"/>
      <c r="P30" s="917"/>
      <c r="Q30" s="915"/>
      <c r="R30" s="915"/>
      <c r="S30" s="916"/>
      <c r="T30" s="917"/>
      <c r="U30" s="917"/>
      <c r="V30" s="917"/>
      <c r="W30" s="915"/>
      <c r="X30" s="915"/>
      <c r="Y30" s="916"/>
      <c r="Z30" s="917"/>
      <c r="AA30" s="917"/>
      <c r="AB30" s="917"/>
      <c r="AC30" s="915"/>
      <c r="AD30" s="915"/>
      <c r="AE30" s="916"/>
      <c r="AF30" s="917"/>
      <c r="AG30" s="917"/>
      <c r="AH30" s="917"/>
      <c r="AI30" s="915"/>
      <c r="AJ30" s="915"/>
      <c r="AK30" s="916"/>
      <c r="AL30" s="917"/>
      <c r="AM30" s="917"/>
      <c r="AN30" s="917"/>
      <c r="AO30" s="915"/>
      <c r="AP30" s="915"/>
      <c r="AQ30" s="916"/>
      <c r="AR30" s="917"/>
      <c r="AS30" s="917"/>
      <c r="AT30" s="917"/>
      <c r="AU30" s="915"/>
      <c r="AV30" s="915"/>
      <c r="AW30" s="916"/>
      <c r="AX30" s="917"/>
      <c r="AY30" s="917"/>
      <c r="AZ30" s="918"/>
      <c r="BA30" s="915"/>
      <c r="BB30" s="915"/>
      <c r="BC30" s="919"/>
      <c r="BD30" s="917"/>
      <c r="BE30" s="917"/>
      <c r="BF30" s="917"/>
      <c r="BG30" s="915"/>
      <c r="BH30" s="915"/>
      <c r="BI30" s="919"/>
      <c r="BJ30" s="917"/>
      <c r="BK30" s="917"/>
      <c r="BL30" s="918"/>
      <c r="BM30" s="915"/>
      <c r="BN30" s="915"/>
      <c r="BO30" s="916"/>
      <c r="BP30" s="917"/>
      <c r="BQ30" s="917"/>
      <c r="BR30" s="917"/>
      <c r="BS30" s="915"/>
      <c r="BT30" s="915"/>
      <c r="BU30" s="916"/>
      <c r="BV30" s="917"/>
      <c r="BW30" s="917"/>
      <c r="BX30" s="917"/>
      <c r="BY30" s="915"/>
      <c r="BZ30" s="915"/>
      <c r="CA30" s="916"/>
      <c r="CB30" s="917"/>
      <c r="CC30" s="917"/>
      <c r="CD30" s="917"/>
      <c r="CE30" s="915"/>
      <c r="CF30" s="915"/>
      <c r="CG30" s="916"/>
      <c r="CH30" s="917"/>
      <c r="CI30" s="917"/>
      <c r="CJ30" s="917"/>
    </row>
    <row r="31" spans="1:97" s="402" customFormat="1" x14ac:dyDescent="0.25">
      <c r="A31" s="899" t="s">
        <v>8263</v>
      </c>
      <c r="B31" s="398" t="s">
        <v>8257</v>
      </c>
      <c r="C31" s="900"/>
      <c r="D31" s="900" t="s">
        <v>8268</v>
      </c>
      <c r="E31" s="429" t="s">
        <v>2784</v>
      </c>
      <c r="F31" s="399">
        <f>IF(L31&lt;&gt;0,MAX(L31,R31,X31,AD31,AJ31,AP31,AV31,BB31),"NE")</f>
        <v>45580</v>
      </c>
      <c r="G31" s="401" t="str">
        <f>IF($F31="","",INDEX($K31:$FI31,1,MATCH($F31,$K31:$FI31,)-1))</f>
        <v>A</v>
      </c>
      <c r="H31" s="898" t="str">
        <f>IF($F31="","",INDEX($K31:$FL31,1,MATCH($F31,$K31:$FL31,)+1))</f>
        <v>MR.DER-0817_24-SP 097-Entrega Final-P09</v>
      </c>
      <c r="I31" s="413" t="str">
        <f>IF(F31="NE",F31,IF(INDEX(K31:CP31,,MATCH(F31,K31:CP31,0)+3)&lt;&gt;0,INDEX(K31:CP31,,MATCH(F31,K31:CP31,0)+3),"ND"))</f>
        <v>ND</v>
      </c>
      <c r="J31" s="413" t="str">
        <f>IF(G31="NE",G31,IF(INDEX(K31:CQ31,,MATCH(G31,K31:CQ31,0)+3)&lt;&gt;0,INDEX(K31:CQ31,,MATCH(G31,K31:CQ31,0)+3),"ND"))</f>
        <v>ND</v>
      </c>
      <c r="K31" s="398" t="s">
        <v>3730</v>
      </c>
      <c r="L31" s="430">
        <v>44825</v>
      </c>
      <c r="M31" s="914" t="s">
        <v>3756</v>
      </c>
      <c r="N31" s="398" t="s">
        <v>5537</v>
      </c>
      <c r="O31" s="430">
        <v>44840</v>
      </c>
      <c r="P31" s="914" t="s">
        <v>3782</v>
      </c>
      <c r="Q31" s="398" t="s">
        <v>3748</v>
      </c>
      <c r="R31" s="430">
        <v>44858</v>
      </c>
      <c r="S31" s="914" t="s">
        <v>5579</v>
      </c>
      <c r="T31" s="398"/>
      <c r="U31" s="398"/>
      <c r="V31" s="914" t="s">
        <v>5643</v>
      </c>
      <c r="W31" s="398" t="s">
        <v>3748</v>
      </c>
      <c r="X31" s="430">
        <v>45265</v>
      </c>
      <c r="Y31" s="914" t="s">
        <v>6984</v>
      </c>
      <c r="Z31" s="398"/>
      <c r="AA31" s="398" t="s">
        <v>6913</v>
      </c>
      <c r="AB31" s="398"/>
      <c r="AC31" s="398" t="s">
        <v>3748</v>
      </c>
      <c r="AD31" s="430">
        <v>45580</v>
      </c>
      <c r="AE31" s="914" t="s">
        <v>8340</v>
      </c>
      <c r="AF31" s="398"/>
      <c r="AG31" s="398"/>
      <c r="AH31" s="398"/>
      <c r="AI31" s="398"/>
      <c r="AJ31" s="398"/>
      <c r="AK31" s="398"/>
      <c r="AL31" s="398"/>
      <c r="AM31" s="398"/>
      <c r="AN31" s="398"/>
      <c r="AO31" s="398"/>
      <c r="AP31" s="398"/>
      <c r="AQ31" s="398"/>
      <c r="AR31" s="398"/>
      <c r="AS31" s="398"/>
      <c r="AT31" s="398"/>
      <c r="AU31" s="398"/>
      <c r="AV31" s="398"/>
      <c r="AW31" s="398"/>
      <c r="AX31" s="398"/>
      <c r="AY31" s="398"/>
      <c r="AZ31" s="397"/>
      <c r="BA31" s="398"/>
      <c r="BB31" s="398"/>
      <c r="BC31" s="397"/>
      <c r="BD31" s="398"/>
      <c r="BE31" s="398"/>
      <c r="BF31" s="398"/>
      <c r="BG31" s="398"/>
      <c r="BH31" s="398"/>
      <c r="BI31" s="397"/>
      <c r="BJ31" s="398"/>
      <c r="BK31" s="398"/>
      <c r="BL31" s="397"/>
      <c r="BM31" s="398"/>
      <c r="BN31" s="398"/>
      <c r="BO31" s="398"/>
      <c r="BP31" s="398"/>
      <c r="BQ31" s="398"/>
      <c r="BR31" s="398"/>
      <c r="BS31" s="398"/>
      <c r="BT31" s="398"/>
      <c r="BU31" s="398"/>
      <c r="BV31" s="398"/>
      <c r="BW31" s="398"/>
      <c r="BX31" s="398"/>
      <c r="BY31" s="398"/>
      <c r="BZ31" s="398"/>
      <c r="CA31" s="398"/>
      <c r="CB31" s="398"/>
      <c r="CC31" s="398"/>
      <c r="CD31" s="398"/>
      <c r="CE31" s="398"/>
      <c r="CF31" s="398"/>
      <c r="CG31" s="398"/>
      <c r="CH31" s="398"/>
      <c r="CI31" s="398"/>
      <c r="CJ31" s="398"/>
    </row>
    <row r="32" spans="1:97" s="593" customFormat="1" x14ac:dyDescent="0.25">
      <c r="A32" s="560"/>
      <c r="B32" s="560">
        <f>COUNTA(B33)</f>
        <v>1</v>
      </c>
      <c r="C32" s="560">
        <f>COUNTA(C33)</f>
        <v>0</v>
      </c>
      <c r="D32" s="905"/>
      <c r="E32" s="561" t="s">
        <v>7520</v>
      </c>
      <c r="F32" s="560"/>
      <c r="G32" s="560"/>
      <c r="H32" s="907"/>
      <c r="I32" s="560"/>
      <c r="J32" s="560"/>
      <c r="K32" s="915"/>
      <c r="L32" s="915"/>
      <c r="M32" s="916"/>
      <c r="N32" s="917"/>
      <c r="O32" s="917"/>
      <c r="P32" s="917"/>
      <c r="Q32" s="915"/>
      <c r="R32" s="915"/>
      <c r="S32" s="916"/>
      <c r="T32" s="917"/>
      <c r="U32" s="917"/>
      <c r="V32" s="917"/>
      <c r="W32" s="915"/>
      <c r="X32" s="915"/>
      <c r="Y32" s="916"/>
      <c r="Z32" s="917"/>
      <c r="AA32" s="917"/>
      <c r="AB32" s="917"/>
      <c r="AC32" s="915"/>
      <c r="AD32" s="915"/>
      <c r="AE32" s="916"/>
      <c r="AF32" s="917"/>
      <c r="AG32" s="917"/>
      <c r="AH32" s="917"/>
      <c r="AI32" s="915"/>
      <c r="AJ32" s="915"/>
      <c r="AK32" s="916"/>
      <c r="AL32" s="917"/>
      <c r="AM32" s="917"/>
      <c r="AN32" s="917"/>
      <c r="AO32" s="915"/>
      <c r="AP32" s="915"/>
      <c r="AQ32" s="916"/>
      <c r="AR32" s="917"/>
      <c r="AS32" s="917"/>
      <c r="AT32" s="917"/>
      <c r="AU32" s="915"/>
      <c r="AV32" s="915"/>
      <c r="AW32" s="916"/>
      <c r="AX32" s="917"/>
      <c r="AY32" s="917"/>
      <c r="AZ32" s="918"/>
      <c r="BA32" s="915"/>
      <c r="BB32" s="915"/>
      <c r="BC32" s="919"/>
      <c r="BD32" s="917"/>
      <c r="BE32" s="917"/>
      <c r="BF32" s="917"/>
      <c r="BG32" s="915"/>
      <c r="BH32" s="915"/>
      <c r="BI32" s="919"/>
      <c r="BJ32" s="917"/>
      <c r="BK32" s="917"/>
      <c r="BL32" s="918"/>
      <c r="BM32" s="915"/>
      <c r="BN32" s="915"/>
      <c r="BO32" s="916"/>
      <c r="BP32" s="917"/>
      <c r="BQ32" s="917"/>
      <c r="BR32" s="917"/>
      <c r="BS32" s="915"/>
      <c r="BT32" s="915"/>
      <c r="BU32" s="916"/>
      <c r="BV32" s="917"/>
      <c r="BW32" s="917"/>
      <c r="BX32" s="917"/>
      <c r="BY32" s="915"/>
      <c r="BZ32" s="915"/>
      <c r="CA32" s="916"/>
      <c r="CB32" s="917"/>
      <c r="CC32" s="917"/>
      <c r="CD32" s="917"/>
      <c r="CE32" s="915"/>
      <c r="CF32" s="915"/>
      <c r="CG32" s="916"/>
      <c r="CH32" s="917"/>
      <c r="CI32" s="917"/>
      <c r="CJ32" s="917"/>
    </row>
    <row r="33" spans="1:88" s="402" customFormat="1" x14ac:dyDescent="0.25">
      <c r="A33" s="899" t="s">
        <v>8263</v>
      </c>
      <c r="B33" s="398" t="s">
        <v>8257</v>
      </c>
      <c r="C33" s="900"/>
      <c r="D33" s="900" t="s">
        <v>8269</v>
      </c>
      <c r="E33" s="429" t="s">
        <v>2785</v>
      </c>
      <c r="F33" s="399">
        <f>IF(L33&lt;&gt;0,MAX(L33,R33,X33,AD33,AJ33,AP33,AV33,BB33),"NE")</f>
        <v>45580</v>
      </c>
      <c r="G33" s="401" t="str">
        <f>IF($F33="","",INDEX($K33:$FI33,1,MATCH($F33,$K33:$FI33,)-1))</f>
        <v>B</v>
      </c>
      <c r="H33" s="898" t="str">
        <f>IF($F33="","",INDEX($K33:$FL33,1,MATCH($F33,$K33:$FL33,)+1))</f>
        <v>MR.DER-0817_24-SP 097-Entrega Final-P09</v>
      </c>
      <c r="I33" s="413" t="str">
        <f>IF(F33="NE",F33,IF(INDEX(K33:CP33,,MATCH(F33,K33:CP33,0)+3)&lt;&gt;0,INDEX(K33:CP33,,MATCH(F33,K33:CP33,0)+3),"ND"))</f>
        <v>ND</v>
      </c>
      <c r="J33" s="413" t="str">
        <f>IF(G33="NE",G33,IF(INDEX(K33:CQ33,,MATCH(G33,K33:CQ33,0)+3)&lt;&gt;0,INDEX(K33:CQ33,,MATCH(G33,K33:CQ33,0)+3),"ND"))</f>
        <v>ND</v>
      </c>
      <c r="K33" s="398" t="s">
        <v>3730</v>
      </c>
      <c r="L33" s="430">
        <v>44797</v>
      </c>
      <c r="M33" s="914" t="s">
        <v>3740</v>
      </c>
      <c r="N33" s="398" t="s">
        <v>5537</v>
      </c>
      <c r="O33" s="430">
        <v>44813</v>
      </c>
      <c r="P33" s="914" t="s">
        <v>3788</v>
      </c>
      <c r="Q33" s="398" t="s">
        <v>3748</v>
      </c>
      <c r="R33" s="430">
        <v>44859</v>
      </c>
      <c r="S33" s="914" t="s">
        <v>5593</v>
      </c>
      <c r="T33" s="398"/>
      <c r="U33" s="398"/>
      <c r="V33" s="914" t="s">
        <v>5658</v>
      </c>
      <c r="W33" s="398" t="s">
        <v>5626</v>
      </c>
      <c r="X33" s="430">
        <v>44979</v>
      </c>
      <c r="Y33" s="914" t="s">
        <v>6390</v>
      </c>
      <c r="Z33" s="398" t="s">
        <v>5539</v>
      </c>
      <c r="AA33" s="430">
        <v>44984</v>
      </c>
      <c r="AB33" s="914" t="s">
        <v>6623</v>
      </c>
      <c r="AC33" s="398" t="s">
        <v>5811</v>
      </c>
      <c r="AD33" s="430">
        <v>44987</v>
      </c>
      <c r="AE33" s="914" t="s">
        <v>6646</v>
      </c>
      <c r="AF33" s="398"/>
      <c r="AG33" s="398"/>
      <c r="AH33" s="914" t="s">
        <v>6653</v>
      </c>
      <c r="AI33" s="398" t="s">
        <v>5811</v>
      </c>
      <c r="AJ33" s="430">
        <v>45265</v>
      </c>
      <c r="AK33" s="914" t="s">
        <v>6984</v>
      </c>
      <c r="AL33" s="398"/>
      <c r="AM33" s="398" t="s">
        <v>6913</v>
      </c>
      <c r="AN33" s="398"/>
      <c r="AO33" s="398" t="s">
        <v>5811</v>
      </c>
      <c r="AP33" s="430">
        <v>45580</v>
      </c>
      <c r="AQ33" s="914" t="s">
        <v>8340</v>
      </c>
      <c r="AR33" s="398"/>
      <c r="AS33" s="398"/>
      <c r="AT33" s="398"/>
      <c r="AU33" s="398"/>
      <c r="AV33" s="398"/>
      <c r="AW33" s="398"/>
      <c r="AX33" s="398"/>
      <c r="AY33" s="398"/>
      <c r="AZ33" s="397"/>
      <c r="BA33" s="398"/>
      <c r="BB33" s="398"/>
      <c r="BC33" s="397"/>
      <c r="BD33" s="398"/>
      <c r="BE33" s="398"/>
      <c r="BF33" s="398"/>
      <c r="BG33" s="398"/>
      <c r="BH33" s="398"/>
      <c r="BI33" s="397"/>
      <c r="BJ33" s="398"/>
      <c r="BK33" s="398"/>
      <c r="BL33" s="397"/>
      <c r="BM33" s="398"/>
      <c r="BN33" s="398"/>
      <c r="BO33" s="398"/>
      <c r="BP33" s="398"/>
      <c r="BQ33" s="398"/>
      <c r="BR33" s="398"/>
      <c r="BS33" s="398"/>
      <c r="BT33" s="398"/>
      <c r="BU33" s="398"/>
      <c r="BV33" s="398"/>
      <c r="BW33" s="398"/>
      <c r="BX33" s="398"/>
      <c r="BY33" s="398"/>
      <c r="BZ33" s="398"/>
      <c r="CA33" s="398"/>
      <c r="CB33" s="398"/>
      <c r="CC33" s="398"/>
      <c r="CD33" s="398"/>
      <c r="CE33" s="398"/>
      <c r="CF33" s="398"/>
      <c r="CG33" s="398"/>
      <c r="CH33" s="398"/>
      <c r="CI33" s="398"/>
      <c r="CJ33" s="398"/>
    </row>
    <row r="34" spans="1:88" s="593" customFormat="1" x14ac:dyDescent="0.25">
      <c r="A34" s="560"/>
      <c r="B34" s="561"/>
      <c r="C34" s="561"/>
      <c r="D34" s="905"/>
      <c r="E34" s="561" t="s">
        <v>7521</v>
      </c>
      <c r="F34" s="560"/>
      <c r="G34" s="560"/>
      <c r="H34" s="907"/>
      <c r="I34" s="560"/>
      <c r="J34" s="560"/>
      <c r="K34" s="915"/>
      <c r="L34" s="915"/>
      <c r="M34" s="916"/>
      <c r="N34" s="917"/>
      <c r="O34" s="917"/>
      <c r="P34" s="917"/>
      <c r="Q34" s="915"/>
      <c r="R34" s="915"/>
      <c r="S34" s="916"/>
      <c r="T34" s="917"/>
      <c r="U34" s="917"/>
      <c r="V34" s="917"/>
      <c r="W34" s="915"/>
      <c r="X34" s="915"/>
      <c r="Y34" s="916"/>
      <c r="Z34" s="917"/>
      <c r="AA34" s="917"/>
      <c r="AB34" s="917"/>
      <c r="AC34" s="915"/>
      <c r="AD34" s="915"/>
      <c r="AE34" s="916"/>
      <c r="AF34" s="917"/>
      <c r="AG34" s="917"/>
      <c r="AH34" s="917"/>
      <c r="AI34" s="915"/>
      <c r="AJ34" s="915"/>
      <c r="AK34" s="916"/>
      <c r="AL34" s="917"/>
      <c r="AM34" s="917"/>
      <c r="AN34" s="917"/>
      <c r="AO34" s="915"/>
      <c r="AP34" s="915"/>
      <c r="AQ34" s="916"/>
      <c r="AR34" s="917"/>
      <c r="AS34" s="917"/>
      <c r="AT34" s="917"/>
      <c r="AU34" s="915"/>
      <c r="AV34" s="915"/>
      <c r="AW34" s="916"/>
      <c r="AX34" s="917"/>
      <c r="AY34" s="917"/>
      <c r="AZ34" s="918"/>
      <c r="BA34" s="915"/>
      <c r="BB34" s="915"/>
      <c r="BC34" s="919"/>
      <c r="BD34" s="917"/>
      <c r="BE34" s="917"/>
      <c r="BF34" s="917"/>
      <c r="BG34" s="915"/>
      <c r="BH34" s="915"/>
      <c r="BI34" s="919"/>
      <c r="BJ34" s="917"/>
      <c r="BK34" s="917"/>
      <c r="BL34" s="918"/>
      <c r="BM34" s="915"/>
      <c r="BN34" s="915"/>
      <c r="BO34" s="916"/>
      <c r="BP34" s="917"/>
      <c r="BQ34" s="917"/>
      <c r="BR34" s="917"/>
      <c r="BS34" s="915"/>
      <c r="BT34" s="915"/>
      <c r="BU34" s="916"/>
      <c r="BV34" s="917"/>
      <c r="BW34" s="917"/>
      <c r="BX34" s="917"/>
      <c r="BY34" s="915"/>
      <c r="BZ34" s="915"/>
      <c r="CA34" s="916"/>
      <c r="CB34" s="917"/>
      <c r="CC34" s="917"/>
      <c r="CD34" s="917"/>
      <c r="CE34" s="915"/>
      <c r="CF34" s="915"/>
      <c r="CG34" s="916"/>
      <c r="CH34" s="917"/>
      <c r="CI34" s="917"/>
      <c r="CJ34" s="917"/>
    </row>
    <row r="35" spans="1:88" s="408" customFormat="1" x14ac:dyDescent="0.25">
      <c r="A35" s="921"/>
      <c r="B35" s="921">
        <f>COUNTA(B36:B80)</f>
        <v>2</v>
      </c>
      <c r="C35" s="921">
        <f>COUNTA(C36:C80)</f>
        <v>43</v>
      </c>
      <c r="D35" s="922"/>
      <c r="E35" s="923" t="s">
        <v>7522</v>
      </c>
      <c r="F35" s="921"/>
      <c r="G35" s="921"/>
      <c r="H35" s="415"/>
      <c r="I35" s="921"/>
      <c r="J35" s="921"/>
      <c r="K35" s="416"/>
      <c r="L35" s="416"/>
      <c r="M35" s="417"/>
      <c r="N35" s="418"/>
      <c r="O35" s="418"/>
      <c r="P35" s="418"/>
      <c r="Q35" s="416"/>
      <c r="R35" s="416"/>
      <c r="S35" s="417"/>
      <c r="T35" s="418"/>
      <c r="U35" s="418"/>
      <c r="V35" s="418"/>
      <c r="W35" s="416"/>
      <c r="X35" s="416"/>
      <c r="Y35" s="417"/>
      <c r="Z35" s="418"/>
      <c r="AA35" s="418"/>
      <c r="AB35" s="418"/>
      <c r="AC35" s="416"/>
      <c r="AD35" s="416"/>
      <c r="AE35" s="417"/>
      <c r="AF35" s="418"/>
      <c r="AG35" s="418"/>
      <c r="AH35" s="418"/>
      <c r="AI35" s="416"/>
      <c r="AJ35" s="416"/>
      <c r="AK35" s="417"/>
      <c r="AL35" s="418"/>
      <c r="AM35" s="418"/>
      <c r="AN35" s="418"/>
      <c r="AO35" s="416"/>
      <c r="AP35" s="416"/>
      <c r="AQ35" s="417"/>
      <c r="AR35" s="418"/>
      <c r="AS35" s="418"/>
      <c r="AT35" s="418"/>
      <c r="AU35" s="416"/>
      <c r="AV35" s="416"/>
      <c r="AW35" s="417"/>
      <c r="AX35" s="418"/>
      <c r="AY35" s="418"/>
      <c r="AZ35" s="924"/>
      <c r="BA35" s="416"/>
      <c r="BB35" s="416"/>
      <c r="BC35" s="925"/>
      <c r="BD35" s="418"/>
      <c r="BE35" s="418"/>
      <c r="BF35" s="418"/>
      <c r="BG35" s="416"/>
      <c r="BH35" s="416"/>
      <c r="BI35" s="925"/>
      <c r="BJ35" s="418"/>
      <c r="BK35" s="418"/>
      <c r="BL35" s="924"/>
      <c r="BM35" s="416"/>
      <c r="BN35" s="416"/>
      <c r="BO35" s="417"/>
      <c r="BP35" s="418"/>
      <c r="BQ35" s="418"/>
      <c r="BR35" s="418"/>
      <c r="BS35" s="416"/>
      <c r="BT35" s="416"/>
      <c r="BU35" s="417"/>
      <c r="BV35" s="418"/>
      <c r="BW35" s="418"/>
      <c r="BX35" s="418"/>
      <c r="BY35" s="416"/>
      <c r="BZ35" s="416"/>
      <c r="CA35" s="417"/>
      <c r="CB35" s="418"/>
      <c r="CC35" s="418"/>
      <c r="CD35" s="418"/>
      <c r="CE35" s="416"/>
      <c r="CF35" s="416"/>
      <c r="CG35" s="417"/>
      <c r="CH35" s="418"/>
      <c r="CI35" s="418"/>
      <c r="CJ35" s="418"/>
    </row>
    <row r="36" spans="1:88" s="402" customFormat="1" x14ac:dyDescent="0.2">
      <c r="A36" s="899" t="s">
        <v>8263</v>
      </c>
      <c r="B36" s="397"/>
      <c r="C36" s="398" t="s">
        <v>8257</v>
      </c>
      <c r="D36" s="900" t="s">
        <v>7070</v>
      </c>
      <c r="E36" s="429" t="s">
        <v>7051</v>
      </c>
      <c r="F36" s="399">
        <f>IF(L36&lt;&gt;0,MAX(L36,R36,X36,AD36,AJ36,AP36,AV36,BB36,BH36),"NE")</f>
        <v>45560</v>
      </c>
      <c r="G36" s="401" t="str">
        <f t="shared" ref="G36:G80" si="9">IF($F36="","",INDEX($K36:$FI36,1,MATCH($F36,$K36:$FI36,)-1))</f>
        <v>B</v>
      </c>
      <c r="H36" s="898" t="str">
        <f t="shared" ref="H36:H80" si="10">IF($F36="","",INDEX($K36:$FL36,1,MATCH($F36,$K36:$FL36,)+1))</f>
        <v>MR.DER-0769_24-SP 097-Entrega Final-F02</v>
      </c>
      <c r="I36" s="413" t="str">
        <f t="shared" ref="I36:I80" si="11">IF(F36="NE",F36,IF(INDEX(K36:CP36,,MATCH(F36,K36:CP36,0)+3)&lt;&gt;0,INDEX(K36:CP36,,MATCH(F36,K36:CP36,0)+3),"ND"))</f>
        <v>ND</v>
      </c>
      <c r="J36" s="413" t="str">
        <f t="shared" ref="J36:J80" si="12">IF(G36="NE",G36,IF(INDEX(K36:CQ36,,MATCH(G36,K36:CQ36,0)+3)&lt;&gt;0,INDEX(K36:CQ36,,MATCH(G36,K36:CQ36,0)+3),"ND"))</f>
        <v>ND</v>
      </c>
      <c r="K36" s="398" t="s">
        <v>3730</v>
      </c>
      <c r="L36" s="430">
        <v>45309</v>
      </c>
      <c r="M36" s="914" t="s">
        <v>7072</v>
      </c>
      <c r="N36" s="398" t="s">
        <v>5536</v>
      </c>
      <c r="O36" s="430">
        <v>45338</v>
      </c>
      <c r="P36" s="926" t="s">
        <v>8664</v>
      </c>
      <c r="Q36" s="398" t="s">
        <v>3765</v>
      </c>
      <c r="R36" s="430">
        <v>45392</v>
      </c>
      <c r="S36" s="914" t="s">
        <v>7502</v>
      </c>
      <c r="T36" s="398" t="s">
        <v>5537</v>
      </c>
      <c r="U36" s="430">
        <v>45406</v>
      </c>
      <c r="V36" s="926" t="s">
        <v>8666</v>
      </c>
      <c r="W36" s="398" t="s">
        <v>3748</v>
      </c>
      <c r="X36" s="430">
        <v>45422</v>
      </c>
      <c r="Y36" s="914" t="s">
        <v>7691</v>
      </c>
      <c r="Z36" s="398"/>
      <c r="AA36" s="398"/>
      <c r="AB36" s="926" t="s">
        <v>8667</v>
      </c>
      <c r="AC36" s="398" t="s">
        <v>3748</v>
      </c>
      <c r="AD36" s="430">
        <v>45436</v>
      </c>
      <c r="AE36" s="914" t="s">
        <v>7724</v>
      </c>
      <c r="AF36" s="398"/>
      <c r="AG36" s="398"/>
      <c r="AH36" s="926" t="s">
        <v>8668</v>
      </c>
      <c r="AI36" s="398" t="s">
        <v>3748</v>
      </c>
      <c r="AJ36" s="430">
        <v>45468</v>
      </c>
      <c r="AK36" s="914" t="s">
        <v>8113</v>
      </c>
      <c r="AL36" s="398"/>
      <c r="AM36" s="398"/>
      <c r="AN36" s="1152" t="s">
        <v>8671</v>
      </c>
      <c r="AO36" s="398" t="s">
        <v>5626</v>
      </c>
      <c r="AP36" s="430">
        <v>45546</v>
      </c>
      <c r="AQ36" s="914" t="s">
        <v>8204</v>
      </c>
      <c r="AR36" s="398" t="s">
        <v>5539</v>
      </c>
      <c r="AS36" s="430">
        <v>45554</v>
      </c>
      <c r="AT36" s="1152" t="s">
        <v>8671</v>
      </c>
      <c r="AU36" s="398" t="s">
        <v>5811</v>
      </c>
      <c r="AV36" s="430">
        <v>45555</v>
      </c>
      <c r="AW36" s="914" t="s">
        <v>8216</v>
      </c>
      <c r="AX36" s="398"/>
      <c r="AY36" s="398"/>
      <c r="AZ36" s="1152" t="s">
        <v>8672</v>
      </c>
      <c r="BA36" s="398" t="s">
        <v>5811</v>
      </c>
      <c r="BB36" s="430">
        <v>45560</v>
      </c>
      <c r="BC36" s="920" t="s">
        <v>8240</v>
      </c>
      <c r="BD36" s="398"/>
      <c r="BE36" s="398"/>
      <c r="BF36" s="398"/>
      <c r="BG36" s="398"/>
      <c r="BH36" s="430"/>
      <c r="BI36" s="920"/>
      <c r="BJ36" s="398"/>
      <c r="BK36" s="398"/>
      <c r="BL36" s="397"/>
      <c r="BM36" s="398"/>
      <c r="BN36" s="430"/>
      <c r="BO36" s="914"/>
      <c r="BP36" s="398"/>
      <c r="BQ36" s="398"/>
      <c r="BR36" s="398"/>
      <c r="BS36" s="398"/>
      <c r="BT36" s="430"/>
      <c r="BU36" s="914"/>
      <c r="BV36" s="398"/>
      <c r="BW36" s="398"/>
      <c r="BX36" s="398"/>
      <c r="BY36" s="398"/>
      <c r="BZ36" s="430"/>
      <c r="CA36" s="914"/>
      <c r="CB36" s="398"/>
      <c r="CC36" s="398"/>
      <c r="CD36" s="398"/>
      <c r="CE36" s="398"/>
      <c r="CF36" s="430"/>
      <c r="CG36" s="914"/>
      <c r="CH36" s="398"/>
      <c r="CI36" s="398"/>
      <c r="CJ36" s="398"/>
    </row>
    <row r="37" spans="1:88" s="402" customFormat="1" x14ac:dyDescent="0.2">
      <c r="A37" s="899" t="s">
        <v>8263</v>
      </c>
      <c r="B37" s="397"/>
      <c r="C37" s="398" t="s">
        <v>8257</v>
      </c>
      <c r="D37" s="900" t="s">
        <v>7070</v>
      </c>
      <c r="E37" s="429" t="s">
        <v>7052</v>
      </c>
      <c r="F37" s="399">
        <f>IF(L37&lt;&gt;0,MAX(L37,R37,X37,AD37,AJ37,AP37,AV37,BB37),"NE")</f>
        <v>45560</v>
      </c>
      <c r="G37" s="401" t="str">
        <f t="shared" si="9"/>
        <v>A</v>
      </c>
      <c r="H37" s="898" t="str">
        <f t="shared" si="10"/>
        <v>MR.DER-0769_24-SP 097-Entrega Final-F02</v>
      </c>
      <c r="I37" s="413" t="str">
        <f t="shared" si="11"/>
        <v>ND</v>
      </c>
      <c r="J37" s="413" t="str">
        <f t="shared" si="12"/>
        <v>ND</v>
      </c>
      <c r="K37" s="398" t="s">
        <v>3730</v>
      </c>
      <c r="L37" s="430">
        <v>45309</v>
      </c>
      <c r="M37" s="914" t="s">
        <v>7072</v>
      </c>
      <c r="N37" s="398" t="s">
        <v>5536</v>
      </c>
      <c r="O37" s="430">
        <v>45338</v>
      </c>
      <c r="P37" s="926" t="s">
        <v>8664</v>
      </c>
      <c r="Q37" s="398" t="s">
        <v>3765</v>
      </c>
      <c r="R37" s="430">
        <v>45392</v>
      </c>
      <c r="S37" s="914" t="s">
        <v>7502</v>
      </c>
      <c r="T37" s="398" t="s">
        <v>5537</v>
      </c>
      <c r="U37" s="430">
        <v>45406</v>
      </c>
      <c r="V37" s="926" t="s">
        <v>8666</v>
      </c>
      <c r="W37" s="398" t="s">
        <v>3748</v>
      </c>
      <c r="X37" s="430">
        <v>45422</v>
      </c>
      <c r="Y37" s="914" t="s">
        <v>7691</v>
      </c>
      <c r="Z37" s="398"/>
      <c r="AA37" s="398"/>
      <c r="AB37" s="926" t="s">
        <v>8667</v>
      </c>
      <c r="AC37" s="398" t="s">
        <v>3748</v>
      </c>
      <c r="AD37" s="430">
        <v>45436</v>
      </c>
      <c r="AE37" s="914" t="s">
        <v>7724</v>
      </c>
      <c r="AF37" s="398"/>
      <c r="AG37" s="398"/>
      <c r="AH37" s="1152" t="s">
        <v>8668</v>
      </c>
      <c r="AI37" s="398" t="s">
        <v>3748</v>
      </c>
      <c r="AJ37" s="430">
        <v>45468</v>
      </c>
      <c r="AK37" s="914" t="s">
        <v>8113</v>
      </c>
      <c r="AL37" s="398"/>
      <c r="AM37" s="398"/>
      <c r="AN37" s="1152" t="s">
        <v>8671</v>
      </c>
      <c r="AO37" s="398" t="s">
        <v>3748</v>
      </c>
      <c r="AP37" s="430">
        <v>45555</v>
      </c>
      <c r="AQ37" s="914" t="s">
        <v>8217</v>
      </c>
      <c r="AR37" s="398"/>
      <c r="AS37" s="398"/>
      <c r="AT37" s="1152" t="s">
        <v>8672</v>
      </c>
      <c r="AU37" s="401" t="s">
        <v>3748</v>
      </c>
      <c r="AV37" s="413">
        <v>45560</v>
      </c>
      <c r="AW37" s="914" t="s">
        <v>8240</v>
      </c>
      <c r="AX37" s="398"/>
      <c r="AY37" s="398"/>
      <c r="AZ37" s="397"/>
      <c r="BA37" s="401"/>
      <c r="BB37" s="413"/>
      <c r="BC37" s="920"/>
      <c r="BD37" s="398"/>
      <c r="BE37" s="398"/>
      <c r="BF37" s="398"/>
      <c r="BG37" s="401"/>
      <c r="BH37" s="413"/>
      <c r="BI37" s="920"/>
      <c r="BJ37" s="398"/>
      <c r="BK37" s="398"/>
      <c r="BL37" s="397"/>
      <c r="BM37" s="401"/>
      <c r="BN37" s="413"/>
      <c r="BO37" s="914"/>
      <c r="BP37" s="398"/>
      <c r="BQ37" s="398"/>
      <c r="BR37" s="398"/>
      <c r="BS37" s="401"/>
      <c r="BT37" s="413"/>
      <c r="BU37" s="914"/>
      <c r="BV37" s="398"/>
      <c r="BW37" s="398"/>
      <c r="BX37" s="398"/>
      <c r="BY37" s="401"/>
      <c r="BZ37" s="413"/>
      <c r="CA37" s="914"/>
      <c r="CB37" s="398"/>
      <c r="CC37" s="398"/>
      <c r="CD37" s="398"/>
      <c r="CE37" s="401"/>
      <c r="CF37" s="413"/>
      <c r="CG37" s="914"/>
      <c r="CH37" s="398"/>
      <c r="CI37" s="398"/>
      <c r="CJ37" s="398"/>
    </row>
    <row r="38" spans="1:88" s="402" customFormat="1" x14ac:dyDescent="0.2">
      <c r="A38" s="899" t="s">
        <v>8263</v>
      </c>
      <c r="B38" s="397"/>
      <c r="C38" s="398" t="s">
        <v>8257</v>
      </c>
      <c r="D38" s="900" t="s">
        <v>7070</v>
      </c>
      <c r="E38" s="429" t="s">
        <v>7053</v>
      </c>
      <c r="F38" s="399">
        <f>IF(L38&lt;&gt;0,MAX(L38,R38,X38,AD38,AJ38,AP38,AV38,BB38,BH38),"NE")</f>
        <v>45560</v>
      </c>
      <c r="G38" s="401" t="str">
        <f t="shared" si="9"/>
        <v>B</v>
      </c>
      <c r="H38" s="898" t="str">
        <f t="shared" si="10"/>
        <v>MR.DER-0769_24-SP 097-Entrega Final-F02</v>
      </c>
      <c r="I38" s="413" t="str">
        <f t="shared" si="11"/>
        <v>ND</v>
      </c>
      <c r="J38" s="413" t="str">
        <f t="shared" si="12"/>
        <v>ND</v>
      </c>
      <c r="K38" s="398" t="s">
        <v>3730</v>
      </c>
      <c r="L38" s="430">
        <v>45309</v>
      </c>
      <c r="M38" s="914" t="s">
        <v>7072</v>
      </c>
      <c r="N38" s="398" t="s">
        <v>5536</v>
      </c>
      <c r="O38" s="430">
        <v>45338</v>
      </c>
      <c r="P38" s="926" t="s">
        <v>8664</v>
      </c>
      <c r="Q38" s="398" t="s">
        <v>3765</v>
      </c>
      <c r="R38" s="430">
        <v>45373</v>
      </c>
      <c r="S38" s="914" t="s">
        <v>7386</v>
      </c>
      <c r="T38" s="398" t="s">
        <v>5537</v>
      </c>
      <c r="U38" s="430">
        <v>45406</v>
      </c>
      <c r="V38" s="926" t="s">
        <v>8665</v>
      </c>
      <c r="W38" s="398" t="s">
        <v>3748</v>
      </c>
      <c r="X38" s="430">
        <v>45422</v>
      </c>
      <c r="Y38" s="914" t="s">
        <v>7691</v>
      </c>
      <c r="Z38" s="398"/>
      <c r="AA38" s="398"/>
      <c r="AB38" s="926" t="s">
        <v>8667</v>
      </c>
      <c r="AC38" s="398" t="s">
        <v>3748</v>
      </c>
      <c r="AD38" s="430">
        <v>45436</v>
      </c>
      <c r="AE38" s="914" t="s">
        <v>7724</v>
      </c>
      <c r="AF38" s="398"/>
      <c r="AG38" s="398"/>
      <c r="AH38" s="1152" t="s">
        <v>8668</v>
      </c>
      <c r="AI38" s="398" t="s">
        <v>5626</v>
      </c>
      <c r="AJ38" s="430">
        <v>45546</v>
      </c>
      <c r="AK38" s="914" t="s">
        <v>8204</v>
      </c>
      <c r="AL38" s="398" t="s">
        <v>5539</v>
      </c>
      <c r="AM38" s="430">
        <v>45554</v>
      </c>
      <c r="AN38" s="1152" t="s">
        <v>8671</v>
      </c>
      <c r="AO38" s="398" t="s">
        <v>5811</v>
      </c>
      <c r="AP38" s="430">
        <v>45555</v>
      </c>
      <c r="AQ38" s="914" t="s">
        <v>8216</v>
      </c>
      <c r="AR38" s="398"/>
      <c r="AS38" s="398"/>
      <c r="AT38" s="1152" t="s">
        <v>8672</v>
      </c>
      <c r="AU38" s="401" t="s">
        <v>5811</v>
      </c>
      <c r="AV38" s="413">
        <v>45560</v>
      </c>
      <c r="AW38" s="914" t="s">
        <v>8240</v>
      </c>
      <c r="AX38" s="398"/>
      <c r="AY38" s="398"/>
      <c r="AZ38" s="397"/>
      <c r="BA38" s="401"/>
      <c r="BB38" s="413"/>
      <c r="BC38" s="920"/>
      <c r="BD38" s="398"/>
      <c r="BE38" s="398"/>
      <c r="BF38" s="398"/>
      <c r="BG38" s="401"/>
      <c r="BH38" s="413"/>
      <c r="BI38" s="920"/>
      <c r="BJ38" s="398"/>
      <c r="BK38" s="398"/>
      <c r="BL38" s="397"/>
      <c r="BM38" s="401"/>
      <c r="BN38" s="413"/>
      <c r="BO38" s="914"/>
      <c r="BP38" s="398"/>
      <c r="BQ38" s="398"/>
      <c r="BR38" s="398"/>
      <c r="BS38" s="401"/>
      <c r="BT38" s="413"/>
      <c r="BU38" s="914"/>
      <c r="BV38" s="398"/>
      <c r="BW38" s="398"/>
      <c r="BX38" s="398"/>
      <c r="BY38" s="401"/>
      <c r="BZ38" s="413"/>
      <c r="CA38" s="914"/>
      <c r="CB38" s="398"/>
      <c r="CC38" s="398"/>
      <c r="CD38" s="398"/>
      <c r="CE38" s="401"/>
      <c r="CF38" s="413"/>
      <c r="CG38" s="914"/>
      <c r="CH38" s="398"/>
      <c r="CI38" s="398"/>
      <c r="CJ38" s="398"/>
    </row>
    <row r="39" spans="1:88" s="402" customFormat="1" x14ac:dyDescent="0.2">
      <c r="A39" s="899" t="s">
        <v>8263</v>
      </c>
      <c r="B39" s="397"/>
      <c r="C39" s="398" t="s">
        <v>8257</v>
      </c>
      <c r="D39" s="900" t="s">
        <v>7070</v>
      </c>
      <c r="E39" s="429" t="s">
        <v>7054</v>
      </c>
      <c r="F39" s="399">
        <f>IF(L39&lt;&gt;0,MAX(L39,R39,X39,AD39,AJ39,AP39,AV39,BB39,BH39),"NE")</f>
        <v>45560</v>
      </c>
      <c r="G39" s="401" t="str">
        <f t="shared" si="9"/>
        <v>C</v>
      </c>
      <c r="H39" s="898" t="str">
        <f t="shared" si="10"/>
        <v>MR.DER-0769_24-SP 097-Entrega Final-F02</v>
      </c>
      <c r="I39" s="413" t="str">
        <f t="shared" si="11"/>
        <v>ND</v>
      </c>
      <c r="J39" s="413" t="str">
        <f t="shared" si="12"/>
        <v>ND</v>
      </c>
      <c r="K39" s="398" t="s">
        <v>3730</v>
      </c>
      <c r="L39" s="430">
        <v>45309</v>
      </c>
      <c r="M39" s="914" t="s">
        <v>7072</v>
      </c>
      <c r="N39" s="398" t="s">
        <v>5536</v>
      </c>
      <c r="O39" s="430">
        <v>45338</v>
      </c>
      <c r="P39" s="926" t="s">
        <v>8664</v>
      </c>
      <c r="Q39" s="398" t="s">
        <v>3765</v>
      </c>
      <c r="R39" s="430">
        <v>45373</v>
      </c>
      <c r="S39" s="914" t="s">
        <v>7386</v>
      </c>
      <c r="T39" s="398" t="s">
        <v>5537</v>
      </c>
      <c r="U39" s="430">
        <v>45406</v>
      </c>
      <c r="V39" s="926" t="s">
        <v>8665</v>
      </c>
      <c r="W39" s="398" t="s">
        <v>5626</v>
      </c>
      <c r="X39" s="430">
        <v>45422</v>
      </c>
      <c r="Y39" s="914" t="s">
        <v>7691</v>
      </c>
      <c r="Z39" s="398" t="s">
        <v>5537</v>
      </c>
      <c r="AA39" s="430">
        <v>45432</v>
      </c>
      <c r="AB39" s="926" t="s">
        <v>8667</v>
      </c>
      <c r="AC39" s="398" t="s">
        <v>5811</v>
      </c>
      <c r="AD39" s="430">
        <v>45436</v>
      </c>
      <c r="AE39" s="914" t="s">
        <v>7723</v>
      </c>
      <c r="AF39" s="398"/>
      <c r="AG39" s="398"/>
      <c r="AH39" s="926" t="s">
        <v>8668</v>
      </c>
      <c r="AI39" s="398" t="s">
        <v>6393</v>
      </c>
      <c r="AJ39" s="430">
        <v>45546</v>
      </c>
      <c r="AK39" s="914" t="s">
        <v>8204</v>
      </c>
      <c r="AL39" s="398" t="s">
        <v>5539</v>
      </c>
      <c r="AM39" s="430">
        <v>45554</v>
      </c>
      <c r="AN39" s="1152" t="s">
        <v>8671</v>
      </c>
      <c r="AO39" s="398" t="s">
        <v>6649</v>
      </c>
      <c r="AP39" s="430">
        <v>45555</v>
      </c>
      <c r="AQ39" s="914" t="s">
        <v>8216</v>
      </c>
      <c r="AR39" s="398"/>
      <c r="AS39" s="398"/>
      <c r="AT39" s="1152" t="s">
        <v>8672</v>
      </c>
      <c r="AU39" s="401" t="s">
        <v>6649</v>
      </c>
      <c r="AV39" s="413">
        <v>45560</v>
      </c>
      <c r="AW39" s="914" t="s">
        <v>8240</v>
      </c>
      <c r="AX39" s="398"/>
      <c r="AY39" s="398"/>
      <c r="AZ39" s="397"/>
      <c r="BA39" s="401"/>
      <c r="BB39" s="413"/>
      <c r="BC39" s="920"/>
      <c r="BD39" s="398"/>
      <c r="BE39" s="398"/>
      <c r="BF39" s="398"/>
      <c r="BG39" s="401"/>
      <c r="BH39" s="413"/>
      <c r="BI39" s="920"/>
      <c r="BJ39" s="398"/>
      <c r="BK39" s="398"/>
      <c r="BL39" s="397"/>
      <c r="BM39" s="401"/>
      <c r="BN39" s="413"/>
      <c r="BO39" s="914"/>
      <c r="BP39" s="398"/>
      <c r="BQ39" s="398"/>
      <c r="BR39" s="398"/>
      <c r="BS39" s="401"/>
      <c r="BT39" s="413"/>
      <c r="BU39" s="914"/>
      <c r="BV39" s="398"/>
      <c r="BW39" s="398"/>
      <c r="BX39" s="398"/>
      <c r="BY39" s="401"/>
      <c r="BZ39" s="413"/>
      <c r="CA39" s="914"/>
      <c r="CB39" s="398"/>
      <c r="CC39" s="398"/>
      <c r="CD39" s="398"/>
      <c r="CE39" s="401"/>
      <c r="CF39" s="413"/>
      <c r="CG39" s="914"/>
      <c r="CH39" s="398"/>
      <c r="CI39" s="398"/>
      <c r="CJ39" s="398"/>
    </row>
    <row r="40" spans="1:88" s="402" customFormat="1" x14ac:dyDescent="0.2">
      <c r="A40" s="899" t="s">
        <v>8263</v>
      </c>
      <c r="B40" s="397"/>
      <c r="C40" s="398" t="s">
        <v>8257</v>
      </c>
      <c r="D40" s="900" t="s">
        <v>7070</v>
      </c>
      <c r="E40" s="429" t="s">
        <v>7055</v>
      </c>
      <c r="F40" s="399">
        <f>IF(L40&lt;&gt;0,MAX(L40,R40,X40,AD40,AJ40,AP40,AV40,BB40,BH40),"NE")</f>
        <v>45560</v>
      </c>
      <c r="G40" s="401" t="str">
        <f t="shared" si="9"/>
        <v>B</v>
      </c>
      <c r="H40" s="898" t="str">
        <f t="shared" si="10"/>
        <v>MR.DER-0769_24-SP 097-Entrega Final-F02</v>
      </c>
      <c r="I40" s="413" t="str">
        <f t="shared" si="11"/>
        <v>ND</v>
      </c>
      <c r="J40" s="413" t="str">
        <f t="shared" si="12"/>
        <v>ND</v>
      </c>
      <c r="K40" s="398" t="s">
        <v>3730</v>
      </c>
      <c r="L40" s="430">
        <v>45309</v>
      </c>
      <c r="M40" s="914" t="s">
        <v>7072</v>
      </c>
      <c r="N40" s="398" t="s">
        <v>5536</v>
      </c>
      <c r="O40" s="430">
        <v>45338</v>
      </c>
      <c r="P40" s="926" t="s">
        <v>8664</v>
      </c>
      <c r="Q40" s="398" t="s">
        <v>3765</v>
      </c>
      <c r="R40" s="430">
        <v>45373</v>
      </c>
      <c r="S40" s="914" t="s">
        <v>7386</v>
      </c>
      <c r="T40" s="398" t="s">
        <v>5537</v>
      </c>
      <c r="U40" s="430">
        <v>45406</v>
      </c>
      <c r="V40" s="926" t="s">
        <v>8665</v>
      </c>
      <c r="W40" s="398" t="s">
        <v>3748</v>
      </c>
      <c r="X40" s="430">
        <v>45422</v>
      </c>
      <c r="Y40" s="914" t="s">
        <v>7691</v>
      </c>
      <c r="Z40" s="398"/>
      <c r="AA40" s="398"/>
      <c r="AB40" s="926" t="s">
        <v>8667</v>
      </c>
      <c r="AC40" s="398" t="s">
        <v>5626</v>
      </c>
      <c r="AD40" s="430">
        <v>45546</v>
      </c>
      <c r="AE40" s="914" t="s">
        <v>8204</v>
      </c>
      <c r="AF40" s="398" t="s">
        <v>5539</v>
      </c>
      <c r="AG40" s="430">
        <v>45554</v>
      </c>
      <c r="AH40" s="1152" t="s">
        <v>8671</v>
      </c>
      <c r="AI40" s="398" t="s">
        <v>5811</v>
      </c>
      <c r="AJ40" s="430">
        <v>45555</v>
      </c>
      <c r="AK40" s="914" t="s">
        <v>8216</v>
      </c>
      <c r="AL40" s="398"/>
      <c r="AM40" s="398"/>
      <c r="AN40" s="926" t="s">
        <v>8672</v>
      </c>
      <c r="AO40" s="401" t="s">
        <v>5811</v>
      </c>
      <c r="AP40" s="413">
        <v>45560</v>
      </c>
      <c r="AQ40" s="914" t="s">
        <v>8240</v>
      </c>
      <c r="AR40" s="398"/>
      <c r="AS40" s="398"/>
      <c r="AT40" s="398"/>
      <c r="AU40" s="398"/>
      <c r="AV40" s="398"/>
      <c r="AW40" s="398"/>
      <c r="AX40" s="398"/>
      <c r="AY40" s="398"/>
      <c r="AZ40" s="397"/>
      <c r="BA40" s="398"/>
      <c r="BB40" s="398"/>
      <c r="BC40" s="397"/>
      <c r="BD40" s="398"/>
      <c r="BE40" s="398"/>
      <c r="BF40" s="398"/>
      <c r="BG40" s="398"/>
      <c r="BH40" s="398"/>
      <c r="BI40" s="397"/>
      <c r="BJ40" s="398"/>
      <c r="BK40" s="398"/>
      <c r="BL40" s="397"/>
      <c r="BM40" s="398"/>
      <c r="BN40" s="398"/>
      <c r="BO40" s="398"/>
      <c r="BP40" s="398"/>
      <c r="BQ40" s="398"/>
      <c r="BR40" s="398"/>
      <c r="BS40" s="398"/>
      <c r="BT40" s="398"/>
      <c r="BU40" s="398"/>
      <c r="BV40" s="398"/>
      <c r="BW40" s="398"/>
      <c r="BX40" s="398"/>
      <c r="BY40" s="398"/>
      <c r="BZ40" s="398"/>
      <c r="CA40" s="398"/>
      <c r="CB40" s="398"/>
      <c r="CC40" s="398"/>
      <c r="CD40" s="398"/>
      <c r="CE40" s="398"/>
      <c r="CF40" s="398"/>
      <c r="CG40" s="398"/>
      <c r="CH40" s="398"/>
      <c r="CI40" s="398"/>
      <c r="CJ40" s="398"/>
    </row>
    <row r="41" spans="1:88" s="402" customFormat="1" x14ac:dyDescent="0.2">
      <c r="A41" s="899" t="s">
        <v>8263</v>
      </c>
      <c r="B41" s="397"/>
      <c r="C41" s="398" t="s">
        <v>8257</v>
      </c>
      <c r="D41" s="900" t="s">
        <v>7070</v>
      </c>
      <c r="E41" s="429" t="s">
        <v>7056</v>
      </c>
      <c r="F41" s="399">
        <f>IF(L41&lt;&gt;0,MAX(L41,R41,X41,AD41,AJ41,AP41,AV41,BB41),"NE")</f>
        <v>45560</v>
      </c>
      <c r="G41" s="401" t="str">
        <f t="shared" si="9"/>
        <v>A</v>
      </c>
      <c r="H41" s="898" t="str">
        <f t="shared" si="10"/>
        <v>MR.DER-0769_24-SP 097-Entrega Final-F02</v>
      </c>
      <c r="I41" s="413" t="str">
        <f t="shared" si="11"/>
        <v>ND</v>
      </c>
      <c r="J41" s="413" t="str">
        <f t="shared" si="12"/>
        <v>ND</v>
      </c>
      <c r="K41" s="398" t="s">
        <v>3730</v>
      </c>
      <c r="L41" s="430">
        <v>45309</v>
      </c>
      <c r="M41" s="914" t="s">
        <v>7072</v>
      </c>
      <c r="N41" s="398" t="s">
        <v>5536</v>
      </c>
      <c r="O41" s="430">
        <v>45338</v>
      </c>
      <c r="P41" s="926" t="s">
        <v>8664</v>
      </c>
      <c r="Q41" s="398" t="s">
        <v>3765</v>
      </c>
      <c r="R41" s="430">
        <v>45373</v>
      </c>
      <c r="S41" s="914" t="s">
        <v>7386</v>
      </c>
      <c r="T41" s="398" t="s">
        <v>5537</v>
      </c>
      <c r="U41" s="430">
        <v>45406</v>
      </c>
      <c r="V41" s="926" t="s">
        <v>8665</v>
      </c>
      <c r="W41" s="398" t="s">
        <v>3748</v>
      </c>
      <c r="X41" s="430">
        <v>45422</v>
      </c>
      <c r="Y41" s="914" t="s">
        <v>7691</v>
      </c>
      <c r="Z41" s="398"/>
      <c r="AA41" s="398"/>
      <c r="AB41" s="926" t="s">
        <v>8667</v>
      </c>
      <c r="AC41" s="398" t="s">
        <v>3748</v>
      </c>
      <c r="AD41" s="430">
        <v>45555</v>
      </c>
      <c r="AE41" s="914" t="s">
        <v>8217</v>
      </c>
      <c r="AF41" s="398"/>
      <c r="AG41" s="398"/>
      <c r="AH41" s="1152" t="s">
        <v>8672</v>
      </c>
      <c r="AI41" s="401" t="s">
        <v>3748</v>
      </c>
      <c r="AJ41" s="413">
        <v>45560</v>
      </c>
      <c r="AK41" s="914" t="s">
        <v>8240</v>
      </c>
      <c r="AL41" s="398"/>
      <c r="AM41" s="398"/>
      <c r="AN41" s="398"/>
      <c r="AO41" s="398"/>
      <c r="AP41" s="398"/>
      <c r="AQ41" s="398"/>
      <c r="AR41" s="398"/>
      <c r="AS41" s="398"/>
      <c r="AT41" s="398"/>
      <c r="AU41" s="398"/>
      <c r="AV41" s="398"/>
      <c r="AW41" s="398"/>
      <c r="AX41" s="398"/>
      <c r="AY41" s="398"/>
      <c r="AZ41" s="397"/>
      <c r="BA41" s="398"/>
      <c r="BB41" s="398"/>
      <c r="BC41" s="397"/>
      <c r="BD41" s="398"/>
      <c r="BE41" s="398"/>
      <c r="BF41" s="398"/>
      <c r="BG41" s="398"/>
      <c r="BH41" s="398"/>
      <c r="BI41" s="397"/>
      <c r="BJ41" s="398"/>
      <c r="BK41" s="398"/>
      <c r="BL41" s="397"/>
      <c r="BM41" s="398"/>
      <c r="BN41" s="398"/>
      <c r="BO41" s="398"/>
      <c r="BP41" s="398"/>
      <c r="BQ41" s="398"/>
      <c r="BR41" s="398"/>
      <c r="BS41" s="398"/>
      <c r="BT41" s="398"/>
      <c r="BU41" s="398"/>
      <c r="BV41" s="398"/>
      <c r="BW41" s="398"/>
      <c r="BX41" s="398"/>
      <c r="BY41" s="398"/>
      <c r="BZ41" s="398"/>
      <c r="CA41" s="398"/>
      <c r="CB41" s="398"/>
      <c r="CC41" s="398"/>
      <c r="CD41" s="398"/>
      <c r="CE41" s="398"/>
      <c r="CF41" s="398"/>
      <c r="CG41" s="398"/>
      <c r="CH41" s="398"/>
      <c r="CI41" s="398"/>
      <c r="CJ41" s="398"/>
    </row>
    <row r="42" spans="1:88" s="402" customFormat="1" x14ac:dyDescent="0.2">
      <c r="A42" s="899" t="s">
        <v>8263</v>
      </c>
      <c r="B42" s="397"/>
      <c r="C42" s="398" t="s">
        <v>8257</v>
      </c>
      <c r="D42" s="900" t="s">
        <v>7070</v>
      </c>
      <c r="E42" s="429" t="s">
        <v>7057</v>
      </c>
      <c r="F42" s="399">
        <f>IF(L42&lt;&gt;0,MAX(L42,R42,X42,AD42,AJ42,AP42,AV42,BB42,BH42),"NE")</f>
        <v>45560</v>
      </c>
      <c r="G42" s="401" t="str">
        <f t="shared" si="9"/>
        <v>B</v>
      </c>
      <c r="H42" s="898" t="str">
        <f t="shared" si="10"/>
        <v>MR.DER-0769_24-SP 097-Entrega Final-F02</v>
      </c>
      <c r="I42" s="413" t="str">
        <f t="shared" si="11"/>
        <v>ND</v>
      </c>
      <c r="J42" s="413" t="str">
        <f t="shared" si="12"/>
        <v>ND</v>
      </c>
      <c r="K42" s="398" t="s">
        <v>3730</v>
      </c>
      <c r="L42" s="430">
        <v>45309</v>
      </c>
      <c r="M42" s="914" t="s">
        <v>7072</v>
      </c>
      <c r="N42" s="398" t="s">
        <v>5536</v>
      </c>
      <c r="O42" s="430">
        <v>45338</v>
      </c>
      <c r="P42" s="926" t="s">
        <v>8664</v>
      </c>
      <c r="Q42" s="398" t="s">
        <v>3765</v>
      </c>
      <c r="R42" s="430">
        <v>45373</v>
      </c>
      <c r="S42" s="914" t="s">
        <v>7386</v>
      </c>
      <c r="T42" s="398" t="s">
        <v>5537</v>
      </c>
      <c r="U42" s="430">
        <v>45406</v>
      </c>
      <c r="V42" s="926" t="s">
        <v>8665</v>
      </c>
      <c r="W42" s="398" t="s">
        <v>3748</v>
      </c>
      <c r="X42" s="430">
        <v>45422</v>
      </c>
      <c r="Y42" s="914" t="s">
        <v>7691</v>
      </c>
      <c r="Z42" s="398"/>
      <c r="AA42" s="398"/>
      <c r="AB42" s="1152" t="s">
        <v>8667</v>
      </c>
      <c r="AC42" s="398" t="s">
        <v>3748</v>
      </c>
      <c r="AD42" s="430">
        <v>45436</v>
      </c>
      <c r="AE42" s="914" t="s">
        <v>7724</v>
      </c>
      <c r="AF42" s="398"/>
      <c r="AG42" s="398"/>
      <c r="AH42" s="1152" t="s">
        <v>8668</v>
      </c>
      <c r="AI42" s="398" t="s">
        <v>5626</v>
      </c>
      <c r="AJ42" s="430">
        <v>45546</v>
      </c>
      <c r="AK42" s="914" t="s">
        <v>8204</v>
      </c>
      <c r="AL42" s="398" t="s">
        <v>5539</v>
      </c>
      <c r="AM42" s="430">
        <v>45554</v>
      </c>
      <c r="AN42" s="1152" t="s">
        <v>8671</v>
      </c>
      <c r="AO42" s="398" t="s">
        <v>5811</v>
      </c>
      <c r="AP42" s="430">
        <v>45555</v>
      </c>
      <c r="AQ42" s="914" t="s">
        <v>8216</v>
      </c>
      <c r="AR42" s="398"/>
      <c r="AS42" s="398"/>
      <c r="AT42" s="1152" t="s">
        <v>8672</v>
      </c>
      <c r="AU42" s="401" t="s">
        <v>5811</v>
      </c>
      <c r="AV42" s="413">
        <v>45560</v>
      </c>
      <c r="AW42" s="914" t="s">
        <v>8240</v>
      </c>
      <c r="AX42" s="398"/>
      <c r="AY42" s="398"/>
      <c r="AZ42" s="397"/>
      <c r="BA42" s="401"/>
      <c r="BB42" s="413"/>
      <c r="BC42" s="920"/>
      <c r="BD42" s="398"/>
      <c r="BE42" s="398"/>
      <c r="BF42" s="398"/>
      <c r="BG42" s="401"/>
      <c r="BH42" s="413"/>
      <c r="BI42" s="920"/>
      <c r="BJ42" s="398"/>
      <c r="BK42" s="398"/>
      <c r="BL42" s="397"/>
      <c r="BM42" s="401"/>
      <c r="BN42" s="413"/>
      <c r="BO42" s="914"/>
      <c r="BP42" s="398"/>
      <c r="BQ42" s="398"/>
      <c r="BR42" s="398"/>
      <c r="BS42" s="401"/>
      <c r="BT42" s="413"/>
      <c r="BU42" s="914"/>
      <c r="BV42" s="398"/>
      <c r="BW42" s="398"/>
      <c r="BX42" s="398"/>
      <c r="BY42" s="401"/>
      <c r="BZ42" s="413"/>
      <c r="CA42" s="914"/>
      <c r="CB42" s="398"/>
      <c r="CC42" s="398"/>
      <c r="CD42" s="398"/>
      <c r="CE42" s="401"/>
      <c r="CF42" s="413"/>
      <c r="CG42" s="914"/>
      <c r="CH42" s="398"/>
      <c r="CI42" s="398"/>
      <c r="CJ42" s="398"/>
    </row>
    <row r="43" spans="1:88" s="402" customFormat="1" x14ac:dyDescent="0.2">
      <c r="A43" s="899" t="s">
        <v>8263</v>
      </c>
      <c r="B43" s="397"/>
      <c r="C43" s="398" t="s">
        <v>8257</v>
      </c>
      <c r="D43" s="900" t="s">
        <v>7070</v>
      </c>
      <c r="E43" s="429" t="s">
        <v>7058</v>
      </c>
      <c r="F43" s="399">
        <f>IF(L43&lt;&gt;0,MAX(L43,R43,X43,AD43,AJ43,AP43,AV43,BB43,BH43),"NE")</f>
        <v>45560</v>
      </c>
      <c r="G43" s="401" t="str">
        <f t="shared" si="9"/>
        <v>B</v>
      </c>
      <c r="H43" s="898" t="str">
        <f t="shared" si="10"/>
        <v>MR.DER-0769_24-SP 097-Entrega Final-F02</v>
      </c>
      <c r="I43" s="413" t="str">
        <f t="shared" si="11"/>
        <v>ND</v>
      </c>
      <c r="J43" s="413" t="str">
        <f t="shared" si="12"/>
        <v>ND</v>
      </c>
      <c r="K43" s="398" t="s">
        <v>3730</v>
      </c>
      <c r="L43" s="430">
        <v>45309</v>
      </c>
      <c r="M43" s="914" t="s">
        <v>7072</v>
      </c>
      <c r="N43" s="398" t="s">
        <v>5536</v>
      </c>
      <c r="O43" s="430">
        <v>45338</v>
      </c>
      <c r="P43" s="926" t="s">
        <v>8664</v>
      </c>
      <c r="Q43" s="398" t="s">
        <v>3765</v>
      </c>
      <c r="R43" s="430">
        <v>45373</v>
      </c>
      <c r="S43" s="914" t="s">
        <v>7386</v>
      </c>
      <c r="T43" s="398" t="s">
        <v>5537</v>
      </c>
      <c r="U43" s="430">
        <v>45406</v>
      </c>
      <c r="V43" s="926" t="s">
        <v>8665</v>
      </c>
      <c r="W43" s="398" t="s">
        <v>3748</v>
      </c>
      <c r="X43" s="430">
        <v>45422</v>
      </c>
      <c r="Y43" s="914" t="s">
        <v>7691</v>
      </c>
      <c r="Z43" s="398"/>
      <c r="AA43" s="398"/>
      <c r="AB43" s="926" t="s">
        <v>8667</v>
      </c>
      <c r="AC43" s="398" t="s">
        <v>5626</v>
      </c>
      <c r="AD43" s="430">
        <v>45546</v>
      </c>
      <c r="AE43" s="914" t="s">
        <v>8204</v>
      </c>
      <c r="AF43" s="398" t="s">
        <v>5539</v>
      </c>
      <c r="AG43" s="430">
        <v>45554</v>
      </c>
      <c r="AH43" s="1152" t="s">
        <v>8671</v>
      </c>
      <c r="AI43" s="398" t="s">
        <v>5811</v>
      </c>
      <c r="AJ43" s="430">
        <v>45555</v>
      </c>
      <c r="AK43" s="914" t="s">
        <v>8216</v>
      </c>
      <c r="AL43" s="398"/>
      <c r="AM43" s="398"/>
      <c r="AN43" s="1152" t="s">
        <v>8672</v>
      </c>
      <c r="AO43" s="401" t="s">
        <v>5811</v>
      </c>
      <c r="AP43" s="413">
        <v>45560</v>
      </c>
      <c r="AQ43" s="914" t="s">
        <v>8240</v>
      </c>
      <c r="AR43" s="398"/>
      <c r="AS43" s="398"/>
      <c r="AT43" s="398"/>
      <c r="AU43" s="398"/>
      <c r="AV43" s="398"/>
      <c r="AW43" s="398"/>
      <c r="AX43" s="398"/>
      <c r="AY43" s="398"/>
      <c r="AZ43" s="397"/>
      <c r="BA43" s="398"/>
      <c r="BB43" s="398"/>
      <c r="BC43" s="397"/>
      <c r="BD43" s="398"/>
      <c r="BE43" s="398"/>
      <c r="BF43" s="398"/>
      <c r="BG43" s="398"/>
      <c r="BH43" s="398"/>
      <c r="BI43" s="397"/>
      <c r="BJ43" s="398"/>
      <c r="BK43" s="398"/>
      <c r="BL43" s="397"/>
      <c r="BM43" s="398"/>
      <c r="BN43" s="398"/>
      <c r="BO43" s="398"/>
      <c r="BP43" s="398"/>
      <c r="BQ43" s="398"/>
      <c r="BR43" s="398"/>
      <c r="BS43" s="398"/>
      <c r="BT43" s="398"/>
      <c r="BU43" s="398"/>
      <c r="BV43" s="398"/>
      <c r="BW43" s="398"/>
      <c r="BX43" s="398"/>
      <c r="BY43" s="398"/>
      <c r="BZ43" s="398"/>
      <c r="CA43" s="398"/>
      <c r="CB43" s="398"/>
      <c r="CC43" s="398"/>
      <c r="CD43" s="398"/>
      <c r="CE43" s="398"/>
      <c r="CF43" s="398"/>
      <c r="CG43" s="398"/>
      <c r="CH43" s="398"/>
      <c r="CI43" s="398"/>
      <c r="CJ43" s="398"/>
    </row>
    <row r="44" spans="1:88" s="402" customFormat="1" x14ac:dyDescent="0.2">
      <c r="A44" s="899" t="s">
        <v>8263</v>
      </c>
      <c r="B44" s="397"/>
      <c r="C44" s="398" t="s">
        <v>8257</v>
      </c>
      <c r="D44" s="900" t="s">
        <v>7070</v>
      </c>
      <c r="E44" s="429" t="s">
        <v>7059</v>
      </c>
      <c r="F44" s="399">
        <f>IF(L44&lt;&gt;0,MAX(L44,R44,X44,AD44,AJ44,AP44,AV44,BB44),"NE")</f>
        <v>45560</v>
      </c>
      <c r="G44" s="401" t="str">
        <f t="shared" si="9"/>
        <v>A</v>
      </c>
      <c r="H44" s="898" t="str">
        <f t="shared" si="10"/>
        <v>MR.DER-0769_24-SP 097-Entrega Final-F02</v>
      </c>
      <c r="I44" s="413" t="str">
        <f t="shared" si="11"/>
        <v>ND</v>
      </c>
      <c r="J44" s="413" t="str">
        <f t="shared" si="12"/>
        <v>ND</v>
      </c>
      <c r="K44" s="398" t="s">
        <v>3730</v>
      </c>
      <c r="L44" s="430">
        <v>45309</v>
      </c>
      <c r="M44" s="914" t="s">
        <v>7072</v>
      </c>
      <c r="N44" s="398" t="s">
        <v>5536</v>
      </c>
      <c r="O44" s="430">
        <v>45338</v>
      </c>
      <c r="P44" s="926" t="s">
        <v>8664</v>
      </c>
      <c r="Q44" s="398" t="s">
        <v>3765</v>
      </c>
      <c r="R44" s="430">
        <v>45373</v>
      </c>
      <c r="S44" s="914" t="s">
        <v>7386</v>
      </c>
      <c r="T44" s="398" t="s">
        <v>5537</v>
      </c>
      <c r="U44" s="430">
        <v>45406</v>
      </c>
      <c r="V44" s="926" t="s">
        <v>8665</v>
      </c>
      <c r="W44" s="398" t="s">
        <v>3748</v>
      </c>
      <c r="X44" s="430">
        <v>45422</v>
      </c>
      <c r="Y44" s="914" t="s">
        <v>7691</v>
      </c>
      <c r="Z44" s="398"/>
      <c r="AA44" s="398"/>
      <c r="AB44" s="926" t="s">
        <v>8667</v>
      </c>
      <c r="AC44" s="398" t="s">
        <v>3748</v>
      </c>
      <c r="AD44" s="430">
        <v>45555</v>
      </c>
      <c r="AE44" s="914" t="s">
        <v>8217</v>
      </c>
      <c r="AF44" s="398"/>
      <c r="AG44" s="398"/>
      <c r="AH44" s="1152" t="s">
        <v>8672</v>
      </c>
      <c r="AI44" s="401" t="s">
        <v>3748</v>
      </c>
      <c r="AJ44" s="413">
        <v>45560</v>
      </c>
      <c r="AK44" s="914" t="s">
        <v>8240</v>
      </c>
      <c r="AL44" s="398"/>
      <c r="AM44" s="398"/>
      <c r="AN44" s="398"/>
      <c r="AO44" s="398"/>
      <c r="AP44" s="398"/>
      <c r="AQ44" s="398"/>
      <c r="AR44" s="398"/>
      <c r="AS44" s="398"/>
      <c r="AT44" s="398"/>
      <c r="AU44" s="398"/>
      <c r="AV44" s="398"/>
      <c r="AW44" s="398"/>
      <c r="AX44" s="398"/>
      <c r="AY44" s="398"/>
      <c r="AZ44" s="397"/>
      <c r="BA44" s="398"/>
      <c r="BB44" s="398"/>
      <c r="BC44" s="397"/>
      <c r="BD44" s="398"/>
      <c r="BE44" s="398"/>
      <c r="BF44" s="398"/>
      <c r="BG44" s="398"/>
      <c r="BH44" s="398"/>
      <c r="BI44" s="397"/>
      <c r="BJ44" s="398"/>
      <c r="BK44" s="398"/>
      <c r="BL44" s="397"/>
      <c r="BM44" s="398"/>
      <c r="BN44" s="398"/>
      <c r="BO44" s="398"/>
      <c r="BP44" s="398"/>
      <c r="BQ44" s="398"/>
      <c r="BR44" s="398"/>
      <c r="BS44" s="398"/>
      <c r="BT44" s="398"/>
      <c r="BU44" s="398"/>
      <c r="BV44" s="398"/>
      <c r="BW44" s="398"/>
      <c r="BX44" s="398"/>
      <c r="BY44" s="398"/>
      <c r="BZ44" s="398"/>
      <c r="CA44" s="398"/>
      <c r="CB44" s="398"/>
      <c r="CC44" s="398"/>
      <c r="CD44" s="398"/>
      <c r="CE44" s="398"/>
      <c r="CF44" s="398"/>
      <c r="CG44" s="398"/>
      <c r="CH44" s="398"/>
      <c r="CI44" s="398"/>
      <c r="CJ44" s="398"/>
    </row>
    <row r="45" spans="1:88" s="402" customFormat="1" x14ac:dyDescent="0.2">
      <c r="A45" s="899" t="s">
        <v>8263</v>
      </c>
      <c r="B45" s="397"/>
      <c r="C45" s="398" t="s">
        <v>8257</v>
      </c>
      <c r="D45" s="900" t="s">
        <v>7071</v>
      </c>
      <c r="E45" s="429" t="s">
        <v>7060</v>
      </c>
      <c r="F45" s="399">
        <f>IF(L45&lt;&gt;0,MAX(L45,R45,X45,AD45,AJ45,AP45,AV45,BB45),"NE")</f>
        <v>45560</v>
      </c>
      <c r="G45" s="401" t="str">
        <f t="shared" si="9"/>
        <v>B</v>
      </c>
      <c r="H45" s="898" t="str">
        <f t="shared" si="10"/>
        <v>MR.DER-0770_24-SP 097-Entrega Final-F03</v>
      </c>
      <c r="I45" s="413" t="str">
        <f t="shared" si="11"/>
        <v>ND</v>
      </c>
      <c r="J45" s="413" t="str">
        <f t="shared" si="12"/>
        <v>ND</v>
      </c>
      <c r="K45" s="398" t="s">
        <v>3730</v>
      </c>
      <c r="L45" s="430">
        <v>45309</v>
      </c>
      <c r="M45" s="914" t="s">
        <v>7072</v>
      </c>
      <c r="N45" s="398" t="s">
        <v>7479</v>
      </c>
      <c r="O45" s="430">
        <v>45338</v>
      </c>
      <c r="P45" s="926" t="s">
        <v>8664</v>
      </c>
      <c r="Q45" s="398" t="s">
        <v>3748</v>
      </c>
      <c r="R45" s="430">
        <v>45373</v>
      </c>
      <c r="S45" s="914" t="s">
        <v>7386</v>
      </c>
      <c r="T45" s="398"/>
      <c r="U45" s="398"/>
      <c r="V45" s="926" t="s">
        <v>8665</v>
      </c>
      <c r="W45" s="398" t="s">
        <v>5626</v>
      </c>
      <c r="X45" s="430">
        <v>45422</v>
      </c>
      <c r="Y45" s="914" t="s">
        <v>7691</v>
      </c>
      <c r="Z45" s="398" t="s">
        <v>5538</v>
      </c>
      <c r="AA45" s="430">
        <v>45432</v>
      </c>
      <c r="AB45" s="1152" t="s">
        <v>8667</v>
      </c>
      <c r="AC45" s="398" t="s">
        <v>5811</v>
      </c>
      <c r="AD45" s="430">
        <v>45436</v>
      </c>
      <c r="AE45" s="914" t="s">
        <v>7723</v>
      </c>
      <c r="AF45" s="398"/>
      <c r="AG45" s="398"/>
      <c r="AH45" s="1152" t="s">
        <v>8668</v>
      </c>
      <c r="AI45" s="398" t="s">
        <v>5811</v>
      </c>
      <c r="AJ45" s="430">
        <v>45560</v>
      </c>
      <c r="AK45" s="914" t="s">
        <v>8237</v>
      </c>
      <c r="AL45" s="398"/>
      <c r="AM45" s="398"/>
      <c r="AN45" s="398"/>
      <c r="AO45" s="398"/>
      <c r="AP45" s="398"/>
      <c r="AQ45" s="398"/>
      <c r="AR45" s="398"/>
      <c r="AS45" s="398"/>
      <c r="AT45" s="398"/>
      <c r="AU45" s="398"/>
      <c r="AV45" s="398"/>
      <c r="AW45" s="398"/>
      <c r="AX45" s="398"/>
      <c r="AY45" s="398"/>
      <c r="AZ45" s="397"/>
      <c r="BA45" s="398"/>
      <c r="BB45" s="398"/>
      <c r="BC45" s="397"/>
      <c r="BD45" s="398"/>
      <c r="BE45" s="398"/>
      <c r="BF45" s="398"/>
      <c r="BG45" s="398"/>
      <c r="BH45" s="398"/>
      <c r="BI45" s="397"/>
      <c r="BJ45" s="398"/>
      <c r="BK45" s="398"/>
      <c r="BL45" s="397"/>
      <c r="BM45" s="398"/>
      <c r="BN45" s="398"/>
      <c r="BO45" s="398"/>
      <c r="BP45" s="398"/>
      <c r="BQ45" s="398"/>
      <c r="BR45" s="398"/>
      <c r="BS45" s="398"/>
      <c r="BT45" s="398"/>
      <c r="BU45" s="398"/>
      <c r="BV45" s="398"/>
      <c r="BW45" s="398"/>
      <c r="BX45" s="398"/>
      <c r="BY45" s="398"/>
      <c r="BZ45" s="398"/>
      <c r="CA45" s="398"/>
      <c r="CB45" s="398"/>
      <c r="CC45" s="398"/>
      <c r="CD45" s="398"/>
      <c r="CE45" s="398"/>
      <c r="CF45" s="398"/>
      <c r="CG45" s="398"/>
      <c r="CH45" s="398"/>
      <c r="CI45" s="398"/>
      <c r="CJ45" s="398"/>
    </row>
    <row r="46" spans="1:88" s="402" customFormat="1" x14ac:dyDescent="0.2">
      <c r="A46" s="899" t="s">
        <v>8263</v>
      </c>
      <c r="B46" s="397"/>
      <c r="C46" s="398" t="s">
        <v>8257</v>
      </c>
      <c r="D46" s="900" t="s">
        <v>7071</v>
      </c>
      <c r="E46" s="429" t="s">
        <v>7061</v>
      </c>
      <c r="F46" s="399">
        <f>IF(L46&lt;&gt;0,MAX(L46,R46,X46,AD46,AJ46,AP46,AV46,BB46),"NE")</f>
        <v>45560</v>
      </c>
      <c r="G46" s="401" t="str">
        <f t="shared" si="9"/>
        <v>A</v>
      </c>
      <c r="H46" s="898" t="str">
        <f t="shared" si="10"/>
        <v>MR.DER-0770_24-SP 097-Entrega Final-F03</v>
      </c>
      <c r="I46" s="413" t="str">
        <f t="shared" si="11"/>
        <v>ND</v>
      </c>
      <c r="J46" s="413" t="str">
        <f t="shared" si="12"/>
        <v>ND</v>
      </c>
      <c r="K46" s="398" t="s">
        <v>3730</v>
      </c>
      <c r="L46" s="430">
        <v>45309</v>
      </c>
      <c r="M46" s="914" t="s">
        <v>7072</v>
      </c>
      <c r="N46" s="398" t="s">
        <v>5536</v>
      </c>
      <c r="O46" s="430">
        <v>45338</v>
      </c>
      <c r="P46" s="926" t="s">
        <v>8662</v>
      </c>
      <c r="Q46" s="398" t="s">
        <v>3765</v>
      </c>
      <c r="R46" s="430">
        <v>45392</v>
      </c>
      <c r="S46" s="914" t="s">
        <v>7502</v>
      </c>
      <c r="T46" s="398" t="s">
        <v>5537</v>
      </c>
      <c r="U46" s="430">
        <v>45406</v>
      </c>
      <c r="V46" s="926" t="s">
        <v>8666</v>
      </c>
      <c r="W46" s="398" t="s">
        <v>3748</v>
      </c>
      <c r="X46" s="430">
        <v>45422</v>
      </c>
      <c r="Y46" s="914" t="s">
        <v>7691</v>
      </c>
      <c r="Z46" s="398"/>
      <c r="AA46" s="398"/>
      <c r="AB46" s="926" t="s">
        <v>8667</v>
      </c>
      <c r="AC46" s="398"/>
      <c r="AD46" s="398"/>
      <c r="AE46" s="398"/>
      <c r="AF46" s="927" t="s">
        <v>8669</v>
      </c>
      <c r="AG46" s="398"/>
      <c r="AH46" s="398"/>
      <c r="AI46" s="398" t="s">
        <v>3748</v>
      </c>
      <c r="AJ46" s="430">
        <v>45560</v>
      </c>
      <c r="AK46" s="914" t="s">
        <v>8237</v>
      </c>
      <c r="AL46" s="398"/>
      <c r="AM46" s="398"/>
      <c r="AN46" s="398"/>
      <c r="AO46" s="398"/>
      <c r="AP46" s="398"/>
      <c r="AQ46" s="398"/>
      <c r="AR46" s="398"/>
      <c r="AS46" s="398"/>
      <c r="AT46" s="398"/>
      <c r="AU46" s="398"/>
      <c r="AV46" s="398"/>
      <c r="AW46" s="398"/>
      <c r="AX46" s="398"/>
      <c r="AY46" s="398"/>
      <c r="AZ46" s="397"/>
      <c r="BA46" s="398"/>
      <c r="BB46" s="398"/>
      <c r="BC46" s="397"/>
      <c r="BD46" s="398"/>
      <c r="BE46" s="398"/>
      <c r="BF46" s="398"/>
      <c r="BG46" s="398"/>
      <c r="BH46" s="398"/>
      <c r="BI46" s="397"/>
      <c r="BJ46" s="398"/>
      <c r="BK46" s="398"/>
      <c r="BL46" s="397"/>
      <c r="BM46" s="398"/>
      <c r="BN46" s="398"/>
      <c r="BO46" s="398"/>
      <c r="BP46" s="398"/>
      <c r="BQ46" s="398"/>
      <c r="BR46" s="398"/>
      <c r="BS46" s="398"/>
      <c r="BT46" s="398"/>
      <c r="BU46" s="398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</row>
    <row r="47" spans="1:88" s="402" customFormat="1" x14ac:dyDescent="0.2">
      <c r="A47" s="899" t="s">
        <v>8263</v>
      </c>
      <c r="B47" s="397"/>
      <c r="C47" s="398" t="s">
        <v>8257</v>
      </c>
      <c r="D47" s="900" t="s">
        <v>7071</v>
      </c>
      <c r="E47" s="429" t="s">
        <v>7062</v>
      </c>
      <c r="F47" s="399">
        <f>IF(L47&lt;&gt;0,MAX(L47,R47,X47,AD47,AJ47,AP47,AV47,BB47),"NE")</f>
        <v>45560</v>
      </c>
      <c r="G47" s="401" t="str">
        <f t="shared" si="9"/>
        <v>A</v>
      </c>
      <c r="H47" s="898" t="str">
        <f t="shared" si="10"/>
        <v>MR.DER-0770_24-SP 097-Entrega Final-F03</v>
      </c>
      <c r="I47" s="413" t="str">
        <f t="shared" si="11"/>
        <v>ND</v>
      </c>
      <c r="J47" s="413" t="str">
        <f t="shared" si="12"/>
        <v>ND</v>
      </c>
      <c r="K47" s="398" t="s">
        <v>3730</v>
      </c>
      <c r="L47" s="430">
        <v>45309</v>
      </c>
      <c r="M47" s="914" t="s">
        <v>7072</v>
      </c>
      <c r="N47" s="398" t="s">
        <v>5536</v>
      </c>
      <c r="O47" s="430">
        <v>45338</v>
      </c>
      <c r="P47" s="926" t="s">
        <v>8664</v>
      </c>
      <c r="Q47" s="398" t="s">
        <v>3765</v>
      </c>
      <c r="R47" s="430">
        <v>45392</v>
      </c>
      <c r="S47" s="914" t="s">
        <v>7502</v>
      </c>
      <c r="T47" s="398" t="s">
        <v>5538</v>
      </c>
      <c r="U47" s="430">
        <v>45406</v>
      </c>
      <c r="V47" s="926" t="s">
        <v>8666</v>
      </c>
      <c r="W47" s="398" t="s">
        <v>3748</v>
      </c>
      <c r="X47" s="430">
        <v>45422</v>
      </c>
      <c r="Y47" s="914" t="s">
        <v>7691</v>
      </c>
      <c r="Z47" s="398"/>
      <c r="AA47" s="398"/>
      <c r="AB47" s="926" t="s">
        <v>8667</v>
      </c>
      <c r="AC47" s="398"/>
      <c r="AD47" s="398"/>
      <c r="AE47" s="398"/>
      <c r="AF47" s="398"/>
      <c r="AG47" s="398"/>
      <c r="AH47" s="398"/>
      <c r="AI47" s="398" t="s">
        <v>3748</v>
      </c>
      <c r="AJ47" s="430">
        <v>45560</v>
      </c>
      <c r="AK47" s="914" t="s">
        <v>8237</v>
      </c>
      <c r="AL47" s="398"/>
      <c r="AM47" s="398"/>
      <c r="AN47" s="398"/>
      <c r="AO47" s="398"/>
      <c r="AP47" s="398"/>
      <c r="AQ47" s="398"/>
      <c r="AR47" s="398"/>
      <c r="AS47" s="398"/>
      <c r="AT47" s="398"/>
      <c r="AU47" s="398"/>
      <c r="AV47" s="398"/>
      <c r="AW47" s="398"/>
      <c r="AX47" s="398"/>
      <c r="AY47" s="398"/>
      <c r="AZ47" s="397"/>
      <c r="BA47" s="398"/>
      <c r="BB47" s="398"/>
      <c r="BC47" s="397"/>
      <c r="BD47" s="398"/>
      <c r="BE47" s="398"/>
      <c r="BF47" s="398"/>
      <c r="BG47" s="398"/>
      <c r="BH47" s="398"/>
      <c r="BI47" s="397"/>
      <c r="BJ47" s="398"/>
      <c r="BK47" s="398"/>
      <c r="BL47" s="397"/>
      <c r="BM47" s="398"/>
      <c r="BN47" s="398"/>
      <c r="BO47" s="398"/>
      <c r="BP47" s="398"/>
      <c r="BQ47" s="398"/>
      <c r="BR47" s="398"/>
      <c r="BS47" s="398"/>
      <c r="BT47" s="398"/>
      <c r="BU47" s="398"/>
      <c r="BV47" s="398"/>
      <c r="BW47" s="398"/>
      <c r="BX47" s="398"/>
      <c r="BY47" s="398"/>
      <c r="BZ47" s="398"/>
      <c r="CA47" s="398"/>
      <c r="CB47" s="398"/>
      <c r="CC47" s="398"/>
      <c r="CD47" s="398"/>
      <c r="CE47" s="398"/>
      <c r="CF47" s="398"/>
      <c r="CG47" s="398"/>
      <c r="CH47" s="398"/>
      <c r="CI47" s="398"/>
      <c r="CJ47" s="398"/>
    </row>
    <row r="48" spans="1:88" s="402" customFormat="1" x14ac:dyDescent="0.2">
      <c r="A48" s="899" t="s">
        <v>8263</v>
      </c>
      <c r="B48" s="397"/>
      <c r="C48" s="398" t="s">
        <v>8257</v>
      </c>
      <c r="D48" s="900" t="s">
        <v>7071</v>
      </c>
      <c r="E48" s="429" t="s">
        <v>7063</v>
      </c>
      <c r="F48" s="399">
        <f>IF(L48&lt;&gt;0,MAX(L48,R48,X48,AD48,AJ48,AP48,AV48,BB48),"NE")</f>
        <v>45560</v>
      </c>
      <c r="G48" s="401" t="str">
        <f t="shared" si="9"/>
        <v>A</v>
      </c>
      <c r="H48" s="898" t="str">
        <f t="shared" si="10"/>
        <v>MR.DER-0770_24-SP 097-Entrega Final-F03</v>
      </c>
      <c r="I48" s="413" t="str">
        <f t="shared" si="11"/>
        <v>ND</v>
      </c>
      <c r="J48" s="413" t="str">
        <f t="shared" si="12"/>
        <v>ND</v>
      </c>
      <c r="K48" s="398" t="s">
        <v>3730</v>
      </c>
      <c r="L48" s="430">
        <v>45309</v>
      </c>
      <c r="M48" s="914" t="s">
        <v>7072</v>
      </c>
      <c r="N48" s="398" t="s">
        <v>5536</v>
      </c>
      <c r="O48" s="430">
        <v>45338</v>
      </c>
      <c r="P48" s="926" t="s">
        <v>8664</v>
      </c>
      <c r="Q48" s="398" t="s">
        <v>3765</v>
      </c>
      <c r="R48" s="430">
        <v>45373</v>
      </c>
      <c r="S48" s="914" t="s">
        <v>7386</v>
      </c>
      <c r="T48" s="398" t="s">
        <v>5537</v>
      </c>
      <c r="U48" s="430">
        <v>45406</v>
      </c>
      <c r="V48" s="926" t="s">
        <v>8665</v>
      </c>
      <c r="W48" s="398" t="s">
        <v>3748</v>
      </c>
      <c r="X48" s="430">
        <v>45422</v>
      </c>
      <c r="Y48" s="914" t="s">
        <v>7691</v>
      </c>
      <c r="Z48" s="398"/>
      <c r="AA48" s="398"/>
      <c r="AB48" s="1152" t="s">
        <v>8667</v>
      </c>
      <c r="AC48" s="398"/>
      <c r="AD48" s="398"/>
      <c r="AE48" s="398"/>
      <c r="AF48" s="398"/>
      <c r="AG48" s="398"/>
      <c r="AH48" s="398"/>
      <c r="AI48" s="398" t="s">
        <v>3748</v>
      </c>
      <c r="AJ48" s="430">
        <v>45560</v>
      </c>
      <c r="AK48" s="914" t="s">
        <v>8237</v>
      </c>
      <c r="AL48" s="398"/>
      <c r="AM48" s="398"/>
      <c r="AN48" s="398"/>
      <c r="AO48" s="398"/>
      <c r="AP48" s="398"/>
      <c r="AQ48" s="398"/>
      <c r="AR48" s="398"/>
      <c r="AS48" s="398"/>
      <c r="AT48" s="398"/>
      <c r="AU48" s="398"/>
      <c r="AV48" s="398"/>
      <c r="AW48" s="398"/>
      <c r="AX48" s="398"/>
      <c r="AY48" s="398"/>
      <c r="AZ48" s="397"/>
      <c r="BA48" s="398"/>
      <c r="BB48" s="398"/>
      <c r="BC48" s="397"/>
      <c r="BD48" s="398"/>
      <c r="BE48" s="398"/>
      <c r="BF48" s="398"/>
      <c r="BG48" s="398"/>
      <c r="BH48" s="398"/>
      <c r="BI48" s="397"/>
      <c r="BJ48" s="398"/>
      <c r="BK48" s="398"/>
      <c r="BL48" s="397"/>
      <c r="BM48" s="398"/>
      <c r="BN48" s="398"/>
      <c r="BO48" s="398"/>
      <c r="BP48" s="398"/>
      <c r="BQ48" s="398"/>
      <c r="BR48" s="398"/>
      <c r="BS48" s="398"/>
      <c r="BT48" s="398"/>
      <c r="BU48" s="398"/>
      <c r="BV48" s="398"/>
      <c r="BW48" s="398"/>
      <c r="BX48" s="398"/>
      <c r="BY48" s="398"/>
      <c r="BZ48" s="398"/>
      <c r="CA48" s="398"/>
      <c r="CB48" s="398"/>
      <c r="CC48" s="398"/>
      <c r="CD48" s="398"/>
      <c r="CE48" s="398"/>
      <c r="CF48" s="398"/>
      <c r="CG48" s="398"/>
      <c r="CH48" s="398"/>
      <c r="CI48" s="398"/>
      <c r="CJ48" s="398"/>
    </row>
    <row r="49" spans="1:88" s="402" customFormat="1" x14ac:dyDescent="0.2">
      <c r="A49" s="899" t="s">
        <v>8263</v>
      </c>
      <c r="B49" s="397"/>
      <c r="C49" s="398" t="s">
        <v>8257</v>
      </c>
      <c r="D49" s="900" t="s">
        <v>7071</v>
      </c>
      <c r="E49" s="429" t="s">
        <v>7064</v>
      </c>
      <c r="F49" s="399">
        <f>IF(L49&lt;&gt;0,MAX(L49,R49,X49,AD49,AJ49,AP49,AV49,BB49,BH49),"NE")</f>
        <v>45560</v>
      </c>
      <c r="G49" s="401" t="str">
        <f t="shared" si="9"/>
        <v>B</v>
      </c>
      <c r="H49" s="898" t="str">
        <f t="shared" si="10"/>
        <v>MR.DER-0770_24-SP 097-Entrega Final-F03</v>
      </c>
      <c r="I49" s="413" t="str">
        <f t="shared" si="11"/>
        <v>ND</v>
      </c>
      <c r="J49" s="413" t="str">
        <f t="shared" si="12"/>
        <v>ND</v>
      </c>
      <c r="K49" s="398" t="s">
        <v>3730</v>
      </c>
      <c r="L49" s="430">
        <v>45309</v>
      </c>
      <c r="M49" s="914" t="s">
        <v>7072</v>
      </c>
      <c r="N49" s="398" t="s">
        <v>5537</v>
      </c>
      <c r="O49" s="430">
        <v>45338</v>
      </c>
      <c r="P49" s="926" t="s">
        <v>8664</v>
      </c>
      <c r="Q49" s="398" t="s">
        <v>3748</v>
      </c>
      <c r="R49" s="430">
        <v>45373</v>
      </c>
      <c r="S49" s="914" t="s">
        <v>7386</v>
      </c>
      <c r="T49" s="398"/>
      <c r="U49" s="398"/>
      <c r="V49" s="926" t="s">
        <v>8665</v>
      </c>
      <c r="W49" s="398" t="s">
        <v>5626</v>
      </c>
      <c r="X49" s="430">
        <v>45546</v>
      </c>
      <c r="Y49" s="914" t="s">
        <v>8204</v>
      </c>
      <c r="Z49" s="398" t="s">
        <v>5539</v>
      </c>
      <c r="AA49" s="430">
        <v>45554</v>
      </c>
      <c r="AB49" s="1152" t="s">
        <v>8671</v>
      </c>
      <c r="AC49" s="398" t="s">
        <v>5811</v>
      </c>
      <c r="AD49" s="430">
        <v>45555</v>
      </c>
      <c r="AE49" s="914" t="s">
        <v>8216</v>
      </c>
      <c r="AF49" s="398"/>
      <c r="AG49" s="398"/>
      <c r="AH49" s="1152" t="s">
        <v>8672</v>
      </c>
      <c r="AI49" s="398" t="s">
        <v>5811</v>
      </c>
      <c r="AJ49" s="430">
        <v>45560</v>
      </c>
      <c r="AK49" s="914" t="s">
        <v>8237</v>
      </c>
      <c r="AL49" s="398"/>
      <c r="AM49" s="398"/>
      <c r="AN49" s="398"/>
      <c r="AO49" s="398"/>
      <c r="AP49" s="398"/>
      <c r="AQ49" s="398"/>
      <c r="AR49" s="398"/>
      <c r="AS49" s="398"/>
      <c r="AT49" s="398"/>
      <c r="AU49" s="398"/>
      <c r="AV49" s="398"/>
      <c r="AW49" s="398"/>
      <c r="AX49" s="398"/>
      <c r="AY49" s="398"/>
      <c r="AZ49" s="397"/>
      <c r="BA49" s="398"/>
      <c r="BB49" s="398"/>
      <c r="BC49" s="397"/>
      <c r="BD49" s="398"/>
      <c r="BE49" s="398"/>
      <c r="BF49" s="398"/>
      <c r="BG49" s="398"/>
      <c r="BH49" s="398"/>
      <c r="BI49" s="397"/>
      <c r="BJ49" s="398"/>
      <c r="BK49" s="398"/>
      <c r="BL49" s="397"/>
      <c r="BM49" s="398"/>
      <c r="BN49" s="398"/>
      <c r="BO49" s="398"/>
      <c r="BP49" s="398"/>
      <c r="BQ49" s="398"/>
      <c r="BR49" s="398"/>
      <c r="BS49" s="398"/>
      <c r="BT49" s="398"/>
      <c r="BU49" s="398"/>
      <c r="BV49" s="398"/>
      <c r="BW49" s="398"/>
      <c r="BX49" s="398"/>
      <c r="BY49" s="398"/>
      <c r="BZ49" s="398"/>
      <c r="CA49" s="398"/>
      <c r="CB49" s="398"/>
      <c r="CC49" s="398"/>
      <c r="CD49" s="398"/>
      <c r="CE49" s="398"/>
      <c r="CF49" s="398"/>
      <c r="CG49" s="398"/>
      <c r="CH49" s="398"/>
      <c r="CI49" s="398"/>
      <c r="CJ49" s="398"/>
    </row>
    <row r="50" spans="1:88" s="402" customFormat="1" x14ac:dyDescent="0.2">
      <c r="A50" s="899" t="s">
        <v>8263</v>
      </c>
      <c r="B50" s="397"/>
      <c r="C50" s="398" t="s">
        <v>8257</v>
      </c>
      <c r="D50" s="900" t="s">
        <v>7071</v>
      </c>
      <c r="E50" s="429" t="s">
        <v>7065</v>
      </c>
      <c r="F50" s="399">
        <f>IF(L50&lt;&gt;0,MAX(L50,R50,X50,AD50,AJ50,AP50,AV50,BB50),"NE")</f>
        <v>45560</v>
      </c>
      <c r="G50" s="401" t="str">
        <f t="shared" si="9"/>
        <v>A</v>
      </c>
      <c r="H50" s="898" t="str">
        <f t="shared" si="10"/>
        <v>MR.DER-0770_24-SP 097-Entrega Final-F03</v>
      </c>
      <c r="I50" s="413" t="str">
        <f t="shared" si="11"/>
        <v>ND</v>
      </c>
      <c r="J50" s="413" t="str">
        <f t="shared" si="12"/>
        <v>ND</v>
      </c>
      <c r="K50" s="398" t="s">
        <v>3730</v>
      </c>
      <c r="L50" s="430">
        <v>45309</v>
      </c>
      <c r="M50" s="914" t="s">
        <v>7072</v>
      </c>
      <c r="N50" s="398" t="s">
        <v>5536</v>
      </c>
      <c r="O50" s="430">
        <v>45338</v>
      </c>
      <c r="P50" s="926" t="s">
        <v>8664</v>
      </c>
      <c r="Q50" s="398" t="s">
        <v>3765</v>
      </c>
      <c r="R50" s="430">
        <v>45373</v>
      </c>
      <c r="S50" s="914" t="s">
        <v>7386</v>
      </c>
      <c r="T50" s="398" t="s">
        <v>5537</v>
      </c>
      <c r="U50" s="430">
        <v>45406</v>
      </c>
      <c r="V50" s="926" t="s">
        <v>8665</v>
      </c>
      <c r="W50" s="398" t="s">
        <v>3748</v>
      </c>
      <c r="X50" s="430">
        <v>45422</v>
      </c>
      <c r="Y50" s="914" t="s">
        <v>7691</v>
      </c>
      <c r="Z50" s="398"/>
      <c r="AA50" s="398"/>
      <c r="AB50" s="1152" t="s">
        <v>8667</v>
      </c>
      <c r="AC50" s="398"/>
      <c r="AD50" s="398"/>
      <c r="AE50" s="398"/>
      <c r="AF50" s="398"/>
      <c r="AG50" s="398"/>
      <c r="AH50" s="398"/>
      <c r="AI50" s="398" t="s">
        <v>3748</v>
      </c>
      <c r="AJ50" s="430">
        <v>45560</v>
      </c>
      <c r="AK50" s="914" t="s">
        <v>8237</v>
      </c>
      <c r="AL50" s="398"/>
      <c r="AM50" s="398"/>
      <c r="AN50" s="398"/>
      <c r="AO50" s="398"/>
      <c r="AP50" s="398"/>
      <c r="AQ50" s="398"/>
      <c r="AR50" s="398"/>
      <c r="AS50" s="398"/>
      <c r="AT50" s="398"/>
      <c r="AU50" s="398"/>
      <c r="AV50" s="398"/>
      <c r="AW50" s="398"/>
      <c r="AX50" s="398"/>
      <c r="AY50" s="398"/>
      <c r="AZ50" s="397"/>
      <c r="BA50" s="398"/>
      <c r="BB50" s="398"/>
      <c r="BC50" s="397"/>
      <c r="BD50" s="398"/>
      <c r="BE50" s="398"/>
      <c r="BF50" s="398"/>
      <c r="BG50" s="398"/>
      <c r="BH50" s="398"/>
      <c r="BI50" s="397"/>
      <c r="BJ50" s="398"/>
      <c r="BK50" s="398"/>
      <c r="BL50" s="397"/>
      <c r="BM50" s="398"/>
      <c r="BN50" s="398"/>
      <c r="BO50" s="398"/>
      <c r="BP50" s="398"/>
      <c r="BQ50" s="398"/>
      <c r="BR50" s="398"/>
      <c r="BS50" s="398"/>
      <c r="BT50" s="398"/>
      <c r="BU50" s="398"/>
      <c r="BV50" s="398"/>
      <c r="BW50" s="398"/>
      <c r="BX50" s="398"/>
      <c r="BY50" s="398"/>
      <c r="BZ50" s="398"/>
      <c r="CA50" s="398"/>
      <c r="CB50" s="398"/>
      <c r="CC50" s="398"/>
      <c r="CD50" s="398"/>
      <c r="CE50" s="398"/>
      <c r="CF50" s="398"/>
      <c r="CG50" s="398"/>
      <c r="CH50" s="398"/>
      <c r="CI50" s="398"/>
      <c r="CJ50" s="398"/>
    </row>
    <row r="51" spans="1:88" s="402" customFormat="1" x14ac:dyDescent="0.2">
      <c r="A51" s="899" t="s">
        <v>8263</v>
      </c>
      <c r="B51" s="397"/>
      <c r="C51" s="398" t="s">
        <v>8257</v>
      </c>
      <c r="D51" s="900" t="s">
        <v>7071</v>
      </c>
      <c r="E51" s="429" t="s">
        <v>7066</v>
      </c>
      <c r="F51" s="399">
        <f>IF(L51&lt;&gt;0,MAX(L51,R51,X51,AD51,AJ51,AP51,AV51,BB51),"NE")</f>
        <v>45560</v>
      </c>
      <c r="G51" s="401" t="str">
        <f t="shared" si="9"/>
        <v>A</v>
      </c>
      <c r="H51" s="898" t="str">
        <f t="shared" si="10"/>
        <v>MR.DER-0770_24-SP 097-Entrega Final-F03</v>
      </c>
      <c r="I51" s="413" t="str">
        <f t="shared" si="11"/>
        <v>ND</v>
      </c>
      <c r="J51" s="413" t="str">
        <f t="shared" si="12"/>
        <v>ND</v>
      </c>
      <c r="K51" s="398" t="s">
        <v>3730</v>
      </c>
      <c r="L51" s="430">
        <v>45309</v>
      </c>
      <c r="M51" s="914" t="s">
        <v>7072</v>
      </c>
      <c r="N51" s="398" t="s">
        <v>5536</v>
      </c>
      <c r="O51" s="430">
        <v>45338</v>
      </c>
      <c r="P51" s="926" t="s">
        <v>8664</v>
      </c>
      <c r="Q51" s="398" t="s">
        <v>3765</v>
      </c>
      <c r="R51" s="430">
        <v>45373</v>
      </c>
      <c r="S51" s="914" t="s">
        <v>7386</v>
      </c>
      <c r="T51" s="398" t="s">
        <v>5538</v>
      </c>
      <c r="U51" s="430">
        <v>45406</v>
      </c>
      <c r="V51" s="926" t="s">
        <v>8665</v>
      </c>
      <c r="W51" s="398" t="s">
        <v>3748</v>
      </c>
      <c r="X51" s="430">
        <v>45422</v>
      </c>
      <c r="Y51" s="914" t="s">
        <v>7691</v>
      </c>
      <c r="Z51" s="398"/>
      <c r="AA51" s="398"/>
      <c r="AB51" s="1152" t="s">
        <v>8667</v>
      </c>
      <c r="AC51" s="398"/>
      <c r="AD51" s="398"/>
      <c r="AE51" s="398"/>
      <c r="AF51" s="398"/>
      <c r="AG51" s="398"/>
      <c r="AH51" s="398"/>
      <c r="AI51" s="398" t="s">
        <v>3748</v>
      </c>
      <c r="AJ51" s="430">
        <v>45560</v>
      </c>
      <c r="AK51" s="914" t="s">
        <v>8237</v>
      </c>
      <c r="AL51" s="398"/>
      <c r="AM51" s="398"/>
      <c r="AN51" s="398"/>
      <c r="AO51" s="398"/>
      <c r="AP51" s="398"/>
      <c r="AQ51" s="398"/>
      <c r="AR51" s="398"/>
      <c r="AS51" s="398"/>
      <c r="AT51" s="398"/>
      <c r="AU51" s="398"/>
      <c r="AV51" s="398"/>
      <c r="AW51" s="398"/>
      <c r="AX51" s="398"/>
      <c r="AY51" s="398"/>
      <c r="AZ51" s="397"/>
      <c r="BA51" s="398"/>
      <c r="BB51" s="398"/>
      <c r="BC51" s="397"/>
      <c r="BD51" s="398"/>
      <c r="BE51" s="398"/>
      <c r="BF51" s="398"/>
      <c r="BG51" s="398"/>
      <c r="BH51" s="398"/>
      <c r="BI51" s="397"/>
      <c r="BJ51" s="398"/>
      <c r="BK51" s="398"/>
      <c r="BL51" s="397"/>
      <c r="BM51" s="398"/>
      <c r="BN51" s="398"/>
      <c r="BO51" s="398"/>
      <c r="BP51" s="398"/>
      <c r="BQ51" s="398"/>
      <c r="BR51" s="398"/>
      <c r="BS51" s="398"/>
      <c r="BT51" s="398"/>
      <c r="BU51" s="398"/>
      <c r="BV51" s="398"/>
      <c r="BW51" s="398"/>
      <c r="BX51" s="398"/>
      <c r="BY51" s="398"/>
      <c r="BZ51" s="398"/>
      <c r="CA51" s="398"/>
      <c r="CB51" s="398"/>
      <c r="CC51" s="398"/>
      <c r="CD51" s="398"/>
      <c r="CE51" s="398"/>
      <c r="CF51" s="398"/>
      <c r="CG51" s="398"/>
      <c r="CH51" s="398"/>
      <c r="CI51" s="398"/>
      <c r="CJ51" s="398"/>
    </row>
    <row r="52" spans="1:88" s="402" customFormat="1" x14ac:dyDescent="0.2">
      <c r="A52" s="899" t="s">
        <v>8263</v>
      </c>
      <c r="B52" s="397"/>
      <c r="C52" s="398" t="s">
        <v>8257</v>
      </c>
      <c r="D52" s="900" t="s">
        <v>7071</v>
      </c>
      <c r="E52" s="429" t="s">
        <v>7067</v>
      </c>
      <c r="F52" s="399">
        <f>IF(L52&lt;&gt;0,MAX(L52,R52,X52,AD52,AJ52,AP52,AV52,BB52,BH52),"NE")</f>
        <v>45560</v>
      </c>
      <c r="G52" s="401" t="str">
        <f t="shared" si="9"/>
        <v>B</v>
      </c>
      <c r="H52" s="898" t="str">
        <f t="shared" si="10"/>
        <v>MR.DER-0770_24-SP 097-Entrega Final-F03</v>
      </c>
      <c r="I52" s="413" t="str">
        <f t="shared" si="11"/>
        <v>ND</v>
      </c>
      <c r="J52" s="413" t="str">
        <f t="shared" si="12"/>
        <v>ND</v>
      </c>
      <c r="K52" s="398" t="s">
        <v>3730</v>
      </c>
      <c r="L52" s="430">
        <v>45309</v>
      </c>
      <c r="M52" s="914" t="s">
        <v>7072</v>
      </c>
      <c r="N52" s="398" t="s">
        <v>5537</v>
      </c>
      <c r="O52" s="430">
        <v>45338</v>
      </c>
      <c r="P52" s="926" t="s">
        <v>8664</v>
      </c>
      <c r="Q52" s="398" t="s">
        <v>3748</v>
      </c>
      <c r="R52" s="430">
        <v>45373</v>
      </c>
      <c r="S52" s="914" t="s">
        <v>7386</v>
      </c>
      <c r="T52" s="398"/>
      <c r="U52" s="398"/>
      <c r="V52" s="926" t="s">
        <v>8665</v>
      </c>
      <c r="W52" s="398" t="s">
        <v>5626</v>
      </c>
      <c r="X52" s="430">
        <v>45546</v>
      </c>
      <c r="Y52" s="914" t="s">
        <v>8204</v>
      </c>
      <c r="Z52" s="398" t="s">
        <v>5539</v>
      </c>
      <c r="AA52" s="430">
        <v>45554</v>
      </c>
      <c r="AB52" s="1152" t="s">
        <v>8671</v>
      </c>
      <c r="AC52" s="398" t="s">
        <v>5811</v>
      </c>
      <c r="AD52" s="430">
        <v>45555</v>
      </c>
      <c r="AE52" s="914" t="s">
        <v>8216</v>
      </c>
      <c r="AF52" s="398"/>
      <c r="AG52" s="398"/>
      <c r="AH52" s="1152" t="s">
        <v>8672</v>
      </c>
      <c r="AI52" s="398" t="s">
        <v>5811</v>
      </c>
      <c r="AJ52" s="430">
        <v>45560</v>
      </c>
      <c r="AK52" s="914" t="s">
        <v>8237</v>
      </c>
      <c r="AL52" s="398"/>
      <c r="AM52" s="398"/>
      <c r="AN52" s="398"/>
      <c r="AO52" s="398"/>
      <c r="AP52" s="398"/>
      <c r="AQ52" s="398"/>
      <c r="AR52" s="398"/>
      <c r="AS52" s="398"/>
      <c r="AT52" s="398"/>
      <c r="AU52" s="398"/>
      <c r="AV52" s="398"/>
      <c r="AW52" s="398"/>
      <c r="AX52" s="398"/>
      <c r="AY52" s="398"/>
      <c r="AZ52" s="397"/>
      <c r="BA52" s="398"/>
      <c r="BB52" s="398"/>
      <c r="BC52" s="397"/>
      <c r="BD52" s="398"/>
      <c r="BE52" s="398"/>
      <c r="BF52" s="398"/>
      <c r="BG52" s="398"/>
      <c r="BH52" s="398"/>
      <c r="BI52" s="397"/>
      <c r="BJ52" s="398"/>
      <c r="BK52" s="398"/>
      <c r="BL52" s="397"/>
      <c r="BM52" s="398"/>
      <c r="BN52" s="398"/>
      <c r="BO52" s="398"/>
      <c r="BP52" s="398"/>
      <c r="BQ52" s="398"/>
      <c r="BR52" s="398"/>
      <c r="BS52" s="398"/>
      <c r="BT52" s="398"/>
      <c r="BU52" s="398"/>
      <c r="BV52" s="398"/>
      <c r="BW52" s="398"/>
      <c r="BX52" s="398"/>
      <c r="BY52" s="398"/>
      <c r="BZ52" s="398"/>
      <c r="CA52" s="398"/>
      <c r="CB52" s="398"/>
      <c r="CC52" s="398"/>
      <c r="CD52" s="398"/>
      <c r="CE52" s="398"/>
      <c r="CF52" s="398"/>
      <c r="CG52" s="398"/>
      <c r="CH52" s="398"/>
      <c r="CI52" s="398"/>
      <c r="CJ52" s="398"/>
    </row>
    <row r="53" spans="1:88" s="402" customFormat="1" x14ac:dyDescent="0.2">
      <c r="A53" s="899" t="s">
        <v>8263</v>
      </c>
      <c r="B53" s="397"/>
      <c r="C53" s="398" t="s">
        <v>8257</v>
      </c>
      <c r="D53" s="900" t="s">
        <v>7071</v>
      </c>
      <c r="E53" s="429" t="s">
        <v>7068</v>
      </c>
      <c r="F53" s="399">
        <f>IF(L53&lt;&gt;0,MAX(L53,R53,X53,AD53,AJ53,AP53,AV53,BB53,BH53),"NE")</f>
        <v>45560</v>
      </c>
      <c r="G53" s="401" t="str">
        <f t="shared" si="9"/>
        <v>B</v>
      </c>
      <c r="H53" s="898" t="str">
        <f t="shared" si="10"/>
        <v>MR.DER-0770_24-SP 097-Entrega Final-F03</v>
      </c>
      <c r="I53" s="413" t="str">
        <f t="shared" si="11"/>
        <v>ND</v>
      </c>
      <c r="J53" s="413" t="str">
        <f t="shared" si="12"/>
        <v>ND</v>
      </c>
      <c r="K53" s="398" t="s">
        <v>3730</v>
      </c>
      <c r="L53" s="430">
        <v>45309</v>
      </c>
      <c r="M53" s="914" t="s">
        <v>7072</v>
      </c>
      <c r="N53" s="398" t="s">
        <v>5536</v>
      </c>
      <c r="O53" s="430">
        <v>45338</v>
      </c>
      <c r="P53" s="926" t="s">
        <v>8664</v>
      </c>
      <c r="Q53" s="398" t="s">
        <v>3765</v>
      </c>
      <c r="R53" s="430">
        <v>45373</v>
      </c>
      <c r="S53" s="914" t="s">
        <v>7386</v>
      </c>
      <c r="T53" s="398" t="s">
        <v>5538</v>
      </c>
      <c r="U53" s="430">
        <v>45406</v>
      </c>
      <c r="V53" s="926" t="s">
        <v>8665</v>
      </c>
      <c r="W53" s="398" t="s">
        <v>3748</v>
      </c>
      <c r="X53" s="430">
        <v>45422</v>
      </c>
      <c r="Y53" s="914" t="s">
        <v>7691</v>
      </c>
      <c r="Z53" s="398"/>
      <c r="AA53" s="398"/>
      <c r="AB53" s="1152" t="s">
        <v>8667</v>
      </c>
      <c r="AC53" s="398" t="s">
        <v>5626</v>
      </c>
      <c r="AD53" s="430">
        <v>45546</v>
      </c>
      <c r="AE53" s="914" t="s">
        <v>8204</v>
      </c>
      <c r="AF53" s="398" t="s">
        <v>5539</v>
      </c>
      <c r="AG53" s="430">
        <v>45554</v>
      </c>
      <c r="AH53" s="398"/>
      <c r="AI53" s="398" t="s">
        <v>5811</v>
      </c>
      <c r="AJ53" s="430">
        <v>45555</v>
      </c>
      <c r="AK53" s="914" t="s">
        <v>8216</v>
      </c>
      <c r="AL53" s="398"/>
      <c r="AM53" s="398"/>
      <c r="AN53" s="1152" t="s">
        <v>8672</v>
      </c>
      <c r="AO53" s="398" t="s">
        <v>5811</v>
      </c>
      <c r="AP53" s="430">
        <v>45560</v>
      </c>
      <c r="AQ53" s="914" t="s">
        <v>8237</v>
      </c>
      <c r="AR53" s="398"/>
      <c r="AS53" s="398"/>
      <c r="AT53" s="398"/>
      <c r="AU53" s="398"/>
      <c r="AV53" s="398"/>
      <c r="AW53" s="398"/>
      <c r="AX53" s="398"/>
      <c r="AY53" s="398"/>
      <c r="AZ53" s="397"/>
      <c r="BA53" s="398"/>
      <c r="BB53" s="398"/>
      <c r="BC53" s="397"/>
      <c r="BD53" s="398"/>
      <c r="BE53" s="398"/>
      <c r="BF53" s="398"/>
      <c r="BG53" s="398"/>
      <c r="BH53" s="398"/>
      <c r="BI53" s="397"/>
      <c r="BJ53" s="398"/>
      <c r="BK53" s="398"/>
      <c r="BL53" s="397"/>
      <c r="BM53" s="398"/>
      <c r="BN53" s="398"/>
      <c r="BO53" s="398"/>
      <c r="BP53" s="398"/>
      <c r="BQ53" s="398"/>
      <c r="BR53" s="398"/>
      <c r="BS53" s="398"/>
      <c r="BT53" s="398"/>
      <c r="BU53" s="398"/>
      <c r="BV53" s="398"/>
      <c r="BW53" s="398"/>
      <c r="BX53" s="398"/>
      <c r="BY53" s="398"/>
      <c r="BZ53" s="398"/>
      <c r="CA53" s="398"/>
      <c r="CB53" s="398"/>
      <c r="CC53" s="398"/>
      <c r="CD53" s="398"/>
      <c r="CE53" s="398"/>
      <c r="CF53" s="398"/>
      <c r="CG53" s="398"/>
      <c r="CH53" s="398"/>
      <c r="CI53" s="398"/>
      <c r="CJ53" s="398"/>
    </row>
    <row r="54" spans="1:88" s="402" customFormat="1" x14ac:dyDescent="0.2">
      <c r="A54" s="899" t="s">
        <v>8263</v>
      </c>
      <c r="B54" s="397"/>
      <c r="C54" s="398" t="s">
        <v>8257</v>
      </c>
      <c r="D54" s="900" t="s">
        <v>7071</v>
      </c>
      <c r="E54" s="429" t="s">
        <v>7069</v>
      </c>
      <c r="F54" s="399">
        <f>IF(L54&lt;&gt;0,MAX(L54,R54,X54,AD54,AJ54,AP54,AV54,BB54),"NE")</f>
        <v>45560</v>
      </c>
      <c r="G54" s="401" t="str">
        <f t="shared" si="9"/>
        <v>A</v>
      </c>
      <c r="H54" s="898" t="str">
        <f t="shared" si="10"/>
        <v>MR.DER-0770_24-SP 097-Entrega Final-F03</v>
      </c>
      <c r="I54" s="413" t="str">
        <f t="shared" si="11"/>
        <v>ND</v>
      </c>
      <c r="J54" s="413" t="str">
        <f t="shared" si="12"/>
        <v>ND</v>
      </c>
      <c r="K54" s="398" t="s">
        <v>3730</v>
      </c>
      <c r="L54" s="430">
        <v>45309</v>
      </c>
      <c r="M54" s="914" t="s">
        <v>7072</v>
      </c>
      <c r="N54" s="398" t="s">
        <v>5536</v>
      </c>
      <c r="O54" s="430">
        <v>45338</v>
      </c>
      <c r="P54" s="926" t="s">
        <v>8664</v>
      </c>
      <c r="Q54" s="398" t="s">
        <v>3765</v>
      </c>
      <c r="R54" s="430">
        <v>45373</v>
      </c>
      <c r="S54" s="914" t="s">
        <v>7386</v>
      </c>
      <c r="T54" s="398" t="s">
        <v>5537</v>
      </c>
      <c r="U54" s="430">
        <v>45406</v>
      </c>
      <c r="V54" s="926" t="s">
        <v>8665</v>
      </c>
      <c r="W54" s="398" t="s">
        <v>3748</v>
      </c>
      <c r="X54" s="430">
        <v>45422</v>
      </c>
      <c r="Y54" s="914" t="s">
        <v>7691</v>
      </c>
      <c r="Z54" s="398"/>
      <c r="AA54" s="398"/>
      <c r="AB54" s="926" t="s">
        <v>8667</v>
      </c>
      <c r="AC54" s="398" t="s">
        <v>3748</v>
      </c>
      <c r="AD54" s="430">
        <v>45560</v>
      </c>
      <c r="AE54" s="914" t="s">
        <v>8237</v>
      </c>
      <c r="AF54" s="398"/>
      <c r="AG54" s="398"/>
      <c r="AH54" s="398"/>
      <c r="AI54" s="398"/>
      <c r="AJ54" s="398"/>
      <c r="AK54" s="398"/>
      <c r="AL54" s="398"/>
      <c r="AM54" s="398"/>
      <c r="AN54" s="398"/>
      <c r="AO54" s="398"/>
      <c r="AP54" s="398"/>
      <c r="AQ54" s="398"/>
      <c r="AR54" s="398"/>
      <c r="AS54" s="398"/>
      <c r="AT54" s="398"/>
      <c r="AU54" s="398"/>
      <c r="AV54" s="398"/>
      <c r="AW54" s="398"/>
      <c r="AX54" s="398"/>
      <c r="AY54" s="398"/>
      <c r="AZ54" s="397"/>
      <c r="BA54" s="398"/>
      <c r="BB54" s="398"/>
      <c r="BC54" s="397"/>
      <c r="BD54" s="398"/>
      <c r="BE54" s="398"/>
      <c r="BF54" s="398"/>
      <c r="BG54" s="398"/>
      <c r="BH54" s="398"/>
      <c r="BI54" s="397"/>
      <c r="BJ54" s="398"/>
      <c r="BK54" s="398"/>
      <c r="BL54" s="397"/>
      <c r="BM54" s="398"/>
      <c r="BN54" s="398"/>
      <c r="BO54" s="398"/>
      <c r="BP54" s="398"/>
      <c r="BQ54" s="398"/>
      <c r="BR54" s="398"/>
      <c r="BS54" s="398"/>
      <c r="BT54" s="398"/>
      <c r="BU54" s="398"/>
      <c r="BV54" s="398"/>
      <c r="BW54" s="398"/>
      <c r="BX54" s="398"/>
      <c r="BY54" s="398"/>
      <c r="BZ54" s="398"/>
      <c r="CA54" s="398"/>
      <c r="CB54" s="398"/>
      <c r="CC54" s="398"/>
      <c r="CD54" s="398"/>
      <c r="CE54" s="398"/>
      <c r="CF54" s="398"/>
      <c r="CG54" s="398"/>
      <c r="CH54" s="398"/>
      <c r="CI54" s="398"/>
      <c r="CJ54" s="398"/>
    </row>
    <row r="55" spans="1:88" s="402" customFormat="1" x14ac:dyDescent="0.2">
      <c r="A55" s="899" t="s">
        <v>8263</v>
      </c>
      <c r="B55" s="397"/>
      <c r="C55" s="398" t="s">
        <v>8257</v>
      </c>
      <c r="D55" s="900" t="s">
        <v>7071</v>
      </c>
      <c r="E55" s="429" t="s">
        <v>7692</v>
      </c>
      <c r="F55" s="399">
        <f>IF(L55&lt;&gt;0,MAX(L55,R55,X55,AD55,AJ55,AP55,AV55,BB55),"NE")</f>
        <v>45560</v>
      </c>
      <c r="G55" s="401" t="str">
        <f t="shared" si="9"/>
        <v>A</v>
      </c>
      <c r="H55" s="898" t="str">
        <f t="shared" si="10"/>
        <v>MR.DER-0770_24-SP 097-Entrega Final-F03</v>
      </c>
      <c r="I55" s="413" t="str">
        <f t="shared" si="11"/>
        <v>ND</v>
      </c>
      <c r="J55" s="413" t="str">
        <f t="shared" si="12"/>
        <v>ND</v>
      </c>
      <c r="K55" s="398" t="s">
        <v>3730</v>
      </c>
      <c r="L55" s="430">
        <v>45422</v>
      </c>
      <c r="M55" s="914" t="s">
        <v>7691</v>
      </c>
      <c r="N55" s="398" t="s">
        <v>5537</v>
      </c>
      <c r="O55" s="430">
        <v>45432</v>
      </c>
      <c r="P55" s="926" t="s">
        <v>8667</v>
      </c>
      <c r="Q55" s="398" t="s">
        <v>3748</v>
      </c>
      <c r="R55" s="430">
        <v>45436</v>
      </c>
      <c r="S55" s="914" t="s">
        <v>7723</v>
      </c>
      <c r="T55" s="398"/>
      <c r="U55" s="430"/>
      <c r="V55" s="926" t="s">
        <v>8668</v>
      </c>
      <c r="W55" s="398" t="s">
        <v>3748</v>
      </c>
      <c r="X55" s="430">
        <v>45560</v>
      </c>
      <c r="Y55" s="914" t="s">
        <v>8237</v>
      </c>
      <c r="Z55" s="398"/>
      <c r="AA55" s="430"/>
      <c r="AB55" s="398"/>
      <c r="AC55" s="398"/>
      <c r="AD55" s="398"/>
      <c r="AE55" s="398"/>
      <c r="AF55" s="398"/>
      <c r="AG55" s="398"/>
      <c r="AH55" s="398"/>
      <c r="AI55" s="398"/>
      <c r="AJ55" s="398"/>
      <c r="AK55" s="398"/>
      <c r="AL55" s="398"/>
      <c r="AM55" s="398"/>
      <c r="AN55" s="398"/>
      <c r="AO55" s="398"/>
      <c r="AP55" s="398"/>
      <c r="AQ55" s="398"/>
      <c r="AR55" s="398"/>
      <c r="AS55" s="398"/>
      <c r="AT55" s="398"/>
      <c r="AU55" s="398"/>
      <c r="AV55" s="398"/>
      <c r="AW55" s="398"/>
      <c r="AX55" s="398"/>
      <c r="AY55" s="398"/>
      <c r="AZ55" s="397"/>
      <c r="BA55" s="398"/>
      <c r="BB55" s="398"/>
      <c r="BC55" s="397"/>
      <c r="BD55" s="398"/>
      <c r="BE55" s="398"/>
      <c r="BF55" s="398"/>
      <c r="BG55" s="398"/>
      <c r="BH55" s="398"/>
      <c r="BI55" s="397"/>
      <c r="BJ55" s="398"/>
      <c r="BK55" s="398"/>
      <c r="BL55" s="397"/>
      <c r="BM55" s="398"/>
      <c r="BN55" s="398"/>
      <c r="BO55" s="398"/>
      <c r="BP55" s="398"/>
      <c r="BQ55" s="398"/>
      <c r="BR55" s="398"/>
      <c r="BS55" s="398"/>
      <c r="BT55" s="398"/>
      <c r="BU55" s="398"/>
      <c r="BV55" s="398"/>
      <c r="BW55" s="398"/>
      <c r="BX55" s="398"/>
      <c r="BY55" s="398"/>
      <c r="BZ55" s="398"/>
      <c r="CA55" s="398"/>
      <c r="CB55" s="398"/>
      <c r="CC55" s="398"/>
      <c r="CD55" s="398"/>
      <c r="CE55" s="398"/>
      <c r="CF55" s="398"/>
      <c r="CG55" s="398"/>
      <c r="CH55" s="398"/>
      <c r="CI55" s="398"/>
      <c r="CJ55" s="398"/>
    </row>
    <row r="56" spans="1:88" s="402" customFormat="1" x14ac:dyDescent="0.2">
      <c r="A56" s="899" t="s">
        <v>8263</v>
      </c>
      <c r="B56" s="397"/>
      <c r="C56" s="398" t="s">
        <v>8257</v>
      </c>
      <c r="D56" s="900" t="s">
        <v>6909</v>
      </c>
      <c r="E56" s="429" t="s">
        <v>6908</v>
      </c>
      <c r="F56" s="399">
        <f>IF(L56&lt;&gt;0,MAX(L56,R56,X56,AD56,AJ56,AP56,AV56,BB56),"NE")</f>
        <v>45560</v>
      </c>
      <c r="G56" s="401" t="str">
        <f t="shared" si="9"/>
        <v>A</v>
      </c>
      <c r="H56" s="898" t="str">
        <f t="shared" si="10"/>
        <v>MR.DER-0771_24-SP 097-Entrega Final-F05</v>
      </c>
      <c r="I56" s="413" t="str">
        <f t="shared" si="11"/>
        <v>ND</v>
      </c>
      <c r="J56" s="413" t="str">
        <f t="shared" si="12"/>
        <v>ND</v>
      </c>
      <c r="K56" s="398" t="s">
        <v>3730</v>
      </c>
      <c r="L56" s="430">
        <v>45224</v>
      </c>
      <c r="M56" s="914" t="s">
        <v>6896</v>
      </c>
      <c r="N56" s="398" t="s">
        <v>5536</v>
      </c>
      <c r="O56" s="430">
        <v>45633</v>
      </c>
      <c r="P56" s="926" t="s">
        <v>8673</v>
      </c>
      <c r="Q56" s="398" t="s">
        <v>3765</v>
      </c>
      <c r="R56" s="430">
        <v>45309</v>
      </c>
      <c r="S56" s="914" t="s">
        <v>7072</v>
      </c>
      <c r="T56" s="1152"/>
      <c r="U56" s="398"/>
      <c r="V56" s="926" t="s">
        <v>8674</v>
      </c>
      <c r="W56" s="398" t="s">
        <v>3748</v>
      </c>
      <c r="X56" s="430">
        <v>45373</v>
      </c>
      <c r="Y56" s="914" t="s">
        <v>7386</v>
      </c>
      <c r="Z56" s="398"/>
      <c r="AA56" s="430"/>
      <c r="AB56" s="1152" t="s">
        <v>8675</v>
      </c>
      <c r="AC56" s="398" t="s">
        <v>3748</v>
      </c>
      <c r="AD56" s="430">
        <v>45560</v>
      </c>
      <c r="AE56" s="914" t="s">
        <v>8236</v>
      </c>
      <c r="AF56" s="398"/>
      <c r="AG56" s="398"/>
      <c r="AH56" s="398"/>
      <c r="AI56" s="398"/>
      <c r="AJ56" s="398"/>
      <c r="AK56" s="398"/>
      <c r="AL56" s="398"/>
      <c r="AM56" s="398"/>
      <c r="AN56" s="398"/>
      <c r="AO56" s="398"/>
      <c r="AP56" s="398"/>
      <c r="AQ56" s="398"/>
      <c r="AR56" s="398"/>
      <c r="AS56" s="398"/>
      <c r="AT56" s="398"/>
      <c r="AU56" s="398"/>
      <c r="AV56" s="398"/>
      <c r="AW56" s="398"/>
      <c r="AX56" s="398"/>
      <c r="AY56" s="398"/>
      <c r="AZ56" s="397"/>
      <c r="BA56" s="398"/>
      <c r="BB56" s="398"/>
      <c r="BC56" s="397"/>
      <c r="BD56" s="398"/>
      <c r="BE56" s="398"/>
      <c r="BF56" s="398"/>
      <c r="BG56" s="398"/>
      <c r="BH56" s="398"/>
      <c r="BI56" s="397"/>
      <c r="BJ56" s="398"/>
      <c r="BK56" s="398"/>
      <c r="BL56" s="397"/>
      <c r="BM56" s="398"/>
      <c r="BN56" s="398"/>
      <c r="BO56" s="398"/>
      <c r="BP56" s="398"/>
      <c r="BQ56" s="398"/>
      <c r="BR56" s="398"/>
      <c r="BS56" s="398"/>
      <c r="BT56" s="398"/>
      <c r="BU56" s="398"/>
      <c r="BV56" s="398"/>
      <c r="BW56" s="398"/>
      <c r="BX56" s="398"/>
      <c r="BY56" s="398"/>
      <c r="BZ56" s="398"/>
      <c r="CA56" s="398"/>
      <c r="CB56" s="398"/>
      <c r="CC56" s="398"/>
      <c r="CD56" s="398"/>
      <c r="CE56" s="398"/>
      <c r="CF56" s="398"/>
      <c r="CG56" s="398"/>
      <c r="CH56" s="398"/>
      <c r="CI56" s="398"/>
      <c r="CJ56" s="398"/>
    </row>
    <row r="57" spans="1:88" s="402" customFormat="1" x14ac:dyDescent="0.2">
      <c r="A57" s="899" t="s">
        <v>8263</v>
      </c>
      <c r="B57" s="397"/>
      <c r="C57" s="398" t="s">
        <v>8257</v>
      </c>
      <c r="D57" s="900" t="s">
        <v>5944</v>
      </c>
      <c r="E57" s="429" t="s">
        <v>6897</v>
      </c>
      <c r="F57" s="399">
        <f t="shared" ref="F57:F74" si="13">IF(L57&lt;&gt;0,MAX(L57,R57,X57,AD57,AJ57,AP57,AV57,BB57,BH57,BN57),"NE")</f>
        <v>45560</v>
      </c>
      <c r="G57" s="401" t="str">
        <f t="shared" si="9"/>
        <v>B</v>
      </c>
      <c r="H57" s="898" t="str">
        <f t="shared" si="10"/>
        <v>MR.DER-0772_24-SP 097-Entrega Final-F07</v>
      </c>
      <c r="I57" s="413" t="str">
        <f t="shared" si="11"/>
        <v>ND</v>
      </c>
      <c r="J57" s="413" t="str">
        <f t="shared" si="12"/>
        <v>ND</v>
      </c>
      <c r="K57" s="398" t="s">
        <v>3730</v>
      </c>
      <c r="L57" s="430">
        <v>45224</v>
      </c>
      <c r="M57" s="914" t="s">
        <v>6896</v>
      </c>
      <c r="N57" s="398" t="s">
        <v>5536</v>
      </c>
      <c r="O57" s="430">
        <v>45633</v>
      </c>
      <c r="P57" s="926" t="s">
        <v>8663</v>
      </c>
      <c r="Q57" s="398" t="s">
        <v>3765</v>
      </c>
      <c r="R57" s="430">
        <v>45309</v>
      </c>
      <c r="S57" s="914" t="s">
        <v>7072</v>
      </c>
      <c r="T57" s="398"/>
      <c r="U57" s="398"/>
      <c r="V57" s="926" t="s">
        <v>8664</v>
      </c>
      <c r="W57" s="398" t="s">
        <v>3748</v>
      </c>
      <c r="X57" s="430">
        <v>45373</v>
      </c>
      <c r="Y57" s="914" t="s">
        <v>7386</v>
      </c>
      <c r="Z57" s="398" t="s">
        <v>6098</v>
      </c>
      <c r="AA57" s="430">
        <v>45406</v>
      </c>
      <c r="AB57" s="1152" t="s">
        <v>8665</v>
      </c>
      <c r="AC57" s="398" t="s">
        <v>5626</v>
      </c>
      <c r="AD57" s="430">
        <v>45422</v>
      </c>
      <c r="AE57" s="914" t="s">
        <v>7691</v>
      </c>
      <c r="AF57" s="398" t="s">
        <v>5537</v>
      </c>
      <c r="AG57" s="430">
        <v>45432</v>
      </c>
      <c r="AH57" s="926" t="s">
        <v>8667</v>
      </c>
      <c r="AI57" s="398" t="s">
        <v>5811</v>
      </c>
      <c r="AJ57" s="430">
        <v>45436</v>
      </c>
      <c r="AK57" s="914" t="s">
        <v>7723</v>
      </c>
      <c r="AL57" s="398"/>
      <c r="AM57" s="398"/>
      <c r="AN57" s="926" t="s">
        <v>8668</v>
      </c>
      <c r="AO57" s="398" t="s">
        <v>5811</v>
      </c>
      <c r="AP57" s="430">
        <v>45555</v>
      </c>
      <c r="AQ57" s="914" t="s">
        <v>8217</v>
      </c>
      <c r="AR57" s="398"/>
      <c r="AS57" s="398"/>
      <c r="AT57" s="398"/>
      <c r="AU57" s="398" t="s">
        <v>5811</v>
      </c>
      <c r="AV57" s="430">
        <v>45560</v>
      </c>
      <c r="AW57" s="914" t="s">
        <v>8235</v>
      </c>
      <c r="AX57" s="398"/>
      <c r="AY57" s="398"/>
      <c r="AZ57" s="397"/>
      <c r="BA57" s="398"/>
      <c r="BB57" s="430"/>
      <c r="BC57" s="920"/>
      <c r="BD57" s="398"/>
      <c r="BE57" s="398"/>
      <c r="BF57" s="398"/>
      <c r="BG57" s="398"/>
      <c r="BH57" s="430"/>
      <c r="BI57" s="920"/>
      <c r="BJ57" s="398"/>
      <c r="BK57" s="398"/>
      <c r="BL57" s="397"/>
      <c r="BM57" s="398"/>
      <c r="BN57" s="430"/>
      <c r="BO57" s="914"/>
      <c r="BP57" s="398"/>
      <c r="BQ57" s="398"/>
      <c r="BR57" s="398"/>
      <c r="BS57" s="398"/>
      <c r="BT57" s="430"/>
      <c r="BU57" s="914"/>
      <c r="BV57" s="398"/>
      <c r="BW57" s="398"/>
      <c r="BX57" s="398"/>
      <c r="BY57" s="398"/>
      <c r="BZ57" s="430"/>
      <c r="CA57" s="914"/>
      <c r="CB57" s="398"/>
      <c r="CC57" s="398"/>
      <c r="CD57" s="398"/>
      <c r="CE57" s="398"/>
      <c r="CF57" s="430"/>
      <c r="CG57" s="914"/>
      <c r="CH57" s="398"/>
      <c r="CI57" s="398"/>
      <c r="CJ57" s="398"/>
    </row>
    <row r="58" spans="1:88" s="402" customFormat="1" x14ac:dyDescent="0.2">
      <c r="A58" s="899" t="s">
        <v>8263</v>
      </c>
      <c r="B58" s="397"/>
      <c r="C58" s="398" t="s">
        <v>8257</v>
      </c>
      <c r="D58" s="900" t="s">
        <v>5944</v>
      </c>
      <c r="E58" s="429" t="s">
        <v>5937</v>
      </c>
      <c r="F58" s="399">
        <f t="shared" si="13"/>
        <v>45560</v>
      </c>
      <c r="G58" s="401" t="str">
        <f t="shared" si="9"/>
        <v>C</v>
      </c>
      <c r="H58" s="898" t="str">
        <f t="shared" si="10"/>
        <v>MR.DER-0772_24-SP 097-Entrega Final-F07</v>
      </c>
      <c r="I58" s="413" t="str">
        <f t="shared" si="11"/>
        <v>ND</v>
      </c>
      <c r="J58" s="413" t="str">
        <f t="shared" si="12"/>
        <v>ND</v>
      </c>
      <c r="K58" s="398" t="s">
        <v>3730</v>
      </c>
      <c r="L58" s="430">
        <v>44910</v>
      </c>
      <c r="M58" s="914" t="s">
        <v>5945</v>
      </c>
      <c r="N58" s="398" t="s">
        <v>5536</v>
      </c>
      <c r="O58" s="430">
        <v>44931</v>
      </c>
      <c r="P58" s="926" t="s">
        <v>8662</v>
      </c>
      <c r="Q58" s="398" t="s">
        <v>3765</v>
      </c>
      <c r="R58" s="430">
        <v>45224</v>
      </c>
      <c r="S58" s="914" t="s">
        <v>6896</v>
      </c>
      <c r="T58" s="398" t="s">
        <v>5536</v>
      </c>
      <c r="U58" s="430">
        <v>45267</v>
      </c>
      <c r="V58" s="926" t="s">
        <v>8663</v>
      </c>
      <c r="W58" s="398" t="s">
        <v>5701</v>
      </c>
      <c r="X58" s="430">
        <v>45309</v>
      </c>
      <c r="Y58" s="914" t="s">
        <v>7072</v>
      </c>
      <c r="Z58" s="398" t="s">
        <v>6100</v>
      </c>
      <c r="AA58" s="430">
        <v>45338</v>
      </c>
      <c r="AB58" s="398"/>
      <c r="AC58" s="398" t="s">
        <v>3748</v>
      </c>
      <c r="AD58" s="430">
        <v>45392</v>
      </c>
      <c r="AE58" s="914" t="s">
        <v>7502</v>
      </c>
      <c r="AF58" s="398" t="s">
        <v>6098</v>
      </c>
      <c r="AG58" s="430">
        <v>45406</v>
      </c>
      <c r="AH58" s="926" t="s">
        <v>8666</v>
      </c>
      <c r="AI58" s="398" t="s">
        <v>5626</v>
      </c>
      <c r="AJ58" s="430">
        <v>45422</v>
      </c>
      <c r="AK58" s="914" t="s">
        <v>7691</v>
      </c>
      <c r="AL58" s="398" t="s">
        <v>5539</v>
      </c>
      <c r="AM58" s="430">
        <v>45432</v>
      </c>
      <c r="AN58" s="926" t="s">
        <v>8667</v>
      </c>
      <c r="AO58" s="398" t="s">
        <v>5811</v>
      </c>
      <c r="AP58" s="430">
        <v>45436</v>
      </c>
      <c r="AQ58" s="914" t="s">
        <v>7723</v>
      </c>
      <c r="AR58" s="398"/>
      <c r="AS58" s="398"/>
      <c r="AT58" s="926" t="s">
        <v>8668</v>
      </c>
      <c r="AU58" s="398" t="s">
        <v>5811</v>
      </c>
      <c r="AV58" s="430">
        <v>45468</v>
      </c>
      <c r="AW58" s="914" t="s">
        <v>8113</v>
      </c>
      <c r="AX58" s="398"/>
      <c r="AY58" s="398"/>
      <c r="AZ58" s="926" t="s">
        <v>8671</v>
      </c>
      <c r="BA58" s="398" t="s">
        <v>6393</v>
      </c>
      <c r="BB58" s="430">
        <v>45546</v>
      </c>
      <c r="BC58" s="920" t="s">
        <v>8204</v>
      </c>
      <c r="BD58" s="398" t="s">
        <v>5539</v>
      </c>
      <c r="BE58" s="398">
        <v>45554</v>
      </c>
      <c r="BF58" s="1152" t="s">
        <v>8671</v>
      </c>
      <c r="BG58" s="398" t="s">
        <v>6649</v>
      </c>
      <c r="BH58" s="430">
        <v>45555</v>
      </c>
      <c r="BI58" s="920" t="s">
        <v>8216</v>
      </c>
      <c r="BJ58" s="398"/>
      <c r="BK58" s="398"/>
      <c r="BL58" s="1152" t="s">
        <v>8672</v>
      </c>
      <c r="BM58" s="398" t="s">
        <v>6649</v>
      </c>
      <c r="BN58" s="430">
        <v>45560</v>
      </c>
      <c r="BO58" s="914" t="s">
        <v>8235</v>
      </c>
      <c r="BP58" s="398"/>
      <c r="BQ58" s="398"/>
      <c r="BR58" s="398"/>
      <c r="BS58" s="398"/>
      <c r="BT58" s="430"/>
      <c r="BU58" s="914"/>
      <c r="BV58" s="398"/>
      <c r="BW58" s="398"/>
      <c r="BX58" s="398"/>
      <c r="BY58" s="398"/>
      <c r="BZ58" s="430"/>
      <c r="CA58" s="914"/>
      <c r="CB58" s="398"/>
      <c r="CC58" s="398"/>
      <c r="CD58" s="398"/>
      <c r="CE58" s="398"/>
      <c r="CF58" s="430"/>
      <c r="CG58" s="914"/>
      <c r="CH58" s="398"/>
      <c r="CI58" s="398"/>
      <c r="CJ58" s="398"/>
    </row>
    <row r="59" spans="1:88" s="402" customFormat="1" x14ac:dyDescent="0.2">
      <c r="A59" s="899" t="s">
        <v>8263</v>
      </c>
      <c r="B59" s="397"/>
      <c r="C59" s="398" t="s">
        <v>8257</v>
      </c>
      <c r="D59" s="900" t="s">
        <v>5944</v>
      </c>
      <c r="E59" s="429" t="s">
        <v>6898</v>
      </c>
      <c r="F59" s="399">
        <f t="shared" si="13"/>
        <v>45560</v>
      </c>
      <c r="G59" s="401" t="str">
        <f t="shared" si="9"/>
        <v>A</v>
      </c>
      <c r="H59" s="898" t="str">
        <f t="shared" si="10"/>
        <v>MR.DER-0772_24-SP 097-Entrega Final-F07</v>
      </c>
      <c r="I59" s="413" t="str">
        <f t="shared" si="11"/>
        <v>ND</v>
      </c>
      <c r="J59" s="413" t="str">
        <f t="shared" si="12"/>
        <v>ND</v>
      </c>
      <c r="K59" s="398" t="s">
        <v>3730</v>
      </c>
      <c r="L59" s="430">
        <v>45224</v>
      </c>
      <c r="M59" s="914" t="s">
        <v>6896</v>
      </c>
      <c r="N59" s="398" t="s">
        <v>5536</v>
      </c>
      <c r="O59" s="430">
        <v>45267</v>
      </c>
      <c r="P59" s="926" t="s">
        <v>8663</v>
      </c>
      <c r="Q59" s="398" t="s">
        <v>3765</v>
      </c>
      <c r="R59" s="430">
        <v>45309</v>
      </c>
      <c r="S59" s="914" t="s">
        <v>7072</v>
      </c>
      <c r="T59" s="398" t="s">
        <v>5536</v>
      </c>
      <c r="U59" s="430">
        <v>45338</v>
      </c>
      <c r="V59" s="926" t="s">
        <v>8664</v>
      </c>
      <c r="W59" s="398" t="s">
        <v>5701</v>
      </c>
      <c r="X59" s="430">
        <v>45392</v>
      </c>
      <c r="Y59" s="914" t="s">
        <v>7502</v>
      </c>
      <c r="Z59" s="398" t="s">
        <v>5537</v>
      </c>
      <c r="AA59" s="430">
        <v>45406</v>
      </c>
      <c r="AB59" s="1152" t="s">
        <v>8666</v>
      </c>
      <c r="AC59" s="398" t="s">
        <v>3748</v>
      </c>
      <c r="AD59" s="430">
        <v>45422</v>
      </c>
      <c r="AE59" s="914" t="s">
        <v>7691</v>
      </c>
      <c r="AF59" s="398"/>
      <c r="AG59" s="398"/>
      <c r="AH59" s="926" t="s">
        <v>8667</v>
      </c>
      <c r="AI59" s="398" t="s">
        <v>3748</v>
      </c>
      <c r="AJ59" s="430">
        <v>45436</v>
      </c>
      <c r="AK59" s="914" t="s">
        <v>7724</v>
      </c>
      <c r="AL59" s="398"/>
      <c r="AM59" s="398"/>
      <c r="AN59" s="1152" t="s">
        <v>8668</v>
      </c>
      <c r="AO59" s="398" t="s">
        <v>3748</v>
      </c>
      <c r="AP59" s="430">
        <v>45555</v>
      </c>
      <c r="AQ59" s="914" t="s">
        <v>8217</v>
      </c>
      <c r="AR59" s="398"/>
      <c r="AS59" s="398"/>
      <c r="AT59" s="926" t="s">
        <v>8672</v>
      </c>
      <c r="AU59" s="398" t="s">
        <v>3748</v>
      </c>
      <c r="AV59" s="430">
        <v>45468</v>
      </c>
      <c r="AW59" s="914" t="s">
        <v>8113</v>
      </c>
      <c r="AX59" s="398"/>
      <c r="AY59" s="398"/>
      <c r="AZ59" s="926" t="s">
        <v>8671</v>
      </c>
      <c r="BA59" s="398" t="s">
        <v>3748</v>
      </c>
      <c r="BB59" s="430">
        <v>45560</v>
      </c>
      <c r="BC59" s="920" t="s">
        <v>8235</v>
      </c>
      <c r="BD59" s="398"/>
      <c r="BE59" s="398"/>
      <c r="BF59" s="398"/>
      <c r="BG59" s="398"/>
      <c r="BH59" s="430"/>
      <c r="BI59" s="920"/>
      <c r="BJ59" s="398"/>
      <c r="BK59" s="398"/>
      <c r="BL59" s="397"/>
      <c r="BM59" s="398"/>
      <c r="BN59" s="430"/>
      <c r="BO59" s="914"/>
      <c r="BP59" s="398"/>
      <c r="BQ59" s="398"/>
      <c r="BR59" s="398"/>
      <c r="BS59" s="398"/>
      <c r="BT59" s="430"/>
      <c r="BU59" s="914"/>
      <c r="BV59" s="398"/>
      <c r="BW59" s="398"/>
      <c r="BX59" s="398"/>
      <c r="BY59" s="398"/>
      <c r="BZ59" s="430"/>
      <c r="CA59" s="914"/>
      <c r="CB59" s="398"/>
      <c r="CC59" s="398"/>
      <c r="CD59" s="398"/>
      <c r="CE59" s="398"/>
      <c r="CF59" s="430"/>
      <c r="CG59" s="914"/>
      <c r="CH59" s="398"/>
      <c r="CI59" s="398"/>
      <c r="CJ59" s="398"/>
    </row>
    <row r="60" spans="1:88" s="402" customFormat="1" x14ac:dyDescent="0.2">
      <c r="A60" s="899" t="s">
        <v>8263</v>
      </c>
      <c r="B60" s="397"/>
      <c r="C60" s="398" t="s">
        <v>8257</v>
      </c>
      <c r="D60" s="900" t="s">
        <v>5944</v>
      </c>
      <c r="E60" s="429" t="s">
        <v>6899</v>
      </c>
      <c r="F60" s="399">
        <f t="shared" si="13"/>
        <v>45560</v>
      </c>
      <c r="G60" s="401" t="str">
        <f t="shared" si="9"/>
        <v>B</v>
      </c>
      <c r="H60" s="898" t="str">
        <f t="shared" si="10"/>
        <v>MR.DER-0772_24-SP 097-Entrega Final-F07</v>
      </c>
      <c r="I60" s="413" t="str">
        <f t="shared" si="11"/>
        <v>ND</v>
      </c>
      <c r="J60" s="413" t="str">
        <f t="shared" si="12"/>
        <v>ND</v>
      </c>
      <c r="K60" s="398" t="s">
        <v>3730</v>
      </c>
      <c r="L60" s="430">
        <v>45224</v>
      </c>
      <c r="M60" s="914" t="s">
        <v>6896</v>
      </c>
      <c r="N60" s="398" t="s">
        <v>5536</v>
      </c>
      <c r="O60" s="430">
        <v>45267</v>
      </c>
      <c r="P60" s="926" t="s">
        <v>8663</v>
      </c>
      <c r="Q60" s="398" t="s">
        <v>3765</v>
      </c>
      <c r="R60" s="430">
        <v>45309</v>
      </c>
      <c r="S60" s="914" t="s">
        <v>7072</v>
      </c>
      <c r="T60" s="398"/>
      <c r="U60" s="398"/>
      <c r="V60" s="926" t="s">
        <v>8664</v>
      </c>
      <c r="W60" s="398" t="s">
        <v>5701</v>
      </c>
      <c r="X60" s="430">
        <v>45373</v>
      </c>
      <c r="Y60" s="914" t="s">
        <v>7386</v>
      </c>
      <c r="Z60" s="398" t="s">
        <v>5537</v>
      </c>
      <c r="AA60" s="430">
        <v>45406</v>
      </c>
      <c r="AB60" s="1152" t="s">
        <v>8665</v>
      </c>
      <c r="AC60" s="398" t="s">
        <v>3748</v>
      </c>
      <c r="AD60" s="430">
        <v>45422</v>
      </c>
      <c r="AE60" s="914" t="s">
        <v>7691</v>
      </c>
      <c r="AF60" s="398"/>
      <c r="AG60" s="398"/>
      <c r="AH60" s="926" t="s">
        <v>8667</v>
      </c>
      <c r="AI60" s="398" t="s">
        <v>5626</v>
      </c>
      <c r="AJ60" s="430">
        <v>45546</v>
      </c>
      <c r="AK60" s="914" t="s">
        <v>8204</v>
      </c>
      <c r="AL60" s="398" t="s">
        <v>5539</v>
      </c>
      <c r="AM60" s="430">
        <v>45554</v>
      </c>
      <c r="AN60" s="926" t="s">
        <v>8671</v>
      </c>
      <c r="AO60" s="398" t="s">
        <v>5811</v>
      </c>
      <c r="AP60" s="430">
        <v>45555</v>
      </c>
      <c r="AQ60" s="914" t="s">
        <v>8216</v>
      </c>
      <c r="AR60" s="398"/>
      <c r="AS60" s="398"/>
      <c r="AT60" s="926" t="s">
        <v>8672</v>
      </c>
      <c r="AU60" s="398" t="s">
        <v>5811</v>
      </c>
      <c r="AV60" s="430">
        <v>45560</v>
      </c>
      <c r="AW60" s="914" t="s">
        <v>8235</v>
      </c>
      <c r="AX60" s="398"/>
      <c r="AY60" s="398"/>
      <c r="AZ60" s="926" t="s">
        <v>8672</v>
      </c>
      <c r="BA60" s="398"/>
      <c r="BB60" s="430"/>
      <c r="BC60" s="920"/>
      <c r="BD60" s="398"/>
      <c r="BE60" s="398"/>
      <c r="BF60" s="398"/>
      <c r="BG60" s="398"/>
      <c r="BH60" s="430"/>
      <c r="BI60" s="920"/>
      <c r="BJ60" s="398"/>
      <c r="BK60" s="398"/>
      <c r="BL60" s="397"/>
      <c r="BM60" s="398"/>
      <c r="BN60" s="430"/>
      <c r="BO60" s="914"/>
      <c r="BP60" s="398"/>
      <c r="BQ60" s="398"/>
      <c r="BR60" s="398"/>
      <c r="BS60" s="398"/>
      <c r="BT60" s="430"/>
      <c r="BU60" s="914"/>
      <c r="BV60" s="398"/>
      <c r="BW60" s="398"/>
      <c r="BX60" s="398"/>
      <c r="BY60" s="398"/>
      <c r="BZ60" s="430"/>
      <c r="CA60" s="914"/>
      <c r="CB60" s="398"/>
      <c r="CC60" s="398"/>
      <c r="CD60" s="398"/>
      <c r="CE60" s="398"/>
      <c r="CF60" s="430"/>
      <c r="CG60" s="914"/>
      <c r="CH60" s="398"/>
      <c r="CI60" s="398"/>
      <c r="CJ60" s="398"/>
    </row>
    <row r="61" spans="1:88" s="402" customFormat="1" x14ac:dyDescent="0.2">
      <c r="A61" s="899" t="s">
        <v>8263</v>
      </c>
      <c r="B61" s="397"/>
      <c r="C61" s="398" t="s">
        <v>8257</v>
      </c>
      <c r="D61" s="900" t="s">
        <v>5944</v>
      </c>
      <c r="E61" s="429" t="s">
        <v>5938</v>
      </c>
      <c r="F61" s="399">
        <f t="shared" si="13"/>
        <v>45560</v>
      </c>
      <c r="G61" s="401" t="str">
        <f t="shared" si="9"/>
        <v>A</v>
      </c>
      <c r="H61" s="898" t="str">
        <f t="shared" si="10"/>
        <v>MR.DER-0772_24-SP 097-Entrega Final-F07</v>
      </c>
      <c r="I61" s="413" t="str">
        <f t="shared" si="11"/>
        <v>ND</v>
      </c>
      <c r="J61" s="413" t="str">
        <f t="shared" si="12"/>
        <v>ND</v>
      </c>
      <c r="K61" s="398" t="s">
        <v>3730</v>
      </c>
      <c r="L61" s="430">
        <v>44910</v>
      </c>
      <c r="M61" s="914" t="s">
        <v>5945</v>
      </c>
      <c r="N61" s="398" t="s">
        <v>5536</v>
      </c>
      <c r="O61" s="430">
        <v>44931</v>
      </c>
      <c r="P61" s="926" t="s">
        <v>8662</v>
      </c>
      <c r="Q61" s="398" t="s">
        <v>3765</v>
      </c>
      <c r="R61" s="430">
        <v>45224</v>
      </c>
      <c r="S61" s="914" t="s">
        <v>6896</v>
      </c>
      <c r="T61" s="398" t="s">
        <v>5536</v>
      </c>
      <c r="U61" s="430">
        <v>45267</v>
      </c>
      <c r="V61" s="926" t="s">
        <v>8663</v>
      </c>
      <c r="W61" s="398" t="s">
        <v>5701</v>
      </c>
      <c r="X61" s="430">
        <v>45309</v>
      </c>
      <c r="Y61" s="914" t="s">
        <v>7072</v>
      </c>
      <c r="Z61" s="398"/>
      <c r="AA61" s="398"/>
      <c r="AB61" s="398"/>
      <c r="AC61" s="398" t="s">
        <v>7387</v>
      </c>
      <c r="AD61" s="430">
        <v>45373</v>
      </c>
      <c r="AE61" s="914" t="s">
        <v>7386</v>
      </c>
      <c r="AF61" s="398" t="s">
        <v>5537</v>
      </c>
      <c r="AG61" s="430">
        <v>45406</v>
      </c>
      <c r="AH61" s="926" t="s">
        <v>8665</v>
      </c>
      <c r="AI61" s="398" t="s">
        <v>3748</v>
      </c>
      <c r="AJ61" s="430">
        <v>45422</v>
      </c>
      <c r="AK61" s="914" t="s">
        <v>7691</v>
      </c>
      <c r="AL61" s="398"/>
      <c r="AM61" s="398"/>
      <c r="AN61" s="926" t="s">
        <v>8667</v>
      </c>
      <c r="AO61" s="398" t="s">
        <v>3748</v>
      </c>
      <c r="AP61" s="430">
        <v>45436</v>
      </c>
      <c r="AQ61" s="914" t="s">
        <v>7724</v>
      </c>
      <c r="AR61" s="398"/>
      <c r="AS61" s="398"/>
      <c r="AT61" s="926" t="s">
        <v>8668</v>
      </c>
      <c r="AU61" s="398" t="s">
        <v>3748</v>
      </c>
      <c r="AV61" s="430">
        <v>45468</v>
      </c>
      <c r="AW61" s="914" t="s">
        <v>8113</v>
      </c>
      <c r="AX61" s="398"/>
      <c r="AY61" s="398"/>
      <c r="AZ61" s="926" t="s">
        <v>8671</v>
      </c>
      <c r="BA61" s="398" t="s">
        <v>3748</v>
      </c>
      <c r="BB61" s="430">
        <v>45555</v>
      </c>
      <c r="BC61" s="920" t="s">
        <v>8217</v>
      </c>
      <c r="BD61" s="398"/>
      <c r="BE61" s="398"/>
      <c r="BF61" s="926" t="s">
        <v>8672</v>
      </c>
      <c r="BG61" s="398" t="s">
        <v>3748</v>
      </c>
      <c r="BH61" s="430">
        <v>45560</v>
      </c>
      <c r="BI61" s="920" t="s">
        <v>8235</v>
      </c>
      <c r="BJ61" s="398"/>
      <c r="BK61" s="398"/>
      <c r="BL61" s="397"/>
      <c r="BM61" s="398"/>
      <c r="BN61" s="430"/>
      <c r="BO61" s="914"/>
      <c r="BP61" s="398"/>
      <c r="BQ61" s="398"/>
      <c r="BR61" s="398"/>
      <c r="BS61" s="398"/>
      <c r="BT61" s="430"/>
      <c r="BU61" s="914"/>
      <c r="BV61" s="398"/>
      <c r="BW61" s="398"/>
      <c r="BX61" s="398"/>
      <c r="BY61" s="398"/>
      <c r="BZ61" s="430"/>
      <c r="CA61" s="914"/>
      <c r="CB61" s="398"/>
      <c r="CC61" s="398"/>
      <c r="CD61" s="398"/>
      <c r="CE61" s="398"/>
      <c r="CF61" s="430"/>
      <c r="CG61" s="914"/>
      <c r="CH61" s="398"/>
      <c r="CI61" s="398"/>
      <c r="CJ61" s="398"/>
    </row>
    <row r="62" spans="1:88" s="402" customFormat="1" x14ac:dyDescent="0.2">
      <c r="A62" s="899" t="s">
        <v>8263</v>
      </c>
      <c r="B62" s="397"/>
      <c r="C62" s="398" t="s">
        <v>8257</v>
      </c>
      <c r="D62" s="900" t="s">
        <v>5944</v>
      </c>
      <c r="E62" s="429" t="s">
        <v>5939</v>
      </c>
      <c r="F62" s="399">
        <f t="shared" si="13"/>
        <v>45560</v>
      </c>
      <c r="G62" s="401" t="str">
        <f t="shared" si="9"/>
        <v>B</v>
      </c>
      <c r="H62" s="898" t="str">
        <f t="shared" si="10"/>
        <v>MR.DER-0772_24-SP 097-Entrega Final-F07</v>
      </c>
      <c r="I62" s="413" t="str">
        <f t="shared" si="11"/>
        <v>ND</v>
      </c>
      <c r="J62" s="413" t="str">
        <f t="shared" si="12"/>
        <v>ND</v>
      </c>
      <c r="K62" s="398" t="s">
        <v>3730</v>
      </c>
      <c r="L62" s="430">
        <v>44910</v>
      </c>
      <c r="M62" s="914" t="s">
        <v>5945</v>
      </c>
      <c r="N62" s="398" t="s">
        <v>5536</v>
      </c>
      <c r="O62" s="430">
        <v>44931</v>
      </c>
      <c r="P62" s="926" t="s">
        <v>8662</v>
      </c>
      <c r="Q62" s="398" t="s">
        <v>3765</v>
      </c>
      <c r="R62" s="430">
        <v>45224</v>
      </c>
      <c r="S62" s="914" t="s">
        <v>6896</v>
      </c>
      <c r="T62" s="398" t="s">
        <v>5536</v>
      </c>
      <c r="U62" s="430">
        <v>45267</v>
      </c>
      <c r="V62" s="926" t="s">
        <v>8663</v>
      </c>
      <c r="W62" s="398" t="s">
        <v>5701</v>
      </c>
      <c r="X62" s="430">
        <v>45309</v>
      </c>
      <c r="Y62" s="914" t="s">
        <v>7072</v>
      </c>
      <c r="Z62" s="398"/>
      <c r="AA62" s="398"/>
      <c r="AB62" s="398"/>
      <c r="AC62" s="398" t="s">
        <v>3748</v>
      </c>
      <c r="AD62" s="430">
        <v>45373</v>
      </c>
      <c r="AE62" s="914" t="s">
        <v>7386</v>
      </c>
      <c r="AF62" s="398" t="s">
        <v>6098</v>
      </c>
      <c r="AG62" s="430">
        <v>45406</v>
      </c>
      <c r="AH62" s="926" t="s">
        <v>8665</v>
      </c>
      <c r="AI62" s="398" t="s">
        <v>5626</v>
      </c>
      <c r="AJ62" s="430">
        <v>45422</v>
      </c>
      <c r="AK62" s="914" t="s">
        <v>7691</v>
      </c>
      <c r="AL62" s="398" t="s">
        <v>5539</v>
      </c>
      <c r="AM62" s="430">
        <v>45432</v>
      </c>
      <c r="AN62" s="926" t="s">
        <v>8667</v>
      </c>
      <c r="AO62" s="398" t="s">
        <v>5811</v>
      </c>
      <c r="AP62" s="430">
        <v>45436</v>
      </c>
      <c r="AQ62" s="914" t="s">
        <v>7723</v>
      </c>
      <c r="AR62" s="398"/>
      <c r="AS62" s="398"/>
      <c r="AT62" s="1152" t="s">
        <v>8668</v>
      </c>
      <c r="AU62" s="398" t="s">
        <v>5811</v>
      </c>
      <c r="AV62" s="430">
        <v>45555</v>
      </c>
      <c r="AW62" s="914" t="s">
        <v>8217</v>
      </c>
      <c r="AX62" s="398"/>
      <c r="AY62" s="398"/>
      <c r="AZ62" s="1152" t="s">
        <v>8672</v>
      </c>
      <c r="BA62" s="398" t="s">
        <v>5811</v>
      </c>
      <c r="BB62" s="430">
        <v>45560</v>
      </c>
      <c r="BC62" s="920" t="s">
        <v>8235</v>
      </c>
      <c r="BD62" s="398"/>
      <c r="BE62" s="398"/>
      <c r="BF62" s="398"/>
      <c r="BG62" s="398"/>
      <c r="BH62" s="430"/>
      <c r="BI62" s="920"/>
      <c r="BJ62" s="398"/>
      <c r="BK62" s="398"/>
      <c r="BL62" s="397"/>
      <c r="BM62" s="398"/>
      <c r="BN62" s="430"/>
      <c r="BO62" s="914"/>
      <c r="BP62" s="398"/>
      <c r="BQ62" s="398"/>
      <c r="BR62" s="398"/>
      <c r="BS62" s="398"/>
      <c r="BT62" s="430"/>
      <c r="BU62" s="914"/>
      <c r="BV62" s="398"/>
      <c r="BW62" s="398"/>
      <c r="BX62" s="398"/>
      <c r="BY62" s="398"/>
      <c r="BZ62" s="430"/>
      <c r="CA62" s="914"/>
      <c r="CB62" s="398"/>
      <c r="CC62" s="398"/>
      <c r="CD62" s="398"/>
      <c r="CE62" s="398"/>
      <c r="CF62" s="430"/>
      <c r="CG62" s="914"/>
      <c r="CH62" s="398"/>
      <c r="CI62" s="398"/>
      <c r="CJ62" s="398"/>
    </row>
    <row r="63" spans="1:88" s="402" customFormat="1" x14ac:dyDescent="0.2">
      <c r="A63" s="899" t="s">
        <v>8263</v>
      </c>
      <c r="B63" s="397"/>
      <c r="C63" s="398" t="s">
        <v>8257</v>
      </c>
      <c r="D63" s="900" t="s">
        <v>5944</v>
      </c>
      <c r="E63" s="429" t="s">
        <v>6900</v>
      </c>
      <c r="F63" s="399">
        <f t="shared" si="13"/>
        <v>45560</v>
      </c>
      <c r="G63" s="401" t="str">
        <f t="shared" si="9"/>
        <v>C</v>
      </c>
      <c r="H63" s="898" t="str">
        <f t="shared" si="10"/>
        <v>MR.DER-0772_24-SP 097-Entrega Final-F07</v>
      </c>
      <c r="I63" s="413" t="str">
        <f t="shared" si="11"/>
        <v>ND</v>
      </c>
      <c r="J63" s="413" t="str">
        <f t="shared" si="12"/>
        <v>ND</v>
      </c>
      <c r="K63" s="398" t="s">
        <v>3730</v>
      </c>
      <c r="L63" s="430">
        <v>45224</v>
      </c>
      <c r="M63" s="914" t="s">
        <v>6896</v>
      </c>
      <c r="N63" s="398" t="s">
        <v>5536</v>
      </c>
      <c r="O63" s="430">
        <v>45267</v>
      </c>
      <c r="P63" s="926" t="s">
        <v>8663</v>
      </c>
      <c r="Q63" s="398" t="s">
        <v>3765</v>
      </c>
      <c r="R63" s="430">
        <v>45309</v>
      </c>
      <c r="S63" s="914" t="s">
        <v>7072</v>
      </c>
      <c r="T63" s="398"/>
      <c r="U63" s="398"/>
      <c r="V63" s="926" t="s">
        <v>8664</v>
      </c>
      <c r="W63" s="398"/>
      <c r="X63" s="398"/>
      <c r="Y63" s="398"/>
      <c r="Z63" s="398"/>
      <c r="AA63" s="398"/>
      <c r="AB63" s="398"/>
      <c r="AC63" s="398" t="s">
        <v>3748</v>
      </c>
      <c r="AD63" s="430">
        <v>45373</v>
      </c>
      <c r="AE63" s="914" t="s">
        <v>7386</v>
      </c>
      <c r="AF63" s="398" t="s">
        <v>6098</v>
      </c>
      <c r="AG63" s="430">
        <v>45406</v>
      </c>
      <c r="AH63" s="1152" t="s">
        <v>8665</v>
      </c>
      <c r="AI63" s="398" t="s">
        <v>5626</v>
      </c>
      <c r="AJ63" s="430">
        <v>45422</v>
      </c>
      <c r="AK63" s="914" t="s">
        <v>7691</v>
      </c>
      <c r="AL63" s="398" t="s">
        <v>5539</v>
      </c>
      <c r="AM63" s="430">
        <v>45432</v>
      </c>
      <c r="AN63" s="926" t="s">
        <v>8667</v>
      </c>
      <c r="AO63" s="398" t="s">
        <v>5811</v>
      </c>
      <c r="AP63" s="430">
        <v>45436</v>
      </c>
      <c r="AQ63" s="914" t="s">
        <v>7723</v>
      </c>
      <c r="AR63" s="398"/>
      <c r="AS63" s="398"/>
      <c r="AT63" s="1152" t="s">
        <v>8668</v>
      </c>
      <c r="AU63" s="398" t="s">
        <v>6393</v>
      </c>
      <c r="AV63" s="430">
        <v>45546</v>
      </c>
      <c r="AW63" s="914" t="s">
        <v>8204</v>
      </c>
      <c r="AX63" s="398" t="s">
        <v>5539</v>
      </c>
      <c r="AY63" s="430">
        <v>45554</v>
      </c>
      <c r="AZ63" s="1152" t="s">
        <v>8671</v>
      </c>
      <c r="BA63" s="398" t="s">
        <v>6649</v>
      </c>
      <c r="BB63" s="430">
        <v>45555</v>
      </c>
      <c r="BC63" s="920" t="s">
        <v>8216</v>
      </c>
      <c r="BD63" s="398"/>
      <c r="BE63" s="430"/>
      <c r="BF63" s="1152" t="s">
        <v>8672</v>
      </c>
      <c r="BG63" s="398" t="s">
        <v>6649</v>
      </c>
      <c r="BH63" s="430">
        <v>45560</v>
      </c>
      <c r="BI63" s="920" t="s">
        <v>8235</v>
      </c>
      <c r="BJ63" s="398"/>
      <c r="BK63" s="430"/>
      <c r="BL63" s="397"/>
      <c r="BM63" s="398"/>
      <c r="BN63" s="430"/>
      <c r="BO63" s="914"/>
      <c r="BP63" s="398"/>
      <c r="BQ63" s="430"/>
      <c r="BR63" s="398"/>
      <c r="BS63" s="398"/>
      <c r="BT63" s="430"/>
      <c r="BU63" s="914"/>
      <c r="BV63" s="398"/>
      <c r="BW63" s="430"/>
      <c r="BX63" s="398"/>
      <c r="BY63" s="398"/>
      <c r="BZ63" s="430"/>
      <c r="CA63" s="914"/>
      <c r="CB63" s="398"/>
      <c r="CC63" s="430"/>
      <c r="CD63" s="398"/>
      <c r="CE63" s="398"/>
      <c r="CF63" s="430"/>
      <c r="CG63" s="914"/>
      <c r="CH63" s="398"/>
      <c r="CI63" s="430"/>
      <c r="CJ63" s="398"/>
    </row>
    <row r="64" spans="1:88" s="402" customFormat="1" x14ac:dyDescent="0.2">
      <c r="A64" s="899" t="s">
        <v>8263</v>
      </c>
      <c r="B64" s="397"/>
      <c r="C64" s="398" t="s">
        <v>8257</v>
      </c>
      <c r="D64" s="900" t="s">
        <v>5944</v>
      </c>
      <c r="E64" s="429" t="s">
        <v>6901</v>
      </c>
      <c r="F64" s="399">
        <f t="shared" si="13"/>
        <v>45560</v>
      </c>
      <c r="G64" s="401" t="str">
        <f t="shared" si="9"/>
        <v>C</v>
      </c>
      <c r="H64" s="898" t="str">
        <f t="shared" si="10"/>
        <v>MR.DER-0772_24-SP 097-Entrega Final-F07</v>
      </c>
      <c r="I64" s="413" t="str">
        <f t="shared" si="11"/>
        <v>ND</v>
      </c>
      <c r="J64" s="413" t="str">
        <f t="shared" si="12"/>
        <v>ND</v>
      </c>
      <c r="K64" s="398" t="s">
        <v>3730</v>
      </c>
      <c r="L64" s="430">
        <v>45224</v>
      </c>
      <c r="M64" s="914" t="s">
        <v>6896</v>
      </c>
      <c r="N64" s="398" t="s">
        <v>5536</v>
      </c>
      <c r="O64" s="430">
        <v>45267</v>
      </c>
      <c r="P64" s="926" t="s">
        <v>8663</v>
      </c>
      <c r="Q64" s="398" t="s">
        <v>3765</v>
      </c>
      <c r="R64" s="430">
        <v>45309</v>
      </c>
      <c r="S64" s="914" t="s">
        <v>7072</v>
      </c>
      <c r="T64" s="398"/>
      <c r="U64" s="398"/>
      <c r="V64" s="926" t="s">
        <v>8664</v>
      </c>
      <c r="W64" s="398"/>
      <c r="X64" s="398"/>
      <c r="Y64" s="398"/>
      <c r="Z64" s="398"/>
      <c r="AA64" s="398"/>
      <c r="AB64" s="398"/>
      <c r="AC64" s="398" t="s">
        <v>3748</v>
      </c>
      <c r="AD64" s="430">
        <v>45373</v>
      </c>
      <c r="AE64" s="914" t="s">
        <v>7386</v>
      </c>
      <c r="AF64" s="398" t="s">
        <v>6098</v>
      </c>
      <c r="AG64" s="430">
        <v>45406</v>
      </c>
      <c r="AH64" s="1152" t="s">
        <v>8665</v>
      </c>
      <c r="AI64" s="398" t="s">
        <v>5626</v>
      </c>
      <c r="AJ64" s="430">
        <v>45422</v>
      </c>
      <c r="AK64" s="914" t="s">
        <v>7691</v>
      </c>
      <c r="AL64" s="398" t="s">
        <v>5539</v>
      </c>
      <c r="AM64" s="430">
        <v>45432</v>
      </c>
      <c r="AN64" s="1152" t="s">
        <v>8667</v>
      </c>
      <c r="AO64" s="398" t="s">
        <v>5811</v>
      </c>
      <c r="AP64" s="430">
        <v>45436</v>
      </c>
      <c r="AQ64" s="914" t="s">
        <v>7723</v>
      </c>
      <c r="AR64" s="398"/>
      <c r="AS64" s="398"/>
      <c r="AT64" s="1152" t="s">
        <v>8668</v>
      </c>
      <c r="AU64" s="398" t="s">
        <v>6393</v>
      </c>
      <c r="AV64" s="430">
        <v>45546</v>
      </c>
      <c r="AW64" s="914" t="s">
        <v>8204</v>
      </c>
      <c r="AX64" s="398" t="s">
        <v>5539</v>
      </c>
      <c r="AY64" s="430">
        <v>45554</v>
      </c>
      <c r="AZ64" s="1152" t="s">
        <v>8671</v>
      </c>
      <c r="BA64" s="398" t="s">
        <v>6649</v>
      </c>
      <c r="BB64" s="430">
        <v>45555</v>
      </c>
      <c r="BC64" s="920" t="s">
        <v>8216</v>
      </c>
      <c r="BD64" s="398"/>
      <c r="BE64" s="430"/>
      <c r="BF64" s="1152" t="s">
        <v>8672</v>
      </c>
      <c r="BG64" s="398" t="s">
        <v>6649</v>
      </c>
      <c r="BH64" s="430">
        <v>45560</v>
      </c>
      <c r="BI64" s="920" t="s">
        <v>8235</v>
      </c>
      <c r="BJ64" s="398"/>
      <c r="BK64" s="430"/>
      <c r="BL64" s="397"/>
      <c r="BM64" s="398"/>
      <c r="BN64" s="430"/>
      <c r="BO64" s="914"/>
      <c r="BP64" s="398"/>
      <c r="BQ64" s="430"/>
      <c r="BR64" s="398"/>
      <c r="BS64" s="398"/>
      <c r="BT64" s="430"/>
      <c r="BU64" s="914"/>
      <c r="BV64" s="398"/>
      <c r="BW64" s="430"/>
      <c r="BX64" s="398"/>
      <c r="BY64" s="398"/>
      <c r="BZ64" s="430"/>
      <c r="CA64" s="914"/>
      <c r="CB64" s="398"/>
      <c r="CC64" s="430"/>
      <c r="CD64" s="398"/>
      <c r="CE64" s="398"/>
      <c r="CF64" s="430"/>
      <c r="CG64" s="914"/>
      <c r="CH64" s="398"/>
      <c r="CI64" s="430"/>
      <c r="CJ64" s="398"/>
    </row>
    <row r="65" spans="1:88" s="402" customFormat="1" x14ac:dyDescent="0.2">
      <c r="A65" s="899" t="s">
        <v>8263</v>
      </c>
      <c r="B65" s="397"/>
      <c r="C65" s="398" t="s">
        <v>8257</v>
      </c>
      <c r="D65" s="900" t="s">
        <v>5944</v>
      </c>
      <c r="E65" s="429" t="s">
        <v>6902</v>
      </c>
      <c r="F65" s="399">
        <f t="shared" si="13"/>
        <v>45560</v>
      </c>
      <c r="G65" s="401" t="str">
        <f t="shared" si="9"/>
        <v>C</v>
      </c>
      <c r="H65" s="898" t="str">
        <f t="shared" si="10"/>
        <v>MR.DER-0772_24-SP 097-Entrega Final-F07</v>
      </c>
      <c r="I65" s="413" t="str">
        <f t="shared" si="11"/>
        <v>ND</v>
      </c>
      <c r="J65" s="413" t="str">
        <f t="shared" si="12"/>
        <v>ND</v>
      </c>
      <c r="K65" s="398" t="s">
        <v>3730</v>
      </c>
      <c r="L65" s="430">
        <v>45224</v>
      </c>
      <c r="M65" s="914" t="s">
        <v>6896</v>
      </c>
      <c r="N65" s="398" t="s">
        <v>5536</v>
      </c>
      <c r="O65" s="430">
        <v>45267</v>
      </c>
      <c r="P65" s="926" t="s">
        <v>8663</v>
      </c>
      <c r="Q65" s="398" t="s">
        <v>3765</v>
      </c>
      <c r="R65" s="430">
        <v>45309</v>
      </c>
      <c r="S65" s="914" t="s">
        <v>7072</v>
      </c>
      <c r="T65" s="398"/>
      <c r="U65" s="398"/>
      <c r="V65" s="926" t="s">
        <v>8664</v>
      </c>
      <c r="W65" s="398"/>
      <c r="X65" s="398"/>
      <c r="Y65" s="398"/>
      <c r="Z65" s="398"/>
      <c r="AA65" s="398"/>
      <c r="AB65" s="398"/>
      <c r="AC65" s="398" t="s">
        <v>3748</v>
      </c>
      <c r="AD65" s="430">
        <v>45373</v>
      </c>
      <c r="AE65" s="914" t="s">
        <v>7386</v>
      </c>
      <c r="AF65" s="398" t="s">
        <v>6098</v>
      </c>
      <c r="AG65" s="430">
        <v>45406</v>
      </c>
      <c r="AH65" s="1152" t="s">
        <v>8665</v>
      </c>
      <c r="AI65" s="398" t="s">
        <v>5626</v>
      </c>
      <c r="AJ65" s="430">
        <v>45422</v>
      </c>
      <c r="AK65" s="914" t="s">
        <v>7691</v>
      </c>
      <c r="AL65" s="398" t="s">
        <v>5539</v>
      </c>
      <c r="AM65" s="430">
        <v>45432</v>
      </c>
      <c r="AN65" s="1152" t="s">
        <v>8667</v>
      </c>
      <c r="AO65" s="398" t="s">
        <v>5811</v>
      </c>
      <c r="AP65" s="430">
        <v>45436</v>
      </c>
      <c r="AQ65" s="914" t="s">
        <v>7723</v>
      </c>
      <c r="AR65" s="398"/>
      <c r="AS65" s="398"/>
      <c r="AT65" s="1152" t="s">
        <v>8668</v>
      </c>
      <c r="AU65" s="398" t="s">
        <v>5811</v>
      </c>
      <c r="AV65" s="430">
        <v>45468</v>
      </c>
      <c r="AW65" s="914" t="s">
        <v>8113</v>
      </c>
      <c r="AX65" s="398"/>
      <c r="AY65" s="398"/>
      <c r="AZ65" s="1152" t="s">
        <v>8671</v>
      </c>
      <c r="BA65" s="398" t="s">
        <v>6393</v>
      </c>
      <c r="BB65" s="430">
        <v>45546</v>
      </c>
      <c r="BC65" s="920" t="s">
        <v>8204</v>
      </c>
      <c r="BD65" s="398" t="s">
        <v>5539</v>
      </c>
      <c r="BE65" s="398">
        <v>45554</v>
      </c>
      <c r="BF65" s="1152" t="s">
        <v>8671</v>
      </c>
      <c r="BG65" s="398" t="s">
        <v>6649</v>
      </c>
      <c r="BH65" s="430">
        <v>45555</v>
      </c>
      <c r="BI65" s="920" t="s">
        <v>8216</v>
      </c>
      <c r="BJ65" s="398"/>
      <c r="BK65" s="398"/>
      <c r="BL65" s="1152" t="s">
        <v>8672</v>
      </c>
      <c r="BM65" s="398" t="s">
        <v>6649</v>
      </c>
      <c r="BN65" s="430">
        <v>45560</v>
      </c>
      <c r="BO65" s="914" t="s">
        <v>8235</v>
      </c>
      <c r="BP65" s="398"/>
      <c r="BQ65" s="398"/>
      <c r="BR65" s="398"/>
      <c r="BS65" s="398"/>
      <c r="BT65" s="430"/>
      <c r="BU65" s="914"/>
      <c r="BV65" s="398"/>
      <c r="BW65" s="398"/>
      <c r="BX65" s="398"/>
      <c r="BY65" s="398"/>
      <c r="BZ65" s="430"/>
      <c r="CA65" s="914"/>
      <c r="CB65" s="398"/>
      <c r="CC65" s="398"/>
      <c r="CD65" s="398"/>
      <c r="CE65" s="398"/>
      <c r="CF65" s="430"/>
      <c r="CG65" s="914"/>
      <c r="CH65" s="398"/>
      <c r="CI65" s="398"/>
      <c r="CJ65" s="398"/>
    </row>
    <row r="66" spans="1:88" s="402" customFormat="1" x14ac:dyDescent="0.2">
      <c r="A66" s="899" t="s">
        <v>8263</v>
      </c>
      <c r="B66" s="397"/>
      <c r="C66" s="398" t="s">
        <v>8257</v>
      </c>
      <c r="D66" s="900" t="s">
        <v>5944</v>
      </c>
      <c r="E66" s="429" t="s">
        <v>6903</v>
      </c>
      <c r="F66" s="399">
        <f t="shared" si="13"/>
        <v>45560</v>
      </c>
      <c r="G66" s="401" t="str">
        <f t="shared" si="9"/>
        <v>A</v>
      </c>
      <c r="H66" s="898" t="str">
        <f t="shared" si="10"/>
        <v>MR.DER-0772_24-SP 097-Entrega Final-F07</v>
      </c>
      <c r="I66" s="413" t="str">
        <f t="shared" si="11"/>
        <v>ND</v>
      </c>
      <c r="J66" s="413" t="str">
        <f t="shared" si="12"/>
        <v>ND</v>
      </c>
      <c r="K66" s="398" t="s">
        <v>3730</v>
      </c>
      <c r="L66" s="430">
        <v>45224</v>
      </c>
      <c r="M66" s="914" t="s">
        <v>6896</v>
      </c>
      <c r="N66" s="398" t="s">
        <v>5536</v>
      </c>
      <c r="O66" s="430">
        <v>45267</v>
      </c>
      <c r="P66" s="926" t="s">
        <v>8663</v>
      </c>
      <c r="Q66" s="398" t="s">
        <v>3765</v>
      </c>
      <c r="R66" s="430">
        <v>45309</v>
      </c>
      <c r="S66" s="914" t="s">
        <v>7072</v>
      </c>
      <c r="T66" s="398"/>
      <c r="U66" s="398"/>
      <c r="V66" s="926" t="s">
        <v>8664</v>
      </c>
      <c r="W66" s="398" t="s">
        <v>5701</v>
      </c>
      <c r="X66" s="430">
        <v>45373</v>
      </c>
      <c r="Y66" s="914" t="s">
        <v>7386</v>
      </c>
      <c r="Z66" s="398" t="s">
        <v>5537</v>
      </c>
      <c r="AA66" s="430">
        <v>45406</v>
      </c>
      <c r="AB66" s="926" t="s">
        <v>8665</v>
      </c>
      <c r="AC66" s="398" t="s">
        <v>3748</v>
      </c>
      <c r="AD66" s="430">
        <v>45422</v>
      </c>
      <c r="AE66" s="914" t="s">
        <v>7691</v>
      </c>
      <c r="AF66" s="398"/>
      <c r="AG66" s="398"/>
      <c r="AH66" s="926" t="s">
        <v>8667</v>
      </c>
      <c r="AI66" s="398" t="s">
        <v>3748</v>
      </c>
      <c r="AJ66" s="430">
        <v>45555</v>
      </c>
      <c r="AK66" s="914" t="s">
        <v>8217</v>
      </c>
      <c r="AL66" s="398"/>
      <c r="AM66" s="398"/>
      <c r="AN66" s="1152" t="s">
        <v>8672</v>
      </c>
      <c r="AO66" s="398" t="s">
        <v>3748</v>
      </c>
      <c r="AP66" s="430">
        <v>45560</v>
      </c>
      <c r="AQ66" s="914" t="s">
        <v>8235</v>
      </c>
      <c r="AR66" s="398"/>
      <c r="AS66" s="398"/>
      <c r="AT66" s="398"/>
      <c r="AU66" s="398"/>
      <c r="AV66" s="398"/>
      <c r="AW66" s="398"/>
      <c r="AX66" s="398"/>
      <c r="AY66" s="398"/>
      <c r="AZ66" s="397"/>
      <c r="BA66" s="398"/>
      <c r="BB66" s="398"/>
      <c r="BC66" s="397"/>
      <c r="BD66" s="398"/>
      <c r="BE66" s="398"/>
      <c r="BF66" s="398"/>
      <c r="BG66" s="398"/>
      <c r="BH66" s="398"/>
      <c r="BI66" s="397"/>
      <c r="BJ66" s="398"/>
      <c r="BK66" s="398"/>
      <c r="BL66" s="397"/>
      <c r="BM66" s="398"/>
      <c r="BN66" s="398"/>
      <c r="BO66" s="398"/>
      <c r="BP66" s="398"/>
      <c r="BQ66" s="398"/>
      <c r="BR66" s="398"/>
      <c r="BS66" s="398"/>
      <c r="BT66" s="398"/>
      <c r="BU66" s="398"/>
      <c r="BV66" s="398"/>
      <c r="BW66" s="398"/>
      <c r="BX66" s="398"/>
      <c r="BY66" s="398"/>
      <c r="BZ66" s="398"/>
      <c r="CA66" s="398"/>
      <c r="CB66" s="398"/>
      <c r="CC66" s="398"/>
      <c r="CD66" s="398"/>
      <c r="CE66" s="398"/>
      <c r="CF66" s="398"/>
      <c r="CG66" s="398"/>
      <c r="CH66" s="398"/>
      <c r="CI66" s="398"/>
      <c r="CJ66" s="398"/>
    </row>
    <row r="67" spans="1:88" s="402" customFormat="1" x14ac:dyDescent="0.2">
      <c r="A67" s="899" t="s">
        <v>8263</v>
      </c>
      <c r="B67" s="397"/>
      <c r="C67" s="398" t="s">
        <v>8257</v>
      </c>
      <c r="D67" s="900" t="s">
        <v>5944</v>
      </c>
      <c r="E67" s="429" t="s">
        <v>6904</v>
      </c>
      <c r="F67" s="399">
        <f t="shared" si="13"/>
        <v>45560</v>
      </c>
      <c r="G67" s="401" t="str">
        <f t="shared" si="9"/>
        <v>C</v>
      </c>
      <c r="H67" s="898" t="str">
        <f t="shared" si="10"/>
        <v>MR.DER-0772_24-SP 097-Entrega Final-F07</v>
      </c>
      <c r="I67" s="413" t="str">
        <f t="shared" si="11"/>
        <v>ND</v>
      </c>
      <c r="J67" s="413" t="str">
        <f t="shared" si="12"/>
        <v>ND</v>
      </c>
      <c r="K67" s="398" t="s">
        <v>3730</v>
      </c>
      <c r="L67" s="430">
        <v>45224</v>
      </c>
      <c r="M67" s="914" t="s">
        <v>6896</v>
      </c>
      <c r="N67" s="398" t="s">
        <v>5536</v>
      </c>
      <c r="O67" s="430">
        <v>45267</v>
      </c>
      <c r="P67" s="926" t="s">
        <v>8663</v>
      </c>
      <c r="Q67" s="398" t="s">
        <v>3765</v>
      </c>
      <c r="R67" s="430">
        <v>45309</v>
      </c>
      <c r="S67" s="914" t="s">
        <v>7072</v>
      </c>
      <c r="T67" s="398"/>
      <c r="U67" s="398"/>
      <c r="V67" s="926" t="s">
        <v>8664</v>
      </c>
      <c r="W67" s="398" t="s">
        <v>3748</v>
      </c>
      <c r="X67" s="430">
        <v>45373</v>
      </c>
      <c r="Y67" s="914" t="s">
        <v>7386</v>
      </c>
      <c r="Z67" s="398" t="s">
        <v>6098</v>
      </c>
      <c r="AA67" s="430">
        <v>45406</v>
      </c>
      <c r="AB67" s="926" t="s">
        <v>8665</v>
      </c>
      <c r="AC67" s="398" t="s">
        <v>5626</v>
      </c>
      <c r="AD67" s="430">
        <v>45422</v>
      </c>
      <c r="AE67" s="914" t="s">
        <v>7691</v>
      </c>
      <c r="AF67" s="398" t="s">
        <v>5537</v>
      </c>
      <c r="AG67" s="430">
        <v>45432</v>
      </c>
      <c r="AH67" s="926" t="s">
        <v>8667</v>
      </c>
      <c r="AI67" s="398"/>
      <c r="AJ67" s="398"/>
      <c r="AK67" s="398"/>
      <c r="AL67" s="398"/>
      <c r="AM67" s="398"/>
      <c r="AN67" s="398"/>
      <c r="AO67" s="398" t="s">
        <v>5811</v>
      </c>
      <c r="AP67" s="430">
        <v>45436</v>
      </c>
      <c r="AQ67" s="914" t="s">
        <v>7723</v>
      </c>
      <c r="AR67" s="398"/>
      <c r="AS67" s="398"/>
      <c r="AT67" s="926" t="s">
        <v>8668</v>
      </c>
      <c r="AU67" s="398" t="s">
        <v>6393</v>
      </c>
      <c r="AV67" s="430">
        <v>45546</v>
      </c>
      <c r="AW67" s="914" t="s">
        <v>8204</v>
      </c>
      <c r="AX67" s="398" t="s">
        <v>5539</v>
      </c>
      <c r="AY67" s="430">
        <v>45554</v>
      </c>
      <c r="AZ67" s="926" t="s">
        <v>8671</v>
      </c>
      <c r="BA67" s="398" t="s">
        <v>6649</v>
      </c>
      <c r="BB67" s="430">
        <v>45555</v>
      </c>
      <c r="BC67" s="920" t="s">
        <v>8216</v>
      </c>
      <c r="BD67" s="398"/>
      <c r="BE67" s="430"/>
      <c r="BF67" s="1152" t="s">
        <v>8672</v>
      </c>
      <c r="BG67" s="398" t="s">
        <v>6649</v>
      </c>
      <c r="BH67" s="430">
        <v>45560</v>
      </c>
      <c r="BI67" s="920" t="s">
        <v>8235</v>
      </c>
      <c r="BJ67" s="398"/>
      <c r="BK67" s="430"/>
      <c r="BL67" s="397"/>
      <c r="BM67" s="398"/>
      <c r="BN67" s="430"/>
      <c r="BO67" s="914"/>
      <c r="BP67" s="398"/>
      <c r="BQ67" s="430"/>
      <c r="BR67" s="398"/>
      <c r="BS67" s="398"/>
      <c r="BT67" s="430"/>
      <c r="BU67" s="914"/>
      <c r="BV67" s="398"/>
      <c r="BW67" s="430"/>
      <c r="BX67" s="398"/>
      <c r="BY67" s="398"/>
      <c r="BZ67" s="430"/>
      <c r="CA67" s="914"/>
      <c r="CB67" s="398"/>
      <c r="CC67" s="430"/>
      <c r="CD67" s="398"/>
      <c r="CE67" s="398"/>
      <c r="CF67" s="430"/>
      <c r="CG67" s="914"/>
      <c r="CH67" s="398"/>
      <c r="CI67" s="430"/>
      <c r="CJ67" s="398"/>
    </row>
    <row r="68" spans="1:88" s="402" customFormat="1" x14ac:dyDescent="0.2">
      <c r="A68" s="899" t="s">
        <v>8263</v>
      </c>
      <c r="B68" s="397"/>
      <c r="C68" s="398" t="s">
        <v>8257</v>
      </c>
      <c r="D68" s="900" t="s">
        <v>5944</v>
      </c>
      <c r="E68" s="429" t="s">
        <v>6905</v>
      </c>
      <c r="F68" s="399">
        <f t="shared" si="13"/>
        <v>45560</v>
      </c>
      <c r="G68" s="401" t="str">
        <f t="shared" si="9"/>
        <v>B</v>
      </c>
      <c r="H68" s="898" t="str">
        <f t="shared" si="10"/>
        <v>MR.DER-0772_24-SP 097-Entrega Final-F07</v>
      </c>
      <c r="I68" s="413" t="str">
        <f t="shared" si="11"/>
        <v>ND</v>
      </c>
      <c r="J68" s="413" t="str">
        <f t="shared" si="12"/>
        <v>ND</v>
      </c>
      <c r="K68" s="398" t="s">
        <v>3730</v>
      </c>
      <c r="L68" s="430">
        <v>45224</v>
      </c>
      <c r="M68" s="914" t="s">
        <v>6896</v>
      </c>
      <c r="N68" s="398" t="s">
        <v>5536</v>
      </c>
      <c r="O68" s="430">
        <v>45267</v>
      </c>
      <c r="P68" s="1152" t="s">
        <v>8663</v>
      </c>
      <c r="Q68" s="398" t="s">
        <v>3765</v>
      </c>
      <c r="R68" s="430">
        <v>45309</v>
      </c>
      <c r="S68" s="914" t="s">
        <v>7072</v>
      </c>
      <c r="T68" s="398"/>
      <c r="U68" s="398"/>
      <c r="V68" s="1152" t="s">
        <v>8664</v>
      </c>
      <c r="W68" s="398" t="s">
        <v>3748</v>
      </c>
      <c r="X68" s="430">
        <v>45373</v>
      </c>
      <c r="Y68" s="914" t="s">
        <v>7386</v>
      </c>
      <c r="Z68" s="398" t="s">
        <v>6098</v>
      </c>
      <c r="AA68" s="430">
        <v>45406</v>
      </c>
      <c r="AB68" s="1152" t="s">
        <v>8665</v>
      </c>
      <c r="AC68" s="398" t="s">
        <v>5626</v>
      </c>
      <c r="AD68" s="430">
        <v>45422</v>
      </c>
      <c r="AE68" s="914" t="s">
        <v>7691</v>
      </c>
      <c r="AF68" s="398" t="s">
        <v>5538</v>
      </c>
      <c r="AG68" s="430">
        <v>45432</v>
      </c>
      <c r="AH68" s="1152" t="s">
        <v>8667</v>
      </c>
      <c r="AI68" s="398"/>
      <c r="AJ68" s="398"/>
      <c r="AK68" s="398"/>
      <c r="AL68" s="398"/>
      <c r="AM68" s="398"/>
      <c r="AN68" s="398"/>
      <c r="AO68" s="398" t="s">
        <v>5811</v>
      </c>
      <c r="AP68" s="430">
        <v>45436</v>
      </c>
      <c r="AQ68" s="914" t="s">
        <v>7723</v>
      </c>
      <c r="AR68" s="398"/>
      <c r="AS68" s="398"/>
      <c r="AT68" s="1152" t="s">
        <v>8668</v>
      </c>
      <c r="AU68" s="398" t="s">
        <v>5811</v>
      </c>
      <c r="AV68" s="430">
        <v>45555</v>
      </c>
      <c r="AW68" s="914" t="s">
        <v>8217</v>
      </c>
      <c r="AX68" s="398"/>
      <c r="AY68" s="398"/>
      <c r="AZ68" s="1152" t="s">
        <v>8672</v>
      </c>
      <c r="BA68" s="398" t="s">
        <v>5811</v>
      </c>
      <c r="BB68" s="430">
        <v>45560</v>
      </c>
      <c r="BC68" s="920" t="s">
        <v>8235</v>
      </c>
      <c r="BD68" s="398"/>
      <c r="BE68" s="398"/>
      <c r="BF68" s="398"/>
      <c r="BG68" s="398"/>
      <c r="BH68" s="430"/>
      <c r="BI68" s="920"/>
      <c r="BJ68" s="398"/>
      <c r="BK68" s="398"/>
      <c r="BL68" s="397"/>
      <c r="BM68" s="398"/>
      <c r="BN68" s="430"/>
      <c r="BO68" s="914"/>
      <c r="BP68" s="398"/>
      <c r="BQ68" s="398"/>
      <c r="BR68" s="398"/>
      <c r="BS68" s="398"/>
      <c r="BT68" s="430"/>
      <c r="BU68" s="914"/>
      <c r="BV68" s="398"/>
      <c r="BW68" s="398"/>
      <c r="BX68" s="398"/>
      <c r="BY68" s="398"/>
      <c r="BZ68" s="430"/>
      <c r="CA68" s="914"/>
      <c r="CB68" s="398"/>
      <c r="CC68" s="398"/>
      <c r="CD68" s="398"/>
      <c r="CE68" s="398"/>
      <c r="CF68" s="430"/>
      <c r="CG68" s="914"/>
      <c r="CH68" s="398"/>
      <c r="CI68" s="398"/>
      <c r="CJ68" s="398"/>
    </row>
    <row r="69" spans="1:88" s="402" customFormat="1" x14ac:dyDescent="0.2">
      <c r="A69" s="899" t="s">
        <v>8263</v>
      </c>
      <c r="B69" s="397"/>
      <c r="C69" s="398" t="s">
        <v>8257</v>
      </c>
      <c r="D69" s="900" t="s">
        <v>5944</v>
      </c>
      <c r="E69" s="429" t="s">
        <v>6906</v>
      </c>
      <c r="F69" s="399">
        <f t="shared" si="13"/>
        <v>45560</v>
      </c>
      <c r="G69" s="401" t="str">
        <f t="shared" si="9"/>
        <v>B</v>
      </c>
      <c r="H69" s="898" t="str">
        <f t="shared" si="10"/>
        <v>MR.DER-0772_24-SP 097-Entrega Final-F07</v>
      </c>
      <c r="I69" s="413" t="str">
        <f t="shared" si="11"/>
        <v>ND</v>
      </c>
      <c r="J69" s="413" t="str">
        <f t="shared" si="12"/>
        <v>ND</v>
      </c>
      <c r="K69" s="398" t="s">
        <v>3730</v>
      </c>
      <c r="L69" s="430">
        <v>45224</v>
      </c>
      <c r="M69" s="914" t="s">
        <v>6896</v>
      </c>
      <c r="N69" s="398" t="s">
        <v>5536</v>
      </c>
      <c r="O69" s="430">
        <v>45267</v>
      </c>
      <c r="P69" s="926" t="s">
        <v>8663</v>
      </c>
      <c r="Q69" s="398" t="s">
        <v>3765</v>
      </c>
      <c r="R69" s="430">
        <v>45309</v>
      </c>
      <c r="S69" s="914" t="s">
        <v>7072</v>
      </c>
      <c r="T69" s="398"/>
      <c r="U69" s="398"/>
      <c r="V69" s="926" t="s">
        <v>8664</v>
      </c>
      <c r="W69" s="398" t="s">
        <v>3748</v>
      </c>
      <c r="X69" s="430">
        <v>45373</v>
      </c>
      <c r="Y69" s="914" t="s">
        <v>7386</v>
      </c>
      <c r="Z69" s="398" t="s">
        <v>6098</v>
      </c>
      <c r="AA69" s="430">
        <v>45406</v>
      </c>
      <c r="AB69" s="1152" t="s">
        <v>8665</v>
      </c>
      <c r="AC69" s="398" t="s">
        <v>5626</v>
      </c>
      <c r="AD69" s="430">
        <v>45422</v>
      </c>
      <c r="AE69" s="914" t="s">
        <v>7691</v>
      </c>
      <c r="AF69" s="398" t="s">
        <v>5538</v>
      </c>
      <c r="AG69" s="430">
        <v>45432</v>
      </c>
      <c r="AH69" s="926" t="s">
        <v>8667</v>
      </c>
      <c r="AI69" s="398"/>
      <c r="AJ69" s="398"/>
      <c r="AK69" s="398"/>
      <c r="AL69" s="398"/>
      <c r="AM69" s="398"/>
      <c r="AN69" s="398"/>
      <c r="AO69" s="398" t="s">
        <v>5811</v>
      </c>
      <c r="AP69" s="430">
        <v>45436</v>
      </c>
      <c r="AQ69" s="914" t="s">
        <v>7723</v>
      </c>
      <c r="AR69" s="398"/>
      <c r="AS69" s="398"/>
      <c r="AT69" s="926" t="s">
        <v>8668</v>
      </c>
      <c r="AU69" s="398" t="s">
        <v>5811</v>
      </c>
      <c r="AV69" s="430">
        <v>45555</v>
      </c>
      <c r="AW69" s="914" t="s">
        <v>8217</v>
      </c>
      <c r="AX69" s="398"/>
      <c r="AY69" s="398"/>
      <c r="AZ69" s="1152" t="s">
        <v>8672</v>
      </c>
      <c r="BA69" s="398" t="s">
        <v>5811</v>
      </c>
      <c r="BB69" s="430">
        <v>45560</v>
      </c>
      <c r="BC69" s="920" t="s">
        <v>8235</v>
      </c>
      <c r="BD69" s="398"/>
      <c r="BE69" s="398"/>
      <c r="BF69" s="398"/>
      <c r="BG69" s="398"/>
      <c r="BH69" s="430"/>
      <c r="BI69" s="920"/>
      <c r="BJ69" s="398"/>
      <c r="BK69" s="398"/>
      <c r="BL69" s="397"/>
      <c r="BM69" s="398"/>
      <c r="BN69" s="430"/>
      <c r="BO69" s="914"/>
      <c r="BP69" s="398"/>
      <c r="BQ69" s="398"/>
      <c r="BR69" s="398"/>
      <c r="BS69" s="398"/>
      <c r="BT69" s="430"/>
      <c r="BU69" s="914"/>
      <c r="BV69" s="398"/>
      <c r="BW69" s="398"/>
      <c r="BX69" s="398"/>
      <c r="BY69" s="398"/>
      <c r="BZ69" s="430"/>
      <c r="CA69" s="914"/>
      <c r="CB69" s="398"/>
      <c r="CC69" s="398"/>
      <c r="CD69" s="398"/>
      <c r="CE69" s="398"/>
      <c r="CF69" s="430"/>
      <c r="CG69" s="914"/>
      <c r="CH69" s="398"/>
      <c r="CI69" s="398"/>
      <c r="CJ69" s="398"/>
    </row>
    <row r="70" spans="1:88" s="402" customFormat="1" x14ac:dyDescent="0.2">
      <c r="A70" s="899" t="s">
        <v>8263</v>
      </c>
      <c r="B70" s="397"/>
      <c r="C70" s="398" t="s">
        <v>8257</v>
      </c>
      <c r="D70" s="900" t="s">
        <v>5944</v>
      </c>
      <c r="E70" s="429" t="s">
        <v>5940</v>
      </c>
      <c r="F70" s="399">
        <f t="shared" si="13"/>
        <v>45560</v>
      </c>
      <c r="G70" s="401" t="str">
        <f t="shared" si="9"/>
        <v>B</v>
      </c>
      <c r="H70" s="898" t="str">
        <f t="shared" si="10"/>
        <v>MR.DER-0772_24-SP 097-Entrega Final-F07</v>
      </c>
      <c r="I70" s="413" t="str">
        <f t="shared" si="11"/>
        <v>ND</v>
      </c>
      <c r="J70" s="413" t="str">
        <f t="shared" si="12"/>
        <v>ND</v>
      </c>
      <c r="K70" s="398" t="s">
        <v>3730</v>
      </c>
      <c r="L70" s="430">
        <v>44910</v>
      </c>
      <c r="M70" s="914" t="s">
        <v>5945</v>
      </c>
      <c r="N70" s="398" t="s">
        <v>5536</v>
      </c>
      <c r="O70" s="430">
        <v>44931</v>
      </c>
      <c r="P70" s="926" t="s">
        <v>8662</v>
      </c>
      <c r="Q70" s="398" t="s">
        <v>3765</v>
      </c>
      <c r="R70" s="430">
        <v>45224</v>
      </c>
      <c r="S70" s="914" t="s">
        <v>6896</v>
      </c>
      <c r="T70" s="430" t="s">
        <v>7043</v>
      </c>
      <c r="U70" s="430">
        <v>45279</v>
      </c>
      <c r="V70" s="926" t="s">
        <v>8663</v>
      </c>
      <c r="W70" s="398" t="s">
        <v>3748</v>
      </c>
      <c r="X70" s="430">
        <v>45309</v>
      </c>
      <c r="Y70" s="914" t="s">
        <v>7072</v>
      </c>
      <c r="Z70" s="398"/>
      <c r="AA70" s="398"/>
      <c r="AB70" s="398"/>
      <c r="AC70" s="398" t="s">
        <v>5626</v>
      </c>
      <c r="AD70" s="430">
        <v>45373</v>
      </c>
      <c r="AE70" s="914" t="s">
        <v>7386</v>
      </c>
      <c r="AF70" s="398" t="s">
        <v>5537</v>
      </c>
      <c r="AG70" s="430">
        <v>45406</v>
      </c>
      <c r="AH70" s="926" t="s">
        <v>8665</v>
      </c>
      <c r="AI70" s="398" t="s">
        <v>5811</v>
      </c>
      <c r="AJ70" s="430">
        <v>45422</v>
      </c>
      <c r="AK70" s="914" t="s">
        <v>7691</v>
      </c>
      <c r="AL70" s="398"/>
      <c r="AM70" s="398"/>
      <c r="AN70" s="1152" t="s">
        <v>8667</v>
      </c>
      <c r="AO70" s="398" t="s">
        <v>5811</v>
      </c>
      <c r="AP70" s="430">
        <v>45436</v>
      </c>
      <c r="AQ70" s="914" t="s">
        <v>7724</v>
      </c>
      <c r="AR70" s="398"/>
      <c r="AS70" s="398"/>
      <c r="AT70" s="926" t="s">
        <v>8668</v>
      </c>
      <c r="AU70" s="398" t="s">
        <v>5811</v>
      </c>
      <c r="AV70" s="430">
        <v>45555</v>
      </c>
      <c r="AW70" s="914" t="s">
        <v>8217</v>
      </c>
      <c r="AX70" s="398"/>
      <c r="AY70" s="398"/>
      <c r="AZ70" s="1152" t="s">
        <v>8672</v>
      </c>
      <c r="BA70" s="398" t="s">
        <v>5811</v>
      </c>
      <c r="BB70" s="430">
        <v>45560</v>
      </c>
      <c r="BC70" s="920" t="s">
        <v>8235</v>
      </c>
      <c r="BD70" s="398"/>
      <c r="BE70" s="398"/>
      <c r="BF70" s="398"/>
      <c r="BG70" s="398"/>
      <c r="BH70" s="430"/>
      <c r="BI70" s="920"/>
      <c r="BJ70" s="398"/>
      <c r="BK70" s="398"/>
      <c r="BL70" s="397"/>
      <c r="BM70" s="398"/>
      <c r="BN70" s="430"/>
      <c r="BO70" s="914"/>
      <c r="BP70" s="398"/>
      <c r="BQ70" s="398"/>
      <c r="BR70" s="398"/>
      <c r="BS70" s="398"/>
      <c r="BT70" s="430"/>
      <c r="BU70" s="914"/>
      <c r="BV70" s="398"/>
      <c r="BW70" s="398"/>
      <c r="BX70" s="398"/>
      <c r="BY70" s="398"/>
      <c r="BZ70" s="430"/>
      <c r="CA70" s="914"/>
      <c r="CB70" s="398"/>
      <c r="CC70" s="398"/>
      <c r="CD70" s="398"/>
      <c r="CE70" s="398"/>
      <c r="CF70" s="430"/>
      <c r="CG70" s="914"/>
      <c r="CH70" s="398"/>
      <c r="CI70" s="398"/>
      <c r="CJ70" s="398"/>
    </row>
    <row r="71" spans="1:88" s="402" customFormat="1" x14ac:dyDescent="0.2">
      <c r="A71" s="899" t="s">
        <v>8263</v>
      </c>
      <c r="B71" s="397"/>
      <c r="C71" s="398" t="s">
        <v>8257</v>
      </c>
      <c r="D71" s="900" t="s">
        <v>5944</v>
      </c>
      <c r="E71" s="429" t="s">
        <v>5941</v>
      </c>
      <c r="F71" s="399">
        <f t="shared" si="13"/>
        <v>45560</v>
      </c>
      <c r="G71" s="401" t="str">
        <f t="shared" si="9"/>
        <v>C</v>
      </c>
      <c r="H71" s="898" t="str">
        <f t="shared" si="10"/>
        <v>MR.DER-0772_24-SP 097-Entrega Final-F07</v>
      </c>
      <c r="I71" s="413" t="str">
        <f t="shared" si="11"/>
        <v>ND</v>
      </c>
      <c r="J71" s="413" t="str">
        <f t="shared" si="12"/>
        <v>ND</v>
      </c>
      <c r="K71" s="398" t="s">
        <v>3730</v>
      </c>
      <c r="L71" s="430">
        <v>44910</v>
      </c>
      <c r="M71" s="914" t="s">
        <v>5945</v>
      </c>
      <c r="N71" s="398" t="s">
        <v>5536</v>
      </c>
      <c r="O71" s="430">
        <v>44931</v>
      </c>
      <c r="P71" s="926" t="s">
        <v>8662</v>
      </c>
      <c r="Q71" s="398" t="s">
        <v>3765</v>
      </c>
      <c r="R71" s="430">
        <v>45224</v>
      </c>
      <c r="S71" s="914" t="s">
        <v>6896</v>
      </c>
      <c r="T71" s="398" t="s">
        <v>5536</v>
      </c>
      <c r="U71" s="430">
        <v>45267</v>
      </c>
      <c r="V71" s="926" t="s">
        <v>8663</v>
      </c>
      <c r="W71" s="398" t="s">
        <v>5701</v>
      </c>
      <c r="X71" s="430">
        <v>45309</v>
      </c>
      <c r="Y71" s="914" t="s">
        <v>7072</v>
      </c>
      <c r="Z71" s="398"/>
      <c r="AA71" s="398"/>
      <c r="AB71" s="398"/>
      <c r="AC71" s="398" t="s">
        <v>3748</v>
      </c>
      <c r="AD71" s="430">
        <v>45373</v>
      </c>
      <c r="AE71" s="914" t="s">
        <v>7386</v>
      </c>
      <c r="AF71" s="398" t="s">
        <v>6098</v>
      </c>
      <c r="AG71" s="430">
        <v>45406</v>
      </c>
      <c r="AH71" s="926" t="s">
        <v>8665</v>
      </c>
      <c r="AI71" s="398" t="s">
        <v>5626</v>
      </c>
      <c r="AJ71" s="430">
        <v>45422</v>
      </c>
      <c r="AK71" s="914" t="s">
        <v>7691</v>
      </c>
      <c r="AL71" s="398" t="s">
        <v>5537</v>
      </c>
      <c r="AM71" s="430">
        <v>45432</v>
      </c>
      <c r="AN71" s="926" t="s">
        <v>8667</v>
      </c>
      <c r="AO71" s="398" t="s">
        <v>5811</v>
      </c>
      <c r="AP71" s="430">
        <v>45436</v>
      </c>
      <c r="AQ71" s="914" t="s">
        <v>7723</v>
      </c>
      <c r="AR71" s="398"/>
      <c r="AS71" s="398"/>
      <c r="AT71" s="926" t="s">
        <v>8668</v>
      </c>
      <c r="AU71" s="398" t="s">
        <v>6393</v>
      </c>
      <c r="AV71" s="430">
        <v>45546</v>
      </c>
      <c r="AW71" s="914" t="s">
        <v>8204</v>
      </c>
      <c r="AX71" s="398" t="s">
        <v>5539</v>
      </c>
      <c r="AY71" s="430">
        <v>45554</v>
      </c>
      <c r="AZ71" s="926" t="s">
        <v>8671</v>
      </c>
      <c r="BA71" s="398" t="s">
        <v>6649</v>
      </c>
      <c r="BB71" s="430">
        <v>45555</v>
      </c>
      <c r="BC71" s="920" t="s">
        <v>8216</v>
      </c>
      <c r="BD71" s="398"/>
      <c r="BE71" s="430"/>
      <c r="BF71" s="1152" t="s">
        <v>8672</v>
      </c>
      <c r="BG71" s="398" t="s">
        <v>6649</v>
      </c>
      <c r="BH71" s="430">
        <v>45560</v>
      </c>
      <c r="BI71" s="920" t="s">
        <v>8235</v>
      </c>
      <c r="BJ71" s="398"/>
      <c r="BK71" s="430"/>
      <c r="BL71" s="397"/>
      <c r="BM71" s="398"/>
      <c r="BN71" s="430"/>
      <c r="BO71" s="914"/>
      <c r="BP71" s="398"/>
      <c r="BQ71" s="430"/>
      <c r="BR71" s="398"/>
      <c r="BS71" s="398"/>
      <c r="BT71" s="430"/>
      <c r="BU71" s="914"/>
      <c r="BV71" s="398"/>
      <c r="BW71" s="430"/>
      <c r="BX71" s="398"/>
      <c r="BY71" s="398"/>
      <c r="BZ71" s="430"/>
      <c r="CA71" s="914"/>
      <c r="CB71" s="398"/>
      <c r="CC71" s="430"/>
      <c r="CD71" s="398"/>
      <c r="CE71" s="398"/>
      <c r="CF71" s="430"/>
      <c r="CG71" s="914"/>
      <c r="CH71" s="398"/>
      <c r="CI71" s="430"/>
      <c r="CJ71" s="398"/>
    </row>
    <row r="72" spans="1:88" s="402" customFormat="1" x14ac:dyDescent="0.2">
      <c r="A72" s="899" t="s">
        <v>8263</v>
      </c>
      <c r="B72" s="397"/>
      <c r="C72" s="398" t="s">
        <v>8257</v>
      </c>
      <c r="D72" s="900" t="s">
        <v>5944</v>
      </c>
      <c r="E72" s="429" t="s">
        <v>7673</v>
      </c>
      <c r="F72" s="399">
        <f t="shared" si="13"/>
        <v>45560</v>
      </c>
      <c r="G72" s="401" t="str">
        <f t="shared" si="9"/>
        <v>C</v>
      </c>
      <c r="H72" s="898" t="str">
        <f t="shared" si="10"/>
        <v>MR.DER-0772_24-SP 097-Entrega Final-F07</v>
      </c>
      <c r="I72" s="413" t="str">
        <f t="shared" si="11"/>
        <v>ND</v>
      </c>
      <c r="J72" s="413" t="str">
        <f t="shared" si="12"/>
        <v>ND</v>
      </c>
      <c r="K72" s="398" t="s">
        <v>3730</v>
      </c>
      <c r="L72" s="430">
        <v>45224</v>
      </c>
      <c r="M72" s="914" t="s">
        <v>6896</v>
      </c>
      <c r="N72" s="398"/>
      <c r="O72" s="430"/>
      <c r="P72" s="926" t="s">
        <v>8663</v>
      </c>
      <c r="Q72" s="398" t="s">
        <v>3765</v>
      </c>
      <c r="R72" s="430">
        <v>45309</v>
      </c>
      <c r="S72" s="914" t="s">
        <v>7072</v>
      </c>
      <c r="T72" s="398"/>
      <c r="U72" s="430"/>
      <c r="V72" s="926" t="s">
        <v>8664</v>
      </c>
      <c r="W72" s="398" t="s">
        <v>3748</v>
      </c>
      <c r="X72" s="430">
        <v>45373</v>
      </c>
      <c r="Y72" s="914" t="s">
        <v>7386</v>
      </c>
      <c r="Z72" s="398"/>
      <c r="AA72" s="398"/>
      <c r="AB72" s="1152" t="s">
        <v>8665</v>
      </c>
      <c r="AC72" s="398" t="s">
        <v>5626</v>
      </c>
      <c r="AD72" s="430">
        <v>45422</v>
      </c>
      <c r="AE72" s="914" t="s">
        <v>7691</v>
      </c>
      <c r="AF72" s="398" t="s">
        <v>5539</v>
      </c>
      <c r="AG72" s="430">
        <v>45432</v>
      </c>
      <c r="AH72" s="926" t="s">
        <v>8667</v>
      </c>
      <c r="AI72" s="398"/>
      <c r="AJ72" s="430"/>
      <c r="AK72" s="914"/>
      <c r="AL72" s="398"/>
      <c r="AM72" s="398"/>
      <c r="AN72" s="398"/>
      <c r="AO72" s="398" t="s">
        <v>5811</v>
      </c>
      <c r="AP72" s="430">
        <v>45436</v>
      </c>
      <c r="AQ72" s="914" t="s">
        <v>7723</v>
      </c>
      <c r="AR72" s="398"/>
      <c r="AS72" s="398"/>
      <c r="AT72" s="926" t="s">
        <v>8668</v>
      </c>
      <c r="AU72" s="398" t="s">
        <v>6393</v>
      </c>
      <c r="AV72" s="430">
        <v>45546</v>
      </c>
      <c r="AW72" s="914" t="s">
        <v>8204</v>
      </c>
      <c r="AX72" s="398" t="s">
        <v>5539</v>
      </c>
      <c r="AY72" s="430">
        <v>45554</v>
      </c>
      <c r="AZ72" s="1152" t="s">
        <v>8671</v>
      </c>
      <c r="BA72" s="398" t="s">
        <v>6649</v>
      </c>
      <c r="BB72" s="430">
        <v>45555</v>
      </c>
      <c r="BC72" s="920" t="s">
        <v>8216</v>
      </c>
      <c r="BD72" s="398"/>
      <c r="BE72" s="430"/>
      <c r="BF72" s="1152" t="s">
        <v>8672</v>
      </c>
      <c r="BG72" s="398" t="s">
        <v>6649</v>
      </c>
      <c r="BH72" s="430">
        <v>45560</v>
      </c>
      <c r="BI72" s="920" t="s">
        <v>8235</v>
      </c>
      <c r="BJ72" s="398"/>
      <c r="BK72" s="430"/>
      <c r="BL72" s="397"/>
      <c r="BM72" s="398"/>
      <c r="BN72" s="430"/>
      <c r="BO72" s="914"/>
      <c r="BP72" s="398"/>
      <c r="BQ72" s="430"/>
      <c r="BR72" s="398"/>
      <c r="BS72" s="398"/>
      <c r="BT72" s="430"/>
      <c r="BU72" s="914"/>
      <c r="BV72" s="398"/>
      <c r="BW72" s="430"/>
      <c r="BX72" s="398"/>
      <c r="BY72" s="398"/>
      <c r="BZ72" s="430"/>
      <c r="CA72" s="914"/>
      <c r="CB72" s="398"/>
      <c r="CC72" s="430"/>
      <c r="CD72" s="398"/>
      <c r="CE72" s="398"/>
      <c r="CF72" s="430"/>
      <c r="CG72" s="914"/>
      <c r="CH72" s="398"/>
      <c r="CI72" s="430"/>
      <c r="CJ72" s="398"/>
    </row>
    <row r="73" spans="1:88" s="402" customFormat="1" x14ac:dyDescent="0.2">
      <c r="A73" s="899" t="s">
        <v>8263</v>
      </c>
      <c r="B73" s="397"/>
      <c r="C73" s="398" t="s">
        <v>8257</v>
      </c>
      <c r="D73" s="900" t="s">
        <v>5944</v>
      </c>
      <c r="E73" s="429" t="s">
        <v>5942</v>
      </c>
      <c r="F73" s="399">
        <f t="shared" si="13"/>
        <v>45560</v>
      </c>
      <c r="G73" s="401" t="str">
        <f t="shared" si="9"/>
        <v>B</v>
      </c>
      <c r="H73" s="898" t="str">
        <f t="shared" si="10"/>
        <v>MR.DER-0772_24-SP 097-Entrega Final-F07</v>
      </c>
      <c r="I73" s="413" t="str">
        <f t="shared" si="11"/>
        <v>ND</v>
      </c>
      <c r="J73" s="413" t="str">
        <f t="shared" si="12"/>
        <v>ND</v>
      </c>
      <c r="K73" s="398" t="s">
        <v>3730</v>
      </c>
      <c r="L73" s="430">
        <v>44910</v>
      </c>
      <c r="M73" s="914" t="s">
        <v>5945</v>
      </c>
      <c r="N73" s="398" t="s">
        <v>5536</v>
      </c>
      <c r="O73" s="430">
        <v>44931</v>
      </c>
      <c r="P73" s="926" t="s">
        <v>8662</v>
      </c>
      <c r="Q73" s="398" t="s">
        <v>3765</v>
      </c>
      <c r="R73" s="430">
        <v>45224</v>
      </c>
      <c r="S73" s="914" t="s">
        <v>6896</v>
      </c>
      <c r="T73" s="398" t="s">
        <v>5536</v>
      </c>
      <c r="U73" s="430">
        <v>45267</v>
      </c>
      <c r="V73" s="926" t="s">
        <v>8663</v>
      </c>
      <c r="W73" s="398" t="s">
        <v>5701</v>
      </c>
      <c r="X73" s="430">
        <v>45309</v>
      </c>
      <c r="Y73" s="914" t="s">
        <v>7072</v>
      </c>
      <c r="Z73" s="398"/>
      <c r="AA73" s="398"/>
      <c r="AB73" s="398"/>
      <c r="AC73" s="398" t="s">
        <v>3748</v>
      </c>
      <c r="AD73" s="430">
        <v>45373</v>
      </c>
      <c r="AE73" s="914" t="s">
        <v>7386</v>
      </c>
      <c r="AF73" s="398" t="s">
        <v>6098</v>
      </c>
      <c r="AG73" s="430">
        <v>45406</v>
      </c>
      <c r="AH73" s="926" t="s">
        <v>8665</v>
      </c>
      <c r="AI73" s="398" t="s">
        <v>5626</v>
      </c>
      <c r="AJ73" s="430">
        <v>45422</v>
      </c>
      <c r="AK73" s="914" t="s">
        <v>7691</v>
      </c>
      <c r="AL73" s="398" t="s">
        <v>5539</v>
      </c>
      <c r="AM73" s="430">
        <v>45432</v>
      </c>
      <c r="AN73" s="926" t="s">
        <v>8667</v>
      </c>
      <c r="AO73" s="398" t="s">
        <v>5811</v>
      </c>
      <c r="AP73" s="430">
        <v>45436</v>
      </c>
      <c r="AQ73" s="914" t="s">
        <v>7723</v>
      </c>
      <c r="AR73" s="398"/>
      <c r="AS73" s="398"/>
      <c r="AT73" s="1152" t="s">
        <v>8668</v>
      </c>
      <c r="AU73" s="398" t="s">
        <v>5811</v>
      </c>
      <c r="AV73" s="430">
        <v>45555</v>
      </c>
      <c r="AW73" s="914" t="s">
        <v>8217</v>
      </c>
      <c r="AX73" s="398"/>
      <c r="AY73" s="398"/>
      <c r="AZ73" s="1152" t="s">
        <v>8672</v>
      </c>
      <c r="BA73" s="398" t="s">
        <v>5811</v>
      </c>
      <c r="BB73" s="430">
        <v>45560</v>
      </c>
      <c r="BC73" s="920" t="s">
        <v>8235</v>
      </c>
      <c r="BD73" s="398"/>
      <c r="BE73" s="398"/>
      <c r="BF73" s="398"/>
      <c r="BG73" s="398"/>
      <c r="BH73" s="430"/>
      <c r="BI73" s="920"/>
      <c r="BJ73" s="398"/>
      <c r="BK73" s="398"/>
      <c r="BL73" s="397"/>
      <c r="BM73" s="398"/>
      <c r="BN73" s="430"/>
      <c r="BO73" s="914"/>
      <c r="BP73" s="398"/>
      <c r="BQ73" s="398"/>
      <c r="BR73" s="398"/>
      <c r="BS73" s="398"/>
      <c r="BT73" s="430"/>
      <c r="BU73" s="914"/>
      <c r="BV73" s="398"/>
      <c r="BW73" s="398"/>
      <c r="BX73" s="398"/>
      <c r="BY73" s="398"/>
      <c r="BZ73" s="430"/>
      <c r="CA73" s="914"/>
      <c r="CB73" s="398"/>
      <c r="CC73" s="398"/>
      <c r="CD73" s="398"/>
      <c r="CE73" s="398"/>
      <c r="CF73" s="430"/>
      <c r="CG73" s="914"/>
      <c r="CH73" s="398"/>
      <c r="CI73" s="398"/>
      <c r="CJ73" s="398"/>
    </row>
    <row r="74" spans="1:88" s="402" customFormat="1" x14ac:dyDescent="0.2">
      <c r="A74" s="899" t="s">
        <v>8263</v>
      </c>
      <c r="B74" s="397"/>
      <c r="C74" s="398" t="s">
        <v>8257</v>
      </c>
      <c r="D74" s="900" t="s">
        <v>5944</v>
      </c>
      <c r="E74" s="429" t="s">
        <v>5943</v>
      </c>
      <c r="F74" s="399">
        <f t="shared" si="13"/>
        <v>45560</v>
      </c>
      <c r="G74" s="401" t="str">
        <f t="shared" si="9"/>
        <v>B</v>
      </c>
      <c r="H74" s="898" t="str">
        <f t="shared" si="10"/>
        <v>MR.DER-0772_24-SP 097-Entrega Final-F07</v>
      </c>
      <c r="I74" s="413" t="str">
        <f t="shared" si="11"/>
        <v>ND</v>
      </c>
      <c r="J74" s="413" t="str">
        <f t="shared" si="12"/>
        <v>ND</v>
      </c>
      <c r="K74" s="398" t="s">
        <v>3730</v>
      </c>
      <c r="L74" s="430">
        <v>44910</v>
      </c>
      <c r="M74" s="914" t="s">
        <v>5945</v>
      </c>
      <c r="N74" s="398" t="s">
        <v>5536</v>
      </c>
      <c r="O74" s="430">
        <v>44931</v>
      </c>
      <c r="P74" s="926" t="s">
        <v>8662</v>
      </c>
      <c r="Q74" s="398" t="s">
        <v>3765</v>
      </c>
      <c r="R74" s="430">
        <v>45224</v>
      </c>
      <c r="S74" s="914" t="s">
        <v>6896</v>
      </c>
      <c r="T74" s="398" t="s">
        <v>5536</v>
      </c>
      <c r="U74" s="430">
        <v>45267</v>
      </c>
      <c r="V74" s="926" t="s">
        <v>8663</v>
      </c>
      <c r="W74" s="398" t="s">
        <v>5701</v>
      </c>
      <c r="X74" s="430">
        <v>45309</v>
      </c>
      <c r="Y74" s="914" t="s">
        <v>7072</v>
      </c>
      <c r="Z74" s="398"/>
      <c r="AA74" s="398"/>
      <c r="AB74" s="398"/>
      <c r="AC74" s="398" t="s">
        <v>3748</v>
      </c>
      <c r="AD74" s="430">
        <v>45373</v>
      </c>
      <c r="AE74" s="914" t="s">
        <v>7386</v>
      </c>
      <c r="AF74" s="398" t="s">
        <v>6098</v>
      </c>
      <c r="AG74" s="430">
        <v>45406</v>
      </c>
      <c r="AH74" s="1152" t="s">
        <v>8665</v>
      </c>
      <c r="AI74" s="398" t="s">
        <v>5626</v>
      </c>
      <c r="AJ74" s="430">
        <v>45422</v>
      </c>
      <c r="AK74" s="914" t="s">
        <v>7691</v>
      </c>
      <c r="AL74" s="398" t="s">
        <v>5539</v>
      </c>
      <c r="AM74" s="430">
        <v>45432</v>
      </c>
      <c r="AN74" s="926" t="s">
        <v>8667</v>
      </c>
      <c r="AO74" s="398" t="s">
        <v>5811</v>
      </c>
      <c r="AP74" s="430">
        <v>45436</v>
      </c>
      <c r="AQ74" s="914" t="s">
        <v>7723</v>
      </c>
      <c r="AR74" s="398"/>
      <c r="AS74" s="398"/>
      <c r="AT74" s="1152" t="s">
        <v>8668</v>
      </c>
      <c r="AU74" s="398" t="s">
        <v>5811</v>
      </c>
      <c r="AV74" s="430">
        <v>45468</v>
      </c>
      <c r="AW74" s="914" t="s">
        <v>8113</v>
      </c>
      <c r="AX74" s="398"/>
      <c r="AY74" s="398"/>
      <c r="AZ74" s="1152" t="s">
        <v>8671</v>
      </c>
      <c r="BA74" s="398" t="s">
        <v>5811</v>
      </c>
      <c r="BB74" s="430">
        <v>45555</v>
      </c>
      <c r="BC74" s="920" t="s">
        <v>8217</v>
      </c>
      <c r="BD74" s="398"/>
      <c r="BE74" s="398"/>
      <c r="BF74" s="1152" t="s">
        <v>8672</v>
      </c>
      <c r="BG74" s="398" t="s">
        <v>5811</v>
      </c>
      <c r="BH74" s="430">
        <v>45560</v>
      </c>
      <c r="BI74" s="920" t="s">
        <v>8235</v>
      </c>
      <c r="BJ74" s="398"/>
      <c r="BK74" s="398"/>
      <c r="BL74" s="397"/>
      <c r="BM74" s="398"/>
      <c r="BN74" s="430"/>
      <c r="BO74" s="914"/>
      <c r="BP74" s="398"/>
      <c r="BQ74" s="398"/>
      <c r="BR74" s="398"/>
      <c r="BS74" s="398"/>
      <c r="BT74" s="430"/>
      <c r="BU74" s="914"/>
      <c r="BV74" s="398"/>
      <c r="BW74" s="398"/>
      <c r="BX74" s="398"/>
      <c r="BY74" s="398"/>
      <c r="BZ74" s="430"/>
      <c r="CA74" s="914"/>
      <c r="CB74" s="398"/>
      <c r="CC74" s="398"/>
      <c r="CD74" s="398"/>
      <c r="CE74" s="398"/>
      <c r="CF74" s="430"/>
      <c r="CG74" s="914"/>
      <c r="CH74" s="398"/>
      <c r="CI74" s="398"/>
      <c r="CJ74" s="398"/>
    </row>
    <row r="75" spans="1:88" s="402" customFormat="1" x14ac:dyDescent="0.2">
      <c r="A75" s="899" t="s">
        <v>8263</v>
      </c>
      <c r="B75" s="397"/>
      <c r="C75" s="398" t="s">
        <v>8257</v>
      </c>
      <c r="D75" s="900" t="s">
        <v>6910</v>
      </c>
      <c r="E75" s="429" t="s">
        <v>6907</v>
      </c>
      <c r="F75" s="399">
        <f>IF(L75&lt;&gt;0,MAX(L75,R75,X75,AD75,AJ75,AP75,AV75,BB75),"NE")</f>
        <v>45560</v>
      </c>
      <c r="G75" s="401" t="str">
        <f t="shared" si="9"/>
        <v>B</v>
      </c>
      <c r="H75" s="898" t="str">
        <f t="shared" si="10"/>
        <v>MR.DER-0773_24-SP 097-Entrega Final-F09</v>
      </c>
      <c r="I75" s="413" t="str">
        <f t="shared" si="11"/>
        <v>ND</v>
      </c>
      <c r="J75" s="413" t="str">
        <f t="shared" si="12"/>
        <v>ND</v>
      </c>
      <c r="K75" s="398" t="s">
        <v>3730</v>
      </c>
      <c r="L75" s="430">
        <v>45224</v>
      </c>
      <c r="M75" s="914" t="s">
        <v>6896</v>
      </c>
      <c r="N75" s="398" t="s">
        <v>5536</v>
      </c>
      <c r="O75" s="430">
        <v>45267</v>
      </c>
      <c r="P75" s="926" t="s">
        <v>8663</v>
      </c>
      <c r="Q75" s="398" t="s">
        <v>3748</v>
      </c>
      <c r="R75" s="430">
        <v>45309</v>
      </c>
      <c r="S75" s="914" t="s">
        <v>7072</v>
      </c>
      <c r="T75" s="398"/>
      <c r="U75" s="398"/>
      <c r="V75" s="926" t="s">
        <v>8664</v>
      </c>
      <c r="W75" s="398" t="s">
        <v>3748</v>
      </c>
      <c r="X75" s="430">
        <v>45373</v>
      </c>
      <c r="Y75" s="914" t="s">
        <v>7386</v>
      </c>
      <c r="Z75" s="398"/>
      <c r="AA75" s="398"/>
      <c r="AB75" s="1152" t="s">
        <v>8665</v>
      </c>
      <c r="AC75" s="398" t="s">
        <v>5626</v>
      </c>
      <c r="AD75" s="430">
        <v>45422</v>
      </c>
      <c r="AE75" s="914" t="s">
        <v>7691</v>
      </c>
      <c r="AF75" s="398" t="s">
        <v>5539</v>
      </c>
      <c r="AG75" s="430">
        <v>45432</v>
      </c>
      <c r="AH75" s="1152" t="s">
        <v>8667</v>
      </c>
      <c r="AI75" s="398" t="s">
        <v>5811</v>
      </c>
      <c r="AJ75" s="430">
        <v>45436</v>
      </c>
      <c r="AK75" s="914" t="s">
        <v>7723</v>
      </c>
      <c r="AL75" s="398"/>
      <c r="AM75" s="398"/>
      <c r="AN75" s="1152" t="s">
        <v>8668</v>
      </c>
      <c r="AO75" s="398" t="s">
        <v>5811</v>
      </c>
      <c r="AP75" s="430">
        <v>45560</v>
      </c>
      <c r="AQ75" s="914" t="s">
        <v>8234</v>
      </c>
      <c r="AR75" s="398"/>
      <c r="AS75" s="398"/>
      <c r="AT75" s="398"/>
      <c r="AU75" s="398"/>
      <c r="AV75" s="398"/>
      <c r="AW75" s="398"/>
      <c r="AX75" s="398"/>
      <c r="AY75" s="398"/>
      <c r="AZ75" s="397"/>
      <c r="BA75" s="398"/>
      <c r="BB75" s="398"/>
      <c r="BC75" s="397"/>
      <c r="BD75" s="398"/>
      <c r="BE75" s="398"/>
      <c r="BF75" s="398"/>
      <c r="BG75" s="398"/>
      <c r="BH75" s="398"/>
      <c r="BI75" s="397"/>
      <c r="BJ75" s="398"/>
      <c r="BK75" s="398"/>
      <c r="BL75" s="397"/>
      <c r="BM75" s="398"/>
      <c r="BN75" s="398"/>
      <c r="BO75" s="398"/>
      <c r="BP75" s="398"/>
      <c r="BQ75" s="398"/>
      <c r="BR75" s="398"/>
      <c r="BS75" s="398"/>
      <c r="BT75" s="398"/>
      <c r="BU75" s="398"/>
      <c r="BV75" s="398"/>
      <c r="BW75" s="398"/>
      <c r="BX75" s="398"/>
      <c r="BY75" s="398"/>
      <c r="BZ75" s="398"/>
      <c r="CA75" s="398"/>
      <c r="CB75" s="398"/>
      <c r="CC75" s="398"/>
      <c r="CD75" s="398"/>
      <c r="CE75" s="398"/>
      <c r="CF75" s="398"/>
      <c r="CG75" s="398"/>
      <c r="CH75" s="398"/>
      <c r="CI75" s="398"/>
      <c r="CJ75" s="398"/>
    </row>
    <row r="76" spans="1:88" s="402" customFormat="1" x14ac:dyDescent="0.2">
      <c r="A76" s="899" t="s">
        <v>8263</v>
      </c>
      <c r="B76" s="397"/>
      <c r="C76" s="398" t="s">
        <v>8257</v>
      </c>
      <c r="D76" s="900" t="s">
        <v>6910</v>
      </c>
      <c r="E76" s="429" t="s">
        <v>7073</v>
      </c>
      <c r="F76" s="399">
        <f>IF(L76&lt;&gt;0,MAX(L76,R76,X76,AD76,AJ76,AP76,AV76,BB76),"NE")</f>
        <v>45560</v>
      </c>
      <c r="G76" s="401" t="str">
        <f t="shared" si="9"/>
        <v>B</v>
      </c>
      <c r="H76" s="898" t="str">
        <f t="shared" si="10"/>
        <v>MR.DER-0773_24-SP 097-Entrega Final-F09</v>
      </c>
      <c r="I76" s="413" t="str">
        <f t="shared" si="11"/>
        <v>ND</v>
      </c>
      <c r="J76" s="413" t="str">
        <f t="shared" si="12"/>
        <v>ND</v>
      </c>
      <c r="K76" s="398" t="s">
        <v>3730</v>
      </c>
      <c r="L76" s="430">
        <v>45309</v>
      </c>
      <c r="M76" s="914" t="s">
        <v>7072</v>
      </c>
      <c r="N76" s="398" t="s">
        <v>7478</v>
      </c>
      <c r="O76" s="430">
        <v>45338</v>
      </c>
      <c r="P76" s="926" t="s">
        <v>8664</v>
      </c>
      <c r="Q76" s="398" t="s">
        <v>3748</v>
      </c>
      <c r="R76" s="430">
        <v>45392</v>
      </c>
      <c r="S76" s="914" t="s">
        <v>7502</v>
      </c>
      <c r="T76" s="398"/>
      <c r="U76" s="398"/>
      <c r="V76" s="926" t="s">
        <v>8666</v>
      </c>
      <c r="W76" s="398" t="s">
        <v>5626</v>
      </c>
      <c r="X76" s="430">
        <v>45422</v>
      </c>
      <c r="Y76" s="914" t="s">
        <v>7691</v>
      </c>
      <c r="Z76" s="398" t="s">
        <v>5539</v>
      </c>
      <c r="AA76" s="430">
        <v>45432</v>
      </c>
      <c r="AB76" s="1152" t="s">
        <v>8667</v>
      </c>
      <c r="AC76" s="398"/>
      <c r="AD76" s="398"/>
      <c r="AE76" s="398"/>
      <c r="AF76" s="398"/>
      <c r="AG76" s="398"/>
      <c r="AH76" s="398"/>
      <c r="AI76" s="398" t="s">
        <v>5811</v>
      </c>
      <c r="AJ76" s="430">
        <v>45436</v>
      </c>
      <c r="AK76" s="914" t="s">
        <v>7723</v>
      </c>
      <c r="AL76" s="398"/>
      <c r="AM76" s="398"/>
      <c r="AN76" s="1152" t="s">
        <v>8668</v>
      </c>
      <c r="AO76" s="398" t="s">
        <v>5811</v>
      </c>
      <c r="AP76" s="430">
        <v>45560</v>
      </c>
      <c r="AQ76" s="914" t="s">
        <v>8234</v>
      </c>
      <c r="AR76" s="398"/>
      <c r="AS76" s="398"/>
      <c r="AT76" s="398"/>
      <c r="AU76" s="398"/>
      <c r="AV76" s="398"/>
      <c r="AW76" s="398"/>
      <c r="AX76" s="398"/>
      <c r="AY76" s="398"/>
      <c r="AZ76" s="397"/>
      <c r="BA76" s="398"/>
      <c r="BB76" s="398"/>
      <c r="BC76" s="397"/>
      <c r="BD76" s="398"/>
      <c r="BE76" s="398"/>
      <c r="BF76" s="398"/>
      <c r="BG76" s="398"/>
      <c r="BH76" s="398"/>
      <c r="BI76" s="397"/>
      <c r="BJ76" s="398"/>
      <c r="BK76" s="398"/>
      <c r="BL76" s="397"/>
      <c r="BM76" s="398"/>
      <c r="BN76" s="398"/>
      <c r="BO76" s="398"/>
      <c r="BP76" s="398"/>
      <c r="BQ76" s="398"/>
      <c r="BR76" s="398"/>
      <c r="BS76" s="398"/>
      <c r="BT76" s="398"/>
      <c r="BU76" s="398"/>
      <c r="BV76" s="398"/>
      <c r="BW76" s="398"/>
      <c r="BX76" s="398"/>
      <c r="BY76" s="398"/>
      <c r="BZ76" s="398"/>
      <c r="CA76" s="398"/>
      <c r="CB76" s="398"/>
      <c r="CC76" s="398"/>
      <c r="CD76" s="398"/>
      <c r="CE76" s="398"/>
      <c r="CF76" s="398"/>
      <c r="CG76" s="398"/>
      <c r="CH76" s="398"/>
      <c r="CI76" s="398"/>
      <c r="CJ76" s="398"/>
    </row>
    <row r="77" spans="1:88" s="402" customFormat="1" x14ac:dyDescent="0.2">
      <c r="A77" s="899" t="s">
        <v>8263</v>
      </c>
      <c r="B77" s="397"/>
      <c r="C77" s="398" t="s">
        <v>8257</v>
      </c>
      <c r="D77" s="900" t="s">
        <v>6910</v>
      </c>
      <c r="E77" s="429" t="s">
        <v>7074</v>
      </c>
      <c r="F77" s="399">
        <f>IF(L77&lt;&gt;0,MAX(L77,R77,X77,AD77,AJ77,AP77,AV77,BB77),"NE")</f>
        <v>45560</v>
      </c>
      <c r="G77" s="401" t="str">
        <f t="shared" si="9"/>
        <v>A</v>
      </c>
      <c r="H77" s="898" t="str">
        <f t="shared" si="10"/>
        <v>MR.DER-0773_24-SP 097-Entrega Final-F09</v>
      </c>
      <c r="I77" s="413" t="str">
        <f t="shared" si="11"/>
        <v>ND</v>
      </c>
      <c r="J77" s="413" t="str">
        <f t="shared" si="12"/>
        <v>ND</v>
      </c>
      <c r="K77" s="398" t="s">
        <v>3730</v>
      </c>
      <c r="L77" s="430">
        <v>45309</v>
      </c>
      <c r="M77" s="914" t="s">
        <v>7072</v>
      </c>
      <c r="N77" s="398" t="s">
        <v>7478</v>
      </c>
      <c r="O77" s="430">
        <v>45338</v>
      </c>
      <c r="P77" s="926" t="s">
        <v>8664</v>
      </c>
      <c r="Q77" s="398" t="s">
        <v>3748</v>
      </c>
      <c r="R77" s="430">
        <v>45392</v>
      </c>
      <c r="S77" s="914" t="s">
        <v>7502</v>
      </c>
      <c r="T77" s="398"/>
      <c r="U77" s="398"/>
      <c r="V77" s="926" t="s">
        <v>8666</v>
      </c>
      <c r="W77" s="398"/>
      <c r="X77" s="398"/>
      <c r="Y77" s="398"/>
      <c r="Z77" s="398"/>
      <c r="AA77" s="398"/>
      <c r="AB77" s="398"/>
      <c r="AC77" s="398"/>
      <c r="AD77" s="398"/>
      <c r="AE77" s="398"/>
      <c r="AF77" s="398"/>
      <c r="AG77" s="398"/>
      <c r="AH77" s="398"/>
      <c r="AI77" s="398" t="s">
        <v>3748</v>
      </c>
      <c r="AJ77" s="430">
        <v>45560</v>
      </c>
      <c r="AK77" s="914" t="s">
        <v>8234</v>
      </c>
      <c r="AL77" s="398"/>
      <c r="AM77" s="398"/>
      <c r="AN77" s="398"/>
      <c r="AO77" s="398"/>
      <c r="AP77" s="398"/>
      <c r="AQ77" s="398"/>
      <c r="AR77" s="398"/>
      <c r="AS77" s="398"/>
      <c r="AT77" s="398"/>
      <c r="AU77" s="398"/>
      <c r="AV77" s="398"/>
      <c r="AW77" s="398"/>
      <c r="AX77" s="398"/>
      <c r="AY77" s="398"/>
      <c r="AZ77" s="397"/>
      <c r="BA77" s="398"/>
      <c r="BB77" s="398"/>
      <c r="BC77" s="397"/>
      <c r="BD77" s="398"/>
      <c r="BE77" s="398"/>
      <c r="BF77" s="398"/>
      <c r="BG77" s="398"/>
      <c r="BH77" s="398"/>
      <c r="BI77" s="397"/>
      <c r="BJ77" s="398"/>
      <c r="BK77" s="398"/>
      <c r="BL77" s="397"/>
      <c r="BM77" s="398"/>
      <c r="BN77" s="398"/>
      <c r="BO77" s="398"/>
      <c r="BP77" s="398"/>
      <c r="BQ77" s="398"/>
      <c r="BR77" s="398"/>
      <c r="BS77" s="398"/>
      <c r="BT77" s="398"/>
      <c r="BU77" s="398"/>
      <c r="BV77" s="398"/>
      <c r="BW77" s="398"/>
      <c r="BX77" s="398"/>
      <c r="BY77" s="398"/>
      <c r="BZ77" s="398"/>
      <c r="CA77" s="398"/>
      <c r="CB77" s="398"/>
      <c r="CC77" s="398"/>
      <c r="CD77" s="398"/>
      <c r="CE77" s="398"/>
      <c r="CF77" s="398"/>
      <c r="CG77" s="398"/>
      <c r="CH77" s="398"/>
      <c r="CI77" s="398"/>
      <c r="CJ77" s="398"/>
    </row>
    <row r="78" spans="1:88" s="402" customFormat="1" x14ac:dyDescent="0.2">
      <c r="A78" s="899" t="s">
        <v>8263</v>
      </c>
      <c r="B78" s="397"/>
      <c r="C78" s="398" t="s">
        <v>8257</v>
      </c>
      <c r="D78" s="900" t="s">
        <v>6910</v>
      </c>
      <c r="E78" s="429" t="s">
        <v>7075</v>
      </c>
      <c r="F78" s="399">
        <f>IF(L78&lt;&gt;0,MAX(L78,R78,X78,AD78,AJ78,AP78,AV78,BB78),"NE")</f>
        <v>45560</v>
      </c>
      <c r="G78" s="401" t="str">
        <f t="shared" si="9"/>
        <v>A</v>
      </c>
      <c r="H78" s="898" t="str">
        <f t="shared" si="10"/>
        <v>MR.DER-0773_24-SP 097-Entrega Final-F09</v>
      </c>
      <c r="I78" s="413" t="str">
        <f t="shared" si="11"/>
        <v>ND</v>
      </c>
      <c r="J78" s="413" t="str">
        <f t="shared" si="12"/>
        <v>ND</v>
      </c>
      <c r="K78" s="398" t="s">
        <v>3730</v>
      </c>
      <c r="L78" s="430">
        <v>45309</v>
      </c>
      <c r="M78" s="914" t="s">
        <v>7072</v>
      </c>
      <c r="N78" s="398"/>
      <c r="O78" s="430"/>
      <c r="P78" s="926" t="s">
        <v>8664</v>
      </c>
      <c r="Q78" s="398" t="s">
        <v>3748</v>
      </c>
      <c r="R78" s="430">
        <v>45373</v>
      </c>
      <c r="S78" s="914" t="s">
        <v>7386</v>
      </c>
      <c r="T78" s="398"/>
      <c r="U78" s="398"/>
      <c r="V78" s="926" t="s">
        <v>8665</v>
      </c>
      <c r="W78" s="398"/>
      <c r="X78" s="398"/>
      <c r="Y78" s="398"/>
      <c r="Z78" s="398"/>
      <c r="AA78" s="398"/>
      <c r="AB78" s="398"/>
      <c r="AC78" s="398"/>
      <c r="AD78" s="398"/>
      <c r="AE78" s="398"/>
      <c r="AF78" s="398"/>
      <c r="AG78" s="398"/>
      <c r="AH78" s="398"/>
      <c r="AI78" s="398" t="s">
        <v>3748</v>
      </c>
      <c r="AJ78" s="430">
        <v>45560</v>
      </c>
      <c r="AK78" s="914" t="s">
        <v>8234</v>
      </c>
      <c r="AL78" s="398"/>
      <c r="AM78" s="398"/>
      <c r="AN78" s="398"/>
      <c r="AO78" s="398"/>
      <c r="AP78" s="398"/>
      <c r="AQ78" s="398"/>
      <c r="AR78" s="398"/>
      <c r="AS78" s="398"/>
      <c r="AT78" s="398"/>
      <c r="AU78" s="398"/>
      <c r="AV78" s="398"/>
      <c r="AW78" s="398"/>
      <c r="AX78" s="398"/>
      <c r="AY78" s="398"/>
      <c r="AZ78" s="397"/>
      <c r="BA78" s="398"/>
      <c r="BB78" s="398"/>
      <c r="BC78" s="397"/>
      <c r="BD78" s="398"/>
      <c r="BE78" s="398"/>
      <c r="BF78" s="398"/>
      <c r="BG78" s="398"/>
      <c r="BH78" s="398"/>
      <c r="BI78" s="397"/>
      <c r="BJ78" s="398"/>
      <c r="BK78" s="398"/>
      <c r="BL78" s="397"/>
      <c r="BM78" s="398"/>
      <c r="BN78" s="398"/>
      <c r="BO78" s="398"/>
      <c r="BP78" s="398"/>
      <c r="BQ78" s="398"/>
      <c r="BR78" s="398"/>
      <c r="BS78" s="398"/>
      <c r="BT78" s="398"/>
      <c r="BU78" s="398"/>
      <c r="BV78" s="398"/>
      <c r="BW78" s="398"/>
      <c r="BX78" s="398"/>
      <c r="BY78" s="398"/>
      <c r="BZ78" s="398"/>
      <c r="CA78" s="398"/>
      <c r="CB78" s="398"/>
      <c r="CC78" s="398"/>
      <c r="CD78" s="398"/>
      <c r="CE78" s="398"/>
      <c r="CF78" s="398"/>
      <c r="CG78" s="398"/>
      <c r="CH78" s="398"/>
      <c r="CI78" s="398"/>
      <c r="CJ78" s="398"/>
    </row>
    <row r="79" spans="1:88" s="402" customFormat="1" x14ac:dyDescent="0.2">
      <c r="A79" s="899" t="s">
        <v>8263</v>
      </c>
      <c r="B79" s="398" t="s">
        <v>8257</v>
      </c>
      <c r="C79" s="397"/>
      <c r="D79" s="900" t="s">
        <v>6911</v>
      </c>
      <c r="E79" s="429" t="s">
        <v>6972</v>
      </c>
      <c r="F79" s="399">
        <f>IF(L79&lt;&gt;0,MAX(L79,R79,X79,AD79,AJ79,AP79,AV79,BB79,BH79,BN79),"NE")</f>
        <v>45560</v>
      </c>
      <c r="G79" s="401" t="str">
        <f t="shared" si="9"/>
        <v>B</v>
      </c>
      <c r="H79" s="898" t="str">
        <f t="shared" si="10"/>
        <v>MR.DER-0772_24-SP 097-Entrega Final-F07</v>
      </c>
      <c r="I79" s="413" t="str">
        <f t="shared" si="11"/>
        <v>ND</v>
      </c>
      <c r="J79" s="413" t="str">
        <f t="shared" si="12"/>
        <v>ND</v>
      </c>
      <c r="K79" s="398" t="s">
        <v>3730</v>
      </c>
      <c r="L79" s="430">
        <v>45224</v>
      </c>
      <c r="M79" s="914" t="s">
        <v>6896</v>
      </c>
      <c r="N79" s="398" t="s">
        <v>5536</v>
      </c>
      <c r="O79" s="430">
        <v>45267</v>
      </c>
      <c r="P79" s="1152" t="s">
        <v>8663</v>
      </c>
      <c r="Q79" s="398" t="s">
        <v>3748</v>
      </c>
      <c r="R79" s="430">
        <v>45309</v>
      </c>
      <c r="S79" s="914" t="s">
        <v>7072</v>
      </c>
      <c r="T79" s="398"/>
      <c r="U79" s="398"/>
      <c r="V79" s="1152" t="s">
        <v>8664</v>
      </c>
      <c r="W79" s="398" t="s">
        <v>5626</v>
      </c>
      <c r="X79" s="430">
        <v>45546</v>
      </c>
      <c r="Y79" s="914" t="s">
        <v>8204</v>
      </c>
      <c r="Z79" s="398" t="s">
        <v>5539</v>
      </c>
      <c r="AA79" s="430">
        <v>45554</v>
      </c>
      <c r="AB79" s="1152" t="s">
        <v>8671</v>
      </c>
      <c r="AC79" s="398" t="s">
        <v>5811</v>
      </c>
      <c r="AD79" s="430">
        <v>45555</v>
      </c>
      <c r="AE79" s="914" t="s">
        <v>8216</v>
      </c>
      <c r="AF79" s="398"/>
      <c r="AG79" s="398"/>
      <c r="AH79" s="1152" t="s">
        <v>8672</v>
      </c>
      <c r="AI79" s="398" t="s">
        <v>5811</v>
      </c>
      <c r="AJ79" s="430">
        <v>45560</v>
      </c>
      <c r="AK79" s="914" t="s">
        <v>8235</v>
      </c>
      <c r="AL79" s="401"/>
      <c r="AM79" s="398"/>
      <c r="AN79" s="398"/>
      <c r="AO79" s="398"/>
      <c r="AP79" s="398"/>
      <c r="AQ79" s="398"/>
      <c r="AR79" s="398"/>
      <c r="AS79" s="398"/>
      <c r="AT79" s="398"/>
      <c r="AU79" s="398"/>
      <c r="AV79" s="398"/>
      <c r="AW79" s="398"/>
      <c r="AX79" s="398"/>
      <c r="AY79" s="398"/>
      <c r="AZ79" s="397"/>
      <c r="BA79" s="398"/>
      <c r="BB79" s="398"/>
      <c r="BC79" s="397"/>
      <c r="BD79" s="398"/>
      <c r="BE79" s="398"/>
      <c r="BF79" s="398"/>
      <c r="BG79" s="398"/>
      <c r="BH79" s="398"/>
      <c r="BI79" s="397"/>
      <c r="BJ79" s="398"/>
      <c r="BK79" s="398"/>
      <c r="BL79" s="397"/>
      <c r="BM79" s="398"/>
      <c r="BN79" s="398"/>
      <c r="BO79" s="398"/>
      <c r="BP79" s="398"/>
      <c r="BQ79" s="398"/>
      <c r="BR79" s="398"/>
      <c r="BS79" s="398"/>
      <c r="BT79" s="398"/>
      <c r="BU79" s="398"/>
      <c r="BV79" s="398"/>
      <c r="BW79" s="398"/>
      <c r="BX79" s="398"/>
      <c r="BY79" s="398"/>
      <c r="BZ79" s="398"/>
      <c r="CA79" s="398"/>
      <c r="CB79" s="398"/>
      <c r="CC79" s="398"/>
      <c r="CD79" s="398"/>
      <c r="CE79" s="398"/>
      <c r="CF79" s="398"/>
      <c r="CG79" s="398"/>
      <c r="CH79" s="398"/>
      <c r="CI79" s="398"/>
      <c r="CJ79" s="398"/>
    </row>
    <row r="80" spans="1:88" s="402" customFormat="1" x14ac:dyDescent="0.2">
      <c r="A80" s="899" t="s">
        <v>8263</v>
      </c>
      <c r="B80" s="398" t="s">
        <v>8257</v>
      </c>
      <c r="C80" s="397"/>
      <c r="D80" s="900" t="s">
        <v>6911</v>
      </c>
      <c r="E80" s="429" t="s">
        <v>7076</v>
      </c>
      <c r="F80" s="399">
        <f>IF(L80&lt;&gt;0,MAX(L80,R80,X80,AD80,AJ80,AP80,AV80,BB80,BH80,BN80),"NE")</f>
        <v>45560</v>
      </c>
      <c r="G80" s="401" t="str">
        <f t="shared" si="9"/>
        <v>B</v>
      </c>
      <c r="H80" s="898" t="str">
        <f t="shared" si="10"/>
        <v>MR.DER-0772_24-SP 097-Entrega Final-F07</v>
      </c>
      <c r="I80" s="413" t="str">
        <f t="shared" si="11"/>
        <v>ND</v>
      </c>
      <c r="J80" s="413" t="str">
        <f t="shared" si="12"/>
        <v>ND</v>
      </c>
      <c r="K80" s="398" t="s">
        <v>3730</v>
      </c>
      <c r="L80" s="430">
        <v>45309</v>
      </c>
      <c r="M80" s="914" t="s">
        <v>7072</v>
      </c>
      <c r="N80" s="398" t="s">
        <v>5536</v>
      </c>
      <c r="O80" s="430">
        <v>45338</v>
      </c>
      <c r="P80" s="1152" t="s">
        <v>8664</v>
      </c>
      <c r="Q80" s="398" t="s">
        <v>3765</v>
      </c>
      <c r="R80" s="430">
        <v>45392</v>
      </c>
      <c r="S80" s="914" t="s">
        <v>7502</v>
      </c>
      <c r="T80" s="398" t="s">
        <v>5539</v>
      </c>
      <c r="U80" s="430">
        <v>45406</v>
      </c>
      <c r="V80" s="1152" t="s">
        <v>8666</v>
      </c>
      <c r="W80" s="398" t="s">
        <v>3748</v>
      </c>
      <c r="X80" s="430">
        <v>45422</v>
      </c>
      <c r="Y80" s="914" t="s">
        <v>7691</v>
      </c>
      <c r="Z80" s="398"/>
      <c r="AA80" s="398"/>
      <c r="AB80" s="1152" t="s">
        <v>8667</v>
      </c>
      <c r="AC80" s="398" t="s">
        <v>3748</v>
      </c>
      <c r="AD80" s="430">
        <v>45439</v>
      </c>
      <c r="AE80" s="914" t="s">
        <v>7729</v>
      </c>
      <c r="AF80" s="398"/>
      <c r="AG80" s="398"/>
      <c r="AH80" s="1152" t="s">
        <v>8670</v>
      </c>
      <c r="AI80" s="398" t="s">
        <v>5626</v>
      </c>
      <c r="AJ80" s="430">
        <v>45546</v>
      </c>
      <c r="AK80" s="914" t="s">
        <v>8204</v>
      </c>
      <c r="AL80" s="398" t="s">
        <v>5539</v>
      </c>
      <c r="AM80" s="430">
        <v>45554</v>
      </c>
      <c r="AN80" s="1152" t="s">
        <v>8671</v>
      </c>
      <c r="AO80" s="398" t="s">
        <v>5811</v>
      </c>
      <c r="AP80" s="430">
        <v>45555</v>
      </c>
      <c r="AQ80" s="914" t="s">
        <v>8216</v>
      </c>
      <c r="AR80" s="398"/>
      <c r="AS80" s="398"/>
      <c r="AT80" s="1152" t="s">
        <v>8672</v>
      </c>
      <c r="AU80" s="398" t="s">
        <v>5811</v>
      </c>
      <c r="AV80" s="430">
        <v>45560</v>
      </c>
      <c r="AW80" s="914" t="s">
        <v>8235</v>
      </c>
      <c r="AX80" s="401"/>
      <c r="AY80" s="398"/>
      <c r="AZ80" s="1152" t="s">
        <v>8672</v>
      </c>
      <c r="BA80" s="398"/>
      <c r="BB80" s="430"/>
      <c r="BC80" s="920"/>
      <c r="BD80" s="401"/>
      <c r="BE80" s="398"/>
      <c r="BF80" s="398"/>
      <c r="BG80" s="398"/>
      <c r="BH80" s="430"/>
      <c r="BI80" s="920"/>
      <c r="BJ80" s="401"/>
      <c r="BK80" s="398"/>
      <c r="BL80" s="397"/>
      <c r="BM80" s="398"/>
      <c r="BN80" s="430"/>
      <c r="BO80" s="914"/>
      <c r="BP80" s="401"/>
      <c r="BQ80" s="398"/>
      <c r="BR80" s="398"/>
      <c r="BS80" s="398"/>
      <c r="BT80" s="430"/>
      <c r="BU80" s="914"/>
      <c r="BV80" s="401"/>
      <c r="BW80" s="398"/>
      <c r="BX80" s="398"/>
      <c r="BY80" s="398"/>
      <c r="BZ80" s="430"/>
      <c r="CA80" s="914"/>
      <c r="CB80" s="401"/>
      <c r="CC80" s="398"/>
      <c r="CD80" s="398"/>
      <c r="CE80" s="398"/>
      <c r="CF80" s="430"/>
      <c r="CG80" s="914"/>
      <c r="CH80" s="401"/>
      <c r="CI80" s="398"/>
      <c r="CJ80" s="398"/>
    </row>
    <row r="81" spans="1:88" s="408" customFormat="1" x14ac:dyDescent="0.25">
      <c r="A81" s="921"/>
      <c r="B81" s="921">
        <f>COUNTA(B82:B105)</f>
        <v>8</v>
      </c>
      <c r="C81" s="921">
        <f>COUNTA(C82:C105)</f>
        <v>13</v>
      </c>
      <c r="D81" s="922"/>
      <c r="E81" s="923" t="s">
        <v>7523</v>
      </c>
      <c r="F81" s="921"/>
      <c r="G81" s="921"/>
      <c r="H81" s="415"/>
      <c r="I81" s="921"/>
      <c r="J81" s="921"/>
      <c r="K81" s="416"/>
      <c r="L81" s="416"/>
      <c r="M81" s="417"/>
      <c r="N81" s="418"/>
      <c r="O81" s="418"/>
      <c r="P81" s="418"/>
      <c r="Q81" s="416"/>
      <c r="R81" s="416"/>
      <c r="S81" s="417"/>
      <c r="T81" s="418"/>
      <c r="U81" s="418"/>
      <c r="V81" s="418"/>
      <c r="W81" s="416"/>
      <c r="X81" s="416"/>
      <c r="Y81" s="417"/>
      <c r="Z81" s="418"/>
      <c r="AA81" s="418"/>
      <c r="AB81" s="418"/>
      <c r="AC81" s="416"/>
      <c r="AD81" s="416"/>
      <c r="AE81" s="417"/>
      <c r="AF81" s="418"/>
      <c r="AG81" s="418"/>
      <c r="AH81" s="418"/>
      <c r="AI81" s="416"/>
      <c r="AJ81" s="416"/>
      <c r="AK81" s="417"/>
      <c r="AL81" s="418"/>
      <c r="AM81" s="418"/>
      <c r="AN81" s="418"/>
      <c r="AO81" s="416"/>
      <c r="AP81" s="416"/>
      <c r="AQ81" s="417"/>
      <c r="AR81" s="418"/>
      <c r="AS81" s="418"/>
      <c r="AT81" s="418"/>
      <c r="AU81" s="416"/>
      <c r="AV81" s="416"/>
      <c r="AW81" s="417"/>
      <c r="AX81" s="418"/>
      <c r="AY81" s="418"/>
      <c r="AZ81" s="924"/>
      <c r="BA81" s="416"/>
      <c r="BB81" s="416"/>
      <c r="BC81" s="925"/>
      <c r="BD81" s="418"/>
      <c r="BE81" s="418"/>
      <c r="BF81" s="418"/>
      <c r="BG81" s="416"/>
      <c r="BH81" s="416"/>
      <c r="BI81" s="925"/>
      <c r="BJ81" s="418"/>
      <c r="BK81" s="418"/>
      <c r="BL81" s="924"/>
      <c r="BM81" s="416"/>
      <c r="BN81" s="416"/>
      <c r="BO81" s="417"/>
      <c r="BP81" s="418"/>
      <c r="BQ81" s="418"/>
      <c r="BR81" s="418"/>
      <c r="BS81" s="416"/>
      <c r="BT81" s="416"/>
      <c r="BU81" s="417"/>
      <c r="BV81" s="418"/>
      <c r="BW81" s="418"/>
      <c r="BX81" s="418"/>
      <c r="BY81" s="416"/>
      <c r="BZ81" s="416"/>
      <c r="CA81" s="417"/>
      <c r="CB81" s="418"/>
      <c r="CC81" s="418"/>
      <c r="CD81" s="418"/>
      <c r="CE81" s="416"/>
      <c r="CF81" s="416"/>
      <c r="CG81" s="417"/>
      <c r="CH81" s="418"/>
      <c r="CI81" s="418"/>
      <c r="CJ81" s="418"/>
    </row>
    <row r="82" spans="1:88" s="402" customFormat="1" x14ac:dyDescent="0.2">
      <c r="A82" s="899" t="s">
        <v>8263</v>
      </c>
      <c r="B82" s="398" t="s">
        <v>8257</v>
      </c>
      <c r="C82" s="397"/>
      <c r="D82" s="900" t="s">
        <v>8259</v>
      </c>
      <c r="E82" s="429" t="s">
        <v>7304</v>
      </c>
      <c r="F82" s="399">
        <f t="shared" ref="F82:F87" si="14">IF(L82&lt;&gt;0,MAX(L82,R82,X82,AD82,AJ82,AP82,AV82,BB82),"NE")</f>
        <v>45580</v>
      </c>
      <c r="G82" s="401" t="str">
        <f t="shared" ref="G82:G105" si="15">IF($F82="","",INDEX($K82:$FI82,1,MATCH($F82,$K82:$FI82,)-1))</f>
        <v>C</v>
      </c>
      <c r="H82" s="898" t="str">
        <f t="shared" ref="H82:H105" si="16">IF($F82="","",INDEX($K82:$FL82,1,MATCH($F82,$K82:$FL82,)+1))</f>
        <v>MR.DER-0816_24-SP 097-Entrega Final-P01</v>
      </c>
      <c r="I82" s="413" t="str">
        <f t="shared" ref="I82:I105" si="17">IF(F82="NE",F82,IF(INDEX(K82:CP82,,MATCH(F82,K82:CP82,0)+3)&lt;&gt;0,INDEX(K82:CP82,,MATCH(F82,K82:CP82,0)+3),"ND"))</f>
        <v>ND</v>
      </c>
      <c r="J82" s="413" t="str">
        <f t="shared" ref="J82:J102" si="18">IF(G82="NE",G82,IF(INDEX(K82:CQ82,,MATCH(G82,K82:CQ82,0)+3)&lt;&gt;0,INDEX(K82:CQ82,,MATCH(G82,K82:CQ82,0)+3),"ND"))</f>
        <v>ND</v>
      </c>
      <c r="K82" s="398" t="s">
        <v>3730</v>
      </c>
      <c r="L82" s="430">
        <v>45315</v>
      </c>
      <c r="M82" s="914" t="s">
        <v>7310</v>
      </c>
      <c r="N82" s="398" t="s">
        <v>5537</v>
      </c>
      <c r="O82" s="430">
        <v>45372</v>
      </c>
      <c r="P82" s="1152" t="s">
        <v>8676</v>
      </c>
      <c r="Q82" s="398" t="s">
        <v>3748</v>
      </c>
      <c r="R82" s="430">
        <v>45399</v>
      </c>
      <c r="S82" s="914" t="s">
        <v>7550</v>
      </c>
      <c r="T82" s="398" t="s">
        <v>6098</v>
      </c>
      <c r="U82" s="430">
        <v>45412</v>
      </c>
      <c r="V82" s="1152" t="s">
        <v>8677</v>
      </c>
      <c r="W82" s="398" t="s">
        <v>5626</v>
      </c>
      <c r="X82" s="430">
        <v>45429</v>
      </c>
      <c r="Y82" s="914" t="s">
        <v>7700</v>
      </c>
      <c r="Z82" s="398" t="s">
        <v>5539</v>
      </c>
      <c r="AA82" s="430">
        <v>45434</v>
      </c>
      <c r="AB82" s="1152" t="s">
        <v>8678</v>
      </c>
      <c r="AC82" s="398" t="s">
        <v>5811</v>
      </c>
      <c r="AD82" s="430">
        <v>45441</v>
      </c>
      <c r="AE82" s="914" t="s">
        <v>7731</v>
      </c>
      <c r="AF82" s="398"/>
      <c r="AG82" s="398"/>
      <c r="AH82" s="1152" t="s">
        <v>8678</v>
      </c>
      <c r="AI82" s="398" t="s">
        <v>6393</v>
      </c>
      <c r="AJ82" s="430">
        <v>45562</v>
      </c>
      <c r="AK82" s="914" t="s">
        <v>8264</v>
      </c>
      <c r="AL82" s="398"/>
      <c r="AM82" s="398"/>
      <c r="AN82" s="1152" t="s">
        <v>8680</v>
      </c>
      <c r="AO82" s="398" t="s">
        <v>6649</v>
      </c>
      <c r="AP82" s="430">
        <v>45574</v>
      </c>
      <c r="AQ82" s="914" t="s">
        <v>8276</v>
      </c>
      <c r="AR82" s="398"/>
      <c r="AS82" s="430"/>
      <c r="AT82" s="1152" t="s">
        <v>8681</v>
      </c>
      <c r="AU82" s="398" t="s">
        <v>6649</v>
      </c>
      <c r="AV82" s="430">
        <v>45580</v>
      </c>
      <c r="AW82" s="914" t="s">
        <v>8339</v>
      </c>
      <c r="AX82" s="398"/>
      <c r="AY82" s="398"/>
      <c r="AZ82" s="397"/>
      <c r="BA82" s="398"/>
      <c r="BB82" s="398"/>
      <c r="BC82" s="397"/>
      <c r="BD82" s="398"/>
      <c r="BE82" s="398"/>
      <c r="BF82" s="398"/>
      <c r="BG82" s="398"/>
      <c r="BH82" s="398"/>
      <c r="BI82" s="397"/>
      <c r="BJ82" s="398"/>
      <c r="BK82" s="398"/>
      <c r="BL82" s="397"/>
      <c r="BM82" s="398"/>
      <c r="BN82" s="398"/>
      <c r="BO82" s="398"/>
      <c r="BP82" s="398"/>
      <c r="BQ82" s="398"/>
      <c r="BR82" s="398"/>
      <c r="BS82" s="398"/>
      <c r="BT82" s="398"/>
      <c r="BU82" s="398"/>
      <c r="BV82" s="398"/>
      <c r="BW82" s="398"/>
      <c r="BX82" s="398"/>
      <c r="BY82" s="398"/>
      <c r="BZ82" s="398"/>
      <c r="CA82" s="398"/>
      <c r="CB82" s="398"/>
      <c r="CC82" s="398"/>
      <c r="CD82" s="398"/>
      <c r="CE82" s="398"/>
      <c r="CF82" s="398"/>
      <c r="CG82" s="398"/>
      <c r="CH82" s="398"/>
      <c r="CI82" s="398"/>
      <c r="CJ82" s="398"/>
    </row>
    <row r="83" spans="1:88" s="402" customFormat="1" x14ac:dyDescent="0.2">
      <c r="A83" s="899" t="s">
        <v>8263</v>
      </c>
      <c r="B83" s="398" t="s">
        <v>8257</v>
      </c>
      <c r="C83" s="397"/>
      <c r="D83" s="900" t="s">
        <v>8260</v>
      </c>
      <c r="E83" s="429" t="s">
        <v>7305</v>
      </c>
      <c r="F83" s="399">
        <f t="shared" si="14"/>
        <v>45580</v>
      </c>
      <c r="G83" s="401" t="str">
        <f t="shared" si="15"/>
        <v>C</v>
      </c>
      <c r="H83" s="898" t="str">
        <f t="shared" si="16"/>
        <v>MR.DER-0816_24-SP 097-Entrega Final-P01</v>
      </c>
      <c r="I83" s="413" t="str">
        <f t="shared" si="17"/>
        <v>ND</v>
      </c>
      <c r="J83" s="413" t="str">
        <f t="shared" si="18"/>
        <v>ND</v>
      </c>
      <c r="K83" s="398" t="s">
        <v>3730</v>
      </c>
      <c r="L83" s="430">
        <v>45315</v>
      </c>
      <c r="M83" s="914" t="s">
        <v>7310</v>
      </c>
      <c r="N83" s="398" t="s">
        <v>5537</v>
      </c>
      <c r="O83" s="430">
        <v>45372</v>
      </c>
      <c r="P83" s="1152" t="s">
        <v>8676</v>
      </c>
      <c r="Q83" s="398" t="s">
        <v>3748</v>
      </c>
      <c r="R83" s="430">
        <v>45399</v>
      </c>
      <c r="S83" s="914" t="s">
        <v>7550</v>
      </c>
      <c r="T83" s="398" t="s">
        <v>6098</v>
      </c>
      <c r="U83" s="430">
        <v>45412</v>
      </c>
      <c r="V83" s="1152" t="s">
        <v>8677</v>
      </c>
      <c r="W83" s="398" t="s">
        <v>5626</v>
      </c>
      <c r="X83" s="430">
        <v>45429</v>
      </c>
      <c r="Y83" s="914" t="s">
        <v>7700</v>
      </c>
      <c r="Z83" s="398" t="s">
        <v>5539</v>
      </c>
      <c r="AA83" s="430">
        <v>45434</v>
      </c>
      <c r="AB83" s="1152" t="s">
        <v>8678</v>
      </c>
      <c r="AC83" s="398" t="s">
        <v>5811</v>
      </c>
      <c r="AD83" s="430">
        <v>45441</v>
      </c>
      <c r="AE83" s="914" t="s">
        <v>7731</v>
      </c>
      <c r="AF83" s="398"/>
      <c r="AG83" s="398"/>
      <c r="AH83" s="1152" t="s">
        <v>8678</v>
      </c>
      <c r="AI83" s="398" t="s">
        <v>6393</v>
      </c>
      <c r="AJ83" s="430">
        <v>45562</v>
      </c>
      <c r="AK83" s="914" t="s">
        <v>8264</v>
      </c>
      <c r="AL83" s="398"/>
      <c r="AM83" s="398"/>
      <c r="AN83" s="1152" t="s">
        <v>8680</v>
      </c>
      <c r="AO83" s="398" t="s">
        <v>6649</v>
      </c>
      <c r="AP83" s="430">
        <v>45574</v>
      </c>
      <c r="AQ83" s="914" t="s">
        <v>8276</v>
      </c>
      <c r="AR83" s="398"/>
      <c r="AS83" s="430"/>
      <c r="AT83" s="1152" t="s">
        <v>8681</v>
      </c>
      <c r="AU83" s="398" t="s">
        <v>6649</v>
      </c>
      <c r="AV83" s="430">
        <v>45580</v>
      </c>
      <c r="AW83" s="914" t="s">
        <v>8339</v>
      </c>
      <c r="AX83" s="398"/>
      <c r="AY83" s="398"/>
      <c r="AZ83" s="397"/>
      <c r="BA83" s="398"/>
      <c r="BB83" s="398"/>
      <c r="BC83" s="397"/>
      <c r="BD83" s="398"/>
      <c r="BE83" s="398"/>
      <c r="BF83" s="398"/>
      <c r="BG83" s="398"/>
      <c r="BH83" s="398"/>
      <c r="BI83" s="397"/>
      <c r="BJ83" s="398"/>
      <c r="BK83" s="398"/>
      <c r="BL83" s="397"/>
      <c r="BM83" s="398"/>
      <c r="BN83" s="398"/>
      <c r="BO83" s="398"/>
      <c r="BP83" s="398"/>
      <c r="BQ83" s="398"/>
      <c r="BR83" s="398"/>
      <c r="BS83" s="398"/>
      <c r="BT83" s="398"/>
      <c r="BU83" s="398"/>
      <c r="BV83" s="398"/>
      <c r="BW83" s="398"/>
      <c r="BX83" s="398"/>
      <c r="BY83" s="398"/>
      <c r="BZ83" s="398"/>
      <c r="CA83" s="398"/>
      <c r="CB83" s="398"/>
      <c r="CC83" s="398"/>
      <c r="CD83" s="398"/>
      <c r="CE83" s="398"/>
      <c r="CF83" s="398"/>
      <c r="CG83" s="398"/>
      <c r="CH83" s="398"/>
      <c r="CI83" s="398"/>
      <c r="CJ83" s="398"/>
    </row>
    <row r="84" spans="1:88" s="402" customFormat="1" x14ac:dyDescent="0.2">
      <c r="A84" s="899" t="s">
        <v>8263</v>
      </c>
      <c r="B84" s="398" t="s">
        <v>8257</v>
      </c>
      <c r="C84" s="397"/>
      <c r="D84" s="900" t="s">
        <v>8261</v>
      </c>
      <c r="E84" s="429" t="s">
        <v>7306</v>
      </c>
      <c r="F84" s="399">
        <f t="shared" si="14"/>
        <v>45580</v>
      </c>
      <c r="G84" s="401" t="str">
        <f t="shared" si="15"/>
        <v>B</v>
      </c>
      <c r="H84" s="898" t="str">
        <f t="shared" si="16"/>
        <v>MR.DER-0816_24-SP 097-Entrega Final-P01</v>
      </c>
      <c r="I84" s="413" t="str">
        <f t="shared" si="17"/>
        <v>ND</v>
      </c>
      <c r="J84" s="413" t="str">
        <f t="shared" si="18"/>
        <v>ND</v>
      </c>
      <c r="K84" s="398" t="s">
        <v>3730</v>
      </c>
      <c r="L84" s="430">
        <v>45315</v>
      </c>
      <c r="M84" s="914" t="s">
        <v>7310</v>
      </c>
      <c r="N84" s="398" t="s">
        <v>5536</v>
      </c>
      <c r="O84" s="430">
        <v>45372</v>
      </c>
      <c r="P84" s="1152" t="s">
        <v>8676</v>
      </c>
      <c r="Q84" s="398" t="s">
        <v>3765</v>
      </c>
      <c r="R84" s="430">
        <v>45399</v>
      </c>
      <c r="S84" s="914" t="s">
        <v>7550</v>
      </c>
      <c r="T84" s="398" t="s">
        <v>5536</v>
      </c>
      <c r="U84" s="430">
        <v>45412</v>
      </c>
      <c r="V84" s="1152" t="s">
        <v>8677</v>
      </c>
      <c r="W84" s="398" t="s">
        <v>3748</v>
      </c>
      <c r="X84" s="430">
        <v>45429</v>
      </c>
      <c r="Y84" s="914" t="s">
        <v>7700</v>
      </c>
      <c r="Z84" s="398"/>
      <c r="AA84" s="398"/>
      <c r="AB84" s="1152" t="s">
        <v>8678</v>
      </c>
      <c r="AC84" s="398" t="s">
        <v>3748</v>
      </c>
      <c r="AD84" s="430">
        <v>45441</v>
      </c>
      <c r="AE84" s="914" t="s">
        <v>7730</v>
      </c>
      <c r="AF84" s="398"/>
      <c r="AG84" s="398"/>
      <c r="AH84" s="1152" t="s">
        <v>8678</v>
      </c>
      <c r="AI84" s="398" t="s">
        <v>3748</v>
      </c>
      <c r="AJ84" s="430">
        <v>45468</v>
      </c>
      <c r="AK84" s="914" t="s">
        <v>8113</v>
      </c>
      <c r="AL84" s="398"/>
      <c r="AM84" s="398"/>
      <c r="AN84" s="1152" t="s">
        <v>8679</v>
      </c>
      <c r="AO84" s="398" t="s">
        <v>5626</v>
      </c>
      <c r="AP84" s="430">
        <v>45562</v>
      </c>
      <c r="AQ84" s="914" t="s">
        <v>8264</v>
      </c>
      <c r="AR84" s="398"/>
      <c r="AS84" s="430"/>
      <c r="AT84" s="1152" t="s">
        <v>8680</v>
      </c>
      <c r="AU84" s="398" t="s">
        <v>5811</v>
      </c>
      <c r="AV84" s="430">
        <v>45574</v>
      </c>
      <c r="AW84" s="914" t="s">
        <v>8276</v>
      </c>
      <c r="AX84" s="398"/>
      <c r="AY84" s="398"/>
      <c r="AZ84" s="1152" t="s">
        <v>8681</v>
      </c>
      <c r="BA84" s="398" t="s">
        <v>5811</v>
      </c>
      <c r="BB84" s="430">
        <v>45580</v>
      </c>
      <c r="BC84" s="920" t="s">
        <v>8339</v>
      </c>
      <c r="BD84" s="398"/>
      <c r="BE84" s="398"/>
      <c r="BF84" s="398"/>
      <c r="BG84" s="398"/>
      <c r="BH84" s="398"/>
      <c r="BI84" s="397"/>
      <c r="BJ84" s="398"/>
      <c r="BK84" s="398"/>
      <c r="BL84" s="397"/>
      <c r="BM84" s="398"/>
      <c r="BN84" s="398"/>
      <c r="BO84" s="398"/>
      <c r="BP84" s="398"/>
      <c r="BQ84" s="398"/>
      <c r="BR84" s="398"/>
      <c r="BS84" s="398"/>
      <c r="BT84" s="398"/>
      <c r="BU84" s="398"/>
      <c r="BV84" s="398"/>
      <c r="BW84" s="398"/>
      <c r="BX84" s="398"/>
      <c r="BY84" s="398"/>
      <c r="BZ84" s="398"/>
      <c r="CA84" s="398"/>
      <c r="CB84" s="398"/>
      <c r="CC84" s="398"/>
      <c r="CD84" s="398"/>
      <c r="CE84" s="398"/>
      <c r="CF84" s="398"/>
      <c r="CG84" s="398"/>
      <c r="CH84" s="398"/>
      <c r="CI84" s="398"/>
      <c r="CJ84" s="398"/>
    </row>
    <row r="85" spans="1:88" s="402" customFormat="1" x14ac:dyDescent="0.2">
      <c r="A85" s="899" t="s">
        <v>8263</v>
      </c>
      <c r="B85" s="398" t="s">
        <v>8257</v>
      </c>
      <c r="C85" s="397"/>
      <c r="D85" s="900" t="s">
        <v>8261</v>
      </c>
      <c r="E85" s="429" t="s">
        <v>7307</v>
      </c>
      <c r="F85" s="399">
        <f t="shared" si="14"/>
        <v>45580</v>
      </c>
      <c r="G85" s="401" t="str">
        <f t="shared" si="15"/>
        <v>C</v>
      </c>
      <c r="H85" s="898" t="str">
        <f t="shared" si="16"/>
        <v>MR.DER-0816_24-SP 097-Entrega Final-P01</v>
      </c>
      <c r="I85" s="413" t="str">
        <f t="shared" si="17"/>
        <v>ND</v>
      </c>
      <c r="J85" s="413" t="str">
        <f t="shared" si="18"/>
        <v>ND</v>
      </c>
      <c r="K85" s="398" t="s">
        <v>3730</v>
      </c>
      <c r="L85" s="430">
        <v>45315</v>
      </c>
      <c r="M85" s="914" t="s">
        <v>7310</v>
      </c>
      <c r="N85" s="398" t="s">
        <v>5537</v>
      </c>
      <c r="O85" s="430">
        <v>45372</v>
      </c>
      <c r="P85" s="1152" t="s">
        <v>8676</v>
      </c>
      <c r="Q85" s="398" t="s">
        <v>3748</v>
      </c>
      <c r="R85" s="430">
        <v>45399</v>
      </c>
      <c r="S85" s="914" t="s">
        <v>7550</v>
      </c>
      <c r="T85" s="398" t="s">
        <v>6098</v>
      </c>
      <c r="U85" s="430">
        <v>45412</v>
      </c>
      <c r="V85" s="1152" t="s">
        <v>8677</v>
      </c>
      <c r="W85" s="398" t="s">
        <v>5626</v>
      </c>
      <c r="X85" s="430">
        <v>45429</v>
      </c>
      <c r="Y85" s="914" t="s">
        <v>7700</v>
      </c>
      <c r="Z85" s="398" t="s">
        <v>5539</v>
      </c>
      <c r="AA85" s="430">
        <v>45434</v>
      </c>
      <c r="AB85" s="1152" t="s">
        <v>8678</v>
      </c>
      <c r="AC85" s="398" t="s">
        <v>5811</v>
      </c>
      <c r="AD85" s="430">
        <v>45441</v>
      </c>
      <c r="AE85" s="914" t="s">
        <v>7731</v>
      </c>
      <c r="AF85" s="398"/>
      <c r="AG85" s="398"/>
      <c r="AH85" s="1152" t="s">
        <v>8678</v>
      </c>
      <c r="AI85" s="398" t="s">
        <v>6393</v>
      </c>
      <c r="AJ85" s="430">
        <v>45562</v>
      </c>
      <c r="AK85" s="914" t="s">
        <v>8264</v>
      </c>
      <c r="AL85" s="398"/>
      <c r="AM85" s="398"/>
      <c r="AN85" s="1152" t="s">
        <v>8680</v>
      </c>
      <c r="AO85" s="398" t="s">
        <v>6649</v>
      </c>
      <c r="AP85" s="430">
        <v>45574</v>
      </c>
      <c r="AQ85" s="914" t="s">
        <v>8276</v>
      </c>
      <c r="AR85" s="398"/>
      <c r="AS85" s="430"/>
      <c r="AT85" s="1152" t="s">
        <v>8681</v>
      </c>
      <c r="AU85" s="398" t="s">
        <v>6649</v>
      </c>
      <c r="AV85" s="430">
        <v>45580</v>
      </c>
      <c r="AW85" s="914" t="s">
        <v>8339</v>
      </c>
      <c r="AX85" s="398"/>
      <c r="AY85" s="398"/>
      <c r="AZ85" s="397"/>
      <c r="BA85" s="398"/>
      <c r="BB85" s="398"/>
      <c r="BC85" s="397"/>
      <c r="BD85" s="398"/>
      <c r="BE85" s="398"/>
      <c r="BF85" s="398"/>
      <c r="BG85" s="398"/>
      <c r="BH85" s="398"/>
      <c r="BI85" s="397"/>
      <c r="BJ85" s="398"/>
      <c r="BK85" s="398"/>
      <c r="BL85" s="397"/>
      <c r="BM85" s="398"/>
      <c r="BN85" s="398"/>
      <c r="BO85" s="398"/>
      <c r="BP85" s="398"/>
      <c r="BQ85" s="398"/>
      <c r="BR85" s="398"/>
      <c r="BS85" s="398"/>
      <c r="BT85" s="398"/>
      <c r="BU85" s="398"/>
      <c r="BV85" s="398"/>
      <c r="BW85" s="398"/>
      <c r="BX85" s="398"/>
      <c r="BY85" s="398"/>
      <c r="BZ85" s="398"/>
      <c r="CA85" s="398"/>
      <c r="CB85" s="398"/>
      <c r="CC85" s="398"/>
      <c r="CD85" s="398"/>
      <c r="CE85" s="398"/>
      <c r="CF85" s="398"/>
      <c r="CG85" s="398"/>
      <c r="CH85" s="398"/>
      <c r="CI85" s="398"/>
      <c r="CJ85" s="398"/>
    </row>
    <row r="86" spans="1:88" s="402" customFormat="1" x14ac:dyDescent="0.2">
      <c r="A86" s="899" t="s">
        <v>8263</v>
      </c>
      <c r="B86" s="398" t="s">
        <v>8257</v>
      </c>
      <c r="C86" s="397"/>
      <c r="D86" s="900" t="s">
        <v>8261</v>
      </c>
      <c r="E86" s="429" t="s">
        <v>7308</v>
      </c>
      <c r="F86" s="399">
        <f t="shared" si="14"/>
        <v>45580</v>
      </c>
      <c r="G86" s="401" t="str">
        <f t="shared" si="15"/>
        <v>C</v>
      </c>
      <c r="H86" s="898" t="str">
        <f t="shared" si="16"/>
        <v>MR.DER-0816_24-SP 097-Entrega Final-P01</v>
      </c>
      <c r="I86" s="413" t="str">
        <f t="shared" si="17"/>
        <v>ND</v>
      </c>
      <c r="J86" s="413" t="str">
        <f t="shared" si="18"/>
        <v>ND</v>
      </c>
      <c r="K86" s="398" t="s">
        <v>3730</v>
      </c>
      <c r="L86" s="430">
        <v>45315</v>
      </c>
      <c r="M86" s="914" t="s">
        <v>7310</v>
      </c>
      <c r="N86" s="398" t="s">
        <v>5537</v>
      </c>
      <c r="O86" s="430">
        <v>45372</v>
      </c>
      <c r="P86" s="1152" t="s">
        <v>8676</v>
      </c>
      <c r="Q86" s="398" t="s">
        <v>3748</v>
      </c>
      <c r="R86" s="430">
        <v>45399</v>
      </c>
      <c r="S86" s="914" t="s">
        <v>7550</v>
      </c>
      <c r="T86" s="398" t="s">
        <v>6098</v>
      </c>
      <c r="U86" s="430">
        <v>45412</v>
      </c>
      <c r="V86" s="1152" t="s">
        <v>8677</v>
      </c>
      <c r="W86" s="398" t="s">
        <v>5626</v>
      </c>
      <c r="X86" s="430">
        <v>45429</v>
      </c>
      <c r="Y86" s="914" t="s">
        <v>7700</v>
      </c>
      <c r="Z86" s="398" t="s">
        <v>5539</v>
      </c>
      <c r="AA86" s="430">
        <v>45434</v>
      </c>
      <c r="AB86" s="1152" t="s">
        <v>8678</v>
      </c>
      <c r="AC86" s="398" t="s">
        <v>5811</v>
      </c>
      <c r="AD86" s="430">
        <v>45441</v>
      </c>
      <c r="AE86" s="914" t="s">
        <v>7731</v>
      </c>
      <c r="AF86" s="398"/>
      <c r="AG86" s="398"/>
      <c r="AH86" s="1152" t="s">
        <v>8678</v>
      </c>
      <c r="AI86" s="398" t="s">
        <v>6393</v>
      </c>
      <c r="AJ86" s="430">
        <v>45562</v>
      </c>
      <c r="AK86" s="914" t="s">
        <v>8264</v>
      </c>
      <c r="AL86" s="398"/>
      <c r="AM86" s="398"/>
      <c r="AN86" s="1152" t="s">
        <v>8680</v>
      </c>
      <c r="AO86" s="398" t="s">
        <v>6649</v>
      </c>
      <c r="AP86" s="430">
        <v>45574</v>
      </c>
      <c r="AQ86" s="914" t="s">
        <v>8276</v>
      </c>
      <c r="AR86" s="398"/>
      <c r="AS86" s="430"/>
      <c r="AT86" s="1152" t="s">
        <v>8681</v>
      </c>
      <c r="AU86" s="398" t="s">
        <v>6649</v>
      </c>
      <c r="AV86" s="430">
        <v>45580</v>
      </c>
      <c r="AW86" s="914" t="s">
        <v>8339</v>
      </c>
      <c r="AX86" s="398"/>
      <c r="AY86" s="398"/>
      <c r="AZ86" s="397"/>
      <c r="BA86" s="398"/>
      <c r="BB86" s="398"/>
      <c r="BC86" s="397"/>
      <c r="BD86" s="398"/>
      <c r="BE86" s="398"/>
      <c r="BF86" s="398"/>
      <c r="BG86" s="398"/>
      <c r="BH86" s="398"/>
      <c r="BI86" s="397"/>
      <c r="BJ86" s="398"/>
      <c r="BK86" s="398"/>
      <c r="BL86" s="397"/>
      <c r="BM86" s="398"/>
      <c r="BN86" s="398"/>
      <c r="BO86" s="398"/>
      <c r="BP86" s="398"/>
      <c r="BQ86" s="398"/>
      <c r="BR86" s="398"/>
      <c r="BS86" s="398"/>
      <c r="BT86" s="398"/>
      <c r="BU86" s="398"/>
      <c r="BV86" s="398"/>
      <c r="BW86" s="398"/>
      <c r="BX86" s="398"/>
      <c r="BY86" s="398"/>
      <c r="BZ86" s="398"/>
      <c r="CA86" s="398"/>
      <c r="CB86" s="398"/>
      <c r="CC86" s="398"/>
      <c r="CD86" s="398"/>
      <c r="CE86" s="398"/>
      <c r="CF86" s="398"/>
      <c r="CG86" s="398"/>
      <c r="CH86" s="398"/>
      <c r="CI86" s="398"/>
      <c r="CJ86" s="398"/>
    </row>
    <row r="87" spans="1:88" s="402" customFormat="1" x14ac:dyDescent="0.2">
      <c r="A87" s="899" t="s">
        <v>8263</v>
      </c>
      <c r="B87" s="398" t="s">
        <v>8257</v>
      </c>
      <c r="C87" s="397"/>
      <c r="D87" s="900" t="s">
        <v>8262</v>
      </c>
      <c r="E87" s="429" t="s">
        <v>7309</v>
      </c>
      <c r="F87" s="399">
        <f t="shared" si="14"/>
        <v>45580</v>
      </c>
      <c r="G87" s="401" t="str">
        <f t="shared" si="15"/>
        <v>C</v>
      </c>
      <c r="H87" s="898" t="str">
        <f t="shared" si="16"/>
        <v>MR.DER-0816_24-SP 097-Entrega Final-P01</v>
      </c>
      <c r="I87" s="413" t="str">
        <f t="shared" si="17"/>
        <v>ND</v>
      </c>
      <c r="J87" s="413" t="str">
        <f t="shared" si="18"/>
        <v>ND</v>
      </c>
      <c r="K87" s="398" t="s">
        <v>3730</v>
      </c>
      <c r="L87" s="430">
        <v>45315</v>
      </c>
      <c r="M87" s="914" t="s">
        <v>7310</v>
      </c>
      <c r="N87" s="398" t="s">
        <v>5537</v>
      </c>
      <c r="O87" s="430">
        <v>45372</v>
      </c>
      <c r="P87" s="926" t="s">
        <v>8676</v>
      </c>
      <c r="Q87" s="398" t="s">
        <v>3748</v>
      </c>
      <c r="R87" s="430">
        <v>45399</v>
      </c>
      <c r="S87" s="914" t="s">
        <v>7550</v>
      </c>
      <c r="T87" s="398" t="s">
        <v>6098</v>
      </c>
      <c r="U87" s="430">
        <v>45412</v>
      </c>
      <c r="V87" s="926" t="s">
        <v>8677</v>
      </c>
      <c r="W87" s="398" t="s">
        <v>5626</v>
      </c>
      <c r="X87" s="430">
        <v>45429</v>
      </c>
      <c r="Y87" s="914" t="s">
        <v>7700</v>
      </c>
      <c r="Z87" s="398" t="s">
        <v>5539</v>
      </c>
      <c r="AA87" s="430">
        <v>45434</v>
      </c>
      <c r="AB87" s="926" t="s">
        <v>8678</v>
      </c>
      <c r="AC87" s="398" t="s">
        <v>5811</v>
      </c>
      <c r="AD87" s="430">
        <v>45441</v>
      </c>
      <c r="AE87" s="914" t="s">
        <v>7731</v>
      </c>
      <c r="AF87" s="398"/>
      <c r="AG87" s="398"/>
      <c r="AH87" s="926" t="s">
        <v>8678</v>
      </c>
      <c r="AI87" s="398" t="s">
        <v>6393</v>
      </c>
      <c r="AJ87" s="430">
        <v>45562</v>
      </c>
      <c r="AK87" s="914" t="s">
        <v>8264</v>
      </c>
      <c r="AL87" s="398"/>
      <c r="AM87" s="398"/>
      <c r="AN87" s="1152" t="s">
        <v>8680</v>
      </c>
      <c r="AO87" s="398" t="s">
        <v>6649</v>
      </c>
      <c r="AP87" s="430">
        <v>45574</v>
      </c>
      <c r="AQ87" s="914" t="s">
        <v>8276</v>
      </c>
      <c r="AR87" s="398"/>
      <c r="AS87" s="430"/>
      <c r="AT87" s="1152" t="s">
        <v>8681</v>
      </c>
      <c r="AU87" s="398" t="s">
        <v>6649</v>
      </c>
      <c r="AV87" s="430">
        <v>45580</v>
      </c>
      <c r="AW87" s="914" t="s">
        <v>8339</v>
      </c>
      <c r="AX87" s="398"/>
      <c r="AY87" s="398"/>
      <c r="AZ87" s="397"/>
      <c r="BA87" s="398"/>
      <c r="BB87" s="398"/>
      <c r="BC87" s="397"/>
      <c r="BD87" s="398"/>
      <c r="BE87" s="398"/>
      <c r="BF87" s="398"/>
      <c r="BG87" s="398"/>
      <c r="BH87" s="398"/>
      <c r="BI87" s="397"/>
      <c r="BJ87" s="398"/>
      <c r="BK87" s="398"/>
      <c r="BL87" s="397"/>
      <c r="BM87" s="398"/>
      <c r="BN87" s="398"/>
      <c r="BO87" s="398"/>
      <c r="BP87" s="398"/>
      <c r="BQ87" s="398"/>
      <c r="BR87" s="398"/>
      <c r="BS87" s="398"/>
      <c r="BT87" s="398"/>
      <c r="BU87" s="398"/>
      <c r="BV87" s="398"/>
      <c r="BW87" s="398"/>
      <c r="BX87" s="398"/>
      <c r="BY87" s="398"/>
      <c r="BZ87" s="398"/>
      <c r="CA87" s="398"/>
      <c r="CB87" s="398"/>
      <c r="CC87" s="398"/>
      <c r="CD87" s="398"/>
      <c r="CE87" s="398"/>
      <c r="CF87" s="398"/>
      <c r="CG87" s="398"/>
      <c r="CH87" s="398"/>
      <c r="CI87" s="398"/>
      <c r="CJ87" s="398"/>
    </row>
    <row r="88" spans="1:88" s="402" customFormat="1" ht="15" x14ac:dyDescent="0.25">
      <c r="A88" s="899" t="s">
        <v>8263</v>
      </c>
      <c r="B88" s="397"/>
      <c r="C88" s="398" t="s">
        <v>8257</v>
      </c>
      <c r="D88" s="900" t="s">
        <v>7619</v>
      </c>
      <c r="E88" s="429" t="s">
        <v>7604</v>
      </c>
      <c r="F88" s="399">
        <f>IF(L88&lt;&gt;0,MAX(L88,R88,X88,AD88,AJ88,AP88,AV88,BB88,BH88,BN88),"NE")</f>
        <v>45951</v>
      </c>
      <c r="G88" s="401" t="str">
        <f t="shared" si="15"/>
        <v>C</v>
      </c>
      <c r="H88" s="898" t="str">
        <f t="shared" si="16"/>
        <v>MR_DER-1301_25</v>
      </c>
      <c r="I88" s="413" t="str">
        <f t="shared" si="17"/>
        <v>ND</v>
      </c>
      <c r="J88" s="413" t="str">
        <f t="shared" si="18"/>
        <v>ND</v>
      </c>
      <c r="K88" s="398" t="s">
        <v>3730</v>
      </c>
      <c r="L88" s="430">
        <v>45405</v>
      </c>
      <c r="M88" s="914" t="s">
        <v>7623</v>
      </c>
      <c r="N88" s="398" t="s">
        <v>5536</v>
      </c>
      <c r="O88" s="430">
        <v>45419</v>
      </c>
      <c r="P88" s="1152" t="s">
        <v>8682</v>
      </c>
      <c r="Q88" s="398" t="s">
        <v>3765</v>
      </c>
      <c r="R88" s="430">
        <v>45441</v>
      </c>
      <c r="S88" s="914" t="s">
        <v>7733</v>
      </c>
      <c r="T88" s="398" t="s">
        <v>5536</v>
      </c>
      <c r="U88" s="430">
        <v>45450</v>
      </c>
      <c r="V88" s="1152" t="s">
        <v>8683</v>
      </c>
      <c r="W88" s="398" t="s">
        <v>5701</v>
      </c>
      <c r="X88" s="430">
        <v>45471</v>
      </c>
      <c r="Y88" s="914" t="s">
        <v>8120</v>
      </c>
      <c r="Z88" s="398" t="s">
        <v>5537</v>
      </c>
      <c r="AA88" s="430">
        <v>45476</v>
      </c>
      <c r="AB88" s="1152" t="s">
        <v>8684</v>
      </c>
      <c r="AC88" s="398" t="s">
        <v>3748</v>
      </c>
      <c r="AD88" s="430">
        <v>45478</v>
      </c>
      <c r="AE88" s="914" t="s">
        <v>8123</v>
      </c>
      <c r="AF88" s="398"/>
      <c r="AG88" s="398"/>
      <c r="AH88" s="1152" t="s">
        <v>8685</v>
      </c>
      <c r="AI88" s="398" t="s">
        <v>5626</v>
      </c>
      <c r="AJ88" s="430">
        <v>45560</v>
      </c>
      <c r="AK88" s="914" t="s">
        <v>8238</v>
      </c>
      <c r="AL88" s="398" t="s">
        <v>5537</v>
      </c>
      <c r="AM88" s="430">
        <v>45567</v>
      </c>
      <c r="AN88" s="1152" t="s">
        <v>8688</v>
      </c>
      <c r="AO88" s="398" t="s">
        <v>5811</v>
      </c>
      <c r="AP88" s="430">
        <v>45569</v>
      </c>
      <c r="AQ88" s="920" t="s">
        <v>8273</v>
      </c>
      <c r="AR88" s="398"/>
      <c r="AS88" s="398"/>
      <c r="AT88" s="1152" t="s">
        <v>8689</v>
      </c>
      <c r="AU88" s="398" t="s">
        <v>5811</v>
      </c>
      <c r="AV88" s="430">
        <v>45574</v>
      </c>
      <c r="AW88" s="914" t="s">
        <v>8280</v>
      </c>
      <c r="AX88" s="398"/>
      <c r="AY88" s="398"/>
      <c r="AZ88" s="397"/>
      <c r="BA88" s="398" t="s">
        <v>6393</v>
      </c>
      <c r="BB88" s="430">
        <v>45908</v>
      </c>
      <c r="BC88" s="218" t="s">
        <v>10232</v>
      </c>
      <c r="BD88" s="398" t="s">
        <v>5537</v>
      </c>
      <c r="BE88" s="430">
        <v>45909</v>
      </c>
      <c r="BF88" s="398"/>
      <c r="BG88" s="398" t="s">
        <v>6649</v>
      </c>
      <c r="BH88" s="430">
        <v>45947</v>
      </c>
      <c r="BI88" s="1153" t="s">
        <v>10791</v>
      </c>
      <c r="BJ88" s="398"/>
      <c r="BK88" s="398"/>
      <c r="BL88" s="397"/>
      <c r="BM88" s="398" t="s">
        <v>6649</v>
      </c>
      <c r="BN88" s="430">
        <v>45951</v>
      </c>
      <c r="BO88" s="218" t="s">
        <v>10857</v>
      </c>
      <c r="BP88" s="398"/>
      <c r="BQ88" s="398"/>
      <c r="BR88" s="398"/>
      <c r="BS88" s="398"/>
      <c r="BT88" s="398"/>
      <c r="BU88" s="398"/>
      <c r="BV88" s="398"/>
      <c r="BW88" s="398"/>
      <c r="BX88" s="398"/>
      <c r="BY88" s="398"/>
      <c r="BZ88" s="398"/>
      <c r="CA88" s="398"/>
      <c r="CB88" s="398"/>
      <c r="CC88" s="398"/>
      <c r="CD88" s="398"/>
      <c r="CE88" s="398"/>
      <c r="CF88" s="398"/>
      <c r="CG88" s="398"/>
      <c r="CH88" s="398"/>
      <c r="CI88" s="398"/>
      <c r="CJ88" s="398"/>
    </row>
    <row r="89" spans="1:88" s="402" customFormat="1" ht="15" x14ac:dyDescent="0.25">
      <c r="A89" s="899" t="s">
        <v>8263</v>
      </c>
      <c r="B89" s="397"/>
      <c r="C89" s="398" t="s">
        <v>8257</v>
      </c>
      <c r="D89" s="900" t="s">
        <v>7619</v>
      </c>
      <c r="E89" s="429" t="s">
        <v>7605</v>
      </c>
      <c r="F89" s="399">
        <f>IF(L89&lt;&gt;0,MAX(L89,R89,X89,AD89,AJ89,AP89,AV89,BB89,BH89,BN89),"NE")</f>
        <v>45951</v>
      </c>
      <c r="G89" s="401" t="str">
        <f t="shared" si="15"/>
        <v>C</v>
      </c>
      <c r="H89" s="898" t="str">
        <f t="shared" si="16"/>
        <v>MR_DER-1301_25</v>
      </c>
      <c r="I89" s="413" t="str">
        <f t="shared" si="17"/>
        <v>ND</v>
      </c>
      <c r="J89" s="413" t="str">
        <f t="shared" si="18"/>
        <v>ND</v>
      </c>
      <c r="K89" s="398" t="s">
        <v>3730</v>
      </c>
      <c r="L89" s="430">
        <v>45405</v>
      </c>
      <c r="M89" s="914" t="s">
        <v>7623</v>
      </c>
      <c r="N89" s="398" t="s">
        <v>5536</v>
      </c>
      <c r="O89" s="430">
        <v>45419</v>
      </c>
      <c r="P89" s="1152" t="s">
        <v>8682</v>
      </c>
      <c r="Q89" s="398" t="s">
        <v>3765</v>
      </c>
      <c r="R89" s="430">
        <v>45441</v>
      </c>
      <c r="S89" s="914" t="s">
        <v>7733</v>
      </c>
      <c r="T89" s="398" t="s">
        <v>5536</v>
      </c>
      <c r="U89" s="430">
        <v>45450</v>
      </c>
      <c r="V89" s="1152" t="s">
        <v>8683</v>
      </c>
      <c r="W89" s="398" t="s">
        <v>5701</v>
      </c>
      <c r="X89" s="430">
        <v>45471</v>
      </c>
      <c r="Y89" s="914" t="s">
        <v>8120</v>
      </c>
      <c r="Z89" s="398" t="s">
        <v>5537</v>
      </c>
      <c r="AA89" s="430">
        <v>45476</v>
      </c>
      <c r="AB89" s="1152" t="s">
        <v>8684</v>
      </c>
      <c r="AC89" s="398" t="s">
        <v>3748</v>
      </c>
      <c r="AD89" s="430">
        <v>45478</v>
      </c>
      <c r="AE89" s="914" t="s">
        <v>8123</v>
      </c>
      <c r="AF89" s="398"/>
      <c r="AG89" s="398"/>
      <c r="AH89" s="1152" t="s">
        <v>8685</v>
      </c>
      <c r="AI89" s="398" t="s">
        <v>5626</v>
      </c>
      <c r="AJ89" s="430">
        <v>45560</v>
      </c>
      <c r="AK89" s="914" t="s">
        <v>8238</v>
      </c>
      <c r="AL89" s="398" t="s">
        <v>5539</v>
      </c>
      <c r="AM89" s="430">
        <v>45567</v>
      </c>
      <c r="AN89" s="1152" t="s">
        <v>8688</v>
      </c>
      <c r="AO89" s="398" t="s">
        <v>5811</v>
      </c>
      <c r="AP89" s="430">
        <v>45569</v>
      </c>
      <c r="AQ89" s="920" t="s">
        <v>8273</v>
      </c>
      <c r="AR89" s="398"/>
      <c r="AS89" s="398"/>
      <c r="AT89" s="1152" t="s">
        <v>8689</v>
      </c>
      <c r="AU89" s="398" t="s">
        <v>5811</v>
      </c>
      <c r="AV89" s="430">
        <v>45574</v>
      </c>
      <c r="AW89" s="914" t="s">
        <v>8280</v>
      </c>
      <c r="AX89" s="398"/>
      <c r="AY89" s="398"/>
      <c r="AZ89" s="397"/>
      <c r="BA89" s="398" t="s">
        <v>6393</v>
      </c>
      <c r="BB89" s="430">
        <v>45908</v>
      </c>
      <c r="BC89" s="218" t="s">
        <v>10232</v>
      </c>
      <c r="BD89" s="398" t="s">
        <v>5537</v>
      </c>
      <c r="BE89" s="430">
        <v>45909</v>
      </c>
      <c r="BF89" s="398"/>
      <c r="BG89" s="398" t="s">
        <v>6649</v>
      </c>
      <c r="BH89" s="430">
        <v>45947</v>
      </c>
      <c r="BI89" s="1153" t="s">
        <v>10791</v>
      </c>
      <c r="BJ89" s="398"/>
      <c r="BK89" s="398"/>
      <c r="BL89" s="397"/>
      <c r="BM89" s="398" t="s">
        <v>6649</v>
      </c>
      <c r="BN89" s="430">
        <v>45951</v>
      </c>
      <c r="BO89" s="218" t="s">
        <v>10857</v>
      </c>
      <c r="BP89" s="398"/>
      <c r="BQ89" s="398"/>
      <c r="BR89" s="398"/>
      <c r="BS89" s="398"/>
      <c r="BT89" s="398"/>
      <c r="BU89" s="398"/>
      <c r="BV89" s="398"/>
      <c r="BW89" s="398"/>
      <c r="BX89" s="398"/>
      <c r="BY89" s="398"/>
      <c r="BZ89" s="398"/>
      <c r="CA89" s="398"/>
      <c r="CB89" s="398"/>
      <c r="CC89" s="398"/>
      <c r="CD89" s="398"/>
      <c r="CE89" s="398"/>
      <c r="CF89" s="398"/>
      <c r="CG89" s="398"/>
      <c r="CH89" s="398"/>
      <c r="CI89" s="398"/>
      <c r="CJ89" s="398"/>
    </row>
    <row r="90" spans="1:88" s="402" customFormat="1" ht="15" x14ac:dyDescent="0.25">
      <c r="A90" s="899" t="s">
        <v>8263</v>
      </c>
      <c r="B90" s="397"/>
      <c r="C90" s="398" t="s">
        <v>8257</v>
      </c>
      <c r="D90" s="900" t="s">
        <v>7619</v>
      </c>
      <c r="E90" s="429" t="s">
        <v>7606</v>
      </c>
      <c r="F90" s="399">
        <f>IF(L90&lt;&gt;0,MAX(L90,R90,X90,AD90,AJ90,AP90,AV90,BB90,BH90,BN90),"NE")</f>
        <v>45951</v>
      </c>
      <c r="G90" s="401" t="str">
        <f t="shared" si="15"/>
        <v>C</v>
      </c>
      <c r="H90" s="898" t="str">
        <f t="shared" si="16"/>
        <v>MR_DER-1301_25</v>
      </c>
      <c r="I90" s="413" t="str">
        <f t="shared" si="17"/>
        <v>ND</v>
      </c>
      <c r="J90" s="413" t="str">
        <f t="shared" si="18"/>
        <v>ND</v>
      </c>
      <c r="K90" s="398" t="s">
        <v>3730</v>
      </c>
      <c r="L90" s="430">
        <v>45405</v>
      </c>
      <c r="M90" s="914" t="s">
        <v>7623</v>
      </c>
      <c r="N90" s="398" t="s">
        <v>5536</v>
      </c>
      <c r="O90" s="430">
        <v>45419</v>
      </c>
      <c r="P90" s="1152" t="s">
        <v>8682</v>
      </c>
      <c r="Q90" s="398" t="s">
        <v>3765</v>
      </c>
      <c r="R90" s="430">
        <v>45441</v>
      </c>
      <c r="S90" s="914" t="s">
        <v>7733</v>
      </c>
      <c r="T90" s="398" t="s">
        <v>5536</v>
      </c>
      <c r="U90" s="430">
        <v>45450</v>
      </c>
      <c r="V90" s="1152" t="s">
        <v>8683</v>
      </c>
      <c r="W90" s="398" t="s">
        <v>5701</v>
      </c>
      <c r="X90" s="430">
        <v>45471</v>
      </c>
      <c r="Y90" s="914" t="s">
        <v>8120</v>
      </c>
      <c r="Z90" s="398" t="s">
        <v>5537</v>
      </c>
      <c r="AA90" s="430">
        <v>45476</v>
      </c>
      <c r="AB90" s="1152" t="s">
        <v>8684</v>
      </c>
      <c r="AC90" s="398" t="s">
        <v>3748</v>
      </c>
      <c r="AD90" s="430">
        <v>45478</v>
      </c>
      <c r="AE90" s="914" t="s">
        <v>8123</v>
      </c>
      <c r="AF90" s="398"/>
      <c r="AG90" s="398"/>
      <c r="AH90" s="1152" t="s">
        <v>8685</v>
      </c>
      <c r="AI90" s="398" t="s">
        <v>5626</v>
      </c>
      <c r="AJ90" s="430">
        <v>45560</v>
      </c>
      <c r="AK90" s="914" t="s">
        <v>8238</v>
      </c>
      <c r="AL90" s="398" t="s">
        <v>5539</v>
      </c>
      <c r="AM90" s="430">
        <v>45567</v>
      </c>
      <c r="AN90" s="1152" t="s">
        <v>8688</v>
      </c>
      <c r="AO90" s="398" t="s">
        <v>5811</v>
      </c>
      <c r="AP90" s="430">
        <v>45569</v>
      </c>
      <c r="AQ90" s="920" t="s">
        <v>8273</v>
      </c>
      <c r="AR90" s="398"/>
      <c r="AS90" s="398"/>
      <c r="AT90" s="1152" t="s">
        <v>8689</v>
      </c>
      <c r="AU90" s="398" t="s">
        <v>5811</v>
      </c>
      <c r="AV90" s="430">
        <v>45574</v>
      </c>
      <c r="AW90" s="914" t="s">
        <v>8280</v>
      </c>
      <c r="AX90" s="398"/>
      <c r="AY90" s="398"/>
      <c r="AZ90" s="397"/>
      <c r="BA90" s="398" t="s">
        <v>6393</v>
      </c>
      <c r="BB90" s="430">
        <v>45908</v>
      </c>
      <c r="BC90" s="218" t="s">
        <v>10232</v>
      </c>
      <c r="BD90" s="398" t="s">
        <v>5537</v>
      </c>
      <c r="BE90" s="430">
        <v>45909</v>
      </c>
      <c r="BF90" s="398"/>
      <c r="BG90" s="398" t="s">
        <v>6649</v>
      </c>
      <c r="BH90" s="430">
        <v>45947</v>
      </c>
      <c r="BI90" s="1153" t="s">
        <v>10791</v>
      </c>
      <c r="BJ90" s="398"/>
      <c r="BK90" s="398"/>
      <c r="BL90" s="397"/>
      <c r="BM90" s="398" t="s">
        <v>6649</v>
      </c>
      <c r="BN90" s="430">
        <v>45951</v>
      </c>
      <c r="BO90" s="218" t="s">
        <v>10857</v>
      </c>
      <c r="BP90" s="398"/>
      <c r="BQ90" s="398"/>
      <c r="BR90" s="398"/>
      <c r="BS90" s="398"/>
      <c r="BT90" s="398"/>
      <c r="BU90" s="398"/>
      <c r="BV90" s="398"/>
      <c r="BW90" s="398"/>
      <c r="BX90" s="398"/>
      <c r="BY90" s="398"/>
      <c r="BZ90" s="398"/>
      <c r="CA90" s="398"/>
      <c r="CB90" s="398"/>
      <c r="CC90" s="398"/>
      <c r="CD90" s="398"/>
      <c r="CE90" s="398"/>
      <c r="CF90" s="398"/>
      <c r="CG90" s="398"/>
      <c r="CH90" s="398"/>
      <c r="CI90" s="398"/>
      <c r="CJ90" s="398"/>
    </row>
    <row r="91" spans="1:88" s="402" customFormat="1" ht="15" x14ac:dyDescent="0.25">
      <c r="A91" s="899" t="s">
        <v>8263</v>
      </c>
      <c r="B91" s="397"/>
      <c r="C91" s="398" t="s">
        <v>8257</v>
      </c>
      <c r="D91" s="900" t="s">
        <v>7619</v>
      </c>
      <c r="E91" s="429" t="s">
        <v>7607</v>
      </c>
      <c r="F91" s="399">
        <f>IF(L91&lt;&gt;0,MAX(L91,R91,X91,AD91,AJ91,AP91,AV91,BB91,BH91,BN91),"NE")</f>
        <v>45951</v>
      </c>
      <c r="G91" s="401" t="str">
        <f t="shared" si="15"/>
        <v>C</v>
      </c>
      <c r="H91" s="898" t="str">
        <f t="shared" si="16"/>
        <v>MR_DER-1301_25</v>
      </c>
      <c r="I91" s="413" t="str">
        <f t="shared" si="17"/>
        <v>ND</v>
      </c>
      <c r="J91" s="413" t="str">
        <f t="shared" si="18"/>
        <v>ND</v>
      </c>
      <c r="K91" s="398" t="s">
        <v>3730</v>
      </c>
      <c r="L91" s="430">
        <v>45405</v>
      </c>
      <c r="M91" s="914" t="s">
        <v>7623</v>
      </c>
      <c r="N91" s="398" t="s">
        <v>5536</v>
      </c>
      <c r="O91" s="430">
        <v>45419</v>
      </c>
      <c r="P91" s="1152" t="s">
        <v>8682</v>
      </c>
      <c r="Q91" s="398" t="s">
        <v>3765</v>
      </c>
      <c r="R91" s="430">
        <v>45441</v>
      </c>
      <c r="S91" s="914" t="s">
        <v>7733</v>
      </c>
      <c r="T91" s="398" t="s">
        <v>5536</v>
      </c>
      <c r="U91" s="430">
        <v>45450</v>
      </c>
      <c r="V91" s="1152" t="s">
        <v>8683</v>
      </c>
      <c r="W91" s="398" t="s">
        <v>5701</v>
      </c>
      <c r="X91" s="430">
        <v>45471</v>
      </c>
      <c r="Y91" s="914" t="s">
        <v>8120</v>
      </c>
      <c r="Z91" s="398" t="s">
        <v>5537</v>
      </c>
      <c r="AA91" s="430">
        <v>45476</v>
      </c>
      <c r="AB91" s="1152" t="s">
        <v>8684</v>
      </c>
      <c r="AC91" s="398" t="s">
        <v>3748</v>
      </c>
      <c r="AD91" s="430">
        <v>45478</v>
      </c>
      <c r="AE91" s="914" t="s">
        <v>8123</v>
      </c>
      <c r="AF91" s="398"/>
      <c r="AG91" s="398"/>
      <c r="AH91" s="1152" t="s">
        <v>8685</v>
      </c>
      <c r="AI91" s="398" t="s">
        <v>5626</v>
      </c>
      <c r="AJ91" s="430">
        <v>45560</v>
      </c>
      <c r="AK91" s="914" t="s">
        <v>8238</v>
      </c>
      <c r="AL91" s="398" t="s">
        <v>5539</v>
      </c>
      <c r="AM91" s="430">
        <v>45567</v>
      </c>
      <c r="AN91" s="1152" t="s">
        <v>8688</v>
      </c>
      <c r="AO91" s="398" t="s">
        <v>5811</v>
      </c>
      <c r="AP91" s="430">
        <v>45569</v>
      </c>
      <c r="AQ91" s="920" t="s">
        <v>8273</v>
      </c>
      <c r="AR91" s="398"/>
      <c r="AS91" s="398"/>
      <c r="AT91" s="1152" t="s">
        <v>8689</v>
      </c>
      <c r="AU91" s="398" t="s">
        <v>5811</v>
      </c>
      <c r="AV91" s="430">
        <v>45574</v>
      </c>
      <c r="AW91" s="914" t="s">
        <v>8280</v>
      </c>
      <c r="AX91" s="398"/>
      <c r="AY91" s="398"/>
      <c r="AZ91" s="397"/>
      <c r="BA91" s="398" t="s">
        <v>6393</v>
      </c>
      <c r="BB91" s="430">
        <v>45908</v>
      </c>
      <c r="BC91" s="218" t="s">
        <v>10232</v>
      </c>
      <c r="BD91" s="398" t="s">
        <v>5537</v>
      </c>
      <c r="BE91" s="430">
        <v>45909</v>
      </c>
      <c r="BF91" s="398"/>
      <c r="BG91" s="398" t="s">
        <v>6649</v>
      </c>
      <c r="BH91" s="430">
        <v>45947</v>
      </c>
      <c r="BI91" s="1153" t="s">
        <v>10791</v>
      </c>
      <c r="BJ91" s="398"/>
      <c r="BK91" s="398"/>
      <c r="BL91" s="397"/>
      <c r="BM91" s="398" t="s">
        <v>6649</v>
      </c>
      <c r="BN91" s="430">
        <v>45951</v>
      </c>
      <c r="BO91" s="1153" t="s">
        <v>10857</v>
      </c>
      <c r="BP91" s="398"/>
      <c r="BQ91" s="398"/>
      <c r="BR91" s="398"/>
      <c r="BS91" s="398"/>
      <c r="BT91" s="398"/>
      <c r="BU91" s="398"/>
      <c r="BV91" s="398"/>
      <c r="BW91" s="398"/>
      <c r="BX91" s="398"/>
      <c r="BY91" s="398"/>
      <c r="BZ91" s="398"/>
      <c r="CA91" s="398"/>
      <c r="CB91" s="398"/>
      <c r="CC91" s="398"/>
      <c r="CD91" s="398"/>
      <c r="CE91" s="398"/>
      <c r="CF91" s="398"/>
      <c r="CG91" s="398"/>
      <c r="CH91" s="398"/>
      <c r="CI91" s="398"/>
      <c r="CJ91" s="398"/>
    </row>
    <row r="92" spans="1:88" s="402" customFormat="1" ht="15" x14ac:dyDescent="0.25">
      <c r="A92" s="899" t="s">
        <v>8263</v>
      </c>
      <c r="B92" s="397"/>
      <c r="C92" s="398" t="s">
        <v>8257</v>
      </c>
      <c r="D92" s="900" t="s">
        <v>7620</v>
      </c>
      <c r="E92" s="429" t="s">
        <v>7608</v>
      </c>
      <c r="F92" s="399">
        <f>IF(L92&lt;&gt;0,MAX(L92,R92,X92,AD92,AJ92,AP92,AV92,BB92,BH92,BN92),"NE")</f>
        <v>45951</v>
      </c>
      <c r="G92" s="401" t="str">
        <f t="shared" si="15"/>
        <v>C</v>
      </c>
      <c r="H92" s="898" t="str">
        <f t="shared" si="16"/>
        <v>MR_DER-1301_25</v>
      </c>
      <c r="I92" s="413" t="str">
        <f t="shared" si="17"/>
        <v>ND</v>
      </c>
      <c r="J92" s="413" t="str">
        <f t="shared" si="18"/>
        <v>ND</v>
      </c>
      <c r="K92" s="398" t="s">
        <v>3730</v>
      </c>
      <c r="L92" s="430">
        <v>45405</v>
      </c>
      <c r="M92" s="914" t="s">
        <v>7623</v>
      </c>
      <c r="N92" s="398" t="s">
        <v>5536</v>
      </c>
      <c r="O92" s="430">
        <v>45419</v>
      </c>
      <c r="P92" s="1152" t="s">
        <v>8682</v>
      </c>
      <c r="Q92" s="398" t="s">
        <v>3765</v>
      </c>
      <c r="R92" s="430">
        <v>45441</v>
      </c>
      <c r="S92" s="914" t="s">
        <v>7733</v>
      </c>
      <c r="T92" s="398" t="s">
        <v>5536</v>
      </c>
      <c r="U92" s="430">
        <v>45450</v>
      </c>
      <c r="V92" s="1152" t="s">
        <v>8683</v>
      </c>
      <c r="W92" s="398" t="s">
        <v>5701</v>
      </c>
      <c r="X92" s="430">
        <v>45471</v>
      </c>
      <c r="Y92" s="914" t="s">
        <v>8120</v>
      </c>
      <c r="Z92" s="398" t="s">
        <v>5537</v>
      </c>
      <c r="AA92" s="430">
        <v>45476</v>
      </c>
      <c r="AB92" s="1152" t="s">
        <v>8684</v>
      </c>
      <c r="AC92" s="398" t="s">
        <v>3748</v>
      </c>
      <c r="AD92" s="430">
        <v>45478</v>
      </c>
      <c r="AE92" s="914" t="s">
        <v>8123</v>
      </c>
      <c r="AF92" s="398"/>
      <c r="AG92" s="398"/>
      <c r="AH92" s="1152" t="s">
        <v>8685</v>
      </c>
      <c r="AI92" s="398" t="s">
        <v>5626</v>
      </c>
      <c r="AJ92" s="430">
        <v>45560</v>
      </c>
      <c r="AK92" s="914" t="s">
        <v>8238</v>
      </c>
      <c r="AL92" s="398" t="s">
        <v>5539</v>
      </c>
      <c r="AM92" s="430">
        <v>45567</v>
      </c>
      <c r="AN92" s="1152" t="s">
        <v>8688</v>
      </c>
      <c r="AO92" s="398" t="s">
        <v>5811</v>
      </c>
      <c r="AP92" s="430">
        <v>45569</v>
      </c>
      <c r="AQ92" s="920" t="s">
        <v>8273</v>
      </c>
      <c r="AR92" s="398"/>
      <c r="AS92" s="398"/>
      <c r="AT92" s="1152" t="s">
        <v>8689</v>
      </c>
      <c r="AU92" s="398" t="s">
        <v>5811</v>
      </c>
      <c r="AV92" s="430">
        <v>45574</v>
      </c>
      <c r="AW92" s="914" t="s">
        <v>8281</v>
      </c>
      <c r="AX92" s="398"/>
      <c r="AY92" s="398"/>
      <c r="AZ92" s="397"/>
      <c r="BA92" s="398" t="s">
        <v>6393</v>
      </c>
      <c r="BB92" s="430">
        <v>45908</v>
      </c>
      <c r="BC92" s="1153" t="s">
        <v>10232</v>
      </c>
      <c r="BD92" s="398" t="s">
        <v>5537</v>
      </c>
      <c r="BE92" s="430">
        <v>45909</v>
      </c>
      <c r="BF92" s="398"/>
      <c r="BG92" s="398" t="s">
        <v>6649</v>
      </c>
      <c r="BH92" s="430">
        <v>45947</v>
      </c>
      <c r="BI92" s="1153" t="s">
        <v>10791</v>
      </c>
      <c r="BJ92" s="398"/>
      <c r="BK92" s="398"/>
      <c r="BL92" s="397"/>
      <c r="BM92" s="398" t="s">
        <v>6649</v>
      </c>
      <c r="BN92" s="430">
        <v>45951</v>
      </c>
      <c r="BO92" s="1153" t="s">
        <v>10857</v>
      </c>
      <c r="BP92" s="398"/>
      <c r="BQ92" s="398"/>
      <c r="BR92" s="398"/>
      <c r="BS92" s="398"/>
      <c r="BT92" s="398"/>
      <c r="BU92" s="398"/>
      <c r="BV92" s="398"/>
      <c r="BW92" s="398"/>
      <c r="BX92" s="398"/>
      <c r="BY92" s="398"/>
      <c r="BZ92" s="398"/>
      <c r="CA92" s="398"/>
      <c r="CB92" s="398"/>
      <c r="CC92" s="398"/>
      <c r="CD92" s="398"/>
      <c r="CE92" s="398"/>
      <c r="CF92" s="398"/>
      <c r="CG92" s="398"/>
      <c r="CH92" s="398"/>
      <c r="CI92" s="398"/>
      <c r="CJ92" s="398"/>
    </row>
    <row r="93" spans="1:88" s="402" customFormat="1" ht="15" x14ac:dyDescent="0.25">
      <c r="A93" s="899" t="s">
        <v>8263</v>
      </c>
      <c r="B93" s="397"/>
      <c r="C93" s="398" t="s">
        <v>8257</v>
      </c>
      <c r="D93" s="900" t="s">
        <v>7620</v>
      </c>
      <c r="E93" s="429" t="s">
        <v>7609</v>
      </c>
      <c r="F93" s="399">
        <f>IF(L93&lt;&gt;0,MAX(L93,R93,X93,AD93,AJ93,AP93,AV93,BB93,BH93),"NE")</f>
        <v>45574</v>
      </c>
      <c r="G93" s="401" t="str">
        <f t="shared" si="15"/>
        <v>B</v>
      </c>
      <c r="H93" s="898" t="str">
        <f t="shared" si="16"/>
        <v>MR.DER-0804_24-SP 097-Entrega Final-Q03</v>
      </c>
      <c r="I93" s="413" t="str">
        <f t="shared" si="17"/>
        <v>ND</v>
      </c>
      <c r="J93" s="413" t="str">
        <f t="shared" si="18"/>
        <v>ND</v>
      </c>
      <c r="K93" s="398" t="s">
        <v>3730</v>
      </c>
      <c r="L93" s="430">
        <v>45405</v>
      </c>
      <c r="M93" s="914" t="s">
        <v>7623</v>
      </c>
      <c r="N93" s="398" t="s">
        <v>5536</v>
      </c>
      <c r="O93" s="430">
        <v>45419</v>
      </c>
      <c r="P93" s="1152" t="s">
        <v>8682</v>
      </c>
      <c r="Q93" s="398" t="s">
        <v>3765</v>
      </c>
      <c r="R93" s="430">
        <v>45441</v>
      </c>
      <c r="S93" s="914" t="s">
        <v>7733</v>
      </c>
      <c r="T93" s="398" t="s">
        <v>5536</v>
      </c>
      <c r="U93" s="430">
        <v>45450</v>
      </c>
      <c r="V93" s="1152" t="s">
        <v>8683</v>
      </c>
      <c r="W93" s="398" t="s">
        <v>5701</v>
      </c>
      <c r="X93" s="430">
        <v>45471</v>
      </c>
      <c r="Y93" s="914" t="s">
        <v>8120</v>
      </c>
      <c r="Z93" s="398" t="s">
        <v>5537</v>
      </c>
      <c r="AA93" s="430">
        <v>45476</v>
      </c>
      <c r="AB93" s="1152" t="s">
        <v>8684</v>
      </c>
      <c r="AC93" s="398" t="s">
        <v>3748</v>
      </c>
      <c r="AD93" s="430">
        <v>45478</v>
      </c>
      <c r="AE93" s="914" t="s">
        <v>8123</v>
      </c>
      <c r="AF93" s="398"/>
      <c r="AG93" s="398"/>
      <c r="AH93" s="1152" t="s">
        <v>8685</v>
      </c>
      <c r="AI93" s="398" t="s">
        <v>5626</v>
      </c>
      <c r="AJ93" s="430">
        <v>45560</v>
      </c>
      <c r="AK93" s="914" t="s">
        <v>8238</v>
      </c>
      <c r="AL93" s="398" t="s">
        <v>5539</v>
      </c>
      <c r="AM93" s="430">
        <v>45567</v>
      </c>
      <c r="AN93" s="1152" t="s">
        <v>8688</v>
      </c>
      <c r="AO93" s="398" t="s">
        <v>5811</v>
      </c>
      <c r="AP93" s="430">
        <v>45569</v>
      </c>
      <c r="AQ93" s="920" t="s">
        <v>8273</v>
      </c>
      <c r="AR93" s="398"/>
      <c r="AS93" s="398"/>
      <c r="AT93" s="1152" t="s">
        <v>8689</v>
      </c>
      <c r="AU93" s="398" t="s">
        <v>5811</v>
      </c>
      <c r="AV93" s="430">
        <v>45574</v>
      </c>
      <c r="AW93" s="914" t="s">
        <v>8281</v>
      </c>
      <c r="AX93" s="398"/>
      <c r="AY93" s="398"/>
      <c r="AZ93" s="397"/>
      <c r="BA93" s="436"/>
      <c r="BB93" s="437"/>
      <c r="BC93" s="1151"/>
      <c r="BD93" s="398"/>
      <c r="BE93" s="398"/>
      <c r="BF93" s="398"/>
      <c r="BG93" s="398"/>
      <c r="BH93" s="398"/>
      <c r="BI93" s="397"/>
      <c r="BJ93" s="398"/>
      <c r="BK93" s="398"/>
      <c r="BL93" s="397"/>
      <c r="BM93" s="398"/>
      <c r="BN93" s="398"/>
      <c r="BO93" s="398"/>
      <c r="BP93" s="398"/>
      <c r="BQ93" s="398"/>
      <c r="BR93" s="398"/>
      <c r="BS93" s="398"/>
      <c r="BT93" s="398"/>
      <c r="BU93" s="398"/>
      <c r="BV93" s="398"/>
      <c r="BW93" s="398"/>
      <c r="BX93" s="398"/>
      <c r="BY93" s="398"/>
      <c r="BZ93" s="398"/>
      <c r="CA93" s="398"/>
      <c r="CB93" s="398"/>
      <c r="CC93" s="398"/>
      <c r="CD93" s="398"/>
      <c r="CE93" s="398"/>
      <c r="CF93" s="398"/>
      <c r="CG93" s="398"/>
      <c r="CH93" s="398"/>
      <c r="CI93" s="398"/>
      <c r="CJ93" s="398"/>
    </row>
    <row r="94" spans="1:88" s="402" customFormat="1" x14ac:dyDescent="0.2">
      <c r="A94" s="899" t="s">
        <v>8263</v>
      </c>
      <c r="B94" s="397"/>
      <c r="C94" s="398" t="s">
        <v>8257</v>
      </c>
      <c r="D94" s="900" t="s">
        <v>7620</v>
      </c>
      <c r="E94" s="429" t="s">
        <v>7610</v>
      </c>
      <c r="F94" s="399">
        <f>IF(L94&lt;&gt;0,MAX(L94,R94,X94,AD94,AJ94,AP94,AV94,BB94,BH94),"NE")</f>
        <v>45574</v>
      </c>
      <c r="G94" s="401" t="str">
        <f t="shared" si="15"/>
        <v>C</v>
      </c>
      <c r="H94" s="898" t="str">
        <f t="shared" si="16"/>
        <v>MR.DER-0804_24-SP 097-Entrega Final-Q03</v>
      </c>
      <c r="I94" s="413" t="str">
        <f t="shared" si="17"/>
        <v>ND</v>
      </c>
      <c r="J94" s="413" t="str">
        <f t="shared" si="18"/>
        <v>ND</v>
      </c>
      <c r="K94" s="398" t="s">
        <v>3730</v>
      </c>
      <c r="L94" s="430">
        <v>45405</v>
      </c>
      <c r="M94" s="914" t="s">
        <v>7623</v>
      </c>
      <c r="N94" s="398" t="s">
        <v>5536</v>
      </c>
      <c r="O94" s="430">
        <v>45419</v>
      </c>
      <c r="P94" s="1152" t="s">
        <v>8682</v>
      </c>
      <c r="Q94" s="398" t="s">
        <v>3765</v>
      </c>
      <c r="R94" s="430">
        <v>45441</v>
      </c>
      <c r="S94" s="914" t="s">
        <v>7733</v>
      </c>
      <c r="T94" s="398" t="s">
        <v>5536</v>
      </c>
      <c r="U94" s="430">
        <v>45450</v>
      </c>
      <c r="V94" s="1152" t="s">
        <v>8683</v>
      </c>
      <c r="W94" s="398" t="s">
        <v>5701</v>
      </c>
      <c r="X94" s="430">
        <v>45471</v>
      </c>
      <c r="Y94" s="914" t="s">
        <v>8120</v>
      </c>
      <c r="Z94" s="398" t="s">
        <v>5537</v>
      </c>
      <c r="AA94" s="430">
        <v>45476</v>
      </c>
      <c r="AB94" s="1152" t="s">
        <v>8684</v>
      </c>
      <c r="AC94" s="398" t="s">
        <v>3748</v>
      </c>
      <c r="AD94" s="430">
        <v>45478</v>
      </c>
      <c r="AE94" s="914" t="s">
        <v>8123</v>
      </c>
      <c r="AF94" s="398" t="s">
        <v>6098</v>
      </c>
      <c r="AG94" s="430">
        <v>45484</v>
      </c>
      <c r="AH94" s="1152" t="s">
        <v>8685</v>
      </c>
      <c r="AI94" s="398" t="s">
        <v>5626</v>
      </c>
      <c r="AJ94" s="430">
        <v>45498</v>
      </c>
      <c r="AK94" s="914" t="s">
        <v>8149</v>
      </c>
      <c r="AL94" s="398" t="s">
        <v>5539</v>
      </c>
      <c r="AM94" s="430">
        <v>45504</v>
      </c>
      <c r="AN94" s="1152" t="s">
        <v>8686</v>
      </c>
      <c r="AO94" s="398" t="s">
        <v>5811</v>
      </c>
      <c r="AP94" s="430">
        <v>45506</v>
      </c>
      <c r="AQ94" s="920" t="s">
        <v>8154</v>
      </c>
      <c r="AR94" s="398"/>
      <c r="AS94" s="398"/>
      <c r="AT94" s="1152" t="s">
        <v>8687</v>
      </c>
      <c r="AU94" s="398" t="s">
        <v>6393</v>
      </c>
      <c r="AV94" s="430">
        <v>45560</v>
      </c>
      <c r="AW94" s="914" t="s">
        <v>8238</v>
      </c>
      <c r="AX94" s="398" t="s">
        <v>5538</v>
      </c>
      <c r="AY94" s="430">
        <v>45567</v>
      </c>
      <c r="AZ94" s="1152" t="s">
        <v>8686</v>
      </c>
      <c r="BA94" s="398" t="s">
        <v>6649</v>
      </c>
      <c r="BB94" s="430">
        <v>45569</v>
      </c>
      <c r="BC94" s="920" t="s">
        <v>8273</v>
      </c>
      <c r="BD94" s="398"/>
      <c r="BE94" s="398"/>
      <c r="BF94" s="1152" t="s">
        <v>8689</v>
      </c>
      <c r="BG94" s="398" t="s">
        <v>6649</v>
      </c>
      <c r="BH94" s="430">
        <v>45574</v>
      </c>
      <c r="BI94" s="920" t="s">
        <v>8281</v>
      </c>
      <c r="BJ94" s="398"/>
      <c r="BK94" s="398"/>
      <c r="BL94" s="397"/>
      <c r="BM94" s="398"/>
      <c r="BN94" s="430"/>
      <c r="BO94" s="914"/>
      <c r="BP94" s="398"/>
      <c r="BQ94" s="398"/>
      <c r="BR94" s="398"/>
      <c r="BS94" s="398"/>
      <c r="BT94" s="430"/>
      <c r="BU94" s="914"/>
      <c r="BV94" s="398"/>
      <c r="BW94" s="398"/>
      <c r="BX94" s="398"/>
      <c r="BY94" s="398"/>
      <c r="BZ94" s="430"/>
      <c r="CA94" s="914"/>
      <c r="CB94" s="398"/>
      <c r="CC94" s="398"/>
      <c r="CD94" s="398"/>
      <c r="CE94" s="398"/>
      <c r="CF94" s="430"/>
      <c r="CG94" s="914"/>
      <c r="CH94" s="398"/>
      <c r="CI94" s="398"/>
      <c r="CJ94" s="398"/>
    </row>
    <row r="95" spans="1:88" s="402" customFormat="1" x14ac:dyDescent="0.2">
      <c r="A95" s="899" t="s">
        <v>8263</v>
      </c>
      <c r="B95" s="397"/>
      <c r="C95" s="398" t="s">
        <v>8257</v>
      </c>
      <c r="D95" s="900" t="s">
        <v>7620</v>
      </c>
      <c r="E95" s="429" t="s">
        <v>7611</v>
      </c>
      <c r="F95" s="399">
        <f>IF(L95&lt;&gt;0,MAX(L95,R95,X95,AD95,AJ95,AP95,AV95,BB95,BH95),"NE")</f>
        <v>45574</v>
      </c>
      <c r="G95" s="401" t="str">
        <f t="shared" si="15"/>
        <v>B</v>
      </c>
      <c r="H95" s="898" t="str">
        <f t="shared" si="16"/>
        <v>MR.DER-0804_24-SP 097-Entrega Final-Q03</v>
      </c>
      <c r="I95" s="413" t="str">
        <f t="shared" si="17"/>
        <v>ND</v>
      </c>
      <c r="J95" s="413" t="str">
        <f t="shared" si="18"/>
        <v>ND</v>
      </c>
      <c r="K95" s="398" t="s">
        <v>3730</v>
      </c>
      <c r="L95" s="430">
        <v>45405</v>
      </c>
      <c r="M95" s="914" t="s">
        <v>7623</v>
      </c>
      <c r="N95" s="398" t="s">
        <v>5536</v>
      </c>
      <c r="O95" s="430">
        <v>45419</v>
      </c>
      <c r="P95" s="1152" t="s">
        <v>8682</v>
      </c>
      <c r="Q95" s="398" t="s">
        <v>3765</v>
      </c>
      <c r="R95" s="430">
        <v>45441</v>
      </c>
      <c r="S95" s="914" t="s">
        <v>7733</v>
      </c>
      <c r="T95" s="398" t="s">
        <v>5536</v>
      </c>
      <c r="U95" s="430">
        <v>45450</v>
      </c>
      <c r="V95" s="1152" t="s">
        <v>8683</v>
      </c>
      <c r="W95" s="398" t="s">
        <v>5701</v>
      </c>
      <c r="X95" s="430">
        <v>45471</v>
      </c>
      <c r="Y95" s="914" t="s">
        <v>8120</v>
      </c>
      <c r="Z95" s="398" t="s">
        <v>5537</v>
      </c>
      <c r="AA95" s="430">
        <v>45476</v>
      </c>
      <c r="AB95" s="1152" t="s">
        <v>8684</v>
      </c>
      <c r="AC95" s="398" t="s">
        <v>3748</v>
      </c>
      <c r="AD95" s="430">
        <v>45478</v>
      </c>
      <c r="AE95" s="914" t="s">
        <v>8123</v>
      </c>
      <c r="AF95" s="398"/>
      <c r="AG95" s="398"/>
      <c r="AH95" s="1152" t="s">
        <v>8685</v>
      </c>
      <c r="AI95" s="398" t="s">
        <v>5626</v>
      </c>
      <c r="AJ95" s="430">
        <v>45560</v>
      </c>
      <c r="AK95" s="914" t="s">
        <v>8238</v>
      </c>
      <c r="AL95" s="398" t="s">
        <v>5539</v>
      </c>
      <c r="AM95" s="430">
        <v>45567</v>
      </c>
      <c r="AN95" s="1152" t="s">
        <v>8688</v>
      </c>
      <c r="AO95" s="398" t="s">
        <v>5811</v>
      </c>
      <c r="AP95" s="430">
        <v>45569</v>
      </c>
      <c r="AQ95" s="920" t="s">
        <v>8273</v>
      </c>
      <c r="AR95" s="398"/>
      <c r="AS95" s="398"/>
      <c r="AT95" s="1152" t="s">
        <v>8689</v>
      </c>
      <c r="AU95" s="398" t="s">
        <v>5811</v>
      </c>
      <c r="AV95" s="430">
        <v>45574</v>
      </c>
      <c r="AW95" s="914" t="s">
        <v>8281</v>
      </c>
      <c r="AX95" s="398"/>
      <c r="AY95" s="398"/>
      <c r="AZ95" s="397"/>
      <c r="BA95" s="398"/>
      <c r="BB95" s="430"/>
      <c r="BC95" s="920"/>
      <c r="BD95" s="398"/>
      <c r="BE95" s="398"/>
      <c r="BF95" s="398"/>
      <c r="BG95" s="398"/>
      <c r="BH95" s="398"/>
      <c r="BI95" s="397"/>
      <c r="BJ95" s="398"/>
      <c r="BK95" s="398"/>
      <c r="BL95" s="397"/>
      <c r="BM95" s="398"/>
      <c r="BN95" s="398"/>
      <c r="BO95" s="398"/>
      <c r="BP95" s="398"/>
      <c r="BQ95" s="398"/>
      <c r="BR95" s="398"/>
      <c r="BS95" s="398"/>
      <c r="BT95" s="398"/>
      <c r="BU95" s="398"/>
      <c r="BV95" s="398"/>
      <c r="BW95" s="398"/>
      <c r="BX95" s="398"/>
      <c r="BY95" s="398"/>
      <c r="BZ95" s="398"/>
      <c r="CA95" s="398"/>
      <c r="CB95" s="398"/>
      <c r="CC95" s="398"/>
      <c r="CD95" s="398"/>
      <c r="CE95" s="398"/>
      <c r="CF95" s="398"/>
      <c r="CG95" s="398"/>
      <c r="CH95" s="398"/>
      <c r="CI95" s="398"/>
      <c r="CJ95" s="398"/>
    </row>
    <row r="96" spans="1:88" s="402" customFormat="1" ht="15" x14ac:dyDescent="0.25">
      <c r="A96" s="899" t="s">
        <v>8263</v>
      </c>
      <c r="B96" s="397"/>
      <c r="C96" s="398" t="s">
        <v>8257</v>
      </c>
      <c r="D96" s="900" t="s">
        <v>7620</v>
      </c>
      <c r="E96" s="429" t="s">
        <v>7612</v>
      </c>
      <c r="F96" s="399">
        <f>IF(L96&lt;&gt;0,MAX(L96,R96,X96,AD96,AJ96,AP96,AV96,BB96,BH96,BN96),"NE")</f>
        <v>45951</v>
      </c>
      <c r="G96" s="401" t="str">
        <f t="shared" si="15"/>
        <v>C</v>
      </c>
      <c r="H96" s="898" t="str">
        <f t="shared" si="16"/>
        <v>MR_DER-1301_25</v>
      </c>
      <c r="I96" s="413" t="str">
        <f t="shared" si="17"/>
        <v>ND</v>
      </c>
      <c r="J96" s="413" t="str">
        <f t="shared" si="18"/>
        <v>ND</v>
      </c>
      <c r="K96" s="398" t="s">
        <v>3730</v>
      </c>
      <c r="L96" s="430">
        <v>45405</v>
      </c>
      <c r="M96" s="914" t="s">
        <v>7623</v>
      </c>
      <c r="N96" s="398" t="s">
        <v>5536</v>
      </c>
      <c r="O96" s="430">
        <v>45419</v>
      </c>
      <c r="P96" s="1152" t="s">
        <v>8682</v>
      </c>
      <c r="Q96" s="398" t="s">
        <v>3765</v>
      </c>
      <c r="R96" s="430">
        <v>45441</v>
      </c>
      <c r="S96" s="914" t="s">
        <v>7733</v>
      </c>
      <c r="T96" s="398" t="s">
        <v>5536</v>
      </c>
      <c r="U96" s="430">
        <v>45450</v>
      </c>
      <c r="V96" s="1152" t="s">
        <v>8683</v>
      </c>
      <c r="W96" s="398" t="s">
        <v>5701</v>
      </c>
      <c r="X96" s="430">
        <v>45471</v>
      </c>
      <c r="Y96" s="914" t="s">
        <v>8120</v>
      </c>
      <c r="Z96" s="398" t="s">
        <v>5537</v>
      </c>
      <c r="AA96" s="430">
        <v>45476</v>
      </c>
      <c r="AB96" s="1152" t="s">
        <v>8684</v>
      </c>
      <c r="AC96" s="398" t="s">
        <v>3748</v>
      </c>
      <c r="AD96" s="430">
        <v>45478</v>
      </c>
      <c r="AE96" s="914" t="s">
        <v>8123</v>
      </c>
      <c r="AF96" s="398"/>
      <c r="AG96" s="398"/>
      <c r="AH96" s="1152" t="s">
        <v>8685</v>
      </c>
      <c r="AI96" s="398" t="s">
        <v>5626</v>
      </c>
      <c r="AJ96" s="430">
        <v>45560</v>
      </c>
      <c r="AK96" s="914" t="s">
        <v>8238</v>
      </c>
      <c r="AL96" s="398" t="s">
        <v>5539</v>
      </c>
      <c r="AM96" s="430">
        <v>45567</v>
      </c>
      <c r="AN96" s="1152" t="s">
        <v>8688</v>
      </c>
      <c r="AO96" s="398" t="s">
        <v>5811</v>
      </c>
      <c r="AP96" s="430">
        <v>45569</v>
      </c>
      <c r="AQ96" s="920" t="s">
        <v>8273</v>
      </c>
      <c r="AR96" s="398"/>
      <c r="AS96" s="398"/>
      <c r="AT96" s="1152" t="s">
        <v>8689</v>
      </c>
      <c r="AU96" s="398" t="s">
        <v>5811</v>
      </c>
      <c r="AV96" s="430">
        <v>45574</v>
      </c>
      <c r="AW96" s="914" t="s">
        <v>8281</v>
      </c>
      <c r="AX96" s="398"/>
      <c r="AY96" s="398"/>
      <c r="AZ96" s="397"/>
      <c r="BA96" s="398" t="s">
        <v>6393</v>
      </c>
      <c r="BB96" s="430">
        <v>45908</v>
      </c>
      <c r="BC96" s="1153" t="s">
        <v>10232</v>
      </c>
      <c r="BD96" s="398" t="s">
        <v>5537</v>
      </c>
      <c r="BE96" s="430">
        <v>45909</v>
      </c>
      <c r="BF96" s="398"/>
      <c r="BG96" s="398" t="s">
        <v>6649</v>
      </c>
      <c r="BH96" s="430">
        <v>45947</v>
      </c>
      <c r="BI96" s="1153" t="s">
        <v>10791</v>
      </c>
      <c r="BJ96" s="398"/>
      <c r="BK96" s="398"/>
      <c r="BL96" s="397"/>
      <c r="BM96" s="398" t="s">
        <v>6649</v>
      </c>
      <c r="BN96" s="430">
        <v>45951</v>
      </c>
      <c r="BO96" s="1153" t="s">
        <v>10857</v>
      </c>
      <c r="BP96" s="398"/>
      <c r="BQ96" s="398"/>
      <c r="BR96" s="398"/>
      <c r="BS96" s="398"/>
      <c r="BT96" s="398"/>
      <c r="BU96" s="398"/>
      <c r="BV96" s="398"/>
      <c r="BW96" s="398"/>
      <c r="BX96" s="398"/>
      <c r="BY96" s="398"/>
      <c r="BZ96" s="398"/>
      <c r="CA96" s="398"/>
      <c r="CB96" s="398"/>
      <c r="CC96" s="398"/>
      <c r="CD96" s="398"/>
      <c r="CE96" s="398"/>
      <c r="CF96" s="398"/>
      <c r="CG96" s="398"/>
      <c r="CH96" s="398"/>
      <c r="CI96" s="398"/>
      <c r="CJ96" s="398"/>
    </row>
    <row r="97" spans="1:88" s="402" customFormat="1" ht="15" x14ac:dyDescent="0.25">
      <c r="A97" s="899" t="s">
        <v>8263</v>
      </c>
      <c r="B97" s="397"/>
      <c r="C97" s="398" t="s">
        <v>8257</v>
      </c>
      <c r="D97" s="900" t="s">
        <v>7620</v>
      </c>
      <c r="E97" s="429" t="s">
        <v>7613</v>
      </c>
      <c r="F97" s="399">
        <f>IF(L97&lt;&gt;0,MAX(L97,R97,X97,AD97,AJ97,AP97,AV97,BB97,BH97,BN97),"NE")</f>
        <v>45951</v>
      </c>
      <c r="G97" s="401" t="str">
        <f t="shared" si="15"/>
        <v>C</v>
      </c>
      <c r="H97" s="898" t="str">
        <f t="shared" si="16"/>
        <v>MR_DER-1301_25</v>
      </c>
      <c r="I97" s="413" t="str">
        <f t="shared" si="17"/>
        <v>ND</v>
      </c>
      <c r="J97" s="413" t="str">
        <f t="shared" si="18"/>
        <v>ND</v>
      </c>
      <c r="K97" s="398" t="s">
        <v>3730</v>
      </c>
      <c r="L97" s="430">
        <v>45405</v>
      </c>
      <c r="M97" s="914" t="s">
        <v>7623</v>
      </c>
      <c r="N97" s="398" t="s">
        <v>5536</v>
      </c>
      <c r="O97" s="430">
        <v>45419</v>
      </c>
      <c r="P97" s="1152" t="s">
        <v>8682</v>
      </c>
      <c r="Q97" s="398" t="s">
        <v>3765</v>
      </c>
      <c r="R97" s="430">
        <v>45441</v>
      </c>
      <c r="S97" s="914" t="s">
        <v>7733</v>
      </c>
      <c r="T97" s="398" t="s">
        <v>5536</v>
      </c>
      <c r="U97" s="430">
        <v>45450</v>
      </c>
      <c r="V97" s="1152" t="s">
        <v>8683</v>
      </c>
      <c r="W97" s="398" t="s">
        <v>5701</v>
      </c>
      <c r="X97" s="430">
        <v>45471</v>
      </c>
      <c r="Y97" s="914" t="s">
        <v>8120</v>
      </c>
      <c r="Z97" s="398" t="s">
        <v>5537</v>
      </c>
      <c r="AA97" s="430">
        <v>45476</v>
      </c>
      <c r="AB97" s="1152" t="s">
        <v>8684</v>
      </c>
      <c r="AC97" s="398" t="s">
        <v>3748</v>
      </c>
      <c r="AD97" s="430">
        <v>45478</v>
      </c>
      <c r="AE97" s="914" t="s">
        <v>8123</v>
      </c>
      <c r="AF97" s="398"/>
      <c r="AG97" s="398"/>
      <c r="AH97" s="1152" t="s">
        <v>8685</v>
      </c>
      <c r="AI97" s="398" t="s">
        <v>5626</v>
      </c>
      <c r="AJ97" s="430">
        <v>45560</v>
      </c>
      <c r="AK97" s="914" t="s">
        <v>8238</v>
      </c>
      <c r="AL97" s="398" t="s">
        <v>5539</v>
      </c>
      <c r="AM97" s="430">
        <v>45567</v>
      </c>
      <c r="AN97" s="1152" t="s">
        <v>8688</v>
      </c>
      <c r="AO97" s="398" t="s">
        <v>5811</v>
      </c>
      <c r="AP97" s="430">
        <v>45569</v>
      </c>
      <c r="AQ97" s="920" t="s">
        <v>8273</v>
      </c>
      <c r="AR97" s="398"/>
      <c r="AS97" s="398"/>
      <c r="AT97" s="1152" t="s">
        <v>8689</v>
      </c>
      <c r="AU97" s="398" t="s">
        <v>5811</v>
      </c>
      <c r="AV97" s="430">
        <v>45574</v>
      </c>
      <c r="AW97" s="914" t="s">
        <v>8281</v>
      </c>
      <c r="AX97" s="398"/>
      <c r="AY97" s="398"/>
      <c r="AZ97" s="397"/>
      <c r="BA97" s="398" t="s">
        <v>6393</v>
      </c>
      <c r="BB97" s="430">
        <v>45908</v>
      </c>
      <c r="BC97" s="218" t="s">
        <v>10232</v>
      </c>
      <c r="BD97" s="398" t="s">
        <v>5537</v>
      </c>
      <c r="BE97" s="430">
        <v>45909</v>
      </c>
      <c r="BF97" s="398"/>
      <c r="BG97" s="398" t="s">
        <v>6649</v>
      </c>
      <c r="BH97" s="430">
        <v>45947</v>
      </c>
      <c r="BI97" s="1153" t="s">
        <v>10791</v>
      </c>
      <c r="BJ97" s="398"/>
      <c r="BK97" s="398"/>
      <c r="BL97" s="397"/>
      <c r="BM97" s="398" t="s">
        <v>6649</v>
      </c>
      <c r="BN97" s="430">
        <v>45951</v>
      </c>
      <c r="BO97" s="218" t="s">
        <v>10857</v>
      </c>
      <c r="BP97" s="398"/>
      <c r="BQ97" s="398"/>
      <c r="BR97" s="398"/>
      <c r="BS97" s="398"/>
      <c r="BT97" s="398"/>
      <c r="BU97" s="398"/>
      <c r="BV97" s="398"/>
      <c r="BW97" s="398"/>
      <c r="BX97" s="398"/>
      <c r="BY97" s="398"/>
      <c r="BZ97" s="398"/>
      <c r="CA97" s="398"/>
      <c r="CB97" s="398"/>
      <c r="CC97" s="398"/>
      <c r="CD97" s="398"/>
      <c r="CE97" s="398"/>
      <c r="CF97" s="398"/>
      <c r="CG97" s="398"/>
      <c r="CH97" s="398"/>
      <c r="CI97" s="398"/>
      <c r="CJ97" s="398"/>
    </row>
    <row r="98" spans="1:88" s="402" customFormat="1" x14ac:dyDescent="0.2">
      <c r="A98" s="899" t="s">
        <v>8263</v>
      </c>
      <c r="B98" s="397"/>
      <c r="C98" s="398" t="s">
        <v>8257</v>
      </c>
      <c r="D98" s="900" t="s">
        <v>7620</v>
      </c>
      <c r="E98" s="429" t="s">
        <v>7614</v>
      </c>
      <c r="F98" s="399">
        <f>IF(L98&lt;&gt;0,MAX(L98,R98,X98,AD98,AJ98,AP98,AV98,BB98,BH98),"NE")</f>
        <v>45574</v>
      </c>
      <c r="G98" s="401" t="str">
        <f t="shared" si="15"/>
        <v>B</v>
      </c>
      <c r="H98" s="898" t="str">
        <f t="shared" si="16"/>
        <v>MR.DER-0804_24-SP 097-Entrega Final-Q03</v>
      </c>
      <c r="I98" s="413" t="str">
        <f t="shared" si="17"/>
        <v>ND</v>
      </c>
      <c r="J98" s="413" t="str">
        <f t="shared" si="18"/>
        <v>ND</v>
      </c>
      <c r="K98" s="398" t="s">
        <v>3730</v>
      </c>
      <c r="L98" s="430">
        <v>45405</v>
      </c>
      <c r="M98" s="914" t="s">
        <v>7623</v>
      </c>
      <c r="N98" s="398" t="s">
        <v>5536</v>
      </c>
      <c r="O98" s="430">
        <v>45419</v>
      </c>
      <c r="P98" s="1152" t="s">
        <v>8682</v>
      </c>
      <c r="Q98" s="398" t="s">
        <v>3765</v>
      </c>
      <c r="R98" s="430">
        <v>45441</v>
      </c>
      <c r="S98" s="914" t="s">
        <v>7733</v>
      </c>
      <c r="T98" s="398" t="s">
        <v>5536</v>
      </c>
      <c r="U98" s="430">
        <v>45450</v>
      </c>
      <c r="V98" s="1152" t="s">
        <v>8683</v>
      </c>
      <c r="W98" s="398" t="s">
        <v>5701</v>
      </c>
      <c r="X98" s="430">
        <v>45471</v>
      </c>
      <c r="Y98" s="914" t="s">
        <v>8120</v>
      </c>
      <c r="Z98" s="398" t="s">
        <v>5537</v>
      </c>
      <c r="AA98" s="430">
        <v>45476</v>
      </c>
      <c r="AB98" s="1152" t="s">
        <v>8684</v>
      </c>
      <c r="AC98" s="398" t="s">
        <v>3748</v>
      </c>
      <c r="AD98" s="430">
        <v>45478</v>
      </c>
      <c r="AE98" s="914" t="s">
        <v>8123</v>
      </c>
      <c r="AF98" s="398"/>
      <c r="AG98" s="398"/>
      <c r="AH98" s="1152" t="s">
        <v>8685</v>
      </c>
      <c r="AI98" s="398" t="s">
        <v>5626</v>
      </c>
      <c r="AJ98" s="430">
        <v>45560</v>
      </c>
      <c r="AK98" s="914" t="s">
        <v>8238</v>
      </c>
      <c r="AL98" s="398" t="s">
        <v>5539</v>
      </c>
      <c r="AM98" s="430">
        <v>45567</v>
      </c>
      <c r="AN98" s="1152" t="s">
        <v>8688</v>
      </c>
      <c r="AO98" s="398" t="s">
        <v>5811</v>
      </c>
      <c r="AP98" s="430">
        <v>45569</v>
      </c>
      <c r="AQ98" s="920" t="s">
        <v>8273</v>
      </c>
      <c r="AR98" s="398"/>
      <c r="AS98" s="398"/>
      <c r="AT98" s="1152" t="s">
        <v>8689</v>
      </c>
      <c r="AU98" s="398" t="s">
        <v>5811</v>
      </c>
      <c r="AV98" s="430">
        <v>45574</v>
      </c>
      <c r="AW98" s="914" t="s">
        <v>8281</v>
      </c>
      <c r="AX98" s="398"/>
      <c r="AY98" s="398"/>
      <c r="AZ98" s="397"/>
      <c r="BA98" s="398"/>
      <c r="BB98" s="430"/>
      <c r="BC98" s="920"/>
      <c r="BD98" s="398"/>
      <c r="BE98" s="398"/>
      <c r="BF98" s="398"/>
      <c r="BG98" s="398"/>
      <c r="BH98" s="398"/>
      <c r="BI98" s="397"/>
      <c r="BJ98" s="398"/>
      <c r="BK98" s="398"/>
      <c r="BL98" s="397"/>
      <c r="BM98" s="398"/>
      <c r="BN98" s="398"/>
      <c r="BO98" s="398"/>
      <c r="BP98" s="398"/>
      <c r="BQ98" s="398"/>
      <c r="BR98" s="398"/>
      <c r="BS98" s="398"/>
      <c r="BT98" s="398"/>
      <c r="BU98" s="398"/>
      <c r="BV98" s="398"/>
      <c r="BW98" s="398"/>
      <c r="BX98" s="398"/>
      <c r="BY98" s="398"/>
      <c r="BZ98" s="398"/>
      <c r="CA98" s="398"/>
      <c r="CB98" s="398"/>
      <c r="CC98" s="398"/>
      <c r="CD98" s="398"/>
      <c r="CE98" s="398"/>
      <c r="CF98" s="398"/>
      <c r="CG98" s="398"/>
      <c r="CH98" s="398"/>
      <c r="CI98" s="398"/>
      <c r="CJ98" s="398"/>
    </row>
    <row r="99" spans="1:88" s="402" customFormat="1" ht="15" x14ac:dyDescent="0.25">
      <c r="A99" s="899" t="s">
        <v>8263</v>
      </c>
      <c r="B99" s="397"/>
      <c r="C99" s="398" t="s">
        <v>8257</v>
      </c>
      <c r="D99" s="900" t="s">
        <v>7620</v>
      </c>
      <c r="E99" s="429" t="s">
        <v>7615</v>
      </c>
      <c r="F99" s="399">
        <f>IF(L99&lt;&gt;0,MAX(L99,R99,X99,AD99,AJ99,AP99,AV99,BB99,BH99,BN99),"NE")</f>
        <v>45951</v>
      </c>
      <c r="G99" s="401" t="str">
        <f t="shared" si="15"/>
        <v>C</v>
      </c>
      <c r="H99" s="898" t="str">
        <f t="shared" si="16"/>
        <v>MR_DER-1301_25</v>
      </c>
      <c r="I99" s="413" t="str">
        <f t="shared" si="17"/>
        <v>ND</v>
      </c>
      <c r="J99" s="413" t="str">
        <f t="shared" si="18"/>
        <v>ND</v>
      </c>
      <c r="K99" s="398" t="s">
        <v>3730</v>
      </c>
      <c r="L99" s="430">
        <v>45405</v>
      </c>
      <c r="M99" s="914" t="s">
        <v>7623</v>
      </c>
      <c r="N99" s="398" t="s">
        <v>5536</v>
      </c>
      <c r="O99" s="430">
        <v>45419</v>
      </c>
      <c r="P99" s="1152" t="s">
        <v>8682</v>
      </c>
      <c r="Q99" s="398" t="s">
        <v>3765</v>
      </c>
      <c r="R99" s="430">
        <v>45441</v>
      </c>
      <c r="S99" s="914" t="s">
        <v>7733</v>
      </c>
      <c r="T99" s="398" t="s">
        <v>5536</v>
      </c>
      <c r="U99" s="430">
        <v>45450</v>
      </c>
      <c r="V99" s="1152" t="s">
        <v>8683</v>
      </c>
      <c r="W99" s="398" t="s">
        <v>5701</v>
      </c>
      <c r="X99" s="430">
        <v>45471</v>
      </c>
      <c r="Y99" s="914" t="s">
        <v>8120</v>
      </c>
      <c r="Z99" s="398" t="s">
        <v>5537</v>
      </c>
      <c r="AA99" s="430">
        <v>45476</v>
      </c>
      <c r="AB99" s="1152" t="s">
        <v>8684</v>
      </c>
      <c r="AC99" s="398" t="s">
        <v>3748</v>
      </c>
      <c r="AD99" s="430">
        <v>45478</v>
      </c>
      <c r="AE99" s="914" t="s">
        <v>8123</v>
      </c>
      <c r="AF99" s="398"/>
      <c r="AG99" s="398"/>
      <c r="AH99" s="1152" t="s">
        <v>8685</v>
      </c>
      <c r="AI99" s="398" t="s">
        <v>5626</v>
      </c>
      <c r="AJ99" s="430">
        <v>45560</v>
      </c>
      <c r="AK99" s="914" t="s">
        <v>8238</v>
      </c>
      <c r="AL99" s="398" t="s">
        <v>5539</v>
      </c>
      <c r="AM99" s="430">
        <v>45567</v>
      </c>
      <c r="AN99" s="1152" t="s">
        <v>8688</v>
      </c>
      <c r="AO99" s="398" t="s">
        <v>5811</v>
      </c>
      <c r="AP99" s="430">
        <v>45569</v>
      </c>
      <c r="AQ99" s="920" t="s">
        <v>8273</v>
      </c>
      <c r="AR99" s="398"/>
      <c r="AS99" s="398"/>
      <c r="AT99" s="1152" t="s">
        <v>8689</v>
      </c>
      <c r="AU99" s="398" t="s">
        <v>5811</v>
      </c>
      <c r="AV99" s="430">
        <v>45574</v>
      </c>
      <c r="AW99" s="914" t="s">
        <v>8281</v>
      </c>
      <c r="AX99" s="398"/>
      <c r="AY99" s="398"/>
      <c r="AZ99" s="397"/>
      <c r="BA99" s="398" t="s">
        <v>6393</v>
      </c>
      <c r="BB99" s="430">
        <v>45908</v>
      </c>
      <c r="BC99" s="1153" t="s">
        <v>10232</v>
      </c>
      <c r="BD99" s="398" t="s">
        <v>5537</v>
      </c>
      <c r="BE99" s="430">
        <v>45909</v>
      </c>
      <c r="BF99" s="398"/>
      <c r="BG99" s="398" t="s">
        <v>6649</v>
      </c>
      <c r="BH99" s="430">
        <v>45947</v>
      </c>
      <c r="BI99" s="1153" t="s">
        <v>10791</v>
      </c>
      <c r="BJ99" s="398"/>
      <c r="BK99" s="398"/>
      <c r="BL99" s="397"/>
      <c r="BM99" s="398" t="s">
        <v>6649</v>
      </c>
      <c r="BN99" s="430">
        <v>45951</v>
      </c>
      <c r="BO99" s="1153" t="s">
        <v>10857</v>
      </c>
      <c r="BP99" s="398"/>
      <c r="BQ99" s="398"/>
      <c r="BR99" s="398"/>
      <c r="BS99" s="398"/>
      <c r="BT99" s="398"/>
      <c r="BU99" s="398"/>
      <c r="BV99" s="398"/>
      <c r="BW99" s="398"/>
      <c r="BX99" s="398"/>
      <c r="BY99" s="398"/>
      <c r="BZ99" s="398"/>
      <c r="CA99" s="398"/>
      <c r="CB99" s="398"/>
      <c r="CC99" s="398"/>
      <c r="CD99" s="398"/>
      <c r="CE99" s="398"/>
      <c r="CF99" s="398"/>
      <c r="CG99" s="398"/>
      <c r="CH99" s="398"/>
      <c r="CI99" s="398"/>
      <c r="CJ99" s="398"/>
    </row>
    <row r="100" spans="1:88" s="402" customFormat="1" ht="15" x14ac:dyDescent="0.25">
      <c r="A100" s="899" t="s">
        <v>8263</v>
      </c>
      <c r="B100" s="397"/>
      <c r="C100" s="398" t="s">
        <v>8257</v>
      </c>
      <c r="D100" s="900" t="s">
        <v>7620</v>
      </c>
      <c r="E100" s="429" t="s">
        <v>7616</v>
      </c>
      <c r="F100" s="399">
        <f>IF(L100&lt;&gt;0,MAX(L100,R100,X100,AD100,AJ100,AP100,AV100,BB100,BH100,BN100,BT100,BZ100),"NE")</f>
        <v>45951</v>
      </c>
      <c r="G100" s="401" t="str">
        <f t="shared" si="15"/>
        <v>D</v>
      </c>
      <c r="H100" s="898" t="str">
        <f t="shared" si="16"/>
        <v>MR_DER-1301_25</v>
      </c>
      <c r="I100" s="413" t="str">
        <f t="shared" si="17"/>
        <v>ND</v>
      </c>
      <c r="J100" s="413" t="str">
        <f t="shared" si="18"/>
        <v>ND</v>
      </c>
      <c r="K100" s="398" t="s">
        <v>3730</v>
      </c>
      <c r="L100" s="430">
        <v>45405</v>
      </c>
      <c r="M100" s="914" t="s">
        <v>7623</v>
      </c>
      <c r="N100" s="398" t="s">
        <v>5536</v>
      </c>
      <c r="O100" s="430">
        <v>45419</v>
      </c>
      <c r="P100" s="1152" t="s">
        <v>8682</v>
      </c>
      <c r="Q100" s="398" t="s">
        <v>3765</v>
      </c>
      <c r="R100" s="430">
        <v>45441</v>
      </c>
      <c r="S100" s="914" t="s">
        <v>7733</v>
      </c>
      <c r="T100" s="398" t="s">
        <v>5536</v>
      </c>
      <c r="U100" s="430">
        <v>45450</v>
      </c>
      <c r="V100" s="1152" t="s">
        <v>8683</v>
      </c>
      <c r="W100" s="398" t="s">
        <v>5701</v>
      </c>
      <c r="X100" s="430">
        <v>45471</v>
      </c>
      <c r="Y100" s="914" t="s">
        <v>8120</v>
      </c>
      <c r="Z100" s="398" t="s">
        <v>5537</v>
      </c>
      <c r="AA100" s="430">
        <v>45476</v>
      </c>
      <c r="AB100" s="1152" t="s">
        <v>8684</v>
      </c>
      <c r="AC100" s="398" t="s">
        <v>3748</v>
      </c>
      <c r="AD100" s="430">
        <v>45478</v>
      </c>
      <c r="AE100" s="914" t="s">
        <v>8123</v>
      </c>
      <c r="AF100" s="398" t="s">
        <v>6098</v>
      </c>
      <c r="AG100" s="398">
        <v>45484</v>
      </c>
      <c r="AH100" s="1152" t="s">
        <v>8685</v>
      </c>
      <c r="AI100" s="398" t="s">
        <v>5626</v>
      </c>
      <c r="AJ100" s="430">
        <v>45498</v>
      </c>
      <c r="AK100" s="914" t="s">
        <v>8149</v>
      </c>
      <c r="AL100" s="398" t="s">
        <v>5539</v>
      </c>
      <c r="AM100" s="430">
        <v>45504</v>
      </c>
      <c r="AN100" s="1152" t="s">
        <v>8686</v>
      </c>
      <c r="AO100" s="398" t="s">
        <v>5811</v>
      </c>
      <c r="AP100" s="430">
        <v>45506</v>
      </c>
      <c r="AQ100" s="920" t="s">
        <v>8154</v>
      </c>
      <c r="AR100" s="398"/>
      <c r="AS100" s="398"/>
      <c r="AT100" s="1152" t="s">
        <v>8687</v>
      </c>
      <c r="AU100" s="398" t="s">
        <v>6393</v>
      </c>
      <c r="AV100" s="430">
        <v>45560</v>
      </c>
      <c r="AW100" s="914" t="s">
        <v>8238</v>
      </c>
      <c r="AX100" s="398" t="s">
        <v>5537</v>
      </c>
      <c r="AY100" s="398">
        <v>45567</v>
      </c>
      <c r="AZ100" s="397" t="s">
        <v>8686</v>
      </c>
      <c r="BA100" s="398" t="s">
        <v>6649</v>
      </c>
      <c r="BB100" s="430">
        <v>45569</v>
      </c>
      <c r="BC100" s="1153" t="s">
        <v>8273</v>
      </c>
      <c r="BD100" s="398"/>
      <c r="BE100" s="398"/>
      <c r="BF100" s="398" t="s">
        <v>8689</v>
      </c>
      <c r="BG100" s="398" t="s">
        <v>6649</v>
      </c>
      <c r="BH100" s="398">
        <v>45574</v>
      </c>
      <c r="BI100" s="397" t="s">
        <v>8281</v>
      </c>
      <c r="BJ100" s="398"/>
      <c r="BK100" s="398"/>
      <c r="BL100" s="397"/>
      <c r="BM100" s="398" t="s">
        <v>7023</v>
      </c>
      <c r="BN100" s="398">
        <v>45908</v>
      </c>
      <c r="BO100" s="398" t="s">
        <v>10232</v>
      </c>
      <c r="BP100" s="398" t="s">
        <v>5537</v>
      </c>
      <c r="BQ100" s="430">
        <v>45909</v>
      </c>
      <c r="BR100" s="398"/>
      <c r="BS100" s="398" t="s">
        <v>7047</v>
      </c>
      <c r="BT100" s="430">
        <v>45947</v>
      </c>
      <c r="BU100" s="1153" t="s">
        <v>10791</v>
      </c>
      <c r="BV100" s="398"/>
      <c r="BW100" s="398"/>
      <c r="BX100" s="398"/>
      <c r="BY100" s="398" t="s">
        <v>7047</v>
      </c>
      <c r="BZ100" s="430">
        <v>45951</v>
      </c>
      <c r="CA100" s="218" t="s">
        <v>10857</v>
      </c>
      <c r="CB100" s="398"/>
      <c r="CC100" s="398"/>
      <c r="CD100" s="398"/>
      <c r="CE100" s="398"/>
      <c r="CF100" s="398"/>
      <c r="CG100" s="398"/>
      <c r="CH100" s="398"/>
      <c r="CI100" s="398"/>
      <c r="CJ100" s="398"/>
    </row>
    <row r="101" spans="1:88" s="402" customFormat="1" x14ac:dyDescent="0.2">
      <c r="A101" s="899" t="s">
        <v>8263</v>
      </c>
      <c r="B101" s="398" t="s">
        <v>8257</v>
      </c>
      <c r="C101" s="397"/>
      <c r="D101" s="900" t="s">
        <v>7621</v>
      </c>
      <c r="E101" s="429" t="s">
        <v>7617</v>
      </c>
      <c r="F101" s="399">
        <f>IF(L101&lt;&gt;0,MAX(L101,R101,X101,AD101,AJ101,AP101,AV101,BB101,BH101),"NE")</f>
        <v>45574</v>
      </c>
      <c r="G101" s="401" t="str">
        <f t="shared" si="15"/>
        <v>B</v>
      </c>
      <c r="H101" s="898" t="str">
        <f t="shared" si="16"/>
        <v>MR.DER-0805_24-SP 097-Entrega Final-Q04</v>
      </c>
      <c r="I101" s="413" t="str">
        <f t="shared" si="17"/>
        <v>ND</v>
      </c>
      <c r="J101" s="413" t="str">
        <f t="shared" si="18"/>
        <v>ND</v>
      </c>
      <c r="K101" s="398" t="s">
        <v>3730</v>
      </c>
      <c r="L101" s="430">
        <v>45405</v>
      </c>
      <c r="M101" s="914" t="s">
        <v>7623</v>
      </c>
      <c r="N101" s="398" t="s">
        <v>5536</v>
      </c>
      <c r="O101" s="430">
        <v>45419</v>
      </c>
      <c r="P101" s="1152" t="s">
        <v>8690</v>
      </c>
      <c r="Q101" s="398" t="s">
        <v>3765</v>
      </c>
      <c r="R101" s="430">
        <v>45441</v>
      </c>
      <c r="S101" s="914" t="s">
        <v>7733</v>
      </c>
      <c r="T101" s="398" t="s">
        <v>5536</v>
      </c>
      <c r="U101" s="430">
        <v>45450</v>
      </c>
      <c r="V101" s="1152" t="s">
        <v>8691</v>
      </c>
      <c r="W101" s="398" t="s">
        <v>5701</v>
      </c>
      <c r="X101" s="430">
        <v>45471</v>
      </c>
      <c r="Y101" s="914" t="s">
        <v>8120</v>
      </c>
      <c r="Z101" s="398" t="s">
        <v>5537</v>
      </c>
      <c r="AA101" s="430">
        <v>45476</v>
      </c>
      <c r="AB101" s="1152" t="s">
        <v>8692</v>
      </c>
      <c r="AC101" s="398" t="s">
        <v>3748</v>
      </c>
      <c r="AD101" s="430">
        <v>45478</v>
      </c>
      <c r="AE101" s="914" t="s">
        <v>8123</v>
      </c>
      <c r="AF101" s="398"/>
      <c r="AG101" s="398"/>
      <c r="AH101" s="1152" t="s">
        <v>8693</v>
      </c>
      <c r="AI101" s="398" t="s">
        <v>5626</v>
      </c>
      <c r="AJ101" s="430">
        <v>45560</v>
      </c>
      <c r="AK101" s="914" t="s">
        <v>8238</v>
      </c>
      <c r="AL101" s="398" t="s">
        <v>5537</v>
      </c>
      <c r="AM101" s="430">
        <v>45567</v>
      </c>
      <c r="AN101" s="1152" t="s">
        <v>8695</v>
      </c>
      <c r="AO101" s="398" t="s">
        <v>5811</v>
      </c>
      <c r="AP101" s="430">
        <v>45569</v>
      </c>
      <c r="AQ101" s="920" t="s">
        <v>8273</v>
      </c>
      <c r="AR101" s="398"/>
      <c r="AS101" s="398"/>
      <c r="AT101" s="1152" t="s">
        <v>8696</v>
      </c>
      <c r="AU101" s="398" t="s">
        <v>5811</v>
      </c>
      <c r="AV101" s="430">
        <v>45574</v>
      </c>
      <c r="AW101" s="914" t="s">
        <v>8282</v>
      </c>
      <c r="AX101" s="398"/>
      <c r="AY101" s="398"/>
      <c r="AZ101" s="397"/>
      <c r="BA101" s="398"/>
      <c r="BB101" s="430"/>
      <c r="BC101" s="920"/>
      <c r="BD101" s="398"/>
      <c r="BE101" s="398"/>
      <c r="BF101" s="398"/>
      <c r="BG101" s="398"/>
      <c r="BH101" s="398"/>
      <c r="BI101" s="397"/>
      <c r="BJ101" s="398"/>
      <c r="BK101" s="398"/>
      <c r="BL101" s="397"/>
      <c r="BM101" s="398"/>
      <c r="BN101" s="398"/>
      <c r="BO101" s="398"/>
      <c r="BP101" s="398"/>
      <c r="BQ101" s="398"/>
      <c r="BR101" s="398"/>
      <c r="BS101" s="398"/>
      <c r="BT101" s="398"/>
      <c r="BU101" s="398"/>
      <c r="BV101" s="398"/>
      <c r="BW101" s="398"/>
      <c r="BX101" s="398"/>
      <c r="BY101" s="398"/>
      <c r="BZ101" s="398"/>
      <c r="CA101" s="398"/>
      <c r="CB101" s="398"/>
      <c r="CC101" s="398"/>
      <c r="CD101" s="398"/>
      <c r="CE101" s="398"/>
      <c r="CF101" s="398"/>
      <c r="CG101" s="398"/>
      <c r="CH101" s="398"/>
      <c r="CI101" s="398"/>
      <c r="CJ101" s="398"/>
    </row>
    <row r="102" spans="1:88" s="402" customFormat="1" ht="15" x14ac:dyDescent="0.25">
      <c r="A102" s="899" t="s">
        <v>8263</v>
      </c>
      <c r="B102" s="397" t="s">
        <v>8257</v>
      </c>
      <c r="C102" s="398"/>
      <c r="D102" s="900" t="s">
        <v>7622</v>
      </c>
      <c r="E102" s="429" t="s">
        <v>7618</v>
      </c>
      <c r="F102" s="399">
        <f>IF(L102&lt;&gt;0,MAX(L102,R102,X102,AD102,AJ102,AP102,AV102,BB102,BH102,BN102,BT102,BZ102),"NE")</f>
        <v>45951</v>
      </c>
      <c r="G102" s="401" t="str">
        <f t="shared" si="15"/>
        <v>D</v>
      </c>
      <c r="H102" s="898" t="str">
        <f t="shared" si="16"/>
        <v>MR_DER-1301_25</v>
      </c>
      <c r="I102" s="413" t="str">
        <f t="shared" si="17"/>
        <v>ND</v>
      </c>
      <c r="J102" s="413" t="str">
        <f t="shared" si="18"/>
        <v>ND</v>
      </c>
      <c r="K102" s="398" t="s">
        <v>3730</v>
      </c>
      <c r="L102" s="430">
        <v>45405</v>
      </c>
      <c r="M102" s="914" t="s">
        <v>7623</v>
      </c>
      <c r="N102" s="398" t="s">
        <v>5536</v>
      </c>
      <c r="O102" s="430">
        <v>45419</v>
      </c>
      <c r="P102" s="1152" t="s">
        <v>8690</v>
      </c>
      <c r="Q102" s="398" t="s">
        <v>3765</v>
      </c>
      <c r="R102" s="430">
        <v>45441</v>
      </c>
      <c r="S102" s="914" t="s">
        <v>7733</v>
      </c>
      <c r="T102" s="398" t="s">
        <v>5536</v>
      </c>
      <c r="U102" s="430">
        <v>45450</v>
      </c>
      <c r="V102" s="1152" t="s">
        <v>8691</v>
      </c>
      <c r="W102" s="398" t="s">
        <v>5701</v>
      </c>
      <c r="X102" s="430">
        <v>45471</v>
      </c>
      <c r="Y102" s="914" t="s">
        <v>8120</v>
      </c>
      <c r="Z102" s="398" t="s">
        <v>5537</v>
      </c>
      <c r="AA102" s="430">
        <v>45476</v>
      </c>
      <c r="AB102" s="1152" t="s">
        <v>8692</v>
      </c>
      <c r="AC102" s="398" t="s">
        <v>3748</v>
      </c>
      <c r="AD102" s="430">
        <v>45478</v>
      </c>
      <c r="AE102" s="914" t="s">
        <v>8123</v>
      </c>
      <c r="AF102" s="398" t="s">
        <v>6098</v>
      </c>
      <c r="AG102" s="398">
        <v>45484</v>
      </c>
      <c r="AH102" s="1152" t="s">
        <v>8693</v>
      </c>
      <c r="AI102" s="398" t="s">
        <v>5626</v>
      </c>
      <c r="AJ102" s="430">
        <v>45498</v>
      </c>
      <c r="AK102" s="914" t="s">
        <v>8149</v>
      </c>
      <c r="AL102" s="398" t="s">
        <v>5539</v>
      </c>
      <c r="AM102" s="430">
        <v>45504</v>
      </c>
      <c r="AN102" s="1152" t="s">
        <v>8694</v>
      </c>
      <c r="AO102" s="398" t="s">
        <v>5811</v>
      </c>
      <c r="AP102" s="430">
        <v>45506</v>
      </c>
      <c r="AQ102" s="920" t="s">
        <v>8154</v>
      </c>
      <c r="AR102" s="398"/>
      <c r="AS102" s="398"/>
      <c r="AT102" s="1152" t="s">
        <v>8695</v>
      </c>
      <c r="AU102" s="398" t="s">
        <v>6393</v>
      </c>
      <c r="AV102" s="430">
        <v>45560</v>
      </c>
      <c r="AW102" s="914" t="s">
        <v>8238</v>
      </c>
      <c r="AX102" s="398" t="s">
        <v>5537</v>
      </c>
      <c r="AY102" s="398">
        <v>45567</v>
      </c>
      <c r="AZ102" s="397" t="s">
        <v>8695</v>
      </c>
      <c r="BA102" s="398" t="s">
        <v>6649</v>
      </c>
      <c r="BB102" s="430">
        <v>45569</v>
      </c>
      <c r="BC102" s="1153" t="s">
        <v>8283</v>
      </c>
      <c r="BD102" s="398"/>
      <c r="BE102" s="398"/>
      <c r="BF102" s="398"/>
      <c r="BG102" s="398" t="s">
        <v>7023</v>
      </c>
      <c r="BH102" s="398">
        <v>45908</v>
      </c>
      <c r="BI102" s="397" t="s">
        <v>10232</v>
      </c>
      <c r="BJ102" s="398" t="s">
        <v>5537</v>
      </c>
      <c r="BK102" s="430">
        <v>45909</v>
      </c>
      <c r="BL102" s="397"/>
      <c r="BM102" s="398"/>
      <c r="BN102" s="398"/>
      <c r="BO102" s="398"/>
      <c r="BP102" s="398"/>
      <c r="BQ102" s="398"/>
      <c r="BR102" s="398"/>
      <c r="BS102" s="398" t="s">
        <v>7047</v>
      </c>
      <c r="BT102" s="430">
        <v>45947</v>
      </c>
      <c r="BU102" s="1153" t="s">
        <v>10791</v>
      </c>
      <c r="BV102" s="398"/>
      <c r="BW102" s="398"/>
      <c r="BX102" s="398"/>
      <c r="BY102" s="398" t="s">
        <v>7047</v>
      </c>
      <c r="BZ102" s="430">
        <v>45951</v>
      </c>
      <c r="CA102" s="1153" t="s">
        <v>10857</v>
      </c>
      <c r="CB102" s="398"/>
      <c r="CC102" s="398"/>
      <c r="CD102" s="398"/>
      <c r="CE102" s="398"/>
      <c r="CF102" s="398"/>
      <c r="CG102" s="398"/>
      <c r="CH102" s="398"/>
      <c r="CI102" s="398"/>
      <c r="CJ102" s="398"/>
    </row>
    <row r="103" spans="1:88" s="402" customFormat="1" ht="25.5" x14ac:dyDescent="0.25">
      <c r="A103" s="310" t="s">
        <v>8263</v>
      </c>
      <c r="B103" s="397"/>
      <c r="C103" s="398"/>
      <c r="D103" s="386" t="s">
        <v>9665</v>
      </c>
      <c r="E103" s="429" t="s">
        <v>10770</v>
      </c>
      <c r="F103" s="399">
        <f>IF(L103&lt;&gt;0,MAX(L103,R103,X103,AD103,AJ103,AP103,AV103,BB103,BH103),"NE")</f>
        <v>45959</v>
      </c>
      <c r="G103" s="401" t="str">
        <f t="shared" si="15"/>
        <v>A</v>
      </c>
      <c r="H103" s="898" t="str">
        <f t="shared" si="16"/>
        <v>MR_DER-1328_25</v>
      </c>
      <c r="I103" s="413" t="str">
        <f t="shared" si="17"/>
        <v>ND</v>
      </c>
      <c r="J103" s="413"/>
      <c r="K103" s="398" t="s">
        <v>3730</v>
      </c>
      <c r="L103" s="430">
        <v>45943</v>
      </c>
      <c r="M103" s="1153" t="s">
        <v>10772</v>
      </c>
      <c r="N103" s="398" t="s">
        <v>5537</v>
      </c>
      <c r="O103" s="430">
        <v>45951</v>
      </c>
      <c r="P103" s="1152"/>
      <c r="Q103" s="398" t="s">
        <v>3748</v>
      </c>
      <c r="R103" s="430">
        <v>45953</v>
      </c>
      <c r="S103" s="1153" t="s">
        <v>10957</v>
      </c>
      <c r="T103" s="310" t="s">
        <v>5539</v>
      </c>
      <c r="U103" s="314">
        <v>45958</v>
      </c>
      <c r="V103" s="1152"/>
      <c r="W103" s="398" t="s">
        <v>3748</v>
      </c>
      <c r="X103" s="430">
        <v>45959</v>
      </c>
      <c r="Y103" s="1153" t="s">
        <v>11110</v>
      </c>
      <c r="Z103" s="398"/>
      <c r="AA103" s="430"/>
      <c r="AB103" s="1152"/>
      <c r="AC103" s="398"/>
      <c r="AD103" s="430"/>
      <c r="AE103" s="914"/>
      <c r="AF103" s="398"/>
      <c r="AG103" s="398"/>
      <c r="AH103" s="1152"/>
      <c r="AI103" s="398"/>
      <c r="AJ103" s="430"/>
      <c r="AK103" s="914"/>
      <c r="AL103" s="398"/>
      <c r="AM103" s="430"/>
      <c r="AN103" s="1152"/>
      <c r="AO103" s="398"/>
      <c r="AP103" s="430"/>
      <c r="AQ103" s="920"/>
      <c r="AR103" s="398"/>
      <c r="AS103" s="398"/>
      <c r="AT103" s="1152"/>
      <c r="AU103" s="398"/>
      <c r="AV103" s="430"/>
      <c r="AW103" s="1161"/>
      <c r="AX103" s="398"/>
      <c r="AY103" s="398"/>
      <c r="BA103" s="398"/>
      <c r="BB103" s="430"/>
      <c r="BC103" s="1153"/>
      <c r="BD103" s="398"/>
      <c r="BE103" s="398"/>
      <c r="BF103" s="398"/>
      <c r="BG103" s="398"/>
      <c r="BH103" s="398"/>
      <c r="BI103" s="397"/>
      <c r="BJ103" s="398"/>
      <c r="BK103" s="430"/>
      <c r="BL103" s="397"/>
      <c r="BM103" s="398"/>
      <c r="BN103" s="398"/>
      <c r="BO103" s="398"/>
      <c r="BP103" s="398"/>
      <c r="BQ103" s="398"/>
      <c r="BR103" s="398"/>
      <c r="BS103" s="398"/>
      <c r="BT103" s="398"/>
      <c r="BU103" s="398"/>
      <c r="BV103" s="398"/>
      <c r="BW103" s="398"/>
      <c r="BX103" s="398"/>
      <c r="BY103" s="398"/>
      <c r="BZ103" s="398"/>
      <c r="CA103" s="398"/>
      <c r="CB103" s="398"/>
      <c r="CC103" s="398"/>
      <c r="CD103" s="398"/>
      <c r="CE103" s="398"/>
      <c r="CF103" s="398"/>
      <c r="CG103" s="398"/>
      <c r="CH103" s="398"/>
      <c r="CI103" s="398"/>
      <c r="CJ103" s="398"/>
    </row>
    <row r="104" spans="1:88" s="402" customFormat="1" ht="25.5" x14ac:dyDescent="0.25">
      <c r="A104" s="899" t="s">
        <v>8263</v>
      </c>
      <c r="B104" s="397"/>
      <c r="C104" s="398"/>
      <c r="D104" s="386" t="s">
        <v>9666</v>
      </c>
      <c r="E104" s="429" t="s">
        <v>10771</v>
      </c>
      <c r="F104" s="399">
        <f>IF(L104&lt;&gt;0,MAX(L104,R104,X104,AD104,AJ104,AP104,AV104,BB104,BH104),"NE")</f>
        <v>45953</v>
      </c>
      <c r="G104" s="401" t="str">
        <f t="shared" si="15"/>
        <v>A</v>
      </c>
      <c r="H104" s="898" t="str">
        <f t="shared" si="16"/>
        <v>MR_DER-1316_25</v>
      </c>
      <c r="I104" s="413" t="str">
        <f t="shared" si="17"/>
        <v>ND</v>
      </c>
      <c r="J104" s="413"/>
      <c r="K104" s="398" t="s">
        <v>3730</v>
      </c>
      <c r="L104" s="430">
        <v>45943</v>
      </c>
      <c r="M104" s="1153" t="s">
        <v>10772</v>
      </c>
      <c r="N104" s="398" t="s">
        <v>5539</v>
      </c>
      <c r="O104" s="430">
        <v>45951</v>
      </c>
      <c r="P104" s="1152"/>
      <c r="Q104" s="313" t="s">
        <v>3748</v>
      </c>
      <c r="R104" s="314">
        <v>45953</v>
      </c>
      <c r="S104" s="1153" t="s">
        <v>10956</v>
      </c>
      <c r="T104" s="398"/>
      <c r="U104" s="430"/>
      <c r="V104" s="1152"/>
      <c r="W104" s="398"/>
      <c r="X104" s="430"/>
      <c r="Y104" s="914"/>
      <c r="Z104" s="398"/>
      <c r="AA104" s="430"/>
      <c r="AB104" s="1152"/>
      <c r="AC104" s="398"/>
      <c r="AD104" s="430"/>
      <c r="AE104" s="914"/>
      <c r="AF104" s="398"/>
      <c r="AG104" s="398"/>
      <c r="AH104" s="1152"/>
      <c r="AI104" s="398"/>
      <c r="AJ104" s="430"/>
      <c r="AK104" s="914"/>
      <c r="AL104" s="398"/>
      <c r="AM104" s="430"/>
      <c r="AN104" s="1152"/>
      <c r="AO104" s="398"/>
      <c r="AP104" s="430"/>
      <c r="AQ104" s="920"/>
      <c r="AR104" s="398"/>
      <c r="AS104" s="398"/>
      <c r="AT104" s="1152"/>
      <c r="AU104" s="398"/>
      <c r="AV104" s="430"/>
      <c r="AW104" s="1161"/>
      <c r="AX104" s="398"/>
      <c r="AY104" s="398"/>
      <c r="BA104" s="398"/>
      <c r="BB104" s="430"/>
      <c r="BC104" s="1153"/>
      <c r="BD104" s="398"/>
      <c r="BE104" s="398"/>
      <c r="BF104" s="398"/>
      <c r="BG104" s="398"/>
      <c r="BH104" s="398"/>
      <c r="BI104" s="397"/>
      <c r="BJ104" s="398"/>
      <c r="BK104" s="430"/>
      <c r="BL104" s="397"/>
      <c r="BM104" s="398"/>
      <c r="BN104" s="398"/>
      <c r="BO104" s="398"/>
      <c r="BP104" s="398"/>
      <c r="BQ104" s="398"/>
      <c r="BR104" s="398"/>
      <c r="BS104" s="398"/>
      <c r="BT104" s="398"/>
      <c r="BU104" s="398"/>
      <c r="BV104" s="398"/>
      <c r="BW104" s="398"/>
      <c r="BX104" s="398"/>
      <c r="BY104" s="398"/>
      <c r="BZ104" s="398"/>
      <c r="CA104" s="398"/>
      <c r="CB104" s="398"/>
      <c r="CC104" s="398"/>
      <c r="CD104" s="398"/>
      <c r="CE104" s="398"/>
      <c r="CF104" s="398"/>
      <c r="CG104" s="398"/>
      <c r="CH104" s="398"/>
      <c r="CI104" s="398"/>
      <c r="CJ104" s="398"/>
    </row>
    <row r="105" spans="1:88" s="402" customFormat="1" ht="15" x14ac:dyDescent="0.25">
      <c r="A105" s="310" t="s">
        <v>8263</v>
      </c>
      <c r="B105" s="398"/>
      <c r="C105" s="397"/>
      <c r="D105" s="900" t="s">
        <v>7711</v>
      </c>
      <c r="E105" s="429" t="s">
        <v>7710</v>
      </c>
      <c r="F105" s="399">
        <f>IF(L105&lt;&gt;0,MAX(L105,R105,X105,AD105,AJ105,AP105,AV105,BB105,BH105,BN105),"NE")</f>
        <v>45959</v>
      </c>
      <c r="G105" s="401" t="str">
        <f t="shared" si="15"/>
        <v>C</v>
      </c>
      <c r="H105" s="898" t="str">
        <f t="shared" si="16"/>
        <v>MR_DER-1328_25</v>
      </c>
      <c r="I105" s="413" t="str">
        <f t="shared" si="17"/>
        <v>ND</v>
      </c>
      <c r="J105" s="413" t="str">
        <f>IF(G105="NE",G105,IF(INDEX(K105:CQ105,,MATCH(G105,K105:CQ105,0)+3)&lt;&gt;0,INDEX(K105:CQ105,,MATCH(G105,K105:CQ105,0)+3),"ND"))</f>
        <v>ND</v>
      </c>
      <c r="K105" s="398" t="s">
        <v>3730</v>
      </c>
      <c r="L105" s="430">
        <v>45435</v>
      </c>
      <c r="M105" s="914" t="s">
        <v>7709</v>
      </c>
      <c r="N105" s="398" t="s">
        <v>5536</v>
      </c>
      <c r="O105" s="430">
        <v>45450</v>
      </c>
      <c r="P105" s="1152" t="s">
        <v>8697</v>
      </c>
      <c r="Q105" s="398" t="s">
        <v>3765</v>
      </c>
      <c r="R105" s="430">
        <v>45462</v>
      </c>
      <c r="S105" s="914" t="s">
        <v>8111</v>
      </c>
      <c r="T105" s="398" t="s">
        <v>5536</v>
      </c>
      <c r="U105" s="430">
        <v>45506</v>
      </c>
      <c r="V105" s="1152" t="s">
        <v>8698</v>
      </c>
      <c r="W105" s="398" t="s">
        <v>5701</v>
      </c>
      <c r="X105" s="430">
        <v>45525</v>
      </c>
      <c r="Y105" s="914" t="s">
        <v>8158</v>
      </c>
      <c r="Z105" s="398" t="s">
        <v>5537</v>
      </c>
      <c r="AA105" s="430">
        <v>45527</v>
      </c>
      <c r="AB105" s="1152" t="s">
        <v>8699</v>
      </c>
      <c r="AC105" s="398" t="s">
        <v>3748</v>
      </c>
      <c r="AD105" s="430">
        <v>45574</v>
      </c>
      <c r="AE105" s="914" t="s">
        <v>6098</v>
      </c>
      <c r="AF105" s="398">
        <v>45586</v>
      </c>
      <c r="AG105" s="430"/>
      <c r="AH105" s="1152" t="s">
        <v>8700</v>
      </c>
      <c r="AI105" s="398" t="s">
        <v>5626</v>
      </c>
      <c r="AJ105" s="430">
        <v>45588</v>
      </c>
      <c r="AK105" s="914" t="s">
        <v>8363</v>
      </c>
      <c r="AL105" s="398"/>
      <c r="AM105" s="430"/>
      <c r="AN105" s="1152" t="s">
        <v>8701</v>
      </c>
      <c r="AO105" s="398" t="s">
        <v>5811</v>
      </c>
      <c r="AP105" s="430">
        <v>45614</v>
      </c>
      <c r="AQ105" s="920">
        <v>0</v>
      </c>
      <c r="AR105" s="398"/>
      <c r="AS105" s="398"/>
      <c r="AT105" s="1152"/>
      <c r="AU105" s="398" t="s">
        <v>5811</v>
      </c>
      <c r="AV105" s="430">
        <v>45831</v>
      </c>
      <c r="AW105" s="1153" t="s">
        <v>9611</v>
      </c>
      <c r="AX105" s="398"/>
      <c r="AY105" s="430"/>
      <c r="AZ105" s="1152"/>
      <c r="BA105" s="398" t="s">
        <v>6393</v>
      </c>
      <c r="BB105" s="430">
        <v>45943</v>
      </c>
      <c r="BC105" s="1153" t="s">
        <v>10772</v>
      </c>
      <c r="BD105" s="398" t="s">
        <v>5536</v>
      </c>
      <c r="BE105" s="430">
        <v>45951</v>
      </c>
      <c r="BF105" s="398"/>
      <c r="BG105" s="398" t="s">
        <v>7375</v>
      </c>
      <c r="BH105" s="430">
        <v>45953</v>
      </c>
      <c r="BI105" s="218" t="s">
        <v>10957</v>
      </c>
      <c r="BJ105" s="310" t="s">
        <v>5539</v>
      </c>
      <c r="BK105" s="314">
        <v>45958</v>
      </c>
      <c r="BL105" s="397"/>
      <c r="BM105" s="398" t="s">
        <v>6649</v>
      </c>
      <c r="BN105" s="430">
        <v>45959</v>
      </c>
      <c r="BO105" s="218" t="s">
        <v>11110</v>
      </c>
      <c r="BP105" s="398"/>
      <c r="BQ105" s="398"/>
      <c r="BR105" s="398"/>
      <c r="BS105" s="398"/>
      <c r="BT105" s="430"/>
      <c r="BU105" s="914"/>
      <c r="BV105" s="398"/>
      <c r="BW105" s="398"/>
      <c r="BX105" s="398"/>
      <c r="BY105" s="398"/>
      <c r="BZ105" s="430"/>
      <c r="CA105" s="914"/>
      <c r="CB105" s="398"/>
      <c r="CC105" s="398"/>
      <c r="CD105" s="398"/>
      <c r="CE105" s="398"/>
      <c r="CF105" s="430"/>
      <c r="CG105" s="914"/>
      <c r="CH105" s="398"/>
      <c r="CI105" s="398"/>
      <c r="CJ105" s="398"/>
    </row>
    <row r="106" spans="1:88" s="408" customFormat="1" x14ac:dyDescent="0.25">
      <c r="A106" s="921"/>
      <c r="B106" s="921">
        <f>COUNTA(B107:B143)</f>
        <v>2</v>
      </c>
      <c r="C106" s="921">
        <f>COUNTA(C107:C143)</f>
        <v>30</v>
      </c>
      <c r="D106" s="922"/>
      <c r="E106" s="923" t="s">
        <v>7524</v>
      </c>
      <c r="F106" s="921"/>
      <c r="G106" s="921"/>
      <c r="H106" s="415"/>
      <c r="I106" s="921"/>
      <c r="J106" s="921"/>
      <c r="K106" s="416"/>
      <c r="L106" s="416"/>
      <c r="M106" s="417"/>
      <c r="N106" s="418"/>
      <c r="O106" s="418"/>
      <c r="P106" s="418"/>
      <c r="Q106" s="416"/>
      <c r="R106" s="416"/>
      <c r="S106" s="417"/>
      <c r="T106" s="418"/>
      <c r="U106" s="418"/>
      <c r="V106" s="418"/>
      <c r="W106" s="416"/>
      <c r="X106" s="416"/>
      <c r="Y106" s="417"/>
      <c r="Z106" s="418"/>
      <c r="AA106" s="418"/>
      <c r="AB106" s="418"/>
      <c r="AC106" s="416"/>
      <c r="AD106" s="416"/>
      <c r="AE106" s="417"/>
      <c r="AF106" s="418"/>
      <c r="AG106" s="418"/>
      <c r="AH106" s="418"/>
      <c r="AI106" s="416"/>
      <c r="AJ106" s="416"/>
      <c r="AK106" s="417"/>
      <c r="AL106" s="418"/>
      <c r="AM106" s="418"/>
      <c r="AN106" s="418"/>
      <c r="AO106" s="416"/>
      <c r="AP106" s="416"/>
      <c r="AQ106" s="417"/>
      <c r="AR106" s="418"/>
      <c r="AS106" s="418"/>
      <c r="AT106" s="418"/>
      <c r="AU106" s="416"/>
      <c r="AV106" s="416"/>
      <c r="AW106" s="417"/>
      <c r="AX106" s="418"/>
      <c r="AY106" s="418"/>
      <c r="AZ106" s="924"/>
      <c r="BA106" s="416"/>
      <c r="BB106" s="416"/>
      <c r="BC106" s="925"/>
      <c r="BD106" s="418"/>
      <c r="BE106" s="418"/>
      <c r="BF106" s="418"/>
      <c r="BG106" s="416"/>
      <c r="BH106" s="416"/>
      <c r="BI106" s="925"/>
      <c r="BJ106" s="418"/>
      <c r="BK106" s="418"/>
      <c r="BL106" s="924"/>
      <c r="BM106" s="416"/>
      <c r="BN106" s="416"/>
      <c r="BO106" s="417"/>
      <c r="BP106" s="418"/>
      <c r="BQ106" s="418"/>
      <c r="BR106" s="418"/>
      <c r="BS106" s="416"/>
      <c r="BT106" s="416"/>
      <c r="BU106" s="417"/>
      <c r="BV106" s="418"/>
      <c r="BW106" s="418"/>
      <c r="BX106" s="418"/>
      <c r="BY106" s="416"/>
      <c r="BZ106" s="416"/>
      <c r="CA106" s="417"/>
      <c r="CB106" s="418"/>
      <c r="CC106" s="418"/>
      <c r="CD106" s="418"/>
      <c r="CE106" s="416"/>
      <c r="CF106" s="416"/>
      <c r="CG106" s="417"/>
      <c r="CH106" s="418"/>
      <c r="CI106" s="418"/>
      <c r="CJ106" s="418"/>
    </row>
    <row r="107" spans="1:88" s="402" customFormat="1" ht="15" x14ac:dyDescent="0.25">
      <c r="A107" s="899" t="s">
        <v>8263</v>
      </c>
      <c r="B107" s="397"/>
      <c r="C107" s="398" t="s">
        <v>8257</v>
      </c>
      <c r="D107" s="900" t="s">
        <v>6960</v>
      </c>
      <c r="E107" s="429" t="s">
        <v>6940</v>
      </c>
      <c r="F107" s="399">
        <f t="shared" ref="F107:F112" si="19">IF(L107&lt;&gt;0,MAX(L107,R107,X107,AD107,AJ107,AP107,AV107,BB107,BH107,BN107,BT107,BZ107),"NE")</f>
        <v>45924</v>
      </c>
      <c r="G107" s="401" t="str">
        <f t="shared" ref="G107:G144" si="20">IF($F107="","",INDEX($K107:$FI107,1,MATCH($F107,$K107:$FI107,)-1))</f>
        <v>D</v>
      </c>
      <c r="H107" s="898" t="str">
        <f t="shared" ref="H107:H144" si="21">IF($F107="","",INDEX($K107:$FL107,1,MATCH($F107,$K107:$FL107,)+1))</f>
        <v>MR_DER-1218_25</v>
      </c>
      <c r="I107" s="413">
        <f t="shared" ref="I107:I144" si="22">IF(F107="NE",F107,IF(INDEX(K107:CP107,,MATCH(F107,K107:CP107,0)+3)&lt;&gt;0,INDEX(K107:CP107,,MATCH(F107,K107:CP107,0)+3),"ND"))</f>
        <v>45924</v>
      </c>
      <c r="J107" s="413" t="str">
        <f t="shared" ref="J107:J144" si="23">IF(G107="NE",G107,IF(INDEX(K107:CQ107,,MATCH(G107,K107:CQ107,0)+3)&lt;&gt;0,INDEX(K107:CQ107,,MATCH(G107,K107:CQ107,0)+3),"ND"))</f>
        <v>APROVADO</v>
      </c>
      <c r="K107" s="398" t="s">
        <v>3730</v>
      </c>
      <c r="L107" s="430">
        <v>45252</v>
      </c>
      <c r="M107" s="914" t="s">
        <v>6933</v>
      </c>
      <c r="N107" s="398" t="s">
        <v>5537</v>
      </c>
      <c r="O107" s="430">
        <v>45268</v>
      </c>
      <c r="P107" s="914" t="s">
        <v>6989</v>
      </c>
      <c r="Q107" s="398" t="s">
        <v>3748</v>
      </c>
      <c r="R107" s="430">
        <v>45331</v>
      </c>
      <c r="S107" s="914" t="s">
        <v>7111</v>
      </c>
      <c r="T107" s="398"/>
      <c r="U107" s="398"/>
      <c r="V107" s="926" t="s">
        <v>8654</v>
      </c>
      <c r="W107" s="398" t="s">
        <v>5626</v>
      </c>
      <c r="X107" s="430">
        <v>45407</v>
      </c>
      <c r="Y107" s="914" t="s">
        <v>7632</v>
      </c>
      <c r="Z107" s="398" t="s">
        <v>5539</v>
      </c>
      <c r="AA107" s="430">
        <v>45432</v>
      </c>
      <c r="AB107" s="926" t="s">
        <v>8654</v>
      </c>
      <c r="AC107" s="398" t="s">
        <v>5811</v>
      </c>
      <c r="AD107" s="430">
        <v>45446</v>
      </c>
      <c r="AE107" s="914" t="s">
        <v>8037</v>
      </c>
      <c r="AF107" s="398" t="s">
        <v>6098</v>
      </c>
      <c r="AG107" s="430">
        <v>45456</v>
      </c>
      <c r="AH107" s="926" t="s">
        <v>8655</v>
      </c>
      <c r="AI107" s="398" t="s">
        <v>6393</v>
      </c>
      <c r="AJ107" s="430">
        <v>45471</v>
      </c>
      <c r="AK107" s="914" t="s">
        <v>8151</v>
      </c>
      <c r="AL107" s="430" t="s">
        <v>5536</v>
      </c>
      <c r="AM107" s="430">
        <v>45512</v>
      </c>
      <c r="AN107" s="926" t="s">
        <v>8656</v>
      </c>
      <c r="AO107" s="398" t="s">
        <v>7375</v>
      </c>
      <c r="AP107" s="430">
        <v>45552</v>
      </c>
      <c r="AQ107" s="914" t="s">
        <v>8208</v>
      </c>
      <c r="AR107" s="398"/>
      <c r="AS107" s="398"/>
      <c r="AT107" s="926" t="s">
        <v>8657</v>
      </c>
      <c r="AU107" s="398" t="s">
        <v>6649</v>
      </c>
      <c r="AV107" s="430">
        <v>45560</v>
      </c>
      <c r="AW107" s="914" t="s">
        <v>8222</v>
      </c>
      <c r="AX107" s="398"/>
      <c r="AY107" s="398"/>
      <c r="AZ107" s="928" t="s">
        <v>8658</v>
      </c>
      <c r="BA107" s="398" t="s">
        <v>6649</v>
      </c>
      <c r="BB107" s="430">
        <v>45583</v>
      </c>
      <c r="BC107" s="920" t="s">
        <v>8348</v>
      </c>
      <c r="BD107" s="398"/>
      <c r="BE107" s="398"/>
      <c r="BF107" s="398"/>
      <c r="BG107" s="398" t="s">
        <v>7023</v>
      </c>
      <c r="BH107" s="430">
        <v>45883</v>
      </c>
      <c r="BI107" s="218" t="s">
        <v>9779</v>
      </c>
      <c r="BJ107" s="398"/>
      <c r="BK107" s="398"/>
      <c r="BL107" s="397"/>
      <c r="BM107" s="398" t="s">
        <v>7047</v>
      </c>
      <c r="BN107" s="430">
        <v>45898</v>
      </c>
      <c r="BO107" s="218" t="s">
        <v>9922</v>
      </c>
      <c r="BP107" s="398" t="s">
        <v>5539</v>
      </c>
      <c r="BQ107" s="430">
        <v>45911</v>
      </c>
      <c r="BR107" s="398"/>
      <c r="BS107" s="398" t="s">
        <v>7047</v>
      </c>
      <c r="BT107" s="430">
        <v>45924</v>
      </c>
      <c r="BU107" s="218" t="s">
        <v>10357</v>
      </c>
      <c r="BV107" s="398" t="s">
        <v>6913</v>
      </c>
      <c r="BW107" s="430">
        <v>45924</v>
      </c>
      <c r="BX107" s="398"/>
      <c r="BY107" s="398"/>
      <c r="BZ107" s="430"/>
      <c r="CA107" s="914"/>
      <c r="CB107" s="398"/>
      <c r="CC107" s="398"/>
      <c r="CD107" s="398"/>
      <c r="CE107" s="398"/>
      <c r="CF107" s="430"/>
      <c r="CG107" s="914"/>
      <c r="CH107" s="398"/>
      <c r="CI107" s="398"/>
      <c r="CJ107" s="398"/>
    </row>
    <row r="108" spans="1:88" s="402" customFormat="1" ht="15" x14ac:dyDescent="0.25">
      <c r="A108" s="899" t="s">
        <v>8263</v>
      </c>
      <c r="B108" s="397"/>
      <c r="C108" s="398" t="s">
        <v>8257</v>
      </c>
      <c r="D108" s="900" t="s">
        <v>6960</v>
      </c>
      <c r="E108" s="429" t="s">
        <v>6941</v>
      </c>
      <c r="F108" s="399">
        <f t="shared" si="19"/>
        <v>45924</v>
      </c>
      <c r="G108" s="401" t="str">
        <f t="shared" si="20"/>
        <v>D</v>
      </c>
      <c r="H108" s="898" t="str">
        <f t="shared" si="21"/>
        <v>MR_DER-1218_25</v>
      </c>
      <c r="I108" s="413" t="str">
        <f t="shared" si="22"/>
        <v>ND</v>
      </c>
      <c r="J108" s="413" t="str">
        <f t="shared" si="23"/>
        <v>APROVADO</v>
      </c>
      <c r="K108" s="398" t="s">
        <v>3730</v>
      </c>
      <c r="L108" s="430">
        <v>45252</v>
      </c>
      <c r="M108" s="914" t="s">
        <v>6933</v>
      </c>
      <c r="N108" s="398" t="s">
        <v>5537</v>
      </c>
      <c r="O108" s="430">
        <v>45268</v>
      </c>
      <c r="P108" s="914" t="s">
        <v>6989</v>
      </c>
      <c r="Q108" s="398" t="s">
        <v>3748</v>
      </c>
      <c r="R108" s="430">
        <v>45331</v>
      </c>
      <c r="S108" s="914" t="s">
        <v>7111</v>
      </c>
      <c r="T108" s="398"/>
      <c r="U108" s="398"/>
      <c r="V108" s="926" t="s">
        <v>8654</v>
      </c>
      <c r="W108" s="398" t="s">
        <v>5626</v>
      </c>
      <c r="X108" s="430">
        <v>45407</v>
      </c>
      <c r="Y108" s="914" t="s">
        <v>7632</v>
      </c>
      <c r="Z108" s="398" t="s">
        <v>5537</v>
      </c>
      <c r="AA108" s="430">
        <v>45432</v>
      </c>
      <c r="AB108" s="926" t="s">
        <v>8654</v>
      </c>
      <c r="AC108" s="398" t="s">
        <v>5811</v>
      </c>
      <c r="AD108" s="430">
        <v>45446</v>
      </c>
      <c r="AE108" s="914" t="s">
        <v>8037</v>
      </c>
      <c r="AF108" s="398" t="s">
        <v>6098</v>
      </c>
      <c r="AG108" s="430">
        <v>45456</v>
      </c>
      <c r="AH108" s="926" t="s">
        <v>8655</v>
      </c>
      <c r="AI108" s="398" t="s">
        <v>6393</v>
      </c>
      <c r="AJ108" s="430">
        <v>45471</v>
      </c>
      <c r="AK108" s="914" t="s">
        <v>8151</v>
      </c>
      <c r="AL108" s="398" t="s">
        <v>5537</v>
      </c>
      <c r="AM108" s="430">
        <v>45512</v>
      </c>
      <c r="AN108" s="926" t="s">
        <v>8656</v>
      </c>
      <c r="AO108" s="398" t="s">
        <v>6649</v>
      </c>
      <c r="AP108" s="430">
        <v>45553</v>
      </c>
      <c r="AQ108" s="914" t="s">
        <v>8208</v>
      </c>
      <c r="AR108" s="398"/>
      <c r="AS108" s="398"/>
      <c r="AT108" s="926" t="s">
        <v>8657</v>
      </c>
      <c r="AU108" s="398" t="s">
        <v>6649</v>
      </c>
      <c r="AV108" s="430">
        <v>45560</v>
      </c>
      <c r="AW108" s="914" t="s">
        <v>8221</v>
      </c>
      <c r="AX108" s="398"/>
      <c r="AY108" s="398"/>
      <c r="AZ108" s="928" t="s">
        <v>8659</v>
      </c>
      <c r="BA108" s="398" t="s">
        <v>6649</v>
      </c>
      <c r="BB108" s="430">
        <v>45583</v>
      </c>
      <c r="BC108" s="920" t="s">
        <v>8348</v>
      </c>
      <c r="BD108" s="398"/>
      <c r="BE108" s="398"/>
      <c r="BF108" s="398"/>
      <c r="BG108" s="398" t="s">
        <v>7023</v>
      </c>
      <c r="BH108" s="430">
        <v>45883</v>
      </c>
      <c r="BI108" s="1153" t="s">
        <v>9779</v>
      </c>
      <c r="BJ108" s="398"/>
      <c r="BK108" s="398"/>
      <c r="BL108" s="397"/>
      <c r="BM108" s="398" t="s">
        <v>7047</v>
      </c>
      <c r="BN108" s="430">
        <v>45898</v>
      </c>
      <c r="BO108" s="1153" t="s">
        <v>9922</v>
      </c>
      <c r="BP108" s="398" t="s">
        <v>5539</v>
      </c>
      <c r="BQ108" s="430">
        <v>45911</v>
      </c>
      <c r="BR108" s="398"/>
      <c r="BS108" s="398" t="s">
        <v>7047</v>
      </c>
      <c r="BT108" s="430">
        <v>45924</v>
      </c>
      <c r="BU108" s="1153" t="s">
        <v>10357</v>
      </c>
      <c r="BV108" s="398"/>
      <c r="BW108" s="398"/>
      <c r="BX108" s="398"/>
      <c r="BY108" s="398"/>
      <c r="BZ108" s="430"/>
      <c r="CA108" s="914"/>
      <c r="CB108" s="398"/>
      <c r="CC108" s="398"/>
      <c r="CD108" s="398"/>
      <c r="CE108" s="398"/>
      <c r="CF108" s="430"/>
      <c r="CG108" s="914"/>
      <c r="CH108" s="398"/>
      <c r="CI108" s="398"/>
      <c r="CJ108" s="398"/>
    </row>
    <row r="109" spans="1:88" s="402" customFormat="1" ht="15" x14ac:dyDescent="0.25">
      <c r="A109" s="899" t="s">
        <v>8263</v>
      </c>
      <c r="B109" s="397"/>
      <c r="C109" s="398" t="s">
        <v>8257</v>
      </c>
      <c r="D109" s="900" t="s">
        <v>6960</v>
      </c>
      <c r="E109" s="429" t="s">
        <v>6942</v>
      </c>
      <c r="F109" s="399">
        <f t="shared" si="19"/>
        <v>45924</v>
      </c>
      <c r="G109" s="401" t="str">
        <f t="shared" si="20"/>
        <v>D</v>
      </c>
      <c r="H109" s="898" t="str">
        <f t="shared" si="21"/>
        <v>MR_DER-1218_25</v>
      </c>
      <c r="I109" s="413" t="str">
        <f t="shared" si="22"/>
        <v>ND</v>
      </c>
      <c r="J109" s="413" t="str">
        <f t="shared" si="23"/>
        <v>APROVADO</v>
      </c>
      <c r="K109" s="398" t="s">
        <v>3730</v>
      </c>
      <c r="L109" s="430">
        <v>45252</v>
      </c>
      <c r="M109" s="914" t="s">
        <v>6933</v>
      </c>
      <c r="N109" s="398" t="s">
        <v>5537</v>
      </c>
      <c r="O109" s="430">
        <v>45268</v>
      </c>
      <c r="P109" s="914" t="s">
        <v>6989</v>
      </c>
      <c r="Q109" s="398" t="s">
        <v>3748</v>
      </c>
      <c r="R109" s="430">
        <v>45331</v>
      </c>
      <c r="S109" s="914" t="s">
        <v>7111</v>
      </c>
      <c r="T109" s="398"/>
      <c r="U109" s="398"/>
      <c r="V109" s="926" t="s">
        <v>8654</v>
      </c>
      <c r="W109" s="398" t="s">
        <v>5626</v>
      </c>
      <c r="X109" s="430">
        <v>45407</v>
      </c>
      <c r="Y109" s="914" t="s">
        <v>7632</v>
      </c>
      <c r="Z109" s="398" t="s">
        <v>5537</v>
      </c>
      <c r="AA109" s="430">
        <v>45432</v>
      </c>
      <c r="AB109" s="926" t="s">
        <v>8654</v>
      </c>
      <c r="AC109" s="398" t="s">
        <v>5811</v>
      </c>
      <c r="AD109" s="430">
        <v>45446</v>
      </c>
      <c r="AE109" s="914" t="s">
        <v>8037</v>
      </c>
      <c r="AF109" s="398" t="s">
        <v>6098</v>
      </c>
      <c r="AG109" s="430">
        <v>45456</v>
      </c>
      <c r="AH109" s="926" t="s">
        <v>8655</v>
      </c>
      <c r="AI109" s="398" t="s">
        <v>6393</v>
      </c>
      <c r="AJ109" s="430">
        <v>45471</v>
      </c>
      <c r="AK109" s="914" t="s">
        <v>8151</v>
      </c>
      <c r="AL109" s="398" t="s">
        <v>5537</v>
      </c>
      <c r="AM109" s="430">
        <v>45512</v>
      </c>
      <c r="AN109" s="926" t="s">
        <v>8656</v>
      </c>
      <c r="AO109" s="398" t="s">
        <v>6649</v>
      </c>
      <c r="AP109" s="430">
        <v>45554</v>
      </c>
      <c r="AQ109" s="914" t="s">
        <v>8208</v>
      </c>
      <c r="AR109" s="398"/>
      <c r="AS109" s="398"/>
      <c r="AT109" s="926" t="s">
        <v>8657</v>
      </c>
      <c r="AU109" s="398" t="s">
        <v>6649</v>
      </c>
      <c r="AV109" s="430">
        <v>45560</v>
      </c>
      <c r="AW109" s="914" t="s">
        <v>8221</v>
      </c>
      <c r="AX109" s="398"/>
      <c r="AY109" s="398"/>
      <c r="AZ109" s="928" t="s">
        <v>8659</v>
      </c>
      <c r="BA109" s="398" t="s">
        <v>6649</v>
      </c>
      <c r="BB109" s="430">
        <v>45583</v>
      </c>
      <c r="BC109" s="920" t="s">
        <v>8348</v>
      </c>
      <c r="BD109" s="398"/>
      <c r="BE109" s="398"/>
      <c r="BF109" s="398"/>
      <c r="BG109" s="398" t="s">
        <v>7023</v>
      </c>
      <c r="BH109" s="430">
        <v>45883</v>
      </c>
      <c r="BI109" s="1153" t="s">
        <v>9779</v>
      </c>
      <c r="BJ109" s="398"/>
      <c r="BK109" s="398"/>
      <c r="BL109" s="397"/>
      <c r="BM109" s="398" t="s">
        <v>7047</v>
      </c>
      <c r="BN109" s="430">
        <v>45898</v>
      </c>
      <c r="BO109" s="1153" t="s">
        <v>9922</v>
      </c>
      <c r="BP109" s="398" t="s">
        <v>5539</v>
      </c>
      <c r="BQ109" s="430">
        <v>45911</v>
      </c>
      <c r="BR109" s="398"/>
      <c r="BS109" s="398" t="s">
        <v>7047</v>
      </c>
      <c r="BT109" s="430">
        <v>45924</v>
      </c>
      <c r="BU109" s="1153" t="s">
        <v>10357</v>
      </c>
      <c r="BV109" s="398"/>
      <c r="BW109" s="398"/>
      <c r="BX109" s="398"/>
      <c r="BY109" s="398"/>
      <c r="BZ109" s="430"/>
      <c r="CA109" s="914"/>
      <c r="CB109" s="398"/>
      <c r="CC109" s="398"/>
      <c r="CD109" s="398"/>
      <c r="CE109" s="398"/>
      <c r="CF109" s="430"/>
      <c r="CG109" s="914"/>
      <c r="CH109" s="398"/>
      <c r="CI109" s="398"/>
      <c r="CJ109" s="398"/>
    </row>
    <row r="110" spans="1:88" s="402" customFormat="1" ht="15" x14ac:dyDescent="0.25">
      <c r="A110" s="899" t="s">
        <v>8263</v>
      </c>
      <c r="B110" s="397"/>
      <c r="C110" s="398" t="s">
        <v>8257</v>
      </c>
      <c r="D110" s="900" t="s">
        <v>6960</v>
      </c>
      <c r="E110" s="429" t="s">
        <v>6943</v>
      </c>
      <c r="F110" s="399">
        <f t="shared" si="19"/>
        <v>45924</v>
      </c>
      <c r="G110" s="401" t="str">
        <f t="shared" si="20"/>
        <v>C</v>
      </c>
      <c r="H110" s="898" t="str">
        <f t="shared" si="21"/>
        <v>MR_DER-1218_25</v>
      </c>
      <c r="I110" s="413" t="str">
        <f t="shared" si="22"/>
        <v>ND</v>
      </c>
      <c r="J110" s="413" t="str">
        <f t="shared" si="23"/>
        <v>ND</v>
      </c>
      <c r="K110" s="398" t="s">
        <v>3730</v>
      </c>
      <c r="L110" s="430">
        <v>45252</v>
      </c>
      <c r="M110" s="914" t="s">
        <v>6933</v>
      </c>
      <c r="N110" s="398" t="s">
        <v>5536</v>
      </c>
      <c r="O110" s="430">
        <v>45268</v>
      </c>
      <c r="P110" s="914" t="s">
        <v>6989</v>
      </c>
      <c r="Q110" s="398" t="s">
        <v>3765</v>
      </c>
      <c r="R110" s="430">
        <v>45331</v>
      </c>
      <c r="S110" s="914" t="s">
        <v>7111</v>
      </c>
      <c r="T110" s="398" t="s">
        <v>5539</v>
      </c>
      <c r="U110" s="430">
        <v>45345</v>
      </c>
      <c r="V110" s="926" t="s">
        <v>8654</v>
      </c>
      <c r="W110" s="398" t="s">
        <v>3748</v>
      </c>
      <c r="X110" s="430">
        <v>45407</v>
      </c>
      <c r="Y110" s="914" t="s">
        <v>7632</v>
      </c>
      <c r="Z110" s="398"/>
      <c r="AA110" s="398"/>
      <c r="AB110" s="926" t="s">
        <v>8654</v>
      </c>
      <c r="AC110" s="398" t="s">
        <v>5626</v>
      </c>
      <c r="AD110" s="430">
        <v>45446</v>
      </c>
      <c r="AE110" s="914" t="s">
        <v>8037</v>
      </c>
      <c r="AF110" s="398" t="s">
        <v>5536</v>
      </c>
      <c r="AG110" s="430">
        <v>45456</v>
      </c>
      <c r="AH110" s="926" t="s">
        <v>8655</v>
      </c>
      <c r="AI110" s="398" t="s">
        <v>6229</v>
      </c>
      <c r="AJ110" s="430">
        <v>45471</v>
      </c>
      <c r="AK110" s="914" t="s">
        <v>8151</v>
      </c>
      <c r="AL110" s="398" t="s">
        <v>5537</v>
      </c>
      <c r="AM110" s="430">
        <v>45512</v>
      </c>
      <c r="AN110" s="926" t="s">
        <v>8656</v>
      </c>
      <c r="AO110" s="398" t="s">
        <v>5811</v>
      </c>
      <c r="AP110" s="430">
        <v>45552</v>
      </c>
      <c r="AQ110" s="914" t="s">
        <v>8208</v>
      </c>
      <c r="AR110" s="398"/>
      <c r="AS110" s="398"/>
      <c r="AT110" s="926" t="s">
        <v>8657</v>
      </c>
      <c r="AU110" s="398" t="s">
        <v>5811</v>
      </c>
      <c r="AV110" s="430">
        <v>45560</v>
      </c>
      <c r="AW110" s="914" t="s">
        <v>8221</v>
      </c>
      <c r="AX110" s="398"/>
      <c r="AY110" s="398"/>
      <c r="AZ110" s="928" t="s">
        <v>8659</v>
      </c>
      <c r="BA110" s="398" t="s">
        <v>5811</v>
      </c>
      <c r="BB110" s="430">
        <v>45583</v>
      </c>
      <c r="BC110" s="920" t="s">
        <v>8348</v>
      </c>
      <c r="BD110" s="398"/>
      <c r="BE110" s="398"/>
      <c r="BF110" s="398"/>
      <c r="BG110" s="398" t="s">
        <v>6393</v>
      </c>
      <c r="BH110" s="430">
        <v>45883</v>
      </c>
      <c r="BI110" s="1153" t="s">
        <v>9779</v>
      </c>
      <c r="BJ110" s="398"/>
      <c r="BK110" s="398"/>
      <c r="BL110" s="397"/>
      <c r="BM110" s="398" t="s">
        <v>7375</v>
      </c>
      <c r="BN110" s="430">
        <v>45898</v>
      </c>
      <c r="BO110" s="1153" t="s">
        <v>9922</v>
      </c>
      <c r="BP110" s="398" t="s">
        <v>5539</v>
      </c>
      <c r="BQ110" s="430">
        <v>45911</v>
      </c>
      <c r="BR110" s="398"/>
      <c r="BS110" s="398" t="s">
        <v>6649</v>
      </c>
      <c r="BT110" s="430">
        <v>45912</v>
      </c>
      <c r="BU110" s="1153" t="s">
        <v>10284</v>
      </c>
      <c r="BV110" s="398"/>
      <c r="BW110" s="398"/>
      <c r="BX110" s="398"/>
      <c r="BY110" s="398" t="s">
        <v>6649</v>
      </c>
      <c r="BZ110" s="430">
        <v>45924</v>
      </c>
      <c r="CA110" s="1153" t="s">
        <v>10357</v>
      </c>
      <c r="CB110" s="398"/>
      <c r="CC110" s="398"/>
      <c r="CD110" s="398"/>
      <c r="CE110" s="398"/>
      <c r="CF110" s="430"/>
      <c r="CG110" s="914"/>
      <c r="CH110" s="398"/>
      <c r="CI110" s="398"/>
      <c r="CJ110" s="398"/>
    </row>
    <row r="111" spans="1:88" s="402" customFormat="1" ht="15" x14ac:dyDescent="0.25">
      <c r="A111" s="899" t="s">
        <v>8263</v>
      </c>
      <c r="B111" s="397"/>
      <c r="C111" s="398" t="s">
        <v>8257</v>
      </c>
      <c r="D111" s="900" t="s">
        <v>6960</v>
      </c>
      <c r="E111" s="429" t="s">
        <v>6944</v>
      </c>
      <c r="F111" s="399">
        <f t="shared" si="19"/>
        <v>45924</v>
      </c>
      <c r="G111" s="401" t="str">
        <f t="shared" si="20"/>
        <v>C</v>
      </c>
      <c r="H111" s="898" t="str">
        <f t="shared" si="21"/>
        <v>MR_DER-1218_25</v>
      </c>
      <c r="I111" s="413" t="str">
        <f t="shared" si="22"/>
        <v>ND</v>
      </c>
      <c r="J111" s="413" t="str">
        <f t="shared" si="23"/>
        <v>ND</v>
      </c>
      <c r="K111" s="398" t="s">
        <v>3730</v>
      </c>
      <c r="L111" s="430">
        <v>45252</v>
      </c>
      <c r="M111" s="914" t="s">
        <v>6933</v>
      </c>
      <c r="N111" s="398" t="s">
        <v>5536</v>
      </c>
      <c r="O111" s="430">
        <v>45268</v>
      </c>
      <c r="P111" s="914" t="s">
        <v>6989</v>
      </c>
      <c r="Q111" s="398" t="s">
        <v>3765</v>
      </c>
      <c r="R111" s="430">
        <v>45331</v>
      </c>
      <c r="S111" s="914" t="s">
        <v>7111</v>
      </c>
      <c r="T111" s="398" t="s">
        <v>5539</v>
      </c>
      <c r="U111" s="430">
        <v>45345</v>
      </c>
      <c r="V111" s="926" t="s">
        <v>8654</v>
      </c>
      <c r="W111" s="398" t="s">
        <v>3748</v>
      </c>
      <c r="X111" s="430">
        <v>45407</v>
      </c>
      <c r="Y111" s="914" t="s">
        <v>7632</v>
      </c>
      <c r="Z111" s="398"/>
      <c r="AA111" s="398"/>
      <c r="AB111" s="1152" t="s">
        <v>8654</v>
      </c>
      <c r="AC111" s="398" t="s">
        <v>5626</v>
      </c>
      <c r="AD111" s="430">
        <v>45446</v>
      </c>
      <c r="AE111" s="914" t="s">
        <v>8037</v>
      </c>
      <c r="AF111" s="398" t="s">
        <v>5536</v>
      </c>
      <c r="AG111" s="430">
        <v>45456</v>
      </c>
      <c r="AH111" s="926" t="s">
        <v>8655</v>
      </c>
      <c r="AI111" s="398" t="s">
        <v>6229</v>
      </c>
      <c r="AJ111" s="430">
        <v>45471</v>
      </c>
      <c r="AK111" s="914" t="s">
        <v>8151</v>
      </c>
      <c r="AL111" s="398" t="s">
        <v>5537</v>
      </c>
      <c r="AM111" s="430">
        <v>45512</v>
      </c>
      <c r="AN111" s="926" t="s">
        <v>8656</v>
      </c>
      <c r="AO111" s="398" t="s">
        <v>5811</v>
      </c>
      <c r="AP111" s="430">
        <v>45552</v>
      </c>
      <c r="AQ111" s="914" t="s">
        <v>8208</v>
      </c>
      <c r="AR111" s="398"/>
      <c r="AS111" s="398"/>
      <c r="AT111" s="926" t="s">
        <v>8657</v>
      </c>
      <c r="AU111" s="398" t="s">
        <v>5811</v>
      </c>
      <c r="AV111" s="430">
        <v>45560</v>
      </c>
      <c r="AW111" s="914" t="s">
        <v>8221</v>
      </c>
      <c r="AX111" s="398"/>
      <c r="AY111" s="398"/>
      <c r="AZ111" s="928" t="s">
        <v>8659</v>
      </c>
      <c r="BA111" s="398" t="s">
        <v>5811</v>
      </c>
      <c r="BB111" s="430">
        <v>45583</v>
      </c>
      <c r="BC111" s="920" t="s">
        <v>8348</v>
      </c>
      <c r="BD111" s="398"/>
      <c r="BE111" s="398"/>
      <c r="BF111" s="398"/>
      <c r="BG111" s="398" t="s">
        <v>6393</v>
      </c>
      <c r="BH111" s="430">
        <v>45883</v>
      </c>
      <c r="BI111" s="1153" t="s">
        <v>9779</v>
      </c>
      <c r="BJ111" s="398"/>
      <c r="BK111" s="398"/>
      <c r="BL111" s="397"/>
      <c r="BM111" s="398" t="s">
        <v>7375</v>
      </c>
      <c r="BN111" s="430">
        <v>45898</v>
      </c>
      <c r="BO111" s="1153" t="s">
        <v>9922</v>
      </c>
      <c r="BP111" s="398" t="s">
        <v>5539</v>
      </c>
      <c r="BQ111" s="430">
        <v>45911</v>
      </c>
      <c r="BR111" s="398"/>
      <c r="BS111" s="398" t="s">
        <v>6649</v>
      </c>
      <c r="BT111" s="430">
        <v>45912</v>
      </c>
      <c r="BU111" s="1153" t="s">
        <v>10284</v>
      </c>
      <c r="BV111" s="398"/>
      <c r="BW111" s="398"/>
      <c r="BX111" s="398"/>
      <c r="BY111" s="398" t="s">
        <v>6649</v>
      </c>
      <c r="BZ111" s="430">
        <v>45924</v>
      </c>
      <c r="CA111" s="1153" t="s">
        <v>10357</v>
      </c>
      <c r="CB111" s="398"/>
      <c r="CC111" s="398"/>
      <c r="CD111" s="398"/>
      <c r="CE111" s="398"/>
      <c r="CF111" s="430"/>
      <c r="CG111" s="914"/>
      <c r="CH111" s="398"/>
      <c r="CI111" s="398"/>
      <c r="CJ111" s="398"/>
    </row>
    <row r="112" spans="1:88" s="402" customFormat="1" ht="15" x14ac:dyDescent="0.25">
      <c r="A112" s="899" t="s">
        <v>8263</v>
      </c>
      <c r="B112" s="397"/>
      <c r="C112" s="398" t="s">
        <v>8257</v>
      </c>
      <c r="D112" s="900" t="s">
        <v>6960</v>
      </c>
      <c r="E112" s="429" t="s">
        <v>6945</v>
      </c>
      <c r="F112" s="399">
        <f t="shared" si="19"/>
        <v>45924</v>
      </c>
      <c r="G112" s="401" t="str">
        <f t="shared" si="20"/>
        <v>C</v>
      </c>
      <c r="H112" s="898" t="str">
        <f t="shared" si="21"/>
        <v>MR_DER-1218_25</v>
      </c>
      <c r="I112" s="413" t="str">
        <f t="shared" si="22"/>
        <v>ND</v>
      </c>
      <c r="J112" s="413" t="str">
        <f t="shared" si="23"/>
        <v>APROVADO</v>
      </c>
      <c r="K112" s="398" t="s">
        <v>3730</v>
      </c>
      <c r="L112" s="430">
        <v>45252</v>
      </c>
      <c r="M112" s="914" t="s">
        <v>6933</v>
      </c>
      <c r="N112" s="398" t="s">
        <v>5536</v>
      </c>
      <c r="O112" s="430">
        <v>45268</v>
      </c>
      <c r="P112" s="914" t="s">
        <v>6989</v>
      </c>
      <c r="Q112" s="398" t="s">
        <v>3765</v>
      </c>
      <c r="R112" s="430">
        <v>45331</v>
      </c>
      <c r="S112" s="914" t="s">
        <v>7111</v>
      </c>
      <c r="T112" s="398" t="s">
        <v>5537</v>
      </c>
      <c r="U112" s="430">
        <v>45345</v>
      </c>
      <c r="V112" s="926" t="s">
        <v>8654</v>
      </c>
      <c r="W112" s="398" t="s">
        <v>3748</v>
      </c>
      <c r="X112" s="430">
        <v>45407</v>
      </c>
      <c r="Y112" s="914" t="s">
        <v>7632</v>
      </c>
      <c r="Z112" s="398"/>
      <c r="AA112" s="398"/>
      <c r="AB112" s="926" t="s">
        <v>8654</v>
      </c>
      <c r="AC112" s="398" t="s">
        <v>5626</v>
      </c>
      <c r="AD112" s="430">
        <v>45446</v>
      </c>
      <c r="AE112" s="914" t="s">
        <v>8037</v>
      </c>
      <c r="AF112" s="398" t="s">
        <v>5536</v>
      </c>
      <c r="AG112" s="430">
        <v>45456</v>
      </c>
      <c r="AH112" s="926" t="s">
        <v>8655</v>
      </c>
      <c r="AI112" s="398" t="s">
        <v>6229</v>
      </c>
      <c r="AJ112" s="430">
        <v>45471</v>
      </c>
      <c r="AK112" s="914" t="s">
        <v>8151</v>
      </c>
      <c r="AL112" s="398" t="s">
        <v>5537</v>
      </c>
      <c r="AM112" s="430">
        <v>45512</v>
      </c>
      <c r="AN112" s="926" t="s">
        <v>8656</v>
      </c>
      <c r="AO112" s="398" t="s">
        <v>5811</v>
      </c>
      <c r="AP112" s="430">
        <v>45552</v>
      </c>
      <c r="AQ112" s="914" t="s">
        <v>8208</v>
      </c>
      <c r="AR112" s="398"/>
      <c r="AS112" s="398"/>
      <c r="AT112" s="926" t="s">
        <v>8657</v>
      </c>
      <c r="AU112" s="398" t="s">
        <v>5811</v>
      </c>
      <c r="AV112" s="430">
        <v>45560</v>
      </c>
      <c r="AW112" s="914" t="s">
        <v>8221</v>
      </c>
      <c r="AX112" s="398"/>
      <c r="AY112" s="398"/>
      <c r="AZ112" s="1156" t="s">
        <v>8659</v>
      </c>
      <c r="BA112" s="398" t="s">
        <v>5811</v>
      </c>
      <c r="BB112" s="430">
        <v>45583</v>
      </c>
      <c r="BC112" s="920" t="s">
        <v>8348</v>
      </c>
      <c r="BD112" s="398"/>
      <c r="BE112" s="398"/>
      <c r="BF112" s="398"/>
      <c r="BG112" s="398" t="s">
        <v>6393</v>
      </c>
      <c r="BH112" s="430">
        <v>45883</v>
      </c>
      <c r="BI112" s="1153" t="s">
        <v>9779</v>
      </c>
      <c r="BJ112" s="398"/>
      <c r="BK112" s="398"/>
      <c r="BL112" s="397"/>
      <c r="BM112" s="398" t="s">
        <v>6649</v>
      </c>
      <c r="BN112" s="430">
        <v>45898</v>
      </c>
      <c r="BO112" s="1153" t="s">
        <v>9922</v>
      </c>
      <c r="BP112" s="398" t="s">
        <v>5539</v>
      </c>
      <c r="BQ112" s="430">
        <v>45911</v>
      </c>
      <c r="BR112" s="398"/>
      <c r="BS112" s="398" t="s">
        <v>6649</v>
      </c>
      <c r="BT112" s="430">
        <v>45912</v>
      </c>
      <c r="BU112" s="1153" t="s">
        <v>10284</v>
      </c>
      <c r="BV112" s="398"/>
      <c r="BW112" s="398"/>
      <c r="BX112" s="398"/>
      <c r="BY112" s="398" t="s">
        <v>6649</v>
      </c>
      <c r="BZ112" s="430">
        <v>45924</v>
      </c>
      <c r="CA112" s="1153" t="s">
        <v>10357</v>
      </c>
      <c r="CB112" s="398"/>
      <c r="CC112" s="398"/>
      <c r="CD112" s="398"/>
      <c r="CE112" s="398"/>
      <c r="CF112" s="430"/>
      <c r="CG112" s="914"/>
      <c r="CH112" s="398"/>
      <c r="CI112" s="398"/>
      <c r="CJ112" s="398"/>
    </row>
    <row r="113" spans="1:88" s="402" customFormat="1" ht="15" x14ac:dyDescent="0.25">
      <c r="A113" s="899" t="s">
        <v>8263</v>
      </c>
      <c r="B113" s="397"/>
      <c r="C113" s="398" t="s">
        <v>8257</v>
      </c>
      <c r="D113" s="900" t="s">
        <v>6960</v>
      </c>
      <c r="E113" s="429" t="s">
        <v>6946</v>
      </c>
      <c r="F113" s="399">
        <f t="shared" ref="F113:F124" si="24">IF(L113&lt;&gt;0,MAX(L113,R113,X113,AD113,AJ113,AP113,AV113,BB113,BH113),"NE")</f>
        <v>45583</v>
      </c>
      <c r="G113" s="401" t="str">
        <f t="shared" si="20"/>
        <v>B</v>
      </c>
      <c r="H113" s="898" t="str">
        <f t="shared" si="21"/>
        <v>MR.DER-0821_24-SP 097-Entrega Final-H04</v>
      </c>
      <c r="I113" s="413" t="str">
        <f t="shared" si="22"/>
        <v>ND</v>
      </c>
      <c r="J113" s="413" t="str">
        <f t="shared" si="23"/>
        <v>ND</v>
      </c>
      <c r="K113" s="398" t="s">
        <v>3730</v>
      </c>
      <c r="L113" s="430">
        <v>45252</v>
      </c>
      <c r="M113" s="914" t="s">
        <v>6933</v>
      </c>
      <c r="N113" s="398" t="s">
        <v>5536</v>
      </c>
      <c r="O113" s="430">
        <v>45268</v>
      </c>
      <c r="P113" s="914" t="s">
        <v>6989</v>
      </c>
      <c r="Q113" s="398" t="s">
        <v>3765</v>
      </c>
      <c r="R113" s="430">
        <v>45331</v>
      </c>
      <c r="S113" s="914" t="s">
        <v>7111</v>
      </c>
      <c r="T113" s="398" t="s">
        <v>5537</v>
      </c>
      <c r="U113" s="430">
        <v>45345</v>
      </c>
      <c r="V113" s="926" t="s">
        <v>8654</v>
      </c>
      <c r="W113" s="398" t="s">
        <v>3748</v>
      </c>
      <c r="X113" s="430">
        <v>45407</v>
      </c>
      <c r="Y113" s="914" t="s">
        <v>7632</v>
      </c>
      <c r="Z113" s="398"/>
      <c r="AA113" s="398"/>
      <c r="AB113" s="926" t="s">
        <v>8654</v>
      </c>
      <c r="AC113" s="398" t="s">
        <v>5626</v>
      </c>
      <c r="AD113" s="430">
        <v>45446</v>
      </c>
      <c r="AE113" s="914" t="s">
        <v>8037</v>
      </c>
      <c r="AF113" s="398" t="s">
        <v>5536</v>
      </c>
      <c r="AG113" s="430">
        <v>45456</v>
      </c>
      <c r="AH113" s="926" t="s">
        <v>8655</v>
      </c>
      <c r="AI113" s="398" t="s">
        <v>6229</v>
      </c>
      <c r="AJ113" s="430">
        <v>45471</v>
      </c>
      <c r="AK113" s="914" t="s">
        <v>8151</v>
      </c>
      <c r="AL113" s="398" t="s">
        <v>5537</v>
      </c>
      <c r="AM113" s="430">
        <v>45512</v>
      </c>
      <c r="AN113" s="926" t="s">
        <v>8656</v>
      </c>
      <c r="AO113" s="398" t="s">
        <v>5811</v>
      </c>
      <c r="AP113" s="430">
        <v>45552</v>
      </c>
      <c r="AQ113" s="914" t="s">
        <v>8208</v>
      </c>
      <c r="AR113" s="398"/>
      <c r="AS113" s="398"/>
      <c r="AT113" s="926" t="s">
        <v>8657</v>
      </c>
      <c r="AU113" s="398" t="s">
        <v>5811</v>
      </c>
      <c r="AV113" s="430">
        <v>45560</v>
      </c>
      <c r="AW113" s="914" t="s">
        <v>8221</v>
      </c>
      <c r="AX113" s="398"/>
      <c r="AY113" s="398"/>
      <c r="AZ113" s="1156" t="s">
        <v>8659</v>
      </c>
      <c r="BA113" s="398" t="s">
        <v>5811</v>
      </c>
      <c r="BB113" s="430">
        <v>45583</v>
      </c>
      <c r="BC113" s="920" t="s">
        <v>8348</v>
      </c>
      <c r="BD113" s="398"/>
      <c r="BE113" s="398"/>
      <c r="BF113" s="398"/>
      <c r="BG113" s="398"/>
      <c r="BH113" s="430"/>
      <c r="BI113" s="920"/>
      <c r="BJ113" s="398"/>
      <c r="BK113" s="398"/>
      <c r="BL113" s="397"/>
      <c r="BM113" s="398"/>
      <c r="BN113" s="430"/>
      <c r="BO113" s="914"/>
      <c r="BP113" s="398"/>
      <c r="BQ113" s="398"/>
      <c r="BR113" s="398"/>
      <c r="BS113" s="436"/>
      <c r="BT113" s="437"/>
      <c r="BU113" s="1151"/>
      <c r="BV113" s="398"/>
      <c r="BW113" s="398"/>
      <c r="BX113" s="398"/>
      <c r="BY113" s="398"/>
      <c r="BZ113" s="430"/>
      <c r="CA113" s="914"/>
      <c r="CB113" s="398"/>
      <c r="CC113" s="398"/>
      <c r="CD113" s="398"/>
      <c r="CE113" s="398"/>
      <c r="CF113" s="430"/>
      <c r="CG113" s="914"/>
      <c r="CH113" s="398"/>
      <c r="CI113" s="398"/>
      <c r="CJ113" s="398"/>
    </row>
    <row r="114" spans="1:88" s="402" customFormat="1" x14ac:dyDescent="0.2">
      <c r="A114" s="899" t="s">
        <v>8263</v>
      </c>
      <c r="B114" s="397"/>
      <c r="C114" s="398" t="s">
        <v>8257</v>
      </c>
      <c r="D114" s="900" t="s">
        <v>6960</v>
      </c>
      <c r="E114" s="429" t="s">
        <v>6947</v>
      </c>
      <c r="F114" s="399">
        <f t="shared" si="24"/>
        <v>45583</v>
      </c>
      <c r="G114" s="401" t="str">
        <f t="shared" si="20"/>
        <v>B</v>
      </c>
      <c r="H114" s="898" t="str">
        <f t="shared" si="21"/>
        <v>MR.DER-0821_24-SP 097-Entrega Final-H04</v>
      </c>
      <c r="I114" s="413" t="str">
        <f t="shared" si="22"/>
        <v>ND</v>
      </c>
      <c r="J114" s="413" t="str">
        <f t="shared" si="23"/>
        <v>ND</v>
      </c>
      <c r="K114" s="398" t="s">
        <v>3730</v>
      </c>
      <c r="L114" s="430">
        <v>45252</v>
      </c>
      <c r="M114" s="914" t="s">
        <v>6933</v>
      </c>
      <c r="N114" s="398" t="s">
        <v>5536</v>
      </c>
      <c r="O114" s="430">
        <v>45268</v>
      </c>
      <c r="P114" s="914" t="s">
        <v>6989</v>
      </c>
      <c r="Q114" s="398" t="s">
        <v>3765</v>
      </c>
      <c r="R114" s="430">
        <v>45331</v>
      </c>
      <c r="S114" s="914" t="s">
        <v>7111</v>
      </c>
      <c r="T114" s="398" t="s">
        <v>5537</v>
      </c>
      <c r="U114" s="430">
        <v>45345</v>
      </c>
      <c r="V114" s="926" t="s">
        <v>8654</v>
      </c>
      <c r="W114" s="398" t="s">
        <v>3748</v>
      </c>
      <c r="X114" s="430">
        <v>45407</v>
      </c>
      <c r="Y114" s="914" t="s">
        <v>7632</v>
      </c>
      <c r="Z114" s="398" t="s">
        <v>6098</v>
      </c>
      <c r="AA114" s="430">
        <v>45432</v>
      </c>
      <c r="AB114" s="926" t="s">
        <v>8654</v>
      </c>
      <c r="AC114" s="398" t="s">
        <v>5626</v>
      </c>
      <c r="AD114" s="430">
        <v>45446</v>
      </c>
      <c r="AE114" s="914" t="s">
        <v>8037</v>
      </c>
      <c r="AF114" s="398" t="s">
        <v>5536</v>
      </c>
      <c r="AG114" s="430">
        <v>45456</v>
      </c>
      <c r="AH114" s="926" t="s">
        <v>8655</v>
      </c>
      <c r="AI114" s="398" t="s">
        <v>6229</v>
      </c>
      <c r="AJ114" s="430">
        <v>45471</v>
      </c>
      <c r="AK114" s="914" t="s">
        <v>8151</v>
      </c>
      <c r="AL114" s="430" t="s">
        <v>5536</v>
      </c>
      <c r="AM114" s="430">
        <v>45512</v>
      </c>
      <c r="AN114" s="926" t="s">
        <v>8656</v>
      </c>
      <c r="AO114" s="398" t="s">
        <v>6340</v>
      </c>
      <c r="AP114" s="430">
        <v>45552</v>
      </c>
      <c r="AQ114" s="914" t="s">
        <v>8208</v>
      </c>
      <c r="AR114" s="398" t="s">
        <v>5536</v>
      </c>
      <c r="AS114" s="430">
        <v>45558</v>
      </c>
      <c r="AT114" s="926" t="s">
        <v>8657</v>
      </c>
      <c r="AU114" s="398" t="s">
        <v>8218</v>
      </c>
      <c r="AV114" s="430">
        <v>45560</v>
      </c>
      <c r="AW114" s="914" t="s">
        <v>8219</v>
      </c>
      <c r="AX114" s="398" t="s">
        <v>5539</v>
      </c>
      <c r="AY114" s="430">
        <v>45573</v>
      </c>
      <c r="AZ114" s="928" t="s">
        <v>8660</v>
      </c>
      <c r="BA114" s="398" t="s">
        <v>5811</v>
      </c>
      <c r="BB114" s="430">
        <v>45574</v>
      </c>
      <c r="BC114" s="920" t="s">
        <v>8274</v>
      </c>
      <c r="BD114" s="398"/>
      <c r="BE114" s="398"/>
      <c r="BF114" s="1152" t="s">
        <v>8661</v>
      </c>
      <c r="BG114" s="398" t="s">
        <v>5811</v>
      </c>
      <c r="BH114" s="430">
        <v>45583</v>
      </c>
      <c r="BI114" s="920" t="s">
        <v>8348</v>
      </c>
      <c r="BJ114" s="398"/>
      <c r="BK114" s="398"/>
      <c r="BL114" s="397"/>
      <c r="BM114" s="398"/>
      <c r="BN114" s="430"/>
      <c r="BO114" s="914"/>
      <c r="BP114" s="398"/>
      <c r="BQ114" s="398"/>
      <c r="BR114" s="398"/>
      <c r="BS114" s="398"/>
      <c r="BT114" s="430"/>
      <c r="BU114" s="914"/>
      <c r="BV114" s="398"/>
      <c r="BW114" s="398"/>
      <c r="BX114" s="398"/>
      <c r="BY114" s="398"/>
      <c r="BZ114" s="430"/>
      <c r="CA114" s="914"/>
      <c r="CB114" s="398"/>
      <c r="CC114" s="398"/>
      <c r="CD114" s="398"/>
      <c r="CE114" s="398"/>
      <c r="CF114" s="430"/>
      <c r="CG114" s="914"/>
      <c r="CH114" s="398"/>
      <c r="CI114" s="398"/>
      <c r="CJ114" s="398"/>
    </row>
    <row r="115" spans="1:88" s="402" customFormat="1" x14ac:dyDescent="0.2">
      <c r="A115" s="899" t="s">
        <v>8263</v>
      </c>
      <c r="B115" s="397"/>
      <c r="C115" s="398" t="s">
        <v>8257</v>
      </c>
      <c r="D115" s="900" t="s">
        <v>6960</v>
      </c>
      <c r="E115" s="429" t="s">
        <v>6948</v>
      </c>
      <c r="F115" s="399">
        <f t="shared" si="24"/>
        <v>45583</v>
      </c>
      <c r="G115" s="401" t="str">
        <f t="shared" si="20"/>
        <v>C</v>
      </c>
      <c r="H115" s="898" t="str">
        <f t="shared" si="21"/>
        <v>MR.DER-0821_24-SP 097-Entrega Final-H04</v>
      </c>
      <c r="I115" s="413" t="str">
        <f t="shared" si="22"/>
        <v>ND</v>
      </c>
      <c r="J115" s="413" t="str">
        <f t="shared" si="23"/>
        <v>ND</v>
      </c>
      <c r="K115" s="398" t="s">
        <v>3730</v>
      </c>
      <c r="L115" s="430">
        <v>45252</v>
      </c>
      <c r="M115" s="914" t="s">
        <v>6933</v>
      </c>
      <c r="N115" s="398" t="s">
        <v>5537</v>
      </c>
      <c r="O115" s="430">
        <v>45268</v>
      </c>
      <c r="P115" s="914" t="s">
        <v>6989</v>
      </c>
      <c r="Q115" s="398" t="s">
        <v>3748</v>
      </c>
      <c r="R115" s="430">
        <v>45331</v>
      </c>
      <c r="S115" s="914" t="s">
        <v>7111</v>
      </c>
      <c r="T115" s="398"/>
      <c r="U115" s="398"/>
      <c r="V115" s="926" t="s">
        <v>8654</v>
      </c>
      <c r="W115" s="398" t="s">
        <v>5626</v>
      </c>
      <c r="X115" s="430">
        <v>45407</v>
      </c>
      <c r="Y115" s="914" t="s">
        <v>7632</v>
      </c>
      <c r="Z115" s="398" t="s">
        <v>5537</v>
      </c>
      <c r="AA115" s="430">
        <v>45432</v>
      </c>
      <c r="AB115" s="926" t="s">
        <v>8654</v>
      </c>
      <c r="AC115" s="398" t="s">
        <v>5811</v>
      </c>
      <c r="AD115" s="430">
        <v>45446</v>
      </c>
      <c r="AE115" s="914" t="s">
        <v>8037</v>
      </c>
      <c r="AF115" s="398" t="s">
        <v>6098</v>
      </c>
      <c r="AG115" s="430">
        <v>45456</v>
      </c>
      <c r="AH115" s="926" t="s">
        <v>8655</v>
      </c>
      <c r="AI115" s="398" t="s">
        <v>6393</v>
      </c>
      <c r="AJ115" s="430">
        <v>45471</v>
      </c>
      <c r="AK115" s="914" t="s">
        <v>8151</v>
      </c>
      <c r="AL115" s="430" t="s">
        <v>5536</v>
      </c>
      <c r="AM115" s="430">
        <v>45512</v>
      </c>
      <c r="AN115" s="926" t="s">
        <v>8656</v>
      </c>
      <c r="AO115" s="398" t="s">
        <v>7375</v>
      </c>
      <c r="AP115" s="430">
        <v>45552</v>
      </c>
      <c r="AQ115" s="914" t="s">
        <v>8208</v>
      </c>
      <c r="AR115" s="430" t="s">
        <v>5539</v>
      </c>
      <c r="AS115" s="430">
        <v>45559</v>
      </c>
      <c r="AT115" s="926" t="s">
        <v>8657</v>
      </c>
      <c r="AU115" s="398" t="s">
        <v>6649</v>
      </c>
      <c r="AV115" s="430">
        <v>45560</v>
      </c>
      <c r="AW115" s="914" t="s">
        <v>8222</v>
      </c>
      <c r="AX115" s="398"/>
      <c r="AY115" s="398"/>
      <c r="AZ115" s="928" t="s">
        <v>8658</v>
      </c>
      <c r="BA115" s="398" t="s">
        <v>6649</v>
      </c>
      <c r="BB115" s="430">
        <v>45583</v>
      </c>
      <c r="BC115" s="920" t="s">
        <v>8348</v>
      </c>
      <c r="BD115" s="398"/>
      <c r="BE115" s="398"/>
      <c r="BF115" s="398"/>
      <c r="BG115" s="398"/>
      <c r="BH115" s="430"/>
      <c r="BI115" s="920"/>
      <c r="BJ115" s="398"/>
      <c r="BK115" s="398"/>
      <c r="BL115" s="397"/>
      <c r="BM115" s="398"/>
      <c r="BN115" s="430"/>
      <c r="BO115" s="914"/>
      <c r="BP115" s="398"/>
      <c r="BQ115" s="398"/>
      <c r="BR115" s="398"/>
      <c r="BS115" s="398"/>
      <c r="BT115" s="430"/>
      <c r="BU115" s="914"/>
      <c r="BV115" s="398"/>
      <c r="BW115" s="398"/>
      <c r="BX115" s="398"/>
      <c r="BY115" s="398"/>
      <c r="BZ115" s="430"/>
      <c r="CA115" s="914"/>
      <c r="CB115" s="398"/>
      <c r="CC115" s="398"/>
      <c r="CD115" s="398"/>
      <c r="CE115" s="398"/>
      <c r="CF115" s="430"/>
      <c r="CG115" s="914"/>
      <c r="CH115" s="398"/>
      <c r="CI115" s="398"/>
      <c r="CJ115" s="398"/>
    </row>
    <row r="116" spans="1:88" s="402" customFormat="1" x14ac:dyDescent="0.2">
      <c r="A116" s="899" t="s">
        <v>8263</v>
      </c>
      <c r="B116" s="397"/>
      <c r="C116" s="398" t="s">
        <v>8257</v>
      </c>
      <c r="D116" s="900" t="s">
        <v>6960</v>
      </c>
      <c r="E116" s="429" t="s">
        <v>6949</v>
      </c>
      <c r="F116" s="399">
        <f t="shared" si="24"/>
        <v>45583</v>
      </c>
      <c r="G116" s="401" t="str">
        <f t="shared" si="20"/>
        <v>B</v>
      </c>
      <c r="H116" s="898" t="str">
        <f t="shared" si="21"/>
        <v>MR.DER-0821_24-SP 097-Entrega Final-H04</v>
      </c>
      <c r="I116" s="413" t="str">
        <f t="shared" si="22"/>
        <v>ND</v>
      </c>
      <c r="J116" s="413" t="str">
        <f t="shared" si="23"/>
        <v>ND</v>
      </c>
      <c r="K116" s="398" t="s">
        <v>3730</v>
      </c>
      <c r="L116" s="430">
        <v>45252</v>
      </c>
      <c r="M116" s="914" t="s">
        <v>6933</v>
      </c>
      <c r="N116" s="398" t="s">
        <v>5536</v>
      </c>
      <c r="O116" s="430">
        <v>45268</v>
      </c>
      <c r="P116" s="914" t="s">
        <v>6989</v>
      </c>
      <c r="Q116" s="398" t="s">
        <v>3765</v>
      </c>
      <c r="R116" s="430">
        <v>45331</v>
      </c>
      <c r="S116" s="914" t="s">
        <v>7111</v>
      </c>
      <c r="T116" s="398" t="s">
        <v>5539</v>
      </c>
      <c r="U116" s="430">
        <v>45345</v>
      </c>
      <c r="V116" s="926" t="s">
        <v>8654</v>
      </c>
      <c r="W116" s="398" t="s">
        <v>3748</v>
      </c>
      <c r="X116" s="430">
        <v>45407</v>
      </c>
      <c r="Y116" s="914" t="s">
        <v>7632</v>
      </c>
      <c r="Z116" s="398"/>
      <c r="AA116" s="398"/>
      <c r="AB116" s="926" t="s">
        <v>8654</v>
      </c>
      <c r="AC116" s="398" t="s">
        <v>5626</v>
      </c>
      <c r="AD116" s="430">
        <v>45446</v>
      </c>
      <c r="AE116" s="914" t="s">
        <v>8037</v>
      </c>
      <c r="AF116" s="398" t="s">
        <v>5536</v>
      </c>
      <c r="AG116" s="430">
        <v>45456</v>
      </c>
      <c r="AH116" s="926" t="s">
        <v>8655</v>
      </c>
      <c r="AI116" s="398" t="s">
        <v>6229</v>
      </c>
      <c r="AJ116" s="430">
        <v>45471</v>
      </c>
      <c r="AK116" s="914" t="s">
        <v>8151</v>
      </c>
      <c r="AL116" s="430" t="s">
        <v>5536</v>
      </c>
      <c r="AM116" s="430">
        <v>45512</v>
      </c>
      <c r="AN116" s="1152" t="s">
        <v>8656</v>
      </c>
      <c r="AO116" s="398" t="s">
        <v>6340</v>
      </c>
      <c r="AP116" s="430">
        <v>45552</v>
      </c>
      <c r="AQ116" s="914" t="s">
        <v>8208</v>
      </c>
      <c r="AR116" s="398" t="s">
        <v>5537</v>
      </c>
      <c r="AS116" s="430">
        <v>45558</v>
      </c>
      <c r="AT116" s="1152" t="s">
        <v>8657</v>
      </c>
      <c r="AU116" s="398" t="s">
        <v>5811</v>
      </c>
      <c r="AV116" s="430">
        <v>45560</v>
      </c>
      <c r="AW116" s="914" t="s">
        <v>8222</v>
      </c>
      <c r="AX116" s="398"/>
      <c r="AY116" s="398"/>
      <c r="AZ116" s="1156" t="s">
        <v>8658</v>
      </c>
      <c r="BA116" s="398" t="s">
        <v>5811</v>
      </c>
      <c r="BB116" s="430">
        <v>45583</v>
      </c>
      <c r="BC116" s="920" t="s">
        <v>8348</v>
      </c>
      <c r="BD116" s="398"/>
      <c r="BE116" s="398"/>
      <c r="BF116" s="398"/>
      <c r="BG116" s="398"/>
      <c r="BH116" s="430"/>
      <c r="BI116" s="920"/>
      <c r="BJ116" s="398"/>
      <c r="BK116" s="398"/>
      <c r="BL116" s="397"/>
      <c r="BM116" s="398"/>
      <c r="BN116" s="430"/>
      <c r="BO116" s="914"/>
      <c r="BP116" s="398"/>
      <c r="BQ116" s="398"/>
      <c r="BR116" s="398"/>
      <c r="BS116" s="398"/>
      <c r="BT116" s="430"/>
      <c r="BU116" s="914"/>
      <c r="BV116" s="398"/>
      <c r="BW116" s="398"/>
      <c r="BX116" s="398"/>
      <c r="BY116" s="398"/>
      <c r="BZ116" s="430"/>
      <c r="CA116" s="914"/>
      <c r="CB116" s="398"/>
      <c r="CC116" s="398"/>
      <c r="CD116" s="398"/>
      <c r="CE116" s="398"/>
      <c r="CF116" s="430"/>
      <c r="CG116" s="914"/>
      <c r="CH116" s="398"/>
      <c r="CI116" s="398"/>
      <c r="CJ116" s="398"/>
    </row>
    <row r="117" spans="1:88" s="402" customFormat="1" x14ac:dyDescent="0.2">
      <c r="A117" s="899" t="s">
        <v>8263</v>
      </c>
      <c r="B117" s="397"/>
      <c r="C117" s="398" t="s">
        <v>8257</v>
      </c>
      <c r="D117" s="900" t="s">
        <v>6960</v>
      </c>
      <c r="E117" s="429" t="s">
        <v>6950</v>
      </c>
      <c r="F117" s="399">
        <f t="shared" si="24"/>
        <v>45583</v>
      </c>
      <c r="G117" s="401" t="str">
        <f t="shared" si="20"/>
        <v>B</v>
      </c>
      <c r="H117" s="898" t="str">
        <f t="shared" si="21"/>
        <v>MR.DER-0821_24-SP 097-Entrega Final-H04</v>
      </c>
      <c r="I117" s="413" t="str">
        <f t="shared" si="22"/>
        <v>ND</v>
      </c>
      <c r="J117" s="413" t="str">
        <f t="shared" si="23"/>
        <v>ND</v>
      </c>
      <c r="K117" s="398" t="s">
        <v>3730</v>
      </c>
      <c r="L117" s="430">
        <v>45252</v>
      </c>
      <c r="M117" s="914" t="s">
        <v>6933</v>
      </c>
      <c r="N117" s="398" t="s">
        <v>5536</v>
      </c>
      <c r="O117" s="430">
        <v>45268</v>
      </c>
      <c r="P117" s="914" t="s">
        <v>6989</v>
      </c>
      <c r="Q117" s="398" t="s">
        <v>3765</v>
      </c>
      <c r="R117" s="430">
        <v>45331</v>
      </c>
      <c r="S117" s="914" t="s">
        <v>7111</v>
      </c>
      <c r="T117" s="398" t="s">
        <v>5537</v>
      </c>
      <c r="U117" s="398"/>
      <c r="V117" s="926" t="s">
        <v>8654</v>
      </c>
      <c r="W117" s="398" t="s">
        <v>3748</v>
      </c>
      <c r="X117" s="430">
        <v>45407</v>
      </c>
      <c r="Y117" s="914" t="s">
        <v>7632</v>
      </c>
      <c r="Z117" s="398"/>
      <c r="AA117" s="398"/>
      <c r="AB117" s="926" t="s">
        <v>8654</v>
      </c>
      <c r="AC117" s="398" t="s">
        <v>5626</v>
      </c>
      <c r="AD117" s="430">
        <v>45446</v>
      </c>
      <c r="AE117" s="914" t="s">
        <v>8037</v>
      </c>
      <c r="AF117" s="398" t="s">
        <v>5536</v>
      </c>
      <c r="AG117" s="430">
        <v>45456</v>
      </c>
      <c r="AH117" s="926" t="s">
        <v>8655</v>
      </c>
      <c r="AI117" s="398" t="s">
        <v>6229</v>
      </c>
      <c r="AJ117" s="430">
        <v>45471</v>
      </c>
      <c r="AK117" s="914" t="s">
        <v>8151</v>
      </c>
      <c r="AL117" s="398" t="s">
        <v>5537</v>
      </c>
      <c r="AM117" s="430">
        <v>45512</v>
      </c>
      <c r="AN117" s="926" t="s">
        <v>8656</v>
      </c>
      <c r="AO117" s="398" t="s">
        <v>5811</v>
      </c>
      <c r="AP117" s="430">
        <v>45552</v>
      </c>
      <c r="AQ117" s="914" t="s">
        <v>8208</v>
      </c>
      <c r="AR117" s="398"/>
      <c r="AS117" s="398"/>
      <c r="AT117" s="926" t="s">
        <v>8657</v>
      </c>
      <c r="AU117" s="398" t="s">
        <v>5811</v>
      </c>
      <c r="AV117" s="430">
        <v>45560</v>
      </c>
      <c r="AW117" s="914" t="s">
        <v>8221</v>
      </c>
      <c r="AX117" s="398"/>
      <c r="AY117" s="398"/>
      <c r="AZ117" s="928" t="s">
        <v>8659</v>
      </c>
      <c r="BA117" s="398" t="s">
        <v>5811</v>
      </c>
      <c r="BB117" s="430">
        <v>45583</v>
      </c>
      <c r="BC117" s="920" t="s">
        <v>8348</v>
      </c>
      <c r="BD117" s="398"/>
      <c r="BE117" s="398"/>
      <c r="BF117" s="398"/>
      <c r="BG117" s="398"/>
      <c r="BH117" s="430"/>
      <c r="BI117" s="920"/>
      <c r="BJ117" s="398"/>
      <c r="BK117" s="398"/>
      <c r="BL117" s="397"/>
      <c r="BM117" s="398"/>
      <c r="BN117" s="430"/>
      <c r="BO117" s="914"/>
      <c r="BP117" s="398"/>
      <c r="BQ117" s="398"/>
      <c r="BR117" s="398"/>
      <c r="BS117" s="398"/>
      <c r="BT117" s="430"/>
      <c r="BU117" s="914"/>
      <c r="BV117" s="398"/>
      <c r="BW117" s="398"/>
      <c r="BX117" s="398"/>
      <c r="BY117" s="398"/>
      <c r="BZ117" s="430"/>
      <c r="CA117" s="914"/>
      <c r="CB117" s="398"/>
      <c r="CC117" s="398"/>
      <c r="CD117" s="398"/>
      <c r="CE117" s="398"/>
      <c r="CF117" s="430"/>
      <c r="CG117" s="914"/>
      <c r="CH117" s="398"/>
      <c r="CI117" s="398"/>
      <c r="CJ117" s="398"/>
    </row>
    <row r="118" spans="1:88" s="402" customFormat="1" x14ac:dyDescent="0.2">
      <c r="A118" s="899" t="s">
        <v>8263</v>
      </c>
      <c r="B118" s="397"/>
      <c r="C118" s="398" t="s">
        <v>8257</v>
      </c>
      <c r="D118" s="900" t="s">
        <v>6960</v>
      </c>
      <c r="E118" s="429" t="s">
        <v>6951</v>
      </c>
      <c r="F118" s="399">
        <f t="shared" si="24"/>
        <v>45583</v>
      </c>
      <c r="G118" s="401" t="str">
        <f t="shared" si="20"/>
        <v>C</v>
      </c>
      <c r="H118" s="898" t="str">
        <f t="shared" si="21"/>
        <v>MR.DER-0821_24-SP 097-Entrega Final-H04</v>
      </c>
      <c r="I118" s="413" t="str">
        <f t="shared" si="22"/>
        <v>ND</v>
      </c>
      <c r="J118" s="413" t="str">
        <f t="shared" si="23"/>
        <v>ND</v>
      </c>
      <c r="K118" s="398" t="s">
        <v>3730</v>
      </c>
      <c r="L118" s="430">
        <v>45252</v>
      </c>
      <c r="M118" s="914" t="s">
        <v>6933</v>
      </c>
      <c r="N118" s="398" t="s">
        <v>5537</v>
      </c>
      <c r="O118" s="430">
        <v>45268</v>
      </c>
      <c r="P118" s="914" t="s">
        <v>6989</v>
      </c>
      <c r="Q118" s="398" t="s">
        <v>3748</v>
      </c>
      <c r="R118" s="430">
        <v>45331</v>
      </c>
      <c r="S118" s="914" t="s">
        <v>7111</v>
      </c>
      <c r="T118" s="398"/>
      <c r="U118" s="398"/>
      <c r="V118" s="1152" t="s">
        <v>8654</v>
      </c>
      <c r="W118" s="398" t="s">
        <v>5626</v>
      </c>
      <c r="X118" s="430">
        <v>45407</v>
      </c>
      <c r="Y118" s="914" t="s">
        <v>7632</v>
      </c>
      <c r="Z118" s="398" t="s">
        <v>5539</v>
      </c>
      <c r="AA118" s="430">
        <v>45432</v>
      </c>
      <c r="AB118" s="1152" t="s">
        <v>8654</v>
      </c>
      <c r="AC118" s="398" t="s">
        <v>5811</v>
      </c>
      <c r="AD118" s="430">
        <v>45446</v>
      </c>
      <c r="AE118" s="914" t="s">
        <v>8037</v>
      </c>
      <c r="AF118" s="398" t="s">
        <v>6098</v>
      </c>
      <c r="AG118" s="430">
        <v>45456</v>
      </c>
      <c r="AH118" s="1152" t="s">
        <v>8655</v>
      </c>
      <c r="AI118" s="398" t="s">
        <v>6393</v>
      </c>
      <c r="AJ118" s="430">
        <v>45471</v>
      </c>
      <c r="AK118" s="914" t="s">
        <v>8151</v>
      </c>
      <c r="AL118" s="398" t="s">
        <v>5537</v>
      </c>
      <c r="AM118" s="430">
        <v>45512</v>
      </c>
      <c r="AN118" s="1152" t="s">
        <v>8656</v>
      </c>
      <c r="AO118" s="398" t="s">
        <v>6649</v>
      </c>
      <c r="AP118" s="430">
        <v>45552</v>
      </c>
      <c r="AQ118" s="914" t="s">
        <v>8208</v>
      </c>
      <c r="AR118" s="398"/>
      <c r="AS118" s="398"/>
      <c r="AT118" s="1152" t="s">
        <v>8657</v>
      </c>
      <c r="AU118" s="398" t="s">
        <v>6649</v>
      </c>
      <c r="AV118" s="430">
        <v>45560</v>
      </c>
      <c r="AW118" s="914" t="s">
        <v>8221</v>
      </c>
      <c r="AX118" s="398"/>
      <c r="AY118" s="398"/>
      <c r="AZ118" s="1156" t="s">
        <v>8659</v>
      </c>
      <c r="BA118" s="398" t="s">
        <v>6649</v>
      </c>
      <c r="BB118" s="430">
        <v>45583</v>
      </c>
      <c r="BC118" s="920" t="s">
        <v>8348</v>
      </c>
      <c r="BD118" s="398"/>
      <c r="BE118" s="398"/>
      <c r="BF118" s="398"/>
      <c r="BG118" s="398"/>
      <c r="BH118" s="430"/>
      <c r="BI118" s="920"/>
      <c r="BJ118" s="398"/>
      <c r="BK118" s="398"/>
      <c r="BL118" s="397"/>
      <c r="BM118" s="398"/>
      <c r="BN118" s="430"/>
      <c r="BO118" s="914"/>
      <c r="BP118" s="398"/>
      <c r="BQ118" s="398"/>
      <c r="BR118" s="398"/>
      <c r="BS118" s="398"/>
      <c r="BT118" s="430"/>
      <c r="BU118" s="914"/>
      <c r="BV118" s="398"/>
      <c r="BW118" s="398"/>
      <c r="BX118" s="398"/>
      <c r="BY118" s="398"/>
      <c r="BZ118" s="430"/>
      <c r="CA118" s="914"/>
      <c r="CB118" s="398"/>
      <c r="CC118" s="398"/>
      <c r="CD118" s="398"/>
      <c r="CE118" s="398"/>
      <c r="CF118" s="430"/>
      <c r="CG118" s="914"/>
      <c r="CH118" s="398"/>
      <c r="CI118" s="398"/>
      <c r="CJ118" s="398"/>
    </row>
    <row r="119" spans="1:88" s="402" customFormat="1" x14ac:dyDescent="0.2">
      <c r="A119" s="899" t="s">
        <v>8263</v>
      </c>
      <c r="B119" s="397"/>
      <c r="C119" s="398" t="s">
        <v>8257</v>
      </c>
      <c r="D119" s="900" t="s">
        <v>6960</v>
      </c>
      <c r="E119" s="429" t="s">
        <v>6952</v>
      </c>
      <c r="F119" s="399">
        <f t="shared" si="24"/>
        <v>45583</v>
      </c>
      <c r="G119" s="401" t="str">
        <f t="shared" si="20"/>
        <v>C</v>
      </c>
      <c r="H119" s="898" t="str">
        <f t="shared" si="21"/>
        <v>MR.DER-0821_24-SP 097-Entrega Final-H04</v>
      </c>
      <c r="I119" s="413" t="str">
        <f t="shared" si="22"/>
        <v>ND</v>
      </c>
      <c r="J119" s="413" t="str">
        <f t="shared" si="23"/>
        <v>ND</v>
      </c>
      <c r="K119" s="398" t="s">
        <v>3730</v>
      </c>
      <c r="L119" s="430">
        <v>45252</v>
      </c>
      <c r="M119" s="914" t="s">
        <v>6933</v>
      </c>
      <c r="N119" s="398" t="s">
        <v>5537</v>
      </c>
      <c r="O119" s="430">
        <v>45268</v>
      </c>
      <c r="P119" s="914" t="s">
        <v>6989</v>
      </c>
      <c r="Q119" s="398" t="s">
        <v>3748</v>
      </c>
      <c r="R119" s="430">
        <v>45331</v>
      </c>
      <c r="S119" s="914" t="s">
        <v>7111</v>
      </c>
      <c r="T119" s="398"/>
      <c r="U119" s="398"/>
      <c r="V119" s="1152" t="s">
        <v>8654</v>
      </c>
      <c r="W119" s="398" t="s">
        <v>5626</v>
      </c>
      <c r="X119" s="430">
        <v>45407</v>
      </c>
      <c r="Y119" s="914" t="s">
        <v>7632</v>
      </c>
      <c r="Z119" s="398" t="s">
        <v>5539</v>
      </c>
      <c r="AA119" s="430">
        <v>45432</v>
      </c>
      <c r="AB119" s="1152" t="s">
        <v>8654</v>
      </c>
      <c r="AC119" s="398" t="s">
        <v>5811</v>
      </c>
      <c r="AD119" s="430">
        <v>45446</v>
      </c>
      <c r="AE119" s="914" t="s">
        <v>8037</v>
      </c>
      <c r="AF119" s="398" t="s">
        <v>6098</v>
      </c>
      <c r="AG119" s="430">
        <v>45456</v>
      </c>
      <c r="AH119" s="1152" t="s">
        <v>8655</v>
      </c>
      <c r="AI119" s="398" t="s">
        <v>6393</v>
      </c>
      <c r="AJ119" s="430">
        <v>45471</v>
      </c>
      <c r="AK119" s="914" t="s">
        <v>8151</v>
      </c>
      <c r="AL119" s="398" t="s">
        <v>5537</v>
      </c>
      <c r="AM119" s="430">
        <v>45512</v>
      </c>
      <c r="AN119" s="1152" t="s">
        <v>8656</v>
      </c>
      <c r="AO119" s="398" t="s">
        <v>6649</v>
      </c>
      <c r="AP119" s="430">
        <v>45552</v>
      </c>
      <c r="AQ119" s="914" t="s">
        <v>8208</v>
      </c>
      <c r="AR119" s="398"/>
      <c r="AS119" s="398"/>
      <c r="AT119" s="1152" t="s">
        <v>8657</v>
      </c>
      <c r="AU119" s="398" t="s">
        <v>6649</v>
      </c>
      <c r="AV119" s="430">
        <v>45560</v>
      </c>
      <c r="AW119" s="914" t="s">
        <v>8221</v>
      </c>
      <c r="AX119" s="398"/>
      <c r="AY119" s="398"/>
      <c r="AZ119" s="1156" t="s">
        <v>8659</v>
      </c>
      <c r="BA119" s="398" t="s">
        <v>6649</v>
      </c>
      <c r="BB119" s="430">
        <v>45583</v>
      </c>
      <c r="BC119" s="920" t="s">
        <v>8348</v>
      </c>
      <c r="BD119" s="398"/>
      <c r="BE119" s="398"/>
      <c r="BF119" s="398"/>
      <c r="BG119" s="398"/>
      <c r="BH119" s="430"/>
      <c r="BI119" s="920"/>
      <c r="BJ119" s="398"/>
      <c r="BK119" s="398"/>
      <c r="BL119" s="397"/>
      <c r="BM119" s="398"/>
      <c r="BN119" s="430"/>
      <c r="BO119" s="914"/>
      <c r="BP119" s="398"/>
      <c r="BQ119" s="398"/>
      <c r="BR119" s="398"/>
      <c r="BS119" s="398"/>
      <c r="BT119" s="430"/>
      <c r="BU119" s="914"/>
      <c r="BV119" s="398"/>
      <c r="BW119" s="398"/>
      <c r="BX119" s="398"/>
      <c r="BY119" s="398"/>
      <c r="BZ119" s="430"/>
      <c r="CA119" s="914"/>
      <c r="CB119" s="398"/>
      <c r="CC119" s="398"/>
      <c r="CD119" s="398"/>
      <c r="CE119" s="398"/>
      <c r="CF119" s="430"/>
      <c r="CG119" s="914"/>
      <c r="CH119" s="398"/>
      <c r="CI119" s="398"/>
      <c r="CJ119" s="398"/>
    </row>
    <row r="120" spans="1:88" s="402" customFormat="1" x14ac:dyDescent="0.2">
      <c r="A120" s="899" t="s">
        <v>8263</v>
      </c>
      <c r="B120" s="397"/>
      <c r="C120" s="398" t="s">
        <v>8257</v>
      </c>
      <c r="D120" s="900" t="s">
        <v>6960</v>
      </c>
      <c r="E120" s="429" t="s">
        <v>6953</v>
      </c>
      <c r="F120" s="399">
        <f t="shared" si="24"/>
        <v>45583</v>
      </c>
      <c r="G120" s="401" t="str">
        <f t="shared" si="20"/>
        <v>B</v>
      </c>
      <c r="H120" s="898" t="str">
        <f t="shared" si="21"/>
        <v>MR.DER-0821_24-SP 097-Entrega Final-H04</v>
      </c>
      <c r="I120" s="413" t="str">
        <f t="shared" si="22"/>
        <v>ND</v>
      </c>
      <c r="J120" s="413" t="str">
        <f t="shared" si="23"/>
        <v>ND</v>
      </c>
      <c r="K120" s="398" t="s">
        <v>3730</v>
      </c>
      <c r="L120" s="430">
        <v>45252</v>
      </c>
      <c r="M120" s="914" t="s">
        <v>6933</v>
      </c>
      <c r="N120" s="398" t="s">
        <v>5536</v>
      </c>
      <c r="O120" s="430">
        <v>45268</v>
      </c>
      <c r="P120" s="914" t="s">
        <v>6989</v>
      </c>
      <c r="Q120" s="398" t="s">
        <v>3765</v>
      </c>
      <c r="R120" s="430">
        <v>45331</v>
      </c>
      <c r="S120" s="914" t="s">
        <v>7111</v>
      </c>
      <c r="T120" s="398" t="s">
        <v>5539</v>
      </c>
      <c r="U120" s="430">
        <v>45345</v>
      </c>
      <c r="V120" s="1152" t="s">
        <v>8654</v>
      </c>
      <c r="W120" s="398" t="s">
        <v>3748</v>
      </c>
      <c r="X120" s="430">
        <v>45407</v>
      </c>
      <c r="Y120" s="914" t="s">
        <v>7632</v>
      </c>
      <c r="Z120" s="398"/>
      <c r="AA120" s="398"/>
      <c r="AB120" s="1152" t="s">
        <v>8654</v>
      </c>
      <c r="AC120" s="398" t="s">
        <v>5626</v>
      </c>
      <c r="AD120" s="430">
        <v>45446</v>
      </c>
      <c r="AE120" s="914" t="s">
        <v>8037</v>
      </c>
      <c r="AF120" s="398" t="s">
        <v>5536</v>
      </c>
      <c r="AG120" s="430">
        <v>45456</v>
      </c>
      <c r="AH120" s="1152" t="s">
        <v>8655</v>
      </c>
      <c r="AI120" s="398" t="s">
        <v>6229</v>
      </c>
      <c r="AJ120" s="430">
        <v>45471</v>
      </c>
      <c r="AK120" s="914" t="s">
        <v>8151</v>
      </c>
      <c r="AL120" s="398" t="s">
        <v>5538</v>
      </c>
      <c r="AM120" s="430">
        <v>45512</v>
      </c>
      <c r="AN120" s="1152" t="s">
        <v>8656</v>
      </c>
      <c r="AO120" s="398" t="s">
        <v>5811</v>
      </c>
      <c r="AP120" s="430">
        <v>45552</v>
      </c>
      <c r="AQ120" s="914" t="s">
        <v>8208</v>
      </c>
      <c r="AR120" s="398"/>
      <c r="AS120" s="398"/>
      <c r="AT120" s="1152" t="s">
        <v>8657</v>
      </c>
      <c r="AU120" s="398" t="s">
        <v>5811</v>
      </c>
      <c r="AV120" s="430">
        <v>45560</v>
      </c>
      <c r="AW120" s="914" t="s">
        <v>8221</v>
      </c>
      <c r="AX120" s="398"/>
      <c r="AY120" s="398"/>
      <c r="AZ120" s="1156" t="s">
        <v>8659</v>
      </c>
      <c r="BA120" s="398" t="s">
        <v>5811</v>
      </c>
      <c r="BB120" s="430">
        <v>45583</v>
      </c>
      <c r="BC120" s="920" t="s">
        <v>8348</v>
      </c>
      <c r="BD120" s="398"/>
      <c r="BE120" s="398"/>
      <c r="BF120" s="398"/>
      <c r="BG120" s="398"/>
      <c r="BH120" s="430"/>
      <c r="BI120" s="920"/>
      <c r="BJ120" s="398"/>
      <c r="BK120" s="398"/>
      <c r="BL120" s="397"/>
      <c r="BM120" s="398"/>
      <c r="BN120" s="430"/>
      <c r="BO120" s="914"/>
      <c r="BP120" s="398"/>
      <c r="BQ120" s="398"/>
      <c r="BR120" s="398"/>
      <c r="BS120" s="398"/>
      <c r="BT120" s="430"/>
      <c r="BU120" s="914"/>
      <c r="BV120" s="398"/>
      <c r="BW120" s="398"/>
      <c r="BX120" s="398"/>
      <c r="BY120" s="398"/>
      <c r="BZ120" s="430"/>
      <c r="CA120" s="914"/>
      <c r="CB120" s="398"/>
      <c r="CC120" s="398"/>
      <c r="CD120" s="398"/>
      <c r="CE120" s="398"/>
      <c r="CF120" s="430"/>
      <c r="CG120" s="914"/>
      <c r="CH120" s="398"/>
      <c r="CI120" s="398"/>
      <c r="CJ120" s="398"/>
    </row>
    <row r="121" spans="1:88" s="402" customFormat="1" x14ac:dyDescent="0.2">
      <c r="A121" s="899" t="s">
        <v>8263</v>
      </c>
      <c r="B121" s="397"/>
      <c r="C121" s="398" t="s">
        <v>8257</v>
      </c>
      <c r="D121" s="900" t="s">
        <v>6960</v>
      </c>
      <c r="E121" s="429" t="s">
        <v>6954</v>
      </c>
      <c r="F121" s="399">
        <f t="shared" si="24"/>
        <v>45583</v>
      </c>
      <c r="G121" s="401" t="str">
        <f t="shared" si="20"/>
        <v>B</v>
      </c>
      <c r="H121" s="898" t="str">
        <f t="shared" si="21"/>
        <v>MR.DER-0821_24-SP 097-Entrega Final-H04</v>
      </c>
      <c r="I121" s="413" t="str">
        <f t="shared" si="22"/>
        <v>ND</v>
      </c>
      <c r="J121" s="413" t="str">
        <f t="shared" si="23"/>
        <v>ND</v>
      </c>
      <c r="K121" s="398" t="s">
        <v>3730</v>
      </c>
      <c r="L121" s="430">
        <v>45252</v>
      </c>
      <c r="M121" s="914" t="s">
        <v>6933</v>
      </c>
      <c r="N121" s="398" t="s">
        <v>5536</v>
      </c>
      <c r="O121" s="430">
        <v>45268</v>
      </c>
      <c r="P121" s="914" t="s">
        <v>6989</v>
      </c>
      <c r="Q121" s="398" t="s">
        <v>3765</v>
      </c>
      <c r="R121" s="430">
        <v>45331</v>
      </c>
      <c r="S121" s="914" t="s">
        <v>7111</v>
      </c>
      <c r="T121" s="398" t="s">
        <v>5537</v>
      </c>
      <c r="U121" s="398"/>
      <c r="V121" s="1152" t="s">
        <v>8654</v>
      </c>
      <c r="W121" s="398" t="s">
        <v>3748</v>
      </c>
      <c r="X121" s="430">
        <v>45407</v>
      </c>
      <c r="Y121" s="914" t="s">
        <v>7632</v>
      </c>
      <c r="Z121" s="398"/>
      <c r="AA121" s="398"/>
      <c r="AB121" s="1152" t="s">
        <v>8654</v>
      </c>
      <c r="AC121" s="398" t="s">
        <v>5626</v>
      </c>
      <c r="AD121" s="430">
        <v>45446</v>
      </c>
      <c r="AE121" s="914" t="s">
        <v>8037</v>
      </c>
      <c r="AF121" s="398" t="s">
        <v>5536</v>
      </c>
      <c r="AG121" s="430">
        <v>45456</v>
      </c>
      <c r="AH121" s="1152" t="s">
        <v>8655</v>
      </c>
      <c r="AI121" s="398" t="s">
        <v>6229</v>
      </c>
      <c r="AJ121" s="430">
        <v>45471</v>
      </c>
      <c r="AK121" s="914" t="s">
        <v>8151</v>
      </c>
      <c r="AL121" s="398" t="s">
        <v>5537</v>
      </c>
      <c r="AM121" s="430">
        <v>45512</v>
      </c>
      <c r="AN121" s="1152" t="s">
        <v>8656</v>
      </c>
      <c r="AO121" s="398" t="s">
        <v>5811</v>
      </c>
      <c r="AP121" s="430">
        <v>45552</v>
      </c>
      <c r="AQ121" s="914" t="s">
        <v>8208</v>
      </c>
      <c r="AR121" s="398"/>
      <c r="AS121" s="398"/>
      <c r="AT121" s="1152" t="s">
        <v>8657</v>
      </c>
      <c r="AU121" s="398" t="s">
        <v>5811</v>
      </c>
      <c r="AV121" s="430">
        <v>45560</v>
      </c>
      <c r="AW121" s="914" t="s">
        <v>8221</v>
      </c>
      <c r="AX121" s="398"/>
      <c r="AY121" s="398"/>
      <c r="AZ121" s="1156" t="s">
        <v>8659</v>
      </c>
      <c r="BA121" s="398" t="s">
        <v>5811</v>
      </c>
      <c r="BB121" s="430">
        <v>45583</v>
      </c>
      <c r="BC121" s="920" t="s">
        <v>8348</v>
      </c>
      <c r="BD121" s="398"/>
      <c r="BE121" s="398"/>
      <c r="BF121" s="398"/>
      <c r="BG121" s="398"/>
      <c r="BH121" s="430"/>
      <c r="BI121" s="920"/>
      <c r="BJ121" s="398"/>
      <c r="BK121" s="398"/>
      <c r="BL121" s="397"/>
      <c r="BM121" s="398"/>
      <c r="BN121" s="430"/>
      <c r="BO121" s="914"/>
      <c r="BP121" s="398"/>
      <c r="BQ121" s="398"/>
      <c r="BR121" s="398"/>
      <c r="BS121" s="398"/>
      <c r="BT121" s="430"/>
      <c r="BU121" s="914"/>
      <c r="BV121" s="398"/>
      <c r="BW121" s="398"/>
      <c r="BX121" s="398"/>
      <c r="BY121" s="398"/>
      <c r="BZ121" s="430"/>
      <c r="CA121" s="914"/>
      <c r="CB121" s="398"/>
      <c r="CC121" s="398"/>
      <c r="CD121" s="398"/>
      <c r="CE121" s="398"/>
      <c r="CF121" s="430"/>
      <c r="CG121" s="914"/>
      <c r="CH121" s="398"/>
      <c r="CI121" s="398"/>
      <c r="CJ121" s="398"/>
    </row>
    <row r="122" spans="1:88" s="402" customFormat="1" x14ac:dyDescent="0.2">
      <c r="A122" s="899" t="s">
        <v>8263</v>
      </c>
      <c r="B122" s="397"/>
      <c r="C122" s="398" t="s">
        <v>8257</v>
      </c>
      <c r="D122" s="900" t="s">
        <v>6960</v>
      </c>
      <c r="E122" s="429" t="s">
        <v>6955</v>
      </c>
      <c r="F122" s="399">
        <f t="shared" si="24"/>
        <v>45583</v>
      </c>
      <c r="G122" s="401" t="str">
        <f t="shared" si="20"/>
        <v>B</v>
      </c>
      <c r="H122" s="898" t="str">
        <f t="shared" si="21"/>
        <v>MR.DER-0821_24-SP 097-Entrega Final-H04</v>
      </c>
      <c r="I122" s="413" t="str">
        <f t="shared" si="22"/>
        <v>ND</v>
      </c>
      <c r="J122" s="413" t="str">
        <f t="shared" si="23"/>
        <v>ND</v>
      </c>
      <c r="K122" s="398" t="s">
        <v>3730</v>
      </c>
      <c r="L122" s="430">
        <v>45252</v>
      </c>
      <c r="M122" s="914" t="s">
        <v>6933</v>
      </c>
      <c r="N122" s="398" t="s">
        <v>5536</v>
      </c>
      <c r="O122" s="430">
        <v>45268</v>
      </c>
      <c r="P122" s="914" t="s">
        <v>6989</v>
      </c>
      <c r="Q122" s="398" t="s">
        <v>3765</v>
      </c>
      <c r="R122" s="430">
        <v>45331</v>
      </c>
      <c r="S122" s="914" t="s">
        <v>7111</v>
      </c>
      <c r="T122" s="398" t="s">
        <v>5539</v>
      </c>
      <c r="U122" s="430">
        <v>45345</v>
      </c>
      <c r="V122" s="1152" t="s">
        <v>8654</v>
      </c>
      <c r="W122" s="398" t="s">
        <v>3748</v>
      </c>
      <c r="X122" s="430">
        <v>45407</v>
      </c>
      <c r="Y122" s="914" t="s">
        <v>7632</v>
      </c>
      <c r="Z122" s="398"/>
      <c r="AA122" s="398"/>
      <c r="AB122" s="1152" t="s">
        <v>8654</v>
      </c>
      <c r="AC122" s="398" t="s">
        <v>5626</v>
      </c>
      <c r="AD122" s="430">
        <v>45446</v>
      </c>
      <c r="AE122" s="914" t="s">
        <v>8037</v>
      </c>
      <c r="AF122" s="398" t="s">
        <v>5536</v>
      </c>
      <c r="AG122" s="430">
        <v>45456</v>
      </c>
      <c r="AH122" s="1152" t="s">
        <v>8655</v>
      </c>
      <c r="AI122" s="398" t="s">
        <v>6229</v>
      </c>
      <c r="AJ122" s="430">
        <v>45471</v>
      </c>
      <c r="AK122" s="914" t="s">
        <v>8151</v>
      </c>
      <c r="AL122" s="398" t="s">
        <v>5537</v>
      </c>
      <c r="AM122" s="430">
        <v>45512</v>
      </c>
      <c r="AN122" s="1152" t="s">
        <v>8656</v>
      </c>
      <c r="AO122" s="398" t="s">
        <v>5811</v>
      </c>
      <c r="AP122" s="430">
        <v>45552</v>
      </c>
      <c r="AQ122" s="914" t="s">
        <v>8208</v>
      </c>
      <c r="AR122" s="398"/>
      <c r="AS122" s="398"/>
      <c r="AT122" s="1152" t="s">
        <v>8657</v>
      </c>
      <c r="AU122" s="398" t="s">
        <v>5811</v>
      </c>
      <c r="AV122" s="430">
        <v>45560</v>
      </c>
      <c r="AW122" s="914" t="s">
        <v>8221</v>
      </c>
      <c r="AX122" s="398"/>
      <c r="AY122" s="398"/>
      <c r="AZ122" s="1156" t="s">
        <v>8659</v>
      </c>
      <c r="BA122" s="398" t="s">
        <v>5811</v>
      </c>
      <c r="BB122" s="430">
        <v>45583</v>
      </c>
      <c r="BC122" s="920" t="s">
        <v>8348</v>
      </c>
      <c r="BD122" s="398"/>
      <c r="BE122" s="398"/>
      <c r="BF122" s="398"/>
      <c r="BG122" s="398"/>
      <c r="BH122" s="430"/>
      <c r="BI122" s="920"/>
      <c r="BJ122" s="398"/>
      <c r="BK122" s="398"/>
      <c r="BL122" s="397"/>
      <c r="BM122" s="398"/>
      <c r="BN122" s="430"/>
      <c r="BO122" s="914"/>
      <c r="BP122" s="398"/>
      <c r="BQ122" s="398"/>
      <c r="BR122" s="398"/>
      <c r="BS122" s="398"/>
      <c r="BT122" s="430"/>
      <c r="BU122" s="914"/>
      <c r="BV122" s="398"/>
      <c r="BW122" s="398"/>
      <c r="BX122" s="398"/>
      <c r="BY122" s="398"/>
      <c r="BZ122" s="430"/>
      <c r="CA122" s="914"/>
      <c r="CB122" s="398"/>
      <c r="CC122" s="398"/>
      <c r="CD122" s="398"/>
      <c r="CE122" s="398"/>
      <c r="CF122" s="430"/>
      <c r="CG122" s="914"/>
      <c r="CH122" s="398"/>
      <c r="CI122" s="398"/>
      <c r="CJ122" s="398"/>
    </row>
    <row r="123" spans="1:88" s="402" customFormat="1" x14ac:dyDescent="0.2">
      <c r="A123" s="899" t="s">
        <v>8263</v>
      </c>
      <c r="B123" s="397"/>
      <c r="C123" s="398" t="s">
        <v>8257</v>
      </c>
      <c r="D123" s="900" t="s">
        <v>6960</v>
      </c>
      <c r="E123" s="429" t="s">
        <v>6956</v>
      </c>
      <c r="F123" s="399">
        <f t="shared" si="24"/>
        <v>45583</v>
      </c>
      <c r="G123" s="401" t="str">
        <f t="shared" si="20"/>
        <v>C</v>
      </c>
      <c r="H123" s="898" t="str">
        <f t="shared" si="21"/>
        <v>MR.DER-0821_24-SP 097-Entrega Final-H04</v>
      </c>
      <c r="I123" s="413" t="str">
        <f t="shared" si="22"/>
        <v>ND</v>
      </c>
      <c r="J123" s="413" t="str">
        <f t="shared" si="23"/>
        <v>ND</v>
      </c>
      <c r="K123" s="398" t="s">
        <v>3730</v>
      </c>
      <c r="L123" s="430">
        <v>45252</v>
      </c>
      <c r="M123" s="914" t="s">
        <v>6933</v>
      </c>
      <c r="N123" s="398" t="s">
        <v>5537</v>
      </c>
      <c r="O123" s="430">
        <v>45268</v>
      </c>
      <c r="P123" s="914" t="s">
        <v>6989</v>
      </c>
      <c r="Q123" s="398" t="s">
        <v>3748</v>
      </c>
      <c r="R123" s="430">
        <v>45331</v>
      </c>
      <c r="S123" s="914" t="s">
        <v>7111</v>
      </c>
      <c r="T123" s="398"/>
      <c r="U123" s="430"/>
      <c r="V123" s="1152" t="s">
        <v>8654</v>
      </c>
      <c r="W123" s="398" t="s">
        <v>5626</v>
      </c>
      <c r="X123" s="430">
        <v>45407</v>
      </c>
      <c r="Y123" s="914" t="s">
        <v>7632</v>
      </c>
      <c r="Z123" s="398" t="s">
        <v>5539</v>
      </c>
      <c r="AA123" s="430">
        <v>45432</v>
      </c>
      <c r="AB123" s="1152" t="s">
        <v>8654</v>
      </c>
      <c r="AC123" s="398" t="s">
        <v>5811</v>
      </c>
      <c r="AD123" s="430">
        <v>45446</v>
      </c>
      <c r="AE123" s="914" t="s">
        <v>8037</v>
      </c>
      <c r="AF123" s="398" t="s">
        <v>6098</v>
      </c>
      <c r="AG123" s="430">
        <v>45456</v>
      </c>
      <c r="AH123" s="1152" t="s">
        <v>8655</v>
      </c>
      <c r="AI123" s="398" t="s">
        <v>6393</v>
      </c>
      <c r="AJ123" s="430">
        <v>45471</v>
      </c>
      <c r="AK123" s="914" t="s">
        <v>8151</v>
      </c>
      <c r="AL123" s="398" t="s">
        <v>5538</v>
      </c>
      <c r="AM123" s="430">
        <v>45512</v>
      </c>
      <c r="AN123" s="1152" t="s">
        <v>8656</v>
      </c>
      <c r="AO123" s="398" t="s">
        <v>6649</v>
      </c>
      <c r="AP123" s="430">
        <v>45552</v>
      </c>
      <c r="AQ123" s="914" t="s">
        <v>8208</v>
      </c>
      <c r="AR123" s="398"/>
      <c r="AS123" s="398"/>
      <c r="AT123" s="1152" t="s">
        <v>8657</v>
      </c>
      <c r="AU123" s="398" t="s">
        <v>6649</v>
      </c>
      <c r="AV123" s="430">
        <v>45560</v>
      </c>
      <c r="AW123" s="914" t="s">
        <v>8221</v>
      </c>
      <c r="AX123" s="398"/>
      <c r="AY123" s="398"/>
      <c r="AZ123" s="1156" t="s">
        <v>8659</v>
      </c>
      <c r="BA123" s="398" t="s">
        <v>6649</v>
      </c>
      <c r="BB123" s="430">
        <v>45583</v>
      </c>
      <c r="BC123" s="920" t="s">
        <v>8348</v>
      </c>
      <c r="BD123" s="398"/>
      <c r="BE123" s="398"/>
      <c r="BF123" s="398"/>
      <c r="BG123" s="398"/>
      <c r="BH123" s="430"/>
      <c r="BI123" s="920"/>
      <c r="BJ123" s="398"/>
      <c r="BK123" s="398"/>
      <c r="BL123" s="397"/>
      <c r="BM123" s="398"/>
      <c r="BN123" s="430"/>
      <c r="BO123" s="914"/>
      <c r="BP123" s="398"/>
      <c r="BQ123" s="398"/>
      <c r="BR123" s="398"/>
      <c r="BS123" s="398"/>
      <c r="BT123" s="430"/>
      <c r="BU123" s="914"/>
      <c r="BV123" s="398"/>
      <c r="BW123" s="398"/>
      <c r="BX123" s="398"/>
      <c r="BY123" s="398"/>
      <c r="BZ123" s="430"/>
      <c r="CA123" s="914"/>
      <c r="CB123" s="398"/>
      <c r="CC123" s="398"/>
      <c r="CD123" s="398"/>
      <c r="CE123" s="398"/>
      <c r="CF123" s="430"/>
      <c r="CG123" s="914"/>
      <c r="CH123" s="398"/>
      <c r="CI123" s="398"/>
      <c r="CJ123" s="398"/>
    </row>
    <row r="124" spans="1:88" s="402" customFormat="1" x14ac:dyDescent="0.2">
      <c r="A124" s="899" t="s">
        <v>8263</v>
      </c>
      <c r="B124" s="397"/>
      <c r="C124" s="398" t="s">
        <v>8257</v>
      </c>
      <c r="D124" s="900" t="s">
        <v>6960</v>
      </c>
      <c r="E124" s="429" t="s">
        <v>6957</v>
      </c>
      <c r="F124" s="399">
        <f t="shared" si="24"/>
        <v>45583</v>
      </c>
      <c r="G124" s="401" t="str">
        <f t="shared" si="20"/>
        <v>C</v>
      </c>
      <c r="H124" s="898" t="str">
        <f t="shared" si="21"/>
        <v>MR.DER-0821_24-SP 097-Entrega Final-H04</v>
      </c>
      <c r="I124" s="413" t="str">
        <f t="shared" si="22"/>
        <v>ND</v>
      </c>
      <c r="J124" s="413" t="str">
        <f t="shared" si="23"/>
        <v>ND</v>
      </c>
      <c r="K124" s="398" t="s">
        <v>3730</v>
      </c>
      <c r="L124" s="430">
        <v>45252</v>
      </c>
      <c r="M124" s="914" t="s">
        <v>6933</v>
      </c>
      <c r="N124" s="398" t="s">
        <v>5536</v>
      </c>
      <c r="O124" s="430">
        <v>45268</v>
      </c>
      <c r="P124" s="914" t="s">
        <v>6989</v>
      </c>
      <c r="Q124" s="398" t="s">
        <v>3765</v>
      </c>
      <c r="R124" s="430">
        <v>45331</v>
      </c>
      <c r="S124" s="914" t="s">
        <v>7111</v>
      </c>
      <c r="T124" s="398" t="s">
        <v>5537</v>
      </c>
      <c r="U124" s="398"/>
      <c r="V124" s="1152" t="s">
        <v>8654</v>
      </c>
      <c r="W124" s="398" t="s">
        <v>3748</v>
      </c>
      <c r="X124" s="430">
        <v>45407</v>
      </c>
      <c r="Y124" s="914" t="s">
        <v>7632</v>
      </c>
      <c r="Z124" s="398"/>
      <c r="AA124" s="398"/>
      <c r="AB124" s="1152" t="s">
        <v>8654</v>
      </c>
      <c r="AC124" s="398" t="s">
        <v>5626</v>
      </c>
      <c r="AD124" s="430">
        <v>45446</v>
      </c>
      <c r="AE124" s="914" t="s">
        <v>8037</v>
      </c>
      <c r="AF124" s="398" t="s">
        <v>5536</v>
      </c>
      <c r="AG124" s="430">
        <v>45456</v>
      </c>
      <c r="AH124" s="1152" t="s">
        <v>8655</v>
      </c>
      <c r="AI124" s="398" t="s">
        <v>6229</v>
      </c>
      <c r="AJ124" s="430">
        <v>45471</v>
      </c>
      <c r="AK124" s="914" t="s">
        <v>8151</v>
      </c>
      <c r="AL124" s="398" t="s">
        <v>5537</v>
      </c>
      <c r="AM124" s="430">
        <v>45512</v>
      </c>
      <c r="AN124" s="1152" t="s">
        <v>8656</v>
      </c>
      <c r="AO124" s="398" t="s">
        <v>5811</v>
      </c>
      <c r="AP124" s="430">
        <v>45552</v>
      </c>
      <c r="AQ124" s="914" t="s">
        <v>8208</v>
      </c>
      <c r="AR124" s="398"/>
      <c r="AS124" s="398"/>
      <c r="AT124" s="1152" t="s">
        <v>8657</v>
      </c>
      <c r="AU124" s="398" t="s">
        <v>6649</v>
      </c>
      <c r="AV124" s="430">
        <v>45560</v>
      </c>
      <c r="AW124" s="914" t="s">
        <v>8221</v>
      </c>
      <c r="AX124" s="398"/>
      <c r="AY124" s="398"/>
      <c r="AZ124" s="1156" t="s">
        <v>8659</v>
      </c>
      <c r="BA124" s="398" t="s">
        <v>6649</v>
      </c>
      <c r="BB124" s="430">
        <v>45583</v>
      </c>
      <c r="BC124" s="920" t="s">
        <v>8348</v>
      </c>
      <c r="BD124" s="398"/>
      <c r="BE124" s="398"/>
      <c r="BF124" s="398"/>
      <c r="BG124" s="398"/>
      <c r="BH124" s="430"/>
      <c r="BI124" s="920"/>
      <c r="BJ124" s="398"/>
      <c r="BK124" s="398"/>
      <c r="BL124" s="397"/>
      <c r="BM124" s="398"/>
      <c r="BN124" s="430"/>
      <c r="BO124" s="914"/>
      <c r="BP124" s="398"/>
      <c r="BQ124" s="398"/>
      <c r="BR124" s="398"/>
      <c r="BS124" s="398"/>
      <c r="BT124" s="430"/>
      <c r="BU124" s="914"/>
      <c r="BV124" s="398"/>
      <c r="BW124" s="398"/>
      <c r="BX124" s="398"/>
      <c r="BY124" s="398"/>
      <c r="BZ124" s="430"/>
      <c r="CA124" s="914"/>
      <c r="CB124" s="398"/>
      <c r="CC124" s="398"/>
      <c r="CD124" s="398"/>
      <c r="CE124" s="398"/>
      <c r="CF124" s="430"/>
      <c r="CG124" s="914"/>
      <c r="CH124" s="398"/>
      <c r="CI124" s="398"/>
      <c r="CJ124" s="398"/>
    </row>
    <row r="125" spans="1:88" s="402" customFormat="1" ht="15" x14ac:dyDescent="0.25">
      <c r="A125" s="899" t="s">
        <v>8263</v>
      </c>
      <c r="B125" s="397"/>
      <c r="C125" s="398" t="s">
        <v>8257</v>
      </c>
      <c r="D125" s="900" t="s">
        <v>6958</v>
      </c>
      <c r="E125" s="429" t="s">
        <v>2789</v>
      </c>
      <c r="F125" s="399">
        <f>IF(L125&lt;&gt;0,MAX(L125,R125,X125,AD125,AJ125,AP125,AV125,BB125,BH125,BN125,BT125,BZ125),"NE")</f>
        <v>45924</v>
      </c>
      <c r="G125" s="401" t="str">
        <f t="shared" si="20"/>
        <v>D</v>
      </c>
      <c r="H125" s="898" t="str">
        <f t="shared" si="21"/>
        <v>MR_DER-1218_25</v>
      </c>
      <c r="I125" s="413" t="str">
        <f t="shared" si="22"/>
        <v>ND</v>
      </c>
      <c r="J125" s="413" t="str">
        <f t="shared" si="23"/>
        <v>APROVADO</v>
      </c>
      <c r="K125" s="398" t="s">
        <v>3730</v>
      </c>
      <c r="L125" s="430">
        <v>45252</v>
      </c>
      <c r="M125" s="914" t="s">
        <v>6933</v>
      </c>
      <c r="N125" s="398" t="s">
        <v>5537</v>
      </c>
      <c r="O125" s="430">
        <v>45268</v>
      </c>
      <c r="P125" s="914" t="s">
        <v>6989</v>
      </c>
      <c r="Q125" s="398" t="s">
        <v>3748</v>
      </c>
      <c r="R125" s="430">
        <v>45331</v>
      </c>
      <c r="S125" s="914" t="s">
        <v>7111</v>
      </c>
      <c r="T125" s="398"/>
      <c r="U125" s="398"/>
      <c r="V125" s="1152" t="s">
        <v>8654</v>
      </c>
      <c r="W125" s="398" t="s">
        <v>5626</v>
      </c>
      <c r="X125" s="430">
        <v>45407</v>
      </c>
      <c r="Y125" s="914" t="s">
        <v>7632</v>
      </c>
      <c r="Z125" s="398" t="s">
        <v>5539</v>
      </c>
      <c r="AA125" s="430">
        <v>45432</v>
      </c>
      <c r="AB125" s="1152" t="s">
        <v>8654</v>
      </c>
      <c r="AC125" s="398" t="s">
        <v>5811</v>
      </c>
      <c r="AD125" s="430">
        <v>45446</v>
      </c>
      <c r="AE125" s="914" t="s">
        <v>8037</v>
      </c>
      <c r="AF125" s="398" t="s">
        <v>6098</v>
      </c>
      <c r="AG125" s="430">
        <v>45456</v>
      </c>
      <c r="AH125" s="1152" t="s">
        <v>8655</v>
      </c>
      <c r="AI125" s="398" t="s">
        <v>6393</v>
      </c>
      <c r="AJ125" s="430">
        <v>45471</v>
      </c>
      <c r="AK125" s="914" t="s">
        <v>8151</v>
      </c>
      <c r="AL125" s="430" t="s">
        <v>5536</v>
      </c>
      <c r="AM125" s="430">
        <v>45512</v>
      </c>
      <c r="AN125" s="1152" t="s">
        <v>8656</v>
      </c>
      <c r="AO125" s="398" t="s">
        <v>7375</v>
      </c>
      <c r="AP125" s="430">
        <v>45552</v>
      </c>
      <c r="AQ125" s="914" t="s">
        <v>8208</v>
      </c>
      <c r="AR125" s="398" t="s">
        <v>5537</v>
      </c>
      <c r="AS125" s="430">
        <v>45558</v>
      </c>
      <c r="AT125" s="1152" t="s">
        <v>8657</v>
      </c>
      <c r="AU125" s="398" t="s">
        <v>6649</v>
      </c>
      <c r="AV125" s="430">
        <v>45560</v>
      </c>
      <c r="AW125" s="914" t="s">
        <v>8222</v>
      </c>
      <c r="AX125" s="398"/>
      <c r="AY125" s="398"/>
      <c r="AZ125" s="1156" t="s">
        <v>8658</v>
      </c>
      <c r="BA125" s="398" t="s">
        <v>6649</v>
      </c>
      <c r="BB125" s="430">
        <v>45583</v>
      </c>
      <c r="BC125" s="920" t="s">
        <v>8349</v>
      </c>
      <c r="BD125" s="398"/>
      <c r="BE125" s="398"/>
      <c r="BF125" s="398"/>
      <c r="BG125" s="398" t="s">
        <v>7023</v>
      </c>
      <c r="BH125" s="430">
        <v>45883</v>
      </c>
      <c r="BI125" s="1153" t="s">
        <v>9779</v>
      </c>
      <c r="BJ125" s="1153"/>
      <c r="BK125" s="398"/>
      <c r="BL125" s="397"/>
      <c r="BM125" s="398" t="s">
        <v>7047</v>
      </c>
      <c r="BN125" s="430">
        <v>45898</v>
      </c>
      <c r="BO125" s="1153" t="s">
        <v>9922</v>
      </c>
      <c r="BP125" s="398" t="s">
        <v>5539</v>
      </c>
      <c r="BQ125" s="430">
        <v>45911</v>
      </c>
      <c r="BR125" s="398"/>
      <c r="BS125" s="398" t="s">
        <v>7047</v>
      </c>
      <c r="BT125" s="430">
        <v>45924</v>
      </c>
      <c r="BU125" s="1153" t="s">
        <v>10357</v>
      </c>
      <c r="BV125" s="398"/>
      <c r="BW125" s="398"/>
      <c r="BX125" s="398"/>
      <c r="BY125" s="398"/>
      <c r="BZ125" s="430"/>
      <c r="CA125" s="914"/>
      <c r="CB125" s="398"/>
      <c r="CC125" s="398"/>
      <c r="CD125" s="398"/>
      <c r="CE125" s="398"/>
      <c r="CF125" s="430"/>
      <c r="CG125" s="914"/>
      <c r="CH125" s="398"/>
      <c r="CI125" s="398"/>
      <c r="CJ125" s="398"/>
    </row>
    <row r="126" spans="1:88" s="402" customFormat="1" ht="15" x14ac:dyDescent="0.25">
      <c r="A126" s="899" t="s">
        <v>8263</v>
      </c>
      <c r="B126" s="397"/>
      <c r="C126" s="398" t="s">
        <v>8257</v>
      </c>
      <c r="D126" s="900" t="s">
        <v>6958</v>
      </c>
      <c r="E126" s="429" t="s">
        <v>2790</v>
      </c>
      <c r="F126" s="399">
        <f>IF(L126&lt;&gt;0,MAX(L126,R126,X126,AD126,AJ126,AP126,AV126,BB126,BH126,BN126,BT126,BZ126),"NE")</f>
        <v>45924</v>
      </c>
      <c r="G126" s="401" t="str">
        <f t="shared" si="20"/>
        <v>C</v>
      </c>
      <c r="H126" s="898" t="str">
        <f t="shared" si="21"/>
        <v>MR_DER-1218_25</v>
      </c>
      <c r="I126" s="413" t="str">
        <f t="shared" si="22"/>
        <v>ND</v>
      </c>
      <c r="J126" s="413" t="str">
        <f t="shared" si="23"/>
        <v>ND</v>
      </c>
      <c r="K126" s="398" t="s">
        <v>3730</v>
      </c>
      <c r="L126" s="430">
        <v>45252</v>
      </c>
      <c r="M126" s="914" t="s">
        <v>6933</v>
      </c>
      <c r="N126" s="398" t="s">
        <v>5536</v>
      </c>
      <c r="O126" s="430">
        <v>45268</v>
      </c>
      <c r="P126" s="914" t="s">
        <v>6989</v>
      </c>
      <c r="Q126" s="398" t="s">
        <v>3765</v>
      </c>
      <c r="R126" s="430">
        <v>45331</v>
      </c>
      <c r="S126" s="914" t="s">
        <v>7111</v>
      </c>
      <c r="T126" s="398" t="s">
        <v>5539</v>
      </c>
      <c r="U126" s="430">
        <v>45345</v>
      </c>
      <c r="V126" s="1152" t="s">
        <v>8654</v>
      </c>
      <c r="W126" s="398" t="s">
        <v>3748</v>
      </c>
      <c r="X126" s="430">
        <v>45407</v>
      </c>
      <c r="Y126" s="914" t="s">
        <v>7632</v>
      </c>
      <c r="Z126" s="398"/>
      <c r="AA126" s="398"/>
      <c r="AB126" s="1152" t="s">
        <v>8654</v>
      </c>
      <c r="AC126" s="398" t="s">
        <v>5626</v>
      </c>
      <c r="AD126" s="430">
        <v>45446</v>
      </c>
      <c r="AE126" s="914" t="s">
        <v>8037</v>
      </c>
      <c r="AF126" s="398" t="s">
        <v>5536</v>
      </c>
      <c r="AG126" s="430">
        <v>45456</v>
      </c>
      <c r="AH126" s="1152" t="s">
        <v>8655</v>
      </c>
      <c r="AI126" s="398" t="s">
        <v>6229</v>
      </c>
      <c r="AJ126" s="430">
        <v>45471</v>
      </c>
      <c r="AK126" s="914" t="s">
        <v>8151</v>
      </c>
      <c r="AL126" s="398" t="s">
        <v>5537</v>
      </c>
      <c r="AM126" s="430">
        <v>45512</v>
      </c>
      <c r="AN126" s="1152" t="s">
        <v>8656</v>
      </c>
      <c r="AO126" s="398" t="s">
        <v>5811</v>
      </c>
      <c r="AP126" s="430">
        <v>45552</v>
      </c>
      <c r="AQ126" s="914" t="s">
        <v>8208</v>
      </c>
      <c r="AR126" s="398"/>
      <c r="AS126" s="398"/>
      <c r="AT126" s="1152" t="s">
        <v>8657</v>
      </c>
      <c r="AU126" s="398" t="s">
        <v>5811</v>
      </c>
      <c r="AV126" s="430">
        <v>45560</v>
      </c>
      <c r="AW126" s="914" t="s">
        <v>8221</v>
      </c>
      <c r="AX126" s="398"/>
      <c r="AY126" s="398"/>
      <c r="AZ126" s="1156" t="s">
        <v>8659</v>
      </c>
      <c r="BA126" s="398" t="s">
        <v>5811</v>
      </c>
      <c r="BB126" s="430">
        <v>45583</v>
      </c>
      <c r="BC126" s="920" t="s">
        <v>8349</v>
      </c>
      <c r="BD126" s="398"/>
      <c r="BE126" s="398"/>
      <c r="BF126" s="398"/>
      <c r="BG126" s="398" t="s">
        <v>6393</v>
      </c>
      <c r="BH126" s="430">
        <v>45883</v>
      </c>
      <c r="BI126" s="1153" t="s">
        <v>9779</v>
      </c>
      <c r="BJ126" s="1153"/>
      <c r="BK126" s="398"/>
      <c r="BL126" s="397"/>
      <c r="BM126" s="398" t="s">
        <v>7375</v>
      </c>
      <c r="BN126" s="430">
        <v>45898</v>
      </c>
      <c r="BO126" s="1153" t="s">
        <v>9922</v>
      </c>
      <c r="BP126" s="398" t="s">
        <v>5539</v>
      </c>
      <c r="BQ126" s="430">
        <v>45911</v>
      </c>
      <c r="BR126" s="398"/>
      <c r="BS126" s="398" t="s">
        <v>6649</v>
      </c>
      <c r="BT126" s="430">
        <v>45912</v>
      </c>
      <c r="BU126" s="1153" t="s">
        <v>10284</v>
      </c>
      <c r="BV126" s="398"/>
      <c r="BW126" s="398"/>
      <c r="BX126" s="398"/>
      <c r="BY126" s="398" t="s">
        <v>6649</v>
      </c>
      <c r="BZ126" s="430">
        <v>45924</v>
      </c>
      <c r="CA126" s="1153" t="s">
        <v>10357</v>
      </c>
      <c r="CB126" s="398"/>
      <c r="CC126" s="398"/>
      <c r="CD126" s="398"/>
      <c r="CE126" s="398"/>
      <c r="CF126" s="430"/>
      <c r="CG126" s="914"/>
      <c r="CH126" s="398"/>
      <c r="CI126" s="398"/>
      <c r="CJ126" s="398"/>
    </row>
    <row r="127" spans="1:88" s="402" customFormat="1" x14ac:dyDescent="0.2">
      <c r="A127" s="899" t="s">
        <v>8263</v>
      </c>
      <c r="B127" s="397"/>
      <c r="C127" s="398" t="s">
        <v>8257</v>
      </c>
      <c r="D127" s="900" t="s">
        <v>6958</v>
      </c>
      <c r="E127" s="429" t="s">
        <v>2791</v>
      </c>
      <c r="F127" s="399">
        <f t="shared" ref="F127:F134" si="25">IF(L127&lt;&gt;0,MAX(L127,R127,X127,AD127,AJ127,AP127,AV127,BB127,BH127),"NE")</f>
        <v>45583</v>
      </c>
      <c r="G127" s="401" t="str">
        <f t="shared" si="20"/>
        <v>B</v>
      </c>
      <c r="H127" s="898" t="str">
        <f t="shared" si="21"/>
        <v>MR.DER-0822_24-SP 097-Entrega Final-H06</v>
      </c>
      <c r="I127" s="413" t="str">
        <f t="shared" si="22"/>
        <v>ND</v>
      </c>
      <c r="J127" s="413" t="str">
        <f t="shared" si="23"/>
        <v>ND</v>
      </c>
      <c r="K127" s="398" t="s">
        <v>3730</v>
      </c>
      <c r="L127" s="430">
        <v>45252</v>
      </c>
      <c r="M127" s="914" t="s">
        <v>6933</v>
      </c>
      <c r="N127" s="398" t="s">
        <v>5536</v>
      </c>
      <c r="O127" s="430">
        <v>45268</v>
      </c>
      <c r="P127" s="914" t="s">
        <v>6989</v>
      </c>
      <c r="Q127" s="398" t="s">
        <v>3765</v>
      </c>
      <c r="R127" s="430">
        <v>45331</v>
      </c>
      <c r="S127" s="914" t="s">
        <v>7111</v>
      </c>
      <c r="T127" s="398" t="s">
        <v>5537</v>
      </c>
      <c r="U127" s="398"/>
      <c r="V127" s="1152" t="s">
        <v>8654</v>
      </c>
      <c r="W127" s="398" t="s">
        <v>3748</v>
      </c>
      <c r="X127" s="430">
        <v>45407</v>
      </c>
      <c r="Y127" s="914" t="s">
        <v>7632</v>
      </c>
      <c r="Z127" s="398"/>
      <c r="AA127" s="398"/>
      <c r="AB127" s="926" t="s">
        <v>8654</v>
      </c>
      <c r="AC127" s="398" t="s">
        <v>5626</v>
      </c>
      <c r="AD127" s="430">
        <v>45446</v>
      </c>
      <c r="AE127" s="914" t="s">
        <v>8037</v>
      </c>
      <c r="AF127" s="398" t="s">
        <v>5536</v>
      </c>
      <c r="AG127" s="430">
        <v>45456</v>
      </c>
      <c r="AH127" s="926" t="s">
        <v>8655</v>
      </c>
      <c r="AI127" s="398" t="s">
        <v>6229</v>
      </c>
      <c r="AJ127" s="430">
        <v>45471</v>
      </c>
      <c r="AK127" s="914" t="s">
        <v>8151</v>
      </c>
      <c r="AL127" s="430" t="s">
        <v>5536</v>
      </c>
      <c r="AM127" s="430">
        <v>45512</v>
      </c>
      <c r="AN127" s="926" t="s">
        <v>8656</v>
      </c>
      <c r="AO127" s="398" t="s">
        <v>6340</v>
      </c>
      <c r="AP127" s="430">
        <v>45552</v>
      </c>
      <c r="AQ127" s="914" t="s">
        <v>8208</v>
      </c>
      <c r="AR127" s="398" t="s">
        <v>5536</v>
      </c>
      <c r="AS127" s="430">
        <v>45558</v>
      </c>
      <c r="AT127" s="926" t="s">
        <v>8657</v>
      </c>
      <c r="AU127" s="398" t="s">
        <v>8218</v>
      </c>
      <c r="AV127" s="430">
        <v>45560</v>
      </c>
      <c r="AW127" s="914" t="s">
        <v>8219</v>
      </c>
      <c r="AX127" s="398" t="s">
        <v>5537</v>
      </c>
      <c r="AY127" s="430">
        <v>45573</v>
      </c>
      <c r="AZ127" s="928" t="s">
        <v>8660</v>
      </c>
      <c r="BA127" s="398" t="s">
        <v>5811</v>
      </c>
      <c r="BB127" s="430">
        <v>45574</v>
      </c>
      <c r="BC127" s="920" t="s">
        <v>8274</v>
      </c>
      <c r="BD127" s="398"/>
      <c r="BE127" s="398"/>
      <c r="BF127" s="1152" t="s">
        <v>8661</v>
      </c>
      <c r="BG127" s="398" t="s">
        <v>5811</v>
      </c>
      <c r="BH127" s="430">
        <v>45583</v>
      </c>
      <c r="BI127" s="920" t="s">
        <v>8349</v>
      </c>
      <c r="BJ127" s="398"/>
      <c r="BK127" s="398"/>
      <c r="BL127" s="397"/>
      <c r="BM127" s="398"/>
      <c r="BN127" s="430"/>
      <c r="BO127" s="914"/>
      <c r="BP127" s="398"/>
      <c r="BQ127" s="398"/>
      <c r="BR127" s="398"/>
      <c r="BS127" s="398"/>
      <c r="BT127" s="430"/>
      <c r="BU127" s="914"/>
      <c r="BV127" s="398"/>
      <c r="BW127" s="398"/>
      <c r="BX127" s="398"/>
      <c r="BY127" s="398"/>
      <c r="BZ127" s="430"/>
      <c r="CA127" s="914"/>
      <c r="CB127" s="398"/>
      <c r="CC127" s="398"/>
      <c r="CD127" s="398"/>
      <c r="CE127" s="398"/>
      <c r="CF127" s="430"/>
      <c r="CG127" s="914"/>
      <c r="CH127" s="398"/>
      <c r="CI127" s="398"/>
      <c r="CJ127" s="398"/>
    </row>
    <row r="128" spans="1:88" s="402" customFormat="1" x14ac:dyDescent="0.2">
      <c r="A128" s="899" t="s">
        <v>8263</v>
      </c>
      <c r="B128" s="397"/>
      <c r="C128" s="398" t="s">
        <v>8257</v>
      </c>
      <c r="D128" s="900" t="s">
        <v>6958</v>
      </c>
      <c r="E128" s="429" t="s">
        <v>6934</v>
      </c>
      <c r="F128" s="399">
        <f t="shared" si="25"/>
        <v>45583</v>
      </c>
      <c r="G128" s="401" t="str">
        <f t="shared" si="20"/>
        <v>C</v>
      </c>
      <c r="H128" s="898" t="str">
        <f t="shared" si="21"/>
        <v>MR.DER-0822_24-SP 097-Entrega Final-H06</v>
      </c>
      <c r="I128" s="413" t="str">
        <f t="shared" si="22"/>
        <v>ND</v>
      </c>
      <c r="J128" s="413" t="str">
        <f t="shared" si="23"/>
        <v>ND</v>
      </c>
      <c r="K128" s="398" t="s">
        <v>3730</v>
      </c>
      <c r="L128" s="430">
        <v>45252</v>
      </c>
      <c r="M128" s="914" t="s">
        <v>6933</v>
      </c>
      <c r="N128" s="398" t="s">
        <v>5539</v>
      </c>
      <c r="O128" s="430">
        <v>45268</v>
      </c>
      <c r="P128" s="914" t="s">
        <v>6989</v>
      </c>
      <c r="Q128" s="398" t="s">
        <v>3748</v>
      </c>
      <c r="R128" s="430">
        <v>45331</v>
      </c>
      <c r="S128" s="914" t="s">
        <v>7111</v>
      </c>
      <c r="T128" s="398"/>
      <c r="U128" s="398"/>
      <c r="V128" s="1152" t="s">
        <v>8654</v>
      </c>
      <c r="W128" s="398" t="s">
        <v>5626</v>
      </c>
      <c r="X128" s="430">
        <v>45407</v>
      </c>
      <c r="Y128" s="914" t="s">
        <v>7632</v>
      </c>
      <c r="Z128" s="398" t="s">
        <v>5539</v>
      </c>
      <c r="AA128" s="430">
        <v>45432</v>
      </c>
      <c r="AB128" s="1152" t="s">
        <v>8654</v>
      </c>
      <c r="AC128" s="398" t="s">
        <v>5811</v>
      </c>
      <c r="AD128" s="430">
        <v>45446</v>
      </c>
      <c r="AE128" s="914" t="s">
        <v>8037</v>
      </c>
      <c r="AF128" s="398" t="s">
        <v>6098</v>
      </c>
      <c r="AG128" s="430">
        <v>45456</v>
      </c>
      <c r="AH128" s="926" t="s">
        <v>8655</v>
      </c>
      <c r="AI128" s="398" t="s">
        <v>6393</v>
      </c>
      <c r="AJ128" s="430">
        <v>45471</v>
      </c>
      <c r="AK128" s="914" t="s">
        <v>8151</v>
      </c>
      <c r="AL128" s="430" t="s">
        <v>5536</v>
      </c>
      <c r="AM128" s="430">
        <v>45512</v>
      </c>
      <c r="AN128" s="926" t="s">
        <v>8656</v>
      </c>
      <c r="AO128" s="398" t="s">
        <v>7375</v>
      </c>
      <c r="AP128" s="430">
        <v>45552</v>
      </c>
      <c r="AQ128" s="914" t="s">
        <v>8208</v>
      </c>
      <c r="AR128" s="398" t="s">
        <v>5537</v>
      </c>
      <c r="AS128" s="430">
        <v>45558</v>
      </c>
      <c r="AT128" s="926" t="s">
        <v>8657</v>
      </c>
      <c r="AU128" s="398" t="s">
        <v>6649</v>
      </c>
      <c r="AV128" s="430">
        <v>45560</v>
      </c>
      <c r="AW128" s="914" t="s">
        <v>8222</v>
      </c>
      <c r="AX128" s="398"/>
      <c r="AY128" s="398"/>
      <c r="AZ128" s="928" t="s">
        <v>8658</v>
      </c>
      <c r="BA128" s="398" t="s">
        <v>6649</v>
      </c>
      <c r="BB128" s="430">
        <v>45583</v>
      </c>
      <c r="BC128" s="920" t="s">
        <v>8349</v>
      </c>
      <c r="BD128" s="398"/>
      <c r="BE128" s="398"/>
      <c r="BF128" s="398"/>
      <c r="BG128" s="398"/>
      <c r="BH128" s="430"/>
      <c r="BI128" s="920"/>
      <c r="BJ128" s="398"/>
      <c r="BK128" s="398"/>
      <c r="BL128" s="397"/>
      <c r="BM128" s="398"/>
      <c r="BN128" s="430"/>
      <c r="BO128" s="914"/>
      <c r="BP128" s="398"/>
      <c r="BQ128" s="398"/>
      <c r="BR128" s="398"/>
      <c r="BS128" s="398"/>
      <c r="BT128" s="430"/>
      <c r="BU128" s="914"/>
      <c r="BV128" s="398"/>
      <c r="BW128" s="398"/>
      <c r="BX128" s="398"/>
      <c r="BY128" s="398"/>
      <c r="BZ128" s="430"/>
      <c r="CA128" s="914"/>
      <c r="CB128" s="398"/>
      <c r="CC128" s="398"/>
      <c r="CD128" s="398"/>
      <c r="CE128" s="398"/>
      <c r="CF128" s="430"/>
      <c r="CG128" s="914"/>
      <c r="CH128" s="398"/>
      <c r="CI128" s="398"/>
      <c r="CJ128" s="398"/>
    </row>
    <row r="129" spans="1:88" s="402" customFormat="1" x14ac:dyDescent="0.2">
      <c r="A129" s="899" t="s">
        <v>8263</v>
      </c>
      <c r="B129" s="397"/>
      <c r="C129" s="398" t="s">
        <v>8257</v>
      </c>
      <c r="D129" s="900" t="s">
        <v>6958</v>
      </c>
      <c r="E129" s="429" t="s">
        <v>6935</v>
      </c>
      <c r="F129" s="399">
        <f t="shared" si="25"/>
        <v>45583</v>
      </c>
      <c r="G129" s="401" t="str">
        <f t="shared" si="20"/>
        <v>B</v>
      </c>
      <c r="H129" s="898" t="str">
        <f t="shared" si="21"/>
        <v>MR.DER-0822_24-SP 097-Entrega Final-H06</v>
      </c>
      <c r="I129" s="413" t="str">
        <f t="shared" si="22"/>
        <v>ND</v>
      </c>
      <c r="J129" s="413" t="str">
        <f t="shared" si="23"/>
        <v>ND</v>
      </c>
      <c r="K129" s="398" t="s">
        <v>3730</v>
      </c>
      <c r="L129" s="430">
        <v>45252</v>
      </c>
      <c r="M129" s="914" t="s">
        <v>6933</v>
      </c>
      <c r="N129" s="398" t="s">
        <v>5536</v>
      </c>
      <c r="O129" s="430">
        <v>45268</v>
      </c>
      <c r="P129" s="914" t="s">
        <v>6989</v>
      </c>
      <c r="Q129" s="398" t="s">
        <v>3765</v>
      </c>
      <c r="R129" s="430">
        <v>45331</v>
      </c>
      <c r="S129" s="914" t="s">
        <v>7111</v>
      </c>
      <c r="T129" s="398" t="s">
        <v>5539</v>
      </c>
      <c r="U129" s="430">
        <v>45345</v>
      </c>
      <c r="V129" s="1152" t="s">
        <v>8654</v>
      </c>
      <c r="W129" s="398" t="s">
        <v>3748</v>
      </c>
      <c r="X129" s="430">
        <v>45407</v>
      </c>
      <c r="Y129" s="914" t="s">
        <v>7632</v>
      </c>
      <c r="Z129" s="398"/>
      <c r="AA129" s="398"/>
      <c r="AB129" s="926" t="s">
        <v>8654</v>
      </c>
      <c r="AC129" s="398" t="s">
        <v>5626</v>
      </c>
      <c r="AD129" s="430">
        <v>45446</v>
      </c>
      <c r="AE129" s="914" t="s">
        <v>8037</v>
      </c>
      <c r="AF129" s="398" t="s">
        <v>5536</v>
      </c>
      <c r="AG129" s="430">
        <v>45456</v>
      </c>
      <c r="AH129" s="926" t="s">
        <v>8655</v>
      </c>
      <c r="AI129" s="398" t="s">
        <v>6229</v>
      </c>
      <c r="AJ129" s="430">
        <v>45471</v>
      </c>
      <c r="AK129" s="914" t="s">
        <v>8151</v>
      </c>
      <c r="AL129" s="430" t="s">
        <v>5536</v>
      </c>
      <c r="AM129" s="430">
        <v>45512</v>
      </c>
      <c r="AN129" s="926" t="s">
        <v>8656</v>
      </c>
      <c r="AO129" s="398" t="s">
        <v>6340</v>
      </c>
      <c r="AP129" s="430">
        <v>45552</v>
      </c>
      <c r="AQ129" s="914" t="s">
        <v>8208</v>
      </c>
      <c r="AR129" s="398"/>
      <c r="AS129" s="398"/>
      <c r="AT129" s="926" t="s">
        <v>8657</v>
      </c>
      <c r="AU129" s="398" t="s">
        <v>5811</v>
      </c>
      <c r="AV129" s="430">
        <v>45560</v>
      </c>
      <c r="AW129" s="914" t="s">
        <v>8222</v>
      </c>
      <c r="AX129" s="398"/>
      <c r="AY129" s="398"/>
      <c r="AZ129" s="1156" t="s">
        <v>8658</v>
      </c>
      <c r="BA129" s="398" t="s">
        <v>5811</v>
      </c>
      <c r="BB129" s="430">
        <v>45583</v>
      </c>
      <c r="BC129" s="920" t="s">
        <v>8349</v>
      </c>
      <c r="BD129" s="398"/>
      <c r="BE129" s="398"/>
      <c r="BF129" s="398"/>
      <c r="BG129" s="398"/>
      <c r="BH129" s="430"/>
      <c r="BI129" s="920"/>
      <c r="BJ129" s="398"/>
      <c r="BK129" s="398"/>
      <c r="BL129" s="397"/>
      <c r="BM129" s="398"/>
      <c r="BN129" s="430"/>
      <c r="BO129" s="914"/>
      <c r="BP129" s="398"/>
      <c r="BQ129" s="398"/>
      <c r="BR129" s="398"/>
      <c r="BS129" s="398"/>
      <c r="BT129" s="430"/>
      <c r="BU129" s="914"/>
      <c r="BV129" s="398"/>
      <c r="BW129" s="398"/>
      <c r="BX129" s="398"/>
      <c r="BY129" s="398"/>
      <c r="BZ129" s="430"/>
      <c r="CA129" s="914"/>
      <c r="CB129" s="398"/>
      <c r="CC129" s="398"/>
      <c r="CD129" s="398"/>
      <c r="CE129" s="398"/>
      <c r="CF129" s="430"/>
      <c r="CG129" s="914"/>
      <c r="CH129" s="398"/>
      <c r="CI129" s="398"/>
      <c r="CJ129" s="398"/>
    </row>
    <row r="130" spans="1:88" s="402" customFormat="1" x14ac:dyDescent="0.2">
      <c r="A130" s="899" t="s">
        <v>8263</v>
      </c>
      <c r="B130" s="397"/>
      <c r="C130" s="398" t="s">
        <v>8257</v>
      </c>
      <c r="D130" s="900" t="s">
        <v>6958</v>
      </c>
      <c r="E130" s="429" t="s">
        <v>6936</v>
      </c>
      <c r="F130" s="399">
        <f t="shared" si="25"/>
        <v>45583</v>
      </c>
      <c r="G130" s="401" t="str">
        <f t="shared" si="20"/>
        <v>B</v>
      </c>
      <c r="H130" s="898" t="str">
        <f t="shared" si="21"/>
        <v>MR.DER-0822_24-SP 097-Entrega Final-H06</v>
      </c>
      <c r="I130" s="413" t="str">
        <f t="shared" si="22"/>
        <v>ND</v>
      </c>
      <c r="J130" s="413" t="str">
        <f t="shared" si="23"/>
        <v>ND</v>
      </c>
      <c r="K130" s="398" t="s">
        <v>3730</v>
      </c>
      <c r="L130" s="430">
        <v>45252</v>
      </c>
      <c r="M130" s="914" t="s">
        <v>6933</v>
      </c>
      <c r="N130" s="398" t="s">
        <v>5537</v>
      </c>
      <c r="O130" s="430">
        <v>45268</v>
      </c>
      <c r="P130" s="914" t="s">
        <v>6989</v>
      </c>
      <c r="Q130" s="398" t="s">
        <v>3748</v>
      </c>
      <c r="R130" s="430">
        <v>45331</v>
      </c>
      <c r="S130" s="914" t="s">
        <v>7111</v>
      </c>
      <c r="T130" s="398"/>
      <c r="U130" s="398"/>
      <c r="V130" s="1152" t="s">
        <v>8654</v>
      </c>
      <c r="W130" s="398"/>
      <c r="X130" s="430"/>
      <c r="Y130" s="914"/>
      <c r="Z130" s="398"/>
      <c r="AA130" s="398"/>
      <c r="AB130" s="398"/>
      <c r="AC130" s="398" t="s">
        <v>5626</v>
      </c>
      <c r="AD130" s="430">
        <v>45446</v>
      </c>
      <c r="AE130" s="914" t="s">
        <v>8037</v>
      </c>
      <c r="AF130" s="398" t="s">
        <v>5536</v>
      </c>
      <c r="AG130" s="430">
        <v>45456</v>
      </c>
      <c r="AH130" s="926" t="s">
        <v>8655</v>
      </c>
      <c r="AI130" s="398" t="s">
        <v>6229</v>
      </c>
      <c r="AJ130" s="430">
        <v>45471</v>
      </c>
      <c r="AK130" s="914" t="s">
        <v>8151</v>
      </c>
      <c r="AL130" s="430" t="s">
        <v>5536</v>
      </c>
      <c r="AM130" s="430">
        <v>45512</v>
      </c>
      <c r="AN130" s="926" t="s">
        <v>8656</v>
      </c>
      <c r="AO130" s="398" t="s">
        <v>6340</v>
      </c>
      <c r="AP130" s="430">
        <v>45552</v>
      </c>
      <c r="AQ130" s="914" t="s">
        <v>8208</v>
      </c>
      <c r="AR130" s="398"/>
      <c r="AS130" s="398"/>
      <c r="AT130" s="926" t="s">
        <v>8657</v>
      </c>
      <c r="AU130" s="398" t="s">
        <v>5811</v>
      </c>
      <c r="AV130" s="430">
        <v>45560</v>
      </c>
      <c r="AW130" s="914" t="s">
        <v>8222</v>
      </c>
      <c r="AX130" s="398"/>
      <c r="AY130" s="398"/>
      <c r="AZ130" s="1156" t="s">
        <v>8658</v>
      </c>
      <c r="BA130" s="398" t="s">
        <v>5811</v>
      </c>
      <c r="BB130" s="430">
        <v>45583</v>
      </c>
      <c r="BC130" s="920" t="s">
        <v>8349</v>
      </c>
      <c r="BD130" s="398"/>
      <c r="BE130" s="398"/>
      <c r="BF130" s="398"/>
      <c r="BG130" s="398"/>
      <c r="BH130" s="430"/>
      <c r="BI130" s="920"/>
      <c r="BJ130" s="398"/>
      <c r="BK130" s="398"/>
      <c r="BL130" s="397"/>
      <c r="BM130" s="398"/>
      <c r="BN130" s="430"/>
      <c r="BO130" s="914"/>
      <c r="BP130" s="398"/>
      <c r="BQ130" s="398"/>
      <c r="BR130" s="398"/>
      <c r="BS130" s="398"/>
      <c r="BT130" s="430"/>
      <c r="BU130" s="914"/>
      <c r="BV130" s="398"/>
      <c r="BW130" s="398"/>
      <c r="BX130" s="398"/>
      <c r="BY130" s="398"/>
      <c r="BZ130" s="430"/>
      <c r="CA130" s="914"/>
      <c r="CB130" s="398"/>
      <c r="CC130" s="398"/>
      <c r="CD130" s="398"/>
      <c r="CE130" s="398"/>
      <c r="CF130" s="430"/>
      <c r="CG130" s="914"/>
      <c r="CH130" s="398"/>
      <c r="CI130" s="398"/>
      <c r="CJ130" s="398"/>
    </row>
    <row r="131" spans="1:88" s="402" customFormat="1" x14ac:dyDescent="0.2">
      <c r="A131" s="899" t="s">
        <v>8263</v>
      </c>
      <c r="B131" s="397"/>
      <c r="C131" s="398" t="s">
        <v>8257</v>
      </c>
      <c r="D131" s="900" t="s">
        <v>6958</v>
      </c>
      <c r="E131" s="429" t="s">
        <v>6937</v>
      </c>
      <c r="F131" s="399">
        <f t="shared" si="25"/>
        <v>45583</v>
      </c>
      <c r="G131" s="401" t="str">
        <f t="shared" si="20"/>
        <v>B</v>
      </c>
      <c r="H131" s="898" t="str">
        <f t="shared" si="21"/>
        <v>MR.DER-0822_24-SP 097-Entrega Final-H06</v>
      </c>
      <c r="I131" s="413" t="str">
        <f t="shared" si="22"/>
        <v>ND</v>
      </c>
      <c r="J131" s="413" t="str">
        <f t="shared" si="23"/>
        <v>ND</v>
      </c>
      <c r="K131" s="398" t="s">
        <v>3730</v>
      </c>
      <c r="L131" s="430">
        <v>45252</v>
      </c>
      <c r="M131" s="914" t="s">
        <v>6933</v>
      </c>
      <c r="N131" s="398" t="s">
        <v>5536</v>
      </c>
      <c r="O131" s="430">
        <v>45268</v>
      </c>
      <c r="P131" s="914" t="s">
        <v>6989</v>
      </c>
      <c r="Q131" s="398" t="s">
        <v>3765</v>
      </c>
      <c r="R131" s="430">
        <v>45331</v>
      </c>
      <c r="S131" s="914" t="s">
        <v>7111</v>
      </c>
      <c r="T131" s="398" t="s">
        <v>5539</v>
      </c>
      <c r="U131" s="430">
        <v>45345</v>
      </c>
      <c r="V131" s="1152" t="s">
        <v>8654</v>
      </c>
      <c r="W131" s="398" t="s">
        <v>3748</v>
      </c>
      <c r="X131" s="430">
        <v>45407</v>
      </c>
      <c r="Y131" s="914" t="s">
        <v>7632</v>
      </c>
      <c r="Z131" s="398"/>
      <c r="AA131" s="398"/>
      <c r="AB131" s="926" t="s">
        <v>8654</v>
      </c>
      <c r="AC131" s="398" t="s">
        <v>5626</v>
      </c>
      <c r="AD131" s="430">
        <v>45446</v>
      </c>
      <c r="AE131" s="914" t="s">
        <v>8037</v>
      </c>
      <c r="AF131" s="398" t="s">
        <v>5536</v>
      </c>
      <c r="AG131" s="430">
        <v>45456</v>
      </c>
      <c r="AH131" s="926" t="s">
        <v>8655</v>
      </c>
      <c r="AI131" s="398" t="s">
        <v>6229</v>
      </c>
      <c r="AJ131" s="430">
        <v>45471</v>
      </c>
      <c r="AK131" s="914" t="s">
        <v>8151</v>
      </c>
      <c r="AL131" s="398" t="s">
        <v>5537</v>
      </c>
      <c r="AM131" s="430">
        <v>45512</v>
      </c>
      <c r="AN131" s="926" t="s">
        <v>8656</v>
      </c>
      <c r="AO131" s="398" t="s">
        <v>5811</v>
      </c>
      <c r="AP131" s="430">
        <v>45552</v>
      </c>
      <c r="AQ131" s="914" t="s">
        <v>8208</v>
      </c>
      <c r="AR131" s="398"/>
      <c r="AS131" s="398"/>
      <c r="AT131" s="926" t="s">
        <v>8657</v>
      </c>
      <c r="AU131" s="398"/>
      <c r="AV131" s="398"/>
      <c r="AW131" s="398"/>
      <c r="AX131" s="398"/>
      <c r="AY131" s="398"/>
      <c r="AZ131" s="397"/>
      <c r="BA131" s="398" t="s">
        <v>5811</v>
      </c>
      <c r="BB131" s="430">
        <v>45583</v>
      </c>
      <c r="BC131" s="920" t="s">
        <v>8349</v>
      </c>
      <c r="BD131" s="398"/>
      <c r="BE131" s="398"/>
      <c r="BF131" s="398"/>
      <c r="BG131" s="398"/>
      <c r="BH131" s="398"/>
      <c r="BI131" s="397"/>
      <c r="BJ131" s="398"/>
      <c r="BK131" s="398"/>
      <c r="BL131" s="397"/>
      <c r="BM131" s="398"/>
      <c r="BN131" s="398"/>
      <c r="BO131" s="398"/>
      <c r="BP131" s="398"/>
      <c r="BQ131" s="398"/>
      <c r="BR131" s="398"/>
      <c r="BS131" s="398"/>
      <c r="BT131" s="398"/>
      <c r="BU131" s="398"/>
      <c r="BV131" s="398"/>
      <c r="BW131" s="398"/>
      <c r="BX131" s="398"/>
      <c r="BY131" s="398"/>
      <c r="BZ131" s="398"/>
      <c r="CA131" s="398"/>
      <c r="CB131" s="398"/>
      <c r="CC131" s="398"/>
      <c r="CD131" s="398"/>
      <c r="CE131" s="398"/>
      <c r="CF131" s="398"/>
      <c r="CG131" s="398"/>
      <c r="CH131" s="398"/>
      <c r="CI131" s="398"/>
      <c r="CJ131" s="398"/>
    </row>
    <row r="132" spans="1:88" s="402" customFormat="1" x14ac:dyDescent="0.2">
      <c r="A132" s="899" t="s">
        <v>8263</v>
      </c>
      <c r="B132" s="397"/>
      <c r="C132" s="398" t="s">
        <v>8257</v>
      </c>
      <c r="D132" s="900" t="s">
        <v>6958</v>
      </c>
      <c r="E132" s="429" t="s">
        <v>6938</v>
      </c>
      <c r="F132" s="399">
        <f t="shared" si="25"/>
        <v>45583</v>
      </c>
      <c r="G132" s="401" t="str">
        <f t="shared" si="20"/>
        <v>B</v>
      </c>
      <c r="H132" s="898" t="str">
        <f t="shared" si="21"/>
        <v>MR.DER-0822_24-SP 097-Entrega Final-H06</v>
      </c>
      <c r="I132" s="413" t="str">
        <f t="shared" si="22"/>
        <v>ND</v>
      </c>
      <c r="J132" s="413" t="str">
        <f t="shared" si="23"/>
        <v>ND</v>
      </c>
      <c r="K132" s="398" t="s">
        <v>3730</v>
      </c>
      <c r="L132" s="430">
        <v>45252</v>
      </c>
      <c r="M132" s="914" t="s">
        <v>6933</v>
      </c>
      <c r="N132" s="398" t="s">
        <v>5536</v>
      </c>
      <c r="O132" s="430">
        <v>45268</v>
      </c>
      <c r="P132" s="914" t="s">
        <v>6989</v>
      </c>
      <c r="Q132" s="398" t="s">
        <v>3765</v>
      </c>
      <c r="R132" s="430">
        <v>45331</v>
      </c>
      <c r="S132" s="914" t="s">
        <v>7111</v>
      </c>
      <c r="T132" s="398" t="s">
        <v>5539</v>
      </c>
      <c r="U132" s="430">
        <v>45345</v>
      </c>
      <c r="V132" s="1152" t="s">
        <v>8654</v>
      </c>
      <c r="W132" s="398" t="s">
        <v>3748</v>
      </c>
      <c r="X132" s="430">
        <v>45407</v>
      </c>
      <c r="Y132" s="914" t="s">
        <v>7632</v>
      </c>
      <c r="Z132" s="398"/>
      <c r="AA132" s="430"/>
      <c r="AB132" s="926" t="s">
        <v>8654</v>
      </c>
      <c r="AC132" s="398" t="s">
        <v>5626</v>
      </c>
      <c r="AD132" s="430">
        <v>45446</v>
      </c>
      <c r="AE132" s="914" t="s">
        <v>8037</v>
      </c>
      <c r="AF132" s="398" t="s">
        <v>5536</v>
      </c>
      <c r="AG132" s="430">
        <v>45456</v>
      </c>
      <c r="AH132" s="926" t="s">
        <v>8655</v>
      </c>
      <c r="AI132" s="398" t="s">
        <v>6229</v>
      </c>
      <c r="AJ132" s="430">
        <v>45471</v>
      </c>
      <c r="AK132" s="914" t="s">
        <v>8151</v>
      </c>
      <c r="AL132" s="398" t="s">
        <v>5537</v>
      </c>
      <c r="AM132" s="430">
        <v>45512</v>
      </c>
      <c r="AN132" s="926" t="s">
        <v>8656</v>
      </c>
      <c r="AO132" s="398" t="s">
        <v>5811</v>
      </c>
      <c r="AP132" s="430">
        <v>45552</v>
      </c>
      <c r="AQ132" s="914" t="s">
        <v>8208</v>
      </c>
      <c r="AR132" s="398"/>
      <c r="AS132" s="398"/>
      <c r="AT132" s="926" t="s">
        <v>8657</v>
      </c>
      <c r="AU132" s="398"/>
      <c r="AV132" s="398"/>
      <c r="AW132" s="398"/>
      <c r="AX132" s="398"/>
      <c r="AY132" s="398"/>
      <c r="AZ132" s="397"/>
      <c r="BA132" s="398" t="s">
        <v>5811</v>
      </c>
      <c r="BB132" s="430">
        <v>45583</v>
      </c>
      <c r="BC132" s="920" t="s">
        <v>8349</v>
      </c>
      <c r="BD132" s="398"/>
      <c r="BE132" s="398"/>
      <c r="BF132" s="398"/>
      <c r="BG132" s="398"/>
      <c r="BH132" s="398"/>
      <c r="BI132" s="397"/>
      <c r="BJ132" s="398"/>
      <c r="BK132" s="398"/>
      <c r="BL132" s="397"/>
      <c r="BM132" s="398"/>
      <c r="BN132" s="398"/>
      <c r="BO132" s="398"/>
      <c r="BP132" s="398"/>
      <c r="BQ132" s="398"/>
      <c r="BR132" s="398"/>
      <c r="BS132" s="398"/>
      <c r="BT132" s="398"/>
      <c r="BU132" s="398"/>
      <c r="BV132" s="398"/>
      <c r="BW132" s="398"/>
      <c r="BX132" s="398"/>
      <c r="BY132" s="398"/>
      <c r="BZ132" s="398"/>
      <c r="CA132" s="398"/>
      <c r="CB132" s="398"/>
      <c r="CC132" s="398"/>
      <c r="CD132" s="398"/>
      <c r="CE132" s="398"/>
      <c r="CF132" s="398"/>
      <c r="CG132" s="398"/>
      <c r="CH132" s="398"/>
      <c r="CI132" s="398"/>
      <c r="CJ132" s="398"/>
    </row>
    <row r="133" spans="1:88" s="402" customFormat="1" x14ac:dyDescent="0.2">
      <c r="A133" s="899" t="s">
        <v>8263</v>
      </c>
      <c r="B133" s="397"/>
      <c r="C133" s="398" t="s">
        <v>8257</v>
      </c>
      <c r="D133" s="900" t="s">
        <v>6958</v>
      </c>
      <c r="E133" s="429" t="s">
        <v>6939</v>
      </c>
      <c r="F133" s="399">
        <f t="shared" si="25"/>
        <v>45583</v>
      </c>
      <c r="G133" s="401" t="str">
        <f t="shared" si="20"/>
        <v>B</v>
      </c>
      <c r="H133" s="898" t="str">
        <f t="shared" si="21"/>
        <v>MR.DER-0822_24-SP 097-Entrega Final-H06</v>
      </c>
      <c r="I133" s="413" t="str">
        <f t="shared" si="22"/>
        <v>ND</v>
      </c>
      <c r="J133" s="413" t="str">
        <f t="shared" si="23"/>
        <v>ND</v>
      </c>
      <c r="K133" s="398" t="s">
        <v>3730</v>
      </c>
      <c r="L133" s="430">
        <v>45252</v>
      </c>
      <c r="M133" s="914" t="s">
        <v>6933</v>
      </c>
      <c r="N133" s="398" t="s">
        <v>5536</v>
      </c>
      <c r="O133" s="430">
        <v>45268</v>
      </c>
      <c r="P133" s="914" t="s">
        <v>6989</v>
      </c>
      <c r="Q133" s="398" t="s">
        <v>3765</v>
      </c>
      <c r="R133" s="430">
        <v>45331</v>
      </c>
      <c r="S133" s="914" t="s">
        <v>7111</v>
      </c>
      <c r="T133" s="398" t="s">
        <v>5536</v>
      </c>
      <c r="U133" s="430">
        <v>45345</v>
      </c>
      <c r="V133" s="1152" t="s">
        <v>8654</v>
      </c>
      <c r="W133" s="398" t="s">
        <v>5701</v>
      </c>
      <c r="X133" s="430">
        <v>45407</v>
      </c>
      <c r="Y133" s="914" t="s">
        <v>7632</v>
      </c>
      <c r="Z133" s="398" t="s">
        <v>5539</v>
      </c>
      <c r="AA133" s="430">
        <v>45432</v>
      </c>
      <c r="AB133" s="926" t="s">
        <v>8654</v>
      </c>
      <c r="AC133" s="398" t="s">
        <v>3748</v>
      </c>
      <c r="AD133" s="430">
        <v>45446</v>
      </c>
      <c r="AE133" s="914" t="s">
        <v>8037</v>
      </c>
      <c r="AF133" s="398" t="s">
        <v>6098</v>
      </c>
      <c r="AG133" s="430">
        <v>45456</v>
      </c>
      <c r="AH133" s="926" t="s">
        <v>8655</v>
      </c>
      <c r="AI133" s="398" t="s">
        <v>5626</v>
      </c>
      <c r="AJ133" s="430">
        <v>45471</v>
      </c>
      <c r="AK133" s="914" t="s">
        <v>8151</v>
      </c>
      <c r="AL133" s="430" t="s">
        <v>5536</v>
      </c>
      <c r="AM133" s="430">
        <v>45512</v>
      </c>
      <c r="AN133" s="1152" t="s">
        <v>8656</v>
      </c>
      <c r="AO133" s="398" t="s">
        <v>6340</v>
      </c>
      <c r="AP133" s="430">
        <v>45552</v>
      </c>
      <c r="AQ133" s="914" t="s">
        <v>8208</v>
      </c>
      <c r="AR133" s="398"/>
      <c r="AS133" s="398"/>
      <c r="AT133" s="1152" t="s">
        <v>8657</v>
      </c>
      <c r="AU133" s="398" t="s">
        <v>5811</v>
      </c>
      <c r="AV133" s="430">
        <v>45560</v>
      </c>
      <c r="AW133" s="914" t="s">
        <v>8222</v>
      </c>
      <c r="AX133" s="398"/>
      <c r="AY133" s="398"/>
      <c r="AZ133" s="1156" t="s">
        <v>8658</v>
      </c>
      <c r="BA133" s="398" t="s">
        <v>5811</v>
      </c>
      <c r="BB133" s="430">
        <v>45583</v>
      </c>
      <c r="BC133" s="920" t="s">
        <v>8349</v>
      </c>
      <c r="BD133" s="398"/>
      <c r="BE133" s="398"/>
      <c r="BF133" s="398"/>
      <c r="BG133" s="398"/>
      <c r="BH133" s="430"/>
      <c r="BI133" s="920"/>
      <c r="BJ133" s="398"/>
      <c r="BK133" s="398"/>
      <c r="BL133" s="397"/>
      <c r="BM133" s="398"/>
      <c r="BN133" s="430"/>
      <c r="BO133" s="914"/>
      <c r="BP133" s="398"/>
      <c r="BQ133" s="398"/>
      <c r="BR133" s="398"/>
      <c r="BS133" s="398"/>
      <c r="BT133" s="430"/>
      <c r="BU133" s="914"/>
      <c r="BV133" s="398"/>
      <c r="BW133" s="398"/>
      <c r="BX133" s="398"/>
      <c r="BY133" s="398"/>
      <c r="BZ133" s="430"/>
      <c r="CA133" s="914"/>
      <c r="CB133" s="398"/>
      <c r="CC133" s="398"/>
      <c r="CD133" s="398"/>
      <c r="CE133" s="398"/>
      <c r="CF133" s="430"/>
      <c r="CG133" s="914"/>
      <c r="CH133" s="398"/>
      <c r="CI133" s="398"/>
      <c r="CJ133" s="398"/>
    </row>
    <row r="134" spans="1:88" s="402" customFormat="1" ht="15" x14ac:dyDescent="0.25">
      <c r="A134" s="899" t="s">
        <v>8263</v>
      </c>
      <c r="B134" s="397"/>
      <c r="C134" s="398" t="s">
        <v>8257</v>
      </c>
      <c r="D134" s="900" t="s">
        <v>6958</v>
      </c>
      <c r="E134" s="429" t="s">
        <v>9923</v>
      </c>
      <c r="F134" s="399">
        <f t="shared" si="25"/>
        <v>45924</v>
      </c>
      <c r="G134" s="401" t="str">
        <f t="shared" si="20"/>
        <v>A</v>
      </c>
      <c r="H134" s="898" t="str">
        <f t="shared" si="21"/>
        <v>MR_DER-1218_25</v>
      </c>
      <c r="I134" s="413" t="str">
        <f t="shared" si="22"/>
        <v>ND</v>
      </c>
      <c r="J134" s="413" t="str">
        <f t="shared" si="23"/>
        <v>APROVADO</v>
      </c>
      <c r="K134" s="398" t="s">
        <v>3730</v>
      </c>
      <c r="L134" s="430">
        <v>45883</v>
      </c>
      <c r="M134" s="1153" t="s">
        <v>9779</v>
      </c>
      <c r="N134" s="398"/>
      <c r="O134" s="430"/>
      <c r="P134" s="914"/>
      <c r="Q134" s="398" t="s">
        <v>3748</v>
      </c>
      <c r="R134" s="430">
        <v>45898</v>
      </c>
      <c r="S134" s="1153" t="s">
        <v>9922</v>
      </c>
      <c r="T134" s="398" t="s">
        <v>5539</v>
      </c>
      <c r="U134" s="430">
        <v>45911</v>
      </c>
      <c r="V134" s="1152"/>
      <c r="W134" s="398" t="s">
        <v>3748</v>
      </c>
      <c r="X134" s="430">
        <v>45924</v>
      </c>
      <c r="Y134" s="1153" t="s">
        <v>10357</v>
      </c>
      <c r="Z134" s="398"/>
      <c r="AA134" s="398"/>
      <c r="AB134" s="926"/>
      <c r="AC134" s="398"/>
      <c r="AD134" s="430"/>
      <c r="AE134" s="914"/>
      <c r="AF134" s="398"/>
      <c r="AG134" s="430"/>
      <c r="AH134" s="926"/>
      <c r="AI134" s="398"/>
      <c r="AJ134" s="430"/>
      <c r="AK134" s="914"/>
      <c r="AL134" s="398"/>
      <c r="AM134" s="430"/>
      <c r="AN134" s="926"/>
      <c r="AO134" s="398"/>
      <c r="AP134" s="430"/>
      <c r="AQ134" s="914"/>
      <c r="AR134" s="398"/>
      <c r="AS134" s="398"/>
      <c r="AT134" s="926"/>
      <c r="AU134" s="398"/>
      <c r="AV134" s="430"/>
      <c r="AW134" s="914"/>
      <c r="AX134" s="398"/>
      <c r="AY134" s="398"/>
      <c r="AZ134" s="928"/>
      <c r="BA134" s="398"/>
      <c r="BB134" s="430"/>
      <c r="BC134" s="920"/>
      <c r="BD134" s="398"/>
      <c r="BE134" s="398"/>
      <c r="BF134" s="398"/>
      <c r="BG134" s="398"/>
      <c r="BH134" s="430"/>
      <c r="BI134" s="1153"/>
      <c r="BJ134" s="1153"/>
      <c r="BK134" s="398"/>
      <c r="BL134" s="397"/>
      <c r="BM134" s="398"/>
      <c r="BN134" s="430"/>
      <c r="BO134" s="1153"/>
      <c r="BP134" s="398"/>
      <c r="BQ134" s="398"/>
      <c r="BR134" s="398"/>
      <c r="BS134" s="398"/>
      <c r="BT134" s="430"/>
      <c r="BU134" s="914"/>
      <c r="BV134" s="398"/>
      <c r="BW134" s="398"/>
      <c r="BX134" s="398"/>
      <c r="BY134" s="398"/>
      <c r="BZ134" s="430"/>
      <c r="CA134" s="914"/>
      <c r="CB134" s="398"/>
      <c r="CC134" s="398"/>
      <c r="CD134" s="398"/>
      <c r="CE134" s="398"/>
      <c r="CF134" s="430"/>
      <c r="CG134" s="914"/>
      <c r="CH134" s="398"/>
      <c r="CI134" s="398"/>
      <c r="CJ134" s="398"/>
    </row>
    <row r="135" spans="1:88" s="1090" customFormat="1" ht="15" x14ac:dyDescent="0.25">
      <c r="A135" s="1079" t="s">
        <v>8263</v>
      </c>
      <c r="B135" s="1080"/>
      <c r="C135" s="1081" t="s">
        <v>8257</v>
      </c>
      <c r="D135" s="1082" t="s">
        <v>6961</v>
      </c>
      <c r="E135" s="1083" t="s">
        <v>6959</v>
      </c>
      <c r="F135" s="1084">
        <f>IF(L135&lt;&gt;0,MAX(L135,R135,X135,AD135,AJ135,AP135,AV135,BB135,BH135,BN135,BT135),"NE")</f>
        <v>45925</v>
      </c>
      <c r="G135" s="1085" t="str">
        <f t="shared" si="20"/>
        <v>C</v>
      </c>
      <c r="H135" s="1086" t="str">
        <f t="shared" si="21"/>
        <v>MR_DER-1232_25</v>
      </c>
      <c r="I135" s="1087" t="str">
        <f t="shared" si="22"/>
        <v>ND</v>
      </c>
      <c r="J135" s="1087" t="str">
        <f t="shared" si="23"/>
        <v>APROVADO</v>
      </c>
      <c r="K135" s="1081" t="s">
        <v>3730</v>
      </c>
      <c r="L135" s="1088">
        <v>45252</v>
      </c>
      <c r="M135" s="1089" t="s">
        <v>6933</v>
      </c>
      <c r="N135" s="1081" t="s">
        <v>5539</v>
      </c>
      <c r="O135" s="1081"/>
      <c r="P135" s="1081"/>
      <c r="Q135" s="1081" t="s">
        <v>3748</v>
      </c>
      <c r="R135" s="1088">
        <v>45331</v>
      </c>
      <c r="S135" s="1089" t="s">
        <v>7111</v>
      </c>
      <c r="T135" s="1081"/>
      <c r="U135" s="1081"/>
      <c r="V135" s="1154" t="s">
        <v>8654</v>
      </c>
      <c r="W135" s="1081" t="s">
        <v>5626</v>
      </c>
      <c r="X135" s="1088">
        <v>45407</v>
      </c>
      <c r="Y135" s="1089" t="s">
        <v>7632</v>
      </c>
      <c r="Z135" s="1081" t="s">
        <v>5539</v>
      </c>
      <c r="AA135" s="1088">
        <v>45432</v>
      </c>
      <c r="AB135" s="1154" t="s">
        <v>8654</v>
      </c>
      <c r="AC135" s="1081" t="s">
        <v>5811</v>
      </c>
      <c r="AD135" s="1088">
        <v>45446</v>
      </c>
      <c r="AE135" s="1089" t="s">
        <v>8037</v>
      </c>
      <c r="AF135" s="1081"/>
      <c r="AG135" s="1088"/>
      <c r="AH135" s="1154" t="s">
        <v>8655</v>
      </c>
      <c r="AI135" s="1081" t="s">
        <v>5811</v>
      </c>
      <c r="AJ135" s="1088">
        <v>45583</v>
      </c>
      <c r="AK135" s="1089" t="s">
        <v>8350</v>
      </c>
      <c r="AL135" s="1081"/>
      <c r="AM135" s="1081"/>
      <c r="AN135" s="1081"/>
      <c r="AO135" s="1081" t="s">
        <v>6393</v>
      </c>
      <c r="AP135" s="1088">
        <v>45883</v>
      </c>
      <c r="AQ135" s="1155" t="s">
        <v>9779</v>
      </c>
      <c r="AR135" s="1081"/>
      <c r="AS135" s="1081"/>
      <c r="AT135" s="1081"/>
      <c r="AU135" s="1081"/>
      <c r="AV135" s="1081"/>
      <c r="AW135" s="1081"/>
      <c r="AX135" s="1081"/>
      <c r="AY135" s="1081"/>
      <c r="AZ135" s="1080"/>
      <c r="BA135" s="1081"/>
      <c r="BB135" s="1081"/>
      <c r="BC135" s="1080"/>
      <c r="BD135" s="1081"/>
      <c r="BE135" s="1081"/>
      <c r="BF135" s="1081"/>
      <c r="BG135" s="1081"/>
      <c r="BH135" s="1088"/>
      <c r="BI135" s="1155"/>
      <c r="BJ135" s="1081"/>
      <c r="BK135" s="1081"/>
      <c r="BL135" s="1080"/>
      <c r="BM135" s="1081" t="s">
        <v>6649</v>
      </c>
      <c r="BN135" s="1088">
        <v>45898</v>
      </c>
      <c r="BO135" s="1155" t="s">
        <v>9922</v>
      </c>
      <c r="BP135" s="1081" t="s">
        <v>5539</v>
      </c>
      <c r="BQ135" s="1088">
        <v>45911</v>
      </c>
      <c r="BR135" s="1081"/>
      <c r="BS135" s="1081" t="s">
        <v>6649</v>
      </c>
      <c r="BT135" s="1088">
        <v>45925</v>
      </c>
      <c r="BU135" s="1155" t="s">
        <v>10399</v>
      </c>
      <c r="BV135" s="1081"/>
      <c r="BW135" s="1081"/>
      <c r="BX135" s="1081"/>
      <c r="BY135" s="1081"/>
      <c r="BZ135" s="1081"/>
      <c r="CA135" s="1081"/>
      <c r="CB135" s="1081"/>
      <c r="CC135" s="1081"/>
      <c r="CD135" s="1081"/>
      <c r="CE135" s="1081"/>
      <c r="CF135" s="1081"/>
      <c r="CG135" s="1081"/>
      <c r="CH135" s="1081"/>
      <c r="CI135" s="1081"/>
      <c r="CJ135" s="1081"/>
    </row>
    <row r="136" spans="1:88" s="402" customFormat="1" ht="15" x14ac:dyDescent="0.25">
      <c r="A136" s="899" t="s">
        <v>8263</v>
      </c>
      <c r="B136" s="398" t="s">
        <v>8257</v>
      </c>
      <c r="C136" s="397"/>
      <c r="D136" s="900" t="s">
        <v>27</v>
      </c>
      <c r="E136" s="429" t="s">
        <v>2793</v>
      </c>
      <c r="F136" s="399">
        <f>IF(L136&lt;&gt;0,MAX(L136,R136,X136,AD136,AJ136,AP136,AV136,BB136,BH136,CF136),"NE")</f>
        <v>45924</v>
      </c>
      <c r="G136" s="401" t="str">
        <f t="shared" si="20"/>
        <v>C</v>
      </c>
      <c r="H136" s="898" t="str">
        <f t="shared" si="21"/>
        <v>MR_DER-1218_25</v>
      </c>
      <c r="I136" s="413" t="str">
        <f t="shared" si="22"/>
        <v>ND</v>
      </c>
      <c r="J136" s="413" t="str">
        <f t="shared" si="23"/>
        <v>ND</v>
      </c>
      <c r="K136" s="398" t="s">
        <v>3730</v>
      </c>
      <c r="L136" s="430">
        <v>45252</v>
      </c>
      <c r="M136" s="914" t="s">
        <v>6933</v>
      </c>
      <c r="N136" s="398" t="s">
        <v>5536</v>
      </c>
      <c r="O136" s="430">
        <v>45268</v>
      </c>
      <c r="P136" s="914" t="s">
        <v>6989</v>
      </c>
      <c r="Q136" s="398" t="s">
        <v>3765</v>
      </c>
      <c r="R136" s="430">
        <v>45331</v>
      </c>
      <c r="S136" s="914" t="s">
        <v>7111</v>
      </c>
      <c r="T136" s="398" t="s">
        <v>5537</v>
      </c>
      <c r="U136" s="398"/>
      <c r="V136" s="1152" t="s">
        <v>8654</v>
      </c>
      <c r="W136" s="398" t="s">
        <v>3748</v>
      </c>
      <c r="X136" s="430">
        <v>45407</v>
      </c>
      <c r="Y136" s="914" t="s">
        <v>7632</v>
      </c>
      <c r="Z136" s="398"/>
      <c r="AA136" s="398"/>
      <c r="AB136" s="1152" t="s">
        <v>8654</v>
      </c>
      <c r="AC136" s="398" t="s">
        <v>5626</v>
      </c>
      <c r="AD136" s="430">
        <v>45446</v>
      </c>
      <c r="AE136" s="914" t="s">
        <v>8037</v>
      </c>
      <c r="AF136" s="398" t="s">
        <v>5536</v>
      </c>
      <c r="AG136" s="430">
        <v>45456</v>
      </c>
      <c r="AH136" s="1152" t="s">
        <v>8655</v>
      </c>
      <c r="AI136" s="398" t="s">
        <v>6229</v>
      </c>
      <c r="AJ136" s="430">
        <v>45471</v>
      </c>
      <c r="AK136" s="914" t="s">
        <v>8151</v>
      </c>
      <c r="AL136" s="430" t="s">
        <v>5536</v>
      </c>
      <c r="AM136" s="430">
        <v>45512</v>
      </c>
      <c r="AN136" s="1152" t="s">
        <v>8656</v>
      </c>
      <c r="AO136" s="398" t="s">
        <v>6340</v>
      </c>
      <c r="AP136" s="430">
        <v>45552</v>
      </c>
      <c r="AQ136" s="914" t="s">
        <v>8208</v>
      </c>
      <c r="AR136" s="398" t="s">
        <v>5537</v>
      </c>
      <c r="AS136" s="430">
        <v>45558</v>
      </c>
      <c r="AT136" s="1152" t="s">
        <v>8657</v>
      </c>
      <c r="AU136" s="398" t="s">
        <v>5811</v>
      </c>
      <c r="AV136" s="430">
        <v>45560</v>
      </c>
      <c r="AW136" s="914" t="s">
        <v>8219</v>
      </c>
      <c r="AX136" s="398"/>
      <c r="AY136" s="398"/>
      <c r="AZ136" s="1156" t="s">
        <v>8660</v>
      </c>
      <c r="BA136" s="398" t="s">
        <v>5811</v>
      </c>
      <c r="BB136" s="430">
        <v>45574</v>
      </c>
      <c r="BC136" s="920" t="s">
        <v>8275</v>
      </c>
      <c r="BD136" s="398"/>
      <c r="BE136" s="398"/>
      <c r="BF136" s="398"/>
      <c r="BG136" s="398" t="s">
        <v>5811</v>
      </c>
      <c r="BH136" s="430">
        <v>45583</v>
      </c>
      <c r="BI136" s="920" t="s">
        <v>8348</v>
      </c>
      <c r="BJ136" s="398"/>
      <c r="BK136" s="398"/>
      <c r="BL136" s="397"/>
      <c r="BM136" s="398" t="s">
        <v>6393</v>
      </c>
      <c r="BN136" s="430">
        <v>45883</v>
      </c>
      <c r="BO136" s="1153" t="s">
        <v>9779</v>
      </c>
      <c r="BP136" s="398"/>
      <c r="BQ136" s="398"/>
      <c r="BR136" s="398"/>
      <c r="BS136" s="398" t="s">
        <v>7375</v>
      </c>
      <c r="BT136" s="430">
        <v>45898</v>
      </c>
      <c r="BU136" s="1153" t="s">
        <v>9922</v>
      </c>
      <c r="BV136" s="398" t="s">
        <v>5539</v>
      </c>
      <c r="BW136" s="430">
        <v>45911</v>
      </c>
      <c r="BX136" s="398"/>
      <c r="BY136" s="398" t="s">
        <v>6649</v>
      </c>
      <c r="BZ136" s="430">
        <v>45912</v>
      </c>
      <c r="CA136" s="1153" t="s">
        <v>10284</v>
      </c>
      <c r="CB136" s="398"/>
      <c r="CC136" s="398"/>
      <c r="CD136" s="398"/>
      <c r="CE136" s="398" t="s">
        <v>6649</v>
      </c>
      <c r="CF136" s="430">
        <v>45924</v>
      </c>
      <c r="CG136" s="1153" t="s">
        <v>10357</v>
      </c>
      <c r="CH136" s="398"/>
      <c r="CI136" s="398"/>
      <c r="CJ136" s="398"/>
    </row>
    <row r="137" spans="1:88" s="402" customFormat="1" x14ac:dyDescent="0.25">
      <c r="A137" s="899" t="s">
        <v>8263</v>
      </c>
      <c r="B137" s="398"/>
      <c r="C137" s="398" t="s">
        <v>8257</v>
      </c>
      <c r="D137" s="900" t="s">
        <v>7494</v>
      </c>
      <c r="E137" s="429" t="s">
        <v>7493</v>
      </c>
      <c r="F137" s="399">
        <f t="shared" ref="F137:F144" si="26">IF(L137&lt;&gt;0,MAX(L137,R137,X137,AD137,AJ137,AP137,AV137,BB137,BH137),"NE")</f>
        <v>45560</v>
      </c>
      <c r="G137" s="401" t="str">
        <f t="shared" si="20"/>
        <v>A</v>
      </c>
      <c r="H137" s="898" t="str">
        <f t="shared" si="21"/>
        <v>MR.DER-0767_24-SP 097-Entrega Final-C03</v>
      </c>
      <c r="I137" s="413" t="str">
        <f t="shared" si="22"/>
        <v>ND</v>
      </c>
      <c r="J137" s="413" t="str">
        <f t="shared" si="23"/>
        <v>ND</v>
      </c>
      <c r="K137" s="398" t="s">
        <v>3730</v>
      </c>
      <c r="L137" s="430">
        <v>45392</v>
      </c>
      <c r="M137" s="914" t="s">
        <v>7492</v>
      </c>
      <c r="N137" s="398" t="s">
        <v>5537</v>
      </c>
      <c r="O137" s="430">
        <v>45406</v>
      </c>
      <c r="P137" s="914" t="s">
        <v>3777</v>
      </c>
      <c r="Q137" s="398" t="s">
        <v>3748</v>
      </c>
      <c r="R137" s="430">
        <v>45408</v>
      </c>
      <c r="S137" s="914" t="s">
        <v>7634</v>
      </c>
      <c r="T137" s="398"/>
      <c r="U137" s="398"/>
      <c r="V137" s="914" t="s">
        <v>3777</v>
      </c>
      <c r="W137" s="398" t="s">
        <v>3748</v>
      </c>
      <c r="X137" s="430">
        <v>45560</v>
      </c>
      <c r="Y137" s="914" t="s">
        <v>8242</v>
      </c>
      <c r="Z137" s="398"/>
      <c r="AA137" s="398"/>
      <c r="AB137" s="398"/>
      <c r="AC137" s="398"/>
      <c r="AD137" s="398"/>
      <c r="AE137" s="398"/>
      <c r="AF137" s="398"/>
      <c r="AG137" s="398"/>
      <c r="AH137" s="398"/>
      <c r="AI137" s="398"/>
      <c r="AJ137" s="398"/>
      <c r="AK137" s="398"/>
      <c r="AL137" s="398"/>
      <c r="AM137" s="398"/>
      <c r="AN137" s="398"/>
      <c r="AO137" s="398"/>
      <c r="AP137" s="398"/>
      <c r="AQ137" s="398"/>
      <c r="AR137" s="398"/>
      <c r="AS137" s="398"/>
      <c r="AT137" s="398"/>
      <c r="AU137" s="398"/>
      <c r="AV137" s="398"/>
      <c r="AW137" s="398"/>
      <c r="AX137" s="398"/>
      <c r="AY137" s="398"/>
      <c r="AZ137" s="397"/>
      <c r="BA137" s="398"/>
      <c r="BB137" s="398"/>
      <c r="BC137" s="397"/>
      <c r="BD137" s="398"/>
      <c r="BE137" s="398"/>
      <c r="BF137" s="398"/>
      <c r="BG137" s="398"/>
      <c r="BH137" s="398"/>
      <c r="BI137" s="397"/>
      <c r="BJ137" s="398"/>
      <c r="BK137" s="398"/>
      <c r="BL137" s="397"/>
      <c r="BM137" s="398"/>
      <c r="BN137" s="398"/>
      <c r="BO137" s="398"/>
      <c r="BP137" s="398"/>
      <c r="BQ137" s="398"/>
      <c r="BR137" s="398"/>
      <c r="BS137" s="398"/>
      <c r="BT137" s="398"/>
      <c r="BU137" s="398"/>
      <c r="BV137" s="398"/>
      <c r="BW137" s="398"/>
      <c r="BX137" s="398"/>
      <c r="BY137" s="398"/>
      <c r="BZ137" s="398"/>
      <c r="CA137" s="398"/>
      <c r="CB137" s="398"/>
      <c r="CC137" s="398"/>
      <c r="CD137" s="398"/>
      <c r="CE137" s="398"/>
      <c r="CF137" s="398"/>
      <c r="CG137" s="398"/>
      <c r="CH137" s="398"/>
      <c r="CI137" s="398"/>
      <c r="CJ137" s="398"/>
    </row>
    <row r="138" spans="1:88" s="402" customFormat="1" ht="15" x14ac:dyDescent="0.25">
      <c r="A138" s="899" t="s">
        <v>8263</v>
      </c>
      <c r="B138" s="398"/>
      <c r="C138" s="398"/>
      <c r="D138" s="900" t="s">
        <v>65</v>
      </c>
      <c r="E138" s="429" t="s">
        <v>9774</v>
      </c>
      <c r="F138" s="399">
        <f t="shared" si="26"/>
        <v>45947</v>
      </c>
      <c r="G138" s="401" t="str">
        <f t="shared" si="20"/>
        <v>A</v>
      </c>
      <c r="H138" s="898" t="str">
        <f t="shared" si="21"/>
        <v>MR_DER-1288_25</v>
      </c>
      <c r="I138" s="413" t="str">
        <f t="shared" si="22"/>
        <v>ND</v>
      </c>
      <c r="J138" s="413" t="str">
        <f t="shared" si="23"/>
        <v>ND</v>
      </c>
      <c r="K138" s="398" t="s">
        <v>3730</v>
      </c>
      <c r="L138" s="430">
        <v>45883</v>
      </c>
      <c r="M138" s="1153" t="s">
        <v>9779</v>
      </c>
      <c r="N138" s="398" t="s">
        <v>5536</v>
      </c>
      <c r="O138" s="430">
        <v>45889</v>
      </c>
      <c r="P138" s="914"/>
      <c r="Q138" s="398" t="s">
        <v>3765</v>
      </c>
      <c r="R138" s="430">
        <v>45918</v>
      </c>
      <c r="S138" s="1153" t="s">
        <v>10309</v>
      </c>
      <c r="T138" s="398" t="s">
        <v>5539</v>
      </c>
      <c r="U138" s="430">
        <v>45932</v>
      </c>
      <c r="V138" s="914"/>
      <c r="W138" s="398" t="s">
        <v>3748</v>
      </c>
      <c r="X138" s="430">
        <v>45947</v>
      </c>
      <c r="Y138" s="1153" t="s">
        <v>10793</v>
      </c>
      <c r="Z138" s="398"/>
      <c r="AA138" s="398"/>
      <c r="AB138" s="398"/>
      <c r="AC138" s="398"/>
      <c r="AD138" s="398"/>
      <c r="AE138" s="398"/>
      <c r="AF138" s="398"/>
      <c r="AG138" s="398"/>
      <c r="AH138" s="398"/>
      <c r="AI138" s="398"/>
      <c r="AJ138" s="398"/>
      <c r="AK138" s="398"/>
      <c r="AL138" s="398"/>
      <c r="AM138" s="398"/>
      <c r="AN138" s="398"/>
      <c r="AO138" s="398"/>
      <c r="AP138" s="398"/>
      <c r="AQ138" s="398"/>
      <c r="AR138" s="398"/>
      <c r="AS138" s="398"/>
      <c r="AT138" s="398"/>
      <c r="AU138" s="398"/>
      <c r="AV138" s="398"/>
      <c r="AW138" s="398"/>
      <c r="AX138" s="398"/>
      <c r="AY138" s="398"/>
      <c r="AZ138" s="397"/>
      <c r="BA138" s="398"/>
      <c r="BB138" s="398"/>
      <c r="BC138" s="397"/>
      <c r="BD138" s="398"/>
      <c r="BE138" s="398"/>
      <c r="BF138" s="398"/>
      <c r="BG138" s="398"/>
      <c r="BH138" s="398"/>
      <c r="BI138" s="397"/>
      <c r="BJ138" s="398"/>
      <c r="BK138" s="398"/>
      <c r="BL138" s="397"/>
      <c r="BM138" s="398"/>
      <c r="BN138" s="398"/>
      <c r="BO138" s="398"/>
      <c r="BP138" s="398"/>
      <c r="BQ138" s="398"/>
      <c r="BR138" s="398"/>
      <c r="BS138" s="398"/>
      <c r="BT138" s="398"/>
      <c r="BU138" s="398"/>
      <c r="BV138" s="398"/>
      <c r="BW138" s="398"/>
      <c r="BX138" s="398"/>
      <c r="BY138" s="398"/>
      <c r="BZ138" s="398"/>
      <c r="CA138" s="398"/>
      <c r="CB138" s="398"/>
      <c r="CC138" s="398"/>
      <c r="CD138" s="398"/>
      <c r="CE138" s="398"/>
      <c r="CF138" s="398"/>
      <c r="CG138" s="398"/>
      <c r="CH138" s="398"/>
      <c r="CI138" s="398"/>
      <c r="CJ138" s="398"/>
    </row>
    <row r="139" spans="1:88" s="402" customFormat="1" ht="15" x14ac:dyDescent="0.25">
      <c r="A139" s="899" t="s">
        <v>8263</v>
      </c>
      <c r="B139" s="398"/>
      <c r="C139" s="398"/>
      <c r="D139" s="900" t="s">
        <v>65</v>
      </c>
      <c r="E139" s="429" t="s">
        <v>9775</v>
      </c>
      <c r="F139" s="399">
        <f t="shared" si="26"/>
        <v>45947</v>
      </c>
      <c r="G139" s="401" t="str">
        <f t="shared" si="20"/>
        <v>A</v>
      </c>
      <c r="H139" s="898" t="str">
        <f t="shared" si="21"/>
        <v>MR_DER-1288_25</v>
      </c>
      <c r="I139" s="413" t="str">
        <f t="shared" si="22"/>
        <v>ND</v>
      </c>
      <c r="J139" s="413" t="str">
        <f t="shared" si="23"/>
        <v>ND</v>
      </c>
      <c r="K139" s="398" t="s">
        <v>3730</v>
      </c>
      <c r="L139" s="430">
        <v>45883</v>
      </c>
      <c r="M139" s="1153" t="s">
        <v>9779</v>
      </c>
      <c r="N139" s="398" t="s">
        <v>5536</v>
      </c>
      <c r="O139" s="430">
        <v>45889</v>
      </c>
      <c r="P139" s="914"/>
      <c r="Q139" s="398" t="s">
        <v>3765</v>
      </c>
      <c r="R139" s="430">
        <v>45918</v>
      </c>
      <c r="S139" s="1153" t="s">
        <v>10309</v>
      </c>
      <c r="T139" s="398" t="s">
        <v>5539</v>
      </c>
      <c r="U139" s="430">
        <v>45932</v>
      </c>
      <c r="V139" s="914"/>
      <c r="W139" s="398" t="s">
        <v>3748</v>
      </c>
      <c r="X139" s="430">
        <v>45947</v>
      </c>
      <c r="Y139" s="1153" t="s">
        <v>10793</v>
      </c>
      <c r="Z139" s="398"/>
      <c r="AA139" s="398"/>
      <c r="AB139" s="398"/>
      <c r="AC139" s="398"/>
      <c r="AD139" s="398"/>
      <c r="AE139" s="398"/>
      <c r="AF139" s="398"/>
      <c r="AG139" s="398"/>
      <c r="AH139" s="398"/>
      <c r="AI139" s="398"/>
      <c r="AJ139" s="398"/>
      <c r="AK139" s="398"/>
      <c r="AL139" s="398"/>
      <c r="AM139" s="398"/>
      <c r="AN139" s="398"/>
      <c r="AO139" s="398"/>
      <c r="AP139" s="398"/>
      <c r="AQ139" s="398"/>
      <c r="AR139" s="398"/>
      <c r="AS139" s="398"/>
      <c r="AT139" s="398"/>
      <c r="AU139" s="398"/>
      <c r="AV139" s="398"/>
      <c r="AW139" s="398"/>
      <c r="AX139" s="398"/>
      <c r="AY139" s="398"/>
      <c r="AZ139" s="397"/>
      <c r="BA139" s="398"/>
      <c r="BB139" s="398"/>
      <c r="BC139" s="397"/>
      <c r="BD139" s="398"/>
      <c r="BE139" s="398"/>
      <c r="BF139" s="398"/>
      <c r="BG139" s="398"/>
      <c r="BH139" s="398"/>
      <c r="BI139" s="397"/>
      <c r="BJ139" s="398"/>
      <c r="BK139" s="398"/>
      <c r="BL139" s="397"/>
      <c r="BM139" s="398"/>
      <c r="BN139" s="398"/>
      <c r="BO139" s="398"/>
      <c r="BP139" s="398"/>
      <c r="BQ139" s="398"/>
      <c r="BR139" s="398"/>
      <c r="BS139" s="398"/>
      <c r="BT139" s="398"/>
      <c r="BU139" s="398"/>
      <c r="BV139" s="398"/>
      <c r="BW139" s="398"/>
      <c r="BX139" s="398"/>
      <c r="BY139" s="398"/>
      <c r="BZ139" s="398"/>
      <c r="CA139" s="398"/>
      <c r="CB139" s="398"/>
      <c r="CC139" s="398"/>
      <c r="CD139" s="398"/>
      <c r="CE139" s="398"/>
      <c r="CF139" s="398"/>
      <c r="CG139" s="398"/>
      <c r="CH139" s="398"/>
      <c r="CI139" s="398"/>
      <c r="CJ139" s="398"/>
    </row>
    <row r="140" spans="1:88" s="402" customFormat="1" ht="15" x14ac:dyDescent="0.25">
      <c r="A140" s="899" t="s">
        <v>8263</v>
      </c>
      <c r="B140" s="398"/>
      <c r="C140" s="398"/>
      <c r="D140" s="900" t="s">
        <v>65</v>
      </c>
      <c r="E140" s="429" t="s">
        <v>9776</v>
      </c>
      <c r="F140" s="399">
        <f t="shared" si="26"/>
        <v>45947</v>
      </c>
      <c r="G140" s="401" t="str">
        <f t="shared" si="20"/>
        <v>A</v>
      </c>
      <c r="H140" s="898" t="str">
        <f t="shared" si="21"/>
        <v>MR_DER-1288_25</v>
      </c>
      <c r="I140" s="413" t="str">
        <f t="shared" si="22"/>
        <v>ND</v>
      </c>
      <c r="J140" s="413" t="str">
        <f t="shared" si="23"/>
        <v>ND</v>
      </c>
      <c r="K140" s="398" t="s">
        <v>3730</v>
      </c>
      <c r="L140" s="430">
        <v>45883</v>
      </c>
      <c r="M140" s="1153" t="s">
        <v>9779</v>
      </c>
      <c r="N140" s="398" t="s">
        <v>5536</v>
      </c>
      <c r="O140" s="430">
        <v>45889</v>
      </c>
      <c r="P140" s="914"/>
      <c r="Q140" s="398" t="s">
        <v>3765</v>
      </c>
      <c r="R140" s="430">
        <v>45918</v>
      </c>
      <c r="S140" s="1153" t="s">
        <v>10309</v>
      </c>
      <c r="T140" s="398" t="s">
        <v>5539</v>
      </c>
      <c r="U140" s="430">
        <v>45932</v>
      </c>
      <c r="V140" s="914"/>
      <c r="W140" s="398" t="s">
        <v>3748</v>
      </c>
      <c r="X140" s="430">
        <v>45947</v>
      </c>
      <c r="Y140" s="1153" t="s">
        <v>10793</v>
      </c>
      <c r="Z140" s="398"/>
      <c r="AA140" s="398"/>
      <c r="AB140" s="398"/>
      <c r="AC140" s="398"/>
      <c r="AD140" s="398"/>
      <c r="AE140" s="398"/>
      <c r="AF140" s="398"/>
      <c r="AG140" s="398"/>
      <c r="AH140" s="398"/>
      <c r="AI140" s="398"/>
      <c r="AJ140" s="398"/>
      <c r="AK140" s="398"/>
      <c r="AL140" s="398"/>
      <c r="AM140" s="398"/>
      <c r="AN140" s="398"/>
      <c r="AO140" s="398"/>
      <c r="AP140" s="398"/>
      <c r="AQ140" s="398"/>
      <c r="AR140" s="398"/>
      <c r="AS140" s="398"/>
      <c r="AT140" s="398"/>
      <c r="AU140" s="398"/>
      <c r="AV140" s="398"/>
      <c r="AW140" s="398"/>
      <c r="AX140" s="398"/>
      <c r="AY140" s="398"/>
      <c r="AZ140" s="397"/>
      <c r="BA140" s="398"/>
      <c r="BB140" s="398"/>
      <c r="BC140" s="397"/>
      <c r="BD140" s="398"/>
      <c r="BE140" s="398"/>
      <c r="BF140" s="398"/>
      <c r="BG140" s="398"/>
      <c r="BH140" s="398"/>
      <c r="BI140" s="397"/>
      <c r="BJ140" s="398"/>
      <c r="BK140" s="398"/>
      <c r="BL140" s="397"/>
      <c r="BM140" s="398"/>
      <c r="BN140" s="398"/>
      <c r="BO140" s="398"/>
      <c r="BP140" s="398"/>
      <c r="BQ140" s="398"/>
      <c r="BR140" s="398"/>
      <c r="BS140" s="398"/>
      <c r="BT140" s="398"/>
      <c r="BU140" s="398"/>
      <c r="BV140" s="398"/>
      <c r="BW140" s="398"/>
      <c r="BX140" s="398"/>
      <c r="BY140" s="398"/>
      <c r="BZ140" s="398"/>
      <c r="CA140" s="398"/>
      <c r="CB140" s="398"/>
      <c r="CC140" s="398"/>
      <c r="CD140" s="398"/>
      <c r="CE140" s="398"/>
      <c r="CF140" s="398"/>
      <c r="CG140" s="398"/>
      <c r="CH140" s="398"/>
      <c r="CI140" s="398"/>
      <c r="CJ140" s="398"/>
    </row>
    <row r="141" spans="1:88" s="402" customFormat="1" ht="15" x14ac:dyDescent="0.25">
      <c r="A141" s="899" t="s">
        <v>8263</v>
      </c>
      <c r="B141" s="398"/>
      <c r="C141" s="398"/>
      <c r="D141" s="900" t="s">
        <v>65</v>
      </c>
      <c r="E141" s="429" t="s">
        <v>9777</v>
      </c>
      <c r="F141" s="399">
        <f t="shared" si="26"/>
        <v>45947</v>
      </c>
      <c r="G141" s="401" t="str">
        <f t="shared" si="20"/>
        <v>A</v>
      </c>
      <c r="H141" s="898" t="str">
        <f t="shared" si="21"/>
        <v>MR_DER-1288_25</v>
      </c>
      <c r="I141" s="413" t="str">
        <f t="shared" si="22"/>
        <v>ND</v>
      </c>
      <c r="J141" s="413" t="str">
        <f t="shared" si="23"/>
        <v>ND</v>
      </c>
      <c r="K141" s="398" t="s">
        <v>3730</v>
      </c>
      <c r="L141" s="430">
        <v>45883</v>
      </c>
      <c r="M141" s="1153" t="s">
        <v>9779</v>
      </c>
      <c r="N141" s="398" t="s">
        <v>5536</v>
      </c>
      <c r="O141" s="430">
        <v>45889</v>
      </c>
      <c r="P141" s="914"/>
      <c r="Q141" s="398" t="s">
        <v>3765</v>
      </c>
      <c r="R141" s="430">
        <v>45918</v>
      </c>
      <c r="S141" s="1153" t="s">
        <v>10309</v>
      </c>
      <c r="T141" s="398" t="s">
        <v>5539</v>
      </c>
      <c r="U141" s="430">
        <v>45932</v>
      </c>
      <c r="V141" s="914"/>
      <c r="W141" s="398" t="s">
        <v>3748</v>
      </c>
      <c r="X141" s="430">
        <v>45947</v>
      </c>
      <c r="Y141" s="1153" t="s">
        <v>10793</v>
      </c>
      <c r="Z141" s="398"/>
      <c r="AA141" s="398"/>
      <c r="AB141" s="398"/>
      <c r="AC141" s="398"/>
      <c r="AD141" s="398"/>
      <c r="AE141" s="398"/>
      <c r="AF141" s="398"/>
      <c r="AG141" s="398"/>
      <c r="AH141" s="398"/>
      <c r="AI141" s="398"/>
      <c r="AJ141" s="398"/>
      <c r="AK141" s="398"/>
      <c r="AL141" s="398"/>
      <c r="AM141" s="398"/>
      <c r="AN141" s="398"/>
      <c r="AO141" s="398"/>
      <c r="AP141" s="398"/>
      <c r="AQ141" s="398"/>
      <c r="AR141" s="398"/>
      <c r="AS141" s="398"/>
      <c r="AT141" s="398"/>
      <c r="AU141" s="398"/>
      <c r="AV141" s="398"/>
      <c r="AW141" s="398"/>
      <c r="AX141" s="398"/>
      <c r="AY141" s="398"/>
      <c r="AZ141" s="397"/>
      <c r="BA141" s="398"/>
      <c r="BB141" s="398"/>
      <c r="BC141" s="397"/>
      <c r="BD141" s="398"/>
      <c r="BE141" s="398"/>
      <c r="BF141" s="398"/>
      <c r="BG141" s="398"/>
      <c r="BH141" s="398"/>
      <c r="BI141" s="397"/>
      <c r="BJ141" s="398"/>
      <c r="BK141" s="398"/>
      <c r="BL141" s="397"/>
      <c r="BM141" s="398"/>
      <c r="BN141" s="398"/>
      <c r="BO141" s="398"/>
      <c r="BP141" s="398"/>
      <c r="BQ141" s="398"/>
      <c r="BR141" s="398"/>
      <c r="BS141" s="398"/>
      <c r="BT141" s="398"/>
      <c r="BU141" s="398"/>
      <c r="BV141" s="398"/>
      <c r="BW141" s="398"/>
      <c r="BX141" s="398"/>
      <c r="BY141" s="398"/>
      <c r="BZ141" s="398"/>
      <c r="CA141" s="398"/>
      <c r="CB141" s="398"/>
      <c r="CC141" s="398"/>
      <c r="CD141" s="398"/>
      <c r="CE141" s="398"/>
      <c r="CF141" s="398"/>
      <c r="CG141" s="398"/>
      <c r="CH141" s="398"/>
      <c r="CI141" s="398"/>
      <c r="CJ141" s="398"/>
    </row>
    <row r="142" spans="1:88" s="402" customFormat="1" ht="15" x14ac:dyDescent="0.25">
      <c r="A142" s="899" t="s">
        <v>8263</v>
      </c>
      <c r="B142" s="398"/>
      <c r="C142" s="398"/>
      <c r="D142" s="900" t="s">
        <v>65</v>
      </c>
      <c r="E142" s="429" t="s">
        <v>9778</v>
      </c>
      <c r="F142" s="399">
        <f t="shared" si="26"/>
        <v>45947</v>
      </c>
      <c r="G142" s="401" t="str">
        <f t="shared" si="20"/>
        <v>A</v>
      </c>
      <c r="H142" s="898" t="str">
        <f t="shared" si="21"/>
        <v>MR_DER-1288_25</v>
      </c>
      <c r="I142" s="413" t="str">
        <f t="shared" si="22"/>
        <v>ND</v>
      </c>
      <c r="J142" s="413" t="str">
        <f t="shared" si="23"/>
        <v>ND</v>
      </c>
      <c r="K142" s="398" t="s">
        <v>3730</v>
      </c>
      <c r="L142" s="430">
        <v>45883</v>
      </c>
      <c r="M142" s="1153" t="s">
        <v>9779</v>
      </c>
      <c r="N142" s="398" t="s">
        <v>5536</v>
      </c>
      <c r="O142" s="430">
        <v>45889</v>
      </c>
      <c r="P142" s="914"/>
      <c r="Q142" s="398" t="s">
        <v>3765</v>
      </c>
      <c r="R142" s="430">
        <v>45918</v>
      </c>
      <c r="S142" s="1153" t="s">
        <v>10309</v>
      </c>
      <c r="T142" s="398" t="s">
        <v>5539</v>
      </c>
      <c r="U142" s="430">
        <v>45932</v>
      </c>
      <c r="V142" s="914"/>
      <c r="W142" s="398" t="s">
        <v>3748</v>
      </c>
      <c r="X142" s="430">
        <v>45947</v>
      </c>
      <c r="Y142" s="1153" t="s">
        <v>10793</v>
      </c>
      <c r="Z142" s="398"/>
      <c r="AA142" s="398"/>
      <c r="AB142" s="398"/>
      <c r="AC142" s="398"/>
      <c r="AD142" s="398"/>
      <c r="AE142" s="398"/>
      <c r="AF142" s="398"/>
      <c r="AG142" s="398"/>
      <c r="AH142" s="398"/>
      <c r="AI142" s="398"/>
      <c r="AJ142" s="398"/>
      <c r="AK142" s="398"/>
      <c r="AL142" s="398"/>
      <c r="AM142" s="398"/>
      <c r="AN142" s="398"/>
      <c r="AO142" s="398"/>
      <c r="AP142" s="398"/>
      <c r="AQ142" s="398"/>
      <c r="AR142" s="398"/>
      <c r="AS142" s="398"/>
      <c r="AT142" s="398"/>
      <c r="AU142" s="398"/>
      <c r="AV142" s="398"/>
      <c r="AW142" s="398"/>
      <c r="AX142" s="398"/>
      <c r="AY142" s="398"/>
      <c r="AZ142" s="397"/>
      <c r="BA142" s="398"/>
      <c r="BB142" s="398"/>
      <c r="BC142" s="397"/>
      <c r="BD142" s="398"/>
      <c r="BE142" s="398"/>
      <c r="BF142" s="398"/>
      <c r="BG142" s="398"/>
      <c r="BH142" s="398"/>
      <c r="BI142" s="397"/>
      <c r="BJ142" s="398"/>
      <c r="BK142" s="398"/>
      <c r="BL142" s="397"/>
      <c r="BM142" s="398"/>
      <c r="BN142" s="398"/>
      <c r="BO142" s="398"/>
      <c r="BP142" s="398"/>
      <c r="BQ142" s="398"/>
      <c r="BR142" s="398"/>
      <c r="BS142" s="398"/>
      <c r="BT142" s="398"/>
      <c r="BU142" s="398"/>
      <c r="BV142" s="398"/>
      <c r="BW142" s="398"/>
      <c r="BX142" s="398"/>
      <c r="BY142" s="398"/>
      <c r="BZ142" s="398"/>
      <c r="CA142" s="398"/>
      <c r="CB142" s="398"/>
      <c r="CC142" s="398"/>
      <c r="CD142" s="398"/>
      <c r="CE142" s="398"/>
      <c r="CF142" s="398"/>
      <c r="CG142" s="398"/>
      <c r="CH142" s="398"/>
      <c r="CI142" s="398"/>
      <c r="CJ142" s="398"/>
    </row>
    <row r="143" spans="1:88" s="402" customFormat="1" x14ac:dyDescent="0.25">
      <c r="A143" s="899" t="s">
        <v>8263</v>
      </c>
      <c r="B143" s="398" t="s">
        <v>8257</v>
      </c>
      <c r="C143" s="397"/>
      <c r="D143" s="900" t="s">
        <v>7495</v>
      </c>
      <c r="E143" s="429" t="s">
        <v>7705</v>
      </c>
      <c r="F143" s="399">
        <f t="shared" si="26"/>
        <v>45560</v>
      </c>
      <c r="G143" s="401" t="str">
        <f t="shared" si="20"/>
        <v>A</v>
      </c>
      <c r="H143" s="898" t="str">
        <f t="shared" si="21"/>
        <v>MR.DER-0767_24-SP 097-Entrega Final-C03</v>
      </c>
      <c r="I143" s="413" t="str">
        <f t="shared" si="22"/>
        <v>ND</v>
      </c>
      <c r="J143" s="413" t="str">
        <f t="shared" si="23"/>
        <v>ND</v>
      </c>
      <c r="K143" s="398" t="s">
        <v>3730</v>
      </c>
      <c r="L143" s="430">
        <v>45392</v>
      </c>
      <c r="M143" s="914" t="s">
        <v>7492</v>
      </c>
      <c r="N143" s="398" t="s">
        <v>5539</v>
      </c>
      <c r="O143" s="430">
        <v>45406</v>
      </c>
      <c r="P143" s="914" t="s">
        <v>3777</v>
      </c>
      <c r="Q143" s="398" t="s">
        <v>3748</v>
      </c>
      <c r="R143" s="430">
        <v>45408</v>
      </c>
      <c r="S143" s="914" t="s">
        <v>7634</v>
      </c>
      <c r="T143" s="398"/>
      <c r="U143" s="398"/>
      <c r="V143" s="914" t="s">
        <v>3777</v>
      </c>
      <c r="W143" s="398" t="s">
        <v>3748</v>
      </c>
      <c r="X143" s="430">
        <v>45560</v>
      </c>
      <c r="Y143" s="914" t="s">
        <v>8242</v>
      </c>
      <c r="Z143" s="398"/>
      <c r="AA143" s="398"/>
      <c r="AB143" s="398"/>
      <c r="AC143" s="398"/>
      <c r="AD143" s="398"/>
      <c r="AE143" s="398"/>
      <c r="AF143" s="398"/>
      <c r="AG143" s="398"/>
      <c r="AH143" s="398"/>
      <c r="AI143" s="398"/>
      <c r="AJ143" s="398"/>
      <c r="AK143" s="398"/>
      <c r="AL143" s="398"/>
      <c r="AM143" s="398"/>
      <c r="AN143" s="398"/>
      <c r="AO143" s="398"/>
      <c r="AP143" s="398"/>
      <c r="AQ143" s="398"/>
      <c r="AR143" s="398"/>
      <c r="AS143" s="398"/>
      <c r="AT143" s="398"/>
      <c r="AU143" s="398"/>
      <c r="AV143" s="398"/>
      <c r="AW143" s="398"/>
      <c r="AX143" s="398"/>
      <c r="AY143" s="398"/>
      <c r="AZ143" s="397"/>
      <c r="BA143" s="398"/>
      <c r="BB143" s="398"/>
      <c r="BC143" s="397"/>
      <c r="BD143" s="398"/>
      <c r="BE143" s="398"/>
      <c r="BF143" s="398"/>
      <c r="BG143" s="398"/>
      <c r="BH143" s="398"/>
      <c r="BI143" s="397"/>
      <c r="BJ143" s="398"/>
      <c r="BK143" s="398"/>
      <c r="BL143" s="397"/>
      <c r="BM143" s="398"/>
      <c r="BN143" s="398"/>
      <c r="BO143" s="398"/>
      <c r="BP143" s="398"/>
      <c r="BQ143" s="398"/>
      <c r="BR143" s="398"/>
      <c r="BS143" s="398"/>
      <c r="BT143" s="398"/>
      <c r="BU143" s="398"/>
      <c r="BV143" s="398"/>
      <c r="BW143" s="398"/>
      <c r="BX143" s="398"/>
      <c r="BY143" s="398"/>
      <c r="BZ143" s="398"/>
      <c r="CA143" s="398"/>
      <c r="CB143" s="398"/>
      <c r="CC143" s="398"/>
      <c r="CD143" s="398"/>
      <c r="CE143" s="398"/>
      <c r="CF143" s="398"/>
      <c r="CG143" s="398"/>
      <c r="CH143" s="398"/>
      <c r="CI143" s="398"/>
      <c r="CJ143" s="398"/>
    </row>
    <row r="144" spans="1:88" s="402" customFormat="1" ht="15" x14ac:dyDescent="0.25">
      <c r="A144" s="899" t="s">
        <v>8263</v>
      </c>
      <c r="B144" s="398" t="s">
        <v>8257</v>
      </c>
      <c r="C144" s="398"/>
      <c r="D144" s="900" t="s">
        <v>9915</v>
      </c>
      <c r="E144" s="429" t="s">
        <v>7705</v>
      </c>
      <c r="F144" s="399">
        <f t="shared" si="26"/>
        <v>45947</v>
      </c>
      <c r="G144" s="401" t="str">
        <f t="shared" si="20"/>
        <v>A</v>
      </c>
      <c r="H144" s="898" t="str">
        <f t="shared" si="21"/>
        <v>MR_DER-1288_25</v>
      </c>
      <c r="I144" s="413" t="str">
        <f t="shared" si="22"/>
        <v>ND</v>
      </c>
      <c r="J144" s="413" t="str">
        <f t="shared" si="23"/>
        <v>ND</v>
      </c>
      <c r="K144" s="398" t="s">
        <v>3730</v>
      </c>
      <c r="L144" s="430">
        <v>45895</v>
      </c>
      <c r="M144" s="1153" t="s">
        <v>9914</v>
      </c>
      <c r="N144" s="398" t="s">
        <v>5536</v>
      </c>
      <c r="O144" s="430">
        <v>45889</v>
      </c>
      <c r="P144" s="914"/>
      <c r="Q144" s="398" t="s">
        <v>3765</v>
      </c>
      <c r="R144" s="430">
        <v>45918</v>
      </c>
      <c r="S144" s="1153" t="s">
        <v>10309</v>
      </c>
      <c r="T144" s="398" t="s">
        <v>5539</v>
      </c>
      <c r="U144" s="430">
        <v>45932</v>
      </c>
      <c r="V144" s="914"/>
      <c r="W144" s="398" t="s">
        <v>3748</v>
      </c>
      <c r="X144" s="430">
        <v>45947</v>
      </c>
      <c r="Y144" s="1153" t="s">
        <v>10793</v>
      </c>
      <c r="Z144" s="398"/>
      <c r="AA144" s="398"/>
      <c r="AB144" s="398"/>
      <c r="AC144" s="398"/>
      <c r="AD144" s="398"/>
      <c r="AE144" s="398"/>
      <c r="AF144" s="398"/>
      <c r="AG144" s="398"/>
      <c r="AH144" s="398"/>
      <c r="AI144" s="398"/>
      <c r="AJ144" s="398"/>
      <c r="AK144" s="398"/>
      <c r="AL144" s="398"/>
      <c r="AM144" s="398"/>
      <c r="AN144" s="398"/>
      <c r="AO144" s="398"/>
      <c r="AP144" s="398"/>
      <c r="AQ144" s="398"/>
      <c r="AR144" s="398"/>
      <c r="AS144" s="398"/>
      <c r="AT144" s="398"/>
      <c r="AU144" s="398"/>
      <c r="AV144" s="398"/>
      <c r="AW144" s="398"/>
      <c r="AX144" s="398"/>
      <c r="AY144" s="398"/>
      <c r="AZ144" s="397"/>
      <c r="BA144" s="398"/>
      <c r="BB144" s="398"/>
      <c r="BC144" s="397"/>
      <c r="BD144" s="398"/>
      <c r="BE144" s="398"/>
      <c r="BF144" s="398"/>
      <c r="BG144" s="398"/>
      <c r="BH144" s="398"/>
      <c r="BI144" s="397"/>
      <c r="BJ144" s="398"/>
      <c r="BK144" s="398"/>
      <c r="BL144" s="397"/>
      <c r="BM144" s="398"/>
      <c r="BN144" s="398"/>
      <c r="BO144" s="398"/>
      <c r="BP144" s="398"/>
      <c r="BQ144" s="398"/>
      <c r="BR144" s="398"/>
      <c r="BS144" s="398"/>
      <c r="BT144" s="398"/>
      <c r="BU144" s="398"/>
      <c r="BV144" s="398"/>
      <c r="BW144" s="398"/>
      <c r="BX144" s="398"/>
      <c r="BY144" s="398"/>
      <c r="BZ144" s="398"/>
      <c r="CA144" s="398"/>
      <c r="CB144" s="398"/>
      <c r="CC144" s="398"/>
      <c r="CD144" s="398"/>
      <c r="CE144" s="398"/>
      <c r="CF144" s="398"/>
      <c r="CG144" s="398"/>
      <c r="CH144" s="398"/>
      <c r="CI144" s="398"/>
      <c r="CJ144" s="398"/>
    </row>
    <row r="145" spans="1:88" s="408" customFormat="1" x14ac:dyDescent="0.25">
      <c r="A145" s="921"/>
      <c r="B145" s="921">
        <f>COUNTA(B146:B172)</f>
        <v>3</v>
      </c>
      <c r="C145" s="921">
        <f>COUNTA(C146:C172)</f>
        <v>24</v>
      </c>
      <c r="D145" s="922"/>
      <c r="E145" s="923" t="s">
        <v>7525</v>
      </c>
      <c r="F145" s="921"/>
      <c r="G145" s="921"/>
      <c r="H145" s="415"/>
      <c r="I145" s="921"/>
      <c r="J145" s="921"/>
      <c r="K145" s="416"/>
      <c r="L145" s="416"/>
      <c r="M145" s="417"/>
      <c r="N145" s="418"/>
      <c r="O145" s="418"/>
      <c r="P145" s="418"/>
      <c r="Q145" s="416"/>
      <c r="R145" s="416"/>
      <c r="S145" s="417"/>
      <c r="T145" s="418"/>
      <c r="U145" s="418"/>
      <c r="V145" s="418"/>
      <c r="W145" s="416"/>
      <c r="X145" s="416"/>
      <c r="Y145" s="417"/>
      <c r="Z145" s="418"/>
      <c r="AA145" s="418"/>
      <c r="AB145" s="418"/>
      <c r="AC145" s="416"/>
      <c r="AD145" s="416"/>
      <c r="AE145" s="417"/>
      <c r="AF145" s="418"/>
      <c r="AG145" s="418"/>
      <c r="AH145" s="418"/>
      <c r="AI145" s="416"/>
      <c r="AJ145" s="416"/>
      <c r="AK145" s="417"/>
      <c r="AL145" s="418"/>
      <c r="AM145" s="418"/>
      <c r="AN145" s="418"/>
      <c r="AO145" s="416"/>
      <c r="AP145" s="416"/>
      <c r="AQ145" s="417"/>
      <c r="AR145" s="418"/>
      <c r="AS145" s="418"/>
      <c r="AT145" s="418"/>
      <c r="AU145" s="416"/>
      <c r="AV145" s="416"/>
      <c r="AW145" s="417"/>
      <c r="AX145" s="418"/>
      <c r="AY145" s="418"/>
      <c r="AZ145" s="924"/>
      <c r="BA145" s="416"/>
      <c r="BB145" s="416"/>
      <c r="BC145" s="925"/>
      <c r="BD145" s="418"/>
      <c r="BE145" s="418"/>
      <c r="BF145" s="418"/>
      <c r="BG145" s="416"/>
      <c r="BH145" s="416"/>
      <c r="BI145" s="925"/>
      <c r="BJ145" s="418"/>
      <c r="BK145" s="418"/>
      <c r="BL145" s="924"/>
      <c r="BM145" s="416"/>
      <c r="BN145" s="416"/>
      <c r="BO145" s="417"/>
      <c r="BP145" s="418"/>
      <c r="BQ145" s="418"/>
      <c r="BR145" s="418"/>
      <c r="BS145" s="416"/>
      <c r="BT145" s="416"/>
      <c r="BU145" s="417"/>
      <c r="BV145" s="418"/>
      <c r="BW145" s="418"/>
      <c r="BX145" s="418"/>
      <c r="BY145" s="416"/>
      <c r="BZ145" s="416"/>
      <c r="CA145" s="417"/>
      <c r="CB145" s="418"/>
      <c r="CC145" s="418"/>
      <c r="CD145" s="418"/>
      <c r="CE145" s="416"/>
      <c r="CF145" s="416"/>
      <c r="CG145" s="417"/>
      <c r="CH145" s="418"/>
      <c r="CI145" s="418"/>
      <c r="CJ145" s="418"/>
    </row>
    <row r="146" spans="1:88" s="402" customFormat="1" x14ac:dyDescent="0.2">
      <c r="A146" s="899" t="s">
        <v>8263</v>
      </c>
      <c r="B146" s="397"/>
      <c r="C146" s="398" t="s">
        <v>8257</v>
      </c>
      <c r="D146" s="900" t="s">
        <v>6519</v>
      </c>
      <c r="E146" s="429" t="s">
        <v>2794</v>
      </c>
      <c r="F146" s="399">
        <f t="shared" ref="F146:F172" si="27">IF(L146&lt;&gt;0,MAX(L146,R146,X146,AD146,AJ146,AP146,AV146,BB146),"NE")</f>
        <v>45574</v>
      </c>
      <c r="G146" s="401" t="str">
        <f t="shared" ref="G146:G172" si="28">IF($F146="","",INDEX($K146:$FI146,1,MATCH($F146,$K146:$FI146,)-1))</f>
        <v>B</v>
      </c>
      <c r="H146" s="898" t="str">
        <f t="shared" ref="H146:H172" si="29">IF($F146="","",INDEX($K146:$FL146,1,MATCH($F146,$K146:$FL146,)+1))</f>
        <v>MR.DER-0801_24-SP 097-Entrega Final-P02</v>
      </c>
      <c r="I146" s="413" t="str">
        <f t="shared" ref="I146:I172" si="30">IF(F146="NE",F146,IF(INDEX(K146:CP146,,MATCH(F146,K146:CP146,0)+3)&lt;&gt;0,INDEX(K146:CP146,,MATCH(F146,K146:CP146,0)+3),"ND"))</f>
        <v>ND</v>
      </c>
      <c r="J146" s="413" t="str">
        <f t="shared" ref="J146:J172" si="31">IF(G146="NE",G146,IF(INDEX(K146:CQ146,,MATCH(G146,K146:CQ146,0)+3)&lt;&gt;0,INDEX(K146:CQ146,,MATCH(G146,K146:CQ146,0)+3),"ND"))</f>
        <v>ND</v>
      </c>
      <c r="K146" s="398" t="s">
        <v>3730</v>
      </c>
      <c r="L146" s="430">
        <v>44984</v>
      </c>
      <c r="M146" s="914" t="s">
        <v>6601</v>
      </c>
      <c r="N146" s="398" t="s">
        <v>5536</v>
      </c>
      <c r="O146" s="430">
        <v>45008</v>
      </c>
      <c r="P146" s="914" t="s">
        <v>6634</v>
      </c>
      <c r="Q146" s="398" t="s">
        <v>3765</v>
      </c>
      <c r="R146" s="430">
        <v>45261</v>
      </c>
      <c r="S146" s="914" t="s">
        <v>6974</v>
      </c>
      <c r="T146" s="398" t="s">
        <v>5536</v>
      </c>
      <c r="U146" s="430">
        <v>45271</v>
      </c>
      <c r="V146" s="914" t="s">
        <v>6990</v>
      </c>
      <c r="W146" s="398" t="s">
        <v>5701</v>
      </c>
      <c r="X146" s="430">
        <v>45401</v>
      </c>
      <c r="Y146" s="914" t="s">
        <v>7572</v>
      </c>
      <c r="Z146" s="398" t="s">
        <v>5536</v>
      </c>
      <c r="AA146" s="430">
        <v>45432</v>
      </c>
      <c r="AB146" s="926" t="s">
        <v>8650</v>
      </c>
      <c r="AC146" s="398" t="s">
        <v>7387</v>
      </c>
      <c r="AD146" s="430">
        <v>45436</v>
      </c>
      <c r="AE146" s="914" t="s">
        <v>7725</v>
      </c>
      <c r="AF146" s="398" t="s">
        <v>5537</v>
      </c>
      <c r="AG146" s="430">
        <v>45457</v>
      </c>
      <c r="AH146" s="926" t="s">
        <v>8647</v>
      </c>
      <c r="AI146" s="398" t="s">
        <v>3748</v>
      </c>
      <c r="AJ146" s="430">
        <v>45468</v>
      </c>
      <c r="AK146" s="914" t="s">
        <v>8114</v>
      </c>
      <c r="AL146" s="398"/>
      <c r="AM146" s="398"/>
      <c r="AN146" s="1152" t="s">
        <v>8645</v>
      </c>
      <c r="AO146" s="398" t="s">
        <v>5626</v>
      </c>
      <c r="AP146" s="430">
        <v>45551</v>
      </c>
      <c r="AQ146" s="914" t="s">
        <v>8207</v>
      </c>
      <c r="AR146" s="398" t="s">
        <v>5539</v>
      </c>
      <c r="AS146" s="430">
        <v>45558</v>
      </c>
      <c r="AT146" s="1152" t="s">
        <v>8645</v>
      </c>
      <c r="AU146" s="398" t="s">
        <v>5811</v>
      </c>
      <c r="AV146" s="430">
        <v>45560</v>
      </c>
      <c r="AW146" s="914" t="s">
        <v>8220</v>
      </c>
      <c r="AX146" s="398"/>
      <c r="AY146" s="398"/>
      <c r="AZ146" s="1156" t="s">
        <v>8644</v>
      </c>
      <c r="BA146" s="398" t="s">
        <v>5811</v>
      </c>
      <c r="BB146" s="430">
        <v>45574</v>
      </c>
      <c r="BC146" s="920" t="s">
        <v>8278</v>
      </c>
      <c r="BD146" s="398"/>
      <c r="BE146" s="398"/>
      <c r="BF146" s="398"/>
      <c r="BG146" s="398"/>
      <c r="BH146" s="430"/>
      <c r="BI146" s="920"/>
      <c r="BJ146" s="398"/>
      <c r="BK146" s="398"/>
      <c r="BL146" s="397"/>
      <c r="BM146" s="398"/>
      <c r="BN146" s="430"/>
      <c r="BO146" s="914"/>
      <c r="BP146" s="398"/>
      <c r="BQ146" s="398"/>
      <c r="BR146" s="398"/>
      <c r="BS146" s="398"/>
      <c r="BT146" s="430"/>
      <c r="BU146" s="914"/>
      <c r="BV146" s="398"/>
      <c r="BW146" s="398"/>
      <c r="BX146" s="398"/>
      <c r="BY146" s="398"/>
      <c r="BZ146" s="430"/>
      <c r="CA146" s="914"/>
      <c r="CB146" s="398"/>
      <c r="CC146" s="398"/>
      <c r="CD146" s="398"/>
      <c r="CE146" s="398"/>
      <c r="CF146" s="430"/>
      <c r="CG146" s="914"/>
      <c r="CH146" s="398"/>
      <c r="CI146" s="398"/>
      <c r="CJ146" s="398"/>
    </row>
    <row r="147" spans="1:88" s="402" customFormat="1" x14ac:dyDescent="0.2">
      <c r="A147" s="899" t="s">
        <v>8263</v>
      </c>
      <c r="B147" s="397"/>
      <c r="C147" s="398" t="s">
        <v>8257</v>
      </c>
      <c r="D147" s="900" t="s">
        <v>6519</v>
      </c>
      <c r="E147" s="429" t="s">
        <v>2795</v>
      </c>
      <c r="F147" s="399">
        <f t="shared" si="27"/>
        <v>45574</v>
      </c>
      <c r="G147" s="401" t="str">
        <f t="shared" si="28"/>
        <v>B</v>
      </c>
      <c r="H147" s="898" t="str">
        <f t="shared" si="29"/>
        <v>MR.DER-0801_24-SP 097-Entrega Final-P02</v>
      </c>
      <c r="I147" s="413" t="str">
        <f t="shared" si="30"/>
        <v>ND</v>
      </c>
      <c r="J147" s="413" t="str">
        <f t="shared" si="31"/>
        <v>ND</v>
      </c>
      <c r="K147" s="398" t="s">
        <v>3730</v>
      </c>
      <c r="L147" s="430">
        <v>44984</v>
      </c>
      <c r="M147" s="914" t="s">
        <v>6601</v>
      </c>
      <c r="N147" s="398" t="s">
        <v>5536</v>
      </c>
      <c r="O147" s="430">
        <v>45008</v>
      </c>
      <c r="P147" s="914" t="s">
        <v>6634</v>
      </c>
      <c r="Q147" s="398" t="s">
        <v>3765</v>
      </c>
      <c r="R147" s="430">
        <v>45261</v>
      </c>
      <c r="S147" s="914" t="s">
        <v>6974</v>
      </c>
      <c r="T147" s="398" t="s">
        <v>5536</v>
      </c>
      <c r="U147" s="430">
        <v>45271</v>
      </c>
      <c r="V147" s="914" t="s">
        <v>6990</v>
      </c>
      <c r="W147" s="398" t="s">
        <v>5701</v>
      </c>
      <c r="X147" s="430">
        <v>45401</v>
      </c>
      <c r="Y147" s="914" t="s">
        <v>7572</v>
      </c>
      <c r="Z147" s="398" t="s">
        <v>5536</v>
      </c>
      <c r="AA147" s="430">
        <v>45432</v>
      </c>
      <c r="AB147" s="926" t="s">
        <v>8650</v>
      </c>
      <c r="AC147" s="398" t="s">
        <v>7387</v>
      </c>
      <c r="AD147" s="430">
        <v>45436</v>
      </c>
      <c r="AE147" s="914" t="s">
        <v>7725</v>
      </c>
      <c r="AF147" s="398" t="s">
        <v>5537</v>
      </c>
      <c r="AG147" s="430">
        <v>45457</v>
      </c>
      <c r="AH147" s="926" t="s">
        <v>8647</v>
      </c>
      <c r="AI147" s="398" t="s">
        <v>3748</v>
      </c>
      <c r="AJ147" s="430">
        <v>45468</v>
      </c>
      <c r="AK147" s="914" t="s">
        <v>8114</v>
      </c>
      <c r="AL147" s="398"/>
      <c r="AM147" s="398"/>
      <c r="AN147" s="1152" t="s">
        <v>8645</v>
      </c>
      <c r="AO147" s="398" t="s">
        <v>5626</v>
      </c>
      <c r="AP147" s="430">
        <v>45551</v>
      </c>
      <c r="AQ147" s="914" t="s">
        <v>8207</v>
      </c>
      <c r="AR147" s="398" t="s">
        <v>5539</v>
      </c>
      <c r="AS147" s="430">
        <v>45558</v>
      </c>
      <c r="AT147" s="1152" t="s">
        <v>8645</v>
      </c>
      <c r="AU147" s="398" t="s">
        <v>5811</v>
      </c>
      <c r="AV147" s="430">
        <v>45560</v>
      </c>
      <c r="AW147" s="914" t="s">
        <v>8220</v>
      </c>
      <c r="AX147" s="398"/>
      <c r="AY147" s="398"/>
      <c r="AZ147" s="1156" t="s">
        <v>8644</v>
      </c>
      <c r="BA147" s="398" t="s">
        <v>5811</v>
      </c>
      <c r="BB147" s="430">
        <v>45574</v>
      </c>
      <c r="BC147" s="920" t="s">
        <v>8278</v>
      </c>
      <c r="BD147" s="398"/>
      <c r="BE147" s="398"/>
      <c r="BF147" s="398"/>
      <c r="BG147" s="398"/>
      <c r="BH147" s="430"/>
      <c r="BI147" s="920"/>
      <c r="BJ147" s="398"/>
      <c r="BK147" s="398"/>
      <c r="BL147" s="397"/>
      <c r="BM147" s="398"/>
      <c r="BN147" s="430"/>
      <c r="BO147" s="914"/>
      <c r="BP147" s="398"/>
      <c r="BQ147" s="398"/>
      <c r="BR147" s="398"/>
      <c r="BS147" s="398"/>
      <c r="BT147" s="430"/>
      <c r="BU147" s="914"/>
      <c r="BV147" s="398"/>
      <c r="BW147" s="398"/>
      <c r="BX147" s="398"/>
      <c r="BY147" s="398"/>
      <c r="BZ147" s="430"/>
      <c r="CA147" s="914"/>
      <c r="CB147" s="398"/>
      <c r="CC147" s="398"/>
      <c r="CD147" s="398"/>
      <c r="CE147" s="398"/>
      <c r="CF147" s="430"/>
      <c r="CG147" s="914"/>
      <c r="CH147" s="398"/>
      <c r="CI147" s="398"/>
      <c r="CJ147" s="398"/>
    </row>
    <row r="148" spans="1:88" s="402" customFormat="1" x14ac:dyDescent="0.2">
      <c r="A148" s="899" t="s">
        <v>8263</v>
      </c>
      <c r="B148" s="397"/>
      <c r="C148" s="398" t="s">
        <v>8257</v>
      </c>
      <c r="D148" s="900" t="s">
        <v>6519</v>
      </c>
      <c r="E148" s="429" t="s">
        <v>2796</v>
      </c>
      <c r="F148" s="399">
        <f t="shared" si="27"/>
        <v>45574</v>
      </c>
      <c r="G148" s="401" t="str">
        <f t="shared" si="28"/>
        <v>B</v>
      </c>
      <c r="H148" s="898" t="str">
        <f t="shared" si="29"/>
        <v>MR.DER-0801_24-SP 097-Entrega Final-P02</v>
      </c>
      <c r="I148" s="413" t="str">
        <f t="shared" si="30"/>
        <v>ND</v>
      </c>
      <c r="J148" s="413" t="str">
        <f t="shared" si="31"/>
        <v>ND</v>
      </c>
      <c r="K148" s="398" t="s">
        <v>3730</v>
      </c>
      <c r="L148" s="430">
        <v>44984</v>
      </c>
      <c r="M148" s="914" t="s">
        <v>6601</v>
      </c>
      <c r="N148" s="398" t="s">
        <v>5536</v>
      </c>
      <c r="O148" s="430">
        <v>45008</v>
      </c>
      <c r="P148" s="914" t="s">
        <v>6634</v>
      </c>
      <c r="Q148" s="398" t="s">
        <v>3765</v>
      </c>
      <c r="R148" s="430">
        <v>45261</v>
      </c>
      <c r="S148" s="914" t="s">
        <v>6974</v>
      </c>
      <c r="T148" s="398" t="s">
        <v>5536</v>
      </c>
      <c r="U148" s="430">
        <v>45271</v>
      </c>
      <c r="V148" s="914" t="s">
        <v>6990</v>
      </c>
      <c r="W148" s="398" t="s">
        <v>5701</v>
      </c>
      <c r="X148" s="430">
        <v>45401</v>
      </c>
      <c r="Y148" s="914" t="s">
        <v>7572</v>
      </c>
      <c r="Z148" s="398" t="s">
        <v>5536</v>
      </c>
      <c r="AA148" s="430">
        <v>45432</v>
      </c>
      <c r="AB148" s="926" t="s">
        <v>8650</v>
      </c>
      <c r="AC148" s="398" t="s">
        <v>7387</v>
      </c>
      <c r="AD148" s="430">
        <v>45436</v>
      </c>
      <c r="AE148" s="914" t="s">
        <v>7725</v>
      </c>
      <c r="AF148" s="398" t="s">
        <v>5537</v>
      </c>
      <c r="AG148" s="430">
        <v>45457</v>
      </c>
      <c r="AH148" s="926" t="s">
        <v>8647</v>
      </c>
      <c r="AI148" s="398" t="s">
        <v>3748</v>
      </c>
      <c r="AJ148" s="430">
        <v>45468</v>
      </c>
      <c r="AK148" s="914" t="s">
        <v>8114</v>
      </c>
      <c r="AL148" s="398"/>
      <c r="AM148" s="398"/>
      <c r="AN148" s="1152" t="s">
        <v>8645</v>
      </c>
      <c r="AO148" s="398" t="s">
        <v>5626</v>
      </c>
      <c r="AP148" s="430">
        <v>45551</v>
      </c>
      <c r="AQ148" s="914" t="s">
        <v>8207</v>
      </c>
      <c r="AR148" s="398" t="s">
        <v>5539</v>
      </c>
      <c r="AS148" s="430">
        <v>45558</v>
      </c>
      <c r="AT148" s="1152" t="s">
        <v>8645</v>
      </c>
      <c r="AU148" s="398" t="s">
        <v>5811</v>
      </c>
      <c r="AV148" s="430">
        <v>45560</v>
      </c>
      <c r="AW148" s="914" t="s">
        <v>8220</v>
      </c>
      <c r="AX148" s="398"/>
      <c r="AY148" s="398"/>
      <c r="AZ148" s="1156" t="s">
        <v>8644</v>
      </c>
      <c r="BA148" s="398" t="s">
        <v>5811</v>
      </c>
      <c r="BB148" s="430">
        <v>45574</v>
      </c>
      <c r="BC148" s="920" t="s">
        <v>8278</v>
      </c>
      <c r="BD148" s="398"/>
      <c r="BE148" s="398"/>
      <c r="BF148" s="398"/>
      <c r="BG148" s="398"/>
      <c r="BH148" s="430"/>
      <c r="BI148" s="920"/>
      <c r="BJ148" s="398"/>
      <c r="BK148" s="398"/>
      <c r="BL148" s="397"/>
      <c r="BM148" s="398"/>
      <c r="BN148" s="430"/>
      <c r="BO148" s="914"/>
      <c r="BP148" s="398"/>
      <c r="BQ148" s="398"/>
      <c r="BR148" s="398"/>
      <c r="BS148" s="398"/>
      <c r="BT148" s="430"/>
      <c r="BU148" s="914"/>
      <c r="BV148" s="398"/>
      <c r="BW148" s="398"/>
      <c r="BX148" s="398"/>
      <c r="BY148" s="398"/>
      <c r="BZ148" s="430"/>
      <c r="CA148" s="914"/>
      <c r="CB148" s="398"/>
      <c r="CC148" s="398"/>
      <c r="CD148" s="398"/>
      <c r="CE148" s="398"/>
      <c r="CF148" s="430"/>
      <c r="CG148" s="914"/>
      <c r="CH148" s="398"/>
      <c r="CI148" s="398"/>
      <c r="CJ148" s="398"/>
    </row>
    <row r="149" spans="1:88" s="402" customFormat="1" x14ac:dyDescent="0.2">
      <c r="A149" s="899" t="s">
        <v>8263</v>
      </c>
      <c r="B149" s="397"/>
      <c r="C149" s="398" t="s">
        <v>8257</v>
      </c>
      <c r="D149" s="900" t="s">
        <v>6519</v>
      </c>
      <c r="E149" s="429" t="s">
        <v>2797</v>
      </c>
      <c r="F149" s="399">
        <f t="shared" si="27"/>
        <v>45574</v>
      </c>
      <c r="G149" s="401" t="str">
        <f t="shared" si="28"/>
        <v>B</v>
      </c>
      <c r="H149" s="898" t="str">
        <f t="shared" si="29"/>
        <v>MR.DER-0801_24-SP 097-Entrega Final-P02</v>
      </c>
      <c r="I149" s="413" t="str">
        <f t="shared" si="30"/>
        <v>ND</v>
      </c>
      <c r="J149" s="413" t="str">
        <f t="shared" si="31"/>
        <v>ND</v>
      </c>
      <c r="K149" s="398" t="s">
        <v>3730</v>
      </c>
      <c r="L149" s="430">
        <v>44984</v>
      </c>
      <c r="M149" s="914" t="s">
        <v>6601</v>
      </c>
      <c r="N149" s="398" t="s">
        <v>5536</v>
      </c>
      <c r="O149" s="430">
        <v>45008</v>
      </c>
      <c r="P149" s="914" t="s">
        <v>6634</v>
      </c>
      <c r="Q149" s="398" t="s">
        <v>3765</v>
      </c>
      <c r="R149" s="430">
        <v>45261</v>
      </c>
      <c r="S149" s="914" t="s">
        <v>6974</v>
      </c>
      <c r="T149" s="398" t="s">
        <v>5536</v>
      </c>
      <c r="U149" s="430">
        <v>45271</v>
      </c>
      <c r="V149" s="914" t="s">
        <v>6990</v>
      </c>
      <c r="W149" s="398" t="s">
        <v>5701</v>
      </c>
      <c r="X149" s="430">
        <v>45401</v>
      </c>
      <c r="Y149" s="914" t="s">
        <v>7572</v>
      </c>
      <c r="Z149" s="398" t="s">
        <v>5536</v>
      </c>
      <c r="AA149" s="430">
        <v>45432</v>
      </c>
      <c r="AB149" s="926" t="s">
        <v>8650</v>
      </c>
      <c r="AC149" s="398" t="s">
        <v>7387</v>
      </c>
      <c r="AD149" s="430">
        <v>45436</v>
      </c>
      <c r="AE149" s="914" t="s">
        <v>7725</v>
      </c>
      <c r="AF149" s="398" t="s">
        <v>5537</v>
      </c>
      <c r="AG149" s="430">
        <v>45457</v>
      </c>
      <c r="AH149" s="926" t="s">
        <v>8647</v>
      </c>
      <c r="AI149" s="398" t="s">
        <v>3748</v>
      </c>
      <c r="AJ149" s="430">
        <v>45468</v>
      </c>
      <c r="AK149" s="914" t="s">
        <v>8114</v>
      </c>
      <c r="AL149" s="398"/>
      <c r="AM149" s="398"/>
      <c r="AN149" s="1152" t="s">
        <v>8645</v>
      </c>
      <c r="AO149" s="398" t="s">
        <v>5626</v>
      </c>
      <c r="AP149" s="430">
        <v>45551</v>
      </c>
      <c r="AQ149" s="914" t="s">
        <v>8207</v>
      </c>
      <c r="AR149" s="398" t="s">
        <v>5539</v>
      </c>
      <c r="AS149" s="430">
        <v>45558</v>
      </c>
      <c r="AT149" s="1152" t="s">
        <v>8645</v>
      </c>
      <c r="AU149" s="398" t="s">
        <v>5811</v>
      </c>
      <c r="AV149" s="430">
        <v>45560</v>
      </c>
      <c r="AW149" s="914" t="s">
        <v>8220</v>
      </c>
      <c r="AX149" s="398"/>
      <c r="AY149" s="398"/>
      <c r="AZ149" s="1156" t="s">
        <v>8644</v>
      </c>
      <c r="BA149" s="398" t="s">
        <v>5811</v>
      </c>
      <c r="BB149" s="430">
        <v>45574</v>
      </c>
      <c r="BC149" s="920" t="s">
        <v>8278</v>
      </c>
      <c r="BD149" s="398"/>
      <c r="BE149" s="398"/>
      <c r="BF149" s="398"/>
      <c r="BG149" s="398"/>
      <c r="BH149" s="430"/>
      <c r="BI149" s="920"/>
      <c r="BJ149" s="398"/>
      <c r="BK149" s="398"/>
      <c r="BL149" s="397"/>
      <c r="BM149" s="398"/>
      <c r="BN149" s="430"/>
      <c r="BO149" s="914"/>
      <c r="BP149" s="398"/>
      <c r="BQ149" s="398"/>
      <c r="BR149" s="398"/>
      <c r="BS149" s="398"/>
      <c r="BT149" s="430"/>
      <c r="BU149" s="914"/>
      <c r="BV149" s="398"/>
      <c r="BW149" s="398"/>
      <c r="BX149" s="398"/>
      <c r="BY149" s="398"/>
      <c r="BZ149" s="430"/>
      <c r="CA149" s="914"/>
      <c r="CB149" s="398"/>
      <c r="CC149" s="398"/>
      <c r="CD149" s="398"/>
      <c r="CE149" s="398"/>
      <c r="CF149" s="430"/>
      <c r="CG149" s="914"/>
      <c r="CH149" s="398"/>
      <c r="CI149" s="398"/>
      <c r="CJ149" s="398"/>
    </row>
    <row r="150" spans="1:88" s="402" customFormat="1" x14ac:dyDescent="0.2">
      <c r="A150" s="899" t="s">
        <v>8263</v>
      </c>
      <c r="B150" s="397"/>
      <c r="C150" s="398" t="s">
        <v>8257</v>
      </c>
      <c r="D150" s="900" t="s">
        <v>6519</v>
      </c>
      <c r="E150" s="429" t="s">
        <v>2798</v>
      </c>
      <c r="F150" s="399">
        <f t="shared" si="27"/>
        <v>45574</v>
      </c>
      <c r="G150" s="401" t="str">
        <f t="shared" si="28"/>
        <v>B</v>
      </c>
      <c r="H150" s="898" t="str">
        <f t="shared" si="29"/>
        <v>MR.DER-0801_24-SP 097-Entrega Final-P02</v>
      </c>
      <c r="I150" s="413" t="str">
        <f t="shared" si="30"/>
        <v>ND</v>
      </c>
      <c r="J150" s="413" t="str">
        <f t="shared" si="31"/>
        <v>ND</v>
      </c>
      <c r="K150" s="398" t="s">
        <v>3730</v>
      </c>
      <c r="L150" s="430">
        <v>44984</v>
      </c>
      <c r="M150" s="914" t="s">
        <v>6601</v>
      </c>
      <c r="N150" s="398" t="s">
        <v>5536</v>
      </c>
      <c r="O150" s="430">
        <v>45008</v>
      </c>
      <c r="P150" s="914" t="s">
        <v>6634</v>
      </c>
      <c r="Q150" s="398" t="s">
        <v>3765</v>
      </c>
      <c r="R150" s="430">
        <v>45261</v>
      </c>
      <c r="S150" s="914" t="s">
        <v>6974</v>
      </c>
      <c r="T150" s="398" t="s">
        <v>5536</v>
      </c>
      <c r="U150" s="430">
        <v>45271</v>
      </c>
      <c r="V150" s="914" t="s">
        <v>6990</v>
      </c>
      <c r="W150" s="398" t="s">
        <v>5701</v>
      </c>
      <c r="X150" s="430">
        <v>45401</v>
      </c>
      <c r="Y150" s="914" t="s">
        <v>7572</v>
      </c>
      <c r="Z150" s="398" t="s">
        <v>5536</v>
      </c>
      <c r="AA150" s="430">
        <v>45432</v>
      </c>
      <c r="AB150" s="926" t="s">
        <v>8650</v>
      </c>
      <c r="AC150" s="398" t="s">
        <v>7387</v>
      </c>
      <c r="AD150" s="430">
        <v>45436</v>
      </c>
      <c r="AE150" s="914" t="s">
        <v>7725</v>
      </c>
      <c r="AF150" s="398" t="s">
        <v>5537</v>
      </c>
      <c r="AG150" s="430">
        <v>45457</v>
      </c>
      <c r="AH150" s="926" t="s">
        <v>8647</v>
      </c>
      <c r="AI150" s="398" t="s">
        <v>3748</v>
      </c>
      <c r="AJ150" s="430">
        <v>45468</v>
      </c>
      <c r="AK150" s="914" t="s">
        <v>8114</v>
      </c>
      <c r="AL150" s="398"/>
      <c r="AM150" s="398"/>
      <c r="AN150" s="1152" t="s">
        <v>8645</v>
      </c>
      <c r="AO150" s="398" t="s">
        <v>5626</v>
      </c>
      <c r="AP150" s="430">
        <v>45551</v>
      </c>
      <c r="AQ150" s="914" t="s">
        <v>8207</v>
      </c>
      <c r="AR150" s="398" t="s">
        <v>5539</v>
      </c>
      <c r="AS150" s="430">
        <v>45558</v>
      </c>
      <c r="AT150" s="1152" t="s">
        <v>8645</v>
      </c>
      <c r="AU150" s="398" t="s">
        <v>5811</v>
      </c>
      <c r="AV150" s="430">
        <v>45560</v>
      </c>
      <c r="AW150" s="914" t="s">
        <v>8220</v>
      </c>
      <c r="AX150" s="398"/>
      <c r="AY150" s="398"/>
      <c r="AZ150" s="1156" t="s">
        <v>8644</v>
      </c>
      <c r="BA150" s="398" t="s">
        <v>5811</v>
      </c>
      <c r="BB150" s="430">
        <v>45574</v>
      </c>
      <c r="BC150" s="920" t="s">
        <v>8278</v>
      </c>
      <c r="BD150" s="398"/>
      <c r="BE150" s="398"/>
      <c r="BF150" s="398"/>
      <c r="BG150" s="398"/>
      <c r="BH150" s="430"/>
      <c r="BI150" s="920"/>
      <c r="BJ150" s="398"/>
      <c r="BK150" s="398"/>
      <c r="BL150" s="397"/>
      <c r="BM150" s="398"/>
      <c r="BN150" s="430"/>
      <c r="BO150" s="914"/>
      <c r="BP150" s="398"/>
      <c r="BQ150" s="398"/>
      <c r="BR150" s="398"/>
      <c r="BS150" s="398"/>
      <c r="BT150" s="430"/>
      <c r="BU150" s="914"/>
      <c r="BV150" s="398"/>
      <c r="BW150" s="398"/>
      <c r="BX150" s="398"/>
      <c r="BY150" s="398"/>
      <c r="BZ150" s="430"/>
      <c r="CA150" s="914"/>
      <c r="CB150" s="398"/>
      <c r="CC150" s="398"/>
      <c r="CD150" s="398"/>
      <c r="CE150" s="398"/>
      <c r="CF150" s="430"/>
      <c r="CG150" s="914"/>
      <c r="CH150" s="398"/>
      <c r="CI150" s="398"/>
      <c r="CJ150" s="398"/>
    </row>
    <row r="151" spans="1:88" s="402" customFormat="1" x14ac:dyDescent="0.2">
      <c r="A151" s="899" t="s">
        <v>8263</v>
      </c>
      <c r="B151" s="397"/>
      <c r="C151" s="398" t="s">
        <v>8257</v>
      </c>
      <c r="D151" s="900" t="s">
        <v>6519</v>
      </c>
      <c r="E151" s="429" t="s">
        <v>2799</v>
      </c>
      <c r="F151" s="399">
        <f t="shared" si="27"/>
        <v>45574</v>
      </c>
      <c r="G151" s="401" t="str">
        <f t="shared" si="28"/>
        <v>B</v>
      </c>
      <c r="H151" s="898" t="str">
        <f t="shared" si="29"/>
        <v>MR.DER-0801_24-SP 097-Entrega Final-P02</v>
      </c>
      <c r="I151" s="413" t="str">
        <f t="shared" si="30"/>
        <v>ND</v>
      </c>
      <c r="J151" s="413" t="str">
        <f t="shared" si="31"/>
        <v>ND</v>
      </c>
      <c r="K151" s="398" t="s">
        <v>3730</v>
      </c>
      <c r="L151" s="430">
        <v>44984</v>
      </c>
      <c r="M151" s="914" t="s">
        <v>6601</v>
      </c>
      <c r="N151" s="398" t="s">
        <v>5536</v>
      </c>
      <c r="O151" s="430">
        <v>45008</v>
      </c>
      <c r="P151" s="914" t="s">
        <v>6634</v>
      </c>
      <c r="Q151" s="398" t="s">
        <v>3765</v>
      </c>
      <c r="R151" s="430">
        <v>45261</v>
      </c>
      <c r="S151" s="914" t="s">
        <v>6974</v>
      </c>
      <c r="T151" s="398" t="s">
        <v>5536</v>
      </c>
      <c r="U151" s="430">
        <v>45271</v>
      </c>
      <c r="V151" s="914" t="s">
        <v>6990</v>
      </c>
      <c r="W151" s="398" t="s">
        <v>5701</v>
      </c>
      <c r="X151" s="430">
        <v>45401</v>
      </c>
      <c r="Y151" s="914" t="s">
        <v>7572</v>
      </c>
      <c r="Z151" s="398" t="s">
        <v>5536</v>
      </c>
      <c r="AA151" s="430">
        <v>45432</v>
      </c>
      <c r="AB151" s="926" t="s">
        <v>8650</v>
      </c>
      <c r="AC151" s="398" t="s">
        <v>7387</v>
      </c>
      <c r="AD151" s="430">
        <v>45436</v>
      </c>
      <c r="AE151" s="914" t="s">
        <v>7725</v>
      </c>
      <c r="AF151" s="398" t="s">
        <v>5537</v>
      </c>
      <c r="AG151" s="430">
        <v>45457</v>
      </c>
      <c r="AH151" s="926" t="s">
        <v>8647</v>
      </c>
      <c r="AI151" s="398" t="s">
        <v>3748</v>
      </c>
      <c r="AJ151" s="430">
        <v>45468</v>
      </c>
      <c r="AK151" s="914" t="s">
        <v>8114</v>
      </c>
      <c r="AL151" s="398"/>
      <c r="AM151" s="398"/>
      <c r="AN151" s="1152" t="s">
        <v>8645</v>
      </c>
      <c r="AO151" s="398" t="s">
        <v>5626</v>
      </c>
      <c r="AP151" s="430">
        <v>45551</v>
      </c>
      <c r="AQ151" s="914" t="s">
        <v>8207</v>
      </c>
      <c r="AR151" s="398" t="s">
        <v>5539</v>
      </c>
      <c r="AS151" s="430">
        <v>45558</v>
      </c>
      <c r="AT151" s="1152" t="s">
        <v>8645</v>
      </c>
      <c r="AU151" s="398" t="s">
        <v>5811</v>
      </c>
      <c r="AV151" s="430">
        <v>45560</v>
      </c>
      <c r="AW151" s="914" t="s">
        <v>8220</v>
      </c>
      <c r="AX151" s="398"/>
      <c r="AY151" s="398"/>
      <c r="AZ151" s="1156" t="s">
        <v>8644</v>
      </c>
      <c r="BA151" s="398" t="s">
        <v>5811</v>
      </c>
      <c r="BB151" s="430">
        <v>45574</v>
      </c>
      <c r="BC151" s="920" t="s">
        <v>8278</v>
      </c>
      <c r="BD151" s="398"/>
      <c r="BE151" s="398"/>
      <c r="BF151" s="398"/>
      <c r="BG151" s="398"/>
      <c r="BH151" s="430"/>
      <c r="BI151" s="920"/>
      <c r="BJ151" s="398"/>
      <c r="BK151" s="398"/>
      <c r="BL151" s="397"/>
      <c r="BM151" s="398"/>
      <c r="BN151" s="430"/>
      <c r="BO151" s="914"/>
      <c r="BP151" s="398"/>
      <c r="BQ151" s="398"/>
      <c r="BR151" s="398"/>
      <c r="BS151" s="398"/>
      <c r="BT151" s="430"/>
      <c r="BU151" s="914"/>
      <c r="BV151" s="398"/>
      <c r="BW151" s="398"/>
      <c r="BX151" s="398"/>
      <c r="BY151" s="398"/>
      <c r="BZ151" s="430"/>
      <c r="CA151" s="914"/>
      <c r="CB151" s="398"/>
      <c r="CC151" s="398"/>
      <c r="CD151" s="398"/>
      <c r="CE151" s="398"/>
      <c r="CF151" s="430"/>
      <c r="CG151" s="914"/>
      <c r="CH151" s="398"/>
      <c r="CI151" s="398"/>
      <c r="CJ151" s="398"/>
    </row>
    <row r="152" spans="1:88" s="402" customFormat="1" x14ac:dyDescent="0.2">
      <c r="A152" s="899" t="s">
        <v>8263</v>
      </c>
      <c r="B152" s="397"/>
      <c r="C152" s="398" t="s">
        <v>8257</v>
      </c>
      <c r="D152" s="900" t="s">
        <v>6519</v>
      </c>
      <c r="E152" s="429" t="s">
        <v>2800</v>
      </c>
      <c r="F152" s="399">
        <f t="shared" si="27"/>
        <v>45574</v>
      </c>
      <c r="G152" s="401" t="str">
        <f t="shared" si="28"/>
        <v>B</v>
      </c>
      <c r="H152" s="898" t="str">
        <f t="shared" si="29"/>
        <v>MR.DER-0801_24-SP 097-Entrega Final-P02</v>
      </c>
      <c r="I152" s="413" t="str">
        <f t="shared" si="30"/>
        <v>ND</v>
      </c>
      <c r="J152" s="413" t="str">
        <f t="shared" si="31"/>
        <v>ND</v>
      </c>
      <c r="K152" s="398" t="s">
        <v>3730</v>
      </c>
      <c r="L152" s="430">
        <v>44984</v>
      </c>
      <c r="M152" s="914" t="s">
        <v>6601</v>
      </c>
      <c r="N152" s="398" t="s">
        <v>5536</v>
      </c>
      <c r="O152" s="430">
        <v>45008</v>
      </c>
      <c r="P152" s="914" t="s">
        <v>6634</v>
      </c>
      <c r="Q152" s="398" t="s">
        <v>3765</v>
      </c>
      <c r="R152" s="430">
        <v>45261</v>
      </c>
      <c r="S152" s="914" t="s">
        <v>6974</v>
      </c>
      <c r="T152" s="398" t="s">
        <v>5536</v>
      </c>
      <c r="U152" s="430">
        <v>45271</v>
      </c>
      <c r="V152" s="914" t="s">
        <v>6990</v>
      </c>
      <c r="W152" s="398" t="s">
        <v>5701</v>
      </c>
      <c r="X152" s="430">
        <v>45401</v>
      </c>
      <c r="Y152" s="914" t="s">
        <v>7572</v>
      </c>
      <c r="Z152" s="398" t="s">
        <v>5536</v>
      </c>
      <c r="AA152" s="430">
        <v>45432</v>
      </c>
      <c r="AB152" s="926" t="s">
        <v>8650</v>
      </c>
      <c r="AC152" s="398" t="s">
        <v>7387</v>
      </c>
      <c r="AD152" s="430">
        <v>45436</v>
      </c>
      <c r="AE152" s="914" t="s">
        <v>7725</v>
      </c>
      <c r="AF152" s="398" t="s">
        <v>5537</v>
      </c>
      <c r="AG152" s="430">
        <v>45457</v>
      </c>
      <c r="AH152" s="926" t="s">
        <v>8647</v>
      </c>
      <c r="AI152" s="398" t="s">
        <v>3748</v>
      </c>
      <c r="AJ152" s="430">
        <v>45468</v>
      </c>
      <c r="AK152" s="914" t="s">
        <v>8114</v>
      </c>
      <c r="AL152" s="398"/>
      <c r="AM152" s="398"/>
      <c r="AN152" s="1152" t="s">
        <v>8645</v>
      </c>
      <c r="AO152" s="398" t="s">
        <v>5626</v>
      </c>
      <c r="AP152" s="430">
        <v>45551</v>
      </c>
      <c r="AQ152" s="914" t="s">
        <v>8207</v>
      </c>
      <c r="AR152" s="398" t="s">
        <v>5539</v>
      </c>
      <c r="AS152" s="430">
        <v>45558</v>
      </c>
      <c r="AT152" s="1152" t="s">
        <v>8645</v>
      </c>
      <c r="AU152" s="398" t="s">
        <v>5811</v>
      </c>
      <c r="AV152" s="430">
        <v>45560</v>
      </c>
      <c r="AW152" s="914" t="s">
        <v>8220</v>
      </c>
      <c r="AX152" s="398"/>
      <c r="AY152" s="398"/>
      <c r="AZ152" s="1156" t="s">
        <v>8644</v>
      </c>
      <c r="BA152" s="398" t="s">
        <v>5811</v>
      </c>
      <c r="BB152" s="430">
        <v>45574</v>
      </c>
      <c r="BC152" s="920" t="s">
        <v>8278</v>
      </c>
      <c r="BD152" s="398"/>
      <c r="BE152" s="398"/>
      <c r="BF152" s="398"/>
      <c r="BG152" s="398"/>
      <c r="BH152" s="430"/>
      <c r="BI152" s="920"/>
      <c r="BJ152" s="398"/>
      <c r="BK152" s="398"/>
      <c r="BL152" s="397"/>
      <c r="BM152" s="398"/>
      <c r="BN152" s="430"/>
      <c r="BO152" s="914"/>
      <c r="BP152" s="398"/>
      <c r="BQ152" s="398"/>
      <c r="BR152" s="398"/>
      <c r="BS152" s="398"/>
      <c r="BT152" s="430"/>
      <c r="BU152" s="914"/>
      <c r="BV152" s="398"/>
      <c r="BW152" s="398"/>
      <c r="BX152" s="398"/>
      <c r="BY152" s="398"/>
      <c r="BZ152" s="430"/>
      <c r="CA152" s="914"/>
      <c r="CB152" s="398"/>
      <c r="CC152" s="398"/>
      <c r="CD152" s="398"/>
      <c r="CE152" s="398"/>
      <c r="CF152" s="430"/>
      <c r="CG152" s="914"/>
      <c r="CH152" s="398"/>
      <c r="CI152" s="398"/>
      <c r="CJ152" s="398"/>
    </row>
    <row r="153" spans="1:88" s="402" customFormat="1" x14ac:dyDescent="0.2">
      <c r="A153" s="899" t="s">
        <v>8263</v>
      </c>
      <c r="B153" s="397"/>
      <c r="C153" s="398" t="s">
        <v>8257</v>
      </c>
      <c r="D153" s="900" t="s">
        <v>6519</v>
      </c>
      <c r="E153" s="429" t="s">
        <v>2801</v>
      </c>
      <c r="F153" s="399">
        <f t="shared" si="27"/>
        <v>45574</v>
      </c>
      <c r="G153" s="401" t="str">
        <f t="shared" si="28"/>
        <v>B</v>
      </c>
      <c r="H153" s="898" t="str">
        <f t="shared" si="29"/>
        <v>MR.DER-0801_24-SP 097-Entrega Final-P02</v>
      </c>
      <c r="I153" s="413" t="str">
        <f t="shared" si="30"/>
        <v>ND</v>
      </c>
      <c r="J153" s="413" t="str">
        <f t="shared" si="31"/>
        <v>ND</v>
      </c>
      <c r="K153" s="398" t="s">
        <v>3730</v>
      </c>
      <c r="L153" s="430">
        <v>44984</v>
      </c>
      <c r="M153" s="914" t="s">
        <v>6601</v>
      </c>
      <c r="N153" s="398" t="s">
        <v>5536</v>
      </c>
      <c r="O153" s="430">
        <v>45008</v>
      </c>
      <c r="P153" s="914" t="s">
        <v>6634</v>
      </c>
      <c r="Q153" s="398" t="s">
        <v>3765</v>
      </c>
      <c r="R153" s="430">
        <v>45261</v>
      </c>
      <c r="S153" s="914" t="s">
        <v>6974</v>
      </c>
      <c r="T153" s="398" t="s">
        <v>5536</v>
      </c>
      <c r="U153" s="430">
        <v>45271</v>
      </c>
      <c r="V153" s="914" t="s">
        <v>6990</v>
      </c>
      <c r="W153" s="398" t="s">
        <v>5701</v>
      </c>
      <c r="X153" s="430">
        <v>45401</v>
      </c>
      <c r="Y153" s="914" t="s">
        <v>7572</v>
      </c>
      <c r="Z153" s="398" t="s">
        <v>5536</v>
      </c>
      <c r="AA153" s="430">
        <v>45432</v>
      </c>
      <c r="AB153" s="926" t="s">
        <v>8650</v>
      </c>
      <c r="AC153" s="398" t="s">
        <v>7387</v>
      </c>
      <c r="AD153" s="430">
        <v>45436</v>
      </c>
      <c r="AE153" s="914" t="s">
        <v>7725</v>
      </c>
      <c r="AF153" s="398" t="s">
        <v>5537</v>
      </c>
      <c r="AG153" s="430">
        <v>45457</v>
      </c>
      <c r="AH153" s="926" t="s">
        <v>8647</v>
      </c>
      <c r="AI153" s="398" t="s">
        <v>3748</v>
      </c>
      <c r="AJ153" s="430">
        <v>45468</v>
      </c>
      <c r="AK153" s="914" t="s">
        <v>8114</v>
      </c>
      <c r="AL153" s="398"/>
      <c r="AM153" s="398"/>
      <c r="AN153" s="1152" t="s">
        <v>8645</v>
      </c>
      <c r="AO153" s="398" t="s">
        <v>5626</v>
      </c>
      <c r="AP153" s="430">
        <v>45551</v>
      </c>
      <c r="AQ153" s="914" t="s">
        <v>8207</v>
      </c>
      <c r="AR153" s="398" t="s">
        <v>5539</v>
      </c>
      <c r="AS153" s="430">
        <v>45558</v>
      </c>
      <c r="AT153" s="1152" t="s">
        <v>8645</v>
      </c>
      <c r="AU153" s="398" t="s">
        <v>5811</v>
      </c>
      <c r="AV153" s="430">
        <v>45560</v>
      </c>
      <c r="AW153" s="914" t="s">
        <v>8220</v>
      </c>
      <c r="AX153" s="398"/>
      <c r="AY153" s="398"/>
      <c r="AZ153" s="1156" t="s">
        <v>8644</v>
      </c>
      <c r="BA153" s="398" t="s">
        <v>5811</v>
      </c>
      <c r="BB153" s="430">
        <v>45574</v>
      </c>
      <c r="BC153" s="920" t="s">
        <v>8278</v>
      </c>
      <c r="BD153" s="398"/>
      <c r="BE153" s="398"/>
      <c r="BF153" s="398"/>
      <c r="BG153" s="398"/>
      <c r="BH153" s="430"/>
      <c r="BI153" s="920"/>
      <c r="BJ153" s="398"/>
      <c r="BK153" s="398"/>
      <c r="BL153" s="397"/>
      <c r="BM153" s="398"/>
      <c r="BN153" s="430"/>
      <c r="BO153" s="914"/>
      <c r="BP153" s="398"/>
      <c r="BQ153" s="398"/>
      <c r="BR153" s="398"/>
      <c r="BS153" s="398"/>
      <c r="BT153" s="430"/>
      <c r="BU153" s="914"/>
      <c r="BV153" s="398"/>
      <c r="BW153" s="398"/>
      <c r="BX153" s="398"/>
      <c r="BY153" s="398"/>
      <c r="BZ153" s="430"/>
      <c r="CA153" s="914"/>
      <c r="CB153" s="398"/>
      <c r="CC153" s="398"/>
      <c r="CD153" s="398"/>
      <c r="CE153" s="398"/>
      <c r="CF153" s="430"/>
      <c r="CG153" s="914"/>
      <c r="CH153" s="398"/>
      <c r="CI153" s="398"/>
      <c r="CJ153" s="398"/>
    </row>
    <row r="154" spans="1:88" s="402" customFormat="1" x14ac:dyDescent="0.2">
      <c r="A154" s="899" t="s">
        <v>8263</v>
      </c>
      <c r="B154" s="397"/>
      <c r="C154" s="398" t="s">
        <v>8257</v>
      </c>
      <c r="D154" s="900" t="s">
        <v>6519</v>
      </c>
      <c r="E154" s="429" t="s">
        <v>2802</v>
      </c>
      <c r="F154" s="399">
        <f t="shared" si="27"/>
        <v>45574</v>
      </c>
      <c r="G154" s="401" t="str">
        <f t="shared" si="28"/>
        <v>B</v>
      </c>
      <c r="H154" s="898" t="str">
        <f t="shared" si="29"/>
        <v>MR.DER-0801_24-SP 097-Entrega Final-P02</v>
      </c>
      <c r="I154" s="413" t="str">
        <f t="shared" si="30"/>
        <v>ND</v>
      </c>
      <c r="J154" s="413" t="str">
        <f t="shared" si="31"/>
        <v>ND</v>
      </c>
      <c r="K154" s="398" t="s">
        <v>3730</v>
      </c>
      <c r="L154" s="430">
        <v>44984</v>
      </c>
      <c r="M154" s="914" t="s">
        <v>6601</v>
      </c>
      <c r="N154" s="398" t="s">
        <v>5536</v>
      </c>
      <c r="O154" s="430">
        <v>45008</v>
      </c>
      <c r="P154" s="914" t="s">
        <v>6634</v>
      </c>
      <c r="Q154" s="398" t="s">
        <v>3765</v>
      </c>
      <c r="R154" s="430">
        <v>45261</v>
      </c>
      <c r="S154" s="914" t="s">
        <v>6974</v>
      </c>
      <c r="T154" s="398" t="s">
        <v>5536</v>
      </c>
      <c r="U154" s="430">
        <v>45271</v>
      </c>
      <c r="V154" s="914" t="s">
        <v>6990</v>
      </c>
      <c r="W154" s="398" t="s">
        <v>5701</v>
      </c>
      <c r="X154" s="430">
        <v>45401</v>
      </c>
      <c r="Y154" s="914" t="s">
        <v>7572</v>
      </c>
      <c r="Z154" s="398" t="s">
        <v>5536</v>
      </c>
      <c r="AA154" s="430">
        <v>45432</v>
      </c>
      <c r="AB154" s="926" t="s">
        <v>8650</v>
      </c>
      <c r="AC154" s="398" t="s">
        <v>7387</v>
      </c>
      <c r="AD154" s="430">
        <v>45436</v>
      </c>
      <c r="AE154" s="914" t="s">
        <v>7725</v>
      </c>
      <c r="AF154" s="398" t="s">
        <v>5537</v>
      </c>
      <c r="AG154" s="430">
        <v>45457</v>
      </c>
      <c r="AH154" s="926" t="s">
        <v>8647</v>
      </c>
      <c r="AI154" s="398" t="s">
        <v>3748</v>
      </c>
      <c r="AJ154" s="430">
        <v>45468</v>
      </c>
      <c r="AK154" s="914" t="s">
        <v>8114</v>
      </c>
      <c r="AL154" s="398"/>
      <c r="AM154" s="398"/>
      <c r="AN154" s="1152" t="s">
        <v>8645</v>
      </c>
      <c r="AO154" s="398" t="s">
        <v>5626</v>
      </c>
      <c r="AP154" s="430">
        <v>45551</v>
      </c>
      <c r="AQ154" s="914" t="s">
        <v>8207</v>
      </c>
      <c r="AR154" s="398" t="s">
        <v>5539</v>
      </c>
      <c r="AS154" s="430">
        <v>45558</v>
      </c>
      <c r="AT154" s="1152" t="s">
        <v>8645</v>
      </c>
      <c r="AU154" s="398" t="s">
        <v>5811</v>
      </c>
      <c r="AV154" s="430">
        <v>45560</v>
      </c>
      <c r="AW154" s="914" t="s">
        <v>8220</v>
      </c>
      <c r="AX154" s="398"/>
      <c r="AY154" s="398"/>
      <c r="AZ154" s="1156" t="s">
        <v>8644</v>
      </c>
      <c r="BA154" s="398" t="s">
        <v>5811</v>
      </c>
      <c r="BB154" s="430">
        <v>45574</v>
      </c>
      <c r="BC154" s="920" t="s">
        <v>8278</v>
      </c>
      <c r="BD154" s="398"/>
      <c r="BE154" s="398"/>
      <c r="BF154" s="398"/>
      <c r="BG154" s="398"/>
      <c r="BH154" s="430"/>
      <c r="BI154" s="920"/>
      <c r="BJ154" s="398"/>
      <c r="BK154" s="398"/>
      <c r="BL154" s="397"/>
      <c r="BM154" s="398"/>
      <c r="BN154" s="430"/>
      <c r="BO154" s="914"/>
      <c r="BP154" s="398"/>
      <c r="BQ154" s="398"/>
      <c r="BR154" s="398"/>
      <c r="BS154" s="398"/>
      <c r="BT154" s="430"/>
      <c r="BU154" s="914"/>
      <c r="BV154" s="398"/>
      <c r="BW154" s="398"/>
      <c r="BX154" s="398"/>
      <c r="BY154" s="398"/>
      <c r="BZ154" s="430"/>
      <c r="CA154" s="914"/>
      <c r="CB154" s="398"/>
      <c r="CC154" s="398"/>
      <c r="CD154" s="398"/>
      <c r="CE154" s="398"/>
      <c r="CF154" s="430"/>
      <c r="CG154" s="914"/>
      <c r="CH154" s="398"/>
      <c r="CI154" s="398"/>
      <c r="CJ154" s="398"/>
    </row>
    <row r="155" spans="1:88" s="402" customFormat="1" x14ac:dyDescent="0.2">
      <c r="A155" s="899" t="s">
        <v>8263</v>
      </c>
      <c r="B155" s="397"/>
      <c r="C155" s="398" t="s">
        <v>8257</v>
      </c>
      <c r="D155" s="900" t="s">
        <v>6519</v>
      </c>
      <c r="E155" s="429" t="s">
        <v>6523</v>
      </c>
      <c r="F155" s="399">
        <f t="shared" si="27"/>
        <v>45574</v>
      </c>
      <c r="G155" s="401" t="str">
        <f t="shared" si="28"/>
        <v>B</v>
      </c>
      <c r="H155" s="898" t="str">
        <f t="shared" si="29"/>
        <v>MR.DER-0801_24-SP 097-Entrega Final-P02</v>
      </c>
      <c r="I155" s="413" t="str">
        <f t="shared" si="30"/>
        <v>ND</v>
      </c>
      <c r="J155" s="413" t="str">
        <f t="shared" si="31"/>
        <v>ND</v>
      </c>
      <c r="K155" s="398" t="s">
        <v>3730</v>
      </c>
      <c r="L155" s="430">
        <v>44984</v>
      </c>
      <c r="M155" s="914" t="s">
        <v>6601</v>
      </c>
      <c r="N155" s="398" t="s">
        <v>5536</v>
      </c>
      <c r="O155" s="430">
        <v>45008</v>
      </c>
      <c r="P155" s="914" t="s">
        <v>6634</v>
      </c>
      <c r="Q155" s="398" t="s">
        <v>3765</v>
      </c>
      <c r="R155" s="430">
        <v>45261</v>
      </c>
      <c r="S155" s="914" t="s">
        <v>6974</v>
      </c>
      <c r="T155" s="398" t="s">
        <v>5536</v>
      </c>
      <c r="U155" s="430">
        <v>45271</v>
      </c>
      <c r="V155" s="914" t="s">
        <v>6990</v>
      </c>
      <c r="W155" s="398" t="s">
        <v>5701</v>
      </c>
      <c r="X155" s="430">
        <v>45401</v>
      </c>
      <c r="Y155" s="914" t="s">
        <v>7572</v>
      </c>
      <c r="Z155" s="398" t="s">
        <v>5536</v>
      </c>
      <c r="AA155" s="430">
        <v>45432</v>
      </c>
      <c r="AB155" s="926" t="s">
        <v>8650</v>
      </c>
      <c r="AC155" s="398" t="s">
        <v>7387</v>
      </c>
      <c r="AD155" s="430">
        <v>45436</v>
      </c>
      <c r="AE155" s="914" t="s">
        <v>7725</v>
      </c>
      <c r="AF155" s="398" t="s">
        <v>5537</v>
      </c>
      <c r="AG155" s="430">
        <v>45457</v>
      </c>
      <c r="AH155" s="926" t="s">
        <v>8647</v>
      </c>
      <c r="AI155" s="398" t="s">
        <v>3748</v>
      </c>
      <c r="AJ155" s="430">
        <v>45468</v>
      </c>
      <c r="AK155" s="914" t="s">
        <v>8114</v>
      </c>
      <c r="AL155" s="398"/>
      <c r="AM155" s="398"/>
      <c r="AN155" s="1152" t="s">
        <v>8645</v>
      </c>
      <c r="AO155" s="398" t="s">
        <v>5626</v>
      </c>
      <c r="AP155" s="430">
        <v>45551</v>
      </c>
      <c r="AQ155" s="914" t="s">
        <v>8207</v>
      </c>
      <c r="AR155" s="398" t="s">
        <v>5539</v>
      </c>
      <c r="AS155" s="430">
        <v>45558</v>
      </c>
      <c r="AT155" s="1152" t="s">
        <v>8645</v>
      </c>
      <c r="AU155" s="398" t="s">
        <v>5811</v>
      </c>
      <c r="AV155" s="430">
        <v>45560</v>
      </c>
      <c r="AW155" s="914" t="s">
        <v>8220</v>
      </c>
      <c r="AX155" s="398"/>
      <c r="AY155" s="398"/>
      <c r="AZ155" s="1156" t="s">
        <v>8644</v>
      </c>
      <c r="BA155" s="398" t="s">
        <v>5811</v>
      </c>
      <c r="BB155" s="430">
        <v>45574</v>
      </c>
      <c r="BC155" s="920" t="s">
        <v>8278</v>
      </c>
      <c r="BD155" s="398"/>
      <c r="BE155" s="398"/>
      <c r="BF155" s="398"/>
      <c r="BG155" s="398"/>
      <c r="BH155" s="430"/>
      <c r="BI155" s="920"/>
      <c r="BJ155" s="398"/>
      <c r="BK155" s="398"/>
      <c r="BL155" s="397"/>
      <c r="BM155" s="398"/>
      <c r="BN155" s="430"/>
      <c r="BO155" s="914"/>
      <c r="BP155" s="398"/>
      <c r="BQ155" s="398"/>
      <c r="BR155" s="398"/>
      <c r="BS155" s="398"/>
      <c r="BT155" s="430"/>
      <c r="BU155" s="914"/>
      <c r="BV155" s="398"/>
      <c r="BW155" s="398"/>
      <c r="BX155" s="398"/>
      <c r="BY155" s="398"/>
      <c r="BZ155" s="430"/>
      <c r="CA155" s="914"/>
      <c r="CB155" s="398"/>
      <c r="CC155" s="398"/>
      <c r="CD155" s="398"/>
      <c r="CE155" s="398"/>
      <c r="CF155" s="430"/>
      <c r="CG155" s="914"/>
      <c r="CH155" s="398"/>
      <c r="CI155" s="398"/>
      <c r="CJ155" s="398"/>
    </row>
    <row r="156" spans="1:88" s="402" customFormat="1" x14ac:dyDescent="0.2">
      <c r="A156" s="899" t="s">
        <v>8263</v>
      </c>
      <c r="B156" s="397"/>
      <c r="C156" s="398" t="s">
        <v>8257</v>
      </c>
      <c r="D156" s="900" t="s">
        <v>6519</v>
      </c>
      <c r="E156" s="429" t="s">
        <v>6524</v>
      </c>
      <c r="F156" s="399">
        <f t="shared" si="27"/>
        <v>45574</v>
      </c>
      <c r="G156" s="401" t="str">
        <f t="shared" si="28"/>
        <v>B</v>
      </c>
      <c r="H156" s="898" t="str">
        <f t="shared" si="29"/>
        <v>MR.DER-0801_24-SP 097-Entrega Final-P02</v>
      </c>
      <c r="I156" s="413" t="str">
        <f t="shared" si="30"/>
        <v>ND</v>
      </c>
      <c r="J156" s="413" t="str">
        <f t="shared" si="31"/>
        <v>ND</v>
      </c>
      <c r="K156" s="398" t="s">
        <v>3730</v>
      </c>
      <c r="L156" s="430">
        <v>44984</v>
      </c>
      <c r="M156" s="914" t="s">
        <v>6601</v>
      </c>
      <c r="N156" s="398" t="s">
        <v>5536</v>
      </c>
      <c r="O156" s="430">
        <v>45008</v>
      </c>
      <c r="P156" s="914" t="s">
        <v>6634</v>
      </c>
      <c r="Q156" s="398" t="s">
        <v>3765</v>
      </c>
      <c r="R156" s="430">
        <v>45261</v>
      </c>
      <c r="S156" s="914" t="s">
        <v>6974</v>
      </c>
      <c r="T156" s="398" t="s">
        <v>5536</v>
      </c>
      <c r="U156" s="430">
        <v>45271</v>
      </c>
      <c r="V156" s="914" t="s">
        <v>6990</v>
      </c>
      <c r="W156" s="398" t="s">
        <v>5701</v>
      </c>
      <c r="X156" s="430">
        <v>45401</v>
      </c>
      <c r="Y156" s="914" t="s">
        <v>7572</v>
      </c>
      <c r="Z156" s="398" t="s">
        <v>5536</v>
      </c>
      <c r="AA156" s="430">
        <v>45432</v>
      </c>
      <c r="AB156" s="926" t="s">
        <v>8650</v>
      </c>
      <c r="AC156" s="398" t="s">
        <v>7387</v>
      </c>
      <c r="AD156" s="430">
        <v>45436</v>
      </c>
      <c r="AE156" s="914" t="s">
        <v>7725</v>
      </c>
      <c r="AF156" s="398" t="s">
        <v>5537</v>
      </c>
      <c r="AG156" s="430">
        <v>45457</v>
      </c>
      <c r="AH156" s="926" t="s">
        <v>8647</v>
      </c>
      <c r="AI156" s="398" t="s">
        <v>3748</v>
      </c>
      <c r="AJ156" s="430">
        <v>45468</v>
      </c>
      <c r="AK156" s="914" t="s">
        <v>8114</v>
      </c>
      <c r="AL156" s="398"/>
      <c r="AM156" s="398"/>
      <c r="AN156" s="1152" t="s">
        <v>8645</v>
      </c>
      <c r="AO156" s="398" t="s">
        <v>5626</v>
      </c>
      <c r="AP156" s="430">
        <v>45551</v>
      </c>
      <c r="AQ156" s="914" t="s">
        <v>8207</v>
      </c>
      <c r="AR156" s="398" t="s">
        <v>5539</v>
      </c>
      <c r="AS156" s="430">
        <v>45558</v>
      </c>
      <c r="AT156" s="1152" t="s">
        <v>8645</v>
      </c>
      <c r="AU156" s="398" t="s">
        <v>5811</v>
      </c>
      <c r="AV156" s="430">
        <v>45560</v>
      </c>
      <c r="AW156" s="914" t="s">
        <v>8220</v>
      </c>
      <c r="AX156" s="398"/>
      <c r="AY156" s="398"/>
      <c r="AZ156" s="1156" t="s">
        <v>8644</v>
      </c>
      <c r="BA156" s="398" t="s">
        <v>5811</v>
      </c>
      <c r="BB156" s="430">
        <v>45574</v>
      </c>
      <c r="BC156" s="920" t="s">
        <v>8278</v>
      </c>
      <c r="BD156" s="398"/>
      <c r="BE156" s="398"/>
      <c r="BF156" s="398"/>
      <c r="BG156" s="398"/>
      <c r="BH156" s="430"/>
      <c r="BI156" s="920"/>
      <c r="BJ156" s="398"/>
      <c r="BK156" s="398"/>
      <c r="BL156" s="397"/>
      <c r="BM156" s="398"/>
      <c r="BN156" s="430"/>
      <c r="BO156" s="914"/>
      <c r="BP156" s="398"/>
      <c r="BQ156" s="398"/>
      <c r="BR156" s="398"/>
      <c r="BS156" s="398"/>
      <c r="BT156" s="430"/>
      <c r="BU156" s="914"/>
      <c r="BV156" s="398"/>
      <c r="BW156" s="398"/>
      <c r="BX156" s="398"/>
      <c r="BY156" s="398"/>
      <c r="BZ156" s="430"/>
      <c r="CA156" s="914"/>
      <c r="CB156" s="398"/>
      <c r="CC156" s="398"/>
      <c r="CD156" s="398"/>
      <c r="CE156" s="398"/>
      <c r="CF156" s="430"/>
      <c r="CG156" s="914"/>
      <c r="CH156" s="398"/>
      <c r="CI156" s="398"/>
      <c r="CJ156" s="398"/>
    </row>
    <row r="157" spans="1:88" s="402" customFormat="1" x14ac:dyDescent="0.2">
      <c r="A157" s="899" t="s">
        <v>8263</v>
      </c>
      <c r="B157" s="397"/>
      <c r="C157" s="398" t="s">
        <v>8257</v>
      </c>
      <c r="D157" s="900" t="s">
        <v>6519</v>
      </c>
      <c r="E157" s="429" t="s">
        <v>6525</v>
      </c>
      <c r="F157" s="399">
        <f t="shared" si="27"/>
        <v>45574</v>
      </c>
      <c r="G157" s="401" t="str">
        <f t="shared" si="28"/>
        <v>B</v>
      </c>
      <c r="H157" s="898" t="str">
        <f t="shared" si="29"/>
        <v>MR.DER-0801_24-SP 097-Entrega Final-P02</v>
      </c>
      <c r="I157" s="413" t="str">
        <f t="shared" si="30"/>
        <v>ND</v>
      </c>
      <c r="J157" s="413" t="str">
        <f t="shared" si="31"/>
        <v>ND</v>
      </c>
      <c r="K157" s="398" t="s">
        <v>3730</v>
      </c>
      <c r="L157" s="430">
        <v>44984</v>
      </c>
      <c r="M157" s="914" t="s">
        <v>6601</v>
      </c>
      <c r="N157" s="398" t="s">
        <v>5536</v>
      </c>
      <c r="O157" s="430">
        <v>45008</v>
      </c>
      <c r="P157" s="914" t="s">
        <v>6634</v>
      </c>
      <c r="Q157" s="398" t="s">
        <v>3765</v>
      </c>
      <c r="R157" s="430">
        <v>45261</v>
      </c>
      <c r="S157" s="914" t="s">
        <v>6974</v>
      </c>
      <c r="T157" s="398" t="s">
        <v>5536</v>
      </c>
      <c r="U157" s="430">
        <v>45271</v>
      </c>
      <c r="V157" s="914" t="s">
        <v>6990</v>
      </c>
      <c r="W157" s="398" t="s">
        <v>5701</v>
      </c>
      <c r="X157" s="430">
        <v>45401</v>
      </c>
      <c r="Y157" s="914" t="s">
        <v>7572</v>
      </c>
      <c r="Z157" s="398" t="s">
        <v>5536</v>
      </c>
      <c r="AA157" s="430">
        <v>45432</v>
      </c>
      <c r="AB157" s="926" t="s">
        <v>8650</v>
      </c>
      <c r="AC157" s="398" t="s">
        <v>7387</v>
      </c>
      <c r="AD157" s="430">
        <v>45436</v>
      </c>
      <c r="AE157" s="914" t="s">
        <v>7725</v>
      </c>
      <c r="AF157" s="398" t="s">
        <v>5537</v>
      </c>
      <c r="AG157" s="430">
        <v>45457</v>
      </c>
      <c r="AH157" s="926" t="s">
        <v>8647</v>
      </c>
      <c r="AI157" s="398" t="s">
        <v>3748</v>
      </c>
      <c r="AJ157" s="430">
        <v>45468</v>
      </c>
      <c r="AK157" s="914" t="s">
        <v>8114</v>
      </c>
      <c r="AL157" s="398"/>
      <c r="AM157" s="398"/>
      <c r="AN157" s="1152" t="s">
        <v>8645</v>
      </c>
      <c r="AO157" s="398" t="s">
        <v>5626</v>
      </c>
      <c r="AP157" s="430">
        <v>45551</v>
      </c>
      <c r="AQ157" s="914" t="s">
        <v>8207</v>
      </c>
      <c r="AR157" s="398" t="s">
        <v>5539</v>
      </c>
      <c r="AS157" s="430">
        <v>45558</v>
      </c>
      <c r="AT157" s="1152" t="s">
        <v>8645</v>
      </c>
      <c r="AU157" s="398" t="s">
        <v>5811</v>
      </c>
      <c r="AV157" s="430">
        <v>45560</v>
      </c>
      <c r="AW157" s="914" t="s">
        <v>8220</v>
      </c>
      <c r="AX157" s="398"/>
      <c r="AY157" s="398"/>
      <c r="AZ157" s="1156" t="s">
        <v>8644</v>
      </c>
      <c r="BA157" s="398" t="s">
        <v>5811</v>
      </c>
      <c r="BB157" s="430">
        <v>45574</v>
      </c>
      <c r="BC157" s="920" t="s">
        <v>8278</v>
      </c>
      <c r="BD157" s="398"/>
      <c r="BE157" s="398"/>
      <c r="BF157" s="398"/>
      <c r="BG157" s="398"/>
      <c r="BH157" s="430"/>
      <c r="BI157" s="920"/>
      <c r="BJ157" s="398"/>
      <c r="BK157" s="398"/>
      <c r="BL157" s="397"/>
      <c r="BM157" s="398"/>
      <c r="BN157" s="430"/>
      <c r="BO157" s="914"/>
      <c r="BP157" s="398"/>
      <c r="BQ157" s="398"/>
      <c r="BR157" s="398"/>
      <c r="BS157" s="398"/>
      <c r="BT157" s="430"/>
      <c r="BU157" s="914"/>
      <c r="BV157" s="398"/>
      <c r="BW157" s="398"/>
      <c r="BX157" s="398"/>
      <c r="BY157" s="398"/>
      <c r="BZ157" s="430"/>
      <c r="CA157" s="914"/>
      <c r="CB157" s="398"/>
      <c r="CC157" s="398"/>
      <c r="CD157" s="398"/>
      <c r="CE157" s="398"/>
      <c r="CF157" s="430"/>
      <c r="CG157" s="914"/>
      <c r="CH157" s="398"/>
      <c r="CI157" s="398"/>
      <c r="CJ157" s="398"/>
    </row>
    <row r="158" spans="1:88" s="402" customFormat="1" x14ac:dyDescent="0.2">
      <c r="A158" s="899" t="s">
        <v>8263</v>
      </c>
      <c r="B158" s="397"/>
      <c r="C158" s="398" t="s">
        <v>8257</v>
      </c>
      <c r="D158" s="900" t="s">
        <v>6519</v>
      </c>
      <c r="E158" s="429" t="s">
        <v>6526</v>
      </c>
      <c r="F158" s="399">
        <f t="shared" si="27"/>
        <v>45574</v>
      </c>
      <c r="G158" s="401" t="str">
        <f t="shared" si="28"/>
        <v>B</v>
      </c>
      <c r="H158" s="898" t="str">
        <f t="shared" si="29"/>
        <v>MR.DER-0801_24-SP 097-Entrega Final-P02</v>
      </c>
      <c r="I158" s="413" t="str">
        <f t="shared" si="30"/>
        <v>ND</v>
      </c>
      <c r="J158" s="413" t="str">
        <f t="shared" si="31"/>
        <v>ND</v>
      </c>
      <c r="K158" s="398" t="s">
        <v>3730</v>
      </c>
      <c r="L158" s="430">
        <v>44984</v>
      </c>
      <c r="M158" s="914" t="s">
        <v>6601</v>
      </c>
      <c r="N158" s="398" t="s">
        <v>5536</v>
      </c>
      <c r="O158" s="430">
        <v>45008</v>
      </c>
      <c r="P158" s="914" t="s">
        <v>6634</v>
      </c>
      <c r="Q158" s="398" t="s">
        <v>3765</v>
      </c>
      <c r="R158" s="430">
        <v>45261</v>
      </c>
      <c r="S158" s="914" t="s">
        <v>6974</v>
      </c>
      <c r="T158" s="398" t="s">
        <v>5536</v>
      </c>
      <c r="U158" s="430">
        <v>45271</v>
      </c>
      <c r="V158" s="914" t="s">
        <v>6990</v>
      </c>
      <c r="W158" s="398" t="s">
        <v>5701</v>
      </c>
      <c r="X158" s="430">
        <v>45401</v>
      </c>
      <c r="Y158" s="914" t="s">
        <v>7572</v>
      </c>
      <c r="Z158" s="398" t="s">
        <v>5536</v>
      </c>
      <c r="AA158" s="430">
        <v>45432</v>
      </c>
      <c r="AB158" s="926" t="s">
        <v>8650</v>
      </c>
      <c r="AC158" s="398" t="s">
        <v>7387</v>
      </c>
      <c r="AD158" s="430">
        <v>45436</v>
      </c>
      <c r="AE158" s="914" t="s">
        <v>7725</v>
      </c>
      <c r="AF158" s="398" t="s">
        <v>5537</v>
      </c>
      <c r="AG158" s="430">
        <v>45457</v>
      </c>
      <c r="AH158" s="926" t="s">
        <v>8647</v>
      </c>
      <c r="AI158" s="398" t="s">
        <v>3748</v>
      </c>
      <c r="AJ158" s="430">
        <v>45468</v>
      </c>
      <c r="AK158" s="914" t="s">
        <v>8114</v>
      </c>
      <c r="AL158" s="398"/>
      <c r="AM158" s="398"/>
      <c r="AN158" s="1152" t="s">
        <v>8645</v>
      </c>
      <c r="AO158" s="398" t="s">
        <v>5626</v>
      </c>
      <c r="AP158" s="430">
        <v>45551</v>
      </c>
      <c r="AQ158" s="914" t="s">
        <v>8207</v>
      </c>
      <c r="AR158" s="398" t="s">
        <v>5539</v>
      </c>
      <c r="AS158" s="430">
        <v>45558</v>
      </c>
      <c r="AT158" s="1152" t="s">
        <v>8645</v>
      </c>
      <c r="AU158" s="398" t="s">
        <v>5811</v>
      </c>
      <c r="AV158" s="430">
        <v>45560</v>
      </c>
      <c r="AW158" s="914" t="s">
        <v>8220</v>
      </c>
      <c r="AX158" s="398"/>
      <c r="AY158" s="398"/>
      <c r="AZ158" s="1156" t="s">
        <v>8644</v>
      </c>
      <c r="BA158" s="398" t="s">
        <v>5811</v>
      </c>
      <c r="BB158" s="430">
        <v>45574</v>
      </c>
      <c r="BC158" s="920" t="s">
        <v>8278</v>
      </c>
      <c r="BD158" s="398"/>
      <c r="BE158" s="398"/>
      <c r="BF158" s="398"/>
      <c r="BG158" s="398"/>
      <c r="BH158" s="430"/>
      <c r="BI158" s="920"/>
      <c r="BJ158" s="398"/>
      <c r="BK158" s="398"/>
      <c r="BL158" s="397"/>
      <c r="BM158" s="398"/>
      <c r="BN158" s="430"/>
      <c r="BO158" s="914"/>
      <c r="BP158" s="398"/>
      <c r="BQ158" s="398"/>
      <c r="BR158" s="398"/>
      <c r="BS158" s="398"/>
      <c r="BT158" s="430"/>
      <c r="BU158" s="914"/>
      <c r="BV158" s="398"/>
      <c r="BW158" s="398"/>
      <c r="BX158" s="398"/>
      <c r="BY158" s="398"/>
      <c r="BZ158" s="430"/>
      <c r="CA158" s="914"/>
      <c r="CB158" s="398"/>
      <c r="CC158" s="398"/>
      <c r="CD158" s="398"/>
      <c r="CE158" s="398"/>
      <c r="CF158" s="430"/>
      <c r="CG158" s="914"/>
      <c r="CH158" s="398"/>
      <c r="CI158" s="398"/>
      <c r="CJ158" s="398"/>
    </row>
    <row r="159" spans="1:88" s="402" customFormat="1" x14ac:dyDescent="0.2">
      <c r="A159" s="899" t="s">
        <v>8263</v>
      </c>
      <c r="B159" s="397"/>
      <c r="C159" s="398" t="s">
        <v>8257</v>
      </c>
      <c r="D159" s="900" t="s">
        <v>6519</v>
      </c>
      <c r="E159" s="429" t="s">
        <v>6527</v>
      </c>
      <c r="F159" s="399">
        <f t="shared" si="27"/>
        <v>45574</v>
      </c>
      <c r="G159" s="401" t="str">
        <f t="shared" si="28"/>
        <v>B</v>
      </c>
      <c r="H159" s="898" t="str">
        <f t="shared" si="29"/>
        <v>MR.DER-0801_24-SP 097-Entrega Final-P02</v>
      </c>
      <c r="I159" s="413" t="str">
        <f t="shared" si="30"/>
        <v>ND</v>
      </c>
      <c r="J159" s="413" t="str">
        <f t="shared" si="31"/>
        <v>ND</v>
      </c>
      <c r="K159" s="398" t="s">
        <v>3730</v>
      </c>
      <c r="L159" s="430">
        <v>44984</v>
      </c>
      <c r="M159" s="914" t="s">
        <v>6601</v>
      </c>
      <c r="N159" s="398" t="s">
        <v>5536</v>
      </c>
      <c r="O159" s="430">
        <v>45008</v>
      </c>
      <c r="P159" s="914" t="s">
        <v>6634</v>
      </c>
      <c r="Q159" s="398" t="s">
        <v>3765</v>
      </c>
      <c r="R159" s="430">
        <v>45261</v>
      </c>
      <c r="S159" s="914" t="s">
        <v>6974</v>
      </c>
      <c r="T159" s="398" t="s">
        <v>5536</v>
      </c>
      <c r="U159" s="430">
        <v>45271</v>
      </c>
      <c r="V159" s="914" t="s">
        <v>6990</v>
      </c>
      <c r="W159" s="398" t="s">
        <v>5701</v>
      </c>
      <c r="X159" s="430">
        <v>45401</v>
      </c>
      <c r="Y159" s="914" t="s">
        <v>7572</v>
      </c>
      <c r="Z159" s="398" t="s">
        <v>5536</v>
      </c>
      <c r="AA159" s="430">
        <v>45432</v>
      </c>
      <c r="AB159" s="926" t="s">
        <v>8650</v>
      </c>
      <c r="AC159" s="398" t="s">
        <v>7387</v>
      </c>
      <c r="AD159" s="430">
        <v>45436</v>
      </c>
      <c r="AE159" s="914" t="s">
        <v>7725</v>
      </c>
      <c r="AF159" s="398" t="s">
        <v>5537</v>
      </c>
      <c r="AG159" s="430">
        <v>45457</v>
      </c>
      <c r="AH159" s="926" t="s">
        <v>8647</v>
      </c>
      <c r="AI159" s="398" t="s">
        <v>3748</v>
      </c>
      <c r="AJ159" s="430">
        <v>45468</v>
      </c>
      <c r="AK159" s="914" t="s">
        <v>8114</v>
      </c>
      <c r="AL159" s="398"/>
      <c r="AM159" s="398"/>
      <c r="AN159" s="1152" t="s">
        <v>8645</v>
      </c>
      <c r="AO159" s="398" t="s">
        <v>5626</v>
      </c>
      <c r="AP159" s="430">
        <v>45551</v>
      </c>
      <c r="AQ159" s="914" t="s">
        <v>8207</v>
      </c>
      <c r="AR159" s="398" t="s">
        <v>5539</v>
      </c>
      <c r="AS159" s="430">
        <v>45558</v>
      </c>
      <c r="AT159" s="1152" t="s">
        <v>8645</v>
      </c>
      <c r="AU159" s="398" t="s">
        <v>5811</v>
      </c>
      <c r="AV159" s="430">
        <v>45560</v>
      </c>
      <c r="AW159" s="914" t="s">
        <v>8220</v>
      </c>
      <c r="AX159" s="398"/>
      <c r="AY159" s="398"/>
      <c r="AZ159" s="1156" t="s">
        <v>8644</v>
      </c>
      <c r="BA159" s="398" t="s">
        <v>5811</v>
      </c>
      <c r="BB159" s="430">
        <v>45574</v>
      </c>
      <c r="BC159" s="920" t="s">
        <v>8278</v>
      </c>
      <c r="BD159" s="398"/>
      <c r="BE159" s="398"/>
      <c r="BF159" s="398"/>
      <c r="BG159" s="398"/>
      <c r="BH159" s="430"/>
      <c r="BI159" s="920"/>
      <c r="BJ159" s="398"/>
      <c r="BK159" s="398"/>
      <c r="BL159" s="397"/>
      <c r="BM159" s="398"/>
      <c r="BN159" s="430"/>
      <c r="BO159" s="914"/>
      <c r="BP159" s="398"/>
      <c r="BQ159" s="398"/>
      <c r="BR159" s="398"/>
      <c r="BS159" s="398"/>
      <c r="BT159" s="430"/>
      <c r="BU159" s="914"/>
      <c r="BV159" s="398"/>
      <c r="BW159" s="398"/>
      <c r="BX159" s="398"/>
      <c r="BY159" s="398"/>
      <c r="BZ159" s="430"/>
      <c r="CA159" s="914"/>
      <c r="CB159" s="398"/>
      <c r="CC159" s="398"/>
      <c r="CD159" s="398"/>
      <c r="CE159" s="398"/>
      <c r="CF159" s="430"/>
      <c r="CG159" s="914"/>
      <c r="CH159" s="398"/>
      <c r="CI159" s="398"/>
      <c r="CJ159" s="398"/>
    </row>
    <row r="160" spans="1:88" s="402" customFormat="1" x14ac:dyDescent="0.2">
      <c r="A160" s="899" t="s">
        <v>8263</v>
      </c>
      <c r="B160" s="397"/>
      <c r="C160" s="398" t="s">
        <v>8257</v>
      </c>
      <c r="D160" s="900" t="s">
        <v>6519</v>
      </c>
      <c r="E160" s="429" t="s">
        <v>6528</v>
      </c>
      <c r="F160" s="399">
        <f t="shared" si="27"/>
        <v>45574</v>
      </c>
      <c r="G160" s="401" t="str">
        <f t="shared" si="28"/>
        <v>B</v>
      </c>
      <c r="H160" s="898" t="str">
        <f t="shared" si="29"/>
        <v>MR.DER-0801_24-SP 097-Entrega Final-P02</v>
      </c>
      <c r="I160" s="413" t="str">
        <f t="shared" si="30"/>
        <v>ND</v>
      </c>
      <c r="J160" s="413" t="str">
        <f t="shared" si="31"/>
        <v>ND</v>
      </c>
      <c r="K160" s="398" t="s">
        <v>3730</v>
      </c>
      <c r="L160" s="430">
        <v>44984</v>
      </c>
      <c r="M160" s="914" t="s">
        <v>6601</v>
      </c>
      <c r="N160" s="398" t="s">
        <v>5536</v>
      </c>
      <c r="O160" s="430">
        <v>45008</v>
      </c>
      <c r="P160" s="914" t="s">
        <v>6634</v>
      </c>
      <c r="Q160" s="398" t="s">
        <v>3765</v>
      </c>
      <c r="R160" s="430">
        <v>45261</v>
      </c>
      <c r="S160" s="914" t="s">
        <v>6974</v>
      </c>
      <c r="T160" s="398" t="s">
        <v>5536</v>
      </c>
      <c r="U160" s="430">
        <v>45271</v>
      </c>
      <c r="V160" s="914" t="s">
        <v>6990</v>
      </c>
      <c r="W160" s="398" t="s">
        <v>5701</v>
      </c>
      <c r="X160" s="430">
        <v>45401</v>
      </c>
      <c r="Y160" s="914" t="s">
        <v>7572</v>
      </c>
      <c r="Z160" s="398" t="s">
        <v>5536</v>
      </c>
      <c r="AA160" s="430">
        <v>45432</v>
      </c>
      <c r="AB160" s="926" t="s">
        <v>8650</v>
      </c>
      <c r="AC160" s="398" t="s">
        <v>7387</v>
      </c>
      <c r="AD160" s="430">
        <v>45436</v>
      </c>
      <c r="AE160" s="914" t="s">
        <v>7725</v>
      </c>
      <c r="AF160" s="398" t="s">
        <v>5537</v>
      </c>
      <c r="AG160" s="430">
        <v>45457</v>
      </c>
      <c r="AH160" s="926" t="s">
        <v>8647</v>
      </c>
      <c r="AI160" s="398" t="s">
        <v>3748</v>
      </c>
      <c r="AJ160" s="430">
        <v>45468</v>
      </c>
      <c r="AK160" s="914" t="s">
        <v>8114</v>
      </c>
      <c r="AL160" s="398"/>
      <c r="AM160" s="398"/>
      <c r="AN160" s="1152" t="s">
        <v>8645</v>
      </c>
      <c r="AO160" s="398" t="s">
        <v>5626</v>
      </c>
      <c r="AP160" s="430">
        <v>45551</v>
      </c>
      <c r="AQ160" s="914" t="s">
        <v>8207</v>
      </c>
      <c r="AR160" s="398" t="s">
        <v>5539</v>
      </c>
      <c r="AS160" s="430">
        <v>45558</v>
      </c>
      <c r="AT160" s="1152" t="s">
        <v>8645</v>
      </c>
      <c r="AU160" s="398" t="s">
        <v>5811</v>
      </c>
      <c r="AV160" s="430">
        <v>45560</v>
      </c>
      <c r="AW160" s="914" t="s">
        <v>8220</v>
      </c>
      <c r="AX160" s="398"/>
      <c r="AY160" s="398"/>
      <c r="AZ160" s="1156" t="s">
        <v>8644</v>
      </c>
      <c r="BA160" s="398" t="s">
        <v>5811</v>
      </c>
      <c r="BB160" s="430">
        <v>45574</v>
      </c>
      <c r="BC160" s="920" t="s">
        <v>8278</v>
      </c>
      <c r="BD160" s="398"/>
      <c r="BE160" s="398"/>
      <c r="BF160" s="398"/>
      <c r="BG160" s="398"/>
      <c r="BH160" s="430"/>
      <c r="BI160" s="920"/>
      <c r="BJ160" s="398"/>
      <c r="BK160" s="398"/>
      <c r="BL160" s="397"/>
      <c r="BM160" s="398"/>
      <c r="BN160" s="430"/>
      <c r="BO160" s="914"/>
      <c r="BP160" s="398"/>
      <c r="BQ160" s="398"/>
      <c r="BR160" s="398"/>
      <c r="BS160" s="398"/>
      <c r="BT160" s="430"/>
      <c r="BU160" s="914"/>
      <c r="BV160" s="398"/>
      <c r="BW160" s="398"/>
      <c r="BX160" s="398"/>
      <c r="BY160" s="398"/>
      <c r="BZ160" s="430"/>
      <c r="CA160" s="914"/>
      <c r="CB160" s="398"/>
      <c r="CC160" s="398"/>
      <c r="CD160" s="398"/>
      <c r="CE160" s="398"/>
      <c r="CF160" s="430"/>
      <c r="CG160" s="914"/>
      <c r="CH160" s="398"/>
      <c r="CI160" s="398"/>
      <c r="CJ160" s="398"/>
    </row>
    <row r="161" spans="1:88" s="402" customFormat="1" x14ac:dyDescent="0.2">
      <c r="A161" s="899" t="s">
        <v>8263</v>
      </c>
      <c r="B161" s="397"/>
      <c r="C161" s="398" t="s">
        <v>8257</v>
      </c>
      <c r="D161" s="900" t="s">
        <v>6519</v>
      </c>
      <c r="E161" s="429" t="s">
        <v>6529</v>
      </c>
      <c r="F161" s="399">
        <f t="shared" si="27"/>
        <v>45574</v>
      </c>
      <c r="G161" s="401" t="str">
        <f t="shared" si="28"/>
        <v>B</v>
      </c>
      <c r="H161" s="898" t="str">
        <f t="shared" si="29"/>
        <v>MR.DER-0801_24-SP 097-Entrega Final-P02</v>
      </c>
      <c r="I161" s="413" t="str">
        <f t="shared" si="30"/>
        <v>ND</v>
      </c>
      <c r="J161" s="413" t="str">
        <f t="shared" si="31"/>
        <v>ND</v>
      </c>
      <c r="K161" s="398" t="s">
        <v>3730</v>
      </c>
      <c r="L161" s="430">
        <v>44984</v>
      </c>
      <c r="M161" s="914" t="s">
        <v>6601</v>
      </c>
      <c r="N161" s="398" t="s">
        <v>5536</v>
      </c>
      <c r="O161" s="430">
        <v>45008</v>
      </c>
      <c r="P161" s="914" t="s">
        <v>6634</v>
      </c>
      <c r="Q161" s="398" t="s">
        <v>3765</v>
      </c>
      <c r="R161" s="430">
        <v>45261</v>
      </c>
      <c r="S161" s="914" t="s">
        <v>6974</v>
      </c>
      <c r="T161" s="398" t="s">
        <v>5536</v>
      </c>
      <c r="U161" s="430">
        <v>45271</v>
      </c>
      <c r="V161" s="914" t="s">
        <v>6990</v>
      </c>
      <c r="W161" s="398" t="s">
        <v>5701</v>
      </c>
      <c r="X161" s="430">
        <v>45401</v>
      </c>
      <c r="Y161" s="914" t="s">
        <v>7572</v>
      </c>
      <c r="Z161" s="398" t="s">
        <v>5536</v>
      </c>
      <c r="AA161" s="430">
        <v>45432</v>
      </c>
      <c r="AB161" s="926" t="s">
        <v>8650</v>
      </c>
      <c r="AC161" s="398" t="s">
        <v>7387</v>
      </c>
      <c r="AD161" s="430">
        <v>45436</v>
      </c>
      <c r="AE161" s="914" t="s">
        <v>7725</v>
      </c>
      <c r="AF161" s="398" t="s">
        <v>5537</v>
      </c>
      <c r="AG161" s="430">
        <v>45457</v>
      </c>
      <c r="AH161" s="926" t="s">
        <v>8647</v>
      </c>
      <c r="AI161" s="398" t="s">
        <v>3748</v>
      </c>
      <c r="AJ161" s="430">
        <v>45468</v>
      </c>
      <c r="AK161" s="914" t="s">
        <v>8114</v>
      </c>
      <c r="AL161" s="398"/>
      <c r="AM161" s="398"/>
      <c r="AN161" s="1152" t="s">
        <v>8645</v>
      </c>
      <c r="AO161" s="398" t="s">
        <v>5626</v>
      </c>
      <c r="AP161" s="430">
        <v>45551</v>
      </c>
      <c r="AQ161" s="914" t="s">
        <v>8207</v>
      </c>
      <c r="AR161" s="398" t="s">
        <v>5539</v>
      </c>
      <c r="AS161" s="430">
        <v>45558</v>
      </c>
      <c r="AT161" s="1152" t="s">
        <v>8645</v>
      </c>
      <c r="AU161" s="398" t="s">
        <v>5811</v>
      </c>
      <c r="AV161" s="430">
        <v>45560</v>
      </c>
      <c r="AW161" s="914" t="s">
        <v>8220</v>
      </c>
      <c r="AX161" s="398"/>
      <c r="AY161" s="398"/>
      <c r="AZ161" s="1156" t="s">
        <v>8644</v>
      </c>
      <c r="BA161" s="398" t="s">
        <v>5811</v>
      </c>
      <c r="BB161" s="430">
        <v>45574</v>
      </c>
      <c r="BC161" s="920" t="s">
        <v>8278</v>
      </c>
      <c r="BD161" s="398"/>
      <c r="BE161" s="398"/>
      <c r="BF161" s="398"/>
      <c r="BG161" s="398"/>
      <c r="BH161" s="430"/>
      <c r="BI161" s="920"/>
      <c r="BJ161" s="398"/>
      <c r="BK161" s="398"/>
      <c r="BL161" s="397"/>
      <c r="BM161" s="398"/>
      <c r="BN161" s="430"/>
      <c r="BO161" s="914"/>
      <c r="BP161" s="398"/>
      <c r="BQ161" s="398"/>
      <c r="BR161" s="398"/>
      <c r="BS161" s="398"/>
      <c r="BT161" s="430"/>
      <c r="BU161" s="914"/>
      <c r="BV161" s="398"/>
      <c r="BW161" s="398"/>
      <c r="BX161" s="398"/>
      <c r="BY161" s="398"/>
      <c r="BZ161" s="430"/>
      <c r="CA161" s="914"/>
      <c r="CB161" s="398"/>
      <c r="CC161" s="398"/>
      <c r="CD161" s="398"/>
      <c r="CE161" s="398"/>
      <c r="CF161" s="430"/>
      <c r="CG161" s="914"/>
      <c r="CH161" s="398"/>
      <c r="CI161" s="398"/>
      <c r="CJ161" s="398"/>
    </row>
    <row r="162" spans="1:88" s="402" customFormat="1" x14ac:dyDescent="0.2">
      <c r="A162" s="899" t="s">
        <v>8263</v>
      </c>
      <c r="B162" s="397"/>
      <c r="C162" s="398" t="s">
        <v>8257</v>
      </c>
      <c r="D162" s="900" t="s">
        <v>6519</v>
      </c>
      <c r="E162" s="429" t="s">
        <v>6530</v>
      </c>
      <c r="F162" s="399">
        <f t="shared" si="27"/>
        <v>45574</v>
      </c>
      <c r="G162" s="401" t="str">
        <f t="shared" si="28"/>
        <v>B</v>
      </c>
      <c r="H162" s="898" t="str">
        <f t="shared" si="29"/>
        <v>MR.DER-0801_24-SP 097-Entrega Final-P02</v>
      </c>
      <c r="I162" s="413" t="str">
        <f t="shared" si="30"/>
        <v>ND</v>
      </c>
      <c r="J162" s="413" t="str">
        <f t="shared" si="31"/>
        <v>ND</v>
      </c>
      <c r="K162" s="398" t="s">
        <v>3730</v>
      </c>
      <c r="L162" s="430">
        <v>44984</v>
      </c>
      <c r="M162" s="914" t="s">
        <v>6601</v>
      </c>
      <c r="N162" s="398" t="s">
        <v>5536</v>
      </c>
      <c r="O162" s="430">
        <v>45008</v>
      </c>
      <c r="P162" s="914" t="s">
        <v>6634</v>
      </c>
      <c r="Q162" s="398" t="s">
        <v>3765</v>
      </c>
      <c r="R162" s="430">
        <v>45261</v>
      </c>
      <c r="S162" s="914" t="s">
        <v>6974</v>
      </c>
      <c r="T162" s="398" t="s">
        <v>5536</v>
      </c>
      <c r="U162" s="430">
        <v>45271</v>
      </c>
      <c r="V162" s="914" t="s">
        <v>6990</v>
      </c>
      <c r="W162" s="398" t="s">
        <v>5701</v>
      </c>
      <c r="X162" s="430">
        <v>45401</v>
      </c>
      <c r="Y162" s="914" t="s">
        <v>7572</v>
      </c>
      <c r="Z162" s="398" t="s">
        <v>5536</v>
      </c>
      <c r="AA162" s="430">
        <v>45432</v>
      </c>
      <c r="AB162" s="926" t="s">
        <v>8650</v>
      </c>
      <c r="AC162" s="398" t="s">
        <v>7387</v>
      </c>
      <c r="AD162" s="430">
        <v>45436</v>
      </c>
      <c r="AE162" s="914" t="s">
        <v>7725</v>
      </c>
      <c r="AF162" s="398" t="s">
        <v>5537</v>
      </c>
      <c r="AG162" s="430">
        <v>45457</v>
      </c>
      <c r="AH162" s="926" t="s">
        <v>8647</v>
      </c>
      <c r="AI162" s="398" t="s">
        <v>3748</v>
      </c>
      <c r="AJ162" s="430">
        <v>45468</v>
      </c>
      <c r="AK162" s="914" t="s">
        <v>8114</v>
      </c>
      <c r="AL162" s="398"/>
      <c r="AM162" s="398"/>
      <c r="AN162" s="1152" t="s">
        <v>8645</v>
      </c>
      <c r="AO162" s="398" t="s">
        <v>5626</v>
      </c>
      <c r="AP162" s="430">
        <v>45551</v>
      </c>
      <c r="AQ162" s="914" t="s">
        <v>8207</v>
      </c>
      <c r="AR162" s="398" t="s">
        <v>5539</v>
      </c>
      <c r="AS162" s="430">
        <v>45558</v>
      </c>
      <c r="AT162" s="1152" t="s">
        <v>8645</v>
      </c>
      <c r="AU162" s="398" t="s">
        <v>5811</v>
      </c>
      <c r="AV162" s="430">
        <v>45560</v>
      </c>
      <c r="AW162" s="914" t="s">
        <v>8220</v>
      </c>
      <c r="AX162" s="398"/>
      <c r="AY162" s="398"/>
      <c r="AZ162" s="1156" t="s">
        <v>8644</v>
      </c>
      <c r="BA162" s="398" t="s">
        <v>5811</v>
      </c>
      <c r="BB162" s="430">
        <v>45574</v>
      </c>
      <c r="BC162" s="920" t="s">
        <v>8278</v>
      </c>
      <c r="BD162" s="398"/>
      <c r="BE162" s="398"/>
      <c r="BF162" s="398"/>
      <c r="BG162" s="398"/>
      <c r="BH162" s="430"/>
      <c r="BI162" s="920"/>
      <c r="BJ162" s="398"/>
      <c r="BK162" s="398"/>
      <c r="BL162" s="397"/>
      <c r="BM162" s="398"/>
      <c r="BN162" s="430"/>
      <c r="BO162" s="914"/>
      <c r="BP162" s="398"/>
      <c r="BQ162" s="398"/>
      <c r="BR162" s="398"/>
      <c r="BS162" s="398"/>
      <c r="BT162" s="430"/>
      <c r="BU162" s="914"/>
      <c r="BV162" s="398"/>
      <c r="BW162" s="398"/>
      <c r="BX162" s="398"/>
      <c r="BY162" s="398"/>
      <c r="BZ162" s="430"/>
      <c r="CA162" s="914"/>
      <c r="CB162" s="398"/>
      <c r="CC162" s="398"/>
      <c r="CD162" s="398"/>
      <c r="CE162" s="398"/>
      <c r="CF162" s="430"/>
      <c r="CG162" s="914"/>
      <c r="CH162" s="398"/>
      <c r="CI162" s="398"/>
      <c r="CJ162" s="398"/>
    </row>
    <row r="163" spans="1:88" s="402" customFormat="1" x14ac:dyDescent="0.2">
      <c r="A163" s="899" t="s">
        <v>8263</v>
      </c>
      <c r="B163" s="397"/>
      <c r="C163" s="398" t="s">
        <v>8257</v>
      </c>
      <c r="D163" s="900" t="s">
        <v>6519</v>
      </c>
      <c r="E163" s="429" t="s">
        <v>6531</v>
      </c>
      <c r="F163" s="399">
        <f t="shared" si="27"/>
        <v>45574</v>
      </c>
      <c r="G163" s="401" t="str">
        <f t="shared" si="28"/>
        <v>B</v>
      </c>
      <c r="H163" s="898" t="str">
        <f t="shared" si="29"/>
        <v>MR.DER-0801_24-SP 097-Entrega Final-P02</v>
      </c>
      <c r="I163" s="413" t="str">
        <f t="shared" si="30"/>
        <v>ND</v>
      </c>
      <c r="J163" s="413" t="str">
        <f t="shared" si="31"/>
        <v>ND</v>
      </c>
      <c r="K163" s="398" t="s">
        <v>3730</v>
      </c>
      <c r="L163" s="430">
        <v>44984</v>
      </c>
      <c r="M163" s="914" t="s">
        <v>6601</v>
      </c>
      <c r="N163" s="398" t="s">
        <v>5536</v>
      </c>
      <c r="O163" s="430">
        <v>45008</v>
      </c>
      <c r="P163" s="914" t="s">
        <v>6634</v>
      </c>
      <c r="Q163" s="398" t="s">
        <v>3765</v>
      </c>
      <c r="R163" s="430">
        <v>45261</v>
      </c>
      <c r="S163" s="914" t="s">
        <v>6974</v>
      </c>
      <c r="T163" s="398" t="s">
        <v>5536</v>
      </c>
      <c r="U163" s="430">
        <v>45271</v>
      </c>
      <c r="V163" s="914" t="s">
        <v>6990</v>
      </c>
      <c r="W163" s="398" t="s">
        <v>5701</v>
      </c>
      <c r="X163" s="430">
        <v>45401</v>
      </c>
      <c r="Y163" s="914" t="s">
        <v>7572</v>
      </c>
      <c r="Z163" s="398" t="s">
        <v>5536</v>
      </c>
      <c r="AA163" s="430">
        <v>45432</v>
      </c>
      <c r="AB163" s="926" t="s">
        <v>8650</v>
      </c>
      <c r="AC163" s="398" t="s">
        <v>7387</v>
      </c>
      <c r="AD163" s="430">
        <v>45436</v>
      </c>
      <c r="AE163" s="914" t="s">
        <v>7725</v>
      </c>
      <c r="AF163" s="398" t="s">
        <v>5537</v>
      </c>
      <c r="AG163" s="430">
        <v>45457</v>
      </c>
      <c r="AH163" s="926" t="s">
        <v>8647</v>
      </c>
      <c r="AI163" s="398" t="s">
        <v>3748</v>
      </c>
      <c r="AJ163" s="430">
        <v>45468</v>
      </c>
      <c r="AK163" s="914" t="s">
        <v>8114</v>
      </c>
      <c r="AL163" s="398"/>
      <c r="AM163" s="398"/>
      <c r="AN163" s="1152" t="s">
        <v>8645</v>
      </c>
      <c r="AO163" s="398" t="s">
        <v>5626</v>
      </c>
      <c r="AP163" s="430">
        <v>45551</v>
      </c>
      <c r="AQ163" s="914" t="s">
        <v>8207</v>
      </c>
      <c r="AR163" s="398" t="s">
        <v>5539</v>
      </c>
      <c r="AS163" s="430">
        <v>45558</v>
      </c>
      <c r="AT163" s="1152" t="s">
        <v>8645</v>
      </c>
      <c r="AU163" s="398" t="s">
        <v>5811</v>
      </c>
      <c r="AV163" s="430">
        <v>45560</v>
      </c>
      <c r="AW163" s="914" t="s">
        <v>8220</v>
      </c>
      <c r="AX163" s="398"/>
      <c r="AY163" s="398"/>
      <c r="AZ163" s="1156" t="s">
        <v>8644</v>
      </c>
      <c r="BA163" s="398" t="s">
        <v>5811</v>
      </c>
      <c r="BB163" s="430">
        <v>45574</v>
      </c>
      <c r="BC163" s="920" t="s">
        <v>8278</v>
      </c>
      <c r="BD163" s="398"/>
      <c r="BE163" s="398"/>
      <c r="BF163" s="398"/>
      <c r="BG163" s="398"/>
      <c r="BH163" s="430"/>
      <c r="BI163" s="920"/>
      <c r="BJ163" s="398"/>
      <c r="BK163" s="398"/>
      <c r="BL163" s="397"/>
      <c r="BM163" s="398"/>
      <c r="BN163" s="430"/>
      <c r="BO163" s="914"/>
      <c r="BP163" s="398"/>
      <c r="BQ163" s="398"/>
      <c r="BR163" s="398"/>
      <c r="BS163" s="398"/>
      <c r="BT163" s="430"/>
      <c r="BU163" s="914"/>
      <c r="BV163" s="398"/>
      <c r="BW163" s="398"/>
      <c r="BX163" s="398"/>
      <c r="BY163" s="398"/>
      <c r="BZ163" s="430"/>
      <c r="CA163" s="914"/>
      <c r="CB163" s="398"/>
      <c r="CC163" s="398"/>
      <c r="CD163" s="398"/>
      <c r="CE163" s="398"/>
      <c r="CF163" s="430"/>
      <c r="CG163" s="914"/>
      <c r="CH163" s="398"/>
      <c r="CI163" s="398"/>
      <c r="CJ163" s="398"/>
    </row>
    <row r="164" spans="1:88" s="402" customFormat="1" x14ac:dyDescent="0.2">
      <c r="A164" s="899" t="s">
        <v>8263</v>
      </c>
      <c r="B164" s="397"/>
      <c r="C164" s="398" t="s">
        <v>8257</v>
      </c>
      <c r="D164" s="900" t="s">
        <v>6520</v>
      </c>
      <c r="E164" s="429" t="s">
        <v>2803</v>
      </c>
      <c r="F164" s="399">
        <f t="shared" si="27"/>
        <v>45574</v>
      </c>
      <c r="G164" s="401" t="str">
        <f t="shared" si="28"/>
        <v>B</v>
      </c>
      <c r="H164" s="898" t="str">
        <f t="shared" si="29"/>
        <v>MR.DER-0802_24-SP 097-Entrega Final-P05</v>
      </c>
      <c r="I164" s="413" t="str">
        <f t="shared" si="30"/>
        <v>ND</v>
      </c>
      <c r="J164" s="413" t="str">
        <f t="shared" si="31"/>
        <v>ND</v>
      </c>
      <c r="K164" s="398" t="s">
        <v>3730</v>
      </c>
      <c r="L164" s="430">
        <v>44984</v>
      </c>
      <c r="M164" s="914" t="s">
        <v>6601</v>
      </c>
      <c r="N164" s="398" t="s">
        <v>5536</v>
      </c>
      <c r="O164" s="430">
        <v>45008</v>
      </c>
      <c r="P164" s="914" t="s">
        <v>6634</v>
      </c>
      <c r="Q164" s="398" t="s">
        <v>3765</v>
      </c>
      <c r="R164" s="430">
        <v>45261</v>
      </c>
      <c r="S164" s="914" t="s">
        <v>6974</v>
      </c>
      <c r="T164" s="398" t="s">
        <v>5536</v>
      </c>
      <c r="U164" s="430">
        <v>45271</v>
      </c>
      <c r="V164" s="914" t="s">
        <v>6990</v>
      </c>
      <c r="W164" s="398" t="s">
        <v>5701</v>
      </c>
      <c r="X164" s="430">
        <v>45401</v>
      </c>
      <c r="Y164" s="914" t="s">
        <v>7572</v>
      </c>
      <c r="Z164" s="398" t="s">
        <v>5536</v>
      </c>
      <c r="AA164" s="430">
        <v>45432</v>
      </c>
      <c r="AB164" s="1152" t="s">
        <v>8650</v>
      </c>
      <c r="AC164" s="398" t="s">
        <v>7387</v>
      </c>
      <c r="AD164" s="430">
        <v>45436</v>
      </c>
      <c r="AE164" s="914" t="s">
        <v>7725</v>
      </c>
      <c r="AF164" s="398" t="s">
        <v>5537</v>
      </c>
      <c r="AG164" s="430">
        <v>45457</v>
      </c>
      <c r="AH164" s="1152" t="s">
        <v>8647</v>
      </c>
      <c r="AI164" s="398" t="s">
        <v>3748</v>
      </c>
      <c r="AJ164" s="430">
        <v>45468</v>
      </c>
      <c r="AK164" s="914" t="s">
        <v>8114</v>
      </c>
      <c r="AL164" s="398"/>
      <c r="AM164" s="398"/>
      <c r="AN164" s="1152" t="s">
        <v>8645</v>
      </c>
      <c r="AO164" s="398" t="s">
        <v>5626</v>
      </c>
      <c r="AP164" s="430">
        <v>45551</v>
      </c>
      <c r="AQ164" s="914" t="s">
        <v>8207</v>
      </c>
      <c r="AR164" s="398" t="s">
        <v>5539</v>
      </c>
      <c r="AS164" s="430">
        <v>45558</v>
      </c>
      <c r="AT164" s="1152" t="s">
        <v>8645</v>
      </c>
      <c r="AU164" s="398" t="s">
        <v>5811</v>
      </c>
      <c r="AV164" s="430">
        <v>45560</v>
      </c>
      <c r="AW164" s="914" t="s">
        <v>8220</v>
      </c>
      <c r="AX164" s="398"/>
      <c r="AY164" s="398"/>
      <c r="AZ164" s="1156" t="s">
        <v>8644</v>
      </c>
      <c r="BA164" s="398" t="s">
        <v>5811</v>
      </c>
      <c r="BB164" s="430">
        <v>45574</v>
      </c>
      <c r="BC164" s="920" t="s">
        <v>8279</v>
      </c>
      <c r="BD164" s="398"/>
      <c r="BE164" s="398"/>
      <c r="BF164" s="398"/>
      <c r="BG164" s="398"/>
      <c r="BH164" s="430"/>
      <c r="BI164" s="920"/>
      <c r="BJ164" s="398"/>
      <c r="BK164" s="398"/>
      <c r="BL164" s="397"/>
      <c r="BM164" s="398"/>
      <c r="BN164" s="430"/>
      <c r="BO164" s="914"/>
      <c r="BP164" s="398"/>
      <c r="BQ164" s="398"/>
      <c r="BR164" s="398"/>
      <c r="BS164" s="398"/>
      <c r="BT164" s="430"/>
      <c r="BU164" s="914"/>
      <c r="BV164" s="398"/>
      <c r="BW164" s="398"/>
      <c r="BX164" s="398"/>
      <c r="BY164" s="398"/>
      <c r="BZ164" s="430"/>
      <c r="CA164" s="914"/>
      <c r="CB164" s="398"/>
      <c r="CC164" s="398"/>
      <c r="CD164" s="398"/>
      <c r="CE164" s="398"/>
      <c r="CF164" s="430"/>
      <c r="CG164" s="914"/>
      <c r="CH164" s="398"/>
      <c r="CI164" s="398"/>
      <c r="CJ164" s="398"/>
    </row>
    <row r="165" spans="1:88" s="402" customFormat="1" x14ac:dyDescent="0.2">
      <c r="A165" s="899" t="s">
        <v>8263</v>
      </c>
      <c r="B165" s="397"/>
      <c r="C165" s="398" t="s">
        <v>8257</v>
      </c>
      <c r="D165" s="900" t="s">
        <v>6520</v>
      </c>
      <c r="E165" s="429" t="s">
        <v>2804</v>
      </c>
      <c r="F165" s="399">
        <f t="shared" si="27"/>
        <v>45574</v>
      </c>
      <c r="G165" s="401" t="str">
        <f t="shared" si="28"/>
        <v>B</v>
      </c>
      <c r="H165" s="898" t="str">
        <f t="shared" si="29"/>
        <v>MR.DER-0802_24-SP 097-Entrega Final-P05</v>
      </c>
      <c r="I165" s="413" t="str">
        <f t="shared" si="30"/>
        <v>ND</v>
      </c>
      <c r="J165" s="413" t="str">
        <f t="shared" si="31"/>
        <v>ND</v>
      </c>
      <c r="K165" s="398" t="s">
        <v>3730</v>
      </c>
      <c r="L165" s="430">
        <v>44984</v>
      </c>
      <c r="M165" s="914" t="s">
        <v>6601</v>
      </c>
      <c r="N165" s="398" t="s">
        <v>5536</v>
      </c>
      <c r="O165" s="430">
        <v>45008</v>
      </c>
      <c r="P165" s="914" t="s">
        <v>6634</v>
      </c>
      <c r="Q165" s="398" t="s">
        <v>3765</v>
      </c>
      <c r="R165" s="430">
        <v>45261</v>
      </c>
      <c r="S165" s="914" t="s">
        <v>6974</v>
      </c>
      <c r="T165" s="398" t="s">
        <v>5536</v>
      </c>
      <c r="U165" s="430">
        <v>45271</v>
      </c>
      <c r="V165" s="914" t="s">
        <v>6990</v>
      </c>
      <c r="W165" s="398" t="s">
        <v>5701</v>
      </c>
      <c r="X165" s="430">
        <v>45401</v>
      </c>
      <c r="Y165" s="914" t="s">
        <v>7572</v>
      </c>
      <c r="Z165" s="398" t="s">
        <v>5536</v>
      </c>
      <c r="AA165" s="430">
        <v>45432</v>
      </c>
      <c r="AB165" s="1152" t="s">
        <v>8650</v>
      </c>
      <c r="AC165" s="398" t="s">
        <v>7387</v>
      </c>
      <c r="AD165" s="430">
        <v>45436</v>
      </c>
      <c r="AE165" s="914" t="s">
        <v>7725</v>
      </c>
      <c r="AF165" s="398" t="s">
        <v>5537</v>
      </c>
      <c r="AG165" s="430">
        <v>45457</v>
      </c>
      <c r="AH165" s="1152" t="s">
        <v>8647</v>
      </c>
      <c r="AI165" s="398" t="s">
        <v>3748</v>
      </c>
      <c r="AJ165" s="430">
        <v>45468</v>
      </c>
      <c r="AK165" s="914" t="s">
        <v>8114</v>
      </c>
      <c r="AL165" s="398"/>
      <c r="AM165" s="398"/>
      <c r="AN165" s="1152" t="s">
        <v>8645</v>
      </c>
      <c r="AO165" s="398" t="s">
        <v>5626</v>
      </c>
      <c r="AP165" s="430">
        <v>45551</v>
      </c>
      <c r="AQ165" s="914" t="s">
        <v>8207</v>
      </c>
      <c r="AR165" s="398" t="s">
        <v>5539</v>
      </c>
      <c r="AS165" s="430">
        <v>45558</v>
      </c>
      <c r="AT165" s="1152" t="s">
        <v>8645</v>
      </c>
      <c r="AU165" s="398" t="s">
        <v>5811</v>
      </c>
      <c r="AV165" s="430">
        <v>45560</v>
      </c>
      <c r="AW165" s="914" t="s">
        <v>8220</v>
      </c>
      <c r="AX165" s="398"/>
      <c r="AY165" s="398"/>
      <c r="AZ165" s="1156" t="s">
        <v>8644</v>
      </c>
      <c r="BA165" s="398" t="s">
        <v>5811</v>
      </c>
      <c r="BB165" s="430">
        <v>45574</v>
      </c>
      <c r="BC165" s="920" t="s">
        <v>8279</v>
      </c>
      <c r="BD165" s="398"/>
      <c r="BE165" s="398"/>
      <c r="BF165" s="398"/>
      <c r="BG165" s="398"/>
      <c r="BH165" s="430"/>
      <c r="BI165" s="920"/>
      <c r="BJ165" s="398"/>
      <c r="BK165" s="398"/>
      <c r="BL165" s="397"/>
      <c r="BM165" s="398"/>
      <c r="BN165" s="430"/>
      <c r="BO165" s="914"/>
      <c r="BP165" s="398"/>
      <c r="BQ165" s="398"/>
      <c r="BR165" s="398"/>
      <c r="BS165" s="398"/>
      <c r="BT165" s="430"/>
      <c r="BU165" s="914"/>
      <c r="BV165" s="398"/>
      <c r="BW165" s="398"/>
      <c r="BX165" s="398"/>
      <c r="BY165" s="398"/>
      <c r="BZ165" s="430"/>
      <c r="CA165" s="914"/>
      <c r="CB165" s="398"/>
      <c r="CC165" s="398"/>
      <c r="CD165" s="398"/>
      <c r="CE165" s="398"/>
      <c r="CF165" s="430"/>
      <c r="CG165" s="914"/>
      <c r="CH165" s="398"/>
      <c r="CI165" s="398"/>
      <c r="CJ165" s="398"/>
    </row>
    <row r="166" spans="1:88" s="402" customFormat="1" x14ac:dyDescent="0.2">
      <c r="A166" s="899" t="s">
        <v>8263</v>
      </c>
      <c r="B166" s="397"/>
      <c r="C166" s="398" t="s">
        <v>8257</v>
      </c>
      <c r="D166" s="900" t="s">
        <v>6520</v>
      </c>
      <c r="E166" s="429" t="s">
        <v>2805</v>
      </c>
      <c r="F166" s="399">
        <f t="shared" si="27"/>
        <v>45574</v>
      </c>
      <c r="G166" s="401" t="str">
        <f t="shared" si="28"/>
        <v>B</v>
      </c>
      <c r="H166" s="898" t="str">
        <f t="shared" si="29"/>
        <v>MR.DER-0802_24-SP 097-Entrega Final-P05</v>
      </c>
      <c r="I166" s="413" t="str">
        <f t="shared" si="30"/>
        <v>ND</v>
      </c>
      <c r="J166" s="413" t="str">
        <f t="shared" si="31"/>
        <v>ND</v>
      </c>
      <c r="K166" s="398" t="s">
        <v>3730</v>
      </c>
      <c r="L166" s="430">
        <v>44984</v>
      </c>
      <c r="M166" s="914" t="s">
        <v>6601</v>
      </c>
      <c r="N166" s="398" t="s">
        <v>5536</v>
      </c>
      <c r="O166" s="430">
        <v>45008</v>
      </c>
      <c r="P166" s="914" t="s">
        <v>6634</v>
      </c>
      <c r="Q166" s="398" t="s">
        <v>3765</v>
      </c>
      <c r="R166" s="430">
        <v>45261</v>
      </c>
      <c r="S166" s="914" t="s">
        <v>6974</v>
      </c>
      <c r="T166" s="398" t="s">
        <v>5536</v>
      </c>
      <c r="U166" s="430">
        <v>45271</v>
      </c>
      <c r="V166" s="914" t="s">
        <v>6990</v>
      </c>
      <c r="W166" s="398" t="s">
        <v>5701</v>
      </c>
      <c r="X166" s="430">
        <v>45401</v>
      </c>
      <c r="Y166" s="914" t="s">
        <v>7572</v>
      </c>
      <c r="Z166" s="398" t="s">
        <v>5536</v>
      </c>
      <c r="AA166" s="430">
        <v>45432</v>
      </c>
      <c r="AB166" s="1152" t="s">
        <v>8650</v>
      </c>
      <c r="AC166" s="398" t="s">
        <v>7387</v>
      </c>
      <c r="AD166" s="430">
        <v>45436</v>
      </c>
      <c r="AE166" s="914" t="s">
        <v>7725</v>
      </c>
      <c r="AF166" s="398" t="s">
        <v>5537</v>
      </c>
      <c r="AG166" s="430">
        <v>45457</v>
      </c>
      <c r="AH166" s="1152" t="s">
        <v>8647</v>
      </c>
      <c r="AI166" s="398" t="s">
        <v>3748</v>
      </c>
      <c r="AJ166" s="430">
        <v>45468</v>
      </c>
      <c r="AK166" s="914" t="s">
        <v>8114</v>
      </c>
      <c r="AL166" s="398"/>
      <c r="AM166" s="398"/>
      <c r="AN166" s="1152" t="s">
        <v>8645</v>
      </c>
      <c r="AO166" s="398" t="s">
        <v>5626</v>
      </c>
      <c r="AP166" s="430">
        <v>45551</v>
      </c>
      <c r="AQ166" s="914" t="s">
        <v>8207</v>
      </c>
      <c r="AR166" s="398" t="s">
        <v>5539</v>
      </c>
      <c r="AS166" s="430">
        <v>45558</v>
      </c>
      <c r="AT166" s="1152" t="s">
        <v>8645</v>
      </c>
      <c r="AU166" s="398" t="s">
        <v>5811</v>
      </c>
      <c r="AV166" s="430">
        <v>45560</v>
      </c>
      <c r="AW166" s="914" t="s">
        <v>8220</v>
      </c>
      <c r="AX166" s="398"/>
      <c r="AY166" s="398"/>
      <c r="AZ166" s="1156" t="s">
        <v>8644</v>
      </c>
      <c r="BA166" s="398" t="s">
        <v>5811</v>
      </c>
      <c r="BB166" s="430">
        <v>45574</v>
      </c>
      <c r="BC166" s="920" t="s">
        <v>8279</v>
      </c>
      <c r="BD166" s="398"/>
      <c r="BE166" s="398"/>
      <c r="BF166" s="398"/>
      <c r="BG166" s="398"/>
      <c r="BH166" s="430"/>
      <c r="BI166" s="920"/>
      <c r="BJ166" s="398"/>
      <c r="BK166" s="398"/>
      <c r="BL166" s="397"/>
      <c r="BM166" s="398"/>
      <c r="BN166" s="430"/>
      <c r="BO166" s="914"/>
      <c r="BP166" s="398"/>
      <c r="BQ166" s="398"/>
      <c r="BR166" s="398"/>
      <c r="BS166" s="398"/>
      <c r="BT166" s="430"/>
      <c r="BU166" s="914"/>
      <c r="BV166" s="398"/>
      <c r="BW166" s="398"/>
      <c r="BX166" s="398"/>
      <c r="BY166" s="398"/>
      <c r="BZ166" s="430"/>
      <c r="CA166" s="914"/>
      <c r="CB166" s="398"/>
      <c r="CC166" s="398"/>
      <c r="CD166" s="398"/>
      <c r="CE166" s="398"/>
      <c r="CF166" s="430"/>
      <c r="CG166" s="914"/>
      <c r="CH166" s="398"/>
      <c r="CI166" s="398"/>
      <c r="CJ166" s="398"/>
    </row>
    <row r="167" spans="1:88" s="402" customFormat="1" x14ac:dyDescent="0.2">
      <c r="A167" s="899" t="s">
        <v>8263</v>
      </c>
      <c r="B167" s="397"/>
      <c r="C167" s="398" t="s">
        <v>8257</v>
      </c>
      <c r="D167" s="900" t="s">
        <v>6520</v>
      </c>
      <c r="E167" s="429" t="s">
        <v>2806</v>
      </c>
      <c r="F167" s="399">
        <f t="shared" si="27"/>
        <v>45574</v>
      </c>
      <c r="G167" s="401" t="str">
        <f t="shared" si="28"/>
        <v>B</v>
      </c>
      <c r="H167" s="898" t="str">
        <f t="shared" si="29"/>
        <v>MR.DER-0802_24-SP 097-Entrega Final-P05</v>
      </c>
      <c r="I167" s="413" t="str">
        <f t="shared" si="30"/>
        <v>ND</v>
      </c>
      <c r="J167" s="413" t="str">
        <f t="shared" si="31"/>
        <v>ND</v>
      </c>
      <c r="K167" s="398" t="s">
        <v>3730</v>
      </c>
      <c r="L167" s="430">
        <v>44984</v>
      </c>
      <c r="M167" s="914" t="s">
        <v>6601</v>
      </c>
      <c r="N167" s="398" t="s">
        <v>5536</v>
      </c>
      <c r="O167" s="430">
        <v>45008</v>
      </c>
      <c r="P167" s="914" t="s">
        <v>6634</v>
      </c>
      <c r="Q167" s="398" t="s">
        <v>3765</v>
      </c>
      <c r="R167" s="430">
        <v>45261</v>
      </c>
      <c r="S167" s="914" t="s">
        <v>6974</v>
      </c>
      <c r="T167" s="398" t="s">
        <v>5536</v>
      </c>
      <c r="U167" s="430">
        <v>45271</v>
      </c>
      <c r="V167" s="914" t="s">
        <v>6990</v>
      </c>
      <c r="W167" s="398" t="s">
        <v>5701</v>
      </c>
      <c r="X167" s="430">
        <v>45401</v>
      </c>
      <c r="Y167" s="914" t="s">
        <v>7572</v>
      </c>
      <c r="Z167" s="398" t="s">
        <v>5536</v>
      </c>
      <c r="AA167" s="430">
        <v>45432</v>
      </c>
      <c r="AB167" s="1152" t="s">
        <v>8650</v>
      </c>
      <c r="AC167" s="398" t="s">
        <v>7387</v>
      </c>
      <c r="AD167" s="430">
        <v>45436</v>
      </c>
      <c r="AE167" s="914" t="s">
        <v>7725</v>
      </c>
      <c r="AF167" s="398" t="s">
        <v>5537</v>
      </c>
      <c r="AG167" s="430">
        <v>45457</v>
      </c>
      <c r="AH167" s="1152" t="s">
        <v>8647</v>
      </c>
      <c r="AI167" s="398" t="s">
        <v>3748</v>
      </c>
      <c r="AJ167" s="430">
        <v>45468</v>
      </c>
      <c r="AK167" s="914" t="s">
        <v>8114</v>
      </c>
      <c r="AL167" s="398"/>
      <c r="AM167" s="398"/>
      <c r="AN167" s="1152" t="s">
        <v>8645</v>
      </c>
      <c r="AO167" s="398" t="s">
        <v>5626</v>
      </c>
      <c r="AP167" s="430">
        <v>45551</v>
      </c>
      <c r="AQ167" s="914" t="s">
        <v>8207</v>
      </c>
      <c r="AR167" s="398" t="s">
        <v>5539</v>
      </c>
      <c r="AS167" s="430">
        <v>45558</v>
      </c>
      <c r="AT167" s="1152" t="s">
        <v>8645</v>
      </c>
      <c r="AU167" s="398" t="s">
        <v>5811</v>
      </c>
      <c r="AV167" s="430">
        <v>45560</v>
      </c>
      <c r="AW167" s="914" t="s">
        <v>8220</v>
      </c>
      <c r="AX167" s="398"/>
      <c r="AY167" s="398"/>
      <c r="AZ167" s="1156" t="s">
        <v>8644</v>
      </c>
      <c r="BA167" s="398" t="s">
        <v>5811</v>
      </c>
      <c r="BB167" s="430">
        <v>45574</v>
      </c>
      <c r="BC167" s="920" t="s">
        <v>8279</v>
      </c>
      <c r="BD167" s="398"/>
      <c r="BE167" s="398"/>
      <c r="BF167" s="398"/>
      <c r="BG167" s="398"/>
      <c r="BH167" s="430"/>
      <c r="BI167" s="920"/>
      <c r="BJ167" s="398"/>
      <c r="BK167" s="398"/>
      <c r="BL167" s="397"/>
      <c r="BM167" s="398"/>
      <c r="BN167" s="430"/>
      <c r="BO167" s="914"/>
      <c r="BP167" s="398"/>
      <c r="BQ167" s="398"/>
      <c r="BR167" s="398"/>
      <c r="BS167" s="398"/>
      <c r="BT167" s="430"/>
      <c r="BU167" s="914"/>
      <c r="BV167" s="398"/>
      <c r="BW167" s="398"/>
      <c r="BX167" s="398"/>
      <c r="BY167" s="398"/>
      <c r="BZ167" s="430"/>
      <c r="CA167" s="914"/>
      <c r="CB167" s="398"/>
      <c r="CC167" s="398"/>
      <c r="CD167" s="398"/>
      <c r="CE167" s="398"/>
      <c r="CF167" s="430"/>
      <c r="CG167" s="914"/>
      <c r="CH167" s="398"/>
      <c r="CI167" s="398"/>
      <c r="CJ167" s="398"/>
    </row>
    <row r="168" spans="1:88" s="402" customFormat="1" x14ac:dyDescent="0.2">
      <c r="A168" s="899" t="s">
        <v>8263</v>
      </c>
      <c r="B168" s="397"/>
      <c r="C168" s="398" t="s">
        <v>8257</v>
      </c>
      <c r="D168" s="900" t="s">
        <v>6520</v>
      </c>
      <c r="E168" s="429" t="s">
        <v>2807</v>
      </c>
      <c r="F168" s="399">
        <f t="shared" si="27"/>
        <v>45574</v>
      </c>
      <c r="G168" s="401" t="str">
        <f t="shared" si="28"/>
        <v>B</v>
      </c>
      <c r="H168" s="898" t="str">
        <f t="shared" si="29"/>
        <v>MR.DER-0802_24-SP 097-Entrega Final-P05</v>
      </c>
      <c r="I168" s="413" t="str">
        <f t="shared" si="30"/>
        <v>ND</v>
      </c>
      <c r="J168" s="413" t="str">
        <f t="shared" si="31"/>
        <v>ND</v>
      </c>
      <c r="K168" s="398" t="s">
        <v>3730</v>
      </c>
      <c r="L168" s="430">
        <v>44984</v>
      </c>
      <c r="M168" s="914" t="s">
        <v>6601</v>
      </c>
      <c r="N168" s="398" t="s">
        <v>5536</v>
      </c>
      <c r="O168" s="430">
        <v>45008</v>
      </c>
      <c r="P168" s="914" t="s">
        <v>6634</v>
      </c>
      <c r="Q168" s="398" t="s">
        <v>3765</v>
      </c>
      <c r="R168" s="430">
        <v>45261</v>
      </c>
      <c r="S168" s="914" t="s">
        <v>6974</v>
      </c>
      <c r="T168" s="398" t="s">
        <v>5536</v>
      </c>
      <c r="U168" s="430">
        <v>45271</v>
      </c>
      <c r="V168" s="914" t="s">
        <v>6990</v>
      </c>
      <c r="W168" s="398" t="s">
        <v>5701</v>
      </c>
      <c r="X168" s="430">
        <v>45401</v>
      </c>
      <c r="Y168" s="914" t="s">
        <v>7572</v>
      </c>
      <c r="Z168" s="398" t="s">
        <v>5536</v>
      </c>
      <c r="AA168" s="430">
        <v>45432</v>
      </c>
      <c r="AB168" s="1152" t="s">
        <v>8650</v>
      </c>
      <c r="AC168" s="398" t="s">
        <v>7387</v>
      </c>
      <c r="AD168" s="430">
        <v>45436</v>
      </c>
      <c r="AE168" s="914" t="s">
        <v>7725</v>
      </c>
      <c r="AF168" s="398" t="s">
        <v>5537</v>
      </c>
      <c r="AG168" s="430">
        <v>45457</v>
      </c>
      <c r="AH168" s="1152" t="s">
        <v>8647</v>
      </c>
      <c r="AI168" s="398" t="s">
        <v>3748</v>
      </c>
      <c r="AJ168" s="430">
        <v>45468</v>
      </c>
      <c r="AK168" s="914" t="s">
        <v>8114</v>
      </c>
      <c r="AL168" s="398"/>
      <c r="AM168" s="398"/>
      <c r="AN168" s="1152" t="s">
        <v>8645</v>
      </c>
      <c r="AO168" s="398" t="s">
        <v>5626</v>
      </c>
      <c r="AP168" s="430">
        <v>45551</v>
      </c>
      <c r="AQ168" s="914" t="s">
        <v>8207</v>
      </c>
      <c r="AR168" s="398" t="s">
        <v>5539</v>
      </c>
      <c r="AS168" s="430">
        <v>45558</v>
      </c>
      <c r="AT168" s="1152" t="s">
        <v>8645</v>
      </c>
      <c r="AU168" s="398" t="s">
        <v>5811</v>
      </c>
      <c r="AV168" s="430">
        <v>45560</v>
      </c>
      <c r="AW168" s="914" t="s">
        <v>8220</v>
      </c>
      <c r="AX168" s="398"/>
      <c r="AY168" s="398"/>
      <c r="AZ168" s="1156" t="s">
        <v>8644</v>
      </c>
      <c r="BA168" s="398" t="s">
        <v>5811</v>
      </c>
      <c r="BB168" s="430">
        <v>45574</v>
      </c>
      <c r="BC168" s="920" t="s">
        <v>8279</v>
      </c>
      <c r="BD168" s="398"/>
      <c r="BE168" s="398"/>
      <c r="BF168" s="398"/>
      <c r="BG168" s="398"/>
      <c r="BH168" s="430"/>
      <c r="BI168" s="920"/>
      <c r="BJ168" s="398"/>
      <c r="BK168" s="398"/>
      <c r="BL168" s="397"/>
      <c r="BM168" s="398"/>
      <c r="BN168" s="430"/>
      <c r="BO168" s="914"/>
      <c r="BP168" s="398"/>
      <c r="BQ168" s="398"/>
      <c r="BR168" s="398"/>
      <c r="BS168" s="398"/>
      <c r="BT168" s="430"/>
      <c r="BU168" s="914"/>
      <c r="BV168" s="398"/>
      <c r="BW168" s="398"/>
      <c r="BX168" s="398"/>
      <c r="BY168" s="398"/>
      <c r="BZ168" s="430"/>
      <c r="CA168" s="914"/>
      <c r="CB168" s="398"/>
      <c r="CC168" s="398"/>
      <c r="CD168" s="398"/>
      <c r="CE168" s="398"/>
      <c r="CF168" s="430"/>
      <c r="CG168" s="914"/>
      <c r="CH168" s="398"/>
      <c r="CI168" s="398"/>
      <c r="CJ168" s="398"/>
    </row>
    <row r="169" spans="1:88" s="402" customFormat="1" x14ac:dyDescent="0.2">
      <c r="A169" s="899" t="s">
        <v>8263</v>
      </c>
      <c r="B169" s="397"/>
      <c r="C169" s="398" t="s">
        <v>8257</v>
      </c>
      <c r="D169" s="900" t="s">
        <v>6520</v>
      </c>
      <c r="E169" s="429" t="s">
        <v>2808</v>
      </c>
      <c r="F169" s="399">
        <f t="shared" si="27"/>
        <v>45574</v>
      </c>
      <c r="G169" s="401" t="str">
        <f t="shared" si="28"/>
        <v>A</v>
      </c>
      <c r="H169" s="898" t="str">
        <f t="shared" si="29"/>
        <v>MR.DER-0802_24-SP 097-Entrega Final-P05</v>
      </c>
      <c r="I169" s="413" t="str">
        <f t="shared" si="30"/>
        <v>ND</v>
      </c>
      <c r="J169" s="413" t="str">
        <f t="shared" si="31"/>
        <v>ND</v>
      </c>
      <c r="K169" s="398" t="s">
        <v>3730</v>
      </c>
      <c r="L169" s="430">
        <v>44984</v>
      </c>
      <c r="M169" s="914" t="s">
        <v>6601</v>
      </c>
      <c r="N169" s="398" t="s">
        <v>5536</v>
      </c>
      <c r="O169" s="430">
        <v>45008</v>
      </c>
      <c r="P169" s="914" t="s">
        <v>6634</v>
      </c>
      <c r="Q169" s="398" t="s">
        <v>3765</v>
      </c>
      <c r="R169" s="430">
        <v>45261</v>
      </c>
      <c r="S169" s="914" t="s">
        <v>6974</v>
      </c>
      <c r="T169" s="398"/>
      <c r="U169" s="430"/>
      <c r="V169" s="914" t="s">
        <v>6990</v>
      </c>
      <c r="W169" s="398" t="s">
        <v>5701</v>
      </c>
      <c r="X169" s="430">
        <v>45551</v>
      </c>
      <c r="Y169" s="914" t="s">
        <v>8207</v>
      </c>
      <c r="Z169" s="398" t="s">
        <v>5539</v>
      </c>
      <c r="AA169" s="430">
        <v>45558</v>
      </c>
      <c r="AB169" s="398"/>
      <c r="AC169" s="398" t="s">
        <v>3748</v>
      </c>
      <c r="AD169" s="430">
        <v>45560</v>
      </c>
      <c r="AE169" s="914" t="s">
        <v>8220</v>
      </c>
      <c r="AF169" s="398"/>
      <c r="AG169" s="398"/>
      <c r="AH169" s="1152" t="s">
        <v>8652</v>
      </c>
      <c r="AI169" s="398"/>
      <c r="AJ169" s="398"/>
      <c r="AK169" s="398"/>
      <c r="AL169" s="398"/>
      <c r="AM169" s="398"/>
      <c r="AN169" s="398"/>
      <c r="AO169" s="398"/>
      <c r="AP169" s="398"/>
      <c r="AQ169" s="398"/>
      <c r="AR169" s="398"/>
      <c r="AS169" s="398"/>
      <c r="AT169" s="398"/>
      <c r="AU169" s="398"/>
      <c r="AV169" s="398"/>
      <c r="AW169" s="398"/>
      <c r="AX169" s="398"/>
      <c r="AY169" s="398"/>
      <c r="AZ169" s="397"/>
      <c r="BA169" s="398" t="s">
        <v>3748</v>
      </c>
      <c r="BB169" s="430">
        <v>45574</v>
      </c>
      <c r="BC169" s="920" t="s">
        <v>8279</v>
      </c>
      <c r="BD169" s="398"/>
      <c r="BE169" s="398"/>
      <c r="BF169" s="398"/>
      <c r="BG169" s="398"/>
      <c r="BH169" s="398"/>
      <c r="BI169" s="397"/>
      <c r="BJ169" s="398"/>
      <c r="BK169" s="398"/>
      <c r="BL169" s="397"/>
      <c r="BM169" s="398"/>
      <c r="BN169" s="398"/>
      <c r="BO169" s="398"/>
      <c r="BP169" s="398"/>
      <c r="BQ169" s="398"/>
      <c r="BR169" s="398"/>
      <c r="BS169" s="398"/>
      <c r="BT169" s="398"/>
      <c r="BU169" s="398"/>
      <c r="BV169" s="398"/>
      <c r="BW169" s="398"/>
      <c r="BX169" s="398"/>
      <c r="BY169" s="398"/>
      <c r="BZ169" s="398"/>
      <c r="CA169" s="398"/>
      <c r="CB169" s="398"/>
      <c r="CC169" s="398"/>
      <c r="CD169" s="398"/>
      <c r="CE169" s="398"/>
      <c r="CF169" s="398"/>
      <c r="CG169" s="398"/>
      <c r="CH169" s="398"/>
      <c r="CI169" s="398"/>
      <c r="CJ169" s="398"/>
    </row>
    <row r="170" spans="1:88" s="402" customFormat="1" x14ac:dyDescent="0.2">
      <c r="A170" s="899" t="s">
        <v>8263</v>
      </c>
      <c r="B170" s="398" t="s">
        <v>8257</v>
      </c>
      <c r="C170" s="397"/>
      <c r="D170" s="900" t="s">
        <v>6522</v>
      </c>
      <c r="E170" s="429" t="s">
        <v>2812</v>
      </c>
      <c r="F170" s="399">
        <f t="shared" si="27"/>
        <v>45580</v>
      </c>
      <c r="G170" s="401" t="str">
        <f t="shared" si="28"/>
        <v>B</v>
      </c>
      <c r="H170" s="898" t="str">
        <f t="shared" si="29"/>
        <v>MR.DER-0817_24-SP 097-Entrega Final-P09</v>
      </c>
      <c r="I170" s="413" t="str">
        <f t="shared" si="30"/>
        <v>ND</v>
      </c>
      <c r="J170" s="413" t="str">
        <f t="shared" si="31"/>
        <v>ND</v>
      </c>
      <c r="K170" s="398" t="s">
        <v>3730</v>
      </c>
      <c r="L170" s="430">
        <v>44984</v>
      </c>
      <c r="M170" s="914" t="s">
        <v>6601</v>
      </c>
      <c r="N170" s="398" t="s">
        <v>5536</v>
      </c>
      <c r="O170" s="430">
        <v>45008</v>
      </c>
      <c r="P170" s="914" t="s">
        <v>6634</v>
      </c>
      <c r="Q170" s="398" t="s">
        <v>3765</v>
      </c>
      <c r="R170" s="430">
        <v>45261</v>
      </c>
      <c r="S170" s="914" t="s">
        <v>6974</v>
      </c>
      <c r="T170" s="398" t="s">
        <v>5536</v>
      </c>
      <c r="U170" s="430">
        <v>45271</v>
      </c>
      <c r="V170" s="914" t="s">
        <v>6991</v>
      </c>
      <c r="W170" s="398" t="s">
        <v>5701</v>
      </c>
      <c r="X170" s="430">
        <v>45401</v>
      </c>
      <c r="Y170" s="914" t="s">
        <v>7572</v>
      </c>
      <c r="Z170" s="398" t="s">
        <v>5536</v>
      </c>
      <c r="AA170" s="430">
        <v>45432</v>
      </c>
      <c r="AB170" s="1152" t="s">
        <v>8651</v>
      </c>
      <c r="AC170" s="398" t="s">
        <v>7387</v>
      </c>
      <c r="AD170" s="430">
        <v>45436</v>
      </c>
      <c r="AE170" s="914" t="s">
        <v>7725</v>
      </c>
      <c r="AF170" s="398" t="s">
        <v>5537</v>
      </c>
      <c r="AG170" s="430">
        <v>45457</v>
      </c>
      <c r="AH170" s="1152" t="s">
        <v>8648</v>
      </c>
      <c r="AI170" s="398" t="s">
        <v>3748</v>
      </c>
      <c r="AJ170" s="430">
        <v>45468</v>
      </c>
      <c r="AK170" s="914" t="s">
        <v>8114</v>
      </c>
      <c r="AL170" s="398"/>
      <c r="AM170" s="398"/>
      <c r="AN170" s="1152" t="s">
        <v>8645</v>
      </c>
      <c r="AO170" s="398" t="s">
        <v>5626</v>
      </c>
      <c r="AP170" s="430">
        <v>45551</v>
      </c>
      <c r="AQ170" s="1152" t="s">
        <v>8645</v>
      </c>
      <c r="AR170" s="398" t="s">
        <v>5539</v>
      </c>
      <c r="AS170" s="430">
        <v>45558</v>
      </c>
      <c r="AT170" s="1152" t="s">
        <v>8646</v>
      </c>
      <c r="AU170" s="398" t="s">
        <v>5811</v>
      </c>
      <c r="AV170" s="430">
        <v>45560</v>
      </c>
      <c r="AW170" s="914" t="s">
        <v>8220</v>
      </c>
      <c r="AX170" s="398"/>
      <c r="AY170" s="398"/>
      <c r="AZ170" s="1156" t="s">
        <v>8644</v>
      </c>
      <c r="BA170" s="398" t="s">
        <v>5811</v>
      </c>
      <c r="BB170" s="430">
        <v>45580</v>
      </c>
      <c r="BC170" s="920" t="s">
        <v>8340</v>
      </c>
      <c r="BD170" s="398"/>
      <c r="BE170" s="398"/>
      <c r="BF170" s="398"/>
      <c r="BG170" s="398"/>
      <c r="BH170" s="430"/>
      <c r="BI170" s="920"/>
      <c r="BJ170" s="398"/>
      <c r="BK170" s="398"/>
      <c r="BL170" s="397"/>
      <c r="BM170" s="398"/>
      <c r="BN170" s="430"/>
      <c r="BO170" s="914"/>
      <c r="BP170" s="398"/>
      <c r="BQ170" s="398"/>
      <c r="BR170" s="398"/>
      <c r="BS170" s="398"/>
      <c r="BT170" s="430"/>
      <c r="BU170" s="914"/>
      <c r="BV170" s="398"/>
      <c r="BW170" s="398"/>
      <c r="BX170" s="398"/>
      <c r="BY170" s="398"/>
      <c r="BZ170" s="430"/>
      <c r="CA170" s="914"/>
      <c r="CB170" s="398"/>
      <c r="CC170" s="398"/>
      <c r="CD170" s="398"/>
      <c r="CE170" s="398"/>
      <c r="CF170" s="430"/>
      <c r="CG170" s="914"/>
      <c r="CH170" s="398"/>
      <c r="CI170" s="398"/>
      <c r="CJ170" s="398"/>
    </row>
    <row r="171" spans="1:88" s="402" customFormat="1" x14ac:dyDescent="0.2">
      <c r="A171" s="899" t="s">
        <v>8263</v>
      </c>
      <c r="B171" s="398" t="s">
        <v>8257</v>
      </c>
      <c r="C171" s="397"/>
      <c r="D171" s="900" t="s">
        <v>6070</v>
      </c>
      <c r="E171" s="429" t="s">
        <v>6532</v>
      </c>
      <c r="F171" s="399">
        <f t="shared" si="27"/>
        <v>45580</v>
      </c>
      <c r="G171" s="401" t="str">
        <f t="shared" si="28"/>
        <v>B</v>
      </c>
      <c r="H171" s="898" t="str">
        <f t="shared" si="29"/>
        <v>MR.DER-0817_24-SP 097-Entrega Final-P09</v>
      </c>
      <c r="I171" s="413" t="str">
        <f t="shared" si="30"/>
        <v>ND</v>
      </c>
      <c r="J171" s="413" t="str">
        <f t="shared" si="31"/>
        <v>ND</v>
      </c>
      <c r="K171" s="398" t="s">
        <v>3730</v>
      </c>
      <c r="L171" s="430">
        <v>44984</v>
      </c>
      <c r="M171" s="914" t="s">
        <v>6601</v>
      </c>
      <c r="N171" s="398" t="s">
        <v>5536</v>
      </c>
      <c r="O171" s="430">
        <v>45008</v>
      </c>
      <c r="P171" s="914" t="s">
        <v>6634</v>
      </c>
      <c r="Q171" s="398" t="s">
        <v>3765</v>
      </c>
      <c r="R171" s="430">
        <v>45261</v>
      </c>
      <c r="S171" s="914" t="s">
        <v>6974</v>
      </c>
      <c r="T171" s="398" t="s">
        <v>5536</v>
      </c>
      <c r="U171" s="430">
        <v>45271</v>
      </c>
      <c r="V171" s="914" t="s">
        <v>6991</v>
      </c>
      <c r="W171" s="398" t="s">
        <v>5701</v>
      </c>
      <c r="X171" s="430">
        <v>45401</v>
      </c>
      <c r="Y171" s="914" t="s">
        <v>7572</v>
      </c>
      <c r="Z171" s="398" t="s">
        <v>5536</v>
      </c>
      <c r="AA171" s="430">
        <v>45432</v>
      </c>
      <c r="AB171" s="1152" t="s">
        <v>8651</v>
      </c>
      <c r="AC171" s="398" t="s">
        <v>7387</v>
      </c>
      <c r="AD171" s="430">
        <v>45436</v>
      </c>
      <c r="AE171" s="914" t="s">
        <v>7725</v>
      </c>
      <c r="AF171" s="398" t="s">
        <v>5537</v>
      </c>
      <c r="AG171" s="430">
        <v>45457</v>
      </c>
      <c r="AH171" s="1152" t="s">
        <v>8648</v>
      </c>
      <c r="AI171" s="398" t="s">
        <v>3748</v>
      </c>
      <c r="AJ171" s="430">
        <v>45468</v>
      </c>
      <c r="AK171" s="914" t="s">
        <v>8114</v>
      </c>
      <c r="AL171" s="398"/>
      <c r="AM171" s="398"/>
      <c r="AN171" s="1152" t="s">
        <v>8645</v>
      </c>
      <c r="AO171" s="398" t="s">
        <v>5626</v>
      </c>
      <c r="AP171" s="430">
        <v>45551</v>
      </c>
      <c r="AQ171" s="914" t="s">
        <v>8207</v>
      </c>
      <c r="AR171" s="398" t="s">
        <v>5539</v>
      </c>
      <c r="AS171" s="430">
        <v>45558</v>
      </c>
      <c r="AT171" s="1152" t="s">
        <v>8646</v>
      </c>
      <c r="AU171" s="398" t="s">
        <v>5811</v>
      </c>
      <c r="AV171" s="430">
        <v>45560</v>
      </c>
      <c r="AW171" s="914" t="s">
        <v>8220</v>
      </c>
      <c r="AX171" s="398"/>
      <c r="AY171" s="398"/>
      <c r="AZ171" s="1156" t="s">
        <v>8644</v>
      </c>
      <c r="BA171" s="398" t="s">
        <v>5811</v>
      </c>
      <c r="BB171" s="430">
        <v>45580</v>
      </c>
      <c r="BC171" s="920" t="s">
        <v>8340</v>
      </c>
      <c r="BD171" s="398"/>
      <c r="BE171" s="398"/>
      <c r="BF171" s="398"/>
      <c r="BG171" s="398"/>
      <c r="BH171" s="430"/>
      <c r="BI171" s="920"/>
      <c r="BJ171" s="398"/>
      <c r="BK171" s="398"/>
      <c r="BL171" s="397"/>
      <c r="BM171" s="398"/>
      <c r="BN171" s="430"/>
      <c r="BO171" s="914"/>
      <c r="BP171" s="398"/>
      <c r="BQ171" s="398"/>
      <c r="BR171" s="398"/>
      <c r="BS171" s="398"/>
      <c r="BT171" s="430"/>
      <c r="BU171" s="914"/>
      <c r="BV171" s="398"/>
      <c r="BW171" s="398"/>
      <c r="BX171" s="398"/>
      <c r="BY171" s="398"/>
      <c r="BZ171" s="430"/>
      <c r="CA171" s="914"/>
      <c r="CB171" s="398"/>
      <c r="CC171" s="398"/>
      <c r="CD171" s="398"/>
      <c r="CE171" s="398"/>
      <c r="CF171" s="430"/>
      <c r="CG171" s="914"/>
      <c r="CH171" s="398"/>
      <c r="CI171" s="398"/>
      <c r="CJ171" s="398"/>
    </row>
    <row r="172" spans="1:88" s="402" customFormat="1" ht="15" x14ac:dyDescent="0.25">
      <c r="A172" s="899" t="s">
        <v>8263</v>
      </c>
      <c r="B172" s="398" t="s">
        <v>8257</v>
      </c>
      <c r="C172" s="397"/>
      <c r="D172" s="900" t="s">
        <v>7631</v>
      </c>
      <c r="E172" s="429" t="s">
        <v>7629</v>
      </c>
      <c r="F172" s="399">
        <f t="shared" si="27"/>
        <v>45796</v>
      </c>
      <c r="G172" s="401" t="str">
        <f t="shared" si="28"/>
        <v>B</v>
      </c>
      <c r="H172" s="898" t="str">
        <f t="shared" si="29"/>
        <v>MR_DER-1010_25</v>
      </c>
      <c r="I172" s="413">
        <f t="shared" si="30"/>
        <v>45797</v>
      </c>
      <c r="J172" s="413" t="str">
        <f t="shared" si="31"/>
        <v>ASSINADO</v>
      </c>
      <c r="K172" s="398" t="s">
        <v>3730</v>
      </c>
      <c r="L172" s="430">
        <v>45407</v>
      </c>
      <c r="M172" s="914" t="s">
        <v>7630</v>
      </c>
      <c r="N172" s="398" t="s">
        <v>5536</v>
      </c>
      <c r="O172" s="430">
        <v>45432</v>
      </c>
      <c r="P172" s="1152" t="s">
        <v>8649</v>
      </c>
      <c r="Q172" s="398" t="s">
        <v>3765</v>
      </c>
      <c r="R172" s="430">
        <v>45468</v>
      </c>
      <c r="S172" s="914" t="s">
        <v>8114</v>
      </c>
      <c r="T172" s="398"/>
      <c r="U172" s="430"/>
      <c r="V172" s="914"/>
      <c r="W172" s="398" t="s">
        <v>5701</v>
      </c>
      <c r="X172" s="430">
        <v>45560</v>
      </c>
      <c r="Y172" s="914" t="s">
        <v>8239</v>
      </c>
      <c r="Z172" s="398" t="s">
        <v>5539</v>
      </c>
      <c r="AA172" s="430">
        <v>45573</v>
      </c>
      <c r="AB172" s="1152" t="s">
        <v>8643</v>
      </c>
      <c r="AC172" s="398" t="s">
        <v>3748</v>
      </c>
      <c r="AD172" s="430">
        <v>45574</v>
      </c>
      <c r="AE172" s="914" t="s">
        <v>8284</v>
      </c>
      <c r="AF172" s="398"/>
      <c r="AG172" s="398"/>
      <c r="AH172" s="1152" t="s">
        <v>8644</v>
      </c>
      <c r="AI172" s="398" t="s">
        <v>3748</v>
      </c>
      <c r="AJ172" s="430">
        <v>45580</v>
      </c>
      <c r="AK172" s="914" t="s">
        <v>8340</v>
      </c>
      <c r="AL172" s="398"/>
      <c r="AM172" s="398"/>
      <c r="AN172" s="398"/>
      <c r="AO172" s="398" t="s">
        <v>5626</v>
      </c>
      <c r="AP172" s="430">
        <v>45775</v>
      </c>
      <c r="AQ172" s="1153" t="s">
        <v>9085</v>
      </c>
      <c r="AR172" s="398" t="s">
        <v>5539</v>
      </c>
      <c r="AS172" s="430">
        <v>45793</v>
      </c>
      <c r="AT172" s="1153" t="s">
        <v>9091</v>
      </c>
      <c r="AU172" s="398" t="s">
        <v>5811</v>
      </c>
      <c r="AV172" s="430">
        <v>45796</v>
      </c>
      <c r="AW172" s="1153" t="s">
        <v>9285</v>
      </c>
      <c r="AX172" s="398" t="s">
        <v>6913</v>
      </c>
      <c r="AY172" s="430">
        <v>45797</v>
      </c>
      <c r="AZ172" s="397"/>
      <c r="BA172" s="398"/>
      <c r="BB172" s="398"/>
      <c r="BC172" s="397"/>
      <c r="BD172" s="398"/>
      <c r="BE172" s="398"/>
      <c r="BF172" s="398"/>
      <c r="BG172" s="398"/>
      <c r="BH172" s="398"/>
      <c r="BI172" s="397"/>
      <c r="BJ172" s="398"/>
      <c r="BK172" s="398"/>
      <c r="BL172" s="397"/>
      <c r="BM172" s="398"/>
      <c r="BN172" s="398"/>
      <c r="BO172" s="398"/>
      <c r="BP172" s="398"/>
      <c r="BQ172" s="398"/>
      <c r="BR172" s="398"/>
      <c r="BS172" s="398"/>
      <c r="BT172" s="398"/>
      <c r="BU172" s="398"/>
      <c r="BV172" s="398"/>
      <c r="BW172" s="398"/>
      <c r="BX172" s="398"/>
      <c r="BY172" s="398"/>
      <c r="BZ172" s="398"/>
      <c r="CA172" s="398"/>
      <c r="CB172" s="398"/>
      <c r="CC172" s="398"/>
      <c r="CD172" s="398"/>
      <c r="CE172" s="398"/>
      <c r="CF172" s="398"/>
      <c r="CG172" s="398"/>
      <c r="CH172" s="398"/>
      <c r="CI172" s="398"/>
      <c r="CJ172" s="398"/>
    </row>
    <row r="173" spans="1:88" s="408" customFormat="1" x14ac:dyDescent="0.25">
      <c r="A173" s="921"/>
      <c r="B173" s="921">
        <f>COUNTA(B174:B223)</f>
        <v>3</v>
      </c>
      <c r="C173" s="921">
        <f>COUNTA(C174:C223)</f>
        <v>48</v>
      </c>
      <c r="D173" s="922"/>
      <c r="E173" s="923" t="s">
        <v>7525</v>
      </c>
      <c r="F173" s="921"/>
      <c r="G173" s="921"/>
      <c r="H173" s="415"/>
      <c r="I173" s="921"/>
      <c r="J173" s="921"/>
      <c r="K173" s="416"/>
      <c r="L173" s="416"/>
      <c r="M173" s="417"/>
      <c r="N173" s="418"/>
      <c r="O173" s="418"/>
      <c r="P173" s="418"/>
      <c r="Q173" s="416"/>
      <c r="R173" s="416"/>
      <c r="S173" s="417"/>
      <c r="T173" s="418"/>
      <c r="U173" s="418"/>
      <c r="V173" s="418"/>
      <c r="W173" s="416"/>
      <c r="X173" s="416"/>
      <c r="Y173" s="417"/>
      <c r="Z173" s="418"/>
      <c r="AA173" s="418"/>
      <c r="AB173" s="418"/>
      <c r="AC173" s="416"/>
      <c r="AD173" s="416"/>
      <c r="AE173" s="417"/>
      <c r="AF173" s="418"/>
      <c r="AG173" s="418"/>
      <c r="AH173" s="418"/>
      <c r="AI173" s="416"/>
      <c r="AJ173" s="416"/>
      <c r="AK173" s="417"/>
      <c r="AL173" s="418"/>
      <c r="AM173" s="418"/>
      <c r="AN173" s="418"/>
      <c r="AO173" s="416"/>
      <c r="AP173" s="416"/>
      <c r="AQ173" s="417"/>
      <c r="AR173" s="418"/>
      <c r="AS173" s="418"/>
      <c r="AT173" s="418"/>
      <c r="AU173" s="416"/>
      <c r="AV173" s="416"/>
      <c r="AW173" s="417"/>
      <c r="AX173" s="418"/>
      <c r="AY173" s="418"/>
      <c r="AZ173" s="924"/>
      <c r="BA173" s="416"/>
      <c r="BB173" s="416"/>
      <c r="BC173" s="925"/>
      <c r="BD173" s="418"/>
      <c r="BE173" s="418"/>
      <c r="BF173" s="418"/>
      <c r="BG173" s="416"/>
      <c r="BH173" s="416"/>
      <c r="BI173" s="925"/>
      <c r="BJ173" s="418"/>
      <c r="BK173" s="418"/>
      <c r="BL173" s="924"/>
      <c r="BM173" s="416"/>
      <c r="BN173" s="416"/>
      <c r="BO173" s="417"/>
      <c r="BP173" s="418"/>
      <c r="BQ173" s="418"/>
      <c r="BR173" s="418"/>
      <c r="BS173" s="416"/>
      <c r="BT173" s="416"/>
      <c r="BU173" s="417"/>
      <c r="BV173" s="418"/>
      <c r="BW173" s="418"/>
      <c r="BX173" s="418"/>
      <c r="BY173" s="416"/>
      <c r="BZ173" s="416"/>
      <c r="CA173" s="417"/>
      <c r="CB173" s="418"/>
      <c r="CC173" s="418"/>
      <c r="CD173" s="418"/>
      <c r="CE173" s="416"/>
      <c r="CF173" s="416"/>
      <c r="CG173" s="417"/>
      <c r="CH173" s="418"/>
      <c r="CI173" s="418"/>
      <c r="CJ173" s="418"/>
    </row>
    <row r="174" spans="1:88" s="402" customFormat="1" ht="15" x14ac:dyDescent="0.25">
      <c r="A174" s="899" t="s">
        <v>8263</v>
      </c>
      <c r="B174" s="398"/>
      <c r="C174" s="398" t="s">
        <v>8257</v>
      </c>
      <c r="D174" s="1053" t="s">
        <v>9014</v>
      </c>
      <c r="E174" s="429" t="s">
        <v>8993</v>
      </c>
      <c r="F174" s="399">
        <f t="shared" ref="F174:F213" si="32">IF(L174&lt;&gt;0,MAX(L174,R174,X174,AD174,AJ174,AP174,AV174,BB174),"NE")</f>
        <v>45863</v>
      </c>
      <c r="G174" s="401" t="str">
        <f t="shared" ref="G174:G213" si="33">IF($F174="","",INDEX($K174:$FI174,1,MATCH($F174,$K174:$FI174,)-1))</f>
        <v>B</v>
      </c>
      <c r="H174" s="898" t="str">
        <f t="shared" ref="H174:H213" si="34">IF($F174="","",INDEX($K174:$FL174,1,MATCH($F174,$K174:$FL174,)+1))</f>
        <v>MR_DER-1112_25</v>
      </c>
      <c r="I174" s="413" t="str">
        <f t="shared" ref="I174:I213" si="35">IF(F174="NE",F174,IF(INDEX(K174:CP174,,MATCH(F174,K174:CP174,0)+3)&lt;&gt;0,INDEX(K174:CP174,,MATCH(F174,K174:CP174,0)+3),"ND"))</f>
        <v>ND</v>
      </c>
      <c r="J174" s="413" t="str">
        <f t="shared" ref="J174:J213" si="36">IF(G174="NE",G174,IF(INDEX(K174:CQ174,,MATCH(G174,K174:CQ174,0)+3)&lt;&gt;0,INDEX(K174:CQ174,,MATCH(G174,K174:CQ174,0)+3),"ND"))</f>
        <v>ND</v>
      </c>
      <c r="K174" s="398" t="s">
        <v>3730</v>
      </c>
      <c r="L174" s="430">
        <v>45749</v>
      </c>
      <c r="M174" s="1152" t="s">
        <v>9017</v>
      </c>
      <c r="N174" s="398" t="s">
        <v>5537</v>
      </c>
      <c r="O174" s="430">
        <v>45776</v>
      </c>
      <c r="P174" s="398"/>
      <c r="Q174" s="398" t="s">
        <v>3748</v>
      </c>
      <c r="R174" s="430">
        <v>45792</v>
      </c>
      <c r="S174" s="914" t="s">
        <v>9196</v>
      </c>
      <c r="T174" s="398"/>
      <c r="U174" s="430"/>
      <c r="V174" s="914"/>
      <c r="W174" s="398" t="s">
        <v>5626</v>
      </c>
      <c r="X174" s="430">
        <v>45798</v>
      </c>
      <c r="Y174" s="914" t="s">
        <v>9325</v>
      </c>
      <c r="Z174" s="398"/>
      <c r="AA174" s="430"/>
      <c r="AB174" s="1152"/>
      <c r="AC174" s="398" t="s">
        <v>5811</v>
      </c>
      <c r="AD174" s="430">
        <v>45805</v>
      </c>
      <c r="AE174" s="1153" t="s">
        <v>9426</v>
      </c>
      <c r="AF174" s="398"/>
      <c r="AG174" s="398"/>
      <c r="AH174" s="1152"/>
      <c r="AI174" s="398" t="s">
        <v>5811</v>
      </c>
      <c r="AJ174" s="430">
        <v>45863</v>
      </c>
      <c r="AK174" s="1153" t="s">
        <v>9680</v>
      </c>
      <c r="AL174" s="398"/>
      <c r="AM174" s="398"/>
      <c r="AN174" s="398"/>
      <c r="AO174" s="398"/>
      <c r="AP174" s="398"/>
      <c r="AQ174" s="398"/>
      <c r="AR174" s="398"/>
      <c r="AS174" s="398"/>
      <c r="AT174" s="398"/>
      <c r="AU174" s="398"/>
      <c r="AV174" s="398"/>
      <c r="AW174" s="398"/>
      <c r="AX174" s="398"/>
      <c r="AY174" s="398"/>
      <c r="AZ174" s="397"/>
      <c r="BA174" s="398"/>
      <c r="BB174" s="398"/>
      <c r="BC174" s="397"/>
      <c r="BD174" s="398"/>
      <c r="BE174" s="398"/>
      <c r="BF174" s="398"/>
      <c r="BG174" s="398"/>
      <c r="BH174" s="398"/>
      <c r="BI174" s="397"/>
      <c r="BJ174" s="398"/>
      <c r="BK174" s="398"/>
      <c r="BL174" s="397"/>
      <c r="BM174" s="398"/>
      <c r="BN174" s="398"/>
      <c r="BO174" s="398"/>
      <c r="BP174" s="398"/>
      <c r="BQ174" s="398"/>
      <c r="BR174" s="398"/>
      <c r="BS174" s="398"/>
      <c r="BT174" s="398"/>
      <c r="BU174" s="398"/>
      <c r="BV174" s="398"/>
      <c r="BW174" s="398"/>
      <c r="BX174" s="398"/>
      <c r="BY174" s="398"/>
      <c r="BZ174" s="398"/>
      <c r="CA174" s="398"/>
      <c r="CB174" s="398"/>
      <c r="CC174" s="398"/>
      <c r="CD174" s="398"/>
      <c r="CE174" s="398"/>
      <c r="CF174" s="398"/>
      <c r="CG174" s="398"/>
      <c r="CH174" s="398"/>
      <c r="CI174" s="398"/>
      <c r="CJ174" s="398"/>
    </row>
    <row r="175" spans="1:88" s="402" customFormat="1" x14ac:dyDescent="0.2">
      <c r="A175" s="899" t="s">
        <v>8263</v>
      </c>
      <c r="B175" s="398"/>
      <c r="C175" s="398" t="s">
        <v>8257</v>
      </c>
      <c r="D175" s="1053" t="s">
        <v>9014</v>
      </c>
      <c r="E175" s="429" t="s">
        <v>8994</v>
      </c>
      <c r="F175" s="399">
        <f t="shared" si="32"/>
        <v>45863</v>
      </c>
      <c r="G175" s="401" t="str">
        <f t="shared" si="33"/>
        <v>B</v>
      </c>
      <c r="H175" s="898" t="str">
        <f t="shared" si="34"/>
        <v>MR_DER-1112_25</v>
      </c>
      <c r="I175" s="413" t="str">
        <f t="shared" si="35"/>
        <v>ND</v>
      </c>
      <c r="J175" s="413" t="str">
        <f t="shared" si="36"/>
        <v>ND</v>
      </c>
      <c r="K175" s="398" t="s">
        <v>3730</v>
      </c>
      <c r="L175" s="430">
        <v>45749</v>
      </c>
      <c r="M175" s="1152" t="s">
        <v>9017</v>
      </c>
      <c r="N175" s="398" t="s">
        <v>5537</v>
      </c>
      <c r="O175" s="430">
        <v>45776</v>
      </c>
      <c r="P175" s="398"/>
      <c r="Q175" s="398" t="s">
        <v>3748</v>
      </c>
      <c r="R175" s="430">
        <v>45792</v>
      </c>
      <c r="S175" s="914" t="s">
        <v>9196</v>
      </c>
      <c r="T175" s="398"/>
      <c r="U175" s="430"/>
      <c r="V175" s="914"/>
      <c r="W175" s="398" t="s">
        <v>5626</v>
      </c>
      <c r="X175" s="430">
        <v>45798</v>
      </c>
      <c r="Y175" s="914" t="s">
        <v>9325</v>
      </c>
      <c r="Z175" s="398"/>
      <c r="AA175" s="430"/>
      <c r="AB175" s="1152"/>
      <c r="AC175" s="398" t="s">
        <v>5811</v>
      </c>
      <c r="AD175" s="430">
        <v>45805</v>
      </c>
      <c r="AE175" s="914" t="s">
        <v>9426</v>
      </c>
      <c r="AF175" s="398"/>
      <c r="AG175" s="398"/>
      <c r="AH175" s="1152"/>
      <c r="AI175" s="398" t="s">
        <v>5811</v>
      </c>
      <c r="AJ175" s="430">
        <v>45863</v>
      </c>
      <c r="AK175" s="914" t="s">
        <v>9680</v>
      </c>
      <c r="AL175" s="398"/>
      <c r="AM175" s="398"/>
      <c r="AN175" s="398"/>
      <c r="AO175" s="398"/>
      <c r="AP175" s="398"/>
      <c r="AQ175" s="398"/>
      <c r="AR175" s="398"/>
      <c r="AS175" s="398"/>
      <c r="AT175" s="398"/>
      <c r="AU175" s="398"/>
      <c r="AV175" s="398"/>
      <c r="AW175" s="398"/>
      <c r="AX175" s="398"/>
      <c r="AY175" s="398"/>
      <c r="AZ175" s="397"/>
      <c r="BA175" s="398"/>
      <c r="BB175" s="398"/>
      <c r="BC175" s="397"/>
      <c r="BD175" s="398"/>
      <c r="BE175" s="398"/>
      <c r="BF175" s="398"/>
      <c r="BG175" s="398"/>
      <c r="BH175" s="398"/>
      <c r="BI175" s="397"/>
      <c r="BJ175" s="398"/>
      <c r="BK175" s="398"/>
      <c r="BL175" s="397"/>
      <c r="BM175" s="398"/>
      <c r="BN175" s="398"/>
      <c r="BO175" s="398"/>
      <c r="BP175" s="398"/>
      <c r="BQ175" s="398"/>
      <c r="BR175" s="398"/>
      <c r="BS175" s="398"/>
      <c r="BT175" s="398"/>
      <c r="BU175" s="398"/>
      <c r="BV175" s="398"/>
      <c r="BW175" s="398"/>
      <c r="BX175" s="398"/>
      <c r="BY175" s="398"/>
      <c r="BZ175" s="398"/>
      <c r="CA175" s="398"/>
      <c r="CB175" s="398"/>
      <c r="CC175" s="398"/>
      <c r="CD175" s="398"/>
      <c r="CE175" s="398"/>
      <c r="CF175" s="398"/>
      <c r="CG175" s="398"/>
      <c r="CH175" s="398"/>
      <c r="CI175" s="398"/>
      <c r="CJ175" s="398"/>
    </row>
    <row r="176" spans="1:88" s="402" customFormat="1" x14ac:dyDescent="0.2">
      <c r="A176" s="899" t="s">
        <v>8263</v>
      </c>
      <c r="B176" s="398"/>
      <c r="C176" s="398" t="s">
        <v>8257</v>
      </c>
      <c r="D176" s="1053" t="s">
        <v>9014</v>
      </c>
      <c r="E176" s="429" t="s">
        <v>8995</v>
      </c>
      <c r="F176" s="399">
        <f t="shared" si="32"/>
        <v>45863</v>
      </c>
      <c r="G176" s="401" t="str">
        <f t="shared" si="33"/>
        <v>B</v>
      </c>
      <c r="H176" s="898" t="str">
        <f t="shared" si="34"/>
        <v>MR_DER-1112_25</v>
      </c>
      <c r="I176" s="413" t="str">
        <f t="shared" si="35"/>
        <v>ND</v>
      </c>
      <c r="J176" s="413" t="str">
        <f t="shared" si="36"/>
        <v>ND</v>
      </c>
      <c r="K176" s="398" t="s">
        <v>3730</v>
      </c>
      <c r="L176" s="430">
        <v>45749</v>
      </c>
      <c r="M176" s="1152" t="s">
        <v>9017</v>
      </c>
      <c r="N176" s="398" t="s">
        <v>5537</v>
      </c>
      <c r="O176" s="430">
        <v>45776</v>
      </c>
      <c r="P176" s="398"/>
      <c r="Q176" s="398" t="s">
        <v>3748</v>
      </c>
      <c r="R176" s="430">
        <v>45792</v>
      </c>
      <c r="S176" s="914" t="s">
        <v>9196</v>
      </c>
      <c r="T176" s="398"/>
      <c r="U176" s="430"/>
      <c r="V176" s="914"/>
      <c r="W176" s="398" t="s">
        <v>5626</v>
      </c>
      <c r="X176" s="430">
        <v>45798</v>
      </c>
      <c r="Y176" s="914" t="s">
        <v>9325</v>
      </c>
      <c r="Z176" s="398"/>
      <c r="AA176" s="430"/>
      <c r="AB176" s="1152"/>
      <c r="AC176" s="398" t="s">
        <v>5811</v>
      </c>
      <c r="AD176" s="430">
        <v>45805</v>
      </c>
      <c r="AE176" s="914" t="s">
        <v>9426</v>
      </c>
      <c r="AF176" s="398"/>
      <c r="AG176" s="398"/>
      <c r="AH176" s="1152"/>
      <c r="AI176" s="398" t="s">
        <v>5811</v>
      </c>
      <c r="AJ176" s="430">
        <v>45863</v>
      </c>
      <c r="AK176" s="914" t="s">
        <v>9680</v>
      </c>
      <c r="AL176" s="398"/>
      <c r="AM176" s="398"/>
      <c r="AN176" s="398"/>
      <c r="AO176" s="398"/>
      <c r="AP176" s="398"/>
      <c r="AQ176" s="398"/>
      <c r="AR176" s="398"/>
      <c r="AS176" s="398"/>
      <c r="AT176" s="398"/>
      <c r="AU176" s="398"/>
      <c r="AV176" s="398"/>
      <c r="AW176" s="398"/>
      <c r="AX176" s="398"/>
      <c r="AY176" s="398"/>
      <c r="AZ176" s="397"/>
      <c r="BA176" s="398"/>
      <c r="BB176" s="398"/>
      <c r="BC176" s="397"/>
      <c r="BD176" s="398"/>
      <c r="BE176" s="398"/>
      <c r="BF176" s="398"/>
      <c r="BG176" s="398"/>
      <c r="BH176" s="398"/>
      <c r="BI176" s="397"/>
      <c r="BJ176" s="398"/>
      <c r="BK176" s="398"/>
      <c r="BL176" s="397"/>
      <c r="BM176" s="398"/>
      <c r="BN176" s="398"/>
      <c r="BO176" s="398"/>
      <c r="BP176" s="398"/>
      <c r="BQ176" s="398"/>
      <c r="BR176" s="398"/>
      <c r="BS176" s="398"/>
      <c r="BT176" s="398"/>
      <c r="BU176" s="398"/>
      <c r="BV176" s="398"/>
      <c r="BW176" s="398"/>
      <c r="BX176" s="398"/>
      <c r="BY176" s="398"/>
      <c r="BZ176" s="398"/>
      <c r="CA176" s="398"/>
      <c r="CB176" s="398"/>
      <c r="CC176" s="398"/>
      <c r="CD176" s="398"/>
      <c r="CE176" s="398"/>
      <c r="CF176" s="398"/>
      <c r="CG176" s="398"/>
      <c r="CH176" s="398"/>
      <c r="CI176" s="398"/>
      <c r="CJ176" s="398"/>
    </row>
    <row r="177" spans="1:88" s="402" customFormat="1" x14ac:dyDescent="0.2">
      <c r="A177" s="899" t="s">
        <v>8263</v>
      </c>
      <c r="B177" s="398"/>
      <c r="C177" s="398" t="s">
        <v>8257</v>
      </c>
      <c r="D177" s="1053" t="s">
        <v>9014</v>
      </c>
      <c r="E177" s="429" t="s">
        <v>8996</v>
      </c>
      <c r="F177" s="399">
        <f t="shared" si="32"/>
        <v>45863</v>
      </c>
      <c r="G177" s="401" t="str">
        <f t="shared" si="33"/>
        <v>B</v>
      </c>
      <c r="H177" s="898" t="str">
        <f t="shared" si="34"/>
        <v>MR_DER-1112_25</v>
      </c>
      <c r="I177" s="413" t="str">
        <f t="shared" si="35"/>
        <v>ND</v>
      </c>
      <c r="J177" s="413" t="str">
        <f t="shared" si="36"/>
        <v>ND</v>
      </c>
      <c r="K177" s="398" t="s">
        <v>3730</v>
      </c>
      <c r="L177" s="430">
        <v>45749</v>
      </c>
      <c r="M177" s="1152" t="s">
        <v>9017</v>
      </c>
      <c r="N177" s="398" t="s">
        <v>5537</v>
      </c>
      <c r="O177" s="430">
        <v>45776</v>
      </c>
      <c r="P177" s="398"/>
      <c r="Q177" s="398" t="s">
        <v>3748</v>
      </c>
      <c r="R177" s="430">
        <v>45792</v>
      </c>
      <c r="S177" s="914" t="s">
        <v>9196</v>
      </c>
      <c r="T177" s="398"/>
      <c r="U177" s="430"/>
      <c r="V177" s="914"/>
      <c r="W177" s="398" t="s">
        <v>5626</v>
      </c>
      <c r="X177" s="430">
        <v>45798</v>
      </c>
      <c r="Y177" s="914" t="s">
        <v>9325</v>
      </c>
      <c r="Z177" s="398"/>
      <c r="AA177" s="430"/>
      <c r="AB177" s="1152"/>
      <c r="AC177" s="398" t="s">
        <v>5811</v>
      </c>
      <c r="AD177" s="430">
        <v>45805</v>
      </c>
      <c r="AE177" s="914" t="s">
        <v>9426</v>
      </c>
      <c r="AF177" s="398"/>
      <c r="AG177" s="398"/>
      <c r="AH177" s="1152"/>
      <c r="AI177" s="398" t="s">
        <v>5811</v>
      </c>
      <c r="AJ177" s="430">
        <v>45863</v>
      </c>
      <c r="AK177" s="914" t="s">
        <v>9680</v>
      </c>
      <c r="AL177" s="398"/>
      <c r="AM177" s="398"/>
      <c r="AN177" s="398"/>
      <c r="AO177" s="398"/>
      <c r="AP177" s="398"/>
      <c r="AQ177" s="398"/>
      <c r="AR177" s="398"/>
      <c r="AS177" s="398"/>
      <c r="AT177" s="398"/>
      <c r="AU177" s="398"/>
      <c r="AV177" s="398"/>
      <c r="AW177" s="398"/>
      <c r="AX177" s="398"/>
      <c r="AY177" s="398"/>
      <c r="AZ177" s="397"/>
      <c r="BA177" s="398"/>
      <c r="BB177" s="398"/>
      <c r="BC177" s="397"/>
      <c r="BD177" s="398"/>
      <c r="BE177" s="398"/>
      <c r="BF177" s="398"/>
      <c r="BG177" s="398"/>
      <c r="BH177" s="398"/>
      <c r="BI177" s="397"/>
      <c r="BJ177" s="398"/>
      <c r="BK177" s="398"/>
      <c r="BL177" s="397"/>
      <c r="BM177" s="398"/>
      <c r="BN177" s="398"/>
      <c r="BO177" s="398"/>
      <c r="BP177" s="398"/>
      <c r="BQ177" s="398"/>
      <c r="BR177" s="398"/>
      <c r="BS177" s="398"/>
      <c r="BT177" s="398"/>
      <c r="BU177" s="398"/>
      <c r="BV177" s="398"/>
      <c r="BW177" s="398"/>
      <c r="BX177" s="398"/>
      <c r="BY177" s="398"/>
      <c r="BZ177" s="398"/>
      <c r="CA177" s="398"/>
      <c r="CB177" s="398"/>
      <c r="CC177" s="398"/>
      <c r="CD177" s="398"/>
      <c r="CE177" s="398"/>
      <c r="CF177" s="398"/>
      <c r="CG177" s="398"/>
      <c r="CH177" s="398"/>
      <c r="CI177" s="398"/>
      <c r="CJ177" s="398"/>
    </row>
    <row r="178" spans="1:88" s="402" customFormat="1" x14ac:dyDescent="0.2">
      <c r="A178" s="899" t="s">
        <v>8263</v>
      </c>
      <c r="B178" s="398"/>
      <c r="C178" s="398" t="s">
        <v>8257</v>
      </c>
      <c r="D178" s="1053" t="s">
        <v>9014</v>
      </c>
      <c r="E178" s="429" t="s">
        <v>8997</v>
      </c>
      <c r="F178" s="399">
        <f t="shared" si="32"/>
        <v>45863</v>
      </c>
      <c r="G178" s="401" t="str">
        <f t="shared" si="33"/>
        <v>B</v>
      </c>
      <c r="H178" s="898" t="str">
        <f t="shared" si="34"/>
        <v>MR_DER-1112_25</v>
      </c>
      <c r="I178" s="413" t="str">
        <f t="shared" si="35"/>
        <v>ND</v>
      </c>
      <c r="J178" s="413" t="str">
        <f t="shared" si="36"/>
        <v>ND</v>
      </c>
      <c r="K178" s="398" t="s">
        <v>3730</v>
      </c>
      <c r="L178" s="430">
        <v>45749</v>
      </c>
      <c r="M178" s="1152" t="s">
        <v>9017</v>
      </c>
      <c r="N178" s="398" t="s">
        <v>5537</v>
      </c>
      <c r="O178" s="430">
        <v>45776</v>
      </c>
      <c r="P178" s="398"/>
      <c r="Q178" s="398" t="s">
        <v>3748</v>
      </c>
      <c r="R178" s="430">
        <v>45792</v>
      </c>
      <c r="S178" s="914" t="s">
        <v>9196</v>
      </c>
      <c r="T178" s="398"/>
      <c r="U178" s="430"/>
      <c r="V178" s="914"/>
      <c r="W178" s="398" t="s">
        <v>5626</v>
      </c>
      <c r="X178" s="430">
        <v>45798</v>
      </c>
      <c r="Y178" s="914" t="s">
        <v>9325</v>
      </c>
      <c r="Z178" s="398"/>
      <c r="AA178" s="430"/>
      <c r="AB178" s="1152"/>
      <c r="AC178" s="398" t="s">
        <v>5811</v>
      </c>
      <c r="AD178" s="430">
        <v>45805</v>
      </c>
      <c r="AE178" s="914" t="s">
        <v>9426</v>
      </c>
      <c r="AF178" s="398"/>
      <c r="AG178" s="398"/>
      <c r="AH178" s="1152"/>
      <c r="AI178" s="398" t="s">
        <v>5811</v>
      </c>
      <c r="AJ178" s="430">
        <v>45863</v>
      </c>
      <c r="AK178" s="914" t="s">
        <v>9680</v>
      </c>
      <c r="AL178" s="398"/>
      <c r="AM178" s="398"/>
      <c r="AN178" s="398"/>
      <c r="AO178" s="398"/>
      <c r="AP178" s="398"/>
      <c r="AQ178" s="398"/>
      <c r="AR178" s="398"/>
      <c r="AS178" s="398"/>
      <c r="AT178" s="398"/>
      <c r="AU178" s="398"/>
      <c r="AV178" s="398"/>
      <c r="AW178" s="398"/>
      <c r="AX178" s="398"/>
      <c r="AY178" s="398"/>
      <c r="AZ178" s="397"/>
      <c r="BA178" s="398"/>
      <c r="BB178" s="398"/>
      <c r="BC178" s="397"/>
      <c r="BD178" s="398"/>
      <c r="BE178" s="398"/>
      <c r="BF178" s="398"/>
      <c r="BG178" s="398"/>
      <c r="BH178" s="398"/>
      <c r="BI178" s="397"/>
      <c r="BJ178" s="398"/>
      <c r="BK178" s="398"/>
      <c r="BL178" s="397"/>
      <c r="BM178" s="398"/>
      <c r="BN178" s="398"/>
      <c r="BO178" s="398"/>
      <c r="BP178" s="398"/>
      <c r="BQ178" s="398"/>
      <c r="BR178" s="398"/>
      <c r="BS178" s="398"/>
      <c r="BT178" s="398"/>
      <c r="BU178" s="398"/>
      <c r="BV178" s="398"/>
      <c r="BW178" s="398"/>
      <c r="BX178" s="398"/>
      <c r="BY178" s="398"/>
      <c r="BZ178" s="398"/>
      <c r="CA178" s="398"/>
      <c r="CB178" s="398"/>
      <c r="CC178" s="398"/>
      <c r="CD178" s="398"/>
      <c r="CE178" s="398"/>
      <c r="CF178" s="398"/>
      <c r="CG178" s="398"/>
      <c r="CH178" s="398"/>
      <c r="CI178" s="398"/>
      <c r="CJ178" s="398"/>
    </row>
    <row r="179" spans="1:88" s="402" customFormat="1" x14ac:dyDescent="0.2">
      <c r="A179" s="899" t="s">
        <v>8263</v>
      </c>
      <c r="B179" s="398"/>
      <c r="C179" s="398" t="s">
        <v>8257</v>
      </c>
      <c r="D179" s="1053" t="s">
        <v>9014</v>
      </c>
      <c r="E179" s="429" t="s">
        <v>8998</v>
      </c>
      <c r="F179" s="399">
        <f t="shared" si="32"/>
        <v>45863</v>
      </c>
      <c r="G179" s="401" t="str">
        <f t="shared" si="33"/>
        <v>B</v>
      </c>
      <c r="H179" s="898" t="str">
        <f t="shared" si="34"/>
        <v>MR_DER-1112_25</v>
      </c>
      <c r="I179" s="413" t="str">
        <f t="shared" si="35"/>
        <v>ND</v>
      </c>
      <c r="J179" s="413" t="str">
        <f t="shared" si="36"/>
        <v>ND</v>
      </c>
      <c r="K179" s="398" t="s">
        <v>3730</v>
      </c>
      <c r="L179" s="430">
        <v>45749</v>
      </c>
      <c r="M179" s="1152" t="s">
        <v>9017</v>
      </c>
      <c r="N179" s="398" t="s">
        <v>5537</v>
      </c>
      <c r="O179" s="430">
        <v>45776</v>
      </c>
      <c r="P179" s="398"/>
      <c r="Q179" s="398" t="s">
        <v>3748</v>
      </c>
      <c r="R179" s="430">
        <v>45792</v>
      </c>
      <c r="S179" s="914" t="s">
        <v>9196</v>
      </c>
      <c r="T179" s="398"/>
      <c r="U179" s="430"/>
      <c r="V179" s="914"/>
      <c r="W179" s="398" t="s">
        <v>5626</v>
      </c>
      <c r="X179" s="430">
        <v>45798</v>
      </c>
      <c r="Y179" s="914" t="s">
        <v>9325</v>
      </c>
      <c r="Z179" s="398"/>
      <c r="AA179" s="430"/>
      <c r="AB179" s="1152"/>
      <c r="AC179" s="398" t="s">
        <v>5811</v>
      </c>
      <c r="AD179" s="430">
        <v>45805</v>
      </c>
      <c r="AE179" s="914" t="s">
        <v>9426</v>
      </c>
      <c r="AF179" s="398"/>
      <c r="AG179" s="398"/>
      <c r="AH179" s="1152"/>
      <c r="AI179" s="398" t="s">
        <v>5811</v>
      </c>
      <c r="AJ179" s="430">
        <v>45863</v>
      </c>
      <c r="AK179" s="914" t="s">
        <v>9680</v>
      </c>
      <c r="AL179" s="398"/>
      <c r="AM179" s="398"/>
      <c r="AN179" s="398"/>
      <c r="AO179" s="398"/>
      <c r="AP179" s="398"/>
      <c r="AQ179" s="398"/>
      <c r="AR179" s="398"/>
      <c r="AS179" s="398"/>
      <c r="AT179" s="398"/>
      <c r="AU179" s="398"/>
      <c r="AV179" s="398"/>
      <c r="AW179" s="398"/>
      <c r="AX179" s="398"/>
      <c r="AY179" s="398"/>
      <c r="AZ179" s="397"/>
      <c r="BA179" s="398"/>
      <c r="BB179" s="398"/>
      <c r="BC179" s="397"/>
      <c r="BD179" s="398"/>
      <c r="BE179" s="398"/>
      <c r="BF179" s="398"/>
      <c r="BG179" s="398"/>
      <c r="BH179" s="398"/>
      <c r="BI179" s="397"/>
      <c r="BJ179" s="398"/>
      <c r="BK179" s="398"/>
      <c r="BL179" s="397"/>
      <c r="BM179" s="398"/>
      <c r="BN179" s="398"/>
      <c r="BO179" s="398"/>
      <c r="BP179" s="398"/>
      <c r="BQ179" s="398"/>
      <c r="BR179" s="398"/>
      <c r="BS179" s="398"/>
      <c r="BT179" s="398"/>
      <c r="BU179" s="398"/>
      <c r="BV179" s="398"/>
      <c r="BW179" s="398"/>
      <c r="BX179" s="398"/>
      <c r="BY179" s="398"/>
      <c r="BZ179" s="398"/>
      <c r="CA179" s="398"/>
      <c r="CB179" s="398"/>
      <c r="CC179" s="398"/>
      <c r="CD179" s="398"/>
      <c r="CE179" s="398"/>
      <c r="CF179" s="398"/>
      <c r="CG179" s="398"/>
      <c r="CH179" s="398"/>
      <c r="CI179" s="398"/>
      <c r="CJ179" s="398"/>
    </row>
    <row r="180" spans="1:88" s="402" customFormat="1" x14ac:dyDescent="0.2">
      <c r="A180" s="899" t="s">
        <v>8263</v>
      </c>
      <c r="B180" s="398"/>
      <c r="C180" s="398" t="s">
        <v>8257</v>
      </c>
      <c r="D180" s="1053" t="s">
        <v>9014</v>
      </c>
      <c r="E180" s="429" t="s">
        <v>8999</v>
      </c>
      <c r="F180" s="399">
        <f t="shared" si="32"/>
        <v>45863</v>
      </c>
      <c r="G180" s="401" t="str">
        <f t="shared" si="33"/>
        <v>B</v>
      </c>
      <c r="H180" s="898" t="str">
        <f t="shared" si="34"/>
        <v>MR_DER-1112_25</v>
      </c>
      <c r="I180" s="413" t="str">
        <f t="shared" si="35"/>
        <v>ND</v>
      </c>
      <c r="J180" s="413" t="str">
        <f t="shared" si="36"/>
        <v>ND</v>
      </c>
      <c r="K180" s="398" t="s">
        <v>3730</v>
      </c>
      <c r="L180" s="430">
        <v>45749</v>
      </c>
      <c r="M180" s="1152" t="s">
        <v>9017</v>
      </c>
      <c r="N180" s="398" t="s">
        <v>5537</v>
      </c>
      <c r="O180" s="430">
        <v>45776</v>
      </c>
      <c r="P180" s="398"/>
      <c r="Q180" s="398" t="s">
        <v>3748</v>
      </c>
      <c r="R180" s="430">
        <v>45792</v>
      </c>
      <c r="S180" s="914" t="s">
        <v>9196</v>
      </c>
      <c r="T180" s="398"/>
      <c r="U180" s="430"/>
      <c r="V180" s="914"/>
      <c r="W180" s="398" t="s">
        <v>5626</v>
      </c>
      <c r="X180" s="430">
        <v>45798</v>
      </c>
      <c r="Y180" s="914" t="s">
        <v>9325</v>
      </c>
      <c r="Z180" s="398"/>
      <c r="AA180" s="430"/>
      <c r="AB180" s="1152"/>
      <c r="AC180" s="398" t="s">
        <v>5811</v>
      </c>
      <c r="AD180" s="430">
        <v>45805</v>
      </c>
      <c r="AE180" s="914" t="s">
        <v>9426</v>
      </c>
      <c r="AF180" s="398"/>
      <c r="AG180" s="398"/>
      <c r="AH180" s="1152"/>
      <c r="AI180" s="398" t="s">
        <v>5811</v>
      </c>
      <c r="AJ180" s="430">
        <v>45863</v>
      </c>
      <c r="AK180" s="914" t="s">
        <v>9680</v>
      </c>
      <c r="AL180" s="398"/>
      <c r="AM180" s="398"/>
      <c r="AN180" s="398"/>
      <c r="AO180" s="398"/>
      <c r="AP180" s="398"/>
      <c r="AQ180" s="398"/>
      <c r="AR180" s="398"/>
      <c r="AS180" s="398"/>
      <c r="AT180" s="398"/>
      <c r="AU180" s="398"/>
      <c r="AV180" s="398"/>
      <c r="AW180" s="398"/>
      <c r="AX180" s="398"/>
      <c r="AY180" s="398"/>
      <c r="AZ180" s="397"/>
      <c r="BA180" s="398"/>
      <c r="BB180" s="398"/>
      <c r="BC180" s="397"/>
      <c r="BD180" s="398"/>
      <c r="BE180" s="398"/>
      <c r="BF180" s="398"/>
      <c r="BG180" s="398"/>
      <c r="BH180" s="398"/>
      <c r="BI180" s="397"/>
      <c r="BJ180" s="398"/>
      <c r="BK180" s="398"/>
      <c r="BL180" s="397"/>
      <c r="BM180" s="398"/>
      <c r="BN180" s="398"/>
      <c r="BO180" s="398"/>
      <c r="BP180" s="398"/>
      <c r="BQ180" s="398"/>
      <c r="BR180" s="398"/>
      <c r="BS180" s="398"/>
      <c r="BT180" s="398"/>
      <c r="BU180" s="398"/>
      <c r="BV180" s="398"/>
      <c r="BW180" s="398"/>
      <c r="BX180" s="398"/>
      <c r="BY180" s="398"/>
      <c r="BZ180" s="398"/>
      <c r="CA180" s="398"/>
      <c r="CB180" s="398"/>
      <c r="CC180" s="398"/>
      <c r="CD180" s="398"/>
      <c r="CE180" s="398"/>
      <c r="CF180" s="398"/>
      <c r="CG180" s="398"/>
      <c r="CH180" s="398"/>
      <c r="CI180" s="398"/>
      <c r="CJ180" s="398"/>
    </row>
    <row r="181" spans="1:88" s="402" customFormat="1" x14ac:dyDescent="0.2">
      <c r="A181" s="899" t="s">
        <v>8263</v>
      </c>
      <c r="B181" s="398"/>
      <c r="C181" s="398" t="s">
        <v>8257</v>
      </c>
      <c r="D181" s="1053" t="s">
        <v>9014</v>
      </c>
      <c r="E181" s="429" t="s">
        <v>9000</v>
      </c>
      <c r="F181" s="399">
        <f t="shared" si="32"/>
        <v>45863</v>
      </c>
      <c r="G181" s="401" t="str">
        <f t="shared" si="33"/>
        <v>B</v>
      </c>
      <c r="H181" s="898" t="str">
        <f t="shared" si="34"/>
        <v>MR_DER-1112_25</v>
      </c>
      <c r="I181" s="413" t="str">
        <f t="shared" si="35"/>
        <v>ND</v>
      </c>
      <c r="J181" s="413" t="str">
        <f t="shared" si="36"/>
        <v>ND</v>
      </c>
      <c r="K181" s="398" t="s">
        <v>3730</v>
      </c>
      <c r="L181" s="430">
        <v>45749</v>
      </c>
      <c r="M181" s="1152" t="s">
        <v>9017</v>
      </c>
      <c r="N181" s="398" t="s">
        <v>5537</v>
      </c>
      <c r="O181" s="430">
        <v>45776</v>
      </c>
      <c r="P181" s="398"/>
      <c r="Q181" s="398" t="s">
        <v>3748</v>
      </c>
      <c r="R181" s="430">
        <v>45792</v>
      </c>
      <c r="S181" s="914" t="s">
        <v>9196</v>
      </c>
      <c r="T181" s="398"/>
      <c r="U181" s="430"/>
      <c r="V181" s="914"/>
      <c r="W181" s="398" t="s">
        <v>5626</v>
      </c>
      <c r="X181" s="430">
        <v>45798</v>
      </c>
      <c r="Y181" s="914" t="s">
        <v>9325</v>
      </c>
      <c r="Z181" s="398"/>
      <c r="AA181" s="430"/>
      <c r="AB181" s="1152"/>
      <c r="AC181" s="398" t="s">
        <v>5811</v>
      </c>
      <c r="AD181" s="430">
        <v>45805</v>
      </c>
      <c r="AE181" s="914" t="s">
        <v>9426</v>
      </c>
      <c r="AF181" s="398"/>
      <c r="AG181" s="398"/>
      <c r="AH181" s="1152"/>
      <c r="AI181" s="398" t="s">
        <v>5811</v>
      </c>
      <c r="AJ181" s="430">
        <v>45863</v>
      </c>
      <c r="AK181" s="914" t="s">
        <v>9680</v>
      </c>
      <c r="AL181" s="398"/>
      <c r="AM181" s="398"/>
      <c r="AN181" s="398"/>
      <c r="AO181" s="398"/>
      <c r="AP181" s="398"/>
      <c r="AQ181" s="398"/>
      <c r="AR181" s="398"/>
      <c r="AS181" s="398"/>
      <c r="AT181" s="398"/>
      <c r="AU181" s="398"/>
      <c r="AV181" s="398"/>
      <c r="AW181" s="398"/>
      <c r="AX181" s="398"/>
      <c r="AY181" s="398"/>
      <c r="AZ181" s="397"/>
      <c r="BA181" s="398"/>
      <c r="BB181" s="398"/>
      <c r="BC181" s="397"/>
      <c r="BD181" s="398"/>
      <c r="BE181" s="398"/>
      <c r="BF181" s="398"/>
      <c r="BG181" s="398"/>
      <c r="BH181" s="398"/>
      <c r="BI181" s="397"/>
      <c r="BJ181" s="398"/>
      <c r="BK181" s="398"/>
      <c r="BL181" s="397"/>
      <c r="BM181" s="398"/>
      <c r="BN181" s="398"/>
      <c r="BO181" s="398"/>
      <c r="BP181" s="398"/>
      <c r="BQ181" s="398"/>
      <c r="BR181" s="398"/>
      <c r="BS181" s="398"/>
      <c r="BT181" s="398"/>
      <c r="BU181" s="398"/>
      <c r="BV181" s="398"/>
      <c r="BW181" s="398"/>
      <c r="BX181" s="398"/>
      <c r="BY181" s="398"/>
      <c r="BZ181" s="398"/>
      <c r="CA181" s="398"/>
      <c r="CB181" s="398"/>
      <c r="CC181" s="398"/>
      <c r="CD181" s="398"/>
      <c r="CE181" s="398"/>
      <c r="CF181" s="398"/>
      <c r="CG181" s="398"/>
      <c r="CH181" s="398"/>
      <c r="CI181" s="398"/>
      <c r="CJ181" s="398"/>
    </row>
    <row r="182" spans="1:88" s="402" customFormat="1" x14ac:dyDescent="0.2">
      <c r="A182" s="899" t="s">
        <v>8263</v>
      </c>
      <c r="B182" s="398"/>
      <c r="C182" s="398" t="s">
        <v>8257</v>
      </c>
      <c r="D182" s="1053" t="s">
        <v>9014</v>
      </c>
      <c r="E182" s="429" t="s">
        <v>9001</v>
      </c>
      <c r="F182" s="399">
        <f t="shared" si="32"/>
        <v>45863</v>
      </c>
      <c r="G182" s="401" t="str">
        <f t="shared" si="33"/>
        <v>B</v>
      </c>
      <c r="H182" s="898" t="str">
        <f t="shared" si="34"/>
        <v>MR_DER-1112_25</v>
      </c>
      <c r="I182" s="413" t="str">
        <f t="shared" si="35"/>
        <v>ND</v>
      </c>
      <c r="J182" s="413" t="str">
        <f t="shared" si="36"/>
        <v>ND</v>
      </c>
      <c r="K182" s="398" t="s">
        <v>3730</v>
      </c>
      <c r="L182" s="430">
        <v>45749</v>
      </c>
      <c r="M182" s="1152" t="s">
        <v>9017</v>
      </c>
      <c r="N182" s="398" t="s">
        <v>5537</v>
      </c>
      <c r="O182" s="430">
        <v>45776</v>
      </c>
      <c r="P182" s="398"/>
      <c r="Q182" s="398" t="s">
        <v>3748</v>
      </c>
      <c r="R182" s="430">
        <v>45792</v>
      </c>
      <c r="S182" s="914" t="s">
        <v>9196</v>
      </c>
      <c r="T182" s="398"/>
      <c r="U182" s="430"/>
      <c r="V182" s="914"/>
      <c r="W182" s="398" t="s">
        <v>5626</v>
      </c>
      <c r="X182" s="430">
        <v>45798</v>
      </c>
      <c r="Y182" s="914" t="s">
        <v>9325</v>
      </c>
      <c r="Z182" s="398"/>
      <c r="AA182" s="430"/>
      <c r="AB182" s="1152"/>
      <c r="AC182" s="398" t="s">
        <v>5811</v>
      </c>
      <c r="AD182" s="430">
        <v>45805</v>
      </c>
      <c r="AE182" s="914" t="s">
        <v>9426</v>
      </c>
      <c r="AF182" s="398"/>
      <c r="AG182" s="398"/>
      <c r="AH182" s="1152"/>
      <c r="AI182" s="398" t="s">
        <v>5811</v>
      </c>
      <c r="AJ182" s="430">
        <v>45863</v>
      </c>
      <c r="AK182" s="914" t="s">
        <v>9680</v>
      </c>
      <c r="AL182" s="398"/>
      <c r="AM182" s="398"/>
      <c r="AN182" s="398"/>
      <c r="AO182" s="398"/>
      <c r="AP182" s="398"/>
      <c r="AQ182" s="398"/>
      <c r="AR182" s="398"/>
      <c r="AS182" s="398"/>
      <c r="AT182" s="398"/>
      <c r="AU182" s="398"/>
      <c r="AV182" s="398"/>
      <c r="AW182" s="398"/>
      <c r="AX182" s="398"/>
      <c r="AY182" s="398"/>
      <c r="AZ182" s="397"/>
      <c r="BA182" s="398"/>
      <c r="BB182" s="398"/>
      <c r="BC182" s="397"/>
      <c r="BD182" s="398"/>
      <c r="BE182" s="398"/>
      <c r="BF182" s="398"/>
      <c r="BG182" s="398"/>
      <c r="BH182" s="398"/>
      <c r="BI182" s="397"/>
      <c r="BJ182" s="398"/>
      <c r="BK182" s="398"/>
      <c r="BL182" s="397"/>
      <c r="BM182" s="398"/>
      <c r="BN182" s="398"/>
      <c r="BO182" s="398"/>
      <c r="BP182" s="398"/>
      <c r="BQ182" s="398"/>
      <c r="BR182" s="398"/>
      <c r="BS182" s="398"/>
      <c r="BT182" s="398"/>
      <c r="BU182" s="398"/>
      <c r="BV182" s="398"/>
      <c r="BW182" s="398"/>
      <c r="BX182" s="398"/>
      <c r="BY182" s="398"/>
      <c r="BZ182" s="398"/>
      <c r="CA182" s="398"/>
      <c r="CB182" s="398"/>
      <c r="CC182" s="398"/>
      <c r="CD182" s="398"/>
      <c r="CE182" s="398"/>
      <c r="CF182" s="398"/>
      <c r="CG182" s="398"/>
      <c r="CH182" s="398"/>
      <c r="CI182" s="398"/>
      <c r="CJ182" s="398"/>
    </row>
    <row r="183" spans="1:88" s="402" customFormat="1" x14ac:dyDescent="0.2">
      <c r="A183" s="899" t="s">
        <v>8263</v>
      </c>
      <c r="B183" s="398"/>
      <c r="C183" s="398" t="s">
        <v>8257</v>
      </c>
      <c r="D183" s="1053" t="s">
        <v>9014</v>
      </c>
      <c r="E183" s="429" t="s">
        <v>9002</v>
      </c>
      <c r="F183" s="399">
        <f t="shared" si="32"/>
        <v>45863</v>
      </c>
      <c r="G183" s="401" t="str">
        <f t="shared" si="33"/>
        <v>B</v>
      </c>
      <c r="H183" s="898" t="str">
        <f t="shared" si="34"/>
        <v>MR_DER-1112_25</v>
      </c>
      <c r="I183" s="413" t="str">
        <f t="shared" si="35"/>
        <v>ND</v>
      </c>
      <c r="J183" s="413" t="str">
        <f t="shared" si="36"/>
        <v>ND</v>
      </c>
      <c r="K183" s="398" t="s">
        <v>3730</v>
      </c>
      <c r="L183" s="430">
        <v>45749</v>
      </c>
      <c r="M183" s="1152" t="s">
        <v>9017</v>
      </c>
      <c r="N183" s="398" t="s">
        <v>5537</v>
      </c>
      <c r="O183" s="430">
        <v>45776</v>
      </c>
      <c r="P183" s="398"/>
      <c r="Q183" s="398" t="s">
        <v>3748</v>
      </c>
      <c r="R183" s="430">
        <v>45792</v>
      </c>
      <c r="S183" s="914" t="s">
        <v>9196</v>
      </c>
      <c r="T183" s="398"/>
      <c r="U183" s="430"/>
      <c r="V183" s="914"/>
      <c r="W183" s="398" t="s">
        <v>5626</v>
      </c>
      <c r="X183" s="430">
        <v>45798</v>
      </c>
      <c r="Y183" s="914" t="s">
        <v>9325</v>
      </c>
      <c r="Z183" s="398"/>
      <c r="AA183" s="430"/>
      <c r="AB183" s="1152"/>
      <c r="AC183" s="398" t="s">
        <v>5811</v>
      </c>
      <c r="AD183" s="430">
        <v>45805</v>
      </c>
      <c r="AE183" s="914" t="s">
        <v>9426</v>
      </c>
      <c r="AF183" s="398"/>
      <c r="AG183" s="398"/>
      <c r="AH183" s="1152"/>
      <c r="AI183" s="398" t="s">
        <v>5811</v>
      </c>
      <c r="AJ183" s="430">
        <v>45863</v>
      </c>
      <c r="AK183" s="914" t="s">
        <v>9680</v>
      </c>
      <c r="AL183" s="398"/>
      <c r="AM183" s="398"/>
      <c r="AN183" s="398"/>
      <c r="AO183" s="398"/>
      <c r="AP183" s="398"/>
      <c r="AQ183" s="398"/>
      <c r="AR183" s="398"/>
      <c r="AS183" s="398"/>
      <c r="AT183" s="398"/>
      <c r="AU183" s="398"/>
      <c r="AV183" s="398"/>
      <c r="AW183" s="398"/>
      <c r="AX183" s="398"/>
      <c r="AY183" s="398"/>
      <c r="AZ183" s="397"/>
      <c r="BA183" s="398"/>
      <c r="BB183" s="398"/>
      <c r="BC183" s="397"/>
      <c r="BD183" s="398"/>
      <c r="BE183" s="398"/>
      <c r="BF183" s="398"/>
      <c r="BG183" s="398"/>
      <c r="BH183" s="398"/>
      <c r="BI183" s="397"/>
      <c r="BJ183" s="398"/>
      <c r="BK183" s="398"/>
      <c r="BL183" s="397"/>
      <c r="BM183" s="398"/>
      <c r="BN183" s="398"/>
      <c r="BO183" s="398"/>
      <c r="BP183" s="398"/>
      <c r="BQ183" s="398"/>
      <c r="BR183" s="398"/>
      <c r="BS183" s="398"/>
      <c r="BT183" s="398"/>
      <c r="BU183" s="398"/>
      <c r="BV183" s="398"/>
      <c r="BW183" s="398"/>
      <c r="BX183" s="398"/>
      <c r="BY183" s="398"/>
      <c r="BZ183" s="398"/>
      <c r="CA183" s="398"/>
      <c r="CB183" s="398"/>
      <c r="CC183" s="398"/>
      <c r="CD183" s="398"/>
      <c r="CE183" s="398"/>
      <c r="CF183" s="398"/>
      <c r="CG183" s="398"/>
      <c r="CH183" s="398"/>
      <c r="CI183" s="398"/>
      <c r="CJ183" s="398"/>
    </row>
    <row r="184" spans="1:88" s="402" customFormat="1" x14ac:dyDescent="0.2">
      <c r="A184" s="899" t="s">
        <v>8263</v>
      </c>
      <c r="B184" s="398"/>
      <c r="C184" s="398" t="s">
        <v>8257</v>
      </c>
      <c r="D184" s="1053" t="s">
        <v>9014</v>
      </c>
      <c r="E184" s="429" t="s">
        <v>9003</v>
      </c>
      <c r="F184" s="399">
        <f t="shared" si="32"/>
        <v>45863</v>
      </c>
      <c r="G184" s="401" t="str">
        <f t="shared" si="33"/>
        <v>B</v>
      </c>
      <c r="H184" s="898" t="str">
        <f t="shared" si="34"/>
        <v>MR_DER-1112_25</v>
      </c>
      <c r="I184" s="413" t="str">
        <f t="shared" si="35"/>
        <v>ND</v>
      </c>
      <c r="J184" s="413" t="str">
        <f t="shared" si="36"/>
        <v>ND</v>
      </c>
      <c r="K184" s="398" t="s">
        <v>3730</v>
      </c>
      <c r="L184" s="430">
        <v>45749</v>
      </c>
      <c r="M184" s="1152" t="s">
        <v>9017</v>
      </c>
      <c r="N184" s="398" t="s">
        <v>5537</v>
      </c>
      <c r="O184" s="430">
        <v>45776</v>
      </c>
      <c r="P184" s="398"/>
      <c r="Q184" s="398" t="s">
        <v>3748</v>
      </c>
      <c r="R184" s="430">
        <v>45792</v>
      </c>
      <c r="S184" s="914" t="s">
        <v>9196</v>
      </c>
      <c r="T184" s="398"/>
      <c r="U184" s="430"/>
      <c r="V184" s="914"/>
      <c r="W184" s="398" t="s">
        <v>5626</v>
      </c>
      <c r="X184" s="430">
        <v>45798</v>
      </c>
      <c r="Y184" s="914" t="s">
        <v>9325</v>
      </c>
      <c r="Z184" s="398"/>
      <c r="AA184" s="430"/>
      <c r="AB184" s="1152"/>
      <c r="AC184" s="398" t="s">
        <v>5811</v>
      </c>
      <c r="AD184" s="430">
        <v>45805</v>
      </c>
      <c r="AE184" s="914" t="s">
        <v>9426</v>
      </c>
      <c r="AF184" s="398"/>
      <c r="AG184" s="398"/>
      <c r="AH184" s="1152"/>
      <c r="AI184" s="398" t="s">
        <v>5811</v>
      </c>
      <c r="AJ184" s="430">
        <v>45863</v>
      </c>
      <c r="AK184" s="914" t="s">
        <v>9680</v>
      </c>
      <c r="AL184" s="398"/>
      <c r="AM184" s="398"/>
      <c r="AN184" s="398"/>
      <c r="AO184" s="398"/>
      <c r="AP184" s="398"/>
      <c r="AQ184" s="398"/>
      <c r="AR184" s="398"/>
      <c r="AS184" s="398"/>
      <c r="AT184" s="398"/>
      <c r="AU184" s="398"/>
      <c r="AV184" s="398"/>
      <c r="AW184" s="398"/>
      <c r="AX184" s="398"/>
      <c r="AY184" s="398"/>
      <c r="AZ184" s="397"/>
      <c r="BA184" s="398"/>
      <c r="BB184" s="398"/>
      <c r="BC184" s="397"/>
      <c r="BD184" s="398"/>
      <c r="BE184" s="398"/>
      <c r="BF184" s="398"/>
      <c r="BG184" s="398"/>
      <c r="BH184" s="398"/>
      <c r="BI184" s="397"/>
      <c r="BJ184" s="398"/>
      <c r="BK184" s="398"/>
      <c r="BL184" s="397"/>
      <c r="BM184" s="398"/>
      <c r="BN184" s="398"/>
      <c r="BO184" s="398"/>
      <c r="BP184" s="398"/>
      <c r="BQ184" s="398"/>
      <c r="BR184" s="398"/>
      <c r="BS184" s="398"/>
      <c r="BT184" s="398"/>
      <c r="BU184" s="398"/>
      <c r="BV184" s="398"/>
      <c r="BW184" s="398"/>
      <c r="BX184" s="398"/>
      <c r="BY184" s="398"/>
      <c r="BZ184" s="398"/>
      <c r="CA184" s="398"/>
      <c r="CB184" s="398"/>
      <c r="CC184" s="398"/>
      <c r="CD184" s="398"/>
      <c r="CE184" s="398"/>
      <c r="CF184" s="398"/>
      <c r="CG184" s="398"/>
      <c r="CH184" s="398"/>
      <c r="CI184" s="398"/>
      <c r="CJ184" s="398"/>
    </row>
    <row r="185" spans="1:88" s="402" customFormat="1" x14ac:dyDescent="0.2">
      <c r="A185" s="899" t="s">
        <v>8263</v>
      </c>
      <c r="B185" s="398"/>
      <c r="C185" s="398" t="s">
        <v>8257</v>
      </c>
      <c r="D185" s="1053" t="s">
        <v>9014</v>
      </c>
      <c r="E185" s="429" t="s">
        <v>9004</v>
      </c>
      <c r="F185" s="399">
        <f t="shared" si="32"/>
        <v>45863</v>
      </c>
      <c r="G185" s="401" t="str">
        <f t="shared" si="33"/>
        <v>B</v>
      </c>
      <c r="H185" s="898" t="str">
        <f t="shared" si="34"/>
        <v>MR_DER-1112_25</v>
      </c>
      <c r="I185" s="413" t="str">
        <f t="shared" si="35"/>
        <v>ND</v>
      </c>
      <c r="J185" s="413" t="str">
        <f t="shared" si="36"/>
        <v>ND</v>
      </c>
      <c r="K185" s="398" t="s">
        <v>3730</v>
      </c>
      <c r="L185" s="430">
        <v>45749</v>
      </c>
      <c r="M185" s="1152" t="s">
        <v>9017</v>
      </c>
      <c r="N185" s="398" t="s">
        <v>5537</v>
      </c>
      <c r="O185" s="430">
        <v>45776</v>
      </c>
      <c r="P185" s="398"/>
      <c r="Q185" s="398" t="s">
        <v>3748</v>
      </c>
      <c r="R185" s="430">
        <v>45792</v>
      </c>
      <c r="S185" s="914" t="s">
        <v>9196</v>
      </c>
      <c r="T185" s="398"/>
      <c r="U185" s="430"/>
      <c r="V185" s="914"/>
      <c r="W185" s="398" t="s">
        <v>5626</v>
      </c>
      <c r="X185" s="430">
        <v>45798</v>
      </c>
      <c r="Y185" s="914" t="s">
        <v>9325</v>
      </c>
      <c r="Z185" s="398"/>
      <c r="AA185" s="430"/>
      <c r="AB185" s="1152"/>
      <c r="AC185" s="398" t="s">
        <v>5811</v>
      </c>
      <c r="AD185" s="430">
        <v>45805</v>
      </c>
      <c r="AE185" s="914" t="s">
        <v>9426</v>
      </c>
      <c r="AF185" s="398"/>
      <c r="AG185" s="398"/>
      <c r="AH185" s="1152"/>
      <c r="AI185" s="398" t="s">
        <v>5811</v>
      </c>
      <c r="AJ185" s="430">
        <v>45863</v>
      </c>
      <c r="AK185" s="914" t="s">
        <v>9680</v>
      </c>
      <c r="AL185" s="398"/>
      <c r="AM185" s="398"/>
      <c r="AN185" s="398"/>
      <c r="AO185" s="398"/>
      <c r="AP185" s="398"/>
      <c r="AQ185" s="398"/>
      <c r="AR185" s="398"/>
      <c r="AS185" s="398"/>
      <c r="AT185" s="398"/>
      <c r="AU185" s="398"/>
      <c r="AV185" s="398"/>
      <c r="AW185" s="398"/>
      <c r="AX185" s="398"/>
      <c r="AY185" s="398"/>
      <c r="AZ185" s="397"/>
      <c r="BA185" s="398"/>
      <c r="BB185" s="398"/>
      <c r="BC185" s="397"/>
      <c r="BD185" s="398"/>
      <c r="BE185" s="398"/>
      <c r="BF185" s="398"/>
      <c r="BG185" s="398"/>
      <c r="BH185" s="398"/>
      <c r="BI185" s="397"/>
      <c r="BJ185" s="398"/>
      <c r="BK185" s="398"/>
      <c r="BL185" s="397"/>
      <c r="BM185" s="398"/>
      <c r="BN185" s="398"/>
      <c r="BO185" s="398"/>
      <c r="BP185" s="398"/>
      <c r="BQ185" s="398"/>
      <c r="BR185" s="398"/>
      <c r="BS185" s="398"/>
      <c r="BT185" s="398"/>
      <c r="BU185" s="398"/>
      <c r="BV185" s="398"/>
      <c r="BW185" s="398"/>
      <c r="BX185" s="398"/>
      <c r="BY185" s="398"/>
      <c r="BZ185" s="398"/>
      <c r="CA185" s="398"/>
      <c r="CB185" s="398"/>
      <c r="CC185" s="398"/>
      <c r="CD185" s="398"/>
      <c r="CE185" s="398"/>
      <c r="CF185" s="398"/>
      <c r="CG185" s="398"/>
      <c r="CH185" s="398"/>
      <c r="CI185" s="398"/>
      <c r="CJ185" s="398"/>
    </row>
    <row r="186" spans="1:88" s="402" customFormat="1" x14ac:dyDescent="0.2">
      <c r="A186" s="899" t="s">
        <v>8263</v>
      </c>
      <c r="B186" s="398"/>
      <c r="C186" s="398" t="s">
        <v>8257</v>
      </c>
      <c r="D186" s="1053" t="s">
        <v>9014</v>
      </c>
      <c r="E186" s="429" t="s">
        <v>9005</v>
      </c>
      <c r="F186" s="399">
        <f t="shared" si="32"/>
        <v>45863</v>
      </c>
      <c r="G186" s="401" t="str">
        <f t="shared" si="33"/>
        <v>B</v>
      </c>
      <c r="H186" s="898" t="str">
        <f t="shared" si="34"/>
        <v>MR_DER-1112_25</v>
      </c>
      <c r="I186" s="413" t="str">
        <f t="shared" si="35"/>
        <v>ND</v>
      </c>
      <c r="J186" s="413" t="str">
        <f t="shared" si="36"/>
        <v>ND</v>
      </c>
      <c r="K186" s="398" t="s">
        <v>3730</v>
      </c>
      <c r="L186" s="430">
        <v>45749</v>
      </c>
      <c r="M186" s="1152" t="s">
        <v>9017</v>
      </c>
      <c r="N186" s="398" t="s">
        <v>5537</v>
      </c>
      <c r="O186" s="430">
        <v>45776</v>
      </c>
      <c r="P186" s="398"/>
      <c r="Q186" s="398" t="s">
        <v>3748</v>
      </c>
      <c r="R186" s="430">
        <v>45792</v>
      </c>
      <c r="S186" s="914" t="s">
        <v>9196</v>
      </c>
      <c r="T186" s="398"/>
      <c r="U186" s="430"/>
      <c r="V186" s="914"/>
      <c r="W186" s="398" t="s">
        <v>5626</v>
      </c>
      <c r="X186" s="430">
        <v>45798</v>
      </c>
      <c r="Y186" s="914" t="s">
        <v>9325</v>
      </c>
      <c r="Z186" s="398"/>
      <c r="AA186" s="430"/>
      <c r="AB186" s="1152"/>
      <c r="AC186" s="398" t="s">
        <v>5811</v>
      </c>
      <c r="AD186" s="430">
        <v>45805</v>
      </c>
      <c r="AE186" s="914" t="s">
        <v>9426</v>
      </c>
      <c r="AF186" s="398"/>
      <c r="AG186" s="398"/>
      <c r="AH186" s="1152"/>
      <c r="AI186" s="398" t="s">
        <v>5811</v>
      </c>
      <c r="AJ186" s="430">
        <v>45863</v>
      </c>
      <c r="AK186" s="914" t="s">
        <v>9680</v>
      </c>
      <c r="AL186" s="398"/>
      <c r="AM186" s="398"/>
      <c r="AN186" s="398"/>
      <c r="AO186" s="398"/>
      <c r="AP186" s="398"/>
      <c r="AQ186" s="398"/>
      <c r="AR186" s="398"/>
      <c r="AS186" s="398"/>
      <c r="AT186" s="398"/>
      <c r="AU186" s="398"/>
      <c r="AV186" s="398"/>
      <c r="AW186" s="398"/>
      <c r="AX186" s="398"/>
      <c r="AY186" s="398"/>
      <c r="AZ186" s="397"/>
      <c r="BA186" s="398"/>
      <c r="BB186" s="398"/>
      <c r="BC186" s="397"/>
      <c r="BD186" s="398"/>
      <c r="BE186" s="398"/>
      <c r="BF186" s="398"/>
      <c r="BG186" s="398"/>
      <c r="BH186" s="398"/>
      <c r="BI186" s="397"/>
      <c r="BJ186" s="398"/>
      <c r="BK186" s="398"/>
      <c r="BL186" s="397"/>
      <c r="BM186" s="398"/>
      <c r="BN186" s="398"/>
      <c r="BO186" s="398"/>
      <c r="BP186" s="398"/>
      <c r="BQ186" s="398"/>
      <c r="BR186" s="398"/>
      <c r="BS186" s="398"/>
      <c r="BT186" s="398"/>
      <c r="BU186" s="398"/>
      <c r="BV186" s="398"/>
      <c r="BW186" s="398"/>
      <c r="BX186" s="398"/>
      <c r="BY186" s="398"/>
      <c r="BZ186" s="398"/>
      <c r="CA186" s="398"/>
      <c r="CB186" s="398"/>
      <c r="CC186" s="398"/>
      <c r="CD186" s="398"/>
      <c r="CE186" s="398"/>
      <c r="CF186" s="398"/>
      <c r="CG186" s="398"/>
      <c r="CH186" s="398"/>
      <c r="CI186" s="398"/>
      <c r="CJ186" s="398"/>
    </row>
    <row r="187" spans="1:88" s="402" customFormat="1" x14ac:dyDescent="0.2">
      <c r="A187" s="899" t="s">
        <v>8263</v>
      </c>
      <c r="B187" s="398"/>
      <c r="C187" s="398" t="s">
        <v>8257</v>
      </c>
      <c r="D187" s="1053" t="s">
        <v>9014</v>
      </c>
      <c r="E187" s="429" t="s">
        <v>9006</v>
      </c>
      <c r="F187" s="399">
        <f t="shared" si="32"/>
        <v>45863</v>
      </c>
      <c r="G187" s="401" t="str">
        <f t="shared" si="33"/>
        <v>B</v>
      </c>
      <c r="H187" s="898" t="str">
        <f t="shared" si="34"/>
        <v>MR_DER-1112_25</v>
      </c>
      <c r="I187" s="413" t="str">
        <f t="shared" si="35"/>
        <v>ND</v>
      </c>
      <c r="J187" s="413" t="str">
        <f t="shared" si="36"/>
        <v>ND</v>
      </c>
      <c r="K187" s="398" t="s">
        <v>3730</v>
      </c>
      <c r="L187" s="430">
        <v>45749</v>
      </c>
      <c r="M187" s="1152" t="s">
        <v>9017</v>
      </c>
      <c r="N187" s="398" t="s">
        <v>5537</v>
      </c>
      <c r="O187" s="430">
        <v>45776</v>
      </c>
      <c r="P187" s="398"/>
      <c r="Q187" s="398" t="s">
        <v>3748</v>
      </c>
      <c r="R187" s="430">
        <v>45792</v>
      </c>
      <c r="S187" s="914" t="s">
        <v>9196</v>
      </c>
      <c r="T187" s="398"/>
      <c r="U187" s="430"/>
      <c r="V187" s="914"/>
      <c r="W187" s="398" t="s">
        <v>5626</v>
      </c>
      <c r="X187" s="430">
        <v>45798</v>
      </c>
      <c r="Y187" s="914" t="s">
        <v>9325</v>
      </c>
      <c r="Z187" s="398"/>
      <c r="AA187" s="430"/>
      <c r="AB187" s="1152"/>
      <c r="AC187" s="398" t="s">
        <v>5811</v>
      </c>
      <c r="AD187" s="430">
        <v>45805</v>
      </c>
      <c r="AE187" s="914" t="s">
        <v>9426</v>
      </c>
      <c r="AF187" s="398"/>
      <c r="AG187" s="398"/>
      <c r="AH187" s="1152"/>
      <c r="AI187" s="398" t="s">
        <v>5811</v>
      </c>
      <c r="AJ187" s="430">
        <v>45863</v>
      </c>
      <c r="AK187" s="914" t="s">
        <v>9680</v>
      </c>
      <c r="AL187" s="398"/>
      <c r="AM187" s="398"/>
      <c r="AN187" s="398"/>
      <c r="AO187" s="398"/>
      <c r="AP187" s="398"/>
      <c r="AQ187" s="398"/>
      <c r="AR187" s="398"/>
      <c r="AS187" s="398"/>
      <c r="AT187" s="398"/>
      <c r="AU187" s="398"/>
      <c r="AV187" s="398"/>
      <c r="AW187" s="398"/>
      <c r="AX187" s="398"/>
      <c r="AY187" s="398"/>
      <c r="AZ187" s="397"/>
      <c r="BA187" s="398"/>
      <c r="BB187" s="398"/>
      <c r="BC187" s="397"/>
      <c r="BD187" s="398"/>
      <c r="BE187" s="398"/>
      <c r="BF187" s="398"/>
      <c r="BG187" s="398"/>
      <c r="BH187" s="398"/>
      <c r="BI187" s="397"/>
      <c r="BJ187" s="398"/>
      <c r="BK187" s="398"/>
      <c r="BL187" s="397"/>
      <c r="BM187" s="398"/>
      <c r="BN187" s="398"/>
      <c r="BO187" s="398"/>
      <c r="BP187" s="398"/>
      <c r="BQ187" s="398"/>
      <c r="BR187" s="398"/>
      <c r="BS187" s="398"/>
      <c r="BT187" s="398"/>
      <c r="BU187" s="398"/>
      <c r="BV187" s="398"/>
      <c r="BW187" s="398"/>
      <c r="BX187" s="398"/>
      <c r="BY187" s="398"/>
      <c r="BZ187" s="398"/>
      <c r="CA187" s="398"/>
      <c r="CB187" s="398"/>
      <c r="CC187" s="398"/>
      <c r="CD187" s="398"/>
      <c r="CE187" s="398"/>
      <c r="CF187" s="398"/>
      <c r="CG187" s="398"/>
      <c r="CH187" s="398"/>
      <c r="CI187" s="398"/>
      <c r="CJ187" s="398"/>
    </row>
    <row r="188" spans="1:88" s="402" customFormat="1" x14ac:dyDescent="0.2">
      <c r="A188" s="899" t="s">
        <v>8263</v>
      </c>
      <c r="B188" s="398"/>
      <c r="C188" s="398" t="s">
        <v>8257</v>
      </c>
      <c r="D188" s="1053" t="s">
        <v>9014</v>
      </c>
      <c r="E188" s="429" t="s">
        <v>9007</v>
      </c>
      <c r="F188" s="399">
        <f t="shared" si="32"/>
        <v>45863</v>
      </c>
      <c r="G188" s="401" t="str">
        <f t="shared" si="33"/>
        <v>B</v>
      </c>
      <c r="H188" s="898" t="str">
        <f t="shared" si="34"/>
        <v>MR_DER-1112_25</v>
      </c>
      <c r="I188" s="413" t="str">
        <f t="shared" si="35"/>
        <v>ND</v>
      </c>
      <c r="J188" s="413" t="str">
        <f t="shared" si="36"/>
        <v>ND</v>
      </c>
      <c r="K188" s="398" t="s">
        <v>3730</v>
      </c>
      <c r="L188" s="430">
        <v>45749</v>
      </c>
      <c r="M188" s="1152" t="s">
        <v>9017</v>
      </c>
      <c r="N188" s="398" t="s">
        <v>5537</v>
      </c>
      <c r="O188" s="430">
        <v>45776</v>
      </c>
      <c r="P188" s="398"/>
      <c r="Q188" s="398" t="s">
        <v>3748</v>
      </c>
      <c r="R188" s="430">
        <v>45792</v>
      </c>
      <c r="S188" s="914" t="s">
        <v>9196</v>
      </c>
      <c r="T188" s="398"/>
      <c r="U188" s="430"/>
      <c r="V188" s="914"/>
      <c r="W188" s="398" t="s">
        <v>5626</v>
      </c>
      <c r="X188" s="430">
        <v>45798</v>
      </c>
      <c r="Y188" s="914" t="s">
        <v>9325</v>
      </c>
      <c r="Z188" s="398"/>
      <c r="AA188" s="430"/>
      <c r="AB188" s="1152"/>
      <c r="AC188" s="398" t="s">
        <v>5811</v>
      </c>
      <c r="AD188" s="430">
        <v>45805</v>
      </c>
      <c r="AE188" s="914" t="s">
        <v>9426</v>
      </c>
      <c r="AF188" s="398"/>
      <c r="AG188" s="398"/>
      <c r="AH188" s="1152"/>
      <c r="AI188" s="398" t="s">
        <v>5811</v>
      </c>
      <c r="AJ188" s="430">
        <v>45863</v>
      </c>
      <c r="AK188" s="914" t="s">
        <v>9680</v>
      </c>
      <c r="AL188" s="398"/>
      <c r="AM188" s="398"/>
      <c r="AN188" s="398"/>
      <c r="AO188" s="398"/>
      <c r="AP188" s="398"/>
      <c r="AQ188" s="398"/>
      <c r="AR188" s="398"/>
      <c r="AS188" s="398"/>
      <c r="AT188" s="398"/>
      <c r="AU188" s="398"/>
      <c r="AV188" s="398"/>
      <c r="AW188" s="398"/>
      <c r="AX188" s="398"/>
      <c r="AY188" s="398"/>
      <c r="AZ188" s="397"/>
      <c r="BA188" s="398"/>
      <c r="BB188" s="398"/>
      <c r="BC188" s="397"/>
      <c r="BD188" s="398"/>
      <c r="BE188" s="398"/>
      <c r="BF188" s="398"/>
      <c r="BG188" s="398"/>
      <c r="BH188" s="398"/>
      <c r="BI188" s="397"/>
      <c r="BJ188" s="398"/>
      <c r="BK188" s="398"/>
      <c r="BL188" s="397"/>
      <c r="BM188" s="398"/>
      <c r="BN188" s="398"/>
      <c r="BO188" s="398"/>
      <c r="BP188" s="398"/>
      <c r="BQ188" s="398"/>
      <c r="BR188" s="398"/>
      <c r="BS188" s="398"/>
      <c r="BT188" s="398"/>
      <c r="BU188" s="398"/>
      <c r="BV188" s="398"/>
      <c r="BW188" s="398"/>
      <c r="BX188" s="398"/>
      <c r="BY188" s="398"/>
      <c r="BZ188" s="398"/>
      <c r="CA188" s="398"/>
      <c r="CB188" s="398"/>
      <c r="CC188" s="398"/>
      <c r="CD188" s="398"/>
      <c r="CE188" s="398"/>
      <c r="CF188" s="398"/>
      <c r="CG188" s="398"/>
      <c r="CH188" s="398"/>
      <c r="CI188" s="398"/>
      <c r="CJ188" s="398"/>
    </row>
    <row r="189" spans="1:88" s="402" customFormat="1" x14ac:dyDescent="0.2">
      <c r="A189" s="899" t="s">
        <v>8263</v>
      </c>
      <c r="B189" s="398"/>
      <c r="C189" s="398" t="s">
        <v>8257</v>
      </c>
      <c r="D189" s="1053" t="s">
        <v>9014</v>
      </c>
      <c r="E189" s="429" t="s">
        <v>9008</v>
      </c>
      <c r="F189" s="399">
        <f t="shared" si="32"/>
        <v>45863</v>
      </c>
      <c r="G189" s="401" t="str">
        <f t="shared" si="33"/>
        <v>B</v>
      </c>
      <c r="H189" s="898" t="str">
        <f t="shared" si="34"/>
        <v>MR_DER-1112_25</v>
      </c>
      <c r="I189" s="413" t="str">
        <f t="shared" si="35"/>
        <v>ND</v>
      </c>
      <c r="J189" s="413" t="str">
        <f t="shared" si="36"/>
        <v>ND</v>
      </c>
      <c r="K189" s="398" t="s">
        <v>3730</v>
      </c>
      <c r="L189" s="430">
        <v>45749</v>
      </c>
      <c r="M189" s="1152" t="s">
        <v>9017</v>
      </c>
      <c r="N189" s="398" t="s">
        <v>5537</v>
      </c>
      <c r="O189" s="430">
        <v>45776</v>
      </c>
      <c r="P189" s="398"/>
      <c r="Q189" s="398" t="s">
        <v>3748</v>
      </c>
      <c r="R189" s="430">
        <v>45792</v>
      </c>
      <c r="S189" s="914" t="s">
        <v>9196</v>
      </c>
      <c r="T189" s="398"/>
      <c r="U189" s="430"/>
      <c r="V189" s="914"/>
      <c r="W189" s="398" t="s">
        <v>5626</v>
      </c>
      <c r="X189" s="430">
        <v>45798</v>
      </c>
      <c r="Y189" s="914" t="s">
        <v>9325</v>
      </c>
      <c r="Z189" s="398"/>
      <c r="AA189" s="430"/>
      <c r="AB189" s="1152"/>
      <c r="AC189" s="398" t="s">
        <v>5811</v>
      </c>
      <c r="AD189" s="430">
        <v>45805</v>
      </c>
      <c r="AE189" s="914" t="s">
        <v>9426</v>
      </c>
      <c r="AF189" s="398"/>
      <c r="AG189" s="398"/>
      <c r="AH189" s="1152"/>
      <c r="AI189" s="398" t="s">
        <v>5811</v>
      </c>
      <c r="AJ189" s="430">
        <v>45863</v>
      </c>
      <c r="AK189" s="914" t="s">
        <v>9680</v>
      </c>
      <c r="AL189" s="398"/>
      <c r="AM189" s="398"/>
      <c r="AN189" s="398"/>
      <c r="AO189" s="398"/>
      <c r="AP189" s="398"/>
      <c r="AQ189" s="398"/>
      <c r="AR189" s="398"/>
      <c r="AS189" s="398"/>
      <c r="AT189" s="398"/>
      <c r="AU189" s="398"/>
      <c r="AV189" s="398"/>
      <c r="AW189" s="398"/>
      <c r="AX189" s="398"/>
      <c r="AY189" s="398"/>
      <c r="AZ189" s="397"/>
      <c r="BA189" s="398"/>
      <c r="BB189" s="398"/>
      <c r="BC189" s="397"/>
      <c r="BD189" s="398"/>
      <c r="BE189" s="398"/>
      <c r="BF189" s="398"/>
      <c r="BG189" s="398"/>
      <c r="BH189" s="398"/>
      <c r="BI189" s="397"/>
      <c r="BJ189" s="398"/>
      <c r="BK189" s="398"/>
      <c r="BL189" s="397"/>
      <c r="BM189" s="398"/>
      <c r="BN189" s="398"/>
      <c r="BO189" s="398"/>
      <c r="BP189" s="398"/>
      <c r="BQ189" s="398"/>
      <c r="BR189" s="398"/>
      <c r="BS189" s="398"/>
      <c r="BT189" s="398"/>
      <c r="BU189" s="398"/>
      <c r="BV189" s="398"/>
      <c r="BW189" s="398"/>
      <c r="BX189" s="398"/>
      <c r="BY189" s="398"/>
      <c r="BZ189" s="398"/>
      <c r="CA189" s="398"/>
      <c r="CB189" s="398"/>
      <c r="CC189" s="398"/>
      <c r="CD189" s="398"/>
      <c r="CE189" s="398"/>
      <c r="CF189" s="398"/>
      <c r="CG189" s="398"/>
      <c r="CH189" s="398"/>
      <c r="CI189" s="398"/>
      <c r="CJ189" s="398"/>
    </row>
    <row r="190" spans="1:88" s="402" customFormat="1" x14ac:dyDescent="0.2">
      <c r="A190" s="899" t="s">
        <v>8263</v>
      </c>
      <c r="B190" s="398"/>
      <c r="C190" s="398" t="s">
        <v>8257</v>
      </c>
      <c r="D190" s="1053" t="s">
        <v>9014</v>
      </c>
      <c r="E190" s="429" t="s">
        <v>9009</v>
      </c>
      <c r="F190" s="399">
        <f t="shared" si="32"/>
        <v>45863</v>
      </c>
      <c r="G190" s="401" t="str">
        <f t="shared" si="33"/>
        <v>B</v>
      </c>
      <c r="H190" s="898" t="str">
        <f t="shared" si="34"/>
        <v>MR_DER-1112_25</v>
      </c>
      <c r="I190" s="413" t="str">
        <f t="shared" si="35"/>
        <v>ND</v>
      </c>
      <c r="J190" s="413" t="str">
        <f t="shared" si="36"/>
        <v>ND</v>
      </c>
      <c r="K190" s="398" t="s">
        <v>3730</v>
      </c>
      <c r="L190" s="430">
        <v>45749</v>
      </c>
      <c r="M190" s="1152" t="s">
        <v>9017</v>
      </c>
      <c r="N190" s="398" t="s">
        <v>5537</v>
      </c>
      <c r="O190" s="430">
        <v>45776</v>
      </c>
      <c r="P190" s="398"/>
      <c r="Q190" s="398" t="s">
        <v>3748</v>
      </c>
      <c r="R190" s="430">
        <v>45792</v>
      </c>
      <c r="S190" s="914" t="s">
        <v>9196</v>
      </c>
      <c r="T190" s="398"/>
      <c r="U190" s="430"/>
      <c r="V190" s="914"/>
      <c r="W190" s="398" t="s">
        <v>5626</v>
      </c>
      <c r="X190" s="430">
        <v>45798</v>
      </c>
      <c r="Y190" s="914" t="s">
        <v>9325</v>
      </c>
      <c r="Z190" s="398"/>
      <c r="AA190" s="430"/>
      <c r="AB190" s="1152"/>
      <c r="AC190" s="398" t="s">
        <v>5811</v>
      </c>
      <c r="AD190" s="430">
        <v>45805</v>
      </c>
      <c r="AE190" s="914" t="s">
        <v>9426</v>
      </c>
      <c r="AF190" s="398"/>
      <c r="AG190" s="398"/>
      <c r="AH190" s="1152"/>
      <c r="AI190" s="398" t="s">
        <v>5811</v>
      </c>
      <c r="AJ190" s="430">
        <v>45863</v>
      </c>
      <c r="AK190" s="914" t="s">
        <v>9680</v>
      </c>
      <c r="AL190" s="398"/>
      <c r="AM190" s="398"/>
      <c r="AN190" s="398"/>
      <c r="AO190" s="398"/>
      <c r="AP190" s="398"/>
      <c r="AQ190" s="398"/>
      <c r="AR190" s="398"/>
      <c r="AS190" s="398"/>
      <c r="AT190" s="398"/>
      <c r="AU190" s="398"/>
      <c r="AV190" s="398"/>
      <c r="AW190" s="398"/>
      <c r="AX190" s="398"/>
      <c r="AY190" s="398"/>
      <c r="AZ190" s="397"/>
      <c r="BA190" s="398"/>
      <c r="BB190" s="398"/>
      <c r="BC190" s="397"/>
      <c r="BD190" s="398"/>
      <c r="BE190" s="398"/>
      <c r="BF190" s="398"/>
      <c r="BG190" s="398"/>
      <c r="BH190" s="398"/>
      <c r="BI190" s="397"/>
      <c r="BJ190" s="398"/>
      <c r="BK190" s="398"/>
      <c r="BL190" s="397"/>
      <c r="BM190" s="398"/>
      <c r="BN190" s="398"/>
      <c r="BO190" s="398"/>
      <c r="BP190" s="398"/>
      <c r="BQ190" s="398"/>
      <c r="BR190" s="398"/>
      <c r="BS190" s="398"/>
      <c r="BT190" s="398"/>
      <c r="BU190" s="398"/>
      <c r="BV190" s="398"/>
      <c r="BW190" s="398"/>
      <c r="BX190" s="398"/>
      <c r="BY190" s="398"/>
      <c r="BZ190" s="398"/>
      <c r="CA190" s="398"/>
      <c r="CB190" s="398"/>
      <c r="CC190" s="398"/>
      <c r="CD190" s="398"/>
      <c r="CE190" s="398"/>
      <c r="CF190" s="398"/>
      <c r="CG190" s="398"/>
      <c r="CH190" s="398"/>
      <c r="CI190" s="398"/>
      <c r="CJ190" s="398"/>
    </row>
    <row r="191" spans="1:88" s="402" customFormat="1" x14ac:dyDescent="0.2">
      <c r="A191" s="899" t="s">
        <v>8263</v>
      </c>
      <c r="B191" s="398"/>
      <c r="C191" s="398" t="s">
        <v>8257</v>
      </c>
      <c r="D191" s="1053" t="s">
        <v>9014</v>
      </c>
      <c r="E191" s="429" t="s">
        <v>9010</v>
      </c>
      <c r="F191" s="399">
        <f t="shared" si="32"/>
        <v>45863</v>
      </c>
      <c r="G191" s="401" t="str">
        <f t="shared" si="33"/>
        <v>B</v>
      </c>
      <c r="H191" s="898" t="str">
        <f t="shared" si="34"/>
        <v>MR_DER-1112_25</v>
      </c>
      <c r="I191" s="413" t="str">
        <f t="shared" si="35"/>
        <v>ND</v>
      </c>
      <c r="J191" s="413" t="str">
        <f t="shared" si="36"/>
        <v>ND</v>
      </c>
      <c r="K191" s="398" t="s">
        <v>3730</v>
      </c>
      <c r="L191" s="430">
        <v>45749</v>
      </c>
      <c r="M191" s="1152" t="s">
        <v>9017</v>
      </c>
      <c r="N191" s="398" t="s">
        <v>5537</v>
      </c>
      <c r="O191" s="430">
        <v>45776</v>
      </c>
      <c r="P191" s="398"/>
      <c r="Q191" s="398" t="s">
        <v>3748</v>
      </c>
      <c r="R191" s="430">
        <v>45792</v>
      </c>
      <c r="S191" s="914" t="s">
        <v>9196</v>
      </c>
      <c r="T191" s="398"/>
      <c r="U191" s="430"/>
      <c r="V191" s="914"/>
      <c r="W191" s="398" t="s">
        <v>5626</v>
      </c>
      <c r="X191" s="430">
        <v>45798</v>
      </c>
      <c r="Y191" s="914" t="s">
        <v>9325</v>
      </c>
      <c r="Z191" s="398"/>
      <c r="AA191" s="430"/>
      <c r="AB191" s="1152"/>
      <c r="AC191" s="398" t="s">
        <v>5811</v>
      </c>
      <c r="AD191" s="430">
        <v>45805</v>
      </c>
      <c r="AE191" s="914" t="s">
        <v>9426</v>
      </c>
      <c r="AF191" s="398"/>
      <c r="AG191" s="398"/>
      <c r="AH191" s="1152"/>
      <c r="AI191" s="398" t="s">
        <v>5811</v>
      </c>
      <c r="AJ191" s="430">
        <v>45863</v>
      </c>
      <c r="AK191" s="914" t="s">
        <v>9680</v>
      </c>
      <c r="AL191" s="398"/>
      <c r="AM191" s="398"/>
      <c r="AN191" s="398"/>
      <c r="AO191" s="398"/>
      <c r="AP191" s="398"/>
      <c r="AQ191" s="398"/>
      <c r="AR191" s="398"/>
      <c r="AS191" s="398"/>
      <c r="AT191" s="398"/>
      <c r="AU191" s="398"/>
      <c r="AV191" s="398"/>
      <c r="AW191" s="398"/>
      <c r="AX191" s="398"/>
      <c r="AY191" s="398"/>
      <c r="AZ191" s="397"/>
      <c r="BA191" s="398"/>
      <c r="BB191" s="398"/>
      <c r="BC191" s="397"/>
      <c r="BD191" s="398"/>
      <c r="BE191" s="398"/>
      <c r="BF191" s="398"/>
      <c r="BG191" s="398"/>
      <c r="BH191" s="398"/>
      <c r="BI191" s="397"/>
      <c r="BJ191" s="398"/>
      <c r="BK191" s="398"/>
      <c r="BL191" s="397"/>
      <c r="BM191" s="398"/>
      <c r="BN191" s="398"/>
      <c r="BO191" s="398"/>
      <c r="BP191" s="398"/>
      <c r="BQ191" s="398"/>
      <c r="BR191" s="398"/>
      <c r="BS191" s="398"/>
      <c r="BT191" s="398"/>
      <c r="BU191" s="398"/>
      <c r="BV191" s="398"/>
      <c r="BW191" s="398"/>
      <c r="BX191" s="398"/>
      <c r="BY191" s="398"/>
      <c r="BZ191" s="398"/>
      <c r="CA191" s="398"/>
      <c r="CB191" s="398"/>
      <c r="CC191" s="398"/>
      <c r="CD191" s="398"/>
      <c r="CE191" s="398"/>
      <c r="CF191" s="398"/>
      <c r="CG191" s="398"/>
      <c r="CH191" s="398"/>
      <c r="CI191" s="398"/>
      <c r="CJ191" s="398"/>
    </row>
    <row r="192" spans="1:88" s="402" customFormat="1" x14ac:dyDescent="0.2">
      <c r="A192" s="899" t="s">
        <v>8263</v>
      </c>
      <c r="B192" s="398"/>
      <c r="C192" s="398" t="s">
        <v>8257</v>
      </c>
      <c r="D192" s="1053" t="s">
        <v>9014</v>
      </c>
      <c r="E192" s="429" t="s">
        <v>9307</v>
      </c>
      <c r="F192" s="399">
        <f t="shared" si="32"/>
        <v>45863</v>
      </c>
      <c r="G192" s="401" t="str">
        <f t="shared" si="33"/>
        <v>A</v>
      </c>
      <c r="H192" s="898" t="str">
        <f t="shared" si="34"/>
        <v>MR_DER-1112_25</v>
      </c>
      <c r="I192" s="413" t="str">
        <f t="shared" si="35"/>
        <v>ND</v>
      </c>
      <c r="J192" s="413" t="str">
        <f t="shared" si="36"/>
        <v>ND</v>
      </c>
      <c r="K192" s="398" t="s">
        <v>3730</v>
      </c>
      <c r="L192" s="430">
        <v>45798</v>
      </c>
      <c r="M192" s="1152" t="s">
        <v>9325</v>
      </c>
      <c r="N192" s="398"/>
      <c r="O192" s="430"/>
      <c r="P192" s="398"/>
      <c r="Q192" s="398" t="s">
        <v>3748</v>
      </c>
      <c r="R192" s="430">
        <v>45805</v>
      </c>
      <c r="S192" s="914" t="s">
        <v>9426</v>
      </c>
      <c r="T192" s="398"/>
      <c r="U192" s="430"/>
      <c r="V192" s="914"/>
      <c r="W192" s="398" t="s">
        <v>3748</v>
      </c>
      <c r="X192" s="430">
        <v>45863</v>
      </c>
      <c r="Y192" s="914" t="s">
        <v>9680</v>
      </c>
      <c r="Z192" s="398"/>
      <c r="AA192" s="430"/>
      <c r="AB192" s="1152"/>
      <c r="AC192" s="398"/>
      <c r="AD192" s="430"/>
      <c r="AE192" s="914"/>
      <c r="AF192" s="398"/>
      <c r="AG192" s="398"/>
      <c r="AH192" s="1152"/>
      <c r="AI192" s="398"/>
      <c r="AJ192" s="430"/>
      <c r="AK192" s="914"/>
      <c r="AL192" s="398"/>
      <c r="AM192" s="398"/>
      <c r="AN192" s="398"/>
      <c r="AO192" s="398"/>
      <c r="AP192" s="398"/>
      <c r="AQ192" s="398"/>
      <c r="AR192" s="398"/>
      <c r="AS192" s="398"/>
      <c r="AT192" s="398"/>
      <c r="AU192" s="398"/>
      <c r="AV192" s="398"/>
      <c r="AW192" s="398"/>
      <c r="AX192" s="398"/>
      <c r="AY192" s="398"/>
      <c r="AZ192" s="397"/>
      <c r="BA192" s="398"/>
      <c r="BB192" s="398"/>
      <c r="BC192" s="397"/>
      <c r="BD192" s="398"/>
      <c r="BE192" s="398"/>
      <c r="BF192" s="398"/>
      <c r="BG192" s="398"/>
      <c r="BH192" s="398"/>
      <c r="BI192" s="397"/>
      <c r="BJ192" s="398"/>
      <c r="BK192" s="398"/>
      <c r="BL192" s="397"/>
      <c r="BM192" s="398"/>
      <c r="BN192" s="398"/>
      <c r="BO192" s="398"/>
      <c r="BP192" s="398"/>
      <c r="BQ192" s="398"/>
      <c r="BR192" s="398"/>
      <c r="BS192" s="398"/>
      <c r="BT192" s="398"/>
      <c r="BU192" s="398"/>
      <c r="BV192" s="398"/>
      <c r="BW192" s="398"/>
      <c r="BX192" s="398"/>
      <c r="BY192" s="398"/>
      <c r="BZ192" s="398"/>
      <c r="CA192" s="398"/>
      <c r="CB192" s="398"/>
      <c r="CC192" s="398"/>
      <c r="CD192" s="398"/>
      <c r="CE192" s="398"/>
      <c r="CF192" s="398"/>
      <c r="CG192" s="398"/>
      <c r="CH192" s="398"/>
      <c r="CI192" s="398"/>
      <c r="CJ192" s="398"/>
    </row>
    <row r="193" spans="1:88" s="402" customFormat="1" x14ac:dyDescent="0.2">
      <c r="A193" s="899" t="s">
        <v>8263</v>
      </c>
      <c r="B193" s="398"/>
      <c r="C193" s="398" t="s">
        <v>8257</v>
      </c>
      <c r="D193" s="1053" t="s">
        <v>9014</v>
      </c>
      <c r="E193" s="429" t="s">
        <v>9308</v>
      </c>
      <c r="F193" s="399">
        <f t="shared" si="32"/>
        <v>45863</v>
      </c>
      <c r="G193" s="401" t="str">
        <f t="shared" si="33"/>
        <v>A</v>
      </c>
      <c r="H193" s="898" t="str">
        <f t="shared" si="34"/>
        <v>MR_DER-1112_25</v>
      </c>
      <c r="I193" s="413" t="str">
        <f t="shared" si="35"/>
        <v>ND</v>
      </c>
      <c r="J193" s="413" t="str">
        <f t="shared" si="36"/>
        <v>ND</v>
      </c>
      <c r="K193" s="398" t="s">
        <v>3730</v>
      </c>
      <c r="L193" s="430">
        <v>45798</v>
      </c>
      <c r="M193" s="1152" t="s">
        <v>9325</v>
      </c>
      <c r="N193" s="398"/>
      <c r="O193" s="430"/>
      <c r="P193" s="398"/>
      <c r="Q193" s="398" t="s">
        <v>3748</v>
      </c>
      <c r="R193" s="430">
        <v>45805</v>
      </c>
      <c r="S193" s="914" t="s">
        <v>9426</v>
      </c>
      <c r="T193" s="398"/>
      <c r="U193" s="430"/>
      <c r="V193" s="914"/>
      <c r="W193" s="398" t="s">
        <v>3748</v>
      </c>
      <c r="X193" s="430">
        <v>45863</v>
      </c>
      <c r="Y193" s="914" t="s">
        <v>9680</v>
      </c>
      <c r="Z193" s="398"/>
      <c r="AA193" s="430"/>
      <c r="AB193" s="1152"/>
      <c r="AC193" s="398"/>
      <c r="AD193" s="430"/>
      <c r="AE193" s="914"/>
      <c r="AF193" s="398"/>
      <c r="AG193" s="398"/>
      <c r="AH193" s="1152"/>
      <c r="AI193" s="398"/>
      <c r="AJ193" s="430"/>
      <c r="AK193" s="914"/>
      <c r="AL193" s="398"/>
      <c r="AM193" s="398"/>
      <c r="AN193" s="398"/>
      <c r="AO193" s="398"/>
      <c r="AP193" s="398"/>
      <c r="AQ193" s="398"/>
      <c r="AR193" s="398"/>
      <c r="AS193" s="398"/>
      <c r="AT193" s="398"/>
      <c r="AU193" s="398"/>
      <c r="AV193" s="398"/>
      <c r="AW193" s="398"/>
      <c r="AX193" s="398"/>
      <c r="AY193" s="398"/>
      <c r="AZ193" s="397"/>
      <c r="BA193" s="398"/>
      <c r="BB193" s="398"/>
      <c r="BC193" s="397"/>
      <c r="BD193" s="398"/>
      <c r="BE193" s="398"/>
      <c r="BF193" s="398"/>
      <c r="BG193" s="398"/>
      <c r="BH193" s="398"/>
      <c r="BI193" s="397"/>
      <c r="BJ193" s="398"/>
      <c r="BK193" s="398"/>
      <c r="BL193" s="397"/>
      <c r="BM193" s="398"/>
      <c r="BN193" s="398"/>
      <c r="BO193" s="398"/>
      <c r="BP193" s="398"/>
      <c r="BQ193" s="398"/>
      <c r="BR193" s="398"/>
      <c r="BS193" s="398"/>
      <c r="BT193" s="398"/>
      <c r="BU193" s="398"/>
      <c r="BV193" s="398"/>
      <c r="BW193" s="398"/>
      <c r="BX193" s="398"/>
      <c r="BY193" s="398"/>
      <c r="BZ193" s="398"/>
      <c r="CA193" s="398"/>
      <c r="CB193" s="398"/>
      <c r="CC193" s="398"/>
      <c r="CD193" s="398"/>
      <c r="CE193" s="398"/>
      <c r="CF193" s="398"/>
      <c r="CG193" s="398"/>
      <c r="CH193" s="398"/>
      <c r="CI193" s="398"/>
      <c r="CJ193" s="398"/>
    </row>
    <row r="194" spans="1:88" s="402" customFormat="1" x14ac:dyDescent="0.2">
      <c r="A194" s="899" t="s">
        <v>8263</v>
      </c>
      <c r="B194" s="398"/>
      <c r="C194" s="398" t="s">
        <v>8257</v>
      </c>
      <c r="D194" s="1053" t="s">
        <v>9014</v>
      </c>
      <c r="E194" s="429" t="s">
        <v>9309</v>
      </c>
      <c r="F194" s="399">
        <f t="shared" si="32"/>
        <v>45863</v>
      </c>
      <c r="G194" s="401" t="str">
        <f t="shared" si="33"/>
        <v>A</v>
      </c>
      <c r="H194" s="898" t="str">
        <f t="shared" si="34"/>
        <v>MR_DER-1112_25</v>
      </c>
      <c r="I194" s="413" t="str">
        <f t="shared" si="35"/>
        <v>ND</v>
      </c>
      <c r="J194" s="413" t="str">
        <f t="shared" si="36"/>
        <v>ND</v>
      </c>
      <c r="K194" s="398" t="s">
        <v>3730</v>
      </c>
      <c r="L194" s="430">
        <v>45798</v>
      </c>
      <c r="M194" s="1152" t="s">
        <v>9325</v>
      </c>
      <c r="N194" s="398"/>
      <c r="O194" s="430"/>
      <c r="P194" s="398"/>
      <c r="Q194" s="398" t="s">
        <v>3748</v>
      </c>
      <c r="R194" s="430">
        <v>45805</v>
      </c>
      <c r="S194" s="914" t="s">
        <v>9426</v>
      </c>
      <c r="T194" s="398"/>
      <c r="U194" s="430"/>
      <c r="V194" s="914"/>
      <c r="W194" s="398" t="s">
        <v>3748</v>
      </c>
      <c r="X194" s="430">
        <v>45863</v>
      </c>
      <c r="Y194" s="914" t="s">
        <v>9680</v>
      </c>
      <c r="Z194" s="398"/>
      <c r="AA194" s="430"/>
      <c r="AB194" s="1152"/>
      <c r="AC194" s="398"/>
      <c r="AD194" s="430"/>
      <c r="AE194" s="914"/>
      <c r="AF194" s="398"/>
      <c r="AG194" s="398"/>
      <c r="AH194" s="1152"/>
      <c r="AI194" s="398"/>
      <c r="AJ194" s="430"/>
      <c r="AK194" s="914"/>
      <c r="AL194" s="398"/>
      <c r="AM194" s="398"/>
      <c r="AN194" s="398"/>
      <c r="AO194" s="398"/>
      <c r="AP194" s="398"/>
      <c r="AQ194" s="398"/>
      <c r="AR194" s="398"/>
      <c r="AS194" s="398"/>
      <c r="AT194" s="398"/>
      <c r="AU194" s="398"/>
      <c r="AV194" s="398"/>
      <c r="AW194" s="398"/>
      <c r="AX194" s="398"/>
      <c r="AY194" s="398"/>
      <c r="AZ194" s="397"/>
      <c r="BA194" s="398"/>
      <c r="BB194" s="398"/>
      <c r="BC194" s="397"/>
      <c r="BD194" s="398"/>
      <c r="BE194" s="398"/>
      <c r="BF194" s="398"/>
      <c r="BG194" s="398"/>
      <c r="BH194" s="398"/>
      <c r="BI194" s="397"/>
      <c r="BJ194" s="398"/>
      <c r="BK194" s="398"/>
      <c r="BL194" s="397"/>
      <c r="BM194" s="398"/>
      <c r="BN194" s="398"/>
      <c r="BO194" s="398"/>
      <c r="BP194" s="398"/>
      <c r="BQ194" s="398"/>
      <c r="BR194" s="398"/>
      <c r="BS194" s="398"/>
      <c r="BT194" s="398"/>
      <c r="BU194" s="398"/>
      <c r="BV194" s="398"/>
      <c r="BW194" s="398"/>
      <c r="BX194" s="398"/>
      <c r="BY194" s="398"/>
      <c r="BZ194" s="398"/>
      <c r="CA194" s="398"/>
      <c r="CB194" s="398"/>
      <c r="CC194" s="398"/>
      <c r="CD194" s="398"/>
      <c r="CE194" s="398"/>
      <c r="CF194" s="398"/>
      <c r="CG194" s="398"/>
      <c r="CH194" s="398"/>
      <c r="CI194" s="398"/>
      <c r="CJ194" s="398"/>
    </row>
    <row r="195" spans="1:88" s="402" customFormat="1" x14ac:dyDescent="0.2">
      <c r="A195" s="899" t="s">
        <v>8263</v>
      </c>
      <c r="B195" s="398"/>
      <c r="C195" s="398" t="s">
        <v>8257</v>
      </c>
      <c r="D195" s="1053" t="s">
        <v>9014</v>
      </c>
      <c r="E195" s="429" t="s">
        <v>9310</v>
      </c>
      <c r="F195" s="399">
        <f t="shared" si="32"/>
        <v>45863</v>
      </c>
      <c r="G195" s="401" t="str">
        <f t="shared" si="33"/>
        <v>A</v>
      </c>
      <c r="H195" s="898" t="str">
        <f t="shared" si="34"/>
        <v>MR_DER-1112_25</v>
      </c>
      <c r="I195" s="413" t="str">
        <f t="shared" si="35"/>
        <v>ND</v>
      </c>
      <c r="J195" s="413" t="str">
        <f t="shared" si="36"/>
        <v>ND</v>
      </c>
      <c r="K195" s="398" t="s">
        <v>3730</v>
      </c>
      <c r="L195" s="430">
        <v>45798</v>
      </c>
      <c r="M195" s="1152" t="s">
        <v>9325</v>
      </c>
      <c r="N195" s="398"/>
      <c r="O195" s="430"/>
      <c r="P195" s="398"/>
      <c r="Q195" s="398" t="s">
        <v>3748</v>
      </c>
      <c r="R195" s="430">
        <v>45805</v>
      </c>
      <c r="S195" s="914" t="s">
        <v>9426</v>
      </c>
      <c r="T195" s="398"/>
      <c r="U195" s="430"/>
      <c r="V195" s="914"/>
      <c r="W195" s="398" t="s">
        <v>3748</v>
      </c>
      <c r="X195" s="430">
        <v>45863</v>
      </c>
      <c r="Y195" s="914" t="s">
        <v>9680</v>
      </c>
      <c r="Z195" s="398"/>
      <c r="AA195" s="430"/>
      <c r="AB195" s="1152"/>
      <c r="AC195" s="398"/>
      <c r="AD195" s="430"/>
      <c r="AE195" s="914"/>
      <c r="AF195" s="398"/>
      <c r="AG195" s="398"/>
      <c r="AH195" s="1152"/>
      <c r="AI195" s="398"/>
      <c r="AJ195" s="430"/>
      <c r="AK195" s="914"/>
      <c r="AL195" s="398"/>
      <c r="AM195" s="398"/>
      <c r="AN195" s="398"/>
      <c r="AO195" s="398"/>
      <c r="AP195" s="398"/>
      <c r="AQ195" s="398"/>
      <c r="AR195" s="398"/>
      <c r="AS195" s="398"/>
      <c r="AT195" s="398"/>
      <c r="AU195" s="398"/>
      <c r="AV195" s="398"/>
      <c r="AW195" s="398"/>
      <c r="AX195" s="398"/>
      <c r="AY195" s="398"/>
      <c r="AZ195" s="397"/>
      <c r="BA195" s="398"/>
      <c r="BB195" s="398"/>
      <c r="BC195" s="397"/>
      <c r="BD195" s="398"/>
      <c r="BE195" s="398"/>
      <c r="BF195" s="398"/>
      <c r="BG195" s="398"/>
      <c r="BH195" s="398"/>
      <c r="BI195" s="397"/>
      <c r="BJ195" s="398"/>
      <c r="BK195" s="398"/>
      <c r="BL195" s="397"/>
      <c r="BM195" s="398"/>
      <c r="BN195" s="398"/>
      <c r="BO195" s="398"/>
      <c r="BP195" s="398"/>
      <c r="BQ195" s="398"/>
      <c r="BR195" s="398"/>
      <c r="BS195" s="398"/>
      <c r="BT195" s="398"/>
      <c r="BU195" s="398"/>
      <c r="BV195" s="398"/>
      <c r="BW195" s="398"/>
      <c r="BX195" s="398"/>
      <c r="BY195" s="398"/>
      <c r="BZ195" s="398"/>
      <c r="CA195" s="398"/>
      <c r="CB195" s="398"/>
      <c r="CC195" s="398"/>
      <c r="CD195" s="398"/>
      <c r="CE195" s="398"/>
      <c r="CF195" s="398"/>
      <c r="CG195" s="398"/>
      <c r="CH195" s="398"/>
      <c r="CI195" s="398"/>
      <c r="CJ195" s="398"/>
    </row>
    <row r="196" spans="1:88" s="402" customFormat="1" x14ac:dyDescent="0.2">
      <c r="A196" s="899" t="s">
        <v>8263</v>
      </c>
      <c r="B196" s="398"/>
      <c r="C196" s="398" t="s">
        <v>8257</v>
      </c>
      <c r="D196" s="1053" t="s">
        <v>9014</v>
      </c>
      <c r="E196" s="429" t="s">
        <v>9311</v>
      </c>
      <c r="F196" s="399">
        <f t="shared" si="32"/>
        <v>45863</v>
      </c>
      <c r="G196" s="401" t="str">
        <f t="shared" si="33"/>
        <v>A</v>
      </c>
      <c r="H196" s="898" t="str">
        <f t="shared" si="34"/>
        <v>MR_DER-1112_25</v>
      </c>
      <c r="I196" s="413" t="str">
        <f t="shared" si="35"/>
        <v>ND</v>
      </c>
      <c r="J196" s="413" t="str">
        <f t="shared" si="36"/>
        <v>ND</v>
      </c>
      <c r="K196" s="398" t="s">
        <v>3730</v>
      </c>
      <c r="L196" s="430">
        <v>45798</v>
      </c>
      <c r="M196" s="1152" t="s">
        <v>9325</v>
      </c>
      <c r="N196" s="398"/>
      <c r="O196" s="430"/>
      <c r="P196" s="398"/>
      <c r="Q196" s="398" t="s">
        <v>3748</v>
      </c>
      <c r="R196" s="430">
        <v>45805</v>
      </c>
      <c r="S196" s="914" t="s">
        <v>9426</v>
      </c>
      <c r="T196" s="398"/>
      <c r="U196" s="430"/>
      <c r="V196" s="914"/>
      <c r="W196" s="398" t="s">
        <v>3748</v>
      </c>
      <c r="X196" s="430">
        <v>45863</v>
      </c>
      <c r="Y196" s="914" t="s">
        <v>9680</v>
      </c>
      <c r="Z196" s="398"/>
      <c r="AA196" s="430"/>
      <c r="AB196" s="1152"/>
      <c r="AC196" s="398"/>
      <c r="AD196" s="430"/>
      <c r="AE196" s="914"/>
      <c r="AF196" s="398"/>
      <c r="AG196" s="398"/>
      <c r="AH196" s="1152"/>
      <c r="AI196" s="398"/>
      <c r="AJ196" s="430"/>
      <c r="AK196" s="914"/>
      <c r="AL196" s="398"/>
      <c r="AM196" s="398"/>
      <c r="AN196" s="398"/>
      <c r="AO196" s="398"/>
      <c r="AP196" s="398"/>
      <c r="AQ196" s="398"/>
      <c r="AR196" s="398"/>
      <c r="AS196" s="398"/>
      <c r="AT196" s="398"/>
      <c r="AU196" s="398"/>
      <c r="AV196" s="398"/>
      <c r="AW196" s="398"/>
      <c r="AX196" s="398"/>
      <c r="AY196" s="398"/>
      <c r="AZ196" s="397"/>
      <c r="BA196" s="398"/>
      <c r="BB196" s="398"/>
      <c r="BC196" s="397"/>
      <c r="BD196" s="398"/>
      <c r="BE196" s="398"/>
      <c r="BF196" s="398"/>
      <c r="BG196" s="398"/>
      <c r="BH196" s="398"/>
      <c r="BI196" s="397"/>
      <c r="BJ196" s="398"/>
      <c r="BK196" s="398"/>
      <c r="BL196" s="397"/>
      <c r="BM196" s="398"/>
      <c r="BN196" s="398"/>
      <c r="BO196" s="398"/>
      <c r="BP196" s="398"/>
      <c r="BQ196" s="398"/>
      <c r="BR196" s="398"/>
      <c r="BS196" s="398"/>
      <c r="BT196" s="398"/>
      <c r="BU196" s="398"/>
      <c r="BV196" s="398"/>
      <c r="BW196" s="398"/>
      <c r="BX196" s="398"/>
      <c r="BY196" s="398"/>
      <c r="BZ196" s="398"/>
      <c r="CA196" s="398"/>
      <c r="CB196" s="398"/>
      <c r="CC196" s="398"/>
      <c r="CD196" s="398"/>
      <c r="CE196" s="398"/>
      <c r="CF196" s="398"/>
      <c r="CG196" s="398"/>
      <c r="CH196" s="398"/>
      <c r="CI196" s="398"/>
      <c r="CJ196" s="398"/>
    </row>
    <row r="197" spans="1:88" s="402" customFormat="1" x14ac:dyDescent="0.2">
      <c r="A197" s="899" t="s">
        <v>8263</v>
      </c>
      <c r="B197" s="398"/>
      <c r="C197" s="398" t="s">
        <v>8257</v>
      </c>
      <c r="D197" s="1053" t="s">
        <v>9014</v>
      </c>
      <c r="E197" s="429" t="s">
        <v>9312</v>
      </c>
      <c r="F197" s="399">
        <f t="shared" si="32"/>
        <v>45863</v>
      </c>
      <c r="G197" s="401" t="str">
        <f t="shared" si="33"/>
        <v>A</v>
      </c>
      <c r="H197" s="898" t="str">
        <f t="shared" si="34"/>
        <v>MR_DER-1112_25</v>
      </c>
      <c r="I197" s="413" t="str">
        <f t="shared" si="35"/>
        <v>ND</v>
      </c>
      <c r="J197" s="413" t="str">
        <f t="shared" si="36"/>
        <v>ND</v>
      </c>
      <c r="K197" s="398" t="s">
        <v>3730</v>
      </c>
      <c r="L197" s="430">
        <v>45798</v>
      </c>
      <c r="M197" s="1152" t="s">
        <v>9325</v>
      </c>
      <c r="N197" s="398"/>
      <c r="O197" s="430"/>
      <c r="P197" s="398"/>
      <c r="Q197" s="398" t="s">
        <v>3748</v>
      </c>
      <c r="R197" s="430">
        <v>45805</v>
      </c>
      <c r="S197" s="914" t="s">
        <v>9426</v>
      </c>
      <c r="T197" s="398"/>
      <c r="U197" s="430"/>
      <c r="V197" s="914"/>
      <c r="W197" s="398" t="s">
        <v>3748</v>
      </c>
      <c r="X197" s="430">
        <v>45863</v>
      </c>
      <c r="Y197" s="914" t="s">
        <v>9680</v>
      </c>
      <c r="Z197" s="398"/>
      <c r="AA197" s="430"/>
      <c r="AB197" s="1152"/>
      <c r="AC197" s="398"/>
      <c r="AD197" s="430"/>
      <c r="AE197" s="914"/>
      <c r="AF197" s="398"/>
      <c r="AG197" s="398"/>
      <c r="AH197" s="1152"/>
      <c r="AI197" s="398"/>
      <c r="AJ197" s="430"/>
      <c r="AK197" s="914"/>
      <c r="AL197" s="398"/>
      <c r="AM197" s="398"/>
      <c r="AN197" s="398"/>
      <c r="AO197" s="398"/>
      <c r="AP197" s="398"/>
      <c r="AQ197" s="398"/>
      <c r="AR197" s="398"/>
      <c r="AS197" s="398"/>
      <c r="AT197" s="398"/>
      <c r="AU197" s="398"/>
      <c r="AV197" s="398"/>
      <c r="AW197" s="398"/>
      <c r="AX197" s="398"/>
      <c r="AY197" s="398"/>
      <c r="AZ197" s="397"/>
      <c r="BA197" s="398"/>
      <c r="BB197" s="398"/>
      <c r="BC197" s="397"/>
      <c r="BD197" s="398"/>
      <c r="BE197" s="398"/>
      <c r="BF197" s="398"/>
      <c r="BG197" s="398"/>
      <c r="BH197" s="398"/>
      <c r="BI197" s="397"/>
      <c r="BJ197" s="398"/>
      <c r="BK197" s="398"/>
      <c r="BL197" s="397"/>
      <c r="BM197" s="398"/>
      <c r="BN197" s="398"/>
      <c r="BO197" s="398"/>
      <c r="BP197" s="398"/>
      <c r="BQ197" s="398"/>
      <c r="BR197" s="398"/>
      <c r="BS197" s="398"/>
      <c r="BT197" s="398"/>
      <c r="BU197" s="398"/>
      <c r="BV197" s="398"/>
      <c r="BW197" s="398"/>
      <c r="BX197" s="398"/>
      <c r="BY197" s="398"/>
      <c r="BZ197" s="398"/>
      <c r="CA197" s="398"/>
      <c r="CB197" s="398"/>
      <c r="CC197" s="398"/>
      <c r="CD197" s="398"/>
      <c r="CE197" s="398"/>
      <c r="CF197" s="398"/>
      <c r="CG197" s="398"/>
      <c r="CH197" s="398"/>
      <c r="CI197" s="398"/>
      <c r="CJ197" s="398"/>
    </row>
    <row r="198" spans="1:88" s="402" customFormat="1" x14ac:dyDescent="0.2">
      <c r="A198" s="899" t="s">
        <v>8263</v>
      </c>
      <c r="B198" s="398"/>
      <c r="C198" s="398" t="s">
        <v>8257</v>
      </c>
      <c r="D198" s="1053" t="s">
        <v>9014</v>
      </c>
      <c r="E198" s="429" t="s">
        <v>9313</v>
      </c>
      <c r="F198" s="399">
        <f t="shared" si="32"/>
        <v>45863</v>
      </c>
      <c r="G198" s="401" t="str">
        <f t="shared" si="33"/>
        <v>A</v>
      </c>
      <c r="H198" s="898" t="str">
        <f t="shared" si="34"/>
        <v>MR_DER-1112_25</v>
      </c>
      <c r="I198" s="413" t="str">
        <f t="shared" si="35"/>
        <v>ND</v>
      </c>
      <c r="J198" s="413" t="str">
        <f t="shared" si="36"/>
        <v>ND</v>
      </c>
      <c r="K198" s="398" t="s">
        <v>3730</v>
      </c>
      <c r="L198" s="430">
        <v>45798</v>
      </c>
      <c r="M198" s="1152" t="s">
        <v>9325</v>
      </c>
      <c r="N198" s="398"/>
      <c r="O198" s="430"/>
      <c r="P198" s="398"/>
      <c r="Q198" s="398" t="s">
        <v>3748</v>
      </c>
      <c r="R198" s="430">
        <v>45805</v>
      </c>
      <c r="S198" s="914" t="s">
        <v>9426</v>
      </c>
      <c r="T198" s="398"/>
      <c r="U198" s="430"/>
      <c r="V198" s="914"/>
      <c r="W198" s="398" t="s">
        <v>3748</v>
      </c>
      <c r="X198" s="430">
        <v>45863</v>
      </c>
      <c r="Y198" s="914" t="s">
        <v>9680</v>
      </c>
      <c r="Z198" s="398"/>
      <c r="AA198" s="430"/>
      <c r="AB198" s="1152"/>
      <c r="AC198" s="398"/>
      <c r="AD198" s="430"/>
      <c r="AE198" s="914"/>
      <c r="AF198" s="398"/>
      <c r="AG198" s="398"/>
      <c r="AH198" s="1152"/>
      <c r="AI198" s="398"/>
      <c r="AJ198" s="430"/>
      <c r="AK198" s="914"/>
      <c r="AL198" s="398"/>
      <c r="AM198" s="398"/>
      <c r="AN198" s="398"/>
      <c r="AO198" s="398"/>
      <c r="AP198" s="398"/>
      <c r="AQ198" s="398"/>
      <c r="AR198" s="398"/>
      <c r="AS198" s="398"/>
      <c r="AT198" s="398"/>
      <c r="AU198" s="398"/>
      <c r="AV198" s="398"/>
      <c r="AW198" s="398"/>
      <c r="AX198" s="398"/>
      <c r="AY198" s="398"/>
      <c r="AZ198" s="397"/>
      <c r="BA198" s="398"/>
      <c r="BB198" s="398"/>
      <c r="BC198" s="397"/>
      <c r="BD198" s="398"/>
      <c r="BE198" s="398"/>
      <c r="BF198" s="398"/>
      <c r="BG198" s="398"/>
      <c r="BH198" s="398"/>
      <c r="BI198" s="397"/>
      <c r="BJ198" s="398"/>
      <c r="BK198" s="398"/>
      <c r="BL198" s="397"/>
      <c r="BM198" s="398"/>
      <c r="BN198" s="398"/>
      <c r="BO198" s="398"/>
      <c r="BP198" s="398"/>
      <c r="BQ198" s="398"/>
      <c r="BR198" s="398"/>
      <c r="BS198" s="398"/>
      <c r="BT198" s="398"/>
      <c r="BU198" s="398"/>
      <c r="BV198" s="398"/>
      <c r="BW198" s="398"/>
      <c r="BX198" s="398"/>
      <c r="BY198" s="398"/>
      <c r="BZ198" s="398"/>
      <c r="CA198" s="398"/>
      <c r="CB198" s="398"/>
      <c r="CC198" s="398"/>
      <c r="CD198" s="398"/>
      <c r="CE198" s="398"/>
      <c r="CF198" s="398"/>
      <c r="CG198" s="398"/>
      <c r="CH198" s="398"/>
      <c r="CI198" s="398"/>
      <c r="CJ198" s="398"/>
    </row>
    <row r="199" spans="1:88" s="402" customFormat="1" x14ac:dyDescent="0.2">
      <c r="A199" s="899" t="s">
        <v>8263</v>
      </c>
      <c r="B199" s="398"/>
      <c r="C199" s="398" t="s">
        <v>8257</v>
      </c>
      <c r="D199" s="1053" t="s">
        <v>9014</v>
      </c>
      <c r="E199" s="429" t="s">
        <v>9314</v>
      </c>
      <c r="F199" s="399">
        <f t="shared" si="32"/>
        <v>45863</v>
      </c>
      <c r="G199" s="401" t="str">
        <f t="shared" si="33"/>
        <v>A</v>
      </c>
      <c r="H199" s="898" t="str">
        <f t="shared" si="34"/>
        <v>MR_DER-1112_25</v>
      </c>
      <c r="I199" s="413" t="str">
        <f t="shared" si="35"/>
        <v>ND</v>
      </c>
      <c r="J199" s="413" t="str">
        <f t="shared" si="36"/>
        <v>ND</v>
      </c>
      <c r="K199" s="398" t="s">
        <v>3730</v>
      </c>
      <c r="L199" s="430">
        <v>45798</v>
      </c>
      <c r="M199" s="1152" t="s">
        <v>9325</v>
      </c>
      <c r="N199" s="398"/>
      <c r="O199" s="430"/>
      <c r="P199" s="398"/>
      <c r="Q199" s="398" t="s">
        <v>3748</v>
      </c>
      <c r="R199" s="430">
        <v>45805</v>
      </c>
      <c r="S199" s="914" t="s">
        <v>9426</v>
      </c>
      <c r="T199" s="398"/>
      <c r="U199" s="430"/>
      <c r="V199" s="914"/>
      <c r="W199" s="398" t="s">
        <v>3748</v>
      </c>
      <c r="X199" s="430">
        <v>45863</v>
      </c>
      <c r="Y199" s="914" t="s">
        <v>9680</v>
      </c>
      <c r="Z199" s="398"/>
      <c r="AA199" s="430"/>
      <c r="AB199" s="1152"/>
      <c r="AC199" s="398"/>
      <c r="AD199" s="430"/>
      <c r="AE199" s="914"/>
      <c r="AF199" s="398"/>
      <c r="AG199" s="398"/>
      <c r="AH199" s="1152"/>
      <c r="AI199" s="398"/>
      <c r="AJ199" s="430"/>
      <c r="AK199" s="914"/>
      <c r="AL199" s="398"/>
      <c r="AM199" s="398"/>
      <c r="AN199" s="398"/>
      <c r="AO199" s="398"/>
      <c r="AP199" s="398"/>
      <c r="AQ199" s="398"/>
      <c r="AR199" s="398"/>
      <c r="AS199" s="398"/>
      <c r="AT199" s="398"/>
      <c r="AU199" s="398"/>
      <c r="AV199" s="398"/>
      <c r="AW199" s="398"/>
      <c r="AX199" s="398"/>
      <c r="AY199" s="398"/>
      <c r="AZ199" s="397"/>
      <c r="BA199" s="398"/>
      <c r="BB199" s="398"/>
      <c r="BC199" s="397"/>
      <c r="BD199" s="398"/>
      <c r="BE199" s="398"/>
      <c r="BF199" s="398"/>
      <c r="BG199" s="398"/>
      <c r="BH199" s="398"/>
      <c r="BI199" s="397"/>
      <c r="BJ199" s="398"/>
      <c r="BK199" s="398"/>
      <c r="BL199" s="397"/>
      <c r="BM199" s="398"/>
      <c r="BN199" s="398"/>
      <c r="BO199" s="398"/>
      <c r="BP199" s="398"/>
      <c r="BQ199" s="398"/>
      <c r="BR199" s="398"/>
      <c r="BS199" s="398"/>
      <c r="BT199" s="398"/>
      <c r="BU199" s="398"/>
      <c r="BV199" s="398"/>
      <c r="BW199" s="398"/>
      <c r="BX199" s="398"/>
      <c r="BY199" s="398"/>
      <c r="BZ199" s="398"/>
      <c r="CA199" s="398"/>
      <c r="CB199" s="398"/>
      <c r="CC199" s="398"/>
      <c r="CD199" s="398"/>
      <c r="CE199" s="398"/>
      <c r="CF199" s="398"/>
      <c r="CG199" s="398"/>
      <c r="CH199" s="398"/>
      <c r="CI199" s="398"/>
      <c r="CJ199" s="398"/>
    </row>
    <row r="200" spans="1:88" s="402" customFormat="1" x14ac:dyDescent="0.2">
      <c r="A200" s="899" t="s">
        <v>8263</v>
      </c>
      <c r="B200" s="398"/>
      <c r="C200" s="398" t="s">
        <v>8257</v>
      </c>
      <c r="D200" s="1053" t="s">
        <v>9014</v>
      </c>
      <c r="E200" s="429" t="s">
        <v>9315</v>
      </c>
      <c r="F200" s="399">
        <f t="shared" si="32"/>
        <v>45863</v>
      </c>
      <c r="G200" s="401" t="str">
        <f t="shared" si="33"/>
        <v>A</v>
      </c>
      <c r="H200" s="898" t="str">
        <f t="shared" si="34"/>
        <v>MR_DER-1112_25</v>
      </c>
      <c r="I200" s="413" t="str">
        <f t="shared" si="35"/>
        <v>ND</v>
      </c>
      <c r="J200" s="413" t="str">
        <f t="shared" si="36"/>
        <v>ND</v>
      </c>
      <c r="K200" s="398" t="s">
        <v>3730</v>
      </c>
      <c r="L200" s="430">
        <v>45798</v>
      </c>
      <c r="M200" s="1152" t="s">
        <v>9325</v>
      </c>
      <c r="N200" s="398"/>
      <c r="O200" s="430"/>
      <c r="P200" s="398"/>
      <c r="Q200" s="398" t="s">
        <v>3748</v>
      </c>
      <c r="R200" s="430">
        <v>45805</v>
      </c>
      <c r="S200" s="914" t="s">
        <v>9426</v>
      </c>
      <c r="T200" s="398"/>
      <c r="U200" s="430"/>
      <c r="V200" s="914"/>
      <c r="W200" s="398" t="s">
        <v>3748</v>
      </c>
      <c r="X200" s="430">
        <v>45863</v>
      </c>
      <c r="Y200" s="914" t="s">
        <v>9680</v>
      </c>
      <c r="Z200" s="398"/>
      <c r="AA200" s="430"/>
      <c r="AB200" s="1152"/>
      <c r="AC200" s="398"/>
      <c r="AD200" s="430"/>
      <c r="AE200" s="914"/>
      <c r="AF200" s="398"/>
      <c r="AG200" s="398"/>
      <c r="AH200" s="1152"/>
      <c r="AI200" s="398"/>
      <c r="AJ200" s="430"/>
      <c r="AK200" s="914"/>
      <c r="AL200" s="398"/>
      <c r="AM200" s="398"/>
      <c r="AN200" s="398"/>
      <c r="AO200" s="398"/>
      <c r="AP200" s="398"/>
      <c r="AQ200" s="398"/>
      <c r="AR200" s="398"/>
      <c r="AS200" s="398"/>
      <c r="AT200" s="398"/>
      <c r="AU200" s="398"/>
      <c r="AV200" s="398"/>
      <c r="AW200" s="398"/>
      <c r="AX200" s="398"/>
      <c r="AY200" s="398"/>
      <c r="AZ200" s="397"/>
      <c r="BA200" s="398"/>
      <c r="BB200" s="398"/>
      <c r="BC200" s="397"/>
      <c r="BD200" s="398"/>
      <c r="BE200" s="398"/>
      <c r="BF200" s="398"/>
      <c r="BG200" s="398"/>
      <c r="BH200" s="398"/>
      <c r="BI200" s="397"/>
      <c r="BJ200" s="398"/>
      <c r="BK200" s="398"/>
      <c r="BL200" s="397"/>
      <c r="BM200" s="398"/>
      <c r="BN200" s="398"/>
      <c r="BO200" s="398"/>
      <c r="BP200" s="398"/>
      <c r="BQ200" s="398"/>
      <c r="BR200" s="398"/>
      <c r="BS200" s="398"/>
      <c r="BT200" s="398"/>
      <c r="BU200" s="398"/>
      <c r="BV200" s="398"/>
      <c r="BW200" s="398"/>
      <c r="BX200" s="398"/>
      <c r="BY200" s="398"/>
      <c r="BZ200" s="398"/>
      <c r="CA200" s="398"/>
      <c r="CB200" s="398"/>
      <c r="CC200" s="398"/>
      <c r="CD200" s="398"/>
      <c r="CE200" s="398"/>
      <c r="CF200" s="398"/>
      <c r="CG200" s="398"/>
      <c r="CH200" s="398"/>
      <c r="CI200" s="398"/>
      <c r="CJ200" s="398"/>
    </row>
    <row r="201" spans="1:88" s="402" customFormat="1" x14ac:dyDescent="0.2">
      <c r="A201" s="899" t="s">
        <v>8263</v>
      </c>
      <c r="B201" s="398"/>
      <c r="C201" s="398" t="s">
        <v>8257</v>
      </c>
      <c r="D201" s="1053" t="s">
        <v>9014</v>
      </c>
      <c r="E201" s="429" t="s">
        <v>9316</v>
      </c>
      <c r="F201" s="399">
        <f t="shared" si="32"/>
        <v>45863</v>
      </c>
      <c r="G201" s="401" t="str">
        <f t="shared" si="33"/>
        <v>A</v>
      </c>
      <c r="H201" s="898" t="str">
        <f t="shared" si="34"/>
        <v>MR_DER-1112_25</v>
      </c>
      <c r="I201" s="413" t="str">
        <f t="shared" si="35"/>
        <v>ND</v>
      </c>
      <c r="J201" s="413" t="str">
        <f t="shared" si="36"/>
        <v>ND</v>
      </c>
      <c r="K201" s="398" t="s">
        <v>3730</v>
      </c>
      <c r="L201" s="430">
        <v>45798</v>
      </c>
      <c r="M201" s="1152" t="s">
        <v>9325</v>
      </c>
      <c r="N201" s="398"/>
      <c r="O201" s="430"/>
      <c r="P201" s="398"/>
      <c r="Q201" s="398" t="s">
        <v>3748</v>
      </c>
      <c r="R201" s="430">
        <v>45805</v>
      </c>
      <c r="S201" s="914" t="s">
        <v>9426</v>
      </c>
      <c r="T201" s="398"/>
      <c r="U201" s="430"/>
      <c r="V201" s="914"/>
      <c r="W201" s="398" t="s">
        <v>3748</v>
      </c>
      <c r="X201" s="430">
        <v>45863</v>
      </c>
      <c r="Y201" s="914" t="s">
        <v>9680</v>
      </c>
      <c r="Z201" s="398"/>
      <c r="AA201" s="430"/>
      <c r="AB201" s="1152"/>
      <c r="AC201" s="398"/>
      <c r="AD201" s="430"/>
      <c r="AE201" s="914"/>
      <c r="AF201" s="398"/>
      <c r="AG201" s="398"/>
      <c r="AH201" s="1152"/>
      <c r="AI201" s="398"/>
      <c r="AJ201" s="430"/>
      <c r="AK201" s="914"/>
      <c r="AL201" s="398"/>
      <c r="AM201" s="398"/>
      <c r="AN201" s="398"/>
      <c r="AO201" s="398"/>
      <c r="AP201" s="398"/>
      <c r="AQ201" s="398"/>
      <c r="AR201" s="398"/>
      <c r="AS201" s="398"/>
      <c r="AT201" s="398"/>
      <c r="AU201" s="398"/>
      <c r="AV201" s="398"/>
      <c r="AW201" s="398"/>
      <c r="AX201" s="398"/>
      <c r="AY201" s="398"/>
      <c r="AZ201" s="397"/>
      <c r="BA201" s="398"/>
      <c r="BB201" s="398"/>
      <c r="BC201" s="397"/>
      <c r="BD201" s="398"/>
      <c r="BE201" s="398"/>
      <c r="BF201" s="398"/>
      <c r="BG201" s="398"/>
      <c r="BH201" s="398"/>
      <c r="BI201" s="397"/>
      <c r="BJ201" s="398"/>
      <c r="BK201" s="398"/>
      <c r="BL201" s="397"/>
      <c r="BM201" s="398"/>
      <c r="BN201" s="398"/>
      <c r="BO201" s="398"/>
      <c r="BP201" s="398"/>
      <c r="BQ201" s="398"/>
      <c r="BR201" s="398"/>
      <c r="BS201" s="398"/>
      <c r="BT201" s="398"/>
      <c r="BU201" s="398"/>
      <c r="BV201" s="398"/>
      <c r="BW201" s="398"/>
      <c r="BX201" s="398"/>
      <c r="BY201" s="398"/>
      <c r="BZ201" s="398"/>
      <c r="CA201" s="398"/>
      <c r="CB201" s="398"/>
      <c r="CC201" s="398"/>
      <c r="CD201" s="398"/>
      <c r="CE201" s="398"/>
      <c r="CF201" s="398"/>
      <c r="CG201" s="398"/>
      <c r="CH201" s="398"/>
      <c r="CI201" s="398"/>
      <c r="CJ201" s="398"/>
    </row>
    <row r="202" spans="1:88" s="402" customFormat="1" x14ac:dyDescent="0.2">
      <c r="A202" s="899" t="s">
        <v>8263</v>
      </c>
      <c r="B202" s="398"/>
      <c r="C202" s="398" t="s">
        <v>8257</v>
      </c>
      <c r="D202" s="1053" t="s">
        <v>9014</v>
      </c>
      <c r="E202" s="429" t="s">
        <v>9317</v>
      </c>
      <c r="F202" s="399">
        <f t="shared" si="32"/>
        <v>45863</v>
      </c>
      <c r="G202" s="401" t="str">
        <f t="shared" si="33"/>
        <v>A</v>
      </c>
      <c r="H202" s="898" t="str">
        <f t="shared" si="34"/>
        <v>MR_DER-1112_25</v>
      </c>
      <c r="I202" s="413" t="str">
        <f t="shared" si="35"/>
        <v>ND</v>
      </c>
      <c r="J202" s="413" t="str">
        <f t="shared" si="36"/>
        <v>ND</v>
      </c>
      <c r="K202" s="398" t="s">
        <v>3730</v>
      </c>
      <c r="L202" s="430">
        <v>45798</v>
      </c>
      <c r="M202" s="1152" t="s">
        <v>9325</v>
      </c>
      <c r="N202" s="398"/>
      <c r="O202" s="430"/>
      <c r="P202" s="398"/>
      <c r="Q202" s="398" t="s">
        <v>3748</v>
      </c>
      <c r="R202" s="430">
        <v>45805</v>
      </c>
      <c r="S202" s="914" t="s">
        <v>9426</v>
      </c>
      <c r="T202" s="398"/>
      <c r="U202" s="430"/>
      <c r="V202" s="914"/>
      <c r="W202" s="398" t="s">
        <v>3748</v>
      </c>
      <c r="X202" s="430">
        <v>45863</v>
      </c>
      <c r="Y202" s="914" t="s">
        <v>9680</v>
      </c>
      <c r="Z202" s="398"/>
      <c r="AA202" s="430"/>
      <c r="AB202" s="1152"/>
      <c r="AC202" s="398"/>
      <c r="AD202" s="430"/>
      <c r="AE202" s="914"/>
      <c r="AF202" s="398"/>
      <c r="AG202" s="398"/>
      <c r="AH202" s="1152"/>
      <c r="AI202" s="398"/>
      <c r="AJ202" s="430"/>
      <c r="AK202" s="914"/>
      <c r="AL202" s="398"/>
      <c r="AM202" s="398"/>
      <c r="AN202" s="398"/>
      <c r="AO202" s="398"/>
      <c r="AP202" s="398"/>
      <c r="AQ202" s="398"/>
      <c r="AR202" s="398"/>
      <c r="AS202" s="398"/>
      <c r="AT202" s="398"/>
      <c r="AU202" s="398"/>
      <c r="AV202" s="398"/>
      <c r="AW202" s="398"/>
      <c r="AX202" s="398"/>
      <c r="AY202" s="398"/>
      <c r="AZ202" s="397"/>
      <c r="BA202" s="398"/>
      <c r="BB202" s="398"/>
      <c r="BC202" s="397"/>
      <c r="BD202" s="398"/>
      <c r="BE202" s="398"/>
      <c r="BF202" s="398"/>
      <c r="BG202" s="398"/>
      <c r="BH202" s="398"/>
      <c r="BI202" s="397"/>
      <c r="BJ202" s="398"/>
      <c r="BK202" s="398"/>
      <c r="BL202" s="397"/>
      <c r="BM202" s="398"/>
      <c r="BN202" s="398"/>
      <c r="BO202" s="398"/>
      <c r="BP202" s="398"/>
      <c r="BQ202" s="398"/>
      <c r="BR202" s="398"/>
      <c r="BS202" s="398"/>
      <c r="BT202" s="398"/>
      <c r="BU202" s="398"/>
      <c r="BV202" s="398"/>
      <c r="BW202" s="398"/>
      <c r="BX202" s="398"/>
      <c r="BY202" s="398"/>
      <c r="BZ202" s="398"/>
      <c r="CA202" s="398"/>
      <c r="CB202" s="398"/>
      <c r="CC202" s="398"/>
      <c r="CD202" s="398"/>
      <c r="CE202" s="398"/>
      <c r="CF202" s="398"/>
      <c r="CG202" s="398"/>
      <c r="CH202" s="398"/>
      <c r="CI202" s="398"/>
      <c r="CJ202" s="398"/>
    </row>
    <row r="203" spans="1:88" s="402" customFormat="1" x14ac:dyDescent="0.2">
      <c r="A203" s="899" t="s">
        <v>8263</v>
      </c>
      <c r="B203" s="398"/>
      <c r="C203" s="398" t="s">
        <v>8257</v>
      </c>
      <c r="D203" s="1053" t="s">
        <v>9014</v>
      </c>
      <c r="E203" s="429" t="s">
        <v>9318</v>
      </c>
      <c r="F203" s="399">
        <f t="shared" si="32"/>
        <v>45863</v>
      </c>
      <c r="G203" s="401" t="str">
        <f t="shared" si="33"/>
        <v>A</v>
      </c>
      <c r="H203" s="898" t="str">
        <f t="shared" si="34"/>
        <v>MR_DER-1112_25</v>
      </c>
      <c r="I203" s="413" t="str">
        <f t="shared" si="35"/>
        <v>ND</v>
      </c>
      <c r="J203" s="413" t="str">
        <f t="shared" si="36"/>
        <v>ND</v>
      </c>
      <c r="K203" s="398" t="s">
        <v>3730</v>
      </c>
      <c r="L203" s="430">
        <v>45798</v>
      </c>
      <c r="M203" s="1152" t="s">
        <v>9325</v>
      </c>
      <c r="N203" s="398"/>
      <c r="O203" s="430"/>
      <c r="P203" s="398"/>
      <c r="Q203" s="398" t="s">
        <v>3748</v>
      </c>
      <c r="R203" s="430">
        <v>45805</v>
      </c>
      <c r="S203" s="914" t="s">
        <v>9426</v>
      </c>
      <c r="T203" s="398"/>
      <c r="U203" s="430"/>
      <c r="V203" s="914"/>
      <c r="W203" s="398" t="s">
        <v>3748</v>
      </c>
      <c r="X203" s="430">
        <v>45863</v>
      </c>
      <c r="Y203" s="914" t="s">
        <v>9680</v>
      </c>
      <c r="Z203" s="398"/>
      <c r="AA203" s="430"/>
      <c r="AB203" s="1152"/>
      <c r="AC203" s="398"/>
      <c r="AD203" s="430"/>
      <c r="AE203" s="914"/>
      <c r="AF203" s="398"/>
      <c r="AG203" s="398"/>
      <c r="AH203" s="1152"/>
      <c r="AI203" s="398"/>
      <c r="AJ203" s="430"/>
      <c r="AK203" s="914"/>
      <c r="AL203" s="398"/>
      <c r="AM203" s="398"/>
      <c r="AN203" s="398"/>
      <c r="AO203" s="398"/>
      <c r="AP203" s="398"/>
      <c r="AQ203" s="398"/>
      <c r="AR203" s="398"/>
      <c r="AS203" s="398"/>
      <c r="AT203" s="398"/>
      <c r="AU203" s="398"/>
      <c r="AV203" s="398"/>
      <c r="AW203" s="398"/>
      <c r="AX203" s="398"/>
      <c r="AY203" s="398"/>
      <c r="AZ203" s="397"/>
      <c r="BA203" s="398"/>
      <c r="BB203" s="398"/>
      <c r="BC203" s="397"/>
      <c r="BD203" s="398"/>
      <c r="BE203" s="398"/>
      <c r="BF203" s="398"/>
      <c r="BG203" s="398"/>
      <c r="BH203" s="398"/>
      <c r="BI203" s="397"/>
      <c r="BJ203" s="398"/>
      <c r="BK203" s="398"/>
      <c r="BL203" s="397"/>
      <c r="BM203" s="398"/>
      <c r="BN203" s="398"/>
      <c r="BO203" s="398"/>
      <c r="BP203" s="398"/>
      <c r="BQ203" s="398"/>
      <c r="BR203" s="398"/>
      <c r="BS203" s="398"/>
      <c r="BT203" s="398"/>
      <c r="BU203" s="398"/>
      <c r="BV203" s="398"/>
      <c r="BW203" s="398"/>
      <c r="BX203" s="398"/>
      <c r="BY203" s="398"/>
      <c r="BZ203" s="398"/>
      <c r="CA203" s="398"/>
      <c r="CB203" s="398"/>
      <c r="CC203" s="398"/>
      <c r="CD203" s="398"/>
      <c r="CE203" s="398"/>
      <c r="CF203" s="398"/>
      <c r="CG203" s="398"/>
      <c r="CH203" s="398"/>
      <c r="CI203" s="398"/>
      <c r="CJ203" s="398"/>
    </row>
    <row r="204" spans="1:88" s="402" customFormat="1" x14ac:dyDescent="0.2">
      <c r="A204" s="899" t="s">
        <v>8263</v>
      </c>
      <c r="B204" s="398"/>
      <c r="C204" s="398" t="s">
        <v>8257</v>
      </c>
      <c r="D204" s="1053" t="s">
        <v>9014</v>
      </c>
      <c r="E204" s="429" t="s">
        <v>9319</v>
      </c>
      <c r="F204" s="399">
        <f t="shared" si="32"/>
        <v>45863</v>
      </c>
      <c r="G204" s="401" t="str">
        <f t="shared" si="33"/>
        <v>A</v>
      </c>
      <c r="H204" s="898" t="str">
        <f t="shared" si="34"/>
        <v>MR_DER-1112_25</v>
      </c>
      <c r="I204" s="413" t="str">
        <f t="shared" si="35"/>
        <v>ND</v>
      </c>
      <c r="J204" s="413" t="str">
        <f t="shared" si="36"/>
        <v>ND</v>
      </c>
      <c r="K204" s="398" t="s">
        <v>3730</v>
      </c>
      <c r="L204" s="430">
        <v>45798</v>
      </c>
      <c r="M204" s="1152" t="s">
        <v>9325</v>
      </c>
      <c r="N204" s="398"/>
      <c r="O204" s="430"/>
      <c r="P204" s="398"/>
      <c r="Q204" s="398" t="s">
        <v>3748</v>
      </c>
      <c r="R204" s="430">
        <v>45805</v>
      </c>
      <c r="S204" s="914" t="s">
        <v>9426</v>
      </c>
      <c r="T204" s="398"/>
      <c r="U204" s="430"/>
      <c r="V204" s="914"/>
      <c r="W204" s="398" t="s">
        <v>3748</v>
      </c>
      <c r="X204" s="430">
        <v>45863</v>
      </c>
      <c r="Y204" s="914" t="s">
        <v>9680</v>
      </c>
      <c r="Z204" s="398"/>
      <c r="AA204" s="430"/>
      <c r="AB204" s="1152"/>
      <c r="AC204" s="398"/>
      <c r="AD204" s="430"/>
      <c r="AE204" s="914"/>
      <c r="AF204" s="398"/>
      <c r="AG204" s="398"/>
      <c r="AH204" s="1152"/>
      <c r="AI204" s="398"/>
      <c r="AJ204" s="430"/>
      <c r="AK204" s="914"/>
      <c r="AL204" s="398"/>
      <c r="AM204" s="398"/>
      <c r="AN204" s="398"/>
      <c r="AO204" s="398"/>
      <c r="AP204" s="398"/>
      <c r="AQ204" s="398"/>
      <c r="AR204" s="398"/>
      <c r="AS204" s="398"/>
      <c r="AT204" s="398"/>
      <c r="AU204" s="398"/>
      <c r="AV204" s="398"/>
      <c r="AW204" s="398"/>
      <c r="AX204" s="398"/>
      <c r="AY204" s="398"/>
      <c r="AZ204" s="397"/>
      <c r="BA204" s="398"/>
      <c r="BB204" s="398"/>
      <c r="BC204" s="397"/>
      <c r="BD204" s="398"/>
      <c r="BE204" s="398"/>
      <c r="BF204" s="398"/>
      <c r="BG204" s="398"/>
      <c r="BH204" s="398"/>
      <c r="BI204" s="397"/>
      <c r="BJ204" s="398"/>
      <c r="BK204" s="398"/>
      <c r="BL204" s="397"/>
      <c r="BM204" s="398"/>
      <c r="BN204" s="398"/>
      <c r="BO204" s="398"/>
      <c r="BP204" s="398"/>
      <c r="BQ204" s="398"/>
      <c r="BR204" s="398"/>
      <c r="BS204" s="398"/>
      <c r="BT204" s="398"/>
      <c r="BU204" s="398"/>
      <c r="BV204" s="398"/>
      <c r="BW204" s="398"/>
      <c r="BX204" s="398"/>
      <c r="BY204" s="398"/>
      <c r="BZ204" s="398"/>
      <c r="CA204" s="398"/>
      <c r="CB204" s="398"/>
      <c r="CC204" s="398"/>
      <c r="CD204" s="398"/>
      <c r="CE204" s="398"/>
      <c r="CF204" s="398"/>
      <c r="CG204" s="398"/>
      <c r="CH204" s="398"/>
      <c r="CI204" s="398"/>
      <c r="CJ204" s="398"/>
    </row>
    <row r="205" spans="1:88" s="402" customFormat="1" x14ac:dyDescent="0.2">
      <c r="A205" s="899" t="s">
        <v>8263</v>
      </c>
      <c r="B205" s="398"/>
      <c r="C205" s="398" t="s">
        <v>8257</v>
      </c>
      <c r="D205" s="1053" t="s">
        <v>9014</v>
      </c>
      <c r="E205" s="429" t="s">
        <v>9320</v>
      </c>
      <c r="F205" s="399">
        <f t="shared" si="32"/>
        <v>45863</v>
      </c>
      <c r="G205" s="401" t="str">
        <f t="shared" si="33"/>
        <v>A</v>
      </c>
      <c r="H205" s="898" t="str">
        <f t="shared" si="34"/>
        <v>MR_DER-1112_25</v>
      </c>
      <c r="I205" s="413" t="str">
        <f t="shared" si="35"/>
        <v>ND</v>
      </c>
      <c r="J205" s="413" t="str">
        <f t="shared" si="36"/>
        <v>ND</v>
      </c>
      <c r="K205" s="398" t="s">
        <v>3730</v>
      </c>
      <c r="L205" s="430">
        <v>45798</v>
      </c>
      <c r="M205" s="1152" t="s">
        <v>9325</v>
      </c>
      <c r="N205" s="398"/>
      <c r="O205" s="430"/>
      <c r="P205" s="398"/>
      <c r="Q205" s="398" t="s">
        <v>3748</v>
      </c>
      <c r="R205" s="430">
        <v>45805</v>
      </c>
      <c r="S205" s="914" t="s">
        <v>9426</v>
      </c>
      <c r="T205" s="398"/>
      <c r="U205" s="430"/>
      <c r="V205" s="914"/>
      <c r="W205" s="398" t="s">
        <v>3748</v>
      </c>
      <c r="X205" s="430">
        <v>45863</v>
      </c>
      <c r="Y205" s="914" t="s">
        <v>9680</v>
      </c>
      <c r="Z205" s="398"/>
      <c r="AA205" s="430"/>
      <c r="AB205" s="1152"/>
      <c r="AC205" s="398"/>
      <c r="AD205" s="430"/>
      <c r="AE205" s="914"/>
      <c r="AF205" s="398"/>
      <c r="AG205" s="398"/>
      <c r="AH205" s="1152"/>
      <c r="AI205" s="398"/>
      <c r="AJ205" s="430"/>
      <c r="AK205" s="914"/>
      <c r="AL205" s="398"/>
      <c r="AM205" s="398"/>
      <c r="AN205" s="398"/>
      <c r="AO205" s="398"/>
      <c r="AP205" s="398"/>
      <c r="AQ205" s="398"/>
      <c r="AR205" s="398"/>
      <c r="AS205" s="398"/>
      <c r="AT205" s="398"/>
      <c r="AU205" s="398"/>
      <c r="AV205" s="398"/>
      <c r="AW205" s="398"/>
      <c r="AX205" s="398"/>
      <c r="AY205" s="398"/>
      <c r="AZ205" s="397"/>
      <c r="BA205" s="398"/>
      <c r="BB205" s="398"/>
      <c r="BC205" s="397"/>
      <c r="BD205" s="398"/>
      <c r="BE205" s="398"/>
      <c r="BF205" s="398"/>
      <c r="BG205" s="398"/>
      <c r="BH205" s="398"/>
      <c r="BI205" s="397"/>
      <c r="BJ205" s="398"/>
      <c r="BK205" s="398"/>
      <c r="BL205" s="397"/>
      <c r="BM205" s="398"/>
      <c r="BN205" s="398"/>
      <c r="BO205" s="398"/>
      <c r="BP205" s="398"/>
      <c r="BQ205" s="398"/>
      <c r="BR205" s="398"/>
      <c r="BS205" s="398"/>
      <c r="BT205" s="398"/>
      <c r="BU205" s="398"/>
      <c r="BV205" s="398"/>
      <c r="BW205" s="398"/>
      <c r="BX205" s="398"/>
      <c r="BY205" s="398"/>
      <c r="BZ205" s="398"/>
      <c r="CA205" s="398"/>
      <c r="CB205" s="398"/>
      <c r="CC205" s="398"/>
      <c r="CD205" s="398"/>
      <c r="CE205" s="398"/>
      <c r="CF205" s="398"/>
      <c r="CG205" s="398"/>
      <c r="CH205" s="398"/>
      <c r="CI205" s="398"/>
      <c r="CJ205" s="398"/>
    </row>
    <row r="206" spans="1:88" s="402" customFormat="1" x14ac:dyDescent="0.2">
      <c r="A206" s="899" t="s">
        <v>8263</v>
      </c>
      <c r="B206" s="398"/>
      <c r="C206" s="398" t="s">
        <v>8257</v>
      </c>
      <c r="D206" s="1053" t="s">
        <v>9014</v>
      </c>
      <c r="E206" s="429" t="s">
        <v>9321</v>
      </c>
      <c r="F206" s="399">
        <f t="shared" si="32"/>
        <v>45863</v>
      </c>
      <c r="G206" s="401" t="str">
        <f t="shared" si="33"/>
        <v>A</v>
      </c>
      <c r="H206" s="898" t="str">
        <f t="shared" si="34"/>
        <v>MR_DER-1112_25</v>
      </c>
      <c r="I206" s="413" t="str">
        <f t="shared" si="35"/>
        <v>ND</v>
      </c>
      <c r="J206" s="413" t="str">
        <f t="shared" si="36"/>
        <v>ND</v>
      </c>
      <c r="K206" s="398" t="s">
        <v>3730</v>
      </c>
      <c r="L206" s="430">
        <v>45798</v>
      </c>
      <c r="M206" s="1152" t="s">
        <v>9325</v>
      </c>
      <c r="N206" s="398"/>
      <c r="O206" s="430"/>
      <c r="P206" s="398"/>
      <c r="Q206" s="398" t="s">
        <v>3748</v>
      </c>
      <c r="R206" s="430">
        <v>45805</v>
      </c>
      <c r="S206" s="914" t="s">
        <v>9426</v>
      </c>
      <c r="T206" s="398"/>
      <c r="U206" s="430"/>
      <c r="V206" s="914"/>
      <c r="W206" s="398" t="s">
        <v>3748</v>
      </c>
      <c r="X206" s="430">
        <v>45863</v>
      </c>
      <c r="Y206" s="914" t="s">
        <v>9680</v>
      </c>
      <c r="Z206" s="398"/>
      <c r="AA206" s="430"/>
      <c r="AB206" s="1152"/>
      <c r="AC206" s="398"/>
      <c r="AD206" s="430"/>
      <c r="AE206" s="914"/>
      <c r="AF206" s="398"/>
      <c r="AG206" s="398"/>
      <c r="AH206" s="1152"/>
      <c r="AI206" s="398"/>
      <c r="AJ206" s="430"/>
      <c r="AK206" s="914"/>
      <c r="AL206" s="398"/>
      <c r="AM206" s="398"/>
      <c r="AN206" s="398"/>
      <c r="AO206" s="398"/>
      <c r="AP206" s="398"/>
      <c r="AQ206" s="398"/>
      <c r="AR206" s="398"/>
      <c r="AS206" s="398"/>
      <c r="AT206" s="398"/>
      <c r="AU206" s="398"/>
      <c r="AV206" s="398"/>
      <c r="AW206" s="398"/>
      <c r="AX206" s="398"/>
      <c r="AY206" s="398"/>
      <c r="AZ206" s="397"/>
      <c r="BA206" s="398"/>
      <c r="BB206" s="398"/>
      <c r="BC206" s="397"/>
      <c r="BD206" s="398"/>
      <c r="BE206" s="398"/>
      <c r="BF206" s="398"/>
      <c r="BG206" s="398"/>
      <c r="BH206" s="398"/>
      <c r="BI206" s="397"/>
      <c r="BJ206" s="398"/>
      <c r="BK206" s="398"/>
      <c r="BL206" s="397"/>
      <c r="BM206" s="398"/>
      <c r="BN206" s="398"/>
      <c r="BO206" s="398"/>
      <c r="BP206" s="398"/>
      <c r="BQ206" s="398"/>
      <c r="BR206" s="398"/>
      <c r="BS206" s="398"/>
      <c r="BT206" s="398"/>
      <c r="BU206" s="398"/>
      <c r="BV206" s="398"/>
      <c r="BW206" s="398"/>
      <c r="BX206" s="398"/>
      <c r="BY206" s="398"/>
      <c r="BZ206" s="398"/>
      <c r="CA206" s="398"/>
      <c r="CB206" s="398"/>
      <c r="CC206" s="398"/>
      <c r="CD206" s="398"/>
      <c r="CE206" s="398"/>
      <c r="CF206" s="398"/>
      <c r="CG206" s="398"/>
      <c r="CH206" s="398"/>
      <c r="CI206" s="398"/>
      <c r="CJ206" s="398"/>
    </row>
    <row r="207" spans="1:88" s="402" customFormat="1" x14ac:dyDescent="0.2">
      <c r="A207" s="899" t="s">
        <v>8263</v>
      </c>
      <c r="B207" s="398"/>
      <c r="C207" s="398" t="s">
        <v>8257</v>
      </c>
      <c r="D207" s="1053" t="s">
        <v>9014</v>
      </c>
      <c r="E207" s="429" t="s">
        <v>9322</v>
      </c>
      <c r="F207" s="399">
        <f t="shared" si="32"/>
        <v>45863</v>
      </c>
      <c r="G207" s="401" t="str">
        <f t="shared" si="33"/>
        <v>A</v>
      </c>
      <c r="H207" s="898" t="str">
        <f t="shared" si="34"/>
        <v>MR_DER-1112_25</v>
      </c>
      <c r="I207" s="413" t="str">
        <f t="shared" si="35"/>
        <v>ND</v>
      </c>
      <c r="J207" s="413" t="str">
        <f t="shared" si="36"/>
        <v>ND</v>
      </c>
      <c r="K207" s="398" t="s">
        <v>3730</v>
      </c>
      <c r="L207" s="430">
        <v>45798</v>
      </c>
      <c r="M207" s="1152" t="s">
        <v>9325</v>
      </c>
      <c r="N207" s="398"/>
      <c r="O207" s="430"/>
      <c r="P207" s="398"/>
      <c r="Q207" s="398" t="s">
        <v>3748</v>
      </c>
      <c r="R207" s="430">
        <v>45805</v>
      </c>
      <c r="S207" s="914" t="s">
        <v>9426</v>
      </c>
      <c r="T207" s="398"/>
      <c r="U207" s="430"/>
      <c r="V207" s="914"/>
      <c r="W207" s="398" t="s">
        <v>3748</v>
      </c>
      <c r="X207" s="430">
        <v>45863</v>
      </c>
      <c r="Y207" s="914" t="s">
        <v>9680</v>
      </c>
      <c r="Z207" s="398"/>
      <c r="AA207" s="430"/>
      <c r="AB207" s="1152"/>
      <c r="AC207" s="398"/>
      <c r="AD207" s="430"/>
      <c r="AE207" s="914"/>
      <c r="AF207" s="398"/>
      <c r="AG207" s="398"/>
      <c r="AH207" s="1152"/>
      <c r="AI207" s="398"/>
      <c r="AJ207" s="430"/>
      <c r="AK207" s="914"/>
      <c r="AL207" s="398"/>
      <c r="AM207" s="398"/>
      <c r="AN207" s="398"/>
      <c r="AO207" s="398"/>
      <c r="AP207" s="398"/>
      <c r="AQ207" s="398"/>
      <c r="AR207" s="398"/>
      <c r="AS207" s="398"/>
      <c r="AT207" s="398"/>
      <c r="AU207" s="398"/>
      <c r="AV207" s="398"/>
      <c r="AW207" s="398"/>
      <c r="AX207" s="398"/>
      <c r="AY207" s="398"/>
      <c r="AZ207" s="397"/>
      <c r="BA207" s="398"/>
      <c r="BB207" s="398"/>
      <c r="BC207" s="397"/>
      <c r="BD207" s="398"/>
      <c r="BE207" s="398"/>
      <c r="BF207" s="398"/>
      <c r="BG207" s="398"/>
      <c r="BH207" s="398"/>
      <c r="BI207" s="397"/>
      <c r="BJ207" s="398"/>
      <c r="BK207" s="398"/>
      <c r="BL207" s="397"/>
      <c r="BM207" s="398"/>
      <c r="BN207" s="398"/>
      <c r="BO207" s="398"/>
      <c r="BP207" s="398"/>
      <c r="BQ207" s="398"/>
      <c r="BR207" s="398"/>
      <c r="BS207" s="398"/>
      <c r="BT207" s="398"/>
      <c r="BU207" s="398"/>
      <c r="BV207" s="398"/>
      <c r="BW207" s="398"/>
      <c r="BX207" s="398"/>
      <c r="BY207" s="398"/>
      <c r="BZ207" s="398"/>
      <c r="CA207" s="398"/>
      <c r="CB207" s="398"/>
      <c r="CC207" s="398"/>
      <c r="CD207" s="398"/>
      <c r="CE207" s="398"/>
      <c r="CF207" s="398"/>
      <c r="CG207" s="398"/>
      <c r="CH207" s="398"/>
      <c r="CI207" s="398"/>
      <c r="CJ207" s="398"/>
    </row>
    <row r="208" spans="1:88" s="402" customFormat="1" x14ac:dyDescent="0.2">
      <c r="A208" s="899" t="s">
        <v>8263</v>
      </c>
      <c r="B208" s="398"/>
      <c r="C208" s="398" t="s">
        <v>8257</v>
      </c>
      <c r="D208" s="1053" t="s">
        <v>9014</v>
      </c>
      <c r="E208" s="429" t="s">
        <v>9323</v>
      </c>
      <c r="F208" s="399">
        <f t="shared" si="32"/>
        <v>45863</v>
      </c>
      <c r="G208" s="401" t="str">
        <f t="shared" si="33"/>
        <v>A</v>
      </c>
      <c r="H208" s="898" t="str">
        <f t="shared" si="34"/>
        <v>MR_DER-1112_25</v>
      </c>
      <c r="I208" s="413" t="str">
        <f t="shared" si="35"/>
        <v>ND</v>
      </c>
      <c r="J208" s="413" t="str">
        <f t="shared" si="36"/>
        <v>ND</v>
      </c>
      <c r="K208" s="398" t="s">
        <v>3730</v>
      </c>
      <c r="L208" s="430">
        <v>45798</v>
      </c>
      <c r="M208" s="1152" t="s">
        <v>9325</v>
      </c>
      <c r="N208" s="398"/>
      <c r="O208" s="430"/>
      <c r="P208" s="398"/>
      <c r="Q208" s="398" t="s">
        <v>3748</v>
      </c>
      <c r="R208" s="430">
        <v>45805</v>
      </c>
      <c r="S208" s="914" t="s">
        <v>9426</v>
      </c>
      <c r="T208" s="398"/>
      <c r="U208" s="430"/>
      <c r="V208" s="914"/>
      <c r="W208" s="398" t="s">
        <v>3748</v>
      </c>
      <c r="X208" s="430">
        <v>45863</v>
      </c>
      <c r="Y208" s="914" t="s">
        <v>9680</v>
      </c>
      <c r="Z208" s="398"/>
      <c r="AA208" s="430"/>
      <c r="AB208" s="1152"/>
      <c r="AC208" s="398"/>
      <c r="AD208" s="430"/>
      <c r="AE208" s="914"/>
      <c r="AF208" s="398"/>
      <c r="AG208" s="398"/>
      <c r="AH208" s="1152"/>
      <c r="AI208" s="398"/>
      <c r="AJ208" s="430"/>
      <c r="AK208" s="914"/>
      <c r="AL208" s="398"/>
      <c r="AM208" s="398"/>
      <c r="AN208" s="398"/>
      <c r="AO208" s="398"/>
      <c r="AP208" s="398"/>
      <c r="AQ208" s="398"/>
      <c r="AR208" s="398"/>
      <c r="AS208" s="398"/>
      <c r="AT208" s="398"/>
      <c r="AU208" s="398"/>
      <c r="AV208" s="398"/>
      <c r="AW208" s="398"/>
      <c r="AX208" s="398"/>
      <c r="AY208" s="398"/>
      <c r="AZ208" s="397"/>
      <c r="BA208" s="398"/>
      <c r="BB208" s="398"/>
      <c r="BC208" s="397"/>
      <c r="BD208" s="398"/>
      <c r="BE208" s="398"/>
      <c r="BF208" s="398"/>
      <c r="BG208" s="398"/>
      <c r="BH208" s="398"/>
      <c r="BI208" s="397"/>
      <c r="BJ208" s="398"/>
      <c r="BK208" s="398"/>
      <c r="BL208" s="397"/>
      <c r="BM208" s="398"/>
      <c r="BN208" s="398"/>
      <c r="BO208" s="398"/>
      <c r="BP208" s="398"/>
      <c r="BQ208" s="398"/>
      <c r="BR208" s="398"/>
      <c r="BS208" s="398"/>
      <c r="BT208" s="398"/>
      <c r="BU208" s="398"/>
      <c r="BV208" s="398"/>
      <c r="BW208" s="398"/>
      <c r="BX208" s="398"/>
      <c r="BY208" s="398"/>
      <c r="BZ208" s="398"/>
      <c r="CA208" s="398"/>
      <c r="CB208" s="398"/>
      <c r="CC208" s="398"/>
      <c r="CD208" s="398"/>
      <c r="CE208" s="398"/>
      <c r="CF208" s="398"/>
      <c r="CG208" s="398"/>
      <c r="CH208" s="398"/>
      <c r="CI208" s="398"/>
      <c r="CJ208" s="398"/>
    </row>
    <row r="209" spans="1:88" s="402" customFormat="1" x14ac:dyDescent="0.2">
      <c r="A209" s="899" t="s">
        <v>8263</v>
      </c>
      <c r="B209" s="398"/>
      <c r="C209" s="398" t="s">
        <v>8257</v>
      </c>
      <c r="D209" s="1053" t="s">
        <v>9014</v>
      </c>
      <c r="E209" s="429" t="s">
        <v>9324</v>
      </c>
      <c r="F209" s="399">
        <f t="shared" si="32"/>
        <v>45863</v>
      </c>
      <c r="G209" s="401" t="str">
        <f t="shared" si="33"/>
        <v>A</v>
      </c>
      <c r="H209" s="898" t="str">
        <f t="shared" si="34"/>
        <v>MR_DER-1112_25</v>
      </c>
      <c r="I209" s="413" t="str">
        <f t="shared" si="35"/>
        <v>ND</v>
      </c>
      <c r="J209" s="413" t="str">
        <f t="shared" si="36"/>
        <v>ND</v>
      </c>
      <c r="K209" s="398" t="s">
        <v>3730</v>
      </c>
      <c r="L209" s="430">
        <v>45798</v>
      </c>
      <c r="M209" s="1152" t="s">
        <v>9325</v>
      </c>
      <c r="N209" s="398"/>
      <c r="O209" s="430"/>
      <c r="P209" s="398"/>
      <c r="Q209" s="398" t="s">
        <v>3748</v>
      </c>
      <c r="R209" s="430">
        <v>45805</v>
      </c>
      <c r="S209" s="914" t="s">
        <v>9426</v>
      </c>
      <c r="T209" s="398"/>
      <c r="U209" s="430"/>
      <c r="V209" s="914"/>
      <c r="W209" s="398" t="s">
        <v>3748</v>
      </c>
      <c r="X209" s="430">
        <v>45863</v>
      </c>
      <c r="Y209" s="914" t="s">
        <v>9680</v>
      </c>
      <c r="Z209" s="398"/>
      <c r="AA209" s="430"/>
      <c r="AB209" s="1152"/>
      <c r="AC209" s="398"/>
      <c r="AD209" s="430"/>
      <c r="AE209" s="914"/>
      <c r="AF209" s="398"/>
      <c r="AG209" s="398"/>
      <c r="AH209" s="1152"/>
      <c r="AI209" s="398"/>
      <c r="AJ209" s="430"/>
      <c r="AK209" s="914"/>
      <c r="AL209" s="398"/>
      <c r="AM209" s="398"/>
      <c r="AN209" s="398"/>
      <c r="AO209" s="398"/>
      <c r="AP209" s="398"/>
      <c r="AQ209" s="398"/>
      <c r="AR209" s="398"/>
      <c r="AS209" s="398"/>
      <c r="AT209" s="398"/>
      <c r="AU209" s="398"/>
      <c r="AV209" s="398"/>
      <c r="AW209" s="398"/>
      <c r="AX209" s="398"/>
      <c r="AY209" s="398"/>
      <c r="AZ209" s="397"/>
      <c r="BA209" s="398"/>
      <c r="BB209" s="398"/>
      <c r="BC209" s="397"/>
      <c r="BD209" s="398"/>
      <c r="BE209" s="398"/>
      <c r="BF209" s="398"/>
      <c r="BG209" s="398"/>
      <c r="BH209" s="398"/>
      <c r="BI209" s="397"/>
      <c r="BJ209" s="398"/>
      <c r="BK209" s="398"/>
      <c r="BL209" s="397"/>
      <c r="BM209" s="398"/>
      <c r="BN209" s="398"/>
      <c r="BO209" s="398"/>
      <c r="BP209" s="398"/>
      <c r="BQ209" s="398"/>
      <c r="BR209" s="398"/>
      <c r="BS209" s="398"/>
      <c r="BT209" s="398"/>
      <c r="BU209" s="398"/>
      <c r="BV209" s="398"/>
      <c r="BW209" s="398"/>
      <c r="BX209" s="398"/>
      <c r="BY209" s="398"/>
      <c r="BZ209" s="398"/>
      <c r="CA209" s="398"/>
      <c r="CB209" s="398"/>
      <c r="CC209" s="398"/>
      <c r="CD209" s="398"/>
      <c r="CE209" s="398"/>
      <c r="CF209" s="398"/>
      <c r="CG209" s="398"/>
      <c r="CH209" s="398"/>
      <c r="CI209" s="398"/>
      <c r="CJ209" s="398"/>
    </row>
    <row r="210" spans="1:88" s="402" customFormat="1" x14ac:dyDescent="0.2">
      <c r="A210" s="899" t="s">
        <v>8263</v>
      </c>
      <c r="B210" s="398"/>
      <c r="C210" s="398" t="s">
        <v>8257</v>
      </c>
      <c r="D210" s="1053" t="s">
        <v>9015</v>
      </c>
      <c r="E210" s="429" t="s">
        <v>9011</v>
      </c>
      <c r="F210" s="399">
        <f t="shared" si="32"/>
        <v>45863</v>
      </c>
      <c r="G210" s="401" t="str">
        <f t="shared" si="33"/>
        <v>B</v>
      </c>
      <c r="H210" s="898" t="str">
        <f t="shared" si="34"/>
        <v>MR_DER-1112_25</v>
      </c>
      <c r="I210" s="413" t="str">
        <f t="shared" si="35"/>
        <v>ND</v>
      </c>
      <c r="J210" s="413" t="str">
        <f t="shared" si="36"/>
        <v>ND</v>
      </c>
      <c r="K210" s="398" t="s">
        <v>3730</v>
      </c>
      <c r="L210" s="430">
        <v>45749</v>
      </c>
      <c r="M210" s="1152" t="s">
        <v>9017</v>
      </c>
      <c r="N210" s="398" t="s">
        <v>5537</v>
      </c>
      <c r="O210" s="430">
        <v>45776</v>
      </c>
      <c r="P210" s="398"/>
      <c r="Q210" s="398" t="s">
        <v>3748</v>
      </c>
      <c r="R210" s="430">
        <v>45792</v>
      </c>
      <c r="S210" s="914" t="s">
        <v>9196</v>
      </c>
      <c r="T210" s="398"/>
      <c r="U210" s="430"/>
      <c r="V210" s="914"/>
      <c r="W210" s="398" t="s">
        <v>5626</v>
      </c>
      <c r="X210" s="430">
        <v>45798</v>
      </c>
      <c r="Y210" s="914" t="s">
        <v>9325</v>
      </c>
      <c r="Z210" s="398"/>
      <c r="AA210" s="430"/>
      <c r="AB210" s="1152"/>
      <c r="AC210" s="398" t="s">
        <v>5811</v>
      </c>
      <c r="AD210" s="430">
        <v>45805</v>
      </c>
      <c r="AE210" s="914" t="s">
        <v>9426</v>
      </c>
      <c r="AF210" s="398"/>
      <c r="AG210" s="398"/>
      <c r="AH210" s="1152"/>
      <c r="AI210" s="398" t="s">
        <v>5811</v>
      </c>
      <c r="AJ210" s="430">
        <v>45863</v>
      </c>
      <c r="AK210" s="914" t="s">
        <v>9680</v>
      </c>
      <c r="AL210" s="398"/>
      <c r="AM210" s="398"/>
      <c r="AN210" s="398"/>
      <c r="AO210" s="398"/>
      <c r="AP210" s="398"/>
      <c r="AQ210" s="398"/>
      <c r="AR210" s="398"/>
      <c r="AS210" s="398"/>
      <c r="AT210" s="398"/>
      <c r="AU210" s="398"/>
      <c r="AV210" s="398"/>
      <c r="AW210" s="398"/>
      <c r="AX210" s="398"/>
      <c r="AY210" s="398"/>
      <c r="AZ210" s="397"/>
      <c r="BA210" s="398"/>
      <c r="BB210" s="398"/>
      <c r="BC210" s="397"/>
      <c r="BD210" s="398"/>
      <c r="BE210" s="398"/>
      <c r="BF210" s="398"/>
      <c r="BG210" s="398"/>
      <c r="BH210" s="398"/>
      <c r="BI210" s="397"/>
      <c r="BJ210" s="398"/>
      <c r="BK210" s="398"/>
      <c r="BL210" s="397"/>
      <c r="BM210" s="398"/>
      <c r="BN210" s="398"/>
      <c r="BO210" s="398"/>
      <c r="BP210" s="398"/>
      <c r="BQ210" s="398"/>
      <c r="BR210" s="398"/>
      <c r="BS210" s="398"/>
      <c r="BT210" s="398"/>
      <c r="BU210" s="398"/>
      <c r="BV210" s="398"/>
      <c r="BW210" s="398"/>
      <c r="BX210" s="398"/>
      <c r="BY210" s="398"/>
      <c r="BZ210" s="398"/>
      <c r="CA210" s="398"/>
      <c r="CB210" s="398"/>
      <c r="CC210" s="398"/>
      <c r="CD210" s="398"/>
      <c r="CE210" s="398"/>
      <c r="CF210" s="398"/>
      <c r="CG210" s="398"/>
      <c r="CH210" s="398"/>
      <c r="CI210" s="398"/>
      <c r="CJ210" s="398"/>
    </row>
    <row r="211" spans="1:88" s="402" customFormat="1" x14ac:dyDescent="0.2">
      <c r="A211" s="899" t="s">
        <v>8263</v>
      </c>
      <c r="B211" s="398"/>
      <c r="C211" s="398" t="s">
        <v>8257</v>
      </c>
      <c r="D211" s="1053" t="s">
        <v>9015</v>
      </c>
      <c r="E211" s="429" t="s">
        <v>9012</v>
      </c>
      <c r="F211" s="399">
        <f t="shared" si="32"/>
        <v>45863</v>
      </c>
      <c r="G211" s="401" t="str">
        <f t="shared" si="33"/>
        <v>A</v>
      </c>
      <c r="H211" s="898" t="str">
        <f t="shared" si="34"/>
        <v>MR_DER-1112_25</v>
      </c>
      <c r="I211" s="413" t="str">
        <f t="shared" si="35"/>
        <v>ND</v>
      </c>
      <c r="J211" s="413" t="str">
        <f t="shared" si="36"/>
        <v>ND</v>
      </c>
      <c r="K211" s="398" t="s">
        <v>3730</v>
      </c>
      <c r="L211" s="430">
        <v>45749</v>
      </c>
      <c r="M211" s="1152" t="s">
        <v>9017</v>
      </c>
      <c r="N211" s="398" t="s">
        <v>5537</v>
      </c>
      <c r="O211" s="430">
        <v>45776</v>
      </c>
      <c r="P211" s="398"/>
      <c r="Q211" s="398" t="s">
        <v>3748</v>
      </c>
      <c r="R211" s="430">
        <v>45792</v>
      </c>
      <c r="S211" s="914" t="s">
        <v>9196</v>
      </c>
      <c r="T211" s="398"/>
      <c r="U211" s="430"/>
      <c r="V211" s="914"/>
      <c r="W211" s="398" t="s">
        <v>3748</v>
      </c>
      <c r="X211" s="430">
        <v>45863</v>
      </c>
      <c r="Y211" s="914" t="s">
        <v>9680</v>
      </c>
      <c r="Z211" s="398"/>
      <c r="AA211" s="430"/>
      <c r="AB211" s="1152"/>
      <c r="AC211" s="398"/>
      <c r="AD211" s="430"/>
      <c r="AE211" s="914"/>
      <c r="AF211" s="398"/>
      <c r="AG211" s="398"/>
      <c r="AH211" s="1152"/>
      <c r="AI211" s="398"/>
      <c r="AJ211" s="430"/>
      <c r="AK211" s="914"/>
      <c r="AL211" s="398"/>
      <c r="AM211" s="398"/>
      <c r="AN211" s="398"/>
      <c r="AO211" s="398"/>
      <c r="AP211" s="398"/>
      <c r="AQ211" s="398"/>
      <c r="AR211" s="398"/>
      <c r="AS211" s="398"/>
      <c r="AT211" s="398"/>
      <c r="AU211" s="398"/>
      <c r="AV211" s="398"/>
      <c r="AW211" s="398"/>
      <c r="AX211" s="398"/>
      <c r="AY211" s="398"/>
      <c r="AZ211" s="397"/>
      <c r="BA211" s="398"/>
      <c r="BB211" s="398"/>
      <c r="BC211" s="397"/>
      <c r="BD211" s="398"/>
      <c r="BE211" s="398"/>
      <c r="BF211" s="398"/>
      <c r="BG211" s="398"/>
      <c r="BH211" s="398"/>
      <c r="BI211" s="397"/>
      <c r="BJ211" s="398"/>
      <c r="BK211" s="398"/>
      <c r="BL211" s="397"/>
      <c r="BM211" s="398"/>
      <c r="BN211" s="398"/>
      <c r="BO211" s="398"/>
      <c r="BP211" s="398"/>
      <c r="BQ211" s="398"/>
      <c r="BR211" s="398"/>
      <c r="BS211" s="398"/>
      <c r="BT211" s="398"/>
      <c r="BU211" s="398"/>
      <c r="BV211" s="398"/>
      <c r="BW211" s="398"/>
      <c r="BX211" s="398"/>
      <c r="BY211" s="398"/>
      <c r="BZ211" s="398"/>
      <c r="CA211" s="398"/>
      <c r="CB211" s="398"/>
      <c r="CC211" s="398"/>
      <c r="CD211" s="398"/>
      <c r="CE211" s="398"/>
      <c r="CF211" s="398"/>
      <c r="CG211" s="398"/>
      <c r="CH211" s="398"/>
      <c r="CI211" s="398"/>
      <c r="CJ211" s="398"/>
    </row>
    <row r="212" spans="1:88" s="402" customFormat="1" x14ac:dyDescent="0.2">
      <c r="A212" s="899" t="s">
        <v>8263</v>
      </c>
      <c r="B212" s="398" t="s">
        <v>8257</v>
      </c>
      <c r="C212" s="398"/>
      <c r="D212" s="1053" t="s">
        <v>9016</v>
      </c>
      <c r="E212" s="429" t="s">
        <v>9013</v>
      </c>
      <c r="F212" s="399">
        <f t="shared" si="32"/>
        <v>45792</v>
      </c>
      <c r="G212" s="401" t="str">
        <f t="shared" si="33"/>
        <v>A</v>
      </c>
      <c r="H212" s="898" t="str">
        <f t="shared" si="34"/>
        <v>MR_DER-1003_25</v>
      </c>
      <c r="I212" s="413" t="str">
        <f t="shared" si="35"/>
        <v>ND</v>
      </c>
      <c r="J212" s="413" t="str">
        <f t="shared" si="36"/>
        <v>ND</v>
      </c>
      <c r="K212" s="398" t="s">
        <v>3730</v>
      </c>
      <c r="L212" s="430">
        <v>45749</v>
      </c>
      <c r="M212" s="1152" t="s">
        <v>9017</v>
      </c>
      <c r="N212" s="398" t="s">
        <v>5537</v>
      </c>
      <c r="O212" s="430">
        <v>45776</v>
      </c>
      <c r="P212" s="398"/>
      <c r="Q212" s="398" t="s">
        <v>3748</v>
      </c>
      <c r="R212" s="430">
        <v>45792</v>
      </c>
      <c r="S212" s="914" t="s">
        <v>9196</v>
      </c>
      <c r="T212" s="398"/>
      <c r="U212" s="430"/>
      <c r="V212" s="914"/>
      <c r="W212" s="398"/>
      <c r="X212" s="430"/>
      <c r="Y212" s="914"/>
      <c r="Z212" s="398"/>
      <c r="AA212" s="430"/>
      <c r="AB212" s="1152"/>
      <c r="AC212" s="398"/>
      <c r="AD212" s="430"/>
      <c r="AE212" s="914"/>
      <c r="AF212" s="398"/>
      <c r="AG212" s="398"/>
      <c r="AH212" s="1152"/>
      <c r="AI212" s="398"/>
      <c r="AJ212" s="430"/>
      <c r="AK212" s="914"/>
      <c r="AL212" s="398"/>
      <c r="AM212" s="398"/>
      <c r="AN212" s="398"/>
      <c r="AO212" s="398"/>
      <c r="AP212" s="398"/>
      <c r="AQ212" s="398"/>
      <c r="AR212" s="398"/>
      <c r="AS212" s="398"/>
      <c r="AT212" s="398"/>
      <c r="AU212" s="398"/>
      <c r="AV212" s="398"/>
      <c r="AW212" s="398"/>
      <c r="AX212" s="398"/>
      <c r="AY212" s="398"/>
      <c r="AZ212" s="397"/>
      <c r="BA212" s="398"/>
      <c r="BB212" s="398"/>
      <c r="BC212" s="397"/>
      <c r="BD212" s="398"/>
      <c r="BE212" s="398"/>
      <c r="BF212" s="398"/>
      <c r="BG212" s="398"/>
      <c r="BH212" s="398"/>
      <c r="BI212" s="397"/>
      <c r="BJ212" s="398"/>
      <c r="BK212" s="398"/>
      <c r="BL212" s="397"/>
      <c r="BM212" s="398"/>
      <c r="BN212" s="398"/>
      <c r="BO212" s="398"/>
      <c r="BP212" s="398"/>
      <c r="BQ212" s="398"/>
      <c r="BR212" s="398"/>
      <c r="BS212" s="398"/>
      <c r="BT212" s="398"/>
      <c r="BU212" s="398"/>
      <c r="BV212" s="398"/>
      <c r="BW212" s="398"/>
      <c r="BX212" s="398"/>
      <c r="BY212" s="398"/>
      <c r="BZ212" s="398"/>
      <c r="CA212" s="398"/>
      <c r="CB212" s="398"/>
      <c r="CC212" s="398"/>
      <c r="CD212" s="398"/>
      <c r="CE212" s="398"/>
      <c r="CF212" s="398"/>
      <c r="CG212" s="398"/>
      <c r="CH212" s="398"/>
      <c r="CI212" s="398"/>
      <c r="CJ212" s="398"/>
    </row>
    <row r="213" spans="1:88" s="402" customFormat="1" ht="32.25" customHeight="1" x14ac:dyDescent="0.25">
      <c r="A213" s="899" t="s">
        <v>8263</v>
      </c>
      <c r="B213" s="398" t="s">
        <v>8257</v>
      </c>
      <c r="C213" s="398"/>
      <c r="D213" s="1053" t="s">
        <v>9016</v>
      </c>
      <c r="E213" s="429" t="s">
        <v>9089</v>
      </c>
      <c r="F213" s="399">
        <f t="shared" si="32"/>
        <v>45810</v>
      </c>
      <c r="G213" s="401" t="str">
        <f t="shared" si="33"/>
        <v>A</v>
      </c>
      <c r="H213" s="898" t="str">
        <f t="shared" si="34"/>
        <v>MR_DER-1040_25</v>
      </c>
      <c r="I213" s="413" t="str">
        <f t="shared" si="35"/>
        <v>ND</v>
      </c>
      <c r="J213" s="413" t="str">
        <f t="shared" si="36"/>
        <v>ND</v>
      </c>
      <c r="K213" s="398" t="s">
        <v>3730</v>
      </c>
      <c r="L213" s="430">
        <v>45775</v>
      </c>
      <c r="M213" s="1153" t="s">
        <v>9085</v>
      </c>
      <c r="N213" s="398" t="s">
        <v>5537</v>
      </c>
      <c r="O213" s="430">
        <v>45797</v>
      </c>
      <c r="P213" s="397" t="s">
        <v>9090</v>
      </c>
      <c r="Q213" s="300" t="s">
        <v>3748</v>
      </c>
      <c r="R213" s="333">
        <v>45799</v>
      </c>
      <c r="S213" s="1153" t="s">
        <v>9328</v>
      </c>
      <c r="T213" s="398"/>
      <c r="U213" s="430"/>
      <c r="V213" s="914"/>
      <c r="W213" s="398" t="s">
        <v>3748</v>
      </c>
      <c r="X213" s="430">
        <v>45810</v>
      </c>
      <c r="Y213" s="1153" t="s">
        <v>9546</v>
      </c>
      <c r="Z213" s="398"/>
      <c r="AA213" s="430"/>
      <c r="AB213" s="1152"/>
      <c r="AC213" s="398"/>
      <c r="AD213" s="430"/>
      <c r="AE213" s="914"/>
      <c r="AF213" s="398"/>
      <c r="AG213" s="398"/>
      <c r="AH213" s="1152"/>
      <c r="AI213" s="398"/>
      <c r="AJ213" s="430"/>
      <c r="AK213" s="914"/>
      <c r="AL213" s="398"/>
      <c r="AM213" s="398"/>
      <c r="AN213" s="398"/>
      <c r="AO213" s="398"/>
      <c r="AP213" s="398"/>
      <c r="AQ213" s="398"/>
      <c r="AR213" s="398"/>
      <c r="AS213" s="398"/>
      <c r="AT213" s="398"/>
      <c r="AU213" s="398"/>
      <c r="AV213" s="398"/>
      <c r="AW213" s="398"/>
      <c r="AX213" s="398"/>
      <c r="AY213" s="398"/>
      <c r="AZ213" s="397"/>
      <c r="BA213" s="398"/>
      <c r="BB213" s="398"/>
      <c r="BC213" s="397"/>
      <c r="BD213" s="398"/>
      <c r="BE213" s="398"/>
      <c r="BF213" s="398"/>
      <c r="BG213" s="398"/>
      <c r="BH213" s="398"/>
      <c r="BI213" s="397"/>
      <c r="BJ213" s="398"/>
      <c r="BK213" s="398"/>
      <c r="BL213" s="397"/>
      <c r="BM213" s="398"/>
      <c r="BN213" s="398"/>
      <c r="BO213" s="398"/>
      <c r="BP213" s="398"/>
      <c r="BQ213" s="398"/>
      <c r="BR213" s="398"/>
      <c r="BS213" s="398"/>
      <c r="BT213" s="398"/>
      <c r="BU213" s="398"/>
      <c r="BV213" s="398"/>
      <c r="BW213" s="398"/>
      <c r="BX213" s="398"/>
      <c r="BY213" s="398"/>
      <c r="BZ213" s="398"/>
      <c r="CA213" s="398"/>
      <c r="CB213" s="398"/>
      <c r="CC213" s="398"/>
      <c r="CD213" s="398"/>
      <c r="CE213" s="398"/>
      <c r="CF213" s="398"/>
      <c r="CG213" s="398"/>
      <c r="CH213" s="398"/>
      <c r="CI213" s="398"/>
      <c r="CJ213" s="398"/>
    </row>
    <row r="214" spans="1:88" s="408" customFormat="1" x14ac:dyDescent="0.25">
      <c r="A214" s="921"/>
      <c r="B214" s="921">
        <f>COUNTA(B215:B247)</f>
        <v>1</v>
      </c>
      <c r="C214" s="921">
        <f>COUNTA(C215:C247)</f>
        <v>32</v>
      </c>
      <c r="D214" s="922"/>
      <c r="E214" s="923" t="s">
        <v>7526</v>
      </c>
      <c r="F214" s="921"/>
      <c r="G214" s="921"/>
      <c r="H214" s="415"/>
      <c r="I214" s="921"/>
      <c r="J214" s="921"/>
      <c r="K214" s="416"/>
      <c r="L214" s="416"/>
      <c r="M214" s="417"/>
      <c r="N214" s="418"/>
      <c r="O214" s="418"/>
      <c r="P214" s="418"/>
      <c r="Q214" s="416"/>
      <c r="R214" s="416"/>
      <c r="S214" s="417"/>
      <c r="T214" s="418"/>
      <c r="U214" s="418"/>
      <c r="V214" s="418"/>
      <c r="W214" s="416"/>
      <c r="X214" s="416"/>
      <c r="Y214" s="417"/>
      <c r="Z214" s="418"/>
      <c r="AA214" s="418"/>
      <c r="AB214" s="418"/>
      <c r="AC214" s="416"/>
      <c r="AD214" s="416"/>
      <c r="AE214" s="417"/>
      <c r="AF214" s="418"/>
      <c r="AG214" s="418"/>
      <c r="AH214" s="418"/>
      <c r="AI214" s="416"/>
      <c r="AJ214" s="416"/>
      <c r="AK214" s="417"/>
      <c r="AL214" s="418"/>
      <c r="AM214" s="418"/>
      <c r="AN214" s="418"/>
      <c r="AO214" s="416"/>
      <c r="AP214" s="416"/>
      <c r="AQ214" s="417"/>
      <c r="AR214" s="418"/>
      <c r="AS214" s="418"/>
      <c r="AT214" s="418"/>
      <c r="AU214" s="416"/>
      <c r="AV214" s="416"/>
      <c r="AW214" s="417"/>
      <c r="AX214" s="418"/>
      <c r="AY214" s="418"/>
      <c r="AZ214" s="924"/>
      <c r="BA214" s="416"/>
      <c r="BB214" s="416"/>
      <c r="BC214" s="925"/>
      <c r="BD214" s="418"/>
      <c r="BE214" s="418"/>
      <c r="BF214" s="418"/>
      <c r="BG214" s="416"/>
      <c r="BH214" s="416"/>
      <c r="BI214" s="925"/>
      <c r="BJ214" s="418"/>
      <c r="BK214" s="418"/>
      <c r="BL214" s="924"/>
      <c r="BM214" s="416"/>
      <c r="BN214" s="416"/>
      <c r="BO214" s="417"/>
      <c r="BP214" s="418"/>
      <c r="BQ214" s="418"/>
      <c r="BR214" s="418"/>
      <c r="BS214" s="416"/>
      <c r="BT214" s="416"/>
      <c r="BU214" s="417"/>
      <c r="BV214" s="418"/>
      <c r="BW214" s="418"/>
      <c r="BX214" s="418"/>
      <c r="BY214" s="416"/>
      <c r="BZ214" s="416"/>
      <c r="CA214" s="417"/>
      <c r="CB214" s="418"/>
      <c r="CC214" s="418"/>
      <c r="CD214" s="418"/>
      <c r="CE214" s="416"/>
      <c r="CF214" s="416"/>
      <c r="CG214" s="417"/>
      <c r="CH214" s="418"/>
      <c r="CI214" s="418"/>
      <c r="CJ214" s="418"/>
    </row>
    <row r="215" spans="1:88" s="402" customFormat="1" x14ac:dyDescent="0.25">
      <c r="A215" s="899" t="s">
        <v>8263</v>
      </c>
      <c r="B215" s="900"/>
      <c r="C215" s="398" t="s">
        <v>8257</v>
      </c>
      <c r="D215" s="900" t="s">
        <v>7389</v>
      </c>
      <c r="E215" s="429" t="s">
        <v>7635</v>
      </c>
      <c r="F215" s="399">
        <f>IF(L215&lt;&gt;0,MAX(L215,R215,X215,AD215,AJ215,AP215,AV215,BB215),"NE")</f>
        <v>45560</v>
      </c>
      <c r="G215" s="401" t="str">
        <f t="shared" ref="G215:G247" si="37">IF($F215="","",INDEX($K215:$FI215,1,MATCH($F215,$K215:$FI215,)-1))</f>
        <v>B</v>
      </c>
      <c r="H215" s="898" t="str">
        <f t="shared" ref="H215:H247" si="38">IF($F215="","",INDEX($K215:$FL215,1,MATCH($F215,$K215:$FL215,)+1))</f>
        <v>MR.DER-0780_24-SP 097-Entrega Final-L01</v>
      </c>
      <c r="I215" s="413" t="str">
        <f t="shared" ref="I215:I247" si="39">IF(F215="NE",F215,IF(INDEX(K215:CP215,,MATCH(F215,K215:CP215,0)+3)&lt;&gt;0,INDEX(K215:CP215,,MATCH(F215,K215:CP215,0)+3),"ND"))</f>
        <v>ND</v>
      </c>
      <c r="J215" s="413" t="str">
        <f t="shared" ref="J215:J247" si="40">IF(G215="NE",G215,IF(INDEX(K215:CQ215,,MATCH(G215,K215:CQ215,0)+3)&lt;&gt;0,INDEX(K215:CQ215,,MATCH(G215,K215:CQ215,0)+3),"ND"))</f>
        <v>ND</v>
      </c>
      <c r="K215" s="398" t="s">
        <v>3730</v>
      </c>
      <c r="L215" s="430">
        <v>45408</v>
      </c>
      <c r="M215" s="914" t="s">
        <v>7665</v>
      </c>
      <c r="N215" s="398" t="s">
        <v>5536</v>
      </c>
      <c r="O215" s="430">
        <v>45429</v>
      </c>
      <c r="P215" s="398" t="s">
        <v>3777</v>
      </c>
      <c r="Q215" s="398" t="s">
        <v>3765</v>
      </c>
      <c r="R215" s="430">
        <v>45447</v>
      </c>
      <c r="S215" s="914" t="s">
        <v>8038</v>
      </c>
      <c r="T215" s="398" t="s">
        <v>5537</v>
      </c>
      <c r="U215" s="430">
        <v>45469</v>
      </c>
      <c r="V215" s="398" t="s">
        <v>3777</v>
      </c>
      <c r="W215" s="398" t="s">
        <v>3748</v>
      </c>
      <c r="X215" s="430">
        <v>45478</v>
      </c>
      <c r="Y215" s="914" t="s">
        <v>8124</v>
      </c>
      <c r="Z215" s="398" t="s">
        <v>6098</v>
      </c>
      <c r="AA215" s="430">
        <v>45492</v>
      </c>
      <c r="AB215" s="398" t="s">
        <v>3777</v>
      </c>
      <c r="AC215" s="398" t="s">
        <v>5626</v>
      </c>
      <c r="AD215" s="430">
        <v>45503</v>
      </c>
      <c r="AE215" s="914" t="s">
        <v>8150</v>
      </c>
      <c r="AF215" s="398" t="s">
        <v>5539</v>
      </c>
      <c r="AG215" s="430">
        <v>45509</v>
      </c>
      <c r="AH215" s="398" t="s">
        <v>3777</v>
      </c>
      <c r="AI215" s="398" t="s">
        <v>5811</v>
      </c>
      <c r="AJ215" s="430">
        <v>45546</v>
      </c>
      <c r="AK215" s="914" t="s">
        <v>8203</v>
      </c>
      <c r="AL215" s="398"/>
      <c r="AM215" s="398"/>
      <c r="AN215" s="398" t="s">
        <v>3777</v>
      </c>
      <c r="AO215" s="398" t="s">
        <v>5811</v>
      </c>
      <c r="AP215" s="430">
        <v>45560</v>
      </c>
      <c r="AQ215" s="914" t="s">
        <v>8227</v>
      </c>
      <c r="AR215" s="398"/>
      <c r="AS215" s="398"/>
      <c r="AT215" s="398"/>
      <c r="AU215" s="398"/>
      <c r="AV215" s="398"/>
      <c r="AW215" s="398"/>
      <c r="AX215" s="398"/>
      <c r="AY215" s="398"/>
      <c r="AZ215" s="397"/>
      <c r="BA215" s="398"/>
      <c r="BB215" s="398"/>
      <c r="BC215" s="397"/>
      <c r="BD215" s="398"/>
      <c r="BE215" s="398"/>
      <c r="BF215" s="398"/>
      <c r="BG215" s="398"/>
      <c r="BH215" s="398"/>
      <c r="BI215" s="397"/>
      <c r="BJ215" s="398"/>
      <c r="BK215" s="398"/>
      <c r="BL215" s="397"/>
      <c r="BM215" s="398"/>
      <c r="BN215" s="398"/>
      <c r="BO215" s="398"/>
      <c r="BP215" s="398"/>
      <c r="BQ215" s="398"/>
      <c r="BR215" s="398"/>
      <c r="BS215" s="398"/>
      <c r="BT215" s="398"/>
      <c r="BU215" s="398"/>
      <c r="BV215" s="398"/>
      <c r="BW215" s="398"/>
      <c r="BX215" s="398"/>
      <c r="BY215" s="398"/>
      <c r="BZ215" s="398"/>
      <c r="CA215" s="398"/>
      <c r="CB215" s="398"/>
      <c r="CC215" s="398"/>
      <c r="CD215" s="398"/>
      <c r="CE215" s="398"/>
      <c r="CF215" s="398"/>
      <c r="CG215" s="398"/>
      <c r="CH215" s="398"/>
      <c r="CI215" s="398"/>
      <c r="CJ215" s="398"/>
    </row>
    <row r="216" spans="1:88" s="402" customFormat="1" x14ac:dyDescent="0.25">
      <c r="A216" s="899" t="s">
        <v>8263</v>
      </c>
      <c r="B216" s="900"/>
      <c r="C216" s="398" t="s">
        <v>8257</v>
      </c>
      <c r="D216" s="900" t="s">
        <v>7389</v>
      </c>
      <c r="E216" s="429" t="s">
        <v>7636</v>
      </c>
      <c r="F216" s="399">
        <f>IF(L216&lt;&gt;0,MAX(L216,R216,X216,AD216,AJ216,AP216,AV216,BB216),"NE")</f>
        <v>45560</v>
      </c>
      <c r="G216" s="401" t="str">
        <f t="shared" si="37"/>
        <v>A</v>
      </c>
      <c r="H216" s="898" t="str">
        <f t="shared" si="38"/>
        <v>MR.DER-0780_24-SP 097-Entrega Final-L01</v>
      </c>
      <c r="I216" s="413" t="str">
        <f t="shared" si="39"/>
        <v>ND</v>
      </c>
      <c r="J216" s="413" t="str">
        <f t="shared" si="40"/>
        <v>ND</v>
      </c>
      <c r="K216" s="398" t="s">
        <v>3730</v>
      </c>
      <c r="L216" s="430">
        <v>45408</v>
      </c>
      <c r="M216" s="914" t="s">
        <v>7665</v>
      </c>
      <c r="N216" s="398" t="s">
        <v>5536</v>
      </c>
      <c r="O216" s="430">
        <v>45429</v>
      </c>
      <c r="P216" s="398" t="s">
        <v>3777</v>
      </c>
      <c r="Q216" s="398" t="s">
        <v>3765</v>
      </c>
      <c r="R216" s="430">
        <v>45447</v>
      </c>
      <c r="S216" s="914" t="s">
        <v>8038</v>
      </c>
      <c r="T216" s="398" t="s">
        <v>5537</v>
      </c>
      <c r="U216" s="430">
        <v>45469</v>
      </c>
      <c r="V216" s="398" t="s">
        <v>3777</v>
      </c>
      <c r="W216" s="398" t="s">
        <v>3748</v>
      </c>
      <c r="X216" s="430">
        <v>45478</v>
      </c>
      <c r="Y216" s="914" t="s">
        <v>8124</v>
      </c>
      <c r="Z216" s="398"/>
      <c r="AA216" s="398"/>
      <c r="AB216" s="398" t="s">
        <v>3777</v>
      </c>
      <c r="AC216" s="398"/>
      <c r="AD216" s="398"/>
      <c r="AE216" s="398"/>
      <c r="AF216" s="398"/>
      <c r="AG216" s="398"/>
      <c r="AH216" s="398"/>
      <c r="AI216" s="398"/>
      <c r="AJ216" s="398"/>
      <c r="AK216" s="398"/>
      <c r="AL216" s="398"/>
      <c r="AM216" s="398"/>
      <c r="AN216" s="398"/>
      <c r="AO216" s="398" t="s">
        <v>3748</v>
      </c>
      <c r="AP216" s="430">
        <v>45560</v>
      </c>
      <c r="AQ216" s="914" t="s">
        <v>8227</v>
      </c>
      <c r="AR216" s="398"/>
      <c r="AS216" s="398"/>
      <c r="AT216" s="398"/>
      <c r="AU216" s="398"/>
      <c r="AV216" s="398"/>
      <c r="AW216" s="398"/>
      <c r="AX216" s="398"/>
      <c r="AY216" s="398"/>
      <c r="AZ216" s="397"/>
      <c r="BA216" s="398"/>
      <c r="BB216" s="398"/>
      <c r="BC216" s="397"/>
      <c r="BD216" s="398"/>
      <c r="BE216" s="398"/>
      <c r="BF216" s="398"/>
      <c r="BG216" s="398"/>
      <c r="BH216" s="398"/>
      <c r="BI216" s="397"/>
      <c r="BJ216" s="398"/>
      <c r="BK216" s="398"/>
      <c r="BL216" s="397"/>
      <c r="BM216" s="398"/>
      <c r="BN216" s="398"/>
      <c r="BO216" s="398"/>
      <c r="BP216" s="398"/>
      <c r="BQ216" s="398"/>
      <c r="BR216" s="398"/>
      <c r="BS216" s="398"/>
      <c r="BT216" s="398"/>
      <c r="BU216" s="398"/>
      <c r="BV216" s="398"/>
      <c r="BW216" s="398"/>
      <c r="BX216" s="398"/>
      <c r="BY216" s="398"/>
      <c r="BZ216" s="398"/>
      <c r="CA216" s="398"/>
      <c r="CB216" s="398"/>
      <c r="CC216" s="398"/>
      <c r="CD216" s="398"/>
      <c r="CE216" s="398"/>
      <c r="CF216" s="398"/>
      <c r="CG216" s="398"/>
      <c r="CH216" s="398"/>
      <c r="CI216" s="398"/>
      <c r="CJ216" s="398"/>
    </row>
    <row r="217" spans="1:88" s="402" customFormat="1" ht="15" x14ac:dyDescent="0.25">
      <c r="A217" s="899" t="s">
        <v>8263</v>
      </c>
      <c r="B217" s="900"/>
      <c r="C217" s="398" t="s">
        <v>8257</v>
      </c>
      <c r="D217" s="900" t="s">
        <v>7389</v>
      </c>
      <c r="E217" s="429" t="s">
        <v>9675</v>
      </c>
      <c r="F217" s="399">
        <f>IF(L217&lt;&gt;0,MAX(L217,R217,X217,AD217,AJ217,AP217,AV217,BB217),"NE")</f>
        <v>45924</v>
      </c>
      <c r="G217" s="401" t="str">
        <f t="shared" si="37"/>
        <v>A</v>
      </c>
      <c r="H217" s="898" t="str">
        <f t="shared" si="38"/>
        <v>MR_DER-1218_25</v>
      </c>
      <c r="I217" s="413" t="str">
        <f t="shared" si="39"/>
        <v>ND</v>
      </c>
      <c r="J217" s="413" t="str">
        <f t="shared" si="40"/>
        <v>ND</v>
      </c>
      <c r="K217" s="398" t="s">
        <v>3730</v>
      </c>
      <c r="L217" s="430">
        <v>45861</v>
      </c>
      <c r="M217" s="914" t="s">
        <v>9672</v>
      </c>
      <c r="N217" s="398" t="s">
        <v>5539</v>
      </c>
      <c r="O217" s="430">
        <v>45862</v>
      </c>
      <c r="P217" s="398"/>
      <c r="Q217" s="398" t="s">
        <v>3748</v>
      </c>
      <c r="R217" s="430">
        <v>45863</v>
      </c>
      <c r="S217" s="914" t="s">
        <v>9677</v>
      </c>
      <c r="T217" s="398"/>
      <c r="U217" s="430"/>
      <c r="V217" s="398"/>
      <c r="W217" s="398" t="s">
        <v>3748</v>
      </c>
      <c r="X217" s="430">
        <v>45924</v>
      </c>
      <c r="Y217" s="1151" t="s">
        <v>10357</v>
      </c>
      <c r="Z217" s="398"/>
      <c r="AA217" s="430"/>
      <c r="AB217" s="398"/>
      <c r="AC217" s="398"/>
      <c r="AD217" s="430"/>
      <c r="AE217" s="914"/>
      <c r="AF217" s="398"/>
      <c r="AG217" s="430"/>
      <c r="AH217" s="398"/>
      <c r="AI217" s="398"/>
      <c r="AJ217" s="430"/>
      <c r="AK217" s="914"/>
      <c r="AL217" s="398"/>
      <c r="AM217" s="398"/>
      <c r="AN217" s="398"/>
      <c r="AO217" s="398"/>
      <c r="AP217" s="430"/>
      <c r="AQ217" s="914"/>
      <c r="AR217" s="398"/>
      <c r="AS217" s="398"/>
      <c r="AT217" s="398"/>
      <c r="AU217" s="398"/>
      <c r="AV217" s="398"/>
      <c r="AW217" s="398"/>
      <c r="AX217" s="398"/>
      <c r="AY217" s="398"/>
      <c r="AZ217" s="397"/>
      <c r="BA217" s="398"/>
      <c r="BB217" s="398"/>
      <c r="BC217" s="397"/>
      <c r="BD217" s="398"/>
      <c r="BE217" s="398"/>
      <c r="BF217" s="398"/>
      <c r="BG217" s="398"/>
      <c r="BH217" s="398"/>
      <c r="BI217" s="397"/>
      <c r="BJ217" s="398"/>
      <c r="BK217" s="398"/>
      <c r="BL217" s="397"/>
      <c r="BM217" s="398"/>
      <c r="BN217" s="398"/>
      <c r="BO217" s="398"/>
      <c r="BP217" s="398"/>
      <c r="BQ217" s="398"/>
      <c r="BR217" s="398"/>
      <c r="BS217" s="398"/>
      <c r="BT217" s="398"/>
      <c r="BU217" s="398"/>
      <c r="BV217" s="398"/>
      <c r="BW217" s="398"/>
      <c r="BX217" s="398"/>
      <c r="BY217" s="398"/>
      <c r="BZ217" s="398"/>
      <c r="CA217" s="398"/>
      <c r="CB217" s="398"/>
      <c r="CC217" s="398"/>
      <c r="CD217" s="398"/>
      <c r="CE217" s="398"/>
      <c r="CF217" s="398"/>
      <c r="CG217" s="398"/>
      <c r="CH217" s="398"/>
      <c r="CI217" s="398"/>
      <c r="CJ217" s="398"/>
    </row>
    <row r="218" spans="1:88" s="402" customFormat="1" ht="15" x14ac:dyDescent="0.25">
      <c r="A218" s="899" t="s">
        <v>8263</v>
      </c>
      <c r="B218" s="900"/>
      <c r="C218" s="398" t="s">
        <v>8257</v>
      </c>
      <c r="D218" s="900" t="s">
        <v>7389</v>
      </c>
      <c r="E218" s="429" t="s">
        <v>9676</v>
      </c>
      <c r="F218" s="399">
        <f>IF(L218&lt;&gt;0,MAX(L218,R218,X218,AD218,AJ218,AP218,AV218,BB218),"NE")</f>
        <v>45924</v>
      </c>
      <c r="G218" s="401" t="str">
        <f t="shared" si="37"/>
        <v>A</v>
      </c>
      <c r="H218" s="898" t="str">
        <f t="shared" si="38"/>
        <v>MR_DER-1218_25</v>
      </c>
      <c r="I218" s="413" t="str">
        <f t="shared" si="39"/>
        <v>ND</v>
      </c>
      <c r="J218" s="413" t="str">
        <f t="shared" si="40"/>
        <v>ND</v>
      </c>
      <c r="K218" s="398" t="s">
        <v>3730</v>
      </c>
      <c r="L218" s="430">
        <v>45861</v>
      </c>
      <c r="M218" s="914" t="s">
        <v>9672</v>
      </c>
      <c r="N218" s="398" t="s">
        <v>5539</v>
      </c>
      <c r="O218" s="430">
        <v>45862</v>
      </c>
      <c r="P218" s="398"/>
      <c r="Q218" s="398" t="s">
        <v>3748</v>
      </c>
      <c r="R218" s="430">
        <v>45863</v>
      </c>
      <c r="S218" s="914" t="s">
        <v>9677</v>
      </c>
      <c r="T218" s="398"/>
      <c r="U218" s="430"/>
      <c r="V218" s="398"/>
      <c r="W218" s="398" t="s">
        <v>3748</v>
      </c>
      <c r="X218" s="430">
        <v>45924</v>
      </c>
      <c r="Y218" s="1151" t="s">
        <v>10357</v>
      </c>
      <c r="Z218" s="398"/>
      <c r="AA218" s="430"/>
      <c r="AB218" s="398"/>
      <c r="AC218" s="398"/>
      <c r="AD218" s="430"/>
      <c r="AE218" s="914"/>
      <c r="AF218" s="398"/>
      <c r="AG218" s="430"/>
      <c r="AH218" s="398"/>
      <c r="AI218" s="398"/>
      <c r="AJ218" s="430"/>
      <c r="AK218" s="914"/>
      <c r="AL218" s="398"/>
      <c r="AM218" s="398"/>
      <c r="AN218" s="398"/>
      <c r="AO218" s="398"/>
      <c r="AP218" s="430"/>
      <c r="AQ218" s="914"/>
      <c r="AR218" s="398"/>
      <c r="AS218" s="398"/>
      <c r="AT218" s="398"/>
      <c r="AU218" s="398"/>
      <c r="AV218" s="398"/>
      <c r="AW218" s="398"/>
      <c r="AX218" s="398"/>
      <c r="AY218" s="398"/>
      <c r="AZ218" s="397"/>
      <c r="BA218" s="398"/>
      <c r="BB218" s="398"/>
      <c r="BC218" s="397"/>
      <c r="BD218" s="398"/>
      <c r="BE218" s="398"/>
      <c r="BF218" s="398"/>
      <c r="BG218" s="398"/>
      <c r="BH218" s="398"/>
      <c r="BI218" s="397"/>
      <c r="BJ218" s="398"/>
      <c r="BK218" s="398"/>
      <c r="BL218" s="397"/>
      <c r="BM218" s="398"/>
      <c r="BN218" s="398"/>
      <c r="BO218" s="398"/>
      <c r="BP218" s="398"/>
      <c r="BQ218" s="398"/>
      <c r="BR218" s="398"/>
      <c r="BS218" s="398"/>
      <c r="BT218" s="398"/>
      <c r="BU218" s="398"/>
      <c r="BV218" s="398"/>
      <c r="BW218" s="398"/>
      <c r="BX218" s="398"/>
      <c r="BY218" s="398"/>
      <c r="BZ218" s="398"/>
      <c r="CA218" s="398"/>
      <c r="CB218" s="398"/>
      <c r="CC218" s="398"/>
      <c r="CD218" s="398"/>
      <c r="CE218" s="398"/>
      <c r="CF218" s="398"/>
      <c r="CG218" s="398"/>
      <c r="CH218" s="398"/>
      <c r="CI218" s="398"/>
      <c r="CJ218" s="398"/>
    </row>
    <row r="219" spans="1:88" s="402" customFormat="1" x14ac:dyDescent="0.25">
      <c r="A219" s="899" t="s">
        <v>8263</v>
      </c>
      <c r="B219" s="900"/>
      <c r="C219" s="398" t="s">
        <v>8257</v>
      </c>
      <c r="D219" s="900" t="s">
        <v>7390</v>
      </c>
      <c r="E219" s="429" t="s">
        <v>7637</v>
      </c>
      <c r="F219" s="399">
        <f t="shared" ref="F219:F246" si="41">IF(L219&lt;&gt;0,MAX(L219,R219,X219,AD219,AJ219,AP219,AV219),"NE")</f>
        <v>45560</v>
      </c>
      <c r="G219" s="401" t="str">
        <f t="shared" si="37"/>
        <v>A</v>
      </c>
      <c r="H219" s="898" t="str">
        <f t="shared" si="38"/>
        <v>MR.DER-0781_24-SP 097-Entrega Final-L02</v>
      </c>
      <c r="I219" s="413" t="str">
        <f t="shared" si="39"/>
        <v>ND</v>
      </c>
      <c r="J219" s="413" t="str">
        <f t="shared" si="40"/>
        <v>ND</v>
      </c>
      <c r="K219" s="398" t="s">
        <v>3730</v>
      </c>
      <c r="L219" s="430">
        <v>45408</v>
      </c>
      <c r="M219" s="914" t="s">
        <v>7665</v>
      </c>
      <c r="N219" s="398" t="s">
        <v>5536</v>
      </c>
      <c r="O219" s="430">
        <v>45429</v>
      </c>
      <c r="P219" s="398" t="s">
        <v>3777</v>
      </c>
      <c r="Q219" s="398" t="s">
        <v>3765</v>
      </c>
      <c r="R219" s="430">
        <v>45447</v>
      </c>
      <c r="S219" s="914" t="s">
        <v>8038</v>
      </c>
      <c r="T219" s="398" t="s">
        <v>5539</v>
      </c>
      <c r="U219" s="430">
        <v>45469</v>
      </c>
      <c r="V219" s="398" t="s">
        <v>3777</v>
      </c>
      <c r="W219" s="398" t="s">
        <v>3748</v>
      </c>
      <c r="X219" s="430">
        <v>45478</v>
      </c>
      <c r="Y219" s="914" t="s">
        <v>8124</v>
      </c>
      <c r="Z219" s="398"/>
      <c r="AA219" s="398"/>
      <c r="AB219" s="398" t="s">
        <v>3777</v>
      </c>
      <c r="AC219" s="398"/>
      <c r="AD219" s="398"/>
      <c r="AE219" s="398"/>
      <c r="AF219" s="398"/>
      <c r="AG219" s="398"/>
      <c r="AH219" s="398"/>
      <c r="AI219" s="398"/>
      <c r="AJ219" s="398"/>
      <c r="AK219" s="398"/>
      <c r="AL219" s="398"/>
      <c r="AM219" s="398"/>
      <c r="AN219" s="398"/>
      <c r="AO219" s="398" t="s">
        <v>3748</v>
      </c>
      <c r="AP219" s="430">
        <v>45560</v>
      </c>
      <c r="AQ219" s="914" t="s">
        <v>8226</v>
      </c>
      <c r="AR219" s="398"/>
      <c r="AS219" s="398"/>
      <c r="AT219" s="398"/>
      <c r="AU219" s="398"/>
      <c r="AV219" s="398"/>
      <c r="AW219" s="398"/>
      <c r="AX219" s="398"/>
      <c r="AY219" s="398"/>
      <c r="AZ219" s="397"/>
      <c r="BA219" s="398"/>
      <c r="BB219" s="398"/>
      <c r="BC219" s="397"/>
      <c r="BD219" s="398"/>
      <c r="BE219" s="398"/>
      <c r="BF219" s="398"/>
      <c r="BG219" s="398"/>
      <c r="BH219" s="398"/>
      <c r="BI219" s="397"/>
      <c r="BJ219" s="398"/>
      <c r="BK219" s="398"/>
      <c r="BL219" s="397"/>
      <c r="BM219" s="398"/>
      <c r="BN219" s="398"/>
      <c r="BO219" s="398"/>
      <c r="BP219" s="398"/>
      <c r="BQ219" s="398"/>
      <c r="BR219" s="398"/>
      <c r="BS219" s="398"/>
      <c r="BT219" s="398"/>
      <c r="BU219" s="398"/>
      <c r="BV219" s="398"/>
      <c r="BW219" s="398"/>
      <c r="BX219" s="398"/>
      <c r="BY219" s="398"/>
      <c r="BZ219" s="398"/>
      <c r="CA219" s="398"/>
      <c r="CB219" s="398"/>
      <c r="CC219" s="398"/>
      <c r="CD219" s="398"/>
      <c r="CE219" s="398"/>
      <c r="CF219" s="398"/>
      <c r="CG219" s="398"/>
      <c r="CH219" s="398"/>
      <c r="CI219" s="398"/>
      <c r="CJ219" s="398"/>
    </row>
    <row r="220" spans="1:88" s="402" customFormat="1" x14ac:dyDescent="0.25">
      <c r="A220" s="899" t="s">
        <v>8263</v>
      </c>
      <c r="B220" s="900"/>
      <c r="C220" s="398" t="s">
        <v>8257</v>
      </c>
      <c r="D220" s="900" t="s">
        <v>7390</v>
      </c>
      <c r="E220" s="429" t="s">
        <v>7638</v>
      </c>
      <c r="F220" s="399">
        <f t="shared" si="41"/>
        <v>45560</v>
      </c>
      <c r="G220" s="401" t="str">
        <f t="shared" si="37"/>
        <v>A</v>
      </c>
      <c r="H220" s="898" t="str">
        <f t="shared" si="38"/>
        <v>MR.DER-0781_24-SP 097-Entrega Final-L02</v>
      </c>
      <c r="I220" s="413" t="str">
        <f t="shared" si="39"/>
        <v>ND</v>
      </c>
      <c r="J220" s="413" t="str">
        <f t="shared" si="40"/>
        <v>ND</v>
      </c>
      <c r="K220" s="398" t="s">
        <v>3730</v>
      </c>
      <c r="L220" s="430">
        <v>45408</v>
      </c>
      <c r="M220" s="914" t="s">
        <v>7665</v>
      </c>
      <c r="N220" s="398" t="s">
        <v>5536</v>
      </c>
      <c r="O220" s="430">
        <v>45429</v>
      </c>
      <c r="P220" s="398" t="s">
        <v>3777</v>
      </c>
      <c r="Q220" s="398" t="s">
        <v>3765</v>
      </c>
      <c r="R220" s="430">
        <v>45447</v>
      </c>
      <c r="S220" s="914" t="s">
        <v>8038</v>
      </c>
      <c r="T220" s="398" t="s">
        <v>5539</v>
      </c>
      <c r="U220" s="430">
        <v>45469</v>
      </c>
      <c r="V220" s="398" t="s">
        <v>3777</v>
      </c>
      <c r="W220" s="398" t="s">
        <v>3748</v>
      </c>
      <c r="X220" s="430">
        <v>45478</v>
      </c>
      <c r="Y220" s="914" t="s">
        <v>8124</v>
      </c>
      <c r="Z220" s="398"/>
      <c r="AA220" s="398"/>
      <c r="AB220" s="398" t="s">
        <v>3777</v>
      </c>
      <c r="AC220" s="398"/>
      <c r="AD220" s="398"/>
      <c r="AE220" s="398"/>
      <c r="AF220" s="398"/>
      <c r="AG220" s="398"/>
      <c r="AH220" s="398"/>
      <c r="AI220" s="398"/>
      <c r="AJ220" s="398"/>
      <c r="AK220" s="398"/>
      <c r="AL220" s="398"/>
      <c r="AM220" s="398"/>
      <c r="AN220" s="398"/>
      <c r="AO220" s="398" t="s">
        <v>3748</v>
      </c>
      <c r="AP220" s="430">
        <v>45560</v>
      </c>
      <c r="AQ220" s="914" t="s">
        <v>8226</v>
      </c>
      <c r="AR220" s="398"/>
      <c r="AS220" s="398"/>
      <c r="AT220" s="398"/>
      <c r="AU220" s="398"/>
      <c r="AV220" s="398"/>
      <c r="AW220" s="398"/>
      <c r="AX220" s="398"/>
      <c r="AY220" s="398"/>
      <c r="AZ220" s="397"/>
      <c r="BA220" s="398"/>
      <c r="BB220" s="398"/>
      <c r="BC220" s="397"/>
      <c r="BD220" s="398"/>
      <c r="BE220" s="398"/>
      <c r="BF220" s="398"/>
      <c r="BG220" s="398"/>
      <c r="BH220" s="398"/>
      <c r="BI220" s="397"/>
      <c r="BJ220" s="398"/>
      <c r="BK220" s="398"/>
      <c r="BL220" s="397"/>
      <c r="BM220" s="398"/>
      <c r="BN220" s="398"/>
      <c r="BO220" s="398"/>
      <c r="BP220" s="398"/>
      <c r="BQ220" s="398"/>
      <c r="BR220" s="398"/>
      <c r="BS220" s="398"/>
      <c r="BT220" s="398"/>
      <c r="BU220" s="398"/>
      <c r="BV220" s="398"/>
      <c r="BW220" s="398"/>
      <c r="BX220" s="398"/>
      <c r="BY220" s="398"/>
      <c r="BZ220" s="398"/>
      <c r="CA220" s="398"/>
      <c r="CB220" s="398"/>
      <c r="CC220" s="398"/>
      <c r="CD220" s="398"/>
      <c r="CE220" s="398"/>
      <c r="CF220" s="398"/>
      <c r="CG220" s="398"/>
      <c r="CH220" s="398"/>
      <c r="CI220" s="398"/>
      <c r="CJ220" s="398"/>
    </row>
    <row r="221" spans="1:88" s="402" customFormat="1" x14ac:dyDescent="0.25">
      <c r="A221" s="899" t="s">
        <v>8263</v>
      </c>
      <c r="B221" s="900"/>
      <c r="C221" s="398" t="s">
        <v>8257</v>
      </c>
      <c r="D221" s="900" t="s">
        <v>7390</v>
      </c>
      <c r="E221" s="429" t="s">
        <v>7639</v>
      </c>
      <c r="F221" s="399">
        <f t="shared" si="41"/>
        <v>45560</v>
      </c>
      <c r="G221" s="401" t="str">
        <f t="shared" si="37"/>
        <v>A</v>
      </c>
      <c r="H221" s="898" t="str">
        <f t="shared" si="38"/>
        <v>MR.DER-0781_24-SP 097-Entrega Final-L02</v>
      </c>
      <c r="I221" s="413" t="str">
        <f t="shared" si="39"/>
        <v>ND</v>
      </c>
      <c r="J221" s="413" t="str">
        <f t="shared" si="40"/>
        <v>ND</v>
      </c>
      <c r="K221" s="398" t="s">
        <v>3730</v>
      </c>
      <c r="L221" s="430">
        <v>45408</v>
      </c>
      <c r="M221" s="914" t="s">
        <v>7665</v>
      </c>
      <c r="N221" s="398" t="s">
        <v>5536</v>
      </c>
      <c r="O221" s="430">
        <v>45429</v>
      </c>
      <c r="P221" s="398" t="s">
        <v>3777</v>
      </c>
      <c r="Q221" s="398" t="s">
        <v>3765</v>
      </c>
      <c r="R221" s="430">
        <v>45447</v>
      </c>
      <c r="S221" s="914" t="s">
        <v>8038</v>
      </c>
      <c r="T221" s="398" t="s">
        <v>5539</v>
      </c>
      <c r="U221" s="430">
        <v>45469</v>
      </c>
      <c r="V221" s="398" t="s">
        <v>3777</v>
      </c>
      <c r="W221" s="398" t="s">
        <v>3748</v>
      </c>
      <c r="X221" s="430">
        <v>45478</v>
      </c>
      <c r="Y221" s="914" t="s">
        <v>8124</v>
      </c>
      <c r="Z221" s="398"/>
      <c r="AA221" s="398"/>
      <c r="AB221" s="398" t="s">
        <v>3777</v>
      </c>
      <c r="AC221" s="398"/>
      <c r="AD221" s="398"/>
      <c r="AE221" s="398"/>
      <c r="AF221" s="398"/>
      <c r="AG221" s="398"/>
      <c r="AH221" s="398"/>
      <c r="AI221" s="398"/>
      <c r="AJ221" s="398"/>
      <c r="AK221" s="398"/>
      <c r="AL221" s="398"/>
      <c r="AM221" s="398"/>
      <c r="AN221" s="398"/>
      <c r="AO221" s="398" t="s">
        <v>3748</v>
      </c>
      <c r="AP221" s="430">
        <v>45560</v>
      </c>
      <c r="AQ221" s="914" t="s">
        <v>8226</v>
      </c>
      <c r="AR221" s="398"/>
      <c r="AS221" s="398"/>
      <c r="AT221" s="398"/>
      <c r="AU221" s="398"/>
      <c r="AV221" s="398"/>
      <c r="AW221" s="398"/>
      <c r="AX221" s="398"/>
      <c r="AY221" s="398"/>
      <c r="AZ221" s="397"/>
      <c r="BA221" s="398"/>
      <c r="BB221" s="398"/>
      <c r="BC221" s="397"/>
      <c r="BD221" s="398"/>
      <c r="BE221" s="398"/>
      <c r="BF221" s="398"/>
      <c r="BG221" s="398"/>
      <c r="BH221" s="398"/>
      <c r="BI221" s="397"/>
      <c r="BJ221" s="398"/>
      <c r="BK221" s="398"/>
      <c r="BL221" s="397"/>
      <c r="BM221" s="398"/>
      <c r="BN221" s="398"/>
      <c r="BO221" s="398"/>
      <c r="BP221" s="398"/>
      <c r="BQ221" s="398"/>
      <c r="BR221" s="398"/>
      <c r="BS221" s="398"/>
      <c r="BT221" s="398"/>
      <c r="BU221" s="398"/>
      <c r="BV221" s="398"/>
      <c r="BW221" s="398"/>
      <c r="BX221" s="398"/>
      <c r="BY221" s="398"/>
      <c r="BZ221" s="398"/>
      <c r="CA221" s="398"/>
      <c r="CB221" s="398"/>
      <c r="CC221" s="398"/>
      <c r="CD221" s="398"/>
      <c r="CE221" s="398"/>
      <c r="CF221" s="398"/>
      <c r="CG221" s="398"/>
      <c r="CH221" s="398"/>
      <c r="CI221" s="398"/>
      <c r="CJ221" s="398"/>
    </row>
    <row r="222" spans="1:88" s="402" customFormat="1" x14ac:dyDescent="0.25">
      <c r="A222" s="899" t="s">
        <v>8263</v>
      </c>
      <c r="B222" s="900"/>
      <c r="C222" s="398" t="s">
        <v>8257</v>
      </c>
      <c r="D222" s="900" t="s">
        <v>7390</v>
      </c>
      <c r="E222" s="429" t="s">
        <v>7640</v>
      </c>
      <c r="F222" s="399">
        <f t="shared" si="41"/>
        <v>45560</v>
      </c>
      <c r="G222" s="401" t="str">
        <f t="shared" si="37"/>
        <v>B</v>
      </c>
      <c r="H222" s="898" t="str">
        <f t="shared" si="38"/>
        <v>MR.DER-0781_24-SP 097-Entrega Final-L02</v>
      </c>
      <c r="I222" s="413" t="str">
        <f t="shared" si="39"/>
        <v>ND</v>
      </c>
      <c r="J222" s="413" t="str">
        <f t="shared" si="40"/>
        <v>ND</v>
      </c>
      <c r="K222" s="398" t="s">
        <v>3730</v>
      </c>
      <c r="L222" s="430">
        <v>45408</v>
      </c>
      <c r="M222" s="914" t="s">
        <v>7665</v>
      </c>
      <c r="N222" s="398" t="s">
        <v>5536</v>
      </c>
      <c r="O222" s="430">
        <v>45429</v>
      </c>
      <c r="P222" s="398" t="s">
        <v>3777</v>
      </c>
      <c r="Q222" s="398" t="s">
        <v>3765</v>
      </c>
      <c r="R222" s="430">
        <v>45447</v>
      </c>
      <c r="S222" s="914" t="s">
        <v>8038</v>
      </c>
      <c r="T222" s="398" t="s">
        <v>5537</v>
      </c>
      <c r="U222" s="430">
        <v>45469</v>
      </c>
      <c r="V222" s="398" t="s">
        <v>3777</v>
      </c>
      <c r="W222" s="398" t="s">
        <v>3748</v>
      </c>
      <c r="X222" s="430">
        <v>45478</v>
      </c>
      <c r="Y222" s="914" t="s">
        <v>8124</v>
      </c>
      <c r="Z222" s="398" t="s">
        <v>6098</v>
      </c>
      <c r="AA222" s="430">
        <v>45492</v>
      </c>
      <c r="AB222" s="398" t="s">
        <v>3777</v>
      </c>
      <c r="AC222" s="398" t="s">
        <v>5626</v>
      </c>
      <c r="AD222" s="430">
        <v>45503</v>
      </c>
      <c r="AE222" s="914" t="s">
        <v>8150</v>
      </c>
      <c r="AF222" s="398" t="s">
        <v>5539</v>
      </c>
      <c r="AG222" s="430">
        <v>45509</v>
      </c>
      <c r="AH222" s="398" t="s">
        <v>3777</v>
      </c>
      <c r="AI222" s="398" t="s">
        <v>5811</v>
      </c>
      <c r="AJ222" s="430">
        <v>45546</v>
      </c>
      <c r="AK222" s="914" t="s">
        <v>8203</v>
      </c>
      <c r="AL222" s="398"/>
      <c r="AM222" s="398"/>
      <c r="AN222" s="398" t="s">
        <v>3777</v>
      </c>
      <c r="AO222" s="398" t="s">
        <v>5811</v>
      </c>
      <c r="AP222" s="430">
        <v>45560</v>
      </c>
      <c r="AQ222" s="914" t="s">
        <v>8226</v>
      </c>
      <c r="AR222" s="398"/>
      <c r="AS222" s="398"/>
      <c r="AT222" s="398"/>
      <c r="AU222" s="398"/>
      <c r="AV222" s="398"/>
      <c r="AW222" s="398"/>
      <c r="AX222" s="398"/>
      <c r="AY222" s="398"/>
      <c r="AZ222" s="397"/>
      <c r="BA222" s="398"/>
      <c r="BB222" s="398"/>
      <c r="BC222" s="397"/>
      <c r="BD222" s="398"/>
      <c r="BE222" s="398"/>
      <c r="BF222" s="398"/>
      <c r="BG222" s="398"/>
      <c r="BH222" s="398"/>
      <c r="BI222" s="397"/>
      <c r="BJ222" s="398"/>
      <c r="BK222" s="398"/>
      <c r="BL222" s="397"/>
      <c r="BM222" s="398"/>
      <c r="BN222" s="398"/>
      <c r="BO222" s="398"/>
      <c r="BP222" s="398"/>
      <c r="BQ222" s="398"/>
      <c r="BR222" s="398"/>
      <c r="BS222" s="398"/>
      <c r="BT222" s="398"/>
      <c r="BU222" s="398"/>
      <c r="BV222" s="398"/>
      <c r="BW222" s="398"/>
      <c r="BX222" s="398"/>
      <c r="BY222" s="398"/>
      <c r="BZ222" s="398"/>
      <c r="CA222" s="398"/>
      <c r="CB222" s="398"/>
      <c r="CC222" s="398"/>
      <c r="CD222" s="398"/>
      <c r="CE222" s="398"/>
      <c r="CF222" s="398"/>
      <c r="CG222" s="398"/>
      <c r="CH222" s="398"/>
      <c r="CI222" s="398"/>
      <c r="CJ222" s="398"/>
    </row>
    <row r="223" spans="1:88" s="402" customFormat="1" x14ac:dyDescent="0.25">
      <c r="A223" s="899" t="s">
        <v>8263</v>
      </c>
      <c r="B223" s="900"/>
      <c r="C223" s="398" t="s">
        <v>8257</v>
      </c>
      <c r="D223" s="900" t="s">
        <v>7390</v>
      </c>
      <c r="E223" s="429" t="s">
        <v>7641</v>
      </c>
      <c r="F223" s="399">
        <f t="shared" si="41"/>
        <v>45560</v>
      </c>
      <c r="G223" s="401" t="str">
        <f t="shared" si="37"/>
        <v>B</v>
      </c>
      <c r="H223" s="898" t="str">
        <f t="shared" si="38"/>
        <v>MR.DER-0781_24-SP 097-Entrega Final-L02</v>
      </c>
      <c r="I223" s="413" t="str">
        <f t="shared" si="39"/>
        <v>ND</v>
      </c>
      <c r="J223" s="413" t="str">
        <f t="shared" si="40"/>
        <v>ND</v>
      </c>
      <c r="K223" s="398" t="s">
        <v>3730</v>
      </c>
      <c r="L223" s="430">
        <v>45408</v>
      </c>
      <c r="M223" s="914" t="s">
        <v>7665</v>
      </c>
      <c r="N223" s="398" t="s">
        <v>5536</v>
      </c>
      <c r="O223" s="430">
        <v>45429</v>
      </c>
      <c r="P223" s="398" t="s">
        <v>3777</v>
      </c>
      <c r="Q223" s="398" t="s">
        <v>3765</v>
      </c>
      <c r="R223" s="430">
        <v>45447</v>
      </c>
      <c r="S223" s="914" t="s">
        <v>8038</v>
      </c>
      <c r="T223" s="398" t="s">
        <v>5537</v>
      </c>
      <c r="U223" s="430">
        <v>45469</v>
      </c>
      <c r="V223" s="398" t="s">
        <v>3777</v>
      </c>
      <c r="W223" s="398" t="s">
        <v>3748</v>
      </c>
      <c r="X223" s="430">
        <v>45478</v>
      </c>
      <c r="Y223" s="914" t="s">
        <v>8124</v>
      </c>
      <c r="Z223" s="398" t="s">
        <v>6098</v>
      </c>
      <c r="AA223" s="430">
        <v>45492</v>
      </c>
      <c r="AB223" s="398" t="s">
        <v>3777</v>
      </c>
      <c r="AC223" s="398" t="s">
        <v>5626</v>
      </c>
      <c r="AD223" s="430">
        <v>45503</v>
      </c>
      <c r="AE223" s="914" t="s">
        <v>8150</v>
      </c>
      <c r="AF223" s="398" t="s">
        <v>5539</v>
      </c>
      <c r="AG223" s="430">
        <v>45509</v>
      </c>
      <c r="AH223" s="398" t="s">
        <v>3777</v>
      </c>
      <c r="AI223" s="398" t="s">
        <v>5811</v>
      </c>
      <c r="AJ223" s="430">
        <v>45546</v>
      </c>
      <c r="AK223" s="914" t="s">
        <v>8203</v>
      </c>
      <c r="AL223" s="398"/>
      <c r="AM223" s="398"/>
      <c r="AN223" s="398" t="s">
        <v>3777</v>
      </c>
      <c r="AO223" s="398" t="s">
        <v>5811</v>
      </c>
      <c r="AP223" s="430">
        <v>45560</v>
      </c>
      <c r="AQ223" s="914" t="s">
        <v>8226</v>
      </c>
      <c r="AR223" s="398"/>
      <c r="AS223" s="398"/>
      <c r="AT223" s="398"/>
      <c r="AU223" s="398"/>
      <c r="AV223" s="398"/>
      <c r="AW223" s="398"/>
      <c r="AX223" s="398"/>
      <c r="AY223" s="398"/>
      <c r="AZ223" s="397"/>
      <c r="BA223" s="398"/>
      <c r="BB223" s="398"/>
      <c r="BC223" s="397"/>
      <c r="BD223" s="398"/>
      <c r="BE223" s="398"/>
      <c r="BF223" s="398"/>
      <c r="BG223" s="398"/>
      <c r="BH223" s="398"/>
      <c r="BI223" s="397"/>
      <c r="BJ223" s="398"/>
      <c r="BK223" s="398"/>
      <c r="BL223" s="397"/>
      <c r="BM223" s="398"/>
      <c r="BN223" s="398"/>
      <c r="BO223" s="398"/>
      <c r="BP223" s="398"/>
      <c r="BQ223" s="398"/>
      <c r="BR223" s="398"/>
      <c r="BS223" s="398"/>
      <c r="BT223" s="398"/>
      <c r="BU223" s="398"/>
      <c r="BV223" s="398"/>
      <c r="BW223" s="398"/>
      <c r="BX223" s="398"/>
      <c r="BY223" s="398"/>
      <c r="BZ223" s="398"/>
      <c r="CA223" s="398"/>
      <c r="CB223" s="398"/>
      <c r="CC223" s="398"/>
      <c r="CD223" s="398"/>
      <c r="CE223" s="398"/>
      <c r="CF223" s="398"/>
      <c r="CG223" s="398"/>
      <c r="CH223" s="398"/>
      <c r="CI223" s="398"/>
      <c r="CJ223" s="398"/>
    </row>
    <row r="224" spans="1:88" s="402" customFormat="1" x14ac:dyDescent="0.25">
      <c r="A224" s="899" t="s">
        <v>8263</v>
      </c>
      <c r="B224" s="900"/>
      <c r="C224" s="398" t="s">
        <v>8257</v>
      </c>
      <c r="D224" s="900" t="s">
        <v>7390</v>
      </c>
      <c r="E224" s="429" t="s">
        <v>7642</v>
      </c>
      <c r="F224" s="399">
        <f t="shared" si="41"/>
        <v>45560</v>
      </c>
      <c r="G224" s="401" t="str">
        <f t="shared" si="37"/>
        <v>B</v>
      </c>
      <c r="H224" s="898" t="str">
        <f t="shared" si="38"/>
        <v>MR.DER-0781_24-SP 097-Entrega Final-L02</v>
      </c>
      <c r="I224" s="413" t="str">
        <f t="shared" si="39"/>
        <v>ND</v>
      </c>
      <c r="J224" s="413" t="str">
        <f t="shared" si="40"/>
        <v>ND</v>
      </c>
      <c r="K224" s="398" t="s">
        <v>3730</v>
      </c>
      <c r="L224" s="430">
        <v>45408</v>
      </c>
      <c r="M224" s="914" t="s">
        <v>7665</v>
      </c>
      <c r="N224" s="398" t="s">
        <v>5536</v>
      </c>
      <c r="O224" s="430">
        <v>45429</v>
      </c>
      <c r="P224" s="398" t="s">
        <v>3777</v>
      </c>
      <c r="Q224" s="398" t="s">
        <v>3765</v>
      </c>
      <c r="R224" s="430">
        <v>45447</v>
      </c>
      <c r="S224" s="914" t="s">
        <v>8038</v>
      </c>
      <c r="T224" s="398" t="s">
        <v>5537</v>
      </c>
      <c r="U224" s="430">
        <v>45469</v>
      </c>
      <c r="V224" s="398" t="s">
        <v>3777</v>
      </c>
      <c r="W224" s="398" t="s">
        <v>3748</v>
      </c>
      <c r="X224" s="430">
        <v>45478</v>
      </c>
      <c r="Y224" s="914" t="s">
        <v>8124</v>
      </c>
      <c r="Z224" s="398" t="s">
        <v>6098</v>
      </c>
      <c r="AA224" s="430">
        <v>45492</v>
      </c>
      <c r="AB224" s="398" t="s">
        <v>3777</v>
      </c>
      <c r="AC224" s="398" t="s">
        <v>5626</v>
      </c>
      <c r="AD224" s="430">
        <v>45503</v>
      </c>
      <c r="AE224" s="914" t="s">
        <v>8150</v>
      </c>
      <c r="AF224" s="398" t="s">
        <v>5539</v>
      </c>
      <c r="AG224" s="430">
        <v>45509</v>
      </c>
      <c r="AH224" s="398" t="s">
        <v>3777</v>
      </c>
      <c r="AI224" s="398" t="s">
        <v>5811</v>
      </c>
      <c r="AJ224" s="430">
        <v>45546</v>
      </c>
      <c r="AK224" s="914" t="s">
        <v>8203</v>
      </c>
      <c r="AL224" s="398"/>
      <c r="AM224" s="398"/>
      <c r="AN224" s="398" t="s">
        <v>3777</v>
      </c>
      <c r="AO224" s="398" t="s">
        <v>5811</v>
      </c>
      <c r="AP224" s="430">
        <v>45560</v>
      </c>
      <c r="AQ224" s="914" t="s">
        <v>8226</v>
      </c>
      <c r="AR224" s="398"/>
      <c r="AS224" s="398"/>
      <c r="AT224" s="398"/>
      <c r="AU224" s="398"/>
      <c r="AV224" s="398"/>
      <c r="AW224" s="398"/>
      <c r="AX224" s="398"/>
      <c r="AY224" s="398"/>
      <c r="AZ224" s="397"/>
      <c r="BA224" s="398"/>
      <c r="BB224" s="398"/>
      <c r="BC224" s="397"/>
      <c r="BD224" s="398"/>
      <c r="BE224" s="398"/>
      <c r="BF224" s="398"/>
      <c r="BG224" s="398"/>
      <c r="BH224" s="398"/>
      <c r="BI224" s="397"/>
      <c r="BJ224" s="398"/>
      <c r="BK224" s="398"/>
      <c r="BL224" s="397"/>
      <c r="BM224" s="398"/>
      <c r="BN224" s="398"/>
      <c r="BO224" s="398"/>
      <c r="BP224" s="398"/>
      <c r="BQ224" s="398"/>
      <c r="BR224" s="398"/>
      <c r="BS224" s="398"/>
      <c r="BT224" s="398"/>
      <c r="BU224" s="398"/>
      <c r="BV224" s="398"/>
      <c r="BW224" s="398"/>
      <c r="BX224" s="398"/>
      <c r="BY224" s="398"/>
      <c r="BZ224" s="398"/>
      <c r="CA224" s="398"/>
      <c r="CB224" s="398"/>
      <c r="CC224" s="398"/>
      <c r="CD224" s="398"/>
      <c r="CE224" s="398"/>
      <c r="CF224" s="398"/>
      <c r="CG224" s="398"/>
      <c r="CH224" s="398"/>
      <c r="CI224" s="398"/>
      <c r="CJ224" s="398"/>
    </row>
    <row r="225" spans="1:88" s="402" customFormat="1" x14ac:dyDescent="0.25">
      <c r="A225" s="899" t="s">
        <v>8263</v>
      </c>
      <c r="B225" s="900"/>
      <c r="C225" s="398" t="s">
        <v>8257</v>
      </c>
      <c r="D225" s="900" t="s">
        <v>7391</v>
      </c>
      <c r="E225" s="429" t="s">
        <v>7643</v>
      </c>
      <c r="F225" s="399">
        <f t="shared" si="41"/>
        <v>45560</v>
      </c>
      <c r="G225" s="401" t="str">
        <f t="shared" si="37"/>
        <v>A</v>
      </c>
      <c r="H225" s="898" t="str">
        <f t="shared" si="38"/>
        <v>MR.DER-0782_24-SP 097-Entrega Final-L03</v>
      </c>
      <c r="I225" s="413" t="str">
        <f t="shared" si="39"/>
        <v>ND</v>
      </c>
      <c r="J225" s="413" t="str">
        <f t="shared" si="40"/>
        <v>ND</v>
      </c>
      <c r="K225" s="398" t="s">
        <v>3730</v>
      </c>
      <c r="L225" s="430">
        <v>45408</v>
      </c>
      <c r="M225" s="914" t="s">
        <v>7665</v>
      </c>
      <c r="N225" s="398" t="s">
        <v>5536</v>
      </c>
      <c r="O225" s="430">
        <v>45429</v>
      </c>
      <c r="P225" s="398" t="s">
        <v>3777</v>
      </c>
      <c r="Q225" s="398" t="s">
        <v>3765</v>
      </c>
      <c r="R225" s="430">
        <v>45447</v>
      </c>
      <c r="S225" s="914" t="s">
        <v>8038</v>
      </c>
      <c r="T225" s="398" t="s">
        <v>5539</v>
      </c>
      <c r="U225" s="430">
        <v>45469</v>
      </c>
      <c r="V225" s="398" t="s">
        <v>3777</v>
      </c>
      <c r="W225" s="398" t="s">
        <v>3748</v>
      </c>
      <c r="X225" s="430">
        <v>45478</v>
      </c>
      <c r="Y225" s="914" t="s">
        <v>8124</v>
      </c>
      <c r="Z225" s="398"/>
      <c r="AA225" s="398"/>
      <c r="AB225" s="398" t="s">
        <v>3777</v>
      </c>
      <c r="AC225" s="398"/>
      <c r="AD225" s="398"/>
      <c r="AE225" s="398"/>
      <c r="AF225" s="398"/>
      <c r="AG225" s="430"/>
      <c r="AH225" s="398"/>
      <c r="AI225" s="398"/>
      <c r="AJ225" s="398"/>
      <c r="AK225" s="398"/>
      <c r="AL225" s="398"/>
      <c r="AM225" s="398"/>
      <c r="AN225" s="398"/>
      <c r="AO225" s="398" t="s">
        <v>3748</v>
      </c>
      <c r="AP225" s="430">
        <v>45560</v>
      </c>
      <c r="AQ225" s="914" t="s">
        <v>8225</v>
      </c>
      <c r="AR225" s="398"/>
      <c r="AS225" s="398"/>
      <c r="AT225" s="398"/>
      <c r="AU225" s="398"/>
      <c r="AV225" s="398"/>
      <c r="AW225" s="398"/>
      <c r="AX225" s="398"/>
      <c r="AY225" s="398"/>
      <c r="AZ225" s="397"/>
      <c r="BA225" s="398"/>
      <c r="BB225" s="398"/>
      <c r="BC225" s="397"/>
      <c r="BD225" s="398"/>
      <c r="BE225" s="398"/>
      <c r="BF225" s="398"/>
      <c r="BG225" s="398"/>
      <c r="BH225" s="398"/>
      <c r="BI225" s="397"/>
      <c r="BJ225" s="398"/>
      <c r="BK225" s="398"/>
      <c r="BL225" s="397"/>
      <c r="BM225" s="398"/>
      <c r="BN225" s="398"/>
      <c r="BO225" s="398"/>
      <c r="BP225" s="398"/>
      <c r="BQ225" s="398"/>
      <c r="BR225" s="398"/>
      <c r="BS225" s="398"/>
      <c r="BT225" s="398"/>
      <c r="BU225" s="398"/>
      <c r="BV225" s="398"/>
      <c r="BW225" s="398"/>
      <c r="BX225" s="398"/>
      <c r="BY225" s="398"/>
      <c r="BZ225" s="398"/>
      <c r="CA225" s="398"/>
      <c r="CB225" s="398"/>
      <c r="CC225" s="398"/>
      <c r="CD225" s="398"/>
      <c r="CE225" s="398"/>
      <c r="CF225" s="398"/>
      <c r="CG225" s="398"/>
      <c r="CH225" s="398"/>
      <c r="CI225" s="398"/>
      <c r="CJ225" s="398"/>
    </row>
    <row r="226" spans="1:88" s="402" customFormat="1" x14ac:dyDescent="0.25">
      <c r="A226" s="899" t="s">
        <v>8263</v>
      </c>
      <c r="B226" s="900"/>
      <c r="C226" s="398" t="s">
        <v>8257</v>
      </c>
      <c r="D226" s="900" t="s">
        <v>7391</v>
      </c>
      <c r="E226" s="429" t="s">
        <v>7644</v>
      </c>
      <c r="F226" s="399">
        <f t="shared" si="41"/>
        <v>45560</v>
      </c>
      <c r="G226" s="401" t="str">
        <f t="shared" si="37"/>
        <v>A</v>
      </c>
      <c r="H226" s="898" t="str">
        <f t="shared" si="38"/>
        <v>MR.DER-0782_24-SP 097-Entrega Final-L03</v>
      </c>
      <c r="I226" s="413" t="str">
        <f t="shared" si="39"/>
        <v>ND</v>
      </c>
      <c r="J226" s="413" t="str">
        <f t="shared" si="40"/>
        <v>ND</v>
      </c>
      <c r="K226" s="398" t="s">
        <v>3730</v>
      </c>
      <c r="L226" s="430">
        <v>45408</v>
      </c>
      <c r="M226" s="914" t="s">
        <v>7665</v>
      </c>
      <c r="N226" s="398" t="s">
        <v>5536</v>
      </c>
      <c r="O226" s="430">
        <v>45429</v>
      </c>
      <c r="P226" s="398" t="s">
        <v>3777</v>
      </c>
      <c r="Q226" s="398" t="s">
        <v>3765</v>
      </c>
      <c r="R226" s="430">
        <v>45447</v>
      </c>
      <c r="S226" s="914" t="s">
        <v>8038</v>
      </c>
      <c r="T226" s="398" t="s">
        <v>5539</v>
      </c>
      <c r="U226" s="430">
        <v>45469</v>
      </c>
      <c r="V226" s="398" t="s">
        <v>3777</v>
      </c>
      <c r="W226" s="398" t="s">
        <v>3748</v>
      </c>
      <c r="X226" s="430">
        <v>45478</v>
      </c>
      <c r="Y226" s="914" t="s">
        <v>8124</v>
      </c>
      <c r="Z226" s="398"/>
      <c r="AA226" s="398"/>
      <c r="AB226" s="398" t="s">
        <v>3777</v>
      </c>
      <c r="AC226" s="398"/>
      <c r="AD226" s="398"/>
      <c r="AE226" s="398"/>
      <c r="AF226" s="398"/>
      <c r="AG226" s="430"/>
      <c r="AH226" s="398"/>
      <c r="AI226" s="398"/>
      <c r="AJ226" s="398"/>
      <c r="AK226" s="398"/>
      <c r="AL226" s="398"/>
      <c r="AM226" s="398"/>
      <c r="AN226" s="398"/>
      <c r="AO226" s="398" t="s">
        <v>3748</v>
      </c>
      <c r="AP226" s="430">
        <v>45560</v>
      </c>
      <c r="AQ226" s="914" t="s">
        <v>8225</v>
      </c>
      <c r="AR226" s="398"/>
      <c r="AS226" s="398"/>
      <c r="AT226" s="398"/>
      <c r="AU226" s="398"/>
      <c r="AV226" s="398"/>
      <c r="AW226" s="398"/>
      <c r="AX226" s="398"/>
      <c r="AY226" s="398"/>
      <c r="AZ226" s="397"/>
      <c r="BA226" s="398"/>
      <c r="BB226" s="398"/>
      <c r="BC226" s="397"/>
      <c r="BD226" s="398"/>
      <c r="BE226" s="398"/>
      <c r="BF226" s="398"/>
      <c r="BG226" s="398"/>
      <c r="BH226" s="398"/>
      <c r="BI226" s="397"/>
      <c r="BJ226" s="398"/>
      <c r="BK226" s="398"/>
      <c r="BL226" s="397"/>
      <c r="BM226" s="398"/>
      <c r="BN226" s="398"/>
      <c r="BO226" s="398"/>
      <c r="BP226" s="398"/>
      <c r="BQ226" s="398"/>
      <c r="BR226" s="398"/>
      <c r="BS226" s="398"/>
      <c r="BT226" s="398"/>
      <c r="BU226" s="398"/>
      <c r="BV226" s="398"/>
      <c r="BW226" s="398"/>
      <c r="BX226" s="398"/>
      <c r="BY226" s="398"/>
      <c r="BZ226" s="398"/>
      <c r="CA226" s="398"/>
      <c r="CB226" s="398"/>
      <c r="CC226" s="398"/>
      <c r="CD226" s="398"/>
      <c r="CE226" s="398"/>
      <c r="CF226" s="398"/>
      <c r="CG226" s="398"/>
      <c r="CH226" s="398"/>
      <c r="CI226" s="398"/>
      <c r="CJ226" s="398"/>
    </row>
    <row r="227" spans="1:88" s="402" customFormat="1" x14ac:dyDescent="0.25">
      <c r="A227" s="899" t="s">
        <v>8263</v>
      </c>
      <c r="B227" s="900"/>
      <c r="C227" s="398" t="s">
        <v>8257</v>
      </c>
      <c r="D227" s="900" t="s">
        <v>7391</v>
      </c>
      <c r="E227" s="429" t="s">
        <v>7645</v>
      </c>
      <c r="F227" s="399">
        <f t="shared" si="41"/>
        <v>45560</v>
      </c>
      <c r="G227" s="401" t="str">
        <f t="shared" si="37"/>
        <v>A</v>
      </c>
      <c r="H227" s="898" t="str">
        <f t="shared" si="38"/>
        <v>MR.DER-0782_24-SP 097-Entrega Final-L03</v>
      </c>
      <c r="I227" s="413" t="str">
        <f t="shared" si="39"/>
        <v>ND</v>
      </c>
      <c r="J227" s="413" t="str">
        <f t="shared" si="40"/>
        <v>ND</v>
      </c>
      <c r="K227" s="398" t="s">
        <v>3730</v>
      </c>
      <c r="L227" s="430">
        <v>45408</v>
      </c>
      <c r="M227" s="914" t="s">
        <v>7665</v>
      </c>
      <c r="N227" s="398" t="s">
        <v>5536</v>
      </c>
      <c r="O227" s="430">
        <v>45429</v>
      </c>
      <c r="P227" s="398" t="s">
        <v>3777</v>
      </c>
      <c r="Q227" s="398" t="s">
        <v>3765</v>
      </c>
      <c r="R227" s="430">
        <v>45447</v>
      </c>
      <c r="S227" s="914" t="s">
        <v>8038</v>
      </c>
      <c r="T227" s="398" t="s">
        <v>5539</v>
      </c>
      <c r="U227" s="430">
        <v>45469</v>
      </c>
      <c r="V227" s="398" t="s">
        <v>3777</v>
      </c>
      <c r="W227" s="398" t="s">
        <v>3748</v>
      </c>
      <c r="X227" s="430">
        <v>45478</v>
      </c>
      <c r="Y227" s="914" t="s">
        <v>8124</v>
      </c>
      <c r="Z227" s="398"/>
      <c r="AA227" s="398"/>
      <c r="AB227" s="398" t="s">
        <v>3777</v>
      </c>
      <c r="AC227" s="398"/>
      <c r="AD227" s="398"/>
      <c r="AE227" s="398"/>
      <c r="AF227" s="398"/>
      <c r="AG227" s="430"/>
      <c r="AH227" s="398"/>
      <c r="AI227" s="398"/>
      <c r="AJ227" s="398"/>
      <c r="AK227" s="398"/>
      <c r="AL227" s="398"/>
      <c r="AM227" s="398"/>
      <c r="AN227" s="398"/>
      <c r="AO227" s="398" t="s">
        <v>3748</v>
      </c>
      <c r="AP227" s="430">
        <v>45560</v>
      </c>
      <c r="AQ227" s="914" t="s">
        <v>8225</v>
      </c>
      <c r="AR227" s="398"/>
      <c r="AS227" s="398"/>
      <c r="AT227" s="398"/>
      <c r="AU227" s="398"/>
      <c r="AV227" s="398"/>
      <c r="AW227" s="398"/>
      <c r="AX227" s="398"/>
      <c r="AY227" s="398"/>
      <c r="AZ227" s="397"/>
      <c r="BA227" s="398"/>
      <c r="BB227" s="398"/>
      <c r="BC227" s="397"/>
      <c r="BD227" s="398"/>
      <c r="BE227" s="398"/>
      <c r="BF227" s="398"/>
      <c r="BG227" s="398"/>
      <c r="BH227" s="398"/>
      <c r="BI227" s="397"/>
      <c r="BJ227" s="398"/>
      <c r="BK227" s="398"/>
      <c r="BL227" s="397"/>
      <c r="BM227" s="398"/>
      <c r="BN227" s="398"/>
      <c r="BO227" s="398"/>
      <c r="BP227" s="398"/>
      <c r="BQ227" s="398"/>
      <c r="BR227" s="398"/>
      <c r="BS227" s="398"/>
      <c r="BT227" s="398"/>
      <c r="BU227" s="398"/>
      <c r="BV227" s="398"/>
      <c r="BW227" s="398"/>
      <c r="BX227" s="398"/>
      <c r="BY227" s="398"/>
      <c r="BZ227" s="398"/>
      <c r="CA227" s="398"/>
      <c r="CB227" s="398"/>
      <c r="CC227" s="398"/>
      <c r="CD227" s="398"/>
      <c r="CE227" s="398"/>
      <c r="CF227" s="398"/>
      <c r="CG227" s="398"/>
      <c r="CH227" s="398"/>
      <c r="CI227" s="398"/>
      <c r="CJ227" s="398"/>
    </row>
    <row r="228" spans="1:88" s="402" customFormat="1" x14ac:dyDescent="0.25">
      <c r="A228" s="899" t="s">
        <v>8263</v>
      </c>
      <c r="B228" s="900"/>
      <c r="C228" s="398" t="s">
        <v>8257</v>
      </c>
      <c r="D228" s="900" t="s">
        <v>7391</v>
      </c>
      <c r="E228" s="429" t="s">
        <v>7646</v>
      </c>
      <c r="F228" s="399">
        <f t="shared" si="41"/>
        <v>45560</v>
      </c>
      <c r="G228" s="401" t="str">
        <f t="shared" si="37"/>
        <v>A</v>
      </c>
      <c r="H228" s="898" t="str">
        <f t="shared" si="38"/>
        <v>MR.DER-0782_24-SP 097-Entrega Final-L03</v>
      </c>
      <c r="I228" s="413" t="str">
        <f t="shared" si="39"/>
        <v>ND</v>
      </c>
      <c r="J228" s="413" t="str">
        <f t="shared" si="40"/>
        <v>ND</v>
      </c>
      <c r="K228" s="398" t="s">
        <v>3730</v>
      </c>
      <c r="L228" s="430">
        <v>45408</v>
      </c>
      <c r="M228" s="914" t="s">
        <v>7665</v>
      </c>
      <c r="N228" s="398" t="s">
        <v>5536</v>
      </c>
      <c r="O228" s="430">
        <v>45429</v>
      </c>
      <c r="P228" s="398" t="s">
        <v>3777</v>
      </c>
      <c r="Q228" s="398" t="s">
        <v>3765</v>
      </c>
      <c r="R228" s="430">
        <v>45447</v>
      </c>
      <c r="S228" s="914" t="s">
        <v>8038</v>
      </c>
      <c r="T228" s="398" t="s">
        <v>5539</v>
      </c>
      <c r="U228" s="430">
        <v>45469</v>
      </c>
      <c r="V228" s="398" t="s">
        <v>3777</v>
      </c>
      <c r="W228" s="398" t="s">
        <v>3748</v>
      </c>
      <c r="X228" s="430">
        <v>45478</v>
      </c>
      <c r="Y228" s="914" t="s">
        <v>8124</v>
      </c>
      <c r="Z228" s="398"/>
      <c r="AA228" s="398"/>
      <c r="AB228" s="398" t="s">
        <v>3777</v>
      </c>
      <c r="AC228" s="398"/>
      <c r="AD228" s="398"/>
      <c r="AE228" s="398"/>
      <c r="AF228" s="398"/>
      <c r="AG228" s="430"/>
      <c r="AH228" s="398"/>
      <c r="AI228" s="398"/>
      <c r="AJ228" s="398"/>
      <c r="AK228" s="398"/>
      <c r="AL228" s="398"/>
      <c r="AM228" s="398"/>
      <c r="AN228" s="398"/>
      <c r="AO228" s="398" t="s">
        <v>3748</v>
      </c>
      <c r="AP228" s="430">
        <v>45560</v>
      </c>
      <c r="AQ228" s="914" t="s">
        <v>8225</v>
      </c>
      <c r="AR228" s="398"/>
      <c r="AS228" s="398"/>
      <c r="AT228" s="398"/>
      <c r="AU228" s="398"/>
      <c r="AV228" s="398"/>
      <c r="AW228" s="398"/>
      <c r="AX228" s="398"/>
      <c r="AY228" s="398"/>
      <c r="AZ228" s="397"/>
      <c r="BA228" s="398"/>
      <c r="BB228" s="398"/>
      <c r="BC228" s="397"/>
      <c r="BD228" s="398"/>
      <c r="BE228" s="398"/>
      <c r="BF228" s="398"/>
      <c r="BG228" s="398"/>
      <c r="BH228" s="398"/>
      <c r="BI228" s="397"/>
      <c r="BJ228" s="398"/>
      <c r="BK228" s="398"/>
      <c r="BL228" s="397"/>
      <c r="BM228" s="398"/>
      <c r="BN228" s="398"/>
      <c r="BO228" s="398"/>
      <c r="BP228" s="398"/>
      <c r="BQ228" s="398"/>
      <c r="BR228" s="398"/>
      <c r="BS228" s="398"/>
      <c r="BT228" s="398"/>
      <c r="BU228" s="398"/>
      <c r="BV228" s="398"/>
      <c r="BW228" s="398"/>
      <c r="BX228" s="398"/>
      <c r="BY228" s="398"/>
      <c r="BZ228" s="398"/>
      <c r="CA228" s="398"/>
      <c r="CB228" s="398"/>
      <c r="CC228" s="398"/>
      <c r="CD228" s="398"/>
      <c r="CE228" s="398"/>
      <c r="CF228" s="398"/>
      <c r="CG228" s="398"/>
      <c r="CH228" s="398"/>
      <c r="CI228" s="398"/>
      <c r="CJ228" s="398"/>
    </row>
    <row r="229" spans="1:88" s="402" customFormat="1" x14ac:dyDescent="0.25">
      <c r="A229" s="899" t="s">
        <v>8263</v>
      </c>
      <c r="B229" s="900"/>
      <c r="C229" s="398" t="s">
        <v>8257</v>
      </c>
      <c r="D229" s="900" t="s">
        <v>6236</v>
      </c>
      <c r="E229" s="429" t="s">
        <v>7647</v>
      </c>
      <c r="F229" s="399">
        <f t="shared" si="41"/>
        <v>45560</v>
      </c>
      <c r="G229" s="401" t="str">
        <f t="shared" si="37"/>
        <v>B</v>
      </c>
      <c r="H229" s="898" t="str">
        <f t="shared" si="38"/>
        <v>MR.DER-0783_24-SP 097-Entrega Final-L07</v>
      </c>
      <c r="I229" s="413" t="str">
        <f t="shared" si="39"/>
        <v>ND</v>
      </c>
      <c r="J229" s="413" t="str">
        <f t="shared" si="40"/>
        <v>ND</v>
      </c>
      <c r="K229" s="398" t="s">
        <v>3730</v>
      </c>
      <c r="L229" s="430">
        <v>45408</v>
      </c>
      <c r="M229" s="914" t="s">
        <v>7665</v>
      </c>
      <c r="N229" s="398" t="s">
        <v>5536</v>
      </c>
      <c r="O229" s="430">
        <v>45429</v>
      </c>
      <c r="P229" s="398" t="s">
        <v>3777</v>
      </c>
      <c r="Q229" s="398" t="s">
        <v>3765</v>
      </c>
      <c r="R229" s="430">
        <v>45447</v>
      </c>
      <c r="S229" s="914" t="s">
        <v>8038</v>
      </c>
      <c r="T229" s="398" t="s">
        <v>5537</v>
      </c>
      <c r="U229" s="430">
        <v>45469</v>
      </c>
      <c r="V229" s="398" t="s">
        <v>3777</v>
      </c>
      <c r="W229" s="398" t="s">
        <v>3748</v>
      </c>
      <c r="X229" s="430">
        <v>45478</v>
      </c>
      <c r="Y229" s="914" t="s">
        <v>8124</v>
      </c>
      <c r="Z229" s="398"/>
      <c r="AA229" s="398"/>
      <c r="AB229" s="398" t="s">
        <v>3777</v>
      </c>
      <c r="AC229" s="398" t="s">
        <v>5626</v>
      </c>
      <c r="AD229" s="430">
        <v>45503</v>
      </c>
      <c r="AE229" s="914" t="s">
        <v>8150</v>
      </c>
      <c r="AF229" s="398" t="s">
        <v>5537</v>
      </c>
      <c r="AG229" s="430">
        <v>45509</v>
      </c>
      <c r="AH229" s="398" t="s">
        <v>3777</v>
      </c>
      <c r="AI229" s="398" t="s">
        <v>5811</v>
      </c>
      <c r="AJ229" s="430">
        <v>45546</v>
      </c>
      <c r="AK229" s="914" t="s">
        <v>8203</v>
      </c>
      <c r="AL229" s="398"/>
      <c r="AM229" s="398"/>
      <c r="AN229" s="398" t="s">
        <v>3777</v>
      </c>
      <c r="AO229" s="398" t="s">
        <v>5811</v>
      </c>
      <c r="AP229" s="430">
        <v>45560</v>
      </c>
      <c r="AQ229" s="914" t="s">
        <v>8224</v>
      </c>
      <c r="AR229" s="398"/>
      <c r="AS229" s="398"/>
      <c r="AT229" s="398"/>
      <c r="AU229" s="398"/>
      <c r="AV229" s="398"/>
      <c r="AW229" s="398"/>
      <c r="AX229" s="398"/>
      <c r="AY229" s="398"/>
      <c r="AZ229" s="397"/>
      <c r="BA229" s="398"/>
      <c r="BB229" s="398"/>
      <c r="BC229" s="397"/>
      <c r="BD229" s="398"/>
      <c r="BE229" s="398"/>
      <c r="BF229" s="398"/>
      <c r="BG229" s="398"/>
      <c r="BH229" s="398"/>
      <c r="BI229" s="397"/>
      <c r="BJ229" s="398"/>
      <c r="BK229" s="398"/>
      <c r="BL229" s="397"/>
      <c r="BM229" s="398"/>
      <c r="BN229" s="398"/>
      <c r="BO229" s="398"/>
      <c r="BP229" s="398"/>
      <c r="BQ229" s="398"/>
      <c r="BR229" s="398"/>
      <c r="BS229" s="398"/>
      <c r="BT229" s="398"/>
      <c r="BU229" s="398"/>
      <c r="BV229" s="398"/>
      <c r="BW229" s="398"/>
      <c r="BX229" s="398"/>
      <c r="BY229" s="398"/>
      <c r="BZ229" s="398"/>
      <c r="CA229" s="398"/>
      <c r="CB229" s="398"/>
      <c r="CC229" s="398"/>
      <c r="CD229" s="398"/>
      <c r="CE229" s="398"/>
      <c r="CF229" s="398"/>
      <c r="CG229" s="398"/>
      <c r="CH229" s="398"/>
      <c r="CI229" s="398"/>
      <c r="CJ229" s="398"/>
    </row>
    <row r="230" spans="1:88" s="402" customFormat="1" x14ac:dyDescent="0.25">
      <c r="A230" s="899" t="s">
        <v>8263</v>
      </c>
      <c r="B230" s="900"/>
      <c r="C230" s="398" t="s">
        <v>8257</v>
      </c>
      <c r="D230" s="900" t="s">
        <v>6236</v>
      </c>
      <c r="E230" s="429" t="s">
        <v>7648</v>
      </c>
      <c r="F230" s="399">
        <f t="shared" si="41"/>
        <v>45560</v>
      </c>
      <c r="G230" s="401" t="str">
        <f t="shared" si="37"/>
        <v>B</v>
      </c>
      <c r="H230" s="898" t="str">
        <f t="shared" si="38"/>
        <v>MR.DER-0783_24-SP 097-Entrega Final-L07</v>
      </c>
      <c r="I230" s="413" t="str">
        <f t="shared" si="39"/>
        <v>ND</v>
      </c>
      <c r="J230" s="413" t="str">
        <f t="shared" si="40"/>
        <v>ND</v>
      </c>
      <c r="K230" s="398" t="s">
        <v>3730</v>
      </c>
      <c r="L230" s="430">
        <v>45408</v>
      </c>
      <c r="M230" s="914" t="s">
        <v>7665</v>
      </c>
      <c r="N230" s="398" t="s">
        <v>5536</v>
      </c>
      <c r="O230" s="430">
        <v>45429</v>
      </c>
      <c r="P230" s="398" t="s">
        <v>3777</v>
      </c>
      <c r="Q230" s="398" t="s">
        <v>3765</v>
      </c>
      <c r="R230" s="430">
        <v>45447</v>
      </c>
      <c r="S230" s="914" t="s">
        <v>8038</v>
      </c>
      <c r="T230" s="398" t="s">
        <v>5537</v>
      </c>
      <c r="U230" s="430">
        <v>45469</v>
      </c>
      <c r="V230" s="398" t="s">
        <v>3777</v>
      </c>
      <c r="W230" s="398" t="s">
        <v>3748</v>
      </c>
      <c r="X230" s="430">
        <v>45478</v>
      </c>
      <c r="Y230" s="914" t="s">
        <v>8124</v>
      </c>
      <c r="Z230" s="398" t="s">
        <v>6098</v>
      </c>
      <c r="AA230" s="430">
        <v>45492</v>
      </c>
      <c r="AB230" s="398" t="s">
        <v>3777</v>
      </c>
      <c r="AC230" s="398" t="s">
        <v>5626</v>
      </c>
      <c r="AD230" s="430">
        <v>45503</v>
      </c>
      <c r="AE230" s="914" t="s">
        <v>8150</v>
      </c>
      <c r="AF230" s="398" t="s">
        <v>5537</v>
      </c>
      <c r="AG230" s="430">
        <v>45509</v>
      </c>
      <c r="AH230" s="398" t="s">
        <v>3777</v>
      </c>
      <c r="AI230" s="398" t="s">
        <v>5811</v>
      </c>
      <c r="AJ230" s="430">
        <v>45546</v>
      </c>
      <c r="AK230" s="914" t="s">
        <v>8203</v>
      </c>
      <c r="AL230" s="398"/>
      <c r="AM230" s="398"/>
      <c r="AN230" s="398" t="s">
        <v>3777</v>
      </c>
      <c r="AO230" s="398" t="s">
        <v>5811</v>
      </c>
      <c r="AP230" s="430">
        <v>45560</v>
      </c>
      <c r="AQ230" s="914" t="s">
        <v>8224</v>
      </c>
      <c r="AR230" s="398"/>
      <c r="AS230" s="398"/>
      <c r="AT230" s="398"/>
      <c r="AU230" s="398"/>
      <c r="AV230" s="398"/>
      <c r="AW230" s="398"/>
      <c r="AX230" s="398"/>
      <c r="AY230" s="398"/>
      <c r="AZ230" s="397"/>
      <c r="BA230" s="398"/>
      <c r="BB230" s="398"/>
      <c r="BC230" s="397"/>
      <c r="BD230" s="398"/>
      <c r="BE230" s="398"/>
      <c r="BF230" s="398"/>
      <c r="BG230" s="398"/>
      <c r="BH230" s="398"/>
      <c r="BI230" s="397"/>
      <c r="BJ230" s="398"/>
      <c r="BK230" s="398"/>
      <c r="BL230" s="397"/>
      <c r="BM230" s="398"/>
      <c r="BN230" s="398"/>
      <c r="BO230" s="398"/>
      <c r="BP230" s="398"/>
      <c r="BQ230" s="398"/>
      <c r="BR230" s="398"/>
      <c r="BS230" s="398"/>
      <c r="BT230" s="398"/>
      <c r="BU230" s="398"/>
      <c r="BV230" s="398"/>
      <c r="BW230" s="398"/>
      <c r="BX230" s="398"/>
      <c r="BY230" s="398"/>
      <c r="BZ230" s="398"/>
      <c r="CA230" s="398"/>
      <c r="CB230" s="398"/>
      <c r="CC230" s="398"/>
      <c r="CD230" s="398"/>
      <c r="CE230" s="398"/>
      <c r="CF230" s="398"/>
      <c r="CG230" s="398"/>
      <c r="CH230" s="398"/>
      <c r="CI230" s="398"/>
      <c r="CJ230" s="398"/>
    </row>
    <row r="231" spans="1:88" s="402" customFormat="1" x14ac:dyDescent="0.25">
      <c r="A231" s="899" t="s">
        <v>8263</v>
      </c>
      <c r="B231" s="900"/>
      <c r="C231" s="398" t="s">
        <v>8257</v>
      </c>
      <c r="D231" s="900" t="s">
        <v>6236</v>
      </c>
      <c r="E231" s="429" t="s">
        <v>7649</v>
      </c>
      <c r="F231" s="399">
        <f t="shared" si="41"/>
        <v>45560</v>
      </c>
      <c r="G231" s="401" t="str">
        <f t="shared" si="37"/>
        <v>B</v>
      </c>
      <c r="H231" s="898" t="str">
        <f t="shared" si="38"/>
        <v>MR.DER-0783_24-SP 097-Entrega Final-L07</v>
      </c>
      <c r="I231" s="413" t="str">
        <f t="shared" si="39"/>
        <v>ND</v>
      </c>
      <c r="J231" s="413" t="str">
        <f t="shared" si="40"/>
        <v>ND</v>
      </c>
      <c r="K231" s="398" t="s">
        <v>3730</v>
      </c>
      <c r="L231" s="430">
        <v>45408</v>
      </c>
      <c r="M231" s="914" t="s">
        <v>7665</v>
      </c>
      <c r="N231" s="398" t="s">
        <v>5536</v>
      </c>
      <c r="O231" s="430">
        <v>45429</v>
      </c>
      <c r="P231" s="398" t="s">
        <v>3777</v>
      </c>
      <c r="Q231" s="398" t="s">
        <v>3765</v>
      </c>
      <c r="R231" s="430">
        <v>45447</v>
      </c>
      <c r="S231" s="914" t="s">
        <v>8038</v>
      </c>
      <c r="T231" s="398" t="s">
        <v>5537</v>
      </c>
      <c r="U231" s="430">
        <v>45469</v>
      </c>
      <c r="V231" s="398" t="s">
        <v>3777</v>
      </c>
      <c r="W231" s="398" t="s">
        <v>3748</v>
      </c>
      <c r="X231" s="430">
        <v>45478</v>
      </c>
      <c r="Y231" s="914" t="s">
        <v>8124</v>
      </c>
      <c r="Z231" s="398"/>
      <c r="AA231" s="398"/>
      <c r="AB231" s="398" t="s">
        <v>3777</v>
      </c>
      <c r="AC231" s="398" t="s">
        <v>5626</v>
      </c>
      <c r="AD231" s="430">
        <v>45503</v>
      </c>
      <c r="AE231" s="914" t="s">
        <v>8150</v>
      </c>
      <c r="AF231" s="398" t="s">
        <v>5539</v>
      </c>
      <c r="AG231" s="430">
        <v>45509</v>
      </c>
      <c r="AH231" s="398" t="s">
        <v>3777</v>
      </c>
      <c r="AI231" s="398" t="s">
        <v>5811</v>
      </c>
      <c r="AJ231" s="430">
        <v>45546</v>
      </c>
      <c r="AK231" s="914" t="s">
        <v>8203</v>
      </c>
      <c r="AL231" s="398"/>
      <c r="AM231" s="398"/>
      <c r="AN231" s="398" t="s">
        <v>3777</v>
      </c>
      <c r="AO231" s="398" t="s">
        <v>5811</v>
      </c>
      <c r="AP231" s="430">
        <v>45560</v>
      </c>
      <c r="AQ231" s="914" t="s">
        <v>8224</v>
      </c>
      <c r="AR231" s="398"/>
      <c r="AS231" s="398"/>
      <c r="AT231" s="398"/>
      <c r="AU231" s="398"/>
      <c r="AV231" s="398"/>
      <c r="AW231" s="398"/>
      <c r="AX231" s="398"/>
      <c r="AY231" s="398"/>
      <c r="AZ231" s="397"/>
      <c r="BA231" s="398"/>
      <c r="BB231" s="398"/>
      <c r="BC231" s="397"/>
      <c r="BD231" s="398"/>
      <c r="BE231" s="398"/>
      <c r="BF231" s="398"/>
      <c r="BG231" s="398"/>
      <c r="BH231" s="398"/>
      <c r="BI231" s="397"/>
      <c r="BJ231" s="398"/>
      <c r="BK231" s="398"/>
      <c r="BL231" s="397"/>
      <c r="BM231" s="398"/>
      <c r="BN231" s="398"/>
      <c r="BO231" s="398"/>
      <c r="BP231" s="398"/>
      <c r="BQ231" s="398"/>
      <c r="BR231" s="398"/>
      <c r="BS231" s="398"/>
      <c r="BT231" s="398"/>
      <c r="BU231" s="398"/>
      <c r="BV231" s="398"/>
      <c r="BW231" s="398"/>
      <c r="BX231" s="398"/>
      <c r="BY231" s="398"/>
      <c r="BZ231" s="398"/>
      <c r="CA231" s="398"/>
      <c r="CB231" s="398"/>
      <c r="CC231" s="398"/>
      <c r="CD231" s="398"/>
      <c r="CE231" s="398"/>
      <c r="CF231" s="398"/>
      <c r="CG231" s="398"/>
      <c r="CH231" s="398"/>
      <c r="CI231" s="398"/>
      <c r="CJ231" s="398"/>
    </row>
    <row r="232" spans="1:88" s="402" customFormat="1" x14ac:dyDescent="0.25">
      <c r="A232" s="899" t="s">
        <v>8263</v>
      </c>
      <c r="B232" s="900"/>
      <c r="C232" s="398" t="s">
        <v>8257</v>
      </c>
      <c r="D232" s="900" t="s">
        <v>6236</v>
      </c>
      <c r="E232" s="429" t="s">
        <v>7650</v>
      </c>
      <c r="F232" s="399">
        <f t="shared" si="41"/>
        <v>45560</v>
      </c>
      <c r="G232" s="401" t="str">
        <f t="shared" si="37"/>
        <v>B</v>
      </c>
      <c r="H232" s="898" t="str">
        <f t="shared" si="38"/>
        <v>MR.DER-0783_24-SP 097-Entrega Final-L07</v>
      </c>
      <c r="I232" s="413" t="str">
        <f t="shared" si="39"/>
        <v>ND</v>
      </c>
      <c r="J232" s="413" t="str">
        <f t="shared" si="40"/>
        <v>ND</v>
      </c>
      <c r="K232" s="398" t="s">
        <v>3730</v>
      </c>
      <c r="L232" s="430">
        <v>45408</v>
      </c>
      <c r="M232" s="914" t="s">
        <v>7665</v>
      </c>
      <c r="N232" s="398" t="s">
        <v>5536</v>
      </c>
      <c r="O232" s="430">
        <v>45429</v>
      </c>
      <c r="P232" s="398" t="s">
        <v>3777</v>
      </c>
      <c r="Q232" s="398" t="s">
        <v>3765</v>
      </c>
      <c r="R232" s="430">
        <v>45447</v>
      </c>
      <c r="S232" s="914" t="s">
        <v>8038</v>
      </c>
      <c r="T232" s="398" t="s">
        <v>5537</v>
      </c>
      <c r="U232" s="430">
        <v>45469</v>
      </c>
      <c r="V232" s="398" t="s">
        <v>3777</v>
      </c>
      <c r="W232" s="398" t="s">
        <v>3748</v>
      </c>
      <c r="X232" s="430">
        <v>45478</v>
      </c>
      <c r="Y232" s="914" t="s">
        <v>8124</v>
      </c>
      <c r="Z232" s="398"/>
      <c r="AA232" s="398"/>
      <c r="AB232" s="398" t="s">
        <v>3777</v>
      </c>
      <c r="AC232" s="398" t="s">
        <v>5626</v>
      </c>
      <c r="AD232" s="430">
        <v>45503</v>
      </c>
      <c r="AE232" s="914" t="s">
        <v>8150</v>
      </c>
      <c r="AF232" s="398" t="s">
        <v>5539</v>
      </c>
      <c r="AG232" s="430">
        <v>45509</v>
      </c>
      <c r="AH232" s="398" t="s">
        <v>3777</v>
      </c>
      <c r="AI232" s="398" t="s">
        <v>5811</v>
      </c>
      <c r="AJ232" s="430">
        <v>45546</v>
      </c>
      <c r="AK232" s="914" t="s">
        <v>8203</v>
      </c>
      <c r="AL232" s="398"/>
      <c r="AM232" s="398"/>
      <c r="AN232" s="398" t="s">
        <v>3777</v>
      </c>
      <c r="AO232" s="398" t="s">
        <v>5811</v>
      </c>
      <c r="AP232" s="430">
        <v>45560</v>
      </c>
      <c r="AQ232" s="914" t="s">
        <v>8224</v>
      </c>
      <c r="AR232" s="398"/>
      <c r="AS232" s="398"/>
      <c r="AT232" s="398"/>
      <c r="AU232" s="398"/>
      <c r="AV232" s="398"/>
      <c r="AW232" s="398"/>
      <c r="AX232" s="398"/>
      <c r="AY232" s="398"/>
      <c r="AZ232" s="397"/>
      <c r="BA232" s="398"/>
      <c r="BB232" s="398"/>
      <c r="BC232" s="397"/>
      <c r="BD232" s="398"/>
      <c r="BE232" s="398"/>
      <c r="BF232" s="398"/>
      <c r="BG232" s="398"/>
      <c r="BH232" s="398"/>
      <c r="BI232" s="397"/>
      <c r="BJ232" s="398"/>
      <c r="BK232" s="398"/>
      <c r="BL232" s="397"/>
      <c r="BM232" s="398"/>
      <c r="BN232" s="398"/>
      <c r="BO232" s="398"/>
      <c r="BP232" s="398"/>
      <c r="BQ232" s="398"/>
      <c r="BR232" s="398"/>
      <c r="BS232" s="398"/>
      <c r="BT232" s="398"/>
      <c r="BU232" s="398"/>
      <c r="BV232" s="398"/>
      <c r="BW232" s="398"/>
      <c r="BX232" s="398"/>
      <c r="BY232" s="398"/>
      <c r="BZ232" s="398"/>
      <c r="CA232" s="398"/>
      <c r="CB232" s="398"/>
      <c r="CC232" s="398"/>
      <c r="CD232" s="398"/>
      <c r="CE232" s="398"/>
      <c r="CF232" s="398"/>
      <c r="CG232" s="398"/>
      <c r="CH232" s="398"/>
      <c r="CI232" s="398"/>
      <c r="CJ232" s="398"/>
    </row>
    <row r="233" spans="1:88" s="402" customFormat="1" x14ac:dyDescent="0.25">
      <c r="A233" s="899" t="s">
        <v>8263</v>
      </c>
      <c r="B233" s="900"/>
      <c r="C233" s="398" t="s">
        <v>8257</v>
      </c>
      <c r="D233" s="900" t="s">
        <v>6236</v>
      </c>
      <c r="E233" s="429" t="s">
        <v>7651</v>
      </c>
      <c r="F233" s="399">
        <f t="shared" si="41"/>
        <v>45560</v>
      </c>
      <c r="G233" s="401" t="str">
        <f t="shared" si="37"/>
        <v>B</v>
      </c>
      <c r="H233" s="898" t="str">
        <f t="shared" si="38"/>
        <v>MR.DER-0783_24-SP 097-Entrega Final-L07</v>
      </c>
      <c r="I233" s="413" t="str">
        <f t="shared" si="39"/>
        <v>ND</v>
      </c>
      <c r="J233" s="413" t="str">
        <f t="shared" si="40"/>
        <v>ND</v>
      </c>
      <c r="K233" s="398" t="s">
        <v>3730</v>
      </c>
      <c r="L233" s="430">
        <v>45408</v>
      </c>
      <c r="M233" s="914" t="s">
        <v>7665</v>
      </c>
      <c r="N233" s="398" t="s">
        <v>5536</v>
      </c>
      <c r="O233" s="430">
        <v>45429</v>
      </c>
      <c r="P233" s="398" t="s">
        <v>3777</v>
      </c>
      <c r="Q233" s="398" t="s">
        <v>3765</v>
      </c>
      <c r="R233" s="430">
        <v>45447</v>
      </c>
      <c r="S233" s="914" t="s">
        <v>8038</v>
      </c>
      <c r="T233" s="398" t="s">
        <v>5537</v>
      </c>
      <c r="U233" s="430">
        <v>45469</v>
      </c>
      <c r="V233" s="398" t="s">
        <v>3777</v>
      </c>
      <c r="W233" s="398" t="s">
        <v>3748</v>
      </c>
      <c r="X233" s="430">
        <v>45478</v>
      </c>
      <c r="Y233" s="914" t="s">
        <v>8124</v>
      </c>
      <c r="Z233" s="398"/>
      <c r="AA233" s="398"/>
      <c r="AB233" s="398" t="s">
        <v>3777</v>
      </c>
      <c r="AC233" s="398" t="s">
        <v>5626</v>
      </c>
      <c r="AD233" s="430">
        <v>45503</v>
      </c>
      <c r="AE233" s="914" t="s">
        <v>8150</v>
      </c>
      <c r="AF233" s="398" t="s">
        <v>5539</v>
      </c>
      <c r="AG233" s="430">
        <v>45509</v>
      </c>
      <c r="AH233" s="398" t="s">
        <v>3777</v>
      </c>
      <c r="AI233" s="398" t="s">
        <v>5811</v>
      </c>
      <c r="AJ233" s="430">
        <v>45546</v>
      </c>
      <c r="AK233" s="914" t="s">
        <v>8203</v>
      </c>
      <c r="AL233" s="398"/>
      <c r="AM233" s="398"/>
      <c r="AN233" s="398" t="s">
        <v>3777</v>
      </c>
      <c r="AO233" s="398" t="s">
        <v>5811</v>
      </c>
      <c r="AP233" s="430">
        <v>45560</v>
      </c>
      <c r="AQ233" s="914" t="s">
        <v>8224</v>
      </c>
      <c r="AR233" s="398"/>
      <c r="AS233" s="398"/>
      <c r="AT233" s="398"/>
      <c r="AU233" s="398"/>
      <c r="AV233" s="398"/>
      <c r="AW233" s="398"/>
      <c r="AX233" s="398"/>
      <c r="AY233" s="398"/>
      <c r="AZ233" s="397"/>
      <c r="BA233" s="398"/>
      <c r="BB233" s="398"/>
      <c r="BC233" s="397"/>
      <c r="BD233" s="398"/>
      <c r="BE233" s="398"/>
      <c r="BF233" s="398"/>
      <c r="BG233" s="398"/>
      <c r="BH233" s="398"/>
      <c r="BI233" s="397"/>
      <c r="BJ233" s="398"/>
      <c r="BK233" s="398"/>
      <c r="BL233" s="397"/>
      <c r="BM233" s="398"/>
      <c r="BN233" s="398"/>
      <c r="BO233" s="398"/>
      <c r="BP233" s="398"/>
      <c r="BQ233" s="398"/>
      <c r="BR233" s="398"/>
      <c r="BS233" s="398"/>
      <c r="BT233" s="398"/>
      <c r="BU233" s="398"/>
      <c r="BV233" s="398"/>
      <c r="BW233" s="398"/>
      <c r="BX233" s="398"/>
      <c r="BY233" s="398"/>
      <c r="BZ233" s="398"/>
      <c r="CA233" s="398"/>
      <c r="CB233" s="398"/>
      <c r="CC233" s="398"/>
      <c r="CD233" s="398"/>
      <c r="CE233" s="398"/>
      <c r="CF233" s="398"/>
      <c r="CG233" s="398"/>
      <c r="CH233" s="398"/>
      <c r="CI233" s="398"/>
      <c r="CJ233" s="398"/>
    </row>
    <row r="234" spans="1:88" s="402" customFormat="1" x14ac:dyDescent="0.25">
      <c r="A234" s="899" t="s">
        <v>8263</v>
      </c>
      <c r="B234" s="900"/>
      <c r="C234" s="398" t="s">
        <v>8257</v>
      </c>
      <c r="D234" s="900" t="s">
        <v>6236</v>
      </c>
      <c r="E234" s="429" t="s">
        <v>7652</v>
      </c>
      <c r="F234" s="399">
        <f t="shared" si="41"/>
        <v>45560</v>
      </c>
      <c r="G234" s="401" t="str">
        <f t="shared" si="37"/>
        <v>B</v>
      </c>
      <c r="H234" s="898" t="str">
        <f t="shared" si="38"/>
        <v>MR.DER-0783_24-SP 097-Entrega Final-L07</v>
      </c>
      <c r="I234" s="413" t="str">
        <f t="shared" si="39"/>
        <v>ND</v>
      </c>
      <c r="J234" s="413" t="str">
        <f t="shared" si="40"/>
        <v>ND</v>
      </c>
      <c r="K234" s="398" t="s">
        <v>3730</v>
      </c>
      <c r="L234" s="430">
        <v>45408</v>
      </c>
      <c r="M234" s="914" t="s">
        <v>7665</v>
      </c>
      <c r="N234" s="398" t="s">
        <v>5536</v>
      </c>
      <c r="O234" s="430">
        <v>45429</v>
      </c>
      <c r="P234" s="398" t="s">
        <v>3777</v>
      </c>
      <c r="Q234" s="398" t="s">
        <v>3765</v>
      </c>
      <c r="R234" s="430">
        <v>45447</v>
      </c>
      <c r="S234" s="914" t="s">
        <v>8038</v>
      </c>
      <c r="T234" s="398" t="s">
        <v>5537</v>
      </c>
      <c r="U234" s="430">
        <v>45469</v>
      </c>
      <c r="V234" s="398" t="s">
        <v>3777</v>
      </c>
      <c r="W234" s="398" t="s">
        <v>3748</v>
      </c>
      <c r="X234" s="430">
        <v>45478</v>
      </c>
      <c r="Y234" s="914" t="s">
        <v>8124</v>
      </c>
      <c r="Z234" s="398" t="s">
        <v>6098</v>
      </c>
      <c r="AA234" s="430">
        <v>45492</v>
      </c>
      <c r="AB234" s="398" t="s">
        <v>3777</v>
      </c>
      <c r="AC234" s="398" t="s">
        <v>5626</v>
      </c>
      <c r="AD234" s="430">
        <v>45503</v>
      </c>
      <c r="AE234" s="914" t="s">
        <v>8150</v>
      </c>
      <c r="AF234" s="398" t="s">
        <v>5539</v>
      </c>
      <c r="AG234" s="430">
        <v>45509</v>
      </c>
      <c r="AH234" s="398" t="s">
        <v>3777</v>
      </c>
      <c r="AI234" s="398" t="s">
        <v>5811</v>
      </c>
      <c r="AJ234" s="430">
        <v>45546</v>
      </c>
      <c r="AK234" s="914" t="s">
        <v>8203</v>
      </c>
      <c r="AL234" s="398"/>
      <c r="AM234" s="398"/>
      <c r="AN234" s="398" t="s">
        <v>3777</v>
      </c>
      <c r="AO234" s="398" t="s">
        <v>5811</v>
      </c>
      <c r="AP234" s="430">
        <v>45560</v>
      </c>
      <c r="AQ234" s="914" t="s">
        <v>8224</v>
      </c>
      <c r="AR234" s="398"/>
      <c r="AS234" s="398"/>
      <c r="AT234" s="398"/>
      <c r="AU234" s="398"/>
      <c r="AV234" s="398"/>
      <c r="AW234" s="398"/>
      <c r="AX234" s="398"/>
      <c r="AY234" s="398"/>
      <c r="AZ234" s="397"/>
      <c r="BA234" s="398"/>
      <c r="BB234" s="398"/>
      <c r="BC234" s="397"/>
      <c r="BD234" s="398"/>
      <c r="BE234" s="398"/>
      <c r="BF234" s="398"/>
      <c r="BG234" s="398"/>
      <c r="BH234" s="398"/>
      <c r="BI234" s="397"/>
      <c r="BJ234" s="398"/>
      <c r="BK234" s="398"/>
      <c r="BL234" s="397"/>
      <c r="BM234" s="398"/>
      <c r="BN234" s="398"/>
      <c r="BO234" s="398"/>
      <c r="BP234" s="398"/>
      <c r="BQ234" s="398"/>
      <c r="BR234" s="398"/>
      <c r="BS234" s="398"/>
      <c r="BT234" s="398"/>
      <c r="BU234" s="398"/>
      <c r="BV234" s="398"/>
      <c r="BW234" s="398"/>
      <c r="BX234" s="398"/>
      <c r="BY234" s="398"/>
      <c r="BZ234" s="398"/>
      <c r="CA234" s="398"/>
      <c r="CB234" s="398"/>
      <c r="CC234" s="398"/>
      <c r="CD234" s="398"/>
      <c r="CE234" s="398"/>
      <c r="CF234" s="398"/>
      <c r="CG234" s="398"/>
      <c r="CH234" s="398"/>
      <c r="CI234" s="398"/>
      <c r="CJ234" s="398"/>
    </row>
    <row r="235" spans="1:88" s="402" customFormat="1" x14ac:dyDescent="0.25">
      <c r="A235" s="899" t="s">
        <v>8263</v>
      </c>
      <c r="B235" s="900"/>
      <c r="C235" s="398" t="s">
        <v>8257</v>
      </c>
      <c r="D235" s="900" t="s">
        <v>6236</v>
      </c>
      <c r="E235" s="429" t="s">
        <v>7653</v>
      </c>
      <c r="F235" s="399">
        <f t="shared" si="41"/>
        <v>45560</v>
      </c>
      <c r="G235" s="401" t="str">
        <f t="shared" si="37"/>
        <v>B</v>
      </c>
      <c r="H235" s="898" t="str">
        <f t="shared" si="38"/>
        <v>MR.DER-0783_24-SP 097-Entrega Final-L07</v>
      </c>
      <c r="I235" s="413" t="str">
        <f t="shared" si="39"/>
        <v>ND</v>
      </c>
      <c r="J235" s="413" t="str">
        <f t="shared" si="40"/>
        <v>ND</v>
      </c>
      <c r="K235" s="398" t="s">
        <v>3730</v>
      </c>
      <c r="L235" s="430">
        <v>45408</v>
      </c>
      <c r="M235" s="914" t="s">
        <v>7665</v>
      </c>
      <c r="N235" s="398" t="s">
        <v>5536</v>
      </c>
      <c r="O235" s="430">
        <v>45429</v>
      </c>
      <c r="P235" s="398" t="s">
        <v>3777</v>
      </c>
      <c r="Q235" s="398" t="s">
        <v>3765</v>
      </c>
      <c r="R235" s="430">
        <v>45447</v>
      </c>
      <c r="S235" s="914" t="s">
        <v>8038</v>
      </c>
      <c r="T235" s="398" t="s">
        <v>5537</v>
      </c>
      <c r="U235" s="430">
        <v>45469</v>
      </c>
      <c r="V235" s="398" t="s">
        <v>3777</v>
      </c>
      <c r="W235" s="398" t="s">
        <v>3748</v>
      </c>
      <c r="X235" s="430">
        <v>45478</v>
      </c>
      <c r="Y235" s="914" t="s">
        <v>8124</v>
      </c>
      <c r="Z235" s="398" t="s">
        <v>6098</v>
      </c>
      <c r="AA235" s="430">
        <v>45492</v>
      </c>
      <c r="AB235" s="398" t="s">
        <v>3777</v>
      </c>
      <c r="AC235" s="398" t="s">
        <v>5626</v>
      </c>
      <c r="AD235" s="430">
        <v>45503</v>
      </c>
      <c r="AE235" s="914" t="s">
        <v>8150</v>
      </c>
      <c r="AF235" s="398" t="s">
        <v>5537</v>
      </c>
      <c r="AG235" s="430">
        <v>45509</v>
      </c>
      <c r="AH235" s="398" t="s">
        <v>3777</v>
      </c>
      <c r="AI235" s="398" t="s">
        <v>5811</v>
      </c>
      <c r="AJ235" s="430">
        <v>45546</v>
      </c>
      <c r="AK235" s="914" t="s">
        <v>8203</v>
      </c>
      <c r="AL235" s="398"/>
      <c r="AM235" s="398"/>
      <c r="AN235" s="398" t="s">
        <v>3777</v>
      </c>
      <c r="AO235" s="398" t="s">
        <v>5811</v>
      </c>
      <c r="AP235" s="430">
        <v>45560</v>
      </c>
      <c r="AQ235" s="914" t="s">
        <v>8224</v>
      </c>
      <c r="AR235" s="398"/>
      <c r="AS235" s="398"/>
      <c r="AT235" s="398"/>
      <c r="AU235" s="398"/>
      <c r="AV235" s="398"/>
      <c r="AW235" s="398"/>
      <c r="AX235" s="398"/>
      <c r="AY235" s="398"/>
      <c r="AZ235" s="397"/>
      <c r="BA235" s="398"/>
      <c r="BB235" s="398"/>
      <c r="BC235" s="397"/>
      <c r="BD235" s="398"/>
      <c r="BE235" s="398"/>
      <c r="BF235" s="398"/>
      <c r="BG235" s="398"/>
      <c r="BH235" s="398"/>
      <c r="BI235" s="397"/>
      <c r="BJ235" s="398"/>
      <c r="BK235" s="398"/>
      <c r="BL235" s="397"/>
      <c r="BM235" s="398"/>
      <c r="BN235" s="398"/>
      <c r="BO235" s="398"/>
      <c r="BP235" s="398"/>
      <c r="BQ235" s="398"/>
      <c r="BR235" s="398"/>
      <c r="BS235" s="398"/>
      <c r="BT235" s="398"/>
      <c r="BU235" s="398"/>
      <c r="BV235" s="398"/>
      <c r="BW235" s="398"/>
      <c r="BX235" s="398"/>
      <c r="BY235" s="398"/>
      <c r="BZ235" s="398"/>
      <c r="CA235" s="398"/>
      <c r="CB235" s="398"/>
      <c r="CC235" s="398"/>
      <c r="CD235" s="398"/>
      <c r="CE235" s="398"/>
      <c r="CF235" s="398"/>
      <c r="CG235" s="398"/>
      <c r="CH235" s="398"/>
      <c r="CI235" s="398"/>
      <c r="CJ235" s="398"/>
    </row>
    <row r="236" spans="1:88" s="402" customFormat="1" x14ac:dyDescent="0.25">
      <c r="A236" s="899" t="s">
        <v>8263</v>
      </c>
      <c r="B236" s="900"/>
      <c r="C236" s="398" t="s">
        <v>8257</v>
      </c>
      <c r="D236" s="900" t="s">
        <v>6236</v>
      </c>
      <c r="E236" s="429" t="s">
        <v>7654</v>
      </c>
      <c r="F236" s="399">
        <f t="shared" si="41"/>
        <v>45560</v>
      </c>
      <c r="G236" s="401" t="str">
        <f t="shared" si="37"/>
        <v>B</v>
      </c>
      <c r="H236" s="898" t="str">
        <f t="shared" si="38"/>
        <v>MR.DER-0783_24-SP 097-Entrega Final-L07</v>
      </c>
      <c r="I236" s="413" t="str">
        <f t="shared" si="39"/>
        <v>ND</v>
      </c>
      <c r="J236" s="413" t="str">
        <f t="shared" si="40"/>
        <v>ND</v>
      </c>
      <c r="K236" s="398" t="s">
        <v>3730</v>
      </c>
      <c r="L236" s="430">
        <v>45408</v>
      </c>
      <c r="M236" s="914" t="s">
        <v>7665</v>
      </c>
      <c r="N236" s="398" t="s">
        <v>5536</v>
      </c>
      <c r="O236" s="430">
        <v>45429</v>
      </c>
      <c r="P236" s="398" t="s">
        <v>3777</v>
      </c>
      <c r="Q236" s="398" t="s">
        <v>3765</v>
      </c>
      <c r="R236" s="430">
        <v>45447</v>
      </c>
      <c r="S236" s="914" t="s">
        <v>8038</v>
      </c>
      <c r="T236" s="398" t="s">
        <v>5537</v>
      </c>
      <c r="U236" s="430">
        <v>45469</v>
      </c>
      <c r="V236" s="398" t="s">
        <v>3777</v>
      </c>
      <c r="W236" s="398" t="s">
        <v>3748</v>
      </c>
      <c r="X236" s="430">
        <v>45478</v>
      </c>
      <c r="Y236" s="914" t="s">
        <v>8124</v>
      </c>
      <c r="Z236" s="398"/>
      <c r="AA236" s="398"/>
      <c r="AB236" s="398" t="s">
        <v>3777</v>
      </c>
      <c r="AC236" s="398" t="s">
        <v>5626</v>
      </c>
      <c r="AD236" s="430">
        <v>45503</v>
      </c>
      <c r="AE236" s="914" t="s">
        <v>8150</v>
      </c>
      <c r="AF236" s="398" t="s">
        <v>5539</v>
      </c>
      <c r="AG236" s="430">
        <v>45509</v>
      </c>
      <c r="AH236" s="398" t="s">
        <v>3777</v>
      </c>
      <c r="AI236" s="398" t="s">
        <v>5811</v>
      </c>
      <c r="AJ236" s="430">
        <v>45546</v>
      </c>
      <c r="AK236" s="914" t="s">
        <v>8203</v>
      </c>
      <c r="AL236" s="398"/>
      <c r="AM236" s="398"/>
      <c r="AN236" s="398" t="s">
        <v>3777</v>
      </c>
      <c r="AO236" s="398" t="s">
        <v>5811</v>
      </c>
      <c r="AP236" s="430">
        <v>45560</v>
      </c>
      <c r="AQ236" s="914" t="s">
        <v>8224</v>
      </c>
      <c r="AR236" s="398"/>
      <c r="AS236" s="398"/>
      <c r="AT236" s="398"/>
      <c r="AU236" s="398"/>
      <c r="AV236" s="398"/>
      <c r="AW236" s="398"/>
      <c r="AX236" s="398"/>
      <c r="AY236" s="398"/>
      <c r="AZ236" s="397"/>
      <c r="BA236" s="398"/>
      <c r="BB236" s="398"/>
      <c r="BC236" s="397"/>
      <c r="BD236" s="398"/>
      <c r="BE236" s="398"/>
      <c r="BF236" s="398"/>
      <c r="BG236" s="398"/>
      <c r="BH236" s="398"/>
      <c r="BI236" s="397"/>
      <c r="BJ236" s="398"/>
      <c r="BK236" s="398"/>
      <c r="BL236" s="397"/>
      <c r="BM236" s="398"/>
      <c r="BN236" s="398"/>
      <c r="BO236" s="398"/>
      <c r="BP236" s="398"/>
      <c r="BQ236" s="398"/>
      <c r="BR236" s="398"/>
      <c r="BS236" s="398"/>
      <c r="BT236" s="398"/>
      <c r="BU236" s="398"/>
      <c r="BV236" s="398"/>
      <c r="BW236" s="398"/>
      <c r="BX236" s="398"/>
      <c r="BY236" s="398"/>
      <c r="BZ236" s="398"/>
      <c r="CA236" s="398"/>
      <c r="CB236" s="398"/>
      <c r="CC236" s="398"/>
      <c r="CD236" s="398"/>
      <c r="CE236" s="398"/>
      <c r="CF236" s="398"/>
      <c r="CG236" s="398"/>
      <c r="CH236" s="398"/>
      <c r="CI236" s="398"/>
      <c r="CJ236" s="398"/>
    </row>
    <row r="237" spans="1:88" s="402" customFormat="1" x14ac:dyDescent="0.25">
      <c r="A237" s="899" t="s">
        <v>8263</v>
      </c>
      <c r="B237" s="900"/>
      <c r="C237" s="398" t="s">
        <v>8257</v>
      </c>
      <c r="D237" s="900" t="s">
        <v>6236</v>
      </c>
      <c r="E237" s="429" t="s">
        <v>7655</v>
      </c>
      <c r="F237" s="399">
        <f t="shared" si="41"/>
        <v>45560</v>
      </c>
      <c r="G237" s="401" t="str">
        <f t="shared" si="37"/>
        <v>B</v>
      </c>
      <c r="H237" s="898" t="str">
        <f t="shared" si="38"/>
        <v>MR.DER-0783_24-SP 097-Entrega Final-L07</v>
      </c>
      <c r="I237" s="413" t="str">
        <f t="shared" si="39"/>
        <v>ND</v>
      </c>
      <c r="J237" s="413" t="str">
        <f t="shared" si="40"/>
        <v>ND</v>
      </c>
      <c r="K237" s="398" t="s">
        <v>3730</v>
      </c>
      <c r="L237" s="430">
        <v>45408</v>
      </c>
      <c r="M237" s="914" t="s">
        <v>7665</v>
      </c>
      <c r="N237" s="398" t="s">
        <v>5536</v>
      </c>
      <c r="O237" s="430">
        <v>45429</v>
      </c>
      <c r="P237" s="398" t="s">
        <v>3777</v>
      </c>
      <c r="Q237" s="398" t="s">
        <v>3765</v>
      </c>
      <c r="R237" s="430">
        <v>45447</v>
      </c>
      <c r="S237" s="914" t="s">
        <v>8038</v>
      </c>
      <c r="T237" s="398" t="s">
        <v>5537</v>
      </c>
      <c r="U237" s="430">
        <v>45469</v>
      </c>
      <c r="V237" s="398" t="s">
        <v>3777</v>
      </c>
      <c r="W237" s="398" t="s">
        <v>3748</v>
      </c>
      <c r="X237" s="430">
        <v>45478</v>
      </c>
      <c r="Y237" s="914" t="s">
        <v>8124</v>
      </c>
      <c r="Z237" s="398"/>
      <c r="AA237" s="398"/>
      <c r="AB237" s="398" t="s">
        <v>3777</v>
      </c>
      <c r="AC237" s="398" t="s">
        <v>5626</v>
      </c>
      <c r="AD237" s="430">
        <v>45503</v>
      </c>
      <c r="AE237" s="914" t="s">
        <v>8150</v>
      </c>
      <c r="AF237" s="398" t="s">
        <v>5539</v>
      </c>
      <c r="AG237" s="430">
        <v>45509</v>
      </c>
      <c r="AH237" s="398" t="s">
        <v>3777</v>
      </c>
      <c r="AI237" s="398" t="s">
        <v>5811</v>
      </c>
      <c r="AJ237" s="430">
        <v>45546</v>
      </c>
      <c r="AK237" s="914" t="s">
        <v>8203</v>
      </c>
      <c r="AL237" s="398"/>
      <c r="AM237" s="398"/>
      <c r="AN237" s="398" t="s">
        <v>3777</v>
      </c>
      <c r="AO237" s="398" t="s">
        <v>5811</v>
      </c>
      <c r="AP237" s="430">
        <v>45560</v>
      </c>
      <c r="AQ237" s="914" t="s">
        <v>8224</v>
      </c>
      <c r="AR237" s="398"/>
      <c r="AS237" s="398"/>
      <c r="AT237" s="398"/>
      <c r="AU237" s="398"/>
      <c r="AV237" s="398"/>
      <c r="AW237" s="398"/>
      <c r="AX237" s="398"/>
      <c r="AY237" s="398"/>
      <c r="AZ237" s="397"/>
      <c r="BA237" s="398"/>
      <c r="BB237" s="398"/>
      <c r="BC237" s="397"/>
      <c r="BD237" s="398"/>
      <c r="BE237" s="398"/>
      <c r="BF237" s="398"/>
      <c r="BG237" s="398"/>
      <c r="BH237" s="398"/>
      <c r="BI237" s="397"/>
      <c r="BJ237" s="398"/>
      <c r="BK237" s="398"/>
      <c r="BL237" s="397"/>
      <c r="BM237" s="398"/>
      <c r="BN237" s="398"/>
      <c r="BO237" s="398"/>
      <c r="BP237" s="398"/>
      <c r="BQ237" s="398"/>
      <c r="BR237" s="398"/>
      <c r="BS237" s="398"/>
      <c r="BT237" s="398"/>
      <c r="BU237" s="398"/>
      <c r="BV237" s="398"/>
      <c r="BW237" s="398"/>
      <c r="BX237" s="398"/>
      <c r="BY237" s="398"/>
      <c r="BZ237" s="398"/>
      <c r="CA237" s="398"/>
      <c r="CB237" s="398"/>
      <c r="CC237" s="398"/>
      <c r="CD237" s="398"/>
      <c r="CE237" s="398"/>
      <c r="CF237" s="398"/>
      <c r="CG237" s="398"/>
      <c r="CH237" s="398"/>
      <c r="CI237" s="398"/>
      <c r="CJ237" s="398"/>
    </row>
    <row r="238" spans="1:88" s="402" customFormat="1" x14ac:dyDescent="0.25">
      <c r="A238" s="899" t="s">
        <v>8263</v>
      </c>
      <c r="B238" s="900"/>
      <c r="C238" s="398" t="s">
        <v>8257</v>
      </c>
      <c r="D238" s="900" t="s">
        <v>6236</v>
      </c>
      <c r="E238" s="429" t="s">
        <v>7656</v>
      </c>
      <c r="F238" s="399">
        <f t="shared" si="41"/>
        <v>45560</v>
      </c>
      <c r="G238" s="401" t="str">
        <f t="shared" si="37"/>
        <v>B</v>
      </c>
      <c r="H238" s="898" t="str">
        <f t="shared" si="38"/>
        <v>MR.DER-0783_24-SP 097-Entrega Final-L07</v>
      </c>
      <c r="I238" s="413" t="str">
        <f t="shared" si="39"/>
        <v>ND</v>
      </c>
      <c r="J238" s="413" t="str">
        <f t="shared" si="40"/>
        <v>ND</v>
      </c>
      <c r="K238" s="398" t="s">
        <v>3730</v>
      </c>
      <c r="L238" s="430">
        <v>45408</v>
      </c>
      <c r="M238" s="914" t="s">
        <v>7665</v>
      </c>
      <c r="N238" s="398" t="s">
        <v>5536</v>
      </c>
      <c r="O238" s="430">
        <v>45429</v>
      </c>
      <c r="P238" s="398" t="s">
        <v>3777</v>
      </c>
      <c r="Q238" s="398" t="s">
        <v>3765</v>
      </c>
      <c r="R238" s="430">
        <v>45447</v>
      </c>
      <c r="S238" s="914" t="s">
        <v>8038</v>
      </c>
      <c r="T238" s="398" t="s">
        <v>5537</v>
      </c>
      <c r="U238" s="430">
        <v>45469</v>
      </c>
      <c r="V238" s="398" t="s">
        <v>3777</v>
      </c>
      <c r="W238" s="398" t="s">
        <v>3748</v>
      </c>
      <c r="X238" s="430">
        <v>45478</v>
      </c>
      <c r="Y238" s="914" t="s">
        <v>8124</v>
      </c>
      <c r="Z238" s="398" t="s">
        <v>6098</v>
      </c>
      <c r="AA238" s="430">
        <v>45492</v>
      </c>
      <c r="AB238" s="398" t="s">
        <v>3777</v>
      </c>
      <c r="AC238" s="398" t="s">
        <v>5626</v>
      </c>
      <c r="AD238" s="430">
        <v>45503</v>
      </c>
      <c r="AE238" s="914" t="s">
        <v>8150</v>
      </c>
      <c r="AF238" s="398" t="s">
        <v>5539</v>
      </c>
      <c r="AG238" s="430">
        <v>45509</v>
      </c>
      <c r="AH238" s="398" t="s">
        <v>3777</v>
      </c>
      <c r="AI238" s="398" t="s">
        <v>5811</v>
      </c>
      <c r="AJ238" s="430">
        <v>45546</v>
      </c>
      <c r="AK238" s="914" t="s">
        <v>8203</v>
      </c>
      <c r="AL238" s="398"/>
      <c r="AM238" s="398"/>
      <c r="AN238" s="398" t="s">
        <v>3777</v>
      </c>
      <c r="AO238" s="398" t="s">
        <v>5811</v>
      </c>
      <c r="AP238" s="430">
        <v>45560</v>
      </c>
      <c r="AQ238" s="914" t="s">
        <v>8224</v>
      </c>
      <c r="AR238" s="398"/>
      <c r="AS238" s="398"/>
      <c r="AT238" s="398"/>
      <c r="AU238" s="398"/>
      <c r="AV238" s="398"/>
      <c r="AW238" s="398"/>
      <c r="AX238" s="398"/>
      <c r="AY238" s="398"/>
      <c r="AZ238" s="397"/>
      <c r="BA238" s="398"/>
      <c r="BB238" s="398"/>
      <c r="BC238" s="397"/>
      <c r="BD238" s="398"/>
      <c r="BE238" s="398"/>
      <c r="BF238" s="398"/>
      <c r="BG238" s="398"/>
      <c r="BH238" s="398"/>
      <c r="BI238" s="397"/>
      <c r="BJ238" s="398"/>
      <c r="BK238" s="398"/>
      <c r="BL238" s="397"/>
      <c r="BM238" s="398"/>
      <c r="BN238" s="398"/>
      <c r="BO238" s="398"/>
      <c r="BP238" s="398"/>
      <c r="BQ238" s="398"/>
      <c r="BR238" s="398"/>
      <c r="BS238" s="398"/>
      <c r="BT238" s="398"/>
      <c r="BU238" s="398"/>
      <c r="BV238" s="398"/>
      <c r="BW238" s="398"/>
      <c r="BX238" s="398"/>
      <c r="BY238" s="398"/>
      <c r="BZ238" s="398"/>
      <c r="CA238" s="398"/>
      <c r="CB238" s="398"/>
      <c r="CC238" s="398"/>
      <c r="CD238" s="398"/>
      <c r="CE238" s="398"/>
      <c r="CF238" s="398"/>
      <c r="CG238" s="398"/>
      <c r="CH238" s="398"/>
      <c r="CI238" s="398"/>
      <c r="CJ238" s="398"/>
    </row>
    <row r="239" spans="1:88" s="402" customFormat="1" x14ac:dyDescent="0.25">
      <c r="A239" s="899" t="s">
        <v>8263</v>
      </c>
      <c r="B239" s="900"/>
      <c r="C239" s="398" t="s">
        <v>8257</v>
      </c>
      <c r="D239" s="900" t="s">
        <v>6236</v>
      </c>
      <c r="E239" s="429" t="s">
        <v>7657</v>
      </c>
      <c r="F239" s="399">
        <f t="shared" si="41"/>
        <v>45560</v>
      </c>
      <c r="G239" s="401" t="str">
        <f t="shared" si="37"/>
        <v>B</v>
      </c>
      <c r="H239" s="898" t="str">
        <f t="shared" si="38"/>
        <v>MR.DER-0783_24-SP 097-Entrega Final-L07</v>
      </c>
      <c r="I239" s="413" t="str">
        <f t="shared" si="39"/>
        <v>ND</v>
      </c>
      <c r="J239" s="413" t="str">
        <f t="shared" si="40"/>
        <v>ND</v>
      </c>
      <c r="K239" s="398" t="s">
        <v>3730</v>
      </c>
      <c r="L239" s="430">
        <v>45408</v>
      </c>
      <c r="M239" s="914" t="s">
        <v>7665</v>
      </c>
      <c r="N239" s="398" t="s">
        <v>5536</v>
      </c>
      <c r="O239" s="430">
        <v>45429</v>
      </c>
      <c r="P239" s="398" t="s">
        <v>3777</v>
      </c>
      <c r="Q239" s="398" t="s">
        <v>3765</v>
      </c>
      <c r="R239" s="430">
        <v>45447</v>
      </c>
      <c r="S239" s="914" t="s">
        <v>8038</v>
      </c>
      <c r="T239" s="398" t="s">
        <v>5537</v>
      </c>
      <c r="U239" s="430">
        <v>45469</v>
      </c>
      <c r="V239" s="398" t="s">
        <v>3777</v>
      </c>
      <c r="W239" s="398" t="s">
        <v>3748</v>
      </c>
      <c r="X239" s="430">
        <v>45478</v>
      </c>
      <c r="Y239" s="914" t="s">
        <v>8124</v>
      </c>
      <c r="Z239" s="398" t="s">
        <v>6098</v>
      </c>
      <c r="AA239" s="430">
        <v>45492</v>
      </c>
      <c r="AB239" s="398" t="s">
        <v>3777</v>
      </c>
      <c r="AC239" s="398" t="s">
        <v>5626</v>
      </c>
      <c r="AD239" s="430">
        <v>45503</v>
      </c>
      <c r="AE239" s="914" t="s">
        <v>8150</v>
      </c>
      <c r="AF239" s="398" t="s">
        <v>5539</v>
      </c>
      <c r="AG239" s="430">
        <v>45509</v>
      </c>
      <c r="AH239" s="398" t="s">
        <v>3777</v>
      </c>
      <c r="AI239" s="398" t="s">
        <v>5811</v>
      </c>
      <c r="AJ239" s="430">
        <v>45546</v>
      </c>
      <c r="AK239" s="914" t="s">
        <v>8203</v>
      </c>
      <c r="AL239" s="398"/>
      <c r="AM239" s="398"/>
      <c r="AN239" s="398" t="s">
        <v>3777</v>
      </c>
      <c r="AO239" s="398" t="s">
        <v>5811</v>
      </c>
      <c r="AP239" s="430">
        <v>45560</v>
      </c>
      <c r="AQ239" s="914" t="s">
        <v>8224</v>
      </c>
      <c r="AR239" s="398"/>
      <c r="AS239" s="398"/>
      <c r="AT239" s="398"/>
      <c r="AU239" s="398"/>
      <c r="AV239" s="398"/>
      <c r="AW239" s="398"/>
      <c r="AX239" s="398"/>
      <c r="AY239" s="398"/>
      <c r="AZ239" s="397"/>
      <c r="BA239" s="398"/>
      <c r="BB239" s="398"/>
      <c r="BC239" s="397"/>
      <c r="BD239" s="398"/>
      <c r="BE239" s="398"/>
      <c r="BF239" s="398"/>
      <c r="BG239" s="398"/>
      <c r="BH239" s="398"/>
      <c r="BI239" s="397"/>
      <c r="BJ239" s="398"/>
      <c r="BK239" s="398"/>
      <c r="BL239" s="397"/>
      <c r="BM239" s="398"/>
      <c r="BN239" s="398"/>
      <c r="BO239" s="398"/>
      <c r="BP239" s="398"/>
      <c r="BQ239" s="398"/>
      <c r="BR239" s="398"/>
      <c r="BS239" s="398"/>
      <c r="BT239" s="398"/>
      <c r="BU239" s="398"/>
      <c r="BV239" s="398"/>
      <c r="BW239" s="398"/>
      <c r="BX239" s="398"/>
      <c r="BY239" s="398"/>
      <c r="BZ239" s="398"/>
      <c r="CA239" s="398"/>
      <c r="CB239" s="398"/>
      <c r="CC239" s="398"/>
      <c r="CD239" s="398"/>
      <c r="CE239" s="398"/>
      <c r="CF239" s="398"/>
      <c r="CG239" s="398"/>
      <c r="CH239" s="398"/>
      <c r="CI239" s="398"/>
      <c r="CJ239" s="398"/>
    </row>
    <row r="240" spans="1:88" s="402" customFormat="1" x14ac:dyDescent="0.25">
      <c r="A240" s="899" t="s">
        <v>8263</v>
      </c>
      <c r="B240" s="900"/>
      <c r="C240" s="398" t="s">
        <v>8257</v>
      </c>
      <c r="D240" s="900" t="s">
        <v>6236</v>
      </c>
      <c r="E240" s="429" t="s">
        <v>7658</v>
      </c>
      <c r="F240" s="399">
        <f t="shared" si="41"/>
        <v>45560</v>
      </c>
      <c r="G240" s="401" t="str">
        <f t="shared" si="37"/>
        <v>B</v>
      </c>
      <c r="H240" s="898" t="str">
        <f t="shared" si="38"/>
        <v>MR.DER-0783_24-SP 097-Entrega Final-L07</v>
      </c>
      <c r="I240" s="413" t="str">
        <f t="shared" si="39"/>
        <v>ND</v>
      </c>
      <c r="J240" s="413" t="str">
        <f t="shared" si="40"/>
        <v>ND</v>
      </c>
      <c r="K240" s="398" t="s">
        <v>3730</v>
      </c>
      <c r="L240" s="430">
        <v>45408</v>
      </c>
      <c r="M240" s="914" t="s">
        <v>7665</v>
      </c>
      <c r="N240" s="398" t="s">
        <v>5536</v>
      </c>
      <c r="O240" s="430">
        <v>45429</v>
      </c>
      <c r="P240" s="398" t="s">
        <v>3777</v>
      </c>
      <c r="Q240" s="398" t="s">
        <v>3765</v>
      </c>
      <c r="R240" s="430">
        <v>45447</v>
      </c>
      <c r="S240" s="914" t="s">
        <v>8038</v>
      </c>
      <c r="T240" s="398" t="s">
        <v>5537</v>
      </c>
      <c r="U240" s="430">
        <v>45469</v>
      </c>
      <c r="V240" s="398" t="s">
        <v>3777</v>
      </c>
      <c r="W240" s="398" t="s">
        <v>3748</v>
      </c>
      <c r="X240" s="430">
        <v>45478</v>
      </c>
      <c r="Y240" s="914" t="s">
        <v>8124</v>
      </c>
      <c r="Z240" s="398" t="s">
        <v>6098</v>
      </c>
      <c r="AA240" s="430">
        <v>45492</v>
      </c>
      <c r="AB240" s="398" t="s">
        <v>3777</v>
      </c>
      <c r="AC240" s="398" t="s">
        <v>5626</v>
      </c>
      <c r="AD240" s="430">
        <v>45503</v>
      </c>
      <c r="AE240" s="914" t="s">
        <v>8150</v>
      </c>
      <c r="AF240" s="398" t="s">
        <v>5539</v>
      </c>
      <c r="AG240" s="430">
        <v>45509</v>
      </c>
      <c r="AH240" s="398" t="s">
        <v>3777</v>
      </c>
      <c r="AI240" s="398" t="s">
        <v>5811</v>
      </c>
      <c r="AJ240" s="430">
        <v>45546</v>
      </c>
      <c r="AK240" s="914" t="s">
        <v>8203</v>
      </c>
      <c r="AL240" s="398"/>
      <c r="AM240" s="398"/>
      <c r="AN240" s="398" t="s">
        <v>3777</v>
      </c>
      <c r="AO240" s="398" t="s">
        <v>5811</v>
      </c>
      <c r="AP240" s="430">
        <v>45560</v>
      </c>
      <c r="AQ240" s="914" t="s">
        <v>8224</v>
      </c>
      <c r="AR240" s="398"/>
      <c r="AS240" s="398"/>
      <c r="AT240" s="398"/>
      <c r="AU240" s="398"/>
      <c r="AV240" s="398"/>
      <c r="AW240" s="398"/>
      <c r="AX240" s="398"/>
      <c r="AY240" s="398"/>
      <c r="AZ240" s="397"/>
      <c r="BA240" s="398"/>
      <c r="BB240" s="398"/>
      <c r="BC240" s="397"/>
      <c r="BD240" s="398"/>
      <c r="BE240" s="398"/>
      <c r="BF240" s="398"/>
      <c r="BG240" s="398"/>
      <c r="BH240" s="398"/>
      <c r="BI240" s="397"/>
      <c r="BJ240" s="398"/>
      <c r="BK240" s="398"/>
      <c r="BL240" s="397"/>
      <c r="BM240" s="398"/>
      <c r="BN240" s="398"/>
      <c r="BO240" s="398"/>
      <c r="BP240" s="398"/>
      <c r="BQ240" s="398"/>
      <c r="BR240" s="398"/>
      <c r="BS240" s="398"/>
      <c r="BT240" s="398"/>
      <c r="BU240" s="398"/>
      <c r="BV240" s="398"/>
      <c r="BW240" s="398"/>
      <c r="BX240" s="398"/>
      <c r="BY240" s="398"/>
      <c r="BZ240" s="398"/>
      <c r="CA240" s="398"/>
      <c r="CB240" s="398"/>
      <c r="CC240" s="398"/>
      <c r="CD240" s="398"/>
      <c r="CE240" s="398"/>
      <c r="CF240" s="398"/>
      <c r="CG240" s="398"/>
      <c r="CH240" s="398"/>
      <c r="CI240" s="398"/>
      <c r="CJ240" s="398"/>
    </row>
    <row r="241" spans="1:97" s="402" customFormat="1" x14ac:dyDescent="0.25">
      <c r="A241" s="899" t="s">
        <v>8263</v>
      </c>
      <c r="B241" s="900"/>
      <c r="C241" s="398" t="s">
        <v>8257</v>
      </c>
      <c r="D241" s="900" t="s">
        <v>6236</v>
      </c>
      <c r="E241" s="429" t="s">
        <v>7659</v>
      </c>
      <c r="F241" s="399">
        <f t="shared" si="41"/>
        <v>45560</v>
      </c>
      <c r="G241" s="401" t="str">
        <f t="shared" si="37"/>
        <v>B</v>
      </c>
      <c r="H241" s="898" t="str">
        <f t="shared" si="38"/>
        <v>MR.DER-0783_24-SP 097-Entrega Final-L07</v>
      </c>
      <c r="I241" s="413" t="str">
        <f t="shared" si="39"/>
        <v>ND</v>
      </c>
      <c r="J241" s="413" t="str">
        <f t="shared" si="40"/>
        <v>ND</v>
      </c>
      <c r="K241" s="398" t="s">
        <v>3730</v>
      </c>
      <c r="L241" s="430">
        <v>45408</v>
      </c>
      <c r="M241" s="914" t="s">
        <v>7665</v>
      </c>
      <c r="N241" s="398" t="s">
        <v>5536</v>
      </c>
      <c r="O241" s="430">
        <v>45429</v>
      </c>
      <c r="P241" s="398" t="s">
        <v>3777</v>
      </c>
      <c r="Q241" s="398" t="s">
        <v>3765</v>
      </c>
      <c r="R241" s="430">
        <v>45447</v>
      </c>
      <c r="S241" s="914" t="s">
        <v>8038</v>
      </c>
      <c r="T241" s="398" t="s">
        <v>5539</v>
      </c>
      <c r="U241" s="430">
        <v>45469</v>
      </c>
      <c r="V241" s="398" t="s">
        <v>3777</v>
      </c>
      <c r="W241" s="398" t="s">
        <v>3748</v>
      </c>
      <c r="X241" s="430">
        <v>45478</v>
      </c>
      <c r="Y241" s="914" t="s">
        <v>8124</v>
      </c>
      <c r="Z241" s="398" t="s">
        <v>6098</v>
      </c>
      <c r="AA241" s="430">
        <v>45492</v>
      </c>
      <c r="AB241" s="398" t="s">
        <v>3777</v>
      </c>
      <c r="AC241" s="398" t="s">
        <v>5626</v>
      </c>
      <c r="AD241" s="430">
        <v>45503</v>
      </c>
      <c r="AE241" s="914" t="s">
        <v>8150</v>
      </c>
      <c r="AF241" s="398" t="s">
        <v>5539</v>
      </c>
      <c r="AG241" s="430">
        <v>45509</v>
      </c>
      <c r="AH241" s="398" t="s">
        <v>3777</v>
      </c>
      <c r="AI241" s="398" t="s">
        <v>5811</v>
      </c>
      <c r="AJ241" s="430">
        <v>45546</v>
      </c>
      <c r="AK241" s="914" t="s">
        <v>8203</v>
      </c>
      <c r="AL241" s="398"/>
      <c r="AM241" s="398"/>
      <c r="AN241" s="398" t="s">
        <v>3777</v>
      </c>
      <c r="AO241" s="398" t="s">
        <v>5811</v>
      </c>
      <c r="AP241" s="430">
        <v>45560</v>
      </c>
      <c r="AQ241" s="914" t="s">
        <v>8224</v>
      </c>
      <c r="AR241" s="398"/>
      <c r="AS241" s="398"/>
      <c r="AT241" s="398"/>
      <c r="AU241" s="398"/>
      <c r="AV241" s="398"/>
      <c r="AW241" s="398"/>
      <c r="AX241" s="398"/>
      <c r="AY241" s="398"/>
      <c r="AZ241" s="397"/>
      <c r="BA241" s="398"/>
      <c r="BB241" s="398"/>
      <c r="BC241" s="397"/>
      <c r="BD241" s="398"/>
      <c r="BE241" s="398"/>
      <c r="BF241" s="398"/>
      <c r="BG241" s="398"/>
      <c r="BH241" s="398"/>
      <c r="BI241" s="397"/>
      <c r="BJ241" s="398"/>
      <c r="BK241" s="398"/>
      <c r="BL241" s="397"/>
      <c r="BM241" s="398"/>
      <c r="BN241" s="398"/>
      <c r="BO241" s="398"/>
      <c r="BP241" s="398"/>
      <c r="BQ241" s="398"/>
      <c r="BR241" s="398"/>
      <c r="BS241" s="398"/>
      <c r="BT241" s="398"/>
      <c r="BU241" s="398"/>
      <c r="BV241" s="398"/>
      <c r="BW241" s="398"/>
      <c r="BX241" s="398"/>
      <c r="BY241" s="398"/>
      <c r="BZ241" s="398"/>
      <c r="CA241" s="398"/>
      <c r="CB241" s="398"/>
      <c r="CC241" s="398"/>
      <c r="CD241" s="398"/>
      <c r="CE241" s="398"/>
      <c r="CF241" s="398"/>
      <c r="CG241" s="398"/>
      <c r="CH241" s="398"/>
      <c r="CI241" s="398"/>
      <c r="CJ241" s="398"/>
    </row>
    <row r="242" spans="1:97" s="402" customFormat="1" x14ac:dyDescent="0.25">
      <c r="A242" s="899" t="s">
        <v>8263</v>
      </c>
      <c r="B242" s="900"/>
      <c r="C242" s="398" t="s">
        <v>8257</v>
      </c>
      <c r="D242" s="900" t="s">
        <v>6236</v>
      </c>
      <c r="E242" s="429" t="s">
        <v>7660</v>
      </c>
      <c r="F242" s="399">
        <f t="shared" si="41"/>
        <v>45560</v>
      </c>
      <c r="G242" s="401" t="str">
        <f t="shared" si="37"/>
        <v>B</v>
      </c>
      <c r="H242" s="898" t="str">
        <f t="shared" si="38"/>
        <v>MR.DER-0783_24-SP 097-Entrega Final-L07</v>
      </c>
      <c r="I242" s="413" t="str">
        <f t="shared" si="39"/>
        <v>ND</v>
      </c>
      <c r="J242" s="413" t="str">
        <f t="shared" si="40"/>
        <v>ND</v>
      </c>
      <c r="K242" s="398" t="s">
        <v>3730</v>
      </c>
      <c r="L242" s="430">
        <v>45408</v>
      </c>
      <c r="M242" s="914" t="s">
        <v>7665</v>
      </c>
      <c r="N242" s="398" t="s">
        <v>5536</v>
      </c>
      <c r="O242" s="430">
        <v>45429</v>
      </c>
      <c r="P242" s="398" t="s">
        <v>3777</v>
      </c>
      <c r="Q242" s="398" t="s">
        <v>3765</v>
      </c>
      <c r="R242" s="430">
        <v>45447</v>
      </c>
      <c r="S242" s="914" t="s">
        <v>8038</v>
      </c>
      <c r="T242" s="398" t="s">
        <v>5537</v>
      </c>
      <c r="U242" s="430">
        <v>45469</v>
      </c>
      <c r="V242" s="398" t="s">
        <v>3777</v>
      </c>
      <c r="W242" s="398" t="s">
        <v>3748</v>
      </c>
      <c r="X242" s="430">
        <v>45478</v>
      </c>
      <c r="Y242" s="914" t="s">
        <v>8124</v>
      </c>
      <c r="Z242" s="398"/>
      <c r="AA242" s="398"/>
      <c r="AB242" s="398" t="s">
        <v>3777</v>
      </c>
      <c r="AC242" s="398" t="s">
        <v>5626</v>
      </c>
      <c r="AD242" s="430">
        <v>45503</v>
      </c>
      <c r="AE242" s="914" t="s">
        <v>8150</v>
      </c>
      <c r="AF242" s="398" t="s">
        <v>5539</v>
      </c>
      <c r="AG242" s="430">
        <v>45509</v>
      </c>
      <c r="AH242" s="398" t="s">
        <v>3777</v>
      </c>
      <c r="AI242" s="398" t="s">
        <v>5811</v>
      </c>
      <c r="AJ242" s="430">
        <v>45546</v>
      </c>
      <c r="AK242" s="914" t="s">
        <v>8203</v>
      </c>
      <c r="AL242" s="398"/>
      <c r="AM242" s="398"/>
      <c r="AN242" s="398" t="s">
        <v>3777</v>
      </c>
      <c r="AO242" s="398" t="s">
        <v>5811</v>
      </c>
      <c r="AP242" s="430">
        <v>45560</v>
      </c>
      <c r="AQ242" s="914" t="s">
        <v>8224</v>
      </c>
      <c r="AR242" s="398"/>
      <c r="AS242" s="398"/>
      <c r="AT242" s="398"/>
      <c r="AU242" s="398"/>
      <c r="AV242" s="398"/>
      <c r="AW242" s="398"/>
      <c r="AX242" s="398"/>
      <c r="AY242" s="398"/>
      <c r="AZ242" s="397"/>
      <c r="BA242" s="398"/>
      <c r="BB242" s="398"/>
      <c r="BC242" s="397"/>
      <c r="BD242" s="398"/>
      <c r="BE242" s="398"/>
      <c r="BF242" s="398"/>
      <c r="BG242" s="398"/>
      <c r="BH242" s="398"/>
      <c r="BI242" s="397"/>
      <c r="BJ242" s="398"/>
      <c r="BK242" s="398"/>
      <c r="BL242" s="397"/>
      <c r="BM242" s="398"/>
      <c r="BN242" s="398"/>
      <c r="BO242" s="398"/>
      <c r="BP242" s="398"/>
      <c r="BQ242" s="398"/>
      <c r="BR242" s="398"/>
      <c r="BS242" s="398"/>
      <c r="BT242" s="398"/>
      <c r="BU242" s="398"/>
      <c r="BV242" s="398"/>
      <c r="BW242" s="398"/>
      <c r="BX242" s="398"/>
      <c r="BY242" s="398"/>
      <c r="BZ242" s="398"/>
      <c r="CA242" s="398"/>
      <c r="CB242" s="398"/>
      <c r="CC242" s="398"/>
      <c r="CD242" s="398"/>
      <c r="CE242" s="398"/>
      <c r="CF242" s="398"/>
      <c r="CG242" s="398"/>
      <c r="CH242" s="398"/>
      <c r="CI242" s="398"/>
      <c r="CJ242" s="398"/>
    </row>
    <row r="243" spans="1:97" s="402" customFormat="1" x14ac:dyDescent="0.25">
      <c r="A243" s="899" t="s">
        <v>8263</v>
      </c>
      <c r="B243" s="900"/>
      <c r="C243" s="398" t="s">
        <v>8257</v>
      </c>
      <c r="D243" s="900" t="s">
        <v>6236</v>
      </c>
      <c r="E243" s="429" t="s">
        <v>7661</v>
      </c>
      <c r="F243" s="399">
        <f t="shared" si="41"/>
        <v>45560</v>
      </c>
      <c r="G243" s="401" t="str">
        <f t="shared" si="37"/>
        <v>B</v>
      </c>
      <c r="H243" s="898" t="str">
        <f t="shared" si="38"/>
        <v>MR.DER-0783_24-SP 097-Entrega Final-L07</v>
      </c>
      <c r="I243" s="413" t="str">
        <f t="shared" si="39"/>
        <v>ND</v>
      </c>
      <c r="J243" s="413" t="str">
        <f t="shared" si="40"/>
        <v>ND</v>
      </c>
      <c r="K243" s="398" t="s">
        <v>3730</v>
      </c>
      <c r="L243" s="430">
        <v>45408</v>
      </c>
      <c r="M243" s="914" t="s">
        <v>7665</v>
      </c>
      <c r="N243" s="398" t="s">
        <v>5536</v>
      </c>
      <c r="O243" s="430">
        <v>45429</v>
      </c>
      <c r="P243" s="398" t="s">
        <v>3777</v>
      </c>
      <c r="Q243" s="398" t="s">
        <v>3765</v>
      </c>
      <c r="R243" s="430">
        <v>45447</v>
      </c>
      <c r="S243" s="914" t="s">
        <v>8038</v>
      </c>
      <c r="T243" s="398" t="s">
        <v>5537</v>
      </c>
      <c r="U243" s="430">
        <v>45469</v>
      </c>
      <c r="V243" s="398" t="s">
        <v>3777</v>
      </c>
      <c r="W243" s="398" t="s">
        <v>3748</v>
      </c>
      <c r="X243" s="430">
        <v>45478</v>
      </c>
      <c r="Y243" s="914" t="s">
        <v>8124</v>
      </c>
      <c r="Z243" s="398" t="s">
        <v>6098</v>
      </c>
      <c r="AA243" s="430">
        <v>45492</v>
      </c>
      <c r="AB243" s="398" t="s">
        <v>3777</v>
      </c>
      <c r="AC243" s="398" t="s">
        <v>5626</v>
      </c>
      <c r="AD243" s="430">
        <v>45503</v>
      </c>
      <c r="AE243" s="914" t="s">
        <v>8150</v>
      </c>
      <c r="AF243" s="398" t="s">
        <v>5539</v>
      </c>
      <c r="AG243" s="430">
        <v>45509</v>
      </c>
      <c r="AH243" s="398" t="s">
        <v>3777</v>
      </c>
      <c r="AI243" s="398" t="s">
        <v>5811</v>
      </c>
      <c r="AJ243" s="430">
        <v>45546</v>
      </c>
      <c r="AK243" s="914" t="s">
        <v>8203</v>
      </c>
      <c r="AL243" s="398"/>
      <c r="AM243" s="398"/>
      <c r="AN243" s="398" t="s">
        <v>3777</v>
      </c>
      <c r="AO243" s="398" t="s">
        <v>5811</v>
      </c>
      <c r="AP243" s="430">
        <v>45560</v>
      </c>
      <c r="AQ243" s="914" t="s">
        <v>8224</v>
      </c>
      <c r="AR243" s="398"/>
      <c r="AS243" s="398"/>
      <c r="AT243" s="398"/>
      <c r="AU243" s="398"/>
      <c r="AV243" s="398"/>
      <c r="AW243" s="398"/>
      <c r="AX243" s="398"/>
      <c r="AY243" s="398"/>
      <c r="AZ243" s="397"/>
      <c r="BA243" s="398"/>
      <c r="BB243" s="398"/>
      <c r="BC243" s="397"/>
      <c r="BD243" s="398"/>
      <c r="BE243" s="398"/>
      <c r="BF243" s="398"/>
      <c r="BG243" s="398"/>
      <c r="BH243" s="398"/>
      <c r="BI243" s="397"/>
      <c r="BJ243" s="398"/>
      <c r="BK243" s="398"/>
      <c r="BL243" s="397"/>
      <c r="BM243" s="398"/>
      <c r="BN243" s="398"/>
      <c r="BO243" s="398"/>
      <c r="BP243" s="398"/>
      <c r="BQ243" s="398"/>
      <c r="BR243" s="398"/>
      <c r="BS243" s="398"/>
      <c r="BT243" s="398"/>
      <c r="BU243" s="398"/>
      <c r="BV243" s="398"/>
      <c r="BW243" s="398"/>
      <c r="BX243" s="398"/>
      <c r="BY243" s="398"/>
      <c r="BZ243" s="398"/>
      <c r="CA243" s="398"/>
      <c r="CB243" s="398"/>
      <c r="CC243" s="398"/>
      <c r="CD243" s="398"/>
      <c r="CE243" s="398"/>
      <c r="CF243" s="398"/>
      <c r="CG243" s="398"/>
      <c r="CH243" s="398"/>
      <c r="CI243" s="398"/>
      <c r="CJ243" s="398"/>
    </row>
    <row r="244" spans="1:97" s="402" customFormat="1" x14ac:dyDescent="0.25">
      <c r="A244" s="899" t="s">
        <v>8263</v>
      </c>
      <c r="B244" s="900"/>
      <c r="C244" s="398" t="s">
        <v>8257</v>
      </c>
      <c r="D244" s="900" t="s">
        <v>6236</v>
      </c>
      <c r="E244" s="429" t="s">
        <v>7662</v>
      </c>
      <c r="F244" s="399">
        <f t="shared" si="41"/>
        <v>45560</v>
      </c>
      <c r="G244" s="401" t="str">
        <f t="shared" si="37"/>
        <v>B</v>
      </c>
      <c r="H244" s="898" t="str">
        <f t="shared" si="38"/>
        <v>MR.DER-0783_24-SP 097-Entrega Final-L07</v>
      </c>
      <c r="I244" s="413" t="str">
        <f t="shared" si="39"/>
        <v>ND</v>
      </c>
      <c r="J244" s="413" t="str">
        <f t="shared" si="40"/>
        <v>ND</v>
      </c>
      <c r="K244" s="398" t="s">
        <v>3730</v>
      </c>
      <c r="L244" s="430">
        <v>45408</v>
      </c>
      <c r="M244" s="914" t="s">
        <v>7665</v>
      </c>
      <c r="N244" s="398" t="s">
        <v>5536</v>
      </c>
      <c r="O244" s="430">
        <v>45429</v>
      </c>
      <c r="P244" s="398" t="s">
        <v>3777</v>
      </c>
      <c r="Q244" s="398" t="s">
        <v>3765</v>
      </c>
      <c r="R244" s="430">
        <v>45447</v>
      </c>
      <c r="S244" s="914" t="s">
        <v>8038</v>
      </c>
      <c r="T244" s="398" t="s">
        <v>5537</v>
      </c>
      <c r="U244" s="430">
        <v>45469</v>
      </c>
      <c r="V244" s="398" t="s">
        <v>3777</v>
      </c>
      <c r="W244" s="398" t="s">
        <v>3748</v>
      </c>
      <c r="X244" s="430">
        <v>45478</v>
      </c>
      <c r="Y244" s="914" t="s">
        <v>8124</v>
      </c>
      <c r="Z244" s="398" t="s">
        <v>6098</v>
      </c>
      <c r="AA244" s="430">
        <v>45492</v>
      </c>
      <c r="AB244" s="398" t="s">
        <v>3777</v>
      </c>
      <c r="AC244" s="398" t="s">
        <v>5626</v>
      </c>
      <c r="AD244" s="430">
        <v>45503</v>
      </c>
      <c r="AE244" s="914" t="s">
        <v>8150</v>
      </c>
      <c r="AF244" s="398" t="s">
        <v>5539</v>
      </c>
      <c r="AG244" s="430">
        <v>45509</v>
      </c>
      <c r="AH244" s="398" t="s">
        <v>3777</v>
      </c>
      <c r="AI244" s="398" t="s">
        <v>5811</v>
      </c>
      <c r="AJ244" s="430">
        <v>45546</v>
      </c>
      <c r="AK244" s="914" t="s">
        <v>8203</v>
      </c>
      <c r="AL244" s="398"/>
      <c r="AM244" s="398"/>
      <c r="AN244" s="398" t="s">
        <v>3777</v>
      </c>
      <c r="AO244" s="398" t="s">
        <v>5811</v>
      </c>
      <c r="AP244" s="430">
        <v>45560</v>
      </c>
      <c r="AQ244" s="914" t="s">
        <v>8224</v>
      </c>
      <c r="AR244" s="398"/>
      <c r="AS244" s="398"/>
      <c r="AT244" s="398"/>
      <c r="AU244" s="398"/>
      <c r="AV244" s="398"/>
      <c r="AW244" s="398"/>
      <c r="AX244" s="398"/>
      <c r="AY244" s="398"/>
      <c r="AZ244" s="397"/>
      <c r="BA244" s="398"/>
      <c r="BB244" s="398"/>
      <c r="BC244" s="397"/>
      <c r="BD244" s="398"/>
      <c r="BE244" s="398"/>
      <c r="BF244" s="398"/>
      <c r="BG244" s="398"/>
      <c r="BH244" s="398"/>
      <c r="BI244" s="397"/>
      <c r="BJ244" s="398"/>
      <c r="BK244" s="398"/>
      <c r="BL244" s="397"/>
      <c r="BM244" s="398"/>
      <c r="BN244" s="398"/>
      <c r="BO244" s="398"/>
      <c r="BP244" s="398"/>
      <c r="BQ244" s="398"/>
      <c r="BR244" s="398"/>
      <c r="BS244" s="398"/>
      <c r="BT244" s="398"/>
      <c r="BU244" s="398"/>
      <c r="BV244" s="398"/>
      <c r="BW244" s="398"/>
      <c r="BX244" s="398"/>
      <c r="BY244" s="398"/>
      <c r="BZ244" s="398"/>
      <c r="CA244" s="398"/>
      <c r="CB244" s="398"/>
      <c r="CC244" s="398"/>
      <c r="CD244" s="398"/>
      <c r="CE244" s="398"/>
      <c r="CF244" s="398"/>
      <c r="CG244" s="398"/>
      <c r="CH244" s="398"/>
      <c r="CI244" s="398"/>
      <c r="CJ244" s="398"/>
    </row>
    <row r="245" spans="1:97" s="402" customFormat="1" x14ac:dyDescent="0.25">
      <c r="A245" s="899" t="s">
        <v>8263</v>
      </c>
      <c r="B245" s="900"/>
      <c r="C245" s="398" t="s">
        <v>8257</v>
      </c>
      <c r="D245" s="900" t="s">
        <v>6236</v>
      </c>
      <c r="E245" s="429" t="s">
        <v>7663</v>
      </c>
      <c r="F245" s="399">
        <f t="shared" si="41"/>
        <v>45560</v>
      </c>
      <c r="G245" s="401" t="str">
        <f t="shared" si="37"/>
        <v>B</v>
      </c>
      <c r="H245" s="898" t="str">
        <f t="shared" si="38"/>
        <v>MR.DER-0783_24-SP 097-Entrega Final-L07</v>
      </c>
      <c r="I245" s="413" t="str">
        <f t="shared" si="39"/>
        <v>ND</v>
      </c>
      <c r="J245" s="413" t="str">
        <f t="shared" si="40"/>
        <v>ND</v>
      </c>
      <c r="K245" s="398" t="s">
        <v>3730</v>
      </c>
      <c r="L245" s="430">
        <v>45408</v>
      </c>
      <c r="M245" s="914" t="s">
        <v>7665</v>
      </c>
      <c r="N245" s="398" t="s">
        <v>5536</v>
      </c>
      <c r="O245" s="430">
        <v>45429</v>
      </c>
      <c r="P245" s="398" t="s">
        <v>3777</v>
      </c>
      <c r="Q245" s="398" t="s">
        <v>3765</v>
      </c>
      <c r="R245" s="430">
        <v>45447</v>
      </c>
      <c r="S245" s="914" t="s">
        <v>8038</v>
      </c>
      <c r="T245" s="398" t="s">
        <v>5537</v>
      </c>
      <c r="U245" s="430">
        <v>45469</v>
      </c>
      <c r="V245" s="398" t="s">
        <v>3777</v>
      </c>
      <c r="W245" s="398" t="s">
        <v>3748</v>
      </c>
      <c r="X245" s="430">
        <v>45478</v>
      </c>
      <c r="Y245" s="914" t="s">
        <v>8124</v>
      </c>
      <c r="Z245" s="398" t="s">
        <v>6098</v>
      </c>
      <c r="AA245" s="430">
        <v>45492</v>
      </c>
      <c r="AB245" s="398" t="s">
        <v>3777</v>
      </c>
      <c r="AC245" s="398" t="s">
        <v>5626</v>
      </c>
      <c r="AD245" s="430">
        <v>45503</v>
      </c>
      <c r="AE245" s="914" t="s">
        <v>8150</v>
      </c>
      <c r="AF245" s="398" t="s">
        <v>5537</v>
      </c>
      <c r="AG245" s="430">
        <v>45509</v>
      </c>
      <c r="AH245" s="398" t="s">
        <v>3777</v>
      </c>
      <c r="AI245" s="398" t="s">
        <v>5811</v>
      </c>
      <c r="AJ245" s="430">
        <v>45546</v>
      </c>
      <c r="AK245" s="914" t="s">
        <v>8203</v>
      </c>
      <c r="AL245" s="398"/>
      <c r="AM245" s="398"/>
      <c r="AN245" s="398" t="s">
        <v>3777</v>
      </c>
      <c r="AO245" s="398" t="s">
        <v>5811</v>
      </c>
      <c r="AP245" s="430">
        <v>45560</v>
      </c>
      <c r="AQ245" s="914" t="s">
        <v>8224</v>
      </c>
      <c r="AR245" s="398"/>
      <c r="AS245" s="398"/>
      <c r="AT245" s="398"/>
      <c r="AU245" s="398"/>
      <c r="AV245" s="398"/>
      <c r="AW245" s="398"/>
      <c r="AX245" s="398"/>
      <c r="AY245" s="398"/>
      <c r="AZ245" s="397"/>
      <c r="BA245" s="398"/>
      <c r="BB245" s="398"/>
      <c r="BC245" s="397"/>
      <c r="BD245" s="398"/>
      <c r="BE245" s="398"/>
      <c r="BF245" s="398"/>
      <c r="BG245" s="398"/>
      <c r="BH245" s="398"/>
      <c r="BI245" s="397"/>
      <c r="BJ245" s="398"/>
      <c r="BK245" s="398"/>
      <c r="BL245" s="397"/>
      <c r="BM245" s="398"/>
      <c r="BN245" s="398"/>
      <c r="BO245" s="398"/>
      <c r="BP245" s="398"/>
      <c r="BQ245" s="398"/>
      <c r="BR245" s="398"/>
      <c r="BS245" s="398"/>
      <c r="BT245" s="398"/>
      <c r="BU245" s="398"/>
      <c r="BV245" s="398"/>
      <c r="BW245" s="398"/>
      <c r="BX245" s="398"/>
      <c r="BY245" s="398"/>
      <c r="BZ245" s="398"/>
      <c r="CA245" s="398"/>
      <c r="CB245" s="398"/>
      <c r="CC245" s="398"/>
      <c r="CD245" s="398"/>
      <c r="CE245" s="398"/>
      <c r="CF245" s="398"/>
      <c r="CG245" s="398"/>
      <c r="CH245" s="398"/>
      <c r="CI245" s="398"/>
      <c r="CJ245" s="398"/>
    </row>
    <row r="246" spans="1:97" s="402" customFormat="1" x14ac:dyDescent="0.25">
      <c r="A246" s="899" t="s">
        <v>8263</v>
      </c>
      <c r="B246" s="900"/>
      <c r="C246" s="398" t="s">
        <v>8257</v>
      </c>
      <c r="D246" s="900" t="s">
        <v>6236</v>
      </c>
      <c r="E246" s="429" t="s">
        <v>7664</v>
      </c>
      <c r="F246" s="399">
        <f t="shared" si="41"/>
        <v>45560</v>
      </c>
      <c r="G246" s="401" t="str">
        <f t="shared" si="37"/>
        <v>B</v>
      </c>
      <c r="H246" s="898" t="str">
        <f t="shared" si="38"/>
        <v>MR.DER-0783_24-SP 097-Entrega Final-L07</v>
      </c>
      <c r="I246" s="413" t="str">
        <f t="shared" si="39"/>
        <v>ND</v>
      </c>
      <c r="J246" s="413" t="str">
        <f t="shared" si="40"/>
        <v>ND</v>
      </c>
      <c r="K246" s="398" t="s">
        <v>3730</v>
      </c>
      <c r="L246" s="430">
        <v>45408</v>
      </c>
      <c r="M246" s="914" t="s">
        <v>7665</v>
      </c>
      <c r="N246" s="398" t="s">
        <v>5536</v>
      </c>
      <c r="O246" s="430">
        <v>45429</v>
      </c>
      <c r="P246" s="398" t="s">
        <v>3777</v>
      </c>
      <c r="Q246" s="398" t="s">
        <v>3765</v>
      </c>
      <c r="R246" s="430">
        <v>45447</v>
      </c>
      <c r="S246" s="914" t="s">
        <v>8038</v>
      </c>
      <c r="T246" s="398" t="s">
        <v>5537</v>
      </c>
      <c r="U246" s="430">
        <v>45469</v>
      </c>
      <c r="V246" s="398" t="s">
        <v>3777</v>
      </c>
      <c r="W246" s="398" t="s">
        <v>3748</v>
      </c>
      <c r="X246" s="430">
        <v>45478</v>
      </c>
      <c r="Y246" s="914" t="s">
        <v>8124</v>
      </c>
      <c r="Z246" s="398" t="s">
        <v>6098</v>
      </c>
      <c r="AA246" s="430">
        <v>45492</v>
      </c>
      <c r="AB246" s="398" t="s">
        <v>3777</v>
      </c>
      <c r="AC246" s="398" t="s">
        <v>5626</v>
      </c>
      <c r="AD246" s="430">
        <v>45503</v>
      </c>
      <c r="AE246" s="914" t="s">
        <v>8150</v>
      </c>
      <c r="AF246" s="398" t="s">
        <v>5537</v>
      </c>
      <c r="AG246" s="430">
        <v>45509</v>
      </c>
      <c r="AH246" s="398" t="s">
        <v>3777</v>
      </c>
      <c r="AI246" s="398" t="s">
        <v>5811</v>
      </c>
      <c r="AJ246" s="430">
        <v>45546</v>
      </c>
      <c r="AK246" s="914" t="s">
        <v>8203</v>
      </c>
      <c r="AL246" s="398"/>
      <c r="AM246" s="398"/>
      <c r="AN246" s="398" t="s">
        <v>3777</v>
      </c>
      <c r="AO246" s="398" t="s">
        <v>5811</v>
      </c>
      <c r="AP246" s="430">
        <v>45560</v>
      </c>
      <c r="AQ246" s="914" t="s">
        <v>8224</v>
      </c>
      <c r="AR246" s="398"/>
      <c r="AS246" s="398"/>
      <c r="AT246" s="398"/>
      <c r="AU246" s="398"/>
      <c r="AV246" s="398"/>
      <c r="AW246" s="398"/>
      <c r="AX246" s="398"/>
      <c r="AY246" s="398"/>
      <c r="AZ246" s="397"/>
      <c r="BA246" s="398"/>
      <c r="BB246" s="398"/>
      <c r="BC246" s="397"/>
      <c r="BD246" s="398"/>
      <c r="BE246" s="398"/>
      <c r="BF246" s="398"/>
      <c r="BG246" s="398"/>
      <c r="BH246" s="398"/>
      <c r="BI246" s="397"/>
      <c r="BJ246" s="398"/>
      <c r="BK246" s="398"/>
      <c r="BL246" s="397"/>
      <c r="BM246" s="398"/>
      <c r="BN246" s="398"/>
      <c r="BO246" s="398"/>
      <c r="BP246" s="398"/>
      <c r="BQ246" s="398"/>
      <c r="BR246" s="398"/>
      <c r="BS246" s="398"/>
      <c r="BT246" s="398"/>
      <c r="BU246" s="398"/>
      <c r="BV246" s="398"/>
      <c r="BW246" s="398"/>
      <c r="BX246" s="398"/>
      <c r="BY246" s="398"/>
      <c r="BZ246" s="398"/>
      <c r="CA246" s="398"/>
      <c r="CB246" s="398"/>
      <c r="CC246" s="398"/>
      <c r="CD246" s="398"/>
      <c r="CE246" s="398"/>
      <c r="CF246" s="398"/>
      <c r="CG246" s="398"/>
      <c r="CH246" s="398"/>
      <c r="CI246" s="398"/>
      <c r="CJ246" s="398"/>
    </row>
    <row r="247" spans="1:97" s="402" customFormat="1" ht="24" x14ac:dyDescent="0.25">
      <c r="A247" s="899" t="s">
        <v>8263</v>
      </c>
      <c r="B247" s="900" t="s">
        <v>8257</v>
      </c>
      <c r="C247" s="398"/>
      <c r="D247" s="900" t="s">
        <v>7666</v>
      </c>
      <c r="E247" s="429" t="s">
        <v>7312</v>
      </c>
      <c r="F247" s="399">
        <f>IF(L247&lt;&gt;0,MAX(L247,R247,X247,AD247,AJ247,AP247,AV247,BB247,BH247,BN247,BT247,CF247,CL247),"NE")</f>
        <v>45863</v>
      </c>
      <c r="G247" s="401" t="str">
        <f t="shared" si="37"/>
        <v>F</v>
      </c>
      <c r="H247" s="898" t="str">
        <f t="shared" si="38"/>
        <v>MR_DER-1110_25</v>
      </c>
      <c r="I247" s="413" t="str">
        <f t="shared" si="39"/>
        <v>ND</v>
      </c>
      <c r="J247" s="413" t="str">
        <f t="shared" si="40"/>
        <v>ND</v>
      </c>
      <c r="K247" s="398" t="s">
        <v>3730</v>
      </c>
      <c r="L247" s="430">
        <v>45315</v>
      </c>
      <c r="M247" s="914" t="s">
        <v>7311</v>
      </c>
      <c r="N247" s="398" t="s">
        <v>5536</v>
      </c>
      <c r="O247" s="430">
        <v>45352</v>
      </c>
      <c r="P247" s="398" t="s">
        <v>3777</v>
      </c>
      <c r="Q247" s="398" t="s">
        <v>3765</v>
      </c>
      <c r="R247" s="430">
        <v>45408</v>
      </c>
      <c r="S247" s="914" t="s">
        <v>7665</v>
      </c>
      <c r="T247" s="398"/>
      <c r="U247" s="430"/>
      <c r="V247" s="398"/>
      <c r="W247" s="398" t="s">
        <v>5701</v>
      </c>
      <c r="X247" s="430">
        <v>45447</v>
      </c>
      <c r="Y247" s="914" t="s">
        <v>8038</v>
      </c>
      <c r="Z247" s="398" t="s">
        <v>5537</v>
      </c>
      <c r="AA247" s="430">
        <v>45469</v>
      </c>
      <c r="AB247" s="398" t="s">
        <v>3777</v>
      </c>
      <c r="AC247" s="398" t="s">
        <v>3748</v>
      </c>
      <c r="AD247" s="430">
        <v>45478</v>
      </c>
      <c r="AE247" s="914" t="s">
        <v>8124</v>
      </c>
      <c r="AF247" s="398"/>
      <c r="AG247" s="430"/>
      <c r="AH247" s="398" t="s">
        <v>3777</v>
      </c>
      <c r="AI247" s="398" t="s">
        <v>5626</v>
      </c>
      <c r="AJ247" s="430">
        <v>45503</v>
      </c>
      <c r="AK247" s="914" t="s">
        <v>8150</v>
      </c>
      <c r="AL247" s="398" t="s">
        <v>5537</v>
      </c>
      <c r="AM247" s="398">
        <v>45509</v>
      </c>
      <c r="AN247" s="398" t="s">
        <v>3777</v>
      </c>
      <c r="AO247" s="398" t="s">
        <v>5811</v>
      </c>
      <c r="AP247" s="430">
        <v>45546</v>
      </c>
      <c r="AQ247" s="914" t="s">
        <v>8203</v>
      </c>
      <c r="AR247" s="398" t="s">
        <v>6098</v>
      </c>
      <c r="AS247" s="398">
        <v>45547</v>
      </c>
      <c r="AT247" s="398"/>
      <c r="AU247" s="398" t="s">
        <v>6393</v>
      </c>
      <c r="AV247" s="398">
        <v>45551</v>
      </c>
      <c r="AW247" s="398" t="s">
        <v>8206</v>
      </c>
      <c r="AX247" s="398" t="s">
        <v>5537</v>
      </c>
      <c r="AY247" s="398">
        <v>45558</v>
      </c>
      <c r="AZ247" s="397"/>
      <c r="BA247" s="398" t="s">
        <v>6649</v>
      </c>
      <c r="BB247" s="398">
        <v>45559</v>
      </c>
      <c r="BC247" s="397" t="s">
        <v>8252</v>
      </c>
      <c r="BD247" s="398"/>
      <c r="BE247" s="398"/>
      <c r="BF247" s="398"/>
      <c r="BG247" s="398" t="s">
        <v>7023</v>
      </c>
      <c r="BH247" s="398">
        <v>45602</v>
      </c>
      <c r="BI247" s="397" t="s">
        <v>8525</v>
      </c>
      <c r="BJ247" s="398"/>
      <c r="BK247" s="398"/>
      <c r="BL247" s="397" t="s">
        <v>5839</v>
      </c>
      <c r="BM247" s="398" t="s">
        <v>7047</v>
      </c>
      <c r="BN247" s="398">
        <v>45625</v>
      </c>
      <c r="BO247" s="398" t="s">
        <v>8794</v>
      </c>
      <c r="BP247" s="398"/>
      <c r="BQ247" s="398"/>
      <c r="BR247" s="398" t="s">
        <v>5839</v>
      </c>
      <c r="BS247" s="398" t="s">
        <v>8942</v>
      </c>
      <c r="BT247" s="398">
        <v>45854</v>
      </c>
      <c r="BU247" s="398" t="s">
        <v>9657</v>
      </c>
      <c r="BV247" s="398"/>
      <c r="BW247" s="398"/>
      <c r="BX247" s="398"/>
      <c r="BY247" s="398" t="s">
        <v>8961</v>
      </c>
      <c r="BZ247" s="398">
        <v>45860</v>
      </c>
      <c r="CA247" s="398" t="s">
        <v>9671</v>
      </c>
      <c r="CB247" s="398"/>
      <c r="CC247" s="398"/>
      <c r="CD247" s="398"/>
      <c r="CE247" s="398" t="s">
        <v>9673</v>
      </c>
      <c r="CF247" s="398">
        <v>45861</v>
      </c>
      <c r="CG247" s="398" t="s">
        <v>9672</v>
      </c>
      <c r="CH247" s="398"/>
      <c r="CI247" s="398"/>
      <c r="CJ247" s="398"/>
      <c r="CK247" s="398" t="s">
        <v>9679</v>
      </c>
      <c r="CL247" s="430">
        <v>45863</v>
      </c>
      <c r="CM247" s="914" t="s">
        <v>9677</v>
      </c>
      <c r="CQ247" s="398" t="s">
        <v>9679</v>
      </c>
      <c r="CR247" s="430">
        <v>45875</v>
      </c>
      <c r="CS247" s="23" t="s">
        <v>9729</v>
      </c>
    </row>
    <row r="248" spans="1:97" s="408" customFormat="1" x14ac:dyDescent="0.25">
      <c r="A248" s="921"/>
      <c r="B248" s="921">
        <f>COUNTA(B249:B273)</f>
        <v>2</v>
      </c>
      <c r="C248" s="921">
        <f>COUNTA(C249:C273)</f>
        <v>23</v>
      </c>
      <c r="D248" s="922"/>
      <c r="E248" s="923" t="s">
        <v>7527</v>
      </c>
      <c r="F248" s="921"/>
      <c r="G248" s="921"/>
      <c r="H248" s="415"/>
      <c r="I248" s="921"/>
      <c r="J248" s="921"/>
      <c r="K248" s="416"/>
      <c r="L248" s="416"/>
      <c r="M248" s="417"/>
      <c r="N248" s="418"/>
      <c r="O248" s="418"/>
      <c r="P248" s="418"/>
      <c r="Q248" s="416"/>
      <c r="R248" s="416"/>
      <c r="S248" s="417"/>
      <c r="T248" s="418"/>
      <c r="U248" s="418"/>
      <c r="V248" s="418"/>
      <c r="W248" s="416"/>
      <c r="X248" s="416"/>
      <c r="Y248" s="417"/>
      <c r="Z248" s="418"/>
      <c r="AA248" s="418"/>
      <c r="AB248" s="418"/>
      <c r="AC248" s="416"/>
      <c r="AD248" s="416"/>
      <c r="AE248" s="417"/>
      <c r="AF248" s="418"/>
      <c r="AG248" s="418"/>
      <c r="AH248" s="418"/>
      <c r="AI248" s="416"/>
      <c r="AJ248" s="416"/>
      <c r="AK248" s="417"/>
      <c r="AL248" s="418"/>
      <c r="AM248" s="418"/>
      <c r="AN248" s="418"/>
      <c r="AO248" s="416"/>
      <c r="AP248" s="416"/>
      <c r="AQ248" s="417"/>
      <c r="AR248" s="418"/>
      <c r="AS248" s="418"/>
      <c r="AT248" s="418"/>
      <c r="AU248" s="416"/>
      <c r="AV248" s="416"/>
      <c r="AW248" s="417"/>
      <c r="AX248" s="418"/>
      <c r="AY248" s="418"/>
      <c r="AZ248" s="924"/>
      <c r="BA248" s="416"/>
      <c r="BB248" s="416"/>
      <c r="BC248" s="925"/>
      <c r="BD248" s="418"/>
      <c r="BE248" s="418"/>
      <c r="BF248" s="418"/>
      <c r="BG248" s="416"/>
      <c r="BH248" s="416"/>
      <c r="BI248" s="925"/>
      <c r="BJ248" s="418"/>
      <c r="BK248" s="418"/>
      <c r="BL248" s="924"/>
      <c r="BM248" s="416"/>
      <c r="BN248" s="416"/>
      <c r="BO248" s="417"/>
      <c r="BP248" s="418"/>
      <c r="BQ248" s="418"/>
      <c r="BR248" s="418"/>
      <c r="BS248" s="416"/>
      <c r="BT248" s="416"/>
      <c r="BU248" s="417"/>
      <c r="BV248" s="418"/>
      <c r="BW248" s="418"/>
      <c r="BX248" s="418"/>
      <c r="BY248" s="416"/>
      <c r="BZ248" s="416"/>
      <c r="CA248" s="417"/>
      <c r="CB248" s="418"/>
      <c r="CC248" s="418"/>
      <c r="CD248" s="418"/>
      <c r="CE248" s="416"/>
      <c r="CF248" s="416"/>
      <c r="CG248" s="417"/>
      <c r="CH248" s="418"/>
      <c r="CI248" s="418"/>
      <c r="CJ248" s="418"/>
      <c r="CK248" s="398" t="s">
        <v>3748</v>
      </c>
      <c r="CL248" s="430">
        <v>45863</v>
      </c>
      <c r="CM248" s="914" t="s">
        <v>9677</v>
      </c>
    </row>
    <row r="249" spans="1:97" s="402" customFormat="1" ht="15" x14ac:dyDescent="0.25">
      <c r="A249" s="899" t="s">
        <v>8263</v>
      </c>
      <c r="B249" s="397"/>
      <c r="C249" s="398" t="s">
        <v>8257</v>
      </c>
      <c r="D249" s="900" t="s">
        <v>6217</v>
      </c>
      <c r="E249" s="429" t="s">
        <v>6403</v>
      </c>
      <c r="F249" s="399">
        <f t="shared" ref="F249:F267" si="42">IF(L249&lt;&gt;0,MAX(L249,R249,X249,AD249,AJ249,AP249,AV249,BB249),"NE")</f>
        <v>45947</v>
      </c>
      <c r="G249" s="401" t="str">
        <f t="shared" ref="G249:G273" si="43">IF($F249="","",INDEX($K249:$FI249,1,MATCH($F249,$K249:$FI249,)-1))</f>
        <v>C</v>
      </c>
      <c r="H249" s="898" t="str">
        <f t="shared" ref="H249:H273" si="44">IF($F249="","",INDEX($K249:$FL249,1,MATCH($F249,$K249:$FL249,)+1))</f>
        <v>MR_DER-1291_25</v>
      </c>
      <c r="I249" s="413" t="str">
        <f t="shared" ref="I249:I273" si="45">IF(F249="NE",F249,IF(INDEX(K249:CP249,,MATCH(F249,K249:CP249,0)+3)&lt;&gt;0,INDEX(K249:CP249,,MATCH(F249,K249:CP249,0)+3),"ND"))</f>
        <v>ND</v>
      </c>
      <c r="J249" s="413" t="str">
        <f t="shared" ref="J249:J273" si="46">IF(G249="NE",G249,IF(INDEX(K249:CQ249,,MATCH(G249,K249:CQ249,0)+3)&lt;&gt;0,INDEX(K249:CQ249,,MATCH(G249,K249:CQ249,0)+3),"ND"))</f>
        <v>ND</v>
      </c>
      <c r="K249" s="398" t="s">
        <v>3730</v>
      </c>
      <c r="L249" s="430">
        <v>44979</v>
      </c>
      <c r="M249" s="914" t="s">
        <v>6422</v>
      </c>
      <c r="N249" s="398" t="s">
        <v>5536</v>
      </c>
      <c r="O249" s="430">
        <v>45007</v>
      </c>
      <c r="P249" s="914" t="s">
        <v>6635</v>
      </c>
      <c r="Q249" s="398" t="s">
        <v>3765</v>
      </c>
      <c r="R249" s="1150">
        <v>45224</v>
      </c>
      <c r="S249" s="914" t="s">
        <v>6872</v>
      </c>
      <c r="T249" s="430">
        <v>45260</v>
      </c>
      <c r="U249" s="398" t="s">
        <v>5539</v>
      </c>
      <c r="V249" s="914" t="s">
        <v>6930</v>
      </c>
      <c r="W249" s="398" t="s">
        <v>3748</v>
      </c>
      <c r="X249" s="430">
        <v>45268</v>
      </c>
      <c r="Y249" s="914" t="s">
        <v>6992</v>
      </c>
      <c r="Z249" s="398"/>
      <c r="AA249" s="398"/>
      <c r="AB249" s="914" t="s">
        <v>6993</v>
      </c>
      <c r="AC249" s="398" t="s">
        <v>5626</v>
      </c>
      <c r="AD249" s="430">
        <v>45429</v>
      </c>
      <c r="AE249" s="914" t="s">
        <v>7699</v>
      </c>
      <c r="AF249" s="398" t="s">
        <v>5538</v>
      </c>
      <c r="AG249" s="430">
        <v>45440</v>
      </c>
      <c r="AH249" s="914" t="s">
        <v>8615</v>
      </c>
      <c r="AI249" s="398" t="s">
        <v>5811</v>
      </c>
      <c r="AJ249" s="430">
        <v>45443</v>
      </c>
      <c r="AK249" s="914" t="s">
        <v>7734</v>
      </c>
      <c r="AL249" s="398"/>
      <c r="AM249" s="398"/>
      <c r="AN249" s="914" t="s">
        <v>8614</v>
      </c>
      <c r="AO249" s="398" t="s">
        <v>5811</v>
      </c>
      <c r="AP249" s="430">
        <v>45560</v>
      </c>
      <c r="AQ249" s="914" t="s">
        <v>8232</v>
      </c>
      <c r="AR249" s="398"/>
      <c r="AS249" s="398"/>
      <c r="AT249" s="398"/>
      <c r="AU249" s="430" t="s">
        <v>6393</v>
      </c>
      <c r="AV249" s="430">
        <v>45929</v>
      </c>
      <c r="AW249" s="1153" t="s">
        <v>10468</v>
      </c>
      <c r="AX249" s="398"/>
      <c r="AY249" s="398"/>
      <c r="AZ249" s="397"/>
      <c r="BA249" s="398" t="s">
        <v>6649</v>
      </c>
      <c r="BB249" s="430">
        <v>45947</v>
      </c>
      <c r="BC249" s="218" t="s">
        <v>10794</v>
      </c>
      <c r="BD249" s="398"/>
      <c r="BE249" s="398"/>
      <c r="BF249" s="398"/>
      <c r="BG249" s="398"/>
      <c r="BH249" s="398"/>
      <c r="BI249" s="397"/>
      <c r="BJ249" s="398"/>
      <c r="BK249" s="398"/>
      <c r="BL249" s="397"/>
      <c r="BM249" s="398"/>
      <c r="BN249" s="398"/>
      <c r="BO249" s="398"/>
      <c r="BP249" s="398"/>
      <c r="BQ249" s="398"/>
      <c r="BR249" s="398"/>
      <c r="BS249" s="398"/>
      <c r="BT249" s="398"/>
      <c r="BU249" s="398"/>
      <c r="BV249" s="398"/>
      <c r="BW249" s="398"/>
      <c r="BX249" s="398"/>
      <c r="BY249" s="398"/>
      <c r="BZ249" s="398"/>
      <c r="CA249" s="398"/>
      <c r="CB249" s="398"/>
      <c r="CC249" s="398"/>
      <c r="CD249" s="398"/>
      <c r="CE249" s="398"/>
      <c r="CF249" s="398"/>
      <c r="CG249" s="398"/>
      <c r="CH249" s="398"/>
      <c r="CI249" s="398"/>
      <c r="CJ249" s="398"/>
    </row>
    <row r="250" spans="1:97" s="402" customFormat="1" ht="15" x14ac:dyDescent="0.25">
      <c r="A250" s="899" t="s">
        <v>8263</v>
      </c>
      <c r="B250" s="397"/>
      <c r="C250" s="398" t="s">
        <v>8257</v>
      </c>
      <c r="D250" s="900" t="s">
        <v>6217</v>
      </c>
      <c r="E250" s="429" t="s">
        <v>6404</v>
      </c>
      <c r="F250" s="399">
        <f t="shared" si="42"/>
        <v>45947</v>
      </c>
      <c r="G250" s="401" t="str">
        <f t="shared" si="43"/>
        <v>C</v>
      </c>
      <c r="H250" s="898" t="str">
        <f t="shared" si="44"/>
        <v>MR_DER-1291_25</v>
      </c>
      <c r="I250" s="413" t="str">
        <f t="shared" si="45"/>
        <v>ND</v>
      </c>
      <c r="J250" s="413" t="str">
        <f t="shared" si="46"/>
        <v>ND</v>
      </c>
      <c r="K250" s="398" t="s">
        <v>3730</v>
      </c>
      <c r="L250" s="430">
        <v>44979</v>
      </c>
      <c r="M250" s="914" t="s">
        <v>6422</v>
      </c>
      <c r="N250" s="398" t="s">
        <v>5536</v>
      </c>
      <c r="O250" s="430">
        <v>45007</v>
      </c>
      <c r="P250" s="914" t="s">
        <v>6635</v>
      </c>
      <c r="Q250" s="398" t="s">
        <v>3765</v>
      </c>
      <c r="R250" s="1150">
        <v>45224</v>
      </c>
      <c r="S250" s="914" t="s">
        <v>6872</v>
      </c>
      <c r="T250" s="430">
        <v>45260</v>
      </c>
      <c r="U250" s="398" t="s">
        <v>5539</v>
      </c>
      <c r="V250" s="914" t="s">
        <v>6930</v>
      </c>
      <c r="W250" s="398" t="s">
        <v>3748</v>
      </c>
      <c r="X250" s="430">
        <v>45268</v>
      </c>
      <c r="Y250" s="914" t="s">
        <v>6992</v>
      </c>
      <c r="Z250" s="398"/>
      <c r="AA250" s="398"/>
      <c r="AB250" s="914" t="s">
        <v>6993</v>
      </c>
      <c r="AC250" s="398" t="s">
        <v>5626</v>
      </c>
      <c r="AD250" s="430">
        <v>45429</v>
      </c>
      <c r="AE250" s="914" t="s">
        <v>7699</v>
      </c>
      <c r="AF250" s="398" t="s">
        <v>5538</v>
      </c>
      <c r="AG250" s="430">
        <v>45440</v>
      </c>
      <c r="AH250" s="914" t="s">
        <v>8615</v>
      </c>
      <c r="AI250" s="398" t="s">
        <v>5811</v>
      </c>
      <c r="AJ250" s="430">
        <v>45443</v>
      </c>
      <c r="AK250" s="914" t="s">
        <v>7734</v>
      </c>
      <c r="AL250" s="398"/>
      <c r="AM250" s="398"/>
      <c r="AN250" s="914" t="s">
        <v>8614</v>
      </c>
      <c r="AO250" s="398" t="s">
        <v>5811</v>
      </c>
      <c r="AP250" s="430">
        <v>45560</v>
      </c>
      <c r="AQ250" s="914" t="s">
        <v>8232</v>
      </c>
      <c r="AR250" s="398"/>
      <c r="AS250" s="398"/>
      <c r="AT250" s="398"/>
      <c r="AU250" s="430" t="s">
        <v>6393</v>
      </c>
      <c r="AV250" s="430">
        <v>45929</v>
      </c>
      <c r="AW250" s="1153" t="s">
        <v>10468</v>
      </c>
      <c r="AX250" s="398"/>
      <c r="AY250" s="398"/>
      <c r="AZ250" s="397"/>
      <c r="BA250" s="398" t="s">
        <v>6649</v>
      </c>
      <c r="BB250" s="430">
        <v>45947</v>
      </c>
      <c r="BC250" s="218" t="s">
        <v>10794</v>
      </c>
      <c r="BD250" s="398"/>
      <c r="BE250" s="398"/>
      <c r="BF250" s="398"/>
      <c r="BG250" s="398"/>
      <c r="BH250" s="398"/>
      <c r="BI250" s="397"/>
      <c r="BJ250" s="398"/>
      <c r="BK250" s="398"/>
      <c r="BL250" s="397"/>
      <c r="BM250" s="398"/>
      <c r="BN250" s="398"/>
      <c r="BO250" s="398"/>
      <c r="BP250" s="398"/>
      <c r="BQ250" s="398"/>
      <c r="BR250" s="398"/>
      <c r="BS250" s="398"/>
      <c r="BT250" s="398"/>
      <c r="BU250" s="398"/>
      <c r="BV250" s="398"/>
      <c r="BW250" s="398"/>
      <c r="BX250" s="398"/>
      <c r="BY250" s="398"/>
      <c r="BZ250" s="398"/>
      <c r="CA250" s="398"/>
      <c r="CB250" s="398"/>
      <c r="CC250" s="398"/>
      <c r="CD250" s="398"/>
      <c r="CE250" s="398"/>
      <c r="CF250" s="398"/>
      <c r="CG250" s="398"/>
      <c r="CH250" s="398"/>
      <c r="CI250" s="398"/>
      <c r="CJ250" s="398"/>
    </row>
    <row r="251" spans="1:97" s="402" customFormat="1" ht="15" x14ac:dyDescent="0.25">
      <c r="A251" s="899" t="s">
        <v>8263</v>
      </c>
      <c r="B251" s="397"/>
      <c r="C251" s="398" t="s">
        <v>8257</v>
      </c>
      <c r="D251" s="900" t="s">
        <v>6217</v>
      </c>
      <c r="E251" s="429" t="s">
        <v>6405</v>
      </c>
      <c r="F251" s="399">
        <f t="shared" si="42"/>
        <v>45947</v>
      </c>
      <c r="G251" s="401" t="str">
        <f t="shared" si="43"/>
        <v>C</v>
      </c>
      <c r="H251" s="898" t="str">
        <f t="shared" si="44"/>
        <v>MR_DER-1291_25</v>
      </c>
      <c r="I251" s="413" t="str">
        <f t="shared" si="45"/>
        <v>ND</v>
      </c>
      <c r="J251" s="413" t="str">
        <f t="shared" si="46"/>
        <v>ND</v>
      </c>
      <c r="K251" s="398" t="s">
        <v>3730</v>
      </c>
      <c r="L251" s="430">
        <v>44979</v>
      </c>
      <c r="M251" s="914" t="s">
        <v>6422</v>
      </c>
      <c r="N251" s="398" t="s">
        <v>5536</v>
      </c>
      <c r="O251" s="430">
        <v>45007</v>
      </c>
      <c r="P251" s="914" t="s">
        <v>6635</v>
      </c>
      <c r="Q251" s="398" t="s">
        <v>3765</v>
      </c>
      <c r="R251" s="1150">
        <v>45224</v>
      </c>
      <c r="S251" s="914" t="s">
        <v>6872</v>
      </c>
      <c r="T251" s="430">
        <v>45260</v>
      </c>
      <c r="U251" s="398" t="s">
        <v>5539</v>
      </c>
      <c r="V251" s="914" t="s">
        <v>6930</v>
      </c>
      <c r="W251" s="398" t="s">
        <v>3748</v>
      </c>
      <c r="X251" s="430">
        <v>45268</v>
      </c>
      <c r="Y251" s="914" t="s">
        <v>6992</v>
      </c>
      <c r="Z251" s="398"/>
      <c r="AA251" s="398"/>
      <c r="AB251" s="914" t="s">
        <v>6993</v>
      </c>
      <c r="AC251" s="398" t="s">
        <v>5626</v>
      </c>
      <c r="AD251" s="430">
        <v>45429</v>
      </c>
      <c r="AE251" s="914" t="s">
        <v>7699</v>
      </c>
      <c r="AF251" s="398" t="s">
        <v>5538</v>
      </c>
      <c r="AG251" s="430">
        <v>45440</v>
      </c>
      <c r="AH251" s="914" t="s">
        <v>8615</v>
      </c>
      <c r="AI251" s="398" t="s">
        <v>5811</v>
      </c>
      <c r="AJ251" s="430">
        <v>45443</v>
      </c>
      <c r="AK251" s="914" t="s">
        <v>7734</v>
      </c>
      <c r="AL251" s="398"/>
      <c r="AM251" s="398"/>
      <c r="AN251" s="914" t="s">
        <v>8614</v>
      </c>
      <c r="AO251" s="398" t="s">
        <v>5811</v>
      </c>
      <c r="AP251" s="430">
        <v>45560</v>
      </c>
      <c r="AQ251" s="914" t="s">
        <v>8232</v>
      </c>
      <c r="AR251" s="398"/>
      <c r="AS251" s="398"/>
      <c r="AT251" s="398"/>
      <c r="AU251" s="430" t="s">
        <v>6393</v>
      </c>
      <c r="AV251" s="430">
        <v>45929</v>
      </c>
      <c r="AW251" s="1153" t="s">
        <v>10468</v>
      </c>
      <c r="AX251" s="398"/>
      <c r="AY251" s="398"/>
      <c r="AZ251" s="397"/>
      <c r="BA251" s="398" t="s">
        <v>6649</v>
      </c>
      <c r="BB251" s="430">
        <v>45947</v>
      </c>
      <c r="BC251" s="1153" t="s">
        <v>10794</v>
      </c>
      <c r="BD251" s="398"/>
      <c r="BE251" s="398"/>
      <c r="BF251" s="398"/>
      <c r="BG251" s="398"/>
      <c r="BH251" s="398"/>
      <c r="BI251" s="397"/>
      <c r="BJ251" s="398"/>
      <c r="BK251" s="398"/>
      <c r="BL251" s="397"/>
      <c r="BM251" s="398"/>
      <c r="BN251" s="398"/>
      <c r="BO251" s="398"/>
      <c r="BP251" s="398"/>
      <c r="BQ251" s="398"/>
      <c r="BR251" s="398"/>
      <c r="BS251" s="398"/>
      <c r="BT251" s="398"/>
      <c r="BU251" s="398"/>
      <c r="BV251" s="398"/>
      <c r="BW251" s="398"/>
      <c r="BX251" s="398"/>
      <c r="BY251" s="398"/>
      <c r="BZ251" s="398"/>
      <c r="CA251" s="398"/>
      <c r="CB251" s="398"/>
      <c r="CC251" s="398"/>
      <c r="CD251" s="398"/>
      <c r="CE251" s="398"/>
      <c r="CF251" s="398"/>
      <c r="CG251" s="398"/>
      <c r="CH251" s="398"/>
      <c r="CI251" s="398"/>
      <c r="CJ251" s="398"/>
    </row>
    <row r="252" spans="1:97" s="402" customFormat="1" ht="15" x14ac:dyDescent="0.25">
      <c r="A252" s="899" t="s">
        <v>8263</v>
      </c>
      <c r="B252" s="397"/>
      <c r="C252" s="398" t="s">
        <v>8257</v>
      </c>
      <c r="D252" s="900" t="s">
        <v>6217</v>
      </c>
      <c r="E252" s="429" t="s">
        <v>6406</v>
      </c>
      <c r="F252" s="399">
        <f t="shared" si="42"/>
        <v>45947</v>
      </c>
      <c r="G252" s="401" t="str">
        <f t="shared" si="43"/>
        <v>C</v>
      </c>
      <c r="H252" s="898" t="str">
        <f t="shared" si="44"/>
        <v>MR_DER-1291_25</v>
      </c>
      <c r="I252" s="413" t="str">
        <f t="shared" si="45"/>
        <v>ND</v>
      </c>
      <c r="J252" s="413" t="str">
        <f t="shared" si="46"/>
        <v>ND</v>
      </c>
      <c r="K252" s="398" t="s">
        <v>3730</v>
      </c>
      <c r="L252" s="430">
        <v>44979</v>
      </c>
      <c r="M252" s="914" t="s">
        <v>6422</v>
      </c>
      <c r="N252" s="398" t="s">
        <v>5536</v>
      </c>
      <c r="O252" s="430">
        <v>45007</v>
      </c>
      <c r="P252" s="914" t="s">
        <v>6635</v>
      </c>
      <c r="Q252" s="398" t="s">
        <v>3765</v>
      </c>
      <c r="R252" s="1150">
        <v>45224</v>
      </c>
      <c r="S252" s="914" t="s">
        <v>6872</v>
      </c>
      <c r="T252" s="430">
        <v>45260</v>
      </c>
      <c r="U252" s="398" t="s">
        <v>5539</v>
      </c>
      <c r="V252" s="914" t="s">
        <v>6930</v>
      </c>
      <c r="W252" s="398" t="s">
        <v>3748</v>
      </c>
      <c r="X252" s="430">
        <v>45268</v>
      </c>
      <c r="Y252" s="914" t="s">
        <v>6992</v>
      </c>
      <c r="Z252" s="398"/>
      <c r="AA252" s="398"/>
      <c r="AB252" s="914" t="s">
        <v>6993</v>
      </c>
      <c r="AC252" s="398" t="s">
        <v>5626</v>
      </c>
      <c r="AD252" s="430">
        <v>45429</v>
      </c>
      <c r="AE252" s="914" t="s">
        <v>7699</v>
      </c>
      <c r="AF252" s="398" t="s">
        <v>5538</v>
      </c>
      <c r="AG252" s="430">
        <v>45440</v>
      </c>
      <c r="AH252" s="914" t="s">
        <v>8615</v>
      </c>
      <c r="AI252" s="398" t="s">
        <v>5811</v>
      </c>
      <c r="AJ252" s="430">
        <v>45443</v>
      </c>
      <c r="AK252" s="914" t="s">
        <v>7734</v>
      </c>
      <c r="AL252" s="398"/>
      <c r="AM252" s="398"/>
      <c r="AN252" s="914" t="s">
        <v>8614</v>
      </c>
      <c r="AO252" s="398" t="s">
        <v>5811</v>
      </c>
      <c r="AP252" s="430">
        <v>45560</v>
      </c>
      <c r="AQ252" s="914" t="s">
        <v>8232</v>
      </c>
      <c r="AR252" s="398"/>
      <c r="AS252" s="398"/>
      <c r="AT252" s="398"/>
      <c r="AU252" s="430" t="s">
        <v>6393</v>
      </c>
      <c r="AV252" s="430">
        <v>45929</v>
      </c>
      <c r="AW252" s="1153" t="s">
        <v>10468</v>
      </c>
      <c r="AX252" s="398"/>
      <c r="AY252" s="398"/>
      <c r="AZ252" s="397"/>
      <c r="BA252" s="398" t="s">
        <v>6649</v>
      </c>
      <c r="BB252" s="430">
        <v>45947</v>
      </c>
      <c r="BC252" s="1153" t="s">
        <v>10794</v>
      </c>
      <c r="BD252" s="398"/>
      <c r="BE252" s="398"/>
      <c r="BF252" s="398"/>
      <c r="BG252" s="398"/>
      <c r="BH252" s="398"/>
      <c r="BI252" s="397"/>
      <c r="BJ252" s="398"/>
      <c r="BK252" s="398"/>
      <c r="BL252" s="397"/>
      <c r="BM252" s="398"/>
      <c r="BN252" s="398"/>
      <c r="BO252" s="398"/>
      <c r="BP252" s="398"/>
      <c r="BQ252" s="398"/>
      <c r="BR252" s="398"/>
      <c r="BS252" s="398"/>
      <c r="BT252" s="398"/>
      <c r="BU252" s="398"/>
      <c r="BV252" s="398"/>
      <c r="BW252" s="398"/>
      <c r="BX252" s="398"/>
      <c r="BY252" s="398"/>
      <c r="BZ252" s="398"/>
      <c r="CA252" s="398"/>
      <c r="CB252" s="398"/>
      <c r="CC252" s="398"/>
      <c r="CD252" s="398"/>
      <c r="CE252" s="398"/>
      <c r="CF252" s="398"/>
      <c r="CG252" s="398"/>
      <c r="CH252" s="398"/>
      <c r="CI252" s="398"/>
      <c r="CJ252" s="398"/>
    </row>
    <row r="253" spans="1:97" s="402" customFormat="1" ht="15" x14ac:dyDescent="0.25">
      <c r="A253" s="899" t="s">
        <v>8263</v>
      </c>
      <c r="B253" s="397"/>
      <c r="C253" s="398" t="s">
        <v>8257</v>
      </c>
      <c r="D253" s="900" t="s">
        <v>6217</v>
      </c>
      <c r="E253" s="429" t="s">
        <v>6407</v>
      </c>
      <c r="F253" s="399">
        <f t="shared" si="42"/>
        <v>45947</v>
      </c>
      <c r="G253" s="401" t="str">
        <f t="shared" si="43"/>
        <v>C</v>
      </c>
      <c r="H253" s="898" t="str">
        <f t="shared" si="44"/>
        <v>MR_DER-1291_25</v>
      </c>
      <c r="I253" s="413" t="str">
        <f t="shared" si="45"/>
        <v>ND</v>
      </c>
      <c r="J253" s="413" t="str">
        <f t="shared" si="46"/>
        <v>ND</v>
      </c>
      <c r="K253" s="398" t="s">
        <v>3730</v>
      </c>
      <c r="L253" s="430">
        <v>44979</v>
      </c>
      <c r="M253" s="914" t="s">
        <v>6422</v>
      </c>
      <c r="N253" s="398" t="s">
        <v>5536</v>
      </c>
      <c r="O253" s="430">
        <v>45007</v>
      </c>
      <c r="P253" s="914" t="s">
        <v>6635</v>
      </c>
      <c r="Q253" s="398" t="s">
        <v>3765</v>
      </c>
      <c r="R253" s="1150">
        <v>45224</v>
      </c>
      <c r="S253" s="914" t="s">
        <v>6872</v>
      </c>
      <c r="T253" s="430">
        <v>45260</v>
      </c>
      <c r="U253" s="398" t="s">
        <v>5539</v>
      </c>
      <c r="V253" s="914" t="s">
        <v>6930</v>
      </c>
      <c r="W253" s="398" t="s">
        <v>3748</v>
      </c>
      <c r="X253" s="430">
        <v>45268</v>
      </c>
      <c r="Y253" s="914" t="s">
        <v>6992</v>
      </c>
      <c r="Z253" s="398"/>
      <c r="AA253" s="398"/>
      <c r="AB253" s="914" t="s">
        <v>6993</v>
      </c>
      <c r="AC253" s="398" t="s">
        <v>5626</v>
      </c>
      <c r="AD253" s="430">
        <v>45429</v>
      </c>
      <c r="AE253" s="914" t="s">
        <v>7699</v>
      </c>
      <c r="AF253" s="398" t="s">
        <v>5538</v>
      </c>
      <c r="AG253" s="430">
        <v>45440</v>
      </c>
      <c r="AH253" s="914" t="s">
        <v>8615</v>
      </c>
      <c r="AI253" s="398" t="s">
        <v>5811</v>
      </c>
      <c r="AJ253" s="430">
        <v>45443</v>
      </c>
      <c r="AK253" s="914" t="s">
        <v>7734</v>
      </c>
      <c r="AL253" s="398"/>
      <c r="AM253" s="398"/>
      <c r="AN253" s="914" t="s">
        <v>8614</v>
      </c>
      <c r="AO253" s="398" t="s">
        <v>5811</v>
      </c>
      <c r="AP253" s="430">
        <v>45560</v>
      </c>
      <c r="AQ253" s="914" t="s">
        <v>8232</v>
      </c>
      <c r="AR253" s="398"/>
      <c r="AS253" s="398"/>
      <c r="AT253" s="398"/>
      <c r="AU253" s="430" t="s">
        <v>6393</v>
      </c>
      <c r="AV253" s="430">
        <v>45929</v>
      </c>
      <c r="AW253" s="1153" t="s">
        <v>10468</v>
      </c>
      <c r="AX253" s="398"/>
      <c r="AY253" s="398"/>
      <c r="AZ253" s="397"/>
      <c r="BA253" s="398" t="s">
        <v>6649</v>
      </c>
      <c r="BB253" s="430">
        <v>45947</v>
      </c>
      <c r="BC253" s="218" t="s">
        <v>10794</v>
      </c>
      <c r="BD253" s="398"/>
      <c r="BE253" s="398"/>
      <c r="BF253" s="398"/>
      <c r="BG253" s="398"/>
      <c r="BH253" s="398"/>
      <c r="BI253" s="397"/>
      <c r="BJ253" s="398"/>
      <c r="BK253" s="398"/>
      <c r="BL253" s="397"/>
      <c r="BM253" s="398"/>
      <c r="BN253" s="398"/>
      <c r="BO253" s="398"/>
      <c r="BP253" s="398"/>
      <c r="BQ253" s="398"/>
      <c r="BR253" s="398"/>
      <c r="BS253" s="398"/>
      <c r="BT253" s="398"/>
      <c r="BU253" s="398"/>
      <c r="BV253" s="398"/>
      <c r="BW253" s="398"/>
      <c r="BX253" s="398"/>
      <c r="BY253" s="398"/>
      <c r="BZ253" s="398"/>
      <c r="CA253" s="398"/>
      <c r="CB253" s="398"/>
      <c r="CC253" s="398"/>
      <c r="CD253" s="398"/>
      <c r="CE253" s="398"/>
      <c r="CF253" s="398"/>
      <c r="CG253" s="398"/>
      <c r="CH253" s="398"/>
      <c r="CI253" s="398"/>
      <c r="CJ253" s="398"/>
    </row>
    <row r="254" spans="1:97" s="402" customFormat="1" ht="15" x14ac:dyDescent="0.25">
      <c r="A254" s="899" t="s">
        <v>8263</v>
      </c>
      <c r="B254" s="397"/>
      <c r="C254" s="398" t="s">
        <v>8257</v>
      </c>
      <c r="D254" s="900" t="s">
        <v>6217</v>
      </c>
      <c r="E254" s="429" t="s">
        <v>6408</v>
      </c>
      <c r="F254" s="399">
        <f t="shared" si="42"/>
        <v>45947</v>
      </c>
      <c r="G254" s="401" t="str">
        <f t="shared" si="43"/>
        <v>C</v>
      </c>
      <c r="H254" s="898" t="str">
        <f t="shared" si="44"/>
        <v>MR_DER-1291_25</v>
      </c>
      <c r="I254" s="413" t="str">
        <f t="shared" si="45"/>
        <v>ND</v>
      </c>
      <c r="J254" s="413" t="str">
        <f t="shared" si="46"/>
        <v>ND</v>
      </c>
      <c r="K254" s="398" t="s">
        <v>3730</v>
      </c>
      <c r="L254" s="430">
        <v>44979</v>
      </c>
      <c r="M254" s="914" t="s">
        <v>6422</v>
      </c>
      <c r="N254" s="398" t="s">
        <v>5536</v>
      </c>
      <c r="O254" s="430">
        <v>45007</v>
      </c>
      <c r="P254" s="914" t="s">
        <v>6635</v>
      </c>
      <c r="Q254" s="398" t="s">
        <v>3765</v>
      </c>
      <c r="R254" s="1150">
        <v>45224</v>
      </c>
      <c r="S254" s="914" t="s">
        <v>6872</v>
      </c>
      <c r="T254" s="430">
        <v>45260</v>
      </c>
      <c r="U254" s="398" t="s">
        <v>5539</v>
      </c>
      <c r="V254" s="914" t="s">
        <v>6930</v>
      </c>
      <c r="W254" s="398" t="s">
        <v>3748</v>
      </c>
      <c r="X254" s="430">
        <v>45268</v>
      </c>
      <c r="Y254" s="914" t="s">
        <v>6992</v>
      </c>
      <c r="Z254" s="398"/>
      <c r="AA254" s="398"/>
      <c r="AB254" s="914" t="s">
        <v>6993</v>
      </c>
      <c r="AC254" s="398" t="s">
        <v>5626</v>
      </c>
      <c r="AD254" s="430">
        <v>45429</v>
      </c>
      <c r="AE254" s="914" t="s">
        <v>7699</v>
      </c>
      <c r="AF254" s="398" t="s">
        <v>5538</v>
      </c>
      <c r="AG254" s="430">
        <v>45440</v>
      </c>
      <c r="AH254" s="914" t="s">
        <v>8615</v>
      </c>
      <c r="AI254" s="398" t="s">
        <v>5811</v>
      </c>
      <c r="AJ254" s="430">
        <v>45443</v>
      </c>
      <c r="AK254" s="914" t="s">
        <v>7734</v>
      </c>
      <c r="AL254" s="398"/>
      <c r="AM254" s="398"/>
      <c r="AN254" s="914" t="s">
        <v>8614</v>
      </c>
      <c r="AO254" s="398" t="s">
        <v>5811</v>
      </c>
      <c r="AP254" s="430">
        <v>45560</v>
      </c>
      <c r="AQ254" s="914" t="s">
        <v>8232</v>
      </c>
      <c r="AR254" s="398"/>
      <c r="AS254" s="398"/>
      <c r="AT254" s="398"/>
      <c r="AU254" s="430" t="s">
        <v>6393</v>
      </c>
      <c r="AV254" s="430">
        <v>45929</v>
      </c>
      <c r="AW254" s="1153" t="s">
        <v>10468</v>
      </c>
      <c r="AX254" s="398"/>
      <c r="AY254" s="398"/>
      <c r="AZ254" s="397"/>
      <c r="BA254" s="398" t="s">
        <v>6649</v>
      </c>
      <c r="BB254" s="430">
        <v>45947</v>
      </c>
      <c r="BC254" s="218" t="s">
        <v>10794</v>
      </c>
      <c r="BD254" s="398"/>
      <c r="BE254" s="398"/>
      <c r="BF254" s="398"/>
      <c r="BG254" s="398"/>
      <c r="BH254" s="398"/>
      <c r="BI254" s="397"/>
      <c r="BJ254" s="398"/>
      <c r="BK254" s="398"/>
      <c r="BL254" s="397"/>
      <c r="BM254" s="398"/>
      <c r="BN254" s="398"/>
      <c r="BO254" s="398"/>
      <c r="BP254" s="398"/>
      <c r="BQ254" s="398"/>
      <c r="BR254" s="398"/>
      <c r="BS254" s="398"/>
      <c r="BT254" s="398"/>
      <c r="BU254" s="398"/>
      <c r="BV254" s="398"/>
      <c r="BW254" s="398"/>
      <c r="BX254" s="398"/>
      <c r="BY254" s="398"/>
      <c r="BZ254" s="398"/>
      <c r="CA254" s="398"/>
      <c r="CB254" s="398"/>
      <c r="CC254" s="398"/>
      <c r="CD254" s="398"/>
      <c r="CE254" s="398"/>
      <c r="CF254" s="398"/>
      <c r="CG254" s="398"/>
      <c r="CH254" s="398"/>
      <c r="CI254" s="398"/>
      <c r="CJ254" s="398"/>
    </row>
    <row r="255" spans="1:97" s="402" customFormat="1" ht="15" x14ac:dyDescent="0.25">
      <c r="A255" s="899" t="s">
        <v>8263</v>
      </c>
      <c r="B255" s="397"/>
      <c r="C255" s="398" t="s">
        <v>8257</v>
      </c>
      <c r="D255" s="900" t="s">
        <v>6217</v>
      </c>
      <c r="E255" s="429" t="s">
        <v>6409</v>
      </c>
      <c r="F255" s="399">
        <f t="shared" si="42"/>
        <v>45947</v>
      </c>
      <c r="G255" s="401" t="str">
        <f t="shared" si="43"/>
        <v>C</v>
      </c>
      <c r="H255" s="898" t="str">
        <f t="shared" si="44"/>
        <v>MR_DER-1291_25</v>
      </c>
      <c r="I255" s="413" t="str">
        <f t="shared" si="45"/>
        <v>ND</v>
      </c>
      <c r="J255" s="413" t="str">
        <f t="shared" si="46"/>
        <v>ND</v>
      </c>
      <c r="K255" s="398" t="s">
        <v>3730</v>
      </c>
      <c r="L255" s="430">
        <v>44979</v>
      </c>
      <c r="M255" s="914" t="s">
        <v>6422</v>
      </c>
      <c r="N255" s="398" t="s">
        <v>5536</v>
      </c>
      <c r="O255" s="430">
        <v>45007</v>
      </c>
      <c r="P255" s="914" t="s">
        <v>6635</v>
      </c>
      <c r="Q255" s="398" t="s">
        <v>3765</v>
      </c>
      <c r="R255" s="1150">
        <v>45224</v>
      </c>
      <c r="S255" s="914" t="s">
        <v>6872</v>
      </c>
      <c r="T255" s="430">
        <v>45260</v>
      </c>
      <c r="U255" s="398" t="s">
        <v>5539</v>
      </c>
      <c r="V255" s="914" t="s">
        <v>6930</v>
      </c>
      <c r="W255" s="398" t="s">
        <v>3748</v>
      </c>
      <c r="X255" s="430">
        <v>45268</v>
      </c>
      <c r="Y255" s="914" t="s">
        <v>6992</v>
      </c>
      <c r="Z255" s="398"/>
      <c r="AA255" s="398"/>
      <c r="AB255" s="914" t="s">
        <v>6993</v>
      </c>
      <c r="AC255" s="398" t="s">
        <v>5626</v>
      </c>
      <c r="AD255" s="430">
        <v>45429</v>
      </c>
      <c r="AE255" s="914" t="s">
        <v>7699</v>
      </c>
      <c r="AF255" s="398" t="s">
        <v>5538</v>
      </c>
      <c r="AG255" s="430">
        <v>45440</v>
      </c>
      <c r="AH255" s="914" t="s">
        <v>8615</v>
      </c>
      <c r="AI255" s="398" t="s">
        <v>5811</v>
      </c>
      <c r="AJ255" s="430">
        <v>45443</v>
      </c>
      <c r="AK255" s="914" t="s">
        <v>7734</v>
      </c>
      <c r="AL255" s="398"/>
      <c r="AM255" s="398"/>
      <c r="AN255" s="914" t="s">
        <v>8614</v>
      </c>
      <c r="AO255" s="398" t="s">
        <v>5811</v>
      </c>
      <c r="AP255" s="430">
        <v>45560</v>
      </c>
      <c r="AQ255" s="914" t="s">
        <v>8232</v>
      </c>
      <c r="AR255" s="398"/>
      <c r="AS255" s="398"/>
      <c r="AT255" s="398"/>
      <c r="AU255" s="430" t="s">
        <v>6393</v>
      </c>
      <c r="AV255" s="430">
        <v>45929</v>
      </c>
      <c r="AW255" s="1153" t="s">
        <v>10468</v>
      </c>
      <c r="AX255" s="398"/>
      <c r="AY255" s="398"/>
      <c r="AZ255" s="397"/>
      <c r="BA255" s="398" t="s">
        <v>6649</v>
      </c>
      <c r="BB255" s="430">
        <v>45947</v>
      </c>
      <c r="BC255" s="1153" t="s">
        <v>10794</v>
      </c>
      <c r="BD255" s="398"/>
      <c r="BE255" s="398"/>
      <c r="BF255" s="398"/>
      <c r="BG255" s="398"/>
      <c r="BH255" s="398"/>
      <c r="BI255" s="397"/>
      <c r="BJ255" s="398"/>
      <c r="BK255" s="398"/>
      <c r="BL255" s="397"/>
      <c r="BM255" s="398"/>
      <c r="BN255" s="398"/>
      <c r="BO255" s="398"/>
      <c r="BP255" s="398"/>
      <c r="BQ255" s="398"/>
      <c r="BR255" s="398"/>
      <c r="BS255" s="398"/>
      <c r="BT255" s="398"/>
      <c r="BU255" s="398"/>
      <c r="BV255" s="398"/>
      <c r="BW255" s="398"/>
      <c r="BX255" s="398"/>
      <c r="BY255" s="398"/>
      <c r="BZ255" s="398"/>
      <c r="CA255" s="398"/>
      <c r="CB255" s="398"/>
      <c r="CC255" s="398"/>
      <c r="CD255" s="398"/>
      <c r="CE255" s="398"/>
      <c r="CF255" s="398"/>
      <c r="CG255" s="398"/>
      <c r="CH255" s="398"/>
      <c r="CI255" s="398"/>
      <c r="CJ255" s="398"/>
    </row>
    <row r="256" spans="1:97" s="402" customFormat="1" ht="15" x14ac:dyDescent="0.25">
      <c r="A256" s="899" t="s">
        <v>8263</v>
      </c>
      <c r="B256" s="397"/>
      <c r="C256" s="398" t="s">
        <v>8257</v>
      </c>
      <c r="D256" s="900" t="s">
        <v>6217</v>
      </c>
      <c r="E256" s="429" t="s">
        <v>6410</v>
      </c>
      <c r="F256" s="399">
        <f t="shared" si="42"/>
        <v>45947</v>
      </c>
      <c r="G256" s="401" t="str">
        <f t="shared" si="43"/>
        <v>C</v>
      </c>
      <c r="H256" s="898" t="str">
        <f t="shared" si="44"/>
        <v>MR_DER-1291_25</v>
      </c>
      <c r="I256" s="413" t="str">
        <f t="shared" si="45"/>
        <v>ND</v>
      </c>
      <c r="J256" s="413" t="str">
        <f t="shared" si="46"/>
        <v>ND</v>
      </c>
      <c r="K256" s="398" t="s">
        <v>3730</v>
      </c>
      <c r="L256" s="430">
        <v>44979</v>
      </c>
      <c r="M256" s="914" t="s">
        <v>6422</v>
      </c>
      <c r="N256" s="398" t="s">
        <v>5536</v>
      </c>
      <c r="O256" s="430">
        <v>45007</v>
      </c>
      <c r="P256" s="914" t="s">
        <v>6635</v>
      </c>
      <c r="Q256" s="398" t="s">
        <v>3765</v>
      </c>
      <c r="R256" s="1150">
        <v>45224</v>
      </c>
      <c r="S256" s="914" t="s">
        <v>6872</v>
      </c>
      <c r="T256" s="430">
        <v>45260</v>
      </c>
      <c r="U256" s="398" t="s">
        <v>5539</v>
      </c>
      <c r="V256" s="914" t="s">
        <v>6930</v>
      </c>
      <c r="W256" s="398" t="s">
        <v>3748</v>
      </c>
      <c r="X256" s="430">
        <v>45268</v>
      </c>
      <c r="Y256" s="914" t="s">
        <v>6992</v>
      </c>
      <c r="Z256" s="398"/>
      <c r="AA256" s="398"/>
      <c r="AB256" s="914" t="s">
        <v>6993</v>
      </c>
      <c r="AC256" s="398" t="s">
        <v>5626</v>
      </c>
      <c r="AD256" s="430">
        <v>45429</v>
      </c>
      <c r="AE256" s="914" t="s">
        <v>7699</v>
      </c>
      <c r="AF256" s="398" t="s">
        <v>5538</v>
      </c>
      <c r="AG256" s="430">
        <v>45440</v>
      </c>
      <c r="AH256" s="914" t="s">
        <v>8615</v>
      </c>
      <c r="AI256" s="398" t="s">
        <v>5811</v>
      </c>
      <c r="AJ256" s="430">
        <v>45443</v>
      </c>
      <c r="AK256" s="914" t="s">
        <v>7734</v>
      </c>
      <c r="AL256" s="398"/>
      <c r="AM256" s="398"/>
      <c r="AN256" s="914" t="s">
        <v>8614</v>
      </c>
      <c r="AO256" s="398" t="s">
        <v>5811</v>
      </c>
      <c r="AP256" s="430">
        <v>45560</v>
      </c>
      <c r="AQ256" s="914" t="s">
        <v>8232</v>
      </c>
      <c r="AR256" s="398"/>
      <c r="AS256" s="398"/>
      <c r="AT256" s="398"/>
      <c r="AU256" s="430" t="s">
        <v>6393</v>
      </c>
      <c r="AV256" s="430">
        <v>45929</v>
      </c>
      <c r="AW256" s="1153" t="s">
        <v>10468</v>
      </c>
      <c r="AX256" s="398"/>
      <c r="AY256" s="398"/>
      <c r="AZ256" s="397"/>
      <c r="BA256" s="398" t="s">
        <v>6649</v>
      </c>
      <c r="BB256" s="430">
        <v>45947</v>
      </c>
      <c r="BC256" s="218" t="s">
        <v>10794</v>
      </c>
      <c r="BD256" s="398"/>
      <c r="BE256" s="398"/>
      <c r="BF256" s="398"/>
      <c r="BG256" s="398"/>
      <c r="BH256" s="398"/>
      <c r="BI256" s="397"/>
      <c r="BJ256" s="398"/>
      <c r="BK256" s="398"/>
      <c r="BL256" s="397"/>
      <c r="BM256" s="398"/>
      <c r="BN256" s="398"/>
      <c r="BO256" s="398"/>
      <c r="BP256" s="398"/>
      <c r="BQ256" s="398"/>
      <c r="BR256" s="398"/>
      <c r="BS256" s="398"/>
      <c r="BT256" s="398"/>
      <c r="BU256" s="398"/>
      <c r="BV256" s="398"/>
      <c r="BW256" s="398"/>
      <c r="BX256" s="398"/>
      <c r="BY256" s="398"/>
      <c r="BZ256" s="398"/>
      <c r="CA256" s="398"/>
      <c r="CB256" s="398"/>
      <c r="CC256" s="398"/>
      <c r="CD256" s="398"/>
      <c r="CE256" s="398"/>
      <c r="CF256" s="398"/>
      <c r="CG256" s="398"/>
      <c r="CH256" s="398"/>
      <c r="CI256" s="398"/>
      <c r="CJ256" s="398"/>
    </row>
    <row r="257" spans="1:88" s="402" customFormat="1" ht="15" x14ac:dyDescent="0.25">
      <c r="A257" s="899" t="s">
        <v>8263</v>
      </c>
      <c r="B257" s="397"/>
      <c r="C257" s="398" t="s">
        <v>8257</v>
      </c>
      <c r="D257" s="900" t="s">
        <v>6217</v>
      </c>
      <c r="E257" s="429" t="s">
        <v>6411</v>
      </c>
      <c r="F257" s="399">
        <f t="shared" si="42"/>
        <v>45947</v>
      </c>
      <c r="G257" s="401" t="str">
        <f t="shared" si="43"/>
        <v>C</v>
      </c>
      <c r="H257" s="898" t="str">
        <f t="shared" si="44"/>
        <v>MR_DER-1291_25</v>
      </c>
      <c r="I257" s="413" t="str">
        <f t="shared" si="45"/>
        <v>ND</v>
      </c>
      <c r="J257" s="413" t="str">
        <f t="shared" si="46"/>
        <v>ND</v>
      </c>
      <c r="K257" s="398" t="s">
        <v>3730</v>
      </c>
      <c r="L257" s="430">
        <v>44979</v>
      </c>
      <c r="M257" s="914" t="s">
        <v>6422</v>
      </c>
      <c r="N257" s="398" t="s">
        <v>5536</v>
      </c>
      <c r="O257" s="430">
        <v>45007</v>
      </c>
      <c r="P257" s="914" t="s">
        <v>6635</v>
      </c>
      <c r="Q257" s="398" t="s">
        <v>3765</v>
      </c>
      <c r="R257" s="1150">
        <v>45224</v>
      </c>
      <c r="S257" s="914" t="s">
        <v>6872</v>
      </c>
      <c r="T257" s="430">
        <v>45260</v>
      </c>
      <c r="U257" s="398" t="s">
        <v>5539</v>
      </c>
      <c r="V257" s="914" t="s">
        <v>6930</v>
      </c>
      <c r="W257" s="398" t="s">
        <v>3748</v>
      </c>
      <c r="X257" s="430">
        <v>45268</v>
      </c>
      <c r="Y257" s="914" t="s">
        <v>6992</v>
      </c>
      <c r="Z257" s="398"/>
      <c r="AA257" s="398"/>
      <c r="AB257" s="914" t="s">
        <v>6993</v>
      </c>
      <c r="AC257" s="398" t="s">
        <v>5626</v>
      </c>
      <c r="AD257" s="430">
        <v>45429</v>
      </c>
      <c r="AE257" s="914" t="s">
        <v>7699</v>
      </c>
      <c r="AF257" s="398" t="s">
        <v>5538</v>
      </c>
      <c r="AG257" s="430">
        <v>45440</v>
      </c>
      <c r="AH257" s="914" t="s">
        <v>8615</v>
      </c>
      <c r="AI257" s="398" t="s">
        <v>5811</v>
      </c>
      <c r="AJ257" s="430">
        <v>45443</v>
      </c>
      <c r="AK257" s="914" t="s">
        <v>7734</v>
      </c>
      <c r="AL257" s="398"/>
      <c r="AM257" s="398"/>
      <c r="AN257" s="914" t="s">
        <v>8614</v>
      </c>
      <c r="AO257" s="398" t="s">
        <v>5811</v>
      </c>
      <c r="AP257" s="430">
        <v>45560</v>
      </c>
      <c r="AQ257" s="914" t="s">
        <v>8232</v>
      </c>
      <c r="AR257" s="398"/>
      <c r="AS257" s="398"/>
      <c r="AT257" s="398"/>
      <c r="AU257" s="430" t="s">
        <v>6393</v>
      </c>
      <c r="AV257" s="430">
        <v>45929</v>
      </c>
      <c r="AW257" s="1153" t="s">
        <v>10468</v>
      </c>
      <c r="AX257" s="398"/>
      <c r="AY257" s="398"/>
      <c r="AZ257" s="397"/>
      <c r="BA257" s="398" t="s">
        <v>6649</v>
      </c>
      <c r="BB257" s="430">
        <v>45947</v>
      </c>
      <c r="BC257" s="218" t="s">
        <v>10794</v>
      </c>
      <c r="BD257" s="398"/>
      <c r="BE257" s="398"/>
      <c r="BF257" s="398"/>
      <c r="BG257" s="398"/>
      <c r="BH257" s="398"/>
      <c r="BI257" s="397"/>
      <c r="BJ257" s="398"/>
      <c r="BK257" s="398"/>
      <c r="BL257" s="397"/>
      <c r="BM257" s="398"/>
      <c r="BN257" s="398"/>
      <c r="BO257" s="398"/>
      <c r="BP257" s="398"/>
      <c r="BQ257" s="398"/>
      <c r="BR257" s="398"/>
      <c r="BS257" s="398"/>
      <c r="BT257" s="398"/>
      <c r="BU257" s="398"/>
      <c r="BV257" s="398"/>
      <c r="BW257" s="398"/>
      <c r="BX257" s="398"/>
      <c r="BY257" s="398"/>
      <c r="BZ257" s="398"/>
      <c r="CA257" s="398"/>
      <c r="CB257" s="398"/>
      <c r="CC257" s="398"/>
      <c r="CD257" s="398"/>
      <c r="CE257" s="398"/>
      <c r="CF257" s="398"/>
      <c r="CG257" s="398"/>
      <c r="CH257" s="398"/>
      <c r="CI257" s="398"/>
      <c r="CJ257" s="398"/>
    </row>
    <row r="258" spans="1:88" s="402" customFormat="1" ht="15" x14ac:dyDescent="0.25">
      <c r="A258" s="899" t="s">
        <v>8263</v>
      </c>
      <c r="B258" s="397"/>
      <c r="C258" s="398" t="s">
        <v>8257</v>
      </c>
      <c r="D258" s="900" t="s">
        <v>6217</v>
      </c>
      <c r="E258" s="429" t="s">
        <v>6412</v>
      </c>
      <c r="F258" s="399">
        <f t="shared" si="42"/>
        <v>45947</v>
      </c>
      <c r="G258" s="401" t="str">
        <f t="shared" si="43"/>
        <v>C</v>
      </c>
      <c r="H258" s="898" t="str">
        <f t="shared" si="44"/>
        <v>MR_DER-1291_25</v>
      </c>
      <c r="I258" s="413" t="str">
        <f t="shared" si="45"/>
        <v>ND</v>
      </c>
      <c r="J258" s="413" t="str">
        <f t="shared" si="46"/>
        <v>ND</v>
      </c>
      <c r="K258" s="398" t="s">
        <v>3730</v>
      </c>
      <c r="L258" s="430">
        <v>44979</v>
      </c>
      <c r="M258" s="914" t="s">
        <v>6422</v>
      </c>
      <c r="N258" s="398" t="s">
        <v>5536</v>
      </c>
      <c r="O258" s="430">
        <v>45007</v>
      </c>
      <c r="P258" s="914" t="s">
        <v>6635</v>
      </c>
      <c r="Q258" s="398" t="s">
        <v>3765</v>
      </c>
      <c r="R258" s="1150">
        <v>45224</v>
      </c>
      <c r="S258" s="914" t="s">
        <v>6872</v>
      </c>
      <c r="T258" s="430">
        <v>45260</v>
      </c>
      <c r="U258" s="398" t="s">
        <v>5539</v>
      </c>
      <c r="V258" s="914" t="s">
        <v>6930</v>
      </c>
      <c r="W258" s="398" t="s">
        <v>3748</v>
      </c>
      <c r="X258" s="430">
        <v>45268</v>
      </c>
      <c r="Y258" s="914" t="s">
        <v>6992</v>
      </c>
      <c r="Z258" s="398"/>
      <c r="AA258" s="398"/>
      <c r="AB258" s="914" t="s">
        <v>6993</v>
      </c>
      <c r="AC258" s="398" t="s">
        <v>5626</v>
      </c>
      <c r="AD258" s="430">
        <v>45429</v>
      </c>
      <c r="AE258" s="914" t="s">
        <v>7699</v>
      </c>
      <c r="AF258" s="398" t="s">
        <v>5538</v>
      </c>
      <c r="AG258" s="430">
        <v>45440</v>
      </c>
      <c r="AH258" s="914" t="s">
        <v>8615</v>
      </c>
      <c r="AI258" s="398" t="s">
        <v>5811</v>
      </c>
      <c r="AJ258" s="430">
        <v>45443</v>
      </c>
      <c r="AK258" s="914" t="s">
        <v>7734</v>
      </c>
      <c r="AL258" s="398"/>
      <c r="AM258" s="398"/>
      <c r="AN258" s="914" t="s">
        <v>8614</v>
      </c>
      <c r="AO258" s="398" t="s">
        <v>5811</v>
      </c>
      <c r="AP258" s="430">
        <v>45560</v>
      </c>
      <c r="AQ258" s="914" t="s">
        <v>8232</v>
      </c>
      <c r="AR258" s="398"/>
      <c r="AS258" s="398"/>
      <c r="AT258" s="398"/>
      <c r="AU258" s="430" t="s">
        <v>6393</v>
      </c>
      <c r="AV258" s="430">
        <v>45929</v>
      </c>
      <c r="AW258" s="1153" t="s">
        <v>10468</v>
      </c>
      <c r="AX258" s="398"/>
      <c r="AY258" s="398"/>
      <c r="AZ258" s="397"/>
      <c r="BA258" s="398" t="s">
        <v>6649</v>
      </c>
      <c r="BB258" s="430">
        <v>45947</v>
      </c>
      <c r="BC258" s="1153" t="s">
        <v>10794</v>
      </c>
      <c r="BD258" s="398"/>
      <c r="BE258" s="398"/>
      <c r="BF258" s="398"/>
      <c r="BG258" s="398"/>
      <c r="BH258" s="398"/>
      <c r="BI258" s="397"/>
      <c r="BJ258" s="398"/>
      <c r="BK258" s="398"/>
      <c r="BL258" s="397"/>
      <c r="BM258" s="398"/>
      <c r="BN258" s="398"/>
      <c r="BO258" s="398"/>
      <c r="BP258" s="398"/>
      <c r="BQ258" s="398"/>
      <c r="BR258" s="398"/>
      <c r="BS258" s="398"/>
      <c r="BT258" s="398"/>
      <c r="BU258" s="398"/>
      <c r="BV258" s="398"/>
      <c r="BW258" s="398"/>
      <c r="BX258" s="398"/>
      <c r="BY258" s="398"/>
      <c r="BZ258" s="398"/>
      <c r="CA258" s="398"/>
      <c r="CB258" s="398"/>
      <c r="CC258" s="398"/>
      <c r="CD258" s="398"/>
      <c r="CE258" s="398"/>
      <c r="CF258" s="398"/>
      <c r="CG258" s="398"/>
      <c r="CH258" s="398"/>
      <c r="CI258" s="398"/>
      <c r="CJ258" s="398"/>
    </row>
    <row r="259" spans="1:88" s="402" customFormat="1" ht="15" x14ac:dyDescent="0.25">
      <c r="A259" s="899" t="s">
        <v>8263</v>
      </c>
      <c r="B259" s="397"/>
      <c r="C259" s="398" t="s">
        <v>8257</v>
      </c>
      <c r="D259" s="900" t="s">
        <v>6217</v>
      </c>
      <c r="E259" s="429" t="s">
        <v>6413</v>
      </c>
      <c r="F259" s="399">
        <f t="shared" si="42"/>
        <v>45947</v>
      </c>
      <c r="G259" s="401" t="str">
        <f t="shared" si="43"/>
        <v>C</v>
      </c>
      <c r="H259" s="898" t="str">
        <f t="shared" si="44"/>
        <v>MR_DER-1291_25</v>
      </c>
      <c r="I259" s="413" t="str">
        <f t="shared" si="45"/>
        <v>ND</v>
      </c>
      <c r="J259" s="413" t="str">
        <f t="shared" si="46"/>
        <v>ND</v>
      </c>
      <c r="K259" s="398" t="s">
        <v>3730</v>
      </c>
      <c r="L259" s="430">
        <v>44979</v>
      </c>
      <c r="M259" s="914" t="s">
        <v>6422</v>
      </c>
      <c r="N259" s="398" t="s">
        <v>5536</v>
      </c>
      <c r="O259" s="430">
        <v>45007</v>
      </c>
      <c r="P259" s="914" t="s">
        <v>6635</v>
      </c>
      <c r="Q259" s="398" t="s">
        <v>3765</v>
      </c>
      <c r="R259" s="1150">
        <v>45224</v>
      </c>
      <c r="S259" s="914" t="s">
        <v>6872</v>
      </c>
      <c r="T259" s="430">
        <v>45260</v>
      </c>
      <c r="U259" s="398" t="s">
        <v>5539</v>
      </c>
      <c r="V259" s="914" t="s">
        <v>6930</v>
      </c>
      <c r="W259" s="398" t="s">
        <v>3748</v>
      </c>
      <c r="X259" s="430">
        <v>45268</v>
      </c>
      <c r="Y259" s="914" t="s">
        <v>6992</v>
      </c>
      <c r="Z259" s="398"/>
      <c r="AA259" s="398"/>
      <c r="AB259" s="914" t="s">
        <v>6993</v>
      </c>
      <c r="AC259" s="398" t="s">
        <v>5626</v>
      </c>
      <c r="AD259" s="430">
        <v>45429</v>
      </c>
      <c r="AE259" s="914" t="s">
        <v>7699</v>
      </c>
      <c r="AF259" s="398" t="s">
        <v>5538</v>
      </c>
      <c r="AG259" s="430">
        <v>45440</v>
      </c>
      <c r="AH259" s="914" t="s">
        <v>8615</v>
      </c>
      <c r="AI259" s="398" t="s">
        <v>5811</v>
      </c>
      <c r="AJ259" s="430">
        <v>45443</v>
      </c>
      <c r="AK259" s="914" t="s">
        <v>7734</v>
      </c>
      <c r="AL259" s="398"/>
      <c r="AM259" s="398"/>
      <c r="AN259" s="914" t="s">
        <v>8614</v>
      </c>
      <c r="AO259" s="398" t="s">
        <v>5811</v>
      </c>
      <c r="AP259" s="430">
        <v>45560</v>
      </c>
      <c r="AQ259" s="914" t="s">
        <v>8232</v>
      </c>
      <c r="AR259" s="398"/>
      <c r="AS259" s="398"/>
      <c r="AT259" s="398"/>
      <c r="AU259" s="430" t="s">
        <v>6393</v>
      </c>
      <c r="AV259" s="430">
        <v>45929</v>
      </c>
      <c r="AW259" s="1153" t="s">
        <v>10468</v>
      </c>
      <c r="AX259" s="398"/>
      <c r="AY259" s="398"/>
      <c r="AZ259" s="397"/>
      <c r="BA259" s="398" t="s">
        <v>6649</v>
      </c>
      <c r="BB259" s="430">
        <v>45947</v>
      </c>
      <c r="BC259" s="218" t="s">
        <v>10794</v>
      </c>
      <c r="BD259" s="398"/>
      <c r="BE259" s="398"/>
      <c r="BF259" s="398"/>
      <c r="BG259" s="398"/>
      <c r="BH259" s="398"/>
      <c r="BI259" s="397"/>
      <c r="BJ259" s="398"/>
      <c r="BK259" s="398"/>
      <c r="BL259" s="397"/>
      <c r="BM259" s="398"/>
      <c r="BN259" s="398"/>
      <c r="BO259" s="398"/>
      <c r="BP259" s="398"/>
      <c r="BQ259" s="398"/>
      <c r="BR259" s="398"/>
      <c r="BS259" s="398"/>
      <c r="BT259" s="398"/>
      <c r="BU259" s="398"/>
      <c r="BV259" s="398"/>
      <c r="BW259" s="398"/>
      <c r="BX259" s="398"/>
      <c r="BY259" s="398"/>
      <c r="BZ259" s="398"/>
      <c r="CA259" s="398"/>
      <c r="CB259" s="398"/>
      <c r="CC259" s="398"/>
      <c r="CD259" s="398"/>
      <c r="CE259" s="398"/>
      <c r="CF259" s="398"/>
      <c r="CG259" s="398"/>
      <c r="CH259" s="398"/>
      <c r="CI259" s="398"/>
      <c r="CJ259" s="398"/>
    </row>
    <row r="260" spans="1:88" s="402" customFormat="1" ht="15" x14ac:dyDescent="0.25">
      <c r="A260" s="899" t="s">
        <v>8263</v>
      </c>
      <c r="B260" s="397"/>
      <c r="C260" s="398" t="s">
        <v>8257</v>
      </c>
      <c r="D260" s="900" t="s">
        <v>6217</v>
      </c>
      <c r="E260" s="429" t="s">
        <v>6414</v>
      </c>
      <c r="F260" s="399">
        <f t="shared" si="42"/>
        <v>45947</v>
      </c>
      <c r="G260" s="401" t="str">
        <f t="shared" si="43"/>
        <v>C</v>
      </c>
      <c r="H260" s="898" t="str">
        <f t="shared" si="44"/>
        <v>MR_DER-1291_25</v>
      </c>
      <c r="I260" s="413" t="str">
        <f t="shared" si="45"/>
        <v>ND</v>
      </c>
      <c r="J260" s="413" t="str">
        <f t="shared" si="46"/>
        <v>ND</v>
      </c>
      <c r="K260" s="398" t="s">
        <v>3730</v>
      </c>
      <c r="L260" s="430">
        <v>44979</v>
      </c>
      <c r="M260" s="914" t="s">
        <v>6422</v>
      </c>
      <c r="N260" s="398" t="s">
        <v>5536</v>
      </c>
      <c r="O260" s="430">
        <v>45007</v>
      </c>
      <c r="P260" s="914" t="s">
        <v>6635</v>
      </c>
      <c r="Q260" s="398" t="s">
        <v>3765</v>
      </c>
      <c r="R260" s="1150">
        <v>45224</v>
      </c>
      <c r="S260" s="914" t="s">
        <v>6872</v>
      </c>
      <c r="T260" s="430">
        <v>45260</v>
      </c>
      <c r="U260" s="398" t="s">
        <v>5539</v>
      </c>
      <c r="V260" s="914" t="s">
        <v>6930</v>
      </c>
      <c r="W260" s="398" t="s">
        <v>3748</v>
      </c>
      <c r="X260" s="430">
        <v>45268</v>
      </c>
      <c r="Y260" s="914" t="s">
        <v>6992</v>
      </c>
      <c r="Z260" s="398"/>
      <c r="AA260" s="398"/>
      <c r="AB260" s="914" t="s">
        <v>6993</v>
      </c>
      <c r="AC260" s="398" t="s">
        <v>5626</v>
      </c>
      <c r="AD260" s="430">
        <v>45429</v>
      </c>
      <c r="AE260" s="914" t="s">
        <v>7699</v>
      </c>
      <c r="AF260" s="398" t="s">
        <v>5538</v>
      </c>
      <c r="AG260" s="430">
        <v>45440</v>
      </c>
      <c r="AH260" s="914" t="s">
        <v>8615</v>
      </c>
      <c r="AI260" s="398" t="s">
        <v>5811</v>
      </c>
      <c r="AJ260" s="430">
        <v>45443</v>
      </c>
      <c r="AK260" s="914" t="s">
        <v>7734</v>
      </c>
      <c r="AL260" s="398"/>
      <c r="AM260" s="398"/>
      <c r="AN260" s="914" t="s">
        <v>8614</v>
      </c>
      <c r="AO260" s="398" t="s">
        <v>5811</v>
      </c>
      <c r="AP260" s="430">
        <v>45560</v>
      </c>
      <c r="AQ260" s="914" t="s">
        <v>8232</v>
      </c>
      <c r="AR260" s="398"/>
      <c r="AS260" s="398"/>
      <c r="AT260" s="398"/>
      <c r="AU260" s="430" t="s">
        <v>6393</v>
      </c>
      <c r="AV260" s="430">
        <v>45929</v>
      </c>
      <c r="AW260" s="218" t="s">
        <v>10468</v>
      </c>
      <c r="AX260" s="398"/>
      <c r="AY260" s="398"/>
      <c r="AZ260" s="397"/>
      <c r="BA260" s="398" t="s">
        <v>6649</v>
      </c>
      <c r="BB260" s="430">
        <v>45947</v>
      </c>
      <c r="BC260" s="218" t="s">
        <v>10794</v>
      </c>
      <c r="BD260" s="398"/>
      <c r="BE260" s="398"/>
      <c r="BF260" s="398"/>
      <c r="BG260" s="398"/>
      <c r="BH260" s="398"/>
      <c r="BI260" s="397"/>
      <c r="BJ260" s="398"/>
      <c r="BK260" s="398"/>
      <c r="BL260" s="397"/>
      <c r="BM260" s="398"/>
      <c r="BN260" s="398"/>
      <c r="BO260" s="398"/>
      <c r="BP260" s="398"/>
      <c r="BQ260" s="398"/>
      <c r="BR260" s="398"/>
      <c r="BS260" s="398"/>
      <c r="BT260" s="398"/>
      <c r="BU260" s="398"/>
      <c r="BV260" s="398"/>
      <c r="BW260" s="398"/>
      <c r="BX260" s="398"/>
      <c r="BY260" s="398"/>
      <c r="BZ260" s="398"/>
      <c r="CA260" s="398"/>
      <c r="CB260" s="398"/>
      <c r="CC260" s="398"/>
      <c r="CD260" s="398"/>
      <c r="CE260" s="398"/>
      <c r="CF260" s="398"/>
      <c r="CG260" s="398"/>
      <c r="CH260" s="398"/>
      <c r="CI260" s="398"/>
      <c r="CJ260" s="398"/>
    </row>
    <row r="261" spans="1:88" s="402" customFormat="1" ht="15" x14ac:dyDescent="0.25">
      <c r="A261" s="899" t="s">
        <v>8263</v>
      </c>
      <c r="B261" s="397"/>
      <c r="C261" s="398" t="s">
        <v>8257</v>
      </c>
      <c r="D261" s="900" t="s">
        <v>6217</v>
      </c>
      <c r="E261" s="429" t="s">
        <v>6415</v>
      </c>
      <c r="F261" s="399">
        <f t="shared" si="42"/>
        <v>45947</v>
      </c>
      <c r="G261" s="401" t="str">
        <f t="shared" si="43"/>
        <v>C</v>
      </c>
      <c r="H261" s="898" t="str">
        <f t="shared" si="44"/>
        <v>MR_DER-1291_25</v>
      </c>
      <c r="I261" s="413" t="str">
        <f t="shared" si="45"/>
        <v>ND</v>
      </c>
      <c r="J261" s="413" t="str">
        <f t="shared" si="46"/>
        <v>ND</v>
      </c>
      <c r="K261" s="398" t="s">
        <v>3730</v>
      </c>
      <c r="L261" s="430">
        <v>44979</v>
      </c>
      <c r="M261" s="914" t="s">
        <v>6422</v>
      </c>
      <c r="N261" s="398" t="s">
        <v>5536</v>
      </c>
      <c r="O261" s="430">
        <v>45007</v>
      </c>
      <c r="P261" s="914" t="s">
        <v>6635</v>
      </c>
      <c r="Q261" s="398" t="s">
        <v>3765</v>
      </c>
      <c r="R261" s="1150">
        <v>45224</v>
      </c>
      <c r="S261" s="914" t="s">
        <v>6872</v>
      </c>
      <c r="T261" s="430">
        <v>45260</v>
      </c>
      <c r="U261" s="398" t="s">
        <v>5539</v>
      </c>
      <c r="V261" s="914" t="s">
        <v>6930</v>
      </c>
      <c r="W261" s="398" t="s">
        <v>3748</v>
      </c>
      <c r="X261" s="430">
        <v>45268</v>
      </c>
      <c r="Y261" s="914" t="s">
        <v>6992</v>
      </c>
      <c r="Z261" s="398"/>
      <c r="AA261" s="398"/>
      <c r="AB261" s="914" t="s">
        <v>6993</v>
      </c>
      <c r="AC261" s="398" t="s">
        <v>5626</v>
      </c>
      <c r="AD261" s="430">
        <v>45429</v>
      </c>
      <c r="AE261" s="914" t="s">
        <v>7699</v>
      </c>
      <c r="AF261" s="398" t="s">
        <v>5538</v>
      </c>
      <c r="AG261" s="430">
        <v>45440</v>
      </c>
      <c r="AH261" s="914" t="s">
        <v>8615</v>
      </c>
      <c r="AI261" s="398" t="s">
        <v>5811</v>
      </c>
      <c r="AJ261" s="430">
        <v>45443</v>
      </c>
      <c r="AK261" s="914" t="s">
        <v>7734</v>
      </c>
      <c r="AL261" s="398"/>
      <c r="AM261" s="398"/>
      <c r="AN261" s="914" t="s">
        <v>8614</v>
      </c>
      <c r="AO261" s="398" t="s">
        <v>5811</v>
      </c>
      <c r="AP261" s="430">
        <v>45560</v>
      </c>
      <c r="AQ261" s="914" t="s">
        <v>8232</v>
      </c>
      <c r="AR261" s="398"/>
      <c r="AS261" s="398"/>
      <c r="AT261" s="398"/>
      <c r="AU261" s="430" t="s">
        <v>6393</v>
      </c>
      <c r="AV261" s="430">
        <v>45929</v>
      </c>
      <c r="AW261" s="218" t="s">
        <v>10468</v>
      </c>
      <c r="AX261" s="398"/>
      <c r="AY261" s="398"/>
      <c r="AZ261" s="397"/>
      <c r="BA261" s="398" t="s">
        <v>6649</v>
      </c>
      <c r="BB261" s="430">
        <v>45947</v>
      </c>
      <c r="BC261" s="218" t="s">
        <v>10794</v>
      </c>
      <c r="BD261" s="398"/>
      <c r="BE261" s="398"/>
      <c r="BF261" s="398"/>
      <c r="BG261" s="398"/>
      <c r="BH261" s="398"/>
      <c r="BI261" s="397"/>
      <c r="BJ261" s="398"/>
      <c r="BK261" s="398"/>
      <c r="BL261" s="397"/>
      <c r="BM261" s="398"/>
      <c r="BN261" s="398"/>
      <c r="BO261" s="398"/>
      <c r="BP261" s="398"/>
      <c r="BQ261" s="398"/>
      <c r="BR261" s="398"/>
      <c r="BS261" s="398"/>
      <c r="BT261" s="398"/>
      <c r="BU261" s="398"/>
      <c r="BV261" s="398"/>
      <c r="BW261" s="398"/>
      <c r="BX261" s="398"/>
      <c r="BY261" s="398"/>
      <c r="BZ261" s="398"/>
      <c r="CA261" s="398"/>
      <c r="CB261" s="398"/>
      <c r="CC261" s="398"/>
      <c r="CD261" s="398"/>
      <c r="CE261" s="398"/>
      <c r="CF261" s="398"/>
      <c r="CG261" s="398"/>
      <c r="CH261" s="398"/>
      <c r="CI261" s="398"/>
      <c r="CJ261" s="398"/>
    </row>
    <row r="262" spans="1:88" s="402" customFormat="1" ht="15" x14ac:dyDescent="0.25">
      <c r="A262" s="899" t="s">
        <v>8263</v>
      </c>
      <c r="B262" s="397"/>
      <c r="C262" s="398" t="s">
        <v>8257</v>
      </c>
      <c r="D262" s="900" t="s">
        <v>6217</v>
      </c>
      <c r="E262" s="429" t="s">
        <v>6416</v>
      </c>
      <c r="F262" s="399">
        <f t="shared" si="42"/>
        <v>45947</v>
      </c>
      <c r="G262" s="401" t="str">
        <f t="shared" si="43"/>
        <v>C</v>
      </c>
      <c r="H262" s="898" t="str">
        <f t="shared" si="44"/>
        <v>MR_DER-1291_25</v>
      </c>
      <c r="I262" s="413" t="str">
        <f t="shared" si="45"/>
        <v>ND</v>
      </c>
      <c r="J262" s="413" t="str">
        <f t="shared" si="46"/>
        <v>ND</v>
      </c>
      <c r="K262" s="398" t="s">
        <v>3730</v>
      </c>
      <c r="L262" s="430">
        <v>44979</v>
      </c>
      <c r="M262" s="914" t="s">
        <v>6422</v>
      </c>
      <c r="N262" s="398" t="s">
        <v>5536</v>
      </c>
      <c r="O262" s="430">
        <v>45007</v>
      </c>
      <c r="P262" s="914" t="s">
        <v>6635</v>
      </c>
      <c r="Q262" s="398" t="s">
        <v>3765</v>
      </c>
      <c r="R262" s="1150">
        <v>45224</v>
      </c>
      <c r="S262" s="914" t="s">
        <v>6872</v>
      </c>
      <c r="T262" s="430">
        <v>45260</v>
      </c>
      <c r="U262" s="398" t="s">
        <v>5539</v>
      </c>
      <c r="V262" s="914" t="s">
        <v>6930</v>
      </c>
      <c r="W262" s="398" t="s">
        <v>3748</v>
      </c>
      <c r="X262" s="430">
        <v>45268</v>
      </c>
      <c r="Y262" s="914" t="s">
        <v>6992</v>
      </c>
      <c r="Z262" s="398"/>
      <c r="AA262" s="398"/>
      <c r="AB262" s="914" t="s">
        <v>6993</v>
      </c>
      <c r="AC262" s="398" t="s">
        <v>5626</v>
      </c>
      <c r="AD262" s="430">
        <v>45429</v>
      </c>
      <c r="AE262" s="914" t="s">
        <v>7699</v>
      </c>
      <c r="AF262" s="398" t="s">
        <v>5538</v>
      </c>
      <c r="AG262" s="430">
        <v>45440</v>
      </c>
      <c r="AH262" s="914" t="s">
        <v>8615</v>
      </c>
      <c r="AI262" s="398" t="s">
        <v>5811</v>
      </c>
      <c r="AJ262" s="430">
        <v>45443</v>
      </c>
      <c r="AK262" s="914" t="s">
        <v>7734</v>
      </c>
      <c r="AL262" s="398"/>
      <c r="AM262" s="398"/>
      <c r="AN262" s="914" t="s">
        <v>8614</v>
      </c>
      <c r="AO262" s="398" t="s">
        <v>5811</v>
      </c>
      <c r="AP262" s="430">
        <v>45560</v>
      </c>
      <c r="AQ262" s="914" t="s">
        <v>8232</v>
      </c>
      <c r="AR262" s="398"/>
      <c r="AS262" s="398"/>
      <c r="AT262" s="398"/>
      <c r="AU262" s="430" t="s">
        <v>6393</v>
      </c>
      <c r="AV262" s="430">
        <v>45929</v>
      </c>
      <c r="AW262" s="218" t="s">
        <v>10468</v>
      </c>
      <c r="AX262" s="398"/>
      <c r="AY262" s="398"/>
      <c r="AZ262" s="397"/>
      <c r="BA262" s="398" t="s">
        <v>6649</v>
      </c>
      <c r="BB262" s="430">
        <v>45947</v>
      </c>
      <c r="BC262" s="218" t="s">
        <v>10794</v>
      </c>
      <c r="BD262" s="398"/>
      <c r="BE262" s="398"/>
      <c r="BF262" s="398"/>
      <c r="BG262" s="398"/>
      <c r="BH262" s="398"/>
      <c r="BI262" s="397"/>
      <c r="BJ262" s="398"/>
      <c r="BK262" s="398"/>
      <c r="BL262" s="397"/>
      <c r="BM262" s="398"/>
      <c r="BN262" s="398"/>
      <c r="BO262" s="398"/>
      <c r="BP262" s="398"/>
      <c r="BQ262" s="398"/>
      <c r="BR262" s="398"/>
      <c r="BS262" s="398"/>
      <c r="BT262" s="398"/>
      <c r="BU262" s="398"/>
      <c r="BV262" s="398"/>
      <c r="BW262" s="398"/>
      <c r="BX262" s="398"/>
      <c r="BY262" s="398"/>
      <c r="BZ262" s="398"/>
      <c r="CA262" s="398"/>
      <c r="CB262" s="398"/>
      <c r="CC262" s="398"/>
      <c r="CD262" s="398"/>
      <c r="CE262" s="398"/>
      <c r="CF262" s="398"/>
      <c r="CG262" s="398"/>
      <c r="CH262" s="398"/>
      <c r="CI262" s="398"/>
      <c r="CJ262" s="398"/>
    </row>
    <row r="263" spans="1:88" s="402" customFormat="1" ht="15" x14ac:dyDescent="0.25">
      <c r="A263" s="899" t="s">
        <v>8263</v>
      </c>
      <c r="B263" s="397"/>
      <c r="C263" s="398" t="s">
        <v>8257</v>
      </c>
      <c r="D263" s="900" t="s">
        <v>6217</v>
      </c>
      <c r="E263" s="429" t="s">
        <v>6417</v>
      </c>
      <c r="F263" s="399">
        <f t="shared" si="42"/>
        <v>45947</v>
      </c>
      <c r="G263" s="401" t="str">
        <f t="shared" si="43"/>
        <v>C</v>
      </c>
      <c r="H263" s="898" t="str">
        <f t="shared" si="44"/>
        <v>MR_DER-1291_25</v>
      </c>
      <c r="I263" s="413" t="str">
        <f t="shared" si="45"/>
        <v>ND</v>
      </c>
      <c r="J263" s="413" t="str">
        <f t="shared" si="46"/>
        <v>ND</v>
      </c>
      <c r="K263" s="398" t="s">
        <v>3730</v>
      </c>
      <c r="L263" s="430">
        <v>44979</v>
      </c>
      <c r="M263" s="914" t="s">
        <v>6422</v>
      </c>
      <c r="N263" s="398" t="s">
        <v>5536</v>
      </c>
      <c r="O263" s="430">
        <v>45007</v>
      </c>
      <c r="P263" s="914" t="s">
        <v>6635</v>
      </c>
      <c r="Q263" s="398" t="s">
        <v>3765</v>
      </c>
      <c r="R263" s="1150">
        <v>45224</v>
      </c>
      <c r="S263" s="914" t="s">
        <v>6872</v>
      </c>
      <c r="T263" s="430">
        <v>45260</v>
      </c>
      <c r="U263" s="398" t="s">
        <v>5539</v>
      </c>
      <c r="V263" s="914" t="s">
        <v>6930</v>
      </c>
      <c r="W263" s="398" t="s">
        <v>3748</v>
      </c>
      <c r="X263" s="430">
        <v>45268</v>
      </c>
      <c r="Y263" s="914" t="s">
        <v>6992</v>
      </c>
      <c r="Z263" s="398"/>
      <c r="AA263" s="398"/>
      <c r="AB263" s="914" t="s">
        <v>6993</v>
      </c>
      <c r="AC263" s="398" t="s">
        <v>5626</v>
      </c>
      <c r="AD263" s="430">
        <v>45429</v>
      </c>
      <c r="AE263" s="914" t="s">
        <v>7699</v>
      </c>
      <c r="AF263" s="398" t="s">
        <v>5538</v>
      </c>
      <c r="AG263" s="430">
        <v>45440</v>
      </c>
      <c r="AH263" s="914" t="s">
        <v>8615</v>
      </c>
      <c r="AI263" s="398" t="s">
        <v>5811</v>
      </c>
      <c r="AJ263" s="430">
        <v>45443</v>
      </c>
      <c r="AK263" s="914" t="s">
        <v>7734</v>
      </c>
      <c r="AL263" s="398"/>
      <c r="AM263" s="398"/>
      <c r="AN263" s="914" t="s">
        <v>8614</v>
      </c>
      <c r="AO263" s="398" t="s">
        <v>5811</v>
      </c>
      <c r="AP263" s="430">
        <v>45560</v>
      </c>
      <c r="AQ263" s="914" t="s">
        <v>8232</v>
      </c>
      <c r="AR263" s="398"/>
      <c r="AS263" s="398"/>
      <c r="AT263" s="398"/>
      <c r="AU263" s="430" t="s">
        <v>6393</v>
      </c>
      <c r="AV263" s="430">
        <v>45929</v>
      </c>
      <c r="AW263" s="1153" t="s">
        <v>10468</v>
      </c>
      <c r="AX263" s="398"/>
      <c r="AY263" s="398"/>
      <c r="AZ263" s="397"/>
      <c r="BA263" s="398" t="s">
        <v>6649</v>
      </c>
      <c r="BB263" s="430">
        <v>45947</v>
      </c>
      <c r="BC263" s="1153" t="s">
        <v>10794</v>
      </c>
      <c r="BD263" s="398"/>
      <c r="BE263" s="398"/>
      <c r="BF263" s="398"/>
      <c r="BG263" s="398"/>
      <c r="BH263" s="398"/>
      <c r="BI263" s="397"/>
      <c r="BJ263" s="398"/>
      <c r="BK263" s="398"/>
      <c r="BL263" s="397"/>
      <c r="BM263" s="398"/>
      <c r="BN263" s="398"/>
      <c r="BO263" s="398"/>
      <c r="BP263" s="398"/>
      <c r="BQ263" s="398"/>
      <c r="BR263" s="398"/>
      <c r="BS263" s="398"/>
      <c r="BT263" s="398"/>
      <c r="BU263" s="398"/>
      <c r="BV263" s="398"/>
      <c r="BW263" s="398"/>
      <c r="BX263" s="398"/>
      <c r="BY263" s="398"/>
      <c r="BZ263" s="398"/>
      <c r="CA263" s="398"/>
      <c r="CB263" s="398"/>
      <c r="CC263" s="398"/>
      <c r="CD263" s="398"/>
      <c r="CE263" s="398"/>
      <c r="CF263" s="398"/>
      <c r="CG263" s="398"/>
      <c r="CH263" s="398"/>
      <c r="CI263" s="398"/>
      <c r="CJ263" s="398"/>
    </row>
    <row r="264" spans="1:88" s="402" customFormat="1" ht="15" x14ac:dyDescent="0.25">
      <c r="A264" s="899" t="s">
        <v>8263</v>
      </c>
      <c r="B264" s="397"/>
      <c r="C264" s="398" t="s">
        <v>8257</v>
      </c>
      <c r="D264" s="900" t="s">
        <v>6217</v>
      </c>
      <c r="E264" s="429" t="s">
        <v>6418</v>
      </c>
      <c r="F264" s="399">
        <f t="shared" si="42"/>
        <v>45947</v>
      </c>
      <c r="G264" s="401" t="str">
        <f t="shared" si="43"/>
        <v>C</v>
      </c>
      <c r="H264" s="898" t="str">
        <f t="shared" si="44"/>
        <v>MR_DER-1291_25</v>
      </c>
      <c r="I264" s="413" t="str">
        <f t="shared" si="45"/>
        <v>ND</v>
      </c>
      <c r="J264" s="413" t="str">
        <f t="shared" si="46"/>
        <v>ND</v>
      </c>
      <c r="K264" s="398" t="s">
        <v>3730</v>
      </c>
      <c r="L264" s="430">
        <v>44979</v>
      </c>
      <c r="M264" s="914" t="s">
        <v>6422</v>
      </c>
      <c r="N264" s="398" t="s">
        <v>5536</v>
      </c>
      <c r="O264" s="430">
        <v>45007</v>
      </c>
      <c r="P264" s="914" t="s">
        <v>6635</v>
      </c>
      <c r="Q264" s="398" t="s">
        <v>3765</v>
      </c>
      <c r="R264" s="1150">
        <v>45224</v>
      </c>
      <c r="S264" s="914" t="s">
        <v>6872</v>
      </c>
      <c r="T264" s="430">
        <v>45260</v>
      </c>
      <c r="U264" s="398" t="s">
        <v>5539</v>
      </c>
      <c r="V264" s="914" t="s">
        <v>6930</v>
      </c>
      <c r="W264" s="398" t="s">
        <v>3748</v>
      </c>
      <c r="X264" s="430">
        <v>45268</v>
      </c>
      <c r="Y264" s="914" t="s">
        <v>6992</v>
      </c>
      <c r="Z264" s="398"/>
      <c r="AA264" s="398"/>
      <c r="AB264" s="914" t="s">
        <v>6993</v>
      </c>
      <c r="AC264" s="398" t="s">
        <v>5626</v>
      </c>
      <c r="AD264" s="430">
        <v>45429</v>
      </c>
      <c r="AE264" s="914" t="s">
        <v>7699</v>
      </c>
      <c r="AF264" s="398" t="s">
        <v>5538</v>
      </c>
      <c r="AG264" s="430">
        <v>45440</v>
      </c>
      <c r="AH264" s="914" t="s">
        <v>8615</v>
      </c>
      <c r="AI264" s="398" t="s">
        <v>5811</v>
      </c>
      <c r="AJ264" s="430">
        <v>45443</v>
      </c>
      <c r="AK264" s="914" t="s">
        <v>7734</v>
      </c>
      <c r="AL264" s="398"/>
      <c r="AM264" s="398"/>
      <c r="AN264" s="914" t="s">
        <v>8614</v>
      </c>
      <c r="AO264" s="398" t="s">
        <v>5811</v>
      </c>
      <c r="AP264" s="430">
        <v>45560</v>
      </c>
      <c r="AQ264" s="914" t="s">
        <v>8232</v>
      </c>
      <c r="AR264" s="398"/>
      <c r="AS264" s="398"/>
      <c r="AT264" s="398"/>
      <c r="AU264" s="430" t="s">
        <v>6393</v>
      </c>
      <c r="AV264" s="430">
        <v>45929</v>
      </c>
      <c r="AW264" s="1153" t="s">
        <v>10468</v>
      </c>
      <c r="AX264" s="398"/>
      <c r="AY264" s="398"/>
      <c r="AZ264" s="397"/>
      <c r="BA264" s="398" t="s">
        <v>6649</v>
      </c>
      <c r="BB264" s="430">
        <v>45947</v>
      </c>
      <c r="BC264" s="1153" t="s">
        <v>10794</v>
      </c>
      <c r="BD264" s="398"/>
      <c r="BE264" s="398"/>
      <c r="BF264" s="398"/>
      <c r="BG264" s="398"/>
      <c r="BH264" s="398"/>
      <c r="BI264" s="397"/>
      <c r="BJ264" s="398"/>
      <c r="BK264" s="398"/>
      <c r="BL264" s="397"/>
      <c r="BM264" s="398"/>
      <c r="BN264" s="398"/>
      <c r="BO264" s="398"/>
      <c r="BP264" s="398"/>
      <c r="BQ264" s="398"/>
      <c r="BR264" s="398"/>
      <c r="BS264" s="398"/>
      <c r="BT264" s="398"/>
      <c r="BU264" s="398"/>
      <c r="BV264" s="398"/>
      <c r="BW264" s="398"/>
      <c r="BX264" s="398"/>
      <c r="BY264" s="398"/>
      <c r="BZ264" s="398"/>
      <c r="CA264" s="398"/>
      <c r="CB264" s="398"/>
      <c r="CC264" s="398"/>
      <c r="CD264" s="398"/>
      <c r="CE264" s="398"/>
      <c r="CF264" s="398"/>
      <c r="CG264" s="398"/>
      <c r="CH264" s="398"/>
      <c r="CI264" s="398"/>
      <c r="CJ264" s="398"/>
    </row>
    <row r="265" spans="1:88" s="402" customFormat="1" ht="15" x14ac:dyDescent="0.25">
      <c r="A265" s="899" t="s">
        <v>8263</v>
      </c>
      <c r="B265" s="397"/>
      <c r="C265" s="398" t="s">
        <v>8257</v>
      </c>
      <c r="D265" s="900" t="s">
        <v>6217</v>
      </c>
      <c r="E265" s="429" t="s">
        <v>6419</v>
      </c>
      <c r="F265" s="399">
        <f t="shared" si="42"/>
        <v>45947</v>
      </c>
      <c r="G265" s="401" t="str">
        <f t="shared" si="43"/>
        <v>C</v>
      </c>
      <c r="H265" s="898" t="str">
        <f t="shared" si="44"/>
        <v>MR_DER-1291_25</v>
      </c>
      <c r="I265" s="413" t="str">
        <f t="shared" si="45"/>
        <v>ND</v>
      </c>
      <c r="J265" s="413" t="str">
        <f t="shared" si="46"/>
        <v>ND</v>
      </c>
      <c r="K265" s="398" t="s">
        <v>3730</v>
      </c>
      <c r="L265" s="430">
        <v>44979</v>
      </c>
      <c r="M265" s="914" t="s">
        <v>6422</v>
      </c>
      <c r="N265" s="398" t="s">
        <v>5536</v>
      </c>
      <c r="O265" s="430">
        <v>45007</v>
      </c>
      <c r="P265" s="914" t="s">
        <v>6635</v>
      </c>
      <c r="Q265" s="398" t="s">
        <v>3765</v>
      </c>
      <c r="R265" s="1150">
        <v>45224</v>
      </c>
      <c r="S265" s="914" t="s">
        <v>6872</v>
      </c>
      <c r="T265" s="430">
        <v>45260</v>
      </c>
      <c r="U265" s="398" t="s">
        <v>5539</v>
      </c>
      <c r="V265" s="914" t="s">
        <v>6930</v>
      </c>
      <c r="W265" s="398" t="s">
        <v>3748</v>
      </c>
      <c r="X265" s="430">
        <v>45268</v>
      </c>
      <c r="Y265" s="914" t="s">
        <v>6992</v>
      </c>
      <c r="Z265" s="398"/>
      <c r="AA265" s="398"/>
      <c r="AB265" s="914" t="s">
        <v>6993</v>
      </c>
      <c r="AC265" s="398" t="s">
        <v>5626</v>
      </c>
      <c r="AD265" s="430">
        <v>45429</v>
      </c>
      <c r="AE265" s="914" t="s">
        <v>7699</v>
      </c>
      <c r="AF265" s="398" t="s">
        <v>5538</v>
      </c>
      <c r="AG265" s="430">
        <v>45440</v>
      </c>
      <c r="AH265" s="914" t="s">
        <v>8615</v>
      </c>
      <c r="AI265" s="398" t="s">
        <v>5811</v>
      </c>
      <c r="AJ265" s="430">
        <v>45443</v>
      </c>
      <c r="AK265" s="914" t="s">
        <v>7734</v>
      </c>
      <c r="AL265" s="398"/>
      <c r="AM265" s="398"/>
      <c r="AN265" s="914" t="s">
        <v>8614</v>
      </c>
      <c r="AO265" s="398" t="s">
        <v>5811</v>
      </c>
      <c r="AP265" s="430">
        <v>45560</v>
      </c>
      <c r="AQ265" s="914" t="s">
        <v>8232</v>
      </c>
      <c r="AR265" s="398"/>
      <c r="AS265" s="398"/>
      <c r="AT265" s="398"/>
      <c r="AU265" s="430" t="s">
        <v>6393</v>
      </c>
      <c r="AV265" s="430">
        <v>45929</v>
      </c>
      <c r="AW265" s="1153" t="s">
        <v>10468</v>
      </c>
      <c r="AX265" s="398"/>
      <c r="AY265" s="398"/>
      <c r="AZ265" s="397"/>
      <c r="BA265" s="398" t="s">
        <v>6649</v>
      </c>
      <c r="BB265" s="430">
        <v>45947</v>
      </c>
      <c r="BC265" s="1153" t="s">
        <v>10794</v>
      </c>
      <c r="BD265" s="398"/>
      <c r="BE265" s="398"/>
      <c r="BF265" s="398"/>
      <c r="BG265" s="398"/>
      <c r="BH265" s="398"/>
      <c r="BI265" s="397"/>
      <c r="BJ265" s="398"/>
      <c r="BK265" s="398"/>
      <c r="BL265" s="397"/>
      <c r="BM265" s="398"/>
      <c r="BN265" s="398"/>
      <c r="BO265" s="398"/>
      <c r="BP265" s="398"/>
      <c r="BQ265" s="398"/>
      <c r="BR265" s="398"/>
      <c r="BS265" s="398"/>
      <c r="BT265" s="398"/>
      <c r="BU265" s="398"/>
      <c r="BV265" s="398"/>
      <c r="BW265" s="398"/>
      <c r="BX265" s="398"/>
      <c r="BY265" s="398"/>
      <c r="BZ265" s="398"/>
      <c r="CA265" s="398"/>
      <c r="CB265" s="398"/>
      <c r="CC265" s="398"/>
      <c r="CD265" s="398"/>
      <c r="CE265" s="398"/>
      <c r="CF265" s="398"/>
      <c r="CG265" s="398"/>
      <c r="CH265" s="398"/>
      <c r="CI265" s="398"/>
      <c r="CJ265" s="398"/>
    </row>
    <row r="266" spans="1:88" s="402" customFormat="1" ht="15" x14ac:dyDescent="0.25">
      <c r="A266" s="899" t="s">
        <v>8263</v>
      </c>
      <c r="B266" s="397"/>
      <c r="C266" s="398" t="s">
        <v>8257</v>
      </c>
      <c r="D266" s="900" t="s">
        <v>6217</v>
      </c>
      <c r="E266" s="429" t="s">
        <v>6420</v>
      </c>
      <c r="F266" s="399">
        <f t="shared" si="42"/>
        <v>45947</v>
      </c>
      <c r="G266" s="401" t="str">
        <f t="shared" si="43"/>
        <v>C</v>
      </c>
      <c r="H266" s="898" t="str">
        <f t="shared" si="44"/>
        <v>MR_DER-1291_25</v>
      </c>
      <c r="I266" s="413" t="str">
        <f t="shared" si="45"/>
        <v>ND</v>
      </c>
      <c r="J266" s="413" t="str">
        <f t="shared" si="46"/>
        <v>ND</v>
      </c>
      <c r="K266" s="398" t="s">
        <v>3730</v>
      </c>
      <c r="L266" s="430">
        <v>44979</v>
      </c>
      <c r="M266" s="914" t="s">
        <v>6422</v>
      </c>
      <c r="N266" s="398" t="s">
        <v>5536</v>
      </c>
      <c r="O266" s="430">
        <v>45007</v>
      </c>
      <c r="P266" s="914" t="s">
        <v>6635</v>
      </c>
      <c r="Q266" s="398" t="s">
        <v>3765</v>
      </c>
      <c r="R266" s="1150">
        <v>45224</v>
      </c>
      <c r="S266" s="914" t="s">
        <v>6872</v>
      </c>
      <c r="T266" s="430">
        <v>45260</v>
      </c>
      <c r="U266" s="398" t="s">
        <v>5539</v>
      </c>
      <c r="V266" s="914" t="s">
        <v>6930</v>
      </c>
      <c r="W266" s="398" t="s">
        <v>3748</v>
      </c>
      <c r="X266" s="430">
        <v>45268</v>
      </c>
      <c r="Y266" s="914" t="s">
        <v>6992</v>
      </c>
      <c r="Z266" s="398"/>
      <c r="AA266" s="398"/>
      <c r="AB266" s="914" t="s">
        <v>6993</v>
      </c>
      <c r="AC266" s="398" t="s">
        <v>5626</v>
      </c>
      <c r="AD266" s="430">
        <v>45429</v>
      </c>
      <c r="AE266" s="914" t="s">
        <v>7699</v>
      </c>
      <c r="AF266" s="398" t="s">
        <v>5538</v>
      </c>
      <c r="AG266" s="430">
        <v>45440</v>
      </c>
      <c r="AH266" s="914" t="s">
        <v>8615</v>
      </c>
      <c r="AI266" s="398" t="s">
        <v>5811</v>
      </c>
      <c r="AJ266" s="430">
        <v>45443</v>
      </c>
      <c r="AK266" s="914" t="s">
        <v>7734</v>
      </c>
      <c r="AL266" s="398"/>
      <c r="AM266" s="398"/>
      <c r="AN266" s="914" t="s">
        <v>8614</v>
      </c>
      <c r="AO266" s="398" t="s">
        <v>5811</v>
      </c>
      <c r="AP266" s="430">
        <v>45560</v>
      </c>
      <c r="AQ266" s="914" t="s">
        <v>8232</v>
      </c>
      <c r="AR266" s="398"/>
      <c r="AS266" s="398"/>
      <c r="AT266" s="398"/>
      <c r="AU266" s="430" t="s">
        <v>6393</v>
      </c>
      <c r="AV266" s="430">
        <v>45929</v>
      </c>
      <c r="AW266" s="1153" t="s">
        <v>10468</v>
      </c>
      <c r="AX266" s="398"/>
      <c r="AY266" s="398"/>
      <c r="AZ266" s="397"/>
      <c r="BA266" s="398" t="s">
        <v>6649</v>
      </c>
      <c r="BB266" s="430">
        <v>45947</v>
      </c>
      <c r="BC266" s="1153" t="s">
        <v>10794</v>
      </c>
      <c r="BD266" s="398"/>
      <c r="BE266" s="398"/>
      <c r="BF266" s="398"/>
      <c r="BG266" s="398"/>
      <c r="BH266" s="398"/>
      <c r="BI266" s="397"/>
      <c r="BJ266" s="398"/>
      <c r="BK266" s="398"/>
      <c r="BL266" s="397"/>
      <c r="BM266" s="398"/>
      <c r="BN266" s="398"/>
      <c r="BO266" s="398"/>
      <c r="BP266" s="398"/>
      <c r="BQ266" s="398"/>
      <c r="BR266" s="398"/>
      <c r="BS266" s="398"/>
      <c r="BT266" s="398"/>
      <c r="BU266" s="398"/>
      <c r="BV266" s="398"/>
      <c r="BW266" s="398"/>
      <c r="BX266" s="398"/>
      <c r="BY266" s="398"/>
      <c r="BZ266" s="398"/>
      <c r="CA266" s="398"/>
      <c r="CB266" s="398"/>
      <c r="CC266" s="398"/>
      <c r="CD266" s="398"/>
      <c r="CE266" s="398"/>
      <c r="CF266" s="398"/>
      <c r="CG266" s="398"/>
      <c r="CH266" s="398"/>
      <c r="CI266" s="398"/>
      <c r="CJ266" s="398"/>
    </row>
    <row r="267" spans="1:88" s="402" customFormat="1" ht="15" x14ac:dyDescent="0.25">
      <c r="A267" s="899" t="s">
        <v>8263</v>
      </c>
      <c r="B267" s="397"/>
      <c r="C267" s="398" t="s">
        <v>8257</v>
      </c>
      <c r="D267" s="900" t="s">
        <v>6217</v>
      </c>
      <c r="E267" s="429" t="s">
        <v>6421</v>
      </c>
      <c r="F267" s="399">
        <f t="shared" si="42"/>
        <v>45947</v>
      </c>
      <c r="G267" s="401" t="str">
        <f t="shared" si="43"/>
        <v>C</v>
      </c>
      <c r="H267" s="898" t="str">
        <f t="shared" si="44"/>
        <v>MR_DER-1291_25</v>
      </c>
      <c r="I267" s="413" t="str">
        <f t="shared" si="45"/>
        <v>ND</v>
      </c>
      <c r="J267" s="413" t="str">
        <f t="shared" si="46"/>
        <v>ND</v>
      </c>
      <c r="K267" s="398" t="s">
        <v>3730</v>
      </c>
      <c r="L267" s="430">
        <v>44979</v>
      </c>
      <c r="M267" s="914" t="s">
        <v>6422</v>
      </c>
      <c r="N267" s="398" t="s">
        <v>5536</v>
      </c>
      <c r="O267" s="430">
        <v>45007</v>
      </c>
      <c r="P267" s="914" t="s">
        <v>6635</v>
      </c>
      <c r="Q267" s="398" t="s">
        <v>3765</v>
      </c>
      <c r="R267" s="1150">
        <v>45224</v>
      </c>
      <c r="S267" s="914" t="s">
        <v>6872</v>
      </c>
      <c r="T267" s="430">
        <v>45260</v>
      </c>
      <c r="U267" s="398" t="s">
        <v>5539</v>
      </c>
      <c r="V267" s="914" t="s">
        <v>6930</v>
      </c>
      <c r="W267" s="398" t="s">
        <v>3748</v>
      </c>
      <c r="X267" s="430">
        <v>45268</v>
      </c>
      <c r="Y267" s="914" t="s">
        <v>6992</v>
      </c>
      <c r="Z267" s="398"/>
      <c r="AA267" s="398"/>
      <c r="AB267" s="914" t="s">
        <v>6993</v>
      </c>
      <c r="AC267" s="398" t="s">
        <v>5626</v>
      </c>
      <c r="AD267" s="430">
        <v>45429</v>
      </c>
      <c r="AE267" s="914" t="s">
        <v>7699</v>
      </c>
      <c r="AF267" s="398" t="s">
        <v>5538</v>
      </c>
      <c r="AG267" s="430">
        <v>45440</v>
      </c>
      <c r="AH267" s="914" t="s">
        <v>8615</v>
      </c>
      <c r="AI267" s="398" t="s">
        <v>5811</v>
      </c>
      <c r="AJ267" s="430">
        <v>45443</v>
      </c>
      <c r="AK267" s="914" t="s">
        <v>7734</v>
      </c>
      <c r="AL267" s="398"/>
      <c r="AM267" s="398"/>
      <c r="AN267" s="914" t="s">
        <v>8614</v>
      </c>
      <c r="AO267" s="398" t="s">
        <v>5811</v>
      </c>
      <c r="AP267" s="430">
        <v>45560</v>
      </c>
      <c r="AQ267" s="914" t="s">
        <v>8232</v>
      </c>
      <c r="AR267" s="398"/>
      <c r="AS267" s="398"/>
      <c r="AT267" s="398"/>
      <c r="AU267" s="430" t="s">
        <v>6393</v>
      </c>
      <c r="AV267" s="430">
        <v>45929</v>
      </c>
      <c r="AW267" s="1153" t="s">
        <v>10468</v>
      </c>
      <c r="AX267" s="398"/>
      <c r="AY267" s="398"/>
      <c r="AZ267" s="397"/>
      <c r="BA267" s="398" t="s">
        <v>6649</v>
      </c>
      <c r="BB267" s="430">
        <v>45947</v>
      </c>
      <c r="BC267" s="1153" t="s">
        <v>10794</v>
      </c>
      <c r="BD267" s="398"/>
      <c r="BE267" s="398"/>
      <c r="BF267" s="398"/>
      <c r="BG267" s="398"/>
      <c r="BH267" s="398"/>
      <c r="BI267" s="397"/>
      <c r="BJ267" s="398"/>
      <c r="BK267" s="398"/>
      <c r="BL267" s="397"/>
      <c r="BM267" s="398"/>
      <c r="BN267" s="398"/>
      <c r="BO267" s="398"/>
      <c r="BP267" s="398"/>
      <c r="BQ267" s="398"/>
      <c r="BR267" s="398"/>
      <c r="BS267" s="398"/>
      <c r="BT267" s="398"/>
      <c r="BU267" s="398"/>
      <c r="BV267" s="398"/>
      <c r="BW267" s="398"/>
      <c r="BX267" s="398"/>
      <c r="BY267" s="398"/>
      <c r="BZ267" s="398"/>
      <c r="CA267" s="398"/>
      <c r="CB267" s="398"/>
      <c r="CC267" s="398"/>
      <c r="CD267" s="398"/>
      <c r="CE267" s="398"/>
      <c r="CF267" s="398"/>
      <c r="CG267" s="398"/>
      <c r="CH267" s="398"/>
      <c r="CI267" s="398"/>
      <c r="CJ267" s="398"/>
    </row>
    <row r="268" spans="1:88" s="402" customFormat="1" x14ac:dyDescent="0.25">
      <c r="A268" s="899" t="s">
        <v>8263</v>
      </c>
      <c r="B268" s="397"/>
      <c r="C268" s="398" t="s">
        <v>8257</v>
      </c>
      <c r="D268" s="900" t="s">
        <v>6401</v>
      </c>
      <c r="E268" s="429" t="s">
        <v>2840</v>
      </c>
      <c r="F268" s="399">
        <f>IF(L268&lt;&gt;0,MAX(L268,R268,X268,AD268,AJ268,AP268,AV268),"NE")</f>
        <v>45560</v>
      </c>
      <c r="G268" s="401" t="str">
        <f t="shared" si="43"/>
        <v>C</v>
      </c>
      <c r="H268" s="898" t="str">
        <f t="shared" si="44"/>
        <v>MR.DER-0779_24-SP 097-Entrega Final-G18</v>
      </c>
      <c r="I268" s="413" t="str">
        <f t="shared" si="45"/>
        <v>ND</v>
      </c>
      <c r="J268" s="413" t="str">
        <f t="shared" si="46"/>
        <v>ND</v>
      </c>
      <c r="K268" s="398" t="s">
        <v>3730</v>
      </c>
      <c r="L268" s="430">
        <v>45373</v>
      </c>
      <c r="M268" s="914" t="s">
        <v>7398</v>
      </c>
      <c r="N268" s="398" t="s">
        <v>5539</v>
      </c>
      <c r="O268" s="430">
        <v>45385</v>
      </c>
      <c r="P268" s="398"/>
      <c r="Q268" s="398" t="s">
        <v>3748</v>
      </c>
      <c r="R268" s="430">
        <v>45392</v>
      </c>
      <c r="S268" s="914" t="s">
        <v>7489</v>
      </c>
      <c r="T268" s="398"/>
      <c r="U268" s="398"/>
      <c r="V268" s="398"/>
      <c r="W268" s="398" t="s">
        <v>5626</v>
      </c>
      <c r="X268" s="430">
        <v>45415</v>
      </c>
      <c r="Y268" s="914" t="s">
        <v>7675</v>
      </c>
      <c r="Z268" s="398" t="s">
        <v>5538</v>
      </c>
      <c r="AA268" s="430">
        <v>45426</v>
      </c>
      <c r="AB268" s="398"/>
      <c r="AC268" s="398" t="s">
        <v>5811</v>
      </c>
      <c r="AD268" s="430">
        <v>45429</v>
      </c>
      <c r="AE268" s="914" t="s">
        <v>7703</v>
      </c>
      <c r="AF268" s="398"/>
      <c r="AG268" s="398"/>
      <c r="AH268" s="398"/>
      <c r="AI268" s="398" t="s">
        <v>6393</v>
      </c>
      <c r="AJ268" s="430">
        <v>45443</v>
      </c>
      <c r="AK268" s="914" t="s">
        <v>7736</v>
      </c>
      <c r="AL268" s="398" t="s">
        <v>5537</v>
      </c>
      <c r="AM268" s="430">
        <v>45449</v>
      </c>
      <c r="AN268" s="398"/>
      <c r="AO268" s="398" t="s">
        <v>6649</v>
      </c>
      <c r="AP268" s="430">
        <v>45455</v>
      </c>
      <c r="AQ268" s="914" t="s">
        <v>8043</v>
      </c>
      <c r="AR268" s="398"/>
      <c r="AS268" s="398"/>
      <c r="AT268" s="398"/>
      <c r="AU268" s="398" t="s">
        <v>6649</v>
      </c>
      <c r="AV268" s="430">
        <v>45560</v>
      </c>
      <c r="AW268" s="914" t="s">
        <v>8228</v>
      </c>
      <c r="AX268" s="398"/>
      <c r="AY268" s="398"/>
      <c r="AZ268" s="397"/>
      <c r="BA268" s="398"/>
      <c r="BB268" s="430"/>
      <c r="BC268" s="920"/>
      <c r="BD268" s="398"/>
      <c r="BE268" s="398"/>
      <c r="BF268" s="398"/>
      <c r="BG268" s="398"/>
      <c r="BH268" s="430"/>
      <c r="BI268" s="920"/>
      <c r="BJ268" s="398"/>
      <c r="BK268" s="398"/>
      <c r="BL268" s="397"/>
      <c r="BM268" s="398"/>
      <c r="BN268" s="430"/>
      <c r="BO268" s="914"/>
      <c r="BP268" s="398"/>
      <c r="BQ268" s="398"/>
      <c r="BR268" s="398"/>
      <c r="BS268" s="398"/>
      <c r="BT268" s="430"/>
      <c r="BU268" s="914"/>
      <c r="BV268" s="398"/>
      <c r="BW268" s="398"/>
      <c r="BX268" s="398"/>
      <c r="BY268" s="398"/>
      <c r="BZ268" s="430"/>
      <c r="CA268" s="914"/>
      <c r="CB268" s="398"/>
      <c r="CC268" s="398"/>
      <c r="CD268" s="398"/>
      <c r="CE268" s="398"/>
      <c r="CF268" s="430"/>
      <c r="CG268" s="914"/>
      <c r="CH268" s="398"/>
      <c r="CI268" s="398"/>
      <c r="CJ268" s="398"/>
    </row>
    <row r="269" spans="1:88" s="402" customFormat="1" x14ac:dyDescent="0.25">
      <c r="A269" s="899" t="s">
        <v>8263</v>
      </c>
      <c r="B269" s="397"/>
      <c r="C269" s="398" t="s">
        <v>8257</v>
      </c>
      <c r="D269" s="900" t="s">
        <v>6401</v>
      </c>
      <c r="E269" s="429" t="s">
        <v>2841</v>
      </c>
      <c r="F269" s="399">
        <f>IF(L269&lt;&gt;0,MAX(L269,R269,X269,AD269,AJ269,AP269,AV269),"NE")</f>
        <v>45560</v>
      </c>
      <c r="G269" s="401" t="str">
        <f t="shared" si="43"/>
        <v>C</v>
      </c>
      <c r="H269" s="898" t="str">
        <f t="shared" si="44"/>
        <v>MR.DER-0779_24-SP 097-Entrega Final-G18</v>
      </c>
      <c r="I269" s="413" t="str">
        <f t="shared" si="45"/>
        <v>ND</v>
      </c>
      <c r="J269" s="413" t="str">
        <f t="shared" si="46"/>
        <v>ND</v>
      </c>
      <c r="K269" s="398" t="s">
        <v>3730</v>
      </c>
      <c r="L269" s="430">
        <v>45373</v>
      </c>
      <c r="M269" s="914" t="s">
        <v>7398</v>
      </c>
      <c r="N269" s="398" t="s">
        <v>5539</v>
      </c>
      <c r="O269" s="430">
        <v>45385</v>
      </c>
      <c r="P269" s="398"/>
      <c r="Q269" s="398" t="s">
        <v>3748</v>
      </c>
      <c r="R269" s="430">
        <v>45392</v>
      </c>
      <c r="S269" s="914" t="s">
        <v>7489</v>
      </c>
      <c r="T269" s="398"/>
      <c r="U269" s="398"/>
      <c r="V269" s="398"/>
      <c r="W269" s="398" t="s">
        <v>5626</v>
      </c>
      <c r="X269" s="430">
        <v>45415</v>
      </c>
      <c r="Y269" s="914" t="s">
        <v>7675</v>
      </c>
      <c r="Z269" s="398" t="s">
        <v>5538</v>
      </c>
      <c r="AA269" s="430">
        <v>45426</v>
      </c>
      <c r="AB269" s="398"/>
      <c r="AC269" s="398" t="s">
        <v>5811</v>
      </c>
      <c r="AD269" s="430">
        <v>45429</v>
      </c>
      <c r="AE269" s="914" t="s">
        <v>7703</v>
      </c>
      <c r="AF269" s="398"/>
      <c r="AG269" s="398"/>
      <c r="AH269" s="398"/>
      <c r="AI269" s="398" t="s">
        <v>6393</v>
      </c>
      <c r="AJ269" s="430">
        <v>45443</v>
      </c>
      <c r="AK269" s="914" t="s">
        <v>7736</v>
      </c>
      <c r="AL269" s="398" t="s">
        <v>5537</v>
      </c>
      <c r="AM269" s="430">
        <v>45449</v>
      </c>
      <c r="AN269" s="398"/>
      <c r="AO269" s="398" t="s">
        <v>6649</v>
      </c>
      <c r="AP269" s="430">
        <v>45455</v>
      </c>
      <c r="AQ269" s="914" t="s">
        <v>8043</v>
      </c>
      <c r="AR269" s="398"/>
      <c r="AS269" s="398"/>
      <c r="AT269" s="398"/>
      <c r="AU269" s="398" t="s">
        <v>6649</v>
      </c>
      <c r="AV269" s="430">
        <v>45560</v>
      </c>
      <c r="AW269" s="914" t="s">
        <v>8228</v>
      </c>
      <c r="AX269" s="398"/>
      <c r="AY269" s="398"/>
      <c r="AZ269" s="397"/>
      <c r="BA269" s="398"/>
      <c r="BB269" s="430"/>
      <c r="BC269" s="920"/>
      <c r="BD269" s="398"/>
      <c r="BE269" s="398"/>
      <c r="BF269" s="398"/>
      <c r="BG269" s="398"/>
      <c r="BH269" s="430"/>
      <c r="BI269" s="920"/>
      <c r="BJ269" s="398"/>
      <c r="BK269" s="398"/>
      <c r="BL269" s="397"/>
      <c r="BM269" s="398"/>
      <c r="BN269" s="430"/>
      <c r="BO269" s="914"/>
      <c r="BP269" s="398"/>
      <c r="BQ269" s="398"/>
      <c r="BR269" s="398"/>
      <c r="BS269" s="398"/>
      <c r="BT269" s="430"/>
      <c r="BU269" s="914"/>
      <c r="BV269" s="398"/>
      <c r="BW269" s="398"/>
      <c r="BX269" s="398"/>
      <c r="BY269" s="398"/>
      <c r="BZ269" s="430"/>
      <c r="CA269" s="914"/>
      <c r="CB269" s="398"/>
      <c r="CC269" s="398"/>
      <c r="CD269" s="398"/>
      <c r="CE269" s="398"/>
      <c r="CF269" s="430"/>
      <c r="CG269" s="914"/>
      <c r="CH269" s="398"/>
      <c r="CI269" s="398"/>
      <c r="CJ269" s="398"/>
    </row>
    <row r="270" spans="1:88" s="402" customFormat="1" x14ac:dyDescent="0.25">
      <c r="A270" s="899" t="s">
        <v>8263</v>
      </c>
      <c r="B270" s="398" t="s">
        <v>8257</v>
      </c>
      <c r="C270" s="398"/>
      <c r="D270" s="900" t="s">
        <v>6402</v>
      </c>
      <c r="E270" s="429" t="s">
        <v>2839</v>
      </c>
      <c r="F270" s="399">
        <f>IF(L270&lt;&gt;0,MAX(L270,R270,X270,AD270,AJ270,AP270,AV270),"NE")</f>
        <v>45560</v>
      </c>
      <c r="G270" s="401" t="str">
        <f t="shared" si="43"/>
        <v>C</v>
      </c>
      <c r="H270" s="898" t="str">
        <f t="shared" si="44"/>
        <v>MR.DER-0779_24-SP 097-Entrega Final-G18</v>
      </c>
      <c r="I270" s="413" t="str">
        <f t="shared" si="45"/>
        <v>ND</v>
      </c>
      <c r="J270" s="413" t="str">
        <f t="shared" si="46"/>
        <v>ND</v>
      </c>
      <c r="K270" s="398" t="s">
        <v>3730</v>
      </c>
      <c r="L270" s="430">
        <v>45373</v>
      </c>
      <c r="M270" s="914" t="s">
        <v>7398</v>
      </c>
      <c r="N270" s="398" t="s">
        <v>5539</v>
      </c>
      <c r="O270" s="430">
        <v>45385</v>
      </c>
      <c r="P270" s="398"/>
      <c r="Q270" s="398" t="s">
        <v>3748</v>
      </c>
      <c r="R270" s="430">
        <v>45392</v>
      </c>
      <c r="S270" s="914" t="s">
        <v>7489</v>
      </c>
      <c r="T270" s="398"/>
      <c r="U270" s="398"/>
      <c r="V270" s="398"/>
      <c r="W270" s="398" t="s">
        <v>5626</v>
      </c>
      <c r="X270" s="430">
        <v>45415</v>
      </c>
      <c r="Y270" s="914" t="s">
        <v>7675</v>
      </c>
      <c r="Z270" s="398" t="s">
        <v>5538</v>
      </c>
      <c r="AA270" s="430">
        <v>45426</v>
      </c>
      <c r="AB270" s="398"/>
      <c r="AC270" s="398" t="s">
        <v>5811</v>
      </c>
      <c r="AD270" s="430">
        <v>45429</v>
      </c>
      <c r="AE270" s="914" t="s">
        <v>7703</v>
      </c>
      <c r="AF270" s="398"/>
      <c r="AG270" s="398"/>
      <c r="AH270" s="398"/>
      <c r="AI270" s="398" t="s">
        <v>6393</v>
      </c>
      <c r="AJ270" s="430">
        <v>45443</v>
      </c>
      <c r="AK270" s="914" t="s">
        <v>7736</v>
      </c>
      <c r="AL270" s="398" t="s">
        <v>5537</v>
      </c>
      <c r="AM270" s="430">
        <v>45449</v>
      </c>
      <c r="AN270" s="398"/>
      <c r="AO270" s="398" t="s">
        <v>6649</v>
      </c>
      <c r="AP270" s="430">
        <v>45455</v>
      </c>
      <c r="AQ270" s="914" t="s">
        <v>8043</v>
      </c>
      <c r="AR270" s="398"/>
      <c r="AS270" s="398"/>
      <c r="AT270" s="398"/>
      <c r="AU270" s="398" t="s">
        <v>6649</v>
      </c>
      <c r="AV270" s="430">
        <v>45560</v>
      </c>
      <c r="AW270" s="914" t="s">
        <v>8228</v>
      </c>
      <c r="AX270" s="398"/>
      <c r="AY270" s="398"/>
      <c r="AZ270" s="397"/>
      <c r="BA270" s="398"/>
      <c r="BB270" s="430"/>
      <c r="BC270" s="920"/>
      <c r="BD270" s="398"/>
      <c r="BE270" s="398"/>
      <c r="BF270" s="398"/>
      <c r="BG270" s="398"/>
      <c r="BH270" s="430"/>
      <c r="BI270" s="920"/>
      <c r="BJ270" s="398"/>
      <c r="BK270" s="398"/>
      <c r="BL270" s="397"/>
      <c r="BM270" s="398"/>
      <c r="BN270" s="430"/>
      <c r="BO270" s="914"/>
      <c r="BP270" s="398"/>
      <c r="BQ270" s="398"/>
      <c r="BR270" s="398"/>
      <c r="BS270" s="398"/>
      <c r="BT270" s="430"/>
      <c r="BU270" s="914"/>
      <c r="BV270" s="398"/>
      <c r="BW270" s="398"/>
      <c r="BX270" s="398"/>
      <c r="BY270" s="398"/>
      <c r="BZ270" s="430"/>
      <c r="CA270" s="914"/>
      <c r="CB270" s="398"/>
      <c r="CC270" s="398"/>
      <c r="CD270" s="398"/>
      <c r="CE270" s="398"/>
      <c r="CF270" s="430"/>
      <c r="CG270" s="914"/>
      <c r="CH270" s="398"/>
      <c r="CI270" s="398"/>
      <c r="CJ270" s="398"/>
    </row>
    <row r="271" spans="1:88" s="402" customFormat="1" x14ac:dyDescent="0.25">
      <c r="A271" s="899" t="s">
        <v>8263</v>
      </c>
      <c r="B271" s="397"/>
      <c r="C271" s="398" t="s">
        <v>8257</v>
      </c>
      <c r="D271" s="900" t="s">
        <v>7401</v>
      </c>
      <c r="E271" s="429" t="s">
        <v>7399</v>
      </c>
      <c r="F271" s="399">
        <f>IF(L271&lt;&gt;0,MAX(L271,R271,X271,AD271),"NE")</f>
        <v>45560</v>
      </c>
      <c r="G271" s="401" t="str">
        <f t="shared" si="43"/>
        <v>A</v>
      </c>
      <c r="H271" s="898" t="str">
        <f t="shared" si="44"/>
        <v>MR.DER-0778_24-SP 097-Entrega Final-G15</v>
      </c>
      <c r="I271" s="413" t="str">
        <f t="shared" si="45"/>
        <v>ND</v>
      </c>
      <c r="J271" s="413" t="str">
        <f t="shared" si="46"/>
        <v>ND</v>
      </c>
      <c r="K271" s="398" t="s">
        <v>3730</v>
      </c>
      <c r="L271" s="430">
        <v>45373</v>
      </c>
      <c r="M271" s="914" t="s">
        <v>7398</v>
      </c>
      <c r="N271" s="398" t="s">
        <v>5539</v>
      </c>
      <c r="O271" s="430">
        <v>45385</v>
      </c>
      <c r="P271" s="398"/>
      <c r="Q271" s="398" t="s">
        <v>3748</v>
      </c>
      <c r="R271" s="430">
        <v>45392</v>
      </c>
      <c r="S271" s="914" t="s">
        <v>7489</v>
      </c>
      <c r="T271" s="398"/>
      <c r="U271" s="398"/>
      <c r="V271" s="398"/>
      <c r="W271" s="398" t="s">
        <v>3748</v>
      </c>
      <c r="X271" s="430">
        <v>45560</v>
      </c>
      <c r="Y271" s="914" t="s">
        <v>8229</v>
      </c>
      <c r="Z271" s="398"/>
      <c r="AA271" s="398"/>
      <c r="AB271" s="398"/>
      <c r="AC271" s="398"/>
      <c r="AD271" s="398"/>
      <c r="AE271" s="398"/>
      <c r="AF271" s="398"/>
      <c r="AG271" s="398"/>
      <c r="AH271" s="398"/>
      <c r="AI271" s="398"/>
      <c r="AJ271" s="398"/>
      <c r="AK271" s="398"/>
      <c r="AL271" s="398"/>
      <c r="AM271" s="398"/>
      <c r="AN271" s="398"/>
      <c r="AO271" s="398"/>
      <c r="AP271" s="398"/>
      <c r="AQ271" s="398"/>
      <c r="AR271" s="398"/>
      <c r="AS271" s="398"/>
      <c r="AT271" s="398"/>
      <c r="AU271" s="398"/>
      <c r="AV271" s="398"/>
      <c r="AW271" s="398"/>
      <c r="AX271" s="398"/>
      <c r="AY271" s="398"/>
      <c r="AZ271" s="397"/>
      <c r="BA271" s="398"/>
      <c r="BB271" s="398"/>
      <c r="BC271" s="397"/>
      <c r="BD271" s="398"/>
      <c r="BE271" s="398"/>
      <c r="BF271" s="398"/>
      <c r="BG271" s="398"/>
      <c r="BH271" s="398"/>
      <c r="BI271" s="397"/>
      <c r="BJ271" s="398"/>
      <c r="BK271" s="398"/>
      <c r="BL271" s="397"/>
      <c r="BM271" s="398"/>
      <c r="BN271" s="398"/>
      <c r="BO271" s="398"/>
      <c r="BP271" s="398"/>
      <c r="BQ271" s="398"/>
      <c r="BR271" s="398"/>
      <c r="BS271" s="398"/>
      <c r="BT271" s="398"/>
      <c r="BU271" s="398"/>
      <c r="BV271" s="398"/>
      <c r="BW271" s="398"/>
      <c r="BX271" s="398"/>
      <c r="BY271" s="398"/>
      <c r="BZ271" s="398"/>
      <c r="CA271" s="398"/>
      <c r="CB271" s="398"/>
      <c r="CC271" s="398"/>
      <c r="CD271" s="398"/>
      <c r="CE271" s="398"/>
      <c r="CF271" s="398"/>
      <c r="CG271" s="398"/>
      <c r="CH271" s="398"/>
      <c r="CI271" s="398"/>
      <c r="CJ271" s="398"/>
    </row>
    <row r="272" spans="1:88" s="402" customFormat="1" x14ac:dyDescent="0.25">
      <c r="A272" s="899" t="s">
        <v>8263</v>
      </c>
      <c r="B272" s="397"/>
      <c r="C272" s="398" t="s">
        <v>8257</v>
      </c>
      <c r="D272" s="900" t="s">
        <v>7401</v>
      </c>
      <c r="E272" s="429" t="s">
        <v>7400</v>
      </c>
      <c r="F272" s="399">
        <f>IF(L272&lt;&gt;0,MAX(L272,R272,X272,AD272),"NE")</f>
        <v>45560</v>
      </c>
      <c r="G272" s="401" t="str">
        <f t="shared" si="43"/>
        <v>A</v>
      </c>
      <c r="H272" s="898" t="str">
        <f t="shared" si="44"/>
        <v>MR.DER-0778_24-SP 097-Entrega Final-G15</v>
      </c>
      <c r="I272" s="413" t="str">
        <f t="shared" si="45"/>
        <v>ND</v>
      </c>
      <c r="J272" s="413" t="str">
        <f t="shared" si="46"/>
        <v>ND</v>
      </c>
      <c r="K272" s="398" t="s">
        <v>3730</v>
      </c>
      <c r="L272" s="430">
        <v>45373</v>
      </c>
      <c r="M272" s="914" t="s">
        <v>7398</v>
      </c>
      <c r="N272" s="398" t="s">
        <v>5539</v>
      </c>
      <c r="O272" s="430">
        <v>45385</v>
      </c>
      <c r="P272" s="398"/>
      <c r="Q272" s="398" t="s">
        <v>3748</v>
      </c>
      <c r="R272" s="430">
        <v>45392</v>
      </c>
      <c r="S272" s="914" t="s">
        <v>7489</v>
      </c>
      <c r="T272" s="398"/>
      <c r="U272" s="398"/>
      <c r="V272" s="398"/>
      <c r="W272" s="398" t="s">
        <v>3748</v>
      </c>
      <c r="X272" s="430">
        <v>45560</v>
      </c>
      <c r="Y272" s="914" t="s">
        <v>8229</v>
      </c>
      <c r="Z272" s="398"/>
      <c r="AA272" s="398"/>
      <c r="AB272" s="398"/>
      <c r="AC272" s="398"/>
      <c r="AD272" s="398"/>
      <c r="AE272" s="398"/>
      <c r="AF272" s="398"/>
      <c r="AG272" s="398"/>
      <c r="AH272" s="398"/>
      <c r="AI272" s="398"/>
      <c r="AJ272" s="398"/>
      <c r="AK272" s="398"/>
      <c r="AL272" s="398"/>
      <c r="AM272" s="398"/>
      <c r="AN272" s="398"/>
      <c r="AO272" s="398"/>
      <c r="AP272" s="398"/>
      <c r="AQ272" s="398"/>
      <c r="AR272" s="398"/>
      <c r="AS272" s="398"/>
      <c r="AT272" s="398"/>
      <c r="AU272" s="398"/>
      <c r="AV272" s="398"/>
      <c r="AW272" s="398"/>
      <c r="AX272" s="398"/>
      <c r="AY272" s="398"/>
      <c r="AZ272" s="397"/>
      <c r="BA272" s="398"/>
      <c r="BB272" s="398"/>
      <c r="BC272" s="397"/>
      <c r="BD272" s="398"/>
      <c r="BE272" s="398"/>
      <c r="BF272" s="398"/>
      <c r="BG272" s="398"/>
      <c r="BH272" s="398"/>
      <c r="BI272" s="397"/>
      <c r="BJ272" s="398"/>
      <c r="BK272" s="398"/>
      <c r="BL272" s="397"/>
      <c r="BM272" s="398"/>
      <c r="BN272" s="398"/>
      <c r="BO272" s="398"/>
      <c r="BP272" s="398"/>
      <c r="BQ272" s="398"/>
      <c r="BR272" s="398"/>
      <c r="BS272" s="398"/>
      <c r="BT272" s="398"/>
      <c r="BU272" s="398"/>
      <c r="BV272" s="398"/>
      <c r="BW272" s="398"/>
      <c r="BX272" s="398"/>
      <c r="BY272" s="398"/>
      <c r="BZ272" s="398"/>
      <c r="CA272" s="398"/>
      <c r="CB272" s="398"/>
      <c r="CC272" s="398"/>
      <c r="CD272" s="398"/>
      <c r="CE272" s="398"/>
      <c r="CF272" s="398"/>
      <c r="CG272" s="398"/>
      <c r="CH272" s="398"/>
      <c r="CI272" s="398"/>
      <c r="CJ272" s="398"/>
    </row>
    <row r="273" spans="1:88" s="402" customFormat="1" x14ac:dyDescent="0.25">
      <c r="A273" s="899" t="s">
        <v>8263</v>
      </c>
      <c r="B273" s="398" t="s">
        <v>8257</v>
      </c>
      <c r="C273" s="397"/>
      <c r="D273" s="900" t="s">
        <v>6072</v>
      </c>
      <c r="E273" s="429" t="s">
        <v>2843</v>
      </c>
      <c r="F273" s="399">
        <f>IF(L273&lt;&gt;0,MAX(L273,R273,X273,AD273),"NE")</f>
        <v>45560</v>
      </c>
      <c r="G273" s="401" t="str">
        <f t="shared" si="43"/>
        <v>A</v>
      </c>
      <c r="H273" s="898" t="str">
        <f t="shared" si="44"/>
        <v>MR.DER-0778_24-SP 097-Entrega Final-G15</v>
      </c>
      <c r="I273" s="413" t="str">
        <f t="shared" si="45"/>
        <v>ND</v>
      </c>
      <c r="J273" s="413" t="str">
        <f t="shared" si="46"/>
        <v>ND</v>
      </c>
      <c r="K273" s="398" t="s">
        <v>3730</v>
      </c>
      <c r="L273" s="430">
        <v>44916</v>
      </c>
      <c r="M273" s="914" t="s">
        <v>6073</v>
      </c>
      <c r="N273" s="398" t="s">
        <v>5536</v>
      </c>
      <c r="O273" s="430">
        <v>44945</v>
      </c>
      <c r="P273" s="914" t="s">
        <v>6109</v>
      </c>
      <c r="Q273" s="398" t="s">
        <v>3765</v>
      </c>
      <c r="R273" s="430">
        <v>45373</v>
      </c>
      <c r="S273" s="914" t="s">
        <v>7398</v>
      </c>
      <c r="T273" s="398" t="s">
        <v>5539</v>
      </c>
      <c r="U273" s="430">
        <v>45385</v>
      </c>
      <c r="V273" s="398"/>
      <c r="W273" s="398" t="s">
        <v>3748</v>
      </c>
      <c r="X273" s="430">
        <v>45392</v>
      </c>
      <c r="Y273" s="914" t="s">
        <v>7489</v>
      </c>
      <c r="Z273" s="398"/>
      <c r="AA273" s="398"/>
      <c r="AB273" s="398"/>
      <c r="AC273" s="398" t="s">
        <v>3748</v>
      </c>
      <c r="AD273" s="430">
        <v>45560</v>
      </c>
      <c r="AE273" s="914" t="s">
        <v>8229</v>
      </c>
      <c r="AF273" s="398"/>
      <c r="AG273" s="398"/>
      <c r="AH273" s="398"/>
      <c r="AI273" s="398"/>
      <c r="AJ273" s="398"/>
      <c r="AK273" s="398"/>
      <c r="AL273" s="398"/>
      <c r="AM273" s="398"/>
      <c r="AN273" s="398"/>
      <c r="AO273" s="398"/>
      <c r="AP273" s="398"/>
      <c r="AQ273" s="398"/>
      <c r="AR273" s="398"/>
      <c r="AS273" s="398"/>
      <c r="AT273" s="398"/>
      <c r="AU273" s="398"/>
      <c r="AV273" s="398"/>
      <c r="AW273" s="398"/>
      <c r="AX273" s="398"/>
      <c r="AY273" s="398"/>
      <c r="AZ273" s="397"/>
      <c r="BA273" s="398"/>
      <c r="BB273" s="398"/>
      <c r="BC273" s="397"/>
      <c r="BD273" s="398"/>
      <c r="BE273" s="398"/>
      <c r="BF273" s="398"/>
      <c r="BG273" s="398"/>
      <c r="BH273" s="398"/>
      <c r="BI273" s="397"/>
      <c r="BJ273" s="398"/>
      <c r="BK273" s="398"/>
      <c r="BL273" s="397"/>
      <c r="BM273" s="398"/>
      <c r="BN273" s="398"/>
      <c r="BO273" s="398"/>
      <c r="BP273" s="398"/>
      <c r="BQ273" s="398"/>
      <c r="BR273" s="398"/>
      <c r="BS273" s="398"/>
      <c r="BT273" s="398"/>
      <c r="BU273" s="398"/>
      <c r="BV273" s="398"/>
      <c r="BW273" s="398"/>
      <c r="BX273" s="398"/>
      <c r="BY273" s="398"/>
      <c r="BZ273" s="398"/>
      <c r="CA273" s="398"/>
      <c r="CB273" s="398"/>
      <c r="CC273" s="398"/>
      <c r="CD273" s="398"/>
      <c r="CE273" s="398"/>
      <c r="CF273" s="398"/>
      <c r="CG273" s="398"/>
      <c r="CH273" s="398"/>
      <c r="CI273" s="398"/>
      <c r="CJ273" s="398"/>
    </row>
    <row r="274" spans="1:88" s="408" customFormat="1" x14ac:dyDescent="0.25">
      <c r="A274" s="921"/>
      <c r="B274" s="921">
        <f>COUNTA(B275:B326)</f>
        <v>2</v>
      </c>
      <c r="C274" s="921">
        <f>COUNTA(C275:C326)</f>
        <v>50</v>
      </c>
      <c r="D274" s="922"/>
      <c r="E274" s="923" t="s">
        <v>7528</v>
      </c>
      <c r="F274" s="921"/>
      <c r="G274" s="921"/>
      <c r="H274" s="415"/>
      <c r="I274" s="921"/>
      <c r="J274" s="921"/>
      <c r="K274" s="416"/>
      <c r="L274" s="416"/>
      <c r="M274" s="417"/>
      <c r="N274" s="418"/>
      <c r="O274" s="418"/>
      <c r="P274" s="418"/>
      <c r="Q274" s="416"/>
      <c r="R274" s="416"/>
      <c r="S274" s="417"/>
      <c r="T274" s="418"/>
      <c r="U274" s="418"/>
      <c r="V274" s="418"/>
      <c r="W274" s="416"/>
      <c r="X274" s="416"/>
      <c r="Y274" s="417"/>
      <c r="Z274" s="418"/>
      <c r="AA274" s="418"/>
      <c r="AB274" s="418"/>
      <c r="AC274" s="416"/>
      <c r="AD274" s="416"/>
      <c r="AE274" s="417"/>
      <c r="AF274" s="418"/>
      <c r="AG274" s="418"/>
      <c r="AH274" s="418"/>
      <c r="AI274" s="416"/>
      <c r="AJ274" s="416"/>
      <c r="AK274" s="417"/>
      <c r="AL274" s="418"/>
      <c r="AM274" s="418"/>
      <c r="AN274" s="418"/>
      <c r="AO274" s="416"/>
      <c r="AP274" s="416"/>
      <c r="AQ274" s="417"/>
      <c r="AR274" s="418"/>
      <c r="AS274" s="418"/>
      <c r="AT274" s="418"/>
      <c r="AU274" s="416"/>
      <c r="AV274" s="416"/>
      <c r="AW274" s="417"/>
      <c r="AX274" s="418"/>
      <c r="AY274" s="418"/>
      <c r="AZ274" s="924"/>
      <c r="BA274" s="416"/>
      <c r="BB274" s="416"/>
      <c r="BC274" s="925"/>
      <c r="BD274" s="418"/>
      <c r="BE274" s="418"/>
      <c r="BF274" s="418"/>
      <c r="BG274" s="416"/>
      <c r="BH274" s="416"/>
      <c r="BI274" s="925"/>
      <c r="BJ274" s="418"/>
      <c r="BK274" s="418"/>
      <c r="BL274" s="924"/>
      <c r="BM274" s="416"/>
      <c r="BN274" s="416"/>
      <c r="BO274" s="417"/>
      <c r="BP274" s="418"/>
      <c r="BQ274" s="418"/>
      <c r="BR274" s="418"/>
      <c r="BS274" s="416"/>
      <c r="BT274" s="416"/>
      <c r="BU274" s="417"/>
      <c r="BV274" s="418"/>
      <c r="BW274" s="418"/>
      <c r="BX274" s="418"/>
      <c r="BY274" s="416"/>
      <c r="BZ274" s="416"/>
      <c r="CA274" s="417"/>
      <c r="CB274" s="418"/>
      <c r="CC274" s="418"/>
      <c r="CD274" s="418"/>
      <c r="CE274" s="416"/>
      <c r="CF274" s="416"/>
      <c r="CG274" s="417"/>
      <c r="CH274" s="418"/>
      <c r="CI274" s="418"/>
      <c r="CJ274" s="418"/>
    </row>
    <row r="275" spans="1:88" s="402" customFormat="1" x14ac:dyDescent="0.25">
      <c r="A275" s="899" t="s">
        <v>8263</v>
      </c>
      <c r="B275" s="397"/>
      <c r="C275" s="398" t="s">
        <v>8257</v>
      </c>
      <c r="D275" s="900" t="s">
        <v>5767</v>
      </c>
      <c r="E275" s="429" t="s">
        <v>5754</v>
      </c>
      <c r="F275" s="399">
        <f t="shared" ref="F275:F338" si="47">IF(L275&lt;&gt;0,MAX(L275,R275,X275,AD275,AJ275,AP275),"NE")</f>
        <v>45560</v>
      </c>
      <c r="G275" s="401" t="str">
        <f t="shared" ref="G275:G338" si="48">IF($F275="","",INDEX($K275:$FI275,1,MATCH($F275,$K275:$FI275,)-1))</f>
        <v>B</v>
      </c>
      <c r="H275" s="898" t="str">
        <f t="shared" ref="H275:H338" si="49">IF($F275="","",INDEX($K275:$FL275,1,MATCH($F275,$K275:$FL275,)+1))</f>
        <v>MR.DER-0766_24-SP 097-Entrega Final-C01</v>
      </c>
      <c r="I275" s="413" t="str">
        <f t="shared" ref="I275:I338" si="50">IF(F275="NE",F275,IF(INDEX(K275:CP275,,MATCH(F275,K275:CP275,0)+3)&lt;&gt;0,INDEX(K275:CP275,,MATCH(F275,K275:CP275,0)+3),"ND"))</f>
        <v>ND</v>
      </c>
      <c r="J275" s="413" t="str">
        <f t="shared" ref="J275:J338" si="51">IF(G275="NE",G275,IF(INDEX(K275:CQ275,,MATCH(G275,K275:CQ275,0)+3)&lt;&gt;0,INDEX(K275:CQ275,,MATCH(G275,K275:CQ275,0)+3),"ND"))</f>
        <v>ND</v>
      </c>
      <c r="K275" s="398" t="s">
        <v>3730</v>
      </c>
      <c r="L275" s="430">
        <v>44890</v>
      </c>
      <c r="M275" s="914" t="s">
        <v>5770</v>
      </c>
      <c r="N275" s="398" t="s">
        <v>5536</v>
      </c>
      <c r="O275" s="430">
        <v>44908</v>
      </c>
      <c r="P275" s="398" t="s">
        <v>3777</v>
      </c>
      <c r="Q275" s="398" t="s">
        <v>3765</v>
      </c>
      <c r="R275" s="430">
        <v>44911</v>
      </c>
      <c r="S275" s="914" t="s">
        <v>5895</v>
      </c>
      <c r="T275" s="398" t="s">
        <v>5539</v>
      </c>
      <c r="U275" s="430">
        <v>44915</v>
      </c>
      <c r="V275" s="398" t="s">
        <v>3777</v>
      </c>
      <c r="W275" s="398" t="s">
        <v>3748</v>
      </c>
      <c r="X275" s="430">
        <v>44916</v>
      </c>
      <c r="Y275" s="914" t="s">
        <v>6047</v>
      </c>
      <c r="Z275" s="398"/>
      <c r="AA275" s="398"/>
      <c r="AB275" s="398" t="s">
        <v>3777</v>
      </c>
      <c r="AC275" s="398" t="s">
        <v>5626</v>
      </c>
      <c r="AD275" s="430">
        <v>45345</v>
      </c>
      <c r="AE275" s="914" t="s">
        <v>7238</v>
      </c>
      <c r="AF275" s="398" t="s">
        <v>5538</v>
      </c>
      <c r="AG275" s="430">
        <v>45356</v>
      </c>
      <c r="AH275" s="398" t="s">
        <v>3777</v>
      </c>
      <c r="AI275" s="398" t="s">
        <v>5811</v>
      </c>
      <c r="AJ275" s="430">
        <v>45364</v>
      </c>
      <c r="AK275" s="914" t="s">
        <v>7337</v>
      </c>
      <c r="AL275" s="398"/>
      <c r="AM275" s="398"/>
      <c r="AN275" s="398"/>
      <c r="AO275" s="398" t="s">
        <v>5811</v>
      </c>
      <c r="AP275" s="430">
        <v>45560</v>
      </c>
      <c r="AQ275" s="914" t="s">
        <v>8243</v>
      </c>
      <c r="AR275" s="398"/>
      <c r="AS275" s="398"/>
      <c r="AT275" s="398"/>
      <c r="AU275" s="398"/>
      <c r="AV275" s="398"/>
      <c r="AW275" s="398"/>
      <c r="AX275" s="398"/>
      <c r="AY275" s="398"/>
      <c r="AZ275" s="397"/>
      <c r="BA275" s="398"/>
      <c r="BB275" s="398"/>
      <c r="BC275" s="397"/>
      <c r="BD275" s="398"/>
      <c r="BE275" s="398"/>
      <c r="BF275" s="398"/>
      <c r="BG275" s="398"/>
      <c r="BH275" s="398"/>
      <c r="BI275" s="397"/>
      <c r="BJ275" s="398"/>
      <c r="BK275" s="398"/>
      <c r="BL275" s="397"/>
      <c r="BM275" s="398"/>
      <c r="BN275" s="398"/>
      <c r="BO275" s="398"/>
      <c r="BP275" s="398"/>
      <c r="BQ275" s="398"/>
      <c r="BR275" s="398"/>
      <c r="BS275" s="398"/>
      <c r="BT275" s="398"/>
      <c r="BU275" s="398"/>
      <c r="BV275" s="398"/>
      <c r="BW275" s="398"/>
      <c r="BX275" s="398"/>
      <c r="BY275" s="398"/>
      <c r="BZ275" s="398"/>
      <c r="CA275" s="398"/>
      <c r="CB275" s="398"/>
      <c r="CC275" s="398"/>
      <c r="CD275" s="398"/>
      <c r="CE275" s="398"/>
      <c r="CF275" s="398"/>
      <c r="CG275" s="398"/>
      <c r="CH275" s="398"/>
      <c r="CI275" s="398"/>
      <c r="CJ275" s="398"/>
    </row>
    <row r="276" spans="1:88" s="402" customFormat="1" x14ac:dyDescent="0.25">
      <c r="A276" s="899" t="s">
        <v>8263</v>
      </c>
      <c r="B276" s="397"/>
      <c r="C276" s="398" t="s">
        <v>8257</v>
      </c>
      <c r="D276" s="900" t="s">
        <v>5767</v>
      </c>
      <c r="E276" s="429" t="s">
        <v>5755</v>
      </c>
      <c r="F276" s="399">
        <f t="shared" si="47"/>
        <v>45560</v>
      </c>
      <c r="G276" s="401" t="str">
        <f t="shared" si="48"/>
        <v>B</v>
      </c>
      <c r="H276" s="898" t="str">
        <f t="shared" si="49"/>
        <v>MR.DER-0766_24-SP 097-Entrega Final-C01</v>
      </c>
      <c r="I276" s="413" t="str">
        <f t="shared" si="50"/>
        <v>ND</v>
      </c>
      <c r="J276" s="413" t="str">
        <f t="shared" si="51"/>
        <v>ND</v>
      </c>
      <c r="K276" s="398" t="s">
        <v>3730</v>
      </c>
      <c r="L276" s="430">
        <v>44890</v>
      </c>
      <c r="M276" s="914" t="s">
        <v>5770</v>
      </c>
      <c r="N276" s="398" t="s">
        <v>5536</v>
      </c>
      <c r="O276" s="430">
        <v>44908</v>
      </c>
      <c r="P276" s="398" t="s">
        <v>3777</v>
      </c>
      <c r="Q276" s="398" t="s">
        <v>3765</v>
      </c>
      <c r="R276" s="430">
        <v>44911</v>
      </c>
      <c r="S276" s="914" t="s">
        <v>5895</v>
      </c>
      <c r="T276" s="398" t="s">
        <v>5539</v>
      </c>
      <c r="U276" s="430">
        <v>44915</v>
      </c>
      <c r="V276" s="398" t="s">
        <v>3777</v>
      </c>
      <c r="W276" s="398" t="s">
        <v>3748</v>
      </c>
      <c r="X276" s="430">
        <v>44916</v>
      </c>
      <c r="Y276" s="914" t="s">
        <v>6047</v>
      </c>
      <c r="Z276" s="398"/>
      <c r="AA276" s="398"/>
      <c r="AB276" s="398" t="s">
        <v>3777</v>
      </c>
      <c r="AC276" s="398" t="s">
        <v>5626</v>
      </c>
      <c r="AD276" s="430">
        <v>45345</v>
      </c>
      <c r="AE276" s="914" t="s">
        <v>7238</v>
      </c>
      <c r="AF276" s="398" t="s">
        <v>5538</v>
      </c>
      <c r="AG276" s="430">
        <v>45356</v>
      </c>
      <c r="AH276" s="398" t="s">
        <v>3777</v>
      </c>
      <c r="AI276" s="398" t="s">
        <v>5811</v>
      </c>
      <c r="AJ276" s="430">
        <v>45364</v>
      </c>
      <c r="AK276" s="914" t="s">
        <v>7337</v>
      </c>
      <c r="AL276" s="398"/>
      <c r="AM276" s="398"/>
      <c r="AN276" s="398"/>
      <c r="AO276" s="398" t="s">
        <v>5811</v>
      </c>
      <c r="AP276" s="430">
        <v>45560</v>
      </c>
      <c r="AQ276" s="914" t="s">
        <v>8243</v>
      </c>
      <c r="AR276" s="398"/>
      <c r="AS276" s="398"/>
      <c r="AT276" s="398"/>
      <c r="AU276" s="398"/>
      <c r="AV276" s="398"/>
      <c r="AW276" s="398"/>
      <c r="AX276" s="398"/>
      <c r="AY276" s="398"/>
      <c r="AZ276" s="397"/>
      <c r="BA276" s="398"/>
      <c r="BB276" s="398"/>
      <c r="BC276" s="397"/>
      <c r="BD276" s="398"/>
      <c r="BE276" s="398"/>
      <c r="BF276" s="398"/>
      <c r="BG276" s="398"/>
      <c r="BH276" s="398"/>
      <c r="BI276" s="397"/>
      <c r="BJ276" s="398"/>
      <c r="BK276" s="398"/>
      <c r="BL276" s="397"/>
      <c r="BM276" s="398"/>
      <c r="BN276" s="398"/>
      <c r="BO276" s="398"/>
      <c r="BP276" s="398"/>
      <c r="BQ276" s="398"/>
      <c r="BR276" s="398"/>
      <c r="BS276" s="398"/>
      <c r="BT276" s="398"/>
      <c r="BU276" s="398"/>
      <c r="BV276" s="398"/>
      <c r="BW276" s="398"/>
      <c r="BX276" s="398"/>
      <c r="BY276" s="398"/>
      <c r="BZ276" s="398"/>
      <c r="CA276" s="398"/>
      <c r="CB276" s="398"/>
      <c r="CC276" s="398"/>
      <c r="CD276" s="398"/>
      <c r="CE276" s="398"/>
      <c r="CF276" s="398"/>
      <c r="CG276" s="398"/>
      <c r="CH276" s="398"/>
      <c r="CI276" s="398"/>
      <c r="CJ276" s="398"/>
    </row>
    <row r="277" spans="1:88" s="402" customFormat="1" x14ac:dyDescent="0.25">
      <c r="A277" s="899" t="s">
        <v>8263</v>
      </c>
      <c r="B277" s="397"/>
      <c r="C277" s="398" t="s">
        <v>8257</v>
      </c>
      <c r="D277" s="900" t="s">
        <v>5767</v>
      </c>
      <c r="E277" s="429" t="s">
        <v>5756</v>
      </c>
      <c r="F277" s="399">
        <f t="shared" si="47"/>
        <v>45560</v>
      </c>
      <c r="G277" s="401" t="str">
        <f t="shared" si="48"/>
        <v>B</v>
      </c>
      <c r="H277" s="898" t="str">
        <f t="shared" si="49"/>
        <v>MR.DER-0766_24-SP 097-Entrega Final-C01</v>
      </c>
      <c r="I277" s="413" t="str">
        <f t="shared" si="50"/>
        <v>ND</v>
      </c>
      <c r="J277" s="413" t="str">
        <f t="shared" si="51"/>
        <v>ND</v>
      </c>
      <c r="K277" s="398" t="s">
        <v>3730</v>
      </c>
      <c r="L277" s="430">
        <v>44890</v>
      </c>
      <c r="M277" s="914" t="s">
        <v>5770</v>
      </c>
      <c r="N277" s="398" t="s">
        <v>5536</v>
      </c>
      <c r="O277" s="430">
        <v>44908</v>
      </c>
      <c r="P277" s="398" t="s">
        <v>3777</v>
      </c>
      <c r="Q277" s="398" t="s">
        <v>3765</v>
      </c>
      <c r="R277" s="430">
        <v>44911</v>
      </c>
      <c r="S277" s="914" t="s">
        <v>5895</v>
      </c>
      <c r="T277" s="398" t="s">
        <v>5539</v>
      </c>
      <c r="U277" s="430">
        <v>44915</v>
      </c>
      <c r="V277" s="398" t="s">
        <v>3777</v>
      </c>
      <c r="W277" s="398" t="s">
        <v>3748</v>
      </c>
      <c r="X277" s="430">
        <v>44916</v>
      </c>
      <c r="Y277" s="914" t="s">
        <v>6047</v>
      </c>
      <c r="Z277" s="398"/>
      <c r="AA277" s="398"/>
      <c r="AB277" s="398" t="s">
        <v>3777</v>
      </c>
      <c r="AC277" s="398" t="s">
        <v>5626</v>
      </c>
      <c r="AD277" s="430">
        <v>45345</v>
      </c>
      <c r="AE277" s="914" t="s">
        <v>7238</v>
      </c>
      <c r="AF277" s="398" t="s">
        <v>5538</v>
      </c>
      <c r="AG277" s="430">
        <v>45356</v>
      </c>
      <c r="AH277" s="398" t="s">
        <v>3777</v>
      </c>
      <c r="AI277" s="398" t="s">
        <v>5811</v>
      </c>
      <c r="AJ277" s="430">
        <v>45364</v>
      </c>
      <c r="AK277" s="914" t="s">
        <v>7337</v>
      </c>
      <c r="AL277" s="398"/>
      <c r="AM277" s="398"/>
      <c r="AN277" s="398"/>
      <c r="AO277" s="398" t="s">
        <v>5811</v>
      </c>
      <c r="AP277" s="430">
        <v>45560</v>
      </c>
      <c r="AQ277" s="914" t="s">
        <v>8243</v>
      </c>
      <c r="AR277" s="398"/>
      <c r="AS277" s="398"/>
      <c r="AT277" s="398"/>
      <c r="AU277" s="398"/>
      <c r="AV277" s="398"/>
      <c r="AW277" s="398"/>
      <c r="AX277" s="398"/>
      <c r="AY277" s="398"/>
      <c r="AZ277" s="397"/>
      <c r="BA277" s="398"/>
      <c r="BB277" s="398"/>
      <c r="BC277" s="397"/>
      <c r="BD277" s="398"/>
      <c r="BE277" s="398"/>
      <c r="BF277" s="398"/>
      <c r="BG277" s="398"/>
      <c r="BH277" s="398"/>
      <c r="BI277" s="397"/>
      <c r="BJ277" s="398"/>
      <c r="BK277" s="398"/>
      <c r="BL277" s="397"/>
      <c r="BM277" s="398"/>
      <c r="BN277" s="398"/>
      <c r="BO277" s="398"/>
      <c r="BP277" s="398"/>
      <c r="BQ277" s="398"/>
      <c r="BR277" s="398"/>
      <c r="BS277" s="398"/>
      <c r="BT277" s="398"/>
      <c r="BU277" s="398"/>
      <c r="BV277" s="398"/>
      <c r="BW277" s="398"/>
      <c r="BX277" s="398"/>
      <c r="BY277" s="398"/>
      <c r="BZ277" s="398"/>
      <c r="CA277" s="398"/>
      <c r="CB277" s="398"/>
      <c r="CC277" s="398"/>
      <c r="CD277" s="398"/>
      <c r="CE277" s="398"/>
      <c r="CF277" s="398"/>
      <c r="CG277" s="398"/>
      <c r="CH277" s="398"/>
      <c r="CI277" s="398"/>
      <c r="CJ277" s="398"/>
    </row>
    <row r="278" spans="1:88" s="402" customFormat="1" x14ac:dyDescent="0.25">
      <c r="A278" s="899" t="s">
        <v>8263</v>
      </c>
      <c r="B278" s="397"/>
      <c r="C278" s="398" t="s">
        <v>8257</v>
      </c>
      <c r="D278" s="900" t="s">
        <v>5767</v>
      </c>
      <c r="E278" s="429" t="s">
        <v>5757</v>
      </c>
      <c r="F278" s="399">
        <f t="shared" si="47"/>
        <v>45560</v>
      </c>
      <c r="G278" s="401" t="str">
        <f t="shared" si="48"/>
        <v>B</v>
      </c>
      <c r="H278" s="898" t="str">
        <f t="shared" si="49"/>
        <v>MR.DER-0766_24-SP 097-Entrega Final-C01</v>
      </c>
      <c r="I278" s="413" t="str">
        <f t="shared" si="50"/>
        <v>ND</v>
      </c>
      <c r="J278" s="413" t="str">
        <f t="shared" si="51"/>
        <v>ND</v>
      </c>
      <c r="K278" s="398" t="s">
        <v>3730</v>
      </c>
      <c r="L278" s="430">
        <v>44890</v>
      </c>
      <c r="M278" s="914" t="s">
        <v>5770</v>
      </c>
      <c r="N278" s="398" t="s">
        <v>5536</v>
      </c>
      <c r="O278" s="430">
        <v>44908</v>
      </c>
      <c r="P278" s="398" t="s">
        <v>3777</v>
      </c>
      <c r="Q278" s="398" t="s">
        <v>3765</v>
      </c>
      <c r="R278" s="430">
        <v>44911</v>
      </c>
      <c r="S278" s="914" t="s">
        <v>5895</v>
      </c>
      <c r="T278" s="398" t="s">
        <v>5539</v>
      </c>
      <c r="U278" s="430">
        <v>44915</v>
      </c>
      <c r="V278" s="398" t="s">
        <v>3777</v>
      </c>
      <c r="W278" s="398" t="s">
        <v>3748</v>
      </c>
      <c r="X278" s="430">
        <v>44916</v>
      </c>
      <c r="Y278" s="914" t="s">
        <v>6047</v>
      </c>
      <c r="Z278" s="398"/>
      <c r="AA278" s="398"/>
      <c r="AB278" s="398" t="s">
        <v>3777</v>
      </c>
      <c r="AC278" s="398" t="s">
        <v>5626</v>
      </c>
      <c r="AD278" s="430">
        <v>45345</v>
      </c>
      <c r="AE278" s="914" t="s">
        <v>7238</v>
      </c>
      <c r="AF278" s="398" t="s">
        <v>5538</v>
      </c>
      <c r="AG278" s="430">
        <v>45356</v>
      </c>
      <c r="AH278" s="398" t="s">
        <v>3777</v>
      </c>
      <c r="AI278" s="398" t="s">
        <v>5811</v>
      </c>
      <c r="AJ278" s="430">
        <v>45364</v>
      </c>
      <c r="AK278" s="914" t="s">
        <v>7337</v>
      </c>
      <c r="AL278" s="398"/>
      <c r="AM278" s="398"/>
      <c r="AN278" s="398"/>
      <c r="AO278" s="398" t="s">
        <v>5811</v>
      </c>
      <c r="AP278" s="430">
        <v>45560</v>
      </c>
      <c r="AQ278" s="914" t="s">
        <v>8243</v>
      </c>
      <c r="AR278" s="398"/>
      <c r="AS278" s="398"/>
      <c r="AT278" s="398"/>
      <c r="AU278" s="398"/>
      <c r="AV278" s="398"/>
      <c r="AW278" s="398"/>
      <c r="AX278" s="398"/>
      <c r="AY278" s="398"/>
      <c r="AZ278" s="397"/>
      <c r="BA278" s="398"/>
      <c r="BB278" s="398"/>
      <c r="BC278" s="397"/>
      <c r="BD278" s="398"/>
      <c r="BE278" s="398"/>
      <c r="BF278" s="398"/>
      <c r="BG278" s="398"/>
      <c r="BH278" s="398"/>
      <c r="BI278" s="397"/>
      <c r="BJ278" s="398"/>
      <c r="BK278" s="398"/>
      <c r="BL278" s="397"/>
      <c r="BM278" s="398"/>
      <c r="BN278" s="398"/>
      <c r="BO278" s="398"/>
      <c r="BP278" s="398"/>
      <c r="BQ278" s="398"/>
      <c r="BR278" s="398"/>
      <c r="BS278" s="398"/>
      <c r="BT278" s="398"/>
      <c r="BU278" s="398"/>
      <c r="BV278" s="398"/>
      <c r="BW278" s="398"/>
      <c r="BX278" s="398"/>
      <c r="BY278" s="398"/>
      <c r="BZ278" s="398"/>
      <c r="CA278" s="398"/>
      <c r="CB278" s="398"/>
      <c r="CC278" s="398"/>
      <c r="CD278" s="398"/>
      <c r="CE278" s="398"/>
      <c r="CF278" s="398"/>
      <c r="CG278" s="398"/>
      <c r="CH278" s="398"/>
      <c r="CI278" s="398"/>
      <c r="CJ278" s="398"/>
    </row>
    <row r="279" spans="1:88" s="402" customFormat="1" x14ac:dyDescent="0.25">
      <c r="A279" s="899" t="s">
        <v>8263</v>
      </c>
      <c r="B279" s="397"/>
      <c r="C279" s="398" t="s">
        <v>8257</v>
      </c>
      <c r="D279" s="900" t="s">
        <v>5767</v>
      </c>
      <c r="E279" s="429" t="s">
        <v>5758</v>
      </c>
      <c r="F279" s="399">
        <f t="shared" si="47"/>
        <v>45560</v>
      </c>
      <c r="G279" s="401" t="str">
        <f t="shared" si="48"/>
        <v>B</v>
      </c>
      <c r="H279" s="898" t="str">
        <f t="shared" si="49"/>
        <v>MR.DER-0766_24-SP 097-Entrega Final-C01</v>
      </c>
      <c r="I279" s="413" t="str">
        <f t="shared" si="50"/>
        <v>ND</v>
      </c>
      <c r="J279" s="413" t="str">
        <f t="shared" si="51"/>
        <v>ND</v>
      </c>
      <c r="K279" s="398" t="s">
        <v>3730</v>
      </c>
      <c r="L279" s="430">
        <v>44890</v>
      </c>
      <c r="M279" s="914" t="s">
        <v>5770</v>
      </c>
      <c r="N279" s="398" t="s">
        <v>5536</v>
      </c>
      <c r="O279" s="430">
        <v>44908</v>
      </c>
      <c r="P279" s="398" t="s">
        <v>3777</v>
      </c>
      <c r="Q279" s="398" t="s">
        <v>3765</v>
      </c>
      <c r="R279" s="430">
        <v>44911</v>
      </c>
      <c r="S279" s="914" t="s">
        <v>5895</v>
      </c>
      <c r="T279" s="398" t="s">
        <v>5539</v>
      </c>
      <c r="U279" s="430">
        <v>44915</v>
      </c>
      <c r="V279" s="398" t="s">
        <v>3777</v>
      </c>
      <c r="W279" s="398" t="s">
        <v>3748</v>
      </c>
      <c r="X279" s="430">
        <v>44916</v>
      </c>
      <c r="Y279" s="914" t="s">
        <v>6047</v>
      </c>
      <c r="Z279" s="398"/>
      <c r="AA279" s="398"/>
      <c r="AB279" s="398" t="s">
        <v>3777</v>
      </c>
      <c r="AC279" s="398" t="s">
        <v>5626</v>
      </c>
      <c r="AD279" s="430">
        <v>45345</v>
      </c>
      <c r="AE279" s="914" t="s">
        <v>7238</v>
      </c>
      <c r="AF279" s="398" t="s">
        <v>5538</v>
      </c>
      <c r="AG279" s="430">
        <v>45356</v>
      </c>
      <c r="AH279" s="398" t="s">
        <v>3777</v>
      </c>
      <c r="AI279" s="398" t="s">
        <v>5811</v>
      </c>
      <c r="AJ279" s="430">
        <v>45364</v>
      </c>
      <c r="AK279" s="914" t="s">
        <v>7337</v>
      </c>
      <c r="AL279" s="398"/>
      <c r="AM279" s="398"/>
      <c r="AN279" s="398"/>
      <c r="AO279" s="398" t="s">
        <v>5811</v>
      </c>
      <c r="AP279" s="430">
        <v>45560</v>
      </c>
      <c r="AQ279" s="914" t="s">
        <v>8243</v>
      </c>
      <c r="AR279" s="398"/>
      <c r="AS279" s="398"/>
      <c r="AT279" s="398"/>
      <c r="AU279" s="398"/>
      <c r="AV279" s="398"/>
      <c r="AW279" s="398"/>
      <c r="AX279" s="398"/>
      <c r="AY279" s="398"/>
      <c r="AZ279" s="397"/>
      <c r="BA279" s="398"/>
      <c r="BB279" s="398"/>
      <c r="BC279" s="397"/>
      <c r="BD279" s="398"/>
      <c r="BE279" s="398"/>
      <c r="BF279" s="398"/>
      <c r="BG279" s="398"/>
      <c r="BH279" s="398"/>
      <c r="BI279" s="397"/>
      <c r="BJ279" s="398"/>
      <c r="BK279" s="398"/>
      <c r="BL279" s="397"/>
      <c r="BM279" s="398"/>
      <c r="BN279" s="398"/>
      <c r="BO279" s="398"/>
      <c r="BP279" s="398"/>
      <c r="BQ279" s="398"/>
      <c r="BR279" s="398"/>
      <c r="BS279" s="398"/>
      <c r="BT279" s="398"/>
      <c r="BU279" s="398"/>
      <c r="BV279" s="398"/>
      <c r="BW279" s="398"/>
      <c r="BX279" s="398"/>
      <c r="BY279" s="398"/>
      <c r="BZ279" s="398"/>
      <c r="CA279" s="398"/>
      <c r="CB279" s="398"/>
      <c r="CC279" s="398"/>
      <c r="CD279" s="398"/>
      <c r="CE279" s="398"/>
      <c r="CF279" s="398"/>
      <c r="CG279" s="398"/>
      <c r="CH279" s="398"/>
      <c r="CI279" s="398"/>
      <c r="CJ279" s="398"/>
    </row>
    <row r="280" spans="1:88" s="402" customFormat="1" x14ac:dyDescent="0.25">
      <c r="A280" s="899" t="s">
        <v>8263</v>
      </c>
      <c r="B280" s="397"/>
      <c r="C280" s="398" t="s">
        <v>8257</v>
      </c>
      <c r="D280" s="900" t="s">
        <v>5767</v>
      </c>
      <c r="E280" s="429" t="s">
        <v>5759</v>
      </c>
      <c r="F280" s="399">
        <f t="shared" si="47"/>
        <v>45560</v>
      </c>
      <c r="G280" s="401" t="str">
        <f t="shared" si="48"/>
        <v>A</v>
      </c>
      <c r="H280" s="898" t="str">
        <f t="shared" si="49"/>
        <v>MR.DER-0766_24-SP 097-Entrega Final-C01</v>
      </c>
      <c r="I280" s="413" t="str">
        <f t="shared" si="50"/>
        <v>ND</v>
      </c>
      <c r="J280" s="413" t="str">
        <f t="shared" si="51"/>
        <v>ND</v>
      </c>
      <c r="K280" s="398" t="s">
        <v>3730</v>
      </c>
      <c r="L280" s="430">
        <v>44890</v>
      </c>
      <c r="M280" s="914" t="s">
        <v>5770</v>
      </c>
      <c r="N280" s="398" t="s">
        <v>5536</v>
      </c>
      <c r="O280" s="430">
        <v>44908</v>
      </c>
      <c r="P280" s="398" t="s">
        <v>3777</v>
      </c>
      <c r="Q280" s="398" t="s">
        <v>3765</v>
      </c>
      <c r="R280" s="430">
        <v>44911</v>
      </c>
      <c r="S280" s="914" t="s">
        <v>5895</v>
      </c>
      <c r="T280" s="398" t="s">
        <v>5539</v>
      </c>
      <c r="U280" s="430">
        <v>44915</v>
      </c>
      <c r="V280" s="398" t="s">
        <v>3777</v>
      </c>
      <c r="W280" s="398" t="s">
        <v>3748</v>
      </c>
      <c r="X280" s="430">
        <v>44916</v>
      </c>
      <c r="Y280" s="914" t="s">
        <v>6047</v>
      </c>
      <c r="Z280" s="398"/>
      <c r="AA280" s="398"/>
      <c r="AB280" s="398" t="s">
        <v>3777</v>
      </c>
      <c r="AC280" s="398" t="s">
        <v>3748</v>
      </c>
      <c r="AD280" s="430">
        <v>45560</v>
      </c>
      <c r="AE280" s="914" t="s">
        <v>8243</v>
      </c>
      <c r="AF280" s="398"/>
      <c r="AG280" s="398"/>
      <c r="AH280" s="398"/>
      <c r="AI280" s="398"/>
      <c r="AJ280" s="398"/>
      <c r="AK280" s="398"/>
      <c r="AL280" s="398"/>
      <c r="AM280" s="398"/>
      <c r="AN280" s="398"/>
      <c r="AO280" s="398"/>
      <c r="AP280" s="398"/>
      <c r="AQ280" s="398"/>
      <c r="AR280" s="398"/>
      <c r="AS280" s="398"/>
      <c r="AT280" s="398"/>
      <c r="AU280" s="398"/>
      <c r="AV280" s="398"/>
      <c r="AW280" s="398"/>
      <c r="AX280" s="398"/>
      <c r="AY280" s="398"/>
      <c r="AZ280" s="397"/>
      <c r="BA280" s="398"/>
      <c r="BB280" s="398"/>
      <c r="BC280" s="397"/>
      <c r="BD280" s="398"/>
      <c r="BE280" s="398"/>
      <c r="BF280" s="398"/>
      <c r="BG280" s="398"/>
      <c r="BH280" s="398"/>
      <c r="BI280" s="397"/>
      <c r="BJ280" s="398"/>
      <c r="BK280" s="398"/>
      <c r="BL280" s="397"/>
      <c r="BM280" s="398"/>
      <c r="BN280" s="398"/>
      <c r="BO280" s="398"/>
      <c r="BP280" s="398"/>
      <c r="BQ280" s="398"/>
      <c r="BR280" s="398"/>
      <c r="BS280" s="398"/>
      <c r="BT280" s="398"/>
      <c r="BU280" s="398"/>
      <c r="BV280" s="398"/>
      <c r="BW280" s="398"/>
      <c r="BX280" s="398"/>
      <c r="BY280" s="398"/>
      <c r="BZ280" s="398"/>
      <c r="CA280" s="398"/>
      <c r="CB280" s="398"/>
      <c r="CC280" s="398"/>
      <c r="CD280" s="398"/>
      <c r="CE280" s="398"/>
      <c r="CF280" s="398"/>
      <c r="CG280" s="398"/>
      <c r="CH280" s="398"/>
      <c r="CI280" s="398"/>
      <c r="CJ280" s="398"/>
    </row>
    <row r="281" spans="1:88" s="402" customFormat="1" x14ac:dyDescent="0.25">
      <c r="A281" s="899" t="s">
        <v>8263</v>
      </c>
      <c r="B281" s="397"/>
      <c r="C281" s="398" t="s">
        <v>8257</v>
      </c>
      <c r="D281" s="900" t="s">
        <v>5767</v>
      </c>
      <c r="E281" s="429" t="s">
        <v>5760</v>
      </c>
      <c r="F281" s="399">
        <f t="shared" si="47"/>
        <v>45560</v>
      </c>
      <c r="G281" s="401" t="str">
        <f t="shared" si="48"/>
        <v>A</v>
      </c>
      <c r="H281" s="898" t="str">
        <f t="shared" si="49"/>
        <v>MR.DER-0766_24-SP 097-Entrega Final-C01</v>
      </c>
      <c r="I281" s="413" t="str">
        <f t="shared" si="50"/>
        <v>ND</v>
      </c>
      <c r="J281" s="413" t="str">
        <f t="shared" si="51"/>
        <v>ND</v>
      </c>
      <c r="K281" s="398" t="s">
        <v>3730</v>
      </c>
      <c r="L281" s="430">
        <v>44890</v>
      </c>
      <c r="M281" s="914" t="s">
        <v>5770</v>
      </c>
      <c r="N281" s="398" t="s">
        <v>5536</v>
      </c>
      <c r="O281" s="430">
        <v>44908</v>
      </c>
      <c r="P281" s="398" t="s">
        <v>3777</v>
      </c>
      <c r="Q281" s="398" t="s">
        <v>3765</v>
      </c>
      <c r="R281" s="430">
        <v>44911</v>
      </c>
      <c r="S281" s="914" t="s">
        <v>5895</v>
      </c>
      <c r="T281" s="398" t="s">
        <v>5539</v>
      </c>
      <c r="U281" s="430">
        <v>44915</v>
      </c>
      <c r="V281" s="398" t="s">
        <v>3777</v>
      </c>
      <c r="W281" s="398" t="s">
        <v>3748</v>
      </c>
      <c r="X281" s="430">
        <v>44916</v>
      </c>
      <c r="Y281" s="914" t="s">
        <v>6047</v>
      </c>
      <c r="Z281" s="398"/>
      <c r="AA281" s="398"/>
      <c r="AB281" s="398" t="s">
        <v>3777</v>
      </c>
      <c r="AC281" s="398" t="s">
        <v>3748</v>
      </c>
      <c r="AD281" s="430">
        <v>45560</v>
      </c>
      <c r="AE281" s="914" t="s">
        <v>8243</v>
      </c>
      <c r="AF281" s="398"/>
      <c r="AG281" s="398"/>
      <c r="AH281" s="398"/>
      <c r="AI281" s="398"/>
      <c r="AJ281" s="398"/>
      <c r="AK281" s="398"/>
      <c r="AL281" s="398"/>
      <c r="AM281" s="398"/>
      <c r="AN281" s="398"/>
      <c r="AO281" s="398"/>
      <c r="AP281" s="398"/>
      <c r="AQ281" s="398"/>
      <c r="AR281" s="398"/>
      <c r="AS281" s="398"/>
      <c r="AT281" s="398"/>
      <c r="AU281" s="398"/>
      <c r="AV281" s="398"/>
      <c r="AW281" s="398"/>
      <c r="AX281" s="398"/>
      <c r="AY281" s="398"/>
      <c r="AZ281" s="397"/>
      <c r="BA281" s="398"/>
      <c r="BB281" s="398"/>
      <c r="BC281" s="397"/>
      <c r="BD281" s="398"/>
      <c r="BE281" s="398"/>
      <c r="BF281" s="398"/>
      <c r="BG281" s="398"/>
      <c r="BH281" s="398"/>
      <c r="BI281" s="397"/>
      <c r="BJ281" s="398"/>
      <c r="BK281" s="398"/>
      <c r="BL281" s="397"/>
      <c r="BM281" s="398"/>
      <c r="BN281" s="398"/>
      <c r="BO281" s="398"/>
      <c r="BP281" s="398"/>
      <c r="BQ281" s="398"/>
      <c r="BR281" s="398"/>
      <c r="BS281" s="398"/>
      <c r="BT281" s="398"/>
      <c r="BU281" s="398"/>
      <c r="BV281" s="398"/>
      <c r="BW281" s="398"/>
      <c r="BX281" s="398"/>
      <c r="BY281" s="398"/>
      <c r="BZ281" s="398"/>
      <c r="CA281" s="398"/>
      <c r="CB281" s="398"/>
      <c r="CC281" s="398"/>
      <c r="CD281" s="398"/>
      <c r="CE281" s="398"/>
      <c r="CF281" s="398"/>
      <c r="CG281" s="398"/>
      <c r="CH281" s="398"/>
      <c r="CI281" s="398"/>
      <c r="CJ281" s="398"/>
    </row>
    <row r="282" spans="1:88" s="402" customFormat="1" x14ac:dyDescent="0.25">
      <c r="A282" s="899" t="s">
        <v>8263</v>
      </c>
      <c r="B282" s="397"/>
      <c r="C282" s="398" t="s">
        <v>8257</v>
      </c>
      <c r="D282" s="900" t="s">
        <v>5767</v>
      </c>
      <c r="E282" s="429" t="s">
        <v>5761</v>
      </c>
      <c r="F282" s="399">
        <f t="shared" si="47"/>
        <v>45560</v>
      </c>
      <c r="G282" s="401" t="str">
        <f t="shared" si="48"/>
        <v>A</v>
      </c>
      <c r="H282" s="898" t="str">
        <f t="shared" si="49"/>
        <v>MR.DER-0766_24-SP 097-Entrega Final-C01</v>
      </c>
      <c r="I282" s="413" t="str">
        <f t="shared" si="50"/>
        <v>ND</v>
      </c>
      <c r="J282" s="413" t="str">
        <f t="shared" si="51"/>
        <v>ND</v>
      </c>
      <c r="K282" s="398" t="s">
        <v>3730</v>
      </c>
      <c r="L282" s="430">
        <v>44890</v>
      </c>
      <c r="M282" s="914" t="s">
        <v>5770</v>
      </c>
      <c r="N282" s="398" t="s">
        <v>5536</v>
      </c>
      <c r="O282" s="430">
        <v>44908</v>
      </c>
      <c r="P282" s="398" t="s">
        <v>3777</v>
      </c>
      <c r="Q282" s="398" t="s">
        <v>3765</v>
      </c>
      <c r="R282" s="430">
        <v>44911</v>
      </c>
      <c r="S282" s="914" t="s">
        <v>5895</v>
      </c>
      <c r="T282" s="398" t="s">
        <v>5539</v>
      </c>
      <c r="U282" s="430">
        <v>44915</v>
      </c>
      <c r="V282" s="398" t="s">
        <v>3777</v>
      </c>
      <c r="W282" s="398" t="s">
        <v>3748</v>
      </c>
      <c r="X282" s="430">
        <v>44916</v>
      </c>
      <c r="Y282" s="914" t="s">
        <v>6047</v>
      </c>
      <c r="Z282" s="398"/>
      <c r="AA282" s="398"/>
      <c r="AB282" s="398" t="s">
        <v>3777</v>
      </c>
      <c r="AC282" s="398" t="s">
        <v>3748</v>
      </c>
      <c r="AD282" s="430">
        <v>45560</v>
      </c>
      <c r="AE282" s="914" t="s">
        <v>8243</v>
      </c>
      <c r="AF282" s="398"/>
      <c r="AG282" s="398"/>
      <c r="AH282" s="398"/>
      <c r="AI282" s="398"/>
      <c r="AJ282" s="398"/>
      <c r="AK282" s="398"/>
      <c r="AL282" s="398"/>
      <c r="AM282" s="398"/>
      <c r="AN282" s="398"/>
      <c r="AO282" s="398"/>
      <c r="AP282" s="398"/>
      <c r="AQ282" s="398"/>
      <c r="AR282" s="398"/>
      <c r="AS282" s="398"/>
      <c r="AT282" s="398"/>
      <c r="AU282" s="398"/>
      <c r="AV282" s="398"/>
      <c r="AW282" s="398"/>
      <c r="AX282" s="398"/>
      <c r="AY282" s="398"/>
      <c r="AZ282" s="397"/>
      <c r="BA282" s="398"/>
      <c r="BB282" s="398"/>
      <c r="BC282" s="397"/>
      <c r="BD282" s="398"/>
      <c r="BE282" s="398"/>
      <c r="BF282" s="398"/>
      <c r="BG282" s="398"/>
      <c r="BH282" s="398"/>
      <c r="BI282" s="397"/>
      <c r="BJ282" s="398"/>
      <c r="BK282" s="398"/>
      <c r="BL282" s="397"/>
      <c r="BM282" s="398"/>
      <c r="BN282" s="398"/>
      <c r="BO282" s="398"/>
      <c r="BP282" s="398"/>
      <c r="BQ282" s="398"/>
      <c r="BR282" s="398"/>
      <c r="BS282" s="398"/>
      <c r="BT282" s="398"/>
      <c r="BU282" s="398"/>
      <c r="BV282" s="398"/>
      <c r="BW282" s="398"/>
      <c r="BX282" s="398"/>
      <c r="BY282" s="398"/>
      <c r="BZ282" s="398"/>
      <c r="CA282" s="398"/>
      <c r="CB282" s="398"/>
      <c r="CC282" s="398"/>
      <c r="CD282" s="398"/>
      <c r="CE282" s="398"/>
      <c r="CF282" s="398"/>
      <c r="CG282" s="398"/>
      <c r="CH282" s="398"/>
      <c r="CI282" s="398"/>
      <c r="CJ282" s="398"/>
    </row>
    <row r="283" spans="1:88" s="402" customFormat="1" x14ac:dyDescent="0.25">
      <c r="A283" s="899" t="s">
        <v>8263</v>
      </c>
      <c r="B283" s="397"/>
      <c r="C283" s="398" t="s">
        <v>8257</v>
      </c>
      <c r="D283" s="900" t="s">
        <v>5767</v>
      </c>
      <c r="E283" s="429" t="s">
        <v>5762</v>
      </c>
      <c r="F283" s="399">
        <f t="shared" si="47"/>
        <v>45560</v>
      </c>
      <c r="G283" s="401" t="str">
        <f t="shared" si="48"/>
        <v>A</v>
      </c>
      <c r="H283" s="898" t="str">
        <f t="shared" si="49"/>
        <v>MR.DER-0766_24-SP 097-Entrega Final-C01</v>
      </c>
      <c r="I283" s="413" t="str">
        <f t="shared" si="50"/>
        <v>ND</v>
      </c>
      <c r="J283" s="413" t="str">
        <f t="shared" si="51"/>
        <v>ND</v>
      </c>
      <c r="K283" s="398" t="s">
        <v>3730</v>
      </c>
      <c r="L283" s="430">
        <v>44890</v>
      </c>
      <c r="M283" s="914" t="s">
        <v>5770</v>
      </c>
      <c r="N283" s="398" t="s">
        <v>5536</v>
      </c>
      <c r="O283" s="430">
        <v>44908</v>
      </c>
      <c r="P283" s="398" t="s">
        <v>3777</v>
      </c>
      <c r="Q283" s="398" t="s">
        <v>3765</v>
      </c>
      <c r="R283" s="430">
        <v>44911</v>
      </c>
      <c r="S283" s="914" t="s">
        <v>5895</v>
      </c>
      <c r="T283" s="398" t="s">
        <v>5539</v>
      </c>
      <c r="U283" s="430">
        <v>44915</v>
      </c>
      <c r="V283" s="398" t="s">
        <v>3777</v>
      </c>
      <c r="W283" s="398" t="s">
        <v>3748</v>
      </c>
      <c r="X283" s="430">
        <v>44916</v>
      </c>
      <c r="Y283" s="914" t="s">
        <v>6047</v>
      </c>
      <c r="Z283" s="398"/>
      <c r="AA283" s="398"/>
      <c r="AB283" s="398" t="s">
        <v>3777</v>
      </c>
      <c r="AC283" s="398" t="s">
        <v>3748</v>
      </c>
      <c r="AD283" s="430">
        <v>45560</v>
      </c>
      <c r="AE283" s="914" t="s">
        <v>8243</v>
      </c>
      <c r="AF283" s="398"/>
      <c r="AG283" s="398"/>
      <c r="AH283" s="398"/>
      <c r="AI283" s="398"/>
      <c r="AJ283" s="398"/>
      <c r="AK283" s="398"/>
      <c r="AL283" s="398"/>
      <c r="AM283" s="398"/>
      <c r="AN283" s="398"/>
      <c r="AO283" s="398"/>
      <c r="AP283" s="398"/>
      <c r="AQ283" s="398"/>
      <c r="AR283" s="398"/>
      <c r="AS283" s="398"/>
      <c r="AT283" s="398"/>
      <c r="AU283" s="398"/>
      <c r="AV283" s="398"/>
      <c r="AW283" s="398"/>
      <c r="AX283" s="398"/>
      <c r="AY283" s="398"/>
      <c r="AZ283" s="397"/>
      <c r="BA283" s="398"/>
      <c r="BB283" s="398"/>
      <c r="BC283" s="397"/>
      <c r="BD283" s="398"/>
      <c r="BE283" s="398"/>
      <c r="BF283" s="398"/>
      <c r="BG283" s="398"/>
      <c r="BH283" s="398"/>
      <c r="BI283" s="397"/>
      <c r="BJ283" s="398"/>
      <c r="BK283" s="398"/>
      <c r="BL283" s="397"/>
      <c r="BM283" s="398"/>
      <c r="BN283" s="398"/>
      <c r="BO283" s="398"/>
      <c r="BP283" s="398"/>
      <c r="BQ283" s="398"/>
      <c r="BR283" s="398"/>
      <c r="BS283" s="398"/>
      <c r="BT283" s="398"/>
      <c r="BU283" s="398"/>
      <c r="BV283" s="398"/>
      <c r="BW283" s="398"/>
      <c r="BX283" s="398"/>
      <c r="BY283" s="398"/>
      <c r="BZ283" s="398"/>
      <c r="CA283" s="398"/>
      <c r="CB283" s="398"/>
      <c r="CC283" s="398"/>
      <c r="CD283" s="398"/>
      <c r="CE283" s="398"/>
      <c r="CF283" s="398"/>
      <c r="CG283" s="398"/>
      <c r="CH283" s="398"/>
      <c r="CI283" s="398"/>
      <c r="CJ283" s="398"/>
    </row>
    <row r="284" spans="1:88" s="402" customFormat="1" x14ac:dyDescent="0.25">
      <c r="A284" s="899" t="s">
        <v>8263</v>
      </c>
      <c r="B284" s="397"/>
      <c r="C284" s="398" t="s">
        <v>8257</v>
      </c>
      <c r="D284" s="900" t="s">
        <v>5767</v>
      </c>
      <c r="E284" s="429" t="s">
        <v>5763</v>
      </c>
      <c r="F284" s="399">
        <f t="shared" si="47"/>
        <v>45560</v>
      </c>
      <c r="G284" s="401" t="str">
        <f t="shared" si="48"/>
        <v>A</v>
      </c>
      <c r="H284" s="898" t="str">
        <f t="shared" si="49"/>
        <v>MR.DER-0766_24-SP 097-Entrega Final-C01</v>
      </c>
      <c r="I284" s="413" t="str">
        <f t="shared" si="50"/>
        <v>ND</v>
      </c>
      <c r="J284" s="413" t="str">
        <f t="shared" si="51"/>
        <v>ND</v>
      </c>
      <c r="K284" s="398" t="s">
        <v>3730</v>
      </c>
      <c r="L284" s="430">
        <v>44890</v>
      </c>
      <c r="M284" s="914" t="s">
        <v>5770</v>
      </c>
      <c r="N284" s="398" t="s">
        <v>5536</v>
      </c>
      <c r="O284" s="430">
        <v>44908</v>
      </c>
      <c r="P284" s="398" t="s">
        <v>3777</v>
      </c>
      <c r="Q284" s="398" t="s">
        <v>3765</v>
      </c>
      <c r="R284" s="430">
        <v>44911</v>
      </c>
      <c r="S284" s="914" t="s">
        <v>5895</v>
      </c>
      <c r="T284" s="398" t="s">
        <v>5539</v>
      </c>
      <c r="U284" s="430">
        <v>44915</v>
      </c>
      <c r="V284" s="398" t="s">
        <v>3777</v>
      </c>
      <c r="W284" s="398" t="s">
        <v>3748</v>
      </c>
      <c r="X284" s="430">
        <v>44916</v>
      </c>
      <c r="Y284" s="914" t="s">
        <v>6047</v>
      </c>
      <c r="Z284" s="398"/>
      <c r="AA284" s="398"/>
      <c r="AB284" s="398" t="s">
        <v>3777</v>
      </c>
      <c r="AC284" s="398" t="s">
        <v>3748</v>
      </c>
      <c r="AD284" s="430">
        <v>45560</v>
      </c>
      <c r="AE284" s="914" t="s">
        <v>8243</v>
      </c>
      <c r="AF284" s="398"/>
      <c r="AG284" s="398"/>
      <c r="AH284" s="398"/>
      <c r="AI284" s="398"/>
      <c r="AJ284" s="398"/>
      <c r="AK284" s="398"/>
      <c r="AL284" s="398"/>
      <c r="AM284" s="398"/>
      <c r="AN284" s="398"/>
      <c r="AO284" s="398"/>
      <c r="AP284" s="398"/>
      <c r="AQ284" s="398"/>
      <c r="AR284" s="398"/>
      <c r="AS284" s="398"/>
      <c r="AT284" s="398"/>
      <c r="AU284" s="398"/>
      <c r="AV284" s="398"/>
      <c r="AW284" s="398"/>
      <c r="AX284" s="398"/>
      <c r="AY284" s="398"/>
      <c r="AZ284" s="397"/>
      <c r="BA284" s="398"/>
      <c r="BB284" s="398"/>
      <c r="BC284" s="397"/>
      <c r="BD284" s="398"/>
      <c r="BE284" s="398"/>
      <c r="BF284" s="398"/>
      <c r="BG284" s="398"/>
      <c r="BH284" s="398"/>
      <c r="BI284" s="397"/>
      <c r="BJ284" s="398"/>
      <c r="BK284" s="398"/>
      <c r="BL284" s="397"/>
      <c r="BM284" s="398"/>
      <c r="BN284" s="398"/>
      <c r="BO284" s="398"/>
      <c r="BP284" s="398"/>
      <c r="BQ284" s="398"/>
      <c r="BR284" s="398"/>
      <c r="BS284" s="398"/>
      <c r="BT284" s="398"/>
      <c r="BU284" s="398"/>
      <c r="BV284" s="398"/>
      <c r="BW284" s="398"/>
      <c r="BX284" s="398"/>
      <c r="BY284" s="398"/>
      <c r="BZ284" s="398"/>
      <c r="CA284" s="398"/>
      <c r="CB284" s="398"/>
      <c r="CC284" s="398"/>
      <c r="CD284" s="398"/>
      <c r="CE284" s="398"/>
      <c r="CF284" s="398"/>
      <c r="CG284" s="398"/>
      <c r="CH284" s="398"/>
      <c r="CI284" s="398"/>
      <c r="CJ284" s="398"/>
    </row>
    <row r="285" spans="1:88" s="402" customFormat="1" x14ac:dyDescent="0.25">
      <c r="A285" s="899" t="s">
        <v>8263</v>
      </c>
      <c r="B285" s="397"/>
      <c r="C285" s="398" t="s">
        <v>8257</v>
      </c>
      <c r="D285" s="900" t="s">
        <v>5767</v>
      </c>
      <c r="E285" s="429" t="s">
        <v>5764</v>
      </c>
      <c r="F285" s="399">
        <f t="shared" si="47"/>
        <v>45560</v>
      </c>
      <c r="G285" s="401" t="str">
        <f t="shared" si="48"/>
        <v>A</v>
      </c>
      <c r="H285" s="898" t="str">
        <f t="shared" si="49"/>
        <v>MR.DER-0766_24-SP 097-Entrega Final-C01</v>
      </c>
      <c r="I285" s="413" t="str">
        <f t="shared" si="50"/>
        <v>ND</v>
      </c>
      <c r="J285" s="413" t="str">
        <f t="shared" si="51"/>
        <v>ND</v>
      </c>
      <c r="K285" s="398" t="s">
        <v>3730</v>
      </c>
      <c r="L285" s="430">
        <v>44890</v>
      </c>
      <c r="M285" s="914" t="s">
        <v>5770</v>
      </c>
      <c r="N285" s="398" t="s">
        <v>5536</v>
      </c>
      <c r="O285" s="430">
        <v>44908</v>
      </c>
      <c r="P285" s="398" t="s">
        <v>3777</v>
      </c>
      <c r="Q285" s="398" t="s">
        <v>3765</v>
      </c>
      <c r="R285" s="430">
        <v>44911</v>
      </c>
      <c r="S285" s="914" t="s">
        <v>5895</v>
      </c>
      <c r="T285" s="398" t="s">
        <v>5539</v>
      </c>
      <c r="U285" s="430">
        <v>44915</v>
      </c>
      <c r="V285" s="398" t="s">
        <v>3777</v>
      </c>
      <c r="W285" s="398" t="s">
        <v>3748</v>
      </c>
      <c r="X285" s="430">
        <v>44916</v>
      </c>
      <c r="Y285" s="914" t="s">
        <v>6047</v>
      </c>
      <c r="Z285" s="398"/>
      <c r="AA285" s="398"/>
      <c r="AB285" s="398" t="s">
        <v>3777</v>
      </c>
      <c r="AC285" s="398" t="s">
        <v>3748</v>
      </c>
      <c r="AD285" s="430">
        <v>45560</v>
      </c>
      <c r="AE285" s="914" t="s">
        <v>8243</v>
      </c>
      <c r="AF285" s="398"/>
      <c r="AG285" s="398"/>
      <c r="AH285" s="398"/>
      <c r="AI285" s="398"/>
      <c r="AJ285" s="398"/>
      <c r="AK285" s="398"/>
      <c r="AL285" s="398"/>
      <c r="AM285" s="398"/>
      <c r="AN285" s="398"/>
      <c r="AO285" s="398"/>
      <c r="AP285" s="398"/>
      <c r="AQ285" s="398"/>
      <c r="AR285" s="398"/>
      <c r="AS285" s="398"/>
      <c r="AT285" s="398"/>
      <c r="AU285" s="398"/>
      <c r="AV285" s="398"/>
      <c r="AW285" s="398"/>
      <c r="AX285" s="398"/>
      <c r="AY285" s="398"/>
      <c r="AZ285" s="397"/>
      <c r="BA285" s="398"/>
      <c r="BB285" s="398"/>
      <c r="BC285" s="397"/>
      <c r="BD285" s="398"/>
      <c r="BE285" s="398"/>
      <c r="BF285" s="398"/>
      <c r="BG285" s="398"/>
      <c r="BH285" s="398"/>
      <c r="BI285" s="397"/>
      <c r="BJ285" s="398"/>
      <c r="BK285" s="398"/>
      <c r="BL285" s="397"/>
      <c r="BM285" s="398"/>
      <c r="BN285" s="398"/>
      <c r="BO285" s="398"/>
      <c r="BP285" s="398"/>
      <c r="BQ285" s="398"/>
      <c r="BR285" s="398"/>
      <c r="BS285" s="398"/>
      <c r="BT285" s="398"/>
      <c r="BU285" s="398"/>
      <c r="BV285" s="398"/>
      <c r="BW285" s="398"/>
      <c r="BX285" s="398"/>
      <c r="BY285" s="398"/>
      <c r="BZ285" s="398"/>
      <c r="CA285" s="398"/>
      <c r="CB285" s="398"/>
      <c r="CC285" s="398"/>
      <c r="CD285" s="398"/>
      <c r="CE285" s="398"/>
      <c r="CF285" s="398"/>
      <c r="CG285" s="398"/>
      <c r="CH285" s="398"/>
      <c r="CI285" s="398"/>
      <c r="CJ285" s="398"/>
    </row>
    <row r="286" spans="1:88" s="402" customFormat="1" x14ac:dyDescent="0.25">
      <c r="A286" s="899" t="s">
        <v>8263</v>
      </c>
      <c r="B286" s="397"/>
      <c r="C286" s="398" t="s">
        <v>8257</v>
      </c>
      <c r="D286" s="900" t="s">
        <v>5767</v>
      </c>
      <c r="E286" s="429" t="s">
        <v>5765</v>
      </c>
      <c r="F286" s="399">
        <f t="shared" si="47"/>
        <v>45560</v>
      </c>
      <c r="G286" s="401" t="str">
        <f t="shared" si="48"/>
        <v>A</v>
      </c>
      <c r="H286" s="898" t="str">
        <f t="shared" si="49"/>
        <v>MR.DER-0766_24-SP 097-Entrega Final-C01</v>
      </c>
      <c r="I286" s="413" t="str">
        <f t="shared" si="50"/>
        <v>ND</v>
      </c>
      <c r="J286" s="413" t="str">
        <f t="shared" si="51"/>
        <v>ND</v>
      </c>
      <c r="K286" s="398" t="s">
        <v>3730</v>
      </c>
      <c r="L286" s="430">
        <v>44890</v>
      </c>
      <c r="M286" s="914" t="s">
        <v>5770</v>
      </c>
      <c r="N286" s="398" t="s">
        <v>5536</v>
      </c>
      <c r="O286" s="430">
        <v>44908</v>
      </c>
      <c r="P286" s="398" t="s">
        <v>3777</v>
      </c>
      <c r="Q286" s="398" t="s">
        <v>3765</v>
      </c>
      <c r="R286" s="430">
        <v>44911</v>
      </c>
      <c r="S286" s="914" t="s">
        <v>5895</v>
      </c>
      <c r="T286" s="398" t="s">
        <v>5539</v>
      </c>
      <c r="U286" s="430">
        <v>44915</v>
      </c>
      <c r="V286" s="398" t="s">
        <v>3777</v>
      </c>
      <c r="W286" s="398" t="s">
        <v>3748</v>
      </c>
      <c r="X286" s="430">
        <v>44916</v>
      </c>
      <c r="Y286" s="914" t="s">
        <v>6047</v>
      </c>
      <c r="Z286" s="398"/>
      <c r="AA286" s="398"/>
      <c r="AB286" s="398" t="s">
        <v>3777</v>
      </c>
      <c r="AC286" s="398" t="s">
        <v>3748</v>
      </c>
      <c r="AD286" s="430">
        <v>45560</v>
      </c>
      <c r="AE286" s="914" t="s">
        <v>8243</v>
      </c>
      <c r="AF286" s="398"/>
      <c r="AG286" s="398"/>
      <c r="AH286" s="398"/>
      <c r="AI286" s="398"/>
      <c r="AJ286" s="398"/>
      <c r="AK286" s="398"/>
      <c r="AL286" s="398"/>
      <c r="AM286" s="398"/>
      <c r="AN286" s="398"/>
      <c r="AO286" s="398"/>
      <c r="AP286" s="398"/>
      <c r="AQ286" s="398"/>
      <c r="AR286" s="398"/>
      <c r="AS286" s="398"/>
      <c r="AT286" s="398"/>
      <c r="AU286" s="398"/>
      <c r="AV286" s="398"/>
      <c r="AW286" s="398"/>
      <c r="AX286" s="398"/>
      <c r="AY286" s="398"/>
      <c r="AZ286" s="397"/>
      <c r="BA286" s="398"/>
      <c r="BB286" s="398"/>
      <c r="BC286" s="397"/>
      <c r="BD286" s="398"/>
      <c r="BE286" s="398"/>
      <c r="BF286" s="398"/>
      <c r="BG286" s="398"/>
      <c r="BH286" s="398"/>
      <c r="BI286" s="397"/>
      <c r="BJ286" s="398"/>
      <c r="BK286" s="398"/>
      <c r="BL286" s="397"/>
      <c r="BM286" s="398"/>
      <c r="BN286" s="398"/>
      <c r="BO286" s="398"/>
      <c r="BP286" s="398"/>
      <c r="BQ286" s="398"/>
      <c r="BR286" s="398"/>
      <c r="BS286" s="398"/>
      <c r="BT286" s="398"/>
      <c r="BU286" s="398"/>
      <c r="BV286" s="398"/>
      <c r="BW286" s="398"/>
      <c r="BX286" s="398"/>
      <c r="BY286" s="398"/>
      <c r="BZ286" s="398"/>
      <c r="CA286" s="398"/>
      <c r="CB286" s="398"/>
      <c r="CC286" s="398"/>
      <c r="CD286" s="398"/>
      <c r="CE286" s="398"/>
      <c r="CF286" s="398"/>
      <c r="CG286" s="398"/>
      <c r="CH286" s="398"/>
      <c r="CI286" s="398"/>
      <c r="CJ286" s="398"/>
    </row>
    <row r="287" spans="1:88" s="402" customFormat="1" x14ac:dyDescent="0.25">
      <c r="A287" s="899" t="s">
        <v>8263</v>
      </c>
      <c r="B287" s="397"/>
      <c r="C287" s="398" t="s">
        <v>8257</v>
      </c>
      <c r="D287" s="900" t="s">
        <v>5767</v>
      </c>
      <c r="E287" s="429" t="s">
        <v>7239</v>
      </c>
      <c r="F287" s="399">
        <f t="shared" si="47"/>
        <v>45560</v>
      </c>
      <c r="G287" s="401" t="str">
        <f t="shared" si="48"/>
        <v>A</v>
      </c>
      <c r="H287" s="898" t="str">
        <f t="shared" si="49"/>
        <v>MR.DER-0766_24-SP 097-Entrega Final-C01</v>
      </c>
      <c r="I287" s="413" t="str">
        <f t="shared" si="50"/>
        <v>ND</v>
      </c>
      <c r="J287" s="413" t="str">
        <f t="shared" si="51"/>
        <v>ND</v>
      </c>
      <c r="K287" s="398" t="s">
        <v>3730</v>
      </c>
      <c r="L287" s="430">
        <v>45345</v>
      </c>
      <c r="M287" s="914" t="s">
        <v>7238</v>
      </c>
      <c r="N287" s="398" t="s">
        <v>5538</v>
      </c>
      <c r="O287" s="430">
        <v>45356</v>
      </c>
      <c r="P287" s="398" t="s">
        <v>3777</v>
      </c>
      <c r="Q287" s="398" t="s">
        <v>3748</v>
      </c>
      <c r="R287" s="430">
        <v>45364</v>
      </c>
      <c r="S287" s="914" t="s">
        <v>7337</v>
      </c>
      <c r="T287" s="398"/>
      <c r="U287" s="430"/>
      <c r="V287" s="398"/>
      <c r="W287" s="398"/>
      <c r="X287" s="430"/>
      <c r="Y287" s="914"/>
      <c r="Z287" s="398"/>
      <c r="AA287" s="398"/>
      <c r="AB287" s="398" t="s">
        <v>3777</v>
      </c>
      <c r="AC287" s="398" t="s">
        <v>3748</v>
      </c>
      <c r="AD287" s="430">
        <v>45560</v>
      </c>
      <c r="AE287" s="914" t="s">
        <v>8243</v>
      </c>
      <c r="AF287" s="398"/>
      <c r="AG287" s="398"/>
      <c r="AH287" s="398"/>
      <c r="AI287" s="398"/>
      <c r="AJ287" s="398"/>
      <c r="AK287" s="398"/>
      <c r="AL287" s="398"/>
      <c r="AM287" s="398"/>
      <c r="AN287" s="398"/>
      <c r="AO287" s="398"/>
      <c r="AP287" s="398"/>
      <c r="AQ287" s="398"/>
      <c r="AR287" s="398"/>
      <c r="AS287" s="398"/>
      <c r="AT287" s="398"/>
      <c r="AU287" s="398"/>
      <c r="AV287" s="398"/>
      <c r="AW287" s="398"/>
      <c r="AX287" s="398"/>
      <c r="AY287" s="398"/>
      <c r="AZ287" s="397"/>
      <c r="BA287" s="398"/>
      <c r="BB287" s="398"/>
      <c r="BC287" s="397"/>
      <c r="BD287" s="398"/>
      <c r="BE287" s="398"/>
      <c r="BF287" s="398"/>
      <c r="BG287" s="398"/>
      <c r="BH287" s="398"/>
      <c r="BI287" s="397"/>
      <c r="BJ287" s="398"/>
      <c r="BK287" s="398"/>
      <c r="BL287" s="397"/>
      <c r="BM287" s="398"/>
      <c r="BN287" s="398"/>
      <c r="BO287" s="398"/>
      <c r="BP287" s="398"/>
      <c r="BQ287" s="398"/>
      <c r="BR287" s="398"/>
      <c r="BS287" s="398"/>
      <c r="BT287" s="398"/>
      <c r="BU287" s="398"/>
      <c r="BV287" s="398"/>
      <c r="BW287" s="398"/>
      <c r="BX287" s="398"/>
      <c r="BY287" s="398"/>
      <c r="BZ287" s="398"/>
      <c r="CA287" s="398"/>
      <c r="CB287" s="398"/>
      <c r="CC287" s="398"/>
      <c r="CD287" s="398"/>
      <c r="CE287" s="398"/>
      <c r="CF287" s="398"/>
      <c r="CG287" s="398"/>
      <c r="CH287" s="398"/>
      <c r="CI287" s="398"/>
      <c r="CJ287" s="398"/>
    </row>
    <row r="288" spans="1:88" s="402" customFormat="1" x14ac:dyDescent="0.25">
      <c r="A288" s="899" t="s">
        <v>8263</v>
      </c>
      <c r="B288" s="397"/>
      <c r="C288" s="398" t="s">
        <v>8257</v>
      </c>
      <c r="D288" s="900" t="s">
        <v>5767</v>
      </c>
      <c r="E288" s="429" t="s">
        <v>7240</v>
      </c>
      <c r="F288" s="399">
        <f t="shared" si="47"/>
        <v>45560</v>
      </c>
      <c r="G288" s="401" t="str">
        <f t="shared" si="48"/>
        <v>A</v>
      </c>
      <c r="H288" s="898" t="str">
        <f t="shared" si="49"/>
        <v>MR.DER-0766_24-SP 097-Entrega Final-C01</v>
      </c>
      <c r="I288" s="413" t="str">
        <f t="shared" si="50"/>
        <v>ND</v>
      </c>
      <c r="J288" s="413" t="str">
        <f t="shared" si="51"/>
        <v>ND</v>
      </c>
      <c r="K288" s="398" t="s">
        <v>3730</v>
      </c>
      <c r="L288" s="430">
        <v>45345</v>
      </c>
      <c r="M288" s="914" t="s">
        <v>7238</v>
      </c>
      <c r="N288" s="398" t="s">
        <v>5537</v>
      </c>
      <c r="O288" s="430">
        <v>45356</v>
      </c>
      <c r="P288" s="398" t="s">
        <v>3777</v>
      </c>
      <c r="Q288" s="398" t="s">
        <v>3748</v>
      </c>
      <c r="R288" s="430">
        <v>45364</v>
      </c>
      <c r="S288" s="914" t="s">
        <v>7337</v>
      </c>
      <c r="T288" s="398"/>
      <c r="U288" s="430"/>
      <c r="V288" s="398"/>
      <c r="W288" s="398"/>
      <c r="X288" s="430"/>
      <c r="Y288" s="914"/>
      <c r="Z288" s="398"/>
      <c r="AA288" s="398"/>
      <c r="AB288" s="398" t="s">
        <v>3777</v>
      </c>
      <c r="AC288" s="398" t="s">
        <v>3748</v>
      </c>
      <c r="AD288" s="430">
        <v>45560</v>
      </c>
      <c r="AE288" s="914" t="s">
        <v>8243</v>
      </c>
      <c r="AF288" s="398"/>
      <c r="AG288" s="398"/>
      <c r="AH288" s="398"/>
      <c r="AI288" s="398"/>
      <c r="AJ288" s="398"/>
      <c r="AK288" s="398"/>
      <c r="AL288" s="398"/>
      <c r="AM288" s="398"/>
      <c r="AN288" s="398"/>
      <c r="AO288" s="398"/>
      <c r="AP288" s="398"/>
      <c r="AQ288" s="398"/>
      <c r="AR288" s="398"/>
      <c r="AS288" s="398"/>
      <c r="AT288" s="398"/>
      <c r="AU288" s="398"/>
      <c r="AV288" s="398"/>
      <c r="AW288" s="398"/>
      <c r="AX288" s="398"/>
      <c r="AY288" s="398"/>
      <c r="AZ288" s="397"/>
      <c r="BA288" s="398"/>
      <c r="BB288" s="398"/>
      <c r="BC288" s="397"/>
      <c r="BD288" s="398"/>
      <c r="BE288" s="398"/>
      <c r="BF288" s="398"/>
      <c r="BG288" s="398"/>
      <c r="BH288" s="398"/>
      <c r="BI288" s="397"/>
      <c r="BJ288" s="398"/>
      <c r="BK288" s="398"/>
      <c r="BL288" s="397"/>
      <c r="BM288" s="398"/>
      <c r="BN288" s="398"/>
      <c r="BO288" s="398"/>
      <c r="BP288" s="398"/>
      <c r="BQ288" s="398"/>
      <c r="BR288" s="398"/>
      <c r="BS288" s="398"/>
      <c r="BT288" s="398"/>
      <c r="BU288" s="398"/>
      <c r="BV288" s="398"/>
      <c r="BW288" s="398"/>
      <c r="BX288" s="398"/>
      <c r="BY288" s="398"/>
      <c r="BZ288" s="398"/>
      <c r="CA288" s="398"/>
      <c r="CB288" s="398"/>
      <c r="CC288" s="398"/>
      <c r="CD288" s="398"/>
      <c r="CE288" s="398"/>
      <c r="CF288" s="398"/>
      <c r="CG288" s="398"/>
      <c r="CH288" s="398"/>
      <c r="CI288" s="398"/>
      <c r="CJ288" s="398"/>
    </row>
    <row r="289" spans="1:88" s="402" customFormat="1" x14ac:dyDescent="0.25">
      <c r="A289" s="899" t="s">
        <v>8263</v>
      </c>
      <c r="B289" s="397"/>
      <c r="C289" s="398" t="s">
        <v>8257</v>
      </c>
      <c r="D289" s="900" t="s">
        <v>5767</v>
      </c>
      <c r="E289" s="429" t="s">
        <v>7241</v>
      </c>
      <c r="F289" s="399">
        <f t="shared" si="47"/>
        <v>45560</v>
      </c>
      <c r="G289" s="401" t="str">
        <f t="shared" si="48"/>
        <v>A</v>
      </c>
      <c r="H289" s="898" t="str">
        <f t="shared" si="49"/>
        <v>MR.DER-0766_24-SP 097-Entrega Final-C01</v>
      </c>
      <c r="I289" s="413" t="str">
        <f t="shared" si="50"/>
        <v>ND</v>
      </c>
      <c r="J289" s="413" t="str">
        <f t="shared" si="51"/>
        <v>ND</v>
      </c>
      <c r="K289" s="398" t="s">
        <v>3730</v>
      </c>
      <c r="L289" s="430">
        <v>45345</v>
      </c>
      <c r="M289" s="914" t="s">
        <v>7238</v>
      </c>
      <c r="N289" s="398" t="s">
        <v>5537</v>
      </c>
      <c r="O289" s="430">
        <v>45356</v>
      </c>
      <c r="P289" s="398" t="s">
        <v>3777</v>
      </c>
      <c r="Q289" s="398" t="s">
        <v>3748</v>
      </c>
      <c r="R289" s="430">
        <v>45364</v>
      </c>
      <c r="S289" s="914" t="s">
        <v>7337</v>
      </c>
      <c r="T289" s="398"/>
      <c r="U289" s="430"/>
      <c r="V289" s="398"/>
      <c r="W289" s="398"/>
      <c r="X289" s="430"/>
      <c r="Y289" s="914"/>
      <c r="Z289" s="398"/>
      <c r="AA289" s="398"/>
      <c r="AB289" s="398" t="s">
        <v>3777</v>
      </c>
      <c r="AC289" s="398" t="s">
        <v>3748</v>
      </c>
      <c r="AD289" s="430">
        <v>45560</v>
      </c>
      <c r="AE289" s="914" t="s">
        <v>8243</v>
      </c>
      <c r="AF289" s="398"/>
      <c r="AG289" s="398"/>
      <c r="AH289" s="398"/>
      <c r="AI289" s="398"/>
      <c r="AJ289" s="398"/>
      <c r="AK289" s="398"/>
      <c r="AL289" s="398"/>
      <c r="AM289" s="398"/>
      <c r="AN289" s="398"/>
      <c r="AO289" s="398"/>
      <c r="AP289" s="398"/>
      <c r="AQ289" s="398"/>
      <c r="AR289" s="398"/>
      <c r="AS289" s="398"/>
      <c r="AT289" s="398"/>
      <c r="AU289" s="398"/>
      <c r="AV289" s="398"/>
      <c r="AW289" s="398"/>
      <c r="AX289" s="398"/>
      <c r="AY289" s="398"/>
      <c r="AZ289" s="397"/>
      <c r="BA289" s="398"/>
      <c r="BB289" s="398"/>
      <c r="BC289" s="397"/>
      <c r="BD289" s="398"/>
      <c r="BE289" s="398"/>
      <c r="BF289" s="398"/>
      <c r="BG289" s="398"/>
      <c r="BH289" s="398"/>
      <c r="BI289" s="397"/>
      <c r="BJ289" s="398"/>
      <c r="BK289" s="398"/>
      <c r="BL289" s="397"/>
      <c r="BM289" s="398"/>
      <c r="BN289" s="398"/>
      <c r="BO289" s="398"/>
      <c r="BP289" s="398"/>
      <c r="BQ289" s="398"/>
      <c r="BR289" s="398"/>
      <c r="BS289" s="398"/>
      <c r="BT289" s="398"/>
      <c r="BU289" s="398"/>
      <c r="BV289" s="398"/>
      <c r="BW289" s="398"/>
      <c r="BX289" s="398"/>
      <c r="BY289" s="398"/>
      <c r="BZ289" s="398"/>
      <c r="CA289" s="398"/>
      <c r="CB289" s="398"/>
      <c r="CC289" s="398"/>
      <c r="CD289" s="398"/>
      <c r="CE289" s="398"/>
      <c r="CF289" s="398"/>
      <c r="CG289" s="398"/>
      <c r="CH289" s="398"/>
      <c r="CI289" s="398"/>
      <c r="CJ289" s="398"/>
    </row>
    <row r="290" spans="1:88" s="402" customFormat="1" x14ac:dyDescent="0.25">
      <c r="A290" s="899" t="s">
        <v>8263</v>
      </c>
      <c r="B290" s="397"/>
      <c r="C290" s="398" t="s">
        <v>8257</v>
      </c>
      <c r="D290" s="900" t="s">
        <v>5767</v>
      </c>
      <c r="E290" s="429" t="s">
        <v>7242</v>
      </c>
      <c r="F290" s="399">
        <f t="shared" si="47"/>
        <v>45560</v>
      </c>
      <c r="G290" s="401" t="str">
        <f t="shared" si="48"/>
        <v>A</v>
      </c>
      <c r="H290" s="898" t="str">
        <f t="shared" si="49"/>
        <v>MR.DER-0766_24-SP 097-Entrega Final-C01</v>
      </c>
      <c r="I290" s="413" t="str">
        <f t="shared" si="50"/>
        <v>ND</v>
      </c>
      <c r="J290" s="413" t="str">
        <f t="shared" si="51"/>
        <v>ND</v>
      </c>
      <c r="K290" s="398" t="s">
        <v>3730</v>
      </c>
      <c r="L290" s="430">
        <v>45345</v>
      </c>
      <c r="M290" s="914" t="s">
        <v>7238</v>
      </c>
      <c r="N290" s="398" t="s">
        <v>5538</v>
      </c>
      <c r="O290" s="430">
        <v>45356</v>
      </c>
      <c r="P290" s="398" t="s">
        <v>3777</v>
      </c>
      <c r="Q290" s="398" t="s">
        <v>3748</v>
      </c>
      <c r="R290" s="430">
        <v>45364</v>
      </c>
      <c r="S290" s="914" t="s">
        <v>7337</v>
      </c>
      <c r="T290" s="398"/>
      <c r="U290" s="430"/>
      <c r="V290" s="398"/>
      <c r="W290" s="398"/>
      <c r="X290" s="430"/>
      <c r="Y290" s="914"/>
      <c r="Z290" s="398"/>
      <c r="AA290" s="398"/>
      <c r="AB290" s="398" t="s">
        <v>3777</v>
      </c>
      <c r="AC290" s="398" t="s">
        <v>3748</v>
      </c>
      <c r="AD290" s="430">
        <v>45560</v>
      </c>
      <c r="AE290" s="914" t="s">
        <v>8243</v>
      </c>
      <c r="AF290" s="398"/>
      <c r="AG290" s="398"/>
      <c r="AH290" s="398"/>
      <c r="AI290" s="398"/>
      <c r="AJ290" s="398"/>
      <c r="AK290" s="398"/>
      <c r="AL290" s="398"/>
      <c r="AM290" s="398"/>
      <c r="AN290" s="398"/>
      <c r="AO290" s="398"/>
      <c r="AP290" s="398"/>
      <c r="AQ290" s="398"/>
      <c r="AR290" s="398"/>
      <c r="AS290" s="398"/>
      <c r="AT290" s="398"/>
      <c r="AU290" s="398"/>
      <c r="AV290" s="398"/>
      <c r="AW290" s="398"/>
      <c r="AX290" s="398"/>
      <c r="AY290" s="398"/>
      <c r="AZ290" s="397"/>
      <c r="BA290" s="398"/>
      <c r="BB290" s="398"/>
      <c r="BC290" s="397"/>
      <c r="BD290" s="398"/>
      <c r="BE290" s="398"/>
      <c r="BF290" s="398"/>
      <c r="BG290" s="398"/>
      <c r="BH290" s="398"/>
      <c r="BI290" s="397"/>
      <c r="BJ290" s="398"/>
      <c r="BK290" s="398"/>
      <c r="BL290" s="397"/>
      <c r="BM290" s="398"/>
      <c r="BN290" s="398"/>
      <c r="BO290" s="398"/>
      <c r="BP290" s="398"/>
      <c r="BQ290" s="398"/>
      <c r="BR290" s="398"/>
      <c r="BS290" s="398"/>
      <c r="BT290" s="398"/>
      <c r="BU290" s="398"/>
      <c r="BV290" s="398"/>
      <c r="BW290" s="398"/>
      <c r="BX290" s="398"/>
      <c r="BY290" s="398"/>
      <c r="BZ290" s="398"/>
      <c r="CA290" s="398"/>
      <c r="CB290" s="398"/>
      <c r="CC290" s="398"/>
      <c r="CD290" s="398"/>
      <c r="CE290" s="398"/>
      <c r="CF290" s="398"/>
      <c r="CG290" s="398"/>
      <c r="CH290" s="398"/>
      <c r="CI290" s="398"/>
      <c r="CJ290" s="398"/>
    </row>
    <row r="291" spans="1:88" s="402" customFormat="1" x14ac:dyDescent="0.25">
      <c r="A291" s="899" t="s">
        <v>8263</v>
      </c>
      <c r="B291" s="397"/>
      <c r="C291" s="398" t="s">
        <v>8257</v>
      </c>
      <c r="D291" s="900" t="s">
        <v>5767</v>
      </c>
      <c r="E291" s="429" t="s">
        <v>7243</v>
      </c>
      <c r="F291" s="399">
        <f t="shared" si="47"/>
        <v>45560</v>
      </c>
      <c r="G291" s="401" t="str">
        <f t="shared" si="48"/>
        <v>B</v>
      </c>
      <c r="H291" s="898" t="str">
        <f t="shared" si="49"/>
        <v>MR.DER-0766_24-SP 097-Entrega Final-C01</v>
      </c>
      <c r="I291" s="413" t="str">
        <f t="shared" si="50"/>
        <v>ND</v>
      </c>
      <c r="J291" s="413" t="str">
        <f t="shared" si="51"/>
        <v>ND</v>
      </c>
      <c r="K291" s="398" t="s">
        <v>3730</v>
      </c>
      <c r="L291" s="430">
        <v>45345</v>
      </c>
      <c r="M291" s="914" t="s">
        <v>7238</v>
      </c>
      <c r="N291" s="398" t="s">
        <v>5538</v>
      </c>
      <c r="O291" s="430">
        <v>45356</v>
      </c>
      <c r="P291" s="398" t="s">
        <v>3777</v>
      </c>
      <c r="Q291" s="398" t="s">
        <v>3748</v>
      </c>
      <c r="R291" s="430">
        <v>45364</v>
      </c>
      <c r="S291" s="914" t="s">
        <v>7337</v>
      </c>
      <c r="T291" s="398"/>
      <c r="U291" s="430"/>
      <c r="V291" s="398"/>
      <c r="W291" s="398" t="s">
        <v>5626</v>
      </c>
      <c r="X291" s="430">
        <v>45484</v>
      </c>
      <c r="Y291" s="914" t="s">
        <v>8127</v>
      </c>
      <c r="Z291" s="398"/>
      <c r="AA291" s="398"/>
      <c r="AB291" s="398" t="s">
        <v>3777</v>
      </c>
      <c r="AC291" s="398" t="s">
        <v>5811</v>
      </c>
      <c r="AD291" s="430">
        <v>45527</v>
      </c>
      <c r="AE291" s="914" t="s">
        <v>8199</v>
      </c>
      <c r="AF291" s="398"/>
      <c r="AG291" s="398"/>
      <c r="AH291" s="398" t="s">
        <v>3777</v>
      </c>
      <c r="AI291" s="398" t="s">
        <v>5811</v>
      </c>
      <c r="AJ291" s="430">
        <v>45560</v>
      </c>
      <c r="AK291" s="914" t="s">
        <v>8243</v>
      </c>
      <c r="AL291" s="398"/>
      <c r="AM291" s="398"/>
      <c r="AN291" s="398"/>
      <c r="AO291" s="398"/>
      <c r="AP291" s="398"/>
      <c r="AQ291" s="398"/>
      <c r="AR291" s="398"/>
      <c r="AS291" s="398"/>
      <c r="AT291" s="398"/>
      <c r="AU291" s="398"/>
      <c r="AV291" s="398"/>
      <c r="AW291" s="398"/>
      <c r="AX291" s="398"/>
      <c r="AY291" s="398"/>
      <c r="AZ291" s="397"/>
      <c r="BA291" s="398"/>
      <c r="BB291" s="398"/>
      <c r="BC291" s="397"/>
      <c r="BD291" s="398"/>
      <c r="BE291" s="398"/>
      <c r="BF291" s="398"/>
      <c r="BG291" s="398"/>
      <c r="BH291" s="398"/>
      <c r="BI291" s="397"/>
      <c r="BJ291" s="398"/>
      <c r="BK291" s="398"/>
      <c r="BL291" s="397"/>
      <c r="BM291" s="398"/>
      <c r="BN291" s="398"/>
      <c r="BO291" s="398"/>
      <c r="BP291" s="398"/>
      <c r="BQ291" s="398"/>
      <c r="BR291" s="398"/>
      <c r="BS291" s="398"/>
      <c r="BT291" s="398"/>
      <c r="BU291" s="398"/>
      <c r="BV291" s="398"/>
      <c r="BW291" s="398"/>
      <c r="BX291" s="398"/>
      <c r="BY291" s="398"/>
      <c r="BZ291" s="398"/>
      <c r="CA291" s="398"/>
      <c r="CB291" s="398"/>
      <c r="CC291" s="398"/>
      <c r="CD291" s="398"/>
      <c r="CE291" s="398"/>
      <c r="CF291" s="398"/>
      <c r="CG291" s="398"/>
      <c r="CH291" s="398"/>
      <c r="CI291" s="398"/>
      <c r="CJ291" s="398"/>
    </row>
    <row r="292" spans="1:88" s="402" customFormat="1" x14ac:dyDescent="0.25">
      <c r="A292" s="899" t="s">
        <v>8263</v>
      </c>
      <c r="B292" s="397"/>
      <c r="C292" s="398" t="s">
        <v>8257</v>
      </c>
      <c r="D292" s="900" t="s">
        <v>5767</v>
      </c>
      <c r="E292" s="429" t="s">
        <v>7244</v>
      </c>
      <c r="F292" s="399">
        <f t="shared" si="47"/>
        <v>45560</v>
      </c>
      <c r="G292" s="401" t="str">
        <f t="shared" si="48"/>
        <v>A</v>
      </c>
      <c r="H292" s="898" t="str">
        <f t="shared" si="49"/>
        <v>MR.DER-0766_24-SP 097-Entrega Final-C01</v>
      </c>
      <c r="I292" s="413" t="str">
        <f t="shared" si="50"/>
        <v>ND</v>
      </c>
      <c r="J292" s="413" t="str">
        <f t="shared" si="51"/>
        <v>ND</v>
      </c>
      <c r="K292" s="398" t="s">
        <v>3730</v>
      </c>
      <c r="L292" s="430">
        <v>45345</v>
      </c>
      <c r="M292" s="914" t="s">
        <v>7238</v>
      </c>
      <c r="N292" s="398" t="s">
        <v>5538</v>
      </c>
      <c r="O292" s="430">
        <v>45356</v>
      </c>
      <c r="P292" s="398" t="s">
        <v>3777</v>
      </c>
      <c r="Q292" s="398" t="s">
        <v>3748</v>
      </c>
      <c r="R292" s="430">
        <v>45364</v>
      </c>
      <c r="S292" s="914" t="s">
        <v>7337</v>
      </c>
      <c r="T292" s="398"/>
      <c r="U292" s="430"/>
      <c r="V292" s="398"/>
      <c r="W292" s="398" t="s">
        <v>3748</v>
      </c>
      <c r="X292" s="430">
        <v>45560</v>
      </c>
      <c r="Y292" s="914" t="s">
        <v>8243</v>
      </c>
      <c r="Z292" s="398"/>
      <c r="AA292" s="398"/>
      <c r="AB292" s="398" t="s">
        <v>3777</v>
      </c>
      <c r="AC292" s="398"/>
      <c r="AD292" s="398"/>
      <c r="AE292" s="398"/>
      <c r="AF292" s="398"/>
      <c r="AG292" s="398"/>
      <c r="AH292" s="398"/>
      <c r="AI292" s="398"/>
      <c r="AJ292" s="398"/>
      <c r="AK292" s="398"/>
      <c r="AL292" s="398"/>
      <c r="AM292" s="398"/>
      <c r="AN292" s="398"/>
      <c r="AO292" s="398"/>
      <c r="AP292" s="398"/>
      <c r="AQ292" s="398"/>
      <c r="AR292" s="398"/>
      <c r="AS292" s="398"/>
      <c r="AT292" s="398"/>
      <c r="AU292" s="398"/>
      <c r="AV292" s="398"/>
      <c r="AW292" s="398"/>
      <c r="AX292" s="398"/>
      <c r="AY292" s="398"/>
      <c r="AZ292" s="397"/>
      <c r="BA292" s="398"/>
      <c r="BB292" s="398"/>
      <c r="BC292" s="397"/>
      <c r="BD292" s="398"/>
      <c r="BE292" s="398"/>
      <c r="BF292" s="398"/>
      <c r="BG292" s="398"/>
      <c r="BH292" s="398"/>
      <c r="BI292" s="397"/>
      <c r="BJ292" s="398"/>
      <c r="BK292" s="398"/>
      <c r="BL292" s="397"/>
      <c r="BM292" s="398"/>
      <c r="BN292" s="398"/>
      <c r="BO292" s="398"/>
      <c r="BP292" s="398"/>
      <c r="BQ292" s="398"/>
      <c r="BR292" s="398"/>
      <c r="BS292" s="398"/>
      <c r="BT292" s="398"/>
      <c r="BU292" s="398"/>
      <c r="BV292" s="398"/>
      <c r="BW292" s="398"/>
      <c r="BX292" s="398"/>
      <c r="BY292" s="398"/>
      <c r="BZ292" s="398"/>
      <c r="CA292" s="398"/>
      <c r="CB292" s="398"/>
      <c r="CC292" s="398"/>
      <c r="CD292" s="398"/>
      <c r="CE292" s="398"/>
      <c r="CF292" s="398"/>
      <c r="CG292" s="398"/>
      <c r="CH292" s="398"/>
      <c r="CI292" s="398"/>
      <c r="CJ292" s="398"/>
    </row>
    <row r="293" spans="1:88" s="402" customFormat="1" x14ac:dyDescent="0.25">
      <c r="A293" s="899" t="s">
        <v>8263</v>
      </c>
      <c r="B293" s="397"/>
      <c r="C293" s="398" t="s">
        <v>8257</v>
      </c>
      <c r="D293" s="900" t="s">
        <v>5767</v>
      </c>
      <c r="E293" s="429" t="s">
        <v>7245</v>
      </c>
      <c r="F293" s="399">
        <f t="shared" si="47"/>
        <v>45560</v>
      </c>
      <c r="G293" s="401" t="str">
        <f t="shared" si="48"/>
        <v>A</v>
      </c>
      <c r="H293" s="898" t="str">
        <f t="shared" si="49"/>
        <v>MR.DER-0766_24-SP 097-Entrega Final-C01</v>
      </c>
      <c r="I293" s="413" t="str">
        <f t="shared" si="50"/>
        <v>ND</v>
      </c>
      <c r="J293" s="413" t="str">
        <f t="shared" si="51"/>
        <v>ND</v>
      </c>
      <c r="K293" s="398" t="s">
        <v>3730</v>
      </c>
      <c r="L293" s="430">
        <v>45345</v>
      </c>
      <c r="M293" s="914" t="s">
        <v>7238</v>
      </c>
      <c r="N293" s="398" t="s">
        <v>5538</v>
      </c>
      <c r="O293" s="430">
        <v>45356</v>
      </c>
      <c r="P293" s="398" t="s">
        <v>3777</v>
      </c>
      <c r="Q293" s="398" t="s">
        <v>3748</v>
      </c>
      <c r="R293" s="430">
        <v>45364</v>
      </c>
      <c r="S293" s="914" t="s">
        <v>7337</v>
      </c>
      <c r="T293" s="398"/>
      <c r="U293" s="430"/>
      <c r="V293" s="398"/>
      <c r="W293" s="398" t="s">
        <v>3748</v>
      </c>
      <c r="X293" s="430">
        <v>45560</v>
      </c>
      <c r="Y293" s="914" t="s">
        <v>8243</v>
      </c>
      <c r="Z293" s="398"/>
      <c r="AA293" s="398"/>
      <c r="AB293" s="398" t="s">
        <v>3777</v>
      </c>
      <c r="AC293" s="398"/>
      <c r="AD293" s="398"/>
      <c r="AE293" s="398"/>
      <c r="AF293" s="398"/>
      <c r="AG293" s="398"/>
      <c r="AH293" s="398"/>
      <c r="AI293" s="398"/>
      <c r="AJ293" s="398"/>
      <c r="AK293" s="398"/>
      <c r="AL293" s="398"/>
      <c r="AM293" s="398"/>
      <c r="AN293" s="398"/>
      <c r="AO293" s="398"/>
      <c r="AP293" s="398"/>
      <c r="AQ293" s="398"/>
      <c r="AR293" s="398"/>
      <c r="AS293" s="398"/>
      <c r="AT293" s="398"/>
      <c r="AU293" s="398"/>
      <c r="AV293" s="398"/>
      <c r="AW293" s="398"/>
      <c r="AX293" s="398"/>
      <c r="AY293" s="398"/>
      <c r="AZ293" s="397"/>
      <c r="BA293" s="398"/>
      <c r="BB293" s="398"/>
      <c r="BC293" s="397"/>
      <c r="BD293" s="398"/>
      <c r="BE293" s="398"/>
      <c r="BF293" s="398"/>
      <c r="BG293" s="398"/>
      <c r="BH293" s="398"/>
      <c r="BI293" s="397"/>
      <c r="BJ293" s="398"/>
      <c r="BK293" s="398"/>
      <c r="BL293" s="397"/>
      <c r="BM293" s="398"/>
      <c r="BN293" s="398"/>
      <c r="BO293" s="398"/>
      <c r="BP293" s="398"/>
      <c r="BQ293" s="398"/>
      <c r="BR293" s="398"/>
      <c r="BS293" s="398"/>
      <c r="BT293" s="398"/>
      <c r="BU293" s="398"/>
      <c r="BV293" s="398"/>
      <c r="BW293" s="398"/>
      <c r="BX293" s="398"/>
      <c r="BY293" s="398"/>
      <c r="BZ293" s="398"/>
      <c r="CA293" s="398"/>
      <c r="CB293" s="398"/>
      <c r="CC293" s="398"/>
      <c r="CD293" s="398"/>
      <c r="CE293" s="398"/>
      <c r="CF293" s="398"/>
      <c r="CG293" s="398"/>
      <c r="CH293" s="398"/>
      <c r="CI293" s="398"/>
      <c r="CJ293" s="398"/>
    </row>
    <row r="294" spans="1:88" s="402" customFormat="1" x14ac:dyDescent="0.25">
      <c r="A294" s="899" t="s">
        <v>8263</v>
      </c>
      <c r="B294" s="397"/>
      <c r="C294" s="398" t="s">
        <v>8257</v>
      </c>
      <c r="D294" s="900" t="s">
        <v>5767</v>
      </c>
      <c r="E294" s="429" t="s">
        <v>7246</v>
      </c>
      <c r="F294" s="399">
        <f t="shared" si="47"/>
        <v>45560</v>
      </c>
      <c r="G294" s="401" t="str">
        <f t="shared" si="48"/>
        <v>A</v>
      </c>
      <c r="H294" s="898" t="str">
        <f t="shared" si="49"/>
        <v>MR.DER-0766_24-SP 097-Entrega Final-C01</v>
      </c>
      <c r="I294" s="413" t="str">
        <f t="shared" si="50"/>
        <v>ND</v>
      </c>
      <c r="J294" s="413" t="str">
        <f t="shared" si="51"/>
        <v>ND</v>
      </c>
      <c r="K294" s="398" t="s">
        <v>3730</v>
      </c>
      <c r="L294" s="430">
        <v>45345</v>
      </c>
      <c r="M294" s="914" t="s">
        <v>7238</v>
      </c>
      <c r="N294" s="398" t="s">
        <v>5537</v>
      </c>
      <c r="O294" s="430">
        <v>45356</v>
      </c>
      <c r="P294" s="398" t="s">
        <v>3777</v>
      </c>
      <c r="Q294" s="398" t="s">
        <v>3748</v>
      </c>
      <c r="R294" s="430">
        <v>45364</v>
      </c>
      <c r="S294" s="914" t="s">
        <v>7337</v>
      </c>
      <c r="T294" s="398"/>
      <c r="U294" s="430"/>
      <c r="V294" s="398"/>
      <c r="W294" s="398" t="s">
        <v>3748</v>
      </c>
      <c r="X294" s="430">
        <v>45560</v>
      </c>
      <c r="Y294" s="914" t="s">
        <v>8243</v>
      </c>
      <c r="Z294" s="398"/>
      <c r="AA294" s="398"/>
      <c r="AB294" s="398" t="s">
        <v>3777</v>
      </c>
      <c r="AC294" s="398"/>
      <c r="AD294" s="398"/>
      <c r="AE294" s="398"/>
      <c r="AF294" s="398"/>
      <c r="AG294" s="398"/>
      <c r="AH294" s="398"/>
      <c r="AI294" s="398"/>
      <c r="AJ294" s="398"/>
      <c r="AK294" s="398"/>
      <c r="AL294" s="398"/>
      <c r="AM294" s="398"/>
      <c r="AN294" s="398"/>
      <c r="AO294" s="398"/>
      <c r="AP294" s="398"/>
      <c r="AQ294" s="398"/>
      <c r="AR294" s="398"/>
      <c r="AS294" s="398"/>
      <c r="AT294" s="398"/>
      <c r="AU294" s="398"/>
      <c r="AV294" s="398"/>
      <c r="AW294" s="398"/>
      <c r="AX294" s="398"/>
      <c r="AY294" s="398"/>
      <c r="AZ294" s="397"/>
      <c r="BA294" s="398"/>
      <c r="BB294" s="398"/>
      <c r="BC294" s="397"/>
      <c r="BD294" s="398"/>
      <c r="BE294" s="398"/>
      <c r="BF294" s="398"/>
      <c r="BG294" s="398"/>
      <c r="BH294" s="398"/>
      <c r="BI294" s="397"/>
      <c r="BJ294" s="398"/>
      <c r="BK294" s="398"/>
      <c r="BL294" s="397"/>
      <c r="BM294" s="398"/>
      <c r="BN294" s="398"/>
      <c r="BO294" s="398"/>
      <c r="BP294" s="398"/>
      <c r="BQ294" s="398"/>
      <c r="BR294" s="398"/>
      <c r="BS294" s="398"/>
      <c r="BT294" s="398"/>
      <c r="BU294" s="398"/>
      <c r="BV294" s="398"/>
      <c r="BW294" s="398"/>
      <c r="BX294" s="398"/>
      <c r="BY294" s="398"/>
      <c r="BZ294" s="398"/>
      <c r="CA294" s="398"/>
      <c r="CB294" s="398"/>
      <c r="CC294" s="398"/>
      <c r="CD294" s="398"/>
      <c r="CE294" s="398"/>
      <c r="CF294" s="398"/>
      <c r="CG294" s="398"/>
      <c r="CH294" s="398"/>
      <c r="CI294" s="398"/>
      <c r="CJ294" s="398"/>
    </row>
    <row r="295" spans="1:88" s="402" customFormat="1" x14ac:dyDescent="0.25">
      <c r="A295" s="899" t="s">
        <v>8263</v>
      </c>
      <c r="B295" s="397"/>
      <c r="C295" s="398" t="s">
        <v>8257</v>
      </c>
      <c r="D295" s="900" t="s">
        <v>5767</v>
      </c>
      <c r="E295" s="429" t="s">
        <v>7247</v>
      </c>
      <c r="F295" s="399">
        <f t="shared" si="47"/>
        <v>45560</v>
      </c>
      <c r="G295" s="401" t="str">
        <f t="shared" si="48"/>
        <v>A</v>
      </c>
      <c r="H295" s="898" t="str">
        <f t="shared" si="49"/>
        <v>MR.DER-0766_24-SP 097-Entrega Final-C01</v>
      </c>
      <c r="I295" s="413" t="str">
        <f t="shared" si="50"/>
        <v>ND</v>
      </c>
      <c r="J295" s="413" t="str">
        <f t="shared" si="51"/>
        <v>ND</v>
      </c>
      <c r="K295" s="398" t="s">
        <v>3730</v>
      </c>
      <c r="L295" s="430">
        <v>45345</v>
      </c>
      <c r="M295" s="914" t="s">
        <v>7238</v>
      </c>
      <c r="N295" s="398" t="s">
        <v>5538</v>
      </c>
      <c r="O295" s="430">
        <v>45356</v>
      </c>
      <c r="P295" s="398" t="s">
        <v>3777</v>
      </c>
      <c r="Q295" s="398" t="s">
        <v>3748</v>
      </c>
      <c r="R295" s="430">
        <v>45364</v>
      </c>
      <c r="S295" s="914" t="s">
        <v>7337</v>
      </c>
      <c r="T295" s="398"/>
      <c r="U295" s="430"/>
      <c r="V295" s="398"/>
      <c r="W295" s="398" t="s">
        <v>3748</v>
      </c>
      <c r="X295" s="430">
        <v>45560</v>
      </c>
      <c r="Y295" s="914" t="s">
        <v>8243</v>
      </c>
      <c r="Z295" s="398"/>
      <c r="AA295" s="398"/>
      <c r="AB295" s="398" t="s">
        <v>3777</v>
      </c>
      <c r="AC295" s="398"/>
      <c r="AD295" s="398"/>
      <c r="AE295" s="398"/>
      <c r="AF295" s="398"/>
      <c r="AG295" s="398"/>
      <c r="AH295" s="398"/>
      <c r="AI295" s="398"/>
      <c r="AJ295" s="398"/>
      <c r="AK295" s="398"/>
      <c r="AL295" s="398"/>
      <c r="AM295" s="398"/>
      <c r="AN295" s="398"/>
      <c r="AO295" s="398"/>
      <c r="AP295" s="398"/>
      <c r="AQ295" s="398"/>
      <c r="AR295" s="398"/>
      <c r="AS295" s="398"/>
      <c r="AT295" s="398"/>
      <c r="AU295" s="398"/>
      <c r="AV295" s="398"/>
      <c r="AW295" s="398"/>
      <c r="AX295" s="398"/>
      <c r="AY295" s="398"/>
      <c r="AZ295" s="397"/>
      <c r="BA295" s="398"/>
      <c r="BB295" s="398"/>
      <c r="BC295" s="397"/>
      <c r="BD295" s="398"/>
      <c r="BE295" s="398"/>
      <c r="BF295" s="398"/>
      <c r="BG295" s="398"/>
      <c r="BH295" s="398"/>
      <c r="BI295" s="397"/>
      <c r="BJ295" s="398"/>
      <c r="BK295" s="398"/>
      <c r="BL295" s="397"/>
      <c r="BM295" s="398"/>
      <c r="BN295" s="398"/>
      <c r="BO295" s="398"/>
      <c r="BP295" s="398"/>
      <c r="BQ295" s="398"/>
      <c r="BR295" s="398"/>
      <c r="BS295" s="398"/>
      <c r="BT295" s="398"/>
      <c r="BU295" s="398"/>
      <c r="BV295" s="398"/>
      <c r="BW295" s="398"/>
      <c r="BX295" s="398"/>
      <c r="BY295" s="398"/>
      <c r="BZ295" s="398"/>
      <c r="CA295" s="398"/>
      <c r="CB295" s="398"/>
      <c r="CC295" s="398"/>
      <c r="CD295" s="398"/>
      <c r="CE295" s="398"/>
      <c r="CF295" s="398"/>
      <c r="CG295" s="398"/>
      <c r="CH295" s="398"/>
      <c r="CI295" s="398"/>
      <c r="CJ295" s="398"/>
    </row>
    <row r="296" spans="1:88" s="402" customFormat="1" x14ac:dyDescent="0.25">
      <c r="A296" s="899" t="s">
        <v>8263</v>
      </c>
      <c r="B296" s="397"/>
      <c r="C296" s="398" t="s">
        <v>8257</v>
      </c>
      <c r="D296" s="900" t="s">
        <v>5767</v>
      </c>
      <c r="E296" s="429" t="s">
        <v>7248</v>
      </c>
      <c r="F296" s="399">
        <f t="shared" si="47"/>
        <v>45560</v>
      </c>
      <c r="G296" s="401" t="str">
        <f t="shared" si="48"/>
        <v>A</v>
      </c>
      <c r="H296" s="898" t="str">
        <f t="shared" si="49"/>
        <v>MR.DER-0766_24-SP 097-Entrega Final-C01</v>
      </c>
      <c r="I296" s="413" t="str">
        <f t="shared" si="50"/>
        <v>ND</v>
      </c>
      <c r="J296" s="413" t="str">
        <f t="shared" si="51"/>
        <v>ND</v>
      </c>
      <c r="K296" s="398" t="s">
        <v>3730</v>
      </c>
      <c r="L296" s="430">
        <v>45345</v>
      </c>
      <c r="M296" s="914" t="s">
        <v>7238</v>
      </c>
      <c r="N296" s="398" t="s">
        <v>5537</v>
      </c>
      <c r="O296" s="430">
        <v>45356</v>
      </c>
      <c r="P296" s="398" t="s">
        <v>3777</v>
      </c>
      <c r="Q296" s="398" t="s">
        <v>3748</v>
      </c>
      <c r="R296" s="430">
        <v>45364</v>
      </c>
      <c r="S296" s="914" t="s">
        <v>7337</v>
      </c>
      <c r="T296" s="398"/>
      <c r="U296" s="430"/>
      <c r="V296" s="398"/>
      <c r="W296" s="398" t="s">
        <v>3748</v>
      </c>
      <c r="X296" s="430">
        <v>45560</v>
      </c>
      <c r="Y296" s="914" t="s">
        <v>8243</v>
      </c>
      <c r="Z296" s="398"/>
      <c r="AA296" s="398"/>
      <c r="AB296" s="398" t="s">
        <v>3777</v>
      </c>
      <c r="AC296" s="398"/>
      <c r="AD296" s="398"/>
      <c r="AE296" s="398"/>
      <c r="AF296" s="398"/>
      <c r="AG296" s="398"/>
      <c r="AH296" s="398"/>
      <c r="AI296" s="398"/>
      <c r="AJ296" s="398"/>
      <c r="AK296" s="398"/>
      <c r="AL296" s="398"/>
      <c r="AM296" s="398"/>
      <c r="AN296" s="398"/>
      <c r="AO296" s="398"/>
      <c r="AP296" s="398"/>
      <c r="AQ296" s="398"/>
      <c r="AR296" s="398"/>
      <c r="AS296" s="398"/>
      <c r="AT296" s="398"/>
      <c r="AU296" s="398"/>
      <c r="AV296" s="398"/>
      <c r="AW296" s="398"/>
      <c r="AX296" s="398"/>
      <c r="AY296" s="398"/>
      <c r="AZ296" s="397"/>
      <c r="BA296" s="398"/>
      <c r="BB296" s="398"/>
      <c r="BC296" s="397"/>
      <c r="BD296" s="398"/>
      <c r="BE296" s="398"/>
      <c r="BF296" s="398"/>
      <c r="BG296" s="398"/>
      <c r="BH296" s="398"/>
      <c r="BI296" s="397"/>
      <c r="BJ296" s="398"/>
      <c r="BK296" s="398"/>
      <c r="BL296" s="397"/>
      <c r="BM296" s="398"/>
      <c r="BN296" s="398"/>
      <c r="BO296" s="398"/>
      <c r="BP296" s="398"/>
      <c r="BQ296" s="398"/>
      <c r="BR296" s="398"/>
      <c r="BS296" s="398"/>
      <c r="BT296" s="398"/>
      <c r="BU296" s="398"/>
      <c r="BV296" s="398"/>
      <c r="BW296" s="398"/>
      <c r="BX296" s="398"/>
      <c r="BY296" s="398"/>
      <c r="BZ296" s="398"/>
      <c r="CA296" s="398"/>
      <c r="CB296" s="398"/>
      <c r="CC296" s="398"/>
      <c r="CD296" s="398"/>
      <c r="CE296" s="398"/>
      <c r="CF296" s="398"/>
      <c r="CG296" s="398"/>
      <c r="CH296" s="398"/>
      <c r="CI296" s="398"/>
      <c r="CJ296" s="398"/>
    </row>
    <row r="297" spans="1:88" s="402" customFormat="1" x14ac:dyDescent="0.25">
      <c r="A297" s="899" t="s">
        <v>8263</v>
      </c>
      <c r="B297" s="397"/>
      <c r="C297" s="398" t="s">
        <v>8257</v>
      </c>
      <c r="D297" s="900" t="s">
        <v>5767</v>
      </c>
      <c r="E297" s="429" t="s">
        <v>7249</v>
      </c>
      <c r="F297" s="399">
        <f t="shared" si="47"/>
        <v>45560</v>
      </c>
      <c r="G297" s="401" t="str">
        <f t="shared" si="48"/>
        <v>A</v>
      </c>
      <c r="H297" s="898" t="str">
        <f t="shared" si="49"/>
        <v>MR.DER-0766_24-SP 097-Entrega Final-C01</v>
      </c>
      <c r="I297" s="413" t="str">
        <f t="shared" si="50"/>
        <v>ND</v>
      </c>
      <c r="J297" s="413" t="str">
        <f t="shared" si="51"/>
        <v>ND</v>
      </c>
      <c r="K297" s="398" t="s">
        <v>3730</v>
      </c>
      <c r="L297" s="430">
        <v>45345</v>
      </c>
      <c r="M297" s="914" t="s">
        <v>7238</v>
      </c>
      <c r="N297" s="398" t="s">
        <v>5537</v>
      </c>
      <c r="O297" s="430">
        <v>45356</v>
      </c>
      <c r="P297" s="398" t="s">
        <v>3777</v>
      </c>
      <c r="Q297" s="398" t="s">
        <v>3748</v>
      </c>
      <c r="R297" s="430">
        <v>45364</v>
      </c>
      <c r="S297" s="914" t="s">
        <v>7337</v>
      </c>
      <c r="T297" s="398"/>
      <c r="U297" s="430"/>
      <c r="V297" s="398"/>
      <c r="W297" s="398" t="s">
        <v>3748</v>
      </c>
      <c r="X297" s="430">
        <v>45560</v>
      </c>
      <c r="Y297" s="914" t="s">
        <v>8243</v>
      </c>
      <c r="Z297" s="398"/>
      <c r="AA297" s="398"/>
      <c r="AB297" s="398" t="s">
        <v>3777</v>
      </c>
      <c r="AC297" s="398"/>
      <c r="AD297" s="398"/>
      <c r="AE297" s="398"/>
      <c r="AF297" s="398"/>
      <c r="AG297" s="398"/>
      <c r="AH297" s="398"/>
      <c r="AI297" s="398"/>
      <c r="AJ297" s="398"/>
      <c r="AK297" s="398"/>
      <c r="AL297" s="398"/>
      <c r="AM297" s="398"/>
      <c r="AN297" s="398"/>
      <c r="AO297" s="398"/>
      <c r="AP297" s="398"/>
      <c r="AQ297" s="398"/>
      <c r="AR297" s="398"/>
      <c r="AS297" s="398"/>
      <c r="AT297" s="398"/>
      <c r="AU297" s="398"/>
      <c r="AV297" s="398"/>
      <c r="AW297" s="398"/>
      <c r="AX297" s="398"/>
      <c r="AY297" s="398"/>
      <c r="AZ297" s="397"/>
      <c r="BA297" s="398"/>
      <c r="BB297" s="398"/>
      <c r="BC297" s="397"/>
      <c r="BD297" s="398"/>
      <c r="BE297" s="398"/>
      <c r="BF297" s="398"/>
      <c r="BG297" s="398"/>
      <c r="BH297" s="398"/>
      <c r="BI297" s="397"/>
      <c r="BJ297" s="398"/>
      <c r="BK297" s="398"/>
      <c r="BL297" s="397"/>
      <c r="BM297" s="398"/>
      <c r="BN297" s="398"/>
      <c r="BO297" s="398"/>
      <c r="BP297" s="398"/>
      <c r="BQ297" s="398"/>
      <c r="BR297" s="398"/>
      <c r="BS297" s="398"/>
      <c r="BT297" s="398"/>
      <c r="BU297" s="398"/>
      <c r="BV297" s="398"/>
      <c r="BW297" s="398"/>
      <c r="BX297" s="398"/>
      <c r="BY297" s="398"/>
      <c r="BZ297" s="398"/>
      <c r="CA297" s="398"/>
      <c r="CB297" s="398"/>
      <c r="CC297" s="398"/>
      <c r="CD297" s="398"/>
      <c r="CE297" s="398"/>
      <c r="CF297" s="398"/>
      <c r="CG297" s="398"/>
      <c r="CH297" s="398"/>
      <c r="CI297" s="398"/>
      <c r="CJ297" s="398"/>
    </row>
    <row r="298" spans="1:88" s="402" customFormat="1" x14ac:dyDescent="0.25">
      <c r="A298" s="899" t="s">
        <v>8263</v>
      </c>
      <c r="B298" s="397"/>
      <c r="C298" s="398" t="s">
        <v>8257</v>
      </c>
      <c r="D298" s="900" t="s">
        <v>5767</v>
      </c>
      <c r="E298" s="429" t="s">
        <v>7250</v>
      </c>
      <c r="F298" s="399">
        <f t="shared" si="47"/>
        <v>45560</v>
      </c>
      <c r="G298" s="401" t="str">
        <f t="shared" si="48"/>
        <v>A</v>
      </c>
      <c r="H298" s="898" t="str">
        <f t="shared" si="49"/>
        <v>MR.DER-0766_24-SP 097-Entrega Final-C01</v>
      </c>
      <c r="I298" s="413" t="str">
        <f t="shared" si="50"/>
        <v>ND</v>
      </c>
      <c r="J298" s="413" t="str">
        <f t="shared" si="51"/>
        <v>ND</v>
      </c>
      <c r="K298" s="398" t="s">
        <v>3730</v>
      </c>
      <c r="L298" s="430">
        <v>45345</v>
      </c>
      <c r="M298" s="914" t="s">
        <v>7238</v>
      </c>
      <c r="N298" s="398" t="s">
        <v>5538</v>
      </c>
      <c r="O298" s="430">
        <v>45356</v>
      </c>
      <c r="P298" s="398" t="s">
        <v>3777</v>
      </c>
      <c r="Q298" s="398" t="s">
        <v>3748</v>
      </c>
      <c r="R298" s="430">
        <v>45364</v>
      </c>
      <c r="S298" s="914" t="s">
        <v>7337</v>
      </c>
      <c r="T298" s="398"/>
      <c r="U298" s="430"/>
      <c r="V298" s="398"/>
      <c r="W298" s="398" t="s">
        <v>3748</v>
      </c>
      <c r="X298" s="430">
        <v>45560</v>
      </c>
      <c r="Y298" s="914" t="s">
        <v>8243</v>
      </c>
      <c r="Z298" s="398"/>
      <c r="AA298" s="398"/>
      <c r="AB298" s="398" t="s">
        <v>3777</v>
      </c>
      <c r="AC298" s="398"/>
      <c r="AD298" s="398"/>
      <c r="AE298" s="398"/>
      <c r="AF298" s="398"/>
      <c r="AG298" s="398"/>
      <c r="AH298" s="398"/>
      <c r="AI298" s="398"/>
      <c r="AJ298" s="398"/>
      <c r="AK298" s="398"/>
      <c r="AL298" s="398"/>
      <c r="AM298" s="398"/>
      <c r="AN298" s="398"/>
      <c r="AO298" s="398"/>
      <c r="AP298" s="398"/>
      <c r="AQ298" s="398"/>
      <c r="AR298" s="398"/>
      <c r="AS298" s="398"/>
      <c r="AT298" s="398"/>
      <c r="AU298" s="398"/>
      <c r="AV298" s="398"/>
      <c r="AW298" s="398"/>
      <c r="AX298" s="398"/>
      <c r="AY298" s="398"/>
      <c r="AZ298" s="397"/>
      <c r="BA298" s="398"/>
      <c r="BB298" s="398"/>
      <c r="BC298" s="397"/>
      <c r="BD298" s="398"/>
      <c r="BE298" s="398"/>
      <c r="BF298" s="398"/>
      <c r="BG298" s="398"/>
      <c r="BH298" s="398"/>
      <c r="BI298" s="397"/>
      <c r="BJ298" s="398"/>
      <c r="BK298" s="398"/>
      <c r="BL298" s="397"/>
      <c r="BM298" s="398"/>
      <c r="BN298" s="398"/>
      <c r="BO298" s="398"/>
      <c r="BP298" s="398"/>
      <c r="BQ298" s="398"/>
      <c r="BR298" s="398"/>
      <c r="BS298" s="398"/>
      <c r="BT298" s="398"/>
      <c r="BU298" s="398"/>
      <c r="BV298" s="398"/>
      <c r="BW298" s="398"/>
      <c r="BX298" s="398"/>
      <c r="BY298" s="398"/>
      <c r="BZ298" s="398"/>
      <c r="CA298" s="398"/>
      <c r="CB298" s="398"/>
      <c r="CC298" s="398"/>
      <c r="CD298" s="398"/>
      <c r="CE298" s="398"/>
      <c r="CF298" s="398"/>
      <c r="CG298" s="398"/>
      <c r="CH298" s="398"/>
      <c r="CI298" s="398"/>
      <c r="CJ298" s="398"/>
    </row>
    <row r="299" spans="1:88" s="402" customFormat="1" x14ac:dyDescent="0.25">
      <c r="A299" s="899" t="s">
        <v>8263</v>
      </c>
      <c r="B299" s="397"/>
      <c r="C299" s="398" t="s">
        <v>8257</v>
      </c>
      <c r="D299" s="900" t="s">
        <v>5767</v>
      </c>
      <c r="E299" s="429" t="s">
        <v>8128</v>
      </c>
      <c r="F299" s="399">
        <f t="shared" si="47"/>
        <v>45560</v>
      </c>
      <c r="G299" s="401" t="str">
        <f t="shared" si="48"/>
        <v>A</v>
      </c>
      <c r="H299" s="898" t="str">
        <f t="shared" si="49"/>
        <v>MR.DER-0766_24-SP 097-Entrega Final-C01</v>
      </c>
      <c r="I299" s="413" t="str">
        <f t="shared" si="50"/>
        <v>ND</v>
      </c>
      <c r="J299" s="413" t="str">
        <f t="shared" si="51"/>
        <v>ND</v>
      </c>
      <c r="K299" s="398" t="s">
        <v>3730</v>
      </c>
      <c r="L299" s="430">
        <v>45484</v>
      </c>
      <c r="M299" s="914" t="s">
        <v>8127</v>
      </c>
      <c r="N299" s="398"/>
      <c r="O299" s="430"/>
      <c r="P299" s="398"/>
      <c r="Q299" s="398" t="s">
        <v>3748</v>
      </c>
      <c r="R299" s="430">
        <v>45527</v>
      </c>
      <c r="S299" s="914" t="s">
        <v>8199</v>
      </c>
      <c r="T299" s="398"/>
      <c r="U299" s="430"/>
      <c r="V299" s="398"/>
      <c r="W299" s="398" t="s">
        <v>3748</v>
      </c>
      <c r="X299" s="430">
        <v>45560</v>
      </c>
      <c r="Y299" s="914" t="s">
        <v>8243</v>
      </c>
      <c r="Z299" s="398"/>
      <c r="AA299" s="398"/>
      <c r="AB299" s="398" t="s">
        <v>3777</v>
      </c>
      <c r="AC299" s="398"/>
      <c r="AD299" s="430"/>
      <c r="AE299" s="914"/>
      <c r="AF299" s="398"/>
      <c r="AG299" s="398"/>
      <c r="AH299" s="398"/>
      <c r="AI299" s="398"/>
      <c r="AJ299" s="398"/>
      <c r="AK299" s="398"/>
      <c r="AL299" s="398"/>
      <c r="AM299" s="398"/>
      <c r="AN299" s="398"/>
      <c r="AO299" s="398"/>
      <c r="AP299" s="398"/>
      <c r="AQ299" s="398"/>
      <c r="AR299" s="398"/>
      <c r="AS299" s="398"/>
      <c r="AT299" s="398"/>
      <c r="AU299" s="398"/>
      <c r="AV299" s="398"/>
      <c r="AW299" s="398"/>
      <c r="AX299" s="398"/>
      <c r="AY299" s="398"/>
      <c r="AZ299" s="397"/>
      <c r="BA299" s="398"/>
      <c r="BB299" s="398"/>
      <c r="BC299" s="397"/>
      <c r="BD299" s="398"/>
      <c r="BE299" s="398"/>
      <c r="BF299" s="398"/>
      <c r="BG299" s="398"/>
      <c r="BH299" s="398"/>
      <c r="BI299" s="397"/>
      <c r="BJ299" s="398"/>
      <c r="BK299" s="398"/>
      <c r="BL299" s="397"/>
      <c r="BM299" s="398"/>
      <c r="BN299" s="398"/>
      <c r="BO299" s="398"/>
      <c r="BP299" s="398"/>
      <c r="BQ299" s="398"/>
      <c r="BR299" s="398"/>
      <c r="BS299" s="398"/>
      <c r="BT299" s="398"/>
      <c r="BU299" s="398"/>
      <c r="BV299" s="398"/>
      <c r="BW299" s="398"/>
      <c r="BX299" s="398"/>
      <c r="BY299" s="398"/>
      <c r="BZ299" s="398"/>
      <c r="CA299" s="398"/>
      <c r="CB299" s="398"/>
      <c r="CC299" s="398"/>
      <c r="CD299" s="398"/>
      <c r="CE299" s="398"/>
      <c r="CF299" s="398"/>
      <c r="CG299" s="398"/>
      <c r="CH299" s="398"/>
      <c r="CI299" s="398"/>
      <c r="CJ299" s="398"/>
    </row>
    <row r="300" spans="1:88" s="402" customFormat="1" x14ac:dyDescent="0.25">
      <c r="A300" s="899" t="s">
        <v>8263</v>
      </c>
      <c r="B300" s="398" t="s">
        <v>8257</v>
      </c>
      <c r="C300" s="398"/>
      <c r="D300" s="900" t="s">
        <v>5768</v>
      </c>
      <c r="E300" s="429" t="s">
        <v>5766</v>
      </c>
      <c r="F300" s="399">
        <f t="shared" si="47"/>
        <v>45560</v>
      </c>
      <c r="G300" s="401" t="str">
        <f t="shared" si="48"/>
        <v>B</v>
      </c>
      <c r="H300" s="898" t="str">
        <f t="shared" si="49"/>
        <v>MR.DER-0766_24-SP 097-Entrega Final-C01</v>
      </c>
      <c r="I300" s="413" t="str">
        <f t="shared" si="50"/>
        <v>ND</v>
      </c>
      <c r="J300" s="413" t="str">
        <f t="shared" si="51"/>
        <v>ND</v>
      </c>
      <c r="K300" s="398" t="s">
        <v>3730</v>
      </c>
      <c r="L300" s="430">
        <v>44890</v>
      </c>
      <c r="M300" s="914" t="s">
        <v>5770</v>
      </c>
      <c r="N300" s="398" t="s">
        <v>5537</v>
      </c>
      <c r="O300" s="430">
        <v>44908</v>
      </c>
      <c r="P300" s="398" t="s">
        <v>3777</v>
      </c>
      <c r="Q300" s="398" t="s">
        <v>3748</v>
      </c>
      <c r="R300" s="430">
        <v>44911</v>
      </c>
      <c r="S300" s="914" t="s">
        <v>5895</v>
      </c>
      <c r="T300" s="398"/>
      <c r="U300" s="430"/>
      <c r="V300" s="398" t="s">
        <v>3777</v>
      </c>
      <c r="W300" s="398" t="s">
        <v>5626</v>
      </c>
      <c r="X300" s="430">
        <v>45345</v>
      </c>
      <c r="Y300" s="914" t="s">
        <v>7238</v>
      </c>
      <c r="Z300" s="398" t="s">
        <v>5538</v>
      </c>
      <c r="AA300" s="430">
        <v>45356</v>
      </c>
      <c r="AB300" s="398" t="s">
        <v>3777</v>
      </c>
      <c r="AC300" s="398" t="s">
        <v>5811</v>
      </c>
      <c r="AD300" s="430">
        <v>45364</v>
      </c>
      <c r="AE300" s="914" t="s">
        <v>7337</v>
      </c>
      <c r="AF300" s="398"/>
      <c r="AG300" s="398"/>
      <c r="AH300" s="398" t="s">
        <v>3777</v>
      </c>
      <c r="AI300" s="398" t="s">
        <v>5811</v>
      </c>
      <c r="AJ300" s="430">
        <v>45560</v>
      </c>
      <c r="AK300" s="914" t="s">
        <v>8243</v>
      </c>
      <c r="AL300" s="398"/>
      <c r="AM300" s="398"/>
      <c r="AN300" s="398"/>
      <c r="AO300" s="398"/>
      <c r="AP300" s="398"/>
      <c r="AQ300" s="398"/>
      <c r="AR300" s="398"/>
      <c r="AS300" s="398"/>
      <c r="AT300" s="398"/>
      <c r="AU300" s="398"/>
      <c r="AV300" s="398"/>
      <c r="AW300" s="398"/>
      <c r="AX300" s="398"/>
      <c r="AY300" s="398"/>
      <c r="AZ300" s="397"/>
      <c r="BA300" s="398"/>
      <c r="BB300" s="398"/>
      <c r="BC300" s="397"/>
      <c r="BD300" s="398"/>
      <c r="BE300" s="398"/>
      <c r="BF300" s="398"/>
      <c r="BG300" s="398"/>
      <c r="BH300" s="398"/>
      <c r="BI300" s="397"/>
      <c r="BJ300" s="398"/>
      <c r="BK300" s="398"/>
      <c r="BL300" s="397"/>
      <c r="BM300" s="398"/>
      <c r="BN300" s="398"/>
      <c r="BO300" s="398"/>
      <c r="BP300" s="398"/>
      <c r="BQ300" s="398"/>
      <c r="BR300" s="398"/>
      <c r="BS300" s="398"/>
      <c r="BT300" s="398"/>
      <c r="BU300" s="398"/>
      <c r="BV300" s="398"/>
      <c r="BW300" s="398"/>
      <c r="BX300" s="398"/>
      <c r="BY300" s="398"/>
      <c r="BZ300" s="398"/>
      <c r="CA300" s="398"/>
      <c r="CB300" s="398"/>
      <c r="CC300" s="398"/>
      <c r="CD300" s="398"/>
      <c r="CE300" s="398"/>
      <c r="CF300" s="398"/>
      <c r="CG300" s="398"/>
      <c r="CH300" s="398"/>
      <c r="CI300" s="398"/>
      <c r="CJ300" s="398"/>
    </row>
    <row r="301" spans="1:88" s="402" customFormat="1" x14ac:dyDescent="0.25">
      <c r="A301" s="899" t="s">
        <v>8263</v>
      </c>
      <c r="B301" s="397"/>
      <c r="C301" s="398" t="s">
        <v>8257</v>
      </c>
      <c r="D301" s="900" t="s">
        <v>5807</v>
      </c>
      <c r="E301" s="429" t="s">
        <v>5794</v>
      </c>
      <c r="F301" s="399">
        <f t="shared" si="47"/>
        <v>45560</v>
      </c>
      <c r="G301" s="401" t="str">
        <f t="shared" si="48"/>
        <v>B</v>
      </c>
      <c r="H301" s="898" t="str">
        <f t="shared" si="49"/>
        <v>MR.DER-0766_24-SP 097-Entrega Final-C01</v>
      </c>
      <c r="I301" s="413" t="str">
        <f t="shared" si="50"/>
        <v>ND</v>
      </c>
      <c r="J301" s="413" t="str">
        <f t="shared" si="51"/>
        <v>ND</v>
      </c>
      <c r="K301" s="398" t="s">
        <v>3730</v>
      </c>
      <c r="L301" s="430">
        <v>44890</v>
      </c>
      <c r="M301" s="914" t="s">
        <v>5809</v>
      </c>
      <c r="N301" s="398" t="s">
        <v>5539</v>
      </c>
      <c r="O301" s="430">
        <v>44908</v>
      </c>
      <c r="P301" s="398" t="s">
        <v>3777</v>
      </c>
      <c r="Q301" s="398" t="s">
        <v>3748</v>
      </c>
      <c r="R301" s="430">
        <v>44911</v>
      </c>
      <c r="S301" s="914" t="s">
        <v>5894</v>
      </c>
      <c r="T301" s="398"/>
      <c r="U301" s="398"/>
      <c r="V301" s="398" t="s">
        <v>3777</v>
      </c>
      <c r="W301" s="398" t="s">
        <v>5626</v>
      </c>
      <c r="X301" s="430">
        <v>45345</v>
      </c>
      <c r="Y301" s="914" t="s">
        <v>7224</v>
      </c>
      <c r="Z301" s="398" t="s">
        <v>5538</v>
      </c>
      <c r="AA301" s="430">
        <v>45356</v>
      </c>
      <c r="AB301" s="398"/>
      <c r="AC301" s="398" t="s">
        <v>5811</v>
      </c>
      <c r="AD301" s="430">
        <v>45364</v>
      </c>
      <c r="AE301" s="914" t="s">
        <v>7336</v>
      </c>
      <c r="AF301" s="398"/>
      <c r="AG301" s="398"/>
      <c r="AH301" s="398" t="s">
        <v>3777</v>
      </c>
      <c r="AI301" s="398" t="s">
        <v>5811</v>
      </c>
      <c r="AJ301" s="430">
        <v>45560</v>
      </c>
      <c r="AK301" s="914" t="s">
        <v>8243</v>
      </c>
      <c r="AL301" s="398"/>
      <c r="AM301" s="398"/>
      <c r="AN301" s="398"/>
      <c r="AO301" s="398"/>
      <c r="AP301" s="398"/>
      <c r="AQ301" s="398"/>
      <c r="AR301" s="398"/>
      <c r="AS301" s="398"/>
      <c r="AT301" s="398"/>
      <c r="AU301" s="398"/>
      <c r="AV301" s="398"/>
      <c r="AW301" s="398"/>
      <c r="AX301" s="398"/>
      <c r="AY301" s="398"/>
      <c r="AZ301" s="397"/>
      <c r="BA301" s="398"/>
      <c r="BB301" s="398"/>
      <c r="BC301" s="397"/>
      <c r="BD301" s="398"/>
      <c r="BE301" s="398"/>
      <c r="BF301" s="398"/>
      <c r="BG301" s="398"/>
      <c r="BH301" s="398"/>
      <c r="BI301" s="397"/>
      <c r="BJ301" s="398"/>
      <c r="BK301" s="398"/>
      <c r="BL301" s="397"/>
      <c r="BM301" s="398"/>
      <c r="BN301" s="398"/>
      <c r="BO301" s="398"/>
      <c r="BP301" s="398"/>
      <c r="BQ301" s="398"/>
      <c r="BR301" s="398"/>
      <c r="BS301" s="398"/>
      <c r="BT301" s="398"/>
      <c r="BU301" s="398"/>
      <c r="BV301" s="398"/>
      <c r="BW301" s="398"/>
      <c r="BX301" s="398"/>
      <c r="BY301" s="398"/>
      <c r="BZ301" s="398"/>
      <c r="CA301" s="398"/>
      <c r="CB301" s="398"/>
      <c r="CC301" s="398"/>
      <c r="CD301" s="398"/>
      <c r="CE301" s="398"/>
      <c r="CF301" s="398"/>
      <c r="CG301" s="398"/>
      <c r="CH301" s="398"/>
      <c r="CI301" s="398"/>
      <c r="CJ301" s="398"/>
    </row>
    <row r="302" spans="1:88" s="402" customFormat="1" x14ac:dyDescent="0.25">
      <c r="A302" s="899" t="s">
        <v>8263</v>
      </c>
      <c r="B302" s="397"/>
      <c r="C302" s="398" t="s">
        <v>8257</v>
      </c>
      <c r="D302" s="900" t="s">
        <v>5807</v>
      </c>
      <c r="E302" s="429" t="s">
        <v>5795</v>
      </c>
      <c r="F302" s="399">
        <f t="shared" si="47"/>
        <v>45560</v>
      </c>
      <c r="G302" s="401" t="str">
        <f t="shared" si="48"/>
        <v>B</v>
      </c>
      <c r="H302" s="898" t="str">
        <f t="shared" si="49"/>
        <v>MR.DER-0766_24-SP 097-Entrega Final-C01</v>
      </c>
      <c r="I302" s="413" t="str">
        <f t="shared" si="50"/>
        <v>ND</v>
      </c>
      <c r="J302" s="413" t="str">
        <f t="shared" si="51"/>
        <v>ND</v>
      </c>
      <c r="K302" s="398" t="s">
        <v>3730</v>
      </c>
      <c r="L302" s="430">
        <v>44890</v>
      </c>
      <c r="M302" s="914" t="s">
        <v>5809</v>
      </c>
      <c r="N302" s="398" t="s">
        <v>5539</v>
      </c>
      <c r="O302" s="430">
        <v>44908</v>
      </c>
      <c r="P302" s="398" t="s">
        <v>3777</v>
      </c>
      <c r="Q302" s="398" t="s">
        <v>3748</v>
      </c>
      <c r="R302" s="430">
        <v>44911</v>
      </c>
      <c r="S302" s="914" t="s">
        <v>5894</v>
      </c>
      <c r="T302" s="398"/>
      <c r="U302" s="398"/>
      <c r="V302" s="398" t="s">
        <v>3777</v>
      </c>
      <c r="W302" s="398" t="s">
        <v>5626</v>
      </c>
      <c r="X302" s="430">
        <v>45345</v>
      </c>
      <c r="Y302" s="914" t="s">
        <v>7224</v>
      </c>
      <c r="Z302" s="398" t="s">
        <v>5538</v>
      </c>
      <c r="AA302" s="430">
        <v>45356</v>
      </c>
      <c r="AB302" s="398"/>
      <c r="AC302" s="398" t="s">
        <v>5811</v>
      </c>
      <c r="AD302" s="430">
        <v>45364</v>
      </c>
      <c r="AE302" s="914" t="s">
        <v>7336</v>
      </c>
      <c r="AF302" s="398"/>
      <c r="AG302" s="398"/>
      <c r="AH302" s="398" t="s">
        <v>3777</v>
      </c>
      <c r="AI302" s="398" t="s">
        <v>5811</v>
      </c>
      <c r="AJ302" s="430">
        <v>45560</v>
      </c>
      <c r="AK302" s="914" t="s">
        <v>8243</v>
      </c>
      <c r="AL302" s="398"/>
      <c r="AM302" s="398"/>
      <c r="AN302" s="398"/>
      <c r="AO302" s="398"/>
      <c r="AP302" s="398"/>
      <c r="AQ302" s="398"/>
      <c r="AR302" s="398"/>
      <c r="AS302" s="398"/>
      <c r="AT302" s="398"/>
      <c r="AU302" s="398"/>
      <c r="AV302" s="398"/>
      <c r="AW302" s="398"/>
      <c r="AX302" s="398"/>
      <c r="AY302" s="398"/>
      <c r="AZ302" s="397"/>
      <c r="BA302" s="398"/>
      <c r="BB302" s="398"/>
      <c r="BC302" s="397"/>
      <c r="BD302" s="398"/>
      <c r="BE302" s="398"/>
      <c r="BF302" s="398"/>
      <c r="BG302" s="398"/>
      <c r="BH302" s="398"/>
      <c r="BI302" s="397"/>
      <c r="BJ302" s="398"/>
      <c r="BK302" s="398"/>
      <c r="BL302" s="397"/>
      <c r="BM302" s="398"/>
      <c r="BN302" s="398"/>
      <c r="BO302" s="398"/>
      <c r="BP302" s="398"/>
      <c r="BQ302" s="398"/>
      <c r="BR302" s="398"/>
      <c r="BS302" s="398"/>
      <c r="BT302" s="398"/>
      <c r="BU302" s="398"/>
      <c r="BV302" s="398"/>
      <c r="BW302" s="398"/>
      <c r="BX302" s="398"/>
      <c r="BY302" s="398"/>
      <c r="BZ302" s="398"/>
      <c r="CA302" s="398"/>
      <c r="CB302" s="398"/>
      <c r="CC302" s="398"/>
      <c r="CD302" s="398"/>
      <c r="CE302" s="398"/>
      <c r="CF302" s="398"/>
      <c r="CG302" s="398"/>
      <c r="CH302" s="398"/>
      <c r="CI302" s="398"/>
      <c r="CJ302" s="398"/>
    </row>
    <row r="303" spans="1:88" s="402" customFormat="1" x14ac:dyDescent="0.25">
      <c r="A303" s="899" t="s">
        <v>8263</v>
      </c>
      <c r="B303" s="397"/>
      <c r="C303" s="398" t="s">
        <v>8257</v>
      </c>
      <c r="D303" s="900" t="s">
        <v>5807</v>
      </c>
      <c r="E303" s="429" t="s">
        <v>5796</v>
      </c>
      <c r="F303" s="399">
        <f t="shared" si="47"/>
        <v>45560</v>
      </c>
      <c r="G303" s="401" t="str">
        <f t="shared" si="48"/>
        <v>B</v>
      </c>
      <c r="H303" s="898" t="str">
        <f t="shared" si="49"/>
        <v>MR.DER-0766_24-SP 097-Entrega Final-C01</v>
      </c>
      <c r="I303" s="413" t="str">
        <f t="shared" si="50"/>
        <v>ND</v>
      </c>
      <c r="J303" s="413" t="str">
        <f t="shared" si="51"/>
        <v>ND</v>
      </c>
      <c r="K303" s="398" t="s">
        <v>3730</v>
      </c>
      <c r="L303" s="430">
        <v>44890</v>
      </c>
      <c r="M303" s="914" t="s">
        <v>5809</v>
      </c>
      <c r="N303" s="398" t="s">
        <v>5539</v>
      </c>
      <c r="O303" s="430">
        <v>44908</v>
      </c>
      <c r="P303" s="398" t="s">
        <v>3777</v>
      </c>
      <c r="Q303" s="398" t="s">
        <v>3748</v>
      </c>
      <c r="R303" s="430">
        <v>44911</v>
      </c>
      <c r="S303" s="914" t="s">
        <v>5894</v>
      </c>
      <c r="T303" s="398"/>
      <c r="U303" s="398"/>
      <c r="V303" s="398" t="s">
        <v>3777</v>
      </c>
      <c r="W303" s="398" t="s">
        <v>5626</v>
      </c>
      <c r="X303" s="430">
        <v>45345</v>
      </c>
      <c r="Y303" s="914" t="s">
        <v>7224</v>
      </c>
      <c r="Z303" s="398" t="s">
        <v>5538</v>
      </c>
      <c r="AA303" s="430">
        <v>45356</v>
      </c>
      <c r="AB303" s="398"/>
      <c r="AC303" s="398" t="s">
        <v>5811</v>
      </c>
      <c r="AD303" s="430">
        <v>45364</v>
      </c>
      <c r="AE303" s="914" t="s">
        <v>7336</v>
      </c>
      <c r="AF303" s="398"/>
      <c r="AG303" s="398"/>
      <c r="AH303" s="398" t="s">
        <v>3777</v>
      </c>
      <c r="AI303" s="398" t="s">
        <v>5811</v>
      </c>
      <c r="AJ303" s="430">
        <v>45560</v>
      </c>
      <c r="AK303" s="914" t="s">
        <v>8243</v>
      </c>
      <c r="AL303" s="398"/>
      <c r="AM303" s="398"/>
      <c r="AN303" s="398"/>
      <c r="AO303" s="398"/>
      <c r="AP303" s="398"/>
      <c r="AQ303" s="398"/>
      <c r="AR303" s="398"/>
      <c r="AS303" s="398"/>
      <c r="AT303" s="398"/>
      <c r="AU303" s="398"/>
      <c r="AV303" s="398"/>
      <c r="AW303" s="398"/>
      <c r="AX303" s="398"/>
      <c r="AY303" s="398"/>
      <c r="AZ303" s="397"/>
      <c r="BA303" s="398"/>
      <c r="BB303" s="398"/>
      <c r="BC303" s="397"/>
      <c r="BD303" s="398"/>
      <c r="BE303" s="398"/>
      <c r="BF303" s="398"/>
      <c r="BG303" s="398"/>
      <c r="BH303" s="398"/>
      <c r="BI303" s="397"/>
      <c r="BJ303" s="398"/>
      <c r="BK303" s="398"/>
      <c r="BL303" s="397"/>
      <c r="BM303" s="398"/>
      <c r="BN303" s="398"/>
      <c r="BO303" s="398"/>
      <c r="BP303" s="398"/>
      <c r="BQ303" s="398"/>
      <c r="BR303" s="398"/>
      <c r="BS303" s="398"/>
      <c r="BT303" s="398"/>
      <c r="BU303" s="398"/>
      <c r="BV303" s="398"/>
      <c r="BW303" s="398"/>
      <c r="BX303" s="398"/>
      <c r="BY303" s="398"/>
      <c r="BZ303" s="398"/>
      <c r="CA303" s="398"/>
      <c r="CB303" s="398"/>
      <c r="CC303" s="398"/>
      <c r="CD303" s="398"/>
      <c r="CE303" s="398"/>
      <c r="CF303" s="398"/>
      <c r="CG303" s="398"/>
      <c r="CH303" s="398"/>
      <c r="CI303" s="398"/>
      <c r="CJ303" s="398"/>
    </row>
    <row r="304" spans="1:88" s="402" customFormat="1" x14ac:dyDescent="0.25">
      <c r="A304" s="899" t="s">
        <v>8263</v>
      </c>
      <c r="B304" s="397"/>
      <c r="C304" s="398" t="s">
        <v>8257</v>
      </c>
      <c r="D304" s="900" t="s">
        <v>5807</v>
      </c>
      <c r="E304" s="429" t="s">
        <v>5797</v>
      </c>
      <c r="F304" s="399">
        <f t="shared" si="47"/>
        <v>45560</v>
      </c>
      <c r="G304" s="401" t="str">
        <f t="shared" si="48"/>
        <v>B</v>
      </c>
      <c r="H304" s="898" t="str">
        <f t="shared" si="49"/>
        <v>MR.DER-0766_24-SP 097-Entrega Final-C01</v>
      </c>
      <c r="I304" s="413" t="str">
        <f t="shared" si="50"/>
        <v>ND</v>
      </c>
      <c r="J304" s="413" t="str">
        <f t="shared" si="51"/>
        <v>ND</v>
      </c>
      <c r="K304" s="398" t="s">
        <v>3730</v>
      </c>
      <c r="L304" s="430">
        <v>44890</v>
      </c>
      <c r="M304" s="914" t="s">
        <v>5809</v>
      </c>
      <c r="N304" s="398" t="s">
        <v>5539</v>
      </c>
      <c r="O304" s="430">
        <v>44908</v>
      </c>
      <c r="P304" s="398" t="s">
        <v>3777</v>
      </c>
      <c r="Q304" s="398" t="s">
        <v>3748</v>
      </c>
      <c r="R304" s="430">
        <v>44911</v>
      </c>
      <c r="S304" s="914" t="s">
        <v>5894</v>
      </c>
      <c r="T304" s="398"/>
      <c r="U304" s="398"/>
      <c r="V304" s="398" t="s">
        <v>3777</v>
      </c>
      <c r="W304" s="398" t="s">
        <v>5626</v>
      </c>
      <c r="X304" s="430">
        <v>45345</v>
      </c>
      <c r="Y304" s="914" t="s">
        <v>7224</v>
      </c>
      <c r="Z304" s="398" t="s">
        <v>5538</v>
      </c>
      <c r="AA304" s="430">
        <v>45356</v>
      </c>
      <c r="AB304" s="398"/>
      <c r="AC304" s="398" t="s">
        <v>5811</v>
      </c>
      <c r="AD304" s="430">
        <v>45364</v>
      </c>
      <c r="AE304" s="914" t="s">
        <v>7336</v>
      </c>
      <c r="AF304" s="398"/>
      <c r="AG304" s="398"/>
      <c r="AH304" s="398" t="s">
        <v>3777</v>
      </c>
      <c r="AI304" s="398" t="s">
        <v>5811</v>
      </c>
      <c r="AJ304" s="430">
        <v>45560</v>
      </c>
      <c r="AK304" s="914" t="s">
        <v>8243</v>
      </c>
      <c r="AL304" s="398"/>
      <c r="AM304" s="398"/>
      <c r="AN304" s="398"/>
      <c r="AO304" s="398"/>
      <c r="AP304" s="398"/>
      <c r="AQ304" s="398"/>
      <c r="AR304" s="398"/>
      <c r="AS304" s="398"/>
      <c r="AT304" s="398"/>
      <c r="AU304" s="398"/>
      <c r="AV304" s="398"/>
      <c r="AW304" s="398"/>
      <c r="AX304" s="398"/>
      <c r="AY304" s="398"/>
      <c r="AZ304" s="397"/>
      <c r="BA304" s="398"/>
      <c r="BB304" s="398"/>
      <c r="BC304" s="397"/>
      <c r="BD304" s="398"/>
      <c r="BE304" s="398"/>
      <c r="BF304" s="398"/>
      <c r="BG304" s="398"/>
      <c r="BH304" s="398"/>
      <c r="BI304" s="397"/>
      <c r="BJ304" s="398"/>
      <c r="BK304" s="398"/>
      <c r="BL304" s="397"/>
      <c r="BM304" s="398"/>
      <c r="BN304" s="398"/>
      <c r="BO304" s="398"/>
      <c r="BP304" s="398"/>
      <c r="BQ304" s="398"/>
      <c r="BR304" s="398"/>
      <c r="BS304" s="398"/>
      <c r="BT304" s="398"/>
      <c r="BU304" s="398"/>
      <c r="BV304" s="398"/>
      <c r="BW304" s="398"/>
      <c r="BX304" s="398"/>
      <c r="BY304" s="398"/>
      <c r="BZ304" s="398"/>
      <c r="CA304" s="398"/>
      <c r="CB304" s="398"/>
      <c r="CC304" s="398"/>
      <c r="CD304" s="398"/>
      <c r="CE304" s="398"/>
      <c r="CF304" s="398"/>
      <c r="CG304" s="398"/>
      <c r="CH304" s="398"/>
      <c r="CI304" s="398"/>
      <c r="CJ304" s="398"/>
    </row>
    <row r="305" spans="1:88" s="402" customFormat="1" x14ac:dyDescent="0.25">
      <c r="A305" s="899" t="s">
        <v>8263</v>
      </c>
      <c r="B305" s="397"/>
      <c r="C305" s="398" t="s">
        <v>8257</v>
      </c>
      <c r="D305" s="900" t="s">
        <v>5807</v>
      </c>
      <c r="E305" s="429" t="s">
        <v>5798</v>
      </c>
      <c r="F305" s="399">
        <f t="shared" si="47"/>
        <v>45560</v>
      </c>
      <c r="G305" s="401" t="str">
        <f t="shared" si="48"/>
        <v>B</v>
      </c>
      <c r="H305" s="898" t="str">
        <f t="shared" si="49"/>
        <v>MR.DER-0766_24-SP 097-Entrega Final-C01</v>
      </c>
      <c r="I305" s="413" t="str">
        <f t="shared" si="50"/>
        <v>ND</v>
      </c>
      <c r="J305" s="413" t="str">
        <f t="shared" si="51"/>
        <v>ND</v>
      </c>
      <c r="K305" s="398" t="s">
        <v>3730</v>
      </c>
      <c r="L305" s="430">
        <v>44890</v>
      </c>
      <c r="M305" s="914" t="s">
        <v>5809</v>
      </c>
      <c r="N305" s="398" t="s">
        <v>5539</v>
      </c>
      <c r="O305" s="430">
        <v>44908</v>
      </c>
      <c r="P305" s="398" t="s">
        <v>3777</v>
      </c>
      <c r="Q305" s="398" t="s">
        <v>3748</v>
      </c>
      <c r="R305" s="430">
        <v>44911</v>
      </c>
      <c r="S305" s="914" t="s">
        <v>5894</v>
      </c>
      <c r="T305" s="398"/>
      <c r="U305" s="398"/>
      <c r="V305" s="398" t="s">
        <v>3777</v>
      </c>
      <c r="W305" s="398" t="s">
        <v>5626</v>
      </c>
      <c r="X305" s="430">
        <v>45345</v>
      </c>
      <c r="Y305" s="914" t="s">
        <v>7224</v>
      </c>
      <c r="Z305" s="398" t="s">
        <v>5538</v>
      </c>
      <c r="AA305" s="430">
        <v>45356</v>
      </c>
      <c r="AB305" s="398"/>
      <c r="AC305" s="398" t="s">
        <v>5811</v>
      </c>
      <c r="AD305" s="430">
        <v>45364</v>
      </c>
      <c r="AE305" s="914" t="s">
        <v>7336</v>
      </c>
      <c r="AF305" s="398"/>
      <c r="AG305" s="398"/>
      <c r="AH305" s="398" t="s">
        <v>3777</v>
      </c>
      <c r="AI305" s="398" t="s">
        <v>5811</v>
      </c>
      <c r="AJ305" s="430">
        <v>45560</v>
      </c>
      <c r="AK305" s="914" t="s">
        <v>8243</v>
      </c>
      <c r="AL305" s="398"/>
      <c r="AM305" s="398"/>
      <c r="AN305" s="398"/>
      <c r="AO305" s="398"/>
      <c r="AP305" s="398"/>
      <c r="AQ305" s="398"/>
      <c r="AR305" s="398"/>
      <c r="AS305" s="398"/>
      <c r="AT305" s="398"/>
      <c r="AU305" s="398"/>
      <c r="AV305" s="398"/>
      <c r="AW305" s="398"/>
      <c r="AX305" s="398"/>
      <c r="AY305" s="398"/>
      <c r="AZ305" s="397"/>
      <c r="BA305" s="398"/>
      <c r="BB305" s="398"/>
      <c r="BC305" s="397"/>
      <c r="BD305" s="398"/>
      <c r="BE305" s="398"/>
      <c r="BF305" s="398"/>
      <c r="BG305" s="398"/>
      <c r="BH305" s="398"/>
      <c r="BI305" s="397"/>
      <c r="BJ305" s="398"/>
      <c r="BK305" s="398"/>
      <c r="BL305" s="397"/>
      <c r="BM305" s="398"/>
      <c r="BN305" s="398"/>
      <c r="BO305" s="398"/>
      <c r="BP305" s="398"/>
      <c r="BQ305" s="398"/>
      <c r="BR305" s="398"/>
      <c r="BS305" s="398"/>
      <c r="BT305" s="398"/>
      <c r="BU305" s="398"/>
      <c r="BV305" s="398"/>
      <c r="BW305" s="398"/>
      <c r="BX305" s="398"/>
      <c r="BY305" s="398"/>
      <c r="BZ305" s="398"/>
      <c r="CA305" s="398"/>
      <c r="CB305" s="398"/>
      <c r="CC305" s="398"/>
      <c r="CD305" s="398"/>
      <c r="CE305" s="398"/>
      <c r="CF305" s="398"/>
      <c r="CG305" s="398"/>
      <c r="CH305" s="398"/>
      <c r="CI305" s="398"/>
      <c r="CJ305" s="398"/>
    </row>
    <row r="306" spans="1:88" s="402" customFormat="1" x14ac:dyDescent="0.25">
      <c r="A306" s="899" t="s">
        <v>8263</v>
      </c>
      <c r="B306" s="397"/>
      <c r="C306" s="398" t="s">
        <v>8257</v>
      </c>
      <c r="D306" s="900" t="s">
        <v>5807</v>
      </c>
      <c r="E306" s="429" t="s">
        <v>5799</v>
      </c>
      <c r="F306" s="399">
        <f t="shared" si="47"/>
        <v>45560</v>
      </c>
      <c r="G306" s="401" t="str">
        <f t="shared" si="48"/>
        <v>A</v>
      </c>
      <c r="H306" s="898" t="str">
        <f t="shared" si="49"/>
        <v>MR.DER-0766_24-SP 097-Entrega Final-C01</v>
      </c>
      <c r="I306" s="413" t="str">
        <f t="shared" si="50"/>
        <v>ND</v>
      </c>
      <c r="J306" s="413" t="str">
        <f t="shared" si="51"/>
        <v>ND</v>
      </c>
      <c r="K306" s="398" t="s">
        <v>3730</v>
      </c>
      <c r="L306" s="430">
        <v>44890</v>
      </c>
      <c r="M306" s="914" t="s">
        <v>5809</v>
      </c>
      <c r="N306" s="398" t="s">
        <v>5539</v>
      </c>
      <c r="O306" s="430">
        <v>44908</v>
      </c>
      <c r="P306" s="398" t="s">
        <v>3777</v>
      </c>
      <c r="Q306" s="398" t="s">
        <v>3748</v>
      </c>
      <c r="R306" s="430">
        <v>44911</v>
      </c>
      <c r="S306" s="914" t="s">
        <v>5894</v>
      </c>
      <c r="T306" s="398"/>
      <c r="U306" s="398"/>
      <c r="V306" s="398" t="s">
        <v>3777</v>
      </c>
      <c r="W306" s="398" t="s">
        <v>3748</v>
      </c>
      <c r="X306" s="430">
        <v>45560</v>
      </c>
      <c r="Y306" s="914" t="s">
        <v>8243</v>
      </c>
      <c r="Z306" s="398"/>
      <c r="AA306" s="398"/>
      <c r="AB306" s="398"/>
      <c r="AC306" s="398"/>
      <c r="AD306" s="398"/>
      <c r="AE306" s="398"/>
      <c r="AF306" s="398"/>
      <c r="AG306" s="398"/>
      <c r="AH306" s="398"/>
      <c r="AI306" s="398"/>
      <c r="AJ306" s="398"/>
      <c r="AK306" s="398"/>
      <c r="AL306" s="398"/>
      <c r="AM306" s="398"/>
      <c r="AN306" s="398"/>
      <c r="AO306" s="398"/>
      <c r="AP306" s="398"/>
      <c r="AQ306" s="398"/>
      <c r="AR306" s="398"/>
      <c r="AS306" s="398"/>
      <c r="AT306" s="398"/>
      <c r="AU306" s="398"/>
      <c r="AV306" s="398"/>
      <c r="AW306" s="398"/>
      <c r="AX306" s="398"/>
      <c r="AY306" s="398"/>
      <c r="AZ306" s="397"/>
      <c r="BA306" s="398"/>
      <c r="BB306" s="398"/>
      <c r="BC306" s="397"/>
      <c r="BD306" s="398"/>
      <c r="BE306" s="398"/>
      <c r="BF306" s="398"/>
      <c r="BG306" s="398"/>
      <c r="BH306" s="398"/>
      <c r="BI306" s="397"/>
      <c r="BJ306" s="398"/>
      <c r="BK306" s="398"/>
      <c r="BL306" s="397"/>
      <c r="BM306" s="398"/>
      <c r="BN306" s="398"/>
      <c r="BO306" s="398"/>
      <c r="BP306" s="398"/>
      <c r="BQ306" s="398"/>
      <c r="BR306" s="398"/>
      <c r="BS306" s="398"/>
      <c r="BT306" s="398"/>
      <c r="BU306" s="398"/>
      <c r="BV306" s="398"/>
      <c r="BW306" s="398"/>
      <c r="BX306" s="398"/>
      <c r="BY306" s="398"/>
      <c r="BZ306" s="398"/>
      <c r="CA306" s="398"/>
      <c r="CB306" s="398"/>
      <c r="CC306" s="398"/>
      <c r="CD306" s="398"/>
      <c r="CE306" s="398"/>
      <c r="CF306" s="398"/>
      <c r="CG306" s="398"/>
      <c r="CH306" s="398"/>
      <c r="CI306" s="398"/>
      <c r="CJ306" s="398"/>
    </row>
    <row r="307" spans="1:88" s="402" customFormat="1" x14ac:dyDescent="0.25">
      <c r="A307" s="899" t="s">
        <v>8263</v>
      </c>
      <c r="B307" s="397"/>
      <c r="C307" s="398" t="s">
        <v>8257</v>
      </c>
      <c r="D307" s="900" t="s">
        <v>5807</v>
      </c>
      <c r="E307" s="429" t="s">
        <v>5800</v>
      </c>
      <c r="F307" s="399">
        <f t="shared" si="47"/>
        <v>45560</v>
      </c>
      <c r="G307" s="401" t="str">
        <f t="shared" si="48"/>
        <v>A</v>
      </c>
      <c r="H307" s="898" t="str">
        <f t="shared" si="49"/>
        <v>MR.DER-0766_24-SP 097-Entrega Final-C01</v>
      </c>
      <c r="I307" s="413" t="str">
        <f t="shared" si="50"/>
        <v>ND</v>
      </c>
      <c r="J307" s="413" t="str">
        <f t="shared" si="51"/>
        <v>ND</v>
      </c>
      <c r="K307" s="398" t="s">
        <v>3730</v>
      </c>
      <c r="L307" s="430">
        <v>44890</v>
      </c>
      <c r="M307" s="914" t="s">
        <v>5809</v>
      </c>
      <c r="N307" s="398" t="s">
        <v>5539</v>
      </c>
      <c r="O307" s="430">
        <v>44908</v>
      </c>
      <c r="P307" s="398" t="s">
        <v>3777</v>
      </c>
      <c r="Q307" s="398" t="s">
        <v>3748</v>
      </c>
      <c r="R307" s="430">
        <v>44911</v>
      </c>
      <c r="S307" s="914" t="s">
        <v>5894</v>
      </c>
      <c r="T307" s="398"/>
      <c r="U307" s="398"/>
      <c r="V307" s="398" t="s">
        <v>3777</v>
      </c>
      <c r="W307" s="398" t="s">
        <v>3748</v>
      </c>
      <c r="X307" s="430">
        <v>45560</v>
      </c>
      <c r="Y307" s="914" t="s">
        <v>8243</v>
      </c>
      <c r="Z307" s="398"/>
      <c r="AA307" s="398"/>
      <c r="AB307" s="398"/>
      <c r="AC307" s="398"/>
      <c r="AD307" s="398"/>
      <c r="AE307" s="398"/>
      <c r="AF307" s="398"/>
      <c r="AG307" s="398"/>
      <c r="AH307" s="398"/>
      <c r="AI307" s="398"/>
      <c r="AJ307" s="398"/>
      <c r="AK307" s="398"/>
      <c r="AL307" s="398"/>
      <c r="AM307" s="398"/>
      <c r="AN307" s="398"/>
      <c r="AO307" s="398"/>
      <c r="AP307" s="398"/>
      <c r="AQ307" s="398"/>
      <c r="AR307" s="398"/>
      <c r="AS307" s="398"/>
      <c r="AT307" s="398"/>
      <c r="AU307" s="398"/>
      <c r="AV307" s="398"/>
      <c r="AW307" s="398"/>
      <c r="AX307" s="398"/>
      <c r="AY307" s="398"/>
      <c r="AZ307" s="397"/>
      <c r="BA307" s="398"/>
      <c r="BB307" s="398"/>
      <c r="BC307" s="397"/>
      <c r="BD307" s="398"/>
      <c r="BE307" s="398"/>
      <c r="BF307" s="398"/>
      <c r="BG307" s="398"/>
      <c r="BH307" s="398"/>
      <c r="BI307" s="397"/>
      <c r="BJ307" s="398"/>
      <c r="BK307" s="398"/>
      <c r="BL307" s="397"/>
      <c r="BM307" s="398"/>
      <c r="BN307" s="398"/>
      <c r="BO307" s="398"/>
      <c r="BP307" s="398"/>
      <c r="BQ307" s="398"/>
      <c r="BR307" s="398"/>
      <c r="BS307" s="398"/>
      <c r="BT307" s="398"/>
      <c r="BU307" s="398"/>
      <c r="BV307" s="398"/>
      <c r="BW307" s="398"/>
      <c r="BX307" s="398"/>
      <c r="BY307" s="398"/>
      <c r="BZ307" s="398"/>
      <c r="CA307" s="398"/>
      <c r="CB307" s="398"/>
      <c r="CC307" s="398"/>
      <c r="CD307" s="398"/>
      <c r="CE307" s="398"/>
      <c r="CF307" s="398"/>
      <c r="CG307" s="398"/>
      <c r="CH307" s="398"/>
      <c r="CI307" s="398"/>
      <c r="CJ307" s="398"/>
    </row>
    <row r="308" spans="1:88" s="402" customFormat="1" x14ac:dyDescent="0.25">
      <c r="A308" s="899" t="s">
        <v>8263</v>
      </c>
      <c r="B308" s="397"/>
      <c r="C308" s="398" t="s">
        <v>8257</v>
      </c>
      <c r="D308" s="900" t="s">
        <v>5807</v>
      </c>
      <c r="E308" s="429" t="s">
        <v>5801</v>
      </c>
      <c r="F308" s="399">
        <f t="shared" si="47"/>
        <v>45560</v>
      </c>
      <c r="G308" s="401" t="str">
        <f t="shared" si="48"/>
        <v>A</v>
      </c>
      <c r="H308" s="898" t="str">
        <f t="shared" si="49"/>
        <v>MR.DER-0766_24-SP 097-Entrega Final-C01</v>
      </c>
      <c r="I308" s="413" t="str">
        <f t="shared" si="50"/>
        <v>ND</v>
      </c>
      <c r="J308" s="413" t="str">
        <f t="shared" si="51"/>
        <v>ND</v>
      </c>
      <c r="K308" s="398" t="s">
        <v>3730</v>
      </c>
      <c r="L308" s="430">
        <v>44890</v>
      </c>
      <c r="M308" s="914" t="s">
        <v>5809</v>
      </c>
      <c r="N308" s="398" t="s">
        <v>5539</v>
      </c>
      <c r="O308" s="430">
        <v>44908</v>
      </c>
      <c r="P308" s="398" t="s">
        <v>3777</v>
      </c>
      <c r="Q308" s="398" t="s">
        <v>3748</v>
      </c>
      <c r="R308" s="430">
        <v>44911</v>
      </c>
      <c r="S308" s="914" t="s">
        <v>5894</v>
      </c>
      <c r="T308" s="398"/>
      <c r="U308" s="398"/>
      <c r="V308" s="398" t="s">
        <v>3777</v>
      </c>
      <c r="W308" s="398" t="s">
        <v>3748</v>
      </c>
      <c r="X308" s="430">
        <v>45560</v>
      </c>
      <c r="Y308" s="914" t="s">
        <v>8243</v>
      </c>
      <c r="Z308" s="398"/>
      <c r="AA308" s="398"/>
      <c r="AB308" s="398"/>
      <c r="AC308" s="398"/>
      <c r="AD308" s="398"/>
      <c r="AE308" s="398"/>
      <c r="AF308" s="398"/>
      <c r="AG308" s="398"/>
      <c r="AH308" s="398"/>
      <c r="AI308" s="398"/>
      <c r="AJ308" s="398"/>
      <c r="AK308" s="398"/>
      <c r="AL308" s="398"/>
      <c r="AM308" s="398"/>
      <c r="AN308" s="398"/>
      <c r="AO308" s="398"/>
      <c r="AP308" s="398"/>
      <c r="AQ308" s="398"/>
      <c r="AR308" s="398"/>
      <c r="AS308" s="398"/>
      <c r="AT308" s="398"/>
      <c r="AU308" s="398"/>
      <c r="AV308" s="398"/>
      <c r="AW308" s="398"/>
      <c r="AX308" s="398"/>
      <c r="AY308" s="398"/>
      <c r="AZ308" s="397"/>
      <c r="BA308" s="398"/>
      <c r="BB308" s="398"/>
      <c r="BC308" s="397"/>
      <c r="BD308" s="398"/>
      <c r="BE308" s="398"/>
      <c r="BF308" s="398"/>
      <c r="BG308" s="398"/>
      <c r="BH308" s="398"/>
      <c r="BI308" s="397"/>
      <c r="BJ308" s="398"/>
      <c r="BK308" s="398"/>
      <c r="BL308" s="397"/>
      <c r="BM308" s="398"/>
      <c r="BN308" s="398"/>
      <c r="BO308" s="398"/>
      <c r="BP308" s="398"/>
      <c r="BQ308" s="398"/>
      <c r="BR308" s="398"/>
      <c r="BS308" s="398"/>
      <c r="BT308" s="398"/>
      <c r="BU308" s="398"/>
      <c r="BV308" s="398"/>
      <c r="BW308" s="398"/>
      <c r="BX308" s="398"/>
      <c r="BY308" s="398"/>
      <c r="BZ308" s="398"/>
      <c r="CA308" s="398"/>
      <c r="CB308" s="398"/>
      <c r="CC308" s="398"/>
      <c r="CD308" s="398"/>
      <c r="CE308" s="398"/>
      <c r="CF308" s="398"/>
      <c r="CG308" s="398"/>
      <c r="CH308" s="398"/>
      <c r="CI308" s="398"/>
      <c r="CJ308" s="398"/>
    </row>
    <row r="309" spans="1:88" s="402" customFormat="1" x14ac:dyDescent="0.25">
      <c r="A309" s="899" t="s">
        <v>8263</v>
      </c>
      <c r="B309" s="397"/>
      <c r="C309" s="398" t="s">
        <v>8257</v>
      </c>
      <c r="D309" s="900" t="s">
        <v>5807</v>
      </c>
      <c r="E309" s="429" t="s">
        <v>5802</v>
      </c>
      <c r="F309" s="399">
        <f t="shared" si="47"/>
        <v>45560</v>
      </c>
      <c r="G309" s="401" t="str">
        <f t="shared" si="48"/>
        <v>A</v>
      </c>
      <c r="H309" s="898" t="str">
        <f t="shared" si="49"/>
        <v>MR.DER-0766_24-SP 097-Entrega Final-C01</v>
      </c>
      <c r="I309" s="413" t="str">
        <f t="shared" si="50"/>
        <v>ND</v>
      </c>
      <c r="J309" s="413" t="str">
        <f t="shared" si="51"/>
        <v>ND</v>
      </c>
      <c r="K309" s="398" t="s">
        <v>3730</v>
      </c>
      <c r="L309" s="430">
        <v>44890</v>
      </c>
      <c r="M309" s="914" t="s">
        <v>5809</v>
      </c>
      <c r="N309" s="398" t="s">
        <v>5539</v>
      </c>
      <c r="O309" s="430">
        <v>44908</v>
      </c>
      <c r="P309" s="398" t="s">
        <v>3777</v>
      </c>
      <c r="Q309" s="398" t="s">
        <v>3748</v>
      </c>
      <c r="R309" s="430">
        <v>44911</v>
      </c>
      <c r="S309" s="914" t="s">
        <v>5894</v>
      </c>
      <c r="T309" s="398"/>
      <c r="U309" s="398"/>
      <c r="V309" s="398" t="s">
        <v>3777</v>
      </c>
      <c r="W309" s="398" t="s">
        <v>3748</v>
      </c>
      <c r="X309" s="430">
        <v>45560</v>
      </c>
      <c r="Y309" s="914" t="s">
        <v>8243</v>
      </c>
      <c r="Z309" s="398"/>
      <c r="AA309" s="398"/>
      <c r="AB309" s="398"/>
      <c r="AC309" s="398"/>
      <c r="AD309" s="398"/>
      <c r="AE309" s="398"/>
      <c r="AF309" s="398"/>
      <c r="AG309" s="398"/>
      <c r="AH309" s="398"/>
      <c r="AI309" s="398"/>
      <c r="AJ309" s="398"/>
      <c r="AK309" s="398"/>
      <c r="AL309" s="398"/>
      <c r="AM309" s="398"/>
      <c r="AN309" s="398"/>
      <c r="AO309" s="398"/>
      <c r="AP309" s="398"/>
      <c r="AQ309" s="398"/>
      <c r="AR309" s="398"/>
      <c r="AS309" s="398"/>
      <c r="AT309" s="398"/>
      <c r="AU309" s="398"/>
      <c r="AV309" s="398"/>
      <c r="AW309" s="398"/>
      <c r="AX309" s="398"/>
      <c r="AY309" s="398"/>
      <c r="AZ309" s="397"/>
      <c r="BA309" s="398"/>
      <c r="BB309" s="398"/>
      <c r="BC309" s="397"/>
      <c r="BD309" s="398"/>
      <c r="BE309" s="398"/>
      <c r="BF309" s="398"/>
      <c r="BG309" s="398"/>
      <c r="BH309" s="398"/>
      <c r="BI309" s="397"/>
      <c r="BJ309" s="398"/>
      <c r="BK309" s="398"/>
      <c r="BL309" s="397"/>
      <c r="BM309" s="398"/>
      <c r="BN309" s="398"/>
      <c r="BO309" s="398"/>
      <c r="BP309" s="398"/>
      <c r="BQ309" s="398"/>
      <c r="BR309" s="398"/>
      <c r="BS309" s="398"/>
      <c r="BT309" s="398"/>
      <c r="BU309" s="398"/>
      <c r="BV309" s="398"/>
      <c r="BW309" s="398"/>
      <c r="BX309" s="398"/>
      <c r="BY309" s="398"/>
      <c r="BZ309" s="398"/>
      <c r="CA309" s="398"/>
      <c r="CB309" s="398"/>
      <c r="CC309" s="398"/>
      <c r="CD309" s="398"/>
      <c r="CE309" s="398"/>
      <c r="CF309" s="398"/>
      <c r="CG309" s="398"/>
      <c r="CH309" s="398"/>
      <c r="CI309" s="398"/>
      <c r="CJ309" s="398"/>
    </row>
    <row r="310" spans="1:88" s="402" customFormat="1" x14ac:dyDescent="0.25">
      <c r="A310" s="899" t="s">
        <v>8263</v>
      </c>
      <c r="B310" s="397"/>
      <c r="C310" s="398" t="s">
        <v>8257</v>
      </c>
      <c r="D310" s="900" t="s">
        <v>5807</v>
      </c>
      <c r="E310" s="429" t="s">
        <v>5803</v>
      </c>
      <c r="F310" s="399">
        <f t="shared" si="47"/>
        <v>45560</v>
      </c>
      <c r="G310" s="401" t="str">
        <f t="shared" si="48"/>
        <v>A</v>
      </c>
      <c r="H310" s="898" t="str">
        <f t="shared" si="49"/>
        <v>MR.DER-0766_24-SP 097-Entrega Final-C01</v>
      </c>
      <c r="I310" s="413" t="str">
        <f t="shared" si="50"/>
        <v>ND</v>
      </c>
      <c r="J310" s="413" t="str">
        <f t="shared" si="51"/>
        <v>ND</v>
      </c>
      <c r="K310" s="398" t="s">
        <v>3730</v>
      </c>
      <c r="L310" s="430">
        <v>44890</v>
      </c>
      <c r="M310" s="914" t="s">
        <v>5809</v>
      </c>
      <c r="N310" s="398" t="s">
        <v>5539</v>
      </c>
      <c r="O310" s="430">
        <v>44908</v>
      </c>
      <c r="P310" s="398" t="s">
        <v>3777</v>
      </c>
      <c r="Q310" s="398" t="s">
        <v>3748</v>
      </c>
      <c r="R310" s="430">
        <v>44911</v>
      </c>
      <c r="S310" s="914" t="s">
        <v>5894</v>
      </c>
      <c r="T310" s="398"/>
      <c r="U310" s="398"/>
      <c r="V310" s="398" t="s">
        <v>3777</v>
      </c>
      <c r="W310" s="398" t="s">
        <v>3748</v>
      </c>
      <c r="X310" s="430">
        <v>45560</v>
      </c>
      <c r="Y310" s="914" t="s">
        <v>8243</v>
      </c>
      <c r="Z310" s="398"/>
      <c r="AA310" s="398"/>
      <c r="AB310" s="398"/>
      <c r="AC310" s="398"/>
      <c r="AD310" s="398"/>
      <c r="AE310" s="398"/>
      <c r="AF310" s="398"/>
      <c r="AG310" s="398"/>
      <c r="AH310" s="398"/>
      <c r="AI310" s="398"/>
      <c r="AJ310" s="398"/>
      <c r="AK310" s="398"/>
      <c r="AL310" s="398"/>
      <c r="AM310" s="398"/>
      <c r="AN310" s="398"/>
      <c r="AO310" s="398"/>
      <c r="AP310" s="398"/>
      <c r="AQ310" s="398"/>
      <c r="AR310" s="398"/>
      <c r="AS310" s="398"/>
      <c r="AT310" s="398"/>
      <c r="AU310" s="398"/>
      <c r="AV310" s="398"/>
      <c r="AW310" s="398"/>
      <c r="AX310" s="398"/>
      <c r="AY310" s="398"/>
      <c r="AZ310" s="397"/>
      <c r="BA310" s="398"/>
      <c r="BB310" s="398"/>
      <c r="BC310" s="397"/>
      <c r="BD310" s="398"/>
      <c r="BE310" s="398"/>
      <c r="BF310" s="398"/>
      <c r="BG310" s="398"/>
      <c r="BH310" s="398"/>
      <c r="BI310" s="397"/>
      <c r="BJ310" s="398"/>
      <c r="BK310" s="398"/>
      <c r="BL310" s="397"/>
      <c r="BM310" s="398"/>
      <c r="BN310" s="398"/>
      <c r="BO310" s="398"/>
      <c r="BP310" s="398"/>
      <c r="BQ310" s="398"/>
      <c r="BR310" s="398"/>
      <c r="BS310" s="398"/>
      <c r="BT310" s="398"/>
      <c r="BU310" s="398"/>
      <c r="BV310" s="398"/>
      <c r="BW310" s="398"/>
      <c r="BX310" s="398"/>
      <c r="BY310" s="398"/>
      <c r="BZ310" s="398"/>
      <c r="CA310" s="398"/>
      <c r="CB310" s="398"/>
      <c r="CC310" s="398"/>
      <c r="CD310" s="398"/>
      <c r="CE310" s="398"/>
      <c r="CF310" s="398"/>
      <c r="CG310" s="398"/>
      <c r="CH310" s="398"/>
      <c r="CI310" s="398"/>
      <c r="CJ310" s="398"/>
    </row>
    <row r="311" spans="1:88" s="402" customFormat="1" x14ac:dyDescent="0.25">
      <c r="A311" s="899" t="s">
        <v>8263</v>
      </c>
      <c r="B311" s="397"/>
      <c r="C311" s="398" t="s">
        <v>8257</v>
      </c>
      <c r="D311" s="900" t="s">
        <v>5807</v>
      </c>
      <c r="E311" s="429" t="s">
        <v>5804</v>
      </c>
      <c r="F311" s="399">
        <f t="shared" si="47"/>
        <v>45560</v>
      </c>
      <c r="G311" s="401" t="str">
        <f t="shared" si="48"/>
        <v>A</v>
      </c>
      <c r="H311" s="898" t="str">
        <f t="shared" si="49"/>
        <v>MR.DER-0766_24-SP 097-Entrega Final-C01</v>
      </c>
      <c r="I311" s="413" t="str">
        <f t="shared" si="50"/>
        <v>ND</v>
      </c>
      <c r="J311" s="413" t="str">
        <f t="shared" si="51"/>
        <v>ND</v>
      </c>
      <c r="K311" s="398" t="s">
        <v>3730</v>
      </c>
      <c r="L311" s="430">
        <v>44890</v>
      </c>
      <c r="M311" s="914" t="s">
        <v>5809</v>
      </c>
      <c r="N311" s="398" t="s">
        <v>5539</v>
      </c>
      <c r="O311" s="430">
        <v>44908</v>
      </c>
      <c r="P311" s="398" t="s">
        <v>3777</v>
      </c>
      <c r="Q311" s="398" t="s">
        <v>3748</v>
      </c>
      <c r="R311" s="430">
        <v>44911</v>
      </c>
      <c r="S311" s="914" t="s">
        <v>5894</v>
      </c>
      <c r="T311" s="398"/>
      <c r="U311" s="398"/>
      <c r="V311" s="398" t="s">
        <v>3777</v>
      </c>
      <c r="W311" s="398" t="s">
        <v>3748</v>
      </c>
      <c r="X311" s="430">
        <v>45560</v>
      </c>
      <c r="Y311" s="914" t="s">
        <v>8243</v>
      </c>
      <c r="Z311" s="398"/>
      <c r="AA311" s="398"/>
      <c r="AB311" s="398"/>
      <c r="AC311" s="398"/>
      <c r="AD311" s="398"/>
      <c r="AE311" s="398"/>
      <c r="AF311" s="398"/>
      <c r="AG311" s="398"/>
      <c r="AH311" s="398"/>
      <c r="AI311" s="398"/>
      <c r="AJ311" s="398"/>
      <c r="AK311" s="398"/>
      <c r="AL311" s="398"/>
      <c r="AM311" s="398"/>
      <c r="AN311" s="398"/>
      <c r="AO311" s="398"/>
      <c r="AP311" s="398"/>
      <c r="AQ311" s="398"/>
      <c r="AR311" s="398"/>
      <c r="AS311" s="398"/>
      <c r="AT311" s="398"/>
      <c r="AU311" s="398"/>
      <c r="AV311" s="398"/>
      <c r="AW311" s="398"/>
      <c r="AX311" s="398"/>
      <c r="AY311" s="398"/>
      <c r="AZ311" s="397"/>
      <c r="BA311" s="398"/>
      <c r="BB311" s="398"/>
      <c r="BC311" s="397"/>
      <c r="BD311" s="398"/>
      <c r="BE311" s="398"/>
      <c r="BF311" s="398"/>
      <c r="BG311" s="398"/>
      <c r="BH311" s="398"/>
      <c r="BI311" s="397"/>
      <c r="BJ311" s="398"/>
      <c r="BK311" s="398"/>
      <c r="BL311" s="397"/>
      <c r="BM311" s="398"/>
      <c r="BN311" s="398"/>
      <c r="BO311" s="398"/>
      <c r="BP311" s="398"/>
      <c r="BQ311" s="398"/>
      <c r="BR311" s="398"/>
      <c r="BS311" s="398"/>
      <c r="BT311" s="398"/>
      <c r="BU311" s="398"/>
      <c r="BV311" s="398"/>
      <c r="BW311" s="398"/>
      <c r="BX311" s="398"/>
      <c r="BY311" s="398"/>
      <c r="BZ311" s="398"/>
      <c r="CA311" s="398"/>
      <c r="CB311" s="398"/>
      <c r="CC311" s="398"/>
      <c r="CD311" s="398"/>
      <c r="CE311" s="398"/>
      <c r="CF311" s="398"/>
      <c r="CG311" s="398"/>
      <c r="CH311" s="398"/>
      <c r="CI311" s="398"/>
      <c r="CJ311" s="398"/>
    </row>
    <row r="312" spans="1:88" s="402" customFormat="1" x14ac:dyDescent="0.25">
      <c r="A312" s="899" t="s">
        <v>8263</v>
      </c>
      <c r="B312" s="397"/>
      <c r="C312" s="398" t="s">
        <v>8257</v>
      </c>
      <c r="D312" s="900" t="s">
        <v>5807</v>
      </c>
      <c r="E312" s="429" t="s">
        <v>5805</v>
      </c>
      <c r="F312" s="399">
        <f t="shared" si="47"/>
        <v>45560</v>
      </c>
      <c r="G312" s="401" t="str">
        <f t="shared" si="48"/>
        <v>A</v>
      </c>
      <c r="H312" s="898" t="str">
        <f t="shared" si="49"/>
        <v>MR.DER-0766_24-SP 097-Entrega Final-C01</v>
      </c>
      <c r="I312" s="413" t="str">
        <f t="shared" si="50"/>
        <v>ND</v>
      </c>
      <c r="J312" s="413" t="str">
        <f t="shared" si="51"/>
        <v>ND</v>
      </c>
      <c r="K312" s="398" t="s">
        <v>3730</v>
      </c>
      <c r="L312" s="430">
        <v>44890</v>
      </c>
      <c r="M312" s="914" t="s">
        <v>5809</v>
      </c>
      <c r="N312" s="398" t="s">
        <v>5539</v>
      </c>
      <c r="O312" s="430">
        <v>44908</v>
      </c>
      <c r="P312" s="398" t="s">
        <v>3777</v>
      </c>
      <c r="Q312" s="398" t="s">
        <v>3748</v>
      </c>
      <c r="R312" s="430">
        <v>44911</v>
      </c>
      <c r="S312" s="914" t="s">
        <v>5894</v>
      </c>
      <c r="T312" s="398"/>
      <c r="U312" s="398"/>
      <c r="V312" s="398" t="s">
        <v>3777</v>
      </c>
      <c r="W312" s="398" t="s">
        <v>3748</v>
      </c>
      <c r="X312" s="430">
        <v>45560</v>
      </c>
      <c r="Y312" s="914" t="s">
        <v>8243</v>
      </c>
      <c r="Z312" s="398"/>
      <c r="AA312" s="398"/>
      <c r="AB312" s="398"/>
      <c r="AC312" s="398"/>
      <c r="AD312" s="398"/>
      <c r="AE312" s="398"/>
      <c r="AF312" s="398"/>
      <c r="AG312" s="398"/>
      <c r="AH312" s="398"/>
      <c r="AI312" s="398"/>
      <c r="AJ312" s="398"/>
      <c r="AK312" s="398"/>
      <c r="AL312" s="398"/>
      <c r="AM312" s="398"/>
      <c r="AN312" s="398"/>
      <c r="AO312" s="398"/>
      <c r="AP312" s="398"/>
      <c r="AQ312" s="398"/>
      <c r="AR312" s="398"/>
      <c r="AS312" s="398"/>
      <c r="AT312" s="398"/>
      <c r="AU312" s="398"/>
      <c r="AV312" s="398"/>
      <c r="AW312" s="398"/>
      <c r="AX312" s="398"/>
      <c r="AY312" s="398"/>
      <c r="AZ312" s="397"/>
      <c r="BA312" s="398"/>
      <c r="BB312" s="398"/>
      <c r="BC312" s="397"/>
      <c r="BD312" s="398"/>
      <c r="BE312" s="398"/>
      <c r="BF312" s="398"/>
      <c r="BG312" s="398"/>
      <c r="BH312" s="398"/>
      <c r="BI312" s="397"/>
      <c r="BJ312" s="398"/>
      <c r="BK312" s="398"/>
      <c r="BL312" s="397"/>
      <c r="BM312" s="398"/>
      <c r="BN312" s="398"/>
      <c r="BO312" s="398"/>
      <c r="BP312" s="398"/>
      <c r="BQ312" s="398"/>
      <c r="BR312" s="398"/>
      <c r="BS312" s="398"/>
      <c r="BT312" s="398"/>
      <c r="BU312" s="398"/>
      <c r="BV312" s="398"/>
      <c r="BW312" s="398"/>
      <c r="BX312" s="398"/>
      <c r="BY312" s="398"/>
      <c r="BZ312" s="398"/>
      <c r="CA312" s="398"/>
      <c r="CB312" s="398"/>
      <c r="CC312" s="398"/>
      <c r="CD312" s="398"/>
      <c r="CE312" s="398"/>
      <c r="CF312" s="398"/>
      <c r="CG312" s="398"/>
      <c r="CH312" s="398"/>
      <c r="CI312" s="398"/>
      <c r="CJ312" s="398"/>
    </row>
    <row r="313" spans="1:88" s="402" customFormat="1" x14ac:dyDescent="0.25">
      <c r="A313" s="899" t="s">
        <v>8263</v>
      </c>
      <c r="B313" s="397"/>
      <c r="C313" s="398" t="s">
        <v>8257</v>
      </c>
      <c r="D313" s="900" t="s">
        <v>5807</v>
      </c>
      <c r="E313" s="429" t="s">
        <v>7225</v>
      </c>
      <c r="F313" s="399">
        <f t="shared" si="47"/>
        <v>45560</v>
      </c>
      <c r="G313" s="401" t="str">
        <f t="shared" si="48"/>
        <v>A</v>
      </c>
      <c r="H313" s="898" t="str">
        <f t="shared" si="49"/>
        <v>MR.DER-0766_24-SP 097-Entrega Final-C01</v>
      </c>
      <c r="I313" s="413" t="str">
        <f t="shared" si="50"/>
        <v>ND</v>
      </c>
      <c r="J313" s="413" t="str">
        <f t="shared" si="51"/>
        <v>ND</v>
      </c>
      <c r="K313" s="398" t="s">
        <v>3730</v>
      </c>
      <c r="L313" s="430">
        <v>45345</v>
      </c>
      <c r="M313" s="914" t="s">
        <v>7224</v>
      </c>
      <c r="N313" s="398" t="s">
        <v>5538</v>
      </c>
      <c r="O313" s="430">
        <v>45356</v>
      </c>
      <c r="P313" s="398" t="s">
        <v>3777</v>
      </c>
      <c r="Q313" s="398" t="s">
        <v>3748</v>
      </c>
      <c r="R313" s="430">
        <v>45364</v>
      </c>
      <c r="S313" s="914" t="s">
        <v>7336</v>
      </c>
      <c r="T313" s="398"/>
      <c r="U313" s="398"/>
      <c r="V313" s="398" t="s">
        <v>3777</v>
      </c>
      <c r="W313" s="398" t="s">
        <v>3748</v>
      </c>
      <c r="X313" s="430">
        <v>45560</v>
      </c>
      <c r="Y313" s="914" t="s">
        <v>8243</v>
      </c>
      <c r="Z313" s="398"/>
      <c r="AA313" s="398"/>
      <c r="AB313" s="398"/>
      <c r="AC313" s="398"/>
      <c r="AD313" s="398"/>
      <c r="AE313" s="398"/>
      <c r="AF313" s="398"/>
      <c r="AG313" s="398"/>
      <c r="AH313" s="398"/>
      <c r="AI313" s="398"/>
      <c r="AJ313" s="398"/>
      <c r="AK313" s="398"/>
      <c r="AL313" s="398"/>
      <c r="AM313" s="398"/>
      <c r="AN313" s="398"/>
      <c r="AO313" s="398"/>
      <c r="AP313" s="398"/>
      <c r="AQ313" s="398"/>
      <c r="AR313" s="398"/>
      <c r="AS313" s="398"/>
      <c r="AT313" s="398"/>
      <c r="AU313" s="398"/>
      <c r="AV313" s="398"/>
      <c r="AW313" s="398"/>
      <c r="AX313" s="398"/>
      <c r="AY313" s="398"/>
      <c r="AZ313" s="397"/>
      <c r="BA313" s="398"/>
      <c r="BB313" s="398"/>
      <c r="BC313" s="397"/>
      <c r="BD313" s="398"/>
      <c r="BE313" s="398"/>
      <c r="BF313" s="398"/>
      <c r="BG313" s="398"/>
      <c r="BH313" s="398"/>
      <c r="BI313" s="397"/>
      <c r="BJ313" s="398"/>
      <c r="BK313" s="398"/>
      <c r="BL313" s="397"/>
      <c r="BM313" s="398"/>
      <c r="BN313" s="398"/>
      <c r="BO313" s="398"/>
      <c r="BP313" s="398"/>
      <c r="BQ313" s="398"/>
      <c r="BR313" s="398"/>
      <c r="BS313" s="398"/>
      <c r="BT313" s="398"/>
      <c r="BU313" s="398"/>
      <c r="BV313" s="398"/>
      <c r="BW313" s="398"/>
      <c r="BX313" s="398"/>
      <c r="BY313" s="398"/>
      <c r="BZ313" s="398"/>
      <c r="CA313" s="398"/>
      <c r="CB313" s="398"/>
      <c r="CC313" s="398"/>
      <c r="CD313" s="398"/>
      <c r="CE313" s="398"/>
      <c r="CF313" s="398"/>
      <c r="CG313" s="398"/>
      <c r="CH313" s="398"/>
      <c r="CI313" s="398"/>
      <c r="CJ313" s="398"/>
    </row>
    <row r="314" spans="1:88" s="402" customFormat="1" x14ac:dyDescent="0.25">
      <c r="A314" s="899" t="s">
        <v>8263</v>
      </c>
      <c r="B314" s="397"/>
      <c r="C314" s="398" t="s">
        <v>8257</v>
      </c>
      <c r="D314" s="900" t="s">
        <v>5807</v>
      </c>
      <c r="E314" s="429" t="s">
        <v>7226</v>
      </c>
      <c r="F314" s="399">
        <f t="shared" si="47"/>
        <v>45560</v>
      </c>
      <c r="G314" s="401" t="str">
        <f t="shared" si="48"/>
        <v>A</v>
      </c>
      <c r="H314" s="898" t="str">
        <f t="shared" si="49"/>
        <v>MR.DER-0766_24-SP 097-Entrega Final-C01</v>
      </c>
      <c r="I314" s="413" t="str">
        <f t="shared" si="50"/>
        <v>ND</v>
      </c>
      <c r="J314" s="413" t="str">
        <f t="shared" si="51"/>
        <v>ND</v>
      </c>
      <c r="K314" s="398" t="s">
        <v>3730</v>
      </c>
      <c r="L314" s="430">
        <v>45345</v>
      </c>
      <c r="M314" s="914" t="s">
        <v>7224</v>
      </c>
      <c r="N314" s="398" t="s">
        <v>5538</v>
      </c>
      <c r="O314" s="430">
        <v>45356</v>
      </c>
      <c r="P314" s="398" t="s">
        <v>3777</v>
      </c>
      <c r="Q314" s="398" t="s">
        <v>3748</v>
      </c>
      <c r="R314" s="430">
        <v>45364</v>
      </c>
      <c r="S314" s="914" t="s">
        <v>7336</v>
      </c>
      <c r="T314" s="398"/>
      <c r="U314" s="398"/>
      <c r="V314" s="398" t="s">
        <v>3777</v>
      </c>
      <c r="W314" s="398" t="s">
        <v>3748</v>
      </c>
      <c r="X314" s="430">
        <v>45560</v>
      </c>
      <c r="Y314" s="914" t="s">
        <v>8243</v>
      </c>
      <c r="Z314" s="398"/>
      <c r="AA314" s="398"/>
      <c r="AB314" s="398"/>
      <c r="AC314" s="398"/>
      <c r="AD314" s="398"/>
      <c r="AE314" s="398"/>
      <c r="AF314" s="398"/>
      <c r="AG314" s="398"/>
      <c r="AH314" s="398"/>
      <c r="AI314" s="398"/>
      <c r="AJ314" s="398"/>
      <c r="AK314" s="398"/>
      <c r="AL314" s="398"/>
      <c r="AM314" s="398"/>
      <c r="AN314" s="398"/>
      <c r="AO314" s="398"/>
      <c r="AP314" s="398"/>
      <c r="AQ314" s="398"/>
      <c r="AR314" s="398"/>
      <c r="AS314" s="398"/>
      <c r="AT314" s="398"/>
      <c r="AU314" s="398"/>
      <c r="AV314" s="398"/>
      <c r="AW314" s="398"/>
      <c r="AX314" s="398"/>
      <c r="AY314" s="398"/>
      <c r="AZ314" s="397"/>
      <c r="BA314" s="398"/>
      <c r="BB314" s="398"/>
      <c r="BC314" s="397"/>
      <c r="BD314" s="398"/>
      <c r="BE314" s="398"/>
      <c r="BF314" s="398"/>
      <c r="BG314" s="398"/>
      <c r="BH314" s="398"/>
      <c r="BI314" s="397"/>
      <c r="BJ314" s="398"/>
      <c r="BK314" s="398"/>
      <c r="BL314" s="397"/>
      <c r="BM314" s="398"/>
      <c r="BN314" s="398"/>
      <c r="BO314" s="398"/>
      <c r="BP314" s="398"/>
      <c r="BQ314" s="398"/>
      <c r="BR314" s="398"/>
      <c r="BS314" s="398"/>
      <c r="BT314" s="398"/>
      <c r="BU314" s="398"/>
      <c r="BV314" s="398"/>
      <c r="BW314" s="398"/>
      <c r="BX314" s="398"/>
      <c r="BY314" s="398"/>
      <c r="BZ314" s="398"/>
      <c r="CA314" s="398"/>
      <c r="CB314" s="398"/>
      <c r="CC314" s="398"/>
      <c r="CD314" s="398"/>
      <c r="CE314" s="398"/>
      <c r="CF314" s="398"/>
      <c r="CG314" s="398"/>
      <c r="CH314" s="398"/>
      <c r="CI314" s="398"/>
      <c r="CJ314" s="398"/>
    </row>
    <row r="315" spans="1:88" s="402" customFormat="1" x14ac:dyDescent="0.25">
      <c r="A315" s="899" t="s">
        <v>8263</v>
      </c>
      <c r="B315" s="397"/>
      <c r="C315" s="398" t="s">
        <v>8257</v>
      </c>
      <c r="D315" s="900" t="s">
        <v>5807</v>
      </c>
      <c r="E315" s="429" t="s">
        <v>7227</v>
      </c>
      <c r="F315" s="399">
        <f t="shared" si="47"/>
        <v>45560</v>
      </c>
      <c r="G315" s="401" t="str">
        <f t="shared" si="48"/>
        <v>A</v>
      </c>
      <c r="H315" s="898" t="str">
        <f t="shared" si="49"/>
        <v>MR.DER-0766_24-SP 097-Entrega Final-C01</v>
      </c>
      <c r="I315" s="413" t="str">
        <f t="shared" si="50"/>
        <v>ND</v>
      </c>
      <c r="J315" s="413" t="str">
        <f t="shared" si="51"/>
        <v>ND</v>
      </c>
      <c r="K315" s="398" t="s">
        <v>3730</v>
      </c>
      <c r="L315" s="430">
        <v>45345</v>
      </c>
      <c r="M315" s="914" t="s">
        <v>7224</v>
      </c>
      <c r="N315" s="398" t="s">
        <v>5538</v>
      </c>
      <c r="O315" s="430">
        <v>45356</v>
      </c>
      <c r="P315" s="398" t="s">
        <v>3777</v>
      </c>
      <c r="Q315" s="398" t="s">
        <v>3748</v>
      </c>
      <c r="R315" s="430">
        <v>45364</v>
      </c>
      <c r="S315" s="914" t="s">
        <v>7336</v>
      </c>
      <c r="T315" s="398"/>
      <c r="U315" s="398"/>
      <c r="V315" s="398" t="s">
        <v>3777</v>
      </c>
      <c r="W315" s="398" t="s">
        <v>3748</v>
      </c>
      <c r="X315" s="430">
        <v>45560</v>
      </c>
      <c r="Y315" s="914" t="s">
        <v>8243</v>
      </c>
      <c r="Z315" s="398"/>
      <c r="AA315" s="398"/>
      <c r="AB315" s="398"/>
      <c r="AC315" s="398"/>
      <c r="AD315" s="398"/>
      <c r="AE315" s="398"/>
      <c r="AF315" s="398"/>
      <c r="AG315" s="398"/>
      <c r="AH315" s="398"/>
      <c r="AI315" s="398"/>
      <c r="AJ315" s="398"/>
      <c r="AK315" s="398"/>
      <c r="AL315" s="398"/>
      <c r="AM315" s="398"/>
      <c r="AN315" s="398"/>
      <c r="AO315" s="398"/>
      <c r="AP315" s="398"/>
      <c r="AQ315" s="398"/>
      <c r="AR315" s="398"/>
      <c r="AS315" s="398"/>
      <c r="AT315" s="398"/>
      <c r="AU315" s="398"/>
      <c r="AV315" s="398"/>
      <c r="AW315" s="398"/>
      <c r="AX315" s="398"/>
      <c r="AY315" s="398"/>
      <c r="AZ315" s="397"/>
      <c r="BA315" s="398"/>
      <c r="BB315" s="398"/>
      <c r="BC315" s="397"/>
      <c r="BD315" s="398"/>
      <c r="BE315" s="398"/>
      <c r="BF315" s="398"/>
      <c r="BG315" s="398"/>
      <c r="BH315" s="398"/>
      <c r="BI315" s="397"/>
      <c r="BJ315" s="398"/>
      <c r="BK315" s="398"/>
      <c r="BL315" s="397"/>
      <c r="BM315" s="398"/>
      <c r="BN315" s="398"/>
      <c r="BO315" s="398"/>
      <c r="BP315" s="398"/>
      <c r="BQ315" s="398"/>
      <c r="BR315" s="398"/>
      <c r="BS315" s="398"/>
      <c r="BT315" s="398"/>
      <c r="BU315" s="398"/>
      <c r="BV315" s="398"/>
      <c r="BW315" s="398"/>
      <c r="BX315" s="398"/>
      <c r="BY315" s="398"/>
      <c r="BZ315" s="398"/>
      <c r="CA315" s="398"/>
      <c r="CB315" s="398"/>
      <c r="CC315" s="398"/>
      <c r="CD315" s="398"/>
      <c r="CE315" s="398"/>
      <c r="CF315" s="398"/>
      <c r="CG315" s="398"/>
      <c r="CH315" s="398"/>
      <c r="CI315" s="398"/>
      <c r="CJ315" s="398"/>
    </row>
    <row r="316" spans="1:88" s="402" customFormat="1" x14ac:dyDescent="0.25">
      <c r="A316" s="899" t="s">
        <v>8263</v>
      </c>
      <c r="B316" s="397"/>
      <c r="C316" s="398" t="s">
        <v>8257</v>
      </c>
      <c r="D316" s="900" t="s">
        <v>5807</v>
      </c>
      <c r="E316" s="429" t="s">
        <v>7228</v>
      </c>
      <c r="F316" s="399">
        <f t="shared" si="47"/>
        <v>45560</v>
      </c>
      <c r="G316" s="401" t="str">
        <f t="shared" si="48"/>
        <v>A</v>
      </c>
      <c r="H316" s="898" t="str">
        <f t="shared" si="49"/>
        <v>MR.DER-0766_24-SP 097-Entrega Final-C01</v>
      </c>
      <c r="I316" s="413" t="str">
        <f t="shared" si="50"/>
        <v>ND</v>
      </c>
      <c r="J316" s="413" t="str">
        <f t="shared" si="51"/>
        <v>ND</v>
      </c>
      <c r="K316" s="398" t="s">
        <v>3730</v>
      </c>
      <c r="L316" s="430">
        <v>45345</v>
      </c>
      <c r="M316" s="914" t="s">
        <v>7224</v>
      </c>
      <c r="N316" s="398" t="s">
        <v>5538</v>
      </c>
      <c r="O316" s="430">
        <v>45356</v>
      </c>
      <c r="P316" s="398" t="s">
        <v>3777</v>
      </c>
      <c r="Q316" s="398" t="s">
        <v>3748</v>
      </c>
      <c r="R316" s="430">
        <v>45364</v>
      </c>
      <c r="S316" s="914" t="s">
        <v>7336</v>
      </c>
      <c r="T316" s="398"/>
      <c r="U316" s="398"/>
      <c r="V316" s="398" t="s">
        <v>3777</v>
      </c>
      <c r="W316" s="398" t="s">
        <v>3748</v>
      </c>
      <c r="X316" s="430">
        <v>45560</v>
      </c>
      <c r="Y316" s="914" t="s">
        <v>8243</v>
      </c>
      <c r="Z316" s="398"/>
      <c r="AA316" s="398"/>
      <c r="AB316" s="398"/>
      <c r="AC316" s="398"/>
      <c r="AD316" s="398"/>
      <c r="AE316" s="398"/>
      <c r="AF316" s="398"/>
      <c r="AG316" s="398"/>
      <c r="AH316" s="398"/>
      <c r="AI316" s="398"/>
      <c r="AJ316" s="398"/>
      <c r="AK316" s="398"/>
      <c r="AL316" s="398"/>
      <c r="AM316" s="398"/>
      <c r="AN316" s="398"/>
      <c r="AO316" s="398"/>
      <c r="AP316" s="398"/>
      <c r="AQ316" s="398"/>
      <c r="AR316" s="398"/>
      <c r="AS316" s="398"/>
      <c r="AT316" s="398"/>
      <c r="AU316" s="398"/>
      <c r="AV316" s="398"/>
      <c r="AW316" s="398"/>
      <c r="AX316" s="398"/>
      <c r="AY316" s="398"/>
      <c r="AZ316" s="397"/>
      <c r="BA316" s="398"/>
      <c r="BB316" s="398"/>
      <c r="BC316" s="397"/>
      <c r="BD316" s="398"/>
      <c r="BE316" s="398"/>
      <c r="BF316" s="398"/>
      <c r="BG316" s="398"/>
      <c r="BH316" s="398"/>
      <c r="BI316" s="397"/>
      <c r="BJ316" s="398"/>
      <c r="BK316" s="398"/>
      <c r="BL316" s="397"/>
      <c r="BM316" s="398"/>
      <c r="BN316" s="398"/>
      <c r="BO316" s="398"/>
      <c r="BP316" s="398"/>
      <c r="BQ316" s="398"/>
      <c r="BR316" s="398"/>
      <c r="BS316" s="398"/>
      <c r="BT316" s="398"/>
      <c r="BU316" s="398"/>
      <c r="BV316" s="398"/>
      <c r="BW316" s="398"/>
      <c r="BX316" s="398"/>
      <c r="BY316" s="398"/>
      <c r="BZ316" s="398"/>
      <c r="CA316" s="398"/>
      <c r="CB316" s="398"/>
      <c r="CC316" s="398"/>
      <c r="CD316" s="398"/>
      <c r="CE316" s="398"/>
      <c r="CF316" s="398"/>
      <c r="CG316" s="398"/>
      <c r="CH316" s="398"/>
      <c r="CI316" s="398"/>
      <c r="CJ316" s="398"/>
    </row>
    <row r="317" spans="1:88" s="402" customFormat="1" x14ac:dyDescent="0.25">
      <c r="A317" s="899" t="s">
        <v>8263</v>
      </c>
      <c r="B317" s="397"/>
      <c r="C317" s="398" t="s">
        <v>8257</v>
      </c>
      <c r="D317" s="900" t="s">
        <v>5807</v>
      </c>
      <c r="E317" s="429" t="s">
        <v>7229</v>
      </c>
      <c r="F317" s="399">
        <f t="shared" si="47"/>
        <v>45560</v>
      </c>
      <c r="G317" s="401" t="str">
        <f t="shared" si="48"/>
        <v>A</v>
      </c>
      <c r="H317" s="898" t="str">
        <f t="shared" si="49"/>
        <v>MR.DER-0766_24-SP 097-Entrega Final-C01</v>
      </c>
      <c r="I317" s="413" t="str">
        <f t="shared" si="50"/>
        <v>ND</v>
      </c>
      <c r="J317" s="413" t="str">
        <f t="shared" si="51"/>
        <v>ND</v>
      </c>
      <c r="K317" s="398" t="s">
        <v>3730</v>
      </c>
      <c r="L317" s="430">
        <v>45345</v>
      </c>
      <c r="M317" s="914" t="s">
        <v>7224</v>
      </c>
      <c r="N317" s="398" t="s">
        <v>5538</v>
      </c>
      <c r="O317" s="430">
        <v>45356</v>
      </c>
      <c r="P317" s="398" t="s">
        <v>3777</v>
      </c>
      <c r="Q317" s="398" t="s">
        <v>3748</v>
      </c>
      <c r="R317" s="430">
        <v>45364</v>
      </c>
      <c r="S317" s="914" t="s">
        <v>7336</v>
      </c>
      <c r="T317" s="398"/>
      <c r="U317" s="398"/>
      <c r="V317" s="398" t="s">
        <v>3777</v>
      </c>
      <c r="W317" s="398" t="s">
        <v>3748</v>
      </c>
      <c r="X317" s="430">
        <v>45560</v>
      </c>
      <c r="Y317" s="914" t="s">
        <v>8243</v>
      </c>
      <c r="Z317" s="398"/>
      <c r="AA317" s="398"/>
      <c r="AB317" s="398"/>
      <c r="AC317" s="398"/>
      <c r="AD317" s="398"/>
      <c r="AE317" s="398"/>
      <c r="AF317" s="398"/>
      <c r="AG317" s="398"/>
      <c r="AH317" s="398"/>
      <c r="AI317" s="398"/>
      <c r="AJ317" s="398"/>
      <c r="AK317" s="398"/>
      <c r="AL317" s="398"/>
      <c r="AM317" s="398"/>
      <c r="AN317" s="398"/>
      <c r="AO317" s="398"/>
      <c r="AP317" s="398"/>
      <c r="AQ317" s="398"/>
      <c r="AR317" s="398"/>
      <c r="AS317" s="398"/>
      <c r="AT317" s="398"/>
      <c r="AU317" s="398"/>
      <c r="AV317" s="398"/>
      <c r="AW317" s="398"/>
      <c r="AX317" s="398"/>
      <c r="AY317" s="398"/>
      <c r="AZ317" s="397"/>
      <c r="BA317" s="398"/>
      <c r="BB317" s="398"/>
      <c r="BC317" s="397"/>
      <c r="BD317" s="398"/>
      <c r="BE317" s="398"/>
      <c r="BF317" s="398"/>
      <c r="BG317" s="398"/>
      <c r="BH317" s="398"/>
      <c r="BI317" s="397"/>
      <c r="BJ317" s="398"/>
      <c r="BK317" s="398"/>
      <c r="BL317" s="397"/>
      <c r="BM317" s="398"/>
      <c r="BN317" s="398"/>
      <c r="BO317" s="398"/>
      <c r="BP317" s="398"/>
      <c r="BQ317" s="398"/>
      <c r="BR317" s="398"/>
      <c r="BS317" s="398"/>
      <c r="BT317" s="398"/>
      <c r="BU317" s="398"/>
      <c r="BV317" s="398"/>
      <c r="BW317" s="398"/>
      <c r="BX317" s="398"/>
      <c r="BY317" s="398"/>
      <c r="BZ317" s="398"/>
      <c r="CA317" s="398"/>
      <c r="CB317" s="398"/>
      <c r="CC317" s="398"/>
      <c r="CD317" s="398"/>
      <c r="CE317" s="398"/>
      <c r="CF317" s="398"/>
      <c r="CG317" s="398"/>
      <c r="CH317" s="398"/>
      <c r="CI317" s="398"/>
      <c r="CJ317" s="398"/>
    </row>
    <row r="318" spans="1:88" s="402" customFormat="1" x14ac:dyDescent="0.25">
      <c r="A318" s="899" t="s">
        <v>8263</v>
      </c>
      <c r="B318" s="397"/>
      <c r="C318" s="398" t="s">
        <v>8257</v>
      </c>
      <c r="D318" s="900" t="s">
        <v>5807</v>
      </c>
      <c r="E318" s="429" t="s">
        <v>7230</v>
      </c>
      <c r="F318" s="399">
        <f t="shared" si="47"/>
        <v>45560</v>
      </c>
      <c r="G318" s="401" t="str">
        <f t="shared" si="48"/>
        <v>A</v>
      </c>
      <c r="H318" s="898" t="str">
        <f t="shared" si="49"/>
        <v>MR.DER-0766_24-SP 097-Entrega Final-C01</v>
      </c>
      <c r="I318" s="413" t="str">
        <f t="shared" si="50"/>
        <v>ND</v>
      </c>
      <c r="J318" s="413" t="str">
        <f t="shared" si="51"/>
        <v>ND</v>
      </c>
      <c r="K318" s="398" t="s">
        <v>3730</v>
      </c>
      <c r="L318" s="430">
        <v>45345</v>
      </c>
      <c r="M318" s="914" t="s">
        <v>7224</v>
      </c>
      <c r="N318" s="398" t="s">
        <v>5538</v>
      </c>
      <c r="O318" s="430">
        <v>45356</v>
      </c>
      <c r="P318" s="398" t="s">
        <v>3777</v>
      </c>
      <c r="Q318" s="398" t="s">
        <v>3748</v>
      </c>
      <c r="R318" s="430">
        <v>45364</v>
      </c>
      <c r="S318" s="914" t="s">
        <v>7336</v>
      </c>
      <c r="T318" s="398"/>
      <c r="U318" s="398"/>
      <c r="V318" s="398" t="s">
        <v>3777</v>
      </c>
      <c r="W318" s="398" t="s">
        <v>3748</v>
      </c>
      <c r="X318" s="430">
        <v>45560</v>
      </c>
      <c r="Y318" s="914" t="s">
        <v>8243</v>
      </c>
      <c r="Z318" s="398"/>
      <c r="AA318" s="398"/>
      <c r="AB318" s="398"/>
      <c r="AC318" s="398"/>
      <c r="AD318" s="398"/>
      <c r="AE318" s="398"/>
      <c r="AF318" s="398"/>
      <c r="AG318" s="398"/>
      <c r="AH318" s="398"/>
      <c r="AI318" s="398"/>
      <c r="AJ318" s="398"/>
      <c r="AK318" s="398"/>
      <c r="AL318" s="398"/>
      <c r="AM318" s="398"/>
      <c r="AN318" s="398"/>
      <c r="AO318" s="398"/>
      <c r="AP318" s="398"/>
      <c r="AQ318" s="398"/>
      <c r="AR318" s="398"/>
      <c r="AS318" s="398"/>
      <c r="AT318" s="398"/>
      <c r="AU318" s="398"/>
      <c r="AV318" s="398"/>
      <c r="AW318" s="398"/>
      <c r="AX318" s="398"/>
      <c r="AY318" s="398"/>
      <c r="AZ318" s="397"/>
      <c r="BA318" s="398"/>
      <c r="BB318" s="398"/>
      <c r="BC318" s="397"/>
      <c r="BD318" s="398"/>
      <c r="BE318" s="398"/>
      <c r="BF318" s="398"/>
      <c r="BG318" s="398"/>
      <c r="BH318" s="398"/>
      <c r="BI318" s="397"/>
      <c r="BJ318" s="398"/>
      <c r="BK318" s="398"/>
      <c r="BL318" s="397"/>
      <c r="BM318" s="398"/>
      <c r="BN318" s="398"/>
      <c r="BO318" s="398"/>
      <c r="BP318" s="398"/>
      <c r="BQ318" s="398"/>
      <c r="BR318" s="398"/>
      <c r="BS318" s="398"/>
      <c r="BT318" s="398"/>
      <c r="BU318" s="398"/>
      <c r="BV318" s="398"/>
      <c r="BW318" s="398"/>
      <c r="BX318" s="398"/>
      <c r="BY318" s="398"/>
      <c r="BZ318" s="398"/>
      <c r="CA318" s="398"/>
      <c r="CB318" s="398"/>
      <c r="CC318" s="398"/>
      <c r="CD318" s="398"/>
      <c r="CE318" s="398"/>
      <c r="CF318" s="398"/>
      <c r="CG318" s="398"/>
      <c r="CH318" s="398"/>
      <c r="CI318" s="398"/>
      <c r="CJ318" s="398"/>
    </row>
    <row r="319" spans="1:88" s="402" customFormat="1" x14ac:dyDescent="0.25">
      <c r="A319" s="899" t="s">
        <v>8263</v>
      </c>
      <c r="B319" s="397"/>
      <c r="C319" s="398" t="s">
        <v>8257</v>
      </c>
      <c r="D319" s="900" t="s">
        <v>5807</v>
      </c>
      <c r="E319" s="429" t="s">
        <v>7231</v>
      </c>
      <c r="F319" s="399">
        <f t="shared" si="47"/>
        <v>45560</v>
      </c>
      <c r="G319" s="401" t="str">
        <f t="shared" si="48"/>
        <v>A</v>
      </c>
      <c r="H319" s="898" t="str">
        <f t="shared" si="49"/>
        <v>MR.DER-0766_24-SP 097-Entrega Final-C01</v>
      </c>
      <c r="I319" s="413" t="str">
        <f t="shared" si="50"/>
        <v>ND</v>
      </c>
      <c r="J319" s="413" t="str">
        <f t="shared" si="51"/>
        <v>ND</v>
      </c>
      <c r="K319" s="398" t="s">
        <v>3730</v>
      </c>
      <c r="L319" s="430">
        <v>45345</v>
      </c>
      <c r="M319" s="914" t="s">
        <v>7224</v>
      </c>
      <c r="N319" s="398" t="s">
        <v>5537</v>
      </c>
      <c r="O319" s="430">
        <v>45356</v>
      </c>
      <c r="P319" s="398" t="s">
        <v>3777</v>
      </c>
      <c r="Q319" s="398" t="s">
        <v>3748</v>
      </c>
      <c r="R319" s="430">
        <v>45364</v>
      </c>
      <c r="S319" s="914" t="s">
        <v>7336</v>
      </c>
      <c r="T319" s="398"/>
      <c r="U319" s="398"/>
      <c r="V319" s="398" t="s">
        <v>3777</v>
      </c>
      <c r="W319" s="398" t="s">
        <v>3748</v>
      </c>
      <c r="X319" s="430">
        <v>45560</v>
      </c>
      <c r="Y319" s="914" t="s">
        <v>8243</v>
      </c>
      <c r="Z319" s="398"/>
      <c r="AA319" s="398"/>
      <c r="AB319" s="398"/>
      <c r="AC319" s="398"/>
      <c r="AD319" s="398"/>
      <c r="AE319" s="398"/>
      <c r="AF319" s="398"/>
      <c r="AG319" s="398"/>
      <c r="AH319" s="398"/>
      <c r="AI319" s="398"/>
      <c r="AJ319" s="398"/>
      <c r="AK319" s="398"/>
      <c r="AL319" s="398"/>
      <c r="AM319" s="398"/>
      <c r="AN319" s="398"/>
      <c r="AO319" s="398"/>
      <c r="AP319" s="398"/>
      <c r="AQ319" s="398"/>
      <c r="AR319" s="398"/>
      <c r="AS319" s="398"/>
      <c r="AT319" s="398"/>
      <c r="AU319" s="398"/>
      <c r="AV319" s="398"/>
      <c r="AW319" s="398"/>
      <c r="AX319" s="398"/>
      <c r="AY319" s="398"/>
      <c r="AZ319" s="397"/>
      <c r="BA319" s="398"/>
      <c r="BB319" s="398"/>
      <c r="BC319" s="397"/>
      <c r="BD319" s="398"/>
      <c r="BE319" s="398"/>
      <c r="BF319" s="398"/>
      <c r="BG319" s="398"/>
      <c r="BH319" s="398"/>
      <c r="BI319" s="397"/>
      <c r="BJ319" s="398"/>
      <c r="BK319" s="398"/>
      <c r="BL319" s="397"/>
      <c r="BM319" s="398"/>
      <c r="BN319" s="398"/>
      <c r="BO319" s="398"/>
      <c r="BP319" s="398"/>
      <c r="BQ319" s="398"/>
      <c r="BR319" s="398"/>
      <c r="BS319" s="398"/>
      <c r="BT319" s="398"/>
      <c r="BU319" s="398"/>
      <c r="BV319" s="398"/>
      <c r="BW319" s="398"/>
      <c r="BX319" s="398"/>
      <c r="BY319" s="398"/>
      <c r="BZ319" s="398"/>
      <c r="CA319" s="398"/>
      <c r="CB319" s="398"/>
      <c r="CC319" s="398"/>
      <c r="CD319" s="398"/>
      <c r="CE319" s="398"/>
      <c r="CF319" s="398"/>
      <c r="CG319" s="398"/>
      <c r="CH319" s="398"/>
      <c r="CI319" s="398"/>
      <c r="CJ319" s="398"/>
    </row>
    <row r="320" spans="1:88" s="402" customFormat="1" x14ac:dyDescent="0.25">
      <c r="A320" s="899" t="s">
        <v>8263</v>
      </c>
      <c r="B320" s="397"/>
      <c r="C320" s="398" t="s">
        <v>8257</v>
      </c>
      <c r="D320" s="900" t="s">
        <v>5807</v>
      </c>
      <c r="E320" s="429" t="s">
        <v>7232</v>
      </c>
      <c r="F320" s="399">
        <f t="shared" si="47"/>
        <v>45560</v>
      </c>
      <c r="G320" s="401" t="str">
        <f t="shared" si="48"/>
        <v>A</v>
      </c>
      <c r="H320" s="898" t="str">
        <f t="shared" si="49"/>
        <v>MR.DER-0766_24-SP 097-Entrega Final-C01</v>
      </c>
      <c r="I320" s="413" t="str">
        <f t="shared" si="50"/>
        <v>ND</v>
      </c>
      <c r="J320" s="413" t="str">
        <f t="shared" si="51"/>
        <v>ND</v>
      </c>
      <c r="K320" s="398" t="s">
        <v>3730</v>
      </c>
      <c r="L320" s="430">
        <v>45345</v>
      </c>
      <c r="M320" s="914" t="s">
        <v>7224</v>
      </c>
      <c r="N320" s="398" t="s">
        <v>5537</v>
      </c>
      <c r="O320" s="430">
        <v>45356</v>
      </c>
      <c r="P320" s="398" t="s">
        <v>3777</v>
      </c>
      <c r="Q320" s="398" t="s">
        <v>3748</v>
      </c>
      <c r="R320" s="430">
        <v>45364</v>
      </c>
      <c r="S320" s="914" t="s">
        <v>7336</v>
      </c>
      <c r="T320" s="398"/>
      <c r="U320" s="398"/>
      <c r="V320" s="398" t="s">
        <v>3777</v>
      </c>
      <c r="W320" s="398" t="s">
        <v>3748</v>
      </c>
      <c r="X320" s="430">
        <v>45560</v>
      </c>
      <c r="Y320" s="914" t="s">
        <v>8243</v>
      </c>
      <c r="Z320" s="398"/>
      <c r="AA320" s="398"/>
      <c r="AB320" s="398"/>
      <c r="AC320" s="398"/>
      <c r="AD320" s="398"/>
      <c r="AE320" s="398"/>
      <c r="AF320" s="398"/>
      <c r="AG320" s="398"/>
      <c r="AH320" s="398"/>
      <c r="AI320" s="398"/>
      <c r="AJ320" s="398"/>
      <c r="AK320" s="398"/>
      <c r="AL320" s="398"/>
      <c r="AM320" s="398"/>
      <c r="AN320" s="398"/>
      <c r="AO320" s="398"/>
      <c r="AP320" s="398"/>
      <c r="AQ320" s="398"/>
      <c r="AR320" s="398"/>
      <c r="AS320" s="398"/>
      <c r="AT320" s="398"/>
      <c r="AU320" s="398"/>
      <c r="AV320" s="398"/>
      <c r="AW320" s="398"/>
      <c r="AX320" s="398"/>
      <c r="AY320" s="398"/>
      <c r="AZ320" s="397"/>
      <c r="BA320" s="398"/>
      <c r="BB320" s="398"/>
      <c r="BC320" s="397"/>
      <c r="BD320" s="398"/>
      <c r="BE320" s="398"/>
      <c r="BF320" s="398"/>
      <c r="BG320" s="398"/>
      <c r="BH320" s="398"/>
      <c r="BI320" s="397"/>
      <c r="BJ320" s="398"/>
      <c r="BK320" s="398"/>
      <c r="BL320" s="397"/>
      <c r="BM320" s="398"/>
      <c r="BN320" s="398"/>
      <c r="BO320" s="398"/>
      <c r="BP320" s="398"/>
      <c r="BQ320" s="398"/>
      <c r="BR320" s="398"/>
      <c r="BS320" s="398"/>
      <c r="BT320" s="398"/>
      <c r="BU320" s="398"/>
      <c r="BV320" s="398"/>
      <c r="BW320" s="398"/>
      <c r="BX320" s="398"/>
      <c r="BY320" s="398"/>
      <c r="BZ320" s="398"/>
      <c r="CA320" s="398"/>
      <c r="CB320" s="398"/>
      <c r="CC320" s="398"/>
      <c r="CD320" s="398"/>
      <c r="CE320" s="398"/>
      <c r="CF320" s="398"/>
      <c r="CG320" s="398"/>
      <c r="CH320" s="398"/>
      <c r="CI320" s="398"/>
      <c r="CJ320" s="398"/>
    </row>
    <row r="321" spans="1:88" s="402" customFormat="1" x14ac:dyDescent="0.25">
      <c r="A321" s="899" t="s">
        <v>8263</v>
      </c>
      <c r="B321" s="397"/>
      <c r="C321" s="398" t="s">
        <v>8257</v>
      </c>
      <c r="D321" s="900" t="s">
        <v>5807</v>
      </c>
      <c r="E321" s="429" t="s">
        <v>7233</v>
      </c>
      <c r="F321" s="399">
        <f t="shared" si="47"/>
        <v>45560</v>
      </c>
      <c r="G321" s="401" t="str">
        <f t="shared" si="48"/>
        <v>A</v>
      </c>
      <c r="H321" s="898" t="str">
        <f t="shared" si="49"/>
        <v>MR.DER-0766_24-SP 097-Entrega Final-C01</v>
      </c>
      <c r="I321" s="413" t="str">
        <f t="shared" si="50"/>
        <v>ND</v>
      </c>
      <c r="J321" s="413" t="str">
        <f t="shared" si="51"/>
        <v>ND</v>
      </c>
      <c r="K321" s="398" t="s">
        <v>3730</v>
      </c>
      <c r="L321" s="430">
        <v>45345</v>
      </c>
      <c r="M321" s="914" t="s">
        <v>7224</v>
      </c>
      <c r="N321" s="398" t="s">
        <v>5538</v>
      </c>
      <c r="O321" s="430">
        <v>45356</v>
      </c>
      <c r="P321" s="398" t="s">
        <v>3777</v>
      </c>
      <c r="Q321" s="398" t="s">
        <v>3748</v>
      </c>
      <c r="R321" s="430">
        <v>45364</v>
      </c>
      <c r="S321" s="914" t="s">
        <v>7336</v>
      </c>
      <c r="T321" s="398"/>
      <c r="U321" s="398"/>
      <c r="V321" s="398" t="s">
        <v>3777</v>
      </c>
      <c r="W321" s="398" t="s">
        <v>3748</v>
      </c>
      <c r="X321" s="430">
        <v>45560</v>
      </c>
      <c r="Y321" s="914" t="s">
        <v>8243</v>
      </c>
      <c r="Z321" s="398"/>
      <c r="AA321" s="398"/>
      <c r="AB321" s="398"/>
      <c r="AC321" s="398"/>
      <c r="AD321" s="398"/>
      <c r="AE321" s="398"/>
      <c r="AF321" s="398"/>
      <c r="AG321" s="398"/>
      <c r="AH321" s="398"/>
      <c r="AI321" s="398"/>
      <c r="AJ321" s="398"/>
      <c r="AK321" s="398"/>
      <c r="AL321" s="398"/>
      <c r="AM321" s="398"/>
      <c r="AN321" s="398"/>
      <c r="AO321" s="398"/>
      <c r="AP321" s="398"/>
      <c r="AQ321" s="398"/>
      <c r="AR321" s="398"/>
      <c r="AS321" s="398"/>
      <c r="AT321" s="398"/>
      <c r="AU321" s="398"/>
      <c r="AV321" s="398"/>
      <c r="AW321" s="398"/>
      <c r="AX321" s="398"/>
      <c r="AY321" s="398"/>
      <c r="AZ321" s="397"/>
      <c r="BA321" s="398"/>
      <c r="BB321" s="398"/>
      <c r="BC321" s="397"/>
      <c r="BD321" s="398"/>
      <c r="BE321" s="398"/>
      <c r="BF321" s="398"/>
      <c r="BG321" s="398"/>
      <c r="BH321" s="398"/>
      <c r="BI321" s="397"/>
      <c r="BJ321" s="398"/>
      <c r="BK321" s="398"/>
      <c r="BL321" s="397"/>
      <c r="BM321" s="398"/>
      <c r="BN321" s="398"/>
      <c r="BO321" s="398"/>
      <c r="BP321" s="398"/>
      <c r="BQ321" s="398"/>
      <c r="BR321" s="398"/>
      <c r="BS321" s="398"/>
      <c r="BT321" s="398"/>
      <c r="BU321" s="398"/>
      <c r="BV321" s="398"/>
      <c r="BW321" s="398"/>
      <c r="BX321" s="398"/>
      <c r="BY321" s="398"/>
      <c r="BZ321" s="398"/>
      <c r="CA321" s="398"/>
      <c r="CB321" s="398"/>
      <c r="CC321" s="398"/>
      <c r="CD321" s="398"/>
      <c r="CE321" s="398"/>
      <c r="CF321" s="398"/>
      <c r="CG321" s="398"/>
      <c r="CH321" s="398"/>
      <c r="CI321" s="398"/>
      <c r="CJ321" s="398"/>
    </row>
    <row r="322" spans="1:88" s="402" customFormat="1" x14ac:dyDescent="0.25">
      <c r="A322" s="899" t="s">
        <v>8263</v>
      </c>
      <c r="B322" s="397"/>
      <c r="C322" s="398" t="s">
        <v>8257</v>
      </c>
      <c r="D322" s="900" t="s">
        <v>5807</v>
      </c>
      <c r="E322" s="429" t="s">
        <v>7234</v>
      </c>
      <c r="F322" s="399">
        <f t="shared" si="47"/>
        <v>45560</v>
      </c>
      <c r="G322" s="401" t="str">
        <f t="shared" si="48"/>
        <v>A</v>
      </c>
      <c r="H322" s="898" t="str">
        <f t="shared" si="49"/>
        <v>MR.DER-0766_24-SP 097-Entrega Final-C01</v>
      </c>
      <c r="I322" s="413" t="str">
        <f t="shared" si="50"/>
        <v>ND</v>
      </c>
      <c r="J322" s="413" t="str">
        <f t="shared" si="51"/>
        <v>ND</v>
      </c>
      <c r="K322" s="398" t="s">
        <v>3730</v>
      </c>
      <c r="L322" s="430">
        <v>45345</v>
      </c>
      <c r="M322" s="914" t="s">
        <v>7224</v>
      </c>
      <c r="N322" s="398" t="s">
        <v>5538</v>
      </c>
      <c r="O322" s="430">
        <v>45356</v>
      </c>
      <c r="P322" s="398" t="s">
        <v>3777</v>
      </c>
      <c r="Q322" s="398" t="s">
        <v>3748</v>
      </c>
      <c r="R322" s="430">
        <v>45364</v>
      </c>
      <c r="S322" s="914" t="s">
        <v>7336</v>
      </c>
      <c r="T322" s="398"/>
      <c r="U322" s="398"/>
      <c r="V322" s="398" t="s">
        <v>3777</v>
      </c>
      <c r="W322" s="398" t="s">
        <v>3748</v>
      </c>
      <c r="X322" s="430">
        <v>45560</v>
      </c>
      <c r="Y322" s="914" t="s">
        <v>8243</v>
      </c>
      <c r="Z322" s="398"/>
      <c r="AA322" s="398"/>
      <c r="AB322" s="398"/>
      <c r="AC322" s="398"/>
      <c r="AD322" s="398"/>
      <c r="AE322" s="398"/>
      <c r="AF322" s="398"/>
      <c r="AG322" s="398"/>
      <c r="AH322" s="398"/>
      <c r="AI322" s="398"/>
      <c r="AJ322" s="398"/>
      <c r="AK322" s="398"/>
      <c r="AL322" s="398"/>
      <c r="AM322" s="398"/>
      <c r="AN322" s="398"/>
      <c r="AO322" s="398"/>
      <c r="AP322" s="398"/>
      <c r="AQ322" s="398"/>
      <c r="AR322" s="398"/>
      <c r="AS322" s="398"/>
      <c r="AT322" s="398"/>
      <c r="AU322" s="398"/>
      <c r="AV322" s="398"/>
      <c r="AW322" s="398"/>
      <c r="AX322" s="398"/>
      <c r="AY322" s="398"/>
      <c r="AZ322" s="397"/>
      <c r="BA322" s="398"/>
      <c r="BB322" s="398"/>
      <c r="BC322" s="397"/>
      <c r="BD322" s="398"/>
      <c r="BE322" s="398"/>
      <c r="BF322" s="398"/>
      <c r="BG322" s="398"/>
      <c r="BH322" s="398"/>
      <c r="BI322" s="397"/>
      <c r="BJ322" s="398"/>
      <c r="BK322" s="398"/>
      <c r="BL322" s="397"/>
      <c r="BM322" s="398"/>
      <c r="BN322" s="398"/>
      <c r="BO322" s="398"/>
      <c r="BP322" s="398"/>
      <c r="BQ322" s="398"/>
      <c r="BR322" s="398"/>
      <c r="BS322" s="398"/>
      <c r="BT322" s="398"/>
      <c r="BU322" s="398"/>
      <c r="BV322" s="398"/>
      <c r="BW322" s="398"/>
      <c r="BX322" s="398"/>
      <c r="BY322" s="398"/>
      <c r="BZ322" s="398"/>
      <c r="CA322" s="398"/>
      <c r="CB322" s="398"/>
      <c r="CC322" s="398"/>
      <c r="CD322" s="398"/>
      <c r="CE322" s="398"/>
      <c r="CF322" s="398"/>
      <c r="CG322" s="398"/>
      <c r="CH322" s="398"/>
      <c r="CI322" s="398"/>
      <c r="CJ322" s="398"/>
    </row>
    <row r="323" spans="1:88" s="402" customFormat="1" x14ac:dyDescent="0.25">
      <c r="A323" s="899" t="s">
        <v>8263</v>
      </c>
      <c r="B323" s="397"/>
      <c r="C323" s="398" t="s">
        <v>8257</v>
      </c>
      <c r="D323" s="900" t="s">
        <v>5807</v>
      </c>
      <c r="E323" s="429" t="s">
        <v>7235</v>
      </c>
      <c r="F323" s="399">
        <f t="shared" si="47"/>
        <v>45560</v>
      </c>
      <c r="G323" s="401" t="str">
        <f t="shared" si="48"/>
        <v>A</v>
      </c>
      <c r="H323" s="898" t="str">
        <f t="shared" si="49"/>
        <v>MR.DER-0766_24-SP 097-Entrega Final-C01</v>
      </c>
      <c r="I323" s="413" t="str">
        <f t="shared" si="50"/>
        <v>ND</v>
      </c>
      <c r="J323" s="413" t="str">
        <f t="shared" si="51"/>
        <v>ND</v>
      </c>
      <c r="K323" s="398" t="s">
        <v>3730</v>
      </c>
      <c r="L323" s="430">
        <v>45345</v>
      </c>
      <c r="M323" s="914" t="s">
        <v>7224</v>
      </c>
      <c r="N323" s="398" t="s">
        <v>5538</v>
      </c>
      <c r="O323" s="430">
        <v>45356</v>
      </c>
      <c r="P323" s="398" t="s">
        <v>3777</v>
      </c>
      <c r="Q323" s="398" t="s">
        <v>3748</v>
      </c>
      <c r="R323" s="430">
        <v>45364</v>
      </c>
      <c r="S323" s="914" t="s">
        <v>7336</v>
      </c>
      <c r="T323" s="398"/>
      <c r="U323" s="398"/>
      <c r="V323" s="398" t="s">
        <v>3777</v>
      </c>
      <c r="W323" s="398" t="s">
        <v>3748</v>
      </c>
      <c r="X323" s="430">
        <v>45560</v>
      </c>
      <c r="Y323" s="914" t="s">
        <v>8243</v>
      </c>
      <c r="Z323" s="398"/>
      <c r="AA323" s="398"/>
      <c r="AB323" s="398"/>
      <c r="AC323" s="398"/>
      <c r="AD323" s="398"/>
      <c r="AE323" s="398"/>
      <c r="AF323" s="398"/>
      <c r="AG323" s="398"/>
      <c r="AH323" s="398"/>
      <c r="AI323" s="398"/>
      <c r="AJ323" s="398"/>
      <c r="AK323" s="398"/>
      <c r="AL323" s="398"/>
      <c r="AM323" s="398"/>
      <c r="AN323" s="398"/>
      <c r="AO323" s="398"/>
      <c r="AP323" s="398"/>
      <c r="AQ323" s="398"/>
      <c r="AR323" s="398"/>
      <c r="AS323" s="398"/>
      <c r="AT323" s="398"/>
      <c r="AU323" s="398"/>
      <c r="AV323" s="398"/>
      <c r="AW323" s="398"/>
      <c r="AX323" s="398"/>
      <c r="AY323" s="398"/>
      <c r="AZ323" s="397"/>
      <c r="BA323" s="398"/>
      <c r="BB323" s="398"/>
      <c r="BC323" s="397"/>
      <c r="BD323" s="398"/>
      <c r="BE323" s="398"/>
      <c r="BF323" s="398"/>
      <c r="BG323" s="398"/>
      <c r="BH323" s="398"/>
      <c r="BI323" s="397"/>
      <c r="BJ323" s="398"/>
      <c r="BK323" s="398"/>
      <c r="BL323" s="397"/>
      <c r="BM323" s="398"/>
      <c r="BN323" s="398"/>
      <c r="BO323" s="398"/>
      <c r="BP323" s="398"/>
      <c r="BQ323" s="398"/>
      <c r="BR323" s="398"/>
      <c r="BS323" s="398"/>
      <c r="BT323" s="398"/>
      <c r="BU323" s="398"/>
      <c r="BV323" s="398"/>
      <c r="BW323" s="398"/>
      <c r="BX323" s="398"/>
      <c r="BY323" s="398"/>
      <c r="BZ323" s="398"/>
      <c r="CA323" s="398"/>
      <c r="CB323" s="398"/>
      <c r="CC323" s="398"/>
      <c r="CD323" s="398"/>
      <c r="CE323" s="398"/>
      <c r="CF323" s="398"/>
      <c r="CG323" s="398"/>
      <c r="CH323" s="398"/>
      <c r="CI323" s="398"/>
      <c r="CJ323" s="398"/>
    </row>
    <row r="324" spans="1:88" s="402" customFormat="1" x14ac:dyDescent="0.25">
      <c r="A324" s="899" t="s">
        <v>8263</v>
      </c>
      <c r="B324" s="397"/>
      <c r="C324" s="398" t="s">
        <v>8257</v>
      </c>
      <c r="D324" s="900" t="s">
        <v>5807</v>
      </c>
      <c r="E324" s="429" t="s">
        <v>7236</v>
      </c>
      <c r="F324" s="399">
        <f t="shared" si="47"/>
        <v>45560</v>
      </c>
      <c r="G324" s="401" t="str">
        <f t="shared" si="48"/>
        <v>A</v>
      </c>
      <c r="H324" s="898" t="str">
        <f t="shared" si="49"/>
        <v>MR.DER-0766_24-SP 097-Entrega Final-C01</v>
      </c>
      <c r="I324" s="413" t="str">
        <f t="shared" si="50"/>
        <v>ND</v>
      </c>
      <c r="J324" s="413" t="str">
        <f t="shared" si="51"/>
        <v>ND</v>
      </c>
      <c r="K324" s="398" t="s">
        <v>3730</v>
      </c>
      <c r="L324" s="430">
        <v>45345</v>
      </c>
      <c r="M324" s="914" t="s">
        <v>7224</v>
      </c>
      <c r="N324" s="398" t="s">
        <v>5537</v>
      </c>
      <c r="O324" s="430">
        <v>45356</v>
      </c>
      <c r="P324" s="398" t="s">
        <v>3777</v>
      </c>
      <c r="Q324" s="398" t="s">
        <v>3748</v>
      </c>
      <c r="R324" s="430">
        <v>45364</v>
      </c>
      <c r="S324" s="914" t="s">
        <v>7336</v>
      </c>
      <c r="T324" s="398"/>
      <c r="U324" s="398"/>
      <c r="V324" s="398" t="s">
        <v>3777</v>
      </c>
      <c r="W324" s="398" t="s">
        <v>3748</v>
      </c>
      <c r="X324" s="430">
        <v>45560</v>
      </c>
      <c r="Y324" s="914" t="s">
        <v>8243</v>
      </c>
      <c r="Z324" s="398"/>
      <c r="AA324" s="398"/>
      <c r="AB324" s="398"/>
      <c r="AC324" s="398"/>
      <c r="AD324" s="398"/>
      <c r="AE324" s="398"/>
      <c r="AF324" s="398"/>
      <c r="AG324" s="398"/>
      <c r="AH324" s="398"/>
      <c r="AI324" s="398"/>
      <c r="AJ324" s="398"/>
      <c r="AK324" s="398"/>
      <c r="AL324" s="398"/>
      <c r="AM324" s="398"/>
      <c r="AN324" s="398"/>
      <c r="AO324" s="398"/>
      <c r="AP324" s="398"/>
      <c r="AQ324" s="398"/>
      <c r="AR324" s="398"/>
      <c r="AS324" s="398"/>
      <c r="AT324" s="398"/>
      <c r="AU324" s="398"/>
      <c r="AV324" s="398"/>
      <c r="AW324" s="398"/>
      <c r="AX324" s="398"/>
      <c r="AY324" s="398"/>
      <c r="AZ324" s="397"/>
      <c r="BA324" s="398"/>
      <c r="BB324" s="398"/>
      <c r="BC324" s="397"/>
      <c r="BD324" s="398"/>
      <c r="BE324" s="398"/>
      <c r="BF324" s="398"/>
      <c r="BG324" s="398"/>
      <c r="BH324" s="398"/>
      <c r="BI324" s="397"/>
      <c r="BJ324" s="398"/>
      <c r="BK324" s="398"/>
      <c r="BL324" s="397"/>
      <c r="BM324" s="398"/>
      <c r="BN324" s="398"/>
      <c r="BO324" s="398"/>
      <c r="BP324" s="398"/>
      <c r="BQ324" s="398"/>
      <c r="BR324" s="398"/>
      <c r="BS324" s="398"/>
      <c r="BT324" s="398"/>
      <c r="BU324" s="398"/>
      <c r="BV324" s="398"/>
      <c r="BW324" s="398"/>
      <c r="BX324" s="398"/>
      <c r="BY324" s="398"/>
      <c r="BZ324" s="398"/>
      <c r="CA324" s="398"/>
      <c r="CB324" s="398"/>
      <c r="CC324" s="398"/>
      <c r="CD324" s="398"/>
      <c r="CE324" s="398"/>
      <c r="CF324" s="398"/>
      <c r="CG324" s="398"/>
      <c r="CH324" s="398"/>
      <c r="CI324" s="398"/>
      <c r="CJ324" s="398"/>
    </row>
    <row r="325" spans="1:88" s="402" customFormat="1" x14ac:dyDescent="0.25">
      <c r="A325" s="899" t="s">
        <v>8263</v>
      </c>
      <c r="B325" s="397"/>
      <c r="C325" s="398" t="s">
        <v>8257</v>
      </c>
      <c r="D325" s="900" t="s">
        <v>5807</v>
      </c>
      <c r="E325" s="429" t="s">
        <v>7237</v>
      </c>
      <c r="F325" s="399">
        <f t="shared" si="47"/>
        <v>45560</v>
      </c>
      <c r="G325" s="401" t="str">
        <f t="shared" si="48"/>
        <v>A</v>
      </c>
      <c r="H325" s="898" t="str">
        <f t="shared" si="49"/>
        <v>MR.DER-0766_24-SP 097-Entrega Final-C01</v>
      </c>
      <c r="I325" s="413" t="str">
        <f t="shared" si="50"/>
        <v>ND</v>
      </c>
      <c r="J325" s="413" t="str">
        <f t="shared" si="51"/>
        <v>ND</v>
      </c>
      <c r="K325" s="398" t="s">
        <v>3730</v>
      </c>
      <c r="L325" s="430">
        <v>45345</v>
      </c>
      <c r="M325" s="914" t="s">
        <v>7224</v>
      </c>
      <c r="N325" s="398" t="s">
        <v>5538</v>
      </c>
      <c r="O325" s="430">
        <v>45356</v>
      </c>
      <c r="P325" s="398" t="s">
        <v>3777</v>
      </c>
      <c r="Q325" s="398" t="s">
        <v>3748</v>
      </c>
      <c r="R325" s="430">
        <v>45364</v>
      </c>
      <c r="S325" s="914" t="s">
        <v>7336</v>
      </c>
      <c r="T325" s="398"/>
      <c r="U325" s="398"/>
      <c r="V325" s="398" t="s">
        <v>3777</v>
      </c>
      <c r="W325" s="398" t="s">
        <v>3748</v>
      </c>
      <c r="X325" s="430">
        <v>45560</v>
      </c>
      <c r="Y325" s="914" t="s">
        <v>8243</v>
      </c>
      <c r="Z325" s="398"/>
      <c r="AA325" s="398"/>
      <c r="AB325" s="398"/>
      <c r="AC325" s="398"/>
      <c r="AD325" s="398"/>
      <c r="AE325" s="398"/>
      <c r="AF325" s="398"/>
      <c r="AG325" s="398"/>
      <c r="AH325" s="398"/>
      <c r="AI325" s="398"/>
      <c r="AJ325" s="398"/>
      <c r="AK325" s="398"/>
      <c r="AL325" s="398"/>
      <c r="AM325" s="398"/>
      <c r="AN325" s="398"/>
      <c r="AO325" s="398"/>
      <c r="AP325" s="398"/>
      <c r="AQ325" s="398"/>
      <c r="AR325" s="398"/>
      <c r="AS325" s="398"/>
      <c r="AT325" s="398"/>
      <c r="AU325" s="398"/>
      <c r="AV325" s="398"/>
      <c r="AW325" s="398"/>
      <c r="AX325" s="398"/>
      <c r="AY325" s="398"/>
      <c r="AZ325" s="397"/>
      <c r="BA325" s="398"/>
      <c r="BB325" s="398"/>
      <c r="BC325" s="397"/>
      <c r="BD325" s="398"/>
      <c r="BE325" s="398"/>
      <c r="BF325" s="398"/>
      <c r="BG325" s="398"/>
      <c r="BH325" s="398"/>
      <c r="BI325" s="397"/>
      <c r="BJ325" s="398"/>
      <c r="BK325" s="398"/>
      <c r="BL325" s="397"/>
      <c r="BM325" s="398"/>
      <c r="BN325" s="398"/>
      <c r="BO325" s="398"/>
      <c r="BP325" s="398"/>
      <c r="BQ325" s="398"/>
      <c r="BR325" s="398"/>
      <c r="BS325" s="398"/>
      <c r="BT325" s="398"/>
      <c r="BU325" s="398"/>
      <c r="BV325" s="398"/>
      <c r="BW325" s="398"/>
      <c r="BX325" s="398"/>
      <c r="BY325" s="398"/>
      <c r="BZ325" s="398"/>
      <c r="CA325" s="398"/>
      <c r="CB325" s="398"/>
      <c r="CC325" s="398"/>
      <c r="CD325" s="398"/>
      <c r="CE325" s="398"/>
      <c r="CF325" s="398"/>
      <c r="CG325" s="398"/>
      <c r="CH325" s="398"/>
      <c r="CI325" s="398"/>
      <c r="CJ325" s="398"/>
    </row>
    <row r="326" spans="1:88" s="402" customFormat="1" x14ac:dyDescent="0.25">
      <c r="A326" s="899" t="s">
        <v>8263</v>
      </c>
      <c r="B326" s="398" t="s">
        <v>8257</v>
      </c>
      <c r="C326" s="397"/>
      <c r="D326" s="900" t="s">
        <v>5808</v>
      </c>
      <c r="E326" s="429" t="s">
        <v>5806</v>
      </c>
      <c r="F326" s="399">
        <f t="shared" si="47"/>
        <v>45560</v>
      </c>
      <c r="G326" s="401" t="str">
        <f t="shared" si="48"/>
        <v>B</v>
      </c>
      <c r="H326" s="898" t="str">
        <f t="shared" si="49"/>
        <v>MR.DER-0766_24-SP 097-Entrega Final-C01</v>
      </c>
      <c r="I326" s="413" t="str">
        <f t="shared" si="50"/>
        <v>ND</v>
      </c>
      <c r="J326" s="413" t="str">
        <f t="shared" si="51"/>
        <v>ND</v>
      </c>
      <c r="K326" s="398" t="s">
        <v>3730</v>
      </c>
      <c r="L326" s="430">
        <v>44890</v>
      </c>
      <c r="M326" s="914" t="s">
        <v>5809</v>
      </c>
      <c r="N326" s="398" t="s">
        <v>5537</v>
      </c>
      <c r="O326" s="430">
        <v>44908</v>
      </c>
      <c r="P326" s="398" t="s">
        <v>3777</v>
      </c>
      <c r="Q326" s="398" t="s">
        <v>3748</v>
      </c>
      <c r="R326" s="430">
        <v>44911</v>
      </c>
      <c r="S326" s="914" t="s">
        <v>5894</v>
      </c>
      <c r="T326" s="398"/>
      <c r="U326" s="398"/>
      <c r="V326" s="398" t="s">
        <v>3777</v>
      </c>
      <c r="W326" s="398" t="s">
        <v>5626</v>
      </c>
      <c r="X326" s="430">
        <v>45345</v>
      </c>
      <c r="Y326" s="914" t="s">
        <v>7224</v>
      </c>
      <c r="Z326" s="398" t="s">
        <v>5538</v>
      </c>
      <c r="AA326" s="430">
        <v>45356</v>
      </c>
      <c r="AB326" s="398" t="s">
        <v>3777</v>
      </c>
      <c r="AC326" s="398" t="s">
        <v>5811</v>
      </c>
      <c r="AD326" s="430">
        <v>45364</v>
      </c>
      <c r="AE326" s="914" t="s">
        <v>7336</v>
      </c>
      <c r="AF326" s="398"/>
      <c r="AG326" s="398"/>
      <c r="AH326" s="398" t="s">
        <v>3777</v>
      </c>
      <c r="AI326" s="398" t="s">
        <v>5811</v>
      </c>
      <c r="AJ326" s="430">
        <v>45560</v>
      </c>
      <c r="AK326" s="914" t="s">
        <v>8243</v>
      </c>
      <c r="AL326" s="398"/>
      <c r="AM326" s="398"/>
      <c r="AN326" s="398"/>
      <c r="AO326" s="398"/>
      <c r="AP326" s="398"/>
      <c r="AQ326" s="398"/>
      <c r="AR326" s="398"/>
      <c r="AS326" s="398"/>
      <c r="AT326" s="398"/>
      <c r="AU326" s="398"/>
      <c r="AV326" s="398"/>
      <c r="AW326" s="398"/>
      <c r="AX326" s="398"/>
      <c r="AY326" s="398"/>
      <c r="AZ326" s="397"/>
      <c r="BA326" s="398"/>
      <c r="BB326" s="398"/>
      <c r="BC326" s="397"/>
      <c r="BD326" s="398"/>
      <c r="BE326" s="398"/>
      <c r="BF326" s="398"/>
      <c r="BG326" s="398"/>
      <c r="BH326" s="398"/>
      <c r="BI326" s="397"/>
      <c r="BJ326" s="398"/>
      <c r="BK326" s="398"/>
      <c r="BL326" s="397"/>
      <c r="BM326" s="398"/>
      <c r="BN326" s="398"/>
      <c r="BO326" s="398"/>
      <c r="BP326" s="398"/>
      <c r="BQ326" s="398"/>
      <c r="BR326" s="398"/>
      <c r="BS326" s="398"/>
      <c r="BT326" s="398"/>
      <c r="BU326" s="398"/>
      <c r="BV326" s="398"/>
      <c r="BW326" s="398"/>
      <c r="BX326" s="398"/>
      <c r="BY326" s="398"/>
      <c r="BZ326" s="398"/>
      <c r="CA326" s="398"/>
      <c r="CB326" s="398"/>
      <c r="CC326" s="398"/>
      <c r="CD326" s="398"/>
      <c r="CE326" s="398"/>
      <c r="CF326" s="398"/>
      <c r="CG326" s="398"/>
      <c r="CH326" s="398"/>
      <c r="CI326" s="398"/>
      <c r="CJ326" s="398"/>
    </row>
    <row r="327" spans="1:88" s="402" customFormat="1" ht="15" x14ac:dyDescent="0.25">
      <c r="A327" s="899" t="s">
        <v>8263</v>
      </c>
      <c r="B327" s="398"/>
      <c r="C327" s="397"/>
      <c r="D327" s="900" t="s">
        <v>10050</v>
      </c>
      <c r="E327" s="429" t="s">
        <v>10013</v>
      </c>
      <c r="F327" s="399">
        <f t="shared" si="47"/>
        <v>45946</v>
      </c>
      <c r="G327" s="401" t="str">
        <f t="shared" si="48"/>
        <v>A</v>
      </c>
      <c r="H327" s="898" t="str">
        <f t="shared" si="49"/>
        <v>MR_DER-1283_25</v>
      </c>
      <c r="I327" s="413" t="str">
        <f t="shared" si="50"/>
        <v>ND</v>
      </c>
      <c r="J327" s="413" t="str">
        <f t="shared" si="51"/>
        <v>ND</v>
      </c>
      <c r="K327" s="398" t="s">
        <v>3730</v>
      </c>
      <c r="L327" s="430">
        <v>45902</v>
      </c>
      <c r="M327" s="1153" t="s">
        <v>10178</v>
      </c>
      <c r="N327" s="398" t="s">
        <v>5536</v>
      </c>
      <c r="O327" s="430">
        <v>45912</v>
      </c>
      <c r="P327" s="398"/>
      <c r="Q327" s="398" t="s">
        <v>3765</v>
      </c>
      <c r="R327" s="430">
        <v>45925</v>
      </c>
      <c r="S327" s="1153" t="s">
        <v>10400</v>
      </c>
      <c r="T327" s="398" t="s">
        <v>5539</v>
      </c>
      <c r="U327" s="430">
        <v>45926</v>
      </c>
      <c r="V327" s="398"/>
      <c r="W327" s="398" t="s">
        <v>3748</v>
      </c>
      <c r="X327" s="430">
        <v>45946</v>
      </c>
      <c r="Y327" s="1151" t="s">
        <v>10777</v>
      </c>
      <c r="Z327" s="398"/>
      <c r="AA327" s="430"/>
      <c r="AB327" s="398"/>
      <c r="AC327" s="398"/>
      <c r="AD327" s="430"/>
      <c r="AE327" s="914"/>
      <c r="AF327" s="398"/>
      <c r="AG327" s="398"/>
      <c r="AH327" s="398"/>
      <c r="AI327" s="398"/>
      <c r="AJ327" s="430"/>
      <c r="AK327" s="914"/>
      <c r="AL327" s="398"/>
      <c r="AM327" s="398"/>
      <c r="AN327" s="398"/>
      <c r="AO327" s="398"/>
      <c r="AP327" s="398"/>
      <c r="AQ327" s="398"/>
      <c r="AR327" s="398"/>
      <c r="AS327" s="398"/>
      <c r="AT327" s="398"/>
      <c r="AU327" s="398"/>
      <c r="AV327" s="398"/>
      <c r="AW327" s="398"/>
      <c r="AX327" s="398"/>
      <c r="AY327" s="398"/>
      <c r="AZ327" s="397"/>
      <c r="BA327" s="398"/>
      <c r="BB327" s="398"/>
      <c r="BC327" s="397"/>
      <c r="BD327" s="398"/>
      <c r="BE327" s="398"/>
      <c r="BF327" s="398"/>
      <c r="BG327" s="398"/>
      <c r="BH327" s="398"/>
      <c r="BI327" s="397"/>
      <c r="BJ327" s="398"/>
      <c r="BK327" s="398"/>
      <c r="BL327" s="397"/>
      <c r="BM327" s="398"/>
      <c r="BN327" s="398"/>
      <c r="BO327" s="398"/>
      <c r="BP327" s="398"/>
      <c r="BQ327" s="398"/>
      <c r="BR327" s="398"/>
      <c r="BS327" s="398"/>
      <c r="BT327" s="398"/>
      <c r="BU327" s="398"/>
      <c r="BV327" s="398"/>
      <c r="BW327" s="398"/>
      <c r="BX327" s="398"/>
      <c r="BY327" s="398"/>
      <c r="BZ327" s="398"/>
      <c r="CA327" s="398"/>
      <c r="CB327" s="398"/>
      <c r="CC327" s="398"/>
      <c r="CD327" s="398"/>
      <c r="CE327" s="398"/>
      <c r="CF327" s="398"/>
      <c r="CG327" s="398"/>
      <c r="CH327" s="398"/>
      <c r="CI327" s="398"/>
      <c r="CJ327" s="398"/>
    </row>
    <row r="328" spans="1:88" s="402" customFormat="1" ht="15" x14ac:dyDescent="0.25">
      <c r="A328" s="899" t="s">
        <v>8263</v>
      </c>
      <c r="B328" s="398"/>
      <c r="C328" s="397"/>
      <c r="D328" s="900" t="s">
        <v>10050</v>
      </c>
      <c r="E328" s="429" t="s">
        <v>10014</v>
      </c>
      <c r="F328" s="399">
        <f t="shared" si="47"/>
        <v>45946</v>
      </c>
      <c r="G328" s="401" t="str">
        <f t="shared" si="48"/>
        <v>A</v>
      </c>
      <c r="H328" s="898" t="str">
        <f t="shared" si="49"/>
        <v>MR_DER-1283_25</v>
      </c>
      <c r="I328" s="413" t="str">
        <f t="shared" si="50"/>
        <v>ND</v>
      </c>
      <c r="J328" s="413" t="str">
        <f t="shared" si="51"/>
        <v>ND</v>
      </c>
      <c r="K328" s="398" t="s">
        <v>3730</v>
      </c>
      <c r="L328" s="430">
        <v>45902</v>
      </c>
      <c r="M328" s="1153" t="s">
        <v>10178</v>
      </c>
      <c r="N328" s="398" t="s">
        <v>5536</v>
      </c>
      <c r="O328" s="430">
        <v>45912</v>
      </c>
      <c r="P328" s="398"/>
      <c r="Q328" s="398" t="s">
        <v>3765</v>
      </c>
      <c r="R328" s="430">
        <v>45925</v>
      </c>
      <c r="S328" s="1153" t="s">
        <v>10400</v>
      </c>
      <c r="T328" s="398" t="s">
        <v>5539</v>
      </c>
      <c r="U328" s="430">
        <v>45926</v>
      </c>
      <c r="V328" s="398"/>
      <c r="W328" s="398" t="s">
        <v>3748</v>
      </c>
      <c r="X328" s="430">
        <v>45946</v>
      </c>
      <c r="Y328" s="1151" t="s">
        <v>10777</v>
      </c>
      <c r="Z328" s="398"/>
      <c r="AA328" s="430"/>
      <c r="AB328" s="398"/>
      <c r="AC328" s="398"/>
      <c r="AD328" s="430"/>
      <c r="AE328" s="914"/>
      <c r="AF328" s="398"/>
      <c r="AG328" s="398"/>
      <c r="AH328" s="398"/>
      <c r="AI328" s="398"/>
      <c r="AJ328" s="430"/>
      <c r="AK328" s="914"/>
      <c r="AL328" s="398"/>
      <c r="AM328" s="398"/>
      <c r="AN328" s="398"/>
      <c r="AO328" s="398"/>
      <c r="AP328" s="398"/>
      <c r="AQ328" s="398"/>
      <c r="AR328" s="398"/>
      <c r="AS328" s="398"/>
      <c r="AT328" s="398"/>
      <c r="AU328" s="398"/>
      <c r="AV328" s="398"/>
      <c r="AW328" s="398"/>
      <c r="AX328" s="398"/>
      <c r="AY328" s="398"/>
      <c r="AZ328" s="397"/>
      <c r="BA328" s="398"/>
      <c r="BB328" s="398"/>
      <c r="BC328" s="397"/>
      <c r="BD328" s="398"/>
      <c r="BE328" s="398"/>
      <c r="BF328" s="398"/>
      <c r="BG328" s="398"/>
      <c r="BH328" s="398"/>
      <c r="BI328" s="397"/>
      <c r="BJ328" s="398"/>
      <c r="BK328" s="398"/>
      <c r="BL328" s="397"/>
      <c r="BM328" s="398"/>
      <c r="BN328" s="398"/>
      <c r="BO328" s="398"/>
      <c r="BP328" s="398"/>
      <c r="BQ328" s="398"/>
      <c r="BR328" s="398"/>
      <c r="BS328" s="398"/>
      <c r="BT328" s="398"/>
      <c r="BU328" s="398"/>
      <c r="BV328" s="398"/>
      <c r="BW328" s="398"/>
      <c r="BX328" s="398"/>
      <c r="BY328" s="398"/>
      <c r="BZ328" s="398"/>
      <c r="CA328" s="398"/>
      <c r="CB328" s="398"/>
      <c r="CC328" s="398"/>
      <c r="CD328" s="398"/>
      <c r="CE328" s="398"/>
      <c r="CF328" s="398"/>
      <c r="CG328" s="398"/>
      <c r="CH328" s="398"/>
      <c r="CI328" s="398"/>
      <c r="CJ328" s="398"/>
    </row>
    <row r="329" spans="1:88" s="402" customFormat="1" ht="15" x14ac:dyDescent="0.25">
      <c r="A329" s="899" t="s">
        <v>8263</v>
      </c>
      <c r="B329" s="398"/>
      <c r="C329" s="397"/>
      <c r="D329" s="900" t="s">
        <v>10050</v>
      </c>
      <c r="E329" s="429" t="s">
        <v>10015</v>
      </c>
      <c r="F329" s="399">
        <f t="shared" si="47"/>
        <v>45946</v>
      </c>
      <c r="G329" s="401" t="str">
        <f t="shared" si="48"/>
        <v>A</v>
      </c>
      <c r="H329" s="898" t="str">
        <f t="shared" si="49"/>
        <v>MR_DER-1283_25</v>
      </c>
      <c r="I329" s="413" t="str">
        <f t="shared" si="50"/>
        <v>ND</v>
      </c>
      <c r="J329" s="413" t="str">
        <f t="shared" si="51"/>
        <v>ND</v>
      </c>
      <c r="K329" s="398" t="s">
        <v>3730</v>
      </c>
      <c r="L329" s="430">
        <v>45902</v>
      </c>
      <c r="M329" s="1153" t="s">
        <v>10178</v>
      </c>
      <c r="N329" s="398" t="s">
        <v>5536</v>
      </c>
      <c r="O329" s="430">
        <v>45912</v>
      </c>
      <c r="P329" s="398"/>
      <c r="Q329" s="398" t="s">
        <v>3765</v>
      </c>
      <c r="R329" s="430">
        <v>45925</v>
      </c>
      <c r="S329" s="1153" t="s">
        <v>10400</v>
      </c>
      <c r="T329" s="398" t="s">
        <v>5539</v>
      </c>
      <c r="U329" s="430">
        <v>45926</v>
      </c>
      <c r="V329" s="398"/>
      <c r="W329" s="398" t="s">
        <v>3748</v>
      </c>
      <c r="X329" s="430">
        <v>45946</v>
      </c>
      <c r="Y329" s="1151" t="s">
        <v>10777</v>
      </c>
      <c r="Z329" s="398"/>
      <c r="AA329" s="430"/>
      <c r="AB329" s="398"/>
      <c r="AC329" s="398"/>
      <c r="AD329" s="430"/>
      <c r="AE329" s="914"/>
      <c r="AF329" s="398"/>
      <c r="AG329" s="398"/>
      <c r="AH329" s="398"/>
      <c r="AI329" s="398"/>
      <c r="AJ329" s="430"/>
      <c r="AK329" s="914"/>
      <c r="AL329" s="398"/>
      <c r="AM329" s="398"/>
      <c r="AN329" s="398"/>
      <c r="AO329" s="398"/>
      <c r="AP329" s="398"/>
      <c r="AQ329" s="398"/>
      <c r="AR329" s="398"/>
      <c r="AS329" s="398"/>
      <c r="AT329" s="398"/>
      <c r="AU329" s="398"/>
      <c r="AV329" s="398"/>
      <c r="AW329" s="398"/>
      <c r="AX329" s="398"/>
      <c r="AY329" s="398"/>
      <c r="AZ329" s="397"/>
      <c r="BA329" s="398"/>
      <c r="BB329" s="398"/>
      <c r="BC329" s="397"/>
      <c r="BD329" s="398"/>
      <c r="BE329" s="398"/>
      <c r="BF329" s="398"/>
      <c r="BG329" s="398"/>
      <c r="BH329" s="398"/>
      <c r="BI329" s="397"/>
      <c r="BJ329" s="398"/>
      <c r="BK329" s="398"/>
      <c r="BL329" s="397"/>
      <c r="BM329" s="398"/>
      <c r="BN329" s="398"/>
      <c r="BO329" s="398"/>
      <c r="BP329" s="398"/>
      <c r="BQ329" s="398"/>
      <c r="BR329" s="398"/>
      <c r="BS329" s="398"/>
      <c r="BT329" s="398"/>
      <c r="BU329" s="398"/>
      <c r="BV329" s="398"/>
      <c r="BW329" s="398"/>
      <c r="BX329" s="398"/>
      <c r="BY329" s="398"/>
      <c r="BZ329" s="398"/>
      <c r="CA329" s="398"/>
      <c r="CB329" s="398"/>
      <c r="CC329" s="398"/>
      <c r="CD329" s="398"/>
      <c r="CE329" s="398"/>
      <c r="CF329" s="398"/>
      <c r="CG329" s="398"/>
      <c r="CH329" s="398"/>
      <c r="CI329" s="398"/>
      <c r="CJ329" s="398"/>
    </row>
    <row r="330" spans="1:88" s="402" customFormat="1" ht="15" x14ac:dyDescent="0.25">
      <c r="A330" s="899" t="s">
        <v>8263</v>
      </c>
      <c r="B330" s="398"/>
      <c r="C330" s="397"/>
      <c r="D330" s="900" t="s">
        <v>10050</v>
      </c>
      <c r="E330" s="429" t="s">
        <v>10016</v>
      </c>
      <c r="F330" s="399">
        <f t="shared" si="47"/>
        <v>45946</v>
      </c>
      <c r="G330" s="401" t="str">
        <f t="shared" si="48"/>
        <v>A</v>
      </c>
      <c r="H330" s="898" t="str">
        <f t="shared" si="49"/>
        <v>MR_DER-1283_25</v>
      </c>
      <c r="I330" s="413" t="str">
        <f t="shared" si="50"/>
        <v>ND</v>
      </c>
      <c r="J330" s="413" t="str">
        <f t="shared" si="51"/>
        <v>ND</v>
      </c>
      <c r="K330" s="398" t="s">
        <v>3730</v>
      </c>
      <c r="L330" s="430">
        <v>45902</v>
      </c>
      <c r="M330" s="1153" t="s">
        <v>10178</v>
      </c>
      <c r="N330" s="398" t="s">
        <v>5536</v>
      </c>
      <c r="O330" s="430">
        <v>45912</v>
      </c>
      <c r="P330" s="398"/>
      <c r="Q330" s="398" t="s">
        <v>3765</v>
      </c>
      <c r="R330" s="430">
        <v>45925</v>
      </c>
      <c r="S330" s="1153" t="s">
        <v>10400</v>
      </c>
      <c r="T330" s="398" t="s">
        <v>5539</v>
      </c>
      <c r="U330" s="430">
        <v>45926</v>
      </c>
      <c r="V330" s="398"/>
      <c r="W330" s="398" t="s">
        <v>3748</v>
      </c>
      <c r="X330" s="430">
        <v>45946</v>
      </c>
      <c r="Y330" s="1151" t="s">
        <v>10777</v>
      </c>
      <c r="Z330" s="398"/>
      <c r="AA330" s="430"/>
      <c r="AB330" s="398"/>
      <c r="AC330" s="398"/>
      <c r="AD330" s="430"/>
      <c r="AE330" s="914"/>
      <c r="AF330" s="398"/>
      <c r="AG330" s="398"/>
      <c r="AH330" s="398"/>
      <c r="AI330" s="398"/>
      <c r="AJ330" s="430"/>
      <c r="AK330" s="914"/>
      <c r="AL330" s="398"/>
      <c r="AM330" s="398"/>
      <c r="AN330" s="398"/>
      <c r="AO330" s="398"/>
      <c r="AP330" s="398"/>
      <c r="AQ330" s="398"/>
      <c r="AR330" s="398"/>
      <c r="AS330" s="398"/>
      <c r="AT330" s="398"/>
      <c r="AU330" s="398"/>
      <c r="AV330" s="398"/>
      <c r="AW330" s="398"/>
      <c r="AX330" s="398"/>
      <c r="AY330" s="398"/>
      <c r="AZ330" s="397"/>
      <c r="BA330" s="398"/>
      <c r="BB330" s="398"/>
      <c r="BC330" s="397"/>
      <c r="BD330" s="398"/>
      <c r="BE330" s="398"/>
      <c r="BF330" s="398"/>
      <c r="BG330" s="398"/>
      <c r="BH330" s="398"/>
      <c r="BI330" s="397"/>
      <c r="BJ330" s="398"/>
      <c r="BK330" s="398"/>
      <c r="BL330" s="397"/>
      <c r="BM330" s="398"/>
      <c r="BN330" s="398"/>
      <c r="BO330" s="398"/>
      <c r="BP330" s="398"/>
      <c r="BQ330" s="398"/>
      <c r="BR330" s="398"/>
      <c r="BS330" s="398"/>
      <c r="BT330" s="398"/>
      <c r="BU330" s="398"/>
      <c r="BV330" s="398"/>
      <c r="BW330" s="398"/>
      <c r="BX330" s="398"/>
      <c r="BY330" s="398"/>
      <c r="BZ330" s="398"/>
      <c r="CA330" s="398"/>
      <c r="CB330" s="398"/>
      <c r="CC330" s="398"/>
      <c r="CD330" s="398"/>
      <c r="CE330" s="398"/>
      <c r="CF330" s="398"/>
      <c r="CG330" s="398"/>
      <c r="CH330" s="398"/>
      <c r="CI330" s="398"/>
      <c r="CJ330" s="398"/>
    </row>
    <row r="331" spans="1:88" s="402" customFormat="1" ht="15" x14ac:dyDescent="0.25">
      <c r="A331" s="899" t="s">
        <v>8263</v>
      </c>
      <c r="B331" s="398"/>
      <c r="C331" s="397"/>
      <c r="D331" s="900" t="s">
        <v>10050</v>
      </c>
      <c r="E331" s="429" t="s">
        <v>10017</v>
      </c>
      <c r="F331" s="399">
        <f t="shared" si="47"/>
        <v>45946</v>
      </c>
      <c r="G331" s="401" t="str">
        <f t="shared" si="48"/>
        <v>A</v>
      </c>
      <c r="H331" s="898" t="str">
        <f t="shared" si="49"/>
        <v>MR_DER-1283_25</v>
      </c>
      <c r="I331" s="413" t="str">
        <f t="shared" si="50"/>
        <v>ND</v>
      </c>
      <c r="J331" s="413" t="str">
        <f t="shared" si="51"/>
        <v>ND</v>
      </c>
      <c r="K331" s="398" t="s">
        <v>3730</v>
      </c>
      <c r="L331" s="430">
        <v>45902</v>
      </c>
      <c r="M331" s="1153" t="s">
        <v>10178</v>
      </c>
      <c r="N331" s="398" t="s">
        <v>5536</v>
      </c>
      <c r="O331" s="430">
        <v>45912</v>
      </c>
      <c r="P331" s="398"/>
      <c r="Q331" s="398" t="s">
        <v>3765</v>
      </c>
      <c r="R331" s="430">
        <v>45925</v>
      </c>
      <c r="S331" s="1153" t="s">
        <v>10400</v>
      </c>
      <c r="T331" s="398" t="s">
        <v>5539</v>
      </c>
      <c r="U331" s="430">
        <v>45926</v>
      </c>
      <c r="V331" s="398"/>
      <c r="W331" s="398" t="s">
        <v>3748</v>
      </c>
      <c r="X331" s="430">
        <v>45946</v>
      </c>
      <c r="Y331" s="1151" t="s">
        <v>10777</v>
      </c>
      <c r="Z331" s="398"/>
      <c r="AA331" s="430"/>
      <c r="AB331" s="398"/>
      <c r="AC331" s="398"/>
      <c r="AD331" s="430"/>
      <c r="AE331" s="914"/>
      <c r="AF331" s="398"/>
      <c r="AG331" s="398"/>
      <c r="AH331" s="398"/>
      <c r="AI331" s="398"/>
      <c r="AJ331" s="430"/>
      <c r="AK331" s="914"/>
      <c r="AL331" s="398"/>
      <c r="AM331" s="398"/>
      <c r="AN331" s="398"/>
      <c r="AO331" s="398"/>
      <c r="AP331" s="398"/>
      <c r="AQ331" s="398"/>
      <c r="AR331" s="398"/>
      <c r="AS331" s="398"/>
      <c r="AT331" s="398"/>
      <c r="AU331" s="398"/>
      <c r="AV331" s="398"/>
      <c r="AW331" s="398"/>
      <c r="AX331" s="398"/>
      <c r="AY331" s="398"/>
      <c r="AZ331" s="397"/>
      <c r="BA331" s="398"/>
      <c r="BB331" s="398"/>
      <c r="BC331" s="397"/>
      <c r="BD331" s="398"/>
      <c r="BE331" s="398"/>
      <c r="BF331" s="398"/>
      <c r="BG331" s="398"/>
      <c r="BH331" s="398"/>
      <c r="BI331" s="397"/>
      <c r="BJ331" s="398"/>
      <c r="BK331" s="398"/>
      <c r="BL331" s="397"/>
      <c r="BM331" s="398"/>
      <c r="BN331" s="398"/>
      <c r="BO331" s="398"/>
      <c r="BP331" s="398"/>
      <c r="BQ331" s="398"/>
      <c r="BR331" s="398"/>
      <c r="BS331" s="398"/>
      <c r="BT331" s="398"/>
      <c r="BU331" s="398"/>
      <c r="BV331" s="398"/>
      <c r="BW331" s="398"/>
      <c r="BX331" s="398"/>
      <c r="BY331" s="398"/>
      <c r="BZ331" s="398"/>
      <c r="CA331" s="398"/>
      <c r="CB331" s="398"/>
      <c r="CC331" s="398"/>
      <c r="CD331" s="398"/>
      <c r="CE331" s="398"/>
      <c r="CF331" s="398"/>
      <c r="CG331" s="398"/>
      <c r="CH331" s="398"/>
      <c r="CI331" s="398"/>
      <c r="CJ331" s="398"/>
    </row>
    <row r="332" spans="1:88" s="402" customFormat="1" ht="15" x14ac:dyDescent="0.25">
      <c r="A332" s="899" t="s">
        <v>8263</v>
      </c>
      <c r="B332" s="398"/>
      <c r="C332" s="397"/>
      <c r="D332" s="900" t="s">
        <v>10050</v>
      </c>
      <c r="E332" s="429" t="s">
        <v>10018</v>
      </c>
      <c r="F332" s="399">
        <f t="shared" si="47"/>
        <v>45946</v>
      </c>
      <c r="G332" s="401" t="str">
        <f t="shared" si="48"/>
        <v>A</v>
      </c>
      <c r="H332" s="898" t="str">
        <f t="shared" si="49"/>
        <v>MR_DER-1283_25</v>
      </c>
      <c r="I332" s="413" t="str">
        <f t="shared" si="50"/>
        <v>ND</v>
      </c>
      <c r="J332" s="413" t="str">
        <f t="shared" si="51"/>
        <v>ND</v>
      </c>
      <c r="K332" s="398" t="s">
        <v>3730</v>
      </c>
      <c r="L332" s="430">
        <v>45902</v>
      </c>
      <c r="M332" s="1153" t="s">
        <v>10178</v>
      </c>
      <c r="N332" s="398" t="s">
        <v>5536</v>
      </c>
      <c r="O332" s="430">
        <v>45912</v>
      </c>
      <c r="P332" s="398"/>
      <c r="Q332" s="398" t="s">
        <v>3765</v>
      </c>
      <c r="R332" s="430">
        <v>45925</v>
      </c>
      <c r="S332" s="1153" t="s">
        <v>10400</v>
      </c>
      <c r="T332" s="398" t="s">
        <v>5539</v>
      </c>
      <c r="U332" s="430">
        <v>45926</v>
      </c>
      <c r="V332" s="398"/>
      <c r="W332" s="398" t="s">
        <v>3748</v>
      </c>
      <c r="X332" s="430">
        <v>45946</v>
      </c>
      <c r="Y332" s="1151" t="s">
        <v>10777</v>
      </c>
      <c r="Z332" s="398"/>
      <c r="AA332" s="430"/>
      <c r="AB332" s="398"/>
      <c r="AC332" s="398"/>
      <c r="AD332" s="430"/>
      <c r="AE332" s="914"/>
      <c r="AF332" s="398"/>
      <c r="AG332" s="398"/>
      <c r="AH332" s="398"/>
      <c r="AI332" s="398"/>
      <c r="AJ332" s="430"/>
      <c r="AK332" s="914"/>
      <c r="AL332" s="398"/>
      <c r="AM332" s="398"/>
      <c r="AN332" s="398"/>
      <c r="AO332" s="398"/>
      <c r="AP332" s="398"/>
      <c r="AQ332" s="398"/>
      <c r="AR332" s="398"/>
      <c r="AS332" s="398"/>
      <c r="AT332" s="398"/>
      <c r="AU332" s="398"/>
      <c r="AV332" s="398"/>
      <c r="AW332" s="398"/>
      <c r="AX332" s="398"/>
      <c r="AY332" s="398"/>
      <c r="AZ332" s="397"/>
      <c r="BA332" s="398"/>
      <c r="BB332" s="398"/>
      <c r="BC332" s="397"/>
      <c r="BD332" s="398"/>
      <c r="BE332" s="398"/>
      <c r="BF332" s="398"/>
      <c r="BG332" s="398"/>
      <c r="BH332" s="398"/>
      <c r="BI332" s="397"/>
      <c r="BJ332" s="398"/>
      <c r="BK332" s="398"/>
      <c r="BL332" s="397"/>
      <c r="BM332" s="398"/>
      <c r="BN332" s="398"/>
      <c r="BO332" s="398"/>
      <c r="BP332" s="398"/>
      <c r="BQ332" s="398"/>
      <c r="BR332" s="398"/>
      <c r="BS332" s="398"/>
      <c r="BT332" s="398"/>
      <c r="BU332" s="398"/>
      <c r="BV332" s="398"/>
      <c r="BW332" s="398"/>
      <c r="BX332" s="398"/>
      <c r="BY332" s="398"/>
      <c r="BZ332" s="398"/>
      <c r="CA332" s="398"/>
      <c r="CB332" s="398"/>
      <c r="CC332" s="398"/>
      <c r="CD332" s="398"/>
      <c r="CE332" s="398"/>
      <c r="CF332" s="398"/>
      <c r="CG332" s="398"/>
      <c r="CH332" s="398"/>
      <c r="CI332" s="398"/>
      <c r="CJ332" s="398"/>
    </row>
    <row r="333" spans="1:88" s="402" customFormat="1" ht="15" x14ac:dyDescent="0.25">
      <c r="A333" s="899" t="s">
        <v>8263</v>
      </c>
      <c r="B333" s="398"/>
      <c r="C333" s="397"/>
      <c r="D333" s="900" t="s">
        <v>10050</v>
      </c>
      <c r="E333" s="429" t="s">
        <v>10019</v>
      </c>
      <c r="F333" s="399">
        <f t="shared" si="47"/>
        <v>45946</v>
      </c>
      <c r="G333" s="401" t="str">
        <f t="shared" si="48"/>
        <v>A</v>
      </c>
      <c r="H333" s="898" t="str">
        <f t="shared" si="49"/>
        <v>MR_DER-1283_25</v>
      </c>
      <c r="I333" s="413" t="str">
        <f t="shared" si="50"/>
        <v>ND</v>
      </c>
      <c r="J333" s="413" t="str">
        <f t="shared" si="51"/>
        <v>ND</v>
      </c>
      <c r="K333" s="398" t="s">
        <v>3730</v>
      </c>
      <c r="L333" s="430">
        <v>45902</v>
      </c>
      <c r="M333" s="1153" t="s">
        <v>10178</v>
      </c>
      <c r="N333" s="398" t="s">
        <v>5536</v>
      </c>
      <c r="O333" s="430">
        <v>45912</v>
      </c>
      <c r="P333" s="398"/>
      <c r="Q333" s="398" t="s">
        <v>3765</v>
      </c>
      <c r="R333" s="430">
        <v>45925</v>
      </c>
      <c r="S333" s="1153" t="s">
        <v>10400</v>
      </c>
      <c r="T333" s="398" t="s">
        <v>5539</v>
      </c>
      <c r="U333" s="430">
        <v>45926</v>
      </c>
      <c r="V333" s="398"/>
      <c r="W333" s="398" t="s">
        <v>3748</v>
      </c>
      <c r="X333" s="430">
        <v>45946</v>
      </c>
      <c r="Y333" s="1151" t="s">
        <v>10777</v>
      </c>
      <c r="Z333" s="398"/>
      <c r="AA333" s="430"/>
      <c r="AB333" s="398"/>
      <c r="AC333" s="398"/>
      <c r="AD333" s="430"/>
      <c r="AE333" s="914"/>
      <c r="AF333" s="398"/>
      <c r="AG333" s="398"/>
      <c r="AH333" s="398"/>
      <c r="AI333" s="398"/>
      <c r="AJ333" s="430"/>
      <c r="AK333" s="914"/>
      <c r="AL333" s="398"/>
      <c r="AM333" s="398"/>
      <c r="AN333" s="398"/>
      <c r="AO333" s="398"/>
      <c r="AP333" s="398"/>
      <c r="AQ333" s="398"/>
      <c r="AR333" s="398"/>
      <c r="AS333" s="398"/>
      <c r="AT333" s="398"/>
      <c r="AU333" s="398"/>
      <c r="AV333" s="398"/>
      <c r="AW333" s="398"/>
      <c r="AX333" s="398"/>
      <c r="AY333" s="398"/>
      <c r="AZ333" s="397"/>
      <c r="BA333" s="398"/>
      <c r="BB333" s="398"/>
      <c r="BC333" s="397"/>
      <c r="BD333" s="398"/>
      <c r="BE333" s="398"/>
      <c r="BF333" s="398"/>
      <c r="BG333" s="398"/>
      <c r="BH333" s="398"/>
      <c r="BI333" s="397"/>
      <c r="BJ333" s="398"/>
      <c r="BK333" s="398"/>
      <c r="BL333" s="397"/>
      <c r="BM333" s="398"/>
      <c r="BN333" s="398"/>
      <c r="BO333" s="398"/>
      <c r="BP333" s="398"/>
      <c r="BQ333" s="398"/>
      <c r="BR333" s="398"/>
      <c r="BS333" s="398"/>
      <c r="BT333" s="398"/>
      <c r="BU333" s="398"/>
      <c r="BV333" s="398"/>
      <c r="BW333" s="398"/>
      <c r="BX333" s="398"/>
      <c r="BY333" s="398"/>
      <c r="BZ333" s="398"/>
      <c r="CA333" s="398"/>
      <c r="CB333" s="398"/>
      <c r="CC333" s="398"/>
      <c r="CD333" s="398"/>
      <c r="CE333" s="398"/>
      <c r="CF333" s="398"/>
      <c r="CG333" s="398"/>
      <c r="CH333" s="398"/>
      <c r="CI333" s="398"/>
      <c r="CJ333" s="398"/>
    </row>
    <row r="334" spans="1:88" s="402" customFormat="1" ht="15" x14ac:dyDescent="0.25">
      <c r="A334" s="899" t="s">
        <v>8263</v>
      </c>
      <c r="B334" s="398"/>
      <c r="C334" s="397"/>
      <c r="D334" s="900" t="s">
        <v>10050</v>
      </c>
      <c r="E334" s="429" t="s">
        <v>10020</v>
      </c>
      <c r="F334" s="399">
        <f t="shared" si="47"/>
        <v>45946</v>
      </c>
      <c r="G334" s="401" t="str">
        <f t="shared" si="48"/>
        <v>A</v>
      </c>
      <c r="H334" s="898" t="str">
        <f t="shared" si="49"/>
        <v>MR_DER-1283_25</v>
      </c>
      <c r="I334" s="413" t="str">
        <f t="shared" si="50"/>
        <v>ND</v>
      </c>
      <c r="J334" s="413" t="str">
        <f t="shared" si="51"/>
        <v>ND</v>
      </c>
      <c r="K334" s="398" t="s">
        <v>3730</v>
      </c>
      <c r="L334" s="430">
        <v>45902</v>
      </c>
      <c r="M334" s="1153" t="s">
        <v>10178</v>
      </c>
      <c r="N334" s="398" t="s">
        <v>5536</v>
      </c>
      <c r="O334" s="430">
        <v>45912</v>
      </c>
      <c r="P334" s="398"/>
      <c r="Q334" s="398" t="s">
        <v>3765</v>
      </c>
      <c r="R334" s="430">
        <v>45925</v>
      </c>
      <c r="S334" s="1153" t="s">
        <v>10400</v>
      </c>
      <c r="T334" s="398" t="s">
        <v>5539</v>
      </c>
      <c r="U334" s="430">
        <v>45926</v>
      </c>
      <c r="V334" s="398"/>
      <c r="W334" s="398" t="s">
        <v>3748</v>
      </c>
      <c r="X334" s="430">
        <v>45946</v>
      </c>
      <c r="Y334" s="1151" t="s">
        <v>10777</v>
      </c>
      <c r="Z334" s="398"/>
      <c r="AA334" s="430"/>
      <c r="AB334" s="398"/>
      <c r="AC334" s="398"/>
      <c r="AD334" s="430"/>
      <c r="AE334" s="914"/>
      <c r="AF334" s="398"/>
      <c r="AG334" s="398"/>
      <c r="AH334" s="398"/>
      <c r="AI334" s="398"/>
      <c r="AJ334" s="430"/>
      <c r="AK334" s="914"/>
      <c r="AL334" s="398"/>
      <c r="AM334" s="398"/>
      <c r="AN334" s="398"/>
      <c r="AO334" s="398"/>
      <c r="AP334" s="398"/>
      <c r="AQ334" s="398"/>
      <c r="AR334" s="398"/>
      <c r="AS334" s="398"/>
      <c r="AT334" s="398"/>
      <c r="AU334" s="398"/>
      <c r="AV334" s="398"/>
      <c r="AW334" s="398"/>
      <c r="AX334" s="398"/>
      <c r="AY334" s="398"/>
      <c r="AZ334" s="397"/>
      <c r="BA334" s="398"/>
      <c r="BB334" s="398"/>
      <c r="BC334" s="397"/>
      <c r="BD334" s="398"/>
      <c r="BE334" s="398"/>
      <c r="BF334" s="398"/>
      <c r="BG334" s="398"/>
      <c r="BH334" s="398"/>
      <c r="BI334" s="397"/>
      <c r="BJ334" s="398"/>
      <c r="BK334" s="398"/>
      <c r="BL334" s="397"/>
      <c r="BM334" s="398"/>
      <c r="BN334" s="398"/>
      <c r="BO334" s="398"/>
      <c r="BP334" s="398"/>
      <c r="BQ334" s="398"/>
      <c r="BR334" s="398"/>
      <c r="BS334" s="398"/>
      <c r="BT334" s="398"/>
      <c r="BU334" s="398"/>
      <c r="BV334" s="398"/>
      <c r="BW334" s="398"/>
      <c r="BX334" s="398"/>
      <c r="BY334" s="398"/>
      <c r="BZ334" s="398"/>
      <c r="CA334" s="398"/>
      <c r="CB334" s="398"/>
      <c r="CC334" s="398"/>
      <c r="CD334" s="398"/>
      <c r="CE334" s="398"/>
      <c r="CF334" s="398"/>
      <c r="CG334" s="398"/>
      <c r="CH334" s="398"/>
      <c r="CI334" s="398"/>
      <c r="CJ334" s="398"/>
    </row>
    <row r="335" spans="1:88" s="402" customFormat="1" ht="15" x14ac:dyDescent="0.25">
      <c r="A335" s="899" t="s">
        <v>8263</v>
      </c>
      <c r="B335" s="398"/>
      <c r="C335" s="397"/>
      <c r="D335" s="900" t="s">
        <v>10050</v>
      </c>
      <c r="E335" s="429" t="s">
        <v>10021</v>
      </c>
      <c r="F335" s="399">
        <f t="shared" si="47"/>
        <v>45946</v>
      </c>
      <c r="G335" s="401" t="str">
        <f t="shared" si="48"/>
        <v>A</v>
      </c>
      <c r="H335" s="898" t="str">
        <f t="shared" si="49"/>
        <v>MR_DER-1283_25</v>
      </c>
      <c r="I335" s="413" t="str">
        <f t="shared" si="50"/>
        <v>ND</v>
      </c>
      <c r="J335" s="413" t="str">
        <f t="shared" si="51"/>
        <v>ND</v>
      </c>
      <c r="K335" s="398" t="s">
        <v>3730</v>
      </c>
      <c r="L335" s="430">
        <v>45902</v>
      </c>
      <c r="M335" s="1153" t="s">
        <v>10178</v>
      </c>
      <c r="N335" s="398" t="s">
        <v>5536</v>
      </c>
      <c r="O335" s="430">
        <v>45912</v>
      </c>
      <c r="P335" s="398"/>
      <c r="Q335" s="398" t="s">
        <v>3765</v>
      </c>
      <c r="R335" s="430">
        <v>45925</v>
      </c>
      <c r="S335" s="1153" t="s">
        <v>10400</v>
      </c>
      <c r="T335" s="398" t="s">
        <v>5539</v>
      </c>
      <c r="U335" s="430">
        <v>45926</v>
      </c>
      <c r="V335" s="398"/>
      <c r="W335" s="398" t="s">
        <v>3748</v>
      </c>
      <c r="X335" s="430">
        <v>45946</v>
      </c>
      <c r="Y335" s="1151" t="s">
        <v>10777</v>
      </c>
      <c r="Z335" s="398"/>
      <c r="AA335" s="430"/>
      <c r="AB335" s="398"/>
      <c r="AC335" s="398"/>
      <c r="AD335" s="430"/>
      <c r="AE335" s="914"/>
      <c r="AF335" s="398"/>
      <c r="AG335" s="398"/>
      <c r="AH335" s="398"/>
      <c r="AI335" s="398"/>
      <c r="AJ335" s="430"/>
      <c r="AK335" s="914"/>
      <c r="AL335" s="398"/>
      <c r="AM335" s="398"/>
      <c r="AN335" s="398"/>
      <c r="AO335" s="398"/>
      <c r="AP335" s="398"/>
      <c r="AQ335" s="398"/>
      <c r="AR335" s="398"/>
      <c r="AS335" s="398"/>
      <c r="AT335" s="398"/>
      <c r="AU335" s="398"/>
      <c r="AV335" s="398"/>
      <c r="AW335" s="398"/>
      <c r="AX335" s="398"/>
      <c r="AY335" s="398"/>
      <c r="AZ335" s="397"/>
      <c r="BA335" s="398"/>
      <c r="BB335" s="398"/>
      <c r="BC335" s="397"/>
      <c r="BD335" s="398"/>
      <c r="BE335" s="398"/>
      <c r="BF335" s="398"/>
      <c r="BG335" s="398"/>
      <c r="BH335" s="398"/>
      <c r="BI335" s="397"/>
      <c r="BJ335" s="398"/>
      <c r="BK335" s="398"/>
      <c r="BL335" s="397"/>
      <c r="BM335" s="398"/>
      <c r="BN335" s="398"/>
      <c r="BO335" s="398"/>
      <c r="BP335" s="398"/>
      <c r="BQ335" s="398"/>
      <c r="BR335" s="398"/>
      <c r="BS335" s="398"/>
      <c r="BT335" s="398"/>
      <c r="BU335" s="398"/>
      <c r="BV335" s="398"/>
      <c r="BW335" s="398"/>
      <c r="BX335" s="398"/>
      <c r="BY335" s="398"/>
      <c r="BZ335" s="398"/>
      <c r="CA335" s="398"/>
      <c r="CB335" s="398"/>
      <c r="CC335" s="398"/>
      <c r="CD335" s="398"/>
      <c r="CE335" s="398"/>
      <c r="CF335" s="398"/>
      <c r="CG335" s="398"/>
      <c r="CH335" s="398"/>
      <c r="CI335" s="398"/>
      <c r="CJ335" s="398"/>
    </row>
    <row r="336" spans="1:88" s="402" customFormat="1" ht="15" x14ac:dyDescent="0.25">
      <c r="A336" s="899" t="s">
        <v>8263</v>
      </c>
      <c r="B336" s="398"/>
      <c r="C336" s="397"/>
      <c r="D336" s="900" t="s">
        <v>10050</v>
      </c>
      <c r="E336" s="429" t="s">
        <v>10022</v>
      </c>
      <c r="F336" s="399">
        <f t="shared" si="47"/>
        <v>45946</v>
      </c>
      <c r="G336" s="401" t="str">
        <f t="shared" si="48"/>
        <v>A</v>
      </c>
      <c r="H336" s="898" t="str">
        <f t="shared" si="49"/>
        <v>MR_DER-1283_25</v>
      </c>
      <c r="I336" s="413" t="str">
        <f t="shared" si="50"/>
        <v>ND</v>
      </c>
      <c r="J336" s="413" t="str">
        <f t="shared" si="51"/>
        <v>ND</v>
      </c>
      <c r="K336" s="398" t="s">
        <v>3730</v>
      </c>
      <c r="L336" s="430">
        <v>45902</v>
      </c>
      <c r="M336" s="1153" t="s">
        <v>10178</v>
      </c>
      <c r="N336" s="398" t="s">
        <v>5536</v>
      </c>
      <c r="O336" s="430">
        <v>45912</v>
      </c>
      <c r="P336" s="398"/>
      <c r="Q336" s="398" t="s">
        <v>3765</v>
      </c>
      <c r="R336" s="430">
        <v>45925</v>
      </c>
      <c r="S336" s="1153" t="s">
        <v>10400</v>
      </c>
      <c r="T336" s="398" t="s">
        <v>5539</v>
      </c>
      <c r="U336" s="430">
        <v>45926</v>
      </c>
      <c r="V336" s="398"/>
      <c r="W336" s="398" t="s">
        <v>3748</v>
      </c>
      <c r="X336" s="430">
        <v>45946</v>
      </c>
      <c r="Y336" s="1151" t="s">
        <v>10777</v>
      </c>
      <c r="Z336" s="398"/>
      <c r="AA336" s="430"/>
      <c r="AB336" s="398"/>
      <c r="AC336" s="398"/>
      <c r="AD336" s="430"/>
      <c r="AE336" s="914"/>
      <c r="AF336" s="398"/>
      <c r="AG336" s="398"/>
      <c r="AH336" s="398"/>
      <c r="AI336" s="398"/>
      <c r="AJ336" s="430"/>
      <c r="AK336" s="914"/>
      <c r="AL336" s="398"/>
      <c r="AM336" s="398"/>
      <c r="AN336" s="398"/>
      <c r="AO336" s="398"/>
      <c r="AP336" s="398"/>
      <c r="AQ336" s="398"/>
      <c r="AR336" s="398"/>
      <c r="AS336" s="398"/>
      <c r="AT336" s="398"/>
      <c r="AU336" s="398"/>
      <c r="AV336" s="398"/>
      <c r="AW336" s="398"/>
      <c r="AX336" s="398"/>
      <c r="AY336" s="398"/>
      <c r="AZ336" s="397"/>
      <c r="BA336" s="398"/>
      <c r="BB336" s="398"/>
      <c r="BC336" s="397"/>
      <c r="BD336" s="398"/>
      <c r="BE336" s="398"/>
      <c r="BF336" s="398"/>
      <c r="BG336" s="398"/>
      <c r="BH336" s="398"/>
      <c r="BI336" s="397"/>
      <c r="BJ336" s="398"/>
      <c r="BK336" s="398"/>
      <c r="BL336" s="397"/>
      <c r="BM336" s="398"/>
      <c r="BN336" s="398"/>
      <c r="BO336" s="398"/>
      <c r="BP336" s="398"/>
      <c r="BQ336" s="398"/>
      <c r="BR336" s="398"/>
      <c r="BS336" s="398"/>
      <c r="BT336" s="398"/>
      <c r="BU336" s="398"/>
      <c r="BV336" s="398"/>
      <c r="BW336" s="398"/>
      <c r="BX336" s="398"/>
      <c r="BY336" s="398"/>
      <c r="BZ336" s="398"/>
      <c r="CA336" s="398"/>
      <c r="CB336" s="398"/>
      <c r="CC336" s="398"/>
      <c r="CD336" s="398"/>
      <c r="CE336" s="398"/>
      <c r="CF336" s="398"/>
      <c r="CG336" s="398"/>
      <c r="CH336" s="398"/>
      <c r="CI336" s="398"/>
      <c r="CJ336" s="398"/>
    </row>
    <row r="337" spans="1:88" s="402" customFormat="1" ht="15" x14ac:dyDescent="0.25">
      <c r="A337" s="899" t="s">
        <v>8263</v>
      </c>
      <c r="B337" s="398"/>
      <c r="C337" s="397"/>
      <c r="D337" s="900" t="s">
        <v>10050</v>
      </c>
      <c r="E337" s="429" t="s">
        <v>10023</v>
      </c>
      <c r="F337" s="399">
        <f t="shared" si="47"/>
        <v>45946</v>
      </c>
      <c r="G337" s="401" t="str">
        <f t="shared" si="48"/>
        <v>A</v>
      </c>
      <c r="H337" s="898" t="str">
        <f t="shared" si="49"/>
        <v>MR_DER-1283_25</v>
      </c>
      <c r="I337" s="413" t="str">
        <f t="shared" si="50"/>
        <v>ND</v>
      </c>
      <c r="J337" s="413" t="str">
        <f t="shared" si="51"/>
        <v>ND</v>
      </c>
      <c r="K337" s="398" t="s">
        <v>3730</v>
      </c>
      <c r="L337" s="430">
        <v>45902</v>
      </c>
      <c r="M337" s="1153" t="s">
        <v>10178</v>
      </c>
      <c r="N337" s="398" t="s">
        <v>5536</v>
      </c>
      <c r="O337" s="430">
        <v>45912</v>
      </c>
      <c r="P337" s="398"/>
      <c r="Q337" s="398" t="s">
        <v>3765</v>
      </c>
      <c r="R337" s="430">
        <v>45925</v>
      </c>
      <c r="S337" s="1153" t="s">
        <v>10400</v>
      </c>
      <c r="T337" s="398" t="s">
        <v>5539</v>
      </c>
      <c r="U337" s="430">
        <v>45926</v>
      </c>
      <c r="V337" s="398"/>
      <c r="W337" s="398" t="s">
        <v>3748</v>
      </c>
      <c r="X337" s="430">
        <v>45946</v>
      </c>
      <c r="Y337" s="1151" t="s">
        <v>10777</v>
      </c>
      <c r="Z337" s="398"/>
      <c r="AA337" s="430"/>
      <c r="AB337" s="398"/>
      <c r="AC337" s="398"/>
      <c r="AD337" s="430"/>
      <c r="AE337" s="914"/>
      <c r="AF337" s="398"/>
      <c r="AG337" s="398"/>
      <c r="AH337" s="398"/>
      <c r="AI337" s="398"/>
      <c r="AJ337" s="430"/>
      <c r="AK337" s="914"/>
      <c r="AL337" s="398"/>
      <c r="AM337" s="398"/>
      <c r="AN337" s="398"/>
      <c r="AO337" s="398"/>
      <c r="AP337" s="398"/>
      <c r="AQ337" s="398"/>
      <c r="AR337" s="398"/>
      <c r="AS337" s="398"/>
      <c r="AT337" s="398"/>
      <c r="AU337" s="398"/>
      <c r="AV337" s="398"/>
      <c r="AW337" s="398"/>
      <c r="AX337" s="398"/>
      <c r="AY337" s="398"/>
      <c r="AZ337" s="397"/>
      <c r="BA337" s="398"/>
      <c r="BB337" s="398"/>
      <c r="BC337" s="397"/>
      <c r="BD337" s="398"/>
      <c r="BE337" s="398"/>
      <c r="BF337" s="398"/>
      <c r="BG337" s="398"/>
      <c r="BH337" s="398"/>
      <c r="BI337" s="397"/>
      <c r="BJ337" s="398"/>
      <c r="BK337" s="398"/>
      <c r="BL337" s="397"/>
      <c r="BM337" s="398"/>
      <c r="BN337" s="398"/>
      <c r="BO337" s="398"/>
      <c r="BP337" s="398"/>
      <c r="BQ337" s="398"/>
      <c r="BR337" s="398"/>
      <c r="BS337" s="398"/>
      <c r="BT337" s="398"/>
      <c r="BU337" s="398"/>
      <c r="BV337" s="398"/>
      <c r="BW337" s="398"/>
      <c r="BX337" s="398"/>
      <c r="BY337" s="398"/>
      <c r="BZ337" s="398"/>
      <c r="CA337" s="398"/>
      <c r="CB337" s="398"/>
      <c r="CC337" s="398"/>
      <c r="CD337" s="398"/>
      <c r="CE337" s="398"/>
      <c r="CF337" s="398"/>
      <c r="CG337" s="398"/>
      <c r="CH337" s="398"/>
      <c r="CI337" s="398"/>
      <c r="CJ337" s="398"/>
    </row>
    <row r="338" spans="1:88" s="402" customFormat="1" ht="15" x14ac:dyDescent="0.25">
      <c r="A338" s="899" t="s">
        <v>8263</v>
      </c>
      <c r="B338" s="398"/>
      <c r="C338" s="397"/>
      <c r="D338" s="900" t="s">
        <v>10050</v>
      </c>
      <c r="E338" s="429" t="s">
        <v>10024</v>
      </c>
      <c r="F338" s="399">
        <f t="shared" si="47"/>
        <v>45946</v>
      </c>
      <c r="G338" s="401" t="str">
        <f t="shared" si="48"/>
        <v>A</v>
      </c>
      <c r="H338" s="898" t="str">
        <f t="shared" si="49"/>
        <v>MR_DER-1283_25</v>
      </c>
      <c r="I338" s="413" t="str">
        <f t="shared" si="50"/>
        <v>ND</v>
      </c>
      <c r="J338" s="413" t="str">
        <f t="shared" si="51"/>
        <v>ND</v>
      </c>
      <c r="K338" s="398" t="s">
        <v>3730</v>
      </c>
      <c r="L338" s="430">
        <v>45902</v>
      </c>
      <c r="M338" s="1153" t="s">
        <v>10178</v>
      </c>
      <c r="N338" s="398" t="s">
        <v>5536</v>
      </c>
      <c r="O338" s="430">
        <v>45912</v>
      </c>
      <c r="P338" s="398"/>
      <c r="Q338" s="398" t="s">
        <v>3765</v>
      </c>
      <c r="R338" s="430">
        <v>45925</v>
      </c>
      <c r="S338" s="1153" t="s">
        <v>10400</v>
      </c>
      <c r="T338" s="398" t="s">
        <v>5539</v>
      </c>
      <c r="U338" s="430">
        <v>45926</v>
      </c>
      <c r="V338" s="398"/>
      <c r="W338" s="398" t="s">
        <v>3748</v>
      </c>
      <c r="X338" s="430">
        <v>45946</v>
      </c>
      <c r="Y338" s="1151" t="s">
        <v>10777</v>
      </c>
      <c r="Z338" s="398"/>
      <c r="AA338" s="430"/>
      <c r="AB338" s="398"/>
      <c r="AC338" s="398"/>
      <c r="AD338" s="430"/>
      <c r="AE338" s="914"/>
      <c r="AF338" s="398"/>
      <c r="AG338" s="398"/>
      <c r="AH338" s="398"/>
      <c r="AI338" s="398"/>
      <c r="AJ338" s="430"/>
      <c r="AK338" s="914"/>
      <c r="AL338" s="398"/>
      <c r="AM338" s="398"/>
      <c r="AN338" s="398"/>
      <c r="AO338" s="398"/>
      <c r="AP338" s="398"/>
      <c r="AQ338" s="398"/>
      <c r="AR338" s="398"/>
      <c r="AS338" s="398"/>
      <c r="AT338" s="398"/>
      <c r="AU338" s="398"/>
      <c r="AV338" s="398"/>
      <c r="AW338" s="398"/>
      <c r="AX338" s="398"/>
      <c r="AY338" s="398"/>
      <c r="AZ338" s="397"/>
      <c r="BA338" s="398"/>
      <c r="BB338" s="398"/>
      <c r="BC338" s="397"/>
      <c r="BD338" s="398"/>
      <c r="BE338" s="398"/>
      <c r="BF338" s="398"/>
      <c r="BG338" s="398"/>
      <c r="BH338" s="398"/>
      <c r="BI338" s="397"/>
      <c r="BJ338" s="398"/>
      <c r="BK338" s="398"/>
      <c r="BL338" s="397"/>
      <c r="BM338" s="398"/>
      <c r="BN338" s="398"/>
      <c r="BO338" s="398"/>
      <c r="BP338" s="398"/>
      <c r="BQ338" s="398"/>
      <c r="BR338" s="398"/>
      <c r="BS338" s="398"/>
      <c r="BT338" s="398"/>
      <c r="BU338" s="398"/>
      <c r="BV338" s="398"/>
      <c r="BW338" s="398"/>
      <c r="BX338" s="398"/>
      <c r="BY338" s="398"/>
      <c r="BZ338" s="398"/>
      <c r="CA338" s="398"/>
      <c r="CB338" s="398"/>
      <c r="CC338" s="398"/>
      <c r="CD338" s="398"/>
      <c r="CE338" s="398"/>
      <c r="CF338" s="398"/>
      <c r="CG338" s="398"/>
      <c r="CH338" s="398"/>
      <c r="CI338" s="398"/>
      <c r="CJ338" s="398"/>
    </row>
    <row r="339" spans="1:88" s="402" customFormat="1" ht="15" x14ac:dyDescent="0.25">
      <c r="A339" s="899" t="s">
        <v>8263</v>
      </c>
      <c r="B339" s="398"/>
      <c r="C339" s="397"/>
      <c r="D339" s="900" t="s">
        <v>10050</v>
      </c>
      <c r="E339" s="429" t="s">
        <v>10025</v>
      </c>
      <c r="F339" s="399">
        <f t="shared" ref="F339:F402" si="52">IF(L339&lt;&gt;0,MAX(L339,R339,X339,AD339,AJ339,AP339),"NE")</f>
        <v>45946</v>
      </c>
      <c r="G339" s="401" t="str">
        <f t="shared" ref="G339:G402" si="53">IF($F339="","",INDEX($K339:$FI339,1,MATCH($F339,$K339:$FI339,)-1))</f>
        <v>A</v>
      </c>
      <c r="H339" s="898" t="str">
        <f t="shared" ref="H339:H402" si="54">IF($F339="","",INDEX($K339:$FL339,1,MATCH($F339,$K339:$FL339,)+1))</f>
        <v>MR_DER-1283_25</v>
      </c>
      <c r="I339" s="413" t="str">
        <f t="shared" ref="I339:I402" si="55">IF(F339="NE",F339,IF(INDEX(K339:CP339,,MATCH(F339,K339:CP339,0)+3)&lt;&gt;0,INDEX(K339:CP339,,MATCH(F339,K339:CP339,0)+3),"ND"))</f>
        <v>ND</v>
      </c>
      <c r="J339" s="413" t="str">
        <f t="shared" ref="J339:J402" si="56">IF(G339="NE",G339,IF(INDEX(K339:CQ339,,MATCH(G339,K339:CQ339,0)+3)&lt;&gt;0,INDEX(K339:CQ339,,MATCH(G339,K339:CQ339,0)+3),"ND"))</f>
        <v>ND</v>
      </c>
      <c r="K339" s="398" t="s">
        <v>3730</v>
      </c>
      <c r="L339" s="430">
        <v>45902</v>
      </c>
      <c r="M339" s="1153" t="s">
        <v>10178</v>
      </c>
      <c r="N339" s="398" t="s">
        <v>5536</v>
      </c>
      <c r="O339" s="430">
        <v>45912</v>
      </c>
      <c r="P339" s="398"/>
      <c r="Q339" s="398" t="s">
        <v>3765</v>
      </c>
      <c r="R339" s="430">
        <v>45925</v>
      </c>
      <c r="S339" s="1153" t="s">
        <v>10400</v>
      </c>
      <c r="T339" s="398" t="s">
        <v>5539</v>
      </c>
      <c r="U339" s="430">
        <v>45926</v>
      </c>
      <c r="V339" s="398"/>
      <c r="W339" s="398" t="s">
        <v>3748</v>
      </c>
      <c r="X339" s="430">
        <v>45946</v>
      </c>
      <c r="Y339" s="1151" t="s">
        <v>10777</v>
      </c>
      <c r="Z339" s="398"/>
      <c r="AA339" s="430"/>
      <c r="AB339" s="398"/>
      <c r="AC339" s="398"/>
      <c r="AD339" s="430"/>
      <c r="AE339" s="914"/>
      <c r="AF339" s="398"/>
      <c r="AG339" s="398"/>
      <c r="AH339" s="398"/>
      <c r="AI339" s="398"/>
      <c r="AJ339" s="430"/>
      <c r="AK339" s="914"/>
      <c r="AL339" s="398"/>
      <c r="AM339" s="398"/>
      <c r="AN339" s="398"/>
      <c r="AO339" s="398"/>
      <c r="AP339" s="398"/>
      <c r="AQ339" s="398"/>
      <c r="AR339" s="398"/>
      <c r="AS339" s="398"/>
      <c r="AT339" s="398"/>
      <c r="AU339" s="398"/>
      <c r="AV339" s="398"/>
      <c r="AW339" s="398"/>
      <c r="AX339" s="398"/>
      <c r="AY339" s="398"/>
      <c r="AZ339" s="397"/>
      <c r="BA339" s="398"/>
      <c r="BB339" s="398"/>
      <c r="BC339" s="397"/>
      <c r="BD339" s="398"/>
      <c r="BE339" s="398"/>
      <c r="BF339" s="398"/>
      <c r="BG339" s="398"/>
      <c r="BH339" s="398"/>
      <c r="BI339" s="397"/>
      <c r="BJ339" s="398"/>
      <c r="BK339" s="398"/>
      <c r="BL339" s="397"/>
      <c r="BM339" s="398"/>
      <c r="BN339" s="398"/>
      <c r="BO339" s="398"/>
      <c r="BP339" s="398"/>
      <c r="BQ339" s="398"/>
      <c r="BR339" s="398"/>
      <c r="BS339" s="398"/>
      <c r="BT339" s="398"/>
      <c r="BU339" s="398"/>
      <c r="BV339" s="398"/>
      <c r="BW339" s="398"/>
      <c r="BX339" s="398"/>
      <c r="BY339" s="398"/>
      <c r="BZ339" s="398"/>
      <c r="CA339" s="398"/>
      <c r="CB339" s="398"/>
      <c r="CC339" s="398"/>
      <c r="CD339" s="398"/>
      <c r="CE339" s="398"/>
      <c r="CF339" s="398"/>
      <c r="CG339" s="398"/>
      <c r="CH339" s="398"/>
      <c r="CI339" s="398"/>
      <c r="CJ339" s="398"/>
    </row>
    <row r="340" spans="1:88" s="402" customFormat="1" ht="15" x14ac:dyDescent="0.25">
      <c r="A340" s="899" t="s">
        <v>8263</v>
      </c>
      <c r="B340" s="398"/>
      <c r="C340" s="397"/>
      <c r="D340" s="900" t="s">
        <v>10050</v>
      </c>
      <c r="E340" s="429" t="s">
        <v>10026</v>
      </c>
      <c r="F340" s="399">
        <f t="shared" si="52"/>
        <v>45946</v>
      </c>
      <c r="G340" s="401" t="str">
        <f t="shared" si="53"/>
        <v>A</v>
      </c>
      <c r="H340" s="898" t="str">
        <f t="shared" si="54"/>
        <v>MR_DER-1283_25</v>
      </c>
      <c r="I340" s="413" t="str">
        <f t="shared" si="55"/>
        <v>ND</v>
      </c>
      <c r="J340" s="413" t="str">
        <f t="shared" si="56"/>
        <v>ND</v>
      </c>
      <c r="K340" s="398" t="s">
        <v>3730</v>
      </c>
      <c r="L340" s="430">
        <v>45902</v>
      </c>
      <c r="M340" s="1153" t="s">
        <v>10178</v>
      </c>
      <c r="N340" s="398" t="s">
        <v>5536</v>
      </c>
      <c r="O340" s="430">
        <v>45912</v>
      </c>
      <c r="P340" s="398"/>
      <c r="Q340" s="398" t="s">
        <v>3765</v>
      </c>
      <c r="R340" s="430">
        <v>45925</v>
      </c>
      <c r="S340" s="1153" t="s">
        <v>10400</v>
      </c>
      <c r="T340" s="398" t="s">
        <v>5539</v>
      </c>
      <c r="U340" s="430">
        <v>45926</v>
      </c>
      <c r="V340" s="398"/>
      <c r="W340" s="398" t="s">
        <v>3748</v>
      </c>
      <c r="X340" s="430">
        <v>45946</v>
      </c>
      <c r="Y340" s="1151" t="s">
        <v>10777</v>
      </c>
      <c r="Z340" s="398"/>
      <c r="AA340" s="430"/>
      <c r="AB340" s="398"/>
      <c r="AC340" s="398"/>
      <c r="AD340" s="430"/>
      <c r="AE340" s="914"/>
      <c r="AF340" s="398"/>
      <c r="AG340" s="398"/>
      <c r="AH340" s="398"/>
      <c r="AI340" s="398"/>
      <c r="AJ340" s="430"/>
      <c r="AK340" s="914"/>
      <c r="AL340" s="398"/>
      <c r="AM340" s="398"/>
      <c r="AN340" s="398"/>
      <c r="AO340" s="398"/>
      <c r="AP340" s="398"/>
      <c r="AQ340" s="398"/>
      <c r="AR340" s="398"/>
      <c r="AS340" s="398"/>
      <c r="AT340" s="398"/>
      <c r="AU340" s="398"/>
      <c r="AV340" s="398"/>
      <c r="AW340" s="398"/>
      <c r="AX340" s="398"/>
      <c r="AY340" s="398"/>
      <c r="AZ340" s="397"/>
      <c r="BA340" s="398"/>
      <c r="BB340" s="398"/>
      <c r="BC340" s="397"/>
      <c r="BD340" s="398"/>
      <c r="BE340" s="398"/>
      <c r="BF340" s="398"/>
      <c r="BG340" s="398"/>
      <c r="BH340" s="398"/>
      <c r="BI340" s="397"/>
      <c r="BJ340" s="398"/>
      <c r="BK340" s="398"/>
      <c r="BL340" s="397"/>
      <c r="BM340" s="398"/>
      <c r="BN340" s="398"/>
      <c r="BO340" s="398"/>
      <c r="BP340" s="398"/>
      <c r="BQ340" s="398"/>
      <c r="BR340" s="398"/>
      <c r="BS340" s="398"/>
      <c r="BT340" s="398"/>
      <c r="BU340" s="398"/>
      <c r="BV340" s="398"/>
      <c r="BW340" s="398"/>
      <c r="BX340" s="398"/>
      <c r="BY340" s="398"/>
      <c r="BZ340" s="398"/>
      <c r="CA340" s="398"/>
      <c r="CB340" s="398"/>
      <c r="CC340" s="398"/>
      <c r="CD340" s="398"/>
      <c r="CE340" s="398"/>
      <c r="CF340" s="398"/>
      <c r="CG340" s="398"/>
      <c r="CH340" s="398"/>
      <c r="CI340" s="398"/>
      <c r="CJ340" s="398"/>
    </row>
    <row r="341" spans="1:88" s="402" customFormat="1" ht="15" x14ac:dyDescent="0.25">
      <c r="A341" s="899" t="s">
        <v>8263</v>
      </c>
      <c r="B341" s="398"/>
      <c r="C341" s="397"/>
      <c r="D341" s="900" t="s">
        <v>10050</v>
      </c>
      <c r="E341" s="429" t="s">
        <v>10027</v>
      </c>
      <c r="F341" s="399">
        <f t="shared" si="52"/>
        <v>45946</v>
      </c>
      <c r="G341" s="401" t="str">
        <f t="shared" si="53"/>
        <v>A</v>
      </c>
      <c r="H341" s="898" t="str">
        <f t="shared" si="54"/>
        <v>MR_DER-1283_25</v>
      </c>
      <c r="I341" s="413" t="str">
        <f t="shared" si="55"/>
        <v>ND</v>
      </c>
      <c r="J341" s="413" t="str">
        <f t="shared" si="56"/>
        <v>ND</v>
      </c>
      <c r="K341" s="398" t="s">
        <v>3730</v>
      </c>
      <c r="L341" s="430">
        <v>45902</v>
      </c>
      <c r="M341" s="1153" t="s">
        <v>10178</v>
      </c>
      <c r="N341" s="398" t="s">
        <v>5536</v>
      </c>
      <c r="O341" s="430">
        <v>45912</v>
      </c>
      <c r="P341" s="398"/>
      <c r="Q341" s="398" t="s">
        <v>3765</v>
      </c>
      <c r="R341" s="430">
        <v>45925</v>
      </c>
      <c r="S341" s="1153" t="s">
        <v>10400</v>
      </c>
      <c r="T341" s="398" t="s">
        <v>5539</v>
      </c>
      <c r="U341" s="430">
        <v>45926</v>
      </c>
      <c r="V341" s="398"/>
      <c r="W341" s="398" t="s">
        <v>3748</v>
      </c>
      <c r="X341" s="430">
        <v>45946</v>
      </c>
      <c r="Y341" s="1151" t="s">
        <v>10777</v>
      </c>
      <c r="Z341" s="398"/>
      <c r="AA341" s="430"/>
      <c r="AB341" s="398"/>
      <c r="AC341" s="398"/>
      <c r="AD341" s="430"/>
      <c r="AE341" s="914"/>
      <c r="AF341" s="398"/>
      <c r="AG341" s="398"/>
      <c r="AH341" s="398"/>
      <c r="AI341" s="398"/>
      <c r="AJ341" s="430"/>
      <c r="AK341" s="914"/>
      <c r="AL341" s="398"/>
      <c r="AM341" s="398"/>
      <c r="AN341" s="398"/>
      <c r="AO341" s="398"/>
      <c r="AP341" s="398"/>
      <c r="AQ341" s="398"/>
      <c r="AR341" s="398"/>
      <c r="AS341" s="398"/>
      <c r="AT341" s="398"/>
      <c r="AU341" s="398"/>
      <c r="AV341" s="398"/>
      <c r="AW341" s="398"/>
      <c r="AX341" s="398"/>
      <c r="AY341" s="398"/>
      <c r="AZ341" s="397"/>
      <c r="BA341" s="398"/>
      <c r="BB341" s="398"/>
      <c r="BC341" s="397"/>
      <c r="BD341" s="398"/>
      <c r="BE341" s="398"/>
      <c r="BF341" s="398"/>
      <c r="BG341" s="398"/>
      <c r="BH341" s="398"/>
      <c r="BI341" s="397"/>
      <c r="BJ341" s="398"/>
      <c r="BK341" s="398"/>
      <c r="BL341" s="397"/>
      <c r="BM341" s="398"/>
      <c r="BN341" s="398"/>
      <c r="BO341" s="398"/>
      <c r="BP341" s="398"/>
      <c r="BQ341" s="398"/>
      <c r="BR341" s="398"/>
      <c r="BS341" s="398"/>
      <c r="BT341" s="398"/>
      <c r="BU341" s="398"/>
      <c r="BV341" s="398"/>
      <c r="BW341" s="398"/>
      <c r="BX341" s="398"/>
      <c r="BY341" s="398"/>
      <c r="BZ341" s="398"/>
      <c r="CA341" s="398"/>
      <c r="CB341" s="398"/>
      <c r="CC341" s="398"/>
      <c r="CD341" s="398"/>
      <c r="CE341" s="398"/>
      <c r="CF341" s="398"/>
      <c r="CG341" s="398"/>
      <c r="CH341" s="398"/>
      <c r="CI341" s="398"/>
      <c r="CJ341" s="398"/>
    </row>
    <row r="342" spans="1:88" s="402" customFormat="1" ht="15" x14ac:dyDescent="0.25">
      <c r="A342" s="899" t="s">
        <v>8263</v>
      </c>
      <c r="B342" s="398"/>
      <c r="C342" s="397"/>
      <c r="D342" s="900" t="s">
        <v>10050</v>
      </c>
      <c r="E342" s="429" t="s">
        <v>10028</v>
      </c>
      <c r="F342" s="399">
        <f t="shared" si="52"/>
        <v>45946</v>
      </c>
      <c r="G342" s="401" t="str">
        <f t="shared" si="53"/>
        <v>A</v>
      </c>
      <c r="H342" s="898" t="str">
        <f t="shared" si="54"/>
        <v>MR_DER-1283_25</v>
      </c>
      <c r="I342" s="413" t="str">
        <f t="shared" si="55"/>
        <v>ND</v>
      </c>
      <c r="J342" s="413" t="str">
        <f t="shared" si="56"/>
        <v>ND</v>
      </c>
      <c r="K342" s="398" t="s">
        <v>3730</v>
      </c>
      <c r="L342" s="430">
        <v>45902</v>
      </c>
      <c r="M342" s="1153" t="s">
        <v>10178</v>
      </c>
      <c r="N342" s="398" t="s">
        <v>5536</v>
      </c>
      <c r="O342" s="430">
        <v>45912</v>
      </c>
      <c r="P342" s="398"/>
      <c r="Q342" s="398" t="s">
        <v>3765</v>
      </c>
      <c r="R342" s="430">
        <v>45925</v>
      </c>
      <c r="S342" s="1153" t="s">
        <v>10400</v>
      </c>
      <c r="T342" s="398" t="s">
        <v>5539</v>
      </c>
      <c r="U342" s="430">
        <v>45926</v>
      </c>
      <c r="V342" s="398"/>
      <c r="W342" s="398" t="s">
        <v>3748</v>
      </c>
      <c r="X342" s="430">
        <v>45946</v>
      </c>
      <c r="Y342" s="1151" t="s">
        <v>10777</v>
      </c>
      <c r="Z342" s="398"/>
      <c r="AA342" s="430"/>
      <c r="AB342" s="398"/>
      <c r="AC342" s="398"/>
      <c r="AD342" s="430"/>
      <c r="AE342" s="914"/>
      <c r="AF342" s="398"/>
      <c r="AG342" s="398"/>
      <c r="AH342" s="398"/>
      <c r="AI342" s="398"/>
      <c r="AJ342" s="430"/>
      <c r="AK342" s="914"/>
      <c r="AL342" s="398"/>
      <c r="AM342" s="398"/>
      <c r="AN342" s="398"/>
      <c r="AO342" s="398"/>
      <c r="AP342" s="398"/>
      <c r="AQ342" s="398"/>
      <c r="AR342" s="398"/>
      <c r="AS342" s="398"/>
      <c r="AT342" s="398"/>
      <c r="AU342" s="398"/>
      <c r="AV342" s="398"/>
      <c r="AW342" s="398"/>
      <c r="AX342" s="398"/>
      <c r="AY342" s="398"/>
      <c r="AZ342" s="397"/>
      <c r="BA342" s="398"/>
      <c r="BB342" s="398"/>
      <c r="BC342" s="397"/>
      <c r="BD342" s="398"/>
      <c r="BE342" s="398"/>
      <c r="BF342" s="398"/>
      <c r="BG342" s="398"/>
      <c r="BH342" s="398"/>
      <c r="BI342" s="397"/>
      <c r="BJ342" s="398"/>
      <c r="BK342" s="398"/>
      <c r="BL342" s="397"/>
      <c r="BM342" s="398"/>
      <c r="BN342" s="398"/>
      <c r="BO342" s="398"/>
      <c r="BP342" s="398"/>
      <c r="BQ342" s="398"/>
      <c r="BR342" s="398"/>
      <c r="BS342" s="398"/>
      <c r="BT342" s="398"/>
      <c r="BU342" s="398"/>
      <c r="BV342" s="398"/>
      <c r="BW342" s="398"/>
      <c r="BX342" s="398"/>
      <c r="BY342" s="398"/>
      <c r="BZ342" s="398"/>
      <c r="CA342" s="398"/>
      <c r="CB342" s="398"/>
      <c r="CC342" s="398"/>
      <c r="CD342" s="398"/>
      <c r="CE342" s="398"/>
      <c r="CF342" s="398"/>
      <c r="CG342" s="398"/>
      <c r="CH342" s="398"/>
      <c r="CI342" s="398"/>
      <c r="CJ342" s="398"/>
    </row>
    <row r="343" spans="1:88" s="402" customFormat="1" ht="15" x14ac:dyDescent="0.25">
      <c r="A343" s="899" t="s">
        <v>8263</v>
      </c>
      <c r="B343" s="398"/>
      <c r="C343" s="397"/>
      <c r="D343" s="900" t="s">
        <v>10050</v>
      </c>
      <c r="E343" s="429" t="s">
        <v>10029</v>
      </c>
      <c r="F343" s="399">
        <f t="shared" si="52"/>
        <v>45946</v>
      </c>
      <c r="G343" s="401" t="str">
        <f t="shared" si="53"/>
        <v>A</v>
      </c>
      <c r="H343" s="898" t="str">
        <f t="shared" si="54"/>
        <v>MR_DER-1283_25</v>
      </c>
      <c r="I343" s="413" t="str">
        <f t="shared" si="55"/>
        <v>ND</v>
      </c>
      <c r="J343" s="413" t="str">
        <f t="shared" si="56"/>
        <v>ND</v>
      </c>
      <c r="K343" s="398" t="s">
        <v>3730</v>
      </c>
      <c r="L343" s="430">
        <v>45902</v>
      </c>
      <c r="M343" s="1153" t="s">
        <v>10178</v>
      </c>
      <c r="N343" s="398" t="s">
        <v>5536</v>
      </c>
      <c r="O343" s="430">
        <v>45912</v>
      </c>
      <c r="P343" s="398"/>
      <c r="Q343" s="398" t="s">
        <v>3765</v>
      </c>
      <c r="R343" s="430">
        <v>45925</v>
      </c>
      <c r="S343" s="1153" t="s">
        <v>10400</v>
      </c>
      <c r="T343" s="398" t="s">
        <v>5539</v>
      </c>
      <c r="U343" s="430">
        <v>45926</v>
      </c>
      <c r="V343" s="398"/>
      <c r="W343" s="398" t="s">
        <v>3748</v>
      </c>
      <c r="X343" s="430">
        <v>45946</v>
      </c>
      <c r="Y343" s="1151" t="s">
        <v>10777</v>
      </c>
      <c r="Z343" s="398"/>
      <c r="AA343" s="430"/>
      <c r="AB343" s="398"/>
      <c r="AC343" s="398"/>
      <c r="AD343" s="430"/>
      <c r="AE343" s="914"/>
      <c r="AF343" s="398"/>
      <c r="AG343" s="398"/>
      <c r="AH343" s="398"/>
      <c r="AI343" s="398"/>
      <c r="AJ343" s="430"/>
      <c r="AK343" s="914"/>
      <c r="AL343" s="398"/>
      <c r="AM343" s="398"/>
      <c r="AN343" s="398"/>
      <c r="AO343" s="398"/>
      <c r="AP343" s="398"/>
      <c r="AQ343" s="398"/>
      <c r="AR343" s="398"/>
      <c r="AS343" s="398"/>
      <c r="AT343" s="398"/>
      <c r="AU343" s="398"/>
      <c r="AV343" s="398"/>
      <c r="AW343" s="398"/>
      <c r="AX343" s="398"/>
      <c r="AY343" s="398"/>
      <c r="AZ343" s="397"/>
      <c r="BA343" s="398"/>
      <c r="BB343" s="398"/>
      <c r="BC343" s="397"/>
      <c r="BD343" s="398"/>
      <c r="BE343" s="398"/>
      <c r="BF343" s="398"/>
      <c r="BG343" s="398"/>
      <c r="BH343" s="398"/>
      <c r="BI343" s="397"/>
      <c r="BJ343" s="398"/>
      <c r="BK343" s="398"/>
      <c r="BL343" s="397"/>
      <c r="BM343" s="398"/>
      <c r="BN343" s="398"/>
      <c r="BO343" s="398"/>
      <c r="BP343" s="398"/>
      <c r="BQ343" s="398"/>
      <c r="BR343" s="398"/>
      <c r="BS343" s="398"/>
      <c r="BT343" s="398"/>
      <c r="BU343" s="398"/>
      <c r="BV343" s="398"/>
      <c r="BW343" s="398"/>
      <c r="BX343" s="398"/>
      <c r="BY343" s="398"/>
      <c r="BZ343" s="398"/>
      <c r="CA343" s="398"/>
      <c r="CB343" s="398"/>
      <c r="CC343" s="398"/>
      <c r="CD343" s="398"/>
      <c r="CE343" s="398"/>
      <c r="CF343" s="398"/>
      <c r="CG343" s="398"/>
      <c r="CH343" s="398"/>
      <c r="CI343" s="398"/>
      <c r="CJ343" s="398"/>
    </row>
    <row r="344" spans="1:88" s="402" customFormat="1" ht="15" x14ac:dyDescent="0.25">
      <c r="A344" s="899" t="s">
        <v>8263</v>
      </c>
      <c r="B344" s="398"/>
      <c r="C344" s="397"/>
      <c r="D344" s="900" t="s">
        <v>10050</v>
      </c>
      <c r="E344" s="429" t="s">
        <v>10030</v>
      </c>
      <c r="F344" s="399">
        <f t="shared" si="52"/>
        <v>45946</v>
      </c>
      <c r="G344" s="401" t="str">
        <f t="shared" si="53"/>
        <v>A</v>
      </c>
      <c r="H344" s="898" t="str">
        <f t="shared" si="54"/>
        <v>MR_DER-1283_25</v>
      </c>
      <c r="I344" s="413" t="str">
        <f t="shared" si="55"/>
        <v>ND</v>
      </c>
      <c r="J344" s="413" t="str">
        <f t="shared" si="56"/>
        <v>ND</v>
      </c>
      <c r="K344" s="398" t="s">
        <v>3730</v>
      </c>
      <c r="L344" s="430">
        <v>45902</v>
      </c>
      <c r="M344" s="1153" t="s">
        <v>10178</v>
      </c>
      <c r="N344" s="398" t="s">
        <v>5536</v>
      </c>
      <c r="O344" s="430">
        <v>45912</v>
      </c>
      <c r="P344" s="398"/>
      <c r="Q344" s="398" t="s">
        <v>3765</v>
      </c>
      <c r="R344" s="430">
        <v>45925</v>
      </c>
      <c r="S344" s="1153" t="s">
        <v>10400</v>
      </c>
      <c r="T344" s="398" t="s">
        <v>5539</v>
      </c>
      <c r="U344" s="430">
        <v>45926</v>
      </c>
      <c r="V344" s="398"/>
      <c r="W344" s="398" t="s">
        <v>3748</v>
      </c>
      <c r="X344" s="430">
        <v>45946</v>
      </c>
      <c r="Y344" s="1151" t="s">
        <v>10777</v>
      </c>
      <c r="Z344" s="398"/>
      <c r="AA344" s="430"/>
      <c r="AB344" s="398"/>
      <c r="AC344" s="398"/>
      <c r="AD344" s="430"/>
      <c r="AE344" s="914"/>
      <c r="AF344" s="398"/>
      <c r="AG344" s="398"/>
      <c r="AH344" s="398"/>
      <c r="AI344" s="398"/>
      <c r="AJ344" s="430"/>
      <c r="AK344" s="914"/>
      <c r="AL344" s="398"/>
      <c r="AM344" s="398"/>
      <c r="AN344" s="398"/>
      <c r="AO344" s="398"/>
      <c r="AP344" s="398"/>
      <c r="AQ344" s="398"/>
      <c r="AR344" s="398"/>
      <c r="AS344" s="398"/>
      <c r="AT344" s="398"/>
      <c r="AU344" s="398"/>
      <c r="AV344" s="398"/>
      <c r="AW344" s="398"/>
      <c r="AX344" s="398"/>
      <c r="AY344" s="398"/>
      <c r="AZ344" s="397"/>
      <c r="BA344" s="398"/>
      <c r="BB344" s="398"/>
      <c r="BC344" s="397"/>
      <c r="BD344" s="398"/>
      <c r="BE344" s="398"/>
      <c r="BF344" s="398"/>
      <c r="BG344" s="398"/>
      <c r="BH344" s="398"/>
      <c r="BI344" s="397"/>
      <c r="BJ344" s="398"/>
      <c r="BK344" s="398"/>
      <c r="BL344" s="397"/>
      <c r="BM344" s="398"/>
      <c r="BN344" s="398"/>
      <c r="BO344" s="398"/>
      <c r="BP344" s="398"/>
      <c r="BQ344" s="398"/>
      <c r="BR344" s="398"/>
      <c r="BS344" s="398"/>
      <c r="BT344" s="398"/>
      <c r="BU344" s="398"/>
      <c r="BV344" s="398"/>
      <c r="BW344" s="398"/>
      <c r="BX344" s="398"/>
      <c r="BY344" s="398"/>
      <c r="BZ344" s="398"/>
      <c r="CA344" s="398"/>
      <c r="CB344" s="398"/>
      <c r="CC344" s="398"/>
      <c r="CD344" s="398"/>
      <c r="CE344" s="398"/>
      <c r="CF344" s="398"/>
      <c r="CG344" s="398"/>
      <c r="CH344" s="398"/>
      <c r="CI344" s="398"/>
      <c r="CJ344" s="398"/>
    </row>
    <row r="345" spans="1:88" s="402" customFormat="1" ht="15" x14ac:dyDescent="0.25">
      <c r="A345" s="899" t="s">
        <v>8263</v>
      </c>
      <c r="B345" s="398"/>
      <c r="C345" s="397"/>
      <c r="D345" s="900" t="s">
        <v>10050</v>
      </c>
      <c r="E345" s="429" t="s">
        <v>10031</v>
      </c>
      <c r="F345" s="399">
        <f t="shared" si="52"/>
        <v>45946</v>
      </c>
      <c r="G345" s="401" t="str">
        <f t="shared" si="53"/>
        <v>A</v>
      </c>
      <c r="H345" s="898" t="str">
        <f t="shared" si="54"/>
        <v>MR_DER-1283_25</v>
      </c>
      <c r="I345" s="413" t="str">
        <f t="shared" si="55"/>
        <v>ND</v>
      </c>
      <c r="J345" s="413" t="str">
        <f t="shared" si="56"/>
        <v>ND</v>
      </c>
      <c r="K345" s="398" t="s">
        <v>3730</v>
      </c>
      <c r="L345" s="430">
        <v>45902</v>
      </c>
      <c r="M345" s="218" t="s">
        <v>10178</v>
      </c>
      <c r="N345" s="398" t="s">
        <v>5536</v>
      </c>
      <c r="O345" s="430">
        <v>45912</v>
      </c>
      <c r="P345" s="398"/>
      <c r="Q345" s="398" t="s">
        <v>3765</v>
      </c>
      <c r="R345" s="430">
        <v>45925</v>
      </c>
      <c r="S345" s="218" t="s">
        <v>10400</v>
      </c>
      <c r="T345" s="398" t="s">
        <v>5539</v>
      </c>
      <c r="U345" s="430">
        <v>45926</v>
      </c>
      <c r="V345" s="398"/>
      <c r="W345" s="398" t="s">
        <v>3748</v>
      </c>
      <c r="X345" s="430">
        <v>45946</v>
      </c>
      <c r="Y345" s="23" t="s">
        <v>10777</v>
      </c>
      <c r="Z345" s="398"/>
      <c r="AA345" s="430"/>
      <c r="AB345" s="398"/>
      <c r="AC345" s="398"/>
      <c r="AD345" s="430"/>
      <c r="AE345" s="914"/>
      <c r="AF345" s="398"/>
      <c r="AG345" s="398"/>
      <c r="AH345" s="398"/>
      <c r="AI345" s="398"/>
      <c r="AJ345" s="430"/>
      <c r="AK345" s="914"/>
      <c r="AL345" s="398"/>
      <c r="AM345" s="398"/>
      <c r="AN345" s="398"/>
      <c r="AO345" s="398"/>
      <c r="AP345" s="398"/>
      <c r="AQ345" s="398"/>
      <c r="AR345" s="398"/>
      <c r="AS345" s="398"/>
      <c r="AT345" s="398"/>
      <c r="AU345" s="398"/>
      <c r="AV345" s="398"/>
      <c r="AW345" s="398"/>
      <c r="AX345" s="398"/>
      <c r="AY345" s="398"/>
      <c r="AZ345" s="397"/>
      <c r="BA345" s="398"/>
      <c r="BB345" s="398"/>
      <c r="BC345" s="397"/>
      <c r="BD345" s="398"/>
      <c r="BE345" s="398"/>
      <c r="BF345" s="398"/>
      <c r="BG345" s="398"/>
      <c r="BH345" s="398"/>
      <c r="BI345" s="397"/>
      <c r="BJ345" s="398"/>
      <c r="BK345" s="398"/>
      <c r="BL345" s="397"/>
      <c r="BM345" s="398"/>
      <c r="BN345" s="398"/>
      <c r="BO345" s="398"/>
      <c r="BP345" s="398"/>
      <c r="BQ345" s="398"/>
      <c r="BR345" s="398"/>
      <c r="BS345" s="398"/>
      <c r="BT345" s="398"/>
      <c r="BU345" s="398"/>
      <c r="BV345" s="398"/>
      <c r="BW345" s="398"/>
      <c r="BX345" s="398"/>
      <c r="BY345" s="398"/>
      <c r="BZ345" s="398"/>
      <c r="CA345" s="398"/>
      <c r="CB345" s="398"/>
      <c r="CC345" s="398"/>
      <c r="CD345" s="398"/>
      <c r="CE345" s="398"/>
      <c r="CF345" s="398"/>
      <c r="CG345" s="398"/>
      <c r="CH345" s="398"/>
      <c r="CI345" s="398"/>
      <c r="CJ345" s="398"/>
    </row>
    <row r="346" spans="1:88" s="402" customFormat="1" ht="15" x14ac:dyDescent="0.25">
      <c r="A346" s="899" t="s">
        <v>8263</v>
      </c>
      <c r="B346" s="398"/>
      <c r="C346" s="397"/>
      <c r="D346" s="900" t="s">
        <v>10050</v>
      </c>
      <c r="E346" s="429" t="s">
        <v>10032</v>
      </c>
      <c r="F346" s="399">
        <f t="shared" si="52"/>
        <v>45946</v>
      </c>
      <c r="G346" s="401" t="str">
        <f t="shared" si="53"/>
        <v>A</v>
      </c>
      <c r="H346" s="898" t="str">
        <f t="shared" si="54"/>
        <v>MR_DER-1283_25</v>
      </c>
      <c r="I346" s="413" t="str">
        <f t="shared" si="55"/>
        <v>ND</v>
      </c>
      <c r="J346" s="413" t="str">
        <f t="shared" si="56"/>
        <v>ND</v>
      </c>
      <c r="K346" s="398" t="s">
        <v>3730</v>
      </c>
      <c r="L346" s="430">
        <v>45902</v>
      </c>
      <c r="M346" s="218" t="s">
        <v>10178</v>
      </c>
      <c r="N346" s="398" t="s">
        <v>5536</v>
      </c>
      <c r="O346" s="430">
        <v>45912</v>
      </c>
      <c r="P346" s="398"/>
      <c r="Q346" s="398" t="s">
        <v>3765</v>
      </c>
      <c r="R346" s="430">
        <v>45925</v>
      </c>
      <c r="S346" s="218" t="s">
        <v>10400</v>
      </c>
      <c r="T346" s="398" t="s">
        <v>5539</v>
      </c>
      <c r="U346" s="430">
        <v>45926</v>
      </c>
      <c r="V346" s="398"/>
      <c r="W346" s="398" t="s">
        <v>3748</v>
      </c>
      <c r="X346" s="430">
        <v>45946</v>
      </c>
      <c r="Y346" s="23" t="s">
        <v>10777</v>
      </c>
      <c r="Z346" s="398"/>
      <c r="AA346" s="430"/>
      <c r="AB346" s="398"/>
      <c r="AC346" s="398"/>
      <c r="AD346" s="430"/>
      <c r="AE346" s="914"/>
      <c r="AF346" s="398"/>
      <c r="AG346" s="398"/>
      <c r="AH346" s="398"/>
      <c r="AI346" s="398"/>
      <c r="AJ346" s="430"/>
      <c r="AK346" s="914"/>
      <c r="AL346" s="398"/>
      <c r="AM346" s="398"/>
      <c r="AN346" s="398"/>
      <c r="AO346" s="398"/>
      <c r="AP346" s="398"/>
      <c r="AQ346" s="398"/>
      <c r="AR346" s="398"/>
      <c r="AS346" s="398"/>
      <c r="AT346" s="398"/>
      <c r="AU346" s="398"/>
      <c r="AV346" s="398"/>
      <c r="AW346" s="398"/>
      <c r="AX346" s="398"/>
      <c r="AY346" s="398"/>
      <c r="AZ346" s="397"/>
      <c r="BA346" s="398"/>
      <c r="BB346" s="398"/>
      <c r="BC346" s="397"/>
      <c r="BD346" s="398"/>
      <c r="BE346" s="398"/>
      <c r="BF346" s="398"/>
      <c r="BG346" s="398"/>
      <c r="BH346" s="398"/>
      <c r="BI346" s="397"/>
      <c r="BJ346" s="398"/>
      <c r="BK346" s="398"/>
      <c r="BL346" s="397"/>
      <c r="BM346" s="398"/>
      <c r="BN346" s="398"/>
      <c r="BO346" s="398"/>
      <c r="BP346" s="398"/>
      <c r="BQ346" s="398"/>
      <c r="BR346" s="398"/>
      <c r="BS346" s="398"/>
      <c r="BT346" s="398"/>
      <c r="BU346" s="398"/>
      <c r="BV346" s="398"/>
      <c r="BW346" s="398"/>
      <c r="BX346" s="398"/>
      <c r="BY346" s="398"/>
      <c r="BZ346" s="398"/>
      <c r="CA346" s="398"/>
      <c r="CB346" s="398"/>
      <c r="CC346" s="398"/>
      <c r="CD346" s="398"/>
      <c r="CE346" s="398"/>
      <c r="CF346" s="398"/>
      <c r="CG346" s="398"/>
      <c r="CH346" s="398"/>
      <c r="CI346" s="398"/>
      <c r="CJ346" s="398"/>
    </row>
    <row r="347" spans="1:88" s="402" customFormat="1" ht="15" x14ac:dyDescent="0.25">
      <c r="A347" s="899" t="s">
        <v>8263</v>
      </c>
      <c r="B347" s="398"/>
      <c r="C347" s="397"/>
      <c r="D347" s="900" t="s">
        <v>10050</v>
      </c>
      <c r="E347" s="429" t="s">
        <v>10033</v>
      </c>
      <c r="F347" s="399">
        <f t="shared" si="52"/>
        <v>45946</v>
      </c>
      <c r="G347" s="401" t="str">
        <f t="shared" si="53"/>
        <v>A</v>
      </c>
      <c r="H347" s="898" t="str">
        <f t="shared" si="54"/>
        <v>MR_DER-1283_25</v>
      </c>
      <c r="I347" s="413" t="str">
        <f t="shared" si="55"/>
        <v>ND</v>
      </c>
      <c r="J347" s="413" t="str">
        <f t="shared" si="56"/>
        <v>ND</v>
      </c>
      <c r="K347" s="398" t="s">
        <v>3730</v>
      </c>
      <c r="L347" s="430">
        <v>45902</v>
      </c>
      <c r="M347" s="218" t="s">
        <v>10178</v>
      </c>
      <c r="N347" s="398" t="s">
        <v>5536</v>
      </c>
      <c r="O347" s="430">
        <v>45912</v>
      </c>
      <c r="P347" s="398"/>
      <c r="Q347" s="398" t="s">
        <v>3765</v>
      </c>
      <c r="R347" s="430">
        <v>45925</v>
      </c>
      <c r="S347" s="218" t="s">
        <v>10400</v>
      </c>
      <c r="T347" s="398" t="s">
        <v>5539</v>
      </c>
      <c r="U347" s="430">
        <v>45926</v>
      </c>
      <c r="V347" s="398"/>
      <c r="W347" s="398" t="s">
        <v>3748</v>
      </c>
      <c r="X347" s="430">
        <v>45946</v>
      </c>
      <c r="Y347" s="23" t="s">
        <v>10777</v>
      </c>
      <c r="Z347" s="398"/>
      <c r="AA347" s="430"/>
      <c r="AB347" s="398"/>
      <c r="AC347" s="398"/>
      <c r="AD347" s="430"/>
      <c r="AE347" s="914"/>
      <c r="AF347" s="398"/>
      <c r="AG347" s="398"/>
      <c r="AH347" s="398"/>
      <c r="AI347" s="398"/>
      <c r="AJ347" s="430"/>
      <c r="AK347" s="914"/>
      <c r="AL347" s="398"/>
      <c r="AM347" s="398"/>
      <c r="AN347" s="398"/>
      <c r="AO347" s="398"/>
      <c r="AP347" s="398"/>
      <c r="AQ347" s="398"/>
      <c r="AR347" s="398"/>
      <c r="AS347" s="398"/>
      <c r="AT347" s="398"/>
      <c r="AU347" s="398"/>
      <c r="AV347" s="398"/>
      <c r="AW347" s="398"/>
      <c r="AX347" s="398"/>
      <c r="AY347" s="398"/>
      <c r="AZ347" s="397"/>
      <c r="BA347" s="398"/>
      <c r="BB347" s="398"/>
      <c r="BC347" s="397"/>
      <c r="BD347" s="398"/>
      <c r="BE347" s="398"/>
      <c r="BF347" s="398"/>
      <c r="BG347" s="398"/>
      <c r="BH347" s="398"/>
      <c r="BI347" s="397"/>
      <c r="BJ347" s="398"/>
      <c r="BK347" s="398"/>
      <c r="BL347" s="397"/>
      <c r="BM347" s="398"/>
      <c r="BN347" s="398"/>
      <c r="BO347" s="398"/>
      <c r="BP347" s="398"/>
      <c r="BQ347" s="398"/>
      <c r="BR347" s="398"/>
      <c r="BS347" s="398"/>
      <c r="BT347" s="398"/>
      <c r="BU347" s="398"/>
      <c r="BV347" s="398"/>
      <c r="BW347" s="398"/>
      <c r="BX347" s="398"/>
      <c r="BY347" s="398"/>
      <c r="BZ347" s="398"/>
      <c r="CA347" s="398"/>
      <c r="CB347" s="398"/>
      <c r="CC347" s="398"/>
      <c r="CD347" s="398"/>
      <c r="CE347" s="398"/>
      <c r="CF347" s="398"/>
      <c r="CG347" s="398"/>
      <c r="CH347" s="398"/>
      <c r="CI347" s="398"/>
      <c r="CJ347" s="398"/>
    </row>
    <row r="348" spans="1:88" s="402" customFormat="1" ht="15" x14ac:dyDescent="0.25">
      <c r="A348" s="899" t="s">
        <v>8263</v>
      </c>
      <c r="B348" s="398"/>
      <c r="C348" s="397"/>
      <c r="D348" s="900" t="s">
        <v>10050</v>
      </c>
      <c r="E348" s="429" t="s">
        <v>10034</v>
      </c>
      <c r="F348" s="399">
        <f t="shared" si="52"/>
        <v>45946</v>
      </c>
      <c r="G348" s="401" t="str">
        <f t="shared" si="53"/>
        <v>A</v>
      </c>
      <c r="H348" s="898" t="str">
        <f t="shared" si="54"/>
        <v>MR_DER-1283_25</v>
      </c>
      <c r="I348" s="413" t="str">
        <f t="shared" si="55"/>
        <v>ND</v>
      </c>
      <c r="J348" s="413" t="str">
        <f t="shared" si="56"/>
        <v>ND</v>
      </c>
      <c r="K348" s="398" t="s">
        <v>3730</v>
      </c>
      <c r="L348" s="430">
        <v>45902</v>
      </c>
      <c r="M348" s="218" t="s">
        <v>10178</v>
      </c>
      <c r="N348" s="398" t="s">
        <v>5536</v>
      </c>
      <c r="O348" s="430">
        <v>45912</v>
      </c>
      <c r="P348" s="398"/>
      <c r="Q348" s="398" t="s">
        <v>3765</v>
      </c>
      <c r="R348" s="430">
        <v>45925</v>
      </c>
      <c r="S348" s="218" t="s">
        <v>10400</v>
      </c>
      <c r="T348" s="398" t="s">
        <v>5539</v>
      </c>
      <c r="U348" s="430">
        <v>45926</v>
      </c>
      <c r="V348" s="398"/>
      <c r="W348" s="398" t="s">
        <v>3748</v>
      </c>
      <c r="X348" s="430">
        <v>45946</v>
      </c>
      <c r="Y348" s="23" t="s">
        <v>10777</v>
      </c>
      <c r="Z348" s="398"/>
      <c r="AA348" s="430"/>
      <c r="AB348" s="398"/>
      <c r="AC348" s="398"/>
      <c r="AD348" s="430"/>
      <c r="AE348" s="914"/>
      <c r="AF348" s="398"/>
      <c r="AG348" s="398"/>
      <c r="AH348" s="398"/>
      <c r="AI348" s="398"/>
      <c r="AJ348" s="430"/>
      <c r="AK348" s="914"/>
      <c r="AL348" s="398"/>
      <c r="AM348" s="398"/>
      <c r="AN348" s="398"/>
      <c r="AO348" s="398"/>
      <c r="AP348" s="398"/>
      <c r="AQ348" s="398"/>
      <c r="AR348" s="398"/>
      <c r="AS348" s="398"/>
      <c r="AT348" s="398"/>
      <c r="AU348" s="398"/>
      <c r="AV348" s="398"/>
      <c r="AW348" s="398"/>
      <c r="AX348" s="398"/>
      <c r="AY348" s="398"/>
      <c r="AZ348" s="397"/>
      <c r="BA348" s="398"/>
      <c r="BB348" s="398"/>
      <c r="BC348" s="397"/>
      <c r="BD348" s="398"/>
      <c r="BE348" s="398"/>
      <c r="BF348" s="398"/>
      <c r="BG348" s="398"/>
      <c r="BH348" s="398"/>
      <c r="BI348" s="397"/>
      <c r="BJ348" s="398"/>
      <c r="BK348" s="398"/>
      <c r="BL348" s="397"/>
      <c r="BM348" s="398"/>
      <c r="BN348" s="398"/>
      <c r="BO348" s="398"/>
      <c r="BP348" s="398"/>
      <c r="BQ348" s="398"/>
      <c r="BR348" s="398"/>
      <c r="BS348" s="398"/>
      <c r="BT348" s="398"/>
      <c r="BU348" s="398"/>
      <c r="BV348" s="398"/>
      <c r="BW348" s="398"/>
      <c r="BX348" s="398"/>
      <c r="BY348" s="398"/>
      <c r="BZ348" s="398"/>
      <c r="CA348" s="398"/>
      <c r="CB348" s="398"/>
      <c r="CC348" s="398"/>
      <c r="CD348" s="398"/>
      <c r="CE348" s="398"/>
      <c r="CF348" s="398"/>
      <c r="CG348" s="398"/>
      <c r="CH348" s="398"/>
      <c r="CI348" s="398"/>
      <c r="CJ348" s="398"/>
    </row>
    <row r="349" spans="1:88" s="402" customFormat="1" ht="15" x14ac:dyDescent="0.25">
      <c r="A349" s="899" t="s">
        <v>8263</v>
      </c>
      <c r="B349" s="398"/>
      <c r="C349" s="397"/>
      <c r="D349" s="900" t="s">
        <v>10050</v>
      </c>
      <c r="E349" s="429" t="s">
        <v>10035</v>
      </c>
      <c r="F349" s="399">
        <f t="shared" si="52"/>
        <v>45946</v>
      </c>
      <c r="G349" s="401" t="str">
        <f t="shared" si="53"/>
        <v>A</v>
      </c>
      <c r="H349" s="898" t="str">
        <f t="shared" si="54"/>
        <v>MR_DER-1283_25</v>
      </c>
      <c r="I349" s="413" t="str">
        <f t="shared" si="55"/>
        <v>ND</v>
      </c>
      <c r="J349" s="413" t="str">
        <f t="shared" si="56"/>
        <v>ND</v>
      </c>
      <c r="K349" s="398" t="s">
        <v>3730</v>
      </c>
      <c r="L349" s="430">
        <v>45902</v>
      </c>
      <c r="M349" s="218" t="s">
        <v>10178</v>
      </c>
      <c r="N349" s="398" t="s">
        <v>5536</v>
      </c>
      <c r="O349" s="430">
        <v>45912</v>
      </c>
      <c r="P349" s="398"/>
      <c r="Q349" s="398" t="s">
        <v>3765</v>
      </c>
      <c r="R349" s="430">
        <v>45925</v>
      </c>
      <c r="S349" s="218" t="s">
        <v>10400</v>
      </c>
      <c r="T349" s="398" t="s">
        <v>5539</v>
      </c>
      <c r="U349" s="430">
        <v>45926</v>
      </c>
      <c r="V349" s="398"/>
      <c r="W349" s="398" t="s">
        <v>3748</v>
      </c>
      <c r="X349" s="430">
        <v>45946</v>
      </c>
      <c r="Y349" s="23" t="s">
        <v>10777</v>
      </c>
      <c r="Z349" s="398"/>
      <c r="AA349" s="430"/>
      <c r="AB349" s="398"/>
      <c r="AC349" s="398"/>
      <c r="AD349" s="430"/>
      <c r="AE349" s="914"/>
      <c r="AF349" s="398"/>
      <c r="AG349" s="398"/>
      <c r="AH349" s="398"/>
      <c r="AI349" s="398"/>
      <c r="AJ349" s="430"/>
      <c r="AK349" s="914"/>
      <c r="AL349" s="398"/>
      <c r="AM349" s="398"/>
      <c r="AN349" s="398"/>
      <c r="AO349" s="398"/>
      <c r="AP349" s="398"/>
      <c r="AQ349" s="398"/>
      <c r="AR349" s="398"/>
      <c r="AS349" s="398"/>
      <c r="AT349" s="398"/>
      <c r="AU349" s="398"/>
      <c r="AV349" s="398"/>
      <c r="AW349" s="398"/>
      <c r="AX349" s="398"/>
      <c r="AY349" s="398"/>
      <c r="AZ349" s="397"/>
      <c r="BA349" s="398"/>
      <c r="BB349" s="398"/>
      <c r="BC349" s="397"/>
      <c r="BD349" s="398"/>
      <c r="BE349" s="398"/>
      <c r="BF349" s="398"/>
      <c r="BG349" s="398"/>
      <c r="BH349" s="398"/>
      <c r="BI349" s="397"/>
      <c r="BJ349" s="398"/>
      <c r="BK349" s="398"/>
      <c r="BL349" s="397"/>
      <c r="BM349" s="398"/>
      <c r="BN349" s="398"/>
      <c r="BO349" s="398"/>
      <c r="BP349" s="398"/>
      <c r="BQ349" s="398"/>
      <c r="BR349" s="398"/>
      <c r="BS349" s="398"/>
      <c r="BT349" s="398"/>
      <c r="BU349" s="398"/>
      <c r="BV349" s="398"/>
      <c r="BW349" s="398"/>
      <c r="BX349" s="398"/>
      <c r="BY349" s="398"/>
      <c r="BZ349" s="398"/>
      <c r="CA349" s="398"/>
      <c r="CB349" s="398"/>
      <c r="CC349" s="398"/>
      <c r="CD349" s="398"/>
      <c r="CE349" s="398"/>
      <c r="CF349" s="398"/>
      <c r="CG349" s="398"/>
      <c r="CH349" s="398"/>
      <c r="CI349" s="398"/>
      <c r="CJ349" s="398"/>
    </row>
    <row r="350" spans="1:88" s="402" customFormat="1" ht="15" x14ac:dyDescent="0.25">
      <c r="A350" s="899" t="s">
        <v>8263</v>
      </c>
      <c r="B350" s="398"/>
      <c r="C350" s="397"/>
      <c r="D350" s="900" t="s">
        <v>10050</v>
      </c>
      <c r="E350" s="429" t="s">
        <v>10036</v>
      </c>
      <c r="F350" s="399">
        <f t="shared" si="52"/>
        <v>45946</v>
      </c>
      <c r="G350" s="401" t="str">
        <f t="shared" si="53"/>
        <v>A</v>
      </c>
      <c r="H350" s="898" t="str">
        <f t="shared" si="54"/>
        <v>MR_DER-1283_25</v>
      </c>
      <c r="I350" s="413" t="str">
        <f t="shared" si="55"/>
        <v>ND</v>
      </c>
      <c r="J350" s="413" t="str">
        <f t="shared" si="56"/>
        <v>ND</v>
      </c>
      <c r="K350" s="398" t="s">
        <v>3730</v>
      </c>
      <c r="L350" s="430">
        <v>45902</v>
      </c>
      <c r="M350" s="218" t="s">
        <v>10178</v>
      </c>
      <c r="N350" s="398" t="s">
        <v>5536</v>
      </c>
      <c r="O350" s="430">
        <v>45912</v>
      </c>
      <c r="P350" s="398"/>
      <c r="Q350" s="398" t="s">
        <v>3765</v>
      </c>
      <c r="R350" s="430">
        <v>45925</v>
      </c>
      <c r="S350" s="218" t="s">
        <v>10400</v>
      </c>
      <c r="T350" s="398" t="s">
        <v>5539</v>
      </c>
      <c r="U350" s="430">
        <v>45926</v>
      </c>
      <c r="V350" s="398"/>
      <c r="W350" s="398" t="s">
        <v>3748</v>
      </c>
      <c r="X350" s="430">
        <v>45946</v>
      </c>
      <c r="Y350" s="23" t="s">
        <v>10777</v>
      </c>
      <c r="Z350" s="398"/>
      <c r="AA350" s="430"/>
      <c r="AB350" s="398"/>
      <c r="AC350" s="398"/>
      <c r="AD350" s="430"/>
      <c r="AE350" s="914"/>
      <c r="AF350" s="398"/>
      <c r="AG350" s="398"/>
      <c r="AH350" s="398"/>
      <c r="AI350" s="398"/>
      <c r="AJ350" s="430"/>
      <c r="AK350" s="914"/>
      <c r="AL350" s="398"/>
      <c r="AM350" s="398"/>
      <c r="AN350" s="398"/>
      <c r="AO350" s="398"/>
      <c r="AP350" s="398"/>
      <c r="AQ350" s="398"/>
      <c r="AR350" s="398"/>
      <c r="AS350" s="398"/>
      <c r="AT350" s="398"/>
      <c r="AU350" s="398"/>
      <c r="AV350" s="398"/>
      <c r="AW350" s="398"/>
      <c r="AX350" s="398"/>
      <c r="AY350" s="398"/>
      <c r="AZ350" s="397"/>
      <c r="BA350" s="398"/>
      <c r="BB350" s="398"/>
      <c r="BC350" s="397"/>
      <c r="BD350" s="398"/>
      <c r="BE350" s="398"/>
      <c r="BF350" s="398"/>
      <c r="BG350" s="398"/>
      <c r="BH350" s="398"/>
      <c r="BI350" s="397"/>
      <c r="BJ350" s="398"/>
      <c r="BK350" s="398"/>
      <c r="BL350" s="397"/>
      <c r="BM350" s="398"/>
      <c r="BN350" s="398"/>
      <c r="BO350" s="398"/>
      <c r="BP350" s="398"/>
      <c r="BQ350" s="398"/>
      <c r="BR350" s="398"/>
      <c r="BS350" s="398"/>
      <c r="BT350" s="398"/>
      <c r="BU350" s="398"/>
      <c r="BV350" s="398"/>
      <c r="BW350" s="398"/>
      <c r="BX350" s="398"/>
      <c r="BY350" s="398"/>
      <c r="BZ350" s="398"/>
      <c r="CA350" s="398"/>
      <c r="CB350" s="398"/>
      <c r="CC350" s="398"/>
      <c r="CD350" s="398"/>
      <c r="CE350" s="398"/>
      <c r="CF350" s="398"/>
      <c r="CG350" s="398"/>
      <c r="CH350" s="398"/>
      <c r="CI350" s="398"/>
      <c r="CJ350" s="398"/>
    </row>
    <row r="351" spans="1:88" s="402" customFormat="1" ht="15" x14ac:dyDescent="0.25">
      <c r="A351" s="899" t="s">
        <v>8263</v>
      </c>
      <c r="B351" s="398"/>
      <c r="C351" s="397"/>
      <c r="D351" s="900" t="s">
        <v>10050</v>
      </c>
      <c r="E351" s="429" t="s">
        <v>10037</v>
      </c>
      <c r="F351" s="399">
        <f t="shared" si="52"/>
        <v>45946</v>
      </c>
      <c r="G351" s="401" t="str">
        <f t="shared" si="53"/>
        <v>A</v>
      </c>
      <c r="H351" s="898" t="str">
        <f t="shared" si="54"/>
        <v>MR_DER-1283_25</v>
      </c>
      <c r="I351" s="413" t="str">
        <f t="shared" si="55"/>
        <v>ND</v>
      </c>
      <c r="J351" s="413" t="str">
        <f t="shared" si="56"/>
        <v>ND</v>
      </c>
      <c r="K351" s="398" t="s">
        <v>3730</v>
      </c>
      <c r="L351" s="430">
        <v>45902</v>
      </c>
      <c r="M351" s="218" t="s">
        <v>10178</v>
      </c>
      <c r="N351" s="398" t="s">
        <v>5536</v>
      </c>
      <c r="O351" s="430">
        <v>45912</v>
      </c>
      <c r="P351" s="398"/>
      <c r="Q351" s="398" t="s">
        <v>3765</v>
      </c>
      <c r="R351" s="430">
        <v>45925</v>
      </c>
      <c r="S351" s="218" t="s">
        <v>10400</v>
      </c>
      <c r="T351" s="398" t="s">
        <v>5539</v>
      </c>
      <c r="U351" s="430">
        <v>45926</v>
      </c>
      <c r="V351" s="398"/>
      <c r="W351" s="398" t="s">
        <v>3748</v>
      </c>
      <c r="X351" s="430">
        <v>45946</v>
      </c>
      <c r="Y351" s="23" t="s">
        <v>10777</v>
      </c>
      <c r="Z351" s="398"/>
      <c r="AA351" s="430"/>
      <c r="AB351" s="398"/>
      <c r="AC351" s="398"/>
      <c r="AD351" s="430"/>
      <c r="AE351" s="914"/>
      <c r="AF351" s="398"/>
      <c r="AG351" s="398"/>
      <c r="AH351" s="398"/>
      <c r="AI351" s="398"/>
      <c r="AJ351" s="430"/>
      <c r="AK351" s="914"/>
      <c r="AL351" s="398"/>
      <c r="AM351" s="398"/>
      <c r="AN351" s="398"/>
      <c r="AO351" s="398"/>
      <c r="AP351" s="398"/>
      <c r="AQ351" s="398"/>
      <c r="AR351" s="398"/>
      <c r="AS351" s="398"/>
      <c r="AT351" s="398"/>
      <c r="AU351" s="398"/>
      <c r="AV351" s="398"/>
      <c r="AW351" s="398"/>
      <c r="AX351" s="398"/>
      <c r="AY351" s="398"/>
      <c r="AZ351" s="397"/>
      <c r="BA351" s="398"/>
      <c r="BB351" s="398"/>
      <c r="BC351" s="397"/>
      <c r="BD351" s="398"/>
      <c r="BE351" s="398"/>
      <c r="BF351" s="398"/>
      <c r="BG351" s="398"/>
      <c r="BH351" s="398"/>
      <c r="BI351" s="397"/>
      <c r="BJ351" s="398"/>
      <c r="BK351" s="398"/>
      <c r="BL351" s="397"/>
      <c r="BM351" s="398"/>
      <c r="BN351" s="398"/>
      <c r="BO351" s="398"/>
      <c r="BP351" s="398"/>
      <c r="BQ351" s="398"/>
      <c r="BR351" s="398"/>
      <c r="BS351" s="398"/>
      <c r="BT351" s="398"/>
      <c r="BU351" s="398"/>
      <c r="BV351" s="398"/>
      <c r="BW351" s="398"/>
      <c r="BX351" s="398"/>
      <c r="BY351" s="398"/>
      <c r="BZ351" s="398"/>
      <c r="CA351" s="398"/>
      <c r="CB351" s="398"/>
      <c r="CC351" s="398"/>
      <c r="CD351" s="398"/>
      <c r="CE351" s="398"/>
      <c r="CF351" s="398"/>
      <c r="CG351" s="398"/>
      <c r="CH351" s="398"/>
      <c r="CI351" s="398"/>
      <c r="CJ351" s="398"/>
    </row>
    <row r="352" spans="1:88" s="402" customFormat="1" ht="15" x14ac:dyDescent="0.25">
      <c r="A352" s="899" t="s">
        <v>8263</v>
      </c>
      <c r="B352" s="398"/>
      <c r="C352" s="397"/>
      <c r="D352" s="900" t="s">
        <v>10050</v>
      </c>
      <c r="E352" s="429" t="s">
        <v>10038</v>
      </c>
      <c r="F352" s="399">
        <f t="shared" si="52"/>
        <v>45946</v>
      </c>
      <c r="G352" s="401" t="str">
        <f t="shared" si="53"/>
        <v>A</v>
      </c>
      <c r="H352" s="898" t="str">
        <f t="shared" si="54"/>
        <v>MR_DER-1283_25</v>
      </c>
      <c r="I352" s="413" t="str">
        <f t="shared" si="55"/>
        <v>ND</v>
      </c>
      <c r="J352" s="413" t="str">
        <f t="shared" si="56"/>
        <v>ND</v>
      </c>
      <c r="K352" s="398" t="s">
        <v>3730</v>
      </c>
      <c r="L352" s="430">
        <v>45902</v>
      </c>
      <c r="M352" s="218" t="s">
        <v>10178</v>
      </c>
      <c r="N352" s="398" t="s">
        <v>5536</v>
      </c>
      <c r="O352" s="430">
        <v>45912</v>
      </c>
      <c r="P352" s="398"/>
      <c r="Q352" s="398" t="s">
        <v>3765</v>
      </c>
      <c r="R352" s="430">
        <v>45925</v>
      </c>
      <c r="S352" s="218" t="s">
        <v>10400</v>
      </c>
      <c r="T352" s="398" t="s">
        <v>5539</v>
      </c>
      <c r="U352" s="430">
        <v>45926</v>
      </c>
      <c r="V352" s="398"/>
      <c r="W352" s="398" t="s">
        <v>3748</v>
      </c>
      <c r="X352" s="430">
        <v>45946</v>
      </c>
      <c r="Y352" s="23" t="s">
        <v>10777</v>
      </c>
      <c r="Z352" s="398"/>
      <c r="AA352" s="430"/>
      <c r="AB352" s="398"/>
      <c r="AC352" s="398"/>
      <c r="AD352" s="430"/>
      <c r="AE352" s="914"/>
      <c r="AF352" s="398"/>
      <c r="AG352" s="398"/>
      <c r="AH352" s="398"/>
      <c r="AI352" s="398"/>
      <c r="AJ352" s="430"/>
      <c r="AK352" s="914"/>
      <c r="AL352" s="398"/>
      <c r="AM352" s="398"/>
      <c r="AN352" s="398"/>
      <c r="AO352" s="398"/>
      <c r="AP352" s="398"/>
      <c r="AQ352" s="398"/>
      <c r="AR352" s="398"/>
      <c r="AS352" s="398"/>
      <c r="AT352" s="398"/>
      <c r="AU352" s="398"/>
      <c r="AV352" s="398"/>
      <c r="AW352" s="398"/>
      <c r="AX352" s="398"/>
      <c r="AY352" s="398"/>
      <c r="AZ352" s="397"/>
      <c r="BA352" s="398"/>
      <c r="BB352" s="398"/>
      <c r="BC352" s="397"/>
      <c r="BD352" s="398"/>
      <c r="BE352" s="398"/>
      <c r="BF352" s="398"/>
      <c r="BG352" s="398"/>
      <c r="BH352" s="398"/>
      <c r="BI352" s="397"/>
      <c r="BJ352" s="398"/>
      <c r="BK352" s="398"/>
      <c r="BL352" s="397"/>
      <c r="BM352" s="398"/>
      <c r="BN352" s="398"/>
      <c r="BO352" s="398"/>
      <c r="BP352" s="398"/>
      <c r="BQ352" s="398"/>
      <c r="BR352" s="398"/>
      <c r="BS352" s="398"/>
      <c r="BT352" s="398"/>
      <c r="BU352" s="398"/>
      <c r="BV352" s="398"/>
      <c r="BW352" s="398"/>
      <c r="BX352" s="398"/>
      <c r="BY352" s="398"/>
      <c r="BZ352" s="398"/>
      <c r="CA352" s="398"/>
      <c r="CB352" s="398"/>
      <c r="CC352" s="398"/>
      <c r="CD352" s="398"/>
      <c r="CE352" s="398"/>
      <c r="CF352" s="398"/>
      <c r="CG352" s="398"/>
      <c r="CH352" s="398"/>
      <c r="CI352" s="398"/>
      <c r="CJ352" s="398"/>
    </row>
    <row r="353" spans="1:88" s="402" customFormat="1" ht="15" x14ac:dyDescent="0.25">
      <c r="A353" s="899" t="s">
        <v>8263</v>
      </c>
      <c r="B353" s="398"/>
      <c r="C353" s="397"/>
      <c r="D353" s="900" t="s">
        <v>10050</v>
      </c>
      <c r="E353" s="429" t="s">
        <v>10039</v>
      </c>
      <c r="F353" s="399">
        <f t="shared" si="52"/>
        <v>45946</v>
      </c>
      <c r="G353" s="401" t="str">
        <f t="shared" si="53"/>
        <v>A</v>
      </c>
      <c r="H353" s="898" t="str">
        <f t="shared" si="54"/>
        <v>MR_DER-1283_25</v>
      </c>
      <c r="I353" s="413" t="str">
        <f t="shared" si="55"/>
        <v>ND</v>
      </c>
      <c r="J353" s="413" t="str">
        <f t="shared" si="56"/>
        <v>ND</v>
      </c>
      <c r="K353" s="398" t="s">
        <v>3730</v>
      </c>
      <c r="L353" s="430">
        <v>45902</v>
      </c>
      <c r="M353" s="218" t="s">
        <v>10178</v>
      </c>
      <c r="N353" s="398" t="s">
        <v>5536</v>
      </c>
      <c r="O353" s="430">
        <v>45912</v>
      </c>
      <c r="P353" s="398"/>
      <c r="Q353" s="398" t="s">
        <v>3765</v>
      </c>
      <c r="R353" s="430">
        <v>45925</v>
      </c>
      <c r="S353" s="218" t="s">
        <v>10400</v>
      </c>
      <c r="T353" s="398" t="s">
        <v>5539</v>
      </c>
      <c r="U353" s="430">
        <v>45926</v>
      </c>
      <c r="V353" s="398"/>
      <c r="W353" s="398" t="s">
        <v>3748</v>
      </c>
      <c r="X353" s="430">
        <v>45946</v>
      </c>
      <c r="Y353" s="23" t="s">
        <v>10777</v>
      </c>
      <c r="Z353" s="398"/>
      <c r="AA353" s="430"/>
      <c r="AB353" s="398"/>
      <c r="AC353" s="398"/>
      <c r="AD353" s="430"/>
      <c r="AE353" s="914"/>
      <c r="AF353" s="398"/>
      <c r="AG353" s="398"/>
      <c r="AH353" s="398"/>
      <c r="AI353" s="398"/>
      <c r="AJ353" s="430"/>
      <c r="AK353" s="914"/>
      <c r="AL353" s="398"/>
      <c r="AM353" s="398"/>
      <c r="AN353" s="398"/>
      <c r="AO353" s="398"/>
      <c r="AP353" s="398"/>
      <c r="AQ353" s="398"/>
      <c r="AR353" s="398"/>
      <c r="AS353" s="398"/>
      <c r="AT353" s="398"/>
      <c r="AU353" s="398"/>
      <c r="AV353" s="398"/>
      <c r="AW353" s="398"/>
      <c r="AX353" s="398"/>
      <c r="AY353" s="398"/>
      <c r="AZ353" s="397"/>
      <c r="BA353" s="398"/>
      <c r="BB353" s="398"/>
      <c r="BC353" s="397"/>
      <c r="BD353" s="398"/>
      <c r="BE353" s="398"/>
      <c r="BF353" s="398"/>
      <c r="BG353" s="398"/>
      <c r="BH353" s="398"/>
      <c r="BI353" s="397"/>
      <c r="BJ353" s="398"/>
      <c r="BK353" s="398"/>
      <c r="BL353" s="397"/>
      <c r="BM353" s="398"/>
      <c r="BN353" s="398"/>
      <c r="BO353" s="398"/>
      <c r="BP353" s="398"/>
      <c r="BQ353" s="398"/>
      <c r="BR353" s="398"/>
      <c r="BS353" s="398"/>
      <c r="BT353" s="398"/>
      <c r="BU353" s="398"/>
      <c r="BV353" s="398"/>
      <c r="BW353" s="398"/>
      <c r="BX353" s="398"/>
      <c r="BY353" s="398"/>
      <c r="BZ353" s="398"/>
      <c r="CA353" s="398"/>
      <c r="CB353" s="398"/>
      <c r="CC353" s="398"/>
      <c r="CD353" s="398"/>
      <c r="CE353" s="398"/>
      <c r="CF353" s="398"/>
      <c r="CG353" s="398"/>
      <c r="CH353" s="398"/>
      <c r="CI353" s="398"/>
      <c r="CJ353" s="398"/>
    </row>
    <row r="354" spans="1:88" s="402" customFormat="1" ht="15" x14ac:dyDescent="0.25">
      <c r="A354" s="899" t="s">
        <v>8263</v>
      </c>
      <c r="B354" s="398"/>
      <c r="C354" s="397"/>
      <c r="D354" s="900" t="s">
        <v>10050</v>
      </c>
      <c r="E354" s="429" t="s">
        <v>10040</v>
      </c>
      <c r="F354" s="399">
        <f t="shared" si="52"/>
        <v>45946</v>
      </c>
      <c r="G354" s="401" t="str">
        <f t="shared" si="53"/>
        <v>A</v>
      </c>
      <c r="H354" s="898" t="str">
        <f t="shared" si="54"/>
        <v>MR_DER-1283_25</v>
      </c>
      <c r="I354" s="413" t="str">
        <f t="shared" si="55"/>
        <v>ND</v>
      </c>
      <c r="J354" s="413" t="str">
        <f t="shared" si="56"/>
        <v>ND</v>
      </c>
      <c r="K354" s="398" t="s">
        <v>3730</v>
      </c>
      <c r="L354" s="430">
        <v>45902</v>
      </c>
      <c r="M354" s="218" t="s">
        <v>10178</v>
      </c>
      <c r="N354" s="398" t="s">
        <v>5536</v>
      </c>
      <c r="O354" s="430">
        <v>45912</v>
      </c>
      <c r="P354" s="398"/>
      <c r="Q354" s="398" t="s">
        <v>3765</v>
      </c>
      <c r="R354" s="430">
        <v>45925</v>
      </c>
      <c r="S354" s="218" t="s">
        <v>10400</v>
      </c>
      <c r="T354" s="398" t="s">
        <v>5539</v>
      </c>
      <c r="U354" s="430">
        <v>45926</v>
      </c>
      <c r="V354" s="398"/>
      <c r="W354" s="398" t="s">
        <v>3748</v>
      </c>
      <c r="X354" s="430">
        <v>45946</v>
      </c>
      <c r="Y354" s="23" t="s">
        <v>10777</v>
      </c>
      <c r="Z354" s="398"/>
      <c r="AA354" s="430"/>
      <c r="AB354" s="398"/>
      <c r="AC354" s="398"/>
      <c r="AD354" s="430"/>
      <c r="AE354" s="914"/>
      <c r="AF354" s="398"/>
      <c r="AG354" s="398"/>
      <c r="AH354" s="398"/>
      <c r="AI354" s="398"/>
      <c r="AJ354" s="430"/>
      <c r="AK354" s="914"/>
      <c r="AL354" s="398"/>
      <c r="AM354" s="398"/>
      <c r="AN354" s="398"/>
      <c r="AO354" s="398"/>
      <c r="AP354" s="398"/>
      <c r="AQ354" s="398"/>
      <c r="AR354" s="398"/>
      <c r="AS354" s="398"/>
      <c r="AT354" s="398"/>
      <c r="AU354" s="398"/>
      <c r="AV354" s="398"/>
      <c r="AW354" s="398"/>
      <c r="AX354" s="398"/>
      <c r="AY354" s="398"/>
      <c r="AZ354" s="397"/>
      <c r="BA354" s="398"/>
      <c r="BB354" s="398"/>
      <c r="BC354" s="397"/>
      <c r="BD354" s="398"/>
      <c r="BE354" s="398"/>
      <c r="BF354" s="398"/>
      <c r="BG354" s="398"/>
      <c r="BH354" s="398"/>
      <c r="BI354" s="397"/>
      <c r="BJ354" s="398"/>
      <c r="BK354" s="398"/>
      <c r="BL354" s="397"/>
      <c r="BM354" s="398"/>
      <c r="BN354" s="398"/>
      <c r="BO354" s="398"/>
      <c r="BP354" s="398"/>
      <c r="BQ354" s="398"/>
      <c r="BR354" s="398"/>
      <c r="BS354" s="398"/>
      <c r="BT354" s="398"/>
      <c r="BU354" s="398"/>
      <c r="BV354" s="398"/>
      <c r="BW354" s="398"/>
      <c r="BX354" s="398"/>
      <c r="BY354" s="398"/>
      <c r="BZ354" s="398"/>
      <c r="CA354" s="398"/>
      <c r="CB354" s="398"/>
      <c r="CC354" s="398"/>
      <c r="CD354" s="398"/>
      <c r="CE354" s="398"/>
      <c r="CF354" s="398"/>
      <c r="CG354" s="398"/>
      <c r="CH354" s="398"/>
      <c r="CI354" s="398"/>
      <c r="CJ354" s="398"/>
    </row>
    <row r="355" spans="1:88" s="402" customFormat="1" ht="15" x14ac:dyDescent="0.25">
      <c r="A355" s="899" t="s">
        <v>8263</v>
      </c>
      <c r="B355" s="398"/>
      <c r="C355" s="397"/>
      <c r="D355" s="900" t="s">
        <v>10050</v>
      </c>
      <c r="E355" s="429" t="s">
        <v>10041</v>
      </c>
      <c r="F355" s="399">
        <f t="shared" si="52"/>
        <v>45946</v>
      </c>
      <c r="G355" s="401" t="str">
        <f t="shared" si="53"/>
        <v>A</v>
      </c>
      <c r="H355" s="898" t="str">
        <f t="shared" si="54"/>
        <v>MR_DER-1283_25</v>
      </c>
      <c r="I355" s="413" t="str">
        <f t="shared" si="55"/>
        <v>ND</v>
      </c>
      <c r="J355" s="413" t="str">
        <f t="shared" si="56"/>
        <v>ND</v>
      </c>
      <c r="K355" s="398" t="s">
        <v>3730</v>
      </c>
      <c r="L355" s="430">
        <v>45902</v>
      </c>
      <c r="M355" s="218" t="s">
        <v>10178</v>
      </c>
      <c r="N355" s="398" t="s">
        <v>5536</v>
      </c>
      <c r="O355" s="430">
        <v>45912</v>
      </c>
      <c r="P355" s="398"/>
      <c r="Q355" s="398" t="s">
        <v>3765</v>
      </c>
      <c r="R355" s="430">
        <v>45925</v>
      </c>
      <c r="S355" s="218" t="s">
        <v>10400</v>
      </c>
      <c r="T355" s="398" t="s">
        <v>5539</v>
      </c>
      <c r="U355" s="430">
        <v>45926</v>
      </c>
      <c r="V355" s="398"/>
      <c r="W355" s="398" t="s">
        <v>3748</v>
      </c>
      <c r="X355" s="430">
        <v>45946</v>
      </c>
      <c r="Y355" s="23" t="s">
        <v>10777</v>
      </c>
      <c r="Z355" s="398"/>
      <c r="AA355" s="430"/>
      <c r="AB355" s="398"/>
      <c r="AC355" s="398"/>
      <c r="AD355" s="430"/>
      <c r="AE355" s="914"/>
      <c r="AF355" s="398"/>
      <c r="AG355" s="398"/>
      <c r="AH355" s="398"/>
      <c r="AI355" s="398"/>
      <c r="AJ355" s="430"/>
      <c r="AK355" s="914"/>
      <c r="AL355" s="398"/>
      <c r="AM355" s="398"/>
      <c r="AN355" s="398"/>
      <c r="AO355" s="398"/>
      <c r="AP355" s="398"/>
      <c r="AQ355" s="398"/>
      <c r="AR355" s="398"/>
      <c r="AS355" s="398"/>
      <c r="AT355" s="398"/>
      <c r="AU355" s="398"/>
      <c r="AV355" s="398"/>
      <c r="AW355" s="398"/>
      <c r="AX355" s="398"/>
      <c r="AY355" s="398"/>
      <c r="AZ355" s="397"/>
      <c r="BA355" s="398"/>
      <c r="BB355" s="398"/>
      <c r="BC355" s="397"/>
      <c r="BD355" s="398"/>
      <c r="BE355" s="398"/>
      <c r="BF355" s="398"/>
      <c r="BG355" s="398"/>
      <c r="BH355" s="398"/>
      <c r="BI355" s="397"/>
      <c r="BJ355" s="398"/>
      <c r="BK355" s="398"/>
      <c r="BL355" s="397"/>
      <c r="BM355" s="398"/>
      <c r="BN355" s="398"/>
      <c r="BO355" s="398"/>
      <c r="BP355" s="398"/>
      <c r="BQ355" s="398"/>
      <c r="BR355" s="398"/>
      <c r="BS355" s="398"/>
      <c r="BT355" s="398"/>
      <c r="BU355" s="398"/>
      <c r="BV355" s="398"/>
      <c r="BW355" s="398"/>
      <c r="BX355" s="398"/>
      <c r="BY355" s="398"/>
      <c r="BZ355" s="398"/>
      <c r="CA355" s="398"/>
      <c r="CB355" s="398"/>
      <c r="CC355" s="398"/>
      <c r="CD355" s="398"/>
      <c r="CE355" s="398"/>
      <c r="CF355" s="398"/>
      <c r="CG355" s="398"/>
      <c r="CH355" s="398"/>
      <c r="CI355" s="398"/>
      <c r="CJ355" s="398"/>
    </row>
    <row r="356" spans="1:88" s="402" customFormat="1" ht="15" x14ac:dyDescent="0.25">
      <c r="A356" s="899" t="s">
        <v>8263</v>
      </c>
      <c r="B356" s="398"/>
      <c r="C356" s="397"/>
      <c r="D356" s="900" t="s">
        <v>10050</v>
      </c>
      <c r="E356" s="429" t="s">
        <v>10042</v>
      </c>
      <c r="F356" s="399">
        <f t="shared" si="52"/>
        <v>45946</v>
      </c>
      <c r="G356" s="401" t="str">
        <f t="shared" si="53"/>
        <v>A</v>
      </c>
      <c r="H356" s="898" t="str">
        <f t="shared" si="54"/>
        <v>MR_DER-1283_25</v>
      </c>
      <c r="I356" s="413" t="str">
        <f t="shared" si="55"/>
        <v>ND</v>
      </c>
      <c r="J356" s="413" t="str">
        <f t="shared" si="56"/>
        <v>ND</v>
      </c>
      <c r="K356" s="398" t="s">
        <v>3730</v>
      </c>
      <c r="L356" s="430">
        <v>45902</v>
      </c>
      <c r="M356" s="218" t="s">
        <v>10178</v>
      </c>
      <c r="N356" s="398" t="s">
        <v>5536</v>
      </c>
      <c r="O356" s="430">
        <v>45912</v>
      </c>
      <c r="P356" s="398"/>
      <c r="Q356" s="398" t="s">
        <v>3765</v>
      </c>
      <c r="R356" s="430">
        <v>45925</v>
      </c>
      <c r="S356" s="218" t="s">
        <v>10400</v>
      </c>
      <c r="T356" s="398" t="s">
        <v>5539</v>
      </c>
      <c r="U356" s="430">
        <v>45926</v>
      </c>
      <c r="V356" s="398"/>
      <c r="W356" s="398" t="s">
        <v>3748</v>
      </c>
      <c r="X356" s="430">
        <v>45946</v>
      </c>
      <c r="Y356" s="23" t="s">
        <v>10777</v>
      </c>
      <c r="Z356" s="398"/>
      <c r="AA356" s="430"/>
      <c r="AB356" s="398"/>
      <c r="AC356" s="398"/>
      <c r="AD356" s="430"/>
      <c r="AE356" s="914"/>
      <c r="AF356" s="398"/>
      <c r="AG356" s="398"/>
      <c r="AH356" s="398"/>
      <c r="AI356" s="398"/>
      <c r="AJ356" s="430"/>
      <c r="AK356" s="914"/>
      <c r="AL356" s="398"/>
      <c r="AM356" s="398"/>
      <c r="AN356" s="398"/>
      <c r="AO356" s="398"/>
      <c r="AP356" s="398"/>
      <c r="AQ356" s="398"/>
      <c r="AR356" s="398"/>
      <c r="AS356" s="398"/>
      <c r="AT356" s="398"/>
      <c r="AU356" s="398"/>
      <c r="AV356" s="398"/>
      <c r="AW356" s="398"/>
      <c r="AX356" s="398"/>
      <c r="AY356" s="398"/>
      <c r="AZ356" s="397"/>
      <c r="BA356" s="398"/>
      <c r="BB356" s="398"/>
      <c r="BC356" s="397"/>
      <c r="BD356" s="398"/>
      <c r="BE356" s="398"/>
      <c r="BF356" s="398"/>
      <c r="BG356" s="398"/>
      <c r="BH356" s="398"/>
      <c r="BI356" s="397"/>
      <c r="BJ356" s="398"/>
      <c r="BK356" s="398"/>
      <c r="BL356" s="397"/>
      <c r="BM356" s="398"/>
      <c r="BN356" s="398"/>
      <c r="BO356" s="398"/>
      <c r="BP356" s="398"/>
      <c r="BQ356" s="398"/>
      <c r="BR356" s="398"/>
      <c r="BS356" s="398"/>
      <c r="BT356" s="398"/>
      <c r="BU356" s="398"/>
      <c r="BV356" s="398"/>
      <c r="BW356" s="398"/>
      <c r="BX356" s="398"/>
      <c r="BY356" s="398"/>
      <c r="BZ356" s="398"/>
      <c r="CA356" s="398"/>
      <c r="CB356" s="398"/>
      <c r="CC356" s="398"/>
      <c r="CD356" s="398"/>
      <c r="CE356" s="398"/>
      <c r="CF356" s="398"/>
      <c r="CG356" s="398"/>
      <c r="CH356" s="398"/>
      <c r="CI356" s="398"/>
      <c r="CJ356" s="398"/>
    </row>
    <row r="357" spans="1:88" s="402" customFormat="1" ht="15" x14ac:dyDescent="0.25">
      <c r="A357" s="899" t="s">
        <v>8263</v>
      </c>
      <c r="B357" s="398"/>
      <c r="C357" s="397"/>
      <c r="D357" s="900" t="s">
        <v>10050</v>
      </c>
      <c r="E357" s="429" t="s">
        <v>10043</v>
      </c>
      <c r="F357" s="399">
        <f t="shared" si="52"/>
        <v>45946</v>
      </c>
      <c r="G357" s="401" t="str">
        <f t="shared" si="53"/>
        <v>A</v>
      </c>
      <c r="H357" s="898" t="str">
        <f t="shared" si="54"/>
        <v>MR_DER-1283_25</v>
      </c>
      <c r="I357" s="413" t="str">
        <f t="shared" si="55"/>
        <v>ND</v>
      </c>
      <c r="J357" s="413" t="str">
        <f t="shared" si="56"/>
        <v>ND</v>
      </c>
      <c r="K357" s="398" t="s">
        <v>3730</v>
      </c>
      <c r="L357" s="430">
        <v>45902</v>
      </c>
      <c r="M357" s="218" t="s">
        <v>10178</v>
      </c>
      <c r="N357" s="398" t="s">
        <v>5536</v>
      </c>
      <c r="O357" s="430">
        <v>45912</v>
      </c>
      <c r="P357" s="398"/>
      <c r="Q357" s="398" t="s">
        <v>3765</v>
      </c>
      <c r="R357" s="430">
        <v>45925</v>
      </c>
      <c r="S357" s="218" t="s">
        <v>10400</v>
      </c>
      <c r="T357" s="398" t="s">
        <v>5539</v>
      </c>
      <c r="U357" s="430">
        <v>45926</v>
      </c>
      <c r="V357" s="398"/>
      <c r="W357" s="398" t="s">
        <v>3748</v>
      </c>
      <c r="X357" s="430">
        <v>45946</v>
      </c>
      <c r="Y357" s="23" t="s">
        <v>10777</v>
      </c>
      <c r="Z357" s="398"/>
      <c r="AA357" s="430"/>
      <c r="AB357" s="398"/>
      <c r="AC357" s="398"/>
      <c r="AD357" s="430"/>
      <c r="AE357" s="914"/>
      <c r="AF357" s="398"/>
      <c r="AG357" s="398"/>
      <c r="AH357" s="398"/>
      <c r="AI357" s="398"/>
      <c r="AJ357" s="430"/>
      <c r="AK357" s="914"/>
      <c r="AL357" s="398"/>
      <c r="AM357" s="398"/>
      <c r="AN357" s="398"/>
      <c r="AO357" s="398"/>
      <c r="AP357" s="398"/>
      <c r="AQ357" s="398"/>
      <c r="AR357" s="398"/>
      <c r="AS357" s="398"/>
      <c r="AT357" s="398"/>
      <c r="AU357" s="398"/>
      <c r="AV357" s="398"/>
      <c r="AW357" s="398"/>
      <c r="AX357" s="398"/>
      <c r="AY357" s="398"/>
      <c r="AZ357" s="397"/>
      <c r="BA357" s="398"/>
      <c r="BB357" s="398"/>
      <c r="BC357" s="397"/>
      <c r="BD357" s="398"/>
      <c r="BE357" s="398"/>
      <c r="BF357" s="398"/>
      <c r="BG357" s="398"/>
      <c r="BH357" s="398"/>
      <c r="BI357" s="397"/>
      <c r="BJ357" s="398"/>
      <c r="BK357" s="398"/>
      <c r="BL357" s="397"/>
      <c r="BM357" s="398"/>
      <c r="BN357" s="398"/>
      <c r="BO357" s="398"/>
      <c r="BP357" s="398"/>
      <c r="BQ357" s="398"/>
      <c r="BR357" s="398"/>
      <c r="BS357" s="398"/>
      <c r="BT357" s="398"/>
      <c r="BU357" s="398"/>
      <c r="BV357" s="398"/>
      <c r="BW357" s="398"/>
      <c r="BX357" s="398"/>
      <c r="BY357" s="398"/>
      <c r="BZ357" s="398"/>
      <c r="CA357" s="398"/>
      <c r="CB357" s="398"/>
      <c r="CC357" s="398"/>
      <c r="CD357" s="398"/>
      <c r="CE357" s="398"/>
      <c r="CF357" s="398"/>
      <c r="CG357" s="398"/>
      <c r="CH357" s="398"/>
      <c r="CI357" s="398"/>
      <c r="CJ357" s="398"/>
    </row>
    <row r="358" spans="1:88" s="402" customFormat="1" ht="15" x14ac:dyDescent="0.25">
      <c r="A358" s="899" t="s">
        <v>8263</v>
      </c>
      <c r="B358" s="398"/>
      <c r="C358" s="397"/>
      <c r="D358" s="900" t="s">
        <v>10050</v>
      </c>
      <c r="E358" s="429" t="s">
        <v>10044</v>
      </c>
      <c r="F358" s="399">
        <f t="shared" si="52"/>
        <v>45946</v>
      </c>
      <c r="G358" s="401" t="str">
        <f t="shared" si="53"/>
        <v>A</v>
      </c>
      <c r="H358" s="898" t="str">
        <f t="shared" si="54"/>
        <v>MR_DER-1283_25</v>
      </c>
      <c r="I358" s="413" t="str">
        <f t="shared" si="55"/>
        <v>ND</v>
      </c>
      <c r="J358" s="413" t="str">
        <f t="shared" si="56"/>
        <v>ND</v>
      </c>
      <c r="K358" s="398" t="s">
        <v>3730</v>
      </c>
      <c r="L358" s="430">
        <v>45902</v>
      </c>
      <c r="M358" s="218" t="s">
        <v>10178</v>
      </c>
      <c r="N358" s="398" t="s">
        <v>5536</v>
      </c>
      <c r="O358" s="430">
        <v>45912</v>
      </c>
      <c r="P358" s="398"/>
      <c r="Q358" s="398" t="s">
        <v>3765</v>
      </c>
      <c r="R358" s="430">
        <v>45925</v>
      </c>
      <c r="S358" s="218" t="s">
        <v>10400</v>
      </c>
      <c r="T358" s="398" t="s">
        <v>5539</v>
      </c>
      <c r="U358" s="430">
        <v>45926</v>
      </c>
      <c r="V358" s="398"/>
      <c r="W358" s="398" t="s">
        <v>3748</v>
      </c>
      <c r="X358" s="430">
        <v>45946</v>
      </c>
      <c r="Y358" s="23" t="s">
        <v>10777</v>
      </c>
      <c r="Z358" s="398"/>
      <c r="AA358" s="430"/>
      <c r="AB358" s="398"/>
      <c r="AC358" s="398"/>
      <c r="AD358" s="430"/>
      <c r="AE358" s="914"/>
      <c r="AF358" s="398"/>
      <c r="AG358" s="398"/>
      <c r="AH358" s="398"/>
      <c r="AI358" s="398"/>
      <c r="AJ358" s="430"/>
      <c r="AK358" s="914"/>
      <c r="AL358" s="398"/>
      <c r="AM358" s="398"/>
      <c r="AN358" s="398"/>
      <c r="AO358" s="398"/>
      <c r="AP358" s="398"/>
      <c r="AQ358" s="398"/>
      <c r="AR358" s="398"/>
      <c r="AS358" s="398"/>
      <c r="AT358" s="398"/>
      <c r="AU358" s="398"/>
      <c r="AV358" s="398"/>
      <c r="AW358" s="398"/>
      <c r="AX358" s="398"/>
      <c r="AY358" s="398"/>
      <c r="AZ358" s="397"/>
      <c r="BA358" s="398"/>
      <c r="BB358" s="398"/>
      <c r="BC358" s="397"/>
      <c r="BD358" s="398"/>
      <c r="BE358" s="398"/>
      <c r="BF358" s="398"/>
      <c r="BG358" s="398"/>
      <c r="BH358" s="398"/>
      <c r="BI358" s="397"/>
      <c r="BJ358" s="398"/>
      <c r="BK358" s="398"/>
      <c r="BL358" s="397"/>
      <c r="BM358" s="398"/>
      <c r="BN358" s="398"/>
      <c r="BO358" s="398"/>
      <c r="BP358" s="398"/>
      <c r="BQ358" s="398"/>
      <c r="BR358" s="398"/>
      <c r="BS358" s="398"/>
      <c r="BT358" s="398"/>
      <c r="BU358" s="398"/>
      <c r="BV358" s="398"/>
      <c r="BW358" s="398"/>
      <c r="BX358" s="398"/>
      <c r="BY358" s="398"/>
      <c r="BZ358" s="398"/>
      <c r="CA358" s="398"/>
      <c r="CB358" s="398"/>
      <c r="CC358" s="398"/>
      <c r="CD358" s="398"/>
      <c r="CE358" s="398"/>
      <c r="CF358" s="398"/>
      <c r="CG358" s="398"/>
      <c r="CH358" s="398"/>
      <c r="CI358" s="398"/>
      <c r="CJ358" s="398"/>
    </row>
    <row r="359" spans="1:88" s="402" customFormat="1" ht="15" x14ac:dyDescent="0.25">
      <c r="A359" s="899" t="s">
        <v>8263</v>
      </c>
      <c r="B359" s="398"/>
      <c r="C359" s="397"/>
      <c r="D359" s="900" t="s">
        <v>10050</v>
      </c>
      <c r="E359" s="429" t="s">
        <v>10045</v>
      </c>
      <c r="F359" s="399">
        <f t="shared" si="52"/>
        <v>45946</v>
      </c>
      <c r="G359" s="401" t="str">
        <f t="shared" si="53"/>
        <v>A</v>
      </c>
      <c r="H359" s="898" t="str">
        <f t="shared" si="54"/>
        <v>MR_DER-1283_25</v>
      </c>
      <c r="I359" s="413" t="str">
        <f t="shared" si="55"/>
        <v>ND</v>
      </c>
      <c r="J359" s="413" t="str">
        <f t="shared" si="56"/>
        <v>ND</v>
      </c>
      <c r="K359" s="398" t="s">
        <v>3730</v>
      </c>
      <c r="L359" s="430">
        <v>45902</v>
      </c>
      <c r="M359" s="218" t="s">
        <v>10178</v>
      </c>
      <c r="N359" s="398" t="s">
        <v>5536</v>
      </c>
      <c r="O359" s="430">
        <v>45912</v>
      </c>
      <c r="P359" s="398"/>
      <c r="Q359" s="398" t="s">
        <v>3765</v>
      </c>
      <c r="R359" s="430">
        <v>45925</v>
      </c>
      <c r="S359" s="218" t="s">
        <v>10400</v>
      </c>
      <c r="T359" s="398" t="s">
        <v>5539</v>
      </c>
      <c r="U359" s="430">
        <v>45926</v>
      </c>
      <c r="V359" s="398"/>
      <c r="W359" s="398" t="s">
        <v>3748</v>
      </c>
      <c r="X359" s="430">
        <v>45946</v>
      </c>
      <c r="Y359" s="23" t="s">
        <v>10777</v>
      </c>
      <c r="Z359" s="398"/>
      <c r="AA359" s="430"/>
      <c r="AB359" s="398"/>
      <c r="AC359" s="398"/>
      <c r="AD359" s="430"/>
      <c r="AE359" s="914"/>
      <c r="AF359" s="398"/>
      <c r="AG359" s="398"/>
      <c r="AH359" s="398"/>
      <c r="AI359" s="398"/>
      <c r="AJ359" s="430"/>
      <c r="AK359" s="914"/>
      <c r="AL359" s="398"/>
      <c r="AM359" s="398"/>
      <c r="AN359" s="398"/>
      <c r="AO359" s="398"/>
      <c r="AP359" s="398"/>
      <c r="AQ359" s="398"/>
      <c r="AR359" s="398"/>
      <c r="AS359" s="398"/>
      <c r="AT359" s="398"/>
      <c r="AU359" s="398"/>
      <c r="AV359" s="398"/>
      <c r="AW359" s="398"/>
      <c r="AX359" s="398"/>
      <c r="AY359" s="398"/>
      <c r="AZ359" s="397"/>
      <c r="BA359" s="398"/>
      <c r="BB359" s="398"/>
      <c r="BC359" s="397"/>
      <c r="BD359" s="398"/>
      <c r="BE359" s="398"/>
      <c r="BF359" s="398"/>
      <c r="BG359" s="398"/>
      <c r="BH359" s="398"/>
      <c r="BI359" s="397"/>
      <c r="BJ359" s="398"/>
      <c r="BK359" s="398"/>
      <c r="BL359" s="397"/>
      <c r="BM359" s="398"/>
      <c r="BN359" s="398"/>
      <c r="BO359" s="398"/>
      <c r="BP359" s="398"/>
      <c r="BQ359" s="398"/>
      <c r="BR359" s="398"/>
      <c r="BS359" s="398"/>
      <c r="BT359" s="398"/>
      <c r="BU359" s="398"/>
      <c r="BV359" s="398"/>
      <c r="BW359" s="398"/>
      <c r="BX359" s="398"/>
      <c r="BY359" s="398"/>
      <c r="BZ359" s="398"/>
      <c r="CA359" s="398"/>
      <c r="CB359" s="398"/>
      <c r="CC359" s="398"/>
      <c r="CD359" s="398"/>
      <c r="CE359" s="398"/>
      <c r="CF359" s="398"/>
      <c r="CG359" s="398"/>
      <c r="CH359" s="398"/>
      <c r="CI359" s="398"/>
      <c r="CJ359" s="398"/>
    </row>
    <row r="360" spans="1:88" s="402" customFormat="1" ht="15" x14ac:dyDescent="0.25">
      <c r="A360" s="899" t="s">
        <v>8263</v>
      </c>
      <c r="B360" s="398"/>
      <c r="C360" s="397"/>
      <c r="D360" s="900" t="s">
        <v>10050</v>
      </c>
      <c r="E360" s="429" t="s">
        <v>10046</v>
      </c>
      <c r="F360" s="399">
        <f t="shared" si="52"/>
        <v>45946</v>
      </c>
      <c r="G360" s="401" t="str">
        <f t="shared" si="53"/>
        <v>A</v>
      </c>
      <c r="H360" s="898" t="str">
        <f t="shared" si="54"/>
        <v>MR_DER-1283_25</v>
      </c>
      <c r="I360" s="413" t="str">
        <f t="shared" si="55"/>
        <v>ND</v>
      </c>
      <c r="J360" s="413" t="str">
        <f t="shared" si="56"/>
        <v>ND</v>
      </c>
      <c r="K360" s="398" t="s">
        <v>3730</v>
      </c>
      <c r="L360" s="430">
        <v>45902</v>
      </c>
      <c r="M360" s="218" t="s">
        <v>10178</v>
      </c>
      <c r="N360" s="398" t="s">
        <v>5536</v>
      </c>
      <c r="O360" s="430">
        <v>45912</v>
      </c>
      <c r="P360" s="398"/>
      <c r="Q360" s="398" t="s">
        <v>3765</v>
      </c>
      <c r="R360" s="430">
        <v>45925</v>
      </c>
      <c r="S360" s="218" t="s">
        <v>10400</v>
      </c>
      <c r="T360" s="398" t="s">
        <v>5539</v>
      </c>
      <c r="U360" s="430">
        <v>45926</v>
      </c>
      <c r="V360" s="398"/>
      <c r="W360" s="398" t="s">
        <v>3748</v>
      </c>
      <c r="X360" s="430">
        <v>45946</v>
      </c>
      <c r="Y360" s="23" t="s">
        <v>10777</v>
      </c>
      <c r="Z360" s="398"/>
      <c r="AA360" s="430"/>
      <c r="AB360" s="398"/>
      <c r="AC360" s="398"/>
      <c r="AD360" s="430"/>
      <c r="AE360" s="914"/>
      <c r="AF360" s="398"/>
      <c r="AG360" s="398"/>
      <c r="AH360" s="398"/>
      <c r="AI360" s="398"/>
      <c r="AJ360" s="430"/>
      <c r="AK360" s="914"/>
      <c r="AL360" s="398"/>
      <c r="AM360" s="398"/>
      <c r="AN360" s="398"/>
      <c r="AO360" s="398"/>
      <c r="AP360" s="398"/>
      <c r="AQ360" s="398"/>
      <c r="AR360" s="398"/>
      <c r="AS360" s="398"/>
      <c r="AT360" s="398"/>
      <c r="AU360" s="398"/>
      <c r="AV360" s="398"/>
      <c r="AW360" s="398"/>
      <c r="AX360" s="398"/>
      <c r="AY360" s="398"/>
      <c r="AZ360" s="397"/>
      <c r="BA360" s="398"/>
      <c r="BB360" s="398"/>
      <c r="BC360" s="397"/>
      <c r="BD360" s="398"/>
      <c r="BE360" s="398"/>
      <c r="BF360" s="398"/>
      <c r="BG360" s="398"/>
      <c r="BH360" s="398"/>
      <c r="BI360" s="397"/>
      <c r="BJ360" s="398"/>
      <c r="BK360" s="398"/>
      <c r="BL360" s="397"/>
      <c r="BM360" s="398"/>
      <c r="BN360" s="398"/>
      <c r="BO360" s="398"/>
      <c r="BP360" s="398"/>
      <c r="BQ360" s="398"/>
      <c r="BR360" s="398"/>
      <c r="BS360" s="398"/>
      <c r="BT360" s="398"/>
      <c r="BU360" s="398"/>
      <c r="BV360" s="398"/>
      <c r="BW360" s="398"/>
      <c r="BX360" s="398"/>
      <c r="BY360" s="398"/>
      <c r="BZ360" s="398"/>
      <c r="CA360" s="398"/>
      <c r="CB360" s="398"/>
      <c r="CC360" s="398"/>
      <c r="CD360" s="398"/>
      <c r="CE360" s="398"/>
      <c r="CF360" s="398"/>
      <c r="CG360" s="398"/>
      <c r="CH360" s="398"/>
      <c r="CI360" s="398"/>
      <c r="CJ360" s="398"/>
    </row>
    <row r="361" spans="1:88" s="402" customFormat="1" ht="15" x14ac:dyDescent="0.25">
      <c r="A361" s="899" t="s">
        <v>8263</v>
      </c>
      <c r="B361" s="398"/>
      <c r="C361" s="397"/>
      <c r="D361" s="900" t="s">
        <v>10050</v>
      </c>
      <c r="E361" s="429" t="s">
        <v>10047</v>
      </c>
      <c r="F361" s="399">
        <f t="shared" si="52"/>
        <v>45946</v>
      </c>
      <c r="G361" s="401" t="str">
        <f t="shared" si="53"/>
        <v>A</v>
      </c>
      <c r="H361" s="898" t="str">
        <f t="shared" si="54"/>
        <v>MR_DER-1283_25</v>
      </c>
      <c r="I361" s="413" t="str">
        <f t="shared" si="55"/>
        <v>ND</v>
      </c>
      <c r="J361" s="413" t="str">
        <f t="shared" si="56"/>
        <v>ND</v>
      </c>
      <c r="K361" s="398" t="s">
        <v>3730</v>
      </c>
      <c r="L361" s="430">
        <v>45902</v>
      </c>
      <c r="M361" s="218" t="s">
        <v>10178</v>
      </c>
      <c r="N361" s="398" t="s">
        <v>5536</v>
      </c>
      <c r="O361" s="430">
        <v>45912</v>
      </c>
      <c r="P361" s="398"/>
      <c r="Q361" s="398" t="s">
        <v>3765</v>
      </c>
      <c r="R361" s="430">
        <v>45925</v>
      </c>
      <c r="S361" s="218" t="s">
        <v>10400</v>
      </c>
      <c r="T361" s="398" t="s">
        <v>5539</v>
      </c>
      <c r="U361" s="430">
        <v>45926</v>
      </c>
      <c r="V361" s="398"/>
      <c r="W361" s="398" t="s">
        <v>3748</v>
      </c>
      <c r="X361" s="430">
        <v>45946</v>
      </c>
      <c r="Y361" s="23" t="s">
        <v>10777</v>
      </c>
      <c r="Z361" s="398"/>
      <c r="AA361" s="430"/>
      <c r="AB361" s="398"/>
      <c r="AC361" s="398"/>
      <c r="AD361" s="430"/>
      <c r="AE361" s="914"/>
      <c r="AF361" s="398"/>
      <c r="AG361" s="398"/>
      <c r="AH361" s="398"/>
      <c r="AI361" s="398"/>
      <c r="AJ361" s="430"/>
      <c r="AK361" s="914"/>
      <c r="AL361" s="398"/>
      <c r="AM361" s="398"/>
      <c r="AN361" s="398"/>
      <c r="AO361" s="398"/>
      <c r="AP361" s="398"/>
      <c r="AQ361" s="398"/>
      <c r="AR361" s="398"/>
      <c r="AS361" s="398"/>
      <c r="AT361" s="398"/>
      <c r="AU361" s="398"/>
      <c r="AV361" s="398"/>
      <c r="AW361" s="398"/>
      <c r="AX361" s="398"/>
      <c r="AY361" s="398"/>
      <c r="AZ361" s="397"/>
      <c r="BA361" s="398"/>
      <c r="BB361" s="398"/>
      <c r="BC361" s="397"/>
      <c r="BD361" s="398"/>
      <c r="BE361" s="398"/>
      <c r="BF361" s="398"/>
      <c r="BG361" s="398"/>
      <c r="BH361" s="398"/>
      <c r="BI361" s="397"/>
      <c r="BJ361" s="398"/>
      <c r="BK361" s="398"/>
      <c r="BL361" s="397"/>
      <c r="BM361" s="398"/>
      <c r="BN361" s="398"/>
      <c r="BO361" s="398"/>
      <c r="BP361" s="398"/>
      <c r="BQ361" s="398"/>
      <c r="BR361" s="398"/>
      <c r="BS361" s="398"/>
      <c r="BT361" s="398"/>
      <c r="BU361" s="398"/>
      <c r="BV361" s="398"/>
      <c r="BW361" s="398"/>
      <c r="BX361" s="398"/>
      <c r="BY361" s="398"/>
      <c r="BZ361" s="398"/>
      <c r="CA361" s="398"/>
      <c r="CB361" s="398"/>
      <c r="CC361" s="398"/>
      <c r="CD361" s="398"/>
      <c r="CE361" s="398"/>
      <c r="CF361" s="398"/>
      <c r="CG361" s="398"/>
      <c r="CH361" s="398"/>
      <c r="CI361" s="398"/>
      <c r="CJ361" s="398"/>
    </row>
    <row r="362" spans="1:88" s="402" customFormat="1" ht="15" x14ac:dyDescent="0.25">
      <c r="A362" s="899" t="s">
        <v>8263</v>
      </c>
      <c r="B362" s="398"/>
      <c r="C362" s="397"/>
      <c r="D362" s="900" t="s">
        <v>10051</v>
      </c>
      <c r="E362" s="429" t="s">
        <v>10048</v>
      </c>
      <c r="F362" s="399">
        <f t="shared" si="52"/>
        <v>45947</v>
      </c>
      <c r="G362" s="401" t="str">
        <f t="shared" si="53"/>
        <v>A</v>
      </c>
      <c r="H362" s="898" t="str">
        <f t="shared" si="54"/>
        <v>MR_DER-1296_25</v>
      </c>
      <c r="I362" s="413" t="str">
        <f t="shared" si="55"/>
        <v>ND</v>
      </c>
      <c r="J362" s="413" t="str">
        <f t="shared" si="56"/>
        <v>ND</v>
      </c>
      <c r="K362" s="398" t="s">
        <v>3730</v>
      </c>
      <c r="L362" s="430">
        <v>45902</v>
      </c>
      <c r="M362" s="1153" t="s">
        <v>10178</v>
      </c>
      <c r="N362" s="398" t="s">
        <v>5536</v>
      </c>
      <c r="O362" s="430">
        <v>45912</v>
      </c>
      <c r="P362" s="398"/>
      <c r="Q362" s="398" t="s">
        <v>3765</v>
      </c>
      <c r="R362" s="430">
        <v>45916</v>
      </c>
      <c r="S362" s="1153" t="s">
        <v>10294</v>
      </c>
      <c r="T362" s="398" t="s">
        <v>5536</v>
      </c>
      <c r="U362" s="430">
        <v>45926</v>
      </c>
      <c r="V362" s="398"/>
      <c r="W362" s="398" t="s">
        <v>5701</v>
      </c>
      <c r="X362" s="430">
        <v>45925</v>
      </c>
      <c r="Y362" s="218" t="s">
        <v>10400</v>
      </c>
      <c r="Z362" s="398" t="s">
        <v>5539</v>
      </c>
      <c r="AA362" s="430">
        <v>45926</v>
      </c>
      <c r="AB362" s="398"/>
      <c r="AC362" s="398" t="s">
        <v>3748</v>
      </c>
      <c r="AD362" s="430">
        <v>45947</v>
      </c>
      <c r="AE362" s="1151" t="s">
        <v>10851</v>
      </c>
      <c r="AF362" s="398"/>
      <c r="AG362" s="398"/>
      <c r="AH362" s="398"/>
      <c r="AI362" s="398"/>
      <c r="AJ362" s="430"/>
      <c r="AK362" s="914"/>
      <c r="AL362" s="398"/>
      <c r="AM362" s="398"/>
      <c r="AN362" s="398"/>
      <c r="AO362" s="398"/>
      <c r="AP362" s="398"/>
      <c r="AQ362" s="398"/>
      <c r="AR362" s="398"/>
      <c r="AS362" s="398"/>
      <c r="AT362" s="398"/>
      <c r="AU362" s="398"/>
      <c r="AV362" s="398"/>
      <c r="AW362" s="398"/>
      <c r="AX362" s="398"/>
      <c r="AY362" s="398"/>
      <c r="AZ362" s="397"/>
      <c r="BA362" s="398"/>
      <c r="BB362" s="398"/>
      <c r="BC362" s="397"/>
      <c r="BD362" s="398"/>
      <c r="BE362" s="398"/>
      <c r="BF362" s="398"/>
      <c r="BG362" s="398"/>
      <c r="BH362" s="398"/>
      <c r="BI362" s="397"/>
      <c r="BJ362" s="398"/>
      <c r="BK362" s="398"/>
      <c r="BL362" s="397"/>
      <c r="BM362" s="398"/>
      <c r="BN362" s="398"/>
      <c r="BO362" s="398"/>
      <c r="BP362" s="398"/>
      <c r="BQ362" s="398"/>
      <c r="BR362" s="398"/>
      <c r="BS362" s="398"/>
      <c r="BT362" s="398"/>
      <c r="BU362" s="398"/>
      <c r="BV362" s="398"/>
      <c r="BW362" s="398"/>
      <c r="BX362" s="398"/>
      <c r="BY362" s="398"/>
      <c r="BZ362" s="398"/>
      <c r="CA362" s="398"/>
      <c r="CB362" s="398"/>
      <c r="CC362" s="398"/>
      <c r="CD362" s="398"/>
      <c r="CE362" s="398"/>
      <c r="CF362" s="398"/>
      <c r="CG362" s="398"/>
      <c r="CH362" s="398"/>
      <c r="CI362" s="398"/>
      <c r="CJ362" s="398"/>
    </row>
    <row r="363" spans="1:88" s="402" customFormat="1" ht="15" x14ac:dyDescent="0.25">
      <c r="A363" s="899" t="s">
        <v>8263</v>
      </c>
      <c r="B363" s="398"/>
      <c r="C363" s="397"/>
      <c r="D363" s="900" t="s">
        <v>10052</v>
      </c>
      <c r="E363" s="429" t="s">
        <v>10049</v>
      </c>
      <c r="F363" s="399">
        <f t="shared" si="52"/>
        <v>45951</v>
      </c>
      <c r="G363" s="401" t="str">
        <f t="shared" si="53"/>
        <v>A</v>
      </c>
      <c r="H363" s="898" t="str">
        <f t="shared" si="54"/>
        <v>MR_DER-1303_25</v>
      </c>
      <c r="I363" s="413" t="str">
        <f t="shared" si="55"/>
        <v>ND</v>
      </c>
      <c r="J363" s="413" t="str">
        <f t="shared" si="56"/>
        <v>APROVADO</v>
      </c>
      <c r="K363" s="398" t="s">
        <v>3730</v>
      </c>
      <c r="L363" s="430">
        <v>45902</v>
      </c>
      <c r="M363" s="1153" t="s">
        <v>10178</v>
      </c>
      <c r="N363" s="398" t="s">
        <v>5537</v>
      </c>
      <c r="O363" s="430">
        <v>45944</v>
      </c>
      <c r="P363" s="398"/>
      <c r="Q363" s="398" t="s">
        <v>3748</v>
      </c>
      <c r="R363" s="430">
        <v>45946</v>
      </c>
      <c r="S363" s="1153" t="s">
        <v>10778</v>
      </c>
      <c r="T363" s="398" t="s">
        <v>5539</v>
      </c>
      <c r="U363" s="430">
        <v>45947</v>
      </c>
      <c r="V363" s="398"/>
      <c r="W363" s="398" t="s">
        <v>3748</v>
      </c>
      <c r="X363" s="430">
        <v>45951</v>
      </c>
      <c r="Y363" s="218" t="s">
        <v>10859</v>
      </c>
      <c r="Z363" s="398"/>
      <c r="AA363" s="430"/>
      <c r="AB363" s="398"/>
      <c r="AC363" s="398"/>
      <c r="AD363" s="430"/>
      <c r="AE363" s="914"/>
      <c r="AF363" s="398"/>
      <c r="AG363" s="398"/>
      <c r="AH363" s="398"/>
      <c r="AI363" s="398"/>
      <c r="AJ363" s="430"/>
      <c r="AK363" s="914"/>
      <c r="AL363" s="398"/>
      <c r="AM363" s="398"/>
      <c r="AN363" s="398"/>
      <c r="AO363" s="398"/>
      <c r="AP363" s="398"/>
      <c r="AQ363" s="398"/>
      <c r="AR363" s="398"/>
      <c r="AS363" s="398"/>
      <c r="AT363" s="398"/>
      <c r="AU363" s="398"/>
      <c r="AV363" s="398"/>
      <c r="AW363" s="398"/>
      <c r="AX363" s="398"/>
      <c r="AY363" s="398"/>
      <c r="AZ363" s="397"/>
      <c r="BA363" s="398"/>
      <c r="BB363" s="398"/>
      <c r="BC363" s="397"/>
      <c r="BD363" s="398"/>
      <c r="BE363" s="398"/>
      <c r="BF363" s="398"/>
      <c r="BG363" s="398"/>
      <c r="BH363" s="398"/>
      <c r="BI363" s="397"/>
      <c r="BJ363" s="398"/>
      <c r="BK363" s="398"/>
      <c r="BL363" s="397"/>
      <c r="BM363" s="398"/>
      <c r="BN363" s="398"/>
      <c r="BO363" s="398"/>
      <c r="BP363" s="398"/>
      <c r="BQ363" s="398"/>
      <c r="BR363" s="398"/>
      <c r="BS363" s="398"/>
      <c r="BT363" s="398"/>
      <c r="BU363" s="398"/>
      <c r="BV363" s="398"/>
      <c r="BW363" s="398"/>
      <c r="BX363" s="398"/>
      <c r="BY363" s="398"/>
      <c r="BZ363" s="398"/>
      <c r="CA363" s="398"/>
      <c r="CB363" s="398"/>
      <c r="CC363" s="398"/>
      <c r="CD363" s="398"/>
      <c r="CE363" s="398"/>
      <c r="CF363" s="398"/>
      <c r="CG363" s="398"/>
      <c r="CH363" s="398"/>
      <c r="CI363" s="398"/>
      <c r="CJ363" s="398"/>
    </row>
    <row r="364" spans="1:88" s="402" customFormat="1" ht="15" x14ac:dyDescent="0.25">
      <c r="A364" s="899" t="s">
        <v>8263</v>
      </c>
      <c r="B364" s="398"/>
      <c r="C364" s="397"/>
      <c r="D364" s="900" t="s">
        <v>10089</v>
      </c>
      <c r="E364" s="429" t="s">
        <v>10053</v>
      </c>
      <c r="F364" s="399">
        <f t="shared" si="52"/>
        <v>45946</v>
      </c>
      <c r="G364" s="401" t="str">
        <f t="shared" si="53"/>
        <v>A</v>
      </c>
      <c r="H364" s="898" t="str">
        <f t="shared" si="54"/>
        <v>MR_DER-1283_25</v>
      </c>
      <c r="I364" s="413" t="str">
        <f t="shared" si="55"/>
        <v>ND</v>
      </c>
      <c r="J364" s="413" t="str">
        <f t="shared" si="56"/>
        <v>ND</v>
      </c>
      <c r="K364" s="398" t="s">
        <v>3730</v>
      </c>
      <c r="L364" s="430">
        <v>45902</v>
      </c>
      <c r="M364" s="218" t="s">
        <v>10177</v>
      </c>
      <c r="N364" s="398" t="s">
        <v>5536</v>
      </c>
      <c r="O364" s="430">
        <v>45912</v>
      </c>
      <c r="P364" s="398"/>
      <c r="Q364" s="398" t="s">
        <v>3765</v>
      </c>
      <c r="R364" s="430">
        <v>45925</v>
      </c>
      <c r="S364" s="218" t="s">
        <v>10401</v>
      </c>
      <c r="T364" s="398" t="s">
        <v>5539</v>
      </c>
      <c r="U364" s="430">
        <v>45926</v>
      </c>
      <c r="V364" s="398"/>
      <c r="W364" s="398" t="s">
        <v>3748</v>
      </c>
      <c r="X364" s="430">
        <v>45946</v>
      </c>
      <c r="Y364" s="23" t="s">
        <v>10777</v>
      </c>
      <c r="Z364" s="398"/>
      <c r="AA364" s="430"/>
      <c r="AB364" s="398"/>
      <c r="AC364" s="398"/>
      <c r="AD364" s="430"/>
      <c r="AE364" s="914"/>
      <c r="AF364" s="398"/>
      <c r="AG364" s="398"/>
      <c r="AH364" s="398"/>
      <c r="AI364" s="398"/>
      <c r="AJ364" s="430"/>
      <c r="AK364" s="914"/>
      <c r="AL364" s="398"/>
      <c r="AM364" s="398"/>
      <c r="AN364" s="398"/>
      <c r="AO364" s="398"/>
      <c r="AP364" s="398"/>
      <c r="AQ364" s="398"/>
      <c r="AR364" s="398"/>
      <c r="AS364" s="398"/>
      <c r="AT364" s="398"/>
      <c r="AU364" s="398"/>
      <c r="AV364" s="398"/>
      <c r="AW364" s="398"/>
      <c r="AX364" s="398"/>
      <c r="AY364" s="398"/>
      <c r="AZ364" s="397"/>
      <c r="BA364" s="398"/>
      <c r="BB364" s="398"/>
      <c r="BC364" s="397"/>
      <c r="BD364" s="398"/>
      <c r="BE364" s="398"/>
      <c r="BF364" s="398"/>
      <c r="BG364" s="398"/>
      <c r="BH364" s="398"/>
      <c r="BI364" s="397"/>
      <c r="BJ364" s="398"/>
      <c r="BK364" s="398"/>
      <c r="BL364" s="397"/>
      <c r="BM364" s="398"/>
      <c r="BN364" s="398"/>
      <c r="BO364" s="398"/>
      <c r="BP364" s="398"/>
      <c r="BQ364" s="398"/>
      <c r="BR364" s="398"/>
      <c r="BS364" s="398"/>
      <c r="BT364" s="398"/>
      <c r="BU364" s="398"/>
      <c r="BV364" s="398"/>
      <c r="BW364" s="398"/>
      <c r="BX364" s="398"/>
      <c r="BY364" s="398"/>
      <c r="BZ364" s="398"/>
      <c r="CA364" s="398"/>
      <c r="CB364" s="398"/>
      <c r="CC364" s="398"/>
      <c r="CD364" s="398"/>
      <c r="CE364" s="398"/>
      <c r="CF364" s="398"/>
      <c r="CG364" s="398"/>
      <c r="CH364" s="398"/>
      <c r="CI364" s="398"/>
      <c r="CJ364" s="398"/>
    </row>
    <row r="365" spans="1:88" s="402" customFormat="1" ht="15" x14ac:dyDescent="0.25">
      <c r="A365" s="899" t="s">
        <v>8263</v>
      </c>
      <c r="B365" s="398"/>
      <c r="C365" s="397"/>
      <c r="D365" s="900" t="s">
        <v>10089</v>
      </c>
      <c r="E365" s="429" t="s">
        <v>10054</v>
      </c>
      <c r="F365" s="399">
        <f t="shared" si="52"/>
        <v>45946</v>
      </c>
      <c r="G365" s="401" t="str">
        <f t="shared" si="53"/>
        <v>A</v>
      </c>
      <c r="H365" s="898" t="str">
        <f t="shared" si="54"/>
        <v>MR_DER-1283_25</v>
      </c>
      <c r="I365" s="413" t="str">
        <f t="shared" si="55"/>
        <v>ND</v>
      </c>
      <c r="J365" s="413" t="str">
        <f t="shared" si="56"/>
        <v>ND</v>
      </c>
      <c r="K365" s="398" t="s">
        <v>3730</v>
      </c>
      <c r="L365" s="430">
        <v>45902</v>
      </c>
      <c r="M365" s="218" t="s">
        <v>10177</v>
      </c>
      <c r="N365" s="398" t="s">
        <v>5536</v>
      </c>
      <c r="O365" s="430">
        <v>45912</v>
      </c>
      <c r="P365" s="398"/>
      <c r="Q365" s="398" t="s">
        <v>3765</v>
      </c>
      <c r="R365" s="430">
        <v>45925</v>
      </c>
      <c r="S365" s="218" t="s">
        <v>10401</v>
      </c>
      <c r="T365" s="398" t="s">
        <v>5539</v>
      </c>
      <c r="U365" s="430">
        <v>45926</v>
      </c>
      <c r="V365" s="398"/>
      <c r="W365" s="398" t="s">
        <v>3748</v>
      </c>
      <c r="X365" s="430">
        <v>45946</v>
      </c>
      <c r="Y365" s="23" t="s">
        <v>10777</v>
      </c>
      <c r="Z365" s="398"/>
      <c r="AA365" s="430"/>
      <c r="AB365" s="398"/>
      <c r="AC365" s="398"/>
      <c r="AD365" s="430"/>
      <c r="AE365" s="914"/>
      <c r="AF365" s="398"/>
      <c r="AG365" s="398"/>
      <c r="AH365" s="398"/>
      <c r="AI365" s="398"/>
      <c r="AJ365" s="430"/>
      <c r="AK365" s="914"/>
      <c r="AL365" s="398"/>
      <c r="AM365" s="398"/>
      <c r="AN365" s="398"/>
      <c r="AO365" s="398"/>
      <c r="AP365" s="398"/>
      <c r="AQ365" s="398"/>
      <c r="AR365" s="398"/>
      <c r="AS365" s="398"/>
      <c r="AT365" s="398"/>
      <c r="AU365" s="398"/>
      <c r="AV365" s="398"/>
      <c r="AW365" s="398"/>
      <c r="AX365" s="398"/>
      <c r="AY365" s="398"/>
      <c r="AZ365" s="397"/>
      <c r="BA365" s="398"/>
      <c r="BB365" s="398"/>
      <c r="BC365" s="397"/>
      <c r="BD365" s="398"/>
      <c r="BE365" s="398"/>
      <c r="BF365" s="398"/>
      <c r="BG365" s="398"/>
      <c r="BH365" s="398"/>
      <c r="BI365" s="397"/>
      <c r="BJ365" s="398"/>
      <c r="BK365" s="398"/>
      <c r="BL365" s="397"/>
      <c r="BM365" s="398"/>
      <c r="BN365" s="398"/>
      <c r="BO365" s="398"/>
      <c r="BP365" s="398"/>
      <c r="BQ365" s="398"/>
      <c r="BR365" s="398"/>
      <c r="BS365" s="398"/>
      <c r="BT365" s="398"/>
      <c r="BU365" s="398"/>
      <c r="BV365" s="398"/>
      <c r="BW365" s="398"/>
      <c r="BX365" s="398"/>
      <c r="BY365" s="398"/>
      <c r="BZ365" s="398"/>
      <c r="CA365" s="398"/>
      <c r="CB365" s="398"/>
      <c r="CC365" s="398"/>
      <c r="CD365" s="398"/>
      <c r="CE365" s="398"/>
      <c r="CF365" s="398"/>
      <c r="CG365" s="398"/>
      <c r="CH365" s="398"/>
      <c r="CI365" s="398"/>
      <c r="CJ365" s="398"/>
    </row>
    <row r="366" spans="1:88" s="402" customFormat="1" ht="15" x14ac:dyDescent="0.25">
      <c r="A366" s="899" t="s">
        <v>8263</v>
      </c>
      <c r="B366" s="398"/>
      <c r="C366" s="397"/>
      <c r="D366" s="900" t="s">
        <v>10089</v>
      </c>
      <c r="E366" s="429" t="s">
        <v>10055</v>
      </c>
      <c r="F366" s="399">
        <f t="shared" si="52"/>
        <v>45946</v>
      </c>
      <c r="G366" s="401" t="str">
        <f t="shared" si="53"/>
        <v>A</v>
      </c>
      <c r="H366" s="898" t="str">
        <f t="shared" si="54"/>
        <v>MR_DER-1283_25</v>
      </c>
      <c r="I366" s="413" t="str">
        <f t="shared" si="55"/>
        <v>ND</v>
      </c>
      <c r="J366" s="413" t="str">
        <f t="shared" si="56"/>
        <v>ND</v>
      </c>
      <c r="K366" s="398" t="s">
        <v>3730</v>
      </c>
      <c r="L366" s="430">
        <v>45902</v>
      </c>
      <c r="M366" s="218" t="s">
        <v>10177</v>
      </c>
      <c r="N366" s="398" t="s">
        <v>5536</v>
      </c>
      <c r="O366" s="430">
        <v>45912</v>
      </c>
      <c r="P366" s="398"/>
      <c r="Q366" s="398" t="s">
        <v>3765</v>
      </c>
      <c r="R366" s="430">
        <v>45925</v>
      </c>
      <c r="S366" s="218" t="s">
        <v>10401</v>
      </c>
      <c r="T366" s="398" t="s">
        <v>5539</v>
      </c>
      <c r="U366" s="430">
        <v>45926</v>
      </c>
      <c r="V366" s="398"/>
      <c r="W366" s="398" t="s">
        <v>3748</v>
      </c>
      <c r="X366" s="430">
        <v>45946</v>
      </c>
      <c r="Y366" s="23" t="s">
        <v>10777</v>
      </c>
      <c r="Z366" s="398"/>
      <c r="AA366" s="430"/>
      <c r="AB366" s="398"/>
      <c r="AC366" s="398"/>
      <c r="AD366" s="430"/>
      <c r="AE366" s="914"/>
      <c r="AF366" s="398"/>
      <c r="AG366" s="398"/>
      <c r="AH366" s="398"/>
      <c r="AI366" s="398"/>
      <c r="AJ366" s="430"/>
      <c r="AK366" s="914"/>
      <c r="AL366" s="398"/>
      <c r="AM366" s="398"/>
      <c r="AN366" s="398"/>
      <c r="AO366" s="398"/>
      <c r="AP366" s="398"/>
      <c r="AQ366" s="398"/>
      <c r="AR366" s="398"/>
      <c r="AS366" s="398"/>
      <c r="AT366" s="398"/>
      <c r="AU366" s="398"/>
      <c r="AV366" s="398"/>
      <c r="AW366" s="398"/>
      <c r="AX366" s="398"/>
      <c r="AY366" s="398"/>
      <c r="AZ366" s="397"/>
      <c r="BA366" s="398"/>
      <c r="BB366" s="398"/>
      <c r="BC366" s="397"/>
      <c r="BD366" s="398"/>
      <c r="BE366" s="398"/>
      <c r="BF366" s="398"/>
      <c r="BG366" s="398"/>
      <c r="BH366" s="398"/>
      <c r="BI366" s="397"/>
      <c r="BJ366" s="398"/>
      <c r="BK366" s="398"/>
      <c r="BL366" s="397"/>
      <c r="BM366" s="398"/>
      <c r="BN366" s="398"/>
      <c r="BO366" s="398"/>
      <c r="BP366" s="398"/>
      <c r="BQ366" s="398"/>
      <c r="BR366" s="398"/>
      <c r="BS366" s="398"/>
      <c r="BT366" s="398"/>
      <c r="BU366" s="398"/>
      <c r="BV366" s="398"/>
      <c r="BW366" s="398"/>
      <c r="BX366" s="398"/>
      <c r="BY366" s="398"/>
      <c r="BZ366" s="398"/>
      <c r="CA366" s="398"/>
      <c r="CB366" s="398"/>
      <c r="CC366" s="398"/>
      <c r="CD366" s="398"/>
      <c r="CE366" s="398"/>
      <c r="CF366" s="398"/>
      <c r="CG366" s="398"/>
      <c r="CH366" s="398"/>
      <c r="CI366" s="398"/>
      <c r="CJ366" s="398"/>
    </row>
    <row r="367" spans="1:88" s="402" customFormat="1" ht="15" x14ac:dyDescent="0.25">
      <c r="A367" s="899" t="s">
        <v>8263</v>
      </c>
      <c r="B367" s="398"/>
      <c r="C367" s="397"/>
      <c r="D367" s="900" t="s">
        <v>10089</v>
      </c>
      <c r="E367" s="429" t="s">
        <v>10056</v>
      </c>
      <c r="F367" s="399">
        <f t="shared" si="52"/>
        <v>45946</v>
      </c>
      <c r="G367" s="401" t="str">
        <f t="shared" si="53"/>
        <v>A</v>
      </c>
      <c r="H367" s="898" t="str">
        <f t="shared" si="54"/>
        <v>MR_DER-1283_25</v>
      </c>
      <c r="I367" s="413" t="str">
        <f t="shared" si="55"/>
        <v>ND</v>
      </c>
      <c r="J367" s="413" t="str">
        <f t="shared" si="56"/>
        <v>ND</v>
      </c>
      <c r="K367" s="398" t="s">
        <v>3730</v>
      </c>
      <c r="L367" s="430">
        <v>45902</v>
      </c>
      <c r="M367" s="218" t="s">
        <v>10177</v>
      </c>
      <c r="N367" s="398" t="s">
        <v>5536</v>
      </c>
      <c r="O367" s="430">
        <v>45912</v>
      </c>
      <c r="P367" s="398"/>
      <c r="Q367" s="398" t="s">
        <v>3765</v>
      </c>
      <c r="R367" s="430">
        <v>45925</v>
      </c>
      <c r="S367" s="218" t="s">
        <v>10401</v>
      </c>
      <c r="T367" s="398" t="s">
        <v>5539</v>
      </c>
      <c r="U367" s="430">
        <v>45926</v>
      </c>
      <c r="V367" s="398"/>
      <c r="W367" s="398" t="s">
        <v>3748</v>
      </c>
      <c r="X367" s="430">
        <v>45946</v>
      </c>
      <c r="Y367" s="23" t="s">
        <v>10777</v>
      </c>
      <c r="Z367" s="398"/>
      <c r="AA367" s="430"/>
      <c r="AB367" s="398"/>
      <c r="AC367" s="398"/>
      <c r="AD367" s="430"/>
      <c r="AE367" s="914"/>
      <c r="AF367" s="398"/>
      <c r="AG367" s="398"/>
      <c r="AH367" s="398"/>
      <c r="AI367" s="398"/>
      <c r="AJ367" s="430"/>
      <c r="AK367" s="914"/>
      <c r="AL367" s="398"/>
      <c r="AM367" s="398"/>
      <c r="AN367" s="398"/>
      <c r="AO367" s="398"/>
      <c r="AP367" s="398"/>
      <c r="AQ367" s="398"/>
      <c r="AR367" s="398"/>
      <c r="AS367" s="398"/>
      <c r="AT367" s="398"/>
      <c r="AU367" s="398"/>
      <c r="AV367" s="398"/>
      <c r="AW367" s="398"/>
      <c r="AX367" s="398"/>
      <c r="AY367" s="398"/>
      <c r="AZ367" s="397"/>
      <c r="BA367" s="398"/>
      <c r="BB367" s="398"/>
      <c r="BC367" s="397"/>
      <c r="BD367" s="398"/>
      <c r="BE367" s="398"/>
      <c r="BF367" s="398"/>
      <c r="BG367" s="398"/>
      <c r="BH367" s="398"/>
      <c r="BI367" s="397"/>
      <c r="BJ367" s="398"/>
      <c r="BK367" s="398"/>
      <c r="BL367" s="397"/>
      <c r="BM367" s="398"/>
      <c r="BN367" s="398"/>
      <c r="BO367" s="398"/>
      <c r="BP367" s="398"/>
      <c r="BQ367" s="398"/>
      <c r="BR367" s="398"/>
      <c r="BS367" s="398"/>
      <c r="BT367" s="398"/>
      <c r="BU367" s="398"/>
      <c r="BV367" s="398"/>
      <c r="BW367" s="398"/>
      <c r="BX367" s="398"/>
      <c r="BY367" s="398"/>
      <c r="BZ367" s="398"/>
      <c r="CA367" s="398"/>
      <c r="CB367" s="398"/>
      <c r="CC367" s="398"/>
      <c r="CD367" s="398"/>
      <c r="CE367" s="398"/>
      <c r="CF367" s="398"/>
      <c r="CG367" s="398"/>
      <c r="CH367" s="398"/>
      <c r="CI367" s="398"/>
      <c r="CJ367" s="398"/>
    </row>
    <row r="368" spans="1:88" s="402" customFormat="1" ht="15" x14ac:dyDescent="0.25">
      <c r="A368" s="899" t="s">
        <v>8263</v>
      </c>
      <c r="B368" s="398"/>
      <c r="C368" s="397"/>
      <c r="D368" s="900" t="s">
        <v>10089</v>
      </c>
      <c r="E368" s="429" t="s">
        <v>10057</v>
      </c>
      <c r="F368" s="399">
        <f t="shared" si="52"/>
        <v>45946</v>
      </c>
      <c r="G368" s="401" t="str">
        <f t="shared" si="53"/>
        <v>A</v>
      </c>
      <c r="H368" s="898" t="str">
        <f t="shared" si="54"/>
        <v>MR_DER-1283_25</v>
      </c>
      <c r="I368" s="413" t="str">
        <f t="shared" si="55"/>
        <v>ND</v>
      </c>
      <c r="J368" s="413" t="str">
        <f t="shared" si="56"/>
        <v>ND</v>
      </c>
      <c r="K368" s="398" t="s">
        <v>3730</v>
      </c>
      <c r="L368" s="430">
        <v>45902</v>
      </c>
      <c r="M368" s="218" t="s">
        <v>10177</v>
      </c>
      <c r="N368" s="398" t="s">
        <v>5536</v>
      </c>
      <c r="O368" s="430">
        <v>45912</v>
      </c>
      <c r="P368" s="398"/>
      <c r="Q368" s="398" t="s">
        <v>3765</v>
      </c>
      <c r="R368" s="430">
        <v>45925</v>
      </c>
      <c r="S368" s="218" t="s">
        <v>10401</v>
      </c>
      <c r="T368" s="398" t="s">
        <v>5539</v>
      </c>
      <c r="U368" s="430">
        <v>45926</v>
      </c>
      <c r="V368" s="398"/>
      <c r="W368" s="398" t="s">
        <v>3748</v>
      </c>
      <c r="X368" s="430">
        <v>45946</v>
      </c>
      <c r="Y368" s="23" t="s">
        <v>10777</v>
      </c>
      <c r="Z368" s="398"/>
      <c r="AA368" s="430"/>
      <c r="AB368" s="398"/>
      <c r="AC368" s="398"/>
      <c r="AD368" s="430"/>
      <c r="AE368" s="914"/>
      <c r="AF368" s="398"/>
      <c r="AG368" s="398"/>
      <c r="AH368" s="398"/>
      <c r="AI368" s="398"/>
      <c r="AJ368" s="430"/>
      <c r="AK368" s="914"/>
      <c r="AL368" s="398"/>
      <c r="AM368" s="398"/>
      <c r="AN368" s="398"/>
      <c r="AO368" s="398"/>
      <c r="AP368" s="398"/>
      <c r="AQ368" s="398"/>
      <c r="AR368" s="398"/>
      <c r="AS368" s="398"/>
      <c r="AT368" s="398"/>
      <c r="AU368" s="398"/>
      <c r="AV368" s="398"/>
      <c r="AW368" s="398"/>
      <c r="AX368" s="398"/>
      <c r="AY368" s="398"/>
      <c r="AZ368" s="397"/>
      <c r="BA368" s="398"/>
      <c r="BB368" s="398"/>
      <c r="BC368" s="397"/>
      <c r="BD368" s="398"/>
      <c r="BE368" s="398"/>
      <c r="BF368" s="398"/>
      <c r="BG368" s="398"/>
      <c r="BH368" s="398"/>
      <c r="BI368" s="397"/>
      <c r="BJ368" s="398"/>
      <c r="BK368" s="398"/>
      <c r="BL368" s="397"/>
      <c r="BM368" s="398"/>
      <c r="BN368" s="398"/>
      <c r="BO368" s="398"/>
      <c r="BP368" s="398"/>
      <c r="BQ368" s="398"/>
      <c r="BR368" s="398"/>
      <c r="BS368" s="398"/>
      <c r="BT368" s="398"/>
      <c r="BU368" s="398"/>
      <c r="BV368" s="398"/>
      <c r="BW368" s="398"/>
      <c r="BX368" s="398"/>
      <c r="BY368" s="398"/>
      <c r="BZ368" s="398"/>
      <c r="CA368" s="398"/>
      <c r="CB368" s="398"/>
      <c r="CC368" s="398"/>
      <c r="CD368" s="398"/>
      <c r="CE368" s="398"/>
      <c r="CF368" s="398"/>
      <c r="CG368" s="398"/>
      <c r="CH368" s="398"/>
      <c r="CI368" s="398"/>
      <c r="CJ368" s="398"/>
    </row>
    <row r="369" spans="1:88" s="402" customFormat="1" ht="15" x14ac:dyDescent="0.25">
      <c r="A369" s="899" t="s">
        <v>8263</v>
      </c>
      <c r="B369" s="398"/>
      <c r="C369" s="397"/>
      <c r="D369" s="900" t="s">
        <v>10089</v>
      </c>
      <c r="E369" s="429" t="s">
        <v>10058</v>
      </c>
      <c r="F369" s="399">
        <f t="shared" si="52"/>
        <v>45946</v>
      </c>
      <c r="G369" s="401" t="str">
        <f t="shared" si="53"/>
        <v>A</v>
      </c>
      <c r="H369" s="898" t="str">
        <f t="shared" si="54"/>
        <v>MR_DER-1283_25</v>
      </c>
      <c r="I369" s="413" t="str">
        <f t="shared" si="55"/>
        <v>ND</v>
      </c>
      <c r="J369" s="413" t="str">
        <f t="shared" si="56"/>
        <v>ND</v>
      </c>
      <c r="K369" s="398" t="s">
        <v>3730</v>
      </c>
      <c r="L369" s="430">
        <v>45902</v>
      </c>
      <c r="M369" s="218" t="s">
        <v>10177</v>
      </c>
      <c r="N369" s="398" t="s">
        <v>5536</v>
      </c>
      <c r="O369" s="430">
        <v>45912</v>
      </c>
      <c r="P369" s="398"/>
      <c r="Q369" s="398" t="s">
        <v>3765</v>
      </c>
      <c r="R369" s="430">
        <v>45925</v>
      </c>
      <c r="S369" s="218" t="s">
        <v>10401</v>
      </c>
      <c r="T369" s="398" t="s">
        <v>5539</v>
      </c>
      <c r="U369" s="430">
        <v>45926</v>
      </c>
      <c r="V369" s="398"/>
      <c r="W369" s="398" t="s">
        <v>3748</v>
      </c>
      <c r="X369" s="430">
        <v>45946</v>
      </c>
      <c r="Y369" s="23" t="s">
        <v>10777</v>
      </c>
      <c r="Z369" s="398"/>
      <c r="AA369" s="430"/>
      <c r="AB369" s="398"/>
      <c r="AC369" s="398"/>
      <c r="AD369" s="430"/>
      <c r="AE369" s="914"/>
      <c r="AF369" s="398"/>
      <c r="AG369" s="398"/>
      <c r="AH369" s="398"/>
      <c r="AI369" s="398"/>
      <c r="AJ369" s="430"/>
      <c r="AK369" s="914"/>
      <c r="AL369" s="398"/>
      <c r="AM369" s="398"/>
      <c r="AN369" s="398"/>
      <c r="AO369" s="398"/>
      <c r="AP369" s="398"/>
      <c r="AQ369" s="398"/>
      <c r="AR369" s="398"/>
      <c r="AS369" s="398"/>
      <c r="AT369" s="398"/>
      <c r="AU369" s="398"/>
      <c r="AV369" s="398"/>
      <c r="AW369" s="398"/>
      <c r="AX369" s="398"/>
      <c r="AY369" s="398"/>
      <c r="AZ369" s="397"/>
      <c r="BA369" s="398"/>
      <c r="BB369" s="398"/>
      <c r="BC369" s="397"/>
      <c r="BD369" s="398"/>
      <c r="BE369" s="398"/>
      <c r="BF369" s="398"/>
      <c r="BG369" s="398"/>
      <c r="BH369" s="398"/>
      <c r="BI369" s="397"/>
      <c r="BJ369" s="398"/>
      <c r="BK369" s="398"/>
      <c r="BL369" s="397"/>
      <c r="BM369" s="398"/>
      <c r="BN369" s="398"/>
      <c r="BO369" s="398"/>
      <c r="BP369" s="398"/>
      <c r="BQ369" s="398"/>
      <c r="BR369" s="398"/>
      <c r="BS369" s="398"/>
      <c r="BT369" s="398"/>
      <c r="BU369" s="398"/>
      <c r="BV369" s="398"/>
      <c r="BW369" s="398"/>
      <c r="BX369" s="398"/>
      <c r="BY369" s="398"/>
      <c r="BZ369" s="398"/>
      <c r="CA369" s="398"/>
      <c r="CB369" s="398"/>
      <c r="CC369" s="398"/>
      <c r="CD369" s="398"/>
      <c r="CE369" s="398"/>
      <c r="CF369" s="398"/>
      <c r="CG369" s="398"/>
      <c r="CH369" s="398"/>
      <c r="CI369" s="398"/>
      <c r="CJ369" s="398"/>
    </row>
    <row r="370" spans="1:88" s="402" customFormat="1" ht="15" x14ac:dyDescent="0.25">
      <c r="A370" s="899" t="s">
        <v>8263</v>
      </c>
      <c r="B370" s="398"/>
      <c r="C370" s="397"/>
      <c r="D370" s="900" t="s">
        <v>10089</v>
      </c>
      <c r="E370" s="429" t="s">
        <v>10059</v>
      </c>
      <c r="F370" s="399">
        <f t="shared" si="52"/>
        <v>45946</v>
      </c>
      <c r="G370" s="401" t="str">
        <f t="shared" si="53"/>
        <v>A</v>
      </c>
      <c r="H370" s="898" t="str">
        <f t="shared" si="54"/>
        <v>MR_DER-1283_25</v>
      </c>
      <c r="I370" s="413" t="str">
        <f t="shared" si="55"/>
        <v>ND</v>
      </c>
      <c r="J370" s="413" t="str">
        <f t="shared" si="56"/>
        <v>ND</v>
      </c>
      <c r="K370" s="398" t="s">
        <v>3730</v>
      </c>
      <c r="L370" s="430">
        <v>45902</v>
      </c>
      <c r="M370" s="218" t="s">
        <v>10177</v>
      </c>
      <c r="N370" s="398" t="s">
        <v>5536</v>
      </c>
      <c r="O370" s="430">
        <v>45912</v>
      </c>
      <c r="P370" s="398"/>
      <c r="Q370" s="398" t="s">
        <v>3765</v>
      </c>
      <c r="R370" s="430">
        <v>45925</v>
      </c>
      <c r="S370" s="218" t="s">
        <v>10401</v>
      </c>
      <c r="T370" s="398" t="s">
        <v>5539</v>
      </c>
      <c r="U370" s="430">
        <v>45926</v>
      </c>
      <c r="V370" s="398"/>
      <c r="W370" s="398" t="s">
        <v>3748</v>
      </c>
      <c r="X370" s="430">
        <v>45946</v>
      </c>
      <c r="Y370" s="23" t="s">
        <v>10777</v>
      </c>
      <c r="Z370" s="398"/>
      <c r="AA370" s="430"/>
      <c r="AB370" s="398"/>
      <c r="AC370" s="398"/>
      <c r="AD370" s="430"/>
      <c r="AE370" s="914"/>
      <c r="AF370" s="398"/>
      <c r="AG370" s="398"/>
      <c r="AH370" s="398"/>
      <c r="AI370" s="398"/>
      <c r="AJ370" s="430"/>
      <c r="AK370" s="914"/>
      <c r="AL370" s="398"/>
      <c r="AM370" s="398"/>
      <c r="AN370" s="398"/>
      <c r="AO370" s="398"/>
      <c r="AP370" s="398"/>
      <c r="AQ370" s="398"/>
      <c r="AR370" s="398"/>
      <c r="AS370" s="398"/>
      <c r="AT370" s="398"/>
      <c r="AU370" s="398"/>
      <c r="AV370" s="398"/>
      <c r="AW370" s="398"/>
      <c r="AX370" s="398"/>
      <c r="AY370" s="398"/>
      <c r="AZ370" s="397"/>
      <c r="BA370" s="398"/>
      <c r="BB370" s="398"/>
      <c r="BC370" s="397"/>
      <c r="BD370" s="398"/>
      <c r="BE370" s="398"/>
      <c r="BF370" s="398"/>
      <c r="BG370" s="398"/>
      <c r="BH370" s="398"/>
      <c r="BI370" s="397"/>
      <c r="BJ370" s="398"/>
      <c r="BK370" s="398"/>
      <c r="BL370" s="397"/>
      <c r="BM370" s="398"/>
      <c r="BN370" s="398"/>
      <c r="BO370" s="398"/>
      <c r="BP370" s="398"/>
      <c r="BQ370" s="398"/>
      <c r="BR370" s="398"/>
      <c r="BS370" s="398"/>
      <c r="BT370" s="398"/>
      <c r="BU370" s="398"/>
      <c r="BV370" s="398"/>
      <c r="BW370" s="398"/>
      <c r="BX370" s="398"/>
      <c r="BY370" s="398"/>
      <c r="BZ370" s="398"/>
      <c r="CA370" s="398"/>
      <c r="CB370" s="398"/>
      <c r="CC370" s="398"/>
      <c r="CD370" s="398"/>
      <c r="CE370" s="398"/>
      <c r="CF370" s="398"/>
      <c r="CG370" s="398"/>
      <c r="CH370" s="398"/>
      <c r="CI370" s="398"/>
      <c r="CJ370" s="398"/>
    </row>
    <row r="371" spans="1:88" s="402" customFormat="1" ht="15" x14ac:dyDescent="0.25">
      <c r="A371" s="899" t="s">
        <v>8263</v>
      </c>
      <c r="B371" s="398"/>
      <c r="C371" s="397"/>
      <c r="D371" s="900" t="s">
        <v>10089</v>
      </c>
      <c r="E371" s="429" t="s">
        <v>10060</v>
      </c>
      <c r="F371" s="399">
        <f t="shared" si="52"/>
        <v>45946</v>
      </c>
      <c r="G371" s="401" t="str">
        <f t="shared" si="53"/>
        <v>A</v>
      </c>
      <c r="H371" s="898" t="str">
        <f t="shared" si="54"/>
        <v>MR_DER-1283_25</v>
      </c>
      <c r="I371" s="413" t="str">
        <f t="shared" si="55"/>
        <v>ND</v>
      </c>
      <c r="J371" s="413" t="str">
        <f t="shared" si="56"/>
        <v>ND</v>
      </c>
      <c r="K371" s="398" t="s">
        <v>3730</v>
      </c>
      <c r="L371" s="430">
        <v>45902</v>
      </c>
      <c r="M371" s="218" t="s">
        <v>10177</v>
      </c>
      <c r="N371" s="398" t="s">
        <v>5536</v>
      </c>
      <c r="O371" s="430">
        <v>45912</v>
      </c>
      <c r="P371" s="398"/>
      <c r="Q371" s="398" t="s">
        <v>3765</v>
      </c>
      <c r="R371" s="430">
        <v>45925</v>
      </c>
      <c r="S371" s="218" t="s">
        <v>10401</v>
      </c>
      <c r="T371" s="398" t="s">
        <v>5539</v>
      </c>
      <c r="U371" s="430">
        <v>45926</v>
      </c>
      <c r="V371" s="398"/>
      <c r="W371" s="398" t="s">
        <v>3748</v>
      </c>
      <c r="X371" s="430">
        <v>45946</v>
      </c>
      <c r="Y371" s="23" t="s">
        <v>10777</v>
      </c>
      <c r="Z371" s="398"/>
      <c r="AA371" s="430"/>
      <c r="AB371" s="398"/>
      <c r="AC371" s="398"/>
      <c r="AD371" s="430"/>
      <c r="AE371" s="914"/>
      <c r="AF371" s="398"/>
      <c r="AG371" s="398"/>
      <c r="AH371" s="398"/>
      <c r="AI371" s="398"/>
      <c r="AJ371" s="430"/>
      <c r="AK371" s="914"/>
      <c r="AL371" s="398"/>
      <c r="AM371" s="398"/>
      <c r="AN371" s="398"/>
      <c r="AO371" s="398"/>
      <c r="AP371" s="398"/>
      <c r="AQ371" s="398"/>
      <c r="AR371" s="398"/>
      <c r="AS371" s="398"/>
      <c r="AT371" s="398"/>
      <c r="AU371" s="398"/>
      <c r="AV371" s="398"/>
      <c r="AW371" s="398"/>
      <c r="AX371" s="398"/>
      <c r="AY371" s="398"/>
      <c r="AZ371" s="397"/>
      <c r="BA371" s="398"/>
      <c r="BB371" s="398"/>
      <c r="BC371" s="397"/>
      <c r="BD371" s="398"/>
      <c r="BE371" s="398"/>
      <c r="BF371" s="398"/>
      <c r="BG371" s="398"/>
      <c r="BH371" s="398"/>
      <c r="BI371" s="397"/>
      <c r="BJ371" s="398"/>
      <c r="BK371" s="398"/>
      <c r="BL371" s="397"/>
      <c r="BM371" s="398"/>
      <c r="BN371" s="398"/>
      <c r="BO371" s="398"/>
      <c r="BP371" s="398"/>
      <c r="BQ371" s="398"/>
      <c r="BR371" s="398"/>
      <c r="BS371" s="398"/>
      <c r="BT371" s="398"/>
      <c r="BU371" s="398"/>
      <c r="BV371" s="398"/>
      <c r="BW371" s="398"/>
      <c r="BX371" s="398"/>
      <c r="BY371" s="398"/>
      <c r="BZ371" s="398"/>
      <c r="CA371" s="398"/>
      <c r="CB371" s="398"/>
      <c r="CC371" s="398"/>
      <c r="CD371" s="398"/>
      <c r="CE371" s="398"/>
      <c r="CF371" s="398"/>
      <c r="CG371" s="398"/>
      <c r="CH371" s="398"/>
      <c r="CI371" s="398"/>
      <c r="CJ371" s="398"/>
    </row>
    <row r="372" spans="1:88" s="402" customFormat="1" ht="15" x14ac:dyDescent="0.25">
      <c r="A372" s="899" t="s">
        <v>8263</v>
      </c>
      <c r="B372" s="398"/>
      <c r="C372" s="397"/>
      <c r="D372" s="900" t="s">
        <v>10089</v>
      </c>
      <c r="E372" s="429" t="s">
        <v>10061</v>
      </c>
      <c r="F372" s="399">
        <f t="shared" si="52"/>
        <v>45946</v>
      </c>
      <c r="G372" s="401" t="str">
        <f t="shared" si="53"/>
        <v>A</v>
      </c>
      <c r="H372" s="898" t="str">
        <f t="shared" si="54"/>
        <v>MR_DER-1283_25</v>
      </c>
      <c r="I372" s="413" t="str">
        <f t="shared" si="55"/>
        <v>ND</v>
      </c>
      <c r="J372" s="413" t="str">
        <f t="shared" si="56"/>
        <v>ND</v>
      </c>
      <c r="K372" s="398" t="s">
        <v>3730</v>
      </c>
      <c r="L372" s="430">
        <v>45902</v>
      </c>
      <c r="M372" s="218" t="s">
        <v>10177</v>
      </c>
      <c r="N372" s="398" t="s">
        <v>5536</v>
      </c>
      <c r="O372" s="430">
        <v>45912</v>
      </c>
      <c r="P372" s="398"/>
      <c r="Q372" s="398" t="s">
        <v>3765</v>
      </c>
      <c r="R372" s="430">
        <v>45925</v>
      </c>
      <c r="S372" s="218" t="s">
        <v>10401</v>
      </c>
      <c r="T372" s="398" t="s">
        <v>5539</v>
      </c>
      <c r="U372" s="430">
        <v>45926</v>
      </c>
      <c r="V372" s="398"/>
      <c r="W372" s="398" t="s">
        <v>3748</v>
      </c>
      <c r="X372" s="430">
        <v>45946</v>
      </c>
      <c r="Y372" s="23" t="s">
        <v>10777</v>
      </c>
      <c r="Z372" s="398"/>
      <c r="AA372" s="430"/>
      <c r="AB372" s="398"/>
      <c r="AC372" s="398"/>
      <c r="AD372" s="430"/>
      <c r="AE372" s="914"/>
      <c r="AF372" s="398"/>
      <c r="AG372" s="398"/>
      <c r="AH372" s="398"/>
      <c r="AI372" s="398"/>
      <c r="AJ372" s="430"/>
      <c r="AK372" s="914"/>
      <c r="AL372" s="398"/>
      <c r="AM372" s="398"/>
      <c r="AN372" s="398"/>
      <c r="AO372" s="398"/>
      <c r="AP372" s="398"/>
      <c r="AQ372" s="398"/>
      <c r="AR372" s="398"/>
      <c r="AS372" s="398"/>
      <c r="AT372" s="398"/>
      <c r="AU372" s="398"/>
      <c r="AV372" s="398"/>
      <c r="AW372" s="398"/>
      <c r="AX372" s="398"/>
      <c r="AY372" s="398"/>
      <c r="AZ372" s="397"/>
      <c r="BA372" s="398"/>
      <c r="BB372" s="398"/>
      <c r="BC372" s="397"/>
      <c r="BD372" s="398"/>
      <c r="BE372" s="398"/>
      <c r="BF372" s="398"/>
      <c r="BG372" s="398"/>
      <c r="BH372" s="398"/>
      <c r="BI372" s="397"/>
      <c r="BJ372" s="398"/>
      <c r="BK372" s="398"/>
      <c r="BL372" s="397"/>
      <c r="BM372" s="398"/>
      <c r="BN372" s="398"/>
      <c r="BO372" s="398"/>
      <c r="BP372" s="398"/>
      <c r="BQ372" s="398"/>
      <c r="BR372" s="398"/>
      <c r="BS372" s="398"/>
      <c r="BT372" s="398"/>
      <c r="BU372" s="398"/>
      <c r="BV372" s="398"/>
      <c r="BW372" s="398"/>
      <c r="BX372" s="398"/>
      <c r="BY372" s="398"/>
      <c r="BZ372" s="398"/>
      <c r="CA372" s="398"/>
      <c r="CB372" s="398"/>
      <c r="CC372" s="398"/>
      <c r="CD372" s="398"/>
      <c r="CE372" s="398"/>
      <c r="CF372" s="398"/>
      <c r="CG372" s="398"/>
      <c r="CH372" s="398"/>
      <c r="CI372" s="398"/>
      <c r="CJ372" s="398"/>
    </row>
    <row r="373" spans="1:88" s="402" customFormat="1" ht="15" x14ac:dyDescent="0.25">
      <c r="A373" s="899" t="s">
        <v>8263</v>
      </c>
      <c r="B373" s="398"/>
      <c r="C373" s="397"/>
      <c r="D373" s="900" t="s">
        <v>10089</v>
      </c>
      <c r="E373" s="429" t="s">
        <v>10062</v>
      </c>
      <c r="F373" s="399">
        <f t="shared" si="52"/>
        <v>45946</v>
      </c>
      <c r="G373" s="401" t="str">
        <f t="shared" si="53"/>
        <v>A</v>
      </c>
      <c r="H373" s="898" t="str">
        <f t="shared" si="54"/>
        <v>MR_DER-1283_25</v>
      </c>
      <c r="I373" s="413" t="str">
        <f t="shared" si="55"/>
        <v>ND</v>
      </c>
      <c r="J373" s="413" t="str">
        <f t="shared" si="56"/>
        <v>ND</v>
      </c>
      <c r="K373" s="398" t="s">
        <v>3730</v>
      </c>
      <c r="L373" s="430">
        <v>45902</v>
      </c>
      <c r="M373" s="218" t="s">
        <v>10177</v>
      </c>
      <c r="N373" s="398" t="s">
        <v>5536</v>
      </c>
      <c r="O373" s="430">
        <v>45912</v>
      </c>
      <c r="P373" s="398"/>
      <c r="Q373" s="398" t="s">
        <v>3765</v>
      </c>
      <c r="R373" s="430">
        <v>45925</v>
      </c>
      <c r="S373" s="218" t="s">
        <v>10401</v>
      </c>
      <c r="T373" s="398" t="s">
        <v>5539</v>
      </c>
      <c r="U373" s="430">
        <v>45926</v>
      </c>
      <c r="V373" s="398"/>
      <c r="W373" s="398" t="s">
        <v>3748</v>
      </c>
      <c r="X373" s="430">
        <v>45946</v>
      </c>
      <c r="Y373" s="23" t="s">
        <v>10777</v>
      </c>
      <c r="Z373" s="398"/>
      <c r="AA373" s="430"/>
      <c r="AB373" s="398"/>
      <c r="AC373" s="398"/>
      <c r="AD373" s="430"/>
      <c r="AE373" s="914"/>
      <c r="AF373" s="398"/>
      <c r="AG373" s="398"/>
      <c r="AH373" s="398"/>
      <c r="AI373" s="398"/>
      <c r="AJ373" s="430"/>
      <c r="AK373" s="914"/>
      <c r="AL373" s="398"/>
      <c r="AM373" s="398"/>
      <c r="AN373" s="398"/>
      <c r="AO373" s="398"/>
      <c r="AP373" s="398"/>
      <c r="AQ373" s="398"/>
      <c r="AR373" s="398"/>
      <c r="AS373" s="398"/>
      <c r="AT373" s="398"/>
      <c r="AU373" s="398"/>
      <c r="AV373" s="398"/>
      <c r="AW373" s="398"/>
      <c r="AX373" s="398"/>
      <c r="AY373" s="398"/>
      <c r="AZ373" s="397"/>
      <c r="BA373" s="398"/>
      <c r="BB373" s="398"/>
      <c r="BC373" s="397"/>
      <c r="BD373" s="398"/>
      <c r="BE373" s="398"/>
      <c r="BF373" s="398"/>
      <c r="BG373" s="398"/>
      <c r="BH373" s="398"/>
      <c r="BI373" s="397"/>
      <c r="BJ373" s="398"/>
      <c r="BK373" s="398"/>
      <c r="BL373" s="397"/>
      <c r="BM373" s="398"/>
      <c r="BN373" s="398"/>
      <c r="BO373" s="398"/>
      <c r="BP373" s="398"/>
      <c r="BQ373" s="398"/>
      <c r="BR373" s="398"/>
      <c r="BS373" s="398"/>
      <c r="BT373" s="398"/>
      <c r="BU373" s="398"/>
      <c r="BV373" s="398"/>
      <c r="BW373" s="398"/>
      <c r="BX373" s="398"/>
      <c r="BY373" s="398"/>
      <c r="BZ373" s="398"/>
      <c r="CA373" s="398"/>
      <c r="CB373" s="398"/>
      <c r="CC373" s="398"/>
      <c r="CD373" s="398"/>
      <c r="CE373" s="398"/>
      <c r="CF373" s="398"/>
      <c r="CG373" s="398"/>
      <c r="CH373" s="398"/>
      <c r="CI373" s="398"/>
      <c r="CJ373" s="398"/>
    </row>
    <row r="374" spans="1:88" s="402" customFormat="1" ht="15" x14ac:dyDescent="0.25">
      <c r="A374" s="899" t="s">
        <v>8263</v>
      </c>
      <c r="B374" s="398"/>
      <c r="C374" s="397"/>
      <c r="D374" s="900" t="s">
        <v>10089</v>
      </c>
      <c r="E374" s="429" t="s">
        <v>10063</v>
      </c>
      <c r="F374" s="399">
        <f t="shared" si="52"/>
        <v>45946</v>
      </c>
      <c r="G374" s="401" t="str">
        <f t="shared" si="53"/>
        <v>A</v>
      </c>
      <c r="H374" s="898" t="str">
        <f t="shared" si="54"/>
        <v>MR_DER-1283_25</v>
      </c>
      <c r="I374" s="413" t="str">
        <f t="shared" si="55"/>
        <v>ND</v>
      </c>
      <c r="J374" s="413" t="str">
        <f t="shared" si="56"/>
        <v>ND</v>
      </c>
      <c r="K374" s="398" t="s">
        <v>3730</v>
      </c>
      <c r="L374" s="430">
        <v>45902</v>
      </c>
      <c r="M374" s="218" t="s">
        <v>10177</v>
      </c>
      <c r="N374" s="398" t="s">
        <v>5536</v>
      </c>
      <c r="O374" s="430">
        <v>45912</v>
      </c>
      <c r="P374" s="398"/>
      <c r="Q374" s="398" t="s">
        <v>3765</v>
      </c>
      <c r="R374" s="430">
        <v>45925</v>
      </c>
      <c r="S374" s="218" t="s">
        <v>10401</v>
      </c>
      <c r="T374" s="398" t="s">
        <v>5539</v>
      </c>
      <c r="U374" s="430">
        <v>45926</v>
      </c>
      <c r="V374" s="398"/>
      <c r="W374" s="398" t="s">
        <v>3748</v>
      </c>
      <c r="X374" s="430">
        <v>45946</v>
      </c>
      <c r="Y374" s="23" t="s">
        <v>10777</v>
      </c>
      <c r="Z374" s="398"/>
      <c r="AA374" s="430"/>
      <c r="AB374" s="398"/>
      <c r="AC374" s="398"/>
      <c r="AD374" s="430"/>
      <c r="AE374" s="914"/>
      <c r="AF374" s="398"/>
      <c r="AG374" s="398"/>
      <c r="AH374" s="398"/>
      <c r="AI374" s="398"/>
      <c r="AJ374" s="430"/>
      <c r="AK374" s="914"/>
      <c r="AL374" s="398"/>
      <c r="AM374" s="398"/>
      <c r="AN374" s="398"/>
      <c r="AO374" s="398"/>
      <c r="AP374" s="398"/>
      <c r="AQ374" s="398"/>
      <c r="AR374" s="398"/>
      <c r="AS374" s="398"/>
      <c r="AT374" s="398"/>
      <c r="AU374" s="398"/>
      <c r="AV374" s="398"/>
      <c r="AW374" s="398"/>
      <c r="AX374" s="398"/>
      <c r="AY374" s="398"/>
      <c r="AZ374" s="397"/>
      <c r="BA374" s="398"/>
      <c r="BB374" s="398"/>
      <c r="BC374" s="397"/>
      <c r="BD374" s="398"/>
      <c r="BE374" s="398"/>
      <c r="BF374" s="398"/>
      <c r="BG374" s="398"/>
      <c r="BH374" s="398"/>
      <c r="BI374" s="397"/>
      <c r="BJ374" s="398"/>
      <c r="BK374" s="398"/>
      <c r="BL374" s="397"/>
      <c r="BM374" s="398"/>
      <c r="BN374" s="398"/>
      <c r="BO374" s="398"/>
      <c r="BP374" s="398"/>
      <c r="BQ374" s="398"/>
      <c r="BR374" s="398"/>
      <c r="BS374" s="398"/>
      <c r="BT374" s="398"/>
      <c r="BU374" s="398"/>
      <c r="BV374" s="398"/>
      <c r="BW374" s="398"/>
      <c r="BX374" s="398"/>
      <c r="BY374" s="398"/>
      <c r="BZ374" s="398"/>
      <c r="CA374" s="398"/>
      <c r="CB374" s="398"/>
      <c r="CC374" s="398"/>
      <c r="CD374" s="398"/>
      <c r="CE374" s="398"/>
      <c r="CF374" s="398"/>
      <c r="CG374" s="398"/>
      <c r="CH374" s="398"/>
      <c r="CI374" s="398"/>
      <c r="CJ374" s="398"/>
    </row>
    <row r="375" spans="1:88" s="402" customFormat="1" ht="15" x14ac:dyDescent="0.25">
      <c r="A375" s="899" t="s">
        <v>8263</v>
      </c>
      <c r="B375" s="398"/>
      <c r="C375" s="397"/>
      <c r="D375" s="900" t="s">
        <v>10089</v>
      </c>
      <c r="E375" s="429" t="s">
        <v>10064</v>
      </c>
      <c r="F375" s="399">
        <f t="shared" si="52"/>
        <v>45946</v>
      </c>
      <c r="G375" s="401" t="str">
        <f t="shared" si="53"/>
        <v>A</v>
      </c>
      <c r="H375" s="898" t="str">
        <f t="shared" si="54"/>
        <v>MR_DER-1283_25</v>
      </c>
      <c r="I375" s="413" t="str">
        <f t="shared" si="55"/>
        <v>ND</v>
      </c>
      <c r="J375" s="413" t="str">
        <f t="shared" si="56"/>
        <v>ND</v>
      </c>
      <c r="K375" s="398" t="s">
        <v>3730</v>
      </c>
      <c r="L375" s="430">
        <v>45902</v>
      </c>
      <c r="M375" s="218" t="s">
        <v>10177</v>
      </c>
      <c r="N375" s="398" t="s">
        <v>5536</v>
      </c>
      <c r="O375" s="430">
        <v>45912</v>
      </c>
      <c r="P375" s="398"/>
      <c r="Q375" s="398" t="s">
        <v>3765</v>
      </c>
      <c r="R375" s="430">
        <v>45925</v>
      </c>
      <c r="S375" s="218" t="s">
        <v>10401</v>
      </c>
      <c r="T375" s="398" t="s">
        <v>5539</v>
      </c>
      <c r="U375" s="430">
        <v>45926</v>
      </c>
      <c r="V375" s="398"/>
      <c r="W375" s="398" t="s">
        <v>3748</v>
      </c>
      <c r="X375" s="430">
        <v>45946</v>
      </c>
      <c r="Y375" s="23" t="s">
        <v>10777</v>
      </c>
      <c r="Z375" s="398"/>
      <c r="AA375" s="430"/>
      <c r="AB375" s="398"/>
      <c r="AC375" s="398"/>
      <c r="AD375" s="430"/>
      <c r="AE375" s="914"/>
      <c r="AF375" s="398"/>
      <c r="AG375" s="398"/>
      <c r="AH375" s="398"/>
      <c r="AI375" s="398"/>
      <c r="AJ375" s="430"/>
      <c r="AK375" s="914"/>
      <c r="AL375" s="398"/>
      <c r="AM375" s="398"/>
      <c r="AN375" s="398"/>
      <c r="AO375" s="398"/>
      <c r="AP375" s="398"/>
      <c r="AQ375" s="398"/>
      <c r="AR375" s="398"/>
      <c r="AS375" s="398"/>
      <c r="AT375" s="398"/>
      <c r="AU375" s="398"/>
      <c r="AV375" s="398"/>
      <c r="AW375" s="398"/>
      <c r="AX375" s="398"/>
      <c r="AY375" s="398"/>
      <c r="AZ375" s="397"/>
      <c r="BA375" s="398"/>
      <c r="BB375" s="398"/>
      <c r="BC375" s="397"/>
      <c r="BD375" s="398"/>
      <c r="BE375" s="398"/>
      <c r="BF375" s="398"/>
      <c r="BG375" s="398"/>
      <c r="BH375" s="398"/>
      <c r="BI375" s="397"/>
      <c r="BJ375" s="398"/>
      <c r="BK375" s="398"/>
      <c r="BL375" s="397"/>
      <c r="BM375" s="398"/>
      <c r="BN375" s="398"/>
      <c r="BO375" s="398"/>
      <c r="BP375" s="398"/>
      <c r="BQ375" s="398"/>
      <c r="BR375" s="398"/>
      <c r="BS375" s="398"/>
      <c r="BT375" s="398"/>
      <c r="BU375" s="398"/>
      <c r="BV375" s="398"/>
      <c r="BW375" s="398"/>
      <c r="BX375" s="398"/>
      <c r="BY375" s="398"/>
      <c r="BZ375" s="398"/>
      <c r="CA375" s="398"/>
      <c r="CB375" s="398"/>
      <c r="CC375" s="398"/>
      <c r="CD375" s="398"/>
      <c r="CE375" s="398"/>
      <c r="CF375" s="398"/>
      <c r="CG375" s="398"/>
      <c r="CH375" s="398"/>
      <c r="CI375" s="398"/>
      <c r="CJ375" s="398"/>
    </row>
    <row r="376" spans="1:88" s="402" customFormat="1" ht="15" x14ac:dyDescent="0.25">
      <c r="A376" s="899" t="s">
        <v>8263</v>
      </c>
      <c r="B376" s="398"/>
      <c r="C376" s="397"/>
      <c r="D376" s="900" t="s">
        <v>10089</v>
      </c>
      <c r="E376" s="429" t="s">
        <v>10065</v>
      </c>
      <c r="F376" s="399">
        <f t="shared" si="52"/>
        <v>45946</v>
      </c>
      <c r="G376" s="401" t="str">
        <f t="shared" si="53"/>
        <v>A</v>
      </c>
      <c r="H376" s="898" t="str">
        <f t="shared" si="54"/>
        <v>MR_DER-1283_25</v>
      </c>
      <c r="I376" s="413" t="str">
        <f t="shared" si="55"/>
        <v>ND</v>
      </c>
      <c r="J376" s="413" t="str">
        <f t="shared" si="56"/>
        <v>ND</v>
      </c>
      <c r="K376" s="398" t="s">
        <v>3730</v>
      </c>
      <c r="L376" s="430">
        <v>45902</v>
      </c>
      <c r="M376" s="218" t="s">
        <v>10177</v>
      </c>
      <c r="N376" s="398" t="s">
        <v>5536</v>
      </c>
      <c r="O376" s="430">
        <v>45912</v>
      </c>
      <c r="P376" s="398"/>
      <c r="Q376" s="398" t="s">
        <v>3765</v>
      </c>
      <c r="R376" s="430">
        <v>45925</v>
      </c>
      <c r="S376" s="218" t="s">
        <v>10401</v>
      </c>
      <c r="T376" s="398" t="s">
        <v>5539</v>
      </c>
      <c r="U376" s="430">
        <v>45926</v>
      </c>
      <c r="V376" s="398"/>
      <c r="W376" s="398" t="s">
        <v>3748</v>
      </c>
      <c r="X376" s="430">
        <v>45946</v>
      </c>
      <c r="Y376" s="23" t="s">
        <v>10777</v>
      </c>
      <c r="Z376" s="398"/>
      <c r="AA376" s="430"/>
      <c r="AB376" s="398"/>
      <c r="AC376" s="398"/>
      <c r="AD376" s="430"/>
      <c r="AE376" s="914"/>
      <c r="AF376" s="398"/>
      <c r="AG376" s="398"/>
      <c r="AH376" s="398"/>
      <c r="AI376" s="398"/>
      <c r="AJ376" s="430"/>
      <c r="AK376" s="914"/>
      <c r="AL376" s="398"/>
      <c r="AM376" s="398"/>
      <c r="AN376" s="398"/>
      <c r="AO376" s="398"/>
      <c r="AP376" s="398"/>
      <c r="AQ376" s="398"/>
      <c r="AR376" s="398"/>
      <c r="AS376" s="398"/>
      <c r="AT376" s="398"/>
      <c r="AU376" s="398"/>
      <c r="AV376" s="398"/>
      <c r="AW376" s="398"/>
      <c r="AX376" s="398"/>
      <c r="AY376" s="398"/>
      <c r="AZ376" s="397"/>
      <c r="BA376" s="398"/>
      <c r="BB376" s="398"/>
      <c r="BC376" s="397"/>
      <c r="BD376" s="398"/>
      <c r="BE376" s="398"/>
      <c r="BF376" s="398"/>
      <c r="BG376" s="398"/>
      <c r="BH376" s="398"/>
      <c r="BI376" s="397"/>
      <c r="BJ376" s="398"/>
      <c r="BK376" s="398"/>
      <c r="BL376" s="397"/>
      <c r="BM376" s="398"/>
      <c r="BN376" s="398"/>
      <c r="BO376" s="398"/>
      <c r="BP376" s="398"/>
      <c r="BQ376" s="398"/>
      <c r="BR376" s="398"/>
      <c r="BS376" s="398"/>
      <c r="BT376" s="398"/>
      <c r="BU376" s="398"/>
      <c r="BV376" s="398"/>
      <c r="BW376" s="398"/>
      <c r="BX376" s="398"/>
      <c r="BY376" s="398"/>
      <c r="BZ376" s="398"/>
      <c r="CA376" s="398"/>
      <c r="CB376" s="398"/>
      <c r="CC376" s="398"/>
      <c r="CD376" s="398"/>
      <c r="CE376" s="398"/>
      <c r="CF376" s="398"/>
      <c r="CG376" s="398"/>
      <c r="CH376" s="398"/>
      <c r="CI376" s="398"/>
      <c r="CJ376" s="398"/>
    </row>
    <row r="377" spans="1:88" s="402" customFormat="1" ht="15" x14ac:dyDescent="0.25">
      <c r="A377" s="899" t="s">
        <v>8263</v>
      </c>
      <c r="B377" s="398"/>
      <c r="C377" s="397"/>
      <c r="D377" s="900" t="s">
        <v>10089</v>
      </c>
      <c r="E377" s="429" t="s">
        <v>10066</v>
      </c>
      <c r="F377" s="399">
        <f t="shared" si="52"/>
        <v>45946</v>
      </c>
      <c r="G377" s="401" t="str">
        <f t="shared" si="53"/>
        <v>A</v>
      </c>
      <c r="H377" s="898" t="str">
        <f t="shared" si="54"/>
        <v>MR_DER-1283_25</v>
      </c>
      <c r="I377" s="413" t="str">
        <f t="shared" si="55"/>
        <v>ND</v>
      </c>
      <c r="J377" s="413" t="str">
        <f t="shared" si="56"/>
        <v>ND</v>
      </c>
      <c r="K377" s="398" t="s">
        <v>3730</v>
      </c>
      <c r="L377" s="430">
        <v>45902</v>
      </c>
      <c r="M377" s="218" t="s">
        <v>10177</v>
      </c>
      <c r="N377" s="398" t="s">
        <v>5536</v>
      </c>
      <c r="O377" s="430">
        <v>45912</v>
      </c>
      <c r="P377" s="398"/>
      <c r="Q377" s="398" t="s">
        <v>3765</v>
      </c>
      <c r="R377" s="430">
        <v>45925</v>
      </c>
      <c r="S377" s="218" t="s">
        <v>10401</v>
      </c>
      <c r="T377" s="398" t="s">
        <v>5539</v>
      </c>
      <c r="U377" s="430">
        <v>45926</v>
      </c>
      <c r="V377" s="398"/>
      <c r="W377" s="398" t="s">
        <v>3748</v>
      </c>
      <c r="X377" s="430">
        <v>45946</v>
      </c>
      <c r="Y377" s="23" t="s">
        <v>10777</v>
      </c>
      <c r="Z377" s="398"/>
      <c r="AA377" s="430"/>
      <c r="AB377" s="398"/>
      <c r="AC377" s="398"/>
      <c r="AD377" s="430"/>
      <c r="AE377" s="914"/>
      <c r="AF377" s="398"/>
      <c r="AG377" s="398"/>
      <c r="AH377" s="398"/>
      <c r="AI377" s="398"/>
      <c r="AJ377" s="430"/>
      <c r="AK377" s="914"/>
      <c r="AL377" s="398"/>
      <c r="AM377" s="398"/>
      <c r="AN377" s="398"/>
      <c r="AO377" s="398"/>
      <c r="AP377" s="398"/>
      <c r="AQ377" s="398"/>
      <c r="AR377" s="398"/>
      <c r="AS377" s="398"/>
      <c r="AT377" s="398"/>
      <c r="AU377" s="398"/>
      <c r="AV377" s="398"/>
      <c r="AW377" s="398"/>
      <c r="AX377" s="398"/>
      <c r="AY377" s="398"/>
      <c r="AZ377" s="397"/>
      <c r="BA377" s="398"/>
      <c r="BB377" s="398"/>
      <c r="BC377" s="397"/>
      <c r="BD377" s="398"/>
      <c r="BE377" s="398"/>
      <c r="BF377" s="398"/>
      <c r="BG377" s="398"/>
      <c r="BH377" s="398"/>
      <c r="BI377" s="397"/>
      <c r="BJ377" s="398"/>
      <c r="BK377" s="398"/>
      <c r="BL377" s="397"/>
      <c r="BM377" s="398"/>
      <c r="BN377" s="398"/>
      <c r="BO377" s="398"/>
      <c r="BP377" s="398"/>
      <c r="BQ377" s="398"/>
      <c r="BR377" s="398"/>
      <c r="BS377" s="398"/>
      <c r="BT377" s="398"/>
      <c r="BU377" s="398"/>
      <c r="BV377" s="398"/>
      <c r="BW377" s="398"/>
      <c r="BX377" s="398"/>
      <c r="BY377" s="398"/>
      <c r="BZ377" s="398"/>
      <c r="CA377" s="398"/>
      <c r="CB377" s="398"/>
      <c r="CC377" s="398"/>
      <c r="CD377" s="398"/>
      <c r="CE377" s="398"/>
      <c r="CF377" s="398"/>
      <c r="CG377" s="398"/>
      <c r="CH377" s="398"/>
      <c r="CI377" s="398"/>
      <c r="CJ377" s="398"/>
    </row>
    <row r="378" spans="1:88" s="402" customFormat="1" ht="15" x14ac:dyDescent="0.25">
      <c r="A378" s="899" t="s">
        <v>8263</v>
      </c>
      <c r="B378" s="398"/>
      <c r="C378" s="397"/>
      <c r="D378" s="900" t="s">
        <v>10089</v>
      </c>
      <c r="E378" s="429" t="s">
        <v>10067</v>
      </c>
      <c r="F378" s="399">
        <f t="shared" si="52"/>
        <v>45946</v>
      </c>
      <c r="G378" s="401" t="str">
        <f t="shared" si="53"/>
        <v>A</v>
      </c>
      <c r="H378" s="898" t="str">
        <f t="shared" si="54"/>
        <v>MR_DER-1283_25</v>
      </c>
      <c r="I378" s="413" t="str">
        <f t="shared" si="55"/>
        <v>ND</v>
      </c>
      <c r="J378" s="413" t="str">
        <f t="shared" si="56"/>
        <v>ND</v>
      </c>
      <c r="K378" s="398" t="s">
        <v>3730</v>
      </c>
      <c r="L378" s="430">
        <v>45902</v>
      </c>
      <c r="M378" s="218" t="s">
        <v>10177</v>
      </c>
      <c r="N378" s="398" t="s">
        <v>5536</v>
      </c>
      <c r="O378" s="430">
        <v>45912</v>
      </c>
      <c r="P378" s="398"/>
      <c r="Q378" s="398" t="s">
        <v>3765</v>
      </c>
      <c r="R378" s="430">
        <v>45925</v>
      </c>
      <c r="S378" s="218" t="s">
        <v>10401</v>
      </c>
      <c r="T378" s="398" t="s">
        <v>5539</v>
      </c>
      <c r="U378" s="430">
        <v>45926</v>
      </c>
      <c r="V378" s="398"/>
      <c r="W378" s="398" t="s">
        <v>3748</v>
      </c>
      <c r="X378" s="430">
        <v>45946</v>
      </c>
      <c r="Y378" s="23" t="s">
        <v>10777</v>
      </c>
      <c r="Z378" s="398"/>
      <c r="AA378" s="430"/>
      <c r="AB378" s="398"/>
      <c r="AC378" s="398"/>
      <c r="AD378" s="430"/>
      <c r="AE378" s="914"/>
      <c r="AF378" s="398"/>
      <c r="AG378" s="398"/>
      <c r="AH378" s="398"/>
      <c r="AI378" s="398"/>
      <c r="AJ378" s="430"/>
      <c r="AK378" s="914"/>
      <c r="AL378" s="398"/>
      <c r="AM378" s="398"/>
      <c r="AN378" s="398"/>
      <c r="AO378" s="398"/>
      <c r="AP378" s="398"/>
      <c r="AQ378" s="398"/>
      <c r="AR378" s="398"/>
      <c r="AS378" s="398"/>
      <c r="AT378" s="398"/>
      <c r="AU378" s="398"/>
      <c r="AV378" s="398"/>
      <c r="AW378" s="398"/>
      <c r="AX378" s="398"/>
      <c r="AY378" s="398"/>
      <c r="AZ378" s="397"/>
      <c r="BA378" s="398"/>
      <c r="BB378" s="398"/>
      <c r="BC378" s="397"/>
      <c r="BD378" s="398"/>
      <c r="BE378" s="398"/>
      <c r="BF378" s="398"/>
      <c r="BG378" s="398"/>
      <c r="BH378" s="398"/>
      <c r="BI378" s="397"/>
      <c r="BJ378" s="398"/>
      <c r="BK378" s="398"/>
      <c r="BL378" s="397"/>
      <c r="BM378" s="398"/>
      <c r="BN378" s="398"/>
      <c r="BO378" s="398"/>
      <c r="BP378" s="398"/>
      <c r="BQ378" s="398"/>
      <c r="BR378" s="398"/>
      <c r="BS378" s="398"/>
      <c r="BT378" s="398"/>
      <c r="BU378" s="398"/>
      <c r="BV378" s="398"/>
      <c r="BW378" s="398"/>
      <c r="BX378" s="398"/>
      <c r="BY378" s="398"/>
      <c r="BZ378" s="398"/>
      <c r="CA378" s="398"/>
      <c r="CB378" s="398"/>
      <c r="CC378" s="398"/>
      <c r="CD378" s="398"/>
      <c r="CE378" s="398"/>
      <c r="CF378" s="398"/>
      <c r="CG378" s="398"/>
      <c r="CH378" s="398"/>
      <c r="CI378" s="398"/>
      <c r="CJ378" s="398"/>
    </row>
    <row r="379" spans="1:88" s="402" customFormat="1" ht="15" x14ac:dyDescent="0.25">
      <c r="A379" s="899" t="s">
        <v>8263</v>
      </c>
      <c r="B379" s="398"/>
      <c r="C379" s="397"/>
      <c r="D379" s="900" t="s">
        <v>10089</v>
      </c>
      <c r="E379" s="429" t="s">
        <v>10068</v>
      </c>
      <c r="F379" s="399">
        <f t="shared" si="52"/>
        <v>45946</v>
      </c>
      <c r="G379" s="401" t="str">
        <f t="shared" si="53"/>
        <v>A</v>
      </c>
      <c r="H379" s="898" t="str">
        <f t="shared" si="54"/>
        <v>MR_DER-1283_25</v>
      </c>
      <c r="I379" s="413" t="str">
        <f t="shared" si="55"/>
        <v>ND</v>
      </c>
      <c r="J379" s="413" t="str">
        <f t="shared" si="56"/>
        <v>ND</v>
      </c>
      <c r="K379" s="398" t="s">
        <v>3730</v>
      </c>
      <c r="L379" s="430">
        <v>45902</v>
      </c>
      <c r="M379" s="218" t="s">
        <v>10177</v>
      </c>
      <c r="N379" s="398" t="s">
        <v>5536</v>
      </c>
      <c r="O379" s="430">
        <v>45912</v>
      </c>
      <c r="P379" s="398"/>
      <c r="Q379" s="398" t="s">
        <v>3765</v>
      </c>
      <c r="R379" s="430">
        <v>45925</v>
      </c>
      <c r="S379" s="218" t="s">
        <v>10401</v>
      </c>
      <c r="T379" s="398" t="s">
        <v>5539</v>
      </c>
      <c r="U379" s="430">
        <v>45926</v>
      </c>
      <c r="V379" s="398"/>
      <c r="W379" s="398" t="s">
        <v>3748</v>
      </c>
      <c r="X379" s="430">
        <v>45946</v>
      </c>
      <c r="Y379" s="23" t="s">
        <v>10777</v>
      </c>
      <c r="Z379" s="398"/>
      <c r="AA379" s="430"/>
      <c r="AB379" s="398"/>
      <c r="AC379" s="398"/>
      <c r="AD379" s="430"/>
      <c r="AE379" s="914"/>
      <c r="AF379" s="398"/>
      <c r="AG379" s="398"/>
      <c r="AH379" s="398"/>
      <c r="AI379" s="398"/>
      <c r="AJ379" s="430"/>
      <c r="AK379" s="914"/>
      <c r="AL379" s="398"/>
      <c r="AM379" s="398"/>
      <c r="AN379" s="398"/>
      <c r="AO379" s="398"/>
      <c r="AP379" s="398"/>
      <c r="AQ379" s="398"/>
      <c r="AR379" s="398"/>
      <c r="AS379" s="398"/>
      <c r="AT379" s="398"/>
      <c r="AU379" s="398"/>
      <c r="AV379" s="398"/>
      <c r="AW379" s="398"/>
      <c r="AX379" s="398"/>
      <c r="AY379" s="398"/>
      <c r="AZ379" s="397"/>
      <c r="BA379" s="398"/>
      <c r="BB379" s="398"/>
      <c r="BC379" s="397"/>
      <c r="BD379" s="398"/>
      <c r="BE379" s="398"/>
      <c r="BF379" s="398"/>
      <c r="BG379" s="398"/>
      <c r="BH379" s="398"/>
      <c r="BI379" s="397"/>
      <c r="BJ379" s="398"/>
      <c r="BK379" s="398"/>
      <c r="BL379" s="397"/>
      <c r="BM379" s="398"/>
      <c r="BN379" s="398"/>
      <c r="BO379" s="398"/>
      <c r="BP379" s="398"/>
      <c r="BQ379" s="398"/>
      <c r="BR379" s="398"/>
      <c r="BS379" s="398"/>
      <c r="BT379" s="398"/>
      <c r="BU379" s="398"/>
      <c r="BV379" s="398"/>
      <c r="BW379" s="398"/>
      <c r="BX379" s="398"/>
      <c r="BY379" s="398"/>
      <c r="BZ379" s="398"/>
      <c r="CA379" s="398"/>
      <c r="CB379" s="398"/>
      <c r="CC379" s="398"/>
      <c r="CD379" s="398"/>
      <c r="CE379" s="398"/>
      <c r="CF379" s="398"/>
      <c r="CG379" s="398"/>
      <c r="CH379" s="398"/>
      <c r="CI379" s="398"/>
      <c r="CJ379" s="398"/>
    </row>
    <row r="380" spans="1:88" s="402" customFormat="1" ht="15" x14ac:dyDescent="0.25">
      <c r="A380" s="899" t="s">
        <v>8263</v>
      </c>
      <c r="B380" s="398"/>
      <c r="C380" s="397"/>
      <c r="D380" s="900" t="s">
        <v>10089</v>
      </c>
      <c r="E380" s="429" t="s">
        <v>10069</v>
      </c>
      <c r="F380" s="399">
        <f t="shared" si="52"/>
        <v>45946</v>
      </c>
      <c r="G380" s="401" t="str">
        <f t="shared" si="53"/>
        <v>A</v>
      </c>
      <c r="H380" s="898" t="str">
        <f t="shared" si="54"/>
        <v>MR_DER-1283_25</v>
      </c>
      <c r="I380" s="413" t="str">
        <f t="shared" si="55"/>
        <v>ND</v>
      </c>
      <c r="J380" s="413" t="str">
        <f t="shared" si="56"/>
        <v>ND</v>
      </c>
      <c r="K380" s="398" t="s">
        <v>3730</v>
      </c>
      <c r="L380" s="430">
        <v>45902</v>
      </c>
      <c r="M380" s="218" t="s">
        <v>10177</v>
      </c>
      <c r="N380" s="398" t="s">
        <v>5536</v>
      </c>
      <c r="O380" s="430">
        <v>45912</v>
      </c>
      <c r="P380" s="398"/>
      <c r="Q380" s="398" t="s">
        <v>3765</v>
      </c>
      <c r="R380" s="430">
        <v>45925</v>
      </c>
      <c r="S380" s="218" t="s">
        <v>10401</v>
      </c>
      <c r="T380" s="398" t="s">
        <v>5539</v>
      </c>
      <c r="U380" s="430">
        <v>45926</v>
      </c>
      <c r="V380" s="398"/>
      <c r="W380" s="398" t="s">
        <v>3748</v>
      </c>
      <c r="X380" s="430">
        <v>45946</v>
      </c>
      <c r="Y380" s="23" t="s">
        <v>10777</v>
      </c>
      <c r="Z380" s="398"/>
      <c r="AA380" s="430"/>
      <c r="AB380" s="398"/>
      <c r="AC380" s="398"/>
      <c r="AD380" s="430"/>
      <c r="AE380" s="914"/>
      <c r="AF380" s="398"/>
      <c r="AG380" s="398"/>
      <c r="AH380" s="398"/>
      <c r="AI380" s="398"/>
      <c r="AJ380" s="430"/>
      <c r="AK380" s="914"/>
      <c r="AL380" s="398"/>
      <c r="AM380" s="398"/>
      <c r="AN380" s="398"/>
      <c r="AO380" s="398"/>
      <c r="AP380" s="398"/>
      <c r="AQ380" s="398"/>
      <c r="AR380" s="398"/>
      <c r="AS380" s="398"/>
      <c r="AT380" s="398"/>
      <c r="AU380" s="398"/>
      <c r="AV380" s="398"/>
      <c r="AW380" s="398"/>
      <c r="AX380" s="398"/>
      <c r="AY380" s="398"/>
      <c r="AZ380" s="397"/>
      <c r="BA380" s="398"/>
      <c r="BB380" s="398"/>
      <c r="BC380" s="397"/>
      <c r="BD380" s="398"/>
      <c r="BE380" s="398"/>
      <c r="BF380" s="398"/>
      <c r="BG380" s="398"/>
      <c r="BH380" s="398"/>
      <c r="BI380" s="397"/>
      <c r="BJ380" s="398"/>
      <c r="BK380" s="398"/>
      <c r="BL380" s="397"/>
      <c r="BM380" s="398"/>
      <c r="BN380" s="398"/>
      <c r="BO380" s="398"/>
      <c r="BP380" s="398"/>
      <c r="BQ380" s="398"/>
      <c r="BR380" s="398"/>
      <c r="BS380" s="398"/>
      <c r="BT380" s="398"/>
      <c r="BU380" s="398"/>
      <c r="BV380" s="398"/>
      <c r="BW380" s="398"/>
      <c r="BX380" s="398"/>
      <c r="BY380" s="398"/>
      <c r="BZ380" s="398"/>
      <c r="CA380" s="398"/>
      <c r="CB380" s="398"/>
      <c r="CC380" s="398"/>
      <c r="CD380" s="398"/>
      <c r="CE380" s="398"/>
      <c r="CF380" s="398"/>
      <c r="CG380" s="398"/>
      <c r="CH380" s="398"/>
      <c r="CI380" s="398"/>
      <c r="CJ380" s="398"/>
    </row>
    <row r="381" spans="1:88" s="402" customFormat="1" ht="15" x14ac:dyDescent="0.25">
      <c r="A381" s="899" t="s">
        <v>8263</v>
      </c>
      <c r="B381" s="398"/>
      <c r="C381" s="397"/>
      <c r="D381" s="900" t="s">
        <v>10089</v>
      </c>
      <c r="E381" s="429" t="s">
        <v>10070</v>
      </c>
      <c r="F381" s="399">
        <f t="shared" si="52"/>
        <v>45946</v>
      </c>
      <c r="G381" s="401" t="str">
        <f t="shared" si="53"/>
        <v>A</v>
      </c>
      <c r="H381" s="898" t="str">
        <f t="shared" si="54"/>
        <v>MR_DER-1283_25</v>
      </c>
      <c r="I381" s="413" t="str">
        <f t="shared" si="55"/>
        <v>ND</v>
      </c>
      <c r="J381" s="413" t="str">
        <f t="shared" si="56"/>
        <v>ND</v>
      </c>
      <c r="K381" s="398" t="s">
        <v>3730</v>
      </c>
      <c r="L381" s="430">
        <v>45902</v>
      </c>
      <c r="M381" s="218" t="s">
        <v>10177</v>
      </c>
      <c r="N381" s="398" t="s">
        <v>5536</v>
      </c>
      <c r="O381" s="430">
        <v>45912</v>
      </c>
      <c r="P381" s="398"/>
      <c r="Q381" s="398" t="s">
        <v>3765</v>
      </c>
      <c r="R381" s="430">
        <v>45925</v>
      </c>
      <c r="S381" s="218" t="s">
        <v>10401</v>
      </c>
      <c r="T381" s="398" t="s">
        <v>5539</v>
      </c>
      <c r="U381" s="430">
        <v>45926</v>
      </c>
      <c r="V381" s="398"/>
      <c r="W381" s="398" t="s">
        <v>3748</v>
      </c>
      <c r="X381" s="430">
        <v>45946</v>
      </c>
      <c r="Y381" s="23" t="s">
        <v>10777</v>
      </c>
      <c r="Z381" s="398"/>
      <c r="AA381" s="430"/>
      <c r="AB381" s="398"/>
      <c r="AC381" s="398"/>
      <c r="AD381" s="430"/>
      <c r="AE381" s="914"/>
      <c r="AF381" s="398"/>
      <c r="AG381" s="398"/>
      <c r="AH381" s="398"/>
      <c r="AI381" s="398"/>
      <c r="AJ381" s="430"/>
      <c r="AK381" s="914"/>
      <c r="AL381" s="398"/>
      <c r="AM381" s="398"/>
      <c r="AN381" s="398"/>
      <c r="AO381" s="398"/>
      <c r="AP381" s="398"/>
      <c r="AQ381" s="398"/>
      <c r="AR381" s="398"/>
      <c r="AS381" s="398"/>
      <c r="AT381" s="398"/>
      <c r="AU381" s="398"/>
      <c r="AV381" s="398"/>
      <c r="AW381" s="398"/>
      <c r="AX381" s="398"/>
      <c r="AY381" s="398"/>
      <c r="AZ381" s="397"/>
      <c r="BA381" s="398"/>
      <c r="BB381" s="398"/>
      <c r="BC381" s="397"/>
      <c r="BD381" s="398"/>
      <c r="BE381" s="398"/>
      <c r="BF381" s="398"/>
      <c r="BG381" s="398"/>
      <c r="BH381" s="398"/>
      <c r="BI381" s="397"/>
      <c r="BJ381" s="398"/>
      <c r="BK381" s="398"/>
      <c r="BL381" s="397"/>
      <c r="BM381" s="398"/>
      <c r="BN381" s="398"/>
      <c r="BO381" s="398"/>
      <c r="BP381" s="398"/>
      <c r="BQ381" s="398"/>
      <c r="BR381" s="398"/>
      <c r="BS381" s="398"/>
      <c r="BT381" s="398"/>
      <c r="BU381" s="398"/>
      <c r="BV381" s="398"/>
      <c r="BW381" s="398"/>
      <c r="BX381" s="398"/>
      <c r="BY381" s="398"/>
      <c r="BZ381" s="398"/>
      <c r="CA381" s="398"/>
      <c r="CB381" s="398"/>
      <c r="CC381" s="398"/>
      <c r="CD381" s="398"/>
      <c r="CE381" s="398"/>
      <c r="CF381" s="398"/>
      <c r="CG381" s="398"/>
      <c r="CH381" s="398"/>
      <c r="CI381" s="398"/>
      <c r="CJ381" s="398"/>
    </row>
    <row r="382" spans="1:88" s="402" customFormat="1" ht="15" x14ac:dyDescent="0.25">
      <c r="A382" s="899" t="s">
        <v>8263</v>
      </c>
      <c r="B382" s="398"/>
      <c r="C382" s="397"/>
      <c r="D382" s="900" t="s">
        <v>10089</v>
      </c>
      <c r="E382" s="429" t="s">
        <v>10071</v>
      </c>
      <c r="F382" s="399">
        <f t="shared" si="52"/>
        <v>45946</v>
      </c>
      <c r="G382" s="401" t="str">
        <f t="shared" si="53"/>
        <v>A</v>
      </c>
      <c r="H382" s="898" t="str">
        <f t="shared" si="54"/>
        <v>MR_DER-1283_25</v>
      </c>
      <c r="I382" s="413" t="str">
        <f t="shared" si="55"/>
        <v>ND</v>
      </c>
      <c r="J382" s="413" t="str">
        <f t="shared" si="56"/>
        <v>ND</v>
      </c>
      <c r="K382" s="398" t="s">
        <v>3730</v>
      </c>
      <c r="L382" s="430">
        <v>45902</v>
      </c>
      <c r="M382" s="218" t="s">
        <v>10177</v>
      </c>
      <c r="N382" s="398" t="s">
        <v>5536</v>
      </c>
      <c r="O382" s="430">
        <v>45912</v>
      </c>
      <c r="P382" s="398"/>
      <c r="Q382" s="398" t="s">
        <v>3765</v>
      </c>
      <c r="R382" s="430">
        <v>45925</v>
      </c>
      <c r="S382" s="218" t="s">
        <v>10401</v>
      </c>
      <c r="T382" s="398" t="s">
        <v>5539</v>
      </c>
      <c r="U382" s="430">
        <v>45926</v>
      </c>
      <c r="V382" s="398"/>
      <c r="W382" s="398" t="s">
        <v>3748</v>
      </c>
      <c r="X382" s="430">
        <v>45946</v>
      </c>
      <c r="Y382" s="23" t="s">
        <v>10777</v>
      </c>
      <c r="Z382" s="398"/>
      <c r="AA382" s="430"/>
      <c r="AB382" s="398"/>
      <c r="AC382" s="398"/>
      <c r="AD382" s="430"/>
      <c r="AE382" s="914"/>
      <c r="AF382" s="398"/>
      <c r="AG382" s="398"/>
      <c r="AH382" s="398"/>
      <c r="AI382" s="398"/>
      <c r="AJ382" s="430"/>
      <c r="AK382" s="914"/>
      <c r="AL382" s="398"/>
      <c r="AM382" s="398"/>
      <c r="AN382" s="398"/>
      <c r="AO382" s="398"/>
      <c r="AP382" s="398"/>
      <c r="AQ382" s="398"/>
      <c r="AR382" s="398"/>
      <c r="AS382" s="398"/>
      <c r="AT382" s="398"/>
      <c r="AU382" s="398"/>
      <c r="AV382" s="398"/>
      <c r="AW382" s="398"/>
      <c r="AX382" s="398"/>
      <c r="AY382" s="398"/>
      <c r="AZ382" s="397"/>
      <c r="BA382" s="398"/>
      <c r="BB382" s="398"/>
      <c r="BC382" s="397"/>
      <c r="BD382" s="398"/>
      <c r="BE382" s="398"/>
      <c r="BF382" s="398"/>
      <c r="BG382" s="398"/>
      <c r="BH382" s="398"/>
      <c r="BI382" s="397"/>
      <c r="BJ382" s="398"/>
      <c r="BK382" s="398"/>
      <c r="BL382" s="397"/>
      <c r="BM382" s="398"/>
      <c r="BN382" s="398"/>
      <c r="BO382" s="398"/>
      <c r="BP382" s="398"/>
      <c r="BQ382" s="398"/>
      <c r="BR382" s="398"/>
      <c r="BS382" s="398"/>
      <c r="BT382" s="398"/>
      <c r="BU382" s="398"/>
      <c r="BV382" s="398"/>
      <c r="BW382" s="398"/>
      <c r="BX382" s="398"/>
      <c r="BY382" s="398"/>
      <c r="BZ382" s="398"/>
      <c r="CA382" s="398"/>
      <c r="CB382" s="398"/>
      <c r="CC382" s="398"/>
      <c r="CD382" s="398"/>
      <c r="CE382" s="398"/>
      <c r="CF382" s="398"/>
      <c r="CG382" s="398"/>
      <c r="CH382" s="398"/>
      <c r="CI382" s="398"/>
      <c r="CJ382" s="398"/>
    </row>
    <row r="383" spans="1:88" s="402" customFormat="1" ht="15" x14ac:dyDescent="0.25">
      <c r="A383" s="899" t="s">
        <v>8263</v>
      </c>
      <c r="B383" s="398"/>
      <c r="C383" s="397"/>
      <c r="D383" s="900" t="s">
        <v>10089</v>
      </c>
      <c r="E383" s="429" t="s">
        <v>10072</v>
      </c>
      <c r="F383" s="399">
        <f t="shared" si="52"/>
        <v>45946</v>
      </c>
      <c r="G383" s="401" t="str">
        <f t="shared" si="53"/>
        <v>A</v>
      </c>
      <c r="H383" s="898" t="str">
        <f t="shared" si="54"/>
        <v>MR_DER-1283_25</v>
      </c>
      <c r="I383" s="413" t="str">
        <f t="shared" si="55"/>
        <v>ND</v>
      </c>
      <c r="J383" s="413" t="str">
        <f t="shared" si="56"/>
        <v>ND</v>
      </c>
      <c r="K383" s="398" t="s">
        <v>3730</v>
      </c>
      <c r="L383" s="430">
        <v>45902</v>
      </c>
      <c r="M383" s="218" t="s">
        <v>10177</v>
      </c>
      <c r="N383" s="398" t="s">
        <v>5536</v>
      </c>
      <c r="O383" s="430">
        <v>45912</v>
      </c>
      <c r="P383" s="398"/>
      <c r="Q383" s="398" t="s">
        <v>3765</v>
      </c>
      <c r="R383" s="430">
        <v>45925</v>
      </c>
      <c r="S383" s="218" t="s">
        <v>10401</v>
      </c>
      <c r="T383" s="398" t="s">
        <v>5539</v>
      </c>
      <c r="U383" s="430">
        <v>45926</v>
      </c>
      <c r="V383" s="398"/>
      <c r="W383" s="398" t="s">
        <v>3748</v>
      </c>
      <c r="X383" s="430">
        <v>45946</v>
      </c>
      <c r="Y383" s="23" t="s">
        <v>10777</v>
      </c>
      <c r="Z383" s="398"/>
      <c r="AA383" s="430"/>
      <c r="AB383" s="398"/>
      <c r="AC383" s="398"/>
      <c r="AD383" s="430"/>
      <c r="AE383" s="914"/>
      <c r="AF383" s="398"/>
      <c r="AG383" s="398"/>
      <c r="AH383" s="398"/>
      <c r="AI383" s="398"/>
      <c r="AJ383" s="430"/>
      <c r="AK383" s="914"/>
      <c r="AL383" s="398"/>
      <c r="AM383" s="398"/>
      <c r="AN383" s="398"/>
      <c r="AO383" s="398"/>
      <c r="AP383" s="398"/>
      <c r="AQ383" s="398"/>
      <c r="AR383" s="398"/>
      <c r="AS383" s="398"/>
      <c r="AT383" s="398"/>
      <c r="AU383" s="398"/>
      <c r="AV383" s="398"/>
      <c r="AW383" s="398"/>
      <c r="AX383" s="398"/>
      <c r="AY383" s="398"/>
      <c r="AZ383" s="397"/>
      <c r="BA383" s="398"/>
      <c r="BB383" s="398"/>
      <c r="BC383" s="397"/>
      <c r="BD383" s="398"/>
      <c r="BE383" s="398"/>
      <c r="BF383" s="398"/>
      <c r="BG383" s="398"/>
      <c r="BH383" s="398"/>
      <c r="BI383" s="397"/>
      <c r="BJ383" s="398"/>
      <c r="BK383" s="398"/>
      <c r="BL383" s="397"/>
      <c r="BM383" s="398"/>
      <c r="BN383" s="398"/>
      <c r="BO383" s="398"/>
      <c r="BP383" s="398"/>
      <c r="BQ383" s="398"/>
      <c r="BR383" s="398"/>
      <c r="BS383" s="398"/>
      <c r="BT383" s="398"/>
      <c r="BU383" s="398"/>
      <c r="BV383" s="398"/>
      <c r="BW383" s="398"/>
      <c r="BX383" s="398"/>
      <c r="BY383" s="398"/>
      <c r="BZ383" s="398"/>
      <c r="CA383" s="398"/>
      <c r="CB383" s="398"/>
      <c r="CC383" s="398"/>
      <c r="CD383" s="398"/>
      <c r="CE383" s="398"/>
      <c r="CF383" s="398"/>
      <c r="CG383" s="398"/>
      <c r="CH383" s="398"/>
      <c r="CI383" s="398"/>
      <c r="CJ383" s="398"/>
    </row>
    <row r="384" spans="1:88" s="402" customFormat="1" ht="15" x14ac:dyDescent="0.25">
      <c r="A384" s="899" t="s">
        <v>8263</v>
      </c>
      <c r="B384" s="398"/>
      <c r="C384" s="397"/>
      <c r="D384" s="900" t="s">
        <v>10089</v>
      </c>
      <c r="E384" s="429" t="s">
        <v>10073</v>
      </c>
      <c r="F384" s="399">
        <f t="shared" si="52"/>
        <v>45946</v>
      </c>
      <c r="G384" s="401" t="str">
        <f t="shared" si="53"/>
        <v>A</v>
      </c>
      <c r="H384" s="898" t="str">
        <f t="shared" si="54"/>
        <v>MR_DER-1283_25</v>
      </c>
      <c r="I384" s="413" t="str">
        <f t="shared" si="55"/>
        <v>ND</v>
      </c>
      <c r="J384" s="413" t="str">
        <f t="shared" si="56"/>
        <v>ND</v>
      </c>
      <c r="K384" s="398" t="s">
        <v>3730</v>
      </c>
      <c r="L384" s="430">
        <v>45902</v>
      </c>
      <c r="M384" s="218" t="s">
        <v>10177</v>
      </c>
      <c r="N384" s="398" t="s">
        <v>5536</v>
      </c>
      <c r="O384" s="430">
        <v>45912</v>
      </c>
      <c r="P384" s="398"/>
      <c r="Q384" s="398" t="s">
        <v>3765</v>
      </c>
      <c r="R384" s="430">
        <v>45925</v>
      </c>
      <c r="S384" s="218" t="s">
        <v>10401</v>
      </c>
      <c r="T384" s="398" t="s">
        <v>5539</v>
      </c>
      <c r="U384" s="430">
        <v>45926</v>
      </c>
      <c r="V384" s="398"/>
      <c r="W384" s="398" t="s">
        <v>3748</v>
      </c>
      <c r="X384" s="430">
        <v>45946</v>
      </c>
      <c r="Y384" s="23" t="s">
        <v>10777</v>
      </c>
      <c r="Z384" s="398"/>
      <c r="AA384" s="430"/>
      <c r="AB384" s="398"/>
      <c r="AC384" s="398"/>
      <c r="AD384" s="430"/>
      <c r="AE384" s="914"/>
      <c r="AF384" s="398"/>
      <c r="AG384" s="398"/>
      <c r="AH384" s="398"/>
      <c r="AI384" s="398"/>
      <c r="AJ384" s="430"/>
      <c r="AK384" s="914"/>
      <c r="AL384" s="398"/>
      <c r="AM384" s="398"/>
      <c r="AN384" s="398"/>
      <c r="AO384" s="398"/>
      <c r="AP384" s="398"/>
      <c r="AQ384" s="398"/>
      <c r="AR384" s="398"/>
      <c r="AS384" s="398"/>
      <c r="AT384" s="398"/>
      <c r="AU384" s="398"/>
      <c r="AV384" s="398"/>
      <c r="AW384" s="398"/>
      <c r="AX384" s="398"/>
      <c r="AY384" s="398"/>
      <c r="AZ384" s="397"/>
      <c r="BA384" s="398"/>
      <c r="BB384" s="398"/>
      <c r="BC384" s="397"/>
      <c r="BD384" s="398"/>
      <c r="BE384" s="398"/>
      <c r="BF384" s="398"/>
      <c r="BG384" s="398"/>
      <c r="BH384" s="398"/>
      <c r="BI384" s="397"/>
      <c r="BJ384" s="398"/>
      <c r="BK384" s="398"/>
      <c r="BL384" s="397"/>
      <c r="BM384" s="398"/>
      <c r="BN384" s="398"/>
      <c r="BO384" s="398"/>
      <c r="BP384" s="398"/>
      <c r="BQ384" s="398"/>
      <c r="BR384" s="398"/>
      <c r="BS384" s="398"/>
      <c r="BT384" s="398"/>
      <c r="BU384" s="398"/>
      <c r="BV384" s="398"/>
      <c r="BW384" s="398"/>
      <c r="BX384" s="398"/>
      <c r="BY384" s="398"/>
      <c r="BZ384" s="398"/>
      <c r="CA384" s="398"/>
      <c r="CB384" s="398"/>
      <c r="CC384" s="398"/>
      <c r="CD384" s="398"/>
      <c r="CE384" s="398"/>
      <c r="CF384" s="398"/>
      <c r="CG384" s="398"/>
      <c r="CH384" s="398"/>
      <c r="CI384" s="398"/>
      <c r="CJ384" s="398"/>
    </row>
    <row r="385" spans="1:88" s="402" customFormat="1" ht="15" x14ac:dyDescent="0.25">
      <c r="A385" s="899" t="s">
        <v>8263</v>
      </c>
      <c r="B385" s="398"/>
      <c r="C385" s="397"/>
      <c r="D385" s="900" t="s">
        <v>10089</v>
      </c>
      <c r="E385" s="429" t="s">
        <v>10074</v>
      </c>
      <c r="F385" s="399">
        <f t="shared" si="52"/>
        <v>45946</v>
      </c>
      <c r="G385" s="401" t="str">
        <f t="shared" si="53"/>
        <v>A</v>
      </c>
      <c r="H385" s="898" t="str">
        <f t="shared" si="54"/>
        <v>MR_DER-1283_25</v>
      </c>
      <c r="I385" s="413" t="str">
        <f t="shared" si="55"/>
        <v>ND</v>
      </c>
      <c r="J385" s="413" t="str">
        <f t="shared" si="56"/>
        <v>ND</v>
      </c>
      <c r="K385" s="398" t="s">
        <v>3730</v>
      </c>
      <c r="L385" s="430">
        <v>45902</v>
      </c>
      <c r="M385" s="218" t="s">
        <v>10177</v>
      </c>
      <c r="N385" s="398" t="s">
        <v>5536</v>
      </c>
      <c r="O385" s="430">
        <v>45912</v>
      </c>
      <c r="P385" s="398"/>
      <c r="Q385" s="398" t="s">
        <v>3765</v>
      </c>
      <c r="R385" s="430">
        <v>45925</v>
      </c>
      <c r="S385" s="218" t="s">
        <v>10401</v>
      </c>
      <c r="T385" s="398" t="s">
        <v>5539</v>
      </c>
      <c r="U385" s="430">
        <v>45926</v>
      </c>
      <c r="V385" s="398"/>
      <c r="W385" s="398" t="s">
        <v>3748</v>
      </c>
      <c r="X385" s="430">
        <v>45946</v>
      </c>
      <c r="Y385" s="23" t="s">
        <v>10777</v>
      </c>
      <c r="Z385" s="398"/>
      <c r="AA385" s="430"/>
      <c r="AB385" s="398"/>
      <c r="AC385" s="398"/>
      <c r="AD385" s="430"/>
      <c r="AE385" s="914"/>
      <c r="AF385" s="398"/>
      <c r="AG385" s="398"/>
      <c r="AH385" s="398"/>
      <c r="AI385" s="398"/>
      <c r="AJ385" s="430"/>
      <c r="AK385" s="914"/>
      <c r="AL385" s="398"/>
      <c r="AM385" s="398"/>
      <c r="AN385" s="398"/>
      <c r="AO385" s="398"/>
      <c r="AP385" s="398"/>
      <c r="AQ385" s="398"/>
      <c r="AR385" s="398"/>
      <c r="AS385" s="398"/>
      <c r="AT385" s="398"/>
      <c r="AU385" s="398"/>
      <c r="AV385" s="398"/>
      <c r="AW385" s="398"/>
      <c r="AX385" s="398"/>
      <c r="AY385" s="398"/>
      <c r="AZ385" s="397"/>
      <c r="BA385" s="398"/>
      <c r="BB385" s="398"/>
      <c r="BC385" s="397"/>
      <c r="BD385" s="398"/>
      <c r="BE385" s="398"/>
      <c r="BF385" s="398"/>
      <c r="BG385" s="398"/>
      <c r="BH385" s="398"/>
      <c r="BI385" s="397"/>
      <c r="BJ385" s="398"/>
      <c r="BK385" s="398"/>
      <c r="BL385" s="397"/>
      <c r="BM385" s="398"/>
      <c r="BN385" s="398"/>
      <c r="BO385" s="398"/>
      <c r="BP385" s="398"/>
      <c r="BQ385" s="398"/>
      <c r="BR385" s="398"/>
      <c r="BS385" s="398"/>
      <c r="BT385" s="398"/>
      <c r="BU385" s="398"/>
      <c r="BV385" s="398"/>
      <c r="BW385" s="398"/>
      <c r="BX385" s="398"/>
      <c r="BY385" s="398"/>
      <c r="BZ385" s="398"/>
      <c r="CA385" s="398"/>
      <c r="CB385" s="398"/>
      <c r="CC385" s="398"/>
      <c r="CD385" s="398"/>
      <c r="CE385" s="398"/>
      <c r="CF385" s="398"/>
      <c r="CG385" s="398"/>
      <c r="CH385" s="398"/>
      <c r="CI385" s="398"/>
      <c r="CJ385" s="398"/>
    </row>
    <row r="386" spans="1:88" s="402" customFormat="1" ht="15" x14ac:dyDescent="0.25">
      <c r="A386" s="899" t="s">
        <v>8263</v>
      </c>
      <c r="B386" s="398"/>
      <c r="C386" s="397"/>
      <c r="D386" s="900" t="s">
        <v>10089</v>
      </c>
      <c r="E386" s="429" t="s">
        <v>10075</v>
      </c>
      <c r="F386" s="399">
        <f t="shared" si="52"/>
        <v>45946</v>
      </c>
      <c r="G386" s="401" t="str">
        <f t="shared" si="53"/>
        <v>A</v>
      </c>
      <c r="H386" s="898" t="str">
        <f t="shared" si="54"/>
        <v>MR_DER-1283_25</v>
      </c>
      <c r="I386" s="413" t="str">
        <f t="shared" si="55"/>
        <v>ND</v>
      </c>
      <c r="J386" s="413" t="str">
        <f t="shared" si="56"/>
        <v>ND</v>
      </c>
      <c r="K386" s="398" t="s">
        <v>3730</v>
      </c>
      <c r="L386" s="430">
        <v>45902</v>
      </c>
      <c r="M386" s="218" t="s">
        <v>10177</v>
      </c>
      <c r="N386" s="398" t="s">
        <v>5536</v>
      </c>
      <c r="O386" s="430">
        <v>45912</v>
      </c>
      <c r="P386" s="398"/>
      <c r="Q386" s="398" t="s">
        <v>3765</v>
      </c>
      <c r="R386" s="430">
        <v>45925</v>
      </c>
      <c r="S386" s="218" t="s">
        <v>10401</v>
      </c>
      <c r="T386" s="398" t="s">
        <v>5539</v>
      </c>
      <c r="U386" s="430">
        <v>45926</v>
      </c>
      <c r="V386" s="398"/>
      <c r="W386" s="398" t="s">
        <v>3748</v>
      </c>
      <c r="X386" s="430">
        <v>45946</v>
      </c>
      <c r="Y386" s="23" t="s">
        <v>10777</v>
      </c>
      <c r="Z386" s="398"/>
      <c r="AA386" s="430"/>
      <c r="AB386" s="398"/>
      <c r="AC386" s="398"/>
      <c r="AD386" s="430"/>
      <c r="AE386" s="914"/>
      <c r="AF386" s="398"/>
      <c r="AG386" s="398"/>
      <c r="AH386" s="398"/>
      <c r="AI386" s="398"/>
      <c r="AJ386" s="430"/>
      <c r="AK386" s="914"/>
      <c r="AL386" s="398"/>
      <c r="AM386" s="398"/>
      <c r="AN386" s="398"/>
      <c r="AO386" s="398"/>
      <c r="AP386" s="398"/>
      <c r="AQ386" s="398"/>
      <c r="AR386" s="398"/>
      <c r="AS386" s="398"/>
      <c r="AT386" s="398"/>
      <c r="AU386" s="398"/>
      <c r="AV386" s="398"/>
      <c r="AW386" s="398"/>
      <c r="AX386" s="398"/>
      <c r="AY386" s="398"/>
      <c r="AZ386" s="397"/>
      <c r="BA386" s="398"/>
      <c r="BB386" s="398"/>
      <c r="BC386" s="397"/>
      <c r="BD386" s="398"/>
      <c r="BE386" s="398"/>
      <c r="BF386" s="398"/>
      <c r="BG386" s="398"/>
      <c r="BH386" s="398"/>
      <c r="BI386" s="397"/>
      <c r="BJ386" s="398"/>
      <c r="BK386" s="398"/>
      <c r="BL386" s="397"/>
      <c r="BM386" s="398"/>
      <c r="BN386" s="398"/>
      <c r="BO386" s="398"/>
      <c r="BP386" s="398"/>
      <c r="BQ386" s="398"/>
      <c r="BR386" s="398"/>
      <c r="BS386" s="398"/>
      <c r="BT386" s="398"/>
      <c r="BU386" s="398"/>
      <c r="BV386" s="398"/>
      <c r="BW386" s="398"/>
      <c r="BX386" s="398"/>
      <c r="BY386" s="398"/>
      <c r="BZ386" s="398"/>
      <c r="CA386" s="398"/>
      <c r="CB386" s="398"/>
      <c r="CC386" s="398"/>
      <c r="CD386" s="398"/>
      <c r="CE386" s="398"/>
      <c r="CF386" s="398"/>
      <c r="CG386" s="398"/>
      <c r="CH386" s="398"/>
      <c r="CI386" s="398"/>
      <c r="CJ386" s="398"/>
    </row>
    <row r="387" spans="1:88" s="402" customFormat="1" ht="15" x14ac:dyDescent="0.25">
      <c r="A387" s="899" t="s">
        <v>8263</v>
      </c>
      <c r="B387" s="398"/>
      <c r="C387" s="397"/>
      <c r="D387" s="900" t="s">
        <v>10089</v>
      </c>
      <c r="E387" s="429" t="s">
        <v>10076</v>
      </c>
      <c r="F387" s="399">
        <f t="shared" si="52"/>
        <v>45946</v>
      </c>
      <c r="G387" s="401" t="str">
        <f t="shared" si="53"/>
        <v>A</v>
      </c>
      <c r="H387" s="898" t="str">
        <f t="shared" si="54"/>
        <v>MR_DER-1283_25</v>
      </c>
      <c r="I387" s="413" t="str">
        <f t="shared" si="55"/>
        <v>ND</v>
      </c>
      <c r="J387" s="413" t="str">
        <f t="shared" si="56"/>
        <v>ND</v>
      </c>
      <c r="K387" s="398" t="s">
        <v>3730</v>
      </c>
      <c r="L387" s="430">
        <v>45902</v>
      </c>
      <c r="M387" s="218" t="s">
        <v>10177</v>
      </c>
      <c r="N387" s="398" t="s">
        <v>5536</v>
      </c>
      <c r="O387" s="430">
        <v>45912</v>
      </c>
      <c r="P387" s="398"/>
      <c r="Q387" s="398" t="s">
        <v>3765</v>
      </c>
      <c r="R387" s="430">
        <v>45925</v>
      </c>
      <c r="S387" s="218" t="s">
        <v>10401</v>
      </c>
      <c r="T387" s="398" t="s">
        <v>5539</v>
      </c>
      <c r="U387" s="430">
        <v>45926</v>
      </c>
      <c r="V387" s="398"/>
      <c r="W387" s="398" t="s">
        <v>3748</v>
      </c>
      <c r="X387" s="430">
        <v>45946</v>
      </c>
      <c r="Y387" s="23" t="s">
        <v>10777</v>
      </c>
      <c r="Z387" s="398"/>
      <c r="AA387" s="430"/>
      <c r="AB387" s="398"/>
      <c r="AC387" s="398"/>
      <c r="AD387" s="430"/>
      <c r="AE387" s="914"/>
      <c r="AF387" s="398"/>
      <c r="AG387" s="398"/>
      <c r="AH387" s="398"/>
      <c r="AI387" s="398"/>
      <c r="AJ387" s="430"/>
      <c r="AK387" s="914"/>
      <c r="AL387" s="398"/>
      <c r="AM387" s="398"/>
      <c r="AN387" s="398"/>
      <c r="AO387" s="398"/>
      <c r="AP387" s="398"/>
      <c r="AQ387" s="398"/>
      <c r="AR387" s="398"/>
      <c r="AS387" s="398"/>
      <c r="AT387" s="398"/>
      <c r="AU387" s="398"/>
      <c r="AV387" s="398"/>
      <c r="AW387" s="398"/>
      <c r="AX387" s="398"/>
      <c r="AY387" s="398"/>
      <c r="AZ387" s="397"/>
      <c r="BA387" s="398"/>
      <c r="BB387" s="398"/>
      <c r="BC387" s="397"/>
      <c r="BD387" s="398"/>
      <c r="BE387" s="398"/>
      <c r="BF387" s="398"/>
      <c r="BG387" s="398"/>
      <c r="BH387" s="398"/>
      <c r="BI387" s="397"/>
      <c r="BJ387" s="398"/>
      <c r="BK387" s="398"/>
      <c r="BL387" s="397"/>
      <c r="BM387" s="398"/>
      <c r="BN387" s="398"/>
      <c r="BO387" s="398"/>
      <c r="BP387" s="398"/>
      <c r="BQ387" s="398"/>
      <c r="BR387" s="398"/>
      <c r="BS387" s="398"/>
      <c r="BT387" s="398"/>
      <c r="BU387" s="398"/>
      <c r="BV387" s="398"/>
      <c r="BW387" s="398"/>
      <c r="BX387" s="398"/>
      <c r="BY387" s="398"/>
      <c r="BZ387" s="398"/>
      <c r="CA387" s="398"/>
      <c r="CB387" s="398"/>
      <c r="CC387" s="398"/>
      <c r="CD387" s="398"/>
      <c r="CE387" s="398"/>
      <c r="CF387" s="398"/>
      <c r="CG387" s="398"/>
      <c r="CH387" s="398"/>
      <c r="CI387" s="398"/>
      <c r="CJ387" s="398"/>
    </row>
    <row r="388" spans="1:88" s="402" customFormat="1" ht="15" x14ac:dyDescent="0.25">
      <c r="A388" s="899" t="s">
        <v>8263</v>
      </c>
      <c r="B388" s="398"/>
      <c r="C388" s="397"/>
      <c r="D388" s="900" t="s">
        <v>10089</v>
      </c>
      <c r="E388" s="429" t="s">
        <v>10077</v>
      </c>
      <c r="F388" s="399">
        <f t="shared" si="52"/>
        <v>45946</v>
      </c>
      <c r="G388" s="401" t="str">
        <f t="shared" si="53"/>
        <v>A</v>
      </c>
      <c r="H388" s="898" t="str">
        <f t="shared" si="54"/>
        <v>MR_DER-1283_25</v>
      </c>
      <c r="I388" s="413" t="str">
        <f t="shared" si="55"/>
        <v>ND</v>
      </c>
      <c r="J388" s="413" t="str">
        <f t="shared" si="56"/>
        <v>ND</v>
      </c>
      <c r="K388" s="398" t="s">
        <v>3730</v>
      </c>
      <c r="L388" s="430">
        <v>45902</v>
      </c>
      <c r="M388" s="218" t="s">
        <v>10177</v>
      </c>
      <c r="N388" s="398" t="s">
        <v>5536</v>
      </c>
      <c r="O388" s="430">
        <v>45912</v>
      </c>
      <c r="P388" s="398"/>
      <c r="Q388" s="398" t="s">
        <v>3765</v>
      </c>
      <c r="R388" s="430">
        <v>45925</v>
      </c>
      <c r="S388" s="218" t="s">
        <v>10401</v>
      </c>
      <c r="T388" s="398" t="s">
        <v>5539</v>
      </c>
      <c r="U388" s="430">
        <v>45926</v>
      </c>
      <c r="V388" s="398"/>
      <c r="W388" s="398" t="s">
        <v>3748</v>
      </c>
      <c r="X388" s="430">
        <v>45946</v>
      </c>
      <c r="Y388" s="23" t="s">
        <v>10777</v>
      </c>
      <c r="Z388" s="398"/>
      <c r="AA388" s="430"/>
      <c r="AB388" s="398"/>
      <c r="AC388" s="398"/>
      <c r="AD388" s="430"/>
      <c r="AE388" s="914"/>
      <c r="AF388" s="398"/>
      <c r="AG388" s="398"/>
      <c r="AH388" s="398"/>
      <c r="AI388" s="398"/>
      <c r="AJ388" s="430"/>
      <c r="AK388" s="914"/>
      <c r="AL388" s="398"/>
      <c r="AM388" s="398"/>
      <c r="AN388" s="398"/>
      <c r="AO388" s="398"/>
      <c r="AP388" s="398"/>
      <c r="AQ388" s="398"/>
      <c r="AR388" s="398"/>
      <c r="AS388" s="398"/>
      <c r="AT388" s="398"/>
      <c r="AU388" s="398"/>
      <c r="AV388" s="398"/>
      <c r="AW388" s="398"/>
      <c r="AX388" s="398"/>
      <c r="AY388" s="398"/>
      <c r="AZ388" s="397"/>
      <c r="BA388" s="398"/>
      <c r="BB388" s="398"/>
      <c r="BC388" s="397"/>
      <c r="BD388" s="398"/>
      <c r="BE388" s="398"/>
      <c r="BF388" s="398"/>
      <c r="BG388" s="398"/>
      <c r="BH388" s="398"/>
      <c r="BI388" s="397"/>
      <c r="BJ388" s="398"/>
      <c r="BK388" s="398"/>
      <c r="BL388" s="397"/>
      <c r="BM388" s="398"/>
      <c r="BN388" s="398"/>
      <c r="BO388" s="398"/>
      <c r="BP388" s="398"/>
      <c r="BQ388" s="398"/>
      <c r="BR388" s="398"/>
      <c r="BS388" s="398"/>
      <c r="BT388" s="398"/>
      <c r="BU388" s="398"/>
      <c r="BV388" s="398"/>
      <c r="BW388" s="398"/>
      <c r="BX388" s="398"/>
      <c r="BY388" s="398"/>
      <c r="BZ388" s="398"/>
      <c r="CA388" s="398"/>
      <c r="CB388" s="398"/>
      <c r="CC388" s="398"/>
      <c r="CD388" s="398"/>
      <c r="CE388" s="398"/>
      <c r="CF388" s="398"/>
      <c r="CG388" s="398"/>
      <c r="CH388" s="398"/>
      <c r="CI388" s="398"/>
      <c r="CJ388" s="398"/>
    </row>
    <row r="389" spans="1:88" s="402" customFormat="1" ht="15" x14ac:dyDescent="0.25">
      <c r="A389" s="899" t="s">
        <v>8263</v>
      </c>
      <c r="B389" s="398"/>
      <c r="C389" s="397"/>
      <c r="D389" s="900" t="s">
        <v>10089</v>
      </c>
      <c r="E389" s="429" t="s">
        <v>10078</v>
      </c>
      <c r="F389" s="399">
        <f t="shared" si="52"/>
        <v>45946</v>
      </c>
      <c r="G389" s="401" t="str">
        <f t="shared" si="53"/>
        <v>A</v>
      </c>
      <c r="H389" s="898" t="str">
        <f t="shared" si="54"/>
        <v>MR_DER-1283_25</v>
      </c>
      <c r="I389" s="413" t="str">
        <f t="shared" si="55"/>
        <v>ND</v>
      </c>
      <c r="J389" s="413" t="str">
        <f t="shared" si="56"/>
        <v>ND</v>
      </c>
      <c r="K389" s="398" t="s">
        <v>3730</v>
      </c>
      <c r="L389" s="430">
        <v>45902</v>
      </c>
      <c r="M389" s="218" t="s">
        <v>10177</v>
      </c>
      <c r="N389" s="398" t="s">
        <v>5536</v>
      </c>
      <c r="O389" s="430">
        <v>45912</v>
      </c>
      <c r="P389" s="398"/>
      <c r="Q389" s="398" t="s">
        <v>3765</v>
      </c>
      <c r="R389" s="430">
        <v>45925</v>
      </c>
      <c r="S389" s="218" t="s">
        <v>10401</v>
      </c>
      <c r="T389" s="398" t="s">
        <v>5539</v>
      </c>
      <c r="U389" s="430">
        <v>45926</v>
      </c>
      <c r="V389" s="398"/>
      <c r="W389" s="398" t="s">
        <v>3748</v>
      </c>
      <c r="X389" s="430">
        <v>45946</v>
      </c>
      <c r="Y389" s="23" t="s">
        <v>10777</v>
      </c>
      <c r="Z389" s="398"/>
      <c r="AA389" s="430"/>
      <c r="AB389" s="398"/>
      <c r="AC389" s="398"/>
      <c r="AD389" s="430"/>
      <c r="AE389" s="914"/>
      <c r="AF389" s="398"/>
      <c r="AG389" s="398"/>
      <c r="AH389" s="398"/>
      <c r="AI389" s="398"/>
      <c r="AJ389" s="430"/>
      <c r="AK389" s="914"/>
      <c r="AL389" s="398"/>
      <c r="AM389" s="398"/>
      <c r="AN389" s="398"/>
      <c r="AO389" s="398"/>
      <c r="AP389" s="398"/>
      <c r="AQ389" s="398"/>
      <c r="AR389" s="398"/>
      <c r="AS389" s="398"/>
      <c r="AT389" s="398"/>
      <c r="AU389" s="398"/>
      <c r="AV389" s="398"/>
      <c r="AW389" s="398"/>
      <c r="AX389" s="398"/>
      <c r="AY389" s="398"/>
      <c r="AZ389" s="397"/>
      <c r="BA389" s="398"/>
      <c r="BB389" s="398"/>
      <c r="BC389" s="397"/>
      <c r="BD389" s="398"/>
      <c r="BE389" s="398"/>
      <c r="BF389" s="398"/>
      <c r="BG389" s="398"/>
      <c r="BH389" s="398"/>
      <c r="BI389" s="397"/>
      <c r="BJ389" s="398"/>
      <c r="BK389" s="398"/>
      <c r="BL389" s="397"/>
      <c r="BM389" s="398"/>
      <c r="BN389" s="398"/>
      <c r="BO389" s="398"/>
      <c r="BP389" s="398"/>
      <c r="BQ389" s="398"/>
      <c r="BR389" s="398"/>
      <c r="BS389" s="398"/>
      <c r="BT389" s="398"/>
      <c r="BU389" s="398"/>
      <c r="BV389" s="398"/>
      <c r="BW389" s="398"/>
      <c r="BX389" s="398"/>
      <c r="BY389" s="398"/>
      <c r="BZ389" s="398"/>
      <c r="CA389" s="398"/>
      <c r="CB389" s="398"/>
      <c r="CC389" s="398"/>
      <c r="CD389" s="398"/>
      <c r="CE389" s="398"/>
      <c r="CF389" s="398"/>
      <c r="CG389" s="398"/>
      <c r="CH389" s="398"/>
      <c r="CI389" s="398"/>
      <c r="CJ389" s="398"/>
    </row>
    <row r="390" spans="1:88" s="402" customFormat="1" ht="15" x14ac:dyDescent="0.25">
      <c r="A390" s="899" t="s">
        <v>8263</v>
      </c>
      <c r="B390" s="398"/>
      <c r="C390" s="397"/>
      <c r="D390" s="900" t="s">
        <v>10089</v>
      </c>
      <c r="E390" s="429" t="s">
        <v>10079</v>
      </c>
      <c r="F390" s="399">
        <f t="shared" si="52"/>
        <v>45946</v>
      </c>
      <c r="G390" s="401" t="str">
        <f t="shared" si="53"/>
        <v>A</v>
      </c>
      <c r="H390" s="898" t="str">
        <f t="shared" si="54"/>
        <v>MR_DER-1283_25</v>
      </c>
      <c r="I390" s="413" t="str">
        <f t="shared" si="55"/>
        <v>ND</v>
      </c>
      <c r="J390" s="413" t="str">
        <f t="shared" si="56"/>
        <v>ND</v>
      </c>
      <c r="K390" s="398" t="s">
        <v>3730</v>
      </c>
      <c r="L390" s="430">
        <v>45902</v>
      </c>
      <c r="M390" s="218" t="s">
        <v>10177</v>
      </c>
      <c r="N390" s="398" t="s">
        <v>5536</v>
      </c>
      <c r="O390" s="430">
        <v>45912</v>
      </c>
      <c r="P390" s="398"/>
      <c r="Q390" s="398" t="s">
        <v>3765</v>
      </c>
      <c r="R390" s="430">
        <v>45925</v>
      </c>
      <c r="S390" s="218" t="s">
        <v>10401</v>
      </c>
      <c r="T390" s="398" t="s">
        <v>5539</v>
      </c>
      <c r="U390" s="430">
        <v>45926</v>
      </c>
      <c r="V390" s="398"/>
      <c r="W390" s="398" t="s">
        <v>3748</v>
      </c>
      <c r="X390" s="430">
        <v>45946</v>
      </c>
      <c r="Y390" s="23" t="s">
        <v>10777</v>
      </c>
      <c r="Z390" s="398"/>
      <c r="AA390" s="430"/>
      <c r="AB390" s="398"/>
      <c r="AC390" s="398"/>
      <c r="AD390" s="430"/>
      <c r="AE390" s="914"/>
      <c r="AF390" s="398"/>
      <c r="AG390" s="398"/>
      <c r="AH390" s="398"/>
      <c r="AI390" s="398"/>
      <c r="AJ390" s="430"/>
      <c r="AK390" s="914"/>
      <c r="AL390" s="398"/>
      <c r="AM390" s="398"/>
      <c r="AN390" s="398"/>
      <c r="AO390" s="398"/>
      <c r="AP390" s="398"/>
      <c r="AQ390" s="398"/>
      <c r="AR390" s="398"/>
      <c r="AS390" s="398"/>
      <c r="AT390" s="398"/>
      <c r="AU390" s="398"/>
      <c r="AV390" s="398"/>
      <c r="AW390" s="398"/>
      <c r="AX390" s="398"/>
      <c r="AY390" s="398"/>
      <c r="AZ390" s="397"/>
      <c r="BA390" s="398"/>
      <c r="BB390" s="398"/>
      <c r="BC390" s="397"/>
      <c r="BD390" s="398"/>
      <c r="BE390" s="398"/>
      <c r="BF390" s="398"/>
      <c r="BG390" s="398"/>
      <c r="BH390" s="398"/>
      <c r="BI390" s="397"/>
      <c r="BJ390" s="398"/>
      <c r="BK390" s="398"/>
      <c r="BL390" s="397"/>
      <c r="BM390" s="398"/>
      <c r="BN390" s="398"/>
      <c r="BO390" s="398"/>
      <c r="BP390" s="398"/>
      <c r="BQ390" s="398"/>
      <c r="BR390" s="398"/>
      <c r="BS390" s="398"/>
      <c r="BT390" s="398"/>
      <c r="BU390" s="398"/>
      <c r="BV390" s="398"/>
      <c r="BW390" s="398"/>
      <c r="BX390" s="398"/>
      <c r="BY390" s="398"/>
      <c r="BZ390" s="398"/>
      <c r="CA390" s="398"/>
      <c r="CB390" s="398"/>
      <c r="CC390" s="398"/>
      <c r="CD390" s="398"/>
      <c r="CE390" s="398"/>
      <c r="CF390" s="398"/>
      <c r="CG390" s="398"/>
      <c r="CH390" s="398"/>
      <c r="CI390" s="398"/>
      <c r="CJ390" s="398"/>
    </row>
    <row r="391" spans="1:88" s="402" customFormat="1" ht="15" x14ac:dyDescent="0.25">
      <c r="A391" s="899" t="s">
        <v>8263</v>
      </c>
      <c r="B391" s="398"/>
      <c r="C391" s="397"/>
      <c r="D391" s="900" t="s">
        <v>10089</v>
      </c>
      <c r="E391" s="429" t="s">
        <v>10080</v>
      </c>
      <c r="F391" s="399">
        <f t="shared" si="52"/>
        <v>45946</v>
      </c>
      <c r="G391" s="401" t="str">
        <f t="shared" si="53"/>
        <v>A</v>
      </c>
      <c r="H391" s="898" t="str">
        <f t="shared" si="54"/>
        <v>MR_DER-1283_25</v>
      </c>
      <c r="I391" s="413" t="str">
        <f t="shared" si="55"/>
        <v>ND</v>
      </c>
      <c r="J391" s="413" t="str">
        <f t="shared" si="56"/>
        <v>ND</v>
      </c>
      <c r="K391" s="398" t="s">
        <v>3730</v>
      </c>
      <c r="L391" s="430">
        <v>45902</v>
      </c>
      <c r="M391" s="218" t="s">
        <v>10177</v>
      </c>
      <c r="N391" s="398" t="s">
        <v>5536</v>
      </c>
      <c r="O391" s="430">
        <v>45912</v>
      </c>
      <c r="P391" s="398"/>
      <c r="Q391" s="398" t="s">
        <v>3765</v>
      </c>
      <c r="R391" s="430">
        <v>45925</v>
      </c>
      <c r="S391" s="218" t="s">
        <v>10401</v>
      </c>
      <c r="T391" s="398" t="s">
        <v>5539</v>
      </c>
      <c r="U391" s="430">
        <v>45926</v>
      </c>
      <c r="V391" s="398"/>
      <c r="W391" s="398" t="s">
        <v>3748</v>
      </c>
      <c r="X391" s="430">
        <v>45946</v>
      </c>
      <c r="Y391" s="23" t="s">
        <v>10777</v>
      </c>
      <c r="Z391" s="398"/>
      <c r="AA391" s="430"/>
      <c r="AB391" s="398"/>
      <c r="AC391" s="398"/>
      <c r="AD391" s="430"/>
      <c r="AE391" s="914"/>
      <c r="AF391" s="398"/>
      <c r="AG391" s="398"/>
      <c r="AH391" s="398"/>
      <c r="AI391" s="398"/>
      <c r="AJ391" s="430"/>
      <c r="AK391" s="914"/>
      <c r="AL391" s="398"/>
      <c r="AM391" s="398"/>
      <c r="AN391" s="398"/>
      <c r="AO391" s="398"/>
      <c r="AP391" s="398"/>
      <c r="AQ391" s="398"/>
      <c r="AR391" s="398"/>
      <c r="AS391" s="398"/>
      <c r="AT391" s="398"/>
      <c r="AU391" s="398"/>
      <c r="AV391" s="398"/>
      <c r="AW391" s="398"/>
      <c r="AX391" s="398"/>
      <c r="AY391" s="398"/>
      <c r="AZ391" s="397"/>
      <c r="BA391" s="398"/>
      <c r="BB391" s="398"/>
      <c r="BC391" s="397"/>
      <c r="BD391" s="398"/>
      <c r="BE391" s="398"/>
      <c r="BF391" s="398"/>
      <c r="BG391" s="398"/>
      <c r="BH391" s="398"/>
      <c r="BI391" s="397"/>
      <c r="BJ391" s="398"/>
      <c r="BK391" s="398"/>
      <c r="BL391" s="397"/>
      <c r="BM391" s="398"/>
      <c r="BN391" s="398"/>
      <c r="BO391" s="398"/>
      <c r="BP391" s="398"/>
      <c r="BQ391" s="398"/>
      <c r="BR391" s="398"/>
      <c r="BS391" s="398"/>
      <c r="BT391" s="398"/>
      <c r="BU391" s="398"/>
      <c r="BV391" s="398"/>
      <c r="BW391" s="398"/>
      <c r="BX391" s="398"/>
      <c r="BY391" s="398"/>
      <c r="BZ391" s="398"/>
      <c r="CA391" s="398"/>
      <c r="CB391" s="398"/>
      <c r="CC391" s="398"/>
      <c r="CD391" s="398"/>
      <c r="CE391" s="398"/>
      <c r="CF391" s="398"/>
      <c r="CG391" s="398"/>
      <c r="CH391" s="398"/>
      <c r="CI391" s="398"/>
      <c r="CJ391" s="398"/>
    </row>
    <row r="392" spans="1:88" s="402" customFormat="1" ht="15" x14ac:dyDescent="0.25">
      <c r="A392" s="899" t="s">
        <v>8263</v>
      </c>
      <c r="B392" s="398"/>
      <c r="C392" s="397"/>
      <c r="D392" s="900" t="s">
        <v>10089</v>
      </c>
      <c r="E392" s="429" t="s">
        <v>10081</v>
      </c>
      <c r="F392" s="399">
        <f t="shared" si="52"/>
        <v>45946</v>
      </c>
      <c r="G392" s="401" t="str">
        <f t="shared" si="53"/>
        <v>A</v>
      </c>
      <c r="H392" s="898" t="str">
        <f t="shared" si="54"/>
        <v>MR_DER-1283_25</v>
      </c>
      <c r="I392" s="413" t="str">
        <f t="shared" si="55"/>
        <v>ND</v>
      </c>
      <c r="J392" s="413" t="str">
        <f t="shared" si="56"/>
        <v>ND</v>
      </c>
      <c r="K392" s="398" t="s">
        <v>3730</v>
      </c>
      <c r="L392" s="430">
        <v>45902</v>
      </c>
      <c r="M392" s="218" t="s">
        <v>10177</v>
      </c>
      <c r="N392" s="398" t="s">
        <v>5536</v>
      </c>
      <c r="O392" s="430">
        <v>45912</v>
      </c>
      <c r="P392" s="398"/>
      <c r="Q392" s="398" t="s">
        <v>3765</v>
      </c>
      <c r="R392" s="430">
        <v>45925</v>
      </c>
      <c r="S392" s="218" t="s">
        <v>10401</v>
      </c>
      <c r="T392" s="398" t="s">
        <v>5539</v>
      </c>
      <c r="U392" s="430">
        <v>45926</v>
      </c>
      <c r="V392" s="398"/>
      <c r="W392" s="398" t="s">
        <v>3748</v>
      </c>
      <c r="X392" s="430">
        <v>45946</v>
      </c>
      <c r="Y392" s="23" t="s">
        <v>10777</v>
      </c>
      <c r="Z392" s="398"/>
      <c r="AA392" s="430"/>
      <c r="AB392" s="398"/>
      <c r="AC392" s="398"/>
      <c r="AD392" s="430"/>
      <c r="AE392" s="914"/>
      <c r="AF392" s="398"/>
      <c r="AG392" s="398"/>
      <c r="AH392" s="398"/>
      <c r="AI392" s="398"/>
      <c r="AJ392" s="430"/>
      <c r="AK392" s="914"/>
      <c r="AL392" s="398"/>
      <c r="AM392" s="398"/>
      <c r="AN392" s="398"/>
      <c r="AO392" s="398"/>
      <c r="AP392" s="398"/>
      <c r="AQ392" s="398"/>
      <c r="AR392" s="398"/>
      <c r="AS392" s="398"/>
      <c r="AT392" s="398"/>
      <c r="AU392" s="398"/>
      <c r="AV392" s="398"/>
      <c r="AW392" s="398"/>
      <c r="AX392" s="398"/>
      <c r="AY392" s="398"/>
      <c r="AZ392" s="397"/>
      <c r="BA392" s="398"/>
      <c r="BB392" s="398"/>
      <c r="BC392" s="397"/>
      <c r="BD392" s="398"/>
      <c r="BE392" s="398"/>
      <c r="BF392" s="398"/>
      <c r="BG392" s="398"/>
      <c r="BH392" s="398"/>
      <c r="BI392" s="397"/>
      <c r="BJ392" s="398"/>
      <c r="BK392" s="398"/>
      <c r="BL392" s="397"/>
      <c r="BM392" s="398"/>
      <c r="BN392" s="398"/>
      <c r="BO392" s="398"/>
      <c r="BP392" s="398"/>
      <c r="BQ392" s="398"/>
      <c r="BR392" s="398"/>
      <c r="BS392" s="398"/>
      <c r="BT392" s="398"/>
      <c r="BU392" s="398"/>
      <c r="BV392" s="398"/>
      <c r="BW392" s="398"/>
      <c r="BX392" s="398"/>
      <c r="BY392" s="398"/>
      <c r="BZ392" s="398"/>
      <c r="CA392" s="398"/>
      <c r="CB392" s="398"/>
      <c r="CC392" s="398"/>
      <c r="CD392" s="398"/>
      <c r="CE392" s="398"/>
      <c r="CF392" s="398"/>
      <c r="CG392" s="398"/>
      <c r="CH392" s="398"/>
      <c r="CI392" s="398"/>
      <c r="CJ392" s="398"/>
    </row>
    <row r="393" spans="1:88" s="402" customFormat="1" ht="15" x14ac:dyDescent="0.25">
      <c r="A393" s="899" t="s">
        <v>8263</v>
      </c>
      <c r="B393" s="398"/>
      <c r="C393" s="397"/>
      <c r="D393" s="900" t="s">
        <v>10089</v>
      </c>
      <c r="E393" s="429" t="s">
        <v>10082</v>
      </c>
      <c r="F393" s="399">
        <f t="shared" si="52"/>
        <v>45946</v>
      </c>
      <c r="G393" s="401" t="str">
        <f t="shared" si="53"/>
        <v>A</v>
      </c>
      <c r="H393" s="898" t="str">
        <f t="shared" si="54"/>
        <v>MR_DER-1283_25</v>
      </c>
      <c r="I393" s="413" t="str">
        <f t="shared" si="55"/>
        <v>ND</v>
      </c>
      <c r="J393" s="413" t="str">
        <f t="shared" si="56"/>
        <v>ND</v>
      </c>
      <c r="K393" s="398" t="s">
        <v>3730</v>
      </c>
      <c r="L393" s="430">
        <v>45902</v>
      </c>
      <c r="M393" s="218" t="s">
        <v>10177</v>
      </c>
      <c r="N393" s="398" t="s">
        <v>5536</v>
      </c>
      <c r="O393" s="430">
        <v>45912</v>
      </c>
      <c r="P393" s="398"/>
      <c r="Q393" s="398" t="s">
        <v>3765</v>
      </c>
      <c r="R393" s="430">
        <v>45925</v>
      </c>
      <c r="S393" s="218" t="s">
        <v>10401</v>
      </c>
      <c r="T393" s="398" t="s">
        <v>5539</v>
      </c>
      <c r="U393" s="430">
        <v>45926</v>
      </c>
      <c r="V393" s="398"/>
      <c r="W393" s="398" t="s">
        <v>3748</v>
      </c>
      <c r="X393" s="430">
        <v>45946</v>
      </c>
      <c r="Y393" s="23" t="s">
        <v>10777</v>
      </c>
      <c r="Z393" s="398"/>
      <c r="AA393" s="430"/>
      <c r="AB393" s="398"/>
      <c r="AC393" s="398"/>
      <c r="AD393" s="430"/>
      <c r="AE393" s="914"/>
      <c r="AF393" s="398"/>
      <c r="AG393" s="398"/>
      <c r="AH393" s="398"/>
      <c r="AI393" s="398"/>
      <c r="AJ393" s="430"/>
      <c r="AK393" s="914"/>
      <c r="AL393" s="398"/>
      <c r="AM393" s="398"/>
      <c r="AN393" s="398"/>
      <c r="AO393" s="398"/>
      <c r="AP393" s="398"/>
      <c r="AQ393" s="398"/>
      <c r="AR393" s="398"/>
      <c r="AS393" s="398"/>
      <c r="AT393" s="398"/>
      <c r="AU393" s="398"/>
      <c r="AV393" s="398"/>
      <c r="AW393" s="398"/>
      <c r="AX393" s="398"/>
      <c r="AY393" s="398"/>
      <c r="AZ393" s="397"/>
      <c r="BA393" s="398"/>
      <c r="BB393" s="398"/>
      <c r="BC393" s="397"/>
      <c r="BD393" s="398"/>
      <c r="BE393" s="398"/>
      <c r="BF393" s="398"/>
      <c r="BG393" s="398"/>
      <c r="BH393" s="398"/>
      <c r="BI393" s="397"/>
      <c r="BJ393" s="398"/>
      <c r="BK393" s="398"/>
      <c r="BL393" s="397"/>
      <c r="BM393" s="398"/>
      <c r="BN393" s="398"/>
      <c r="BO393" s="398"/>
      <c r="BP393" s="398"/>
      <c r="BQ393" s="398"/>
      <c r="BR393" s="398"/>
      <c r="BS393" s="398"/>
      <c r="BT393" s="398"/>
      <c r="BU393" s="398"/>
      <c r="BV393" s="398"/>
      <c r="BW393" s="398"/>
      <c r="BX393" s="398"/>
      <c r="BY393" s="398"/>
      <c r="BZ393" s="398"/>
      <c r="CA393" s="398"/>
      <c r="CB393" s="398"/>
      <c r="CC393" s="398"/>
      <c r="CD393" s="398"/>
      <c r="CE393" s="398"/>
      <c r="CF393" s="398"/>
      <c r="CG393" s="398"/>
      <c r="CH393" s="398"/>
      <c r="CI393" s="398"/>
      <c r="CJ393" s="398"/>
    </row>
    <row r="394" spans="1:88" s="402" customFormat="1" ht="15" x14ac:dyDescent="0.25">
      <c r="A394" s="899" t="s">
        <v>8263</v>
      </c>
      <c r="B394" s="398"/>
      <c r="C394" s="397"/>
      <c r="D394" s="900" t="s">
        <v>10089</v>
      </c>
      <c r="E394" s="429" t="s">
        <v>10083</v>
      </c>
      <c r="F394" s="399">
        <f t="shared" si="52"/>
        <v>45946</v>
      </c>
      <c r="G394" s="401" t="str">
        <f t="shared" si="53"/>
        <v>A</v>
      </c>
      <c r="H394" s="898" t="str">
        <f t="shared" si="54"/>
        <v>MR_DER-1283_25</v>
      </c>
      <c r="I394" s="413" t="str">
        <f t="shared" si="55"/>
        <v>ND</v>
      </c>
      <c r="J394" s="413" t="str">
        <f t="shared" si="56"/>
        <v>ND</v>
      </c>
      <c r="K394" s="398" t="s">
        <v>3730</v>
      </c>
      <c r="L394" s="430">
        <v>45902</v>
      </c>
      <c r="M394" s="218" t="s">
        <v>10177</v>
      </c>
      <c r="N394" s="398" t="s">
        <v>5536</v>
      </c>
      <c r="O394" s="430">
        <v>45912</v>
      </c>
      <c r="P394" s="398"/>
      <c r="Q394" s="398" t="s">
        <v>3765</v>
      </c>
      <c r="R394" s="430">
        <v>45925</v>
      </c>
      <c r="S394" s="218" t="s">
        <v>10401</v>
      </c>
      <c r="T394" s="398" t="s">
        <v>5539</v>
      </c>
      <c r="U394" s="430">
        <v>45926</v>
      </c>
      <c r="V394" s="398"/>
      <c r="W394" s="398" t="s">
        <v>3748</v>
      </c>
      <c r="X394" s="430">
        <v>45946</v>
      </c>
      <c r="Y394" s="1151" t="s">
        <v>10777</v>
      </c>
      <c r="Z394" s="398"/>
      <c r="AA394" s="430"/>
      <c r="AB394" s="398"/>
      <c r="AC394" s="398"/>
      <c r="AD394" s="430"/>
      <c r="AE394" s="914"/>
      <c r="AF394" s="398"/>
      <c r="AG394" s="398"/>
      <c r="AH394" s="398"/>
      <c r="AI394" s="398"/>
      <c r="AJ394" s="430"/>
      <c r="AK394" s="914"/>
      <c r="AL394" s="398"/>
      <c r="AM394" s="398"/>
      <c r="AN394" s="398"/>
      <c r="AO394" s="398"/>
      <c r="AP394" s="398"/>
      <c r="AQ394" s="398"/>
      <c r="AR394" s="398"/>
      <c r="AS394" s="398"/>
      <c r="AT394" s="398"/>
      <c r="AU394" s="398"/>
      <c r="AV394" s="398"/>
      <c r="AW394" s="398"/>
      <c r="AX394" s="398"/>
      <c r="AY394" s="398"/>
      <c r="AZ394" s="397"/>
      <c r="BA394" s="398"/>
      <c r="BB394" s="398"/>
      <c r="BC394" s="397"/>
      <c r="BD394" s="398"/>
      <c r="BE394" s="398"/>
      <c r="BF394" s="398"/>
      <c r="BG394" s="398"/>
      <c r="BH394" s="398"/>
      <c r="BI394" s="397"/>
      <c r="BJ394" s="398"/>
      <c r="BK394" s="398"/>
      <c r="BL394" s="397"/>
      <c r="BM394" s="398"/>
      <c r="BN394" s="398"/>
      <c r="BO394" s="398"/>
      <c r="BP394" s="398"/>
      <c r="BQ394" s="398"/>
      <c r="BR394" s="398"/>
      <c r="BS394" s="398"/>
      <c r="BT394" s="398"/>
      <c r="BU394" s="398"/>
      <c r="BV394" s="398"/>
      <c r="BW394" s="398"/>
      <c r="BX394" s="398"/>
      <c r="BY394" s="398"/>
      <c r="BZ394" s="398"/>
      <c r="CA394" s="398"/>
      <c r="CB394" s="398"/>
      <c r="CC394" s="398"/>
      <c r="CD394" s="398"/>
      <c r="CE394" s="398"/>
      <c r="CF394" s="398"/>
      <c r="CG394" s="398"/>
      <c r="CH394" s="398"/>
      <c r="CI394" s="398"/>
      <c r="CJ394" s="398"/>
    </row>
    <row r="395" spans="1:88" s="402" customFormat="1" ht="15" x14ac:dyDescent="0.25">
      <c r="A395" s="899" t="s">
        <v>8263</v>
      </c>
      <c r="B395" s="398"/>
      <c r="C395" s="397"/>
      <c r="D395" s="900" t="s">
        <v>10089</v>
      </c>
      <c r="E395" s="429" t="s">
        <v>10084</v>
      </c>
      <c r="F395" s="399">
        <f t="shared" si="52"/>
        <v>45946</v>
      </c>
      <c r="G395" s="401" t="str">
        <f t="shared" si="53"/>
        <v>A</v>
      </c>
      <c r="H395" s="898" t="str">
        <f t="shared" si="54"/>
        <v>MR_DER-1283_25</v>
      </c>
      <c r="I395" s="413" t="str">
        <f t="shared" si="55"/>
        <v>ND</v>
      </c>
      <c r="J395" s="413" t="str">
        <f t="shared" si="56"/>
        <v>ND</v>
      </c>
      <c r="K395" s="398" t="s">
        <v>3730</v>
      </c>
      <c r="L395" s="430">
        <v>45902</v>
      </c>
      <c r="M395" s="218" t="s">
        <v>10177</v>
      </c>
      <c r="N395" s="398" t="s">
        <v>5536</v>
      </c>
      <c r="O395" s="430">
        <v>45912</v>
      </c>
      <c r="P395" s="398"/>
      <c r="Q395" s="398" t="s">
        <v>3765</v>
      </c>
      <c r="R395" s="430">
        <v>45925</v>
      </c>
      <c r="S395" s="218" t="s">
        <v>10401</v>
      </c>
      <c r="T395" s="398" t="s">
        <v>5539</v>
      </c>
      <c r="U395" s="430">
        <v>45926</v>
      </c>
      <c r="V395" s="398"/>
      <c r="W395" s="398" t="s">
        <v>3748</v>
      </c>
      <c r="X395" s="430">
        <v>45946</v>
      </c>
      <c r="Y395" s="23" t="s">
        <v>10777</v>
      </c>
      <c r="Z395" s="398"/>
      <c r="AA395" s="430"/>
      <c r="AB395" s="398"/>
      <c r="AC395" s="398"/>
      <c r="AD395" s="430"/>
      <c r="AE395" s="914"/>
      <c r="AF395" s="398"/>
      <c r="AG395" s="398"/>
      <c r="AH395" s="398"/>
      <c r="AI395" s="398"/>
      <c r="AJ395" s="430"/>
      <c r="AK395" s="914"/>
      <c r="AL395" s="398"/>
      <c r="AM395" s="398"/>
      <c r="AN395" s="398"/>
      <c r="AO395" s="398"/>
      <c r="AP395" s="398"/>
      <c r="AQ395" s="398"/>
      <c r="AR395" s="398"/>
      <c r="AS395" s="398"/>
      <c r="AT395" s="398"/>
      <c r="AU395" s="398"/>
      <c r="AV395" s="398"/>
      <c r="AW395" s="398"/>
      <c r="AX395" s="398"/>
      <c r="AY395" s="398"/>
      <c r="AZ395" s="397"/>
      <c r="BA395" s="398"/>
      <c r="BB395" s="398"/>
      <c r="BC395" s="397"/>
      <c r="BD395" s="398"/>
      <c r="BE395" s="398"/>
      <c r="BF395" s="398"/>
      <c r="BG395" s="398"/>
      <c r="BH395" s="398"/>
      <c r="BI395" s="397"/>
      <c r="BJ395" s="398"/>
      <c r="BK395" s="398"/>
      <c r="BL395" s="397"/>
      <c r="BM395" s="398"/>
      <c r="BN395" s="398"/>
      <c r="BO395" s="398"/>
      <c r="BP395" s="398"/>
      <c r="BQ395" s="398"/>
      <c r="BR395" s="398"/>
      <c r="BS395" s="398"/>
      <c r="BT395" s="398"/>
      <c r="BU395" s="398"/>
      <c r="BV395" s="398"/>
      <c r="BW395" s="398"/>
      <c r="BX395" s="398"/>
      <c r="BY395" s="398"/>
      <c r="BZ395" s="398"/>
      <c r="CA395" s="398"/>
      <c r="CB395" s="398"/>
      <c r="CC395" s="398"/>
      <c r="CD395" s="398"/>
      <c r="CE395" s="398"/>
      <c r="CF395" s="398"/>
      <c r="CG395" s="398"/>
      <c r="CH395" s="398"/>
      <c r="CI395" s="398"/>
      <c r="CJ395" s="398"/>
    </row>
    <row r="396" spans="1:88" s="402" customFormat="1" ht="15" x14ac:dyDescent="0.25">
      <c r="A396" s="899" t="s">
        <v>8263</v>
      </c>
      <c r="B396" s="398"/>
      <c r="C396" s="397"/>
      <c r="D396" s="900" t="s">
        <v>10089</v>
      </c>
      <c r="E396" s="429" t="s">
        <v>10085</v>
      </c>
      <c r="F396" s="399">
        <f t="shared" si="52"/>
        <v>45946</v>
      </c>
      <c r="G396" s="401" t="str">
        <f t="shared" si="53"/>
        <v>A</v>
      </c>
      <c r="H396" s="898" t="str">
        <f t="shared" si="54"/>
        <v>MR_DER-1283_25</v>
      </c>
      <c r="I396" s="413" t="str">
        <f t="shared" si="55"/>
        <v>ND</v>
      </c>
      <c r="J396" s="413" t="str">
        <f t="shared" si="56"/>
        <v>ND</v>
      </c>
      <c r="K396" s="398" t="s">
        <v>3730</v>
      </c>
      <c r="L396" s="430">
        <v>45902</v>
      </c>
      <c r="M396" s="218" t="s">
        <v>10177</v>
      </c>
      <c r="N396" s="398" t="s">
        <v>5536</v>
      </c>
      <c r="O396" s="430">
        <v>45912</v>
      </c>
      <c r="P396" s="398"/>
      <c r="Q396" s="398" t="s">
        <v>3765</v>
      </c>
      <c r="R396" s="430">
        <v>45925</v>
      </c>
      <c r="S396" s="218" t="s">
        <v>10401</v>
      </c>
      <c r="T396" s="398" t="s">
        <v>5539</v>
      </c>
      <c r="U396" s="430">
        <v>45926</v>
      </c>
      <c r="V396" s="398"/>
      <c r="W396" s="398" t="s">
        <v>3748</v>
      </c>
      <c r="X396" s="430">
        <v>45946</v>
      </c>
      <c r="Y396" s="23" t="s">
        <v>10777</v>
      </c>
      <c r="Z396" s="398"/>
      <c r="AA396" s="430"/>
      <c r="AB396" s="398"/>
      <c r="AC396" s="398"/>
      <c r="AD396" s="430"/>
      <c r="AE396" s="914"/>
      <c r="AF396" s="398"/>
      <c r="AG396" s="398"/>
      <c r="AH396" s="398"/>
      <c r="AI396" s="398"/>
      <c r="AJ396" s="430"/>
      <c r="AK396" s="914"/>
      <c r="AL396" s="398"/>
      <c r="AM396" s="398"/>
      <c r="AN396" s="398"/>
      <c r="AO396" s="398"/>
      <c r="AP396" s="398"/>
      <c r="AQ396" s="398"/>
      <c r="AR396" s="398"/>
      <c r="AS396" s="398"/>
      <c r="AT396" s="398"/>
      <c r="AU396" s="398"/>
      <c r="AV396" s="398"/>
      <c r="AW396" s="398"/>
      <c r="AX396" s="398"/>
      <c r="AY396" s="398"/>
      <c r="AZ396" s="397"/>
      <c r="BA396" s="398"/>
      <c r="BB396" s="398"/>
      <c r="BC396" s="397"/>
      <c r="BD396" s="398"/>
      <c r="BE396" s="398"/>
      <c r="BF396" s="398"/>
      <c r="BG396" s="398"/>
      <c r="BH396" s="398"/>
      <c r="BI396" s="397"/>
      <c r="BJ396" s="398"/>
      <c r="BK396" s="398"/>
      <c r="BL396" s="397"/>
      <c r="BM396" s="398"/>
      <c r="BN396" s="398"/>
      <c r="BO396" s="398"/>
      <c r="BP396" s="398"/>
      <c r="BQ396" s="398"/>
      <c r="BR396" s="398"/>
      <c r="BS396" s="398"/>
      <c r="BT396" s="398"/>
      <c r="BU396" s="398"/>
      <c r="BV396" s="398"/>
      <c r="BW396" s="398"/>
      <c r="BX396" s="398"/>
      <c r="BY396" s="398"/>
      <c r="BZ396" s="398"/>
      <c r="CA396" s="398"/>
      <c r="CB396" s="398"/>
      <c r="CC396" s="398"/>
      <c r="CD396" s="398"/>
      <c r="CE396" s="398"/>
      <c r="CF396" s="398"/>
      <c r="CG396" s="398"/>
      <c r="CH396" s="398"/>
      <c r="CI396" s="398"/>
      <c r="CJ396" s="398"/>
    </row>
    <row r="397" spans="1:88" s="402" customFormat="1" ht="15" x14ac:dyDescent="0.25">
      <c r="A397" s="899" t="s">
        <v>8263</v>
      </c>
      <c r="B397" s="398"/>
      <c r="C397" s="397"/>
      <c r="D397" s="900" t="s">
        <v>10089</v>
      </c>
      <c r="E397" s="429" t="s">
        <v>10086</v>
      </c>
      <c r="F397" s="399">
        <f t="shared" si="52"/>
        <v>45946</v>
      </c>
      <c r="G397" s="401" t="str">
        <f t="shared" si="53"/>
        <v>A</v>
      </c>
      <c r="H397" s="898" t="str">
        <f t="shared" si="54"/>
        <v>MR_DER-1283_25</v>
      </c>
      <c r="I397" s="413" t="str">
        <f t="shared" si="55"/>
        <v>ND</v>
      </c>
      <c r="J397" s="413" t="str">
        <f t="shared" si="56"/>
        <v>ND</v>
      </c>
      <c r="K397" s="398" t="s">
        <v>3730</v>
      </c>
      <c r="L397" s="430">
        <v>45902</v>
      </c>
      <c r="M397" s="218" t="s">
        <v>10177</v>
      </c>
      <c r="N397" s="398" t="s">
        <v>5536</v>
      </c>
      <c r="O397" s="430">
        <v>45912</v>
      </c>
      <c r="P397" s="398"/>
      <c r="Q397" s="398" t="s">
        <v>3765</v>
      </c>
      <c r="R397" s="430">
        <v>45925</v>
      </c>
      <c r="S397" s="218" t="s">
        <v>10401</v>
      </c>
      <c r="T397" s="398" t="s">
        <v>5539</v>
      </c>
      <c r="U397" s="430">
        <v>45926</v>
      </c>
      <c r="V397" s="398"/>
      <c r="W397" s="398" t="s">
        <v>3748</v>
      </c>
      <c r="X397" s="430">
        <v>45946</v>
      </c>
      <c r="Y397" s="23" t="s">
        <v>10777</v>
      </c>
      <c r="Z397" s="398"/>
      <c r="AA397" s="430"/>
      <c r="AB397" s="398"/>
      <c r="AC397" s="398"/>
      <c r="AD397" s="430"/>
      <c r="AE397" s="914"/>
      <c r="AF397" s="398"/>
      <c r="AG397" s="398"/>
      <c r="AH397" s="398"/>
      <c r="AI397" s="398"/>
      <c r="AJ397" s="430"/>
      <c r="AK397" s="914"/>
      <c r="AL397" s="398"/>
      <c r="AM397" s="398"/>
      <c r="AN397" s="398"/>
      <c r="AO397" s="398"/>
      <c r="AP397" s="398"/>
      <c r="AQ397" s="398"/>
      <c r="AR397" s="398"/>
      <c r="AS397" s="398"/>
      <c r="AT397" s="398"/>
      <c r="AU397" s="398"/>
      <c r="AV397" s="398"/>
      <c r="AW397" s="398"/>
      <c r="AX397" s="398"/>
      <c r="AY397" s="398"/>
      <c r="AZ397" s="397"/>
      <c r="BA397" s="398"/>
      <c r="BB397" s="398"/>
      <c r="BC397" s="397"/>
      <c r="BD397" s="398"/>
      <c r="BE397" s="398"/>
      <c r="BF397" s="398"/>
      <c r="BG397" s="398"/>
      <c r="BH397" s="398"/>
      <c r="BI397" s="397"/>
      <c r="BJ397" s="398"/>
      <c r="BK397" s="398"/>
      <c r="BL397" s="397"/>
      <c r="BM397" s="398"/>
      <c r="BN397" s="398"/>
      <c r="BO397" s="398"/>
      <c r="BP397" s="398"/>
      <c r="BQ397" s="398"/>
      <c r="BR397" s="398"/>
      <c r="BS397" s="398"/>
      <c r="BT397" s="398"/>
      <c r="BU397" s="398"/>
      <c r="BV397" s="398"/>
      <c r="BW397" s="398"/>
      <c r="BX397" s="398"/>
      <c r="BY397" s="398"/>
      <c r="BZ397" s="398"/>
      <c r="CA397" s="398"/>
      <c r="CB397" s="398"/>
      <c r="CC397" s="398"/>
      <c r="CD397" s="398"/>
      <c r="CE397" s="398"/>
      <c r="CF397" s="398"/>
      <c r="CG397" s="398"/>
      <c r="CH397" s="398"/>
      <c r="CI397" s="398"/>
      <c r="CJ397" s="398"/>
    </row>
    <row r="398" spans="1:88" s="402" customFormat="1" ht="15" x14ac:dyDescent="0.25">
      <c r="A398" s="899" t="s">
        <v>8263</v>
      </c>
      <c r="B398" s="398"/>
      <c r="C398" s="397"/>
      <c r="D398" s="900" t="s">
        <v>10090</v>
      </c>
      <c r="E398" s="429" t="s">
        <v>10087</v>
      </c>
      <c r="F398" s="399">
        <f t="shared" si="52"/>
        <v>45947</v>
      </c>
      <c r="G398" s="401" t="str">
        <f t="shared" si="53"/>
        <v>A</v>
      </c>
      <c r="H398" s="898" t="str">
        <f t="shared" si="54"/>
        <v>MR_DER-1296_25</v>
      </c>
      <c r="I398" s="413" t="str">
        <f t="shared" si="55"/>
        <v>ND</v>
      </c>
      <c r="J398" s="413" t="str">
        <f t="shared" si="56"/>
        <v>ND</v>
      </c>
      <c r="K398" s="398" t="s">
        <v>3730</v>
      </c>
      <c r="L398" s="430">
        <v>45902</v>
      </c>
      <c r="M398" s="1153" t="s">
        <v>10177</v>
      </c>
      <c r="N398" s="398" t="s">
        <v>5536</v>
      </c>
      <c r="O398" s="430">
        <v>45912</v>
      </c>
      <c r="P398" s="398"/>
      <c r="Q398" s="398" t="s">
        <v>3765</v>
      </c>
      <c r="R398" s="430">
        <v>45916</v>
      </c>
      <c r="S398" s="1153" t="s">
        <v>10294</v>
      </c>
      <c r="T398" s="398" t="s">
        <v>5539</v>
      </c>
      <c r="U398" s="430">
        <v>45926</v>
      </c>
      <c r="V398" s="398"/>
      <c r="W398" s="398" t="s">
        <v>5701</v>
      </c>
      <c r="X398" s="430">
        <v>45925</v>
      </c>
      <c r="Y398" s="218" t="s">
        <v>10401</v>
      </c>
      <c r="Z398" s="398" t="s">
        <v>5539</v>
      </c>
      <c r="AA398" s="430">
        <v>45926</v>
      </c>
      <c r="AB398" s="398"/>
      <c r="AC398" s="398" t="s">
        <v>3748</v>
      </c>
      <c r="AD398" s="430">
        <v>45947</v>
      </c>
      <c r="AE398" s="1151" t="s">
        <v>10851</v>
      </c>
      <c r="AF398" s="398"/>
      <c r="AG398" s="398"/>
      <c r="AH398" s="398"/>
      <c r="AI398" s="398"/>
      <c r="AJ398" s="430"/>
      <c r="AK398" s="914"/>
      <c r="AL398" s="398"/>
      <c r="AM398" s="398"/>
      <c r="AN398" s="398"/>
      <c r="AO398" s="398"/>
      <c r="AP398" s="398"/>
      <c r="AQ398" s="398"/>
      <c r="AR398" s="398"/>
      <c r="AS398" s="398"/>
      <c r="AT398" s="398"/>
      <c r="AU398" s="398"/>
      <c r="AV398" s="398"/>
      <c r="AW398" s="398"/>
      <c r="AX398" s="398"/>
      <c r="AY398" s="398"/>
      <c r="AZ398" s="397"/>
      <c r="BA398" s="398"/>
      <c r="BB398" s="398"/>
      <c r="BC398" s="397"/>
      <c r="BD398" s="398"/>
      <c r="BE398" s="398"/>
      <c r="BF398" s="398"/>
      <c r="BG398" s="398"/>
      <c r="BH398" s="398"/>
      <c r="BI398" s="397"/>
      <c r="BJ398" s="398"/>
      <c r="BK398" s="398"/>
      <c r="BL398" s="397"/>
      <c r="BM398" s="398"/>
      <c r="BN398" s="398"/>
      <c r="BO398" s="398"/>
      <c r="BP398" s="398"/>
      <c r="BQ398" s="398"/>
      <c r="BR398" s="398"/>
      <c r="BS398" s="398"/>
      <c r="BT398" s="398"/>
      <c r="BU398" s="398"/>
      <c r="BV398" s="398"/>
      <c r="BW398" s="398"/>
      <c r="BX398" s="398"/>
      <c r="BY398" s="398"/>
      <c r="BZ398" s="398"/>
      <c r="CA398" s="398"/>
      <c r="CB398" s="398"/>
      <c r="CC398" s="398"/>
      <c r="CD398" s="398"/>
      <c r="CE398" s="398"/>
      <c r="CF398" s="398"/>
      <c r="CG398" s="398"/>
      <c r="CH398" s="398"/>
      <c r="CI398" s="398"/>
      <c r="CJ398" s="398"/>
    </row>
    <row r="399" spans="1:88" s="402" customFormat="1" ht="15" x14ac:dyDescent="0.25">
      <c r="A399" s="899" t="s">
        <v>8263</v>
      </c>
      <c r="B399" s="398"/>
      <c r="C399" s="397"/>
      <c r="D399" s="900" t="s">
        <v>10091</v>
      </c>
      <c r="E399" s="429" t="s">
        <v>10088</v>
      </c>
      <c r="F399" s="399">
        <f t="shared" si="52"/>
        <v>45951</v>
      </c>
      <c r="G399" s="401" t="str">
        <f t="shared" si="53"/>
        <v>A</v>
      </c>
      <c r="H399" s="898" t="str">
        <f t="shared" si="54"/>
        <v>MR_DER-1303_25</v>
      </c>
      <c r="I399" s="413" t="str">
        <f t="shared" si="55"/>
        <v>ND</v>
      </c>
      <c r="J399" s="413" t="str">
        <f t="shared" si="56"/>
        <v>APROVADO</v>
      </c>
      <c r="K399" s="398" t="s">
        <v>3730</v>
      </c>
      <c r="L399" s="430">
        <v>45902</v>
      </c>
      <c r="M399" s="1153" t="s">
        <v>10177</v>
      </c>
      <c r="N399" s="398" t="s">
        <v>5537</v>
      </c>
      <c r="O399" s="430">
        <v>45944</v>
      </c>
      <c r="P399" s="398"/>
      <c r="Q399" s="398" t="s">
        <v>3748</v>
      </c>
      <c r="R399" s="430">
        <v>45946</v>
      </c>
      <c r="S399" s="1153" t="s">
        <v>10778</v>
      </c>
      <c r="T399" s="398" t="s">
        <v>5539</v>
      </c>
      <c r="U399" s="430">
        <v>45947</v>
      </c>
      <c r="V399" s="398"/>
      <c r="W399" s="398" t="s">
        <v>3748</v>
      </c>
      <c r="X399" s="430">
        <v>45951</v>
      </c>
      <c r="Y399" s="218" t="s">
        <v>10859</v>
      </c>
      <c r="Z399" s="398"/>
      <c r="AA399" s="430"/>
      <c r="AB399" s="398"/>
      <c r="AC399" s="398"/>
      <c r="AD399" s="430"/>
      <c r="AE399" s="914"/>
      <c r="AF399" s="398"/>
      <c r="AG399" s="398"/>
      <c r="AH399" s="398"/>
      <c r="AI399" s="398"/>
      <c r="AJ399" s="430"/>
      <c r="AK399" s="914"/>
      <c r="AL399" s="398"/>
      <c r="AM399" s="398"/>
      <c r="AN399" s="398"/>
      <c r="AO399" s="398"/>
      <c r="AP399" s="398"/>
      <c r="AQ399" s="398"/>
      <c r="AR399" s="398"/>
      <c r="AS399" s="398"/>
      <c r="AT399" s="398"/>
      <c r="AU399" s="398"/>
      <c r="AV399" s="398"/>
      <c r="AW399" s="398"/>
      <c r="AX399" s="398"/>
      <c r="AY399" s="398"/>
      <c r="AZ399" s="397"/>
      <c r="BA399" s="398"/>
      <c r="BB399" s="398"/>
      <c r="BC399" s="397"/>
      <c r="BD399" s="398"/>
      <c r="BE399" s="398"/>
      <c r="BF399" s="398"/>
      <c r="BG399" s="398"/>
      <c r="BH399" s="398"/>
      <c r="BI399" s="397"/>
      <c r="BJ399" s="398"/>
      <c r="BK399" s="398"/>
      <c r="BL399" s="397"/>
      <c r="BM399" s="398"/>
      <c r="BN399" s="398"/>
      <c r="BO399" s="398"/>
      <c r="BP399" s="398"/>
      <c r="BQ399" s="398"/>
      <c r="BR399" s="398"/>
      <c r="BS399" s="398"/>
      <c r="BT399" s="398"/>
      <c r="BU399" s="398"/>
      <c r="BV399" s="398"/>
      <c r="BW399" s="398"/>
      <c r="BX399" s="398"/>
      <c r="BY399" s="398"/>
      <c r="BZ399" s="398"/>
      <c r="CA399" s="398"/>
      <c r="CB399" s="398"/>
      <c r="CC399" s="398"/>
      <c r="CD399" s="398"/>
      <c r="CE399" s="398"/>
      <c r="CF399" s="398"/>
      <c r="CG399" s="398"/>
      <c r="CH399" s="398"/>
      <c r="CI399" s="398"/>
      <c r="CJ399" s="398"/>
    </row>
    <row r="400" spans="1:88" s="402" customFormat="1" ht="15" x14ac:dyDescent="0.25">
      <c r="A400" s="899" t="s">
        <v>8263</v>
      </c>
      <c r="B400" s="398"/>
      <c r="C400" s="397"/>
      <c r="D400" s="900" t="s">
        <v>10092</v>
      </c>
      <c r="E400" s="429" t="s">
        <v>10095</v>
      </c>
      <c r="F400" s="399">
        <f t="shared" si="52"/>
        <v>45946</v>
      </c>
      <c r="G400" s="401" t="str">
        <f t="shared" si="53"/>
        <v>A</v>
      </c>
      <c r="H400" s="898" t="str">
        <f t="shared" si="54"/>
        <v>MR_DER-1283_25</v>
      </c>
      <c r="I400" s="413" t="str">
        <f t="shared" si="55"/>
        <v>ND</v>
      </c>
      <c r="J400" s="413" t="str">
        <f t="shared" si="56"/>
        <v>ND</v>
      </c>
      <c r="K400" s="398" t="s">
        <v>3730</v>
      </c>
      <c r="L400" s="430">
        <v>45902</v>
      </c>
      <c r="M400" s="218" t="s">
        <v>10176</v>
      </c>
      <c r="N400" s="398" t="s">
        <v>5536</v>
      </c>
      <c r="O400" s="430">
        <v>45912</v>
      </c>
      <c r="P400" s="398"/>
      <c r="Q400" s="398" t="s">
        <v>3765</v>
      </c>
      <c r="R400" s="430">
        <v>45925</v>
      </c>
      <c r="S400" s="218" t="s">
        <v>10402</v>
      </c>
      <c r="T400" s="398" t="s">
        <v>5539</v>
      </c>
      <c r="U400" s="430">
        <v>45930</v>
      </c>
      <c r="V400" s="398"/>
      <c r="W400" s="398" t="s">
        <v>3748</v>
      </c>
      <c r="X400" s="430">
        <v>45946</v>
      </c>
      <c r="Y400" s="23" t="s">
        <v>10777</v>
      </c>
      <c r="Z400" s="398"/>
      <c r="AA400" s="430"/>
      <c r="AB400" s="398"/>
      <c r="AC400" s="398"/>
      <c r="AD400" s="430"/>
      <c r="AE400" s="914"/>
      <c r="AF400" s="398"/>
      <c r="AG400" s="398"/>
      <c r="AH400" s="398"/>
      <c r="AI400" s="398"/>
      <c r="AJ400" s="430"/>
      <c r="AK400" s="914"/>
      <c r="AL400" s="398"/>
      <c r="AM400" s="398"/>
      <c r="AN400" s="398"/>
      <c r="AO400" s="398"/>
      <c r="AP400" s="398"/>
      <c r="AQ400" s="398"/>
      <c r="AR400" s="398"/>
      <c r="AS400" s="398"/>
      <c r="AT400" s="398"/>
      <c r="AU400" s="398"/>
      <c r="AV400" s="398"/>
      <c r="AW400" s="398"/>
      <c r="AX400" s="398"/>
      <c r="AY400" s="398"/>
      <c r="AZ400" s="397"/>
      <c r="BA400" s="398"/>
      <c r="BB400" s="398"/>
      <c r="BC400" s="397"/>
      <c r="BD400" s="398"/>
      <c r="BE400" s="398"/>
      <c r="BF400" s="398"/>
      <c r="BG400" s="398"/>
      <c r="BH400" s="398"/>
      <c r="BI400" s="397"/>
      <c r="BJ400" s="398"/>
      <c r="BK400" s="398"/>
      <c r="BL400" s="397"/>
      <c r="BM400" s="398"/>
      <c r="BN400" s="398"/>
      <c r="BO400" s="398"/>
      <c r="BP400" s="398"/>
      <c r="BQ400" s="398"/>
      <c r="BR400" s="398"/>
      <c r="BS400" s="398"/>
      <c r="BT400" s="398"/>
      <c r="BU400" s="398"/>
      <c r="BV400" s="398"/>
      <c r="BW400" s="398"/>
      <c r="BX400" s="398"/>
      <c r="BY400" s="398"/>
      <c r="BZ400" s="398"/>
      <c r="CA400" s="398"/>
      <c r="CB400" s="398"/>
      <c r="CC400" s="398"/>
      <c r="CD400" s="398"/>
      <c r="CE400" s="398"/>
      <c r="CF400" s="398"/>
      <c r="CG400" s="398"/>
      <c r="CH400" s="398"/>
      <c r="CI400" s="398"/>
      <c r="CJ400" s="398"/>
    </row>
    <row r="401" spans="1:88" s="402" customFormat="1" ht="15" x14ac:dyDescent="0.25">
      <c r="A401" s="899" t="s">
        <v>8263</v>
      </c>
      <c r="B401" s="398"/>
      <c r="C401" s="397"/>
      <c r="D401" s="900" t="s">
        <v>10092</v>
      </c>
      <c r="E401" s="429" t="s">
        <v>10096</v>
      </c>
      <c r="F401" s="399">
        <f t="shared" si="52"/>
        <v>45946</v>
      </c>
      <c r="G401" s="401" t="str">
        <f t="shared" si="53"/>
        <v>A</v>
      </c>
      <c r="H401" s="898" t="str">
        <f t="shared" si="54"/>
        <v>MR_DER-1283_25</v>
      </c>
      <c r="I401" s="413" t="str">
        <f t="shared" si="55"/>
        <v>ND</v>
      </c>
      <c r="J401" s="413" t="str">
        <f t="shared" si="56"/>
        <v>ND</v>
      </c>
      <c r="K401" s="398" t="s">
        <v>3730</v>
      </c>
      <c r="L401" s="430">
        <v>45902</v>
      </c>
      <c r="M401" s="218" t="s">
        <v>10176</v>
      </c>
      <c r="N401" s="398" t="s">
        <v>5536</v>
      </c>
      <c r="O401" s="430">
        <v>45912</v>
      </c>
      <c r="P401" s="398"/>
      <c r="Q401" s="398" t="s">
        <v>3765</v>
      </c>
      <c r="R401" s="430">
        <v>45925</v>
      </c>
      <c r="S401" s="218" t="s">
        <v>10402</v>
      </c>
      <c r="T401" s="398" t="s">
        <v>5539</v>
      </c>
      <c r="U401" s="430">
        <v>45930</v>
      </c>
      <c r="V401" s="398"/>
      <c r="W401" s="398" t="s">
        <v>3748</v>
      </c>
      <c r="X401" s="430">
        <v>45946</v>
      </c>
      <c r="Y401" s="23" t="s">
        <v>10777</v>
      </c>
      <c r="Z401" s="398"/>
      <c r="AA401" s="430"/>
      <c r="AB401" s="398"/>
      <c r="AC401" s="398"/>
      <c r="AD401" s="430"/>
      <c r="AE401" s="914"/>
      <c r="AF401" s="398"/>
      <c r="AG401" s="398"/>
      <c r="AH401" s="398"/>
      <c r="AI401" s="398"/>
      <c r="AJ401" s="430"/>
      <c r="AK401" s="914"/>
      <c r="AL401" s="398"/>
      <c r="AM401" s="398"/>
      <c r="AN401" s="398"/>
      <c r="AO401" s="398"/>
      <c r="AP401" s="398"/>
      <c r="AQ401" s="398"/>
      <c r="AR401" s="398"/>
      <c r="AS401" s="398"/>
      <c r="AT401" s="398"/>
      <c r="AU401" s="398"/>
      <c r="AV401" s="398"/>
      <c r="AW401" s="398"/>
      <c r="AX401" s="398"/>
      <c r="AY401" s="398"/>
      <c r="AZ401" s="397"/>
      <c r="BA401" s="398"/>
      <c r="BB401" s="398"/>
      <c r="BC401" s="397"/>
      <c r="BD401" s="398"/>
      <c r="BE401" s="398"/>
      <c r="BF401" s="398"/>
      <c r="BG401" s="398"/>
      <c r="BH401" s="398"/>
      <c r="BI401" s="397"/>
      <c r="BJ401" s="398"/>
      <c r="BK401" s="398"/>
      <c r="BL401" s="397"/>
      <c r="BM401" s="398"/>
      <c r="BN401" s="398"/>
      <c r="BO401" s="398"/>
      <c r="BP401" s="398"/>
      <c r="BQ401" s="398"/>
      <c r="BR401" s="398"/>
      <c r="BS401" s="398"/>
      <c r="BT401" s="398"/>
      <c r="BU401" s="398"/>
      <c r="BV401" s="398"/>
      <c r="BW401" s="398"/>
      <c r="BX401" s="398"/>
      <c r="BY401" s="398"/>
      <c r="BZ401" s="398"/>
      <c r="CA401" s="398"/>
      <c r="CB401" s="398"/>
      <c r="CC401" s="398"/>
      <c r="CD401" s="398"/>
      <c r="CE401" s="398"/>
      <c r="CF401" s="398"/>
      <c r="CG401" s="398"/>
      <c r="CH401" s="398"/>
      <c r="CI401" s="398"/>
      <c r="CJ401" s="398"/>
    </row>
    <row r="402" spans="1:88" s="402" customFormat="1" ht="15" x14ac:dyDescent="0.25">
      <c r="A402" s="899" t="s">
        <v>8263</v>
      </c>
      <c r="B402" s="398"/>
      <c r="C402" s="397"/>
      <c r="D402" s="900" t="s">
        <v>10092</v>
      </c>
      <c r="E402" s="429" t="s">
        <v>10097</v>
      </c>
      <c r="F402" s="399">
        <f t="shared" si="52"/>
        <v>45946</v>
      </c>
      <c r="G402" s="401" t="str">
        <f t="shared" si="53"/>
        <v>A</v>
      </c>
      <c r="H402" s="898" t="str">
        <f t="shared" si="54"/>
        <v>MR_DER-1283_25</v>
      </c>
      <c r="I402" s="413" t="str">
        <f t="shared" si="55"/>
        <v>ND</v>
      </c>
      <c r="J402" s="413" t="str">
        <f t="shared" si="56"/>
        <v>ND</v>
      </c>
      <c r="K402" s="398" t="s">
        <v>3730</v>
      </c>
      <c r="L402" s="430">
        <v>45902</v>
      </c>
      <c r="M402" s="218" t="s">
        <v>10176</v>
      </c>
      <c r="N402" s="398" t="s">
        <v>5536</v>
      </c>
      <c r="O402" s="430">
        <v>45912</v>
      </c>
      <c r="P402" s="398"/>
      <c r="Q402" s="398" t="s">
        <v>3765</v>
      </c>
      <c r="R402" s="430">
        <v>45925</v>
      </c>
      <c r="S402" s="218" t="s">
        <v>10402</v>
      </c>
      <c r="T402" s="398" t="s">
        <v>5539</v>
      </c>
      <c r="U402" s="430">
        <v>45930</v>
      </c>
      <c r="V402" s="398"/>
      <c r="W402" s="398" t="s">
        <v>3748</v>
      </c>
      <c r="X402" s="430">
        <v>45946</v>
      </c>
      <c r="Y402" s="23" t="s">
        <v>10777</v>
      </c>
      <c r="Z402" s="398"/>
      <c r="AA402" s="430"/>
      <c r="AB402" s="398"/>
      <c r="AC402" s="398"/>
      <c r="AD402" s="430"/>
      <c r="AE402" s="914"/>
      <c r="AF402" s="398"/>
      <c r="AG402" s="398"/>
      <c r="AH402" s="398"/>
      <c r="AI402" s="398"/>
      <c r="AJ402" s="430"/>
      <c r="AK402" s="914"/>
      <c r="AL402" s="398"/>
      <c r="AM402" s="398"/>
      <c r="AN402" s="398"/>
      <c r="AO402" s="398"/>
      <c r="AP402" s="398"/>
      <c r="AQ402" s="398"/>
      <c r="AR402" s="398"/>
      <c r="AS402" s="398"/>
      <c r="AT402" s="398"/>
      <c r="AU402" s="398"/>
      <c r="AV402" s="398"/>
      <c r="AW402" s="398"/>
      <c r="AX402" s="398"/>
      <c r="AY402" s="398"/>
      <c r="AZ402" s="397"/>
      <c r="BA402" s="398"/>
      <c r="BB402" s="398"/>
      <c r="BC402" s="397"/>
      <c r="BD402" s="398"/>
      <c r="BE402" s="398"/>
      <c r="BF402" s="398"/>
      <c r="BG402" s="398"/>
      <c r="BH402" s="398"/>
      <c r="BI402" s="397"/>
      <c r="BJ402" s="398"/>
      <c r="BK402" s="398"/>
      <c r="BL402" s="397"/>
      <c r="BM402" s="398"/>
      <c r="BN402" s="398"/>
      <c r="BO402" s="398"/>
      <c r="BP402" s="398"/>
      <c r="BQ402" s="398"/>
      <c r="BR402" s="398"/>
      <c r="BS402" s="398"/>
      <c r="BT402" s="398"/>
      <c r="BU402" s="398"/>
      <c r="BV402" s="398"/>
      <c r="BW402" s="398"/>
      <c r="BX402" s="398"/>
      <c r="BY402" s="398"/>
      <c r="BZ402" s="398"/>
      <c r="CA402" s="398"/>
      <c r="CB402" s="398"/>
      <c r="CC402" s="398"/>
      <c r="CD402" s="398"/>
      <c r="CE402" s="398"/>
      <c r="CF402" s="398"/>
      <c r="CG402" s="398"/>
      <c r="CH402" s="398"/>
      <c r="CI402" s="398"/>
      <c r="CJ402" s="398"/>
    </row>
    <row r="403" spans="1:88" s="402" customFormat="1" ht="15" x14ac:dyDescent="0.25">
      <c r="A403" s="899" t="s">
        <v>8263</v>
      </c>
      <c r="B403" s="398"/>
      <c r="C403" s="397"/>
      <c r="D403" s="900" t="s">
        <v>10092</v>
      </c>
      <c r="E403" s="429" t="s">
        <v>10098</v>
      </c>
      <c r="F403" s="399">
        <f t="shared" ref="F403:F466" si="57">IF(L403&lt;&gt;0,MAX(L403,R403,X403,AD403,AJ403,AP403),"NE")</f>
        <v>45946</v>
      </c>
      <c r="G403" s="401" t="str">
        <f t="shared" ref="G403:G466" si="58">IF($F403="","",INDEX($K403:$FI403,1,MATCH($F403,$K403:$FI403,)-1))</f>
        <v>A</v>
      </c>
      <c r="H403" s="898" t="str">
        <f t="shared" ref="H403:H466" si="59">IF($F403="","",INDEX($K403:$FL403,1,MATCH($F403,$K403:$FL403,)+1))</f>
        <v>MR_DER-1283_25</v>
      </c>
      <c r="I403" s="413" t="str">
        <f t="shared" ref="I403:I466" si="60">IF(F403="NE",F403,IF(INDEX(K403:CP403,,MATCH(F403,K403:CP403,0)+3)&lt;&gt;0,INDEX(K403:CP403,,MATCH(F403,K403:CP403,0)+3),"ND"))</f>
        <v>ND</v>
      </c>
      <c r="J403" s="413" t="str">
        <f t="shared" ref="J403:J466" si="61">IF(G403="NE",G403,IF(INDEX(K403:CQ403,,MATCH(G403,K403:CQ403,0)+3)&lt;&gt;0,INDEX(K403:CQ403,,MATCH(G403,K403:CQ403,0)+3),"ND"))</f>
        <v>ND</v>
      </c>
      <c r="K403" s="398" t="s">
        <v>3730</v>
      </c>
      <c r="L403" s="430">
        <v>45902</v>
      </c>
      <c r="M403" s="218" t="s">
        <v>10176</v>
      </c>
      <c r="N403" s="398" t="s">
        <v>5536</v>
      </c>
      <c r="O403" s="430">
        <v>45912</v>
      </c>
      <c r="P403" s="398"/>
      <c r="Q403" s="398" t="s">
        <v>3765</v>
      </c>
      <c r="R403" s="430">
        <v>45925</v>
      </c>
      <c r="S403" s="218" t="s">
        <v>10402</v>
      </c>
      <c r="T403" s="398" t="s">
        <v>5539</v>
      </c>
      <c r="U403" s="430">
        <v>45930</v>
      </c>
      <c r="V403" s="398"/>
      <c r="W403" s="398" t="s">
        <v>3748</v>
      </c>
      <c r="X403" s="430">
        <v>45946</v>
      </c>
      <c r="Y403" s="23" t="s">
        <v>10777</v>
      </c>
      <c r="Z403" s="398"/>
      <c r="AA403" s="430"/>
      <c r="AB403" s="398"/>
      <c r="AC403" s="398"/>
      <c r="AD403" s="430"/>
      <c r="AE403" s="914"/>
      <c r="AF403" s="398"/>
      <c r="AG403" s="398"/>
      <c r="AH403" s="398"/>
      <c r="AI403" s="398"/>
      <c r="AJ403" s="430"/>
      <c r="AK403" s="914"/>
      <c r="AL403" s="398"/>
      <c r="AM403" s="398"/>
      <c r="AN403" s="398"/>
      <c r="AO403" s="398"/>
      <c r="AP403" s="398"/>
      <c r="AQ403" s="398"/>
      <c r="AR403" s="398"/>
      <c r="AS403" s="398"/>
      <c r="AT403" s="398"/>
      <c r="AU403" s="398"/>
      <c r="AV403" s="398"/>
      <c r="AW403" s="398"/>
      <c r="AX403" s="398"/>
      <c r="AY403" s="398"/>
      <c r="AZ403" s="397"/>
      <c r="BA403" s="398"/>
      <c r="BB403" s="398"/>
      <c r="BC403" s="397"/>
      <c r="BD403" s="398"/>
      <c r="BE403" s="398"/>
      <c r="BF403" s="398"/>
      <c r="BG403" s="398"/>
      <c r="BH403" s="398"/>
      <c r="BI403" s="397"/>
      <c r="BJ403" s="398"/>
      <c r="BK403" s="398"/>
      <c r="BL403" s="397"/>
      <c r="BM403" s="398"/>
      <c r="BN403" s="398"/>
      <c r="BO403" s="398"/>
      <c r="BP403" s="398"/>
      <c r="BQ403" s="398"/>
      <c r="BR403" s="398"/>
      <c r="BS403" s="398"/>
      <c r="BT403" s="398"/>
      <c r="BU403" s="398"/>
      <c r="BV403" s="398"/>
      <c r="BW403" s="398"/>
      <c r="BX403" s="398"/>
      <c r="BY403" s="398"/>
      <c r="BZ403" s="398"/>
      <c r="CA403" s="398"/>
      <c r="CB403" s="398"/>
      <c r="CC403" s="398"/>
      <c r="CD403" s="398"/>
      <c r="CE403" s="398"/>
      <c r="CF403" s="398"/>
      <c r="CG403" s="398"/>
      <c r="CH403" s="398"/>
      <c r="CI403" s="398"/>
      <c r="CJ403" s="398"/>
    </row>
    <row r="404" spans="1:88" s="402" customFormat="1" ht="15" x14ac:dyDescent="0.25">
      <c r="A404" s="899" t="s">
        <v>8263</v>
      </c>
      <c r="B404" s="398"/>
      <c r="C404" s="397"/>
      <c r="D404" s="900" t="s">
        <v>10092</v>
      </c>
      <c r="E404" s="429" t="s">
        <v>10099</v>
      </c>
      <c r="F404" s="399">
        <f t="shared" si="57"/>
        <v>45946</v>
      </c>
      <c r="G404" s="401" t="str">
        <f t="shared" si="58"/>
        <v>A</v>
      </c>
      <c r="H404" s="898" t="str">
        <f t="shared" si="59"/>
        <v>MR_DER-1283_25</v>
      </c>
      <c r="I404" s="413" t="str">
        <f t="shared" si="60"/>
        <v>ND</v>
      </c>
      <c r="J404" s="413" t="str">
        <f t="shared" si="61"/>
        <v>ND</v>
      </c>
      <c r="K404" s="398" t="s">
        <v>3730</v>
      </c>
      <c r="L404" s="430">
        <v>45902</v>
      </c>
      <c r="M404" s="218" t="s">
        <v>10176</v>
      </c>
      <c r="N404" s="398" t="s">
        <v>5536</v>
      </c>
      <c r="O404" s="430">
        <v>45912</v>
      </c>
      <c r="P404" s="398"/>
      <c r="Q404" s="398" t="s">
        <v>3765</v>
      </c>
      <c r="R404" s="430">
        <v>45925</v>
      </c>
      <c r="S404" s="218" t="s">
        <v>10402</v>
      </c>
      <c r="T404" s="398" t="s">
        <v>5539</v>
      </c>
      <c r="U404" s="430">
        <v>45930</v>
      </c>
      <c r="V404" s="398"/>
      <c r="W404" s="398" t="s">
        <v>3748</v>
      </c>
      <c r="X404" s="430">
        <v>45946</v>
      </c>
      <c r="Y404" s="23" t="s">
        <v>10777</v>
      </c>
      <c r="Z404" s="398"/>
      <c r="AA404" s="430"/>
      <c r="AB404" s="398"/>
      <c r="AC404" s="398"/>
      <c r="AD404" s="430"/>
      <c r="AE404" s="914"/>
      <c r="AF404" s="398"/>
      <c r="AG404" s="398"/>
      <c r="AH404" s="398"/>
      <c r="AI404" s="398"/>
      <c r="AJ404" s="430"/>
      <c r="AK404" s="914"/>
      <c r="AL404" s="398"/>
      <c r="AM404" s="398"/>
      <c r="AN404" s="398"/>
      <c r="AO404" s="398"/>
      <c r="AP404" s="398"/>
      <c r="AQ404" s="398"/>
      <c r="AR404" s="398"/>
      <c r="AS404" s="398"/>
      <c r="AT404" s="398"/>
      <c r="AU404" s="398"/>
      <c r="AV404" s="398"/>
      <c r="AW404" s="398"/>
      <c r="AX404" s="398"/>
      <c r="AY404" s="398"/>
      <c r="AZ404" s="397"/>
      <c r="BA404" s="398"/>
      <c r="BB404" s="398"/>
      <c r="BC404" s="397"/>
      <c r="BD404" s="398"/>
      <c r="BE404" s="398"/>
      <c r="BF404" s="398"/>
      <c r="BG404" s="398"/>
      <c r="BH404" s="398"/>
      <c r="BI404" s="397"/>
      <c r="BJ404" s="398"/>
      <c r="BK404" s="398"/>
      <c r="BL404" s="397"/>
      <c r="BM404" s="398"/>
      <c r="BN404" s="398"/>
      <c r="BO404" s="398"/>
      <c r="BP404" s="398"/>
      <c r="BQ404" s="398"/>
      <c r="BR404" s="398"/>
      <c r="BS404" s="398"/>
      <c r="BT404" s="398"/>
      <c r="BU404" s="398"/>
      <c r="BV404" s="398"/>
      <c r="BW404" s="398"/>
      <c r="BX404" s="398"/>
      <c r="BY404" s="398"/>
      <c r="BZ404" s="398"/>
      <c r="CA404" s="398"/>
      <c r="CB404" s="398"/>
      <c r="CC404" s="398"/>
      <c r="CD404" s="398"/>
      <c r="CE404" s="398"/>
      <c r="CF404" s="398"/>
      <c r="CG404" s="398"/>
      <c r="CH404" s="398"/>
      <c r="CI404" s="398"/>
      <c r="CJ404" s="398"/>
    </row>
    <row r="405" spans="1:88" s="402" customFormat="1" ht="15" x14ac:dyDescent="0.25">
      <c r="A405" s="899" t="s">
        <v>8263</v>
      </c>
      <c r="B405" s="398"/>
      <c r="C405" s="397"/>
      <c r="D405" s="900" t="s">
        <v>10092</v>
      </c>
      <c r="E405" s="429" t="s">
        <v>10100</v>
      </c>
      <c r="F405" s="399">
        <f t="shared" si="57"/>
        <v>45946</v>
      </c>
      <c r="G405" s="401" t="str">
        <f t="shared" si="58"/>
        <v>A</v>
      </c>
      <c r="H405" s="898" t="str">
        <f t="shared" si="59"/>
        <v>MR_DER-1283_25</v>
      </c>
      <c r="I405" s="413" t="str">
        <f t="shared" si="60"/>
        <v>ND</v>
      </c>
      <c r="J405" s="413" t="str">
        <f t="shared" si="61"/>
        <v>ND</v>
      </c>
      <c r="K405" s="398" t="s">
        <v>3730</v>
      </c>
      <c r="L405" s="430">
        <v>45902</v>
      </c>
      <c r="M405" s="218" t="s">
        <v>10176</v>
      </c>
      <c r="N405" s="398" t="s">
        <v>5536</v>
      </c>
      <c r="O405" s="430">
        <v>45912</v>
      </c>
      <c r="P405" s="398"/>
      <c r="Q405" s="398" t="s">
        <v>3765</v>
      </c>
      <c r="R405" s="430">
        <v>45925</v>
      </c>
      <c r="S405" s="218" t="s">
        <v>10402</v>
      </c>
      <c r="T405" s="398" t="s">
        <v>5539</v>
      </c>
      <c r="U405" s="430">
        <v>45930</v>
      </c>
      <c r="V405" s="398"/>
      <c r="W405" s="398" t="s">
        <v>3748</v>
      </c>
      <c r="X405" s="430">
        <v>45946</v>
      </c>
      <c r="Y405" s="23" t="s">
        <v>10777</v>
      </c>
      <c r="Z405" s="398"/>
      <c r="AA405" s="430"/>
      <c r="AB405" s="398"/>
      <c r="AC405" s="398"/>
      <c r="AD405" s="430"/>
      <c r="AE405" s="914"/>
      <c r="AF405" s="398"/>
      <c r="AG405" s="398"/>
      <c r="AH405" s="398"/>
      <c r="AI405" s="398"/>
      <c r="AJ405" s="430"/>
      <c r="AK405" s="914"/>
      <c r="AL405" s="398"/>
      <c r="AM405" s="398"/>
      <c r="AN405" s="398"/>
      <c r="AO405" s="398"/>
      <c r="AP405" s="398"/>
      <c r="AQ405" s="398"/>
      <c r="AR405" s="398"/>
      <c r="AS405" s="398"/>
      <c r="AT405" s="398"/>
      <c r="AU405" s="398"/>
      <c r="AV405" s="398"/>
      <c r="AW405" s="398"/>
      <c r="AX405" s="398"/>
      <c r="AY405" s="398"/>
      <c r="AZ405" s="397"/>
      <c r="BA405" s="398"/>
      <c r="BB405" s="398"/>
      <c r="BC405" s="397"/>
      <c r="BD405" s="398"/>
      <c r="BE405" s="398"/>
      <c r="BF405" s="398"/>
      <c r="BG405" s="398"/>
      <c r="BH405" s="398"/>
      <c r="BI405" s="397"/>
      <c r="BJ405" s="398"/>
      <c r="BK405" s="398"/>
      <c r="BL405" s="397"/>
      <c r="BM405" s="398"/>
      <c r="BN405" s="398"/>
      <c r="BO405" s="398"/>
      <c r="BP405" s="398"/>
      <c r="BQ405" s="398"/>
      <c r="BR405" s="398"/>
      <c r="BS405" s="398"/>
      <c r="BT405" s="398"/>
      <c r="BU405" s="398"/>
      <c r="BV405" s="398"/>
      <c r="BW405" s="398"/>
      <c r="BX405" s="398"/>
      <c r="BY405" s="398"/>
      <c r="BZ405" s="398"/>
      <c r="CA405" s="398"/>
      <c r="CB405" s="398"/>
      <c r="CC405" s="398"/>
      <c r="CD405" s="398"/>
      <c r="CE405" s="398"/>
      <c r="CF405" s="398"/>
      <c r="CG405" s="398"/>
      <c r="CH405" s="398"/>
      <c r="CI405" s="398"/>
      <c r="CJ405" s="398"/>
    </row>
    <row r="406" spans="1:88" s="402" customFormat="1" ht="15" x14ac:dyDescent="0.25">
      <c r="A406" s="899" t="s">
        <v>8263</v>
      </c>
      <c r="B406" s="398"/>
      <c r="C406" s="397"/>
      <c r="D406" s="900" t="s">
        <v>10092</v>
      </c>
      <c r="E406" s="429" t="s">
        <v>10101</v>
      </c>
      <c r="F406" s="399">
        <f t="shared" si="57"/>
        <v>45946</v>
      </c>
      <c r="G406" s="401" t="str">
        <f t="shared" si="58"/>
        <v>A</v>
      </c>
      <c r="H406" s="898" t="str">
        <f t="shared" si="59"/>
        <v>MR_DER-1283_25</v>
      </c>
      <c r="I406" s="413" t="str">
        <f t="shared" si="60"/>
        <v>ND</v>
      </c>
      <c r="J406" s="413" t="str">
        <f t="shared" si="61"/>
        <v>ND</v>
      </c>
      <c r="K406" s="398" t="s">
        <v>3730</v>
      </c>
      <c r="L406" s="430">
        <v>45902</v>
      </c>
      <c r="M406" s="218" t="s">
        <v>10176</v>
      </c>
      <c r="N406" s="398" t="s">
        <v>5536</v>
      </c>
      <c r="O406" s="430">
        <v>45912</v>
      </c>
      <c r="P406" s="398"/>
      <c r="Q406" s="398" t="s">
        <v>3765</v>
      </c>
      <c r="R406" s="430">
        <v>45925</v>
      </c>
      <c r="S406" s="218" t="s">
        <v>10402</v>
      </c>
      <c r="T406" s="398" t="s">
        <v>5539</v>
      </c>
      <c r="U406" s="430">
        <v>45930</v>
      </c>
      <c r="V406" s="398"/>
      <c r="W406" s="398" t="s">
        <v>3748</v>
      </c>
      <c r="X406" s="430">
        <v>45946</v>
      </c>
      <c r="Y406" s="23" t="s">
        <v>10777</v>
      </c>
      <c r="Z406" s="398"/>
      <c r="AA406" s="430"/>
      <c r="AB406" s="398"/>
      <c r="AC406" s="398"/>
      <c r="AD406" s="430"/>
      <c r="AE406" s="914"/>
      <c r="AF406" s="398"/>
      <c r="AG406" s="398"/>
      <c r="AH406" s="398"/>
      <c r="AI406" s="398"/>
      <c r="AJ406" s="430"/>
      <c r="AK406" s="914"/>
      <c r="AL406" s="398"/>
      <c r="AM406" s="398"/>
      <c r="AN406" s="398"/>
      <c r="AO406" s="398"/>
      <c r="AP406" s="398"/>
      <c r="AQ406" s="398"/>
      <c r="AR406" s="398"/>
      <c r="AS406" s="398"/>
      <c r="AT406" s="398"/>
      <c r="AU406" s="398"/>
      <c r="AV406" s="398"/>
      <c r="AW406" s="398"/>
      <c r="AX406" s="398"/>
      <c r="AY406" s="398"/>
      <c r="AZ406" s="397"/>
      <c r="BA406" s="398"/>
      <c r="BB406" s="398"/>
      <c r="BC406" s="397"/>
      <c r="BD406" s="398"/>
      <c r="BE406" s="398"/>
      <c r="BF406" s="398"/>
      <c r="BG406" s="398"/>
      <c r="BH406" s="398"/>
      <c r="BI406" s="397"/>
      <c r="BJ406" s="398"/>
      <c r="BK406" s="398"/>
      <c r="BL406" s="397"/>
      <c r="BM406" s="398"/>
      <c r="BN406" s="398"/>
      <c r="BO406" s="398"/>
      <c r="BP406" s="398"/>
      <c r="BQ406" s="398"/>
      <c r="BR406" s="398"/>
      <c r="BS406" s="398"/>
      <c r="BT406" s="398"/>
      <c r="BU406" s="398"/>
      <c r="BV406" s="398"/>
      <c r="BW406" s="398"/>
      <c r="BX406" s="398"/>
      <c r="BY406" s="398"/>
      <c r="BZ406" s="398"/>
      <c r="CA406" s="398"/>
      <c r="CB406" s="398"/>
      <c r="CC406" s="398"/>
      <c r="CD406" s="398"/>
      <c r="CE406" s="398"/>
      <c r="CF406" s="398"/>
      <c r="CG406" s="398"/>
      <c r="CH406" s="398"/>
      <c r="CI406" s="398"/>
      <c r="CJ406" s="398"/>
    </row>
    <row r="407" spans="1:88" s="402" customFormat="1" ht="15" x14ac:dyDescent="0.25">
      <c r="A407" s="899" t="s">
        <v>8263</v>
      </c>
      <c r="B407" s="398"/>
      <c r="C407" s="397"/>
      <c r="D407" s="900" t="s">
        <v>10092</v>
      </c>
      <c r="E407" s="429" t="s">
        <v>10102</v>
      </c>
      <c r="F407" s="399">
        <f t="shared" si="57"/>
        <v>45946</v>
      </c>
      <c r="G407" s="401" t="str">
        <f t="shared" si="58"/>
        <v>A</v>
      </c>
      <c r="H407" s="898" t="str">
        <f t="shared" si="59"/>
        <v>MR_DER-1283_25</v>
      </c>
      <c r="I407" s="413" t="str">
        <f t="shared" si="60"/>
        <v>ND</v>
      </c>
      <c r="J407" s="413" t="str">
        <f t="shared" si="61"/>
        <v>ND</v>
      </c>
      <c r="K407" s="398" t="s">
        <v>3730</v>
      </c>
      <c r="L407" s="430">
        <v>45902</v>
      </c>
      <c r="M407" s="218" t="s">
        <v>10176</v>
      </c>
      <c r="N407" s="398" t="s">
        <v>5536</v>
      </c>
      <c r="O407" s="430">
        <v>45912</v>
      </c>
      <c r="P407" s="398"/>
      <c r="Q407" s="398" t="s">
        <v>3765</v>
      </c>
      <c r="R407" s="430">
        <v>45925</v>
      </c>
      <c r="S407" s="218" t="s">
        <v>10402</v>
      </c>
      <c r="T407" s="398" t="s">
        <v>5539</v>
      </c>
      <c r="U407" s="430">
        <v>45930</v>
      </c>
      <c r="V407" s="398"/>
      <c r="W407" s="398" t="s">
        <v>3748</v>
      </c>
      <c r="X407" s="430">
        <v>45946</v>
      </c>
      <c r="Y407" s="23" t="s">
        <v>10777</v>
      </c>
      <c r="Z407" s="398"/>
      <c r="AA407" s="430"/>
      <c r="AB407" s="398"/>
      <c r="AC407" s="398"/>
      <c r="AD407" s="430"/>
      <c r="AE407" s="914"/>
      <c r="AF407" s="398"/>
      <c r="AG407" s="398"/>
      <c r="AH407" s="398"/>
      <c r="AI407" s="398"/>
      <c r="AJ407" s="430"/>
      <c r="AK407" s="914"/>
      <c r="AL407" s="398"/>
      <c r="AM407" s="398"/>
      <c r="AN407" s="398"/>
      <c r="AO407" s="398"/>
      <c r="AP407" s="398"/>
      <c r="AQ407" s="398"/>
      <c r="AR407" s="398"/>
      <c r="AS407" s="398"/>
      <c r="AT407" s="398"/>
      <c r="AU407" s="398"/>
      <c r="AV407" s="398"/>
      <c r="AW407" s="398"/>
      <c r="AX407" s="398"/>
      <c r="AY407" s="398"/>
      <c r="AZ407" s="397"/>
      <c r="BA407" s="398"/>
      <c r="BB407" s="398"/>
      <c r="BC407" s="397"/>
      <c r="BD407" s="398"/>
      <c r="BE407" s="398"/>
      <c r="BF407" s="398"/>
      <c r="BG407" s="398"/>
      <c r="BH407" s="398"/>
      <c r="BI407" s="397"/>
      <c r="BJ407" s="398"/>
      <c r="BK407" s="398"/>
      <c r="BL407" s="397"/>
      <c r="BM407" s="398"/>
      <c r="BN407" s="398"/>
      <c r="BO407" s="398"/>
      <c r="BP407" s="398"/>
      <c r="BQ407" s="398"/>
      <c r="BR407" s="398"/>
      <c r="BS407" s="398"/>
      <c r="BT407" s="398"/>
      <c r="BU407" s="398"/>
      <c r="BV407" s="398"/>
      <c r="BW407" s="398"/>
      <c r="BX407" s="398"/>
      <c r="BY407" s="398"/>
      <c r="BZ407" s="398"/>
      <c r="CA407" s="398"/>
      <c r="CB407" s="398"/>
      <c r="CC407" s="398"/>
      <c r="CD407" s="398"/>
      <c r="CE407" s="398"/>
      <c r="CF407" s="398"/>
      <c r="CG407" s="398"/>
      <c r="CH407" s="398"/>
      <c r="CI407" s="398"/>
      <c r="CJ407" s="398"/>
    </row>
    <row r="408" spans="1:88" s="402" customFormat="1" ht="15" x14ac:dyDescent="0.25">
      <c r="A408" s="899" t="s">
        <v>8263</v>
      </c>
      <c r="B408" s="398"/>
      <c r="C408" s="397"/>
      <c r="D408" s="900" t="s">
        <v>10092</v>
      </c>
      <c r="E408" s="429" t="s">
        <v>10103</v>
      </c>
      <c r="F408" s="399">
        <f t="shared" si="57"/>
        <v>45946</v>
      </c>
      <c r="G408" s="401" t="str">
        <f t="shared" si="58"/>
        <v>A</v>
      </c>
      <c r="H408" s="898" t="str">
        <f t="shared" si="59"/>
        <v>MR_DER-1283_25</v>
      </c>
      <c r="I408" s="413" t="str">
        <f t="shared" si="60"/>
        <v>ND</v>
      </c>
      <c r="J408" s="413" t="str">
        <f t="shared" si="61"/>
        <v>ND</v>
      </c>
      <c r="K408" s="398" t="s">
        <v>3730</v>
      </c>
      <c r="L408" s="430">
        <v>45902</v>
      </c>
      <c r="M408" s="218" t="s">
        <v>10176</v>
      </c>
      <c r="N408" s="398" t="s">
        <v>5536</v>
      </c>
      <c r="O408" s="430">
        <v>45912</v>
      </c>
      <c r="P408" s="398"/>
      <c r="Q408" s="398" t="s">
        <v>3765</v>
      </c>
      <c r="R408" s="430">
        <v>45925</v>
      </c>
      <c r="S408" s="218" t="s">
        <v>10402</v>
      </c>
      <c r="T408" s="398" t="s">
        <v>5539</v>
      </c>
      <c r="U408" s="430">
        <v>45930</v>
      </c>
      <c r="V408" s="398"/>
      <c r="W408" s="398" t="s">
        <v>3748</v>
      </c>
      <c r="X408" s="430">
        <v>45946</v>
      </c>
      <c r="Y408" s="23" t="s">
        <v>10777</v>
      </c>
      <c r="Z408" s="398"/>
      <c r="AA408" s="430"/>
      <c r="AB408" s="398"/>
      <c r="AC408" s="398"/>
      <c r="AD408" s="430"/>
      <c r="AE408" s="914"/>
      <c r="AF408" s="398"/>
      <c r="AG408" s="398"/>
      <c r="AH408" s="398"/>
      <c r="AI408" s="398"/>
      <c r="AJ408" s="430"/>
      <c r="AK408" s="914"/>
      <c r="AL408" s="398"/>
      <c r="AM408" s="398"/>
      <c r="AN408" s="398"/>
      <c r="AO408" s="398"/>
      <c r="AP408" s="398"/>
      <c r="AQ408" s="398"/>
      <c r="AR408" s="398"/>
      <c r="AS408" s="398"/>
      <c r="AT408" s="398"/>
      <c r="AU408" s="398"/>
      <c r="AV408" s="398"/>
      <c r="AW408" s="398"/>
      <c r="AX408" s="398"/>
      <c r="AY408" s="398"/>
      <c r="AZ408" s="397"/>
      <c r="BA408" s="398"/>
      <c r="BB408" s="398"/>
      <c r="BC408" s="397"/>
      <c r="BD408" s="398"/>
      <c r="BE408" s="398"/>
      <c r="BF408" s="398"/>
      <c r="BG408" s="398"/>
      <c r="BH408" s="398"/>
      <c r="BI408" s="397"/>
      <c r="BJ408" s="398"/>
      <c r="BK408" s="398"/>
      <c r="BL408" s="397"/>
      <c r="BM408" s="398"/>
      <c r="BN408" s="398"/>
      <c r="BO408" s="398"/>
      <c r="BP408" s="398"/>
      <c r="BQ408" s="398"/>
      <c r="BR408" s="398"/>
      <c r="BS408" s="398"/>
      <c r="BT408" s="398"/>
      <c r="BU408" s="398"/>
      <c r="BV408" s="398"/>
      <c r="BW408" s="398"/>
      <c r="BX408" s="398"/>
      <c r="BY408" s="398"/>
      <c r="BZ408" s="398"/>
      <c r="CA408" s="398"/>
      <c r="CB408" s="398"/>
      <c r="CC408" s="398"/>
      <c r="CD408" s="398"/>
      <c r="CE408" s="398"/>
      <c r="CF408" s="398"/>
      <c r="CG408" s="398"/>
      <c r="CH408" s="398"/>
      <c r="CI408" s="398"/>
      <c r="CJ408" s="398"/>
    </row>
    <row r="409" spans="1:88" s="402" customFormat="1" ht="15" x14ac:dyDescent="0.25">
      <c r="A409" s="899" t="s">
        <v>8263</v>
      </c>
      <c r="B409" s="398"/>
      <c r="C409" s="397"/>
      <c r="D409" s="900" t="s">
        <v>10092</v>
      </c>
      <c r="E409" s="429" t="s">
        <v>10104</v>
      </c>
      <c r="F409" s="399">
        <f t="shared" si="57"/>
        <v>45946</v>
      </c>
      <c r="G409" s="401" t="str">
        <f t="shared" si="58"/>
        <v>A</v>
      </c>
      <c r="H409" s="898" t="str">
        <f t="shared" si="59"/>
        <v>MR_DER-1283_25</v>
      </c>
      <c r="I409" s="413" t="str">
        <f t="shared" si="60"/>
        <v>ND</v>
      </c>
      <c r="J409" s="413" t="str">
        <f t="shared" si="61"/>
        <v>ND</v>
      </c>
      <c r="K409" s="398" t="s">
        <v>3730</v>
      </c>
      <c r="L409" s="430">
        <v>45902</v>
      </c>
      <c r="M409" s="218" t="s">
        <v>10176</v>
      </c>
      <c r="N409" s="398" t="s">
        <v>5536</v>
      </c>
      <c r="O409" s="430">
        <v>45912</v>
      </c>
      <c r="P409" s="398"/>
      <c r="Q409" s="398" t="s">
        <v>3765</v>
      </c>
      <c r="R409" s="430">
        <v>45925</v>
      </c>
      <c r="S409" s="218" t="s">
        <v>10402</v>
      </c>
      <c r="T409" s="398" t="s">
        <v>5539</v>
      </c>
      <c r="U409" s="430">
        <v>45930</v>
      </c>
      <c r="V409" s="398"/>
      <c r="W409" s="398" t="s">
        <v>3748</v>
      </c>
      <c r="X409" s="430">
        <v>45946</v>
      </c>
      <c r="Y409" s="23" t="s">
        <v>10777</v>
      </c>
      <c r="Z409" s="398"/>
      <c r="AA409" s="430"/>
      <c r="AB409" s="398"/>
      <c r="AC409" s="398"/>
      <c r="AD409" s="430"/>
      <c r="AE409" s="914"/>
      <c r="AF409" s="398"/>
      <c r="AG409" s="398"/>
      <c r="AH409" s="398"/>
      <c r="AI409" s="398"/>
      <c r="AJ409" s="430"/>
      <c r="AK409" s="914"/>
      <c r="AL409" s="398"/>
      <c r="AM409" s="398"/>
      <c r="AN409" s="398"/>
      <c r="AO409" s="398"/>
      <c r="AP409" s="398"/>
      <c r="AQ409" s="398"/>
      <c r="AR409" s="398"/>
      <c r="AS409" s="398"/>
      <c r="AT409" s="398"/>
      <c r="AU409" s="398"/>
      <c r="AV409" s="398"/>
      <c r="AW409" s="398"/>
      <c r="AX409" s="398"/>
      <c r="AY409" s="398"/>
      <c r="AZ409" s="397"/>
      <c r="BA409" s="398"/>
      <c r="BB409" s="398"/>
      <c r="BC409" s="397"/>
      <c r="BD409" s="398"/>
      <c r="BE409" s="398"/>
      <c r="BF409" s="398"/>
      <c r="BG409" s="398"/>
      <c r="BH409" s="398"/>
      <c r="BI409" s="397"/>
      <c r="BJ409" s="398"/>
      <c r="BK409" s="398"/>
      <c r="BL409" s="397"/>
      <c r="BM409" s="398"/>
      <c r="BN409" s="398"/>
      <c r="BO409" s="398"/>
      <c r="BP409" s="398"/>
      <c r="BQ409" s="398"/>
      <c r="BR409" s="398"/>
      <c r="BS409" s="398"/>
      <c r="BT409" s="398"/>
      <c r="BU409" s="398"/>
      <c r="BV409" s="398"/>
      <c r="BW409" s="398"/>
      <c r="BX409" s="398"/>
      <c r="BY409" s="398"/>
      <c r="BZ409" s="398"/>
      <c r="CA409" s="398"/>
      <c r="CB409" s="398"/>
      <c r="CC409" s="398"/>
      <c r="CD409" s="398"/>
      <c r="CE409" s="398"/>
      <c r="CF409" s="398"/>
      <c r="CG409" s="398"/>
      <c r="CH409" s="398"/>
      <c r="CI409" s="398"/>
      <c r="CJ409" s="398"/>
    </row>
    <row r="410" spans="1:88" s="402" customFormat="1" ht="15" x14ac:dyDescent="0.25">
      <c r="A410" s="899" t="s">
        <v>8263</v>
      </c>
      <c r="B410" s="398"/>
      <c r="C410" s="397"/>
      <c r="D410" s="900" t="s">
        <v>10092</v>
      </c>
      <c r="E410" s="429" t="s">
        <v>10105</v>
      </c>
      <c r="F410" s="399">
        <f t="shared" si="57"/>
        <v>45946</v>
      </c>
      <c r="G410" s="401" t="str">
        <f t="shared" si="58"/>
        <v>A</v>
      </c>
      <c r="H410" s="898" t="str">
        <f t="shared" si="59"/>
        <v>MR_DER-1283_25</v>
      </c>
      <c r="I410" s="413" t="str">
        <f t="shared" si="60"/>
        <v>ND</v>
      </c>
      <c r="J410" s="413" t="str">
        <f t="shared" si="61"/>
        <v>ND</v>
      </c>
      <c r="K410" s="398" t="s">
        <v>3730</v>
      </c>
      <c r="L410" s="430">
        <v>45902</v>
      </c>
      <c r="M410" s="218" t="s">
        <v>10176</v>
      </c>
      <c r="N410" s="398" t="s">
        <v>5536</v>
      </c>
      <c r="O410" s="430">
        <v>45912</v>
      </c>
      <c r="P410" s="398"/>
      <c r="Q410" s="398" t="s">
        <v>3765</v>
      </c>
      <c r="R410" s="430">
        <v>45925</v>
      </c>
      <c r="S410" s="218" t="s">
        <v>10402</v>
      </c>
      <c r="T410" s="398" t="s">
        <v>5539</v>
      </c>
      <c r="U410" s="430">
        <v>45930</v>
      </c>
      <c r="V410" s="398"/>
      <c r="W410" s="398" t="s">
        <v>3748</v>
      </c>
      <c r="X410" s="430">
        <v>45946</v>
      </c>
      <c r="Y410" s="23" t="s">
        <v>10777</v>
      </c>
      <c r="Z410" s="398"/>
      <c r="AA410" s="430"/>
      <c r="AB410" s="398"/>
      <c r="AC410" s="398"/>
      <c r="AD410" s="430"/>
      <c r="AE410" s="914"/>
      <c r="AF410" s="398"/>
      <c r="AG410" s="398"/>
      <c r="AH410" s="398"/>
      <c r="AI410" s="398"/>
      <c r="AJ410" s="430"/>
      <c r="AK410" s="914"/>
      <c r="AL410" s="398"/>
      <c r="AM410" s="398"/>
      <c r="AN410" s="398"/>
      <c r="AO410" s="398"/>
      <c r="AP410" s="398"/>
      <c r="AQ410" s="398"/>
      <c r="AR410" s="398"/>
      <c r="AS410" s="398"/>
      <c r="AT410" s="398"/>
      <c r="AU410" s="398"/>
      <c r="AV410" s="398"/>
      <c r="AW410" s="398"/>
      <c r="AX410" s="398"/>
      <c r="AY410" s="398"/>
      <c r="AZ410" s="397"/>
      <c r="BA410" s="398"/>
      <c r="BB410" s="398"/>
      <c r="BC410" s="397"/>
      <c r="BD410" s="398"/>
      <c r="BE410" s="398"/>
      <c r="BF410" s="398"/>
      <c r="BG410" s="398"/>
      <c r="BH410" s="398"/>
      <c r="BI410" s="397"/>
      <c r="BJ410" s="398"/>
      <c r="BK410" s="398"/>
      <c r="BL410" s="397"/>
      <c r="BM410" s="398"/>
      <c r="BN410" s="398"/>
      <c r="BO410" s="398"/>
      <c r="BP410" s="398"/>
      <c r="BQ410" s="398"/>
      <c r="BR410" s="398"/>
      <c r="BS410" s="398"/>
      <c r="BT410" s="398"/>
      <c r="BU410" s="398"/>
      <c r="BV410" s="398"/>
      <c r="BW410" s="398"/>
      <c r="BX410" s="398"/>
      <c r="BY410" s="398"/>
      <c r="BZ410" s="398"/>
      <c r="CA410" s="398"/>
      <c r="CB410" s="398"/>
      <c r="CC410" s="398"/>
      <c r="CD410" s="398"/>
      <c r="CE410" s="398"/>
      <c r="CF410" s="398"/>
      <c r="CG410" s="398"/>
      <c r="CH410" s="398"/>
      <c r="CI410" s="398"/>
      <c r="CJ410" s="398"/>
    </row>
    <row r="411" spans="1:88" s="402" customFormat="1" ht="15" x14ac:dyDescent="0.25">
      <c r="A411" s="899" t="s">
        <v>8263</v>
      </c>
      <c r="B411" s="398"/>
      <c r="C411" s="397"/>
      <c r="D411" s="900" t="s">
        <v>10092</v>
      </c>
      <c r="E411" s="429" t="s">
        <v>10106</v>
      </c>
      <c r="F411" s="399">
        <f t="shared" si="57"/>
        <v>45946</v>
      </c>
      <c r="G411" s="401" t="str">
        <f t="shared" si="58"/>
        <v>A</v>
      </c>
      <c r="H411" s="898" t="str">
        <f t="shared" si="59"/>
        <v>MR_DER-1283_25</v>
      </c>
      <c r="I411" s="413" t="str">
        <f t="shared" si="60"/>
        <v>ND</v>
      </c>
      <c r="J411" s="413" t="str">
        <f t="shared" si="61"/>
        <v>ND</v>
      </c>
      <c r="K411" s="398" t="s">
        <v>3730</v>
      </c>
      <c r="L411" s="430">
        <v>45902</v>
      </c>
      <c r="M411" s="218" t="s">
        <v>10176</v>
      </c>
      <c r="N411" s="398" t="s">
        <v>5536</v>
      </c>
      <c r="O411" s="430">
        <v>45912</v>
      </c>
      <c r="P411" s="398"/>
      <c r="Q411" s="398" t="s">
        <v>3765</v>
      </c>
      <c r="R411" s="430">
        <v>45925</v>
      </c>
      <c r="S411" s="218" t="s">
        <v>10402</v>
      </c>
      <c r="T411" s="398" t="s">
        <v>5539</v>
      </c>
      <c r="U411" s="430">
        <v>45930</v>
      </c>
      <c r="V411" s="398"/>
      <c r="W411" s="398" t="s">
        <v>3748</v>
      </c>
      <c r="X411" s="430">
        <v>45946</v>
      </c>
      <c r="Y411" s="23" t="s">
        <v>10777</v>
      </c>
      <c r="Z411" s="398"/>
      <c r="AA411" s="430"/>
      <c r="AB411" s="398"/>
      <c r="AC411" s="398"/>
      <c r="AD411" s="430"/>
      <c r="AE411" s="914"/>
      <c r="AF411" s="398"/>
      <c r="AG411" s="398"/>
      <c r="AH411" s="398"/>
      <c r="AI411" s="398"/>
      <c r="AJ411" s="430"/>
      <c r="AK411" s="914"/>
      <c r="AL411" s="398"/>
      <c r="AM411" s="398"/>
      <c r="AN411" s="398"/>
      <c r="AO411" s="398"/>
      <c r="AP411" s="398"/>
      <c r="AQ411" s="398"/>
      <c r="AR411" s="398"/>
      <c r="AS411" s="398"/>
      <c r="AT411" s="398"/>
      <c r="AU411" s="398"/>
      <c r="AV411" s="398"/>
      <c r="AW411" s="398"/>
      <c r="AX411" s="398"/>
      <c r="AY411" s="398"/>
      <c r="AZ411" s="397"/>
      <c r="BA411" s="398"/>
      <c r="BB411" s="398"/>
      <c r="BC411" s="397"/>
      <c r="BD411" s="398"/>
      <c r="BE411" s="398"/>
      <c r="BF411" s="398"/>
      <c r="BG411" s="398"/>
      <c r="BH411" s="398"/>
      <c r="BI411" s="397"/>
      <c r="BJ411" s="398"/>
      <c r="BK411" s="398"/>
      <c r="BL411" s="397"/>
      <c r="BM411" s="398"/>
      <c r="BN411" s="398"/>
      <c r="BO411" s="398"/>
      <c r="BP411" s="398"/>
      <c r="BQ411" s="398"/>
      <c r="BR411" s="398"/>
      <c r="BS411" s="398"/>
      <c r="BT411" s="398"/>
      <c r="BU411" s="398"/>
      <c r="BV411" s="398"/>
      <c r="BW411" s="398"/>
      <c r="BX411" s="398"/>
      <c r="BY411" s="398"/>
      <c r="BZ411" s="398"/>
      <c r="CA411" s="398"/>
      <c r="CB411" s="398"/>
      <c r="CC411" s="398"/>
      <c r="CD411" s="398"/>
      <c r="CE411" s="398"/>
      <c r="CF411" s="398"/>
      <c r="CG411" s="398"/>
      <c r="CH411" s="398"/>
      <c r="CI411" s="398"/>
      <c r="CJ411" s="398"/>
    </row>
    <row r="412" spans="1:88" s="402" customFormat="1" ht="15" x14ac:dyDescent="0.25">
      <c r="A412" s="899" t="s">
        <v>8263</v>
      </c>
      <c r="B412" s="398"/>
      <c r="C412" s="397"/>
      <c r="D412" s="900" t="s">
        <v>10092</v>
      </c>
      <c r="E412" s="429" t="s">
        <v>10107</v>
      </c>
      <c r="F412" s="399">
        <f t="shared" si="57"/>
        <v>45946</v>
      </c>
      <c r="G412" s="401" t="str">
        <f t="shared" si="58"/>
        <v>A</v>
      </c>
      <c r="H412" s="898" t="str">
        <f t="shared" si="59"/>
        <v>MR_DER-1283_25</v>
      </c>
      <c r="I412" s="413" t="str">
        <f t="shared" si="60"/>
        <v>ND</v>
      </c>
      <c r="J412" s="413" t="str">
        <f t="shared" si="61"/>
        <v>ND</v>
      </c>
      <c r="K412" s="398" t="s">
        <v>3730</v>
      </c>
      <c r="L412" s="430">
        <v>45902</v>
      </c>
      <c r="M412" s="218" t="s">
        <v>10176</v>
      </c>
      <c r="N412" s="398" t="s">
        <v>5536</v>
      </c>
      <c r="O412" s="430">
        <v>45912</v>
      </c>
      <c r="P412" s="398"/>
      <c r="Q412" s="398" t="s">
        <v>3765</v>
      </c>
      <c r="R412" s="430">
        <v>45925</v>
      </c>
      <c r="S412" s="218" t="s">
        <v>10402</v>
      </c>
      <c r="T412" s="398" t="s">
        <v>5539</v>
      </c>
      <c r="U412" s="430">
        <v>45930</v>
      </c>
      <c r="V412" s="398"/>
      <c r="W412" s="398" t="s">
        <v>3748</v>
      </c>
      <c r="X412" s="430">
        <v>45946</v>
      </c>
      <c r="Y412" s="23" t="s">
        <v>10777</v>
      </c>
      <c r="Z412" s="398"/>
      <c r="AA412" s="430"/>
      <c r="AB412" s="398"/>
      <c r="AC412" s="398"/>
      <c r="AD412" s="430"/>
      <c r="AE412" s="914"/>
      <c r="AF412" s="398"/>
      <c r="AG412" s="398"/>
      <c r="AH412" s="398"/>
      <c r="AI412" s="398"/>
      <c r="AJ412" s="430"/>
      <c r="AK412" s="914"/>
      <c r="AL412" s="398"/>
      <c r="AM412" s="398"/>
      <c r="AN412" s="398"/>
      <c r="AO412" s="398"/>
      <c r="AP412" s="398"/>
      <c r="AQ412" s="398"/>
      <c r="AR412" s="398"/>
      <c r="AS412" s="398"/>
      <c r="AT412" s="398"/>
      <c r="AU412" s="398"/>
      <c r="AV412" s="398"/>
      <c r="AW412" s="398"/>
      <c r="AX412" s="398"/>
      <c r="AY412" s="398"/>
      <c r="AZ412" s="397"/>
      <c r="BA412" s="398"/>
      <c r="BB412" s="398"/>
      <c r="BC412" s="397"/>
      <c r="BD412" s="398"/>
      <c r="BE412" s="398"/>
      <c r="BF412" s="398"/>
      <c r="BG412" s="398"/>
      <c r="BH412" s="398"/>
      <c r="BI412" s="397"/>
      <c r="BJ412" s="398"/>
      <c r="BK412" s="398"/>
      <c r="BL412" s="397"/>
      <c r="BM412" s="398"/>
      <c r="BN412" s="398"/>
      <c r="BO412" s="398"/>
      <c r="BP412" s="398"/>
      <c r="BQ412" s="398"/>
      <c r="BR412" s="398"/>
      <c r="BS412" s="398"/>
      <c r="BT412" s="398"/>
      <c r="BU412" s="398"/>
      <c r="BV412" s="398"/>
      <c r="BW412" s="398"/>
      <c r="BX412" s="398"/>
      <c r="BY412" s="398"/>
      <c r="BZ412" s="398"/>
      <c r="CA412" s="398"/>
      <c r="CB412" s="398"/>
      <c r="CC412" s="398"/>
      <c r="CD412" s="398"/>
      <c r="CE412" s="398"/>
      <c r="CF412" s="398"/>
      <c r="CG412" s="398"/>
      <c r="CH412" s="398"/>
      <c r="CI412" s="398"/>
      <c r="CJ412" s="398"/>
    </row>
    <row r="413" spans="1:88" s="402" customFormat="1" ht="15" x14ac:dyDescent="0.25">
      <c r="A413" s="899" t="s">
        <v>8263</v>
      </c>
      <c r="B413" s="398"/>
      <c r="C413" s="397"/>
      <c r="D413" s="900" t="s">
        <v>10092</v>
      </c>
      <c r="E413" s="429" t="s">
        <v>10108</v>
      </c>
      <c r="F413" s="399">
        <f t="shared" si="57"/>
        <v>45946</v>
      </c>
      <c r="G413" s="401" t="str">
        <f t="shared" si="58"/>
        <v>A</v>
      </c>
      <c r="H413" s="898" t="str">
        <f t="shared" si="59"/>
        <v>MR_DER-1283_25</v>
      </c>
      <c r="I413" s="413" t="str">
        <f t="shared" si="60"/>
        <v>ND</v>
      </c>
      <c r="J413" s="413" t="str">
        <f t="shared" si="61"/>
        <v>ND</v>
      </c>
      <c r="K413" s="398" t="s">
        <v>3730</v>
      </c>
      <c r="L413" s="430">
        <v>45902</v>
      </c>
      <c r="M413" s="218" t="s">
        <v>10176</v>
      </c>
      <c r="N413" s="398" t="s">
        <v>5536</v>
      </c>
      <c r="O413" s="430">
        <v>45912</v>
      </c>
      <c r="P413" s="398"/>
      <c r="Q413" s="398" t="s">
        <v>3765</v>
      </c>
      <c r="R413" s="430">
        <v>45925</v>
      </c>
      <c r="S413" s="218" t="s">
        <v>10402</v>
      </c>
      <c r="T413" s="398" t="s">
        <v>5539</v>
      </c>
      <c r="U413" s="430">
        <v>45930</v>
      </c>
      <c r="V413" s="398"/>
      <c r="W413" s="398" t="s">
        <v>3748</v>
      </c>
      <c r="X413" s="430">
        <v>45946</v>
      </c>
      <c r="Y413" s="23" t="s">
        <v>10777</v>
      </c>
      <c r="Z413" s="398"/>
      <c r="AA413" s="430"/>
      <c r="AB413" s="398"/>
      <c r="AC413" s="398"/>
      <c r="AD413" s="430"/>
      <c r="AE413" s="914"/>
      <c r="AF413" s="398"/>
      <c r="AG413" s="398"/>
      <c r="AH413" s="398"/>
      <c r="AI413" s="398"/>
      <c r="AJ413" s="430"/>
      <c r="AK413" s="914"/>
      <c r="AL413" s="398"/>
      <c r="AM413" s="398"/>
      <c r="AN413" s="398"/>
      <c r="AO413" s="398"/>
      <c r="AP413" s="398"/>
      <c r="AQ413" s="398"/>
      <c r="AR413" s="398"/>
      <c r="AS413" s="398"/>
      <c r="AT413" s="398"/>
      <c r="AU413" s="398"/>
      <c r="AV413" s="398"/>
      <c r="AW413" s="398"/>
      <c r="AX413" s="398"/>
      <c r="AY413" s="398"/>
      <c r="AZ413" s="397"/>
      <c r="BA413" s="398"/>
      <c r="BB413" s="398"/>
      <c r="BC413" s="397"/>
      <c r="BD413" s="398"/>
      <c r="BE413" s="398"/>
      <c r="BF413" s="398"/>
      <c r="BG413" s="398"/>
      <c r="BH413" s="398"/>
      <c r="BI413" s="397"/>
      <c r="BJ413" s="398"/>
      <c r="BK413" s="398"/>
      <c r="BL413" s="397"/>
      <c r="BM413" s="398"/>
      <c r="BN413" s="398"/>
      <c r="BO413" s="398"/>
      <c r="BP413" s="398"/>
      <c r="BQ413" s="398"/>
      <c r="BR413" s="398"/>
      <c r="BS413" s="398"/>
      <c r="BT413" s="398"/>
      <c r="BU413" s="398"/>
      <c r="BV413" s="398"/>
      <c r="BW413" s="398"/>
      <c r="BX413" s="398"/>
      <c r="BY413" s="398"/>
      <c r="BZ413" s="398"/>
      <c r="CA413" s="398"/>
      <c r="CB413" s="398"/>
      <c r="CC413" s="398"/>
      <c r="CD413" s="398"/>
      <c r="CE413" s="398"/>
      <c r="CF413" s="398"/>
      <c r="CG413" s="398"/>
      <c r="CH413" s="398"/>
      <c r="CI413" s="398"/>
      <c r="CJ413" s="398"/>
    </row>
    <row r="414" spans="1:88" s="402" customFormat="1" ht="15" x14ac:dyDescent="0.25">
      <c r="A414" s="899" t="s">
        <v>8263</v>
      </c>
      <c r="B414" s="398"/>
      <c r="C414" s="397"/>
      <c r="D414" s="900" t="s">
        <v>10092</v>
      </c>
      <c r="E414" s="429" t="s">
        <v>10109</v>
      </c>
      <c r="F414" s="399">
        <f t="shared" si="57"/>
        <v>45946</v>
      </c>
      <c r="G414" s="401" t="str">
        <f t="shared" si="58"/>
        <v>A</v>
      </c>
      <c r="H414" s="898" t="str">
        <f t="shared" si="59"/>
        <v>MR_DER-1283_25</v>
      </c>
      <c r="I414" s="413" t="str">
        <f t="shared" si="60"/>
        <v>ND</v>
      </c>
      <c r="J414" s="413" t="str">
        <f t="shared" si="61"/>
        <v>ND</v>
      </c>
      <c r="K414" s="398" t="s">
        <v>3730</v>
      </c>
      <c r="L414" s="430">
        <v>45902</v>
      </c>
      <c r="M414" s="218" t="s">
        <v>10176</v>
      </c>
      <c r="N414" s="398" t="s">
        <v>5536</v>
      </c>
      <c r="O414" s="430">
        <v>45912</v>
      </c>
      <c r="P414" s="398"/>
      <c r="Q414" s="398" t="s">
        <v>3765</v>
      </c>
      <c r="R414" s="430">
        <v>45925</v>
      </c>
      <c r="S414" s="218" t="s">
        <v>10402</v>
      </c>
      <c r="T414" s="398" t="s">
        <v>5539</v>
      </c>
      <c r="U414" s="430">
        <v>45930</v>
      </c>
      <c r="V414" s="398"/>
      <c r="W414" s="398" t="s">
        <v>3748</v>
      </c>
      <c r="X414" s="430">
        <v>45946</v>
      </c>
      <c r="Y414" s="23" t="s">
        <v>10777</v>
      </c>
      <c r="Z414" s="398"/>
      <c r="AA414" s="430"/>
      <c r="AB414" s="398"/>
      <c r="AC414" s="398"/>
      <c r="AD414" s="430"/>
      <c r="AE414" s="914"/>
      <c r="AF414" s="398"/>
      <c r="AG414" s="398"/>
      <c r="AH414" s="398"/>
      <c r="AI414" s="398"/>
      <c r="AJ414" s="430"/>
      <c r="AK414" s="914"/>
      <c r="AL414" s="398"/>
      <c r="AM414" s="398"/>
      <c r="AN414" s="398"/>
      <c r="AO414" s="398"/>
      <c r="AP414" s="398"/>
      <c r="AQ414" s="398"/>
      <c r="AR414" s="398"/>
      <c r="AS414" s="398"/>
      <c r="AT414" s="398"/>
      <c r="AU414" s="398"/>
      <c r="AV414" s="398"/>
      <c r="AW414" s="398"/>
      <c r="AX414" s="398"/>
      <c r="AY414" s="398"/>
      <c r="AZ414" s="397"/>
      <c r="BA414" s="398"/>
      <c r="BB414" s="398"/>
      <c r="BC414" s="397"/>
      <c r="BD414" s="398"/>
      <c r="BE414" s="398"/>
      <c r="BF414" s="398"/>
      <c r="BG414" s="398"/>
      <c r="BH414" s="398"/>
      <c r="BI414" s="397"/>
      <c r="BJ414" s="398"/>
      <c r="BK414" s="398"/>
      <c r="BL414" s="397"/>
      <c r="BM414" s="398"/>
      <c r="BN414" s="398"/>
      <c r="BO414" s="398"/>
      <c r="BP414" s="398"/>
      <c r="BQ414" s="398"/>
      <c r="BR414" s="398"/>
      <c r="BS414" s="398"/>
      <c r="BT414" s="398"/>
      <c r="BU414" s="398"/>
      <c r="BV414" s="398"/>
      <c r="BW414" s="398"/>
      <c r="BX414" s="398"/>
      <c r="BY414" s="398"/>
      <c r="BZ414" s="398"/>
      <c r="CA414" s="398"/>
      <c r="CB414" s="398"/>
      <c r="CC414" s="398"/>
      <c r="CD414" s="398"/>
      <c r="CE414" s="398"/>
      <c r="CF414" s="398"/>
      <c r="CG414" s="398"/>
      <c r="CH414" s="398"/>
      <c r="CI414" s="398"/>
      <c r="CJ414" s="398"/>
    </row>
    <row r="415" spans="1:88" s="402" customFormat="1" ht="15" x14ac:dyDescent="0.25">
      <c r="A415" s="899" t="s">
        <v>8263</v>
      </c>
      <c r="B415" s="398"/>
      <c r="C415" s="397"/>
      <c r="D415" s="900" t="s">
        <v>10092</v>
      </c>
      <c r="E415" s="429" t="s">
        <v>10110</v>
      </c>
      <c r="F415" s="399">
        <f t="shared" si="57"/>
        <v>45946</v>
      </c>
      <c r="G415" s="401" t="str">
        <f t="shared" si="58"/>
        <v>A</v>
      </c>
      <c r="H415" s="898" t="str">
        <f t="shared" si="59"/>
        <v>MR_DER-1283_25</v>
      </c>
      <c r="I415" s="413" t="str">
        <f t="shared" si="60"/>
        <v>ND</v>
      </c>
      <c r="J415" s="413" t="str">
        <f t="shared" si="61"/>
        <v>ND</v>
      </c>
      <c r="K415" s="398" t="s">
        <v>3730</v>
      </c>
      <c r="L415" s="430">
        <v>45902</v>
      </c>
      <c r="M415" s="218" t="s">
        <v>10176</v>
      </c>
      <c r="N415" s="398" t="s">
        <v>5536</v>
      </c>
      <c r="O415" s="430">
        <v>45912</v>
      </c>
      <c r="P415" s="398"/>
      <c r="Q415" s="398" t="s">
        <v>3765</v>
      </c>
      <c r="R415" s="430">
        <v>45925</v>
      </c>
      <c r="S415" s="218" t="s">
        <v>10402</v>
      </c>
      <c r="T415" s="398" t="s">
        <v>5539</v>
      </c>
      <c r="U415" s="430">
        <v>45930</v>
      </c>
      <c r="V415" s="398"/>
      <c r="W415" s="398" t="s">
        <v>3748</v>
      </c>
      <c r="X415" s="430">
        <v>45946</v>
      </c>
      <c r="Y415" s="23" t="s">
        <v>10777</v>
      </c>
      <c r="Z415" s="398"/>
      <c r="AA415" s="430"/>
      <c r="AB415" s="398"/>
      <c r="AC415" s="398"/>
      <c r="AD415" s="430"/>
      <c r="AE415" s="914"/>
      <c r="AF415" s="398"/>
      <c r="AG415" s="398"/>
      <c r="AH415" s="398"/>
      <c r="AI415" s="398"/>
      <c r="AJ415" s="430"/>
      <c r="AK415" s="914"/>
      <c r="AL415" s="398"/>
      <c r="AM415" s="398"/>
      <c r="AN415" s="398"/>
      <c r="AO415" s="398"/>
      <c r="AP415" s="398"/>
      <c r="AQ415" s="398"/>
      <c r="AR415" s="398"/>
      <c r="AS415" s="398"/>
      <c r="AT415" s="398"/>
      <c r="AU415" s="398"/>
      <c r="AV415" s="398"/>
      <c r="AW415" s="398"/>
      <c r="AX415" s="398"/>
      <c r="AY415" s="398"/>
      <c r="AZ415" s="397"/>
      <c r="BA415" s="398"/>
      <c r="BB415" s="398"/>
      <c r="BC415" s="397"/>
      <c r="BD415" s="398"/>
      <c r="BE415" s="398"/>
      <c r="BF415" s="398"/>
      <c r="BG415" s="398"/>
      <c r="BH415" s="398"/>
      <c r="BI415" s="397"/>
      <c r="BJ415" s="398"/>
      <c r="BK415" s="398"/>
      <c r="BL415" s="397"/>
      <c r="BM415" s="398"/>
      <c r="BN415" s="398"/>
      <c r="BO415" s="398"/>
      <c r="BP415" s="398"/>
      <c r="BQ415" s="398"/>
      <c r="BR415" s="398"/>
      <c r="BS415" s="398"/>
      <c r="BT415" s="398"/>
      <c r="BU415" s="398"/>
      <c r="BV415" s="398"/>
      <c r="BW415" s="398"/>
      <c r="BX415" s="398"/>
      <c r="BY415" s="398"/>
      <c r="BZ415" s="398"/>
      <c r="CA415" s="398"/>
      <c r="CB415" s="398"/>
      <c r="CC415" s="398"/>
      <c r="CD415" s="398"/>
      <c r="CE415" s="398"/>
      <c r="CF415" s="398"/>
      <c r="CG415" s="398"/>
      <c r="CH415" s="398"/>
      <c r="CI415" s="398"/>
      <c r="CJ415" s="398"/>
    </row>
    <row r="416" spans="1:88" s="402" customFormat="1" ht="15" x14ac:dyDescent="0.25">
      <c r="A416" s="899" t="s">
        <v>8263</v>
      </c>
      <c r="B416" s="398"/>
      <c r="C416" s="397"/>
      <c r="D416" s="900" t="s">
        <v>10092</v>
      </c>
      <c r="E416" s="429" t="s">
        <v>10111</v>
      </c>
      <c r="F416" s="399">
        <f t="shared" si="57"/>
        <v>45946</v>
      </c>
      <c r="G416" s="401" t="str">
        <f t="shared" si="58"/>
        <v>A</v>
      </c>
      <c r="H416" s="898" t="str">
        <f t="shared" si="59"/>
        <v>MR_DER-1283_25</v>
      </c>
      <c r="I416" s="413" t="str">
        <f t="shared" si="60"/>
        <v>ND</v>
      </c>
      <c r="J416" s="413" t="str">
        <f t="shared" si="61"/>
        <v>ND</v>
      </c>
      <c r="K416" s="398" t="s">
        <v>3730</v>
      </c>
      <c r="L416" s="430">
        <v>45902</v>
      </c>
      <c r="M416" s="218" t="s">
        <v>10176</v>
      </c>
      <c r="N416" s="398" t="s">
        <v>5536</v>
      </c>
      <c r="O416" s="430">
        <v>45912</v>
      </c>
      <c r="P416" s="398"/>
      <c r="Q416" s="398" t="s">
        <v>3765</v>
      </c>
      <c r="R416" s="430">
        <v>45925</v>
      </c>
      <c r="S416" s="218" t="s">
        <v>10402</v>
      </c>
      <c r="T416" s="398" t="s">
        <v>5539</v>
      </c>
      <c r="U416" s="430">
        <v>45930</v>
      </c>
      <c r="V416" s="398"/>
      <c r="W416" s="398" t="s">
        <v>3748</v>
      </c>
      <c r="X416" s="430">
        <v>45946</v>
      </c>
      <c r="Y416" s="23" t="s">
        <v>10777</v>
      </c>
      <c r="Z416" s="398"/>
      <c r="AA416" s="430"/>
      <c r="AB416" s="398"/>
      <c r="AC416" s="398"/>
      <c r="AD416" s="430"/>
      <c r="AE416" s="914"/>
      <c r="AF416" s="398"/>
      <c r="AG416" s="398"/>
      <c r="AH416" s="398"/>
      <c r="AI416" s="398"/>
      <c r="AJ416" s="430"/>
      <c r="AK416" s="914"/>
      <c r="AL416" s="398"/>
      <c r="AM416" s="398"/>
      <c r="AN416" s="398"/>
      <c r="AO416" s="398"/>
      <c r="AP416" s="398"/>
      <c r="AQ416" s="398"/>
      <c r="AR416" s="398"/>
      <c r="AS416" s="398"/>
      <c r="AT416" s="398"/>
      <c r="AU416" s="398"/>
      <c r="AV416" s="398"/>
      <c r="AW416" s="398"/>
      <c r="AX416" s="398"/>
      <c r="AY416" s="398"/>
      <c r="AZ416" s="397"/>
      <c r="BA416" s="398"/>
      <c r="BB416" s="398"/>
      <c r="BC416" s="397"/>
      <c r="BD416" s="398"/>
      <c r="BE416" s="398"/>
      <c r="BF416" s="398"/>
      <c r="BG416" s="398"/>
      <c r="BH416" s="398"/>
      <c r="BI416" s="397"/>
      <c r="BJ416" s="398"/>
      <c r="BK416" s="398"/>
      <c r="BL416" s="397"/>
      <c r="BM416" s="398"/>
      <c r="BN416" s="398"/>
      <c r="BO416" s="398"/>
      <c r="BP416" s="398"/>
      <c r="BQ416" s="398"/>
      <c r="BR416" s="398"/>
      <c r="BS416" s="398"/>
      <c r="BT416" s="398"/>
      <c r="BU416" s="398"/>
      <c r="BV416" s="398"/>
      <c r="BW416" s="398"/>
      <c r="BX416" s="398"/>
      <c r="BY416" s="398"/>
      <c r="BZ416" s="398"/>
      <c r="CA416" s="398"/>
      <c r="CB416" s="398"/>
      <c r="CC416" s="398"/>
      <c r="CD416" s="398"/>
      <c r="CE416" s="398"/>
      <c r="CF416" s="398"/>
      <c r="CG416" s="398"/>
      <c r="CH416" s="398"/>
      <c r="CI416" s="398"/>
      <c r="CJ416" s="398"/>
    </row>
    <row r="417" spans="1:88" s="402" customFormat="1" ht="15" x14ac:dyDescent="0.25">
      <c r="A417" s="899" t="s">
        <v>8263</v>
      </c>
      <c r="B417" s="398"/>
      <c r="C417" s="397"/>
      <c r="D417" s="900" t="s">
        <v>10092</v>
      </c>
      <c r="E417" s="429" t="s">
        <v>10112</v>
      </c>
      <c r="F417" s="399">
        <f t="shared" si="57"/>
        <v>45946</v>
      </c>
      <c r="G417" s="401" t="str">
        <f t="shared" si="58"/>
        <v>A</v>
      </c>
      <c r="H417" s="898" t="str">
        <f t="shared" si="59"/>
        <v>MR_DER-1283_25</v>
      </c>
      <c r="I417" s="413" t="str">
        <f t="shared" si="60"/>
        <v>ND</v>
      </c>
      <c r="J417" s="413" t="str">
        <f t="shared" si="61"/>
        <v>ND</v>
      </c>
      <c r="K417" s="398" t="s">
        <v>3730</v>
      </c>
      <c r="L417" s="430">
        <v>45902</v>
      </c>
      <c r="M417" s="218" t="s">
        <v>10176</v>
      </c>
      <c r="N417" s="398" t="s">
        <v>5536</v>
      </c>
      <c r="O417" s="430">
        <v>45912</v>
      </c>
      <c r="P417" s="398"/>
      <c r="Q417" s="398" t="s">
        <v>3765</v>
      </c>
      <c r="R417" s="430">
        <v>45925</v>
      </c>
      <c r="S417" s="218" t="s">
        <v>10402</v>
      </c>
      <c r="T417" s="398" t="s">
        <v>5539</v>
      </c>
      <c r="U417" s="430">
        <v>45930</v>
      </c>
      <c r="V417" s="398"/>
      <c r="W417" s="398" t="s">
        <v>3748</v>
      </c>
      <c r="X417" s="430">
        <v>45946</v>
      </c>
      <c r="Y417" s="23" t="s">
        <v>10777</v>
      </c>
      <c r="Z417" s="398"/>
      <c r="AA417" s="430"/>
      <c r="AB417" s="398"/>
      <c r="AC417" s="398"/>
      <c r="AD417" s="430"/>
      <c r="AE417" s="914"/>
      <c r="AF417" s="398"/>
      <c r="AG417" s="398"/>
      <c r="AH417" s="398"/>
      <c r="AI417" s="398"/>
      <c r="AJ417" s="430"/>
      <c r="AK417" s="914"/>
      <c r="AL417" s="398"/>
      <c r="AM417" s="398"/>
      <c r="AN417" s="398"/>
      <c r="AO417" s="398"/>
      <c r="AP417" s="398"/>
      <c r="AQ417" s="398"/>
      <c r="AR417" s="398"/>
      <c r="AS417" s="398"/>
      <c r="AT417" s="398"/>
      <c r="AU417" s="398"/>
      <c r="AV417" s="398"/>
      <c r="AW417" s="398"/>
      <c r="AX417" s="398"/>
      <c r="AY417" s="398"/>
      <c r="AZ417" s="397"/>
      <c r="BA417" s="398"/>
      <c r="BB417" s="398"/>
      <c r="BC417" s="397"/>
      <c r="BD417" s="398"/>
      <c r="BE417" s="398"/>
      <c r="BF417" s="398"/>
      <c r="BG417" s="398"/>
      <c r="BH417" s="398"/>
      <c r="BI417" s="397"/>
      <c r="BJ417" s="398"/>
      <c r="BK417" s="398"/>
      <c r="BL417" s="397"/>
      <c r="BM417" s="398"/>
      <c r="BN417" s="398"/>
      <c r="BO417" s="398"/>
      <c r="BP417" s="398"/>
      <c r="BQ417" s="398"/>
      <c r="BR417" s="398"/>
      <c r="BS417" s="398"/>
      <c r="BT417" s="398"/>
      <c r="BU417" s="398"/>
      <c r="BV417" s="398"/>
      <c r="BW417" s="398"/>
      <c r="BX417" s="398"/>
      <c r="BY417" s="398"/>
      <c r="BZ417" s="398"/>
      <c r="CA417" s="398"/>
      <c r="CB417" s="398"/>
      <c r="CC417" s="398"/>
      <c r="CD417" s="398"/>
      <c r="CE417" s="398"/>
      <c r="CF417" s="398"/>
      <c r="CG417" s="398"/>
      <c r="CH417" s="398"/>
      <c r="CI417" s="398"/>
      <c r="CJ417" s="398"/>
    </row>
    <row r="418" spans="1:88" s="402" customFormat="1" ht="15" x14ac:dyDescent="0.25">
      <c r="A418" s="899" t="s">
        <v>8263</v>
      </c>
      <c r="B418" s="398"/>
      <c r="C418" s="397"/>
      <c r="D418" s="900" t="s">
        <v>10092</v>
      </c>
      <c r="E418" s="429" t="s">
        <v>10113</v>
      </c>
      <c r="F418" s="399">
        <f t="shared" si="57"/>
        <v>45946</v>
      </c>
      <c r="G418" s="401" t="str">
        <f t="shared" si="58"/>
        <v>A</v>
      </c>
      <c r="H418" s="898" t="str">
        <f t="shared" si="59"/>
        <v>MR_DER-1283_25</v>
      </c>
      <c r="I418" s="413" t="str">
        <f t="shared" si="60"/>
        <v>ND</v>
      </c>
      <c r="J418" s="413" t="str">
        <f t="shared" si="61"/>
        <v>ND</v>
      </c>
      <c r="K418" s="398" t="s">
        <v>3730</v>
      </c>
      <c r="L418" s="430">
        <v>45902</v>
      </c>
      <c r="M418" s="218" t="s">
        <v>10176</v>
      </c>
      <c r="N418" s="398" t="s">
        <v>5536</v>
      </c>
      <c r="O418" s="430">
        <v>45912</v>
      </c>
      <c r="P418" s="398"/>
      <c r="Q418" s="398" t="s">
        <v>3765</v>
      </c>
      <c r="R418" s="430">
        <v>45925</v>
      </c>
      <c r="S418" s="218" t="s">
        <v>10402</v>
      </c>
      <c r="T418" s="398" t="s">
        <v>5539</v>
      </c>
      <c r="U418" s="430">
        <v>45930</v>
      </c>
      <c r="V418" s="398"/>
      <c r="W418" s="398" t="s">
        <v>3748</v>
      </c>
      <c r="X418" s="430">
        <v>45946</v>
      </c>
      <c r="Y418" s="23" t="s">
        <v>10777</v>
      </c>
      <c r="Z418" s="398"/>
      <c r="AA418" s="430"/>
      <c r="AB418" s="398"/>
      <c r="AC418" s="398"/>
      <c r="AD418" s="430"/>
      <c r="AE418" s="914"/>
      <c r="AF418" s="398"/>
      <c r="AG418" s="398"/>
      <c r="AH418" s="398"/>
      <c r="AI418" s="398"/>
      <c r="AJ418" s="430"/>
      <c r="AK418" s="914"/>
      <c r="AL418" s="398"/>
      <c r="AM418" s="398"/>
      <c r="AN418" s="398"/>
      <c r="AO418" s="398"/>
      <c r="AP418" s="398"/>
      <c r="AQ418" s="398"/>
      <c r="AR418" s="398"/>
      <c r="AS418" s="398"/>
      <c r="AT418" s="398"/>
      <c r="AU418" s="398"/>
      <c r="AV418" s="398"/>
      <c r="AW418" s="398"/>
      <c r="AX418" s="398"/>
      <c r="AY418" s="398"/>
      <c r="AZ418" s="397"/>
      <c r="BA418" s="398"/>
      <c r="BB418" s="398"/>
      <c r="BC418" s="397"/>
      <c r="BD418" s="398"/>
      <c r="BE418" s="398"/>
      <c r="BF418" s="398"/>
      <c r="BG418" s="398"/>
      <c r="BH418" s="398"/>
      <c r="BI418" s="397"/>
      <c r="BJ418" s="398"/>
      <c r="BK418" s="398"/>
      <c r="BL418" s="397"/>
      <c r="BM418" s="398"/>
      <c r="BN418" s="398"/>
      <c r="BO418" s="398"/>
      <c r="BP418" s="398"/>
      <c r="BQ418" s="398"/>
      <c r="BR418" s="398"/>
      <c r="BS418" s="398"/>
      <c r="BT418" s="398"/>
      <c r="BU418" s="398"/>
      <c r="BV418" s="398"/>
      <c r="BW418" s="398"/>
      <c r="BX418" s="398"/>
      <c r="BY418" s="398"/>
      <c r="BZ418" s="398"/>
      <c r="CA418" s="398"/>
      <c r="CB418" s="398"/>
      <c r="CC418" s="398"/>
      <c r="CD418" s="398"/>
      <c r="CE418" s="398"/>
      <c r="CF418" s="398"/>
      <c r="CG418" s="398"/>
      <c r="CH418" s="398"/>
      <c r="CI418" s="398"/>
      <c r="CJ418" s="398"/>
    </row>
    <row r="419" spans="1:88" s="402" customFormat="1" ht="15" x14ac:dyDescent="0.25">
      <c r="A419" s="899" t="s">
        <v>8263</v>
      </c>
      <c r="B419" s="398"/>
      <c r="C419" s="397"/>
      <c r="D419" s="900" t="s">
        <v>10092</v>
      </c>
      <c r="E419" s="429" t="s">
        <v>10114</v>
      </c>
      <c r="F419" s="399">
        <f t="shared" si="57"/>
        <v>45946</v>
      </c>
      <c r="G419" s="401" t="str">
        <f t="shared" si="58"/>
        <v>A</v>
      </c>
      <c r="H419" s="898" t="str">
        <f t="shared" si="59"/>
        <v>MR_DER-1283_25</v>
      </c>
      <c r="I419" s="413" t="str">
        <f t="shared" si="60"/>
        <v>ND</v>
      </c>
      <c r="J419" s="413" t="str">
        <f t="shared" si="61"/>
        <v>ND</v>
      </c>
      <c r="K419" s="398" t="s">
        <v>3730</v>
      </c>
      <c r="L419" s="430">
        <v>45902</v>
      </c>
      <c r="M419" s="218" t="s">
        <v>10176</v>
      </c>
      <c r="N419" s="398" t="s">
        <v>5536</v>
      </c>
      <c r="O419" s="430">
        <v>45912</v>
      </c>
      <c r="P419" s="398"/>
      <c r="Q419" s="398" t="s">
        <v>3765</v>
      </c>
      <c r="R419" s="430">
        <v>45925</v>
      </c>
      <c r="S419" s="218" t="s">
        <v>10402</v>
      </c>
      <c r="T419" s="398" t="s">
        <v>5539</v>
      </c>
      <c r="U419" s="430">
        <v>45930</v>
      </c>
      <c r="V419" s="398"/>
      <c r="W419" s="398" t="s">
        <v>3748</v>
      </c>
      <c r="X419" s="430">
        <v>45946</v>
      </c>
      <c r="Y419" s="23" t="s">
        <v>10777</v>
      </c>
      <c r="Z419" s="398"/>
      <c r="AA419" s="430"/>
      <c r="AB419" s="398"/>
      <c r="AC419" s="398"/>
      <c r="AD419" s="430"/>
      <c r="AE419" s="914"/>
      <c r="AF419" s="398"/>
      <c r="AG419" s="398"/>
      <c r="AH419" s="398"/>
      <c r="AI419" s="398"/>
      <c r="AJ419" s="430"/>
      <c r="AK419" s="914"/>
      <c r="AL419" s="398"/>
      <c r="AM419" s="398"/>
      <c r="AN419" s="398"/>
      <c r="AO419" s="398"/>
      <c r="AP419" s="398"/>
      <c r="AQ419" s="398"/>
      <c r="AR419" s="398"/>
      <c r="AS419" s="398"/>
      <c r="AT419" s="398"/>
      <c r="AU419" s="398"/>
      <c r="AV419" s="398"/>
      <c r="AW419" s="398"/>
      <c r="AX419" s="398"/>
      <c r="AY419" s="398"/>
      <c r="AZ419" s="397"/>
      <c r="BA419" s="398"/>
      <c r="BB419" s="398"/>
      <c r="BC419" s="397"/>
      <c r="BD419" s="398"/>
      <c r="BE419" s="398"/>
      <c r="BF419" s="398"/>
      <c r="BG419" s="398"/>
      <c r="BH419" s="398"/>
      <c r="BI419" s="397"/>
      <c r="BJ419" s="398"/>
      <c r="BK419" s="398"/>
      <c r="BL419" s="397"/>
      <c r="BM419" s="398"/>
      <c r="BN419" s="398"/>
      <c r="BO419" s="398"/>
      <c r="BP419" s="398"/>
      <c r="BQ419" s="398"/>
      <c r="BR419" s="398"/>
      <c r="BS419" s="398"/>
      <c r="BT419" s="398"/>
      <c r="BU419" s="398"/>
      <c r="BV419" s="398"/>
      <c r="BW419" s="398"/>
      <c r="BX419" s="398"/>
      <c r="BY419" s="398"/>
      <c r="BZ419" s="398"/>
      <c r="CA419" s="398"/>
      <c r="CB419" s="398"/>
      <c r="CC419" s="398"/>
      <c r="CD419" s="398"/>
      <c r="CE419" s="398"/>
      <c r="CF419" s="398"/>
      <c r="CG419" s="398"/>
      <c r="CH419" s="398"/>
      <c r="CI419" s="398"/>
      <c r="CJ419" s="398"/>
    </row>
    <row r="420" spans="1:88" s="402" customFormat="1" ht="15" x14ac:dyDescent="0.25">
      <c r="A420" s="899" t="s">
        <v>8263</v>
      </c>
      <c r="B420" s="398"/>
      <c r="C420" s="397"/>
      <c r="D420" s="900" t="s">
        <v>10092</v>
      </c>
      <c r="E420" s="429" t="s">
        <v>10115</v>
      </c>
      <c r="F420" s="399">
        <f t="shared" si="57"/>
        <v>45946</v>
      </c>
      <c r="G420" s="401" t="str">
        <f t="shared" si="58"/>
        <v>A</v>
      </c>
      <c r="H420" s="898" t="str">
        <f t="shared" si="59"/>
        <v>MR_DER-1283_25</v>
      </c>
      <c r="I420" s="413" t="str">
        <f t="shared" si="60"/>
        <v>ND</v>
      </c>
      <c r="J420" s="413" t="str">
        <f t="shared" si="61"/>
        <v>ND</v>
      </c>
      <c r="K420" s="398" t="s">
        <v>3730</v>
      </c>
      <c r="L420" s="430">
        <v>45902</v>
      </c>
      <c r="M420" s="218" t="s">
        <v>10176</v>
      </c>
      <c r="N420" s="398" t="s">
        <v>5536</v>
      </c>
      <c r="O420" s="430">
        <v>45912</v>
      </c>
      <c r="P420" s="398"/>
      <c r="Q420" s="398" t="s">
        <v>3765</v>
      </c>
      <c r="R420" s="430">
        <v>45925</v>
      </c>
      <c r="S420" s="218" t="s">
        <v>10402</v>
      </c>
      <c r="T420" s="398" t="s">
        <v>5539</v>
      </c>
      <c r="U420" s="430">
        <v>45930</v>
      </c>
      <c r="V420" s="398"/>
      <c r="W420" s="398" t="s">
        <v>3748</v>
      </c>
      <c r="X420" s="430">
        <v>45946</v>
      </c>
      <c r="Y420" s="23" t="s">
        <v>10777</v>
      </c>
      <c r="Z420" s="398"/>
      <c r="AA420" s="430"/>
      <c r="AB420" s="398"/>
      <c r="AC420" s="398"/>
      <c r="AD420" s="430"/>
      <c r="AE420" s="914"/>
      <c r="AF420" s="398"/>
      <c r="AG420" s="398"/>
      <c r="AH420" s="398"/>
      <c r="AI420" s="398"/>
      <c r="AJ420" s="430"/>
      <c r="AK420" s="914"/>
      <c r="AL420" s="398"/>
      <c r="AM420" s="398"/>
      <c r="AN420" s="398"/>
      <c r="AO420" s="398"/>
      <c r="AP420" s="398"/>
      <c r="AQ420" s="398"/>
      <c r="AR420" s="398"/>
      <c r="AS420" s="398"/>
      <c r="AT420" s="398"/>
      <c r="AU420" s="398"/>
      <c r="AV420" s="398"/>
      <c r="AW420" s="398"/>
      <c r="AX420" s="398"/>
      <c r="AY420" s="398"/>
      <c r="AZ420" s="397"/>
      <c r="BA420" s="398"/>
      <c r="BB420" s="398"/>
      <c r="BC420" s="397"/>
      <c r="BD420" s="398"/>
      <c r="BE420" s="398"/>
      <c r="BF420" s="398"/>
      <c r="BG420" s="398"/>
      <c r="BH420" s="398"/>
      <c r="BI420" s="397"/>
      <c r="BJ420" s="398"/>
      <c r="BK420" s="398"/>
      <c r="BL420" s="397"/>
      <c r="BM420" s="398"/>
      <c r="BN420" s="398"/>
      <c r="BO420" s="398"/>
      <c r="BP420" s="398"/>
      <c r="BQ420" s="398"/>
      <c r="BR420" s="398"/>
      <c r="BS420" s="398"/>
      <c r="BT420" s="398"/>
      <c r="BU420" s="398"/>
      <c r="BV420" s="398"/>
      <c r="BW420" s="398"/>
      <c r="BX420" s="398"/>
      <c r="BY420" s="398"/>
      <c r="BZ420" s="398"/>
      <c r="CA420" s="398"/>
      <c r="CB420" s="398"/>
      <c r="CC420" s="398"/>
      <c r="CD420" s="398"/>
      <c r="CE420" s="398"/>
      <c r="CF420" s="398"/>
      <c r="CG420" s="398"/>
      <c r="CH420" s="398"/>
      <c r="CI420" s="398"/>
      <c r="CJ420" s="398"/>
    </row>
    <row r="421" spans="1:88" s="402" customFormat="1" ht="15" x14ac:dyDescent="0.25">
      <c r="A421" s="899" t="s">
        <v>8263</v>
      </c>
      <c r="B421" s="398"/>
      <c r="C421" s="397"/>
      <c r="D421" s="900" t="s">
        <v>10092</v>
      </c>
      <c r="E421" s="429" t="s">
        <v>10116</v>
      </c>
      <c r="F421" s="399">
        <f t="shared" si="57"/>
        <v>45946</v>
      </c>
      <c r="G421" s="401" t="str">
        <f t="shared" si="58"/>
        <v>A</v>
      </c>
      <c r="H421" s="898" t="str">
        <f t="shared" si="59"/>
        <v>MR_DER-1283_25</v>
      </c>
      <c r="I421" s="413" t="str">
        <f t="shared" si="60"/>
        <v>ND</v>
      </c>
      <c r="J421" s="413" t="str">
        <f t="shared" si="61"/>
        <v>ND</v>
      </c>
      <c r="K421" s="398" t="s">
        <v>3730</v>
      </c>
      <c r="L421" s="430">
        <v>45902</v>
      </c>
      <c r="M421" s="218" t="s">
        <v>10176</v>
      </c>
      <c r="N421" s="398" t="s">
        <v>5536</v>
      </c>
      <c r="O421" s="430">
        <v>45912</v>
      </c>
      <c r="P421" s="398"/>
      <c r="Q421" s="398" t="s">
        <v>3765</v>
      </c>
      <c r="R421" s="430">
        <v>45925</v>
      </c>
      <c r="S421" s="218" t="s">
        <v>10402</v>
      </c>
      <c r="T421" s="398" t="s">
        <v>5539</v>
      </c>
      <c r="U421" s="430">
        <v>45930</v>
      </c>
      <c r="V421" s="398"/>
      <c r="W421" s="398" t="s">
        <v>3748</v>
      </c>
      <c r="X421" s="430">
        <v>45946</v>
      </c>
      <c r="Y421" s="23" t="s">
        <v>10777</v>
      </c>
      <c r="Z421" s="398"/>
      <c r="AA421" s="430"/>
      <c r="AB421" s="398"/>
      <c r="AC421" s="398"/>
      <c r="AD421" s="430"/>
      <c r="AE421" s="914"/>
      <c r="AF421" s="398"/>
      <c r="AG421" s="398"/>
      <c r="AH421" s="398"/>
      <c r="AI421" s="398"/>
      <c r="AJ421" s="430"/>
      <c r="AK421" s="914"/>
      <c r="AL421" s="398"/>
      <c r="AM421" s="398"/>
      <c r="AN421" s="398"/>
      <c r="AO421" s="398"/>
      <c r="AP421" s="398"/>
      <c r="AQ421" s="398"/>
      <c r="AR421" s="398"/>
      <c r="AS421" s="398"/>
      <c r="AT421" s="398"/>
      <c r="AU421" s="398"/>
      <c r="AV421" s="398"/>
      <c r="AW421" s="398"/>
      <c r="AX421" s="398"/>
      <c r="AY421" s="398"/>
      <c r="AZ421" s="397"/>
      <c r="BA421" s="398"/>
      <c r="BB421" s="398"/>
      <c r="BC421" s="397"/>
      <c r="BD421" s="398"/>
      <c r="BE421" s="398"/>
      <c r="BF421" s="398"/>
      <c r="BG421" s="398"/>
      <c r="BH421" s="398"/>
      <c r="BI421" s="397"/>
      <c r="BJ421" s="398"/>
      <c r="BK421" s="398"/>
      <c r="BL421" s="397"/>
      <c r="BM421" s="398"/>
      <c r="BN421" s="398"/>
      <c r="BO421" s="398"/>
      <c r="BP421" s="398"/>
      <c r="BQ421" s="398"/>
      <c r="BR421" s="398"/>
      <c r="BS421" s="398"/>
      <c r="BT421" s="398"/>
      <c r="BU421" s="398"/>
      <c r="BV421" s="398"/>
      <c r="BW421" s="398"/>
      <c r="BX421" s="398"/>
      <c r="BY421" s="398"/>
      <c r="BZ421" s="398"/>
      <c r="CA421" s="398"/>
      <c r="CB421" s="398"/>
      <c r="CC421" s="398"/>
      <c r="CD421" s="398"/>
      <c r="CE421" s="398"/>
      <c r="CF421" s="398"/>
      <c r="CG421" s="398"/>
      <c r="CH421" s="398"/>
      <c r="CI421" s="398"/>
      <c r="CJ421" s="398"/>
    </row>
    <row r="422" spans="1:88" s="402" customFormat="1" ht="15" x14ac:dyDescent="0.25">
      <c r="A422" s="899" t="s">
        <v>8263</v>
      </c>
      <c r="B422" s="398"/>
      <c r="C422" s="397"/>
      <c r="D422" s="900" t="s">
        <v>10092</v>
      </c>
      <c r="E422" s="429" t="s">
        <v>10117</v>
      </c>
      <c r="F422" s="399">
        <f t="shared" si="57"/>
        <v>45946</v>
      </c>
      <c r="G422" s="401" t="str">
        <f t="shared" si="58"/>
        <v>A</v>
      </c>
      <c r="H422" s="898" t="str">
        <f t="shared" si="59"/>
        <v>MR_DER-1283_25</v>
      </c>
      <c r="I422" s="413" t="str">
        <f t="shared" si="60"/>
        <v>ND</v>
      </c>
      <c r="J422" s="413" t="str">
        <f t="shared" si="61"/>
        <v>ND</v>
      </c>
      <c r="K422" s="398" t="s">
        <v>3730</v>
      </c>
      <c r="L422" s="430">
        <v>45902</v>
      </c>
      <c r="M422" s="218" t="s">
        <v>10176</v>
      </c>
      <c r="N422" s="398" t="s">
        <v>5536</v>
      </c>
      <c r="O422" s="430">
        <v>45912</v>
      </c>
      <c r="P422" s="398"/>
      <c r="Q422" s="398" t="s">
        <v>3765</v>
      </c>
      <c r="R422" s="430">
        <v>45925</v>
      </c>
      <c r="S422" s="218" t="s">
        <v>10402</v>
      </c>
      <c r="T422" s="398" t="s">
        <v>5539</v>
      </c>
      <c r="U422" s="430">
        <v>45930</v>
      </c>
      <c r="V422" s="398"/>
      <c r="W422" s="398" t="s">
        <v>3748</v>
      </c>
      <c r="X422" s="430">
        <v>45946</v>
      </c>
      <c r="Y422" s="23" t="s">
        <v>10777</v>
      </c>
      <c r="Z422" s="398"/>
      <c r="AA422" s="430"/>
      <c r="AB422" s="398"/>
      <c r="AC422" s="398"/>
      <c r="AD422" s="430"/>
      <c r="AE422" s="914"/>
      <c r="AF422" s="398"/>
      <c r="AG422" s="398"/>
      <c r="AH422" s="398"/>
      <c r="AI422" s="398"/>
      <c r="AJ422" s="430"/>
      <c r="AK422" s="914"/>
      <c r="AL422" s="398"/>
      <c r="AM422" s="398"/>
      <c r="AN422" s="398"/>
      <c r="AO422" s="398"/>
      <c r="AP422" s="398"/>
      <c r="AQ422" s="398"/>
      <c r="AR422" s="398"/>
      <c r="AS422" s="398"/>
      <c r="AT422" s="398"/>
      <c r="AU422" s="398"/>
      <c r="AV422" s="398"/>
      <c r="AW422" s="398"/>
      <c r="AX422" s="398"/>
      <c r="AY422" s="398"/>
      <c r="AZ422" s="397"/>
      <c r="BA422" s="398"/>
      <c r="BB422" s="398"/>
      <c r="BC422" s="397"/>
      <c r="BD422" s="398"/>
      <c r="BE422" s="398"/>
      <c r="BF422" s="398"/>
      <c r="BG422" s="398"/>
      <c r="BH422" s="398"/>
      <c r="BI422" s="397"/>
      <c r="BJ422" s="398"/>
      <c r="BK422" s="398"/>
      <c r="BL422" s="397"/>
      <c r="BM422" s="398"/>
      <c r="BN422" s="398"/>
      <c r="BO422" s="398"/>
      <c r="BP422" s="398"/>
      <c r="BQ422" s="398"/>
      <c r="BR422" s="398"/>
      <c r="BS422" s="398"/>
      <c r="BT422" s="398"/>
      <c r="BU422" s="398"/>
      <c r="BV422" s="398"/>
      <c r="BW422" s="398"/>
      <c r="BX422" s="398"/>
      <c r="BY422" s="398"/>
      <c r="BZ422" s="398"/>
      <c r="CA422" s="398"/>
      <c r="CB422" s="398"/>
      <c r="CC422" s="398"/>
      <c r="CD422" s="398"/>
      <c r="CE422" s="398"/>
      <c r="CF422" s="398"/>
      <c r="CG422" s="398"/>
      <c r="CH422" s="398"/>
      <c r="CI422" s="398"/>
      <c r="CJ422" s="398"/>
    </row>
    <row r="423" spans="1:88" s="402" customFormat="1" ht="15" x14ac:dyDescent="0.25">
      <c r="A423" s="899" t="s">
        <v>8263</v>
      </c>
      <c r="B423" s="398"/>
      <c r="C423" s="397"/>
      <c r="D423" s="900" t="s">
        <v>10092</v>
      </c>
      <c r="E423" s="429" t="s">
        <v>10118</v>
      </c>
      <c r="F423" s="399">
        <f t="shared" si="57"/>
        <v>45946</v>
      </c>
      <c r="G423" s="401" t="str">
        <f t="shared" si="58"/>
        <v>A</v>
      </c>
      <c r="H423" s="898" t="str">
        <f t="shared" si="59"/>
        <v>MR_DER-1283_25</v>
      </c>
      <c r="I423" s="413" t="str">
        <f t="shared" si="60"/>
        <v>ND</v>
      </c>
      <c r="J423" s="413" t="str">
        <f t="shared" si="61"/>
        <v>ND</v>
      </c>
      <c r="K423" s="398" t="s">
        <v>3730</v>
      </c>
      <c r="L423" s="430">
        <v>45902</v>
      </c>
      <c r="M423" s="218" t="s">
        <v>10176</v>
      </c>
      <c r="N423" s="398" t="s">
        <v>5536</v>
      </c>
      <c r="O423" s="430">
        <v>45912</v>
      </c>
      <c r="P423" s="398"/>
      <c r="Q423" s="398" t="s">
        <v>3765</v>
      </c>
      <c r="R423" s="430">
        <v>45925</v>
      </c>
      <c r="S423" s="218" t="s">
        <v>10402</v>
      </c>
      <c r="T423" s="398" t="s">
        <v>5539</v>
      </c>
      <c r="U423" s="430">
        <v>45930</v>
      </c>
      <c r="V423" s="398"/>
      <c r="W423" s="398" t="s">
        <v>3748</v>
      </c>
      <c r="X423" s="430">
        <v>45946</v>
      </c>
      <c r="Y423" s="23" t="s">
        <v>10777</v>
      </c>
      <c r="Z423" s="398"/>
      <c r="AA423" s="430"/>
      <c r="AB423" s="398"/>
      <c r="AC423" s="398"/>
      <c r="AD423" s="430"/>
      <c r="AE423" s="914"/>
      <c r="AF423" s="398"/>
      <c r="AG423" s="398"/>
      <c r="AH423" s="398"/>
      <c r="AI423" s="398"/>
      <c r="AJ423" s="430"/>
      <c r="AK423" s="914"/>
      <c r="AL423" s="398"/>
      <c r="AM423" s="398"/>
      <c r="AN423" s="398"/>
      <c r="AO423" s="398"/>
      <c r="AP423" s="398"/>
      <c r="AQ423" s="398"/>
      <c r="AR423" s="398"/>
      <c r="AS423" s="398"/>
      <c r="AT423" s="398"/>
      <c r="AU423" s="398"/>
      <c r="AV423" s="398"/>
      <c r="AW423" s="398"/>
      <c r="AX423" s="398"/>
      <c r="AY423" s="398"/>
      <c r="AZ423" s="397"/>
      <c r="BA423" s="398"/>
      <c r="BB423" s="398"/>
      <c r="BC423" s="397"/>
      <c r="BD423" s="398"/>
      <c r="BE423" s="398"/>
      <c r="BF423" s="398"/>
      <c r="BG423" s="398"/>
      <c r="BH423" s="398"/>
      <c r="BI423" s="397"/>
      <c r="BJ423" s="398"/>
      <c r="BK423" s="398"/>
      <c r="BL423" s="397"/>
      <c r="BM423" s="398"/>
      <c r="BN423" s="398"/>
      <c r="BO423" s="398"/>
      <c r="BP423" s="398"/>
      <c r="BQ423" s="398"/>
      <c r="BR423" s="398"/>
      <c r="BS423" s="398"/>
      <c r="BT423" s="398"/>
      <c r="BU423" s="398"/>
      <c r="BV423" s="398"/>
      <c r="BW423" s="398"/>
      <c r="BX423" s="398"/>
      <c r="BY423" s="398"/>
      <c r="BZ423" s="398"/>
      <c r="CA423" s="398"/>
      <c r="CB423" s="398"/>
      <c r="CC423" s="398"/>
      <c r="CD423" s="398"/>
      <c r="CE423" s="398"/>
      <c r="CF423" s="398"/>
      <c r="CG423" s="398"/>
      <c r="CH423" s="398"/>
      <c r="CI423" s="398"/>
      <c r="CJ423" s="398"/>
    </row>
    <row r="424" spans="1:88" s="402" customFormat="1" ht="15" x14ac:dyDescent="0.25">
      <c r="A424" s="899" t="s">
        <v>8263</v>
      </c>
      <c r="B424" s="398"/>
      <c r="C424" s="397"/>
      <c r="D424" s="900" t="s">
        <v>10092</v>
      </c>
      <c r="E424" s="429" t="s">
        <v>10119</v>
      </c>
      <c r="F424" s="399">
        <f t="shared" si="57"/>
        <v>45946</v>
      </c>
      <c r="G424" s="401" t="str">
        <f t="shared" si="58"/>
        <v>A</v>
      </c>
      <c r="H424" s="898" t="str">
        <f t="shared" si="59"/>
        <v>MR_DER-1283_25</v>
      </c>
      <c r="I424" s="413" t="str">
        <f t="shared" si="60"/>
        <v>ND</v>
      </c>
      <c r="J424" s="413" t="str">
        <f t="shared" si="61"/>
        <v>ND</v>
      </c>
      <c r="K424" s="398" t="s">
        <v>3730</v>
      </c>
      <c r="L424" s="430">
        <v>45902</v>
      </c>
      <c r="M424" s="218" t="s">
        <v>10176</v>
      </c>
      <c r="N424" s="398" t="s">
        <v>5536</v>
      </c>
      <c r="O424" s="430">
        <v>45912</v>
      </c>
      <c r="P424" s="398"/>
      <c r="Q424" s="398" t="s">
        <v>3765</v>
      </c>
      <c r="R424" s="430">
        <v>45925</v>
      </c>
      <c r="S424" s="218" t="s">
        <v>10402</v>
      </c>
      <c r="T424" s="398" t="s">
        <v>5539</v>
      </c>
      <c r="U424" s="430">
        <v>45930</v>
      </c>
      <c r="V424" s="398"/>
      <c r="W424" s="398" t="s">
        <v>3748</v>
      </c>
      <c r="X424" s="430">
        <v>45946</v>
      </c>
      <c r="Y424" s="23" t="s">
        <v>10777</v>
      </c>
      <c r="Z424" s="398"/>
      <c r="AA424" s="430"/>
      <c r="AB424" s="398"/>
      <c r="AC424" s="398"/>
      <c r="AD424" s="430"/>
      <c r="AE424" s="914"/>
      <c r="AF424" s="398"/>
      <c r="AG424" s="398"/>
      <c r="AH424" s="398"/>
      <c r="AI424" s="398"/>
      <c r="AJ424" s="430"/>
      <c r="AK424" s="914"/>
      <c r="AL424" s="398"/>
      <c r="AM424" s="398"/>
      <c r="AN424" s="398"/>
      <c r="AO424" s="398"/>
      <c r="AP424" s="398"/>
      <c r="AQ424" s="398"/>
      <c r="AR424" s="398"/>
      <c r="AS424" s="398"/>
      <c r="AT424" s="398"/>
      <c r="AU424" s="398"/>
      <c r="AV424" s="398"/>
      <c r="AW424" s="398"/>
      <c r="AX424" s="398"/>
      <c r="AY424" s="398"/>
      <c r="AZ424" s="397"/>
      <c r="BA424" s="398"/>
      <c r="BB424" s="398"/>
      <c r="BC424" s="397"/>
      <c r="BD424" s="398"/>
      <c r="BE424" s="398"/>
      <c r="BF424" s="398"/>
      <c r="BG424" s="398"/>
      <c r="BH424" s="398"/>
      <c r="BI424" s="397"/>
      <c r="BJ424" s="398"/>
      <c r="BK424" s="398"/>
      <c r="BL424" s="397"/>
      <c r="BM424" s="398"/>
      <c r="BN424" s="398"/>
      <c r="BO424" s="398"/>
      <c r="BP424" s="398"/>
      <c r="BQ424" s="398"/>
      <c r="BR424" s="398"/>
      <c r="BS424" s="398"/>
      <c r="BT424" s="398"/>
      <c r="BU424" s="398"/>
      <c r="BV424" s="398"/>
      <c r="BW424" s="398"/>
      <c r="BX424" s="398"/>
      <c r="BY424" s="398"/>
      <c r="BZ424" s="398"/>
      <c r="CA424" s="398"/>
      <c r="CB424" s="398"/>
      <c r="CC424" s="398"/>
      <c r="CD424" s="398"/>
      <c r="CE424" s="398"/>
      <c r="CF424" s="398"/>
      <c r="CG424" s="398"/>
      <c r="CH424" s="398"/>
      <c r="CI424" s="398"/>
      <c r="CJ424" s="398"/>
    </row>
    <row r="425" spans="1:88" s="402" customFormat="1" ht="15" x14ac:dyDescent="0.25">
      <c r="A425" s="899" t="s">
        <v>8263</v>
      </c>
      <c r="B425" s="398"/>
      <c r="C425" s="397"/>
      <c r="D425" s="900" t="s">
        <v>10092</v>
      </c>
      <c r="E425" s="429" t="s">
        <v>10120</v>
      </c>
      <c r="F425" s="399">
        <f t="shared" si="57"/>
        <v>45946</v>
      </c>
      <c r="G425" s="401" t="str">
        <f t="shared" si="58"/>
        <v>A</v>
      </c>
      <c r="H425" s="898" t="str">
        <f t="shared" si="59"/>
        <v>MR_DER-1283_25</v>
      </c>
      <c r="I425" s="413" t="str">
        <f t="shared" si="60"/>
        <v>ND</v>
      </c>
      <c r="J425" s="413" t="str">
        <f t="shared" si="61"/>
        <v>ND</v>
      </c>
      <c r="K425" s="398" t="s">
        <v>3730</v>
      </c>
      <c r="L425" s="430">
        <v>45902</v>
      </c>
      <c r="M425" s="218" t="s">
        <v>10176</v>
      </c>
      <c r="N425" s="398" t="s">
        <v>5536</v>
      </c>
      <c r="O425" s="430">
        <v>45912</v>
      </c>
      <c r="P425" s="398"/>
      <c r="Q425" s="398" t="s">
        <v>3765</v>
      </c>
      <c r="R425" s="430">
        <v>45925</v>
      </c>
      <c r="S425" s="218" t="s">
        <v>10402</v>
      </c>
      <c r="T425" s="398" t="s">
        <v>5539</v>
      </c>
      <c r="U425" s="430">
        <v>45930</v>
      </c>
      <c r="V425" s="398"/>
      <c r="W425" s="398" t="s">
        <v>3748</v>
      </c>
      <c r="X425" s="430">
        <v>45946</v>
      </c>
      <c r="Y425" s="23" t="s">
        <v>10777</v>
      </c>
      <c r="Z425" s="398"/>
      <c r="AA425" s="430"/>
      <c r="AB425" s="398"/>
      <c r="AC425" s="398"/>
      <c r="AD425" s="430"/>
      <c r="AE425" s="914"/>
      <c r="AF425" s="398"/>
      <c r="AG425" s="398"/>
      <c r="AH425" s="398"/>
      <c r="AI425" s="398"/>
      <c r="AJ425" s="430"/>
      <c r="AK425" s="914"/>
      <c r="AL425" s="398"/>
      <c r="AM425" s="398"/>
      <c r="AN425" s="398"/>
      <c r="AO425" s="398"/>
      <c r="AP425" s="398"/>
      <c r="AQ425" s="398"/>
      <c r="AR425" s="398"/>
      <c r="AS425" s="398"/>
      <c r="AT425" s="398"/>
      <c r="AU425" s="398"/>
      <c r="AV425" s="398"/>
      <c r="AW425" s="398"/>
      <c r="AX425" s="398"/>
      <c r="AY425" s="398"/>
      <c r="AZ425" s="397"/>
      <c r="BA425" s="398"/>
      <c r="BB425" s="398"/>
      <c r="BC425" s="397"/>
      <c r="BD425" s="398"/>
      <c r="BE425" s="398"/>
      <c r="BF425" s="398"/>
      <c r="BG425" s="398"/>
      <c r="BH425" s="398"/>
      <c r="BI425" s="397"/>
      <c r="BJ425" s="398"/>
      <c r="BK425" s="398"/>
      <c r="BL425" s="397"/>
      <c r="BM425" s="398"/>
      <c r="BN425" s="398"/>
      <c r="BO425" s="398"/>
      <c r="BP425" s="398"/>
      <c r="BQ425" s="398"/>
      <c r="BR425" s="398"/>
      <c r="BS425" s="398"/>
      <c r="BT425" s="398"/>
      <c r="BU425" s="398"/>
      <c r="BV425" s="398"/>
      <c r="BW425" s="398"/>
      <c r="BX425" s="398"/>
      <c r="BY425" s="398"/>
      <c r="BZ425" s="398"/>
      <c r="CA425" s="398"/>
      <c r="CB425" s="398"/>
      <c r="CC425" s="398"/>
      <c r="CD425" s="398"/>
      <c r="CE425" s="398"/>
      <c r="CF425" s="398"/>
      <c r="CG425" s="398"/>
      <c r="CH425" s="398"/>
      <c r="CI425" s="398"/>
      <c r="CJ425" s="398"/>
    </row>
    <row r="426" spans="1:88" s="402" customFormat="1" ht="15" x14ac:dyDescent="0.25">
      <c r="A426" s="899" t="s">
        <v>8263</v>
      </c>
      <c r="B426" s="398"/>
      <c r="C426" s="397"/>
      <c r="D426" s="900" t="s">
        <v>10092</v>
      </c>
      <c r="E426" s="429" t="s">
        <v>10121</v>
      </c>
      <c r="F426" s="399">
        <f t="shared" si="57"/>
        <v>45946</v>
      </c>
      <c r="G426" s="401" t="str">
        <f t="shared" si="58"/>
        <v>A</v>
      </c>
      <c r="H426" s="898" t="str">
        <f t="shared" si="59"/>
        <v>MR_DER-1283_25</v>
      </c>
      <c r="I426" s="413" t="str">
        <f t="shared" si="60"/>
        <v>ND</v>
      </c>
      <c r="J426" s="413" t="str">
        <f t="shared" si="61"/>
        <v>ND</v>
      </c>
      <c r="K426" s="398" t="s">
        <v>3730</v>
      </c>
      <c r="L426" s="430">
        <v>45902</v>
      </c>
      <c r="M426" s="218" t="s">
        <v>10176</v>
      </c>
      <c r="N426" s="398" t="s">
        <v>5536</v>
      </c>
      <c r="O426" s="430">
        <v>45912</v>
      </c>
      <c r="P426" s="398"/>
      <c r="Q426" s="398" t="s">
        <v>3765</v>
      </c>
      <c r="R426" s="430">
        <v>45925</v>
      </c>
      <c r="S426" s="218" t="s">
        <v>10402</v>
      </c>
      <c r="T426" s="398" t="s">
        <v>5539</v>
      </c>
      <c r="U426" s="430">
        <v>45930</v>
      </c>
      <c r="V426" s="398"/>
      <c r="W426" s="398" t="s">
        <v>3748</v>
      </c>
      <c r="X426" s="430">
        <v>45946</v>
      </c>
      <c r="Y426" s="23" t="s">
        <v>10777</v>
      </c>
      <c r="Z426" s="398"/>
      <c r="AA426" s="430"/>
      <c r="AB426" s="398"/>
      <c r="AC426" s="398"/>
      <c r="AD426" s="430"/>
      <c r="AE426" s="914"/>
      <c r="AF426" s="398"/>
      <c r="AG426" s="398"/>
      <c r="AH426" s="398"/>
      <c r="AI426" s="398"/>
      <c r="AJ426" s="430"/>
      <c r="AK426" s="914"/>
      <c r="AL426" s="398"/>
      <c r="AM426" s="398"/>
      <c r="AN426" s="398"/>
      <c r="AO426" s="398"/>
      <c r="AP426" s="398"/>
      <c r="AQ426" s="398"/>
      <c r="AR426" s="398"/>
      <c r="AS426" s="398"/>
      <c r="AT426" s="398"/>
      <c r="AU426" s="398"/>
      <c r="AV426" s="398"/>
      <c r="AW426" s="398"/>
      <c r="AX426" s="398"/>
      <c r="AY426" s="398"/>
      <c r="AZ426" s="397"/>
      <c r="BA426" s="398"/>
      <c r="BB426" s="398"/>
      <c r="BC426" s="397"/>
      <c r="BD426" s="398"/>
      <c r="BE426" s="398"/>
      <c r="BF426" s="398"/>
      <c r="BG426" s="398"/>
      <c r="BH426" s="398"/>
      <c r="BI426" s="397"/>
      <c r="BJ426" s="398"/>
      <c r="BK426" s="398"/>
      <c r="BL426" s="397"/>
      <c r="BM426" s="398"/>
      <c r="BN426" s="398"/>
      <c r="BO426" s="398"/>
      <c r="BP426" s="398"/>
      <c r="BQ426" s="398"/>
      <c r="BR426" s="398"/>
      <c r="BS426" s="398"/>
      <c r="BT426" s="398"/>
      <c r="BU426" s="398"/>
      <c r="BV426" s="398"/>
      <c r="BW426" s="398"/>
      <c r="BX426" s="398"/>
      <c r="BY426" s="398"/>
      <c r="BZ426" s="398"/>
      <c r="CA426" s="398"/>
      <c r="CB426" s="398"/>
      <c r="CC426" s="398"/>
      <c r="CD426" s="398"/>
      <c r="CE426" s="398"/>
      <c r="CF426" s="398"/>
      <c r="CG426" s="398"/>
      <c r="CH426" s="398"/>
      <c r="CI426" s="398"/>
      <c r="CJ426" s="398"/>
    </row>
    <row r="427" spans="1:88" s="402" customFormat="1" ht="15" x14ac:dyDescent="0.25">
      <c r="A427" s="899" t="s">
        <v>8263</v>
      </c>
      <c r="B427" s="398"/>
      <c r="C427" s="397"/>
      <c r="D427" s="900" t="s">
        <v>10092</v>
      </c>
      <c r="E427" s="429" t="s">
        <v>10122</v>
      </c>
      <c r="F427" s="399">
        <f t="shared" si="57"/>
        <v>45946</v>
      </c>
      <c r="G427" s="401" t="str">
        <f t="shared" si="58"/>
        <v>A</v>
      </c>
      <c r="H427" s="898" t="str">
        <f t="shared" si="59"/>
        <v>MR_DER-1283_25</v>
      </c>
      <c r="I427" s="413" t="str">
        <f t="shared" si="60"/>
        <v>ND</v>
      </c>
      <c r="J427" s="413" t="str">
        <f t="shared" si="61"/>
        <v>ND</v>
      </c>
      <c r="K427" s="398" t="s">
        <v>3730</v>
      </c>
      <c r="L427" s="430">
        <v>45902</v>
      </c>
      <c r="M427" s="218" t="s">
        <v>10176</v>
      </c>
      <c r="N427" s="398" t="s">
        <v>5536</v>
      </c>
      <c r="O427" s="430">
        <v>45912</v>
      </c>
      <c r="P427" s="398"/>
      <c r="Q427" s="398" t="s">
        <v>3765</v>
      </c>
      <c r="R427" s="430">
        <v>45925</v>
      </c>
      <c r="S427" s="218" t="s">
        <v>10402</v>
      </c>
      <c r="T427" s="398" t="s">
        <v>5539</v>
      </c>
      <c r="U427" s="430">
        <v>45930</v>
      </c>
      <c r="V427" s="398"/>
      <c r="W427" s="398" t="s">
        <v>3748</v>
      </c>
      <c r="X427" s="430">
        <v>45946</v>
      </c>
      <c r="Y427" s="23" t="s">
        <v>10777</v>
      </c>
      <c r="Z427" s="398"/>
      <c r="AA427" s="430"/>
      <c r="AB427" s="398"/>
      <c r="AC427" s="398"/>
      <c r="AD427" s="430"/>
      <c r="AE427" s="914"/>
      <c r="AF427" s="398"/>
      <c r="AG427" s="398"/>
      <c r="AH427" s="398"/>
      <c r="AI427" s="398"/>
      <c r="AJ427" s="430"/>
      <c r="AK427" s="914"/>
      <c r="AL427" s="398"/>
      <c r="AM427" s="398"/>
      <c r="AN427" s="398"/>
      <c r="AO427" s="398"/>
      <c r="AP427" s="398"/>
      <c r="AQ427" s="398"/>
      <c r="AR427" s="398"/>
      <c r="AS427" s="398"/>
      <c r="AT427" s="398"/>
      <c r="AU427" s="398"/>
      <c r="AV427" s="398"/>
      <c r="AW427" s="398"/>
      <c r="AX427" s="398"/>
      <c r="AY427" s="398"/>
      <c r="AZ427" s="397"/>
      <c r="BA427" s="398"/>
      <c r="BB427" s="398"/>
      <c r="BC427" s="397"/>
      <c r="BD427" s="398"/>
      <c r="BE427" s="398"/>
      <c r="BF427" s="398"/>
      <c r="BG427" s="398"/>
      <c r="BH427" s="398"/>
      <c r="BI427" s="397"/>
      <c r="BJ427" s="398"/>
      <c r="BK427" s="398"/>
      <c r="BL427" s="397"/>
      <c r="BM427" s="398"/>
      <c r="BN427" s="398"/>
      <c r="BO427" s="398"/>
      <c r="BP427" s="398"/>
      <c r="BQ427" s="398"/>
      <c r="BR427" s="398"/>
      <c r="BS427" s="398"/>
      <c r="BT427" s="398"/>
      <c r="BU427" s="398"/>
      <c r="BV427" s="398"/>
      <c r="BW427" s="398"/>
      <c r="BX427" s="398"/>
      <c r="BY427" s="398"/>
      <c r="BZ427" s="398"/>
      <c r="CA427" s="398"/>
      <c r="CB427" s="398"/>
      <c r="CC427" s="398"/>
      <c r="CD427" s="398"/>
      <c r="CE427" s="398"/>
      <c r="CF427" s="398"/>
      <c r="CG427" s="398"/>
      <c r="CH427" s="398"/>
      <c r="CI427" s="398"/>
      <c r="CJ427" s="398"/>
    </row>
    <row r="428" spans="1:88" s="402" customFormat="1" ht="15" x14ac:dyDescent="0.25">
      <c r="A428" s="899" t="s">
        <v>8263</v>
      </c>
      <c r="B428" s="398"/>
      <c r="C428" s="397"/>
      <c r="D428" s="900" t="s">
        <v>10092</v>
      </c>
      <c r="E428" s="429" t="s">
        <v>10123</v>
      </c>
      <c r="F428" s="399">
        <f t="shared" si="57"/>
        <v>45946</v>
      </c>
      <c r="G428" s="401" t="str">
        <f t="shared" si="58"/>
        <v>A</v>
      </c>
      <c r="H428" s="898" t="str">
        <f t="shared" si="59"/>
        <v>MR_DER-1283_25</v>
      </c>
      <c r="I428" s="413" t="str">
        <f t="shared" si="60"/>
        <v>ND</v>
      </c>
      <c r="J428" s="413" t="str">
        <f t="shared" si="61"/>
        <v>ND</v>
      </c>
      <c r="K428" s="398" t="s">
        <v>3730</v>
      </c>
      <c r="L428" s="430">
        <v>45902</v>
      </c>
      <c r="M428" s="218" t="s">
        <v>10176</v>
      </c>
      <c r="N428" s="398" t="s">
        <v>5536</v>
      </c>
      <c r="O428" s="430">
        <v>45912</v>
      </c>
      <c r="P428" s="398"/>
      <c r="Q428" s="398" t="s">
        <v>3765</v>
      </c>
      <c r="R428" s="430">
        <v>45925</v>
      </c>
      <c r="S428" s="218" t="s">
        <v>10402</v>
      </c>
      <c r="T428" s="398" t="s">
        <v>5539</v>
      </c>
      <c r="U428" s="430">
        <v>45930</v>
      </c>
      <c r="V428" s="398"/>
      <c r="W428" s="398" t="s">
        <v>3748</v>
      </c>
      <c r="X428" s="430">
        <v>45946</v>
      </c>
      <c r="Y428" s="23" t="s">
        <v>10777</v>
      </c>
      <c r="Z428" s="398"/>
      <c r="AA428" s="430"/>
      <c r="AB428" s="398"/>
      <c r="AC428" s="398"/>
      <c r="AD428" s="430"/>
      <c r="AE428" s="914"/>
      <c r="AF428" s="398"/>
      <c r="AG428" s="398"/>
      <c r="AH428" s="398"/>
      <c r="AI428" s="398"/>
      <c r="AJ428" s="430"/>
      <c r="AK428" s="914"/>
      <c r="AL428" s="398"/>
      <c r="AM428" s="398"/>
      <c r="AN428" s="398"/>
      <c r="AO428" s="398"/>
      <c r="AP428" s="398"/>
      <c r="AQ428" s="398"/>
      <c r="AR428" s="398"/>
      <c r="AS428" s="398"/>
      <c r="AT428" s="398"/>
      <c r="AU428" s="398"/>
      <c r="AV428" s="398"/>
      <c r="AW428" s="398"/>
      <c r="AX428" s="398"/>
      <c r="AY428" s="398"/>
      <c r="AZ428" s="397"/>
      <c r="BA428" s="398"/>
      <c r="BB428" s="398"/>
      <c r="BC428" s="397"/>
      <c r="BD428" s="398"/>
      <c r="BE428" s="398"/>
      <c r="BF428" s="398"/>
      <c r="BG428" s="398"/>
      <c r="BH428" s="398"/>
      <c r="BI428" s="397"/>
      <c r="BJ428" s="398"/>
      <c r="BK428" s="398"/>
      <c r="BL428" s="397"/>
      <c r="BM428" s="398"/>
      <c r="BN428" s="398"/>
      <c r="BO428" s="398"/>
      <c r="BP428" s="398"/>
      <c r="BQ428" s="398"/>
      <c r="BR428" s="398"/>
      <c r="BS428" s="398"/>
      <c r="BT428" s="398"/>
      <c r="BU428" s="398"/>
      <c r="BV428" s="398"/>
      <c r="BW428" s="398"/>
      <c r="BX428" s="398"/>
      <c r="BY428" s="398"/>
      <c r="BZ428" s="398"/>
      <c r="CA428" s="398"/>
      <c r="CB428" s="398"/>
      <c r="CC428" s="398"/>
      <c r="CD428" s="398"/>
      <c r="CE428" s="398"/>
      <c r="CF428" s="398"/>
      <c r="CG428" s="398"/>
      <c r="CH428" s="398"/>
      <c r="CI428" s="398"/>
      <c r="CJ428" s="398"/>
    </row>
    <row r="429" spans="1:88" s="402" customFormat="1" ht="15" x14ac:dyDescent="0.25">
      <c r="A429" s="899" t="s">
        <v>8263</v>
      </c>
      <c r="B429" s="398"/>
      <c r="C429" s="397"/>
      <c r="D429" s="900" t="s">
        <v>10092</v>
      </c>
      <c r="E429" s="429" t="s">
        <v>10124</v>
      </c>
      <c r="F429" s="399">
        <f t="shared" si="57"/>
        <v>45946</v>
      </c>
      <c r="G429" s="401" t="str">
        <f t="shared" si="58"/>
        <v>A</v>
      </c>
      <c r="H429" s="898" t="str">
        <f t="shared" si="59"/>
        <v>MR_DER-1283_25</v>
      </c>
      <c r="I429" s="413" t="str">
        <f t="shared" si="60"/>
        <v>ND</v>
      </c>
      <c r="J429" s="413" t="str">
        <f t="shared" si="61"/>
        <v>ND</v>
      </c>
      <c r="K429" s="398" t="s">
        <v>3730</v>
      </c>
      <c r="L429" s="430">
        <v>45902</v>
      </c>
      <c r="M429" s="218" t="s">
        <v>10176</v>
      </c>
      <c r="N429" s="398" t="s">
        <v>5536</v>
      </c>
      <c r="O429" s="430">
        <v>45912</v>
      </c>
      <c r="P429" s="398"/>
      <c r="Q429" s="398" t="s">
        <v>3765</v>
      </c>
      <c r="R429" s="430">
        <v>45925</v>
      </c>
      <c r="S429" s="218" t="s">
        <v>10402</v>
      </c>
      <c r="T429" s="398" t="s">
        <v>5539</v>
      </c>
      <c r="U429" s="430">
        <v>45930</v>
      </c>
      <c r="V429" s="398"/>
      <c r="W429" s="398" t="s">
        <v>3748</v>
      </c>
      <c r="X429" s="430">
        <v>45946</v>
      </c>
      <c r="Y429" s="23" t="s">
        <v>10777</v>
      </c>
      <c r="Z429" s="398"/>
      <c r="AA429" s="430"/>
      <c r="AB429" s="398"/>
      <c r="AC429" s="398"/>
      <c r="AD429" s="430"/>
      <c r="AE429" s="914"/>
      <c r="AF429" s="398"/>
      <c r="AG429" s="398"/>
      <c r="AH429" s="398"/>
      <c r="AI429" s="398"/>
      <c r="AJ429" s="430"/>
      <c r="AK429" s="914"/>
      <c r="AL429" s="398"/>
      <c r="AM429" s="398"/>
      <c r="AN429" s="398"/>
      <c r="AO429" s="398"/>
      <c r="AP429" s="398"/>
      <c r="AQ429" s="398"/>
      <c r="AR429" s="398"/>
      <c r="AS429" s="398"/>
      <c r="AT429" s="398"/>
      <c r="AU429" s="398"/>
      <c r="AV429" s="398"/>
      <c r="AW429" s="398"/>
      <c r="AX429" s="398"/>
      <c r="AY429" s="398"/>
      <c r="AZ429" s="397"/>
      <c r="BA429" s="398"/>
      <c r="BB429" s="398"/>
      <c r="BC429" s="397"/>
      <c r="BD429" s="398"/>
      <c r="BE429" s="398"/>
      <c r="BF429" s="398"/>
      <c r="BG429" s="398"/>
      <c r="BH429" s="398"/>
      <c r="BI429" s="397"/>
      <c r="BJ429" s="398"/>
      <c r="BK429" s="398"/>
      <c r="BL429" s="397"/>
      <c r="BM429" s="398"/>
      <c r="BN429" s="398"/>
      <c r="BO429" s="398"/>
      <c r="BP429" s="398"/>
      <c r="BQ429" s="398"/>
      <c r="BR429" s="398"/>
      <c r="BS429" s="398"/>
      <c r="BT429" s="398"/>
      <c r="BU429" s="398"/>
      <c r="BV429" s="398"/>
      <c r="BW429" s="398"/>
      <c r="BX429" s="398"/>
      <c r="BY429" s="398"/>
      <c r="BZ429" s="398"/>
      <c r="CA429" s="398"/>
      <c r="CB429" s="398"/>
      <c r="CC429" s="398"/>
      <c r="CD429" s="398"/>
      <c r="CE429" s="398"/>
      <c r="CF429" s="398"/>
      <c r="CG429" s="398"/>
      <c r="CH429" s="398"/>
      <c r="CI429" s="398"/>
      <c r="CJ429" s="398"/>
    </row>
    <row r="430" spans="1:88" s="402" customFormat="1" ht="15" x14ac:dyDescent="0.25">
      <c r="A430" s="899" t="s">
        <v>8263</v>
      </c>
      <c r="B430" s="398"/>
      <c r="C430" s="397"/>
      <c r="D430" s="900" t="s">
        <v>10092</v>
      </c>
      <c r="E430" s="429" t="s">
        <v>10125</v>
      </c>
      <c r="F430" s="399">
        <f t="shared" si="57"/>
        <v>45946</v>
      </c>
      <c r="G430" s="401" t="str">
        <f t="shared" si="58"/>
        <v>A</v>
      </c>
      <c r="H430" s="898" t="str">
        <f t="shared" si="59"/>
        <v>MR_DER-1283_25</v>
      </c>
      <c r="I430" s="413" t="str">
        <f t="shared" si="60"/>
        <v>ND</v>
      </c>
      <c r="J430" s="413" t="str">
        <f t="shared" si="61"/>
        <v>ND</v>
      </c>
      <c r="K430" s="398" t="s">
        <v>3730</v>
      </c>
      <c r="L430" s="430">
        <v>45902</v>
      </c>
      <c r="M430" s="218" t="s">
        <v>10176</v>
      </c>
      <c r="N430" s="398" t="s">
        <v>5536</v>
      </c>
      <c r="O430" s="430">
        <v>45912</v>
      </c>
      <c r="P430" s="398"/>
      <c r="Q430" s="398" t="s">
        <v>3765</v>
      </c>
      <c r="R430" s="430">
        <v>45925</v>
      </c>
      <c r="S430" s="218" t="s">
        <v>10402</v>
      </c>
      <c r="T430" s="398" t="s">
        <v>5539</v>
      </c>
      <c r="U430" s="430">
        <v>45930</v>
      </c>
      <c r="V430" s="398"/>
      <c r="W430" s="398" t="s">
        <v>3748</v>
      </c>
      <c r="X430" s="430">
        <v>45946</v>
      </c>
      <c r="Y430" s="23" t="s">
        <v>10777</v>
      </c>
      <c r="Z430" s="398"/>
      <c r="AA430" s="430"/>
      <c r="AB430" s="398"/>
      <c r="AC430" s="398"/>
      <c r="AD430" s="430"/>
      <c r="AE430" s="914"/>
      <c r="AF430" s="398"/>
      <c r="AG430" s="398"/>
      <c r="AH430" s="398"/>
      <c r="AI430" s="398"/>
      <c r="AJ430" s="430"/>
      <c r="AK430" s="914"/>
      <c r="AL430" s="398"/>
      <c r="AM430" s="398"/>
      <c r="AN430" s="398"/>
      <c r="AO430" s="398"/>
      <c r="AP430" s="398"/>
      <c r="AQ430" s="398"/>
      <c r="AR430" s="398"/>
      <c r="AS430" s="398"/>
      <c r="AT430" s="398"/>
      <c r="AU430" s="398"/>
      <c r="AV430" s="398"/>
      <c r="AW430" s="398"/>
      <c r="AX430" s="398"/>
      <c r="AY430" s="398"/>
      <c r="AZ430" s="397"/>
      <c r="BA430" s="398"/>
      <c r="BB430" s="398"/>
      <c r="BC430" s="397"/>
      <c r="BD430" s="398"/>
      <c r="BE430" s="398"/>
      <c r="BF430" s="398"/>
      <c r="BG430" s="398"/>
      <c r="BH430" s="398"/>
      <c r="BI430" s="397"/>
      <c r="BJ430" s="398"/>
      <c r="BK430" s="398"/>
      <c r="BL430" s="397"/>
      <c r="BM430" s="398"/>
      <c r="BN430" s="398"/>
      <c r="BO430" s="398"/>
      <c r="BP430" s="398"/>
      <c r="BQ430" s="398"/>
      <c r="BR430" s="398"/>
      <c r="BS430" s="398"/>
      <c r="BT430" s="398"/>
      <c r="BU430" s="398"/>
      <c r="BV430" s="398"/>
      <c r="BW430" s="398"/>
      <c r="BX430" s="398"/>
      <c r="BY430" s="398"/>
      <c r="BZ430" s="398"/>
      <c r="CA430" s="398"/>
      <c r="CB430" s="398"/>
      <c r="CC430" s="398"/>
      <c r="CD430" s="398"/>
      <c r="CE430" s="398"/>
      <c r="CF430" s="398"/>
      <c r="CG430" s="398"/>
      <c r="CH430" s="398"/>
      <c r="CI430" s="398"/>
      <c r="CJ430" s="398"/>
    </row>
    <row r="431" spans="1:88" s="402" customFormat="1" ht="15" x14ac:dyDescent="0.25">
      <c r="A431" s="899" t="s">
        <v>8263</v>
      </c>
      <c r="B431" s="398"/>
      <c r="C431" s="397"/>
      <c r="D431" s="900" t="s">
        <v>10092</v>
      </c>
      <c r="E431" s="429" t="s">
        <v>10126</v>
      </c>
      <c r="F431" s="399">
        <f t="shared" si="57"/>
        <v>45946</v>
      </c>
      <c r="G431" s="401" t="str">
        <f t="shared" si="58"/>
        <v>A</v>
      </c>
      <c r="H431" s="898" t="str">
        <f t="shared" si="59"/>
        <v>MR_DER-1283_25</v>
      </c>
      <c r="I431" s="413" t="str">
        <f t="shared" si="60"/>
        <v>ND</v>
      </c>
      <c r="J431" s="413" t="str">
        <f t="shared" si="61"/>
        <v>ND</v>
      </c>
      <c r="K431" s="398" t="s">
        <v>3730</v>
      </c>
      <c r="L431" s="430">
        <v>45902</v>
      </c>
      <c r="M431" s="218" t="s">
        <v>10176</v>
      </c>
      <c r="N431" s="398" t="s">
        <v>5536</v>
      </c>
      <c r="O431" s="430">
        <v>45912</v>
      </c>
      <c r="P431" s="398"/>
      <c r="Q431" s="398" t="s">
        <v>3765</v>
      </c>
      <c r="R431" s="430">
        <v>45925</v>
      </c>
      <c r="S431" s="218" t="s">
        <v>10402</v>
      </c>
      <c r="T431" s="398" t="s">
        <v>5539</v>
      </c>
      <c r="U431" s="430">
        <v>45930</v>
      </c>
      <c r="V431" s="398"/>
      <c r="W431" s="398" t="s">
        <v>3748</v>
      </c>
      <c r="X431" s="430">
        <v>45946</v>
      </c>
      <c r="Y431" s="23" t="s">
        <v>10777</v>
      </c>
      <c r="Z431" s="398"/>
      <c r="AA431" s="430"/>
      <c r="AB431" s="398"/>
      <c r="AC431" s="398"/>
      <c r="AD431" s="430"/>
      <c r="AE431" s="914"/>
      <c r="AF431" s="398"/>
      <c r="AG431" s="398"/>
      <c r="AH431" s="398"/>
      <c r="AI431" s="398"/>
      <c r="AJ431" s="430"/>
      <c r="AK431" s="914"/>
      <c r="AL431" s="398"/>
      <c r="AM431" s="398"/>
      <c r="AN431" s="398"/>
      <c r="AO431" s="398"/>
      <c r="AP431" s="398"/>
      <c r="AQ431" s="398"/>
      <c r="AR431" s="398"/>
      <c r="AS431" s="398"/>
      <c r="AT431" s="398"/>
      <c r="AU431" s="398"/>
      <c r="AV431" s="398"/>
      <c r="AW431" s="398"/>
      <c r="AX431" s="398"/>
      <c r="AY431" s="398"/>
      <c r="AZ431" s="397"/>
      <c r="BA431" s="398"/>
      <c r="BB431" s="398"/>
      <c r="BC431" s="397"/>
      <c r="BD431" s="398"/>
      <c r="BE431" s="398"/>
      <c r="BF431" s="398"/>
      <c r="BG431" s="398"/>
      <c r="BH431" s="398"/>
      <c r="BI431" s="397"/>
      <c r="BJ431" s="398"/>
      <c r="BK431" s="398"/>
      <c r="BL431" s="397"/>
      <c r="BM431" s="398"/>
      <c r="BN431" s="398"/>
      <c r="BO431" s="398"/>
      <c r="BP431" s="398"/>
      <c r="BQ431" s="398"/>
      <c r="BR431" s="398"/>
      <c r="BS431" s="398"/>
      <c r="BT431" s="398"/>
      <c r="BU431" s="398"/>
      <c r="BV431" s="398"/>
      <c r="BW431" s="398"/>
      <c r="BX431" s="398"/>
      <c r="BY431" s="398"/>
      <c r="BZ431" s="398"/>
      <c r="CA431" s="398"/>
      <c r="CB431" s="398"/>
      <c r="CC431" s="398"/>
      <c r="CD431" s="398"/>
      <c r="CE431" s="398"/>
      <c r="CF431" s="398"/>
      <c r="CG431" s="398"/>
      <c r="CH431" s="398"/>
      <c r="CI431" s="398"/>
      <c r="CJ431" s="398"/>
    </row>
    <row r="432" spans="1:88" s="402" customFormat="1" ht="15" x14ac:dyDescent="0.25">
      <c r="A432" s="899" t="s">
        <v>8263</v>
      </c>
      <c r="B432" s="398"/>
      <c r="C432" s="397"/>
      <c r="D432" s="900" t="s">
        <v>10092</v>
      </c>
      <c r="E432" s="429" t="s">
        <v>10127</v>
      </c>
      <c r="F432" s="399">
        <f t="shared" si="57"/>
        <v>45946</v>
      </c>
      <c r="G432" s="401" t="str">
        <f t="shared" si="58"/>
        <v>A</v>
      </c>
      <c r="H432" s="898" t="str">
        <f t="shared" si="59"/>
        <v>MR_DER-1283_25</v>
      </c>
      <c r="I432" s="413" t="str">
        <f t="shared" si="60"/>
        <v>ND</v>
      </c>
      <c r="J432" s="413" t="str">
        <f t="shared" si="61"/>
        <v>ND</v>
      </c>
      <c r="K432" s="398" t="s">
        <v>3730</v>
      </c>
      <c r="L432" s="430">
        <v>45902</v>
      </c>
      <c r="M432" s="218" t="s">
        <v>10176</v>
      </c>
      <c r="N432" s="398" t="s">
        <v>5536</v>
      </c>
      <c r="O432" s="430">
        <v>45912</v>
      </c>
      <c r="P432" s="398"/>
      <c r="Q432" s="398" t="s">
        <v>3765</v>
      </c>
      <c r="R432" s="430">
        <v>45925</v>
      </c>
      <c r="S432" s="218" t="s">
        <v>10402</v>
      </c>
      <c r="T432" s="398" t="s">
        <v>5539</v>
      </c>
      <c r="U432" s="430">
        <v>45930</v>
      </c>
      <c r="V432" s="398"/>
      <c r="W432" s="398" t="s">
        <v>3748</v>
      </c>
      <c r="X432" s="430">
        <v>45946</v>
      </c>
      <c r="Y432" s="23" t="s">
        <v>10777</v>
      </c>
      <c r="Z432" s="398"/>
      <c r="AA432" s="430"/>
      <c r="AB432" s="398"/>
      <c r="AC432" s="398"/>
      <c r="AD432" s="430"/>
      <c r="AE432" s="914"/>
      <c r="AF432" s="398"/>
      <c r="AG432" s="398"/>
      <c r="AH432" s="398"/>
      <c r="AI432" s="398"/>
      <c r="AJ432" s="430"/>
      <c r="AK432" s="914"/>
      <c r="AL432" s="398"/>
      <c r="AM432" s="398"/>
      <c r="AN432" s="398"/>
      <c r="AO432" s="398"/>
      <c r="AP432" s="398"/>
      <c r="AQ432" s="398"/>
      <c r="AR432" s="398"/>
      <c r="AS432" s="398"/>
      <c r="AT432" s="398"/>
      <c r="AU432" s="398"/>
      <c r="AV432" s="398"/>
      <c r="AW432" s="398"/>
      <c r="AX432" s="398"/>
      <c r="AY432" s="398"/>
      <c r="AZ432" s="397"/>
      <c r="BA432" s="398"/>
      <c r="BB432" s="398"/>
      <c r="BC432" s="397"/>
      <c r="BD432" s="398"/>
      <c r="BE432" s="398"/>
      <c r="BF432" s="398"/>
      <c r="BG432" s="398"/>
      <c r="BH432" s="398"/>
      <c r="BI432" s="397"/>
      <c r="BJ432" s="398"/>
      <c r="BK432" s="398"/>
      <c r="BL432" s="397"/>
      <c r="BM432" s="398"/>
      <c r="BN432" s="398"/>
      <c r="BO432" s="398"/>
      <c r="BP432" s="398"/>
      <c r="BQ432" s="398"/>
      <c r="BR432" s="398"/>
      <c r="BS432" s="398"/>
      <c r="BT432" s="398"/>
      <c r="BU432" s="398"/>
      <c r="BV432" s="398"/>
      <c r="BW432" s="398"/>
      <c r="BX432" s="398"/>
      <c r="BY432" s="398"/>
      <c r="BZ432" s="398"/>
      <c r="CA432" s="398"/>
      <c r="CB432" s="398"/>
      <c r="CC432" s="398"/>
      <c r="CD432" s="398"/>
      <c r="CE432" s="398"/>
      <c r="CF432" s="398"/>
      <c r="CG432" s="398"/>
      <c r="CH432" s="398"/>
      <c r="CI432" s="398"/>
      <c r="CJ432" s="398"/>
    </row>
    <row r="433" spans="1:88" s="402" customFormat="1" ht="15" x14ac:dyDescent="0.25">
      <c r="A433" s="899" t="s">
        <v>8263</v>
      </c>
      <c r="B433" s="398"/>
      <c r="C433" s="397"/>
      <c r="D433" s="900" t="s">
        <v>10092</v>
      </c>
      <c r="E433" s="429" t="s">
        <v>10128</v>
      </c>
      <c r="F433" s="399">
        <f t="shared" si="57"/>
        <v>45946</v>
      </c>
      <c r="G433" s="401" t="str">
        <f t="shared" si="58"/>
        <v>A</v>
      </c>
      <c r="H433" s="898" t="str">
        <f t="shared" si="59"/>
        <v>MR_DER-1283_25</v>
      </c>
      <c r="I433" s="413" t="str">
        <f t="shared" si="60"/>
        <v>ND</v>
      </c>
      <c r="J433" s="413" t="str">
        <f t="shared" si="61"/>
        <v>ND</v>
      </c>
      <c r="K433" s="398" t="s">
        <v>3730</v>
      </c>
      <c r="L433" s="430">
        <v>45902</v>
      </c>
      <c r="M433" s="218" t="s">
        <v>10176</v>
      </c>
      <c r="N433" s="398" t="s">
        <v>5536</v>
      </c>
      <c r="O433" s="430">
        <v>45912</v>
      </c>
      <c r="P433" s="398"/>
      <c r="Q433" s="398" t="s">
        <v>3765</v>
      </c>
      <c r="R433" s="430">
        <v>45925</v>
      </c>
      <c r="S433" s="218" t="s">
        <v>10402</v>
      </c>
      <c r="T433" s="398" t="s">
        <v>5539</v>
      </c>
      <c r="U433" s="430">
        <v>45930</v>
      </c>
      <c r="V433" s="398"/>
      <c r="W433" s="398" t="s">
        <v>3748</v>
      </c>
      <c r="X433" s="430">
        <v>45946</v>
      </c>
      <c r="Y433" s="1151" t="s">
        <v>10777</v>
      </c>
      <c r="Z433" s="398"/>
      <c r="AA433" s="430"/>
      <c r="AB433" s="398"/>
      <c r="AC433" s="398"/>
      <c r="AD433" s="430"/>
      <c r="AE433" s="914"/>
      <c r="AF433" s="398"/>
      <c r="AG433" s="398"/>
      <c r="AH433" s="398"/>
      <c r="AI433" s="398"/>
      <c r="AJ433" s="430"/>
      <c r="AK433" s="914"/>
      <c r="AL433" s="398"/>
      <c r="AM433" s="398"/>
      <c r="AN433" s="398"/>
      <c r="AO433" s="398"/>
      <c r="AP433" s="398"/>
      <c r="AQ433" s="398"/>
      <c r="AR433" s="398"/>
      <c r="AS433" s="398"/>
      <c r="AT433" s="398"/>
      <c r="AU433" s="398"/>
      <c r="AV433" s="398"/>
      <c r="AW433" s="398"/>
      <c r="AX433" s="398"/>
      <c r="AY433" s="398"/>
      <c r="AZ433" s="397"/>
      <c r="BA433" s="398"/>
      <c r="BB433" s="398"/>
      <c r="BC433" s="397"/>
      <c r="BD433" s="398"/>
      <c r="BE433" s="398"/>
      <c r="BF433" s="398"/>
      <c r="BG433" s="398"/>
      <c r="BH433" s="398"/>
      <c r="BI433" s="397"/>
      <c r="BJ433" s="398"/>
      <c r="BK433" s="398"/>
      <c r="BL433" s="397"/>
      <c r="BM433" s="398"/>
      <c r="BN433" s="398"/>
      <c r="BO433" s="398"/>
      <c r="BP433" s="398"/>
      <c r="BQ433" s="398"/>
      <c r="BR433" s="398"/>
      <c r="BS433" s="398"/>
      <c r="BT433" s="398"/>
      <c r="BU433" s="398"/>
      <c r="BV433" s="398"/>
      <c r="BW433" s="398"/>
      <c r="BX433" s="398"/>
      <c r="BY433" s="398"/>
      <c r="BZ433" s="398"/>
      <c r="CA433" s="398"/>
      <c r="CB433" s="398"/>
      <c r="CC433" s="398"/>
      <c r="CD433" s="398"/>
      <c r="CE433" s="398"/>
      <c r="CF433" s="398"/>
      <c r="CG433" s="398"/>
      <c r="CH433" s="398"/>
      <c r="CI433" s="398"/>
      <c r="CJ433" s="398"/>
    </row>
    <row r="434" spans="1:88" s="402" customFormat="1" ht="15" x14ac:dyDescent="0.25">
      <c r="A434" s="899" t="s">
        <v>8263</v>
      </c>
      <c r="B434" s="398"/>
      <c r="C434" s="397"/>
      <c r="D434" s="900" t="s">
        <v>10092</v>
      </c>
      <c r="E434" s="429" t="s">
        <v>10129</v>
      </c>
      <c r="F434" s="399">
        <f t="shared" si="57"/>
        <v>45946</v>
      </c>
      <c r="G434" s="401" t="str">
        <f t="shared" si="58"/>
        <v>A</v>
      </c>
      <c r="H434" s="898" t="str">
        <f t="shared" si="59"/>
        <v>MR_DER-1283_25</v>
      </c>
      <c r="I434" s="413" t="str">
        <f t="shared" si="60"/>
        <v>ND</v>
      </c>
      <c r="J434" s="413" t="str">
        <f t="shared" si="61"/>
        <v>ND</v>
      </c>
      <c r="K434" s="398" t="s">
        <v>3730</v>
      </c>
      <c r="L434" s="430">
        <v>45902</v>
      </c>
      <c r="M434" s="218" t="s">
        <v>10176</v>
      </c>
      <c r="N434" s="398" t="s">
        <v>5536</v>
      </c>
      <c r="O434" s="430">
        <v>45912</v>
      </c>
      <c r="P434" s="398"/>
      <c r="Q434" s="398" t="s">
        <v>3765</v>
      </c>
      <c r="R434" s="430">
        <v>45925</v>
      </c>
      <c r="S434" s="218" t="s">
        <v>10402</v>
      </c>
      <c r="T434" s="398" t="s">
        <v>5539</v>
      </c>
      <c r="U434" s="430">
        <v>45930</v>
      </c>
      <c r="V434" s="398"/>
      <c r="W434" s="398" t="s">
        <v>3748</v>
      </c>
      <c r="X434" s="430">
        <v>45946</v>
      </c>
      <c r="Y434" s="1151" t="s">
        <v>10777</v>
      </c>
      <c r="Z434" s="398"/>
      <c r="AA434" s="430"/>
      <c r="AB434" s="398"/>
      <c r="AC434" s="398"/>
      <c r="AD434" s="430"/>
      <c r="AE434" s="914"/>
      <c r="AF434" s="398"/>
      <c r="AG434" s="398"/>
      <c r="AH434" s="398"/>
      <c r="AI434" s="398"/>
      <c r="AJ434" s="430"/>
      <c r="AK434" s="914"/>
      <c r="AL434" s="398"/>
      <c r="AM434" s="398"/>
      <c r="AN434" s="398"/>
      <c r="AO434" s="398"/>
      <c r="AP434" s="398"/>
      <c r="AQ434" s="398"/>
      <c r="AR434" s="398"/>
      <c r="AS434" s="398"/>
      <c r="AT434" s="398"/>
      <c r="AU434" s="398"/>
      <c r="AV434" s="398"/>
      <c r="AW434" s="398"/>
      <c r="AX434" s="398"/>
      <c r="AY434" s="398"/>
      <c r="AZ434" s="397"/>
      <c r="BA434" s="398"/>
      <c r="BB434" s="398"/>
      <c r="BC434" s="397"/>
      <c r="BD434" s="398"/>
      <c r="BE434" s="398"/>
      <c r="BF434" s="398"/>
      <c r="BG434" s="398"/>
      <c r="BH434" s="398"/>
      <c r="BI434" s="397"/>
      <c r="BJ434" s="398"/>
      <c r="BK434" s="398"/>
      <c r="BL434" s="397"/>
      <c r="BM434" s="398"/>
      <c r="BN434" s="398"/>
      <c r="BO434" s="398"/>
      <c r="BP434" s="398"/>
      <c r="BQ434" s="398"/>
      <c r="BR434" s="398"/>
      <c r="BS434" s="398"/>
      <c r="BT434" s="398"/>
      <c r="BU434" s="398"/>
      <c r="BV434" s="398"/>
      <c r="BW434" s="398"/>
      <c r="BX434" s="398"/>
      <c r="BY434" s="398"/>
      <c r="BZ434" s="398"/>
      <c r="CA434" s="398"/>
      <c r="CB434" s="398"/>
      <c r="CC434" s="398"/>
      <c r="CD434" s="398"/>
      <c r="CE434" s="398"/>
      <c r="CF434" s="398"/>
      <c r="CG434" s="398"/>
      <c r="CH434" s="398"/>
      <c r="CI434" s="398"/>
      <c r="CJ434" s="398"/>
    </row>
    <row r="435" spans="1:88" s="402" customFormat="1" ht="15" x14ac:dyDescent="0.25">
      <c r="A435" s="899" t="s">
        <v>8263</v>
      </c>
      <c r="B435" s="398"/>
      <c r="C435" s="397"/>
      <c r="D435" s="900" t="s">
        <v>10093</v>
      </c>
      <c r="E435" s="429" t="s">
        <v>10130</v>
      </c>
      <c r="F435" s="399">
        <f t="shared" si="57"/>
        <v>45947</v>
      </c>
      <c r="G435" s="401" t="str">
        <f t="shared" si="58"/>
        <v>A</v>
      </c>
      <c r="H435" s="898" t="str">
        <f t="shared" si="59"/>
        <v>MR_DER-1296_25</v>
      </c>
      <c r="I435" s="413" t="str">
        <f t="shared" si="60"/>
        <v>ND</v>
      </c>
      <c r="J435" s="413" t="str">
        <f t="shared" si="61"/>
        <v>ND</v>
      </c>
      <c r="K435" s="398" t="s">
        <v>3730</v>
      </c>
      <c r="L435" s="430">
        <v>45902</v>
      </c>
      <c r="M435" s="1153" t="s">
        <v>10176</v>
      </c>
      <c r="N435" s="398" t="s">
        <v>5536</v>
      </c>
      <c r="O435" s="430">
        <v>45912</v>
      </c>
      <c r="P435" s="398"/>
      <c r="Q435" s="398" t="s">
        <v>3765</v>
      </c>
      <c r="R435" s="430">
        <v>45916</v>
      </c>
      <c r="S435" s="1153" t="s">
        <v>10294</v>
      </c>
      <c r="T435" s="398"/>
      <c r="U435" s="398"/>
      <c r="V435" s="398"/>
      <c r="W435" s="398" t="s">
        <v>5701</v>
      </c>
      <c r="X435" s="430">
        <v>45925</v>
      </c>
      <c r="Y435" s="218" t="s">
        <v>10402</v>
      </c>
      <c r="Z435" s="398" t="s">
        <v>5539</v>
      </c>
      <c r="AA435" s="430">
        <v>45930</v>
      </c>
      <c r="AB435" s="398"/>
      <c r="AC435" s="398" t="s">
        <v>3748</v>
      </c>
      <c r="AD435" s="430">
        <v>45947</v>
      </c>
      <c r="AE435" s="1151" t="s">
        <v>10851</v>
      </c>
      <c r="AF435" s="398"/>
      <c r="AG435" s="398"/>
      <c r="AH435" s="398"/>
      <c r="AI435" s="398"/>
      <c r="AJ435" s="430"/>
      <c r="AK435" s="914"/>
      <c r="AL435" s="398"/>
      <c r="AM435" s="398"/>
      <c r="AN435" s="398"/>
      <c r="AO435" s="398"/>
      <c r="AP435" s="398"/>
      <c r="AQ435" s="398"/>
      <c r="AR435" s="398"/>
      <c r="AS435" s="398"/>
      <c r="AT435" s="398"/>
      <c r="AU435" s="398"/>
      <c r="AV435" s="398"/>
      <c r="AW435" s="398"/>
      <c r="AX435" s="398"/>
      <c r="AY435" s="398"/>
      <c r="AZ435" s="397"/>
      <c r="BA435" s="398"/>
      <c r="BB435" s="398"/>
      <c r="BC435" s="397"/>
      <c r="BD435" s="398"/>
      <c r="BE435" s="398"/>
      <c r="BF435" s="398"/>
      <c r="BG435" s="398"/>
      <c r="BH435" s="398"/>
      <c r="BI435" s="397"/>
      <c r="BJ435" s="398"/>
      <c r="BK435" s="398"/>
      <c r="BL435" s="397"/>
      <c r="BM435" s="398"/>
      <c r="BN435" s="398"/>
      <c r="BO435" s="398"/>
      <c r="BP435" s="398"/>
      <c r="BQ435" s="398"/>
      <c r="BR435" s="398"/>
      <c r="BS435" s="398"/>
      <c r="BT435" s="398"/>
      <c r="BU435" s="398"/>
      <c r="BV435" s="398"/>
      <c r="BW435" s="398"/>
      <c r="BX435" s="398"/>
      <c r="BY435" s="398"/>
      <c r="BZ435" s="398"/>
      <c r="CA435" s="398"/>
      <c r="CB435" s="398"/>
      <c r="CC435" s="398"/>
      <c r="CD435" s="398"/>
      <c r="CE435" s="398"/>
      <c r="CF435" s="398"/>
      <c r="CG435" s="398"/>
      <c r="CH435" s="398"/>
      <c r="CI435" s="398"/>
      <c r="CJ435" s="398"/>
    </row>
    <row r="436" spans="1:88" s="402" customFormat="1" ht="15" x14ac:dyDescent="0.25">
      <c r="A436" s="899" t="s">
        <v>8263</v>
      </c>
      <c r="B436" s="398"/>
      <c r="C436" s="397"/>
      <c r="D436" s="900" t="s">
        <v>10094</v>
      </c>
      <c r="E436" s="429" t="s">
        <v>10131</v>
      </c>
      <c r="F436" s="399">
        <f t="shared" si="57"/>
        <v>45951</v>
      </c>
      <c r="G436" s="401" t="str">
        <f t="shared" si="58"/>
        <v>A</v>
      </c>
      <c r="H436" s="898" t="str">
        <f t="shared" si="59"/>
        <v>MR_DER-1303_25</v>
      </c>
      <c r="I436" s="413" t="str">
        <f t="shared" si="60"/>
        <v>ND</v>
      </c>
      <c r="J436" s="413" t="str">
        <f t="shared" si="61"/>
        <v>APROVADO</v>
      </c>
      <c r="K436" s="398" t="s">
        <v>3730</v>
      </c>
      <c r="L436" s="430">
        <v>45902</v>
      </c>
      <c r="M436" s="1153" t="s">
        <v>10176</v>
      </c>
      <c r="N436" s="398" t="s">
        <v>5537</v>
      </c>
      <c r="O436" s="430">
        <v>45944</v>
      </c>
      <c r="P436" s="398"/>
      <c r="Q436" s="398" t="s">
        <v>3748</v>
      </c>
      <c r="R436" s="430">
        <v>45946</v>
      </c>
      <c r="S436" s="1153" t="s">
        <v>10778</v>
      </c>
      <c r="T436" s="398" t="s">
        <v>5539</v>
      </c>
      <c r="U436" s="430">
        <v>45947</v>
      </c>
      <c r="V436" s="398"/>
      <c r="W436" s="398" t="s">
        <v>3748</v>
      </c>
      <c r="X436" s="430">
        <v>45951</v>
      </c>
      <c r="Y436" s="218" t="s">
        <v>10859</v>
      </c>
      <c r="Z436" s="398"/>
      <c r="AA436" s="430"/>
      <c r="AB436" s="398"/>
      <c r="AC436" s="398"/>
      <c r="AD436" s="430"/>
      <c r="AE436" s="914"/>
      <c r="AF436" s="398"/>
      <c r="AG436" s="398"/>
      <c r="AH436" s="398"/>
      <c r="AI436" s="398"/>
      <c r="AJ436" s="430"/>
      <c r="AK436" s="914"/>
      <c r="AL436" s="398"/>
      <c r="AM436" s="398"/>
      <c r="AN436" s="398"/>
      <c r="AO436" s="398"/>
      <c r="AP436" s="398"/>
      <c r="AQ436" s="398"/>
      <c r="AR436" s="398"/>
      <c r="AS436" s="398"/>
      <c r="AT436" s="398"/>
      <c r="AU436" s="398"/>
      <c r="AV436" s="398"/>
      <c r="AW436" s="398"/>
      <c r="AX436" s="398"/>
      <c r="AY436" s="398"/>
      <c r="AZ436" s="397"/>
      <c r="BA436" s="398"/>
      <c r="BB436" s="398"/>
      <c r="BC436" s="397"/>
      <c r="BD436" s="398"/>
      <c r="BE436" s="398"/>
      <c r="BF436" s="398"/>
      <c r="BG436" s="398"/>
      <c r="BH436" s="398"/>
      <c r="BI436" s="397"/>
      <c r="BJ436" s="398"/>
      <c r="BK436" s="398"/>
      <c r="BL436" s="397"/>
      <c r="BM436" s="398"/>
      <c r="BN436" s="398"/>
      <c r="BO436" s="398"/>
      <c r="BP436" s="398"/>
      <c r="BQ436" s="398"/>
      <c r="BR436" s="398"/>
      <c r="BS436" s="398"/>
      <c r="BT436" s="398"/>
      <c r="BU436" s="398"/>
      <c r="BV436" s="398"/>
      <c r="BW436" s="398"/>
      <c r="BX436" s="398"/>
      <c r="BY436" s="398"/>
      <c r="BZ436" s="398"/>
      <c r="CA436" s="398"/>
      <c r="CB436" s="398"/>
      <c r="CC436" s="398"/>
      <c r="CD436" s="398"/>
      <c r="CE436" s="398"/>
      <c r="CF436" s="398"/>
      <c r="CG436" s="398"/>
      <c r="CH436" s="398"/>
      <c r="CI436" s="398"/>
      <c r="CJ436" s="398"/>
    </row>
    <row r="437" spans="1:88" s="402" customFormat="1" ht="15" x14ac:dyDescent="0.25">
      <c r="A437" s="899" t="s">
        <v>8263</v>
      </c>
      <c r="B437" s="398"/>
      <c r="C437" s="397"/>
      <c r="D437" s="900" t="s">
        <v>10132</v>
      </c>
      <c r="E437" s="429" t="s">
        <v>10135</v>
      </c>
      <c r="F437" s="399">
        <f t="shared" si="57"/>
        <v>45947</v>
      </c>
      <c r="G437" s="401" t="str">
        <f t="shared" si="58"/>
        <v>A</v>
      </c>
      <c r="H437" s="898" t="str">
        <f t="shared" si="59"/>
        <v>MR_DER-1296_25</v>
      </c>
      <c r="I437" s="413" t="str">
        <f t="shared" si="60"/>
        <v>ND</v>
      </c>
      <c r="J437" s="413" t="str">
        <f t="shared" si="61"/>
        <v>ND</v>
      </c>
      <c r="K437" s="398" t="s">
        <v>3730</v>
      </c>
      <c r="L437" s="430">
        <v>45902</v>
      </c>
      <c r="M437" s="218" t="s">
        <v>10175</v>
      </c>
      <c r="N437" s="398" t="s">
        <v>5536</v>
      </c>
      <c r="O437" s="430">
        <v>45912</v>
      </c>
      <c r="P437" s="398"/>
      <c r="Q437" s="398" t="s">
        <v>3765</v>
      </c>
      <c r="R437" s="430">
        <v>45925</v>
      </c>
      <c r="S437" s="218" t="s">
        <v>10403</v>
      </c>
      <c r="T437" s="398" t="s">
        <v>5539</v>
      </c>
      <c r="U437" s="430">
        <v>45932</v>
      </c>
      <c r="V437" s="398"/>
      <c r="W437" s="398" t="s">
        <v>3748</v>
      </c>
      <c r="X437" s="430">
        <v>45947</v>
      </c>
      <c r="Y437" s="23" t="s">
        <v>10851</v>
      </c>
      <c r="Z437" s="398"/>
      <c r="AA437" s="430"/>
      <c r="AB437" s="398"/>
      <c r="AC437" s="398"/>
      <c r="AD437" s="430"/>
      <c r="AE437" s="914"/>
      <c r="AF437" s="398"/>
      <c r="AG437" s="398"/>
      <c r="AH437" s="398"/>
      <c r="AI437" s="398"/>
      <c r="AJ437" s="430"/>
      <c r="AK437" s="914"/>
      <c r="AL437" s="398"/>
      <c r="AM437" s="398"/>
      <c r="AN437" s="398"/>
      <c r="AO437" s="398"/>
      <c r="AP437" s="398"/>
      <c r="AQ437" s="398"/>
      <c r="AR437" s="398"/>
      <c r="AS437" s="398"/>
      <c r="AT437" s="398"/>
      <c r="AU437" s="398"/>
      <c r="AV437" s="398"/>
      <c r="AW437" s="398"/>
      <c r="AX437" s="398"/>
      <c r="AY437" s="398"/>
      <c r="AZ437" s="397"/>
      <c r="BA437" s="398"/>
      <c r="BB437" s="398"/>
      <c r="BC437" s="397"/>
      <c r="BD437" s="398"/>
      <c r="BE437" s="398"/>
      <c r="BF437" s="398"/>
      <c r="BG437" s="398"/>
      <c r="BH437" s="398"/>
      <c r="BI437" s="397"/>
      <c r="BJ437" s="398"/>
      <c r="BK437" s="398"/>
      <c r="BL437" s="397"/>
      <c r="BM437" s="398"/>
      <c r="BN437" s="398"/>
      <c r="BO437" s="398"/>
      <c r="BP437" s="398"/>
      <c r="BQ437" s="398"/>
      <c r="BR437" s="398"/>
      <c r="BS437" s="398"/>
      <c r="BT437" s="398"/>
      <c r="BU437" s="398"/>
      <c r="BV437" s="398"/>
      <c r="BW437" s="398"/>
      <c r="BX437" s="398"/>
      <c r="BY437" s="398"/>
      <c r="BZ437" s="398"/>
      <c r="CA437" s="398"/>
      <c r="CB437" s="398"/>
      <c r="CC437" s="398"/>
      <c r="CD437" s="398"/>
      <c r="CE437" s="398"/>
      <c r="CF437" s="398"/>
      <c r="CG437" s="398"/>
      <c r="CH437" s="398"/>
      <c r="CI437" s="398"/>
      <c r="CJ437" s="398"/>
    </row>
    <row r="438" spans="1:88" s="402" customFormat="1" ht="15" x14ac:dyDescent="0.25">
      <c r="A438" s="899" t="s">
        <v>8263</v>
      </c>
      <c r="B438" s="398"/>
      <c r="C438" s="397"/>
      <c r="D438" s="900" t="s">
        <v>10132</v>
      </c>
      <c r="E438" s="429" t="s">
        <v>10136</v>
      </c>
      <c r="F438" s="399">
        <f t="shared" si="57"/>
        <v>45947</v>
      </c>
      <c r="G438" s="401" t="str">
        <f t="shared" si="58"/>
        <v>A</v>
      </c>
      <c r="H438" s="898" t="str">
        <f t="shared" si="59"/>
        <v>MR_DER-1296_25</v>
      </c>
      <c r="I438" s="413" t="str">
        <f t="shared" si="60"/>
        <v>ND</v>
      </c>
      <c r="J438" s="413" t="str">
        <f t="shared" si="61"/>
        <v>ND</v>
      </c>
      <c r="K438" s="398" t="s">
        <v>3730</v>
      </c>
      <c r="L438" s="430">
        <v>45902</v>
      </c>
      <c r="M438" s="218" t="s">
        <v>10175</v>
      </c>
      <c r="N438" s="398" t="s">
        <v>5536</v>
      </c>
      <c r="O438" s="430">
        <v>45912</v>
      </c>
      <c r="P438" s="398"/>
      <c r="Q438" s="398" t="s">
        <v>3765</v>
      </c>
      <c r="R438" s="430">
        <v>45925</v>
      </c>
      <c r="S438" s="218" t="s">
        <v>10403</v>
      </c>
      <c r="T438" s="398" t="s">
        <v>5539</v>
      </c>
      <c r="U438" s="430">
        <v>45932</v>
      </c>
      <c r="V438" s="398"/>
      <c r="W438" s="398" t="s">
        <v>3748</v>
      </c>
      <c r="X438" s="430">
        <v>45947</v>
      </c>
      <c r="Y438" s="23" t="s">
        <v>10851</v>
      </c>
      <c r="Z438" s="398"/>
      <c r="AA438" s="430"/>
      <c r="AB438" s="398"/>
      <c r="AC438" s="398"/>
      <c r="AD438" s="430"/>
      <c r="AE438" s="914"/>
      <c r="AF438" s="398"/>
      <c r="AG438" s="398"/>
      <c r="AH438" s="398"/>
      <c r="AI438" s="398"/>
      <c r="AJ438" s="430"/>
      <c r="AK438" s="914"/>
      <c r="AL438" s="398"/>
      <c r="AM438" s="398"/>
      <c r="AN438" s="398"/>
      <c r="AO438" s="398"/>
      <c r="AP438" s="398"/>
      <c r="AQ438" s="398"/>
      <c r="AR438" s="398"/>
      <c r="AS438" s="398"/>
      <c r="AT438" s="398"/>
      <c r="AU438" s="398"/>
      <c r="AV438" s="398"/>
      <c r="AW438" s="398"/>
      <c r="AX438" s="398"/>
      <c r="AY438" s="398"/>
      <c r="AZ438" s="397"/>
      <c r="BA438" s="398"/>
      <c r="BB438" s="398"/>
      <c r="BC438" s="397"/>
      <c r="BD438" s="398"/>
      <c r="BE438" s="398"/>
      <c r="BF438" s="398"/>
      <c r="BG438" s="398"/>
      <c r="BH438" s="398"/>
      <c r="BI438" s="397"/>
      <c r="BJ438" s="398"/>
      <c r="BK438" s="398"/>
      <c r="BL438" s="397"/>
      <c r="BM438" s="398"/>
      <c r="BN438" s="398"/>
      <c r="BO438" s="398"/>
      <c r="BP438" s="398"/>
      <c r="BQ438" s="398"/>
      <c r="BR438" s="398"/>
      <c r="BS438" s="398"/>
      <c r="BT438" s="398"/>
      <c r="BU438" s="398"/>
      <c r="BV438" s="398"/>
      <c r="BW438" s="398"/>
      <c r="BX438" s="398"/>
      <c r="BY438" s="398"/>
      <c r="BZ438" s="398"/>
      <c r="CA438" s="398"/>
      <c r="CB438" s="398"/>
      <c r="CC438" s="398"/>
      <c r="CD438" s="398"/>
      <c r="CE438" s="398"/>
      <c r="CF438" s="398"/>
      <c r="CG438" s="398"/>
      <c r="CH438" s="398"/>
      <c r="CI438" s="398"/>
      <c r="CJ438" s="398"/>
    </row>
    <row r="439" spans="1:88" s="402" customFormat="1" ht="15" x14ac:dyDescent="0.25">
      <c r="A439" s="899" t="s">
        <v>8263</v>
      </c>
      <c r="B439" s="398"/>
      <c r="C439" s="397"/>
      <c r="D439" s="900" t="s">
        <v>10132</v>
      </c>
      <c r="E439" s="429" t="s">
        <v>10137</v>
      </c>
      <c r="F439" s="399">
        <f t="shared" si="57"/>
        <v>45947</v>
      </c>
      <c r="G439" s="401" t="str">
        <f t="shared" si="58"/>
        <v>A</v>
      </c>
      <c r="H439" s="898" t="str">
        <f t="shared" si="59"/>
        <v>MR_DER-1296_25</v>
      </c>
      <c r="I439" s="413" t="str">
        <f t="shared" si="60"/>
        <v>ND</v>
      </c>
      <c r="J439" s="413" t="str">
        <f t="shared" si="61"/>
        <v>ND</v>
      </c>
      <c r="K439" s="398" t="s">
        <v>3730</v>
      </c>
      <c r="L439" s="430">
        <v>45902</v>
      </c>
      <c r="M439" s="218" t="s">
        <v>10175</v>
      </c>
      <c r="N439" s="398" t="s">
        <v>5536</v>
      </c>
      <c r="O439" s="430">
        <v>45912</v>
      </c>
      <c r="P439" s="398"/>
      <c r="Q439" s="398" t="s">
        <v>3765</v>
      </c>
      <c r="R439" s="430">
        <v>45925</v>
      </c>
      <c r="S439" s="218" t="s">
        <v>10403</v>
      </c>
      <c r="T439" s="398" t="s">
        <v>5539</v>
      </c>
      <c r="U439" s="430">
        <v>45932</v>
      </c>
      <c r="V439" s="398"/>
      <c r="W439" s="398" t="s">
        <v>3748</v>
      </c>
      <c r="X439" s="430">
        <v>45947</v>
      </c>
      <c r="Y439" s="23" t="s">
        <v>10851</v>
      </c>
      <c r="Z439" s="398"/>
      <c r="AA439" s="430"/>
      <c r="AB439" s="398"/>
      <c r="AC439" s="398"/>
      <c r="AD439" s="430"/>
      <c r="AE439" s="914"/>
      <c r="AF439" s="398"/>
      <c r="AG439" s="398"/>
      <c r="AH439" s="398"/>
      <c r="AI439" s="398"/>
      <c r="AJ439" s="430"/>
      <c r="AK439" s="914"/>
      <c r="AL439" s="398"/>
      <c r="AM439" s="398"/>
      <c r="AN439" s="398"/>
      <c r="AO439" s="398"/>
      <c r="AP439" s="398"/>
      <c r="AQ439" s="398"/>
      <c r="AR439" s="398"/>
      <c r="AS439" s="398"/>
      <c r="AT439" s="398"/>
      <c r="AU439" s="398"/>
      <c r="AV439" s="398"/>
      <c r="AW439" s="398"/>
      <c r="AX439" s="398"/>
      <c r="AY439" s="398"/>
      <c r="AZ439" s="397"/>
      <c r="BA439" s="398"/>
      <c r="BB439" s="398"/>
      <c r="BC439" s="397"/>
      <c r="BD439" s="398"/>
      <c r="BE439" s="398"/>
      <c r="BF439" s="398"/>
      <c r="BG439" s="398"/>
      <c r="BH439" s="398"/>
      <c r="BI439" s="397"/>
      <c r="BJ439" s="398"/>
      <c r="BK439" s="398"/>
      <c r="BL439" s="397"/>
      <c r="BM439" s="398"/>
      <c r="BN439" s="398"/>
      <c r="BO439" s="398"/>
      <c r="BP439" s="398"/>
      <c r="BQ439" s="398"/>
      <c r="BR439" s="398"/>
      <c r="BS439" s="398"/>
      <c r="BT439" s="398"/>
      <c r="BU439" s="398"/>
      <c r="BV439" s="398"/>
      <c r="BW439" s="398"/>
      <c r="BX439" s="398"/>
      <c r="BY439" s="398"/>
      <c r="BZ439" s="398"/>
      <c r="CA439" s="398"/>
      <c r="CB439" s="398"/>
      <c r="CC439" s="398"/>
      <c r="CD439" s="398"/>
      <c r="CE439" s="398"/>
      <c r="CF439" s="398"/>
      <c r="CG439" s="398"/>
      <c r="CH439" s="398"/>
      <c r="CI439" s="398"/>
      <c r="CJ439" s="398"/>
    </row>
    <row r="440" spans="1:88" s="402" customFormat="1" ht="15" x14ac:dyDescent="0.25">
      <c r="A440" s="899" t="s">
        <v>8263</v>
      </c>
      <c r="B440" s="398"/>
      <c r="C440" s="397"/>
      <c r="D440" s="900" t="s">
        <v>10132</v>
      </c>
      <c r="E440" s="429" t="s">
        <v>10138</v>
      </c>
      <c r="F440" s="399">
        <f t="shared" si="57"/>
        <v>45947</v>
      </c>
      <c r="G440" s="401" t="str">
        <f t="shared" si="58"/>
        <v>A</v>
      </c>
      <c r="H440" s="898" t="str">
        <f t="shared" si="59"/>
        <v>MR_DER-1296_25</v>
      </c>
      <c r="I440" s="413" t="str">
        <f t="shared" si="60"/>
        <v>ND</v>
      </c>
      <c r="J440" s="413" t="str">
        <f t="shared" si="61"/>
        <v>ND</v>
      </c>
      <c r="K440" s="398" t="s">
        <v>3730</v>
      </c>
      <c r="L440" s="430">
        <v>45902</v>
      </c>
      <c r="M440" s="218" t="s">
        <v>10175</v>
      </c>
      <c r="N440" s="398" t="s">
        <v>5536</v>
      </c>
      <c r="O440" s="430">
        <v>45912</v>
      </c>
      <c r="P440" s="398"/>
      <c r="Q440" s="398" t="s">
        <v>3765</v>
      </c>
      <c r="R440" s="430">
        <v>45925</v>
      </c>
      <c r="S440" s="218" t="s">
        <v>10403</v>
      </c>
      <c r="T440" s="398" t="s">
        <v>5539</v>
      </c>
      <c r="U440" s="430">
        <v>45932</v>
      </c>
      <c r="V440" s="398"/>
      <c r="W440" s="398" t="s">
        <v>3748</v>
      </c>
      <c r="X440" s="430">
        <v>45947</v>
      </c>
      <c r="Y440" s="23" t="s">
        <v>10851</v>
      </c>
      <c r="Z440" s="398"/>
      <c r="AA440" s="430"/>
      <c r="AB440" s="398"/>
      <c r="AC440" s="398"/>
      <c r="AD440" s="430"/>
      <c r="AE440" s="914"/>
      <c r="AF440" s="398"/>
      <c r="AG440" s="398"/>
      <c r="AH440" s="398"/>
      <c r="AI440" s="398"/>
      <c r="AJ440" s="430"/>
      <c r="AK440" s="914"/>
      <c r="AL440" s="398"/>
      <c r="AM440" s="398"/>
      <c r="AN440" s="398"/>
      <c r="AO440" s="398"/>
      <c r="AP440" s="398"/>
      <c r="AQ440" s="398"/>
      <c r="AR440" s="398"/>
      <c r="AS440" s="398"/>
      <c r="AT440" s="398"/>
      <c r="AU440" s="398"/>
      <c r="AV440" s="398"/>
      <c r="AW440" s="398"/>
      <c r="AX440" s="398"/>
      <c r="AY440" s="398"/>
      <c r="AZ440" s="397"/>
      <c r="BA440" s="398"/>
      <c r="BB440" s="398"/>
      <c r="BC440" s="397"/>
      <c r="BD440" s="398"/>
      <c r="BE440" s="398"/>
      <c r="BF440" s="398"/>
      <c r="BG440" s="398"/>
      <c r="BH440" s="398"/>
      <c r="BI440" s="397"/>
      <c r="BJ440" s="398"/>
      <c r="BK440" s="398"/>
      <c r="BL440" s="397"/>
      <c r="BM440" s="398"/>
      <c r="BN440" s="398"/>
      <c r="BO440" s="398"/>
      <c r="BP440" s="398"/>
      <c r="BQ440" s="398"/>
      <c r="BR440" s="398"/>
      <c r="BS440" s="398"/>
      <c r="BT440" s="398"/>
      <c r="BU440" s="398"/>
      <c r="BV440" s="398"/>
      <c r="BW440" s="398"/>
      <c r="BX440" s="398"/>
      <c r="BY440" s="398"/>
      <c r="BZ440" s="398"/>
      <c r="CA440" s="398"/>
      <c r="CB440" s="398"/>
      <c r="CC440" s="398"/>
      <c r="CD440" s="398"/>
      <c r="CE440" s="398"/>
      <c r="CF440" s="398"/>
      <c r="CG440" s="398"/>
      <c r="CH440" s="398"/>
      <c r="CI440" s="398"/>
      <c r="CJ440" s="398"/>
    </row>
    <row r="441" spans="1:88" s="402" customFormat="1" ht="15" x14ac:dyDescent="0.25">
      <c r="A441" s="899" t="s">
        <v>8263</v>
      </c>
      <c r="B441" s="398"/>
      <c r="C441" s="397"/>
      <c r="D441" s="900" t="s">
        <v>10132</v>
      </c>
      <c r="E441" s="429" t="s">
        <v>10139</v>
      </c>
      <c r="F441" s="399">
        <f t="shared" si="57"/>
        <v>45947</v>
      </c>
      <c r="G441" s="401" t="str">
        <f t="shared" si="58"/>
        <v>A</v>
      </c>
      <c r="H441" s="898" t="str">
        <f t="shared" si="59"/>
        <v>MR_DER-1296_25</v>
      </c>
      <c r="I441" s="413" t="str">
        <f t="shared" si="60"/>
        <v>ND</v>
      </c>
      <c r="J441" s="413" t="str">
        <f t="shared" si="61"/>
        <v>ND</v>
      </c>
      <c r="K441" s="398" t="s">
        <v>3730</v>
      </c>
      <c r="L441" s="430">
        <v>45902</v>
      </c>
      <c r="M441" s="218" t="s">
        <v>10175</v>
      </c>
      <c r="N441" s="398" t="s">
        <v>5536</v>
      </c>
      <c r="O441" s="430">
        <v>45912</v>
      </c>
      <c r="P441" s="398"/>
      <c r="Q441" s="398" t="s">
        <v>3765</v>
      </c>
      <c r="R441" s="430">
        <v>45925</v>
      </c>
      <c r="S441" s="218" t="s">
        <v>10403</v>
      </c>
      <c r="T441" s="398" t="s">
        <v>5539</v>
      </c>
      <c r="U441" s="430">
        <v>45932</v>
      </c>
      <c r="V441" s="398"/>
      <c r="W441" s="398" t="s">
        <v>3748</v>
      </c>
      <c r="X441" s="430">
        <v>45947</v>
      </c>
      <c r="Y441" s="23" t="s">
        <v>10851</v>
      </c>
      <c r="Z441" s="398"/>
      <c r="AA441" s="430"/>
      <c r="AB441" s="398"/>
      <c r="AC441" s="398"/>
      <c r="AD441" s="430"/>
      <c r="AE441" s="914"/>
      <c r="AF441" s="398"/>
      <c r="AG441" s="398"/>
      <c r="AH441" s="398"/>
      <c r="AI441" s="398"/>
      <c r="AJ441" s="430"/>
      <c r="AK441" s="914"/>
      <c r="AL441" s="398"/>
      <c r="AM441" s="398"/>
      <c r="AN441" s="398"/>
      <c r="AO441" s="398"/>
      <c r="AP441" s="398"/>
      <c r="AQ441" s="398"/>
      <c r="AR441" s="398"/>
      <c r="AS441" s="398"/>
      <c r="AT441" s="398"/>
      <c r="AU441" s="398"/>
      <c r="AV441" s="398"/>
      <c r="AW441" s="398"/>
      <c r="AX441" s="398"/>
      <c r="AY441" s="398"/>
      <c r="AZ441" s="397"/>
      <c r="BA441" s="398"/>
      <c r="BB441" s="398"/>
      <c r="BC441" s="397"/>
      <c r="BD441" s="398"/>
      <c r="BE441" s="398"/>
      <c r="BF441" s="398"/>
      <c r="BG441" s="398"/>
      <c r="BH441" s="398"/>
      <c r="BI441" s="397"/>
      <c r="BJ441" s="398"/>
      <c r="BK441" s="398"/>
      <c r="BL441" s="397"/>
      <c r="BM441" s="398"/>
      <c r="BN441" s="398"/>
      <c r="BO441" s="398"/>
      <c r="BP441" s="398"/>
      <c r="BQ441" s="398"/>
      <c r="BR441" s="398"/>
      <c r="BS441" s="398"/>
      <c r="BT441" s="398"/>
      <c r="BU441" s="398"/>
      <c r="BV441" s="398"/>
      <c r="BW441" s="398"/>
      <c r="BX441" s="398"/>
      <c r="BY441" s="398"/>
      <c r="BZ441" s="398"/>
      <c r="CA441" s="398"/>
      <c r="CB441" s="398"/>
      <c r="CC441" s="398"/>
      <c r="CD441" s="398"/>
      <c r="CE441" s="398"/>
      <c r="CF441" s="398"/>
      <c r="CG441" s="398"/>
      <c r="CH441" s="398"/>
      <c r="CI441" s="398"/>
      <c r="CJ441" s="398"/>
    </row>
    <row r="442" spans="1:88" s="402" customFormat="1" ht="15" x14ac:dyDescent="0.25">
      <c r="A442" s="899" t="s">
        <v>8263</v>
      </c>
      <c r="B442" s="398"/>
      <c r="C442" s="397"/>
      <c r="D442" s="900" t="s">
        <v>10132</v>
      </c>
      <c r="E442" s="429" t="s">
        <v>10140</v>
      </c>
      <c r="F442" s="399">
        <f t="shared" si="57"/>
        <v>45947</v>
      </c>
      <c r="G442" s="401" t="str">
        <f t="shared" si="58"/>
        <v>A</v>
      </c>
      <c r="H442" s="898" t="str">
        <f t="shared" si="59"/>
        <v>MR_DER-1296_25</v>
      </c>
      <c r="I442" s="413" t="str">
        <f t="shared" si="60"/>
        <v>ND</v>
      </c>
      <c r="J442" s="413" t="str">
        <f t="shared" si="61"/>
        <v>ND</v>
      </c>
      <c r="K442" s="398" t="s">
        <v>3730</v>
      </c>
      <c r="L442" s="430">
        <v>45902</v>
      </c>
      <c r="M442" s="218" t="s">
        <v>10175</v>
      </c>
      <c r="N442" s="398" t="s">
        <v>5536</v>
      </c>
      <c r="O442" s="430">
        <v>45912</v>
      </c>
      <c r="P442" s="398"/>
      <c r="Q442" s="398" t="s">
        <v>3765</v>
      </c>
      <c r="R442" s="430">
        <v>45925</v>
      </c>
      <c r="S442" s="218" t="s">
        <v>10403</v>
      </c>
      <c r="T442" s="398" t="s">
        <v>5539</v>
      </c>
      <c r="U442" s="430">
        <v>45932</v>
      </c>
      <c r="V442" s="398"/>
      <c r="W442" s="398" t="s">
        <v>3748</v>
      </c>
      <c r="X442" s="430">
        <v>45947</v>
      </c>
      <c r="Y442" s="23" t="s">
        <v>10851</v>
      </c>
      <c r="Z442" s="398"/>
      <c r="AA442" s="430"/>
      <c r="AB442" s="398"/>
      <c r="AC442" s="398"/>
      <c r="AD442" s="430"/>
      <c r="AE442" s="914"/>
      <c r="AF442" s="398"/>
      <c r="AG442" s="398"/>
      <c r="AH442" s="398"/>
      <c r="AI442" s="398"/>
      <c r="AJ442" s="430"/>
      <c r="AK442" s="914"/>
      <c r="AL442" s="398"/>
      <c r="AM442" s="398"/>
      <c r="AN442" s="398"/>
      <c r="AO442" s="398"/>
      <c r="AP442" s="398"/>
      <c r="AQ442" s="398"/>
      <c r="AR442" s="398"/>
      <c r="AS442" s="398"/>
      <c r="AT442" s="398"/>
      <c r="AU442" s="398"/>
      <c r="AV442" s="398"/>
      <c r="AW442" s="398"/>
      <c r="AX442" s="398"/>
      <c r="AY442" s="398"/>
      <c r="AZ442" s="397"/>
      <c r="BA442" s="398"/>
      <c r="BB442" s="398"/>
      <c r="BC442" s="397"/>
      <c r="BD442" s="398"/>
      <c r="BE442" s="398"/>
      <c r="BF442" s="398"/>
      <c r="BG442" s="398"/>
      <c r="BH442" s="398"/>
      <c r="BI442" s="397"/>
      <c r="BJ442" s="398"/>
      <c r="BK442" s="398"/>
      <c r="BL442" s="397"/>
      <c r="BM442" s="398"/>
      <c r="BN442" s="398"/>
      <c r="BO442" s="398"/>
      <c r="BP442" s="398"/>
      <c r="BQ442" s="398"/>
      <c r="BR442" s="398"/>
      <c r="BS442" s="398"/>
      <c r="BT442" s="398"/>
      <c r="BU442" s="398"/>
      <c r="BV442" s="398"/>
      <c r="BW442" s="398"/>
      <c r="BX442" s="398"/>
      <c r="BY442" s="398"/>
      <c r="BZ442" s="398"/>
      <c r="CA442" s="398"/>
      <c r="CB442" s="398"/>
      <c r="CC442" s="398"/>
      <c r="CD442" s="398"/>
      <c r="CE442" s="398"/>
      <c r="CF442" s="398"/>
      <c r="CG442" s="398"/>
      <c r="CH442" s="398"/>
      <c r="CI442" s="398"/>
      <c r="CJ442" s="398"/>
    </row>
    <row r="443" spans="1:88" s="402" customFormat="1" ht="15" x14ac:dyDescent="0.25">
      <c r="A443" s="899" t="s">
        <v>8263</v>
      </c>
      <c r="B443" s="398"/>
      <c r="C443" s="397"/>
      <c r="D443" s="900" t="s">
        <v>10132</v>
      </c>
      <c r="E443" s="429" t="s">
        <v>10141</v>
      </c>
      <c r="F443" s="399">
        <f t="shared" si="57"/>
        <v>45947</v>
      </c>
      <c r="G443" s="401" t="str">
        <f t="shared" si="58"/>
        <v>A</v>
      </c>
      <c r="H443" s="898" t="str">
        <f t="shared" si="59"/>
        <v>MR_DER-1296_25</v>
      </c>
      <c r="I443" s="413" t="str">
        <f t="shared" si="60"/>
        <v>ND</v>
      </c>
      <c r="J443" s="413" t="str">
        <f t="shared" si="61"/>
        <v>ND</v>
      </c>
      <c r="K443" s="398" t="s">
        <v>3730</v>
      </c>
      <c r="L443" s="430">
        <v>45902</v>
      </c>
      <c r="M443" s="218" t="s">
        <v>10175</v>
      </c>
      <c r="N443" s="398" t="s">
        <v>5536</v>
      </c>
      <c r="O443" s="430">
        <v>45912</v>
      </c>
      <c r="P443" s="398"/>
      <c r="Q443" s="398" t="s">
        <v>3765</v>
      </c>
      <c r="R443" s="430">
        <v>45925</v>
      </c>
      <c r="S443" s="218" t="s">
        <v>10403</v>
      </c>
      <c r="T443" s="398" t="s">
        <v>5539</v>
      </c>
      <c r="U443" s="430">
        <v>45932</v>
      </c>
      <c r="V443" s="398"/>
      <c r="W443" s="398" t="s">
        <v>3748</v>
      </c>
      <c r="X443" s="430">
        <v>45947</v>
      </c>
      <c r="Y443" s="23" t="s">
        <v>10851</v>
      </c>
      <c r="Z443" s="398"/>
      <c r="AA443" s="430"/>
      <c r="AB443" s="398"/>
      <c r="AC443" s="398"/>
      <c r="AD443" s="430"/>
      <c r="AE443" s="914"/>
      <c r="AF443" s="398"/>
      <c r="AG443" s="398"/>
      <c r="AH443" s="398"/>
      <c r="AI443" s="398"/>
      <c r="AJ443" s="430"/>
      <c r="AK443" s="914"/>
      <c r="AL443" s="398"/>
      <c r="AM443" s="398"/>
      <c r="AN443" s="398"/>
      <c r="AO443" s="398"/>
      <c r="AP443" s="398"/>
      <c r="AQ443" s="398"/>
      <c r="AR443" s="398"/>
      <c r="AS443" s="398"/>
      <c r="AT443" s="398"/>
      <c r="AU443" s="398"/>
      <c r="AV443" s="398"/>
      <c r="AW443" s="398"/>
      <c r="AX443" s="398"/>
      <c r="AY443" s="398"/>
      <c r="AZ443" s="397"/>
      <c r="BA443" s="398"/>
      <c r="BB443" s="398"/>
      <c r="BC443" s="397"/>
      <c r="BD443" s="398"/>
      <c r="BE443" s="398"/>
      <c r="BF443" s="398"/>
      <c r="BG443" s="398"/>
      <c r="BH443" s="398"/>
      <c r="BI443" s="397"/>
      <c r="BJ443" s="398"/>
      <c r="BK443" s="398"/>
      <c r="BL443" s="397"/>
      <c r="BM443" s="398"/>
      <c r="BN443" s="398"/>
      <c r="BO443" s="398"/>
      <c r="BP443" s="398"/>
      <c r="BQ443" s="398"/>
      <c r="BR443" s="398"/>
      <c r="BS443" s="398"/>
      <c r="BT443" s="398"/>
      <c r="BU443" s="398"/>
      <c r="BV443" s="398"/>
      <c r="BW443" s="398"/>
      <c r="BX443" s="398"/>
      <c r="BY443" s="398"/>
      <c r="BZ443" s="398"/>
      <c r="CA443" s="398"/>
      <c r="CB443" s="398"/>
      <c r="CC443" s="398"/>
      <c r="CD443" s="398"/>
      <c r="CE443" s="398"/>
      <c r="CF443" s="398"/>
      <c r="CG443" s="398"/>
      <c r="CH443" s="398"/>
      <c r="CI443" s="398"/>
      <c r="CJ443" s="398"/>
    </row>
    <row r="444" spans="1:88" s="402" customFormat="1" ht="15" x14ac:dyDescent="0.25">
      <c r="A444" s="899" t="s">
        <v>8263</v>
      </c>
      <c r="B444" s="398"/>
      <c r="C444" s="397"/>
      <c r="D444" s="900" t="s">
        <v>10132</v>
      </c>
      <c r="E444" s="429" t="s">
        <v>10142</v>
      </c>
      <c r="F444" s="399">
        <f t="shared" si="57"/>
        <v>45947</v>
      </c>
      <c r="G444" s="401" t="str">
        <f t="shared" si="58"/>
        <v>A</v>
      </c>
      <c r="H444" s="898" t="str">
        <f t="shared" si="59"/>
        <v>MR_DER-1296_25</v>
      </c>
      <c r="I444" s="413" t="str">
        <f t="shared" si="60"/>
        <v>ND</v>
      </c>
      <c r="J444" s="413" t="str">
        <f t="shared" si="61"/>
        <v>ND</v>
      </c>
      <c r="K444" s="398" t="s">
        <v>3730</v>
      </c>
      <c r="L444" s="430">
        <v>45902</v>
      </c>
      <c r="M444" s="218" t="s">
        <v>10175</v>
      </c>
      <c r="N444" s="398" t="s">
        <v>5536</v>
      </c>
      <c r="O444" s="430">
        <v>45912</v>
      </c>
      <c r="P444" s="398"/>
      <c r="Q444" s="398" t="s">
        <v>3765</v>
      </c>
      <c r="R444" s="430">
        <v>45925</v>
      </c>
      <c r="S444" s="218" t="s">
        <v>10403</v>
      </c>
      <c r="T444" s="398" t="s">
        <v>5539</v>
      </c>
      <c r="U444" s="430">
        <v>45932</v>
      </c>
      <c r="V444" s="398"/>
      <c r="W444" s="398" t="s">
        <v>3748</v>
      </c>
      <c r="X444" s="430">
        <v>45947</v>
      </c>
      <c r="Y444" s="23" t="s">
        <v>10851</v>
      </c>
      <c r="Z444" s="398"/>
      <c r="AA444" s="430"/>
      <c r="AB444" s="398"/>
      <c r="AC444" s="398"/>
      <c r="AD444" s="430"/>
      <c r="AE444" s="914"/>
      <c r="AF444" s="398"/>
      <c r="AG444" s="398"/>
      <c r="AH444" s="398"/>
      <c r="AI444" s="398"/>
      <c r="AJ444" s="430"/>
      <c r="AK444" s="914"/>
      <c r="AL444" s="398"/>
      <c r="AM444" s="398"/>
      <c r="AN444" s="398"/>
      <c r="AO444" s="398"/>
      <c r="AP444" s="398"/>
      <c r="AQ444" s="398"/>
      <c r="AR444" s="398"/>
      <c r="AS444" s="398"/>
      <c r="AT444" s="398"/>
      <c r="AU444" s="398"/>
      <c r="AV444" s="398"/>
      <c r="AW444" s="398"/>
      <c r="AX444" s="398"/>
      <c r="AY444" s="398"/>
      <c r="AZ444" s="397"/>
      <c r="BA444" s="398"/>
      <c r="BB444" s="398"/>
      <c r="BC444" s="397"/>
      <c r="BD444" s="398"/>
      <c r="BE444" s="398"/>
      <c r="BF444" s="398"/>
      <c r="BG444" s="398"/>
      <c r="BH444" s="398"/>
      <c r="BI444" s="397"/>
      <c r="BJ444" s="398"/>
      <c r="BK444" s="398"/>
      <c r="BL444" s="397"/>
      <c r="BM444" s="398"/>
      <c r="BN444" s="398"/>
      <c r="BO444" s="398"/>
      <c r="BP444" s="398"/>
      <c r="BQ444" s="398"/>
      <c r="BR444" s="398"/>
      <c r="BS444" s="398"/>
      <c r="BT444" s="398"/>
      <c r="BU444" s="398"/>
      <c r="BV444" s="398"/>
      <c r="BW444" s="398"/>
      <c r="BX444" s="398"/>
      <c r="BY444" s="398"/>
      <c r="BZ444" s="398"/>
      <c r="CA444" s="398"/>
      <c r="CB444" s="398"/>
      <c r="CC444" s="398"/>
      <c r="CD444" s="398"/>
      <c r="CE444" s="398"/>
      <c r="CF444" s="398"/>
      <c r="CG444" s="398"/>
      <c r="CH444" s="398"/>
      <c r="CI444" s="398"/>
      <c r="CJ444" s="398"/>
    </row>
    <row r="445" spans="1:88" s="402" customFormat="1" ht="15" x14ac:dyDescent="0.25">
      <c r="A445" s="899" t="s">
        <v>8263</v>
      </c>
      <c r="B445" s="398"/>
      <c r="C445" s="397"/>
      <c r="D445" s="900" t="s">
        <v>10132</v>
      </c>
      <c r="E445" s="429" t="s">
        <v>10143</v>
      </c>
      <c r="F445" s="399">
        <f t="shared" si="57"/>
        <v>45947</v>
      </c>
      <c r="G445" s="401" t="str">
        <f t="shared" si="58"/>
        <v>A</v>
      </c>
      <c r="H445" s="898" t="str">
        <f t="shared" si="59"/>
        <v>MR_DER-1296_25</v>
      </c>
      <c r="I445" s="413" t="str">
        <f t="shared" si="60"/>
        <v>ND</v>
      </c>
      <c r="J445" s="413" t="str">
        <f t="shared" si="61"/>
        <v>ND</v>
      </c>
      <c r="K445" s="398" t="s">
        <v>3730</v>
      </c>
      <c r="L445" s="430">
        <v>45902</v>
      </c>
      <c r="M445" s="218" t="s">
        <v>10175</v>
      </c>
      <c r="N445" s="398" t="s">
        <v>5536</v>
      </c>
      <c r="O445" s="430">
        <v>45912</v>
      </c>
      <c r="P445" s="398"/>
      <c r="Q445" s="398" t="s">
        <v>3765</v>
      </c>
      <c r="R445" s="430">
        <v>45925</v>
      </c>
      <c r="S445" s="218" t="s">
        <v>10403</v>
      </c>
      <c r="T445" s="398" t="s">
        <v>5539</v>
      </c>
      <c r="U445" s="430">
        <v>45932</v>
      </c>
      <c r="V445" s="398"/>
      <c r="W445" s="398" t="s">
        <v>3748</v>
      </c>
      <c r="X445" s="430">
        <v>45947</v>
      </c>
      <c r="Y445" s="23" t="s">
        <v>10851</v>
      </c>
      <c r="Z445" s="398"/>
      <c r="AA445" s="430"/>
      <c r="AB445" s="398"/>
      <c r="AC445" s="398"/>
      <c r="AD445" s="430"/>
      <c r="AE445" s="914"/>
      <c r="AF445" s="398"/>
      <c r="AG445" s="398"/>
      <c r="AH445" s="398"/>
      <c r="AI445" s="398"/>
      <c r="AJ445" s="430"/>
      <c r="AK445" s="914"/>
      <c r="AL445" s="398"/>
      <c r="AM445" s="398"/>
      <c r="AN445" s="398"/>
      <c r="AO445" s="398"/>
      <c r="AP445" s="398"/>
      <c r="AQ445" s="398"/>
      <c r="AR445" s="398"/>
      <c r="AS445" s="398"/>
      <c r="AT445" s="398"/>
      <c r="AU445" s="398"/>
      <c r="AV445" s="398"/>
      <c r="AW445" s="398"/>
      <c r="AX445" s="398"/>
      <c r="AY445" s="398"/>
      <c r="AZ445" s="397"/>
      <c r="BA445" s="398"/>
      <c r="BB445" s="398"/>
      <c r="BC445" s="397"/>
      <c r="BD445" s="398"/>
      <c r="BE445" s="398"/>
      <c r="BF445" s="398"/>
      <c r="BG445" s="398"/>
      <c r="BH445" s="398"/>
      <c r="BI445" s="397"/>
      <c r="BJ445" s="398"/>
      <c r="BK445" s="398"/>
      <c r="BL445" s="397"/>
      <c r="BM445" s="398"/>
      <c r="BN445" s="398"/>
      <c r="BO445" s="398"/>
      <c r="BP445" s="398"/>
      <c r="BQ445" s="398"/>
      <c r="BR445" s="398"/>
      <c r="BS445" s="398"/>
      <c r="BT445" s="398"/>
      <c r="BU445" s="398"/>
      <c r="BV445" s="398"/>
      <c r="BW445" s="398"/>
      <c r="BX445" s="398"/>
      <c r="BY445" s="398"/>
      <c r="BZ445" s="398"/>
      <c r="CA445" s="398"/>
      <c r="CB445" s="398"/>
      <c r="CC445" s="398"/>
      <c r="CD445" s="398"/>
      <c r="CE445" s="398"/>
      <c r="CF445" s="398"/>
      <c r="CG445" s="398"/>
      <c r="CH445" s="398"/>
      <c r="CI445" s="398"/>
      <c r="CJ445" s="398"/>
    </row>
    <row r="446" spans="1:88" s="402" customFormat="1" ht="15" x14ac:dyDescent="0.25">
      <c r="A446" s="899" t="s">
        <v>8263</v>
      </c>
      <c r="B446" s="398"/>
      <c r="C446" s="397"/>
      <c r="D446" s="900" t="s">
        <v>10132</v>
      </c>
      <c r="E446" s="429" t="s">
        <v>10144</v>
      </c>
      <c r="F446" s="399">
        <f t="shared" si="57"/>
        <v>45947</v>
      </c>
      <c r="G446" s="401" t="str">
        <f t="shared" si="58"/>
        <v>A</v>
      </c>
      <c r="H446" s="898" t="str">
        <f t="shared" si="59"/>
        <v>MR_DER-1296_25</v>
      </c>
      <c r="I446" s="413" t="str">
        <f t="shared" si="60"/>
        <v>ND</v>
      </c>
      <c r="J446" s="413" t="str">
        <f t="shared" si="61"/>
        <v>ND</v>
      </c>
      <c r="K446" s="398" t="s">
        <v>3730</v>
      </c>
      <c r="L446" s="430">
        <v>45902</v>
      </c>
      <c r="M446" s="218" t="s">
        <v>10175</v>
      </c>
      <c r="N446" s="398" t="s">
        <v>5536</v>
      </c>
      <c r="O446" s="430">
        <v>45912</v>
      </c>
      <c r="P446" s="398"/>
      <c r="Q446" s="398" t="s">
        <v>3765</v>
      </c>
      <c r="R446" s="430">
        <v>45925</v>
      </c>
      <c r="S446" s="218" t="s">
        <v>10403</v>
      </c>
      <c r="T446" s="398" t="s">
        <v>5539</v>
      </c>
      <c r="U446" s="430">
        <v>45932</v>
      </c>
      <c r="V446" s="398"/>
      <c r="W446" s="398" t="s">
        <v>3748</v>
      </c>
      <c r="X446" s="430">
        <v>45947</v>
      </c>
      <c r="Y446" s="23" t="s">
        <v>10851</v>
      </c>
      <c r="Z446" s="398"/>
      <c r="AA446" s="430"/>
      <c r="AB446" s="398"/>
      <c r="AC446" s="398"/>
      <c r="AD446" s="430"/>
      <c r="AE446" s="914"/>
      <c r="AF446" s="398"/>
      <c r="AG446" s="398"/>
      <c r="AH446" s="398"/>
      <c r="AI446" s="398"/>
      <c r="AJ446" s="430"/>
      <c r="AK446" s="914"/>
      <c r="AL446" s="398"/>
      <c r="AM446" s="398"/>
      <c r="AN446" s="398"/>
      <c r="AO446" s="398"/>
      <c r="AP446" s="398"/>
      <c r="AQ446" s="398"/>
      <c r="AR446" s="398"/>
      <c r="AS446" s="398"/>
      <c r="AT446" s="398"/>
      <c r="AU446" s="398"/>
      <c r="AV446" s="398"/>
      <c r="AW446" s="398"/>
      <c r="AX446" s="398"/>
      <c r="AY446" s="398"/>
      <c r="AZ446" s="397"/>
      <c r="BA446" s="398"/>
      <c r="BB446" s="398"/>
      <c r="BC446" s="397"/>
      <c r="BD446" s="398"/>
      <c r="BE446" s="398"/>
      <c r="BF446" s="398"/>
      <c r="BG446" s="398"/>
      <c r="BH446" s="398"/>
      <c r="BI446" s="397"/>
      <c r="BJ446" s="398"/>
      <c r="BK446" s="398"/>
      <c r="BL446" s="397"/>
      <c r="BM446" s="398"/>
      <c r="BN446" s="398"/>
      <c r="BO446" s="398"/>
      <c r="BP446" s="398"/>
      <c r="BQ446" s="398"/>
      <c r="BR446" s="398"/>
      <c r="BS446" s="398"/>
      <c r="BT446" s="398"/>
      <c r="BU446" s="398"/>
      <c r="BV446" s="398"/>
      <c r="BW446" s="398"/>
      <c r="BX446" s="398"/>
      <c r="BY446" s="398"/>
      <c r="BZ446" s="398"/>
      <c r="CA446" s="398"/>
      <c r="CB446" s="398"/>
      <c r="CC446" s="398"/>
      <c r="CD446" s="398"/>
      <c r="CE446" s="398"/>
      <c r="CF446" s="398"/>
      <c r="CG446" s="398"/>
      <c r="CH446" s="398"/>
      <c r="CI446" s="398"/>
      <c r="CJ446" s="398"/>
    </row>
    <row r="447" spans="1:88" s="402" customFormat="1" ht="15" x14ac:dyDescent="0.25">
      <c r="A447" s="899" t="s">
        <v>8263</v>
      </c>
      <c r="B447" s="398"/>
      <c r="C447" s="397"/>
      <c r="D447" s="900" t="s">
        <v>10132</v>
      </c>
      <c r="E447" s="429" t="s">
        <v>10145</v>
      </c>
      <c r="F447" s="399">
        <f t="shared" si="57"/>
        <v>45947</v>
      </c>
      <c r="G447" s="401" t="str">
        <f t="shared" si="58"/>
        <v>A</v>
      </c>
      <c r="H447" s="898" t="str">
        <f t="shared" si="59"/>
        <v>MR_DER-1296_25</v>
      </c>
      <c r="I447" s="413" t="str">
        <f t="shared" si="60"/>
        <v>ND</v>
      </c>
      <c r="J447" s="413" t="str">
        <f t="shared" si="61"/>
        <v>ND</v>
      </c>
      <c r="K447" s="398" t="s">
        <v>3730</v>
      </c>
      <c r="L447" s="430">
        <v>45902</v>
      </c>
      <c r="M447" s="218" t="s">
        <v>10175</v>
      </c>
      <c r="N447" s="398" t="s">
        <v>5536</v>
      </c>
      <c r="O447" s="430">
        <v>45912</v>
      </c>
      <c r="P447" s="398"/>
      <c r="Q447" s="398" t="s">
        <v>3765</v>
      </c>
      <c r="R447" s="430">
        <v>45925</v>
      </c>
      <c r="S447" s="218" t="s">
        <v>10403</v>
      </c>
      <c r="T447" s="398" t="s">
        <v>5539</v>
      </c>
      <c r="U447" s="430">
        <v>45932</v>
      </c>
      <c r="V447" s="398"/>
      <c r="W447" s="398" t="s">
        <v>3748</v>
      </c>
      <c r="X447" s="430">
        <v>45947</v>
      </c>
      <c r="Y447" s="23" t="s">
        <v>10851</v>
      </c>
      <c r="Z447" s="398"/>
      <c r="AA447" s="430"/>
      <c r="AB447" s="398"/>
      <c r="AC447" s="398"/>
      <c r="AD447" s="430"/>
      <c r="AE447" s="914"/>
      <c r="AF447" s="398"/>
      <c r="AG447" s="398"/>
      <c r="AH447" s="398"/>
      <c r="AI447" s="398"/>
      <c r="AJ447" s="430"/>
      <c r="AK447" s="914"/>
      <c r="AL447" s="398"/>
      <c r="AM447" s="398"/>
      <c r="AN447" s="398"/>
      <c r="AO447" s="398"/>
      <c r="AP447" s="398"/>
      <c r="AQ447" s="398"/>
      <c r="AR447" s="398"/>
      <c r="AS447" s="398"/>
      <c r="AT447" s="398"/>
      <c r="AU447" s="398"/>
      <c r="AV447" s="398"/>
      <c r="AW447" s="398"/>
      <c r="AX447" s="398"/>
      <c r="AY447" s="398"/>
      <c r="AZ447" s="397"/>
      <c r="BA447" s="398"/>
      <c r="BB447" s="398"/>
      <c r="BC447" s="397"/>
      <c r="BD447" s="398"/>
      <c r="BE447" s="398"/>
      <c r="BF447" s="398"/>
      <c r="BG447" s="398"/>
      <c r="BH447" s="398"/>
      <c r="BI447" s="397"/>
      <c r="BJ447" s="398"/>
      <c r="BK447" s="398"/>
      <c r="BL447" s="397"/>
      <c r="BM447" s="398"/>
      <c r="BN447" s="398"/>
      <c r="BO447" s="398"/>
      <c r="BP447" s="398"/>
      <c r="BQ447" s="398"/>
      <c r="BR447" s="398"/>
      <c r="BS447" s="398"/>
      <c r="BT447" s="398"/>
      <c r="BU447" s="398"/>
      <c r="BV447" s="398"/>
      <c r="BW447" s="398"/>
      <c r="BX447" s="398"/>
      <c r="BY447" s="398"/>
      <c r="BZ447" s="398"/>
      <c r="CA447" s="398"/>
      <c r="CB447" s="398"/>
      <c r="CC447" s="398"/>
      <c r="CD447" s="398"/>
      <c r="CE447" s="398"/>
      <c r="CF447" s="398"/>
      <c r="CG447" s="398"/>
      <c r="CH447" s="398"/>
      <c r="CI447" s="398"/>
      <c r="CJ447" s="398"/>
    </row>
    <row r="448" spans="1:88" s="402" customFormat="1" ht="15" x14ac:dyDescent="0.25">
      <c r="A448" s="899" t="s">
        <v>8263</v>
      </c>
      <c r="B448" s="398"/>
      <c r="C448" s="397"/>
      <c r="D448" s="900" t="s">
        <v>10132</v>
      </c>
      <c r="E448" s="429" t="s">
        <v>10146</v>
      </c>
      <c r="F448" s="399">
        <f t="shared" si="57"/>
        <v>45947</v>
      </c>
      <c r="G448" s="401" t="str">
        <f t="shared" si="58"/>
        <v>A</v>
      </c>
      <c r="H448" s="898" t="str">
        <f t="shared" si="59"/>
        <v>MR_DER-1296_25</v>
      </c>
      <c r="I448" s="413" t="str">
        <f t="shared" si="60"/>
        <v>ND</v>
      </c>
      <c r="J448" s="413" t="str">
        <f t="shared" si="61"/>
        <v>ND</v>
      </c>
      <c r="K448" s="398" t="s">
        <v>3730</v>
      </c>
      <c r="L448" s="430">
        <v>45902</v>
      </c>
      <c r="M448" s="218" t="s">
        <v>10175</v>
      </c>
      <c r="N448" s="398" t="s">
        <v>5536</v>
      </c>
      <c r="O448" s="430">
        <v>45912</v>
      </c>
      <c r="P448" s="398"/>
      <c r="Q448" s="398" t="s">
        <v>3765</v>
      </c>
      <c r="R448" s="430">
        <v>45925</v>
      </c>
      <c r="S448" s="218" t="s">
        <v>10403</v>
      </c>
      <c r="T448" s="398" t="s">
        <v>5539</v>
      </c>
      <c r="U448" s="430">
        <v>45932</v>
      </c>
      <c r="V448" s="398"/>
      <c r="W448" s="398" t="s">
        <v>3748</v>
      </c>
      <c r="X448" s="430">
        <v>45947</v>
      </c>
      <c r="Y448" s="23" t="s">
        <v>10851</v>
      </c>
      <c r="Z448" s="398"/>
      <c r="AA448" s="430"/>
      <c r="AB448" s="398"/>
      <c r="AC448" s="398"/>
      <c r="AD448" s="430"/>
      <c r="AE448" s="914"/>
      <c r="AF448" s="398"/>
      <c r="AG448" s="398"/>
      <c r="AH448" s="398"/>
      <c r="AI448" s="398"/>
      <c r="AJ448" s="430"/>
      <c r="AK448" s="914"/>
      <c r="AL448" s="398"/>
      <c r="AM448" s="398"/>
      <c r="AN448" s="398"/>
      <c r="AO448" s="398"/>
      <c r="AP448" s="398"/>
      <c r="AQ448" s="398"/>
      <c r="AR448" s="398"/>
      <c r="AS448" s="398"/>
      <c r="AT448" s="398"/>
      <c r="AU448" s="398"/>
      <c r="AV448" s="398"/>
      <c r="AW448" s="398"/>
      <c r="AX448" s="398"/>
      <c r="AY448" s="398"/>
      <c r="AZ448" s="397"/>
      <c r="BA448" s="398"/>
      <c r="BB448" s="398"/>
      <c r="BC448" s="397"/>
      <c r="BD448" s="398"/>
      <c r="BE448" s="398"/>
      <c r="BF448" s="398"/>
      <c r="BG448" s="398"/>
      <c r="BH448" s="398"/>
      <c r="BI448" s="397"/>
      <c r="BJ448" s="398"/>
      <c r="BK448" s="398"/>
      <c r="BL448" s="397"/>
      <c r="BM448" s="398"/>
      <c r="BN448" s="398"/>
      <c r="BO448" s="398"/>
      <c r="BP448" s="398"/>
      <c r="BQ448" s="398"/>
      <c r="BR448" s="398"/>
      <c r="BS448" s="398"/>
      <c r="BT448" s="398"/>
      <c r="BU448" s="398"/>
      <c r="BV448" s="398"/>
      <c r="BW448" s="398"/>
      <c r="BX448" s="398"/>
      <c r="BY448" s="398"/>
      <c r="BZ448" s="398"/>
      <c r="CA448" s="398"/>
      <c r="CB448" s="398"/>
      <c r="CC448" s="398"/>
      <c r="CD448" s="398"/>
      <c r="CE448" s="398"/>
      <c r="CF448" s="398"/>
      <c r="CG448" s="398"/>
      <c r="CH448" s="398"/>
      <c r="CI448" s="398"/>
      <c r="CJ448" s="398"/>
    </row>
    <row r="449" spans="1:88" s="402" customFormat="1" ht="15" x14ac:dyDescent="0.25">
      <c r="A449" s="899" t="s">
        <v>8263</v>
      </c>
      <c r="B449" s="398"/>
      <c r="C449" s="397"/>
      <c r="D449" s="900" t="s">
        <v>10132</v>
      </c>
      <c r="E449" s="429" t="s">
        <v>10147</v>
      </c>
      <c r="F449" s="399">
        <f t="shared" si="57"/>
        <v>45947</v>
      </c>
      <c r="G449" s="401" t="str">
        <f t="shared" si="58"/>
        <v>A</v>
      </c>
      <c r="H449" s="898" t="str">
        <f t="shared" si="59"/>
        <v>MR_DER-1296_25</v>
      </c>
      <c r="I449" s="413" t="str">
        <f t="shared" si="60"/>
        <v>ND</v>
      </c>
      <c r="J449" s="413" t="str">
        <f t="shared" si="61"/>
        <v>ND</v>
      </c>
      <c r="K449" s="398" t="s">
        <v>3730</v>
      </c>
      <c r="L449" s="430">
        <v>45902</v>
      </c>
      <c r="M449" s="218" t="s">
        <v>10175</v>
      </c>
      <c r="N449" s="398" t="s">
        <v>5536</v>
      </c>
      <c r="O449" s="430">
        <v>45912</v>
      </c>
      <c r="P449" s="398"/>
      <c r="Q449" s="398" t="s">
        <v>3765</v>
      </c>
      <c r="R449" s="430">
        <v>45925</v>
      </c>
      <c r="S449" s="218" t="s">
        <v>10403</v>
      </c>
      <c r="T449" s="398" t="s">
        <v>5539</v>
      </c>
      <c r="U449" s="430">
        <v>45932</v>
      </c>
      <c r="V449" s="398"/>
      <c r="W449" s="398" t="s">
        <v>3748</v>
      </c>
      <c r="X449" s="430">
        <v>45947</v>
      </c>
      <c r="Y449" s="23" t="s">
        <v>10851</v>
      </c>
      <c r="Z449" s="398"/>
      <c r="AA449" s="430"/>
      <c r="AB449" s="398"/>
      <c r="AC449" s="398"/>
      <c r="AD449" s="430"/>
      <c r="AE449" s="914"/>
      <c r="AF449" s="398"/>
      <c r="AG449" s="398"/>
      <c r="AH449" s="398"/>
      <c r="AI449" s="398"/>
      <c r="AJ449" s="430"/>
      <c r="AK449" s="914"/>
      <c r="AL449" s="398"/>
      <c r="AM449" s="398"/>
      <c r="AN449" s="398"/>
      <c r="AO449" s="398"/>
      <c r="AP449" s="398"/>
      <c r="AQ449" s="398"/>
      <c r="AR449" s="398"/>
      <c r="AS449" s="398"/>
      <c r="AT449" s="398"/>
      <c r="AU449" s="398"/>
      <c r="AV449" s="398"/>
      <c r="AW449" s="398"/>
      <c r="AX449" s="398"/>
      <c r="AY449" s="398"/>
      <c r="AZ449" s="397"/>
      <c r="BA449" s="398"/>
      <c r="BB449" s="398"/>
      <c r="BC449" s="397"/>
      <c r="BD449" s="398"/>
      <c r="BE449" s="398"/>
      <c r="BF449" s="398"/>
      <c r="BG449" s="398"/>
      <c r="BH449" s="398"/>
      <c r="BI449" s="397"/>
      <c r="BJ449" s="398"/>
      <c r="BK449" s="398"/>
      <c r="BL449" s="397"/>
      <c r="BM449" s="398"/>
      <c r="BN449" s="398"/>
      <c r="BO449" s="398"/>
      <c r="BP449" s="398"/>
      <c r="BQ449" s="398"/>
      <c r="BR449" s="398"/>
      <c r="BS449" s="398"/>
      <c r="BT449" s="398"/>
      <c r="BU449" s="398"/>
      <c r="BV449" s="398"/>
      <c r="BW449" s="398"/>
      <c r="BX449" s="398"/>
      <c r="BY449" s="398"/>
      <c r="BZ449" s="398"/>
      <c r="CA449" s="398"/>
      <c r="CB449" s="398"/>
      <c r="CC449" s="398"/>
      <c r="CD449" s="398"/>
      <c r="CE449" s="398"/>
      <c r="CF449" s="398"/>
      <c r="CG449" s="398"/>
      <c r="CH449" s="398"/>
      <c r="CI449" s="398"/>
      <c r="CJ449" s="398"/>
    </row>
    <row r="450" spans="1:88" s="402" customFormat="1" ht="15" x14ac:dyDescent="0.25">
      <c r="A450" s="899" t="s">
        <v>8263</v>
      </c>
      <c r="B450" s="398"/>
      <c r="C450" s="397"/>
      <c r="D450" s="900" t="s">
        <v>10132</v>
      </c>
      <c r="E450" s="429" t="s">
        <v>10148</v>
      </c>
      <c r="F450" s="399">
        <f t="shared" si="57"/>
        <v>45947</v>
      </c>
      <c r="G450" s="401" t="str">
        <f t="shared" si="58"/>
        <v>A</v>
      </c>
      <c r="H450" s="898" t="str">
        <f t="shared" si="59"/>
        <v>MR_DER-1296_25</v>
      </c>
      <c r="I450" s="413" t="str">
        <f t="shared" si="60"/>
        <v>ND</v>
      </c>
      <c r="J450" s="413" t="str">
        <f t="shared" si="61"/>
        <v>ND</v>
      </c>
      <c r="K450" s="398" t="s">
        <v>3730</v>
      </c>
      <c r="L450" s="430">
        <v>45902</v>
      </c>
      <c r="M450" s="218" t="s">
        <v>10175</v>
      </c>
      <c r="N450" s="398" t="s">
        <v>5536</v>
      </c>
      <c r="O450" s="430">
        <v>45912</v>
      </c>
      <c r="P450" s="398"/>
      <c r="Q450" s="398" t="s">
        <v>3765</v>
      </c>
      <c r="R450" s="430">
        <v>45925</v>
      </c>
      <c r="S450" s="218" t="s">
        <v>10403</v>
      </c>
      <c r="T450" s="398" t="s">
        <v>5539</v>
      </c>
      <c r="U450" s="430">
        <v>45932</v>
      </c>
      <c r="V450" s="398"/>
      <c r="W450" s="398" t="s">
        <v>3748</v>
      </c>
      <c r="X450" s="430">
        <v>45947</v>
      </c>
      <c r="Y450" s="23" t="s">
        <v>10851</v>
      </c>
      <c r="Z450" s="398"/>
      <c r="AA450" s="430"/>
      <c r="AB450" s="398"/>
      <c r="AC450" s="398"/>
      <c r="AD450" s="430"/>
      <c r="AE450" s="914"/>
      <c r="AF450" s="398"/>
      <c r="AG450" s="398"/>
      <c r="AH450" s="398"/>
      <c r="AI450" s="398"/>
      <c r="AJ450" s="430"/>
      <c r="AK450" s="914"/>
      <c r="AL450" s="398"/>
      <c r="AM450" s="398"/>
      <c r="AN450" s="398"/>
      <c r="AO450" s="398"/>
      <c r="AP450" s="398"/>
      <c r="AQ450" s="398"/>
      <c r="AR450" s="398"/>
      <c r="AS450" s="398"/>
      <c r="AT450" s="398"/>
      <c r="AU450" s="398"/>
      <c r="AV450" s="398"/>
      <c r="AW450" s="398"/>
      <c r="AX450" s="398"/>
      <c r="AY450" s="398"/>
      <c r="AZ450" s="397"/>
      <c r="BA450" s="398"/>
      <c r="BB450" s="398"/>
      <c r="BC450" s="397"/>
      <c r="BD450" s="398"/>
      <c r="BE450" s="398"/>
      <c r="BF450" s="398"/>
      <c r="BG450" s="398"/>
      <c r="BH450" s="398"/>
      <c r="BI450" s="397"/>
      <c r="BJ450" s="398"/>
      <c r="BK450" s="398"/>
      <c r="BL450" s="397"/>
      <c r="BM450" s="398"/>
      <c r="BN450" s="398"/>
      <c r="BO450" s="398"/>
      <c r="BP450" s="398"/>
      <c r="BQ450" s="398"/>
      <c r="BR450" s="398"/>
      <c r="BS450" s="398"/>
      <c r="BT450" s="398"/>
      <c r="BU450" s="398"/>
      <c r="BV450" s="398"/>
      <c r="BW450" s="398"/>
      <c r="BX450" s="398"/>
      <c r="BY450" s="398"/>
      <c r="BZ450" s="398"/>
      <c r="CA450" s="398"/>
      <c r="CB450" s="398"/>
      <c r="CC450" s="398"/>
      <c r="CD450" s="398"/>
      <c r="CE450" s="398"/>
      <c r="CF450" s="398"/>
      <c r="CG450" s="398"/>
      <c r="CH450" s="398"/>
      <c r="CI450" s="398"/>
      <c r="CJ450" s="398"/>
    </row>
    <row r="451" spans="1:88" s="402" customFormat="1" ht="15" x14ac:dyDescent="0.25">
      <c r="A451" s="899" t="s">
        <v>8263</v>
      </c>
      <c r="B451" s="398"/>
      <c r="C451" s="397"/>
      <c r="D451" s="900" t="s">
        <v>10132</v>
      </c>
      <c r="E451" s="429" t="s">
        <v>10149</v>
      </c>
      <c r="F451" s="399">
        <f t="shared" si="57"/>
        <v>45947</v>
      </c>
      <c r="G451" s="401" t="str">
        <f t="shared" si="58"/>
        <v>A</v>
      </c>
      <c r="H451" s="898" t="str">
        <f t="shared" si="59"/>
        <v>MR_DER-1296_25</v>
      </c>
      <c r="I451" s="413" t="str">
        <f t="shared" si="60"/>
        <v>ND</v>
      </c>
      <c r="J451" s="413" t="str">
        <f t="shared" si="61"/>
        <v>ND</v>
      </c>
      <c r="K451" s="398" t="s">
        <v>3730</v>
      </c>
      <c r="L451" s="430">
        <v>45902</v>
      </c>
      <c r="M451" s="218" t="s">
        <v>10175</v>
      </c>
      <c r="N451" s="398" t="s">
        <v>5536</v>
      </c>
      <c r="O451" s="430">
        <v>45912</v>
      </c>
      <c r="P451" s="398"/>
      <c r="Q451" s="398" t="s">
        <v>3765</v>
      </c>
      <c r="R451" s="430">
        <v>45925</v>
      </c>
      <c r="S451" s="218" t="s">
        <v>10403</v>
      </c>
      <c r="T451" s="398" t="s">
        <v>5539</v>
      </c>
      <c r="U451" s="430">
        <v>45932</v>
      </c>
      <c r="V451" s="398"/>
      <c r="W451" s="398" t="s">
        <v>3748</v>
      </c>
      <c r="X451" s="430">
        <v>45947</v>
      </c>
      <c r="Y451" s="23" t="s">
        <v>10851</v>
      </c>
      <c r="Z451" s="398"/>
      <c r="AA451" s="430"/>
      <c r="AB451" s="398"/>
      <c r="AC451" s="398"/>
      <c r="AD451" s="430"/>
      <c r="AE451" s="914"/>
      <c r="AF451" s="398"/>
      <c r="AG451" s="398"/>
      <c r="AH451" s="398"/>
      <c r="AI451" s="398"/>
      <c r="AJ451" s="430"/>
      <c r="AK451" s="914"/>
      <c r="AL451" s="398"/>
      <c r="AM451" s="398"/>
      <c r="AN451" s="398"/>
      <c r="AO451" s="398"/>
      <c r="AP451" s="398"/>
      <c r="AQ451" s="398"/>
      <c r="AR451" s="398"/>
      <c r="AS451" s="398"/>
      <c r="AT451" s="398"/>
      <c r="AU451" s="398"/>
      <c r="AV451" s="398"/>
      <c r="AW451" s="398"/>
      <c r="AX451" s="398"/>
      <c r="AY451" s="398"/>
      <c r="AZ451" s="397"/>
      <c r="BA451" s="398"/>
      <c r="BB451" s="398"/>
      <c r="BC451" s="397"/>
      <c r="BD451" s="398"/>
      <c r="BE451" s="398"/>
      <c r="BF451" s="398"/>
      <c r="BG451" s="398"/>
      <c r="BH451" s="398"/>
      <c r="BI451" s="397"/>
      <c r="BJ451" s="398"/>
      <c r="BK451" s="398"/>
      <c r="BL451" s="397"/>
      <c r="BM451" s="398"/>
      <c r="BN451" s="398"/>
      <c r="BO451" s="398"/>
      <c r="BP451" s="398"/>
      <c r="BQ451" s="398"/>
      <c r="BR451" s="398"/>
      <c r="BS451" s="398"/>
      <c r="BT451" s="398"/>
      <c r="BU451" s="398"/>
      <c r="BV451" s="398"/>
      <c r="BW451" s="398"/>
      <c r="BX451" s="398"/>
      <c r="BY451" s="398"/>
      <c r="BZ451" s="398"/>
      <c r="CA451" s="398"/>
      <c r="CB451" s="398"/>
      <c r="CC451" s="398"/>
      <c r="CD451" s="398"/>
      <c r="CE451" s="398"/>
      <c r="CF451" s="398"/>
      <c r="CG451" s="398"/>
      <c r="CH451" s="398"/>
      <c r="CI451" s="398"/>
      <c r="CJ451" s="398"/>
    </row>
    <row r="452" spans="1:88" s="402" customFormat="1" ht="15" x14ac:dyDescent="0.25">
      <c r="A452" s="899" t="s">
        <v>8263</v>
      </c>
      <c r="B452" s="398"/>
      <c r="C452" s="397"/>
      <c r="D452" s="900" t="s">
        <v>10132</v>
      </c>
      <c r="E452" s="429" t="s">
        <v>10150</v>
      </c>
      <c r="F452" s="399">
        <f t="shared" si="57"/>
        <v>45947</v>
      </c>
      <c r="G452" s="401" t="str">
        <f t="shared" si="58"/>
        <v>A</v>
      </c>
      <c r="H452" s="898" t="str">
        <f t="shared" si="59"/>
        <v>MR_DER-1296_25</v>
      </c>
      <c r="I452" s="413" t="str">
        <f t="shared" si="60"/>
        <v>ND</v>
      </c>
      <c r="J452" s="413" t="str">
        <f t="shared" si="61"/>
        <v>ND</v>
      </c>
      <c r="K452" s="398" t="s">
        <v>3730</v>
      </c>
      <c r="L452" s="430">
        <v>45902</v>
      </c>
      <c r="M452" s="218" t="s">
        <v>10175</v>
      </c>
      <c r="N452" s="398" t="s">
        <v>5536</v>
      </c>
      <c r="O452" s="430">
        <v>45912</v>
      </c>
      <c r="P452" s="398"/>
      <c r="Q452" s="398" t="s">
        <v>3765</v>
      </c>
      <c r="R452" s="430">
        <v>45925</v>
      </c>
      <c r="S452" s="218" t="s">
        <v>10403</v>
      </c>
      <c r="T452" s="398" t="s">
        <v>5539</v>
      </c>
      <c r="U452" s="430">
        <v>45932</v>
      </c>
      <c r="V452" s="398"/>
      <c r="W452" s="398" t="s">
        <v>3748</v>
      </c>
      <c r="X452" s="430">
        <v>45947</v>
      </c>
      <c r="Y452" s="23" t="s">
        <v>10851</v>
      </c>
      <c r="Z452" s="398"/>
      <c r="AA452" s="430"/>
      <c r="AB452" s="398"/>
      <c r="AC452" s="398"/>
      <c r="AD452" s="430"/>
      <c r="AE452" s="914"/>
      <c r="AF452" s="398"/>
      <c r="AG452" s="398"/>
      <c r="AH452" s="398"/>
      <c r="AI452" s="398"/>
      <c r="AJ452" s="430"/>
      <c r="AK452" s="914"/>
      <c r="AL452" s="398"/>
      <c r="AM452" s="398"/>
      <c r="AN452" s="398"/>
      <c r="AO452" s="398"/>
      <c r="AP452" s="398"/>
      <c r="AQ452" s="398"/>
      <c r="AR452" s="398"/>
      <c r="AS452" s="398"/>
      <c r="AT452" s="398"/>
      <c r="AU452" s="398"/>
      <c r="AV452" s="398"/>
      <c r="AW452" s="398"/>
      <c r="AX452" s="398"/>
      <c r="AY452" s="398"/>
      <c r="AZ452" s="397"/>
      <c r="BA452" s="398"/>
      <c r="BB452" s="398"/>
      <c r="BC452" s="397"/>
      <c r="BD452" s="398"/>
      <c r="BE452" s="398"/>
      <c r="BF452" s="398"/>
      <c r="BG452" s="398"/>
      <c r="BH452" s="398"/>
      <c r="BI452" s="397"/>
      <c r="BJ452" s="398"/>
      <c r="BK452" s="398"/>
      <c r="BL452" s="397"/>
      <c r="BM452" s="398"/>
      <c r="BN452" s="398"/>
      <c r="BO452" s="398"/>
      <c r="BP452" s="398"/>
      <c r="BQ452" s="398"/>
      <c r="BR452" s="398"/>
      <c r="BS452" s="398"/>
      <c r="BT452" s="398"/>
      <c r="BU452" s="398"/>
      <c r="BV452" s="398"/>
      <c r="BW452" s="398"/>
      <c r="BX452" s="398"/>
      <c r="BY452" s="398"/>
      <c r="BZ452" s="398"/>
      <c r="CA452" s="398"/>
      <c r="CB452" s="398"/>
      <c r="CC452" s="398"/>
      <c r="CD452" s="398"/>
      <c r="CE452" s="398"/>
      <c r="CF452" s="398"/>
      <c r="CG452" s="398"/>
      <c r="CH452" s="398"/>
      <c r="CI452" s="398"/>
      <c r="CJ452" s="398"/>
    </row>
    <row r="453" spans="1:88" s="402" customFormat="1" ht="15" x14ac:dyDescent="0.25">
      <c r="A453" s="899" t="s">
        <v>8263</v>
      </c>
      <c r="B453" s="398"/>
      <c r="C453" s="397"/>
      <c r="D453" s="900" t="s">
        <v>10132</v>
      </c>
      <c r="E453" s="429" t="s">
        <v>10151</v>
      </c>
      <c r="F453" s="399">
        <f t="shared" si="57"/>
        <v>45947</v>
      </c>
      <c r="G453" s="401" t="str">
        <f t="shared" si="58"/>
        <v>A</v>
      </c>
      <c r="H453" s="898" t="str">
        <f t="shared" si="59"/>
        <v>MR_DER-1296_25</v>
      </c>
      <c r="I453" s="413" t="str">
        <f t="shared" si="60"/>
        <v>ND</v>
      </c>
      <c r="J453" s="413" t="str">
        <f t="shared" si="61"/>
        <v>ND</v>
      </c>
      <c r="K453" s="398" t="s">
        <v>3730</v>
      </c>
      <c r="L453" s="430">
        <v>45902</v>
      </c>
      <c r="M453" s="218" t="s">
        <v>10175</v>
      </c>
      <c r="N453" s="398" t="s">
        <v>5536</v>
      </c>
      <c r="O453" s="430">
        <v>45912</v>
      </c>
      <c r="P453" s="398"/>
      <c r="Q453" s="398" t="s">
        <v>3765</v>
      </c>
      <c r="R453" s="430">
        <v>45925</v>
      </c>
      <c r="S453" s="218" t="s">
        <v>10403</v>
      </c>
      <c r="T453" s="398" t="s">
        <v>5539</v>
      </c>
      <c r="U453" s="430">
        <v>45932</v>
      </c>
      <c r="V453" s="398"/>
      <c r="W453" s="398" t="s">
        <v>3748</v>
      </c>
      <c r="X453" s="430">
        <v>45947</v>
      </c>
      <c r="Y453" s="23" t="s">
        <v>10851</v>
      </c>
      <c r="Z453" s="398"/>
      <c r="AA453" s="430"/>
      <c r="AB453" s="398"/>
      <c r="AC453" s="398"/>
      <c r="AD453" s="430"/>
      <c r="AE453" s="914"/>
      <c r="AF453" s="398"/>
      <c r="AG453" s="398"/>
      <c r="AH453" s="398"/>
      <c r="AI453" s="398"/>
      <c r="AJ453" s="430"/>
      <c r="AK453" s="914"/>
      <c r="AL453" s="398"/>
      <c r="AM453" s="398"/>
      <c r="AN453" s="398"/>
      <c r="AO453" s="398"/>
      <c r="AP453" s="398"/>
      <c r="AQ453" s="398"/>
      <c r="AR453" s="398"/>
      <c r="AS453" s="398"/>
      <c r="AT453" s="398"/>
      <c r="AU453" s="398"/>
      <c r="AV453" s="398"/>
      <c r="AW453" s="398"/>
      <c r="AX453" s="398"/>
      <c r="AY453" s="398"/>
      <c r="AZ453" s="397"/>
      <c r="BA453" s="398"/>
      <c r="BB453" s="398"/>
      <c r="BC453" s="397"/>
      <c r="BD453" s="398"/>
      <c r="BE453" s="398"/>
      <c r="BF453" s="398"/>
      <c r="BG453" s="398"/>
      <c r="BH453" s="398"/>
      <c r="BI453" s="397"/>
      <c r="BJ453" s="398"/>
      <c r="BK453" s="398"/>
      <c r="BL453" s="397"/>
      <c r="BM453" s="398"/>
      <c r="BN453" s="398"/>
      <c r="BO453" s="398"/>
      <c r="BP453" s="398"/>
      <c r="BQ453" s="398"/>
      <c r="BR453" s="398"/>
      <c r="BS453" s="398"/>
      <c r="BT453" s="398"/>
      <c r="BU453" s="398"/>
      <c r="BV453" s="398"/>
      <c r="BW453" s="398"/>
      <c r="BX453" s="398"/>
      <c r="BY453" s="398"/>
      <c r="BZ453" s="398"/>
      <c r="CA453" s="398"/>
      <c r="CB453" s="398"/>
      <c r="CC453" s="398"/>
      <c r="CD453" s="398"/>
      <c r="CE453" s="398"/>
      <c r="CF453" s="398"/>
      <c r="CG453" s="398"/>
      <c r="CH453" s="398"/>
      <c r="CI453" s="398"/>
      <c r="CJ453" s="398"/>
    </row>
    <row r="454" spans="1:88" s="402" customFormat="1" ht="15" x14ac:dyDescent="0.25">
      <c r="A454" s="899" t="s">
        <v>8263</v>
      </c>
      <c r="B454" s="398"/>
      <c r="C454" s="397"/>
      <c r="D454" s="900" t="s">
        <v>10132</v>
      </c>
      <c r="E454" s="429" t="s">
        <v>10152</v>
      </c>
      <c r="F454" s="399">
        <f t="shared" si="57"/>
        <v>45947</v>
      </c>
      <c r="G454" s="401" t="str">
        <f t="shared" si="58"/>
        <v>A</v>
      </c>
      <c r="H454" s="898" t="str">
        <f t="shared" si="59"/>
        <v>MR_DER-1296_25</v>
      </c>
      <c r="I454" s="413" t="str">
        <f t="shared" si="60"/>
        <v>ND</v>
      </c>
      <c r="J454" s="413" t="str">
        <f t="shared" si="61"/>
        <v>ND</v>
      </c>
      <c r="K454" s="398" t="s">
        <v>3730</v>
      </c>
      <c r="L454" s="430">
        <v>45902</v>
      </c>
      <c r="M454" s="218" t="s">
        <v>10175</v>
      </c>
      <c r="N454" s="398" t="s">
        <v>5536</v>
      </c>
      <c r="O454" s="430">
        <v>45912</v>
      </c>
      <c r="P454" s="398"/>
      <c r="Q454" s="398" t="s">
        <v>3765</v>
      </c>
      <c r="R454" s="430">
        <v>45925</v>
      </c>
      <c r="S454" s="218" t="s">
        <v>10403</v>
      </c>
      <c r="T454" s="398" t="s">
        <v>5539</v>
      </c>
      <c r="U454" s="430">
        <v>45932</v>
      </c>
      <c r="V454" s="398"/>
      <c r="W454" s="398" t="s">
        <v>3748</v>
      </c>
      <c r="X454" s="430">
        <v>45947</v>
      </c>
      <c r="Y454" s="23" t="s">
        <v>10851</v>
      </c>
      <c r="Z454" s="398"/>
      <c r="AA454" s="430"/>
      <c r="AB454" s="398"/>
      <c r="AC454" s="398"/>
      <c r="AD454" s="430"/>
      <c r="AE454" s="914"/>
      <c r="AF454" s="398"/>
      <c r="AG454" s="398"/>
      <c r="AH454" s="398"/>
      <c r="AI454" s="398"/>
      <c r="AJ454" s="430"/>
      <c r="AK454" s="914"/>
      <c r="AL454" s="398"/>
      <c r="AM454" s="398"/>
      <c r="AN454" s="398"/>
      <c r="AO454" s="398"/>
      <c r="AP454" s="398"/>
      <c r="AQ454" s="398"/>
      <c r="AR454" s="398"/>
      <c r="AS454" s="398"/>
      <c r="AT454" s="398"/>
      <c r="AU454" s="398"/>
      <c r="AV454" s="398"/>
      <c r="AW454" s="398"/>
      <c r="AX454" s="398"/>
      <c r="AY454" s="398"/>
      <c r="AZ454" s="397"/>
      <c r="BA454" s="398"/>
      <c r="BB454" s="398"/>
      <c r="BC454" s="397"/>
      <c r="BD454" s="398"/>
      <c r="BE454" s="398"/>
      <c r="BF454" s="398"/>
      <c r="BG454" s="398"/>
      <c r="BH454" s="398"/>
      <c r="BI454" s="397"/>
      <c r="BJ454" s="398"/>
      <c r="BK454" s="398"/>
      <c r="BL454" s="397"/>
      <c r="BM454" s="398"/>
      <c r="BN454" s="398"/>
      <c r="BO454" s="398"/>
      <c r="BP454" s="398"/>
      <c r="BQ454" s="398"/>
      <c r="BR454" s="398"/>
      <c r="BS454" s="398"/>
      <c r="BT454" s="398"/>
      <c r="BU454" s="398"/>
      <c r="BV454" s="398"/>
      <c r="BW454" s="398"/>
      <c r="BX454" s="398"/>
      <c r="BY454" s="398"/>
      <c r="BZ454" s="398"/>
      <c r="CA454" s="398"/>
      <c r="CB454" s="398"/>
      <c r="CC454" s="398"/>
      <c r="CD454" s="398"/>
      <c r="CE454" s="398"/>
      <c r="CF454" s="398"/>
      <c r="CG454" s="398"/>
      <c r="CH454" s="398"/>
      <c r="CI454" s="398"/>
      <c r="CJ454" s="398"/>
    </row>
    <row r="455" spans="1:88" s="402" customFormat="1" ht="15" x14ac:dyDescent="0.25">
      <c r="A455" s="899" t="s">
        <v>8263</v>
      </c>
      <c r="B455" s="398"/>
      <c r="C455" s="397"/>
      <c r="D455" s="900" t="s">
        <v>10132</v>
      </c>
      <c r="E455" s="429" t="s">
        <v>10153</v>
      </c>
      <c r="F455" s="399">
        <f t="shared" si="57"/>
        <v>45947</v>
      </c>
      <c r="G455" s="401" t="str">
        <f t="shared" si="58"/>
        <v>A</v>
      </c>
      <c r="H455" s="898" t="str">
        <f t="shared" si="59"/>
        <v>MR_DER-1296_25</v>
      </c>
      <c r="I455" s="413" t="str">
        <f t="shared" si="60"/>
        <v>ND</v>
      </c>
      <c r="J455" s="413" t="str">
        <f t="shared" si="61"/>
        <v>ND</v>
      </c>
      <c r="K455" s="398" t="s">
        <v>3730</v>
      </c>
      <c r="L455" s="430">
        <v>45902</v>
      </c>
      <c r="M455" s="218" t="s">
        <v>10175</v>
      </c>
      <c r="N455" s="398" t="s">
        <v>5536</v>
      </c>
      <c r="O455" s="430">
        <v>45912</v>
      </c>
      <c r="P455" s="398"/>
      <c r="Q455" s="398" t="s">
        <v>3765</v>
      </c>
      <c r="R455" s="430">
        <v>45925</v>
      </c>
      <c r="S455" s="218" t="s">
        <v>10403</v>
      </c>
      <c r="T455" s="398" t="s">
        <v>5539</v>
      </c>
      <c r="U455" s="430">
        <v>45932</v>
      </c>
      <c r="V455" s="398"/>
      <c r="W455" s="398" t="s">
        <v>3748</v>
      </c>
      <c r="X455" s="430">
        <v>45947</v>
      </c>
      <c r="Y455" s="23" t="s">
        <v>10851</v>
      </c>
      <c r="Z455" s="398"/>
      <c r="AA455" s="430"/>
      <c r="AB455" s="398"/>
      <c r="AC455" s="398"/>
      <c r="AD455" s="430"/>
      <c r="AE455" s="914"/>
      <c r="AF455" s="398"/>
      <c r="AG455" s="398"/>
      <c r="AH455" s="398"/>
      <c r="AI455" s="398"/>
      <c r="AJ455" s="430"/>
      <c r="AK455" s="914"/>
      <c r="AL455" s="398"/>
      <c r="AM455" s="398"/>
      <c r="AN455" s="398"/>
      <c r="AO455" s="398"/>
      <c r="AP455" s="398"/>
      <c r="AQ455" s="398"/>
      <c r="AR455" s="398"/>
      <c r="AS455" s="398"/>
      <c r="AT455" s="398"/>
      <c r="AU455" s="398"/>
      <c r="AV455" s="398"/>
      <c r="AW455" s="398"/>
      <c r="AX455" s="398"/>
      <c r="AY455" s="398"/>
      <c r="AZ455" s="397"/>
      <c r="BA455" s="398"/>
      <c r="BB455" s="398"/>
      <c r="BC455" s="397"/>
      <c r="BD455" s="398"/>
      <c r="BE455" s="398"/>
      <c r="BF455" s="398"/>
      <c r="BG455" s="398"/>
      <c r="BH455" s="398"/>
      <c r="BI455" s="397"/>
      <c r="BJ455" s="398"/>
      <c r="BK455" s="398"/>
      <c r="BL455" s="397"/>
      <c r="BM455" s="398"/>
      <c r="BN455" s="398"/>
      <c r="BO455" s="398"/>
      <c r="BP455" s="398"/>
      <c r="BQ455" s="398"/>
      <c r="BR455" s="398"/>
      <c r="BS455" s="398"/>
      <c r="BT455" s="398"/>
      <c r="BU455" s="398"/>
      <c r="BV455" s="398"/>
      <c r="BW455" s="398"/>
      <c r="BX455" s="398"/>
      <c r="BY455" s="398"/>
      <c r="BZ455" s="398"/>
      <c r="CA455" s="398"/>
      <c r="CB455" s="398"/>
      <c r="CC455" s="398"/>
      <c r="CD455" s="398"/>
      <c r="CE455" s="398"/>
      <c r="CF455" s="398"/>
      <c r="CG455" s="398"/>
      <c r="CH455" s="398"/>
      <c r="CI455" s="398"/>
      <c r="CJ455" s="398"/>
    </row>
    <row r="456" spans="1:88" s="402" customFormat="1" ht="15" x14ac:dyDescent="0.25">
      <c r="A456" s="899" t="s">
        <v>8263</v>
      </c>
      <c r="B456" s="398"/>
      <c r="C456" s="397"/>
      <c r="D456" s="900" t="s">
        <v>10132</v>
      </c>
      <c r="E456" s="429" t="s">
        <v>10154</v>
      </c>
      <c r="F456" s="399">
        <f t="shared" si="57"/>
        <v>45947</v>
      </c>
      <c r="G456" s="401" t="str">
        <f t="shared" si="58"/>
        <v>A</v>
      </c>
      <c r="H456" s="898" t="str">
        <f t="shared" si="59"/>
        <v>MR_DER-1296_25</v>
      </c>
      <c r="I456" s="413" t="str">
        <f t="shared" si="60"/>
        <v>ND</v>
      </c>
      <c r="J456" s="413" t="str">
        <f t="shared" si="61"/>
        <v>ND</v>
      </c>
      <c r="K456" s="398" t="s">
        <v>3730</v>
      </c>
      <c r="L456" s="430">
        <v>45902</v>
      </c>
      <c r="M456" s="218" t="s">
        <v>10175</v>
      </c>
      <c r="N456" s="398" t="s">
        <v>5536</v>
      </c>
      <c r="O456" s="430">
        <v>45912</v>
      </c>
      <c r="P456" s="398"/>
      <c r="Q456" s="398" t="s">
        <v>3765</v>
      </c>
      <c r="R456" s="430">
        <v>45925</v>
      </c>
      <c r="S456" s="218" t="s">
        <v>10403</v>
      </c>
      <c r="T456" s="398" t="s">
        <v>5539</v>
      </c>
      <c r="U456" s="430">
        <v>45932</v>
      </c>
      <c r="V456" s="398"/>
      <c r="W456" s="398" t="s">
        <v>3748</v>
      </c>
      <c r="X456" s="430">
        <v>45947</v>
      </c>
      <c r="Y456" s="23" t="s">
        <v>10851</v>
      </c>
      <c r="Z456" s="398"/>
      <c r="AA456" s="430"/>
      <c r="AB456" s="398"/>
      <c r="AC456" s="398"/>
      <c r="AD456" s="430"/>
      <c r="AE456" s="914"/>
      <c r="AF456" s="398"/>
      <c r="AG456" s="398"/>
      <c r="AH456" s="398"/>
      <c r="AI456" s="398"/>
      <c r="AJ456" s="430"/>
      <c r="AK456" s="914"/>
      <c r="AL456" s="398"/>
      <c r="AM456" s="398"/>
      <c r="AN456" s="398"/>
      <c r="AO456" s="398"/>
      <c r="AP456" s="398"/>
      <c r="AQ456" s="398"/>
      <c r="AR456" s="398"/>
      <c r="AS456" s="398"/>
      <c r="AT456" s="398"/>
      <c r="AU456" s="398"/>
      <c r="AV456" s="398"/>
      <c r="AW456" s="398"/>
      <c r="AX456" s="398"/>
      <c r="AY456" s="398"/>
      <c r="AZ456" s="397"/>
      <c r="BA456" s="398"/>
      <c r="BB456" s="398"/>
      <c r="BC456" s="397"/>
      <c r="BD456" s="398"/>
      <c r="BE456" s="398"/>
      <c r="BF456" s="398"/>
      <c r="BG456" s="398"/>
      <c r="BH456" s="398"/>
      <c r="BI456" s="397"/>
      <c r="BJ456" s="398"/>
      <c r="BK456" s="398"/>
      <c r="BL456" s="397"/>
      <c r="BM456" s="398"/>
      <c r="BN456" s="398"/>
      <c r="BO456" s="398"/>
      <c r="BP456" s="398"/>
      <c r="BQ456" s="398"/>
      <c r="BR456" s="398"/>
      <c r="BS456" s="398"/>
      <c r="BT456" s="398"/>
      <c r="BU456" s="398"/>
      <c r="BV456" s="398"/>
      <c r="BW456" s="398"/>
      <c r="BX456" s="398"/>
      <c r="BY456" s="398"/>
      <c r="BZ456" s="398"/>
      <c r="CA456" s="398"/>
      <c r="CB456" s="398"/>
      <c r="CC456" s="398"/>
      <c r="CD456" s="398"/>
      <c r="CE456" s="398"/>
      <c r="CF456" s="398"/>
      <c r="CG456" s="398"/>
      <c r="CH456" s="398"/>
      <c r="CI456" s="398"/>
      <c r="CJ456" s="398"/>
    </row>
    <row r="457" spans="1:88" s="402" customFormat="1" ht="15" x14ac:dyDescent="0.25">
      <c r="A457" s="899" t="s">
        <v>8263</v>
      </c>
      <c r="B457" s="398"/>
      <c r="C457" s="397"/>
      <c r="D457" s="900" t="s">
        <v>10132</v>
      </c>
      <c r="E457" s="429" t="s">
        <v>10155</v>
      </c>
      <c r="F457" s="399">
        <f t="shared" si="57"/>
        <v>45947</v>
      </c>
      <c r="G457" s="401" t="str">
        <f t="shared" si="58"/>
        <v>A</v>
      </c>
      <c r="H457" s="898" t="str">
        <f t="shared" si="59"/>
        <v>MR_DER-1296_25</v>
      </c>
      <c r="I457" s="413" t="str">
        <f t="shared" si="60"/>
        <v>ND</v>
      </c>
      <c r="J457" s="413" t="str">
        <f t="shared" si="61"/>
        <v>ND</v>
      </c>
      <c r="K457" s="398" t="s">
        <v>3730</v>
      </c>
      <c r="L457" s="430">
        <v>45902</v>
      </c>
      <c r="M457" s="218" t="s">
        <v>10175</v>
      </c>
      <c r="N457" s="398" t="s">
        <v>5536</v>
      </c>
      <c r="O457" s="430">
        <v>45912</v>
      </c>
      <c r="P457" s="398"/>
      <c r="Q457" s="398" t="s">
        <v>3765</v>
      </c>
      <c r="R457" s="430">
        <v>45925</v>
      </c>
      <c r="S457" s="218" t="s">
        <v>10403</v>
      </c>
      <c r="T457" s="398" t="s">
        <v>5539</v>
      </c>
      <c r="U457" s="430">
        <v>45932</v>
      </c>
      <c r="V457" s="398"/>
      <c r="W457" s="398" t="s">
        <v>3748</v>
      </c>
      <c r="X457" s="430">
        <v>45947</v>
      </c>
      <c r="Y457" s="23" t="s">
        <v>10851</v>
      </c>
      <c r="Z457" s="398"/>
      <c r="AA457" s="430"/>
      <c r="AB457" s="398"/>
      <c r="AC457" s="398"/>
      <c r="AD457" s="430"/>
      <c r="AE457" s="914"/>
      <c r="AF457" s="398"/>
      <c r="AG457" s="398"/>
      <c r="AH457" s="398"/>
      <c r="AI457" s="398"/>
      <c r="AJ457" s="430"/>
      <c r="AK457" s="914"/>
      <c r="AL457" s="398"/>
      <c r="AM457" s="398"/>
      <c r="AN457" s="398"/>
      <c r="AO457" s="398"/>
      <c r="AP457" s="398"/>
      <c r="AQ457" s="398"/>
      <c r="AR457" s="398"/>
      <c r="AS457" s="398"/>
      <c r="AT457" s="398"/>
      <c r="AU457" s="398"/>
      <c r="AV457" s="398"/>
      <c r="AW457" s="398"/>
      <c r="AX457" s="398"/>
      <c r="AY457" s="398"/>
      <c r="AZ457" s="397"/>
      <c r="BA457" s="398"/>
      <c r="BB457" s="398"/>
      <c r="BC457" s="397"/>
      <c r="BD457" s="398"/>
      <c r="BE457" s="398"/>
      <c r="BF457" s="398"/>
      <c r="BG457" s="398"/>
      <c r="BH457" s="398"/>
      <c r="BI457" s="397"/>
      <c r="BJ457" s="398"/>
      <c r="BK457" s="398"/>
      <c r="BL457" s="397"/>
      <c r="BM457" s="398"/>
      <c r="BN457" s="398"/>
      <c r="BO457" s="398"/>
      <c r="BP457" s="398"/>
      <c r="BQ457" s="398"/>
      <c r="BR457" s="398"/>
      <c r="BS457" s="398"/>
      <c r="BT457" s="398"/>
      <c r="BU457" s="398"/>
      <c r="BV457" s="398"/>
      <c r="BW457" s="398"/>
      <c r="BX457" s="398"/>
      <c r="BY457" s="398"/>
      <c r="BZ457" s="398"/>
      <c r="CA457" s="398"/>
      <c r="CB457" s="398"/>
      <c r="CC457" s="398"/>
      <c r="CD457" s="398"/>
      <c r="CE457" s="398"/>
      <c r="CF457" s="398"/>
      <c r="CG457" s="398"/>
      <c r="CH457" s="398"/>
      <c r="CI457" s="398"/>
      <c r="CJ457" s="398"/>
    </row>
    <row r="458" spans="1:88" s="402" customFormat="1" ht="15" x14ac:dyDescent="0.25">
      <c r="A458" s="899" t="s">
        <v>8263</v>
      </c>
      <c r="B458" s="398"/>
      <c r="C458" s="397"/>
      <c r="D458" s="900" t="s">
        <v>10132</v>
      </c>
      <c r="E458" s="429" t="s">
        <v>10156</v>
      </c>
      <c r="F458" s="399">
        <f t="shared" si="57"/>
        <v>45947</v>
      </c>
      <c r="G458" s="401" t="str">
        <f t="shared" si="58"/>
        <v>A</v>
      </c>
      <c r="H458" s="898" t="str">
        <f t="shared" si="59"/>
        <v>MR_DER-1296_25</v>
      </c>
      <c r="I458" s="413" t="str">
        <f t="shared" si="60"/>
        <v>ND</v>
      </c>
      <c r="J458" s="413" t="str">
        <f t="shared" si="61"/>
        <v>ND</v>
      </c>
      <c r="K458" s="398" t="s">
        <v>3730</v>
      </c>
      <c r="L458" s="430">
        <v>45902</v>
      </c>
      <c r="M458" s="218" t="s">
        <v>10175</v>
      </c>
      <c r="N458" s="398" t="s">
        <v>5536</v>
      </c>
      <c r="O458" s="430">
        <v>45912</v>
      </c>
      <c r="P458" s="398"/>
      <c r="Q458" s="398" t="s">
        <v>3765</v>
      </c>
      <c r="R458" s="430">
        <v>45925</v>
      </c>
      <c r="S458" s="218" t="s">
        <v>10403</v>
      </c>
      <c r="T458" s="398" t="s">
        <v>5539</v>
      </c>
      <c r="U458" s="430">
        <v>45932</v>
      </c>
      <c r="V458" s="398"/>
      <c r="W458" s="398" t="s">
        <v>3748</v>
      </c>
      <c r="X458" s="430">
        <v>45947</v>
      </c>
      <c r="Y458" s="23" t="s">
        <v>10851</v>
      </c>
      <c r="Z458" s="398"/>
      <c r="AA458" s="430"/>
      <c r="AB458" s="398"/>
      <c r="AC458" s="398"/>
      <c r="AD458" s="430"/>
      <c r="AE458" s="914"/>
      <c r="AF458" s="398"/>
      <c r="AG458" s="398"/>
      <c r="AH458" s="398"/>
      <c r="AI458" s="398"/>
      <c r="AJ458" s="430"/>
      <c r="AK458" s="914"/>
      <c r="AL458" s="398"/>
      <c r="AM458" s="398"/>
      <c r="AN458" s="398"/>
      <c r="AO458" s="398"/>
      <c r="AP458" s="398"/>
      <c r="AQ458" s="398"/>
      <c r="AR458" s="398"/>
      <c r="AS458" s="398"/>
      <c r="AT458" s="398"/>
      <c r="AU458" s="398"/>
      <c r="AV458" s="398"/>
      <c r="AW458" s="398"/>
      <c r="AX458" s="398"/>
      <c r="AY458" s="398"/>
      <c r="AZ458" s="397"/>
      <c r="BA458" s="398"/>
      <c r="BB458" s="398"/>
      <c r="BC458" s="397"/>
      <c r="BD458" s="398"/>
      <c r="BE458" s="398"/>
      <c r="BF458" s="398"/>
      <c r="BG458" s="398"/>
      <c r="BH458" s="398"/>
      <c r="BI458" s="397"/>
      <c r="BJ458" s="398"/>
      <c r="BK458" s="398"/>
      <c r="BL458" s="397"/>
      <c r="BM458" s="398"/>
      <c r="BN458" s="398"/>
      <c r="BO458" s="398"/>
      <c r="BP458" s="398"/>
      <c r="BQ458" s="398"/>
      <c r="BR458" s="398"/>
      <c r="BS458" s="398"/>
      <c r="BT458" s="398"/>
      <c r="BU458" s="398"/>
      <c r="BV458" s="398"/>
      <c r="BW458" s="398"/>
      <c r="BX458" s="398"/>
      <c r="BY458" s="398"/>
      <c r="BZ458" s="398"/>
      <c r="CA458" s="398"/>
      <c r="CB458" s="398"/>
      <c r="CC458" s="398"/>
      <c r="CD458" s="398"/>
      <c r="CE458" s="398"/>
      <c r="CF458" s="398"/>
      <c r="CG458" s="398"/>
      <c r="CH458" s="398"/>
      <c r="CI458" s="398"/>
      <c r="CJ458" s="398"/>
    </row>
    <row r="459" spans="1:88" s="402" customFormat="1" ht="15" x14ac:dyDescent="0.25">
      <c r="A459" s="899" t="s">
        <v>8263</v>
      </c>
      <c r="B459" s="398"/>
      <c r="C459" s="397"/>
      <c r="D459" s="900" t="s">
        <v>10132</v>
      </c>
      <c r="E459" s="429" t="s">
        <v>10157</v>
      </c>
      <c r="F459" s="399">
        <f t="shared" si="57"/>
        <v>45947</v>
      </c>
      <c r="G459" s="401" t="str">
        <f t="shared" si="58"/>
        <v>A</v>
      </c>
      <c r="H459" s="898" t="str">
        <f t="shared" si="59"/>
        <v>MR_DER-1296_25</v>
      </c>
      <c r="I459" s="413" t="str">
        <f t="shared" si="60"/>
        <v>ND</v>
      </c>
      <c r="J459" s="413" t="str">
        <f t="shared" si="61"/>
        <v>ND</v>
      </c>
      <c r="K459" s="398" t="s">
        <v>3730</v>
      </c>
      <c r="L459" s="430">
        <v>45902</v>
      </c>
      <c r="M459" s="218" t="s">
        <v>10175</v>
      </c>
      <c r="N459" s="398" t="s">
        <v>5536</v>
      </c>
      <c r="O459" s="430">
        <v>45912</v>
      </c>
      <c r="P459" s="398"/>
      <c r="Q459" s="398" t="s">
        <v>3765</v>
      </c>
      <c r="R459" s="430">
        <v>45925</v>
      </c>
      <c r="S459" s="218" t="s">
        <v>10403</v>
      </c>
      <c r="T459" s="398" t="s">
        <v>5539</v>
      </c>
      <c r="U459" s="430">
        <v>45932</v>
      </c>
      <c r="V459" s="398"/>
      <c r="W459" s="398" t="s">
        <v>3748</v>
      </c>
      <c r="X459" s="430">
        <v>45947</v>
      </c>
      <c r="Y459" s="23" t="s">
        <v>10851</v>
      </c>
      <c r="Z459" s="398"/>
      <c r="AA459" s="430"/>
      <c r="AB459" s="398"/>
      <c r="AC459" s="398"/>
      <c r="AD459" s="430"/>
      <c r="AE459" s="914"/>
      <c r="AF459" s="398"/>
      <c r="AG459" s="398"/>
      <c r="AH459" s="398"/>
      <c r="AI459" s="398"/>
      <c r="AJ459" s="430"/>
      <c r="AK459" s="914"/>
      <c r="AL459" s="398"/>
      <c r="AM459" s="398"/>
      <c r="AN459" s="398"/>
      <c r="AO459" s="398"/>
      <c r="AP459" s="398"/>
      <c r="AQ459" s="398"/>
      <c r="AR459" s="398"/>
      <c r="AS459" s="398"/>
      <c r="AT459" s="398"/>
      <c r="AU459" s="398"/>
      <c r="AV459" s="398"/>
      <c r="AW459" s="398"/>
      <c r="AX459" s="398"/>
      <c r="AY459" s="398"/>
      <c r="AZ459" s="397"/>
      <c r="BA459" s="398"/>
      <c r="BB459" s="398"/>
      <c r="BC459" s="397"/>
      <c r="BD459" s="398"/>
      <c r="BE459" s="398"/>
      <c r="BF459" s="398"/>
      <c r="BG459" s="398"/>
      <c r="BH459" s="398"/>
      <c r="BI459" s="397"/>
      <c r="BJ459" s="398"/>
      <c r="BK459" s="398"/>
      <c r="BL459" s="397"/>
      <c r="BM459" s="398"/>
      <c r="BN459" s="398"/>
      <c r="BO459" s="398"/>
      <c r="BP459" s="398"/>
      <c r="BQ459" s="398"/>
      <c r="BR459" s="398"/>
      <c r="BS459" s="398"/>
      <c r="BT459" s="398"/>
      <c r="BU459" s="398"/>
      <c r="BV459" s="398"/>
      <c r="BW459" s="398"/>
      <c r="BX459" s="398"/>
      <c r="BY459" s="398"/>
      <c r="BZ459" s="398"/>
      <c r="CA459" s="398"/>
      <c r="CB459" s="398"/>
      <c r="CC459" s="398"/>
      <c r="CD459" s="398"/>
      <c r="CE459" s="398"/>
      <c r="CF459" s="398"/>
      <c r="CG459" s="398"/>
      <c r="CH459" s="398"/>
      <c r="CI459" s="398"/>
      <c r="CJ459" s="398"/>
    </row>
    <row r="460" spans="1:88" s="402" customFormat="1" ht="15" x14ac:dyDescent="0.25">
      <c r="A460" s="899" t="s">
        <v>8263</v>
      </c>
      <c r="B460" s="398"/>
      <c r="C460" s="397"/>
      <c r="D460" s="900" t="s">
        <v>10132</v>
      </c>
      <c r="E460" s="429" t="s">
        <v>10158</v>
      </c>
      <c r="F460" s="399">
        <f t="shared" si="57"/>
        <v>45947</v>
      </c>
      <c r="G460" s="401" t="str">
        <f t="shared" si="58"/>
        <v>A</v>
      </c>
      <c r="H460" s="898" t="str">
        <f t="shared" si="59"/>
        <v>MR_DER-1296_25</v>
      </c>
      <c r="I460" s="413" t="str">
        <f t="shared" si="60"/>
        <v>ND</v>
      </c>
      <c r="J460" s="413" t="str">
        <f t="shared" si="61"/>
        <v>ND</v>
      </c>
      <c r="K460" s="398" t="s">
        <v>3730</v>
      </c>
      <c r="L460" s="430">
        <v>45902</v>
      </c>
      <c r="M460" s="218" t="s">
        <v>10175</v>
      </c>
      <c r="N460" s="398" t="s">
        <v>5536</v>
      </c>
      <c r="O460" s="430">
        <v>45912</v>
      </c>
      <c r="P460" s="398"/>
      <c r="Q460" s="398" t="s">
        <v>3765</v>
      </c>
      <c r="R460" s="430">
        <v>45925</v>
      </c>
      <c r="S460" s="218" t="s">
        <v>10403</v>
      </c>
      <c r="T460" s="398" t="s">
        <v>5539</v>
      </c>
      <c r="U460" s="430">
        <v>45932</v>
      </c>
      <c r="V460" s="398"/>
      <c r="W460" s="398" t="s">
        <v>3748</v>
      </c>
      <c r="X460" s="430">
        <v>45947</v>
      </c>
      <c r="Y460" s="23" t="s">
        <v>10851</v>
      </c>
      <c r="Z460" s="398"/>
      <c r="AA460" s="430"/>
      <c r="AB460" s="398"/>
      <c r="AC460" s="398"/>
      <c r="AD460" s="430"/>
      <c r="AE460" s="914"/>
      <c r="AF460" s="398"/>
      <c r="AG460" s="398"/>
      <c r="AH460" s="398"/>
      <c r="AI460" s="398"/>
      <c r="AJ460" s="430"/>
      <c r="AK460" s="914"/>
      <c r="AL460" s="398"/>
      <c r="AM460" s="398"/>
      <c r="AN460" s="398"/>
      <c r="AO460" s="398"/>
      <c r="AP460" s="398"/>
      <c r="AQ460" s="398"/>
      <c r="AR460" s="398"/>
      <c r="AS460" s="398"/>
      <c r="AT460" s="398"/>
      <c r="AU460" s="398"/>
      <c r="AV460" s="398"/>
      <c r="AW460" s="398"/>
      <c r="AX460" s="398"/>
      <c r="AY460" s="398"/>
      <c r="AZ460" s="397"/>
      <c r="BA460" s="398"/>
      <c r="BB460" s="398"/>
      <c r="BC460" s="397"/>
      <c r="BD460" s="398"/>
      <c r="BE460" s="398"/>
      <c r="BF460" s="398"/>
      <c r="BG460" s="398"/>
      <c r="BH460" s="398"/>
      <c r="BI460" s="397"/>
      <c r="BJ460" s="398"/>
      <c r="BK460" s="398"/>
      <c r="BL460" s="397"/>
      <c r="BM460" s="398"/>
      <c r="BN460" s="398"/>
      <c r="BO460" s="398"/>
      <c r="BP460" s="398"/>
      <c r="BQ460" s="398"/>
      <c r="BR460" s="398"/>
      <c r="BS460" s="398"/>
      <c r="BT460" s="398"/>
      <c r="BU460" s="398"/>
      <c r="BV460" s="398"/>
      <c r="BW460" s="398"/>
      <c r="BX460" s="398"/>
      <c r="BY460" s="398"/>
      <c r="BZ460" s="398"/>
      <c r="CA460" s="398"/>
      <c r="CB460" s="398"/>
      <c r="CC460" s="398"/>
      <c r="CD460" s="398"/>
      <c r="CE460" s="398"/>
      <c r="CF460" s="398"/>
      <c r="CG460" s="398"/>
      <c r="CH460" s="398"/>
      <c r="CI460" s="398"/>
      <c r="CJ460" s="398"/>
    </row>
    <row r="461" spans="1:88" s="402" customFormat="1" ht="15" x14ac:dyDescent="0.25">
      <c r="A461" s="899" t="s">
        <v>8263</v>
      </c>
      <c r="B461" s="398"/>
      <c r="C461" s="397"/>
      <c r="D461" s="900" t="s">
        <v>10132</v>
      </c>
      <c r="E461" s="429" t="s">
        <v>10159</v>
      </c>
      <c r="F461" s="399">
        <f t="shared" si="57"/>
        <v>45947</v>
      </c>
      <c r="G461" s="401" t="str">
        <f t="shared" si="58"/>
        <v>A</v>
      </c>
      <c r="H461" s="898" t="str">
        <f t="shared" si="59"/>
        <v>MR_DER-1296_25</v>
      </c>
      <c r="I461" s="413" t="str">
        <f t="shared" si="60"/>
        <v>ND</v>
      </c>
      <c r="J461" s="413" t="str">
        <f t="shared" si="61"/>
        <v>ND</v>
      </c>
      <c r="K461" s="398" t="s">
        <v>3730</v>
      </c>
      <c r="L461" s="430">
        <v>45902</v>
      </c>
      <c r="M461" s="218" t="s">
        <v>10175</v>
      </c>
      <c r="N461" s="398" t="s">
        <v>5536</v>
      </c>
      <c r="O461" s="430">
        <v>45912</v>
      </c>
      <c r="P461" s="398"/>
      <c r="Q461" s="398" t="s">
        <v>3765</v>
      </c>
      <c r="R461" s="430">
        <v>45925</v>
      </c>
      <c r="S461" s="218" t="s">
        <v>10403</v>
      </c>
      <c r="T461" s="398" t="s">
        <v>5539</v>
      </c>
      <c r="U461" s="430">
        <v>45932</v>
      </c>
      <c r="V461" s="398"/>
      <c r="W461" s="398" t="s">
        <v>3748</v>
      </c>
      <c r="X461" s="430">
        <v>45947</v>
      </c>
      <c r="Y461" s="23" t="s">
        <v>10851</v>
      </c>
      <c r="Z461" s="398"/>
      <c r="AA461" s="430"/>
      <c r="AB461" s="398"/>
      <c r="AC461" s="398"/>
      <c r="AD461" s="430"/>
      <c r="AE461" s="914"/>
      <c r="AF461" s="398"/>
      <c r="AG461" s="398"/>
      <c r="AH461" s="398"/>
      <c r="AI461" s="398"/>
      <c r="AJ461" s="430"/>
      <c r="AK461" s="914"/>
      <c r="AL461" s="398"/>
      <c r="AM461" s="398"/>
      <c r="AN461" s="398"/>
      <c r="AO461" s="398"/>
      <c r="AP461" s="398"/>
      <c r="AQ461" s="398"/>
      <c r="AR461" s="398"/>
      <c r="AS461" s="398"/>
      <c r="AT461" s="398"/>
      <c r="AU461" s="398"/>
      <c r="AV461" s="398"/>
      <c r="AW461" s="398"/>
      <c r="AX461" s="398"/>
      <c r="AY461" s="398"/>
      <c r="AZ461" s="397"/>
      <c r="BA461" s="398"/>
      <c r="BB461" s="398"/>
      <c r="BC461" s="397"/>
      <c r="BD461" s="398"/>
      <c r="BE461" s="398"/>
      <c r="BF461" s="398"/>
      <c r="BG461" s="398"/>
      <c r="BH461" s="398"/>
      <c r="BI461" s="397"/>
      <c r="BJ461" s="398"/>
      <c r="BK461" s="398"/>
      <c r="BL461" s="397"/>
      <c r="BM461" s="398"/>
      <c r="BN461" s="398"/>
      <c r="BO461" s="398"/>
      <c r="BP461" s="398"/>
      <c r="BQ461" s="398"/>
      <c r="BR461" s="398"/>
      <c r="BS461" s="398"/>
      <c r="BT461" s="398"/>
      <c r="BU461" s="398"/>
      <c r="BV461" s="398"/>
      <c r="BW461" s="398"/>
      <c r="BX461" s="398"/>
      <c r="BY461" s="398"/>
      <c r="BZ461" s="398"/>
      <c r="CA461" s="398"/>
      <c r="CB461" s="398"/>
      <c r="CC461" s="398"/>
      <c r="CD461" s="398"/>
      <c r="CE461" s="398"/>
      <c r="CF461" s="398"/>
      <c r="CG461" s="398"/>
      <c r="CH461" s="398"/>
      <c r="CI461" s="398"/>
      <c r="CJ461" s="398"/>
    </row>
    <row r="462" spans="1:88" s="402" customFormat="1" ht="15" x14ac:dyDescent="0.25">
      <c r="A462" s="899" t="s">
        <v>8263</v>
      </c>
      <c r="B462" s="398"/>
      <c r="C462" s="397"/>
      <c r="D462" s="900" t="s">
        <v>10132</v>
      </c>
      <c r="E462" s="429" t="s">
        <v>10160</v>
      </c>
      <c r="F462" s="399">
        <f t="shared" si="57"/>
        <v>45947</v>
      </c>
      <c r="G462" s="401" t="str">
        <f t="shared" si="58"/>
        <v>A</v>
      </c>
      <c r="H462" s="898" t="str">
        <f t="shared" si="59"/>
        <v>MR_DER-1296_25</v>
      </c>
      <c r="I462" s="413" t="str">
        <f t="shared" si="60"/>
        <v>ND</v>
      </c>
      <c r="J462" s="413" t="str">
        <f t="shared" si="61"/>
        <v>ND</v>
      </c>
      <c r="K462" s="398" t="s">
        <v>3730</v>
      </c>
      <c r="L462" s="430">
        <v>45902</v>
      </c>
      <c r="M462" s="218" t="s">
        <v>10175</v>
      </c>
      <c r="N462" s="398" t="s">
        <v>5536</v>
      </c>
      <c r="O462" s="430">
        <v>45912</v>
      </c>
      <c r="P462" s="398"/>
      <c r="Q462" s="398" t="s">
        <v>3765</v>
      </c>
      <c r="R462" s="430">
        <v>45925</v>
      </c>
      <c r="S462" s="218" t="s">
        <v>10403</v>
      </c>
      <c r="T462" s="398" t="s">
        <v>5539</v>
      </c>
      <c r="U462" s="430">
        <v>45932</v>
      </c>
      <c r="V462" s="398"/>
      <c r="W462" s="398" t="s">
        <v>3748</v>
      </c>
      <c r="X462" s="430">
        <v>45947</v>
      </c>
      <c r="Y462" s="23" t="s">
        <v>10851</v>
      </c>
      <c r="Z462" s="398"/>
      <c r="AA462" s="430"/>
      <c r="AB462" s="398"/>
      <c r="AC462" s="398"/>
      <c r="AD462" s="430"/>
      <c r="AE462" s="914"/>
      <c r="AF462" s="398"/>
      <c r="AG462" s="398"/>
      <c r="AH462" s="398"/>
      <c r="AI462" s="398"/>
      <c r="AJ462" s="430"/>
      <c r="AK462" s="914"/>
      <c r="AL462" s="398"/>
      <c r="AM462" s="398"/>
      <c r="AN462" s="398"/>
      <c r="AO462" s="398"/>
      <c r="AP462" s="398"/>
      <c r="AQ462" s="398"/>
      <c r="AR462" s="398"/>
      <c r="AS462" s="398"/>
      <c r="AT462" s="398"/>
      <c r="AU462" s="398"/>
      <c r="AV462" s="398"/>
      <c r="AW462" s="398"/>
      <c r="AX462" s="398"/>
      <c r="AY462" s="398"/>
      <c r="AZ462" s="397"/>
      <c r="BA462" s="398"/>
      <c r="BB462" s="398"/>
      <c r="BC462" s="397"/>
      <c r="BD462" s="398"/>
      <c r="BE462" s="398"/>
      <c r="BF462" s="398"/>
      <c r="BG462" s="398"/>
      <c r="BH462" s="398"/>
      <c r="BI462" s="397"/>
      <c r="BJ462" s="398"/>
      <c r="BK462" s="398"/>
      <c r="BL462" s="397"/>
      <c r="BM462" s="398"/>
      <c r="BN462" s="398"/>
      <c r="BO462" s="398"/>
      <c r="BP462" s="398"/>
      <c r="BQ462" s="398"/>
      <c r="BR462" s="398"/>
      <c r="BS462" s="398"/>
      <c r="BT462" s="398"/>
      <c r="BU462" s="398"/>
      <c r="BV462" s="398"/>
      <c r="BW462" s="398"/>
      <c r="BX462" s="398"/>
      <c r="BY462" s="398"/>
      <c r="BZ462" s="398"/>
      <c r="CA462" s="398"/>
      <c r="CB462" s="398"/>
      <c r="CC462" s="398"/>
      <c r="CD462" s="398"/>
      <c r="CE462" s="398"/>
      <c r="CF462" s="398"/>
      <c r="CG462" s="398"/>
      <c r="CH462" s="398"/>
      <c r="CI462" s="398"/>
      <c r="CJ462" s="398"/>
    </row>
    <row r="463" spans="1:88" s="402" customFormat="1" ht="15" x14ac:dyDescent="0.25">
      <c r="A463" s="899" t="s">
        <v>8263</v>
      </c>
      <c r="B463" s="398"/>
      <c r="C463" s="397"/>
      <c r="D463" s="900" t="s">
        <v>10132</v>
      </c>
      <c r="E463" s="429" t="s">
        <v>10161</v>
      </c>
      <c r="F463" s="399">
        <f t="shared" si="57"/>
        <v>45947</v>
      </c>
      <c r="G463" s="401" t="str">
        <f t="shared" si="58"/>
        <v>A</v>
      </c>
      <c r="H463" s="898" t="str">
        <f t="shared" si="59"/>
        <v>MR_DER-1296_25</v>
      </c>
      <c r="I463" s="413" t="str">
        <f t="shared" si="60"/>
        <v>ND</v>
      </c>
      <c r="J463" s="413" t="str">
        <f t="shared" si="61"/>
        <v>ND</v>
      </c>
      <c r="K463" s="398" t="s">
        <v>3730</v>
      </c>
      <c r="L463" s="430">
        <v>45902</v>
      </c>
      <c r="M463" s="218" t="s">
        <v>10175</v>
      </c>
      <c r="N463" s="398" t="s">
        <v>5536</v>
      </c>
      <c r="O463" s="430">
        <v>45912</v>
      </c>
      <c r="P463" s="398"/>
      <c r="Q463" s="398" t="s">
        <v>3765</v>
      </c>
      <c r="R463" s="430">
        <v>45925</v>
      </c>
      <c r="S463" s="218" t="s">
        <v>10403</v>
      </c>
      <c r="T463" s="398" t="s">
        <v>5539</v>
      </c>
      <c r="U463" s="430">
        <v>45932</v>
      </c>
      <c r="V463" s="398"/>
      <c r="W463" s="398" t="s">
        <v>3748</v>
      </c>
      <c r="X463" s="430">
        <v>45947</v>
      </c>
      <c r="Y463" s="23" t="s">
        <v>10851</v>
      </c>
      <c r="Z463" s="398"/>
      <c r="AA463" s="430"/>
      <c r="AB463" s="398"/>
      <c r="AC463" s="398"/>
      <c r="AD463" s="430"/>
      <c r="AE463" s="914"/>
      <c r="AF463" s="398"/>
      <c r="AG463" s="398"/>
      <c r="AH463" s="398"/>
      <c r="AI463" s="398"/>
      <c r="AJ463" s="430"/>
      <c r="AK463" s="914"/>
      <c r="AL463" s="398"/>
      <c r="AM463" s="398"/>
      <c r="AN463" s="398"/>
      <c r="AO463" s="398"/>
      <c r="AP463" s="398"/>
      <c r="AQ463" s="398"/>
      <c r="AR463" s="398"/>
      <c r="AS463" s="398"/>
      <c r="AT463" s="398"/>
      <c r="AU463" s="398"/>
      <c r="AV463" s="398"/>
      <c r="AW463" s="398"/>
      <c r="AX463" s="398"/>
      <c r="AY463" s="398"/>
      <c r="AZ463" s="397"/>
      <c r="BA463" s="398"/>
      <c r="BB463" s="398"/>
      <c r="BC463" s="397"/>
      <c r="BD463" s="398"/>
      <c r="BE463" s="398"/>
      <c r="BF463" s="398"/>
      <c r="BG463" s="398"/>
      <c r="BH463" s="398"/>
      <c r="BI463" s="397"/>
      <c r="BJ463" s="398"/>
      <c r="BK463" s="398"/>
      <c r="BL463" s="397"/>
      <c r="BM463" s="398"/>
      <c r="BN463" s="398"/>
      <c r="BO463" s="398"/>
      <c r="BP463" s="398"/>
      <c r="BQ463" s="398"/>
      <c r="BR463" s="398"/>
      <c r="BS463" s="398"/>
      <c r="BT463" s="398"/>
      <c r="BU463" s="398"/>
      <c r="BV463" s="398"/>
      <c r="BW463" s="398"/>
      <c r="BX463" s="398"/>
      <c r="BY463" s="398"/>
      <c r="BZ463" s="398"/>
      <c r="CA463" s="398"/>
      <c r="CB463" s="398"/>
      <c r="CC463" s="398"/>
      <c r="CD463" s="398"/>
      <c r="CE463" s="398"/>
      <c r="CF463" s="398"/>
      <c r="CG463" s="398"/>
      <c r="CH463" s="398"/>
      <c r="CI463" s="398"/>
      <c r="CJ463" s="398"/>
    </row>
    <row r="464" spans="1:88" s="402" customFormat="1" ht="15" x14ac:dyDescent="0.25">
      <c r="A464" s="899" t="s">
        <v>8263</v>
      </c>
      <c r="B464" s="398"/>
      <c r="C464" s="397"/>
      <c r="D464" s="900" t="s">
        <v>10132</v>
      </c>
      <c r="E464" s="429" t="s">
        <v>10162</v>
      </c>
      <c r="F464" s="399">
        <f t="shared" si="57"/>
        <v>45947</v>
      </c>
      <c r="G464" s="401" t="str">
        <f t="shared" si="58"/>
        <v>A</v>
      </c>
      <c r="H464" s="898" t="str">
        <f t="shared" si="59"/>
        <v>MR_DER-1296_25</v>
      </c>
      <c r="I464" s="413" t="str">
        <f t="shared" si="60"/>
        <v>ND</v>
      </c>
      <c r="J464" s="413" t="str">
        <f t="shared" si="61"/>
        <v>ND</v>
      </c>
      <c r="K464" s="398" t="s">
        <v>3730</v>
      </c>
      <c r="L464" s="430">
        <v>45902</v>
      </c>
      <c r="M464" s="218" t="s">
        <v>10175</v>
      </c>
      <c r="N464" s="398" t="s">
        <v>5536</v>
      </c>
      <c r="O464" s="430">
        <v>45912</v>
      </c>
      <c r="P464" s="398"/>
      <c r="Q464" s="398" t="s">
        <v>3765</v>
      </c>
      <c r="R464" s="430">
        <v>45925</v>
      </c>
      <c r="S464" s="218" t="s">
        <v>10403</v>
      </c>
      <c r="T464" s="398" t="s">
        <v>5539</v>
      </c>
      <c r="U464" s="430">
        <v>45932</v>
      </c>
      <c r="V464" s="398"/>
      <c r="W464" s="398" t="s">
        <v>3748</v>
      </c>
      <c r="X464" s="430">
        <v>45947</v>
      </c>
      <c r="Y464" s="23" t="s">
        <v>10851</v>
      </c>
      <c r="Z464" s="398"/>
      <c r="AA464" s="430"/>
      <c r="AB464" s="398"/>
      <c r="AC464" s="398"/>
      <c r="AD464" s="430"/>
      <c r="AE464" s="914"/>
      <c r="AF464" s="398"/>
      <c r="AG464" s="398"/>
      <c r="AH464" s="398"/>
      <c r="AI464" s="398"/>
      <c r="AJ464" s="430"/>
      <c r="AK464" s="914"/>
      <c r="AL464" s="398"/>
      <c r="AM464" s="398"/>
      <c r="AN464" s="398"/>
      <c r="AO464" s="398"/>
      <c r="AP464" s="398"/>
      <c r="AQ464" s="398"/>
      <c r="AR464" s="398"/>
      <c r="AS464" s="398"/>
      <c r="AT464" s="398"/>
      <c r="AU464" s="398"/>
      <c r="AV464" s="398"/>
      <c r="AW464" s="398"/>
      <c r="AX464" s="398"/>
      <c r="AY464" s="398"/>
      <c r="AZ464" s="397"/>
      <c r="BA464" s="398"/>
      <c r="BB464" s="398"/>
      <c r="BC464" s="397"/>
      <c r="BD464" s="398"/>
      <c r="BE464" s="398"/>
      <c r="BF464" s="398"/>
      <c r="BG464" s="398"/>
      <c r="BH464" s="398"/>
      <c r="BI464" s="397"/>
      <c r="BJ464" s="398"/>
      <c r="BK464" s="398"/>
      <c r="BL464" s="397"/>
      <c r="BM464" s="398"/>
      <c r="BN464" s="398"/>
      <c r="BO464" s="398"/>
      <c r="BP464" s="398"/>
      <c r="BQ464" s="398"/>
      <c r="BR464" s="398"/>
      <c r="BS464" s="398"/>
      <c r="BT464" s="398"/>
      <c r="BU464" s="398"/>
      <c r="BV464" s="398"/>
      <c r="BW464" s="398"/>
      <c r="BX464" s="398"/>
      <c r="BY464" s="398"/>
      <c r="BZ464" s="398"/>
      <c r="CA464" s="398"/>
      <c r="CB464" s="398"/>
      <c r="CC464" s="398"/>
      <c r="CD464" s="398"/>
      <c r="CE464" s="398"/>
      <c r="CF464" s="398"/>
      <c r="CG464" s="398"/>
      <c r="CH464" s="398"/>
      <c r="CI464" s="398"/>
      <c r="CJ464" s="398"/>
    </row>
    <row r="465" spans="1:88" s="402" customFormat="1" ht="15" x14ac:dyDescent="0.25">
      <c r="A465" s="899" t="s">
        <v>8263</v>
      </c>
      <c r="B465" s="398"/>
      <c r="C465" s="397"/>
      <c r="D465" s="900" t="s">
        <v>10132</v>
      </c>
      <c r="E465" s="429" t="s">
        <v>10163</v>
      </c>
      <c r="F465" s="399">
        <f t="shared" si="57"/>
        <v>45947</v>
      </c>
      <c r="G465" s="401" t="str">
        <f t="shared" si="58"/>
        <v>A</v>
      </c>
      <c r="H465" s="898" t="str">
        <f t="shared" si="59"/>
        <v>MR_DER-1296_25</v>
      </c>
      <c r="I465" s="413" t="str">
        <f t="shared" si="60"/>
        <v>ND</v>
      </c>
      <c r="J465" s="413" t="str">
        <f t="shared" si="61"/>
        <v>ND</v>
      </c>
      <c r="K465" s="398" t="s">
        <v>3730</v>
      </c>
      <c r="L465" s="430">
        <v>45902</v>
      </c>
      <c r="M465" s="218" t="s">
        <v>10175</v>
      </c>
      <c r="N465" s="398" t="s">
        <v>5536</v>
      </c>
      <c r="O465" s="430">
        <v>45912</v>
      </c>
      <c r="P465" s="398"/>
      <c r="Q465" s="398" t="s">
        <v>3765</v>
      </c>
      <c r="R465" s="430">
        <v>45925</v>
      </c>
      <c r="S465" s="218" t="s">
        <v>10403</v>
      </c>
      <c r="T465" s="398" t="s">
        <v>5539</v>
      </c>
      <c r="U465" s="430">
        <v>45932</v>
      </c>
      <c r="V465" s="398"/>
      <c r="W465" s="398" t="s">
        <v>3748</v>
      </c>
      <c r="X465" s="430">
        <v>45947</v>
      </c>
      <c r="Y465" s="23" t="s">
        <v>10851</v>
      </c>
      <c r="Z465" s="398"/>
      <c r="AA465" s="430"/>
      <c r="AB465" s="398"/>
      <c r="AC465" s="398"/>
      <c r="AD465" s="430"/>
      <c r="AE465" s="914"/>
      <c r="AF465" s="398"/>
      <c r="AG465" s="398"/>
      <c r="AH465" s="398"/>
      <c r="AI465" s="398"/>
      <c r="AJ465" s="430"/>
      <c r="AK465" s="914"/>
      <c r="AL465" s="398"/>
      <c r="AM465" s="398"/>
      <c r="AN465" s="398"/>
      <c r="AO465" s="398"/>
      <c r="AP465" s="398"/>
      <c r="AQ465" s="398"/>
      <c r="AR465" s="398"/>
      <c r="AS465" s="398"/>
      <c r="AT465" s="398"/>
      <c r="AU465" s="398"/>
      <c r="AV465" s="398"/>
      <c r="AW465" s="398"/>
      <c r="AX465" s="398"/>
      <c r="AY465" s="398"/>
      <c r="AZ465" s="397"/>
      <c r="BA465" s="398"/>
      <c r="BB465" s="398"/>
      <c r="BC465" s="397"/>
      <c r="BD465" s="398"/>
      <c r="BE465" s="398"/>
      <c r="BF465" s="398"/>
      <c r="BG465" s="398"/>
      <c r="BH465" s="398"/>
      <c r="BI465" s="397"/>
      <c r="BJ465" s="398"/>
      <c r="BK465" s="398"/>
      <c r="BL465" s="397"/>
      <c r="BM465" s="398"/>
      <c r="BN465" s="398"/>
      <c r="BO465" s="398"/>
      <c r="BP465" s="398"/>
      <c r="BQ465" s="398"/>
      <c r="BR465" s="398"/>
      <c r="BS465" s="398"/>
      <c r="BT465" s="398"/>
      <c r="BU465" s="398"/>
      <c r="BV465" s="398"/>
      <c r="BW465" s="398"/>
      <c r="BX465" s="398"/>
      <c r="BY465" s="398"/>
      <c r="BZ465" s="398"/>
      <c r="CA465" s="398"/>
      <c r="CB465" s="398"/>
      <c r="CC465" s="398"/>
      <c r="CD465" s="398"/>
      <c r="CE465" s="398"/>
      <c r="CF465" s="398"/>
      <c r="CG465" s="398"/>
      <c r="CH465" s="398"/>
      <c r="CI465" s="398"/>
      <c r="CJ465" s="398"/>
    </row>
    <row r="466" spans="1:88" s="402" customFormat="1" ht="15" x14ac:dyDescent="0.25">
      <c r="A466" s="899" t="s">
        <v>8263</v>
      </c>
      <c r="B466" s="398"/>
      <c r="C466" s="397"/>
      <c r="D466" s="900" t="s">
        <v>10132</v>
      </c>
      <c r="E466" s="429" t="s">
        <v>10164</v>
      </c>
      <c r="F466" s="399">
        <f t="shared" si="57"/>
        <v>45947</v>
      </c>
      <c r="G466" s="401" t="str">
        <f t="shared" si="58"/>
        <v>A</v>
      </c>
      <c r="H466" s="898" t="str">
        <f t="shared" si="59"/>
        <v>MR_DER-1296_25</v>
      </c>
      <c r="I466" s="413" t="str">
        <f t="shared" si="60"/>
        <v>ND</v>
      </c>
      <c r="J466" s="413" t="str">
        <f t="shared" si="61"/>
        <v>ND</v>
      </c>
      <c r="K466" s="398" t="s">
        <v>3730</v>
      </c>
      <c r="L466" s="430">
        <v>45902</v>
      </c>
      <c r="M466" s="218" t="s">
        <v>10175</v>
      </c>
      <c r="N466" s="398" t="s">
        <v>5536</v>
      </c>
      <c r="O466" s="430">
        <v>45912</v>
      </c>
      <c r="P466" s="398"/>
      <c r="Q466" s="398" t="s">
        <v>3765</v>
      </c>
      <c r="R466" s="430">
        <v>45925</v>
      </c>
      <c r="S466" s="218" t="s">
        <v>10403</v>
      </c>
      <c r="T466" s="398" t="s">
        <v>5539</v>
      </c>
      <c r="U466" s="430">
        <v>45932</v>
      </c>
      <c r="V466" s="398"/>
      <c r="W466" s="398" t="s">
        <v>3748</v>
      </c>
      <c r="X466" s="430">
        <v>45947</v>
      </c>
      <c r="Y466" s="23" t="s">
        <v>10851</v>
      </c>
      <c r="Z466" s="398"/>
      <c r="AA466" s="430"/>
      <c r="AB466" s="398"/>
      <c r="AC466" s="398"/>
      <c r="AD466" s="430"/>
      <c r="AE466" s="914"/>
      <c r="AF466" s="398"/>
      <c r="AG466" s="398"/>
      <c r="AH466" s="398"/>
      <c r="AI466" s="398"/>
      <c r="AJ466" s="430"/>
      <c r="AK466" s="914"/>
      <c r="AL466" s="398"/>
      <c r="AM466" s="398"/>
      <c r="AN466" s="398"/>
      <c r="AO466" s="398"/>
      <c r="AP466" s="398"/>
      <c r="AQ466" s="398"/>
      <c r="AR466" s="398"/>
      <c r="AS466" s="398"/>
      <c r="AT466" s="398"/>
      <c r="AU466" s="398"/>
      <c r="AV466" s="398"/>
      <c r="AW466" s="398"/>
      <c r="AX466" s="398"/>
      <c r="AY466" s="398"/>
      <c r="AZ466" s="397"/>
      <c r="BA466" s="398"/>
      <c r="BB466" s="398"/>
      <c r="BC466" s="397"/>
      <c r="BD466" s="398"/>
      <c r="BE466" s="398"/>
      <c r="BF466" s="398"/>
      <c r="BG466" s="398"/>
      <c r="BH466" s="398"/>
      <c r="BI466" s="397"/>
      <c r="BJ466" s="398"/>
      <c r="BK466" s="398"/>
      <c r="BL466" s="397"/>
      <c r="BM466" s="398"/>
      <c r="BN466" s="398"/>
      <c r="BO466" s="398"/>
      <c r="BP466" s="398"/>
      <c r="BQ466" s="398"/>
      <c r="BR466" s="398"/>
      <c r="BS466" s="398"/>
      <c r="BT466" s="398"/>
      <c r="BU466" s="398"/>
      <c r="BV466" s="398"/>
      <c r="BW466" s="398"/>
      <c r="BX466" s="398"/>
      <c r="BY466" s="398"/>
      <c r="BZ466" s="398"/>
      <c r="CA466" s="398"/>
      <c r="CB466" s="398"/>
      <c r="CC466" s="398"/>
      <c r="CD466" s="398"/>
      <c r="CE466" s="398"/>
      <c r="CF466" s="398"/>
      <c r="CG466" s="398"/>
      <c r="CH466" s="398"/>
      <c r="CI466" s="398"/>
      <c r="CJ466" s="398"/>
    </row>
    <row r="467" spans="1:88" s="402" customFormat="1" ht="15" x14ac:dyDescent="0.25">
      <c r="A467" s="899" t="s">
        <v>8263</v>
      </c>
      <c r="B467" s="398"/>
      <c r="C467" s="397"/>
      <c r="D467" s="900" t="s">
        <v>10132</v>
      </c>
      <c r="E467" s="429" t="s">
        <v>10165</v>
      </c>
      <c r="F467" s="399">
        <f t="shared" ref="F467:F476" si="62">IF(L467&lt;&gt;0,MAX(L467,R467,X467,AD467,AJ467,AP467),"NE")</f>
        <v>45947</v>
      </c>
      <c r="G467" s="401" t="str">
        <f t="shared" ref="G467:G476" si="63">IF($F467="","",INDEX($K467:$FI467,1,MATCH($F467,$K467:$FI467,)-1))</f>
        <v>A</v>
      </c>
      <c r="H467" s="898" t="str">
        <f t="shared" ref="H467:H476" si="64">IF($F467="","",INDEX($K467:$FL467,1,MATCH($F467,$K467:$FL467,)+1))</f>
        <v>MR_DER-1296_25</v>
      </c>
      <c r="I467" s="413" t="str">
        <f t="shared" ref="I467:I476" si="65">IF(F467="NE",F467,IF(INDEX(K467:CP467,,MATCH(F467,K467:CP467,0)+3)&lt;&gt;0,INDEX(K467:CP467,,MATCH(F467,K467:CP467,0)+3),"ND"))</f>
        <v>ND</v>
      </c>
      <c r="J467" s="413" t="str">
        <f t="shared" ref="J467:J476" si="66">IF(G467="NE",G467,IF(INDEX(K467:CQ467,,MATCH(G467,K467:CQ467,0)+3)&lt;&gt;0,INDEX(K467:CQ467,,MATCH(G467,K467:CQ467,0)+3),"ND"))</f>
        <v>ND</v>
      </c>
      <c r="K467" s="398" t="s">
        <v>3730</v>
      </c>
      <c r="L467" s="430">
        <v>45902</v>
      </c>
      <c r="M467" s="218" t="s">
        <v>10175</v>
      </c>
      <c r="N467" s="398" t="s">
        <v>5536</v>
      </c>
      <c r="O467" s="430">
        <v>45912</v>
      </c>
      <c r="P467" s="398"/>
      <c r="Q467" s="398" t="s">
        <v>3765</v>
      </c>
      <c r="R467" s="430">
        <v>45925</v>
      </c>
      <c r="S467" s="218" t="s">
        <v>10403</v>
      </c>
      <c r="T467" s="398" t="s">
        <v>5539</v>
      </c>
      <c r="U467" s="430">
        <v>45932</v>
      </c>
      <c r="V467" s="398"/>
      <c r="W467" s="398" t="s">
        <v>3748</v>
      </c>
      <c r="X467" s="430">
        <v>45947</v>
      </c>
      <c r="Y467" s="23" t="s">
        <v>10851</v>
      </c>
      <c r="Z467" s="398"/>
      <c r="AA467" s="430"/>
      <c r="AB467" s="398"/>
      <c r="AC467" s="398"/>
      <c r="AD467" s="430"/>
      <c r="AE467" s="914"/>
      <c r="AF467" s="398"/>
      <c r="AG467" s="398"/>
      <c r="AH467" s="398"/>
      <c r="AI467" s="398"/>
      <c r="AJ467" s="430"/>
      <c r="AK467" s="914"/>
      <c r="AL467" s="398"/>
      <c r="AM467" s="398"/>
      <c r="AN467" s="398"/>
      <c r="AO467" s="398"/>
      <c r="AP467" s="398"/>
      <c r="AQ467" s="398"/>
      <c r="AR467" s="398"/>
      <c r="AS467" s="398"/>
      <c r="AT467" s="398"/>
      <c r="AU467" s="398"/>
      <c r="AV467" s="398"/>
      <c r="AW467" s="398"/>
      <c r="AX467" s="398"/>
      <c r="AY467" s="398"/>
      <c r="AZ467" s="397"/>
      <c r="BA467" s="398"/>
      <c r="BB467" s="398"/>
      <c r="BC467" s="397"/>
      <c r="BD467" s="398"/>
      <c r="BE467" s="398"/>
      <c r="BF467" s="398"/>
      <c r="BG467" s="398"/>
      <c r="BH467" s="398"/>
      <c r="BI467" s="397"/>
      <c r="BJ467" s="398"/>
      <c r="BK467" s="398"/>
      <c r="BL467" s="397"/>
      <c r="BM467" s="398"/>
      <c r="BN467" s="398"/>
      <c r="BO467" s="398"/>
      <c r="BP467" s="398"/>
      <c r="BQ467" s="398"/>
      <c r="BR467" s="398"/>
      <c r="BS467" s="398"/>
      <c r="BT467" s="398"/>
      <c r="BU467" s="398"/>
      <c r="BV467" s="398"/>
      <c r="BW467" s="398"/>
      <c r="BX467" s="398"/>
      <c r="BY467" s="398"/>
      <c r="BZ467" s="398"/>
      <c r="CA467" s="398"/>
      <c r="CB467" s="398"/>
      <c r="CC467" s="398"/>
      <c r="CD467" s="398"/>
      <c r="CE467" s="398"/>
      <c r="CF467" s="398"/>
      <c r="CG467" s="398"/>
      <c r="CH467" s="398"/>
      <c r="CI467" s="398"/>
      <c r="CJ467" s="398"/>
    </row>
    <row r="468" spans="1:88" s="402" customFormat="1" ht="15" x14ac:dyDescent="0.25">
      <c r="A468" s="899" t="s">
        <v>8263</v>
      </c>
      <c r="B468" s="398"/>
      <c r="C468" s="397"/>
      <c r="D468" s="900" t="s">
        <v>10132</v>
      </c>
      <c r="E468" s="429" t="s">
        <v>10166</v>
      </c>
      <c r="F468" s="399">
        <f t="shared" si="62"/>
        <v>45947</v>
      </c>
      <c r="G468" s="401" t="str">
        <f t="shared" si="63"/>
        <v>A</v>
      </c>
      <c r="H468" s="898" t="str">
        <f t="shared" si="64"/>
        <v>MR_DER-1296_25</v>
      </c>
      <c r="I468" s="413" t="str">
        <f t="shared" si="65"/>
        <v>ND</v>
      </c>
      <c r="J468" s="413" t="str">
        <f t="shared" si="66"/>
        <v>ND</v>
      </c>
      <c r="K468" s="398" t="s">
        <v>3730</v>
      </c>
      <c r="L468" s="430">
        <v>45902</v>
      </c>
      <c r="M468" s="218" t="s">
        <v>10175</v>
      </c>
      <c r="N468" s="398" t="s">
        <v>5536</v>
      </c>
      <c r="O468" s="430">
        <v>45912</v>
      </c>
      <c r="P468" s="398"/>
      <c r="Q468" s="398" t="s">
        <v>3765</v>
      </c>
      <c r="R468" s="430">
        <v>45925</v>
      </c>
      <c r="S468" s="218" t="s">
        <v>10403</v>
      </c>
      <c r="T468" s="398" t="s">
        <v>5539</v>
      </c>
      <c r="U468" s="430">
        <v>45932</v>
      </c>
      <c r="V468" s="398"/>
      <c r="W468" s="398" t="s">
        <v>3748</v>
      </c>
      <c r="X468" s="430">
        <v>45947</v>
      </c>
      <c r="Y468" s="23" t="s">
        <v>10851</v>
      </c>
      <c r="Z468" s="398"/>
      <c r="AA468" s="430"/>
      <c r="AB468" s="398"/>
      <c r="AC468" s="398"/>
      <c r="AD468" s="430"/>
      <c r="AE468" s="914"/>
      <c r="AF468" s="398"/>
      <c r="AG468" s="398"/>
      <c r="AH468" s="398"/>
      <c r="AI468" s="398"/>
      <c r="AJ468" s="430"/>
      <c r="AK468" s="914"/>
      <c r="AL468" s="398"/>
      <c r="AM468" s="398"/>
      <c r="AN468" s="398"/>
      <c r="AO468" s="398"/>
      <c r="AP468" s="398"/>
      <c r="AQ468" s="398"/>
      <c r="AR468" s="398"/>
      <c r="AS468" s="398"/>
      <c r="AT468" s="398"/>
      <c r="AU468" s="398"/>
      <c r="AV468" s="398"/>
      <c r="AW468" s="398"/>
      <c r="AX468" s="398"/>
      <c r="AY468" s="398"/>
      <c r="AZ468" s="397"/>
      <c r="BA468" s="398"/>
      <c r="BB468" s="398"/>
      <c r="BC468" s="397"/>
      <c r="BD468" s="398"/>
      <c r="BE468" s="398"/>
      <c r="BF468" s="398"/>
      <c r="BG468" s="398"/>
      <c r="BH468" s="398"/>
      <c r="BI468" s="397"/>
      <c r="BJ468" s="398"/>
      <c r="BK468" s="398"/>
      <c r="BL468" s="397"/>
      <c r="BM468" s="398"/>
      <c r="BN468" s="398"/>
      <c r="BO468" s="398"/>
      <c r="BP468" s="398"/>
      <c r="BQ468" s="398"/>
      <c r="BR468" s="398"/>
      <c r="BS468" s="398"/>
      <c r="BT468" s="398"/>
      <c r="BU468" s="398"/>
      <c r="BV468" s="398"/>
      <c r="BW468" s="398"/>
      <c r="BX468" s="398"/>
      <c r="BY468" s="398"/>
      <c r="BZ468" s="398"/>
      <c r="CA468" s="398"/>
      <c r="CB468" s="398"/>
      <c r="CC468" s="398"/>
      <c r="CD468" s="398"/>
      <c r="CE468" s="398"/>
      <c r="CF468" s="398"/>
      <c r="CG468" s="398"/>
      <c r="CH468" s="398"/>
      <c r="CI468" s="398"/>
      <c r="CJ468" s="398"/>
    </row>
    <row r="469" spans="1:88" s="402" customFormat="1" ht="15" x14ac:dyDescent="0.25">
      <c r="A469" s="899" t="s">
        <v>8263</v>
      </c>
      <c r="B469" s="398"/>
      <c r="C469" s="397"/>
      <c r="D469" s="900" t="s">
        <v>10132</v>
      </c>
      <c r="E469" s="429" t="s">
        <v>10167</v>
      </c>
      <c r="F469" s="399">
        <f t="shared" si="62"/>
        <v>45947</v>
      </c>
      <c r="G469" s="401" t="str">
        <f t="shared" si="63"/>
        <v>A</v>
      </c>
      <c r="H469" s="898" t="str">
        <f t="shared" si="64"/>
        <v>MR_DER-1296_25</v>
      </c>
      <c r="I469" s="413" t="str">
        <f t="shared" si="65"/>
        <v>ND</v>
      </c>
      <c r="J469" s="413" t="str">
        <f t="shared" si="66"/>
        <v>ND</v>
      </c>
      <c r="K469" s="398" t="s">
        <v>3730</v>
      </c>
      <c r="L469" s="430">
        <v>45902</v>
      </c>
      <c r="M469" s="218" t="s">
        <v>10175</v>
      </c>
      <c r="N469" s="398" t="s">
        <v>5536</v>
      </c>
      <c r="O469" s="430">
        <v>45912</v>
      </c>
      <c r="P469" s="398"/>
      <c r="Q469" s="398" t="s">
        <v>3765</v>
      </c>
      <c r="R469" s="430">
        <v>45925</v>
      </c>
      <c r="S469" s="218" t="s">
        <v>10403</v>
      </c>
      <c r="T469" s="398" t="s">
        <v>5539</v>
      </c>
      <c r="U469" s="430">
        <v>45932</v>
      </c>
      <c r="V469" s="398"/>
      <c r="W469" s="398" t="s">
        <v>3748</v>
      </c>
      <c r="X469" s="430">
        <v>45947</v>
      </c>
      <c r="Y469" s="23" t="s">
        <v>10851</v>
      </c>
      <c r="Z469" s="398"/>
      <c r="AA469" s="430"/>
      <c r="AB469" s="398"/>
      <c r="AC469" s="398"/>
      <c r="AD469" s="430"/>
      <c r="AE469" s="914"/>
      <c r="AF469" s="398"/>
      <c r="AG469" s="398"/>
      <c r="AH469" s="398"/>
      <c r="AI469" s="398"/>
      <c r="AJ469" s="430"/>
      <c r="AK469" s="914"/>
      <c r="AL469" s="398"/>
      <c r="AM469" s="398"/>
      <c r="AN469" s="398"/>
      <c r="AO469" s="398"/>
      <c r="AP469" s="398"/>
      <c r="AQ469" s="398"/>
      <c r="AR469" s="398"/>
      <c r="AS469" s="398"/>
      <c r="AT469" s="398"/>
      <c r="AU469" s="398"/>
      <c r="AV469" s="398"/>
      <c r="AW469" s="398"/>
      <c r="AX469" s="398"/>
      <c r="AY469" s="398"/>
      <c r="AZ469" s="397"/>
      <c r="BA469" s="398"/>
      <c r="BB469" s="398"/>
      <c r="BC469" s="397"/>
      <c r="BD469" s="398"/>
      <c r="BE469" s="398"/>
      <c r="BF469" s="398"/>
      <c r="BG469" s="398"/>
      <c r="BH469" s="398"/>
      <c r="BI469" s="397"/>
      <c r="BJ469" s="398"/>
      <c r="BK469" s="398"/>
      <c r="BL469" s="397"/>
      <c r="BM469" s="398"/>
      <c r="BN469" s="398"/>
      <c r="BO469" s="398"/>
      <c r="BP469" s="398"/>
      <c r="BQ469" s="398"/>
      <c r="BR469" s="398"/>
      <c r="BS469" s="398"/>
      <c r="BT469" s="398"/>
      <c r="BU469" s="398"/>
      <c r="BV469" s="398"/>
      <c r="BW469" s="398"/>
      <c r="BX469" s="398"/>
      <c r="BY469" s="398"/>
      <c r="BZ469" s="398"/>
      <c r="CA469" s="398"/>
      <c r="CB469" s="398"/>
      <c r="CC469" s="398"/>
      <c r="CD469" s="398"/>
      <c r="CE469" s="398"/>
      <c r="CF469" s="398"/>
      <c r="CG469" s="398"/>
      <c r="CH469" s="398"/>
      <c r="CI469" s="398"/>
      <c r="CJ469" s="398"/>
    </row>
    <row r="470" spans="1:88" s="402" customFormat="1" ht="15" x14ac:dyDescent="0.25">
      <c r="A470" s="899" t="s">
        <v>8263</v>
      </c>
      <c r="B470" s="398"/>
      <c r="C470" s="397"/>
      <c r="D470" s="900" t="s">
        <v>10132</v>
      </c>
      <c r="E470" s="429" t="s">
        <v>10168</v>
      </c>
      <c r="F470" s="399">
        <f t="shared" si="62"/>
        <v>45947</v>
      </c>
      <c r="G470" s="401" t="str">
        <f t="shared" si="63"/>
        <v>A</v>
      </c>
      <c r="H470" s="898" t="str">
        <f t="shared" si="64"/>
        <v>MR_DER-1296_25</v>
      </c>
      <c r="I470" s="413" t="str">
        <f t="shared" si="65"/>
        <v>ND</v>
      </c>
      <c r="J470" s="413" t="str">
        <f t="shared" si="66"/>
        <v>ND</v>
      </c>
      <c r="K470" s="398" t="s">
        <v>3730</v>
      </c>
      <c r="L470" s="430">
        <v>45902</v>
      </c>
      <c r="M470" s="218" t="s">
        <v>10175</v>
      </c>
      <c r="N470" s="398" t="s">
        <v>5536</v>
      </c>
      <c r="O470" s="430">
        <v>45912</v>
      </c>
      <c r="P470" s="398"/>
      <c r="Q470" s="398" t="s">
        <v>3765</v>
      </c>
      <c r="R470" s="430">
        <v>45925</v>
      </c>
      <c r="S470" s="218" t="s">
        <v>10403</v>
      </c>
      <c r="T470" s="398" t="s">
        <v>5539</v>
      </c>
      <c r="U470" s="430">
        <v>45932</v>
      </c>
      <c r="V470" s="398"/>
      <c r="W470" s="398" t="s">
        <v>3748</v>
      </c>
      <c r="X470" s="430">
        <v>45947</v>
      </c>
      <c r="Y470" s="23" t="s">
        <v>10851</v>
      </c>
      <c r="Z470" s="398"/>
      <c r="AA470" s="430"/>
      <c r="AB470" s="398"/>
      <c r="AC470" s="398"/>
      <c r="AD470" s="430"/>
      <c r="AE470" s="914"/>
      <c r="AF470" s="398"/>
      <c r="AG470" s="398"/>
      <c r="AH470" s="398"/>
      <c r="AI470" s="398"/>
      <c r="AJ470" s="430"/>
      <c r="AK470" s="914"/>
      <c r="AL470" s="398"/>
      <c r="AM470" s="398"/>
      <c r="AN470" s="398"/>
      <c r="AO470" s="398"/>
      <c r="AP470" s="398"/>
      <c r="AQ470" s="398"/>
      <c r="AR470" s="398"/>
      <c r="AS470" s="398"/>
      <c r="AT470" s="398"/>
      <c r="AU470" s="398"/>
      <c r="AV470" s="398"/>
      <c r="AW470" s="398"/>
      <c r="AX470" s="398"/>
      <c r="AY470" s="398"/>
      <c r="AZ470" s="397"/>
      <c r="BA470" s="398"/>
      <c r="BB470" s="398"/>
      <c r="BC470" s="397"/>
      <c r="BD470" s="398"/>
      <c r="BE470" s="398"/>
      <c r="BF470" s="398"/>
      <c r="BG470" s="398"/>
      <c r="BH470" s="398"/>
      <c r="BI470" s="397"/>
      <c r="BJ470" s="398"/>
      <c r="BK470" s="398"/>
      <c r="BL470" s="397"/>
      <c r="BM470" s="398"/>
      <c r="BN470" s="398"/>
      <c r="BO470" s="398"/>
      <c r="BP470" s="398"/>
      <c r="BQ470" s="398"/>
      <c r="BR470" s="398"/>
      <c r="BS470" s="398"/>
      <c r="BT470" s="398"/>
      <c r="BU470" s="398"/>
      <c r="BV470" s="398"/>
      <c r="BW470" s="398"/>
      <c r="BX470" s="398"/>
      <c r="BY470" s="398"/>
      <c r="BZ470" s="398"/>
      <c r="CA470" s="398"/>
      <c r="CB470" s="398"/>
      <c r="CC470" s="398"/>
      <c r="CD470" s="398"/>
      <c r="CE470" s="398"/>
      <c r="CF470" s="398"/>
      <c r="CG470" s="398"/>
      <c r="CH470" s="398"/>
      <c r="CI470" s="398"/>
      <c r="CJ470" s="398"/>
    </row>
    <row r="471" spans="1:88" s="402" customFormat="1" ht="15" x14ac:dyDescent="0.25">
      <c r="A471" s="899" t="s">
        <v>8263</v>
      </c>
      <c r="B471" s="398"/>
      <c r="C471" s="397"/>
      <c r="D471" s="900" t="s">
        <v>10132</v>
      </c>
      <c r="E471" s="429" t="s">
        <v>10169</v>
      </c>
      <c r="F471" s="399">
        <f t="shared" si="62"/>
        <v>45947</v>
      </c>
      <c r="G471" s="401" t="str">
        <f t="shared" si="63"/>
        <v>A</v>
      </c>
      <c r="H471" s="898" t="str">
        <f t="shared" si="64"/>
        <v>MR_DER-1296_25</v>
      </c>
      <c r="I471" s="413" t="str">
        <f t="shared" si="65"/>
        <v>ND</v>
      </c>
      <c r="J471" s="413" t="str">
        <f t="shared" si="66"/>
        <v>ND</v>
      </c>
      <c r="K471" s="398" t="s">
        <v>3730</v>
      </c>
      <c r="L471" s="430">
        <v>45902</v>
      </c>
      <c r="M471" s="218" t="s">
        <v>10175</v>
      </c>
      <c r="N471" s="398" t="s">
        <v>5536</v>
      </c>
      <c r="O471" s="430">
        <v>45912</v>
      </c>
      <c r="P471" s="398"/>
      <c r="Q471" s="398" t="s">
        <v>3765</v>
      </c>
      <c r="R471" s="430">
        <v>45925</v>
      </c>
      <c r="S471" s="218" t="s">
        <v>10403</v>
      </c>
      <c r="T471" s="398" t="s">
        <v>5539</v>
      </c>
      <c r="U471" s="430">
        <v>45932</v>
      </c>
      <c r="V471" s="398"/>
      <c r="W471" s="398" t="s">
        <v>3748</v>
      </c>
      <c r="X471" s="430">
        <v>45947</v>
      </c>
      <c r="Y471" s="23" t="s">
        <v>10851</v>
      </c>
      <c r="Z471" s="398"/>
      <c r="AA471" s="430"/>
      <c r="AB471" s="398"/>
      <c r="AC471" s="398"/>
      <c r="AD471" s="430"/>
      <c r="AE471" s="914"/>
      <c r="AF471" s="398"/>
      <c r="AG471" s="398"/>
      <c r="AH471" s="398"/>
      <c r="AI471" s="398"/>
      <c r="AJ471" s="430"/>
      <c r="AK471" s="914"/>
      <c r="AL471" s="398"/>
      <c r="AM471" s="398"/>
      <c r="AN471" s="398"/>
      <c r="AO471" s="398"/>
      <c r="AP471" s="398"/>
      <c r="AQ471" s="398"/>
      <c r="AR471" s="398"/>
      <c r="AS471" s="398"/>
      <c r="AT471" s="398"/>
      <c r="AU471" s="398"/>
      <c r="AV471" s="398"/>
      <c r="AW471" s="398"/>
      <c r="AX471" s="398"/>
      <c r="AY471" s="398"/>
      <c r="AZ471" s="397"/>
      <c r="BA471" s="398"/>
      <c r="BB471" s="398"/>
      <c r="BC471" s="397"/>
      <c r="BD471" s="398"/>
      <c r="BE471" s="398"/>
      <c r="BF471" s="398"/>
      <c r="BG471" s="398"/>
      <c r="BH471" s="398"/>
      <c r="BI471" s="397"/>
      <c r="BJ471" s="398"/>
      <c r="BK471" s="398"/>
      <c r="BL471" s="397"/>
      <c r="BM471" s="398"/>
      <c r="BN471" s="398"/>
      <c r="BO471" s="398"/>
      <c r="BP471" s="398"/>
      <c r="BQ471" s="398"/>
      <c r="BR471" s="398"/>
      <c r="BS471" s="398"/>
      <c r="BT471" s="398"/>
      <c r="BU471" s="398"/>
      <c r="BV471" s="398"/>
      <c r="BW471" s="398"/>
      <c r="BX471" s="398"/>
      <c r="BY471" s="398"/>
      <c r="BZ471" s="398"/>
      <c r="CA471" s="398"/>
      <c r="CB471" s="398"/>
      <c r="CC471" s="398"/>
      <c r="CD471" s="398"/>
      <c r="CE471" s="398"/>
      <c r="CF471" s="398"/>
      <c r="CG471" s="398"/>
      <c r="CH471" s="398"/>
      <c r="CI471" s="398"/>
      <c r="CJ471" s="398"/>
    </row>
    <row r="472" spans="1:88" s="402" customFormat="1" ht="15" x14ac:dyDescent="0.25">
      <c r="A472" s="899" t="s">
        <v>8263</v>
      </c>
      <c r="B472" s="398"/>
      <c r="C472" s="397"/>
      <c r="D472" s="900" t="s">
        <v>10132</v>
      </c>
      <c r="E472" s="429" t="s">
        <v>10170</v>
      </c>
      <c r="F472" s="399">
        <f t="shared" si="62"/>
        <v>45947</v>
      </c>
      <c r="G472" s="401" t="str">
        <f t="shared" si="63"/>
        <v>A</v>
      </c>
      <c r="H472" s="898" t="str">
        <f t="shared" si="64"/>
        <v>MR_DER-1296_25</v>
      </c>
      <c r="I472" s="413" t="str">
        <f t="shared" si="65"/>
        <v>ND</v>
      </c>
      <c r="J472" s="413" t="str">
        <f t="shared" si="66"/>
        <v>ND</v>
      </c>
      <c r="K472" s="398" t="s">
        <v>3730</v>
      </c>
      <c r="L472" s="430">
        <v>45902</v>
      </c>
      <c r="M472" s="218" t="s">
        <v>10175</v>
      </c>
      <c r="N472" s="398" t="s">
        <v>5536</v>
      </c>
      <c r="O472" s="430">
        <v>45912</v>
      </c>
      <c r="P472" s="398"/>
      <c r="Q472" s="398" t="s">
        <v>3765</v>
      </c>
      <c r="R472" s="430">
        <v>45925</v>
      </c>
      <c r="S472" s="218" t="s">
        <v>10403</v>
      </c>
      <c r="T472" s="398" t="s">
        <v>5539</v>
      </c>
      <c r="U472" s="430">
        <v>45932</v>
      </c>
      <c r="V472" s="398"/>
      <c r="W472" s="398" t="s">
        <v>3748</v>
      </c>
      <c r="X472" s="430">
        <v>45947</v>
      </c>
      <c r="Y472" s="23" t="s">
        <v>10851</v>
      </c>
      <c r="Z472" s="398"/>
      <c r="AA472" s="430"/>
      <c r="AB472" s="398"/>
      <c r="AC472" s="398"/>
      <c r="AD472" s="430"/>
      <c r="AE472" s="914"/>
      <c r="AF472" s="398"/>
      <c r="AG472" s="398"/>
      <c r="AH472" s="398"/>
      <c r="AI472" s="398"/>
      <c r="AJ472" s="430"/>
      <c r="AK472" s="914"/>
      <c r="AL472" s="398"/>
      <c r="AM472" s="398"/>
      <c r="AN472" s="398"/>
      <c r="AO472" s="398"/>
      <c r="AP472" s="398"/>
      <c r="AQ472" s="398"/>
      <c r="AR472" s="398"/>
      <c r="AS472" s="398"/>
      <c r="AT472" s="398"/>
      <c r="AU472" s="398"/>
      <c r="AV472" s="398"/>
      <c r="AW472" s="398"/>
      <c r="AX472" s="398"/>
      <c r="AY472" s="398"/>
      <c r="AZ472" s="397"/>
      <c r="BA472" s="398"/>
      <c r="BB472" s="398"/>
      <c r="BC472" s="397"/>
      <c r="BD472" s="398"/>
      <c r="BE472" s="398"/>
      <c r="BF472" s="398"/>
      <c r="BG472" s="398"/>
      <c r="BH472" s="398"/>
      <c r="BI472" s="397"/>
      <c r="BJ472" s="398"/>
      <c r="BK472" s="398"/>
      <c r="BL472" s="397"/>
      <c r="BM472" s="398"/>
      <c r="BN472" s="398"/>
      <c r="BO472" s="398"/>
      <c r="BP472" s="398"/>
      <c r="BQ472" s="398"/>
      <c r="BR472" s="398"/>
      <c r="BS472" s="398"/>
      <c r="BT472" s="398"/>
      <c r="BU472" s="398"/>
      <c r="BV472" s="398"/>
      <c r="BW472" s="398"/>
      <c r="BX472" s="398"/>
      <c r="BY472" s="398"/>
      <c r="BZ472" s="398"/>
      <c r="CA472" s="398"/>
      <c r="CB472" s="398"/>
      <c r="CC472" s="398"/>
      <c r="CD472" s="398"/>
      <c r="CE472" s="398"/>
      <c r="CF472" s="398"/>
      <c r="CG472" s="398"/>
      <c r="CH472" s="398"/>
      <c r="CI472" s="398"/>
      <c r="CJ472" s="398"/>
    </row>
    <row r="473" spans="1:88" s="402" customFormat="1" ht="15" x14ac:dyDescent="0.25">
      <c r="A473" s="899" t="s">
        <v>8263</v>
      </c>
      <c r="B473" s="398"/>
      <c r="C473" s="397"/>
      <c r="D473" s="900" t="s">
        <v>10132</v>
      </c>
      <c r="E473" s="429" t="s">
        <v>10171</v>
      </c>
      <c r="F473" s="399">
        <f t="shared" si="62"/>
        <v>45947</v>
      </c>
      <c r="G473" s="401" t="str">
        <f t="shared" si="63"/>
        <v>A</v>
      </c>
      <c r="H473" s="898" t="str">
        <f t="shared" si="64"/>
        <v>MR_DER-1296_25</v>
      </c>
      <c r="I473" s="413" t="str">
        <f t="shared" si="65"/>
        <v>ND</v>
      </c>
      <c r="J473" s="413" t="str">
        <f t="shared" si="66"/>
        <v>ND</v>
      </c>
      <c r="K473" s="398" t="s">
        <v>3730</v>
      </c>
      <c r="L473" s="430">
        <v>45902</v>
      </c>
      <c r="M473" s="218" t="s">
        <v>10175</v>
      </c>
      <c r="N473" s="398" t="s">
        <v>5536</v>
      </c>
      <c r="O473" s="430">
        <v>45912</v>
      </c>
      <c r="P473" s="398"/>
      <c r="Q473" s="398" t="s">
        <v>3765</v>
      </c>
      <c r="R473" s="430">
        <v>45925</v>
      </c>
      <c r="S473" s="218" t="s">
        <v>10403</v>
      </c>
      <c r="T473" s="398" t="s">
        <v>5539</v>
      </c>
      <c r="U473" s="430">
        <v>45932</v>
      </c>
      <c r="V473" s="398"/>
      <c r="W473" s="398" t="s">
        <v>3748</v>
      </c>
      <c r="X473" s="430">
        <v>45947</v>
      </c>
      <c r="Y473" s="23" t="s">
        <v>10851</v>
      </c>
      <c r="Z473" s="398"/>
      <c r="AA473" s="430"/>
      <c r="AB473" s="398"/>
      <c r="AC473" s="398"/>
      <c r="AD473" s="430"/>
      <c r="AE473" s="914"/>
      <c r="AF473" s="398"/>
      <c r="AG473" s="398"/>
      <c r="AH473" s="398"/>
      <c r="AI473" s="398"/>
      <c r="AJ473" s="430"/>
      <c r="AK473" s="914"/>
      <c r="AL473" s="398"/>
      <c r="AM473" s="398"/>
      <c r="AN473" s="398"/>
      <c r="AO473" s="398"/>
      <c r="AP473" s="398"/>
      <c r="AQ473" s="398"/>
      <c r="AR473" s="398"/>
      <c r="AS473" s="398"/>
      <c r="AT473" s="398"/>
      <c r="AU473" s="398"/>
      <c r="AV473" s="398"/>
      <c r="AW473" s="398"/>
      <c r="AX473" s="398"/>
      <c r="AY473" s="398"/>
      <c r="AZ473" s="397"/>
      <c r="BA473" s="398"/>
      <c r="BB473" s="398"/>
      <c r="BC473" s="397"/>
      <c r="BD473" s="398"/>
      <c r="BE473" s="398"/>
      <c r="BF473" s="398"/>
      <c r="BG473" s="398"/>
      <c r="BH473" s="398"/>
      <c r="BI473" s="397"/>
      <c r="BJ473" s="398"/>
      <c r="BK473" s="398"/>
      <c r="BL473" s="397"/>
      <c r="BM473" s="398"/>
      <c r="BN473" s="398"/>
      <c r="BO473" s="398"/>
      <c r="BP473" s="398"/>
      <c r="BQ473" s="398"/>
      <c r="BR473" s="398"/>
      <c r="BS473" s="398"/>
      <c r="BT473" s="398"/>
      <c r="BU473" s="398"/>
      <c r="BV473" s="398"/>
      <c r="BW473" s="398"/>
      <c r="BX473" s="398"/>
      <c r="BY473" s="398"/>
      <c r="BZ473" s="398"/>
      <c r="CA473" s="398"/>
      <c r="CB473" s="398"/>
      <c r="CC473" s="398"/>
      <c r="CD473" s="398"/>
      <c r="CE473" s="398"/>
      <c r="CF473" s="398"/>
      <c r="CG473" s="398"/>
      <c r="CH473" s="398"/>
      <c r="CI473" s="398"/>
      <c r="CJ473" s="398"/>
    </row>
    <row r="474" spans="1:88" s="402" customFormat="1" ht="15" x14ac:dyDescent="0.25">
      <c r="A474" s="899" t="s">
        <v>8263</v>
      </c>
      <c r="B474" s="398"/>
      <c r="C474" s="397"/>
      <c r="D474" s="900" t="s">
        <v>10132</v>
      </c>
      <c r="E474" s="429" t="s">
        <v>10172</v>
      </c>
      <c r="F474" s="399">
        <f t="shared" si="62"/>
        <v>45947</v>
      </c>
      <c r="G474" s="401" t="str">
        <f t="shared" si="63"/>
        <v>A</v>
      </c>
      <c r="H474" s="898" t="str">
        <f t="shared" si="64"/>
        <v>MR_DER-1296_25</v>
      </c>
      <c r="I474" s="413" t="str">
        <f t="shared" si="65"/>
        <v>ND</v>
      </c>
      <c r="J474" s="413" t="str">
        <f t="shared" si="66"/>
        <v>ND</v>
      </c>
      <c r="K474" s="398" t="s">
        <v>3730</v>
      </c>
      <c r="L474" s="430">
        <v>45902</v>
      </c>
      <c r="M474" s="218" t="s">
        <v>10175</v>
      </c>
      <c r="N474" s="398" t="s">
        <v>5536</v>
      </c>
      <c r="O474" s="430">
        <v>45912</v>
      </c>
      <c r="P474" s="398"/>
      <c r="Q474" s="398" t="s">
        <v>3765</v>
      </c>
      <c r="R474" s="430">
        <v>45925</v>
      </c>
      <c r="S474" s="218" t="s">
        <v>10403</v>
      </c>
      <c r="T474" s="398" t="s">
        <v>5539</v>
      </c>
      <c r="U474" s="430">
        <v>45932</v>
      </c>
      <c r="V474" s="398"/>
      <c r="W474" s="398" t="s">
        <v>3748</v>
      </c>
      <c r="X474" s="430">
        <v>45947</v>
      </c>
      <c r="Y474" s="23" t="s">
        <v>10851</v>
      </c>
      <c r="Z474" s="398"/>
      <c r="AA474" s="430"/>
      <c r="AB474" s="398"/>
      <c r="AC474" s="398"/>
      <c r="AD474" s="430"/>
      <c r="AE474" s="914"/>
      <c r="AF474" s="398"/>
      <c r="AG474" s="398"/>
      <c r="AH474" s="398"/>
      <c r="AI474" s="398"/>
      <c r="AJ474" s="430"/>
      <c r="AK474" s="914"/>
      <c r="AL474" s="398"/>
      <c r="AM474" s="398"/>
      <c r="AN474" s="398"/>
      <c r="AO474" s="398"/>
      <c r="AP474" s="398"/>
      <c r="AQ474" s="398"/>
      <c r="AR474" s="398"/>
      <c r="AS474" s="398"/>
      <c r="AT474" s="398"/>
      <c r="AU474" s="398"/>
      <c r="AV474" s="398"/>
      <c r="AW474" s="398"/>
      <c r="AX474" s="398"/>
      <c r="AY474" s="398"/>
      <c r="AZ474" s="397"/>
      <c r="BA474" s="398"/>
      <c r="BB474" s="398"/>
      <c r="BC474" s="397"/>
      <c r="BD474" s="398"/>
      <c r="BE474" s="398"/>
      <c r="BF474" s="398"/>
      <c r="BG474" s="398"/>
      <c r="BH474" s="398"/>
      <c r="BI474" s="397"/>
      <c r="BJ474" s="398"/>
      <c r="BK474" s="398"/>
      <c r="BL474" s="397"/>
      <c r="BM474" s="398"/>
      <c r="BN474" s="398"/>
      <c r="BO474" s="398"/>
      <c r="BP474" s="398"/>
      <c r="BQ474" s="398"/>
      <c r="BR474" s="398"/>
      <c r="BS474" s="398"/>
      <c r="BT474" s="398"/>
      <c r="BU474" s="398"/>
      <c r="BV474" s="398"/>
      <c r="BW474" s="398"/>
      <c r="BX474" s="398"/>
      <c r="BY474" s="398"/>
      <c r="BZ474" s="398"/>
      <c r="CA474" s="398"/>
      <c r="CB474" s="398"/>
      <c r="CC474" s="398"/>
      <c r="CD474" s="398"/>
      <c r="CE474" s="398"/>
      <c r="CF474" s="398"/>
      <c r="CG474" s="398"/>
      <c r="CH474" s="398"/>
      <c r="CI474" s="398"/>
      <c r="CJ474" s="398"/>
    </row>
    <row r="475" spans="1:88" s="402" customFormat="1" ht="15" x14ac:dyDescent="0.25">
      <c r="A475" s="899" t="s">
        <v>8263</v>
      </c>
      <c r="B475" s="398"/>
      <c r="C475" s="397"/>
      <c r="D475" s="900" t="s">
        <v>10133</v>
      </c>
      <c r="E475" s="429" t="s">
        <v>10173</v>
      </c>
      <c r="F475" s="399">
        <f t="shared" si="62"/>
        <v>45947</v>
      </c>
      <c r="G475" s="401" t="str">
        <f t="shared" si="63"/>
        <v>A</v>
      </c>
      <c r="H475" s="898" t="str">
        <f t="shared" si="64"/>
        <v>MR_DER-1296_25</v>
      </c>
      <c r="I475" s="413" t="str">
        <f t="shared" si="65"/>
        <v>ND</v>
      </c>
      <c r="J475" s="413" t="str">
        <f t="shared" si="66"/>
        <v>ND</v>
      </c>
      <c r="K475" s="398" t="s">
        <v>3730</v>
      </c>
      <c r="L475" s="430">
        <v>45902</v>
      </c>
      <c r="M475" s="1153" t="s">
        <v>10175</v>
      </c>
      <c r="N475" s="398" t="s">
        <v>5536</v>
      </c>
      <c r="O475" s="430">
        <v>45912</v>
      </c>
      <c r="P475" s="398"/>
      <c r="Q475" s="398" t="s">
        <v>3765</v>
      </c>
      <c r="R475" s="430">
        <v>45916</v>
      </c>
      <c r="S475" s="1153" t="s">
        <v>10294</v>
      </c>
      <c r="T475" s="398"/>
      <c r="U475" s="398"/>
      <c r="V475" s="398"/>
      <c r="W475" s="398" t="s">
        <v>5701</v>
      </c>
      <c r="X475" s="430">
        <v>45925</v>
      </c>
      <c r="Y475" s="1153" t="s">
        <v>10403</v>
      </c>
      <c r="Z475" s="398" t="s">
        <v>5539</v>
      </c>
      <c r="AA475" s="430">
        <v>45932</v>
      </c>
      <c r="AB475" s="398"/>
      <c r="AC475" s="398" t="s">
        <v>3748</v>
      </c>
      <c r="AD475" s="430">
        <v>45947</v>
      </c>
      <c r="AE475" s="1151" t="s">
        <v>10851</v>
      </c>
      <c r="AF475" s="398"/>
      <c r="AG475" s="398"/>
      <c r="AH475" s="398"/>
      <c r="AI475" s="398"/>
      <c r="AJ475" s="430"/>
      <c r="AK475" s="914"/>
      <c r="AL475" s="398"/>
      <c r="AM475" s="398"/>
      <c r="AN475" s="398"/>
      <c r="AO475" s="398"/>
      <c r="AP475" s="398"/>
      <c r="AQ475" s="398"/>
      <c r="AR475" s="398"/>
      <c r="AS475" s="398"/>
      <c r="AT475" s="398"/>
      <c r="AU475" s="398"/>
      <c r="AV475" s="398"/>
      <c r="AW475" s="398"/>
      <c r="AX475" s="398"/>
      <c r="AY475" s="398"/>
      <c r="AZ475" s="397"/>
      <c r="BA475" s="398"/>
      <c r="BB475" s="398"/>
      <c r="BC475" s="397"/>
      <c r="BD475" s="398"/>
      <c r="BE475" s="398"/>
      <c r="BF475" s="398"/>
      <c r="BG475" s="398"/>
      <c r="BH475" s="398"/>
      <c r="BI475" s="397"/>
      <c r="BJ475" s="398"/>
      <c r="BK475" s="398"/>
      <c r="BL475" s="397"/>
      <c r="BM475" s="398"/>
      <c r="BN475" s="398"/>
      <c r="BO475" s="398"/>
      <c r="BP475" s="398"/>
      <c r="BQ475" s="398"/>
      <c r="BR475" s="398"/>
      <c r="BS475" s="398"/>
      <c r="BT475" s="398"/>
      <c r="BU475" s="398"/>
      <c r="BV475" s="398"/>
      <c r="BW475" s="398"/>
      <c r="BX475" s="398"/>
      <c r="BY475" s="398"/>
      <c r="BZ475" s="398"/>
      <c r="CA475" s="398"/>
      <c r="CB475" s="398"/>
      <c r="CC475" s="398"/>
      <c r="CD475" s="398"/>
      <c r="CE475" s="398"/>
      <c r="CF475" s="398"/>
      <c r="CG475" s="398"/>
      <c r="CH475" s="398"/>
      <c r="CI475" s="398"/>
      <c r="CJ475" s="398"/>
    </row>
    <row r="476" spans="1:88" s="402" customFormat="1" ht="15" x14ac:dyDescent="0.25">
      <c r="A476" s="899" t="s">
        <v>8263</v>
      </c>
      <c r="B476" s="398"/>
      <c r="C476" s="397"/>
      <c r="D476" s="900" t="s">
        <v>10134</v>
      </c>
      <c r="E476" s="429" t="s">
        <v>10174</v>
      </c>
      <c r="F476" s="399">
        <f t="shared" si="62"/>
        <v>45951</v>
      </c>
      <c r="G476" s="401" t="str">
        <f t="shared" si="63"/>
        <v>A</v>
      </c>
      <c r="H476" s="898" t="str">
        <f t="shared" si="64"/>
        <v>MR_DER-1303_25</v>
      </c>
      <c r="I476" s="413" t="str">
        <f t="shared" si="65"/>
        <v>ND</v>
      </c>
      <c r="J476" s="413" t="str">
        <f t="shared" si="66"/>
        <v>APROVADO</v>
      </c>
      <c r="K476" s="398" t="s">
        <v>3730</v>
      </c>
      <c r="L476" s="430">
        <v>45902</v>
      </c>
      <c r="M476" s="1153" t="s">
        <v>10175</v>
      </c>
      <c r="N476" s="398" t="s">
        <v>5537</v>
      </c>
      <c r="O476" s="430">
        <v>45944</v>
      </c>
      <c r="P476" s="398"/>
      <c r="Q476" s="398" t="s">
        <v>3748</v>
      </c>
      <c r="R476" s="430">
        <v>45946</v>
      </c>
      <c r="S476" s="1153" t="s">
        <v>10778</v>
      </c>
      <c r="T476" s="398" t="s">
        <v>5539</v>
      </c>
      <c r="U476" s="430">
        <v>45947</v>
      </c>
      <c r="V476" s="398"/>
      <c r="W476" s="398" t="s">
        <v>3748</v>
      </c>
      <c r="X476" s="430">
        <v>45951</v>
      </c>
      <c r="Y476" s="218" t="s">
        <v>10859</v>
      </c>
      <c r="Z476" s="398"/>
      <c r="AA476" s="430"/>
      <c r="AB476" s="398"/>
      <c r="AC476" s="398"/>
      <c r="AD476" s="430"/>
      <c r="AE476" s="914"/>
      <c r="AF476" s="398"/>
      <c r="AG476" s="398"/>
      <c r="AH476" s="398"/>
      <c r="AI476" s="398"/>
      <c r="AJ476" s="430"/>
      <c r="AK476" s="914"/>
      <c r="AL476" s="398"/>
      <c r="AM476" s="398"/>
      <c r="AN476" s="398"/>
      <c r="AO476" s="398"/>
      <c r="AP476" s="398"/>
      <c r="AQ476" s="398"/>
      <c r="AR476" s="398"/>
      <c r="AS476" s="398"/>
      <c r="AT476" s="398"/>
      <c r="AU476" s="398"/>
      <c r="AV476" s="398"/>
      <c r="AW476" s="398"/>
      <c r="AX476" s="398"/>
      <c r="AY476" s="398"/>
      <c r="AZ476" s="397"/>
      <c r="BA476" s="398"/>
      <c r="BB476" s="398"/>
      <c r="BC476" s="397"/>
      <c r="BD476" s="398"/>
      <c r="BE476" s="398"/>
      <c r="BF476" s="398"/>
      <c r="BG476" s="398"/>
      <c r="BH476" s="398"/>
      <c r="BI476" s="397"/>
      <c r="BJ476" s="398"/>
      <c r="BK476" s="398"/>
      <c r="BL476" s="397"/>
      <c r="BM476" s="398"/>
      <c r="BN476" s="398"/>
      <c r="BO476" s="398"/>
      <c r="BP476" s="398"/>
      <c r="BQ476" s="398"/>
      <c r="BR476" s="398"/>
      <c r="BS476" s="398"/>
      <c r="BT476" s="398"/>
      <c r="BU476" s="398"/>
      <c r="BV476" s="398"/>
      <c r="BW476" s="398"/>
      <c r="BX476" s="398"/>
      <c r="BY476" s="398"/>
      <c r="BZ476" s="398"/>
      <c r="CA476" s="398"/>
      <c r="CB476" s="398"/>
      <c r="CC476" s="398"/>
      <c r="CD476" s="398"/>
      <c r="CE476" s="398"/>
      <c r="CF476" s="398"/>
      <c r="CG476" s="398"/>
      <c r="CH476" s="398"/>
      <c r="CI476" s="398"/>
      <c r="CJ476" s="398"/>
    </row>
    <row r="477" spans="1:88" s="408" customFormat="1" x14ac:dyDescent="0.25">
      <c r="A477" s="921"/>
      <c r="B477" s="921">
        <f>COUNTA(B478:B483)</f>
        <v>0</v>
      </c>
      <c r="C477" s="921">
        <f>COUNTA(C478:C483)</f>
        <v>0</v>
      </c>
      <c r="D477" s="922"/>
      <c r="E477" s="923" t="s">
        <v>11111</v>
      </c>
      <c r="F477" s="921"/>
      <c r="G477" s="921"/>
      <c r="H477" s="415"/>
      <c r="I477" s="921"/>
      <c r="J477" s="921"/>
      <c r="K477" s="416"/>
      <c r="L477" s="416"/>
      <c r="M477" s="416"/>
      <c r="N477" s="418"/>
      <c r="O477" s="418"/>
      <c r="P477" s="418"/>
      <c r="Q477" s="416"/>
      <c r="R477" s="416"/>
      <c r="S477" s="417"/>
      <c r="T477" s="418"/>
      <c r="U477" s="418"/>
      <c r="V477" s="418"/>
      <c r="W477" s="416"/>
      <c r="X477" s="416"/>
      <c r="Y477" s="417"/>
      <c r="Z477" s="418"/>
      <c r="AA477" s="418"/>
      <c r="AB477" s="418"/>
      <c r="AC477" s="416"/>
      <c r="AD477" s="416"/>
      <c r="AE477" s="417"/>
      <c r="AF477" s="418"/>
      <c r="AG477" s="418"/>
      <c r="AH477" s="418"/>
      <c r="AI477" s="416"/>
      <c r="AJ477" s="416"/>
      <c r="AK477" s="417"/>
      <c r="AL477" s="418"/>
      <c r="AM477" s="418"/>
      <c r="AN477" s="418"/>
      <c r="AO477" s="416"/>
      <c r="AP477" s="416"/>
      <c r="AQ477" s="417"/>
      <c r="AR477" s="418"/>
      <c r="AS477" s="418"/>
      <c r="AT477" s="418"/>
      <c r="AU477" s="416"/>
      <c r="AV477" s="416"/>
      <c r="AW477" s="417"/>
      <c r="AX477" s="418"/>
      <c r="AY477" s="418"/>
      <c r="AZ477" s="924"/>
      <c r="BA477" s="416"/>
      <c r="BB477" s="416"/>
      <c r="BC477" s="925"/>
      <c r="BD477" s="418"/>
      <c r="BE477" s="418"/>
      <c r="BF477" s="418"/>
      <c r="BG477" s="416"/>
      <c r="BH477" s="416"/>
      <c r="BI477" s="925"/>
      <c r="BJ477" s="418"/>
      <c r="BK477" s="418"/>
      <c r="BL477" s="924"/>
      <c r="BM477" s="416"/>
      <c r="BN477" s="416"/>
      <c r="BO477" s="417"/>
      <c r="BP477" s="418"/>
      <c r="BQ477" s="418"/>
      <c r="BR477" s="418"/>
      <c r="BS477" s="416"/>
      <c r="BT477" s="416"/>
      <c r="BU477" s="417"/>
      <c r="BV477" s="418"/>
      <c r="BW477" s="418"/>
      <c r="BX477" s="418"/>
      <c r="BY477" s="416"/>
      <c r="BZ477" s="416"/>
      <c r="CA477" s="417"/>
      <c r="CB477" s="418"/>
      <c r="CC477" s="418"/>
      <c r="CD477" s="418"/>
      <c r="CE477" s="416"/>
      <c r="CF477" s="416"/>
      <c r="CG477" s="417"/>
      <c r="CH477" s="418"/>
      <c r="CI477" s="418"/>
      <c r="CJ477" s="418"/>
    </row>
    <row r="478" spans="1:88" s="402" customFormat="1" ht="15" x14ac:dyDescent="0.25">
      <c r="A478" s="398" t="s">
        <v>8263</v>
      </c>
      <c r="B478" s="398"/>
      <c r="C478" s="397"/>
      <c r="D478" s="900" t="s">
        <v>11120</v>
      </c>
      <c r="E478" s="900" t="s">
        <v>11112</v>
      </c>
      <c r="F478" s="399">
        <f t="shared" ref="F478:F485" si="67">IF(L478&lt;&gt;0,MAX(L478,R478,X478,AD478,AJ478,AP478),"NE")</f>
        <v>46001</v>
      </c>
      <c r="G478" s="401" t="str">
        <f t="shared" ref="G478:G485" si="68">IF($F478="","",INDEX($K478:$FI478,1,MATCH($F478,$K478:$FI478,)-1))</f>
        <v>A</v>
      </c>
      <c r="H478" s="898" t="str">
        <f t="shared" ref="H478:H485" si="69">IF($F478="","",INDEX($K478:$FL478,1,MATCH($F478,$K478:$FL478,)+1))</f>
        <v>MR_DER-1449_25</v>
      </c>
      <c r="I478" s="413" t="str">
        <f t="shared" ref="I478:I485" si="70">IF(F478="NE",F478,IF(INDEX(K478:CP478,,MATCH(F478,K478:CP478,0)+3)&lt;&gt;0,INDEX(K478:CP478,,MATCH(F478,K478:CP478,0)+3),"ND"))</f>
        <v>ND</v>
      </c>
      <c r="J478" s="413" t="str">
        <f t="shared" ref="J478:J485" si="71">IF(G478="NE",G478,IF(INDEX(K478:CQ478,,MATCH(G478,K478:CQ478,0)+3)&lt;&gt;0,INDEX(K478:CQ478,,MATCH(G478,K478:CQ478,0)+3),"ND"))</f>
        <v>APROVADO</v>
      </c>
      <c r="K478" s="398" t="s">
        <v>3730</v>
      </c>
      <c r="L478" s="430">
        <v>45959</v>
      </c>
      <c r="M478" s="218" t="s">
        <v>11122</v>
      </c>
      <c r="N478" s="398" t="s">
        <v>5537</v>
      </c>
      <c r="O478" s="430">
        <v>45964</v>
      </c>
      <c r="P478" s="398"/>
      <c r="Q478" s="398" t="s">
        <v>3748</v>
      </c>
      <c r="R478" s="430">
        <v>45971</v>
      </c>
      <c r="S478" s="218" t="s">
        <v>11234</v>
      </c>
      <c r="T478" s="398" t="s">
        <v>5539</v>
      </c>
      <c r="U478" s="430">
        <v>45974</v>
      </c>
      <c r="V478" s="398"/>
      <c r="W478" s="398" t="s">
        <v>3748</v>
      </c>
      <c r="X478" s="430">
        <v>46001</v>
      </c>
      <c r="Y478" s="218" t="s">
        <v>11542</v>
      </c>
      <c r="Z478" s="398"/>
      <c r="AA478" s="430"/>
      <c r="AB478" s="398"/>
      <c r="AC478" s="398"/>
      <c r="AD478" s="430"/>
      <c r="AE478" s="914"/>
      <c r="AF478" s="398"/>
      <c r="AG478" s="398"/>
      <c r="AH478" s="398"/>
      <c r="AI478" s="398"/>
      <c r="AJ478" s="430"/>
      <c r="AK478" s="914"/>
      <c r="AL478" s="398"/>
      <c r="AM478" s="398"/>
      <c r="AN478" s="398"/>
      <c r="AO478" s="398"/>
      <c r="AP478" s="398"/>
      <c r="AQ478" s="398"/>
      <c r="AR478" s="398"/>
      <c r="AS478" s="398"/>
      <c r="AT478" s="398"/>
      <c r="AU478" s="398"/>
      <c r="AV478" s="398"/>
      <c r="AW478" s="398"/>
      <c r="AX478" s="398"/>
      <c r="AY478" s="398"/>
      <c r="AZ478" s="397"/>
      <c r="BA478" s="398"/>
      <c r="BB478" s="398"/>
      <c r="BC478" s="397"/>
      <c r="BD478" s="398"/>
      <c r="BE478" s="398"/>
      <c r="BF478" s="398"/>
      <c r="BG478" s="398"/>
      <c r="BH478" s="398"/>
      <c r="BI478" s="397"/>
      <c r="BJ478" s="398"/>
      <c r="BK478" s="398"/>
      <c r="BL478" s="397"/>
      <c r="BM478" s="398"/>
      <c r="BN478" s="398"/>
      <c r="BO478" s="398"/>
      <c r="BP478" s="398"/>
      <c r="BQ478" s="398"/>
      <c r="BR478" s="398"/>
      <c r="BS478" s="398"/>
      <c r="BT478" s="398"/>
      <c r="BU478" s="398"/>
      <c r="BV478" s="398"/>
      <c r="BW478" s="398"/>
      <c r="BX478" s="398"/>
      <c r="BY478" s="398"/>
      <c r="BZ478" s="398"/>
      <c r="CA478" s="398"/>
      <c r="CB478" s="398"/>
      <c r="CC478" s="398"/>
      <c r="CD478" s="398"/>
      <c r="CE478" s="398"/>
      <c r="CF478" s="398"/>
      <c r="CG478" s="398"/>
      <c r="CH478" s="398"/>
      <c r="CI478" s="398"/>
      <c r="CJ478" s="398"/>
    </row>
    <row r="479" spans="1:88" s="402" customFormat="1" ht="15" x14ac:dyDescent="0.25">
      <c r="A479" s="398" t="s">
        <v>8263</v>
      </c>
      <c r="B479" s="398"/>
      <c r="C479" s="397"/>
      <c r="D479" s="900" t="s">
        <v>11120</v>
      </c>
      <c r="E479" s="900" t="s">
        <v>11113</v>
      </c>
      <c r="F479" s="399">
        <f t="shared" si="67"/>
        <v>46001</v>
      </c>
      <c r="G479" s="401" t="str">
        <f t="shared" si="68"/>
        <v>A</v>
      </c>
      <c r="H479" s="898" t="str">
        <f t="shared" si="69"/>
        <v>MR_DER-1449_25</v>
      </c>
      <c r="I479" s="413" t="str">
        <f t="shared" si="70"/>
        <v>ND</v>
      </c>
      <c r="J479" s="413" t="str">
        <f t="shared" si="71"/>
        <v>APROVADO</v>
      </c>
      <c r="K479" s="398" t="s">
        <v>3730</v>
      </c>
      <c r="L479" s="430">
        <v>45959</v>
      </c>
      <c r="M479" s="218" t="s">
        <v>11123</v>
      </c>
      <c r="N479" s="398" t="s">
        <v>5537</v>
      </c>
      <c r="O479" s="430">
        <v>45964</v>
      </c>
      <c r="P479" s="398"/>
      <c r="Q479" s="398" t="s">
        <v>3748</v>
      </c>
      <c r="R479" s="430">
        <v>45971</v>
      </c>
      <c r="S479" s="218" t="s">
        <v>11235</v>
      </c>
      <c r="T479" s="398" t="s">
        <v>5539</v>
      </c>
      <c r="U479" s="430">
        <v>45974</v>
      </c>
      <c r="V479" s="398"/>
      <c r="W479" s="398" t="s">
        <v>3748</v>
      </c>
      <c r="X479" s="430">
        <v>46001</v>
      </c>
      <c r="Y479" s="218" t="s">
        <v>11542</v>
      </c>
      <c r="Z479" s="398"/>
      <c r="AA479" s="430"/>
      <c r="AB479" s="398"/>
      <c r="AC479" s="398"/>
      <c r="AD479" s="430"/>
      <c r="AE479" s="914"/>
      <c r="AF479" s="398"/>
      <c r="AG479" s="398"/>
      <c r="AH479" s="398"/>
      <c r="AI479" s="398"/>
      <c r="AJ479" s="430"/>
      <c r="AK479" s="914"/>
      <c r="AL479" s="398"/>
      <c r="AM479" s="398"/>
      <c r="AN479" s="398"/>
      <c r="AO479" s="398"/>
      <c r="AP479" s="398"/>
      <c r="AQ479" s="398"/>
      <c r="AR479" s="398"/>
      <c r="AS479" s="398"/>
      <c r="AT479" s="398"/>
      <c r="AU479" s="398"/>
      <c r="AV479" s="398"/>
      <c r="AW479" s="398"/>
      <c r="AX479" s="398"/>
      <c r="AY479" s="398"/>
      <c r="AZ479" s="397"/>
      <c r="BA479" s="398"/>
      <c r="BB479" s="398"/>
      <c r="BC479" s="397"/>
      <c r="BD479" s="398"/>
      <c r="BE479" s="398"/>
      <c r="BF479" s="398"/>
      <c r="BG479" s="398"/>
      <c r="BH479" s="398"/>
      <c r="BI479" s="397"/>
      <c r="BJ479" s="398"/>
      <c r="BK479" s="398"/>
      <c r="BL479" s="397"/>
      <c r="BM479" s="398"/>
      <c r="BN479" s="398"/>
      <c r="BO479" s="398"/>
      <c r="BP479" s="398"/>
      <c r="BQ479" s="398"/>
      <c r="BR479" s="398"/>
      <c r="BS479" s="398"/>
      <c r="BT479" s="398"/>
      <c r="BU479" s="398"/>
      <c r="BV479" s="398"/>
      <c r="BW479" s="398"/>
      <c r="BX479" s="398"/>
      <c r="BY479" s="398"/>
      <c r="BZ479" s="398"/>
      <c r="CA479" s="398"/>
      <c r="CB479" s="398"/>
      <c r="CC479" s="398"/>
      <c r="CD479" s="398"/>
      <c r="CE479" s="398"/>
      <c r="CF479" s="398"/>
      <c r="CG479" s="398"/>
      <c r="CH479" s="398"/>
      <c r="CI479" s="398"/>
      <c r="CJ479" s="398"/>
    </row>
    <row r="480" spans="1:88" s="402" customFormat="1" ht="15" x14ac:dyDescent="0.25">
      <c r="A480" s="398" t="s">
        <v>8263</v>
      </c>
      <c r="B480" s="398"/>
      <c r="C480" s="397"/>
      <c r="D480" s="900" t="s">
        <v>11120</v>
      </c>
      <c r="E480" s="900" t="s">
        <v>11114</v>
      </c>
      <c r="F480" s="399">
        <f t="shared" si="67"/>
        <v>46001</v>
      </c>
      <c r="G480" s="401" t="str">
        <f t="shared" si="68"/>
        <v>A</v>
      </c>
      <c r="H480" s="898" t="str">
        <f t="shared" si="69"/>
        <v>MR_DER-1449_25</v>
      </c>
      <c r="I480" s="413" t="str">
        <f t="shared" si="70"/>
        <v>ND</v>
      </c>
      <c r="J480" s="413" t="str">
        <f t="shared" si="71"/>
        <v>APROVADO</v>
      </c>
      <c r="K480" s="398" t="s">
        <v>3730</v>
      </c>
      <c r="L480" s="430">
        <v>45959</v>
      </c>
      <c r="M480" s="218" t="s">
        <v>11124</v>
      </c>
      <c r="N480" s="398" t="s">
        <v>5537</v>
      </c>
      <c r="O480" s="430">
        <v>45964</v>
      </c>
      <c r="P480" s="398"/>
      <c r="Q480" s="398" t="s">
        <v>3748</v>
      </c>
      <c r="R480" s="430">
        <v>45971</v>
      </c>
      <c r="S480" s="218" t="s">
        <v>11236</v>
      </c>
      <c r="T480" s="398" t="s">
        <v>5539</v>
      </c>
      <c r="U480" s="430">
        <v>45974</v>
      </c>
      <c r="V480" s="398"/>
      <c r="W480" s="398" t="s">
        <v>3748</v>
      </c>
      <c r="X480" s="430">
        <v>46001</v>
      </c>
      <c r="Y480" s="218" t="s">
        <v>11542</v>
      </c>
      <c r="Z480" s="398"/>
      <c r="AA480" s="430"/>
      <c r="AB480" s="398"/>
      <c r="AC480" s="398"/>
      <c r="AD480" s="430"/>
      <c r="AE480" s="914"/>
      <c r="AF480" s="398"/>
      <c r="AG480" s="398"/>
      <c r="AH480" s="398"/>
      <c r="AI480" s="398"/>
      <c r="AJ480" s="430"/>
      <c r="AK480" s="914"/>
      <c r="AL480" s="398"/>
      <c r="AM480" s="398"/>
      <c r="AN480" s="398"/>
      <c r="AO480" s="398"/>
      <c r="AP480" s="398"/>
      <c r="AQ480" s="398"/>
      <c r="AR480" s="398"/>
      <c r="AS480" s="398"/>
      <c r="AT480" s="398"/>
      <c r="AU480" s="398"/>
      <c r="AV480" s="398"/>
      <c r="AW480" s="398"/>
      <c r="AX480" s="398"/>
      <c r="AY480" s="398"/>
      <c r="AZ480" s="397"/>
      <c r="BA480" s="398"/>
      <c r="BB480" s="398"/>
      <c r="BC480" s="397"/>
      <c r="BD480" s="398"/>
      <c r="BE480" s="398"/>
      <c r="BF480" s="398"/>
      <c r="BG480" s="398"/>
      <c r="BH480" s="398"/>
      <c r="BI480" s="397"/>
      <c r="BJ480" s="398"/>
      <c r="BK480" s="398"/>
      <c r="BL480" s="397"/>
      <c r="BM480" s="398"/>
      <c r="BN480" s="398"/>
      <c r="BO480" s="398"/>
      <c r="BP480" s="398"/>
      <c r="BQ480" s="398"/>
      <c r="BR480" s="398"/>
      <c r="BS480" s="398"/>
      <c r="BT480" s="398"/>
      <c r="BU480" s="398"/>
      <c r="BV480" s="398"/>
      <c r="BW480" s="398"/>
      <c r="BX480" s="398"/>
      <c r="BY480" s="398"/>
      <c r="BZ480" s="398"/>
      <c r="CA480" s="398"/>
      <c r="CB480" s="398"/>
      <c r="CC480" s="398"/>
      <c r="CD480" s="398"/>
      <c r="CE480" s="398"/>
      <c r="CF480" s="398"/>
      <c r="CG480" s="398"/>
      <c r="CH480" s="398"/>
      <c r="CI480" s="398"/>
      <c r="CJ480" s="398"/>
    </row>
    <row r="481" spans="1:88" s="402" customFormat="1" ht="15" x14ac:dyDescent="0.25">
      <c r="A481" s="398" t="s">
        <v>8263</v>
      </c>
      <c r="B481" s="398"/>
      <c r="C481" s="397"/>
      <c r="D481" s="900" t="s">
        <v>11120</v>
      </c>
      <c r="E481" s="900" t="s">
        <v>11115</v>
      </c>
      <c r="F481" s="399">
        <f t="shared" si="67"/>
        <v>46001</v>
      </c>
      <c r="G481" s="401" t="str">
        <f t="shared" si="68"/>
        <v>A</v>
      </c>
      <c r="H481" s="898" t="str">
        <f t="shared" si="69"/>
        <v>MR_DER-1449_25</v>
      </c>
      <c r="I481" s="413" t="str">
        <f t="shared" si="70"/>
        <v>ND</v>
      </c>
      <c r="J481" s="413" t="str">
        <f t="shared" si="71"/>
        <v>APROVADO</v>
      </c>
      <c r="K481" s="398" t="s">
        <v>3730</v>
      </c>
      <c r="L481" s="430">
        <v>45959</v>
      </c>
      <c r="M481" s="218" t="s">
        <v>11125</v>
      </c>
      <c r="N481" s="398" t="s">
        <v>5537</v>
      </c>
      <c r="O481" s="430">
        <v>45964</v>
      </c>
      <c r="P481" s="398"/>
      <c r="Q481" s="398" t="s">
        <v>3748</v>
      </c>
      <c r="R481" s="430">
        <v>45971</v>
      </c>
      <c r="S481" s="218" t="s">
        <v>11237</v>
      </c>
      <c r="T481" s="398" t="s">
        <v>5539</v>
      </c>
      <c r="U481" s="430">
        <v>45974</v>
      </c>
      <c r="V481" s="398"/>
      <c r="W481" s="398" t="s">
        <v>3748</v>
      </c>
      <c r="X481" s="430">
        <v>46001</v>
      </c>
      <c r="Y481" s="218" t="s">
        <v>11542</v>
      </c>
      <c r="Z481" s="398"/>
      <c r="AA481" s="430"/>
      <c r="AB481" s="398"/>
      <c r="AC481" s="398"/>
      <c r="AD481" s="430"/>
      <c r="AE481" s="914"/>
      <c r="AF481" s="398"/>
      <c r="AG481" s="398"/>
      <c r="AH481" s="398"/>
      <c r="AI481" s="398"/>
      <c r="AJ481" s="430"/>
      <c r="AK481" s="914"/>
      <c r="AL481" s="398"/>
      <c r="AM481" s="398"/>
      <c r="AN481" s="398"/>
      <c r="AO481" s="398"/>
      <c r="AP481" s="398"/>
      <c r="AQ481" s="398"/>
      <c r="AR481" s="398"/>
      <c r="AS481" s="398"/>
      <c r="AT481" s="398"/>
      <c r="AU481" s="398"/>
      <c r="AV481" s="398"/>
      <c r="AW481" s="398"/>
      <c r="AX481" s="398"/>
      <c r="AY481" s="398"/>
      <c r="AZ481" s="397"/>
      <c r="BA481" s="398"/>
      <c r="BB481" s="398"/>
      <c r="BC481" s="397"/>
      <c r="BD481" s="398"/>
      <c r="BE481" s="398"/>
      <c r="BF481" s="398"/>
      <c r="BG481" s="398"/>
      <c r="BH481" s="398"/>
      <c r="BI481" s="397"/>
      <c r="BJ481" s="398"/>
      <c r="BK481" s="398"/>
      <c r="BL481" s="397"/>
      <c r="BM481" s="398"/>
      <c r="BN481" s="398"/>
      <c r="BO481" s="398"/>
      <c r="BP481" s="398"/>
      <c r="BQ481" s="398"/>
      <c r="BR481" s="398"/>
      <c r="BS481" s="398"/>
      <c r="BT481" s="398"/>
      <c r="BU481" s="398"/>
      <c r="BV481" s="398"/>
      <c r="BW481" s="398"/>
      <c r="BX481" s="398"/>
      <c r="BY481" s="398"/>
      <c r="BZ481" s="398"/>
      <c r="CA481" s="398"/>
      <c r="CB481" s="398"/>
      <c r="CC481" s="398"/>
      <c r="CD481" s="398"/>
      <c r="CE481" s="398"/>
      <c r="CF481" s="398"/>
      <c r="CG481" s="398"/>
      <c r="CH481" s="398"/>
      <c r="CI481" s="398"/>
      <c r="CJ481" s="398"/>
    </row>
    <row r="482" spans="1:88" s="402" customFormat="1" ht="15" x14ac:dyDescent="0.25">
      <c r="A482" s="398" t="s">
        <v>8263</v>
      </c>
      <c r="B482" s="398"/>
      <c r="C482" s="397"/>
      <c r="D482" s="900" t="s">
        <v>11121</v>
      </c>
      <c r="E482" s="900" t="s">
        <v>11116</v>
      </c>
      <c r="F482" s="399">
        <f t="shared" si="67"/>
        <v>46001</v>
      </c>
      <c r="G482" s="401" t="str">
        <f t="shared" si="68"/>
        <v>A</v>
      </c>
      <c r="H482" s="898" t="str">
        <f t="shared" si="69"/>
        <v>MR_DER-1449_25</v>
      </c>
      <c r="I482" s="413" t="str">
        <f t="shared" si="70"/>
        <v>ND</v>
      </c>
      <c r="J482" s="413" t="str">
        <f t="shared" si="71"/>
        <v>APROVADO</v>
      </c>
      <c r="K482" s="398" t="s">
        <v>3730</v>
      </c>
      <c r="L482" s="430">
        <v>45959</v>
      </c>
      <c r="M482" s="218" t="s">
        <v>11122</v>
      </c>
      <c r="N482" s="398" t="s">
        <v>5537</v>
      </c>
      <c r="O482" s="430">
        <v>45964</v>
      </c>
      <c r="P482" s="398"/>
      <c r="Q482" s="398" t="s">
        <v>3748</v>
      </c>
      <c r="R482" s="430">
        <v>45971</v>
      </c>
      <c r="S482" s="218" t="s">
        <v>11234</v>
      </c>
      <c r="T482" s="398" t="s">
        <v>5539</v>
      </c>
      <c r="U482" s="430">
        <v>45974</v>
      </c>
      <c r="V482" s="398"/>
      <c r="W482" s="398" t="s">
        <v>3748</v>
      </c>
      <c r="X482" s="430">
        <v>46001</v>
      </c>
      <c r="Y482" s="218" t="s">
        <v>11542</v>
      </c>
      <c r="Z482" s="398"/>
      <c r="AA482" s="430"/>
      <c r="AB482" s="398"/>
      <c r="AC482" s="398"/>
      <c r="AD482" s="430"/>
      <c r="AE482" s="914"/>
      <c r="AF482" s="398"/>
      <c r="AG482" s="398"/>
      <c r="AH482" s="398"/>
      <c r="AI482" s="398"/>
      <c r="AJ482" s="430"/>
      <c r="AK482" s="914"/>
      <c r="AL482" s="398"/>
      <c r="AM482" s="398"/>
      <c r="AN482" s="398"/>
      <c r="AO482" s="398"/>
      <c r="AP482" s="398"/>
      <c r="AQ482" s="398"/>
      <c r="AR482" s="398"/>
      <c r="AS482" s="398"/>
      <c r="AT482" s="398"/>
      <c r="AU482" s="398"/>
      <c r="AV482" s="398"/>
      <c r="AW482" s="398"/>
      <c r="AX482" s="398"/>
      <c r="AY482" s="398"/>
      <c r="AZ482" s="397"/>
      <c r="BA482" s="398"/>
      <c r="BB482" s="398"/>
      <c r="BC482" s="397"/>
      <c r="BD482" s="398"/>
      <c r="BE482" s="398"/>
      <c r="BF482" s="398"/>
      <c r="BG482" s="398"/>
      <c r="BH482" s="398"/>
      <c r="BI482" s="397"/>
      <c r="BJ482" s="398"/>
      <c r="BK482" s="398"/>
      <c r="BL482" s="397"/>
      <c r="BM482" s="398"/>
      <c r="BN482" s="398"/>
      <c r="BO482" s="398"/>
      <c r="BP482" s="398"/>
      <c r="BQ482" s="398"/>
      <c r="BR482" s="398"/>
      <c r="BS482" s="398"/>
      <c r="BT482" s="398"/>
      <c r="BU482" s="398"/>
      <c r="BV482" s="398"/>
      <c r="BW482" s="398"/>
      <c r="BX482" s="398"/>
      <c r="BY482" s="398"/>
      <c r="BZ482" s="398"/>
      <c r="CA482" s="398"/>
      <c r="CB482" s="398"/>
      <c r="CC482" s="398"/>
      <c r="CD482" s="398"/>
      <c r="CE482" s="398"/>
      <c r="CF482" s="398"/>
      <c r="CG482" s="398"/>
      <c r="CH482" s="398"/>
      <c r="CI482" s="398"/>
      <c r="CJ482" s="398"/>
    </row>
    <row r="483" spans="1:88" s="402" customFormat="1" ht="15" x14ac:dyDescent="0.25">
      <c r="A483" s="398" t="s">
        <v>8263</v>
      </c>
      <c r="B483" s="398"/>
      <c r="C483" s="397"/>
      <c r="D483" s="900" t="s">
        <v>11121</v>
      </c>
      <c r="E483" s="900" t="s">
        <v>11117</v>
      </c>
      <c r="F483" s="399">
        <f t="shared" si="67"/>
        <v>46001</v>
      </c>
      <c r="G483" s="401" t="str">
        <f t="shared" si="68"/>
        <v>A</v>
      </c>
      <c r="H483" s="898" t="str">
        <f t="shared" si="69"/>
        <v>MR_DER-1449_25</v>
      </c>
      <c r="I483" s="413" t="str">
        <f t="shared" si="70"/>
        <v>ND</v>
      </c>
      <c r="J483" s="413" t="str">
        <f t="shared" si="71"/>
        <v>APROVADO</v>
      </c>
      <c r="K483" s="398" t="s">
        <v>3730</v>
      </c>
      <c r="L483" s="430">
        <v>45959</v>
      </c>
      <c r="M483" s="218" t="s">
        <v>11123</v>
      </c>
      <c r="N483" s="398" t="s">
        <v>5537</v>
      </c>
      <c r="O483" s="430">
        <v>45964</v>
      </c>
      <c r="P483" s="398"/>
      <c r="Q483" s="398" t="s">
        <v>3748</v>
      </c>
      <c r="R483" s="430">
        <v>45971</v>
      </c>
      <c r="S483" s="218" t="s">
        <v>11235</v>
      </c>
      <c r="T483" s="398" t="s">
        <v>5539</v>
      </c>
      <c r="U483" s="430">
        <v>45974</v>
      </c>
      <c r="V483" s="398"/>
      <c r="W483" s="398" t="s">
        <v>3748</v>
      </c>
      <c r="X483" s="430">
        <v>46001</v>
      </c>
      <c r="Y483" s="218" t="s">
        <v>11542</v>
      </c>
      <c r="Z483" s="398"/>
      <c r="AA483" s="430"/>
      <c r="AB483" s="398"/>
      <c r="AC483" s="398"/>
      <c r="AD483" s="430"/>
      <c r="AE483" s="914"/>
      <c r="AF483" s="398"/>
      <c r="AG483" s="398"/>
      <c r="AH483" s="398"/>
      <c r="AI483" s="398"/>
      <c r="AJ483" s="430"/>
      <c r="AK483" s="914"/>
      <c r="AL483" s="398"/>
      <c r="AM483" s="398"/>
      <c r="AN483" s="398"/>
      <c r="AO483" s="398"/>
      <c r="AP483" s="398"/>
      <c r="AQ483" s="398"/>
      <c r="AR483" s="398"/>
      <c r="AS483" s="398"/>
      <c r="AT483" s="398"/>
      <c r="AU483" s="398"/>
      <c r="AV483" s="398"/>
      <c r="AW483" s="398"/>
      <c r="AX483" s="398"/>
      <c r="AY483" s="398"/>
      <c r="AZ483" s="397"/>
      <c r="BA483" s="398"/>
      <c r="BB483" s="398"/>
      <c r="BC483" s="397"/>
      <c r="BD483" s="398"/>
      <c r="BE483" s="398"/>
      <c r="BF483" s="398"/>
      <c r="BG483" s="398"/>
      <c r="BH483" s="398"/>
      <c r="BI483" s="397"/>
      <c r="BJ483" s="398"/>
      <c r="BK483" s="398"/>
      <c r="BL483" s="397"/>
      <c r="BM483" s="398"/>
      <c r="BN483" s="398"/>
      <c r="BO483" s="398"/>
      <c r="BP483" s="398"/>
      <c r="BQ483" s="398"/>
      <c r="BR483" s="398"/>
      <c r="BS483" s="398"/>
      <c r="BT483" s="398"/>
      <c r="BU483" s="398"/>
      <c r="BV483" s="398"/>
      <c r="BW483" s="398"/>
      <c r="BX483" s="398"/>
      <c r="BY483" s="398"/>
      <c r="BZ483" s="398"/>
      <c r="CA483" s="398"/>
      <c r="CB483" s="398"/>
      <c r="CC483" s="398"/>
      <c r="CD483" s="398"/>
      <c r="CE483" s="398"/>
      <c r="CF483" s="398"/>
      <c r="CG483" s="398"/>
      <c r="CH483" s="398"/>
      <c r="CI483" s="398"/>
      <c r="CJ483" s="398"/>
    </row>
    <row r="484" spans="1:88" s="402" customFormat="1" ht="15" x14ac:dyDescent="0.25">
      <c r="A484" s="398" t="s">
        <v>8263</v>
      </c>
      <c r="B484" s="398"/>
      <c r="C484" s="397"/>
      <c r="D484" s="900" t="s">
        <v>11121</v>
      </c>
      <c r="E484" s="900" t="s">
        <v>11118</v>
      </c>
      <c r="F484" s="399">
        <f t="shared" si="67"/>
        <v>46001</v>
      </c>
      <c r="G484" s="401" t="str">
        <f t="shared" si="68"/>
        <v>A</v>
      </c>
      <c r="H484" s="898" t="str">
        <f t="shared" si="69"/>
        <v>MR_DER-1449_25</v>
      </c>
      <c r="I484" s="413" t="str">
        <f t="shared" si="70"/>
        <v>ND</v>
      </c>
      <c r="J484" s="413" t="str">
        <f t="shared" si="71"/>
        <v>APROVADO</v>
      </c>
      <c r="K484" s="398" t="s">
        <v>3730</v>
      </c>
      <c r="L484" s="430">
        <v>45959</v>
      </c>
      <c r="M484" s="1153" t="s">
        <v>11124</v>
      </c>
      <c r="N484" s="398" t="s">
        <v>5537</v>
      </c>
      <c r="O484" s="430">
        <v>45964</v>
      </c>
      <c r="P484" s="398"/>
      <c r="Q484" s="398" t="s">
        <v>3748</v>
      </c>
      <c r="R484" s="430">
        <v>45971</v>
      </c>
      <c r="S484" s="1153" t="s">
        <v>11236</v>
      </c>
      <c r="T484" s="398" t="s">
        <v>5539</v>
      </c>
      <c r="U484" s="430">
        <v>45974</v>
      </c>
      <c r="V484" s="398"/>
      <c r="W484" s="398" t="s">
        <v>3748</v>
      </c>
      <c r="X484" s="430">
        <v>46001</v>
      </c>
      <c r="Y484" s="1153" t="s">
        <v>11542</v>
      </c>
      <c r="Z484" s="398"/>
      <c r="AA484" s="430"/>
      <c r="AB484" s="398"/>
      <c r="AC484" s="398"/>
      <c r="AD484" s="430"/>
      <c r="AE484" s="914"/>
      <c r="AF484" s="398"/>
      <c r="AG484" s="398"/>
      <c r="AH484" s="398"/>
      <c r="AI484" s="398"/>
      <c r="AJ484" s="430"/>
      <c r="AK484" s="914"/>
      <c r="AL484" s="398"/>
      <c r="AM484" s="398"/>
      <c r="AN484" s="398"/>
      <c r="AO484" s="398"/>
      <c r="AP484" s="398"/>
      <c r="AQ484" s="398"/>
      <c r="AR484" s="398"/>
      <c r="AS484" s="398"/>
      <c r="AT484" s="398"/>
      <c r="AU484" s="398"/>
      <c r="AV484" s="398"/>
      <c r="AW484" s="398"/>
      <c r="AX484" s="398"/>
      <c r="AY484" s="398"/>
      <c r="AZ484" s="397"/>
      <c r="BA484" s="398"/>
      <c r="BB484" s="398"/>
      <c r="BC484" s="397"/>
      <c r="BD484" s="398"/>
      <c r="BE484" s="398"/>
      <c r="BF484" s="398"/>
      <c r="BG484" s="398"/>
      <c r="BH484" s="398"/>
      <c r="BI484" s="397"/>
      <c r="BJ484" s="398"/>
      <c r="BK484" s="398"/>
      <c r="BL484" s="397"/>
      <c r="BM484" s="398"/>
      <c r="BN484" s="398"/>
      <c r="BO484" s="398"/>
      <c r="BP484" s="398"/>
      <c r="BQ484" s="398"/>
      <c r="BR484" s="398"/>
      <c r="BS484" s="398"/>
      <c r="BT484" s="398"/>
      <c r="BU484" s="398"/>
      <c r="BV484" s="398"/>
      <c r="BW484" s="398"/>
      <c r="BX484" s="398"/>
      <c r="BY484" s="398"/>
      <c r="BZ484" s="398"/>
      <c r="CA484" s="398"/>
      <c r="CB484" s="398"/>
      <c r="CC484" s="398"/>
      <c r="CD484" s="398"/>
      <c r="CE484" s="398"/>
      <c r="CF484" s="398"/>
      <c r="CG484" s="398"/>
      <c r="CH484" s="398"/>
      <c r="CI484" s="398"/>
      <c r="CJ484" s="398"/>
    </row>
    <row r="485" spans="1:88" s="402" customFormat="1" ht="15" x14ac:dyDescent="0.25">
      <c r="A485" s="398" t="s">
        <v>8263</v>
      </c>
      <c r="B485" s="398"/>
      <c r="C485" s="397"/>
      <c r="D485" s="900" t="s">
        <v>11121</v>
      </c>
      <c r="E485" s="900" t="s">
        <v>11119</v>
      </c>
      <c r="F485" s="399">
        <f t="shared" si="67"/>
        <v>46001</v>
      </c>
      <c r="G485" s="401" t="str">
        <f t="shared" si="68"/>
        <v>A</v>
      </c>
      <c r="H485" s="898" t="str">
        <f t="shared" si="69"/>
        <v>MR_DER-1449_25</v>
      </c>
      <c r="I485" s="413" t="str">
        <f t="shared" si="70"/>
        <v>ND</v>
      </c>
      <c r="J485" s="413" t="str">
        <f t="shared" si="71"/>
        <v>APROVADO</v>
      </c>
      <c r="K485" s="398" t="s">
        <v>3730</v>
      </c>
      <c r="L485" s="430">
        <v>45959</v>
      </c>
      <c r="M485" s="1153" t="s">
        <v>11125</v>
      </c>
      <c r="N485" s="398" t="s">
        <v>5537</v>
      </c>
      <c r="O485" s="430">
        <v>45964</v>
      </c>
      <c r="P485" s="398"/>
      <c r="Q485" s="398" t="s">
        <v>3748</v>
      </c>
      <c r="R485" s="430">
        <v>45971</v>
      </c>
      <c r="S485" s="1153" t="s">
        <v>11237</v>
      </c>
      <c r="T485" s="398" t="s">
        <v>5539</v>
      </c>
      <c r="U485" s="430">
        <v>45974</v>
      </c>
      <c r="V485" s="398"/>
      <c r="W485" s="398" t="s">
        <v>3748</v>
      </c>
      <c r="X485" s="430">
        <v>46001</v>
      </c>
      <c r="Y485" s="1153" t="s">
        <v>11542</v>
      </c>
      <c r="Z485" s="398"/>
      <c r="AA485" s="430"/>
      <c r="AB485" s="398"/>
      <c r="AC485" s="398"/>
      <c r="AD485" s="430"/>
      <c r="AE485" s="914"/>
      <c r="AF485" s="398"/>
      <c r="AG485" s="398"/>
      <c r="AH485" s="398"/>
      <c r="AI485" s="398"/>
      <c r="AJ485" s="430"/>
      <c r="AK485" s="914"/>
      <c r="AL485" s="398"/>
      <c r="AM485" s="398"/>
      <c r="AN485" s="398"/>
      <c r="AO485" s="398"/>
      <c r="AP485" s="398"/>
      <c r="AQ485" s="398"/>
      <c r="AR485" s="398"/>
      <c r="AS485" s="398"/>
      <c r="AT485" s="398"/>
      <c r="AU485" s="398"/>
      <c r="AV485" s="398"/>
      <c r="AW485" s="398"/>
      <c r="AX485" s="398"/>
      <c r="AY485" s="398"/>
      <c r="AZ485" s="397"/>
      <c r="BA485" s="398"/>
      <c r="BB485" s="398"/>
      <c r="BC485" s="397"/>
      <c r="BD485" s="398"/>
      <c r="BE485" s="398"/>
      <c r="BF485" s="398"/>
      <c r="BG485" s="398"/>
      <c r="BH485" s="398"/>
      <c r="BI485" s="397"/>
      <c r="BJ485" s="398"/>
      <c r="BK485" s="398"/>
      <c r="BL485" s="397"/>
      <c r="BM485" s="398"/>
      <c r="BN485" s="398"/>
      <c r="BO485" s="398"/>
      <c r="BP485" s="398"/>
      <c r="BQ485" s="398"/>
      <c r="BR485" s="398"/>
      <c r="BS485" s="398"/>
      <c r="BT485" s="398"/>
      <c r="BU485" s="398"/>
      <c r="BV485" s="398"/>
      <c r="BW485" s="398"/>
      <c r="BX485" s="398"/>
      <c r="BY485" s="398"/>
      <c r="BZ485" s="398"/>
      <c r="CA485" s="398"/>
      <c r="CB485" s="398"/>
      <c r="CC485" s="398"/>
      <c r="CD485" s="398"/>
      <c r="CE485" s="398"/>
      <c r="CF485" s="398"/>
      <c r="CG485" s="398"/>
      <c r="CH485" s="398"/>
      <c r="CI485" s="398"/>
      <c r="CJ485" s="398"/>
    </row>
    <row r="486" spans="1:88" s="408" customFormat="1" x14ac:dyDescent="0.25">
      <c r="A486" s="921"/>
      <c r="B486" s="921">
        <f>COUNTA(B487:B491)</f>
        <v>4</v>
      </c>
      <c r="C486" s="921">
        <f>COUNTA(C487:C491)</f>
        <v>1</v>
      </c>
      <c r="D486" s="922"/>
      <c r="E486" s="923" t="s">
        <v>7537</v>
      </c>
      <c r="F486" s="921"/>
      <c r="G486" s="921"/>
      <c r="H486" s="415"/>
      <c r="I486" s="921"/>
      <c r="J486" s="921"/>
      <c r="K486" s="416"/>
      <c r="L486" s="416"/>
      <c r="M486" s="416"/>
      <c r="N486" s="418"/>
      <c r="O486" s="418"/>
      <c r="P486" s="418"/>
      <c r="Q486" s="416"/>
      <c r="R486" s="416"/>
      <c r="S486" s="417"/>
      <c r="T486" s="418"/>
      <c r="U486" s="418"/>
      <c r="V486" s="418"/>
      <c r="W486" s="416"/>
      <c r="X486" s="416"/>
      <c r="Y486" s="417"/>
      <c r="Z486" s="418"/>
      <c r="AA486" s="418"/>
      <c r="AB486" s="418"/>
      <c r="AC486" s="416"/>
      <c r="AD486" s="416"/>
      <c r="AE486" s="417"/>
      <c r="AF486" s="418"/>
      <c r="AG486" s="418"/>
      <c r="AH486" s="418"/>
      <c r="AI486" s="416"/>
      <c r="AJ486" s="416"/>
      <c r="AK486" s="417"/>
      <c r="AL486" s="418"/>
      <c r="AM486" s="418"/>
      <c r="AN486" s="418"/>
      <c r="AO486" s="416"/>
      <c r="AP486" s="416"/>
      <c r="AQ486" s="417"/>
      <c r="AR486" s="418"/>
      <c r="AS486" s="418"/>
      <c r="AT486" s="418"/>
      <c r="AU486" s="416"/>
      <c r="AV486" s="416"/>
      <c r="AW486" s="417"/>
      <c r="AX486" s="418"/>
      <c r="AY486" s="418"/>
      <c r="AZ486" s="924"/>
      <c r="BA486" s="416"/>
      <c r="BB486" s="416"/>
      <c r="BC486" s="925"/>
      <c r="BD486" s="418"/>
      <c r="BE486" s="418"/>
      <c r="BF486" s="418"/>
      <c r="BG486" s="416"/>
      <c r="BH486" s="416"/>
      <c r="BI486" s="925"/>
      <c r="BJ486" s="418"/>
      <c r="BK486" s="418"/>
      <c r="BL486" s="924"/>
      <c r="BM486" s="416"/>
      <c r="BN486" s="416"/>
      <c r="BO486" s="417"/>
      <c r="BP486" s="418"/>
      <c r="BQ486" s="418"/>
      <c r="BR486" s="418"/>
      <c r="BS486" s="416"/>
      <c r="BT486" s="416"/>
      <c r="BU486" s="417"/>
      <c r="BV486" s="418"/>
      <c r="BW486" s="418"/>
      <c r="BX486" s="418"/>
      <c r="BY486" s="416"/>
      <c r="BZ486" s="416"/>
      <c r="CA486" s="417"/>
      <c r="CB486" s="418"/>
      <c r="CC486" s="418"/>
      <c r="CD486" s="418"/>
      <c r="CE486" s="416"/>
      <c r="CF486" s="416"/>
      <c r="CG486" s="417"/>
      <c r="CH486" s="418"/>
      <c r="CI486" s="418"/>
      <c r="CJ486" s="418"/>
    </row>
    <row r="487" spans="1:88" s="402" customFormat="1" x14ac:dyDescent="0.25">
      <c r="A487" s="899" t="s">
        <v>8263</v>
      </c>
      <c r="B487" s="398" t="s">
        <v>8257</v>
      </c>
      <c r="C487" s="397"/>
      <c r="D487" s="900" t="s">
        <v>5683</v>
      </c>
      <c r="E487" s="429" t="s">
        <v>5956</v>
      </c>
      <c r="F487" s="399">
        <f>IF(L487&lt;&gt;0,MAX(L487,R487,X487,AD487,AJ487,AP487,AV487),"NE")</f>
        <v>45560</v>
      </c>
      <c r="G487" s="401" t="str">
        <f>IF($F487="","",INDEX($K487:$FI487,1,MATCH($F487,$K487:$FI487,)-1))</f>
        <v>C</v>
      </c>
      <c r="H487" s="898" t="str">
        <f>IF($F487="","",INDEX($K487:$FL487,1,MATCH($F487,$K487:$FL487,)+1))</f>
        <v>MR.DER-0768_24-SP 097-Entrega Final-C09</v>
      </c>
      <c r="I487" s="413" t="str">
        <f>IF(F487="NE",F487,IF(INDEX(K487:CP487,,MATCH(F487,K487:CP487,0)+3)&lt;&gt;0,INDEX(K487:CP487,,MATCH(F487,K487:CP487,0)+3),"ND"))</f>
        <v>ND</v>
      </c>
      <c r="J487" s="413" t="str">
        <f>IF(G487="NE",G487,IF(INDEX(K487:CQ487,,MATCH(G487,K487:CQ487,0)+3)&lt;&gt;0,INDEX(K487:CQ487,,MATCH(G487,K487:CQ487,0)+3),"ND"))</f>
        <v>ND</v>
      </c>
      <c r="K487" s="398" t="s">
        <v>3730</v>
      </c>
      <c r="L487" s="430">
        <v>44888</v>
      </c>
      <c r="M487" s="914" t="s">
        <v>5687</v>
      </c>
      <c r="N487" s="398" t="s">
        <v>5537</v>
      </c>
      <c r="O487" s="430">
        <v>44908</v>
      </c>
      <c r="P487" s="398" t="s">
        <v>3777</v>
      </c>
      <c r="Q487" s="398" t="s">
        <v>3748</v>
      </c>
      <c r="R487" s="430">
        <v>44916</v>
      </c>
      <c r="S487" s="914" t="s">
        <v>6081</v>
      </c>
      <c r="T487" s="398"/>
      <c r="U487" s="398"/>
      <c r="V487" s="398" t="s">
        <v>3777</v>
      </c>
      <c r="W487" s="398" t="s">
        <v>5626</v>
      </c>
      <c r="X487" s="430">
        <v>45133</v>
      </c>
      <c r="Y487" s="914" t="s">
        <v>6732</v>
      </c>
      <c r="Z487" s="398" t="s">
        <v>5537</v>
      </c>
      <c r="AA487" s="430">
        <v>45183</v>
      </c>
      <c r="AB487" s="398" t="s">
        <v>3777</v>
      </c>
      <c r="AC487" s="398" t="s">
        <v>5811</v>
      </c>
      <c r="AD487" s="430">
        <v>45329</v>
      </c>
      <c r="AE487" s="914" t="s">
        <v>7110</v>
      </c>
      <c r="AF487" s="398"/>
      <c r="AG487" s="398"/>
      <c r="AH487" s="398"/>
      <c r="AI487" s="398" t="s">
        <v>6393</v>
      </c>
      <c r="AJ487" s="430">
        <v>45343</v>
      </c>
      <c r="AK487" s="914" t="s">
        <v>7207</v>
      </c>
      <c r="AL487" s="398" t="s">
        <v>5539</v>
      </c>
      <c r="AM487" s="430">
        <v>45345</v>
      </c>
      <c r="AN487" s="398" t="s">
        <v>3777</v>
      </c>
      <c r="AO487" s="398" t="s">
        <v>6649</v>
      </c>
      <c r="AP487" s="430">
        <v>45357</v>
      </c>
      <c r="AQ487" s="914" t="s">
        <v>7317</v>
      </c>
      <c r="AR487" s="398"/>
      <c r="AS487" s="398"/>
      <c r="AT487" s="398" t="s">
        <v>3777</v>
      </c>
      <c r="AU487" s="398" t="s">
        <v>6649</v>
      </c>
      <c r="AV487" s="430">
        <v>45560</v>
      </c>
      <c r="AW487" s="914" t="s">
        <v>8241</v>
      </c>
      <c r="AX487" s="398"/>
      <c r="AY487" s="398"/>
      <c r="AZ487" s="397"/>
      <c r="BA487" s="398"/>
      <c r="BB487" s="430"/>
      <c r="BC487" s="920"/>
      <c r="BD487" s="398"/>
      <c r="BE487" s="398"/>
      <c r="BF487" s="398"/>
      <c r="BG487" s="398"/>
      <c r="BH487" s="430"/>
      <c r="BI487" s="920"/>
      <c r="BJ487" s="398"/>
      <c r="BK487" s="398"/>
      <c r="BL487" s="397"/>
      <c r="BM487" s="398"/>
      <c r="BN487" s="430"/>
      <c r="BO487" s="914"/>
      <c r="BP487" s="398"/>
      <c r="BQ487" s="398"/>
      <c r="BR487" s="398"/>
      <c r="BS487" s="398"/>
      <c r="BT487" s="430"/>
      <c r="BU487" s="914"/>
      <c r="BV487" s="398"/>
      <c r="BW487" s="398"/>
      <c r="BX487" s="398"/>
      <c r="BY487" s="398"/>
      <c r="BZ487" s="430"/>
      <c r="CA487" s="914"/>
      <c r="CB487" s="398"/>
      <c r="CC487" s="398"/>
      <c r="CD487" s="398"/>
      <c r="CE487" s="398"/>
      <c r="CF487" s="430"/>
      <c r="CG487" s="914"/>
      <c r="CH487" s="398"/>
      <c r="CI487" s="398"/>
      <c r="CJ487" s="398"/>
    </row>
    <row r="488" spans="1:88" s="402" customFormat="1" x14ac:dyDescent="0.25">
      <c r="A488" s="899" t="s">
        <v>8263</v>
      </c>
      <c r="B488" s="398" t="s">
        <v>8257</v>
      </c>
      <c r="C488" s="397"/>
      <c r="D488" s="900" t="s">
        <v>5684</v>
      </c>
      <c r="E488" s="429" t="s">
        <v>5957</v>
      </c>
      <c r="F488" s="399">
        <f>IF(L488&lt;&gt;0,MAX(L488,R488,X488,AD488,AJ488,AP488,AV488),"NE")</f>
        <v>45560</v>
      </c>
      <c r="G488" s="401" t="str">
        <f>IF($F488="","",INDEX($K488:$FI488,1,MATCH($F488,$K488:$FI488,)-1))</f>
        <v>B</v>
      </c>
      <c r="H488" s="898" t="str">
        <f>IF($F488="","",INDEX($K488:$FL488,1,MATCH($F488,$K488:$FL488,)+1))</f>
        <v>MR.DER-0768_24-SP 097-Entrega Final-C09</v>
      </c>
      <c r="I488" s="413" t="str">
        <f>IF(F488="NE",F488,IF(INDEX(K488:CP488,,MATCH(F488,K488:CP488,0)+3)&lt;&gt;0,INDEX(K488:CP488,,MATCH(F488,K488:CP488,0)+3),"ND"))</f>
        <v>ND</v>
      </c>
      <c r="J488" s="413" t="str">
        <f>IF(G488="NE",G488,IF(INDEX(K488:CQ488,,MATCH(G488,K488:CQ488,0)+3)&lt;&gt;0,INDEX(K488:CQ488,,MATCH(G488,K488:CQ488,0)+3),"ND"))</f>
        <v>ND</v>
      </c>
      <c r="K488" s="398" t="s">
        <v>3730</v>
      </c>
      <c r="L488" s="430">
        <v>44888</v>
      </c>
      <c r="M488" s="914" t="s">
        <v>5687</v>
      </c>
      <c r="N488" s="398" t="s">
        <v>5537</v>
      </c>
      <c r="O488" s="430">
        <v>44908</v>
      </c>
      <c r="P488" s="398" t="s">
        <v>3777</v>
      </c>
      <c r="Q488" s="398" t="s">
        <v>3748</v>
      </c>
      <c r="R488" s="430">
        <v>44916</v>
      </c>
      <c r="S488" s="914" t="s">
        <v>6081</v>
      </c>
      <c r="T488" s="398"/>
      <c r="U488" s="398"/>
      <c r="V488" s="398" t="s">
        <v>3777</v>
      </c>
      <c r="W488" s="398" t="s">
        <v>5626</v>
      </c>
      <c r="X488" s="430">
        <v>45133</v>
      </c>
      <c r="Y488" s="914" t="s">
        <v>6732</v>
      </c>
      <c r="Z488" s="398" t="s">
        <v>5537</v>
      </c>
      <c r="AA488" s="430">
        <v>45183</v>
      </c>
      <c r="AB488" s="398" t="s">
        <v>3777</v>
      </c>
      <c r="AC488" s="398" t="s">
        <v>5811</v>
      </c>
      <c r="AD488" s="430">
        <v>45329</v>
      </c>
      <c r="AE488" s="914" t="s">
        <v>7110</v>
      </c>
      <c r="AF488" s="398"/>
      <c r="AG488" s="398"/>
      <c r="AH488" s="398"/>
      <c r="AI488" s="398" t="s">
        <v>5811</v>
      </c>
      <c r="AJ488" s="430">
        <v>45560</v>
      </c>
      <c r="AK488" s="914" t="s">
        <v>8241</v>
      </c>
      <c r="AL488" s="398"/>
      <c r="AM488" s="398"/>
      <c r="AN488" s="398"/>
      <c r="AO488" s="398"/>
      <c r="AP488" s="398"/>
      <c r="AQ488" s="398"/>
      <c r="AR488" s="398"/>
      <c r="AS488" s="398"/>
      <c r="AT488" s="398"/>
      <c r="AU488" s="398"/>
      <c r="AV488" s="398"/>
      <c r="AW488" s="398"/>
      <c r="AX488" s="398"/>
      <c r="AY488" s="398"/>
      <c r="AZ488" s="397"/>
      <c r="BA488" s="398"/>
      <c r="BB488" s="398"/>
      <c r="BC488" s="397"/>
      <c r="BD488" s="398"/>
      <c r="BE488" s="398"/>
      <c r="BF488" s="398"/>
      <c r="BG488" s="398"/>
      <c r="BH488" s="398"/>
      <c r="BI488" s="397"/>
      <c r="BJ488" s="398"/>
      <c r="BK488" s="398"/>
      <c r="BL488" s="397"/>
      <c r="BM488" s="398"/>
      <c r="BN488" s="398"/>
      <c r="BO488" s="398"/>
      <c r="BP488" s="398"/>
      <c r="BQ488" s="398"/>
      <c r="BR488" s="398"/>
      <c r="BS488" s="398"/>
      <c r="BT488" s="398"/>
      <c r="BU488" s="398"/>
      <c r="BV488" s="398"/>
      <c r="BW488" s="398"/>
      <c r="BX488" s="398"/>
      <c r="BY488" s="398"/>
      <c r="BZ488" s="398"/>
      <c r="CA488" s="398"/>
      <c r="CB488" s="398"/>
      <c r="CC488" s="398"/>
      <c r="CD488" s="398"/>
      <c r="CE488" s="398"/>
      <c r="CF488" s="398"/>
      <c r="CG488" s="398"/>
      <c r="CH488" s="398"/>
      <c r="CI488" s="398"/>
      <c r="CJ488" s="398"/>
    </row>
    <row r="489" spans="1:88" s="402" customFormat="1" x14ac:dyDescent="0.25">
      <c r="A489" s="899" t="s">
        <v>8263</v>
      </c>
      <c r="B489" s="397"/>
      <c r="C489" s="398" t="s">
        <v>8257</v>
      </c>
      <c r="D489" s="900" t="s">
        <v>5685</v>
      </c>
      <c r="E489" s="429" t="s">
        <v>5958</v>
      </c>
      <c r="F489" s="399">
        <f>IF(L489&lt;&gt;0,MAX(L489,R489,X489,AD489,AJ489,AP489,AV489),"NE")</f>
        <v>45560</v>
      </c>
      <c r="G489" s="401" t="str">
        <f>IF($F489="","",INDEX($K489:$FI489,1,MATCH($F489,$K489:$FI489,)-1))</f>
        <v>B</v>
      </c>
      <c r="H489" s="898" t="str">
        <f>IF($F489="","",INDEX($K489:$FL489,1,MATCH($F489,$K489:$FL489,)+1))</f>
        <v>MR.DER-0768_24-SP 097-Entrega Final-C09</v>
      </c>
      <c r="I489" s="413" t="str">
        <f>IF(F489="NE",F489,IF(INDEX(K489:CP489,,MATCH(F489,K489:CP489,0)+3)&lt;&gt;0,INDEX(K489:CP489,,MATCH(F489,K489:CP489,0)+3),"ND"))</f>
        <v>ND</v>
      </c>
      <c r="J489" s="413" t="str">
        <f>IF(G489="NE",G489,IF(INDEX(K489:CQ489,,MATCH(G489,K489:CQ489,0)+3)&lt;&gt;0,INDEX(K489:CQ489,,MATCH(G489,K489:CQ489,0)+3),"ND"))</f>
        <v>ND</v>
      </c>
      <c r="K489" s="398" t="s">
        <v>3730</v>
      </c>
      <c r="L489" s="430">
        <v>44888</v>
      </c>
      <c r="M489" s="914" t="s">
        <v>5687</v>
      </c>
      <c r="N489" s="398" t="s">
        <v>5537</v>
      </c>
      <c r="O489" s="430">
        <v>44908</v>
      </c>
      <c r="P489" s="398" t="s">
        <v>3777</v>
      </c>
      <c r="Q489" s="398" t="s">
        <v>3748</v>
      </c>
      <c r="R489" s="430">
        <v>44916</v>
      </c>
      <c r="S489" s="914" t="s">
        <v>6081</v>
      </c>
      <c r="T489" s="398"/>
      <c r="U489" s="398"/>
      <c r="V489" s="398" t="s">
        <v>3777</v>
      </c>
      <c r="W489" s="398" t="s">
        <v>5626</v>
      </c>
      <c r="X489" s="430">
        <v>45133</v>
      </c>
      <c r="Y489" s="914" t="s">
        <v>6732</v>
      </c>
      <c r="Z489" s="398" t="s">
        <v>5537</v>
      </c>
      <c r="AA489" s="430">
        <v>45183</v>
      </c>
      <c r="AB489" s="398" t="s">
        <v>3777</v>
      </c>
      <c r="AC489" s="398" t="s">
        <v>5811</v>
      </c>
      <c r="AD489" s="430">
        <v>45329</v>
      </c>
      <c r="AE489" s="914" t="s">
        <v>7110</v>
      </c>
      <c r="AF489" s="398"/>
      <c r="AG489" s="398"/>
      <c r="AH489" s="398"/>
      <c r="AI489" s="398" t="s">
        <v>5811</v>
      </c>
      <c r="AJ489" s="430">
        <v>45560</v>
      </c>
      <c r="AK489" s="914" t="s">
        <v>8241</v>
      </c>
      <c r="AL489" s="398"/>
      <c r="AM489" s="398"/>
      <c r="AN489" s="398"/>
      <c r="AO489" s="398"/>
      <c r="AP489" s="398"/>
      <c r="AQ489" s="398"/>
      <c r="AR489" s="398"/>
      <c r="AS489" s="398"/>
      <c r="AT489" s="398"/>
      <c r="AU489" s="398"/>
      <c r="AV489" s="398"/>
      <c r="AW489" s="398"/>
      <c r="AX489" s="398"/>
      <c r="AY489" s="398"/>
      <c r="AZ489" s="397"/>
      <c r="BA489" s="398"/>
      <c r="BB489" s="398"/>
      <c r="BC489" s="397"/>
      <c r="BD489" s="398"/>
      <c r="BE489" s="398"/>
      <c r="BF489" s="398"/>
      <c r="BG489" s="398"/>
      <c r="BH489" s="398"/>
      <c r="BI489" s="397"/>
      <c r="BJ489" s="398"/>
      <c r="BK489" s="398"/>
      <c r="BL489" s="397"/>
      <c r="BM489" s="398"/>
      <c r="BN489" s="398"/>
      <c r="BO489" s="398"/>
      <c r="BP489" s="398"/>
      <c r="BQ489" s="398"/>
      <c r="BR489" s="398"/>
      <c r="BS489" s="398"/>
      <c r="BT489" s="398"/>
      <c r="BU489" s="398"/>
      <c r="BV489" s="398"/>
      <c r="BW489" s="398"/>
      <c r="BX489" s="398"/>
      <c r="BY489" s="398"/>
      <c r="BZ489" s="398"/>
      <c r="CA489" s="398"/>
      <c r="CB489" s="398"/>
      <c r="CC489" s="398"/>
      <c r="CD489" s="398"/>
      <c r="CE489" s="398"/>
      <c r="CF489" s="398"/>
      <c r="CG489" s="398"/>
      <c r="CH489" s="398"/>
      <c r="CI489" s="398"/>
      <c r="CJ489" s="398"/>
    </row>
    <row r="490" spans="1:88" s="402" customFormat="1" x14ac:dyDescent="0.25">
      <c r="A490" s="899" t="s">
        <v>8263</v>
      </c>
      <c r="B490" s="398" t="s">
        <v>8257</v>
      </c>
      <c r="C490" s="397"/>
      <c r="D490" s="900" t="s">
        <v>5686</v>
      </c>
      <c r="E490" s="429" t="s">
        <v>5959</v>
      </c>
      <c r="F490" s="399">
        <f>IF(L490&lt;&gt;0,MAX(L490,R490,X490,AD490,AJ490,AP490,AV490),"NE")</f>
        <v>45560</v>
      </c>
      <c r="G490" s="401" t="str">
        <f>IF($F490="","",INDEX($K490:$FI490,1,MATCH($F490,$K490:$FI490,)-1))</f>
        <v>C</v>
      </c>
      <c r="H490" s="898" t="str">
        <f>IF($F490="","",INDEX($K490:$FL490,1,MATCH($F490,$K490:$FL490,)+1))</f>
        <v>MR.DER-0768_24-SP 097-Entrega Final-C09</v>
      </c>
      <c r="I490" s="413" t="str">
        <f>IF(F490="NE",F490,IF(INDEX(K490:CP490,,MATCH(F490,K490:CP490,0)+3)&lt;&gt;0,INDEX(K490:CP490,,MATCH(F490,K490:CP490,0)+3),"ND"))</f>
        <v>ND</v>
      </c>
      <c r="J490" s="413" t="str">
        <f>IF(G490="NE",G490,IF(INDEX(K490:CQ490,,MATCH(G490,K490:CQ490,0)+3)&lt;&gt;0,INDEX(K490:CQ490,,MATCH(G490,K490:CQ490,0)+3),"ND"))</f>
        <v>ND</v>
      </c>
      <c r="K490" s="398" t="s">
        <v>3730</v>
      </c>
      <c r="L490" s="430">
        <v>44888</v>
      </c>
      <c r="M490" s="914" t="s">
        <v>5687</v>
      </c>
      <c r="N490" s="398" t="s">
        <v>5539</v>
      </c>
      <c r="O490" s="430">
        <v>44908</v>
      </c>
      <c r="P490" s="398" t="s">
        <v>3777</v>
      </c>
      <c r="Q490" s="398" t="s">
        <v>3748</v>
      </c>
      <c r="R490" s="430">
        <v>44916</v>
      </c>
      <c r="S490" s="914" t="s">
        <v>6081</v>
      </c>
      <c r="T490" s="398"/>
      <c r="U490" s="398"/>
      <c r="V490" s="398" t="s">
        <v>3777</v>
      </c>
      <c r="W490" s="398" t="s">
        <v>5626</v>
      </c>
      <c r="X490" s="430">
        <v>45133</v>
      </c>
      <c r="Y490" s="914" t="s">
        <v>6732</v>
      </c>
      <c r="Z490" s="398" t="s">
        <v>5537</v>
      </c>
      <c r="AA490" s="430">
        <v>45183</v>
      </c>
      <c r="AB490" s="398" t="s">
        <v>3777</v>
      </c>
      <c r="AC490" s="398" t="s">
        <v>5811</v>
      </c>
      <c r="AD490" s="430">
        <v>45329</v>
      </c>
      <c r="AE490" s="914" t="s">
        <v>7110</v>
      </c>
      <c r="AF490" s="398"/>
      <c r="AG490" s="398"/>
      <c r="AH490" s="398"/>
      <c r="AI490" s="398" t="s">
        <v>6393</v>
      </c>
      <c r="AJ490" s="430">
        <v>45462</v>
      </c>
      <c r="AK490" s="914" t="s">
        <v>8106</v>
      </c>
      <c r="AL490" s="398"/>
      <c r="AM490" s="398"/>
      <c r="AN490" s="398" t="s">
        <v>3777</v>
      </c>
      <c r="AO490" s="398" t="s">
        <v>6649</v>
      </c>
      <c r="AP490" s="430">
        <v>45469</v>
      </c>
      <c r="AQ490" s="914" t="s">
        <v>8119</v>
      </c>
      <c r="AR490" s="398"/>
      <c r="AS490" s="398"/>
      <c r="AT490" s="398" t="s">
        <v>3777</v>
      </c>
      <c r="AU490" s="398" t="s">
        <v>6649</v>
      </c>
      <c r="AV490" s="430">
        <v>45560</v>
      </c>
      <c r="AW490" s="914" t="s">
        <v>8241</v>
      </c>
      <c r="AX490" s="398"/>
      <c r="AY490" s="398"/>
      <c r="AZ490" s="397"/>
      <c r="BA490" s="398"/>
      <c r="BB490" s="430"/>
      <c r="BC490" s="920"/>
      <c r="BD490" s="398"/>
      <c r="BE490" s="398"/>
      <c r="BF490" s="398"/>
      <c r="BG490" s="398"/>
      <c r="BH490" s="430"/>
      <c r="BI490" s="920"/>
      <c r="BJ490" s="398"/>
      <c r="BK490" s="398"/>
      <c r="BL490" s="397"/>
      <c r="BM490" s="398"/>
      <c r="BN490" s="430"/>
      <c r="BO490" s="914"/>
      <c r="BP490" s="398"/>
      <c r="BQ490" s="398"/>
      <c r="BR490" s="398"/>
      <c r="BS490" s="398"/>
      <c r="BT490" s="430"/>
      <c r="BU490" s="914"/>
      <c r="BV490" s="398"/>
      <c r="BW490" s="398"/>
      <c r="BX490" s="398"/>
      <c r="BY490" s="398"/>
      <c r="BZ490" s="430"/>
      <c r="CA490" s="914"/>
      <c r="CB490" s="398"/>
      <c r="CC490" s="398"/>
      <c r="CD490" s="398"/>
      <c r="CE490" s="398"/>
      <c r="CF490" s="430"/>
      <c r="CG490" s="914"/>
      <c r="CH490" s="398"/>
      <c r="CI490" s="398"/>
      <c r="CJ490" s="398"/>
    </row>
    <row r="491" spans="1:88" s="402" customFormat="1" x14ac:dyDescent="0.25">
      <c r="A491" s="899" t="s">
        <v>8263</v>
      </c>
      <c r="B491" s="398" t="s">
        <v>8257</v>
      </c>
      <c r="C491" s="397"/>
      <c r="D491" s="900" t="s">
        <v>8107</v>
      </c>
      <c r="E491" s="429" t="s">
        <v>8105</v>
      </c>
      <c r="F491" s="399">
        <f>IF(L491&lt;&gt;0,MAX(L491,R491,X491,AD491),"NE")</f>
        <v>45469</v>
      </c>
      <c r="G491" s="401" t="str">
        <f>IF($F491="","",INDEX($K491:$FI491,1,MATCH($F491,$K491:$FI491,)-1))</f>
        <v>A</v>
      </c>
      <c r="H491" s="898" t="str">
        <f>IF($F491="","",INDEX($K491:$FL491,1,MATCH($F491,$K491:$FL491,)+1))</f>
        <v>MR.DER-0713_24</v>
      </c>
      <c r="I491" s="413" t="str">
        <f>IF(F491="NE",F491,IF(INDEX(K491:CP491,,MATCH(F491,K491:CP491,0)+3)&lt;&gt;0,INDEX(K491:CP491,,MATCH(F491,K491:CP491,0)+3),"ND"))</f>
        <v>ND</v>
      </c>
      <c r="J491" s="413" t="str">
        <f>IF(G491="NE",G491,IF(INDEX(K491:CQ491,,MATCH(G491,K491:CQ491,0)+3)&lt;&gt;0,INDEX(K491:CQ491,,MATCH(G491,K491:CQ491,0)+3),"ND"))</f>
        <v>ND</v>
      </c>
      <c r="K491" s="398" t="s">
        <v>3730</v>
      </c>
      <c r="L491" s="430">
        <v>45462</v>
      </c>
      <c r="M491" s="914" t="s">
        <v>8106</v>
      </c>
      <c r="N491" s="398"/>
      <c r="O491" s="430"/>
      <c r="P491" s="398" t="s">
        <v>3777</v>
      </c>
      <c r="Q491" s="398" t="s">
        <v>3748</v>
      </c>
      <c r="R491" s="430">
        <v>45469</v>
      </c>
      <c r="S491" s="914" t="s">
        <v>8119</v>
      </c>
      <c r="T491" s="398"/>
      <c r="U491" s="398"/>
      <c r="V491" s="398" t="s">
        <v>3777</v>
      </c>
      <c r="W491" s="398"/>
      <c r="X491" s="430"/>
      <c r="Y491" s="914"/>
      <c r="Z491" s="398"/>
      <c r="AA491" s="430"/>
      <c r="AB491" s="398"/>
      <c r="AC491" s="398"/>
      <c r="AD491" s="430"/>
      <c r="AE491" s="914"/>
      <c r="AF491" s="398"/>
      <c r="AG491" s="398"/>
      <c r="AH491" s="398"/>
      <c r="AI491" s="398"/>
      <c r="AJ491" s="398"/>
      <c r="AK491" s="398"/>
      <c r="AL491" s="398"/>
      <c r="AM491" s="398"/>
      <c r="AN491" s="398"/>
      <c r="AO491" s="398"/>
      <c r="AP491" s="398"/>
      <c r="AQ491" s="398"/>
      <c r="AR491" s="398"/>
      <c r="AS491" s="398"/>
      <c r="AT491" s="398"/>
      <c r="AU491" s="398"/>
      <c r="AV491" s="398"/>
      <c r="AW491" s="398"/>
      <c r="AX491" s="398"/>
      <c r="AY491" s="398"/>
      <c r="AZ491" s="397"/>
      <c r="BA491" s="398"/>
      <c r="BB491" s="398"/>
      <c r="BC491" s="397"/>
      <c r="BD491" s="398"/>
      <c r="BE491" s="398"/>
      <c r="BF491" s="398"/>
      <c r="BG491" s="398"/>
      <c r="BH491" s="398"/>
      <c r="BI491" s="397"/>
      <c r="BJ491" s="398"/>
      <c r="BK491" s="398"/>
      <c r="BL491" s="397"/>
      <c r="BM491" s="398"/>
      <c r="BN491" s="398"/>
      <c r="BO491" s="398"/>
      <c r="BP491" s="398"/>
      <c r="BQ491" s="398"/>
      <c r="BR491" s="398"/>
      <c r="BS491" s="398"/>
      <c r="BT491" s="398"/>
      <c r="BU491" s="398"/>
      <c r="BV491" s="398"/>
      <c r="BW491" s="398"/>
      <c r="BX491" s="398"/>
      <c r="BY491" s="398"/>
      <c r="BZ491" s="398"/>
      <c r="CA491" s="398"/>
      <c r="CB491" s="398"/>
      <c r="CC491" s="398"/>
      <c r="CD491" s="398"/>
      <c r="CE491" s="398"/>
      <c r="CF491" s="398"/>
      <c r="CG491" s="398"/>
      <c r="CH491" s="398"/>
      <c r="CI491" s="398"/>
      <c r="CJ491" s="398"/>
    </row>
    <row r="492" spans="1:88" s="408" customFormat="1" x14ac:dyDescent="0.25">
      <c r="A492" s="921"/>
      <c r="B492" s="921">
        <f>COUNTA(B493:B521)</f>
        <v>0</v>
      </c>
      <c r="C492" s="921">
        <f>COUNTA(C493:C521)</f>
        <v>29</v>
      </c>
      <c r="D492" s="922"/>
      <c r="E492" s="923" t="s">
        <v>8130</v>
      </c>
      <c r="F492" s="921"/>
      <c r="G492" s="921"/>
      <c r="H492" s="415"/>
      <c r="I492" s="921"/>
      <c r="J492" s="921"/>
      <c r="K492" s="416"/>
      <c r="L492" s="416"/>
      <c r="M492" s="417"/>
      <c r="N492" s="418"/>
      <c r="O492" s="418"/>
      <c r="P492" s="418"/>
      <c r="Q492" s="416"/>
      <c r="R492" s="416"/>
      <c r="S492" s="417"/>
      <c r="T492" s="418"/>
      <c r="U492" s="418"/>
      <c r="V492" s="418"/>
      <c r="W492" s="416"/>
      <c r="X492" s="416"/>
      <c r="Y492" s="417"/>
      <c r="Z492" s="418"/>
      <c r="AA492" s="418"/>
      <c r="AB492" s="418"/>
      <c r="AC492" s="416"/>
      <c r="AD492" s="416"/>
      <c r="AE492" s="417"/>
      <c r="AF492" s="418"/>
      <c r="AG492" s="418"/>
      <c r="AH492" s="418"/>
      <c r="AI492" s="416"/>
      <c r="AJ492" s="416"/>
      <c r="AK492" s="417"/>
      <c r="AL492" s="418"/>
      <c r="AM492" s="418"/>
      <c r="AN492" s="418"/>
      <c r="AO492" s="416"/>
      <c r="AP492" s="416"/>
      <c r="AQ492" s="417"/>
      <c r="AR492" s="418"/>
      <c r="AS492" s="418"/>
      <c r="AT492" s="418"/>
      <c r="AU492" s="416"/>
      <c r="AV492" s="416"/>
      <c r="AW492" s="417"/>
      <c r="AX492" s="418"/>
      <c r="AY492" s="418"/>
      <c r="AZ492" s="924"/>
      <c r="BA492" s="416"/>
      <c r="BB492" s="416"/>
      <c r="BC492" s="925"/>
      <c r="BD492" s="418"/>
      <c r="BE492" s="418"/>
      <c r="BF492" s="418"/>
      <c r="BG492" s="416"/>
      <c r="BH492" s="416"/>
      <c r="BI492" s="925"/>
      <c r="BJ492" s="418"/>
      <c r="BK492" s="418"/>
      <c r="BL492" s="924"/>
      <c r="BM492" s="416"/>
      <c r="BN492" s="416"/>
      <c r="BO492" s="417"/>
      <c r="BP492" s="418"/>
      <c r="BQ492" s="418"/>
      <c r="BR492" s="418"/>
      <c r="BS492" s="416"/>
      <c r="BT492" s="416"/>
      <c r="BU492" s="417"/>
      <c r="BV492" s="418"/>
      <c r="BW492" s="418"/>
      <c r="BX492" s="418"/>
      <c r="BY492" s="416"/>
      <c r="BZ492" s="416"/>
      <c r="CA492" s="417"/>
      <c r="CB492" s="418"/>
      <c r="CC492" s="418"/>
      <c r="CD492" s="418"/>
      <c r="CE492" s="416"/>
      <c r="CF492" s="416"/>
      <c r="CG492" s="417"/>
      <c r="CH492" s="418"/>
      <c r="CI492" s="418"/>
      <c r="CJ492" s="418"/>
    </row>
    <row r="493" spans="1:88" s="402" customFormat="1" ht="15" x14ac:dyDescent="0.25">
      <c r="A493" s="899" t="s">
        <v>8263</v>
      </c>
      <c r="B493" s="397"/>
      <c r="C493" s="398" t="s">
        <v>8257</v>
      </c>
      <c r="D493" s="900" t="s">
        <v>8186</v>
      </c>
      <c r="E493" s="429" t="s">
        <v>8115</v>
      </c>
      <c r="F493" s="399">
        <f t="shared" ref="F493:F522" si="72">IF(L493&lt;&gt;0,MAX(L493,R493,X493,AD493,AJ493,AP493),"NE")</f>
        <v>45756</v>
      </c>
      <c r="G493" s="401" t="str">
        <f t="shared" ref="G493:G522" si="73">IF($F493="","",INDEX($K493:$FI493,1,MATCH($F493,$K493:$FI493,)-1))</f>
        <v>A</v>
      </c>
      <c r="H493" s="898" t="str">
        <f t="shared" ref="H493:H522" si="74">IF($F493="","",INDEX($K493:$FL493,1,MATCH($F493,$K493:$FL493,)+1))</f>
        <v>MR.DER-0960_25-SP 097-D-Entrega Final-B02</v>
      </c>
      <c r="I493" s="413" t="str">
        <f t="shared" ref="I493:I522" si="75">IF(F493="NE",F493,IF(INDEX(K493:CP493,,MATCH(F493,K493:CP493,0)+3)&lt;&gt;0,INDEX(K493:CP493,,MATCH(F493,K493:CP493,0)+3),"ND"))</f>
        <v>ND</v>
      </c>
      <c r="J493" s="935" t="str">
        <f t="shared" ref="J493:J522" si="76">IF(G493="NE",G493,IF(INDEX(K493:CQ493,,MATCH(G493,K493:CQ493,0)+3)&lt;&gt;0,INDEX(K493:CQ493,,MATCH(G493,K493:CQ493,0)+3),"ND"))</f>
        <v>ND</v>
      </c>
      <c r="K493" s="398" t="s">
        <v>3730</v>
      </c>
      <c r="L493" s="430">
        <v>45468</v>
      </c>
      <c r="M493" s="914" t="s">
        <v>8118</v>
      </c>
      <c r="N493" s="430" t="s">
        <v>5536</v>
      </c>
      <c r="O493" s="430">
        <v>45492</v>
      </c>
      <c r="P493" s="398" t="s">
        <v>3777</v>
      </c>
      <c r="Q493" s="398" t="s">
        <v>3765</v>
      </c>
      <c r="R493" s="430">
        <v>45524</v>
      </c>
      <c r="S493" s="914" t="s">
        <v>8185</v>
      </c>
      <c r="T493" s="398" t="s">
        <v>5536</v>
      </c>
      <c r="U493" s="430">
        <v>45548</v>
      </c>
      <c r="V493" s="398" t="s">
        <v>3777</v>
      </c>
      <c r="W493" s="398" t="s">
        <v>5701</v>
      </c>
      <c r="X493" s="430">
        <v>45590</v>
      </c>
      <c r="Y493" s="914" t="s">
        <v>8386</v>
      </c>
      <c r="Z493" s="398" t="s">
        <v>5539</v>
      </c>
      <c r="AA493" s="430">
        <v>45702</v>
      </c>
      <c r="AB493" s="398" t="s">
        <v>3777</v>
      </c>
      <c r="AC493" s="398" t="s">
        <v>3748</v>
      </c>
      <c r="AD493" s="430">
        <v>45707</v>
      </c>
      <c r="AE493" s="1152" t="s">
        <v>8938</v>
      </c>
      <c r="AF493" s="398"/>
      <c r="AG493" s="398"/>
      <c r="AH493" s="398"/>
      <c r="AI493" s="445" t="s">
        <v>3748</v>
      </c>
      <c r="AJ493" s="936">
        <v>45756</v>
      </c>
      <c r="AK493" s="1151" t="s">
        <v>9052</v>
      </c>
      <c r="AL493" s="398"/>
      <c r="AM493" s="398"/>
      <c r="AN493" s="398"/>
      <c r="AO493" s="398"/>
      <c r="AP493" s="398"/>
      <c r="AQ493" s="398"/>
      <c r="AR493" s="398"/>
      <c r="AS493" s="398"/>
      <c r="AT493" s="398"/>
      <c r="AU493" s="398"/>
      <c r="AV493" s="398"/>
      <c r="AW493" s="398"/>
      <c r="AX493" s="398"/>
      <c r="AY493" s="398"/>
      <c r="AZ493" s="397"/>
      <c r="BA493" s="398"/>
      <c r="BB493" s="398"/>
      <c r="BC493" s="397"/>
      <c r="BD493" s="398"/>
      <c r="BE493" s="398"/>
      <c r="BF493" s="398"/>
      <c r="BG493" s="398"/>
      <c r="BH493" s="398"/>
      <c r="BI493" s="397"/>
      <c r="BJ493" s="398"/>
      <c r="BK493" s="398"/>
      <c r="BL493" s="397"/>
      <c r="BM493" s="398"/>
      <c r="BN493" s="398"/>
      <c r="BO493" s="398"/>
      <c r="BP493" s="398"/>
      <c r="BQ493" s="398"/>
      <c r="BR493" s="398"/>
      <c r="BS493" s="398"/>
      <c r="BT493" s="398"/>
      <c r="BU493" s="398"/>
      <c r="BV493" s="398"/>
      <c r="BW493" s="398"/>
      <c r="BX493" s="398"/>
      <c r="BY493" s="398"/>
      <c r="BZ493" s="398"/>
      <c r="CA493" s="398"/>
      <c r="CB493" s="398"/>
      <c r="CC493" s="398"/>
      <c r="CD493" s="398"/>
      <c r="CE493" s="398"/>
      <c r="CF493" s="398"/>
      <c r="CG493" s="398"/>
      <c r="CH493" s="398"/>
      <c r="CI493" s="398"/>
      <c r="CJ493" s="398"/>
    </row>
    <row r="494" spans="1:88" s="402" customFormat="1" ht="15" x14ac:dyDescent="0.25">
      <c r="A494" s="899" t="s">
        <v>8263</v>
      </c>
      <c r="B494" s="397"/>
      <c r="C494" s="398" t="s">
        <v>8257</v>
      </c>
      <c r="D494" s="900" t="s">
        <v>8186</v>
      </c>
      <c r="E494" s="429" t="s">
        <v>8116</v>
      </c>
      <c r="F494" s="399">
        <f t="shared" si="72"/>
        <v>45756</v>
      </c>
      <c r="G494" s="401" t="str">
        <f t="shared" si="73"/>
        <v>A</v>
      </c>
      <c r="H494" s="898" t="str">
        <f t="shared" si="74"/>
        <v>MR.DER-0960_25-SP 097-D-Entrega Final-B02</v>
      </c>
      <c r="I494" s="413" t="str">
        <f t="shared" si="75"/>
        <v>ND</v>
      </c>
      <c r="J494" s="935" t="str">
        <f t="shared" si="76"/>
        <v>ND</v>
      </c>
      <c r="K494" s="398" t="s">
        <v>3730</v>
      </c>
      <c r="L494" s="430">
        <v>45468</v>
      </c>
      <c r="M494" s="914" t="s">
        <v>8118</v>
      </c>
      <c r="N494" s="430" t="s">
        <v>5536</v>
      </c>
      <c r="O494" s="430">
        <v>45492</v>
      </c>
      <c r="P494" s="398" t="s">
        <v>3777</v>
      </c>
      <c r="Q494" s="398" t="s">
        <v>3765</v>
      </c>
      <c r="R494" s="430">
        <v>45524</v>
      </c>
      <c r="S494" s="914" t="s">
        <v>8185</v>
      </c>
      <c r="T494" s="398" t="s">
        <v>5536</v>
      </c>
      <c r="U494" s="430">
        <v>45548</v>
      </c>
      <c r="V494" s="398" t="s">
        <v>3777</v>
      </c>
      <c r="W494" s="398" t="s">
        <v>5701</v>
      </c>
      <c r="X494" s="430">
        <v>45590</v>
      </c>
      <c r="Y494" s="914" t="s">
        <v>8386</v>
      </c>
      <c r="Z494" s="398" t="s">
        <v>5539</v>
      </c>
      <c r="AA494" s="430">
        <v>45702</v>
      </c>
      <c r="AB494" s="398" t="s">
        <v>3777</v>
      </c>
      <c r="AC494" s="398" t="s">
        <v>3748</v>
      </c>
      <c r="AD494" s="430">
        <v>45707</v>
      </c>
      <c r="AE494" s="1152" t="s">
        <v>8938</v>
      </c>
      <c r="AF494" s="398"/>
      <c r="AG494" s="398"/>
      <c r="AH494" s="398"/>
      <c r="AI494" s="445" t="s">
        <v>3748</v>
      </c>
      <c r="AJ494" s="936">
        <v>45756</v>
      </c>
      <c r="AK494" s="1151" t="s">
        <v>9052</v>
      </c>
      <c r="AL494" s="398"/>
      <c r="AM494" s="398"/>
      <c r="AN494" s="398"/>
      <c r="AO494" s="398"/>
      <c r="AP494" s="398"/>
      <c r="AQ494" s="398"/>
      <c r="AR494" s="398"/>
      <c r="AS494" s="398"/>
      <c r="AT494" s="398"/>
      <c r="AU494" s="398"/>
      <c r="AV494" s="398"/>
      <c r="AW494" s="398"/>
      <c r="AX494" s="398"/>
      <c r="AY494" s="398"/>
      <c r="AZ494" s="397"/>
      <c r="BA494" s="398"/>
      <c r="BB494" s="398"/>
      <c r="BC494" s="397"/>
      <c r="BD494" s="398"/>
      <c r="BE494" s="398"/>
      <c r="BF494" s="398"/>
      <c r="BG494" s="398"/>
      <c r="BH494" s="398"/>
      <c r="BI494" s="397"/>
      <c r="BJ494" s="398"/>
      <c r="BK494" s="398"/>
      <c r="BL494" s="397"/>
      <c r="BM494" s="398"/>
      <c r="BN494" s="398"/>
      <c r="BO494" s="398"/>
      <c r="BP494" s="398"/>
      <c r="BQ494" s="398"/>
      <c r="BR494" s="398"/>
      <c r="BS494" s="398"/>
      <c r="BT494" s="398"/>
      <c r="BU494" s="398"/>
      <c r="BV494" s="398"/>
      <c r="BW494" s="398"/>
      <c r="BX494" s="398"/>
      <c r="BY494" s="398"/>
      <c r="BZ494" s="398"/>
      <c r="CA494" s="398"/>
      <c r="CB494" s="398"/>
      <c r="CC494" s="398"/>
      <c r="CD494" s="398"/>
      <c r="CE494" s="398"/>
      <c r="CF494" s="398"/>
      <c r="CG494" s="398"/>
      <c r="CH494" s="398"/>
      <c r="CI494" s="398"/>
      <c r="CJ494" s="398"/>
    </row>
    <row r="495" spans="1:88" s="402" customFormat="1" ht="15" x14ac:dyDescent="0.25">
      <c r="A495" s="899" t="s">
        <v>8263</v>
      </c>
      <c r="B495" s="397"/>
      <c r="C495" s="398" t="s">
        <v>8257</v>
      </c>
      <c r="D495" s="900" t="s">
        <v>8186</v>
      </c>
      <c r="E495" s="429" t="s">
        <v>8117</v>
      </c>
      <c r="F495" s="399">
        <f t="shared" si="72"/>
        <v>45756</v>
      </c>
      <c r="G495" s="401" t="str">
        <f t="shared" si="73"/>
        <v>A</v>
      </c>
      <c r="H495" s="898" t="str">
        <f t="shared" si="74"/>
        <v>MR.DER-0960_25-SP 097-D-Entrega Final-B02</v>
      </c>
      <c r="I495" s="413" t="str">
        <f t="shared" si="75"/>
        <v>ND</v>
      </c>
      <c r="J495" s="935" t="str">
        <f t="shared" si="76"/>
        <v>ND</v>
      </c>
      <c r="K495" s="398" t="s">
        <v>3730</v>
      </c>
      <c r="L495" s="430">
        <v>45468</v>
      </c>
      <c r="M495" s="914" t="s">
        <v>8118</v>
      </c>
      <c r="N495" s="430" t="s">
        <v>5536</v>
      </c>
      <c r="O495" s="430">
        <v>45492</v>
      </c>
      <c r="P495" s="398" t="s">
        <v>3777</v>
      </c>
      <c r="Q495" s="398" t="s">
        <v>3765</v>
      </c>
      <c r="R495" s="430">
        <v>45524</v>
      </c>
      <c r="S495" s="914" t="s">
        <v>8185</v>
      </c>
      <c r="T495" s="398" t="s">
        <v>5536</v>
      </c>
      <c r="U495" s="430">
        <v>45548</v>
      </c>
      <c r="V495" s="398" t="s">
        <v>3777</v>
      </c>
      <c r="W495" s="398" t="s">
        <v>5701</v>
      </c>
      <c r="X495" s="430">
        <v>45590</v>
      </c>
      <c r="Y495" s="914" t="s">
        <v>8386</v>
      </c>
      <c r="Z495" s="398" t="s">
        <v>5539</v>
      </c>
      <c r="AA495" s="430">
        <v>45702</v>
      </c>
      <c r="AB495" s="398" t="s">
        <v>3777</v>
      </c>
      <c r="AC495" s="398" t="s">
        <v>3748</v>
      </c>
      <c r="AD495" s="430">
        <v>45707</v>
      </c>
      <c r="AE495" s="1152" t="s">
        <v>8938</v>
      </c>
      <c r="AF495" s="398"/>
      <c r="AG495" s="398"/>
      <c r="AH495" s="398"/>
      <c r="AI495" s="445" t="s">
        <v>3748</v>
      </c>
      <c r="AJ495" s="936">
        <v>45756</v>
      </c>
      <c r="AK495" s="1151" t="s">
        <v>9052</v>
      </c>
      <c r="AL495" s="398"/>
      <c r="AM495" s="398"/>
      <c r="AN495" s="398"/>
      <c r="AO495" s="398"/>
      <c r="AP495" s="398"/>
      <c r="AQ495" s="398"/>
      <c r="AR495" s="398"/>
      <c r="AS495" s="398"/>
      <c r="AT495" s="398"/>
      <c r="AU495" s="398"/>
      <c r="AV495" s="398"/>
      <c r="AW495" s="398"/>
      <c r="AX495" s="398"/>
      <c r="AY495" s="398"/>
      <c r="AZ495" s="397"/>
      <c r="BA495" s="398"/>
      <c r="BB495" s="398"/>
      <c r="BC495" s="397"/>
      <c r="BD495" s="398"/>
      <c r="BE495" s="398"/>
      <c r="BF495" s="398"/>
      <c r="BG495" s="398"/>
      <c r="BH495" s="398"/>
      <c r="BI495" s="397"/>
      <c r="BJ495" s="398"/>
      <c r="BK495" s="398"/>
      <c r="BL495" s="397"/>
      <c r="BM495" s="398"/>
      <c r="BN495" s="398"/>
      <c r="BO495" s="398"/>
      <c r="BP495" s="398"/>
      <c r="BQ495" s="398"/>
      <c r="BR495" s="398"/>
      <c r="BS495" s="398"/>
      <c r="BT495" s="398"/>
      <c r="BU495" s="398"/>
      <c r="BV495" s="398"/>
      <c r="BW495" s="398"/>
      <c r="BX495" s="398"/>
      <c r="BY495" s="398"/>
      <c r="BZ495" s="398"/>
      <c r="CA495" s="398"/>
      <c r="CB495" s="398"/>
      <c r="CC495" s="398"/>
      <c r="CD495" s="398"/>
      <c r="CE495" s="398"/>
      <c r="CF495" s="398"/>
      <c r="CG495" s="398"/>
      <c r="CH495" s="398"/>
      <c r="CI495" s="398"/>
      <c r="CJ495" s="398"/>
    </row>
    <row r="496" spans="1:88" s="402" customFormat="1" ht="15" x14ac:dyDescent="0.25">
      <c r="A496" s="899" t="s">
        <v>8263</v>
      </c>
      <c r="B496" s="397"/>
      <c r="C496" s="398" t="s">
        <v>8257</v>
      </c>
      <c r="D496" s="900" t="s">
        <v>8186</v>
      </c>
      <c r="E496" s="429" t="s">
        <v>8159</v>
      </c>
      <c r="F496" s="399">
        <f t="shared" si="72"/>
        <v>45756</v>
      </c>
      <c r="G496" s="401" t="str">
        <f t="shared" si="73"/>
        <v>A</v>
      </c>
      <c r="H496" s="898" t="str">
        <f t="shared" si="74"/>
        <v>MR.DER-0960_25-SP 097-D-Entrega Final-B02</v>
      </c>
      <c r="I496" s="413" t="str">
        <f t="shared" si="75"/>
        <v>ND</v>
      </c>
      <c r="J496" s="935" t="str">
        <f t="shared" si="76"/>
        <v>ND</v>
      </c>
      <c r="K496" s="398" t="s">
        <v>3730</v>
      </c>
      <c r="L496" s="430">
        <v>45524</v>
      </c>
      <c r="M496" s="914" t="s">
        <v>8185</v>
      </c>
      <c r="N496" s="398" t="s">
        <v>5536</v>
      </c>
      <c r="O496" s="430">
        <v>45548</v>
      </c>
      <c r="P496" s="398" t="s">
        <v>3777</v>
      </c>
      <c r="Q496" s="398" t="s">
        <v>3765</v>
      </c>
      <c r="R496" s="430">
        <v>45590</v>
      </c>
      <c r="S496" s="914" t="s">
        <v>8386</v>
      </c>
      <c r="T496" s="398" t="s">
        <v>5539</v>
      </c>
      <c r="U496" s="430">
        <v>45702</v>
      </c>
      <c r="V496" s="398" t="s">
        <v>3777</v>
      </c>
      <c r="W496" s="398" t="s">
        <v>3748</v>
      </c>
      <c r="X496" s="430">
        <v>45707</v>
      </c>
      <c r="Y496" s="1152" t="s">
        <v>8938</v>
      </c>
      <c r="Z496" s="398"/>
      <c r="AA496" s="398"/>
      <c r="AB496" s="398"/>
      <c r="AC496" s="445" t="s">
        <v>3748</v>
      </c>
      <c r="AD496" s="936">
        <v>45756</v>
      </c>
      <c r="AE496" s="1151" t="s">
        <v>9052</v>
      </c>
      <c r="AF496" s="398"/>
      <c r="AG496" s="398"/>
      <c r="AH496" s="398"/>
      <c r="AI496" s="398"/>
      <c r="AJ496" s="398"/>
      <c r="AK496" s="398"/>
      <c r="AL496" s="398"/>
      <c r="AM496" s="398"/>
      <c r="AN496" s="398"/>
      <c r="AO496" s="398"/>
      <c r="AP496" s="398"/>
      <c r="AQ496" s="398"/>
      <c r="AR496" s="398"/>
      <c r="AS496" s="398"/>
      <c r="AT496" s="398"/>
      <c r="AU496" s="398"/>
      <c r="AV496" s="398"/>
      <c r="AW496" s="398"/>
      <c r="AX496" s="398"/>
      <c r="AY496" s="398"/>
      <c r="AZ496" s="397"/>
      <c r="BA496" s="398"/>
      <c r="BB496" s="398"/>
      <c r="BC496" s="397"/>
      <c r="BD496" s="398"/>
      <c r="BE496" s="398"/>
      <c r="BF496" s="398"/>
      <c r="BG496" s="398"/>
      <c r="BH496" s="398"/>
      <c r="BI496" s="397"/>
      <c r="BJ496" s="398"/>
      <c r="BK496" s="398"/>
      <c r="BL496" s="397"/>
      <c r="BM496" s="398"/>
      <c r="BN496" s="398"/>
      <c r="BO496" s="398"/>
      <c r="BP496" s="398"/>
      <c r="BQ496" s="398"/>
      <c r="BR496" s="398"/>
      <c r="BS496" s="398"/>
      <c r="BT496" s="398"/>
      <c r="BU496" s="398"/>
      <c r="BV496" s="398"/>
      <c r="BW496" s="398"/>
      <c r="BX496" s="398"/>
      <c r="BY496" s="398"/>
      <c r="BZ496" s="398"/>
      <c r="CA496" s="398"/>
      <c r="CB496" s="398"/>
      <c r="CC496" s="398"/>
      <c r="CD496" s="398"/>
      <c r="CE496" s="398"/>
      <c r="CF496" s="398"/>
      <c r="CG496" s="398"/>
      <c r="CH496" s="398"/>
      <c r="CI496" s="398"/>
      <c r="CJ496" s="398"/>
    </row>
    <row r="497" spans="1:88" s="402" customFormat="1" ht="15" x14ac:dyDescent="0.25">
      <c r="A497" s="899" t="s">
        <v>8263</v>
      </c>
      <c r="B497" s="397"/>
      <c r="C497" s="398" t="s">
        <v>8257</v>
      </c>
      <c r="D497" s="900" t="s">
        <v>8186</v>
      </c>
      <c r="E497" s="429" t="s">
        <v>8160</v>
      </c>
      <c r="F497" s="399">
        <f t="shared" si="72"/>
        <v>45756</v>
      </c>
      <c r="G497" s="401" t="str">
        <f t="shared" si="73"/>
        <v>A</v>
      </c>
      <c r="H497" s="898" t="str">
        <f t="shared" si="74"/>
        <v>MR.DER-0960_25-SP 097-D-Entrega Final-B02</v>
      </c>
      <c r="I497" s="413" t="str">
        <f t="shared" si="75"/>
        <v>ND</v>
      </c>
      <c r="J497" s="935" t="str">
        <f t="shared" si="76"/>
        <v>ND</v>
      </c>
      <c r="K497" s="398" t="s">
        <v>3730</v>
      </c>
      <c r="L497" s="430">
        <v>45524</v>
      </c>
      <c r="M497" s="914" t="s">
        <v>8185</v>
      </c>
      <c r="N497" s="398" t="s">
        <v>5536</v>
      </c>
      <c r="O497" s="430">
        <v>45548</v>
      </c>
      <c r="P497" s="398" t="s">
        <v>3777</v>
      </c>
      <c r="Q497" s="398" t="s">
        <v>3765</v>
      </c>
      <c r="R497" s="430">
        <v>45590</v>
      </c>
      <c r="S497" s="914" t="s">
        <v>8386</v>
      </c>
      <c r="T497" s="398" t="s">
        <v>5539</v>
      </c>
      <c r="U497" s="430">
        <v>45702</v>
      </c>
      <c r="V497" s="398" t="s">
        <v>3777</v>
      </c>
      <c r="W497" s="398" t="s">
        <v>3748</v>
      </c>
      <c r="X497" s="430">
        <v>45707</v>
      </c>
      <c r="Y497" s="1152" t="s">
        <v>8938</v>
      </c>
      <c r="Z497" s="398"/>
      <c r="AA497" s="398"/>
      <c r="AB497" s="398"/>
      <c r="AC497" s="445" t="s">
        <v>3748</v>
      </c>
      <c r="AD497" s="936">
        <v>45756</v>
      </c>
      <c r="AE497" s="1151" t="s">
        <v>9052</v>
      </c>
      <c r="AF497" s="398"/>
      <c r="AG497" s="398"/>
      <c r="AH497" s="398"/>
      <c r="AI497" s="398"/>
      <c r="AJ497" s="398"/>
      <c r="AK497" s="398"/>
      <c r="AL497" s="398"/>
      <c r="AM497" s="398"/>
      <c r="AN497" s="398"/>
      <c r="AO497" s="398"/>
      <c r="AP497" s="398"/>
      <c r="AQ497" s="398"/>
      <c r="AR497" s="398"/>
      <c r="AS497" s="398"/>
      <c r="AT497" s="398"/>
      <c r="AU497" s="398"/>
      <c r="AV497" s="398"/>
      <c r="AW497" s="398"/>
      <c r="AX497" s="398"/>
      <c r="AY497" s="398"/>
      <c r="AZ497" s="397"/>
      <c r="BA497" s="398"/>
      <c r="BB497" s="398"/>
      <c r="BC497" s="397"/>
      <c r="BD497" s="398"/>
      <c r="BE497" s="398"/>
      <c r="BF497" s="398"/>
      <c r="BG497" s="398"/>
      <c r="BH497" s="398"/>
      <c r="BI497" s="397"/>
      <c r="BJ497" s="398"/>
      <c r="BK497" s="398"/>
      <c r="BL497" s="397"/>
      <c r="BM497" s="398"/>
      <c r="BN497" s="398"/>
      <c r="BO497" s="398"/>
      <c r="BP497" s="398"/>
      <c r="BQ497" s="398"/>
      <c r="BR497" s="398"/>
      <c r="BS497" s="398"/>
      <c r="BT497" s="398"/>
      <c r="BU497" s="398"/>
      <c r="BV497" s="398"/>
      <c r="BW497" s="398"/>
      <c r="BX497" s="398"/>
      <c r="BY497" s="398"/>
      <c r="BZ497" s="398"/>
      <c r="CA497" s="398"/>
      <c r="CB497" s="398"/>
      <c r="CC497" s="398"/>
      <c r="CD497" s="398"/>
      <c r="CE497" s="398"/>
      <c r="CF497" s="398"/>
      <c r="CG497" s="398"/>
      <c r="CH497" s="398"/>
      <c r="CI497" s="398"/>
      <c r="CJ497" s="398"/>
    </row>
    <row r="498" spans="1:88" s="402" customFormat="1" ht="15" x14ac:dyDescent="0.25">
      <c r="A498" s="899" t="s">
        <v>8263</v>
      </c>
      <c r="B498" s="397"/>
      <c r="C498" s="398" t="s">
        <v>8257</v>
      </c>
      <c r="D498" s="900" t="s">
        <v>8186</v>
      </c>
      <c r="E498" s="429" t="s">
        <v>8161</v>
      </c>
      <c r="F498" s="399">
        <f t="shared" si="72"/>
        <v>45756</v>
      </c>
      <c r="G498" s="401" t="str">
        <f t="shared" si="73"/>
        <v>A</v>
      </c>
      <c r="H498" s="898" t="str">
        <f t="shared" si="74"/>
        <v>MR.DER-0960_25-SP 097-D-Entrega Final-B02</v>
      </c>
      <c r="I498" s="413" t="str">
        <f t="shared" si="75"/>
        <v>ND</v>
      </c>
      <c r="J498" s="935" t="str">
        <f t="shared" si="76"/>
        <v>ND</v>
      </c>
      <c r="K498" s="398" t="s">
        <v>3730</v>
      </c>
      <c r="L498" s="430">
        <v>45524</v>
      </c>
      <c r="M498" s="914" t="s">
        <v>8185</v>
      </c>
      <c r="N498" s="398" t="s">
        <v>5536</v>
      </c>
      <c r="O498" s="430">
        <v>45548</v>
      </c>
      <c r="P498" s="398" t="s">
        <v>3777</v>
      </c>
      <c r="Q498" s="398" t="s">
        <v>3765</v>
      </c>
      <c r="R498" s="430">
        <v>45590</v>
      </c>
      <c r="S498" s="914" t="s">
        <v>8386</v>
      </c>
      <c r="T498" s="398" t="s">
        <v>5539</v>
      </c>
      <c r="U498" s="430">
        <v>45702</v>
      </c>
      <c r="V498" s="398" t="s">
        <v>3777</v>
      </c>
      <c r="W498" s="398" t="s">
        <v>3748</v>
      </c>
      <c r="X498" s="430">
        <v>45707</v>
      </c>
      <c r="Y498" s="1152" t="s">
        <v>8938</v>
      </c>
      <c r="Z498" s="398"/>
      <c r="AA498" s="398"/>
      <c r="AB498" s="398"/>
      <c r="AC498" s="445" t="s">
        <v>3748</v>
      </c>
      <c r="AD498" s="936">
        <v>45756</v>
      </c>
      <c r="AE498" s="1151" t="s">
        <v>9052</v>
      </c>
      <c r="AF498" s="398"/>
      <c r="AG498" s="398"/>
      <c r="AH498" s="398"/>
      <c r="AI498" s="398"/>
      <c r="AJ498" s="398"/>
      <c r="AK498" s="398"/>
      <c r="AL498" s="398"/>
      <c r="AM498" s="398"/>
      <c r="AN498" s="398"/>
      <c r="AO498" s="398"/>
      <c r="AP498" s="398"/>
      <c r="AQ498" s="398"/>
      <c r="AR498" s="398"/>
      <c r="AS498" s="398"/>
      <c r="AT498" s="398"/>
      <c r="AU498" s="398"/>
      <c r="AV498" s="398"/>
      <c r="AW498" s="398"/>
      <c r="AX498" s="398"/>
      <c r="AY498" s="398"/>
      <c r="AZ498" s="397"/>
      <c r="BA498" s="398"/>
      <c r="BB498" s="398"/>
      <c r="BC498" s="397"/>
      <c r="BD498" s="398"/>
      <c r="BE498" s="398"/>
      <c r="BF498" s="398"/>
      <c r="BG498" s="398"/>
      <c r="BH498" s="398"/>
      <c r="BI498" s="397"/>
      <c r="BJ498" s="398"/>
      <c r="BK498" s="398"/>
      <c r="BL498" s="397"/>
      <c r="BM498" s="398"/>
      <c r="BN498" s="398"/>
      <c r="BO498" s="398"/>
      <c r="BP498" s="398"/>
      <c r="BQ498" s="398"/>
      <c r="BR498" s="398"/>
      <c r="BS498" s="398"/>
      <c r="BT498" s="398"/>
      <c r="BU498" s="398"/>
      <c r="BV498" s="398"/>
      <c r="BW498" s="398"/>
      <c r="BX498" s="398"/>
      <c r="BY498" s="398"/>
      <c r="BZ498" s="398"/>
      <c r="CA498" s="398"/>
      <c r="CB498" s="398"/>
      <c r="CC498" s="398"/>
      <c r="CD498" s="398"/>
      <c r="CE498" s="398"/>
      <c r="CF498" s="398"/>
      <c r="CG498" s="398"/>
      <c r="CH498" s="398"/>
      <c r="CI498" s="398"/>
      <c r="CJ498" s="398"/>
    </row>
    <row r="499" spans="1:88" s="402" customFormat="1" ht="15" x14ac:dyDescent="0.25">
      <c r="A499" s="899" t="s">
        <v>8263</v>
      </c>
      <c r="B499" s="397"/>
      <c r="C499" s="398" t="s">
        <v>8257</v>
      </c>
      <c r="D499" s="900" t="s">
        <v>8186</v>
      </c>
      <c r="E499" s="429" t="s">
        <v>8162</v>
      </c>
      <c r="F499" s="399">
        <f t="shared" si="72"/>
        <v>45756</v>
      </c>
      <c r="G499" s="401" t="str">
        <f t="shared" si="73"/>
        <v>A</v>
      </c>
      <c r="H499" s="898" t="str">
        <f t="shared" si="74"/>
        <v>MR.DER-0960_25-SP 097-D-Entrega Final-B02</v>
      </c>
      <c r="I499" s="413" t="str">
        <f t="shared" si="75"/>
        <v>ND</v>
      </c>
      <c r="J499" s="935" t="str">
        <f t="shared" si="76"/>
        <v>ND</v>
      </c>
      <c r="K499" s="398" t="s">
        <v>3730</v>
      </c>
      <c r="L499" s="430">
        <v>45524</v>
      </c>
      <c r="M499" s="914" t="s">
        <v>8185</v>
      </c>
      <c r="N499" s="398" t="s">
        <v>5536</v>
      </c>
      <c r="O499" s="430">
        <v>45548</v>
      </c>
      <c r="P499" s="398" t="s">
        <v>3777</v>
      </c>
      <c r="Q499" s="398" t="s">
        <v>3765</v>
      </c>
      <c r="R499" s="430">
        <v>45590</v>
      </c>
      <c r="S499" s="914" t="s">
        <v>8386</v>
      </c>
      <c r="T499" s="398" t="s">
        <v>5539</v>
      </c>
      <c r="U499" s="430">
        <v>45702</v>
      </c>
      <c r="V499" s="398" t="s">
        <v>3777</v>
      </c>
      <c r="W499" s="398" t="s">
        <v>3748</v>
      </c>
      <c r="X499" s="430">
        <v>45707</v>
      </c>
      <c r="Y499" s="1152" t="s">
        <v>8938</v>
      </c>
      <c r="Z499" s="398"/>
      <c r="AA499" s="398"/>
      <c r="AB499" s="398"/>
      <c r="AC499" s="445" t="s">
        <v>3748</v>
      </c>
      <c r="AD499" s="936">
        <v>45756</v>
      </c>
      <c r="AE499" s="1151" t="s">
        <v>9052</v>
      </c>
      <c r="AF499" s="398"/>
      <c r="AG499" s="398"/>
      <c r="AH499" s="398"/>
      <c r="AI499" s="398"/>
      <c r="AJ499" s="398"/>
      <c r="AK499" s="398"/>
      <c r="AL499" s="398"/>
      <c r="AM499" s="398"/>
      <c r="AN499" s="398"/>
      <c r="AO499" s="398"/>
      <c r="AP499" s="398"/>
      <c r="AQ499" s="398"/>
      <c r="AR499" s="398"/>
      <c r="AS499" s="398"/>
      <c r="AT499" s="398"/>
      <c r="AU499" s="398"/>
      <c r="AV499" s="398"/>
      <c r="AW499" s="398"/>
      <c r="AX499" s="398"/>
      <c r="AY499" s="398"/>
      <c r="AZ499" s="397"/>
      <c r="BA499" s="398"/>
      <c r="BB499" s="398"/>
      <c r="BC499" s="397"/>
      <c r="BD499" s="398"/>
      <c r="BE499" s="398"/>
      <c r="BF499" s="398"/>
      <c r="BG499" s="398"/>
      <c r="BH499" s="398"/>
      <c r="BI499" s="397"/>
      <c r="BJ499" s="398"/>
      <c r="BK499" s="398"/>
      <c r="BL499" s="397"/>
      <c r="BM499" s="398"/>
      <c r="BN499" s="398"/>
      <c r="BO499" s="398"/>
      <c r="BP499" s="398"/>
      <c r="BQ499" s="398"/>
      <c r="BR499" s="398"/>
      <c r="BS499" s="398"/>
      <c r="BT499" s="398"/>
      <c r="BU499" s="398"/>
      <c r="BV499" s="398"/>
      <c r="BW499" s="398"/>
      <c r="BX499" s="398"/>
      <c r="BY499" s="398"/>
      <c r="BZ499" s="398"/>
      <c r="CA499" s="398"/>
      <c r="CB499" s="398"/>
      <c r="CC499" s="398"/>
      <c r="CD499" s="398"/>
      <c r="CE499" s="398"/>
      <c r="CF499" s="398"/>
      <c r="CG499" s="398"/>
      <c r="CH499" s="398"/>
      <c r="CI499" s="398"/>
      <c r="CJ499" s="398"/>
    </row>
    <row r="500" spans="1:88" s="402" customFormat="1" ht="15" x14ac:dyDescent="0.25">
      <c r="A500" s="899" t="s">
        <v>8263</v>
      </c>
      <c r="B500" s="397"/>
      <c r="C500" s="398" t="s">
        <v>8257</v>
      </c>
      <c r="D500" s="900" t="s">
        <v>8186</v>
      </c>
      <c r="E500" s="429" t="s">
        <v>8163</v>
      </c>
      <c r="F500" s="399">
        <f t="shared" si="72"/>
        <v>45756</v>
      </c>
      <c r="G500" s="401" t="str">
        <f t="shared" si="73"/>
        <v>A</v>
      </c>
      <c r="H500" s="898" t="str">
        <f t="shared" si="74"/>
        <v>MR.DER-0960_25-SP 097-D-Entrega Final-B02</v>
      </c>
      <c r="I500" s="413" t="str">
        <f t="shared" si="75"/>
        <v>ND</v>
      </c>
      <c r="J500" s="935" t="str">
        <f t="shared" si="76"/>
        <v>ND</v>
      </c>
      <c r="K500" s="398" t="s">
        <v>3730</v>
      </c>
      <c r="L500" s="430">
        <v>45524</v>
      </c>
      <c r="M500" s="914" t="s">
        <v>8185</v>
      </c>
      <c r="N500" s="398" t="s">
        <v>5536</v>
      </c>
      <c r="O500" s="430">
        <v>45548</v>
      </c>
      <c r="P500" s="398" t="s">
        <v>3777</v>
      </c>
      <c r="Q500" s="398" t="s">
        <v>3765</v>
      </c>
      <c r="R500" s="430">
        <v>45590</v>
      </c>
      <c r="S500" s="914" t="s">
        <v>8386</v>
      </c>
      <c r="T500" s="398" t="s">
        <v>5539</v>
      </c>
      <c r="U500" s="430">
        <v>45702</v>
      </c>
      <c r="V500" s="398" t="s">
        <v>3777</v>
      </c>
      <c r="W500" s="398" t="s">
        <v>3748</v>
      </c>
      <c r="X500" s="430">
        <v>45707</v>
      </c>
      <c r="Y500" s="1152" t="s">
        <v>8938</v>
      </c>
      <c r="Z500" s="398"/>
      <c r="AA500" s="398"/>
      <c r="AB500" s="398"/>
      <c r="AC500" s="445" t="s">
        <v>3748</v>
      </c>
      <c r="AD500" s="936">
        <v>45756</v>
      </c>
      <c r="AE500" s="1151" t="s">
        <v>9052</v>
      </c>
      <c r="AF500" s="398"/>
      <c r="AG500" s="398"/>
      <c r="AH500" s="398"/>
      <c r="AI500" s="398"/>
      <c r="AJ500" s="398"/>
      <c r="AK500" s="398"/>
      <c r="AL500" s="398"/>
      <c r="AM500" s="398"/>
      <c r="AN500" s="398"/>
      <c r="AO500" s="398"/>
      <c r="AP500" s="398"/>
      <c r="AQ500" s="398"/>
      <c r="AR500" s="398"/>
      <c r="AS500" s="398"/>
      <c r="AT500" s="398"/>
      <c r="AU500" s="398"/>
      <c r="AV500" s="398"/>
      <c r="AW500" s="398"/>
      <c r="AX500" s="398"/>
      <c r="AY500" s="398"/>
      <c r="AZ500" s="397"/>
      <c r="BA500" s="398"/>
      <c r="BB500" s="398"/>
      <c r="BC500" s="397"/>
      <c r="BD500" s="398"/>
      <c r="BE500" s="398"/>
      <c r="BF500" s="398"/>
      <c r="BG500" s="398"/>
      <c r="BH500" s="398"/>
      <c r="BI500" s="397"/>
      <c r="BJ500" s="398"/>
      <c r="BK500" s="398"/>
      <c r="BL500" s="397"/>
      <c r="BM500" s="398"/>
      <c r="BN500" s="398"/>
      <c r="BO500" s="398"/>
      <c r="BP500" s="398"/>
      <c r="BQ500" s="398"/>
      <c r="BR500" s="398"/>
      <c r="BS500" s="398"/>
      <c r="BT500" s="398"/>
      <c r="BU500" s="398"/>
      <c r="BV500" s="398"/>
      <c r="BW500" s="398"/>
      <c r="BX500" s="398"/>
      <c r="BY500" s="398"/>
      <c r="BZ500" s="398"/>
      <c r="CA500" s="398"/>
      <c r="CB500" s="398"/>
      <c r="CC500" s="398"/>
      <c r="CD500" s="398"/>
      <c r="CE500" s="398"/>
      <c r="CF500" s="398"/>
      <c r="CG500" s="398"/>
      <c r="CH500" s="398"/>
      <c r="CI500" s="398"/>
      <c r="CJ500" s="398"/>
    </row>
    <row r="501" spans="1:88" s="402" customFormat="1" ht="15" x14ac:dyDescent="0.25">
      <c r="A501" s="899" t="s">
        <v>8263</v>
      </c>
      <c r="B501" s="397"/>
      <c r="C501" s="398" t="s">
        <v>8257</v>
      </c>
      <c r="D501" s="900" t="s">
        <v>8186</v>
      </c>
      <c r="E501" s="429" t="s">
        <v>8164</v>
      </c>
      <c r="F501" s="399">
        <f t="shared" si="72"/>
        <v>45756</v>
      </c>
      <c r="G501" s="401" t="str">
        <f t="shared" si="73"/>
        <v>A</v>
      </c>
      <c r="H501" s="898" t="str">
        <f t="shared" si="74"/>
        <v>MR.DER-0960_25-SP 097-D-Entrega Final-B02</v>
      </c>
      <c r="I501" s="413" t="str">
        <f t="shared" si="75"/>
        <v>ND</v>
      </c>
      <c r="J501" s="935" t="str">
        <f t="shared" si="76"/>
        <v>ND</v>
      </c>
      <c r="K501" s="398" t="s">
        <v>3730</v>
      </c>
      <c r="L501" s="430">
        <v>45524</v>
      </c>
      <c r="M501" s="914" t="s">
        <v>8185</v>
      </c>
      <c r="N501" s="398" t="s">
        <v>5536</v>
      </c>
      <c r="O501" s="430">
        <v>45548</v>
      </c>
      <c r="P501" s="398" t="s">
        <v>3777</v>
      </c>
      <c r="Q501" s="398" t="s">
        <v>3765</v>
      </c>
      <c r="R501" s="430">
        <v>45590</v>
      </c>
      <c r="S501" s="914" t="s">
        <v>8386</v>
      </c>
      <c r="T501" s="398" t="s">
        <v>5539</v>
      </c>
      <c r="U501" s="430">
        <v>45702</v>
      </c>
      <c r="V501" s="398" t="s">
        <v>3777</v>
      </c>
      <c r="W501" s="398" t="s">
        <v>3748</v>
      </c>
      <c r="X501" s="430">
        <v>45707</v>
      </c>
      <c r="Y501" s="1152" t="s">
        <v>8938</v>
      </c>
      <c r="Z501" s="398"/>
      <c r="AA501" s="398"/>
      <c r="AB501" s="398"/>
      <c r="AC501" s="445" t="s">
        <v>3748</v>
      </c>
      <c r="AD501" s="936">
        <v>45756</v>
      </c>
      <c r="AE501" s="1151" t="s">
        <v>9052</v>
      </c>
      <c r="AF501" s="398"/>
      <c r="AG501" s="398"/>
      <c r="AH501" s="398"/>
      <c r="AI501" s="398"/>
      <c r="AJ501" s="398"/>
      <c r="AK501" s="398"/>
      <c r="AL501" s="398"/>
      <c r="AM501" s="398"/>
      <c r="AN501" s="398"/>
      <c r="AO501" s="398"/>
      <c r="AP501" s="398"/>
      <c r="AQ501" s="398"/>
      <c r="AR501" s="398"/>
      <c r="AS501" s="398"/>
      <c r="AT501" s="398"/>
      <c r="AU501" s="398"/>
      <c r="AV501" s="398"/>
      <c r="AW501" s="398"/>
      <c r="AX501" s="398"/>
      <c r="AY501" s="398"/>
      <c r="AZ501" s="397"/>
      <c r="BA501" s="398"/>
      <c r="BB501" s="398"/>
      <c r="BC501" s="397"/>
      <c r="BD501" s="398"/>
      <c r="BE501" s="398"/>
      <c r="BF501" s="398"/>
      <c r="BG501" s="398"/>
      <c r="BH501" s="398"/>
      <c r="BI501" s="397"/>
      <c r="BJ501" s="398"/>
      <c r="BK501" s="398"/>
      <c r="BL501" s="397"/>
      <c r="BM501" s="398"/>
      <c r="BN501" s="398"/>
      <c r="BO501" s="398"/>
      <c r="BP501" s="398"/>
      <c r="BQ501" s="398"/>
      <c r="BR501" s="398"/>
      <c r="BS501" s="398"/>
      <c r="BT501" s="398"/>
      <c r="BU501" s="398"/>
      <c r="BV501" s="398"/>
      <c r="BW501" s="398"/>
      <c r="BX501" s="398"/>
      <c r="BY501" s="398"/>
      <c r="BZ501" s="398"/>
      <c r="CA501" s="398"/>
      <c r="CB501" s="398"/>
      <c r="CC501" s="398"/>
      <c r="CD501" s="398"/>
      <c r="CE501" s="398"/>
      <c r="CF501" s="398"/>
      <c r="CG501" s="398"/>
      <c r="CH501" s="398"/>
      <c r="CI501" s="398"/>
      <c r="CJ501" s="398"/>
    </row>
    <row r="502" spans="1:88" s="402" customFormat="1" ht="15" x14ac:dyDescent="0.25">
      <c r="A502" s="899" t="s">
        <v>8263</v>
      </c>
      <c r="B502" s="397"/>
      <c r="C502" s="398" t="s">
        <v>8257</v>
      </c>
      <c r="D502" s="900" t="s">
        <v>8186</v>
      </c>
      <c r="E502" s="429" t="s">
        <v>8165</v>
      </c>
      <c r="F502" s="399">
        <f t="shared" si="72"/>
        <v>45756</v>
      </c>
      <c r="G502" s="401" t="str">
        <f t="shared" si="73"/>
        <v>A</v>
      </c>
      <c r="H502" s="898" t="str">
        <f t="shared" si="74"/>
        <v>MR.DER-0960_25-SP 097-D-Entrega Final-B02</v>
      </c>
      <c r="I502" s="413" t="str">
        <f t="shared" si="75"/>
        <v>ND</v>
      </c>
      <c r="J502" s="935" t="str">
        <f t="shared" si="76"/>
        <v>ND</v>
      </c>
      <c r="K502" s="398" t="s">
        <v>3730</v>
      </c>
      <c r="L502" s="430">
        <v>45524</v>
      </c>
      <c r="M502" s="914" t="s">
        <v>8185</v>
      </c>
      <c r="N502" s="398" t="s">
        <v>5536</v>
      </c>
      <c r="O502" s="430">
        <v>45548</v>
      </c>
      <c r="P502" s="398" t="s">
        <v>3777</v>
      </c>
      <c r="Q502" s="398" t="s">
        <v>3765</v>
      </c>
      <c r="R502" s="430">
        <v>45590</v>
      </c>
      <c r="S502" s="914" t="s">
        <v>8386</v>
      </c>
      <c r="T502" s="398" t="s">
        <v>5539</v>
      </c>
      <c r="U502" s="430">
        <v>45702</v>
      </c>
      <c r="V502" s="398" t="s">
        <v>3777</v>
      </c>
      <c r="W502" s="398" t="s">
        <v>3748</v>
      </c>
      <c r="X502" s="430">
        <v>45707</v>
      </c>
      <c r="Y502" s="1152" t="s">
        <v>8938</v>
      </c>
      <c r="Z502" s="398"/>
      <c r="AA502" s="398"/>
      <c r="AB502" s="398"/>
      <c r="AC502" s="445" t="s">
        <v>3748</v>
      </c>
      <c r="AD502" s="936">
        <v>45756</v>
      </c>
      <c r="AE502" s="1151" t="s">
        <v>9052</v>
      </c>
      <c r="AF502" s="398"/>
      <c r="AG502" s="398"/>
      <c r="AH502" s="398"/>
      <c r="AI502" s="398"/>
      <c r="AJ502" s="398"/>
      <c r="AK502" s="398"/>
      <c r="AL502" s="398"/>
      <c r="AM502" s="398"/>
      <c r="AN502" s="398"/>
      <c r="AO502" s="398"/>
      <c r="AP502" s="398"/>
      <c r="AQ502" s="398"/>
      <c r="AR502" s="398"/>
      <c r="AS502" s="398"/>
      <c r="AT502" s="398"/>
      <c r="AU502" s="398"/>
      <c r="AV502" s="398"/>
      <c r="AW502" s="398"/>
      <c r="AX502" s="398"/>
      <c r="AY502" s="398"/>
      <c r="AZ502" s="397"/>
      <c r="BA502" s="398"/>
      <c r="BB502" s="398"/>
      <c r="BC502" s="397"/>
      <c r="BD502" s="398"/>
      <c r="BE502" s="398"/>
      <c r="BF502" s="398"/>
      <c r="BG502" s="398"/>
      <c r="BH502" s="398"/>
      <c r="BI502" s="397"/>
      <c r="BJ502" s="398"/>
      <c r="BK502" s="398"/>
      <c r="BL502" s="397"/>
      <c r="BM502" s="398"/>
      <c r="BN502" s="398"/>
      <c r="BO502" s="398"/>
      <c r="BP502" s="398"/>
      <c r="BQ502" s="398"/>
      <c r="BR502" s="398"/>
      <c r="BS502" s="398"/>
      <c r="BT502" s="398"/>
      <c r="BU502" s="398"/>
      <c r="BV502" s="398"/>
      <c r="BW502" s="398"/>
      <c r="BX502" s="398"/>
      <c r="BY502" s="398"/>
      <c r="BZ502" s="398"/>
      <c r="CA502" s="398"/>
      <c r="CB502" s="398"/>
      <c r="CC502" s="398"/>
      <c r="CD502" s="398"/>
      <c r="CE502" s="398"/>
      <c r="CF502" s="398"/>
      <c r="CG502" s="398"/>
      <c r="CH502" s="398"/>
      <c r="CI502" s="398"/>
      <c r="CJ502" s="398"/>
    </row>
    <row r="503" spans="1:88" s="402" customFormat="1" ht="15" x14ac:dyDescent="0.25">
      <c r="A503" s="899" t="s">
        <v>8263</v>
      </c>
      <c r="B503" s="397"/>
      <c r="C503" s="398" t="s">
        <v>8257</v>
      </c>
      <c r="D503" s="900" t="s">
        <v>8186</v>
      </c>
      <c r="E503" s="429" t="s">
        <v>8166</v>
      </c>
      <c r="F503" s="399">
        <f t="shared" si="72"/>
        <v>45756</v>
      </c>
      <c r="G503" s="401" t="str">
        <f t="shared" si="73"/>
        <v>A</v>
      </c>
      <c r="H503" s="898" t="str">
        <f t="shared" si="74"/>
        <v>MR.DER-0960_25-SP 097-D-Entrega Final-B02</v>
      </c>
      <c r="I503" s="413" t="str">
        <f t="shared" si="75"/>
        <v>ND</v>
      </c>
      <c r="J503" s="935" t="str">
        <f t="shared" si="76"/>
        <v>ND</v>
      </c>
      <c r="K503" s="398" t="s">
        <v>3730</v>
      </c>
      <c r="L503" s="430">
        <v>45524</v>
      </c>
      <c r="M503" s="914" t="s">
        <v>8185</v>
      </c>
      <c r="N503" s="398" t="s">
        <v>5536</v>
      </c>
      <c r="O503" s="430">
        <v>45548</v>
      </c>
      <c r="P503" s="398" t="s">
        <v>3777</v>
      </c>
      <c r="Q503" s="398" t="s">
        <v>3765</v>
      </c>
      <c r="R503" s="430">
        <v>45590</v>
      </c>
      <c r="S503" s="914" t="s">
        <v>8386</v>
      </c>
      <c r="T503" s="398" t="s">
        <v>5539</v>
      </c>
      <c r="U503" s="430">
        <v>45702</v>
      </c>
      <c r="V503" s="398" t="s">
        <v>3777</v>
      </c>
      <c r="W503" s="398" t="s">
        <v>3748</v>
      </c>
      <c r="X503" s="430">
        <v>45707</v>
      </c>
      <c r="Y503" s="1152" t="s">
        <v>8938</v>
      </c>
      <c r="Z503" s="398"/>
      <c r="AA503" s="398"/>
      <c r="AB503" s="398"/>
      <c r="AC503" s="445" t="s">
        <v>3748</v>
      </c>
      <c r="AD503" s="936">
        <v>45756</v>
      </c>
      <c r="AE503" s="1151" t="s">
        <v>9052</v>
      </c>
      <c r="AF503" s="398"/>
      <c r="AG503" s="398"/>
      <c r="AH503" s="398"/>
      <c r="AI503" s="398"/>
      <c r="AJ503" s="398"/>
      <c r="AK503" s="398"/>
      <c r="AL503" s="398"/>
      <c r="AM503" s="398"/>
      <c r="AN503" s="398"/>
      <c r="AO503" s="398"/>
      <c r="AP503" s="398"/>
      <c r="AQ503" s="398"/>
      <c r="AR503" s="398"/>
      <c r="AS503" s="398"/>
      <c r="AT503" s="398"/>
      <c r="AU503" s="398"/>
      <c r="AV503" s="398"/>
      <c r="AW503" s="398"/>
      <c r="AX503" s="398"/>
      <c r="AY503" s="398"/>
      <c r="AZ503" s="397"/>
      <c r="BA503" s="398"/>
      <c r="BB503" s="398"/>
      <c r="BC503" s="397"/>
      <c r="BD503" s="398"/>
      <c r="BE503" s="398"/>
      <c r="BF503" s="398"/>
      <c r="BG503" s="398"/>
      <c r="BH503" s="398"/>
      <c r="BI503" s="397"/>
      <c r="BJ503" s="398"/>
      <c r="BK503" s="398"/>
      <c r="BL503" s="397"/>
      <c r="BM503" s="398"/>
      <c r="BN503" s="398"/>
      <c r="BO503" s="398"/>
      <c r="BP503" s="398"/>
      <c r="BQ503" s="398"/>
      <c r="BR503" s="398"/>
      <c r="BS503" s="398"/>
      <c r="BT503" s="398"/>
      <c r="BU503" s="398"/>
      <c r="BV503" s="398"/>
      <c r="BW503" s="398"/>
      <c r="BX503" s="398"/>
      <c r="BY503" s="398"/>
      <c r="BZ503" s="398"/>
      <c r="CA503" s="398"/>
      <c r="CB503" s="398"/>
      <c r="CC503" s="398"/>
      <c r="CD503" s="398"/>
      <c r="CE503" s="398"/>
      <c r="CF503" s="398"/>
      <c r="CG503" s="398"/>
      <c r="CH503" s="398"/>
      <c r="CI503" s="398"/>
      <c r="CJ503" s="398"/>
    </row>
    <row r="504" spans="1:88" s="402" customFormat="1" ht="15" x14ac:dyDescent="0.25">
      <c r="A504" s="899" t="s">
        <v>8263</v>
      </c>
      <c r="B504" s="397"/>
      <c r="C504" s="398" t="s">
        <v>8257</v>
      </c>
      <c r="D504" s="900" t="s">
        <v>8186</v>
      </c>
      <c r="E504" s="429" t="s">
        <v>8167</v>
      </c>
      <c r="F504" s="399">
        <f t="shared" si="72"/>
        <v>45756</v>
      </c>
      <c r="G504" s="401" t="str">
        <f t="shared" si="73"/>
        <v>A</v>
      </c>
      <c r="H504" s="898" t="str">
        <f t="shared" si="74"/>
        <v>MR.DER-0960_25-SP 097-D-Entrega Final-B02</v>
      </c>
      <c r="I504" s="413" t="str">
        <f t="shared" si="75"/>
        <v>ND</v>
      </c>
      <c r="J504" s="935" t="str">
        <f t="shared" si="76"/>
        <v>ND</v>
      </c>
      <c r="K504" s="398" t="s">
        <v>3730</v>
      </c>
      <c r="L504" s="430">
        <v>45524</v>
      </c>
      <c r="M504" s="914" t="s">
        <v>8185</v>
      </c>
      <c r="N504" s="398" t="s">
        <v>5536</v>
      </c>
      <c r="O504" s="430">
        <v>45548</v>
      </c>
      <c r="P504" s="398" t="s">
        <v>3777</v>
      </c>
      <c r="Q504" s="398" t="s">
        <v>3765</v>
      </c>
      <c r="R504" s="430">
        <v>45590</v>
      </c>
      <c r="S504" s="914" t="s">
        <v>8386</v>
      </c>
      <c r="T504" s="398" t="s">
        <v>5539</v>
      </c>
      <c r="U504" s="430">
        <v>45702</v>
      </c>
      <c r="V504" s="398" t="s">
        <v>3777</v>
      </c>
      <c r="W504" s="398" t="s">
        <v>3748</v>
      </c>
      <c r="X504" s="430">
        <v>45707</v>
      </c>
      <c r="Y504" s="1152" t="s">
        <v>8938</v>
      </c>
      <c r="Z504" s="398"/>
      <c r="AA504" s="398"/>
      <c r="AB504" s="398"/>
      <c r="AC504" s="445" t="s">
        <v>3748</v>
      </c>
      <c r="AD504" s="936">
        <v>45756</v>
      </c>
      <c r="AE504" s="1151" t="s">
        <v>9052</v>
      </c>
      <c r="AF504" s="398"/>
      <c r="AG504" s="398"/>
      <c r="AH504" s="398"/>
      <c r="AI504" s="398"/>
      <c r="AJ504" s="398"/>
      <c r="AK504" s="398"/>
      <c r="AL504" s="398"/>
      <c r="AM504" s="398"/>
      <c r="AN504" s="398"/>
      <c r="AO504" s="398"/>
      <c r="AP504" s="398"/>
      <c r="AQ504" s="398"/>
      <c r="AR504" s="398"/>
      <c r="AS504" s="398"/>
      <c r="AT504" s="398"/>
      <c r="AU504" s="398"/>
      <c r="AV504" s="398"/>
      <c r="AW504" s="398"/>
      <c r="AX504" s="398"/>
      <c r="AY504" s="398"/>
      <c r="AZ504" s="397"/>
      <c r="BA504" s="398"/>
      <c r="BB504" s="398"/>
      <c r="BC504" s="397"/>
      <c r="BD504" s="398"/>
      <c r="BE504" s="398"/>
      <c r="BF504" s="398"/>
      <c r="BG504" s="398"/>
      <c r="BH504" s="398"/>
      <c r="BI504" s="397"/>
      <c r="BJ504" s="398"/>
      <c r="BK504" s="398"/>
      <c r="BL504" s="397"/>
      <c r="BM504" s="398"/>
      <c r="BN504" s="398"/>
      <c r="BO504" s="398"/>
      <c r="BP504" s="398"/>
      <c r="BQ504" s="398"/>
      <c r="BR504" s="398"/>
      <c r="BS504" s="398"/>
      <c r="BT504" s="398"/>
      <c r="BU504" s="398"/>
      <c r="BV504" s="398"/>
      <c r="BW504" s="398"/>
      <c r="BX504" s="398"/>
      <c r="BY504" s="398"/>
      <c r="BZ504" s="398"/>
      <c r="CA504" s="398"/>
      <c r="CB504" s="398"/>
      <c r="CC504" s="398"/>
      <c r="CD504" s="398"/>
      <c r="CE504" s="398"/>
      <c r="CF504" s="398"/>
      <c r="CG504" s="398"/>
      <c r="CH504" s="398"/>
      <c r="CI504" s="398"/>
      <c r="CJ504" s="398"/>
    </row>
    <row r="505" spans="1:88" s="402" customFormat="1" ht="15" x14ac:dyDescent="0.25">
      <c r="A505" s="899" t="s">
        <v>8263</v>
      </c>
      <c r="B505" s="397"/>
      <c r="C505" s="398" t="s">
        <v>8257</v>
      </c>
      <c r="D505" s="900" t="s">
        <v>8186</v>
      </c>
      <c r="E505" s="429" t="s">
        <v>8168</v>
      </c>
      <c r="F505" s="399">
        <f t="shared" si="72"/>
        <v>45756</v>
      </c>
      <c r="G505" s="401" t="str">
        <f t="shared" si="73"/>
        <v>A</v>
      </c>
      <c r="H505" s="898" t="str">
        <f t="shared" si="74"/>
        <v>MR.DER-0960_25-SP 097-D-Entrega Final-B02</v>
      </c>
      <c r="I505" s="413" t="str">
        <f t="shared" si="75"/>
        <v>ND</v>
      </c>
      <c r="J505" s="935" t="str">
        <f t="shared" si="76"/>
        <v>ND</v>
      </c>
      <c r="K505" s="398" t="s">
        <v>3730</v>
      </c>
      <c r="L505" s="430">
        <v>45524</v>
      </c>
      <c r="M505" s="914" t="s">
        <v>8185</v>
      </c>
      <c r="N505" s="398" t="s">
        <v>5536</v>
      </c>
      <c r="O505" s="430">
        <v>45548</v>
      </c>
      <c r="P505" s="398" t="s">
        <v>3777</v>
      </c>
      <c r="Q505" s="398" t="s">
        <v>3765</v>
      </c>
      <c r="R505" s="430">
        <v>45590</v>
      </c>
      <c r="S505" s="914" t="s">
        <v>8386</v>
      </c>
      <c r="T505" s="398" t="s">
        <v>5539</v>
      </c>
      <c r="U505" s="430">
        <v>45702</v>
      </c>
      <c r="V505" s="398" t="s">
        <v>3777</v>
      </c>
      <c r="W505" s="398" t="s">
        <v>3748</v>
      </c>
      <c r="X505" s="430">
        <v>45707</v>
      </c>
      <c r="Y505" s="1152" t="s">
        <v>8938</v>
      </c>
      <c r="Z505" s="398"/>
      <c r="AA505" s="398"/>
      <c r="AB505" s="398"/>
      <c r="AC505" s="445" t="s">
        <v>3748</v>
      </c>
      <c r="AD505" s="936">
        <v>45756</v>
      </c>
      <c r="AE505" s="1151" t="s">
        <v>9052</v>
      </c>
      <c r="AF505" s="398"/>
      <c r="AG505" s="398"/>
      <c r="AH505" s="398"/>
      <c r="AI505" s="398"/>
      <c r="AJ505" s="398"/>
      <c r="AK505" s="398"/>
      <c r="AL505" s="398"/>
      <c r="AM505" s="398"/>
      <c r="AN505" s="398"/>
      <c r="AO505" s="398"/>
      <c r="AP505" s="398"/>
      <c r="AQ505" s="398"/>
      <c r="AR505" s="398"/>
      <c r="AS505" s="398"/>
      <c r="AT505" s="398"/>
      <c r="AU505" s="398"/>
      <c r="AV505" s="398"/>
      <c r="AW505" s="398"/>
      <c r="AX505" s="398"/>
      <c r="AY505" s="398"/>
      <c r="AZ505" s="397"/>
      <c r="BA505" s="398"/>
      <c r="BB505" s="398"/>
      <c r="BC505" s="397"/>
      <c r="BD505" s="398"/>
      <c r="BE505" s="398"/>
      <c r="BF505" s="398"/>
      <c r="BG505" s="398"/>
      <c r="BH505" s="398"/>
      <c r="BI505" s="397"/>
      <c r="BJ505" s="398"/>
      <c r="BK505" s="398"/>
      <c r="BL505" s="397"/>
      <c r="BM505" s="398"/>
      <c r="BN505" s="398"/>
      <c r="BO505" s="398"/>
      <c r="BP505" s="398"/>
      <c r="BQ505" s="398"/>
      <c r="BR505" s="398"/>
      <c r="BS505" s="398"/>
      <c r="BT505" s="398"/>
      <c r="BU505" s="398"/>
      <c r="BV505" s="398"/>
      <c r="BW505" s="398"/>
      <c r="BX505" s="398"/>
      <c r="BY505" s="398"/>
      <c r="BZ505" s="398"/>
      <c r="CA505" s="398"/>
      <c r="CB505" s="398"/>
      <c r="CC505" s="398"/>
      <c r="CD505" s="398"/>
      <c r="CE505" s="398"/>
      <c r="CF505" s="398"/>
      <c r="CG505" s="398"/>
      <c r="CH505" s="398"/>
      <c r="CI505" s="398"/>
      <c r="CJ505" s="398"/>
    </row>
    <row r="506" spans="1:88" s="402" customFormat="1" ht="15" x14ac:dyDescent="0.25">
      <c r="A506" s="899" t="s">
        <v>8263</v>
      </c>
      <c r="B506" s="397"/>
      <c r="C506" s="398" t="s">
        <v>8257</v>
      </c>
      <c r="D506" s="900" t="s">
        <v>8186</v>
      </c>
      <c r="E506" s="429" t="s">
        <v>8169</v>
      </c>
      <c r="F506" s="399">
        <f t="shared" si="72"/>
        <v>45756</v>
      </c>
      <c r="G506" s="401" t="str">
        <f t="shared" si="73"/>
        <v>A</v>
      </c>
      <c r="H506" s="898" t="str">
        <f t="shared" si="74"/>
        <v>MR.DER-0960_25-SP 097-D-Entrega Final-B02</v>
      </c>
      <c r="I506" s="413" t="str">
        <f t="shared" si="75"/>
        <v>ND</v>
      </c>
      <c r="J506" s="935" t="str">
        <f t="shared" si="76"/>
        <v>ND</v>
      </c>
      <c r="K506" s="398" t="s">
        <v>3730</v>
      </c>
      <c r="L506" s="430">
        <v>45524</v>
      </c>
      <c r="M506" s="914" t="s">
        <v>8185</v>
      </c>
      <c r="N506" s="398" t="s">
        <v>5536</v>
      </c>
      <c r="O506" s="430">
        <v>45548</v>
      </c>
      <c r="P506" s="398" t="s">
        <v>3777</v>
      </c>
      <c r="Q506" s="398" t="s">
        <v>3765</v>
      </c>
      <c r="R506" s="430">
        <v>45590</v>
      </c>
      <c r="S506" s="914" t="s">
        <v>8386</v>
      </c>
      <c r="T506" s="398" t="s">
        <v>5539</v>
      </c>
      <c r="U506" s="430">
        <v>45702</v>
      </c>
      <c r="V506" s="398" t="s">
        <v>3777</v>
      </c>
      <c r="W506" s="398" t="s">
        <v>3748</v>
      </c>
      <c r="X506" s="430">
        <v>45707</v>
      </c>
      <c r="Y506" s="1152" t="s">
        <v>8938</v>
      </c>
      <c r="Z506" s="398"/>
      <c r="AA506" s="398"/>
      <c r="AB506" s="398"/>
      <c r="AC506" s="445" t="s">
        <v>3748</v>
      </c>
      <c r="AD506" s="936">
        <v>45756</v>
      </c>
      <c r="AE506" s="1151" t="s">
        <v>9052</v>
      </c>
      <c r="AF506" s="398"/>
      <c r="AG506" s="398"/>
      <c r="AH506" s="398"/>
      <c r="AI506" s="398"/>
      <c r="AJ506" s="398"/>
      <c r="AK506" s="398"/>
      <c r="AL506" s="398"/>
      <c r="AM506" s="398"/>
      <c r="AN506" s="398"/>
      <c r="AO506" s="398"/>
      <c r="AP506" s="398"/>
      <c r="AQ506" s="398"/>
      <c r="AR506" s="398"/>
      <c r="AS506" s="398"/>
      <c r="AT506" s="398"/>
      <c r="AU506" s="398"/>
      <c r="AV506" s="398"/>
      <c r="AW506" s="398"/>
      <c r="AX506" s="398"/>
      <c r="AY506" s="398"/>
      <c r="AZ506" s="397"/>
      <c r="BA506" s="398"/>
      <c r="BB506" s="398"/>
      <c r="BC506" s="397"/>
      <c r="BD506" s="398"/>
      <c r="BE506" s="398"/>
      <c r="BF506" s="398"/>
      <c r="BG506" s="398"/>
      <c r="BH506" s="398"/>
      <c r="BI506" s="397"/>
      <c r="BJ506" s="398"/>
      <c r="BK506" s="398"/>
      <c r="BL506" s="397"/>
      <c r="BM506" s="398"/>
      <c r="BN506" s="398"/>
      <c r="BO506" s="398"/>
      <c r="BP506" s="398"/>
      <c r="BQ506" s="398"/>
      <c r="BR506" s="398"/>
      <c r="BS506" s="398"/>
      <c r="BT506" s="398"/>
      <c r="BU506" s="398"/>
      <c r="BV506" s="398"/>
      <c r="BW506" s="398"/>
      <c r="BX506" s="398"/>
      <c r="BY506" s="398"/>
      <c r="BZ506" s="398"/>
      <c r="CA506" s="398"/>
      <c r="CB506" s="398"/>
      <c r="CC506" s="398"/>
      <c r="CD506" s="398"/>
      <c r="CE506" s="398"/>
      <c r="CF506" s="398"/>
      <c r="CG506" s="398"/>
      <c r="CH506" s="398"/>
      <c r="CI506" s="398"/>
      <c r="CJ506" s="398"/>
    </row>
    <row r="507" spans="1:88" s="402" customFormat="1" ht="15" x14ac:dyDescent="0.25">
      <c r="A507" s="899" t="s">
        <v>8263</v>
      </c>
      <c r="B507" s="397"/>
      <c r="C507" s="398" t="s">
        <v>8257</v>
      </c>
      <c r="D507" s="900" t="s">
        <v>8186</v>
      </c>
      <c r="E507" s="429" t="s">
        <v>8170</v>
      </c>
      <c r="F507" s="399">
        <f t="shared" si="72"/>
        <v>45756</v>
      </c>
      <c r="G507" s="401" t="str">
        <f t="shared" si="73"/>
        <v>A</v>
      </c>
      <c r="H507" s="898" t="str">
        <f t="shared" si="74"/>
        <v>MR.DER-0960_25-SP 097-D-Entrega Final-B02</v>
      </c>
      <c r="I507" s="413" t="str">
        <f t="shared" si="75"/>
        <v>ND</v>
      </c>
      <c r="J507" s="935" t="str">
        <f t="shared" si="76"/>
        <v>ND</v>
      </c>
      <c r="K507" s="398" t="s">
        <v>3730</v>
      </c>
      <c r="L507" s="430">
        <v>45524</v>
      </c>
      <c r="M507" s="914" t="s">
        <v>8185</v>
      </c>
      <c r="N507" s="398" t="s">
        <v>5536</v>
      </c>
      <c r="O507" s="430">
        <v>45548</v>
      </c>
      <c r="P507" s="398" t="s">
        <v>3777</v>
      </c>
      <c r="Q507" s="398" t="s">
        <v>3765</v>
      </c>
      <c r="R507" s="430">
        <v>45590</v>
      </c>
      <c r="S507" s="914" t="s">
        <v>8386</v>
      </c>
      <c r="T507" s="398" t="s">
        <v>5539</v>
      </c>
      <c r="U507" s="430">
        <v>45702</v>
      </c>
      <c r="V507" s="398" t="s">
        <v>3777</v>
      </c>
      <c r="W507" s="398" t="s">
        <v>3748</v>
      </c>
      <c r="X507" s="430">
        <v>45707</v>
      </c>
      <c r="Y507" s="1152" t="s">
        <v>8938</v>
      </c>
      <c r="Z507" s="398"/>
      <c r="AA507" s="398"/>
      <c r="AB507" s="398"/>
      <c r="AC507" s="445" t="s">
        <v>3748</v>
      </c>
      <c r="AD507" s="936">
        <v>45756</v>
      </c>
      <c r="AE507" s="1151" t="s">
        <v>9052</v>
      </c>
      <c r="AF507" s="398"/>
      <c r="AG507" s="398"/>
      <c r="AH507" s="398"/>
      <c r="AI507" s="398"/>
      <c r="AJ507" s="398"/>
      <c r="AK507" s="398"/>
      <c r="AL507" s="398"/>
      <c r="AM507" s="398"/>
      <c r="AN507" s="398"/>
      <c r="AO507" s="398"/>
      <c r="AP507" s="398"/>
      <c r="AQ507" s="398"/>
      <c r="AR507" s="398"/>
      <c r="AS507" s="398"/>
      <c r="AT507" s="398"/>
      <c r="AU507" s="398"/>
      <c r="AV507" s="398"/>
      <c r="AW507" s="398"/>
      <c r="AX507" s="398"/>
      <c r="AY507" s="398"/>
      <c r="AZ507" s="397"/>
      <c r="BA507" s="398"/>
      <c r="BB507" s="398"/>
      <c r="BC507" s="397"/>
      <c r="BD507" s="398"/>
      <c r="BE507" s="398"/>
      <c r="BF507" s="398"/>
      <c r="BG507" s="398"/>
      <c r="BH507" s="398"/>
      <c r="BI507" s="397"/>
      <c r="BJ507" s="398"/>
      <c r="BK507" s="398"/>
      <c r="BL507" s="397"/>
      <c r="BM507" s="398"/>
      <c r="BN507" s="398"/>
      <c r="BO507" s="398"/>
      <c r="BP507" s="398"/>
      <c r="BQ507" s="398"/>
      <c r="BR507" s="398"/>
      <c r="BS507" s="398"/>
      <c r="BT507" s="398"/>
      <c r="BU507" s="398"/>
      <c r="BV507" s="398"/>
      <c r="BW507" s="398"/>
      <c r="BX507" s="398"/>
      <c r="BY507" s="398"/>
      <c r="BZ507" s="398"/>
      <c r="CA507" s="398"/>
      <c r="CB507" s="398"/>
      <c r="CC507" s="398"/>
      <c r="CD507" s="398"/>
      <c r="CE507" s="398"/>
      <c r="CF507" s="398"/>
      <c r="CG507" s="398"/>
      <c r="CH507" s="398"/>
      <c r="CI507" s="398"/>
      <c r="CJ507" s="398"/>
    </row>
    <row r="508" spans="1:88" s="402" customFormat="1" ht="15" x14ac:dyDescent="0.25">
      <c r="A508" s="899" t="s">
        <v>8263</v>
      </c>
      <c r="B508" s="397"/>
      <c r="C508" s="398" t="s">
        <v>8257</v>
      </c>
      <c r="D508" s="900" t="s">
        <v>8186</v>
      </c>
      <c r="E508" s="429" t="s">
        <v>8171</v>
      </c>
      <c r="F508" s="399">
        <f t="shared" si="72"/>
        <v>45756</v>
      </c>
      <c r="G508" s="401" t="str">
        <f t="shared" si="73"/>
        <v>A</v>
      </c>
      <c r="H508" s="898" t="str">
        <f t="shared" si="74"/>
        <v>MR.DER-0960_25-SP 097-D-Entrega Final-B02</v>
      </c>
      <c r="I508" s="413" t="str">
        <f t="shared" si="75"/>
        <v>ND</v>
      </c>
      <c r="J508" s="935" t="str">
        <f t="shared" si="76"/>
        <v>ND</v>
      </c>
      <c r="K508" s="398" t="s">
        <v>3730</v>
      </c>
      <c r="L508" s="430">
        <v>45524</v>
      </c>
      <c r="M508" s="914" t="s">
        <v>8185</v>
      </c>
      <c r="N508" s="398" t="s">
        <v>5536</v>
      </c>
      <c r="O508" s="430">
        <v>45548</v>
      </c>
      <c r="P508" s="398" t="s">
        <v>3777</v>
      </c>
      <c r="Q508" s="398" t="s">
        <v>3765</v>
      </c>
      <c r="R508" s="430">
        <v>45590</v>
      </c>
      <c r="S508" s="914" t="s">
        <v>8386</v>
      </c>
      <c r="T508" s="398" t="s">
        <v>5539</v>
      </c>
      <c r="U508" s="430">
        <v>45702</v>
      </c>
      <c r="V508" s="398" t="s">
        <v>3777</v>
      </c>
      <c r="W508" s="398" t="s">
        <v>3748</v>
      </c>
      <c r="X508" s="430">
        <v>45707</v>
      </c>
      <c r="Y508" s="1152" t="s">
        <v>8938</v>
      </c>
      <c r="Z508" s="398"/>
      <c r="AA508" s="398"/>
      <c r="AB508" s="398"/>
      <c r="AC508" s="445" t="s">
        <v>3748</v>
      </c>
      <c r="AD508" s="936">
        <v>45756</v>
      </c>
      <c r="AE508" s="1151" t="s">
        <v>9052</v>
      </c>
      <c r="AF508" s="398"/>
      <c r="AG508" s="398"/>
      <c r="AH508" s="398"/>
      <c r="AI508" s="398"/>
      <c r="AJ508" s="398"/>
      <c r="AK508" s="398"/>
      <c r="AL508" s="398"/>
      <c r="AM508" s="398"/>
      <c r="AN508" s="398"/>
      <c r="AO508" s="398"/>
      <c r="AP508" s="398"/>
      <c r="AQ508" s="398"/>
      <c r="AR508" s="398"/>
      <c r="AS508" s="398"/>
      <c r="AT508" s="398"/>
      <c r="AU508" s="398"/>
      <c r="AV508" s="398"/>
      <c r="AW508" s="398"/>
      <c r="AX508" s="398"/>
      <c r="AY508" s="398"/>
      <c r="AZ508" s="397"/>
      <c r="BA508" s="398"/>
      <c r="BB508" s="398"/>
      <c r="BC508" s="397"/>
      <c r="BD508" s="398"/>
      <c r="BE508" s="398"/>
      <c r="BF508" s="398"/>
      <c r="BG508" s="398"/>
      <c r="BH508" s="398"/>
      <c r="BI508" s="397"/>
      <c r="BJ508" s="398"/>
      <c r="BK508" s="398"/>
      <c r="BL508" s="397"/>
      <c r="BM508" s="398"/>
      <c r="BN508" s="398"/>
      <c r="BO508" s="398"/>
      <c r="BP508" s="398"/>
      <c r="BQ508" s="398"/>
      <c r="BR508" s="398"/>
      <c r="BS508" s="398"/>
      <c r="BT508" s="398"/>
      <c r="BU508" s="398"/>
      <c r="BV508" s="398"/>
      <c r="BW508" s="398"/>
      <c r="BX508" s="398"/>
      <c r="BY508" s="398"/>
      <c r="BZ508" s="398"/>
      <c r="CA508" s="398"/>
      <c r="CB508" s="398"/>
      <c r="CC508" s="398"/>
      <c r="CD508" s="398"/>
      <c r="CE508" s="398"/>
      <c r="CF508" s="398"/>
      <c r="CG508" s="398"/>
      <c r="CH508" s="398"/>
      <c r="CI508" s="398"/>
      <c r="CJ508" s="398"/>
    </row>
    <row r="509" spans="1:88" s="402" customFormat="1" ht="15" x14ac:dyDescent="0.25">
      <c r="A509" s="899" t="s">
        <v>8263</v>
      </c>
      <c r="B509" s="397"/>
      <c r="C509" s="398" t="s">
        <v>8257</v>
      </c>
      <c r="D509" s="900" t="s">
        <v>8186</v>
      </c>
      <c r="E509" s="429" t="s">
        <v>8172</v>
      </c>
      <c r="F509" s="399">
        <f t="shared" si="72"/>
        <v>45756</v>
      </c>
      <c r="G509" s="401" t="str">
        <f t="shared" si="73"/>
        <v>A</v>
      </c>
      <c r="H509" s="898" t="str">
        <f t="shared" si="74"/>
        <v>MR.DER-0960_25-SP 097-D-Entrega Final-B02</v>
      </c>
      <c r="I509" s="413" t="str">
        <f t="shared" si="75"/>
        <v>ND</v>
      </c>
      <c r="J509" s="935" t="str">
        <f t="shared" si="76"/>
        <v>ND</v>
      </c>
      <c r="K509" s="398" t="s">
        <v>3730</v>
      </c>
      <c r="L509" s="430">
        <v>45524</v>
      </c>
      <c r="M509" s="914" t="s">
        <v>8185</v>
      </c>
      <c r="N509" s="398" t="s">
        <v>5536</v>
      </c>
      <c r="O509" s="430">
        <v>45548</v>
      </c>
      <c r="P509" s="398" t="s">
        <v>3777</v>
      </c>
      <c r="Q509" s="398" t="s">
        <v>3765</v>
      </c>
      <c r="R509" s="430">
        <v>45590</v>
      </c>
      <c r="S509" s="914" t="s">
        <v>8386</v>
      </c>
      <c r="T509" s="398" t="s">
        <v>5539</v>
      </c>
      <c r="U509" s="430">
        <v>45702</v>
      </c>
      <c r="V509" s="398" t="s">
        <v>3777</v>
      </c>
      <c r="W509" s="398" t="s">
        <v>3748</v>
      </c>
      <c r="X509" s="430">
        <v>45707</v>
      </c>
      <c r="Y509" s="1152" t="s">
        <v>8938</v>
      </c>
      <c r="Z509" s="398"/>
      <c r="AA509" s="398"/>
      <c r="AB509" s="398"/>
      <c r="AC509" s="445" t="s">
        <v>3748</v>
      </c>
      <c r="AD509" s="936">
        <v>45756</v>
      </c>
      <c r="AE509" s="1151" t="s">
        <v>9052</v>
      </c>
      <c r="AF509" s="398"/>
      <c r="AG509" s="398"/>
      <c r="AH509" s="398"/>
      <c r="AI509" s="398"/>
      <c r="AJ509" s="398"/>
      <c r="AK509" s="398"/>
      <c r="AL509" s="398"/>
      <c r="AM509" s="398"/>
      <c r="AN509" s="398"/>
      <c r="AO509" s="398"/>
      <c r="AP509" s="398"/>
      <c r="AQ509" s="398"/>
      <c r="AR509" s="398"/>
      <c r="AS509" s="398"/>
      <c r="AT509" s="398"/>
      <c r="AU509" s="398"/>
      <c r="AV509" s="398"/>
      <c r="AW509" s="398"/>
      <c r="AX509" s="398"/>
      <c r="AY509" s="398"/>
      <c r="AZ509" s="397"/>
      <c r="BA509" s="398"/>
      <c r="BB509" s="398"/>
      <c r="BC509" s="397"/>
      <c r="BD509" s="398"/>
      <c r="BE509" s="398"/>
      <c r="BF509" s="398"/>
      <c r="BG509" s="398"/>
      <c r="BH509" s="398"/>
      <c r="BI509" s="397"/>
      <c r="BJ509" s="398"/>
      <c r="BK509" s="398"/>
      <c r="BL509" s="397"/>
      <c r="BM509" s="398"/>
      <c r="BN509" s="398"/>
      <c r="BO509" s="398"/>
      <c r="BP509" s="398"/>
      <c r="BQ509" s="398"/>
      <c r="BR509" s="398"/>
      <c r="BS509" s="398"/>
      <c r="BT509" s="398"/>
      <c r="BU509" s="398"/>
      <c r="BV509" s="398"/>
      <c r="BW509" s="398"/>
      <c r="BX509" s="398"/>
      <c r="BY509" s="398"/>
      <c r="BZ509" s="398"/>
      <c r="CA509" s="398"/>
      <c r="CB509" s="398"/>
      <c r="CC509" s="398"/>
      <c r="CD509" s="398"/>
      <c r="CE509" s="398"/>
      <c r="CF509" s="398"/>
      <c r="CG509" s="398"/>
      <c r="CH509" s="398"/>
      <c r="CI509" s="398"/>
      <c r="CJ509" s="398"/>
    </row>
    <row r="510" spans="1:88" s="402" customFormat="1" ht="15" x14ac:dyDescent="0.25">
      <c r="A510" s="899" t="s">
        <v>8263</v>
      </c>
      <c r="B510" s="397"/>
      <c r="C510" s="398" t="s">
        <v>8257</v>
      </c>
      <c r="D510" s="900" t="s">
        <v>8186</v>
      </c>
      <c r="E510" s="429" t="s">
        <v>8173</v>
      </c>
      <c r="F510" s="399">
        <f t="shared" si="72"/>
        <v>45756</v>
      </c>
      <c r="G510" s="401" t="str">
        <f t="shared" si="73"/>
        <v>A</v>
      </c>
      <c r="H510" s="898" t="str">
        <f t="shared" si="74"/>
        <v>MR.DER-0960_25-SP 097-D-Entrega Final-B02</v>
      </c>
      <c r="I510" s="413" t="str">
        <f t="shared" si="75"/>
        <v>ND</v>
      </c>
      <c r="J510" s="935" t="str">
        <f t="shared" si="76"/>
        <v>ND</v>
      </c>
      <c r="K510" s="398" t="s">
        <v>3730</v>
      </c>
      <c r="L510" s="430">
        <v>45524</v>
      </c>
      <c r="M510" s="914" t="s">
        <v>8185</v>
      </c>
      <c r="N510" s="398" t="s">
        <v>5536</v>
      </c>
      <c r="O510" s="430">
        <v>45548</v>
      </c>
      <c r="P510" s="398" t="s">
        <v>3777</v>
      </c>
      <c r="Q510" s="398" t="s">
        <v>3765</v>
      </c>
      <c r="R510" s="430">
        <v>45590</v>
      </c>
      <c r="S510" s="914" t="s">
        <v>8386</v>
      </c>
      <c r="T510" s="398" t="s">
        <v>5539</v>
      </c>
      <c r="U510" s="430">
        <v>45702</v>
      </c>
      <c r="V510" s="398" t="s">
        <v>3777</v>
      </c>
      <c r="W510" s="398" t="s">
        <v>3748</v>
      </c>
      <c r="X510" s="430">
        <v>45707</v>
      </c>
      <c r="Y510" s="1152" t="s">
        <v>8938</v>
      </c>
      <c r="Z510" s="398"/>
      <c r="AA510" s="398"/>
      <c r="AB510" s="398"/>
      <c r="AC510" s="445" t="s">
        <v>3748</v>
      </c>
      <c r="AD510" s="936">
        <v>45756</v>
      </c>
      <c r="AE510" s="1151" t="s">
        <v>9052</v>
      </c>
      <c r="AF510" s="398"/>
      <c r="AG510" s="398"/>
      <c r="AH510" s="398"/>
      <c r="AI510" s="398"/>
      <c r="AJ510" s="398"/>
      <c r="AK510" s="398"/>
      <c r="AL510" s="398"/>
      <c r="AM510" s="398"/>
      <c r="AN510" s="398"/>
      <c r="AO510" s="398"/>
      <c r="AP510" s="398"/>
      <c r="AQ510" s="398"/>
      <c r="AR510" s="398"/>
      <c r="AS510" s="398"/>
      <c r="AT510" s="398"/>
      <c r="AU510" s="398"/>
      <c r="AV510" s="398"/>
      <c r="AW510" s="398"/>
      <c r="AX510" s="398"/>
      <c r="AY510" s="398"/>
      <c r="AZ510" s="397"/>
      <c r="BA510" s="398"/>
      <c r="BB510" s="398"/>
      <c r="BC510" s="397"/>
      <c r="BD510" s="398"/>
      <c r="BE510" s="398"/>
      <c r="BF510" s="398"/>
      <c r="BG510" s="398"/>
      <c r="BH510" s="398"/>
      <c r="BI510" s="397"/>
      <c r="BJ510" s="398"/>
      <c r="BK510" s="398"/>
      <c r="BL510" s="397"/>
      <c r="BM510" s="398"/>
      <c r="BN510" s="398"/>
      <c r="BO510" s="398"/>
      <c r="BP510" s="398"/>
      <c r="BQ510" s="398"/>
      <c r="BR510" s="398"/>
      <c r="BS510" s="398"/>
      <c r="BT510" s="398"/>
      <c r="BU510" s="398"/>
      <c r="BV510" s="398"/>
      <c r="BW510" s="398"/>
      <c r="BX510" s="398"/>
      <c r="BY510" s="398"/>
      <c r="BZ510" s="398"/>
      <c r="CA510" s="398"/>
      <c r="CB510" s="398"/>
      <c r="CC510" s="398"/>
      <c r="CD510" s="398"/>
      <c r="CE510" s="398"/>
      <c r="CF510" s="398"/>
      <c r="CG510" s="398"/>
      <c r="CH510" s="398"/>
      <c r="CI510" s="398"/>
      <c r="CJ510" s="398"/>
    </row>
    <row r="511" spans="1:88" s="402" customFormat="1" ht="15" x14ac:dyDescent="0.25">
      <c r="A511" s="899" t="s">
        <v>8263</v>
      </c>
      <c r="B511" s="397"/>
      <c r="C511" s="398" t="s">
        <v>8257</v>
      </c>
      <c r="D511" s="900" t="s">
        <v>8186</v>
      </c>
      <c r="E511" s="429" t="s">
        <v>8174</v>
      </c>
      <c r="F511" s="399">
        <f t="shared" si="72"/>
        <v>45756</v>
      </c>
      <c r="G511" s="401" t="str">
        <f t="shared" si="73"/>
        <v>A</v>
      </c>
      <c r="H511" s="898" t="str">
        <f t="shared" si="74"/>
        <v>MR.DER-0960_25-SP 097-D-Entrega Final-B02</v>
      </c>
      <c r="I511" s="413" t="str">
        <f t="shared" si="75"/>
        <v>ND</v>
      </c>
      <c r="J511" s="935" t="str">
        <f t="shared" si="76"/>
        <v>ND</v>
      </c>
      <c r="K511" s="398" t="s">
        <v>3730</v>
      </c>
      <c r="L511" s="430">
        <v>45524</v>
      </c>
      <c r="M511" s="914" t="s">
        <v>8185</v>
      </c>
      <c r="N511" s="398" t="s">
        <v>5536</v>
      </c>
      <c r="O511" s="430">
        <v>45548</v>
      </c>
      <c r="P511" s="398" t="s">
        <v>3777</v>
      </c>
      <c r="Q511" s="398" t="s">
        <v>3765</v>
      </c>
      <c r="R511" s="430">
        <v>45590</v>
      </c>
      <c r="S511" s="914" t="s">
        <v>8386</v>
      </c>
      <c r="T511" s="398" t="s">
        <v>5539</v>
      </c>
      <c r="U511" s="430">
        <v>45702</v>
      </c>
      <c r="V511" s="398" t="s">
        <v>3777</v>
      </c>
      <c r="W511" s="398" t="s">
        <v>3748</v>
      </c>
      <c r="X511" s="430">
        <v>45707</v>
      </c>
      <c r="Y511" s="1152" t="s">
        <v>8938</v>
      </c>
      <c r="Z511" s="398"/>
      <c r="AA511" s="398"/>
      <c r="AB511" s="398"/>
      <c r="AC511" s="445" t="s">
        <v>3748</v>
      </c>
      <c r="AD511" s="936">
        <v>45756</v>
      </c>
      <c r="AE511" s="1151" t="s">
        <v>9052</v>
      </c>
      <c r="AF511" s="398"/>
      <c r="AG511" s="398"/>
      <c r="AH511" s="398"/>
      <c r="AI511" s="398"/>
      <c r="AJ511" s="398"/>
      <c r="AK511" s="398"/>
      <c r="AL511" s="398"/>
      <c r="AM511" s="398"/>
      <c r="AN511" s="398"/>
      <c r="AO511" s="398"/>
      <c r="AP511" s="398"/>
      <c r="AQ511" s="398"/>
      <c r="AR511" s="398"/>
      <c r="AS511" s="398"/>
      <c r="AT511" s="398"/>
      <c r="AU511" s="398"/>
      <c r="AV511" s="398"/>
      <c r="AW511" s="398"/>
      <c r="AX511" s="398"/>
      <c r="AY511" s="398"/>
      <c r="AZ511" s="397"/>
      <c r="BA511" s="398"/>
      <c r="BB511" s="398"/>
      <c r="BC511" s="397"/>
      <c r="BD511" s="398"/>
      <c r="BE511" s="398"/>
      <c r="BF511" s="398"/>
      <c r="BG511" s="398"/>
      <c r="BH511" s="398"/>
      <c r="BI511" s="397"/>
      <c r="BJ511" s="398"/>
      <c r="BK511" s="398"/>
      <c r="BL511" s="397"/>
      <c r="BM511" s="398"/>
      <c r="BN511" s="398"/>
      <c r="BO511" s="398"/>
      <c r="BP511" s="398"/>
      <c r="BQ511" s="398"/>
      <c r="BR511" s="398"/>
      <c r="BS511" s="398"/>
      <c r="BT511" s="398"/>
      <c r="BU511" s="398"/>
      <c r="BV511" s="398"/>
      <c r="BW511" s="398"/>
      <c r="BX511" s="398"/>
      <c r="BY511" s="398"/>
      <c r="BZ511" s="398"/>
      <c r="CA511" s="398"/>
      <c r="CB511" s="398"/>
      <c r="CC511" s="398"/>
      <c r="CD511" s="398"/>
      <c r="CE511" s="398"/>
      <c r="CF511" s="398"/>
      <c r="CG511" s="398"/>
      <c r="CH511" s="398"/>
      <c r="CI511" s="398"/>
      <c r="CJ511" s="398"/>
    </row>
    <row r="512" spans="1:88" s="402" customFormat="1" ht="15" x14ac:dyDescent="0.25">
      <c r="A512" s="899" t="s">
        <v>8263</v>
      </c>
      <c r="B512" s="397"/>
      <c r="C512" s="398" t="s">
        <v>8257</v>
      </c>
      <c r="D512" s="900" t="s">
        <v>8186</v>
      </c>
      <c r="E512" s="429" t="s">
        <v>8175</v>
      </c>
      <c r="F512" s="399">
        <f t="shared" si="72"/>
        <v>45756</v>
      </c>
      <c r="G512" s="401" t="str">
        <f t="shared" si="73"/>
        <v>A</v>
      </c>
      <c r="H512" s="898" t="str">
        <f t="shared" si="74"/>
        <v>MR.DER-0960_25-SP 097-D-Entrega Final-B02</v>
      </c>
      <c r="I512" s="413" t="str">
        <f t="shared" si="75"/>
        <v>ND</v>
      </c>
      <c r="J512" s="935" t="str">
        <f t="shared" si="76"/>
        <v>ND</v>
      </c>
      <c r="K512" s="398" t="s">
        <v>3730</v>
      </c>
      <c r="L512" s="430">
        <v>45524</v>
      </c>
      <c r="M512" s="914" t="s">
        <v>8185</v>
      </c>
      <c r="N512" s="398" t="s">
        <v>5536</v>
      </c>
      <c r="O512" s="430">
        <v>45548</v>
      </c>
      <c r="P512" s="398" t="s">
        <v>3777</v>
      </c>
      <c r="Q512" s="398" t="s">
        <v>3765</v>
      </c>
      <c r="R512" s="430">
        <v>45590</v>
      </c>
      <c r="S512" s="914" t="s">
        <v>8386</v>
      </c>
      <c r="T512" s="398" t="s">
        <v>5539</v>
      </c>
      <c r="U512" s="430">
        <v>45702</v>
      </c>
      <c r="V512" s="398" t="s">
        <v>3777</v>
      </c>
      <c r="W512" s="398" t="s">
        <v>3748</v>
      </c>
      <c r="X512" s="430">
        <v>45707</v>
      </c>
      <c r="Y512" s="1152" t="s">
        <v>8938</v>
      </c>
      <c r="Z512" s="398"/>
      <c r="AA512" s="398"/>
      <c r="AB512" s="398"/>
      <c r="AC512" s="445" t="s">
        <v>3748</v>
      </c>
      <c r="AD512" s="936">
        <v>45756</v>
      </c>
      <c r="AE512" s="1151" t="s">
        <v>9052</v>
      </c>
      <c r="AF512" s="398"/>
      <c r="AG512" s="398"/>
      <c r="AH512" s="398"/>
      <c r="AI512" s="398"/>
      <c r="AJ512" s="398"/>
      <c r="AK512" s="398"/>
      <c r="AL512" s="398"/>
      <c r="AM512" s="398"/>
      <c r="AN512" s="398"/>
      <c r="AO512" s="398"/>
      <c r="AP512" s="398"/>
      <c r="AQ512" s="398"/>
      <c r="AR512" s="398"/>
      <c r="AS512" s="398"/>
      <c r="AT512" s="398"/>
      <c r="AU512" s="398"/>
      <c r="AV512" s="398"/>
      <c r="AW512" s="398"/>
      <c r="AX512" s="398"/>
      <c r="AY512" s="398"/>
      <c r="AZ512" s="397"/>
      <c r="BA512" s="398"/>
      <c r="BB512" s="398"/>
      <c r="BC512" s="397"/>
      <c r="BD512" s="398"/>
      <c r="BE512" s="398"/>
      <c r="BF512" s="398"/>
      <c r="BG512" s="398"/>
      <c r="BH512" s="398"/>
      <c r="BI512" s="397"/>
      <c r="BJ512" s="398"/>
      <c r="BK512" s="398"/>
      <c r="BL512" s="397"/>
      <c r="BM512" s="398"/>
      <c r="BN512" s="398"/>
      <c r="BO512" s="398"/>
      <c r="BP512" s="398"/>
      <c r="BQ512" s="398"/>
      <c r="BR512" s="398"/>
      <c r="BS512" s="398"/>
      <c r="BT512" s="398"/>
      <c r="BU512" s="398"/>
      <c r="BV512" s="398"/>
      <c r="BW512" s="398"/>
      <c r="BX512" s="398"/>
      <c r="BY512" s="398"/>
      <c r="BZ512" s="398"/>
      <c r="CA512" s="398"/>
      <c r="CB512" s="398"/>
      <c r="CC512" s="398"/>
      <c r="CD512" s="398"/>
      <c r="CE512" s="398"/>
      <c r="CF512" s="398"/>
      <c r="CG512" s="398"/>
      <c r="CH512" s="398"/>
      <c r="CI512" s="398"/>
      <c r="CJ512" s="398"/>
    </row>
    <row r="513" spans="1:88" s="402" customFormat="1" ht="15" x14ac:dyDescent="0.25">
      <c r="A513" s="899" t="s">
        <v>8263</v>
      </c>
      <c r="B513" s="397"/>
      <c r="C513" s="398" t="s">
        <v>8257</v>
      </c>
      <c r="D513" s="900" t="s">
        <v>8186</v>
      </c>
      <c r="E513" s="429" t="s">
        <v>8176</v>
      </c>
      <c r="F513" s="399">
        <f t="shared" si="72"/>
        <v>45756</v>
      </c>
      <c r="G513" s="401" t="str">
        <f t="shared" si="73"/>
        <v>A</v>
      </c>
      <c r="H513" s="898" t="str">
        <f t="shared" si="74"/>
        <v>MR.DER-0960_25-SP 097-D-Entrega Final-B02</v>
      </c>
      <c r="I513" s="413" t="str">
        <f t="shared" si="75"/>
        <v>ND</v>
      </c>
      <c r="J513" s="935" t="str">
        <f t="shared" si="76"/>
        <v>ND</v>
      </c>
      <c r="K513" s="398" t="s">
        <v>3730</v>
      </c>
      <c r="L513" s="430">
        <v>45524</v>
      </c>
      <c r="M513" s="914" t="s">
        <v>8185</v>
      </c>
      <c r="N513" s="398" t="s">
        <v>5536</v>
      </c>
      <c r="O513" s="430">
        <v>45548</v>
      </c>
      <c r="P513" s="398" t="s">
        <v>3777</v>
      </c>
      <c r="Q513" s="398" t="s">
        <v>3765</v>
      </c>
      <c r="R513" s="430">
        <v>45590</v>
      </c>
      <c r="S513" s="914" t="s">
        <v>8386</v>
      </c>
      <c r="T513" s="398" t="s">
        <v>5539</v>
      </c>
      <c r="U513" s="430">
        <v>45702</v>
      </c>
      <c r="V513" s="398" t="s">
        <v>3777</v>
      </c>
      <c r="W513" s="398" t="s">
        <v>3748</v>
      </c>
      <c r="X513" s="430">
        <v>45707</v>
      </c>
      <c r="Y513" s="1152" t="s">
        <v>8938</v>
      </c>
      <c r="Z513" s="398"/>
      <c r="AA513" s="398"/>
      <c r="AB513" s="398"/>
      <c r="AC513" s="445" t="s">
        <v>3748</v>
      </c>
      <c r="AD513" s="936">
        <v>45756</v>
      </c>
      <c r="AE513" s="1151" t="s">
        <v>9052</v>
      </c>
      <c r="AF513" s="398"/>
      <c r="AG513" s="398"/>
      <c r="AH513" s="398"/>
      <c r="AI513" s="398"/>
      <c r="AJ513" s="398"/>
      <c r="AK513" s="398"/>
      <c r="AL513" s="398"/>
      <c r="AM513" s="398"/>
      <c r="AN513" s="398"/>
      <c r="AO513" s="398"/>
      <c r="AP513" s="398"/>
      <c r="AQ513" s="398"/>
      <c r="AR513" s="398"/>
      <c r="AS513" s="398"/>
      <c r="AT513" s="398"/>
      <c r="AU513" s="398"/>
      <c r="AV513" s="398"/>
      <c r="AW513" s="398"/>
      <c r="AX513" s="398"/>
      <c r="AY513" s="398"/>
      <c r="AZ513" s="397"/>
      <c r="BA513" s="398"/>
      <c r="BB513" s="398"/>
      <c r="BC513" s="397"/>
      <c r="BD513" s="398"/>
      <c r="BE513" s="398"/>
      <c r="BF513" s="398"/>
      <c r="BG513" s="398"/>
      <c r="BH513" s="398"/>
      <c r="BI513" s="397"/>
      <c r="BJ513" s="398"/>
      <c r="BK513" s="398"/>
      <c r="BL513" s="397"/>
      <c r="BM513" s="398"/>
      <c r="BN513" s="398"/>
      <c r="BO513" s="398"/>
      <c r="BP513" s="398"/>
      <c r="BQ513" s="398"/>
      <c r="BR513" s="398"/>
      <c r="BS513" s="398"/>
      <c r="BT513" s="398"/>
      <c r="BU513" s="398"/>
      <c r="BV513" s="398"/>
      <c r="BW513" s="398"/>
      <c r="BX513" s="398"/>
      <c r="BY513" s="398"/>
      <c r="BZ513" s="398"/>
      <c r="CA513" s="398"/>
      <c r="CB513" s="398"/>
      <c r="CC513" s="398"/>
      <c r="CD513" s="398"/>
      <c r="CE513" s="398"/>
      <c r="CF513" s="398"/>
      <c r="CG513" s="398"/>
      <c r="CH513" s="398"/>
      <c r="CI513" s="398"/>
      <c r="CJ513" s="398"/>
    </row>
    <row r="514" spans="1:88" s="402" customFormat="1" ht="15" x14ac:dyDescent="0.25">
      <c r="A514" s="899" t="s">
        <v>8263</v>
      </c>
      <c r="B514" s="397"/>
      <c r="C514" s="398" t="s">
        <v>8257</v>
      </c>
      <c r="D514" s="900" t="s">
        <v>8186</v>
      </c>
      <c r="E514" s="429" t="s">
        <v>8177</v>
      </c>
      <c r="F514" s="399">
        <f t="shared" si="72"/>
        <v>45756</v>
      </c>
      <c r="G514" s="401" t="str">
        <f t="shared" si="73"/>
        <v>A</v>
      </c>
      <c r="H514" s="898" t="str">
        <f t="shared" si="74"/>
        <v>MR.DER-0960_25-SP 097-D-Entrega Final-B02</v>
      </c>
      <c r="I514" s="413" t="str">
        <f t="shared" si="75"/>
        <v>ND</v>
      </c>
      <c r="J514" s="935" t="str">
        <f t="shared" si="76"/>
        <v>ND</v>
      </c>
      <c r="K514" s="398" t="s">
        <v>3730</v>
      </c>
      <c r="L514" s="430">
        <v>45524</v>
      </c>
      <c r="M514" s="914" t="s">
        <v>8185</v>
      </c>
      <c r="N514" s="398" t="s">
        <v>5536</v>
      </c>
      <c r="O514" s="430">
        <v>45548</v>
      </c>
      <c r="P514" s="398" t="s">
        <v>3777</v>
      </c>
      <c r="Q514" s="398" t="s">
        <v>3765</v>
      </c>
      <c r="R514" s="430">
        <v>45590</v>
      </c>
      <c r="S514" s="914" t="s">
        <v>8386</v>
      </c>
      <c r="T514" s="398" t="s">
        <v>5539</v>
      </c>
      <c r="U514" s="430">
        <v>45702</v>
      </c>
      <c r="V514" s="398" t="s">
        <v>3777</v>
      </c>
      <c r="W514" s="398" t="s">
        <v>3748</v>
      </c>
      <c r="X514" s="430">
        <v>45707</v>
      </c>
      <c r="Y514" s="1152" t="s">
        <v>8938</v>
      </c>
      <c r="Z514" s="398"/>
      <c r="AA514" s="398"/>
      <c r="AB514" s="398"/>
      <c r="AC514" s="445" t="s">
        <v>3748</v>
      </c>
      <c r="AD514" s="936">
        <v>45756</v>
      </c>
      <c r="AE514" s="1151" t="s">
        <v>9052</v>
      </c>
      <c r="AF514" s="398"/>
      <c r="AG514" s="398"/>
      <c r="AH514" s="398"/>
      <c r="AI514" s="398"/>
      <c r="AJ514" s="398"/>
      <c r="AK514" s="398"/>
      <c r="AL514" s="398"/>
      <c r="AM514" s="398"/>
      <c r="AN514" s="398"/>
      <c r="AO514" s="398"/>
      <c r="AP514" s="398"/>
      <c r="AQ514" s="398"/>
      <c r="AR514" s="398"/>
      <c r="AS514" s="398"/>
      <c r="AT514" s="398"/>
      <c r="AU514" s="398"/>
      <c r="AV514" s="398"/>
      <c r="AW514" s="398"/>
      <c r="AX514" s="398"/>
      <c r="AY514" s="398"/>
      <c r="AZ514" s="397"/>
      <c r="BA514" s="398"/>
      <c r="BB514" s="398"/>
      <c r="BC514" s="397"/>
      <c r="BD514" s="398"/>
      <c r="BE514" s="398"/>
      <c r="BF514" s="398"/>
      <c r="BG514" s="398"/>
      <c r="BH514" s="398"/>
      <c r="BI514" s="397"/>
      <c r="BJ514" s="398"/>
      <c r="BK514" s="398"/>
      <c r="BL514" s="397"/>
      <c r="BM514" s="398"/>
      <c r="BN514" s="398"/>
      <c r="BO514" s="398"/>
      <c r="BP514" s="398"/>
      <c r="BQ514" s="398"/>
      <c r="BR514" s="398"/>
      <c r="BS514" s="398"/>
      <c r="BT514" s="398"/>
      <c r="BU514" s="398"/>
      <c r="BV514" s="398"/>
      <c r="BW514" s="398"/>
      <c r="BX514" s="398"/>
      <c r="BY514" s="398"/>
      <c r="BZ514" s="398"/>
      <c r="CA514" s="398"/>
      <c r="CB514" s="398"/>
      <c r="CC514" s="398"/>
      <c r="CD514" s="398"/>
      <c r="CE514" s="398"/>
      <c r="CF514" s="398"/>
      <c r="CG514" s="398"/>
      <c r="CH514" s="398"/>
      <c r="CI514" s="398"/>
      <c r="CJ514" s="398"/>
    </row>
    <row r="515" spans="1:88" s="402" customFormat="1" ht="15" x14ac:dyDescent="0.25">
      <c r="A515" s="899" t="s">
        <v>8263</v>
      </c>
      <c r="B515" s="397"/>
      <c r="C515" s="398" t="s">
        <v>8257</v>
      </c>
      <c r="D515" s="900" t="s">
        <v>8186</v>
      </c>
      <c r="E515" s="429" t="s">
        <v>8178</v>
      </c>
      <c r="F515" s="399">
        <f t="shared" si="72"/>
        <v>45756</v>
      </c>
      <c r="G515" s="401" t="str">
        <f t="shared" si="73"/>
        <v>A</v>
      </c>
      <c r="H515" s="898" t="str">
        <f t="shared" si="74"/>
        <v>MR.DER-0960_25-SP 097-D-Entrega Final-B02</v>
      </c>
      <c r="I515" s="413" t="str">
        <f t="shared" si="75"/>
        <v>ND</v>
      </c>
      <c r="J515" s="935" t="str">
        <f t="shared" si="76"/>
        <v>ND</v>
      </c>
      <c r="K515" s="398" t="s">
        <v>3730</v>
      </c>
      <c r="L515" s="430">
        <v>45524</v>
      </c>
      <c r="M515" s="914" t="s">
        <v>8185</v>
      </c>
      <c r="N515" s="398" t="s">
        <v>5536</v>
      </c>
      <c r="O515" s="430">
        <v>45548</v>
      </c>
      <c r="P515" s="398" t="s">
        <v>3777</v>
      </c>
      <c r="Q515" s="398" t="s">
        <v>3765</v>
      </c>
      <c r="R515" s="430">
        <v>45590</v>
      </c>
      <c r="S515" s="914" t="s">
        <v>8386</v>
      </c>
      <c r="T515" s="398" t="s">
        <v>5539</v>
      </c>
      <c r="U515" s="430">
        <v>45702</v>
      </c>
      <c r="V515" s="398" t="s">
        <v>3777</v>
      </c>
      <c r="W515" s="398" t="s">
        <v>3748</v>
      </c>
      <c r="X515" s="430">
        <v>45707</v>
      </c>
      <c r="Y515" s="1152" t="s">
        <v>8938</v>
      </c>
      <c r="Z515" s="398"/>
      <c r="AA515" s="398"/>
      <c r="AB515" s="398"/>
      <c r="AC515" s="445" t="s">
        <v>3748</v>
      </c>
      <c r="AD515" s="936">
        <v>45756</v>
      </c>
      <c r="AE515" s="1151" t="s">
        <v>9052</v>
      </c>
      <c r="AF515" s="398"/>
      <c r="AG515" s="398"/>
      <c r="AH515" s="398"/>
      <c r="AI515" s="398"/>
      <c r="AJ515" s="398"/>
      <c r="AK515" s="398"/>
      <c r="AL515" s="398"/>
      <c r="AM515" s="398"/>
      <c r="AN515" s="398"/>
      <c r="AO515" s="398"/>
      <c r="AP515" s="398"/>
      <c r="AQ515" s="398"/>
      <c r="AR515" s="398"/>
      <c r="AS515" s="398"/>
      <c r="AT515" s="398"/>
      <c r="AU515" s="398"/>
      <c r="AV515" s="398"/>
      <c r="AW515" s="398"/>
      <c r="AX515" s="398"/>
      <c r="AY515" s="398"/>
      <c r="AZ515" s="397"/>
      <c r="BA515" s="398"/>
      <c r="BB515" s="398"/>
      <c r="BC515" s="397"/>
      <c r="BD515" s="398"/>
      <c r="BE515" s="398"/>
      <c r="BF515" s="398"/>
      <c r="BG515" s="398"/>
      <c r="BH515" s="398"/>
      <c r="BI515" s="397"/>
      <c r="BJ515" s="398"/>
      <c r="BK515" s="398"/>
      <c r="BL515" s="397"/>
      <c r="BM515" s="398"/>
      <c r="BN515" s="398"/>
      <c r="BO515" s="398"/>
      <c r="BP515" s="398"/>
      <c r="BQ515" s="398"/>
      <c r="BR515" s="398"/>
      <c r="BS515" s="398"/>
      <c r="BT515" s="398"/>
      <c r="BU515" s="398"/>
      <c r="BV515" s="398"/>
      <c r="BW515" s="398"/>
      <c r="BX515" s="398"/>
      <c r="BY515" s="398"/>
      <c r="BZ515" s="398"/>
      <c r="CA515" s="398"/>
      <c r="CB515" s="398"/>
      <c r="CC515" s="398"/>
      <c r="CD515" s="398"/>
      <c r="CE515" s="398"/>
      <c r="CF515" s="398"/>
      <c r="CG515" s="398"/>
      <c r="CH515" s="398"/>
      <c r="CI515" s="398"/>
      <c r="CJ515" s="398"/>
    </row>
    <row r="516" spans="1:88" s="402" customFormat="1" ht="15" x14ac:dyDescent="0.25">
      <c r="A516" s="899" t="s">
        <v>8263</v>
      </c>
      <c r="B516" s="397"/>
      <c r="C516" s="398" t="s">
        <v>8257</v>
      </c>
      <c r="D516" s="900" t="s">
        <v>8186</v>
      </c>
      <c r="E516" s="429" t="s">
        <v>8179</v>
      </c>
      <c r="F516" s="399">
        <f t="shared" si="72"/>
        <v>45756</v>
      </c>
      <c r="G516" s="401" t="str">
        <f t="shared" si="73"/>
        <v>A</v>
      </c>
      <c r="H516" s="898" t="str">
        <f t="shared" si="74"/>
        <v>MR.DER-0960_25-SP 097-D-Entrega Final-B02</v>
      </c>
      <c r="I516" s="413" t="str">
        <f t="shared" si="75"/>
        <v>ND</v>
      </c>
      <c r="J516" s="935" t="str">
        <f t="shared" si="76"/>
        <v>ND</v>
      </c>
      <c r="K516" s="398" t="s">
        <v>3730</v>
      </c>
      <c r="L516" s="430">
        <v>45524</v>
      </c>
      <c r="M516" s="914" t="s">
        <v>8185</v>
      </c>
      <c r="N516" s="398" t="s">
        <v>5536</v>
      </c>
      <c r="O516" s="430">
        <v>45548</v>
      </c>
      <c r="P516" s="398" t="s">
        <v>3777</v>
      </c>
      <c r="Q516" s="398" t="s">
        <v>3765</v>
      </c>
      <c r="R516" s="430">
        <v>45590</v>
      </c>
      <c r="S516" s="914" t="s">
        <v>8386</v>
      </c>
      <c r="T516" s="398" t="s">
        <v>5539</v>
      </c>
      <c r="U516" s="430">
        <v>45702</v>
      </c>
      <c r="V516" s="398" t="s">
        <v>3777</v>
      </c>
      <c r="W516" s="398" t="s">
        <v>3748</v>
      </c>
      <c r="X516" s="430">
        <v>45707</v>
      </c>
      <c r="Y516" s="1152" t="s">
        <v>8938</v>
      </c>
      <c r="Z516" s="398"/>
      <c r="AA516" s="398"/>
      <c r="AB516" s="398"/>
      <c r="AC516" s="445" t="s">
        <v>3748</v>
      </c>
      <c r="AD516" s="936">
        <v>45756</v>
      </c>
      <c r="AE516" s="1151" t="s">
        <v>9052</v>
      </c>
      <c r="AF516" s="398"/>
      <c r="AG516" s="398"/>
      <c r="AH516" s="398"/>
      <c r="AI516" s="398"/>
      <c r="AJ516" s="398"/>
      <c r="AK516" s="398"/>
      <c r="AL516" s="398"/>
      <c r="AM516" s="398"/>
      <c r="AN516" s="398"/>
      <c r="AO516" s="398"/>
      <c r="AP516" s="398"/>
      <c r="AQ516" s="398"/>
      <c r="AR516" s="398"/>
      <c r="AS516" s="398"/>
      <c r="AT516" s="398"/>
      <c r="AU516" s="398"/>
      <c r="AV516" s="398"/>
      <c r="AW516" s="398"/>
      <c r="AX516" s="398"/>
      <c r="AY516" s="398"/>
      <c r="AZ516" s="397"/>
      <c r="BA516" s="398"/>
      <c r="BB516" s="398"/>
      <c r="BC516" s="397"/>
      <c r="BD516" s="398"/>
      <c r="BE516" s="398"/>
      <c r="BF516" s="398"/>
      <c r="BG516" s="398"/>
      <c r="BH516" s="398"/>
      <c r="BI516" s="397"/>
      <c r="BJ516" s="398"/>
      <c r="BK516" s="398"/>
      <c r="BL516" s="397"/>
      <c r="BM516" s="398"/>
      <c r="BN516" s="398"/>
      <c r="BO516" s="398"/>
      <c r="BP516" s="398"/>
      <c r="BQ516" s="398"/>
      <c r="BR516" s="398"/>
      <c r="BS516" s="398"/>
      <c r="BT516" s="398"/>
      <c r="BU516" s="398"/>
      <c r="BV516" s="398"/>
      <c r="BW516" s="398"/>
      <c r="BX516" s="398"/>
      <c r="BY516" s="398"/>
      <c r="BZ516" s="398"/>
      <c r="CA516" s="398"/>
      <c r="CB516" s="398"/>
      <c r="CC516" s="398"/>
      <c r="CD516" s="398"/>
      <c r="CE516" s="398"/>
      <c r="CF516" s="398"/>
      <c r="CG516" s="398"/>
      <c r="CH516" s="398"/>
      <c r="CI516" s="398"/>
      <c r="CJ516" s="398"/>
    </row>
    <row r="517" spans="1:88" s="402" customFormat="1" ht="15" x14ac:dyDescent="0.25">
      <c r="A517" s="899" t="s">
        <v>8263</v>
      </c>
      <c r="B517" s="397"/>
      <c r="C517" s="398" t="s">
        <v>8257</v>
      </c>
      <c r="D517" s="900" t="s">
        <v>8186</v>
      </c>
      <c r="E517" s="429" t="s">
        <v>8180</v>
      </c>
      <c r="F517" s="399">
        <f t="shared" si="72"/>
        <v>45756</v>
      </c>
      <c r="G517" s="401" t="str">
        <f t="shared" si="73"/>
        <v>A</v>
      </c>
      <c r="H517" s="898" t="str">
        <f t="shared" si="74"/>
        <v>MR.DER-0960_25-SP 097-D-Entrega Final-B02</v>
      </c>
      <c r="I517" s="413" t="str">
        <f t="shared" si="75"/>
        <v>ND</v>
      </c>
      <c r="J517" s="935" t="str">
        <f t="shared" si="76"/>
        <v>ND</v>
      </c>
      <c r="K517" s="398" t="s">
        <v>3730</v>
      </c>
      <c r="L517" s="430">
        <v>45524</v>
      </c>
      <c r="M517" s="914" t="s">
        <v>8185</v>
      </c>
      <c r="N517" s="398" t="s">
        <v>5536</v>
      </c>
      <c r="O517" s="430">
        <v>45548</v>
      </c>
      <c r="P517" s="398" t="s">
        <v>3777</v>
      </c>
      <c r="Q517" s="398" t="s">
        <v>3765</v>
      </c>
      <c r="R517" s="430">
        <v>45590</v>
      </c>
      <c r="S517" s="914" t="s">
        <v>8386</v>
      </c>
      <c r="T517" s="398" t="s">
        <v>5539</v>
      </c>
      <c r="U517" s="430">
        <v>45702</v>
      </c>
      <c r="V517" s="398" t="s">
        <v>3777</v>
      </c>
      <c r="W517" s="398" t="s">
        <v>3748</v>
      </c>
      <c r="X517" s="430">
        <v>45707</v>
      </c>
      <c r="Y517" s="1152" t="s">
        <v>8938</v>
      </c>
      <c r="Z517" s="398"/>
      <c r="AA517" s="398"/>
      <c r="AB517" s="398"/>
      <c r="AC517" s="445" t="s">
        <v>3748</v>
      </c>
      <c r="AD517" s="936">
        <v>45756</v>
      </c>
      <c r="AE517" s="1151" t="s">
        <v>9052</v>
      </c>
      <c r="AF517" s="398"/>
      <c r="AG517" s="398"/>
      <c r="AH517" s="398"/>
      <c r="AI517" s="398"/>
      <c r="AJ517" s="398"/>
      <c r="AK517" s="398"/>
      <c r="AL517" s="398"/>
      <c r="AM517" s="398"/>
      <c r="AN517" s="398"/>
      <c r="AO517" s="398"/>
      <c r="AP517" s="398"/>
      <c r="AQ517" s="398"/>
      <c r="AR517" s="398"/>
      <c r="AS517" s="398"/>
      <c r="AT517" s="398"/>
      <c r="AU517" s="398"/>
      <c r="AV517" s="398"/>
      <c r="AW517" s="398"/>
      <c r="AX517" s="398"/>
      <c r="AY517" s="398"/>
      <c r="AZ517" s="397"/>
      <c r="BA517" s="398"/>
      <c r="BB517" s="398"/>
      <c r="BC517" s="397"/>
      <c r="BD517" s="398"/>
      <c r="BE517" s="398"/>
      <c r="BF517" s="398"/>
      <c r="BG517" s="398"/>
      <c r="BH517" s="398"/>
      <c r="BI517" s="397"/>
      <c r="BJ517" s="398"/>
      <c r="BK517" s="398"/>
      <c r="BL517" s="397"/>
      <c r="BM517" s="398"/>
      <c r="BN517" s="398"/>
      <c r="BO517" s="398"/>
      <c r="BP517" s="398"/>
      <c r="BQ517" s="398"/>
      <c r="BR517" s="398"/>
      <c r="BS517" s="398"/>
      <c r="BT517" s="398"/>
      <c r="BU517" s="398"/>
      <c r="BV517" s="398"/>
      <c r="BW517" s="398"/>
      <c r="BX517" s="398"/>
      <c r="BY517" s="398"/>
      <c r="BZ517" s="398"/>
      <c r="CA517" s="398"/>
      <c r="CB517" s="398"/>
      <c r="CC517" s="398"/>
      <c r="CD517" s="398"/>
      <c r="CE517" s="398"/>
      <c r="CF517" s="398"/>
      <c r="CG517" s="398"/>
      <c r="CH517" s="398"/>
      <c r="CI517" s="398"/>
      <c r="CJ517" s="398"/>
    </row>
    <row r="518" spans="1:88" s="402" customFormat="1" ht="15" x14ac:dyDescent="0.25">
      <c r="A518" s="899" t="s">
        <v>8263</v>
      </c>
      <c r="B518" s="397"/>
      <c r="C518" s="398" t="s">
        <v>8257</v>
      </c>
      <c r="D518" s="900" t="s">
        <v>8186</v>
      </c>
      <c r="E518" s="429" t="s">
        <v>8181</v>
      </c>
      <c r="F518" s="399">
        <f t="shared" si="72"/>
        <v>45756</v>
      </c>
      <c r="G518" s="401" t="str">
        <f t="shared" si="73"/>
        <v>A</v>
      </c>
      <c r="H518" s="898" t="str">
        <f t="shared" si="74"/>
        <v>MR.DER-0960_25-SP 097-D-Entrega Final-B02</v>
      </c>
      <c r="I518" s="413" t="str">
        <f t="shared" si="75"/>
        <v>ND</v>
      </c>
      <c r="J518" s="935" t="str">
        <f t="shared" si="76"/>
        <v>ND</v>
      </c>
      <c r="K518" s="398" t="s">
        <v>3730</v>
      </c>
      <c r="L518" s="430">
        <v>45524</v>
      </c>
      <c r="M518" s="914" t="s">
        <v>8185</v>
      </c>
      <c r="N518" s="398" t="s">
        <v>5536</v>
      </c>
      <c r="O518" s="430">
        <v>45548</v>
      </c>
      <c r="P518" s="398" t="s">
        <v>3777</v>
      </c>
      <c r="Q518" s="398" t="s">
        <v>3765</v>
      </c>
      <c r="R518" s="430">
        <v>45590</v>
      </c>
      <c r="S518" s="914" t="s">
        <v>8386</v>
      </c>
      <c r="T518" s="398" t="s">
        <v>5539</v>
      </c>
      <c r="U518" s="430">
        <v>45702</v>
      </c>
      <c r="V518" s="398" t="s">
        <v>3777</v>
      </c>
      <c r="W518" s="398" t="s">
        <v>3748</v>
      </c>
      <c r="X518" s="430">
        <v>45707</v>
      </c>
      <c r="Y518" s="1152" t="s">
        <v>8938</v>
      </c>
      <c r="Z518" s="398"/>
      <c r="AA518" s="398"/>
      <c r="AB518" s="398"/>
      <c r="AC518" s="445" t="s">
        <v>3748</v>
      </c>
      <c r="AD518" s="936">
        <v>45756</v>
      </c>
      <c r="AE518" s="1151" t="s">
        <v>9052</v>
      </c>
      <c r="AF518" s="398"/>
      <c r="AG518" s="398"/>
      <c r="AH518" s="398"/>
      <c r="AI518" s="398"/>
      <c r="AJ518" s="398"/>
      <c r="AK518" s="398"/>
      <c r="AL518" s="398"/>
      <c r="AM518" s="398"/>
      <c r="AN518" s="398"/>
      <c r="AO518" s="398"/>
      <c r="AP518" s="398"/>
      <c r="AQ518" s="398"/>
      <c r="AR518" s="398"/>
      <c r="AS518" s="398"/>
      <c r="AT518" s="398"/>
      <c r="AU518" s="398"/>
      <c r="AV518" s="398"/>
      <c r="AW518" s="398"/>
      <c r="AX518" s="398"/>
      <c r="AY518" s="398"/>
      <c r="AZ518" s="397"/>
      <c r="BA518" s="398"/>
      <c r="BB518" s="398"/>
      <c r="BC518" s="397"/>
      <c r="BD518" s="398"/>
      <c r="BE518" s="398"/>
      <c r="BF518" s="398"/>
      <c r="BG518" s="398"/>
      <c r="BH518" s="398"/>
      <c r="BI518" s="397"/>
      <c r="BJ518" s="398"/>
      <c r="BK518" s="398"/>
      <c r="BL518" s="397"/>
      <c r="BM518" s="398"/>
      <c r="BN518" s="398"/>
      <c r="BO518" s="398"/>
      <c r="BP518" s="398"/>
      <c r="BQ518" s="398"/>
      <c r="BR518" s="398"/>
      <c r="BS518" s="398"/>
      <c r="BT518" s="398"/>
      <c r="BU518" s="398"/>
      <c r="BV518" s="398"/>
      <c r="BW518" s="398"/>
      <c r="BX518" s="398"/>
      <c r="BY518" s="398"/>
      <c r="BZ518" s="398"/>
      <c r="CA518" s="398"/>
      <c r="CB518" s="398"/>
      <c r="CC518" s="398"/>
      <c r="CD518" s="398"/>
      <c r="CE518" s="398"/>
      <c r="CF518" s="398"/>
      <c r="CG518" s="398"/>
      <c r="CH518" s="398"/>
      <c r="CI518" s="398"/>
      <c r="CJ518" s="398"/>
    </row>
    <row r="519" spans="1:88" s="402" customFormat="1" ht="15" x14ac:dyDescent="0.25">
      <c r="A519" s="899" t="s">
        <v>8263</v>
      </c>
      <c r="B519" s="397"/>
      <c r="C519" s="398" t="s">
        <v>8257</v>
      </c>
      <c r="D519" s="900" t="s">
        <v>8186</v>
      </c>
      <c r="E519" s="429" t="s">
        <v>8182</v>
      </c>
      <c r="F519" s="399">
        <f t="shared" si="72"/>
        <v>45756</v>
      </c>
      <c r="G519" s="401" t="str">
        <f t="shared" si="73"/>
        <v>A</v>
      </c>
      <c r="H519" s="898" t="str">
        <f t="shared" si="74"/>
        <v>MR.DER-0960_25-SP 097-D-Entrega Final-B02</v>
      </c>
      <c r="I519" s="413" t="str">
        <f t="shared" si="75"/>
        <v>ND</v>
      </c>
      <c r="J519" s="935" t="str">
        <f t="shared" si="76"/>
        <v>ND</v>
      </c>
      <c r="K519" s="398" t="s">
        <v>3730</v>
      </c>
      <c r="L519" s="430">
        <v>45524</v>
      </c>
      <c r="M519" s="914" t="s">
        <v>8185</v>
      </c>
      <c r="N519" s="398" t="s">
        <v>5536</v>
      </c>
      <c r="O519" s="430">
        <v>45548</v>
      </c>
      <c r="P519" s="398" t="s">
        <v>3777</v>
      </c>
      <c r="Q519" s="398" t="s">
        <v>3765</v>
      </c>
      <c r="R519" s="430">
        <v>45590</v>
      </c>
      <c r="S519" s="914" t="s">
        <v>8386</v>
      </c>
      <c r="T519" s="398" t="s">
        <v>5539</v>
      </c>
      <c r="U519" s="430">
        <v>45702</v>
      </c>
      <c r="V519" s="398" t="s">
        <v>3777</v>
      </c>
      <c r="W519" s="398" t="s">
        <v>3748</v>
      </c>
      <c r="X519" s="430">
        <v>45707</v>
      </c>
      <c r="Y519" s="1152" t="s">
        <v>8938</v>
      </c>
      <c r="Z519" s="398"/>
      <c r="AA519" s="398"/>
      <c r="AB519" s="398"/>
      <c r="AC519" s="445" t="s">
        <v>3748</v>
      </c>
      <c r="AD519" s="936">
        <v>45756</v>
      </c>
      <c r="AE519" s="1151" t="s">
        <v>9052</v>
      </c>
      <c r="AF519" s="398"/>
      <c r="AG519" s="398"/>
      <c r="AH519" s="398"/>
      <c r="AI519" s="398"/>
      <c r="AJ519" s="398"/>
      <c r="AK519" s="398"/>
      <c r="AL519" s="398"/>
      <c r="AM519" s="398"/>
      <c r="AN519" s="398"/>
      <c r="AO519" s="398"/>
      <c r="AP519" s="398"/>
      <c r="AQ519" s="398"/>
      <c r="AR519" s="398"/>
      <c r="AS519" s="398"/>
      <c r="AT519" s="398"/>
      <c r="AU519" s="398"/>
      <c r="AV519" s="398"/>
      <c r="AW519" s="398"/>
      <c r="AX519" s="398"/>
      <c r="AY519" s="398"/>
      <c r="AZ519" s="397"/>
      <c r="BA519" s="398"/>
      <c r="BB519" s="398"/>
      <c r="BC519" s="397"/>
      <c r="BD519" s="398"/>
      <c r="BE519" s="398"/>
      <c r="BF519" s="398"/>
      <c r="BG519" s="398"/>
      <c r="BH519" s="398"/>
      <c r="BI519" s="397"/>
      <c r="BJ519" s="398"/>
      <c r="BK519" s="398"/>
      <c r="BL519" s="397"/>
      <c r="BM519" s="398"/>
      <c r="BN519" s="398"/>
      <c r="BO519" s="398"/>
      <c r="BP519" s="398"/>
      <c r="BQ519" s="398"/>
      <c r="BR519" s="398"/>
      <c r="BS519" s="398"/>
      <c r="BT519" s="398"/>
      <c r="BU519" s="398"/>
      <c r="BV519" s="398"/>
      <c r="BW519" s="398"/>
      <c r="BX519" s="398"/>
      <c r="BY519" s="398"/>
      <c r="BZ519" s="398"/>
      <c r="CA519" s="398"/>
      <c r="CB519" s="398"/>
      <c r="CC519" s="398"/>
      <c r="CD519" s="398"/>
      <c r="CE519" s="398"/>
      <c r="CF519" s="398"/>
      <c r="CG519" s="398"/>
      <c r="CH519" s="398"/>
      <c r="CI519" s="398"/>
      <c r="CJ519" s="398"/>
    </row>
    <row r="520" spans="1:88" s="402" customFormat="1" ht="15" x14ac:dyDescent="0.25">
      <c r="A520" s="899" t="s">
        <v>8263</v>
      </c>
      <c r="B520" s="397"/>
      <c r="C520" s="398" t="s">
        <v>8257</v>
      </c>
      <c r="D520" s="900" t="s">
        <v>8186</v>
      </c>
      <c r="E520" s="429" t="s">
        <v>8183</v>
      </c>
      <c r="F520" s="399">
        <f t="shared" si="72"/>
        <v>45756</v>
      </c>
      <c r="G520" s="401" t="str">
        <f t="shared" si="73"/>
        <v>A</v>
      </c>
      <c r="H520" s="898" t="str">
        <f t="shared" si="74"/>
        <v>MR.DER-0960_25-SP 097-D-Entrega Final-B02</v>
      </c>
      <c r="I520" s="413" t="str">
        <f t="shared" si="75"/>
        <v>ND</v>
      </c>
      <c r="J520" s="935" t="str">
        <f t="shared" si="76"/>
        <v>ND</v>
      </c>
      <c r="K520" s="398" t="s">
        <v>3730</v>
      </c>
      <c r="L520" s="430">
        <v>45524</v>
      </c>
      <c r="M520" s="914" t="s">
        <v>8185</v>
      </c>
      <c r="N520" s="398" t="s">
        <v>5536</v>
      </c>
      <c r="O520" s="430">
        <v>45548</v>
      </c>
      <c r="P520" s="398" t="s">
        <v>3777</v>
      </c>
      <c r="Q520" s="398" t="s">
        <v>3765</v>
      </c>
      <c r="R520" s="430">
        <v>45590</v>
      </c>
      <c r="S520" s="914" t="s">
        <v>8386</v>
      </c>
      <c r="T520" s="398" t="s">
        <v>5539</v>
      </c>
      <c r="U520" s="430">
        <v>45702</v>
      </c>
      <c r="V520" s="398" t="s">
        <v>3777</v>
      </c>
      <c r="W520" s="398" t="s">
        <v>3748</v>
      </c>
      <c r="X520" s="430">
        <v>45707</v>
      </c>
      <c r="Y520" s="1152" t="s">
        <v>8938</v>
      </c>
      <c r="Z520" s="398"/>
      <c r="AA520" s="398"/>
      <c r="AB520" s="398"/>
      <c r="AC520" s="445" t="s">
        <v>3748</v>
      </c>
      <c r="AD520" s="936">
        <v>45756</v>
      </c>
      <c r="AE520" s="1151" t="s">
        <v>9052</v>
      </c>
      <c r="AF520" s="398"/>
      <c r="AG520" s="398"/>
      <c r="AH520" s="398"/>
      <c r="AI520" s="398"/>
      <c r="AJ520" s="398"/>
      <c r="AK520" s="398"/>
      <c r="AL520" s="398"/>
      <c r="AM520" s="398"/>
      <c r="AN520" s="398"/>
      <c r="AO520" s="398"/>
      <c r="AP520" s="398"/>
      <c r="AQ520" s="398"/>
      <c r="AR520" s="398"/>
      <c r="AS520" s="398"/>
      <c r="AT520" s="398"/>
      <c r="AU520" s="398"/>
      <c r="AV520" s="398"/>
      <c r="AW520" s="398"/>
      <c r="AX520" s="398"/>
      <c r="AY520" s="398"/>
      <c r="AZ520" s="397"/>
      <c r="BA520" s="398"/>
      <c r="BB520" s="398"/>
      <c r="BC520" s="397"/>
      <c r="BD520" s="398"/>
      <c r="BE520" s="398"/>
      <c r="BF520" s="398"/>
      <c r="BG520" s="398"/>
      <c r="BH520" s="398"/>
      <c r="BI520" s="397"/>
      <c r="BJ520" s="398"/>
      <c r="BK520" s="398"/>
      <c r="BL520" s="397"/>
      <c r="BM520" s="398"/>
      <c r="BN520" s="398"/>
      <c r="BO520" s="398"/>
      <c r="BP520" s="398"/>
      <c r="BQ520" s="398"/>
      <c r="BR520" s="398"/>
      <c r="BS520" s="398"/>
      <c r="BT520" s="398"/>
      <c r="BU520" s="398"/>
      <c r="BV520" s="398"/>
      <c r="BW520" s="398"/>
      <c r="BX520" s="398"/>
      <c r="BY520" s="398"/>
      <c r="BZ520" s="398"/>
      <c r="CA520" s="398"/>
      <c r="CB520" s="398"/>
      <c r="CC520" s="398"/>
      <c r="CD520" s="398"/>
      <c r="CE520" s="398"/>
      <c r="CF520" s="398"/>
      <c r="CG520" s="398"/>
      <c r="CH520" s="398"/>
      <c r="CI520" s="398"/>
      <c r="CJ520" s="398"/>
    </row>
    <row r="521" spans="1:88" s="402" customFormat="1" ht="15" x14ac:dyDescent="0.25">
      <c r="A521" s="899" t="s">
        <v>8263</v>
      </c>
      <c r="B521" s="397"/>
      <c r="C521" s="398" t="s">
        <v>8257</v>
      </c>
      <c r="D521" s="900" t="s">
        <v>8186</v>
      </c>
      <c r="E521" s="429" t="s">
        <v>8184</v>
      </c>
      <c r="F521" s="399">
        <f t="shared" si="72"/>
        <v>45756</v>
      </c>
      <c r="G521" s="401" t="str">
        <f t="shared" si="73"/>
        <v>A</v>
      </c>
      <c r="H521" s="898" t="str">
        <f t="shared" si="74"/>
        <v>MR.DER-0960_25-SP 097-D-Entrega Final-B02</v>
      </c>
      <c r="I521" s="413" t="str">
        <f t="shared" si="75"/>
        <v>ND</v>
      </c>
      <c r="J521" s="935" t="str">
        <f t="shared" si="76"/>
        <v>ND</v>
      </c>
      <c r="K521" s="398" t="s">
        <v>3730</v>
      </c>
      <c r="L521" s="430">
        <v>45524</v>
      </c>
      <c r="M521" s="914" t="s">
        <v>8185</v>
      </c>
      <c r="N521" s="398" t="s">
        <v>5536</v>
      </c>
      <c r="O521" s="430">
        <v>45548</v>
      </c>
      <c r="P521" s="398" t="s">
        <v>3777</v>
      </c>
      <c r="Q521" s="398" t="s">
        <v>3765</v>
      </c>
      <c r="R521" s="430">
        <v>45590</v>
      </c>
      <c r="S521" s="914" t="s">
        <v>8386</v>
      </c>
      <c r="T521" s="398" t="s">
        <v>5539</v>
      </c>
      <c r="U521" s="430">
        <v>45702</v>
      </c>
      <c r="V521" s="398" t="s">
        <v>3777</v>
      </c>
      <c r="W521" s="398" t="s">
        <v>3748</v>
      </c>
      <c r="X521" s="430">
        <v>45707</v>
      </c>
      <c r="Y521" s="1152" t="s">
        <v>8938</v>
      </c>
      <c r="Z521" s="398"/>
      <c r="AA521" s="398"/>
      <c r="AB521" s="398"/>
      <c r="AC521" s="445" t="s">
        <v>3748</v>
      </c>
      <c r="AD521" s="936">
        <v>45756</v>
      </c>
      <c r="AE521" s="1151" t="s">
        <v>9052</v>
      </c>
      <c r="AF521" s="398"/>
      <c r="AG521" s="398"/>
      <c r="AH521" s="398"/>
      <c r="AI521" s="398"/>
      <c r="AJ521" s="398"/>
      <c r="AK521" s="398"/>
      <c r="AL521" s="398"/>
      <c r="AM521" s="398"/>
      <c r="AN521" s="398"/>
      <c r="AO521" s="398"/>
      <c r="AP521" s="398"/>
      <c r="AQ521" s="398"/>
      <c r="AR521" s="398"/>
      <c r="AS521" s="398"/>
      <c r="AT521" s="398"/>
      <c r="AU521" s="398"/>
      <c r="AV521" s="398"/>
      <c r="AW521" s="398"/>
      <c r="AX521" s="398"/>
      <c r="AY521" s="398"/>
      <c r="AZ521" s="397"/>
      <c r="BA521" s="398"/>
      <c r="BB521" s="398"/>
      <c r="BC521" s="397"/>
      <c r="BD521" s="398"/>
      <c r="BE521" s="398"/>
      <c r="BF521" s="398"/>
      <c r="BG521" s="398"/>
      <c r="BH521" s="398"/>
      <c r="BI521" s="397"/>
      <c r="BJ521" s="398"/>
      <c r="BK521" s="398"/>
      <c r="BL521" s="397"/>
      <c r="BM521" s="398"/>
      <c r="BN521" s="398"/>
      <c r="BO521" s="398"/>
      <c r="BP521" s="398"/>
      <c r="BQ521" s="398"/>
      <c r="BR521" s="398"/>
      <c r="BS521" s="398"/>
      <c r="BT521" s="398"/>
      <c r="BU521" s="398"/>
      <c r="BV521" s="398"/>
      <c r="BW521" s="398"/>
      <c r="BX521" s="398"/>
      <c r="BY521" s="398"/>
      <c r="BZ521" s="398"/>
      <c r="CA521" s="398"/>
      <c r="CB521" s="398"/>
      <c r="CC521" s="398"/>
      <c r="CD521" s="398"/>
      <c r="CE521" s="398"/>
      <c r="CF521" s="398"/>
      <c r="CG521" s="398"/>
      <c r="CH521" s="398"/>
      <c r="CI521" s="398"/>
      <c r="CJ521" s="398"/>
    </row>
    <row r="522" spans="1:88" s="402" customFormat="1" ht="15" x14ac:dyDescent="0.25">
      <c r="A522" s="899" t="s">
        <v>8263</v>
      </c>
      <c r="B522" s="397"/>
      <c r="C522" s="398" t="s">
        <v>8257</v>
      </c>
      <c r="D522" s="900" t="s">
        <v>8186</v>
      </c>
      <c r="E522" s="429" t="s">
        <v>8387</v>
      </c>
      <c r="F522" s="399">
        <f t="shared" si="72"/>
        <v>45756</v>
      </c>
      <c r="G522" s="401" t="str">
        <f t="shared" si="73"/>
        <v>A</v>
      </c>
      <c r="H522" s="898" t="str">
        <f t="shared" si="74"/>
        <v>MR.DER-0960_25-SP 097-D-Entrega Final-B02</v>
      </c>
      <c r="I522" s="413" t="str">
        <f t="shared" si="75"/>
        <v>ND</v>
      </c>
      <c r="J522" s="935" t="str">
        <f t="shared" si="76"/>
        <v>ND</v>
      </c>
      <c r="K522" s="398" t="s">
        <v>3730</v>
      </c>
      <c r="L522" s="430">
        <v>45590</v>
      </c>
      <c r="M522" s="914" t="s">
        <v>8386</v>
      </c>
      <c r="N522" s="398" t="s">
        <v>5536</v>
      </c>
      <c r="O522" s="430">
        <v>45628</v>
      </c>
      <c r="P522" s="398" t="s">
        <v>3777</v>
      </c>
      <c r="Q522" s="398" t="s">
        <v>3765</v>
      </c>
      <c r="R522" s="430">
        <v>45630</v>
      </c>
      <c r="S522" s="1152" t="s">
        <v>8818</v>
      </c>
      <c r="T522" s="430" t="s">
        <v>5536</v>
      </c>
      <c r="U522" s="430">
        <v>45645</v>
      </c>
      <c r="V522" s="398"/>
      <c r="W522" s="398" t="s">
        <v>5701</v>
      </c>
      <c r="X522" s="430">
        <v>45665</v>
      </c>
      <c r="Y522" s="1152" t="s">
        <v>8878</v>
      </c>
      <c r="Z522" s="398" t="s">
        <v>5539</v>
      </c>
      <c r="AA522" s="430">
        <v>45699</v>
      </c>
      <c r="AB522" s="398"/>
      <c r="AC522" s="398" t="s">
        <v>3748</v>
      </c>
      <c r="AD522" s="430">
        <v>45707</v>
      </c>
      <c r="AE522" s="1152" t="s">
        <v>8938</v>
      </c>
      <c r="AF522" s="398"/>
      <c r="AG522" s="398"/>
      <c r="AH522" s="398"/>
      <c r="AI522" s="445" t="s">
        <v>3748</v>
      </c>
      <c r="AJ522" s="936">
        <v>45756</v>
      </c>
      <c r="AK522" s="1151" t="s">
        <v>9052</v>
      </c>
      <c r="AL522" s="398"/>
      <c r="AM522" s="398"/>
      <c r="AN522" s="398"/>
      <c r="AO522" s="398"/>
      <c r="AP522" s="398"/>
      <c r="AQ522" s="398"/>
      <c r="AR522" s="398"/>
      <c r="AS522" s="398"/>
      <c r="AT522" s="398"/>
      <c r="AU522" s="398"/>
      <c r="AV522" s="398"/>
      <c r="AW522" s="398"/>
      <c r="AX522" s="398"/>
      <c r="AY522" s="398"/>
      <c r="AZ522" s="397"/>
      <c r="BA522" s="398"/>
      <c r="BB522" s="398"/>
      <c r="BC522" s="397"/>
      <c r="BD522" s="398"/>
      <c r="BE522" s="398"/>
      <c r="BF522" s="398"/>
      <c r="BG522" s="398"/>
      <c r="BH522" s="398"/>
      <c r="BI522" s="397"/>
      <c r="BJ522" s="398"/>
      <c r="BK522" s="398"/>
      <c r="BL522" s="397"/>
      <c r="BM522" s="398"/>
      <c r="BN522" s="398"/>
      <c r="BO522" s="398"/>
      <c r="BP522" s="398"/>
      <c r="BQ522" s="398"/>
      <c r="BR522" s="398"/>
      <c r="BS522" s="398"/>
      <c r="BT522" s="398"/>
      <c r="BU522" s="398"/>
      <c r="BV522" s="398"/>
      <c r="BW522" s="398"/>
      <c r="BX522" s="398"/>
      <c r="BY522" s="398"/>
      <c r="BZ522" s="398"/>
      <c r="CA522" s="398"/>
      <c r="CB522" s="398"/>
      <c r="CC522" s="398"/>
      <c r="CD522" s="398"/>
      <c r="CE522" s="398"/>
      <c r="CF522" s="398"/>
      <c r="CG522" s="398"/>
      <c r="CH522" s="398"/>
      <c r="CI522" s="398"/>
      <c r="CJ522" s="398"/>
    </row>
    <row r="523" spans="1:88" s="408" customFormat="1" x14ac:dyDescent="0.25">
      <c r="A523" s="921"/>
      <c r="B523" s="921">
        <f>COUNTA(B524:B532)</f>
        <v>0</v>
      </c>
      <c r="C523" s="921">
        <f>COUNTA(C524:C532)</f>
        <v>9</v>
      </c>
      <c r="D523" s="922"/>
      <c r="E523" s="923" t="s">
        <v>7529</v>
      </c>
      <c r="F523" s="921"/>
      <c r="G523" s="921"/>
      <c r="H523" s="415"/>
      <c r="I523" s="921"/>
      <c r="J523" s="929"/>
      <c r="K523" s="416"/>
      <c r="L523" s="416"/>
      <c r="M523" s="417"/>
      <c r="N523" s="412" t="s">
        <v>5536</v>
      </c>
      <c r="O523" s="930">
        <v>45548</v>
      </c>
      <c r="P523" s="418"/>
      <c r="Q523" s="416"/>
      <c r="R523" s="416"/>
      <c r="S523" s="417"/>
      <c r="T523" s="418"/>
      <c r="U523" s="418"/>
      <c r="V523" s="418"/>
      <c r="W523" s="416"/>
      <c r="X523" s="416"/>
      <c r="Y523" s="417"/>
      <c r="Z523" s="418"/>
      <c r="AA523" s="418"/>
      <c r="AB523" s="418"/>
      <c r="AC523" s="416"/>
      <c r="AD523" s="416"/>
      <c r="AE523" s="417"/>
      <c r="AF523" s="418"/>
      <c r="AG523" s="418"/>
      <c r="AH523" s="418"/>
      <c r="AI523" s="416"/>
      <c r="AJ523" s="416"/>
      <c r="AK523" s="417"/>
      <c r="AL523" s="418"/>
      <c r="AM523" s="418"/>
      <c r="AN523" s="418"/>
      <c r="AO523" s="416"/>
      <c r="AP523" s="416"/>
      <c r="AQ523" s="417"/>
      <c r="AR523" s="418"/>
      <c r="AS523" s="418"/>
      <c r="AT523" s="418"/>
      <c r="AU523" s="416"/>
      <c r="AV523" s="416"/>
      <c r="AW523" s="417"/>
      <c r="AX523" s="418"/>
      <c r="AY523" s="418"/>
      <c r="AZ523" s="924"/>
      <c r="BA523" s="416"/>
      <c r="BB523" s="416"/>
      <c r="BC523" s="925"/>
      <c r="BD523" s="418"/>
      <c r="BE523" s="418"/>
      <c r="BF523" s="418"/>
      <c r="BG523" s="416"/>
      <c r="BH523" s="416"/>
      <c r="BI523" s="925"/>
      <c r="BJ523" s="418"/>
      <c r="BK523" s="418"/>
      <c r="BL523" s="924"/>
      <c r="BM523" s="416"/>
      <c r="BN523" s="416"/>
      <c r="BO523" s="417"/>
      <c r="BP523" s="418"/>
      <c r="BQ523" s="418"/>
      <c r="BR523" s="418"/>
      <c r="BS523" s="416"/>
      <c r="BT523" s="416"/>
      <c r="BU523" s="417"/>
      <c r="BV523" s="418"/>
      <c r="BW523" s="418"/>
      <c r="BX523" s="418"/>
      <c r="BY523" s="416"/>
      <c r="BZ523" s="416"/>
      <c r="CA523" s="417"/>
      <c r="CB523" s="418"/>
      <c r="CC523" s="418"/>
      <c r="CD523" s="418"/>
      <c r="CE523" s="416"/>
      <c r="CF523" s="416"/>
      <c r="CG523" s="417"/>
      <c r="CH523" s="418"/>
      <c r="CI523" s="418"/>
      <c r="CJ523" s="418"/>
    </row>
    <row r="524" spans="1:88" s="402" customFormat="1" x14ac:dyDescent="0.2">
      <c r="A524" s="899" t="s">
        <v>8263</v>
      </c>
      <c r="B524" s="397"/>
      <c r="C524" s="398" t="s">
        <v>8257</v>
      </c>
      <c r="D524" s="900" t="s">
        <v>6598</v>
      </c>
      <c r="E524" s="429" t="s">
        <v>6589</v>
      </c>
      <c r="F524" s="399">
        <f>IF(L524&lt;&gt;0,MAX(L524,R524,X524,AD524,AJ524,AP524),"NE")</f>
        <v>45569</v>
      </c>
      <c r="G524" s="401" t="str">
        <f t="shared" ref="G524:G532" si="77">IF($F524="","",INDEX($K524:$FI524,1,MATCH($F524,$K524:$FI524,)-1))</f>
        <v>A</v>
      </c>
      <c r="H524" s="898" t="str">
        <f t="shared" ref="H524:H532" si="78">IF($F524="","",INDEX($K524:$FL524,1,MATCH($F524,$K524:$FL524,)+1))</f>
        <v>MR.DER-0795_24-SP 097-Entrega Final-I01</v>
      </c>
      <c r="I524" s="413" t="str">
        <f t="shared" ref="I524:I532" si="79">IF(F524="NE",F524,IF(INDEX(K524:CP524,,MATCH(F524,K524:CP524,0)+3)&lt;&gt;0,INDEX(K524:CP524,,MATCH(F524,K524:CP524,0)+3),"ND"))</f>
        <v>ND</v>
      </c>
      <c r="J524" s="935" t="str">
        <f t="shared" ref="J524:J532" si="80">IF(G524="NE",G524,IF(INDEX(K524:CQ524,,MATCH(G524,K524:CQ524,0)+3)&lt;&gt;0,INDEX(K524:CQ524,,MATCH(G524,K524:CQ524,0)+3),"ND"))</f>
        <v>ND</v>
      </c>
      <c r="K524" s="398" t="s">
        <v>3730</v>
      </c>
      <c r="L524" s="430">
        <v>44984</v>
      </c>
      <c r="M524" s="914" t="s">
        <v>6599</v>
      </c>
      <c r="N524" s="430" t="s">
        <v>5536</v>
      </c>
      <c r="O524" s="430">
        <v>45008</v>
      </c>
      <c r="P524" s="1152" t="s">
        <v>8635</v>
      </c>
      <c r="Q524" s="398" t="s">
        <v>3765</v>
      </c>
      <c r="R524" s="430">
        <v>45399</v>
      </c>
      <c r="S524" s="914" t="s">
        <v>7548</v>
      </c>
      <c r="T524" s="398" t="s">
        <v>5536</v>
      </c>
      <c r="U524" s="430">
        <v>45412</v>
      </c>
      <c r="V524" s="1152" t="s">
        <v>8636</v>
      </c>
      <c r="W524" s="398" t="s">
        <v>5701</v>
      </c>
      <c r="X524" s="430">
        <v>45483</v>
      </c>
      <c r="Y524" s="914" t="s">
        <v>8126</v>
      </c>
      <c r="Z524" s="398" t="s">
        <v>5537</v>
      </c>
      <c r="AA524" s="430">
        <v>45484</v>
      </c>
      <c r="AB524" s="926" t="s">
        <v>8637</v>
      </c>
      <c r="AC524" s="398" t="s">
        <v>3748</v>
      </c>
      <c r="AD524" s="430">
        <v>45562</v>
      </c>
      <c r="AE524" s="914" t="s">
        <v>8265</v>
      </c>
      <c r="AF524" s="398"/>
      <c r="AG524" s="398"/>
      <c r="AH524" s="926" t="s">
        <v>8638</v>
      </c>
      <c r="AI524" s="398" t="s">
        <v>3748</v>
      </c>
      <c r="AJ524" s="430">
        <v>45569</v>
      </c>
      <c r="AK524" s="914" t="s">
        <v>8272</v>
      </c>
      <c r="AL524" s="398"/>
      <c r="AM524" s="398"/>
      <c r="AN524" s="398"/>
      <c r="AO524" s="398"/>
      <c r="AP524" s="398"/>
      <c r="AQ524" s="398"/>
      <c r="AR524" s="398"/>
      <c r="AS524" s="398"/>
      <c r="AT524" s="398"/>
      <c r="AU524" s="398"/>
      <c r="AV524" s="398"/>
      <c r="AW524" s="398"/>
      <c r="AX524" s="398"/>
      <c r="AY524" s="398"/>
      <c r="AZ524" s="397"/>
      <c r="BA524" s="398"/>
      <c r="BB524" s="398"/>
      <c r="BC524" s="397"/>
      <c r="BD524" s="398"/>
      <c r="BE524" s="398"/>
      <c r="BF524" s="398"/>
      <c r="BG524" s="398"/>
      <c r="BH524" s="398"/>
      <c r="BI524" s="397"/>
      <c r="BJ524" s="398"/>
      <c r="BK524" s="398"/>
      <c r="BL524" s="397"/>
      <c r="BM524" s="398"/>
      <c r="BN524" s="398"/>
      <c r="BO524" s="398"/>
      <c r="BP524" s="398"/>
      <c r="BQ524" s="398"/>
      <c r="BR524" s="398"/>
      <c r="BS524" s="398"/>
      <c r="BT524" s="398"/>
      <c r="BU524" s="398"/>
      <c r="BV524" s="398"/>
      <c r="BW524" s="398"/>
      <c r="BX524" s="398"/>
      <c r="BY524" s="398"/>
      <c r="BZ524" s="398"/>
      <c r="CA524" s="398"/>
      <c r="CB524" s="398"/>
      <c r="CC524" s="398"/>
      <c r="CD524" s="398"/>
      <c r="CE524" s="398"/>
      <c r="CF524" s="398"/>
      <c r="CG524" s="398"/>
      <c r="CH524" s="398"/>
      <c r="CI524" s="398"/>
      <c r="CJ524" s="398"/>
    </row>
    <row r="525" spans="1:88" s="402" customFormat="1" x14ac:dyDescent="0.2">
      <c r="A525" s="899" t="s">
        <v>8263</v>
      </c>
      <c r="B525" s="397"/>
      <c r="C525" s="398" t="s">
        <v>8257</v>
      </c>
      <c r="D525" s="900" t="s">
        <v>6598</v>
      </c>
      <c r="E525" s="429" t="s">
        <v>6590</v>
      </c>
      <c r="F525" s="399">
        <f>IF(L525&lt;&gt;0,MAX(L525,R525,X525,AD525,AJ525,AP525),"NE")</f>
        <v>45569</v>
      </c>
      <c r="G525" s="401" t="str">
        <f t="shared" si="77"/>
        <v>A</v>
      </c>
      <c r="H525" s="898" t="str">
        <f t="shared" si="78"/>
        <v>MR.DER-0795_24-SP 097-Entrega Final-I01</v>
      </c>
      <c r="I525" s="413" t="str">
        <f t="shared" si="79"/>
        <v>ND</v>
      </c>
      <c r="J525" s="935" t="str">
        <f t="shared" si="80"/>
        <v>ND</v>
      </c>
      <c r="K525" s="398" t="s">
        <v>3730</v>
      </c>
      <c r="L525" s="430">
        <v>44984</v>
      </c>
      <c r="M525" s="914" t="s">
        <v>6599</v>
      </c>
      <c r="N525" s="430" t="s">
        <v>5536</v>
      </c>
      <c r="O525" s="430">
        <v>45008</v>
      </c>
      <c r="P525" s="1152" t="s">
        <v>8635</v>
      </c>
      <c r="Q525" s="398" t="s">
        <v>3765</v>
      </c>
      <c r="R525" s="430">
        <v>45399</v>
      </c>
      <c r="S525" s="914" t="s">
        <v>7548</v>
      </c>
      <c r="T525" s="398" t="s">
        <v>5536</v>
      </c>
      <c r="U525" s="430">
        <v>45412</v>
      </c>
      <c r="V525" s="1152" t="s">
        <v>8636</v>
      </c>
      <c r="W525" s="398" t="s">
        <v>5701</v>
      </c>
      <c r="X525" s="430">
        <v>45483</v>
      </c>
      <c r="Y525" s="914" t="s">
        <v>8126</v>
      </c>
      <c r="Z525" s="398" t="s">
        <v>5537</v>
      </c>
      <c r="AA525" s="430">
        <v>45484</v>
      </c>
      <c r="AB525" s="926" t="s">
        <v>8637</v>
      </c>
      <c r="AC525" s="398" t="s">
        <v>3748</v>
      </c>
      <c r="AD525" s="430">
        <v>45562</v>
      </c>
      <c r="AE525" s="914" t="s">
        <v>8265</v>
      </c>
      <c r="AF525" s="398"/>
      <c r="AG525" s="398"/>
      <c r="AH525" s="926" t="s">
        <v>8638</v>
      </c>
      <c r="AI525" s="398" t="s">
        <v>3748</v>
      </c>
      <c r="AJ525" s="430">
        <v>45569</v>
      </c>
      <c r="AK525" s="914" t="s">
        <v>8272</v>
      </c>
      <c r="AL525" s="398"/>
      <c r="AM525" s="398"/>
      <c r="AN525" s="398"/>
      <c r="AO525" s="398"/>
      <c r="AP525" s="398"/>
      <c r="AQ525" s="398"/>
      <c r="AR525" s="398"/>
      <c r="AS525" s="398"/>
      <c r="AT525" s="398"/>
      <c r="AU525" s="398"/>
      <c r="AV525" s="398"/>
      <c r="AW525" s="398"/>
      <c r="AX525" s="398"/>
      <c r="AY525" s="398"/>
      <c r="AZ525" s="397"/>
      <c r="BA525" s="398"/>
      <c r="BB525" s="398"/>
      <c r="BC525" s="397"/>
      <c r="BD525" s="398"/>
      <c r="BE525" s="398"/>
      <c r="BF525" s="398"/>
      <c r="BG525" s="398"/>
      <c r="BH525" s="398"/>
      <c r="BI525" s="397"/>
      <c r="BJ525" s="398"/>
      <c r="BK525" s="398"/>
      <c r="BL525" s="397"/>
      <c r="BM525" s="398"/>
      <c r="BN525" s="398"/>
      <c r="BO525" s="398"/>
      <c r="BP525" s="398"/>
      <c r="BQ525" s="398"/>
      <c r="BR525" s="398"/>
      <c r="BS525" s="398"/>
      <c r="BT525" s="398"/>
      <c r="BU525" s="398"/>
      <c r="BV525" s="398"/>
      <c r="BW525" s="398"/>
      <c r="BX525" s="398"/>
      <c r="BY525" s="398"/>
      <c r="BZ525" s="398"/>
      <c r="CA525" s="398"/>
      <c r="CB525" s="398"/>
      <c r="CC525" s="398"/>
      <c r="CD525" s="398"/>
      <c r="CE525" s="398"/>
      <c r="CF525" s="398"/>
      <c r="CG525" s="398"/>
      <c r="CH525" s="398"/>
      <c r="CI525" s="398"/>
      <c r="CJ525" s="398"/>
    </row>
    <row r="526" spans="1:88" s="402" customFormat="1" x14ac:dyDescent="0.2">
      <c r="A526" s="899" t="s">
        <v>8263</v>
      </c>
      <c r="B526" s="397"/>
      <c r="C526" s="398" t="s">
        <v>8257</v>
      </c>
      <c r="D526" s="900" t="s">
        <v>6598</v>
      </c>
      <c r="E526" s="429" t="s">
        <v>6591</v>
      </c>
      <c r="F526" s="399">
        <f>IF(L526&lt;&gt;0,MAX(L526,R526,X526,AD526,AJ526,AP526),"NE")</f>
        <v>45569</v>
      </c>
      <c r="G526" s="401" t="str">
        <f t="shared" si="77"/>
        <v>A</v>
      </c>
      <c r="H526" s="898" t="str">
        <f t="shared" si="78"/>
        <v>MR.DER-0795_24-SP 097-Entrega Final-I01</v>
      </c>
      <c r="I526" s="413" t="str">
        <f t="shared" si="79"/>
        <v>ND</v>
      </c>
      <c r="J526" s="935" t="str">
        <f t="shared" si="80"/>
        <v>ND</v>
      </c>
      <c r="K526" s="398" t="s">
        <v>3730</v>
      </c>
      <c r="L526" s="430">
        <v>44984</v>
      </c>
      <c r="M526" s="914" t="s">
        <v>6599</v>
      </c>
      <c r="N526" s="430" t="s">
        <v>5536</v>
      </c>
      <c r="O526" s="430">
        <v>45008</v>
      </c>
      <c r="P526" s="1152" t="s">
        <v>8635</v>
      </c>
      <c r="Q526" s="398" t="s">
        <v>3765</v>
      </c>
      <c r="R526" s="430">
        <v>45399</v>
      </c>
      <c r="S526" s="914" t="s">
        <v>7548</v>
      </c>
      <c r="T526" s="398" t="s">
        <v>5536</v>
      </c>
      <c r="U526" s="430">
        <v>45412</v>
      </c>
      <c r="V526" s="1152" t="s">
        <v>8636</v>
      </c>
      <c r="W526" s="398" t="s">
        <v>5701</v>
      </c>
      <c r="X526" s="430">
        <v>45483</v>
      </c>
      <c r="Y526" s="914" t="s">
        <v>8126</v>
      </c>
      <c r="Z526" s="398" t="s">
        <v>5537</v>
      </c>
      <c r="AA526" s="430">
        <v>45484</v>
      </c>
      <c r="AB526" s="926" t="s">
        <v>8637</v>
      </c>
      <c r="AC526" s="398" t="s">
        <v>3748</v>
      </c>
      <c r="AD526" s="430">
        <v>45562</v>
      </c>
      <c r="AE526" s="914" t="s">
        <v>8265</v>
      </c>
      <c r="AF526" s="398"/>
      <c r="AG526" s="398"/>
      <c r="AH526" s="926" t="s">
        <v>8638</v>
      </c>
      <c r="AI526" s="398" t="s">
        <v>3748</v>
      </c>
      <c r="AJ526" s="430">
        <v>45569</v>
      </c>
      <c r="AK526" s="914" t="s">
        <v>8272</v>
      </c>
      <c r="AL526" s="398"/>
      <c r="AM526" s="398"/>
      <c r="AN526" s="398"/>
      <c r="AO526" s="398"/>
      <c r="AP526" s="398"/>
      <c r="AQ526" s="398"/>
      <c r="AR526" s="398"/>
      <c r="AS526" s="398"/>
      <c r="AT526" s="398"/>
      <c r="AU526" s="398"/>
      <c r="AV526" s="398"/>
      <c r="AW526" s="398"/>
      <c r="AX526" s="398"/>
      <c r="AY526" s="398"/>
      <c r="AZ526" s="397"/>
      <c r="BA526" s="398"/>
      <c r="BB526" s="398"/>
      <c r="BC526" s="397"/>
      <c r="BD526" s="398"/>
      <c r="BE526" s="398"/>
      <c r="BF526" s="398"/>
      <c r="BG526" s="398"/>
      <c r="BH526" s="398"/>
      <c r="BI526" s="397"/>
      <c r="BJ526" s="398"/>
      <c r="BK526" s="398"/>
      <c r="BL526" s="397"/>
      <c r="BM526" s="398"/>
      <c r="BN526" s="398"/>
      <c r="BO526" s="398"/>
      <c r="BP526" s="398"/>
      <c r="BQ526" s="398"/>
      <c r="BR526" s="398"/>
      <c r="BS526" s="398"/>
      <c r="BT526" s="398"/>
      <c r="BU526" s="398"/>
      <c r="BV526" s="398"/>
      <c r="BW526" s="398"/>
      <c r="BX526" s="398"/>
      <c r="BY526" s="398"/>
      <c r="BZ526" s="398"/>
      <c r="CA526" s="398"/>
      <c r="CB526" s="398"/>
      <c r="CC526" s="398"/>
      <c r="CD526" s="398"/>
      <c r="CE526" s="398"/>
      <c r="CF526" s="398"/>
      <c r="CG526" s="398"/>
      <c r="CH526" s="398"/>
      <c r="CI526" s="398"/>
      <c r="CJ526" s="398"/>
    </row>
    <row r="527" spans="1:88" s="402" customFormat="1" ht="15" x14ac:dyDescent="0.25">
      <c r="A527" s="899" t="s">
        <v>8263</v>
      </c>
      <c r="B527" s="441"/>
      <c r="C527" s="445" t="s">
        <v>8257</v>
      </c>
      <c r="D527" s="900" t="s">
        <v>6598</v>
      </c>
      <c r="E527" s="429" t="s">
        <v>6592</v>
      </c>
      <c r="F527" s="399">
        <f>IF(L527&lt;&gt;0,MAX(L527,R527,X527,AD527,AJ527,AP527,AV527),"NE")</f>
        <v>45756</v>
      </c>
      <c r="G527" s="401" t="str">
        <f t="shared" si="77"/>
        <v>B</v>
      </c>
      <c r="H527" s="898" t="str">
        <f t="shared" si="78"/>
        <v>MR.DER-0959_25-SP 097-D-Entrega Final-I04</v>
      </c>
      <c r="I527" s="413" t="str">
        <f t="shared" si="79"/>
        <v>ND</v>
      </c>
      <c r="J527" s="935" t="str">
        <f t="shared" si="80"/>
        <v>ND</v>
      </c>
      <c r="K527" s="398" t="s">
        <v>3730</v>
      </c>
      <c r="L527" s="430">
        <v>44984</v>
      </c>
      <c r="M527" s="914" t="s">
        <v>6599</v>
      </c>
      <c r="N527" s="430" t="s">
        <v>5536</v>
      </c>
      <c r="O527" s="430">
        <v>45008</v>
      </c>
      <c r="P527" s="1152" t="s">
        <v>8635</v>
      </c>
      <c r="Q527" s="398" t="s">
        <v>3765</v>
      </c>
      <c r="R527" s="430">
        <v>45399</v>
      </c>
      <c r="S527" s="914" t="s">
        <v>7548</v>
      </c>
      <c r="T527" s="398" t="s">
        <v>5536</v>
      </c>
      <c r="U527" s="430">
        <v>45412</v>
      </c>
      <c r="V527" s="1152" t="s">
        <v>8636</v>
      </c>
      <c r="W527" s="398" t="s">
        <v>5701</v>
      </c>
      <c r="X527" s="430">
        <v>45483</v>
      </c>
      <c r="Y527" s="914" t="s">
        <v>8126</v>
      </c>
      <c r="Z527" s="398" t="s">
        <v>5538</v>
      </c>
      <c r="AA527" s="430">
        <v>45484</v>
      </c>
      <c r="AB527" s="926" t="s">
        <v>8637</v>
      </c>
      <c r="AC527" s="398" t="s">
        <v>3748</v>
      </c>
      <c r="AD527" s="430">
        <v>45562</v>
      </c>
      <c r="AE527" s="914" t="s">
        <v>8265</v>
      </c>
      <c r="AF527" s="398"/>
      <c r="AG527" s="398"/>
      <c r="AH527" s="926" t="s">
        <v>8638</v>
      </c>
      <c r="AI527" s="398" t="s">
        <v>3748</v>
      </c>
      <c r="AJ527" s="430">
        <v>45569</v>
      </c>
      <c r="AK527" s="914" t="s">
        <v>8272</v>
      </c>
      <c r="AL527" s="398"/>
      <c r="AM527" s="398"/>
      <c r="AN527" s="398"/>
      <c r="AO527" s="398" t="s">
        <v>5626</v>
      </c>
      <c r="AP527" s="430">
        <v>45625</v>
      </c>
      <c r="AQ527" s="1152" t="s">
        <v>8808</v>
      </c>
      <c r="AR527" s="398"/>
      <c r="AS527" s="398"/>
      <c r="AT527" s="398"/>
      <c r="AU527" s="398" t="s">
        <v>5811</v>
      </c>
      <c r="AV527" s="430">
        <v>45756</v>
      </c>
      <c r="AW527" s="1153" t="s">
        <v>9051</v>
      </c>
      <c r="AX527" s="398"/>
      <c r="AY527" s="398"/>
      <c r="AZ527" s="397"/>
      <c r="BA527" s="398"/>
      <c r="BB527" s="398"/>
      <c r="BC527" s="397"/>
      <c r="BD527" s="398"/>
      <c r="BE527" s="398"/>
      <c r="BF527" s="398"/>
      <c r="BG527" s="398"/>
      <c r="BH527" s="398"/>
      <c r="BI527" s="397"/>
      <c r="BJ527" s="398"/>
      <c r="BK527" s="398"/>
      <c r="BL527" s="397"/>
      <c r="BM527" s="398"/>
      <c r="BN527" s="398"/>
      <c r="BO527" s="398"/>
      <c r="BP527" s="398"/>
      <c r="BQ527" s="398"/>
      <c r="BR527" s="398"/>
      <c r="BS527" s="398"/>
      <c r="BT527" s="398"/>
      <c r="BU527" s="398"/>
      <c r="BV527" s="398"/>
      <c r="BW527" s="398"/>
      <c r="BX527" s="398"/>
      <c r="BY527" s="398"/>
      <c r="BZ527" s="398"/>
      <c r="CA527" s="398"/>
      <c r="CB527" s="398"/>
      <c r="CC527" s="398"/>
      <c r="CD527" s="398"/>
      <c r="CE527" s="398"/>
      <c r="CF527" s="398"/>
      <c r="CG527" s="398"/>
      <c r="CH527" s="398"/>
      <c r="CI527" s="398"/>
      <c r="CJ527" s="398"/>
    </row>
    <row r="528" spans="1:88" s="402" customFormat="1" x14ac:dyDescent="0.2">
      <c r="A528" s="899" t="s">
        <v>8263</v>
      </c>
      <c r="B528" s="397"/>
      <c r="C528" s="398" t="s">
        <v>8257</v>
      </c>
      <c r="D528" s="900" t="s">
        <v>6598</v>
      </c>
      <c r="E528" s="429" t="s">
        <v>6593</v>
      </c>
      <c r="F528" s="399">
        <f>IF(L528&lt;&gt;0,MAX(L528,R528,X528,AD528,AJ528,AP528),"NE")</f>
        <v>45569</v>
      </c>
      <c r="G528" s="401" t="str">
        <f t="shared" si="77"/>
        <v>A</v>
      </c>
      <c r="H528" s="898" t="str">
        <f t="shared" si="78"/>
        <v>MR.DER-0795_24-SP 097-Entrega Final-I01</v>
      </c>
      <c r="I528" s="413" t="str">
        <f t="shared" si="79"/>
        <v>ND</v>
      </c>
      <c r="J528" s="935" t="str">
        <f t="shared" si="80"/>
        <v>ND</v>
      </c>
      <c r="K528" s="398" t="s">
        <v>3730</v>
      </c>
      <c r="L528" s="430">
        <v>44984</v>
      </c>
      <c r="M528" s="914" t="s">
        <v>6599</v>
      </c>
      <c r="N528" s="430" t="s">
        <v>5536</v>
      </c>
      <c r="O528" s="430">
        <v>45008</v>
      </c>
      <c r="P528" s="1152" t="s">
        <v>8635</v>
      </c>
      <c r="Q528" s="398" t="s">
        <v>3765</v>
      </c>
      <c r="R528" s="430">
        <v>45399</v>
      </c>
      <c r="S528" s="914" t="s">
        <v>7548</v>
      </c>
      <c r="T528" s="398" t="s">
        <v>5536</v>
      </c>
      <c r="U528" s="430">
        <v>45412</v>
      </c>
      <c r="V528" s="1152" t="s">
        <v>8636</v>
      </c>
      <c r="W528" s="398" t="s">
        <v>5701</v>
      </c>
      <c r="X528" s="430">
        <v>45483</v>
      </c>
      <c r="Y528" s="914" t="s">
        <v>8126</v>
      </c>
      <c r="Z528" s="398" t="s">
        <v>5538</v>
      </c>
      <c r="AA528" s="430">
        <v>45484</v>
      </c>
      <c r="AB528" s="926" t="s">
        <v>8637</v>
      </c>
      <c r="AC528" s="398" t="s">
        <v>3748</v>
      </c>
      <c r="AD528" s="430">
        <v>45562</v>
      </c>
      <c r="AE528" s="914" t="s">
        <v>8265</v>
      </c>
      <c r="AF528" s="398"/>
      <c r="AG528" s="398"/>
      <c r="AH528" s="926" t="s">
        <v>8638</v>
      </c>
      <c r="AI528" s="398" t="s">
        <v>3748</v>
      </c>
      <c r="AJ528" s="430">
        <v>45569</v>
      </c>
      <c r="AK528" s="914" t="s">
        <v>8272</v>
      </c>
      <c r="AL528" s="398"/>
      <c r="AM528" s="398"/>
      <c r="AN528" s="398"/>
      <c r="AO528" s="398"/>
      <c r="AP528" s="398"/>
      <c r="AQ528" s="398"/>
      <c r="AR528" s="398"/>
      <c r="AS528" s="398"/>
      <c r="AT528" s="398"/>
      <c r="AU528" s="398"/>
      <c r="AV528" s="398"/>
      <c r="AW528" s="398"/>
      <c r="AX528" s="398"/>
      <c r="AY528" s="398"/>
      <c r="AZ528" s="397"/>
      <c r="BA528" s="398"/>
      <c r="BB528" s="398"/>
      <c r="BC528" s="397"/>
      <c r="BD528" s="398"/>
      <c r="BE528" s="398"/>
      <c r="BF528" s="398"/>
      <c r="BG528" s="398"/>
      <c r="BH528" s="398"/>
      <c r="BI528" s="397"/>
      <c r="BJ528" s="398"/>
      <c r="BK528" s="398"/>
      <c r="BL528" s="397"/>
      <c r="BM528" s="398"/>
      <c r="BN528" s="398"/>
      <c r="BO528" s="398"/>
      <c r="BP528" s="398"/>
      <c r="BQ528" s="398"/>
      <c r="BR528" s="398"/>
      <c r="BS528" s="398"/>
      <c r="BT528" s="398"/>
      <c r="BU528" s="398"/>
      <c r="BV528" s="398"/>
      <c r="BW528" s="398"/>
      <c r="BX528" s="398"/>
      <c r="BY528" s="398"/>
      <c r="BZ528" s="398"/>
      <c r="CA528" s="398"/>
      <c r="CB528" s="398"/>
      <c r="CC528" s="398"/>
      <c r="CD528" s="398"/>
      <c r="CE528" s="398"/>
      <c r="CF528" s="398"/>
      <c r="CG528" s="398"/>
      <c r="CH528" s="398"/>
      <c r="CI528" s="398"/>
      <c r="CJ528" s="398"/>
    </row>
    <row r="529" spans="1:88" s="402" customFormat="1" x14ac:dyDescent="0.2">
      <c r="A529" s="899" t="s">
        <v>8263</v>
      </c>
      <c r="B529" s="397"/>
      <c r="C529" s="398" t="s">
        <v>8257</v>
      </c>
      <c r="D529" s="900" t="s">
        <v>6598</v>
      </c>
      <c r="E529" s="429" t="s">
        <v>6594</v>
      </c>
      <c r="F529" s="399">
        <f>IF(L529&lt;&gt;0,MAX(L529,R529,X529,AD529,AJ529,AP529),"NE")</f>
        <v>45569</v>
      </c>
      <c r="G529" s="401" t="str">
        <f t="shared" si="77"/>
        <v>A</v>
      </c>
      <c r="H529" s="898" t="str">
        <f t="shared" si="78"/>
        <v>MR.DER-0795_24-SP 097-Entrega Final-I01</v>
      </c>
      <c r="I529" s="413" t="str">
        <f t="shared" si="79"/>
        <v>ND</v>
      </c>
      <c r="J529" s="935" t="str">
        <f t="shared" si="80"/>
        <v>ND</v>
      </c>
      <c r="K529" s="398" t="s">
        <v>3730</v>
      </c>
      <c r="L529" s="430">
        <v>44984</v>
      </c>
      <c r="M529" s="914" t="s">
        <v>6599</v>
      </c>
      <c r="N529" s="430" t="s">
        <v>5536</v>
      </c>
      <c r="O529" s="430">
        <v>45008</v>
      </c>
      <c r="P529" s="1152" t="s">
        <v>8635</v>
      </c>
      <c r="Q529" s="398" t="s">
        <v>3765</v>
      </c>
      <c r="R529" s="430">
        <v>45399</v>
      </c>
      <c r="S529" s="914" t="s">
        <v>7548</v>
      </c>
      <c r="T529" s="398" t="s">
        <v>5536</v>
      </c>
      <c r="U529" s="430">
        <v>45412</v>
      </c>
      <c r="V529" s="1152" t="s">
        <v>8636</v>
      </c>
      <c r="W529" s="398" t="s">
        <v>5701</v>
      </c>
      <c r="X529" s="430">
        <v>45483</v>
      </c>
      <c r="Y529" s="914" t="s">
        <v>8126</v>
      </c>
      <c r="Z529" s="398" t="s">
        <v>5537</v>
      </c>
      <c r="AA529" s="430">
        <v>45484</v>
      </c>
      <c r="AB529" s="926" t="s">
        <v>8637</v>
      </c>
      <c r="AC529" s="398" t="s">
        <v>3748</v>
      </c>
      <c r="AD529" s="430">
        <v>45562</v>
      </c>
      <c r="AE529" s="914" t="s">
        <v>8265</v>
      </c>
      <c r="AF529" s="398"/>
      <c r="AG529" s="398"/>
      <c r="AH529" s="926" t="s">
        <v>8638</v>
      </c>
      <c r="AI529" s="398" t="s">
        <v>3748</v>
      </c>
      <c r="AJ529" s="430">
        <v>45569</v>
      </c>
      <c r="AK529" s="914" t="s">
        <v>8272</v>
      </c>
      <c r="AL529" s="398"/>
      <c r="AM529" s="398"/>
      <c r="AN529" s="398"/>
      <c r="AO529" s="398"/>
      <c r="AP529" s="398"/>
      <c r="AQ529" s="398"/>
      <c r="AR529" s="398"/>
      <c r="AS529" s="398"/>
      <c r="AT529" s="398"/>
      <c r="AU529" s="398"/>
      <c r="AV529" s="398"/>
      <c r="AW529" s="398"/>
      <c r="AX529" s="398"/>
      <c r="AY529" s="398"/>
      <c r="AZ529" s="397"/>
      <c r="BA529" s="398"/>
      <c r="BB529" s="398"/>
      <c r="BC529" s="397"/>
      <c r="BD529" s="398"/>
      <c r="BE529" s="398"/>
      <c r="BF529" s="398"/>
      <c r="BG529" s="398"/>
      <c r="BH529" s="398"/>
      <c r="BI529" s="397"/>
      <c r="BJ529" s="398"/>
      <c r="BK529" s="398"/>
      <c r="BL529" s="397"/>
      <c r="BM529" s="398"/>
      <c r="BN529" s="398"/>
      <c r="BO529" s="398"/>
      <c r="BP529" s="398"/>
      <c r="BQ529" s="398"/>
      <c r="BR529" s="398"/>
      <c r="BS529" s="398"/>
      <c r="BT529" s="398"/>
      <c r="BU529" s="398"/>
      <c r="BV529" s="398"/>
      <c r="BW529" s="398"/>
      <c r="BX529" s="398"/>
      <c r="BY529" s="398"/>
      <c r="BZ529" s="398"/>
      <c r="CA529" s="398"/>
      <c r="CB529" s="398"/>
      <c r="CC529" s="398"/>
      <c r="CD529" s="398"/>
      <c r="CE529" s="398"/>
      <c r="CF529" s="398"/>
      <c r="CG529" s="398"/>
      <c r="CH529" s="398"/>
      <c r="CI529" s="398"/>
      <c r="CJ529" s="398"/>
    </row>
    <row r="530" spans="1:88" s="402" customFormat="1" x14ac:dyDescent="0.2">
      <c r="A530" s="899" t="s">
        <v>8263</v>
      </c>
      <c r="B530" s="397"/>
      <c r="C530" s="398" t="s">
        <v>8257</v>
      </c>
      <c r="D530" s="900" t="s">
        <v>6598</v>
      </c>
      <c r="E530" s="429" t="s">
        <v>6595</v>
      </c>
      <c r="F530" s="399">
        <f>IF(L530&lt;&gt;0,MAX(L530,R530,X530,AD530,AJ530,AP530),"NE")</f>
        <v>45569</v>
      </c>
      <c r="G530" s="401" t="str">
        <f t="shared" si="77"/>
        <v>A</v>
      </c>
      <c r="H530" s="898" t="str">
        <f t="shared" si="78"/>
        <v>MR.DER-0795_24-SP 097-Entrega Final-I01</v>
      </c>
      <c r="I530" s="413" t="str">
        <f t="shared" si="79"/>
        <v>ND</v>
      </c>
      <c r="J530" s="935" t="str">
        <f t="shared" si="80"/>
        <v>ND</v>
      </c>
      <c r="K530" s="398" t="s">
        <v>3730</v>
      </c>
      <c r="L530" s="430">
        <v>44984</v>
      </c>
      <c r="M530" s="914" t="s">
        <v>6599</v>
      </c>
      <c r="N530" s="430" t="s">
        <v>5536</v>
      </c>
      <c r="O530" s="430">
        <v>45008</v>
      </c>
      <c r="P530" s="1152" t="s">
        <v>8635</v>
      </c>
      <c r="Q530" s="398" t="s">
        <v>3765</v>
      </c>
      <c r="R530" s="430">
        <v>45399</v>
      </c>
      <c r="S530" s="914" t="s">
        <v>7548</v>
      </c>
      <c r="T530" s="398" t="s">
        <v>5536</v>
      </c>
      <c r="U530" s="430">
        <v>45412</v>
      </c>
      <c r="V530" s="1152" t="s">
        <v>8636</v>
      </c>
      <c r="W530" s="398" t="s">
        <v>5701</v>
      </c>
      <c r="X530" s="430">
        <v>45483</v>
      </c>
      <c r="Y530" s="914" t="s">
        <v>8126</v>
      </c>
      <c r="Z530" s="398" t="s">
        <v>5538</v>
      </c>
      <c r="AA530" s="430">
        <v>45484</v>
      </c>
      <c r="AB530" s="926" t="s">
        <v>8637</v>
      </c>
      <c r="AC530" s="398" t="s">
        <v>3748</v>
      </c>
      <c r="AD530" s="430">
        <v>45562</v>
      </c>
      <c r="AE530" s="914" t="s">
        <v>8265</v>
      </c>
      <c r="AF530" s="398"/>
      <c r="AG530" s="398"/>
      <c r="AH530" s="926" t="s">
        <v>8638</v>
      </c>
      <c r="AI530" s="398" t="s">
        <v>3748</v>
      </c>
      <c r="AJ530" s="430">
        <v>45569</v>
      </c>
      <c r="AK530" s="914" t="s">
        <v>8272</v>
      </c>
      <c r="AL530" s="398"/>
      <c r="AM530" s="398"/>
      <c r="AN530" s="398"/>
      <c r="AO530" s="398"/>
      <c r="AP530" s="398"/>
      <c r="AQ530" s="398"/>
      <c r="AR530" s="398"/>
      <c r="AS530" s="398"/>
      <c r="AT530" s="398"/>
      <c r="AU530" s="398"/>
      <c r="AV530" s="398"/>
      <c r="AW530" s="398"/>
      <c r="AX530" s="398"/>
      <c r="AY530" s="398"/>
      <c r="AZ530" s="397"/>
      <c r="BA530" s="398"/>
      <c r="BB530" s="398"/>
      <c r="BC530" s="397"/>
      <c r="BD530" s="398"/>
      <c r="BE530" s="398"/>
      <c r="BF530" s="398"/>
      <c r="BG530" s="398"/>
      <c r="BH530" s="398"/>
      <c r="BI530" s="397"/>
      <c r="BJ530" s="398"/>
      <c r="BK530" s="398"/>
      <c r="BL530" s="397"/>
      <c r="BM530" s="398"/>
      <c r="BN530" s="398"/>
      <c r="BO530" s="398"/>
      <c r="BP530" s="398"/>
      <c r="BQ530" s="398"/>
      <c r="BR530" s="398"/>
      <c r="BS530" s="398"/>
      <c r="BT530" s="398"/>
      <c r="BU530" s="398"/>
      <c r="BV530" s="398"/>
      <c r="BW530" s="398"/>
      <c r="BX530" s="398"/>
      <c r="BY530" s="398"/>
      <c r="BZ530" s="398"/>
      <c r="CA530" s="398"/>
      <c r="CB530" s="398"/>
      <c r="CC530" s="398"/>
      <c r="CD530" s="398"/>
      <c r="CE530" s="398"/>
      <c r="CF530" s="398"/>
      <c r="CG530" s="398"/>
      <c r="CH530" s="398"/>
      <c r="CI530" s="398"/>
      <c r="CJ530" s="398"/>
    </row>
    <row r="531" spans="1:88" s="402" customFormat="1" x14ac:dyDescent="0.2">
      <c r="A531" s="899" t="s">
        <v>8263</v>
      </c>
      <c r="B531" s="397"/>
      <c r="C531" s="398" t="s">
        <v>8257</v>
      </c>
      <c r="D531" s="900" t="s">
        <v>6598</v>
      </c>
      <c r="E531" s="429" t="s">
        <v>6596</v>
      </c>
      <c r="F531" s="399">
        <f>IF(L531&lt;&gt;0,MAX(L531,R531,X531,AD531,AJ531,AP531),"NE")</f>
        <v>45569</v>
      </c>
      <c r="G531" s="401" t="str">
        <f t="shared" si="77"/>
        <v>A</v>
      </c>
      <c r="H531" s="898" t="str">
        <f t="shared" si="78"/>
        <v>MR.DER-0795_24-SP 097-Entrega Final-I01</v>
      </c>
      <c r="I531" s="413" t="str">
        <f t="shared" si="79"/>
        <v>ND</v>
      </c>
      <c r="J531" s="935" t="str">
        <f t="shared" si="80"/>
        <v>ND</v>
      </c>
      <c r="K531" s="398" t="s">
        <v>3730</v>
      </c>
      <c r="L531" s="430">
        <v>44984</v>
      </c>
      <c r="M531" s="914" t="s">
        <v>6599</v>
      </c>
      <c r="N531" s="430" t="s">
        <v>5536</v>
      </c>
      <c r="O531" s="430">
        <v>45008</v>
      </c>
      <c r="P531" s="1152" t="s">
        <v>8635</v>
      </c>
      <c r="Q531" s="398" t="s">
        <v>3765</v>
      </c>
      <c r="R531" s="430">
        <v>45399</v>
      </c>
      <c r="S531" s="914" t="s">
        <v>7548</v>
      </c>
      <c r="T531" s="398" t="s">
        <v>5536</v>
      </c>
      <c r="U531" s="430">
        <v>45412</v>
      </c>
      <c r="V531" s="1152" t="s">
        <v>8636</v>
      </c>
      <c r="W531" s="398" t="s">
        <v>5701</v>
      </c>
      <c r="X531" s="430">
        <v>45483</v>
      </c>
      <c r="Y531" s="914" t="s">
        <v>8126</v>
      </c>
      <c r="Z531" s="398" t="s">
        <v>5537</v>
      </c>
      <c r="AA531" s="430">
        <v>45484</v>
      </c>
      <c r="AB531" s="1152" t="s">
        <v>8637</v>
      </c>
      <c r="AC531" s="398" t="s">
        <v>3748</v>
      </c>
      <c r="AD531" s="430">
        <v>45562</v>
      </c>
      <c r="AE531" s="914" t="s">
        <v>8265</v>
      </c>
      <c r="AF531" s="398"/>
      <c r="AG531" s="398"/>
      <c r="AH531" s="1152" t="s">
        <v>8638</v>
      </c>
      <c r="AI531" s="398" t="s">
        <v>3748</v>
      </c>
      <c r="AJ531" s="430">
        <v>45569</v>
      </c>
      <c r="AK531" s="914" t="s">
        <v>8272</v>
      </c>
      <c r="AL531" s="398"/>
      <c r="AM531" s="398"/>
      <c r="AN531" s="398"/>
      <c r="AO531" s="398"/>
      <c r="AP531" s="398"/>
      <c r="AQ531" s="398"/>
      <c r="AR531" s="398"/>
      <c r="AS531" s="398"/>
      <c r="AT531" s="398"/>
      <c r="AU531" s="398"/>
      <c r="AV531" s="398"/>
      <c r="AW531" s="398"/>
      <c r="AX531" s="398"/>
      <c r="AY531" s="398"/>
      <c r="AZ531" s="397"/>
      <c r="BA531" s="398"/>
      <c r="BB531" s="398"/>
      <c r="BC531" s="397"/>
      <c r="BD531" s="398"/>
      <c r="BE531" s="398"/>
      <c r="BF531" s="398"/>
      <c r="BG531" s="398"/>
      <c r="BH531" s="398"/>
      <c r="BI531" s="397"/>
      <c r="BJ531" s="398"/>
      <c r="BK531" s="398"/>
      <c r="BL531" s="397"/>
      <c r="BM531" s="398"/>
      <c r="BN531" s="398"/>
      <c r="BO531" s="398"/>
      <c r="BP531" s="398"/>
      <c r="BQ531" s="398"/>
      <c r="BR531" s="398"/>
      <c r="BS531" s="398"/>
      <c r="BT531" s="398"/>
      <c r="BU531" s="398"/>
      <c r="BV531" s="398"/>
      <c r="BW531" s="398"/>
      <c r="BX531" s="398"/>
      <c r="BY531" s="398"/>
      <c r="BZ531" s="398"/>
      <c r="CA531" s="398"/>
      <c r="CB531" s="398"/>
      <c r="CC531" s="398"/>
      <c r="CD531" s="398"/>
      <c r="CE531" s="398"/>
      <c r="CF531" s="398"/>
      <c r="CG531" s="398"/>
      <c r="CH531" s="398"/>
      <c r="CI531" s="398"/>
      <c r="CJ531" s="398"/>
    </row>
    <row r="532" spans="1:88" s="402" customFormat="1" x14ac:dyDescent="0.2">
      <c r="A532" s="899" t="s">
        <v>8263</v>
      </c>
      <c r="B532" s="397"/>
      <c r="C532" s="398" t="s">
        <v>8257</v>
      </c>
      <c r="D532" s="900" t="s">
        <v>6598</v>
      </c>
      <c r="E532" s="429" t="s">
        <v>6597</v>
      </c>
      <c r="F532" s="399">
        <f>IF(L532&lt;&gt;0,MAX(L532,R532,X532,AD532,AJ532,AP532),"NE")</f>
        <v>45569</v>
      </c>
      <c r="G532" s="401" t="str">
        <f t="shared" si="77"/>
        <v>A</v>
      </c>
      <c r="H532" s="898" t="str">
        <f t="shared" si="78"/>
        <v>MR.DER-0795_24-SP 097-Entrega Final-I01</v>
      </c>
      <c r="I532" s="413" t="str">
        <f t="shared" si="79"/>
        <v>ND</v>
      </c>
      <c r="J532" s="935" t="str">
        <f t="shared" si="80"/>
        <v>ND</v>
      </c>
      <c r="K532" s="398" t="s">
        <v>3730</v>
      </c>
      <c r="L532" s="430">
        <v>44984</v>
      </c>
      <c r="M532" s="914" t="s">
        <v>6599</v>
      </c>
      <c r="N532" s="430" t="s">
        <v>5536</v>
      </c>
      <c r="O532" s="430">
        <v>45008</v>
      </c>
      <c r="P532" s="1152" t="s">
        <v>8635</v>
      </c>
      <c r="Q532" s="398" t="s">
        <v>3765</v>
      </c>
      <c r="R532" s="430">
        <v>45399</v>
      </c>
      <c r="S532" s="914" t="s">
        <v>7548</v>
      </c>
      <c r="T532" s="398" t="s">
        <v>5536</v>
      </c>
      <c r="U532" s="430">
        <v>45412</v>
      </c>
      <c r="V532" s="1152" t="s">
        <v>8636</v>
      </c>
      <c r="W532" s="398" t="s">
        <v>5701</v>
      </c>
      <c r="X532" s="430">
        <v>45483</v>
      </c>
      <c r="Y532" s="914" t="s">
        <v>8126</v>
      </c>
      <c r="Z532" s="398" t="s">
        <v>5537</v>
      </c>
      <c r="AA532" s="430">
        <v>45484</v>
      </c>
      <c r="AB532" s="926" t="s">
        <v>8637</v>
      </c>
      <c r="AC532" s="398" t="s">
        <v>3748</v>
      </c>
      <c r="AD532" s="430">
        <v>45562</v>
      </c>
      <c r="AE532" s="914" t="s">
        <v>8265</v>
      </c>
      <c r="AF532" s="398"/>
      <c r="AG532" s="398"/>
      <c r="AH532" s="926" t="s">
        <v>8638</v>
      </c>
      <c r="AI532" s="398" t="s">
        <v>3748</v>
      </c>
      <c r="AJ532" s="430">
        <v>45569</v>
      </c>
      <c r="AK532" s="914" t="s">
        <v>8272</v>
      </c>
      <c r="AL532" s="398"/>
      <c r="AM532" s="398"/>
      <c r="AN532" s="398"/>
      <c r="AO532" s="398"/>
      <c r="AP532" s="398"/>
      <c r="AQ532" s="398"/>
      <c r="AR532" s="398"/>
      <c r="AS532" s="398"/>
      <c r="AT532" s="398"/>
      <c r="AU532" s="398"/>
      <c r="AV532" s="398"/>
      <c r="AW532" s="398"/>
      <c r="AX532" s="398"/>
      <c r="AY532" s="398"/>
      <c r="AZ532" s="397"/>
      <c r="BA532" s="398"/>
      <c r="BB532" s="398"/>
      <c r="BC532" s="397"/>
      <c r="BD532" s="398"/>
      <c r="BE532" s="398"/>
      <c r="BF532" s="398"/>
      <c r="BG532" s="398"/>
      <c r="BH532" s="398"/>
      <c r="BI532" s="397"/>
      <c r="BJ532" s="398"/>
      <c r="BK532" s="398"/>
      <c r="BL532" s="397"/>
      <c r="BM532" s="398"/>
      <c r="BN532" s="398"/>
      <c r="BO532" s="398"/>
      <c r="BP532" s="398"/>
      <c r="BQ532" s="398"/>
      <c r="BR532" s="398"/>
      <c r="BS532" s="398"/>
      <c r="BT532" s="398"/>
      <c r="BU532" s="398"/>
      <c r="BV532" s="398"/>
      <c r="BW532" s="398"/>
      <c r="BX532" s="398"/>
      <c r="BY532" s="398"/>
      <c r="BZ532" s="398"/>
      <c r="CA532" s="398"/>
      <c r="CB532" s="398"/>
      <c r="CC532" s="398"/>
      <c r="CD532" s="398"/>
      <c r="CE532" s="398"/>
      <c r="CF532" s="398"/>
      <c r="CG532" s="398"/>
      <c r="CH532" s="398"/>
      <c r="CI532" s="398"/>
      <c r="CJ532" s="398"/>
    </row>
    <row r="533" spans="1:88" s="408" customFormat="1" x14ac:dyDescent="0.25">
      <c r="A533" s="921"/>
      <c r="B533" s="921">
        <f>COUNTA(B534:B542)</f>
        <v>0</v>
      </c>
      <c r="C533" s="921">
        <f>COUNTA(C534:C542)</f>
        <v>9</v>
      </c>
      <c r="D533" s="922"/>
      <c r="E533" s="923" t="s">
        <v>8132</v>
      </c>
      <c r="F533" s="921"/>
      <c r="G533" s="921"/>
      <c r="H533" s="415"/>
      <c r="I533" s="921"/>
      <c r="J533" s="921"/>
      <c r="K533" s="416"/>
      <c r="L533" s="416"/>
      <c r="M533" s="417"/>
      <c r="N533" s="418"/>
      <c r="O533" s="418"/>
      <c r="P533" s="418"/>
      <c r="Q533" s="416"/>
      <c r="R533" s="416"/>
      <c r="S533" s="417"/>
      <c r="T533" s="418"/>
      <c r="U533" s="418"/>
      <c r="V533" s="418"/>
      <c r="W533" s="416"/>
      <c r="X533" s="416"/>
      <c r="Y533" s="417"/>
      <c r="Z533" s="418"/>
      <c r="AA533" s="418"/>
      <c r="AB533" s="418"/>
      <c r="AC533" s="416"/>
      <c r="AD533" s="416"/>
      <c r="AE533" s="417"/>
      <c r="AF533" s="418"/>
      <c r="AG533" s="418"/>
      <c r="AH533" s="418"/>
      <c r="AI533" s="416"/>
      <c r="AJ533" s="416"/>
      <c r="AK533" s="417"/>
      <c r="AL533" s="418"/>
      <c r="AM533" s="418"/>
      <c r="AN533" s="418"/>
      <c r="AO533" s="416"/>
      <c r="AP533" s="416"/>
      <c r="AQ533" s="417"/>
      <c r="AR533" s="418"/>
      <c r="AS533" s="418"/>
      <c r="AT533" s="418"/>
      <c r="AU533" s="416"/>
      <c r="AV533" s="416"/>
      <c r="AW533" s="417"/>
      <c r="AX533" s="418"/>
      <c r="AY533" s="418"/>
      <c r="AZ533" s="924"/>
      <c r="BA533" s="416"/>
      <c r="BB533" s="416"/>
      <c r="BC533" s="925"/>
      <c r="BD533" s="418"/>
      <c r="BE533" s="418"/>
      <c r="BF533" s="418"/>
      <c r="BG533" s="416"/>
      <c r="BH533" s="416"/>
      <c r="BI533" s="925"/>
      <c r="BJ533" s="418"/>
      <c r="BK533" s="418"/>
      <c r="BL533" s="924"/>
      <c r="BM533" s="416"/>
      <c r="BN533" s="416"/>
      <c r="BO533" s="417"/>
      <c r="BP533" s="418"/>
      <c r="BQ533" s="418"/>
      <c r="BR533" s="418"/>
      <c r="BS533" s="416"/>
      <c r="BT533" s="416"/>
      <c r="BU533" s="417"/>
      <c r="BV533" s="418"/>
      <c r="BW533" s="418"/>
      <c r="BX533" s="418"/>
      <c r="BY533" s="416"/>
      <c r="BZ533" s="416"/>
      <c r="CA533" s="417"/>
      <c r="CB533" s="418"/>
      <c r="CC533" s="418"/>
      <c r="CD533" s="418"/>
      <c r="CE533" s="416"/>
      <c r="CF533" s="416"/>
      <c r="CG533" s="417"/>
      <c r="CH533" s="418"/>
      <c r="CI533" s="418"/>
      <c r="CJ533" s="418"/>
    </row>
    <row r="534" spans="1:88" s="402" customFormat="1" ht="15" x14ac:dyDescent="0.25">
      <c r="A534" s="899" t="s">
        <v>8263</v>
      </c>
      <c r="B534" s="397"/>
      <c r="C534" s="398" t="s">
        <v>8257</v>
      </c>
      <c r="D534" s="900" t="s">
        <v>8141</v>
      </c>
      <c r="E534" s="429" t="s">
        <v>8131</v>
      </c>
      <c r="F534" s="399">
        <f>IF(L534&lt;&gt;0,MAX(L534,R534,X534,AD534,AJ534,AP534,AV534),"NE")</f>
        <v>45993</v>
      </c>
      <c r="G534" s="401" t="str">
        <f t="shared" ref="G534:G551" si="81">IF($F534="","",INDEX($K534:$FI534,1,MATCH($F534,$K534:$FI534,)-1))</f>
        <v>C</v>
      </c>
      <c r="H534" s="898" t="str">
        <f t="shared" ref="H534:H551" si="82">IF($F534="","",INDEX($K534:$FL534,1,MATCH($F534,$K534:$FL534,)+1))</f>
        <v>MR_DER-1413_25</v>
      </c>
      <c r="I534" s="413" t="str">
        <f t="shared" ref="I534:I551" si="83">IF(F534="NE",F534,IF(INDEX(K534:CP534,,MATCH(F534,K534:CP534,0)+3)&lt;&gt;0,INDEX(K534:CP534,,MATCH(F534,K534:CP534,0)+3),"ND"))</f>
        <v>ND</v>
      </c>
      <c r="J534" s="413" t="str">
        <f t="shared" ref="J534:J551" si="84">IF(G534="NE",G534,IF(INDEX(K534:CQ534,,MATCH(G534,K534:CQ534,0)+3)&lt;&gt;0,INDEX(K534:CQ534,,MATCH(G534,K534:CQ534,0)+3),"ND"))</f>
        <v>ND</v>
      </c>
      <c r="K534" s="398" t="s">
        <v>3730</v>
      </c>
      <c r="L534" s="430">
        <v>45476</v>
      </c>
      <c r="M534" s="914" t="s">
        <v>8142</v>
      </c>
      <c r="N534" s="430" t="s">
        <v>5539</v>
      </c>
      <c r="O534" s="430">
        <v>45491</v>
      </c>
      <c r="P534" s="926" t="s">
        <v>8639</v>
      </c>
      <c r="Q534" s="398" t="s">
        <v>3748</v>
      </c>
      <c r="R534" s="430">
        <v>45496</v>
      </c>
      <c r="S534" s="914" t="s">
        <v>8148</v>
      </c>
      <c r="T534" s="398"/>
      <c r="U534" s="430"/>
      <c r="V534" s="926" t="s">
        <v>8640</v>
      </c>
      <c r="W534" s="398" t="s">
        <v>5626</v>
      </c>
      <c r="X534" s="430">
        <v>45553</v>
      </c>
      <c r="Y534" s="914" t="s">
        <v>8209</v>
      </c>
      <c r="Z534" s="398" t="s">
        <v>5539</v>
      </c>
      <c r="AA534" s="430">
        <v>45596</v>
      </c>
      <c r="AB534" s="926" t="s">
        <v>8641</v>
      </c>
      <c r="AC534" s="398" t="s">
        <v>5811</v>
      </c>
      <c r="AD534" s="430">
        <v>45597</v>
      </c>
      <c r="AE534" s="914" t="s">
        <v>8465</v>
      </c>
      <c r="AF534" s="398"/>
      <c r="AG534" s="398"/>
      <c r="AH534" s="926" t="s">
        <v>8642</v>
      </c>
      <c r="AI534" s="398" t="s">
        <v>5811</v>
      </c>
      <c r="AJ534" s="430">
        <v>45621</v>
      </c>
      <c r="AK534" s="1152" t="s">
        <v>8809</v>
      </c>
      <c r="AL534" s="398"/>
      <c r="AM534" s="398"/>
      <c r="AN534" s="398"/>
      <c r="AO534" s="398" t="s">
        <v>6393</v>
      </c>
      <c r="AP534" s="430">
        <v>45985</v>
      </c>
      <c r="AQ534" s="218" t="s">
        <v>11389</v>
      </c>
      <c r="AR534" s="398"/>
      <c r="AS534" s="398"/>
      <c r="AT534" s="398"/>
      <c r="AU534" s="398" t="s">
        <v>6649</v>
      </c>
      <c r="AV534" s="430">
        <v>45993</v>
      </c>
      <c r="AW534" s="218" t="s">
        <v>11494</v>
      </c>
      <c r="AX534" s="398"/>
      <c r="AY534" s="398"/>
      <c r="AZ534" s="397"/>
      <c r="BA534" s="398"/>
      <c r="BB534" s="398"/>
      <c r="BC534" s="397"/>
      <c r="BD534" s="398"/>
      <c r="BE534" s="398"/>
      <c r="BF534" s="398"/>
      <c r="BG534" s="398"/>
      <c r="BH534" s="398"/>
      <c r="BI534" s="397"/>
      <c r="BJ534" s="398"/>
      <c r="BK534" s="398"/>
      <c r="BL534" s="397"/>
      <c r="BM534" s="398"/>
      <c r="BN534" s="398"/>
      <c r="BO534" s="398"/>
      <c r="BP534" s="398"/>
      <c r="BQ534" s="398"/>
      <c r="BR534" s="398"/>
      <c r="BS534" s="398"/>
      <c r="BT534" s="398"/>
      <c r="BU534" s="398"/>
      <c r="BV534" s="398"/>
      <c r="BW534" s="398"/>
      <c r="BX534" s="398"/>
      <c r="BY534" s="398"/>
      <c r="BZ534" s="398"/>
      <c r="CA534" s="398"/>
      <c r="CB534" s="398"/>
      <c r="CC534" s="398"/>
      <c r="CD534" s="398"/>
      <c r="CE534" s="398"/>
      <c r="CF534" s="398"/>
      <c r="CG534" s="398"/>
      <c r="CH534" s="398"/>
      <c r="CI534" s="398"/>
      <c r="CJ534" s="398"/>
    </row>
    <row r="535" spans="1:88" s="402" customFormat="1" ht="15" x14ac:dyDescent="0.25">
      <c r="A535" s="899" t="s">
        <v>8263</v>
      </c>
      <c r="B535" s="397"/>
      <c r="C535" s="398" t="s">
        <v>8257</v>
      </c>
      <c r="D535" s="900" t="s">
        <v>8141</v>
      </c>
      <c r="E535" s="429" t="s">
        <v>8133</v>
      </c>
      <c r="F535" s="399">
        <f>IF(L535&lt;&gt;0,MAX(L535,R535,X535,AD535,AJ535,AP535,AV535),"NE")</f>
        <v>45993</v>
      </c>
      <c r="G535" s="401" t="str">
        <f t="shared" si="81"/>
        <v>C</v>
      </c>
      <c r="H535" s="898" t="str">
        <f t="shared" si="82"/>
        <v>MR_DER-1413_25</v>
      </c>
      <c r="I535" s="413" t="str">
        <f t="shared" si="83"/>
        <v>ND</v>
      </c>
      <c r="J535" s="413" t="str">
        <f t="shared" si="84"/>
        <v>ND</v>
      </c>
      <c r="K535" s="398" t="s">
        <v>3730</v>
      </c>
      <c r="L535" s="430">
        <v>45476</v>
      </c>
      <c r="M535" s="914" t="s">
        <v>8142</v>
      </c>
      <c r="N535" s="430" t="s">
        <v>5539</v>
      </c>
      <c r="O535" s="430">
        <v>45491</v>
      </c>
      <c r="P535" s="926" t="s">
        <v>8639</v>
      </c>
      <c r="Q535" s="398" t="s">
        <v>3748</v>
      </c>
      <c r="R535" s="430">
        <v>45496</v>
      </c>
      <c r="S535" s="914" t="s">
        <v>8148</v>
      </c>
      <c r="T535" s="398"/>
      <c r="U535" s="430"/>
      <c r="V535" s="926" t="s">
        <v>8640</v>
      </c>
      <c r="W535" s="398" t="s">
        <v>5626</v>
      </c>
      <c r="X535" s="430">
        <v>45553</v>
      </c>
      <c r="Y535" s="914" t="s">
        <v>8209</v>
      </c>
      <c r="Z535" s="398" t="s">
        <v>5539</v>
      </c>
      <c r="AA535" s="430">
        <v>45596</v>
      </c>
      <c r="AB535" s="926" t="s">
        <v>8641</v>
      </c>
      <c r="AC535" s="398" t="s">
        <v>5811</v>
      </c>
      <c r="AD535" s="430">
        <v>45597</v>
      </c>
      <c r="AE535" s="914" t="s">
        <v>8465</v>
      </c>
      <c r="AF535" s="398"/>
      <c r="AG535" s="398"/>
      <c r="AH535" s="926" t="s">
        <v>8642</v>
      </c>
      <c r="AI535" s="398" t="s">
        <v>5811</v>
      </c>
      <c r="AJ535" s="430">
        <v>45621</v>
      </c>
      <c r="AK535" s="1152" t="s">
        <v>8809</v>
      </c>
      <c r="AL535" s="398"/>
      <c r="AM535" s="398"/>
      <c r="AN535" s="398"/>
      <c r="AO535" s="398" t="s">
        <v>6393</v>
      </c>
      <c r="AP535" s="430">
        <v>45985</v>
      </c>
      <c r="AQ535" s="218" t="s">
        <v>11389</v>
      </c>
      <c r="AR535" s="398"/>
      <c r="AS535" s="398"/>
      <c r="AT535" s="398"/>
      <c r="AU535" s="398" t="s">
        <v>6649</v>
      </c>
      <c r="AV535" s="430">
        <v>45993</v>
      </c>
      <c r="AW535" s="218" t="s">
        <v>11494</v>
      </c>
      <c r="AX535" s="398"/>
      <c r="AY535" s="398"/>
      <c r="AZ535" s="397"/>
      <c r="BA535" s="398"/>
      <c r="BB535" s="398"/>
      <c r="BC535" s="397"/>
      <c r="BD535" s="398"/>
      <c r="BE535" s="398"/>
      <c r="BF535" s="398"/>
      <c r="BG535" s="398"/>
      <c r="BH535" s="398"/>
      <c r="BI535" s="397"/>
      <c r="BJ535" s="398"/>
      <c r="BK535" s="398"/>
      <c r="BL535" s="397"/>
      <c r="BM535" s="398"/>
      <c r="BN535" s="398"/>
      <c r="BO535" s="398"/>
      <c r="BP535" s="398"/>
      <c r="BQ535" s="398"/>
      <c r="BR535" s="398"/>
      <c r="BS535" s="398"/>
      <c r="BT535" s="398"/>
      <c r="BU535" s="398"/>
      <c r="BV535" s="398"/>
      <c r="BW535" s="398"/>
      <c r="BX535" s="398"/>
      <c r="BY535" s="398"/>
      <c r="BZ535" s="398"/>
      <c r="CA535" s="398"/>
      <c r="CB535" s="398"/>
      <c r="CC535" s="398"/>
      <c r="CD535" s="398"/>
      <c r="CE535" s="398"/>
      <c r="CF535" s="398"/>
      <c r="CG535" s="398"/>
      <c r="CH535" s="398"/>
      <c r="CI535" s="398"/>
      <c r="CJ535" s="398"/>
    </row>
    <row r="536" spans="1:88" s="402" customFormat="1" ht="15" x14ac:dyDescent="0.25">
      <c r="A536" s="899" t="s">
        <v>8263</v>
      </c>
      <c r="B536" s="397"/>
      <c r="C536" s="398" t="s">
        <v>8257</v>
      </c>
      <c r="D536" s="900" t="s">
        <v>8141</v>
      </c>
      <c r="E536" s="429" t="s">
        <v>8134</v>
      </c>
      <c r="F536" s="399">
        <f>IF(L536&lt;&gt;0,MAX(L536,R536,X536,AD536,AJ536,AP536,AV536),"NE")</f>
        <v>45993</v>
      </c>
      <c r="G536" s="401" t="str">
        <f t="shared" si="81"/>
        <v>C</v>
      </c>
      <c r="H536" s="898" t="str">
        <f t="shared" si="82"/>
        <v>MR_DER-1413_25</v>
      </c>
      <c r="I536" s="413" t="str">
        <f t="shared" si="83"/>
        <v>ND</v>
      </c>
      <c r="J536" s="413" t="str">
        <f t="shared" si="84"/>
        <v>ND</v>
      </c>
      <c r="K536" s="398" t="s">
        <v>3730</v>
      </c>
      <c r="L536" s="430">
        <v>45476</v>
      </c>
      <c r="M536" s="914" t="s">
        <v>8142</v>
      </c>
      <c r="N536" s="430" t="s">
        <v>5539</v>
      </c>
      <c r="O536" s="430">
        <v>45491</v>
      </c>
      <c r="P536" s="926" t="s">
        <v>8639</v>
      </c>
      <c r="Q536" s="398" t="s">
        <v>3748</v>
      </c>
      <c r="R536" s="430">
        <v>45496</v>
      </c>
      <c r="S536" s="914" t="s">
        <v>8148</v>
      </c>
      <c r="T536" s="398"/>
      <c r="U536" s="430"/>
      <c r="V536" s="926" t="s">
        <v>8640</v>
      </c>
      <c r="W536" s="398" t="s">
        <v>5626</v>
      </c>
      <c r="X536" s="430">
        <v>45553</v>
      </c>
      <c r="Y536" s="914" t="s">
        <v>8209</v>
      </c>
      <c r="Z536" s="398" t="s">
        <v>5539</v>
      </c>
      <c r="AA536" s="430">
        <v>45596</v>
      </c>
      <c r="AB536" s="926" t="s">
        <v>8641</v>
      </c>
      <c r="AC536" s="398" t="s">
        <v>5811</v>
      </c>
      <c r="AD536" s="430">
        <v>45597</v>
      </c>
      <c r="AE536" s="914" t="s">
        <v>8465</v>
      </c>
      <c r="AF536" s="398"/>
      <c r="AG536" s="398"/>
      <c r="AH536" s="926" t="s">
        <v>8642</v>
      </c>
      <c r="AI536" s="398" t="s">
        <v>5811</v>
      </c>
      <c r="AJ536" s="430">
        <v>45621</v>
      </c>
      <c r="AK536" s="1152" t="s">
        <v>8809</v>
      </c>
      <c r="AL536" s="398"/>
      <c r="AM536" s="398"/>
      <c r="AN536" s="398"/>
      <c r="AO536" s="398" t="s">
        <v>6393</v>
      </c>
      <c r="AP536" s="430">
        <v>45985</v>
      </c>
      <c r="AQ536" s="218" t="s">
        <v>11389</v>
      </c>
      <c r="AR536" s="398"/>
      <c r="AS536" s="398"/>
      <c r="AT536" s="398"/>
      <c r="AU536" s="398" t="s">
        <v>6649</v>
      </c>
      <c r="AV536" s="430">
        <v>45993</v>
      </c>
      <c r="AW536" s="218" t="s">
        <v>11494</v>
      </c>
      <c r="AX536" s="398"/>
      <c r="AY536" s="398"/>
      <c r="AZ536" s="397"/>
      <c r="BA536" s="398"/>
      <c r="BB536" s="398"/>
      <c r="BC536" s="397"/>
      <c r="BD536" s="398"/>
      <c r="BE536" s="398"/>
      <c r="BF536" s="398"/>
      <c r="BG536" s="398"/>
      <c r="BH536" s="398"/>
      <c r="BI536" s="397"/>
      <c r="BJ536" s="398"/>
      <c r="BK536" s="398"/>
      <c r="BL536" s="397"/>
      <c r="BM536" s="398"/>
      <c r="BN536" s="398"/>
      <c r="BO536" s="398"/>
      <c r="BP536" s="398"/>
      <c r="BQ536" s="398"/>
      <c r="BR536" s="398"/>
      <c r="BS536" s="398"/>
      <c r="BT536" s="398"/>
      <c r="BU536" s="398"/>
      <c r="BV536" s="398"/>
      <c r="BW536" s="398"/>
      <c r="BX536" s="398"/>
      <c r="BY536" s="398"/>
      <c r="BZ536" s="398"/>
      <c r="CA536" s="398"/>
      <c r="CB536" s="398"/>
      <c r="CC536" s="398"/>
      <c r="CD536" s="398"/>
      <c r="CE536" s="398"/>
      <c r="CF536" s="398"/>
      <c r="CG536" s="398"/>
      <c r="CH536" s="398"/>
      <c r="CI536" s="398"/>
      <c r="CJ536" s="398"/>
    </row>
    <row r="537" spans="1:88" s="402" customFormat="1" ht="15" x14ac:dyDescent="0.25">
      <c r="A537" s="899" t="s">
        <v>8263</v>
      </c>
      <c r="B537" s="397"/>
      <c r="C537" s="398" t="s">
        <v>8257</v>
      </c>
      <c r="D537" s="900" t="s">
        <v>8141</v>
      </c>
      <c r="E537" s="429" t="s">
        <v>8135</v>
      </c>
      <c r="F537" s="399">
        <f>IF(L537&lt;&gt;0,MAX(L537,R537,X537,AD537,AJ537,AP537,AV537,BB537,BH537,BN537),"NE")</f>
        <v>45993</v>
      </c>
      <c r="G537" s="401" t="str">
        <f t="shared" si="81"/>
        <v>D</v>
      </c>
      <c r="H537" s="898" t="str">
        <f t="shared" si="82"/>
        <v>MR_DER-1413_25</v>
      </c>
      <c r="I537" s="413" t="str">
        <f t="shared" si="83"/>
        <v>ND</v>
      </c>
      <c r="J537" s="413" t="str">
        <f t="shared" si="84"/>
        <v>ND</v>
      </c>
      <c r="K537" s="398" t="s">
        <v>3730</v>
      </c>
      <c r="L537" s="430">
        <v>45476</v>
      </c>
      <c r="M537" s="914" t="s">
        <v>8142</v>
      </c>
      <c r="N537" s="430" t="s">
        <v>5539</v>
      </c>
      <c r="O537" s="430">
        <v>45491</v>
      </c>
      <c r="P537" s="926" t="s">
        <v>8639</v>
      </c>
      <c r="Q537" s="398" t="s">
        <v>3748</v>
      </c>
      <c r="R537" s="430">
        <v>45496</v>
      </c>
      <c r="S537" s="914" t="s">
        <v>8148</v>
      </c>
      <c r="T537" s="398"/>
      <c r="U537" s="430"/>
      <c r="V537" s="926" t="s">
        <v>8640</v>
      </c>
      <c r="W537" s="398" t="s">
        <v>5626</v>
      </c>
      <c r="X537" s="430">
        <v>45553</v>
      </c>
      <c r="Y537" s="914" t="s">
        <v>8209</v>
      </c>
      <c r="Z537" s="398" t="s">
        <v>5539</v>
      </c>
      <c r="AA537" s="430">
        <v>45596</v>
      </c>
      <c r="AB537" s="926" t="s">
        <v>8641</v>
      </c>
      <c r="AC537" s="398" t="s">
        <v>5811</v>
      </c>
      <c r="AD537" s="430">
        <v>45597</v>
      </c>
      <c r="AE537" s="914" t="s">
        <v>8465</v>
      </c>
      <c r="AF537" s="398"/>
      <c r="AG537" s="398"/>
      <c r="AH537" s="926" t="s">
        <v>8642</v>
      </c>
      <c r="AI537" s="398" t="s">
        <v>5811</v>
      </c>
      <c r="AJ537" s="430">
        <v>45621</v>
      </c>
      <c r="AK537" s="1152" t="s">
        <v>8809</v>
      </c>
      <c r="AL537" s="398"/>
      <c r="AM537" s="398"/>
      <c r="AN537" s="398"/>
      <c r="AO537" s="398" t="s">
        <v>6393</v>
      </c>
      <c r="AP537" s="430">
        <v>45625</v>
      </c>
      <c r="AQ537" s="1152" t="s">
        <v>8808</v>
      </c>
      <c r="AR537" s="398" t="s">
        <v>5537</v>
      </c>
      <c r="AS537" s="430">
        <v>45635</v>
      </c>
      <c r="AT537" s="398"/>
      <c r="AU537" s="398" t="s">
        <v>6649</v>
      </c>
      <c r="AV537" s="430">
        <v>45644</v>
      </c>
      <c r="AW537" s="1152" t="s">
        <v>8859</v>
      </c>
      <c r="AX537" s="398"/>
      <c r="AY537" s="398"/>
      <c r="AZ537" s="397"/>
      <c r="BA537" s="398" t="s">
        <v>6649</v>
      </c>
      <c r="BB537" s="430">
        <v>45665</v>
      </c>
      <c r="BC537" s="1152" t="s">
        <v>8913</v>
      </c>
      <c r="BD537" s="398"/>
      <c r="BE537" s="398"/>
      <c r="BF537" s="398"/>
      <c r="BG537" s="398" t="s">
        <v>7023</v>
      </c>
      <c r="BH537" s="430">
        <v>45985</v>
      </c>
      <c r="BI537" s="1153" t="s">
        <v>11389</v>
      </c>
      <c r="BJ537" s="398"/>
      <c r="BK537" s="398"/>
      <c r="BL537" s="397"/>
      <c r="BM537" s="398" t="s">
        <v>7047</v>
      </c>
      <c r="BN537" s="430">
        <v>45993</v>
      </c>
      <c r="BO537" s="1153" t="s">
        <v>11494</v>
      </c>
      <c r="BP537" s="398"/>
      <c r="BQ537" s="398"/>
      <c r="BR537" s="398"/>
      <c r="BS537" s="398"/>
      <c r="BT537" s="398"/>
      <c r="BU537" s="398"/>
      <c r="BV537" s="398"/>
      <c r="BW537" s="398"/>
      <c r="BX537" s="398"/>
      <c r="BY537" s="398"/>
      <c r="BZ537" s="398"/>
      <c r="CA537" s="398"/>
      <c r="CB537" s="398"/>
      <c r="CC537" s="398"/>
      <c r="CD537" s="398"/>
      <c r="CE537" s="398"/>
      <c r="CF537" s="398"/>
      <c r="CG537" s="398"/>
      <c r="CH537" s="398"/>
      <c r="CI537" s="398"/>
      <c r="CJ537" s="398"/>
    </row>
    <row r="538" spans="1:88" s="402" customFormat="1" ht="15" x14ac:dyDescent="0.25">
      <c r="A538" s="899" t="s">
        <v>8263</v>
      </c>
      <c r="B538" s="397"/>
      <c r="C538" s="398" t="s">
        <v>8257</v>
      </c>
      <c r="D538" s="900" t="s">
        <v>8141</v>
      </c>
      <c r="E538" s="429" t="s">
        <v>8136</v>
      </c>
      <c r="F538" s="399">
        <f t="shared" ref="F538:F551" si="85">IF(L538&lt;&gt;0,MAX(L538,R538,X538,AD538,AJ538,AP538,AV538),"NE")</f>
        <v>45993</v>
      </c>
      <c r="G538" s="401" t="str">
        <f t="shared" si="81"/>
        <v>C</v>
      </c>
      <c r="H538" s="898" t="str">
        <f t="shared" si="82"/>
        <v>MR_DER-1413_25</v>
      </c>
      <c r="I538" s="413" t="str">
        <f t="shared" si="83"/>
        <v>ND</v>
      </c>
      <c r="J538" s="413" t="str">
        <f t="shared" si="84"/>
        <v>ND</v>
      </c>
      <c r="K538" s="398" t="s">
        <v>3730</v>
      </c>
      <c r="L538" s="430">
        <v>45476</v>
      </c>
      <c r="M538" s="914" t="s">
        <v>8142</v>
      </c>
      <c r="N538" s="430" t="s">
        <v>5539</v>
      </c>
      <c r="O538" s="430">
        <v>45491</v>
      </c>
      <c r="P538" s="926" t="s">
        <v>8639</v>
      </c>
      <c r="Q538" s="398" t="s">
        <v>3748</v>
      </c>
      <c r="R538" s="430">
        <v>45496</v>
      </c>
      <c r="S538" s="914" t="s">
        <v>8148</v>
      </c>
      <c r="T538" s="398"/>
      <c r="U538" s="430"/>
      <c r="V538" s="926" t="s">
        <v>8640</v>
      </c>
      <c r="W538" s="398" t="s">
        <v>5626</v>
      </c>
      <c r="X538" s="430">
        <v>45553</v>
      </c>
      <c r="Y538" s="914" t="s">
        <v>8209</v>
      </c>
      <c r="Z538" s="398" t="s">
        <v>5539</v>
      </c>
      <c r="AA538" s="430">
        <v>45596</v>
      </c>
      <c r="AB538" s="926" t="s">
        <v>8641</v>
      </c>
      <c r="AC538" s="398" t="s">
        <v>5811</v>
      </c>
      <c r="AD538" s="430">
        <v>45597</v>
      </c>
      <c r="AE538" s="914" t="s">
        <v>8465</v>
      </c>
      <c r="AF538" s="398"/>
      <c r="AG538" s="398"/>
      <c r="AH538" s="926" t="s">
        <v>8642</v>
      </c>
      <c r="AI538" s="398" t="s">
        <v>5811</v>
      </c>
      <c r="AJ538" s="430">
        <v>45621</v>
      </c>
      <c r="AK538" s="1152" t="s">
        <v>8809</v>
      </c>
      <c r="AL538" s="398"/>
      <c r="AM538" s="398"/>
      <c r="AN538" s="398"/>
      <c r="AO538" s="398" t="s">
        <v>6393</v>
      </c>
      <c r="AP538" s="430">
        <v>45985</v>
      </c>
      <c r="AQ538" s="218" t="s">
        <v>11389</v>
      </c>
      <c r="AR538" s="398"/>
      <c r="AS538" s="398"/>
      <c r="AT538" s="398"/>
      <c r="AU538" s="398" t="s">
        <v>6649</v>
      </c>
      <c r="AV538" s="430">
        <v>45993</v>
      </c>
      <c r="AW538" s="218" t="s">
        <v>11494</v>
      </c>
      <c r="AX538" s="398"/>
      <c r="AY538" s="398"/>
      <c r="AZ538" s="397"/>
      <c r="BA538" s="398"/>
      <c r="BB538" s="398"/>
      <c r="BC538" s="397"/>
      <c r="BD538" s="398"/>
      <c r="BE538" s="398"/>
      <c r="BF538" s="398"/>
      <c r="BG538" s="398"/>
      <c r="BH538" s="398"/>
      <c r="BI538" s="397"/>
      <c r="BJ538" s="398"/>
      <c r="BK538" s="398"/>
      <c r="BL538" s="397"/>
      <c r="BM538" s="398"/>
      <c r="BN538" s="398"/>
      <c r="BO538" s="398"/>
      <c r="BP538" s="398"/>
      <c r="BQ538" s="398"/>
      <c r="BR538" s="398"/>
      <c r="BS538" s="398"/>
      <c r="BT538" s="398"/>
      <c r="BU538" s="398"/>
      <c r="BV538" s="398"/>
      <c r="BW538" s="398"/>
      <c r="BX538" s="398"/>
      <c r="BY538" s="398"/>
      <c r="BZ538" s="398"/>
      <c r="CA538" s="398"/>
      <c r="CB538" s="398"/>
      <c r="CC538" s="398"/>
      <c r="CD538" s="398"/>
      <c r="CE538" s="398"/>
      <c r="CF538" s="398"/>
      <c r="CG538" s="398"/>
      <c r="CH538" s="398"/>
      <c r="CI538" s="398"/>
      <c r="CJ538" s="398"/>
    </row>
    <row r="539" spans="1:88" s="402" customFormat="1" ht="15" x14ac:dyDescent="0.25">
      <c r="A539" s="899" t="s">
        <v>8263</v>
      </c>
      <c r="B539" s="397"/>
      <c r="C539" s="398" t="s">
        <v>8257</v>
      </c>
      <c r="D539" s="900" t="s">
        <v>8141</v>
      </c>
      <c r="E539" s="429" t="s">
        <v>8137</v>
      </c>
      <c r="F539" s="399">
        <f t="shared" si="85"/>
        <v>45993</v>
      </c>
      <c r="G539" s="401" t="str">
        <f t="shared" si="81"/>
        <v>C</v>
      </c>
      <c r="H539" s="898" t="str">
        <f t="shared" si="82"/>
        <v>MR_DER-1413_25</v>
      </c>
      <c r="I539" s="413" t="str">
        <f t="shared" si="83"/>
        <v>ND</v>
      </c>
      <c r="J539" s="413" t="str">
        <f t="shared" si="84"/>
        <v>ND</v>
      </c>
      <c r="K539" s="398" t="s">
        <v>3730</v>
      </c>
      <c r="L539" s="430">
        <v>45476</v>
      </c>
      <c r="M539" s="914" t="s">
        <v>8142</v>
      </c>
      <c r="N539" s="430" t="s">
        <v>5539</v>
      </c>
      <c r="O539" s="430">
        <v>45491</v>
      </c>
      <c r="P539" s="926" t="s">
        <v>8639</v>
      </c>
      <c r="Q539" s="398" t="s">
        <v>3748</v>
      </c>
      <c r="R539" s="430">
        <v>45496</v>
      </c>
      <c r="S539" s="914" t="s">
        <v>8148</v>
      </c>
      <c r="T539" s="398"/>
      <c r="U539" s="430"/>
      <c r="V539" s="926" t="s">
        <v>8640</v>
      </c>
      <c r="W539" s="398" t="s">
        <v>5626</v>
      </c>
      <c r="X539" s="430">
        <v>45553</v>
      </c>
      <c r="Y539" s="914" t="s">
        <v>8209</v>
      </c>
      <c r="Z539" s="398" t="s">
        <v>5539</v>
      </c>
      <c r="AA539" s="430">
        <v>45596</v>
      </c>
      <c r="AB539" s="926" t="s">
        <v>8641</v>
      </c>
      <c r="AC539" s="398" t="s">
        <v>5811</v>
      </c>
      <c r="AD539" s="430">
        <v>45597</v>
      </c>
      <c r="AE539" s="914" t="s">
        <v>8465</v>
      </c>
      <c r="AF539" s="398"/>
      <c r="AG539" s="398"/>
      <c r="AH539" s="926" t="s">
        <v>8642</v>
      </c>
      <c r="AI539" s="398" t="s">
        <v>5811</v>
      </c>
      <c r="AJ539" s="430">
        <v>45621</v>
      </c>
      <c r="AK539" s="1152" t="s">
        <v>8809</v>
      </c>
      <c r="AL539" s="398"/>
      <c r="AM539" s="398"/>
      <c r="AN539" s="398"/>
      <c r="AO539" s="398" t="s">
        <v>6393</v>
      </c>
      <c r="AP539" s="430">
        <v>45985</v>
      </c>
      <c r="AQ539" s="218" t="s">
        <v>11389</v>
      </c>
      <c r="AR539" s="398"/>
      <c r="AS539" s="398"/>
      <c r="AT539" s="398"/>
      <c r="AU539" s="398" t="s">
        <v>6649</v>
      </c>
      <c r="AV539" s="430">
        <v>45993</v>
      </c>
      <c r="AW539" s="218" t="s">
        <v>11494</v>
      </c>
      <c r="AX539" s="398"/>
      <c r="AY539" s="398"/>
      <c r="AZ539" s="397"/>
      <c r="BA539" s="398"/>
      <c r="BB539" s="398"/>
      <c r="BC539" s="397"/>
      <c r="BD539" s="398"/>
      <c r="BE539" s="398"/>
      <c r="BF539" s="398"/>
      <c r="BG539" s="398"/>
      <c r="BH539" s="398"/>
      <c r="BI539" s="397"/>
      <c r="BJ539" s="398"/>
      <c r="BK539" s="398"/>
      <c r="BL539" s="397"/>
      <c r="BM539" s="398"/>
      <c r="BN539" s="398"/>
      <c r="BO539" s="398"/>
      <c r="BP539" s="398"/>
      <c r="BQ539" s="398"/>
      <c r="BR539" s="398"/>
      <c r="BS539" s="398"/>
      <c r="BT539" s="398"/>
      <c r="BU539" s="398"/>
      <c r="BV539" s="398"/>
      <c r="BW539" s="398"/>
      <c r="BX539" s="398"/>
      <c r="BY539" s="398"/>
      <c r="BZ539" s="398"/>
      <c r="CA539" s="398"/>
      <c r="CB539" s="398"/>
      <c r="CC539" s="398"/>
      <c r="CD539" s="398"/>
      <c r="CE539" s="398"/>
      <c r="CF539" s="398"/>
      <c r="CG539" s="398"/>
      <c r="CH539" s="398"/>
      <c r="CI539" s="398"/>
      <c r="CJ539" s="398"/>
    </row>
    <row r="540" spans="1:88" s="402" customFormat="1" ht="15" x14ac:dyDescent="0.25">
      <c r="A540" s="899" t="s">
        <v>8263</v>
      </c>
      <c r="B540" s="397"/>
      <c r="C540" s="398" t="s">
        <v>8257</v>
      </c>
      <c r="D540" s="900" t="s">
        <v>8141</v>
      </c>
      <c r="E540" s="429" t="s">
        <v>8138</v>
      </c>
      <c r="F540" s="399">
        <f t="shared" si="85"/>
        <v>45993</v>
      </c>
      <c r="G540" s="401" t="str">
        <f t="shared" si="81"/>
        <v>C</v>
      </c>
      <c r="H540" s="898" t="str">
        <f t="shared" si="82"/>
        <v>MR_DER-1413_25</v>
      </c>
      <c r="I540" s="413" t="str">
        <f t="shared" si="83"/>
        <v>ND</v>
      </c>
      <c r="J540" s="413" t="str">
        <f t="shared" si="84"/>
        <v>ND</v>
      </c>
      <c r="K540" s="398" t="s">
        <v>3730</v>
      </c>
      <c r="L540" s="430">
        <v>45476</v>
      </c>
      <c r="M540" s="914" t="s">
        <v>8142</v>
      </c>
      <c r="N540" s="430" t="s">
        <v>5539</v>
      </c>
      <c r="O540" s="430">
        <v>45491</v>
      </c>
      <c r="P540" s="926" t="s">
        <v>8639</v>
      </c>
      <c r="Q540" s="398" t="s">
        <v>3748</v>
      </c>
      <c r="R540" s="430">
        <v>45496</v>
      </c>
      <c r="S540" s="914" t="s">
        <v>8148</v>
      </c>
      <c r="T540" s="398"/>
      <c r="U540" s="430"/>
      <c r="V540" s="926" t="s">
        <v>8640</v>
      </c>
      <c r="W540" s="398" t="s">
        <v>5626</v>
      </c>
      <c r="X540" s="430">
        <v>45553</v>
      </c>
      <c r="Y540" s="914" t="s">
        <v>8209</v>
      </c>
      <c r="Z540" s="398" t="s">
        <v>5539</v>
      </c>
      <c r="AA540" s="430">
        <v>45596</v>
      </c>
      <c r="AB540" s="926" t="s">
        <v>8641</v>
      </c>
      <c r="AC540" s="398" t="s">
        <v>5811</v>
      </c>
      <c r="AD540" s="430">
        <v>45597</v>
      </c>
      <c r="AE540" s="914" t="s">
        <v>8465</v>
      </c>
      <c r="AF540" s="398"/>
      <c r="AG540" s="398"/>
      <c r="AH540" s="1152" t="s">
        <v>8642</v>
      </c>
      <c r="AI540" s="398" t="s">
        <v>5811</v>
      </c>
      <c r="AJ540" s="430">
        <v>45621</v>
      </c>
      <c r="AK540" s="1152" t="s">
        <v>8809</v>
      </c>
      <c r="AL540" s="398"/>
      <c r="AM540" s="398"/>
      <c r="AN540" s="398"/>
      <c r="AO540" s="398" t="s">
        <v>6393</v>
      </c>
      <c r="AP540" s="430">
        <v>45985</v>
      </c>
      <c r="AQ540" s="218" t="s">
        <v>11389</v>
      </c>
      <c r="AR540" s="398"/>
      <c r="AS540" s="398"/>
      <c r="AT540" s="398"/>
      <c r="AU540" s="398" t="s">
        <v>6649</v>
      </c>
      <c r="AV540" s="430">
        <v>45993</v>
      </c>
      <c r="AW540" s="218" t="s">
        <v>11494</v>
      </c>
      <c r="AX540" s="398"/>
      <c r="AY540" s="398"/>
      <c r="AZ540" s="397"/>
      <c r="BA540" s="398"/>
      <c r="BB540" s="398"/>
      <c r="BC540" s="397"/>
      <c r="BD540" s="398"/>
      <c r="BE540" s="398"/>
      <c r="BF540" s="398"/>
      <c r="BG540" s="398"/>
      <c r="BH540" s="398"/>
      <c r="BI540" s="397"/>
      <c r="BJ540" s="398"/>
      <c r="BK540" s="398"/>
      <c r="BL540" s="397"/>
      <c r="BM540" s="398"/>
      <c r="BN540" s="398"/>
      <c r="BO540" s="398"/>
      <c r="BP540" s="398"/>
      <c r="BQ540" s="398"/>
      <c r="BR540" s="398"/>
      <c r="BS540" s="398"/>
      <c r="BT540" s="398"/>
      <c r="BU540" s="398"/>
      <c r="BV540" s="398"/>
      <c r="BW540" s="398"/>
      <c r="BX540" s="398"/>
      <c r="BY540" s="398"/>
      <c r="BZ540" s="398"/>
      <c r="CA540" s="398"/>
      <c r="CB540" s="398"/>
      <c r="CC540" s="398"/>
      <c r="CD540" s="398"/>
      <c r="CE540" s="398"/>
      <c r="CF540" s="398"/>
      <c r="CG540" s="398"/>
      <c r="CH540" s="398"/>
      <c r="CI540" s="398"/>
      <c r="CJ540" s="398"/>
    </row>
    <row r="541" spans="1:88" s="402" customFormat="1" ht="15" x14ac:dyDescent="0.25">
      <c r="A541" s="899" t="s">
        <v>8263</v>
      </c>
      <c r="B541" s="397"/>
      <c r="C541" s="398" t="s">
        <v>8257</v>
      </c>
      <c r="D541" s="900" t="s">
        <v>8141</v>
      </c>
      <c r="E541" s="429" t="s">
        <v>8139</v>
      </c>
      <c r="F541" s="399">
        <f>IF(L541&lt;&gt;0,MAX(L541,R541,X541,AD541,AJ541,AP541,AV541,BB541),"NE")</f>
        <v>46099</v>
      </c>
      <c r="G541" s="401" t="str">
        <f t="shared" si="81"/>
        <v>C</v>
      </c>
      <c r="H541" s="898" t="str">
        <f t="shared" si="82"/>
        <v>MR_DER-1645_26</v>
      </c>
      <c r="I541" s="413" t="str">
        <f t="shared" si="83"/>
        <v>ND</v>
      </c>
      <c r="J541" s="413" t="str">
        <f t="shared" si="84"/>
        <v>ND</v>
      </c>
      <c r="K541" s="398" t="s">
        <v>3730</v>
      </c>
      <c r="L541" s="430">
        <v>45476</v>
      </c>
      <c r="M541" s="914" t="s">
        <v>8142</v>
      </c>
      <c r="N541" s="430" t="s">
        <v>5539</v>
      </c>
      <c r="O541" s="430">
        <v>45491</v>
      </c>
      <c r="P541" s="1152" t="s">
        <v>8639</v>
      </c>
      <c r="Q541" s="398" t="s">
        <v>3748</v>
      </c>
      <c r="R541" s="430">
        <v>45496</v>
      </c>
      <c r="S541" s="914" t="s">
        <v>8148</v>
      </c>
      <c r="T541" s="398"/>
      <c r="U541" s="430"/>
      <c r="V541" s="1152" t="s">
        <v>8640</v>
      </c>
      <c r="W541" s="398" t="s">
        <v>5626</v>
      </c>
      <c r="X541" s="430">
        <v>45553</v>
      </c>
      <c r="Y541" s="914" t="s">
        <v>8209</v>
      </c>
      <c r="Z541" s="398" t="s">
        <v>5539</v>
      </c>
      <c r="AA541" s="430">
        <v>45596</v>
      </c>
      <c r="AB541" s="1152" t="s">
        <v>8641</v>
      </c>
      <c r="AC541" s="398" t="s">
        <v>5811</v>
      </c>
      <c r="AD541" s="430">
        <v>45597</v>
      </c>
      <c r="AE541" s="914" t="s">
        <v>8465</v>
      </c>
      <c r="AF541" s="398"/>
      <c r="AG541" s="398"/>
      <c r="AH541" s="1152" t="s">
        <v>8642</v>
      </c>
      <c r="AI541" s="398" t="s">
        <v>5811</v>
      </c>
      <c r="AJ541" s="430">
        <v>45621</v>
      </c>
      <c r="AK541" s="1152" t="s">
        <v>8809</v>
      </c>
      <c r="AL541" s="398"/>
      <c r="AM541" s="398"/>
      <c r="AN541" s="398"/>
      <c r="AO541" s="398" t="s">
        <v>6393</v>
      </c>
      <c r="AP541" s="430">
        <v>45985</v>
      </c>
      <c r="AQ541" s="1153" t="s">
        <v>11389</v>
      </c>
      <c r="AR541" s="398"/>
      <c r="AS541" s="398"/>
      <c r="AT541" s="398"/>
      <c r="AU541" s="398" t="s">
        <v>6649</v>
      </c>
      <c r="AV541" s="430">
        <v>45993</v>
      </c>
      <c r="AW541" s="1153" t="s">
        <v>11494</v>
      </c>
      <c r="AX541" s="398"/>
      <c r="AY541" s="398"/>
      <c r="AZ541" s="397"/>
      <c r="BA541" s="398" t="s">
        <v>6649</v>
      </c>
      <c r="BB541" s="430">
        <v>46099</v>
      </c>
      <c r="BC541" s="218" t="s">
        <v>12390</v>
      </c>
      <c r="BD541" s="398"/>
      <c r="BE541" s="398"/>
      <c r="BF541" s="398"/>
      <c r="BG541" s="398"/>
      <c r="BH541" s="398"/>
      <c r="BI541" s="397"/>
      <c r="BJ541" s="398"/>
      <c r="BK541" s="398"/>
      <c r="BL541" s="397"/>
      <c r="BM541" s="398"/>
      <c r="BN541" s="398"/>
      <c r="BO541" s="398"/>
      <c r="BP541" s="398"/>
      <c r="BQ541" s="398"/>
      <c r="BR541" s="398"/>
      <c r="BS541" s="398"/>
      <c r="BT541" s="398"/>
      <c r="BU541" s="398"/>
      <c r="BV541" s="398"/>
      <c r="BW541" s="398"/>
      <c r="BX541" s="398"/>
      <c r="BY541" s="398"/>
      <c r="BZ541" s="398"/>
      <c r="CA541" s="398"/>
      <c r="CB541" s="398"/>
      <c r="CC541" s="398"/>
      <c r="CD541" s="398"/>
      <c r="CE541" s="398"/>
      <c r="CF541" s="398"/>
      <c r="CG541" s="398"/>
      <c r="CH541" s="398"/>
      <c r="CI541" s="398"/>
      <c r="CJ541" s="398"/>
    </row>
    <row r="542" spans="1:88" s="402" customFormat="1" ht="15" x14ac:dyDescent="0.25">
      <c r="A542" s="899" t="s">
        <v>8263</v>
      </c>
      <c r="B542" s="397"/>
      <c r="C542" s="398" t="s">
        <v>8257</v>
      </c>
      <c r="D542" s="900" t="s">
        <v>8141</v>
      </c>
      <c r="E542" s="429" t="s">
        <v>8140</v>
      </c>
      <c r="F542" s="399">
        <f t="shared" si="85"/>
        <v>45993</v>
      </c>
      <c r="G542" s="401" t="str">
        <f t="shared" si="81"/>
        <v>C</v>
      </c>
      <c r="H542" s="898" t="str">
        <f t="shared" si="82"/>
        <v>MR_DER-1413_25</v>
      </c>
      <c r="I542" s="413" t="str">
        <f t="shared" si="83"/>
        <v>ND</v>
      </c>
      <c r="J542" s="413" t="str">
        <f t="shared" si="84"/>
        <v>ND</v>
      </c>
      <c r="K542" s="398" t="s">
        <v>3730</v>
      </c>
      <c r="L542" s="430">
        <v>45476</v>
      </c>
      <c r="M542" s="914" t="s">
        <v>8142</v>
      </c>
      <c r="N542" s="430" t="s">
        <v>5539</v>
      </c>
      <c r="O542" s="430">
        <v>45491</v>
      </c>
      <c r="P542" s="926" t="s">
        <v>8639</v>
      </c>
      <c r="Q542" s="398" t="s">
        <v>3748</v>
      </c>
      <c r="R542" s="430">
        <v>45496</v>
      </c>
      <c r="S542" s="914" t="s">
        <v>8148</v>
      </c>
      <c r="T542" s="398"/>
      <c r="U542" s="430"/>
      <c r="V542" s="926" t="s">
        <v>8640</v>
      </c>
      <c r="W542" s="398" t="s">
        <v>5626</v>
      </c>
      <c r="X542" s="430">
        <v>45553</v>
      </c>
      <c r="Y542" s="914" t="s">
        <v>8209</v>
      </c>
      <c r="Z542" s="398" t="s">
        <v>5539</v>
      </c>
      <c r="AA542" s="430">
        <v>45596</v>
      </c>
      <c r="AB542" s="926" t="s">
        <v>8641</v>
      </c>
      <c r="AC542" s="398" t="s">
        <v>5811</v>
      </c>
      <c r="AD542" s="430">
        <v>45597</v>
      </c>
      <c r="AE542" s="914" t="s">
        <v>8465</v>
      </c>
      <c r="AF542" s="398"/>
      <c r="AG542" s="398"/>
      <c r="AH542" s="1152" t="s">
        <v>8642</v>
      </c>
      <c r="AI542" s="398" t="s">
        <v>5811</v>
      </c>
      <c r="AJ542" s="430">
        <v>45621</v>
      </c>
      <c r="AK542" s="1152" t="s">
        <v>8809</v>
      </c>
      <c r="AL542" s="398"/>
      <c r="AM542" s="398"/>
      <c r="AN542" s="398"/>
      <c r="AO542" s="398" t="s">
        <v>6393</v>
      </c>
      <c r="AP542" s="430">
        <v>45985</v>
      </c>
      <c r="AQ542" s="1153" t="s">
        <v>11389</v>
      </c>
      <c r="AR542" s="398"/>
      <c r="AS542" s="398"/>
      <c r="AT542" s="398"/>
      <c r="AU542" s="398" t="s">
        <v>6649</v>
      </c>
      <c r="AV542" s="430">
        <v>45993</v>
      </c>
      <c r="AW542" s="1153" t="s">
        <v>11494</v>
      </c>
      <c r="AX542" s="398"/>
      <c r="AY542" s="398"/>
      <c r="AZ542" s="397"/>
      <c r="BA542" s="398"/>
      <c r="BB542" s="398"/>
      <c r="BC542" s="397"/>
      <c r="BD542" s="398"/>
      <c r="BE542" s="398"/>
      <c r="BF542" s="398"/>
      <c r="BG542" s="398"/>
      <c r="BH542" s="398"/>
      <c r="BI542" s="397"/>
      <c r="BJ542" s="398"/>
      <c r="BK542" s="398"/>
      <c r="BL542" s="397"/>
      <c r="BM542" s="398"/>
      <c r="BN542" s="398"/>
      <c r="BO542" s="398"/>
      <c r="BP542" s="398"/>
      <c r="BQ542" s="398"/>
      <c r="BR542" s="398"/>
      <c r="BS542" s="398"/>
      <c r="BT542" s="398"/>
      <c r="BU542" s="398"/>
      <c r="BV542" s="398"/>
      <c r="BW542" s="398"/>
      <c r="BX542" s="398"/>
      <c r="BY542" s="398"/>
      <c r="BZ542" s="398"/>
      <c r="CA542" s="398"/>
      <c r="CB542" s="398"/>
      <c r="CC542" s="398"/>
      <c r="CD542" s="398"/>
      <c r="CE542" s="398"/>
      <c r="CF542" s="398"/>
      <c r="CG542" s="398"/>
      <c r="CH542" s="398"/>
      <c r="CI542" s="398"/>
      <c r="CJ542" s="398"/>
    </row>
    <row r="543" spans="1:88" s="402" customFormat="1" ht="15" x14ac:dyDescent="0.25">
      <c r="A543" s="899" t="s">
        <v>8263</v>
      </c>
      <c r="B543" s="397"/>
      <c r="C543" s="398" t="s">
        <v>8257</v>
      </c>
      <c r="D543" s="900" t="s">
        <v>8141</v>
      </c>
      <c r="E543" s="429" t="s">
        <v>11380</v>
      </c>
      <c r="F543" s="399">
        <f t="shared" si="85"/>
        <v>45993</v>
      </c>
      <c r="G543" s="401" t="str">
        <f t="shared" si="81"/>
        <v>A</v>
      </c>
      <c r="H543" s="898" t="str">
        <f t="shared" si="82"/>
        <v>MR_DER-1413_25</v>
      </c>
      <c r="I543" s="413" t="str">
        <f t="shared" si="83"/>
        <v>ND</v>
      </c>
      <c r="J543" s="413" t="str">
        <f t="shared" si="84"/>
        <v>ND</v>
      </c>
      <c r="K543" s="398" t="s">
        <v>3730</v>
      </c>
      <c r="L543" s="430">
        <v>45985</v>
      </c>
      <c r="M543" s="218" t="s">
        <v>11389</v>
      </c>
      <c r="N543" s="430"/>
      <c r="O543" s="430"/>
      <c r="P543" s="926"/>
      <c r="Q543" s="398" t="s">
        <v>3748</v>
      </c>
      <c r="R543" s="430">
        <v>45993</v>
      </c>
      <c r="S543" s="218" t="s">
        <v>11494</v>
      </c>
      <c r="T543" s="398"/>
      <c r="U543" s="430"/>
      <c r="V543" s="926"/>
      <c r="W543" s="398"/>
      <c r="X543" s="430"/>
      <c r="Y543" s="914"/>
      <c r="Z543" s="398"/>
      <c r="AA543" s="430"/>
      <c r="AB543" s="926"/>
      <c r="AC543" s="398"/>
      <c r="AD543" s="430"/>
      <c r="AE543" s="914"/>
      <c r="AF543" s="398"/>
      <c r="AG543" s="398"/>
      <c r="AH543" s="1152"/>
      <c r="AI543" s="398"/>
      <c r="AJ543" s="430"/>
      <c r="AK543" s="1152"/>
      <c r="AL543" s="398"/>
      <c r="AM543" s="398"/>
      <c r="AN543" s="398"/>
      <c r="AO543" s="398"/>
      <c r="AP543" s="398"/>
      <c r="AQ543" s="398"/>
      <c r="AR543" s="398"/>
      <c r="AS543" s="398"/>
      <c r="AT543" s="398"/>
      <c r="AU543" s="398"/>
      <c r="AV543" s="398"/>
      <c r="AW543" s="398"/>
      <c r="AX543" s="398"/>
      <c r="AY543" s="398"/>
      <c r="AZ543" s="397"/>
      <c r="BA543" s="398"/>
      <c r="BB543" s="398"/>
      <c r="BC543" s="397"/>
      <c r="BD543" s="398"/>
      <c r="BE543" s="398"/>
      <c r="BF543" s="398"/>
      <c r="BG543" s="398"/>
      <c r="BH543" s="398"/>
      <c r="BI543" s="397"/>
      <c r="BJ543" s="398"/>
      <c r="BK543" s="398"/>
      <c r="BL543" s="397"/>
      <c r="BM543" s="398"/>
      <c r="BN543" s="398"/>
      <c r="BO543" s="398"/>
      <c r="BP543" s="398"/>
      <c r="BQ543" s="398"/>
      <c r="BR543" s="398"/>
      <c r="BS543" s="398"/>
      <c r="BT543" s="398"/>
      <c r="BU543" s="398"/>
      <c r="BV543" s="398"/>
      <c r="BW543" s="398"/>
      <c r="BX543" s="398"/>
      <c r="BY543" s="398"/>
      <c r="BZ543" s="398"/>
      <c r="CA543" s="398"/>
      <c r="CB543" s="398"/>
      <c r="CC543" s="398"/>
      <c r="CD543" s="398"/>
      <c r="CE543" s="398"/>
      <c r="CF543" s="398"/>
      <c r="CG543" s="398"/>
      <c r="CH543" s="398"/>
      <c r="CI543" s="398"/>
      <c r="CJ543" s="398"/>
    </row>
    <row r="544" spans="1:88" s="402" customFormat="1" ht="15" x14ac:dyDescent="0.25">
      <c r="A544" s="899" t="s">
        <v>8263</v>
      </c>
      <c r="B544" s="397"/>
      <c r="C544" s="398" t="s">
        <v>8257</v>
      </c>
      <c r="D544" s="900" t="s">
        <v>8141</v>
      </c>
      <c r="E544" s="429" t="s">
        <v>11381</v>
      </c>
      <c r="F544" s="399">
        <f t="shared" si="85"/>
        <v>45993</v>
      </c>
      <c r="G544" s="401" t="str">
        <f t="shared" si="81"/>
        <v>A</v>
      </c>
      <c r="H544" s="898" t="str">
        <f t="shared" si="82"/>
        <v>MR_DER-1413_25</v>
      </c>
      <c r="I544" s="413" t="str">
        <f t="shared" si="83"/>
        <v>ND</v>
      </c>
      <c r="J544" s="413" t="str">
        <f t="shared" si="84"/>
        <v>ND</v>
      </c>
      <c r="K544" s="398" t="s">
        <v>3730</v>
      </c>
      <c r="L544" s="430">
        <v>45985</v>
      </c>
      <c r="M544" s="218" t="s">
        <v>11389</v>
      </c>
      <c r="N544" s="430"/>
      <c r="O544" s="430"/>
      <c r="P544" s="926"/>
      <c r="Q544" s="398" t="s">
        <v>3748</v>
      </c>
      <c r="R544" s="430">
        <v>45993</v>
      </c>
      <c r="S544" s="218" t="s">
        <v>11494</v>
      </c>
      <c r="T544" s="398"/>
      <c r="U544" s="430"/>
      <c r="V544" s="926"/>
      <c r="W544" s="398"/>
      <c r="X544" s="430"/>
      <c r="Y544" s="914"/>
      <c r="Z544" s="398"/>
      <c r="AA544" s="430"/>
      <c r="AB544" s="926"/>
      <c r="AC544" s="398"/>
      <c r="AD544" s="430"/>
      <c r="AE544" s="914"/>
      <c r="AF544" s="398"/>
      <c r="AG544" s="398"/>
      <c r="AH544" s="1152"/>
      <c r="AI544" s="398"/>
      <c r="AJ544" s="430"/>
      <c r="AK544" s="1152"/>
      <c r="AL544" s="398"/>
      <c r="AM544" s="398"/>
      <c r="AN544" s="398"/>
      <c r="AO544" s="398"/>
      <c r="AP544" s="398"/>
      <c r="AQ544" s="398"/>
      <c r="AR544" s="398"/>
      <c r="AS544" s="398"/>
      <c r="AT544" s="398"/>
      <c r="AU544" s="398"/>
      <c r="AV544" s="398"/>
      <c r="AW544" s="398"/>
      <c r="AX544" s="398"/>
      <c r="AY544" s="398"/>
      <c r="AZ544" s="397"/>
      <c r="BA544" s="398"/>
      <c r="BB544" s="398"/>
      <c r="BC544" s="397"/>
      <c r="BD544" s="398"/>
      <c r="BE544" s="398"/>
      <c r="BF544" s="398"/>
      <c r="BG544" s="398"/>
      <c r="BH544" s="398"/>
      <c r="BI544" s="397"/>
      <c r="BJ544" s="398"/>
      <c r="BK544" s="398"/>
      <c r="BL544" s="397"/>
      <c r="BM544" s="398"/>
      <c r="BN544" s="398"/>
      <c r="BO544" s="398"/>
      <c r="BP544" s="398"/>
      <c r="BQ544" s="398"/>
      <c r="BR544" s="398"/>
      <c r="BS544" s="398"/>
      <c r="BT544" s="398"/>
      <c r="BU544" s="398"/>
      <c r="BV544" s="398"/>
      <c r="BW544" s="398"/>
      <c r="BX544" s="398"/>
      <c r="BY544" s="398"/>
      <c r="BZ544" s="398"/>
      <c r="CA544" s="398"/>
      <c r="CB544" s="398"/>
      <c r="CC544" s="398"/>
      <c r="CD544" s="398"/>
      <c r="CE544" s="398"/>
      <c r="CF544" s="398"/>
      <c r="CG544" s="398"/>
      <c r="CH544" s="398"/>
      <c r="CI544" s="398"/>
      <c r="CJ544" s="398"/>
    </row>
    <row r="545" spans="1:88" s="402" customFormat="1" ht="15" x14ac:dyDescent="0.25">
      <c r="A545" s="899" t="s">
        <v>8263</v>
      </c>
      <c r="B545" s="397"/>
      <c r="C545" s="398" t="s">
        <v>8257</v>
      </c>
      <c r="D545" s="900" t="s">
        <v>8141</v>
      </c>
      <c r="E545" s="429" t="s">
        <v>11382</v>
      </c>
      <c r="F545" s="399">
        <f t="shared" si="85"/>
        <v>45993</v>
      </c>
      <c r="G545" s="401" t="str">
        <f t="shared" si="81"/>
        <v>A</v>
      </c>
      <c r="H545" s="898" t="str">
        <f t="shared" si="82"/>
        <v>MR_DER-1413_25</v>
      </c>
      <c r="I545" s="413" t="str">
        <f t="shared" si="83"/>
        <v>ND</v>
      </c>
      <c r="J545" s="413" t="str">
        <f t="shared" si="84"/>
        <v>ND</v>
      </c>
      <c r="K545" s="398" t="s">
        <v>3730</v>
      </c>
      <c r="L545" s="430">
        <v>45985</v>
      </c>
      <c r="M545" s="218" t="s">
        <v>11389</v>
      </c>
      <c r="N545" s="430"/>
      <c r="O545" s="430"/>
      <c r="P545" s="926"/>
      <c r="Q545" s="398" t="s">
        <v>3748</v>
      </c>
      <c r="R545" s="430">
        <v>45993</v>
      </c>
      <c r="S545" s="218" t="s">
        <v>11494</v>
      </c>
      <c r="T545" s="398"/>
      <c r="U545" s="430"/>
      <c r="V545" s="926"/>
      <c r="W545" s="398"/>
      <c r="X545" s="430"/>
      <c r="Y545" s="914"/>
      <c r="Z545" s="398"/>
      <c r="AA545" s="430"/>
      <c r="AB545" s="926"/>
      <c r="AC545" s="398"/>
      <c r="AD545" s="430"/>
      <c r="AE545" s="914"/>
      <c r="AF545" s="398"/>
      <c r="AG545" s="398"/>
      <c r="AH545" s="1152"/>
      <c r="AI545" s="398"/>
      <c r="AJ545" s="430"/>
      <c r="AK545" s="1152"/>
      <c r="AL545" s="398"/>
      <c r="AM545" s="398"/>
      <c r="AN545" s="398"/>
      <c r="AO545" s="398"/>
      <c r="AP545" s="398"/>
      <c r="AQ545" s="398"/>
      <c r="AR545" s="398"/>
      <c r="AS545" s="398"/>
      <c r="AT545" s="398"/>
      <c r="AU545" s="398"/>
      <c r="AV545" s="398"/>
      <c r="AW545" s="398"/>
      <c r="AX545" s="398"/>
      <c r="AY545" s="398"/>
      <c r="AZ545" s="397"/>
      <c r="BA545" s="398"/>
      <c r="BB545" s="398"/>
      <c r="BC545" s="397"/>
      <c r="BD545" s="398"/>
      <c r="BE545" s="398"/>
      <c r="BF545" s="398"/>
      <c r="BG545" s="398"/>
      <c r="BH545" s="398"/>
      <c r="BI545" s="397"/>
      <c r="BJ545" s="398"/>
      <c r="BK545" s="398"/>
      <c r="BL545" s="397"/>
      <c r="BM545" s="398"/>
      <c r="BN545" s="398"/>
      <c r="BO545" s="398"/>
      <c r="BP545" s="398"/>
      <c r="BQ545" s="398"/>
      <c r="BR545" s="398"/>
      <c r="BS545" s="398"/>
      <c r="BT545" s="398"/>
      <c r="BU545" s="398"/>
      <c r="BV545" s="398"/>
      <c r="BW545" s="398"/>
      <c r="BX545" s="398"/>
      <c r="BY545" s="398"/>
      <c r="BZ545" s="398"/>
      <c r="CA545" s="398"/>
      <c r="CB545" s="398"/>
      <c r="CC545" s="398"/>
      <c r="CD545" s="398"/>
      <c r="CE545" s="398"/>
      <c r="CF545" s="398"/>
      <c r="CG545" s="398"/>
      <c r="CH545" s="398"/>
      <c r="CI545" s="398"/>
      <c r="CJ545" s="398"/>
    </row>
    <row r="546" spans="1:88" s="402" customFormat="1" ht="15" x14ac:dyDescent="0.25">
      <c r="A546" s="899" t="s">
        <v>8263</v>
      </c>
      <c r="B546" s="397"/>
      <c r="C546" s="398" t="s">
        <v>8257</v>
      </c>
      <c r="D546" s="900" t="s">
        <v>8141</v>
      </c>
      <c r="E546" s="429" t="s">
        <v>11383</v>
      </c>
      <c r="F546" s="399">
        <f t="shared" si="85"/>
        <v>45993</v>
      </c>
      <c r="G546" s="401" t="str">
        <f t="shared" si="81"/>
        <v>A</v>
      </c>
      <c r="H546" s="898" t="str">
        <f t="shared" si="82"/>
        <v>MR_DER-1413_25</v>
      </c>
      <c r="I546" s="413" t="str">
        <f t="shared" si="83"/>
        <v>ND</v>
      </c>
      <c r="J546" s="413" t="str">
        <f t="shared" si="84"/>
        <v>ND</v>
      </c>
      <c r="K546" s="398" t="s">
        <v>3730</v>
      </c>
      <c r="L546" s="430">
        <v>45985</v>
      </c>
      <c r="M546" s="218" t="s">
        <v>11389</v>
      </c>
      <c r="N546" s="430"/>
      <c r="O546" s="430"/>
      <c r="P546" s="926"/>
      <c r="Q546" s="398" t="s">
        <v>3748</v>
      </c>
      <c r="R546" s="430">
        <v>45993</v>
      </c>
      <c r="S546" s="218" t="s">
        <v>11494</v>
      </c>
      <c r="T546" s="398"/>
      <c r="U546" s="430"/>
      <c r="V546" s="926"/>
      <c r="W546" s="398"/>
      <c r="X546" s="430"/>
      <c r="Y546" s="914"/>
      <c r="Z546" s="398"/>
      <c r="AA546" s="430"/>
      <c r="AB546" s="926"/>
      <c r="AC546" s="398"/>
      <c r="AD546" s="430"/>
      <c r="AE546" s="914"/>
      <c r="AF546" s="398"/>
      <c r="AG546" s="398"/>
      <c r="AH546" s="1152"/>
      <c r="AI546" s="398"/>
      <c r="AJ546" s="430"/>
      <c r="AK546" s="1152"/>
      <c r="AL546" s="398"/>
      <c r="AM546" s="398"/>
      <c r="AN546" s="398"/>
      <c r="AO546" s="398"/>
      <c r="AP546" s="398"/>
      <c r="AQ546" s="398"/>
      <c r="AR546" s="398"/>
      <c r="AS546" s="398"/>
      <c r="AT546" s="398"/>
      <c r="AU546" s="398"/>
      <c r="AV546" s="398"/>
      <c r="AW546" s="398"/>
      <c r="AX546" s="398"/>
      <c r="AY546" s="398"/>
      <c r="AZ546" s="397"/>
      <c r="BA546" s="398"/>
      <c r="BB546" s="398"/>
      <c r="BC546" s="397"/>
      <c r="BD546" s="398"/>
      <c r="BE546" s="398"/>
      <c r="BF546" s="398"/>
      <c r="BG546" s="398"/>
      <c r="BH546" s="398"/>
      <c r="BI546" s="397"/>
      <c r="BJ546" s="398"/>
      <c r="BK546" s="398"/>
      <c r="BL546" s="397"/>
      <c r="BM546" s="398"/>
      <c r="BN546" s="398"/>
      <c r="BO546" s="398"/>
      <c r="BP546" s="398"/>
      <c r="BQ546" s="398"/>
      <c r="BR546" s="398"/>
      <c r="BS546" s="398"/>
      <c r="BT546" s="398"/>
      <c r="BU546" s="398"/>
      <c r="BV546" s="398"/>
      <c r="BW546" s="398"/>
      <c r="BX546" s="398"/>
      <c r="BY546" s="398"/>
      <c r="BZ546" s="398"/>
      <c r="CA546" s="398"/>
      <c r="CB546" s="398"/>
      <c r="CC546" s="398"/>
      <c r="CD546" s="398"/>
      <c r="CE546" s="398"/>
      <c r="CF546" s="398"/>
      <c r="CG546" s="398"/>
      <c r="CH546" s="398"/>
      <c r="CI546" s="398"/>
      <c r="CJ546" s="398"/>
    </row>
    <row r="547" spans="1:88" s="402" customFormat="1" ht="15" x14ac:dyDescent="0.25">
      <c r="A547" s="899" t="s">
        <v>8263</v>
      </c>
      <c r="B547" s="397"/>
      <c r="C547" s="398" t="s">
        <v>8257</v>
      </c>
      <c r="D547" s="900" t="s">
        <v>8141</v>
      </c>
      <c r="E547" s="429" t="s">
        <v>11384</v>
      </c>
      <c r="F547" s="399">
        <f t="shared" si="85"/>
        <v>45993</v>
      </c>
      <c r="G547" s="401" t="str">
        <f t="shared" si="81"/>
        <v>A</v>
      </c>
      <c r="H547" s="898" t="str">
        <f t="shared" si="82"/>
        <v>MR_DER-1413_25</v>
      </c>
      <c r="I547" s="413" t="str">
        <f t="shared" si="83"/>
        <v>ND</v>
      </c>
      <c r="J547" s="413" t="str">
        <f t="shared" si="84"/>
        <v>ND</v>
      </c>
      <c r="K547" s="398" t="s">
        <v>3730</v>
      </c>
      <c r="L547" s="430">
        <v>45985</v>
      </c>
      <c r="M547" s="218" t="s">
        <v>11389</v>
      </c>
      <c r="N547" s="430"/>
      <c r="O547" s="430"/>
      <c r="P547" s="926"/>
      <c r="Q547" s="398" t="s">
        <v>3748</v>
      </c>
      <c r="R547" s="430">
        <v>45993</v>
      </c>
      <c r="S547" s="218" t="s">
        <v>11494</v>
      </c>
      <c r="T547" s="398"/>
      <c r="U547" s="430"/>
      <c r="V547" s="926"/>
      <c r="W547" s="398"/>
      <c r="X547" s="430"/>
      <c r="Y547" s="914"/>
      <c r="Z547" s="398"/>
      <c r="AA547" s="430"/>
      <c r="AB547" s="926"/>
      <c r="AC547" s="398"/>
      <c r="AD547" s="430"/>
      <c r="AE547" s="914"/>
      <c r="AF547" s="398"/>
      <c r="AG547" s="398"/>
      <c r="AH547" s="1152"/>
      <c r="AI547" s="398"/>
      <c r="AJ547" s="430"/>
      <c r="AK547" s="1152"/>
      <c r="AL547" s="398"/>
      <c r="AM547" s="398"/>
      <c r="AN547" s="398"/>
      <c r="AO547" s="398"/>
      <c r="AP547" s="398"/>
      <c r="AQ547" s="398"/>
      <c r="AR547" s="398"/>
      <c r="AS547" s="398"/>
      <c r="AT547" s="398"/>
      <c r="AU547" s="398"/>
      <c r="AV547" s="398"/>
      <c r="AW547" s="398"/>
      <c r="AX547" s="398"/>
      <c r="AY547" s="398"/>
      <c r="AZ547" s="397"/>
      <c r="BA547" s="398"/>
      <c r="BB547" s="398"/>
      <c r="BC547" s="397"/>
      <c r="BD547" s="398"/>
      <c r="BE547" s="398"/>
      <c r="BF547" s="398"/>
      <c r="BG547" s="398"/>
      <c r="BH547" s="398"/>
      <c r="BI547" s="397"/>
      <c r="BJ547" s="398"/>
      <c r="BK547" s="398"/>
      <c r="BL547" s="397"/>
      <c r="BM547" s="398"/>
      <c r="BN547" s="398"/>
      <c r="BO547" s="398"/>
      <c r="BP547" s="398"/>
      <c r="BQ547" s="398"/>
      <c r="BR547" s="398"/>
      <c r="BS547" s="398"/>
      <c r="BT547" s="398"/>
      <c r="BU547" s="398"/>
      <c r="BV547" s="398"/>
      <c r="BW547" s="398"/>
      <c r="BX547" s="398"/>
      <c r="BY547" s="398"/>
      <c r="BZ547" s="398"/>
      <c r="CA547" s="398"/>
      <c r="CB547" s="398"/>
      <c r="CC547" s="398"/>
      <c r="CD547" s="398"/>
      <c r="CE547" s="398"/>
      <c r="CF547" s="398"/>
      <c r="CG547" s="398"/>
      <c r="CH547" s="398"/>
      <c r="CI547" s="398"/>
      <c r="CJ547" s="398"/>
    </row>
    <row r="548" spans="1:88" s="402" customFormat="1" ht="15" x14ac:dyDescent="0.25">
      <c r="A548" s="899" t="s">
        <v>8263</v>
      </c>
      <c r="B548" s="397"/>
      <c r="C548" s="398" t="s">
        <v>8257</v>
      </c>
      <c r="D548" s="900" t="s">
        <v>8141</v>
      </c>
      <c r="E548" s="429" t="s">
        <v>11385</v>
      </c>
      <c r="F548" s="399">
        <f t="shared" si="85"/>
        <v>45993</v>
      </c>
      <c r="G548" s="401" t="str">
        <f t="shared" si="81"/>
        <v>A</v>
      </c>
      <c r="H548" s="898" t="str">
        <f t="shared" si="82"/>
        <v>MR_DER-1413_25</v>
      </c>
      <c r="I548" s="413" t="str">
        <f t="shared" si="83"/>
        <v>ND</v>
      </c>
      <c r="J548" s="413" t="str">
        <f t="shared" si="84"/>
        <v>ND</v>
      </c>
      <c r="K548" s="398" t="s">
        <v>3730</v>
      </c>
      <c r="L548" s="430">
        <v>45985</v>
      </c>
      <c r="M548" s="218" t="s">
        <v>11389</v>
      </c>
      <c r="N548" s="430"/>
      <c r="O548" s="430"/>
      <c r="P548" s="926"/>
      <c r="Q548" s="398" t="s">
        <v>3748</v>
      </c>
      <c r="R548" s="430">
        <v>45993</v>
      </c>
      <c r="S548" s="218" t="s">
        <v>11494</v>
      </c>
      <c r="T548" s="398"/>
      <c r="U548" s="430"/>
      <c r="V548" s="926"/>
      <c r="W548" s="398"/>
      <c r="X548" s="430"/>
      <c r="Y548" s="914"/>
      <c r="Z548" s="398"/>
      <c r="AA548" s="430"/>
      <c r="AB548" s="926"/>
      <c r="AC548" s="398"/>
      <c r="AD548" s="430"/>
      <c r="AE548" s="914"/>
      <c r="AF548" s="398"/>
      <c r="AG548" s="398"/>
      <c r="AH548" s="1152"/>
      <c r="AI548" s="398"/>
      <c r="AJ548" s="430"/>
      <c r="AK548" s="1152"/>
      <c r="AL548" s="398"/>
      <c r="AM548" s="398"/>
      <c r="AN548" s="398"/>
      <c r="AO548" s="398"/>
      <c r="AP548" s="398"/>
      <c r="AQ548" s="398"/>
      <c r="AR548" s="398"/>
      <c r="AS548" s="398"/>
      <c r="AT548" s="398"/>
      <c r="AU548" s="398"/>
      <c r="AV548" s="398"/>
      <c r="AW548" s="398"/>
      <c r="AX548" s="398"/>
      <c r="AY548" s="398"/>
      <c r="AZ548" s="397"/>
      <c r="BA548" s="398"/>
      <c r="BB548" s="398"/>
      <c r="BC548" s="397"/>
      <c r="BD548" s="398"/>
      <c r="BE548" s="398"/>
      <c r="BF548" s="398"/>
      <c r="BG548" s="398"/>
      <c r="BH548" s="398"/>
      <c r="BI548" s="397"/>
      <c r="BJ548" s="398"/>
      <c r="BK548" s="398"/>
      <c r="BL548" s="397"/>
      <c r="BM548" s="398"/>
      <c r="BN548" s="398"/>
      <c r="BO548" s="398"/>
      <c r="BP548" s="398"/>
      <c r="BQ548" s="398"/>
      <c r="BR548" s="398"/>
      <c r="BS548" s="398"/>
      <c r="BT548" s="398"/>
      <c r="BU548" s="398"/>
      <c r="BV548" s="398"/>
      <c r="BW548" s="398"/>
      <c r="BX548" s="398"/>
      <c r="BY548" s="398"/>
      <c r="BZ548" s="398"/>
      <c r="CA548" s="398"/>
      <c r="CB548" s="398"/>
      <c r="CC548" s="398"/>
      <c r="CD548" s="398"/>
      <c r="CE548" s="398"/>
      <c r="CF548" s="398"/>
      <c r="CG548" s="398"/>
      <c r="CH548" s="398"/>
      <c r="CI548" s="398"/>
      <c r="CJ548" s="398"/>
    </row>
    <row r="549" spans="1:88" s="402" customFormat="1" ht="15" x14ac:dyDescent="0.25">
      <c r="A549" s="899" t="s">
        <v>8263</v>
      </c>
      <c r="B549" s="397"/>
      <c r="C549" s="398" t="s">
        <v>8257</v>
      </c>
      <c r="D549" s="900" t="s">
        <v>8141</v>
      </c>
      <c r="E549" s="429" t="s">
        <v>11386</v>
      </c>
      <c r="F549" s="399">
        <f t="shared" si="85"/>
        <v>45993</v>
      </c>
      <c r="G549" s="401" t="str">
        <f t="shared" si="81"/>
        <v>A</v>
      </c>
      <c r="H549" s="898" t="str">
        <f t="shared" si="82"/>
        <v>MR_DER-1413_25</v>
      </c>
      <c r="I549" s="413" t="str">
        <f t="shared" si="83"/>
        <v>ND</v>
      </c>
      <c r="J549" s="413" t="str">
        <f t="shared" si="84"/>
        <v>ND</v>
      </c>
      <c r="K549" s="398" t="s">
        <v>3730</v>
      </c>
      <c r="L549" s="430">
        <v>45985</v>
      </c>
      <c r="M549" s="218" t="s">
        <v>11389</v>
      </c>
      <c r="N549" s="430"/>
      <c r="O549" s="430"/>
      <c r="P549" s="926"/>
      <c r="Q549" s="398" t="s">
        <v>3748</v>
      </c>
      <c r="R549" s="430">
        <v>45993</v>
      </c>
      <c r="S549" s="218" t="s">
        <v>11494</v>
      </c>
      <c r="T549" s="398"/>
      <c r="U549" s="430"/>
      <c r="V549" s="926"/>
      <c r="W549" s="398"/>
      <c r="X549" s="430"/>
      <c r="Y549" s="914"/>
      <c r="Z549" s="398"/>
      <c r="AA549" s="430"/>
      <c r="AB549" s="926"/>
      <c r="AC549" s="398"/>
      <c r="AD549" s="430"/>
      <c r="AE549" s="914"/>
      <c r="AF549" s="398"/>
      <c r="AG549" s="398"/>
      <c r="AH549" s="1152"/>
      <c r="AI549" s="398"/>
      <c r="AJ549" s="430"/>
      <c r="AK549" s="1152"/>
      <c r="AL549" s="398"/>
      <c r="AM549" s="398"/>
      <c r="AN549" s="398"/>
      <c r="AO549" s="398"/>
      <c r="AP549" s="398"/>
      <c r="AQ549" s="398"/>
      <c r="AR549" s="398"/>
      <c r="AS549" s="398"/>
      <c r="AT549" s="398"/>
      <c r="AU549" s="398"/>
      <c r="AV549" s="398"/>
      <c r="AW549" s="398"/>
      <c r="AX549" s="398"/>
      <c r="AY549" s="398"/>
      <c r="AZ549" s="397"/>
      <c r="BA549" s="398"/>
      <c r="BB549" s="398"/>
      <c r="BC549" s="397"/>
      <c r="BD549" s="398"/>
      <c r="BE549" s="398"/>
      <c r="BF549" s="398"/>
      <c r="BG549" s="398"/>
      <c r="BH549" s="398"/>
      <c r="BI549" s="397"/>
      <c r="BJ549" s="398"/>
      <c r="BK549" s="398"/>
      <c r="BL549" s="397"/>
      <c r="BM549" s="398"/>
      <c r="BN549" s="398"/>
      <c r="BO549" s="398"/>
      <c r="BP549" s="398"/>
      <c r="BQ549" s="398"/>
      <c r="BR549" s="398"/>
      <c r="BS549" s="398"/>
      <c r="BT549" s="398"/>
      <c r="BU549" s="398"/>
      <c r="BV549" s="398"/>
      <c r="BW549" s="398"/>
      <c r="BX549" s="398"/>
      <c r="BY549" s="398"/>
      <c r="BZ549" s="398"/>
      <c r="CA549" s="398"/>
      <c r="CB549" s="398"/>
      <c r="CC549" s="398"/>
      <c r="CD549" s="398"/>
      <c r="CE549" s="398"/>
      <c r="CF549" s="398"/>
      <c r="CG549" s="398"/>
      <c r="CH549" s="398"/>
      <c r="CI549" s="398"/>
      <c r="CJ549" s="398"/>
    </row>
    <row r="550" spans="1:88" s="402" customFormat="1" ht="15" x14ac:dyDescent="0.25">
      <c r="A550" s="899" t="s">
        <v>8263</v>
      </c>
      <c r="B550" s="397"/>
      <c r="C550" s="398" t="s">
        <v>8257</v>
      </c>
      <c r="D550" s="900" t="s">
        <v>8141</v>
      </c>
      <c r="E550" s="429" t="s">
        <v>11387</v>
      </c>
      <c r="F550" s="399">
        <f t="shared" si="85"/>
        <v>45993</v>
      </c>
      <c r="G550" s="401" t="str">
        <f t="shared" si="81"/>
        <v>A</v>
      </c>
      <c r="H550" s="898" t="str">
        <f t="shared" si="82"/>
        <v>MR_DER-1413_25</v>
      </c>
      <c r="I550" s="413" t="str">
        <f t="shared" si="83"/>
        <v>ND</v>
      </c>
      <c r="J550" s="413" t="str">
        <f t="shared" si="84"/>
        <v>ND</v>
      </c>
      <c r="K550" s="398" t="s">
        <v>3730</v>
      </c>
      <c r="L550" s="430">
        <v>45985</v>
      </c>
      <c r="M550" s="218" t="s">
        <v>11389</v>
      </c>
      <c r="N550" s="430"/>
      <c r="O550" s="430"/>
      <c r="P550" s="926"/>
      <c r="Q550" s="398" t="s">
        <v>3748</v>
      </c>
      <c r="R550" s="430">
        <v>45993</v>
      </c>
      <c r="S550" s="218" t="s">
        <v>11494</v>
      </c>
      <c r="T550" s="398"/>
      <c r="U550" s="430"/>
      <c r="V550" s="926"/>
      <c r="W550" s="398"/>
      <c r="X550" s="430"/>
      <c r="Y550" s="914"/>
      <c r="Z550" s="398"/>
      <c r="AA550" s="430"/>
      <c r="AB550" s="926"/>
      <c r="AC550" s="398"/>
      <c r="AD550" s="430"/>
      <c r="AE550" s="914"/>
      <c r="AF550" s="398"/>
      <c r="AG550" s="398"/>
      <c r="AH550" s="1152"/>
      <c r="AI550" s="398"/>
      <c r="AJ550" s="430"/>
      <c r="AK550" s="1152"/>
      <c r="AL550" s="398"/>
      <c r="AM550" s="398"/>
      <c r="AN550" s="398"/>
      <c r="AO550" s="398"/>
      <c r="AP550" s="398"/>
      <c r="AQ550" s="398"/>
      <c r="AR550" s="398"/>
      <c r="AS550" s="398"/>
      <c r="AT550" s="398"/>
      <c r="AU550" s="398"/>
      <c r="AV550" s="398"/>
      <c r="AW550" s="398"/>
      <c r="AX550" s="398"/>
      <c r="AY550" s="398"/>
      <c r="AZ550" s="397"/>
      <c r="BA550" s="398"/>
      <c r="BB550" s="398"/>
      <c r="BC550" s="397"/>
      <c r="BD550" s="398"/>
      <c r="BE550" s="398"/>
      <c r="BF550" s="398"/>
      <c r="BG550" s="398"/>
      <c r="BH550" s="398"/>
      <c r="BI550" s="397"/>
      <c r="BJ550" s="398"/>
      <c r="BK550" s="398"/>
      <c r="BL550" s="397"/>
      <c r="BM550" s="398"/>
      <c r="BN550" s="398"/>
      <c r="BO550" s="398"/>
      <c r="BP550" s="398"/>
      <c r="BQ550" s="398"/>
      <c r="BR550" s="398"/>
      <c r="BS550" s="398"/>
      <c r="BT550" s="398"/>
      <c r="BU550" s="398"/>
      <c r="BV550" s="398"/>
      <c r="BW550" s="398"/>
      <c r="BX550" s="398"/>
      <c r="BY550" s="398"/>
      <c r="BZ550" s="398"/>
      <c r="CA550" s="398"/>
      <c r="CB550" s="398"/>
      <c r="CC550" s="398"/>
      <c r="CD550" s="398"/>
      <c r="CE550" s="398"/>
      <c r="CF550" s="398"/>
      <c r="CG550" s="398"/>
      <c r="CH550" s="398"/>
      <c r="CI550" s="398"/>
      <c r="CJ550" s="398"/>
    </row>
    <row r="551" spans="1:88" s="402" customFormat="1" ht="15" x14ac:dyDescent="0.25">
      <c r="A551" s="899" t="s">
        <v>8263</v>
      </c>
      <c r="B551" s="397"/>
      <c r="C551" s="398" t="s">
        <v>8257</v>
      </c>
      <c r="D551" s="900" t="s">
        <v>8141</v>
      </c>
      <c r="E551" s="429" t="s">
        <v>11388</v>
      </c>
      <c r="F551" s="399">
        <f t="shared" si="85"/>
        <v>45993</v>
      </c>
      <c r="G551" s="401" t="str">
        <f t="shared" si="81"/>
        <v>A</v>
      </c>
      <c r="H551" s="898" t="str">
        <f t="shared" si="82"/>
        <v>MR_DER-1413_25</v>
      </c>
      <c r="I551" s="413" t="str">
        <f t="shared" si="83"/>
        <v>ND</v>
      </c>
      <c r="J551" s="413" t="str">
        <f t="shared" si="84"/>
        <v>ND</v>
      </c>
      <c r="K551" s="398" t="s">
        <v>3730</v>
      </c>
      <c r="L551" s="430">
        <v>45985</v>
      </c>
      <c r="M551" s="1153" t="s">
        <v>11389</v>
      </c>
      <c r="N551" s="430"/>
      <c r="O551" s="430"/>
      <c r="P551" s="1152"/>
      <c r="Q551" s="398" t="s">
        <v>3748</v>
      </c>
      <c r="R551" s="430">
        <v>45993</v>
      </c>
      <c r="S551" s="1153" t="s">
        <v>11494</v>
      </c>
      <c r="T551" s="398"/>
      <c r="U551" s="430"/>
      <c r="V551" s="1152"/>
      <c r="W551" s="398"/>
      <c r="X551" s="430"/>
      <c r="Y551" s="914"/>
      <c r="Z551" s="398"/>
      <c r="AA551" s="430"/>
      <c r="AB551" s="1152"/>
      <c r="AC551" s="398"/>
      <c r="AD551" s="430"/>
      <c r="AE551" s="914"/>
      <c r="AF551" s="398"/>
      <c r="AG551" s="398"/>
      <c r="AH551" s="1152"/>
      <c r="AI551" s="398"/>
      <c r="AJ551" s="430"/>
      <c r="AK551" s="1152"/>
      <c r="AL551" s="398"/>
      <c r="AM551" s="398"/>
      <c r="AN551" s="398"/>
      <c r="AO551" s="398"/>
      <c r="AP551" s="398"/>
      <c r="AQ551" s="398"/>
      <c r="AR551" s="398"/>
      <c r="AS551" s="398"/>
      <c r="AT551" s="398"/>
      <c r="AU551" s="398"/>
      <c r="AV551" s="398"/>
      <c r="AW551" s="398"/>
      <c r="AX551" s="398"/>
      <c r="AY551" s="398"/>
      <c r="AZ551" s="397"/>
      <c r="BA551" s="398"/>
      <c r="BB551" s="398"/>
      <c r="BC551" s="397"/>
      <c r="BD551" s="398"/>
      <c r="BE551" s="398"/>
      <c r="BF551" s="398"/>
      <c r="BG551" s="398"/>
      <c r="BH551" s="398"/>
      <c r="BI551" s="397"/>
      <c r="BJ551" s="398"/>
      <c r="BK551" s="398"/>
      <c r="BL551" s="397"/>
      <c r="BM551" s="398"/>
      <c r="BN551" s="398"/>
      <c r="BO551" s="398"/>
      <c r="BP551" s="398"/>
      <c r="BQ551" s="398"/>
      <c r="BR551" s="398"/>
      <c r="BS551" s="398"/>
      <c r="BT551" s="398"/>
      <c r="BU551" s="398"/>
      <c r="BV551" s="398"/>
      <c r="BW551" s="398"/>
      <c r="BX551" s="398"/>
      <c r="BY551" s="398"/>
      <c r="BZ551" s="398"/>
      <c r="CA551" s="398"/>
      <c r="CB551" s="398"/>
      <c r="CC551" s="398"/>
      <c r="CD551" s="398"/>
      <c r="CE551" s="398"/>
      <c r="CF551" s="398"/>
      <c r="CG551" s="398"/>
      <c r="CH551" s="398"/>
      <c r="CI551" s="398"/>
      <c r="CJ551" s="398"/>
    </row>
    <row r="552" spans="1:88" s="408" customFormat="1" x14ac:dyDescent="0.25">
      <c r="A552" s="921"/>
      <c r="B552" s="923"/>
      <c r="C552" s="921">
        <v>1</v>
      </c>
      <c r="D552" s="922"/>
      <c r="E552" s="923" t="s">
        <v>7532</v>
      </c>
      <c r="F552" s="921"/>
      <c r="G552" s="921"/>
      <c r="H552" s="415"/>
      <c r="I552" s="921"/>
      <c r="J552" s="921"/>
      <c r="K552" s="416"/>
      <c r="L552" s="416"/>
      <c r="M552" s="417"/>
      <c r="N552" s="418"/>
      <c r="O552" s="418"/>
      <c r="P552" s="418"/>
      <c r="Q552" s="416"/>
      <c r="R552" s="416"/>
      <c r="S552" s="417"/>
      <c r="T552" s="418"/>
      <c r="U552" s="418"/>
      <c r="V552" s="418"/>
      <c r="W552" s="416"/>
      <c r="X552" s="416"/>
      <c r="Y552" s="417"/>
      <c r="Z552" s="418"/>
      <c r="AA552" s="418"/>
      <c r="AB552" s="418"/>
      <c r="AC552" s="416"/>
      <c r="AD552" s="416"/>
      <c r="AE552" s="417"/>
      <c r="AF552" s="418"/>
      <c r="AG552" s="418"/>
      <c r="AH552" s="418"/>
      <c r="AI552" s="416"/>
      <c r="AJ552" s="416"/>
      <c r="AK552" s="417"/>
      <c r="AL552" s="418"/>
      <c r="AM552" s="418"/>
      <c r="AN552" s="418"/>
      <c r="AO552" s="416"/>
      <c r="AP552" s="416"/>
      <c r="AQ552" s="417"/>
      <c r="AR552" s="418"/>
      <c r="AS552" s="418"/>
      <c r="AT552" s="418"/>
      <c r="AU552" s="416"/>
      <c r="AV552" s="416"/>
      <c r="AW552" s="417"/>
      <c r="AX552" s="418"/>
      <c r="AY552" s="418"/>
      <c r="AZ552" s="924"/>
      <c r="BA552" s="416"/>
      <c r="BB552" s="416"/>
      <c r="BC552" s="925"/>
      <c r="BD552" s="418"/>
      <c r="BE552" s="418"/>
      <c r="BF552" s="418"/>
      <c r="BG552" s="416"/>
      <c r="BH552" s="416"/>
      <c r="BI552" s="925"/>
      <c r="BJ552" s="418"/>
      <c r="BK552" s="418"/>
      <c r="BL552" s="924"/>
      <c r="BM552" s="416"/>
      <c r="BN552" s="416"/>
      <c r="BO552" s="417"/>
      <c r="BP552" s="418"/>
      <c r="BQ552" s="418"/>
      <c r="BR552" s="418"/>
      <c r="BS552" s="416"/>
      <c r="BT552" s="416"/>
      <c r="BU552" s="417"/>
      <c r="BV552" s="418"/>
      <c r="BW552" s="418"/>
      <c r="BX552" s="418"/>
      <c r="BY552" s="416"/>
      <c r="BZ552" s="416"/>
      <c r="CA552" s="417"/>
      <c r="CB552" s="418"/>
      <c r="CC552" s="418"/>
      <c r="CD552" s="418"/>
      <c r="CE552" s="416"/>
      <c r="CF552" s="416"/>
      <c r="CG552" s="417"/>
      <c r="CH552" s="418"/>
      <c r="CI552" s="418"/>
      <c r="CJ552" s="418"/>
    </row>
    <row r="553" spans="1:88" s="402" customFormat="1" ht="15" x14ac:dyDescent="0.25">
      <c r="A553" s="398" t="s">
        <v>8263</v>
      </c>
      <c r="B553" s="398"/>
      <c r="C553" s="398" t="s">
        <v>8257</v>
      </c>
      <c r="D553" s="900" t="s">
        <v>9736</v>
      </c>
      <c r="E553" s="429" t="s">
        <v>9738</v>
      </c>
      <c r="F553" s="399">
        <f t="shared" ref="F553:F559" si="86">IF(L553&lt;&gt;0,MAX(L553,R553,X553,AD553),"NE")</f>
        <v>45947</v>
      </c>
      <c r="G553" s="401" t="str">
        <f t="shared" ref="G553:G560" si="87">IF($F553="","",INDEX($K553:$FI553,1,MATCH($F553,$K553:$FI553,)-1))</f>
        <v>A</v>
      </c>
      <c r="H553" s="898" t="str">
        <f t="shared" ref="H553:H560" si="88">IF($F553="","",INDEX($K553:$FL553,1,MATCH($F553,$K553:$FL553,)+1))</f>
        <v>MR_DER-1292_25</v>
      </c>
      <c r="I553" s="413" t="str">
        <f t="shared" ref="I553:I560" si="89">IF(F553="NE",F553,IF(INDEX(K553:CP553,,MATCH(F553,K553:CP553,0)+3)&lt;&gt;0,INDEX(K553:CP553,,MATCH(F553,K553:CP553,0)+3),"ND"))</f>
        <v>ND</v>
      </c>
      <c r="J553" s="413" t="str">
        <f t="shared" ref="J553:J560" si="90">IF(G553="NE",G553,IF(INDEX(K553:CQ553,,MATCH(G553,K553:CQ553,0)+3)&lt;&gt;0,INDEX(K553:CQ553,,MATCH(G553,K553:CQ553,0)+3),"ND"))</f>
        <v>ND</v>
      </c>
      <c r="K553" s="398" t="s">
        <v>3730</v>
      </c>
      <c r="L553" s="430">
        <v>45881</v>
      </c>
      <c r="M553" s="1153" t="s">
        <v>9737</v>
      </c>
      <c r="N553" s="430"/>
      <c r="O553" s="430"/>
      <c r="P553" s="398"/>
      <c r="Q553" s="398" t="s">
        <v>3748</v>
      </c>
      <c r="R553" s="430">
        <v>45916</v>
      </c>
      <c r="S553" s="1153" t="s">
        <v>10295</v>
      </c>
      <c r="T553" s="398"/>
      <c r="U553" s="398"/>
      <c r="V553" s="398"/>
      <c r="W553" s="398" t="s">
        <v>3748</v>
      </c>
      <c r="X553" s="430">
        <v>45947</v>
      </c>
      <c r="Y553" s="1153" t="s">
        <v>10795</v>
      </c>
      <c r="Z553" s="398"/>
      <c r="AA553" s="398"/>
      <c r="AB553" s="398"/>
      <c r="AC553" s="398"/>
      <c r="AD553" s="398"/>
      <c r="AE553" s="398"/>
      <c r="AF553" s="398"/>
      <c r="AG553" s="398"/>
      <c r="AH553" s="398"/>
      <c r="AI553" s="398"/>
      <c r="AJ553" s="398"/>
      <c r="AK553" s="398"/>
      <c r="AL553" s="398"/>
      <c r="AM553" s="398"/>
      <c r="AN553" s="398"/>
      <c r="AO553" s="398"/>
      <c r="AP553" s="398"/>
      <c r="AQ553" s="398"/>
      <c r="AR553" s="398"/>
      <c r="AS553" s="398"/>
      <c r="AT553" s="398"/>
      <c r="AU553" s="398"/>
      <c r="AV553" s="398"/>
      <c r="AW553" s="398"/>
      <c r="AX553" s="398"/>
      <c r="AY553" s="398"/>
      <c r="AZ553" s="397"/>
      <c r="BA553" s="398"/>
      <c r="BB553" s="398"/>
      <c r="BC553" s="397"/>
      <c r="BD553" s="398"/>
      <c r="BE553" s="398"/>
      <c r="BF553" s="398"/>
      <c r="BG553" s="398"/>
      <c r="BH553" s="398"/>
      <c r="BI553" s="397"/>
      <c r="BJ553" s="398"/>
      <c r="BK553" s="398"/>
      <c r="BL553" s="397"/>
      <c r="BM553" s="398"/>
      <c r="BN553" s="398"/>
      <c r="BO553" s="398"/>
      <c r="BP553" s="398"/>
      <c r="BQ553" s="398"/>
      <c r="BR553" s="398"/>
      <c r="BS553" s="398"/>
      <c r="BT553" s="398"/>
      <c r="BU553" s="398"/>
      <c r="BV553" s="398"/>
      <c r="BW553" s="398"/>
      <c r="BX553" s="398"/>
      <c r="BY553" s="398"/>
      <c r="BZ553" s="398"/>
      <c r="CA553" s="398"/>
      <c r="CB553" s="398"/>
      <c r="CC553" s="398"/>
      <c r="CD553" s="398"/>
      <c r="CE553" s="398"/>
      <c r="CF553" s="398"/>
      <c r="CG553" s="398"/>
      <c r="CH553" s="398"/>
      <c r="CI553" s="398"/>
      <c r="CJ553" s="398"/>
    </row>
    <row r="554" spans="1:88" s="402" customFormat="1" ht="15" x14ac:dyDescent="0.25">
      <c r="A554" s="398" t="s">
        <v>8263</v>
      </c>
      <c r="B554" s="398"/>
      <c r="C554" s="398" t="s">
        <v>8257</v>
      </c>
      <c r="D554" s="900" t="s">
        <v>9736</v>
      </c>
      <c r="E554" s="429" t="s">
        <v>9739</v>
      </c>
      <c r="F554" s="399">
        <f t="shared" si="86"/>
        <v>45947</v>
      </c>
      <c r="G554" s="401" t="str">
        <f t="shared" si="87"/>
        <v>A</v>
      </c>
      <c r="H554" s="898" t="str">
        <f t="shared" si="88"/>
        <v>MR_DER-1292_25</v>
      </c>
      <c r="I554" s="413" t="str">
        <f t="shared" si="89"/>
        <v>ND</v>
      </c>
      <c r="J554" s="413" t="str">
        <f t="shared" si="90"/>
        <v>ND</v>
      </c>
      <c r="K554" s="398" t="s">
        <v>3730</v>
      </c>
      <c r="L554" s="430">
        <v>45881</v>
      </c>
      <c r="M554" s="1153" t="s">
        <v>9737</v>
      </c>
      <c r="N554" s="430"/>
      <c r="O554" s="430"/>
      <c r="P554" s="398"/>
      <c r="Q554" s="398" t="s">
        <v>3748</v>
      </c>
      <c r="R554" s="430">
        <v>45916</v>
      </c>
      <c r="S554" s="1153" t="s">
        <v>10295</v>
      </c>
      <c r="T554" s="398"/>
      <c r="U554" s="398"/>
      <c r="V554" s="398"/>
      <c r="W554" s="398" t="s">
        <v>3748</v>
      </c>
      <c r="X554" s="430">
        <v>45947</v>
      </c>
      <c r="Y554" s="1153" t="s">
        <v>10795</v>
      </c>
      <c r="Z554" s="398"/>
      <c r="AA554" s="398"/>
      <c r="AB554" s="398"/>
      <c r="AC554" s="398"/>
      <c r="AD554" s="398"/>
      <c r="AE554" s="398"/>
      <c r="AF554" s="398"/>
      <c r="AG554" s="398"/>
      <c r="AH554" s="398"/>
      <c r="AI554" s="398"/>
      <c r="AJ554" s="398"/>
      <c r="AK554" s="398"/>
      <c r="AL554" s="398"/>
      <c r="AM554" s="398"/>
      <c r="AN554" s="398"/>
      <c r="AO554" s="398"/>
      <c r="AP554" s="398"/>
      <c r="AQ554" s="398"/>
      <c r="AR554" s="398"/>
      <c r="AS554" s="398"/>
      <c r="AT554" s="398"/>
      <c r="AU554" s="398"/>
      <c r="AV554" s="398"/>
      <c r="AW554" s="398"/>
      <c r="AX554" s="398"/>
      <c r="AY554" s="398"/>
      <c r="AZ554" s="397"/>
      <c r="BA554" s="398"/>
      <c r="BB554" s="398"/>
      <c r="BC554" s="397"/>
      <c r="BD554" s="398"/>
      <c r="BE554" s="398"/>
      <c r="BF554" s="398"/>
      <c r="BG554" s="398"/>
      <c r="BH554" s="398"/>
      <c r="BI554" s="397"/>
      <c r="BJ554" s="398"/>
      <c r="BK554" s="398"/>
      <c r="BL554" s="397"/>
      <c r="BM554" s="398"/>
      <c r="BN554" s="398"/>
      <c r="BO554" s="398"/>
      <c r="BP554" s="398"/>
      <c r="BQ554" s="398"/>
      <c r="BR554" s="398"/>
      <c r="BS554" s="398"/>
      <c r="BT554" s="398"/>
      <c r="BU554" s="398"/>
      <c r="BV554" s="398"/>
      <c r="BW554" s="398"/>
      <c r="BX554" s="398"/>
      <c r="BY554" s="398"/>
      <c r="BZ554" s="398"/>
      <c r="CA554" s="398"/>
      <c r="CB554" s="398"/>
      <c r="CC554" s="398"/>
      <c r="CD554" s="398"/>
      <c r="CE554" s="398"/>
      <c r="CF554" s="398"/>
      <c r="CG554" s="398"/>
      <c r="CH554" s="398"/>
      <c r="CI554" s="398"/>
      <c r="CJ554" s="398"/>
    </row>
    <row r="555" spans="1:88" s="402" customFormat="1" ht="15" x14ac:dyDescent="0.25">
      <c r="A555" s="398" t="s">
        <v>8263</v>
      </c>
      <c r="B555" s="398"/>
      <c r="C555" s="398" t="s">
        <v>8257</v>
      </c>
      <c r="D555" s="900" t="s">
        <v>9736</v>
      </c>
      <c r="E555" s="429" t="s">
        <v>9740</v>
      </c>
      <c r="F555" s="399">
        <f t="shared" si="86"/>
        <v>45947</v>
      </c>
      <c r="G555" s="401" t="str">
        <f t="shared" si="87"/>
        <v>A</v>
      </c>
      <c r="H555" s="898" t="str">
        <f t="shared" si="88"/>
        <v>MR_DER-1292_25</v>
      </c>
      <c r="I555" s="413" t="str">
        <f t="shared" si="89"/>
        <v>ND</v>
      </c>
      <c r="J555" s="413" t="str">
        <f t="shared" si="90"/>
        <v>ND</v>
      </c>
      <c r="K555" s="398" t="s">
        <v>3730</v>
      </c>
      <c r="L555" s="430">
        <v>45881</v>
      </c>
      <c r="M555" s="1153" t="s">
        <v>9737</v>
      </c>
      <c r="N555" s="430"/>
      <c r="O555" s="430"/>
      <c r="P555" s="398"/>
      <c r="Q555" s="398" t="s">
        <v>3748</v>
      </c>
      <c r="R555" s="430">
        <v>45916</v>
      </c>
      <c r="S555" s="1153" t="s">
        <v>10295</v>
      </c>
      <c r="T555" s="398"/>
      <c r="U555" s="398"/>
      <c r="V555" s="398"/>
      <c r="W555" s="398" t="s">
        <v>3748</v>
      </c>
      <c r="X555" s="430">
        <v>45947</v>
      </c>
      <c r="Y555" s="1153" t="s">
        <v>10795</v>
      </c>
      <c r="Z555" s="398"/>
      <c r="AA555" s="398"/>
      <c r="AB555" s="398"/>
      <c r="AC555" s="398"/>
      <c r="AD555" s="398"/>
      <c r="AE555" s="398"/>
      <c r="AF555" s="398"/>
      <c r="AG555" s="398"/>
      <c r="AH555" s="398"/>
      <c r="AI555" s="398"/>
      <c r="AJ555" s="398"/>
      <c r="AK555" s="398"/>
      <c r="AL555" s="398"/>
      <c r="AM555" s="398"/>
      <c r="AN555" s="398"/>
      <c r="AO555" s="398"/>
      <c r="AP555" s="398"/>
      <c r="AQ555" s="398"/>
      <c r="AR555" s="398"/>
      <c r="AS555" s="398"/>
      <c r="AT555" s="398"/>
      <c r="AU555" s="398"/>
      <c r="AV555" s="398"/>
      <c r="AW555" s="398"/>
      <c r="AX555" s="398"/>
      <c r="AY555" s="398"/>
      <c r="AZ555" s="397"/>
      <c r="BA555" s="398"/>
      <c r="BB555" s="398"/>
      <c r="BC555" s="397"/>
      <c r="BD555" s="398"/>
      <c r="BE555" s="398"/>
      <c r="BF555" s="398"/>
      <c r="BG555" s="398"/>
      <c r="BH555" s="398"/>
      <c r="BI555" s="397"/>
      <c r="BJ555" s="398"/>
      <c r="BK555" s="398"/>
      <c r="BL555" s="397"/>
      <c r="BM555" s="398"/>
      <c r="BN555" s="398"/>
      <c r="BO555" s="398"/>
      <c r="BP555" s="398"/>
      <c r="BQ555" s="398"/>
      <c r="BR555" s="398"/>
      <c r="BS555" s="398"/>
      <c r="BT555" s="398"/>
      <c r="BU555" s="398"/>
      <c r="BV555" s="398"/>
      <c r="BW555" s="398"/>
      <c r="BX555" s="398"/>
      <c r="BY555" s="398"/>
      <c r="BZ555" s="398"/>
      <c r="CA555" s="398"/>
      <c r="CB555" s="398"/>
      <c r="CC555" s="398"/>
      <c r="CD555" s="398"/>
      <c r="CE555" s="398"/>
      <c r="CF555" s="398"/>
      <c r="CG555" s="398"/>
      <c r="CH555" s="398"/>
      <c r="CI555" s="398"/>
      <c r="CJ555" s="398"/>
    </row>
    <row r="556" spans="1:88" s="402" customFormat="1" ht="15" x14ac:dyDescent="0.25">
      <c r="A556" s="398" t="s">
        <v>8263</v>
      </c>
      <c r="B556" s="398"/>
      <c r="C556" s="398" t="s">
        <v>8257</v>
      </c>
      <c r="D556" s="900" t="s">
        <v>9736</v>
      </c>
      <c r="E556" s="429" t="s">
        <v>9741</v>
      </c>
      <c r="F556" s="399">
        <f t="shared" si="86"/>
        <v>45947</v>
      </c>
      <c r="G556" s="401" t="str">
        <f t="shared" si="87"/>
        <v>A</v>
      </c>
      <c r="H556" s="898" t="str">
        <f t="shared" si="88"/>
        <v>MR_DER-1292_25</v>
      </c>
      <c r="I556" s="413" t="str">
        <f t="shared" si="89"/>
        <v>ND</v>
      </c>
      <c r="J556" s="413" t="str">
        <f t="shared" si="90"/>
        <v>ND</v>
      </c>
      <c r="K556" s="398" t="s">
        <v>3730</v>
      </c>
      <c r="L556" s="430">
        <v>45881</v>
      </c>
      <c r="M556" s="1153" t="s">
        <v>9737</v>
      </c>
      <c r="N556" s="430"/>
      <c r="O556" s="430"/>
      <c r="P556" s="398"/>
      <c r="Q556" s="398" t="s">
        <v>3765</v>
      </c>
      <c r="R556" s="430">
        <v>45916</v>
      </c>
      <c r="S556" s="1153" t="s">
        <v>10295</v>
      </c>
      <c r="T556" s="398"/>
      <c r="U556" s="398"/>
      <c r="V556" s="398"/>
      <c r="W556" s="398" t="s">
        <v>3748</v>
      </c>
      <c r="X556" s="430">
        <v>45947</v>
      </c>
      <c r="Y556" s="1153" t="s">
        <v>10795</v>
      </c>
      <c r="Z556" s="398"/>
      <c r="AA556" s="398"/>
      <c r="AB556" s="398"/>
      <c r="AC556" s="398"/>
      <c r="AD556" s="398"/>
      <c r="AE556" s="398"/>
      <c r="AF556" s="398"/>
      <c r="AG556" s="398"/>
      <c r="AH556" s="398"/>
      <c r="AI556" s="398"/>
      <c r="AJ556" s="398"/>
      <c r="AK556" s="398"/>
      <c r="AL556" s="398"/>
      <c r="AM556" s="398"/>
      <c r="AN556" s="398"/>
      <c r="AO556" s="398"/>
      <c r="AP556" s="398"/>
      <c r="AQ556" s="398"/>
      <c r="AR556" s="398"/>
      <c r="AS556" s="398"/>
      <c r="AT556" s="398"/>
      <c r="AU556" s="398"/>
      <c r="AV556" s="398"/>
      <c r="AW556" s="398"/>
      <c r="AX556" s="398"/>
      <c r="AY556" s="398"/>
      <c r="AZ556" s="397"/>
      <c r="BA556" s="398"/>
      <c r="BB556" s="398"/>
      <c r="BC556" s="397"/>
      <c r="BD556" s="398"/>
      <c r="BE556" s="398"/>
      <c r="BF556" s="398"/>
      <c r="BG556" s="398"/>
      <c r="BH556" s="398"/>
      <c r="BI556" s="397"/>
      <c r="BJ556" s="398"/>
      <c r="BK556" s="398"/>
      <c r="BL556" s="397"/>
      <c r="BM556" s="398"/>
      <c r="BN556" s="398"/>
      <c r="BO556" s="398"/>
      <c r="BP556" s="398"/>
      <c r="BQ556" s="398"/>
      <c r="BR556" s="398"/>
      <c r="BS556" s="398"/>
      <c r="BT556" s="398"/>
      <c r="BU556" s="398"/>
      <c r="BV556" s="398"/>
      <c r="BW556" s="398"/>
      <c r="BX556" s="398"/>
      <c r="BY556" s="398"/>
      <c r="BZ556" s="398"/>
      <c r="CA556" s="398"/>
      <c r="CB556" s="398"/>
      <c r="CC556" s="398"/>
      <c r="CD556" s="398"/>
      <c r="CE556" s="398"/>
      <c r="CF556" s="398"/>
      <c r="CG556" s="398"/>
      <c r="CH556" s="398"/>
      <c r="CI556" s="398"/>
      <c r="CJ556" s="398"/>
    </row>
    <row r="557" spans="1:88" s="402" customFormat="1" ht="15" x14ac:dyDescent="0.25">
      <c r="A557" s="398" t="s">
        <v>8263</v>
      </c>
      <c r="B557" s="398"/>
      <c r="C557" s="398" t="s">
        <v>8257</v>
      </c>
      <c r="D557" s="900" t="s">
        <v>9736</v>
      </c>
      <c r="E557" s="429" t="s">
        <v>9742</v>
      </c>
      <c r="F557" s="399">
        <f t="shared" si="86"/>
        <v>45947</v>
      </c>
      <c r="G557" s="401" t="str">
        <f t="shared" si="87"/>
        <v>A</v>
      </c>
      <c r="H557" s="898" t="str">
        <f t="shared" si="88"/>
        <v>MR_DER-1292_25</v>
      </c>
      <c r="I557" s="413" t="str">
        <f t="shared" si="89"/>
        <v>ND</v>
      </c>
      <c r="J557" s="413" t="str">
        <f t="shared" si="90"/>
        <v>ND</v>
      </c>
      <c r="K557" s="398" t="s">
        <v>3730</v>
      </c>
      <c r="L557" s="430">
        <v>45881</v>
      </c>
      <c r="M557" s="1153" t="s">
        <v>9737</v>
      </c>
      <c r="N557" s="430"/>
      <c r="O557" s="430"/>
      <c r="P557" s="398"/>
      <c r="Q557" s="398" t="s">
        <v>3765</v>
      </c>
      <c r="R557" s="430">
        <v>45916</v>
      </c>
      <c r="S557" s="1153" t="s">
        <v>10295</v>
      </c>
      <c r="T557" s="398"/>
      <c r="U557" s="398"/>
      <c r="V557" s="398"/>
      <c r="W557" s="398" t="s">
        <v>3748</v>
      </c>
      <c r="X557" s="430">
        <v>45947</v>
      </c>
      <c r="Y557" s="1153" t="s">
        <v>10795</v>
      </c>
      <c r="Z557" s="398"/>
      <c r="AA557" s="398"/>
      <c r="AB557" s="398"/>
      <c r="AC557" s="398"/>
      <c r="AD557" s="398"/>
      <c r="AE557" s="398"/>
      <c r="AF557" s="398"/>
      <c r="AG557" s="398"/>
      <c r="AH557" s="398"/>
      <c r="AI557" s="398"/>
      <c r="AJ557" s="398"/>
      <c r="AK557" s="398"/>
      <c r="AL557" s="398"/>
      <c r="AM557" s="398"/>
      <c r="AN557" s="398"/>
      <c r="AO557" s="398"/>
      <c r="AP557" s="398"/>
      <c r="AQ557" s="398"/>
      <c r="AR557" s="398"/>
      <c r="AS557" s="398"/>
      <c r="AT557" s="398"/>
      <c r="AU557" s="398"/>
      <c r="AV557" s="398"/>
      <c r="AW557" s="398"/>
      <c r="AX557" s="398"/>
      <c r="AY557" s="398"/>
      <c r="AZ557" s="397"/>
      <c r="BA557" s="398"/>
      <c r="BB557" s="398"/>
      <c r="BC557" s="397"/>
      <c r="BD557" s="398"/>
      <c r="BE557" s="398"/>
      <c r="BF557" s="398"/>
      <c r="BG557" s="398"/>
      <c r="BH557" s="398"/>
      <c r="BI557" s="397"/>
      <c r="BJ557" s="398"/>
      <c r="BK557" s="398"/>
      <c r="BL557" s="397"/>
      <c r="BM557" s="398"/>
      <c r="BN557" s="398"/>
      <c r="BO557" s="398"/>
      <c r="BP557" s="398"/>
      <c r="BQ557" s="398"/>
      <c r="BR557" s="398"/>
      <c r="BS557" s="398"/>
      <c r="BT557" s="398"/>
      <c r="BU557" s="398"/>
      <c r="BV557" s="398"/>
      <c r="BW557" s="398"/>
      <c r="BX557" s="398"/>
      <c r="BY557" s="398"/>
      <c r="BZ557" s="398"/>
      <c r="CA557" s="398"/>
      <c r="CB557" s="398"/>
      <c r="CC557" s="398"/>
      <c r="CD557" s="398"/>
      <c r="CE557" s="398"/>
      <c r="CF557" s="398"/>
      <c r="CG557" s="398"/>
      <c r="CH557" s="398"/>
      <c r="CI557" s="398"/>
      <c r="CJ557" s="398"/>
    </row>
    <row r="558" spans="1:88" s="402" customFormat="1" ht="15" x14ac:dyDescent="0.25">
      <c r="A558" s="398" t="s">
        <v>8263</v>
      </c>
      <c r="B558" s="398"/>
      <c r="C558" s="398" t="s">
        <v>8257</v>
      </c>
      <c r="D558" s="900" t="s">
        <v>9736</v>
      </c>
      <c r="E558" s="429" t="s">
        <v>9743</v>
      </c>
      <c r="F558" s="399">
        <f t="shared" si="86"/>
        <v>45947</v>
      </c>
      <c r="G558" s="401" t="str">
        <f t="shared" si="87"/>
        <v>A</v>
      </c>
      <c r="H558" s="898" t="str">
        <f t="shared" si="88"/>
        <v>MR_DER-1292_25</v>
      </c>
      <c r="I558" s="413" t="str">
        <f t="shared" si="89"/>
        <v>ND</v>
      </c>
      <c r="J558" s="413" t="str">
        <f t="shared" si="90"/>
        <v>ND</v>
      </c>
      <c r="K558" s="398" t="s">
        <v>3730</v>
      </c>
      <c r="L558" s="430">
        <v>45881</v>
      </c>
      <c r="M558" s="1153" t="s">
        <v>9737</v>
      </c>
      <c r="N558" s="430"/>
      <c r="O558" s="430"/>
      <c r="P558" s="398"/>
      <c r="Q558" s="398" t="s">
        <v>3765</v>
      </c>
      <c r="R558" s="430">
        <v>45916</v>
      </c>
      <c r="S558" s="1153" t="s">
        <v>10295</v>
      </c>
      <c r="T558" s="398"/>
      <c r="U558" s="398"/>
      <c r="V558" s="398"/>
      <c r="W558" s="398" t="s">
        <v>3748</v>
      </c>
      <c r="X558" s="430">
        <v>45947</v>
      </c>
      <c r="Y558" s="1153" t="s">
        <v>10795</v>
      </c>
      <c r="Z558" s="398"/>
      <c r="AA558" s="398"/>
      <c r="AB558" s="398"/>
      <c r="AC558" s="398"/>
      <c r="AD558" s="398"/>
      <c r="AE558" s="398"/>
      <c r="AF558" s="398"/>
      <c r="AG558" s="398"/>
      <c r="AH558" s="398"/>
      <c r="AI558" s="398"/>
      <c r="AJ558" s="398"/>
      <c r="AK558" s="398"/>
      <c r="AL558" s="398"/>
      <c r="AM558" s="398"/>
      <c r="AN558" s="398"/>
      <c r="AO558" s="398"/>
      <c r="AP558" s="398"/>
      <c r="AQ558" s="398"/>
      <c r="AR558" s="398"/>
      <c r="AS558" s="398"/>
      <c r="AT558" s="398"/>
      <c r="AU558" s="398"/>
      <c r="AV558" s="398"/>
      <c r="AW558" s="398"/>
      <c r="AX558" s="398"/>
      <c r="AY558" s="398"/>
      <c r="AZ558" s="397"/>
      <c r="BA558" s="398"/>
      <c r="BB558" s="398"/>
      <c r="BC558" s="397"/>
      <c r="BD558" s="398"/>
      <c r="BE558" s="398"/>
      <c r="BF558" s="398"/>
      <c r="BG558" s="398"/>
      <c r="BH558" s="398"/>
      <c r="BI558" s="397"/>
      <c r="BJ558" s="398"/>
      <c r="BK558" s="398"/>
      <c r="BL558" s="397"/>
      <c r="BM558" s="398"/>
      <c r="BN558" s="398"/>
      <c r="BO558" s="398"/>
      <c r="BP558" s="398"/>
      <c r="BQ558" s="398"/>
      <c r="BR558" s="398"/>
      <c r="BS558" s="398"/>
      <c r="BT558" s="398"/>
      <c r="BU558" s="398"/>
      <c r="BV558" s="398"/>
      <c r="BW558" s="398"/>
      <c r="BX558" s="398"/>
      <c r="BY558" s="398"/>
      <c r="BZ558" s="398"/>
      <c r="CA558" s="398"/>
      <c r="CB558" s="398"/>
      <c r="CC558" s="398"/>
      <c r="CD558" s="398"/>
      <c r="CE558" s="398"/>
      <c r="CF558" s="398"/>
      <c r="CG558" s="398"/>
      <c r="CH558" s="398"/>
      <c r="CI558" s="398"/>
      <c r="CJ558" s="398"/>
    </row>
    <row r="559" spans="1:88" s="402" customFormat="1" ht="15" x14ac:dyDescent="0.25">
      <c r="A559" s="398" t="s">
        <v>8263</v>
      </c>
      <c r="B559" s="398"/>
      <c r="C559" s="398" t="s">
        <v>8257</v>
      </c>
      <c r="D559" s="900" t="s">
        <v>9736</v>
      </c>
      <c r="E559" s="429" t="s">
        <v>12512</v>
      </c>
      <c r="F559" s="399">
        <f t="shared" si="86"/>
        <v>45947</v>
      </c>
      <c r="G559" s="401" t="str">
        <f t="shared" si="87"/>
        <v>A</v>
      </c>
      <c r="H559" s="898" t="str">
        <f t="shared" si="88"/>
        <v>MR_DER-1292_25</v>
      </c>
      <c r="I559" s="413" t="str">
        <f t="shared" si="89"/>
        <v>ND</v>
      </c>
      <c r="J559" s="413" t="str">
        <f t="shared" si="90"/>
        <v>ND</v>
      </c>
      <c r="K559" s="398" t="s">
        <v>3730</v>
      </c>
      <c r="L559" s="430">
        <v>45894</v>
      </c>
      <c r="M559" s="1153" t="s">
        <v>9912</v>
      </c>
      <c r="N559" s="430" t="s">
        <v>5536</v>
      </c>
      <c r="O559" s="430">
        <v>45912</v>
      </c>
      <c r="P559" s="398"/>
      <c r="Q559" s="398" t="s">
        <v>3765</v>
      </c>
      <c r="R559" s="430">
        <v>45915</v>
      </c>
      <c r="S559" s="1153" t="s">
        <v>10290</v>
      </c>
      <c r="T559" s="398"/>
      <c r="U559" s="398"/>
      <c r="V559" s="398"/>
      <c r="W559" s="398" t="s">
        <v>3748</v>
      </c>
      <c r="X559" s="430">
        <v>45947</v>
      </c>
      <c r="Y559" s="218" t="s">
        <v>10795</v>
      </c>
      <c r="Z559" s="398"/>
      <c r="AA559" s="398"/>
      <c r="AB559" s="398"/>
      <c r="AC559" s="398"/>
      <c r="AD559" s="398"/>
      <c r="AE559" s="398"/>
      <c r="AF559" s="398"/>
      <c r="AG559" s="398"/>
      <c r="AH559" s="398"/>
      <c r="AI559" s="398"/>
      <c r="AJ559" s="398"/>
      <c r="AK559" s="398"/>
      <c r="AL559" s="398"/>
      <c r="AM559" s="398"/>
      <c r="AN559" s="398"/>
      <c r="AO559" s="398"/>
      <c r="AP559" s="398"/>
      <c r="AQ559" s="398"/>
      <c r="AR559" s="398"/>
      <c r="AS559" s="398"/>
      <c r="AT559" s="398"/>
      <c r="AU559" s="398"/>
      <c r="AV559" s="398"/>
      <c r="AW559" s="398"/>
      <c r="AX559" s="398"/>
      <c r="AY559" s="398"/>
      <c r="AZ559" s="397"/>
      <c r="BA559" s="398"/>
      <c r="BB559" s="398"/>
      <c r="BC559" s="397"/>
      <c r="BD559" s="398"/>
      <c r="BE559" s="398"/>
      <c r="BF559" s="398"/>
      <c r="BG559" s="398"/>
      <c r="BH559" s="398"/>
      <c r="BI559" s="397"/>
      <c r="BJ559" s="398"/>
      <c r="BK559" s="398"/>
      <c r="BL559" s="397"/>
      <c r="BM559" s="398"/>
      <c r="BN559" s="398"/>
      <c r="BO559" s="398"/>
      <c r="BP559" s="398"/>
      <c r="BQ559" s="398"/>
      <c r="BR559" s="398"/>
      <c r="BS559" s="398"/>
      <c r="BT559" s="398"/>
      <c r="BU559" s="398"/>
      <c r="BV559" s="398"/>
      <c r="BW559" s="398"/>
      <c r="BX559" s="398"/>
      <c r="BY559" s="398"/>
      <c r="BZ559" s="398"/>
      <c r="CA559" s="398"/>
      <c r="CB559" s="398"/>
      <c r="CC559" s="398"/>
      <c r="CD559" s="398"/>
      <c r="CE559" s="398"/>
      <c r="CF559" s="398"/>
      <c r="CG559" s="398"/>
      <c r="CH559" s="398"/>
      <c r="CI559" s="398"/>
      <c r="CJ559" s="398"/>
    </row>
    <row r="560" spans="1:88" s="402" customFormat="1" ht="15" x14ac:dyDescent="0.25">
      <c r="A560" s="398" t="s">
        <v>8263</v>
      </c>
      <c r="B560" s="398" t="s">
        <v>8257</v>
      </c>
      <c r="C560" s="397"/>
      <c r="D560" s="900" t="s">
        <v>51</v>
      </c>
      <c r="E560" s="429" t="s">
        <v>2845</v>
      </c>
      <c r="F560" s="399">
        <f>IF(L560&lt;&gt;0,MAX(L560,R560,X560,AD560,AJ560),"NE")</f>
        <v>45968</v>
      </c>
      <c r="G560" s="401" t="str">
        <f t="shared" si="87"/>
        <v>A</v>
      </c>
      <c r="H560" s="898" t="str">
        <f t="shared" si="88"/>
        <v>MR_DER-1350_25</v>
      </c>
      <c r="I560" s="413" t="str">
        <f t="shared" si="89"/>
        <v>ND</v>
      </c>
      <c r="J560" s="413" t="str">
        <f t="shared" si="90"/>
        <v>APROVADO</v>
      </c>
      <c r="K560" s="398" t="s">
        <v>3730</v>
      </c>
      <c r="L560" s="430">
        <v>44890</v>
      </c>
      <c r="M560" s="914" t="s">
        <v>5750</v>
      </c>
      <c r="N560" s="430" t="s">
        <v>5536</v>
      </c>
      <c r="O560" s="430">
        <v>44909</v>
      </c>
      <c r="P560" s="398" t="s">
        <v>3777</v>
      </c>
      <c r="Q560" s="398" t="s">
        <v>3765</v>
      </c>
      <c r="R560" s="430">
        <v>45782</v>
      </c>
      <c r="S560" s="914" t="s">
        <v>9180</v>
      </c>
      <c r="T560" s="398"/>
      <c r="U560" s="398"/>
      <c r="V560" s="398"/>
      <c r="W560" s="398" t="s">
        <v>5701</v>
      </c>
      <c r="X560" s="430">
        <v>45943</v>
      </c>
      <c r="Y560" s="1153" t="s">
        <v>10767</v>
      </c>
      <c r="Z560" s="398" t="s">
        <v>5537</v>
      </c>
      <c r="AA560" s="430">
        <v>45944</v>
      </c>
      <c r="AB560" s="398"/>
      <c r="AC560" s="398" t="s">
        <v>3748</v>
      </c>
      <c r="AD560" s="430">
        <v>45954</v>
      </c>
      <c r="AE560" s="1153" t="s">
        <v>10959</v>
      </c>
      <c r="AF560" s="398" t="s">
        <v>5539</v>
      </c>
      <c r="AG560" s="430">
        <v>45967</v>
      </c>
      <c r="AH560" s="398"/>
      <c r="AI560" s="398" t="s">
        <v>3748</v>
      </c>
      <c r="AJ560" s="430">
        <v>45968</v>
      </c>
      <c r="AK560" s="1153" t="s">
        <v>11218</v>
      </c>
      <c r="AL560" s="398"/>
      <c r="AM560" s="398"/>
      <c r="AN560" s="398"/>
      <c r="AO560" s="398"/>
      <c r="AP560" s="398"/>
      <c r="AQ560" s="398"/>
      <c r="AR560" s="398"/>
      <c r="AS560" s="398"/>
      <c r="AT560" s="398"/>
      <c r="AU560" s="398"/>
      <c r="AV560" s="398"/>
      <c r="AW560" s="398"/>
      <c r="AX560" s="398"/>
      <c r="AY560" s="398"/>
      <c r="AZ560" s="397"/>
      <c r="BA560" s="398"/>
      <c r="BB560" s="398"/>
      <c r="BC560" s="397"/>
      <c r="BD560" s="398"/>
      <c r="BE560" s="398"/>
      <c r="BF560" s="398"/>
      <c r="BG560" s="398"/>
      <c r="BH560" s="398"/>
      <c r="BI560" s="397"/>
      <c r="BJ560" s="398"/>
      <c r="BK560" s="398"/>
      <c r="BL560" s="397"/>
      <c r="BM560" s="398"/>
      <c r="BN560" s="398"/>
      <c r="BO560" s="398"/>
      <c r="BP560" s="398"/>
      <c r="BQ560" s="398"/>
      <c r="BR560" s="398"/>
      <c r="BS560" s="398"/>
      <c r="BT560" s="398"/>
      <c r="BU560" s="398"/>
      <c r="BV560" s="398"/>
      <c r="BW560" s="398"/>
      <c r="BX560" s="398"/>
      <c r="BY560" s="398"/>
      <c r="BZ560" s="398"/>
      <c r="CA560" s="398"/>
      <c r="CB560" s="398"/>
      <c r="CC560" s="398"/>
      <c r="CD560" s="398"/>
      <c r="CE560" s="398"/>
      <c r="CF560" s="398"/>
      <c r="CG560" s="398"/>
      <c r="CH560" s="398"/>
      <c r="CI560" s="398"/>
      <c r="CJ560" s="398"/>
    </row>
    <row r="561" spans="1:88" s="408" customFormat="1" x14ac:dyDescent="0.25">
      <c r="A561" s="921"/>
      <c r="B561" s="921">
        <f>COUNTA(B562:B563)</f>
        <v>2</v>
      </c>
      <c r="C561" s="921">
        <f>COUNTA(C562:C563)</f>
        <v>1</v>
      </c>
      <c r="D561" s="922"/>
      <c r="E561" s="923" t="s">
        <v>7533</v>
      </c>
      <c r="F561" s="921"/>
      <c r="G561" s="921"/>
      <c r="H561" s="415"/>
      <c r="I561" s="921"/>
      <c r="J561" s="921"/>
      <c r="K561" s="416"/>
      <c r="L561" s="416"/>
      <c r="M561" s="417"/>
      <c r="N561" s="418"/>
      <c r="O561" s="418"/>
      <c r="P561" s="418"/>
      <c r="Q561" s="416"/>
      <c r="R561" s="416"/>
      <c r="S561" s="417"/>
      <c r="T561" s="418"/>
      <c r="U561" s="418"/>
      <c r="V561" s="418"/>
      <c r="W561" s="416"/>
      <c r="X561" s="416"/>
      <c r="Y561" s="417"/>
      <c r="Z561" s="418"/>
      <c r="AA561" s="418"/>
      <c r="AB561" s="418"/>
      <c r="AC561" s="416"/>
      <c r="AD561" s="416"/>
      <c r="AE561" s="417"/>
      <c r="AF561" s="418"/>
      <c r="AG561" s="418"/>
      <c r="AH561" s="418"/>
      <c r="AI561" s="416"/>
      <c r="AJ561" s="416"/>
      <c r="AK561" s="417"/>
      <c r="AL561" s="418"/>
      <c r="AM561" s="418"/>
      <c r="AN561" s="418"/>
      <c r="AO561" s="416"/>
      <c r="AP561" s="416"/>
      <c r="AQ561" s="417"/>
      <c r="AR561" s="418"/>
      <c r="AS561" s="418"/>
      <c r="AT561" s="418"/>
      <c r="AU561" s="416"/>
      <c r="AV561" s="416"/>
      <c r="AW561" s="417"/>
      <c r="AX561" s="418"/>
      <c r="AY561" s="418"/>
      <c r="AZ561" s="924"/>
      <c r="BA561" s="416"/>
      <c r="BB561" s="416"/>
      <c r="BC561" s="925"/>
      <c r="BD561" s="418"/>
      <c r="BE561" s="418"/>
      <c r="BF561" s="418"/>
      <c r="BG561" s="416"/>
      <c r="BH561" s="416"/>
      <c r="BI561" s="925"/>
      <c r="BJ561" s="418"/>
      <c r="BK561" s="418"/>
      <c r="BL561" s="924"/>
      <c r="BM561" s="416"/>
      <c r="BN561" s="416"/>
      <c r="BO561" s="417"/>
      <c r="BP561" s="418"/>
      <c r="BQ561" s="418"/>
      <c r="BR561" s="418"/>
      <c r="BS561" s="416"/>
      <c r="BT561" s="416"/>
      <c r="BU561" s="417"/>
      <c r="BV561" s="418"/>
      <c r="BW561" s="418"/>
      <c r="BX561" s="418"/>
      <c r="BY561" s="416"/>
      <c r="BZ561" s="416"/>
      <c r="CA561" s="417"/>
      <c r="CB561" s="418"/>
      <c r="CC561" s="418"/>
      <c r="CD561" s="418"/>
      <c r="CE561" s="416"/>
      <c r="CF561" s="416"/>
      <c r="CG561" s="417"/>
      <c r="CH561" s="418"/>
      <c r="CI561" s="418"/>
      <c r="CJ561" s="418"/>
    </row>
    <row r="562" spans="1:88" s="402" customFormat="1" x14ac:dyDescent="0.25">
      <c r="A562" s="899" t="s">
        <v>8263</v>
      </c>
      <c r="B562" s="398" t="s">
        <v>8257</v>
      </c>
      <c r="C562" s="398" t="s">
        <v>6533</v>
      </c>
      <c r="D562" s="900" t="s">
        <v>52</v>
      </c>
      <c r="E562" s="429" t="s">
        <v>2846</v>
      </c>
      <c r="F562" s="399">
        <f>IF(L562&lt;&gt;0,MAX(L562,R562,X562,AD562),"NE")</f>
        <v>44825</v>
      </c>
      <c r="G562" s="401" t="str">
        <f>IF($F562="","",INDEX($K562:$FI562,1,MATCH($F562,$K562:$FI562,)-1))</f>
        <v>A</v>
      </c>
      <c r="H562" s="898" t="str">
        <f>IF($F562="","",INDEX($K562:$FL562,1,MATCH($F562,$K562:$FL562,)+1))</f>
        <v>MR.DER-0026_22</v>
      </c>
      <c r="I562" s="413" t="str">
        <f>IF(F562="NE",F562,IF(INDEX(K562:CP562,,MATCH(F562,K562:CP562,0)+3)&lt;&gt;0,INDEX(K562:CP562,,MATCH(F562,K562:CP562,0)+3),"ND"))</f>
        <v>ND</v>
      </c>
      <c r="J562" s="413" t="str">
        <f>IF(G562="NE",G562,IF(INDEX(K562:CQ562,,MATCH(G562,K562:CQ562,0)+3)&lt;&gt;0,INDEX(K562:CQ562,,MATCH(G562,K562:CQ562,0)+3),"ND"))</f>
        <v>ND</v>
      </c>
      <c r="K562" s="398" t="s">
        <v>3730</v>
      </c>
      <c r="L562" s="430">
        <v>44797</v>
      </c>
      <c r="M562" s="914" t="s">
        <v>3740</v>
      </c>
      <c r="N562" s="398" t="s">
        <v>5539</v>
      </c>
      <c r="O562" s="430">
        <v>44819</v>
      </c>
      <c r="P562" s="398" t="s">
        <v>3777</v>
      </c>
      <c r="Q562" s="398" t="s">
        <v>3748</v>
      </c>
      <c r="R562" s="430">
        <v>44825</v>
      </c>
      <c r="S562" s="914" t="s">
        <v>3756</v>
      </c>
      <c r="T562" s="398"/>
      <c r="U562" s="398"/>
      <c r="V562" s="398" t="s">
        <v>3777</v>
      </c>
      <c r="W562" s="398"/>
      <c r="X562" s="398"/>
      <c r="Y562" s="398"/>
      <c r="Z562" s="398"/>
      <c r="AA562" s="398"/>
      <c r="AB562" s="398"/>
      <c r="AC562" s="398"/>
      <c r="AD562" s="398"/>
      <c r="AE562" s="398"/>
      <c r="AF562" s="398"/>
      <c r="AG562" s="398"/>
      <c r="AH562" s="398"/>
      <c r="AI562" s="398"/>
      <c r="AJ562" s="398"/>
      <c r="AK562" s="398"/>
      <c r="AL562" s="398"/>
      <c r="AM562" s="398"/>
      <c r="AN562" s="398"/>
      <c r="AO562" s="398"/>
      <c r="AP562" s="398"/>
      <c r="AQ562" s="398"/>
      <c r="AR562" s="398"/>
      <c r="AS562" s="398"/>
      <c r="AT562" s="398"/>
      <c r="AU562" s="398"/>
      <c r="AV562" s="398"/>
      <c r="AW562" s="398"/>
      <c r="AX562" s="398"/>
      <c r="AY562" s="398"/>
      <c r="AZ562" s="397"/>
      <c r="BA562" s="398"/>
      <c r="BB562" s="398"/>
      <c r="BC562" s="397"/>
      <c r="BD562" s="398"/>
      <c r="BE562" s="398"/>
      <c r="BF562" s="398"/>
      <c r="BG562" s="398"/>
      <c r="BH562" s="398"/>
      <c r="BI562" s="397"/>
      <c r="BJ562" s="398"/>
      <c r="BK562" s="398"/>
      <c r="BL562" s="397"/>
      <c r="BM562" s="398"/>
      <c r="BN562" s="398"/>
      <c r="BO562" s="398"/>
      <c r="BP562" s="398"/>
      <c r="BQ562" s="398"/>
      <c r="BR562" s="398"/>
      <c r="BS562" s="398"/>
      <c r="BT562" s="398"/>
      <c r="BU562" s="398"/>
      <c r="BV562" s="398"/>
      <c r="BW562" s="398"/>
      <c r="BX562" s="398"/>
      <c r="BY562" s="398"/>
      <c r="BZ562" s="398"/>
      <c r="CA562" s="398"/>
      <c r="CB562" s="398"/>
      <c r="CC562" s="398"/>
      <c r="CD562" s="398"/>
      <c r="CE562" s="398"/>
      <c r="CF562" s="398"/>
      <c r="CG562" s="398"/>
      <c r="CH562" s="398"/>
      <c r="CI562" s="398"/>
      <c r="CJ562" s="398"/>
    </row>
    <row r="563" spans="1:88" s="402" customFormat="1" x14ac:dyDescent="0.25">
      <c r="A563" s="899" t="s">
        <v>8263</v>
      </c>
      <c r="B563" s="398" t="s">
        <v>8257</v>
      </c>
      <c r="C563" s="398"/>
      <c r="D563" s="900" t="s">
        <v>53</v>
      </c>
      <c r="E563" s="429" t="s">
        <v>2847</v>
      </c>
      <c r="F563" s="399">
        <f>IF(L563&lt;&gt;0,MAX(L563,R563,X563,AD563),"NE")</f>
        <v>44910</v>
      </c>
      <c r="G563" s="401" t="str">
        <f>IF($F563="","",INDEX($K563:$FI563,1,MATCH($F563,$K563:$FI563,)-1))</f>
        <v>A</v>
      </c>
      <c r="H563" s="898" t="str">
        <f>IF($F563="","",INDEX($K563:$FL563,1,MATCH($F563,$K563:$FL563,)+1))</f>
        <v>MR.DER-0192_22</v>
      </c>
      <c r="I563" s="413" t="str">
        <f>IF(F563="NE",F563,IF(INDEX(K563:CP563,,MATCH(F563,K563:CP563,0)+3)&lt;&gt;0,INDEX(K563:CP563,,MATCH(F563,K563:CP563,0)+3),"ND"))</f>
        <v>ND</v>
      </c>
      <c r="J563" s="413" t="str">
        <f>IF(G563="NE",G563,IF(INDEX(K563:CQ563,,MATCH(G563,K563:CQ563,0)+3)&lt;&gt;0,INDEX(K563:CQ563,,MATCH(G563,K563:CQ563,0)+3),"ND"))</f>
        <v>ND</v>
      </c>
      <c r="K563" s="398" t="s">
        <v>3730</v>
      </c>
      <c r="L563" s="430">
        <v>44825</v>
      </c>
      <c r="M563" s="914" t="s">
        <v>3756</v>
      </c>
      <c r="N563" s="398" t="s">
        <v>5536</v>
      </c>
      <c r="O563" s="430">
        <v>44860</v>
      </c>
      <c r="P563" s="398" t="s">
        <v>3777</v>
      </c>
      <c r="Q563" s="398" t="s">
        <v>3765</v>
      </c>
      <c r="R563" s="430">
        <v>44868</v>
      </c>
      <c r="S563" s="914" t="s">
        <v>5623</v>
      </c>
      <c r="T563" s="398" t="s">
        <v>5539</v>
      </c>
      <c r="U563" s="430">
        <v>44896</v>
      </c>
      <c r="V563" s="398" t="s">
        <v>3777</v>
      </c>
      <c r="W563" s="398" t="s">
        <v>3748</v>
      </c>
      <c r="X563" s="430">
        <v>44910</v>
      </c>
      <c r="Y563" s="914" t="s">
        <v>5907</v>
      </c>
      <c r="Z563" s="398"/>
      <c r="AA563" s="398"/>
      <c r="AB563" s="398" t="s">
        <v>3777</v>
      </c>
      <c r="AC563" s="398"/>
      <c r="AD563" s="398"/>
      <c r="AE563" s="398"/>
      <c r="AF563" s="398"/>
      <c r="AG563" s="398"/>
      <c r="AH563" s="398"/>
      <c r="AI563" s="398"/>
      <c r="AJ563" s="398"/>
      <c r="AK563" s="398"/>
      <c r="AL563" s="398"/>
      <c r="AM563" s="398"/>
      <c r="AN563" s="398"/>
      <c r="AO563" s="398"/>
      <c r="AP563" s="398"/>
      <c r="AQ563" s="398"/>
      <c r="AR563" s="398"/>
      <c r="AS563" s="398"/>
      <c r="AT563" s="398"/>
      <c r="AU563" s="398"/>
      <c r="AV563" s="398"/>
      <c r="AW563" s="398"/>
      <c r="AX563" s="398"/>
      <c r="AY563" s="398"/>
      <c r="AZ563" s="397"/>
      <c r="BA563" s="398"/>
      <c r="BB563" s="398"/>
      <c r="BC563" s="397"/>
      <c r="BD563" s="398"/>
      <c r="BE563" s="398"/>
      <c r="BF563" s="398"/>
      <c r="BG563" s="398"/>
      <c r="BH563" s="398"/>
      <c r="BI563" s="397"/>
      <c r="BJ563" s="398"/>
      <c r="BK563" s="398"/>
      <c r="BL563" s="397"/>
      <c r="BM563" s="398"/>
      <c r="BN563" s="398"/>
      <c r="BO563" s="398"/>
      <c r="BP563" s="398"/>
      <c r="BQ563" s="398"/>
      <c r="BR563" s="398"/>
      <c r="BS563" s="398"/>
      <c r="BT563" s="398"/>
      <c r="BU563" s="398"/>
      <c r="BV563" s="398"/>
      <c r="BW563" s="398"/>
      <c r="BX563" s="398"/>
      <c r="BY563" s="398"/>
      <c r="BZ563" s="398"/>
      <c r="CA563" s="398"/>
      <c r="CB563" s="398"/>
      <c r="CC563" s="398"/>
      <c r="CD563" s="398"/>
      <c r="CE563" s="398"/>
      <c r="CF563" s="398"/>
      <c r="CG563" s="398"/>
      <c r="CH563" s="398"/>
      <c r="CI563" s="398"/>
      <c r="CJ563" s="398"/>
    </row>
    <row r="564" spans="1:88" s="408" customFormat="1" x14ac:dyDescent="0.25">
      <c r="A564" s="921"/>
      <c r="B564" s="921">
        <f>COUNTA(B565:B571)</f>
        <v>7</v>
      </c>
      <c r="C564" s="921">
        <f>COUNTA(C565:C571)</f>
        <v>0</v>
      </c>
      <c r="D564" s="922"/>
      <c r="E564" s="923" t="s">
        <v>7534</v>
      </c>
      <c r="F564" s="921"/>
      <c r="G564" s="921"/>
      <c r="H564" s="415"/>
      <c r="I564" s="921"/>
      <c r="J564" s="921"/>
      <c r="K564" s="416"/>
      <c r="L564" s="416"/>
      <c r="M564" s="417"/>
      <c r="N564" s="418"/>
      <c r="O564" s="418"/>
      <c r="P564" s="418"/>
      <c r="Q564" s="416"/>
      <c r="R564" s="416"/>
      <c r="S564" s="417"/>
      <c r="T564" s="418"/>
      <c r="U564" s="418"/>
      <c r="V564" s="418"/>
      <c r="W564" s="416"/>
      <c r="X564" s="416"/>
      <c r="Y564" s="417"/>
      <c r="Z564" s="418"/>
      <c r="AA564" s="418"/>
      <c r="AB564" s="418"/>
      <c r="AC564" s="416"/>
      <c r="AD564" s="416"/>
      <c r="AE564" s="417"/>
      <c r="AF564" s="418"/>
      <c r="AG564" s="418"/>
      <c r="AH564" s="418"/>
      <c r="AI564" s="416"/>
      <c r="AJ564" s="416"/>
      <c r="AK564" s="417"/>
      <c r="AL564" s="418"/>
      <c r="AM564" s="418"/>
      <c r="AN564" s="418"/>
      <c r="AO564" s="416"/>
      <c r="AP564" s="416"/>
      <c r="AQ564" s="417"/>
      <c r="AR564" s="418"/>
      <c r="AS564" s="418"/>
      <c r="AT564" s="418"/>
      <c r="AU564" s="416"/>
      <c r="AV564" s="416"/>
      <c r="AW564" s="417"/>
      <c r="AX564" s="418"/>
      <c r="AY564" s="418"/>
      <c r="AZ564" s="924"/>
      <c r="BA564" s="416"/>
      <c r="BB564" s="416"/>
      <c r="BC564" s="925"/>
      <c r="BD564" s="418"/>
      <c r="BE564" s="418"/>
      <c r="BF564" s="418"/>
      <c r="BG564" s="416"/>
      <c r="BH564" s="416"/>
      <c r="BI564" s="925"/>
      <c r="BJ564" s="418"/>
      <c r="BK564" s="418"/>
      <c r="BL564" s="924"/>
      <c r="BM564" s="416"/>
      <c r="BN564" s="416"/>
      <c r="BO564" s="417"/>
      <c r="BP564" s="418"/>
      <c r="BQ564" s="418"/>
      <c r="BR564" s="418"/>
      <c r="BS564" s="416"/>
      <c r="BT564" s="416"/>
      <c r="BU564" s="417"/>
      <c r="BV564" s="418"/>
      <c r="BW564" s="418"/>
      <c r="BX564" s="418"/>
      <c r="BY564" s="416"/>
      <c r="BZ564" s="416"/>
      <c r="CA564" s="417"/>
      <c r="CB564" s="418"/>
      <c r="CC564" s="418"/>
      <c r="CD564" s="418"/>
      <c r="CE564" s="416"/>
      <c r="CF564" s="416"/>
      <c r="CG564" s="417"/>
      <c r="CH564" s="418"/>
      <c r="CI564" s="418"/>
      <c r="CJ564" s="418"/>
    </row>
    <row r="565" spans="1:88" s="440" customFormat="1" ht="15" x14ac:dyDescent="0.25">
      <c r="A565" s="436" t="s">
        <v>8342</v>
      </c>
      <c r="B565" s="436" t="s">
        <v>8257</v>
      </c>
      <c r="C565" s="432"/>
      <c r="D565" s="931" t="s">
        <v>54</v>
      </c>
      <c r="E565" s="433" t="s">
        <v>2848</v>
      </c>
      <c r="F565" s="434">
        <f>IF(L565&lt;&gt;0,MAX(L565,R565,X565,AD565),"NE")</f>
        <v>45863</v>
      </c>
      <c r="G565" s="435" t="str">
        <f t="shared" ref="G565:G571" si="91">IF($F565="","",INDEX($K565:$FI565,1,MATCH($F565,$K565:$FI565,)-1))</f>
        <v>A</v>
      </c>
      <c r="H565" s="932" t="str">
        <f t="shared" ref="H565:H571" si="92">IF($F565="","",INDEX($K565:$FL565,1,MATCH($F565,$K565:$FL565,)+1))</f>
        <v>MR_DER-1111_25</v>
      </c>
      <c r="I565" s="411" t="str">
        <f t="shared" ref="I565:I571" si="93">IF(F565="NE",F565,IF(INDEX(K565:CP565,,MATCH(F565,K565:CP565,0)+3)&lt;&gt;0,INDEX(K565:CP565,,MATCH(F565,K565:CP565,0)+3),"ND"))</f>
        <v>ND</v>
      </c>
      <c r="J565" s="411" t="str">
        <f t="shared" ref="J565:J571" si="94">IF(G565="NE",G565,IF(INDEX(K565:CQ565,,MATCH(G565,K565:CQ565,0)+3)&lt;&gt;0,INDEX(K565:CQ565,,MATCH(G565,K565:CQ565,0)+3),"ND"))</f>
        <v>ND</v>
      </c>
      <c r="K565" s="436" t="s">
        <v>3730</v>
      </c>
      <c r="L565" s="437">
        <v>45568</v>
      </c>
      <c r="M565" s="446" t="s">
        <v>8271</v>
      </c>
      <c r="N565" s="437"/>
      <c r="O565" s="437"/>
      <c r="P565" s="436"/>
      <c r="Q565" s="436" t="s">
        <v>3748</v>
      </c>
      <c r="R565" s="437">
        <v>45863</v>
      </c>
      <c r="S565" s="1151" t="s">
        <v>9681</v>
      </c>
      <c r="T565" s="436"/>
      <c r="U565" s="436"/>
      <c r="V565" s="436"/>
      <c r="W565" s="436"/>
      <c r="X565" s="436"/>
      <c r="Y565" s="436"/>
      <c r="Z565" s="436"/>
      <c r="AA565" s="436"/>
      <c r="AB565" s="436"/>
      <c r="AC565" s="436"/>
      <c r="AD565" s="436"/>
      <c r="AE565" s="436"/>
      <c r="AF565" s="436"/>
      <c r="AG565" s="436"/>
      <c r="AH565" s="436"/>
      <c r="AI565" s="436"/>
      <c r="AJ565" s="436"/>
      <c r="AK565" s="436"/>
      <c r="AL565" s="436"/>
      <c r="AM565" s="436"/>
      <c r="AN565" s="436"/>
      <c r="AO565" s="436"/>
      <c r="AP565" s="436"/>
      <c r="AQ565" s="436"/>
      <c r="AR565" s="436"/>
      <c r="AS565" s="436"/>
      <c r="AT565" s="436"/>
      <c r="AU565" s="436"/>
      <c r="AV565" s="436"/>
      <c r="AW565" s="436"/>
      <c r="AX565" s="436"/>
      <c r="AY565" s="436"/>
      <c r="AZ565" s="432"/>
      <c r="BA565" s="436"/>
      <c r="BB565" s="436"/>
      <c r="BC565" s="432"/>
      <c r="BD565" s="436"/>
      <c r="BE565" s="436"/>
      <c r="BF565" s="436"/>
      <c r="BG565" s="436"/>
      <c r="BH565" s="436"/>
      <c r="BI565" s="432"/>
      <c r="BJ565" s="436"/>
      <c r="BK565" s="436"/>
      <c r="BL565" s="432"/>
      <c r="BM565" s="436"/>
      <c r="BN565" s="436"/>
      <c r="BO565" s="436"/>
      <c r="BP565" s="436"/>
      <c r="BQ565" s="436"/>
      <c r="BR565" s="436"/>
      <c r="BS565" s="436"/>
      <c r="BT565" s="436"/>
      <c r="BU565" s="436"/>
      <c r="BV565" s="436"/>
      <c r="BW565" s="436"/>
      <c r="BX565" s="436"/>
      <c r="BY565" s="436"/>
      <c r="BZ565" s="436"/>
      <c r="CA565" s="436"/>
      <c r="CB565" s="436"/>
      <c r="CC565" s="436"/>
      <c r="CD565" s="436"/>
      <c r="CE565" s="436"/>
      <c r="CF565" s="436"/>
      <c r="CG565" s="436"/>
      <c r="CH565" s="436"/>
      <c r="CI565" s="436"/>
      <c r="CJ565" s="436"/>
    </row>
    <row r="566" spans="1:88" s="440" customFormat="1" ht="15" x14ac:dyDescent="0.25">
      <c r="A566" s="436" t="s">
        <v>8342</v>
      </c>
      <c r="B566" s="436" t="s">
        <v>8257</v>
      </c>
      <c r="C566" s="432"/>
      <c r="D566" s="931" t="s">
        <v>55</v>
      </c>
      <c r="E566" s="433" t="s">
        <v>2849</v>
      </c>
      <c r="F566" s="434">
        <f>IF(L566&lt;&gt;0,MAX(L566,R566,X566,AD566,AJ566,AP566,AW566,BB566,BH566,BN566,BT566,BZ566,CF566),"NE")</f>
        <v>46148</v>
      </c>
      <c r="G566" s="435" t="str">
        <f t="shared" si="91"/>
        <v>D1</v>
      </c>
      <c r="H566" s="932" t="str">
        <f t="shared" si="92"/>
        <v>MR_DER-1725_26</v>
      </c>
      <c r="I566" s="411" t="str">
        <f t="shared" si="93"/>
        <v>ND</v>
      </c>
      <c r="J566" s="411" t="str">
        <f t="shared" si="94"/>
        <v>ND</v>
      </c>
      <c r="K566" s="436" t="s">
        <v>3730</v>
      </c>
      <c r="L566" s="437">
        <v>45560</v>
      </c>
      <c r="M566" s="446" t="s">
        <v>8231</v>
      </c>
      <c r="N566" s="436" t="s">
        <v>5536</v>
      </c>
      <c r="O566" s="437">
        <v>45674</v>
      </c>
      <c r="P566" s="436"/>
      <c r="Q566" s="436" t="s">
        <v>3765</v>
      </c>
      <c r="R566" s="437">
        <v>45784</v>
      </c>
      <c r="S566" s="1681" t="s">
        <v>9182</v>
      </c>
      <c r="T566" s="436"/>
      <c r="U566" s="436"/>
      <c r="V566" s="436"/>
      <c r="W566" s="436" t="s">
        <v>5701</v>
      </c>
      <c r="X566" s="437">
        <v>45789</v>
      </c>
      <c r="Y566" s="1371" t="s">
        <v>9193</v>
      </c>
      <c r="Z566" s="436" t="s">
        <v>5536</v>
      </c>
      <c r="AA566" s="437">
        <v>45800</v>
      </c>
      <c r="AB566" s="436"/>
      <c r="AC566" s="436" t="s">
        <v>7387</v>
      </c>
      <c r="AD566" s="437">
        <v>45814</v>
      </c>
      <c r="AE566" s="1371" t="s">
        <v>9574</v>
      </c>
      <c r="AF566" s="436" t="s">
        <v>9067</v>
      </c>
      <c r="AG566" s="437">
        <v>45831</v>
      </c>
      <c r="AH566" s="436"/>
      <c r="AI566" s="436" t="s">
        <v>8852</v>
      </c>
      <c r="AJ566" s="437">
        <v>45838</v>
      </c>
      <c r="AK566" s="1371" t="s">
        <v>9629</v>
      </c>
      <c r="AL566" s="436"/>
      <c r="AM566" s="436"/>
      <c r="AN566" s="436"/>
      <c r="AO566" s="436" t="s">
        <v>3748</v>
      </c>
      <c r="AP566" s="437">
        <v>45856</v>
      </c>
      <c r="AQ566" s="1371" t="s">
        <v>9659</v>
      </c>
      <c r="AR566" s="436"/>
      <c r="AS566" s="436"/>
      <c r="AT566" s="436"/>
      <c r="AU566" s="436"/>
      <c r="AV566" s="436" t="s">
        <v>5626</v>
      </c>
      <c r="AW566" s="437">
        <v>45888</v>
      </c>
      <c r="AX566" s="1371" t="s">
        <v>9825</v>
      </c>
      <c r="AY566" s="436"/>
      <c r="AZ566" s="432"/>
      <c r="BA566" s="347" t="s">
        <v>5811</v>
      </c>
      <c r="BB566" s="368">
        <v>45915</v>
      </c>
      <c r="BC566" s="1371" t="s">
        <v>10286</v>
      </c>
      <c r="BD566" s="436"/>
      <c r="BE566" s="436"/>
      <c r="BF566" s="436"/>
      <c r="BG566" s="436" t="s">
        <v>6393</v>
      </c>
      <c r="BH566" s="437">
        <v>45924</v>
      </c>
      <c r="BI566" s="1371" t="s">
        <v>10397</v>
      </c>
      <c r="BJ566" s="436" t="s">
        <v>5536</v>
      </c>
      <c r="BK566" s="437">
        <v>45933</v>
      </c>
      <c r="BL566" s="432"/>
      <c r="BM566" s="436" t="s">
        <v>7375</v>
      </c>
      <c r="BN566" s="437">
        <v>45940</v>
      </c>
      <c r="BO566" s="1371" t="s">
        <v>10757</v>
      </c>
      <c r="BP566" s="436"/>
      <c r="BQ566" s="436"/>
      <c r="BR566" s="436"/>
      <c r="BS566" s="347" t="s">
        <v>6649</v>
      </c>
      <c r="BT566" s="368">
        <v>45946</v>
      </c>
      <c r="BU566" s="1371" t="s">
        <v>10779</v>
      </c>
      <c r="BV566" s="436"/>
      <c r="BW566" s="436"/>
      <c r="BX566" s="436"/>
      <c r="BY566" s="436" t="s">
        <v>6649</v>
      </c>
      <c r="BZ566" s="437">
        <v>45951</v>
      </c>
      <c r="CA566" s="69" t="s">
        <v>10860</v>
      </c>
      <c r="CB566" s="436"/>
      <c r="CC566" s="436"/>
      <c r="CD566" s="436"/>
      <c r="CE566" s="436" t="s">
        <v>7023</v>
      </c>
      <c r="CF566" s="437">
        <v>46148</v>
      </c>
      <c r="CG566" s="23" t="s">
        <v>12636</v>
      </c>
      <c r="CH566" s="436"/>
      <c r="CI566" s="436"/>
      <c r="CJ566" s="436"/>
    </row>
    <row r="567" spans="1:88" s="440" customFormat="1" ht="15" x14ac:dyDescent="0.25">
      <c r="A567" s="436" t="s">
        <v>8342</v>
      </c>
      <c r="B567" s="398" t="s">
        <v>8257</v>
      </c>
      <c r="C567" s="397"/>
      <c r="D567" s="900" t="s">
        <v>56</v>
      </c>
      <c r="E567" s="433" t="s">
        <v>2850</v>
      </c>
      <c r="F567" s="434">
        <f>IF(L567&lt;&gt;0,MAX(L567,R567,X567,AD567,AJ567,AP567,AW567,BB567,BH567,BN567,BT567,BZ567,CF567),"NE")</f>
        <v>46148</v>
      </c>
      <c r="G567" s="435" t="str">
        <f t="shared" si="91"/>
        <v>D1</v>
      </c>
      <c r="H567" s="932" t="str">
        <f t="shared" si="92"/>
        <v>MR_DER-1725_26</v>
      </c>
      <c r="I567" s="411" t="str">
        <f t="shared" si="93"/>
        <v>ND</v>
      </c>
      <c r="J567" s="411" t="str">
        <f t="shared" si="94"/>
        <v>ND</v>
      </c>
      <c r="K567" s="436" t="s">
        <v>3730</v>
      </c>
      <c r="L567" s="437">
        <v>45560</v>
      </c>
      <c r="M567" s="446" t="s">
        <v>8231</v>
      </c>
      <c r="N567" s="436" t="s">
        <v>5536</v>
      </c>
      <c r="O567" s="437">
        <v>45674</v>
      </c>
      <c r="P567" s="436"/>
      <c r="Q567" s="436" t="s">
        <v>3765</v>
      </c>
      <c r="R567" s="437">
        <v>45784</v>
      </c>
      <c r="S567" s="1681" t="s">
        <v>9182</v>
      </c>
      <c r="T567" s="436"/>
      <c r="U567" s="436"/>
      <c r="V567" s="436"/>
      <c r="W567" s="436" t="s">
        <v>5701</v>
      </c>
      <c r="X567" s="437">
        <v>45789</v>
      </c>
      <c r="Y567" s="1371" t="s">
        <v>9193</v>
      </c>
      <c r="Z567" s="436" t="s">
        <v>5536</v>
      </c>
      <c r="AA567" s="437">
        <v>45800</v>
      </c>
      <c r="AB567" s="436"/>
      <c r="AC567" s="436" t="s">
        <v>7387</v>
      </c>
      <c r="AD567" s="437">
        <v>45814</v>
      </c>
      <c r="AE567" s="1371" t="s">
        <v>9574</v>
      </c>
      <c r="AF567" s="436" t="s">
        <v>9067</v>
      </c>
      <c r="AG567" s="437">
        <v>45831</v>
      </c>
      <c r="AH567" s="436"/>
      <c r="AI567" s="436" t="s">
        <v>8852</v>
      </c>
      <c r="AJ567" s="437">
        <v>45838</v>
      </c>
      <c r="AK567" s="1371" t="s">
        <v>9629</v>
      </c>
      <c r="AL567" s="436"/>
      <c r="AM567" s="436"/>
      <c r="AN567" s="436"/>
      <c r="AO567" s="436" t="s">
        <v>3748</v>
      </c>
      <c r="AP567" s="437">
        <v>45856</v>
      </c>
      <c r="AQ567" s="1371" t="s">
        <v>9659</v>
      </c>
      <c r="AR567" s="436"/>
      <c r="AS567" s="436"/>
      <c r="AT567" s="436"/>
      <c r="AU567" s="436"/>
      <c r="AV567" s="436" t="s">
        <v>5626</v>
      </c>
      <c r="AW567" s="437">
        <v>45888</v>
      </c>
      <c r="AX567" s="1371" t="s">
        <v>9825</v>
      </c>
      <c r="AY567" s="436"/>
      <c r="AZ567" s="432"/>
      <c r="BA567" s="347" t="s">
        <v>5811</v>
      </c>
      <c r="BB567" s="368">
        <v>45915</v>
      </c>
      <c r="BC567" s="1371" t="s">
        <v>10286</v>
      </c>
      <c r="BD567" s="436"/>
      <c r="BE567" s="436"/>
      <c r="BF567" s="436"/>
      <c r="BG567" s="436" t="s">
        <v>6393</v>
      </c>
      <c r="BH567" s="437">
        <v>45924</v>
      </c>
      <c r="BI567" s="1371" t="s">
        <v>10397</v>
      </c>
      <c r="BJ567" s="436" t="s">
        <v>5536</v>
      </c>
      <c r="BK567" s="437">
        <v>45933</v>
      </c>
      <c r="BL567" s="432"/>
      <c r="BM567" s="436" t="s">
        <v>7375</v>
      </c>
      <c r="BN567" s="437">
        <v>45940</v>
      </c>
      <c r="BO567" s="1371" t="s">
        <v>10757</v>
      </c>
      <c r="BP567" s="436"/>
      <c r="BQ567" s="436"/>
      <c r="BR567" s="436"/>
      <c r="BS567" s="347" t="s">
        <v>6649</v>
      </c>
      <c r="BT567" s="368">
        <v>45946</v>
      </c>
      <c r="BU567" s="1371" t="s">
        <v>10779</v>
      </c>
      <c r="BV567" s="436"/>
      <c r="BW567" s="436"/>
      <c r="BX567" s="436"/>
      <c r="BY567" s="436" t="s">
        <v>6649</v>
      </c>
      <c r="BZ567" s="437">
        <v>45951</v>
      </c>
      <c r="CA567" s="69" t="s">
        <v>10860</v>
      </c>
      <c r="CB567" s="436"/>
      <c r="CC567" s="436"/>
      <c r="CD567" s="436"/>
      <c r="CE567" s="436" t="s">
        <v>7023</v>
      </c>
      <c r="CF567" s="437">
        <v>46148</v>
      </c>
      <c r="CG567" s="23" t="s">
        <v>12636</v>
      </c>
      <c r="CH567" s="436"/>
      <c r="CI567" s="436"/>
      <c r="CJ567" s="436"/>
    </row>
    <row r="568" spans="1:88" s="440" customFormat="1" ht="15" x14ac:dyDescent="0.25">
      <c r="A568" s="436" t="s">
        <v>8342</v>
      </c>
      <c r="B568" s="436" t="s">
        <v>8257</v>
      </c>
      <c r="C568" s="432"/>
      <c r="D568" s="931" t="s">
        <v>55</v>
      </c>
      <c r="E568" s="433" t="s">
        <v>9183</v>
      </c>
      <c r="F568" s="434">
        <f>IF(L568&lt;&gt;0,MAX(L568,R568,X568,AD568,AJ568,AP568,AW568,BB568,BH568,BN568),"NE")</f>
        <v>46148</v>
      </c>
      <c r="G568" s="435" t="str">
        <f t="shared" si="91"/>
        <v>D1</v>
      </c>
      <c r="H568" s="932" t="str">
        <f t="shared" si="92"/>
        <v>MR_DER-1725_26</v>
      </c>
      <c r="I568" s="411" t="str">
        <f t="shared" si="93"/>
        <v>ND</v>
      </c>
      <c r="J568" s="411" t="str">
        <f t="shared" si="94"/>
        <v>ND</v>
      </c>
      <c r="K568" s="436" t="s">
        <v>3730</v>
      </c>
      <c r="L568" s="437">
        <v>45789</v>
      </c>
      <c r="M568" s="1681" t="s">
        <v>9182</v>
      </c>
      <c r="N568" s="436"/>
      <c r="O568" s="437"/>
      <c r="P568" s="436"/>
      <c r="Q568" s="436" t="s">
        <v>3765</v>
      </c>
      <c r="R568" s="437">
        <v>45838</v>
      </c>
      <c r="S568" s="1371" t="s">
        <v>9629</v>
      </c>
      <c r="T568" s="436"/>
      <c r="U568" s="437"/>
      <c r="V568" s="436"/>
      <c r="W568" s="436" t="s">
        <v>3748</v>
      </c>
      <c r="X568" s="437">
        <v>45856</v>
      </c>
      <c r="Y568" s="1371" t="s">
        <v>9659</v>
      </c>
      <c r="Z568" s="436"/>
      <c r="AA568" s="436"/>
      <c r="AB568" s="436"/>
      <c r="AC568" s="436" t="s">
        <v>5626</v>
      </c>
      <c r="AD568" s="437">
        <v>45888</v>
      </c>
      <c r="AE568" s="69" t="s">
        <v>9825</v>
      </c>
      <c r="AF568" s="436"/>
      <c r="AG568" s="436"/>
      <c r="AH568" s="436"/>
      <c r="AI568" s="347" t="s">
        <v>5811</v>
      </c>
      <c r="AJ568" s="368">
        <v>45915</v>
      </c>
      <c r="AK568" s="69" t="s">
        <v>10286</v>
      </c>
      <c r="AL568" s="436"/>
      <c r="AM568" s="436"/>
      <c r="AN568" s="436"/>
      <c r="AO568" s="436" t="s">
        <v>6393</v>
      </c>
      <c r="AP568" s="437">
        <v>45924</v>
      </c>
      <c r="AQ568" s="1371" t="s">
        <v>10397</v>
      </c>
      <c r="AR568" s="436" t="s">
        <v>5536</v>
      </c>
      <c r="AS568" s="437">
        <v>45933</v>
      </c>
      <c r="AT568" s="436"/>
      <c r="AU568" s="436"/>
      <c r="AV568" s="436" t="s">
        <v>7375</v>
      </c>
      <c r="AW568" s="437">
        <v>45940</v>
      </c>
      <c r="AX568" s="1371" t="s">
        <v>10757</v>
      </c>
      <c r="AY568" s="436"/>
      <c r="AZ568" s="432"/>
      <c r="BA568" s="347" t="s">
        <v>6649</v>
      </c>
      <c r="BB568" s="368">
        <v>45946</v>
      </c>
      <c r="BC568" s="1371" t="s">
        <v>10779</v>
      </c>
      <c r="BD568" s="436"/>
      <c r="BE568" s="436"/>
      <c r="BF568" s="436"/>
      <c r="BG568" s="436" t="s">
        <v>6649</v>
      </c>
      <c r="BH568" s="437">
        <v>45951</v>
      </c>
      <c r="BI568" s="69" t="s">
        <v>10860</v>
      </c>
      <c r="BJ568" s="436"/>
      <c r="BK568" s="436"/>
      <c r="BL568" s="432"/>
      <c r="BM568" s="436" t="s">
        <v>7023</v>
      </c>
      <c r="BN568" s="437">
        <v>46148</v>
      </c>
      <c r="BO568" s="23" t="s">
        <v>12636</v>
      </c>
      <c r="BP568" s="436"/>
      <c r="BQ568" s="436"/>
      <c r="BR568" s="436"/>
      <c r="BS568" s="436"/>
      <c r="BT568" s="436"/>
      <c r="BU568" s="436"/>
      <c r="BV568" s="436"/>
      <c r="BW568" s="436"/>
      <c r="BX568" s="436"/>
      <c r="BY568" s="436"/>
      <c r="BZ568" s="436"/>
      <c r="CA568" s="436"/>
      <c r="CB568" s="436"/>
      <c r="CC568" s="436"/>
      <c r="CD568" s="436"/>
      <c r="CE568" s="436"/>
      <c r="CF568" s="436"/>
      <c r="CG568" s="436"/>
      <c r="CH568" s="436"/>
      <c r="CI568" s="436"/>
      <c r="CJ568" s="436"/>
    </row>
    <row r="569" spans="1:88" s="440" customFormat="1" ht="15" x14ac:dyDescent="0.25">
      <c r="A569" s="436" t="s">
        <v>8342</v>
      </c>
      <c r="B569" s="398" t="s">
        <v>8257</v>
      </c>
      <c r="C569" s="397"/>
      <c r="D569" s="900" t="s">
        <v>56</v>
      </c>
      <c r="E569" s="433" t="s">
        <v>9184</v>
      </c>
      <c r="F569" s="434">
        <f>IF(L569&lt;&gt;0,MAX(L569,R569,X569,AD569,AJ569,AP569,AW569,BB569,BH569,BN569),"NE")</f>
        <v>46148</v>
      </c>
      <c r="G569" s="435" t="str">
        <f t="shared" si="91"/>
        <v>D1</v>
      </c>
      <c r="H569" s="932" t="str">
        <f t="shared" si="92"/>
        <v>MR_DER-1725_26</v>
      </c>
      <c r="I569" s="411" t="str">
        <f t="shared" si="93"/>
        <v>ND</v>
      </c>
      <c r="J569" s="411" t="str">
        <f t="shared" si="94"/>
        <v>ND</v>
      </c>
      <c r="K569" s="436" t="s">
        <v>3730</v>
      </c>
      <c r="L569" s="437">
        <v>45789</v>
      </c>
      <c r="M569" s="1681" t="s">
        <v>9182</v>
      </c>
      <c r="N569" s="436"/>
      <c r="O569" s="437"/>
      <c r="P569" s="436"/>
      <c r="Q569" s="436" t="s">
        <v>3765</v>
      </c>
      <c r="R569" s="437">
        <v>45838</v>
      </c>
      <c r="S569" s="1371" t="s">
        <v>9629</v>
      </c>
      <c r="T569" s="436"/>
      <c r="U569" s="437"/>
      <c r="V569" s="436"/>
      <c r="W569" s="436" t="s">
        <v>3748</v>
      </c>
      <c r="X569" s="437">
        <v>45856</v>
      </c>
      <c r="Y569" s="1371" t="s">
        <v>9659</v>
      </c>
      <c r="Z569" s="436"/>
      <c r="AA569" s="436"/>
      <c r="AB569" s="436"/>
      <c r="AC569" s="436" t="s">
        <v>5626</v>
      </c>
      <c r="AD569" s="437">
        <v>45888</v>
      </c>
      <c r="AE569" s="1371" t="s">
        <v>9825</v>
      </c>
      <c r="AF569" s="436"/>
      <c r="AG569" s="436"/>
      <c r="AH569" s="436"/>
      <c r="AI569" s="347" t="s">
        <v>5811</v>
      </c>
      <c r="AJ569" s="368">
        <v>45915</v>
      </c>
      <c r="AK569" s="1371" t="s">
        <v>10286</v>
      </c>
      <c r="AL569" s="436"/>
      <c r="AM569" s="436"/>
      <c r="AN569" s="436"/>
      <c r="AO569" s="436" t="s">
        <v>6393</v>
      </c>
      <c r="AP569" s="437">
        <v>45924</v>
      </c>
      <c r="AQ569" s="1371" t="s">
        <v>10397</v>
      </c>
      <c r="AR569" s="436" t="s">
        <v>5536</v>
      </c>
      <c r="AS569" s="437">
        <v>45933</v>
      </c>
      <c r="AT569" s="436"/>
      <c r="AU569" s="436"/>
      <c r="AV569" s="436" t="s">
        <v>7375</v>
      </c>
      <c r="AW569" s="437">
        <v>45940</v>
      </c>
      <c r="AX569" s="1371" t="s">
        <v>10757</v>
      </c>
      <c r="AY569" s="436"/>
      <c r="AZ569" s="432"/>
      <c r="BA569" s="347" t="s">
        <v>6649</v>
      </c>
      <c r="BB569" s="368">
        <v>45946</v>
      </c>
      <c r="BC569" s="1371" t="s">
        <v>10779</v>
      </c>
      <c r="BD569" s="436"/>
      <c r="BE569" s="436"/>
      <c r="BF569" s="436"/>
      <c r="BG569" s="436" t="s">
        <v>6649</v>
      </c>
      <c r="BH569" s="437">
        <v>45951</v>
      </c>
      <c r="BI569" s="69" t="s">
        <v>10860</v>
      </c>
      <c r="BJ569" s="436"/>
      <c r="BK569" s="436"/>
      <c r="BL569" s="432"/>
      <c r="BM569" s="436" t="s">
        <v>7023</v>
      </c>
      <c r="BN569" s="437">
        <v>46148</v>
      </c>
      <c r="BO569" s="23" t="s">
        <v>12636</v>
      </c>
      <c r="BP569" s="436"/>
      <c r="BQ569" s="436"/>
      <c r="BR569" s="436"/>
      <c r="BS569" s="436"/>
      <c r="BT569" s="436"/>
      <c r="BU569" s="436"/>
      <c r="BV569" s="436"/>
      <c r="BW569" s="436"/>
      <c r="BX569" s="436"/>
      <c r="BY569" s="436"/>
      <c r="BZ569" s="436"/>
      <c r="CA569" s="436"/>
      <c r="CB569" s="436"/>
      <c r="CC569" s="436"/>
      <c r="CD569" s="436"/>
      <c r="CE569" s="436"/>
      <c r="CF569" s="436"/>
      <c r="CG569" s="436"/>
      <c r="CH569" s="436"/>
      <c r="CI569" s="436"/>
      <c r="CJ569" s="436"/>
    </row>
    <row r="570" spans="1:88" s="402" customFormat="1" ht="15" x14ac:dyDescent="0.25">
      <c r="A570" s="398" t="s">
        <v>8263</v>
      </c>
      <c r="B570" s="398" t="s">
        <v>8257</v>
      </c>
      <c r="C570" s="397"/>
      <c r="D570" s="900" t="s">
        <v>57</v>
      </c>
      <c r="E570" s="429" t="s">
        <v>2851</v>
      </c>
      <c r="F570" s="399">
        <f>IF(L570&lt;&gt;0,MAX(L570,R570,X570,AD570,AJ570,AP570),"NE")</f>
        <v>45950</v>
      </c>
      <c r="G570" s="401" t="str">
        <f t="shared" si="91"/>
        <v>A</v>
      </c>
      <c r="H570" s="898" t="str">
        <f t="shared" si="92"/>
        <v>MR_DER-1299_25</v>
      </c>
      <c r="I570" s="413" t="str">
        <f t="shared" si="93"/>
        <v>ND</v>
      </c>
      <c r="J570" s="413" t="str">
        <f t="shared" si="94"/>
        <v>ND</v>
      </c>
      <c r="K570" s="398" t="s">
        <v>3730</v>
      </c>
      <c r="L570" s="430">
        <v>45568</v>
      </c>
      <c r="M570" s="1152" t="s">
        <v>8271</v>
      </c>
      <c r="N570" s="398"/>
      <c r="O570" s="430"/>
      <c r="P570" s="398"/>
      <c r="Q570" s="398" t="s">
        <v>3765</v>
      </c>
      <c r="R570" s="430">
        <v>45728</v>
      </c>
      <c r="S570" s="1153" t="s">
        <v>8980</v>
      </c>
      <c r="T570" s="398" t="s">
        <v>9067</v>
      </c>
      <c r="U570" s="430">
        <v>45772</v>
      </c>
      <c r="V570" s="398"/>
      <c r="W570" s="398" t="s">
        <v>5701</v>
      </c>
      <c r="X570" s="430">
        <v>45896</v>
      </c>
      <c r="Y570" s="1153" t="s">
        <v>9916</v>
      </c>
      <c r="Z570" s="398" t="s">
        <v>5536</v>
      </c>
      <c r="AA570" s="430">
        <v>45918</v>
      </c>
      <c r="AB570" s="398"/>
      <c r="AC570" s="398" t="s">
        <v>7387</v>
      </c>
      <c r="AD570" s="430">
        <v>45924</v>
      </c>
      <c r="AE570" s="1153" t="s">
        <v>10398</v>
      </c>
      <c r="AF570" s="398" t="s">
        <v>5536</v>
      </c>
      <c r="AG570" s="430">
        <v>45933</v>
      </c>
      <c r="AH570" s="398"/>
      <c r="AI570" s="398" t="s">
        <v>8852</v>
      </c>
      <c r="AJ570" s="430">
        <v>45947</v>
      </c>
      <c r="AK570" s="218" t="s">
        <v>10797</v>
      </c>
      <c r="AL570" s="398" t="s">
        <v>5539</v>
      </c>
      <c r="AM570" s="430">
        <v>45947</v>
      </c>
      <c r="AN570" s="398"/>
      <c r="AO570" s="398" t="s">
        <v>3748</v>
      </c>
      <c r="AP570" s="430">
        <v>45950</v>
      </c>
      <c r="AQ570" s="23" t="s">
        <v>10855</v>
      </c>
      <c r="AR570" s="398"/>
      <c r="AS570" s="398"/>
      <c r="AT570" s="398"/>
      <c r="AU570" s="398"/>
      <c r="AV570" s="398"/>
      <c r="AW570" s="398"/>
      <c r="AX570" s="398"/>
      <c r="AY570" s="398"/>
      <c r="AZ570" s="397"/>
      <c r="BA570" s="398"/>
      <c r="BB570" s="398"/>
      <c r="BC570" s="397"/>
      <c r="BD570" s="398"/>
      <c r="BE570" s="398"/>
      <c r="BF570" s="398"/>
      <c r="BG570" s="398"/>
      <c r="BH570" s="398"/>
      <c r="BI570" s="397"/>
      <c r="BJ570" s="398"/>
      <c r="BK570" s="398"/>
      <c r="BL570" s="397"/>
      <c r="BM570" s="398"/>
      <c r="BN570" s="398"/>
      <c r="BO570" s="398"/>
      <c r="BP570" s="398"/>
      <c r="BQ570" s="398"/>
      <c r="BR570" s="398"/>
      <c r="BS570" s="398"/>
      <c r="BT570" s="398"/>
      <c r="BU570" s="398"/>
      <c r="BV570" s="398"/>
      <c r="BW570" s="398"/>
      <c r="BX570" s="398"/>
      <c r="BY570" s="398"/>
      <c r="BZ570" s="398"/>
      <c r="CA570" s="398"/>
      <c r="CB570" s="398"/>
      <c r="CC570" s="398"/>
      <c r="CD570" s="398"/>
      <c r="CE570" s="398"/>
      <c r="CF570" s="398"/>
      <c r="CG570" s="398"/>
      <c r="CH570" s="398"/>
      <c r="CI570" s="398"/>
      <c r="CJ570" s="398"/>
    </row>
    <row r="571" spans="1:88" s="402" customFormat="1" ht="15" x14ac:dyDescent="0.25">
      <c r="A571" s="398" t="s">
        <v>8263</v>
      </c>
      <c r="B571" s="398" t="s">
        <v>8257</v>
      </c>
      <c r="C571" s="397"/>
      <c r="D571" s="900" t="s">
        <v>58</v>
      </c>
      <c r="E571" s="429" t="s">
        <v>8343</v>
      </c>
      <c r="F571" s="399">
        <f>IF(L571&lt;&gt;0,MAX(L571,R571,X571,AD571,AJ571,AP571),"NE")</f>
        <v>45947</v>
      </c>
      <c r="G571" s="401" t="str">
        <f t="shared" si="91"/>
        <v>B</v>
      </c>
      <c r="H571" s="898" t="str">
        <f t="shared" si="92"/>
        <v>MR_DER-1293_25</v>
      </c>
      <c r="I571" s="413" t="str">
        <f t="shared" si="93"/>
        <v>ND</v>
      </c>
      <c r="J571" s="413" t="str">
        <f t="shared" si="94"/>
        <v>ND</v>
      </c>
      <c r="K571" s="398" t="s">
        <v>3730</v>
      </c>
      <c r="L571" s="430">
        <v>45568</v>
      </c>
      <c r="M571" s="1152" t="s">
        <v>8271</v>
      </c>
      <c r="N571" s="398" t="s">
        <v>5536</v>
      </c>
      <c r="O571" s="430">
        <v>45652</v>
      </c>
      <c r="P571" s="398"/>
      <c r="Q571" s="398" t="s">
        <v>3765</v>
      </c>
      <c r="R571" s="430">
        <v>45728</v>
      </c>
      <c r="S571" s="1153" t="s">
        <v>8980</v>
      </c>
      <c r="T571" s="398" t="s">
        <v>9084</v>
      </c>
      <c r="U571" s="430">
        <v>45772</v>
      </c>
      <c r="V571" s="398"/>
      <c r="W571" s="398" t="s">
        <v>3748</v>
      </c>
      <c r="X571" s="430">
        <v>45896</v>
      </c>
      <c r="Y571" s="1153" t="s">
        <v>9916</v>
      </c>
      <c r="Z571" s="398" t="s">
        <v>5536</v>
      </c>
      <c r="AA571" s="430">
        <v>45918</v>
      </c>
      <c r="AB571" s="398"/>
      <c r="AC571" s="398" t="s">
        <v>5626</v>
      </c>
      <c r="AD571" s="430">
        <v>45924</v>
      </c>
      <c r="AE571" s="1153" t="s">
        <v>10398</v>
      </c>
      <c r="AF571" s="398" t="s">
        <v>9067</v>
      </c>
      <c r="AG571" s="430">
        <v>45931</v>
      </c>
      <c r="AH571" s="398"/>
      <c r="AI571" s="398" t="s">
        <v>6229</v>
      </c>
      <c r="AJ571" s="430">
        <v>45940</v>
      </c>
      <c r="AK571" s="218" t="s">
        <v>10755</v>
      </c>
      <c r="AL571" s="398" t="s">
        <v>5539</v>
      </c>
      <c r="AM571" s="430">
        <v>45946</v>
      </c>
      <c r="AN571" s="398"/>
      <c r="AO571" s="313" t="s">
        <v>5811</v>
      </c>
      <c r="AP571" s="314">
        <v>45947</v>
      </c>
      <c r="AQ571" s="1153" t="s">
        <v>10796</v>
      </c>
      <c r="AR571" s="398"/>
      <c r="AS571" s="398"/>
      <c r="AT571" s="398"/>
      <c r="AU571" s="398"/>
      <c r="AV571" s="398"/>
      <c r="AW571" s="398"/>
      <c r="AX571" s="398"/>
      <c r="AY571" s="398"/>
      <c r="AZ571" s="397"/>
      <c r="BA571" s="398"/>
      <c r="BB571" s="398"/>
      <c r="BC571" s="397"/>
      <c r="BD571" s="398"/>
      <c r="BE571" s="398"/>
      <c r="BF571" s="398"/>
      <c r="BG571" s="398"/>
      <c r="BH571" s="398"/>
      <c r="BI571" s="397"/>
      <c r="BJ571" s="398"/>
      <c r="BK571" s="398"/>
      <c r="BL571" s="397"/>
      <c r="BM571" s="398"/>
      <c r="BN571" s="398"/>
      <c r="BO571" s="398"/>
      <c r="BP571" s="398"/>
      <c r="BQ571" s="398"/>
      <c r="BR571" s="398"/>
      <c r="BS571" s="398"/>
      <c r="BT571" s="398"/>
      <c r="BU571" s="398"/>
      <c r="BV571" s="398"/>
      <c r="BW571" s="398"/>
      <c r="BX571" s="398"/>
      <c r="BY571" s="398"/>
      <c r="BZ571" s="398"/>
      <c r="CA571" s="398"/>
      <c r="CB571" s="398"/>
      <c r="CC571" s="398"/>
      <c r="CD571" s="398"/>
      <c r="CE571" s="398"/>
      <c r="CF571" s="398"/>
      <c r="CG571" s="398"/>
      <c r="CH571" s="398"/>
      <c r="CI571" s="398"/>
      <c r="CJ571" s="398"/>
    </row>
    <row r="572" spans="1:88" x14ac:dyDescent="0.25">
      <c r="B572" s="643">
        <f>COUNTIF(B3:B571,"x")</f>
        <v>46</v>
      </c>
      <c r="C572" s="643">
        <f>COUNTIF(C3:C571,"x")</f>
        <v>334</v>
      </c>
    </row>
  </sheetData>
  <autoFilter ref="A2:CS572" xr:uid="{00000000-0001-0000-0900-000000000000}"/>
  <mergeCells count="16">
    <mergeCell ref="CK1:CP1"/>
    <mergeCell ref="BY1:CD1"/>
    <mergeCell ref="CE1:CJ1"/>
    <mergeCell ref="A1:C1"/>
    <mergeCell ref="BS1:BX1"/>
    <mergeCell ref="BG1:BL1"/>
    <mergeCell ref="BM1:BR1"/>
    <mergeCell ref="BA1:BF1"/>
    <mergeCell ref="AU1:AZ1"/>
    <mergeCell ref="AO1:AT1"/>
    <mergeCell ref="F1:I1"/>
    <mergeCell ref="K1:P1"/>
    <mergeCell ref="Q1:V1"/>
    <mergeCell ref="W1:AB1"/>
    <mergeCell ref="AC1:AH1"/>
    <mergeCell ref="AI1:AN1"/>
  </mergeCells>
  <phoneticPr fontId="15" type="noConversion"/>
  <conditionalFormatting sqref="F136:H169">
    <cfRule type="cellIs" dxfId="503" priority="5" operator="equal">
      <formula>"NE"</formula>
    </cfRule>
    <cfRule type="cellIs" dxfId="502" priority="6" operator="equal">
      <formula>"N"</formula>
    </cfRule>
  </conditionalFormatting>
  <conditionalFormatting sqref="F274:H571 J274:J571">
    <cfRule type="cellIs" dxfId="501" priority="15" operator="equal">
      <formula>"NE"</formula>
    </cfRule>
    <cfRule type="cellIs" dxfId="500" priority="16" operator="equal">
      <formula>"N"</formula>
    </cfRule>
  </conditionalFormatting>
  <conditionalFormatting sqref="F13:J25 F170:J172 F270:J273">
    <cfRule type="cellIs" dxfId="499" priority="55" operator="equal">
      <formula>"NE"</formula>
    </cfRule>
    <cfRule type="cellIs" dxfId="498" priority="56" operator="equal">
      <formula>"N"</formula>
    </cfRule>
  </conditionalFormatting>
  <conditionalFormatting sqref="F107:J135">
    <cfRule type="cellIs" dxfId="497" priority="7" operator="equal">
      <formula>"NE"</formula>
    </cfRule>
    <cfRule type="cellIs" dxfId="496" priority="8" operator="equal">
      <formula>"N"</formula>
    </cfRule>
  </conditionalFormatting>
  <conditionalFormatting sqref="H4:H11 F4:G12 I26:I35 F26:G92 H27 H29 H31 H33 H35:H92 F93:H106 F174:H269 I248:I267">
    <cfRule type="cellIs" dxfId="495" priority="99" operator="equal">
      <formula>"NE"</formula>
    </cfRule>
    <cfRule type="cellIs" dxfId="494" priority="100" operator="equal">
      <formula>"N"</formula>
    </cfRule>
  </conditionalFormatting>
  <conditionalFormatting sqref="I56:I57">
    <cfRule type="cellIs" dxfId="493" priority="290" operator="equal">
      <formula>"N"</formula>
    </cfRule>
    <cfRule type="cellIs" dxfId="492" priority="289" operator="equal">
      <formula>"NE"</formula>
    </cfRule>
  </conditionalFormatting>
  <conditionalFormatting sqref="I81">
    <cfRule type="cellIs" dxfId="491" priority="218" operator="equal">
      <formula>"N"</formula>
    </cfRule>
    <cfRule type="cellIs" dxfId="490" priority="217" operator="equal">
      <formula>"NE"</formula>
    </cfRule>
  </conditionalFormatting>
  <conditionalFormatting sqref="I106 I136:I145">
    <cfRule type="cellIs" dxfId="489" priority="154" operator="equal">
      <formula>"N"</formula>
    </cfRule>
    <cfRule type="cellIs" dxfId="488" priority="153" operator="equal">
      <formula>"NE"</formula>
    </cfRule>
  </conditionalFormatting>
  <conditionalFormatting sqref="I214">
    <cfRule type="cellIs" dxfId="487" priority="225" operator="equal">
      <formula>"NE"</formula>
    </cfRule>
    <cfRule type="cellIs" dxfId="486" priority="226" operator="equal">
      <formula>"N"</formula>
    </cfRule>
  </conditionalFormatting>
  <conditionalFormatting sqref="I274:I275">
    <cfRule type="cellIs" dxfId="485" priority="202" operator="equal">
      <formula>"N"</formula>
    </cfRule>
    <cfRule type="cellIs" dxfId="484" priority="201" operator="equal">
      <formula>"NE"</formula>
    </cfRule>
  </conditionalFormatting>
  <conditionalFormatting sqref="I477">
    <cfRule type="cellIs" dxfId="483" priority="2" operator="equal">
      <formula>"N"</formula>
    </cfRule>
    <cfRule type="cellIs" dxfId="482" priority="1" operator="equal">
      <formula>"NE"</formula>
    </cfRule>
  </conditionalFormatting>
  <conditionalFormatting sqref="I486:I552">
    <cfRule type="cellIs" dxfId="481" priority="104" operator="equal">
      <formula>"N"</formula>
    </cfRule>
    <cfRule type="cellIs" dxfId="480" priority="103" operator="equal">
      <formula>"NE"</formula>
    </cfRule>
  </conditionalFormatting>
  <conditionalFormatting sqref="I561">
    <cfRule type="cellIs" dxfId="479" priority="177" operator="equal">
      <formula>"NE"</formula>
    </cfRule>
    <cfRule type="cellIs" dxfId="478" priority="178" operator="equal">
      <formula>"N"</formula>
    </cfRule>
  </conditionalFormatting>
  <conditionalFormatting sqref="I564">
    <cfRule type="cellIs" dxfId="477" priority="169" operator="equal">
      <formula>"NE"</formula>
    </cfRule>
    <cfRule type="cellIs" dxfId="476" priority="170" operator="equal">
      <formula>"N"</formula>
    </cfRule>
  </conditionalFormatting>
  <conditionalFormatting sqref="I4:J12 J136:J269">
    <cfRule type="cellIs" dxfId="475" priority="68" operator="equal">
      <formula>"N"</formula>
    </cfRule>
    <cfRule type="cellIs" dxfId="474" priority="67" operator="equal">
      <formula>"NE"</formula>
    </cfRule>
  </conditionalFormatting>
  <conditionalFormatting sqref="I36:J55 I58:J80 I82:J105 I146:J169 I174:J213 I562:J563 I565:J571">
    <cfRule type="cellIs" dxfId="473" priority="386" operator="equal">
      <formula>"NE"</formula>
    </cfRule>
    <cfRule type="cellIs" dxfId="472" priority="387" operator="equal">
      <formula>"N"</formula>
    </cfRule>
  </conditionalFormatting>
  <conditionalFormatting sqref="I215:J247">
    <cfRule type="cellIs" dxfId="471" priority="123" operator="equal">
      <formula>"NE"</formula>
    </cfRule>
    <cfRule type="cellIs" dxfId="470" priority="124" operator="equal">
      <formula>"N"</formula>
    </cfRule>
  </conditionalFormatting>
  <conditionalFormatting sqref="I268:J269">
    <cfRule type="cellIs" dxfId="469" priority="102" operator="equal">
      <formula>"N"</formula>
    </cfRule>
    <cfRule type="cellIs" dxfId="468" priority="101" operator="equal">
      <formula>"NE"</formula>
    </cfRule>
  </conditionalFormatting>
  <conditionalFormatting sqref="I276:J476 I478:J485">
    <cfRule type="cellIs" dxfId="467" priority="299" operator="equal">
      <formula>"NE"</formula>
    </cfRule>
    <cfRule type="cellIs" dxfId="466" priority="300" operator="equal">
      <formula>"N"</formula>
    </cfRule>
  </conditionalFormatting>
  <conditionalFormatting sqref="I553:J560">
    <cfRule type="cellIs" dxfId="465" priority="19" operator="equal">
      <formula>"NE"</formula>
    </cfRule>
    <cfRule type="cellIs" dxfId="464" priority="20" operator="equal">
      <formula>"N"</formula>
    </cfRule>
  </conditionalFormatting>
  <conditionalFormatting sqref="J4:J571">
    <cfRule type="containsText" dxfId="463" priority="30" operator="containsText" text="NÃO APROVADO">
      <formula>NOT(ISERROR(SEARCH("NÃO APROVADO",J4)))</formula>
    </cfRule>
    <cfRule type="containsText" dxfId="462" priority="29" operator="containsText" text="APROVADO COM RESSALVAS">
      <formula>NOT(ISERROR(SEARCH("APROVADO COM RESSALVAS",J4)))</formula>
    </cfRule>
  </conditionalFormatting>
  <conditionalFormatting sqref="J26:J106 F173:I173">
    <cfRule type="cellIs" dxfId="461" priority="64" operator="equal">
      <formula>"N"</formula>
    </cfRule>
    <cfRule type="cellIs" dxfId="460" priority="63" operator="equal">
      <formula>"NE"</formula>
    </cfRule>
  </conditionalFormatting>
  <conditionalFormatting sqref="BS16 BS18:BS20">
    <cfRule type="cellIs" dxfId="459" priority="66" operator="equal">
      <formula>"N"</formula>
    </cfRule>
    <cfRule type="cellIs" dxfId="458" priority="65" operator="equal">
      <formula>"NE"</formula>
    </cfRule>
  </conditionalFormatting>
  <conditionalFormatting sqref="BY16 BY18:BY20">
    <cfRule type="cellIs" dxfId="457" priority="26" operator="equal">
      <formula>"N"</formula>
    </cfRule>
    <cfRule type="cellIs" dxfId="456" priority="25" operator="equal">
      <formula>"NE"</formula>
    </cfRule>
  </conditionalFormatting>
  <conditionalFormatting sqref="CE15:CE21">
    <cfRule type="cellIs" dxfId="455" priority="24" operator="equal">
      <formula>"N"</formula>
    </cfRule>
    <cfRule type="cellIs" dxfId="454" priority="23" operator="equal">
      <formula>"NE"</formula>
    </cfRule>
  </conditionalFormatting>
  <hyperlinks>
    <hyperlink ref="M562" r:id="rId1" display="pw:\\pw.planservi.com.br:PROJETOS\Documents\C0849 - DER\40_Emissao\03_GRD\0-GRDs_Enviadas DER\MR.DER-0010_22\" xr:uid="{00000000-0004-0000-0900-000000000000}"/>
    <hyperlink ref="M33" r:id="rId2" display="pw:\\pw.planservi.com.br:PROJETOS\Documents\C0849 - DER\40_Emissao\03_GRD\0-GRDs_Enviadas DER\MR.DER-0010_22\" xr:uid="{00000000-0004-0000-0900-000001000000}"/>
    <hyperlink ref="S562" r:id="rId3" display="pw:\\pw.planservi.com.br:PROJETOS\Documents\C0849 - DER\40_Emissao\03_GRD\0-GRDs_Enviadas DER\MR.DER-0026_22\" xr:uid="{00000000-0004-0000-0900-000002000000}"/>
    <hyperlink ref="M563" r:id="rId4" display="pw:\\pw.planservi.com.br:PROJETOS\Documents\C0849 - DER\40_Emissao\03_GRD\0-GRDs_Enviadas DER\MR.DER-0026_22\" xr:uid="{00000000-0004-0000-0900-000003000000}"/>
    <hyperlink ref="M31" r:id="rId5" display="pw:\\pw.planservi.com.br:PROJETOS\Documents\C0849 - DER\40_Emissao\03_GRD\0-GRDs_Enviadas DER\MR.DER-0026_22\" xr:uid="{00000000-0004-0000-0900-000004000000}"/>
    <hyperlink ref="P33" r:id="rId6" display="pw:\\pw.planservi.com.br:PROJETOS\Documents\C0849 - DER\30_Producao\10-F2– SP 097 - km 0,00-12,85\06_Pavi\06.00_R031\2022 08 25-R-031_Emissão Inicial-Relatório.doc" xr:uid="{00000000-0004-0000-0900-000005000000}"/>
    <hyperlink ref="S31" r:id="rId7" display="pw:\\pw.planservi.com.br:PROJETOS\Documents\C0849 - DER\40_Emissao\03_GRD\0-GRDs_Enviadas DER\3ºMEDIÇÃO\MR.DER-0077_22\" xr:uid="{00000000-0004-0000-0900-000007000000}"/>
    <hyperlink ref="M7" r:id="rId8" display="pw:\\pw.planservi.com.br:PROJETOS\Documents\C0849 - DER\40_Emissao\03_GRD\0-GRDs_Enviadas DER\3ºMEDIÇÃO\MR.DER-0084_22\" xr:uid="{00000000-0004-0000-0900-000008000000}"/>
    <hyperlink ref="M8" r:id="rId9" display="pw:\\pw.planservi.com.br:PROJETOS\Documents\C0849 - DER\40_Emissao\03_GRD\0-GRDs_Enviadas DER\3ºMEDIÇÃO\MR.DER-0084_22\" xr:uid="{00000000-0004-0000-0900-000009000000}"/>
    <hyperlink ref="M9" r:id="rId10" display="pw:\\pw.planservi.com.br:PROJETOS\Documents\C0849 - DER\40_Emissao\03_GRD\0-GRDs_Enviadas DER\3ºMEDIÇÃO\MR.DER-0084_22\" xr:uid="{00000000-0004-0000-0900-00000A000000}"/>
    <hyperlink ref="M10" r:id="rId11" display="pw:\\pw.planservi.com.br:PROJETOS\Documents\C0849 - DER\40_Emissao\03_GRD\0-GRDs_Enviadas DER\3ºMEDIÇÃO\MR.DER-0084_22\" xr:uid="{00000000-0004-0000-0900-00000B000000}"/>
    <hyperlink ref="M11" r:id="rId12" display="pw:\\pw.planservi.com.br:PROJETOS\Documents\C0849 - DER\40_Emissao\03_GRD\0-GRDs_Enviadas DER\3ºMEDIÇÃO\MR.DER-0084_22\" xr:uid="{00000000-0004-0000-0900-00000C000000}"/>
    <hyperlink ref="M4" r:id="rId13" display="pw:\\pw.planservi.com.br:PROJETOS\Documents\C0849 - DER\40_Emissao\03_GRD\0-GRDs_Enviadas DER\3ºMEDIÇÃO\MR.DER-0084_22\" xr:uid="{00000000-0004-0000-0900-00000D000000}"/>
    <hyperlink ref="M5" r:id="rId14" display="pw:\\pw.planservi.com.br:PROJETOS\Documents\C0849 - DER\40_Emissao\03_GRD\0-GRDs_Enviadas DER\3ºMEDIÇÃO\MR.DER-0084_22\" xr:uid="{00000000-0004-0000-0900-00000E000000}"/>
    <hyperlink ref="M13" r:id="rId15" display="pw:\\pw.planservi.com.br:PROJETOS\Documents\C0849 - DER\40_Emissao\03_GRD\0-GRDs_Enviadas DER\3ºMEDIÇÃO\MR.DER-0088_22\" xr:uid="{00000000-0004-0000-0900-00000F000000}"/>
    <hyperlink ref="M14" r:id="rId16" display="pw:\\pw.planservi.com.br:PROJETOS\Documents\C0849 - DER\40_Emissao\03_GRD\0-GRDs_Enviadas DER\3ºMEDIÇÃO\MR.DER-0088_22\" xr:uid="{00000000-0004-0000-0900-000010000000}"/>
    <hyperlink ref="M15" r:id="rId17" display="pw:\\pw.planservi.com.br:PROJETOS\Documents\C0849 - DER\40_Emissao\03_GRD\0-GRDs_Enviadas DER\3ºMEDIÇÃO\MR.DER-0088_22\" xr:uid="{00000000-0004-0000-0900-000011000000}"/>
    <hyperlink ref="M16" r:id="rId18" display="pw:\\pw.planservi.com.br:PROJETOS\Documents\C0849 - DER\40_Emissao\03_GRD\0-GRDs_Enviadas DER\3ºMEDIÇÃO\MR.DER-0088_22\" xr:uid="{00000000-0004-0000-0900-000012000000}"/>
    <hyperlink ref="M17" r:id="rId19" display="pw:\\pw.planservi.com.br:PROJETOS\Documents\C0849 - DER\40_Emissao\03_GRD\0-GRDs_Enviadas DER\3ºMEDIÇÃO\MR.DER-0088_22\" xr:uid="{00000000-0004-0000-0900-000013000000}"/>
    <hyperlink ref="M18" r:id="rId20" display="pw:\\pw.planservi.com.br:PROJETOS\Documents\C0849 - DER\40_Emissao\03_GRD\0-GRDs_Enviadas DER\3ºMEDIÇÃO\MR.DER-0088_22\" xr:uid="{00000000-0004-0000-0900-000014000000}"/>
    <hyperlink ref="M19" r:id="rId21" display="pw:\\pw.planservi.com.br:PROJETOS\Documents\C0849 - DER\40_Emissao\03_GRD\0-GRDs_Enviadas DER\3ºMEDIÇÃO\MR.DER-0088_22\" xr:uid="{00000000-0004-0000-0900-000015000000}"/>
    <hyperlink ref="M20" r:id="rId22" display="pw:\\pw.planservi.com.br:PROJETOS\Documents\C0849 - DER\40_Emissao\03_GRD\0-GRDs_Enviadas DER\3ºMEDIÇÃO\MR.DER-0088_22\" xr:uid="{00000000-0004-0000-0900-000016000000}"/>
    <hyperlink ref="M21" r:id="rId23" display="pw:\\pw.planservi.com.br:PROJETOS\Documents\C0849 - DER\40_Emissao\03_GRD\0-GRDs_Enviadas DER\3ºMEDIÇÃO\MR.DER-0088_22\" xr:uid="{00000000-0004-0000-0900-000017000000}"/>
    <hyperlink ref="M22" r:id="rId24" display="pw:\\pw.planservi.com.br:PROJETOS\Documents\C0849 - DER\40_Emissao\03_GRD\0-GRDs_Enviadas DER\3ºMEDIÇÃO\MR.DER-0088_22\" xr:uid="{00000000-0004-0000-0900-000018000000}"/>
    <hyperlink ref="S33" r:id="rId25" display="pw:\\pw.planservi.com.br:PROJETOS\Documents\C0849 - DER\40_Emissao\03_GRD\0-GRDs_Enviadas DER\3ºMEDIÇÃO\MR.DER-0088_22\" xr:uid="{00000000-0004-0000-0900-000019000000}"/>
    <hyperlink ref="M25" r:id="rId26" display="pw:\\pw.planservi.com.br:PROJETOS\Documents\C0849 - DER\40_Emissao\03_GRD\0-GRDs_Enviadas DER\3ºMEDIÇÃO\MR.DER-0093_22\" xr:uid="{00000000-0004-0000-0900-00001A000000}"/>
    <hyperlink ref="S563" r:id="rId27" display="pw:\\pw.planservi.com.br:PROJETOS\Documents\C0849 - DER\40_Emissao\03_GRD\0-GRDs_Enviadas DER\4ºMEDIÇÃO\MR.DER-0103_22\" xr:uid="{00000000-0004-0000-0900-00001B000000}"/>
    <hyperlink ref="S4" r:id="rId28" display="pw:\\pw.planservi.com.br:PROJETOS\Documents\C0849 - DER\40_Emissao\03_GRD\0-GRDs_Enviadas DER\4ºMEDIÇÃO\MR.DER-0111_22\" xr:uid="{00000000-0004-0000-0900-00001C000000}"/>
    <hyperlink ref="S5" r:id="rId29" display="pw:\\pw.planservi.com.br:PROJETOS\Documents\C0849 - DER\40_Emissao\03_GRD\0-GRDs_Enviadas DER\4ºMEDIÇÃO\MR.DER-0111_22\" xr:uid="{00000000-0004-0000-0900-00001D000000}"/>
    <hyperlink ref="S7" r:id="rId30" display="pw:\\pw.planservi.com.br:PROJETOS\Documents\C0849 - DER\40_Emissao\03_GRD\0-GRDs_Enviadas DER\4ºMEDIÇÃO\MR.DER-0111_22\" xr:uid="{00000000-0004-0000-0900-00001E000000}"/>
    <hyperlink ref="S8" r:id="rId31" display="pw:\\pw.planservi.com.br:PROJETOS\Documents\C0849 - DER\40_Emissao\03_GRD\0-GRDs_Enviadas DER\4ºMEDIÇÃO\MR.DER-0111_22\" xr:uid="{00000000-0004-0000-0900-00001F000000}"/>
    <hyperlink ref="S9" r:id="rId32" display="pw:\\pw.planservi.com.br:PROJETOS\Documents\C0849 - DER\40_Emissao\03_GRD\0-GRDs_Enviadas DER\4ºMEDIÇÃO\MR.DER-0111_22\" xr:uid="{00000000-0004-0000-0900-000020000000}"/>
    <hyperlink ref="S10" r:id="rId33" display="pw:\\pw.planservi.com.br:PROJETOS\Documents\C0849 - DER\40_Emissao\03_GRD\0-GRDs_Enviadas DER\4ºMEDIÇÃO\MR.DER-0111_22\" xr:uid="{00000000-0004-0000-0900-000021000000}"/>
    <hyperlink ref="S11" r:id="rId34" display="pw:\\pw.planservi.com.br:PROJETOS\Documents\C0849 - DER\40_Emissao\03_GRD\0-GRDs_Enviadas DER\4ºMEDIÇÃO\MR.DER-0111_22\" xr:uid="{00000000-0004-0000-0900-000022000000}"/>
    <hyperlink ref="P13" r:id="rId35" display="pw:\\pw.planservi.com.br:PROJETOS\Documents\C0849 - DER\30_Producao\10-F2– SP 097 - km 0,00-12,85\05_Geot\05.00_R031\2022 10 25-R-031_Relatório e Programação de Sondagem.doc" xr:uid="{00000000-0004-0000-0900-000024000000}"/>
    <hyperlink ref="P14:P22" r:id="rId36" display="pw:\\pw.planservi.com.br:PROJETOS\Documents\C0849 - DER\30_Producao\10-F2– SP 097 - km 0,00-12,85\05_Geot\05.00_R031\2022 10 25-R-031_Relatório e Programação de Sondagem.doc" xr:uid="{00000000-0004-0000-0900-000025000000}"/>
    <hyperlink ref="P25" r:id="rId37" display="pw:\\pw.planservi.com.br:PROJETOS\Documents\C0849 - DER\30_Producao\10-F2– SP 097 - km 0,00-12,85\05_Geot\05.00_R031\2022 10 25-R-031_Relatório e Programação de Sondagem.doc" xr:uid="{00000000-0004-0000-0900-000026000000}"/>
    <hyperlink ref="P31" r:id="rId38" display="pw:\\pw.planservi.com.br:PROJETOS\Documents\C0849 - DER\30_Producao\10-F2– SP 097 - km 0,00-12,85\06_Pavi\06.00_R031\2022 09 21-R-031_Emissão Inicial-Relatório.doc" xr:uid="{00000000-0004-0000-0900-000027000000}"/>
    <hyperlink ref="V31" r:id="rId39" display="pw:\\pw.planservi.com.br:PROJETOS\Documents\C0849 - DER\30_Producao\10-F2– SP 097 - km 0,00-12,85\06_Pavi\06.00_R031\2022 10 24-R-031_Relatório.doc" xr:uid="{00000000-0004-0000-0900-000028000000}"/>
    <hyperlink ref="V33" r:id="rId40" display="pw:\\pw.planservi.com.br:PROJETOS\Documents\C0849 - DER\30_Producao\10-F2– SP 097 - km 0,00-12,85\06_Pavi\06.00_R031\2022 10 25-R-031_Relatório Avaliação Estrutural.doc" xr:uid="{00000000-0004-0000-0900-000029000000}"/>
    <hyperlink ref="Y5" r:id="rId41" display="pw:\\pw.planservi.com.br:PROJETOS\Documents\C0849 - DER\40_Emissao\03_GRD\0-GRDs_Enviadas DER\4ºMEDIÇÃO\MR.DER-0117_22\" xr:uid="{00000000-0004-0000-0900-00002A000000}"/>
    <hyperlink ref="M487" r:id="rId42" display="pw:\\pw.planservi.com.br:PROJETOS\Documents\C0849 - DER\40_Emissao\03_GRD\0-GRDs_Enviadas DER\4ºMEDIÇÃO\MR.DER-0134_22\" xr:uid="{00000000-0004-0000-0900-00002B000000}"/>
    <hyperlink ref="M488" r:id="rId43" display="pw:\\pw.planservi.com.br:PROJETOS\Documents\C0849 - DER\40_Emissao\03_GRD\0-GRDs_Enviadas DER\4ºMEDIÇÃO\MR.DER-0134_22\" xr:uid="{00000000-0004-0000-0900-00002C000000}"/>
    <hyperlink ref="M489" r:id="rId44" display="pw:\\pw.planservi.com.br:PROJETOS\Documents\C0849 - DER\40_Emissao\03_GRD\0-GRDs_Enviadas DER\4ºMEDIÇÃO\MR.DER-0134_22\" xr:uid="{00000000-0004-0000-0900-00002D000000}"/>
    <hyperlink ref="M490" r:id="rId45" display="pw:\\pw.planservi.com.br:PROJETOS\Documents\C0849 - DER\40_Emissao\03_GRD\0-GRDs_Enviadas DER\4ºMEDIÇÃO\MR.DER-0134_22\" xr:uid="{00000000-0004-0000-0900-00002E000000}"/>
    <hyperlink ref="S13" r:id="rId46" display="pw:\\pw.planservi.com.br:PROJETOS\Documents\C0849 - DER\40_Emissao\03_GRD\0-GRDs_Enviadas DER\4ºMEDIÇÃO\MR.DER-0140_22\" xr:uid="{00000000-0004-0000-0900-00002F000000}"/>
    <hyperlink ref="S14" r:id="rId47" display="pw:\\pw.planservi.com.br:PROJETOS\Documents\C0849 - DER\40_Emissao\03_GRD\0-GRDs_Enviadas DER\4ºMEDIÇÃO\MR.DER-0140_22\" xr:uid="{00000000-0004-0000-0900-000030000000}"/>
    <hyperlink ref="S15" r:id="rId48" display="pw:\\pw.planservi.com.br:PROJETOS\Documents\C0849 - DER\40_Emissao\03_GRD\0-GRDs_Enviadas DER\4ºMEDIÇÃO\MR.DER-0140_22\" xr:uid="{00000000-0004-0000-0900-000031000000}"/>
    <hyperlink ref="S16" r:id="rId49" display="pw:\\pw.planservi.com.br:PROJETOS\Documents\C0849 - DER\40_Emissao\03_GRD\0-GRDs_Enviadas DER\4ºMEDIÇÃO\MR.DER-0140_22\" xr:uid="{00000000-0004-0000-0900-000032000000}"/>
    <hyperlink ref="S17" r:id="rId50" display="pw:\\pw.planservi.com.br:PROJETOS\Documents\C0849 - DER\40_Emissao\03_GRD\0-GRDs_Enviadas DER\4ºMEDIÇÃO\MR.DER-0140_22\" xr:uid="{00000000-0004-0000-0900-000033000000}"/>
    <hyperlink ref="S18" r:id="rId51" display="pw:\\pw.planservi.com.br:PROJETOS\Documents\C0849 - DER\40_Emissao\03_GRD\0-GRDs_Enviadas DER\4ºMEDIÇÃO\MR.DER-0140_22\" xr:uid="{00000000-0004-0000-0900-000034000000}"/>
    <hyperlink ref="S19" r:id="rId52" display="pw:\\pw.planservi.com.br:PROJETOS\Documents\C0849 - DER\40_Emissao\03_GRD\0-GRDs_Enviadas DER\4ºMEDIÇÃO\MR.DER-0140_22\" xr:uid="{00000000-0004-0000-0900-000035000000}"/>
    <hyperlink ref="S20" r:id="rId53" display="pw:\\pw.planservi.com.br:PROJETOS\Documents\C0849 - DER\40_Emissao\03_GRD\0-GRDs_Enviadas DER\4ºMEDIÇÃO\MR.DER-0140_22\" xr:uid="{00000000-0004-0000-0900-000036000000}"/>
    <hyperlink ref="S21" r:id="rId54" display="pw:\\pw.planservi.com.br:PROJETOS\Documents\C0849 - DER\40_Emissao\03_GRD\0-GRDs_Enviadas DER\4ºMEDIÇÃO\MR.DER-0140_22\" xr:uid="{00000000-0004-0000-0900-000037000000}"/>
    <hyperlink ref="S22" r:id="rId55" display="pw:\\pw.planservi.com.br:PROJETOS\Documents\C0849 - DER\40_Emissao\03_GRD\0-GRDs_Enviadas DER\4ºMEDIÇÃO\MR.DER-0140_22\" xr:uid="{00000000-0004-0000-0900-000038000000}"/>
    <hyperlink ref="M275" r:id="rId56" display="pw:\\pw.planservi.com.br:PROJETOS\Documents\C0849 - DER\40_Emissao\03_GRD\0-GRDs_Enviadas DER\4ºMEDIÇÃO\MR.DER-0156_22\" xr:uid="{00000000-0004-0000-0900-00003A000000}"/>
    <hyperlink ref="M276" r:id="rId57" display="pw:\\pw.planservi.com.br:PROJETOS\Documents\C0849 - DER\40_Emissao\03_GRD\0-GRDs_Enviadas DER\4ºMEDIÇÃO\MR.DER-0156_22\" xr:uid="{00000000-0004-0000-0900-00003B000000}"/>
    <hyperlink ref="M277" r:id="rId58" display="pw:\\pw.planservi.com.br:PROJETOS\Documents\C0849 - DER\40_Emissao\03_GRD\0-GRDs_Enviadas DER\4ºMEDIÇÃO\MR.DER-0156_22\" xr:uid="{00000000-0004-0000-0900-00003C000000}"/>
    <hyperlink ref="M278" r:id="rId59" display="pw:\\pw.planservi.com.br:PROJETOS\Documents\C0849 - DER\40_Emissao\03_GRD\0-GRDs_Enviadas DER\4ºMEDIÇÃO\MR.DER-0156_22\" xr:uid="{00000000-0004-0000-0900-00003D000000}"/>
    <hyperlink ref="M279" r:id="rId60" display="pw:\\pw.planservi.com.br:PROJETOS\Documents\C0849 - DER\40_Emissao\03_GRD\0-GRDs_Enviadas DER\4ºMEDIÇÃO\MR.DER-0156_22\" xr:uid="{00000000-0004-0000-0900-00003E000000}"/>
    <hyperlink ref="M280" r:id="rId61" display="pw:\\pw.planservi.com.br:PROJETOS\Documents\C0849 - DER\40_Emissao\03_GRD\0-GRDs_Enviadas DER\4ºMEDIÇÃO\MR.DER-0156_22\" xr:uid="{00000000-0004-0000-0900-00003F000000}"/>
    <hyperlink ref="M281" r:id="rId62" display="pw:\\pw.planservi.com.br:PROJETOS\Documents\C0849 - DER\40_Emissao\03_GRD\0-GRDs_Enviadas DER\4ºMEDIÇÃO\MR.DER-0156_22\" xr:uid="{00000000-0004-0000-0900-000040000000}"/>
    <hyperlink ref="M282" r:id="rId63" display="pw:\\pw.planservi.com.br:PROJETOS\Documents\C0849 - DER\40_Emissao\03_GRD\0-GRDs_Enviadas DER\4ºMEDIÇÃO\MR.DER-0156_22\" xr:uid="{00000000-0004-0000-0900-000041000000}"/>
    <hyperlink ref="M283" r:id="rId64" display="pw:\\pw.planservi.com.br:PROJETOS\Documents\C0849 - DER\40_Emissao\03_GRD\0-GRDs_Enviadas DER\4ºMEDIÇÃO\MR.DER-0156_22\" xr:uid="{00000000-0004-0000-0900-000042000000}"/>
    <hyperlink ref="M284" r:id="rId65" display="pw:\\pw.planservi.com.br:PROJETOS\Documents\C0849 - DER\40_Emissao\03_GRD\0-GRDs_Enviadas DER\4ºMEDIÇÃO\MR.DER-0156_22\" xr:uid="{00000000-0004-0000-0900-000043000000}"/>
    <hyperlink ref="M285" r:id="rId66" display="pw:\\pw.planservi.com.br:PROJETOS\Documents\C0849 - DER\40_Emissao\03_GRD\0-GRDs_Enviadas DER\4ºMEDIÇÃO\MR.DER-0156_22\" xr:uid="{00000000-0004-0000-0900-000044000000}"/>
    <hyperlink ref="M286" r:id="rId67" display="pw:\\pw.planservi.com.br:PROJETOS\Documents\C0849 - DER\40_Emissao\03_GRD\0-GRDs_Enviadas DER\4ºMEDIÇÃO\MR.DER-0156_22\" xr:uid="{00000000-0004-0000-0900-000045000000}"/>
    <hyperlink ref="M300" r:id="rId68" display="pw:\\pw.planservi.com.br:PROJETOS\Documents\C0849 - DER\40_Emissao\03_GRD\0-GRDs_Enviadas DER\4ºMEDIÇÃO\MR.DER-0156_22\" xr:uid="{00000000-0004-0000-0900-000046000000}"/>
    <hyperlink ref="M301" r:id="rId69" display="pw:\\pw.planservi.com.br:PROJETOS\Documents\C0849 - DER\40_Emissao\03_GRD\0-GRDs_Enviadas DER\4ºMEDIÇÃO\MR.DER-0163_22\" xr:uid="{00000000-0004-0000-0900-000047000000}"/>
    <hyperlink ref="M302" r:id="rId70" display="pw:\\pw.planservi.com.br:PROJETOS\Documents\C0849 - DER\40_Emissao\03_GRD\0-GRDs_Enviadas DER\4ºMEDIÇÃO\MR.DER-0163_22\" xr:uid="{00000000-0004-0000-0900-000048000000}"/>
    <hyperlink ref="M303" r:id="rId71" display="pw:\\pw.planservi.com.br:PROJETOS\Documents\C0849 - DER\40_Emissao\03_GRD\0-GRDs_Enviadas DER\4ºMEDIÇÃO\MR.DER-0163_22\" xr:uid="{00000000-0004-0000-0900-000049000000}"/>
    <hyperlink ref="M304" r:id="rId72" display="pw:\\pw.planservi.com.br:PROJETOS\Documents\C0849 - DER\40_Emissao\03_GRD\0-GRDs_Enviadas DER\4ºMEDIÇÃO\MR.DER-0163_22\" xr:uid="{00000000-0004-0000-0900-00004A000000}"/>
    <hyperlink ref="M305" r:id="rId73" display="pw:\\pw.planservi.com.br:PROJETOS\Documents\C0849 - DER\40_Emissao\03_GRD\0-GRDs_Enviadas DER\4ºMEDIÇÃO\MR.DER-0163_22\" xr:uid="{00000000-0004-0000-0900-00004B000000}"/>
    <hyperlink ref="M306" r:id="rId74" display="pw:\\pw.planservi.com.br:PROJETOS\Documents\C0849 - DER\40_Emissao\03_GRD\0-GRDs_Enviadas DER\4ºMEDIÇÃO\MR.DER-0163_22\" xr:uid="{00000000-0004-0000-0900-00004C000000}"/>
    <hyperlink ref="M307" r:id="rId75" display="pw:\\pw.planservi.com.br:PROJETOS\Documents\C0849 - DER\40_Emissao\03_GRD\0-GRDs_Enviadas DER\4ºMEDIÇÃO\MR.DER-0163_22\" xr:uid="{00000000-0004-0000-0900-00004D000000}"/>
    <hyperlink ref="M308" r:id="rId76" display="pw:\\pw.planservi.com.br:PROJETOS\Documents\C0849 - DER\40_Emissao\03_GRD\0-GRDs_Enviadas DER\4ºMEDIÇÃO\MR.DER-0163_22\" xr:uid="{00000000-0004-0000-0900-00004E000000}"/>
    <hyperlink ref="M309" r:id="rId77" display="pw:\\pw.planservi.com.br:PROJETOS\Documents\C0849 - DER\40_Emissao\03_GRD\0-GRDs_Enviadas DER\4ºMEDIÇÃO\MR.DER-0163_22\" xr:uid="{00000000-0004-0000-0900-00004F000000}"/>
    <hyperlink ref="M310" r:id="rId78" display="pw:\\pw.planservi.com.br:PROJETOS\Documents\C0849 - DER\40_Emissao\03_GRD\0-GRDs_Enviadas DER\4ºMEDIÇÃO\MR.DER-0163_22\" xr:uid="{00000000-0004-0000-0900-000050000000}"/>
    <hyperlink ref="M311" r:id="rId79" display="pw:\\pw.planservi.com.br:PROJETOS\Documents\C0849 - DER\40_Emissao\03_GRD\0-GRDs_Enviadas DER\4ºMEDIÇÃO\MR.DER-0163_22\" xr:uid="{00000000-0004-0000-0900-000051000000}"/>
    <hyperlink ref="M312" r:id="rId80" display="pw:\\pw.planservi.com.br:PROJETOS\Documents\C0849 - DER\40_Emissao\03_GRD\0-GRDs_Enviadas DER\4ºMEDIÇÃO\MR.DER-0163_22\" xr:uid="{00000000-0004-0000-0900-000052000000}"/>
    <hyperlink ref="M326" r:id="rId81" display="pw:\\pw.planservi.com.br:PROJETOS\Documents\C0849 - DER\40_Emissao\03_GRD\0-GRDs_Enviadas DER\4ºMEDIÇÃO\MR.DER-0163_22\" xr:uid="{00000000-0004-0000-0900-000053000000}"/>
    <hyperlink ref="V13" r:id="rId82" display="pw:\\pw.planservi.com.br:PROJETOS\Documents\C0849 - DER\30_Producao\10-F2– SP 097 - km 0,00-12,85\05_Geot\05.00_R031\2022 11 23-R-031_Programação de Sondagem.doc" xr:uid="{00000000-0004-0000-0900-000054000000}"/>
    <hyperlink ref="V14:V22" r:id="rId83" display="pw:\\pw.planservi.com.br:PROJETOS\Documents\C0849 - DER\30_Producao\10-F2– SP 097 - km 0,00-12,85\05_Geot\05.00_R031\2022 11 23-R-031_Programação de Sondagem.doc" xr:uid="{00000000-0004-0000-0900-000055000000}"/>
    <hyperlink ref="S25" r:id="rId84" display="pw:\\pw.planservi.com.br:PROJETOS\Documents\C0849 - DER\40_Emissao\03_GRD\0-GRDs_Enviadas DER\5ºMEDIÇÃO\MR.DER-0214_22\" xr:uid="{00000000-0004-0000-0900-000056000000}"/>
    <hyperlink ref="M6" r:id="rId85" display="pw:\\pw.planservi.com.br:PROJETOS\Documents\C0849 - DER\40_Emissao\03_GRD\0-GRDs_Enviadas DER\5ºMEDIÇÃO\MR.DER-0207_22\" xr:uid="{00000000-0004-0000-0900-000057000000}"/>
    <hyperlink ref="S301" r:id="rId86" display="pw:\\pw.planservi.com.br:PROJETOS\Documents\C0849 - DER\40_Emissao\03_GRD\0-GRDs_Enviadas DER\5ºMEDIÇÃO\MR.DER-0201_22\" xr:uid="{00000000-0004-0000-0900-000058000000}"/>
    <hyperlink ref="S302" r:id="rId87" display="pw:\\pw.planservi.com.br:PROJETOS\Documents\C0849 - DER\40_Emissao\03_GRD\0-GRDs_Enviadas DER\5ºMEDIÇÃO\MR.DER-0201_22\" xr:uid="{00000000-0004-0000-0900-000059000000}"/>
    <hyperlink ref="S303" r:id="rId88" display="pw:\\pw.planservi.com.br:PROJETOS\Documents\C0849 - DER\40_Emissao\03_GRD\0-GRDs_Enviadas DER\5ºMEDIÇÃO\MR.DER-0201_22\" xr:uid="{00000000-0004-0000-0900-00005A000000}"/>
    <hyperlink ref="S304" r:id="rId89" display="pw:\\pw.planservi.com.br:PROJETOS\Documents\C0849 - DER\40_Emissao\03_GRD\0-GRDs_Enviadas DER\5ºMEDIÇÃO\MR.DER-0201_22\" xr:uid="{00000000-0004-0000-0900-00005B000000}"/>
    <hyperlink ref="S305" r:id="rId90" display="pw:\\pw.planservi.com.br:PROJETOS\Documents\C0849 - DER\40_Emissao\03_GRD\0-GRDs_Enviadas DER\5ºMEDIÇÃO\MR.DER-0201_22\" xr:uid="{00000000-0004-0000-0900-00005C000000}"/>
    <hyperlink ref="S306" r:id="rId91" display="pw:\\pw.planservi.com.br:PROJETOS\Documents\C0849 - DER\40_Emissao\03_GRD\0-GRDs_Enviadas DER\5ºMEDIÇÃO\MR.DER-0201_22\" xr:uid="{00000000-0004-0000-0900-00005D000000}"/>
    <hyperlink ref="S307" r:id="rId92" display="pw:\\pw.planservi.com.br:PROJETOS\Documents\C0849 - DER\40_Emissao\03_GRD\0-GRDs_Enviadas DER\5ºMEDIÇÃO\MR.DER-0201_22\" xr:uid="{00000000-0004-0000-0900-00005E000000}"/>
    <hyperlink ref="S308" r:id="rId93" display="pw:\\pw.planservi.com.br:PROJETOS\Documents\C0849 - DER\40_Emissao\03_GRD\0-GRDs_Enviadas DER\5ºMEDIÇÃO\MR.DER-0201_22\" xr:uid="{00000000-0004-0000-0900-00005F000000}"/>
    <hyperlink ref="S309" r:id="rId94" display="pw:\\pw.planservi.com.br:PROJETOS\Documents\C0849 - DER\40_Emissao\03_GRD\0-GRDs_Enviadas DER\5ºMEDIÇÃO\MR.DER-0201_22\" xr:uid="{00000000-0004-0000-0900-000060000000}"/>
    <hyperlink ref="S310" r:id="rId95" display="pw:\\pw.planservi.com.br:PROJETOS\Documents\C0849 - DER\40_Emissao\03_GRD\0-GRDs_Enviadas DER\5ºMEDIÇÃO\MR.DER-0201_22\" xr:uid="{00000000-0004-0000-0900-000061000000}"/>
    <hyperlink ref="S311" r:id="rId96" display="pw:\\pw.planservi.com.br:PROJETOS\Documents\C0849 - DER\40_Emissao\03_GRD\0-GRDs_Enviadas DER\5ºMEDIÇÃO\MR.DER-0201_22\" xr:uid="{00000000-0004-0000-0900-000062000000}"/>
    <hyperlink ref="S312" r:id="rId97" display="pw:\\pw.planservi.com.br:PROJETOS\Documents\C0849 - DER\40_Emissao\03_GRD\0-GRDs_Enviadas DER\5ºMEDIÇÃO\MR.DER-0201_22\" xr:uid="{00000000-0004-0000-0900-000063000000}"/>
    <hyperlink ref="S326" r:id="rId98" display="pw:\\pw.planservi.com.br:PROJETOS\Documents\C0849 - DER\40_Emissao\03_GRD\0-GRDs_Enviadas DER\5ºMEDIÇÃO\MR.DER-0201_22\" xr:uid="{00000000-0004-0000-0900-000064000000}"/>
    <hyperlink ref="S275" r:id="rId99" display="pw:\\pw.planservi.com.br:PROJETOS\Documents\C0849 - DER\40_Emissao\03_GRD\0-GRDs_Enviadas DER\5ºMEDIÇÃO\MR.DER-0200_22\" xr:uid="{00000000-0004-0000-0900-000065000000}"/>
    <hyperlink ref="S276" r:id="rId100" display="pw:\\pw.planservi.com.br:PROJETOS\Documents\C0849 - DER\40_Emissao\03_GRD\0-GRDs_Enviadas DER\5ºMEDIÇÃO\MR.DER-0200_22\" xr:uid="{00000000-0004-0000-0900-000066000000}"/>
    <hyperlink ref="S277" r:id="rId101" display="pw:\\pw.planservi.com.br:PROJETOS\Documents\C0849 - DER\40_Emissao\03_GRD\0-GRDs_Enviadas DER\5ºMEDIÇÃO\MR.DER-0200_22\" xr:uid="{00000000-0004-0000-0900-000067000000}"/>
    <hyperlink ref="S278" r:id="rId102" display="pw:\\pw.planservi.com.br:PROJETOS\Documents\C0849 - DER\40_Emissao\03_GRD\0-GRDs_Enviadas DER\5ºMEDIÇÃO\MR.DER-0200_22\" xr:uid="{00000000-0004-0000-0900-000068000000}"/>
    <hyperlink ref="S279" r:id="rId103" display="pw:\\pw.planservi.com.br:PROJETOS\Documents\C0849 - DER\40_Emissao\03_GRD\0-GRDs_Enviadas DER\5ºMEDIÇÃO\MR.DER-0200_22\" xr:uid="{00000000-0004-0000-0900-000069000000}"/>
    <hyperlink ref="S280" r:id="rId104" display="pw:\\pw.planservi.com.br:PROJETOS\Documents\C0849 - DER\40_Emissao\03_GRD\0-GRDs_Enviadas DER\5ºMEDIÇÃO\MR.DER-0200_22\" xr:uid="{00000000-0004-0000-0900-00006A000000}"/>
    <hyperlink ref="S281" r:id="rId105" display="pw:\\pw.planservi.com.br:PROJETOS\Documents\C0849 - DER\40_Emissao\03_GRD\0-GRDs_Enviadas DER\5ºMEDIÇÃO\MR.DER-0200_22\" xr:uid="{00000000-0004-0000-0900-00006B000000}"/>
    <hyperlink ref="S282" r:id="rId106" display="pw:\\pw.planservi.com.br:PROJETOS\Documents\C0849 - DER\40_Emissao\03_GRD\0-GRDs_Enviadas DER\5ºMEDIÇÃO\MR.DER-0200_22\" xr:uid="{00000000-0004-0000-0900-00006C000000}"/>
    <hyperlink ref="S283" r:id="rId107" display="pw:\\pw.planservi.com.br:PROJETOS\Documents\C0849 - DER\40_Emissao\03_GRD\0-GRDs_Enviadas DER\5ºMEDIÇÃO\MR.DER-0200_22\" xr:uid="{00000000-0004-0000-0900-00006D000000}"/>
    <hyperlink ref="S284" r:id="rId108" display="pw:\\pw.planservi.com.br:PROJETOS\Documents\C0849 - DER\40_Emissao\03_GRD\0-GRDs_Enviadas DER\5ºMEDIÇÃO\MR.DER-0200_22\" xr:uid="{00000000-0004-0000-0900-00006E000000}"/>
    <hyperlink ref="S285" r:id="rId109" display="pw:\\pw.planservi.com.br:PROJETOS\Documents\C0849 - DER\40_Emissao\03_GRD\0-GRDs_Enviadas DER\5ºMEDIÇÃO\MR.DER-0200_22\" xr:uid="{00000000-0004-0000-0900-00006F000000}"/>
    <hyperlink ref="S286" r:id="rId110" display="pw:\\pw.planservi.com.br:PROJETOS\Documents\C0849 - DER\40_Emissao\03_GRD\0-GRDs_Enviadas DER\5ºMEDIÇÃO\MR.DER-0200_22\" xr:uid="{00000000-0004-0000-0900-000070000000}"/>
    <hyperlink ref="S300" r:id="rId111" display="pw:\\pw.planservi.com.br:PROJETOS\Documents\C0849 - DER\40_Emissao\03_GRD\0-GRDs_Enviadas DER\5ºMEDIÇÃO\MR.DER-0200_22\" xr:uid="{00000000-0004-0000-0900-000071000000}"/>
    <hyperlink ref="Y563" r:id="rId112" display="pw:\\pw.planservi.com.br:PROJETOS\Documents\C0849 - DER\40_Emissao\03_GRD\0-GRDs_Enviadas DER\5ºMEDIÇÃO\MR.DER-0192_22\" xr:uid="{00000000-0004-0000-0900-000072000000}"/>
    <hyperlink ref="M58" r:id="rId113" display="pw:\\pw.planservi.com.br:PROJETOS\Documents\C0849 - DER\40_Emissao\03_GRD\0-GRDs_Enviadas DER\5ºMEDIÇÃO\MR.DER-0186_22\" xr:uid="{00000000-0004-0000-0900-000073000000}"/>
    <hyperlink ref="M61" r:id="rId114" display="pw:\\pw.planservi.com.br:PROJETOS\Documents\C0849 - DER\40_Emissao\03_GRD\0-GRDs_Enviadas DER\5ºMEDIÇÃO\MR.DER-0186_22\" xr:uid="{00000000-0004-0000-0900-000074000000}"/>
    <hyperlink ref="M62" r:id="rId115" display="pw:\\pw.planservi.com.br:PROJETOS\Documents\C0849 - DER\40_Emissao\03_GRD\0-GRDs_Enviadas DER\5ºMEDIÇÃO\MR.DER-0186_22\" xr:uid="{00000000-0004-0000-0900-000075000000}"/>
    <hyperlink ref="M70" r:id="rId116" display="pw:\\pw.planservi.com.br:PROJETOS\Documents\C0849 - DER\40_Emissao\03_GRD\0-GRDs_Enviadas DER\5ºMEDIÇÃO\MR.DER-0186_22\" xr:uid="{00000000-0004-0000-0900-000076000000}"/>
    <hyperlink ref="M71" r:id="rId117" display="pw:\\pw.planservi.com.br:PROJETOS\Documents\C0849 - DER\40_Emissao\03_GRD\0-GRDs_Enviadas DER\5ºMEDIÇÃO\MR.DER-0186_22\" xr:uid="{00000000-0004-0000-0900-000077000000}"/>
    <hyperlink ref="M73" r:id="rId118" display="pw:\\pw.planservi.com.br:PROJETOS\Documents\C0849 - DER\40_Emissao\03_GRD\0-GRDs_Enviadas DER\5ºMEDIÇÃO\MR.DER-0186_22\" xr:uid="{00000000-0004-0000-0900-000078000000}"/>
    <hyperlink ref="M74" r:id="rId119" display="pw:\\pw.planservi.com.br:PROJETOS\Documents\C0849 - DER\40_Emissao\03_GRD\0-GRDs_Enviadas DER\5ºMEDIÇÃO\MR.DER-0186_22\" xr:uid="{00000000-0004-0000-0900-000079000000}"/>
    <hyperlink ref="Y275" r:id="rId120" display="pw:\\pw.planservi.com.br:PROJETOS\Documents\C0849 - DER\40_Emissao\03_GRD\0-GRDs_Enviadas DER\5ºMEDIÇÃO\MR.DER-0226_22\" xr:uid="{00000000-0004-0000-0900-00007A000000}"/>
    <hyperlink ref="Y276" r:id="rId121" display="pw:\\pw.planservi.com.br:PROJETOS\Documents\C0849 - DER\40_Emissao\03_GRD\0-GRDs_Enviadas DER\5ºMEDIÇÃO\MR.DER-0226_22\" xr:uid="{00000000-0004-0000-0900-00007B000000}"/>
    <hyperlink ref="Y277" r:id="rId122" display="pw:\\pw.planservi.com.br:PROJETOS\Documents\C0849 - DER\40_Emissao\03_GRD\0-GRDs_Enviadas DER\5ºMEDIÇÃO\MR.DER-0226_22\" xr:uid="{00000000-0004-0000-0900-00007C000000}"/>
    <hyperlink ref="Y278" r:id="rId123" display="pw:\\pw.planservi.com.br:PROJETOS\Documents\C0849 - DER\40_Emissao\03_GRD\0-GRDs_Enviadas DER\5ºMEDIÇÃO\MR.DER-0226_22\" xr:uid="{00000000-0004-0000-0900-00007D000000}"/>
    <hyperlink ref="Y279" r:id="rId124" display="pw:\\pw.planservi.com.br:PROJETOS\Documents\C0849 - DER\40_Emissao\03_GRD\0-GRDs_Enviadas DER\5ºMEDIÇÃO\MR.DER-0226_22\" xr:uid="{00000000-0004-0000-0900-00007E000000}"/>
    <hyperlink ref="Y280" r:id="rId125" display="pw:\\pw.planservi.com.br:PROJETOS\Documents\C0849 - DER\40_Emissao\03_GRD\0-GRDs_Enviadas DER\5ºMEDIÇÃO\MR.DER-0226_22\" xr:uid="{00000000-0004-0000-0900-00007F000000}"/>
    <hyperlink ref="Y281" r:id="rId126" display="pw:\\pw.planservi.com.br:PROJETOS\Documents\C0849 - DER\40_Emissao\03_GRD\0-GRDs_Enviadas DER\5ºMEDIÇÃO\MR.DER-0226_22\" xr:uid="{00000000-0004-0000-0900-000080000000}"/>
    <hyperlink ref="Y282" r:id="rId127" display="pw:\\pw.planservi.com.br:PROJETOS\Documents\C0849 - DER\40_Emissao\03_GRD\0-GRDs_Enviadas DER\5ºMEDIÇÃO\MR.DER-0226_22\" xr:uid="{00000000-0004-0000-0900-000081000000}"/>
    <hyperlink ref="Y283" r:id="rId128" display="pw:\\pw.planservi.com.br:PROJETOS\Documents\C0849 - DER\40_Emissao\03_GRD\0-GRDs_Enviadas DER\5ºMEDIÇÃO\MR.DER-0226_22\" xr:uid="{00000000-0004-0000-0900-000082000000}"/>
    <hyperlink ref="Y284" r:id="rId129" display="pw:\\pw.planservi.com.br:PROJETOS\Documents\C0849 - DER\40_Emissao\03_GRD\0-GRDs_Enviadas DER\5ºMEDIÇÃO\MR.DER-0226_22\" xr:uid="{00000000-0004-0000-0900-000083000000}"/>
    <hyperlink ref="Y285" r:id="rId130" display="pw:\\pw.planservi.com.br:PROJETOS\Documents\C0849 - DER\40_Emissao\03_GRD\0-GRDs_Enviadas DER\5ºMEDIÇÃO\MR.DER-0226_22\" xr:uid="{00000000-0004-0000-0900-000084000000}"/>
    <hyperlink ref="Y286" r:id="rId131" display="pw:\\pw.planservi.com.br:PROJETOS\Documents\C0849 - DER\40_Emissao\03_GRD\0-GRDs_Enviadas DER\5ºMEDIÇÃO\MR.DER-0226_22\" xr:uid="{00000000-0004-0000-0900-000085000000}"/>
    <hyperlink ref="Y13" r:id="rId132" display="pw:\\pw.planservi.com.br:PROJETOS\Documents\C0849 - DER\40_Emissao\03_GRD\0-GRDs_Enviadas DER\5ºMEDIÇÃO\MR.DER-0230_22\" xr:uid="{00000000-0004-0000-0900-000086000000}"/>
    <hyperlink ref="Y14" r:id="rId133" display="pw:\\pw.planservi.com.br:PROJETOS\Documents\C0849 - DER\40_Emissao\03_GRD\0-GRDs_Enviadas DER\5ºMEDIÇÃO\MR.DER-0230_22\" xr:uid="{00000000-0004-0000-0900-000087000000}"/>
    <hyperlink ref="Y15" r:id="rId134" display="pw:\\pw.planservi.com.br:PROJETOS\Documents\C0849 - DER\40_Emissao\03_GRD\0-GRDs_Enviadas DER\5ºMEDIÇÃO\MR.DER-0230_22\" xr:uid="{00000000-0004-0000-0900-000088000000}"/>
    <hyperlink ref="Y16" r:id="rId135" display="pw:\\pw.planservi.com.br:PROJETOS\Documents\C0849 - DER\40_Emissao\03_GRD\0-GRDs_Enviadas DER\5ºMEDIÇÃO\MR.DER-0230_22\" xr:uid="{00000000-0004-0000-0900-000089000000}"/>
    <hyperlink ref="Y17" r:id="rId136" display="pw:\\pw.planservi.com.br:PROJETOS\Documents\C0849 - DER\40_Emissao\03_GRD\0-GRDs_Enviadas DER\5ºMEDIÇÃO\MR.DER-0230_22\" xr:uid="{00000000-0004-0000-0900-00008A000000}"/>
    <hyperlink ref="Y18" r:id="rId137" display="pw:\\pw.planservi.com.br:PROJETOS\Documents\C0849 - DER\40_Emissao\03_GRD\0-GRDs_Enviadas DER\5ºMEDIÇÃO\MR.DER-0230_22\" xr:uid="{00000000-0004-0000-0900-00008B000000}"/>
    <hyperlink ref="Y19" r:id="rId138" display="pw:\\pw.planservi.com.br:PROJETOS\Documents\C0849 - DER\40_Emissao\03_GRD\0-GRDs_Enviadas DER\5ºMEDIÇÃO\MR.DER-0230_22\" xr:uid="{00000000-0004-0000-0900-00008C000000}"/>
    <hyperlink ref="Y20" r:id="rId139" display="pw:\\pw.planservi.com.br:PROJETOS\Documents\C0849 - DER\40_Emissao\03_GRD\0-GRDs_Enviadas DER\5ºMEDIÇÃO\MR.DER-0230_22\" xr:uid="{00000000-0004-0000-0900-00008D000000}"/>
    <hyperlink ref="Y21" r:id="rId140" display="pw:\\pw.planservi.com.br:PROJETOS\Documents\C0849 - DER\40_Emissao\03_GRD\0-GRDs_Enviadas DER\5ºMEDIÇÃO\MR.DER-0230_22\" xr:uid="{00000000-0004-0000-0900-00008E000000}"/>
    <hyperlink ref="Y22" r:id="rId141" display="pw:\\pw.planservi.com.br:PROJETOS\Documents\C0849 - DER\40_Emissao\03_GRD\0-GRDs_Enviadas DER\5ºMEDIÇÃO\MR.DER-0230_22\" xr:uid="{00000000-0004-0000-0900-00008F000000}"/>
    <hyperlink ref="M273" r:id="rId142" display="pw:\\pw.planservi.com.br:PROJETOS\Documents\C0849 - DER\40_Emissao\03_GRD\0-GRDs_Enviadas DER\5ºMEDIÇÃO\MR.DER-0236_22\" xr:uid="{00000000-0004-0000-0900-000090000000}"/>
    <hyperlink ref="S487" r:id="rId143" display="pw:\\pw.planservi.com.br:PROJETOS\Documents\C0849 - DER\40_Emissao\03_GRD\0-GRDs_Enviadas DER\5ºMEDIÇÃO\MR.DER-0241_22\" xr:uid="{00000000-0004-0000-0900-000091000000}"/>
    <hyperlink ref="S488" r:id="rId144" display="pw:\\pw.planservi.com.br:PROJETOS\Documents\C0849 - DER\40_Emissao\03_GRD\0-GRDs_Enviadas DER\5ºMEDIÇÃO\MR.DER-0241_22\" xr:uid="{00000000-0004-0000-0900-000092000000}"/>
    <hyperlink ref="S489" r:id="rId145" display="pw:\\pw.planservi.com.br:PROJETOS\Documents\C0849 - DER\40_Emissao\03_GRD\0-GRDs_Enviadas DER\5ºMEDIÇÃO\MR.DER-0241_22\" xr:uid="{00000000-0004-0000-0900-000093000000}"/>
    <hyperlink ref="S490" r:id="rId146" display="pw:\\pw.planservi.com.br:PROJETOS\Documents\C0849 - DER\40_Emissao\03_GRD\0-GRDs_Enviadas DER\5ºMEDIÇÃO\MR.DER-0241_22\" xr:uid="{00000000-0004-0000-0900-000094000000}"/>
    <hyperlink ref="P273" r:id="rId147" display="pw:\\pw.planservi.com.br:PROJETOS\Documents\C0849 - DER\30_Producao\10-F2– SP 097 - km 0,00-12,85\05_Geot\05.00_R031\2022.12.21_R-031_G15_T10_OAE-Sorocaba.doc" xr:uid="{00000000-0004-0000-0900-000095000000}"/>
    <hyperlink ref="AB13" r:id="rId148" display="pw:\\pw.planservi.com.br:PROJETOS\Documents\C0849 - DER\30_Producao\10-F2– SP 097 - km 0,00-12,85\05_Geot\05.00_R031\2022 12 21-R-031_RevisãoB1_G14.doc" xr:uid="{00000000-0004-0000-0900-000097000000}"/>
    <hyperlink ref="AB14:AB22" r:id="rId149" display="pw:\\pw.planservi.com.br:PROJETOS\Documents\C0849 - DER\30_Producao\10-F2– SP 097 - km 0,00-12,85\05_Geot\05.00_R031\2022 12 21-R-031_RevisãoB1_G14.doc" xr:uid="{00000000-0004-0000-0900-000098000000}"/>
    <hyperlink ref="V25" r:id="rId150" display="pw:\\pw.planservi.com.br:PROJETOS\Documents\C0849 - DER\30_Producao\10-F2– SP 097 - km 0,00-12,85\05_Geot\05.00_R031\2022 12 19-R-031_RevisãoA_G13.doc" xr:uid="{00000000-0004-0000-0900-000099000000}"/>
    <hyperlink ref="Y25" r:id="rId151" display="pw:\\pw.planservi.com.br:PROJETOS\Documents\C0849 - DER\40_Emissao\03_GRD\0-GRDs_Enviadas DER\6ºMEDIÇÃO\MR.DER-0274_23\" xr:uid="{00000000-0004-0000-0900-00009A000000}"/>
    <hyperlink ref="AE25" r:id="rId152" display="pw:\\pw.planservi.com.br:PROJETOS\Documents\C0849 - DER\40_Emissao\03_GRD\0-GRDs_Enviadas DER\7ºMEDIÇÃO\MR.DER-0301_23\" xr:uid="{00000000-0004-0000-0900-0000B4000000}"/>
    <hyperlink ref="AE13" r:id="rId153" display="pw:\\pw.planservi.com.br:PROJETOS\Documents\C0849 - DER\40_Emissao\03_GRD\0-GRDs_Enviadas DER\7ºMEDIÇÃO\MR.DER-0324_23\" xr:uid="{00000000-0004-0000-0900-0000B5000000}"/>
    <hyperlink ref="AE14" r:id="rId154" display="pw:\\pw.planservi.com.br:PROJETOS\Documents\C0849 - DER\40_Emissao\03_GRD\0-GRDs_Enviadas DER\7ºMEDIÇÃO\MR.DER-0324_23\" xr:uid="{00000000-0004-0000-0900-0000B6000000}"/>
    <hyperlink ref="AE15" r:id="rId155" display="pw:\\pw.planservi.com.br:PROJETOS\Documents\C0849 - DER\40_Emissao\03_GRD\0-GRDs_Enviadas DER\7ºMEDIÇÃO\MR.DER-0324_23\" xr:uid="{00000000-0004-0000-0900-0000B7000000}"/>
    <hyperlink ref="AE16" r:id="rId156" display="pw:\\pw.planservi.com.br:PROJETOS\Documents\C0849 - DER\40_Emissao\03_GRD\0-GRDs_Enviadas DER\7ºMEDIÇÃO\MR.DER-0324_23\" xr:uid="{00000000-0004-0000-0900-0000B8000000}"/>
    <hyperlink ref="AE17" r:id="rId157" display="pw:\\pw.planservi.com.br:PROJETOS\Documents\C0849 - DER\40_Emissao\03_GRD\0-GRDs_Enviadas DER\7ºMEDIÇÃO\MR.DER-0324_23\" xr:uid="{00000000-0004-0000-0900-0000B9000000}"/>
    <hyperlink ref="AE18" r:id="rId158" display="pw:\\pw.planservi.com.br:PROJETOS\Documents\C0849 - DER\40_Emissao\03_GRD\0-GRDs_Enviadas DER\7ºMEDIÇÃO\MR.DER-0324_23\" xr:uid="{00000000-0004-0000-0900-0000BA000000}"/>
    <hyperlink ref="AE19" r:id="rId159" display="pw:\\pw.planservi.com.br:PROJETOS\Documents\C0849 - DER\40_Emissao\03_GRD\0-GRDs_Enviadas DER\7ºMEDIÇÃO\MR.DER-0324_23\" xr:uid="{00000000-0004-0000-0900-0000BB000000}"/>
    <hyperlink ref="AE20" r:id="rId160" display="pw:\\pw.planservi.com.br:PROJETOS\Documents\C0849 - DER\40_Emissao\03_GRD\0-GRDs_Enviadas DER\7ºMEDIÇÃO\MR.DER-0324_23\" xr:uid="{00000000-0004-0000-0900-0000BC000000}"/>
    <hyperlink ref="AE21" r:id="rId161" display="pw:\\pw.planservi.com.br:PROJETOS\Documents\C0849 - DER\40_Emissao\03_GRD\0-GRDs_Enviadas DER\7ºMEDIÇÃO\MR.DER-0324_23\" xr:uid="{00000000-0004-0000-0900-0000BD000000}"/>
    <hyperlink ref="AE22" r:id="rId162" display="pw:\\pw.planservi.com.br:PROJETOS\Documents\C0849 - DER\40_Emissao\03_GRD\0-GRDs_Enviadas DER\7ºMEDIÇÃO\MR.DER-0324_23\" xr:uid="{00000000-0004-0000-0900-0000BE000000}"/>
    <hyperlink ref="X33" r:id="rId163" display="pw:\\pw.planservi.com.br:PROJETOS\Documents\C0849 - DER\40_Emissao\03_GRD\0-GRDs_Enviadas DER\7ºMEDIÇÃO\MR.DER-0331_23\" xr:uid="{00000000-0004-0000-0900-0000BF000000}"/>
    <hyperlink ref="Y33" r:id="rId164" display="pw:\\pw.planservi.com.br:PROJETOS\Documents\C0849 - DER\40_Emissao\03_GRD\0-GRDs_Enviadas DER\7ºMEDIÇÃO\MR.DER-0335_23\" xr:uid="{00000000-0004-0000-0900-0000C0000000}"/>
    <hyperlink ref="M249" r:id="rId165" display="pw:\\pw.planservi.com.br:PROJETOS\Documents\C0849 - DER\40_Emissao\03_GRD\0-GRDs_Enviadas DER\7ºMEDIÇÃO\MR.DER-0341_23\" xr:uid="{00000000-0004-0000-0900-0000C1000000}"/>
    <hyperlink ref="M250" r:id="rId166" display="pw:\\pw.planservi.com.br:PROJETOS\Documents\C0849 - DER\40_Emissao\03_GRD\0-GRDs_Enviadas DER\7ºMEDIÇÃO\MR.DER-0341_23\" xr:uid="{00000000-0004-0000-0900-0000C2000000}"/>
    <hyperlink ref="M251" r:id="rId167" display="pw:\\pw.planservi.com.br:PROJETOS\Documents\C0849 - DER\40_Emissao\03_GRD\0-GRDs_Enviadas DER\7ºMEDIÇÃO\MR.DER-0341_23\" xr:uid="{00000000-0004-0000-0900-0000C3000000}"/>
    <hyperlink ref="M252" r:id="rId168" display="pw:\\pw.planservi.com.br:PROJETOS\Documents\C0849 - DER\40_Emissao\03_GRD\0-GRDs_Enviadas DER\7ºMEDIÇÃO\MR.DER-0341_23\" xr:uid="{00000000-0004-0000-0900-0000C4000000}"/>
    <hyperlink ref="M253" r:id="rId169" display="pw:\\pw.planservi.com.br:PROJETOS\Documents\C0849 - DER\40_Emissao\03_GRD\0-GRDs_Enviadas DER\7ºMEDIÇÃO\MR.DER-0341_23\" xr:uid="{00000000-0004-0000-0900-0000C5000000}"/>
    <hyperlink ref="M254" r:id="rId170" display="pw:\\pw.planservi.com.br:PROJETOS\Documents\C0849 - DER\40_Emissao\03_GRD\0-GRDs_Enviadas DER\7ºMEDIÇÃO\MR.DER-0341_23\" xr:uid="{00000000-0004-0000-0900-0000C6000000}"/>
    <hyperlink ref="M255" r:id="rId171" display="pw:\\pw.planservi.com.br:PROJETOS\Documents\C0849 - DER\40_Emissao\03_GRD\0-GRDs_Enviadas DER\7ºMEDIÇÃO\MR.DER-0341_23\" xr:uid="{00000000-0004-0000-0900-0000C7000000}"/>
    <hyperlink ref="M256" r:id="rId172" display="pw:\\pw.planservi.com.br:PROJETOS\Documents\C0849 - DER\40_Emissao\03_GRD\0-GRDs_Enviadas DER\7ºMEDIÇÃO\MR.DER-0341_23\" xr:uid="{00000000-0004-0000-0900-0000C8000000}"/>
    <hyperlink ref="M257" r:id="rId173" display="pw:\\pw.planservi.com.br:PROJETOS\Documents\C0849 - DER\40_Emissao\03_GRD\0-GRDs_Enviadas DER\7ºMEDIÇÃO\MR.DER-0341_23\" xr:uid="{00000000-0004-0000-0900-0000C9000000}"/>
    <hyperlink ref="M258" r:id="rId174" display="pw:\\pw.planservi.com.br:PROJETOS\Documents\C0849 - DER\40_Emissao\03_GRD\0-GRDs_Enviadas DER\7ºMEDIÇÃO\MR.DER-0341_23\" xr:uid="{00000000-0004-0000-0900-0000CA000000}"/>
    <hyperlink ref="M259" r:id="rId175" display="pw:\\pw.planservi.com.br:PROJETOS\Documents\C0849 - DER\40_Emissao\03_GRD\0-GRDs_Enviadas DER\7ºMEDIÇÃO\MR.DER-0341_23\" xr:uid="{00000000-0004-0000-0900-0000CB000000}"/>
    <hyperlink ref="M260" r:id="rId176" display="pw:\\pw.planservi.com.br:PROJETOS\Documents\C0849 - DER\40_Emissao\03_GRD\0-GRDs_Enviadas DER\7ºMEDIÇÃO\MR.DER-0341_23\" xr:uid="{00000000-0004-0000-0900-0000CC000000}"/>
    <hyperlink ref="M261" r:id="rId177" display="pw:\\pw.planservi.com.br:PROJETOS\Documents\C0849 - DER\40_Emissao\03_GRD\0-GRDs_Enviadas DER\7ºMEDIÇÃO\MR.DER-0341_23\" xr:uid="{00000000-0004-0000-0900-0000CD000000}"/>
    <hyperlink ref="M262" r:id="rId178" display="pw:\\pw.planservi.com.br:PROJETOS\Documents\C0849 - DER\40_Emissao\03_GRD\0-GRDs_Enviadas DER\7ºMEDIÇÃO\MR.DER-0341_23\" xr:uid="{00000000-0004-0000-0900-0000CE000000}"/>
    <hyperlink ref="M263" r:id="rId179" display="pw:\\pw.planservi.com.br:PROJETOS\Documents\C0849 - DER\40_Emissao\03_GRD\0-GRDs_Enviadas DER\7ºMEDIÇÃO\MR.DER-0341_23\" xr:uid="{00000000-0004-0000-0900-0000CF000000}"/>
    <hyperlink ref="M264" r:id="rId180" display="pw:\\pw.planservi.com.br:PROJETOS\Documents\C0849 - DER\40_Emissao\03_GRD\0-GRDs_Enviadas DER\7ºMEDIÇÃO\MR.DER-0341_23\" xr:uid="{00000000-0004-0000-0900-0000D0000000}"/>
    <hyperlink ref="M265" r:id="rId181" display="pw:\\pw.planservi.com.br:PROJETOS\Documents\C0849 - DER\40_Emissao\03_GRD\0-GRDs_Enviadas DER\7ºMEDIÇÃO\MR.DER-0341_23\" xr:uid="{00000000-0004-0000-0900-0000D1000000}"/>
    <hyperlink ref="M266" r:id="rId182" display="pw:\\pw.planservi.com.br:PROJETOS\Documents\C0849 - DER\40_Emissao\03_GRD\0-GRDs_Enviadas DER\7ºMEDIÇÃO\MR.DER-0341_23\" xr:uid="{00000000-0004-0000-0900-0000D2000000}"/>
    <hyperlink ref="M267" r:id="rId183" display="pw:\\pw.planservi.com.br:PROJETOS\Documents\C0849 - DER\40_Emissao\03_GRD\0-GRDs_Enviadas DER\7ºMEDIÇÃO\MR.DER-0341_23\" xr:uid="{00000000-0004-0000-0900-0000D3000000}"/>
    <hyperlink ref="M524" r:id="rId184" display="pw:\\pw.planservi.com.br:PROJETOS\Documents\C0849 - DER\40_Emissao\03_GRD\0-GRDs_Enviadas DER\7ºMEDIÇÃO\MR.DER-0362_23\" xr:uid="{00000000-0004-0000-0900-0000D4000000}"/>
    <hyperlink ref="M525" r:id="rId185" display="pw:\\pw.planservi.com.br:PROJETOS\Documents\C0849 - DER\40_Emissao\03_GRD\0-GRDs_Enviadas DER\7ºMEDIÇÃO\MR.DER-0362_23\" xr:uid="{00000000-0004-0000-0900-0000D5000000}"/>
    <hyperlink ref="M526" r:id="rId186" display="pw:\\pw.planservi.com.br:PROJETOS\Documents\C0849 - DER\40_Emissao\03_GRD\0-GRDs_Enviadas DER\7ºMEDIÇÃO\MR.DER-0362_23\" xr:uid="{00000000-0004-0000-0900-0000D6000000}"/>
    <hyperlink ref="M527" r:id="rId187" display="pw:\\pw.planservi.com.br:PROJETOS\Documents\C0849 - DER\40_Emissao\03_GRD\0-GRDs_Enviadas DER\7ºMEDIÇÃO\MR.DER-0362_23\" xr:uid="{00000000-0004-0000-0900-0000D7000000}"/>
    <hyperlink ref="M528" r:id="rId188" display="pw:\\pw.planservi.com.br:PROJETOS\Documents\C0849 - DER\40_Emissao\03_GRD\0-GRDs_Enviadas DER\7ºMEDIÇÃO\MR.DER-0362_23\" xr:uid="{00000000-0004-0000-0900-0000D8000000}"/>
    <hyperlink ref="M529" r:id="rId189" display="pw:\\pw.planservi.com.br:PROJETOS\Documents\C0849 - DER\40_Emissao\03_GRD\0-GRDs_Enviadas DER\7ºMEDIÇÃO\MR.DER-0362_23\" xr:uid="{00000000-0004-0000-0900-0000D9000000}"/>
    <hyperlink ref="M530" r:id="rId190" display="pw:\\pw.planservi.com.br:PROJETOS\Documents\C0849 - DER\40_Emissao\03_GRD\0-GRDs_Enviadas DER\7ºMEDIÇÃO\MR.DER-0362_23\" xr:uid="{00000000-0004-0000-0900-0000DA000000}"/>
    <hyperlink ref="M531" r:id="rId191" display="pw:\\pw.planservi.com.br:PROJETOS\Documents\C0849 - DER\40_Emissao\03_GRD\0-GRDs_Enviadas DER\7ºMEDIÇÃO\MR.DER-0362_23\" xr:uid="{00000000-0004-0000-0900-0000DB000000}"/>
    <hyperlink ref="M532" r:id="rId192" display="pw:\\pw.planservi.com.br:PROJETOS\Documents\C0849 - DER\40_Emissao\03_GRD\0-GRDs_Enviadas DER\7ºMEDIÇÃO\MR.DER-0362_23\" xr:uid="{00000000-0004-0000-0900-0000DC000000}"/>
    <hyperlink ref="M146" r:id="rId193" display="pw:\\pw.planservi.com.br:PROJETOS\Documents\C0849 - DER\40_Emissao\03_GRD\0-GRDs_Enviadas DER\7ºMEDIÇÃO\MR.DER-0359_23\" xr:uid="{00000000-0004-0000-0900-0000DD000000}"/>
    <hyperlink ref="M147:M171" r:id="rId194" display="pw:\\pw.planservi.com.br:PROJETOS\Documents\C0849 - DER\40_Emissao\03_GRD\0-GRDs_Enviadas DER\7ºMEDIÇÃO\MR.DER-0359_23\" xr:uid="{00000000-0004-0000-0900-0000DE000000}"/>
    <hyperlink ref="AH25" r:id="rId195" display="pw:\\pw.planservi.com.br:PROJETOS\Documents\C0849 - DER\30_Producao\10-F2– SP 097 - km 0,00-12,85\05_Geot\05.00_R031\2023 01 30-R-031_RevisãoB_G13.doc" xr:uid="{00000000-0004-0000-0900-0000DF000000}"/>
    <hyperlink ref="AB25" r:id="rId196" display="pw:\\pw.planservi.com.br:PROJETOS\Documents\C0849 - DER\30_Producao\10-F2– SP 097 - km 0,00-12,85\05_Geot\05.00_R031\2023 01 19-R-031_RevisãoB1_G13.doc" xr:uid="{00000000-0004-0000-0900-0000E0000000}"/>
    <hyperlink ref="P146" r:id="rId197" display="pw:\\pw.planservi.com.br:PROJETOS\Documents\C0849 - DER\30_Producao\10-F2– SP 097 - km 0,00-12,85\06_Pavi\06.00_R031\2023 02 27-R-031_RevisãoA1_P02_P05_P07_P09.docx" xr:uid="{00000000-0004-0000-0900-0000E1000000}"/>
    <hyperlink ref="P147:P171" r:id="rId198" display="pw:\\pw.planservi.com.br:PROJETOS\Documents\C0849 - DER\30_Producao\10-F2– SP 097 - km 0,00-12,85\06_Pavi\06.00_R031\2023 02 27-R-031_RevisãoA1_P02_P05_P07_P09.docx" xr:uid="{00000000-0004-0000-0900-0000E2000000}"/>
    <hyperlink ref="P249" r:id="rId199" display="pw:\\pw.planservi.com.br:PROJETOS\Documents\C0849 - DER\30_Producao\10-F2– SP 097 - km 0,00-12,85\05_Geot\05.00_R031\2023.02.22_R-031_SP-097_G12.doc" xr:uid="{00000000-0004-0000-0900-0000E3000000}"/>
    <hyperlink ref="P250:P267" r:id="rId200" display="pw:\\pw.planservi.com.br:PROJETOS\Documents\C0849 - DER\30_Producao\10-F2– SP 097 - km 0,00-12,85\05_Geot\05.00_R031\2023.02.22_R-031_SP-097_G12.doc" xr:uid="{00000000-0004-0000-0900-0000E4000000}"/>
    <hyperlink ref="AB33" r:id="rId201" display="pw:\\pw.planservi.com.br:PROJETOS\Documents\C0849 - DER\30_Producao\10-F2– SP 097 - km 0,00-12,85\06_Pavi\06.00_R031\2023 02 17-R-031_RevisãoB1_P09.doc" xr:uid="{00000000-0004-0000-0900-0000E7000000}"/>
    <hyperlink ref="AE33" r:id="rId202" display="pw:\\pw.planservi.com.br:PROJETOS\Documents\C0849 - DER\40_Emissao\03_GRD\0-GRDs_Enviadas DER\8ºMEDIÇÃO\MR.DER-0368_23\" xr:uid="{00000000-0004-0000-0900-0000E8000000}"/>
    <hyperlink ref="M24" r:id="rId203" display="pw:\\pw.planservi.com.br:PROJETOS\Documents\C0849 - DER\40_Emissao\03_GRD\0-GRDs_Enviadas DER\8ºMEDIÇÃO\MR.DER-0374\" xr:uid="{00000000-0004-0000-0900-0000EA000000}"/>
    <hyperlink ref="M23" r:id="rId204" display="pw:\\pw.planservi.com.br:PROJETOS\Documents\C0849 - DER\40_Emissao\03_GRD\0-GRDs_Enviadas DER\7ºMEDIÇÃO\MR.DER-0324_23\" xr:uid="{00000000-0004-0000-0900-0000EB000000}"/>
    <hyperlink ref="Y487" r:id="rId205" display="pw:\\pw.planservi.com.br:PROJETOS\Documents\C0849 - DER\40_Emissao\03_GRD\0-GRDs_Enviadas DER\13ºMEDIÇÃO-26-07-23 A 25-08-23\MR.DER-0423_23\" xr:uid="{00000000-0004-0000-0900-0000EC000000}"/>
    <hyperlink ref="Y488" r:id="rId206" display="pw:\\pw.planservi.com.br:PROJETOS\Documents\C0849 - DER\40_Emissao\03_GRD\0-GRDs_Enviadas DER\13ºMEDIÇÃO-26-07-23 A 25-08-23\MR.DER-0423_23\" xr:uid="{00000000-0004-0000-0900-0000ED000000}"/>
    <hyperlink ref="Y489" r:id="rId207" display="pw:\\pw.planservi.com.br:PROJETOS\Documents\C0849 - DER\40_Emissao\03_GRD\0-GRDs_Enviadas DER\13ºMEDIÇÃO-26-07-23 A 25-08-23\MR.DER-0423_23\" xr:uid="{00000000-0004-0000-0900-0000EE000000}"/>
    <hyperlink ref="Y490" r:id="rId208" display="pw:\\pw.planservi.com.br:PROJETOS\Documents\C0849 - DER\40_Emissao\03_GRD\0-GRDs_Enviadas DER\13ºMEDIÇÃO-26-07-23 A 25-08-23\MR.DER-0423_23\" xr:uid="{00000000-0004-0000-0900-0000EF000000}"/>
    <hyperlink ref="AK25" r:id="rId209" display="pw:\\pw.planservi.com.br:PROJETOS\Documents\C0849 - DER\40_Emissao\03_GRD\0-GRDs_Enviadas DER\13ºMEDIÇÃO-26-07-23 A 25-08-23\MR.DER-0410_23\" xr:uid="{00000000-0004-0000-0900-0000F1000000}"/>
    <hyperlink ref="P24" r:id="rId210" display="pw:\\pw.planservi.com.br:PROJETOS\Documents\C0849 - DER\30_Producao\10-F2– SP 097 - km 0,00-12,85\05_Geot\05.00_R031\2023.03.22_R-031_SP-097_G02.doc" xr:uid="{00000000-0004-0000-0900-0000F2000000}"/>
    <hyperlink ref="AH13" r:id="rId211" display="pw:\\pw.planservi.com.br:PROJETOS\Documents\C0849 - DER\30_Producao\10-F2– SP 097 - km 0,00-12,85\05_Geot\05.00_R031\2023 02 15-R-031_RevisãoB2_e_A1_G14.doc" xr:uid="{00000000-0004-0000-0900-0000F3000000}"/>
    <hyperlink ref="AH14:AH22" r:id="rId212" display="pw:\\pw.planservi.com.br:PROJETOS\Documents\C0849 - DER\30_Producao\10-F2– SP 097 - km 0,00-12,85\05_Geot\05.00_R031\2023 02 15-R-031_RevisãoB2_e_A1_G14.doc" xr:uid="{00000000-0004-0000-0900-0000F4000000}"/>
    <hyperlink ref="P23" r:id="rId213" display="pw:\\pw.planservi.com.br:PROJETOS\Documents\C0849 - DER\30_Producao\10-F2– SP 097 - km 0,00-12,85\05_Geot\05.00_R031\2023 02 15-R-031_RevisãoB2_e_A1_G14.doc" xr:uid="{00000000-0004-0000-0900-0000F5000000}"/>
    <hyperlink ref="AH33" r:id="rId214" display="pw:\\pw.planservi.com.br:PROJETOS\Documents\C0849 - DER\30_Producao\10-F2– SP 097 - km 0,00-12,85\06_Pavi\06.00_R031\2023 03 02-R-031_RevisãoB_P09.doc" xr:uid="{00000000-0004-0000-0900-0000F6000000}"/>
    <hyperlink ref="AN25" r:id="rId215" display="pw:\\pw.planservi.com.br:PROJETOS\Documents\C0849 - DER\30_Producao\10-F2– SP 097 - km 0,00-12,85\05_Geot\05.00_R031\2023 07 19 SP097-R-031_RevisãoC1_G13.doc" xr:uid="{00000000-0004-0000-0900-0000F7000000}"/>
    <hyperlink ref="AK13" r:id="rId216" display="pw:\\pw.planservi.com.br:PROJETOS\Documents\C0849 - DER\40_Emissao\03_GRD\0-GRDs_Enviadas DER\15ºMEDIÇÃO-26-09-23 A 25-10-23\MR.DER-0456_23\" xr:uid="{00000000-0004-0000-0900-0000F8000000}"/>
    <hyperlink ref="AK14" r:id="rId217" display="pw:\\pw.planservi.com.br:PROJETOS\Documents\C0849 - DER\40_Emissao\03_GRD\0-GRDs_Enviadas DER\15ºMEDIÇÃO-26-09-23 A 25-10-23\MR.DER-0456_23\" xr:uid="{00000000-0004-0000-0900-0000F9000000}"/>
    <hyperlink ref="AK15" r:id="rId218" display="pw:\\pw.planservi.com.br:PROJETOS\Documents\C0849 - DER\40_Emissao\03_GRD\0-GRDs_Enviadas DER\15ºMEDIÇÃO-26-09-23 A 25-10-23\MR.DER-0456_23\" xr:uid="{00000000-0004-0000-0900-0000FA000000}"/>
    <hyperlink ref="AK16" r:id="rId219" display="pw:\\pw.planservi.com.br:PROJETOS\Documents\C0849 - DER\40_Emissao\03_GRD\0-GRDs_Enviadas DER\15ºMEDIÇÃO-26-09-23 A 25-10-23\MR.DER-0456_23\" xr:uid="{00000000-0004-0000-0900-0000FB000000}"/>
    <hyperlink ref="AK17" r:id="rId220" display="pw:\\pw.planservi.com.br:PROJETOS\Documents\C0849 - DER\40_Emissao\03_GRD\0-GRDs_Enviadas DER\15ºMEDIÇÃO-26-09-23 A 25-10-23\MR.DER-0456_23\" xr:uid="{00000000-0004-0000-0900-0000FC000000}"/>
    <hyperlink ref="AK18" r:id="rId221" display="pw:\\pw.planservi.com.br:PROJETOS\Documents\C0849 - DER\40_Emissao\03_GRD\0-GRDs_Enviadas DER\15ºMEDIÇÃO-26-09-23 A 25-10-23\MR.DER-0456_23\" xr:uid="{00000000-0004-0000-0900-0000FD000000}"/>
    <hyperlink ref="AK19" r:id="rId222" display="pw:\\pw.planservi.com.br:PROJETOS\Documents\C0849 - DER\40_Emissao\03_GRD\0-GRDs_Enviadas DER\15ºMEDIÇÃO-26-09-23 A 25-10-23\MR.DER-0456_23\" xr:uid="{00000000-0004-0000-0900-0000FE000000}"/>
    <hyperlink ref="AK20" r:id="rId223" display="pw:\\pw.planservi.com.br:PROJETOS\Documents\C0849 - DER\40_Emissao\03_GRD\0-GRDs_Enviadas DER\15ºMEDIÇÃO-26-09-23 A 25-10-23\MR.DER-0456_23\" xr:uid="{00000000-0004-0000-0900-0000FF000000}"/>
    <hyperlink ref="AK21" r:id="rId224" display="pw:\\pw.planservi.com.br:PROJETOS\Documents\C0849 - DER\40_Emissao\03_GRD\0-GRDs_Enviadas DER\15ºMEDIÇÃO-26-09-23 A 25-10-23\MR.DER-0456_23\" xr:uid="{00000000-0004-0000-0900-000000010000}"/>
    <hyperlink ref="AK22" r:id="rId225" display="pw:\\pw.planservi.com.br:PROJETOS\Documents\C0849 - DER\40_Emissao\03_GRD\0-GRDs_Enviadas DER\15ºMEDIÇÃO-26-09-23 A 25-10-23\MR.DER-0456_23\" xr:uid="{00000000-0004-0000-0900-000001010000}"/>
    <hyperlink ref="S23" r:id="rId226" display="pw:\\pw.planservi.com.br:PROJETOS\Documents\C0849 - DER\40_Emissao\03_GRD\0-GRDs_Enviadas DER\15ºMEDIÇÃO-26-09-23 A 25-10-23\MR.DER-0456_23\" xr:uid="{00000000-0004-0000-0900-000002010000}"/>
    <hyperlink ref="R249" r:id="rId227" display="pw:\\pw.planservi.com.br:PROJETOS\Documents\C0849 - DER\40_Emissao\03_GRD\0-GRDs_Enviadas DER\15ºMEDIÇÃO-26-09-23 A 25-10-23\MR.DER-0457_23\" xr:uid="{00000000-0004-0000-0900-000003010000}"/>
    <hyperlink ref="S249" r:id="rId228" display="pw:\\pw.planservi.com.br:PROJETOS\Documents\C0849 - DER\40_Emissao\03_GRD\0-GRDs_Enviadas DER\15ºMEDIÇÃO-26-09-23 A 25-10-23\MR.DER-0457_23\" xr:uid="{00000000-0004-0000-0900-000004010000}"/>
    <hyperlink ref="R250" r:id="rId229" display="pw:\\pw.planservi.com.br:PROJETOS\Documents\C0849 - DER\40_Emissao\03_GRD\0-GRDs_Enviadas DER\15ºMEDIÇÃO-26-09-23 A 25-10-23\MR.DER-0457_23\" xr:uid="{00000000-0004-0000-0900-000005010000}"/>
    <hyperlink ref="R251" r:id="rId230" display="pw:\\pw.planservi.com.br:PROJETOS\Documents\C0849 - DER\40_Emissao\03_GRD\0-GRDs_Enviadas DER\15ºMEDIÇÃO-26-09-23 A 25-10-23\MR.DER-0457_23\" xr:uid="{00000000-0004-0000-0900-000006010000}"/>
    <hyperlink ref="R252" r:id="rId231" display="pw:\\pw.planservi.com.br:PROJETOS\Documents\C0849 - DER\40_Emissao\03_GRD\0-GRDs_Enviadas DER\15ºMEDIÇÃO-26-09-23 A 25-10-23\MR.DER-0457_23\" xr:uid="{00000000-0004-0000-0900-000007010000}"/>
    <hyperlink ref="R253" r:id="rId232" display="pw:\\pw.planservi.com.br:PROJETOS\Documents\C0849 - DER\40_Emissao\03_GRD\0-GRDs_Enviadas DER\15ºMEDIÇÃO-26-09-23 A 25-10-23\MR.DER-0457_23\" xr:uid="{00000000-0004-0000-0900-000008010000}"/>
    <hyperlink ref="R254" r:id="rId233" display="pw:\\pw.planservi.com.br:PROJETOS\Documents\C0849 - DER\40_Emissao\03_GRD\0-GRDs_Enviadas DER\15ºMEDIÇÃO-26-09-23 A 25-10-23\MR.DER-0457_23\" xr:uid="{00000000-0004-0000-0900-000009010000}"/>
    <hyperlink ref="R255" r:id="rId234" display="pw:\\pw.planservi.com.br:PROJETOS\Documents\C0849 - DER\40_Emissao\03_GRD\0-GRDs_Enviadas DER\15ºMEDIÇÃO-26-09-23 A 25-10-23\MR.DER-0457_23\" xr:uid="{00000000-0004-0000-0900-00000A010000}"/>
    <hyperlink ref="R256" r:id="rId235" display="pw:\\pw.planservi.com.br:PROJETOS\Documents\C0849 - DER\40_Emissao\03_GRD\0-GRDs_Enviadas DER\15ºMEDIÇÃO-26-09-23 A 25-10-23\MR.DER-0457_23\" xr:uid="{00000000-0004-0000-0900-00000B010000}"/>
    <hyperlink ref="R257" r:id="rId236" display="pw:\\pw.planservi.com.br:PROJETOS\Documents\C0849 - DER\40_Emissao\03_GRD\0-GRDs_Enviadas DER\15ºMEDIÇÃO-26-09-23 A 25-10-23\MR.DER-0457_23\" xr:uid="{00000000-0004-0000-0900-00000C010000}"/>
    <hyperlink ref="R258" r:id="rId237" display="pw:\\pw.planservi.com.br:PROJETOS\Documents\C0849 - DER\40_Emissao\03_GRD\0-GRDs_Enviadas DER\15ºMEDIÇÃO-26-09-23 A 25-10-23\MR.DER-0457_23\" xr:uid="{00000000-0004-0000-0900-00000D010000}"/>
    <hyperlink ref="R259" r:id="rId238" display="pw:\\pw.planservi.com.br:PROJETOS\Documents\C0849 - DER\40_Emissao\03_GRD\0-GRDs_Enviadas DER\15ºMEDIÇÃO-26-09-23 A 25-10-23\MR.DER-0457_23\" xr:uid="{00000000-0004-0000-0900-00000E010000}"/>
    <hyperlink ref="R260" r:id="rId239" display="pw:\\pw.planservi.com.br:PROJETOS\Documents\C0849 - DER\40_Emissao\03_GRD\0-GRDs_Enviadas DER\15ºMEDIÇÃO-26-09-23 A 25-10-23\MR.DER-0457_23\" xr:uid="{00000000-0004-0000-0900-00000F010000}"/>
    <hyperlink ref="R261" r:id="rId240" display="pw:\\pw.planservi.com.br:PROJETOS\Documents\C0849 - DER\40_Emissao\03_GRD\0-GRDs_Enviadas DER\15ºMEDIÇÃO-26-09-23 A 25-10-23\MR.DER-0457_23\" xr:uid="{00000000-0004-0000-0900-000010010000}"/>
    <hyperlink ref="R262" r:id="rId241" display="pw:\\pw.planservi.com.br:PROJETOS\Documents\C0849 - DER\40_Emissao\03_GRD\0-GRDs_Enviadas DER\15ºMEDIÇÃO-26-09-23 A 25-10-23\MR.DER-0457_23\" xr:uid="{00000000-0004-0000-0900-000011010000}"/>
    <hyperlink ref="R263" r:id="rId242" display="pw:\\pw.planservi.com.br:PROJETOS\Documents\C0849 - DER\40_Emissao\03_GRD\0-GRDs_Enviadas DER\15ºMEDIÇÃO-26-09-23 A 25-10-23\MR.DER-0457_23\" xr:uid="{00000000-0004-0000-0900-000012010000}"/>
    <hyperlink ref="R264" r:id="rId243" display="pw:\\pw.planservi.com.br:PROJETOS\Documents\C0849 - DER\40_Emissao\03_GRD\0-GRDs_Enviadas DER\15ºMEDIÇÃO-26-09-23 A 25-10-23\MR.DER-0457_23\" xr:uid="{00000000-0004-0000-0900-000013010000}"/>
    <hyperlink ref="R265" r:id="rId244" display="pw:\\pw.planservi.com.br:PROJETOS\Documents\C0849 - DER\40_Emissao\03_GRD\0-GRDs_Enviadas DER\15ºMEDIÇÃO-26-09-23 A 25-10-23\MR.DER-0457_23\" xr:uid="{00000000-0004-0000-0900-000014010000}"/>
    <hyperlink ref="R266" r:id="rId245" display="pw:\\pw.planservi.com.br:PROJETOS\Documents\C0849 - DER\40_Emissao\03_GRD\0-GRDs_Enviadas DER\15ºMEDIÇÃO-26-09-23 A 25-10-23\MR.DER-0457_23\" xr:uid="{00000000-0004-0000-0900-000015010000}"/>
    <hyperlink ref="R267" r:id="rId246" display="pw:\\pw.planservi.com.br:PROJETOS\Documents\C0849 - DER\40_Emissao\03_GRD\0-GRDs_Enviadas DER\15ºMEDIÇÃO-26-09-23 A 25-10-23\MR.DER-0457_23\" xr:uid="{00000000-0004-0000-0900-000016010000}"/>
    <hyperlink ref="S250" r:id="rId247" display="pw:\\pw.planservi.com.br:PROJETOS\Documents\C0849 - DER\40_Emissao\03_GRD\0-GRDs_Enviadas DER\15ºMEDIÇÃO-26-09-23 A 25-10-23\MR.DER-0457_23\" xr:uid="{00000000-0004-0000-0900-000017010000}"/>
    <hyperlink ref="S251" r:id="rId248" display="pw:\\pw.planservi.com.br:PROJETOS\Documents\C0849 - DER\40_Emissao\03_GRD\0-GRDs_Enviadas DER\15ºMEDIÇÃO-26-09-23 A 25-10-23\MR.DER-0457_23\" xr:uid="{00000000-0004-0000-0900-000018010000}"/>
    <hyperlink ref="S252" r:id="rId249" display="pw:\\pw.planservi.com.br:PROJETOS\Documents\C0849 - DER\40_Emissao\03_GRD\0-GRDs_Enviadas DER\15ºMEDIÇÃO-26-09-23 A 25-10-23\MR.DER-0457_23\" xr:uid="{00000000-0004-0000-0900-000019010000}"/>
    <hyperlink ref="S253" r:id="rId250" display="pw:\\pw.planservi.com.br:PROJETOS\Documents\C0849 - DER\40_Emissao\03_GRD\0-GRDs_Enviadas DER\15ºMEDIÇÃO-26-09-23 A 25-10-23\MR.DER-0457_23\" xr:uid="{00000000-0004-0000-0900-00001A010000}"/>
    <hyperlink ref="S254" r:id="rId251" display="pw:\\pw.planservi.com.br:PROJETOS\Documents\C0849 - DER\40_Emissao\03_GRD\0-GRDs_Enviadas DER\15ºMEDIÇÃO-26-09-23 A 25-10-23\MR.DER-0457_23\" xr:uid="{00000000-0004-0000-0900-00001B010000}"/>
    <hyperlink ref="S255" r:id="rId252" display="pw:\\pw.planservi.com.br:PROJETOS\Documents\C0849 - DER\40_Emissao\03_GRD\0-GRDs_Enviadas DER\15ºMEDIÇÃO-26-09-23 A 25-10-23\MR.DER-0457_23\" xr:uid="{00000000-0004-0000-0900-00001C010000}"/>
    <hyperlink ref="S256" r:id="rId253" display="pw:\\pw.planservi.com.br:PROJETOS\Documents\C0849 - DER\40_Emissao\03_GRD\0-GRDs_Enviadas DER\15ºMEDIÇÃO-26-09-23 A 25-10-23\MR.DER-0457_23\" xr:uid="{00000000-0004-0000-0900-00001D010000}"/>
    <hyperlink ref="S257" r:id="rId254" display="pw:\\pw.planservi.com.br:PROJETOS\Documents\C0849 - DER\40_Emissao\03_GRD\0-GRDs_Enviadas DER\15ºMEDIÇÃO-26-09-23 A 25-10-23\MR.DER-0457_23\" xr:uid="{00000000-0004-0000-0900-00001E010000}"/>
    <hyperlink ref="S258" r:id="rId255" display="pw:\\pw.planservi.com.br:PROJETOS\Documents\C0849 - DER\40_Emissao\03_GRD\0-GRDs_Enviadas DER\15ºMEDIÇÃO-26-09-23 A 25-10-23\MR.DER-0457_23\" xr:uid="{00000000-0004-0000-0900-00001F010000}"/>
    <hyperlink ref="S259" r:id="rId256" display="pw:\\pw.planservi.com.br:PROJETOS\Documents\C0849 - DER\40_Emissao\03_GRD\0-GRDs_Enviadas DER\15ºMEDIÇÃO-26-09-23 A 25-10-23\MR.DER-0457_23\" xr:uid="{00000000-0004-0000-0900-000020010000}"/>
    <hyperlink ref="S260" r:id="rId257" display="pw:\\pw.planservi.com.br:PROJETOS\Documents\C0849 - DER\40_Emissao\03_GRD\0-GRDs_Enviadas DER\15ºMEDIÇÃO-26-09-23 A 25-10-23\MR.DER-0457_23\" xr:uid="{00000000-0004-0000-0900-000021010000}"/>
    <hyperlink ref="S261" r:id="rId258" display="pw:\\pw.planservi.com.br:PROJETOS\Documents\C0849 - DER\40_Emissao\03_GRD\0-GRDs_Enviadas DER\15ºMEDIÇÃO-26-09-23 A 25-10-23\MR.DER-0457_23\" xr:uid="{00000000-0004-0000-0900-000022010000}"/>
    <hyperlink ref="S262" r:id="rId259" display="pw:\\pw.planservi.com.br:PROJETOS\Documents\C0849 - DER\40_Emissao\03_GRD\0-GRDs_Enviadas DER\15ºMEDIÇÃO-26-09-23 A 25-10-23\MR.DER-0457_23\" xr:uid="{00000000-0004-0000-0900-000023010000}"/>
    <hyperlink ref="S263" r:id="rId260" display="pw:\\pw.planservi.com.br:PROJETOS\Documents\C0849 - DER\40_Emissao\03_GRD\0-GRDs_Enviadas DER\15ºMEDIÇÃO-26-09-23 A 25-10-23\MR.DER-0457_23\" xr:uid="{00000000-0004-0000-0900-000024010000}"/>
    <hyperlink ref="S264" r:id="rId261" display="pw:\\pw.planservi.com.br:PROJETOS\Documents\C0849 - DER\40_Emissao\03_GRD\0-GRDs_Enviadas DER\15ºMEDIÇÃO-26-09-23 A 25-10-23\MR.DER-0457_23\" xr:uid="{00000000-0004-0000-0900-000025010000}"/>
    <hyperlink ref="S265" r:id="rId262" display="pw:\\pw.planservi.com.br:PROJETOS\Documents\C0849 - DER\40_Emissao\03_GRD\0-GRDs_Enviadas DER\15ºMEDIÇÃO-26-09-23 A 25-10-23\MR.DER-0457_23\" xr:uid="{00000000-0004-0000-0900-000026010000}"/>
    <hyperlink ref="S266" r:id="rId263" display="pw:\\pw.planservi.com.br:PROJETOS\Documents\C0849 - DER\40_Emissao\03_GRD\0-GRDs_Enviadas DER\15ºMEDIÇÃO-26-09-23 A 25-10-23\MR.DER-0457_23\" xr:uid="{00000000-0004-0000-0900-000027010000}"/>
    <hyperlink ref="S267" r:id="rId264" display="pw:\\pw.planservi.com.br:PROJETOS\Documents\C0849 - DER\40_Emissao\03_GRD\0-GRDs_Enviadas DER\15ºMEDIÇÃO-26-09-23 A 25-10-23\MR.DER-0457_23\" xr:uid="{00000000-0004-0000-0900-000028010000}"/>
    <hyperlink ref="R24" r:id="rId265" display="pw:\\pw.planservi.com.br:PROJETOS\Documents\C0849 - DER\40_Emissao\03_GRD\0-GRDs_Enviadas DER\15ºMEDIÇÃO-26-09-23 A 25-10-23\MR.DER-0457_23\" xr:uid="{00000000-0004-0000-0900-000029010000}"/>
    <hyperlink ref="S24" r:id="rId266" display="pw:\\pw.planservi.com.br:PROJETOS\Documents\C0849 - DER\40_Emissao\03_GRD\0-GRDs_Enviadas DER\15ºMEDIÇÃO-26-09-23 A 25-10-23\MR.DER-0457_23\" xr:uid="{00000000-0004-0000-0900-00002A010000}"/>
    <hyperlink ref="S58" r:id="rId267" display="pw:\\pw.planservi.com.br:PROJETOS\Documents\C0849 - DER\40_Emissao\03_GRD\0-GRDs_Enviadas DER\15ºMEDIÇÃO-26-09-23 A 25-10-23\MR.DER-0460_23\" xr:uid="{00000000-0004-0000-0900-00002B010000}"/>
    <hyperlink ref="S61" r:id="rId268" display="pw:\\pw.planservi.com.br:PROJETOS\Documents\C0849 - DER\40_Emissao\03_GRD\0-GRDs_Enviadas DER\15ºMEDIÇÃO-26-09-23 A 25-10-23\MR.DER-0460_23\" xr:uid="{00000000-0004-0000-0900-00002C010000}"/>
    <hyperlink ref="S62" r:id="rId269" display="pw:\\pw.planservi.com.br:PROJETOS\Documents\C0849 - DER\40_Emissao\03_GRD\0-GRDs_Enviadas DER\15ºMEDIÇÃO-26-09-23 A 25-10-23\MR.DER-0460_23\" xr:uid="{00000000-0004-0000-0900-00002D010000}"/>
    <hyperlink ref="S70" r:id="rId270" display="pw:\\pw.planservi.com.br:PROJETOS\Documents\C0849 - DER\40_Emissao\03_GRD\0-GRDs_Enviadas DER\15ºMEDIÇÃO-26-09-23 A 25-10-23\MR.DER-0460_23\" xr:uid="{00000000-0004-0000-0900-00002E010000}"/>
    <hyperlink ref="S71" r:id="rId271" display="pw:\\pw.planservi.com.br:PROJETOS\Documents\C0849 - DER\40_Emissao\03_GRD\0-GRDs_Enviadas DER\15ºMEDIÇÃO-26-09-23 A 25-10-23\MR.DER-0460_23\" xr:uid="{00000000-0004-0000-0900-00002F010000}"/>
    <hyperlink ref="S73" r:id="rId272" display="pw:\\pw.planservi.com.br:PROJETOS\Documents\C0849 - DER\40_Emissao\03_GRD\0-GRDs_Enviadas DER\15ºMEDIÇÃO-26-09-23 A 25-10-23\MR.DER-0460_23\" xr:uid="{00000000-0004-0000-0900-000030010000}"/>
    <hyperlink ref="S74" r:id="rId273" display="pw:\\pw.planservi.com.br:PROJETOS\Documents\C0849 - DER\40_Emissao\03_GRD\0-GRDs_Enviadas DER\15ºMEDIÇÃO-26-09-23 A 25-10-23\MR.DER-0460_23\" xr:uid="{00000000-0004-0000-0900-000031010000}"/>
    <hyperlink ref="V249" r:id="rId274" display="pw:\\pw.planservi.com.br:PROJETOS\Documents\C0849 - DER\30_Producao\10-F2– SP 097 - km 0,00-12,85\05_Geot\05.00_R031\2023.10.20_R-031_10_SP-097_G02, G12, G14.doc" xr:uid="{00000000-0004-0000-0900-000032010000}"/>
    <hyperlink ref="V250:V267" r:id="rId275" display="pw:\\pw.planservi.com.br:PROJETOS\Documents\C0849 - DER\30_Producao\10-F2– SP 097 - km 0,00-12,85\05_Geot\05.00_R031\2023.10.20_R-031_10_SP-097_G02, G12, G14.doc" xr:uid="{00000000-0004-0000-0900-000033010000}"/>
    <hyperlink ref="V24" r:id="rId276" display="pw:\\pw.planservi.com.br:PROJETOS\Documents\C0849 - DER\30_Producao\10-F2– SP 097 - km 0,00-12,85\05_Geot\05.00_R031\2023.10.20_R-031_10_SP-097_G02, G12, G14.doc" xr:uid="{00000000-0004-0000-0900-000034010000}"/>
    <hyperlink ref="M125" r:id="rId277" display="pw:\\pw.planservi.com.br:PROJETOS\Documents\C0849 - DER\40_Emissao\03_GRD\0-GRDs_Enviadas DER\16ºMEDIÇÃO-26-10-23 A 25-11-23\MR.DER-0475_23\" xr:uid="{00000000-0004-0000-0900-000035010000}"/>
    <hyperlink ref="M126" r:id="rId278" display="pw:\\pw.planservi.com.br:PROJETOS\Documents\C0849 - DER\40_Emissao\03_GRD\0-GRDs_Enviadas DER\16ºMEDIÇÃO-26-10-23 A 25-11-23\MR.DER-0475_23\" xr:uid="{00000000-0004-0000-0900-000036010000}"/>
    <hyperlink ref="M127" r:id="rId279" display="pw:\\pw.planservi.com.br:PROJETOS\Documents\C0849 - DER\40_Emissao\03_GRD\0-GRDs_Enviadas DER\16ºMEDIÇÃO-26-10-23 A 25-11-23\MR.DER-0475_23\" xr:uid="{00000000-0004-0000-0900-000037010000}"/>
    <hyperlink ref="M136" r:id="rId280" display="pw:\\pw.planservi.com.br:PROJETOS\Documents\C0849 - DER\40_Emissao\03_GRD\0-GRDs_Enviadas DER\16ºMEDIÇÃO-26-10-23 A 25-11-23\MR.DER-0475_23\" xr:uid="{00000000-0004-0000-0900-000038010000}"/>
    <hyperlink ref="M128" r:id="rId281" display="pw:\\pw.planservi.com.br:PROJETOS\Documents\C0849 - DER\40_Emissao\03_GRD\0-GRDs_Enviadas DER\16ºMEDIÇÃO-26-10-23 A 25-11-23\MR.DER-0475_23\" xr:uid="{00000000-0004-0000-0900-000039010000}"/>
    <hyperlink ref="M129" r:id="rId282" display="pw:\\pw.planservi.com.br:PROJETOS\Documents\C0849 - DER\40_Emissao\03_GRD\0-GRDs_Enviadas DER\16ºMEDIÇÃO-26-10-23 A 25-11-23\MR.DER-0475_23\" xr:uid="{00000000-0004-0000-0900-00003A010000}"/>
    <hyperlink ref="M130" r:id="rId283" display="pw:\\pw.planservi.com.br:PROJETOS\Documents\C0849 - DER\40_Emissao\03_GRD\0-GRDs_Enviadas DER\16ºMEDIÇÃO-26-10-23 A 25-11-23\MR.DER-0475_23\" xr:uid="{00000000-0004-0000-0900-00003B010000}"/>
    <hyperlink ref="M131" r:id="rId284" display="pw:\\pw.planservi.com.br:PROJETOS\Documents\C0849 - DER\40_Emissao\03_GRD\0-GRDs_Enviadas DER\16ºMEDIÇÃO-26-10-23 A 25-11-23\MR.DER-0475_23\" xr:uid="{00000000-0004-0000-0900-00003C010000}"/>
    <hyperlink ref="M132" r:id="rId285" display="pw:\\pw.planservi.com.br:PROJETOS\Documents\C0849 - DER\40_Emissao\03_GRD\0-GRDs_Enviadas DER\16ºMEDIÇÃO-26-10-23 A 25-11-23\MR.DER-0475_23\" xr:uid="{00000000-0004-0000-0900-00003D010000}"/>
    <hyperlink ref="M133" r:id="rId286" display="pw:\\pw.planservi.com.br:PROJETOS\Documents\C0849 - DER\40_Emissao\03_GRD\0-GRDs_Enviadas DER\16ºMEDIÇÃO-26-10-23 A 25-11-23\MR.DER-0475_23\" xr:uid="{00000000-0004-0000-0900-00003E010000}"/>
    <hyperlink ref="M107" r:id="rId287" display="pw:\\pw.planservi.com.br:PROJETOS\Documents\C0849 - DER\40_Emissao\03_GRD\0-GRDs_Enviadas DER\16ºMEDIÇÃO-26-10-23 A 25-11-23\MR.DER-0475_23\" xr:uid="{00000000-0004-0000-0900-00003F010000}"/>
    <hyperlink ref="M108" r:id="rId288" display="pw:\\pw.planservi.com.br:PROJETOS\Documents\C0849 - DER\40_Emissao\03_GRD\0-GRDs_Enviadas DER\16ºMEDIÇÃO-26-10-23 A 25-11-23\MR.DER-0475_23\" xr:uid="{00000000-0004-0000-0900-000040010000}"/>
    <hyperlink ref="M109" r:id="rId289" display="pw:\\pw.planservi.com.br:PROJETOS\Documents\C0849 - DER\40_Emissao\03_GRD\0-GRDs_Enviadas DER\16ºMEDIÇÃO-26-10-23 A 25-11-23\MR.DER-0475_23\" xr:uid="{00000000-0004-0000-0900-000041010000}"/>
    <hyperlink ref="M110" r:id="rId290" display="pw:\\pw.planservi.com.br:PROJETOS\Documents\C0849 - DER\40_Emissao\03_GRD\0-GRDs_Enviadas DER\16ºMEDIÇÃO-26-10-23 A 25-11-23\MR.DER-0475_23\" xr:uid="{00000000-0004-0000-0900-000042010000}"/>
    <hyperlink ref="M111" r:id="rId291" display="pw:\\pw.planservi.com.br:PROJETOS\Documents\C0849 - DER\40_Emissao\03_GRD\0-GRDs_Enviadas DER\16ºMEDIÇÃO-26-10-23 A 25-11-23\MR.DER-0475_23\" xr:uid="{00000000-0004-0000-0900-000043010000}"/>
    <hyperlink ref="M112" r:id="rId292" display="pw:\\pw.planservi.com.br:PROJETOS\Documents\C0849 - DER\40_Emissao\03_GRD\0-GRDs_Enviadas DER\16ºMEDIÇÃO-26-10-23 A 25-11-23\MR.DER-0475_23\" xr:uid="{00000000-0004-0000-0900-000044010000}"/>
    <hyperlink ref="M113" r:id="rId293" display="pw:\\pw.planservi.com.br:PROJETOS\Documents\C0849 - DER\40_Emissao\03_GRD\0-GRDs_Enviadas DER\16ºMEDIÇÃO-26-10-23 A 25-11-23\MR.DER-0475_23\" xr:uid="{00000000-0004-0000-0900-000045010000}"/>
    <hyperlink ref="M114" r:id="rId294" display="pw:\\pw.planservi.com.br:PROJETOS\Documents\C0849 - DER\40_Emissao\03_GRD\0-GRDs_Enviadas DER\16ºMEDIÇÃO-26-10-23 A 25-11-23\MR.DER-0475_23\" xr:uid="{00000000-0004-0000-0900-000046010000}"/>
    <hyperlink ref="M115" r:id="rId295" display="pw:\\pw.planservi.com.br:PROJETOS\Documents\C0849 - DER\40_Emissao\03_GRD\0-GRDs_Enviadas DER\16ºMEDIÇÃO-26-10-23 A 25-11-23\MR.DER-0475_23\" xr:uid="{00000000-0004-0000-0900-000047010000}"/>
    <hyperlink ref="M116" r:id="rId296" display="pw:\\pw.planservi.com.br:PROJETOS\Documents\C0849 - DER\40_Emissao\03_GRD\0-GRDs_Enviadas DER\16ºMEDIÇÃO-26-10-23 A 25-11-23\MR.DER-0475_23\" xr:uid="{00000000-0004-0000-0900-000048010000}"/>
    <hyperlink ref="M117" r:id="rId297" display="pw:\\pw.planservi.com.br:PROJETOS\Documents\C0849 - DER\40_Emissao\03_GRD\0-GRDs_Enviadas DER\16ºMEDIÇÃO-26-10-23 A 25-11-23\MR.DER-0475_23\" xr:uid="{00000000-0004-0000-0900-000049010000}"/>
    <hyperlink ref="M118" r:id="rId298" display="pw:\\pw.planservi.com.br:PROJETOS\Documents\C0849 - DER\40_Emissao\03_GRD\0-GRDs_Enviadas DER\16ºMEDIÇÃO-26-10-23 A 25-11-23\MR.DER-0475_23\" xr:uid="{00000000-0004-0000-0900-00004A010000}"/>
    <hyperlink ref="M119" r:id="rId299" display="pw:\\pw.planservi.com.br:PROJETOS\Documents\C0849 - DER\40_Emissao\03_GRD\0-GRDs_Enviadas DER\16ºMEDIÇÃO-26-10-23 A 25-11-23\MR.DER-0475_23\" xr:uid="{00000000-0004-0000-0900-00004B010000}"/>
    <hyperlink ref="M120" r:id="rId300" display="pw:\\pw.planservi.com.br:PROJETOS\Documents\C0849 - DER\40_Emissao\03_GRD\0-GRDs_Enviadas DER\16ºMEDIÇÃO-26-10-23 A 25-11-23\MR.DER-0475_23\" xr:uid="{00000000-0004-0000-0900-00004C010000}"/>
    <hyperlink ref="M121" r:id="rId301" display="pw:\\pw.planservi.com.br:PROJETOS\Documents\C0849 - DER\40_Emissao\03_GRD\0-GRDs_Enviadas DER\16ºMEDIÇÃO-26-10-23 A 25-11-23\MR.DER-0475_23\" xr:uid="{00000000-0004-0000-0900-00004D010000}"/>
    <hyperlink ref="M122" r:id="rId302" display="pw:\\pw.planservi.com.br:PROJETOS\Documents\C0849 - DER\40_Emissao\03_GRD\0-GRDs_Enviadas DER\16ºMEDIÇÃO-26-10-23 A 25-11-23\MR.DER-0475_23\" xr:uid="{00000000-0004-0000-0900-00004E010000}"/>
    <hyperlink ref="M123" r:id="rId303" display="pw:\\pw.planservi.com.br:PROJETOS\Documents\C0849 - DER\40_Emissao\03_GRD\0-GRDs_Enviadas DER\16ºMEDIÇÃO-26-10-23 A 25-11-23\MR.DER-0475_23\" xr:uid="{00000000-0004-0000-0900-00004F010000}"/>
    <hyperlink ref="M124" r:id="rId304" display="pw:\\pw.planservi.com.br:PROJETOS\Documents\C0849 - DER\40_Emissao\03_GRD\0-GRDs_Enviadas DER\16ºMEDIÇÃO-26-10-23 A 25-11-23\MR.DER-0475_23\" xr:uid="{00000000-0004-0000-0900-000050010000}"/>
    <hyperlink ref="M135" r:id="rId305" display="pw:\\pw.planservi.com.br:PROJETOS\Documents\C0849 - DER\40_Emissao\03_GRD\0-GRDs_Enviadas DER\16ºMEDIÇÃO-26-10-23 A 25-11-23\MR.DER-0475_23\" xr:uid="{00000000-0004-0000-0900-000051010000}"/>
    <hyperlink ref="AQ13" r:id="rId306" display="pw:\\pw.planservi.com.br:PROJETOS\Documents\C0849 - DER\40_Emissao\03_GRD\0-GRDs_Enviadas DER\17ºMEDIÇÃO-26-10-23 A 25-12-23\MR.DER-0479_23\" xr:uid="{00000000-0004-0000-0900-000052010000}"/>
    <hyperlink ref="AQ14:AQ22" r:id="rId307" display="pw:\\pw.planservi.com.br:PROJETOS\Documents\C0849 - DER\40_Emissao\03_GRD\0-GRDs_Enviadas DER\17ºMEDIÇÃO-26-10-23 A 25-12-23\MR.DER-0479_23\" xr:uid="{00000000-0004-0000-0900-000053010000}"/>
    <hyperlink ref="Y23" r:id="rId308" display="pw:\\pw.planservi.com.br:PROJETOS\Documents\C0849 - DER\40_Emissao\03_GRD\0-GRDs_Enviadas DER\17ºMEDIÇÃO-26-10-23 A 25-12-23\MR.DER-0479_23\" xr:uid="{00000000-0004-0000-0900-000054010000}"/>
    <hyperlink ref="S146" r:id="rId309" display="pw:\\pw.planservi.com.br:PROJETOS\Documents\C0849 - DER\40_Emissao\03_GRD\0-GRDs_Enviadas DER\17ºMEDIÇÃO-26-10-23 A 25-12-23\MR.DER-0480_23\" xr:uid="{00000000-0004-0000-0900-000055010000}"/>
    <hyperlink ref="S147" r:id="rId310" display="pw:\\pw.planservi.com.br:PROJETOS\Documents\C0849 - DER\40_Emissao\03_GRD\0-GRDs_Enviadas DER\17ºMEDIÇÃO-26-10-23 A 25-12-23\MR.DER-0480_23\" xr:uid="{00000000-0004-0000-0900-000056010000}"/>
    <hyperlink ref="S148" r:id="rId311" display="pw:\\pw.planservi.com.br:PROJETOS\Documents\C0849 - DER\40_Emissao\03_GRD\0-GRDs_Enviadas DER\17ºMEDIÇÃO-26-10-23 A 25-12-23\MR.DER-0480_23\" xr:uid="{00000000-0004-0000-0900-000057010000}"/>
    <hyperlink ref="S149" r:id="rId312" display="pw:\\pw.planservi.com.br:PROJETOS\Documents\C0849 - DER\40_Emissao\03_GRD\0-GRDs_Enviadas DER\17ºMEDIÇÃO-26-10-23 A 25-12-23\MR.DER-0480_23\" xr:uid="{00000000-0004-0000-0900-000058010000}"/>
    <hyperlink ref="S150" r:id="rId313" display="pw:\\pw.planservi.com.br:PROJETOS\Documents\C0849 - DER\40_Emissao\03_GRD\0-GRDs_Enviadas DER\17ºMEDIÇÃO-26-10-23 A 25-12-23\MR.DER-0480_23\" xr:uid="{00000000-0004-0000-0900-000059010000}"/>
    <hyperlink ref="S151" r:id="rId314" display="pw:\\pw.planservi.com.br:PROJETOS\Documents\C0849 - DER\40_Emissao\03_GRD\0-GRDs_Enviadas DER\17ºMEDIÇÃO-26-10-23 A 25-12-23\MR.DER-0480_23\" xr:uid="{00000000-0004-0000-0900-00005A010000}"/>
    <hyperlink ref="S152" r:id="rId315" display="pw:\\pw.planservi.com.br:PROJETOS\Documents\C0849 - DER\40_Emissao\03_GRD\0-GRDs_Enviadas DER\17ºMEDIÇÃO-26-10-23 A 25-12-23\MR.DER-0480_23\" xr:uid="{00000000-0004-0000-0900-00005B010000}"/>
    <hyperlink ref="S153" r:id="rId316" display="pw:\\pw.planservi.com.br:PROJETOS\Documents\C0849 - DER\40_Emissao\03_GRD\0-GRDs_Enviadas DER\17ºMEDIÇÃO-26-10-23 A 25-12-23\MR.DER-0480_23\" xr:uid="{00000000-0004-0000-0900-00005C010000}"/>
    <hyperlink ref="S154" r:id="rId317" display="pw:\\pw.planservi.com.br:PROJETOS\Documents\C0849 - DER\40_Emissao\03_GRD\0-GRDs_Enviadas DER\17ºMEDIÇÃO-26-10-23 A 25-12-23\MR.DER-0480_23\" xr:uid="{00000000-0004-0000-0900-00005D010000}"/>
    <hyperlink ref="S155" r:id="rId318" display="pw:\\pw.planservi.com.br:PROJETOS\Documents\C0849 - DER\40_Emissao\03_GRD\0-GRDs_Enviadas DER\17ºMEDIÇÃO-26-10-23 A 25-12-23\MR.DER-0480_23\" xr:uid="{00000000-0004-0000-0900-00005E010000}"/>
    <hyperlink ref="S156" r:id="rId319" display="pw:\\pw.planservi.com.br:PROJETOS\Documents\C0849 - DER\40_Emissao\03_GRD\0-GRDs_Enviadas DER\17ºMEDIÇÃO-26-10-23 A 25-12-23\MR.DER-0480_23\" xr:uid="{00000000-0004-0000-0900-00005F010000}"/>
    <hyperlink ref="S157" r:id="rId320" display="pw:\\pw.planservi.com.br:PROJETOS\Documents\C0849 - DER\40_Emissao\03_GRD\0-GRDs_Enviadas DER\17ºMEDIÇÃO-26-10-23 A 25-12-23\MR.DER-0480_23\" xr:uid="{00000000-0004-0000-0900-000060010000}"/>
    <hyperlink ref="S158" r:id="rId321" display="pw:\\pw.planservi.com.br:PROJETOS\Documents\C0849 - DER\40_Emissao\03_GRD\0-GRDs_Enviadas DER\17ºMEDIÇÃO-26-10-23 A 25-12-23\MR.DER-0480_23\" xr:uid="{00000000-0004-0000-0900-000061010000}"/>
    <hyperlink ref="S159" r:id="rId322" display="pw:\\pw.planservi.com.br:PROJETOS\Documents\C0849 - DER\40_Emissao\03_GRD\0-GRDs_Enviadas DER\17ºMEDIÇÃO-26-10-23 A 25-12-23\MR.DER-0480_23\" xr:uid="{00000000-0004-0000-0900-000062010000}"/>
    <hyperlink ref="S160" r:id="rId323" display="pw:\\pw.planservi.com.br:PROJETOS\Documents\C0849 - DER\40_Emissao\03_GRD\0-GRDs_Enviadas DER\17ºMEDIÇÃO-26-10-23 A 25-12-23\MR.DER-0480_23\" xr:uid="{00000000-0004-0000-0900-000063010000}"/>
    <hyperlink ref="S161" r:id="rId324" display="pw:\\pw.planservi.com.br:PROJETOS\Documents\C0849 - DER\40_Emissao\03_GRD\0-GRDs_Enviadas DER\17ºMEDIÇÃO-26-10-23 A 25-12-23\MR.DER-0480_23\" xr:uid="{00000000-0004-0000-0900-000064010000}"/>
    <hyperlink ref="S162" r:id="rId325" display="pw:\\pw.planservi.com.br:PROJETOS\Documents\C0849 - DER\40_Emissao\03_GRD\0-GRDs_Enviadas DER\17ºMEDIÇÃO-26-10-23 A 25-12-23\MR.DER-0480_23\" xr:uid="{00000000-0004-0000-0900-000065010000}"/>
    <hyperlink ref="S163" r:id="rId326" display="pw:\\pw.planservi.com.br:PROJETOS\Documents\C0849 - DER\40_Emissao\03_GRD\0-GRDs_Enviadas DER\17ºMEDIÇÃO-26-10-23 A 25-12-23\MR.DER-0480_23\" xr:uid="{00000000-0004-0000-0900-000066010000}"/>
    <hyperlink ref="S164" r:id="rId327" display="pw:\\pw.planservi.com.br:PROJETOS\Documents\C0849 - DER\40_Emissao\03_GRD\0-GRDs_Enviadas DER\17ºMEDIÇÃO-26-10-23 A 25-12-23\MR.DER-0480_23\" xr:uid="{00000000-0004-0000-0900-000067010000}"/>
    <hyperlink ref="S165" r:id="rId328" display="pw:\\pw.planservi.com.br:PROJETOS\Documents\C0849 - DER\40_Emissao\03_GRD\0-GRDs_Enviadas DER\17ºMEDIÇÃO-26-10-23 A 25-12-23\MR.DER-0480_23\" xr:uid="{00000000-0004-0000-0900-000068010000}"/>
    <hyperlink ref="S166" r:id="rId329" display="pw:\\pw.planservi.com.br:PROJETOS\Documents\C0849 - DER\40_Emissao\03_GRD\0-GRDs_Enviadas DER\17ºMEDIÇÃO-26-10-23 A 25-12-23\MR.DER-0480_23\" xr:uid="{00000000-0004-0000-0900-000069010000}"/>
    <hyperlink ref="S167" r:id="rId330" display="pw:\\pw.planservi.com.br:PROJETOS\Documents\C0849 - DER\40_Emissao\03_GRD\0-GRDs_Enviadas DER\17ºMEDIÇÃO-26-10-23 A 25-12-23\MR.DER-0480_23\" xr:uid="{00000000-0004-0000-0900-00006A010000}"/>
    <hyperlink ref="S168" r:id="rId331" display="pw:\\pw.planservi.com.br:PROJETOS\Documents\C0849 - DER\40_Emissao\03_GRD\0-GRDs_Enviadas DER\17ºMEDIÇÃO-26-10-23 A 25-12-23\MR.DER-0480_23\" xr:uid="{00000000-0004-0000-0900-00006B010000}"/>
    <hyperlink ref="S169" r:id="rId332" display="pw:\\pw.planservi.com.br:PROJETOS\Documents\C0849 - DER\40_Emissao\03_GRD\0-GRDs_Enviadas DER\17ºMEDIÇÃO-26-10-23 A 25-12-23\MR.DER-0480_23\" xr:uid="{00000000-0004-0000-0900-00006C010000}"/>
    <hyperlink ref="S170" r:id="rId333" display="pw:\\pw.planservi.com.br:PROJETOS\Documents\C0849 - DER\40_Emissao\03_GRD\0-GRDs_Enviadas DER\17ºMEDIÇÃO-26-10-23 A 25-12-23\MR.DER-0480_23\" xr:uid="{00000000-0004-0000-0900-00006F010000}"/>
    <hyperlink ref="S171" r:id="rId334" display="pw:\\pw.planservi.com.br:PROJETOS\Documents\C0849 - DER\40_Emissao\03_GRD\0-GRDs_Enviadas DER\17ºMEDIÇÃO-26-10-23 A 25-12-23\MR.DER-0480_23\" xr:uid="{00000000-0004-0000-0900-000070010000}"/>
    <hyperlink ref="Y31" r:id="rId335" display="pw:\\pw.planservi.com.br:PROJETOS\Documents\C0849 - DER\40_Emissao\03_GRD\0-GRDs_Enviadas DER\17ºMEDIÇÃO-26-10-23 A 25-12-23\MR.DER-0490_23-Entrega Final\" xr:uid="{00000000-0004-0000-0900-000071010000}"/>
    <hyperlink ref="AK33" r:id="rId336" display="pw:\\pw.planservi.com.br:PROJETOS\Documents\C0849 - DER\40_Emissao\03_GRD\0-GRDs_Enviadas DER\17ºMEDIÇÃO-26-10-23 A 25-12-23\MR.DER-0490_23-Entrega Final\" xr:uid="{00000000-0004-0000-0900-000072010000}"/>
    <hyperlink ref="P107" r:id="rId337" display="pw:\\pw.planservi.com.br:PROJETOS\Documents\C0849 - DER\30_Producao\10-F2– SP 097 - km 0,00-12,85\04_Dren\04.00_R031\2023_11_22_R-031_C0849_A1.doc" xr:uid="{00000000-0004-0000-0900-000073010000}"/>
    <hyperlink ref="P108:P133" r:id="rId338" display="pw:\\pw.planservi.com.br:PROJETOS\Documents\C0849 - DER\30_Producao\10-F2– SP 097 - km 0,00-12,85\04_Dren\04.00_R031\2023_11_22_R-031_C0849_A1.doc" xr:uid="{00000000-0004-0000-0900-000074010000}"/>
    <hyperlink ref="P136" r:id="rId339" display="pw:\\pw.planservi.com.br:PROJETOS\Documents\C0849 - DER\30_Producao\10-F2– SP 097 - km 0,00-12,85\04_Dren\04.00_R031\2023_11_22_R-031_C0849_A1.doc" xr:uid="{00000000-0004-0000-0900-000075010000}"/>
    <hyperlink ref="V146" r:id="rId340" display="pw:\\pw.planservi.com.br:PROJETOS\Documents\C0849 - DER\30_Producao\10-F2– SP 097 - km 0,00-12,85\06_Pavi\06.00_R031\2023 12 01 SP097-R-031_RevisãoA2-P02_P05_P07.doc" xr:uid="{00000000-0004-0000-0900-000081010000}"/>
    <hyperlink ref="V147:V163" r:id="rId341" display="pw:\\pw.planservi.com.br:PROJETOS\Documents\C0849 - DER\30_Producao\10-F2– SP 097 - km 0,00-12,85\06_Pavi\06.00_R031\2023 12 01 SP097-R-031_RevisãoA2-P02_P05_P07.doc" xr:uid="{00000000-0004-0000-0900-000082010000}"/>
    <hyperlink ref="V164:V169" r:id="rId342" display="pw:\\pw.planservi.com.br:PROJETOS\Documents\C0849 - DER\30_Producao\10-F2– SP 097 - km 0,00-12,85\06_Pavi\06.00_R031\2023 12 01 SP097-R-031_RevisãoA2-P02_P05_P07.doc" xr:uid="{00000000-0004-0000-0900-000083010000}"/>
    <hyperlink ref="V170" r:id="rId343" display="pw:\\pw.planservi.com.br:PROJETOS\Documents\C0849 - DER\30_Producao\10-F2– SP 097 - km 0,00-12,85\06_Pavi\06.00_R031\2023 12 01 SP097-R-031_RevisãoA2_MC-P09.doc" xr:uid="{00000000-0004-0000-0900-000084010000}"/>
    <hyperlink ref="V171" r:id="rId344" display="pw:\\pw.planservi.com.br:PROJETOS\Documents\C0849 - DER\30_Producao\10-F2– SP 097 - km 0,00-12,85\06_Pavi\06.00_R031\2023 12 01 SP097-R-031_RevisãoA2_MC-P09.doc" xr:uid="{00000000-0004-0000-0900-000085010000}"/>
    <hyperlink ref="Y24" r:id="rId345" display="pw:\\pw.planservi.com.br:PROJETOS\Documents\C0849 - DER\40_Emissao\03_GRD\0-GRDs_Enviadas DER\17ºMEDIÇÃO-26-10-23 A 25-12-23\MR.DER-0495_23\" xr:uid="{00000000-0004-0000-0900-000086010000}"/>
    <hyperlink ref="AB24" r:id="rId346" display="pw:\\pw.planservi.com.br:PROJETOS\Documents\C0849 - DER\30_Producao\10-F2– SP 097 - km 0,00-12,85\05_Geot\05.00_R031\2023.12.08_R-031_10_SP-097_G02, G12.doc" xr:uid="{00000000-0004-0000-0900-000087010000}"/>
    <hyperlink ref="Y249" r:id="rId347" display="pw:\\pw.planservi.com.br:PROJETOS\Documents\C0849 - DER\40_Emissao\03_GRD\0-GRDs_Enviadas DER\17ºMEDIÇÃO-26-10-23 A 25-12-23\MR.DER-0495_23\" xr:uid="{00000000-0004-0000-0900-000088010000}"/>
    <hyperlink ref="AB249" r:id="rId348" display="pw:\\pw.planservi.com.br:PROJETOS\Documents\C0849 - DER\30_Producao\10-F2– SP 097 - km 0,00-12,85\05_Geot\05.00_R031\2023.12.08_R-031_10_SP-097_G02, G12.doc" xr:uid="{00000000-0004-0000-0900-000089010000}"/>
    <hyperlink ref="Y250" r:id="rId349" display="pw:\\pw.planservi.com.br:PROJETOS\Documents\C0849 - DER\40_Emissao\03_GRD\0-GRDs_Enviadas DER\17ºMEDIÇÃO-26-10-23 A 25-12-23\MR.DER-0495_23\" xr:uid="{00000000-0004-0000-0900-00008A010000}"/>
    <hyperlink ref="Y251" r:id="rId350" display="pw:\\pw.planservi.com.br:PROJETOS\Documents\C0849 - DER\40_Emissao\03_GRD\0-GRDs_Enviadas DER\17ºMEDIÇÃO-26-10-23 A 25-12-23\MR.DER-0495_23\" xr:uid="{00000000-0004-0000-0900-00008B010000}"/>
    <hyperlink ref="Y252" r:id="rId351" display="pw:\\pw.planservi.com.br:PROJETOS\Documents\C0849 - DER\40_Emissao\03_GRD\0-GRDs_Enviadas DER\17ºMEDIÇÃO-26-10-23 A 25-12-23\MR.DER-0495_23\" xr:uid="{00000000-0004-0000-0900-00008C010000}"/>
    <hyperlink ref="Y253" r:id="rId352" display="pw:\\pw.planservi.com.br:PROJETOS\Documents\C0849 - DER\40_Emissao\03_GRD\0-GRDs_Enviadas DER\17ºMEDIÇÃO-26-10-23 A 25-12-23\MR.DER-0495_23\" xr:uid="{00000000-0004-0000-0900-00008D010000}"/>
    <hyperlink ref="Y254" r:id="rId353" display="pw:\\pw.planservi.com.br:PROJETOS\Documents\C0849 - DER\40_Emissao\03_GRD\0-GRDs_Enviadas DER\17ºMEDIÇÃO-26-10-23 A 25-12-23\MR.DER-0495_23\" xr:uid="{00000000-0004-0000-0900-00008E010000}"/>
    <hyperlink ref="Y255" r:id="rId354" display="pw:\\pw.planservi.com.br:PROJETOS\Documents\C0849 - DER\40_Emissao\03_GRD\0-GRDs_Enviadas DER\17ºMEDIÇÃO-26-10-23 A 25-12-23\MR.DER-0495_23\" xr:uid="{00000000-0004-0000-0900-00008F010000}"/>
    <hyperlink ref="Y256" r:id="rId355" display="pw:\\pw.planservi.com.br:PROJETOS\Documents\C0849 - DER\40_Emissao\03_GRD\0-GRDs_Enviadas DER\17ºMEDIÇÃO-26-10-23 A 25-12-23\MR.DER-0495_23\" xr:uid="{00000000-0004-0000-0900-000090010000}"/>
    <hyperlink ref="Y257" r:id="rId356" display="pw:\\pw.planservi.com.br:PROJETOS\Documents\C0849 - DER\40_Emissao\03_GRD\0-GRDs_Enviadas DER\17ºMEDIÇÃO-26-10-23 A 25-12-23\MR.DER-0495_23\" xr:uid="{00000000-0004-0000-0900-000091010000}"/>
    <hyperlink ref="Y258" r:id="rId357" display="pw:\\pw.planservi.com.br:PROJETOS\Documents\C0849 - DER\40_Emissao\03_GRD\0-GRDs_Enviadas DER\17ºMEDIÇÃO-26-10-23 A 25-12-23\MR.DER-0495_23\" xr:uid="{00000000-0004-0000-0900-000092010000}"/>
    <hyperlink ref="Y259" r:id="rId358" display="pw:\\pw.planservi.com.br:PROJETOS\Documents\C0849 - DER\40_Emissao\03_GRD\0-GRDs_Enviadas DER\17ºMEDIÇÃO-26-10-23 A 25-12-23\MR.DER-0495_23\" xr:uid="{00000000-0004-0000-0900-000093010000}"/>
    <hyperlink ref="Y260" r:id="rId359" display="pw:\\pw.planservi.com.br:PROJETOS\Documents\C0849 - DER\40_Emissao\03_GRD\0-GRDs_Enviadas DER\17ºMEDIÇÃO-26-10-23 A 25-12-23\MR.DER-0495_23\" xr:uid="{00000000-0004-0000-0900-000094010000}"/>
    <hyperlink ref="Y261" r:id="rId360" display="pw:\\pw.planservi.com.br:PROJETOS\Documents\C0849 - DER\40_Emissao\03_GRD\0-GRDs_Enviadas DER\17ºMEDIÇÃO-26-10-23 A 25-12-23\MR.DER-0495_23\" xr:uid="{00000000-0004-0000-0900-000095010000}"/>
    <hyperlink ref="Y262" r:id="rId361" display="pw:\\pw.planservi.com.br:PROJETOS\Documents\C0849 - DER\40_Emissao\03_GRD\0-GRDs_Enviadas DER\17ºMEDIÇÃO-26-10-23 A 25-12-23\MR.DER-0495_23\" xr:uid="{00000000-0004-0000-0900-000096010000}"/>
    <hyperlink ref="Y263" r:id="rId362" display="pw:\\pw.planservi.com.br:PROJETOS\Documents\C0849 - DER\40_Emissao\03_GRD\0-GRDs_Enviadas DER\17ºMEDIÇÃO-26-10-23 A 25-12-23\MR.DER-0495_23\" xr:uid="{00000000-0004-0000-0900-000097010000}"/>
    <hyperlink ref="Y264" r:id="rId363" display="pw:\\pw.planservi.com.br:PROJETOS\Documents\C0849 - DER\40_Emissao\03_GRD\0-GRDs_Enviadas DER\17ºMEDIÇÃO-26-10-23 A 25-12-23\MR.DER-0495_23\" xr:uid="{00000000-0004-0000-0900-000098010000}"/>
    <hyperlink ref="Y265" r:id="rId364" display="pw:\\pw.planservi.com.br:PROJETOS\Documents\C0849 - DER\40_Emissao\03_GRD\0-GRDs_Enviadas DER\17ºMEDIÇÃO-26-10-23 A 25-12-23\MR.DER-0495_23\" xr:uid="{00000000-0004-0000-0900-000099010000}"/>
    <hyperlink ref="Y266" r:id="rId365" display="pw:\\pw.planservi.com.br:PROJETOS\Documents\C0849 - DER\40_Emissao\03_GRD\0-GRDs_Enviadas DER\17ºMEDIÇÃO-26-10-23 A 25-12-23\MR.DER-0495_23\" xr:uid="{00000000-0004-0000-0900-00009A010000}"/>
    <hyperlink ref="Y267" r:id="rId366" display="pw:\\pw.planservi.com.br:PROJETOS\Documents\C0849 - DER\40_Emissao\03_GRD\0-GRDs_Enviadas DER\17ºMEDIÇÃO-26-10-23 A 25-12-23\MR.DER-0495_23\" xr:uid="{00000000-0004-0000-0900-00009B010000}"/>
    <hyperlink ref="AB250" r:id="rId367" display="pw:\\pw.planservi.com.br:PROJETOS\Documents\C0849 - DER\30_Producao\10-F2– SP 097 - km 0,00-12,85\05_Geot\05.00_R031\2023.12.08_R-031_10_SP-097_G02, G12.doc" xr:uid="{00000000-0004-0000-0900-00009C010000}"/>
    <hyperlink ref="AB251" r:id="rId368" display="pw:\\pw.planservi.com.br:PROJETOS\Documents\C0849 - DER\30_Producao\10-F2– SP 097 - km 0,00-12,85\05_Geot\05.00_R031\2023.12.08_R-031_10_SP-097_G02, G12.doc" xr:uid="{00000000-0004-0000-0900-00009D010000}"/>
    <hyperlink ref="AB252" r:id="rId369" display="pw:\\pw.planservi.com.br:PROJETOS\Documents\C0849 - DER\30_Producao\10-F2– SP 097 - km 0,00-12,85\05_Geot\05.00_R031\2023.12.08_R-031_10_SP-097_G02, G12.doc" xr:uid="{00000000-0004-0000-0900-00009E010000}"/>
    <hyperlink ref="AB253" r:id="rId370" display="pw:\\pw.planservi.com.br:PROJETOS\Documents\C0849 - DER\30_Producao\10-F2– SP 097 - km 0,00-12,85\05_Geot\05.00_R031\2023.12.08_R-031_10_SP-097_G02, G12.doc" xr:uid="{00000000-0004-0000-0900-00009F010000}"/>
    <hyperlink ref="AB254" r:id="rId371" display="pw:\\pw.planservi.com.br:PROJETOS\Documents\C0849 - DER\30_Producao\10-F2– SP 097 - km 0,00-12,85\05_Geot\05.00_R031\2023.12.08_R-031_10_SP-097_G02, G12.doc" xr:uid="{00000000-0004-0000-0900-0000A0010000}"/>
    <hyperlink ref="AB255" r:id="rId372" display="pw:\\pw.planservi.com.br:PROJETOS\Documents\C0849 - DER\30_Producao\10-F2– SP 097 - km 0,00-12,85\05_Geot\05.00_R031\2023.12.08_R-031_10_SP-097_G02, G12.doc" xr:uid="{00000000-0004-0000-0900-0000A1010000}"/>
    <hyperlink ref="AB256" r:id="rId373" display="pw:\\pw.planservi.com.br:PROJETOS\Documents\C0849 - DER\30_Producao\10-F2– SP 097 - km 0,00-12,85\05_Geot\05.00_R031\2023.12.08_R-031_10_SP-097_G02, G12.doc" xr:uid="{00000000-0004-0000-0900-0000A2010000}"/>
    <hyperlink ref="AB257" r:id="rId374" display="pw:\\pw.planservi.com.br:PROJETOS\Documents\C0849 - DER\30_Producao\10-F2– SP 097 - km 0,00-12,85\05_Geot\05.00_R031\2023.12.08_R-031_10_SP-097_G02, G12.doc" xr:uid="{00000000-0004-0000-0900-0000A3010000}"/>
    <hyperlink ref="AB258" r:id="rId375" display="pw:\\pw.planservi.com.br:PROJETOS\Documents\C0849 - DER\30_Producao\10-F2– SP 097 - km 0,00-12,85\05_Geot\05.00_R031\2023.12.08_R-031_10_SP-097_G02, G12.doc" xr:uid="{00000000-0004-0000-0900-0000A4010000}"/>
    <hyperlink ref="AB259" r:id="rId376" display="pw:\\pw.planservi.com.br:PROJETOS\Documents\C0849 - DER\30_Producao\10-F2– SP 097 - km 0,00-12,85\05_Geot\05.00_R031\2023.12.08_R-031_10_SP-097_G02, G12.doc" xr:uid="{00000000-0004-0000-0900-0000A5010000}"/>
    <hyperlink ref="AB260" r:id="rId377" display="pw:\\pw.planservi.com.br:PROJETOS\Documents\C0849 - DER\30_Producao\10-F2– SP 097 - km 0,00-12,85\05_Geot\05.00_R031\2023.12.08_R-031_10_SP-097_G02, G12.doc" xr:uid="{00000000-0004-0000-0900-0000A6010000}"/>
    <hyperlink ref="AB261" r:id="rId378" display="pw:\\pw.planservi.com.br:PROJETOS\Documents\C0849 - DER\30_Producao\10-F2– SP 097 - km 0,00-12,85\05_Geot\05.00_R031\2023.12.08_R-031_10_SP-097_G02, G12.doc" xr:uid="{00000000-0004-0000-0900-0000A7010000}"/>
    <hyperlink ref="AB262" r:id="rId379" display="pw:\\pw.planservi.com.br:PROJETOS\Documents\C0849 - DER\30_Producao\10-F2– SP 097 - km 0,00-12,85\05_Geot\05.00_R031\2023.12.08_R-031_10_SP-097_G02, G12.doc" xr:uid="{00000000-0004-0000-0900-0000A8010000}"/>
    <hyperlink ref="AB263" r:id="rId380" display="pw:\\pw.planservi.com.br:PROJETOS\Documents\C0849 - DER\30_Producao\10-F2– SP 097 - km 0,00-12,85\05_Geot\05.00_R031\2023.12.08_R-031_10_SP-097_G02, G12.doc" xr:uid="{00000000-0004-0000-0900-0000A9010000}"/>
    <hyperlink ref="AB264" r:id="rId381" display="pw:\\pw.planservi.com.br:PROJETOS\Documents\C0849 - DER\30_Producao\10-F2– SP 097 - km 0,00-12,85\05_Geot\05.00_R031\2023.12.08_R-031_10_SP-097_G02, G12.doc" xr:uid="{00000000-0004-0000-0900-0000AA010000}"/>
    <hyperlink ref="AB265" r:id="rId382" display="pw:\\pw.planservi.com.br:PROJETOS\Documents\C0849 - DER\30_Producao\10-F2– SP 097 - km 0,00-12,85\05_Geot\05.00_R031\2023.12.08_R-031_10_SP-097_G02, G12.doc" xr:uid="{00000000-0004-0000-0900-0000AB010000}"/>
    <hyperlink ref="AB266" r:id="rId383" display="pw:\\pw.planservi.com.br:PROJETOS\Documents\C0849 - DER\30_Producao\10-F2– SP 097 - km 0,00-12,85\05_Geot\05.00_R031\2023.12.08_R-031_10_SP-097_G02, G12.doc" xr:uid="{00000000-0004-0000-0900-0000AC010000}"/>
    <hyperlink ref="AB267" r:id="rId384" display="pw:\\pw.planservi.com.br:PROJETOS\Documents\C0849 - DER\30_Producao\10-F2– SP 097 - km 0,00-12,85\05_Geot\05.00_R031\2023.12.08_R-031_10_SP-097_G02, G12.doc" xr:uid="{00000000-0004-0000-0900-0000AD010000}"/>
    <hyperlink ref="AN13" r:id="rId385" display="pw:\\pw.planservi.com.br:PROJETOS\Documents\C0849 - DER\30_Producao\10-F2– SP 097 - km 0,00-12,85\05_Geot\05.00_R031\2023.10.20_R-031_10_SP-097_G02, G12, G14.doc" xr:uid="{00000000-0004-0000-0900-0000AE010000}"/>
    <hyperlink ref="AN14:AN22" r:id="rId386" display="pw:\\pw.planservi.com.br:PROJETOS\Documents\C0849 - DER\30_Producao\10-F2– SP 097 - km 0,00-12,85\05_Geot\05.00_R031\2023.10.20_R-031_10_SP-097_G02, G12, G14.doc" xr:uid="{00000000-0004-0000-0900-0000AF010000}"/>
    <hyperlink ref="AT13" r:id="rId387" display="pw:\\pw.planservi.com.br:PROJETOS\Documents\C0849 - DER\30_Producao\10-F2– SP 097 - km 0,00-12,85\05_Geot\05.00_R031\2023 12 01 SP097-R-031_RevisãoC1_e_B1_G14.doc" xr:uid="{00000000-0004-0000-0900-0000B0010000}"/>
    <hyperlink ref="AT14:AT22" r:id="rId388" display="pw:\\pw.planservi.com.br:PROJETOS\Documents\C0849 - DER\30_Producao\10-F2– SP 097 - km 0,00-12,85\05_Geot\05.00_R031\2023 12 01 SP097-R-031_RevisãoC1_e_B1_G14.doc" xr:uid="{00000000-0004-0000-0900-0000B1010000}"/>
    <hyperlink ref="AB23" r:id="rId389" display="pw:\\pw.planservi.com.br:PROJETOS\Documents\C0849 - DER\30_Producao\10-F2– SP 097 - km 0,00-12,85\05_Geot\05.00_R031\2023 12 01 SP097-R-031_RevisãoC1_e_B1_G14.doc" xr:uid="{00000000-0004-0000-0900-0000B2010000}"/>
    <hyperlink ref="AW14:AW22" r:id="rId390" display="pw:\\pw.planservi.com.br:PROJETOS\Documents\C0849 - DER\40_Emissao\03_GRD\0-GRDs_Enviadas DER\17ºMEDIÇÃO-26-10-23 A 25-12-23\MR.DER-0479_23\" xr:uid="{00000000-0004-0000-0900-0000B4010000}"/>
    <hyperlink ref="AZ13" r:id="rId391" display="pw:\\pw.planservi.com.br:PROJETOS\Documents\C0849 - DER\30_Producao\10-F2– SP 097 - km 0,00-12,85\05_Geot\05.00_R031\2023 12 01 SP097-R-031_RevisãoC1_e_B1_G14.doc" xr:uid="{00000000-0004-0000-0900-0000B5010000}"/>
    <hyperlink ref="AZ14:AZ22" r:id="rId392" display="pw:\\pw.planservi.com.br:PROJETOS\Documents\C0849 - DER\30_Producao\10-F2– SP 097 - km 0,00-12,85\05_Geot\05.00_R031\2023 12 01 SP097-R-031_RevisãoC1_e_B1_G14.doc" xr:uid="{00000000-0004-0000-0900-0000B6010000}"/>
    <hyperlink ref="AW13" r:id="rId393" display="pw:\\pw.planservi.com.br:PROJETOS\Documents\C0849 - DER\40_Emissao\03_GRD\0-GRDs_Enviadas DER\17ºMEDIÇÃO-26-10-23 A 25-12-23\MR.DER-0498_23\" xr:uid="{00000000-0004-0000-0900-0000B7010000}"/>
    <hyperlink ref="AW14" r:id="rId394" display="pw:\\pw.planservi.com.br:PROJETOS\Documents\C0849 - DER\40_Emissao\03_GRD\0-GRDs_Enviadas DER\17ºMEDIÇÃO-26-10-23 A 25-12-23\MR.DER-0498_23\" xr:uid="{00000000-0004-0000-0900-0000B8010000}"/>
    <hyperlink ref="AW15" r:id="rId395" display="pw:\\pw.planservi.com.br:PROJETOS\Documents\C0849 - DER\40_Emissao\03_GRD\0-GRDs_Enviadas DER\17ºMEDIÇÃO-26-10-23 A 25-12-23\MR.DER-0498_23\" xr:uid="{00000000-0004-0000-0900-0000B9010000}"/>
    <hyperlink ref="AW16" r:id="rId396" display="pw:\\pw.planservi.com.br:PROJETOS\Documents\C0849 - DER\40_Emissao\03_GRD\0-GRDs_Enviadas DER\17ºMEDIÇÃO-26-10-23 A 25-12-23\MR.DER-0498_23\" xr:uid="{00000000-0004-0000-0900-0000BA010000}"/>
    <hyperlink ref="AW17" r:id="rId397" display="pw:\\pw.planservi.com.br:PROJETOS\Documents\C0849 - DER\40_Emissao\03_GRD\0-GRDs_Enviadas DER\17ºMEDIÇÃO-26-10-23 A 25-12-23\MR.DER-0498_23\" xr:uid="{00000000-0004-0000-0900-0000BB010000}"/>
    <hyperlink ref="AW18" r:id="rId398" display="pw:\\pw.planservi.com.br:PROJETOS\Documents\C0849 - DER\40_Emissao\03_GRD\0-GRDs_Enviadas DER\17ºMEDIÇÃO-26-10-23 A 25-12-23\MR.DER-0498_23\" xr:uid="{00000000-0004-0000-0900-0000BC010000}"/>
    <hyperlink ref="AW19" r:id="rId399" display="pw:\\pw.planservi.com.br:PROJETOS\Documents\C0849 - DER\40_Emissao\03_GRD\0-GRDs_Enviadas DER\17ºMEDIÇÃO-26-10-23 A 25-12-23\MR.DER-0498_23\" xr:uid="{00000000-0004-0000-0900-0000BD010000}"/>
    <hyperlink ref="AW20" r:id="rId400" display="pw:\\pw.planservi.com.br:PROJETOS\Documents\C0849 - DER\40_Emissao\03_GRD\0-GRDs_Enviadas DER\17ºMEDIÇÃO-26-10-23 A 25-12-23\MR.DER-0498_23\" xr:uid="{00000000-0004-0000-0900-0000BE010000}"/>
    <hyperlink ref="AW21" r:id="rId401" display="pw:\\pw.planservi.com.br:PROJETOS\Documents\C0849 - DER\40_Emissao\03_GRD\0-GRDs_Enviadas DER\17ºMEDIÇÃO-26-10-23 A 25-12-23\MR.DER-0498_23\" xr:uid="{00000000-0004-0000-0900-0000BF010000}"/>
    <hyperlink ref="AW22" r:id="rId402" display="pw:\\pw.planservi.com.br:PROJETOS\Documents\C0849 - DER\40_Emissao\03_GRD\0-GRDs_Enviadas DER\17ºMEDIÇÃO-26-10-23 A 25-12-23\MR.DER-0498_23\" xr:uid="{00000000-0004-0000-0900-0000C0010000}"/>
    <hyperlink ref="AE23" r:id="rId403" display="pw:\\pw.planservi.com.br:PROJETOS\Documents\C0849 - DER\40_Emissao\03_GRD\0-GRDs_Enviadas DER\17ºMEDIÇÃO-26-10-23 A 25-12-23\MR.DER-0498_23\" xr:uid="{00000000-0004-0000-0900-0000C1010000}"/>
    <hyperlink ref="M36" r:id="rId404" display="pw:\\pw.planservi.com.br:PROJETOS\Documents\C0849 - DER\40_Emissao\03_GRD\0-GRDs_Enviadas DER\18ºMEDIÇÃO-26-12-23 A 25-01-24\MR.DER-0515_24\" xr:uid="{00000000-0004-0000-0900-0000C4010000}"/>
    <hyperlink ref="M37" r:id="rId405" display="pw:\\pw.planservi.com.br:PROJETOS\Documents\C0849 - DER\40_Emissao\03_GRD\0-GRDs_Enviadas DER\18ºMEDIÇÃO-26-12-23 A 25-01-24\MR.DER-0515_24\" xr:uid="{00000000-0004-0000-0900-0000C5010000}"/>
    <hyperlink ref="M38" r:id="rId406" display="pw:\\pw.planservi.com.br:PROJETOS\Documents\C0849 - DER\40_Emissao\03_GRD\0-GRDs_Enviadas DER\18ºMEDIÇÃO-26-12-23 A 25-01-24\MR.DER-0515_24\" xr:uid="{00000000-0004-0000-0900-0000C6010000}"/>
    <hyperlink ref="M39" r:id="rId407" display="pw:\\pw.planservi.com.br:PROJETOS\Documents\C0849 - DER\40_Emissao\03_GRD\0-GRDs_Enviadas DER\18ºMEDIÇÃO-26-12-23 A 25-01-24\MR.DER-0515_24\" xr:uid="{00000000-0004-0000-0900-0000C7010000}"/>
    <hyperlink ref="M40" r:id="rId408" display="pw:\\pw.planservi.com.br:PROJETOS\Documents\C0849 - DER\40_Emissao\03_GRD\0-GRDs_Enviadas DER\18ºMEDIÇÃO-26-12-23 A 25-01-24\MR.DER-0515_24\" xr:uid="{00000000-0004-0000-0900-0000C8010000}"/>
    <hyperlink ref="M41" r:id="rId409" display="pw:\\pw.planservi.com.br:PROJETOS\Documents\C0849 - DER\40_Emissao\03_GRD\0-GRDs_Enviadas DER\18ºMEDIÇÃO-26-12-23 A 25-01-24\MR.DER-0515_24\" xr:uid="{00000000-0004-0000-0900-0000C9010000}"/>
    <hyperlink ref="M42" r:id="rId410" display="pw:\\pw.planservi.com.br:PROJETOS\Documents\C0849 - DER\40_Emissao\03_GRD\0-GRDs_Enviadas DER\18ºMEDIÇÃO-26-12-23 A 25-01-24\MR.DER-0515_24\" xr:uid="{00000000-0004-0000-0900-0000CA010000}"/>
    <hyperlink ref="M43" r:id="rId411" display="pw:\\pw.planservi.com.br:PROJETOS\Documents\C0849 - DER\40_Emissao\03_GRD\0-GRDs_Enviadas DER\18ºMEDIÇÃO-26-12-23 A 25-01-24\MR.DER-0515_24\" xr:uid="{00000000-0004-0000-0900-0000CB010000}"/>
    <hyperlink ref="M44" r:id="rId412" display="pw:\\pw.planservi.com.br:PROJETOS\Documents\C0849 - DER\40_Emissao\03_GRD\0-GRDs_Enviadas DER\18ºMEDIÇÃO-26-12-23 A 25-01-24\MR.DER-0515_24\" xr:uid="{00000000-0004-0000-0900-0000CC010000}"/>
    <hyperlink ref="M45" r:id="rId413" display="pw:\\pw.planservi.com.br:PROJETOS\Documents\C0849 - DER\40_Emissao\03_GRD\0-GRDs_Enviadas DER\18ºMEDIÇÃO-26-12-23 A 25-01-24\MR.DER-0515_24\" xr:uid="{00000000-0004-0000-0900-0000CD010000}"/>
    <hyperlink ref="M46" r:id="rId414" display="pw:\\pw.planservi.com.br:PROJETOS\Documents\C0849 - DER\40_Emissao\03_GRD\0-GRDs_Enviadas DER\18ºMEDIÇÃO-26-12-23 A 25-01-24\MR.DER-0515_24\" xr:uid="{00000000-0004-0000-0900-0000CE010000}"/>
    <hyperlink ref="M47" r:id="rId415" display="pw:\\pw.planservi.com.br:PROJETOS\Documents\C0849 - DER\40_Emissao\03_GRD\0-GRDs_Enviadas DER\18ºMEDIÇÃO-26-12-23 A 25-01-24\MR.DER-0515_24\" xr:uid="{00000000-0004-0000-0900-0000CF010000}"/>
    <hyperlink ref="M48" r:id="rId416" display="pw:\\pw.planservi.com.br:PROJETOS\Documents\C0849 - DER\40_Emissao\03_GRD\0-GRDs_Enviadas DER\18ºMEDIÇÃO-26-12-23 A 25-01-24\MR.DER-0515_24\" xr:uid="{00000000-0004-0000-0900-0000D0010000}"/>
    <hyperlink ref="M49" r:id="rId417" display="pw:\\pw.planservi.com.br:PROJETOS\Documents\C0849 - DER\40_Emissao\03_GRD\0-GRDs_Enviadas DER\18ºMEDIÇÃO-26-12-23 A 25-01-24\MR.DER-0515_24\" xr:uid="{00000000-0004-0000-0900-0000D1010000}"/>
    <hyperlink ref="M50" r:id="rId418" display="pw:\\pw.planservi.com.br:PROJETOS\Documents\C0849 - DER\40_Emissao\03_GRD\0-GRDs_Enviadas DER\18ºMEDIÇÃO-26-12-23 A 25-01-24\MR.DER-0515_24\" xr:uid="{00000000-0004-0000-0900-0000D2010000}"/>
    <hyperlink ref="M51" r:id="rId419" display="pw:\\pw.planservi.com.br:PROJETOS\Documents\C0849 - DER\40_Emissao\03_GRD\0-GRDs_Enviadas DER\18ºMEDIÇÃO-26-12-23 A 25-01-24\MR.DER-0515_24\" xr:uid="{00000000-0004-0000-0900-0000D3010000}"/>
    <hyperlink ref="M52" r:id="rId420" display="pw:\\pw.planservi.com.br:PROJETOS\Documents\C0849 - DER\40_Emissao\03_GRD\0-GRDs_Enviadas DER\18ºMEDIÇÃO-26-12-23 A 25-01-24\MR.DER-0515_24\" xr:uid="{00000000-0004-0000-0900-0000D4010000}"/>
    <hyperlink ref="M53" r:id="rId421" display="pw:\\pw.planservi.com.br:PROJETOS\Documents\C0849 - DER\40_Emissao\03_GRD\0-GRDs_Enviadas DER\18ºMEDIÇÃO-26-12-23 A 25-01-24\MR.DER-0515_24\" xr:uid="{00000000-0004-0000-0900-0000D5010000}"/>
    <hyperlink ref="M54" r:id="rId422" display="pw:\\pw.planservi.com.br:PROJETOS\Documents\C0849 - DER\40_Emissao\03_GRD\0-GRDs_Enviadas DER\18ºMEDIÇÃO-26-12-23 A 25-01-24\MR.DER-0515_24\" xr:uid="{00000000-0004-0000-0900-0000D6010000}"/>
    <hyperlink ref="S56" r:id="rId423" display="pw:\\pw.planservi.com.br:PROJETOS\Documents\C0849 - DER\40_Emissao\03_GRD\0-GRDs_Enviadas DER\18ºMEDIÇÃO-26-12-23 A 25-01-24\MR.DER-0515_24\" xr:uid="{00000000-0004-0000-0900-0000D7010000}"/>
    <hyperlink ref="S57" r:id="rId424" display="pw:\\pw.planservi.com.br:PROJETOS\Documents\C0849 - DER\40_Emissao\03_GRD\0-GRDs_Enviadas DER\18ºMEDIÇÃO-26-12-23 A 25-01-24\MR.DER-0515_24\" xr:uid="{00000000-0004-0000-0900-0000D8010000}"/>
    <hyperlink ref="S59" r:id="rId425" display="pw:\\pw.planservi.com.br:PROJETOS\Documents\C0849 - DER\40_Emissao\03_GRD\0-GRDs_Enviadas DER\18ºMEDIÇÃO-26-12-23 A 25-01-24\MR.DER-0515_24\" xr:uid="{00000000-0004-0000-0900-0000D9010000}"/>
    <hyperlink ref="S60" r:id="rId426" display="pw:\\pw.planservi.com.br:PROJETOS\Documents\C0849 - DER\40_Emissao\03_GRD\0-GRDs_Enviadas DER\18ºMEDIÇÃO-26-12-23 A 25-01-24\MR.DER-0515_24\" xr:uid="{00000000-0004-0000-0900-0000DA010000}"/>
    <hyperlink ref="S63" r:id="rId427" display="pw:\\pw.planservi.com.br:PROJETOS\Documents\C0849 - DER\40_Emissao\03_GRD\0-GRDs_Enviadas DER\18ºMEDIÇÃO-26-12-23 A 25-01-24\MR.DER-0515_24\" xr:uid="{00000000-0004-0000-0900-0000DB010000}"/>
    <hyperlink ref="S64" r:id="rId428" display="pw:\\pw.planservi.com.br:PROJETOS\Documents\C0849 - DER\40_Emissao\03_GRD\0-GRDs_Enviadas DER\18ºMEDIÇÃO-26-12-23 A 25-01-24\MR.DER-0515_24\" xr:uid="{00000000-0004-0000-0900-0000DC010000}"/>
    <hyperlink ref="S65" r:id="rId429" display="pw:\\pw.planservi.com.br:PROJETOS\Documents\C0849 - DER\40_Emissao\03_GRD\0-GRDs_Enviadas DER\18ºMEDIÇÃO-26-12-23 A 25-01-24\MR.DER-0515_24\" xr:uid="{00000000-0004-0000-0900-0000DD010000}"/>
    <hyperlink ref="S66" r:id="rId430" display="pw:\\pw.planservi.com.br:PROJETOS\Documents\C0849 - DER\40_Emissao\03_GRD\0-GRDs_Enviadas DER\18ºMEDIÇÃO-26-12-23 A 25-01-24\MR.DER-0515_24\" xr:uid="{00000000-0004-0000-0900-0000DE010000}"/>
    <hyperlink ref="S67" r:id="rId431" display="pw:\\pw.planservi.com.br:PROJETOS\Documents\C0849 - DER\40_Emissao\03_GRD\0-GRDs_Enviadas DER\18ºMEDIÇÃO-26-12-23 A 25-01-24\MR.DER-0515_24\" xr:uid="{00000000-0004-0000-0900-0000DF010000}"/>
    <hyperlink ref="S68" r:id="rId432" display="pw:\\pw.planservi.com.br:PROJETOS\Documents\C0849 - DER\40_Emissao\03_GRD\0-GRDs_Enviadas DER\18ºMEDIÇÃO-26-12-23 A 25-01-24\MR.DER-0515_24\" xr:uid="{00000000-0004-0000-0900-0000E0010000}"/>
    <hyperlink ref="S69" r:id="rId433" display="pw:\\pw.planservi.com.br:PROJETOS\Documents\C0849 - DER\40_Emissao\03_GRD\0-GRDs_Enviadas DER\18ºMEDIÇÃO-26-12-23 A 25-01-24\MR.DER-0515_24\" xr:uid="{00000000-0004-0000-0900-0000E1010000}"/>
    <hyperlink ref="S75" r:id="rId434" display="pw:\\pw.planservi.com.br:PROJETOS\Documents\C0849 - DER\40_Emissao\03_GRD\0-GRDs_Enviadas DER\18ºMEDIÇÃO-26-12-23 A 25-01-24\MR.DER-0515_24\" xr:uid="{00000000-0004-0000-0900-0000E2010000}"/>
    <hyperlink ref="S79" r:id="rId435" display="pw:\\pw.planservi.com.br:PROJETOS\Documents\C0849 - DER\40_Emissao\03_GRD\0-GRDs_Enviadas DER\18ºMEDIÇÃO-26-12-23 A 25-01-24\MR.DER-0515_24\" xr:uid="{00000000-0004-0000-0900-0000E3010000}"/>
    <hyperlink ref="M76" r:id="rId436" display="pw:\\pw.planservi.com.br:PROJETOS\Documents\C0849 - DER\40_Emissao\03_GRD\0-GRDs_Enviadas DER\18ºMEDIÇÃO-26-12-23 A 25-01-24\MR.DER-0515_24\" xr:uid="{00000000-0004-0000-0900-0000E4010000}"/>
    <hyperlink ref="M77" r:id="rId437" display="pw:\\pw.planservi.com.br:PROJETOS\Documents\C0849 - DER\40_Emissao\03_GRD\0-GRDs_Enviadas DER\18ºMEDIÇÃO-26-12-23 A 25-01-24\MR.DER-0515_24\" xr:uid="{00000000-0004-0000-0900-0000E5010000}"/>
    <hyperlink ref="M78" r:id="rId438" display="pw:\\pw.planservi.com.br:PROJETOS\Documents\C0849 - DER\40_Emissao\03_GRD\0-GRDs_Enviadas DER\18ºMEDIÇÃO-26-12-23 A 25-01-24\MR.DER-0515_24\" xr:uid="{00000000-0004-0000-0900-0000E6010000}"/>
    <hyperlink ref="Y74" r:id="rId439" display="pw:\\pw.planservi.com.br:PROJETOS\Documents\C0849 - DER\40_Emissao\03_GRD\0-GRDs_Enviadas DER\18ºMEDIÇÃO-26-12-23 A 25-01-24\MR.DER-0515_24\" xr:uid="{00000000-0004-0000-0900-0000E7010000}"/>
    <hyperlink ref="Y73" r:id="rId440" display="pw:\\pw.planservi.com.br:PROJETOS\Documents\C0849 - DER\40_Emissao\03_GRD\0-GRDs_Enviadas DER\18ºMEDIÇÃO-26-12-23 A 25-01-24\MR.DER-0515_24\" xr:uid="{00000000-0004-0000-0900-0000E8010000}"/>
    <hyperlink ref="Y71" r:id="rId441" display="pw:\\pw.planservi.com.br:PROJETOS\Documents\C0849 - DER\40_Emissao\03_GRD\0-GRDs_Enviadas DER\18ºMEDIÇÃO-26-12-23 A 25-01-24\MR.DER-0515_24\" xr:uid="{00000000-0004-0000-0900-0000E9010000}"/>
    <hyperlink ref="Y70" r:id="rId442" display="pw:\\pw.planservi.com.br:PROJETOS\Documents\C0849 - DER\40_Emissao\03_GRD\0-GRDs_Enviadas DER\18ºMEDIÇÃO-26-12-23 A 25-01-24\MR.DER-0515_24\" xr:uid="{00000000-0004-0000-0900-0000EA010000}"/>
    <hyperlink ref="Y62" r:id="rId443" display="pw:\\pw.planservi.com.br:PROJETOS\Documents\C0849 - DER\40_Emissao\03_GRD\0-GRDs_Enviadas DER\18ºMEDIÇÃO-26-12-23 A 25-01-24\MR.DER-0515_24\" xr:uid="{00000000-0004-0000-0900-0000EB010000}"/>
    <hyperlink ref="Y61" r:id="rId444" display="pw:\\pw.planservi.com.br:PROJETOS\Documents\C0849 - DER\40_Emissao\03_GRD\0-GRDs_Enviadas DER\18ºMEDIÇÃO-26-12-23 A 25-01-24\MR.DER-0515_24\" xr:uid="{00000000-0004-0000-0900-0000EC010000}"/>
    <hyperlink ref="Y58" r:id="rId445" display="pw:\\pw.planservi.com.br:PROJETOS\Documents\C0849 - DER\40_Emissao\03_GRD\0-GRDs_Enviadas DER\18ºMEDIÇÃO-26-12-23 A 25-01-24\MR.DER-0515_24\" xr:uid="{00000000-0004-0000-0900-0000ED010000}"/>
    <hyperlink ref="M80" r:id="rId446" display="pw:\\pw.planservi.com.br:PROJETOS\Documents\C0849 - DER\40_Emissao\03_GRD\0-GRDs_Enviadas DER\18ºMEDIÇÃO-26-12-23 A 25-01-24\MR.DER-0515_24\" xr:uid="{00000000-0004-0000-0900-0000EE010000}"/>
    <hyperlink ref="AE487" r:id="rId447" display="pw:\\SRVPW3.pls.planservi.com.br:PW_PROJETOS\Documents\C0849 - DER\40_Emissao\03_GRD\0-GRDs_Enviadas DER\19ºMEDIÇÃO-26-01-24 A 25-02-24\MR.DER-0527_24\" xr:uid="{00000000-0004-0000-0900-0000EF010000}"/>
    <hyperlink ref="AE488" r:id="rId448" display="pw:\\SRVPW3.pls.planservi.com.br:PW_PROJETOS\Documents\C0849 - DER\40_Emissao\03_GRD\0-GRDs_Enviadas DER\19ºMEDIÇÃO-26-01-24 A 25-02-24\MR.DER-0527_24\" xr:uid="{00000000-0004-0000-0900-0000F0010000}"/>
    <hyperlink ref="AE489" r:id="rId449" display="pw:\\SRVPW3.pls.planservi.com.br:PW_PROJETOS\Documents\C0849 - DER\40_Emissao\03_GRD\0-GRDs_Enviadas DER\19ºMEDIÇÃO-26-01-24 A 25-02-24\MR.DER-0527_24\" xr:uid="{00000000-0004-0000-0900-0000F1010000}"/>
    <hyperlink ref="AE490" r:id="rId450" display="pw:\\SRVPW3.pls.planservi.com.br:PW_PROJETOS\Documents\C0849 - DER\40_Emissao\03_GRD\0-GRDs_Enviadas DER\19ºMEDIÇÃO-26-01-24 A 25-02-24\MR.DER-0527_24\" xr:uid="{00000000-0004-0000-0900-0000F2010000}"/>
    <hyperlink ref="S107" r:id="rId451" display="pw:\\SRVPW3.pls.planservi.com.br:PW_PROJETOS\Documents\C0849 - DER\40_Emissao\03_GRD\0-GRDs_Enviadas DER\19ºMEDIÇÃO-26-01-24 A 25-02-24\MR.DER-0528_24\" xr:uid="{00000000-0004-0000-0900-0000F3010000}"/>
    <hyperlink ref="S108" r:id="rId452" display="pw:\\SRVPW3.pls.planservi.com.br:PW_PROJETOS\Documents\C0849 - DER\40_Emissao\03_GRD\0-GRDs_Enviadas DER\19ºMEDIÇÃO-26-01-24 A 25-02-24\MR.DER-0528_24\" xr:uid="{00000000-0004-0000-0900-0000F4010000}"/>
    <hyperlink ref="S115" r:id="rId453" display="pw:\\SRVPW3.pls.planservi.com.br:PW_PROJETOS\Documents\C0849 - DER\40_Emissao\03_GRD\0-GRDs_Enviadas DER\19ºMEDIÇÃO-26-01-24 A 25-02-24\MR.DER-0528_24\" xr:uid="{00000000-0004-0000-0900-0000F5010000}"/>
    <hyperlink ref="S118" r:id="rId454" display="pw:\\SRVPW3.pls.planservi.com.br:PW_PROJETOS\Documents\C0849 - DER\40_Emissao\03_GRD\0-GRDs_Enviadas DER\19ºMEDIÇÃO-26-01-24 A 25-02-24\MR.DER-0528_24\" xr:uid="{00000000-0004-0000-0900-0000F6010000}"/>
    <hyperlink ref="S119" r:id="rId455" display="pw:\\SRVPW3.pls.planservi.com.br:PW_PROJETOS\Documents\C0849 - DER\40_Emissao\03_GRD\0-GRDs_Enviadas DER\19ºMEDIÇÃO-26-01-24 A 25-02-24\MR.DER-0528_24\" xr:uid="{00000000-0004-0000-0900-0000F7010000}"/>
    <hyperlink ref="S123" r:id="rId456" display="pw:\\SRVPW3.pls.planservi.com.br:PW_PROJETOS\Documents\C0849 - DER\40_Emissao\03_GRD\0-GRDs_Enviadas DER\19ºMEDIÇÃO-26-01-24 A 25-02-24\MR.DER-0528_24\" xr:uid="{00000000-0004-0000-0900-0000F8010000}"/>
    <hyperlink ref="S125" r:id="rId457" display="pw:\\SRVPW3.pls.planservi.com.br:PW_PROJETOS\Documents\C0849 - DER\40_Emissao\03_GRD\0-GRDs_Enviadas DER\19ºMEDIÇÃO-26-01-24 A 25-02-24\MR.DER-0528_24\" xr:uid="{00000000-0004-0000-0900-0000F9010000}"/>
    <hyperlink ref="S135" r:id="rId458" display="pw:\\SRVPW3.pls.planservi.com.br:PW_PROJETOS\Documents\C0849 - DER\40_Emissao\03_GRD\0-GRDs_Enviadas DER\19ºMEDIÇÃO-26-01-24 A 25-02-24\MR.DER-0528_24\" xr:uid="{00000000-0004-0000-0900-0000FA010000}"/>
    <hyperlink ref="S133" r:id="rId459" display="pw:\\SRVPW3.pls.planservi.com.br:PW_PROJETOS\Documents\C0849 - DER\40_Emissao\03_GRD\0-GRDs_Enviadas DER\19ºMEDIÇÃO-26-01-24 A 25-02-24\MR.DER-0528_24\" xr:uid="{00000000-0004-0000-0900-0000FB010000}"/>
    <hyperlink ref="S130" r:id="rId460" display="pw:\\SRVPW3.pls.planservi.com.br:PW_PROJETOS\Documents\C0849 - DER\40_Emissao\03_GRD\0-GRDs_Enviadas DER\19ºMEDIÇÃO-26-01-24 A 25-02-24\MR.DER-0528_24\" xr:uid="{00000000-0004-0000-0900-0000FC010000}"/>
    <hyperlink ref="S128" r:id="rId461" display="pw:\\SRVPW3.pls.planservi.com.br:PW_PROJETOS\Documents\C0849 - DER\40_Emissao\03_GRD\0-GRDs_Enviadas DER\19ºMEDIÇÃO-26-01-24 A 25-02-24\MR.DER-0528_24\" xr:uid="{00000000-0004-0000-0900-0000FD010000}"/>
    <hyperlink ref="S132" r:id="rId462" display="pw:\\SRVPW3.pls.planservi.com.br:PW_PROJETOS\Documents\C0849 - DER\40_Emissao\03_GRD\0-GRDs_Enviadas DER\19ºMEDIÇÃO-26-01-24 A 25-02-24\MR.DER-0528_24\" xr:uid="{00000000-0004-0000-0900-0000FE010000}"/>
    <hyperlink ref="S131" r:id="rId463" display="pw:\\SRVPW3.pls.planservi.com.br:PW_PROJETOS\Documents\C0849 - DER\40_Emissao\03_GRD\0-GRDs_Enviadas DER\19ºMEDIÇÃO-26-01-24 A 25-02-24\MR.DER-0528_24\" xr:uid="{00000000-0004-0000-0900-0000FF010000}"/>
    <hyperlink ref="S129" r:id="rId464" display="pw:\\SRVPW3.pls.planservi.com.br:PW_PROJETOS\Documents\C0849 - DER\40_Emissao\03_GRD\0-GRDs_Enviadas DER\19ºMEDIÇÃO-26-01-24 A 25-02-24\MR.DER-0528_24\" xr:uid="{00000000-0004-0000-0900-000000020000}"/>
    <hyperlink ref="S127" r:id="rId465" display="pw:\\SRVPW3.pls.planservi.com.br:PW_PROJETOS\Documents\C0849 - DER\40_Emissao\03_GRD\0-GRDs_Enviadas DER\19ºMEDIÇÃO-26-01-24 A 25-02-24\MR.DER-0528_24\" xr:uid="{00000000-0004-0000-0900-000001020000}"/>
    <hyperlink ref="S126" r:id="rId466" display="pw:\\SRVPW3.pls.planservi.com.br:PW_PROJETOS\Documents\C0849 - DER\40_Emissao\03_GRD\0-GRDs_Enviadas DER\19ºMEDIÇÃO-26-01-24 A 25-02-24\MR.DER-0528_24\" xr:uid="{00000000-0004-0000-0900-000002020000}"/>
    <hyperlink ref="S124" r:id="rId467" display="pw:\\SRVPW3.pls.planservi.com.br:PW_PROJETOS\Documents\C0849 - DER\40_Emissao\03_GRD\0-GRDs_Enviadas DER\19ºMEDIÇÃO-26-01-24 A 25-02-24\MR.DER-0528_24\" xr:uid="{00000000-0004-0000-0900-000003020000}"/>
    <hyperlink ref="S122" r:id="rId468" display="pw:\\SRVPW3.pls.planservi.com.br:PW_PROJETOS\Documents\C0849 - DER\40_Emissao\03_GRD\0-GRDs_Enviadas DER\19ºMEDIÇÃO-26-01-24 A 25-02-24\MR.DER-0528_24\" xr:uid="{00000000-0004-0000-0900-000004020000}"/>
    <hyperlink ref="S121" r:id="rId469" display="pw:\\SRVPW3.pls.planservi.com.br:PW_PROJETOS\Documents\C0849 - DER\40_Emissao\03_GRD\0-GRDs_Enviadas DER\19ºMEDIÇÃO-26-01-24 A 25-02-24\MR.DER-0528_24\" xr:uid="{00000000-0004-0000-0900-000005020000}"/>
    <hyperlink ref="S120" r:id="rId470" display="pw:\\SRVPW3.pls.planservi.com.br:PW_PROJETOS\Documents\C0849 - DER\40_Emissao\03_GRD\0-GRDs_Enviadas DER\19ºMEDIÇÃO-26-01-24 A 25-02-24\MR.DER-0528_24\" xr:uid="{00000000-0004-0000-0900-000006020000}"/>
    <hyperlink ref="S136" r:id="rId471" display="pw:\\SRVPW3.pls.planservi.com.br:PW_PROJETOS\Documents\C0849 - DER\40_Emissao\03_GRD\0-GRDs_Enviadas DER\19ºMEDIÇÃO-26-01-24 A 25-02-24\MR.DER-0528_24\" xr:uid="{00000000-0004-0000-0900-000007020000}"/>
    <hyperlink ref="S109" r:id="rId472" display="pw:\\SRVPW3.pls.planservi.com.br:PW_PROJETOS\Documents\C0849 - DER\40_Emissao\03_GRD\0-GRDs_Enviadas DER\19ºMEDIÇÃO-26-01-24 A 25-02-24\MR.DER-0528_24\" xr:uid="{00000000-0004-0000-0900-000008020000}"/>
    <hyperlink ref="S110" r:id="rId473" display="pw:\\SRVPW3.pls.planservi.com.br:PW_PROJETOS\Documents\C0849 - DER\40_Emissao\03_GRD\0-GRDs_Enviadas DER\19ºMEDIÇÃO-26-01-24 A 25-02-24\MR.DER-0528_24\" xr:uid="{00000000-0004-0000-0900-000009020000}"/>
    <hyperlink ref="S111" r:id="rId474" display="pw:\\SRVPW3.pls.planservi.com.br:PW_PROJETOS\Documents\C0849 - DER\40_Emissao\03_GRD\0-GRDs_Enviadas DER\19ºMEDIÇÃO-26-01-24 A 25-02-24\MR.DER-0528_24\" xr:uid="{00000000-0004-0000-0900-00000A020000}"/>
    <hyperlink ref="S112" r:id="rId475" display="pw:\\SRVPW3.pls.planservi.com.br:PW_PROJETOS\Documents\C0849 - DER\40_Emissao\03_GRD\0-GRDs_Enviadas DER\19ºMEDIÇÃO-26-01-24 A 25-02-24\MR.DER-0528_24\" xr:uid="{00000000-0004-0000-0900-00000B020000}"/>
    <hyperlink ref="S113" r:id="rId476" display="pw:\\SRVPW3.pls.planservi.com.br:PW_PROJETOS\Documents\C0849 - DER\40_Emissao\03_GRD\0-GRDs_Enviadas DER\19ºMEDIÇÃO-26-01-24 A 25-02-24\MR.DER-0528_24\" xr:uid="{00000000-0004-0000-0900-00000C020000}"/>
    <hyperlink ref="S114" r:id="rId477" display="pw:\\SRVPW3.pls.planservi.com.br:PW_PROJETOS\Documents\C0849 - DER\40_Emissao\03_GRD\0-GRDs_Enviadas DER\19ºMEDIÇÃO-26-01-24 A 25-02-24\MR.DER-0528_24\" xr:uid="{00000000-0004-0000-0900-00000D020000}"/>
    <hyperlink ref="S116" r:id="rId478" display="pw:\\SRVPW3.pls.planservi.com.br:PW_PROJETOS\Documents\C0849 - DER\40_Emissao\03_GRD\0-GRDs_Enviadas DER\19ºMEDIÇÃO-26-01-24 A 25-02-24\MR.DER-0528_24\" xr:uid="{00000000-0004-0000-0900-00000E020000}"/>
    <hyperlink ref="S117" r:id="rId479" display="pw:\\SRVPW3.pls.planservi.com.br:PW_PROJETOS\Documents\C0849 - DER\40_Emissao\03_GRD\0-GRDs_Enviadas DER\19ºMEDIÇÃO-26-01-24 A 25-02-24\MR.DER-0528_24\" xr:uid="{00000000-0004-0000-0900-00000F020000}"/>
    <hyperlink ref="S6" r:id="rId480" display="pw:\\SRVPW3.pls.planservi.com.br:PW_PROJETOS\Documents\C0849 - DER\40_Emissao\03_GRD\0-GRDs_Enviadas DER\19ºMEDIÇÃO-26-01-24 A 25-02-24\MR.DER-0528_24\" xr:uid="{00000000-0004-0000-0900-000010020000}"/>
    <hyperlink ref="AK487" r:id="rId481" display="pw:\\SRVPW3.pls.planservi.com.br:PW_PROJETOS\Documents\C0849 - DER\40_Emissao\03_GRD\0-GRDs_Enviadas DER\19ºMEDIÇÃO-26-01-24 A 25-02-24\MR.DER-0537_24\" xr:uid="{00000000-0004-0000-0900-000011020000}"/>
    <hyperlink ref="Y301" r:id="rId482" display="pw:\\SRVPW3.pls.planservi.com.br:PW_PROJETOS\Documents\C0849 - DER\40_Emissao\03_GRD\0-GRDs_Enviadas DER\19ºMEDIÇÃO-26-01-24 A 25-02-24\MR.DER-0544_24\" xr:uid="{00000000-0004-0000-0900-000012020000}"/>
    <hyperlink ref="Y302" r:id="rId483" display="pw:\\SRVPW3.pls.planservi.com.br:PW_PROJETOS\Documents\C0849 - DER\40_Emissao\03_GRD\0-GRDs_Enviadas DER\19ºMEDIÇÃO-26-01-24 A 25-02-24\MR.DER-0544_24\" xr:uid="{00000000-0004-0000-0900-000013020000}"/>
    <hyperlink ref="Y303" r:id="rId484" display="pw:\\SRVPW3.pls.planservi.com.br:PW_PROJETOS\Documents\C0849 - DER\40_Emissao\03_GRD\0-GRDs_Enviadas DER\19ºMEDIÇÃO-26-01-24 A 25-02-24\MR.DER-0544_24\" xr:uid="{00000000-0004-0000-0900-000014020000}"/>
    <hyperlink ref="Y304" r:id="rId485" display="pw:\\SRVPW3.pls.planservi.com.br:PW_PROJETOS\Documents\C0849 - DER\40_Emissao\03_GRD\0-GRDs_Enviadas DER\19ºMEDIÇÃO-26-01-24 A 25-02-24\MR.DER-0544_24\" xr:uid="{00000000-0004-0000-0900-000015020000}"/>
    <hyperlink ref="Y305" r:id="rId486" display="pw:\\SRVPW3.pls.planservi.com.br:PW_PROJETOS\Documents\C0849 - DER\40_Emissao\03_GRD\0-GRDs_Enviadas DER\19ºMEDIÇÃO-26-01-24 A 25-02-24\MR.DER-0544_24\" xr:uid="{00000000-0004-0000-0900-000016020000}"/>
    <hyperlink ref="M313" r:id="rId487" display="pw:\\SRVPW3.pls.planservi.com.br:PW_PROJETOS\Documents\C0849 - DER\40_Emissao\03_GRD\0-GRDs_Enviadas DER\19ºMEDIÇÃO-26-01-24 A 25-02-24\MR.DER-0544_24\" xr:uid="{00000000-0004-0000-0900-000017020000}"/>
    <hyperlink ref="M314" r:id="rId488" display="pw:\\SRVPW3.pls.planservi.com.br:PW_PROJETOS\Documents\C0849 - DER\40_Emissao\03_GRD\0-GRDs_Enviadas DER\19ºMEDIÇÃO-26-01-24 A 25-02-24\MR.DER-0544_24\" xr:uid="{00000000-0004-0000-0900-000018020000}"/>
    <hyperlink ref="M315" r:id="rId489" display="pw:\\SRVPW3.pls.planservi.com.br:PW_PROJETOS\Documents\C0849 - DER\40_Emissao\03_GRD\0-GRDs_Enviadas DER\19ºMEDIÇÃO-26-01-24 A 25-02-24\MR.DER-0544_24\" xr:uid="{00000000-0004-0000-0900-000019020000}"/>
    <hyperlink ref="M316" r:id="rId490" display="pw:\\SRVPW3.pls.planservi.com.br:PW_PROJETOS\Documents\C0849 - DER\40_Emissao\03_GRD\0-GRDs_Enviadas DER\19ºMEDIÇÃO-26-01-24 A 25-02-24\MR.DER-0544_24\" xr:uid="{00000000-0004-0000-0900-00001A020000}"/>
    <hyperlink ref="M317" r:id="rId491" display="pw:\\SRVPW3.pls.planservi.com.br:PW_PROJETOS\Documents\C0849 - DER\40_Emissao\03_GRD\0-GRDs_Enviadas DER\19ºMEDIÇÃO-26-01-24 A 25-02-24\MR.DER-0544_24\" xr:uid="{00000000-0004-0000-0900-00001B020000}"/>
    <hyperlink ref="M318" r:id="rId492" display="pw:\\SRVPW3.pls.planservi.com.br:PW_PROJETOS\Documents\C0849 - DER\40_Emissao\03_GRD\0-GRDs_Enviadas DER\19ºMEDIÇÃO-26-01-24 A 25-02-24\MR.DER-0544_24\" xr:uid="{00000000-0004-0000-0900-00001C020000}"/>
    <hyperlink ref="M319" r:id="rId493" display="pw:\\SRVPW3.pls.planservi.com.br:PW_PROJETOS\Documents\C0849 - DER\40_Emissao\03_GRD\0-GRDs_Enviadas DER\19ºMEDIÇÃO-26-01-24 A 25-02-24\MR.DER-0544_24\" xr:uid="{00000000-0004-0000-0900-00001D020000}"/>
    <hyperlink ref="M320" r:id="rId494" display="pw:\\SRVPW3.pls.planservi.com.br:PW_PROJETOS\Documents\C0849 - DER\40_Emissao\03_GRD\0-GRDs_Enviadas DER\19ºMEDIÇÃO-26-01-24 A 25-02-24\MR.DER-0544_24\" xr:uid="{00000000-0004-0000-0900-00001E020000}"/>
    <hyperlink ref="M321" r:id="rId495" display="pw:\\SRVPW3.pls.planservi.com.br:PW_PROJETOS\Documents\C0849 - DER\40_Emissao\03_GRD\0-GRDs_Enviadas DER\19ºMEDIÇÃO-26-01-24 A 25-02-24\MR.DER-0544_24\" xr:uid="{00000000-0004-0000-0900-00001F020000}"/>
    <hyperlink ref="M322" r:id="rId496" display="pw:\\SRVPW3.pls.planservi.com.br:PW_PROJETOS\Documents\C0849 - DER\40_Emissao\03_GRD\0-GRDs_Enviadas DER\19ºMEDIÇÃO-26-01-24 A 25-02-24\MR.DER-0544_24\" xr:uid="{00000000-0004-0000-0900-000020020000}"/>
    <hyperlink ref="M323" r:id="rId497" display="pw:\\SRVPW3.pls.planservi.com.br:PW_PROJETOS\Documents\C0849 - DER\40_Emissao\03_GRD\0-GRDs_Enviadas DER\19ºMEDIÇÃO-26-01-24 A 25-02-24\MR.DER-0544_24\" xr:uid="{00000000-0004-0000-0900-000021020000}"/>
    <hyperlink ref="M324" r:id="rId498" display="pw:\\SRVPW3.pls.planservi.com.br:PW_PROJETOS\Documents\C0849 - DER\40_Emissao\03_GRD\0-GRDs_Enviadas DER\19ºMEDIÇÃO-26-01-24 A 25-02-24\MR.DER-0544_24\" xr:uid="{00000000-0004-0000-0900-000022020000}"/>
    <hyperlink ref="M325" r:id="rId499" display="pw:\\SRVPW3.pls.planservi.com.br:PW_PROJETOS\Documents\C0849 - DER\40_Emissao\03_GRD\0-GRDs_Enviadas DER\19ºMEDIÇÃO-26-01-24 A 25-02-24\MR.DER-0544_24\" xr:uid="{00000000-0004-0000-0900-000023020000}"/>
    <hyperlink ref="Y326" r:id="rId500" display="pw:\\SRVPW3.pls.planservi.com.br:PW_PROJETOS\Documents\C0849 - DER\40_Emissao\03_GRD\0-GRDs_Enviadas DER\19ºMEDIÇÃO-26-01-24 A 25-02-24\MR.DER-0544_24\" xr:uid="{00000000-0004-0000-0900-000024020000}"/>
    <hyperlink ref="AE275" r:id="rId501" display="pw:\\SRVPW3.pls.planservi.com.br:PW_PROJETOS\Documents\C0849 - DER\40_Emissao\03_GRD\0-GRDs_Enviadas DER\19ºMEDIÇÃO-26-01-24 A 25-02-24\MR.DER-0545_24\" xr:uid="{00000000-0004-0000-0900-000025020000}"/>
    <hyperlink ref="AE276" r:id="rId502" display="pw:\\SRVPW3.pls.planservi.com.br:PW_PROJETOS\Documents\C0849 - DER\40_Emissao\03_GRD\0-GRDs_Enviadas DER\19ºMEDIÇÃO-26-01-24 A 25-02-24\MR.DER-0545_24\" xr:uid="{00000000-0004-0000-0900-000026020000}"/>
    <hyperlink ref="AE277" r:id="rId503" display="pw:\\SRVPW3.pls.planservi.com.br:PW_PROJETOS\Documents\C0849 - DER\40_Emissao\03_GRD\0-GRDs_Enviadas DER\19ºMEDIÇÃO-26-01-24 A 25-02-24\MR.DER-0545_24\" xr:uid="{00000000-0004-0000-0900-000027020000}"/>
    <hyperlink ref="AE278" r:id="rId504" display="pw:\\SRVPW3.pls.planservi.com.br:PW_PROJETOS\Documents\C0849 - DER\40_Emissao\03_GRD\0-GRDs_Enviadas DER\19ºMEDIÇÃO-26-01-24 A 25-02-24\MR.DER-0545_24\" xr:uid="{00000000-0004-0000-0900-000028020000}"/>
    <hyperlink ref="AE279" r:id="rId505" display="pw:\\SRVPW3.pls.planservi.com.br:PW_PROJETOS\Documents\C0849 - DER\40_Emissao\03_GRD\0-GRDs_Enviadas DER\19ºMEDIÇÃO-26-01-24 A 25-02-24\MR.DER-0545_24\" xr:uid="{00000000-0004-0000-0900-000029020000}"/>
    <hyperlink ref="M287" r:id="rId506" display="pw:\\SRVPW3.pls.planservi.com.br:PW_PROJETOS\Documents\C0849 - DER\40_Emissao\03_GRD\0-GRDs_Enviadas DER\19ºMEDIÇÃO-26-01-24 A 25-02-24\MR.DER-0545_24\" xr:uid="{00000000-0004-0000-0900-00002A020000}"/>
    <hyperlink ref="M288" r:id="rId507" display="pw:\\SRVPW3.pls.planservi.com.br:PW_PROJETOS\Documents\C0849 - DER\40_Emissao\03_GRD\0-GRDs_Enviadas DER\19ºMEDIÇÃO-26-01-24 A 25-02-24\MR.DER-0545_24\" xr:uid="{00000000-0004-0000-0900-00002B020000}"/>
    <hyperlink ref="M289" r:id="rId508" display="pw:\\SRVPW3.pls.planservi.com.br:PW_PROJETOS\Documents\C0849 - DER\40_Emissao\03_GRD\0-GRDs_Enviadas DER\19ºMEDIÇÃO-26-01-24 A 25-02-24\MR.DER-0545_24\" xr:uid="{00000000-0004-0000-0900-00002C020000}"/>
    <hyperlink ref="M290" r:id="rId509" display="pw:\\SRVPW3.pls.planservi.com.br:PW_PROJETOS\Documents\C0849 - DER\40_Emissao\03_GRD\0-GRDs_Enviadas DER\19ºMEDIÇÃO-26-01-24 A 25-02-24\MR.DER-0545_24\" xr:uid="{00000000-0004-0000-0900-00002D020000}"/>
    <hyperlink ref="M291" r:id="rId510" display="pw:\\SRVPW3.pls.planservi.com.br:PW_PROJETOS\Documents\C0849 - DER\40_Emissao\03_GRD\0-GRDs_Enviadas DER\19ºMEDIÇÃO-26-01-24 A 25-02-24\MR.DER-0545_24\" xr:uid="{00000000-0004-0000-0900-00002E020000}"/>
    <hyperlink ref="M292" r:id="rId511" display="pw:\\SRVPW3.pls.planservi.com.br:PW_PROJETOS\Documents\C0849 - DER\40_Emissao\03_GRD\0-GRDs_Enviadas DER\19ºMEDIÇÃO-26-01-24 A 25-02-24\MR.DER-0545_24\" xr:uid="{00000000-0004-0000-0900-00002F020000}"/>
    <hyperlink ref="M293" r:id="rId512" display="pw:\\SRVPW3.pls.planservi.com.br:PW_PROJETOS\Documents\C0849 - DER\40_Emissao\03_GRD\0-GRDs_Enviadas DER\19ºMEDIÇÃO-26-01-24 A 25-02-24\MR.DER-0545_24\" xr:uid="{00000000-0004-0000-0900-000030020000}"/>
    <hyperlink ref="M294" r:id="rId513" display="pw:\\SRVPW3.pls.planservi.com.br:PW_PROJETOS\Documents\C0849 - DER\40_Emissao\03_GRD\0-GRDs_Enviadas DER\19ºMEDIÇÃO-26-01-24 A 25-02-24\MR.DER-0545_24\" xr:uid="{00000000-0004-0000-0900-000031020000}"/>
    <hyperlink ref="M295" r:id="rId514" display="pw:\\SRVPW3.pls.planservi.com.br:PW_PROJETOS\Documents\C0849 - DER\40_Emissao\03_GRD\0-GRDs_Enviadas DER\19ºMEDIÇÃO-26-01-24 A 25-02-24\MR.DER-0545_24\" xr:uid="{00000000-0004-0000-0900-000032020000}"/>
    <hyperlink ref="M296" r:id="rId515" display="pw:\\SRVPW3.pls.planservi.com.br:PW_PROJETOS\Documents\C0849 - DER\40_Emissao\03_GRD\0-GRDs_Enviadas DER\19ºMEDIÇÃO-26-01-24 A 25-02-24\MR.DER-0545_24\" xr:uid="{00000000-0004-0000-0900-000033020000}"/>
    <hyperlink ref="M297" r:id="rId516" display="pw:\\SRVPW3.pls.planservi.com.br:PW_PROJETOS\Documents\C0849 - DER\40_Emissao\03_GRD\0-GRDs_Enviadas DER\19ºMEDIÇÃO-26-01-24 A 25-02-24\MR.DER-0545_24\" xr:uid="{00000000-0004-0000-0900-000034020000}"/>
    <hyperlink ref="M298" r:id="rId517" display="pw:\\SRVPW3.pls.planservi.com.br:PW_PROJETOS\Documents\C0849 - DER\40_Emissao\03_GRD\0-GRDs_Enviadas DER\19ºMEDIÇÃO-26-01-24 A 25-02-24\MR.DER-0545_24\" xr:uid="{00000000-0004-0000-0900-000035020000}"/>
    <hyperlink ref="Y300" r:id="rId518" display="pw:\\SRVPW3.pls.planservi.com.br:PW_PROJETOS\Documents\C0849 - DER\40_Emissao\03_GRD\0-GRDs_Enviadas DER\19ºMEDIÇÃO-26-01-24 A 25-02-24\MR.DER-0545_24\" xr:uid="{00000000-0004-0000-0900-000036020000}"/>
    <hyperlink ref="M82" r:id="rId519" display="pw:\\SRVPW3.pls.planservi.com.br:PW_PROJETOS\Documents\C0849 - DER\40_Emissao\03_GRD\0-GRDs_Enviadas DER\18ºMEDIÇÃO-26-12-23 A 25-01-24\MR.DER-0520_24\" xr:uid="{00000000-0004-0000-0900-000037020000}"/>
    <hyperlink ref="M83" r:id="rId520" display="pw:\\SRVPW3.pls.planservi.com.br:PW_PROJETOS\Documents\C0849 - DER\40_Emissao\03_GRD\0-GRDs_Enviadas DER\18ºMEDIÇÃO-26-12-23 A 25-01-24\MR.DER-0520_24\" xr:uid="{00000000-0004-0000-0900-000038020000}"/>
    <hyperlink ref="M84" r:id="rId521" display="pw:\\SRVPW3.pls.planservi.com.br:PW_PROJETOS\Documents\C0849 - DER\40_Emissao\03_GRD\0-GRDs_Enviadas DER\18ºMEDIÇÃO-26-12-23 A 25-01-24\MR.DER-0520_24\" xr:uid="{00000000-0004-0000-0900-000039020000}"/>
    <hyperlink ref="M85" r:id="rId522" display="pw:\\SRVPW3.pls.planservi.com.br:PW_PROJETOS\Documents\C0849 - DER\40_Emissao\03_GRD\0-GRDs_Enviadas DER\18ºMEDIÇÃO-26-12-23 A 25-01-24\MR.DER-0520_24\" xr:uid="{00000000-0004-0000-0900-00003A020000}"/>
    <hyperlink ref="M86" r:id="rId523" display="pw:\\SRVPW3.pls.planservi.com.br:PW_PROJETOS\Documents\C0849 - DER\40_Emissao\03_GRD\0-GRDs_Enviadas DER\18ºMEDIÇÃO-26-12-23 A 25-01-24\MR.DER-0520_24\" xr:uid="{00000000-0004-0000-0900-00003B020000}"/>
    <hyperlink ref="M87" r:id="rId524" display="pw:\\SRVPW3.pls.planservi.com.br:PW_PROJETOS\Documents\C0849 - DER\40_Emissao\03_GRD\0-GRDs_Enviadas DER\18ºMEDIÇÃO-26-12-23 A 25-01-24\MR.DER-0520_24\" xr:uid="{00000000-0004-0000-0900-00003C020000}"/>
    <hyperlink ref="M247" r:id="rId525" display="pw:\\SRVPW3.pls.planservi.com.br:PW_PROJETOS\Documents\C0849 - DER\40_Emissao\03_GRD\0-GRDs_Enviadas DER\18ºMEDIÇÃO-26-12-23 A 25-01-24\MR.DER-0519_24\" xr:uid="{00000000-0004-0000-0900-00005B020000}"/>
    <hyperlink ref="AQ487" r:id="rId526" display="pw:\\SRVPW3.pls.planservi.com.br:Projetos\Documents\C0849 - DER\40_Emissao\03_GRD\0-GRDs_Enviadas DER\20ºMEDIÇÃO-26-02-2024 A 25-03-24\MR.DER-0550_24\" xr:uid="{00000000-0004-0000-0900-00005C020000}"/>
    <hyperlink ref="S313" r:id="rId527" display="pw:\\SRVPW3.pls.planservi.com.br:Projetos\Documents\C0849 - DER\40_Emissao\03_GRD\0-GRDs_Enviadas DER\20ºMEDIÇÃO-26-02-2024 A 25-03-24\MR.DER-0562_24\" xr:uid="{00000000-0004-0000-0900-00005D020000}"/>
    <hyperlink ref="S314" r:id="rId528" display="pw:\\SRVPW3.pls.planservi.com.br:Projetos\Documents\C0849 - DER\40_Emissao\03_GRD\0-GRDs_Enviadas DER\20ºMEDIÇÃO-26-02-2024 A 25-03-24\MR.DER-0562_24\" xr:uid="{00000000-0004-0000-0900-00005E020000}"/>
    <hyperlink ref="S315" r:id="rId529" display="pw:\\SRVPW3.pls.planservi.com.br:Projetos\Documents\C0849 - DER\40_Emissao\03_GRD\0-GRDs_Enviadas DER\20ºMEDIÇÃO-26-02-2024 A 25-03-24\MR.DER-0562_24\" xr:uid="{00000000-0004-0000-0900-00005F020000}"/>
    <hyperlink ref="S316" r:id="rId530" display="pw:\\SRVPW3.pls.planservi.com.br:Projetos\Documents\C0849 - DER\40_Emissao\03_GRD\0-GRDs_Enviadas DER\20ºMEDIÇÃO-26-02-2024 A 25-03-24\MR.DER-0562_24\" xr:uid="{00000000-0004-0000-0900-000060020000}"/>
    <hyperlink ref="S317" r:id="rId531" display="pw:\\SRVPW3.pls.planservi.com.br:Projetos\Documents\C0849 - DER\40_Emissao\03_GRD\0-GRDs_Enviadas DER\20ºMEDIÇÃO-26-02-2024 A 25-03-24\MR.DER-0562_24\" xr:uid="{00000000-0004-0000-0900-000061020000}"/>
    <hyperlink ref="S318" r:id="rId532" display="pw:\\SRVPW3.pls.planservi.com.br:Projetos\Documents\C0849 - DER\40_Emissao\03_GRD\0-GRDs_Enviadas DER\20ºMEDIÇÃO-26-02-2024 A 25-03-24\MR.DER-0562_24\" xr:uid="{00000000-0004-0000-0900-000062020000}"/>
    <hyperlink ref="S319" r:id="rId533" display="pw:\\SRVPW3.pls.planservi.com.br:Projetos\Documents\C0849 - DER\40_Emissao\03_GRD\0-GRDs_Enviadas DER\20ºMEDIÇÃO-26-02-2024 A 25-03-24\MR.DER-0562_24\" xr:uid="{00000000-0004-0000-0900-000063020000}"/>
    <hyperlink ref="S320" r:id="rId534" display="pw:\\SRVPW3.pls.planservi.com.br:Projetos\Documents\C0849 - DER\40_Emissao\03_GRD\0-GRDs_Enviadas DER\20ºMEDIÇÃO-26-02-2024 A 25-03-24\MR.DER-0562_24\" xr:uid="{00000000-0004-0000-0900-000064020000}"/>
    <hyperlink ref="S321" r:id="rId535" display="pw:\\SRVPW3.pls.planservi.com.br:Projetos\Documents\C0849 - DER\40_Emissao\03_GRD\0-GRDs_Enviadas DER\20ºMEDIÇÃO-26-02-2024 A 25-03-24\MR.DER-0562_24\" xr:uid="{00000000-0004-0000-0900-000065020000}"/>
    <hyperlink ref="S322" r:id="rId536" display="pw:\\SRVPW3.pls.planservi.com.br:Projetos\Documents\C0849 - DER\40_Emissao\03_GRD\0-GRDs_Enviadas DER\20ºMEDIÇÃO-26-02-2024 A 25-03-24\MR.DER-0562_24\" xr:uid="{00000000-0004-0000-0900-000066020000}"/>
    <hyperlink ref="S323" r:id="rId537" display="pw:\\SRVPW3.pls.planservi.com.br:Projetos\Documents\C0849 - DER\40_Emissao\03_GRD\0-GRDs_Enviadas DER\20ºMEDIÇÃO-26-02-2024 A 25-03-24\MR.DER-0562_24\" xr:uid="{00000000-0004-0000-0900-000067020000}"/>
    <hyperlink ref="S324" r:id="rId538" display="pw:\\SRVPW3.pls.planservi.com.br:Projetos\Documents\C0849 - DER\40_Emissao\03_GRD\0-GRDs_Enviadas DER\20ºMEDIÇÃO-26-02-2024 A 25-03-24\MR.DER-0562_24\" xr:uid="{00000000-0004-0000-0900-000068020000}"/>
    <hyperlink ref="S325" r:id="rId539" display="pw:\\SRVPW3.pls.planservi.com.br:Projetos\Documents\C0849 - DER\40_Emissao\03_GRD\0-GRDs_Enviadas DER\20ºMEDIÇÃO-26-02-2024 A 25-03-24\MR.DER-0562_24\" xr:uid="{00000000-0004-0000-0900-000069020000}"/>
    <hyperlink ref="AE301" r:id="rId540" display="pw:\\SRVPW3.pls.planservi.com.br:Projetos\Documents\C0849 - DER\40_Emissao\03_GRD\0-GRDs_Enviadas DER\20ºMEDIÇÃO-26-02-2024 A 25-03-24\MR.DER-0562_24\" xr:uid="{00000000-0004-0000-0900-00006A020000}"/>
    <hyperlink ref="AE302" r:id="rId541" display="pw:\\SRVPW3.pls.planservi.com.br:Projetos\Documents\C0849 - DER\40_Emissao\03_GRD\0-GRDs_Enviadas DER\20ºMEDIÇÃO-26-02-2024 A 25-03-24\MR.DER-0562_24\" xr:uid="{00000000-0004-0000-0900-00006B020000}"/>
    <hyperlink ref="AE303" r:id="rId542" display="pw:\\SRVPW3.pls.planservi.com.br:Projetos\Documents\C0849 - DER\40_Emissao\03_GRD\0-GRDs_Enviadas DER\20ºMEDIÇÃO-26-02-2024 A 25-03-24\MR.DER-0562_24\" xr:uid="{00000000-0004-0000-0900-00006C020000}"/>
    <hyperlink ref="AE304" r:id="rId543" display="pw:\\SRVPW3.pls.planservi.com.br:Projetos\Documents\C0849 - DER\40_Emissao\03_GRD\0-GRDs_Enviadas DER\20ºMEDIÇÃO-26-02-2024 A 25-03-24\MR.DER-0562_24\" xr:uid="{00000000-0004-0000-0900-00006D020000}"/>
    <hyperlink ref="AE305" r:id="rId544" display="pw:\\SRVPW3.pls.planservi.com.br:Projetos\Documents\C0849 - DER\40_Emissao\03_GRD\0-GRDs_Enviadas DER\20ºMEDIÇÃO-26-02-2024 A 25-03-24\MR.DER-0562_24\" xr:uid="{00000000-0004-0000-0900-00006E020000}"/>
    <hyperlink ref="AE326" r:id="rId545" display="pw:\\SRVPW3.pls.planservi.com.br:Projetos\Documents\C0849 - DER\40_Emissao\03_GRD\0-GRDs_Enviadas DER\20ºMEDIÇÃO-26-02-2024 A 25-03-24\MR.DER-0562_24\" xr:uid="{00000000-0004-0000-0900-00006F020000}"/>
    <hyperlink ref="AK275" r:id="rId546" display="pw:\\SRVPW3.pls.planservi.com.br:Projetos\Documents\C0849 - DER\40_Emissao\03_GRD\0-GRDs_Enviadas DER\20ºMEDIÇÃO-26-02-2024 A 25-03-24\MR.DER-0561_24\" xr:uid="{00000000-0004-0000-0900-000070020000}"/>
    <hyperlink ref="AK276" r:id="rId547" display="pw:\\SRVPW3.pls.planservi.com.br:Projetos\Documents\C0849 - DER\40_Emissao\03_GRD\0-GRDs_Enviadas DER\20ºMEDIÇÃO-26-02-2024 A 25-03-24\MR.DER-0561_24\" xr:uid="{00000000-0004-0000-0900-000071020000}"/>
    <hyperlink ref="AK277" r:id="rId548" display="pw:\\SRVPW3.pls.planservi.com.br:Projetos\Documents\C0849 - DER\40_Emissao\03_GRD\0-GRDs_Enviadas DER\20ºMEDIÇÃO-26-02-2024 A 25-03-24\MR.DER-0561_24\" xr:uid="{00000000-0004-0000-0900-000072020000}"/>
    <hyperlink ref="AK278" r:id="rId549" display="pw:\\SRVPW3.pls.planservi.com.br:Projetos\Documents\C0849 - DER\40_Emissao\03_GRD\0-GRDs_Enviadas DER\20ºMEDIÇÃO-26-02-2024 A 25-03-24\MR.DER-0561_24\" xr:uid="{00000000-0004-0000-0900-000073020000}"/>
    <hyperlink ref="AK279" r:id="rId550" display="pw:\\SRVPW3.pls.planservi.com.br:Projetos\Documents\C0849 - DER\40_Emissao\03_GRD\0-GRDs_Enviadas DER\20ºMEDIÇÃO-26-02-2024 A 25-03-24\MR.DER-0561_24\" xr:uid="{00000000-0004-0000-0900-000074020000}"/>
    <hyperlink ref="S287" r:id="rId551" display="pw:\\SRVPW3.pls.planservi.com.br:Projetos\Documents\C0849 - DER\40_Emissao\03_GRD\0-GRDs_Enviadas DER\20ºMEDIÇÃO-26-02-2024 A 25-03-24\MR.DER-0561_24\" xr:uid="{00000000-0004-0000-0900-000075020000}"/>
    <hyperlink ref="S288" r:id="rId552" display="pw:\\SRVPW3.pls.planservi.com.br:Projetos\Documents\C0849 - DER\40_Emissao\03_GRD\0-GRDs_Enviadas DER\20ºMEDIÇÃO-26-02-2024 A 25-03-24\MR.DER-0561_24\" xr:uid="{00000000-0004-0000-0900-000076020000}"/>
    <hyperlink ref="S289" r:id="rId553" display="pw:\\SRVPW3.pls.planservi.com.br:Projetos\Documents\C0849 - DER\40_Emissao\03_GRD\0-GRDs_Enviadas DER\20ºMEDIÇÃO-26-02-2024 A 25-03-24\MR.DER-0561_24\" xr:uid="{00000000-0004-0000-0900-000077020000}"/>
    <hyperlink ref="S290" r:id="rId554" display="pw:\\SRVPW3.pls.planservi.com.br:Projetos\Documents\C0849 - DER\40_Emissao\03_GRD\0-GRDs_Enviadas DER\20ºMEDIÇÃO-26-02-2024 A 25-03-24\MR.DER-0561_24\" xr:uid="{00000000-0004-0000-0900-000078020000}"/>
    <hyperlink ref="S291" r:id="rId555" display="pw:\\SRVPW3.pls.planservi.com.br:Projetos\Documents\C0849 - DER\40_Emissao\03_GRD\0-GRDs_Enviadas DER\20ºMEDIÇÃO-26-02-2024 A 25-03-24\MR.DER-0561_24\" xr:uid="{00000000-0004-0000-0900-000079020000}"/>
    <hyperlink ref="S292" r:id="rId556" display="pw:\\SRVPW3.pls.planservi.com.br:Projetos\Documents\C0849 - DER\40_Emissao\03_GRD\0-GRDs_Enviadas DER\20ºMEDIÇÃO-26-02-2024 A 25-03-24\MR.DER-0561_24\" xr:uid="{00000000-0004-0000-0900-00007A020000}"/>
    <hyperlink ref="S293" r:id="rId557" display="pw:\\SRVPW3.pls.planservi.com.br:Projetos\Documents\C0849 - DER\40_Emissao\03_GRD\0-GRDs_Enviadas DER\20ºMEDIÇÃO-26-02-2024 A 25-03-24\MR.DER-0561_24\" xr:uid="{00000000-0004-0000-0900-00007B020000}"/>
    <hyperlink ref="S294" r:id="rId558" display="pw:\\SRVPW3.pls.planservi.com.br:Projetos\Documents\C0849 - DER\40_Emissao\03_GRD\0-GRDs_Enviadas DER\20ºMEDIÇÃO-26-02-2024 A 25-03-24\MR.DER-0561_24\" xr:uid="{00000000-0004-0000-0900-00007C020000}"/>
    <hyperlink ref="S295" r:id="rId559" display="pw:\\SRVPW3.pls.planservi.com.br:Projetos\Documents\C0849 - DER\40_Emissao\03_GRD\0-GRDs_Enviadas DER\20ºMEDIÇÃO-26-02-2024 A 25-03-24\MR.DER-0561_24\" xr:uid="{00000000-0004-0000-0900-00007D020000}"/>
    <hyperlink ref="S296" r:id="rId560" display="pw:\\SRVPW3.pls.planservi.com.br:Projetos\Documents\C0849 - DER\40_Emissao\03_GRD\0-GRDs_Enviadas DER\20ºMEDIÇÃO-26-02-2024 A 25-03-24\MR.DER-0561_24\" xr:uid="{00000000-0004-0000-0900-00007E020000}"/>
    <hyperlink ref="S297" r:id="rId561" display="pw:\\SRVPW3.pls.planservi.com.br:Projetos\Documents\C0849 - DER\40_Emissao\03_GRD\0-GRDs_Enviadas DER\20ºMEDIÇÃO-26-02-2024 A 25-03-24\MR.DER-0561_24\" xr:uid="{00000000-0004-0000-0900-00007F020000}"/>
    <hyperlink ref="S298" r:id="rId562" display="pw:\\SRVPW3.pls.planservi.com.br:Projetos\Documents\C0849 - DER\40_Emissao\03_GRD\0-GRDs_Enviadas DER\20ºMEDIÇÃO-26-02-2024 A 25-03-24\MR.DER-0561_24\" xr:uid="{00000000-0004-0000-0900-000080020000}"/>
    <hyperlink ref="AE300" r:id="rId563" display="pw:\\SRVPW3.pls.planservi.com.br:Projetos\Documents\C0849 - DER\40_Emissao\03_GRD\0-GRDs_Enviadas DER\20ºMEDIÇÃO-26-02-2024 A 25-03-24\MR.DER-0561_24\" xr:uid="{00000000-0004-0000-0900-000081020000}"/>
    <hyperlink ref="Y4" r:id="rId564" display="pw:\\SRVPW3.pls.planservi.com.br:Projetos\Documents\C0849 - DER\40_Emissao\03_GRD\0-GRDs_Enviadas DER\20ºMEDIÇÃO-26-02-2024 A 25-03-24\MR.DER-0582_24-Entrega Final\" xr:uid="{00000000-0004-0000-0900-000082020000}"/>
    <hyperlink ref="S38" r:id="rId565" display="pw:\\SRVPW3.pls.planservi.com.br:Projetos\Documents\C0849 - DER\40_Emissao\03_GRD\0-GRDs_Enviadas DER\20ºMEDIÇÃO-26-02-2024 A 25-03-24\MR.DER-0578_24\" xr:uid="{00000000-0004-0000-0900-000083020000}"/>
    <hyperlink ref="S39" r:id="rId566" display="pw:\\SRVPW3.pls.planservi.com.br:Projetos\Documents\C0849 - DER\40_Emissao\03_GRD\0-GRDs_Enviadas DER\20ºMEDIÇÃO-26-02-2024 A 25-03-24\MR.DER-0578_24\" xr:uid="{00000000-0004-0000-0900-000084020000}"/>
    <hyperlink ref="S40" r:id="rId567" display="pw:\\SRVPW3.pls.planservi.com.br:Projetos\Documents\C0849 - DER\40_Emissao\03_GRD\0-GRDs_Enviadas DER\20ºMEDIÇÃO-26-02-2024 A 25-03-24\MR.DER-0578_24\" xr:uid="{00000000-0004-0000-0900-000085020000}"/>
    <hyperlink ref="S41" r:id="rId568" display="pw:\\SRVPW3.pls.planservi.com.br:Projetos\Documents\C0849 - DER\40_Emissao\03_GRD\0-GRDs_Enviadas DER\20ºMEDIÇÃO-26-02-2024 A 25-03-24\MR.DER-0578_24\" xr:uid="{00000000-0004-0000-0900-000086020000}"/>
    <hyperlink ref="S42" r:id="rId569" display="pw:\\SRVPW3.pls.planservi.com.br:Projetos\Documents\C0849 - DER\40_Emissao\03_GRD\0-GRDs_Enviadas DER\20ºMEDIÇÃO-26-02-2024 A 25-03-24\MR.DER-0578_24\" xr:uid="{00000000-0004-0000-0900-000087020000}"/>
    <hyperlink ref="S43" r:id="rId570" display="pw:\\SRVPW3.pls.planservi.com.br:Projetos\Documents\C0849 - DER\40_Emissao\03_GRD\0-GRDs_Enviadas DER\20ºMEDIÇÃO-26-02-2024 A 25-03-24\MR.DER-0578_24\" xr:uid="{00000000-0004-0000-0900-000088020000}"/>
    <hyperlink ref="S44" r:id="rId571" display="pw:\\SRVPW3.pls.planservi.com.br:Projetos\Documents\C0849 - DER\40_Emissao\03_GRD\0-GRDs_Enviadas DER\20ºMEDIÇÃO-26-02-2024 A 25-03-24\MR.DER-0578_24\" xr:uid="{00000000-0004-0000-0900-000089020000}"/>
    <hyperlink ref="S45" r:id="rId572" display="pw:\\SRVPW3.pls.planservi.com.br:Projetos\Documents\C0849 - DER\40_Emissao\03_GRD\0-GRDs_Enviadas DER\20ºMEDIÇÃO-26-02-2024 A 25-03-24\MR.DER-0578_24\" xr:uid="{00000000-0004-0000-0900-00008A020000}"/>
    <hyperlink ref="S48" r:id="rId573" display="pw:\\SRVPW3.pls.planservi.com.br:Projetos\Documents\C0849 - DER\40_Emissao\03_GRD\0-GRDs_Enviadas DER\20ºMEDIÇÃO-26-02-2024 A 25-03-24\MR.DER-0578_24\" xr:uid="{00000000-0004-0000-0900-00008B020000}"/>
    <hyperlink ref="S49" r:id="rId574" display="pw:\\SRVPW3.pls.planservi.com.br:Projetos\Documents\C0849 - DER\40_Emissao\03_GRD\0-GRDs_Enviadas DER\20ºMEDIÇÃO-26-02-2024 A 25-03-24\MR.DER-0578_24\" xr:uid="{00000000-0004-0000-0900-00008C020000}"/>
    <hyperlink ref="S50" r:id="rId575" display="pw:\\SRVPW3.pls.planservi.com.br:Projetos\Documents\C0849 - DER\40_Emissao\03_GRD\0-GRDs_Enviadas DER\20ºMEDIÇÃO-26-02-2024 A 25-03-24\MR.DER-0578_24\" xr:uid="{00000000-0004-0000-0900-00008D020000}"/>
    <hyperlink ref="S51" r:id="rId576" display="pw:\\SRVPW3.pls.planservi.com.br:Projetos\Documents\C0849 - DER\40_Emissao\03_GRD\0-GRDs_Enviadas DER\20ºMEDIÇÃO-26-02-2024 A 25-03-24\MR.DER-0578_24\" xr:uid="{00000000-0004-0000-0900-00008E020000}"/>
    <hyperlink ref="S53" r:id="rId577" display="pw:\\SRVPW3.pls.planservi.com.br:Projetos\Documents\C0849 - DER\40_Emissao\03_GRD\0-GRDs_Enviadas DER\20ºMEDIÇÃO-26-02-2024 A 25-03-24\MR.DER-0578_24\" xr:uid="{00000000-0004-0000-0900-00008F020000}"/>
    <hyperlink ref="S54" r:id="rId578" display="pw:\\SRVPW3.pls.planservi.com.br:Projetos\Documents\C0849 - DER\40_Emissao\03_GRD\0-GRDs_Enviadas DER\20ºMEDIÇÃO-26-02-2024 A 25-03-24\MR.DER-0578_24\" xr:uid="{00000000-0004-0000-0900-000090020000}"/>
    <hyperlink ref="S52" r:id="rId579" display="pw:\\SRVPW3.pls.planservi.com.br:Projetos\Documents\C0849 - DER\40_Emissao\03_GRD\0-GRDs_Enviadas DER\20ºMEDIÇÃO-26-02-2024 A 25-03-24\MR.DER-0578_24\" xr:uid="{00000000-0004-0000-0900-000091020000}"/>
    <hyperlink ref="Y56" r:id="rId580" display="pw:\\SRVPW3.pls.planservi.com.br:Projetos\Documents\C0849 - DER\40_Emissao\03_GRD\0-GRDs_Enviadas DER\20ºMEDIÇÃO-26-02-2024 A 25-03-24\MR.DER-0578_24\" xr:uid="{00000000-0004-0000-0900-000092020000}"/>
    <hyperlink ref="Y60" r:id="rId581" display="pw:\\SRVPW3.pls.planservi.com.br:Projetos\Documents\C0849 - DER\40_Emissao\03_GRD\0-GRDs_Enviadas DER\20ºMEDIÇÃO-26-02-2024 A 25-03-24\MR.DER-0578_24\" xr:uid="{00000000-0004-0000-0900-000093020000}"/>
    <hyperlink ref="AE61" r:id="rId582" display="pw:\\SRVPW3.pls.planservi.com.br:Projetos\Documents\C0849 - DER\40_Emissao\03_GRD\0-GRDs_Enviadas DER\20ºMEDIÇÃO-26-02-2024 A 25-03-24\MR.DER-0578_24\" xr:uid="{00000000-0004-0000-0900-000094020000}"/>
    <hyperlink ref="AE62" r:id="rId583" display="pw:\\SRVPW3.pls.planservi.com.br:Projetos\Documents\C0849 - DER\40_Emissao\03_GRD\0-GRDs_Enviadas DER\20ºMEDIÇÃO-26-02-2024 A 25-03-24\MR.DER-0578_24\" xr:uid="{00000000-0004-0000-0900-000095020000}"/>
    <hyperlink ref="AE63" r:id="rId584" display="pw:\\SRVPW3.pls.planservi.com.br:Projetos\Documents\C0849 - DER\40_Emissao\03_GRD\0-GRDs_Enviadas DER\20ºMEDIÇÃO-26-02-2024 A 25-03-24\MR.DER-0578_24\" xr:uid="{00000000-0004-0000-0900-000096020000}"/>
    <hyperlink ref="AE64" r:id="rId585" display="pw:\\SRVPW3.pls.planservi.com.br:Projetos\Documents\C0849 - DER\40_Emissao\03_GRD\0-GRDs_Enviadas DER\20ºMEDIÇÃO-26-02-2024 A 25-03-24\MR.DER-0578_24\" xr:uid="{00000000-0004-0000-0900-000097020000}"/>
    <hyperlink ref="AE65" r:id="rId586" display="pw:\\SRVPW3.pls.planservi.com.br:Projetos\Documents\C0849 - DER\40_Emissao\03_GRD\0-GRDs_Enviadas DER\20ºMEDIÇÃO-26-02-2024 A 25-03-24\MR.DER-0578_24\" xr:uid="{00000000-0004-0000-0900-000098020000}"/>
    <hyperlink ref="Y66" r:id="rId587" display="pw:\\SRVPW3.pls.planservi.com.br:Projetos\Documents\C0849 - DER\40_Emissao\03_GRD\0-GRDs_Enviadas DER\20ºMEDIÇÃO-26-02-2024 A 25-03-24\MR.DER-0578_24\" xr:uid="{00000000-0004-0000-0900-000099020000}"/>
    <hyperlink ref="Y67" r:id="rId588" display="pw:\\SRVPW3.pls.planservi.com.br:Projetos\Documents\C0849 - DER\40_Emissao\03_GRD\0-GRDs_Enviadas DER\20ºMEDIÇÃO-26-02-2024 A 25-03-24\MR.DER-0578_24\" xr:uid="{00000000-0004-0000-0900-00009A020000}"/>
    <hyperlink ref="Y68" r:id="rId589" display="pw:\\SRVPW3.pls.planservi.com.br:Projetos\Documents\C0849 - DER\40_Emissao\03_GRD\0-GRDs_Enviadas DER\20ºMEDIÇÃO-26-02-2024 A 25-03-24\MR.DER-0578_24\" xr:uid="{00000000-0004-0000-0900-00009B020000}"/>
    <hyperlink ref="Y69" r:id="rId590" display="pw:\\SRVPW3.pls.planservi.com.br:Projetos\Documents\C0849 - DER\40_Emissao\03_GRD\0-GRDs_Enviadas DER\20ºMEDIÇÃO-26-02-2024 A 25-03-24\MR.DER-0578_24\" xr:uid="{00000000-0004-0000-0900-00009C020000}"/>
    <hyperlink ref="AE70" r:id="rId591" display="pw:\\SRVPW3.pls.planservi.com.br:Projetos\Documents\C0849 - DER\40_Emissao\03_GRD\0-GRDs_Enviadas DER\20ºMEDIÇÃO-26-02-2024 A 25-03-24\MR.DER-0578_24\" xr:uid="{00000000-0004-0000-0900-00009D020000}"/>
    <hyperlink ref="AE71" r:id="rId592" display="pw:\\SRVPW3.pls.planservi.com.br:Projetos\Documents\C0849 - DER\40_Emissao\03_GRD\0-GRDs_Enviadas DER\20ºMEDIÇÃO-26-02-2024 A 25-03-24\MR.DER-0578_24\" xr:uid="{00000000-0004-0000-0900-00009E020000}"/>
    <hyperlink ref="Y75" r:id="rId593" display="pw:\\SRVPW3.pls.planservi.com.br:Projetos\Documents\C0849 - DER\40_Emissao\03_GRD\0-GRDs_Enviadas DER\20ºMEDIÇÃO-26-02-2024 A 25-03-24\MR.DER-0578_24\" xr:uid="{00000000-0004-0000-0900-00009F020000}"/>
    <hyperlink ref="S78" r:id="rId594" display="pw:\\SRVPW3.pls.planservi.com.br:Projetos\Documents\C0849 - DER\40_Emissao\03_GRD\0-GRDs_Enviadas DER\20ºMEDIÇÃO-26-02-2024 A 25-03-24\MR.DER-0578_24\" xr:uid="{00000000-0004-0000-0900-0000A0020000}"/>
    <hyperlink ref="M270" r:id="rId595" display="pw:\\SRVPW3.pls.planservi.com.br:Projetos\Documents\C0849 - DER\40_Emissao\03_GRD\0-GRDs_Enviadas DER\20ºMEDIÇÃO-26-02-2024 A 25-03-24\MR.DER-0577_24\" xr:uid="{00000000-0004-0000-0900-0000A1020000}"/>
    <hyperlink ref="M268" r:id="rId596" display="pw:\\SRVPW3.pls.planservi.com.br:Projetos\Documents\C0849 - DER\40_Emissao\03_GRD\0-GRDs_Enviadas DER\20ºMEDIÇÃO-26-02-2024 A 25-03-24\MR.DER-0577_24\" xr:uid="{00000000-0004-0000-0900-0000A2020000}"/>
    <hyperlink ref="M269" r:id="rId597" display="pw:\\SRVPW3.pls.planservi.com.br:Projetos\Documents\C0849 - DER\40_Emissao\03_GRD\0-GRDs_Enviadas DER\20ºMEDIÇÃO-26-02-2024 A 25-03-24\MR.DER-0577_24\" xr:uid="{00000000-0004-0000-0900-0000A3020000}"/>
    <hyperlink ref="S273" r:id="rId598" display="pw:\\SRVPW3.pls.planservi.com.br:Projetos\Documents\C0849 - DER\40_Emissao\03_GRD\0-GRDs_Enviadas DER\20ºMEDIÇÃO-26-02-2024 A 25-03-24\MR.DER-0577_24\" xr:uid="{00000000-0004-0000-0900-0000A4020000}"/>
    <hyperlink ref="M271" r:id="rId599" display="pw:\\SRVPW3.pls.planservi.com.br:Projetos\Documents\C0849 - DER\40_Emissao\03_GRD\0-GRDs_Enviadas DER\20ºMEDIÇÃO-26-02-2024 A 25-03-24\MR.DER-0577_24\" xr:uid="{00000000-0004-0000-0900-0000A5020000}"/>
    <hyperlink ref="M272" r:id="rId600" display="pw:\\SRVPW3.pls.planservi.com.br:Projetos\Documents\C0849 - DER\40_Emissao\03_GRD\0-GRDs_Enviadas DER\20ºMEDIÇÃO-26-02-2024 A 25-03-24\MR.DER-0577_24\" xr:uid="{00000000-0004-0000-0900-0000A6020000}"/>
    <hyperlink ref="Y57" r:id="rId601" display="pw:\\SRVPW3.pls.planservi.com.br:Projetos\Documents\C0849 - DER\40_Emissao\03_GRD\0-GRDs_Enviadas DER\20ºMEDIÇÃO-26-02-2024 A 25-03-24\MR.DER-0578_24\" xr:uid="{00000000-0004-0000-0900-0000A7020000}"/>
    <hyperlink ref="S271" r:id="rId602" display="pw:\\SRVPW3.pls.planservi.com.br:Projetos\Documents\C0849 - DER\40_Emissao\03_GRD\0-GRDs_Enviadas DER\21ºMEDIÇÃO-26-03-2024 A 25-04-24\MR.DER-0604_24\" xr:uid="{00000000-0004-0000-0900-0000A8020000}"/>
    <hyperlink ref="S272" r:id="rId603" display="pw:\\SRVPW3.pls.planservi.com.br:Projetos\Documents\C0849 - DER\40_Emissao\03_GRD\0-GRDs_Enviadas DER\21ºMEDIÇÃO-26-03-2024 A 25-04-24\MR.DER-0604_24\" xr:uid="{00000000-0004-0000-0900-0000A9020000}"/>
    <hyperlink ref="Y273" r:id="rId604" display="pw:\\SRVPW3.pls.planservi.com.br:Projetos\Documents\C0849 - DER\40_Emissao\03_GRD\0-GRDs_Enviadas DER\21ºMEDIÇÃO-26-03-2024 A 25-04-24\MR.DER-0604_24\" xr:uid="{00000000-0004-0000-0900-0000AA020000}"/>
    <hyperlink ref="S270" r:id="rId605" display="pw:\\SRVPW3.pls.planservi.com.br:Projetos\Documents\C0849 - DER\40_Emissao\03_GRD\0-GRDs_Enviadas DER\21ºMEDIÇÃO-26-03-2024 A 25-04-24\MR.DER-0604_24\" xr:uid="{00000000-0004-0000-0900-0000AB020000}"/>
    <hyperlink ref="S268" r:id="rId606" display="pw:\\SRVPW3.pls.planservi.com.br:Projetos\Documents\C0849 - DER\40_Emissao\03_GRD\0-GRDs_Enviadas DER\21ºMEDIÇÃO-26-03-2024 A 25-04-24\MR.DER-0604_24\" xr:uid="{00000000-0004-0000-0900-0000AC020000}"/>
    <hyperlink ref="S269" r:id="rId607" display="pw:\\SRVPW3.pls.planservi.com.br:Projetos\Documents\C0849 - DER\40_Emissao\03_GRD\0-GRDs_Enviadas DER\21ºMEDIÇÃO-26-03-2024 A 25-04-24\MR.DER-0604_24\" xr:uid="{00000000-0004-0000-0900-0000AD020000}"/>
    <hyperlink ref="BI14" r:id="rId608" display="pw:\\SRVPW3.pls.planservi.com.br:Projetos\Documents\C0849 - DER\40_Emissao\03_GRD\0-GRDs_Enviadas DER\21ºMEDIÇÃO-26-03-2024 A 25-04-24\MR.DER-0606_24\" xr:uid="{00000000-0004-0000-0900-0000AE020000}"/>
    <hyperlink ref="BI22" r:id="rId609" display="pw:\\SRVPW3.pls.planservi.com.br:Projetos\Documents\C0849 - DER\40_Emissao\03_GRD\0-GRDs_Enviadas DER\21ºMEDIÇÃO-26-03-2024 A 25-04-24\MR.DER-0606_24\" xr:uid="{00000000-0004-0000-0900-0000AF020000}"/>
    <hyperlink ref="M137" r:id="rId610" display="pw:\\SRVPW3.pls.planservi.com.br:Projetos\Documents\C0849 - DER\40_Emissao\03_GRD\0-GRDs_Enviadas DER\21ºMEDIÇÃO-26-03-2024 A 25-04-24\MR.DER-0607_24\" xr:uid="{00000000-0004-0000-0900-0000B0020000}"/>
    <hyperlink ref="M143" r:id="rId611" display="pw:\\SRVPW3.pls.planservi.com.br:Projetos\Documents\C0849 - DER\40_Emissao\03_GRD\0-GRDs_Enviadas DER\21ºMEDIÇÃO-26-03-2024 A 25-04-24\MR.DER-0607_24\" xr:uid="{00000000-0004-0000-0900-0000B1020000}"/>
    <hyperlink ref="S36" r:id="rId612" display="pw:\\SRVPW3.pls.planservi.com.br:Projetos\Documents\C0849 - DER\40_Emissao\03_GRD\0-GRDs_Enviadas DER\21ºMEDIÇÃO-26-03-2024 A 25-04-24\MR.DER-0610_24\" xr:uid="{00000000-0004-0000-0900-0000B2020000}"/>
    <hyperlink ref="S37" r:id="rId613" display="pw:\\SRVPW3.pls.planservi.com.br:Projetos\Documents\C0849 - DER\40_Emissao\03_GRD\0-GRDs_Enviadas DER\21ºMEDIÇÃO-26-03-2024 A 25-04-24\MR.DER-0610_24\" xr:uid="{00000000-0004-0000-0900-0000B3020000}"/>
    <hyperlink ref="S46" r:id="rId614" display="pw:\\SRVPW3.pls.planservi.com.br:Projetos\Documents\C0849 - DER\40_Emissao\03_GRD\0-GRDs_Enviadas DER\21ºMEDIÇÃO-26-03-2024 A 25-04-24\MR.DER-0610_24\" xr:uid="{00000000-0004-0000-0900-0000B4020000}"/>
    <hyperlink ref="S47" r:id="rId615" display="pw:\\SRVPW3.pls.planservi.com.br:Projetos\Documents\C0849 - DER\40_Emissao\03_GRD\0-GRDs_Enviadas DER\21ºMEDIÇÃO-26-03-2024 A 25-04-24\MR.DER-0610_24\" xr:uid="{00000000-0004-0000-0900-0000B5020000}"/>
    <hyperlink ref="AE58" r:id="rId616" display="pw:\\SRVPW3.pls.planservi.com.br:Projetos\Documents\C0849 - DER\40_Emissao\03_GRD\0-GRDs_Enviadas DER\21ºMEDIÇÃO-26-03-2024 A 25-04-24\MR.DER-0610_24\" xr:uid="{00000000-0004-0000-0900-0000B6020000}"/>
    <hyperlink ref="S76" r:id="rId617" display="pw:\\SRVPW3.pls.planservi.com.br:Projetos\Documents\C0849 - DER\40_Emissao\03_GRD\0-GRDs_Enviadas DER\21ºMEDIÇÃO-26-03-2024 A 25-04-24\MR.DER-0610_24\" xr:uid="{00000000-0004-0000-0900-0000B7020000}"/>
    <hyperlink ref="S77" r:id="rId618" display="pw:\\SRVPW3.pls.planservi.com.br:Projetos\Documents\C0849 - DER\40_Emissao\03_GRD\0-GRDs_Enviadas DER\21ºMEDIÇÃO-26-03-2024 A 25-04-24\MR.DER-0610_24\" xr:uid="{00000000-0004-0000-0900-0000B8020000}"/>
    <hyperlink ref="S80" r:id="rId619" display="pw:\\SRVPW3.pls.planservi.com.br:Projetos\Documents\C0849 - DER\40_Emissao\03_GRD\0-GRDs_Enviadas DER\21ºMEDIÇÃO-26-03-2024 A 25-04-24\MR.DER-0610_24\" xr:uid="{00000000-0004-0000-0900-0000B9020000}"/>
    <hyperlink ref="S524" r:id="rId620" display="pw:\\SRVPW3.pls.planservi.com.br:Projetos\Documents\C0849 - DER\40_Emissao\03_GRD\0-GRDs_Enviadas DER\21ºMEDIÇÃO-26-03-2024 A 25-04-24\MR.DER-0619_24\" xr:uid="{00000000-0004-0000-0900-0000BA020000}"/>
    <hyperlink ref="S525" r:id="rId621" display="pw:\\SRVPW3.pls.planservi.com.br:Projetos\Documents\C0849 - DER\40_Emissao\03_GRD\0-GRDs_Enviadas DER\21ºMEDIÇÃO-26-03-2024 A 25-04-24\MR.DER-0619_24\" xr:uid="{00000000-0004-0000-0900-0000BB020000}"/>
    <hyperlink ref="S526" r:id="rId622" display="pw:\\SRVPW3.pls.planservi.com.br:Projetos\Documents\C0849 - DER\40_Emissao\03_GRD\0-GRDs_Enviadas DER\21ºMEDIÇÃO-26-03-2024 A 25-04-24\MR.DER-0619_24\" xr:uid="{00000000-0004-0000-0900-0000BC020000}"/>
    <hyperlink ref="S527" r:id="rId623" display="pw:\\SRVPW3.pls.planservi.com.br:Projetos\Documents\C0849 - DER\40_Emissao\03_GRD\0-GRDs_Enviadas DER\21ºMEDIÇÃO-26-03-2024 A 25-04-24\MR.DER-0619_24\" xr:uid="{00000000-0004-0000-0900-0000BD020000}"/>
    <hyperlink ref="S528" r:id="rId624" display="pw:\\SRVPW3.pls.planservi.com.br:Projetos\Documents\C0849 - DER\40_Emissao\03_GRD\0-GRDs_Enviadas DER\21ºMEDIÇÃO-26-03-2024 A 25-04-24\MR.DER-0619_24\" xr:uid="{00000000-0004-0000-0900-0000BE020000}"/>
    <hyperlink ref="S529" r:id="rId625" display="pw:\\SRVPW3.pls.planservi.com.br:Projetos\Documents\C0849 - DER\40_Emissao\03_GRD\0-GRDs_Enviadas DER\21ºMEDIÇÃO-26-03-2024 A 25-04-24\MR.DER-0619_24\" xr:uid="{00000000-0004-0000-0900-0000BF020000}"/>
    <hyperlink ref="S530" r:id="rId626" display="pw:\\SRVPW3.pls.planservi.com.br:Projetos\Documents\C0849 - DER\40_Emissao\03_GRD\0-GRDs_Enviadas DER\21ºMEDIÇÃO-26-03-2024 A 25-04-24\MR.DER-0619_24\" xr:uid="{00000000-0004-0000-0900-0000C0020000}"/>
    <hyperlink ref="S531" r:id="rId627" display="pw:\\SRVPW3.pls.planservi.com.br:Projetos\Documents\C0849 - DER\40_Emissao\03_GRD\0-GRDs_Enviadas DER\21ºMEDIÇÃO-26-03-2024 A 25-04-24\MR.DER-0619_24\" xr:uid="{00000000-0004-0000-0900-0000C1020000}"/>
    <hyperlink ref="S532" r:id="rId628" display="pw:\\SRVPW3.pls.planservi.com.br:Projetos\Documents\C0849 - DER\40_Emissao\03_GRD\0-GRDs_Enviadas DER\21ºMEDIÇÃO-26-03-2024 A 25-04-24\MR.DER-0619_24\" xr:uid="{00000000-0004-0000-0900-0000C2020000}"/>
    <hyperlink ref="S82" r:id="rId629" display="pw:\\SRVPW3.pls.planservi.com.br:Projetos\Documents\C0849 - DER\40_Emissao\03_GRD\0-GRDs_Enviadas DER\21ºMEDIÇÃO-26-03-2024 A 25-04-24\MR.DER-0621_24\" xr:uid="{00000000-0004-0000-0900-0000C3020000}"/>
    <hyperlink ref="S83" r:id="rId630" display="pw:\\SRVPW3.pls.planservi.com.br:Projetos\Documents\C0849 - DER\40_Emissao\03_GRD\0-GRDs_Enviadas DER\21ºMEDIÇÃO-26-03-2024 A 25-04-24\MR.DER-0621_24\" xr:uid="{00000000-0004-0000-0900-0000C4020000}"/>
    <hyperlink ref="S85" r:id="rId631" display="pw:\\SRVPW3.pls.planservi.com.br:Projetos\Documents\C0849 - DER\40_Emissao\03_GRD\0-GRDs_Enviadas DER\21ºMEDIÇÃO-26-03-2024 A 25-04-24\MR.DER-0621_24\" xr:uid="{00000000-0004-0000-0900-0000C5020000}"/>
    <hyperlink ref="S86" r:id="rId632" display="pw:\\SRVPW3.pls.planservi.com.br:Projetos\Documents\C0849 - DER\40_Emissao\03_GRD\0-GRDs_Enviadas DER\21ºMEDIÇÃO-26-03-2024 A 25-04-24\MR.DER-0621_24\" xr:uid="{00000000-0004-0000-0900-0000C6020000}"/>
    <hyperlink ref="S87" r:id="rId633" display="pw:\\SRVPW3.pls.planservi.com.br:Projetos\Documents\C0849 - DER\40_Emissao\03_GRD\0-GRDs_Enviadas DER\21ºMEDIÇÃO-26-03-2024 A 25-04-24\MR.DER-0621_24\" xr:uid="{00000000-0004-0000-0900-0000C7020000}"/>
    <hyperlink ref="S84" r:id="rId634" display="pw:\\SRVPW3.pls.planservi.com.br:Projetos\Documents\C0849 - DER\40_Emissao\03_GRD\0-GRDs_Enviadas DER\21ºMEDIÇÃO-26-03-2024 A 25-04-24\MR.DER-0621_24\" xr:uid="{00000000-0004-0000-0900-0000C8020000}"/>
    <hyperlink ref="Y146" r:id="rId635" display="pw:\\SRVPW3.pls.planservi.com.br:Projetos\Documents\C0849 - DER\40_Emissao\03_GRD\0-GRDs_Enviadas DER\21ºMEDIÇÃO-26-03-2024 A 25-04-24\MR.DER-0625_24\" xr:uid="{00000000-0004-0000-0900-0000C9020000}"/>
    <hyperlink ref="Y147" r:id="rId636" display="pw:\\SRVPW3.pls.planservi.com.br:Projetos\Documents\C0849 - DER\40_Emissao\03_GRD\0-GRDs_Enviadas DER\21ºMEDIÇÃO-26-03-2024 A 25-04-24\MR.DER-0625_24\" xr:uid="{00000000-0004-0000-0900-0000CA020000}"/>
    <hyperlink ref="Y148" r:id="rId637" display="pw:\\SRVPW3.pls.planservi.com.br:Projetos\Documents\C0849 - DER\40_Emissao\03_GRD\0-GRDs_Enviadas DER\21ºMEDIÇÃO-26-03-2024 A 25-04-24\MR.DER-0625_24\" xr:uid="{00000000-0004-0000-0900-0000CB020000}"/>
    <hyperlink ref="Y149" r:id="rId638" display="pw:\\SRVPW3.pls.planservi.com.br:Projetos\Documents\C0849 - DER\40_Emissao\03_GRD\0-GRDs_Enviadas DER\21ºMEDIÇÃO-26-03-2024 A 25-04-24\MR.DER-0625_24\" xr:uid="{00000000-0004-0000-0900-0000CC020000}"/>
    <hyperlink ref="Y150" r:id="rId639" display="pw:\\SRVPW3.pls.planservi.com.br:Projetos\Documents\C0849 - DER\40_Emissao\03_GRD\0-GRDs_Enviadas DER\21ºMEDIÇÃO-26-03-2024 A 25-04-24\MR.DER-0625_24\" xr:uid="{00000000-0004-0000-0900-0000CD020000}"/>
    <hyperlink ref="Y151" r:id="rId640" display="pw:\\SRVPW3.pls.planservi.com.br:Projetos\Documents\C0849 - DER\40_Emissao\03_GRD\0-GRDs_Enviadas DER\21ºMEDIÇÃO-26-03-2024 A 25-04-24\MR.DER-0625_24\" xr:uid="{00000000-0004-0000-0900-0000CE020000}"/>
    <hyperlink ref="Y152" r:id="rId641" display="pw:\\SRVPW3.pls.planservi.com.br:Projetos\Documents\C0849 - DER\40_Emissao\03_GRD\0-GRDs_Enviadas DER\21ºMEDIÇÃO-26-03-2024 A 25-04-24\MR.DER-0625_24\" xr:uid="{00000000-0004-0000-0900-0000CF020000}"/>
    <hyperlink ref="Y153" r:id="rId642" display="pw:\\SRVPW3.pls.planservi.com.br:Projetos\Documents\C0849 - DER\40_Emissao\03_GRD\0-GRDs_Enviadas DER\21ºMEDIÇÃO-26-03-2024 A 25-04-24\MR.DER-0625_24\" xr:uid="{00000000-0004-0000-0900-0000D0020000}"/>
    <hyperlink ref="Y154" r:id="rId643" display="pw:\\SRVPW3.pls.planservi.com.br:Projetos\Documents\C0849 - DER\40_Emissao\03_GRD\0-GRDs_Enviadas DER\21ºMEDIÇÃO-26-03-2024 A 25-04-24\MR.DER-0625_24\" xr:uid="{00000000-0004-0000-0900-0000D1020000}"/>
    <hyperlink ref="Y155" r:id="rId644" display="pw:\\SRVPW3.pls.planservi.com.br:Projetos\Documents\C0849 - DER\40_Emissao\03_GRD\0-GRDs_Enviadas DER\21ºMEDIÇÃO-26-03-2024 A 25-04-24\MR.DER-0625_24\" xr:uid="{00000000-0004-0000-0900-0000D2020000}"/>
    <hyperlink ref="Y156" r:id="rId645" display="pw:\\SRVPW3.pls.planservi.com.br:Projetos\Documents\C0849 - DER\40_Emissao\03_GRD\0-GRDs_Enviadas DER\21ºMEDIÇÃO-26-03-2024 A 25-04-24\MR.DER-0625_24\" xr:uid="{00000000-0004-0000-0900-0000D3020000}"/>
    <hyperlink ref="Y157" r:id="rId646" display="pw:\\SRVPW3.pls.planservi.com.br:Projetos\Documents\C0849 - DER\40_Emissao\03_GRD\0-GRDs_Enviadas DER\21ºMEDIÇÃO-26-03-2024 A 25-04-24\MR.DER-0625_24\" xr:uid="{00000000-0004-0000-0900-0000D4020000}"/>
    <hyperlink ref="Y158" r:id="rId647" display="pw:\\SRVPW3.pls.planservi.com.br:Projetos\Documents\C0849 - DER\40_Emissao\03_GRD\0-GRDs_Enviadas DER\21ºMEDIÇÃO-26-03-2024 A 25-04-24\MR.DER-0625_24\" xr:uid="{00000000-0004-0000-0900-0000D5020000}"/>
    <hyperlink ref="Y159" r:id="rId648" display="pw:\\SRVPW3.pls.planservi.com.br:Projetos\Documents\C0849 - DER\40_Emissao\03_GRD\0-GRDs_Enviadas DER\21ºMEDIÇÃO-26-03-2024 A 25-04-24\MR.DER-0625_24\" xr:uid="{00000000-0004-0000-0900-0000D6020000}"/>
    <hyperlink ref="Y160" r:id="rId649" display="pw:\\SRVPW3.pls.planservi.com.br:Projetos\Documents\C0849 - DER\40_Emissao\03_GRD\0-GRDs_Enviadas DER\21ºMEDIÇÃO-26-03-2024 A 25-04-24\MR.DER-0625_24\" xr:uid="{00000000-0004-0000-0900-0000D7020000}"/>
    <hyperlink ref="Y161" r:id="rId650" display="pw:\\SRVPW3.pls.planservi.com.br:Projetos\Documents\C0849 - DER\40_Emissao\03_GRD\0-GRDs_Enviadas DER\21ºMEDIÇÃO-26-03-2024 A 25-04-24\MR.DER-0625_24\" xr:uid="{00000000-0004-0000-0900-0000D8020000}"/>
    <hyperlink ref="Y162" r:id="rId651" display="pw:\\SRVPW3.pls.planservi.com.br:Projetos\Documents\C0849 - DER\40_Emissao\03_GRD\0-GRDs_Enviadas DER\21ºMEDIÇÃO-26-03-2024 A 25-04-24\MR.DER-0625_24\" xr:uid="{00000000-0004-0000-0900-0000D9020000}"/>
    <hyperlink ref="Y163" r:id="rId652" display="pw:\\SRVPW3.pls.planservi.com.br:Projetos\Documents\C0849 - DER\40_Emissao\03_GRD\0-GRDs_Enviadas DER\21ºMEDIÇÃO-26-03-2024 A 25-04-24\MR.DER-0625_24\" xr:uid="{00000000-0004-0000-0900-0000DA020000}"/>
    <hyperlink ref="Y164" r:id="rId653" display="pw:\\SRVPW3.pls.planservi.com.br:Projetos\Documents\C0849 - DER\40_Emissao\03_GRD\0-GRDs_Enviadas DER\21ºMEDIÇÃO-26-03-2024 A 25-04-24\MR.DER-0625_24\" xr:uid="{00000000-0004-0000-0900-0000DB020000}"/>
    <hyperlink ref="Y165" r:id="rId654" display="pw:\\SRVPW3.pls.planservi.com.br:Projetos\Documents\C0849 - DER\40_Emissao\03_GRD\0-GRDs_Enviadas DER\21ºMEDIÇÃO-26-03-2024 A 25-04-24\MR.DER-0625_24\" xr:uid="{00000000-0004-0000-0900-0000DC020000}"/>
    <hyperlink ref="Y166" r:id="rId655" display="pw:\\SRVPW3.pls.planservi.com.br:Projetos\Documents\C0849 - DER\40_Emissao\03_GRD\0-GRDs_Enviadas DER\21ºMEDIÇÃO-26-03-2024 A 25-04-24\MR.DER-0625_24\" xr:uid="{00000000-0004-0000-0900-0000DD020000}"/>
    <hyperlink ref="Y167" r:id="rId656" display="pw:\\SRVPW3.pls.planservi.com.br:Projetos\Documents\C0849 - DER\40_Emissao\03_GRD\0-GRDs_Enviadas DER\21ºMEDIÇÃO-26-03-2024 A 25-04-24\MR.DER-0625_24\" xr:uid="{00000000-0004-0000-0900-0000DE020000}"/>
    <hyperlink ref="Y168" r:id="rId657" display="pw:\\SRVPW3.pls.planservi.com.br:Projetos\Documents\C0849 - DER\40_Emissao\03_GRD\0-GRDs_Enviadas DER\21ºMEDIÇÃO-26-03-2024 A 25-04-24\MR.DER-0625_24\" xr:uid="{00000000-0004-0000-0900-0000DF020000}"/>
    <hyperlink ref="Y171" r:id="rId658" display="pw:\\SRVPW3.pls.planservi.com.br:Projetos\Documents\C0849 - DER\40_Emissao\03_GRD\0-GRDs_Enviadas DER\21ºMEDIÇÃO-26-03-2024 A 25-04-24\MR.DER-0625_24\" xr:uid="{00000000-0004-0000-0900-0000E0020000}"/>
    <hyperlink ref="Y170" r:id="rId659" display="pw:\\SRVPW3.pls.planservi.com.br:Projetos\Documents\C0849 - DER\40_Emissao\03_GRD\0-GRDs_Enviadas DER\21ºMEDIÇÃO-26-03-2024 A 25-04-24\MR.DER-0625_24\" xr:uid="{00000000-0004-0000-0900-0000E1020000}"/>
    <hyperlink ref="Y59" r:id="rId660" display="pw:\\SRVPW3.pls.planservi.com.br:Projetos\Documents\C0849 - DER\40_Emissao\03_GRD\0-GRDs_Enviadas DER\21ºMEDIÇÃO-26-03-2024 A 25-04-24\MR.DER-0610_24\" xr:uid="{00000000-0004-0000-0900-0000E2020000}"/>
    <hyperlink ref="M88" r:id="rId661" display="pw:\\SRVPW3.pls.planservi.com.br:Projetos\Documents\C0849 - DER\40_Emissao\03_GRD\0-GRDs_Enviadas DER\21ºMEDIÇÃO-26-03-2024 A 25-04-24\MR.DER-0635_24\" xr:uid="{00000000-0004-0000-0900-0000E3020000}"/>
    <hyperlink ref="M89" r:id="rId662" display="pw:\\SRVPW3.pls.planservi.com.br:Projetos\Documents\C0849 - DER\40_Emissao\03_GRD\0-GRDs_Enviadas DER\21ºMEDIÇÃO-26-03-2024 A 25-04-24\MR.DER-0635_24\" xr:uid="{00000000-0004-0000-0900-0000E4020000}"/>
    <hyperlink ref="M90" r:id="rId663" display="pw:\\SRVPW3.pls.planservi.com.br:Projetos\Documents\C0849 - DER\40_Emissao\03_GRD\0-GRDs_Enviadas DER\21ºMEDIÇÃO-26-03-2024 A 25-04-24\MR.DER-0635_24\" xr:uid="{00000000-0004-0000-0900-0000E5020000}"/>
    <hyperlink ref="M91" r:id="rId664" display="pw:\\SRVPW3.pls.planservi.com.br:Projetos\Documents\C0849 - DER\40_Emissao\03_GRD\0-GRDs_Enviadas DER\21ºMEDIÇÃO-26-03-2024 A 25-04-24\MR.DER-0635_24\" xr:uid="{00000000-0004-0000-0900-0000E6020000}"/>
    <hyperlink ref="M92" r:id="rId665" display="pw:\\SRVPW3.pls.planservi.com.br:Projetos\Documents\C0849 - DER\40_Emissao\03_GRD\0-GRDs_Enviadas DER\21ºMEDIÇÃO-26-03-2024 A 25-04-24\MR.DER-0635_24\" xr:uid="{00000000-0004-0000-0900-0000E7020000}"/>
    <hyperlink ref="M93" r:id="rId666" display="pw:\\SRVPW3.pls.planservi.com.br:Projetos\Documents\C0849 - DER\40_Emissao\03_GRD\0-GRDs_Enviadas DER\21ºMEDIÇÃO-26-03-2024 A 25-04-24\MR.DER-0635_24\" xr:uid="{00000000-0004-0000-0900-0000E8020000}"/>
    <hyperlink ref="M94" r:id="rId667" display="pw:\\SRVPW3.pls.planservi.com.br:Projetos\Documents\C0849 - DER\40_Emissao\03_GRD\0-GRDs_Enviadas DER\21ºMEDIÇÃO-26-03-2024 A 25-04-24\MR.DER-0635_24\" xr:uid="{00000000-0004-0000-0900-0000E9020000}"/>
    <hyperlink ref="M95" r:id="rId668" display="pw:\\SRVPW3.pls.planservi.com.br:Projetos\Documents\C0849 - DER\40_Emissao\03_GRD\0-GRDs_Enviadas DER\21ºMEDIÇÃO-26-03-2024 A 25-04-24\MR.DER-0635_24\" xr:uid="{00000000-0004-0000-0900-0000EA020000}"/>
    <hyperlink ref="M96" r:id="rId669" display="pw:\\SRVPW3.pls.planservi.com.br:Projetos\Documents\C0849 - DER\40_Emissao\03_GRD\0-GRDs_Enviadas DER\21ºMEDIÇÃO-26-03-2024 A 25-04-24\MR.DER-0635_24\" xr:uid="{00000000-0004-0000-0900-0000EB020000}"/>
    <hyperlink ref="M97" r:id="rId670" display="pw:\\SRVPW3.pls.planservi.com.br:Projetos\Documents\C0849 - DER\40_Emissao\03_GRD\0-GRDs_Enviadas DER\21ºMEDIÇÃO-26-03-2024 A 25-04-24\MR.DER-0635_24\" xr:uid="{00000000-0004-0000-0900-0000EC020000}"/>
    <hyperlink ref="M98" r:id="rId671" display="pw:\\SRVPW3.pls.planservi.com.br:Projetos\Documents\C0849 - DER\40_Emissao\03_GRD\0-GRDs_Enviadas DER\21ºMEDIÇÃO-26-03-2024 A 25-04-24\MR.DER-0635_24\" xr:uid="{00000000-0004-0000-0900-0000ED020000}"/>
    <hyperlink ref="M99" r:id="rId672" display="pw:\\SRVPW3.pls.planservi.com.br:Projetos\Documents\C0849 - DER\40_Emissao\03_GRD\0-GRDs_Enviadas DER\21ºMEDIÇÃO-26-03-2024 A 25-04-24\MR.DER-0635_24\" xr:uid="{00000000-0004-0000-0900-0000EE020000}"/>
    <hyperlink ref="M100" r:id="rId673" display="pw:\\SRVPW3.pls.planservi.com.br:Projetos\Documents\C0849 - DER\40_Emissao\03_GRD\0-GRDs_Enviadas DER\21ºMEDIÇÃO-26-03-2024 A 25-04-24\MR.DER-0635_24\" xr:uid="{00000000-0004-0000-0900-0000EF020000}"/>
    <hyperlink ref="M101" r:id="rId674" display="pw:\\SRVPW3.pls.planservi.com.br:Projetos\Documents\C0849 - DER\40_Emissao\03_GRD\0-GRDs_Enviadas DER\21ºMEDIÇÃO-26-03-2024 A 25-04-24\MR.DER-0635_24\" xr:uid="{00000000-0004-0000-0900-0000F0020000}"/>
    <hyperlink ref="M102" r:id="rId675" display="pw:\\SRVPW3.pls.planservi.com.br:Projetos\Documents\C0849 - DER\40_Emissao\03_GRD\0-GRDs_Enviadas DER\21ºMEDIÇÃO-26-03-2024 A 25-04-24\MR.DER-0635_24\" xr:uid="{00000000-0004-0000-0900-0000F1020000}"/>
    <hyperlink ref="M172" r:id="rId676" display="pw:\\SRVPW3.pls.planservi.com.br:Projetos\Documents\C0849 - DER\40_Emissao\03_GRD\0-GRDs_Enviadas DER\21ºMEDIÇÃO-26-03-2024 A 25-04-24\MR.DER-0644_24\" xr:uid="{00000000-0004-0000-0900-0000F2020000}"/>
    <hyperlink ref="Y107" r:id="rId677" display="pw:\\SRVPW3.pls.planservi.com.br:Projetos\Documents\C0849 - DER\40_Emissao\03_GRD\0-GRDs_Enviadas DER\21ºMEDIÇÃO-26-03-2024 A 25-04-24\MR.DER-0645_24\" xr:uid="{00000000-0004-0000-0900-0000F3020000}"/>
    <hyperlink ref="Y108" r:id="rId678" display="pw:\\SRVPW3.pls.planservi.com.br:Projetos\Documents\C0849 - DER\40_Emissao\03_GRD\0-GRDs_Enviadas DER\21ºMEDIÇÃO-26-03-2024 A 25-04-24\MR.DER-0645_24\" xr:uid="{00000000-0004-0000-0900-0000F4020000}"/>
    <hyperlink ref="Y109" r:id="rId679" display="pw:\\SRVPW3.pls.planservi.com.br:Projetos\Documents\C0849 - DER\40_Emissao\03_GRD\0-GRDs_Enviadas DER\21ºMEDIÇÃO-26-03-2024 A 25-04-24\MR.DER-0645_24\" xr:uid="{00000000-0004-0000-0900-0000F5020000}"/>
    <hyperlink ref="Y115" r:id="rId680" display="pw:\\SRVPW3.pls.planservi.com.br:Projetos\Documents\C0849 - DER\40_Emissao\03_GRD\0-GRDs_Enviadas DER\21ºMEDIÇÃO-26-03-2024 A 25-04-24\MR.DER-0645_24\" xr:uid="{00000000-0004-0000-0900-0000F6020000}"/>
    <hyperlink ref="Y118" r:id="rId681" display="pw:\\SRVPW3.pls.planservi.com.br:Projetos\Documents\C0849 - DER\40_Emissao\03_GRD\0-GRDs_Enviadas DER\21ºMEDIÇÃO-26-03-2024 A 25-04-24\MR.DER-0645_24\" xr:uid="{00000000-0004-0000-0900-0000F7020000}"/>
    <hyperlink ref="Y119" r:id="rId682" display="pw:\\SRVPW3.pls.planservi.com.br:Projetos\Documents\C0849 - DER\40_Emissao\03_GRD\0-GRDs_Enviadas DER\21ºMEDIÇÃO-26-03-2024 A 25-04-24\MR.DER-0645_24\" xr:uid="{00000000-0004-0000-0900-0000F8020000}"/>
    <hyperlink ref="Y123" r:id="rId683" display="pw:\\SRVPW3.pls.planservi.com.br:Projetos\Documents\C0849 - DER\40_Emissao\03_GRD\0-GRDs_Enviadas DER\21ºMEDIÇÃO-26-03-2024 A 25-04-24\MR.DER-0645_24\" xr:uid="{00000000-0004-0000-0900-0000F9020000}"/>
    <hyperlink ref="Y125" r:id="rId684" display="pw:\\SRVPW3.pls.planservi.com.br:Projetos\Documents\C0849 - DER\40_Emissao\03_GRD\0-GRDs_Enviadas DER\21ºMEDIÇÃO-26-03-2024 A 25-04-24\MR.DER-0645_24\" xr:uid="{00000000-0004-0000-0900-0000FA020000}"/>
    <hyperlink ref="Y128" r:id="rId685" display="pw:\\SRVPW3.pls.planservi.com.br:Projetos\Documents\C0849 - DER\40_Emissao\03_GRD\0-GRDs_Enviadas DER\21ºMEDIÇÃO-26-03-2024 A 25-04-24\MR.DER-0645_24\" xr:uid="{00000000-0004-0000-0900-0000FB020000}"/>
    <hyperlink ref="Y135" r:id="rId686" display="pw:\\SRVPW3.pls.planservi.com.br:Projetos\Documents\C0849 - DER\40_Emissao\03_GRD\0-GRDs_Enviadas DER\21ºMEDIÇÃO-26-03-2024 A 25-04-24\MR.DER-0645_24\" xr:uid="{00000000-0004-0000-0900-0000FD020000}"/>
    <hyperlink ref="Y110" r:id="rId687" display="pw:\\SRVPW3.pls.planservi.com.br:Projetos\Documents\C0849 - DER\40_Emissao\03_GRD\0-GRDs_Enviadas DER\21ºMEDIÇÃO-26-03-2024 A 25-04-24\MR.DER-0645_24\" xr:uid="{00000000-0004-0000-0900-0000FE020000}"/>
    <hyperlink ref="Y111" r:id="rId688" display="pw:\\SRVPW3.pls.planservi.com.br:Projetos\Documents\C0849 - DER\40_Emissao\03_GRD\0-GRDs_Enviadas DER\21ºMEDIÇÃO-26-03-2024 A 25-04-24\MR.DER-0645_24\" xr:uid="{00000000-0004-0000-0900-0000FF020000}"/>
    <hyperlink ref="Y112" r:id="rId689" display="pw:\\SRVPW3.pls.planservi.com.br:Projetos\Documents\C0849 - DER\40_Emissao\03_GRD\0-GRDs_Enviadas DER\21ºMEDIÇÃO-26-03-2024 A 25-04-24\MR.DER-0645_24\" xr:uid="{00000000-0004-0000-0900-000000030000}"/>
    <hyperlink ref="Y113" r:id="rId690" display="pw:\\SRVPW3.pls.planservi.com.br:Projetos\Documents\C0849 - DER\40_Emissao\03_GRD\0-GRDs_Enviadas DER\21ºMEDIÇÃO-26-03-2024 A 25-04-24\MR.DER-0645_24\" xr:uid="{00000000-0004-0000-0900-000001030000}"/>
    <hyperlink ref="Y114" r:id="rId691" display="pw:\\SRVPW3.pls.planservi.com.br:Projetos\Documents\C0849 - DER\40_Emissao\03_GRD\0-GRDs_Enviadas DER\21ºMEDIÇÃO-26-03-2024 A 25-04-24\MR.DER-0645_24\" xr:uid="{00000000-0004-0000-0900-000002030000}"/>
    <hyperlink ref="Y116" r:id="rId692" display="pw:\\SRVPW3.pls.planservi.com.br:Projetos\Documents\C0849 - DER\40_Emissao\03_GRD\0-GRDs_Enviadas DER\21ºMEDIÇÃO-26-03-2024 A 25-04-24\MR.DER-0645_24\" xr:uid="{00000000-0004-0000-0900-000003030000}"/>
    <hyperlink ref="Y117" r:id="rId693" display="pw:\\SRVPW3.pls.planservi.com.br:Projetos\Documents\C0849 - DER\40_Emissao\03_GRD\0-GRDs_Enviadas DER\21ºMEDIÇÃO-26-03-2024 A 25-04-24\MR.DER-0645_24\" xr:uid="{00000000-0004-0000-0900-000004030000}"/>
    <hyperlink ref="Y120" r:id="rId694" display="pw:\\SRVPW3.pls.planservi.com.br:Projetos\Documents\C0849 - DER\40_Emissao\03_GRD\0-GRDs_Enviadas DER\21ºMEDIÇÃO-26-03-2024 A 25-04-24\MR.DER-0645_24\" xr:uid="{00000000-0004-0000-0900-000005030000}"/>
    <hyperlink ref="Y121" r:id="rId695" display="pw:\\SRVPW3.pls.planservi.com.br:Projetos\Documents\C0849 - DER\40_Emissao\03_GRD\0-GRDs_Enviadas DER\21ºMEDIÇÃO-26-03-2024 A 25-04-24\MR.DER-0645_24\" xr:uid="{00000000-0004-0000-0900-000006030000}"/>
    <hyperlink ref="Y122" r:id="rId696" display="pw:\\SRVPW3.pls.planservi.com.br:Projetos\Documents\C0849 - DER\40_Emissao\03_GRD\0-GRDs_Enviadas DER\21ºMEDIÇÃO-26-03-2024 A 25-04-24\MR.DER-0645_24\" xr:uid="{00000000-0004-0000-0900-000007030000}"/>
    <hyperlink ref="Y124" r:id="rId697" display="pw:\\SRVPW3.pls.planservi.com.br:Projetos\Documents\C0849 - DER\40_Emissao\03_GRD\0-GRDs_Enviadas DER\21ºMEDIÇÃO-26-03-2024 A 25-04-24\MR.DER-0645_24\" xr:uid="{00000000-0004-0000-0900-000008030000}"/>
    <hyperlink ref="Y126" r:id="rId698" display="pw:\\SRVPW3.pls.planservi.com.br:Projetos\Documents\C0849 - DER\40_Emissao\03_GRD\0-GRDs_Enviadas DER\21ºMEDIÇÃO-26-03-2024 A 25-04-24\MR.DER-0645_24\" xr:uid="{00000000-0004-0000-0900-000009030000}"/>
    <hyperlink ref="Y127" r:id="rId699" display="pw:\\SRVPW3.pls.planservi.com.br:Projetos\Documents\C0849 - DER\40_Emissao\03_GRD\0-GRDs_Enviadas DER\21ºMEDIÇÃO-26-03-2024 A 25-04-24\MR.DER-0645_24\" xr:uid="{00000000-0004-0000-0900-00000A030000}"/>
    <hyperlink ref="Y129" r:id="rId700" display="pw:\\SRVPW3.pls.planservi.com.br:Projetos\Documents\C0849 - DER\40_Emissao\03_GRD\0-GRDs_Enviadas DER\21ºMEDIÇÃO-26-03-2024 A 25-04-24\MR.DER-0645_24\" xr:uid="{00000000-0004-0000-0900-00000B030000}"/>
    <hyperlink ref="Y131" r:id="rId701" display="pw:\\SRVPW3.pls.planservi.com.br:Projetos\Documents\C0849 - DER\40_Emissao\03_GRD\0-GRDs_Enviadas DER\21ºMEDIÇÃO-26-03-2024 A 25-04-24\MR.DER-0645_24\" xr:uid="{00000000-0004-0000-0900-00000C030000}"/>
    <hyperlink ref="Y132" r:id="rId702" display="pw:\\SRVPW3.pls.planservi.com.br:Projetos\Documents\C0849 - DER\40_Emissao\03_GRD\0-GRDs_Enviadas DER\21ºMEDIÇÃO-26-03-2024 A 25-04-24\MR.DER-0645_24\" xr:uid="{00000000-0004-0000-0900-00000D030000}"/>
    <hyperlink ref="Y133" r:id="rId703" display="pw:\\SRVPW3.pls.planservi.com.br:Projetos\Documents\C0849 - DER\40_Emissao\03_GRD\0-GRDs_Enviadas DER\21ºMEDIÇÃO-26-03-2024 A 25-04-24\MR.DER-0645_24\" xr:uid="{00000000-0004-0000-0900-00000E030000}"/>
    <hyperlink ref="Y136" r:id="rId704" display="pw:\\SRVPW3.pls.planservi.com.br:Projetos\Documents\C0849 - DER\40_Emissao\03_GRD\0-GRDs_Enviadas DER\21ºMEDIÇÃO-26-03-2024 A 25-04-24\MR.DER-0645_24\" xr:uid="{00000000-0004-0000-0900-00000F030000}"/>
    <hyperlink ref="AE73" r:id="rId705" display="pw:\\SRVPW3.pls.planservi.com.br:Projetos\Documents\C0849 - DER\40_Emissao\03_GRD\0-GRDs_Enviadas DER\20ºMEDIÇÃO-26-02-2024 A 25-03-24\MR.DER-0578_24\" xr:uid="{00000000-0004-0000-0900-000010030000}"/>
    <hyperlink ref="AE74" r:id="rId706" display="pw:\\SRVPW3.pls.planservi.com.br:Projetos\Documents\C0849 - DER\40_Emissao\03_GRD\0-GRDs_Enviadas DER\20ºMEDIÇÃO-26-02-2024 A 25-03-24\MR.DER-0578_24\" xr:uid="{00000000-0004-0000-0900-000011030000}"/>
    <hyperlink ref="S137" r:id="rId707" display="pw:\\SRVPW3.pls.planservi.com.br:Projetos\Documents\C0849 - DER\40_Emissao\03_GRD\0-GRDs_Enviadas DER\22ºMEDIÇÃO-26-04-2024 A 25-05-24\MR.DER-0647_24\" xr:uid="{00000000-0004-0000-0900-000012030000}"/>
    <hyperlink ref="S143" r:id="rId708" display="pw:\\SRVPW3.pls.planservi.com.br:Projetos\Documents\C0849 - DER\40_Emissao\03_GRD\0-GRDs_Enviadas DER\22ºMEDIÇÃO-26-04-2024 A 25-05-24\MR.DER-0647_24\" xr:uid="{00000000-0004-0000-0900-000013030000}"/>
    <hyperlink ref="M215" r:id="rId709" display="pw:\\SRVPW3.pls.planservi.com.br:Projetos\Documents\C0849 - DER\40_Emissao\03_GRD\0-GRDs_Enviadas DER\22ºMEDIÇÃO-26-04-2024 A 25-05-24\MR.DER-0649_24\" xr:uid="{00000000-0004-0000-0900-000014030000}"/>
    <hyperlink ref="M216" r:id="rId710" display="pw:\\SRVPW3.pls.planservi.com.br:Projetos\Documents\C0849 - DER\40_Emissao\03_GRD\0-GRDs_Enviadas DER\22ºMEDIÇÃO-26-04-2024 A 25-05-24\MR.DER-0649_24\" xr:uid="{00000000-0004-0000-0900-000015030000}"/>
    <hyperlink ref="M219" r:id="rId711" display="pw:\\SRVPW3.pls.planservi.com.br:Projetos\Documents\C0849 - DER\40_Emissao\03_GRD\0-GRDs_Enviadas DER\22ºMEDIÇÃO-26-04-2024 A 25-05-24\MR.DER-0649_24\" xr:uid="{00000000-0004-0000-0900-000016030000}"/>
    <hyperlink ref="M220" r:id="rId712" display="pw:\\SRVPW3.pls.planservi.com.br:Projetos\Documents\C0849 - DER\40_Emissao\03_GRD\0-GRDs_Enviadas DER\22ºMEDIÇÃO-26-04-2024 A 25-05-24\MR.DER-0649_24\" xr:uid="{00000000-0004-0000-0900-000017030000}"/>
    <hyperlink ref="M221" r:id="rId713" display="pw:\\SRVPW3.pls.planservi.com.br:Projetos\Documents\C0849 - DER\40_Emissao\03_GRD\0-GRDs_Enviadas DER\22ºMEDIÇÃO-26-04-2024 A 25-05-24\MR.DER-0649_24\" xr:uid="{00000000-0004-0000-0900-000018030000}"/>
    <hyperlink ref="M222" r:id="rId714" display="pw:\\SRVPW3.pls.planservi.com.br:Projetos\Documents\C0849 - DER\40_Emissao\03_GRD\0-GRDs_Enviadas DER\22ºMEDIÇÃO-26-04-2024 A 25-05-24\MR.DER-0649_24\" xr:uid="{00000000-0004-0000-0900-000019030000}"/>
    <hyperlink ref="M223" r:id="rId715" display="pw:\\SRVPW3.pls.planservi.com.br:Projetos\Documents\C0849 - DER\40_Emissao\03_GRD\0-GRDs_Enviadas DER\22ºMEDIÇÃO-26-04-2024 A 25-05-24\MR.DER-0649_24\" xr:uid="{00000000-0004-0000-0900-00001A030000}"/>
    <hyperlink ref="M224" r:id="rId716" display="pw:\\SRVPW3.pls.planservi.com.br:Projetos\Documents\C0849 - DER\40_Emissao\03_GRD\0-GRDs_Enviadas DER\22ºMEDIÇÃO-26-04-2024 A 25-05-24\MR.DER-0649_24\" xr:uid="{00000000-0004-0000-0900-00001B030000}"/>
    <hyperlink ref="M225" r:id="rId717" display="pw:\\SRVPW3.pls.planservi.com.br:Projetos\Documents\C0849 - DER\40_Emissao\03_GRD\0-GRDs_Enviadas DER\22ºMEDIÇÃO-26-04-2024 A 25-05-24\MR.DER-0649_24\" xr:uid="{00000000-0004-0000-0900-00001C030000}"/>
    <hyperlink ref="M226" r:id="rId718" display="pw:\\SRVPW3.pls.planservi.com.br:Projetos\Documents\C0849 - DER\40_Emissao\03_GRD\0-GRDs_Enviadas DER\22ºMEDIÇÃO-26-04-2024 A 25-05-24\MR.DER-0649_24\" xr:uid="{00000000-0004-0000-0900-00001D030000}"/>
    <hyperlink ref="M227" r:id="rId719" display="pw:\\SRVPW3.pls.planservi.com.br:Projetos\Documents\C0849 - DER\40_Emissao\03_GRD\0-GRDs_Enviadas DER\22ºMEDIÇÃO-26-04-2024 A 25-05-24\MR.DER-0649_24\" xr:uid="{00000000-0004-0000-0900-00001E030000}"/>
    <hyperlink ref="M228" r:id="rId720" display="pw:\\SRVPW3.pls.planservi.com.br:Projetos\Documents\C0849 - DER\40_Emissao\03_GRD\0-GRDs_Enviadas DER\22ºMEDIÇÃO-26-04-2024 A 25-05-24\MR.DER-0649_24\" xr:uid="{00000000-0004-0000-0900-00001F030000}"/>
    <hyperlink ref="M229" r:id="rId721" display="pw:\\SRVPW3.pls.planservi.com.br:Projetos\Documents\C0849 - DER\40_Emissao\03_GRD\0-GRDs_Enviadas DER\22ºMEDIÇÃO-26-04-2024 A 25-05-24\MR.DER-0649_24\" xr:uid="{00000000-0004-0000-0900-000020030000}"/>
    <hyperlink ref="M230" r:id="rId722" display="pw:\\SRVPW3.pls.planservi.com.br:Projetos\Documents\C0849 - DER\40_Emissao\03_GRD\0-GRDs_Enviadas DER\22ºMEDIÇÃO-26-04-2024 A 25-05-24\MR.DER-0649_24\" xr:uid="{00000000-0004-0000-0900-000021030000}"/>
    <hyperlink ref="M231" r:id="rId723" display="pw:\\SRVPW3.pls.planservi.com.br:Projetos\Documents\C0849 - DER\40_Emissao\03_GRD\0-GRDs_Enviadas DER\22ºMEDIÇÃO-26-04-2024 A 25-05-24\MR.DER-0649_24\" xr:uid="{00000000-0004-0000-0900-000022030000}"/>
    <hyperlink ref="M232" r:id="rId724" display="pw:\\SRVPW3.pls.planservi.com.br:Projetos\Documents\C0849 - DER\40_Emissao\03_GRD\0-GRDs_Enviadas DER\22ºMEDIÇÃO-26-04-2024 A 25-05-24\MR.DER-0649_24\" xr:uid="{00000000-0004-0000-0900-000023030000}"/>
    <hyperlink ref="M233" r:id="rId725" display="pw:\\SRVPW3.pls.planservi.com.br:Projetos\Documents\C0849 - DER\40_Emissao\03_GRD\0-GRDs_Enviadas DER\22ºMEDIÇÃO-26-04-2024 A 25-05-24\MR.DER-0649_24\" xr:uid="{00000000-0004-0000-0900-000024030000}"/>
    <hyperlink ref="M234" r:id="rId726" display="pw:\\SRVPW3.pls.planservi.com.br:Projetos\Documents\C0849 - DER\40_Emissao\03_GRD\0-GRDs_Enviadas DER\22ºMEDIÇÃO-26-04-2024 A 25-05-24\MR.DER-0649_24\" xr:uid="{00000000-0004-0000-0900-000025030000}"/>
    <hyperlink ref="M235" r:id="rId727" display="pw:\\SRVPW3.pls.planservi.com.br:Projetos\Documents\C0849 - DER\40_Emissao\03_GRD\0-GRDs_Enviadas DER\22ºMEDIÇÃO-26-04-2024 A 25-05-24\MR.DER-0649_24\" xr:uid="{00000000-0004-0000-0900-000026030000}"/>
    <hyperlink ref="M236" r:id="rId728" display="pw:\\SRVPW3.pls.planservi.com.br:Projetos\Documents\C0849 - DER\40_Emissao\03_GRD\0-GRDs_Enviadas DER\22ºMEDIÇÃO-26-04-2024 A 25-05-24\MR.DER-0649_24\" xr:uid="{00000000-0004-0000-0900-000027030000}"/>
    <hyperlink ref="M237" r:id="rId729" display="pw:\\SRVPW3.pls.planservi.com.br:Projetos\Documents\C0849 - DER\40_Emissao\03_GRD\0-GRDs_Enviadas DER\22ºMEDIÇÃO-26-04-2024 A 25-05-24\MR.DER-0649_24\" xr:uid="{00000000-0004-0000-0900-000028030000}"/>
    <hyperlink ref="M238" r:id="rId730" display="pw:\\SRVPW3.pls.planservi.com.br:Projetos\Documents\C0849 - DER\40_Emissao\03_GRD\0-GRDs_Enviadas DER\22ºMEDIÇÃO-26-04-2024 A 25-05-24\MR.DER-0649_24\" xr:uid="{00000000-0004-0000-0900-000029030000}"/>
    <hyperlink ref="M239" r:id="rId731" display="pw:\\SRVPW3.pls.planservi.com.br:Projetos\Documents\C0849 - DER\40_Emissao\03_GRD\0-GRDs_Enviadas DER\22ºMEDIÇÃO-26-04-2024 A 25-05-24\MR.DER-0649_24\" xr:uid="{00000000-0004-0000-0900-00002A030000}"/>
    <hyperlink ref="M240" r:id="rId732" display="pw:\\SRVPW3.pls.planservi.com.br:Projetos\Documents\C0849 - DER\40_Emissao\03_GRD\0-GRDs_Enviadas DER\22ºMEDIÇÃO-26-04-2024 A 25-05-24\MR.DER-0649_24\" xr:uid="{00000000-0004-0000-0900-00002B030000}"/>
    <hyperlink ref="M241" r:id="rId733" display="pw:\\SRVPW3.pls.planservi.com.br:Projetos\Documents\C0849 - DER\40_Emissao\03_GRD\0-GRDs_Enviadas DER\22ºMEDIÇÃO-26-04-2024 A 25-05-24\MR.DER-0649_24\" xr:uid="{00000000-0004-0000-0900-00002C030000}"/>
    <hyperlink ref="M242" r:id="rId734" display="pw:\\SRVPW3.pls.planservi.com.br:Projetos\Documents\C0849 - DER\40_Emissao\03_GRD\0-GRDs_Enviadas DER\22ºMEDIÇÃO-26-04-2024 A 25-05-24\MR.DER-0649_24\" xr:uid="{00000000-0004-0000-0900-00002D030000}"/>
    <hyperlink ref="M243" r:id="rId735" display="pw:\\SRVPW3.pls.planservi.com.br:Projetos\Documents\C0849 - DER\40_Emissao\03_GRD\0-GRDs_Enviadas DER\22ºMEDIÇÃO-26-04-2024 A 25-05-24\MR.DER-0649_24\" xr:uid="{00000000-0004-0000-0900-00002E030000}"/>
    <hyperlink ref="M244" r:id="rId736" display="pw:\\SRVPW3.pls.planservi.com.br:Projetos\Documents\C0849 - DER\40_Emissao\03_GRD\0-GRDs_Enviadas DER\22ºMEDIÇÃO-26-04-2024 A 25-05-24\MR.DER-0649_24\" xr:uid="{00000000-0004-0000-0900-00002F030000}"/>
    <hyperlink ref="M245" r:id="rId737" display="pw:\\SRVPW3.pls.planservi.com.br:Projetos\Documents\C0849 - DER\40_Emissao\03_GRD\0-GRDs_Enviadas DER\22ºMEDIÇÃO-26-04-2024 A 25-05-24\MR.DER-0649_24\" xr:uid="{00000000-0004-0000-0900-000030030000}"/>
    <hyperlink ref="M246" r:id="rId738" display="pw:\\SRVPW3.pls.planservi.com.br:Projetos\Documents\C0849 - DER\40_Emissao\03_GRD\0-GRDs_Enviadas DER\22ºMEDIÇÃO-26-04-2024 A 25-05-24\MR.DER-0649_24\" xr:uid="{00000000-0004-0000-0900-000031030000}"/>
    <hyperlink ref="S247" r:id="rId739" display="pw:\\SRVPW3.pls.planservi.com.br:Projetos\Documents\C0849 - DER\40_Emissao\03_GRD\0-GRDs_Enviadas DER\22ºMEDIÇÃO-26-04-2024 A 25-05-24\MR.DER-0649_24\" xr:uid="{00000000-0004-0000-0900-000032030000}"/>
    <hyperlink ref="Y268" r:id="rId740" display="pw:\\SRVPW3.pls.planservi.com.br:Projetos\Documents\C0849 - DER\40_Emissao\03_GRD\0-GRDs_Enviadas DER\22ºMEDIÇÃO-26-04-2024 A 25-05-24\MR.DER-0652_24\" xr:uid="{00000000-0004-0000-0900-000034030000}"/>
    <hyperlink ref="Y269" r:id="rId741" display="pw:\\SRVPW3.pls.planservi.com.br:Projetos\Documents\C0849 - DER\40_Emissao\03_GRD\0-GRDs_Enviadas DER\22ºMEDIÇÃO-26-04-2024 A 25-05-24\MR.DER-0652_24\" xr:uid="{00000000-0004-0000-0900-000035030000}"/>
    <hyperlink ref="Y270" r:id="rId742" display="pw:\\SRVPW3.pls.planservi.com.br:Projetos\Documents\C0849 - DER\40_Emissao\03_GRD\0-GRDs_Enviadas DER\22ºMEDIÇÃO-26-04-2024 A 25-05-24\MR.DER-0652_24\" xr:uid="{00000000-0004-0000-0900-000036030000}"/>
    <hyperlink ref="Y36" r:id="rId743" display="pw:\\SRVPW3.pls.planservi.com.br:Projetos\Documents\C0849 - DER\40_Emissao\03_GRD\0-GRDs_Enviadas DER\22ºMEDIÇÃO-26-04-2024 A 25-05-24\MR.DER-0667_24\" xr:uid="{00000000-0004-0000-0900-000037030000}"/>
    <hyperlink ref="Y37" r:id="rId744" display="pw:\\SRVPW3.pls.planservi.com.br:Projetos\Documents\C0849 - DER\40_Emissao\03_GRD\0-GRDs_Enviadas DER\22ºMEDIÇÃO-26-04-2024 A 25-05-24\MR.DER-0667_24\" xr:uid="{00000000-0004-0000-0900-000038030000}"/>
    <hyperlink ref="Y38" r:id="rId745" display="pw:\\SRVPW3.pls.planservi.com.br:Projetos\Documents\C0849 - DER\40_Emissao\03_GRD\0-GRDs_Enviadas DER\22ºMEDIÇÃO-26-04-2024 A 25-05-24\MR.DER-0667_24\" xr:uid="{00000000-0004-0000-0900-000039030000}"/>
    <hyperlink ref="Y39" r:id="rId746" display="pw:\\SRVPW3.pls.planservi.com.br:Projetos\Documents\C0849 - DER\40_Emissao\03_GRD\0-GRDs_Enviadas DER\22ºMEDIÇÃO-26-04-2024 A 25-05-24\MR.DER-0667_24\" xr:uid="{00000000-0004-0000-0900-00003A030000}"/>
    <hyperlink ref="Y40" r:id="rId747" display="pw:\\SRVPW3.pls.planservi.com.br:Projetos\Documents\C0849 - DER\40_Emissao\03_GRD\0-GRDs_Enviadas DER\22ºMEDIÇÃO-26-04-2024 A 25-05-24\MR.DER-0667_24\" xr:uid="{00000000-0004-0000-0900-00003B030000}"/>
    <hyperlink ref="Y41" r:id="rId748" display="pw:\\SRVPW3.pls.planservi.com.br:Projetos\Documents\C0849 - DER\40_Emissao\03_GRD\0-GRDs_Enviadas DER\22ºMEDIÇÃO-26-04-2024 A 25-05-24\MR.DER-0667_24\" xr:uid="{00000000-0004-0000-0900-00003C030000}"/>
    <hyperlink ref="Y42" r:id="rId749" display="pw:\\SRVPW3.pls.planservi.com.br:Projetos\Documents\C0849 - DER\40_Emissao\03_GRD\0-GRDs_Enviadas DER\22ºMEDIÇÃO-26-04-2024 A 25-05-24\MR.DER-0667_24\" xr:uid="{00000000-0004-0000-0900-00003D030000}"/>
    <hyperlink ref="Y43" r:id="rId750" display="pw:\\SRVPW3.pls.planservi.com.br:Projetos\Documents\C0849 - DER\40_Emissao\03_GRD\0-GRDs_Enviadas DER\22ºMEDIÇÃO-26-04-2024 A 25-05-24\MR.DER-0667_24\" xr:uid="{00000000-0004-0000-0900-00003E030000}"/>
    <hyperlink ref="Y44" r:id="rId751" display="pw:\\SRVPW3.pls.planservi.com.br:Projetos\Documents\C0849 - DER\40_Emissao\03_GRD\0-GRDs_Enviadas DER\22ºMEDIÇÃO-26-04-2024 A 25-05-24\MR.DER-0667_24\" xr:uid="{00000000-0004-0000-0900-00003F030000}"/>
    <hyperlink ref="Y45" r:id="rId752" display="pw:\\SRVPW3.pls.planservi.com.br:Projetos\Documents\C0849 - DER\40_Emissao\03_GRD\0-GRDs_Enviadas DER\22ºMEDIÇÃO-26-04-2024 A 25-05-24\MR.DER-0667_24\" xr:uid="{00000000-0004-0000-0900-000040030000}"/>
    <hyperlink ref="Y46" r:id="rId753" display="pw:\\SRVPW3.pls.planservi.com.br:Projetos\Documents\C0849 - DER\40_Emissao\03_GRD\0-GRDs_Enviadas DER\22ºMEDIÇÃO-26-04-2024 A 25-05-24\MR.DER-0667_24\" xr:uid="{00000000-0004-0000-0900-000041030000}"/>
    <hyperlink ref="Y47" r:id="rId754" display="pw:\\SRVPW3.pls.planservi.com.br:Projetos\Documents\C0849 - DER\40_Emissao\03_GRD\0-GRDs_Enviadas DER\22ºMEDIÇÃO-26-04-2024 A 25-05-24\MR.DER-0667_24\" xr:uid="{00000000-0004-0000-0900-000042030000}"/>
    <hyperlink ref="Y48" r:id="rId755" display="pw:\\SRVPW3.pls.planservi.com.br:Projetos\Documents\C0849 - DER\40_Emissao\03_GRD\0-GRDs_Enviadas DER\22ºMEDIÇÃO-26-04-2024 A 25-05-24\MR.DER-0667_24\" xr:uid="{00000000-0004-0000-0900-000043030000}"/>
    <hyperlink ref="Y50" r:id="rId756" display="pw:\\SRVPW3.pls.planservi.com.br:Projetos\Documents\C0849 - DER\40_Emissao\03_GRD\0-GRDs_Enviadas DER\22ºMEDIÇÃO-26-04-2024 A 25-05-24\MR.DER-0667_24\" xr:uid="{00000000-0004-0000-0900-000044030000}"/>
    <hyperlink ref="Y51" r:id="rId757" display="pw:\\SRVPW3.pls.planservi.com.br:Projetos\Documents\C0849 - DER\40_Emissao\03_GRD\0-GRDs_Enviadas DER\22ºMEDIÇÃO-26-04-2024 A 25-05-24\MR.DER-0667_24\" xr:uid="{00000000-0004-0000-0900-000045030000}"/>
    <hyperlink ref="Y53" r:id="rId758" display="pw:\\SRVPW3.pls.planservi.com.br:Projetos\Documents\C0849 - DER\40_Emissao\03_GRD\0-GRDs_Enviadas DER\22ºMEDIÇÃO-26-04-2024 A 25-05-24\MR.DER-0667_24\" xr:uid="{00000000-0004-0000-0900-000046030000}"/>
    <hyperlink ref="Y54" r:id="rId759" display="pw:\\SRVPW3.pls.planservi.com.br:Projetos\Documents\C0849 - DER\40_Emissao\03_GRD\0-GRDs_Enviadas DER\22ºMEDIÇÃO-26-04-2024 A 25-05-24\MR.DER-0667_24\" xr:uid="{00000000-0004-0000-0900-000047030000}"/>
    <hyperlink ref="M55" r:id="rId760" display="pw:\\SRVPW3.pls.planservi.com.br:Projetos\Documents\C0849 - DER\40_Emissao\03_GRD\0-GRDs_Enviadas DER\22ºMEDIÇÃO-26-04-2024 A 25-05-24\MR.DER-0667_24\" xr:uid="{00000000-0004-0000-0900-000048030000}"/>
    <hyperlink ref="AE57" r:id="rId761" display="pw:\\SRVPW3.pls.planservi.com.br:Projetos\Documents\C0849 - DER\40_Emissao\03_GRD\0-GRDs_Enviadas DER\22ºMEDIÇÃO-26-04-2024 A 25-05-24\MR.DER-0667_24\" xr:uid="{00000000-0004-0000-0900-000049030000}"/>
    <hyperlink ref="AK58" r:id="rId762" display="pw:\\SRVPW3.pls.planservi.com.br:Projetos\Documents\C0849 - DER\40_Emissao\03_GRD\0-GRDs_Enviadas DER\22ºMEDIÇÃO-26-04-2024 A 25-05-24\MR.DER-0667_24\" xr:uid="{00000000-0004-0000-0900-00004A030000}"/>
    <hyperlink ref="AE59" r:id="rId763" display="pw:\\SRVPW3.pls.planservi.com.br:Projetos\Documents\C0849 - DER\40_Emissao\03_GRD\0-GRDs_Enviadas DER\22ºMEDIÇÃO-26-04-2024 A 25-05-24\MR.DER-0667_24\" xr:uid="{00000000-0004-0000-0900-00004B030000}"/>
    <hyperlink ref="AE60" r:id="rId764" display="pw:\\SRVPW3.pls.planservi.com.br:Projetos\Documents\C0849 - DER\40_Emissao\03_GRD\0-GRDs_Enviadas DER\22ºMEDIÇÃO-26-04-2024 A 25-05-24\MR.DER-0667_24\" xr:uid="{00000000-0004-0000-0900-00004C030000}"/>
    <hyperlink ref="AK62" r:id="rId765" display="pw:\\SRVPW3.pls.planservi.com.br:Projetos\Documents\C0849 - DER\40_Emissao\03_GRD\0-GRDs_Enviadas DER\22ºMEDIÇÃO-26-04-2024 A 25-05-24\MR.DER-0667_24\" xr:uid="{00000000-0004-0000-0900-00004D030000}"/>
    <hyperlink ref="AK63" r:id="rId766" display="pw:\\SRVPW3.pls.planservi.com.br:Projetos\Documents\C0849 - DER\40_Emissao\03_GRD\0-GRDs_Enviadas DER\22ºMEDIÇÃO-26-04-2024 A 25-05-24\MR.DER-0667_24\" xr:uid="{00000000-0004-0000-0900-00004E030000}"/>
    <hyperlink ref="AK61" r:id="rId767" display="pw:\\SRVPW3.pls.planservi.com.br:Projetos\Documents\C0849 - DER\40_Emissao\03_GRD\0-GRDs_Enviadas DER\22ºMEDIÇÃO-26-04-2024 A 25-05-24\MR.DER-0667_24\" xr:uid="{00000000-0004-0000-0900-00004F030000}"/>
    <hyperlink ref="AK64" r:id="rId768" display="pw:\\SRVPW3.pls.planservi.com.br:Projetos\Documents\C0849 - DER\40_Emissao\03_GRD\0-GRDs_Enviadas DER\22ºMEDIÇÃO-26-04-2024 A 25-05-24\MR.DER-0667_24\" xr:uid="{00000000-0004-0000-0900-000050030000}"/>
    <hyperlink ref="AK65" r:id="rId769" display="pw:\\SRVPW3.pls.planservi.com.br:Projetos\Documents\C0849 - DER\40_Emissao\03_GRD\0-GRDs_Enviadas DER\22ºMEDIÇÃO-26-04-2024 A 25-05-24\MR.DER-0667_24\" xr:uid="{00000000-0004-0000-0900-000051030000}"/>
    <hyperlink ref="AE66" r:id="rId770" display="pw:\\SRVPW3.pls.planservi.com.br:Projetos\Documents\C0849 - DER\40_Emissao\03_GRD\0-GRDs_Enviadas DER\22ºMEDIÇÃO-26-04-2024 A 25-05-24\MR.DER-0667_24\" xr:uid="{00000000-0004-0000-0900-000052030000}"/>
    <hyperlink ref="AE67" r:id="rId771" display="pw:\\SRVPW3.pls.planservi.com.br:Projetos\Documents\C0849 - DER\40_Emissao\03_GRD\0-GRDs_Enviadas DER\22ºMEDIÇÃO-26-04-2024 A 25-05-24\MR.DER-0667_24\" xr:uid="{00000000-0004-0000-0900-000053030000}"/>
    <hyperlink ref="AE68" r:id="rId772" display="pw:\\SRVPW3.pls.planservi.com.br:Projetos\Documents\C0849 - DER\40_Emissao\03_GRD\0-GRDs_Enviadas DER\22ºMEDIÇÃO-26-04-2024 A 25-05-24\MR.DER-0667_24\" xr:uid="{00000000-0004-0000-0900-000054030000}"/>
    <hyperlink ref="AE69" r:id="rId773" display="pw:\\SRVPW3.pls.planservi.com.br:Projetos\Documents\C0849 - DER\40_Emissao\03_GRD\0-GRDs_Enviadas DER\22ºMEDIÇÃO-26-04-2024 A 25-05-24\MR.DER-0667_24\" xr:uid="{00000000-0004-0000-0900-000055030000}"/>
    <hyperlink ref="AK70" r:id="rId774" display="pw:\\SRVPW3.pls.planservi.com.br:Projetos\Documents\C0849 - DER\40_Emissao\03_GRD\0-GRDs_Enviadas DER\22ºMEDIÇÃO-26-04-2024 A 25-05-24\MR.DER-0667_24\" xr:uid="{00000000-0004-0000-0900-000056030000}"/>
    <hyperlink ref="AK71" r:id="rId775" display="pw:\\SRVPW3.pls.planservi.com.br:Projetos\Documents\C0849 - DER\40_Emissao\03_GRD\0-GRDs_Enviadas DER\22ºMEDIÇÃO-26-04-2024 A 25-05-24\MR.DER-0667_24\" xr:uid="{00000000-0004-0000-0900-000057030000}"/>
    <hyperlink ref="AK73" r:id="rId776" display="pw:\\SRVPW3.pls.planservi.com.br:Projetos\Documents\C0849 - DER\40_Emissao\03_GRD\0-GRDs_Enviadas DER\22ºMEDIÇÃO-26-04-2024 A 25-05-24\MR.DER-0667_24\" xr:uid="{00000000-0004-0000-0900-000058030000}"/>
    <hyperlink ref="AK74" r:id="rId777" display="pw:\\SRVPW3.pls.planservi.com.br:Projetos\Documents\C0849 - DER\40_Emissao\03_GRD\0-GRDs_Enviadas DER\22ºMEDIÇÃO-26-04-2024 A 25-05-24\MR.DER-0667_24\" xr:uid="{00000000-0004-0000-0900-000059030000}"/>
    <hyperlink ref="AE75" r:id="rId778" display="pw:\\SRVPW3.pls.planservi.com.br:Projetos\Documents\C0849 - DER\40_Emissao\03_GRD\0-GRDs_Enviadas DER\22ºMEDIÇÃO-26-04-2024 A 25-05-24\MR.DER-0667_24\" xr:uid="{00000000-0004-0000-0900-00005A030000}"/>
    <hyperlink ref="Y76" r:id="rId779" display="pw:\\SRVPW3.pls.planservi.com.br:Projetos\Documents\C0849 - DER\40_Emissao\03_GRD\0-GRDs_Enviadas DER\22ºMEDIÇÃO-26-04-2024 A 25-05-24\MR.DER-0667_24\" xr:uid="{00000000-0004-0000-0900-00005B030000}"/>
    <hyperlink ref="Y80" r:id="rId780" display="pw:\\SRVPW3.pls.planservi.com.br:Projetos\Documents\C0849 - DER\40_Emissao\03_GRD\0-GRDs_Enviadas DER\22ºMEDIÇÃO-26-04-2024 A 25-05-24\MR.DER-0667_24\" xr:uid="{00000000-0004-0000-0900-00005C030000}"/>
    <hyperlink ref="M72" r:id="rId781" display="pw:\\pw.planservi.com.br:PROJETOS\Documents\C0849 - DER\40_Emissao\03_GRD\0-GRDs_Enviadas DER\15ºMEDIÇÃO-26-09-23 A 25-10-23\MR.DER-0460_23\" xr:uid="{00000000-0004-0000-0900-00005D030000}"/>
    <hyperlink ref="S72" r:id="rId782" display="pw:\\pw.planservi.com.br:PROJETOS\Documents\C0849 - DER\40_Emissao\03_GRD\0-GRDs_Enviadas DER\18ºMEDIÇÃO-26-12-23 A 25-01-24\MR.DER-0515_24\" xr:uid="{00000000-0004-0000-0900-00005E030000}"/>
    <hyperlink ref="Y72" r:id="rId783" display="pw:\\SRVPW3.pls.planservi.com.br:Projetos\Documents\C0849 - DER\40_Emissao\03_GRD\0-GRDs_Enviadas DER\20ºMEDIÇÃO-26-02-2024 A 25-03-24\MR.DER-0578_24\" xr:uid="{00000000-0004-0000-0900-00005F030000}"/>
    <hyperlink ref="AE72" r:id="rId784" display="pw:\\SRVPW3.pls.planservi.com.br:Projetos\Documents\C0849 - DER\40_Emissao\03_GRD\0-GRDs_Enviadas DER\22ºMEDIÇÃO-26-04-2024 A 25-05-24\MR.DER-0667_24\" xr:uid="{00000000-0004-0000-0900-000060030000}"/>
    <hyperlink ref="AE267" r:id="rId785" display="pw:\\SRVPW3.pls.planservi.com.br:Projetos\Documents\C0849 - DER\40_Emissao\03_GRD\0-GRDs_Enviadas DER\22ºMEDIÇÃO-26-04-2024 A 25-05-24\MR.DER-0679_24\" xr:uid="{B26FE7D6-34A5-4CDD-8478-D30351DB9320}"/>
    <hyperlink ref="AE249:AE266" r:id="rId786" display="pw:\\SRVPW3.pls.planservi.com.br:Projetos\Documents\C0849 - DER\40_Emissao\03_GRD\0-GRDs_Enviadas DER\22ºMEDIÇÃO-26-04-2024 A 25-05-24\MR.DER-0679_24\" xr:uid="{98F0FF21-77F5-4D92-87F9-414BDA55C973}"/>
    <hyperlink ref="BI13" r:id="rId787" display="pw:\\SRVPW3.pls.planservi.com.br:Projetos\Documents\C0849 - DER\40_Emissao\03_GRD\0-GRDs_Enviadas DER\22ºMEDIÇÃO-26-04-2024 A 25-05-24\MR.DER-0679_24\" xr:uid="{D28A4E60-6409-40C4-8ACA-CF14EB134D38}"/>
    <hyperlink ref="BO14" r:id="rId788" display="pw:\\SRVPW3.pls.planservi.com.br:Projetos\Documents\C0849 - DER\40_Emissao\03_GRD\0-GRDs_Enviadas DER\22ºMEDIÇÃO-26-04-2024 A 25-05-24\MR.DER-0679_24\" xr:uid="{8AAC53C2-B8E8-4FF1-A725-792D8B497D68}"/>
    <hyperlink ref="BO22" r:id="rId789" display="pw:\\SRVPW3.pls.planservi.com.br:Projetos\Documents\C0849 - DER\40_Emissao\03_GRD\0-GRDs_Enviadas DER\22ºMEDIÇÃO-26-04-2024 A 25-05-24\MR.DER-0679_24\" xr:uid="{83825013-6363-48E1-8D7C-23E83FB6E570}"/>
    <hyperlink ref="AK24" r:id="rId790" display="pw:\\SRVPW3.pls.planservi.com.br:Projetos\Documents\C0849 - DER\40_Emissao\03_GRD\0-GRDs_Enviadas DER\22ºMEDIÇÃO-26-04-2024 A 25-05-24\MR.DER-0679_24\" xr:uid="{E9A0FDFC-319A-4591-AAAC-8342F2D4B53D}"/>
    <hyperlink ref="Y82" r:id="rId791" display="pw:\\SRVPW3.pls.planservi.com.br:Projetos\Documents\C0849 - DER\40_Emissao\03_GRD\0-GRDs_Enviadas DER\22ºMEDIÇÃO-26-04-2024 A 25-05-24\MR.DER-0678_24\" xr:uid="{7670E95D-C6F0-4D31-ABA0-67E4432327C4}"/>
    <hyperlink ref="Y83" r:id="rId792" display="pw:\\SRVPW3.pls.planservi.com.br:Projetos\Documents\C0849 - DER\40_Emissao\03_GRD\0-GRDs_Enviadas DER\22ºMEDIÇÃO-26-04-2024 A 25-05-24\MR.DER-0678_24\" xr:uid="{6436EDE1-43D1-4CDB-BC61-566625F94D72}"/>
    <hyperlink ref="Y85" r:id="rId793" display="pw:\\SRVPW3.pls.planservi.com.br:Projetos\Documents\C0849 - DER\40_Emissao\03_GRD\0-GRDs_Enviadas DER\22ºMEDIÇÃO-26-04-2024 A 25-05-24\MR.DER-0678_24\" xr:uid="{95A5886A-7EBB-4BEF-9ACF-065ACB04A2BE}"/>
    <hyperlink ref="Y86" r:id="rId794" display="pw:\\SRVPW3.pls.planservi.com.br:Projetos\Documents\C0849 - DER\40_Emissao\03_GRD\0-GRDs_Enviadas DER\22ºMEDIÇÃO-26-04-2024 A 25-05-24\MR.DER-0678_24\" xr:uid="{34808362-40D2-4570-A437-6FED90B6DE25}"/>
    <hyperlink ref="Y87" r:id="rId795" display="pw:\\SRVPW3.pls.planservi.com.br:Projetos\Documents\C0849 - DER\40_Emissao\03_GRD\0-GRDs_Enviadas DER\22ºMEDIÇÃO-26-04-2024 A 25-05-24\MR.DER-0678_24\" xr:uid="{B9E89A89-6289-4AF3-A38E-31ECF122C129}"/>
    <hyperlink ref="Y84" r:id="rId796" display="pw:\\SRVPW3.pls.planservi.com.br:Projetos\Documents\C0849 - DER\40_Emissao\03_GRD\0-GRDs_Enviadas DER\22ºMEDIÇÃO-26-04-2024 A 25-05-24\MR.DER-0678_24\" xr:uid="{2CC65F59-87E2-468B-820A-20122CC83059}"/>
    <hyperlink ref="AE268" r:id="rId797" display="pw:\\SRVPW3.pls.planservi.com.br:Projetos\Documents\C0849 - DER\40_Emissao\03_GRD\0-GRDs_Enviadas DER\22ºMEDIÇÃO-26-04-2024 A 25-05-24\MR.DER-0675_24\" xr:uid="{3525292C-108B-4A98-AA4D-6CE3F010D51E}"/>
    <hyperlink ref="AE269" r:id="rId798" display="pw:\\SRVPW3.pls.planservi.com.br:Projetos\Documents\C0849 - DER\40_Emissao\03_GRD\0-GRDs_Enviadas DER\22ºMEDIÇÃO-26-04-2024 A 25-05-24\MR.DER-0675_24\" xr:uid="{0022167C-582D-4F27-9344-51FE6E678FEC}"/>
    <hyperlink ref="AE270" r:id="rId799" display="pw:\\SRVPW3.pls.planservi.com.br:Projetos\Documents\C0849 - DER\40_Emissao\03_GRD\0-GRDs_Enviadas DER\22ºMEDIÇÃO-26-04-2024 A 25-05-24\MR.DER-0675_24\" xr:uid="{DC78FAC7-DA55-411B-A646-74F4F5B17EE1}"/>
    <hyperlink ref="M105" r:id="rId800" display="pw:\\SRVPW3.pls.planservi.com.br:Projetos\Documents\C0849 - DER\40_Emissao\03_GRD\0-GRDs_Enviadas DER\22ºMEDIÇÃO-26-04-2024 A 25-05-24\MR.DER-0683_24\" xr:uid="{44BCEE3F-3E8E-4B81-80FA-E868A9E9F85A}"/>
    <hyperlink ref="AE39" r:id="rId801" display="pw:\\SRVPW3.pls.planservi.com.br:Projetos\Documents\C0849 - DER\40_Emissao\03_GRD\0-GRDs_Enviadas DER\22ºMEDIÇÃO-26-04-2024 A 25-05-24\MR.DER-0687_24\" xr:uid="{A033F552-0405-475C-8328-4A83CC7EB8E4}"/>
    <hyperlink ref="AE45" r:id="rId802" display="pw:\\SRVPW3.pls.planservi.com.br:Projetos\Documents\C0849 - DER\40_Emissao\03_GRD\0-GRDs_Enviadas DER\22ºMEDIÇÃO-26-04-2024 A 25-05-24\MR.DER-0687_24\" xr:uid="{A0CD2625-B134-4ACF-B135-8502190A00E7}"/>
    <hyperlink ref="S55" r:id="rId803" display="pw:\\SRVPW3.pls.planservi.com.br:Projetos\Documents\C0849 - DER\40_Emissao\03_GRD\0-GRDs_Enviadas DER\22ºMEDIÇÃO-26-04-2024 A 25-05-24\MR.DER-0687_24\" xr:uid="{3A36B403-0D1F-49EA-95DD-0DC4032E24ED}"/>
    <hyperlink ref="AK57" r:id="rId804" display="pw:\\SRVPW3.pls.planservi.com.br:Projetos\Documents\C0849 - DER\40_Emissao\03_GRD\0-GRDs_Enviadas DER\22ºMEDIÇÃO-26-04-2024 A 25-05-24\MR.DER-0687_24\" xr:uid="{E57E5A1F-4DDC-41B5-AE8E-E3B81888AB00}"/>
    <hyperlink ref="AQ58" r:id="rId805" display="pw:\\SRVPW3.pls.planservi.com.br:Projetos\Documents\C0849 - DER\40_Emissao\03_GRD\0-GRDs_Enviadas DER\22ºMEDIÇÃO-26-04-2024 A 25-05-24\MR.DER-0687_24\" xr:uid="{80EC3D9B-F331-4EC1-9FAA-B933D2806479}"/>
    <hyperlink ref="AQ62" r:id="rId806" display="pw:\\SRVPW3.pls.planservi.com.br:Projetos\Documents\C0849 - DER\40_Emissao\03_GRD\0-GRDs_Enviadas DER\22ºMEDIÇÃO-26-04-2024 A 25-05-24\MR.DER-0687_24\" xr:uid="{BF769E4A-2079-4A50-8541-7F50B7096457}"/>
    <hyperlink ref="AQ63" r:id="rId807" display="pw:\\SRVPW3.pls.planservi.com.br:Projetos\Documents\C0849 - DER\40_Emissao\03_GRD\0-GRDs_Enviadas DER\22ºMEDIÇÃO-26-04-2024 A 25-05-24\MR.DER-0687_24\" xr:uid="{BC393476-7439-4F72-BCBD-C3FF42A3BAC1}"/>
    <hyperlink ref="AQ64" r:id="rId808" display="pw:\\SRVPW3.pls.planservi.com.br:Projetos\Documents\C0849 - DER\40_Emissao\03_GRD\0-GRDs_Enviadas DER\22ºMEDIÇÃO-26-04-2024 A 25-05-24\MR.DER-0687_24\" xr:uid="{592E879F-7C88-46C2-A976-AEB3B728CE98}"/>
    <hyperlink ref="AQ65" r:id="rId809" display="pw:\\SRVPW3.pls.planservi.com.br:Projetos\Documents\C0849 - DER\40_Emissao\03_GRD\0-GRDs_Enviadas DER\22ºMEDIÇÃO-26-04-2024 A 25-05-24\MR.DER-0687_24\" xr:uid="{90772986-E218-4A43-8E1B-03DA1F4817FF}"/>
    <hyperlink ref="AQ67" r:id="rId810" display="pw:\\SRVPW3.pls.planservi.com.br:Projetos\Documents\C0849 - DER\40_Emissao\03_GRD\0-GRDs_Enviadas DER\22ºMEDIÇÃO-26-04-2024 A 25-05-24\MR.DER-0687_24\" xr:uid="{85A54A5F-C6FC-46FC-961E-C3CDDE6B52CF}"/>
    <hyperlink ref="AQ68" r:id="rId811" display="pw:\\SRVPW3.pls.planservi.com.br:Projetos\Documents\C0849 - DER\40_Emissao\03_GRD\0-GRDs_Enviadas DER\22ºMEDIÇÃO-26-04-2024 A 25-05-24\MR.DER-0687_24\" xr:uid="{4D407D68-3F76-415F-90FB-BE0434D5C001}"/>
    <hyperlink ref="AQ69" r:id="rId812" display="pw:\\SRVPW3.pls.planservi.com.br:Projetos\Documents\C0849 - DER\40_Emissao\03_GRD\0-GRDs_Enviadas DER\22ºMEDIÇÃO-26-04-2024 A 25-05-24\MR.DER-0687_24\" xr:uid="{311DF479-7BFF-42C4-9AC9-C8C9F39951BF}"/>
    <hyperlink ref="AQ71" r:id="rId813" display="pw:\\SRVPW3.pls.planservi.com.br:Projetos\Documents\C0849 - DER\40_Emissao\03_GRD\0-GRDs_Enviadas DER\22ºMEDIÇÃO-26-04-2024 A 25-05-24\MR.DER-0687_24\" xr:uid="{1D2B0FD9-CC9D-42C8-AA08-1F93513DD36B}"/>
    <hyperlink ref="AQ72" r:id="rId814" display="pw:\\SRVPW3.pls.planservi.com.br:Projetos\Documents\C0849 - DER\40_Emissao\03_GRD\0-GRDs_Enviadas DER\22ºMEDIÇÃO-26-04-2024 A 25-05-24\MR.DER-0687_24\" xr:uid="{76A4F9B8-D02E-42AA-9536-BF00BA146A4B}"/>
    <hyperlink ref="AQ73" r:id="rId815" display="pw:\\SRVPW3.pls.planservi.com.br:Projetos\Documents\C0849 - DER\40_Emissao\03_GRD\0-GRDs_Enviadas DER\22ºMEDIÇÃO-26-04-2024 A 25-05-24\MR.DER-0687_24\" xr:uid="{42957854-1B46-4FFC-9881-43095BCD108E}"/>
    <hyperlink ref="AQ74" r:id="rId816" display="pw:\\SRVPW3.pls.planservi.com.br:Projetos\Documents\C0849 - DER\40_Emissao\03_GRD\0-GRDs_Enviadas DER\22ºMEDIÇÃO-26-04-2024 A 25-05-24\MR.DER-0687_24\" xr:uid="{FE5125C6-CA10-4363-903D-F86B1A9383C3}"/>
    <hyperlink ref="AK75" r:id="rId817" display="pw:\\SRVPW3.pls.planservi.com.br:Projetos\Documents\C0849 - DER\40_Emissao\03_GRD\0-GRDs_Enviadas DER\22ºMEDIÇÃO-26-04-2024 A 25-05-24\MR.DER-0687_24\" xr:uid="{020792B4-1749-467E-92E4-1E0474D6BA18}"/>
    <hyperlink ref="AK76" r:id="rId818" display="pw:\\SRVPW3.pls.planservi.com.br:Projetos\Documents\C0849 - DER\40_Emissao\03_GRD\0-GRDs_Enviadas DER\22ºMEDIÇÃO-26-04-2024 A 25-05-24\MR.DER-0687_24\" xr:uid="{7BB5CFF0-DC94-4BFD-935D-C7BD25CAFFE6}"/>
    <hyperlink ref="AE36" r:id="rId819" display="pw:\\SRVPW3.pls.planservi.com.br:Projetos\Documents\C0849 - DER\40_Emissao\03_GRD\0-GRDs_Enviadas DER\22ºMEDIÇÃO-26-04-2024 A 25-05-24\MR.DER-0688_24-subsituição de arquivo digital\" xr:uid="{05BCEC0D-551C-4965-A215-660081D15167}"/>
    <hyperlink ref="AE37" r:id="rId820" display="pw:\\SRVPW3.pls.planservi.com.br:Projetos\Documents\C0849 - DER\40_Emissao\03_GRD\0-GRDs_Enviadas DER\22ºMEDIÇÃO-26-04-2024 A 25-05-24\MR.DER-0688_24-subsituição de arquivo digital\" xr:uid="{0282B600-9661-4843-9F15-BCAEAE142384}"/>
    <hyperlink ref="AE38" r:id="rId821" display="pw:\\SRVPW3.pls.planservi.com.br:Projetos\Documents\C0849 - DER\40_Emissao\03_GRD\0-GRDs_Enviadas DER\22ºMEDIÇÃO-26-04-2024 A 25-05-24\MR.DER-0688_24-subsituição de arquivo digital\" xr:uid="{D3DB1061-8082-46A0-AD5E-8C1CEEF18D29}"/>
    <hyperlink ref="AE42" r:id="rId822" display="pw:\\SRVPW3.pls.planservi.com.br:Projetos\Documents\C0849 - DER\40_Emissao\03_GRD\0-GRDs_Enviadas DER\22ºMEDIÇÃO-26-04-2024 A 25-05-24\MR.DER-0688_24-subsituição de arquivo digital\" xr:uid="{632C8B31-B6DE-4EBC-96A0-A0DE6501B09B}"/>
    <hyperlink ref="AK59" r:id="rId823" display="pw:\\SRVPW3.pls.planservi.com.br:Projetos\Documents\C0849 - DER\40_Emissao\03_GRD\0-GRDs_Enviadas DER\22ºMEDIÇÃO-26-04-2024 A 25-05-24\MR.DER-0688_24-subsituição de arquivo digital\" xr:uid="{40584879-3089-467B-A8C2-DA08DC3BAFA2}"/>
    <hyperlink ref="AQ61" r:id="rId824" display="pw:\\SRVPW3.pls.planservi.com.br:Projetos\Documents\C0849 - DER\40_Emissao\03_GRD\0-GRDs_Enviadas DER\22ºMEDIÇÃO-26-04-2024 A 25-05-24\MR.DER-0688_24-subsituição de arquivo digital\" xr:uid="{55E4BF2E-816D-4E58-8E68-2A556B007A08}"/>
    <hyperlink ref="AQ70" r:id="rId825" display="pw:\\SRVPW3.pls.planservi.com.br:Projetos\Documents\C0849 - DER\40_Emissao\03_GRD\0-GRDs_Enviadas DER\22ºMEDIÇÃO-26-04-2024 A 25-05-24\MR.DER-0688_24-subsituição de arquivo digital\" xr:uid="{1E969986-CEFF-4A46-88FE-EEEA576FDCC4}"/>
    <hyperlink ref="AE146" r:id="rId826" display="pw:\\SRVPW3.pls.planservi.com.br:Projetos\Documents\C0849 - DER\40_Emissao\03_GRD\0-GRDs_Enviadas DER\22ºMEDIÇÃO-26-04-2024 A 25-05-24\MR.DER-0689_24\" xr:uid="{64490984-551A-4004-A7E7-CAB41CC6E31F}"/>
    <hyperlink ref="AE147" r:id="rId827" display="pw:\\SRVPW3.pls.planservi.com.br:Projetos\Documents\C0849 - DER\40_Emissao\03_GRD\0-GRDs_Enviadas DER\22ºMEDIÇÃO-26-04-2024 A 25-05-24\MR.DER-0689_24\" xr:uid="{0FAE5797-7917-43D3-AFE2-3A47DA288B15}"/>
    <hyperlink ref="AE148" r:id="rId828" display="pw:\\SRVPW3.pls.planservi.com.br:Projetos\Documents\C0849 - DER\40_Emissao\03_GRD\0-GRDs_Enviadas DER\22ºMEDIÇÃO-26-04-2024 A 25-05-24\MR.DER-0689_24\" xr:uid="{FC2EB315-C2B0-4BC7-AA6A-0752DB7E3521}"/>
    <hyperlink ref="AE149" r:id="rId829" display="pw:\\SRVPW3.pls.planservi.com.br:Projetos\Documents\C0849 - DER\40_Emissao\03_GRD\0-GRDs_Enviadas DER\22ºMEDIÇÃO-26-04-2024 A 25-05-24\MR.DER-0689_24\" xr:uid="{C3930719-AA8D-45E1-AA0F-AAD7A047418B}"/>
    <hyperlink ref="AE150" r:id="rId830" display="pw:\\SRVPW3.pls.planservi.com.br:Projetos\Documents\C0849 - DER\40_Emissao\03_GRD\0-GRDs_Enviadas DER\22ºMEDIÇÃO-26-04-2024 A 25-05-24\MR.DER-0689_24\" xr:uid="{F8E40E41-0862-4754-894E-0A13F10C2CCE}"/>
    <hyperlink ref="AE151" r:id="rId831" display="pw:\\SRVPW3.pls.planservi.com.br:Projetos\Documents\C0849 - DER\40_Emissao\03_GRD\0-GRDs_Enviadas DER\22ºMEDIÇÃO-26-04-2024 A 25-05-24\MR.DER-0689_24\" xr:uid="{6B6506AD-76B5-466D-BF4C-6182E8885499}"/>
    <hyperlink ref="AE152" r:id="rId832" display="pw:\\SRVPW3.pls.planservi.com.br:Projetos\Documents\C0849 - DER\40_Emissao\03_GRD\0-GRDs_Enviadas DER\22ºMEDIÇÃO-26-04-2024 A 25-05-24\MR.DER-0689_24\" xr:uid="{C071F22A-AEFD-4149-9825-FC0CBD3096DE}"/>
    <hyperlink ref="AE153" r:id="rId833" display="pw:\\SRVPW3.pls.planservi.com.br:Projetos\Documents\C0849 - DER\40_Emissao\03_GRD\0-GRDs_Enviadas DER\22ºMEDIÇÃO-26-04-2024 A 25-05-24\MR.DER-0689_24\" xr:uid="{120D6D08-2CAC-4F79-A5BD-BEBFA2E40C20}"/>
    <hyperlink ref="AE154" r:id="rId834" display="pw:\\SRVPW3.pls.planservi.com.br:Projetos\Documents\C0849 - DER\40_Emissao\03_GRD\0-GRDs_Enviadas DER\22ºMEDIÇÃO-26-04-2024 A 25-05-24\MR.DER-0689_24\" xr:uid="{44B0B834-3B78-4844-9B97-33169FC2638A}"/>
    <hyperlink ref="AE155" r:id="rId835" display="pw:\\SRVPW3.pls.planservi.com.br:Projetos\Documents\C0849 - DER\40_Emissao\03_GRD\0-GRDs_Enviadas DER\22ºMEDIÇÃO-26-04-2024 A 25-05-24\MR.DER-0689_24\" xr:uid="{9A943B02-6D7B-46C0-B319-FDD4194492F3}"/>
    <hyperlink ref="AE156" r:id="rId836" display="pw:\\SRVPW3.pls.planservi.com.br:Projetos\Documents\C0849 - DER\40_Emissao\03_GRD\0-GRDs_Enviadas DER\22ºMEDIÇÃO-26-04-2024 A 25-05-24\MR.DER-0689_24\" xr:uid="{CA74CE8F-1094-4AA9-8779-FBE2E2E64674}"/>
    <hyperlink ref="AE157" r:id="rId837" display="pw:\\SRVPW3.pls.planservi.com.br:Projetos\Documents\C0849 - DER\40_Emissao\03_GRD\0-GRDs_Enviadas DER\22ºMEDIÇÃO-26-04-2024 A 25-05-24\MR.DER-0689_24\" xr:uid="{D7DFF193-ED41-442B-9F65-D2F2D66FD68D}"/>
    <hyperlink ref="AE158" r:id="rId838" display="pw:\\SRVPW3.pls.planservi.com.br:Projetos\Documents\C0849 - DER\40_Emissao\03_GRD\0-GRDs_Enviadas DER\22ºMEDIÇÃO-26-04-2024 A 25-05-24\MR.DER-0689_24\" xr:uid="{C305FB70-4615-4990-AD7F-C051F9C1F1F7}"/>
    <hyperlink ref="AE159" r:id="rId839" display="pw:\\SRVPW3.pls.planservi.com.br:Projetos\Documents\C0849 - DER\40_Emissao\03_GRD\0-GRDs_Enviadas DER\22ºMEDIÇÃO-26-04-2024 A 25-05-24\MR.DER-0689_24\" xr:uid="{091F7C13-8838-48F4-9810-45642AB98CB5}"/>
    <hyperlink ref="AE160" r:id="rId840" display="pw:\\SRVPW3.pls.planservi.com.br:Projetos\Documents\C0849 - DER\40_Emissao\03_GRD\0-GRDs_Enviadas DER\22ºMEDIÇÃO-26-04-2024 A 25-05-24\MR.DER-0689_24\" xr:uid="{2EE8311D-E13C-4126-AC87-D53EC1FDFB70}"/>
    <hyperlink ref="AE161" r:id="rId841" display="pw:\\SRVPW3.pls.planservi.com.br:Projetos\Documents\C0849 - DER\40_Emissao\03_GRD\0-GRDs_Enviadas DER\22ºMEDIÇÃO-26-04-2024 A 25-05-24\MR.DER-0689_24\" xr:uid="{8C612776-D2F4-4393-A175-5CE2CF6D5B04}"/>
    <hyperlink ref="AE162" r:id="rId842" display="pw:\\SRVPW3.pls.planservi.com.br:Projetos\Documents\C0849 - DER\40_Emissao\03_GRD\0-GRDs_Enviadas DER\22ºMEDIÇÃO-26-04-2024 A 25-05-24\MR.DER-0689_24\" xr:uid="{057A67E1-D81E-4DEC-BF37-E35D66DC0DFF}"/>
    <hyperlink ref="AE163" r:id="rId843" display="pw:\\SRVPW3.pls.planservi.com.br:Projetos\Documents\C0849 - DER\40_Emissao\03_GRD\0-GRDs_Enviadas DER\22ºMEDIÇÃO-26-04-2024 A 25-05-24\MR.DER-0689_24\" xr:uid="{E824D308-6B57-4A68-959E-8358951DD9EB}"/>
    <hyperlink ref="AE164" r:id="rId844" display="pw:\\SRVPW3.pls.planservi.com.br:Projetos\Documents\C0849 - DER\40_Emissao\03_GRD\0-GRDs_Enviadas DER\22ºMEDIÇÃO-26-04-2024 A 25-05-24\MR.DER-0689_24\" xr:uid="{AF568B93-71F7-441B-8A5D-4FDCCE6B6579}"/>
    <hyperlink ref="AE165" r:id="rId845" display="pw:\\SRVPW3.pls.planservi.com.br:Projetos\Documents\C0849 - DER\40_Emissao\03_GRD\0-GRDs_Enviadas DER\22ºMEDIÇÃO-26-04-2024 A 25-05-24\MR.DER-0689_24\" xr:uid="{80D659A0-4A72-4CA5-B8AA-EF9C817E0007}"/>
    <hyperlink ref="AE166" r:id="rId846" display="pw:\\SRVPW3.pls.planservi.com.br:Projetos\Documents\C0849 - DER\40_Emissao\03_GRD\0-GRDs_Enviadas DER\22ºMEDIÇÃO-26-04-2024 A 25-05-24\MR.DER-0689_24\" xr:uid="{39AEC3A1-106E-40C0-82B1-2FA9F4D0C321}"/>
    <hyperlink ref="AE167" r:id="rId847" display="pw:\\SRVPW3.pls.planservi.com.br:Projetos\Documents\C0849 - DER\40_Emissao\03_GRD\0-GRDs_Enviadas DER\22ºMEDIÇÃO-26-04-2024 A 25-05-24\MR.DER-0689_24\" xr:uid="{0CA11D44-3A15-42A8-BCF8-79BCCE3F821E}"/>
    <hyperlink ref="AE168" r:id="rId848" display="pw:\\SRVPW3.pls.planservi.com.br:Projetos\Documents\C0849 - DER\40_Emissao\03_GRD\0-GRDs_Enviadas DER\22ºMEDIÇÃO-26-04-2024 A 25-05-24\MR.DER-0689_24\" xr:uid="{E3348C5B-88C9-44A1-A332-42C873A6274B}"/>
    <hyperlink ref="AE170" r:id="rId849" display="pw:\\SRVPW3.pls.planservi.com.br:Projetos\Documents\C0849 - DER\40_Emissao\03_GRD\0-GRDs_Enviadas DER\22ºMEDIÇÃO-26-04-2024 A 25-05-24\MR.DER-0689_24\" xr:uid="{C7D8F111-7E78-4456-85B4-3B78E3F94160}"/>
    <hyperlink ref="AE171" r:id="rId850" display="pw:\\SRVPW3.pls.planservi.com.br:Projetos\Documents\C0849 - DER\40_Emissao\03_GRD\0-GRDs_Enviadas DER\22ºMEDIÇÃO-26-04-2024 A 25-05-24\MR.DER-0689_24\" xr:uid="{AE9367A9-384E-475D-BF0B-070A5AB4497E}"/>
    <hyperlink ref="AQ25" r:id="rId851" display="pw:\\pw.planservi.com.br:PROJETOS\Documents\C0849 - DER\40_Emissao\03_GRD\0-GRDs_Enviadas DER\17ºMEDIÇÃO-26-10-23 A 25-12-23\MR.DER-0498_23\" xr:uid="{CBA9B922-F802-48B6-9922-8A5642D5880F}"/>
    <hyperlink ref="AW25" r:id="rId852" display="pw:\\pw.planservi.com.br:PROJETOS\Documents\C0849 - DER\40_Emissao\03_GRD\0-GRDs_Enviadas DER\18ºMEDIÇÃO-26-12-23 A 25-01-24\MR.DER-0512_24\" xr:uid="{FB3139BF-DB37-4017-BF68-D27C7239B04C}"/>
    <hyperlink ref="AE80" r:id="rId853" display="pw:\\SRVPW3.pls.planservi.com.br:Projetos\Documents\C0849 - DER\40_Emissao\03_GRD\0-GRDs_Enviadas DER\23ºMEDIÇÃO-26-05-2024 A 25-06-24\MR.DER-0690_24-subsituição de arquivo digital\" xr:uid="{2AC799EF-4490-4A07-8BB1-CDEE8C05D787}"/>
    <hyperlink ref="AE84" r:id="rId854" display="pw:\\SRVPW3.pls.planservi.com.br:Projetos\Documents\C0849 - DER\40_Emissao\03_GRD\0-GRDs_Enviadas DER\23ºMEDIÇÃO-26-05-2024 A 25-06-24\MR.DER-0691_24-subsituição de arquivo digital\" xr:uid="{DC144C67-F124-42A1-8D18-95CF75E6A1C1}"/>
    <hyperlink ref="AE82" r:id="rId855" display="pw:\\SRVPW3.pls.planservi.com.br:Projetos\Documents\C0849 - DER\40_Emissao\03_GRD\0-GRDs_Enviadas DER\23ºMEDIÇÃO-26-05-2024 A 25-06-24\MR.DER-0692_24\" xr:uid="{3C8FEACF-D8F5-4AB0-9503-4DEB4394180C}"/>
    <hyperlink ref="AE83" r:id="rId856" display="pw:\\SRVPW3.pls.planservi.com.br:Projetos\Documents\C0849 - DER\40_Emissao\03_GRD\0-GRDs_Enviadas DER\23ºMEDIÇÃO-26-05-2024 A 25-06-24\MR.DER-0692_24\" xr:uid="{0AA898C4-F4DD-49C2-93CE-A49ABA1547D7}"/>
    <hyperlink ref="AE85" r:id="rId857" display="pw:\\SRVPW3.pls.planservi.com.br:Projetos\Documents\C0849 - DER\40_Emissao\03_GRD\0-GRDs_Enviadas DER\23ºMEDIÇÃO-26-05-2024 A 25-06-24\MR.DER-0692_24\" xr:uid="{6BBFA85F-6385-4445-A685-C27AABFD04DA}"/>
    <hyperlink ref="AE86" r:id="rId858" display="pw:\\SRVPW3.pls.planservi.com.br:Projetos\Documents\C0849 - DER\40_Emissao\03_GRD\0-GRDs_Enviadas DER\23ºMEDIÇÃO-26-05-2024 A 25-06-24\MR.DER-0692_24\" xr:uid="{3AB8A815-B307-4679-9A9C-DBA1FD31B382}"/>
    <hyperlink ref="AE87" r:id="rId859" display="pw:\\SRVPW3.pls.planservi.com.br:Projetos\Documents\C0849 - DER\40_Emissao\03_GRD\0-GRDs_Enviadas DER\23ºMEDIÇÃO-26-05-2024 A 25-06-24\MR.DER-0692_24\" xr:uid="{0785672D-4CC9-4D4B-B008-BCE4C76691D2}"/>
    <hyperlink ref="S88" r:id="rId860" display="pw:\\SRVPW3.pls.planservi.com.br:Projetos\Documents\C0849 - DER\40_Emissao\03_GRD\0-GRDs_Enviadas DER\23ºMEDIÇÃO-26-05-2024 A 25-06-24\MR.DER-0694_24\" xr:uid="{DC9B46AF-DAAC-462D-BDDC-65B041D6C2A6}"/>
    <hyperlink ref="S89" r:id="rId861" display="pw:\\SRVPW3.pls.planservi.com.br:Projetos\Documents\C0849 - DER\40_Emissao\03_GRD\0-GRDs_Enviadas DER\23ºMEDIÇÃO-26-05-2024 A 25-06-24\MR.DER-0694_24\" xr:uid="{66245203-C3E7-44BD-9FF3-52C1758A8EF2}"/>
    <hyperlink ref="S90" r:id="rId862" display="pw:\\SRVPW3.pls.planservi.com.br:Projetos\Documents\C0849 - DER\40_Emissao\03_GRD\0-GRDs_Enviadas DER\23ºMEDIÇÃO-26-05-2024 A 25-06-24\MR.DER-0694_24\" xr:uid="{0207AA24-649F-45B4-AF75-9DB722E01F80}"/>
    <hyperlink ref="S91" r:id="rId863" display="pw:\\SRVPW3.pls.planservi.com.br:Projetos\Documents\C0849 - DER\40_Emissao\03_GRD\0-GRDs_Enviadas DER\23ºMEDIÇÃO-26-05-2024 A 25-06-24\MR.DER-0694_24\" xr:uid="{0DB913C8-8580-4C01-9E2E-C9F7B2316FCA}"/>
    <hyperlink ref="S92" r:id="rId864" display="pw:\\SRVPW3.pls.planservi.com.br:Projetos\Documents\C0849 - DER\40_Emissao\03_GRD\0-GRDs_Enviadas DER\23ºMEDIÇÃO-26-05-2024 A 25-06-24\MR.DER-0694_24\" xr:uid="{73229337-B8D6-45A0-981F-0C99487817FD}"/>
    <hyperlink ref="S93" r:id="rId865" display="pw:\\SRVPW3.pls.planservi.com.br:Projetos\Documents\C0849 - DER\40_Emissao\03_GRD\0-GRDs_Enviadas DER\23ºMEDIÇÃO-26-05-2024 A 25-06-24\MR.DER-0694_24\" xr:uid="{7266C88D-6AA5-4A4B-B65F-09802CFBABF3}"/>
    <hyperlink ref="S94" r:id="rId866" display="pw:\\SRVPW3.pls.planservi.com.br:Projetos\Documents\C0849 - DER\40_Emissao\03_GRD\0-GRDs_Enviadas DER\23ºMEDIÇÃO-26-05-2024 A 25-06-24\MR.DER-0694_24\" xr:uid="{DCA27134-1129-4DB5-8715-55EFF9B1FC83}"/>
    <hyperlink ref="S95" r:id="rId867" display="pw:\\SRVPW3.pls.planservi.com.br:Projetos\Documents\C0849 - DER\40_Emissao\03_GRD\0-GRDs_Enviadas DER\23ºMEDIÇÃO-26-05-2024 A 25-06-24\MR.DER-0694_24\" xr:uid="{746D25AC-3033-4836-BA58-57D148780ED4}"/>
    <hyperlink ref="S96" r:id="rId868" display="pw:\\SRVPW3.pls.planservi.com.br:Projetos\Documents\C0849 - DER\40_Emissao\03_GRD\0-GRDs_Enviadas DER\23ºMEDIÇÃO-26-05-2024 A 25-06-24\MR.DER-0694_24\" xr:uid="{E044C3B5-42C5-45D5-AD38-5CDD09C9FBEE}"/>
    <hyperlink ref="S97" r:id="rId869" display="pw:\\SRVPW3.pls.planservi.com.br:Projetos\Documents\C0849 - DER\40_Emissao\03_GRD\0-GRDs_Enviadas DER\23ºMEDIÇÃO-26-05-2024 A 25-06-24\MR.DER-0694_24\" xr:uid="{601888BD-4F56-4F90-A09A-0D9339C98DD4}"/>
    <hyperlink ref="S98" r:id="rId870" display="pw:\\SRVPW3.pls.planservi.com.br:Projetos\Documents\C0849 - DER\40_Emissao\03_GRD\0-GRDs_Enviadas DER\23ºMEDIÇÃO-26-05-2024 A 25-06-24\MR.DER-0694_24\" xr:uid="{FD85F108-0DF9-4C2B-B071-2BF766816E26}"/>
    <hyperlink ref="S99" r:id="rId871" display="pw:\\SRVPW3.pls.planservi.com.br:Projetos\Documents\C0849 - DER\40_Emissao\03_GRD\0-GRDs_Enviadas DER\23ºMEDIÇÃO-26-05-2024 A 25-06-24\MR.DER-0694_24\" xr:uid="{F663F035-A3AE-4AA5-92AC-2043CDB5F5AB}"/>
    <hyperlink ref="S100" r:id="rId872" display="pw:\\SRVPW3.pls.planservi.com.br:Projetos\Documents\C0849 - DER\40_Emissao\03_GRD\0-GRDs_Enviadas DER\23ºMEDIÇÃO-26-05-2024 A 25-06-24\MR.DER-0694_24\" xr:uid="{53ECBD09-5A20-4394-862C-ADEF9714AF62}"/>
    <hyperlink ref="S101" r:id="rId873" display="pw:\\SRVPW3.pls.planservi.com.br:Projetos\Documents\C0849 - DER\40_Emissao\03_GRD\0-GRDs_Enviadas DER\23ºMEDIÇÃO-26-05-2024 A 25-06-24\MR.DER-0694_24\" xr:uid="{BBEC5D93-4B14-4BEE-984E-2D94C5F02849}"/>
    <hyperlink ref="S102" r:id="rId874" display="pw:\\SRVPW3.pls.planservi.com.br:Projetos\Documents\C0849 - DER\40_Emissao\03_GRD\0-GRDs_Enviadas DER\23ºMEDIÇÃO-26-05-2024 A 25-06-24\MR.DER-0694_24\" xr:uid="{C2B20684-B621-4B2E-B868-A3A35F3CA39A}"/>
    <hyperlink ref="AK249" r:id="rId875" display="pw:\\SRVPW3.pls.planservi.com.br:Projetos\Documents\C0849 - DER\40_Emissao\03_GRD\0-GRDs_Enviadas DER\23ºMEDIÇÃO-26-05-2024 A 25-06-24\MR.DER-0697_24\" xr:uid="{2829C7E9-CA09-4B1B-A3B4-DB4AD7C215A8}"/>
    <hyperlink ref="AK250" r:id="rId876" display="pw:\\SRVPW3.pls.planservi.com.br:Projetos\Documents\C0849 - DER\40_Emissao\03_GRD\0-GRDs_Enviadas DER\23ºMEDIÇÃO-26-05-2024 A 25-06-24\MR.DER-0697_24\" xr:uid="{CA276109-4B36-4FD2-A317-5D862F9C3D43}"/>
    <hyperlink ref="AK251" r:id="rId877" display="pw:\\SRVPW3.pls.planservi.com.br:Projetos\Documents\C0849 - DER\40_Emissao\03_GRD\0-GRDs_Enviadas DER\23ºMEDIÇÃO-26-05-2024 A 25-06-24\MR.DER-0697_24\" xr:uid="{2BAE7938-533F-40ED-836F-364E6C8305DA}"/>
    <hyperlink ref="AK252" r:id="rId878" display="pw:\\SRVPW3.pls.planservi.com.br:Projetos\Documents\C0849 - DER\40_Emissao\03_GRD\0-GRDs_Enviadas DER\23ºMEDIÇÃO-26-05-2024 A 25-06-24\MR.DER-0697_24\" xr:uid="{C2C25278-750B-4AB9-BEB1-75215C6879F9}"/>
    <hyperlink ref="AK253" r:id="rId879" display="pw:\\SRVPW3.pls.planservi.com.br:Projetos\Documents\C0849 - DER\40_Emissao\03_GRD\0-GRDs_Enviadas DER\23ºMEDIÇÃO-26-05-2024 A 25-06-24\MR.DER-0697_24\" xr:uid="{CF981897-0314-41CC-81F7-075431243DA8}"/>
    <hyperlink ref="AK254" r:id="rId880" display="pw:\\SRVPW3.pls.planservi.com.br:Projetos\Documents\C0849 - DER\40_Emissao\03_GRD\0-GRDs_Enviadas DER\23ºMEDIÇÃO-26-05-2024 A 25-06-24\MR.DER-0697_24\" xr:uid="{3AA2E378-3DF4-4215-A070-80E4A4D4710A}"/>
    <hyperlink ref="AK255" r:id="rId881" display="pw:\\SRVPW3.pls.planservi.com.br:Projetos\Documents\C0849 - DER\40_Emissao\03_GRD\0-GRDs_Enviadas DER\23ºMEDIÇÃO-26-05-2024 A 25-06-24\MR.DER-0697_24\" xr:uid="{DD4C8F7B-116F-42E4-9B79-6D3E898D6F35}"/>
    <hyperlink ref="AK256" r:id="rId882" display="pw:\\SRVPW3.pls.planservi.com.br:Projetos\Documents\C0849 - DER\40_Emissao\03_GRD\0-GRDs_Enviadas DER\23ºMEDIÇÃO-26-05-2024 A 25-06-24\MR.DER-0697_24\" xr:uid="{61641270-220A-4456-A85A-D0941FBBDCE3}"/>
    <hyperlink ref="AK257" r:id="rId883" display="pw:\\SRVPW3.pls.planservi.com.br:Projetos\Documents\C0849 - DER\40_Emissao\03_GRD\0-GRDs_Enviadas DER\23ºMEDIÇÃO-26-05-2024 A 25-06-24\MR.DER-0697_24\" xr:uid="{E189015E-E640-4CF8-B953-297603303A11}"/>
    <hyperlink ref="AK258" r:id="rId884" display="pw:\\SRVPW3.pls.planservi.com.br:Projetos\Documents\C0849 - DER\40_Emissao\03_GRD\0-GRDs_Enviadas DER\23ºMEDIÇÃO-26-05-2024 A 25-06-24\MR.DER-0697_24\" xr:uid="{7F2689BC-4FE9-4E84-961C-6697DDC36D3A}"/>
    <hyperlink ref="AK259" r:id="rId885" display="pw:\\SRVPW3.pls.planservi.com.br:Projetos\Documents\C0849 - DER\40_Emissao\03_GRD\0-GRDs_Enviadas DER\23ºMEDIÇÃO-26-05-2024 A 25-06-24\MR.DER-0697_24\" xr:uid="{CF980057-B26C-4626-83E9-B1D7A3DF1732}"/>
    <hyperlink ref="AK260" r:id="rId886" display="pw:\\SRVPW3.pls.planservi.com.br:Projetos\Documents\C0849 - DER\40_Emissao\03_GRD\0-GRDs_Enviadas DER\23ºMEDIÇÃO-26-05-2024 A 25-06-24\MR.DER-0697_24\" xr:uid="{464DB05E-A37A-4C31-BB49-26A4B9F4F4FB}"/>
    <hyperlink ref="AK261" r:id="rId887" display="pw:\\SRVPW3.pls.planservi.com.br:Projetos\Documents\C0849 - DER\40_Emissao\03_GRD\0-GRDs_Enviadas DER\23ºMEDIÇÃO-26-05-2024 A 25-06-24\MR.DER-0697_24\" xr:uid="{680C95CB-7620-43DE-B95D-61950C19E6BB}"/>
    <hyperlink ref="AK262" r:id="rId888" display="pw:\\SRVPW3.pls.planservi.com.br:Projetos\Documents\C0849 - DER\40_Emissao\03_GRD\0-GRDs_Enviadas DER\23ºMEDIÇÃO-26-05-2024 A 25-06-24\MR.DER-0697_24\" xr:uid="{66174ED6-7CD2-42D6-BE5F-414392948C2F}"/>
    <hyperlink ref="AK263" r:id="rId889" display="pw:\\SRVPW3.pls.planservi.com.br:Projetos\Documents\C0849 - DER\40_Emissao\03_GRD\0-GRDs_Enviadas DER\23ºMEDIÇÃO-26-05-2024 A 25-06-24\MR.DER-0697_24\" xr:uid="{E9316479-6FB3-4AC0-9A61-E9CDE2CB1A7E}"/>
    <hyperlink ref="AK264" r:id="rId890" display="pw:\\SRVPW3.pls.planservi.com.br:Projetos\Documents\C0849 - DER\40_Emissao\03_GRD\0-GRDs_Enviadas DER\23ºMEDIÇÃO-26-05-2024 A 25-06-24\MR.DER-0697_24\" xr:uid="{F0DCD507-55CA-4044-ADB9-E17A27012E66}"/>
    <hyperlink ref="AK265" r:id="rId891" display="pw:\\SRVPW3.pls.planservi.com.br:Projetos\Documents\C0849 - DER\40_Emissao\03_GRD\0-GRDs_Enviadas DER\23ºMEDIÇÃO-26-05-2024 A 25-06-24\MR.DER-0697_24\" xr:uid="{508F627A-A856-413B-8865-C7D6A69E3624}"/>
    <hyperlink ref="AK266" r:id="rId892" display="pw:\\SRVPW3.pls.planservi.com.br:Projetos\Documents\C0849 - DER\40_Emissao\03_GRD\0-GRDs_Enviadas DER\23ºMEDIÇÃO-26-05-2024 A 25-06-24\MR.DER-0697_24\" xr:uid="{FFC67CF1-1982-49A2-BCA6-CBDBD6BC6C3B}"/>
    <hyperlink ref="AK267" r:id="rId893" display="pw:\\SRVPW3.pls.planservi.com.br:Projetos\Documents\C0849 - DER\40_Emissao\03_GRD\0-GRDs_Enviadas DER\23ºMEDIÇÃO-26-05-2024 A 25-06-24\MR.DER-0697_24\" xr:uid="{3ECD629A-DEE7-4DB9-8E65-AF9381E996BF}"/>
    <hyperlink ref="BO13" r:id="rId894" display="pw:\\SRVPW3.pls.planservi.com.br:Projetos\Documents\C0849 - DER\40_Emissao\03_GRD\0-GRDs_Enviadas DER\23ºMEDIÇÃO-26-05-2024 A 25-06-24\MR.DER-0697_24\" xr:uid="{619769FF-5DBA-41E8-A7FB-7C1505EDAC3C}"/>
    <hyperlink ref="AQ24" r:id="rId895" display="pw:\\SRVPW3.pls.planservi.com.br:Projetos\Documents\C0849 - DER\40_Emissao\03_GRD\0-GRDs_Enviadas DER\23ºMEDIÇÃO-26-05-2024 A 25-06-24\MR.DER-0697_24\" xr:uid="{6170949D-8A30-4C1F-82A4-3DB0C8A73280}"/>
    <hyperlink ref="AK268" r:id="rId896" display="pw:\\SRVPW3.pls.planservi.com.br:Projetos\Documents\C0849 - DER\40_Emissao\03_GRD\0-GRDs_Enviadas DER\23ºMEDIÇÃO-26-05-2024 A 25-06-24\MR.DER-0695_24\" xr:uid="{33AE28BE-9B78-4E98-9C9A-FEDB4EA9F42D}"/>
    <hyperlink ref="AK269" r:id="rId897" display="pw:\\SRVPW3.pls.planservi.com.br:Projetos\Documents\C0849 - DER\40_Emissao\03_GRD\0-GRDs_Enviadas DER\23ºMEDIÇÃO-26-05-2024 A 25-06-24\MR.DER-0695_24\" xr:uid="{8006A3D2-5810-43B1-A104-08E451657990}"/>
    <hyperlink ref="AK270" r:id="rId898" display="pw:\\SRVPW3.pls.planservi.com.br:Projetos\Documents\C0849 - DER\40_Emissao\03_GRD\0-GRDs_Enviadas DER\23ºMEDIÇÃO-26-05-2024 A 25-06-24\MR.DER-0695_24\" xr:uid="{3DDA7F26-8521-4AC4-9A5F-2AA91C05492B}"/>
    <hyperlink ref="AE107" r:id="rId899" display="pw:\\SRVPW3.pls.planservi.com.br:Projetos\Documents\C0849 - DER\40_Emissao\03_GRD\0-GRDs_Enviadas DER\23ºMEDIÇÃO-26-05-2024 A 25-06-24\MR.DER-0698_24\" xr:uid="{82AF967B-9286-4FA1-A6E8-A3D1131A472D}"/>
    <hyperlink ref="AE108" r:id="rId900" display="pw:\\SRVPW3.pls.planservi.com.br:Projetos\Documents\C0849 - DER\40_Emissao\03_GRD\0-GRDs_Enviadas DER\23ºMEDIÇÃO-26-05-2024 A 25-06-24\MR.DER-0698_24\" xr:uid="{3ED7B9FB-5570-4061-8FDD-2EB1A1E43007}"/>
    <hyperlink ref="AE109" r:id="rId901" display="pw:\\SRVPW3.pls.planservi.com.br:Projetos\Documents\C0849 - DER\40_Emissao\03_GRD\0-GRDs_Enviadas DER\23ºMEDIÇÃO-26-05-2024 A 25-06-24\MR.DER-0698_24\" xr:uid="{74A6B4AB-72D3-4841-9BEF-7B0AB52C50DF}"/>
    <hyperlink ref="AE110" r:id="rId902" display="pw:\\SRVPW3.pls.planservi.com.br:Projetos\Documents\C0849 - DER\40_Emissao\03_GRD\0-GRDs_Enviadas DER\23ºMEDIÇÃO-26-05-2024 A 25-06-24\MR.DER-0698_24\" xr:uid="{09FA786B-FA52-4234-B4EC-003E252BA0F1}"/>
    <hyperlink ref="AE111" r:id="rId903" display="pw:\\SRVPW3.pls.planservi.com.br:Projetos\Documents\C0849 - DER\40_Emissao\03_GRD\0-GRDs_Enviadas DER\23ºMEDIÇÃO-26-05-2024 A 25-06-24\MR.DER-0698_24\" xr:uid="{E67CE1DD-FA44-4375-8BD9-D25037B08CE8}"/>
    <hyperlink ref="AE112" r:id="rId904" display="pw:\\SRVPW3.pls.planservi.com.br:Projetos\Documents\C0849 - DER\40_Emissao\03_GRD\0-GRDs_Enviadas DER\23ºMEDIÇÃO-26-05-2024 A 25-06-24\MR.DER-0698_24\" xr:uid="{7FDA0C50-D403-4725-B5BD-3AF09A0DF9C4}"/>
    <hyperlink ref="AE113" r:id="rId905" display="pw:\\SRVPW3.pls.planservi.com.br:Projetos\Documents\C0849 - DER\40_Emissao\03_GRD\0-GRDs_Enviadas DER\23ºMEDIÇÃO-26-05-2024 A 25-06-24\MR.DER-0698_24\" xr:uid="{979429F1-37BC-49E1-922A-002299FFE2D9}"/>
    <hyperlink ref="AE114" r:id="rId906" display="pw:\\SRVPW3.pls.planservi.com.br:Projetos\Documents\C0849 - DER\40_Emissao\03_GRD\0-GRDs_Enviadas DER\23ºMEDIÇÃO-26-05-2024 A 25-06-24\MR.DER-0698_24\" xr:uid="{10E989AB-FF76-4234-983C-1A281BFC950E}"/>
    <hyperlink ref="AE116" r:id="rId907" display="pw:\\SRVPW3.pls.planservi.com.br:Projetos\Documents\C0849 - DER\40_Emissao\03_GRD\0-GRDs_Enviadas DER\23ºMEDIÇÃO-26-05-2024 A 25-06-24\MR.DER-0698_24\" xr:uid="{2B2F8297-B139-45A7-8030-8A2660AE5662}"/>
    <hyperlink ref="AE117" r:id="rId908" display="pw:\\SRVPW3.pls.planservi.com.br:Projetos\Documents\C0849 - DER\40_Emissao\03_GRD\0-GRDs_Enviadas DER\23ºMEDIÇÃO-26-05-2024 A 25-06-24\MR.DER-0698_24\" xr:uid="{7F1ADE08-3532-4B5E-AA78-C3DA77DAEF83}"/>
    <hyperlink ref="AE120" r:id="rId909" display="pw:\\SRVPW3.pls.planservi.com.br:Projetos\Documents\C0849 - DER\40_Emissao\03_GRD\0-GRDs_Enviadas DER\23ºMEDIÇÃO-26-05-2024 A 25-06-24\MR.DER-0698_24\" xr:uid="{25A511BE-B0D2-4444-B777-103AD3B93986}"/>
    <hyperlink ref="AE121" r:id="rId910" display="pw:\\SRVPW3.pls.planservi.com.br:Projetos\Documents\C0849 - DER\40_Emissao\03_GRD\0-GRDs_Enviadas DER\23ºMEDIÇÃO-26-05-2024 A 25-06-24\MR.DER-0698_24\" xr:uid="{212D40F2-0C76-4B52-B55B-F8EE5DD08AFA}"/>
    <hyperlink ref="AE122" r:id="rId911" display="pw:\\SRVPW3.pls.planservi.com.br:Projetos\Documents\C0849 - DER\40_Emissao\03_GRD\0-GRDs_Enviadas DER\23ºMEDIÇÃO-26-05-2024 A 25-06-24\MR.DER-0698_24\" xr:uid="{90500AB1-B515-4053-A534-F6A4E1A62199}"/>
    <hyperlink ref="AE124" r:id="rId912" display="pw:\\SRVPW3.pls.planservi.com.br:Projetos\Documents\C0849 - DER\40_Emissao\03_GRD\0-GRDs_Enviadas DER\23ºMEDIÇÃO-26-05-2024 A 25-06-24\MR.DER-0698_24\" xr:uid="{102AA5A1-292B-4C31-BEFC-7142369ED8B0}"/>
    <hyperlink ref="AE115" r:id="rId913" display="pw:\\SRVPW3.pls.planservi.com.br:Projetos\Documents\C0849 - DER\40_Emissao\03_GRD\0-GRDs_Enviadas DER\23ºMEDIÇÃO-26-05-2024 A 25-06-24\MR.DER-0698_24\" xr:uid="{37ACC68F-098D-498E-8C7B-F80E94C49515}"/>
    <hyperlink ref="AE118" r:id="rId914" display="pw:\\SRVPW3.pls.planservi.com.br:Projetos\Documents\C0849 - DER\40_Emissao\03_GRD\0-GRDs_Enviadas DER\23ºMEDIÇÃO-26-05-2024 A 25-06-24\MR.DER-0698_24\" xr:uid="{698D47F8-0856-4899-BE9D-0444E80DA29C}"/>
    <hyperlink ref="AE119" r:id="rId915" display="pw:\\SRVPW3.pls.planservi.com.br:Projetos\Documents\C0849 - DER\40_Emissao\03_GRD\0-GRDs_Enviadas DER\23ºMEDIÇÃO-26-05-2024 A 25-06-24\MR.DER-0698_24\" xr:uid="{AC038E00-7F6F-4317-8C35-1E685651CE01}"/>
    <hyperlink ref="AE123" r:id="rId916" display="pw:\\SRVPW3.pls.planservi.com.br:Projetos\Documents\C0849 - DER\40_Emissao\03_GRD\0-GRDs_Enviadas DER\23ºMEDIÇÃO-26-05-2024 A 25-06-24\MR.DER-0698_24\" xr:uid="{D5F3EBAA-5DF7-417A-AED1-26EA7A4F3E75}"/>
    <hyperlink ref="AE136" r:id="rId917" display="pw:\\SRVPW3.pls.planservi.com.br:Projetos\Documents\C0849 - DER\40_Emissao\03_GRD\0-GRDs_Enviadas DER\23ºMEDIÇÃO-26-05-2024 A 25-06-24\MR.DER-0698_24\" xr:uid="{C65119CE-1C15-4421-BDFA-5E2D45FA57F2}"/>
    <hyperlink ref="AE125" r:id="rId918" display="pw:\\SRVPW3.pls.planservi.com.br:Projetos\Documents\C0849 - DER\40_Emissao\03_GRD\0-GRDs_Enviadas DER\23ºMEDIÇÃO-26-05-2024 A 25-06-24\MR.DER-0698_24\" xr:uid="{529743F9-BD08-47AB-B9D4-A1D919C5F1A5}"/>
    <hyperlink ref="AE126" r:id="rId919" display="pw:\\SRVPW3.pls.planservi.com.br:Projetos\Documents\C0849 - DER\40_Emissao\03_GRD\0-GRDs_Enviadas DER\23ºMEDIÇÃO-26-05-2024 A 25-06-24\MR.DER-0698_24\" xr:uid="{14CE1C16-EDBA-4945-A124-F01EB49B9D68}"/>
    <hyperlink ref="AE127" r:id="rId920" display="pw:\\SRVPW3.pls.planservi.com.br:Projetos\Documents\C0849 - DER\40_Emissao\03_GRD\0-GRDs_Enviadas DER\23ºMEDIÇÃO-26-05-2024 A 25-06-24\MR.DER-0698_24\" xr:uid="{3BA19A90-65C3-4D49-B83D-A4356044AE3D}"/>
    <hyperlink ref="AE129" r:id="rId921" display="pw:\\SRVPW3.pls.planservi.com.br:Projetos\Documents\C0849 - DER\40_Emissao\03_GRD\0-GRDs_Enviadas DER\23ºMEDIÇÃO-26-05-2024 A 25-06-24\MR.DER-0698_24\" xr:uid="{B1F8711F-EA1C-4323-A5DF-BF67E6474545}"/>
    <hyperlink ref="AE130" r:id="rId922" display="pw:\\SRVPW3.pls.planservi.com.br:Projetos\Documents\C0849 - DER\40_Emissao\03_GRD\0-GRDs_Enviadas DER\23ºMEDIÇÃO-26-05-2024 A 25-06-24\MR.DER-0698_24\" xr:uid="{1D4E67D4-A7AC-49F3-BC9A-83DF5FC15122}"/>
    <hyperlink ref="AE131" r:id="rId923" display="pw:\\SRVPW3.pls.planservi.com.br:Projetos\Documents\C0849 - DER\40_Emissao\03_GRD\0-GRDs_Enviadas DER\23ºMEDIÇÃO-26-05-2024 A 25-06-24\MR.DER-0698_24\" xr:uid="{3F4A7283-A231-4E2A-A8F5-3EEA0AA80ED2}"/>
    <hyperlink ref="AE132" r:id="rId924" display="pw:\\SRVPW3.pls.planservi.com.br:Projetos\Documents\C0849 - DER\40_Emissao\03_GRD\0-GRDs_Enviadas DER\23ºMEDIÇÃO-26-05-2024 A 25-06-24\MR.DER-0698_24\" xr:uid="{799AC0CA-22BF-4A7A-B865-8C4EBCB8F0D5}"/>
    <hyperlink ref="AE133" r:id="rId925" display="pw:\\SRVPW3.pls.planservi.com.br:Projetos\Documents\C0849 - DER\40_Emissao\03_GRD\0-GRDs_Enviadas DER\23ºMEDIÇÃO-26-05-2024 A 25-06-24\MR.DER-0698_24\" xr:uid="{12DD62B8-D226-4D17-985D-7D57AC3648A2}"/>
    <hyperlink ref="AE128" r:id="rId926" display="pw:\\SRVPW3.pls.planservi.com.br:Projetos\Documents\C0849 - DER\40_Emissao\03_GRD\0-GRDs_Enviadas DER\23ºMEDIÇÃO-26-05-2024 A 25-06-24\MR.DER-0698_24\" xr:uid="{556148F3-77FE-440F-A525-38FBA8B3B69F}"/>
    <hyperlink ref="AE135" r:id="rId927" display="pw:\\SRVPW3.pls.planservi.com.br:Projetos\Documents\C0849 - DER\40_Emissao\03_GRD\0-GRDs_Enviadas DER\23ºMEDIÇÃO-26-05-2024 A 25-06-24\MR.DER-0698_24\" xr:uid="{275F9728-3A17-40E3-B3DF-69459D97A89E}"/>
    <hyperlink ref="S215" r:id="rId928" display="pw:\\SRVPW3.pls.planservi.com.br:Projetos\Documents\C0849 - DER\40_Emissao\03_GRD\0-GRDs_Enviadas DER\23ºMEDIÇÃO-26-05-2024 A 25-06-24\MR.DER-0699_24\" xr:uid="{0D87AA0D-0D6E-4212-8DFC-9EE5D85B1BD5}"/>
    <hyperlink ref="S216" r:id="rId929" display="pw:\\SRVPW3.pls.planservi.com.br:Projetos\Documents\C0849 - DER\40_Emissao\03_GRD\0-GRDs_Enviadas DER\23ºMEDIÇÃO-26-05-2024 A 25-06-24\MR.DER-0699_24\" xr:uid="{CF668A3A-4B96-45E8-9329-5EBBC472466D}"/>
    <hyperlink ref="S219" r:id="rId930" display="pw:\\SRVPW3.pls.planservi.com.br:Projetos\Documents\C0849 - DER\40_Emissao\03_GRD\0-GRDs_Enviadas DER\23ºMEDIÇÃO-26-05-2024 A 25-06-24\MR.DER-0699_24\" xr:uid="{13796060-C51B-4285-A9E1-CF6403CE5860}"/>
    <hyperlink ref="S220" r:id="rId931" display="pw:\\SRVPW3.pls.planservi.com.br:Projetos\Documents\C0849 - DER\40_Emissao\03_GRD\0-GRDs_Enviadas DER\23ºMEDIÇÃO-26-05-2024 A 25-06-24\MR.DER-0699_24\" xr:uid="{8856A904-4A84-4357-95C3-599CD34701CF}"/>
    <hyperlink ref="S221" r:id="rId932" display="pw:\\SRVPW3.pls.planservi.com.br:Projetos\Documents\C0849 - DER\40_Emissao\03_GRD\0-GRDs_Enviadas DER\23ºMEDIÇÃO-26-05-2024 A 25-06-24\MR.DER-0699_24\" xr:uid="{12F6EDE6-D1D4-4B7A-A813-BA62601517A0}"/>
    <hyperlink ref="S222" r:id="rId933" display="pw:\\SRVPW3.pls.planservi.com.br:Projetos\Documents\C0849 - DER\40_Emissao\03_GRD\0-GRDs_Enviadas DER\23ºMEDIÇÃO-26-05-2024 A 25-06-24\MR.DER-0699_24\" xr:uid="{DA2EC115-67C7-4CAD-9742-E40EF8CACBCE}"/>
    <hyperlink ref="S223" r:id="rId934" display="pw:\\SRVPW3.pls.planservi.com.br:Projetos\Documents\C0849 - DER\40_Emissao\03_GRD\0-GRDs_Enviadas DER\23ºMEDIÇÃO-26-05-2024 A 25-06-24\MR.DER-0699_24\" xr:uid="{6976B6A6-4B09-4080-BEBA-FC5FCB3F8C61}"/>
    <hyperlink ref="S224" r:id="rId935" display="pw:\\SRVPW3.pls.planservi.com.br:Projetos\Documents\C0849 - DER\40_Emissao\03_GRD\0-GRDs_Enviadas DER\23ºMEDIÇÃO-26-05-2024 A 25-06-24\MR.DER-0699_24\" xr:uid="{655C7AAE-1A3C-4EFC-B951-1D4EC3F37BC6}"/>
    <hyperlink ref="S225" r:id="rId936" display="pw:\\SRVPW3.pls.planservi.com.br:Projetos\Documents\C0849 - DER\40_Emissao\03_GRD\0-GRDs_Enviadas DER\23ºMEDIÇÃO-26-05-2024 A 25-06-24\MR.DER-0699_24\" xr:uid="{15501FB4-190A-45F7-BBFB-08610A726F23}"/>
    <hyperlink ref="S226" r:id="rId937" display="pw:\\SRVPW3.pls.planservi.com.br:Projetos\Documents\C0849 - DER\40_Emissao\03_GRD\0-GRDs_Enviadas DER\23ºMEDIÇÃO-26-05-2024 A 25-06-24\MR.DER-0699_24\" xr:uid="{E8AB2F4A-1E89-48C9-8074-31A121CEB76B}"/>
    <hyperlink ref="S227" r:id="rId938" display="pw:\\SRVPW3.pls.planservi.com.br:Projetos\Documents\C0849 - DER\40_Emissao\03_GRD\0-GRDs_Enviadas DER\23ºMEDIÇÃO-26-05-2024 A 25-06-24\MR.DER-0699_24\" xr:uid="{667FC224-9656-45B8-ABA9-A1F0A8CFB7FB}"/>
    <hyperlink ref="S228" r:id="rId939" display="pw:\\SRVPW3.pls.planservi.com.br:Projetos\Documents\C0849 - DER\40_Emissao\03_GRD\0-GRDs_Enviadas DER\23ºMEDIÇÃO-26-05-2024 A 25-06-24\MR.DER-0699_24\" xr:uid="{4003C283-C608-43D8-BA56-1BAAE13A4B05}"/>
    <hyperlink ref="S229" r:id="rId940" display="pw:\\SRVPW3.pls.planservi.com.br:Projetos\Documents\C0849 - DER\40_Emissao\03_GRD\0-GRDs_Enviadas DER\23ºMEDIÇÃO-26-05-2024 A 25-06-24\MR.DER-0699_24\" xr:uid="{03D1FD27-8660-444F-A009-773EF2658BA3}"/>
    <hyperlink ref="S230" r:id="rId941" display="pw:\\SRVPW3.pls.planservi.com.br:Projetos\Documents\C0849 - DER\40_Emissao\03_GRD\0-GRDs_Enviadas DER\23ºMEDIÇÃO-26-05-2024 A 25-06-24\MR.DER-0699_24\" xr:uid="{4ED72B8C-AEF0-4829-9015-6CA1299F352E}"/>
    <hyperlink ref="S231" r:id="rId942" display="pw:\\SRVPW3.pls.planservi.com.br:Projetos\Documents\C0849 - DER\40_Emissao\03_GRD\0-GRDs_Enviadas DER\23ºMEDIÇÃO-26-05-2024 A 25-06-24\MR.DER-0699_24\" xr:uid="{429246B4-44C9-4D89-BDFE-E0BFFA4F2F78}"/>
    <hyperlink ref="S232" r:id="rId943" display="pw:\\SRVPW3.pls.planservi.com.br:Projetos\Documents\C0849 - DER\40_Emissao\03_GRD\0-GRDs_Enviadas DER\23ºMEDIÇÃO-26-05-2024 A 25-06-24\MR.DER-0699_24\" xr:uid="{977D6AD0-CE0F-4269-A33F-3591140F0A24}"/>
    <hyperlink ref="S233" r:id="rId944" display="pw:\\SRVPW3.pls.planservi.com.br:Projetos\Documents\C0849 - DER\40_Emissao\03_GRD\0-GRDs_Enviadas DER\23ºMEDIÇÃO-26-05-2024 A 25-06-24\MR.DER-0699_24\" xr:uid="{35FC7431-EF21-4CAC-BC1D-1100407710F3}"/>
    <hyperlink ref="S234" r:id="rId945" display="pw:\\SRVPW3.pls.planservi.com.br:Projetos\Documents\C0849 - DER\40_Emissao\03_GRD\0-GRDs_Enviadas DER\23ºMEDIÇÃO-26-05-2024 A 25-06-24\MR.DER-0699_24\" xr:uid="{39650B97-3C23-4550-935C-C74911508F13}"/>
    <hyperlink ref="S235" r:id="rId946" display="pw:\\SRVPW3.pls.planservi.com.br:Projetos\Documents\C0849 - DER\40_Emissao\03_GRD\0-GRDs_Enviadas DER\23ºMEDIÇÃO-26-05-2024 A 25-06-24\MR.DER-0699_24\" xr:uid="{F450C097-3EB5-423E-A225-610779383BD4}"/>
    <hyperlink ref="S236" r:id="rId947" display="pw:\\SRVPW3.pls.planservi.com.br:Projetos\Documents\C0849 - DER\40_Emissao\03_GRD\0-GRDs_Enviadas DER\23ºMEDIÇÃO-26-05-2024 A 25-06-24\MR.DER-0699_24\" xr:uid="{F997191F-70E2-4154-9898-FB5B71E72702}"/>
    <hyperlink ref="S237" r:id="rId948" display="pw:\\SRVPW3.pls.planservi.com.br:Projetos\Documents\C0849 - DER\40_Emissao\03_GRD\0-GRDs_Enviadas DER\23ºMEDIÇÃO-26-05-2024 A 25-06-24\MR.DER-0699_24\" xr:uid="{8BD57526-D576-4FC3-BCCF-F4785F1D1386}"/>
    <hyperlink ref="S238" r:id="rId949" display="pw:\\SRVPW3.pls.planservi.com.br:Projetos\Documents\C0849 - DER\40_Emissao\03_GRD\0-GRDs_Enviadas DER\23ºMEDIÇÃO-26-05-2024 A 25-06-24\MR.DER-0699_24\" xr:uid="{5FD9F1AC-8D82-4249-AAB4-BCA4DF9F9AAB}"/>
    <hyperlink ref="S239" r:id="rId950" display="pw:\\SRVPW3.pls.planservi.com.br:Projetos\Documents\C0849 - DER\40_Emissao\03_GRD\0-GRDs_Enviadas DER\23ºMEDIÇÃO-26-05-2024 A 25-06-24\MR.DER-0699_24\" xr:uid="{C69971A6-B813-4F7F-8F0C-C51C2EF5B86E}"/>
    <hyperlink ref="S240" r:id="rId951" display="pw:\\SRVPW3.pls.planservi.com.br:Projetos\Documents\C0849 - DER\40_Emissao\03_GRD\0-GRDs_Enviadas DER\23ºMEDIÇÃO-26-05-2024 A 25-06-24\MR.DER-0699_24\" xr:uid="{73EB6F9A-DA5C-43F2-B36D-5B2587B5E263}"/>
    <hyperlink ref="S241" r:id="rId952" display="pw:\\SRVPW3.pls.planservi.com.br:Projetos\Documents\C0849 - DER\40_Emissao\03_GRD\0-GRDs_Enviadas DER\23ºMEDIÇÃO-26-05-2024 A 25-06-24\MR.DER-0699_24\" xr:uid="{9A139E36-0F3D-4687-84C6-93B8D2AC5DCA}"/>
    <hyperlink ref="S242" r:id="rId953" display="pw:\\SRVPW3.pls.planservi.com.br:Projetos\Documents\C0849 - DER\40_Emissao\03_GRD\0-GRDs_Enviadas DER\23ºMEDIÇÃO-26-05-2024 A 25-06-24\MR.DER-0699_24\" xr:uid="{8D4EE583-F352-4FAE-9B0F-D384CBFA3B78}"/>
    <hyperlink ref="S243" r:id="rId954" display="pw:\\SRVPW3.pls.planservi.com.br:Projetos\Documents\C0849 - DER\40_Emissao\03_GRD\0-GRDs_Enviadas DER\23ºMEDIÇÃO-26-05-2024 A 25-06-24\MR.DER-0699_24\" xr:uid="{EDE19A04-4B11-4FE8-9727-BDC39E21AB5F}"/>
    <hyperlink ref="S244" r:id="rId955" display="pw:\\SRVPW3.pls.planservi.com.br:Projetos\Documents\C0849 - DER\40_Emissao\03_GRD\0-GRDs_Enviadas DER\23ºMEDIÇÃO-26-05-2024 A 25-06-24\MR.DER-0699_24\" xr:uid="{34745C6A-ECE0-4AEC-A51F-AF50BF8A67A2}"/>
    <hyperlink ref="S245" r:id="rId956" display="pw:\\SRVPW3.pls.planservi.com.br:Projetos\Documents\C0849 - DER\40_Emissao\03_GRD\0-GRDs_Enviadas DER\23ºMEDIÇÃO-26-05-2024 A 25-06-24\MR.DER-0699_24\" xr:uid="{E941D12A-35E2-4B58-AC9F-641FA71FAC44}"/>
    <hyperlink ref="S246" r:id="rId957" display="pw:\\SRVPW3.pls.planservi.com.br:Projetos\Documents\C0849 - DER\40_Emissao\03_GRD\0-GRDs_Enviadas DER\23ºMEDIÇÃO-26-05-2024 A 25-06-24\MR.DER-0699_24\" xr:uid="{C2581D42-9BCD-4818-B755-C5405F40330A}"/>
    <hyperlink ref="Y247" r:id="rId958" display="pw:\\SRVPW3.pls.planservi.com.br:Projetos\Documents\C0849 - DER\40_Emissao\03_GRD\0-GRDs_Enviadas DER\23ºMEDIÇÃO-26-05-2024 A 25-06-24\MR.DER-0699_24\" xr:uid="{5FB9EF75-82B8-4A79-A95B-E5B4B4E62A33}"/>
    <hyperlink ref="AQ268" r:id="rId959" display="pw:\\SRVPW3.pls.planservi.com.br:Projetos\Documents\C0849 - DER\40_Emissao\03_GRD\0-GRDs_Enviadas DER\23ºMEDIÇÃO-26-05-2024 A 25-06-24\MR.DER-0701_24\" xr:uid="{64CCE74B-A190-4B54-86F6-CD13D8F54CEF}"/>
    <hyperlink ref="AQ269" r:id="rId960" display="pw:\\SRVPW3.pls.planservi.com.br:Projetos\Documents\C0849 - DER\40_Emissao\03_GRD\0-GRDs_Enviadas DER\23ºMEDIÇÃO-26-05-2024 A 25-06-24\MR.DER-0701_24\" xr:uid="{D886BBDA-AE34-470E-865D-A9E48326A7D0}"/>
    <hyperlink ref="AQ270" r:id="rId961" display="pw:\\SRVPW3.pls.planservi.com.br:Projetos\Documents\C0849 - DER\40_Emissao\03_GRD\0-GRDs_Enviadas DER\23ºMEDIÇÃO-26-05-2024 A 25-06-24\MR.DER-0701_24\" xr:uid="{C5A3BEAD-09FB-4F03-89F5-AF254D138315}"/>
    <hyperlink ref="AK490" r:id="rId962" display="pw:\\SRVPW3.pls.planservi.com.br:Projetos\Documents\C0849 - DER\40_Emissao\03_GRD\0-GRDs_Enviadas DER\23ºMEDIÇÃO-26-05-2024 A 25-06-24\MR.DER-0706_24\" xr:uid="{A8D7BB8F-537D-40FA-BEC1-8CFCA1E1A826}"/>
    <hyperlink ref="M491" r:id="rId963" display="pw:\\SRVPW3.pls.planservi.com.br:Projetos\Documents\C0849 - DER\40_Emissao\03_GRD\0-GRDs_Enviadas DER\23ºMEDIÇÃO-26-05-2024 A 25-06-24\MR.DER-0706_24\" xr:uid="{3D0A8F9C-E94D-4ED4-8E97-254AFBE2B4D6}"/>
    <hyperlink ref="S105" r:id="rId964" display="pw:\\SRVPW3.pls.planservi.com.br:Projetos\Documents\C0849 - DER\40_Emissao\03_GRD\0-GRDs_Enviadas DER\23ºMEDIÇÃO-26-05-2024 A 25-06-24\MR.DER-0704_24\" xr:uid="{A12C5C0B-718F-42D9-851F-9659EDAD32A7}"/>
    <hyperlink ref="AK36" r:id="rId965" display="pw:\\SRVPW3.pls.planservi.com.br:Projetos\Documents\C0849 - DER\40_Emissao\03_GRD\0-GRDs_Enviadas DER\23ºMEDIÇÃO-26-05-2024 A 25-06-24\MR.DER-0710_24-substituir arquivos\" xr:uid="{A93D9DE0-4BEB-42ED-922F-EC6C7BF1109D}"/>
    <hyperlink ref="AK37" r:id="rId966" display="pw:\\SRVPW3.pls.planservi.com.br:Projetos\Documents\C0849 - DER\40_Emissao\03_GRD\0-GRDs_Enviadas DER\23ºMEDIÇÃO-26-05-2024 A 25-06-24\MR.DER-0710_24-substituir arquivos\" xr:uid="{977815B7-45C6-4287-9411-5C97E4AA9F51}"/>
    <hyperlink ref="AW58" r:id="rId967" display="pw:\\SRVPW3.pls.planservi.com.br:Projetos\Documents\C0849 - DER\40_Emissao\03_GRD\0-GRDs_Enviadas DER\23ºMEDIÇÃO-26-05-2024 A 25-06-24\MR.DER-0710_24-substituir arquivos\" xr:uid="{A7AFB50B-C521-4B18-A34E-77F6E0989510}"/>
    <hyperlink ref="AW59" r:id="rId968" display="pw:\\SRVPW3.pls.planservi.com.br:Projetos\Documents\C0849 - DER\40_Emissao\03_GRD\0-GRDs_Enviadas DER\23ºMEDIÇÃO-26-05-2024 A 25-06-24\MR.DER-0710_24-substituir arquivos\" xr:uid="{DB4404D8-5C63-4078-AD7C-23CC800A8EFB}"/>
    <hyperlink ref="AW61" r:id="rId969" display="pw:\\SRVPW3.pls.planservi.com.br:Projetos\Documents\C0849 - DER\40_Emissao\03_GRD\0-GRDs_Enviadas DER\23ºMEDIÇÃO-26-05-2024 A 25-06-24\MR.DER-0710_24-substituir arquivos\" xr:uid="{F50B67C1-0EBD-4B48-B993-8E21588945CE}"/>
    <hyperlink ref="AW65" r:id="rId970" display="pw:\\SRVPW3.pls.planservi.com.br:Projetos\Documents\C0849 - DER\40_Emissao\03_GRD\0-GRDs_Enviadas DER\23ºMEDIÇÃO-26-05-2024 A 25-06-24\MR.DER-0710_24-substituir arquivos\" xr:uid="{A3B9A3C3-F26B-476E-8BCB-361E0C6FBF25}"/>
    <hyperlink ref="AW74" r:id="rId971" display="pw:\\SRVPW3.pls.planservi.com.br:Projetos\Documents\C0849 - DER\40_Emissao\03_GRD\0-GRDs_Enviadas DER\23ºMEDIÇÃO-26-05-2024 A 25-06-24\MR.DER-0710_24-substituir arquivos\" xr:uid="{7F202BE9-7F1B-4F55-85FC-5FC00AAB3AA8}"/>
    <hyperlink ref="AK84" r:id="rId972" display="pw:\\SRVPW3.pls.planservi.com.br:Projetos\Documents\C0849 - DER\40_Emissao\03_GRD\0-GRDs_Enviadas DER\23ºMEDIÇÃO-26-05-2024 A 25-06-24\MR.DER-0710_24-substituir arquivos\" xr:uid="{C05F6D8E-5CEA-40AA-9EC0-07CD51CA4061}"/>
    <hyperlink ref="AK146" r:id="rId973" display="pw:\\SRVPW3.pls.planservi.com.br:Projetos\Documents\C0849 - DER\40_Emissao\03_GRD\0-GRDs_Enviadas DER\23ºMEDIÇÃO-26-05-2024 A 25-06-24\MR.DER-0711_24\" xr:uid="{6B1C06EF-0F74-4931-9662-71C7FD315275}"/>
    <hyperlink ref="AK147" r:id="rId974" display="pw:\\SRVPW3.pls.planservi.com.br:Projetos\Documents\C0849 - DER\40_Emissao\03_GRD\0-GRDs_Enviadas DER\23ºMEDIÇÃO-26-05-2024 A 25-06-24\MR.DER-0711_24\" xr:uid="{B52E4294-9AF7-45EA-B13C-A65E6F4305EB}"/>
    <hyperlink ref="AK148" r:id="rId975" display="pw:\\SRVPW3.pls.planservi.com.br:Projetos\Documents\C0849 - DER\40_Emissao\03_GRD\0-GRDs_Enviadas DER\23ºMEDIÇÃO-26-05-2024 A 25-06-24\MR.DER-0711_24\" xr:uid="{96E025AF-4E7C-4BD5-B069-E2E35149D9EC}"/>
    <hyperlink ref="AK149" r:id="rId976" display="pw:\\SRVPW3.pls.planservi.com.br:Projetos\Documents\C0849 - DER\40_Emissao\03_GRD\0-GRDs_Enviadas DER\23ºMEDIÇÃO-26-05-2024 A 25-06-24\MR.DER-0711_24\" xr:uid="{BF9703BB-A068-470B-8DF7-E092377ECB48}"/>
    <hyperlink ref="AK150" r:id="rId977" display="pw:\\SRVPW3.pls.planservi.com.br:Projetos\Documents\C0849 - DER\40_Emissao\03_GRD\0-GRDs_Enviadas DER\23ºMEDIÇÃO-26-05-2024 A 25-06-24\MR.DER-0711_24\" xr:uid="{069D4CE6-F1CD-4C7A-9775-109914802AB2}"/>
    <hyperlink ref="AK151" r:id="rId978" display="pw:\\SRVPW3.pls.planservi.com.br:Projetos\Documents\C0849 - DER\40_Emissao\03_GRD\0-GRDs_Enviadas DER\23ºMEDIÇÃO-26-05-2024 A 25-06-24\MR.DER-0711_24\" xr:uid="{158014BB-E23D-4662-90C6-7D8B4A7D7C8E}"/>
    <hyperlink ref="AK152" r:id="rId979" display="pw:\\SRVPW3.pls.planservi.com.br:Projetos\Documents\C0849 - DER\40_Emissao\03_GRD\0-GRDs_Enviadas DER\23ºMEDIÇÃO-26-05-2024 A 25-06-24\MR.DER-0711_24\" xr:uid="{088C0FDE-EF68-4F53-AAEE-3D0D19944CCF}"/>
    <hyperlink ref="AK153" r:id="rId980" display="pw:\\SRVPW3.pls.planservi.com.br:Projetos\Documents\C0849 - DER\40_Emissao\03_GRD\0-GRDs_Enviadas DER\23ºMEDIÇÃO-26-05-2024 A 25-06-24\MR.DER-0711_24\" xr:uid="{0DB404DD-75F0-42A2-A727-8259360E9534}"/>
    <hyperlink ref="AK154" r:id="rId981" display="pw:\\SRVPW3.pls.planservi.com.br:Projetos\Documents\C0849 - DER\40_Emissao\03_GRD\0-GRDs_Enviadas DER\23ºMEDIÇÃO-26-05-2024 A 25-06-24\MR.DER-0711_24\" xr:uid="{B7122DC2-2CBD-4150-817E-F610D0AA7DBC}"/>
    <hyperlink ref="AK155" r:id="rId982" display="pw:\\SRVPW3.pls.planservi.com.br:Projetos\Documents\C0849 - DER\40_Emissao\03_GRD\0-GRDs_Enviadas DER\23ºMEDIÇÃO-26-05-2024 A 25-06-24\MR.DER-0711_24\" xr:uid="{50C76900-3907-4E3B-8699-D12A2347309E}"/>
    <hyperlink ref="AK156" r:id="rId983" display="pw:\\SRVPW3.pls.planservi.com.br:Projetos\Documents\C0849 - DER\40_Emissao\03_GRD\0-GRDs_Enviadas DER\23ºMEDIÇÃO-26-05-2024 A 25-06-24\MR.DER-0711_24\" xr:uid="{EAE02876-8892-4175-B263-B71F2A8A2AB0}"/>
    <hyperlink ref="AK157" r:id="rId984" display="pw:\\SRVPW3.pls.planservi.com.br:Projetos\Documents\C0849 - DER\40_Emissao\03_GRD\0-GRDs_Enviadas DER\23ºMEDIÇÃO-26-05-2024 A 25-06-24\MR.DER-0711_24\" xr:uid="{723AB686-9FAF-4959-B0B1-C19361810BCC}"/>
    <hyperlink ref="AK158" r:id="rId985" display="pw:\\SRVPW3.pls.planservi.com.br:Projetos\Documents\C0849 - DER\40_Emissao\03_GRD\0-GRDs_Enviadas DER\23ºMEDIÇÃO-26-05-2024 A 25-06-24\MR.DER-0711_24\" xr:uid="{A29F3B60-BB9E-4B71-A7EA-4A204094C875}"/>
    <hyperlink ref="AK159" r:id="rId986" display="pw:\\SRVPW3.pls.planservi.com.br:Projetos\Documents\C0849 - DER\40_Emissao\03_GRD\0-GRDs_Enviadas DER\23ºMEDIÇÃO-26-05-2024 A 25-06-24\MR.DER-0711_24\" xr:uid="{4D665DBE-AAAF-4D42-9D82-8D0E50DA928D}"/>
    <hyperlink ref="AK160" r:id="rId987" display="pw:\\SRVPW3.pls.planservi.com.br:Projetos\Documents\C0849 - DER\40_Emissao\03_GRD\0-GRDs_Enviadas DER\23ºMEDIÇÃO-26-05-2024 A 25-06-24\MR.DER-0711_24\" xr:uid="{3EFE4FB0-C734-4D5D-BDBE-08C7633E7404}"/>
    <hyperlink ref="AK161" r:id="rId988" display="pw:\\SRVPW3.pls.planservi.com.br:Projetos\Documents\C0849 - DER\40_Emissao\03_GRD\0-GRDs_Enviadas DER\23ºMEDIÇÃO-26-05-2024 A 25-06-24\MR.DER-0711_24\" xr:uid="{DF2E2E1E-9B44-4654-B3EB-0ECB5E91F5F3}"/>
    <hyperlink ref="AK162" r:id="rId989" display="pw:\\SRVPW3.pls.planservi.com.br:Projetos\Documents\C0849 - DER\40_Emissao\03_GRD\0-GRDs_Enviadas DER\23ºMEDIÇÃO-26-05-2024 A 25-06-24\MR.DER-0711_24\" xr:uid="{DAF9A3F8-DCBE-4961-A919-57DB686B2104}"/>
    <hyperlink ref="AK163" r:id="rId990" display="pw:\\SRVPW3.pls.planservi.com.br:Projetos\Documents\C0849 - DER\40_Emissao\03_GRD\0-GRDs_Enviadas DER\23ºMEDIÇÃO-26-05-2024 A 25-06-24\MR.DER-0711_24\" xr:uid="{9D6C96F3-A1C1-4F6C-B133-1317774145E6}"/>
    <hyperlink ref="AK164" r:id="rId991" display="pw:\\SRVPW3.pls.planservi.com.br:Projetos\Documents\C0849 - DER\40_Emissao\03_GRD\0-GRDs_Enviadas DER\23ºMEDIÇÃO-26-05-2024 A 25-06-24\MR.DER-0711_24\" xr:uid="{3AD010ED-A544-4D03-852F-31EB59E3A381}"/>
    <hyperlink ref="AK165" r:id="rId992" display="pw:\\SRVPW3.pls.planservi.com.br:Projetos\Documents\C0849 - DER\40_Emissao\03_GRD\0-GRDs_Enviadas DER\23ºMEDIÇÃO-26-05-2024 A 25-06-24\MR.DER-0711_24\" xr:uid="{60C0AB02-002F-4CF1-8963-7E51C8CC4DFF}"/>
    <hyperlink ref="AK166" r:id="rId993" display="pw:\\SRVPW3.pls.planservi.com.br:Projetos\Documents\C0849 - DER\40_Emissao\03_GRD\0-GRDs_Enviadas DER\23ºMEDIÇÃO-26-05-2024 A 25-06-24\MR.DER-0711_24\" xr:uid="{9AFE10C0-ACFF-4E09-9FAB-185EC24C8CFE}"/>
    <hyperlink ref="AK167" r:id="rId994" display="pw:\\SRVPW3.pls.planservi.com.br:Projetos\Documents\C0849 - DER\40_Emissao\03_GRD\0-GRDs_Enviadas DER\23ºMEDIÇÃO-26-05-2024 A 25-06-24\MR.DER-0711_24\" xr:uid="{30239154-5CD0-4331-8003-3C93630FA761}"/>
    <hyperlink ref="AK168" r:id="rId995" display="pw:\\SRVPW3.pls.planservi.com.br:Projetos\Documents\C0849 - DER\40_Emissao\03_GRD\0-GRDs_Enviadas DER\23ºMEDIÇÃO-26-05-2024 A 25-06-24\MR.DER-0711_24\" xr:uid="{248D34DF-77CD-4D3C-A1A7-B4E8386C0600}"/>
    <hyperlink ref="AK170" r:id="rId996" display="pw:\\SRVPW3.pls.planservi.com.br:Projetos\Documents\C0849 - DER\40_Emissao\03_GRD\0-GRDs_Enviadas DER\23ºMEDIÇÃO-26-05-2024 A 25-06-24\MR.DER-0711_24\" xr:uid="{3581FD64-498E-4D04-BCD2-21858F7B8D9D}"/>
    <hyperlink ref="AK171" r:id="rId997" display="pw:\\SRVPW3.pls.planservi.com.br:Projetos\Documents\C0849 - DER\40_Emissao\03_GRD\0-GRDs_Enviadas DER\23ºMEDIÇÃO-26-05-2024 A 25-06-24\MR.DER-0711_24\" xr:uid="{3885E4F0-3D88-4B88-A1A1-489490DD0E68}"/>
    <hyperlink ref="S172" r:id="rId998" display="pw:\\SRVPW3.pls.planservi.com.br:Projetos\Documents\C0849 - DER\40_Emissao\03_GRD\0-GRDs_Enviadas DER\23ºMEDIÇÃO-26-05-2024 A 25-06-24\MR.DER-0711_24\" xr:uid="{A6744E8A-9DAF-4FD0-83E3-750F5EDB57BE}"/>
    <hyperlink ref="M493" r:id="rId999" display="pw:\\SRVPW3.pls.planservi.com.br:Projetos\Documents\C0849 - DER\40_Emissao\03_GRD\0-GRDs_Enviadas DER\23ºMEDIÇÃO-26-05-2024 A 25-06-24\MR.DER-0712_24\" xr:uid="{C8AED5FF-1A47-4418-B5D2-B258A12AEE8E}"/>
    <hyperlink ref="M494" r:id="rId1000" display="pw:\\SRVPW3.pls.planservi.com.br:Projetos\Documents\C0849 - DER\40_Emissao\03_GRD\0-GRDs_Enviadas DER\23ºMEDIÇÃO-26-05-2024 A 25-06-24\MR.DER-0712_24\" xr:uid="{F41A8B95-5896-4B98-8364-8E19151F9467}"/>
    <hyperlink ref="M495" r:id="rId1001" display="pw:\\SRVPW3.pls.planservi.com.br:Projetos\Documents\C0849 - DER\40_Emissao\03_GRD\0-GRDs_Enviadas DER\23ºMEDIÇÃO-26-05-2024 A 25-06-24\MR.DER-0712_24\" xr:uid="{824BF30E-EE24-474F-880F-6279AD899081}"/>
    <hyperlink ref="AQ490" r:id="rId1002" display="pw:\\SRVPW3.pls.planservi.com.br:Projetos\Documents\C0849 - DER\40_Emissao\03_GRD\0-GRDs_Enviadas DER\24ºMEDIÇÃO-26-06-2024 A 25-07-24\MR.DER-0713_24\" xr:uid="{3F2A4ECC-A240-4C97-BB22-AC9EF3C0F85E}"/>
    <hyperlink ref="S491" r:id="rId1003" display="pw:\\SRVPW3.pls.planservi.com.br:Projetos\Documents\C0849 - DER\40_Emissao\03_GRD\0-GRDs_Enviadas DER\24ºMEDIÇÃO-26-06-2024 A 25-07-24\MR.DER-0713_24\" xr:uid="{D0136A84-56B0-4A6D-819B-F25FB09DD759}"/>
    <hyperlink ref="Y88" r:id="rId1004" display="pw:\\SRVPW3.pls.planservi.com.br:Projetos\Documents\C0849 - DER\40_Emissao\03_GRD\0-GRDs_Enviadas DER\24ºMEDIÇÃO-26-06-2024 A 25-07-24\MR.DER-0714_24\" xr:uid="{57984108-842E-4D8A-86D9-D6607C0546F2}"/>
    <hyperlink ref="Y89" r:id="rId1005" display="pw:\\SRVPW3.pls.planservi.com.br:Projetos\Documents\C0849 - DER\40_Emissao\03_GRD\0-GRDs_Enviadas DER\24ºMEDIÇÃO-26-06-2024 A 25-07-24\MR.DER-0714_24\" xr:uid="{E5748C4E-B1AB-4F68-AE45-9140A27E1D28}"/>
    <hyperlink ref="Y90" r:id="rId1006" display="pw:\\SRVPW3.pls.planservi.com.br:Projetos\Documents\C0849 - DER\40_Emissao\03_GRD\0-GRDs_Enviadas DER\24ºMEDIÇÃO-26-06-2024 A 25-07-24\MR.DER-0714_24\" xr:uid="{80D139A5-8EAC-4380-936C-68D72774CBD7}"/>
    <hyperlink ref="Y91" r:id="rId1007" display="pw:\\SRVPW3.pls.planservi.com.br:Projetos\Documents\C0849 - DER\40_Emissao\03_GRD\0-GRDs_Enviadas DER\24ºMEDIÇÃO-26-06-2024 A 25-07-24\MR.DER-0714_24\" xr:uid="{C22BF069-66BC-4CF5-BABD-C12AFCB5A61B}"/>
    <hyperlink ref="Y92" r:id="rId1008" display="pw:\\SRVPW3.pls.planservi.com.br:Projetos\Documents\C0849 - DER\40_Emissao\03_GRD\0-GRDs_Enviadas DER\24ºMEDIÇÃO-26-06-2024 A 25-07-24\MR.DER-0714_24\" xr:uid="{E08982EF-C898-440C-B818-51B63F0ECAC8}"/>
    <hyperlink ref="Y93" r:id="rId1009" display="pw:\\SRVPW3.pls.planservi.com.br:Projetos\Documents\C0849 - DER\40_Emissao\03_GRD\0-GRDs_Enviadas DER\24ºMEDIÇÃO-26-06-2024 A 25-07-24\MR.DER-0714_24\" xr:uid="{B3ED8BD6-3A80-48D0-B8C9-F8094FF621BB}"/>
    <hyperlink ref="Y94" r:id="rId1010" display="pw:\\SRVPW3.pls.planservi.com.br:Projetos\Documents\C0849 - DER\40_Emissao\03_GRD\0-GRDs_Enviadas DER\24ºMEDIÇÃO-26-06-2024 A 25-07-24\MR.DER-0714_24\" xr:uid="{3631C19C-24AB-4ED5-AB5F-180FD235FFBA}"/>
    <hyperlink ref="Y95" r:id="rId1011" display="pw:\\SRVPW3.pls.planservi.com.br:Projetos\Documents\C0849 - DER\40_Emissao\03_GRD\0-GRDs_Enviadas DER\24ºMEDIÇÃO-26-06-2024 A 25-07-24\MR.DER-0714_24\" xr:uid="{BD47FD60-D9CC-4A79-9F7D-0E0F216C01C4}"/>
    <hyperlink ref="Y96" r:id="rId1012" display="pw:\\SRVPW3.pls.planservi.com.br:Projetos\Documents\C0849 - DER\40_Emissao\03_GRD\0-GRDs_Enviadas DER\24ºMEDIÇÃO-26-06-2024 A 25-07-24\MR.DER-0714_24\" xr:uid="{5D700F80-4833-4D90-A932-233B6DF087B7}"/>
    <hyperlink ref="Y97" r:id="rId1013" display="pw:\\SRVPW3.pls.planservi.com.br:Projetos\Documents\C0849 - DER\40_Emissao\03_GRD\0-GRDs_Enviadas DER\24ºMEDIÇÃO-26-06-2024 A 25-07-24\MR.DER-0714_24\" xr:uid="{252079EB-351E-440A-B73D-124A80F1D7D5}"/>
    <hyperlink ref="Y98" r:id="rId1014" display="pw:\\SRVPW3.pls.planservi.com.br:Projetos\Documents\C0849 - DER\40_Emissao\03_GRD\0-GRDs_Enviadas DER\24ºMEDIÇÃO-26-06-2024 A 25-07-24\MR.DER-0714_24\" xr:uid="{532309FA-B6F9-4BFE-A01F-C640402C6B0D}"/>
    <hyperlink ref="Y99" r:id="rId1015" display="pw:\\SRVPW3.pls.planservi.com.br:Projetos\Documents\C0849 - DER\40_Emissao\03_GRD\0-GRDs_Enviadas DER\24ºMEDIÇÃO-26-06-2024 A 25-07-24\MR.DER-0714_24\" xr:uid="{BE3B2439-FDD0-433E-9CC2-BE9AF23B47C3}"/>
    <hyperlink ref="Y100" r:id="rId1016" display="pw:\\SRVPW3.pls.planservi.com.br:Projetos\Documents\C0849 - DER\40_Emissao\03_GRD\0-GRDs_Enviadas DER\24ºMEDIÇÃO-26-06-2024 A 25-07-24\MR.DER-0714_24\" xr:uid="{6B98F377-43E9-4E7D-9837-F389028BA8FB}"/>
    <hyperlink ref="Y101" r:id="rId1017" display="pw:\\SRVPW3.pls.planservi.com.br:Projetos\Documents\C0849 - DER\40_Emissao\03_GRD\0-GRDs_Enviadas DER\24ºMEDIÇÃO-26-06-2024 A 25-07-24\MR.DER-0714_24\" xr:uid="{14C7B1DD-6A98-4E35-AF9C-6D4E9DA40542}"/>
    <hyperlink ref="Y102" r:id="rId1018" display="pw:\\SRVPW3.pls.planservi.com.br:Projetos\Documents\C0849 - DER\40_Emissao\03_GRD\0-GRDs_Enviadas DER\24ºMEDIÇÃO-26-06-2024 A 25-07-24\MR.DER-0714_24\" xr:uid="{ED124D95-E7BD-4474-898D-475FB44F37D8}"/>
    <hyperlink ref="AE88" r:id="rId1019" display="pw:\\SRVPW3.pls.planservi.com.br:Projetos\Documents\C0849 - DER\40_Emissao\03_GRD\0-GRDs_Enviadas DER\24ºMEDIÇÃO-26-06-2024 A 25-07-24\MR.DER-0719_24\" xr:uid="{08B211F3-0C85-4FDE-851A-1D59EB3F0202}"/>
    <hyperlink ref="AE89" r:id="rId1020" display="pw:\\SRVPW3.pls.planservi.com.br:Projetos\Documents\C0849 - DER\40_Emissao\03_GRD\0-GRDs_Enviadas DER\24ºMEDIÇÃO-26-06-2024 A 25-07-24\MR.DER-0719_24\" xr:uid="{D4F4E180-B984-431F-BDC7-4A2FA9FD868B}"/>
    <hyperlink ref="AE90" r:id="rId1021" display="pw:\\SRVPW3.pls.planservi.com.br:Projetos\Documents\C0849 - DER\40_Emissao\03_GRD\0-GRDs_Enviadas DER\24ºMEDIÇÃO-26-06-2024 A 25-07-24\MR.DER-0719_24\" xr:uid="{359A0DE7-CF77-487F-AA40-394FBBF8589C}"/>
    <hyperlink ref="AE91" r:id="rId1022" display="pw:\\SRVPW3.pls.planservi.com.br:Projetos\Documents\C0849 - DER\40_Emissao\03_GRD\0-GRDs_Enviadas DER\24ºMEDIÇÃO-26-06-2024 A 25-07-24\MR.DER-0719_24\" xr:uid="{13547C87-7A0F-4FDB-8A08-D7B6F5E05D3C}"/>
    <hyperlink ref="AE92" r:id="rId1023" display="pw:\\SRVPW3.pls.planservi.com.br:Projetos\Documents\C0849 - DER\40_Emissao\03_GRD\0-GRDs_Enviadas DER\24ºMEDIÇÃO-26-06-2024 A 25-07-24\MR.DER-0719_24\" xr:uid="{DCE5C6AB-F0AC-4E6E-812D-A244B166136E}"/>
    <hyperlink ref="AE93" r:id="rId1024" display="pw:\\SRVPW3.pls.planservi.com.br:Projetos\Documents\C0849 - DER\40_Emissao\03_GRD\0-GRDs_Enviadas DER\24ºMEDIÇÃO-26-06-2024 A 25-07-24\MR.DER-0719_24\" xr:uid="{1DB1C23F-5B0D-4AAB-ACB4-4DC241E8525D}"/>
    <hyperlink ref="AE94" r:id="rId1025" display="pw:\\SRVPW3.pls.planservi.com.br:Projetos\Documents\C0849 - DER\40_Emissao\03_GRD\0-GRDs_Enviadas DER\24ºMEDIÇÃO-26-06-2024 A 25-07-24\MR.DER-0719_24\" xr:uid="{543F2BD3-5C9F-43C6-9BF8-67177793B62A}"/>
    <hyperlink ref="AE95" r:id="rId1026" display="pw:\\SRVPW3.pls.planservi.com.br:Projetos\Documents\C0849 - DER\40_Emissao\03_GRD\0-GRDs_Enviadas DER\24ºMEDIÇÃO-26-06-2024 A 25-07-24\MR.DER-0719_24\" xr:uid="{20B3BB18-06A5-4F2C-94B2-A7AD7A4A36C9}"/>
    <hyperlink ref="AE96" r:id="rId1027" display="pw:\\SRVPW3.pls.planservi.com.br:Projetos\Documents\C0849 - DER\40_Emissao\03_GRD\0-GRDs_Enviadas DER\24ºMEDIÇÃO-26-06-2024 A 25-07-24\MR.DER-0719_24\" xr:uid="{BD5A2A0E-EC19-493D-95DD-E5AF1642C047}"/>
    <hyperlink ref="AE97" r:id="rId1028" display="pw:\\SRVPW3.pls.planservi.com.br:Projetos\Documents\C0849 - DER\40_Emissao\03_GRD\0-GRDs_Enviadas DER\24ºMEDIÇÃO-26-06-2024 A 25-07-24\MR.DER-0719_24\" xr:uid="{2E6AA318-14FA-451B-8984-B04278937C9E}"/>
    <hyperlink ref="AE98" r:id="rId1029" display="pw:\\SRVPW3.pls.planservi.com.br:Projetos\Documents\C0849 - DER\40_Emissao\03_GRD\0-GRDs_Enviadas DER\24ºMEDIÇÃO-26-06-2024 A 25-07-24\MR.DER-0719_24\" xr:uid="{EF675947-9BE8-495F-B3CC-08A8C22B6C6F}"/>
    <hyperlink ref="AE99" r:id="rId1030" display="pw:\\SRVPW3.pls.planservi.com.br:Projetos\Documents\C0849 - DER\40_Emissao\03_GRD\0-GRDs_Enviadas DER\24ºMEDIÇÃO-26-06-2024 A 25-07-24\MR.DER-0719_24\" xr:uid="{C3075B88-067A-47CF-971B-29116B148AC3}"/>
    <hyperlink ref="AE100" r:id="rId1031" display="pw:\\SRVPW3.pls.planservi.com.br:Projetos\Documents\C0849 - DER\40_Emissao\03_GRD\0-GRDs_Enviadas DER\24ºMEDIÇÃO-26-06-2024 A 25-07-24\MR.DER-0719_24\" xr:uid="{4E32930C-0A7D-456A-9B99-1CBEBFD21E3B}"/>
    <hyperlink ref="AE101" r:id="rId1032" display="pw:\\SRVPW3.pls.planservi.com.br:Projetos\Documents\C0849 - DER\40_Emissao\03_GRD\0-GRDs_Enviadas DER\24ºMEDIÇÃO-26-06-2024 A 25-07-24\MR.DER-0719_24\" xr:uid="{DD73B247-B5E4-4D2F-BDF5-A3A06B0A6C45}"/>
    <hyperlink ref="AE102" r:id="rId1033" display="pw:\\SRVPW3.pls.planservi.com.br:Projetos\Documents\C0849 - DER\40_Emissao\03_GRD\0-GRDs_Enviadas DER\24ºMEDIÇÃO-26-06-2024 A 25-07-24\MR.DER-0719_24\" xr:uid="{AAD52BAD-3874-47EE-A2CF-E8903292610A}"/>
    <hyperlink ref="Y215" r:id="rId1034" display="pw:\\SRVPW3.pls.planservi.com.br:Projetos\Documents\C0849 - DER\40_Emissao\03_GRD\0-GRDs_Enviadas DER\24ºMEDIÇÃO-26-06-2024 A 25-07-24\MR.DER-0720_24\" xr:uid="{D347EBA4-E049-4E2B-AB45-98B737BB06E1}"/>
    <hyperlink ref="Y216" r:id="rId1035" display="pw:\\SRVPW3.pls.planservi.com.br:Projetos\Documents\C0849 - DER\40_Emissao\03_GRD\0-GRDs_Enviadas DER\24ºMEDIÇÃO-26-06-2024 A 25-07-24\MR.DER-0720_24\" xr:uid="{B7E88102-864E-498A-A6E5-2120FD6F273D}"/>
    <hyperlink ref="Y219" r:id="rId1036" display="pw:\\SRVPW3.pls.planservi.com.br:Projetos\Documents\C0849 - DER\40_Emissao\03_GRD\0-GRDs_Enviadas DER\24ºMEDIÇÃO-26-06-2024 A 25-07-24\MR.DER-0720_24\" xr:uid="{AA3A49BF-CC96-4845-8354-A04E69EAA31E}"/>
    <hyperlink ref="Y220" r:id="rId1037" display="pw:\\SRVPW3.pls.planservi.com.br:Projetos\Documents\C0849 - DER\40_Emissao\03_GRD\0-GRDs_Enviadas DER\24ºMEDIÇÃO-26-06-2024 A 25-07-24\MR.DER-0720_24\" xr:uid="{F1797B7C-91C3-423D-A927-AC87FCC58E37}"/>
    <hyperlink ref="Y221" r:id="rId1038" display="pw:\\SRVPW3.pls.planservi.com.br:Projetos\Documents\C0849 - DER\40_Emissao\03_GRD\0-GRDs_Enviadas DER\24ºMEDIÇÃO-26-06-2024 A 25-07-24\MR.DER-0720_24\" xr:uid="{3F3F6346-71CF-4E66-9A1D-CCCDB6392CE7}"/>
    <hyperlink ref="Y222" r:id="rId1039" display="pw:\\SRVPW3.pls.planservi.com.br:Projetos\Documents\C0849 - DER\40_Emissao\03_GRD\0-GRDs_Enviadas DER\24ºMEDIÇÃO-26-06-2024 A 25-07-24\MR.DER-0720_24\" xr:uid="{91F675AD-3A29-425C-98EA-8240DB4C95B7}"/>
    <hyperlink ref="Y223" r:id="rId1040" display="pw:\\SRVPW3.pls.planservi.com.br:Projetos\Documents\C0849 - DER\40_Emissao\03_GRD\0-GRDs_Enviadas DER\24ºMEDIÇÃO-26-06-2024 A 25-07-24\MR.DER-0720_24\" xr:uid="{67F54ABA-B801-4EBF-AF2D-2D1D8CFD593D}"/>
    <hyperlink ref="Y224" r:id="rId1041" display="pw:\\SRVPW3.pls.planservi.com.br:Projetos\Documents\C0849 - DER\40_Emissao\03_GRD\0-GRDs_Enviadas DER\24ºMEDIÇÃO-26-06-2024 A 25-07-24\MR.DER-0720_24\" xr:uid="{AEED9FC3-F63A-43B9-806B-3FDC5BBE61EC}"/>
    <hyperlink ref="Y225" r:id="rId1042" display="pw:\\SRVPW3.pls.planservi.com.br:Projetos\Documents\C0849 - DER\40_Emissao\03_GRD\0-GRDs_Enviadas DER\24ºMEDIÇÃO-26-06-2024 A 25-07-24\MR.DER-0720_24\" xr:uid="{07C46399-422E-4CDD-97FA-B3039A885345}"/>
    <hyperlink ref="Y226" r:id="rId1043" display="pw:\\SRVPW3.pls.planservi.com.br:Projetos\Documents\C0849 - DER\40_Emissao\03_GRD\0-GRDs_Enviadas DER\24ºMEDIÇÃO-26-06-2024 A 25-07-24\MR.DER-0720_24\" xr:uid="{5D4E5FD6-B14F-4ADB-B082-234CD9551DD3}"/>
    <hyperlink ref="Y227" r:id="rId1044" display="pw:\\SRVPW3.pls.planservi.com.br:Projetos\Documents\C0849 - DER\40_Emissao\03_GRD\0-GRDs_Enviadas DER\24ºMEDIÇÃO-26-06-2024 A 25-07-24\MR.DER-0720_24\" xr:uid="{259C1971-D071-49E0-AF59-961D69C5CA65}"/>
    <hyperlink ref="Y228" r:id="rId1045" display="pw:\\SRVPW3.pls.planservi.com.br:Projetos\Documents\C0849 - DER\40_Emissao\03_GRD\0-GRDs_Enviadas DER\24ºMEDIÇÃO-26-06-2024 A 25-07-24\MR.DER-0720_24\" xr:uid="{A5A2F1C0-3969-400D-B2B2-8EEC7224139B}"/>
    <hyperlink ref="Y229" r:id="rId1046" display="pw:\\SRVPW3.pls.planservi.com.br:Projetos\Documents\C0849 - DER\40_Emissao\03_GRD\0-GRDs_Enviadas DER\24ºMEDIÇÃO-26-06-2024 A 25-07-24\MR.DER-0720_24\" xr:uid="{9483EFF1-B97A-42AC-84ED-F318A473E958}"/>
    <hyperlink ref="Y230" r:id="rId1047" display="pw:\\SRVPW3.pls.planservi.com.br:Projetos\Documents\C0849 - DER\40_Emissao\03_GRD\0-GRDs_Enviadas DER\24ºMEDIÇÃO-26-06-2024 A 25-07-24\MR.DER-0720_24\" xr:uid="{C1B5F490-19D9-4486-AC6A-F525DC70142F}"/>
    <hyperlink ref="Y231" r:id="rId1048" display="pw:\\SRVPW3.pls.planservi.com.br:Projetos\Documents\C0849 - DER\40_Emissao\03_GRD\0-GRDs_Enviadas DER\24ºMEDIÇÃO-26-06-2024 A 25-07-24\MR.DER-0720_24\" xr:uid="{B388D3FF-3EB2-44A3-81FC-817AACA6EB29}"/>
    <hyperlink ref="Y232" r:id="rId1049" display="pw:\\SRVPW3.pls.planservi.com.br:Projetos\Documents\C0849 - DER\40_Emissao\03_GRD\0-GRDs_Enviadas DER\24ºMEDIÇÃO-26-06-2024 A 25-07-24\MR.DER-0720_24\" xr:uid="{3F1389FE-9BDF-446D-AC7A-F043FB3ACD1E}"/>
    <hyperlink ref="Y233" r:id="rId1050" display="pw:\\SRVPW3.pls.planservi.com.br:Projetos\Documents\C0849 - DER\40_Emissao\03_GRD\0-GRDs_Enviadas DER\24ºMEDIÇÃO-26-06-2024 A 25-07-24\MR.DER-0720_24\" xr:uid="{9A9B781D-EE84-495B-A20C-F33F9ACFBD79}"/>
    <hyperlink ref="Y234" r:id="rId1051" display="pw:\\SRVPW3.pls.planservi.com.br:Projetos\Documents\C0849 - DER\40_Emissao\03_GRD\0-GRDs_Enviadas DER\24ºMEDIÇÃO-26-06-2024 A 25-07-24\MR.DER-0720_24\" xr:uid="{9C47652D-4F26-4C2E-AE27-940B11295C7A}"/>
    <hyperlink ref="Y235" r:id="rId1052" display="pw:\\SRVPW3.pls.planservi.com.br:Projetos\Documents\C0849 - DER\40_Emissao\03_GRD\0-GRDs_Enviadas DER\24ºMEDIÇÃO-26-06-2024 A 25-07-24\MR.DER-0720_24\" xr:uid="{605B4588-3DCB-4C8E-9E3B-1CA2041550F8}"/>
    <hyperlink ref="Y236" r:id="rId1053" display="pw:\\SRVPW3.pls.planservi.com.br:Projetos\Documents\C0849 - DER\40_Emissao\03_GRD\0-GRDs_Enviadas DER\24ºMEDIÇÃO-26-06-2024 A 25-07-24\MR.DER-0720_24\" xr:uid="{447F2DF5-CF1B-494C-84FB-E145C4C7541F}"/>
    <hyperlink ref="Y237" r:id="rId1054" display="pw:\\SRVPW3.pls.planservi.com.br:Projetos\Documents\C0849 - DER\40_Emissao\03_GRD\0-GRDs_Enviadas DER\24ºMEDIÇÃO-26-06-2024 A 25-07-24\MR.DER-0720_24\" xr:uid="{3F2F152E-B3CF-4D87-B44D-0398FB86DCFC}"/>
    <hyperlink ref="Y238" r:id="rId1055" display="pw:\\SRVPW3.pls.planservi.com.br:Projetos\Documents\C0849 - DER\40_Emissao\03_GRD\0-GRDs_Enviadas DER\24ºMEDIÇÃO-26-06-2024 A 25-07-24\MR.DER-0720_24\" xr:uid="{BAAEBF91-9872-4B8F-9BAD-FA3980372874}"/>
    <hyperlink ref="Y239" r:id="rId1056" display="pw:\\SRVPW3.pls.planservi.com.br:Projetos\Documents\C0849 - DER\40_Emissao\03_GRD\0-GRDs_Enviadas DER\24ºMEDIÇÃO-26-06-2024 A 25-07-24\MR.DER-0720_24\" xr:uid="{24354751-BA4F-464E-A9F8-D7F7C81DF0B4}"/>
    <hyperlink ref="Y240" r:id="rId1057" display="pw:\\SRVPW3.pls.planservi.com.br:Projetos\Documents\C0849 - DER\40_Emissao\03_GRD\0-GRDs_Enviadas DER\24ºMEDIÇÃO-26-06-2024 A 25-07-24\MR.DER-0720_24\" xr:uid="{88CD30B5-1F24-4720-8EAE-14B6F94C7596}"/>
    <hyperlink ref="Y241" r:id="rId1058" display="pw:\\SRVPW3.pls.planservi.com.br:Projetos\Documents\C0849 - DER\40_Emissao\03_GRD\0-GRDs_Enviadas DER\24ºMEDIÇÃO-26-06-2024 A 25-07-24\MR.DER-0720_24\" xr:uid="{ADFB7E2F-D8A5-47A6-AA87-DB6AF7D6D88E}"/>
    <hyperlink ref="Y242" r:id="rId1059" display="pw:\\SRVPW3.pls.planservi.com.br:Projetos\Documents\C0849 - DER\40_Emissao\03_GRD\0-GRDs_Enviadas DER\24ºMEDIÇÃO-26-06-2024 A 25-07-24\MR.DER-0720_24\" xr:uid="{D1380D75-5F15-4E48-BACD-4C1522A2D462}"/>
    <hyperlink ref="Y243" r:id="rId1060" display="pw:\\SRVPW3.pls.planservi.com.br:Projetos\Documents\C0849 - DER\40_Emissao\03_GRD\0-GRDs_Enviadas DER\24ºMEDIÇÃO-26-06-2024 A 25-07-24\MR.DER-0720_24\" xr:uid="{5A5F0018-5DC3-4C57-997D-1547CA54A43C}"/>
    <hyperlink ref="Y244" r:id="rId1061" display="pw:\\SRVPW3.pls.planservi.com.br:Projetos\Documents\C0849 - DER\40_Emissao\03_GRD\0-GRDs_Enviadas DER\24ºMEDIÇÃO-26-06-2024 A 25-07-24\MR.DER-0720_24\" xr:uid="{0DB4C116-E085-4D84-8DD0-093317485A57}"/>
    <hyperlink ref="Y245" r:id="rId1062" display="pw:\\SRVPW3.pls.planservi.com.br:Projetos\Documents\C0849 - DER\40_Emissao\03_GRD\0-GRDs_Enviadas DER\24ºMEDIÇÃO-26-06-2024 A 25-07-24\MR.DER-0720_24\" xr:uid="{3AFA35BD-B1E8-41F9-9D7F-88160B42228E}"/>
    <hyperlink ref="Y246" r:id="rId1063" display="pw:\\SRVPW3.pls.planservi.com.br:Projetos\Documents\C0849 - DER\40_Emissao\03_GRD\0-GRDs_Enviadas DER\24ºMEDIÇÃO-26-06-2024 A 25-07-24\MR.DER-0720_24\" xr:uid="{42CFA8CF-5DE4-41DE-AF9C-2AAC5B262923}"/>
    <hyperlink ref="AE247" r:id="rId1064" display="pw:\\SRVPW3.pls.planservi.com.br:Projetos\Documents\C0849 - DER\40_Emissao\03_GRD\0-GRDs_Enviadas DER\24ºMEDIÇÃO-26-06-2024 A 25-07-24\MR.DER-0720_24\" xr:uid="{96C8333E-8F55-4361-95D1-D0575A8734DC}"/>
    <hyperlink ref="Y524" r:id="rId1065" display="pw:\\SRVPW3.pls.planservi.com.br:Projetos\Documents\C0849 - DER\40_Emissao\03_GRD\0-GRDs_Enviadas DER\24ºMEDIÇÃO-26-06-2024 A 25-07-24\MR.DER-0723_24\" xr:uid="{61A2F33F-14A3-4A51-B226-0114189AA45F}"/>
    <hyperlink ref="Y525" r:id="rId1066" display="pw:\\SRVPW3.pls.planservi.com.br:Projetos\Documents\C0849 - DER\40_Emissao\03_GRD\0-GRDs_Enviadas DER\24ºMEDIÇÃO-26-06-2024 A 25-07-24\MR.DER-0723_24\" xr:uid="{7C2E6826-5FB5-4432-8899-32B9E896BA12}"/>
    <hyperlink ref="Y526" r:id="rId1067" display="pw:\\SRVPW3.pls.planservi.com.br:Projetos\Documents\C0849 - DER\40_Emissao\03_GRD\0-GRDs_Enviadas DER\24ºMEDIÇÃO-26-06-2024 A 25-07-24\MR.DER-0723_24\" xr:uid="{8E801040-83CD-42AA-B3EB-06E6F392085E}"/>
    <hyperlink ref="Y527" r:id="rId1068" display="pw:\\SRVPW3.pls.planservi.com.br:Projetos\Documents\C0849 - DER\40_Emissao\03_GRD\0-GRDs_Enviadas DER\24ºMEDIÇÃO-26-06-2024 A 25-07-24\MR.DER-0723_24\" xr:uid="{EE4D6E4D-9F41-4984-80F4-7B244F6C6D75}"/>
    <hyperlink ref="Y528" r:id="rId1069" display="pw:\\SRVPW3.pls.planservi.com.br:Projetos\Documents\C0849 - DER\40_Emissao\03_GRD\0-GRDs_Enviadas DER\24ºMEDIÇÃO-26-06-2024 A 25-07-24\MR.DER-0723_24\" xr:uid="{2C3F2BFA-F66B-44CA-AD08-C75AC88EF662}"/>
    <hyperlink ref="Y529" r:id="rId1070" display="pw:\\SRVPW3.pls.planservi.com.br:Projetos\Documents\C0849 - DER\40_Emissao\03_GRD\0-GRDs_Enviadas DER\24ºMEDIÇÃO-26-06-2024 A 25-07-24\MR.DER-0723_24\" xr:uid="{0F2EB80B-6EEC-47B2-84CF-6A2FE49E5287}"/>
    <hyperlink ref="Y530" r:id="rId1071" display="pw:\\SRVPW3.pls.planservi.com.br:Projetos\Documents\C0849 - DER\40_Emissao\03_GRD\0-GRDs_Enviadas DER\24ºMEDIÇÃO-26-06-2024 A 25-07-24\MR.DER-0723_24\" xr:uid="{D82DCCC3-444D-425E-9021-FFA85991BF27}"/>
    <hyperlink ref="Y531" r:id="rId1072" display="pw:\\SRVPW3.pls.planservi.com.br:Projetos\Documents\C0849 - DER\40_Emissao\03_GRD\0-GRDs_Enviadas DER\24ºMEDIÇÃO-26-06-2024 A 25-07-24\MR.DER-0723_24\" xr:uid="{A6B77EA2-D756-4805-902E-12275907662F}"/>
    <hyperlink ref="Y532" r:id="rId1073" display="pw:\\SRVPW3.pls.planservi.com.br:Projetos\Documents\C0849 - DER\40_Emissao\03_GRD\0-GRDs_Enviadas DER\24ºMEDIÇÃO-26-06-2024 A 25-07-24\MR.DER-0723_24\" xr:uid="{C364FC26-E37F-4C34-8356-016242EF6A48}"/>
    <hyperlink ref="Y291" r:id="rId1074" display="pw:\\SRVPW3.pls.planservi.com.br:Projetos\Documents\C0849 - DER\40_Emissao\03_GRD\0-GRDs_Enviadas DER\24ºMEDIÇÃO-26-06-2024 A 25-07-24\MR.DER-0724_24\" xr:uid="{78779ED4-6A2B-4EFF-BEBC-26065CFCE9FB}"/>
    <hyperlink ref="M299" r:id="rId1075" display="pw:\\SRVPW3.pls.planservi.com.br:Projetos\Documents\C0849 - DER\40_Emissao\03_GRD\0-GRDs_Enviadas DER\24ºMEDIÇÃO-26-06-2024 A 25-07-24\MR.DER-0724_24\" xr:uid="{D643DC97-7F3E-4054-ABDD-9A4ECCDA35AF}"/>
    <hyperlink ref="M534" r:id="rId1076" display="pw:\\SRVPW3.pls.planservi.com.br:Projetos\Documents\C0849 - DER\40_Emissao\03_GRD\0-GRDs_Enviadas DER\24ºMEDIÇÃO-26-06-2024 A 25-07-24\MR.DER-0717_24\" xr:uid="{4B98B2EA-A5E9-4B77-8536-3BAABA200D72}"/>
    <hyperlink ref="M535" r:id="rId1077" display="pw:\\SRVPW3.pls.planservi.com.br:Projetos\Documents\C0849 - DER\40_Emissao\03_GRD\0-GRDs_Enviadas DER\24ºMEDIÇÃO-26-06-2024 A 25-07-24\MR.DER-0717_24\" xr:uid="{02ED8124-F9F4-44B9-A30D-62E719B0BB8B}"/>
    <hyperlink ref="M536" r:id="rId1078" display="pw:\\SRVPW3.pls.planservi.com.br:Projetos\Documents\C0849 - DER\40_Emissao\03_GRD\0-GRDs_Enviadas DER\24ºMEDIÇÃO-26-06-2024 A 25-07-24\MR.DER-0717_24\" xr:uid="{0B847AE1-36E2-4039-8C02-6BF1AFB61F40}"/>
    <hyperlink ref="M537" r:id="rId1079" display="pw:\\SRVPW3.pls.planservi.com.br:Projetos\Documents\C0849 - DER\40_Emissao\03_GRD\0-GRDs_Enviadas DER\24ºMEDIÇÃO-26-06-2024 A 25-07-24\MR.DER-0717_24\" xr:uid="{AAEEB4A9-DC62-462D-B0B4-33750A7663C9}"/>
    <hyperlink ref="M538" r:id="rId1080" display="pw:\\SRVPW3.pls.planservi.com.br:Projetos\Documents\C0849 - DER\40_Emissao\03_GRD\0-GRDs_Enviadas DER\24ºMEDIÇÃO-26-06-2024 A 25-07-24\MR.DER-0717_24\" xr:uid="{A72731A5-CFC7-49FA-A84F-5265F73FA5EB}"/>
    <hyperlink ref="M539" r:id="rId1081" display="pw:\\SRVPW3.pls.planservi.com.br:Projetos\Documents\C0849 - DER\40_Emissao\03_GRD\0-GRDs_Enviadas DER\24ºMEDIÇÃO-26-06-2024 A 25-07-24\MR.DER-0717_24\" xr:uid="{524BC96B-501B-41D2-B41B-16A0E4724011}"/>
    <hyperlink ref="M540" r:id="rId1082" display="pw:\\SRVPW3.pls.planservi.com.br:Projetos\Documents\C0849 - DER\40_Emissao\03_GRD\0-GRDs_Enviadas DER\24ºMEDIÇÃO-26-06-2024 A 25-07-24\MR.DER-0717_24\" xr:uid="{5DD66E9E-AA1F-4FFA-8BE5-076D830642E3}"/>
    <hyperlink ref="M541" r:id="rId1083" display="pw:\\SRVPW3.pls.planservi.com.br:Projetos\Documents\C0849 - DER\40_Emissao\03_GRD\0-GRDs_Enviadas DER\24ºMEDIÇÃO-26-06-2024 A 25-07-24\MR.DER-0717_24\" xr:uid="{44E24505-372A-48B0-B2B3-863A59AE46C8}"/>
    <hyperlink ref="M542" r:id="rId1084" display="pw:\\SRVPW3.pls.planservi.com.br:Projetos\Documents\C0849 - DER\40_Emissao\03_GRD\0-GRDs_Enviadas DER\24ºMEDIÇÃO-26-06-2024 A 25-07-24\MR.DER-0717_24\" xr:uid="{2D263742-ED70-4748-A59C-E51C9A3C80FE}"/>
    <hyperlink ref="S534" r:id="rId1085" display="pw:\\SRVPW3.pls.planservi.com.br:Projetos\Documents\C0849 - DER\40_Emissao\03_GRD\0-GRDs_Enviadas DER\24ºMEDIÇÃO-26-06-2024 A 25-07-24\MR.DER-0729_24\" xr:uid="{8F15CC7B-1A41-4CA5-90F1-EC43C21D1C96}"/>
    <hyperlink ref="S535" r:id="rId1086" display="pw:\\SRVPW3.pls.planservi.com.br:Projetos\Documents\C0849 - DER\40_Emissao\03_GRD\0-GRDs_Enviadas DER\24ºMEDIÇÃO-26-06-2024 A 25-07-24\MR.DER-0729_24\" xr:uid="{0029F578-6D22-4BDE-A32D-DBF9516404A9}"/>
    <hyperlink ref="S536" r:id="rId1087" display="pw:\\SRVPW3.pls.planservi.com.br:Projetos\Documents\C0849 - DER\40_Emissao\03_GRD\0-GRDs_Enviadas DER\24ºMEDIÇÃO-26-06-2024 A 25-07-24\MR.DER-0729_24\" xr:uid="{83671505-C991-41BE-B761-3C3DDED6D6C3}"/>
    <hyperlink ref="S537" r:id="rId1088" display="pw:\\SRVPW3.pls.planservi.com.br:Projetos\Documents\C0849 - DER\40_Emissao\03_GRD\0-GRDs_Enviadas DER\24ºMEDIÇÃO-26-06-2024 A 25-07-24\MR.DER-0729_24\" xr:uid="{F8D841B3-070D-4C7A-84CF-9B82EBE8F292}"/>
    <hyperlink ref="S538" r:id="rId1089" display="pw:\\SRVPW3.pls.planservi.com.br:Projetos\Documents\C0849 - DER\40_Emissao\03_GRD\0-GRDs_Enviadas DER\24ºMEDIÇÃO-26-06-2024 A 25-07-24\MR.DER-0729_24\" xr:uid="{0979E131-05F7-43A6-A07D-11E037D0782E}"/>
    <hyperlink ref="S539" r:id="rId1090" display="pw:\\SRVPW3.pls.planservi.com.br:Projetos\Documents\C0849 - DER\40_Emissao\03_GRD\0-GRDs_Enviadas DER\24ºMEDIÇÃO-26-06-2024 A 25-07-24\MR.DER-0729_24\" xr:uid="{300BE099-F419-452B-8BEE-3CFA17F35306}"/>
    <hyperlink ref="S540" r:id="rId1091" display="pw:\\SRVPW3.pls.planservi.com.br:Projetos\Documents\C0849 - DER\40_Emissao\03_GRD\0-GRDs_Enviadas DER\24ºMEDIÇÃO-26-06-2024 A 25-07-24\MR.DER-0729_24\" xr:uid="{9975F11E-E4ED-4936-99B9-B394736B493E}"/>
    <hyperlink ref="S541" r:id="rId1092" display="pw:\\SRVPW3.pls.planservi.com.br:Projetos\Documents\C0849 - DER\40_Emissao\03_GRD\0-GRDs_Enviadas DER\24ºMEDIÇÃO-26-06-2024 A 25-07-24\MR.DER-0729_24\" xr:uid="{F64BCA4B-0230-4DB4-8EDA-5EF193596029}"/>
    <hyperlink ref="S542" r:id="rId1093" display="pw:\\SRVPW3.pls.planservi.com.br:Projetos\Documents\C0849 - DER\40_Emissao\03_GRD\0-GRDs_Enviadas DER\24ºMEDIÇÃO-26-06-2024 A 25-07-24\MR.DER-0729_24\" xr:uid="{17650E82-3724-46BF-828B-2FCD8200D0C7}"/>
    <hyperlink ref="AK94" r:id="rId1094" display="pw:\\SRVPW3.pls.planservi.com.br:Projetos\Documents\C0849 - DER\40_Emissao\03_GRD\0-GRDs_Enviadas DER\24ºMEDIÇÃO-26-06-2024 A 25-07-24\MR.DER-0730_24\" xr:uid="{35C45E09-8EF1-4B75-9299-D6C4008EC715}"/>
    <hyperlink ref="AK100" r:id="rId1095" display="pw:\\SRVPW3.pls.planservi.com.br:Projetos\Documents\C0849 - DER\40_Emissao\03_GRD\0-GRDs_Enviadas DER\24ºMEDIÇÃO-26-06-2024 A 25-07-24\MR.DER-0730_24\" xr:uid="{F915AC9E-AAE2-4ECF-91F7-25A7F68FC21E}"/>
    <hyperlink ref="AK102" r:id="rId1096" display="pw:\\SRVPW3.pls.planservi.com.br:Projetos\Documents\C0849 - DER\40_Emissao\03_GRD\0-GRDs_Enviadas DER\24ºMEDIÇÃO-26-06-2024 A 25-07-24\MR.DER-0730_24\" xr:uid="{DE9E9D8B-D4D2-492C-9228-2780714C2CF3}"/>
    <hyperlink ref="AE215" r:id="rId1097" display="pw:\\SRVPW3.pls.planservi.com.br:Projetos\Documents\C0849 - DER\40_Emissao\03_GRD\0-GRDs_Enviadas DER\25ºMEDIÇÃO-26-07-2024 A 25-08-24\MR.DER-0731_24\" xr:uid="{5112A44E-CCB5-4C4A-9015-36B36D75238C}"/>
    <hyperlink ref="AE222" r:id="rId1098" display="pw:\\SRVPW3.pls.planservi.com.br:Projetos\Documents\C0849 - DER\40_Emissao\03_GRD\0-GRDs_Enviadas DER\25ºMEDIÇÃO-26-07-2024 A 25-08-24\MR.DER-0731_24\" xr:uid="{5863741C-E78A-421D-BFBC-425DFB7D0013}"/>
    <hyperlink ref="AE223" r:id="rId1099" display="pw:\\SRVPW3.pls.planservi.com.br:Projetos\Documents\C0849 - DER\40_Emissao\03_GRD\0-GRDs_Enviadas DER\25ºMEDIÇÃO-26-07-2024 A 25-08-24\MR.DER-0731_24\" xr:uid="{307733D0-18DB-4CA8-8210-4935F60631DE}"/>
    <hyperlink ref="AE224" r:id="rId1100" display="pw:\\SRVPW3.pls.planservi.com.br:Projetos\Documents\C0849 - DER\40_Emissao\03_GRD\0-GRDs_Enviadas DER\25ºMEDIÇÃO-26-07-2024 A 25-08-24\MR.DER-0731_24\" xr:uid="{84FE62E9-487F-4263-96E8-681292280EDA}"/>
    <hyperlink ref="AE229" r:id="rId1101" display="pw:\\SRVPW3.pls.planservi.com.br:Projetos\Documents\C0849 - DER\40_Emissao\03_GRD\0-GRDs_Enviadas DER\25ºMEDIÇÃO-26-07-2024 A 25-08-24\MR.DER-0731_24\" xr:uid="{1697FD7D-039B-4C31-A5C9-FC4B4EDBD14F}"/>
    <hyperlink ref="AE230" r:id="rId1102" display="pw:\\SRVPW3.pls.planservi.com.br:Projetos\Documents\C0849 - DER\40_Emissao\03_GRD\0-GRDs_Enviadas DER\25ºMEDIÇÃO-26-07-2024 A 25-08-24\MR.DER-0731_24\" xr:uid="{14479C03-C77A-40EB-9688-E890B88A8605}"/>
    <hyperlink ref="AE231" r:id="rId1103" display="pw:\\SRVPW3.pls.planservi.com.br:Projetos\Documents\C0849 - DER\40_Emissao\03_GRD\0-GRDs_Enviadas DER\25ºMEDIÇÃO-26-07-2024 A 25-08-24\MR.DER-0731_24\" xr:uid="{1E7902A9-794C-49BF-94C2-AB92916D0A9A}"/>
    <hyperlink ref="AE232" r:id="rId1104" display="pw:\\SRVPW3.pls.planservi.com.br:Projetos\Documents\C0849 - DER\40_Emissao\03_GRD\0-GRDs_Enviadas DER\25ºMEDIÇÃO-26-07-2024 A 25-08-24\MR.DER-0731_24\" xr:uid="{AB9AE2FE-D602-4BF5-AF03-1A760BBAFCA7}"/>
    <hyperlink ref="AE233" r:id="rId1105" display="pw:\\SRVPW3.pls.planservi.com.br:Projetos\Documents\C0849 - DER\40_Emissao\03_GRD\0-GRDs_Enviadas DER\25ºMEDIÇÃO-26-07-2024 A 25-08-24\MR.DER-0731_24\" xr:uid="{5FAD3691-FF89-4B4D-BFB4-CF0269215259}"/>
    <hyperlink ref="AE234" r:id="rId1106" display="pw:\\SRVPW3.pls.planservi.com.br:Projetos\Documents\C0849 - DER\40_Emissao\03_GRD\0-GRDs_Enviadas DER\25ºMEDIÇÃO-26-07-2024 A 25-08-24\MR.DER-0731_24\" xr:uid="{ED320E36-0C70-4AA7-85D6-2B19FFE9E920}"/>
    <hyperlink ref="AE235" r:id="rId1107" display="pw:\\SRVPW3.pls.planservi.com.br:Projetos\Documents\C0849 - DER\40_Emissao\03_GRD\0-GRDs_Enviadas DER\25ºMEDIÇÃO-26-07-2024 A 25-08-24\MR.DER-0731_24\" xr:uid="{F487AEDF-F522-4ED8-8534-B4DCD6FFCB41}"/>
    <hyperlink ref="AE236" r:id="rId1108" display="pw:\\SRVPW3.pls.planservi.com.br:Projetos\Documents\C0849 - DER\40_Emissao\03_GRD\0-GRDs_Enviadas DER\25ºMEDIÇÃO-26-07-2024 A 25-08-24\MR.DER-0731_24\" xr:uid="{743AE775-B053-4B15-93FD-B199997F6FD9}"/>
    <hyperlink ref="AE237" r:id="rId1109" display="pw:\\SRVPW3.pls.planservi.com.br:Projetos\Documents\C0849 - DER\40_Emissao\03_GRD\0-GRDs_Enviadas DER\25ºMEDIÇÃO-26-07-2024 A 25-08-24\MR.DER-0731_24\" xr:uid="{CE9DAC1E-6C20-4DB0-B43A-373D855BFA68}"/>
    <hyperlink ref="AE238" r:id="rId1110" display="pw:\\SRVPW3.pls.planservi.com.br:Projetos\Documents\C0849 - DER\40_Emissao\03_GRD\0-GRDs_Enviadas DER\25ºMEDIÇÃO-26-07-2024 A 25-08-24\MR.DER-0731_24\" xr:uid="{28B86420-2F35-4EBC-98C3-0E096C992BA6}"/>
    <hyperlink ref="AE239" r:id="rId1111" display="pw:\\SRVPW3.pls.planservi.com.br:Projetos\Documents\C0849 - DER\40_Emissao\03_GRD\0-GRDs_Enviadas DER\25ºMEDIÇÃO-26-07-2024 A 25-08-24\MR.DER-0731_24\" xr:uid="{75F303F0-B7C2-4FBA-BEE2-EEEA428A81AD}"/>
    <hyperlink ref="AE240" r:id="rId1112" display="pw:\\SRVPW3.pls.planservi.com.br:Projetos\Documents\C0849 - DER\40_Emissao\03_GRD\0-GRDs_Enviadas DER\25ºMEDIÇÃO-26-07-2024 A 25-08-24\MR.DER-0731_24\" xr:uid="{DB4A0B11-AE65-451D-9328-E7999380B4E2}"/>
    <hyperlink ref="AE241" r:id="rId1113" display="pw:\\SRVPW3.pls.planservi.com.br:Projetos\Documents\C0849 - DER\40_Emissao\03_GRD\0-GRDs_Enviadas DER\25ºMEDIÇÃO-26-07-2024 A 25-08-24\MR.DER-0731_24\" xr:uid="{6F2BC28C-D82D-4F9B-B744-E0ED4BDE3203}"/>
    <hyperlink ref="AE242" r:id="rId1114" display="pw:\\SRVPW3.pls.planservi.com.br:Projetos\Documents\C0849 - DER\40_Emissao\03_GRD\0-GRDs_Enviadas DER\25ºMEDIÇÃO-26-07-2024 A 25-08-24\MR.DER-0731_24\" xr:uid="{BCA9EED4-2F31-45DE-B725-256181D086C9}"/>
    <hyperlink ref="AE243" r:id="rId1115" display="pw:\\SRVPW3.pls.planservi.com.br:Projetos\Documents\C0849 - DER\40_Emissao\03_GRD\0-GRDs_Enviadas DER\25ºMEDIÇÃO-26-07-2024 A 25-08-24\MR.DER-0731_24\" xr:uid="{A7F40EBA-CEFF-4D34-96C3-C296512721A4}"/>
    <hyperlink ref="AE244" r:id="rId1116" display="pw:\\SRVPW3.pls.planservi.com.br:Projetos\Documents\C0849 - DER\40_Emissao\03_GRD\0-GRDs_Enviadas DER\25ºMEDIÇÃO-26-07-2024 A 25-08-24\MR.DER-0731_24\" xr:uid="{141D1DF4-E4F1-41C8-88B5-61EC46C56682}"/>
    <hyperlink ref="AE245" r:id="rId1117" display="pw:\\SRVPW3.pls.planservi.com.br:Projetos\Documents\C0849 - DER\40_Emissao\03_GRD\0-GRDs_Enviadas DER\25ºMEDIÇÃO-26-07-2024 A 25-08-24\MR.DER-0731_24\" xr:uid="{62F65BF2-9333-4B19-B4B6-434309DA89AE}"/>
    <hyperlink ref="AE246" r:id="rId1118" display="pw:\\SRVPW3.pls.planservi.com.br:Projetos\Documents\C0849 - DER\40_Emissao\03_GRD\0-GRDs_Enviadas DER\25ºMEDIÇÃO-26-07-2024 A 25-08-24\MR.DER-0731_24\" xr:uid="{413464DD-E420-46EB-BFA0-D37975AB4639}"/>
    <hyperlink ref="AK247" r:id="rId1119" display="pw:\\SRVPW3.pls.planservi.com.br:Projetos\Documents\C0849 - DER\40_Emissao\03_GRD\0-GRDs_Enviadas DER\25ºMEDIÇÃO-26-07-2024 A 25-08-24\MR.DER-0731_24\" xr:uid="{21D3DC00-EB1D-4D94-A699-47275BAE370E}"/>
    <hyperlink ref="AK107" r:id="rId1120" display="pw:\\SRVPW3.pls.planservi.com.br:Projetos\Documents\C0849 - DER\40_Emissao\03_GRD\0-GRDs_Enviadas DER\24ºMEDIÇÃO-26-06-2024 A 25-07-24\MR.DER-0715_24\" xr:uid="{14A03B7D-CCB6-445E-90F6-10878E569ACE}"/>
    <hyperlink ref="AK108" r:id="rId1121" display="pw:\\SRVPW3.pls.planservi.com.br:Projetos\Documents\C0849 - DER\40_Emissao\03_GRD\0-GRDs_Enviadas DER\24ºMEDIÇÃO-26-06-2024 A 25-07-24\MR.DER-0715_24\" xr:uid="{DDF2DADC-A920-4B3B-A1B8-DE8714D8B2AA}"/>
    <hyperlink ref="AK109" r:id="rId1122" display="pw:\\SRVPW3.pls.planservi.com.br:Projetos\Documents\C0849 - DER\40_Emissao\03_GRD\0-GRDs_Enviadas DER\24ºMEDIÇÃO-26-06-2024 A 25-07-24\MR.DER-0715_24\" xr:uid="{BBA2FBBB-DDB6-4FA9-B0D6-30E8ADCF1DC2}"/>
    <hyperlink ref="AK110" r:id="rId1123" display="pw:\\SRVPW3.pls.planservi.com.br:Projetos\Documents\C0849 - DER\40_Emissao\03_GRD\0-GRDs_Enviadas DER\24ºMEDIÇÃO-26-06-2024 A 25-07-24\MR.DER-0715_24\" xr:uid="{C706BF95-360A-4688-B6A2-F44F7D6CDAA7}"/>
    <hyperlink ref="AK111" r:id="rId1124" display="pw:\\SRVPW3.pls.planservi.com.br:Projetos\Documents\C0849 - DER\40_Emissao\03_GRD\0-GRDs_Enviadas DER\24ºMEDIÇÃO-26-06-2024 A 25-07-24\MR.DER-0715_24\" xr:uid="{D4B6DBD5-7F4A-4208-ABBA-CF9DA2A7AF3D}"/>
    <hyperlink ref="AK112" r:id="rId1125" display="pw:\\SRVPW3.pls.planservi.com.br:Projetos\Documents\C0849 - DER\40_Emissao\03_GRD\0-GRDs_Enviadas DER\24ºMEDIÇÃO-26-06-2024 A 25-07-24\MR.DER-0715_24\" xr:uid="{A444E251-9A8F-4045-B2B7-31A9EF7EE997}"/>
    <hyperlink ref="AK113" r:id="rId1126" display="pw:\\SRVPW3.pls.planservi.com.br:Projetos\Documents\C0849 - DER\40_Emissao\03_GRD\0-GRDs_Enviadas DER\24ºMEDIÇÃO-26-06-2024 A 25-07-24\MR.DER-0715_24\" xr:uid="{21EBAF4B-942E-482B-85FF-2F7EFA7220B1}"/>
    <hyperlink ref="AK114" r:id="rId1127" display="pw:\\SRVPW3.pls.planservi.com.br:Projetos\Documents\C0849 - DER\40_Emissao\03_GRD\0-GRDs_Enviadas DER\24ºMEDIÇÃO-26-06-2024 A 25-07-24\MR.DER-0715_24\" xr:uid="{427FA66B-509F-4503-8306-8AAA2D251F90}"/>
    <hyperlink ref="AK136" r:id="rId1128" display="pw:\\SRVPW3.pls.planservi.com.br:Projetos\Documents\C0849 - DER\40_Emissao\03_GRD\0-GRDs_Enviadas DER\24ºMEDIÇÃO-26-06-2024 A 25-07-24\MR.DER-0715_24\" xr:uid="{58179CA0-C9DD-4BC2-80AF-72EB81CF805E}"/>
    <hyperlink ref="AK115:AK132" r:id="rId1129" display="pw:\\SRVPW3.pls.planservi.com.br:Projetos\Documents\C0849 - DER\40_Emissao\03_GRD\0-GRDs_Enviadas DER\24ºMEDIÇÃO-26-06-2024 A 25-07-24\MR.DER-0715_24\" xr:uid="{AD58B1D4-8CD5-4D81-9EE2-6271CF2188A5}"/>
    <hyperlink ref="AK133" r:id="rId1130" display="pw:\\SRVPW3.pls.planservi.com.br:Projetos\Documents\C0849 - DER\40_Emissao\03_GRD\0-GRDs_Enviadas DER\24ºMEDIÇÃO-26-06-2024 A 25-07-24\MR.DER-0715_24\" xr:uid="{78C9D3CE-9DCB-48CB-882E-E3EA8DB89BBE}"/>
    <hyperlink ref="AQ94" r:id="rId1131" display="pw:\\SRVPW3.pls.planservi.com.br:Projetos\Documents\C0849 - DER\40_Emissao\03_GRD\0-GRDs_Enviadas DER\24ºMEDIÇÃO-26-06-2024 A 25-07-24\MR.DER-0733_24\" xr:uid="{5F26D414-DE21-48A2-A69E-E50F963076F0}"/>
    <hyperlink ref="AQ100" r:id="rId1132" display="pw:\\SRVPW3.pls.planservi.com.br:Projetos\Documents\C0849 - DER\40_Emissao\03_GRD\0-GRDs_Enviadas DER\24ºMEDIÇÃO-26-06-2024 A 25-07-24\MR.DER-0733_24\" xr:uid="{3137E8F2-DCAA-4068-999A-675C948FB7D4}"/>
    <hyperlink ref="AQ102" r:id="rId1133" display="pw:\\SRVPW3.pls.planservi.com.br:Projetos\Documents\C0849 - DER\40_Emissao\03_GRD\0-GRDs_Enviadas DER\24ºMEDIÇÃO-26-06-2024 A 25-07-24\MR.DER-0733_24\" xr:uid="{ADCE580B-4683-46C5-B4DF-CDA413CDDE2D}"/>
    <hyperlink ref="Y105" r:id="rId1134" display="pw:\\SRVPW3.pls.planservi.com.br:Projetos\Documents\C0849 - DER\40_Emissao\03_GRD\0-GRDs_Enviadas DER\25ºMEDIÇÃO-26-07-2024 A 25-08-24\MR.DER-0736_24\" xr:uid="{588804AD-C514-4761-AFD8-F1C0C5F59F13}"/>
    <hyperlink ref="S493" r:id="rId1135" display="pw:\\SRVPW3.pls.planservi.com.br:Projetos\Documents\C0849 - DER\40_Emissao\03_GRD\0-GRDs_Enviadas DER\25ºMEDIÇÃO-26-07-2024 A 25-08-24\MR.DER-0734_24\" xr:uid="{55FB35EA-7E5C-485C-9681-A9F6B3C8888C}"/>
    <hyperlink ref="S494" r:id="rId1136" display="pw:\\SRVPW3.pls.planservi.com.br:Projetos\Documents\C0849 - DER\40_Emissao\03_GRD\0-GRDs_Enviadas DER\25ºMEDIÇÃO-26-07-2024 A 25-08-24\MR.DER-0734_24\" xr:uid="{FD2AF33F-FD50-4E2F-817A-D28F7336C859}"/>
    <hyperlink ref="S495" r:id="rId1137" display="pw:\\SRVPW3.pls.planservi.com.br:Projetos\Documents\C0849 - DER\40_Emissao\03_GRD\0-GRDs_Enviadas DER\25ºMEDIÇÃO-26-07-2024 A 25-08-24\MR.DER-0734_24\" xr:uid="{DF6005F5-DFA7-41DE-AAC9-3CBFEF6C5531}"/>
    <hyperlink ref="M496" r:id="rId1138" display="pw:\\SRVPW3.pls.planservi.com.br:Projetos\Documents\C0849 - DER\40_Emissao\03_GRD\0-GRDs_Enviadas DER\25ºMEDIÇÃO-26-07-2024 A 25-08-24\MR.DER-0734_24\" xr:uid="{EE3F1E6F-96FF-4435-81F1-1E32919578B0}"/>
    <hyperlink ref="M497" r:id="rId1139" display="pw:\\SRVPW3.pls.planservi.com.br:Projetos\Documents\C0849 - DER\40_Emissao\03_GRD\0-GRDs_Enviadas DER\25ºMEDIÇÃO-26-07-2024 A 25-08-24\MR.DER-0734_24\" xr:uid="{F1013F3C-67A1-4070-BD7A-710CAE150988}"/>
    <hyperlink ref="M498" r:id="rId1140" display="pw:\\SRVPW3.pls.planservi.com.br:Projetos\Documents\C0849 - DER\40_Emissao\03_GRD\0-GRDs_Enviadas DER\25ºMEDIÇÃO-26-07-2024 A 25-08-24\MR.DER-0734_24\" xr:uid="{B5187B3C-A7B1-475A-8838-50E6FBBC8337}"/>
    <hyperlink ref="M499" r:id="rId1141" display="pw:\\SRVPW3.pls.planservi.com.br:Projetos\Documents\C0849 - DER\40_Emissao\03_GRD\0-GRDs_Enviadas DER\25ºMEDIÇÃO-26-07-2024 A 25-08-24\MR.DER-0734_24\" xr:uid="{5FC54096-4338-484C-A23F-B91E8229E6A5}"/>
    <hyperlink ref="M500" r:id="rId1142" display="pw:\\SRVPW3.pls.planservi.com.br:Projetos\Documents\C0849 - DER\40_Emissao\03_GRD\0-GRDs_Enviadas DER\25ºMEDIÇÃO-26-07-2024 A 25-08-24\MR.DER-0734_24\" xr:uid="{AC2C74DB-3311-4EB1-B405-747A951A9F23}"/>
    <hyperlink ref="M501" r:id="rId1143" display="pw:\\SRVPW3.pls.planservi.com.br:Projetos\Documents\C0849 - DER\40_Emissao\03_GRD\0-GRDs_Enviadas DER\25ºMEDIÇÃO-26-07-2024 A 25-08-24\MR.DER-0734_24\" xr:uid="{87858BB4-6D9F-4085-847A-216FD13737E1}"/>
    <hyperlink ref="M502" r:id="rId1144" display="pw:\\SRVPW3.pls.planservi.com.br:Projetos\Documents\C0849 - DER\40_Emissao\03_GRD\0-GRDs_Enviadas DER\25ºMEDIÇÃO-26-07-2024 A 25-08-24\MR.DER-0734_24\" xr:uid="{EB6FC727-01B6-42B4-84F0-132D59760929}"/>
    <hyperlink ref="M503" r:id="rId1145" display="pw:\\SRVPW3.pls.planservi.com.br:Projetos\Documents\C0849 - DER\40_Emissao\03_GRD\0-GRDs_Enviadas DER\25ºMEDIÇÃO-26-07-2024 A 25-08-24\MR.DER-0734_24\" xr:uid="{3823C6C8-5DA6-4AB4-A25E-BD2C01DBDB33}"/>
    <hyperlink ref="M504" r:id="rId1146" display="pw:\\SRVPW3.pls.planservi.com.br:Projetos\Documents\C0849 - DER\40_Emissao\03_GRD\0-GRDs_Enviadas DER\25ºMEDIÇÃO-26-07-2024 A 25-08-24\MR.DER-0734_24\" xr:uid="{1C0EEAD5-5F9E-4A4B-AACD-F7EAB36E1FD6}"/>
    <hyperlink ref="M505" r:id="rId1147" display="pw:\\SRVPW3.pls.planservi.com.br:Projetos\Documents\C0849 - DER\40_Emissao\03_GRD\0-GRDs_Enviadas DER\25ºMEDIÇÃO-26-07-2024 A 25-08-24\MR.DER-0734_24\" xr:uid="{63593536-9375-4E58-8C6F-BCA759799918}"/>
    <hyperlink ref="M506" r:id="rId1148" display="pw:\\SRVPW3.pls.planservi.com.br:Projetos\Documents\C0849 - DER\40_Emissao\03_GRD\0-GRDs_Enviadas DER\25ºMEDIÇÃO-26-07-2024 A 25-08-24\MR.DER-0734_24\" xr:uid="{6DAD673D-1D55-403E-953B-5C38D0B539D2}"/>
    <hyperlink ref="M507" r:id="rId1149" display="pw:\\SRVPW3.pls.planservi.com.br:Projetos\Documents\C0849 - DER\40_Emissao\03_GRD\0-GRDs_Enviadas DER\25ºMEDIÇÃO-26-07-2024 A 25-08-24\MR.DER-0734_24\" xr:uid="{BC59519F-C44A-4923-88A2-E8508B265BEA}"/>
    <hyperlink ref="M508" r:id="rId1150" display="pw:\\SRVPW3.pls.planservi.com.br:Projetos\Documents\C0849 - DER\40_Emissao\03_GRD\0-GRDs_Enviadas DER\25ºMEDIÇÃO-26-07-2024 A 25-08-24\MR.DER-0734_24\" xr:uid="{B507ED62-8D3B-471D-9B50-A13FB83F7F33}"/>
    <hyperlink ref="M509" r:id="rId1151" display="pw:\\SRVPW3.pls.planservi.com.br:Projetos\Documents\C0849 - DER\40_Emissao\03_GRD\0-GRDs_Enviadas DER\25ºMEDIÇÃO-26-07-2024 A 25-08-24\MR.DER-0734_24\" xr:uid="{F4A7D514-5508-455A-B1AD-2EFA2E5FEB3F}"/>
    <hyperlink ref="M510" r:id="rId1152" display="pw:\\SRVPW3.pls.planservi.com.br:Projetos\Documents\C0849 - DER\40_Emissao\03_GRD\0-GRDs_Enviadas DER\25ºMEDIÇÃO-26-07-2024 A 25-08-24\MR.DER-0734_24\" xr:uid="{1DF8ACDE-4936-4C63-AD0C-C1EAB3703129}"/>
    <hyperlink ref="M511" r:id="rId1153" display="pw:\\SRVPW3.pls.planservi.com.br:Projetos\Documents\C0849 - DER\40_Emissao\03_GRD\0-GRDs_Enviadas DER\25ºMEDIÇÃO-26-07-2024 A 25-08-24\MR.DER-0734_24\" xr:uid="{30D2C781-29F4-4844-B7A1-4957EB43AF22}"/>
    <hyperlink ref="M512" r:id="rId1154" display="pw:\\SRVPW3.pls.planservi.com.br:Projetos\Documents\C0849 - DER\40_Emissao\03_GRD\0-GRDs_Enviadas DER\25ºMEDIÇÃO-26-07-2024 A 25-08-24\MR.DER-0734_24\" xr:uid="{EED4DC49-437B-42D6-A9CD-AF4AD27A1A7B}"/>
    <hyperlink ref="M513" r:id="rId1155" display="pw:\\SRVPW3.pls.planservi.com.br:Projetos\Documents\C0849 - DER\40_Emissao\03_GRD\0-GRDs_Enviadas DER\25ºMEDIÇÃO-26-07-2024 A 25-08-24\MR.DER-0734_24\" xr:uid="{A66C5A49-FC4B-4643-9905-CF5632CCDA93}"/>
    <hyperlink ref="M514" r:id="rId1156" display="pw:\\SRVPW3.pls.planservi.com.br:Projetos\Documents\C0849 - DER\40_Emissao\03_GRD\0-GRDs_Enviadas DER\25ºMEDIÇÃO-26-07-2024 A 25-08-24\MR.DER-0734_24\" xr:uid="{5D811F3E-418A-4E75-88B8-C05C180F5A63}"/>
    <hyperlink ref="M515" r:id="rId1157" display="pw:\\SRVPW3.pls.planservi.com.br:Projetos\Documents\C0849 - DER\40_Emissao\03_GRD\0-GRDs_Enviadas DER\25ºMEDIÇÃO-26-07-2024 A 25-08-24\MR.DER-0734_24\" xr:uid="{9BA265FA-1748-4BC5-9400-BF2C8DFF73C6}"/>
    <hyperlink ref="M516" r:id="rId1158" display="pw:\\SRVPW3.pls.planservi.com.br:Projetos\Documents\C0849 - DER\40_Emissao\03_GRD\0-GRDs_Enviadas DER\25ºMEDIÇÃO-26-07-2024 A 25-08-24\MR.DER-0734_24\" xr:uid="{36631B8A-1BF6-481C-86FE-3191F015E4C1}"/>
    <hyperlink ref="M517" r:id="rId1159" display="pw:\\SRVPW3.pls.planservi.com.br:Projetos\Documents\C0849 - DER\40_Emissao\03_GRD\0-GRDs_Enviadas DER\25ºMEDIÇÃO-26-07-2024 A 25-08-24\MR.DER-0734_24\" xr:uid="{A172CDB4-4C58-46F2-81D4-44EDE9927DD4}"/>
    <hyperlink ref="M518" r:id="rId1160" display="pw:\\SRVPW3.pls.planservi.com.br:Projetos\Documents\C0849 - DER\40_Emissao\03_GRD\0-GRDs_Enviadas DER\25ºMEDIÇÃO-26-07-2024 A 25-08-24\MR.DER-0734_24\" xr:uid="{008855BC-1B74-417C-BB82-C49DF327CFB2}"/>
    <hyperlink ref="M519" r:id="rId1161" display="pw:\\SRVPW3.pls.planservi.com.br:Projetos\Documents\C0849 - DER\40_Emissao\03_GRD\0-GRDs_Enviadas DER\25ºMEDIÇÃO-26-07-2024 A 25-08-24\MR.DER-0734_24\" xr:uid="{1D56E7F2-027D-474E-A80A-9DCAA54853F3}"/>
    <hyperlink ref="M520" r:id="rId1162" display="pw:\\SRVPW3.pls.planservi.com.br:Projetos\Documents\C0849 - DER\40_Emissao\03_GRD\0-GRDs_Enviadas DER\25ºMEDIÇÃO-26-07-2024 A 25-08-24\MR.DER-0734_24\" xr:uid="{8B6FF226-D85E-45E9-85A0-AFE647C75E6A}"/>
    <hyperlink ref="M521" r:id="rId1163" display="pw:\\SRVPW3.pls.planservi.com.br:Projetos\Documents\C0849 - DER\40_Emissao\03_GRD\0-GRDs_Enviadas DER\25ºMEDIÇÃO-26-07-2024 A 25-08-24\MR.DER-0734_24\" xr:uid="{68D4624E-AC91-49F8-B65B-16E27E4DC853}"/>
    <hyperlink ref="AE291" r:id="rId1164" display="pw:\\SRVPW3.pls.planservi.com.br:Projetos\Documents\C0849 - DER\40_Emissao\03_GRD\0-GRDs_Enviadas DER\25ºMEDIÇÃO-26-07-2024 A 25-08-24\MR.DER-0737_24\" xr:uid="{E035F2CE-58BA-4FD5-B0DB-E5064E8E1601}"/>
    <hyperlink ref="S299" r:id="rId1165" display="pw:\\SRVPW3.pls.planservi.com.br:Projetos\Documents\C0849 - DER\40_Emissao\03_GRD\0-GRDs_Enviadas DER\25ºMEDIÇÃO-26-07-2024 A 25-08-24\MR.DER-0737_24\" xr:uid="{A5E6C72B-9A43-41F8-AE2B-9C48324B05F8}"/>
    <hyperlink ref="AK215" r:id="rId1166" display="pw:\\SRVPW3.pls.planservi.com.br:Projetos\Documents\C0849 - DER\40_Emissao\03_GRD\0-GRDs_Enviadas DER\26ºMEDIÇÃO-26-08-2024 A 25-09-24\MR.DER-0745_24\" xr:uid="{E4D902E9-1B8B-4501-8AF0-9F98F539BBEF}"/>
    <hyperlink ref="AK222" r:id="rId1167" display="pw:\\SRVPW3.pls.planservi.com.br:Projetos\Documents\C0849 - DER\40_Emissao\03_GRD\0-GRDs_Enviadas DER\26ºMEDIÇÃO-26-08-2024 A 25-09-24\MR.DER-0745_24\" xr:uid="{70DF4528-CF3F-46CF-A400-50ED6FB79056}"/>
    <hyperlink ref="AK223" r:id="rId1168" display="pw:\\SRVPW3.pls.planservi.com.br:Projetos\Documents\C0849 - DER\40_Emissao\03_GRD\0-GRDs_Enviadas DER\26ºMEDIÇÃO-26-08-2024 A 25-09-24\MR.DER-0745_24\" xr:uid="{D7F7F10D-8D9A-4D70-8744-83B80CAF1BE5}"/>
    <hyperlink ref="AK224" r:id="rId1169" display="pw:\\SRVPW3.pls.planservi.com.br:Projetos\Documents\C0849 - DER\40_Emissao\03_GRD\0-GRDs_Enviadas DER\26ºMEDIÇÃO-26-08-2024 A 25-09-24\MR.DER-0745_24\" xr:uid="{4B42BB75-7E74-4FCA-BD81-A6C9349D17B0}"/>
    <hyperlink ref="AK229" r:id="rId1170" display="pw:\\SRVPW3.pls.planservi.com.br:Projetos\Documents\C0849 - DER\40_Emissao\03_GRD\0-GRDs_Enviadas DER\26ºMEDIÇÃO-26-08-2024 A 25-09-24\MR.DER-0745_24\" xr:uid="{39964E1E-12CF-458D-987A-E6C120C59EF6}"/>
    <hyperlink ref="AK230" r:id="rId1171" display="pw:\\SRVPW3.pls.planservi.com.br:Projetos\Documents\C0849 - DER\40_Emissao\03_GRD\0-GRDs_Enviadas DER\26ºMEDIÇÃO-26-08-2024 A 25-09-24\MR.DER-0745_24\" xr:uid="{14D6C796-5121-4280-B323-8FAA18B99F31}"/>
    <hyperlink ref="AK231" r:id="rId1172" display="pw:\\SRVPW3.pls.planservi.com.br:Projetos\Documents\C0849 - DER\40_Emissao\03_GRD\0-GRDs_Enviadas DER\26ºMEDIÇÃO-26-08-2024 A 25-09-24\MR.DER-0745_24\" xr:uid="{F0A9B540-271C-4D31-8FB8-82B5F65DC190}"/>
    <hyperlink ref="AK232" r:id="rId1173" display="pw:\\SRVPW3.pls.planservi.com.br:Projetos\Documents\C0849 - DER\40_Emissao\03_GRD\0-GRDs_Enviadas DER\26ºMEDIÇÃO-26-08-2024 A 25-09-24\MR.DER-0745_24\" xr:uid="{393B281A-F35C-4C41-BAB7-62C04D8AC429}"/>
    <hyperlink ref="AK233" r:id="rId1174" display="pw:\\SRVPW3.pls.planservi.com.br:Projetos\Documents\C0849 - DER\40_Emissao\03_GRD\0-GRDs_Enviadas DER\26ºMEDIÇÃO-26-08-2024 A 25-09-24\MR.DER-0745_24\" xr:uid="{B55B8545-1953-437B-B09C-A47DF3F624FE}"/>
    <hyperlink ref="AK234" r:id="rId1175" display="pw:\\SRVPW3.pls.planservi.com.br:Projetos\Documents\C0849 - DER\40_Emissao\03_GRD\0-GRDs_Enviadas DER\26ºMEDIÇÃO-26-08-2024 A 25-09-24\MR.DER-0745_24\" xr:uid="{35F3ACFE-1587-4AB2-A837-F5F751D6A434}"/>
    <hyperlink ref="AK235" r:id="rId1176" display="pw:\\SRVPW3.pls.planservi.com.br:Projetos\Documents\C0849 - DER\40_Emissao\03_GRD\0-GRDs_Enviadas DER\26ºMEDIÇÃO-26-08-2024 A 25-09-24\MR.DER-0745_24\" xr:uid="{5C5AE9E0-BEAA-4DE8-8581-F55C0CB39336}"/>
    <hyperlink ref="AK236" r:id="rId1177" display="pw:\\SRVPW3.pls.planservi.com.br:Projetos\Documents\C0849 - DER\40_Emissao\03_GRD\0-GRDs_Enviadas DER\26ºMEDIÇÃO-26-08-2024 A 25-09-24\MR.DER-0745_24\" xr:uid="{F6038D3C-8363-4C0F-96F1-B252A2A87539}"/>
    <hyperlink ref="AK237" r:id="rId1178" display="pw:\\SRVPW3.pls.planservi.com.br:Projetos\Documents\C0849 - DER\40_Emissao\03_GRD\0-GRDs_Enviadas DER\26ºMEDIÇÃO-26-08-2024 A 25-09-24\MR.DER-0745_24\" xr:uid="{5BD51DDA-6355-4343-A73D-2D9EE5103FF7}"/>
    <hyperlink ref="AK238" r:id="rId1179" display="pw:\\SRVPW3.pls.planservi.com.br:Projetos\Documents\C0849 - DER\40_Emissao\03_GRD\0-GRDs_Enviadas DER\26ºMEDIÇÃO-26-08-2024 A 25-09-24\MR.DER-0745_24\" xr:uid="{427ABB38-B908-4815-9D18-4D0DC541785A}"/>
    <hyperlink ref="AK239" r:id="rId1180" display="pw:\\SRVPW3.pls.planservi.com.br:Projetos\Documents\C0849 - DER\40_Emissao\03_GRD\0-GRDs_Enviadas DER\26ºMEDIÇÃO-26-08-2024 A 25-09-24\MR.DER-0745_24\" xr:uid="{D17CA1D6-974B-4B8E-9A38-5652D349C6DE}"/>
    <hyperlink ref="AK240" r:id="rId1181" display="pw:\\SRVPW3.pls.planservi.com.br:Projetos\Documents\C0849 - DER\40_Emissao\03_GRD\0-GRDs_Enviadas DER\26ºMEDIÇÃO-26-08-2024 A 25-09-24\MR.DER-0745_24\" xr:uid="{18F0A794-DD54-4358-A0A1-3E977D2B8342}"/>
    <hyperlink ref="AK241" r:id="rId1182" display="pw:\\SRVPW3.pls.planservi.com.br:Projetos\Documents\C0849 - DER\40_Emissao\03_GRD\0-GRDs_Enviadas DER\26ºMEDIÇÃO-26-08-2024 A 25-09-24\MR.DER-0745_24\" xr:uid="{88AC3724-00A1-438A-91E1-983E6B9ACF92}"/>
    <hyperlink ref="AK242" r:id="rId1183" display="pw:\\SRVPW3.pls.planservi.com.br:Projetos\Documents\C0849 - DER\40_Emissao\03_GRD\0-GRDs_Enviadas DER\26ºMEDIÇÃO-26-08-2024 A 25-09-24\MR.DER-0745_24\" xr:uid="{A2AC0271-C2E5-4E9A-9552-BDAE0E870078}"/>
    <hyperlink ref="AK243" r:id="rId1184" display="pw:\\SRVPW3.pls.planservi.com.br:Projetos\Documents\C0849 - DER\40_Emissao\03_GRD\0-GRDs_Enviadas DER\26ºMEDIÇÃO-26-08-2024 A 25-09-24\MR.DER-0745_24\" xr:uid="{7791281F-41E2-41A6-85D2-EE26BAE160C6}"/>
    <hyperlink ref="AK244" r:id="rId1185" display="pw:\\SRVPW3.pls.planservi.com.br:Projetos\Documents\C0849 - DER\40_Emissao\03_GRD\0-GRDs_Enviadas DER\26ºMEDIÇÃO-26-08-2024 A 25-09-24\MR.DER-0745_24\" xr:uid="{6735F124-9799-4F83-8210-3B1BB27F6D82}"/>
    <hyperlink ref="AK245" r:id="rId1186" display="pw:\\SRVPW3.pls.planservi.com.br:Projetos\Documents\C0849 - DER\40_Emissao\03_GRD\0-GRDs_Enviadas DER\26ºMEDIÇÃO-26-08-2024 A 25-09-24\MR.DER-0745_24\" xr:uid="{CE8F64AE-135B-46F9-9745-2F2D70649A1C}"/>
    <hyperlink ref="AK246" r:id="rId1187" display="pw:\\SRVPW3.pls.planservi.com.br:Projetos\Documents\C0849 - DER\40_Emissao\03_GRD\0-GRDs_Enviadas DER\26ºMEDIÇÃO-26-08-2024 A 25-09-24\MR.DER-0745_24\" xr:uid="{95E6363D-AA2A-4E55-B004-0CAE0BD8276C}"/>
    <hyperlink ref="AQ247" r:id="rId1188" display="pw:\\SRVPW3.pls.planservi.com.br:Projetos\Documents\C0849 - DER\40_Emissao\03_GRD\0-GRDs_Enviadas DER\26ºMEDIÇÃO-26-08-2024 A 25-09-24\MR.DER-0745_24\" xr:uid="{7EB2CB1C-1342-4D05-A5C4-30966F36D478}"/>
    <hyperlink ref="AQ36" r:id="rId1189" display="pw:\\SRVPW3.pls.planservi.com.br:Projetos\Documents\C0849 - DER\40_Emissao\03_GRD\0-GRDs_Enviadas DER\26ºMEDIÇÃO-26-08-2024 A 25-09-24\MR.DER-0746_24\" xr:uid="{CDD4AFE9-8854-41AD-BEE1-74B8F4BA1415}"/>
    <hyperlink ref="AK38" r:id="rId1190" display="pw:\\SRVPW3.pls.planservi.com.br:Projetos\Documents\C0849 - DER\40_Emissao\03_GRD\0-GRDs_Enviadas DER\26ºMEDIÇÃO-26-08-2024 A 25-09-24\MR.DER-0746_24\" xr:uid="{E6D436A5-5EFB-4547-92BB-4FDA26AEC72C}"/>
    <hyperlink ref="AK39" r:id="rId1191" display="pw:\\SRVPW3.pls.planservi.com.br:Projetos\Documents\C0849 - DER\40_Emissao\03_GRD\0-GRDs_Enviadas DER\26ºMEDIÇÃO-26-08-2024 A 25-09-24\MR.DER-0746_24\" xr:uid="{F8D67889-40C4-43F6-915C-D3B59436E700}"/>
    <hyperlink ref="AE40" r:id="rId1192" display="pw:\\SRVPW3.pls.planservi.com.br:Projetos\Documents\C0849 - DER\40_Emissao\03_GRD\0-GRDs_Enviadas DER\26ºMEDIÇÃO-26-08-2024 A 25-09-24\MR.DER-0746_24\" xr:uid="{4634C19B-D4C7-4FA3-9CF8-8CD291D23B99}"/>
    <hyperlink ref="AK42" r:id="rId1193" display="pw:\\SRVPW3.pls.planservi.com.br:Projetos\Documents\C0849 - DER\40_Emissao\03_GRD\0-GRDs_Enviadas DER\26ºMEDIÇÃO-26-08-2024 A 25-09-24\MR.DER-0746_24\" xr:uid="{FD99D3D8-469B-471E-AE29-DF3E54751A9C}"/>
    <hyperlink ref="AE43" r:id="rId1194" display="pw:\\SRVPW3.pls.planservi.com.br:Projetos\Documents\C0849 - DER\40_Emissao\03_GRD\0-GRDs_Enviadas DER\26ºMEDIÇÃO-26-08-2024 A 25-09-24\MR.DER-0746_24\" xr:uid="{B8DB65F1-4931-4093-AFC2-5A17607BDB49}"/>
    <hyperlink ref="Y49" r:id="rId1195" display="pw:\\SRVPW3.pls.planservi.com.br:Projetos\Documents\C0849 - DER\40_Emissao\03_GRD\0-GRDs_Enviadas DER\26ºMEDIÇÃO-26-08-2024 A 25-09-24\MR.DER-0746_24\" xr:uid="{D73E0C6B-0B87-4EB5-83EC-731333752E26}"/>
    <hyperlink ref="Y52" r:id="rId1196" display="pw:\\SRVPW3.pls.planservi.com.br:Projetos\Documents\C0849 - DER\40_Emissao\03_GRD\0-GRDs_Enviadas DER\26ºMEDIÇÃO-26-08-2024 A 25-09-24\MR.DER-0746_24\" xr:uid="{040C87BD-10FE-4559-9136-E45908B37684}"/>
    <hyperlink ref="AE53" r:id="rId1197" display="pw:\\SRVPW3.pls.planservi.com.br:Projetos\Documents\C0849 - DER\40_Emissao\03_GRD\0-GRDs_Enviadas DER\26ºMEDIÇÃO-26-08-2024 A 25-09-24\MR.DER-0746_24\" xr:uid="{57B9C6DB-A142-4092-8F42-F63E145CA271}"/>
    <hyperlink ref="BC58" r:id="rId1198" display="pw:\\SRVPW3.pls.planservi.com.br:Projetos\Documents\C0849 - DER\40_Emissao\03_GRD\0-GRDs_Enviadas DER\26ºMEDIÇÃO-26-08-2024 A 25-09-24\MR.DER-0746_24\" xr:uid="{DF9F23FB-D215-45C3-B282-3FA37E230D7E}"/>
    <hyperlink ref="AK60" r:id="rId1199" display="pw:\\SRVPW3.pls.planservi.com.br:Projetos\Documents\C0849 - DER\40_Emissao\03_GRD\0-GRDs_Enviadas DER\26ºMEDIÇÃO-26-08-2024 A 25-09-24\MR.DER-0746_24\" xr:uid="{4632BFB1-51EB-4713-997B-F48102BD58AB}"/>
    <hyperlink ref="AW63" r:id="rId1200" display="pw:\\SRVPW3.pls.planservi.com.br:Projetos\Documents\C0849 - DER\40_Emissao\03_GRD\0-GRDs_Enviadas DER\26ºMEDIÇÃO-26-08-2024 A 25-09-24\MR.DER-0746_24\" xr:uid="{E2E16B31-B178-45F2-AB7E-48593162EC43}"/>
    <hyperlink ref="AW64" r:id="rId1201" display="pw:\\SRVPW3.pls.planservi.com.br:Projetos\Documents\C0849 - DER\40_Emissao\03_GRD\0-GRDs_Enviadas DER\26ºMEDIÇÃO-26-08-2024 A 25-09-24\MR.DER-0746_24\" xr:uid="{011D1486-E24A-4AEF-8A0E-E96AA272C7F5}"/>
    <hyperlink ref="BC65" r:id="rId1202" display="pw:\\SRVPW3.pls.planservi.com.br:Projetos\Documents\C0849 - DER\40_Emissao\03_GRD\0-GRDs_Enviadas DER\26ºMEDIÇÃO-26-08-2024 A 25-09-24\MR.DER-0746_24\" xr:uid="{F4D795B6-90FB-479A-9165-257DAF936ABC}"/>
    <hyperlink ref="AW67" r:id="rId1203" display="pw:\\SRVPW3.pls.planservi.com.br:Projetos\Documents\C0849 - DER\40_Emissao\03_GRD\0-GRDs_Enviadas DER\26ºMEDIÇÃO-26-08-2024 A 25-09-24\MR.DER-0746_24\" xr:uid="{D8C1E61C-8E09-492D-9C46-955BF6E732B6}"/>
    <hyperlink ref="AW71" r:id="rId1204" display="pw:\\SRVPW3.pls.planservi.com.br:Projetos\Documents\C0849 - DER\40_Emissao\03_GRD\0-GRDs_Enviadas DER\26ºMEDIÇÃO-26-08-2024 A 25-09-24\MR.DER-0746_24\" xr:uid="{C8C0BD88-D155-4847-9E6F-9FFC742B72AE}"/>
    <hyperlink ref="AW72" r:id="rId1205" display="pw:\\SRVPW3.pls.planservi.com.br:Projetos\Documents\C0849 - DER\40_Emissao\03_GRD\0-GRDs_Enviadas DER\26ºMEDIÇÃO-26-08-2024 A 25-09-24\MR.DER-0746_24\" xr:uid="{6D9A7238-91C2-445C-893F-8F51A1E11DE2}"/>
    <hyperlink ref="Y79" r:id="rId1206" display="pw:\\SRVPW3.pls.planservi.com.br:Projetos\Documents\C0849 - DER\40_Emissao\03_GRD\0-GRDs_Enviadas DER\26ºMEDIÇÃO-26-08-2024 A 25-09-24\MR.DER-0746_24\" xr:uid="{1E256999-D0C7-4164-A02A-A79B4701F5F4}"/>
    <hyperlink ref="AK80" r:id="rId1207" display="pw:\\SRVPW3.pls.planservi.com.br:Projetos\Documents\C0849 - DER\40_Emissao\03_GRD\0-GRDs_Enviadas DER\26ºMEDIÇÃO-26-08-2024 A 25-09-24\MR.DER-0746_24\" xr:uid="{AF84D7B0-37C7-42EA-A46F-03AA83E55D7B}"/>
    <hyperlink ref="AW247" r:id="rId1208" display="pw:\\SRVPW3.pls.planservi.com.br:Projetos\Documents\C0849 - DER\40_Emissao\03_GRD\0-GRDs_Enviadas DER\26ºMEDIÇÃO-26-08-2024 A 25-09-24\MR.DER-0748_24\" xr:uid="{F1419857-AC58-4AEF-AD04-7AABDBB77D0C}"/>
    <hyperlink ref="AQ146" r:id="rId1209" display="pw:\\SRVPW3.pls.planservi.com.br:Projetos\Documents\C0849 - DER\40_Emissao\03_GRD\0-GRDs_Enviadas DER\26ºMEDIÇÃO-26-08-2024 A 25-09-24\MR.DER-0749_24\" xr:uid="{A207496A-4396-4815-A0E8-FFD59591586D}"/>
    <hyperlink ref="AQ147" r:id="rId1210" display="pw:\\SRVPW3.pls.planservi.com.br:Projetos\Documents\C0849 - DER\40_Emissao\03_GRD\0-GRDs_Enviadas DER\26ºMEDIÇÃO-26-08-2024 A 25-09-24\MR.DER-0749_24\" xr:uid="{E53566AC-4B8C-4CE2-A51E-5EA9F6AB6DB3}"/>
    <hyperlink ref="AQ148" r:id="rId1211" display="pw:\\SRVPW3.pls.planservi.com.br:Projetos\Documents\C0849 - DER\40_Emissao\03_GRD\0-GRDs_Enviadas DER\26ºMEDIÇÃO-26-08-2024 A 25-09-24\MR.DER-0749_24\" xr:uid="{AF8E7B4D-6DF7-4C61-ADD1-C07C44635B12}"/>
    <hyperlink ref="AQ149" r:id="rId1212" display="pw:\\SRVPW3.pls.planservi.com.br:Projetos\Documents\C0849 - DER\40_Emissao\03_GRD\0-GRDs_Enviadas DER\26ºMEDIÇÃO-26-08-2024 A 25-09-24\MR.DER-0749_24\" xr:uid="{13995C1B-65A5-4040-A214-4EA2247B1832}"/>
    <hyperlink ref="AQ150" r:id="rId1213" display="pw:\\SRVPW3.pls.planservi.com.br:Projetos\Documents\C0849 - DER\40_Emissao\03_GRD\0-GRDs_Enviadas DER\26ºMEDIÇÃO-26-08-2024 A 25-09-24\MR.DER-0749_24\" xr:uid="{C71F040D-1299-48BA-B44C-D32548F15086}"/>
    <hyperlink ref="AQ151" r:id="rId1214" display="pw:\\SRVPW3.pls.planservi.com.br:Projetos\Documents\C0849 - DER\40_Emissao\03_GRD\0-GRDs_Enviadas DER\26ºMEDIÇÃO-26-08-2024 A 25-09-24\MR.DER-0749_24\" xr:uid="{9840D79B-AEAC-4A63-956F-828426F983AD}"/>
    <hyperlink ref="AQ152" r:id="rId1215" display="pw:\\SRVPW3.pls.planservi.com.br:Projetos\Documents\C0849 - DER\40_Emissao\03_GRD\0-GRDs_Enviadas DER\26ºMEDIÇÃO-26-08-2024 A 25-09-24\MR.DER-0749_24\" xr:uid="{D433089D-1583-46B2-880D-AF78103650AD}"/>
    <hyperlink ref="AQ153" r:id="rId1216" display="pw:\\SRVPW3.pls.planservi.com.br:Projetos\Documents\C0849 - DER\40_Emissao\03_GRD\0-GRDs_Enviadas DER\26ºMEDIÇÃO-26-08-2024 A 25-09-24\MR.DER-0749_24\" xr:uid="{9A0792BD-5C3D-45E7-90F6-6517245BD131}"/>
    <hyperlink ref="AQ154" r:id="rId1217" display="pw:\\SRVPW3.pls.planservi.com.br:Projetos\Documents\C0849 - DER\40_Emissao\03_GRD\0-GRDs_Enviadas DER\26ºMEDIÇÃO-26-08-2024 A 25-09-24\MR.DER-0749_24\" xr:uid="{812C3D85-C9B3-4858-ADA5-8D1AC0A5E262}"/>
    <hyperlink ref="AQ155" r:id="rId1218" display="pw:\\SRVPW3.pls.planservi.com.br:Projetos\Documents\C0849 - DER\40_Emissao\03_GRD\0-GRDs_Enviadas DER\26ºMEDIÇÃO-26-08-2024 A 25-09-24\MR.DER-0749_24\" xr:uid="{0F98D545-93DE-4331-AC31-D1BD43B99692}"/>
    <hyperlink ref="AQ156" r:id="rId1219" display="pw:\\SRVPW3.pls.planservi.com.br:Projetos\Documents\C0849 - DER\40_Emissao\03_GRD\0-GRDs_Enviadas DER\26ºMEDIÇÃO-26-08-2024 A 25-09-24\MR.DER-0749_24\" xr:uid="{9603D7C0-F6C1-4639-9441-B9082985E9E3}"/>
    <hyperlink ref="AQ157" r:id="rId1220" display="pw:\\SRVPW3.pls.planservi.com.br:Projetos\Documents\C0849 - DER\40_Emissao\03_GRD\0-GRDs_Enviadas DER\26ºMEDIÇÃO-26-08-2024 A 25-09-24\MR.DER-0749_24\" xr:uid="{4462F8FC-D8EA-45EE-B2EE-F1678E936529}"/>
    <hyperlink ref="AQ158" r:id="rId1221" display="pw:\\SRVPW3.pls.planservi.com.br:Projetos\Documents\C0849 - DER\40_Emissao\03_GRD\0-GRDs_Enviadas DER\26ºMEDIÇÃO-26-08-2024 A 25-09-24\MR.DER-0749_24\" xr:uid="{30325BAB-6BDB-4E28-BE9B-1F2F44F3033B}"/>
    <hyperlink ref="AQ159" r:id="rId1222" display="pw:\\SRVPW3.pls.planservi.com.br:Projetos\Documents\C0849 - DER\40_Emissao\03_GRD\0-GRDs_Enviadas DER\26ºMEDIÇÃO-26-08-2024 A 25-09-24\MR.DER-0749_24\" xr:uid="{E448CF2D-5D94-4567-80DB-98E4B846C61A}"/>
    <hyperlink ref="AQ160" r:id="rId1223" display="pw:\\SRVPW3.pls.planservi.com.br:Projetos\Documents\C0849 - DER\40_Emissao\03_GRD\0-GRDs_Enviadas DER\26ºMEDIÇÃO-26-08-2024 A 25-09-24\MR.DER-0749_24\" xr:uid="{23138FB2-6743-44E8-B678-E7ECD6A6EEE9}"/>
    <hyperlink ref="AQ161" r:id="rId1224" display="pw:\\SRVPW3.pls.planservi.com.br:Projetos\Documents\C0849 - DER\40_Emissao\03_GRD\0-GRDs_Enviadas DER\26ºMEDIÇÃO-26-08-2024 A 25-09-24\MR.DER-0749_24\" xr:uid="{420BE5DB-8490-41D6-83C1-FEAAA5F0ED5B}"/>
    <hyperlink ref="AQ162" r:id="rId1225" display="pw:\\SRVPW3.pls.planservi.com.br:Projetos\Documents\C0849 - DER\40_Emissao\03_GRD\0-GRDs_Enviadas DER\26ºMEDIÇÃO-26-08-2024 A 25-09-24\MR.DER-0749_24\" xr:uid="{51633CE4-9DCE-4092-9B15-6796F42FC4BD}"/>
    <hyperlink ref="AQ163" r:id="rId1226" display="pw:\\SRVPW3.pls.planservi.com.br:Projetos\Documents\C0849 - DER\40_Emissao\03_GRD\0-GRDs_Enviadas DER\26ºMEDIÇÃO-26-08-2024 A 25-09-24\MR.DER-0749_24\" xr:uid="{5E9A618B-1188-4661-8033-8C725BB7BF96}"/>
    <hyperlink ref="AQ164" r:id="rId1227" display="pw:\\SRVPW3.pls.planservi.com.br:Projetos\Documents\C0849 - DER\40_Emissao\03_GRD\0-GRDs_Enviadas DER\26ºMEDIÇÃO-26-08-2024 A 25-09-24\MR.DER-0749_24\" xr:uid="{16696036-D2DB-41F0-A6DB-04CC4B0070AA}"/>
    <hyperlink ref="AQ165" r:id="rId1228" display="pw:\\SRVPW3.pls.planservi.com.br:Projetos\Documents\C0849 - DER\40_Emissao\03_GRD\0-GRDs_Enviadas DER\26ºMEDIÇÃO-26-08-2024 A 25-09-24\MR.DER-0749_24\" xr:uid="{132F1FFE-F0B0-4F95-9F84-92DA10015FFC}"/>
    <hyperlink ref="AQ166" r:id="rId1229" display="pw:\\SRVPW3.pls.planservi.com.br:Projetos\Documents\C0849 - DER\40_Emissao\03_GRD\0-GRDs_Enviadas DER\26ºMEDIÇÃO-26-08-2024 A 25-09-24\MR.DER-0749_24\" xr:uid="{AC58E343-72C7-4B57-88FC-12DAA19355A6}"/>
    <hyperlink ref="AQ167" r:id="rId1230" display="pw:\\SRVPW3.pls.planservi.com.br:Projetos\Documents\C0849 - DER\40_Emissao\03_GRD\0-GRDs_Enviadas DER\26ºMEDIÇÃO-26-08-2024 A 25-09-24\MR.DER-0749_24\" xr:uid="{15A0760D-13AE-4205-B1AF-D9801920431E}"/>
    <hyperlink ref="AQ168" r:id="rId1231" display="pw:\\SRVPW3.pls.planservi.com.br:Projetos\Documents\C0849 - DER\40_Emissao\03_GRD\0-GRDs_Enviadas DER\26ºMEDIÇÃO-26-08-2024 A 25-09-24\MR.DER-0749_24\" xr:uid="{004231C2-31A3-4C53-81E8-1380603C0152}"/>
    <hyperlink ref="AQ171" r:id="rId1232" display="pw:\\SRVPW3.pls.planservi.com.br:Projetos\Documents\C0849 - DER\40_Emissao\03_GRD\0-GRDs_Enviadas DER\26ºMEDIÇÃO-26-08-2024 A 25-09-24\MR.DER-0749_24\" xr:uid="{CC876F33-2C4F-45E8-8725-012C861226DF}"/>
    <hyperlink ref="Y169" r:id="rId1233" display="pw:\\SRVPW3.pls.planservi.com.br:Projetos\Documents\C0849 - DER\40_Emissao\03_GRD\0-GRDs_Enviadas DER\26ºMEDIÇÃO-26-08-2024 A 25-09-24\MR.DER-0749_24\" xr:uid="{915BFA85-761A-4E21-8FDE-0BBAA2E01A22}"/>
    <hyperlink ref="AQ107" r:id="rId1234" display="pw:\\SRVPW3.pls.planservi.com.br:Projetos\Documents\C0849 - DER\40_Emissao\03_GRD\0-GRDs_Enviadas DER\26ºMEDIÇÃO-26-08-2024 A 25-09-24\MR.DER-0750_24\" xr:uid="{E79545EE-0E7F-411A-83D2-CF0106927CF2}"/>
    <hyperlink ref="AQ108" r:id="rId1235" display="pw:\\SRVPW3.pls.planservi.com.br:Projetos\Documents\C0849 - DER\40_Emissao\03_GRD\0-GRDs_Enviadas DER\26ºMEDIÇÃO-26-08-2024 A 25-09-24\MR.DER-0750_24\" xr:uid="{0475F09A-6198-4F2D-AC6E-6D50B49C272B}"/>
    <hyperlink ref="AQ109" r:id="rId1236" display="pw:\\SRVPW3.pls.planservi.com.br:Projetos\Documents\C0849 - DER\40_Emissao\03_GRD\0-GRDs_Enviadas DER\26ºMEDIÇÃO-26-08-2024 A 25-09-24\MR.DER-0750_24\" xr:uid="{A3F9A48E-AA33-4224-984E-441B7DA4E139}"/>
    <hyperlink ref="AQ110" r:id="rId1237" display="pw:\\SRVPW3.pls.planservi.com.br:Projetos\Documents\C0849 - DER\40_Emissao\03_GRD\0-GRDs_Enviadas DER\26ºMEDIÇÃO-26-08-2024 A 25-09-24\MR.DER-0750_24\" xr:uid="{BFF2DF13-E718-4BEA-AF83-4C9EEA5BE90B}"/>
    <hyperlink ref="AQ111" r:id="rId1238" display="pw:\\SRVPW3.pls.planservi.com.br:Projetos\Documents\C0849 - DER\40_Emissao\03_GRD\0-GRDs_Enviadas DER\26ºMEDIÇÃO-26-08-2024 A 25-09-24\MR.DER-0750_24\" xr:uid="{A48583A5-769B-4198-9BEB-39759B204406}"/>
    <hyperlink ref="AQ112" r:id="rId1239" display="pw:\\SRVPW3.pls.planservi.com.br:Projetos\Documents\C0849 - DER\40_Emissao\03_GRD\0-GRDs_Enviadas DER\26ºMEDIÇÃO-26-08-2024 A 25-09-24\MR.DER-0750_24\" xr:uid="{CC1EEA98-4484-4C0C-A17A-7ABD63BDDC56}"/>
    <hyperlink ref="AQ113" r:id="rId1240" display="pw:\\SRVPW3.pls.planservi.com.br:Projetos\Documents\C0849 - DER\40_Emissao\03_GRD\0-GRDs_Enviadas DER\26ºMEDIÇÃO-26-08-2024 A 25-09-24\MR.DER-0750_24\" xr:uid="{523718B3-A181-40FE-A735-D9D8FE109749}"/>
    <hyperlink ref="AQ114" r:id="rId1241" display="pw:\\SRVPW3.pls.planservi.com.br:Projetos\Documents\C0849 - DER\40_Emissao\03_GRD\0-GRDs_Enviadas DER\26ºMEDIÇÃO-26-08-2024 A 25-09-24\MR.DER-0750_24\" xr:uid="{8BE5D6D1-08FC-4D66-9249-D0534D40D9F5}"/>
    <hyperlink ref="AQ115:AQ116" r:id="rId1242" display="pw:\\SRVPW3.pls.planservi.com.br:Projetos\Documents\C0849 - DER\40_Emissao\03_GRD\0-GRDs_Enviadas DER\26ºMEDIÇÃO-26-08-2024 A 25-09-24\MR.DER-0750_24\" xr:uid="{336C8905-A20C-4A67-8FA1-CD1C3F76DF0E}"/>
    <hyperlink ref="AQ117" r:id="rId1243" display="pw:\\SRVPW3.pls.planservi.com.br:Projetos\Documents\C0849 - DER\40_Emissao\03_GRD\0-GRDs_Enviadas DER\26ºMEDIÇÃO-26-08-2024 A 25-09-24\MR.DER-0750_24\" xr:uid="{6A77EA3F-F511-4ADF-8744-F03B29EEC72E}"/>
    <hyperlink ref="AQ120" r:id="rId1244" display="pw:\\SRVPW3.pls.planservi.com.br:Projetos\Documents\C0849 - DER\40_Emissao\03_GRD\0-GRDs_Enviadas DER\26ºMEDIÇÃO-26-08-2024 A 25-09-24\MR.DER-0750_24\" xr:uid="{2B63A186-DF5B-4667-B5B1-F4EE6E987AAB}"/>
    <hyperlink ref="AQ121" r:id="rId1245" display="pw:\\SRVPW3.pls.planservi.com.br:Projetos\Documents\C0849 - DER\40_Emissao\03_GRD\0-GRDs_Enviadas DER\26ºMEDIÇÃO-26-08-2024 A 25-09-24\MR.DER-0750_24\" xr:uid="{33A657F3-887B-4560-8997-75E82E6AE7BE}"/>
    <hyperlink ref="AQ122" r:id="rId1246" display="pw:\\SRVPW3.pls.planservi.com.br:Projetos\Documents\C0849 - DER\40_Emissao\03_GRD\0-GRDs_Enviadas DER\26ºMEDIÇÃO-26-08-2024 A 25-09-24\MR.DER-0750_24\" xr:uid="{24BD534A-6D8C-44FF-9B59-30D1C8C05A47}"/>
    <hyperlink ref="AQ118" r:id="rId1247" display="pw:\\SRVPW3.pls.planservi.com.br:Projetos\Documents\C0849 - DER\40_Emissao\03_GRD\0-GRDs_Enviadas DER\26ºMEDIÇÃO-26-08-2024 A 25-09-24\MR.DER-0750_24\" xr:uid="{B49226F7-2737-4AE1-A037-8DBB80D4F185}"/>
    <hyperlink ref="AQ119" r:id="rId1248" display="pw:\\SRVPW3.pls.planservi.com.br:Projetos\Documents\C0849 - DER\40_Emissao\03_GRD\0-GRDs_Enviadas DER\26ºMEDIÇÃO-26-08-2024 A 25-09-24\MR.DER-0750_24\" xr:uid="{F4CE06F2-3B21-48F0-BDE5-C290C7A3DE5B}"/>
    <hyperlink ref="AQ123" r:id="rId1249" display="pw:\\SRVPW3.pls.planservi.com.br:Projetos\Documents\C0849 - DER\40_Emissao\03_GRD\0-GRDs_Enviadas DER\26ºMEDIÇÃO-26-08-2024 A 25-09-24\MR.DER-0750_24\" xr:uid="{44216B65-DA62-4C57-83F0-57612D084497}"/>
    <hyperlink ref="AQ124" r:id="rId1250" display="pw:\\SRVPW3.pls.planservi.com.br:Projetos\Documents\C0849 - DER\40_Emissao\03_GRD\0-GRDs_Enviadas DER\26ºMEDIÇÃO-26-08-2024 A 25-09-24\MR.DER-0750_24\" xr:uid="{CB6D4834-7A0B-4B61-A54D-340BA9EB3CAF}"/>
    <hyperlink ref="AQ125" r:id="rId1251" display="pw:\\SRVPW3.pls.planservi.com.br:Projetos\Documents\C0849 - DER\40_Emissao\03_GRD\0-GRDs_Enviadas DER\26ºMEDIÇÃO-26-08-2024 A 25-09-24\MR.DER-0750_24\" xr:uid="{ED17E3E1-C678-49E0-A57D-2B613D52EE8C}"/>
    <hyperlink ref="AQ126" r:id="rId1252" display="pw:\\SRVPW3.pls.planservi.com.br:Projetos\Documents\C0849 - DER\40_Emissao\03_GRD\0-GRDs_Enviadas DER\26ºMEDIÇÃO-26-08-2024 A 25-09-24\MR.DER-0750_24\" xr:uid="{5B9376A2-F40E-4B1F-BBA4-B12C7C8530C7}"/>
    <hyperlink ref="AQ127" r:id="rId1253" display="pw:\\SRVPW3.pls.planservi.com.br:Projetos\Documents\C0849 - DER\40_Emissao\03_GRD\0-GRDs_Enviadas DER\26ºMEDIÇÃO-26-08-2024 A 25-09-24\MR.DER-0750_24\" xr:uid="{A8DFFAD8-3CF2-48E1-8AE9-E097A86C9527}"/>
    <hyperlink ref="AQ128" r:id="rId1254" display="pw:\\SRVPW3.pls.planservi.com.br:Projetos\Documents\C0849 - DER\40_Emissao\03_GRD\0-GRDs_Enviadas DER\26ºMEDIÇÃO-26-08-2024 A 25-09-24\MR.DER-0750_24\" xr:uid="{D0FAF131-1E28-4DBE-AF08-015C4459DCA4}"/>
    <hyperlink ref="AQ129" r:id="rId1255" display="pw:\\SRVPW3.pls.planservi.com.br:Projetos\Documents\C0849 - DER\40_Emissao\03_GRD\0-GRDs_Enviadas DER\26ºMEDIÇÃO-26-08-2024 A 25-09-24\MR.DER-0750_24\" xr:uid="{84F8CA53-83F1-4832-9DB3-54E5831C79CF}"/>
    <hyperlink ref="AQ130" r:id="rId1256" display="pw:\\SRVPW3.pls.planservi.com.br:Projetos\Documents\C0849 - DER\40_Emissao\03_GRD\0-GRDs_Enviadas DER\26ºMEDIÇÃO-26-08-2024 A 25-09-24\MR.DER-0750_24\" xr:uid="{11E51A83-2795-4A24-8729-ECD18675FD76}"/>
    <hyperlink ref="AQ131" r:id="rId1257" display="pw:\\SRVPW3.pls.planservi.com.br:Projetos\Documents\C0849 - DER\40_Emissao\03_GRD\0-GRDs_Enviadas DER\26ºMEDIÇÃO-26-08-2024 A 25-09-24\MR.DER-0750_24\" xr:uid="{E4C966C7-5219-443E-ACD8-54BD08E95727}"/>
    <hyperlink ref="AQ132" r:id="rId1258" display="pw:\\SRVPW3.pls.planservi.com.br:Projetos\Documents\C0849 - DER\40_Emissao\03_GRD\0-GRDs_Enviadas DER\26ºMEDIÇÃO-26-08-2024 A 25-09-24\MR.DER-0750_24\" xr:uid="{0C5AA123-29E2-4EBE-BFC7-C9D89031BD88}"/>
    <hyperlink ref="AQ133" r:id="rId1259" display="pw:\\SRVPW3.pls.planservi.com.br:Projetos\Documents\C0849 - DER\40_Emissao\03_GRD\0-GRDs_Enviadas DER\26ºMEDIÇÃO-26-08-2024 A 25-09-24\MR.DER-0750_24\" xr:uid="{5EA79F10-C90D-4BC2-8F3D-E9F6E31F740C}"/>
    <hyperlink ref="AQ136" r:id="rId1260" display="pw:\\SRVPW3.pls.planservi.com.br:Projetos\Documents\C0849 - DER\40_Emissao\03_GRD\0-GRDs_Enviadas DER\26ºMEDIÇÃO-26-08-2024 A 25-09-24\MR.DER-0750_24\" xr:uid="{C73FB77B-D0E1-4E32-A3A1-6A256F6D84DF}"/>
    <hyperlink ref="Y534" r:id="rId1261" display="pw:\\SRVPW3.pls.planservi.com.br:Projetos\Documents\C0849 - DER\40_Emissao\03_GRD\0-GRDs_Enviadas DER\26ºMEDIÇÃO-26-08-2024 A 25-09-24\MR.DER-0753_24\" xr:uid="{07C471B3-B149-49DE-BA97-2317F1020E99}"/>
    <hyperlink ref="Y535" r:id="rId1262" display="pw:\\SRVPW3.pls.planservi.com.br:Projetos\Documents\C0849 - DER\40_Emissao\03_GRD\0-GRDs_Enviadas DER\26ºMEDIÇÃO-26-08-2024 A 25-09-24\MR.DER-0753_24\" xr:uid="{18D1FE63-B330-438B-89CB-CC214E53EAF5}"/>
    <hyperlink ref="Y536" r:id="rId1263" display="pw:\\SRVPW3.pls.planservi.com.br:Projetos\Documents\C0849 - DER\40_Emissao\03_GRD\0-GRDs_Enviadas DER\26ºMEDIÇÃO-26-08-2024 A 25-09-24\MR.DER-0753_24\" xr:uid="{F5ECB9AB-C16E-4EF7-A176-860A6D8B0999}"/>
    <hyperlink ref="Y537" r:id="rId1264" display="pw:\\SRVPW3.pls.planservi.com.br:Projetos\Documents\C0849 - DER\40_Emissao\03_GRD\0-GRDs_Enviadas DER\26ºMEDIÇÃO-26-08-2024 A 25-09-24\MR.DER-0753_24\" xr:uid="{3AF06382-08CF-403E-8E19-F7FC875FAAB1}"/>
    <hyperlink ref="Y538" r:id="rId1265" display="pw:\\SRVPW3.pls.planservi.com.br:Projetos\Documents\C0849 - DER\40_Emissao\03_GRD\0-GRDs_Enviadas DER\26ºMEDIÇÃO-26-08-2024 A 25-09-24\MR.DER-0753_24\" xr:uid="{021F2D95-3831-4639-8D45-B45A5A504466}"/>
    <hyperlink ref="Y539" r:id="rId1266" display="pw:\\SRVPW3.pls.planservi.com.br:Projetos\Documents\C0849 - DER\40_Emissao\03_GRD\0-GRDs_Enviadas DER\26ºMEDIÇÃO-26-08-2024 A 25-09-24\MR.DER-0753_24\" xr:uid="{ED47C191-7262-47C3-BA0E-222B298F1BF1}"/>
    <hyperlink ref="Y540" r:id="rId1267" display="pw:\\SRVPW3.pls.planservi.com.br:Projetos\Documents\C0849 - DER\40_Emissao\03_GRD\0-GRDs_Enviadas DER\26ºMEDIÇÃO-26-08-2024 A 25-09-24\MR.DER-0753_24\" xr:uid="{FA9CBB89-0049-47E1-B4C7-CEB1EB658BB8}"/>
    <hyperlink ref="Y541" r:id="rId1268" display="pw:\\SRVPW3.pls.planservi.com.br:Projetos\Documents\C0849 - DER\40_Emissao\03_GRD\0-GRDs_Enviadas DER\26ºMEDIÇÃO-26-08-2024 A 25-09-24\MR.DER-0753_24\" xr:uid="{CBDCEDD5-1452-4561-9378-16E2E722F5F1}"/>
    <hyperlink ref="Y542" r:id="rId1269" display="pw:\\SRVPW3.pls.planservi.com.br:Projetos\Documents\C0849 - DER\40_Emissao\03_GRD\0-GRDs_Enviadas DER\26ºMEDIÇÃO-26-08-2024 A 25-09-24\MR.DER-0753_24\" xr:uid="{935A110E-D896-4839-BC08-4CAFB548060C}"/>
    <hyperlink ref="AW36" r:id="rId1270" display="pw:\\SRVPW3.pls.planservi.com.br:Projetos\Documents\C0849 - DER\40_Emissao\03_GRD\0-GRDs_Enviadas DER\26ºMEDIÇÃO-26-08-2024 A 25-09-24\MR.DER-0756_24\" xr:uid="{399EAA33-7C72-400E-A62A-D284E341C854}"/>
    <hyperlink ref="AQ38" r:id="rId1271" display="pw:\\SRVPW3.pls.planservi.com.br:Projetos\Documents\C0849 - DER\40_Emissao\03_GRD\0-GRDs_Enviadas DER\26ºMEDIÇÃO-26-08-2024 A 25-09-24\MR.DER-0756_24\" xr:uid="{18B140E0-C229-4A06-8C3A-B6DEDB32DC11}"/>
    <hyperlink ref="AK40" r:id="rId1272" display="pw:\\SRVPW3.pls.planservi.com.br:Projetos\Documents\C0849 - DER\40_Emissao\03_GRD\0-GRDs_Enviadas DER\26ºMEDIÇÃO-26-08-2024 A 25-09-24\MR.DER-0756_24\" xr:uid="{7AAAB530-BAF8-4203-B19B-4C98E47EF46D}"/>
    <hyperlink ref="AQ42" r:id="rId1273" display="pw:\\SRVPW3.pls.planservi.com.br:Projetos\Documents\C0849 - DER\40_Emissao\03_GRD\0-GRDs_Enviadas DER\26ºMEDIÇÃO-26-08-2024 A 25-09-24\MR.DER-0756_24\" xr:uid="{CBEE3D94-D5E0-4284-BCC9-3C6B66DB8280}"/>
    <hyperlink ref="AK43" r:id="rId1274" display="pw:\\SRVPW3.pls.planservi.com.br:Projetos\Documents\C0849 - DER\40_Emissao\03_GRD\0-GRDs_Enviadas DER\26ºMEDIÇÃO-26-08-2024 A 25-09-24\MR.DER-0756_24\" xr:uid="{404CBF13-B211-4317-B5B7-6B346750CCCA}"/>
    <hyperlink ref="AE49" r:id="rId1275" display="pw:\\SRVPW3.pls.planservi.com.br:Projetos\Documents\C0849 - DER\40_Emissao\03_GRD\0-GRDs_Enviadas DER\26ºMEDIÇÃO-26-08-2024 A 25-09-24\MR.DER-0756_24\" xr:uid="{AF6D6C9E-311B-4911-B288-9A1A628434CA}"/>
    <hyperlink ref="AE52" r:id="rId1276" display="pw:\\SRVPW3.pls.planservi.com.br:Projetos\Documents\C0849 - DER\40_Emissao\03_GRD\0-GRDs_Enviadas DER\26ºMEDIÇÃO-26-08-2024 A 25-09-24\MR.DER-0756_24\" xr:uid="{E0705902-05C4-43BF-811F-8B427D5E750B}"/>
    <hyperlink ref="AK53" r:id="rId1277" display="pw:\\SRVPW3.pls.planservi.com.br:Projetos\Documents\C0849 - DER\40_Emissao\03_GRD\0-GRDs_Enviadas DER\26ºMEDIÇÃO-26-08-2024 A 25-09-24\MR.DER-0756_24\" xr:uid="{24E208D3-7441-484F-897D-CADCBC8F4E30}"/>
    <hyperlink ref="AQ60" r:id="rId1278" display="pw:\\SRVPW3.pls.planservi.com.br:Projetos\Documents\C0849 - DER\40_Emissao\03_GRD\0-GRDs_Enviadas DER\26ºMEDIÇÃO-26-08-2024 A 25-09-24\MR.DER-0756_24\" xr:uid="{7895CE99-BD24-453A-A1D6-5778B012F917}"/>
    <hyperlink ref="AQ80" r:id="rId1279" display="pw:\\SRVPW3.pls.planservi.com.br:Projetos\Documents\C0849 - DER\40_Emissao\03_GRD\0-GRDs_Enviadas DER\26ºMEDIÇÃO-26-08-2024 A 25-09-24\MR.DER-0756_24\" xr:uid="{E28F9926-AF9E-4C25-88F1-CA9A20CE725A}"/>
    <hyperlink ref="AE79" r:id="rId1280" display="pw:\\SRVPW3.pls.planservi.com.br:Projetos\Documents\C0849 - DER\40_Emissao\03_GRD\0-GRDs_Enviadas DER\26ºMEDIÇÃO-26-08-2024 A 25-09-24\MR.DER-0756_24\" xr:uid="{D06AC5BA-6295-478E-86DE-C6D92732A697}"/>
    <hyperlink ref="AQ39" r:id="rId1281" display="pw:\\SRVPW3.pls.planservi.com.br:Projetos\Documents\C0849 - DER\40_Emissao\03_GRD\0-GRDs_Enviadas DER\26ºMEDIÇÃO-26-08-2024 A 25-09-24\MR.DER-0756_24\" xr:uid="{F6A7C165-B884-4682-AC5E-FAA5989F10BC}"/>
    <hyperlink ref="BI58" r:id="rId1282" display="pw:\\SRVPW3.pls.planservi.com.br:Projetos\Documents\C0849 - DER\40_Emissao\03_GRD\0-GRDs_Enviadas DER\26ºMEDIÇÃO-26-08-2024 A 25-09-24\MR.DER-0756_24\" xr:uid="{15BEE670-B3C8-4781-B867-638548500633}"/>
    <hyperlink ref="BI65" r:id="rId1283" display="pw:\\SRVPW3.pls.planservi.com.br:Projetos\Documents\C0849 - DER\40_Emissao\03_GRD\0-GRDs_Enviadas DER\26ºMEDIÇÃO-26-08-2024 A 25-09-24\MR.DER-0756_24\" xr:uid="{1A6791B2-298B-44EF-B2C5-CC1241F0CC2D}"/>
    <hyperlink ref="BC67" r:id="rId1284" display="pw:\\SRVPW3.pls.planservi.com.br:Projetos\Documents\C0849 - DER\40_Emissao\03_GRD\0-GRDs_Enviadas DER\26ºMEDIÇÃO-26-08-2024 A 25-09-24\MR.DER-0756_24\" xr:uid="{E56FC7B1-F72E-47A3-8172-B8B06AF8F351}"/>
    <hyperlink ref="BC71" r:id="rId1285" display="pw:\\SRVPW3.pls.planservi.com.br:Projetos\Documents\C0849 - DER\40_Emissao\03_GRD\0-GRDs_Enviadas DER\26ºMEDIÇÃO-26-08-2024 A 25-09-24\MR.DER-0756_24\" xr:uid="{EC8A7EA5-581E-4F55-9FE4-824611CD5019}"/>
    <hyperlink ref="BC72" r:id="rId1286" display="pw:\\SRVPW3.pls.planservi.com.br:Projetos\Documents\C0849 - DER\40_Emissao\03_GRD\0-GRDs_Enviadas DER\26ºMEDIÇÃO-26-08-2024 A 25-09-24\MR.DER-0756_24\" xr:uid="{BB5A42D6-9229-40E2-902F-854F35B7435F}"/>
    <hyperlink ref="BC63" r:id="rId1287" display="pw:\\SRVPW3.pls.planservi.com.br:Projetos\Documents\C0849 - DER\40_Emissao\03_GRD\0-GRDs_Enviadas DER\26ºMEDIÇÃO-26-08-2024 A 25-09-24\MR.DER-0756_24\" xr:uid="{795802C2-C310-4C45-BE29-DC0812A1E880}"/>
    <hyperlink ref="BC64" r:id="rId1288" display="pw:\\SRVPW3.pls.planservi.com.br:Projetos\Documents\C0849 - DER\40_Emissao\03_GRD\0-GRDs_Enviadas DER\26ºMEDIÇÃO-26-08-2024 A 25-09-24\MR.DER-0756_24\" xr:uid="{240090B1-0FE0-4D8B-9EE6-F4D6276161B3}"/>
    <hyperlink ref="AQ37" r:id="rId1289" display="pw:\\SRVPW3.pls.planservi.com.br:Projetos\Documents\C0849 - DER\40_Emissao\03_GRD\0-GRDs_Enviadas DER\26ºMEDIÇÃO-26-08-2024 A 25-09-24\MR.DER-0757_24-Substituir Arquivos Digitais\" xr:uid="{91A393F1-69DA-4B0D-BC95-F40517B453A6}"/>
    <hyperlink ref="AE41" r:id="rId1290" display="pw:\\SRVPW3.pls.planservi.com.br:Projetos\Documents\C0849 - DER\40_Emissao\03_GRD\0-GRDs_Enviadas DER\26ºMEDIÇÃO-26-08-2024 A 25-09-24\MR.DER-0757_24-Substituir Arquivos Digitais\" xr:uid="{E8A099D6-BBAB-4803-863C-2CA056B532A5}"/>
    <hyperlink ref="AE44" r:id="rId1291" display="pw:\\SRVPW3.pls.planservi.com.br:Projetos\Documents\C0849 - DER\40_Emissao\03_GRD\0-GRDs_Enviadas DER\26ºMEDIÇÃO-26-08-2024 A 25-09-24\MR.DER-0757_24-Substituir Arquivos Digitais\" xr:uid="{29131D40-EBFF-4580-9302-E469132B1E00}"/>
    <hyperlink ref="AQ57" r:id="rId1292" display="pw:\\SRVPW3.pls.planservi.com.br:Projetos\Documents\C0849 - DER\40_Emissao\03_GRD\0-GRDs_Enviadas DER\26ºMEDIÇÃO-26-08-2024 A 25-09-24\MR.DER-0757_24-Substituir Arquivos Digitais\" xr:uid="{DF9107D4-2FFE-4ED6-9667-902A6E778ACE}"/>
    <hyperlink ref="AW62" r:id="rId1293" display="pw:\\SRVPW3.pls.planservi.com.br:Projetos\Documents\C0849 - DER\40_Emissao\03_GRD\0-GRDs_Enviadas DER\26ºMEDIÇÃO-26-08-2024 A 25-09-24\MR.DER-0757_24-Substituir Arquivos Digitais\" xr:uid="{C1E5844B-8FA2-4302-8BE3-85C756BBFAD8}"/>
    <hyperlink ref="AW68" r:id="rId1294" display="pw:\\SRVPW3.pls.planservi.com.br:Projetos\Documents\C0849 - DER\40_Emissao\03_GRD\0-GRDs_Enviadas DER\26ºMEDIÇÃO-26-08-2024 A 25-09-24\MR.DER-0757_24-Substituir Arquivos Digitais\" xr:uid="{50CCB7E8-6CFF-4BC4-8FD5-5DDFE9E3A47B}"/>
    <hyperlink ref="AW69" r:id="rId1295" display="pw:\\SRVPW3.pls.planservi.com.br:Projetos\Documents\C0849 - DER\40_Emissao\03_GRD\0-GRDs_Enviadas DER\26ºMEDIÇÃO-26-08-2024 A 25-09-24\MR.DER-0757_24-Substituir Arquivos Digitais\" xr:uid="{215C3841-5C3E-49EF-A2C0-7BC5D9E4D6B2}"/>
    <hyperlink ref="AW70" r:id="rId1296" display="pw:\\SRVPW3.pls.planservi.com.br:Projetos\Documents\C0849 - DER\40_Emissao\03_GRD\0-GRDs_Enviadas DER\26ºMEDIÇÃO-26-08-2024 A 25-09-24\MR.DER-0757_24-Substituir Arquivos Digitais\" xr:uid="{AAB77DD0-1185-422D-859F-049EFFD89EF1}"/>
    <hyperlink ref="AW73" r:id="rId1297" display="pw:\\SRVPW3.pls.planservi.com.br:Projetos\Documents\C0849 - DER\40_Emissao\03_GRD\0-GRDs_Enviadas DER\26ºMEDIÇÃO-26-08-2024 A 25-09-24\MR.DER-0757_24-Substituir Arquivos Digitais\" xr:uid="{62A018A8-FF96-4741-9FD4-EC91DF5433A6}"/>
    <hyperlink ref="BC74" r:id="rId1298" display="pw:\\SRVPW3.pls.planservi.com.br:Projetos\Documents\C0849 - DER\40_Emissao\03_GRD\0-GRDs_Enviadas DER\26ºMEDIÇÃO-26-08-2024 A 25-09-24\MR.DER-0757_24-Substituir Arquivos Digitais\" xr:uid="{4038CBC3-D42C-4F80-883C-9697796EC43D}"/>
    <hyperlink ref="AQ59" r:id="rId1299" display="pw:\\SRVPW3.pls.planservi.com.br:Projetos\Documents\C0849 - DER\40_Emissao\03_GRD\0-GRDs_Enviadas DER\26ºMEDIÇÃO-26-08-2024 A 25-09-24\MR.DER-0757_24-Substituir Arquivos Digitais\" xr:uid="{2CCF599E-85FC-4860-8F74-EAC7123F59EF}"/>
    <hyperlink ref="BC61" r:id="rId1300" display="pw:\\SRVPW3.pls.planservi.com.br:Projetos\Documents\C0849 - DER\40_Emissao\03_GRD\0-GRDs_Enviadas DER\26ºMEDIÇÃO-26-08-2024 A 25-09-24\MR.DER-0757_24-Substituir Arquivos Digitais\" xr:uid="{6D27B831-6352-4DE7-9D98-C9FE3532B60B}"/>
    <hyperlink ref="AK66" r:id="rId1301" display="pw:\\SRVPW3.pls.planservi.com.br:Projetos\Documents\C0849 - DER\40_Emissao\03_GRD\0-GRDs_Enviadas DER\26ºMEDIÇÃO-26-08-2024 A 25-09-24\MR.DER-0757_24-Substituir Arquivos Digitais\" xr:uid="{6F42D967-3198-47A1-8CC9-9EB313A3D9BD}"/>
    <hyperlink ref="AW114" r:id="rId1302" display="pw:\\SRVPW3.pls.planservi.com.br:Projetos\Documents\C0849 - DER\40_Emissao\03_GRD\0-GRDs_Enviadas DER\26ºMEDIÇÃO-26-08-2024 A 25-09-24\MR.DER-0788_24\" xr:uid="{E46C4EC6-BC1B-4269-918B-457E0CFD34DC}"/>
    <hyperlink ref="AW136" r:id="rId1303" display="pw:\\SRVPW3.pls.planservi.com.br:Projetos\Documents\C0849 - DER\40_Emissao\03_GRD\0-GRDs_Enviadas DER\26ºMEDIÇÃO-26-08-2024 A 25-09-24\MR.DER-0788_24\" xr:uid="{AE5B5EE7-024B-4495-9E39-E71AB689C87D}"/>
    <hyperlink ref="AW127" r:id="rId1304" display="pw:\\SRVPW3.pls.planservi.com.br:Projetos\Documents\C0849 - DER\40_Emissao\03_GRD\0-GRDs_Enviadas DER\26ºMEDIÇÃO-26-08-2024 A 25-09-24\MR.DER-0788_24\" xr:uid="{6C3A21B2-F4FC-499A-ACFA-2F776284848B}"/>
    <hyperlink ref="AW146" r:id="rId1305" display="pw:\\SRVPW3.pls.planservi.com.br:Projetos\Documents\C0849 - DER\40_Emissao\03_GRD\0-GRDs_Enviadas DER\26ºMEDIÇÃO-26-08-2024 A 25-09-24\MR.DER-0787_24\" xr:uid="{24ACD505-A8DE-42E0-B0FE-ACAB6A1902D2}"/>
    <hyperlink ref="AW147" r:id="rId1306" display="pw:\\SRVPW3.pls.planservi.com.br:Projetos\Documents\C0849 - DER\40_Emissao\03_GRD\0-GRDs_Enviadas DER\26ºMEDIÇÃO-26-08-2024 A 25-09-24\MR.DER-0787_24\" xr:uid="{A7437901-6BEB-4690-9539-029702D74F7A}"/>
    <hyperlink ref="AW148" r:id="rId1307" display="pw:\\SRVPW3.pls.planservi.com.br:Projetos\Documents\C0849 - DER\40_Emissao\03_GRD\0-GRDs_Enviadas DER\26ºMEDIÇÃO-26-08-2024 A 25-09-24\MR.DER-0787_24\" xr:uid="{B8DE6DB2-2D23-430C-A110-75150FABDEC1}"/>
    <hyperlink ref="AW149" r:id="rId1308" display="pw:\\SRVPW3.pls.planservi.com.br:Projetos\Documents\C0849 - DER\40_Emissao\03_GRD\0-GRDs_Enviadas DER\26ºMEDIÇÃO-26-08-2024 A 25-09-24\MR.DER-0787_24\" xr:uid="{7A94B371-2AC0-48B9-8ACB-CE3227F97182}"/>
    <hyperlink ref="AW150" r:id="rId1309" display="pw:\\SRVPW3.pls.planservi.com.br:Projetos\Documents\C0849 - DER\40_Emissao\03_GRD\0-GRDs_Enviadas DER\26ºMEDIÇÃO-26-08-2024 A 25-09-24\MR.DER-0787_24\" xr:uid="{DBD11EC2-1FC8-48AC-BC57-9B674CDA06D1}"/>
    <hyperlink ref="AW151" r:id="rId1310" display="pw:\\SRVPW3.pls.planservi.com.br:Projetos\Documents\C0849 - DER\40_Emissao\03_GRD\0-GRDs_Enviadas DER\26ºMEDIÇÃO-26-08-2024 A 25-09-24\MR.DER-0787_24\" xr:uid="{D6F28DC8-9DA2-430F-BAAB-31219B25C47F}"/>
    <hyperlink ref="AW152" r:id="rId1311" display="pw:\\SRVPW3.pls.planservi.com.br:Projetos\Documents\C0849 - DER\40_Emissao\03_GRD\0-GRDs_Enviadas DER\26ºMEDIÇÃO-26-08-2024 A 25-09-24\MR.DER-0787_24\" xr:uid="{0C2DF682-3A1D-48F1-94AE-1BD0DB1149F3}"/>
    <hyperlink ref="AW153" r:id="rId1312" display="pw:\\SRVPW3.pls.planservi.com.br:Projetos\Documents\C0849 - DER\40_Emissao\03_GRD\0-GRDs_Enviadas DER\26ºMEDIÇÃO-26-08-2024 A 25-09-24\MR.DER-0787_24\" xr:uid="{490F8110-6058-4924-9365-C37B79C2356D}"/>
    <hyperlink ref="AW154" r:id="rId1313" display="pw:\\SRVPW3.pls.planservi.com.br:Projetos\Documents\C0849 - DER\40_Emissao\03_GRD\0-GRDs_Enviadas DER\26ºMEDIÇÃO-26-08-2024 A 25-09-24\MR.DER-0787_24\" xr:uid="{104F4873-DE29-450B-AAC1-BDDBF62D6C2D}"/>
    <hyperlink ref="AW155" r:id="rId1314" display="pw:\\SRVPW3.pls.planservi.com.br:Projetos\Documents\C0849 - DER\40_Emissao\03_GRD\0-GRDs_Enviadas DER\26ºMEDIÇÃO-26-08-2024 A 25-09-24\MR.DER-0787_24\" xr:uid="{86ABDE5A-45B9-4D8C-8100-E05A0B4096E6}"/>
    <hyperlink ref="AW156" r:id="rId1315" display="pw:\\SRVPW3.pls.planservi.com.br:Projetos\Documents\C0849 - DER\40_Emissao\03_GRD\0-GRDs_Enviadas DER\26ºMEDIÇÃO-26-08-2024 A 25-09-24\MR.DER-0787_24\" xr:uid="{DA47C75E-A579-4FE0-B919-79BFEEB6707F}"/>
    <hyperlink ref="AW157" r:id="rId1316" display="pw:\\SRVPW3.pls.planservi.com.br:Projetos\Documents\C0849 - DER\40_Emissao\03_GRD\0-GRDs_Enviadas DER\26ºMEDIÇÃO-26-08-2024 A 25-09-24\MR.DER-0787_24\" xr:uid="{DD5FD6B0-F1AA-4114-9C32-028A50A00CC1}"/>
    <hyperlink ref="AW158" r:id="rId1317" display="pw:\\SRVPW3.pls.planservi.com.br:Projetos\Documents\C0849 - DER\40_Emissao\03_GRD\0-GRDs_Enviadas DER\26ºMEDIÇÃO-26-08-2024 A 25-09-24\MR.DER-0787_24\" xr:uid="{E5063F0E-CF5F-481F-9FA2-7FA165F24864}"/>
    <hyperlink ref="AW159" r:id="rId1318" display="pw:\\SRVPW3.pls.planservi.com.br:Projetos\Documents\C0849 - DER\40_Emissao\03_GRD\0-GRDs_Enviadas DER\26ºMEDIÇÃO-26-08-2024 A 25-09-24\MR.DER-0787_24\" xr:uid="{2C9F7F5D-6724-41C3-8DBF-BEFE2A785363}"/>
    <hyperlink ref="AW160" r:id="rId1319" display="pw:\\SRVPW3.pls.planservi.com.br:Projetos\Documents\C0849 - DER\40_Emissao\03_GRD\0-GRDs_Enviadas DER\26ºMEDIÇÃO-26-08-2024 A 25-09-24\MR.DER-0787_24\" xr:uid="{F3B5EEA4-8387-4498-90D6-3597F8E5DD18}"/>
    <hyperlink ref="AW161" r:id="rId1320" display="pw:\\SRVPW3.pls.planservi.com.br:Projetos\Documents\C0849 - DER\40_Emissao\03_GRD\0-GRDs_Enviadas DER\26ºMEDIÇÃO-26-08-2024 A 25-09-24\MR.DER-0787_24\" xr:uid="{1FE4A7B6-132C-444A-B711-E60C43DBC6A7}"/>
    <hyperlink ref="AW162" r:id="rId1321" display="pw:\\SRVPW3.pls.planservi.com.br:Projetos\Documents\C0849 - DER\40_Emissao\03_GRD\0-GRDs_Enviadas DER\26ºMEDIÇÃO-26-08-2024 A 25-09-24\MR.DER-0787_24\" xr:uid="{A761869F-DBA6-4D9F-A29D-18F49F514453}"/>
    <hyperlink ref="AW163" r:id="rId1322" display="pw:\\SRVPW3.pls.planservi.com.br:Projetos\Documents\C0849 - DER\40_Emissao\03_GRD\0-GRDs_Enviadas DER\26ºMEDIÇÃO-26-08-2024 A 25-09-24\MR.DER-0787_24\" xr:uid="{3E905DF2-9B5D-4F7D-BD93-A1030EDAA570}"/>
    <hyperlink ref="AW164" r:id="rId1323" display="pw:\\SRVPW3.pls.planservi.com.br:Projetos\Documents\C0849 - DER\40_Emissao\03_GRD\0-GRDs_Enviadas DER\26ºMEDIÇÃO-26-08-2024 A 25-09-24\MR.DER-0787_24\" xr:uid="{F1999F0D-E103-4A5B-B95B-28514241195D}"/>
    <hyperlink ref="AW165" r:id="rId1324" display="pw:\\SRVPW3.pls.planservi.com.br:Projetos\Documents\C0849 - DER\40_Emissao\03_GRD\0-GRDs_Enviadas DER\26ºMEDIÇÃO-26-08-2024 A 25-09-24\MR.DER-0787_24\" xr:uid="{8B3B1F0A-8FCA-423E-9AB7-736F8274328C}"/>
    <hyperlink ref="AW166" r:id="rId1325" display="pw:\\SRVPW3.pls.planservi.com.br:Projetos\Documents\C0849 - DER\40_Emissao\03_GRD\0-GRDs_Enviadas DER\26ºMEDIÇÃO-26-08-2024 A 25-09-24\MR.DER-0787_24\" xr:uid="{9572AF6C-BAFB-4281-A7F1-AEE8AE090AE0}"/>
    <hyperlink ref="AW167" r:id="rId1326" display="pw:\\SRVPW3.pls.planservi.com.br:Projetos\Documents\C0849 - DER\40_Emissao\03_GRD\0-GRDs_Enviadas DER\26ºMEDIÇÃO-26-08-2024 A 25-09-24\MR.DER-0787_24\" xr:uid="{8A24BFD0-F6B4-42AD-A811-18C2877DE8DA}"/>
    <hyperlink ref="AW168" r:id="rId1327" display="pw:\\SRVPW3.pls.planservi.com.br:Projetos\Documents\C0849 - DER\40_Emissao\03_GRD\0-GRDs_Enviadas DER\26ºMEDIÇÃO-26-08-2024 A 25-09-24\MR.DER-0787_24\" xr:uid="{F6351D81-7083-4727-A5B6-DAB473AA64A4}"/>
    <hyperlink ref="AW170" r:id="rId1328" display="pw:\\SRVPW3.pls.planservi.com.br:Projetos\Documents\C0849 - DER\40_Emissao\03_GRD\0-GRDs_Enviadas DER\26ºMEDIÇÃO-26-08-2024 A 25-09-24\MR.DER-0787_24\" xr:uid="{872B46BA-ABFA-4D54-9D24-B3BF7E8143A9}"/>
    <hyperlink ref="AW171" r:id="rId1329" display="pw:\\SRVPW3.pls.planservi.com.br:Projetos\Documents\C0849 - DER\40_Emissao\03_GRD\0-GRDs_Enviadas DER\26ºMEDIÇÃO-26-08-2024 A 25-09-24\MR.DER-0787_24\" xr:uid="{42A976F9-B841-4994-9373-1FBC909185E2}"/>
    <hyperlink ref="AW108" r:id="rId1330" display="pw:\\SRVPW3.pls.planservi.com.br:Projetos\Documents\C0849 - DER\40_Emissao\03_GRD\0-GRDs_Enviadas DER\26ºMEDIÇÃO-26-08-2024 A 25-09-24\MR.DER-0786_24-Substituir Arquivos Digitais\" xr:uid="{A96055A9-5240-4D6D-9709-29465EA1D441}"/>
    <hyperlink ref="AW109" r:id="rId1331" display="pw:\\SRVPW3.pls.planservi.com.br:Projetos\Documents\C0849 - DER\40_Emissao\03_GRD\0-GRDs_Enviadas DER\26ºMEDIÇÃO-26-08-2024 A 25-09-24\MR.DER-0786_24-Substituir Arquivos Digitais\" xr:uid="{41DD6E34-600B-4E66-B559-9ED061E957E6}"/>
    <hyperlink ref="AW110" r:id="rId1332" display="pw:\\SRVPW3.pls.planservi.com.br:Projetos\Documents\C0849 - DER\40_Emissao\03_GRD\0-GRDs_Enviadas DER\26ºMEDIÇÃO-26-08-2024 A 25-09-24\MR.DER-0786_24-Substituir Arquivos Digitais\" xr:uid="{93551153-6F3B-4EF3-A224-79E633DC0B6B}"/>
    <hyperlink ref="AW111" r:id="rId1333" display="pw:\\SRVPW3.pls.planservi.com.br:Projetos\Documents\C0849 - DER\40_Emissao\03_GRD\0-GRDs_Enviadas DER\26ºMEDIÇÃO-26-08-2024 A 25-09-24\MR.DER-0786_24-Substituir Arquivos Digitais\" xr:uid="{865EF179-71C7-4D31-9EB7-430C833E18FA}"/>
    <hyperlink ref="AW112" r:id="rId1334" display="pw:\\SRVPW3.pls.planservi.com.br:Projetos\Documents\C0849 - DER\40_Emissao\03_GRD\0-GRDs_Enviadas DER\26ºMEDIÇÃO-26-08-2024 A 25-09-24\MR.DER-0786_24-Substituir Arquivos Digitais\" xr:uid="{D26709DC-EBC7-4883-BF84-4866B16E7DBC}"/>
    <hyperlink ref="AW113" r:id="rId1335" display="pw:\\SRVPW3.pls.planservi.com.br:Projetos\Documents\C0849 - DER\40_Emissao\03_GRD\0-GRDs_Enviadas DER\26ºMEDIÇÃO-26-08-2024 A 25-09-24\MR.DER-0786_24-Substituir Arquivos Digitais\" xr:uid="{1A60688C-2129-4752-A599-720E3B60720D}"/>
    <hyperlink ref="AW117" r:id="rId1336" display="pw:\\SRVPW3.pls.planservi.com.br:Projetos\Documents\C0849 - DER\40_Emissao\03_GRD\0-GRDs_Enviadas DER\26ºMEDIÇÃO-26-08-2024 A 25-09-24\MR.DER-0786_24-Substituir Arquivos Digitais\" xr:uid="{60DF7F5E-A6BB-4175-852B-3C79F7E806F0}"/>
    <hyperlink ref="AW118" r:id="rId1337" display="pw:\\SRVPW3.pls.planservi.com.br:Projetos\Documents\C0849 - DER\40_Emissao\03_GRD\0-GRDs_Enviadas DER\26ºMEDIÇÃO-26-08-2024 A 25-09-24\MR.DER-0786_24-Substituir Arquivos Digitais\" xr:uid="{5F70F9B0-E475-42FA-9598-87061E6E8071}"/>
    <hyperlink ref="AW119" r:id="rId1338" display="pw:\\SRVPW3.pls.planservi.com.br:Projetos\Documents\C0849 - DER\40_Emissao\03_GRD\0-GRDs_Enviadas DER\26ºMEDIÇÃO-26-08-2024 A 25-09-24\MR.DER-0786_24-Substituir Arquivos Digitais\" xr:uid="{E29E5D5F-AABC-401E-9A21-8048D9EDD961}"/>
    <hyperlink ref="AW120" r:id="rId1339" display="pw:\\SRVPW3.pls.planservi.com.br:Projetos\Documents\C0849 - DER\40_Emissao\03_GRD\0-GRDs_Enviadas DER\26ºMEDIÇÃO-26-08-2024 A 25-09-24\MR.DER-0786_24-Substituir Arquivos Digitais\" xr:uid="{6B4B36A9-4C5B-45FA-9FCD-2558DA5C2B0A}"/>
    <hyperlink ref="AW121" r:id="rId1340" display="pw:\\SRVPW3.pls.planservi.com.br:Projetos\Documents\C0849 - DER\40_Emissao\03_GRD\0-GRDs_Enviadas DER\26ºMEDIÇÃO-26-08-2024 A 25-09-24\MR.DER-0786_24-Substituir Arquivos Digitais\" xr:uid="{0AAD4786-6B4E-4E52-ACBF-9D63A35D7841}"/>
    <hyperlink ref="AW122" r:id="rId1341" display="pw:\\SRVPW3.pls.planservi.com.br:Projetos\Documents\C0849 - DER\40_Emissao\03_GRD\0-GRDs_Enviadas DER\26ºMEDIÇÃO-26-08-2024 A 25-09-24\MR.DER-0786_24-Substituir Arquivos Digitais\" xr:uid="{9781A40F-80C9-4E69-8804-443FBE3B1C3C}"/>
    <hyperlink ref="AW123" r:id="rId1342" display="pw:\\SRVPW3.pls.planservi.com.br:Projetos\Documents\C0849 - DER\40_Emissao\03_GRD\0-GRDs_Enviadas DER\26ºMEDIÇÃO-26-08-2024 A 25-09-24\MR.DER-0786_24-Substituir Arquivos Digitais\" xr:uid="{579D56E0-58B8-43A2-97BC-9340A6099463}"/>
    <hyperlink ref="AW124" r:id="rId1343" display="pw:\\SRVPW3.pls.planservi.com.br:Projetos\Documents\C0849 - DER\40_Emissao\03_GRD\0-GRDs_Enviadas DER\26ºMEDIÇÃO-26-08-2024 A 25-09-24\MR.DER-0786_24-Substituir Arquivos Digitais\" xr:uid="{38DE1280-E836-4C7E-ABF0-16383C188BF1}"/>
    <hyperlink ref="AW126" r:id="rId1344" display="pw:\\SRVPW3.pls.planservi.com.br:Projetos\Documents\C0849 - DER\40_Emissao\03_GRD\0-GRDs_Enviadas DER\26ºMEDIÇÃO-26-08-2024 A 25-09-24\MR.DER-0786_24-Substituir Arquivos Digitais\" xr:uid="{54B9253D-144F-4772-8B50-B79C0C8C9B32}"/>
    <hyperlink ref="AW125" r:id="rId1345" display="pw:\\SRVPW3.pls.planservi.com.br:Projetos\Documents\C0849 - DER\40_Emissao\03_GRD\0-GRDs_Enviadas DER\26ºMEDIÇÃO-26-08-2024 A 25-09-24\MR.DER-0785_24\" xr:uid="{DF1B0528-CBA6-4E87-9BA1-6D6BA76706FE}"/>
    <hyperlink ref="AW128" r:id="rId1346" display="pw:\\SRVPW3.pls.planservi.com.br:Projetos\Documents\C0849 - DER\40_Emissao\03_GRD\0-GRDs_Enviadas DER\26ºMEDIÇÃO-26-08-2024 A 25-09-24\MR.DER-0785_24\" xr:uid="{563C37A0-F1F9-4600-9673-8C581AD191C5}"/>
    <hyperlink ref="AW129" r:id="rId1347" display="pw:\\SRVPW3.pls.planservi.com.br:Projetos\Documents\C0849 - DER\40_Emissao\03_GRD\0-GRDs_Enviadas DER\26ºMEDIÇÃO-26-08-2024 A 25-09-24\MR.DER-0785_24\" xr:uid="{107CAFFE-02BF-40B8-8810-AA6E2B1D4E2F}"/>
    <hyperlink ref="AW130" r:id="rId1348" display="pw:\\SRVPW3.pls.planservi.com.br:Projetos\Documents\C0849 - DER\40_Emissao\03_GRD\0-GRDs_Enviadas DER\26ºMEDIÇÃO-26-08-2024 A 25-09-24\MR.DER-0785_24\" xr:uid="{5ABE2677-3F0B-4C42-8917-BC0B13132609}"/>
    <hyperlink ref="AW133" r:id="rId1349" display="pw:\\SRVPW3.pls.planservi.com.br:Projetos\Documents\C0849 - DER\40_Emissao\03_GRD\0-GRDs_Enviadas DER\26ºMEDIÇÃO-26-08-2024 A 25-09-24\MR.DER-0785_24\" xr:uid="{FE1A5054-312F-47DB-A7FC-53D2ECC01C8F}"/>
    <hyperlink ref="AW107" r:id="rId1350" display="pw:\\SRVPW3.pls.planservi.com.br:Projetos\Documents\C0849 - DER\40_Emissao\03_GRD\0-GRDs_Enviadas DER\26ºMEDIÇÃO-26-08-2024 A 25-09-24\MR.DER-0785_24\" xr:uid="{5604E969-004F-4E2C-A56D-7950F054D5F5}"/>
    <hyperlink ref="AW115" r:id="rId1351" display="pw:\\SRVPW3.pls.planservi.com.br:Projetos\Documents\C0849 - DER\40_Emissao\03_GRD\0-GRDs_Enviadas DER\26ºMEDIÇÃO-26-08-2024 A 25-09-24\MR.DER-0785_24\" xr:uid="{523CBA2D-ACF1-4D87-9F73-5CCB8E3A1636}"/>
    <hyperlink ref="AW116" r:id="rId1352" display="pw:\\SRVPW3.pls.planservi.com.br:Projetos\Documents\C0849 - DER\40_Emissao\03_GRD\0-GRDs_Enviadas DER\26ºMEDIÇÃO-26-08-2024 A 25-09-24\MR.DER-0785_24\" xr:uid="{14F82906-CCC1-47C0-970B-DE83BA314AD4}"/>
    <hyperlink ref="AQ229" r:id="rId1353" display="pw:\\SRVPW3.pls.planservi.com.br:Projetos\Documents\C0849 - DER\40_Emissao\03_GRD\0-GRDs_Enviadas DER\26ºMEDIÇÃO-26-08-2024 A 25-09-24\MR.DER-0783_24-SP 097-Entrega Final-L07\" xr:uid="{B20D9049-D5C8-479E-B9F5-6AEBD1EA1971}"/>
    <hyperlink ref="AQ230" r:id="rId1354" display="pw:\\SRVPW3.pls.planservi.com.br:Projetos\Documents\C0849 - DER\40_Emissao\03_GRD\0-GRDs_Enviadas DER\26ºMEDIÇÃO-26-08-2024 A 25-09-24\MR.DER-0783_24-SP 097-Entrega Final-L07\" xr:uid="{F3047DFD-2CAA-4FE6-A004-EB8291F23ABA}"/>
    <hyperlink ref="AQ231" r:id="rId1355" display="pw:\\SRVPW3.pls.planservi.com.br:Projetos\Documents\C0849 - DER\40_Emissao\03_GRD\0-GRDs_Enviadas DER\26ºMEDIÇÃO-26-08-2024 A 25-09-24\MR.DER-0783_24-SP 097-Entrega Final-L07\" xr:uid="{D290E67C-BC74-455B-9DC6-5EF10CD28F87}"/>
    <hyperlink ref="AQ232" r:id="rId1356" display="pw:\\SRVPW3.pls.planservi.com.br:Projetos\Documents\C0849 - DER\40_Emissao\03_GRD\0-GRDs_Enviadas DER\26ºMEDIÇÃO-26-08-2024 A 25-09-24\MR.DER-0783_24-SP 097-Entrega Final-L07\" xr:uid="{89BD1446-5097-4B8A-9D31-CA980F90595A}"/>
    <hyperlink ref="AQ233" r:id="rId1357" display="pw:\\SRVPW3.pls.planservi.com.br:Projetos\Documents\C0849 - DER\40_Emissao\03_GRD\0-GRDs_Enviadas DER\26ºMEDIÇÃO-26-08-2024 A 25-09-24\MR.DER-0783_24-SP 097-Entrega Final-L07\" xr:uid="{E74BAB37-61AA-4F9F-BD97-A7F6B09A3BBE}"/>
    <hyperlink ref="AQ234" r:id="rId1358" display="pw:\\SRVPW3.pls.planservi.com.br:Projetos\Documents\C0849 - DER\40_Emissao\03_GRD\0-GRDs_Enviadas DER\26ºMEDIÇÃO-26-08-2024 A 25-09-24\MR.DER-0783_24-SP 097-Entrega Final-L07\" xr:uid="{50C2DA59-84D7-4755-AB5E-D36D9F0FF286}"/>
    <hyperlink ref="AQ235" r:id="rId1359" display="pw:\\SRVPW3.pls.planservi.com.br:Projetos\Documents\C0849 - DER\40_Emissao\03_GRD\0-GRDs_Enviadas DER\26ºMEDIÇÃO-26-08-2024 A 25-09-24\MR.DER-0783_24-SP 097-Entrega Final-L07\" xr:uid="{4DCE03F3-20DB-4763-B857-9CB68E2C159A}"/>
    <hyperlink ref="AQ236" r:id="rId1360" display="pw:\\SRVPW3.pls.planservi.com.br:Projetos\Documents\C0849 - DER\40_Emissao\03_GRD\0-GRDs_Enviadas DER\26ºMEDIÇÃO-26-08-2024 A 25-09-24\MR.DER-0783_24-SP 097-Entrega Final-L07\" xr:uid="{671B3B04-465B-49AA-8762-7131192A16AD}"/>
    <hyperlink ref="AQ237" r:id="rId1361" display="pw:\\SRVPW3.pls.planservi.com.br:Projetos\Documents\C0849 - DER\40_Emissao\03_GRD\0-GRDs_Enviadas DER\26ºMEDIÇÃO-26-08-2024 A 25-09-24\MR.DER-0783_24-SP 097-Entrega Final-L07\" xr:uid="{B24AAA49-792A-45F3-A9FC-7AD65F4E9278}"/>
    <hyperlink ref="AQ238" r:id="rId1362" display="pw:\\SRVPW3.pls.planservi.com.br:Projetos\Documents\C0849 - DER\40_Emissao\03_GRD\0-GRDs_Enviadas DER\26ºMEDIÇÃO-26-08-2024 A 25-09-24\MR.DER-0783_24-SP 097-Entrega Final-L07\" xr:uid="{2F897D32-98FA-4992-A2FE-1ABF61C78228}"/>
    <hyperlink ref="AQ239" r:id="rId1363" display="pw:\\SRVPW3.pls.planservi.com.br:Projetos\Documents\C0849 - DER\40_Emissao\03_GRD\0-GRDs_Enviadas DER\26ºMEDIÇÃO-26-08-2024 A 25-09-24\MR.DER-0783_24-SP 097-Entrega Final-L07\" xr:uid="{7119D80F-9F93-40E6-B170-1CA2CEE87950}"/>
    <hyperlink ref="AQ240" r:id="rId1364" display="pw:\\SRVPW3.pls.planservi.com.br:Projetos\Documents\C0849 - DER\40_Emissao\03_GRD\0-GRDs_Enviadas DER\26ºMEDIÇÃO-26-08-2024 A 25-09-24\MR.DER-0783_24-SP 097-Entrega Final-L07\" xr:uid="{A8D00F6D-D739-4E79-AB80-66368A2BB8C6}"/>
    <hyperlink ref="AQ241" r:id="rId1365" display="pw:\\SRVPW3.pls.planservi.com.br:Projetos\Documents\C0849 - DER\40_Emissao\03_GRD\0-GRDs_Enviadas DER\26ºMEDIÇÃO-26-08-2024 A 25-09-24\MR.DER-0783_24-SP 097-Entrega Final-L07\" xr:uid="{2CED6CBE-4ABF-4AEF-8C50-51C06043581B}"/>
    <hyperlink ref="AQ242" r:id="rId1366" display="pw:\\SRVPW3.pls.planservi.com.br:Projetos\Documents\C0849 - DER\40_Emissao\03_GRD\0-GRDs_Enviadas DER\26ºMEDIÇÃO-26-08-2024 A 25-09-24\MR.DER-0783_24-SP 097-Entrega Final-L07\" xr:uid="{A9E0BF73-31F8-4F02-952D-DE59C4A46464}"/>
    <hyperlink ref="AQ243" r:id="rId1367" display="pw:\\SRVPW3.pls.planservi.com.br:Projetos\Documents\C0849 - DER\40_Emissao\03_GRD\0-GRDs_Enviadas DER\26ºMEDIÇÃO-26-08-2024 A 25-09-24\MR.DER-0783_24-SP 097-Entrega Final-L07\" xr:uid="{2D99C2A0-3A8F-43E3-97B2-CC1C80802AC2}"/>
    <hyperlink ref="AQ244" r:id="rId1368" display="pw:\\SRVPW3.pls.planservi.com.br:Projetos\Documents\C0849 - DER\40_Emissao\03_GRD\0-GRDs_Enviadas DER\26ºMEDIÇÃO-26-08-2024 A 25-09-24\MR.DER-0783_24-SP 097-Entrega Final-L07\" xr:uid="{41B017A0-A931-4045-923B-CF41E3248D78}"/>
    <hyperlink ref="AQ245" r:id="rId1369" display="pw:\\SRVPW3.pls.planservi.com.br:Projetos\Documents\C0849 - DER\40_Emissao\03_GRD\0-GRDs_Enviadas DER\26ºMEDIÇÃO-26-08-2024 A 25-09-24\MR.DER-0783_24-SP 097-Entrega Final-L07\" xr:uid="{63246F24-C35D-48DC-B366-2AE77EDFDA39}"/>
    <hyperlink ref="AQ246" r:id="rId1370" display="pw:\\SRVPW3.pls.planservi.com.br:Projetos\Documents\C0849 - DER\40_Emissao\03_GRD\0-GRDs_Enviadas DER\26ºMEDIÇÃO-26-08-2024 A 25-09-24\MR.DER-0783_24-SP 097-Entrega Final-L07\" xr:uid="{2F76A990-3F7E-4718-94A9-3D7425DF475B}"/>
    <hyperlink ref="AQ228" r:id="rId1371" display="pw:\\SRVPW3.pls.planservi.com.br:Projetos\Documents\C0849 - DER\40_Emissao\03_GRD\0-GRDs_Enviadas DER\26ºMEDIÇÃO-26-08-2024 A 25-09-24\MR.DER-0782_24-SP 097-Entrega Final-L03\" xr:uid="{E146C084-62CC-4B9F-9507-EC71F3BEADEF}"/>
    <hyperlink ref="AQ225" r:id="rId1372" display="pw:\\SRVPW3.pls.planservi.com.br:Projetos\Documents\C0849 - DER\40_Emissao\03_GRD\0-GRDs_Enviadas DER\26ºMEDIÇÃO-26-08-2024 A 25-09-24\MR.DER-0782_24-SP 097-Entrega Final-L03\" xr:uid="{5687C680-6648-4E3F-9F40-69F70F74156C}"/>
    <hyperlink ref="AQ226" r:id="rId1373" display="pw:\\SRVPW3.pls.planservi.com.br:Projetos\Documents\C0849 - DER\40_Emissao\03_GRD\0-GRDs_Enviadas DER\26ºMEDIÇÃO-26-08-2024 A 25-09-24\MR.DER-0782_24-SP 097-Entrega Final-L03\" xr:uid="{BF620031-D4E5-447B-9CFC-FD758D4A84C4}"/>
    <hyperlink ref="AQ227" r:id="rId1374" display="pw:\\SRVPW3.pls.planservi.com.br:Projetos\Documents\C0849 - DER\40_Emissao\03_GRD\0-GRDs_Enviadas DER\26ºMEDIÇÃO-26-08-2024 A 25-09-24\MR.DER-0782_24-SP 097-Entrega Final-L03\" xr:uid="{4E8157D2-EA6C-491B-9905-929C41D53DA8}"/>
    <hyperlink ref="AQ219" r:id="rId1375" display="pw:\\SRVPW3.pls.planservi.com.br:Projetos\Documents\C0849 - DER\40_Emissao\03_GRD\0-GRDs_Enviadas DER\26ºMEDIÇÃO-26-08-2024 A 25-09-24\MR.DER-0781_24-SP 097-Entrega Final-L02\" xr:uid="{57BE2DD6-9629-46C5-9971-CA01BC188B2E}"/>
    <hyperlink ref="AQ220" r:id="rId1376" display="pw:\\SRVPW3.pls.planservi.com.br:Projetos\Documents\C0849 - DER\40_Emissao\03_GRD\0-GRDs_Enviadas DER\26ºMEDIÇÃO-26-08-2024 A 25-09-24\MR.DER-0781_24-SP 097-Entrega Final-L02\" xr:uid="{F8883A35-8DC4-43C3-8EBA-27D11FD56D59}"/>
    <hyperlink ref="AQ221" r:id="rId1377" display="pw:\\SRVPW3.pls.planservi.com.br:Projetos\Documents\C0849 - DER\40_Emissao\03_GRD\0-GRDs_Enviadas DER\26ºMEDIÇÃO-26-08-2024 A 25-09-24\MR.DER-0781_24-SP 097-Entrega Final-L02\" xr:uid="{97F02C9F-4FC5-49F9-B6C7-99100E5FACBE}"/>
    <hyperlink ref="AQ222" r:id="rId1378" display="pw:\\SRVPW3.pls.planservi.com.br:Projetos\Documents\C0849 - DER\40_Emissao\03_GRD\0-GRDs_Enviadas DER\26ºMEDIÇÃO-26-08-2024 A 25-09-24\MR.DER-0781_24-SP 097-Entrega Final-L02\" xr:uid="{BFE1E4F2-53D8-46B7-9956-C947128827AA}"/>
    <hyperlink ref="AQ223" r:id="rId1379" display="pw:\\SRVPW3.pls.planservi.com.br:Projetos\Documents\C0849 - DER\40_Emissao\03_GRD\0-GRDs_Enviadas DER\26ºMEDIÇÃO-26-08-2024 A 25-09-24\MR.DER-0781_24-SP 097-Entrega Final-L02\" xr:uid="{2BDE6C7A-82E1-4A03-A3D0-F54C83A8AE18}"/>
    <hyperlink ref="AQ224" r:id="rId1380" display="pw:\\SRVPW3.pls.planservi.com.br:Projetos\Documents\C0849 - DER\40_Emissao\03_GRD\0-GRDs_Enviadas DER\26ºMEDIÇÃO-26-08-2024 A 25-09-24\MR.DER-0781_24-SP 097-Entrega Final-L02\" xr:uid="{71BBAEEA-6712-458A-88B2-C677DC760FE8}"/>
    <hyperlink ref="AQ215" r:id="rId1381" display="pw:\\SRVPW3.pls.planservi.com.br:Projetos\Documents\C0849 - DER\40_Emissao\03_GRD\0-GRDs_Enviadas DER\26ºMEDIÇÃO-26-08-2024 A 25-09-24\MR.DER-0780_24-SP 097-Entrega Final-L01\" xr:uid="{8C5D9D7E-2AB8-4948-9FFB-6B0F042C5560}"/>
    <hyperlink ref="AQ216" r:id="rId1382" display="pw:\\SRVPW3.pls.planservi.com.br:Projetos\Documents\C0849 - DER\40_Emissao\03_GRD\0-GRDs_Enviadas DER\26ºMEDIÇÃO-26-08-2024 A 25-09-24\MR.DER-0780_24-SP 097-Entrega Final-L01\" xr:uid="{BFC62C40-2010-487C-AD36-1B5E53F5D8A5}"/>
    <hyperlink ref="AW268" r:id="rId1383" display="pw:\\SRVPW3.pls.planservi.com.br:Projetos\Documents\C0849 - DER\40_Emissao\03_GRD\0-GRDs_Enviadas DER\26ºMEDIÇÃO-26-08-2024 A 25-09-24\MR.DER-0779_24-SP 097-Entrega Final-G18\" xr:uid="{DE254EBF-54A0-4C89-B809-F1150CD05F0B}"/>
    <hyperlink ref="AW269" r:id="rId1384" display="pw:\\SRVPW3.pls.planservi.com.br:Projetos\Documents\C0849 - DER\40_Emissao\03_GRD\0-GRDs_Enviadas DER\26ºMEDIÇÃO-26-08-2024 A 25-09-24\MR.DER-0779_24-SP 097-Entrega Final-G18\" xr:uid="{80D54718-2EB7-44EA-95B2-45F6F621FD5F}"/>
    <hyperlink ref="AW270" r:id="rId1385" display="pw:\\SRVPW3.pls.planservi.com.br:Projetos\Documents\C0849 - DER\40_Emissao\03_GRD\0-GRDs_Enviadas DER\26ºMEDIÇÃO-26-08-2024 A 25-09-24\MR.DER-0779_24-SP 097-Entrega Final-G18\" xr:uid="{B32998C3-AF96-4891-AE6F-AECCFCF718CC}"/>
    <hyperlink ref="Y271" r:id="rId1386" display="pw:\\SRVPW3.pls.planservi.com.br:Projetos\Documents\C0849 - DER\40_Emissao\03_GRD\0-GRDs_Enviadas DER\26ºMEDIÇÃO-26-08-2024 A 25-09-24\MR.DER-0778_24-SP 097-Entrega Final-G15\" xr:uid="{98A260A0-8E8A-4A28-948E-2D45B464608E}"/>
    <hyperlink ref="Y272" r:id="rId1387" display="pw:\\SRVPW3.pls.planservi.com.br:Projetos\Documents\C0849 - DER\40_Emissao\03_GRD\0-GRDs_Enviadas DER\26ºMEDIÇÃO-26-08-2024 A 25-09-24\MR.DER-0778_24-SP 097-Entrega Final-G15\" xr:uid="{A9D01722-68F4-4632-9028-292C77699186}"/>
    <hyperlink ref="AE273" r:id="rId1388" display="pw:\\SRVPW3.pls.planservi.com.br:Projetos\Documents\C0849 - DER\40_Emissao\03_GRD\0-GRDs_Enviadas DER\26ºMEDIÇÃO-26-08-2024 A 25-09-24\MR.DER-0778_24-SP 097-Entrega Final-G15\" xr:uid="{2D897182-28C3-4B86-9337-2FCB4B5E4AEB}"/>
    <hyperlink ref="BU13" r:id="rId1389" display="pw:\\SRVPW3.pls.planservi.com.br:Projetos\Documents\C0849 - DER\40_Emissao\03_GRD\0-GRDs_Enviadas DER\26ºMEDIÇÃO-26-08-2024 A 25-09-24\MR.DER-0777_24-SP 097-Entrega Final-G14\" xr:uid="{0640979F-C497-407C-884A-9AEF889DD180}"/>
    <hyperlink ref="BU14" r:id="rId1390" display="pw:\\SRVPW3.pls.planservi.com.br:Projetos\Documents\C0849 - DER\40_Emissao\03_GRD\0-GRDs_Enviadas DER\26ºMEDIÇÃO-26-08-2024 A 25-09-24\MR.DER-0777_24-SP 097-Entrega Final-G14\" xr:uid="{810865CA-9992-4D32-A952-8D14AADBC641}"/>
    <hyperlink ref="BU22" r:id="rId1391" display="pw:\\SRVPW3.pls.planservi.com.br:Projetos\Documents\C0849 - DER\40_Emissao\03_GRD\0-GRDs_Enviadas DER\26ºMEDIÇÃO-26-08-2024 A 25-09-24\MR.DER-0777_24-SP 097-Entrega Final-G14\" xr:uid="{03BC4507-82BF-4706-B35F-A88380CAB2C4}"/>
    <hyperlink ref="M566" r:id="rId1392" display="pw:\\SRVPW3.pls.planservi.com.br:Projetos\Documents\C0849 - DER\40_Emissao\03_GRD\0-GRDs_Enviadas DER\26ºMEDIÇÃO-26-08-2024 A 25-09-24\MR.DER-0776\" xr:uid="{0F5644EB-CE85-4FCD-BC5C-602D242AC381}"/>
    <hyperlink ref="M567" r:id="rId1393" display="pw:\\SRVPW3.pls.planservi.com.br:Projetos\Documents\C0849 - DER\40_Emissao\03_GRD\0-GRDs_Enviadas DER\26ºMEDIÇÃO-26-08-2024 A 25-09-24\MR.DER-0776\" xr:uid="{FC4CFCA4-0F10-444D-A1BE-834BD9B44FCC}"/>
    <hyperlink ref="AQ249" r:id="rId1394" display="pw:\\SRVPW3.pls.planservi.com.br:Projetos\Documents\C0849 - DER\40_Emissao\03_GRD\0-GRDs_Enviadas DER\26ºMEDIÇÃO-26-08-2024 A 25-09-24\MR.DER-0775_24-SP 097-Entrega Final-G12\" xr:uid="{DCBEA50B-FD21-42E4-879E-6C798070FF4C}"/>
    <hyperlink ref="AQ250" r:id="rId1395" display="pw:\\SRVPW3.pls.planservi.com.br:Projetos\Documents\C0849 - DER\40_Emissao\03_GRD\0-GRDs_Enviadas DER\26ºMEDIÇÃO-26-08-2024 A 25-09-24\MR.DER-0775_24-SP 097-Entrega Final-G12\" xr:uid="{B5B0D58A-4810-4653-B597-2DB0D32B56CE}"/>
    <hyperlink ref="AQ251" r:id="rId1396" display="pw:\\SRVPW3.pls.planservi.com.br:Projetos\Documents\C0849 - DER\40_Emissao\03_GRD\0-GRDs_Enviadas DER\26ºMEDIÇÃO-26-08-2024 A 25-09-24\MR.DER-0775_24-SP 097-Entrega Final-G12\" xr:uid="{F33FA6B0-9FA7-461D-8278-125106B49EA4}"/>
    <hyperlink ref="AQ252" r:id="rId1397" display="pw:\\SRVPW3.pls.planservi.com.br:Projetos\Documents\C0849 - DER\40_Emissao\03_GRD\0-GRDs_Enviadas DER\26ºMEDIÇÃO-26-08-2024 A 25-09-24\MR.DER-0775_24-SP 097-Entrega Final-G12\" xr:uid="{B0E98159-1F65-477B-B5FC-3747DF8E817D}"/>
    <hyperlink ref="AQ253" r:id="rId1398" display="pw:\\SRVPW3.pls.planservi.com.br:Projetos\Documents\C0849 - DER\40_Emissao\03_GRD\0-GRDs_Enviadas DER\26ºMEDIÇÃO-26-08-2024 A 25-09-24\MR.DER-0775_24-SP 097-Entrega Final-G12\" xr:uid="{6E98ACA2-6E20-46A7-8A1B-99C3624F2AA8}"/>
    <hyperlink ref="AQ254" r:id="rId1399" display="pw:\\SRVPW3.pls.planservi.com.br:Projetos\Documents\C0849 - DER\40_Emissao\03_GRD\0-GRDs_Enviadas DER\26ºMEDIÇÃO-26-08-2024 A 25-09-24\MR.DER-0775_24-SP 097-Entrega Final-G12\" xr:uid="{4959ED64-2E3A-4AC7-A7EA-DFB29636D493}"/>
    <hyperlink ref="AQ255" r:id="rId1400" display="pw:\\SRVPW3.pls.planservi.com.br:Projetos\Documents\C0849 - DER\40_Emissao\03_GRD\0-GRDs_Enviadas DER\26ºMEDIÇÃO-26-08-2024 A 25-09-24\MR.DER-0775_24-SP 097-Entrega Final-G12\" xr:uid="{1946F41E-A667-4A14-AB21-F164FABAAADC}"/>
    <hyperlink ref="AQ256" r:id="rId1401" display="pw:\\SRVPW3.pls.planservi.com.br:Projetos\Documents\C0849 - DER\40_Emissao\03_GRD\0-GRDs_Enviadas DER\26ºMEDIÇÃO-26-08-2024 A 25-09-24\MR.DER-0775_24-SP 097-Entrega Final-G12\" xr:uid="{13153A55-19EA-4AF7-A06D-40D2D65029F6}"/>
    <hyperlink ref="AQ257" r:id="rId1402" display="pw:\\SRVPW3.pls.planservi.com.br:Projetos\Documents\C0849 - DER\40_Emissao\03_GRD\0-GRDs_Enviadas DER\26ºMEDIÇÃO-26-08-2024 A 25-09-24\MR.DER-0775_24-SP 097-Entrega Final-G12\" xr:uid="{6AACA61E-E3D1-4AFA-9088-7B2B033C97F1}"/>
    <hyperlink ref="AQ258" r:id="rId1403" display="pw:\\SRVPW3.pls.planservi.com.br:Projetos\Documents\C0849 - DER\40_Emissao\03_GRD\0-GRDs_Enviadas DER\26ºMEDIÇÃO-26-08-2024 A 25-09-24\MR.DER-0775_24-SP 097-Entrega Final-G12\" xr:uid="{897A7285-0370-473B-8D10-375027DD9A01}"/>
    <hyperlink ref="AQ259" r:id="rId1404" display="pw:\\SRVPW3.pls.planservi.com.br:Projetos\Documents\C0849 - DER\40_Emissao\03_GRD\0-GRDs_Enviadas DER\26ºMEDIÇÃO-26-08-2024 A 25-09-24\MR.DER-0775_24-SP 097-Entrega Final-G12\" xr:uid="{B1C24848-3B47-4721-AC44-64A2CF521680}"/>
    <hyperlink ref="AQ260" r:id="rId1405" display="pw:\\SRVPW3.pls.planservi.com.br:Projetos\Documents\C0849 - DER\40_Emissao\03_GRD\0-GRDs_Enviadas DER\26ºMEDIÇÃO-26-08-2024 A 25-09-24\MR.DER-0775_24-SP 097-Entrega Final-G12\" xr:uid="{9062D47B-CE63-4B9C-B794-76999AE0C801}"/>
    <hyperlink ref="AQ261" r:id="rId1406" display="pw:\\SRVPW3.pls.planservi.com.br:Projetos\Documents\C0849 - DER\40_Emissao\03_GRD\0-GRDs_Enviadas DER\26ºMEDIÇÃO-26-08-2024 A 25-09-24\MR.DER-0775_24-SP 097-Entrega Final-G12\" xr:uid="{8FC64D36-6FB0-457B-8146-ECBAAE02C74A}"/>
    <hyperlink ref="AQ262" r:id="rId1407" display="pw:\\SRVPW3.pls.planservi.com.br:Projetos\Documents\C0849 - DER\40_Emissao\03_GRD\0-GRDs_Enviadas DER\26ºMEDIÇÃO-26-08-2024 A 25-09-24\MR.DER-0775_24-SP 097-Entrega Final-G12\" xr:uid="{539552FB-5593-41E9-992E-D5833AEF134B}"/>
    <hyperlink ref="AQ263" r:id="rId1408" display="pw:\\SRVPW3.pls.planservi.com.br:Projetos\Documents\C0849 - DER\40_Emissao\03_GRD\0-GRDs_Enviadas DER\26ºMEDIÇÃO-26-08-2024 A 25-09-24\MR.DER-0775_24-SP 097-Entrega Final-G12\" xr:uid="{199E4CE1-6ACF-4127-BC81-69AE0DFC3116}"/>
    <hyperlink ref="AQ264" r:id="rId1409" display="pw:\\SRVPW3.pls.planservi.com.br:Projetos\Documents\C0849 - DER\40_Emissao\03_GRD\0-GRDs_Enviadas DER\26ºMEDIÇÃO-26-08-2024 A 25-09-24\MR.DER-0775_24-SP 097-Entrega Final-G12\" xr:uid="{44C3A375-B1D4-49E1-BB19-C3DE4D945AFF}"/>
    <hyperlink ref="AQ265" r:id="rId1410" display="pw:\\SRVPW3.pls.planservi.com.br:Projetos\Documents\C0849 - DER\40_Emissao\03_GRD\0-GRDs_Enviadas DER\26ºMEDIÇÃO-26-08-2024 A 25-09-24\MR.DER-0775_24-SP 097-Entrega Final-G12\" xr:uid="{B6F29743-F490-4595-AF65-CDAA33167847}"/>
    <hyperlink ref="AQ266" r:id="rId1411" display="pw:\\SRVPW3.pls.planservi.com.br:Projetos\Documents\C0849 - DER\40_Emissao\03_GRD\0-GRDs_Enviadas DER\26ºMEDIÇÃO-26-08-2024 A 25-09-24\MR.DER-0775_24-SP 097-Entrega Final-G12\" xr:uid="{D501582C-A57D-4761-B714-73F3EFEA4517}"/>
    <hyperlink ref="AQ267" r:id="rId1412" display="pw:\\SRVPW3.pls.planservi.com.br:Projetos\Documents\C0849 - DER\40_Emissao\03_GRD\0-GRDs_Enviadas DER\26ºMEDIÇÃO-26-08-2024 A 25-09-24\MR.DER-0775_24-SP 097-Entrega Final-G12\" xr:uid="{4662BA9F-FAF0-4713-B336-5F9AA1FA3032}"/>
    <hyperlink ref="AW24" r:id="rId1413" display="pw:\\SRVPW3.pls.planservi.com.br:Projetos\Documents\C0849 - DER\40_Emissao\03_GRD\0-GRDs_Enviadas DER\26ºMEDIÇÃO-26-08-2024 A 25-09-24\MR.DER-0774_24-SP 097-Entrega Final-G02\" xr:uid="{FF03ED10-5480-49D4-900C-1C368261D671}"/>
    <hyperlink ref="AQ75" r:id="rId1414" display="pw:\\SRVPW3.pls.planservi.com.br:Projetos\Documents\C0849 - DER\40_Emissao\03_GRD\0-GRDs_Enviadas DER\26ºMEDIÇÃO-26-08-2024 A 25-09-24\MR.DER-0773_24-SP 097-Entrega Final-F09\" xr:uid="{B4995416-1730-47C1-B889-A40944D31E50}"/>
    <hyperlink ref="AQ76" r:id="rId1415" display="pw:\\SRVPW3.pls.planservi.com.br:Projetos\Documents\C0849 - DER\40_Emissao\03_GRD\0-GRDs_Enviadas DER\26ºMEDIÇÃO-26-08-2024 A 25-09-24\MR.DER-0773_24-SP 097-Entrega Final-F09\" xr:uid="{789897B5-C27E-46B5-A9AB-E78D919BB423}"/>
    <hyperlink ref="AK77" r:id="rId1416" display="pw:\\SRVPW3.pls.planservi.com.br:Projetos\Documents\C0849 - DER\40_Emissao\03_GRD\0-GRDs_Enviadas DER\26ºMEDIÇÃO-26-08-2024 A 25-09-24\MR.DER-0773_24-SP 097-Entrega Final-F09\" xr:uid="{31259CBA-311F-4439-AA44-DC5505DC3D8D}"/>
    <hyperlink ref="AK78" r:id="rId1417" display="pw:\\SRVPW3.pls.planservi.com.br:Projetos\Documents\C0849 - DER\40_Emissao\03_GRD\0-GRDs_Enviadas DER\26ºMEDIÇÃO-26-08-2024 A 25-09-24\MR.DER-0773_24-SP 097-Entrega Final-F09\" xr:uid="{E6050A60-3150-4835-923C-3DCAE84A6E72}"/>
    <hyperlink ref="AW57" r:id="rId1418" display="pw:\\SRVPW3.pls.planservi.com.br:Projetos\Documents\C0849 - DER\40_Emissao\03_GRD\0-GRDs_Enviadas DER\26ºMEDIÇÃO-26-08-2024 A 25-09-24\MR.DER-0772_24-SP 097-Entrega Final-F07\" xr:uid="{27ABE789-B331-46BA-AAAA-B04EE61294B9}"/>
    <hyperlink ref="BO58" r:id="rId1419" display="pw:\\SRVPW3.pls.planservi.com.br:Projetos\Documents\C0849 - DER\40_Emissao\03_GRD\0-GRDs_Enviadas DER\26ºMEDIÇÃO-26-08-2024 A 25-09-24\MR.DER-0772_24-SP 097-Entrega Final-F07\" xr:uid="{24399307-C55F-45F3-B3CB-D7364EDBC501}"/>
    <hyperlink ref="BC59" r:id="rId1420" display="pw:\\SRVPW3.pls.planservi.com.br:Projetos\Documents\C0849 - DER\40_Emissao\03_GRD\0-GRDs_Enviadas DER\26ºMEDIÇÃO-26-08-2024 A 25-09-24\MR.DER-0772_24-SP 097-Entrega Final-F07\" xr:uid="{DA06A88F-CBF4-4400-9D51-8CCE6F336696}"/>
    <hyperlink ref="AW60" r:id="rId1421" display="pw:\\SRVPW3.pls.planservi.com.br:Projetos\Documents\C0849 - DER\40_Emissao\03_GRD\0-GRDs_Enviadas DER\26ºMEDIÇÃO-26-08-2024 A 25-09-24\MR.DER-0772_24-SP 097-Entrega Final-F07\" xr:uid="{ED415337-FCEC-4AF9-8E62-E20B7943B5E0}"/>
    <hyperlink ref="BI61" r:id="rId1422" display="pw:\\SRVPW3.pls.planservi.com.br:Projetos\Documents\C0849 - DER\40_Emissao\03_GRD\0-GRDs_Enviadas DER\26ºMEDIÇÃO-26-08-2024 A 25-09-24\MR.DER-0772_24-SP 097-Entrega Final-F07\" xr:uid="{E911A7DC-CBAF-4EA8-B93C-4C17B9F4519F}"/>
    <hyperlink ref="BC62" r:id="rId1423" display="pw:\\SRVPW3.pls.planservi.com.br:Projetos\Documents\C0849 - DER\40_Emissao\03_GRD\0-GRDs_Enviadas DER\26ºMEDIÇÃO-26-08-2024 A 25-09-24\MR.DER-0772_24-SP 097-Entrega Final-F07\" xr:uid="{31EF683E-CC34-4BE7-8AF6-C251C2A1908A}"/>
    <hyperlink ref="BI63" r:id="rId1424" display="pw:\\SRVPW3.pls.planservi.com.br:Projetos\Documents\C0849 - DER\40_Emissao\03_GRD\0-GRDs_Enviadas DER\26ºMEDIÇÃO-26-08-2024 A 25-09-24\MR.DER-0772_24-SP 097-Entrega Final-F07\" xr:uid="{5CBC5926-CED1-44B6-BB54-7CB512FFA4E0}"/>
    <hyperlink ref="BI64" r:id="rId1425" display="pw:\\SRVPW3.pls.planservi.com.br:Projetos\Documents\C0849 - DER\40_Emissao\03_GRD\0-GRDs_Enviadas DER\26ºMEDIÇÃO-26-08-2024 A 25-09-24\MR.DER-0772_24-SP 097-Entrega Final-F07\" xr:uid="{248E8B6B-565E-4BCB-A6A4-C8035A8A4A0E}"/>
    <hyperlink ref="BO65" r:id="rId1426" display="pw:\\SRVPW3.pls.planservi.com.br:Projetos\Documents\C0849 - DER\40_Emissao\03_GRD\0-GRDs_Enviadas DER\26ºMEDIÇÃO-26-08-2024 A 25-09-24\MR.DER-0772_24-SP 097-Entrega Final-F07\" xr:uid="{9AAF15E9-116E-4239-BDBD-66DAE6829D0B}"/>
    <hyperlink ref="AQ66" r:id="rId1427" display="pw:\\SRVPW3.pls.planservi.com.br:Projetos\Documents\C0849 - DER\40_Emissao\03_GRD\0-GRDs_Enviadas DER\26ºMEDIÇÃO-26-08-2024 A 25-09-24\MR.DER-0772_24-SP 097-Entrega Final-F07\" xr:uid="{BB64D479-8B6C-4C40-BB31-F90F9924CD62}"/>
    <hyperlink ref="BI67" r:id="rId1428" display="pw:\\SRVPW3.pls.planservi.com.br:Projetos\Documents\C0849 - DER\40_Emissao\03_GRD\0-GRDs_Enviadas DER\26ºMEDIÇÃO-26-08-2024 A 25-09-24\MR.DER-0772_24-SP 097-Entrega Final-F07\" xr:uid="{E785D46B-EDD8-45BE-8620-5F783ECFCA7B}"/>
    <hyperlink ref="BC68" r:id="rId1429" display="pw:\\SRVPW3.pls.planservi.com.br:Projetos\Documents\C0849 - DER\40_Emissao\03_GRD\0-GRDs_Enviadas DER\26ºMEDIÇÃO-26-08-2024 A 25-09-24\MR.DER-0772_24-SP 097-Entrega Final-F07\" xr:uid="{72817C6A-96D4-44E3-AD14-7C9F0463FD07}"/>
    <hyperlink ref="BC69" r:id="rId1430" display="pw:\\SRVPW3.pls.planservi.com.br:Projetos\Documents\C0849 - DER\40_Emissao\03_GRD\0-GRDs_Enviadas DER\26ºMEDIÇÃO-26-08-2024 A 25-09-24\MR.DER-0772_24-SP 097-Entrega Final-F07\" xr:uid="{15CF1657-91B6-4FE8-A7BC-94855801E041}"/>
    <hyperlink ref="BC70" r:id="rId1431" display="pw:\\SRVPW3.pls.planservi.com.br:Projetos\Documents\C0849 - DER\40_Emissao\03_GRD\0-GRDs_Enviadas DER\26ºMEDIÇÃO-26-08-2024 A 25-09-24\MR.DER-0772_24-SP 097-Entrega Final-F07\" xr:uid="{272426CB-E0F4-472C-964F-DAD48855B1E5}"/>
    <hyperlink ref="BI71" r:id="rId1432" display="pw:\\SRVPW3.pls.planservi.com.br:Projetos\Documents\C0849 - DER\40_Emissao\03_GRD\0-GRDs_Enviadas DER\26ºMEDIÇÃO-26-08-2024 A 25-09-24\MR.DER-0772_24-SP 097-Entrega Final-F07\" xr:uid="{6B25350F-C43D-4184-898B-81D498C4CC90}"/>
    <hyperlink ref="BI72" r:id="rId1433" display="pw:\\SRVPW3.pls.planservi.com.br:Projetos\Documents\C0849 - DER\40_Emissao\03_GRD\0-GRDs_Enviadas DER\26ºMEDIÇÃO-26-08-2024 A 25-09-24\MR.DER-0772_24-SP 097-Entrega Final-F07\" xr:uid="{D803F13D-E469-4891-9A94-B158D18ADF62}"/>
    <hyperlink ref="BC73" r:id="rId1434" display="pw:\\SRVPW3.pls.planservi.com.br:Projetos\Documents\C0849 - DER\40_Emissao\03_GRD\0-GRDs_Enviadas DER\26ºMEDIÇÃO-26-08-2024 A 25-09-24\MR.DER-0772_24-SP 097-Entrega Final-F07\" xr:uid="{A7B43FF1-9DB1-43C9-A706-4971D7E0BF7A}"/>
    <hyperlink ref="BI74" r:id="rId1435" display="pw:\\SRVPW3.pls.planservi.com.br:Projetos\Documents\C0849 - DER\40_Emissao\03_GRD\0-GRDs_Enviadas DER\26ºMEDIÇÃO-26-08-2024 A 25-09-24\MR.DER-0772_24-SP 097-Entrega Final-F07\" xr:uid="{466C8A57-F79C-432B-BC2B-3083DB8AC3F4}"/>
    <hyperlink ref="AK79" r:id="rId1436" display="pw:\\SRVPW3.pls.planservi.com.br:Projetos\Documents\C0849 - DER\40_Emissao\03_GRD\0-GRDs_Enviadas DER\26ºMEDIÇÃO-26-08-2024 A 25-09-24\MR.DER-0772_24-SP 097-Entrega Final-F07\" xr:uid="{B346C71C-7F78-43C4-ACEE-77001180CC0C}"/>
    <hyperlink ref="AW80" r:id="rId1437" display="pw:\\SRVPW3.pls.planservi.com.br:Projetos\Documents\C0849 - DER\40_Emissao\03_GRD\0-GRDs_Enviadas DER\26ºMEDIÇÃO-26-08-2024 A 25-09-24\MR.DER-0772_24-SP 097-Entrega Final-F07\" xr:uid="{7CA1B617-91FD-40C3-B27F-E8A97E76B873}"/>
    <hyperlink ref="AE56" r:id="rId1438" display="pw:\\SRVPW3.pls.planservi.com.br:Projetos\Documents\C0849 - DER\40_Emissao\03_GRD\0-GRDs_Enviadas DER\26ºMEDIÇÃO-26-08-2024 A 25-09-24\MR.DER-0771_24-SP 097-Entrega Final-F05\" xr:uid="{82D31FD3-EAC7-47D8-9F87-4A86B83365D5}"/>
    <hyperlink ref="AK45" r:id="rId1439" display="pw:\\SRVPW3.pls.planservi.com.br:Projetos\Documents\C0849 - DER\40_Emissao\03_GRD\0-GRDs_Enviadas DER\26ºMEDIÇÃO-26-08-2024 A 25-09-24\MR.DER-0770_24-SP 097-Entrega Final-F03\" xr:uid="{091962B7-8D73-4242-9F33-2F6485DBC860}"/>
    <hyperlink ref="AK49" r:id="rId1440" display="pw:\\SRVPW3.pls.planservi.com.br:Projetos\Documents\C0849 - DER\40_Emissao\03_GRD\0-GRDs_Enviadas DER\26ºMEDIÇÃO-26-08-2024 A 25-09-24\MR.DER-0770_24-SP 097-Entrega Final-F03\" xr:uid="{06E3CEF2-877E-4684-9223-F9F384F27CB2}"/>
    <hyperlink ref="AK52" r:id="rId1441" display="pw:\\SRVPW3.pls.planservi.com.br:Projetos\Documents\C0849 - DER\40_Emissao\03_GRD\0-GRDs_Enviadas DER\26ºMEDIÇÃO-26-08-2024 A 25-09-24\MR.DER-0770_24-SP 097-Entrega Final-F03\" xr:uid="{15763B4F-C8D4-4D73-B5B6-876D469EE65B}"/>
    <hyperlink ref="AQ53" r:id="rId1442" display="pw:\\SRVPW3.pls.planservi.com.br:Projetos\Documents\C0849 - DER\40_Emissao\03_GRD\0-GRDs_Enviadas DER\26ºMEDIÇÃO-26-08-2024 A 25-09-24\MR.DER-0770_24-SP 097-Entrega Final-F03\" xr:uid="{E8A3D3C6-3DC9-43F7-B9F6-F711D59A6B2A}"/>
    <hyperlink ref="AK46" r:id="rId1443" display="pw:\\SRVPW3.pls.planservi.com.br:Projetos\Documents\C0849 - DER\40_Emissao\03_GRD\0-GRDs_Enviadas DER\26ºMEDIÇÃO-26-08-2024 A 25-09-24\MR.DER-0770_24-SP 097-Entrega Final-F03\" xr:uid="{437C633B-C6BC-4724-A19B-A358C14C030E}"/>
    <hyperlink ref="AK47" r:id="rId1444" display="pw:\\SRVPW3.pls.planservi.com.br:Projetos\Documents\C0849 - DER\40_Emissao\03_GRD\0-GRDs_Enviadas DER\26ºMEDIÇÃO-26-08-2024 A 25-09-24\MR.DER-0770_24-SP 097-Entrega Final-F03\" xr:uid="{FB7FA169-C498-4132-A71A-927217336A02}"/>
    <hyperlink ref="AK48" r:id="rId1445" display="pw:\\SRVPW3.pls.planservi.com.br:Projetos\Documents\C0849 - DER\40_Emissao\03_GRD\0-GRDs_Enviadas DER\26ºMEDIÇÃO-26-08-2024 A 25-09-24\MR.DER-0770_24-SP 097-Entrega Final-F03\" xr:uid="{53A906E1-4963-4F09-BA58-2DA479D646C9}"/>
    <hyperlink ref="AK50" r:id="rId1446" display="pw:\\SRVPW3.pls.planservi.com.br:Projetos\Documents\C0849 - DER\40_Emissao\03_GRD\0-GRDs_Enviadas DER\26ºMEDIÇÃO-26-08-2024 A 25-09-24\MR.DER-0770_24-SP 097-Entrega Final-F03\" xr:uid="{30DAF5F3-4276-48EB-867D-CB33BE0E2C72}"/>
    <hyperlink ref="AK51" r:id="rId1447" display="pw:\\SRVPW3.pls.planservi.com.br:Projetos\Documents\C0849 - DER\40_Emissao\03_GRD\0-GRDs_Enviadas DER\26ºMEDIÇÃO-26-08-2024 A 25-09-24\MR.DER-0770_24-SP 097-Entrega Final-F03\" xr:uid="{B9A07639-A881-4B6A-8955-EFF7C40AC91C}"/>
    <hyperlink ref="AE54" r:id="rId1448" display="pw:\\SRVPW3.pls.planservi.com.br:Projetos\Documents\C0849 - DER\40_Emissao\03_GRD\0-GRDs_Enviadas DER\26ºMEDIÇÃO-26-08-2024 A 25-09-24\MR.DER-0770_24-SP 097-Entrega Final-F03\" xr:uid="{BA7F0020-5DD0-4C95-AA28-F071A0C05F3D}"/>
    <hyperlink ref="Y55" r:id="rId1449" display="pw:\\SRVPW3.pls.planservi.com.br:Projetos\Documents\C0849 - DER\40_Emissao\03_GRD\0-GRDs_Enviadas DER\26ºMEDIÇÃO-26-08-2024 A 25-09-24\MR.DER-0770_24-SP 097-Entrega Final-F03\" xr:uid="{4DF2AB8C-F240-4EEC-B779-635A4CE3558A}"/>
    <hyperlink ref="AK88" r:id="rId1450" display="pw:\\SRVPW3.pls.planservi.com.br:Projetos\Documents\C0849 - DER\40_Emissao\03_GRD\0-GRDs_Enviadas DER\26ºMEDIÇÃO-26-08-2024 A 25-09-24\MR.DER-0759_24\" xr:uid="{780CF04B-86C2-41E1-B673-34FE4DD1F4B8}"/>
    <hyperlink ref="AK89" r:id="rId1451" display="pw:\\SRVPW3.pls.planservi.com.br:Projetos\Documents\C0849 - DER\40_Emissao\03_GRD\0-GRDs_Enviadas DER\26ºMEDIÇÃO-26-08-2024 A 25-09-24\MR.DER-0759_24\" xr:uid="{36FEB95B-2291-4F14-9ADE-DF278E5AEA7A}"/>
    <hyperlink ref="AK90" r:id="rId1452" display="pw:\\SRVPW3.pls.planservi.com.br:Projetos\Documents\C0849 - DER\40_Emissao\03_GRD\0-GRDs_Enviadas DER\26ºMEDIÇÃO-26-08-2024 A 25-09-24\MR.DER-0759_24\" xr:uid="{97D448EC-A4D3-4A5E-8E29-38CDCEA34F7A}"/>
    <hyperlink ref="AK91" r:id="rId1453" display="pw:\\SRVPW3.pls.planservi.com.br:Projetos\Documents\C0849 - DER\40_Emissao\03_GRD\0-GRDs_Enviadas DER\26ºMEDIÇÃO-26-08-2024 A 25-09-24\MR.DER-0759_24\" xr:uid="{3D5FAF27-276C-4BE7-99DE-3C9473408182}"/>
    <hyperlink ref="AK92" r:id="rId1454" display="pw:\\SRVPW3.pls.planservi.com.br:Projetos\Documents\C0849 - DER\40_Emissao\03_GRD\0-GRDs_Enviadas DER\26ºMEDIÇÃO-26-08-2024 A 25-09-24\MR.DER-0759_24\" xr:uid="{95F23461-5584-4DEF-A2C7-8456A1B8B1CA}"/>
    <hyperlink ref="AK93" r:id="rId1455" display="pw:\\SRVPW3.pls.planservi.com.br:Projetos\Documents\C0849 - DER\40_Emissao\03_GRD\0-GRDs_Enviadas DER\26ºMEDIÇÃO-26-08-2024 A 25-09-24\MR.DER-0759_24\" xr:uid="{BC42C9BB-19FC-4409-9547-B26E87277158}"/>
    <hyperlink ref="AK95" r:id="rId1456" display="pw:\\SRVPW3.pls.planservi.com.br:Projetos\Documents\C0849 - DER\40_Emissao\03_GRD\0-GRDs_Enviadas DER\26ºMEDIÇÃO-26-08-2024 A 25-09-24\MR.DER-0759_24\" xr:uid="{E86F6F8D-633B-4F8B-8CF3-86DE350FB9E9}"/>
    <hyperlink ref="AK96" r:id="rId1457" display="pw:\\SRVPW3.pls.planservi.com.br:Projetos\Documents\C0849 - DER\40_Emissao\03_GRD\0-GRDs_Enviadas DER\26ºMEDIÇÃO-26-08-2024 A 25-09-24\MR.DER-0759_24\" xr:uid="{DBC008DF-9A1E-4FDB-BB7A-176AA699F89F}"/>
    <hyperlink ref="AK97" r:id="rId1458" display="pw:\\SRVPW3.pls.planservi.com.br:Projetos\Documents\C0849 - DER\40_Emissao\03_GRD\0-GRDs_Enviadas DER\26ºMEDIÇÃO-26-08-2024 A 25-09-24\MR.DER-0759_24\" xr:uid="{600D0550-A724-4467-B9AA-F9605ADE87A8}"/>
    <hyperlink ref="AK98" r:id="rId1459" display="pw:\\SRVPW3.pls.planservi.com.br:Projetos\Documents\C0849 - DER\40_Emissao\03_GRD\0-GRDs_Enviadas DER\26ºMEDIÇÃO-26-08-2024 A 25-09-24\MR.DER-0759_24\" xr:uid="{2F6F8A84-FA3F-4081-873A-9333D08759C4}"/>
    <hyperlink ref="AK99" r:id="rId1460" display="pw:\\SRVPW3.pls.planservi.com.br:Projetos\Documents\C0849 - DER\40_Emissao\03_GRD\0-GRDs_Enviadas DER\26ºMEDIÇÃO-26-08-2024 A 25-09-24\MR.DER-0759_24\" xr:uid="{5F642EAC-DA5D-462B-9EF9-0FC4E729AC9E}"/>
    <hyperlink ref="AW94" r:id="rId1461" display="pw:\\SRVPW3.pls.planservi.com.br:Projetos\Documents\C0849 - DER\40_Emissao\03_GRD\0-GRDs_Enviadas DER\26ºMEDIÇÃO-26-08-2024 A 25-09-24\MR.DER-0759_24\" xr:uid="{ADC2FC66-AC8C-4288-A35C-FB0CEA9E9B5C}"/>
    <hyperlink ref="AW100" r:id="rId1462" display="pw:\\SRVPW3.pls.planservi.com.br:Projetos\Documents\C0849 - DER\40_Emissao\03_GRD\0-GRDs_Enviadas DER\26ºMEDIÇÃO-26-08-2024 A 25-09-24\MR.DER-0759_24\" xr:uid="{E02321E7-8D2B-46DF-9928-592F655DC870}"/>
    <hyperlink ref="AK101" r:id="rId1463" display="pw:\\SRVPW3.pls.planservi.com.br:Projetos\Documents\C0849 - DER\40_Emissao\03_GRD\0-GRDs_Enviadas DER\26ºMEDIÇÃO-26-08-2024 A 25-09-24\MR.DER-0759_24\" xr:uid="{09ACF479-06F6-48BF-B058-95E51E6CB4B9}"/>
    <hyperlink ref="AW102" r:id="rId1464" display="pw:\\SRVPW3.pls.planservi.com.br:Projetos\Documents\C0849 - DER\40_Emissao\03_GRD\0-GRDs_Enviadas DER\26ºMEDIÇÃO-26-08-2024 A 25-09-24\MR.DER-0759_24\" xr:uid="{B1CD5CA5-FEE4-4B22-8223-D13960A107FC}"/>
    <hyperlink ref="Y172" r:id="rId1465" display="pw:\\SRVPW3.pls.planservi.com.br:Projetos\Documents\C0849 - DER\40_Emissao\03_GRD\0-GRDs_Enviadas DER\26ºMEDIÇÃO-26-08-2024 A 25-09-24\MR.DER-0758_24\" xr:uid="{E1C962CB-4D31-4B73-B3FF-C469247739BD}"/>
    <hyperlink ref="BC36" r:id="rId1466" display="pw:\\SRVPW3.pls.planservi.com.br:Projetos\Documents\C0849 - DER\40_Emissao\03_GRD\0-GRDs_Enviadas DER\26ºMEDIÇÃO-26-08-2024 A 25-09-24\MR.DER-0769_24-SP 097-Entrega Final-F02\" xr:uid="{3D7B27D4-B6A0-48A8-A548-54690B3A4299}"/>
    <hyperlink ref="AW37" r:id="rId1467" display="pw:\\SRVPW3.pls.planservi.com.br:Projetos\Documents\C0849 - DER\40_Emissao\03_GRD\0-GRDs_Enviadas DER\26ºMEDIÇÃO-26-08-2024 A 25-09-24\MR.DER-0769_24-SP 097-Entrega Final-F02\" xr:uid="{DFAD4993-2552-4010-8DF5-2B037F6CFD57}"/>
    <hyperlink ref="AW38" r:id="rId1468" display="pw:\\SRVPW3.pls.planservi.com.br:Projetos\Documents\C0849 - DER\40_Emissao\03_GRD\0-GRDs_Enviadas DER\26ºMEDIÇÃO-26-08-2024 A 25-09-24\MR.DER-0769_24-SP 097-Entrega Final-F02\" xr:uid="{EDFE851B-58B6-4926-AAC3-0913F1D560CB}"/>
    <hyperlink ref="AW39" r:id="rId1469" display="pw:\\SRVPW3.pls.planservi.com.br:Projetos\Documents\C0849 - DER\40_Emissao\03_GRD\0-GRDs_Enviadas DER\26ºMEDIÇÃO-26-08-2024 A 25-09-24\MR.DER-0769_24-SP 097-Entrega Final-F02\" xr:uid="{9D28FC43-69FD-4883-9963-569529C3ED2C}"/>
    <hyperlink ref="AQ40" r:id="rId1470" display="pw:\\SRVPW3.pls.planservi.com.br:Projetos\Documents\C0849 - DER\40_Emissao\03_GRD\0-GRDs_Enviadas DER\26ºMEDIÇÃO-26-08-2024 A 25-09-24\MR.DER-0769_24-SP 097-Entrega Final-F02\" xr:uid="{1373587E-60B6-4D13-B9C7-2E168FAFD222}"/>
    <hyperlink ref="AK41" r:id="rId1471" display="pw:\\SRVPW3.pls.planservi.com.br:Projetos\Documents\C0849 - DER\40_Emissao\03_GRD\0-GRDs_Enviadas DER\26ºMEDIÇÃO-26-08-2024 A 25-09-24\MR.DER-0769_24-SP 097-Entrega Final-F02\" xr:uid="{8F5B2349-8FCF-4A69-8E12-F233D69F8DA9}"/>
    <hyperlink ref="AW42" r:id="rId1472" display="pw:\\SRVPW3.pls.planservi.com.br:Projetos\Documents\C0849 - DER\40_Emissao\03_GRD\0-GRDs_Enviadas DER\26ºMEDIÇÃO-26-08-2024 A 25-09-24\MR.DER-0769_24-SP 097-Entrega Final-F02\" xr:uid="{BF95BE4A-BB32-4AF5-8305-351E87236488}"/>
    <hyperlink ref="AQ43" r:id="rId1473" display="pw:\\SRVPW3.pls.planservi.com.br:Projetos\Documents\C0849 - DER\40_Emissao\03_GRD\0-GRDs_Enviadas DER\26ºMEDIÇÃO-26-08-2024 A 25-09-24\MR.DER-0769_24-SP 097-Entrega Final-F02\" xr:uid="{9BE23982-005A-4958-8D7E-BEF413BEBB25}"/>
    <hyperlink ref="AK44" r:id="rId1474" display="pw:\\SRVPW3.pls.planservi.com.br:Projetos\Documents\C0849 - DER\40_Emissao\03_GRD\0-GRDs_Enviadas DER\26ºMEDIÇÃO-26-08-2024 A 25-09-24\MR.DER-0769_24-SP 097-Entrega Final-F02\" xr:uid="{1148380D-3499-4565-A4E6-B64840394763}"/>
    <hyperlink ref="AW487" r:id="rId1475" display="pw:\\SRVPW3.pls.planservi.com.br:Projetos\Documents\C0849 - DER\40_Emissao\03_GRD\0-GRDs_Enviadas DER\26ºMEDIÇÃO-26-08-2024 A 25-09-24\MR.DER-0768_24-SP 097-Entrega Final-C09\" xr:uid="{73EEA80B-DF35-4D41-B9E5-6053C46DF532}"/>
    <hyperlink ref="AW490" r:id="rId1476" display="pw:\\SRVPW3.pls.planservi.com.br:Projetos\Documents\C0849 - DER\40_Emissao\03_GRD\0-GRDs_Enviadas DER\26ºMEDIÇÃO-26-08-2024 A 25-09-24\MR.DER-0768_24-SP 097-Entrega Final-C09\" xr:uid="{DC7DA6EC-8049-4452-A435-9A9B876067BD}"/>
    <hyperlink ref="AK488" r:id="rId1477" display="pw:\\SRVPW3.pls.planservi.com.br:Projetos\Documents\C0849 - DER\40_Emissao\03_GRD\0-GRDs_Enviadas DER\26ºMEDIÇÃO-26-08-2024 A 25-09-24\MR.DER-0768_24-SP 097-Entrega Final-C09\" xr:uid="{575C018C-E3A2-4F3E-A4FE-D135D018DF5B}"/>
    <hyperlink ref="AK489" r:id="rId1478" display="pw:\\SRVPW3.pls.planservi.com.br:Projetos\Documents\C0849 - DER\40_Emissao\03_GRD\0-GRDs_Enviadas DER\26ºMEDIÇÃO-26-08-2024 A 25-09-24\MR.DER-0768_24-SP 097-Entrega Final-C09\" xr:uid="{1414D9FC-C811-4BB4-949D-BEEFB9F36014}"/>
    <hyperlink ref="Y137" r:id="rId1479" display="pw:\\SRVPW3.pls.planservi.com.br:Projetos\Documents\C0849 - DER\40_Emissao\03_GRD\0-GRDs_Enviadas DER\26ºMEDIÇÃO-26-08-2024 A 25-09-24\MR.DER-0767_24-SP 097-Entrega Final-C03\" xr:uid="{20325D5E-C429-4DE9-82DD-E1D8E6D957C3}"/>
    <hyperlink ref="Y143" r:id="rId1480" display="pw:\\SRVPW3.pls.planservi.com.br:Projetos\Documents\C0849 - DER\40_Emissao\03_GRD\0-GRDs_Enviadas DER\26ºMEDIÇÃO-26-08-2024 A 25-09-24\MR.DER-0767_24-SP 097-Entrega Final-C03\" xr:uid="{EBE4ECB8-CE4F-402E-B5D9-F41BF5A18412}"/>
    <hyperlink ref="AQ275" r:id="rId1481" display="pw:\\SRVPW3.pls.planservi.com.br:Projetos\Documents\C0849 - DER\40_Emissao\03_GRD\0-GRDs_Enviadas DER\26ºMEDIÇÃO-26-08-2024 A 25-09-24\MR.DER-0766_24-SP 097-Entrega Final-C01\" xr:uid="{49E7A5B9-D382-4872-A6F2-A784FB0AA4E6}"/>
    <hyperlink ref="AQ276" r:id="rId1482" display="pw:\\SRVPW3.pls.planservi.com.br:Projetos\Documents\C0849 - DER\40_Emissao\03_GRD\0-GRDs_Enviadas DER\26ºMEDIÇÃO-26-08-2024 A 25-09-24\MR.DER-0766_24-SP 097-Entrega Final-C01\" xr:uid="{5C6C291A-4A30-4E2C-9F2E-5FC4189F6571}"/>
    <hyperlink ref="AQ277" r:id="rId1483" display="pw:\\SRVPW3.pls.planservi.com.br:Projetos\Documents\C0849 - DER\40_Emissao\03_GRD\0-GRDs_Enviadas DER\26ºMEDIÇÃO-26-08-2024 A 25-09-24\MR.DER-0766_24-SP 097-Entrega Final-C01\" xr:uid="{CA37330F-85FA-46FC-8AC7-786C4F0F0B81}"/>
    <hyperlink ref="AQ278" r:id="rId1484" display="pw:\\SRVPW3.pls.planservi.com.br:Projetos\Documents\C0849 - DER\40_Emissao\03_GRD\0-GRDs_Enviadas DER\26ºMEDIÇÃO-26-08-2024 A 25-09-24\MR.DER-0766_24-SP 097-Entrega Final-C01\" xr:uid="{8B5F1FF1-FB88-48DD-B127-42B002751E12}"/>
    <hyperlink ref="AQ279" r:id="rId1485" display="pw:\\SRVPW3.pls.planservi.com.br:Projetos\Documents\C0849 - DER\40_Emissao\03_GRD\0-GRDs_Enviadas DER\26ºMEDIÇÃO-26-08-2024 A 25-09-24\MR.DER-0766_24-SP 097-Entrega Final-C01\" xr:uid="{BA8FA1C5-1677-41A6-A477-089DDCCCC89B}"/>
    <hyperlink ref="AE280" r:id="rId1486" display="pw:\\SRVPW3.pls.planservi.com.br:Projetos\Documents\C0849 - DER\40_Emissao\03_GRD\0-GRDs_Enviadas DER\26ºMEDIÇÃO-26-08-2024 A 25-09-24\MR.DER-0766_24-SP 097-Entrega Final-C01\" xr:uid="{AA399D4E-1B59-4A77-967D-F9AB446E9883}"/>
    <hyperlink ref="AE282" r:id="rId1487" display="pw:\\SRVPW3.pls.planservi.com.br:Projetos\Documents\C0849 - DER\40_Emissao\03_GRD\0-GRDs_Enviadas DER\26ºMEDIÇÃO-26-08-2024 A 25-09-24\MR.DER-0766_24-SP 097-Entrega Final-C01\" xr:uid="{1F337C2A-D164-4AA6-86F8-8FBBED7A1546}"/>
    <hyperlink ref="AE283" r:id="rId1488" display="pw:\\SRVPW3.pls.planservi.com.br:Projetos\Documents\C0849 - DER\40_Emissao\03_GRD\0-GRDs_Enviadas DER\26ºMEDIÇÃO-26-08-2024 A 25-09-24\MR.DER-0766_24-SP 097-Entrega Final-C01\" xr:uid="{C2790184-E343-47FC-93EF-D05ECE7F04FB}"/>
    <hyperlink ref="AE284" r:id="rId1489" display="pw:\\SRVPW3.pls.planservi.com.br:Projetos\Documents\C0849 - DER\40_Emissao\03_GRD\0-GRDs_Enviadas DER\26ºMEDIÇÃO-26-08-2024 A 25-09-24\MR.DER-0766_24-SP 097-Entrega Final-C01\" xr:uid="{10240282-12EE-4F9E-AAAD-3C82C55F15FA}"/>
    <hyperlink ref="AE285" r:id="rId1490" display="pw:\\SRVPW3.pls.planservi.com.br:Projetos\Documents\C0849 - DER\40_Emissao\03_GRD\0-GRDs_Enviadas DER\26ºMEDIÇÃO-26-08-2024 A 25-09-24\MR.DER-0766_24-SP 097-Entrega Final-C01\" xr:uid="{BA5A93BD-4C98-4A29-B887-003AB1F9EF88}"/>
    <hyperlink ref="AE286" r:id="rId1491" display="pw:\\SRVPW3.pls.planservi.com.br:Projetos\Documents\C0849 - DER\40_Emissao\03_GRD\0-GRDs_Enviadas DER\26ºMEDIÇÃO-26-08-2024 A 25-09-24\MR.DER-0766_24-SP 097-Entrega Final-C01\" xr:uid="{AAB96DEB-3A14-4B2F-958B-111865D034C8}"/>
    <hyperlink ref="AE287" r:id="rId1492" display="pw:\\SRVPW3.pls.planservi.com.br:Projetos\Documents\C0849 - DER\40_Emissao\03_GRD\0-GRDs_Enviadas DER\26ºMEDIÇÃO-26-08-2024 A 25-09-24\MR.DER-0766_24-SP 097-Entrega Final-C01\" xr:uid="{A2ABE0FB-6A7F-4D39-9BE1-78414573F079}"/>
    <hyperlink ref="AE288" r:id="rId1493" display="pw:\\SRVPW3.pls.planservi.com.br:Projetos\Documents\C0849 - DER\40_Emissao\03_GRD\0-GRDs_Enviadas DER\26ºMEDIÇÃO-26-08-2024 A 25-09-24\MR.DER-0766_24-SP 097-Entrega Final-C01\" xr:uid="{28C91552-42DB-46B9-9346-853E8F7A98F8}"/>
    <hyperlink ref="AE289" r:id="rId1494" display="pw:\\SRVPW3.pls.planservi.com.br:Projetos\Documents\C0849 - DER\40_Emissao\03_GRD\0-GRDs_Enviadas DER\26ºMEDIÇÃO-26-08-2024 A 25-09-24\MR.DER-0766_24-SP 097-Entrega Final-C01\" xr:uid="{E70CBA83-7F36-4224-9A49-DCD80D07CD1D}"/>
    <hyperlink ref="AE290" r:id="rId1495" display="pw:\\SRVPW3.pls.planservi.com.br:Projetos\Documents\C0849 - DER\40_Emissao\03_GRD\0-GRDs_Enviadas DER\26ºMEDIÇÃO-26-08-2024 A 25-09-24\MR.DER-0766_24-SP 097-Entrega Final-C01\" xr:uid="{51D7AF50-FDF0-4C58-9BC2-86D75DC94C13}"/>
    <hyperlink ref="Y292" r:id="rId1496" display="pw:\\SRVPW3.pls.planservi.com.br:Projetos\Documents\C0849 - DER\40_Emissao\03_GRD\0-GRDs_Enviadas DER\26ºMEDIÇÃO-26-08-2024 A 25-09-24\MR.DER-0766_24-SP 097-Entrega Final-C01\" xr:uid="{5034B50D-C722-40F5-8BB3-8F236FB7D925}"/>
    <hyperlink ref="Y293" r:id="rId1497" display="pw:\\SRVPW3.pls.planservi.com.br:Projetos\Documents\C0849 - DER\40_Emissao\03_GRD\0-GRDs_Enviadas DER\26ºMEDIÇÃO-26-08-2024 A 25-09-24\MR.DER-0766_24-SP 097-Entrega Final-C01\" xr:uid="{3DC581C0-E933-4793-9016-5CE97EB488DD}"/>
    <hyperlink ref="Y294" r:id="rId1498" display="pw:\\SRVPW3.pls.planservi.com.br:Projetos\Documents\C0849 - DER\40_Emissao\03_GRD\0-GRDs_Enviadas DER\26ºMEDIÇÃO-26-08-2024 A 25-09-24\MR.DER-0766_24-SP 097-Entrega Final-C01\" xr:uid="{74783CC5-5DDE-486D-855E-C7569F81D642}"/>
    <hyperlink ref="Y295" r:id="rId1499" display="pw:\\SRVPW3.pls.planservi.com.br:Projetos\Documents\C0849 - DER\40_Emissao\03_GRD\0-GRDs_Enviadas DER\26ºMEDIÇÃO-26-08-2024 A 25-09-24\MR.DER-0766_24-SP 097-Entrega Final-C01\" xr:uid="{D094A6C2-69D2-4273-9883-E73923911E28}"/>
    <hyperlink ref="Y296" r:id="rId1500" display="pw:\\SRVPW3.pls.planservi.com.br:Projetos\Documents\C0849 - DER\40_Emissao\03_GRD\0-GRDs_Enviadas DER\26ºMEDIÇÃO-26-08-2024 A 25-09-24\MR.DER-0766_24-SP 097-Entrega Final-C01\" xr:uid="{94346E2F-4429-4711-B83D-51E1E626EE15}"/>
    <hyperlink ref="Y297" r:id="rId1501" display="pw:\\SRVPW3.pls.planservi.com.br:Projetos\Documents\C0849 - DER\40_Emissao\03_GRD\0-GRDs_Enviadas DER\26ºMEDIÇÃO-26-08-2024 A 25-09-24\MR.DER-0766_24-SP 097-Entrega Final-C01\" xr:uid="{668C250E-ADCD-48A7-99A9-3736F0A4FDE8}"/>
    <hyperlink ref="Y298" r:id="rId1502" display="pw:\\SRVPW3.pls.planservi.com.br:Projetos\Documents\C0849 - DER\40_Emissao\03_GRD\0-GRDs_Enviadas DER\26ºMEDIÇÃO-26-08-2024 A 25-09-24\MR.DER-0766_24-SP 097-Entrega Final-C01\" xr:uid="{D17036AA-67FD-4B74-8DD9-62EB544F2541}"/>
    <hyperlink ref="AE281" r:id="rId1503" display="pw:\\SRVPW3.pls.planservi.com.br:Projetos\Documents\C0849 - DER\40_Emissao\03_GRD\0-GRDs_Enviadas DER\26ºMEDIÇÃO-26-08-2024 A 25-09-24\MR.DER-0766_24-SP 097-Entrega Final-C01\" xr:uid="{BCC546CA-E2B6-4D0E-8300-D596FB568574}"/>
    <hyperlink ref="AK300" r:id="rId1504" display="pw:\\SRVPW3.pls.planservi.com.br:Projetos\Documents\C0849 - DER\40_Emissao\03_GRD\0-GRDs_Enviadas DER\26ºMEDIÇÃO-26-08-2024 A 25-09-24\MR.DER-0766_24-SP 097-Entrega Final-C01\" xr:uid="{AF5A2BDF-A67F-4E28-B2DB-56B52830541F}"/>
    <hyperlink ref="AK301" r:id="rId1505" display="pw:\\SRVPW3.pls.planservi.com.br:Projetos\Documents\C0849 - DER\40_Emissao\03_GRD\0-GRDs_Enviadas DER\26ºMEDIÇÃO-26-08-2024 A 25-09-24\MR.DER-0766_24-SP 097-Entrega Final-C01\" xr:uid="{4FDAFAD8-4953-4464-BD28-026165F4253B}"/>
    <hyperlink ref="AK302" r:id="rId1506" display="pw:\\SRVPW3.pls.planservi.com.br:Projetos\Documents\C0849 - DER\40_Emissao\03_GRD\0-GRDs_Enviadas DER\26ºMEDIÇÃO-26-08-2024 A 25-09-24\MR.DER-0766_24-SP 097-Entrega Final-C01\" xr:uid="{C5D923FE-DB32-4712-A05F-99D76AAD015E}"/>
    <hyperlink ref="AK303" r:id="rId1507" display="pw:\\SRVPW3.pls.planservi.com.br:Projetos\Documents\C0849 - DER\40_Emissao\03_GRD\0-GRDs_Enviadas DER\26ºMEDIÇÃO-26-08-2024 A 25-09-24\MR.DER-0766_24-SP 097-Entrega Final-C01\" xr:uid="{01FF3352-BA17-4C2D-B5B8-BC8C99A7C4B7}"/>
    <hyperlink ref="AK304" r:id="rId1508" display="pw:\\SRVPW3.pls.planservi.com.br:Projetos\Documents\C0849 - DER\40_Emissao\03_GRD\0-GRDs_Enviadas DER\26ºMEDIÇÃO-26-08-2024 A 25-09-24\MR.DER-0766_24-SP 097-Entrega Final-C01\" xr:uid="{84898B5A-4FC9-4161-8F61-5B7198A0B444}"/>
    <hyperlink ref="AK305" r:id="rId1509" display="pw:\\SRVPW3.pls.planservi.com.br:Projetos\Documents\C0849 - DER\40_Emissao\03_GRD\0-GRDs_Enviadas DER\26ºMEDIÇÃO-26-08-2024 A 25-09-24\MR.DER-0766_24-SP 097-Entrega Final-C01\" xr:uid="{637A5085-CBCA-42C8-8657-835DFAAB50E3}"/>
    <hyperlink ref="Y306" r:id="rId1510" display="pw:\\SRVPW3.pls.planservi.com.br:Projetos\Documents\C0849 - DER\40_Emissao\03_GRD\0-GRDs_Enviadas DER\26ºMEDIÇÃO-26-08-2024 A 25-09-24\MR.DER-0766_24-SP 097-Entrega Final-C01\" xr:uid="{B100CA1B-E025-42E7-9A87-42FF425DBC97}"/>
    <hyperlink ref="Y307" r:id="rId1511" display="pw:\\SRVPW3.pls.planservi.com.br:Projetos\Documents\C0849 - DER\40_Emissao\03_GRD\0-GRDs_Enviadas DER\26ºMEDIÇÃO-26-08-2024 A 25-09-24\MR.DER-0766_24-SP 097-Entrega Final-C01\" xr:uid="{2503ADB2-A952-4D77-BAF7-577883A4D940}"/>
    <hyperlink ref="Y308" r:id="rId1512" display="pw:\\SRVPW3.pls.planservi.com.br:Projetos\Documents\C0849 - DER\40_Emissao\03_GRD\0-GRDs_Enviadas DER\26ºMEDIÇÃO-26-08-2024 A 25-09-24\MR.DER-0766_24-SP 097-Entrega Final-C01\" xr:uid="{C11FE8CA-3342-4E6D-8AB8-D15C16C02389}"/>
    <hyperlink ref="Y309" r:id="rId1513" display="pw:\\SRVPW3.pls.planservi.com.br:Projetos\Documents\C0849 - DER\40_Emissao\03_GRD\0-GRDs_Enviadas DER\26ºMEDIÇÃO-26-08-2024 A 25-09-24\MR.DER-0766_24-SP 097-Entrega Final-C01\" xr:uid="{7B80D8AB-B9C3-43FD-9837-AC07741C552A}"/>
    <hyperlink ref="Y310" r:id="rId1514" display="pw:\\SRVPW3.pls.planservi.com.br:Projetos\Documents\C0849 - DER\40_Emissao\03_GRD\0-GRDs_Enviadas DER\26ºMEDIÇÃO-26-08-2024 A 25-09-24\MR.DER-0766_24-SP 097-Entrega Final-C01\" xr:uid="{46F6DA05-21B2-4F22-821A-BF3447D2A087}"/>
    <hyperlink ref="Y311" r:id="rId1515" display="pw:\\SRVPW3.pls.planservi.com.br:Projetos\Documents\C0849 - DER\40_Emissao\03_GRD\0-GRDs_Enviadas DER\26ºMEDIÇÃO-26-08-2024 A 25-09-24\MR.DER-0766_24-SP 097-Entrega Final-C01\" xr:uid="{AFE65A46-3952-4C81-B8C6-673F191CCA9A}"/>
    <hyperlink ref="Y312" r:id="rId1516" display="pw:\\SRVPW3.pls.planservi.com.br:Projetos\Documents\C0849 - DER\40_Emissao\03_GRD\0-GRDs_Enviadas DER\26ºMEDIÇÃO-26-08-2024 A 25-09-24\MR.DER-0766_24-SP 097-Entrega Final-C01\" xr:uid="{D7149731-C3A4-4C98-8567-8A0653DBD9A1}"/>
    <hyperlink ref="Y313" r:id="rId1517" display="pw:\\SRVPW3.pls.planservi.com.br:Projetos\Documents\C0849 - DER\40_Emissao\03_GRD\0-GRDs_Enviadas DER\26ºMEDIÇÃO-26-08-2024 A 25-09-24\MR.DER-0766_24-SP 097-Entrega Final-C01\" xr:uid="{9E51B856-1073-4EA9-A3E8-F0673579EC0F}"/>
    <hyperlink ref="Y314" r:id="rId1518" display="pw:\\SRVPW3.pls.planservi.com.br:Projetos\Documents\C0849 - DER\40_Emissao\03_GRD\0-GRDs_Enviadas DER\26ºMEDIÇÃO-26-08-2024 A 25-09-24\MR.DER-0766_24-SP 097-Entrega Final-C01\" xr:uid="{C7450611-A047-44B9-BDB6-635B36B66E85}"/>
    <hyperlink ref="Y315" r:id="rId1519" display="pw:\\SRVPW3.pls.planservi.com.br:Projetos\Documents\C0849 - DER\40_Emissao\03_GRD\0-GRDs_Enviadas DER\26ºMEDIÇÃO-26-08-2024 A 25-09-24\MR.DER-0766_24-SP 097-Entrega Final-C01\" xr:uid="{E13856F5-DE37-48CF-B04A-02989898553A}"/>
    <hyperlink ref="Y316" r:id="rId1520" display="pw:\\SRVPW3.pls.planservi.com.br:Projetos\Documents\C0849 - DER\40_Emissao\03_GRD\0-GRDs_Enviadas DER\26ºMEDIÇÃO-26-08-2024 A 25-09-24\MR.DER-0766_24-SP 097-Entrega Final-C01\" xr:uid="{82BC839D-7301-4EF7-AA6B-A26D8918128B}"/>
    <hyperlink ref="Y317" r:id="rId1521" display="pw:\\SRVPW3.pls.planservi.com.br:Projetos\Documents\C0849 - DER\40_Emissao\03_GRD\0-GRDs_Enviadas DER\26ºMEDIÇÃO-26-08-2024 A 25-09-24\MR.DER-0766_24-SP 097-Entrega Final-C01\" xr:uid="{5A525812-E7D4-4EF5-853A-F35B1E34A611}"/>
    <hyperlink ref="Y318" r:id="rId1522" display="pw:\\SRVPW3.pls.planservi.com.br:Projetos\Documents\C0849 - DER\40_Emissao\03_GRD\0-GRDs_Enviadas DER\26ºMEDIÇÃO-26-08-2024 A 25-09-24\MR.DER-0766_24-SP 097-Entrega Final-C01\" xr:uid="{35A29F7E-749E-4DE1-BA50-3D7223C5C86A}"/>
    <hyperlink ref="Y319" r:id="rId1523" display="pw:\\SRVPW3.pls.planservi.com.br:Projetos\Documents\C0849 - DER\40_Emissao\03_GRD\0-GRDs_Enviadas DER\26ºMEDIÇÃO-26-08-2024 A 25-09-24\MR.DER-0766_24-SP 097-Entrega Final-C01\" xr:uid="{F660EFBF-66F8-49FB-80B8-171420FD2626}"/>
    <hyperlink ref="Y320" r:id="rId1524" display="pw:\\SRVPW3.pls.planservi.com.br:Projetos\Documents\C0849 - DER\40_Emissao\03_GRD\0-GRDs_Enviadas DER\26ºMEDIÇÃO-26-08-2024 A 25-09-24\MR.DER-0766_24-SP 097-Entrega Final-C01\" xr:uid="{4ACA0161-B587-4E00-BF35-CE306D843E8A}"/>
    <hyperlink ref="Y321" r:id="rId1525" display="pw:\\SRVPW3.pls.planservi.com.br:Projetos\Documents\C0849 - DER\40_Emissao\03_GRD\0-GRDs_Enviadas DER\26ºMEDIÇÃO-26-08-2024 A 25-09-24\MR.DER-0766_24-SP 097-Entrega Final-C01\" xr:uid="{C32A1D85-428F-4D5E-8377-86D523EE7394}"/>
    <hyperlink ref="Y322" r:id="rId1526" display="pw:\\SRVPW3.pls.planservi.com.br:Projetos\Documents\C0849 - DER\40_Emissao\03_GRD\0-GRDs_Enviadas DER\26ºMEDIÇÃO-26-08-2024 A 25-09-24\MR.DER-0766_24-SP 097-Entrega Final-C01\" xr:uid="{AC387987-6476-45DC-A7AD-D1CAA6B3553E}"/>
    <hyperlink ref="Y323" r:id="rId1527" display="pw:\\SRVPW3.pls.planservi.com.br:Projetos\Documents\C0849 - DER\40_Emissao\03_GRD\0-GRDs_Enviadas DER\26ºMEDIÇÃO-26-08-2024 A 25-09-24\MR.DER-0766_24-SP 097-Entrega Final-C01\" xr:uid="{577BA5DD-1B2E-4C8A-95E3-65FE3272FC17}"/>
    <hyperlink ref="Y324" r:id="rId1528" display="pw:\\SRVPW3.pls.planservi.com.br:Projetos\Documents\C0849 - DER\40_Emissao\03_GRD\0-GRDs_Enviadas DER\26ºMEDIÇÃO-26-08-2024 A 25-09-24\MR.DER-0766_24-SP 097-Entrega Final-C01\" xr:uid="{E2DEB8F4-79D0-49C4-9104-F26167225652}"/>
    <hyperlink ref="Y325" r:id="rId1529" display="pw:\\SRVPW3.pls.planservi.com.br:Projetos\Documents\C0849 - DER\40_Emissao\03_GRD\0-GRDs_Enviadas DER\26ºMEDIÇÃO-26-08-2024 A 25-09-24\MR.DER-0766_24-SP 097-Entrega Final-C01\" xr:uid="{B649D0AC-BF30-4112-8222-040E61F41C0C}"/>
    <hyperlink ref="AK326" r:id="rId1530" display="pw:\\SRVPW3.pls.planservi.com.br:Projetos\Documents\C0849 - DER\40_Emissao\03_GRD\0-GRDs_Enviadas DER\26ºMEDIÇÃO-26-08-2024 A 25-09-24\MR.DER-0766_24-SP 097-Entrega Final-C01\" xr:uid="{5C16C733-8F64-403F-8EEC-2ADE6DAAE250}"/>
    <hyperlink ref="BC247" r:id="rId1531" display="pw:\\SRVPW3.pls.planservi.com.br:Projetos\Documents\C0849 - DER\40_Emissao\03_GRD\0-GRDs_Enviadas DER\26ºMEDIÇÃO-26-08-2024 A 25-09-24\MR.DER-0761_24\" xr:uid="{1278B7F1-68B2-4739-BE12-9CCDC1CA6CF0}"/>
    <hyperlink ref="AK291" r:id="rId1532" display="pw:\\SRVPW3.pls.planservi.com.br:Projetos\Documents\C0849 - DER\40_Emissao\03_GRD\0-GRDs_Enviadas DER\26ºMEDIÇÃO-26-08-2024 A 25-09-24\MR.DER-0766_24-SP 097-Entrega Final-C01\" xr:uid="{7A5BAEAB-B7DF-4363-9F72-34E27985F1EC}"/>
    <hyperlink ref="Y299" r:id="rId1533" display="pw:\\SRVPW3.pls.planservi.com.br:Projetos\Documents\C0849 - DER\40_Emissao\03_GRD\0-GRDs_Enviadas DER\26ºMEDIÇÃO-26-08-2024 A 25-09-24\MR.DER-0766_24-SP 097-Entrega Final-C01\" xr:uid="{F5615133-1AC7-4233-AEC8-5CC1854D31C5}"/>
    <hyperlink ref="AE169" r:id="rId1534" display="pw:\\SRVPW3.pls.planservi.com.br:Projetos\Documents\C0849 - DER\40_Emissao\03_GRD\0-GRDs_Enviadas DER\26ºMEDIÇÃO-26-08-2024 A 25-09-24\MR.DER-0787_24\" xr:uid="{7BBC1D4F-3CF8-4A2B-A27C-6C0B7BFB78F6}"/>
    <hyperlink ref="AK82" r:id="rId1535" display="pw:\\SRVPW3.pls.planservi.com.br:Projetos\Documents\C0849 - DER\40_Emissao\03_GRD\0-GRDs_Enviadas DER\27ºMEDIÇÃO-26-09-2024 A 25-10-24\MR.DER-0789_24-SP 097\" xr:uid="{56375EE9-ACD9-4391-A901-122463FE340E}"/>
    <hyperlink ref="AK83" r:id="rId1536" display="pw:\\SRVPW3.pls.planservi.com.br:Projetos\Documents\C0849 - DER\40_Emissao\03_GRD\0-GRDs_Enviadas DER\27ºMEDIÇÃO-26-09-2024 A 25-10-24\MR.DER-0789_24-SP 097\" xr:uid="{EEC95362-085F-4B99-BA08-93CE4FF0C7FD}"/>
    <hyperlink ref="AK85:AK87" r:id="rId1537" display="pw:\\SRVPW3.pls.planservi.com.br:Projetos\Documents\C0849 - DER\40_Emissao\03_GRD\0-GRDs_Enviadas DER\27ºMEDIÇÃO-26-09-2024 A 25-10-24\MR.DER-0789_24-SP 097\" xr:uid="{9A3A8C49-DFAE-4A9B-B8CF-D2BF83A536E2}"/>
    <hyperlink ref="AQ84" r:id="rId1538" display="pw:\\SRVPW3.pls.planservi.com.br:Projetos\Documents\C0849 - DER\40_Emissao\03_GRD\0-GRDs_Enviadas DER\27ºMEDIÇÃO-26-09-2024 A 25-10-24\MR.DER-0789_24-SP 097\" xr:uid="{B3220C2F-ABC6-416E-BC29-1E53F1D2EB11}"/>
    <hyperlink ref="AE524" r:id="rId1539" display="pw:\\SRVPW3.pls.planservi.com.br:Projetos\Documents\C0849 - DER\40_Emissao\03_GRD\0-GRDs_Enviadas DER\27ºMEDIÇÃO-26-09-2024 A 25-10-24\MR.DER-0791_24-SP 097\" xr:uid="{70FC10BA-658E-4752-B857-439FBC5B2552}"/>
    <hyperlink ref="AE525:AE532" r:id="rId1540" display="pw:\\SRVPW3.pls.planservi.com.br:Projetos\Documents\C0849 - DER\40_Emissao\03_GRD\0-GRDs_Enviadas DER\27ºMEDIÇÃO-26-09-2024 A 25-10-24\MR.DER-0791_24-SP 097\" xr:uid="{0E65B0A7-52BF-4B04-933A-F0EF8A2B77C9}"/>
    <hyperlink ref="M565" r:id="rId1541" display="pw:\\SRVPW3.pls.planservi.com.br:Projetos\Documents\C0849 - DER\40_Emissao\03_GRD\0-GRDs_Enviadas DER\27ºMEDIÇÃO-26-09-2024 A 25-10-24\MR.DER-0792_24-SP 097\" xr:uid="{462657B0-F9D5-433D-9B2D-A1FF562BFB94}"/>
    <hyperlink ref="M570" r:id="rId1542" display="pw:\\SRVPW3.pls.planservi.com.br:Projetos\Documents\C0849 - DER\40_Emissao\03_GRD\0-GRDs_Enviadas DER\27ºMEDIÇÃO-26-09-2024 A 25-10-24\MR.DER-0792_24-SP 097\" xr:uid="{C0C5DD34-4E64-4146-A251-AF143A8BD129}"/>
    <hyperlink ref="M571" r:id="rId1543" display="pw:\\SRVPW3.pls.planservi.com.br:Projetos\Documents\C0849 - DER\40_Emissao\03_GRD\0-GRDs_Enviadas DER\27ºMEDIÇÃO-26-09-2024 A 25-10-24\MR.DER-0792_24-SP 097\" xr:uid="{ECE6CD20-276B-4016-B8B5-CFB09AD56F9C}"/>
    <hyperlink ref="AK524" r:id="rId1544" display="pw:\\SRVPW3.pls.planservi.com.br:Projetos\Documents\C0849 - DER\40_Emissao\03_GRD\0-GRDs_Enviadas DER\27ºMEDIÇÃO-26-09-2024 A 25-10-24\MR.DER-0795_24-SP 097-Entrega Final-I01\" xr:uid="{44360BD8-B408-4E1B-B541-F3701988EEF2}"/>
    <hyperlink ref="AK525" r:id="rId1545" display="pw:\\SRVPW3.pls.planservi.com.br:Projetos\Documents\C0849 - DER\40_Emissao\03_GRD\0-GRDs_Enviadas DER\27ºMEDIÇÃO-26-09-2024 A 25-10-24\MR.DER-0795_24-SP 097-Entrega Final-I01\" xr:uid="{02A11B38-C73A-45CF-819F-D73F0B635214}"/>
    <hyperlink ref="AK526" r:id="rId1546" display="pw:\\SRVPW3.pls.planservi.com.br:Projetos\Documents\C0849 - DER\40_Emissao\03_GRD\0-GRDs_Enviadas DER\27ºMEDIÇÃO-26-09-2024 A 25-10-24\MR.DER-0795_24-SP 097-Entrega Final-I01\" xr:uid="{D9B595F2-B09F-4C2B-B6FF-4BCE6B422DFD}"/>
    <hyperlink ref="AK527" r:id="rId1547" display="pw:\\SRVPW3.pls.planservi.com.br:Projetos\Documents\C0849 - DER\40_Emissao\03_GRD\0-GRDs_Enviadas DER\27ºMEDIÇÃO-26-09-2024 A 25-10-24\MR.DER-0795_24-SP 097-Entrega Final-I01\" xr:uid="{C3A042C2-13FB-4FC2-8696-CAE9B99F389B}"/>
    <hyperlink ref="AK528" r:id="rId1548" display="pw:\\SRVPW3.pls.planservi.com.br:Projetos\Documents\C0849 - DER\40_Emissao\03_GRD\0-GRDs_Enviadas DER\27ºMEDIÇÃO-26-09-2024 A 25-10-24\MR.DER-0795_24-SP 097-Entrega Final-I01\" xr:uid="{4E5D6DF5-9634-45BC-AF05-82F00B044A4D}"/>
    <hyperlink ref="AK529" r:id="rId1549" display="pw:\\SRVPW3.pls.planservi.com.br:Projetos\Documents\C0849 - DER\40_Emissao\03_GRD\0-GRDs_Enviadas DER\27ºMEDIÇÃO-26-09-2024 A 25-10-24\MR.DER-0795_24-SP 097-Entrega Final-I01\" xr:uid="{BFD811E6-87F9-41CB-A535-B62A914A4A06}"/>
    <hyperlink ref="AK530" r:id="rId1550" display="pw:\\SRVPW3.pls.planservi.com.br:Projetos\Documents\C0849 - DER\40_Emissao\03_GRD\0-GRDs_Enviadas DER\27ºMEDIÇÃO-26-09-2024 A 25-10-24\MR.DER-0795_24-SP 097-Entrega Final-I01\" xr:uid="{81B84E23-379E-42CD-B9CC-DE0CEE684C94}"/>
    <hyperlink ref="AK531" r:id="rId1551" display="pw:\\SRVPW3.pls.planservi.com.br:Projetos\Documents\C0849 - DER\40_Emissao\03_GRD\0-GRDs_Enviadas DER\27ºMEDIÇÃO-26-09-2024 A 25-10-24\MR.DER-0795_24-SP 097-Entrega Final-I01\" xr:uid="{EEF34873-03CD-4404-916F-026DB655AC62}"/>
    <hyperlink ref="AK532" r:id="rId1552" display="pw:\\SRVPW3.pls.planservi.com.br:Projetos\Documents\C0849 - DER\40_Emissao\03_GRD\0-GRDs_Enviadas DER\27ºMEDIÇÃO-26-09-2024 A 25-10-24\MR.DER-0795_24-SP 097-Entrega Final-I01\" xr:uid="{F757BAB7-28B2-46D7-A9EC-75C04942AA47}"/>
    <hyperlink ref="AQ88" r:id="rId1553" display="pw:\\SRVPW3.pls.planservi.com.br:Projetos\Documents\C0849 - DER\40_Emissao\03_GRD\0-GRDs_Enviadas DER\27ºMEDIÇÃO-26-09-2024 A 25-10-24\MR.DER-0796_24-SP 097\" xr:uid="{BED52FF2-077F-4FA7-A859-3998B09AD180}"/>
    <hyperlink ref="AQ89" r:id="rId1554" display="pw:\\SRVPW3.pls.planservi.com.br:Projetos\Documents\C0849 - DER\40_Emissao\03_GRD\0-GRDs_Enviadas DER\27ºMEDIÇÃO-26-09-2024 A 25-10-24\MR.DER-0796_24-SP 097\" xr:uid="{9FB708BA-6F08-4ABE-8A05-39CE640A898D}"/>
    <hyperlink ref="AQ90" r:id="rId1555" display="pw:\\SRVPW3.pls.planservi.com.br:Projetos\Documents\C0849 - DER\40_Emissao\03_GRD\0-GRDs_Enviadas DER\27ºMEDIÇÃO-26-09-2024 A 25-10-24\MR.DER-0796_24-SP 097\" xr:uid="{80195F82-48D9-4A90-BF81-83AC425B75CC}"/>
    <hyperlink ref="AQ91" r:id="rId1556" display="pw:\\SRVPW3.pls.planservi.com.br:Projetos\Documents\C0849 - DER\40_Emissao\03_GRD\0-GRDs_Enviadas DER\27ºMEDIÇÃO-26-09-2024 A 25-10-24\MR.DER-0796_24-SP 097\" xr:uid="{E94C583D-1F62-4BF0-9070-460D0EE4E968}"/>
    <hyperlink ref="AQ92" r:id="rId1557" display="pw:\\SRVPW3.pls.planservi.com.br:Projetos\Documents\C0849 - DER\40_Emissao\03_GRD\0-GRDs_Enviadas DER\27ºMEDIÇÃO-26-09-2024 A 25-10-24\MR.DER-0796_24-SP 097\" xr:uid="{722885E1-C277-46A5-A344-D60E252A7FD1}"/>
    <hyperlink ref="AQ93" r:id="rId1558" display="pw:\\SRVPW3.pls.planservi.com.br:Projetos\Documents\C0849 - DER\40_Emissao\03_GRD\0-GRDs_Enviadas DER\27ºMEDIÇÃO-26-09-2024 A 25-10-24\MR.DER-0796_24-SP 097\" xr:uid="{63B0EBE6-7F4E-4E45-A7E1-A53C6FDCB352}"/>
    <hyperlink ref="AQ95" r:id="rId1559" display="pw:\\SRVPW3.pls.planservi.com.br:Projetos\Documents\C0849 - DER\40_Emissao\03_GRD\0-GRDs_Enviadas DER\27ºMEDIÇÃO-26-09-2024 A 25-10-24\MR.DER-0796_24-SP 097\" xr:uid="{CAF66E5E-5D6C-4BBB-97F8-1072E866162F}"/>
    <hyperlink ref="AQ96" r:id="rId1560" display="pw:\\SRVPW3.pls.planservi.com.br:Projetos\Documents\C0849 - DER\40_Emissao\03_GRD\0-GRDs_Enviadas DER\27ºMEDIÇÃO-26-09-2024 A 25-10-24\MR.DER-0796_24-SP 097\" xr:uid="{81AA155C-332E-45CF-A13B-49213DC5A7BA}"/>
    <hyperlink ref="AQ97" r:id="rId1561" display="pw:\\SRVPW3.pls.planservi.com.br:Projetos\Documents\C0849 - DER\40_Emissao\03_GRD\0-GRDs_Enviadas DER\27ºMEDIÇÃO-26-09-2024 A 25-10-24\MR.DER-0796_24-SP 097\" xr:uid="{C358A492-F8F2-47B8-ADFD-9DA51E13161A}"/>
    <hyperlink ref="AQ98" r:id="rId1562" display="pw:\\SRVPW3.pls.planservi.com.br:Projetos\Documents\C0849 - DER\40_Emissao\03_GRD\0-GRDs_Enviadas DER\27ºMEDIÇÃO-26-09-2024 A 25-10-24\MR.DER-0796_24-SP 097\" xr:uid="{841865AD-BF73-469F-A371-DA229E33A94C}"/>
    <hyperlink ref="AQ99" r:id="rId1563" display="pw:\\SRVPW3.pls.planservi.com.br:Projetos\Documents\C0849 - DER\40_Emissao\03_GRD\0-GRDs_Enviadas DER\27ºMEDIÇÃO-26-09-2024 A 25-10-24\MR.DER-0796_24-SP 097\" xr:uid="{ADA11439-0937-40FC-88FE-969275D887F7}"/>
    <hyperlink ref="AQ101" r:id="rId1564" display="pw:\\SRVPW3.pls.planservi.com.br:Projetos\Documents\C0849 - DER\40_Emissao\03_GRD\0-GRDs_Enviadas DER\27ºMEDIÇÃO-26-09-2024 A 25-10-24\MR.DER-0796_24-SP 097\" xr:uid="{A716EF60-CD2E-4259-8337-FA4D12F52E9F}"/>
    <hyperlink ref="BC94" r:id="rId1565" display="pw:\\SRVPW3.pls.planservi.com.br:Projetos\Documents\C0849 - DER\40_Emissao\03_GRD\0-GRDs_Enviadas DER\27ºMEDIÇÃO-26-09-2024 A 25-10-24\MR.DER-0796_24-SP 097\" xr:uid="{6C5169EA-63A6-49A9-B1EF-76475598E7B5}"/>
    <hyperlink ref="BC100" r:id="rId1566" display="pw:\\SRVPW3.pls.planservi.com.br:Projetos\Documents\C0849 - DER\40_Emissao\03_GRD\0-GRDs_Enviadas DER\27ºMEDIÇÃO-26-09-2024 A 25-10-24\MR.DER-0796_24-SP 097\" xr:uid="{5F7082A5-0A35-41C1-AFD1-93B447352871}"/>
    <hyperlink ref="BC114" r:id="rId1567" display="pw:\\SRVPW3.pls.planservi.com.br:Projetos\Documents\C0849 - DER\40_Emissao\03_GRD\0-GRDs_Enviadas DER\27ºMEDIÇÃO-26-09-2024 A 25-10-24\MR.DER-0797_24-SP 097\" xr:uid="{C85CAEE8-2F91-4225-BA6C-6D5ED9524257}"/>
    <hyperlink ref="BC127" r:id="rId1568" display="pw:\\SRVPW3.pls.planservi.com.br:Projetos\Documents\C0849 - DER\40_Emissao\03_GRD\0-GRDs_Enviadas DER\27ºMEDIÇÃO-26-09-2024 A 25-10-24\MR.DER-0797_24-SP 097\" xr:uid="{092F7831-1D45-436B-B540-7C177F9F6590}"/>
    <hyperlink ref="BC136" r:id="rId1569" display="pw:\\SRVPW3.pls.planservi.com.br:Projetos\Documents\C0849 - DER\40_Emissao\03_GRD\0-GRDs_Enviadas DER\27ºMEDIÇÃO-26-09-2024 A 25-10-24\MR.DER-0798_24-SP 097-Substituir Arquivos Digitais\" xr:uid="{25408313-EC68-40B0-B406-D172B8D42010}"/>
    <hyperlink ref="AQ82" r:id="rId1570" display="pw:\\SRVPW3.pls.planservi.com.br:Projetos\Documents\C0849 - DER\40_Emissao\03_GRD\0-GRDs_Enviadas DER\27ºMEDIÇÃO-26-09-2024 A 25-10-24\MR.DER-0799_24-SP 097\" xr:uid="{93D8336A-E4C5-43D1-AA74-0AAA389E3322}"/>
    <hyperlink ref="AQ83" r:id="rId1571" display="pw:\\SRVPW3.pls.planservi.com.br:Projetos\Documents\C0849 - DER\40_Emissao\03_GRD\0-GRDs_Enviadas DER\27ºMEDIÇÃO-26-09-2024 A 25-10-24\MR.DER-0799_24-SP 097\" xr:uid="{931A0C0E-447B-48F5-9386-6928AF424FB7}"/>
    <hyperlink ref="AQ85" r:id="rId1572" display="pw:\\SRVPW3.pls.planservi.com.br:Projetos\Documents\C0849 - DER\40_Emissao\03_GRD\0-GRDs_Enviadas DER\27ºMEDIÇÃO-26-09-2024 A 25-10-24\MR.DER-0799_24-SP 097\" xr:uid="{C7232068-9DA8-44FF-926B-8326501F707D}"/>
    <hyperlink ref="AQ86" r:id="rId1573" display="pw:\\SRVPW3.pls.planservi.com.br:Projetos\Documents\C0849 - DER\40_Emissao\03_GRD\0-GRDs_Enviadas DER\27ºMEDIÇÃO-26-09-2024 A 25-10-24\MR.DER-0799_24-SP 097\" xr:uid="{24F6DC21-9701-49F5-A316-B69FB90E2C99}"/>
    <hyperlink ref="AQ87" r:id="rId1574" display="pw:\\SRVPW3.pls.planservi.com.br:Projetos\Documents\C0849 - DER\40_Emissao\03_GRD\0-GRDs_Enviadas DER\27ºMEDIÇÃO-26-09-2024 A 25-10-24\MR.DER-0799_24-SP 097\" xr:uid="{06799388-ABAD-4A69-B3B7-AD297474C67F}"/>
    <hyperlink ref="AW84" r:id="rId1575" display="pw:\\SRVPW3.pls.planservi.com.br:Projetos\Documents\C0849 - DER\40_Emissao\03_GRD\0-GRDs_Enviadas DER\27ºMEDIÇÃO-26-09-2024 A 25-10-24\MR.DER-0799_24-SP 097\" xr:uid="{2F9A108F-DEB4-4039-B21F-95F6B9C51FC8}"/>
    <hyperlink ref="BC146" r:id="rId1576" display="pw:\\SRVPW3.pls.planservi.com.br:Projetos\Documents\C0849 - DER\40_Emissao\03_GRD\0-GRDs_Enviadas DER\27ºMEDIÇÃO-26-09-2024 A 25-10-24\MR.DER-0801_24-SP 097-Entrega Final-P02\" xr:uid="{19DADD84-3E34-45BC-9E33-FB0F366854AA}"/>
    <hyperlink ref="BC147" r:id="rId1577" display="pw:\\SRVPW3.pls.planservi.com.br:Projetos\Documents\C0849 - DER\40_Emissao\03_GRD\0-GRDs_Enviadas DER\27ºMEDIÇÃO-26-09-2024 A 25-10-24\MR.DER-0801_24-SP 097-Entrega Final-P02\" xr:uid="{97043818-BD0E-4CDF-ABDF-E125F5127AEE}"/>
    <hyperlink ref="BC148" r:id="rId1578" display="pw:\\SRVPW3.pls.planservi.com.br:Projetos\Documents\C0849 - DER\40_Emissao\03_GRD\0-GRDs_Enviadas DER\27ºMEDIÇÃO-26-09-2024 A 25-10-24\MR.DER-0801_24-SP 097-Entrega Final-P02\" xr:uid="{74CB9BC5-841C-4E06-9AB2-8BDC0A533DAD}"/>
    <hyperlink ref="BC149" r:id="rId1579" display="pw:\\SRVPW3.pls.planservi.com.br:Projetos\Documents\C0849 - DER\40_Emissao\03_GRD\0-GRDs_Enviadas DER\27ºMEDIÇÃO-26-09-2024 A 25-10-24\MR.DER-0801_24-SP 097-Entrega Final-P02\" xr:uid="{CBB80C9A-BF59-4B05-A2EA-971C7C90F008}"/>
    <hyperlink ref="BC150" r:id="rId1580" display="pw:\\SRVPW3.pls.planservi.com.br:Projetos\Documents\C0849 - DER\40_Emissao\03_GRD\0-GRDs_Enviadas DER\27ºMEDIÇÃO-26-09-2024 A 25-10-24\MR.DER-0801_24-SP 097-Entrega Final-P02\" xr:uid="{20A92B72-4D4E-4E44-A44A-4B44E76A5820}"/>
    <hyperlink ref="BC151" r:id="rId1581" display="pw:\\SRVPW3.pls.planservi.com.br:Projetos\Documents\C0849 - DER\40_Emissao\03_GRD\0-GRDs_Enviadas DER\27ºMEDIÇÃO-26-09-2024 A 25-10-24\MR.DER-0801_24-SP 097-Entrega Final-P02\" xr:uid="{FC8AFE86-B845-4A43-9514-C485D1933757}"/>
    <hyperlink ref="BC152" r:id="rId1582" display="pw:\\SRVPW3.pls.planservi.com.br:Projetos\Documents\C0849 - DER\40_Emissao\03_GRD\0-GRDs_Enviadas DER\27ºMEDIÇÃO-26-09-2024 A 25-10-24\MR.DER-0801_24-SP 097-Entrega Final-P02\" xr:uid="{17A99FBC-BDB9-4639-85BD-3FB5C2D510E5}"/>
    <hyperlink ref="BC153" r:id="rId1583" display="pw:\\SRVPW3.pls.planservi.com.br:Projetos\Documents\C0849 - DER\40_Emissao\03_GRD\0-GRDs_Enviadas DER\27ºMEDIÇÃO-26-09-2024 A 25-10-24\MR.DER-0801_24-SP 097-Entrega Final-P02\" xr:uid="{74A430A5-1AEB-4139-90AE-362528A7FFB5}"/>
    <hyperlink ref="BC154" r:id="rId1584" display="pw:\\SRVPW3.pls.planservi.com.br:Projetos\Documents\C0849 - DER\40_Emissao\03_GRD\0-GRDs_Enviadas DER\27ºMEDIÇÃO-26-09-2024 A 25-10-24\MR.DER-0801_24-SP 097-Entrega Final-P02\" xr:uid="{573DC497-9B17-4352-BDE1-0B410FCED419}"/>
    <hyperlink ref="BC155" r:id="rId1585" display="pw:\\SRVPW3.pls.planservi.com.br:Projetos\Documents\C0849 - DER\40_Emissao\03_GRD\0-GRDs_Enviadas DER\27ºMEDIÇÃO-26-09-2024 A 25-10-24\MR.DER-0801_24-SP 097-Entrega Final-P02\" xr:uid="{80ABDC29-A9C3-43F0-BB13-331C19AA95E8}"/>
    <hyperlink ref="BC156" r:id="rId1586" display="pw:\\SRVPW3.pls.planservi.com.br:Projetos\Documents\C0849 - DER\40_Emissao\03_GRD\0-GRDs_Enviadas DER\27ºMEDIÇÃO-26-09-2024 A 25-10-24\MR.DER-0801_24-SP 097-Entrega Final-P02\" xr:uid="{DF019ACA-8A6A-4C50-8593-BAE884FF56E6}"/>
    <hyperlink ref="BC157" r:id="rId1587" display="pw:\\SRVPW3.pls.planservi.com.br:Projetos\Documents\C0849 - DER\40_Emissao\03_GRD\0-GRDs_Enviadas DER\27ºMEDIÇÃO-26-09-2024 A 25-10-24\MR.DER-0801_24-SP 097-Entrega Final-P02\" xr:uid="{43CA8FDC-E73C-4B3E-83D1-3E92388BFC54}"/>
    <hyperlink ref="BC158" r:id="rId1588" display="pw:\\SRVPW3.pls.planservi.com.br:Projetos\Documents\C0849 - DER\40_Emissao\03_GRD\0-GRDs_Enviadas DER\27ºMEDIÇÃO-26-09-2024 A 25-10-24\MR.DER-0801_24-SP 097-Entrega Final-P02\" xr:uid="{41FC6BED-C8AE-40E6-8B84-6A526493BCB9}"/>
    <hyperlink ref="BC159" r:id="rId1589" display="pw:\\SRVPW3.pls.planservi.com.br:Projetos\Documents\C0849 - DER\40_Emissao\03_GRD\0-GRDs_Enviadas DER\27ºMEDIÇÃO-26-09-2024 A 25-10-24\MR.DER-0801_24-SP 097-Entrega Final-P02\" xr:uid="{7A2E7C23-7FA4-45B6-821F-0401075A04C3}"/>
    <hyperlink ref="BC160" r:id="rId1590" display="pw:\\SRVPW3.pls.planservi.com.br:Projetos\Documents\C0849 - DER\40_Emissao\03_GRD\0-GRDs_Enviadas DER\27ºMEDIÇÃO-26-09-2024 A 25-10-24\MR.DER-0801_24-SP 097-Entrega Final-P02\" xr:uid="{12DD1149-CC8E-4555-BB0B-7EA1B048A172}"/>
    <hyperlink ref="BC161" r:id="rId1591" display="pw:\\SRVPW3.pls.planservi.com.br:Projetos\Documents\C0849 - DER\40_Emissao\03_GRD\0-GRDs_Enviadas DER\27ºMEDIÇÃO-26-09-2024 A 25-10-24\MR.DER-0801_24-SP 097-Entrega Final-P02\" xr:uid="{DD61B500-FD4D-410C-B421-D3885E881785}"/>
    <hyperlink ref="BC162" r:id="rId1592" display="pw:\\SRVPW3.pls.planservi.com.br:Projetos\Documents\C0849 - DER\40_Emissao\03_GRD\0-GRDs_Enviadas DER\27ºMEDIÇÃO-26-09-2024 A 25-10-24\MR.DER-0801_24-SP 097-Entrega Final-P02\" xr:uid="{6694C8BA-42E9-4BFD-8AB5-B6B475FEB5C3}"/>
    <hyperlink ref="BC163" r:id="rId1593" display="pw:\\SRVPW3.pls.planservi.com.br:Projetos\Documents\C0849 - DER\40_Emissao\03_GRD\0-GRDs_Enviadas DER\27ºMEDIÇÃO-26-09-2024 A 25-10-24\MR.DER-0801_24-SP 097-Entrega Final-P02\" xr:uid="{95CCA685-F8E6-496E-B09D-F12A32867DBD}"/>
    <hyperlink ref="BC164" r:id="rId1594" display="pw:\\SRVPW3.pls.planservi.com.br:Projetos\Documents\C0849 - DER\40_Emissao\03_GRD\0-GRDs_Enviadas DER\27ºMEDIÇÃO-26-09-2024 A 25-10-24\MR.DER-0802_24-SP 097-Entrega Final-P05\" xr:uid="{49912AAA-7F80-4905-9C9A-477005902A8B}"/>
    <hyperlink ref="BC165" r:id="rId1595" display="pw:\\SRVPW3.pls.planservi.com.br:Projetos\Documents\C0849 - DER\40_Emissao\03_GRD\0-GRDs_Enviadas DER\27ºMEDIÇÃO-26-09-2024 A 25-10-24\MR.DER-0802_24-SP 097-Entrega Final-P05\" xr:uid="{664B02CA-317B-4EE6-90F0-D2779CA59A5E}"/>
    <hyperlink ref="BC166" r:id="rId1596" display="pw:\\SRVPW3.pls.planservi.com.br:Projetos\Documents\C0849 - DER\40_Emissao\03_GRD\0-GRDs_Enviadas DER\27ºMEDIÇÃO-26-09-2024 A 25-10-24\MR.DER-0802_24-SP 097-Entrega Final-P05\" xr:uid="{CC2415C6-656F-4A72-B161-CB680BCAAAF2}"/>
    <hyperlink ref="BC167" r:id="rId1597" display="pw:\\SRVPW3.pls.planservi.com.br:Projetos\Documents\C0849 - DER\40_Emissao\03_GRD\0-GRDs_Enviadas DER\27ºMEDIÇÃO-26-09-2024 A 25-10-24\MR.DER-0802_24-SP 097-Entrega Final-P05\" xr:uid="{565B17A1-6B00-41B6-9C56-83863BAA06CD}"/>
    <hyperlink ref="BC168" r:id="rId1598" display="pw:\\SRVPW3.pls.planservi.com.br:Projetos\Documents\C0849 - DER\40_Emissao\03_GRD\0-GRDs_Enviadas DER\27ºMEDIÇÃO-26-09-2024 A 25-10-24\MR.DER-0802_24-SP 097-Entrega Final-P05\" xr:uid="{B0CB933A-3A4E-49E6-8C60-83AAF4E6F0B5}"/>
    <hyperlink ref="BC169" r:id="rId1599" display="pw:\\SRVPW3.pls.planservi.com.br:Projetos\Documents\C0849 - DER\40_Emissao\03_GRD\0-GRDs_Enviadas DER\27ºMEDIÇÃO-26-09-2024 A 25-10-24\MR.DER-0802_24-SP 097-Entrega Final-P05\" xr:uid="{E9D7E1A6-78A9-4B3E-8438-510BFDCCB4FE}"/>
    <hyperlink ref="BI94" r:id="rId1600" display="pw:\\SRVPW3.pls.planservi.com.br:Projetos\Documents\C0849 - DER\40_Emissao\03_GRD\0-GRDs_Enviadas DER\27ºMEDIÇÃO-26-09-2024 A 25-10-24\MR.DER-0804_24-SP 097-Entrega Final-Q03\" xr:uid="{B50996CE-55C4-43EB-9C39-1B13A18A427E}"/>
    <hyperlink ref="BI100" r:id="rId1601" display="pw:\\SRVPW3.pls.planservi.com.br:Projetos\Documents\C0849 - DER\40_Emissao\03_GRD\0-GRDs_Enviadas DER\27ºMEDIÇÃO-26-09-2024 A 25-10-24\MR.DER-0804_24-SP 097-Entrega Final-Q03\" xr:uid="{5675949E-4ECB-42A7-8E25-4DBFEB03C570}"/>
    <hyperlink ref="AW101" r:id="rId1602" display="pw:\\SRVPW3.pls.planservi.com.br:Projetos\Documents\C0849 - DER\40_Emissao\03_GRD\0-GRDs_Enviadas DER\27ºMEDIÇÃO-26-09-2024 A 25-10-24\MR.DER-0805_24-SP 097-Entrega Final-Q04\" xr:uid="{321B9CF9-4583-43E7-8A34-DC443CB130A6}"/>
    <hyperlink ref="BC102" r:id="rId1603" display="pw:\\SRVPW3.pls.planservi.com.br:Projetos\Documents\C0849 - DER\40_Emissao\03_GRD\0-GRDs_Enviadas DER\27ºMEDIÇÃO-26-09-2024 A 25-10-24\MR.DER-0806_24-SP 097-Entrega Final-Q05\" xr:uid="{0EB2AE33-CB1E-471C-B44B-85607E6FCF5E}"/>
    <hyperlink ref="AW95" r:id="rId1604" display="pw:\\SRVPW3.pls.planservi.com.br:Projetos\Documents\C0849 - DER\40_Emissao\03_GRD\0-GRDs_Enviadas DER\27ºMEDIÇÃO-26-09-2024 A 25-10-24\MR.DER-0804_24-SP 097-Entrega Final-Q03\" xr:uid="{C3BB70FA-9963-45E8-99B1-4C159C35DD1A}"/>
    <hyperlink ref="AW96" r:id="rId1605" display="pw:\\SRVPW3.pls.planservi.com.br:Projetos\Documents\C0849 - DER\40_Emissao\03_GRD\0-GRDs_Enviadas DER\27ºMEDIÇÃO-26-09-2024 A 25-10-24\MR.DER-0804_24-SP 097-Entrega Final-Q03\" xr:uid="{BACD93B0-646D-43D3-84F3-5806792ABC99}"/>
    <hyperlink ref="AW97" r:id="rId1606" display="pw:\\SRVPW3.pls.planservi.com.br:Projetos\Documents\C0849 - DER\40_Emissao\03_GRD\0-GRDs_Enviadas DER\27ºMEDIÇÃO-26-09-2024 A 25-10-24\MR.DER-0804_24-SP 097-Entrega Final-Q03\" xr:uid="{2930A9A0-4B49-4A23-8E78-6E55C93A0B31}"/>
    <hyperlink ref="AW98" r:id="rId1607" display="pw:\\SRVPW3.pls.planservi.com.br:Projetos\Documents\C0849 - DER\40_Emissao\03_GRD\0-GRDs_Enviadas DER\27ºMEDIÇÃO-26-09-2024 A 25-10-24\MR.DER-0804_24-SP 097-Entrega Final-Q03\" xr:uid="{6B040AE1-E582-4673-99C3-4A5DDA7BAB0D}"/>
    <hyperlink ref="AW99" r:id="rId1608" display="pw:\\SRVPW3.pls.planservi.com.br:Projetos\Documents\C0849 - DER\40_Emissao\03_GRD\0-GRDs_Enviadas DER\27ºMEDIÇÃO-26-09-2024 A 25-10-24\MR.DER-0804_24-SP 097-Entrega Final-Q03\" xr:uid="{47EA9A80-9C86-47B9-B0FF-192D3C1599F5}"/>
    <hyperlink ref="AW88" r:id="rId1609" display="pw:\\SRVPW3.pls.planservi.com.br:Projetos\Documents\C0849 - DER\40_Emissao\03_GRD\0-GRDs_Enviadas DER\27ºMEDIÇÃO-26-09-2024 A 25-10-24\MR.DER-0803_24-SP 097-Entrega Final-Q02\" xr:uid="{8D7F1324-724C-4197-BF1F-97858B1616A5}"/>
    <hyperlink ref="AW89" r:id="rId1610" display="pw:\\SRVPW3.pls.planservi.com.br:Projetos\Documents\C0849 - DER\40_Emissao\03_GRD\0-GRDs_Enviadas DER\27ºMEDIÇÃO-26-09-2024 A 25-10-24\MR.DER-0803_24-SP 097-Entrega Final-Q02\" xr:uid="{85CC2A22-498F-4308-90F1-36E6FDDDFBC5}"/>
    <hyperlink ref="AW90" r:id="rId1611" display="pw:\\SRVPW3.pls.planservi.com.br:Projetos\Documents\C0849 - DER\40_Emissao\03_GRD\0-GRDs_Enviadas DER\27ºMEDIÇÃO-26-09-2024 A 25-10-24\MR.DER-0803_24-SP 097-Entrega Final-Q02\" xr:uid="{6749BF4B-E487-471C-BE82-3FD49EC4A03B}"/>
    <hyperlink ref="AW91" r:id="rId1612" display="pw:\\SRVPW3.pls.planservi.com.br:Projetos\Documents\C0849 - DER\40_Emissao\03_GRD\0-GRDs_Enviadas DER\27ºMEDIÇÃO-26-09-2024 A 25-10-24\MR.DER-0803_24-SP 097-Entrega Final-Q02\" xr:uid="{14C48FBB-74B0-49C6-89C1-D18E78E458B5}"/>
    <hyperlink ref="AW92" r:id="rId1613" display="pw:\\SRVPW3.pls.planservi.com.br:Projetos\Documents\C0849 - DER\40_Emissao\03_GRD\0-GRDs_Enviadas DER\27ºMEDIÇÃO-26-09-2024 A 25-10-24\MR.DER-0804_24-SP 097-Entrega Final-Q03\" xr:uid="{A92BCD79-52D4-4C70-ADCC-746510210B9B}"/>
    <hyperlink ref="AW93" r:id="rId1614" display="pw:\\SRVPW3.pls.planservi.com.br:Projetos\Documents\C0849 - DER\40_Emissao\03_GRD\0-GRDs_Enviadas DER\27ºMEDIÇÃO-26-09-2024 A 25-10-24\MR.DER-0804_24-SP 097-Entrega Final-Q03\" xr:uid="{D0536F4B-F795-4842-A043-A422B011C25B}"/>
    <hyperlink ref="AE172" r:id="rId1615" display="pw:\\SRVPW3.pls.planservi.com.br:Projetos\Documents\C0849 - DER\40_Emissao\03_GRD\0-GRDs_Enviadas DER\27ºMEDIÇÃO-26-09-2024 A 25-10-24\MR.DER-0807_24-SP 097\" xr:uid="{985AD9A5-F07B-4C99-AF1C-19EE34D8C0E0}"/>
    <hyperlink ref="AW82" r:id="rId1616" display="pw:\\SRVPW3.pls.planservi.com.br:Projetos\Documents\C0849 - DER\40_Emissao\03_GRD\0-GRDs_Enviadas DER\27ºMEDIÇÃO-26-09-2024 A 25-10-24\MR.DER-0816_24-SP 097-Entrega Final-P01\" xr:uid="{7A742798-6D97-4153-8833-6E8EDFFBAE79}"/>
    <hyperlink ref="AW83" r:id="rId1617" display="pw:\\SRVPW3.pls.planservi.com.br:Projetos\Documents\C0849 - DER\40_Emissao\03_GRD\0-GRDs_Enviadas DER\27ºMEDIÇÃO-26-09-2024 A 25-10-24\MR.DER-0816_24-SP 097-Entrega Final-P01\" xr:uid="{C65AA59C-4A8A-4010-97EE-CC5C6E461C73}"/>
    <hyperlink ref="AW85" r:id="rId1618" display="pw:\\SRVPW3.pls.planservi.com.br:Projetos\Documents\C0849 - DER\40_Emissao\03_GRD\0-GRDs_Enviadas DER\27ºMEDIÇÃO-26-09-2024 A 25-10-24\MR.DER-0816_24-SP 097-Entrega Final-P01\" xr:uid="{7D294862-60DD-47F7-848E-D735D1CA700E}"/>
    <hyperlink ref="AW86" r:id="rId1619" display="pw:\\SRVPW3.pls.planservi.com.br:Projetos\Documents\C0849 - DER\40_Emissao\03_GRD\0-GRDs_Enviadas DER\27ºMEDIÇÃO-26-09-2024 A 25-10-24\MR.DER-0816_24-SP 097-Entrega Final-P01\" xr:uid="{9A55A5DA-20AB-411C-9281-98C1B0B4DAA4}"/>
    <hyperlink ref="AW87" r:id="rId1620" display="pw:\\SRVPW3.pls.planservi.com.br:Projetos\Documents\C0849 - DER\40_Emissao\03_GRD\0-GRDs_Enviadas DER\27ºMEDIÇÃO-26-09-2024 A 25-10-24\MR.DER-0816_24-SP 097-Entrega Final-P01\" xr:uid="{D681AC9D-CC89-4125-AA83-6107A88802CE}"/>
    <hyperlink ref="BC84" r:id="rId1621" display="pw:\\SRVPW3.pls.planservi.com.br:Projetos\Documents\C0849 - DER\40_Emissao\03_GRD\0-GRDs_Enviadas DER\27ºMEDIÇÃO-26-09-2024 A 25-10-24\MR.DER-0816_24-SP 097-Entrega Final-P01\" xr:uid="{07D5FB13-6019-4117-9D75-1A50F4151F3F}"/>
    <hyperlink ref="BC170" r:id="rId1622" display="pw:\\SRVPW3.pls.planservi.com.br:Projetos\Documents\C0849 - DER\40_Emissao\03_GRD\0-GRDs_Enviadas DER\27ºMEDIÇÃO-26-09-2024 A 25-10-24\MR.DER-0817_24-SP 097-Entrega Final-P09\" xr:uid="{96FFFDAE-A9F4-4A58-94F2-0CBD1A08F580}"/>
    <hyperlink ref="BC171" r:id="rId1623" display="pw:\\SRVPW3.pls.planservi.com.br:Projetos\Documents\C0849 - DER\40_Emissao\03_GRD\0-GRDs_Enviadas DER\27ºMEDIÇÃO-26-09-2024 A 25-10-24\MR.DER-0817_24-SP 097-Entrega Final-P09\" xr:uid="{C3D868F7-A314-4B36-830D-1F61B5678296}"/>
    <hyperlink ref="AK172" r:id="rId1624" display="pw:\\SRVPW3.pls.planservi.com.br:Projetos\Documents\C0849 - DER\40_Emissao\03_GRD\0-GRDs_Enviadas DER\27ºMEDIÇÃO-26-09-2024 A 25-10-24\MR.DER-0817_24-SP 097-Entrega Final-P09\" xr:uid="{CAE5C609-44B9-4D0B-B020-9E382C80BB9F}"/>
    <hyperlink ref="AE31" r:id="rId1625" display="pw:\\SRVPW3.pls.planservi.com.br:Projetos\Documents\C0849 - DER\40_Emissao\03_GRD\0-GRDs_Enviadas DER\27ºMEDIÇÃO-26-09-2024 A 25-10-24\MR.DER-0817_24-SP 097-Entrega Final-P09\" xr:uid="{66F16359-2732-40F4-B5F1-C3F45C88020B}"/>
    <hyperlink ref="AQ33" r:id="rId1626" display="pw:\\SRVPW3.pls.planservi.com.br:Projetos\Documents\C0849 - DER\40_Emissao\03_GRD\0-GRDs_Enviadas DER\27ºMEDIÇÃO-26-09-2024 A 25-10-24\MR.DER-0817_24-SP 097-Entrega Final-P09\" xr:uid="{F2E38170-8465-448B-AEA5-8D83DABF9117}"/>
    <hyperlink ref="BC107" r:id="rId1627" display="pw:\\SRVPW3.pls.planservi.com.br:Projetos\Documents\C0849 - DER\40_Emissao\03_GRD\0-GRDs_Enviadas DER\27ºMEDIÇÃO-26-09-2024 A 25-10-24\MR.DER-0821_24-SP 097-Entrega Final-H04\" xr:uid="{CAA7AF73-B22B-4590-B8CB-DA58E997F9CE}"/>
    <hyperlink ref="BC108" r:id="rId1628" display="pw:\\SRVPW3.pls.planservi.com.br:Projetos\Documents\C0849 - DER\40_Emissao\03_GRD\0-GRDs_Enviadas DER\27ºMEDIÇÃO-26-09-2024 A 25-10-24\MR.DER-0821_24-SP 097-Entrega Final-H04\" xr:uid="{AE8E9F70-6DA2-4CBD-AC21-A731E59F8D4A}"/>
    <hyperlink ref="BC109" r:id="rId1629" display="pw:\\SRVPW3.pls.planservi.com.br:Projetos\Documents\C0849 - DER\40_Emissao\03_GRD\0-GRDs_Enviadas DER\27ºMEDIÇÃO-26-09-2024 A 25-10-24\MR.DER-0821_24-SP 097-Entrega Final-H04\" xr:uid="{7E760D46-F6E0-4935-A03E-BAD34B9F548E}"/>
    <hyperlink ref="BC115" r:id="rId1630" display="pw:\\SRVPW3.pls.planservi.com.br:Projetos\Documents\C0849 - DER\40_Emissao\03_GRD\0-GRDs_Enviadas DER\27ºMEDIÇÃO-26-09-2024 A 25-10-24\MR.DER-0821_24-SP 097-Entrega Final-H04\" xr:uid="{00292F7B-DA9B-4F5C-8DA0-BD19CEB8A2C2}"/>
    <hyperlink ref="BC118" r:id="rId1631" display="pw:\\SRVPW3.pls.planservi.com.br:Projetos\Documents\C0849 - DER\40_Emissao\03_GRD\0-GRDs_Enviadas DER\27ºMEDIÇÃO-26-09-2024 A 25-10-24\MR.DER-0821_24-SP 097-Entrega Final-H04\" xr:uid="{2707B8FA-301A-40C1-B16D-6C54AEF23BB4}"/>
    <hyperlink ref="BC119" r:id="rId1632" display="pw:\\SRVPW3.pls.planservi.com.br:Projetos\Documents\C0849 - DER\40_Emissao\03_GRD\0-GRDs_Enviadas DER\27ºMEDIÇÃO-26-09-2024 A 25-10-24\MR.DER-0821_24-SP 097-Entrega Final-H04\" xr:uid="{AAA3187B-091B-44E6-9156-F4981784D36E}"/>
    <hyperlink ref="BC123" r:id="rId1633" display="pw:\\SRVPW3.pls.planservi.com.br:Projetos\Documents\C0849 - DER\40_Emissao\03_GRD\0-GRDs_Enviadas DER\27ºMEDIÇÃO-26-09-2024 A 25-10-24\MR.DER-0821_24-SP 097-Entrega Final-H04\" xr:uid="{3094C643-7EDC-4E25-B25D-87D0F681F86E}"/>
    <hyperlink ref="BC124" r:id="rId1634" display="pw:\\SRVPW3.pls.planservi.com.br:Projetos\Documents\C0849 - DER\40_Emissao\03_GRD\0-GRDs_Enviadas DER\27ºMEDIÇÃO-26-09-2024 A 25-10-24\MR.DER-0821_24-SP 097-Entrega Final-H04\" xr:uid="{9C2B840C-225D-4E49-906A-F06AA1D021FA}"/>
    <hyperlink ref="BC110" r:id="rId1635" display="pw:\\SRVPW3.pls.planservi.com.br:Projetos\Documents\C0849 - DER\40_Emissao\03_GRD\0-GRDs_Enviadas DER\27ºMEDIÇÃO-26-09-2024 A 25-10-24\MR.DER-0821_24-SP 097-Entrega Final-H04\" xr:uid="{15D4BBAD-B02C-4240-B245-FEBD018B8CB1}"/>
    <hyperlink ref="BC111" r:id="rId1636" display="pw:\\SRVPW3.pls.planservi.com.br:Projetos\Documents\C0849 - DER\40_Emissao\03_GRD\0-GRDs_Enviadas DER\27ºMEDIÇÃO-26-09-2024 A 25-10-24\MR.DER-0821_24-SP 097-Entrega Final-H04\" xr:uid="{1C6C8809-62CF-4660-A191-F0CA7125F2CD}"/>
    <hyperlink ref="BC112" r:id="rId1637" display="pw:\\SRVPW3.pls.planservi.com.br:Projetos\Documents\C0849 - DER\40_Emissao\03_GRD\0-GRDs_Enviadas DER\27ºMEDIÇÃO-26-09-2024 A 25-10-24\MR.DER-0821_24-SP 097-Entrega Final-H04\" xr:uid="{41F056A7-2F8C-4DFD-937E-7A8127623570}"/>
    <hyperlink ref="BC113" r:id="rId1638" display="pw:\\SRVPW3.pls.planservi.com.br:Projetos\Documents\C0849 - DER\40_Emissao\03_GRD\0-GRDs_Enviadas DER\27ºMEDIÇÃO-26-09-2024 A 25-10-24\MR.DER-0821_24-SP 097-Entrega Final-H04\" xr:uid="{8819C940-30D5-4D07-9E73-CE423174D4D5}"/>
    <hyperlink ref="BI114" r:id="rId1639" display="pw:\\SRVPW3.pls.planservi.com.br:Projetos\Documents\C0849 - DER\40_Emissao\03_GRD\0-GRDs_Enviadas DER\27ºMEDIÇÃO-26-09-2024 A 25-10-24\MR.DER-0821_24-SP 097-Entrega Final-H04\" xr:uid="{47F0D2EB-A1C9-41CB-B488-BB0C396BDB72}"/>
    <hyperlink ref="BC116" r:id="rId1640" display="pw:\\SRVPW3.pls.planservi.com.br:Projetos\Documents\C0849 - DER\40_Emissao\03_GRD\0-GRDs_Enviadas DER\27ºMEDIÇÃO-26-09-2024 A 25-10-24\MR.DER-0821_24-SP 097-Entrega Final-H04\" xr:uid="{466F9B27-701E-4089-8952-FA7E515D263D}"/>
    <hyperlink ref="BC117" r:id="rId1641" display="pw:\\SRVPW3.pls.planservi.com.br:Projetos\Documents\C0849 - DER\40_Emissao\03_GRD\0-GRDs_Enviadas DER\27ºMEDIÇÃO-26-09-2024 A 25-10-24\MR.DER-0821_24-SP 097-Entrega Final-H04\" xr:uid="{017A3E43-8F6D-4D0C-A5DD-BF011CE99B3A}"/>
    <hyperlink ref="BC120" r:id="rId1642" display="pw:\\SRVPW3.pls.planservi.com.br:Projetos\Documents\C0849 - DER\40_Emissao\03_GRD\0-GRDs_Enviadas DER\27ºMEDIÇÃO-26-09-2024 A 25-10-24\MR.DER-0821_24-SP 097-Entrega Final-H04\" xr:uid="{6B51F42F-3FC0-4A2E-B4D4-777CDB244618}"/>
    <hyperlink ref="BC121" r:id="rId1643" display="pw:\\SRVPW3.pls.planservi.com.br:Projetos\Documents\C0849 - DER\40_Emissao\03_GRD\0-GRDs_Enviadas DER\27ºMEDIÇÃO-26-09-2024 A 25-10-24\MR.DER-0821_24-SP 097-Entrega Final-H04\" xr:uid="{29874C51-42F8-4FD8-A56D-9367618DC598}"/>
    <hyperlink ref="BC122" r:id="rId1644" display="pw:\\SRVPW3.pls.planservi.com.br:Projetos\Documents\C0849 - DER\40_Emissao\03_GRD\0-GRDs_Enviadas DER\27ºMEDIÇÃO-26-09-2024 A 25-10-24\MR.DER-0821_24-SP 097-Entrega Final-H04\" xr:uid="{A185AC72-2804-4C73-9B4C-EBAC4F8118EC}"/>
    <hyperlink ref="BC125" r:id="rId1645" display="pw:\\SRVPW3.pls.planservi.com.br:Projetos\Documents\C0849 - DER\40_Emissao\03_GRD\0-GRDs_Enviadas DER\27ºMEDIÇÃO-26-09-2024 A 25-10-24\MR.DER-0822_24-SP 097-Entrega Final-H06\" xr:uid="{FB0333F3-7E21-4B2B-8E7A-8A6018348C99}"/>
    <hyperlink ref="BC126" r:id="rId1646" display="pw:\\SRVPW3.pls.planservi.com.br:Projetos\Documents\C0849 - DER\40_Emissao\03_GRD\0-GRDs_Enviadas DER\27ºMEDIÇÃO-26-09-2024 A 25-10-24\MR.DER-0822_24-SP 097-Entrega Final-H06\" xr:uid="{E4DCA4AB-5785-413D-8909-D4A1642D9BE9}"/>
    <hyperlink ref="BI127" r:id="rId1647" display="pw:\\SRVPW3.pls.planservi.com.br:Projetos\Documents\C0849 - DER\40_Emissao\03_GRD\0-GRDs_Enviadas DER\27ºMEDIÇÃO-26-09-2024 A 25-10-24\MR.DER-0822_24-SP 097-Entrega Final-H06\" xr:uid="{8D7766A6-5EA4-480F-B0F8-0CF81770321B}"/>
    <hyperlink ref="BC133" r:id="rId1648" display="pw:\\SRVPW3.pls.planservi.com.br:Projetos\Documents\C0849 - DER\40_Emissao\03_GRD\0-GRDs_Enviadas DER\27ºMEDIÇÃO-26-09-2024 A 25-10-24\MR.DER-0822_24-SP 097-Entrega Final-H06\" xr:uid="{60FE95C1-B361-47E2-844E-D9F4EE85129E}"/>
    <hyperlink ref="BC129" r:id="rId1649" display="pw:\\SRVPW3.pls.planservi.com.br:Projetos\Documents\C0849 - DER\40_Emissao\03_GRD\0-GRDs_Enviadas DER\27ºMEDIÇÃO-26-09-2024 A 25-10-24\MR.DER-0822_24-SP 097-Entrega Final-H06\" xr:uid="{6119595D-B078-45AD-9AE6-D7F2A7637200}"/>
    <hyperlink ref="BC130" r:id="rId1650" display="pw:\\SRVPW3.pls.planservi.com.br:Projetos\Documents\C0849 - DER\40_Emissao\03_GRD\0-GRDs_Enviadas DER\27ºMEDIÇÃO-26-09-2024 A 25-10-24\MR.DER-0822_24-SP 097-Entrega Final-H06\" xr:uid="{BE69C2C2-45E5-433C-B0D8-809792FBE111}"/>
    <hyperlink ref="BC131" r:id="rId1651" display="pw:\\SRVPW3.pls.planservi.com.br:Projetos\Documents\C0849 - DER\40_Emissao\03_GRD\0-GRDs_Enviadas DER\27ºMEDIÇÃO-26-09-2024 A 25-10-24\MR.DER-0822_24-SP 097-Entrega Final-H06\" xr:uid="{C7A68B9D-8BDA-4E26-8224-0F5DD3C30B9B}"/>
    <hyperlink ref="BC132" r:id="rId1652" display="pw:\\SRVPW3.pls.planservi.com.br:Projetos\Documents\C0849 - DER\40_Emissao\03_GRD\0-GRDs_Enviadas DER\27ºMEDIÇÃO-26-09-2024 A 25-10-24\MR.DER-0822_24-SP 097-Entrega Final-H06\" xr:uid="{77E5203B-576B-4D5B-A7DD-939130E861DB}"/>
    <hyperlink ref="BC128" r:id="rId1653" display="pw:\\SRVPW3.pls.planservi.com.br:Projetos\Documents\C0849 - DER\40_Emissao\03_GRD\0-GRDs_Enviadas DER\27ºMEDIÇÃO-26-09-2024 A 25-10-24\MR.DER-0822_24-SP 097-Entrega Final-H06\" xr:uid="{D4A7377C-26B9-4C69-A6F0-B7528157D733}"/>
    <hyperlink ref="AK135" r:id="rId1654" display="pw:\\SRVPW3.pls.planservi.com.br:Projetos\Documents\C0849 - DER\40_Emissao\03_GRD\0-GRDs_Enviadas DER\27ºMEDIÇÃO-26-09-2024 A 25-10-24\MR.DER-0823_24-SP 097-Entrega Final-H07\" xr:uid="{59ED1C95-6EAD-4D9D-839E-AC1E77DCA733}"/>
    <hyperlink ref="BI136" r:id="rId1655" display="pw:\\SRVPW3.pls.planservi.com.br:Projetos\Documents\C0849 - DER\40_Emissao\03_GRD\0-GRDs_Enviadas DER\27ºMEDIÇÃO-26-09-2024 A 25-10-24\MR.DER-0821_24-SP 097-Entrega Final-H04\" xr:uid="{3A8A7D84-C5DF-436C-A28B-92C6E6BEFB01}"/>
    <hyperlink ref="AK105" r:id="rId1656" display="pw:\\SRVPW3.pls.planservi.com.br:Projetos\Documents\C0849 - DER\40_Emissao\03_GRD\0-GRDs_Enviadas DER\27ºMEDIÇÃO-26-09-2024 A 25-10-24\MR.DER-0832_24-SP 097\" xr:uid="{9220BE4A-38AB-4A24-B301-D78C7C56C54D}"/>
    <hyperlink ref="Y493" r:id="rId1657" display="pw:\\SRVPW3.pls.planservi.com.br:Projetos\Documents\C0849 - DER\40_Emissao\03_GRD\0-GRDs_Enviadas DER\27ºMEDIÇÃO-26-09-2024 A 25-10-24\MR.DER-0841_24-SP 097\" xr:uid="{84CD04CE-2563-4AE0-B378-1DFD6C3108E2}"/>
    <hyperlink ref="Y494" r:id="rId1658" display="pw:\\SRVPW3.pls.planservi.com.br:Projetos\Documents\C0849 - DER\40_Emissao\03_GRD\0-GRDs_Enviadas DER\27ºMEDIÇÃO-26-09-2024 A 25-10-24\MR.DER-0841_24-SP 097\" xr:uid="{5C1AF378-71B5-4AFA-A7E4-EDA107BF892D}"/>
    <hyperlink ref="Y495" r:id="rId1659" display="pw:\\SRVPW3.pls.planservi.com.br:Projetos\Documents\C0849 - DER\40_Emissao\03_GRD\0-GRDs_Enviadas DER\27ºMEDIÇÃO-26-09-2024 A 25-10-24\MR.DER-0841_24-SP 097\" xr:uid="{39A06B14-6646-40B2-83D8-A931B6F7146A}"/>
    <hyperlink ref="S496" r:id="rId1660" display="pw:\\SRVPW3.pls.planservi.com.br:Projetos\Documents\C0849 - DER\40_Emissao\03_GRD\0-GRDs_Enviadas DER\27ºMEDIÇÃO-26-09-2024 A 25-10-24\MR.DER-0841_24-SP 097\" xr:uid="{C82AE845-CD9C-4E1D-8E2D-7D3E2C0EF79E}"/>
    <hyperlink ref="S497" r:id="rId1661" display="pw:\\SRVPW3.pls.planservi.com.br:Projetos\Documents\C0849 - DER\40_Emissao\03_GRD\0-GRDs_Enviadas DER\27ºMEDIÇÃO-26-09-2024 A 25-10-24\MR.DER-0841_24-SP 097\" xr:uid="{293F2297-3BA9-4370-92A1-8C7FC2D7CAB1}"/>
    <hyperlink ref="S498" r:id="rId1662" display="pw:\\SRVPW3.pls.planservi.com.br:Projetos\Documents\C0849 - DER\40_Emissao\03_GRD\0-GRDs_Enviadas DER\27ºMEDIÇÃO-26-09-2024 A 25-10-24\MR.DER-0841_24-SP 097\" xr:uid="{DBE5C51C-95C0-4D43-A89F-CB98D1E59BC9}"/>
    <hyperlink ref="S499" r:id="rId1663" display="pw:\\SRVPW3.pls.planservi.com.br:Projetos\Documents\C0849 - DER\40_Emissao\03_GRD\0-GRDs_Enviadas DER\27ºMEDIÇÃO-26-09-2024 A 25-10-24\MR.DER-0841_24-SP 097\" xr:uid="{F2F717BB-C289-4940-BA69-EE97EFAE0D0C}"/>
    <hyperlink ref="S500" r:id="rId1664" display="pw:\\SRVPW3.pls.planservi.com.br:Projetos\Documents\C0849 - DER\40_Emissao\03_GRD\0-GRDs_Enviadas DER\27ºMEDIÇÃO-26-09-2024 A 25-10-24\MR.DER-0841_24-SP 097\" xr:uid="{641A8CF8-4C05-4317-8D54-8341E9F28DEF}"/>
    <hyperlink ref="S501" r:id="rId1665" display="pw:\\SRVPW3.pls.planservi.com.br:Projetos\Documents\C0849 - DER\40_Emissao\03_GRD\0-GRDs_Enviadas DER\27ºMEDIÇÃO-26-09-2024 A 25-10-24\MR.DER-0841_24-SP 097\" xr:uid="{FB66BF0D-0CA4-4FEF-BA1B-F2E171EB2D51}"/>
    <hyperlink ref="S502" r:id="rId1666" display="pw:\\SRVPW3.pls.planservi.com.br:Projetos\Documents\C0849 - DER\40_Emissao\03_GRD\0-GRDs_Enviadas DER\27ºMEDIÇÃO-26-09-2024 A 25-10-24\MR.DER-0841_24-SP 097\" xr:uid="{3E46198D-916E-4A4E-B5DD-DC46DBF14341}"/>
    <hyperlink ref="S503" r:id="rId1667" display="pw:\\SRVPW3.pls.planservi.com.br:Projetos\Documents\C0849 - DER\40_Emissao\03_GRD\0-GRDs_Enviadas DER\27ºMEDIÇÃO-26-09-2024 A 25-10-24\MR.DER-0841_24-SP 097\" xr:uid="{04934846-1DCD-4956-9EDC-F97DA1896118}"/>
    <hyperlink ref="S504" r:id="rId1668" display="pw:\\SRVPW3.pls.planservi.com.br:Projetos\Documents\C0849 - DER\40_Emissao\03_GRD\0-GRDs_Enviadas DER\27ºMEDIÇÃO-26-09-2024 A 25-10-24\MR.DER-0841_24-SP 097\" xr:uid="{7001BCF6-2DE7-4883-915F-7FF6BD64AB39}"/>
    <hyperlink ref="S505" r:id="rId1669" display="pw:\\SRVPW3.pls.planservi.com.br:Projetos\Documents\C0849 - DER\40_Emissao\03_GRD\0-GRDs_Enviadas DER\27ºMEDIÇÃO-26-09-2024 A 25-10-24\MR.DER-0841_24-SP 097\" xr:uid="{D6B22416-83D3-4ECF-A1F8-703B46DFC28E}"/>
    <hyperlink ref="S506" r:id="rId1670" display="pw:\\SRVPW3.pls.planservi.com.br:Projetos\Documents\C0849 - DER\40_Emissao\03_GRD\0-GRDs_Enviadas DER\27ºMEDIÇÃO-26-09-2024 A 25-10-24\MR.DER-0841_24-SP 097\" xr:uid="{879D8899-75CB-4886-A1A2-C9AC474F0950}"/>
    <hyperlink ref="S507" r:id="rId1671" display="pw:\\SRVPW3.pls.planservi.com.br:Projetos\Documents\C0849 - DER\40_Emissao\03_GRD\0-GRDs_Enviadas DER\27ºMEDIÇÃO-26-09-2024 A 25-10-24\MR.DER-0841_24-SP 097\" xr:uid="{6BB26E08-9EFB-431F-BC2A-6164C0417BF9}"/>
    <hyperlink ref="S508" r:id="rId1672" display="pw:\\SRVPW3.pls.planservi.com.br:Projetos\Documents\C0849 - DER\40_Emissao\03_GRD\0-GRDs_Enviadas DER\27ºMEDIÇÃO-26-09-2024 A 25-10-24\MR.DER-0841_24-SP 097\" xr:uid="{0E2ED849-DBAB-42D3-9D39-FFA83B9340E8}"/>
    <hyperlink ref="S509" r:id="rId1673" display="pw:\\SRVPW3.pls.planservi.com.br:Projetos\Documents\C0849 - DER\40_Emissao\03_GRD\0-GRDs_Enviadas DER\27ºMEDIÇÃO-26-09-2024 A 25-10-24\MR.DER-0841_24-SP 097\" xr:uid="{D5399692-64AC-4E22-8C99-C2B1F5BFA210}"/>
    <hyperlink ref="S510" r:id="rId1674" display="pw:\\SRVPW3.pls.planservi.com.br:Projetos\Documents\C0849 - DER\40_Emissao\03_GRD\0-GRDs_Enviadas DER\27ºMEDIÇÃO-26-09-2024 A 25-10-24\MR.DER-0841_24-SP 097\" xr:uid="{B5B5BC23-360E-4766-9A01-A17320BB9C64}"/>
    <hyperlink ref="S511" r:id="rId1675" display="pw:\\SRVPW3.pls.planservi.com.br:Projetos\Documents\C0849 - DER\40_Emissao\03_GRD\0-GRDs_Enviadas DER\27ºMEDIÇÃO-26-09-2024 A 25-10-24\MR.DER-0841_24-SP 097\" xr:uid="{D5A2C7B3-5DBC-4D0F-AF97-316F52239C42}"/>
    <hyperlink ref="S512" r:id="rId1676" display="pw:\\SRVPW3.pls.planservi.com.br:Projetos\Documents\C0849 - DER\40_Emissao\03_GRD\0-GRDs_Enviadas DER\27ºMEDIÇÃO-26-09-2024 A 25-10-24\MR.DER-0841_24-SP 097\" xr:uid="{A141377A-C5EB-4303-A44F-62D318485BB7}"/>
    <hyperlink ref="S513" r:id="rId1677" display="pw:\\SRVPW3.pls.planservi.com.br:Projetos\Documents\C0849 - DER\40_Emissao\03_GRD\0-GRDs_Enviadas DER\27ºMEDIÇÃO-26-09-2024 A 25-10-24\MR.DER-0841_24-SP 097\" xr:uid="{48121F65-3DA1-4696-88F1-40D7B30EEFAC}"/>
    <hyperlink ref="S514" r:id="rId1678" display="pw:\\SRVPW3.pls.planservi.com.br:Projetos\Documents\C0849 - DER\40_Emissao\03_GRD\0-GRDs_Enviadas DER\27ºMEDIÇÃO-26-09-2024 A 25-10-24\MR.DER-0841_24-SP 097\" xr:uid="{9B38A5BE-E65A-4C0E-9E78-767CBA818A57}"/>
    <hyperlink ref="S515" r:id="rId1679" display="pw:\\SRVPW3.pls.planservi.com.br:Projetos\Documents\C0849 - DER\40_Emissao\03_GRD\0-GRDs_Enviadas DER\27ºMEDIÇÃO-26-09-2024 A 25-10-24\MR.DER-0841_24-SP 097\" xr:uid="{8CC54C46-9898-4CFC-91F5-9E10828C44E8}"/>
    <hyperlink ref="S516" r:id="rId1680" display="pw:\\SRVPW3.pls.planservi.com.br:Projetos\Documents\C0849 - DER\40_Emissao\03_GRD\0-GRDs_Enviadas DER\27ºMEDIÇÃO-26-09-2024 A 25-10-24\MR.DER-0841_24-SP 097\" xr:uid="{2A23FAC1-23C9-4B8F-AB46-C7BA01A8858A}"/>
    <hyperlink ref="S517" r:id="rId1681" display="pw:\\SRVPW3.pls.planservi.com.br:Projetos\Documents\C0849 - DER\40_Emissao\03_GRD\0-GRDs_Enviadas DER\27ºMEDIÇÃO-26-09-2024 A 25-10-24\MR.DER-0841_24-SP 097\" xr:uid="{67F0FE04-6DE4-4455-A468-0448464EDDF1}"/>
    <hyperlink ref="S518" r:id="rId1682" display="pw:\\SRVPW3.pls.planservi.com.br:Projetos\Documents\C0849 - DER\40_Emissao\03_GRD\0-GRDs_Enviadas DER\27ºMEDIÇÃO-26-09-2024 A 25-10-24\MR.DER-0841_24-SP 097\" xr:uid="{0043A068-B0EC-4E5A-91CC-337DB0B10ED7}"/>
    <hyperlink ref="S519" r:id="rId1683" display="pw:\\SRVPW3.pls.planservi.com.br:Projetos\Documents\C0849 - DER\40_Emissao\03_GRD\0-GRDs_Enviadas DER\27ºMEDIÇÃO-26-09-2024 A 25-10-24\MR.DER-0841_24-SP 097\" xr:uid="{FC0677B4-F9A4-4330-AC0D-BEFA01E71FBE}"/>
    <hyperlink ref="S520" r:id="rId1684" display="pw:\\SRVPW3.pls.planservi.com.br:Projetos\Documents\C0849 - DER\40_Emissao\03_GRD\0-GRDs_Enviadas DER\27ºMEDIÇÃO-26-09-2024 A 25-10-24\MR.DER-0841_24-SP 097\" xr:uid="{5F707C53-3C03-4263-A8F0-92991CBADE9F}"/>
    <hyperlink ref="S521" r:id="rId1685" display="pw:\\SRVPW3.pls.planservi.com.br:Projetos\Documents\C0849 - DER\40_Emissao\03_GRD\0-GRDs_Enviadas DER\27ºMEDIÇÃO-26-09-2024 A 25-10-24\MR.DER-0841_24-SP 097\" xr:uid="{349426EB-9D28-40EE-9022-B8C518DBA88C}"/>
    <hyperlink ref="M522" r:id="rId1686" display="pw:\\SRVPW3.pls.planservi.com.br:Projetos\Documents\C0849 - DER\40_Emissao\03_GRD\0-GRDs_Enviadas DER\27ºMEDIÇÃO-26-09-2024 A 25-10-24\MR.DER-0841_24-SP 097\" xr:uid="{060E941B-817E-4B7C-A063-7A0FF752EB27}"/>
    <hyperlink ref="AE534" r:id="rId1687" display="pw:\\SRVPW3.pls.planservi.com.br:Projetos\Documents\C0849 - DER\40_Emissao\03_GRD\0-GRDs_Enviadas DER\28ºMEDIÇÃO-26-10-2024 A 25-11-24\MR.DER-0846_24\" xr:uid="{B3414B9D-F42D-483D-9A1F-CC6597205E10}"/>
    <hyperlink ref="AE535" r:id="rId1688" display="pw:\\SRVPW3.pls.planservi.com.br:Projetos\Documents\C0849 - DER\40_Emissao\03_GRD\0-GRDs_Enviadas DER\28ºMEDIÇÃO-26-10-2024 A 25-11-24\MR.DER-0846_24\" xr:uid="{C45A3B97-6B69-4BB2-A53D-336BC4BD37A2}"/>
    <hyperlink ref="AE536" r:id="rId1689" display="pw:\\SRVPW3.pls.planservi.com.br:Projetos\Documents\C0849 - DER\40_Emissao\03_GRD\0-GRDs_Enviadas DER\28ºMEDIÇÃO-26-10-2024 A 25-11-24\MR.DER-0846_24\" xr:uid="{2CE29688-B301-49AC-AE61-A9EEF5320172}"/>
    <hyperlink ref="AE537" r:id="rId1690" display="pw:\\SRVPW3.pls.planservi.com.br:Projetos\Documents\C0849 - DER\40_Emissao\03_GRD\0-GRDs_Enviadas DER\28ºMEDIÇÃO-26-10-2024 A 25-11-24\MR.DER-0846_24\" xr:uid="{21790D6F-E003-4E3E-9C89-A70EC151572C}"/>
    <hyperlink ref="AE538" r:id="rId1691" display="pw:\\SRVPW3.pls.planservi.com.br:Projetos\Documents\C0849 - DER\40_Emissao\03_GRD\0-GRDs_Enviadas DER\28ºMEDIÇÃO-26-10-2024 A 25-11-24\MR.DER-0846_24\" xr:uid="{74D270F1-D4AA-4046-9898-B1C69734F42C}"/>
    <hyperlink ref="AE539" r:id="rId1692" display="pw:\\SRVPW3.pls.planservi.com.br:Projetos\Documents\C0849 - DER\40_Emissao\03_GRD\0-GRDs_Enviadas DER\28ºMEDIÇÃO-26-10-2024 A 25-11-24\MR.DER-0846_24\" xr:uid="{FB261794-6893-4C75-BB56-EECCE40D1CD9}"/>
    <hyperlink ref="AE540" r:id="rId1693" display="pw:\\SRVPW3.pls.planservi.com.br:Projetos\Documents\C0849 - DER\40_Emissao\03_GRD\0-GRDs_Enviadas DER\28ºMEDIÇÃO-26-10-2024 A 25-11-24\MR.DER-0846_24\" xr:uid="{AFEBC406-3C65-48E5-BB02-A708AF7E4B1C}"/>
    <hyperlink ref="AE541" r:id="rId1694" display="pw:\\SRVPW3.pls.planservi.com.br:Projetos\Documents\C0849 - DER\40_Emissao\03_GRD\0-GRDs_Enviadas DER\28ºMEDIÇÃO-26-10-2024 A 25-11-24\MR.DER-0846_24\" xr:uid="{34D2990D-B3C9-4014-9C65-FE5B2AD6A886}"/>
    <hyperlink ref="AE542" r:id="rId1695" display="pw:\\SRVPW3.pls.planservi.com.br:Projetos\Documents\C0849 - DER\40_Emissao\03_GRD\0-GRDs_Enviadas DER\28ºMEDIÇÃO-26-10-2024 A 25-11-24\MR.DER-0846_24\" xr:uid="{AA5D54ED-7963-427F-AE2C-979D11048F59}"/>
    <hyperlink ref="BI247" r:id="rId1696" display="pw:\\SRVPW3.pls.planservi.com.br:Projetos\Documents\C0849 - DER\40_Emissao\03_GRD\0-GRDs_Enviadas DER\28ºMEDIÇÃO-26-10-2024 A 25-11-24\MR.DER-0851_24\" xr:uid="{3BCAD542-9A35-421A-A1A1-57FF51CEA214}"/>
    <hyperlink ref="AT25" r:id="rId1697" display="pw:\\SRVPW3.pls.planservi.com.br:Projetos\Documents\C0849 - DER\30_Producao\10-F2– SP 097 - km 0,00-12,85\05_Geot\05.00_R031\2023 12 20 SP097-R-031_RevisãoD1_G13.doc" xr:uid="{4B9A7DCC-69E9-48AD-81C6-53812E725E98}"/>
    <hyperlink ref="AN24" r:id="rId1698" display="pw:\\SRVPW3.pls.planservi.com.br:Projetos\Documents\C0849 - DER\30_Producao\10-F2– SP 097 - km 0,00-12,85\05_Geot\05.00_R031\2024.05.17_R-031_G02_B1-SP097.doc" xr:uid="{ACBCBEDD-E75E-457A-861C-990B1E99D96F}"/>
    <hyperlink ref="AT24" r:id="rId1699" display="pw:\\SRVPW3.pls.planservi.com.br:Projetos\Documents\C0849 - DER\30_Producao\10-F2– SP 097 - km 0,00-12,85\05_Geot\05.00_R031\2024.05.31_R-031_G02_B-SP097.doc" xr:uid="{D8F3670D-A456-4424-AA54-1B2FDB49B0F2}"/>
    <hyperlink ref="AZ25" r:id="rId1700" display="pw:\\SRVPW3.pls.planservi.com.br:Projetos\Documents\C0849 - DER\30_Producao\10-F2– SP 097 - km 0,00-12,85\05_Geot\05.00_R031\2024 01 04 SP097-R-031_RevisãoD_G13.doc" xr:uid="{25A82B82-FB75-47C6-BFE8-2F6797EE76ED}"/>
    <hyperlink ref="BR13" r:id="rId1701" display="pw:\\SRVPW3.pls.planservi.com.br:Projetos\Documents\C0849 - DER\30_Producao\10-F2– SP 097 - km 0,00-12,85\05_Geot\05.00_R031\2024.05.31_R-031_10_SP-097, G12, G14_Aprovado.doc" xr:uid="{D6329323-83D8-4DA8-9E9B-393EA9238945}"/>
    <hyperlink ref="AN249" r:id="rId1702" display="pw:\\SRVPW3.pls.planservi.com.br:Projetos\Documents\C0849 - DER\30_Producao\10-F2– SP 097 - km 0,00-12,85\05_Geot\05.00_R031\2024.05.31_R-031_10_SP-097, G12, G14_Aprovado.doc" xr:uid="{E3204E36-0B85-4F4B-A0A8-C430EDF89F0C}"/>
    <hyperlink ref="AN250:AN258" r:id="rId1703" display="pw:\\SRVPW3.pls.planservi.com.br:Projetos\Documents\C0849 - DER\30_Producao\10-F2– SP 097 - km 0,00-12,85\05_Geot\05.00_R031\2024.05.31_R-031_10_SP-097, G12, G14_Aprovado.doc" xr:uid="{E8C26E1E-6876-4C69-8F51-7ED0D5B3A23C}"/>
    <hyperlink ref="AN259:AN267" r:id="rId1704" display="pw:\\SRVPW3.pls.planservi.com.br:Projetos\Documents\C0849 - DER\30_Producao\10-F2– SP 097 - km 0,00-12,85\05_Geot\05.00_R031\2024.05.31_R-031_10_SP-097, G12, G14_Aprovado.doc" xr:uid="{2E79F2D5-4002-4FF5-A757-36C6DA05959E}"/>
    <hyperlink ref="AH249" r:id="rId1705" display="pw:\\SRVPW3.pls.planservi.com.br:Projetos\Documents\C0849 - DER\30_Producao\10-F2– SP 097 - km 0,00-12,85\05_Geot\05.00_R031\2024.05.17_R-031_10_SP-097, G12, G14_REVISAO.doc" xr:uid="{F2129215-4AA4-48C2-9727-B55B8C415773}"/>
    <hyperlink ref="AH250:AH267" r:id="rId1706" display="pw:\\SRVPW3.pls.planservi.com.br:Projetos\Documents\C0849 - DER\30_Producao\10-F2– SP 097 - km 0,00-12,85\05_Geot\05.00_R031\2024.05.17_R-031_10_SP-097, G12, G14_REVISAO.doc" xr:uid="{0456B0BB-4175-4D0C-B6C1-695C4F211855}"/>
    <hyperlink ref="BL13" r:id="rId1707" display="pw:\\SRVPW3.pls.planservi.com.br:Projetos\Documents\C0849 - DER\30_Producao\10-F2– SP 097 - km 0,00-12,85\05_Geot\05.00_R031\2024.05.17_R-031_10_SP-097, G12, G14_REVISAO.doc" xr:uid="{6E6EF723-CEF6-45B3-9260-1FE34063F502}"/>
    <hyperlink ref="V23" r:id="rId1708" display="pw:\\SRVPW3.pls.planservi.com.br:Projetos\Documents\C0849 - DER\30_Producao\10-F2– SP 097 - km 0,00-12,85\05_Geot\05.00_R031\2023.10.20_R-031_10_SP-097_G02, G12, G14.doc" xr:uid="{1430F2BB-1664-41B2-B216-C1842225EDE9}"/>
    <hyperlink ref="AH23" r:id="rId1709" display="pw:\\pw.planservi.com.br:PROJETOS\Documents\C0849 - DER\30_Producao\10-F2– SP 097 - km 0,00-12,85\05_Geot\05.00_R031\2023 12 01 SP097-R-031_RevisãoC1_e_B1_G14.doc" xr:uid="{961F4024-42E0-47FB-87D0-77E0E8923C18}"/>
    <hyperlink ref="BL14" r:id="rId1710" display="pw:\\SRVPW3.pls.planservi.com.br:Projetos\Documents\C0849 - DER\30_Producao\10-F2– SP 097 - km 0,00-12,85\05_Geot\05.00_R031\2024.04 10_R-031_10_SP-097, G14_D1.doc" xr:uid="{35C1829C-F989-41A1-80B2-9F5AAEA8EDEB}"/>
    <hyperlink ref="BL22" r:id="rId1711" display="pw:\\SRVPW3.pls.planservi.com.br:Projetos\Documents\C0849 - DER\30_Producao\10-F2– SP 097 - km 0,00-12,85\05_Geot\05.00_R031\2024.04 10_R-031_10_SP-097, G14_D1.doc" xr:uid="{6117EB18-7ACD-4B8B-83C9-E948DA5D6CEC}"/>
    <hyperlink ref="BR14" r:id="rId1712" display="pw:\\SRVPW3.pls.planservi.com.br:Projetos\Documents\C0849 - DER\30_Producao\10-F2– SP 097 - km 0,00-12,85\05_Geot\05.00_R031\2024.05.17_R-031_10_SP-097, G14_D.doc" xr:uid="{503FE80D-BD2F-4584-85A0-B399B2B29C1A}"/>
    <hyperlink ref="BR22" r:id="rId1713" display="pw:\\SRVPW3.pls.planservi.com.br:Projetos\Documents\C0849 - DER\30_Producao\10-F2– SP 097 - km 0,00-12,85\05_Geot\05.00_R031\2024.05.17_R-031_10_SP-097, G14_D.doc" xr:uid="{EABF8449-01FE-4981-B4D0-C60B0BFF8BDE}"/>
    <hyperlink ref="BI15" r:id="rId1714" display="pw:\\SRVPW3.pls.planservi.com.br:Projetos\Documents\C0849 - DER\40_Emissao\03_GRD\0-GRDs_Enviadas DER\26ºMEDIÇÃO-26-08-2024 A 25-09-24\MR.DER-0777_24-SP 097-Entrega Final-G14\" xr:uid="{9CF64D5B-6D0B-486C-B798-77600795EC45}"/>
    <hyperlink ref="BI16" r:id="rId1715" display="pw:\\SRVPW3.pls.planservi.com.br:Projetos\Documents\C0849 - DER\40_Emissao\03_GRD\0-GRDs_Enviadas DER\26ºMEDIÇÃO-26-08-2024 A 25-09-24\MR.DER-0777_24-SP 097-Entrega Final-G14\" xr:uid="{56A44865-435F-439D-9B26-E8267FD6BC6B}"/>
    <hyperlink ref="BI17" r:id="rId1716" display="pw:\\SRVPW3.pls.planservi.com.br:Projetos\Documents\C0849 - DER\40_Emissao\03_GRD\0-GRDs_Enviadas DER\26ºMEDIÇÃO-26-08-2024 A 25-09-24\MR.DER-0777_24-SP 097-Entrega Final-G14\" xr:uid="{EDE1A0AE-4BC6-479F-8931-8213F21FAB87}"/>
    <hyperlink ref="BI18" r:id="rId1717" display="pw:\\SRVPW3.pls.planservi.com.br:Projetos\Documents\C0849 - DER\40_Emissao\03_GRD\0-GRDs_Enviadas DER\26ºMEDIÇÃO-26-08-2024 A 25-09-24\MR.DER-0777_24-SP 097-Entrega Final-G14\" xr:uid="{89E6D510-3A06-4209-B091-63065E090495}"/>
    <hyperlink ref="BI19" r:id="rId1718" display="pw:\\SRVPW3.pls.planservi.com.br:Projetos\Documents\C0849 - DER\40_Emissao\03_GRD\0-GRDs_Enviadas DER\26ºMEDIÇÃO-26-08-2024 A 25-09-24\MR.DER-0777_24-SP 097-Entrega Final-G14\" xr:uid="{1AC441B0-204C-43DF-A265-F810C55E858A}"/>
    <hyperlink ref="BI20" r:id="rId1719" display="pw:\\SRVPW3.pls.planservi.com.br:Projetos\Documents\C0849 - DER\40_Emissao\03_GRD\0-GRDs_Enviadas DER\26ºMEDIÇÃO-26-08-2024 A 25-09-24\MR.DER-0777_24-SP 097-Entrega Final-G14\" xr:uid="{C3142567-1092-4B01-8F88-F8A29D2B12AA}"/>
    <hyperlink ref="BI21" r:id="rId1720" display="pw:\\SRVPW3.pls.planservi.com.br:Projetos\Documents\C0849 - DER\40_Emissao\03_GRD\0-GRDs_Enviadas DER\26ºMEDIÇÃO-26-08-2024 A 25-09-24\MR.DER-0777_24-SP 097-Entrega Final-G14\" xr:uid="{15961BCD-B724-46EC-A604-C6C38E116E41}"/>
    <hyperlink ref="AQ23" r:id="rId1721" display="pw:\\SRVPW3.pls.planservi.com.br:Projetos\Documents\C0849 - DER\40_Emissao\03_GRD\0-GRDs_Enviadas DER\26ºMEDIÇÃO-26-08-2024 A 25-09-24\MR.DER-0777_24-SP 097-Entrega Final-G14\" xr:uid="{B7D7B2CE-F3B4-4D03-9E5B-B492D7B72260}"/>
    <hyperlink ref="BC24" r:id="rId1722" display="pw:\\SRVPW3.pls.planservi.com.br:Projetos\Documents\C0849 - DER\40_Emissao\03_GRD\0-GRDs_Enviadas DER\26ºMEDIÇÃO-26-08-2024 A 25-09-24\MR.DER-0774_24-SP 097-Entrega Final-G02\" xr:uid="{E962C58B-A583-4ECC-9B88-65D4769E3522}"/>
    <hyperlink ref="P524" r:id="rId1723" display="pw:\\SRVPW3.pls.planservi.com.br:Projetos\Documents\C0849 - DER\30_Producao\10-F2– SP 097 - km 0,00-12,85\13_Interf\13.00_R031\2023.02.27_R-031_Interferências_A1.doc" xr:uid="{0EFBCD05-2BFD-4EF2-9BF5-EE049FA5DD7A}"/>
    <hyperlink ref="P525:P532" r:id="rId1724" display="pw:\\SRVPW3.pls.planservi.com.br:Projetos\Documents\C0849 - DER\30_Producao\10-F2– SP 097 - km 0,00-12,85\13_Interf\13.00_R031\2023.02.27_R-031_Interferências_A1.doc" xr:uid="{E70534B1-2679-4C87-BEE7-3A6DBA6B6C88}"/>
    <hyperlink ref="V524" r:id="rId1725" display="pw:\\SRVPW3.pls.planservi.com.br:Projetos\Documents\C0849 - DER\30_Producao\10-F2– SP 097 - km 0,00-12,85\13_Interf\13.00_R031\2024.04.17_R-031_Interferências_A2.doc" xr:uid="{DBB4D0A8-E58A-4DD7-9CE5-73AB30CF5E1A}"/>
    <hyperlink ref="V525:V532" r:id="rId1726" display="pw:\\SRVPW3.pls.planservi.com.br:Projetos\Documents\C0849 - DER\30_Producao\10-F2– SP 097 - km 0,00-12,85\13_Interf\13.00_R031\2024.04.17_R-031_Interferências_A2.doc" xr:uid="{5420DB3D-8B4D-4B07-B6C7-8A3A2F3A1CA2}"/>
    <hyperlink ref="AB524" r:id="rId1727" display="pw:\\SRVPW3.pls.planservi.com.br:Projetos\Documents\C0849 - DER\30_Producao\10-F2– SP 097 - km 0,00-12,85\13_Interf\13.00_R031\2024.07.05_R-031_Interferências_A3.doc" xr:uid="{F9FD5671-81FC-41EC-A0E4-DB46C04DD382}"/>
    <hyperlink ref="AB525:AB532" r:id="rId1728" display="pw:\\SRVPW3.pls.planservi.com.br:Projetos\Documents\C0849 - DER\30_Producao\10-F2– SP 097 - km 0,00-12,85\13_Interf\13.00_R031\2024.07.05_R-031_Interferências_A3.doc" xr:uid="{90275179-A904-4BA3-908B-BD43B54E3D9E}"/>
    <hyperlink ref="AH524" r:id="rId1729" display="pw:\\SRVPW3.pls.planservi.com.br:Projetos\Documents\C0849 - DER\30_Producao\10-F2– SP 097 - km 0,00-12,85\13_Interf\13.00_R031\2024.09.27_R-031_Interferências_A.doc" xr:uid="{C7C57AD1-001C-4C3D-B683-E34B0D7C1BED}"/>
    <hyperlink ref="AH525:AH532" r:id="rId1730" display="pw:\\SRVPW3.pls.planservi.com.br:Projetos\Documents\C0849 - DER\30_Producao\10-F2– SP 097 - km 0,00-12,85\13_Interf\13.00_R031\2024.09.27_R-031_Interferências_A.doc" xr:uid="{0A52E20F-4AF2-411B-A2E1-09AEA2ED06D7}"/>
    <hyperlink ref="P534" r:id="rId1731" display="pw:\\SRVPW3.pls.planservi.com.br:Projetos\Documents\C0849 - DER\30_Producao\10-F2– SP 097 - km 0,00-12,85\17_Desap\17.00_R031\2024.07.03_R-031_Desapropriação_A1.doc" xr:uid="{AA6BF0EF-8DB1-45D4-ACD2-08995F8B61AE}"/>
    <hyperlink ref="P535:P542" r:id="rId1732" display="pw:\\SRVPW3.pls.planservi.com.br:Projetos\Documents\C0849 - DER\30_Producao\10-F2– SP 097 - km 0,00-12,85\17_Desap\17.00_R031\2024.07.03_R-031_Desapropriação_A1.doc" xr:uid="{8E5A3871-24E0-482C-B30C-116FA9094B21}"/>
    <hyperlink ref="V534" r:id="rId1733" display="pw:\\SRVPW3.pls.planservi.com.br:Projetos\Documents\C0849 - DER\30_Producao\10-F2– SP 097 - km 0,00-12,85\17_Desap\17.00_R031\2024.07.23_R-031_Desapropriação_A.doc" xr:uid="{D8D515B0-F9EF-45B1-AD33-353DAD200744}"/>
    <hyperlink ref="V535:V542" r:id="rId1734" display="pw:\\SRVPW3.pls.planservi.com.br:Projetos\Documents\C0849 - DER\30_Producao\10-F2– SP 097 - km 0,00-12,85\17_Desap\17.00_R031\2024.07.23_R-031_Desapropriação_A.doc" xr:uid="{8E4E71A9-5AF2-4661-80E3-636698DA4E94}"/>
    <hyperlink ref="AB534" r:id="rId1735" display="pw:\\SRVPW3.pls.planservi.com.br:Projetos\Documents\C0849 - DER\30_Producao\10-F2– SP 097 - km 0,00-12,85\17_Desap\17.00_R031\2024.09.18_R-031_Desapropriação_B1.doc" xr:uid="{F5840A82-5618-449F-94B2-87BE0DFB1F1F}"/>
    <hyperlink ref="AB535:AB542" r:id="rId1736" display="pw:\\SRVPW3.pls.planservi.com.br:Projetos\Documents\C0849 - DER\30_Producao\10-F2– SP 097 - km 0,00-12,85\17_Desap\17.00_R031\2024.09.18_R-031_Desapropriação_B1.doc" xr:uid="{59D7A06E-4629-4B7D-B461-1C7BBCF7D04C}"/>
    <hyperlink ref="AH534" r:id="rId1737" display="pw:\\SRVPW3.pls.planservi.com.br:Projetos\Documents\C0849 - DER\30_Producao\10-F2– SP 097 - km 0,00-12,85\17_Desap\17.00_R031\2024.11.01_R-031_Desapropriação_B.doc" xr:uid="{6214FDBC-977F-46FF-9E90-2FF05954E2CE}"/>
    <hyperlink ref="AH535:AH542" r:id="rId1738" display="pw:\\SRVPW3.pls.planservi.com.br:Projetos\Documents\C0849 - DER\30_Producao\10-F2– SP 097 - km 0,00-12,85\17_Desap\17.00_R031\2024.11.01_R-031_Desapropriação_B.doc" xr:uid="{4F99CE65-208A-4F90-A75A-DA38DB1FBCCC}"/>
    <hyperlink ref="AZ170" r:id="rId1739" display="pw:\\SRVPW3.pls.planservi.com.br:Projetos\Documents\C0849 - DER\30_Producao\10-F2– SP 097 - km 0,00-12,85\06_Pavi\06.00_R031\2024 25 09 SP097-R-031.doc" xr:uid="{AACFC38D-2E5D-4BFA-A4F0-65302892BC89}"/>
    <hyperlink ref="AZ146:AZ168" r:id="rId1740" display="pw:\\SRVPW3.pls.planservi.com.br:Projetos\Documents\C0849 - DER\30_Producao\10-F2– SP 097 - km 0,00-12,85\06_Pavi\06.00_R031\2024 25 09 SP097-R-031.doc" xr:uid="{2503C72C-3FDB-49C3-ADAD-220F4543C8DC}"/>
    <hyperlink ref="AT146" r:id="rId1741" display="pw:\\SRVPW3.pls.planservi.com.br:Projetos\Documents\C0849 - DER\30_Producao\10-F2– SP 097 - km 0,00-12,85\06_Pavi\06.00_R031\2024 25 06 SP097-R-031_RevisãoA-P02_P05.doc" xr:uid="{6FECB5D5-DAB2-46C6-B638-2670AA3C24A8}"/>
    <hyperlink ref="AT147:AT168" r:id="rId1742" display="pw:\\SRVPW3.pls.planservi.com.br:Projetos\Documents\C0849 - DER\30_Producao\10-F2– SP 097 - km 0,00-12,85\06_Pavi\06.00_R031\2024 25 06 SP097-R-031_RevisãoA-P02_P05.doc" xr:uid="{D4F43E26-5031-4993-A4BF-A727E15B1CEA}"/>
    <hyperlink ref="AT170" r:id="rId1743" display="pw:\\SRVPW3.pls.planservi.com.br:Projetos\Documents\C0849 - DER\30_Producao\10-F2– SP 097 - km 0,00-12,85\06_Pavi\06.00_R031\2024 25 06 SP097-R-031_Revisão_MC-P09.doc" xr:uid="{AC8839FE-67F9-4EDE-986E-DC96E84A6CB4}"/>
    <hyperlink ref="AT171" r:id="rId1744" display="pw:\\SRVPW3.pls.planservi.com.br:Projetos\Documents\C0849 - DER\30_Producao\10-F2– SP 097 - km 0,00-12,85\06_Pavi\06.00_R031\2024 25 06 SP097-R-031_Revisão_MC-P09.doc" xr:uid="{B9161E76-6A4B-4E92-AE4C-F8331C411746}"/>
    <hyperlink ref="AH172" r:id="rId1745" display="pw:\\SRVPW3.pls.planservi.com.br:Projetos\Documents\C0849 - DER\30_Producao\10-F2– SP 097 - km 0,00-12,85\06_Pavi\06.00_R031\2024 25 09 SP097-R-031.doc" xr:uid="{0C4692F4-D9A9-41B8-90E0-C1A175889FCF}"/>
    <hyperlink ref="AH146" r:id="rId1746" display="pw:\\SRVPW3.pls.planservi.com.br:Projetos\Documents\C0849 - DER\30_Producao\10-F2– SP 097 - km 0,00-12,85\06_Pavi\06.00_R031\2024 24 05 SP097-R-031_RevisãoA4-P02_P05.doc" xr:uid="{4BEB9D17-B8D9-4F15-A738-9B4A1D930D4E}"/>
    <hyperlink ref="AH147:AH160" r:id="rId1747" display="pw:\\SRVPW3.pls.planservi.com.br:Projetos\Documents\C0849 - DER\30_Producao\10-F2– SP 097 - km 0,00-12,85\06_Pavi\06.00_R031\2024 24 05 SP097-R-031_RevisãoA4-P02_P05.doc" xr:uid="{37D8FA16-14FE-452F-BD80-B430B60E72E7}"/>
    <hyperlink ref="AH161:AH167" r:id="rId1748" display="pw:\\SRVPW3.pls.planservi.com.br:Projetos\Documents\C0849 - DER\30_Producao\10-F2– SP 097 - km 0,00-12,85\06_Pavi\06.00_R031\2024 24 05 SP097-R-031_RevisãoA4-P02_P05.doc" xr:uid="{DDC3BCD4-0D4D-4390-9F25-D3C12FCF8DCA}"/>
    <hyperlink ref="AH170" r:id="rId1749" display="pw:\\SRVPW3.pls.planservi.com.br:Projetos\Documents\C0849 - DER\30_Producao\10-F2– SP 097 - km 0,00-12,85\06_Pavi\06.00_R031\2024 24 05 SP097-R-031_RevisãoA4_MCC-P09.doc" xr:uid="{38A22489-74B9-496A-8676-D5506A02DAB0}"/>
    <hyperlink ref="AH171" r:id="rId1750" display="pw:\\SRVPW3.pls.planservi.com.br:Projetos\Documents\C0849 - DER\30_Producao\10-F2– SP 097 - km 0,00-12,85\06_Pavi\06.00_R031\2024 24 05 SP097-R-031_RevisãoA4_MCC-P09.doc" xr:uid="{08D0FABB-81DA-4213-A05B-82D58A4A4DC0}"/>
    <hyperlink ref="P172" r:id="rId1751" display="pw:\\SRVPW3.pls.planservi.com.br:Projetos\Documents\C0849 - DER\30_Producao\10-F2– SP 097 - km 0,00-12,85\06_Pavi\06.00_R031\2024 24 04 SP097-R-031_RevisãoA1_MC-P09.doc" xr:uid="{AA1D6798-BAF2-4770-A1CC-F0BBF3BFA0F9}"/>
    <hyperlink ref="AB172" r:id="rId1752" display="pw:\\SRVPW3.pls.planservi.com.br:Projetos\Documents\C0849 - DER\30_Producao\10-F2– SP 097 - km 0,00-12,85\06_Pavi\06.00_R031\2024 20 09 SP097-R-031.doc" xr:uid="{03EB7651-63ED-4898-93B0-EAB5981D10BB}"/>
    <hyperlink ref="AB146" r:id="rId1753" display="pw:\\SRVPW3.pls.planservi.com.br:Projetos\Documents\C0849 - DER\30_Producao\10-F2– SP 097 - km 0,00-12,85\06_Pavi\06.00_R031\2024 18 04 SP097-R-031_RevisãoA3-P02_P05.doc" xr:uid="{66C4B981-0F4F-4B6C-925B-764495D9745C}"/>
    <hyperlink ref="AB147:AB160" r:id="rId1754" display="pw:\\SRVPW3.pls.planservi.com.br:Projetos\Documents\C0849 - DER\30_Producao\10-F2– SP 097 - km 0,00-12,85\06_Pavi\06.00_R031\2024 18 04 SP097-R-031_RevisãoA3-P02_P05.doc" xr:uid="{4BC72292-02ED-4887-A0F0-EC07DA036100}"/>
    <hyperlink ref="AB161:AB162" r:id="rId1755" display="pw:\\SRVPW3.pls.planservi.com.br:Projetos\Documents\C0849 - DER\30_Producao\10-F2– SP 097 - km 0,00-12,85\06_Pavi\06.00_R031\2024 18 04 SP097-R-031_RevisãoA3-P02_P05.doc" xr:uid="{2708B777-D3DB-4DD0-AFA4-8BDD7A5C8B96}"/>
    <hyperlink ref="AB163" r:id="rId1756" display="pw:\\SRVPW3.pls.planservi.com.br:Projetos\Documents\C0849 - DER\30_Producao\10-F2– SP 097 - km 0,00-12,85\06_Pavi\06.00_R031\2024 18 04 SP097-R-031_RevisãoA3-P02_P05.doc" xr:uid="{C1E755A1-31BF-4540-AF84-A3691C2D679D}"/>
    <hyperlink ref="AB164:AB168" r:id="rId1757" display="pw:\\SRVPW3.pls.planservi.com.br:Projetos\Documents\C0849 - DER\30_Producao\10-F2– SP 097 - km 0,00-12,85\06_Pavi\06.00_R031\2024 18 04 SP097-R-031_RevisãoA3-P02_P05.doc" xr:uid="{C7E0F5E8-4DFF-4291-ADEC-88DAC47D195B}"/>
    <hyperlink ref="AB170" r:id="rId1758" display="pw:\\SRVPW3.pls.planservi.com.br:Projetos\Documents\C0849 - DER\30_Producao\10-F2– SP 097 - km 0,00-12,85\06_Pavi\06.00_R031\2024 18 04 SP097-R-031_RevisãoA3_MC-P09.doc" xr:uid="{4936330F-D9BE-41EA-8E5E-6412258234C2}"/>
    <hyperlink ref="AB171" r:id="rId1759" display="pw:\\SRVPW3.pls.planservi.com.br:Projetos\Documents\C0849 - DER\30_Producao\10-F2– SP 097 - km 0,00-12,85\06_Pavi\06.00_R031\2024 18 04 SP097-R-031_RevisãoA3_MC-P09.doc" xr:uid="{217F8735-50DA-4623-BEF7-7A6C17E5A9BB}"/>
    <hyperlink ref="AQ170" r:id="rId1760" display="pw:\\SRVPW3.pls.planservi.com.br:Projetos\Documents\C0849 - DER\30_Producao\10-F2– SP 097 - km 0,00-12,85\06_Pavi\06.00_R031\2024 25 06 SP097-R-031_RevisãoA-P02_P05.doc" xr:uid="{3458CFD0-5556-4B7E-B837-2D0CE8F5A6D6}"/>
    <hyperlink ref="AN146" r:id="rId1761" display="pw:\\SRVPW3.pls.planservi.com.br:Projetos\Documents\C0849 - DER\30_Producao\10-F2– SP 097 - km 0,00-12,85\06_Pavi\06.00_R031\2024 25 06 SP097-R-031_RevisãoA-P02_P05.doc" xr:uid="{F6E247E8-8875-445D-8E1F-4AE301B170B8}"/>
    <hyperlink ref="AN147:AN153" r:id="rId1762" display="pw:\\SRVPW3.pls.planservi.com.br:Projetos\Documents\C0849 - DER\30_Producao\10-F2– SP 097 - km 0,00-12,85\06_Pavi\06.00_R031\2024 25 06 SP097-R-031_RevisãoA-P02_P05.doc" xr:uid="{5BA71AF8-A2A4-44C3-A5D8-198AF9A028A0}"/>
    <hyperlink ref="AN154:AN168" r:id="rId1763" display="pw:\\SRVPW3.pls.planservi.com.br:Projetos\Documents\C0849 - DER\30_Producao\10-F2– SP 097 - km 0,00-12,85\06_Pavi\06.00_R031\2024 25 06 SP097-R-031_RevisãoA-P02_P05.doc" xr:uid="{6CFBF89E-B5F8-482E-A42E-6D5A1E983E55}"/>
    <hyperlink ref="AN170" r:id="rId1764" display="pw:\\SRVPW3.pls.planservi.com.br:Projetos\Documents\C0849 - DER\30_Producao\10-F2– SP 097 - km 0,00-12,85\06_Pavi\06.00_R031\2024 25 06 SP097-R-031_RevisãoA-P02_P05.doc" xr:uid="{D264F8CB-B5E6-4F05-87A8-A976DE6F337A}"/>
    <hyperlink ref="AN171" r:id="rId1765" display="pw:\\SRVPW3.pls.planservi.com.br:Projetos\Documents\C0849 - DER\30_Producao\10-F2– SP 097 - km 0,00-12,85\06_Pavi\06.00_R031\2024 25 06 SP097-R-031_RevisãoA-P02_P05.doc" xr:uid="{53BC81D1-700F-4F32-BC4D-5F422CB1A315}"/>
    <hyperlink ref="AH168" r:id="rId1766" display="pw:\\SRVPW3.pls.planservi.com.br:Projetos\Documents\C0849 - DER\30_Producao\10-F2– SP 097 - km 0,00-12,85\06_Pavi\06.00_R031\2024 24 05 SP097-R-031_RevisãoA4-P02_P05.doc" xr:uid="{EDCD60C6-7376-4E9F-9173-385A42237F66}"/>
    <hyperlink ref="AH169" r:id="rId1767" display="pw:\\SRVPW3.pls.planservi.com.br:Projetos\Documents\C0849 - DER\30_Producao\10-F2– SP 097 - km 0,00-12,85\06_Pavi\06.00_R031\2024 09 10 SP097-R-031.doc" xr:uid="{644E8497-4429-4A67-BFFE-577E62AFA68B}"/>
    <hyperlink ref="AB107" r:id="rId1768" display="pw:\\SRVPW3.pls.planservi.com.br:Projetos\Documents\C0849 - DER\30_Producao\10-F2– SP 097 - km 0,00-12,85\04_Dren\04.00_R031\2024_04_25_R-031_rEVISÃO.doc" xr:uid="{4B438C82-1EF1-4865-AB82-07AE37FBFD49}"/>
    <hyperlink ref="AB108" r:id="rId1769" display="pw:\\SRVPW3.pls.planservi.com.br:Projetos\Documents\C0849 - DER\30_Producao\10-F2– SP 097 - km 0,00-12,85\04_Dren\04.00_R031\2024_04_25_R-031_rEVISÃO.doc" xr:uid="{7B21FEE0-5668-41F0-989B-8A4C4532C412}"/>
    <hyperlink ref="AB109" r:id="rId1770" display="pw:\\SRVPW3.pls.planservi.com.br:Projetos\Documents\C0849 - DER\30_Producao\10-F2– SP 097 - km 0,00-12,85\04_Dren\04.00_R031\2024_04_25_R-031_rEVISÃO.doc" xr:uid="{A937A681-6E83-4A00-88EC-3C7604D0FB6B}"/>
    <hyperlink ref="AB114" r:id="rId1771" display="pw:\\SRVPW3.pls.planservi.com.br:Projetos\Documents\C0849 - DER\30_Producao\10-F2– SP 097 - km 0,00-12,85\04_Dren\04.00_R031\2024_04_25_R-031_rEVISÃO.doc" xr:uid="{DEED66FC-ABE2-46FC-AF80-C92A5FCF8EC9}"/>
    <hyperlink ref="AB115" r:id="rId1772" display="pw:\\SRVPW3.pls.planservi.com.br:Projetos\Documents\C0849 - DER\30_Producao\10-F2– SP 097 - km 0,00-12,85\04_Dren\04.00_R031\2024_04_25_R-031_rEVISÃO.doc" xr:uid="{1341350B-47D1-4739-ABAB-156C029B33B3}"/>
    <hyperlink ref="AB110:AB113" r:id="rId1773" display="pw:\\SRVPW3.pls.planservi.com.br:Projetos\Documents\C0849 - DER\30_Producao\10-F2– SP 097 - km 0,00-12,85\04_Dren\04.00_R031\2024_04_25_R-031_rEVISÃO.doc" xr:uid="{C62284B9-F337-4296-9C19-F5764AF32F14}"/>
    <hyperlink ref="AB116:AB122" r:id="rId1774" display="pw:\\SRVPW3.pls.planservi.com.br:Projetos\Documents\C0849 - DER\30_Producao\10-F2– SP 097 - km 0,00-12,85\04_Dren\04.00_R031\2024_04_25_R-031_rEVISÃO.doc" xr:uid="{FD98902B-9DF9-4443-AD89-EB1A534F1F9F}"/>
    <hyperlink ref="AB123" r:id="rId1775" display="pw:\\SRVPW3.pls.planservi.com.br:Projetos\Documents\C0849 - DER\30_Producao\10-F2– SP 097 - km 0,00-12,85\04_Dren\04.00_R031\2024_04_25_R-031_rEVISÃO.doc" xr:uid="{3A3B457F-5037-450C-A0F1-908330C55AF2}"/>
    <hyperlink ref="AB124:AB129" r:id="rId1776" display="pw:\\SRVPW3.pls.planservi.com.br:Projetos\Documents\C0849 - DER\30_Producao\10-F2– SP 097 - km 0,00-12,85\04_Dren\04.00_R031\2024_04_25_R-031_rEVISÃO.doc" xr:uid="{3249512E-70FF-4DF2-8DC6-88B00069D8F2}"/>
    <hyperlink ref="AB131" r:id="rId1777" display="pw:\\SRVPW3.pls.planservi.com.br:Projetos\Documents\C0849 - DER\30_Producao\10-F2– SP 097 - km 0,00-12,85\04_Dren\04.00_R031\2024_04_25_R-031_rEVISÃO.doc" xr:uid="{76AA9B67-FB8A-47DB-92AE-9CCDFC0B9802}"/>
    <hyperlink ref="AB132" r:id="rId1778" display="pw:\\SRVPW3.pls.planservi.com.br:Projetos\Documents\C0849 - DER\30_Producao\10-F2– SP 097 - km 0,00-12,85\04_Dren\04.00_R031\2024_04_25_R-031_rEVISÃO.doc" xr:uid="{8D818C1B-7AE4-498E-9767-0350A79B1394}"/>
    <hyperlink ref="AB133" r:id="rId1779" display="pw:\\SRVPW3.pls.planservi.com.br:Projetos\Documents\C0849 - DER\30_Producao\10-F2– SP 097 - km 0,00-12,85\04_Dren\04.00_R031\2024_04_25_R-031_rEVISÃO.doc" xr:uid="{82A97874-B59F-4781-A75D-E4F484E5B669}"/>
    <hyperlink ref="AB135" r:id="rId1780" display="pw:\\SRVPW3.pls.planservi.com.br:Projetos\Documents\C0849 - DER\30_Producao\10-F2– SP 097 - km 0,00-12,85\04_Dren\04.00_R031\2024_04_25_R-031_rEVISÃO.doc" xr:uid="{2E893E81-B96A-4DDA-98ED-C80A6DBAD77B}"/>
    <hyperlink ref="AB136" r:id="rId1781" display="pw:\\SRVPW3.pls.planservi.com.br:Projetos\Documents\C0849 - DER\30_Producao\10-F2– SP 097 - km 0,00-12,85\04_Dren\04.00_R031\2024_04_25_R-031_rEVISÃO.doc" xr:uid="{52C76DEC-76C3-4FAA-8016-01CA4B94DB45}"/>
    <hyperlink ref="V107" r:id="rId1782" display="pw:\\SRVPW3.pls.planservi.com.br:Projetos\Documents\C0849 - DER\30_Producao\10-F2– SP 097 - km 0,00-12,85\04_Dren\04.00_R031\2024_04_25_R-031_rEVISÃO.doc" xr:uid="{B174305C-D8AF-487C-8CAB-A1ECA505F4B9}"/>
    <hyperlink ref="V108:V114" r:id="rId1783" display="pw:\\SRVPW3.pls.planservi.com.br:Projetos\Documents\C0849 - DER\30_Producao\10-F2– SP 097 - km 0,00-12,85\04_Dren\04.00_R031\2024_04_25_R-031_rEVISÃO.doc" xr:uid="{2AEF30B7-4B07-42ED-BDAA-F93D9BB45792}"/>
    <hyperlink ref="V115:V128" r:id="rId1784" display="pw:\\SRVPW3.pls.planservi.com.br:Projetos\Documents\C0849 - DER\30_Producao\10-F2– SP 097 - km 0,00-12,85\04_Dren\04.00_R031\2024_04_25_R-031_rEVISÃO.doc" xr:uid="{23934E77-6580-41FF-8B12-8DE5636C56E8}"/>
    <hyperlink ref="V129:V135" r:id="rId1785" display="pw:\\SRVPW3.pls.planservi.com.br:Projetos\Documents\C0849 - DER\30_Producao\10-F2– SP 097 - km 0,00-12,85\04_Dren\04.00_R031\2024_04_25_R-031_rEVISÃO.doc" xr:uid="{E2B188B8-256C-4ADC-9679-3EC1887CB7DC}"/>
    <hyperlink ref="V136" r:id="rId1786" display="pw:\\SRVPW3.pls.planservi.com.br:Projetos\Documents\C0849 - DER\30_Producao\10-F2– SP 097 - km 0,00-12,85\04_Dren\04.00_R031\2024_04_25_R-031_rEVISÃO.doc" xr:uid="{6960C3DF-9128-4D6A-A0B4-2AF942E8BD2A}"/>
    <hyperlink ref="AH107" r:id="rId1787" display="pw:\\SRVPW3.pls.planservi.com.br:Projetos\Documents\C0849 - DER\30_Producao\10-F2– SP 097 - km 0,00-12,85\04_Dren\04.00_R031\2024_06_03_R-031_REVISÃO.doc" xr:uid="{1083047C-2301-4B7E-B87B-E3649B714E92}"/>
    <hyperlink ref="AH108:AH135" r:id="rId1788" display="pw:\\SRVPW3.pls.planservi.com.br:Projetos\Documents\C0849 - DER\30_Producao\10-F2– SP 097 - km 0,00-12,85\04_Dren\04.00_R031\2024_06_03_R-031_REVISÃO.doc" xr:uid="{D5955C08-20C5-4EFE-AF45-7A7DA34E4450}"/>
    <hyperlink ref="AH136" r:id="rId1789" display="pw:\\SRVPW3.pls.planservi.com.br:Projetos\Documents\C0849 - DER\30_Producao\10-F2– SP 097 - km 0,00-12,85\04_Dren\04.00_R031\2024_06_03_R-031_REVISÃO.doc" xr:uid="{5316EEBB-5E73-4043-BDB4-D3BD38E2679B}"/>
    <hyperlink ref="AN107" r:id="rId1790" display="pw:\\SRVPW3.pls.planservi.com.br:Projetos\Documents\C0849 - DER\30_Producao\10-F2– SP 097 - km 0,00-12,85\04_Dren\04.00_R031\2024_06_28_R-031_REVISÃO.doc" xr:uid="{B08A9940-7C56-462F-9BEC-9DB68D46C05C}"/>
    <hyperlink ref="AN108:AN122" r:id="rId1791" display="pw:\\SRVPW3.pls.planservi.com.br:Projetos\Documents\C0849 - DER\30_Producao\10-F2– SP 097 - km 0,00-12,85\04_Dren\04.00_R031\2024_06_28_R-031_REVISÃO.doc" xr:uid="{69D7BC55-DF9C-4804-BCE2-10CB8F2F474F}"/>
    <hyperlink ref="AN123:AN133" r:id="rId1792" display="pw:\\SRVPW3.pls.planservi.com.br:Projetos\Documents\C0849 - DER\30_Producao\10-F2– SP 097 - km 0,00-12,85\04_Dren\04.00_R031\2024_06_28_R-031_REVISÃO.doc" xr:uid="{541AE32B-979A-48F9-AC02-49AE7F3C60EC}"/>
    <hyperlink ref="AN136" r:id="rId1793" display="pw:\\SRVPW3.pls.planservi.com.br:Projetos\Documents\C0849 - DER\30_Producao\10-F2– SP 097 - km 0,00-12,85\04_Dren\04.00_R031\2024_06_28_R-031_REVISÃO.doc" xr:uid="{4C5EBC2A-9135-4696-9309-4D9690271E0F}"/>
    <hyperlink ref="AT107" r:id="rId1794" display="pw:\\SRVPW3.pls.planservi.com.br:Projetos\Documents\C0849 - DER\30_Producao\10-F2– SP 097 - km 0,00-12,85\04_Dren\04.00_R031\2024_09_17_R-031_REVISÃO.doc" xr:uid="{88249006-2663-4BFC-804A-32B014D96C48}"/>
    <hyperlink ref="AT108:AT133" r:id="rId1795" display="pw:\\SRVPW3.pls.planservi.com.br:Projetos\Documents\C0849 - DER\30_Producao\10-F2– SP 097 - km 0,00-12,85\04_Dren\04.00_R031\2024_09_17_R-031_REVISÃO.doc" xr:uid="{E6AC18C1-EB52-446E-A0DB-5A86BB5F2B33}"/>
    <hyperlink ref="AT136" r:id="rId1796" display="pw:\\SRVPW3.pls.planservi.com.br:Projetos\Documents\C0849 - DER\30_Producao\10-F2– SP 097 - km 0,00-12,85\04_Dren\04.00_R031\2024_09_17_R-031_REVISÃO.doc" xr:uid="{6F5012B5-2963-4802-A110-68D47E447C62}"/>
    <hyperlink ref="AZ107" r:id="rId1797" display="pw:\\SRVPW3.pls.planservi.com.br:Projetos\Documents\C0849 - DER\30_Producao\10-F2– SP 097 - km 0,00-12,85\04_Dren\04.00_R031\2024_09_25_R-031_REVISÃO.doc" xr:uid="{5CA64987-1E59-4AA2-A84C-BF564BE448BD}"/>
    <hyperlink ref="AZ115:AZ116" r:id="rId1798" display="pw:\\SRVPW3.pls.planservi.com.br:Projetos\Documents\C0849 - DER\30_Producao\10-F2– SP 097 - km 0,00-12,85\04_Dren\04.00_R031\2024_09_25_R-031_REVISÃO.doc" xr:uid="{9FF5E284-E6AF-44DB-94EF-E76E0C687117}"/>
    <hyperlink ref="AZ125" r:id="rId1799" display="pw:\\SRVPW3.pls.planservi.com.br:Projetos\Documents\C0849 - DER\30_Producao\10-F2– SP 097 - km 0,00-12,85\04_Dren\04.00_R031\2024_09_25_R-031_REVISÃO.doc" xr:uid="{E6B62AD6-A004-4C4B-8DA2-7200BAE2C803}"/>
    <hyperlink ref="AZ128:AZ130" r:id="rId1800" display="pw:\\SRVPW3.pls.planservi.com.br:Projetos\Documents\C0849 - DER\30_Producao\10-F2– SP 097 - km 0,00-12,85\04_Dren\04.00_R031\2024_09_25_R-031_REVISÃO.doc" xr:uid="{BF3A6EA3-4C65-44AB-8767-25B19BEB7BD7}"/>
    <hyperlink ref="AZ133" r:id="rId1801" display="pw:\\SRVPW3.pls.planservi.com.br:Projetos\Documents\C0849 - DER\30_Producao\10-F2– SP 097 - km 0,00-12,85\04_Dren\04.00_R031\2024_09_25_R-031_REVISÃO.doc" xr:uid="{55CABE3A-8BBA-4CBF-B480-41266D9D2F19}"/>
    <hyperlink ref="AZ108" r:id="rId1802" display="pw:\\SRVPW3.pls.planservi.com.br:Projetos\Documents\C0849 - DER\30_Producao\10-F2– SP 097 - km 0,00-12,85\04_Dren\04.00_R031\2024_09_25_R-031_SUBSTITUIÇÃO.doc" xr:uid="{41EABE7F-9C9F-47DB-9574-F9CFE43C9695}"/>
    <hyperlink ref="AZ109:AZ113" r:id="rId1803" display="pw:\\SRVPW3.pls.planservi.com.br:Projetos\Documents\C0849 - DER\30_Producao\10-F2– SP 097 - km 0,00-12,85\04_Dren\04.00_R031\2024_09_25_R-031_SUBSTITUIÇÃO.doc" xr:uid="{7FAD8BFF-DBCE-40F5-B569-C976519E205C}"/>
    <hyperlink ref="AZ117:AZ124" r:id="rId1804" display="pw:\\SRVPW3.pls.planservi.com.br:Projetos\Documents\C0849 - DER\30_Producao\10-F2– SP 097 - km 0,00-12,85\04_Dren\04.00_R031\2024_09_25_R-031_SUBSTITUIÇÃO.doc" xr:uid="{B0790D98-EBF9-40AD-B07D-D35AB46E3D55}"/>
    <hyperlink ref="AZ126" r:id="rId1805" display="pw:\\SRVPW3.pls.planservi.com.br:Projetos\Documents\C0849 - DER\30_Producao\10-F2– SP 097 - km 0,00-12,85\04_Dren\04.00_R031\2024_09_25_R-031_SUBSTITUIÇÃO.doc" xr:uid="{C919531B-180C-480B-9761-7472F9026399}"/>
    <hyperlink ref="AZ114" r:id="rId1806" display="pw:\\SRVPW3.pls.planservi.com.br:Projetos\Documents\C0849 - DER\30_Producao\10-F2– SP 097 - km 0,00-12,85\04_Dren\04.00_R031\2024_09_25_R-031_REVISÃO.xlsx" xr:uid="{97D6A73D-5CE0-4C2C-B61F-A9E8FBC23964}"/>
    <hyperlink ref="AZ127" r:id="rId1807" display="pw:\\SRVPW3.pls.planservi.com.br:Projetos\Documents\C0849 - DER\30_Producao\10-F2– SP 097 - km 0,00-12,85\04_Dren\04.00_R031\2024_09_25_R-031_REVISÃO.xlsx" xr:uid="{2BF87430-FCFC-4ADC-8421-CBF44FDC006D}"/>
    <hyperlink ref="AZ136" r:id="rId1808" display="pw:\\SRVPW3.pls.planservi.com.br:Projetos\Documents\C0849 - DER\30_Producao\10-F2– SP 097 - km 0,00-12,85\04_Dren\04.00_R031\2024_09_25_R-031_REVISÃO.xlsx" xr:uid="{38F4EE16-AC5F-4F29-88AA-15D147610FFD}"/>
    <hyperlink ref="BF114" r:id="rId1809" display="pw:\\SRVPW3.pls.planservi.com.br:Projetos\Documents\C0849 - DER\30_Producao\10-F2– SP 097 - km 0,00-12,85\04_Dren\04.00_R031\2024_10_09_R-031_REVISAO.doc" xr:uid="{DCB7AA09-27C8-4ECF-8678-B411562045D0}"/>
    <hyperlink ref="BF127" r:id="rId1810" display="pw:\\SRVPW3.pls.planservi.com.br:Projetos\Documents\C0849 - DER\30_Producao\10-F2– SP 097 - km 0,00-12,85\04_Dren\04.00_R031\2024_10_09_R-031_REVISAO.doc" xr:uid="{23DE82D4-40E4-4D86-B56E-4C119507CB87}"/>
    <hyperlink ref="P46" r:id="rId1811" display="pw:\\SRVPW3.pls.planservi.com.br:Projetos\Documents\C0849 - DER\30_Producao\10-F2– SP 097 - km 0,00-12,85\02_Geom\02.00_R031\2022 12 15-R031_F07-A1.xls" xr:uid="{46CF1C91-EB9B-4B2A-9981-B6A198826A92}"/>
    <hyperlink ref="P58" r:id="rId1812" display="pw:\\SRVPW3.pls.planservi.com.br:Projetos\Documents\C0849 - DER\30_Producao\10-F2– SP 097 - km 0,00-12,85\02_Geom\02.00_R031\2022 12 15-R031_F07-A1.xls" xr:uid="{28819C30-E97A-490B-880F-4FDBA577193A}"/>
    <hyperlink ref="P61:P62" r:id="rId1813" display="pw:\\SRVPW3.pls.planservi.com.br:Projetos\Documents\C0849 - DER\30_Producao\10-F2– SP 097 - km 0,00-12,85\02_Geom\02.00_R031\2022 12 15-R031_F07-A1.xls" xr:uid="{C679832E-83CD-462A-BA3B-04295C9B7F8C}"/>
    <hyperlink ref="P70:P71" r:id="rId1814" display="pw:\\SRVPW3.pls.planservi.com.br:Projetos\Documents\C0849 - DER\30_Producao\10-F2– SP 097 - km 0,00-12,85\02_Geom\02.00_R031\2022 12 15-R031_F07-A1.xls" xr:uid="{D7065EAC-33EF-4AB9-9018-402BCE89F25B}"/>
    <hyperlink ref="P73:P74" r:id="rId1815" display="pw:\\SRVPW3.pls.planservi.com.br:Projetos\Documents\C0849 - DER\30_Producao\10-F2– SP 097 - km 0,00-12,85\02_Geom\02.00_R031\2022 12 15-R031_F07-A1.xls" xr:uid="{41E49ECE-B7DE-4A12-830A-BDF446E33346}"/>
    <hyperlink ref="P57" r:id="rId1816" display="pw:\\SRVPW3.pls.planservi.com.br:Projetos\Documents\C0849 - DER\30_Producao\10-F2– SP 097 - km 0,00-12,85\02_Geom\02.00_R031\2023 10 25-R031_F07-F09-A1-A2.xls" xr:uid="{E4187744-2915-4B2A-9698-5D478C4787EA}"/>
    <hyperlink ref="P59" r:id="rId1817" display="pw:\\SRVPW3.pls.planservi.com.br:Projetos\Documents\C0849 - DER\30_Producao\10-F2– SP 097 - km 0,00-12,85\02_Geom\02.00_R031\2023 10 25-R031_F07-F09-A1-A2.xls" xr:uid="{EB211305-09F2-45F8-8C3D-A87B1DB41185}"/>
    <hyperlink ref="P60" r:id="rId1818" display="pw:\\SRVPW3.pls.planservi.com.br:Projetos\Documents\C0849 - DER\30_Producao\10-F2– SP 097 - km 0,00-12,85\02_Geom\02.00_R031\2023 10 25-R031_F07-F09-A1-A2.xls" xr:uid="{66897663-C7FF-45E9-A474-E33CCFC75332}"/>
    <hyperlink ref="P63" r:id="rId1819" display="pw:\\SRVPW3.pls.planservi.com.br:Projetos\Documents\C0849 - DER\30_Producao\10-F2– SP 097 - km 0,00-12,85\02_Geom\02.00_R031\2023 10 25-R031_F07-F09-A1-A2.xls" xr:uid="{EE96B8FE-C58F-4483-8661-47E3827EA241}"/>
    <hyperlink ref="P64" r:id="rId1820" display="pw:\\SRVPW3.pls.planservi.com.br:Projetos\Documents\C0849 - DER\30_Producao\10-F2– SP 097 - km 0,00-12,85\02_Geom\02.00_R031\2023 10 25-R031_F07-F09-A1-A2.xls" xr:uid="{DAD9B257-CED9-4DF1-A362-1586EBD9B407}"/>
    <hyperlink ref="P65" r:id="rId1821" display="pw:\\SRVPW3.pls.planservi.com.br:Projetos\Documents\C0849 - DER\30_Producao\10-F2– SP 097 - km 0,00-12,85\02_Geom\02.00_R031\2023 10 25-R031_F07-F09-A1-A2.xls" xr:uid="{01863447-8B8E-4ACD-9E05-7725C5D5A598}"/>
    <hyperlink ref="P66" r:id="rId1822" display="pw:\\SRVPW3.pls.planservi.com.br:Projetos\Documents\C0849 - DER\30_Producao\10-F2– SP 097 - km 0,00-12,85\02_Geom\02.00_R031\2023 10 25-R031_F07-F09-A1-A2.xls" xr:uid="{5BED5C90-6560-44C5-A854-28368D2E3D81}"/>
    <hyperlink ref="P67" r:id="rId1823" display="pw:\\SRVPW3.pls.planservi.com.br:Projetos\Documents\C0849 - DER\30_Producao\10-F2– SP 097 - km 0,00-12,85\02_Geom\02.00_R031\2023 10 25-R031_F07-F09-A1-A2.xls" xr:uid="{7074F31F-7E68-41C3-A787-F643AD21069E}"/>
    <hyperlink ref="P68" r:id="rId1824" display="pw:\\SRVPW3.pls.planservi.com.br:Projetos\Documents\C0849 - DER\30_Producao\10-F2– SP 097 - km 0,00-12,85\02_Geom\02.00_R031\2023 10 25-R031_F07-F09-A1-A2.xls" xr:uid="{6307A727-8985-4842-BE8D-9F0570DBFF44}"/>
    <hyperlink ref="P69" r:id="rId1825" display="pw:\\SRVPW3.pls.planservi.com.br:Projetos\Documents\C0849 - DER\30_Producao\10-F2– SP 097 - km 0,00-12,85\02_Geom\02.00_R031\2023 10 25-R031_F07-F09-A1-A2.xls" xr:uid="{6284A08C-3CA5-4D3B-884E-F5A708F2C178}"/>
    <hyperlink ref="P72" r:id="rId1826" display="pw:\\SRVPW3.pls.planservi.com.br:Projetos\Documents\C0849 - DER\30_Producao\10-F2– SP 097 - km 0,00-12,85\02_Geom\02.00_R031\2023 10 25-R031_F07-F09-A1-A2.xls" xr:uid="{A81A2CDD-A9D2-4CCA-BBE5-A487F991004F}"/>
    <hyperlink ref="P75" r:id="rId1827" display="pw:\\SRVPW3.pls.planservi.com.br:Projetos\Documents\C0849 - DER\30_Producao\10-F2– SP 097 - km 0,00-12,85\02_Geom\02.00_R031\2023 10 25-R031_F07-F09-A1-A2.xls" xr:uid="{0774AC66-CF39-473A-B4DF-7A2B6E823FB8}"/>
    <hyperlink ref="P79" r:id="rId1828" display="pw:\\SRVPW3.pls.planservi.com.br:Projetos\Documents\C0849 - DER\30_Producao\10-F2– SP 097 - km 0,00-12,85\02_Geom\02.00_R031\2023 10 25-R031_F07-F09-A1-A2.xls" xr:uid="{2C533C27-80B1-407C-B554-9F7DA3B823C3}"/>
    <hyperlink ref="V58" r:id="rId1829" display="pw:\\SRVPW3.pls.planservi.com.br:Projetos\Documents\C0849 - DER\30_Producao\10-F2– SP 097 - km 0,00-12,85\02_Geom\02.00_R031\2023 10 25-R031_F07-F09-A1-A2.xls" xr:uid="{D3FE40FD-7BBE-4833-92CC-28A18D9AF23A}"/>
    <hyperlink ref="V61" r:id="rId1830" display="pw:\\SRVPW3.pls.planservi.com.br:Projetos\Documents\C0849 - DER\30_Producao\10-F2– SP 097 - km 0,00-12,85\02_Geom\02.00_R031\2023 10 25-R031_F07-F09-A1-A2.xls" xr:uid="{402804F9-FA8E-4DC3-AE96-FF616AEE0A14}"/>
    <hyperlink ref="V62" r:id="rId1831" display="pw:\\SRVPW3.pls.planservi.com.br:Projetos\Documents\C0849 - DER\30_Producao\10-F2– SP 097 - km 0,00-12,85\02_Geom\02.00_R031\2023 10 25-R031_F07-F09-A1-A2.xls" xr:uid="{D8DE3A31-421C-46F9-B61B-0A2D591EB8E9}"/>
    <hyperlink ref="V71" r:id="rId1832" display="pw:\\SRVPW3.pls.planservi.com.br:Projetos\Documents\C0849 - DER\30_Producao\10-F2– SP 097 - km 0,00-12,85\02_Geom\02.00_R031\2023 10 25-R031_F07-F09-A1-A2.xls" xr:uid="{2D286D49-8341-4D08-B76E-43904F37FFE1}"/>
    <hyperlink ref="V70" r:id="rId1833" display="pw:\\SRVPW3.pls.planservi.com.br:Projetos\Documents\C0849 - DER\30_Producao\10-F2– SP 097 - km 0,00-12,85\02_Geom\02.00_R031\2023 10 25-R031_F07-F09-A1-A2.xls" xr:uid="{87B04C76-8A42-4A6C-90DC-8B53E25677C3}"/>
    <hyperlink ref="V73" r:id="rId1834" display="pw:\\SRVPW3.pls.planservi.com.br:Projetos\Documents\C0849 - DER\30_Producao\10-F2– SP 097 - km 0,00-12,85\02_Geom\02.00_R031\2023 10 25-R031_F07-F09-A1-A2.xls" xr:uid="{FE1A80EC-4DE9-45D6-9BE5-E77AD6634EB2}"/>
    <hyperlink ref="V74" r:id="rId1835" display="pw:\\SRVPW3.pls.planservi.com.br:Projetos\Documents\C0849 - DER\30_Producao\10-F2– SP 097 - km 0,00-12,85\02_Geom\02.00_R031\2023 10 25-R031_F07-F09-A1-A2.xls" xr:uid="{F9954CEE-8583-435E-B5C6-069EB384DAE7}"/>
    <hyperlink ref="P36" r:id="rId1836" display="pw:\\SRVPW3.pls.planservi.com.br:Projetos\Documents\C0849 - DER\30_Producao\10-F2– SP 097 - km 0,00-12,85\02_Geom\02.00_R031\2024 01 18-R031_F02-F03-F07-F09-A1-A2-A3-A.xls" xr:uid="{2C03C1CB-216B-4F9D-A5B7-B484E73494EF}"/>
    <hyperlink ref="P37" r:id="rId1837" display="pw:\\SRVPW3.pls.planservi.com.br:Projetos\Documents\C0849 - DER\30_Producao\10-F2– SP 097 - km 0,00-12,85\02_Geom\02.00_R031\2024 01 18-R031_F02-F03-F07-F09-A1-A2-A3-A.xls" xr:uid="{4F8E0033-B5A2-405B-8C7D-135BDC2AF6D0}"/>
    <hyperlink ref="P38" r:id="rId1838" display="pw:\\SRVPW3.pls.planservi.com.br:Projetos\Documents\C0849 - DER\30_Producao\10-F2– SP 097 - km 0,00-12,85\02_Geom\02.00_R031\2024 01 18-R031_F02-F03-F07-F09-A1-A2-A3-A.xls" xr:uid="{77043ADD-E547-49E1-B501-B3711B3A0BE7}"/>
    <hyperlink ref="P39" r:id="rId1839" display="pw:\\SRVPW3.pls.planservi.com.br:Projetos\Documents\C0849 - DER\30_Producao\10-F2– SP 097 - km 0,00-12,85\02_Geom\02.00_R031\2024 01 18-R031_F02-F03-F07-F09-A1-A2-A3-A.xls" xr:uid="{9392AB93-0424-4F2F-B07D-A2F9F719123E}"/>
    <hyperlink ref="P40" r:id="rId1840" display="pw:\\SRVPW3.pls.planservi.com.br:Projetos\Documents\C0849 - DER\30_Producao\10-F2– SP 097 - km 0,00-12,85\02_Geom\02.00_R031\2024 01 18-R031_F02-F03-F07-F09-A1-A2-A3-A.xls" xr:uid="{2ADC809C-CDBC-4756-BA22-FA0D70B0C1CF}"/>
    <hyperlink ref="P41" r:id="rId1841" display="pw:\\SRVPW3.pls.planservi.com.br:Projetos\Documents\C0849 - DER\30_Producao\10-F2– SP 097 - km 0,00-12,85\02_Geom\02.00_R031\2024 01 18-R031_F02-F03-F07-F09-A1-A2-A3-A.xls" xr:uid="{78E9D6E3-46FD-4365-AF9B-5C68422050F8}"/>
    <hyperlink ref="P42" r:id="rId1842" display="pw:\\SRVPW3.pls.planservi.com.br:Projetos\Documents\C0849 - DER\30_Producao\10-F2– SP 097 - km 0,00-12,85\02_Geom\02.00_R031\2024 01 18-R031_F02-F03-F07-F09-A1-A2-A3-A.xls" xr:uid="{4B6B5F2C-B67D-419A-A6AC-DBBA919DB5CB}"/>
    <hyperlink ref="P43" r:id="rId1843" display="pw:\\SRVPW3.pls.planservi.com.br:Projetos\Documents\C0849 - DER\30_Producao\10-F2– SP 097 - km 0,00-12,85\02_Geom\02.00_R031\2024 01 18-R031_F02-F03-F07-F09-A1-A2-A3-A.xls" xr:uid="{047768C6-5738-45AA-9E38-42B56F63D3ED}"/>
    <hyperlink ref="P44" r:id="rId1844" display="pw:\\SRVPW3.pls.planservi.com.br:Projetos\Documents\C0849 - DER\30_Producao\10-F2– SP 097 - km 0,00-12,85\02_Geom\02.00_R031\2024 01 18-R031_F02-F03-F07-F09-A1-A2-A3-A.xls" xr:uid="{D4B08F98-8010-47BD-AB28-9A65D6DA67B8}"/>
    <hyperlink ref="P45" r:id="rId1845" display="pw:\\SRVPW3.pls.planservi.com.br:Projetos\Documents\C0849 - DER\30_Producao\10-F2– SP 097 - km 0,00-12,85\02_Geom\02.00_R031\2024 01 18-R031_F02-F03-F07-F09-A1-A2-A3-A.xls" xr:uid="{8B50742F-9931-461C-9E7F-BA17F41547CC}"/>
    <hyperlink ref="P47" r:id="rId1846" display="pw:\\SRVPW3.pls.planservi.com.br:Projetos\Documents\C0849 - DER\30_Producao\10-F2– SP 097 - km 0,00-12,85\02_Geom\02.00_R031\2024 01 18-R031_F02-F03-F07-F09-A1-A2-A3-A.xls" xr:uid="{FFFC9B13-8AEA-4771-A9A4-B32AFD4C865D}"/>
    <hyperlink ref="P48" r:id="rId1847" display="pw:\\SRVPW3.pls.planservi.com.br:Projetos\Documents\C0849 - DER\30_Producao\10-F2– SP 097 - km 0,00-12,85\02_Geom\02.00_R031\2024 01 18-R031_F02-F03-F07-F09-A1-A2-A3-A.xls" xr:uid="{2EEBBB57-AB42-4EFA-BBB2-C9BA522A59F0}"/>
    <hyperlink ref="P49" r:id="rId1848" display="pw:\\SRVPW3.pls.planservi.com.br:Projetos\Documents\C0849 - DER\30_Producao\10-F2– SP 097 - km 0,00-12,85\02_Geom\02.00_R031\2024 01 18-R031_F02-F03-F07-F09-A1-A2-A3-A.xls" xr:uid="{5B000B61-A7F6-48D3-BC2A-EAA3BDCCE2CC}"/>
    <hyperlink ref="P50" r:id="rId1849" display="pw:\\SRVPW3.pls.planservi.com.br:Projetos\Documents\C0849 - DER\30_Producao\10-F2– SP 097 - km 0,00-12,85\02_Geom\02.00_R031\2024 01 18-R031_F02-F03-F07-F09-A1-A2-A3-A.xls" xr:uid="{0D94E84E-96E5-4A77-8B85-E0F7896C0907}"/>
    <hyperlink ref="P51" r:id="rId1850" display="pw:\\SRVPW3.pls.planservi.com.br:Projetos\Documents\C0849 - DER\30_Producao\10-F2– SP 097 - km 0,00-12,85\02_Geom\02.00_R031\2024 01 18-R031_F02-F03-F07-F09-A1-A2-A3-A.xls" xr:uid="{38E6BDF5-637C-4794-AAA8-333F122A8921}"/>
    <hyperlink ref="P52" r:id="rId1851" display="pw:\\SRVPW3.pls.planservi.com.br:Projetos\Documents\C0849 - DER\30_Producao\10-F2– SP 097 - km 0,00-12,85\02_Geom\02.00_R031\2024 01 18-R031_F02-F03-F07-F09-A1-A2-A3-A.xls" xr:uid="{4FB311AA-B1BA-473F-99BB-32F2608C886E}"/>
    <hyperlink ref="P53" r:id="rId1852" display="pw:\\SRVPW3.pls.planservi.com.br:Projetos\Documents\C0849 - DER\30_Producao\10-F2– SP 097 - km 0,00-12,85\02_Geom\02.00_R031\2024 01 18-R031_F02-F03-F07-F09-A1-A2-A3-A.xls" xr:uid="{D0E98D21-9447-4098-8B39-9AC7BF90E6DF}"/>
    <hyperlink ref="P76" r:id="rId1853" display="pw:\\SRVPW3.pls.planservi.com.br:Projetos\Documents\C0849 - DER\30_Producao\10-F2– SP 097 - km 0,00-12,85\02_Geom\02.00_R031\2024 01 18-R031_F02-F03-F07-F09-A1-A2-A3-A.xls" xr:uid="{911FDA64-680D-460A-ADDF-452AB4F5A15E}"/>
    <hyperlink ref="P54" r:id="rId1854" display="pw:\\SRVPW3.pls.planservi.com.br:Projetos\Documents\C0849 - DER\30_Producao\10-F2– SP 097 - km 0,00-12,85\02_Geom\02.00_R031\2024 01 18-R031_F02-F03-F07-F09-A1-A2-A3-A.xls" xr:uid="{12CF2F81-BC2C-41E5-B0C1-1EB024489FD7}"/>
    <hyperlink ref="P77" r:id="rId1855" display="pw:\\SRVPW3.pls.planservi.com.br:Projetos\Documents\C0849 - DER\30_Producao\10-F2– SP 097 - km 0,00-12,85\02_Geom\02.00_R031\2024 01 18-R031_F02-F03-F07-F09-A1-A2-A3-A.xls" xr:uid="{3C5E509D-1B74-46B9-8177-0EFA1ABDD81B}"/>
    <hyperlink ref="P78" r:id="rId1856" display="pw:\\SRVPW3.pls.planservi.com.br:Projetos\Documents\C0849 - DER\30_Producao\10-F2– SP 097 - km 0,00-12,85\02_Geom\02.00_R031\2024 01 18-R031_F02-F03-F07-F09-A1-A2-A3-A.xls" xr:uid="{76C0C746-7827-4157-8B9C-048BBD37B42D}"/>
    <hyperlink ref="P80" r:id="rId1857" display="pw:\\SRVPW3.pls.planservi.com.br:Projetos\Documents\C0849 - DER\30_Producao\10-F2– SP 097 - km 0,00-12,85\02_Geom\02.00_R031\2024 01 18-R031_F02-F03-F07-F09-A1-A2-A3-A.xls" xr:uid="{4306738D-B09F-4873-9881-53A3B36AC58F}"/>
    <hyperlink ref="V57" r:id="rId1858" display="pw:\\SRVPW3.pls.planservi.com.br:Projetos\Documents\C0849 - DER\30_Producao\10-F2– SP 097 - km 0,00-12,85\02_Geom\02.00_R031\2024 01 18-R031_F02-F03-F07-F09-A1-A2-A3-A.xls" xr:uid="{0AA9D54F-0497-447C-A98A-37B3833EF2CE}"/>
    <hyperlink ref="V59" r:id="rId1859" display="pw:\\SRVPW3.pls.planservi.com.br:Projetos\Documents\C0849 - DER\30_Producao\10-F2– SP 097 - km 0,00-12,85\02_Geom\02.00_R031\2024 01 18-R031_F02-F03-F07-F09-A1-A2-A3-A.xls" xr:uid="{5C5DDBD7-05F8-41BE-8D35-C44F356E1A88}"/>
    <hyperlink ref="V60" r:id="rId1860" display="pw:\\SRVPW3.pls.planservi.com.br:Projetos\Documents\C0849 - DER\30_Producao\10-F2– SP 097 - km 0,00-12,85\02_Geom\02.00_R031\2024 01 18-R031_F02-F03-F07-F09-A1-A2-A3-A.xls" xr:uid="{7934E623-05F5-4644-865E-25298188123D}"/>
    <hyperlink ref="V63" r:id="rId1861" display="pw:\\SRVPW3.pls.planservi.com.br:Projetos\Documents\C0849 - DER\30_Producao\10-F2– SP 097 - km 0,00-12,85\02_Geom\02.00_R031\2024 01 18-R031_F02-F03-F07-F09-A1-A2-A3-A.xls" xr:uid="{9EDBDC8C-6744-4A9C-90F6-85739A846555}"/>
    <hyperlink ref="V64" r:id="rId1862" display="pw:\\SRVPW3.pls.planservi.com.br:Projetos\Documents\C0849 - DER\30_Producao\10-F2– SP 097 - km 0,00-12,85\02_Geom\02.00_R031\2024 01 18-R031_F02-F03-F07-F09-A1-A2-A3-A.xls" xr:uid="{EB2ADA02-4570-44D9-BE94-52F3F1FA8DB6}"/>
    <hyperlink ref="V65" r:id="rId1863" display="pw:\\SRVPW3.pls.planservi.com.br:Projetos\Documents\C0849 - DER\30_Producao\10-F2– SP 097 - km 0,00-12,85\02_Geom\02.00_R031\2024 01 18-R031_F02-F03-F07-F09-A1-A2-A3-A.xls" xr:uid="{16CF27DA-EAE4-4050-914F-BADAC68F021A}"/>
    <hyperlink ref="V66" r:id="rId1864" display="pw:\\SRVPW3.pls.planservi.com.br:Projetos\Documents\C0849 - DER\30_Producao\10-F2– SP 097 - km 0,00-12,85\02_Geom\02.00_R031\2024 01 18-R031_F02-F03-F07-F09-A1-A2-A3-A.xls" xr:uid="{EB62A071-BB41-4F4D-9B9F-D5D8AAA5EDA1}"/>
    <hyperlink ref="V67" r:id="rId1865" display="pw:\\SRVPW3.pls.planservi.com.br:Projetos\Documents\C0849 - DER\30_Producao\10-F2– SP 097 - km 0,00-12,85\02_Geom\02.00_R031\2024 01 18-R031_F02-F03-F07-F09-A1-A2-A3-A.xls" xr:uid="{07270FF8-58E1-46A8-AA37-E1E56DFCD60C}"/>
    <hyperlink ref="V68" r:id="rId1866" display="pw:\\SRVPW3.pls.planservi.com.br:Projetos\Documents\C0849 - DER\30_Producao\10-F2– SP 097 - km 0,00-12,85\02_Geom\02.00_R031\2024 01 18-R031_F02-F03-F07-F09-A1-A2-A3-A.xls" xr:uid="{6018E8D6-8BB7-43D2-8021-B249267FA2FB}"/>
    <hyperlink ref="V69" r:id="rId1867" display="pw:\\SRVPW3.pls.planservi.com.br:Projetos\Documents\C0849 - DER\30_Producao\10-F2– SP 097 - km 0,00-12,85\02_Geom\02.00_R031\2024 01 18-R031_F02-F03-F07-F09-A1-A2-A3-A.xls" xr:uid="{6928F239-6D1A-4DF9-A62A-B41C84B1B957}"/>
    <hyperlink ref="V79" r:id="rId1868" display="pw:\\SRVPW3.pls.planservi.com.br:Projetos\Documents\C0849 - DER\30_Producao\10-F2– SP 097 - km 0,00-12,85\02_Geom\02.00_R031\2024 01 18-R031_F02-F03-F07-F09-A1-A2-A3-A.xls" xr:uid="{6674E16A-EB63-4197-BAAA-3B4454A3C4A6}"/>
    <hyperlink ref="V75" r:id="rId1869" display="pw:\\SRVPW3.pls.planservi.com.br:Projetos\Documents\C0849 - DER\30_Producao\10-F2– SP 097 - km 0,00-12,85\02_Geom\02.00_R031\2024 01 18-R031_F02-F03-F07-F09-A1-A2-A3-A.xls" xr:uid="{B4EED340-94C3-474A-A2B9-A08F9EEE9BB1}"/>
    <hyperlink ref="V72" r:id="rId1870" display="pw:\\SRVPW3.pls.planservi.com.br:Projetos\Documents\C0849 - DER\30_Producao\10-F2– SP 097 - km 0,00-12,85\02_Geom\02.00_R031\2024 01 18-R031_F02-F03-F07-F09-A1-A2-A3-A.xls" xr:uid="{88BEC80E-D20F-4088-A49C-79568A00A04D}"/>
    <hyperlink ref="V38" r:id="rId1871" display="pw:\\SRVPW3.pls.planservi.com.br:Projetos\Documents\C0849 - DER\30_Producao\10-F2– SP 097 - km 0,00-12,85\02_Geom\02.00_R031\2024 03 22-R031_F02-F03-F09-F07-A2-A4-A-B1.xls" xr:uid="{B8436760-8EBF-4892-82F5-041B15638AE2}"/>
    <hyperlink ref="V39" r:id="rId1872" display="pw:\\SRVPW3.pls.planservi.com.br:Projetos\Documents\C0849 - DER\30_Producao\10-F2– SP 097 - km 0,00-12,85\02_Geom\02.00_R031\2024 03 22-R031_F02-F03-F09-F07-A2-A4-A-B1.xls" xr:uid="{E5DA36CE-5B16-41F3-9B8A-A1FDEF1BD602}"/>
    <hyperlink ref="V40" r:id="rId1873" display="pw:\\SRVPW3.pls.planservi.com.br:Projetos\Documents\C0849 - DER\30_Producao\10-F2– SP 097 - km 0,00-12,85\02_Geom\02.00_R031\2024 03 22-R031_F02-F03-F09-F07-A2-A4-A-B1.xls" xr:uid="{61B2E955-1C39-4D44-A951-D006121827C0}"/>
    <hyperlink ref="V41" r:id="rId1874" display="pw:\\SRVPW3.pls.planservi.com.br:Projetos\Documents\C0849 - DER\30_Producao\10-F2– SP 097 - km 0,00-12,85\02_Geom\02.00_R031\2024 03 22-R031_F02-F03-F09-F07-A2-A4-A-B1.xls" xr:uid="{C9E0084A-F235-4B82-884C-A0CA4EED4EA6}"/>
    <hyperlink ref="V42" r:id="rId1875" display="pw:\\SRVPW3.pls.planservi.com.br:Projetos\Documents\C0849 - DER\30_Producao\10-F2– SP 097 - km 0,00-12,85\02_Geom\02.00_R031\2024 03 22-R031_F02-F03-F09-F07-A2-A4-A-B1.xls" xr:uid="{E5BB3573-5216-44A5-8950-218EC868C6C0}"/>
    <hyperlink ref="V43" r:id="rId1876" display="pw:\\SRVPW3.pls.planservi.com.br:Projetos\Documents\C0849 - DER\30_Producao\10-F2– SP 097 - km 0,00-12,85\02_Geom\02.00_R031\2024 03 22-R031_F02-F03-F09-F07-A2-A4-A-B1.xls" xr:uid="{2397A8F9-B9F9-4440-8B38-FF80563B6EAB}"/>
    <hyperlink ref="V44" r:id="rId1877" display="pw:\\SRVPW3.pls.planservi.com.br:Projetos\Documents\C0849 - DER\30_Producao\10-F2– SP 097 - km 0,00-12,85\02_Geom\02.00_R031\2024 03 22-R031_F02-F03-F09-F07-A2-A4-A-B1.xls" xr:uid="{FF33CB34-94A9-42BF-AA92-9B00E775D70D}"/>
    <hyperlink ref="V45" r:id="rId1878" display="pw:\\SRVPW3.pls.planservi.com.br:Projetos\Documents\C0849 - DER\30_Producao\10-F2– SP 097 - km 0,00-12,85\02_Geom\02.00_R031\2024 03 22-R031_F02-F03-F09-F07-A2-A4-A-B1.xls" xr:uid="{3114EF5D-CFB1-48A6-9C56-E1077BC4CAB6}"/>
    <hyperlink ref="V48" r:id="rId1879" display="pw:\\SRVPW3.pls.planservi.com.br:Projetos\Documents\C0849 - DER\30_Producao\10-F2– SP 097 - km 0,00-12,85\02_Geom\02.00_R031\2024 03 22-R031_F02-F03-F09-F07-A2-A4-A-B1.xls" xr:uid="{C69EE495-FBC6-4F33-BFEC-13142FE71C15}"/>
    <hyperlink ref="V49" r:id="rId1880" display="pw:\\SRVPW3.pls.planservi.com.br:Projetos\Documents\C0849 - DER\30_Producao\10-F2– SP 097 - km 0,00-12,85\02_Geom\02.00_R031\2024 03 22-R031_F02-F03-F09-F07-A2-A4-A-B1.xls" xr:uid="{01B2CC7B-8C61-4FD4-83D2-B65BEA0D7588}"/>
    <hyperlink ref="V50" r:id="rId1881" display="pw:\\SRVPW3.pls.planservi.com.br:Projetos\Documents\C0849 - DER\30_Producao\10-F2– SP 097 - km 0,00-12,85\02_Geom\02.00_R031\2024 03 22-R031_F02-F03-F09-F07-A2-A4-A-B1.xls" xr:uid="{9C77CC3F-48B8-4999-AD80-3B2CA83AF8A9}"/>
    <hyperlink ref="V51" r:id="rId1882" display="pw:\\SRVPW3.pls.planservi.com.br:Projetos\Documents\C0849 - DER\30_Producao\10-F2– SP 097 - km 0,00-12,85\02_Geom\02.00_R031\2024 03 22-R031_F02-F03-F09-F07-A2-A4-A-B1.xls" xr:uid="{AC274312-BA75-4587-A154-FEE925113B8A}"/>
    <hyperlink ref="V52" r:id="rId1883" display="pw:\\SRVPW3.pls.planservi.com.br:Projetos\Documents\C0849 - DER\30_Producao\10-F2– SP 097 - km 0,00-12,85\02_Geom\02.00_R031\2024 03 22-R031_F02-F03-F09-F07-A2-A4-A-B1.xls" xr:uid="{43FE5006-A587-4CFB-BF64-50ADAAA54C31}"/>
    <hyperlink ref="V53" r:id="rId1884" display="pw:\\SRVPW3.pls.planservi.com.br:Projetos\Documents\C0849 - DER\30_Producao\10-F2– SP 097 - km 0,00-12,85\02_Geom\02.00_R031\2024 03 22-R031_F02-F03-F09-F07-A2-A4-A-B1.xls" xr:uid="{2D5072A7-6135-436B-8B7A-E00F937045A0}"/>
    <hyperlink ref="V54" r:id="rId1885" display="pw:\\SRVPW3.pls.planservi.com.br:Projetos\Documents\C0849 - DER\30_Producao\10-F2– SP 097 - km 0,00-12,85\02_Geom\02.00_R031\2024 03 22-R031_F02-F03-F09-F07-A2-A4-A-B1.xls" xr:uid="{6E7151FD-4801-4DAC-8323-0E0D0F08F217}"/>
    <hyperlink ref="V78" r:id="rId1886" display="pw:\\SRVPW3.pls.planservi.com.br:Projetos\Documents\C0849 - DER\30_Producao\10-F2– SP 097 - km 0,00-12,85\02_Geom\02.00_R031\2024 03 22-R031_F02-F03-F09-F07-A2-A4-A-B1.xls" xr:uid="{4BEE83AB-FF28-47D8-BBE3-4682CB556868}"/>
    <hyperlink ref="AB57" r:id="rId1887" display="pw:\\SRVPW3.pls.planservi.com.br:Projetos\Documents\C0849 - DER\30_Producao\10-F2– SP 097 - km 0,00-12,85\02_Geom\02.00_R031\2024 03 22-R031_F02-F03-F09-F07-A2-A4-A-B1.xls" xr:uid="{447B95AA-7917-4CA0-9A1F-D69AD1EA21A4}"/>
    <hyperlink ref="AB60" r:id="rId1888" display="pw:\\SRVPW3.pls.planservi.com.br:Projetos\Documents\C0849 - DER\30_Producao\10-F2– SP 097 - km 0,00-12,85\02_Geom\02.00_R031\2024 03 22-R031_F02-F03-F09-F07-A2-A4-A-B1.xls" xr:uid="{9B1F094B-124B-4FE3-B018-97BF36D77BEB}"/>
    <hyperlink ref="AB66" r:id="rId1889" display="pw:\\SRVPW3.pls.planservi.com.br:Projetos\Documents\C0849 - DER\30_Producao\10-F2– SP 097 - km 0,00-12,85\02_Geom\02.00_R031\2024 03 22-R031_F02-F03-F09-F07-A2-A4-A-B1.xls" xr:uid="{737470CE-CFAD-45EE-BFCF-C0DC4067B04E}"/>
    <hyperlink ref="AB67" r:id="rId1890" display="pw:\\SRVPW3.pls.planservi.com.br:Projetos\Documents\C0849 - DER\30_Producao\10-F2– SP 097 - km 0,00-12,85\02_Geom\02.00_R031\2024 03 22-R031_F02-F03-F09-F07-A2-A4-A-B1.xls" xr:uid="{984BDCAC-1FD1-4D34-856D-10F06D9D6B55}"/>
    <hyperlink ref="AB68" r:id="rId1891" display="pw:\\SRVPW3.pls.planservi.com.br:Projetos\Documents\C0849 - DER\30_Producao\10-F2– SP 097 - km 0,00-12,85\02_Geom\02.00_R031\2024 03 22-R031_F02-F03-F09-F07-A2-A4-A-B1.xls" xr:uid="{C15515D3-01EE-4A12-964C-8DE0607182CA}"/>
    <hyperlink ref="AB69" r:id="rId1892" display="pw:\\SRVPW3.pls.planservi.com.br:Projetos\Documents\C0849 - DER\30_Producao\10-F2– SP 097 - km 0,00-12,85\02_Geom\02.00_R031\2024 03 22-R031_F02-F03-F09-F07-A2-A4-A-B1.xls" xr:uid="{7CDE3EAA-9EA9-44F8-B9D4-1D9D024E0500}"/>
    <hyperlink ref="AB72" r:id="rId1893" display="pw:\\SRVPW3.pls.planservi.com.br:Projetos\Documents\C0849 - DER\30_Producao\10-F2– SP 097 - km 0,00-12,85\02_Geom\02.00_R031\2024 03 22-R031_F02-F03-F09-F07-A2-A4-A-B1.xls" xr:uid="{89B9CD75-C916-40FD-8D96-BACBAB7C3488}"/>
    <hyperlink ref="AB75" r:id="rId1894" display="pw:\\SRVPW3.pls.planservi.com.br:Projetos\Documents\C0849 - DER\30_Producao\10-F2– SP 097 - km 0,00-12,85\02_Geom\02.00_R031\2024 03 22-R031_F02-F03-F09-F07-A2-A4-A-B1.xls" xr:uid="{33903357-64D6-4A6D-9905-BEACB3012B9B}"/>
    <hyperlink ref="AH61" r:id="rId1895" display="pw:\\SRVPW3.pls.planservi.com.br:Projetos\Documents\C0849 - DER\30_Producao\10-F2– SP 097 - km 0,00-12,85\02_Geom\02.00_R031\2024 03 22-R031_F02-F03-F09-F07-A2-A4-A-B1.xls" xr:uid="{412A403B-846D-4983-9AFD-27696CC1B3B1}"/>
    <hyperlink ref="AH62" r:id="rId1896" display="pw:\\SRVPW3.pls.planservi.com.br:Projetos\Documents\C0849 - DER\30_Producao\10-F2– SP 097 - km 0,00-12,85\02_Geom\02.00_R031\2024 03 22-R031_F02-F03-F09-F07-A2-A4-A-B1.xls" xr:uid="{14448BC8-8768-40CB-81A2-7D1643DF00AE}"/>
    <hyperlink ref="AH63" r:id="rId1897" display="pw:\\SRVPW3.pls.planservi.com.br:Projetos\Documents\C0849 - DER\30_Producao\10-F2– SP 097 - km 0,00-12,85\02_Geom\02.00_R031\2024 03 22-R031_F02-F03-F09-F07-A2-A4-A-B1.xls" xr:uid="{DE0F471A-6434-4CFA-886A-D7C9588F617E}"/>
    <hyperlink ref="AH64" r:id="rId1898" display="pw:\\SRVPW3.pls.planservi.com.br:Projetos\Documents\C0849 - DER\30_Producao\10-F2– SP 097 - km 0,00-12,85\02_Geom\02.00_R031\2024 03 22-R031_F02-F03-F09-F07-A2-A4-A-B1.xls" xr:uid="{2A8A9B24-A5AB-4A84-93BA-14B72E052010}"/>
    <hyperlink ref="AH65" r:id="rId1899" display="pw:\\SRVPW3.pls.planservi.com.br:Projetos\Documents\C0849 - DER\30_Producao\10-F2– SP 097 - km 0,00-12,85\02_Geom\02.00_R031\2024 03 22-R031_F02-F03-F09-F07-A2-A4-A-B1.xls" xr:uid="{FF2272D4-5D20-44A3-A7FA-B44E9A11812F}"/>
    <hyperlink ref="AH70" r:id="rId1900" display="pw:\\SRVPW3.pls.planservi.com.br:Projetos\Documents\C0849 - DER\30_Producao\10-F2– SP 097 - km 0,00-12,85\02_Geom\02.00_R031\2024 03 22-R031_F02-F03-F09-F07-A2-A4-A-B1.xls" xr:uid="{2C03D304-D637-438C-B9C7-921F6B85CB2A}"/>
    <hyperlink ref="AH71" r:id="rId1901" display="pw:\\SRVPW3.pls.planservi.com.br:Projetos\Documents\C0849 - DER\30_Producao\10-F2– SP 097 - km 0,00-12,85\02_Geom\02.00_R031\2024 03 22-R031_F02-F03-F09-F07-A2-A4-A-B1.xls" xr:uid="{8578D13E-D581-497B-A964-4198A53BA9ED}"/>
    <hyperlink ref="AH73" r:id="rId1902" display="pw:\\SRVPW3.pls.planservi.com.br:Projetos\Documents\C0849 - DER\30_Producao\10-F2– SP 097 - km 0,00-12,85\02_Geom\02.00_R031\2024 03 22-R031_F02-F03-F09-F07-A2-A4-A-B1.xls" xr:uid="{6F680BE1-35C2-44B5-BF37-A12EFD79B7E0}"/>
    <hyperlink ref="AH74" r:id="rId1903" display="pw:\\SRVPW3.pls.planservi.com.br:Projetos\Documents\C0849 - DER\30_Producao\10-F2– SP 097 - km 0,00-12,85\02_Geom\02.00_R031\2024 03 22-R031_F02-F03-F09-F07-A2-A4-A-B1.xls" xr:uid="{CA9AAD29-579C-4FC5-94EF-041348885EE2}"/>
    <hyperlink ref="AH58" r:id="rId1904" display="pw:\\SRVPW3.pls.planservi.com.br:Projetos\Documents\C0849 - DER\30_Producao\10-F2– SP 097 - km 0,00-12,85\02_Geom\02.00_R031\2024 04 10-R031_F02-F03-F07-F09-A1-A2-A.xls" xr:uid="{944A665B-0B09-4E76-8410-75DFDD45A023}"/>
    <hyperlink ref="AB59" r:id="rId1905" display="pw:\\SRVPW3.pls.planservi.com.br:Projetos\Documents\C0849 - DER\30_Producao\10-F2– SP 097 - km 0,00-12,85\02_Geom\02.00_R031\2024 04 10-R031_F02-F03-F07-F09-A1-A2-A.xls" xr:uid="{B7CD707D-C0CD-4D69-A819-A72E80292A78}"/>
    <hyperlink ref="V36" r:id="rId1906" display="pw:\\SRVPW3.pls.planservi.com.br:Projetos\Documents\C0849 - DER\30_Producao\10-F2– SP 097 - km 0,00-12,85\02_Geom\02.00_R031\2024 04 10-R031_F02-F03-F07-F09-A1-A2-A.xls" xr:uid="{59F7CA25-CEB7-4BFD-88E6-4015A8B7A1AA}"/>
    <hyperlink ref="V37" r:id="rId1907" display="pw:\\SRVPW3.pls.planservi.com.br:Projetos\Documents\C0849 - DER\30_Producao\10-F2– SP 097 - km 0,00-12,85\02_Geom\02.00_R031\2024 04 10-R031_F02-F03-F07-F09-A1-A2-A.xls" xr:uid="{827811FF-3E9C-43EB-B42B-6BDEEA5A6DAB}"/>
    <hyperlink ref="V46" r:id="rId1908" display="pw:\\SRVPW3.pls.planservi.com.br:Projetos\Documents\C0849 - DER\30_Producao\10-F2– SP 097 - km 0,00-12,85\02_Geom\02.00_R031\2024 04 10-R031_F02-F03-F07-F09-A1-A2-A.xls" xr:uid="{2F3D137F-80AB-4B50-A6A0-2C8DCF580984}"/>
    <hyperlink ref="V47" r:id="rId1909" display="pw:\\SRVPW3.pls.planservi.com.br:Projetos\Documents\C0849 - DER\30_Producao\10-F2– SP 097 - km 0,00-12,85\02_Geom\02.00_R031\2024 04 10-R031_F02-F03-F07-F09-A1-A2-A.xls" xr:uid="{C07B0ABA-BC7E-4BB6-8B7F-C4E7920B8EA9}"/>
    <hyperlink ref="V76" r:id="rId1910" display="pw:\\SRVPW3.pls.planservi.com.br:Projetos\Documents\C0849 - DER\30_Producao\10-F2– SP 097 - km 0,00-12,85\02_Geom\02.00_R031\2024 04 10-R031_F02-F03-F07-F09-A1-A2-A.xls" xr:uid="{9A046AF5-2558-40FF-A02B-9BD5DD3210D9}"/>
    <hyperlink ref="V77" r:id="rId1911" display="pw:\\SRVPW3.pls.planservi.com.br:Projetos\Documents\C0849 - DER\30_Producao\10-F2– SP 097 - km 0,00-12,85\02_Geom\02.00_R031\2024 04 10-R031_F02-F03-F07-F09-A1-A2-A.xls" xr:uid="{EE077FBF-129D-46A8-9D17-E0B0E6179A69}"/>
    <hyperlink ref="V80" r:id="rId1912" display="pw:\\SRVPW3.pls.planservi.com.br:Projetos\Documents\C0849 - DER\30_Producao\10-F2– SP 097 - km 0,00-12,85\02_Geom\02.00_R031\2024 04 10-R031_F02-F03-F07-F09-A1-A2-A.xls" xr:uid="{08971CF8-DAFF-46B9-817C-443B2DFECCA5}"/>
    <hyperlink ref="AB36" r:id="rId1913" display="pw:\\SRVPW3.pls.planservi.com.br:Projetos\Documents\C0849 - DER\30_Producao\10-F2– SP 097 - km 0,00-12,85\02_Geom\02.00_R031\2024 05 10-R031_F02-F03-F07-F09-A1-A-B1.xls" xr:uid="{1AEE7A7B-A613-43AE-83D3-3CE65196883F}"/>
    <hyperlink ref="AB37" r:id="rId1914" display="pw:\\SRVPW3.pls.planservi.com.br:Projetos\Documents\C0849 - DER\30_Producao\10-F2– SP 097 - km 0,00-12,85\02_Geom\02.00_R031\2024 05 10-R031_F02-F03-F07-F09-A1-A-B1.xls" xr:uid="{8B187B7E-CBD7-45CE-A299-61A1754C9F2F}"/>
    <hyperlink ref="AB38" r:id="rId1915" display="pw:\\SRVPW3.pls.planservi.com.br:Projetos\Documents\C0849 - DER\30_Producao\10-F2– SP 097 - km 0,00-12,85\02_Geom\02.00_R031\2024 05 10-R031_F02-F03-F07-F09-A1-A-B1.xls" xr:uid="{18B64F1A-8812-4C74-B3CC-5E62A82F0070}"/>
    <hyperlink ref="AB39" r:id="rId1916" display="pw:\\SRVPW3.pls.planservi.com.br:Projetos\Documents\C0849 - DER\30_Producao\10-F2– SP 097 - km 0,00-12,85\02_Geom\02.00_R031\2024 05 10-R031_F02-F03-F07-F09-A1-A-B1.xls" xr:uid="{5FD7211F-FB10-4E4B-9C7D-A34C79C36345}"/>
    <hyperlink ref="AB40" r:id="rId1917" display="pw:\\SRVPW3.pls.planservi.com.br:Projetos\Documents\C0849 - DER\30_Producao\10-F2– SP 097 - km 0,00-12,85\02_Geom\02.00_R031\2024 05 10-R031_F02-F03-F07-F09-A1-A-B1.xls" xr:uid="{91C74B62-EA16-4F5E-B371-3028053B256E}"/>
    <hyperlink ref="AB41" r:id="rId1918" display="pw:\\SRVPW3.pls.planservi.com.br:Projetos\Documents\C0849 - DER\30_Producao\10-F2– SP 097 - km 0,00-12,85\02_Geom\02.00_R031\2024 05 10-R031_F02-F03-F07-F09-A1-A-B1.xls" xr:uid="{3C8347CB-B2C6-492C-89CF-D41F0F6F58DF}"/>
    <hyperlink ref="AB42" r:id="rId1919" display="pw:\\SRVPW3.pls.planservi.com.br:Projetos\Documents\C0849 - DER\30_Producao\10-F2– SP 097 - km 0,00-12,85\02_Geom\02.00_R031\2024 05 10-R031_F02-F03-F07-F09-A1-A-B1.xls" xr:uid="{7DDE5017-08C3-4392-82E0-8B35011010E9}"/>
    <hyperlink ref="AB43" r:id="rId1920" display="pw:\\SRVPW3.pls.planservi.com.br:Projetos\Documents\C0849 - DER\30_Producao\10-F2– SP 097 - km 0,00-12,85\02_Geom\02.00_R031\2024 05 10-R031_F02-F03-F07-F09-A1-A-B1.xls" xr:uid="{6AA92E68-E5C7-4ADD-810B-C8039ECDC571}"/>
    <hyperlink ref="AB44" r:id="rId1921" display="pw:\\SRVPW3.pls.planservi.com.br:Projetos\Documents\C0849 - DER\30_Producao\10-F2– SP 097 - km 0,00-12,85\02_Geom\02.00_R031\2024 05 10-R031_F02-F03-F07-F09-A1-A-B1.xls" xr:uid="{ABC865CE-4872-4DE6-861B-6F0D0F8DBB79}"/>
    <hyperlink ref="AB45" r:id="rId1922" display="pw:\\SRVPW3.pls.planservi.com.br:Projetos\Documents\C0849 - DER\30_Producao\10-F2– SP 097 - km 0,00-12,85\02_Geom\02.00_R031\2024 05 10-R031_F02-F03-F07-F09-A1-A-B1.xls" xr:uid="{4ED0A400-7F30-44CF-AF5C-3061BC6A6069}"/>
    <hyperlink ref="AB46" r:id="rId1923" display="pw:\\SRVPW3.pls.planservi.com.br:Projetos\Documents\C0849 - DER\30_Producao\10-F2– SP 097 - km 0,00-12,85\02_Geom\02.00_R031\2024 05 10-R031_F02-F03-F07-F09-A1-A-B1.xls" xr:uid="{9A9F811B-15CE-489F-B873-86D1400D61D5}"/>
    <hyperlink ref="AB47:AB48" r:id="rId1924" display="pw:\\SRVPW3.pls.planservi.com.br:Projetos\Documents\C0849 - DER\30_Producao\10-F2– SP 097 - km 0,00-12,85\02_Geom\02.00_R031\2024 05 10-R031_F02-F03-F07-F09-A1-A-B1.xls" xr:uid="{9F0B4036-097B-4168-8C9C-9E25C3D06148}"/>
    <hyperlink ref="AB50:AB51" r:id="rId1925" display="pw:\\SRVPW3.pls.planservi.com.br:Projetos\Documents\C0849 - DER\30_Producao\10-F2– SP 097 - km 0,00-12,85\02_Geom\02.00_R031\2024 05 10-R031_F02-F03-F07-F09-A1-A-B1.xls" xr:uid="{0C6614E5-B629-457C-AE91-0CFFD27639CD}"/>
    <hyperlink ref="AB53" r:id="rId1926" display="pw:\\SRVPW3.pls.planservi.com.br:Projetos\Documents\C0849 - DER\30_Producao\10-F2– SP 097 - km 0,00-12,85\02_Geom\02.00_R031\2024 05 10-R031_F02-F03-F07-F09-A1-A-B1.xls" xr:uid="{581B02F6-B388-4010-8028-A6516AFD2037}"/>
    <hyperlink ref="AB54" r:id="rId1927" display="pw:\\SRVPW3.pls.planservi.com.br:Projetos\Documents\C0849 - DER\30_Producao\10-F2– SP 097 - km 0,00-12,85\02_Geom\02.00_R031\2024 05 10-R031_F02-F03-F07-F09-A1-A-B1.xls" xr:uid="{455EC8D3-C66A-426D-B9FB-1563120AFAA8}"/>
    <hyperlink ref="AB76" r:id="rId1928" display="pw:\\SRVPW3.pls.planservi.com.br:Projetos\Documents\C0849 - DER\30_Producao\10-F2– SP 097 - km 0,00-12,85\02_Geom\02.00_R031\2024 05 10-R031_F02-F03-F07-F09-A1-A-B1.xls" xr:uid="{88F9E7B9-4F75-4220-9A71-2A0747DC9BF1}"/>
    <hyperlink ref="AB80" r:id="rId1929" display="pw:\\SRVPW3.pls.planservi.com.br:Projetos\Documents\C0849 - DER\30_Producao\10-F2– SP 097 - km 0,00-12,85\02_Geom\02.00_R031\2024 05 10-R031_F02-F03-F07-F09-A1-A-B1.xls" xr:uid="{C81D5AF5-9094-4F2F-9515-81FE8451B3AD}"/>
    <hyperlink ref="AH57" r:id="rId1930" display="pw:\\SRVPW3.pls.planservi.com.br:Projetos\Documents\C0849 - DER\30_Producao\10-F2– SP 097 - km 0,00-12,85\02_Geom\02.00_R031\2024 05 10-R031_F02-F03-F07-F09-A1-A-B1.xls" xr:uid="{56987858-BF65-4EF0-B1C3-0E8ED2507065}"/>
    <hyperlink ref="AH59" r:id="rId1931" display="pw:\\SRVPW3.pls.planservi.com.br:Projetos\Documents\C0849 - DER\30_Producao\10-F2– SP 097 - km 0,00-12,85\02_Geom\02.00_R031\2024 05 10-R031_F02-F03-F07-F09-A1-A-B1.xls" xr:uid="{57B87E6B-62D3-44E4-90D0-D04E9D7D0980}"/>
    <hyperlink ref="AH60" r:id="rId1932" display="pw:\\SRVPW3.pls.planservi.com.br:Projetos\Documents\C0849 - DER\30_Producao\10-F2– SP 097 - km 0,00-12,85\02_Geom\02.00_R031\2024 05 10-R031_F02-F03-F07-F09-A1-A-B1.xls" xr:uid="{3F1251E6-56FB-4DFD-82E3-E240CB66D31E}"/>
    <hyperlink ref="AH66" r:id="rId1933" display="pw:\\SRVPW3.pls.planservi.com.br:Projetos\Documents\C0849 - DER\30_Producao\10-F2– SP 097 - km 0,00-12,85\02_Geom\02.00_R031\2024 05 10-R031_F02-F03-F07-F09-A1-A-B1.xls" xr:uid="{B6E4E2DB-6CE2-4183-8761-C37C2C992CA1}"/>
    <hyperlink ref="AH67" r:id="rId1934" display="pw:\\SRVPW3.pls.planservi.com.br:Projetos\Documents\C0849 - DER\30_Producao\10-F2– SP 097 - km 0,00-12,85\02_Geom\02.00_R031\2024 05 10-R031_F02-F03-F07-F09-A1-A-B1.xls" xr:uid="{F4261049-A80E-429C-9382-649348E73171}"/>
    <hyperlink ref="AH68" r:id="rId1935" display="pw:\\SRVPW3.pls.planservi.com.br:Projetos\Documents\C0849 - DER\30_Producao\10-F2– SP 097 - km 0,00-12,85\02_Geom\02.00_R031\2024 05 10-R031_F02-F03-F07-F09-A1-A-B1.xls" xr:uid="{2CFAC37D-853A-4A95-AF81-A3A4F9C5F6D6}"/>
    <hyperlink ref="AH69" r:id="rId1936" display="pw:\\SRVPW3.pls.planservi.com.br:Projetos\Documents\C0849 - DER\30_Producao\10-F2– SP 097 - km 0,00-12,85\02_Geom\02.00_R031\2024 05 10-R031_F02-F03-F07-F09-A1-A-B1.xls" xr:uid="{C30970E7-F2AC-4CDC-AAE9-ECA48749E09C}"/>
    <hyperlink ref="AH72" r:id="rId1937" display="pw:\\SRVPW3.pls.planservi.com.br:Projetos\Documents\C0849 - DER\30_Producao\10-F2– SP 097 - km 0,00-12,85\02_Geom\02.00_R031\2024 05 10-R031_F02-F03-F07-F09-A1-A-B1.xls" xr:uid="{D9F6A48E-EA1D-4F23-B479-CB43C24BB1CA}"/>
    <hyperlink ref="AH75" r:id="rId1938" display="pw:\\SRVPW3.pls.planservi.com.br:Projetos\Documents\C0849 - DER\30_Producao\10-F2– SP 097 - km 0,00-12,85\02_Geom\02.00_R031\2024 05 10-R031_F02-F03-F07-F09-A1-A-B1.xls" xr:uid="{49B422E6-5442-4CD8-A4EC-D65A0963FB79}"/>
    <hyperlink ref="AN58" r:id="rId1939" display="pw:\\SRVPW3.pls.planservi.com.br:Projetos\Documents\C0849 - DER\30_Producao\10-F2– SP 097 - km 0,00-12,85\02_Geom\02.00_R031\2024 05 10-R031_F02-F03-F07-F09-A1-A-B1.xls" xr:uid="{3A6004BC-D74A-4D6C-B60E-D32B0A698AAB}"/>
    <hyperlink ref="AN61" r:id="rId1940" display="pw:\\SRVPW3.pls.planservi.com.br:Projetos\Documents\C0849 - DER\30_Producao\10-F2– SP 097 - km 0,00-12,85\02_Geom\02.00_R031\2024 05 10-R031_F02-F03-F07-F09-A1-A-B1.xls" xr:uid="{A6A696C0-256D-4286-A53E-C667051123FF}"/>
    <hyperlink ref="AN62" r:id="rId1941" display="pw:\\SRVPW3.pls.planservi.com.br:Projetos\Documents\C0849 - DER\30_Producao\10-F2– SP 097 - km 0,00-12,85\02_Geom\02.00_R031\2024 05 10-R031_F02-F03-F07-F09-A1-A-B1.xls" xr:uid="{79388BDD-137A-4F38-8605-1513C5D616A9}"/>
    <hyperlink ref="AN63" r:id="rId1942" display="pw:\\SRVPW3.pls.planservi.com.br:Projetos\Documents\C0849 - DER\30_Producao\10-F2– SP 097 - km 0,00-12,85\02_Geom\02.00_R031\2024 05 10-R031_F02-F03-F07-F09-A1-A-B1.xls" xr:uid="{5B8ED79B-59B4-4B07-9EFF-CEA48FDD845C}"/>
    <hyperlink ref="AN64" r:id="rId1943" display="pw:\\SRVPW3.pls.planservi.com.br:Projetos\Documents\C0849 - DER\30_Producao\10-F2– SP 097 - km 0,00-12,85\02_Geom\02.00_R031\2024 05 10-R031_F02-F03-F07-F09-A1-A-B1.xls" xr:uid="{4F869B07-3C96-45C5-AC7D-DDEB6F7F0710}"/>
    <hyperlink ref="AN65" r:id="rId1944" display="pw:\\SRVPW3.pls.planservi.com.br:Projetos\Documents\C0849 - DER\30_Producao\10-F2– SP 097 - km 0,00-12,85\02_Geom\02.00_R031\2024 05 10-R031_F02-F03-F07-F09-A1-A-B1.xls" xr:uid="{0BCAC58D-A10B-4381-9F61-FF8BF2CB20A6}"/>
    <hyperlink ref="AN70" r:id="rId1945" display="pw:\\SRVPW3.pls.planservi.com.br:Projetos\Documents\C0849 - DER\30_Producao\10-F2– SP 097 - km 0,00-12,85\02_Geom\02.00_R031\2024 05 10-R031_F02-F03-F07-F09-A1-A-B1.xls" xr:uid="{063865A4-10D6-4BE8-BD2F-1F48BE27EA14}"/>
    <hyperlink ref="AN71" r:id="rId1946" display="pw:\\SRVPW3.pls.planservi.com.br:Projetos\Documents\C0849 - DER\30_Producao\10-F2– SP 097 - km 0,00-12,85\02_Geom\02.00_R031\2024 05 10-R031_F02-F03-F07-F09-A1-A-B1.xls" xr:uid="{C8348BBB-6AA3-4877-99A7-3C75609641C7}"/>
    <hyperlink ref="AN73" r:id="rId1947" display="pw:\\SRVPW3.pls.planservi.com.br:Projetos\Documents\C0849 - DER\30_Producao\10-F2– SP 097 - km 0,00-12,85\02_Geom\02.00_R031\2024 05 10-R031_F02-F03-F07-F09-A1-A-B1.xls" xr:uid="{94603603-BAF5-4895-973C-99ECFE9FD73A}"/>
    <hyperlink ref="AN74" r:id="rId1948" display="pw:\\SRVPW3.pls.planservi.com.br:Projetos\Documents\C0849 - DER\30_Producao\10-F2– SP 097 - km 0,00-12,85\02_Geom\02.00_R031\2024 05 10-R031_F02-F03-F07-F09-A1-A-B1.xls" xr:uid="{FE138992-6E2E-4596-A5F8-D1DD49762989}"/>
    <hyperlink ref="AN57" r:id="rId1949" display="pw:\\SRVPW3.pls.planservi.com.br:Projetos\Documents\C0849 - DER\30_Producao\10-F2– SP 097 - km 0,00-12,85\02_Geom\02.00_R031\2024 05 24-R031_F02-F03-F07-F09-A-B.xls" xr:uid="{DCF99731-A6E6-4A70-89D2-6A8D2691F7BF}"/>
    <hyperlink ref="AN75" r:id="rId1950" display="pw:\\SRVPW3.pls.planservi.com.br:Projetos\Documents\C0849 - DER\30_Producao\10-F2– SP 097 - km 0,00-12,85\02_Geom\02.00_R031\2024 05 24-R031_F02-F03-F07-F09-A-B.xls" xr:uid="{C035388B-3556-4623-BE8D-AF87F5C82F94}"/>
    <hyperlink ref="AN76" r:id="rId1951" display="pw:\\SRVPW3.pls.planservi.com.br:Projetos\Documents\C0849 - DER\30_Producao\10-F2– SP 097 - km 0,00-12,85\02_Geom\02.00_R031\2024 05 24-R031_F02-F03-F07-F09-A-B.xls" xr:uid="{9A747B91-08FA-4B42-B851-7E9672203BF5}"/>
    <hyperlink ref="AH39" r:id="rId1952" display="pw:\\SRVPW3.pls.planservi.com.br:Projetos\Documents\C0849 - DER\30_Producao\10-F2– SP 097 - km 0,00-12,85\02_Geom\02.00_R031\2024 05 24-R031_F02-F03-F07-F09-A-B.xls" xr:uid="{83E36611-E2AA-4FF0-AAF8-CA3398EB5A61}"/>
    <hyperlink ref="AH45" r:id="rId1953" display="pw:\\SRVPW3.pls.planservi.com.br:Projetos\Documents\C0849 - DER\30_Producao\10-F2– SP 097 - km 0,00-12,85\02_Geom\02.00_R031\2024 05 24-R031_F02-F03-F07-F09-A-B.xls" xr:uid="{86B46E5C-2910-49C8-92C9-CCC9A3C585AC}"/>
    <hyperlink ref="AT58" r:id="rId1954" display="pw:\\SRVPW3.pls.planservi.com.br:Projetos\Documents\C0849 - DER\30_Producao\10-F2– SP 097 - km 0,00-12,85\02_Geom\02.00_R031\2024 05 24-R031_F02-F03-F07-F09-A-B.xls" xr:uid="{6C748D19-0F1F-44FE-BAD5-2D2F0F1735F3}"/>
    <hyperlink ref="AT62" r:id="rId1955" display="pw:\\SRVPW3.pls.planservi.com.br:Projetos\Documents\C0849 - DER\30_Producao\10-F2– SP 097 - km 0,00-12,85\02_Geom\02.00_R031\2024 05 24-R031_F02-F03-F07-F09-A-B.xls" xr:uid="{1BFFB1C6-5973-44C9-BCC4-4036F52D3C14}"/>
    <hyperlink ref="AT63" r:id="rId1956" display="pw:\\SRVPW3.pls.planservi.com.br:Projetos\Documents\C0849 - DER\30_Producao\10-F2– SP 097 - km 0,00-12,85\02_Geom\02.00_R031\2024 05 24-R031_F02-F03-F07-F09-A-B.xls" xr:uid="{2FD85D04-3856-4FA0-A5CD-A21C5782FB82}"/>
    <hyperlink ref="AT64" r:id="rId1957" display="pw:\\SRVPW3.pls.planservi.com.br:Projetos\Documents\C0849 - DER\30_Producao\10-F2– SP 097 - km 0,00-12,85\02_Geom\02.00_R031\2024 05 24-R031_F02-F03-F07-F09-A-B.xls" xr:uid="{8E5679EE-022C-4090-AE2F-D161948B8647}"/>
    <hyperlink ref="AT65" r:id="rId1958" display="pw:\\SRVPW3.pls.planservi.com.br:Projetos\Documents\C0849 - DER\30_Producao\10-F2– SP 097 - km 0,00-12,85\02_Geom\02.00_R031\2024 05 24-R031_F02-F03-F07-F09-A-B.xls" xr:uid="{19D4EFC0-3B59-472B-8B43-DE173F9797D8}"/>
    <hyperlink ref="AT67" r:id="rId1959" display="pw:\\SRVPW3.pls.planservi.com.br:Projetos\Documents\C0849 - DER\30_Producao\10-F2– SP 097 - km 0,00-12,85\02_Geom\02.00_R031\2024 05 24-R031_F02-F03-F07-F09-A-B.xls" xr:uid="{EC42A404-1852-4E13-BF58-473AC7214DFA}"/>
    <hyperlink ref="AT68" r:id="rId1960" display="pw:\\SRVPW3.pls.planservi.com.br:Projetos\Documents\C0849 - DER\30_Producao\10-F2– SP 097 - km 0,00-12,85\02_Geom\02.00_R031\2024 05 24-R031_F02-F03-F07-F09-A-B.xls" xr:uid="{3354899D-3165-4D28-99A9-8B68C6C187E5}"/>
    <hyperlink ref="AT69" r:id="rId1961" display="pw:\\SRVPW3.pls.planservi.com.br:Projetos\Documents\C0849 - DER\30_Producao\10-F2– SP 097 - km 0,00-12,85\02_Geom\02.00_R031\2024 05 24-R031_F02-F03-F07-F09-A-B.xls" xr:uid="{AA5483A0-491F-4417-BA97-1DE4DF02C880}"/>
    <hyperlink ref="AT71" r:id="rId1962" display="pw:\\SRVPW3.pls.planservi.com.br:Projetos\Documents\C0849 - DER\30_Producao\10-F2– SP 097 - km 0,00-12,85\02_Geom\02.00_R031\2024 05 24-R031_F02-F03-F07-F09-A-B.xls" xr:uid="{C24DC36F-0B2E-4BAC-A197-A018407C2F80}"/>
    <hyperlink ref="AT72" r:id="rId1963" display="pw:\\SRVPW3.pls.planservi.com.br:Projetos\Documents\C0849 - DER\30_Producao\10-F2– SP 097 - km 0,00-12,85\02_Geom\02.00_R031\2024 05 24-R031_F02-F03-F07-F09-A-B.xls" xr:uid="{5B357205-CF48-40CF-A34D-A4B8ACA04691}"/>
    <hyperlink ref="AT73" r:id="rId1964" display="pw:\\SRVPW3.pls.planservi.com.br:Projetos\Documents\C0849 - DER\30_Producao\10-F2– SP 097 - km 0,00-12,85\02_Geom\02.00_R031\2024 05 24-R031_F02-F03-F07-F09-A-B.xls" xr:uid="{10372C0A-2743-4C72-AD9C-EC4DD0A15C99}"/>
    <hyperlink ref="AT74" r:id="rId1965" display="pw:\\SRVPW3.pls.planservi.com.br:Projetos\Documents\C0849 - DER\30_Producao\10-F2– SP 097 - km 0,00-12,85\02_Geom\02.00_R031\2024 05 24-R031_F02-F03-F07-F09-A-B.xls" xr:uid="{FDC21CD1-9DB8-43A6-97E0-B5B4F972EA05}"/>
    <hyperlink ref="AH36" r:id="rId1966" display="pw:\\SRVPW3.pls.planservi.com.br:Projetos\Documents\C0849 - DER\30_Producao\10-F2– SP 097 - km 0,00-12,85\02_Geom\02.00_R031\2024 05 24-R031_F02-F03-F07-F09-A-B.xls" xr:uid="{137FD617-7DD6-4340-AF95-292714B85DD8}"/>
    <hyperlink ref="AH37" r:id="rId1967" display="pw:\\SRVPW3.pls.planservi.com.br:Projetos\Documents\C0849 - DER\30_Producao\10-F2– SP 097 - km 0,00-12,85\02_Geom\02.00_R031\2024 05 24-R031_F02-F03-F07-F09-A-B.xls" xr:uid="{730C1FC8-AAF6-493C-BD4C-24EABE0C381E}"/>
    <hyperlink ref="AH38" r:id="rId1968" display="pw:\\SRVPW3.pls.planservi.com.br:Projetos\Documents\C0849 - DER\30_Producao\10-F2– SP 097 - km 0,00-12,85\02_Geom\02.00_R031\2024 05 24-R031_F02-F03-F07-F09-A-B.xls" xr:uid="{C5BEA866-E122-4BE4-B9BA-2C8381F683CE}"/>
    <hyperlink ref="AH42" r:id="rId1969" display="pw:\\SRVPW3.pls.planservi.com.br:Projetos\Documents\C0849 - DER\30_Producao\10-F2– SP 097 - km 0,00-12,85\02_Geom\02.00_R031\2024 05 24-R031_F02-F03-F07-F09-A-B.xls" xr:uid="{9371D005-DF21-41CF-8B99-553B084F6F6F}"/>
    <hyperlink ref="AN59" r:id="rId1970" display="pw:\\SRVPW3.pls.planservi.com.br:Projetos\Documents\C0849 - DER\30_Producao\10-F2– SP 097 - km 0,00-12,85\02_Geom\02.00_R031\2024 05 24-R031_F02-F03-F07-F09-A-B.xls" xr:uid="{011EB57F-771F-4661-8846-479B5E8F76D9}"/>
    <hyperlink ref="AT61" r:id="rId1971" display="pw:\\SRVPW3.pls.planservi.com.br:Projetos\Documents\C0849 - DER\30_Producao\10-F2– SP 097 - km 0,00-12,85\02_Geom\02.00_R031\2024 05 24-R031_F02-F03-F07-F09-A-B.xls" xr:uid="{67748B66-2B1D-49B2-A7E6-3E7F859FFA85}"/>
    <hyperlink ref="AT70" r:id="rId1972" display="pw:\\SRVPW3.pls.planservi.com.br:Projetos\Documents\C0849 - DER\30_Producao\10-F2– SP 097 - km 0,00-12,85\02_Geom\02.00_R031\2024 05 24-R031_F02-F03-F07-F09-A-B.xls" xr:uid="{D124AE81-1A5C-4B2E-B0BA-8115E2C69424}"/>
    <hyperlink ref="AH80" r:id="rId1973" display="pw:\\SRVPW3.pls.planservi.com.br:Projetos\Documents\C0849 - DER\30_Producao\10-F2– SP 097 - km 0,00-12,85\02_Geom\02.00_R031\2024 05 27-R031_F07-A.xls" xr:uid="{EB77BD07-770B-4731-B366-E1D6823E0CE7}"/>
    <hyperlink ref="AZ58" r:id="rId1974" display="pw:\\SRVPW3.pls.planservi.com.br:Projetos\Documents\C0849 - DER\30_Producao\10-F2– SP 097 - km 0,00-12,85\02_Geom\02.00_R031\2024 06 25-R031_F02-F07-A-B.xls" xr:uid="{8DE41B76-5F53-453A-B015-1DAEB9BBEC1C}"/>
    <hyperlink ref="AZ59" r:id="rId1975" display="pw:\\SRVPW3.pls.planservi.com.br:Projetos\Documents\C0849 - DER\30_Producao\10-F2– SP 097 - km 0,00-12,85\02_Geom\02.00_R031\2024 06 25-R031_F02-F07-A-B.xls" xr:uid="{B8BA756C-52D9-4EDF-9E9E-30850C841E86}"/>
    <hyperlink ref="AZ61" r:id="rId1976" display="pw:\\SRVPW3.pls.planservi.com.br:Projetos\Documents\C0849 - DER\30_Producao\10-F2– SP 097 - km 0,00-12,85\02_Geom\02.00_R031\2024 06 25-R031_F02-F07-A-B.xls" xr:uid="{98D6C1FE-DF49-4845-9532-12EBE79E9350}"/>
    <hyperlink ref="AZ65" r:id="rId1977" display="pw:\\SRVPW3.pls.planservi.com.br:Projetos\Documents\C0849 - DER\30_Producao\10-F2– SP 097 - km 0,00-12,85\02_Geom\02.00_R031\2024 06 25-R031_F02-F07-A-B.xls" xr:uid="{6E1F825B-7C2A-4E1D-AB29-9D3CAB474DF3}"/>
    <hyperlink ref="AZ74" r:id="rId1978" display="pw:\\SRVPW3.pls.planservi.com.br:Projetos\Documents\C0849 - DER\30_Producao\10-F2– SP 097 - km 0,00-12,85\02_Geom\02.00_R031\2024 06 25-R031_F02-F07-A-B.xls" xr:uid="{7CA44561-DA53-4262-B1F6-928819C42BBB}"/>
    <hyperlink ref="AN36" r:id="rId1979" display="pw:\\SRVPW3.pls.planservi.com.br:Projetos\Documents\C0849 - DER\30_Producao\10-F2– SP 097 - km 0,00-12,85\02_Geom\02.00_R031\2024 06 25-R031_F02-F07-A-B.xls" xr:uid="{A7D3C74A-23B3-4D80-BC4A-AB8D3BCFBA05}"/>
    <hyperlink ref="AN37" r:id="rId1980" display="pw:\\SRVPW3.pls.planservi.com.br:Projetos\Documents\C0849 - DER\30_Producao\10-F2– SP 097 - km 0,00-12,85\02_Geom\02.00_R031\2024 06 25-R031_F02-F07-A-B.xls" xr:uid="{09BA89A4-B02F-4704-842B-A0395F3AE22F}"/>
    <hyperlink ref="AN38" r:id="rId1981" display="pw:\\SRVPW3.pls.planservi.com.br:Projetos\Documents\C0849 - DER\30_Producao\10-F2– SP 097 - km 0,00-12,85\02_Geom\02.00_R031\2024 06 25-R031_F02-F07-A-B.xls" xr:uid="{BE0E18AA-0373-461B-9CB0-9E11178E32E0}"/>
    <hyperlink ref="AN39" r:id="rId1982" display="pw:\\SRVPW3.pls.planservi.com.br:Projetos\Documents\C0849 - DER\30_Producao\10-F2– SP 097 - km 0,00-12,85\02_Geom\02.00_R031\2024 06 25-R031_F02-F07-A-B.xls" xr:uid="{EB86A538-CC52-41E5-A6A6-F18C928CFDDF}"/>
    <hyperlink ref="AN42" r:id="rId1983" display="pw:\\SRVPW3.pls.planservi.com.br:Projetos\Documents\C0849 - DER\30_Producao\10-F2– SP 097 - km 0,00-12,85\02_Geom\02.00_R031\2024 06 25-R031_F02-F07-A-B.xls" xr:uid="{41EB25EB-D1D8-47A1-AF1C-1939BC202D32}"/>
    <hyperlink ref="AN60" r:id="rId1984" display="pw:\\SRVPW3.pls.planservi.com.br:Projetos\Documents\C0849 - DER\30_Producao\10-F2– SP 097 - km 0,00-12,85\02_Geom\02.00_R031\2024 06 25-R031_F02-F07-A-B.xls" xr:uid="{FCAD00A4-D34C-4F27-91A6-898E1A2B8337}"/>
    <hyperlink ref="AN80" r:id="rId1985" display="pw:\\SRVPW3.pls.planservi.com.br:Projetos\Documents\C0849 - DER\30_Producao\10-F2– SP 097 - km 0,00-12,85\02_Geom\02.00_R031\2024 06 25-R031_F02-F07-A-B.xls" xr:uid="{B8440708-D1C2-4C1B-AEF2-FE48414C1128}"/>
    <hyperlink ref="AZ63" r:id="rId1986" display="pw:\\SRVPW3.pls.planservi.com.br:Projetos\Documents\C0849 - DER\30_Producao\10-F2– SP 097 - km 0,00-12,85\02_Geom\02.00_R031\2024 06 25-R031_F02-F07-A-B.xls" xr:uid="{1DCBBD3F-C9E7-4B2E-90E7-A5A58B63CCB4}"/>
    <hyperlink ref="AZ64" r:id="rId1987" display="pw:\\SRVPW3.pls.planservi.com.br:Projetos\Documents\C0849 - DER\30_Producao\10-F2– SP 097 - km 0,00-12,85\02_Geom\02.00_R031\2024 06 25-R031_F02-F07-A-B.xls" xr:uid="{1AD4C66F-91DA-4155-AF63-DD8831FA048E}"/>
    <hyperlink ref="AZ67" r:id="rId1988" display="pw:\\SRVPW3.pls.planservi.com.br:Projetos\Documents\C0849 - DER\30_Producao\10-F2– SP 097 - km 0,00-12,85\02_Geom\02.00_R031\2024 06 25-R031_F02-F07-A-B.xls" xr:uid="{0F54D20A-450E-40D1-BF47-1A87F8F9333F}"/>
    <hyperlink ref="AZ71" r:id="rId1989" display="pw:\\SRVPW3.pls.planservi.com.br:Projetos\Documents\C0849 - DER\30_Producao\10-F2– SP 097 - km 0,00-12,85\02_Geom\02.00_R031\2024 06 25-R031_F02-F07-A-B.xls" xr:uid="{5BDC8083-4CF1-44A0-B967-A179F760524E}"/>
    <hyperlink ref="AZ72" r:id="rId1990" display="pw:\\SRVPW3.pls.planservi.com.br:Projetos\Documents\C0849 - DER\30_Producao\10-F2– SP 097 - km 0,00-12,85\02_Geom\02.00_R031\2024 06 25-R031_F02-F07-A-B.xls" xr:uid="{4A069EA9-2466-4DFD-9A0E-AA5E5CF57675}"/>
    <hyperlink ref="BF58" r:id="rId1991" display="pw:\\SRVPW3.pls.planservi.com.br:Projetos\Documents\C0849 - DER\30_Producao\10-F2– SP 097 - km 0,00-12,85\02_Geom\02.00_R031\2024 06 25-R031_F02-F07-A-B.xls" xr:uid="{13EEBE7A-D08E-488C-9EBB-A4DDF9D68BBD}"/>
    <hyperlink ref="BF65" r:id="rId1992" display="pw:\\SRVPW3.pls.planservi.com.br:Projetos\Documents\C0849 - DER\30_Producao\10-F2– SP 097 - km 0,00-12,85\02_Geom\02.00_R031\2024 06 25-R031_F02-F07-A-B.xls" xr:uid="{DA6C93BF-AE23-4477-8FB3-0636A4CE5B0D}"/>
    <hyperlink ref="AB49" r:id="rId1993" display="pw:\\SRVPW3.pls.planservi.com.br:Projetos\Documents\C0849 - DER\30_Producao\10-F2– SP 097 - km 0,00-12,85\02_Geom\02.00_R031\2024 06 25-R031_F02-F07-A-B.xls" xr:uid="{DD36548C-0D33-44FD-A026-8BC4202FE7A2}"/>
    <hyperlink ref="AB52" r:id="rId1994" display="pw:\\SRVPW3.pls.planservi.com.br:Projetos\Documents\C0849 - DER\30_Producao\10-F2– SP 097 - km 0,00-12,85\02_Geom\02.00_R031\2024 06 25-R031_F02-F07-A-B.xls" xr:uid="{18257B25-D98B-470E-915D-9F22827DD33F}"/>
    <hyperlink ref="AB79" r:id="rId1995" display="pw:\\SRVPW3.pls.planservi.com.br:Projetos\Documents\C0849 - DER\30_Producao\10-F2– SP 097 - km 0,00-12,85\02_Geom\02.00_R031\2024 06 25-R031_F02-F07-A-B.xls" xr:uid="{17F963C9-7051-447C-9FC8-47842C7AF68F}"/>
    <hyperlink ref="AH40" r:id="rId1996" display="pw:\\SRVPW3.pls.planservi.com.br:Projetos\Documents\C0849 - DER\30_Producao\10-F2– SP 097 - km 0,00-12,85\02_Geom\02.00_R031\2024 06 25-R031_F02-F07-A-B.xls" xr:uid="{19CDC5D9-057B-4BEF-9ABC-CA7955713ABA}"/>
    <hyperlink ref="AH43" r:id="rId1997" display="pw:\\SRVPW3.pls.planservi.com.br:Projetos\Documents\C0849 - DER\30_Producao\10-F2– SP 097 - km 0,00-12,85\02_Geom\02.00_R031\2024 06 25-R031_F02-F07-A-B.xls" xr:uid="{3B9D23D5-4B5A-4F94-B07F-A26C1D17FD4F}"/>
    <hyperlink ref="AT36" r:id="rId1998" display="pw:\\SRVPW3.pls.planservi.com.br:Projetos\Documents\C0849 - DER\30_Producao\10-F2– SP 097 - km 0,00-12,85\02_Geom\02.00_R031\2024 06 25-R031_F02-F07-A-B.xls" xr:uid="{33B86AA6-E854-440A-A1F5-77098DB42096}"/>
    <hyperlink ref="AN40" r:id="rId1999" display="pw:\\SRVPW3.pls.planservi.com.br:Projetos\Documents\C0849 - DER\30_Producao\10-F2– SP 097 - km 0,00-12,85\02_Geom\02.00_R031\2024 09 20-R031_F02-F03-F07-A-B-C.xls" xr:uid="{1714D7A1-2324-4A15-8A78-6C4624B375F7}"/>
    <hyperlink ref="AN43" r:id="rId2000" display="pw:\\SRVPW3.pls.planservi.com.br:Projetos\Documents\C0849 - DER\30_Producao\10-F2– SP 097 - km 0,00-12,85\02_Geom\02.00_R031\2024 09 20-R031_F02-F03-F07-A-B-C.xls" xr:uid="{8268154F-A461-40B3-BFE7-49B945093CD9}"/>
    <hyperlink ref="AN53" r:id="rId2001" display="pw:\\SRVPW3.pls.planservi.com.br:Projetos\Documents\C0849 - DER\30_Producao\10-F2– SP 097 - km 0,00-12,85\02_Geom\02.00_R031\2024 09 20-R031_F02-F03-F07-A-B-C.xls" xr:uid="{71AC4FE0-FF98-4D40-9F51-8FF8D5C8E178}"/>
    <hyperlink ref="AT38" r:id="rId2002" display="pw:\\SRVPW3.pls.planservi.com.br:Projetos\Documents\C0849 - DER\30_Producao\10-F2– SP 097 - km 0,00-12,85\02_Geom\02.00_R031\2024 09 20-R031_F02-F03-F07-A-B-C.xls" xr:uid="{26F986EE-D841-4612-A21A-AE6E9DFECE19}"/>
    <hyperlink ref="AT39" r:id="rId2003" display="pw:\\SRVPW3.pls.planservi.com.br:Projetos\Documents\C0849 - DER\30_Producao\10-F2– SP 097 - km 0,00-12,85\02_Geom\02.00_R031\2024 09 20-R031_F02-F03-F07-A-B-C.xls" xr:uid="{20E844D1-28DF-4781-B40C-0204A236D6AD}"/>
    <hyperlink ref="AT42" r:id="rId2004" display="pw:\\SRVPW3.pls.planservi.com.br:Projetos\Documents\C0849 - DER\30_Producao\10-F2– SP 097 - km 0,00-12,85\02_Geom\02.00_R031\2024 09 20-R031_F02-F03-F07-A-B-C.xls" xr:uid="{B77D43B6-E49C-4B9D-A60C-D6A0163789D1}"/>
    <hyperlink ref="AT60" r:id="rId2005" display="pw:\\SRVPW3.pls.planservi.com.br:Projetos\Documents\C0849 - DER\30_Producao\10-F2– SP 097 - km 0,00-12,85\02_Geom\02.00_R031\2024 09 20-R031_F02-F03-F07-A-B-C.xls" xr:uid="{7AF5EA1C-FB95-4FAA-9398-38ABF50E2321}"/>
    <hyperlink ref="AT80" r:id="rId2006" display="pw:\\SRVPW3.pls.planservi.com.br:Projetos\Documents\C0849 - DER\30_Producao\10-F2– SP 097 - km 0,00-12,85\02_Geom\02.00_R031\2024 09 20-R031_F02-F03-F07-A-B-C.xls" xr:uid="{1B13BE73-62B7-4F02-AD55-C7710E7B03CA}"/>
    <hyperlink ref="AZ36" r:id="rId2007" display="pw:\\SRVPW3.pls.planservi.com.br:Projetos\Documents\C0849 - DER\30_Producao\10-F2– SP 097 - km 0,00-12,85\02_Geom\02.00_R031\2024 09 20-R031_F02-F03-F07-A-B-C.xls" xr:uid="{A48A200C-839C-4C13-9A35-1DA72E27FB68}"/>
    <hyperlink ref="AH41" r:id="rId2008" display="pw:\\SRVPW3.pls.planservi.com.br:Projetos\Documents\C0849 - DER\30_Producao\10-F2– SP 097 - km 0,00-12,85\02_Geom\02.00_R031\2024 09 20-R031_F02-F03-F07-A-B-C.xls" xr:uid="{0887B07B-8AC7-4ABB-BDAE-1EBB4C83E5DA}"/>
    <hyperlink ref="AH44" r:id="rId2009" display="pw:\\SRVPW3.pls.planservi.com.br:Projetos\Documents\C0849 - DER\30_Producao\10-F2– SP 097 - km 0,00-12,85\02_Geom\02.00_R031\2024 09 20-R031_F02-F03-F07-A-B-C.xls" xr:uid="{CC063A94-02F5-4051-B2D4-F1D9B46EA71E}"/>
    <hyperlink ref="AH49" r:id="rId2010" display="pw:\\SRVPW3.pls.planservi.com.br:Projetos\Documents\C0849 - DER\30_Producao\10-F2– SP 097 - km 0,00-12,85\02_Geom\02.00_R031\2024 09 20-R031_F02-F03-F07-A-B-C.xls" xr:uid="{7ACE3854-07CA-4D24-916E-C478EE0144A8}"/>
    <hyperlink ref="AH52" r:id="rId2011" display="pw:\\SRVPW3.pls.planservi.com.br:Projetos\Documents\C0849 - DER\30_Producao\10-F2– SP 097 - km 0,00-12,85\02_Geom\02.00_R031\2024 09 20-R031_F02-F03-F07-A-B-C.xls" xr:uid="{DFB81ACB-26EC-46D8-8EA6-24B9C0BD64EA}"/>
    <hyperlink ref="AH79" r:id="rId2012" display="pw:\\SRVPW3.pls.planservi.com.br:Projetos\Documents\C0849 - DER\30_Producao\10-F2– SP 097 - km 0,00-12,85\02_Geom\02.00_R031\2024 09 20-R031_F02-F03-F07-A-B-C.xls" xr:uid="{8B8F9B7F-3737-41FF-A27B-B6916E2D822A}"/>
    <hyperlink ref="AN66" r:id="rId2013" display="pw:\\SRVPW3.pls.planservi.com.br:Projetos\Documents\C0849 - DER\30_Producao\10-F2– SP 097 - km 0,00-12,85\02_Geom\02.00_R031\2024 09 20-R031_F02-F03-F07-A-B-C.xls" xr:uid="{D2C017DD-3452-4EC4-BE5D-58D7A6A745B5}"/>
    <hyperlink ref="AT37" r:id="rId2014" display="pw:\\SRVPW3.pls.planservi.com.br:Projetos\Documents\C0849 - DER\30_Producao\10-F2– SP 097 - km 0,00-12,85\02_Geom\02.00_R031\2024 09 20-R031_F02-F03-F07-A-B-C.xls" xr:uid="{1DFEA116-E74A-4996-9776-C099FF0F5FA5}"/>
    <hyperlink ref="AT59" r:id="rId2015" display="pw:\\SRVPW3.pls.planservi.com.br:Projetos\Documents\C0849 - DER\30_Producao\10-F2– SP 097 - km 0,00-12,85\02_Geom\02.00_R031\2024 09 20-R031_F02-F03-F07-A-B-C.xls" xr:uid="{CDABFD28-ADED-4F68-AC00-956FDB6B1336}"/>
    <hyperlink ref="AZ60" r:id="rId2016" display="pw:\\SRVPW3.pls.planservi.com.br:Projetos\Documents\C0849 - DER\30_Producao\10-F2– SP 097 - km 0,00-12,85\02_Geom\02.00_R031\2024 09 20-R031_F02-F03-F07-A-B-C.xls" xr:uid="{710FB120-EC16-4DEB-BD46-37FA2CD1C3ED}"/>
    <hyperlink ref="AZ80" r:id="rId2017" display="pw:\\SRVPW3.pls.planservi.com.br:Projetos\Documents\C0849 - DER\30_Producao\10-F2– SP 097 - km 0,00-12,85\02_Geom\02.00_R031\2024 09 20-R031_F02-F03-F07-A-B-C.xls" xr:uid="{9B372038-DC3A-4557-9A57-4C9F59A9A17E}"/>
    <hyperlink ref="AZ62" r:id="rId2018" display="pw:\\SRVPW3.pls.planservi.com.br:Projetos\Documents\C0849 - DER\30_Producao\10-F2– SP 097 - km 0,00-12,85\02_Geom\02.00_R031\2024 09 20-R031_F02-F03-F07-A-B-C.xls" xr:uid="{570D024B-1A85-4812-BB6D-C5DE294594C4}"/>
    <hyperlink ref="AZ68" r:id="rId2019" display="pw:\\SRVPW3.pls.planservi.com.br:Projetos\Documents\C0849 - DER\30_Producao\10-F2– SP 097 - km 0,00-12,85\02_Geom\02.00_R031\2024 09 20-R031_F02-F03-F07-A-B-C.xls" xr:uid="{EBCB4694-A09B-4A48-8BDA-BBCE2E63CCAD}"/>
    <hyperlink ref="AZ69" r:id="rId2020" display="pw:\\SRVPW3.pls.planservi.com.br:Projetos\Documents\C0849 - DER\30_Producao\10-F2– SP 097 - km 0,00-12,85\02_Geom\02.00_R031\2024 09 20-R031_F02-F03-F07-A-B-C.xls" xr:uid="{3A25BA62-D704-44DC-93A1-263922FE25C4}"/>
    <hyperlink ref="AZ70" r:id="rId2021" display="pw:\\SRVPW3.pls.planservi.com.br:Projetos\Documents\C0849 - DER\30_Producao\10-F2– SP 097 - km 0,00-12,85\02_Geom\02.00_R031\2024 09 20-R031_F02-F03-F07-A-B-C.xls" xr:uid="{B6606EB5-B84B-41D4-B781-41534E1A0221}"/>
    <hyperlink ref="AZ73" r:id="rId2022" display="pw:\\SRVPW3.pls.planservi.com.br:Projetos\Documents\C0849 - DER\30_Producao\10-F2– SP 097 - km 0,00-12,85\02_Geom\02.00_R031\2024 09 20-R031_F02-F03-F07-A-B-C.xls" xr:uid="{E201B86F-DB57-4C8F-A5AA-89B8C078390C}"/>
    <hyperlink ref="BF74" r:id="rId2023" display="pw:\\SRVPW3.pls.planservi.com.br:Projetos\Documents\C0849 - DER\30_Producao\10-F2– SP 097 - km 0,00-12,85\02_Geom\02.00_R031\2024 09 20-R031_F02-F03-F07-A-B-C.xls" xr:uid="{761D56C5-F03D-4AA2-AAAB-FFF7F543144B}"/>
    <hyperlink ref="BF67" r:id="rId2024" display="pw:\\SRVPW3.pls.planservi.com.br:Projetos\Documents\C0849 - DER\30_Producao\10-F2– SP 097 - km 0,00-12,85\02_Geom\02.00_R031\2024 09 20-R031_F02-F03-F07-A-B-C.xls" xr:uid="{8A70DF10-33AB-4B73-BEBF-9BFC6A70C54F}"/>
    <hyperlink ref="BF71" r:id="rId2025" display="pw:\\SRVPW3.pls.planservi.com.br:Projetos\Documents\C0849 - DER\30_Producao\10-F2– SP 097 - km 0,00-12,85\02_Geom\02.00_R031\2024 09 20-R031_F02-F03-F07-A-B-C.xls" xr:uid="{A413D129-1627-47F3-9739-E95A15F93890}"/>
    <hyperlink ref="BF72" r:id="rId2026" display="pw:\\SRVPW3.pls.planservi.com.br:Projetos\Documents\C0849 - DER\30_Producao\10-F2– SP 097 - km 0,00-12,85\02_Geom\02.00_R031\2024 09 20-R031_F02-F03-F07-A-B-C.xls" xr:uid="{8DD4A807-12B3-4539-9394-CEA639AD3559}"/>
    <hyperlink ref="BF63" r:id="rId2027" display="pw:\\SRVPW3.pls.planservi.com.br:Projetos\Documents\C0849 - DER\30_Producao\10-F2– SP 097 - km 0,00-12,85\02_Geom\02.00_R031\2024 09 20-R031_F02-F03-F07-A-B-C.xls" xr:uid="{E5469B4D-50AA-4B8B-AF9C-EA1C519DCEF7}"/>
    <hyperlink ref="BF64" r:id="rId2028" display="pw:\\SRVPW3.pls.planservi.com.br:Projetos\Documents\C0849 - DER\30_Producao\10-F2– SP 097 - km 0,00-12,85\02_Geom\02.00_R031\2024 09 20-R031_F02-F03-F07-A-B-C.xls" xr:uid="{D65507F5-A027-4498-A401-BA4A67BC9A70}"/>
    <hyperlink ref="BL58" r:id="rId2029" display="pw:\\SRVPW3.pls.planservi.com.br:Projetos\Documents\C0849 - DER\30_Producao\10-F2– SP 097 - km 0,00-12,85\02_Geom\02.00_R031\2024 09 20-R031_F02-F03-F07-A-B-C.xls" xr:uid="{A72B6A6F-72F8-470D-9119-062178B408BC}"/>
    <hyperlink ref="BL65" r:id="rId2030" display="pw:\\SRVPW3.pls.planservi.com.br:Projetos\Documents\C0849 - DER\30_Producao\10-F2– SP 097 - km 0,00-12,85\02_Geom\02.00_R031\2024 09 20-R031_F02-F03-F07-A-B-C.xls" xr:uid="{A2E56A20-FE51-4219-892B-9D613F690F11}"/>
    <hyperlink ref="BF61" r:id="rId2031" display="pw:\\SRVPW3.pls.planservi.com.br:Projetos\Documents\C0849 - DER\30_Producao\10-F2– SP 097 - km 0,00-12,85\02_Geom\02.00_R031\2024 09 20-R031_F02-F03-F07-A-B-C.xls" xr:uid="{8BA2E343-0199-4C84-8A5C-7DBF20586B01}"/>
    <hyperlink ref="P55" r:id="rId2032" display="pw:\\SRVPW3.pls.planservi.com.br:Projetos\Documents\C0849 - DER\30_Producao\10-F2– SP 097 - km 0,00-12,85\02_Geom\02.00_R031\2024 05 10-R031_F02-F03-F07-F09-A1-A-B1.xls" xr:uid="{2960DAB2-0F6B-462F-8288-46833E62A8DC}"/>
    <hyperlink ref="V55" r:id="rId2033" display="pw:\\SRVPW3.pls.planservi.com.br:Projetos\Documents\C0849 - DER\30_Producao\10-F2– SP 097 - km 0,00-12,85\02_Geom\02.00_R031\2024 05 24-R031_F02-F03-F07-F09-A-B.xls" xr:uid="{0760C614-E95C-4AB0-A664-E53B8B82481E}"/>
    <hyperlink ref="P56" r:id="rId2034" display="pw:\\SRVPW3.pls.planservi.com.br:Projetos\Documents\C0849 - DER\30_Producao\10-F2– SP 097 - km 0,00-12,85\02_Geom\02.00_R031\2023 10 25-R031_F05-A1.xls" xr:uid="{575532B7-F8D8-448F-9806-B531B4DC998B}"/>
    <hyperlink ref="V56" r:id="rId2035" display="pw:\\SRVPW3.pls.planservi.com.br:Projetos\Documents\C0849 - DER\30_Producao\10-F2– SP 097 - km 0,00-12,85\02_Geom\02.00_R031\2024 01 18-R031_F05-A2.xls" xr:uid="{FB0225CD-7441-4B4D-BBDE-81489A390487}"/>
    <hyperlink ref="AB56" r:id="rId2036" display="pw:\\SRVPW3.pls.planservi.com.br:Projetos\Documents\C0849 - DER\30_Producao\10-F2– SP 097 - km 0,00-12,85\02_Geom\02.00_R031\2024 03 22-R031_F05-A.xls" xr:uid="{67C4ED74-EE3C-4D4D-8159-1924E6921B4B}"/>
    <hyperlink ref="P82" r:id="rId2037" display="pw:\\SRVPW3.pls.planservi.com.br:Projetos\Documents\C0849 - DER\30_Producao\10-F2– SP 097 - km 0,00-12,85\03_Terrap\03.00_R031\2024 01 24-R031_P01-A1.xls" xr:uid="{DAC2981B-F74F-43C9-A802-D03C2F22BC9B}"/>
    <hyperlink ref="P83:P87" r:id="rId2038" display="pw:\\SRVPW3.pls.planservi.com.br:Projetos\Documents\C0849 - DER\30_Producao\10-F2– SP 097 - km 0,00-12,85\03_Terrap\03.00_R031\2024 01 24-R031_P01-A1.xls" xr:uid="{9F631FE0-F96E-47A1-8C44-E132F83F4986}"/>
    <hyperlink ref="V82" r:id="rId2039" display="pw:\\SRVPW3.pls.planservi.com.br:Projetos\Documents\C0849 - DER\30_Producao\10-F2– SP 097 - km 0,00-12,85\03_Terrap\03.00_R031\2024 04 17-R031_P01-A-A2.xls" xr:uid="{C79B2247-92A7-406B-A10B-CF9CEAF1F74B}"/>
    <hyperlink ref="V83:V87" r:id="rId2040" display="pw:\\SRVPW3.pls.planservi.com.br:Projetos\Documents\C0849 - DER\30_Producao\10-F2– SP 097 - km 0,00-12,85\03_Terrap\03.00_R031\2024 04 17-R031_P01-A-A2.xls" xr:uid="{13C4DDEB-3B98-4019-9BD0-C771713592AA}"/>
    <hyperlink ref="AB82" r:id="rId2041" display="pw:\\SRVPW3.pls.planservi.com.br:Projetos\Documents\C0849 - DER\30_Producao\10-F2– SP 097 - km 0,00-12,85\03_Terrap\03.00_R031\2024 05 17-R031_P01-A-B1.xls" xr:uid="{EE0252B6-0F90-43BA-BFD4-2FE61E092855}"/>
    <hyperlink ref="AB83" r:id="rId2042" display="pw:\\SRVPW3.pls.planservi.com.br:Projetos\Documents\C0849 - DER\30_Producao\10-F2– SP 097 - km 0,00-12,85\03_Terrap\03.00_R031\2024 05 17-R031_P01-A-B1.xls" xr:uid="{F4D02B6B-0786-44DE-9920-2F16FA279BE9}"/>
    <hyperlink ref="AB84" r:id="rId2043" display="pw:\\SRVPW3.pls.planservi.com.br:Projetos\Documents\C0849 - DER\30_Producao\10-F2– SP 097 - km 0,00-12,85\03_Terrap\03.00_R031\2024 05 17-R031_P01-A-B1.xls" xr:uid="{EBB8F704-1E24-4CD8-B0A4-DF2D9D232C5E}"/>
    <hyperlink ref="AB85" r:id="rId2044" display="pw:\\SRVPW3.pls.planservi.com.br:Projetos\Documents\C0849 - DER\30_Producao\10-F2– SP 097 - km 0,00-12,85\03_Terrap\03.00_R031\2024 05 17-R031_P01-A-B1.xls" xr:uid="{19A472AD-94E6-4212-8DE6-E806B22E597A}"/>
    <hyperlink ref="AB86" r:id="rId2045" display="pw:\\SRVPW3.pls.planservi.com.br:Projetos\Documents\C0849 - DER\30_Producao\10-F2– SP 097 - km 0,00-12,85\03_Terrap\03.00_R031\2024 05 17-R031_P01-A-B1.xls" xr:uid="{4AAB631D-23EA-463D-A622-94CCA613328F}"/>
    <hyperlink ref="AB87" r:id="rId2046" display="pw:\\SRVPW3.pls.planservi.com.br:Projetos\Documents\C0849 - DER\30_Producao\10-F2– SP 097 - km 0,00-12,85\03_Terrap\03.00_R031\2024 05 17-R031_P01-A-B1.xls" xr:uid="{0336DA71-5605-4D4C-88B9-85C5559197AA}"/>
    <hyperlink ref="AH82" r:id="rId2047" display="pw:\\SRVPW3.pls.planservi.com.br:Projetos\Documents\C0849 - DER\30_Producao\10-F2– SP 097 - km 0,00-12,85\03_Terrap\03.00_R031\2024 05 17-R031_P01-A-B1.xls" xr:uid="{91A0579D-5597-4C27-A2A0-7B4C6FF4CADA}"/>
    <hyperlink ref="AH83" r:id="rId2048" display="pw:\\SRVPW3.pls.planservi.com.br:Projetos\Documents\C0849 - DER\30_Producao\10-F2– SP 097 - km 0,00-12,85\03_Terrap\03.00_R031\2024 05 17-R031_P01-A-B1.xls" xr:uid="{AD6D98C1-0AEE-41AC-9D4E-5364300B914D}"/>
    <hyperlink ref="AH84" r:id="rId2049" display="pw:\\SRVPW3.pls.planservi.com.br:Projetos\Documents\C0849 - DER\30_Producao\10-F2– SP 097 - km 0,00-12,85\03_Terrap\03.00_R031\2024 05 17-R031_P01-A-B1.xls" xr:uid="{9537F895-6EF4-4240-B4C4-103B51B56DFB}"/>
    <hyperlink ref="AH85" r:id="rId2050" display="pw:\\SRVPW3.pls.planservi.com.br:Projetos\Documents\C0849 - DER\30_Producao\10-F2– SP 097 - km 0,00-12,85\03_Terrap\03.00_R031\2024 05 17-R031_P01-A-B1.xls" xr:uid="{FC0FBBD9-4D1E-4CCC-AA9B-CECAA167B857}"/>
    <hyperlink ref="AH86" r:id="rId2051" display="pw:\\SRVPW3.pls.planservi.com.br:Projetos\Documents\C0849 - DER\30_Producao\10-F2– SP 097 - km 0,00-12,85\03_Terrap\03.00_R031\2024 05 17-R031_P01-A-B1.xls" xr:uid="{3FF1EF19-2D6C-40FC-87AB-6DBE73A77836}"/>
    <hyperlink ref="AH87" r:id="rId2052" display="pw:\\SRVPW3.pls.planservi.com.br:Projetos\Documents\C0849 - DER\30_Producao\10-F2– SP 097 - km 0,00-12,85\03_Terrap\03.00_R031\2024 05 17-R031_P01-A-B1.xls" xr:uid="{F9D0B8BC-00D6-49A3-AD91-B3F26304F2E5}"/>
    <hyperlink ref="AN84" r:id="rId2053" display="pw:\\SRVPW3.pls.planservi.com.br:Projetos\Documents\C0849 - DER\30_Producao\10-F2– SP 097 - km 0,00-12,85\03_Terrap\03.00_R031\2024 06 25-R031_P01-A.xls" xr:uid="{81F335BF-2638-427E-890F-1E72E4B8D6FD}"/>
    <hyperlink ref="AN82" r:id="rId2054" display="pw:\\SRVPW3.pls.planservi.com.br:Projetos\Documents\C0849 - DER\30_Producao\10-F2– SP 097 - km 0,00-12,85\03_Terrap\03.00_R031\2024 09 27-R031_P01-B1-C1.xls" xr:uid="{BE760D4E-7D58-46C9-8103-3E5BCE46A4BB}"/>
    <hyperlink ref="AN83" r:id="rId2055" display="pw:\\SRVPW3.pls.planservi.com.br:Projetos\Documents\C0849 - DER\30_Producao\10-F2– SP 097 - km 0,00-12,85\03_Terrap\03.00_R031\2024 09 27-R031_P01-B1-C1.xls" xr:uid="{93876A32-8EF7-4D93-B1B7-0A54F61ACC6C}"/>
    <hyperlink ref="AN85" r:id="rId2056" display="pw:\\SRVPW3.pls.planservi.com.br:Projetos\Documents\C0849 - DER\30_Producao\10-F2– SP 097 - km 0,00-12,85\03_Terrap\03.00_R031\2024 09 27-R031_P01-B1-C1.xls" xr:uid="{6CDC3DC0-85E7-455A-A4C1-0D5006C17BC5}"/>
    <hyperlink ref="AN86" r:id="rId2057" display="pw:\\SRVPW3.pls.planservi.com.br:Projetos\Documents\C0849 - DER\30_Producao\10-F2– SP 097 - km 0,00-12,85\03_Terrap\03.00_R031\2024 09 27-R031_P01-B1-C1.xls" xr:uid="{03349633-ACC4-4C8D-BB13-65ACFDD0FB83}"/>
    <hyperlink ref="AN87" r:id="rId2058" display="pw:\\SRVPW3.pls.planservi.com.br:Projetos\Documents\C0849 - DER\30_Producao\10-F2– SP 097 - km 0,00-12,85\03_Terrap\03.00_R031\2024 09 27-R031_P01-B1-C1.xls" xr:uid="{ABF2C26E-A3B3-4FA6-BDF8-38B5BFF334E9}"/>
    <hyperlink ref="AT84" r:id="rId2059" display="pw:\\SRVPW3.pls.planservi.com.br:Projetos\Documents\C0849 - DER\30_Producao\10-F2– SP 097 - km 0,00-12,85\03_Terrap\03.00_R031\2024 09 27-R031_P01-B1-C1.xls" xr:uid="{F9BB2992-0AAF-4816-B345-1442A3FB22E0}"/>
    <hyperlink ref="AT82" r:id="rId2060" display="pw:\\SRVPW3.pls.planservi.com.br:Projetos\Documents\C0849 - DER\30_Producao\10-F2– SP 097 - km 0,00-12,85\03_Terrap\03.00_R031\2024 10 09-R031_P01-B-C.xls" xr:uid="{1C60C422-9C8C-4B9D-8DD1-5A71813B6FAE}"/>
    <hyperlink ref="AT83" r:id="rId2061" display="pw:\\SRVPW3.pls.planservi.com.br:Projetos\Documents\C0849 - DER\30_Producao\10-F2– SP 097 - km 0,00-12,85\03_Terrap\03.00_R031\2024 10 09-R031_P01-B-C.xls" xr:uid="{7DBF5712-DA09-4075-AECE-9CEF03A95947}"/>
    <hyperlink ref="AT85" r:id="rId2062" display="pw:\\SRVPW3.pls.planservi.com.br:Projetos\Documents\C0849 - DER\30_Producao\10-F2– SP 097 - km 0,00-12,85\03_Terrap\03.00_R031\2024 10 09-R031_P01-B-C.xls" xr:uid="{628A47DB-23E3-4567-AD61-A75F830E54FA}"/>
    <hyperlink ref="AT86" r:id="rId2063" display="pw:\\SRVPW3.pls.planservi.com.br:Projetos\Documents\C0849 - DER\30_Producao\10-F2– SP 097 - km 0,00-12,85\03_Terrap\03.00_R031\2024 10 09-R031_P01-B-C.xls" xr:uid="{C2D31C19-0BA8-44F7-853C-469AC58931EC}"/>
    <hyperlink ref="AT87" r:id="rId2064" display="pw:\\SRVPW3.pls.planservi.com.br:Projetos\Documents\C0849 - DER\30_Producao\10-F2– SP 097 - km 0,00-12,85\03_Terrap\03.00_R031\2024 10 09-R031_P01-B-C.xls" xr:uid="{C52B012A-80A3-4508-BE12-08916FC39DB7}"/>
    <hyperlink ref="AZ84" r:id="rId2065" display="pw:\\SRVPW3.pls.planservi.com.br:Projetos\Documents\C0849 - DER\30_Producao\10-F2– SP 097 - km 0,00-12,85\03_Terrap\03.00_R031\2024 10 09-R031_P01-B-C.xls" xr:uid="{F4447BD8-2A1E-4775-A095-AE858EEA6623}"/>
    <hyperlink ref="P88" r:id="rId2066" display="pw:\\SRVPW3.pls.planservi.com.br:Projetos\Documents\C0849 - DER\30_Producao\10-F2– SP 097 - km 0,00-12,85\03_Terrap\03.00_R031\2024 04 23-R-031-Q02 e Q03-A1.xls" xr:uid="{9BB86B79-3091-4D7A-9F62-67820274D61C}"/>
    <hyperlink ref="P89:P100" r:id="rId2067" display="pw:\\SRVPW3.pls.planservi.com.br:Projetos\Documents\C0849 - DER\30_Producao\10-F2– SP 097 - km 0,00-12,85\03_Terrap\03.00_R031\2024 04 23-R-031-Q02 e Q03-A1.xls" xr:uid="{90430532-756E-4CDF-A4F7-F75962227D2C}"/>
    <hyperlink ref="V88" r:id="rId2068" display="pw:\\SRVPW3.pls.planservi.com.br:Projetos\Documents\C0849 - DER\30_Producao\10-F2– SP 097 - km 0,00-12,85\03_Terrap\03.00_R031\2024 05 29-R-031-Q02 e Q03-A2.xls" xr:uid="{AC35A509-AD0D-478F-A9D5-0E2496C53A2E}"/>
    <hyperlink ref="V89:V100" r:id="rId2069" display="pw:\\SRVPW3.pls.planservi.com.br:Projetos\Documents\C0849 - DER\30_Producao\10-F2– SP 097 - km 0,00-12,85\03_Terrap\03.00_R031\2024 05 29-R-031-Q02 e Q03-A2.xls" xr:uid="{88C80373-378B-46FB-81AE-894F2CEE731F}"/>
    <hyperlink ref="AB88" r:id="rId2070" display="pw:\\SRVPW3.pls.planservi.com.br:Projetos\Documents\C0849 - DER\30_Producao\10-F2– SP 097 - km 0,00-12,85\03_Terrap\03.00_R031\2024 06 28-R-031-Q02 e Q03-A3.xls" xr:uid="{197ED023-6A8F-4565-8E40-629BBC10AFC5}"/>
    <hyperlink ref="AB89:AB100" r:id="rId2071" display="pw:\\SRVPW3.pls.planservi.com.br:Projetos\Documents\C0849 - DER\30_Producao\10-F2– SP 097 - km 0,00-12,85\03_Terrap\03.00_R031\2024 06 28-R-031-Q02 e Q03-A3.xls" xr:uid="{7964AAB1-EF37-4E41-823A-A705DECE406C}"/>
    <hyperlink ref="AH88" r:id="rId2072" display="pw:\\SRVPW3.pls.planservi.com.br:Projetos\Documents\C0849 - DER\30_Producao\10-F2– SP 097 - km 0,00-12,85\03_Terrap\03.00_R031\2024 07 05-R-031-Q02 e Q03-A.xls" xr:uid="{AA41009C-5494-436A-9086-7EDFF3AF9272}"/>
    <hyperlink ref="AH89" r:id="rId2073" display="pw:\\SRVPW3.pls.planservi.com.br:Projetos\Documents\C0849 - DER\30_Producao\10-F2– SP 097 - km 0,00-12,85\03_Terrap\03.00_R031\2024 07 05-R-031-Q02 e Q03-A.xls" xr:uid="{0593A500-3357-40D8-97C1-309C4811E7AC}"/>
    <hyperlink ref="AH90:AH100" r:id="rId2074" display="pw:\\SRVPW3.pls.planservi.com.br:Projetos\Documents\C0849 - DER\30_Producao\10-F2– SP 097 - km 0,00-12,85\03_Terrap\03.00_R031\2024 07 05-R-031-Q02 e Q03-A.xls" xr:uid="{323B2D1F-2B63-47DD-B611-053FD1D5AE77}"/>
    <hyperlink ref="AN94" r:id="rId2075" display="pw:\\SRVPW3.pls.planservi.com.br:Projetos\Documents\C0849 - DER\30_Producao\10-F2– SP 097 - km 0,00-12,85\03_Terrap\03.00_R031\2024 07 25-R-031-Q03-B1.xls" xr:uid="{36DD7E61-2139-44E8-BAE2-192EE42D6A64}"/>
    <hyperlink ref="AN100" r:id="rId2076" display="pw:\\SRVPW3.pls.planservi.com.br:Projetos\Documents\C0849 - DER\30_Producao\10-F2– SP 097 - km 0,00-12,85\03_Terrap\03.00_R031\2024 07 25-R-031-Q03-B1.xls" xr:uid="{4021B39F-F334-4CC7-BB17-2687FA58295A}"/>
    <hyperlink ref="AT94" r:id="rId2077" display="pw:\\SRVPW3.pls.planservi.com.br:Projetos\Documents\C0849 - DER\30_Producao\10-F2– SP 097 - km 0,00-12,85\03_Terrap\03.00_R031\2024 08 02-R-031-Q03-B.xls" xr:uid="{A3CBF88C-D5E2-4AD3-91FB-8A47206AEBD7}"/>
    <hyperlink ref="AT100" r:id="rId2078" display="pw:\\SRVPW3.pls.planservi.com.br:Projetos\Documents\C0849 - DER\30_Producao\10-F2– SP 097 - km 0,00-12,85\03_Terrap\03.00_R031\2024 08 02-R-031-Q03-B.xls" xr:uid="{F95BDF40-0215-4003-9601-2D9D9547ADA7}"/>
    <hyperlink ref="AN88" r:id="rId2079" display="pw:\\SRVPW3.pls.planservi.com.br:Projetos\Documents\C0849 - DER\30_Producao\10-F2– SP 097 - km 0,00-12,85\03_Terrap\03.00_R031\2024 09 25-R-031-Q02-Q03-B1-C1.xls" xr:uid="{36D30CB3-C344-4A59-A6A2-951E7F68576D}"/>
    <hyperlink ref="AN89:AN93" r:id="rId2080" display="pw:\\SRVPW3.pls.planservi.com.br:Projetos\Documents\C0849 - DER\30_Producao\10-F2– SP 097 - km 0,00-12,85\03_Terrap\03.00_R031\2024 09 25-R-031-Q02-Q03-B1-C1.xls" xr:uid="{7A1E2B2F-E238-4F6F-BC5F-A87D8FC43B5D}"/>
    <hyperlink ref="AN95:AN99" r:id="rId2081" display="pw:\\SRVPW3.pls.planservi.com.br:Projetos\Documents\C0849 - DER\30_Producao\10-F2– SP 097 - km 0,00-12,85\03_Terrap\03.00_R031\2024 09 25-R-031-Q02-Q03-B1-C1.xls" xr:uid="{9738F4BD-D077-4D98-A303-CFC52CBAC71D}"/>
    <hyperlink ref="AT88" r:id="rId2082" display="pw:\\SRVPW3.pls.planservi.com.br:Projetos\Documents\C0849 - DER\30_Producao\10-F2– SP 097 - km 0,00-12,85\03_Terrap\03.00_R031\2024 10 04-R-031-Q02-Q03-B-C.xls" xr:uid="{C4320270-EB67-45AB-B70F-E9572626DBC7}"/>
    <hyperlink ref="AT89" r:id="rId2083" display="pw:\\SRVPW3.pls.planservi.com.br:Projetos\Documents\C0849 - DER\30_Producao\10-F2– SP 097 - km 0,00-12,85\03_Terrap\03.00_R031\2024 10 04-R-031-Q02-Q03-B-C.xls" xr:uid="{1DE5E844-4488-4440-8C17-FEF63433F30D}"/>
    <hyperlink ref="AT90:AT93" r:id="rId2084" display="pw:\\SRVPW3.pls.planservi.com.br:Projetos\Documents\C0849 - DER\30_Producao\10-F2– SP 097 - km 0,00-12,85\03_Terrap\03.00_R031\2024 10 04-R-031-Q02-Q03-B-C.xls" xr:uid="{56F37C13-8E24-445E-9A23-BF6D38AF35F6}"/>
    <hyperlink ref="AT95:AT98" r:id="rId2085" display="pw:\\SRVPW3.pls.planservi.com.br:Projetos\Documents\C0849 - DER\30_Producao\10-F2– SP 097 - km 0,00-12,85\03_Terrap\03.00_R031\2024 10 04-R-031-Q02-Q03-B-C.xls" xr:uid="{5EF656DC-B941-463C-A051-56E1B4C56F8B}"/>
    <hyperlink ref="AT99" r:id="rId2086" display="pw:\\SRVPW3.pls.planservi.com.br:Projetos\Documents\C0849 - DER\30_Producao\10-F2– SP 097 - km 0,00-12,85\03_Terrap\03.00_R031\2024 10 04-R-031-Q02-Q03-B-C.xls" xr:uid="{A6EBA55E-F5A4-45B1-8ACE-CF2F09FE86DE}"/>
    <hyperlink ref="BF94" r:id="rId2087" display="pw:\\SRVPW3.pls.planservi.com.br:Projetos\Documents\C0849 - DER\30_Producao\10-F2– SP 097 - km 0,00-12,85\03_Terrap\03.00_R031\2024 10 04-R-031-Q02-Q03-B-C.xls" xr:uid="{BEF270C4-4515-4068-A39D-FFDA8A29BDC2}"/>
    <hyperlink ref="BF100" r:id="rId2088" display="pw:\\SRVPW3.pls.planservi.com.br:Projetos\Documents\C0849 - DER\30_Producao\10-F2– SP 097 - km 0,00-12,85\03_Terrap\03.00_R031\2024 10 04-R-031-Q02-Q03-B-C.xls" xr:uid="{17EDBBB2-F77B-4B7F-936D-BEE55046C0DE}"/>
    <hyperlink ref="AZ94" r:id="rId2089" display="pw:\\SRVPW3.pls.planservi.com.br:Projetos\Documents\C0849 - DER\30_Producao\10-F2– SP 097 - km 0,00-12,85\03_Terrap\03.00_R031\2024 07 25-R-031-Q03-B1.xls" xr:uid="{4AF975C8-F04B-4583-A619-2C41BC1574A3}"/>
    <hyperlink ref="AZ100" r:id="rId2090" display="pw:\\SRVPW3.pls.planservi.com.br:Projetos\Documents\C0849 - DER\30_Producao\10-F2– SP 097 - km 0,00-12,85\03_Terrap\03.00_R031\2024 07 25-R-031-Q03-B1.xls" xr:uid="{09C26E69-7C3A-4C69-905B-2685859DAF24}"/>
    <hyperlink ref="P101" r:id="rId2091" display="pw:\\SRVPW3.pls.planservi.com.br:Projetos\Documents\C0849 - DER\30_Producao\10-F2– SP 097 - km 0,00-12,85\03_Terrap\03.00_R031\2024 04 23-R031-Q04-Q05-A1.xls" xr:uid="{E33CA986-5891-4DAA-BBB3-EC4CCE55CA2A}"/>
    <hyperlink ref="P102" r:id="rId2092" display="pw:\\SRVPW3.pls.planservi.com.br:Projetos\Documents\C0849 - DER\30_Producao\10-F2– SP 097 - km 0,00-12,85\03_Terrap\03.00_R031\2024 04 23-R031-Q04-Q05-A1.xls" xr:uid="{BCDC3215-0118-48DF-8A5A-E39FAD37250D}"/>
    <hyperlink ref="V101" r:id="rId2093" display="pw:\\SRVPW3.pls.planservi.com.br:Projetos\Documents\C0849 - DER\30_Producao\10-F2– SP 097 - km 0,00-12,85\03_Terrap\03.00_R031\2024 05 29-R031-Q04-Q05-A2.xls" xr:uid="{F58C5031-2478-439E-BECE-A67218C070A1}"/>
    <hyperlink ref="V102" r:id="rId2094" display="pw:\\SRVPW3.pls.planservi.com.br:Projetos\Documents\C0849 - DER\30_Producao\10-F2– SP 097 - km 0,00-12,85\03_Terrap\03.00_R031\2024 05 29-R031-Q04-Q05-A2.xls" xr:uid="{11C409F3-7102-43B7-9E5D-655A6289B1E1}"/>
    <hyperlink ref="AB101" r:id="rId2095" display="pw:\\SRVPW3.pls.planservi.com.br:Projetos\Documents\C0849 - DER\30_Producao\10-F2– SP 097 - km 0,00-12,85\03_Terrap\03.00_R031\2024 06 28-R031-Q04-Q05-A3.xls" xr:uid="{331CE963-0CB4-4242-B998-320F22E6E434}"/>
    <hyperlink ref="AB102" r:id="rId2096" display="pw:\\SRVPW3.pls.planservi.com.br:Projetos\Documents\C0849 - DER\30_Producao\10-F2– SP 097 - km 0,00-12,85\03_Terrap\03.00_R031\2024 06 28-R031-Q04-Q05-A3.xls" xr:uid="{DA65F4F2-FEA7-432A-BCE2-0AA4AECAE6A8}"/>
    <hyperlink ref="AH101" r:id="rId2097" display="pw:\\SRVPW3.pls.planservi.com.br:Projetos\Documents\C0849 - DER\30_Producao\10-F2– SP 097 - km 0,00-12,85\03_Terrap\03.00_R031\2024 07 05-R031-Q04-Q05-A.xls" xr:uid="{3BF22AD0-484A-4BCB-813E-7F4870239CE2}"/>
    <hyperlink ref="AH102" r:id="rId2098" display="pw:\\SRVPW3.pls.planservi.com.br:Projetos\Documents\C0849 - DER\30_Producao\10-F2– SP 097 - km 0,00-12,85\03_Terrap\03.00_R031\2024 07 05-R031-Q04-Q05-A.xls" xr:uid="{E6E39E3F-80D1-48D2-886D-8496B45329FE}"/>
    <hyperlink ref="AN102" r:id="rId2099" display="pw:\\SRVPW3.pls.planservi.com.br:Projetos\Documents\C0849 - DER\30_Producao\10-F2– SP 097 - km 0,00-12,85\03_Terrap\03.00_R031\2024 07 25-R031-Q05-B1.xls" xr:uid="{5BD179D2-23AF-4BB2-98AD-949E825478FA}"/>
    <hyperlink ref="AT102" r:id="rId2100" display="pw:\\SRVPW3.pls.planservi.com.br:Projetos\Documents\C0849 - DER\30_Producao\10-F2– SP 097 - km 0,00-12,85\03_Terrap\03.00_R031\2024 09 25-R031-Q04-Q05-B1-C1.xls" xr:uid="{735B56C2-69FD-4787-B730-38C916C861AA}"/>
    <hyperlink ref="AN101" r:id="rId2101" display="pw:\\SRVPW3.pls.planservi.com.br:Projetos\Documents\C0849 - DER\30_Producao\10-F2– SP 097 - km 0,00-12,85\03_Terrap\03.00_R031\2024 09 25-R031-Q04-Q05-B1-C1.xls" xr:uid="{45ED10D5-9AF5-4E72-80F7-1A3752F7674D}"/>
    <hyperlink ref="AT101" r:id="rId2102" display="pw:\\SRVPW3.pls.planservi.com.br:Projetos\Documents\C0849 - DER\30_Producao\10-F2– SP 097 - km 0,00-12,85\03_Terrap\03.00_R031\2024 10 04-R031-Q04-Q05-B-C.xls" xr:uid="{278475A2-763C-4F55-9830-3C74E65BD07D}"/>
    <hyperlink ref="AZ102" r:id="rId2103" display="pw:\\SRVPW3.pls.planservi.com.br:Projetos\Documents\C0849 - DER\30_Producao\10-F2– SP 097 - km 0,00-12,85\03_Terrap\03.00_R031\2024 09 25-R031-Q04-Q05-B1-C1.xls" xr:uid="{82C76BD1-486C-42F4-9EA1-06535D80801D}"/>
    <hyperlink ref="P105" r:id="rId2104" display="pw:\\SRVPW3.pls.planservi.com.br:Projetos\Documents\C0849 - DER\30_Producao\10-F2– SP 097 - km 0,00-12,85\03_Terrap\03.00_R031\2024 05 22_R-031_10_SP-097_Q07.doc" xr:uid="{C05222E7-A512-42BC-BBA5-86784D43CF2B}"/>
    <hyperlink ref="V105" r:id="rId2105" display="pw:\\SRVPW3.pls.planservi.com.br:Projetos\Documents\C0849 - DER\30_Producao\10-F2– SP 097 - km 0,00-12,85\03_Terrap\03.00_R031\2024 06 19_R-031_Q07-A2.doc" xr:uid="{58C7225C-3D26-4A45-A3D5-0E5E2B815889}"/>
    <hyperlink ref="AB105" r:id="rId2106" display="pw:\\SRVPW3.pls.planservi.com.br:Projetos\Documents\C0849 - DER\30_Producao\10-F2– SP 097 - km 0,00-12,85\03_Terrap\03.00_R031\2024 08 21_R-031_Q07-A3.doc" xr:uid="{34EED171-50D6-4C93-832F-B3D91A4F0E3C}"/>
    <hyperlink ref="AH105" r:id="rId2107" display="pw:\\SRVPW3.pls.planservi.com.br:Projetos\Documents\C0849 - DER\30_Producao\10-F2– SP 097 - km 0,00-12,85\03_Terrap\03.00_R031\2024 10 09_R-031_Q07-A.doc" xr:uid="{DE8231D1-4EFD-4792-8A4D-9E870A20C0D5}"/>
    <hyperlink ref="AN105" r:id="rId2108" display="pw:\\SRVPW3.pls.planservi.com.br:Projetos\Documents\C0849 - DER\30_Producao\10-F2– SP 097 - km 0,00-12,85\03_Terrap\03.00_R031\2024 10 23_R-031_Q07-B1.doc" xr:uid="{2D222459-7360-4CA8-B68C-C3A28E14F72B}"/>
    <hyperlink ref="AQ105" r:id="rId2109" display="pw:\\SRVPW3.pls.planservi.com.br:Projetos\Documents\C0849 - DER\40_Emissao\03_GRD\0-GRDs_Enviadas DER\28ºMEDIÇÃO-26-10-2024 A 25-11-24\MR.DER-0855_24\" xr:uid="{B36E194F-6E3B-4459-A161-8E8762D55DE8}"/>
    <hyperlink ref="BO247" r:id="rId2110" display="pw:\\SRVPW3.pls.planservi.com.br:Projetos\Documents\C0849 - DER\40_Emissao\03_GRD\0-GRDs_Enviadas DER\29ºMEDIÇÃO-26-11-2024 A 25-12-24\MR.DER-0862_24\" xr:uid="{0576EC3A-4E67-4F72-B45B-3423B792F69D}"/>
    <hyperlink ref="AQ537" r:id="rId2111" display="pw:\\SRVPW3.pls.planservi.com.br:Projetos\Documents\C0849 - DER\40_Emissao\03_GRD\0-GRDs_Enviadas DER\29ºMEDIÇÃO-26-11-2024 A 25-12-24\MR.DER-0866_24\" xr:uid="{CB3999D4-8A9D-4A24-9179-1F4FA47FC0F1}"/>
    <hyperlink ref="AQ527" r:id="rId2112" display="pw:\\SRVPW3.pls.planservi.com.br:Projetos\Documents\C0849 - DER\40_Emissao\03_GRD\0-GRDs_Enviadas DER\29ºMEDIÇÃO-26-11-2024 A 25-12-24\MR.DER-0866_24\" xr:uid="{217C97C4-7842-434E-9120-AB6701BAA9B1}"/>
    <hyperlink ref="AK534" r:id="rId2113" display="pw:\\SRVPW3.pls.planservi.com.br:Projetos\Documents\C0849 - DER\40_Emissao\03_GRD\0-GRDs_Enviadas DER\28ºMEDIÇÃO-26-10-2024 A 25-11-24\MR.DER-0856_24-Entrega Final-D01\" xr:uid="{89CD19C7-D645-4E11-B917-FD665BB31940}"/>
    <hyperlink ref="AK535:AK542" r:id="rId2114" display="pw:\\SRVPW3.pls.planservi.com.br:Projetos\Documents\C0849 - DER\40_Emissao\03_GRD\0-GRDs_Enviadas DER\28ºMEDIÇÃO-26-10-2024 A 25-11-24\MR.DER-0856_24-Entrega Final-D01\" xr:uid="{2ECCBBC9-3083-4824-8B51-E1CA885AF491}"/>
    <hyperlink ref="S522" r:id="rId2115" display="pw:\\SRVPW3.pls.planservi.com.br:Projetos\Documents\C0849 - DER\40_Emissao\03_GRD\0-GRDs_Enviadas DER\29ºMEDIÇÃO-26-11-2024 A 25-12-24\MR.DER-0870_24\" xr:uid="{78B12E1D-1FE7-4B14-A1EA-3D6F26347390}"/>
    <hyperlink ref="AW537" r:id="rId2116" display="pw:\\SRVPW3.pls.planservi.com.br:Projetos\Documents\C0849 - DER\40_Emissao\03_GRD\0-GRDs_Enviadas DER\29ºMEDIÇÃO-26-11-2024 A 25-12-24\MR.DER-0879_24\" xr:uid="{43F394D6-C7BA-4D48-B5EF-456EE2B547FD}"/>
    <hyperlink ref="Y522" r:id="rId2117" display="pw:\\SRVPW3.pls.planservi.com.br:Projetos\Documents\C0849 - DER\40_Emissao\03_GRD\0-GRDs_Enviadas DER\30ºMEDIÇÃO-26-12-2024 A 25-01-25\MR.DER-0893_25\" xr:uid="{0DBDEAAA-8312-4CEB-A163-FF475EA98A77}"/>
    <hyperlink ref="Y496" r:id="rId2118" display="pw:\\SRVPW3.pls.planservi.com.br:Projetos\Documents\C0849 - DER\40_Emissao\03_GRD\0-GRDs_Enviadas DER\31ºMEDIÇÃO-26-01-2025 A 25-02-25\MR.DER-0933_25\" xr:uid="{7F1A36E9-06F6-410D-A9B3-AA9719904DE7}"/>
    <hyperlink ref="Y497:Y521" r:id="rId2119" display="pw:\\SRVPW3.pls.planservi.com.br:Projetos\Documents\C0849 - DER\40_Emissao\03_GRD\0-GRDs_Enviadas DER\31ºMEDIÇÃO-26-01-2025 A 25-02-25\MR.DER-0933_25\" xr:uid="{2756E29C-2BC9-49AC-A01E-EAF714340B46}"/>
    <hyperlink ref="AE493" r:id="rId2120" display="pw:\\SRVPW3.pls.planservi.com.br:Projetos\Documents\C0849 - DER\40_Emissao\03_GRD\0-GRDs_Enviadas DER\31ºMEDIÇÃO-26-01-2025 A 25-02-25\MR.DER-0933_25\" xr:uid="{D3AF58DC-588F-4FD7-B348-72736A89C29E}"/>
    <hyperlink ref="AE494:AE495" r:id="rId2121" display="pw:\\SRVPW3.pls.planservi.com.br:Projetos\Documents\C0849 - DER\40_Emissao\03_GRD\0-GRDs_Enviadas DER\31ºMEDIÇÃO-26-01-2025 A 25-02-25\MR.DER-0933_25\" xr:uid="{0FEA3055-D4F9-4A0D-9B5C-E0BFB0A94FB3}"/>
    <hyperlink ref="AE522" r:id="rId2122" display="pw:\\SRVPW3.pls.planservi.com.br:Projetos\Documents\C0849 - DER\40_Emissao\03_GRD\0-GRDs_Enviadas DER\31ºMEDIÇÃO-26-01-2025 A 25-02-25\MR.DER-0933_25\" xr:uid="{ED8F48BF-967C-46DD-BABC-FC0E6EACEFDD}"/>
    <hyperlink ref="S571" r:id="rId2123" display="pw:\\SRVPW3.pls.planservi.com.br:Projetos\Documents\C0849 - DER\40_Emissao\03_GRD\0-GRDs_Enviadas DER\32ºMEDIÇÃO-26-02-2025 A 25-03-25\MR.DER-0944_25\" xr:uid="{8D4692C4-D273-446A-868B-63BEE68D9E87}"/>
    <hyperlink ref="S570" r:id="rId2124" display="pw:\\SRVPW3.pls.planservi.com.br:Projetos\Documents\C0849 - DER\40_Emissao\03_GRD\0-GRDs_Enviadas DER\32ºMEDIÇÃO-26-02-2025 A 25-03-25\MR.DER-0944_25\" xr:uid="{7F756AE5-43D4-4A84-8FCD-D8FEC9ED113E}"/>
    <hyperlink ref="M174" r:id="rId2125" display="pw:\\SRVPW3.pls.planservi.com.br:Projetos\Documents\C0849 - DER\40_Emissao\03_GRD\0-GRDs_Enviadas DER\33ºMEDIÇÃO-26-03-2025 A 25-04-25\MR.DER-0955_25\" xr:uid="{30B0A11F-7375-46B2-A1DB-43EBF83EA521}"/>
    <hyperlink ref="M175" r:id="rId2126" display="pw:\\SRVPW3.pls.planservi.com.br:Projetos\Documents\C0849 - DER\40_Emissao\03_GRD\0-GRDs_Enviadas DER\33ºMEDIÇÃO-26-03-2025 A 25-04-25\MR.DER-0955_25\" xr:uid="{97D43DE0-B677-4868-A552-A7459F0313DB}"/>
    <hyperlink ref="M176" r:id="rId2127" display="pw:\\SRVPW3.pls.planservi.com.br:Projetos\Documents\C0849 - DER\40_Emissao\03_GRD\0-GRDs_Enviadas DER\33ºMEDIÇÃO-26-03-2025 A 25-04-25\MR.DER-0955_25\" xr:uid="{50C96A0E-63BE-4C02-AB0A-E988E7876CA3}"/>
    <hyperlink ref="M177" r:id="rId2128" display="pw:\\SRVPW3.pls.planservi.com.br:Projetos\Documents\C0849 - DER\40_Emissao\03_GRD\0-GRDs_Enviadas DER\33ºMEDIÇÃO-26-03-2025 A 25-04-25\MR.DER-0955_25\" xr:uid="{F42847D9-CBE1-486B-835B-5C1C0B21E727}"/>
    <hyperlink ref="M178" r:id="rId2129" display="pw:\\SRVPW3.pls.planservi.com.br:Projetos\Documents\C0849 - DER\40_Emissao\03_GRD\0-GRDs_Enviadas DER\33ºMEDIÇÃO-26-03-2025 A 25-04-25\MR.DER-0955_25\" xr:uid="{16DBC378-AD44-4F1A-A1D0-7E42598224C6}"/>
    <hyperlink ref="M179" r:id="rId2130" display="pw:\\SRVPW3.pls.planservi.com.br:Projetos\Documents\C0849 - DER\40_Emissao\03_GRD\0-GRDs_Enviadas DER\33ºMEDIÇÃO-26-03-2025 A 25-04-25\MR.DER-0955_25\" xr:uid="{E7E7D2CD-8DC4-4E52-801D-1E60C5C196EA}"/>
    <hyperlink ref="M180" r:id="rId2131" display="pw:\\SRVPW3.pls.planservi.com.br:Projetos\Documents\C0849 - DER\40_Emissao\03_GRD\0-GRDs_Enviadas DER\33ºMEDIÇÃO-26-03-2025 A 25-04-25\MR.DER-0955_25\" xr:uid="{31601428-6023-4649-ADCC-983BC7DC2BD7}"/>
    <hyperlink ref="M181" r:id="rId2132" display="pw:\\SRVPW3.pls.planservi.com.br:Projetos\Documents\C0849 - DER\40_Emissao\03_GRD\0-GRDs_Enviadas DER\33ºMEDIÇÃO-26-03-2025 A 25-04-25\MR.DER-0955_25\" xr:uid="{BB95F7E4-7AA6-42E6-92AC-74FAE429B613}"/>
    <hyperlink ref="M182" r:id="rId2133" display="pw:\\SRVPW3.pls.planservi.com.br:Projetos\Documents\C0849 - DER\40_Emissao\03_GRD\0-GRDs_Enviadas DER\33ºMEDIÇÃO-26-03-2025 A 25-04-25\MR.DER-0955_25\" xr:uid="{0CF5A916-D82B-477D-B4D5-8AA367ED2774}"/>
    <hyperlink ref="M183" r:id="rId2134" display="pw:\\SRVPW3.pls.planservi.com.br:Projetos\Documents\C0849 - DER\40_Emissao\03_GRD\0-GRDs_Enviadas DER\33ºMEDIÇÃO-26-03-2025 A 25-04-25\MR.DER-0955_25\" xr:uid="{4288E650-510F-4DC9-A5D0-BCA7D4BDDFE2}"/>
    <hyperlink ref="M184" r:id="rId2135" display="pw:\\SRVPW3.pls.planservi.com.br:Projetos\Documents\C0849 - DER\40_Emissao\03_GRD\0-GRDs_Enviadas DER\33ºMEDIÇÃO-26-03-2025 A 25-04-25\MR.DER-0955_25\" xr:uid="{C1303227-3DA6-4330-80C4-A2E28824B41B}"/>
    <hyperlink ref="M185" r:id="rId2136" display="pw:\\SRVPW3.pls.planservi.com.br:Projetos\Documents\C0849 - DER\40_Emissao\03_GRD\0-GRDs_Enviadas DER\33ºMEDIÇÃO-26-03-2025 A 25-04-25\MR.DER-0955_25\" xr:uid="{A00E0A21-1779-4A6A-8899-6F6F22E723DC}"/>
    <hyperlink ref="M186" r:id="rId2137" display="pw:\\SRVPW3.pls.planservi.com.br:Projetos\Documents\C0849 - DER\40_Emissao\03_GRD\0-GRDs_Enviadas DER\33ºMEDIÇÃO-26-03-2025 A 25-04-25\MR.DER-0955_25\" xr:uid="{F6EF3F1D-2E51-48D8-87CF-78C3A8ABA066}"/>
    <hyperlink ref="M187" r:id="rId2138" display="pw:\\SRVPW3.pls.planservi.com.br:Projetos\Documents\C0849 - DER\40_Emissao\03_GRD\0-GRDs_Enviadas DER\33ºMEDIÇÃO-26-03-2025 A 25-04-25\MR.DER-0955_25\" xr:uid="{175B29E3-6F5A-4DE5-8CC1-B319FD91F26C}"/>
    <hyperlink ref="M188" r:id="rId2139" display="pw:\\SRVPW3.pls.planservi.com.br:Projetos\Documents\C0849 - DER\40_Emissao\03_GRD\0-GRDs_Enviadas DER\33ºMEDIÇÃO-26-03-2025 A 25-04-25\MR.DER-0955_25\" xr:uid="{4237AA3D-C454-47FB-8FF6-A34F2502A013}"/>
    <hyperlink ref="M189" r:id="rId2140" display="pw:\\SRVPW3.pls.planservi.com.br:Projetos\Documents\C0849 - DER\40_Emissao\03_GRD\0-GRDs_Enviadas DER\33ºMEDIÇÃO-26-03-2025 A 25-04-25\MR.DER-0955_25\" xr:uid="{68F6B7FB-255F-4475-A397-536A64F1D5EE}"/>
    <hyperlink ref="M190" r:id="rId2141" display="pw:\\SRVPW3.pls.planservi.com.br:Projetos\Documents\C0849 - DER\40_Emissao\03_GRD\0-GRDs_Enviadas DER\33ºMEDIÇÃO-26-03-2025 A 25-04-25\MR.DER-0955_25\" xr:uid="{31D920C7-24B6-4661-80BE-12DB495E7340}"/>
    <hyperlink ref="M191" r:id="rId2142" display="pw:\\SRVPW3.pls.planservi.com.br:Projetos\Documents\C0849 - DER\40_Emissao\03_GRD\0-GRDs_Enviadas DER\33ºMEDIÇÃO-26-03-2025 A 25-04-25\MR.DER-0955_25\" xr:uid="{E7ED1E08-7E99-4BED-BDE3-33BE8547B60A}"/>
    <hyperlink ref="M210" r:id="rId2143" display="pw:\\SRVPW3.pls.planservi.com.br:Projetos\Documents\C0849 - DER\40_Emissao\03_GRD\0-GRDs_Enviadas DER\33ºMEDIÇÃO-26-03-2025 A 25-04-25\MR.DER-0955_25\" xr:uid="{1F382563-4B60-4BB1-9B37-A85D32C20D22}"/>
    <hyperlink ref="M211" r:id="rId2144" display="pw:\\SRVPW3.pls.planservi.com.br:Projetos\Documents\C0849 - DER\40_Emissao\03_GRD\0-GRDs_Enviadas DER\33ºMEDIÇÃO-26-03-2025 A 25-04-25\MR.DER-0955_25\" xr:uid="{1594F281-432A-41B2-BFAE-135A829718CA}"/>
    <hyperlink ref="AW527" r:id="rId2145" display="pw:\\SRVPW3.pls.planservi.com.br:Projetos\Documents\C0849 - DER\40_Emissao\03_GRD\0-GRDs_Enviadas DER\33ºMEDIÇÃO-26-03-2025 A 25-04-25\MR.DER-0959_25-SP 097-D-Entrega Final-I04\" xr:uid="{6D8E9861-2A5C-4727-BA54-8160361FDC63}"/>
    <hyperlink ref="AK493" r:id="rId2146" display="pw:\\SRVPW3.pls.planservi.com.br:Projetos\Documents\C0849 - DER\40_Emissao\03_GRD\0-GRDs_Enviadas DER\33ºMEDIÇÃO-26-03-2025 A 25-04-25\MR.DER-0960_25-SP 097-D-Entrega Final-B02\" xr:uid="{94CFD9B2-D979-43D8-A8DA-B10E21AC3AEC}"/>
    <hyperlink ref="AK494" r:id="rId2147" display="pw:\\SRVPW3.pls.planservi.com.br:Projetos\Documents\C0849 - DER\40_Emissao\03_GRD\0-GRDs_Enviadas DER\33ºMEDIÇÃO-26-03-2025 A 25-04-25\MR.DER-0960_25-SP 097-D-Entrega Final-B02\" xr:uid="{B2774075-B944-4014-9A83-D7C69789F536}"/>
    <hyperlink ref="AK495" r:id="rId2148" display="pw:\\SRVPW3.pls.planservi.com.br:Projetos\Documents\C0849 - DER\40_Emissao\03_GRD\0-GRDs_Enviadas DER\33ºMEDIÇÃO-26-03-2025 A 25-04-25\MR.DER-0960_25-SP 097-D-Entrega Final-B02\" xr:uid="{4EC23B3D-C9B8-4098-BF4F-955C84C4CE64}"/>
    <hyperlink ref="AE496" r:id="rId2149" display="pw:\\SRVPW3.pls.planservi.com.br:Projetos\Documents\C0849 - DER\40_Emissao\03_GRD\0-GRDs_Enviadas DER\33ºMEDIÇÃO-26-03-2025 A 25-04-25\MR.DER-0960_25-SP 097-D-Entrega Final-B02\" xr:uid="{7B1C699C-3777-45DA-AE3D-0D3CC2ED0CF0}"/>
    <hyperlink ref="AE497" r:id="rId2150" display="pw:\\SRVPW3.pls.planservi.com.br:Projetos\Documents\C0849 - DER\40_Emissao\03_GRD\0-GRDs_Enviadas DER\33ºMEDIÇÃO-26-03-2025 A 25-04-25\MR.DER-0960_25-SP 097-D-Entrega Final-B02\" xr:uid="{2FD35DA7-A8D9-4B48-916F-53F21A73ABF7}"/>
    <hyperlink ref="AE498" r:id="rId2151" display="pw:\\SRVPW3.pls.planservi.com.br:Projetos\Documents\C0849 - DER\40_Emissao\03_GRD\0-GRDs_Enviadas DER\33ºMEDIÇÃO-26-03-2025 A 25-04-25\MR.DER-0960_25-SP 097-D-Entrega Final-B02\" xr:uid="{758E4B5D-557E-4164-A124-0962D1D9F2AE}"/>
    <hyperlink ref="AE499" r:id="rId2152" display="pw:\\SRVPW3.pls.planservi.com.br:Projetos\Documents\C0849 - DER\40_Emissao\03_GRD\0-GRDs_Enviadas DER\33ºMEDIÇÃO-26-03-2025 A 25-04-25\MR.DER-0960_25-SP 097-D-Entrega Final-B02\" xr:uid="{3DF50ABE-84BB-474D-B109-ACF90ED7364E}"/>
    <hyperlink ref="AE500" r:id="rId2153" display="pw:\\SRVPW3.pls.planservi.com.br:Projetos\Documents\C0849 - DER\40_Emissao\03_GRD\0-GRDs_Enviadas DER\33ºMEDIÇÃO-26-03-2025 A 25-04-25\MR.DER-0960_25-SP 097-D-Entrega Final-B02\" xr:uid="{4EF48D54-5031-40A7-A481-90A6BC06CFD5}"/>
    <hyperlink ref="AE501" r:id="rId2154" display="pw:\\SRVPW3.pls.planservi.com.br:Projetos\Documents\C0849 - DER\40_Emissao\03_GRD\0-GRDs_Enviadas DER\33ºMEDIÇÃO-26-03-2025 A 25-04-25\MR.DER-0960_25-SP 097-D-Entrega Final-B02\" xr:uid="{C13F3995-F2A3-4FDE-B257-3A8864D64375}"/>
    <hyperlink ref="AE502" r:id="rId2155" display="pw:\\SRVPW3.pls.planservi.com.br:Projetos\Documents\C0849 - DER\40_Emissao\03_GRD\0-GRDs_Enviadas DER\33ºMEDIÇÃO-26-03-2025 A 25-04-25\MR.DER-0960_25-SP 097-D-Entrega Final-B02\" xr:uid="{4ED0DB56-7B72-4B35-87FA-04967BB24EA4}"/>
    <hyperlink ref="AE503" r:id="rId2156" display="pw:\\SRVPW3.pls.planservi.com.br:Projetos\Documents\C0849 - DER\40_Emissao\03_GRD\0-GRDs_Enviadas DER\33ºMEDIÇÃO-26-03-2025 A 25-04-25\MR.DER-0960_25-SP 097-D-Entrega Final-B02\" xr:uid="{6B41A4B9-220D-4392-9E2B-A846BCD47E2D}"/>
    <hyperlink ref="AE504" r:id="rId2157" display="pw:\\SRVPW3.pls.planservi.com.br:Projetos\Documents\C0849 - DER\40_Emissao\03_GRD\0-GRDs_Enviadas DER\33ºMEDIÇÃO-26-03-2025 A 25-04-25\MR.DER-0960_25-SP 097-D-Entrega Final-B02\" xr:uid="{6DD5DDE9-1040-4777-901E-EA5EA708568E}"/>
    <hyperlink ref="AE505" r:id="rId2158" display="pw:\\SRVPW3.pls.planservi.com.br:Projetos\Documents\C0849 - DER\40_Emissao\03_GRD\0-GRDs_Enviadas DER\33ºMEDIÇÃO-26-03-2025 A 25-04-25\MR.DER-0960_25-SP 097-D-Entrega Final-B02\" xr:uid="{EE60FF0F-D07A-4E96-84F4-31F1C940CC65}"/>
    <hyperlink ref="AE506" r:id="rId2159" display="pw:\\SRVPW3.pls.planservi.com.br:Projetos\Documents\C0849 - DER\40_Emissao\03_GRD\0-GRDs_Enviadas DER\33ºMEDIÇÃO-26-03-2025 A 25-04-25\MR.DER-0960_25-SP 097-D-Entrega Final-B02\" xr:uid="{DDBA7786-D571-49CE-8FE6-5AFC5520431A}"/>
    <hyperlink ref="AE507" r:id="rId2160" display="pw:\\SRVPW3.pls.planservi.com.br:Projetos\Documents\C0849 - DER\40_Emissao\03_GRD\0-GRDs_Enviadas DER\33ºMEDIÇÃO-26-03-2025 A 25-04-25\MR.DER-0960_25-SP 097-D-Entrega Final-B02\" xr:uid="{F7FB9552-AD70-4466-AD23-33718E473DE8}"/>
    <hyperlink ref="AE508" r:id="rId2161" display="pw:\\SRVPW3.pls.planservi.com.br:Projetos\Documents\C0849 - DER\40_Emissao\03_GRD\0-GRDs_Enviadas DER\33ºMEDIÇÃO-26-03-2025 A 25-04-25\MR.DER-0960_25-SP 097-D-Entrega Final-B02\" xr:uid="{CBB20E9E-FA01-4408-88F8-A50BF93ADB41}"/>
    <hyperlink ref="AE509" r:id="rId2162" display="pw:\\SRVPW3.pls.planservi.com.br:Projetos\Documents\C0849 - DER\40_Emissao\03_GRD\0-GRDs_Enviadas DER\33ºMEDIÇÃO-26-03-2025 A 25-04-25\MR.DER-0960_25-SP 097-D-Entrega Final-B02\" xr:uid="{990AD59A-A69A-4C8B-8064-F51C84930CEC}"/>
    <hyperlink ref="AE510" r:id="rId2163" display="pw:\\SRVPW3.pls.planservi.com.br:Projetos\Documents\C0849 - DER\40_Emissao\03_GRD\0-GRDs_Enviadas DER\33ºMEDIÇÃO-26-03-2025 A 25-04-25\MR.DER-0960_25-SP 097-D-Entrega Final-B02\" xr:uid="{8541797E-5D30-42C9-A01F-E2E0700CB328}"/>
    <hyperlink ref="AE511" r:id="rId2164" display="pw:\\SRVPW3.pls.planservi.com.br:Projetos\Documents\C0849 - DER\40_Emissao\03_GRD\0-GRDs_Enviadas DER\33ºMEDIÇÃO-26-03-2025 A 25-04-25\MR.DER-0960_25-SP 097-D-Entrega Final-B02\" xr:uid="{D2BC3510-91BD-49ED-8046-B2F6EAAF1AD3}"/>
    <hyperlink ref="AE512" r:id="rId2165" display="pw:\\SRVPW3.pls.planservi.com.br:Projetos\Documents\C0849 - DER\40_Emissao\03_GRD\0-GRDs_Enviadas DER\33ºMEDIÇÃO-26-03-2025 A 25-04-25\MR.DER-0960_25-SP 097-D-Entrega Final-B02\" xr:uid="{1ECB6D6F-85EA-4A7A-8B17-EA23DB05EF25}"/>
    <hyperlink ref="AE513" r:id="rId2166" display="pw:\\SRVPW3.pls.planservi.com.br:Projetos\Documents\C0849 - DER\40_Emissao\03_GRD\0-GRDs_Enviadas DER\33ºMEDIÇÃO-26-03-2025 A 25-04-25\MR.DER-0960_25-SP 097-D-Entrega Final-B02\" xr:uid="{D89C7528-E6EA-4629-AC7A-828F6A44ACF0}"/>
    <hyperlink ref="AE514" r:id="rId2167" display="pw:\\SRVPW3.pls.planservi.com.br:Projetos\Documents\C0849 - DER\40_Emissao\03_GRD\0-GRDs_Enviadas DER\33ºMEDIÇÃO-26-03-2025 A 25-04-25\MR.DER-0960_25-SP 097-D-Entrega Final-B02\" xr:uid="{278E0DC5-215C-47DC-A7B1-A53BBE92FED5}"/>
    <hyperlink ref="AE515" r:id="rId2168" display="pw:\\SRVPW3.pls.planservi.com.br:Projetos\Documents\C0849 - DER\40_Emissao\03_GRD\0-GRDs_Enviadas DER\33ºMEDIÇÃO-26-03-2025 A 25-04-25\MR.DER-0960_25-SP 097-D-Entrega Final-B02\" xr:uid="{7415655A-B77E-4B80-B090-6D5A3F1E7B04}"/>
    <hyperlink ref="AE516" r:id="rId2169" display="pw:\\SRVPW3.pls.planservi.com.br:Projetos\Documents\C0849 - DER\40_Emissao\03_GRD\0-GRDs_Enviadas DER\33ºMEDIÇÃO-26-03-2025 A 25-04-25\MR.DER-0960_25-SP 097-D-Entrega Final-B02\" xr:uid="{29312B95-CC37-42D5-B149-A8D884854705}"/>
    <hyperlink ref="AE517" r:id="rId2170" display="pw:\\SRVPW3.pls.planservi.com.br:Projetos\Documents\C0849 - DER\40_Emissao\03_GRD\0-GRDs_Enviadas DER\33ºMEDIÇÃO-26-03-2025 A 25-04-25\MR.DER-0960_25-SP 097-D-Entrega Final-B02\" xr:uid="{B720C1A3-E5A6-4542-9864-F23B27016AE4}"/>
    <hyperlink ref="AE518" r:id="rId2171" display="pw:\\SRVPW3.pls.planservi.com.br:Projetos\Documents\C0849 - DER\40_Emissao\03_GRD\0-GRDs_Enviadas DER\33ºMEDIÇÃO-26-03-2025 A 25-04-25\MR.DER-0960_25-SP 097-D-Entrega Final-B02\" xr:uid="{F77C1605-7AB0-4E0B-BB16-129C315BF37F}"/>
    <hyperlink ref="AE519" r:id="rId2172" display="pw:\\SRVPW3.pls.planservi.com.br:Projetos\Documents\C0849 - DER\40_Emissao\03_GRD\0-GRDs_Enviadas DER\33ºMEDIÇÃO-26-03-2025 A 25-04-25\MR.DER-0960_25-SP 097-D-Entrega Final-B02\" xr:uid="{B4712C5E-F7C8-4227-A4FE-C338A4DD333B}"/>
    <hyperlink ref="AE520" r:id="rId2173" display="pw:\\SRVPW3.pls.planservi.com.br:Projetos\Documents\C0849 - DER\40_Emissao\03_GRD\0-GRDs_Enviadas DER\33ºMEDIÇÃO-26-03-2025 A 25-04-25\MR.DER-0960_25-SP 097-D-Entrega Final-B02\" xr:uid="{02F15D45-1BF0-440F-A365-304BBCD041F1}"/>
    <hyperlink ref="AE521" r:id="rId2174" display="pw:\\SRVPW3.pls.planservi.com.br:Projetos\Documents\C0849 - DER\40_Emissao\03_GRD\0-GRDs_Enviadas DER\33ºMEDIÇÃO-26-03-2025 A 25-04-25\MR.DER-0960_25-SP 097-D-Entrega Final-B02\" xr:uid="{E6EE955A-121C-43A7-B905-E6F51A924CFE}"/>
    <hyperlink ref="AK522" r:id="rId2175" display="pw:\\SRVPW3.pls.planservi.com.br:Projetos\Documents\C0849 - DER\40_Emissao\03_GRD\0-GRDs_Enviadas DER\33ºMEDIÇÃO-26-03-2025 A 25-04-25\MR.DER-0960_25-SP 097-D-Entrega Final-B02\" xr:uid="{B429509D-4B89-4E9D-9356-C8721559CBCA}"/>
    <hyperlink ref="AQ172" r:id="rId2176" display="pw:\\SRVPW3.pls.planservi.com.br:Projetos\Documents\C0849 - DER\40_Emissao\03_GRD\0-GRDs_Enviadas DER\34ºMEDIÇÃO-26-04-2025 A 25-05-25\MR.DER-0980_25\" xr:uid="{08644286-34F9-4E35-ABF9-A6092BA67CCD}"/>
    <hyperlink ref="M212" r:id="rId2177" display="pw:\\SRVPW3.pls.planservi.com.br:Projetos\Documents\C0849 - DER\40_Emissao\03_GRD\0-GRDs_Enviadas DER\33ºMEDIÇÃO-26-03-2025 A 25-04-25\MR.DER-0955_25\" xr:uid="{DBCEAC77-B3D7-4FA8-9217-1EA269AAA817}"/>
    <hyperlink ref="M213" r:id="rId2178" display="pw:\\SRVPW3.pls.planservi.com.br:Projetos\Documents\C0849 - DER\40_Emissao\03_GRD\0-GRDs_Enviadas DER\34ºMEDIÇÃO-26-04-2025 A 25-05-25\MR.DER-0980_25\" xr:uid="{9EC98D7C-590C-4587-A2B6-A0E1BF8901D9}"/>
    <hyperlink ref="P213" r:id="rId2179" display="pw:\\SRVPW3.pls.planservi.com.br:Projetos\Documents\C0849 - DER\30_Producao\10-F2– SP 097 - km 0,00-12,85\06_Pavi\06.00_R031\2025 04 25 SP097-atu-R-031_MC_02.doc" xr:uid="{EAFEAD7F-DEC1-4927-8041-D41965F1EAEC}"/>
    <hyperlink ref="AZ171" r:id="rId2180" display="pw:\\SRVPW3.pls.planservi.com.br:Projetos\Documents\C0849 - DER\30_Producao\10-F2– SP 097 - km 0,00-12,85\06_Pavi\06.00_R031\2024 25 09 SP097-R-031.doc" xr:uid="{2F8F31D7-CE4D-4D1C-8F4E-FCCBF0539F88}"/>
    <hyperlink ref="AT172" r:id="rId2181" display="pw:\\SRVPW3.pls.planservi.com.br:Projetos\Documents\C0849 - DER\30_Producao\10-F2– SP 097 - km 0,00-12,85\06_Pavi\06.00_R031\2025 04 25 SP097-atu-R-031_MC_01.doc" xr:uid="{92AF42C1-A6C4-410C-AEC9-555029686E2E}"/>
    <hyperlink ref="M560" r:id="rId2182" display="pw:\\pw.planservi.com.br:PROJETOS\Documents\C0849 - DER\40_Emissao\03_GRD\0-GRDs_Enviadas DER\4ºMEDIÇÃO\MR.DER-0149_22\" xr:uid="{00000000-0004-0000-0900-000039000000}"/>
    <hyperlink ref="S560" r:id="rId2183" display="pw:\\SRVPW3.pls.planservi.com.br:Projetos\Documents\C0849 - DER\40_Emissao\03_GRD\0-GRDs_Enviadas DER\34ºMEDIÇÃO-26-04-2025 A 25-05-25\MR_DER-0989_25\" xr:uid="{BF2F18D4-99C0-43C1-818C-23A7E48720CF}"/>
    <hyperlink ref="M29" r:id="rId2184" display="pw:\\SRVPW3.pls.planservi.com.br:Projetos\Documents\C0849 - DER\40_Emissao\03_GRD\0-GRDs_Enviadas DER\34ºMEDIÇÃO-26-04-2025 A 25-05-25\MR_DER-0989_25\" xr:uid="{6F9DAE4D-D8C1-4CE6-9ED2-A0103152D49A}"/>
    <hyperlink ref="S567" r:id="rId2185" display="pw:\\SRVPW3.pls.planservi.com.br:Projetos\Documents\C0849 - DER\40_Emissao\03_GRD\0-GRDs_Enviadas DER\34ºMEDIÇÃO-26-04-2025 A 25-05-25\MR_DER-0993_25\" xr:uid="{886FEB50-6E41-4F56-BD44-353B2C4EB9AA}"/>
    <hyperlink ref="S566" r:id="rId2186" display="pw:\\SRVPW3.pls.planservi.com.br:Projetos\Documents\C0849 - DER\40_Emissao\03_GRD\0-GRDs_Enviadas DER\34ºMEDIÇÃO-26-04-2025 A 25-05-25\MR_DER-0993_25\" xr:uid="{BA38CF75-7473-4420-A2E5-8844939D0FB3}"/>
    <hyperlink ref="Y566" r:id="rId2187" display="pw:\\SRVPW3.pls.planservi.com.br:Projetos\Documents\C0849 - DER\40_Emissao\03_GRD\0-GRDs_Enviadas DER\34ºMEDIÇÃO-26-04-2025 A 25-05-25\MR_DER-0999_25\" xr:uid="{F0081316-A21D-4046-B1B8-75AE599974FC}"/>
    <hyperlink ref="Y567" r:id="rId2188" display="pw:\\SRVPW3.pls.planservi.com.br:Projetos\Documents\C0849 - DER\40_Emissao\03_GRD\0-GRDs_Enviadas DER\34ºMEDIÇÃO-26-04-2025 A 25-05-25\MR_DER-0999_25\" xr:uid="{D378F105-392B-4330-8DB7-08792029FEFB}"/>
    <hyperlink ref="M568" r:id="rId2189" display="pw:\\SRVPW3.pls.planservi.com.br:Projetos\Documents\C0849 - DER\40_Emissao\03_GRD\0-GRDs_Enviadas DER\34ºMEDIÇÃO-26-04-2025 A 25-05-25\MR_DER-0993_25\" xr:uid="{5196BA34-A867-4991-B46D-71633A0A6437}"/>
    <hyperlink ref="M569" r:id="rId2190" display="pw:\\SRVPW3.pls.planservi.com.br:Projetos\Documents\C0849 - DER\40_Emissao\03_GRD\0-GRDs_Enviadas DER\34ºMEDIÇÃO-26-04-2025 A 25-05-25\MR_DER-0993_25\" xr:uid="{BA30623B-C3DD-4A00-8AE1-882858DD52F8}"/>
    <hyperlink ref="S174" r:id="rId2191" display="pw:\\SRVPW3.pls.planservi.com.br:Projetos\Documents\C0849 - DER\40_Emissao\03_GRD\0-GRDs_Enviadas DER\34ºMEDIÇÃO-26-04-2025 A 25-05-25\MR_DER-1003_25\" xr:uid="{DCD9A26F-8D62-48D0-8931-69FC82A28652}"/>
    <hyperlink ref="S175" r:id="rId2192" display="pw:\\SRVPW3.pls.planservi.com.br:Projetos\Documents\C0849 - DER\40_Emissao\03_GRD\0-GRDs_Enviadas DER\34ºMEDIÇÃO-26-04-2025 A 25-05-25\MR_DER-1003_25\" xr:uid="{2F6AEC90-1B92-4B0F-A351-8813280BBFC0}"/>
    <hyperlink ref="S176" r:id="rId2193" display="pw:\\SRVPW3.pls.planservi.com.br:Projetos\Documents\C0849 - DER\40_Emissao\03_GRD\0-GRDs_Enviadas DER\34ºMEDIÇÃO-26-04-2025 A 25-05-25\MR_DER-1003_25\" xr:uid="{6F25FB23-3864-4D9D-9554-58622002AD16}"/>
    <hyperlink ref="S177" r:id="rId2194" display="pw:\\SRVPW3.pls.planservi.com.br:Projetos\Documents\C0849 - DER\40_Emissao\03_GRD\0-GRDs_Enviadas DER\34ºMEDIÇÃO-26-04-2025 A 25-05-25\MR_DER-1003_25\" xr:uid="{DBAF7C26-1331-44D1-9488-0AE5C03620CE}"/>
    <hyperlink ref="S178" r:id="rId2195" display="pw:\\SRVPW3.pls.planservi.com.br:Projetos\Documents\C0849 - DER\40_Emissao\03_GRD\0-GRDs_Enviadas DER\34ºMEDIÇÃO-26-04-2025 A 25-05-25\MR_DER-1003_25\" xr:uid="{CFEDFB75-136A-4FB5-87AC-A8943FF742F2}"/>
    <hyperlink ref="S179" r:id="rId2196" display="pw:\\SRVPW3.pls.planservi.com.br:Projetos\Documents\C0849 - DER\40_Emissao\03_GRD\0-GRDs_Enviadas DER\34ºMEDIÇÃO-26-04-2025 A 25-05-25\MR_DER-1003_25\" xr:uid="{63032B11-57E2-41C4-A0C5-228FC425BDC3}"/>
    <hyperlink ref="S180" r:id="rId2197" display="pw:\\SRVPW3.pls.planservi.com.br:Projetos\Documents\C0849 - DER\40_Emissao\03_GRD\0-GRDs_Enviadas DER\34ºMEDIÇÃO-26-04-2025 A 25-05-25\MR_DER-1003_25\" xr:uid="{7BFBC5FA-C37C-4800-A3FA-D001928A6536}"/>
    <hyperlink ref="S181" r:id="rId2198" display="pw:\\SRVPW3.pls.planservi.com.br:Projetos\Documents\C0849 - DER\40_Emissao\03_GRD\0-GRDs_Enviadas DER\34ºMEDIÇÃO-26-04-2025 A 25-05-25\MR_DER-1003_25\" xr:uid="{637150B3-CCF6-4E1B-91B9-E278A5C39DEB}"/>
    <hyperlink ref="S182" r:id="rId2199" display="pw:\\SRVPW3.pls.planservi.com.br:Projetos\Documents\C0849 - DER\40_Emissao\03_GRD\0-GRDs_Enviadas DER\34ºMEDIÇÃO-26-04-2025 A 25-05-25\MR_DER-1003_25\" xr:uid="{23B8D97D-9A5F-4352-AE06-D351B7FFC68E}"/>
    <hyperlink ref="S183" r:id="rId2200" display="pw:\\SRVPW3.pls.planservi.com.br:Projetos\Documents\C0849 - DER\40_Emissao\03_GRD\0-GRDs_Enviadas DER\34ºMEDIÇÃO-26-04-2025 A 25-05-25\MR_DER-1003_25\" xr:uid="{E18084B9-3B11-4C58-9B5F-F60504FF16CF}"/>
    <hyperlink ref="S184" r:id="rId2201" display="pw:\\SRVPW3.pls.planservi.com.br:Projetos\Documents\C0849 - DER\40_Emissao\03_GRD\0-GRDs_Enviadas DER\34ºMEDIÇÃO-26-04-2025 A 25-05-25\MR_DER-1003_25\" xr:uid="{6FF46DC3-741D-4C4E-9833-937B9CB5FC0F}"/>
    <hyperlink ref="S185" r:id="rId2202" display="pw:\\SRVPW3.pls.planservi.com.br:Projetos\Documents\C0849 - DER\40_Emissao\03_GRD\0-GRDs_Enviadas DER\34ºMEDIÇÃO-26-04-2025 A 25-05-25\MR_DER-1003_25\" xr:uid="{AEC494A8-BB4A-46C1-B4A7-068144DDB7BF}"/>
    <hyperlink ref="S186" r:id="rId2203" display="pw:\\SRVPW3.pls.planservi.com.br:Projetos\Documents\C0849 - DER\40_Emissao\03_GRD\0-GRDs_Enviadas DER\34ºMEDIÇÃO-26-04-2025 A 25-05-25\MR_DER-1003_25\" xr:uid="{C7E61D31-0257-42AF-8B68-75A1DA4E422A}"/>
    <hyperlink ref="S187" r:id="rId2204" display="pw:\\SRVPW3.pls.planservi.com.br:Projetos\Documents\C0849 - DER\40_Emissao\03_GRD\0-GRDs_Enviadas DER\34ºMEDIÇÃO-26-04-2025 A 25-05-25\MR_DER-1003_25\" xr:uid="{766390D8-6D7C-4F57-9E81-8C3714263AC7}"/>
    <hyperlink ref="S188" r:id="rId2205" display="pw:\\SRVPW3.pls.planservi.com.br:Projetos\Documents\C0849 - DER\40_Emissao\03_GRD\0-GRDs_Enviadas DER\34ºMEDIÇÃO-26-04-2025 A 25-05-25\MR_DER-1003_25\" xr:uid="{4AC66CAE-80A6-48B8-8E6D-B72E92F21B2B}"/>
    <hyperlink ref="S189" r:id="rId2206" display="pw:\\SRVPW3.pls.planservi.com.br:Projetos\Documents\C0849 - DER\40_Emissao\03_GRD\0-GRDs_Enviadas DER\34ºMEDIÇÃO-26-04-2025 A 25-05-25\MR_DER-1003_25\" xr:uid="{4A97DC91-197C-4688-9906-08D61BBBAFF4}"/>
    <hyperlink ref="S190" r:id="rId2207" display="pw:\\SRVPW3.pls.planservi.com.br:Projetos\Documents\C0849 - DER\40_Emissao\03_GRD\0-GRDs_Enviadas DER\34ºMEDIÇÃO-26-04-2025 A 25-05-25\MR_DER-1003_25\" xr:uid="{6A6C8892-F51D-419E-AC1D-280E5CD51E13}"/>
    <hyperlink ref="S191" r:id="rId2208" display="pw:\\SRVPW3.pls.planservi.com.br:Projetos\Documents\C0849 - DER\40_Emissao\03_GRD\0-GRDs_Enviadas DER\34ºMEDIÇÃO-26-04-2025 A 25-05-25\MR_DER-1003_25\" xr:uid="{8066CF03-1404-4312-9E40-F1568A13DDC2}"/>
    <hyperlink ref="S210" r:id="rId2209" display="pw:\\SRVPW3.pls.planservi.com.br:Projetos\Documents\C0849 - DER\40_Emissao\03_GRD\0-GRDs_Enviadas DER\34ºMEDIÇÃO-26-04-2025 A 25-05-25\MR_DER-1003_25\" xr:uid="{6334ED4C-7D28-4117-87DA-E015C9AD121D}"/>
    <hyperlink ref="S211" r:id="rId2210" display="pw:\\SRVPW3.pls.planservi.com.br:Projetos\Documents\C0849 - DER\40_Emissao\03_GRD\0-GRDs_Enviadas DER\34ºMEDIÇÃO-26-04-2025 A 25-05-25\MR_DER-1003_25\" xr:uid="{FAEA31B7-C125-42C4-AC57-2F714CDE5557}"/>
    <hyperlink ref="S212" r:id="rId2211" display="pw:\\SRVPW3.pls.planservi.com.br:Projetos\Documents\C0849 - DER\40_Emissao\03_GRD\0-GRDs_Enviadas DER\34ºMEDIÇÃO-26-04-2025 A 25-05-25\MR_DER-1003_25\" xr:uid="{A18DBDE5-CD79-4864-9FF2-F3729AAEBBF2}"/>
    <hyperlink ref="AW172" r:id="rId2212" display="pw:\\SRVPW3.pls.planservi.com.br:Projetos\Documents\C0849 - DER\40_Emissao\03_GRD\0-GRDs_Enviadas DER\34ºMEDIÇÃO-26-04-2025 A 25-05-25\MR_DER-1010_25\" xr:uid="{3DAD690F-5311-4AA4-822A-AD2DAA7ECDED}"/>
    <hyperlink ref="M192" r:id="rId2213" display="pw:\\SRVPW3.pls.planservi.com.br:Projetos\Documents\C0849 - DER\40_Emissao\03_GRD\0-GRDs_Enviadas DER\34ºMEDIÇÃO-26-04-2025 A 25-05-25\MR_DER-1013_25\" xr:uid="{EA4CDF93-37F0-4969-A9FD-4211C75DE63E}"/>
    <hyperlink ref="M193" r:id="rId2214" display="pw:\\SRVPW3.pls.planservi.com.br:Projetos\Documents\C0849 - DER\40_Emissao\03_GRD\0-GRDs_Enviadas DER\34ºMEDIÇÃO-26-04-2025 A 25-05-25\MR_DER-1013_25\" xr:uid="{AAA414DF-21F1-48AF-85BD-DE56A55C6702}"/>
    <hyperlink ref="M194" r:id="rId2215" display="pw:\\SRVPW3.pls.planservi.com.br:Projetos\Documents\C0849 - DER\40_Emissao\03_GRD\0-GRDs_Enviadas DER\34ºMEDIÇÃO-26-04-2025 A 25-05-25\MR_DER-1013_25\" xr:uid="{6A5B1D2F-2143-4C0A-95D7-94EFDF2A6FC1}"/>
    <hyperlink ref="M195" r:id="rId2216" display="pw:\\SRVPW3.pls.planservi.com.br:Projetos\Documents\C0849 - DER\40_Emissao\03_GRD\0-GRDs_Enviadas DER\34ºMEDIÇÃO-26-04-2025 A 25-05-25\MR_DER-1013_25\" xr:uid="{B584CA3B-C158-4EE0-A828-9D41F55A4CB7}"/>
    <hyperlink ref="M196" r:id="rId2217" display="pw:\\SRVPW3.pls.planservi.com.br:Projetos\Documents\C0849 - DER\40_Emissao\03_GRD\0-GRDs_Enviadas DER\34ºMEDIÇÃO-26-04-2025 A 25-05-25\MR_DER-1013_25\" xr:uid="{68563D8E-929A-4C45-B0D8-DFEC429A1CD6}"/>
    <hyperlink ref="M197" r:id="rId2218" display="pw:\\SRVPW3.pls.planservi.com.br:Projetos\Documents\C0849 - DER\40_Emissao\03_GRD\0-GRDs_Enviadas DER\34ºMEDIÇÃO-26-04-2025 A 25-05-25\MR_DER-1013_25\" xr:uid="{52E57631-D0A4-422F-84D2-ACCBE4344FE7}"/>
    <hyperlink ref="M198" r:id="rId2219" display="pw:\\SRVPW3.pls.planservi.com.br:Projetos\Documents\C0849 - DER\40_Emissao\03_GRD\0-GRDs_Enviadas DER\34ºMEDIÇÃO-26-04-2025 A 25-05-25\MR_DER-1013_25\" xr:uid="{19C8C2A1-E229-48CE-A398-C213241C6ABA}"/>
    <hyperlink ref="M199" r:id="rId2220" display="pw:\\SRVPW3.pls.planservi.com.br:Projetos\Documents\C0849 - DER\40_Emissao\03_GRD\0-GRDs_Enviadas DER\34ºMEDIÇÃO-26-04-2025 A 25-05-25\MR_DER-1013_25\" xr:uid="{381ECEA0-91FD-46E0-8D8E-41024E22883C}"/>
    <hyperlink ref="M200" r:id="rId2221" display="pw:\\SRVPW3.pls.planservi.com.br:Projetos\Documents\C0849 - DER\40_Emissao\03_GRD\0-GRDs_Enviadas DER\34ºMEDIÇÃO-26-04-2025 A 25-05-25\MR_DER-1013_25\" xr:uid="{A54A9844-D71E-4D3E-8655-5720DF095848}"/>
    <hyperlink ref="M201" r:id="rId2222" display="pw:\\SRVPW3.pls.planservi.com.br:Projetos\Documents\C0849 - DER\40_Emissao\03_GRD\0-GRDs_Enviadas DER\34ºMEDIÇÃO-26-04-2025 A 25-05-25\MR_DER-1013_25\" xr:uid="{23D808F0-B995-4F6F-88F5-F4F6459D94F8}"/>
    <hyperlink ref="M202" r:id="rId2223" display="pw:\\SRVPW3.pls.planservi.com.br:Projetos\Documents\C0849 - DER\40_Emissao\03_GRD\0-GRDs_Enviadas DER\34ºMEDIÇÃO-26-04-2025 A 25-05-25\MR_DER-1013_25\" xr:uid="{282A31FB-73D9-4E19-A114-22EBFB29EC0B}"/>
    <hyperlink ref="M203" r:id="rId2224" display="pw:\\SRVPW3.pls.planservi.com.br:Projetos\Documents\C0849 - DER\40_Emissao\03_GRD\0-GRDs_Enviadas DER\34ºMEDIÇÃO-26-04-2025 A 25-05-25\MR_DER-1013_25\" xr:uid="{C0782BA0-443A-46FB-A90E-F940B42ABA4F}"/>
    <hyperlink ref="M204" r:id="rId2225" display="pw:\\SRVPW3.pls.planservi.com.br:Projetos\Documents\C0849 - DER\40_Emissao\03_GRD\0-GRDs_Enviadas DER\34ºMEDIÇÃO-26-04-2025 A 25-05-25\MR_DER-1013_25\" xr:uid="{7501B249-2552-4738-81B2-02E7ABF1DA62}"/>
    <hyperlink ref="M205" r:id="rId2226" display="pw:\\SRVPW3.pls.planservi.com.br:Projetos\Documents\C0849 - DER\40_Emissao\03_GRD\0-GRDs_Enviadas DER\34ºMEDIÇÃO-26-04-2025 A 25-05-25\MR_DER-1013_25\" xr:uid="{BB68514F-74C7-4CF3-9A7E-BEC07EE95F60}"/>
    <hyperlink ref="M206" r:id="rId2227" display="pw:\\SRVPW3.pls.planservi.com.br:Projetos\Documents\C0849 - DER\40_Emissao\03_GRD\0-GRDs_Enviadas DER\34ºMEDIÇÃO-26-04-2025 A 25-05-25\MR_DER-1013_25\" xr:uid="{47A1ACA1-14C6-40A8-8691-AF3CC533ECA4}"/>
    <hyperlink ref="M207" r:id="rId2228" display="pw:\\SRVPW3.pls.planservi.com.br:Projetos\Documents\C0849 - DER\40_Emissao\03_GRD\0-GRDs_Enviadas DER\34ºMEDIÇÃO-26-04-2025 A 25-05-25\MR_DER-1013_25\" xr:uid="{17272582-00CA-4950-B11D-819565E28CED}"/>
    <hyperlink ref="M208" r:id="rId2229" display="pw:\\SRVPW3.pls.planservi.com.br:Projetos\Documents\C0849 - DER\40_Emissao\03_GRD\0-GRDs_Enviadas DER\34ºMEDIÇÃO-26-04-2025 A 25-05-25\MR_DER-1013_25\" xr:uid="{F8613E18-EE96-472A-B498-0B1AF6A0FD7D}"/>
    <hyperlink ref="M209" r:id="rId2230" display="pw:\\SRVPW3.pls.planservi.com.br:Projetos\Documents\C0849 - DER\40_Emissao\03_GRD\0-GRDs_Enviadas DER\34ºMEDIÇÃO-26-04-2025 A 25-05-25\MR_DER-1013_25\" xr:uid="{584CDC7C-78B3-4270-89FD-6A4847E0DF1F}"/>
    <hyperlink ref="Y191" r:id="rId2231" display="pw:\\SRVPW3.pls.planservi.com.br:Projetos\Documents\C0849 - DER\40_Emissao\03_GRD\0-GRDs_Enviadas DER\34ºMEDIÇÃO-26-04-2025 A 25-05-25\MR_DER-1013_25\" xr:uid="{23F54FD2-3E2D-4972-B240-E0511A1057DB}"/>
    <hyperlink ref="Y174" r:id="rId2232" display="pw:\\SRVPW3.pls.planservi.com.br:Projetos\Documents\C0849 - DER\40_Emissao\03_GRD\0-GRDs_Enviadas DER\34ºMEDIÇÃO-26-04-2025 A 25-05-25\MR_DER-1013_25\" xr:uid="{2E89E8A5-9B45-4C41-A3F4-2513E9DD83A7}"/>
    <hyperlink ref="Y175" r:id="rId2233" display="pw:\\SRVPW3.pls.planservi.com.br:Projetos\Documents\C0849 - DER\40_Emissao\03_GRD\0-GRDs_Enviadas DER\34ºMEDIÇÃO-26-04-2025 A 25-05-25\MR_DER-1013_25\" xr:uid="{09650BBB-DB1D-4F24-866E-0DAF1C57EC65}"/>
    <hyperlink ref="Y176" r:id="rId2234" display="pw:\\SRVPW3.pls.planservi.com.br:Projetos\Documents\C0849 - DER\40_Emissao\03_GRD\0-GRDs_Enviadas DER\34ºMEDIÇÃO-26-04-2025 A 25-05-25\MR_DER-1013_25\" xr:uid="{90557B8D-B828-44BD-8384-A935B98F66D6}"/>
    <hyperlink ref="Y177" r:id="rId2235" display="pw:\\SRVPW3.pls.planservi.com.br:Projetos\Documents\C0849 - DER\40_Emissao\03_GRD\0-GRDs_Enviadas DER\34ºMEDIÇÃO-26-04-2025 A 25-05-25\MR_DER-1013_25\" xr:uid="{3DF07F2F-04F3-4BEA-A026-C3457A1D70C6}"/>
    <hyperlink ref="Y178" r:id="rId2236" display="pw:\\SRVPW3.pls.planservi.com.br:Projetos\Documents\C0849 - DER\40_Emissao\03_GRD\0-GRDs_Enviadas DER\34ºMEDIÇÃO-26-04-2025 A 25-05-25\MR_DER-1013_25\" xr:uid="{5E2C2AB0-4691-4EA9-B78D-72A0B021695D}"/>
    <hyperlink ref="Y179" r:id="rId2237" display="pw:\\SRVPW3.pls.planservi.com.br:Projetos\Documents\C0849 - DER\40_Emissao\03_GRD\0-GRDs_Enviadas DER\34ºMEDIÇÃO-26-04-2025 A 25-05-25\MR_DER-1013_25\" xr:uid="{0C46DDFD-70A2-4B81-AFC0-CCDF88ED12CD}"/>
    <hyperlink ref="Y180" r:id="rId2238" display="pw:\\SRVPW3.pls.planservi.com.br:Projetos\Documents\C0849 - DER\40_Emissao\03_GRD\0-GRDs_Enviadas DER\34ºMEDIÇÃO-26-04-2025 A 25-05-25\MR_DER-1013_25\" xr:uid="{55C51B2A-CEB8-4064-A630-80FCE7F3CD2D}"/>
    <hyperlink ref="Y181" r:id="rId2239" display="pw:\\SRVPW3.pls.planservi.com.br:Projetos\Documents\C0849 - DER\40_Emissao\03_GRD\0-GRDs_Enviadas DER\34ºMEDIÇÃO-26-04-2025 A 25-05-25\MR_DER-1013_25\" xr:uid="{F68C2D25-8C6C-430E-B7E9-2A28EEDC2752}"/>
    <hyperlink ref="Y182" r:id="rId2240" display="pw:\\SRVPW3.pls.planservi.com.br:Projetos\Documents\C0849 - DER\40_Emissao\03_GRD\0-GRDs_Enviadas DER\34ºMEDIÇÃO-26-04-2025 A 25-05-25\MR_DER-1013_25\" xr:uid="{65388CBE-2E91-4BF2-95C7-D607E0B46AA3}"/>
    <hyperlink ref="Y183" r:id="rId2241" display="pw:\\SRVPW3.pls.planservi.com.br:Projetos\Documents\C0849 - DER\40_Emissao\03_GRD\0-GRDs_Enviadas DER\34ºMEDIÇÃO-26-04-2025 A 25-05-25\MR_DER-1013_25\" xr:uid="{3A1C8CFC-5AED-4E45-A378-BEA5859DAF7D}"/>
    <hyperlink ref="Y184" r:id="rId2242" display="pw:\\SRVPW3.pls.planservi.com.br:Projetos\Documents\C0849 - DER\40_Emissao\03_GRD\0-GRDs_Enviadas DER\34ºMEDIÇÃO-26-04-2025 A 25-05-25\MR_DER-1013_25\" xr:uid="{2521E4F0-C35D-496A-A9DD-6FFA99EF6469}"/>
    <hyperlink ref="Y185" r:id="rId2243" display="pw:\\SRVPW3.pls.planservi.com.br:Projetos\Documents\C0849 - DER\40_Emissao\03_GRD\0-GRDs_Enviadas DER\34ºMEDIÇÃO-26-04-2025 A 25-05-25\MR_DER-1013_25\" xr:uid="{2F9A5FA5-CA00-4DB3-BE3B-FAEACC8C658C}"/>
    <hyperlink ref="Y186" r:id="rId2244" display="pw:\\SRVPW3.pls.planservi.com.br:Projetos\Documents\C0849 - DER\40_Emissao\03_GRD\0-GRDs_Enviadas DER\34ºMEDIÇÃO-26-04-2025 A 25-05-25\MR_DER-1013_25\" xr:uid="{E1EEAD47-C812-4C7C-B6F5-4467F76EB613}"/>
    <hyperlink ref="Y187" r:id="rId2245" display="pw:\\SRVPW3.pls.planservi.com.br:Projetos\Documents\C0849 - DER\40_Emissao\03_GRD\0-GRDs_Enviadas DER\34ºMEDIÇÃO-26-04-2025 A 25-05-25\MR_DER-1013_25\" xr:uid="{7B61102D-63E9-4CB4-B765-845810864D20}"/>
    <hyperlink ref="Y188" r:id="rId2246" display="pw:\\SRVPW3.pls.planservi.com.br:Projetos\Documents\C0849 - DER\40_Emissao\03_GRD\0-GRDs_Enviadas DER\34ºMEDIÇÃO-26-04-2025 A 25-05-25\MR_DER-1013_25\" xr:uid="{AB9F1EF1-81F7-4DD2-AE16-36250B51C23B}"/>
    <hyperlink ref="Y189" r:id="rId2247" display="pw:\\SRVPW3.pls.planservi.com.br:Projetos\Documents\C0849 - DER\40_Emissao\03_GRD\0-GRDs_Enviadas DER\34ºMEDIÇÃO-26-04-2025 A 25-05-25\MR_DER-1013_25\" xr:uid="{A9D70FE7-F207-46D4-B5C3-FBED29BFE41A}"/>
    <hyperlink ref="Y190" r:id="rId2248" display="pw:\\SRVPW3.pls.planservi.com.br:Projetos\Documents\C0849 - DER\40_Emissao\03_GRD\0-GRDs_Enviadas DER\34ºMEDIÇÃO-26-04-2025 A 25-05-25\MR_DER-1013_25\" xr:uid="{3B808968-FE82-44EA-AFE7-29FE4844FD7F}"/>
    <hyperlink ref="Y210" r:id="rId2249" display="pw:\\SRVPW3.pls.planservi.com.br:Projetos\Documents\C0849 - DER\40_Emissao\03_GRD\0-GRDs_Enviadas DER\34ºMEDIÇÃO-26-04-2025 A 25-05-25\MR_DER-1013_25\" xr:uid="{DEA9E4DF-87FB-49FF-BAA9-E7F7A43C9787}"/>
    <hyperlink ref="S213" r:id="rId2250" display="pw:\\SRVPW3.pls.planservi.com.br:Projetos\Documents\C0849 - DER\40_Emissao\03_GRD\0-GRDs_Enviadas DER\34ºMEDIÇÃO-26-04-2025 A 25-05-25\MR_DER-1015_25\" xr:uid="{95B9EDF7-04FE-4C12-B5C1-743171C8ACA0}"/>
    <hyperlink ref="Y213" r:id="rId2251" display="pw:\\SRVPW3.pls.planservi.com.br:Projetos\Documents\C0849 - DER\40_Emissao\03_GRD\0-GRDs_Enviadas DER\35ºMEDIÇÃO-26-05-2025 A 25-06-25\MR_DER-1040_25\" xr:uid="{A2F567EB-E3D8-4D4D-B93C-830B0A707769}"/>
    <hyperlink ref="AE566" r:id="rId2252" display="pw:\\SRVPW3.pls.planservi.com.br:Projetos\Documents\C0849 - DER\40_Emissao\03_GRD\0-GRDs_Enviadas DER\35ºMEDIÇÃO-26-05-2025 A 25-06-25\MR_DER-1049_25\" xr:uid="{8B7FD027-27C0-4029-9E99-030C891F68EC}"/>
    <hyperlink ref="AE567" r:id="rId2253" display="pw:\\SRVPW3.pls.planservi.com.br:Projetos\Documents\C0849 - DER\40_Emissao\03_GRD\0-GRDs_Enviadas DER\35ºMEDIÇÃO-26-05-2025 A 25-06-25\MR_DER-1049_25\" xr:uid="{4EE04E70-D88D-40B2-948F-87A115E79D4A}"/>
    <hyperlink ref="AW105" r:id="rId2254" display="pw:\\SRVPW3.pls.planservi.com.br:Projetos\Documents\C0849 - DER\40_Emissao\03_GRD\0-GRDs_Enviadas DER\35ºMEDIÇÃO-26-05-2025 A 25-06-25\MR_DER-1072-25\" xr:uid="{0AADCABB-3DE3-405B-946E-45082A5F1B7F}"/>
    <hyperlink ref="AK566" r:id="rId2255" display="pw:\\SRVPW3.pls.planservi.com.br:Projetos\Documents\C0849 - DER\40_Emissao\03_GRD\0-GRDs_Enviadas DER\36ºMEDIÇÃO-26-06-2025 A 25-07-25\MR_DER-1081_25\" xr:uid="{F4CFC22A-6B6F-47E7-A6E0-220FB30FE8F5}"/>
    <hyperlink ref="AK567" r:id="rId2256" display="pw:\\SRVPW3.pls.planservi.com.br:Projetos\Documents\C0849 - DER\40_Emissao\03_GRD\0-GRDs_Enviadas DER\36ºMEDIÇÃO-26-06-2025 A 25-07-25\MR_DER-1081_25\" xr:uid="{78ECF208-35C3-48A0-B0C6-E042F7D7BC9B}"/>
    <hyperlink ref="S568" r:id="rId2257" display="pw:\\SRVPW3.pls.planservi.com.br:Projetos\Documents\C0849 - DER\40_Emissao\03_GRD\0-GRDs_Enviadas DER\36ºMEDIÇÃO-26-06-2025 A 25-07-25\MR_DER-1081_25\" xr:uid="{54D3AF81-4F11-480C-B66C-46B51ED9C709}"/>
    <hyperlink ref="S569" r:id="rId2258" display="pw:\\SRVPW3.pls.planservi.com.br:Projetos\Documents\C0849 - DER\40_Emissao\03_GRD\0-GRDs_Enviadas DER\36ºMEDIÇÃO-26-06-2025 A 25-07-25\MR_DER-1081_25\" xr:uid="{FFA97BD5-0EDE-40DD-80F8-DD8219967F7A}"/>
    <hyperlink ref="BU247" r:id="rId2259" display="pw:\\SRVPW3.pls.planservi.com.br:Projetos\Documents\C0849 - DER\40_Emissao\03_GRD\0-GRDs_Enviadas DER\36ºMEDIÇÃO-26-06-2025 A 25-07-25\MR_DER-1099_25\" xr:uid="{B8B28E46-AB78-4C49-A2E7-0012C5B58EE7}"/>
    <hyperlink ref="AQ567" r:id="rId2260" display="pw:\\SRVPW3.pls.planservi.com.br:Projetos\Documents\C0849 - DER\40_Emissao\03_GRD\0-GRDs_Enviadas DER\36ºMEDIÇÃO-26-06-2025 A 25-07-25\MR_DER-1101_25\" xr:uid="{E7F348F9-2710-4FD6-9D65-3B62EE2659F4}"/>
    <hyperlink ref="AQ566" r:id="rId2261" display="pw:\\SRVPW3.pls.planservi.com.br:Projetos\Documents\C0849 - DER\40_Emissao\03_GRD\0-GRDs_Enviadas DER\36ºMEDIÇÃO-26-06-2025 A 25-07-25\MR_DER-1101_25\" xr:uid="{EC942965-6BD9-47D6-84B7-845474FC6961}"/>
    <hyperlink ref="Y569" r:id="rId2262" display="pw:\\SRVPW3.pls.planservi.com.br:Projetos\Documents\C0849 - DER\40_Emissao\03_GRD\0-GRDs_Enviadas DER\36ºMEDIÇÃO-26-06-2025 A 25-07-25\MR_DER-1101_25\" xr:uid="{D72E2BA3-CFD5-4E8C-AF5C-BCB8ABD300B7}"/>
    <hyperlink ref="Y568" r:id="rId2263" display="pw:\\SRVPW3.pls.planservi.com.br:Projetos\Documents\C0849 - DER\40_Emissao\03_GRD\0-GRDs_Enviadas DER\36ºMEDIÇÃO-26-06-2025 A 25-07-25\MR_DER-1101_25\" xr:uid="{760D3231-6750-4ADD-AA23-8AB029BB5490}"/>
    <hyperlink ref="CA247" r:id="rId2264" display="pw:\\SRVPW3.pls.planservi.com.br:Projetos\Documents\C0849 - DER\40_Emissao\03_GRD\0-GRDs_Enviadas DER\36ºMEDIÇÃO-26-06-2025 A 25-07-25\MR_DER-1107_25\" xr:uid="{027B107A-CAE4-4331-8FD8-EEE612E08046}"/>
    <hyperlink ref="M217" r:id="rId2265" display="pw:\\SRVPW3.pls.planservi.com.br:Projetos\Documents\C0849 - DER\40_Emissao\03_GRD\0-GRDs_Enviadas DER\36ºMEDIÇÃO-26-06-2025 A 25-07-25\MR_DER-1109_25\" xr:uid="{92B1EDE3-37E3-4FBB-A5D0-7D2D50FDFC48}"/>
    <hyperlink ref="M218" r:id="rId2266" display="pw:\\SRVPW3.pls.planservi.com.br:Projetos\Documents\C0849 - DER\40_Emissao\03_GRD\0-GRDs_Enviadas DER\36ºMEDIÇÃO-26-06-2025 A 25-07-25\MR_DER-1109_25\" xr:uid="{50BF663D-A8AD-4CE6-A3FB-309AA03B41A6}"/>
    <hyperlink ref="CG247" r:id="rId2267" display="pw:\\SRVPW3.pls.planservi.com.br:Projetos\Documents\C0849 - DER\40_Emissao\03_GRD\0-GRDs_Enviadas DER\36ºMEDIÇÃO-26-06-2025 A 25-07-25\MR_DER-1109_25\" xr:uid="{3804E431-A9AA-496B-8042-FEC90CF23B81}"/>
    <hyperlink ref="S217" r:id="rId2268" display="pw:\\SRVPW3.pls.planservi.com.br:Projetos\Documents\C0849 - DER\40_Emissao\03_GRD\0-GRDs_Enviadas DER\36ºMEDIÇÃO-26-06-2025 A 25-07-25\MR_DER-1110_25\" xr:uid="{B24445E1-8BCD-42EC-9526-E96C4C48B14B}"/>
    <hyperlink ref="S218" r:id="rId2269" display="pw:\\SRVPW3.pls.planservi.com.br:Projetos\Documents\C0849 - DER\40_Emissao\03_GRD\0-GRDs_Enviadas DER\36ºMEDIÇÃO-26-06-2025 A 25-07-25\MR_DER-1110_25\" xr:uid="{21E8D894-3894-4341-8283-F4F0A1F80B51}"/>
    <hyperlink ref="CM247" r:id="rId2270" display="pw:\\SRVPW3.pls.planservi.com.br:Projetos\Documents\C0849 - DER\40_Emissao\03_GRD\0-GRDs_Enviadas DER\36ºMEDIÇÃO-26-06-2025 A 25-07-25\MR_DER-1110_25\" xr:uid="{D22B91C9-053D-4433-8831-DE65DC5B0ED4}"/>
    <hyperlink ref="CM248" r:id="rId2271" display="pw:\\SRVPW3.pls.planservi.com.br:Projetos\Documents\C0849 - DER\40_Emissao\03_GRD\0-GRDs_Enviadas DER\36ºMEDIÇÃO-26-06-2025 A 25-07-25\MR_DER-1110_25\" xr:uid="{FBA40B90-AD84-493A-97BE-2BD77DBD06A8}"/>
    <hyperlink ref="AK174" r:id="rId2272" display="pw:\\SRVPW3.pls.planservi.com.br:Projetos\Documents\C0849 - DER\40_Emissao\03_GRD\0-GRDs_Enviadas DER\36ºMEDIÇÃO-26-06-2025 A 25-07-25\MR_DER-1112_25\" xr:uid="{EEE25155-D2FA-40B8-83B1-32D920C9B947}"/>
    <hyperlink ref="AK175" r:id="rId2273" display="pw:\\SRVPW3.pls.planservi.com.br:Projetos\Documents\C0849 - DER\40_Emissao\03_GRD\0-GRDs_Enviadas DER\36ºMEDIÇÃO-26-06-2025 A 25-07-25\MR_DER-1112_25\" xr:uid="{6F2A83D5-828D-426B-ACA3-24CC5C2EC042}"/>
    <hyperlink ref="AK176" r:id="rId2274" display="pw:\\SRVPW3.pls.planservi.com.br:Projetos\Documents\C0849 - DER\40_Emissao\03_GRD\0-GRDs_Enviadas DER\36ºMEDIÇÃO-26-06-2025 A 25-07-25\MR_DER-1112_25\" xr:uid="{5E6BFA3A-63A1-4274-884B-1E2166509A99}"/>
    <hyperlink ref="AK177" r:id="rId2275" display="pw:\\SRVPW3.pls.planservi.com.br:Projetos\Documents\C0849 - DER\40_Emissao\03_GRD\0-GRDs_Enviadas DER\36ºMEDIÇÃO-26-06-2025 A 25-07-25\MR_DER-1112_25\" xr:uid="{229A8A8B-0713-4763-B320-835D5694671F}"/>
    <hyperlink ref="AK178" r:id="rId2276" display="pw:\\SRVPW3.pls.planservi.com.br:Projetos\Documents\C0849 - DER\40_Emissao\03_GRD\0-GRDs_Enviadas DER\36ºMEDIÇÃO-26-06-2025 A 25-07-25\MR_DER-1112_25\" xr:uid="{B4E67B3C-DB9C-4D80-A716-B1AFF50727E6}"/>
    <hyperlink ref="AK179" r:id="rId2277" display="pw:\\SRVPW3.pls.planservi.com.br:Projetos\Documents\C0849 - DER\40_Emissao\03_GRD\0-GRDs_Enviadas DER\36ºMEDIÇÃO-26-06-2025 A 25-07-25\MR_DER-1112_25\" xr:uid="{255F61B7-594C-44AA-928B-08BC0F8155BC}"/>
    <hyperlink ref="AK180" r:id="rId2278" display="pw:\\SRVPW3.pls.planservi.com.br:Projetos\Documents\C0849 - DER\40_Emissao\03_GRD\0-GRDs_Enviadas DER\36ºMEDIÇÃO-26-06-2025 A 25-07-25\MR_DER-1112_25\" xr:uid="{B186387C-8066-4E94-BD69-CB51D948EAE0}"/>
    <hyperlink ref="AK181" r:id="rId2279" display="pw:\\SRVPW3.pls.planservi.com.br:Projetos\Documents\C0849 - DER\40_Emissao\03_GRD\0-GRDs_Enviadas DER\36ºMEDIÇÃO-26-06-2025 A 25-07-25\MR_DER-1112_25\" xr:uid="{4EB91002-A879-4A04-9055-06A6490746A0}"/>
    <hyperlink ref="AK182" r:id="rId2280" display="pw:\\SRVPW3.pls.planservi.com.br:Projetos\Documents\C0849 - DER\40_Emissao\03_GRD\0-GRDs_Enviadas DER\36ºMEDIÇÃO-26-06-2025 A 25-07-25\MR_DER-1112_25\" xr:uid="{D62211C6-AAA2-47DB-A13E-588C582ABEEC}"/>
    <hyperlink ref="AK183" r:id="rId2281" display="pw:\\SRVPW3.pls.planservi.com.br:Projetos\Documents\C0849 - DER\40_Emissao\03_GRD\0-GRDs_Enviadas DER\36ºMEDIÇÃO-26-06-2025 A 25-07-25\MR_DER-1112_25\" xr:uid="{21291879-DEFB-4702-8345-E5B88715A839}"/>
    <hyperlink ref="AK184" r:id="rId2282" display="pw:\\SRVPW3.pls.planservi.com.br:Projetos\Documents\C0849 - DER\40_Emissao\03_GRD\0-GRDs_Enviadas DER\36ºMEDIÇÃO-26-06-2025 A 25-07-25\MR_DER-1112_25\" xr:uid="{0F609809-6F11-4751-8ECE-EC789241DBCD}"/>
    <hyperlink ref="AK185" r:id="rId2283" display="pw:\\SRVPW3.pls.planservi.com.br:Projetos\Documents\C0849 - DER\40_Emissao\03_GRD\0-GRDs_Enviadas DER\36ºMEDIÇÃO-26-06-2025 A 25-07-25\MR_DER-1112_25\" xr:uid="{2251B732-5565-4010-A87F-FE46F0AB55E2}"/>
    <hyperlink ref="AK186" r:id="rId2284" display="pw:\\SRVPW3.pls.planservi.com.br:Projetos\Documents\C0849 - DER\40_Emissao\03_GRD\0-GRDs_Enviadas DER\36ºMEDIÇÃO-26-06-2025 A 25-07-25\MR_DER-1112_25\" xr:uid="{7ECC9EB8-9BA3-48FA-BC09-18674C341BA4}"/>
    <hyperlink ref="AK187" r:id="rId2285" display="pw:\\SRVPW3.pls.planservi.com.br:Projetos\Documents\C0849 - DER\40_Emissao\03_GRD\0-GRDs_Enviadas DER\36ºMEDIÇÃO-26-06-2025 A 25-07-25\MR_DER-1112_25\" xr:uid="{F1FD74C3-387A-41FA-8317-693D547E5465}"/>
    <hyperlink ref="AK188" r:id="rId2286" display="pw:\\SRVPW3.pls.planservi.com.br:Projetos\Documents\C0849 - DER\40_Emissao\03_GRD\0-GRDs_Enviadas DER\36ºMEDIÇÃO-26-06-2025 A 25-07-25\MR_DER-1112_25\" xr:uid="{2245634F-4DE5-4A53-9BFC-6374F7FD09A6}"/>
    <hyperlink ref="AK189" r:id="rId2287" display="pw:\\SRVPW3.pls.planservi.com.br:Projetos\Documents\C0849 - DER\40_Emissao\03_GRD\0-GRDs_Enviadas DER\36ºMEDIÇÃO-26-06-2025 A 25-07-25\MR_DER-1112_25\" xr:uid="{D826F506-73D0-4AD6-A8B7-AA2B9C33A7C6}"/>
    <hyperlink ref="AK190" r:id="rId2288" display="pw:\\SRVPW3.pls.planservi.com.br:Projetos\Documents\C0849 - DER\40_Emissao\03_GRD\0-GRDs_Enviadas DER\36ºMEDIÇÃO-26-06-2025 A 25-07-25\MR_DER-1112_25\" xr:uid="{7CBA9072-DF47-49BA-A854-BE8351E44472}"/>
    <hyperlink ref="AK191" r:id="rId2289" display="pw:\\SRVPW3.pls.planservi.com.br:Projetos\Documents\C0849 - DER\40_Emissao\03_GRD\0-GRDs_Enviadas DER\36ºMEDIÇÃO-26-06-2025 A 25-07-25\MR_DER-1112_25\" xr:uid="{BD40FFA3-14F3-4973-AF26-62B5A0034D84}"/>
    <hyperlink ref="Y192" r:id="rId2290" display="pw:\\SRVPW3.pls.planservi.com.br:Projetos\Documents\C0849 - DER\40_Emissao\03_GRD\0-GRDs_Enviadas DER\36ºMEDIÇÃO-26-06-2025 A 25-07-25\MR_DER-1112_25\" xr:uid="{6AC5B74B-280B-4B89-86ED-A6EF12521BB7}"/>
    <hyperlink ref="Y193" r:id="rId2291" display="pw:\\SRVPW3.pls.planservi.com.br:Projetos\Documents\C0849 - DER\40_Emissao\03_GRD\0-GRDs_Enviadas DER\36ºMEDIÇÃO-26-06-2025 A 25-07-25\MR_DER-1112_25\" xr:uid="{0BB0DEED-24BA-4DE2-B640-0BAFC3C95024}"/>
    <hyperlink ref="Y194" r:id="rId2292" display="pw:\\SRVPW3.pls.planservi.com.br:Projetos\Documents\C0849 - DER\40_Emissao\03_GRD\0-GRDs_Enviadas DER\36ºMEDIÇÃO-26-06-2025 A 25-07-25\MR_DER-1112_25\" xr:uid="{DDC2A1D2-6F81-489A-85C2-F64793FE7CC4}"/>
    <hyperlink ref="Y195" r:id="rId2293" display="pw:\\SRVPW3.pls.planservi.com.br:Projetos\Documents\C0849 - DER\40_Emissao\03_GRD\0-GRDs_Enviadas DER\36ºMEDIÇÃO-26-06-2025 A 25-07-25\MR_DER-1112_25\" xr:uid="{67C752EC-9C0F-4646-AC3F-62F229C2A3FE}"/>
    <hyperlink ref="Y196" r:id="rId2294" display="pw:\\SRVPW3.pls.planservi.com.br:Projetos\Documents\C0849 - DER\40_Emissao\03_GRD\0-GRDs_Enviadas DER\36ºMEDIÇÃO-26-06-2025 A 25-07-25\MR_DER-1112_25\" xr:uid="{C1F0D4E6-3138-4136-95FB-6DE342FA8A80}"/>
    <hyperlink ref="Y197" r:id="rId2295" display="pw:\\SRVPW3.pls.planservi.com.br:Projetos\Documents\C0849 - DER\40_Emissao\03_GRD\0-GRDs_Enviadas DER\36ºMEDIÇÃO-26-06-2025 A 25-07-25\MR_DER-1112_25\" xr:uid="{363435F5-8EDE-4A8F-ACB1-53295892F53D}"/>
    <hyperlink ref="Y198" r:id="rId2296" display="pw:\\SRVPW3.pls.planservi.com.br:Projetos\Documents\C0849 - DER\40_Emissao\03_GRD\0-GRDs_Enviadas DER\36ºMEDIÇÃO-26-06-2025 A 25-07-25\MR_DER-1112_25\" xr:uid="{F9E1EBB8-2B51-4812-8B7A-EE36A5604C11}"/>
    <hyperlink ref="Y199" r:id="rId2297" display="pw:\\SRVPW3.pls.planservi.com.br:Projetos\Documents\C0849 - DER\40_Emissao\03_GRD\0-GRDs_Enviadas DER\36ºMEDIÇÃO-26-06-2025 A 25-07-25\MR_DER-1112_25\" xr:uid="{A17BEEC0-8B18-49DF-9937-7BB8A5B75B90}"/>
    <hyperlink ref="Y200" r:id="rId2298" display="pw:\\SRVPW3.pls.planservi.com.br:Projetos\Documents\C0849 - DER\40_Emissao\03_GRD\0-GRDs_Enviadas DER\36ºMEDIÇÃO-26-06-2025 A 25-07-25\MR_DER-1112_25\" xr:uid="{4A09387C-C007-4313-9B5B-23FF661663B3}"/>
    <hyperlink ref="Y201" r:id="rId2299" display="pw:\\SRVPW3.pls.planservi.com.br:Projetos\Documents\C0849 - DER\40_Emissao\03_GRD\0-GRDs_Enviadas DER\36ºMEDIÇÃO-26-06-2025 A 25-07-25\MR_DER-1112_25\" xr:uid="{FBA045A6-3E3B-4897-8FD7-1FB6EEEDD4C9}"/>
    <hyperlink ref="Y202" r:id="rId2300" display="pw:\\SRVPW3.pls.planservi.com.br:Projetos\Documents\C0849 - DER\40_Emissao\03_GRD\0-GRDs_Enviadas DER\36ºMEDIÇÃO-26-06-2025 A 25-07-25\MR_DER-1112_25\" xr:uid="{E987E86F-B2B7-43A8-B6D6-C2D95A200420}"/>
    <hyperlink ref="Y203" r:id="rId2301" display="pw:\\SRVPW3.pls.planservi.com.br:Projetos\Documents\C0849 - DER\40_Emissao\03_GRD\0-GRDs_Enviadas DER\36ºMEDIÇÃO-26-06-2025 A 25-07-25\MR_DER-1112_25\" xr:uid="{8992E5B5-356C-4467-BF98-2558D2E958E4}"/>
    <hyperlink ref="Y204" r:id="rId2302" display="pw:\\SRVPW3.pls.planservi.com.br:Projetos\Documents\C0849 - DER\40_Emissao\03_GRD\0-GRDs_Enviadas DER\36ºMEDIÇÃO-26-06-2025 A 25-07-25\MR_DER-1112_25\" xr:uid="{A7E589C5-7B64-4237-9DC9-4C6230586331}"/>
    <hyperlink ref="Y205" r:id="rId2303" display="pw:\\SRVPW3.pls.planservi.com.br:Projetos\Documents\C0849 - DER\40_Emissao\03_GRD\0-GRDs_Enviadas DER\36ºMEDIÇÃO-26-06-2025 A 25-07-25\MR_DER-1112_25\" xr:uid="{C11EF03B-BC8E-4477-86B5-D0355C155DFE}"/>
    <hyperlink ref="Y206" r:id="rId2304" display="pw:\\SRVPW3.pls.planservi.com.br:Projetos\Documents\C0849 - DER\40_Emissao\03_GRD\0-GRDs_Enviadas DER\36ºMEDIÇÃO-26-06-2025 A 25-07-25\MR_DER-1112_25\" xr:uid="{25AB33AC-73F3-440B-AF95-85930C9631B0}"/>
    <hyperlink ref="Y207" r:id="rId2305" display="pw:\\SRVPW3.pls.planservi.com.br:Projetos\Documents\C0849 - DER\40_Emissao\03_GRD\0-GRDs_Enviadas DER\36ºMEDIÇÃO-26-06-2025 A 25-07-25\MR_DER-1112_25\" xr:uid="{4434E601-6BF7-4A9F-9F92-4F7F6A9DC0F9}"/>
    <hyperlink ref="Y208" r:id="rId2306" display="pw:\\SRVPW3.pls.planservi.com.br:Projetos\Documents\C0849 - DER\40_Emissao\03_GRD\0-GRDs_Enviadas DER\36ºMEDIÇÃO-26-06-2025 A 25-07-25\MR_DER-1112_25\" xr:uid="{77BE249A-9B0E-4DC3-938A-F347D92784B0}"/>
    <hyperlink ref="Y209" r:id="rId2307" display="pw:\\SRVPW3.pls.planservi.com.br:Projetos\Documents\C0849 - DER\40_Emissao\03_GRD\0-GRDs_Enviadas DER\36ºMEDIÇÃO-26-06-2025 A 25-07-25\MR_DER-1112_25\" xr:uid="{E8ACB1DA-1F44-4693-9A81-AB47A8B2415D}"/>
    <hyperlink ref="Y211" r:id="rId2308" display="pw:\\SRVPW3.pls.planservi.com.br:Projetos\Documents\C0849 - DER\40_Emissao\03_GRD\0-GRDs_Enviadas DER\36ºMEDIÇÃO-26-06-2025 A 25-07-25\MR_DER-1112_25\" xr:uid="{2C0E956A-63B4-4CCC-946E-050DE8A941A2}"/>
    <hyperlink ref="AK210" r:id="rId2309" display="pw:\\SRVPW3.pls.planservi.com.br:Projetos\Documents\C0849 - DER\40_Emissao\03_GRD\0-GRDs_Enviadas DER\36ºMEDIÇÃO-26-06-2025 A 25-07-25\MR_DER-1112_25\" xr:uid="{DDE32857-4B58-4870-B93E-3A7840B52366}"/>
    <hyperlink ref="S565" r:id="rId2310" display="pw:\\SRVPW3.pls.planservi.com.br:Projetos\Documents\C0849 - DER\40_Emissao\03_GRD\0-GRDs_Enviadas DER\36ºMEDIÇÃO-26-06-2025 A 25-07-25\MR_DER-1111_25\" xr:uid="{B5ADDFDA-4B96-4518-99A5-5A706B0D3197}"/>
    <hyperlink ref="CS247" r:id="rId2311" display="pw:\\SRVPW3.pls.planservi.com.br:Projetos\Documents\C0849 - DER\40_Emissao\03_GRD\0-GRDs_Enviadas DER\37ºMEDIÇÃO-26-07-2025 A 25-08-25\MR_DER-1125_25\" xr:uid="{354EB2FE-DD43-4E36-BA97-1C301C13766E}"/>
    <hyperlink ref="M553" r:id="rId2312" display="pw:\\SRVPW3.pls.planservi.com.br:Projetos\Documents\C0849 - DER\40_Emissao\03_GRD\0-GRDs_Enviadas DER\37ºMEDIÇÃO-26-07-2025 A 25-08-25\MR_DER-1131_25\" xr:uid="{95BF0A29-3855-4BE0-B98F-3C27A7DEB66F}"/>
    <hyperlink ref="M554" r:id="rId2313" display="pw:\\SRVPW3.pls.planservi.com.br:Projetos\Documents\C0849 - DER\40_Emissao\03_GRD\0-GRDs_Enviadas DER\37ºMEDIÇÃO-26-07-2025 A 25-08-25\MR_DER-1131_25\" xr:uid="{230176DF-CE73-4D19-9615-3FCD68FC604D}"/>
    <hyperlink ref="M555" r:id="rId2314" display="pw:\\SRVPW3.pls.planservi.com.br:Projetos\Documents\C0849 - DER\40_Emissao\03_GRD\0-GRDs_Enviadas DER\37ºMEDIÇÃO-26-07-2025 A 25-08-25\MR_DER-1131_25\" xr:uid="{6635D6C1-3F87-46FA-99D5-360BB1736041}"/>
    <hyperlink ref="M556" r:id="rId2315" display="pw:\\SRVPW3.pls.planservi.com.br:Projetos\Documents\C0849 - DER\40_Emissao\03_GRD\0-GRDs_Enviadas DER\37ºMEDIÇÃO-26-07-2025 A 25-08-25\MR_DER-1131_25\" xr:uid="{DFA80006-B22E-42BA-BC74-A723E7239685}"/>
    <hyperlink ref="M557" r:id="rId2316" display="pw:\\SRVPW3.pls.planservi.com.br:Projetos\Documents\C0849 - DER\40_Emissao\03_GRD\0-GRDs_Enviadas DER\37ºMEDIÇÃO-26-07-2025 A 25-08-25\MR_DER-1131_25\" xr:uid="{C103EDFE-70B8-4C18-B34D-0FD74B4139E6}"/>
    <hyperlink ref="M558" r:id="rId2317" display="pw:\\SRVPW3.pls.planservi.com.br:Projetos\Documents\C0849 - DER\40_Emissao\03_GRD\0-GRDs_Enviadas DER\37ºMEDIÇÃO-26-07-2025 A 25-08-25\MR_DER-1131_25\" xr:uid="{83B26C2B-0576-45EB-ABB1-0FFDC9047D5E}"/>
    <hyperlink ref="M138" r:id="rId2318" display="pw:\\SRVPW3.pls.planservi.com.br:Projetos\Documents\C0849 - DER\40_Emissao\03_GRD\0-GRDs_Enviadas DER\37ºMEDIÇÃO-26-07-2025 A 25-08-25\MR_DER-1133_25\" xr:uid="{D6990BD8-95ED-48F3-8A6D-6CB2C579A9C3}"/>
    <hyperlink ref="M139" r:id="rId2319" display="pw:\\SRVPW3.pls.planservi.com.br:Projetos\Documents\C0849 - DER\40_Emissao\03_GRD\0-GRDs_Enviadas DER\37ºMEDIÇÃO-26-07-2025 A 25-08-25\MR_DER-1133_25\" xr:uid="{3667224E-7AD3-4496-B90B-F1DD3F4E279E}"/>
    <hyperlink ref="M140" r:id="rId2320" display="pw:\\SRVPW3.pls.planservi.com.br:Projetos\Documents\C0849 - DER\40_Emissao\03_GRD\0-GRDs_Enviadas DER\37ºMEDIÇÃO-26-07-2025 A 25-08-25\MR_DER-1133_25\" xr:uid="{8D2BCFF3-E8A2-42A4-ABEC-8284EBCCC019}"/>
    <hyperlink ref="M141" r:id="rId2321" display="pw:\\SRVPW3.pls.planservi.com.br:Projetos\Documents\C0849 - DER\40_Emissao\03_GRD\0-GRDs_Enviadas DER\37ºMEDIÇÃO-26-07-2025 A 25-08-25\MR_DER-1133_25\" xr:uid="{35AFC339-C358-43F5-B79B-7CAA8DCFBEC3}"/>
    <hyperlink ref="M142" r:id="rId2322" display="pw:\\SRVPW3.pls.planservi.com.br:Projetos\Documents\C0849 - DER\40_Emissao\03_GRD\0-GRDs_Enviadas DER\37ºMEDIÇÃO-26-07-2025 A 25-08-25\MR_DER-1133_25\" xr:uid="{0D699A51-7300-47B6-B825-4A507B6222D1}"/>
    <hyperlink ref="BI107" r:id="rId2323" display="pw:\\SRVPW3.pls.planservi.com.br:Projetos\Documents\C0849 - DER\40_Emissao\03_GRD\0-GRDs_Enviadas DER\37ºMEDIÇÃO-26-07-2025 A 25-08-25\MR_DER-1133_25\" xr:uid="{2558D681-0469-49E5-BD2D-231F968E8AFC}"/>
    <hyperlink ref="BI108" r:id="rId2324" display="pw:\\SRVPW3.pls.planservi.com.br:Projetos\Documents\C0849 - DER\40_Emissao\03_GRD\0-GRDs_Enviadas DER\37ºMEDIÇÃO-26-07-2025 A 25-08-25\MR_DER-1133_25\" xr:uid="{E90F583C-75EE-4A32-874C-3CE131E0A36A}"/>
    <hyperlink ref="BI109" r:id="rId2325" display="pw:\\SRVPW3.pls.planservi.com.br:Projetos\Documents\C0849 - DER\40_Emissao\03_GRD\0-GRDs_Enviadas DER\37ºMEDIÇÃO-26-07-2025 A 25-08-25\MR_DER-1133_25\" xr:uid="{38B877D3-878D-4EBC-8ABC-79501EADC62F}"/>
    <hyperlink ref="AX566" r:id="rId2326" display="pw:\\SRVPW3.pls.planservi.com.br:Projetos\Documents\C0849 - DER\40_Emissao\03_GRD\0-GRDs_Enviadas DER\37ºMEDIÇÃO-26-07-2025 A 25-08-25\MR_DER-1139_25\" xr:uid="{B2F61582-29DA-402E-927C-04D9781B42FC}"/>
    <hyperlink ref="AX567" r:id="rId2327" display="pw:\\SRVPW3.pls.planservi.com.br:Projetos\Documents\C0849 - DER\40_Emissao\03_GRD\0-GRDs_Enviadas DER\37ºMEDIÇÃO-26-07-2025 A 25-08-25\MR_DER-1139_25\" xr:uid="{3E0F0B10-2974-4489-8848-17C84B25EAE4}"/>
    <hyperlink ref="AE568" r:id="rId2328" display="pw:\\SRVPW3.pls.planservi.com.br:Projetos\Documents\C0849 - DER\40_Emissao\03_GRD\0-GRDs_Enviadas DER\37ºMEDIÇÃO-26-07-2025 A 25-08-25\MR_DER-1139_25\" xr:uid="{04D5BF39-882D-4093-9468-0558475C8006}"/>
    <hyperlink ref="AE569" r:id="rId2329" display="pw:\\SRVPW3.pls.planservi.com.br:Projetos\Documents\C0849 - DER\40_Emissao\03_GRD\0-GRDs_Enviadas DER\37ºMEDIÇÃO-26-07-2025 A 25-08-25\MR_DER-1139_25\" xr:uid="{299293E7-E66A-4012-B73A-BD001D955A37}"/>
    <hyperlink ref="M559" r:id="rId2330" display="pw:\\SRVPW3.pls.planservi.com.br:Projetos\Documents\C0849 - DER\40_Emissao\03_GRD\0-GRDs_Enviadas DER\37ºMEDIÇÃO-26-07-2025 A 25-08-25\MR_DER-1150_25\" xr:uid="{AFE19F3A-8AD0-4630-AEEA-2C2ADB562AB2}"/>
    <hyperlink ref="M144" r:id="rId2331" display="pw:\\SRVPW3.pls.planservi.com.br:Projetos\Documents\C0849 - DER\40_Emissao\03_GRD\0-GRDs_Enviadas DER\38°MEDIÇÃO-26-08-2025 A 25-09-25\MR_DER-1152_25\" xr:uid="{4F4647EE-1115-43E1-A95B-D3060FBDAEF7}"/>
    <hyperlink ref="Y570" r:id="rId2332" display="pw:\\SRVPW3.pls.planservi.com.br:Projetos\Documents\C0849 - DER\40_Emissao\03_GRD\0-GRDs_Enviadas DER\38°MEDIÇÃO-26-08-2025 A 25-09-25\MR_DER-1153_25\" xr:uid="{B59125C9-3E82-422F-81EC-26AD7685FE7B}"/>
    <hyperlink ref="Y571" r:id="rId2333" display="pw:\\SRVPW3.pls.planservi.com.br:Projetos\Documents\C0849 - DER\40_Emissao\03_GRD\0-GRDs_Enviadas DER\38°MEDIÇÃO-26-08-2025 A 25-09-25\MR_DER-1153_25\" xr:uid="{9B57CAA3-62F2-458E-87AA-B1BDCC0217A8}"/>
    <hyperlink ref="BO107" r:id="rId2334" display="pw:\\SRVPW3.pls.planservi.com.br:Projetos\Documents\C0849 - DER\40_Emissao\03_GRD\0-GRDs_Enviadas DER\38°MEDIÇÃO-26-08-2025 A 25-09-25\MR_DER-1158_25\" xr:uid="{D4C640DB-526A-493B-8497-2D6A34A63189}"/>
    <hyperlink ref="BO108" r:id="rId2335" display="pw:\\SRVPW3.pls.planservi.com.br:Projetos\Documents\C0849 - DER\40_Emissao\03_GRD\0-GRDs_Enviadas DER\38°MEDIÇÃO-26-08-2025 A 25-09-25\MR_DER-1158_25\" xr:uid="{4162760B-1D31-4404-91D5-89C32BE1D2D4}"/>
    <hyperlink ref="BO109" r:id="rId2336" display="pw:\\SRVPW3.pls.planservi.com.br:Projetos\Documents\C0849 - DER\40_Emissao\03_GRD\0-GRDs_Enviadas DER\38°MEDIÇÃO-26-08-2025 A 25-09-25\MR_DER-1158_25\" xr:uid="{95BB8700-3F4E-4CF0-B523-5BB2738D9E2F}"/>
    <hyperlink ref="BO110" r:id="rId2337" display="pw:\\SRVPW3.pls.planservi.com.br:Projetos\Documents\C0849 - DER\40_Emissao\03_GRD\0-GRDs_Enviadas DER\38°MEDIÇÃO-26-08-2025 A 25-09-25\MR_DER-1158_25\" xr:uid="{42CCF6B3-796A-4E94-879F-79F21DDF78CA}"/>
    <hyperlink ref="BO111" r:id="rId2338" display="pw:\\SRVPW3.pls.planservi.com.br:Projetos\Documents\C0849 - DER\40_Emissao\03_GRD\0-GRDs_Enviadas DER\38°MEDIÇÃO-26-08-2025 A 25-09-25\MR_DER-1158_25\" xr:uid="{7FE45908-E125-42F2-BEF6-2270CD5128CB}"/>
    <hyperlink ref="BO125" r:id="rId2339" display="pw:\\SRVPW3.pls.planservi.com.br:Projetos\Documents\C0849 - DER\40_Emissao\03_GRD\0-GRDs_Enviadas DER\38°MEDIÇÃO-26-08-2025 A 25-09-25\MR_DER-1158_25\" xr:uid="{2466324A-30FB-4260-B8A4-E05AA7367AD1}"/>
    <hyperlink ref="BO126" r:id="rId2340" display="pw:\\SRVPW3.pls.planservi.com.br:Projetos\Documents\C0849 - DER\40_Emissao\03_GRD\0-GRDs_Enviadas DER\38°MEDIÇÃO-26-08-2025 A 25-09-25\MR_DER-1158_25\" xr:uid="{E13E9F0B-8BB8-4BD1-AF32-771735ABBD2D}"/>
    <hyperlink ref="BO112" r:id="rId2341" display="pw:\\SRVPW3.pls.planservi.com.br:Projetos\Documents\C0849 - DER\40_Emissao\03_GRD\0-GRDs_Enviadas DER\38°MEDIÇÃO-26-08-2025 A 25-09-25\MR_DER-1158_25\" xr:uid="{15F97133-CE6D-4A89-A45B-769C4153E8FC}"/>
    <hyperlink ref="BO135" r:id="rId2342" display="pw:\\SRVPW3.pls.planservi.com.br:Projetos\Documents\C0849 - DER\40_Emissao\03_GRD\0-GRDs_Enviadas DER\38°MEDIÇÃO-26-08-2025 A 25-09-25\MR_DER-1158_25\" xr:uid="{30652D3A-0016-4CD0-8870-B83E538035C2}"/>
    <hyperlink ref="BU136" r:id="rId2343" display="pw:\\SRVPW3.pls.planservi.com.br:Projetos\Documents\C0849 - DER\40_Emissao\03_GRD\0-GRDs_Enviadas DER\38°MEDIÇÃO-26-08-2025 A 25-09-25\MR_DER-1158_25\" xr:uid="{009A37D2-E2F2-4EDB-BE82-5C64220890D2}"/>
    <hyperlink ref="M134" r:id="rId2344" display="pw:\\SRVPW3.pls.planservi.com.br:Projetos\Documents\C0849 - DER\40_Emissao\03_GRD\0-GRDs_Enviadas DER\37ºMEDIÇÃO-26-07-2025 A 25-08-25\MR_DER-1133_25\" xr:uid="{D649E9B4-7126-45E2-92FD-1C0BAA99897C}"/>
    <hyperlink ref="S134" r:id="rId2345" display="pw:\\SRVPW3.pls.planservi.com.br:Projetos\Documents\C0849 - DER\40_Emissao\03_GRD\0-GRDs_Enviadas DER\38°MEDIÇÃO-26-08-2025 A 25-09-25\MR_DER-1158_25\" xr:uid="{F9CE65A0-B3A3-4E97-B802-0F83FA2EAF7E}"/>
    <hyperlink ref="BI24" r:id="rId2346" display="pw:\\SRVPW3.pls.planservi.com.br:Projetos\Documents\C0849 - DER\40_Emissao\03_GRD\0-GRDs_Enviadas DER\38°MEDIÇÃO-26-08-2025 A 25-09-25\MR_DER-1172_25\" xr:uid="{3075C3E1-AB73-40EB-8DB9-289DB85E1DBA}"/>
    <hyperlink ref="BC88" r:id="rId2347" display="pw:\\SRVPW3.pls.planservi.com.br:Projetos\Documents\C0849 - DER\40_Emissao\03_GRD\0-GRDs_Enviadas DER\38°MEDIÇÃO-26-08-2025 A 25-09-25\MR_DER-1180_25\" xr:uid="{D2303D80-8A08-4279-A564-811BAFB0DA51}"/>
    <hyperlink ref="BC89" r:id="rId2348" display="pw:\\SRVPW3.pls.planservi.com.br:Projetos\Documents\C0849 - DER\40_Emissao\03_GRD\0-GRDs_Enviadas DER\38°MEDIÇÃO-26-08-2025 A 25-09-25\MR_DER-1180_25\" xr:uid="{76CE6186-C9D5-4E4B-8FF3-FA5B4A7537F3}"/>
    <hyperlink ref="BC90" r:id="rId2349" display="pw:\\SRVPW3.pls.planservi.com.br:Projetos\Documents\C0849 - DER\40_Emissao\03_GRD\0-GRDs_Enviadas DER\38°MEDIÇÃO-26-08-2025 A 25-09-25\MR_DER-1180_25\" xr:uid="{DA0130C4-8EFD-429F-B49F-9E5DEB5D50F5}"/>
    <hyperlink ref="BC91" r:id="rId2350" display="pw:\\SRVPW3.pls.planservi.com.br:Projetos\Documents\C0849 - DER\40_Emissao\03_GRD\0-GRDs_Enviadas DER\38°MEDIÇÃO-26-08-2025 A 25-09-25\MR_DER-1180_25\" xr:uid="{5ACB5079-28E0-4DEB-995D-19E6D2919FFB}"/>
    <hyperlink ref="BC92" r:id="rId2351" display="pw:\\SRVPW3.pls.planservi.com.br:Projetos\Documents\C0849 - DER\40_Emissao\03_GRD\0-GRDs_Enviadas DER\38°MEDIÇÃO-26-08-2025 A 25-09-25\MR_DER-1180_25\" xr:uid="{49EB8CD6-13E3-4D33-81F3-E5F2E789CFD5}"/>
    <hyperlink ref="BC96" r:id="rId2352" display="pw:\\SRVPW3.pls.planservi.com.br:Projetos\Documents\C0849 - DER\40_Emissao\03_GRD\0-GRDs_Enviadas DER\38°MEDIÇÃO-26-08-2025 A 25-09-25\MR_DER-1180_25\" xr:uid="{DE464E33-40F6-4584-9C47-0B594F66ED4E}"/>
    <hyperlink ref="BC97" r:id="rId2353" display="pw:\\SRVPW3.pls.planservi.com.br:Projetos\Documents\C0849 - DER\40_Emissao\03_GRD\0-GRDs_Enviadas DER\38°MEDIÇÃO-26-08-2025 A 25-09-25\MR_DER-1180_25\" xr:uid="{7CA36641-EEB1-4888-82E5-3C8E048B5517}"/>
    <hyperlink ref="BC99" r:id="rId2354" display="pw:\\SRVPW3.pls.planservi.com.br:Projetos\Documents\C0849 - DER\40_Emissao\03_GRD\0-GRDs_Enviadas DER\38°MEDIÇÃO-26-08-2025 A 25-09-25\MR_DER-1180_25\" xr:uid="{40B34180-0B4D-45DB-BCEB-AF936E047817}"/>
    <hyperlink ref="BO100" r:id="rId2355" display="pw:\\SRVPW3.pls.planservi.com.br:Projetos\Documents\C0849 - DER\40_Emissao\03_GRD\0-GRDs_Enviadas DER\38°MEDIÇÃO-26-08-2025 A 25-09-25\MR_DER-1180_25\" xr:uid="{A3D77304-BC7F-4AF2-98CF-7701D8DFF876}"/>
    <hyperlink ref="BI102" r:id="rId2356" display="pw:\\SRVPW3.pls.planservi.com.br:Projetos\Documents\C0849 - DER\40_Emissao\03_GRD\0-GRDs_Enviadas DER\38°MEDIÇÃO-26-08-2025 A 25-09-25\MR_DER-1180_25\" xr:uid="{8107D551-1086-48EF-8A9D-6D7AD93E0F2C}"/>
    <hyperlink ref="BU110" r:id="rId2357" display="pw:\\SRVPW3.pls.planservi.com.br:Projetos\Documents\C0849 - DER\40_Emissao\03_GRD\0-GRDs_Enviadas DER\38°MEDIÇÃO-26-08-2025 A 25-09-25\MR_DER-1189_25\" xr:uid="{61EEE393-4D57-465B-BEAB-904C671EA600}"/>
    <hyperlink ref="BU111" r:id="rId2358" display="pw:\\SRVPW3.pls.planservi.com.br:Projetos\Documents\C0849 - DER\40_Emissao\03_GRD\0-GRDs_Enviadas DER\38°MEDIÇÃO-26-08-2025 A 25-09-25\MR_DER-1189_25\" xr:uid="{701AA10F-D6FC-498C-A972-06E8E34AD15E}"/>
    <hyperlink ref="CA136" r:id="rId2359" display="pw:\\SRVPW3.pls.planservi.com.br:Projetos\Documents\C0849 - DER\40_Emissao\03_GRD\0-GRDs_Enviadas DER\38°MEDIÇÃO-26-08-2025 A 25-09-25\MR_DER-1189_25\" xr:uid="{446C51BC-AE0A-4B1B-86C6-10EDBD3F12BC}"/>
    <hyperlink ref="BU126" r:id="rId2360" display="pw:\\SRVPW3.pls.planservi.com.br:Projetos\Documents\C0849 - DER\40_Emissao\03_GRD\0-GRDs_Enviadas DER\38°MEDIÇÃO-26-08-2025 A 25-09-25\MR_DER-1189_25\" xr:uid="{6DB8AA85-C8A2-434E-9B09-5415F422C02F}"/>
    <hyperlink ref="BC566" r:id="rId2361" display="pw:\\SRVPW3.pls.planservi.com.br:Projetos\Documents\C0849 - DER\40_Emissao\03_GRD\0-GRDs_Enviadas DER\38°MEDIÇÃO-26-08-2025 A 25-09-25\MR_DER-1191_25\" xr:uid="{4C958536-7316-44F2-8357-21C924B2F829}"/>
    <hyperlink ref="BC567" r:id="rId2362" display="pw:\\SRVPW3.pls.planservi.com.br:Projetos\Documents\C0849 - DER\40_Emissao\03_GRD\0-GRDs_Enviadas DER\38°MEDIÇÃO-26-08-2025 A 25-09-25\MR_DER-1191_25\" xr:uid="{883743D9-C01D-4913-856A-A8444A02C008}"/>
    <hyperlink ref="AK568" r:id="rId2363" display="pw:\\SRVPW3.pls.planservi.com.br:Projetos\Documents\C0849 - DER\40_Emissao\03_GRD\0-GRDs_Enviadas DER\38°MEDIÇÃO-26-08-2025 A 25-09-25\MR_DER-1191_25\" xr:uid="{C600DD1C-B439-44D6-9B42-B334F2AE2487}"/>
    <hyperlink ref="AK569" r:id="rId2364" display="pw:\\SRVPW3.pls.planservi.com.br:Projetos\Documents\C0849 - DER\40_Emissao\03_GRD\0-GRDs_Enviadas DER\38°MEDIÇÃO-26-08-2025 A 25-09-25\MR_DER-1191_25\" xr:uid="{9EB7FF69-C112-4496-A4EE-07BE96A9489F}"/>
    <hyperlink ref="S559" r:id="rId2365" display="pw:\\SRVPW3.pls.planservi.com.br:Projetos\Documents\C0849 - DER\40_Emissao\03_GRD\0-GRDs_Enviadas DER\38°MEDIÇÃO-26-08-2025 A 25-09-25\MR_DER-1194_25\" xr:uid="{3B1502CC-7B2F-4330-A4D1-802B1524C49B}"/>
    <hyperlink ref="S362" r:id="rId2366" display="pw:\\SRVPW3.pls.planservi.com.br:Projetos\Documents\C0849 - DER\40_Emissao\03_GRD\0-GRDs_Enviadas DER\38°MEDIÇÃO-26-08-2025 A 25-09-25\MR_DER-1198_25\" xr:uid="{9115A1C1-B963-471E-9E99-2B2FA0F1BE7E}"/>
    <hyperlink ref="S398" r:id="rId2367" display="pw:\\SRVPW3.pls.planservi.com.br:Projetos\Documents\C0849 - DER\40_Emissao\03_GRD\0-GRDs_Enviadas DER\38°MEDIÇÃO-26-08-2025 A 25-09-25\MR_DER-1198_25\" xr:uid="{98F23238-674C-4297-B655-EF96B9A19DBA}"/>
    <hyperlink ref="S435" r:id="rId2368" display="pw:\\SRVPW3.pls.planservi.com.br:Projetos\Documents\C0849 - DER\40_Emissao\03_GRD\0-GRDs_Enviadas DER\38°MEDIÇÃO-26-08-2025 A 25-09-25\MR_DER-1198_25\" xr:uid="{53366573-03AF-4643-AA2F-CDA470775D15}"/>
    <hyperlink ref="S475" r:id="rId2369" display="pw:\\SRVPW3.pls.planservi.com.br:Projetos\Documents\C0849 - DER\40_Emissao\03_GRD\0-GRDs_Enviadas DER\38°MEDIÇÃO-26-08-2025 A 25-09-25\MR_DER-1198_25\" xr:uid="{E54E38B0-B339-42B7-A98C-0C8A37210778}"/>
    <hyperlink ref="S553" r:id="rId2370" display="pw:\\SRVPW3.pls.planservi.com.br:Projetos\Documents\C0849 - DER\40_Emissao\03_GRD\0-GRDs_Enviadas DER\38°MEDIÇÃO-26-08-2025 A 25-09-25\MR_DER-1199_25\" xr:uid="{CC13855C-5104-418F-BA64-20B7A8A5C459}"/>
    <hyperlink ref="S554" r:id="rId2371" display="pw:\\SRVPW3.pls.planservi.com.br:Projetos\Documents\C0849 - DER\40_Emissao\03_GRD\0-GRDs_Enviadas DER\38°MEDIÇÃO-26-08-2025 A 25-09-25\MR_DER-1199_25\" xr:uid="{A5F6AC2F-45E2-4B4A-883E-BD2013E12CB2}"/>
    <hyperlink ref="S555" r:id="rId2372" display="pw:\\SRVPW3.pls.planservi.com.br:Projetos\Documents\C0849 - DER\40_Emissao\03_GRD\0-GRDs_Enviadas DER\38°MEDIÇÃO-26-08-2025 A 25-09-25\MR_DER-1199_25\" xr:uid="{0C8530C9-E8E6-4D59-85F2-B2D66D71065D}"/>
    <hyperlink ref="S556" r:id="rId2373" display="pw:\\SRVPW3.pls.planservi.com.br:Projetos\Documents\C0849 - DER\40_Emissao\03_GRD\0-GRDs_Enviadas DER\38°MEDIÇÃO-26-08-2025 A 25-09-25\MR_DER-1199_25\" xr:uid="{7D62B842-A795-4329-A19D-1421180396C5}"/>
    <hyperlink ref="S557" r:id="rId2374" display="pw:\\SRVPW3.pls.planservi.com.br:Projetos\Documents\C0849 - DER\40_Emissao\03_GRD\0-GRDs_Enviadas DER\38°MEDIÇÃO-26-08-2025 A 25-09-25\MR_DER-1199_25\" xr:uid="{D4C773F6-16C3-40F1-95FE-D31CAC9D1CA8}"/>
    <hyperlink ref="S558" r:id="rId2375" display="pw:\\SRVPW3.pls.planservi.com.br:Projetos\Documents\C0849 - DER\40_Emissao\03_GRD\0-GRDs_Enviadas DER\38°MEDIÇÃO-26-08-2025 A 25-09-25\MR_DER-1199_25\" xr:uid="{C6272EC4-976B-4999-83B7-C044399E9FB3}"/>
    <hyperlink ref="BU107" r:id="rId2376" display="pw:\\SRVPW3.pls.planservi.com.br:Projetos\Documents\C0849 - DER\40_Emissao\03_GRD\0-GRDs_Enviadas DER\38°MEDIÇÃO-26-08-2025 A 25-09-25\MR_DER-1218_25\" xr:uid="{020C4933-8177-4CD4-B409-86F422D640FD}"/>
    <hyperlink ref="BU108" r:id="rId2377" display="pw:\\SRVPW3.pls.planservi.com.br:Projetos\Documents\C0849 - DER\40_Emissao\03_GRD\0-GRDs_Enviadas DER\38°MEDIÇÃO-26-08-2025 A 25-09-25\MR_DER-1218_25\" xr:uid="{0EE0AA73-53E5-418B-9CB7-0273CA2410CD}"/>
    <hyperlink ref="BU109" r:id="rId2378" display="pw:\\SRVPW3.pls.planservi.com.br:Projetos\Documents\C0849 - DER\40_Emissao\03_GRD\0-GRDs_Enviadas DER\38°MEDIÇÃO-26-08-2025 A 25-09-25\MR_DER-1218_25\" xr:uid="{AA04DC24-1BD5-402B-9CDF-8321BDBEE105}"/>
    <hyperlink ref="CA110" r:id="rId2379" display="pw:\\SRVPW3.pls.planservi.com.br:Projetos\Documents\C0849 - DER\40_Emissao\03_GRD\0-GRDs_Enviadas DER\38°MEDIÇÃO-26-08-2025 A 25-09-25\MR_DER-1218_25\" xr:uid="{6A993C16-2169-4143-9C44-0CCA9D7091A0}"/>
    <hyperlink ref="CA111" r:id="rId2380" display="pw:\\SRVPW3.pls.planservi.com.br:Projetos\Documents\C0849 - DER\40_Emissao\03_GRD\0-GRDs_Enviadas DER\38°MEDIÇÃO-26-08-2025 A 25-09-25\MR_DER-1218_25\" xr:uid="{D1C9B428-6483-4C3D-B0CF-9BDF7DE3B0C5}"/>
    <hyperlink ref="BU112" r:id="rId2381" display="pw:\\SRVPW3.pls.planservi.com.br:Projetos\Documents\C0849 - DER\40_Emissao\03_GRD\0-GRDs_Enviadas DER\38°MEDIÇÃO-26-08-2025 A 25-09-25\MR_DER-1189_25\" xr:uid="{C278D736-C53D-4A99-BEEB-ABD0904C075C}"/>
    <hyperlink ref="BU125" r:id="rId2382" display="pw:\\SRVPW3.pls.planservi.com.br:Projetos\Documents\C0849 - DER\40_Emissao\03_GRD\0-GRDs_Enviadas DER\38°MEDIÇÃO-26-08-2025 A 25-09-25\MR_DER-1218_25\" xr:uid="{4FD552CB-577C-4BF5-B182-67BBB43B9153}"/>
    <hyperlink ref="CA126" r:id="rId2383" display="pw:\\SRVPW3.pls.planservi.com.br:Projetos\Documents\C0849 - DER\40_Emissao\03_GRD\0-GRDs_Enviadas DER\38°MEDIÇÃO-26-08-2025 A 25-09-25\MR_DER-1218_25\" xr:uid="{8DFAD619-C188-4352-9D3D-0A8518A412AE}"/>
    <hyperlink ref="CA112" r:id="rId2384" display="pw:\\SRVPW3.pls.planservi.com.br:Projetos\Documents\C0849 - DER\40_Emissao\03_GRD\0-GRDs_Enviadas DER\38°MEDIÇÃO-26-08-2025 A 25-09-25\MR_DER-1218_25\" xr:uid="{41235E2B-B1B7-4C6C-97EC-0DB7A3BF777F}"/>
    <hyperlink ref="Y134" r:id="rId2385" display="pw:\\SRVPW3.pls.planservi.com.br:Projetos\Documents\C0849 - DER\40_Emissao\03_GRD\0-GRDs_Enviadas DER\38°MEDIÇÃO-26-08-2025 A 25-09-25\MR_DER-1218_25\" xr:uid="{7318F272-F41D-4B7A-9795-9892EFBC8F03}"/>
    <hyperlink ref="CG136" r:id="rId2386" display="pw:\\SRVPW3.pls.planservi.com.br:Projetos\Documents\C0849 - DER\40_Emissao\03_GRD\0-GRDs_Enviadas DER\38°MEDIÇÃO-26-08-2025 A 25-09-25\MR_DER-1218_25\" xr:uid="{D8C91D88-492E-4260-A53E-DC3B17CD2964}"/>
    <hyperlink ref="BI566" r:id="rId2387" display="pw:\\SRVPW3.pls.planservi.com.br:Projetos\Documents\C0849 - DER\40_Emissao\03_GRD\0-GRDs_Enviadas DER\38°MEDIÇÃO-26-08-2025 A 25-09-25\MR_DER-1229_25\" xr:uid="{CFC8B90F-1AF7-47FC-834E-C2D1AED23F74}"/>
    <hyperlink ref="BI567" r:id="rId2388" display="pw:\\SRVPW3.pls.planservi.com.br:Projetos\Documents\C0849 - DER\40_Emissao\03_GRD\0-GRDs_Enviadas DER\38°MEDIÇÃO-26-08-2025 A 25-09-25\MR_DER-1229_25\" xr:uid="{4BD54AA2-26DA-40CB-B0EA-250F41088AA0}"/>
    <hyperlink ref="AQ568" r:id="rId2389" display="pw:\\SRVPW3.pls.planservi.com.br:Projetos\Documents\C0849 - DER\40_Emissao\03_GRD\0-GRDs_Enviadas DER\38°MEDIÇÃO-26-08-2025 A 25-09-25\MR_DER-1229_25\" xr:uid="{C6DC2B6C-5820-455D-9630-46074DF198E7}"/>
    <hyperlink ref="AQ569" r:id="rId2390" display="pw:\\SRVPW3.pls.planservi.com.br:Projetos\Documents\C0849 - DER\40_Emissao\03_GRD\0-GRDs_Enviadas DER\38°MEDIÇÃO-26-08-2025 A 25-09-25\MR_DER-1229_25\" xr:uid="{6DF19B1E-64E5-4DC7-B670-D3B34A40274A}"/>
    <hyperlink ref="AE570" r:id="rId2391" display="pw:\\SRVPW3.pls.planservi.com.br:Projetos\Documents\C0849 - DER\40_Emissao\03_GRD\0-GRDs_Enviadas DER\38°MEDIÇÃO-26-08-2025 A 25-09-25\MR_DER-1231_25\" xr:uid="{0962EAB5-F30E-45C5-B515-8A0DF9C6B884}"/>
    <hyperlink ref="AE571" r:id="rId2392" display="pw:\\SRVPW3.pls.planservi.com.br:Projetos\Documents\C0849 - DER\40_Emissao\03_GRD\0-GRDs_Enviadas DER\38°MEDIÇÃO-26-08-2025 A 25-09-25\MR_DER-1231_25\" xr:uid="{384AFA8F-3E13-4BA7-AF64-1338840B1D1D}"/>
    <hyperlink ref="BU135" r:id="rId2393" display="pw:\\SRVPW3.pls.planservi.com.br:Projetos\Documents\C0849 - DER\40_Emissao\03_GRD\0-GRDs_Enviadas DER\38°MEDIÇÃO-26-08-2025 A 25-09-25\MR_DER-1232_25\" xr:uid="{1DA5332F-CE0A-4267-BF89-BAD58D9CE9CC}"/>
    <hyperlink ref="BO24" r:id="rId2394" display="pw:\\SRVPW3.pls.planservi.com.br:Projetos\Documents\C0849 - DER\40_Emissao\03_GRD\0-GRDs_Enviadas DER\39°MEDIÇÃO-26-09-2025 A 25-10-25\MR_DER-1241_25\" xr:uid="{A1791454-3B62-493D-9FC1-48614DC66C22}"/>
    <hyperlink ref="AK571" r:id="rId2395" display="pw:\\SRVPW3.pls.planservi.com.br:Projetos\Documents\C0849 - DER\40_Emissao\03_GRD\0-GRDs_Enviadas DER\39°MEDIÇÃO-26-09-2025 A 25-10-25\MR_DER-1269_25\" xr:uid="{6C5C78B7-108C-4620-A790-D6961DC60EB1}"/>
    <hyperlink ref="AX569" r:id="rId2396" display="pw:\\SRVPW3.pls.planservi.com.br:Projetos\Documents\C0849 - DER\40_Emissao\03_GRD\0-GRDs_Enviadas DER\39°MEDIÇÃO-26-09-2025 A 25-10-25\MR_DER-1271_25\" xr:uid="{2D432B9C-D4BC-459A-9938-6262D616F3C9}"/>
    <hyperlink ref="AX568" r:id="rId2397" display="pw:\\SRVPW3.pls.planservi.com.br:Projetos\Documents\C0849 - DER\40_Emissao\03_GRD\0-GRDs_Enviadas DER\39°MEDIÇÃO-26-09-2025 A 25-10-25\MR_DER-1271_25\" xr:uid="{28BD1670-3177-4A9B-9B65-1DEBD85442CC}"/>
    <hyperlink ref="BO567" r:id="rId2398" display="pw:\\SRVPW3.pls.planservi.com.br:Projetos\Documents\C0849 - DER\40_Emissao\03_GRD\0-GRDs_Enviadas DER\39°MEDIÇÃO-26-09-2025 A 25-10-25\MR_DER-1271_25\" xr:uid="{DF1AD97F-B75B-4D60-9F32-2EFEA17B8563}"/>
    <hyperlink ref="BO566" r:id="rId2399" display="pw:\\SRVPW3.pls.planservi.com.br:Projetos\Documents\C0849 - DER\40_Emissao\03_GRD\0-GRDs_Enviadas DER\39°MEDIÇÃO-26-09-2025 A 25-10-25\MR_DER-1271_25\" xr:uid="{EB8EB0AE-E932-4872-9690-1B03BC66CF9F}"/>
    <hyperlink ref="Y560" r:id="rId2400" display="pw:\\SRVPW3.pls.planservi.com.br:Projetos\Documents\C0849 - DER\40_Emissao\03_GRD\0-GRDs_Enviadas DER\39°MEDIÇÃO-26-09-2025 A 25-10-25\MR_DER-1275_25\" xr:uid="{331EB9B6-66D1-4EE4-8140-2C88A7ECB2E3}"/>
    <hyperlink ref="S29" r:id="rId2401" display="pw:\\SRVPW3.pls.planservi.com.br:Projetos\Documents\C0849 - DER\40_Emissao\03_GRD\0-GRDs_Enviadas DER\39°MEDIÇÃO-26-09-2025 A 25-10-25\MR_DER-1275_25\" xr:uid="{5256EB87-2ACC-4B7B-B546-013786C606D5}"/>
    <hyperlink ref="M104" r:id="rId2402" display="pw:\\SRVPW3.pls.planservi.com.br:Projetos\Documents\C0849 - DER\40_Emissao\03_GRD\0-GRDs_Enviadas DER\39°MEDIÇÃO-26-09-2025 A 25-10-25\MR_DER-1278_25\" xr:uid="{41E0D2A3-7381-43F8-9513-315B86A05291}"/>
    <hyperlink ref="M103" r:id="rId2403" display="pw:\\SRVPW3.pls.planservi.com.br:Projetos\Documents\C0849 - DER\40_Emissao\03_GRD\0-GRDs_Enviadas DER\39°MEDIÇÃO-26-09-2025 A 25-10-25\MR_DER-1278_25\" xr:uid="{48390DDC-A5E8-426B-AB33-7B30219C253A}"/>
    <hyperlink ref="BC105" r:id="rId2404" display="pw:\\SRVPW3.pls.planservi.com.br:Projetos\Documents\C0849 - DER\40_Emissao\03_GRD\0-GRDs_Enviadas DER\39°MEDIÇÃO-26-09-2025 A 25-10-25\MR_DER-1278_25\" xr:uid="{1B659408-8D19-4294-9469-3C0B8DCED14D}"/>
    <hyperlink ref="CG13" r:id="rId2405" display="pw:\\SRVPW3.pls.planservi.com.br:Projetos\Documents\C0849 - DER\40_Emissao\03_GRD\0-GRDs_Enviadas DER\39°MEDIÇÃO-26-09-2025 A 25-10-25\MR_DER-1282_25\" xr:uid="{A638B9E7-5628-4230-968E-23A6817EBF85}"/>
    <hyperlink ref="CG14" r:id="rId2406" display="pw:\\SRVPW3.pls.planservi.com.br:Projetos\Documents\C0849 - DER\40_Emissao\03_GRD\0-GRDs_Enviadas DER\39°MEDIÇÃO-26-09-2025 A 25-10-25\MR_DER-1282_25\" xr:uid="{90748AC3-3473-4146-A5E6-0026AF15C941}"/>
    <hyperlink ref="BU15" r:id="rId2407" display="pw:\\SRVPW3.pls.planservi.com.br:Projetos\Documents\C0849 - DER\40_Emissao\03_GRD\0-GRDs_Enviadas DER\39°MEDIÇÃO-26-09-2025 A 25-10-25\MR_DER-1282_25\" xr:uid="{879B142F-A402-4C73-B2D0-AB98F86A27D5}"/>
    <hyperlink ref="BU17" r:id="rId2408" display="pw:\\SRVPW3.pls.planservi.com.br:Projetos\Documents\C0849 - DER\40_Emissao\03_GRD\0-GRDs_Enviadas DER\39°MEDIÇÃO-26-09-2025 A 25-10-25\MR_DER-1282_25\" xr:uid="{9AA16BB3-FE2C-4B9A-8635-0E79C4B752BF}"/>
    <hyperlink ref="BU21" r:id="rId2409" display="pw:\\SRVPW3.pls.planservi.com.br:Projetos\Documents\C0849 - DER\40_Emissao\03_GRD\0-GRDs_Enviadas DER\39°MEDIÇÃO-26-09-2025 A 25-10-25\MR_DER-1282_25\" xr:uid="{32E1C616-F403-4497-885D-6B10C6046380}"/>
    <hyperlink ref="CG22" r:id="rId2410" display="pw:\\SRVPW3.pls.planservi.com.br:Projetos\Documents\C0849 - DER\40_Emissao\03_GRD\0-GRDs_Enviadas DER\39°MEDIÇÃO-26-09-2025 A 25-10-25\MR_DER-1282_25\" xr:uid="{05F38E05-EFCE-4E61-8D3D-674A210CD1E4}"/>
    <hyperlink ref="S476" r:id="rId2411" display="pw:\\SRVPW3.pls.planservi.com.br:Projetos\Documents\C0849 - DER\40_Emissao\03_GRD\0-GRDs_Enviadas DER\39°MEDIÇÃO-26-09-2025 A 25-10-25\MR_DER-1285_25\" xr:uid="{A2EF8312-EE5E-4508-AD8A-E44361DF15DA}"/>
    <hyperlink ref="S436" r:id="rId2412" display="pw:\\SRVPW3.pls.planservi.com.br:Projetos\Documents\C0849 - DER\40_Emissao\03_GRD\0-GRDs_Enviadas DER\39°MEDIÇÃO-26-09-2025 A 25-10-25\MR_DER-1285_25\" xr:uid="{7DBBF338-4867-4FBA-8527-C489A45827E8}"/>
    <hyperlink ref="S399" r:id="rId2413" display="pw:\\SRVPW3.pls.planservi.com.br:Projetos\Documents\C0849 - DER\40_Emissao\03_GRD\0-GRDs_Enviadas DER\39°MEDIÇÃO-26-09-2025 A 25-10-25\MR_DER-1285_25\" xr:uid="{DAAE09C1-31B6-45A4-AF31-AA7BF675C594}"/>
    <hyperlink ref="S363" r:id="rId2414" display="pw:\\SRVPW3.pls.planservi.com.br:Projetos\Documents\C0849 - DER\40_Emissao\03_GRD\0-GRDs_Enviadas DER\39°MEDIÇÃO-26-09-2025 A 25-10-25\MR_DER-1285_25\" xr:uid="{21BD455C-FE26-4ADF-9195-F3F09CCC35E1}"/>
    <hyperlink ref="BC569" r:id="rId2415" display="pw:\\SRVPW3.pls.planservi.com.br:Projetos\Documents\C0849 - DER\40_Emissao\03_GRD\0-GRDs_Enviadas DER\39°MEDIÇÃO-26-09-2025 A 25-10-25\MR_DER-1284_25\" xr:uid="{35AB4A5F-474F-4ADE-94D5-CEE6AFDC39C8}"/>
    <hyperlink ref="BC568" r:id="rId2416" display="pw:\\SRVPW3.pls.planservi.com.br:Projetos\Documents\C0849 - DER\40_Emissao\03_GRD\0-GRDs_Enviadas DER\39°MEDIÇÃO-26-09-2025 A 25-10-25\MR_DER-1284_25\" xr:uid="{39FFE600-08CA-417F-8C32-4FEAE7ED1964}"/>
    <hyperlink ref="BU567" r:id="rId2417" display="pw:\\SRVPW3.pls.planservi.com.br:Projetos\Documents\C0849 - DER\40_Emissao\03_GRD\0-GRDs_Enviadas DER\39°MEDIÇÃO-26-09-2025 A 25-10-25\MR_DER-1284_25\" xr:uid="{33D4055E-FA6F-40F3-B359-FBA4BC5BC785}"/>
    <hyperlink ref="BU566" r:id="rId2418" display="pw:\\SRVPW3.pls.planservi.com.br:Projetos\Documents\C0849 - DER\40_Emissao\03_GRD\0-GRDs_Enviadas DER\39°MEDIÇÃO-26-09-2025 A 25-10-25\MR_DER-1284_25\" xr:uid="{779C0BA0-3FD2-4E23-AE97-759FF931561B}"/>
    <hyperlink ref="AQ571" r:id="rId2419" display="pw:\\SRVPW3.pls.planservi.com.br:Projetos\Documents\C0849 - DER\40_Emissao\03_GRD\0-GRDs_Enviadas DER\39°MEDIÇÃO-26-09-2025 A 25-10-25\MR_DER-1293_25\" xr:uid="{1C83A9EC-E8D1-48A6-B129-5D5C3453D9D6}"/>
    <hyperlink ref="AK570" r:id="rId2420" display="pw:\\SRVPW3.pls.planservi.com.br:Projetos\Documents\C0849 - DER\40_Emissao\03_GRD\0-GRDs_Enviadas DER\39°MEDIÇÃO-26-09-2025 A 25-10-25\MR_DER-1295_25\" xr:uid="{F82C2995-3C17-487B-9132-276DE3B8AC75}"/>
    <hyperlink ref="AE362" r:id="rId2421" display="pw:\\SRVPW3.pls.planservi.com.br:Projetos\Documents\C0849 - DER\40_Emissao\03_GRD\0-GRDs_Enviadas DER\39°MEDIÇÃO-26-09-2025 A 25-10-25\MR_DER-1296_25\" xr:uid="{35CB47A3-7CE8-4D60-A0B8-31AF107235D9}"/>
    <hyperlink ref="AE398" r:id="rId2422" display="pw:\\SRVPW3.pls.planservi.com.br:Projetos\Documents\C0849 - DER\40_Emissao\03_GRD\0-GRDs_Enviadas DER\39°MEDIÇÃO-26-09-2025 A 25-10-25\MR_DER-1296_25\" xr:uid="{E6FD286E-7630-424C-B792-510D98D420FD}"/>
    <hyperlink ref="AE435" r:id="rId2423" display="pw:\\SRVPW3.pls.planservi.com.br:Projetos\Documents\C0849 - DER\40_Emissao\03_GRD\0-GRDs_Enviadas DER\39°MEDIÇÃO-26-09-2025 A 25-10-25\MR_DER-1296_25\" xr:uid="{F30BB325-E706-48C8-8797-2DDC6D886D97}"/>
    <hyperlink ref="AQ570" r:id="rId2424" display="pw:\\SRVPW3.pls.planservi.com.br:Projetos\Documents\C0849 - DER\40_Emissao\03_GRD\0-GRDs_Enviadas DER\39°MEDIÇÃO-26-09-2025 A 25-10-25\MR_DER-1299_25\" xr:uid="{FA418662-2D28-407E-9BE6-5DDB6E131428}"/>
    <hyperlink ref="Y363" r:id="rId2425" display="pw:\\SRVPW3.pls.planservi.com.br:Projetos\Documents\C0849 - DER\40_Emissao\03_GRD\0-GRDs_Enviadas DER\39°MEDIÇÃO-26-09-2025 A 25-10-25\MR_DER-1303_25\" xr:uid="{093E6288-3851-4ED1-B2AA-513CEB296B33}"/>
    <hyperlink ref="Y399" r:id="rId2426" display="pw:\\SRVPW3.pls.planservi.com.br:Projetos\Documents\C0849 - DER\40_Emissao\03_GRD\0-GRDs_Enviadas DER\39°MEDIÇÃO-26-09-2025 A 25-10-25\MR_DER-1303_25\" xr:uid="{6EA5A564-4AD8-4CBA-935B-46F1812B61D8}"/>
    <hyperlink ref="Y436" r:id="rId2427" display="pw:\\SRVPW3.pls.planservi.com.br:Projetos\Documents\C0849 - DER\40_Emissao\03_GRD\0-GRDs_Enviadas DER\39°MEDIÇÃO-26-09-2025 A 25-10-25\MR_DER-1303_25\" xr:uid="{D83C3C03-48A5-4064-AE68-04BEDD044A70}"/>
    <hyperlink ref="Y476" r:id="rId2428" display="pw:\\SRVPW3.pls.planservi.com.br:Projetos\Documents\C0849 - DER\40_Emissao\03_GRD\0-GRDs_Enviadas DER\39°MEDIÇÃO-26-09-2025 A 25-10-25\MR_DER-1303_25\" xr:uid="{A38A3664-48F1-47A4-B1AC-FC4ED3D07130}"/>
    <hyperlink ref="BI569" r:id="rId2429" display="pw:\\SRVPW3.pls.planservi.com.br:Projetos\Documents\C0849 - DER\40_Emissao\03_GRD\0-GRDs_Enviadas DER\39°MEDIÇÃO-26-09-2025 A 25-10-25\MR_DER-1304_25\" xr:uid="{7C37EEEE-11F2-4FDC-959E-B7D08E9089C5}"/>
    <hyperlink ref="BI568" r:id="rId2430" display="pw:\\SRVPW3.pls.planservi.com.br:Projetos\Documents\C0849 - DER\40_Emissao\03_GRD\0-GRDs_Enviadas DER\39°MEDIÇÃO-26-09-2025 A 25-10-25\MR_DER-1304_25\" xr:uid="{6500B953-E19F-4BBC-827C-D87F59FC2D2E}"/>
    <hyperlink ref="CA567" r:id="rId2431" display="pw:\\SRVPW3.pls.planservi.com.br:Projetos\Documents\C0849 - DER\40_Emissao\03_GRD\0-GRDs_Enviadas DER\39°MEDIÇÃO-26-09-2025 A 25-10-25\MR_DER-1304_25\" xr:uid="{554F40F0-A721-45E7-BB8C-D531E36C12CA}"/>
    <hyperlink ref="CA566" r:id="rId2432" display="pw:\\SRVPW3.pls.planservi.com.br:Projetos\Documents\C0849 - DER\40_Emissao\03_GRD\0-GRDs_Enviadas DER\39°MEDIÇÃO-26-09-2025 A 25-10-25\MR_DER-1304_25\" xr:uid="{5FC37538-B364-491A-97A6-55E314015E24}"/>
    <hyperlink ref="CM13" r:id="rId2433" display="pw:\\SRVPW3.pls.planservi.com.br:Projetos\Documents\C0849 - DER\40_Emissao\03_GRD\0-GRDs_Enviadas DER\39°MEDIÇÃO-26-09-2025 A 25-10-25\MR_DER-1315_25\" xr:uid="{47B60BE4-5260-4612-B3F0-983A9FAF0B1D}"/>
    <hyperlink ref="CM14" r:id="rId2434" display="pw:\\SRVPW3.pls.planservi.com.br:Projetos\Documents\C0849 - DER\40_Emissao\03_GRD\0-GRDs_Enviadas DER\39°MEDIÇÃO-26-09-2025 A 25-10-25\MR_DER-1315_25\" xr:uid="{802E5C87-108E-45F2-BBF7-E31B54114844}"/>
    <hyperlink ref="CA15" r:id="rId2435" display="pw:\\SRVPW3.pls.planservi.com.br:Projetos\Documents\C0849 - DER\40_Emissao\03_GRD\0-GRDs_Enviadas DER\39°MEDIÇÃO-26-09-2025 A 25-10-25\MR_DER-1315_25\" xr:uid="{BB08CC83-FF62-45E2-826E-B0FD032B7044}"/>
    <hyperlink ref="CA17" r:id="rId2436" display="pw:\\SRVPW3.pls.planservi.com.br:Projetos\Documents\C0849 - DER\40_Emissao\03_GRD\0-GRDs_Enviadas DER\39°MEDIÇÃO-26-09-2025 A 25-10-25\MR_DER-1315_25\" xr:uid="{28FC0ACF-7A9A-4A2F-B88F-D46441FF1C6F}"/>
    <hyperlink ref="CA21" r:id="rId2437" display="pw:\\SRVPW3.pls.planservi.com.br:Projetos\Documents\C0849 - DER\40_Emissao\03_GRD\0-GRDs_Enviadas DER\39°MEDIÇÃO-26-09-2025 A 25-10-25\MR_DER-1315_25\" xr:uid="{670A2633-CBDF-4FA0-841B-4566A0CDB9B0}"/>
    <hyperlink ref="S104" r:id="rId2438" display="pw:\\SRVPW3.pls.planservi.com.br:Projetos\Documents\C0849 - DER\40_Emissao\03_GRD\0-GRDs_Enviadas DER\39°MEDIÇÃO-26-09-2025 A 25-10-25\MR_DER-1316_25\" xr:uid="{00CDBED1-3336-4CCE-9EF0-6B91C71ABB0D}"/>
    <hyperlink ref="S103" r:id="rId2439" display="pw:\\SRVPW3.pls.planservi.com.br:Projetos\Documents\C0849 - DER\40_Emissao\03_GRD\0-GRDs_Enviadas DER\39°MEDIÇÃO-26-09-2025 A 25-10-25\MR_DER-1319_25\" xr:uid="{A585C608-1A99-4C23-80E8-77D6A9F48733}"/>
    <hyperlink ref="BI105" r:id="rId2440" display="pw:\\SRVPW3.pls.planservi.com.br:Projetos\Documents\C0849 - DER\40_Emissao\03_GRD\0-GRDs_Enviadas DER\39°MEDIÇÃO-26-09-2025 A 25-10-25\MR_DER-1319_25\" xr:uid="{446F1C92-7952-4535-B123-AC2F73DD79D0}"/>
    <hyperlink ref="CM22" r:id="rId2441" display="pw:\\SRVPW3.pls.planservi.com.br:Projetos\Documents\C0849 - DER\40_Emissao\03_GRD\0-GRDs_Enviadas DER\39°MEDIÇÃO-26-09-2025 A 25-10-25\MR_DER-1320_25\" xr:uid="{4401C1D3-5BE0-4E99-A22E-DB981B63A60C}"/>
    <hyperlink ref="AE560" r:id="rId2442" display="pw:\\SRVPW3.pls.planservi.com.br:Projetos\Documents\C0849 - DER\40_Emissao\03_GRD\0-GRDs_Enviadas DER\39°MEDIÇÃO-26-09-2025 A 25-10-25\MR_DER-1321_25\" xr:uid="{9DD3749A-AD00-4D93-9F68-0EF0D01A0C77}"/>
    <hyperlink ref="Y103" r:id="rId2443" display="pw:\\SRVPW3.pls.planservi.com.br:Projetos\Documents\C0849 - DER\40_Emissao\03_GRD\0-GRDs_Enviadas DER\40ºMEDIÇÃO-26-10-2025 A 25-11-25\MR_DER-1328_25\" xr:uid="{1A4C218B-0CD5-4FB2-B49C-95FDE36CD521}"/>
    <hyperlink ref="BO105" r:id="rId2444" display="pw:\\SRVPW3.pls.planservi.com.br:Projetos\Documents\C0849 - DER\40_Emissao\03_GRD\0-GRDs_Enviadas DER\40ºMEDIÇÃO-26-10-2025 A 25-11-25\MR_DER-1328_25\" xr:uid="{76B6B642-F88F-4606-A585-0422809973B9}"/>
    <hyperlink ref="M478" r:id="rId2445" display="pw:\\SRVPW3.pls.planservi.com.br:Projetos\Documents\C0849 - DER\40_Emissao\03_GRD\0-GRDs_Enviadas DER\40ºMEDIÇÃO-26-10-2025 A 25-11-25\MR_DER-1329_25\" xr:uid="{099693E8-FAA5-41CF-9B2E-ECF7B60A837D}"/>
    <hyperlink ref="M482" r:id="rId2446" display="pw:\\SRVPW3.pls.planservi.com.br:Projetos\Documents\C0849 - DER\40_Emissao\03_GRD\0-GRDs_Enviadas DER\40ºMEDIÇÃO-26-10-2025 A 25-11-25\MR_DER-1329_25\" xr:uid="{ACE8E074-D3B8-4980-BF03-521E1FE0D957}"/>
    <hyperlink ref="M479" r:id="rId2447" display="pw:\\SRVPW3.pls.planservi.com.br:Projetos\Documents\C0849 - DER\40_Emissao\03_GRD\0-GRDs_Enviadas DER\40ºMEDIÇÃO-26-10-2025 A 25-11-25\MR_DER-1330_25\" xr:uid="{B8E80AB6-D54C-4C12-8ED5-AA7A182E2377}"/>
    <hyperlink ref="M483" r:id="rId2448" display="pw:\\SRVPW3.pls.planservi.com.br:Projetos\Documents\C0849 - DER\40_Emissao\03_GRD\0-GRDs_Enviadas DER\40ºMEDIÇÃO-26-10-2025 A 25-11-25\MR_DER-1330_25\" xr:uid="{37B86BA5-BC0D-400B-BE4C-1482FD93DC61}"/>
    <hyperlink ref="M480" r:id="rId2449" display="pw:\\SRVPW3.pls.planservi.com.br:Projetos\Documents\C0849 - DER\40_Emissao\03_GRD\0-GRDs_Enviadas DER\40ºMEDIÇÃO-26-10-2025 A 25-11-25\MR_DER-1331_25\" xr:uid="{A3A9445F-29E2-42DA-B950-F2007813CCD3}"/>
    <hyperlink ref="M484" r:id="rId2450" display="pw:\\SRVPW3.pls.planservi.com.br:Projetos\Documents\C0849 - DER\40_Emissao\03_GRD\0-GRDs_Enviadas DER\40ºMEDIÇÃO-26-10-2025 A 25-11-25\MR_DER-1331_25\" xr:uid="{5AFDDECD-B94B-4FFB-A2B0-8462CDAFF7CB}"/>
    <hyperlink ref="M481" r:id="rId2451" display="pw:\\SRVPW3.pls.planservi.com.br:Projetos\Documents\C0849 - DER\40_Emissao\03_GRD\0-GRDs_Enviadas DER\40ºMEDIÇÃO-26-10-2025 A 25-11-25\MR_DER-1332_25\" xr:uid="{0F5BCAA0-6C0C-4BF9-BE41-722CC73E047F}"/>
    <hyperlink ref="M485" r:id="rId2452" display="pw:\\SRVPW3.pls.planservi.com.br:Projetos\Documents\C0849 - DER\40_Emissao\03_GRD\0-GRDs_Enviadas DER\40ºMEDIÇÃO-26-10-2025 A 25-11-25\MR_DER-1332_25\" xr:uid="{A067BEFD-DA39-4D6A-85CE-4FCD658D8CD0}"/>
    <hyperlink ref="CS22" r:id="rId2453" display="pw:\\SRVPW3.pls.planservi.com.br:Projetos\Documents\C0849 - DER\40_Emissao\03_GRD\0-GRDs_Enviadas DER\40ºMEDIÇÃO-26-10-2025 A 25-11-25\MR_DER-1333_25\" xr:uid="{70E00310-D1A4-4D19-B22D-55261A0A0A7B}"/>
    <hyperlink ref="M27" r:id="rId2454" display="pw:\\SRVPW3.pls.planservi.com.br:Projetos\Documents\C0849 - DER\40_Emissao\03_GRD\0-GRDs_Enviadas DER\40ºMEDIÇÃO-26-10-2025 A 25-11-25\MR_DER-1348_25\" xr:uid="{F7A1668D-592B-450D-BA77-60502BBB4D97}"/>
    <hyperlink ref="AK560" r:id="rId2455" display="pw:\\SRVPW3.pls.planservi.com.br:Projetos\Documents\C0849 - DER\40_Emissao\03_GRD\0-GRDs_Enviadas DER\40ºMEDIÇÃO-26-10-2025 A 25-11-25\MR_DER-1350_25\" xr:uid="{C1CDEC0A-9A79-4AE8-B485-DFA25522A306}"/>
    <hyperlink ref="S478" r:id="rId2456" display="pw:\\SRVPW3.pls.planservi.com.br:Projetos\Documents\C0849 - DER\40_Emissao\03_GRD\0-GRDs_Enviadas DER\40ºMEDIÇÃO-26-10-2025 A 25-11-25\MR_DER-1353_25\" xr:uid="{A46DF8F9-A18B-4C73-91F9-97479967E723}"/>
    <hyperlink ref="S482" r:id="rId2457" display="pw:\\SRVPW3.pls.planservi.com.br:Projetos\Documents\C0849 - DER\40_Emissao\03_GRD\0-GRDs_Enviadas DER\40ºMEDIÇÃO-26-10-2025 A 25-11-25\MR_DER-1353_25\" xr:uid="{3195B362-CAD4-4C3E-BFC1-4058119BEDC7}"/>
    <hyperlink ref="S479" r:id="rId2458" display="pw:\\SRVPW3.pls.planservi.com.br:Projetos\Documents\C0849 - DER\40_Emissao\03_GRD\0-GRDs_Enviadas DER\40ºMEDIÇÃO-26-10-2025 A 25-11-25\MR_DER-1354_25\" xr:uid="{579B72D6-3737-4412-A774-0A349AA092CB}"/>
    <hyperlink ref="S483" r:id="rId2459" display="pw:\\SRVPW3.pls.planservi.com.br:Projetos\Documents\C0849 - DER\40_Emissao\03_GRD\0-GRDs_Enviadas DER\40ºMEDIÇÃO-26-10-2025 A 25-11-25\MR_DER-1354_25\" xr:uid="{5B215477-8D79-49BA-9665-92166A0B81D4}"/>
    <hyperlink ref="S480" r:id="rId2460" display="pw:\\SRVPW3.pls.planservi.com.br:Projetos\Documents\C0849 - DER\40_Emissao\03_GRD\0-GRDs_Enviadas DER\40ºMEDIÇÃO-26-10-2025 A 25-11-25\MR_DER-1355_25\" xr:uid="{5D92E0CA-2393-4A48-88C5-0128E0CF0F48}"/>
    <hyperlink ref="S484" r:id="rId2461" display="pw:\\SRVPW3.pls.planservi.com.br:Projetos\Documents\C0849 - DER\40_Emissao\03_GRD\0-GRDs_Enviadas DER\40ºMEDIÇÃO-26-10-2025 A 25-11-25\MR_DER-1355_25\" xr:uid="{315898B2-0862-45FF-9C1A-49EBAB36D1EA}"/>
    <hyperlink ref="S481" r:id="rId2462" display="pw:\\SRVPW3.pls.planservi.com.br:Projetos\Documents\C0849 - DER\40_Emissao\03_GRD\0-GRDs_Enviadas DER\40ºMEDIÇÃO-26-10-2025 A 25-11-25\MR_DER-1356_25\" xr:uid="{41E05212-CA09-4600-B663-74A9FDCA8AE1}"/>
    <hyperlink ref="S485" r:id="rId2463" display="pw:\\SRVPW3.pls.planservi.com.br:Projetos\Documents\C0849 - DER\40_Emissao\03_GRD\0-GRDs_Enviadas DER\40ºMEDIÇÃO-26-10-2025 A 25-11-25\MR_DER-1356_25\" xr:uid="{F33073D9-B847-4B32-B2D9-9ABD6E2AD71C}"/>
    <hyperlink ref="BC537" r:id="rId2464" display="pw:\\SRVPW3.pls.planservi.com.br:Projetos\Documents\C0849 - DER\40_Emissao\03_GRD\0-GRDs_Enviadas DER\30ºMEDIÇÃO-26-12-2024 A 25-01-25\MR.DER-0888_25-SP 097-Entrega Final-D01\" xr:uid="{56654A39-1A99-4F7A-AD1B-ECAF6A26932D}"/>
    <hyperlink ref="Y29" r:id="rId2465" display="pw:\\SRVPW3.pls.planservi.com.br:Projetos\Documents\C0849 - DER\40_Emissao\03_GRD\0-GRDs_Enviadas DER\41ºMEDIÇÃO-26-11-2025 A 25-12-25\MR_DER-1434_25\" xr:uid="{2C5436C2-AEBB-4989-ACDE-2E572B191B1D}"/>
    <hyperlink ref="AE29" r:id="rId2466" display="pw:\\SRVPW3.pls.planservi.com.br:Projetos\Documents\C0849 - DER\40_Emissao\03_GRD\0-GRDs_Enviadas DER\41ºMEDIÇÃO-26-11-2025 A 25-12-25\MR_DER-1449_25\" xr:uid="{FE4DA0F2-3B6F-4F14-A046-9C3885A075BA}"/>
    <hyperlink ref="Y478" r:id="rId2467" display="pw:\\SRVPW3.pls.planservi.com.br:Projetos\Documents\C0849 - DER\40_Emissao\03_GRD\0-GRDs_Enviadas DER\41ºMEDIÇÃO-26-11-2025 A 25-12-25\MR_DER-1449_25\" xr:uid="{CFFEB326-50A6-4A7E-AFA5-23FC9D954D20}"/>
    <hyperlink ref="Y479" r:id="rId2468" display="pw:\\SRVPW3.pls.planservi.com.br:Projetos\Documents\C0849 - DER\40_Emissao\03_GRD\0-GRDs_Enviadas DER\41ºMEDIÇÃO-26-11-2025 A 25-12-25\MR_DER-1449_25\" xr:uid="{55C48453-5F05-46A5-9120-0C17A92EDA3B}"/>
    <hyperlink ref="Y480" r:id="rId2469" display="pw:\\SRVPW3.pls.planservi.com.br:Projetos\Documents\C0849 - DER\40_Emissao\03_GRD\0-GRDs_Enviadas DER\41ºMEDIÇÃO-26-11-2025 A 25-12-25\MR_DER-1449_25\" xr:uid="{67C9C0EE-F2BC-43E4-8697-50412237B993}"/>
    <hyperlink ref="Y481" r:id="rId2470" display="pw:\\SRVPW3.pls.planservi.com.br:Projetos\Documents\C0849 - DER\40_Emissao\03_GRD\0-GRDs_Enviadas DER\41ºMEDIÇÃO-26-11-2025 A 25-12-25\MR_DER-1449_25\" xr:uid="{6F8DCFAD-0DAC-4DA3-A9B3-D388A3EA7E3D}"/>
    <hyperlink ref="Y482" r:id="rId2471" display="pw:\\SRVPW3.pls.planservi.com.br:Projetos\Documents\C0849 - DER\40_Emissao\03_GRD\0-GRDs_Enviadas DER\41ºMEDIÇÃO-26-11-2025 A 25-12-25\MR_DER-1449_25\" xr:uid="{5FA663DC-32A5-464A-8FB7-EC9B9A5F2446}"/>
    <hyperlink ref="Y483" r:id="rId2472" display="pw:\\SRVPW3.pls.planservi.com.br:Projetos\Documents\C0849 - DER\40_Emissao\03_GRD\0-GRDs_Enviadas DER\41ºMEDIÇÃO-26-11-2025 A 25-12-25\MR_DER-1449_25\" xr:uid="{B1C2FF61-91D5-481E-8829-992B44E621E6}"/>
    <hyperlink ref="Y484" r:id="rId2473" display="pw:\\SRVPW3.pls.planservi.com.br:Projetos\Documents\C0849 - DER\40_Emissao\03_GRD\0-GRDs_Enviadas DER\41ºMEDIÇÃO-26-11-2025 A 25-12-25\MR_DER-1449_25\" xr:uid="{4C0D2F81-E650-4889-B210-9EFB26025397}"/>
    <hyperlink ref="Y485" r:id="rId2474" display="pw:\\SRVPW3.pls.planservi.com.br:Projetos\Documents\C0849 - DER\40_Emissao\03_GRD\0-GRDs_Enviadas DER\41ºMEDIÇÃO-26-11-2025 A 25-12-25\MR_DER-1449_25\" xr:uid="{328F3FD1-FA6C-4D00-B55B-5D15AAE65A93}"/>
    <hyperlink ref="BC541" r:id="rId2475" display="pw:\\SRVPW3.pls.planservi.com.br:Projetos\Documents\C0849 - DER\40_Emissao\03_GRD\0-GRDs_Enviadas DER\44ºMEDIÇÃO-26-02-2026 A 25-03-26\MR_DER-1645_26\" xr:uid="{CBB83E5D-8F6F-48C3-81D8-7847314EAFCD}"/>
    <hyperlink ref="CG566" r:id="rId2476" display="pw:\\SRVPW3.pls.planservi.com.br:Projetos\Documents\C0849 - DER\40_Emissao\03_GRD\0-GRDs_Enviadas DER\46ºMEDIÇÃO-26-04-2026 A 25-05-26\MR_DER-1725_26\" xr:uid="{2BFACFC5-BC5C-4FB4-902D-655A38F81C5B}"/>
    <hyperlink ref="BO568" r:id="rId2477" display="pw:\\SRVPW3.pls.planservi.com.br:Projetos\Documents\C0849 - DER\40_Emissao\03_GRD\0-GRDs_Enviadas DER\46ºMEDIÇÃO-26-04-2026 A 25-05-26\MR_DER-1725_26\" xr:uid="{449CA5D4-14A4-4460-BE70-9BEF897412C9}"/>
    <hyperlink ref="BO569" r:id="rId2478" display="pw:\\SRVPW3.pls.planservi.com.br:Projetos\Documents\C0849 - DER\40_Emissao\03_GRD\0-GRDs_Enviadas DER\46ºMEDIÇÃO-26-04-2026 A 25-05-26\MR_DER-1725_26\" xr:uid="{E2C462CA-EFD5-4572-8F00-758BDAEBD494}"/>
    <hyperlink ref="CG567" r:id="rId2479" display="pw:\\SRVPW3.pls.planservi.com.br:Projetos\Documents\C0849 - DER\40_Emissao\03_GRD\0-GRDs_Enviadas DER\46ºMEDIÇÃO-26-04-2026 A 25-05-26\MR_DER-1725_26\" xr:uid="{DCAF127E-BF8B-4CE7-A368-7A59539C81D5}"/>
  </hyperlinks>
  <pageMargins left="0.51181102362204722" right="0.51181102362204722" top="0.78740157480314965" bottom="0.78740157480314965" header="0.31496062992125984" footer="0.31496062992125984"/>
  <pageSetup paperSize="9" scale="58" fitToHeight="0" orientation="portrait" r:id="rId24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tabColor rgb="FFFF0000"/>
    <pageSetUpPr fitToPage="1"/>
  </sheetPr>
  <dimension ref="A1:CS378"/>
  <sheetViews>
    <sheetView defaultGridColor="0" colorId="63" zoomScale="85" zoomScaleNormal="85" zoomScaleSheetLayoutView="85" workbookViewId="0">
      <pane xSplit="10" ySplit="2" topLeftCell="AO366" activePane="bottomRight" state="frozen"/>
      <selection activeCell="AW246" sqref="AW246"/>
      <selection pane="topRight" activeCell="AW246" sqref="AW246"/>
      <selection pane="bottomLeft" activeCell="AW246" sqref="AW246"/>
      <selection pane="bottomRight" activeCell="H390" sqref="H390"/>
    </sheetView>
  </sheetViews>
  <sheetFormatPr defaultColWidth="9.140625" defaultRowHeight="12.75" x14ac:dyDescent="0.25"/>
  <cols>
    <col min="1" max="1" width="30.140625" style="119" bestFit="1" customWidth="1"/>
    <col min="2" max="2" width="4.42578125" style="119" customWidth="1"/>
    <col min="3" max="3" width="3.28515625" style="119" customWidth="1"/>
    <col min="4" max="4" width="69.28515625" style="390" customWidth="1"/>
    <col min="5" max="5" width="39.28515625" style="119" customWidth="1"/>
    <col min="6" max="6" width="24.85546875" style="121" customWidth="1"/>
    <col min="7" max="7" width="13.42578125" style="121" customWidth="1"/>
    <col min="8" max="8" width="40.85546875" style="121" bestFit="1" customWidth="1"/>
    <col min="9" max="9" width="15.28515625" style="121" customWidth="1"/>
    <col min="10" max="10" width="19.140625" style="121" customWidth="1"/>
    <col min="11" max="11" width="12.5703125" style="288" customWidth="1"/>
    <col min="12" max="12" width="12.28515625" style="288" customWidth="1"/>
    <col min="13" max="13" width="18.85546875" style="288" customWidth="1"/>
    <col min="14" max="15" width="13.42578125" style="288" customWidth="1"/>
    <col min="16" max="16" width="17.7109375" style="288" customWidth="1"/>
    <col min="17" max="17" width="12.5703125" style="288" customWidth="1"/>
    <col min="18" max="18" width="12.28515625" style="288" customWidth="1"/>
    <col min="19" max="19" width="18.85546875" style="288" customWidth="1"/>
    <col min="20" max="21" width="13.42578125" style="288" customWidth="1"/>
    <col min="22" max="22" width="18.7109375" style="288" customWidth="1"/>
    <col min="23" max="23" width="12.5703125" style="288" customWidth="1"/>
    <col min="24" max="24" width="12.28515625" style="288" customWidth="1"/>
    <col min="25" max="25" width="20.28515625" style="288" customWidth="1"/>
    <col min="26" max="27" width="13.42578125" style="288" customWidth="1"/>
    <col min="28" max="29" width="12.5703125" style="288" customWidth="1"/>
    <col min="30" max="30" width="12.28515625" style="288" customWidth="1"/>
    <col min="31" max="31" width="15.7109375" style="288" bestFit="1" customWidth="1"/>
    <col min="32" max="33" width="13.42578125" style="288" customWidth="1"/>
    <col min="34" max="35" width="12.5703125" style="288" customWidth="1"/>
    <col min="36" max="36" width="12.28515625" style="288" customWidth="1"/>
    <col min="37" max="37" width="15.42578125" style="288" bestFit="1" customWidth="1"/>
    <col min="38" max="39" width="13.42578125" style="288" customWidth="1"/>
    <col min="40" max="41" width="12.5703125" style="288" customWidth="1"/>
    <col min="42" max="42" width="12.28515625" style="288" customWidth="1"/>
    <col min="43" max="43" width="20.42578125" style="288" customWidth="1"/>
    <col min="44" max="45" width="13.42578125" style="288" customWidth="1"/>
    <col min="46" max="47" width="12.5703125" style="288" customWidth="1"/>
    <col min="48" max="48" width="12.28515625" style="288" customWidth="1"/>
    <col min="49" max="49" width="9.140625" style="288"/>
    <col min="50" max="51" width="13.42578125" style="288" customWidth="1"/>
    <col min="52" max="52" width="12.5703125" style="288" customWidth="1"/>
    <col min="53" max="53" width="9.140625" style="287"/>
    <col min="54" max="54" width="10.5703125" style="287" bestFit="1" customWidth="1"/>
    <col min="55" max="56" width="9.140625" style="287"/>
    <col min="57" max="57" width="10.5703125" style="287" bestFit="1" customWidth="1"/>
    <col min="58" max="59" width="9.140625" style="287"/>
    <col min="60" max="60" width="10.42578125" style="287" bestFit="1" customWidth="1"/>
    <col min="61" max="61" width="19.140625" style="287" bestFit="1" customWidth="1"/>
    <col min="62" max="62" width="9.140625" style="287"/>
    <col min="63" max="63" width="10.7109375" style="287" bestFit="1" customWidth="1"/>
    <col min="64" max="65" width="9.140625" style="287"/>
    <col min="66" max="66" width="10.7109375" style="287" bestFit="1" customWidth="1"/>
    <col min="67" max="68" width="9.140625" style="287"/>
    <col min="69" max="69" width="11" style="287" bestFit="1" customWidth="1"/>
    <col min="70" max="71" width="9.140625" style="287"/>
    <col min="72" max="72" width="10.42578125" style="287" bestFit="1" customWidth="1"/>
    <col min="73" max="73" width="10.28515625" style="287" bestFit="1" customWidth="1"/>
    <col min="74" max="74" width="9.140625" style="287"/>
    <col min="75" max="76" width="10.28515625" style="287" bestFit="1" customWidth="1"/>
    <col min="77" max="77" width="9.140625" style="287"/>
    <col min="78" max="78" width="10.28515625" style="287" bestFit="1" customWidth="1"/>
    <col min="79" max="79" width="9.140625" style="287"/>
    <col min="80" max="80" width="10.28515625" style="287" bestFit="1" customWidth="1"/>
    <col min="81" max="83" width="9.140625" style="287"/>
    <col min="84" max="84" width="10.28515625" style="287" bestFit="1" customWidth="1"/>
    <col min="85" max="86" width="9.140625" style="287"/>
    <col min="87" max="87" width="10.28515625" style="287" bestFit="1" customWidth="1"/>
    <col min="88" max="89" width="9.140625" style="287"/>
    <col min="90" max="90" width="10.28515625" style="287" bestFit="1" customWidth="1"/>
    <col min="91" max="95" width="9.140625" style="287"/>
    <col min="96" max="96" width="10.28515625" style="287" bestFit="1" customWidth="1"/>
    <col min="97" max="16384" width="9.140625" style="287"/>
  </cols>
  <sheetData>
    <row r="1" spans="1:88" s="80" customFormat="1" ht="51" x14ac:dyDescent="0.25">
      <c r="A1" s="297"/>
      <c r="B1" s="298"/>
      <c r="C1" s="298"/>
      <c r="D1" s="298" t="s">
        <v>7535</v>
      </c>
      <c r="E1" s="298"/>
      <c r="F1" s="1738" t="s">
        <v>3723</v>
      </c>
      <c r="G1" s="1738"/>
      <c r="H1" s="1739"/>
      <c r="I1" s="1738"/>
      <c r="J1" s="299"/>
      <c r="K1" s="1738" t="s">
        <v>96</v>
      </c>
      <c r="L1" s="1738"/>
      <c r="M1" s="1738"/>
      <c r="N1" s="1738"/>
      <c r="O1" s="1738"/>
      <c r="P1" s="1738"/>
      <c r="Q1" s="1738" t="s">
        <v>3725</v>
      </c>
      <c r="R1" s="1738"/>
      <c r="S1" s="1738"/>
      <c r="T1" s="1738"/>
      <c r="U1" s="1738"/>
      <c r="V1" s="1738"/>
      <c r="W1" s="1738" t="s">
        <v>3726</v>
      </c>
      <c r="X1" s="1738"/>
      <c r="Y1" s="1738"/>
      <c r="Z1" s="1738"/>
      <c r="AA1" s="1738"/>
      <c r="AB1" s="1738"/>
      <c r="AC1" s="1738" t="s">
        <v>3727</v>
      </c>
      <c r="AD1" s="1738"/>
      <c r="AE1" s="1738"/>
      <c r="AF1" s="1738"/>
      <c r="AG1" s="1738"/>
      <c r="AH1" s="1738"/>
      <c r="AI1" s="1738" t="s">
        <v>3728</v>
      </c>
      <c r="AJ1" s="1738"/>
      <c r="AK1" s="1738"/>
      <c r="AL1" s="1738"/>
      <c r="AM1" s="1738"/>
      <c r="AN1" s="1738"/>
      <c r="AO1" s="1738" t="s">
        <v>3729</v>
      </c>
      <c r="AP1" s="1738"/>
      <c r="AQ1" s="1738"/>
      <c r="AR1" s="1738"/>
      <c r="AS1" s="1738"/>
      <c r="AT1" s="1738"/>
      <c r="AU1" s="1738" t="s">
        <v>6339</v>
      </c>
      <c r="AV1" s="1738"/>
      <c r="AW1" s="1738"/>
      <c r="AX1" s="1738"/>
      <c r="AY1" s="1738"/>
      <c r="AZ1" s="1738"/>
      <c r="BA1" s="1738" t="s">
        <v>6771</v>
      </c>
      <c r="BB1" s="1738"/>
      <c r="BC1" s="1738"/>
      <c r="BD1" s="1738"/>
      <c r="BE1" s="1738"/>
      <c r="BF1" s="1738"/>
      <c r="BG1" s="1738" t="s">
        <v>6919</v>
      </c>
      <c r="BH1" s="1738"/>
      <c r="BI1" s="1738"/>
      <c r="BJ1" s="1738"/>
      <c r="BK1" s="1738"/>
      <c r="BL1" s="1738"/>
      <c r="BM1" s="1738" t="s">
        <v>6919</v>
      </c>
      <c r="BN1" s="1738"/>
      <c r="BO1" s="1738"/>
      <c r="BP1" s="1738"/>
      <c r="BQ1" s="1738"/>
      <c r="BR1" s="1738"/>
    </row>
    <row r="2" spans="1:88" s="77" customFormat="1" x14ac:dyDescent="0.25">
      <c r="A2" s="300" t="s">
        <v>8258</v>
      </c>
      <c r="B2" s="300" t="s">
        <v>7387</v>
      </c>
      <c r="C2" s="300" t="s">
        <v>3730</v>
      </c>
      <c r="D2" s="360" t="s">
        <v>2</v>
      </c>
      <c r="E2" s="300" t="s">
        <v>1</v>
      </c>
      <c r="F2" s="300" t="s">
        <v>98</v>
      </c>
      <c r="G2" s="300" t="s">
        <v>99</v>
      </c>
      <c r="H2" s="977" t="s">
        <v>8040</v>
      </c>
      <c r="I2" s="300" t="s">
        <v>100</v>
      </c>
      <c r="J2" s="300" t="s">
        <v>6708</v>
      </c>
      <c r="K2" s="303" t="s">
        <v>3724</v>
      </c>
      <c r="L2" s="303" t="s">
        <v>93</v>
      </c>
      <c r="M2" s="304" t="s">
        <v>94</v>
      </c>
      <c r="N2" s="302" t="s">
        <v>97</v>
      </c>
      <c r="O2" s="302" t="s">
        <v>100</v>
      </c>
      <c r="P2" s="302" t="s">
        <v>95</v>
      </c>
      <c r="Q2" s="303" t="s">
        <v>3724</v>
      </c>
      <c r="R2" s="303" t="s">
        <v>93</v>
      </c>
      <c r="S2" s="304" t="s">
        <v>94</v>
      </c>
      <c r="T2" s="302" t="s">
        <v>97</v>
      </c>
      <c r="U2" s="302" t="s">
        <v>100</v>
      </c>
      <c r="V2" s="302" t="s">
        <v>95</v>
      </c>
      <c r="W2" s="303" t="s">
        <v>3724</v>
      </c>
      <c r="X2" s="303" t="s">
        <v>93</v>
      </c>
      <c r="Y2" s="304" t="s">
        <v>94</v>
      </c>
      <c r="Z2" s="302" t="s">
        <v>97</v>
      </c>
      <c r="AA2" s="302" t="s">
        <v>100</v>
      </c>
      <c r="AB2" s="302" t="s">
        <v>95</v>
      </c>
      <c r="AC2" s="303" t="s">
        <v>3724</v>
      </c>
      <c r="AD2" s="303" t="s">
        <v>93</v>
      </c>
      <c r="AE2" s="304" t="s">
        <v>94</v>
      </c>
      <c r="AF2" s="302" t="s">
        <v>97</v>
      </c>
      <c r="AG2" s="302" t="s">
        <v>100</v>
      </c>
      <c r="AH2" s="302" t="s">
        <v>95</v>
      </c>
      <c r="AI2" s="303" t="s">
        <v>3724</v>
      </c>
      <c r="AJ2" s="303" t="s">
        <v>93</v>
      </c>
      <c r="AK2" s="304" t="s">
        <v>94</v>
      </c>
      <c r="AL2" s="302" t="s">
        <v>97</v>
      </c>
      <c r="AM2" s="302" t="s">
        <v>100</v>
      </c>
      <c r="AN2" s="302" t="s">
        <v>95</v>
      </c>
      <c r="AO2" s="303" t="s">
        <v>3724</v>
      </c>
      <c r="AP2" s="303" t="s">
        <v>93</v>
      </c>
      <c r="AQ2" s="304" t="s">
        <v>94</v>
      </c>
      <c r="AR2" s="302" t="s">
        <v>97</v>
      </c>
      <c r="AS2" s="302" t="s">
        <v>100</v>
      </c>
      <c r="AT2" s="302" t="s">
        <v>95</v>
      </c>
      <c r="AU2" s="303" t="s">
        <v>3724</v>
      </c>
      <c r="AV2" s="303" t="s">
        <v>93</v>
      </c>
      <c r="AW2" s="304" t="s">
        <v>94</v>
      </c>
      <c r="AX2" s="302" t="s">
        <v>97</v>
      </c>
      <c r="AY2" s="302" t="s">
        <v>100</v>
      </c>
      <c r="AZ2" s="302" t="s">
        <v>95</v>
      </c>
      <c r="BA2" s="303" t="s">
        <v>3724</v>
      </c>
      <c r="BB2" s="303" t="s">
        <v>93</v>
      </c>
      <c r="BC2" s="304" t="s">
        <v>94</v>
      </c>
      <c r="BD2" s="302" t="s">
        <v>97</v>
      </c>
      <c r="BE2" s="302" t="s">
        <v>100</v>
      </c>
      <c r="BF2" s="302" t="s">
        <v>95</v>
      </c>
      <c r="BG2" s="303" t="s">
        <v>3724</v>
      </c>
      <c r="BH2" s="303" t="s">
        <v>93</v>
      </c>
      <c r="BI2" s="304" t="s">
        <v>94</v>
      </c>
      <c r="BJ2" s="302" t="s">
        <v>97</v>
      </c>
      <c r="BK2" s="302" t="s">
        <v>100</v>
      </c>
      <c r="BL2" s="302" t="s">
        <v>95</v>
      </c>
      <c r="BM2" s="303" t="s">
        <v>3724</v>
      </c>
      <c r="BN2" s="303" t="s">
        <v>93</v>
      </c>
      <c r="BO2" s="304" t="s">
        <v>94</v>
      </c>
      <c r="BP2" s="302" t="s">
        <v>97</v>
      </c>
      <c r="BQ2" s="302" t="s">
        <v>100</v>
      </c>
      <c r="BR2" s="302" t="s">
        <v>95</v>
      </c>
      <c r="BS2" s="303" t="s">
        <v>3724</v>
      </c>
      <c r="BT2" s="303" t="s">
        <v>93</v>
      </c>
      <c r="BU2" s="304" t="s">
        <v>94</v>
      </c>
      <c r="BV2" s="302" t="s">
        <v>97</v>
      </c>
      <c r="BW2" s="302" t="s">
        <v>100</v>
      </c>
      <c r="BX2" s="302" t="s">
        <v>95</v>
      </c>
      <c r="BY2" s="303" t="s">
        <v>3724</v>
      </c>
      <c r="BZ2" s="303" t="s">
        <v>93</v>
      </c>
      <c r="CA2" s="304" t="s">
        <v>94</v>
      </c>
      <c r="CB2" s="302" t="s">
        <v>97</v>
      </c>
      <c r="CC2" s="302" t="s">
        <v>100</v>
      </c>
      <c r="CD2" s="302" t="s">
        <v>95</v>
      </c>
      <c r="CE2" s="303" t="s">
        <v>3724</v>
      </c>
      <c r="CF2" s="303" t="s">
        <v>93</v>
      </c>
      <c r="CG2" s="304" t="s">
        <v>94</v>
      </c>
      <c r="CH2" s="302" t="s">
        <v>97</v>
      </c>
      <c r="CI2" s="302" t="s">
        <v>100</v>
      </c>
      <c r="CJ2" s="302" t="s">
        <v>95</v>
      </c>
    </row>
    <row r="3" spans="1:88" s="77" customFormat="1" x14ac:dyDescent="0.25">
      <c r="A3" s="305"/>
      <c r="B3" s="305"/>
      <c r="C3" s="305"/>
      <c r="D3" s="385"/>
      <c r="E3" s="305" t="s">
        <v>7516</v>
      </c>
      <c r="F3" s="306"/>
      <c r="G3" s="306"/>
      <c r="H3" s="306"/>
      <c r="I3" s="306"/>
      <c r="J3" s="306"/>
      <c r="K3" s="307"/>
      <c r="L3" s="307"/>
      <c r="M3" s="308"/>
      <c r="N3" s="309"/>
      <c r="O3" s="309"/>
      <c r="P3" s="309"/>
      <c r="Q3" s="307"/>
      <c r="R3" s="307"/>
      <c r="S3" s="308"/>
      <c r="T3" s="309"/>
      <c r="U3" s="309"/>
      <c r="V3" s="309"/>
      <c r="W3" s="307"/>
      <c r="X3" s="307"/>
      <c r="Y3" s="308"/>
      <c r="Z3" s="309"/>
      <c r="AA3" s="309"/>
      <c r="AB3" s="309"/>
      <c r="AC3" s="307"/>
      <c r="AD3" s="307"/>
      <c r="AE3" s="308"/>
      <c r="AF3" s="309"/>
      <c r="AG3" s="309"/>
      <c r="AH3" s="309"/>
      <c r="AI3" s="307"/>
      <c r="AJ3" s="307"/>
      <c r="AK3" s="308"/>
      <c r="AL3" s="309"/>
      <c r="AM3" s="309"/>
      <c r="AN3" s="309"/>
      <c r="AO3" s="307"/>
      <c r="AP3" s="307"/>
      <c r="AQ3" s="308"/>
      <c r="AR3" s="309"/>
      <c r="AS3" s="309"/>
      <c r="AT3" s="309"/>
      <c r="AU3" s="307"/>
      <c r="AV3" s="307"/>
      <c r="AW3" s="308"/>
      <c r="AX3" s="309"/>
      <c r="AY3" s="309"/>
      <c r="AZ3" s="309"/>
    </row>
    <row r="4" spans="1:88" s="77" customFormat="1" x14ac:dyDescent="0.2">
      <c r="A4" s="301" t="s">
        <v>8263</v>
      </c>
      <c r="B4" s="310" t="str">
        <f>IF(LEFT(E4,2)="DE",1,"")</f>
        <v/>
      </c>
      <c r="C4" s="310">
        <f>IF(LEFT(E4,2)="RT",1,IF(LEFT(E4,2)="MC",1,IF(LEFT(E4,2)="NS",1,IF(LEFT(E4,2)="PL",1,""))))</f>
        <v>1</v>
      </c>
      <c r="D4" s="386" t="s">
        <v>4</v>
      </c>
      <c r="E4" s="311" t="s">
        <v>4098</v>
      </c>
      <c r="F4" s="303">
        <f>IF(L4&lt;&gt;0,MAX(L4,R4,X4,AD4,AJ4),"NE")</f>
        <v>45224</v>
      </c>
      <c r="G4" s="302" t="str">
        <f t="shared" ref="G4:G74" si="0">IF($F4="","",INDEX($K4:$FI4,1,MATCH($F4,$K4:$FI4,)-1))</f>
        <v>A</v>
      </c>
      <c r="H4" s="1046" t="str">
        <f>IF($F4="","",INDEX($K4:$FM4,1,MATCH($F4,$K4:$FM4,)+1))</f>
        <v>MR.DER-0462_23</v>
      </c>
      <c r="I4" s="312" t="str">
        <f t="shared" ref="I4:I74" si="1">IF(F4="NE",F4,IF(INDEX(K4:CP4,,MATCH(F4,K4:CP4,0)+3)&lt;&gt;0,INDEX(K4:CP4,,MATCH(F4,K4:CP4,0)+3),"ND"))</f>
        <v>ASSINADO</v>
      </c>
      <c r="J4" s="312" t="str">
        <f t="shared" ref="J4:J74" si="2">IF(G4="NE",G4,IF(INDEX(K4:CQ4,,MATCH(G4,K4:CQ4,0)+3)&lt;&gt;0,INDEX(K4:CQ4,,MATCH(G4,K4:CQ4,0)+3),"ND"))</f>
        <v>ND</v>
      </c>
      <c r="K4" s="313" t="s">
        <v>3730</v>
      </c>
      <c r="L4" s="314">
        <v>44858</v>
      </c>
      <c r="M4" s="334" t="s">
        <v>5574</v>
      </c>
      <c r="N4" s="310" t="s">
        <v>5537</v>
      </c>
      <c r="O4" s="314">
        <v>44868</v>
      </c>
      <c r="P4" s="310" t="s">
        <v>3777</v>
      </c>
      <c r="Q4" s="313" t="s">
        <v>3748</v>
      </c>
      <c r="R4" s="315">
        <v>44874</v>
      </c>
      <c r="S4" s="335" t="s">
        <v>5631</v>
      </c>
      <c r="T4" s="313"/>
      <c r="U4" s="313"/>
      <c r="V4" s="313" t="s">
        <v>3777</v>
      </c>
      <c r="W4" s="316" t="s">
        <v>3748</v>
      </c>
      <c r="X4" s="315">
        <v>45224</v>
      </c>
      <c r="Y4" s="336" t="s">
        <v>6914</v>
      </c>
      <c r="Z4" s="313" t="s">
        <v>6913</v>
      </c>
      <c r="AA4" s="313" t="s">
        <v>6913</v>
      </c>
      <c r="AB4" s="313"/>
      <c r="AC4" s="313"/>
      <c r="AD4" s="313"/>
      <c r="AE4" s="313"/>
      <c r="AF4" s="313"/>
      <c r="AG4" s="313"/>
      <c r="AH4" s="313"/>
      <c r="AI4" s="313"/>
      <c r="AJ4" s="313"/>
      <c r="AK4" s="313"/>
      <c r="AL4" s="313"/>
      <c r="AM4" s="313"/>
      <c r="AN4" s="313"/>
      <c r="AO4" s="313"/>
      <c r="AP4" s="313"/>
      <c r="AQ4" s="313"/>
      <c r="AR4" s="313"/>
      <c r="AS4" s="313"/>
      <c r="AT4" s="313"/>
      <c r="AU4" s="313"/>
      <c r="AV4" s="313"/>
      <c r="AW4" s="313"/>
      <c r="AX4" s="313"/>
      <c r="AY4" s="313"/>
      <c r="AZ4" s="313"/>
    </row>
    <row r="5" spans="1:88" s="77" customFormat="1" x14ac:dyDescent="0.2">
      <c r="A5" s="301" t="s">
        <v>8263</v>
      </c>
      <c r="B5" s="310" t="str">
        <f t="shared" ref="B5:B68" si="3">IF(LEFT(E5,2)="DE",1,"")</f>
        <v/>
      </c>
      <c r="C5" s="310">
        <f t="shared" ref="C5:C68" si="4">IF(LEFT(E5,2)="RT",1,IF(LEFT(E5,2)="MC",1,IF(LEFT(E5,2)="NS",1,IF(LEFT(E5,2)="PL",1,""))))</f>
        <v>1</v>
      </c>
      <c r="D5" s="386" t="s">
        <v>5</v>
      </c>
      <c r="E5" s="311" t="s">
        <v>4099</v>
      </c>
      <c r="F5" s="303">
        <f>IF(L5&lt;&gt;0,MAX(L5,R5,X5,AD5),"NE")</f>
        <v>45224</v>
      </c>
      <c r="G5" s="302" t="str">
        <f t="shared" si="0"/>
        <v>A</v>
      </c>
      <c r="H5" s="1046" t="str">
        <f t="shared" ref="H5:H22" si="5">IF($F5="","",INDEX($K5:$FM5,1,MATCH($F5,$K5:$FM5,)+1))</f>
        <v>MR.DER-0462_23</v>
      </c>
      <c r="I5" s="312" t="str">
        <f t="shared" si="1"/>
        <v>ASSINADO</v>
      </c>
      <c r="J5" s="312" t="str">
        <f t="shared" si="2"/>
        <v>ND</v>
      </c>
      <c r="K5" s="313" t="s">
        <v>3730</v>
      </c>
      <c r="L5" s="314">
        <v>44858</v>
      </c>
      <c r="M5" s="334" t="s">
        <v>5574</v>
      </c>
      <c r="N5" s="310" t="s">
        <v>5536</v>
      </c>
      <c r="O5" s="314">
        <v>44868</v>
      </c>
      <c r="P5" s="310" t="s">
        <v>3777</v>
      </c>
      <c r="Q5" s="313" t="s">
        <v>3765</v>
      </c>
      <c r="R5" s="315">
        <v>44874</v>
      </c>
      <c r="S5" s="335" t="s">
        <v>5631</v>
      </c>
      <c r="T5" s="313" t="s">
        <v>5539</v>
      </c>
      <c r="U5" s="315">
        <v>44876</v>
      </c>
      <c r="V5" s="313" t="s">
        <v>3777</v>
      </c>
      <c r="W5" s="313" t="s">
        <v>3748</v>
      </c>
      <c r="X5" s="315">
        <v>44881</v>
      </c>
      <c r="Y5" s="335" t="s">
        <v>5662</v>
      </c>
      <c r="Z5" s="313"/>
      <c r="AA5" s="313"/>
      <c r="AB5" s="313" t="s">
        <v>3777</v>
      </c>
      <c r="AC5" s="316" t="s">
        <v>3748</v>
      </c>
      <c r="AD5" s="315">
        <v>45224</v>
      </c>
      <c r="AE5" s="336" t="s">
        <v>6914</v>
      </c>
      <c r="AF5" s="313" t="s">
        <v>6913</v>
      </c>
      <c r="AG5" s="313" t="s">
        <v>6913</v>
      </c>
      <c r="AH5" s="313"/>
      <c r="AI5" s="313"/>
      <c r="AJ5" s="315"/>
      <c r="AK5" s="334"/>
      <c r="AL5" s="313"/>
      <c r="AM5" s="313"/>
      <c r="AN5" s="313"/>
      <c r="AO5" s="313"/>
      <c r="AP5" s="313"/>
      <c r="AQ5" s="313"/>
      <c r="AR5" s="313"/>
      <c r="AS5" s="313"/>
      <c r="AT5" s="313"/>
      <c r="AU5" s="313"/>
      <c r="AV5" s="313"/>
      <c r="AW5" s="313"/>
      <c r="AX5" s="313"/>
      <c r="AY5" s="313"/>
      <c r="AZ5" s="313"/>
    </row>
    <row r="6" spans="1:88" s="110" customFormat="1" ht="15" x14ac:dyDescent="0.25">
      <c r="A6" s="301" t="s">
        <v>8263</v>
      </c>
      <c r="B6" s="310" t="str">
        <f t="shared" si="3"/>
        <v/>
      </c>
      <c r="C6" s="310">
        <f t="shared" si="4"/>
        <v>1</v>
      </c>
      <c r="D6" s="360" t="s">
        <v>5882</v>
      </c>
      <c r="E6" s="317" t="s">
        <v>4100</v>
      </c>
      <c r="F6" s="303">
        <f>IF(L6&lt;&gt;0,MAX(L6,R6,X6,AD6,AP6),"NE")</f>
        <v>45952</v>
      </c>
      <c r="G6" s="302" t="str">
        <f t="shared" si="0"/>
        <v>A</v>
      </c>
      <c r="H6" s="977" t="str">
        <f t="shared" si="5"/>
        <v>MR_DER-1313_25</v>
      </c>
      <c r="I6" s="312" t="str">
        <f t="shared" si="1"/>
        <v>ND</v>
      </c>
      <c r="J6" s="312" t="str">
        <f t="shared" si="2"/>
        <v>ND</v>
      </c>
      <c r="K6" s="300" t="s">
        <v>3730</v>
      </c>
      <c r="L6" s="333">
        <v>44914</v>
      </c>
      <c r="M6" s="340" t="s">
        <v>5885</v>
      </c>
      <c r="N6" s="301" t="s">
        <v>5536</v>
      </c>
      <c r="O6" s="333">
        <v>44932</v>
      </c>
      <c r="P6" s="301" t="s">
        <v>3777</v>
      </c>
      <c r="Q6" s="300" t="s">
        <v>3765</v>
      </c>
      <c r="R6" s="333">
        <v>45280</v>
      </c>
      <c r="S6" s="356" t="s">
        <v>6995</v>
      </c>
      <c r="T6" s="300" t="s">
        <v>5536</v>
      </c>
      <c r="U6" s="330">
        <v>45343</v>
      </c>
      <c r="V6" s="300" t="s">
        <v>3777</v>
      </c>
      <c r="W6" s="300" t="s">
        <v>5701</v>
      </c>
      <c r="X6" s="333">
        <v>45392</v>
      </c>
      <c r="Y6" s="356" t="s">
        <v>7496</v>
      </c>
      <c r="Z6" s="300" t="s">
        <v>5539</v>
      </c>
      <c r="AA6" s="300" t="s">
        <v>7726</v>
      </c>
      <c r="AB6" s="300"/>
      <c r="AC6" s="300" t="s">
        <v>3748</v>
      </c>
      <c r="AD6" s="333">
        <v>45621</v>
      </c>
      <c r="AE6" s="359" t="s">
        <v>8725</v>
      </c>
      <c r="AF6" s="300"/>
      <c r="AG6" s="300"/>
      <c r="AH6" s="300"/>
      <c r="AI6" s="300" t="s">
        <v>3748</v>
      </c>
      <c r="AJ6" s="330">
        <v>45826</v>
      </c>
      <c r="AK6" s="23" t="s">
        <v>9609</v>
      </c>
      <c r="AL6" s="300"/>
      <c r="AM6" s="300"/>
      <c r="AN6" s="300"/>
      <c r="AO6" s="301" t="s">
        <v>3748</v>
      </c>
      <c r="AP6" s="333">
        <v>45952</v>
      </c>
      <c r="AQ6" s="23" t="s">
        <v>10953</v>
      </c>
      <c r="AR6" s="300"/>
      <c r="AS6" s="300"/>
      <c r="AT6" s="300"/>
      <c r="AU6" s="300"/>
      <c r="AV6" s="300"/>
      <c r="AW6" s="300"/>
      <c r="AX6" s="300"/>
      <c r="AY6" s="300"/>
      <c r="AZ6" s="300"/>
    </row>
    <row r="7" spans="1:88" s="77" customFormat="1" x14ac:dyDescent="0.25">
      <c r="A7" s="301" t="s">
        <v>8263</v>
      </c>
      <c r="B7" s="310">
        <f t="shared" si="3"/>
        <v>1</v>
      </c>
      <c r="C7" s="310" t="str">
        <f t="shared" si="4"/>
        <v/>
      </c>
      <c r="D7" s="386" t="s">
        <v>6695</v>
      </c>
      <c r="E7" s="311" t="s">
        <v>4101</v>
      </c>
      <c r="F7" s="303">
        <f>IF(L7&lt;&gt;0,MAX(L7,R7,X7,AD7,AJ7),"NE")</f>
        <v>45224</v>
      </c>
      <c r="G7" s="302" t="str">
        <f t="shared" si="0"/>
        <v>B</v>
      </c>
      <c r="H7" s="1046" t="str">
        <f t="shared" si="5"/>
        <v>MR.DER-0462_23</v>
      </c>
      <c r="I7" s="312" t="str">
        <f t="shared" si="1"/>
        <v>ASSINADO</v>
      </c>
      <c r="J7" s="312" t="str">
        <f t="shared" si="2"/>
        <v>ND</v>
      </c>
      <c r="K7" s="313" t="s">
        <v>3730</v>
      </c>
      <c r="L7" s="314">
        <v>44858</v>
      </c>
      <c r="M7" s="334" t="s">
        <v>5574</v>
      </c>
      <c r="N7" s="310" t="s">
        <v>5537</v>
      </c>
      <c r="O7" s="314">
        <v>44868</v>
      </c>
      <c r="P7" s="310" t="s">
        <v>3777</v>
      </c>
      <c r="Q7" s="313" t="s">
        <v>3748</v>
      </c>
      <c r="R7" s="315">
        <v>44874</v>
      </c>
      <c r="S7" s="335" t="s">
        <v>5631</v>
      </c>
      <c r="T7" s="313"/>
      <c r="U7" s="313"/>
      <c r="V7" s="313" t="s">
        <v>3777</v>
      </c>
      <c r="W7" s="313" t="s">
        <v>5626</v>
      </c>
      <c r="X7" s="315">
        <v>45007</v>
      </c>
      <c r="Y7" s="334" t="s">
        <v>6662</v>
      </c>
      <c r="Z7" s="313" t="s">
        <v>5537</v>
      </c>
      <c r="AA7" s="315">
        <v>45063</v>
      </c>
      <c r="AB7" s="313" t="s">
        <v>3777</v>
      </c>
      <c r="AC7" s="313" t="s">
        <v>5811</v>
      </c>
      <c r="AD7" s="315">
        <v>45133</v>
      </c>
      <c r="AE7" s="334" t="s">
        <v>6755</v>
      </c>
      <c r="AF7" s="315"/>
      <c r="AG7" s="313"/>
      <c r="AH7" s="313" t="s">
        <v>3777</v>
      </c>
      <c r="AI7" s="316" t="s">
        <v>5811</v>
      </c>
      <c r="AJ7" s="315">
        <v>45224</v>
      </c>
      <c r="AK7" s="334" t="s">
        <v>6914</v>
      </c>
      <c r="AL7" s="313" t="s">
        <v>6913</v>
      </c>
      <c r="AM7" s="313" t="s">
        <v>6913</v>
      </c>
      <c r="AN7" s="313"/>
      <c r="AO7" s="313"/>
      <c r="AP7" s="313"/>
      <c r="AQ7" s="313"/>
      <c r="AR7" s="313"/>
      <c r="AS7" s="313"/>
      <c r="AT7" s="313"/>
      <c r="AU7" s="313"/>
      <c r="AV7" s="313"/>
      <c r="AW7" s="313"/>
      <c r="AX7" s="313"/>
      <c r="AY7" s="313"/>
      <c r="AZ7" s="313"/>
    </row>
    <row r="8" spans="1:88" s="77" customFormat="1" x14ac:dyDescent="0.25">
      <c r="A8" s="301" t="s">
        <v>8263</v>
      </c>
      <c r="B8" s="310">
        <f t="shared" si="3"/>
        <v>1</v>
      </c>
      <c r="C8" s="310" t="str">
        <f t="shared" si="4"/>
        <v/>
      </c>
      <c r="D8" s="386" t="s">
        <v>6695</v>
      </c>
      <c r="E8" s="311" t="s">
        <v>4102</v>
      </c>
      <c r="F8" s="303">
        <f t="shared" ref="F8:F22" si="6">IF(L8&lt;&gt;0,MAX(L8,R8,X8,AD8,AJ8),"NE")</f>
        <v>45224</v>
      </c>
      <c r="G8" s="302" t="str">
        <f t="shared" si="0"/>
        <v>B</v>
      </c>
      <c r="H8" s="1046" t="str">
        <f t="shared" si="5"/>
        <v>MR.DER-0462_23</v>
      </c>
      <c r="I8" s="312" t="str">
        <f t="shared" si="1"/>
        <v>ASSINADO</v>
      </c>
      <c r="J8" s="312" t="str">
        <f t="shared" si="2"/>
        <v>ND</v>
      </c>
      <c r="K8" s="313" t="s">
        <v>3730</v>
      </c>
      <c r="L8" s="314">
        <v>44858</v>
      </c>
      <c r="M8" s="334" t="s">
        <v>5574</v>
      </c>
      <c r="N8" s="310" t="s">
        <v>5537</v>
      </c>
      <c r="O8" s="314">
        <v>44868</v>
      </c>
      <c r="P8" s="310" t="s">
        <v>3777</v>
      </c>
      <c r="Q8" s="313" t="s">
        <v>3748</v>
      </c>
      <c r="R8" s="315">
        <v>44874</v>
      </c>
      <c r="S8" s="335" t="s">
        <v>5631</v>
      </c>
      <c r="T8" s="313"/>
      <c r="U8" s="313"/>
      <c r="V8" s="313" t="s">
        <v>3777</v>
      </c>
      <c r="W8" s="313" t="s">
        <v>5626</v>
      </c>
      <c r="X8" s="315">
        <v>45007</v>
      </c>
      <c r="Y8" s="334" t="s">
        <v>6662</v>
      </c>
      <c r="Z8" s="313" t="s">
        <v>5537</v>
      </c>
      <c r="AA8" s="315">
        <v>45063</v>
      </c>
      <c r="AB8" s="313" t="s">
        <v>3777</v>
      </c>
      <c r="AC8" s="313" t="s">
        <v>5811</v>
      </c>
      <c r="AD8" s="315">
        <v>45133</v>
      </c>
      <c r="AE8" s="334" t="s">
        <v>6755</v>
      </c>
      <c r="AF8" s="313"/>
      <c r="AG8" s="313"/>
      <c r="AH8" s="313" t="s">
        <v>3777</v>
      </c>
      <c r="AI8" s="316" t="s">
        <v>5811</v>
      </c>
      <c r="AJ8" s="315">
        <v>45224</v>
      </c>
      <c r="AK8" s="334" t="s">
        <v>6914</v>
      </c>
      <c r="AL8" s="313" t="s">
        <v>6913</v>
      </c>
      <c r="AM8" s="313" t="s">
        <v>6913</v>
      </c>
      <c r="AN8" s="313"/>
      <c r="AO8" s="313"/>
      <c r="AP8" s="313"/>
      <c r="AQ8" s="313"/>
      <c r="AR8" s="313"/>
      <c r="AS8" s="313"/>
      <c r="AT8" s="313"/>
      <c r="AU8" s="313"/>
      <c r="AV8" s="313"/>
      <c r="AW8" s="313"/>
      <c r="AX8" s="313"/>
      <c r="AY8" s="313"/>
      <c r="AZ8" s="313"/>
    </row>
    <row r="9" spans="1:88" s="77" customFormat="1" x14ac:dyDescent="0.25">
      <c r="A9" s="301" t="s">
        <v>8263</v>
      </c>
      <c r="B9" s="310">
        <f t="shared" si="3"/>
        <v>1</v>
      </c>
      <c r="C9" s="310" t="str">
        <f t="shared" si="4"/>
        <v/>
      </c>
      <c r="D9" s="386" t="s">
        <v>6695</v>
      </c>
      <c r="E9" s="311" t="s">
        <v>4103</v>
      </c>
      <c r="F9" s="303">
        <f t="shared" si="6"/>
        <v>45224</v>
      </c>
      <c r="G9" s="302" t="str">
        <f t="shared" si="0"/>
        <v>B</v>
      </c>
      <c r="H9" s="1046" t="str">
        <f t="shared" si="5"/>
        <v>MR.DER-0462_23</v>
      </c>
      <c r="I9" s="312" t="str">
        <f t="shared" si="1"/>
        <v>ASSINADO</v>
      </c>
      <c r="J9" s="312" t="str">
        <f t="shared" si="2"/>
        <v>ND</v>
      </c>
      <c r="K9" s="313" t="s">
        <v>3730</v>
      </c>
      <c r="L9" s="314">
        <v>44858</v>
      </c>
      <c r="M9" s="334" t="s">
        <v>5574</v>
      </c>
      <c r="N9" s="310" t="s">
        <v>5537</v>
      </c>
      <c r="O9" s="314">
        <v>44868</v>
      </c>
      <c r="P9" s="310" t="s">
        <v>3777</v>
      </c>
      <c r="Q9" s="313" t="s">
        <v>3748</v>
      </c>
      <c r="R9" s="315">
        <v>44874</v>
      </c>
      <c r="S9" s="335" t="s">
        <v>5631</v>
      </c>
      <c r="T9" s="313"/>
      <c r="U9" s="313"/>
      <c r="V9" s="313" t="s">
        <v>3777</v>
      </c>
      <c r="W9" s="313" t="s">
        <v>5626</v>
      </c>
      <c r="X9" s="315">
        <v>45007</v>
      </c>
      <c r="Y9" s="334" t="s">
        <v>6662</v>
      </c>
      <c r="Z9" s="313" t="s">
        <v>5537</v>
      </c>
      <c r="AA9" s="315">
        <v>45063</v>
      </c>
      <c r="AB9" s="313" t="s">
        <v>3777</v>
      </c>
      <c r="AC9" s="313" t="s">
        <v>5811</v>
      </c>
      <c r="AD9" s="315">
        <v>45133</v>
      </c>
      <c r="AE9" s="334" t="s">
        <v>6755</v>
      </c>
      <c r="AF9" s="313"/>
      <c r="AG9" s="313"/>
      <c r="AH9" s="313" t="s">
        <v>3777</v>
      </c>
      <c r="AI9" s="316" t="s">
        <v>5811</v>
      </c>
      <c r="AJ9" s="315">
        <v>45224</v>
      </c>
      <c r="AK9" s="334" t="s">
        <v>6914</v>
      </c>
      <c r="AL9" s="313" t="s">
        <v>6913</v>
      </c>
      <c r="AM9" s="313" t="s">
        <v>6913</v>
      </c>
      <c r="AN9" s="313"/>
      <c r="AO9" s="313"/>
      <c r="AP9" s="313"/>
      <c r="AQ9" s="313"/>
      <c r="AR9" s="313"/>
      <c r="AS9" s="313"/>
      <c r="AT9" s="313"/>
      <c r="AU9" s="313"/>
      <c r="AV9" s="313"/>
      <c r="AW9" s="313"/>
      <c r="AX9" s="313"/>
      <c r="AY9" s="313"/>
      <c r="AZ9" s="313"/>
    </row>
    <row r="10" spans="1:88" s="77" customFormat="1" x14ac:dyDescent="0.25">
      <c r="A10" s="301" t="s">
        <v>8263</v>
      </c>
      <c r="B10" s="310">
        <f t="shared" si="3"/>
        <v>1</v>
      </c>
      <c r="C10" s="310" t="str">
        <f t="shared" si="4"/>
        <v/>
      </c>
      <c r="D10" s="386" t="s">
        <v>6695</v>
      </c>
      <c r="E10" s="311" t="s">
        <v>4104</v>
      </c>
      <c r="F10" s="303">
        <f t="shared" si="6"/>
        <v>45224</v>
      </c>
      <c r="G10" s="302" t="str">
        <f t="shared" si="0"/>
        <v>B</v>
      </c>
      <c r="H10" s="1046" t="str">
        <f t="shared" si="5"/>
        <v>MR.DER-0462_23</v>
      </c>
      <c r="I10" s="312" t="str">
        <f t="shared" si="1"/>
        <v>ASSINADO</v>
      </c>
      <c r="J10" s="312" t="str">
        <f t="shared" si="2"/>
        <v>ND</v>
      </c>
      <c r="K10" s="313" t="s">
        <v>3730</v>
      </c>
      <c r="L10" s="314">
        <v>44858</v>
      </c>
      <c r="M10" s="334" t="s">
        <v>5574</v>
      </c>
      <c r="N10" s="310" t="s">
        <v>5537</v>
      </c>
      <c r="O10" s="314">
        <v>44868</v>
      </c>
      <c r="P10" s="310" t="s">
        <v>3777</v>
      </c>
      <c r="Q10" s="313" t="s">
        <v>3748</v>
      </c>
      <c r="R10" s="315">
        <v>44874</v>
      </c>
      <c r="S10" s="335" t="s">
        <v>5631</v>
      </c>
      <c r="T10" s="313"/>
      <c r="U10" s="313"/>
      <c r="V10" s="313" t="s">
        <v>3777</v>
      </c>
      <c r="W10" s="313" t="s">
        <v>5626</v>
      </c>
      <c r="X10" s="315">
        <v>45007</v>
      </c>
      <c r="Y10" s="334" t="s">
        <v>6662</v>
      </c>
      <c r="Z10" s="313" t="s">
        <v>5537</v>
      </c>
      <c r="AA10" s="315">
        <v>45063</v>
      </c>
      <c r="AB10" s="313" t="s">
        <v>3777</v>
      </c>
      <c r="AC10" s="313" t="s">
        <v>5811</v>
      </c>
      <c r="AD10" s="315">
        <v>45133</v>
      </c>
      <c r="AE10" s="334" t="s">
        <v>6755</v>
      </c>
      <c r="AF10" s="313"/>
      <c r="AG10" s="313"/>
      <c r="AH10" s="313" t="s">
        <v>3777</v>
      </c>
      <c r="AI10" s="316" t="s">
        <v>5811</v>
      </c>
      <c r="AJ10" s="315">
        <v>45224</v>
      </c>
      <c r="AK10" s="334" t="s">
        <v>6914</v>
      </c>
      <c r="AL10" s="313" t="s">
        <v>6913</v>
      </c>
      <c r="AM10" s="313" t="s">
        <v>6913</v>
      </c>
      <c r="AN10" s="313"/>
      <c r="AO10" s="313"/>
      <c r="AP10" s="313"/>
      <c r="AQ10" s="313"/>
      <c r="AR10" s="313"/>
      <c r="AS10" s="313"/>
      <c r="AT10" s="313"/>
      <c r="AU10" s="313"/>
      <c r="AV10" s="313"/>
      <c r="AW10" s="313"/>
      <c r="AX10" s="313"/>
      <c r="AY10" s="313"/>
      <c r="AZ10" s="313"/>
    </row>
    <row r="11" spans="1:88" s="77" customFormat="1" x14ac:dyDescent="0.25">
      <c r="A11" s="301" t="s">
        <v>8263</v>
      </c>
      <c r="B11" s="310">
        <f t="shared" si="3"/>
        <v>1</v>
      </c>
      <c r="C11" s="310" t="str">
        <f t="shared" si="4"/>
        <v/>
      </c>
      <c r="D11" s="386" t="s">
        <v>6695</v>
      </c>
      <c r="E11" s="311" t="s">
        <v>4105</v>
      </c>
      <c r="F11" s="303">
        <f t="shared" si="6"/>
        <v>45224</v>
      </c>
      <c r="G11" s="302" t="str">
        <f t="shared" si="0"/>
        <v>B</v>
      </c>
      <c r="H11" s="1046" t="str">
        <f t="shared" si="5"/>
        <v>MR.DER-0462_23</v>
      </c>
      <c r="I11" s="312" t="str">
        <f t="shared" si="1"/>
        <v>ASSINADO</v>
      </c>
      <c r="J11" s="312" t="str">
        <f t="shared" si="2"/>
        <v>ND</v>
      </c>
      <c r="K11" s="313" t="s">
        <v>3730</v>
      </c>
      <c r="L11" s="314">
        <v>44858</v>
      </c>
      <c r="M11" s="334" t="s">
        <v>5574</v>
      </c>
      <c r="N11" s="310" t="s">
        <v>5537</v>
      </c>
      <c r="O11" s="314">
        <v>44868</v>
      </c>
      <c r="P11" s="310" t="s">
        <v>3777</v>
      </c>
      <c r="Q11" s="313" t="s">
        <v>3748</v>
      </c>
      <c r="R11" s="315">
        <v>44874</v>
      </c>
      <c r="S11" s="335" t="s">
        <v>5631</v>
      </c>
      <c r="T11" s="313"/>
      <c r="U11" s="313"/>
      <c r="V11" s="313" t="s">
        <v>3777</v>
      </c>
      <c r="W11" s="313" t="s">
        <v>5626</v>
      </c>
      <c r="X11" s="315">
        <v>45007</v>
      </c>
      <c r="Y11" s="334" t="s">
        <v>6662</v>
      </c>
      <c r="Z11" s="313" t="s">
        <v>5537</v>
      </c>
      <c r="AA11" s="315">
        <v>45063</v>
      </c>
      <c r="AB11" s="313" t="s">
        <v>3777</v>
      </c>
      <c r="AC11" s="313" t="s">
        <v>5811</v>
      </c>
      <c r="AD11" s="315">
        <v>45133</v>
      </c>
      <c r="AE11" s="334" t="s">
        <v>6755</v>
      </c>
      <c r="AF11" s="313"/>
      <c r="AG11" s="313"/>
      <c r="AH11" s="313" t="s">
        <v>3777</v>
      </c>
      <c r="AI11" s="316" t="s">
        <v>5811</v>
      </c>
      <c r="AJ11" s="315">
        <v>45224</v>
      </c>
      <c r="AK11" s="334" t="s">
        <v>6914</v>
      </c>
      <c r="AL11" s="313" t="s">
        <v>6913</v>
      </c>
      <c r="AM11" s="313" t="s">
        <v>6913</v>
      </c>
      <c r="AN11" s="313"/>
      <c r="AO11" s="313"/>
      <c r="AP11" s="313"/>
      <c r="AQ11" s="313"/>
      <c r="AR11" s="313"/>
      <c r="AS11" s="313"/>
      <c r="AT11" s="313"/>
      <c r="AU11" s="313"/>
      <c r="AV11" s="313"/>
      <c r="AW11" s="313"/>
      <c r="AX11" s="313"/>
      <c r="AY11" s="313"/>
      <c r="AZ11" s="313"/>
    </row>
    <row r="12" spans="1:88" s="77" customFormat="1" x14ac:dyDescent="0.25">
      <c r="A12" s="301" t="s">
        <v>8263</v>
      </c>
      <c r="B12" s="310">
        <f t="shared" si="3"/>
        <v>1</v>
      </c>
      <c r="C12" s="310" t="str">
        <f t="shared" si="4"/>
        <v/>
      </c>
      <c r="D12" s="386" t="s">
        <v>6695</v>
      </c>
      <c r="E12" s="311" t="s">
        <v>4106</v>
      </c>
      <c r="F12" s="303">
        <f t="shared" si="6"/>
        <v>45224</v>
      </c>
      <c r="G12" s="302" t="str">
        <f t="shared" si="0"/>
        <v>B</v>
      </c>
      <c r="H12" s="1046" t="str">
        <f t="shared" si="5"/>
        <v>MR.DER-0462_23</v>
      </c>
      <c r="I12" s="312" t="str">
        <f t="shared" si="1"/>
        <v>ASSINADO</v>
      </c>
      <c r="J12" s="312" t="str">
        <f t="shared" si="2"/>
        <v>ND</v>
      </c>
      <c r="K12" s="313" t="s">
        <v>3730</v>
      </c>
      <c r="L12" s="314">
        <v>44858</v>
      </c>
      <c r="M12" s="334" t="s">
        <v>5574</v>
      </c>
      <c r="N12" s="310" t="s">
        <v>5537</v>
      </c>
      <c r="O12" s="314">
        <v>44868</v>
      </c>
      <c r="P12" s="310" t="s">
        <v>3777</v>
      </c>
      <c r="Q12" s="313" t="s">
        <v>3748</v>
      </c>
      <c r="R12" s="315">
        <v>44874</v>
      </c>
      <c r="S12" s="335" t="s">
        <v>5631</v>
      </c>
      <c r="T12" s="313"/>
      <c r="U12" s="313"/>
      <c r="V12" s="313" t="s">
        <v>3777</v>
      </c>
      <c r="W12" s="313" t="s">
        <v>5626</v>
      </c>
      <c r="X12" s="315">
        <v>45007</v>
      </c>
      <c r="Y12" s="334" t="s">
        <v>6662</v>
      </c>
      <c r="Z12" s="313" t="s">
        <v>5537</v>
      </c>
      <c r="AA12" s="315">
        <v>45063</v>
      </c>
      <c r="AB12" s="313" t="s">
        <v>3777</v>
      </c>
      <c r="AC12" s="313" t="s">
        <v>5811</v>
      </c>
      <c r="AD12" s="315">
        <v>45133</v>
      </c>
      <c r="AE12" s="334" t="s">
        <v>6755</v>
      </c>
      <c r="AF12" s="313"/>
      <c r="AG12" s="313"/>
      <c r="AH12" s="313" t="s">
        <v>3777</v>
      </c>
      <c r="AI12" s="316" t="s">
        <v>5811</v>
      </c>
      <c r="AJ12" s="315">
        <v>45224</v>
      </c>
      <c r="AK12" s="334" t="s">
        <v>6914</v>
      </c>
      <c r="AL12" s="313" t="s">
        <v>6913</v>
      </c>
      <c r="AM12" s="313" t="s">
        <v>6913</v>
      </c>
      <c r="AN12" s="313"/>
      <c r="AO12" s="313"/>
      <c r="AP12" s="313"/>
      <c r="AQ12" s="313"/>
      <c r="AR12" s="313"/>
      <c r="AS12" s="313"/>
      <c r="AT12" s="313"/>
      <c r="AU12" s="313"/>
      <c r="AV12" s="313"/>
      <c r="AW12" s="313"/>
      <c r="AX12" s="313"/>
      <c r="AY12" s="313"/>
      <c r="AZ12" s="313"/>
    </row>
    <row r="13" spans="1:88" s="77" customFormat="1" x14ac:dyDescent="0.25">
      <c r="A13" s="301" t="s">
        <v>8263</v>
      </c>
      <c r="B13" s="310">
        <f t="shared" si="3"/>
        <v>1</v>
      </c>
      <c r="C13" s="310" t="str">
        <f t="shared" si="4"/>
        <v/>
      </c>
      <c r="D13" s="386" t="s">
        <v>6695</v>
      </c>
      <c r="E13" s="311" t="s">
        <v>4107</v>
      </c>
      <c r="F13" s="303">
        <f t="shared" si="6"/>
        <v>45224</v>
      </c>
      <c r="G13" s="302" t="str">
        <f t="shared" si="0"/>
        <v>B</v>
      </c>
      <c r="H13" s="1046" t="str">
        <f t="shared" si="5"/>
        <v>MR.DER-0462_23</v>
      </c>
      <c r="I13" s="312" t="str">
        <f t="shared" si="1"/>
        <v>ASSINADO</v>
      </c>
      <c r="J13" s="312" t="str">
        <f t="shared" si="2"/>
        <v>ND</v>
      </c>
      <c r="K13" s="313" t="s">
        <v>3730</v>
      </c>
      <c r="L13" s="314">
        <v>44858</v>
      </c>
      <c r="M13" s="334" t="s">
        <v>5574</v>
      </c>
      <c r="N13" s="310" t="s">
        <v>5537</v>
      </c>
      <c r="O13" s="314">
        <v>44868</v>
      </c>
      <c r="P13" s="310" t="s">
        <v>3777</v>
      </c>
      <c r="Q13" s="313" t="s">
        <v>3748</v>
      </c>
      <c r="R13" s="315">
        <v>44874</v>
      </c>
      <c r="S13" s="335" t="s">
        <v>5631</v>
      </c>
      <c r="T13" s="313"/>
      <c r="U13" s="313"/>
      <c r="V13" s="313" t="s">
        <v>3777</v>
      </c>
      <c r="W13" s="313" t="s">
        <v>5626</v>
      </c>
      <c r="X13" s="315">
        <v>45007</v>
      </c>
      <c r="Y13" s="334" t="s">
        <v>6662</v>
      </c>
      <c r="Z13" s="313" t="s">
        <v>5537</v>
      </c>
      <c r="AA13" s="315">
        <v>45063</v>
      </c>
      <c r="AB13" s="313" t="s">
        <v>3777</v>
      </c>
      <c r="AC13" s="313" t="s">
        <v>5811</v>
      </c>
      <c r="AD13" s="315">
        <v>45133</v>
      </c>
      <c r="AE13" s="334" t="s">
        <v>6755</v>
      </c>
      <c r="AF13" s="313"/>
      <c r="AG13" s="313"/>
      <c r="AH13" s="313" t="s">
        <v>3777</v>
      </c>
      <c r="AI13" s="316" t="s">
        <v>5811</v>
      </c>
      <c r="AJ13" s="315">
        <v>45224</v>
      </c>
      <c r="AK13" s="334" t="s">
        <v>6914</v>
      </c>
      <c r="AL13" s="313" t="s">
        <v>6913</v>
      </c>
      <c r="AM13" s="313" t="s">
        <v>6913</v>
      </c>
      <c r="AN13" s="313"/>
      <c r="AO13" s="313"/>
      <c r="AP13" s="313"/>
      <c r="AQ13" s="313"/>
      <c r="AR13" s="313"/>
      <c r="AS13" s="313"/>
      <c r="AT13" s="313"/>
      <c r="AU13" s="313"/>
      <c r="AV13" s="313"/>
      <c r="AW13" s="313"/>
      <c r="AX13" s="313"/>
      <c r="AY13" s="313"/>
      <c r="AZ13" s="313"/>
    </row>
    <row r="14" spans="1:88" s="77" customFormat="1" x14ac:dyDescent="0.25">
      <c r="A14" s="301" t="s">
        <v>8263</v>
      </c>
      <c r="B14" s="310">
        <f t="shared" si="3"/>
        <v>1</v>
      </c>
      <c r="C14" s="310" t="str">
        <f t="shared" si="4"/>
        <v/>
      </c>
      <c r="D14" s="386" t="s">
        <v>6695</v>
      </c>
      <c r="E14" s="311" t="s">
        <v>4108</v>
      </c>
      <c r="F14" s="303">
        <f t="shared" si="6"/>
        <v>45224</v>
      </c>
      <c r="G14" s="302" t="str">
        <f t="shared" si="0"/>
        <v>B</v>
      </c>
      <c r="H14" s="1046" t="str">
        <f t="shared" si="5"/>
        <v>MR.DER-0462_23</v>
      </c>
      <c r="I14" s="312" t="str">
        <f t="shared" si="1"/>
        <v>ASSINADO</v>
      </c>
      <c r="J14" s="312" t="str">
        <f t="shared" si="2"/>
        <v>ND</v>
      </c>
      <c r="K14" s="313" t="s">
        <v>3730</v>
      </c>
      <c r="L14" s="314">
        <v>44858</v>
      </c>
      <c r="M14" s="334" t="s">
        <v>5574</v>
      </c>
      <c r="N14" s="310" t="s">
        <v>5537</v>
      </c>
      <c r="O14" s="314">
        <v>44868</v>
      </c>
      <c r="P14" s="310" t="s">
        <v>3777</v>
      </c>
      <c r="Q14" s="313" t="s">
        <v>3748</v>
      </c>
      <c r="R14" s="315">
        <v>44874</v>
      </c>
      <c r="S14" s="335" t="s">
        <v>5631</v>
      </c>
      <c r="T14" s="313"/>
      <c r="U14" s="313"/>
      <c r="V14" s="313" t="s">
        <v>3777</v>
      </c>
      <c r="W14" s="313" t="s">
        <v>5626</v>
      </c>
      <c r="X14" s="315">
        <v>45007</v>
      </c>
      <c r="Y14" s="334" t="s">
        <v>6662</v>
      </c>
      <c r="Z14" s="313" t="s">
        <v>5537</v>
      </c>
      <c r="AA14" s="315">
        <v>45063</v>
      </c>
      <c r="AB14" s="313" t="s">
        <v>3777</v>
      </c>
      <c r="AC14" s="313" t="s">
        <v>5811</v>
      </c>
      <c r="AD14" s="315">
        <v>45133</v>
      </c>
      <c r="AE14" s="334" t="s">
        <v>6755</v>
      </c>
      <c r="AF14" s="313"/>
      <c r="AG14" s="313"/>
      <c r="AH14" s="313" t="s">
        <v>3777</v>
      </c>
      <c r="AI14" s="316" t="s">
        <v>5811</v>
      </c>
      <c r="AJ14" s="315">
        <v>45224</v>
      </c>
      <c r="AK14" s="334" t="s">
        <v>6914</v>
      </c>
      <c r="AL14" s="313" t="s">
        <v>6913</v>
      </c>
      <c r="AM14" s="313" t="s">
        <v>6913</v>
      </c>
      <c r="AN14" s="313"/>
      <c r="AO14" s="313"/>
      <c r="AP14" s="313"/>
      <c r="AQ14" s="313"/>
      <c r="AR14" s="313"/>
      <c r="AS14" s="313"/>
      <c r="AT14" s="313"/>
      <c r="AU14" s="313"/>
      <c r="AV14" s="313"/>
      <c r="AW14" s="313"/>
      <c r="AX14" s="313"/>
      <c r="AY14" s="313"/>
      <c r="AZ14" s="313"/>
    </row>
    <row r="15" spans="1:88" s="77" customFormat="1" x14ac:dyDescent="0.25">
      <c r="A15" s="301" t="s">
        <v>8263</v>
      </c>
      <c r="B15" s="310">
        <f t="shared" si="3"/>
        <v>1</v>
      </c>
      <c r="C15" s="310" t="str">
        <f t="shared" si="4"/>
        <v/>
      </c>
      <c r="D15" s="386" t="s">
        <v>6695</v>
      </c>
      <c r="E15" s="311" t="s">
        <v>4109</v>
      </c>
      <c r="F15" s="303">
        <f t="shared" si="6"/>
        <v>45224</v>
      </c>
      <c r="G15" s="302" t="str">
        <f t="shared" si="0"/>
        <v>B</v>
      </c>
      <c r="H15" s="1046" t="str">
        <f t="shared" si="5"/>
        <v>MR.DER-0462_23</v>
      </c>
      <c r="I15" s="312" t="str">
        <f t="shared" si="1"/>
        <v>ASSINADO</v>
      </c>
      <c r="J15" s="312" t="str">
        <f t="shared" si="2"/>
        <v>ND</v>
      </c>
      <c r="K15" s="313" t="s">
        <v>3730</v>
      </c>
      <c r="L15" s="314">
        <v>44858</v>
      </c>
      <c r="M15" s="334" t="s">
        <v>5574</v>
      </c>
      <c r="N15" s="310" t="s">
        <v>5537</v>
      </c>
      <c r="O15" s="314">
        <v>44868</v>
      </c>
      <c r="P15" s="310" t="s">
        <v>3777</v>
      </c>
      <c r="Q15" s="313" t="s">
        <v>3748</v>
      </c>
      <c r="R15" s="315">
        <v>44874</v>
      </c>
      <c r="S15" s="335" t="s">
        <v>5631</v>
      </c>
      <c r="T15" s="313"/>
      <c r="U15" s="313"/>
      <c r="V15" s="313" t="s">
        <v>3777</v>
      </c>
      <c r="W15" s="313" t="s">
        <v>5626</v>
      </c>
      <c r="X15" s="315">
        <v>45007</v>
      </c>
      <c r="Y15" s="334" t="s">
        <v>6662</v>
      </c>
      <c r="Z15" s="313" t="s">
        <v>5537</v>
      </c>
      <c r="AA15" s="315">
        <v>45063</v>
      </c>
      <c r="AB15" s="313" t="s">
        <v>3777</v>
      </c>
      <c r="AC15" s="313" t="s">
        <v>5811</v>
      </c>
      <c r="AD15" s="315">
        <v>45133</v>
      </c>
      <c r="AE15" s="334" t="s">
        <v>6755</v>
      </c>
      <c r="AF15" s="313"/>
      <c r="AG15" s="313"/>
      <c r="AH15" s="313" t="s">
        <v>3777</v>
      </c>
      <c r="AI15" s="316" t="s">
        <v>5811</v>
      </c>
      <c r="AJ15" s="315">
        <v>45224</v>
      </c>
      <c r="AK15" s="334" t="s">
        <v>6914</v>
      </c>
      <c r="AL15" s="313" t="s">
        <v>6913</v>
      </c>
      <c r="AM15" s="313" t="s">
        <v>6913</v>
      </c>
      <c r="AN15" s="313"/>
      <c r="AO15" s="313"/>
      <c r="AP15" s="313"/>
      <c r="AQ15" s="313"/>
      <c r="AR15" s="313"/>
      <c r="AS15" s="313"/>
      <c r="AT15" s="313"/>
      <c r="AU15" s="313"/>
      <c r="AV15" s="313"/>
      <c r="AW15" s="313"/>
      <c r="AX15" s="313"/>
      <c r="AY15" s="313"/>
      <c r="AZ15" s="313"/>
    </row>
    <row r="16" spans="1:88" s="77" customFormat="1" x14ac:dyDescent="0.25">
      <c r="A16" s="301" t="s">
        <v>8263</v>
      </c>
      <c r="B16" s="310">
        <f t="shared" si="3"/>
        <v>1</v>
      </c>
      <c r="C16" s="310" t="str">
        <f t="shared" si="4"/>
        <v/>
      </c>
      <c r="D16" s="386" t="s">
        <v>6695</v>
      </c>
      <c r="E16" s="311" t="s">
        <v>4110</v>
      </c>
      <c r="F16" s="303">
        <f t="shared" si="6"/>
        <v>45224</v>
      </c>
      <c r="G16" s="302" t="str">
        <f t="shared" si="0"/>
        <v>B</v>
      </c>
      <c r="H16" s="1046" t="str">
        <f t="shared" si="5"/>
        <v>MR.DER-0462_23</v>
      </c>
      <c r="I16" s="312" t="str">
        <f t="shared" si="1"/>
        <v>ASSINADO</v>
      </c>
      <c r="J16" s="312" t="str">
        <f t="shared" si="2"/>
        <v>ND</v>
      </c>
      <c r="K16" s="313" t="s">
        <v>3730</v>
      </c>
      <c r="L16" s="314">
        <v>44858</v>
      </c>
      <c r="M16" s="334" t="s">
        <v>5574</v>
      </c>
      <c r="N16" s="310" t="s">
        <v>5537</v>
      </c>
      <c r="O16" s="314">
        <v>44868</v>
      </c>
      <c r="P16" s="310" t="s">
        <v>3777</v>
      </c>
      <c r="Q16" s="313" t="s">
        <v>3748</v>
      </c>
      <c r="R16" s="315">
        <v>44874</v>
      </c>
      <c r="S16" s="335" t="s">
        <v>5631</v>
      </c>
      <c r="T16" s="313"/>
      <c r="U16" s="313"/>
      <c r="V16" s="313" t="s">
        <v>3777</v>
      </c>
      <c r="W16" s="313" t="s">
        <v>5626</v>
      </c>
      <c r="X16" s="315">
        <v>45007</v>
      </c>
      <c r="Y16" s="334" t="s">
        <v>6662</v>
      </c>
      <c r="Z16" s="313" t="s">
        <v>5537</v>
      </c>
      <c r="AA16" s="315">
        <v>45063</v>
      </c>
      <c r="AB16" s="313" t="s">
        <v>3777</v>
      </c>
      <c r="AC16" s="313" t="s">
        <v>5811</v>
      </c>
      <c r="AD16" s="315">
        <v>45133</v>
      </c>
      <c r="AE16" s="334" t="s">
        <v>6755</v>
      </c>
      <c r="AF16" s="313"/>
      <c r="AG16" s="313"/>
      <c r="AH16" s="313" t="s">
        <v>3777</v>
      </c>
      <c r="AI16" s="316" t="s">
        <v>5811</v>
      </c>
      <c r="AJ16" s="315">
        <v>45224</v>
      </c>
      <c r="AK16" s="334" t="s">
        <v>6914</v>
      </c>
      <c r="AL16" s="313" t="s">
        <v>6913</v>
      </c>
      <c r="AM16" s="313" t="s">
        <v>6913</v>
      </c>
      <c r="AN16" s="313"/>
      <c r="AO16" s="313"/>
      <c r="AP16" s="313"/>
      <c r="AQ16" s="313"/>
      <c r="AR16" s="313"/>
      <c r="AS16" s="313"/>
      <c r="AT16" s="313"/>
      <c r="AU16" s="313"/>
      <c r="AV16" s="313"/>
      <c r="AW16" s="313"/>
      <c r="AX16" s="313"/>
      <c r="AY16" s="313"/>
      <c r="AZ16" s="313"/>
    </row>
    <row r="17" spans="1:52" s="77" customFormat="1" x14ac:dyDescent="0.25">
      <c r="A17" s="301" t="s">
        <v>8263</v>
      </c>
      <c r="B17" s="310">
        <f t="shared" si="3"/>
        <v>1</v>
      </c>
      <c r="C17" s="310" t="str">
        <f t="shared" si="4"/>
        <v/>
      </c>
      <c r="D17" s="386" t="s">
        <v>6695</v>
      </c>
      <c r="E17" s="311" t="s">
        <v>4111</v>
      </c>
      <c r="F17" s="303">
        <f t="shared" si="6"/>
        <v>45224</v>
      </c>
      <c r="G17" s="302" t="str">
        <f t="shared" si="0"/>
        <v>B</v>
      </c>
      <c r="H17" s="1046" t="str">
        <f t="shared" si="5"/>
        <v>MR.DER-0462_23</v>
      </c>
      <c r="I17" s="312" t="str">
        <f t="shared" si="1"/>
        <v>ASSINADO</v>
      </c>
      <c r="J17" s="312" t="str">
        <f t="shared" si="2"/>
        <v>ND</v>
      </c>
      <c r="K17" s="313" t="s">
        <v>3730</v>
      </c>
      <c r="L17" s="314">
        <v>44858</v>
      </c>
      <c r="M17" s="334" t="s">
        <v>5574</v>
      </c>
      <c r="N17" s="310" t="s">
        <v>5537</v>
      </c>
      <c r="O17" s="314">
        <v>44868</v>
      </c>
      <c r="P17" s="310" t="s">
        <v>3777</v>
      </c>
      <c r="Q17" s="313" t="s">
        <v>3748</v>
      </c>
      <c r="R17" s="315">
        <v>44874</v>
      </c>
      <c r="S17" s="335" t="s">
        <v>5631</v>
      </c>
      <c r="T17" s="313"/>
      <c r="U17" s="313"/>
      <c r="V17" s="313" t="s">
        <v>3777</v>
      </c>
      <c r="W17" s="313" t="s">
        <v>5626</v>
      </c>
      <c r="X17" s="315">
        <v>45007</v>
      </c>
      <c r="Y17" s="334" t="s">
        <v>6662</v>
      </c>
      <c r="Z17" s="313" t="s">
        <v>5537</v>
      </c>
      <c r="AA17" s="315">
        <v>45063</v>
      </c>
      <c r="AB17" s="313" t="s">
        <v>3777</v>
      </c>
      <c r="AC17" s="313" t="s">
        <v>5811</v>
      </c>
      <c r="AD17" s="315">
        <v>45133</v>
      </c>
      <c r="AE17" s="334" t="s">
        <v>6755</v>
      </c>
      <c r="AF17" s="313"/>
      <c r="AG17" s="313"/>
      <c r="AH17" s="313" t="s">
        <v>3777</v>
      </c>
      <c r="AI17" s="316" t="s">
        <v>5811</v>
      </c>
      <c r="AJ17" s="315">
        <v>45224</v>
      </c>
      <c r="AK17" s="334" t="s">
        <v>6914</v>
      </c>
      <c r="AL17" s="313" t="s">
        <v>6913</v>
      </c>
      <c r="AM17" s="313" t="s">
        <v>6913</v>
      </c>
      <c r="AN17" s="313"/>
      <c r="AO17" s="313"/>
      <c r="AP17" s="313"/>
      <c r="AQ17" s="313"/>
      <c r="AR17" s="313"/>
      <c r="AS17" s="313"/>
      <c r="AT17" s="313"/>
      <c r="AU17" s="313"/>
      <c r="AV17" s="313"/>
      <c r="AW17" s="313"/>
      <c r="AX17" s="313"/>
      <c r="AY17" s="313"/>
      <c r="AZ17" s="313"/>
    </row>
    <row r="18" spans="1:52" s="77" customFormat="1" x14ac:dyDescent="0.25">
      <c r="A18" s="301" t="s">
        <v>8263</v>
      </c>
      <c r="B18" s="310">
        <f t="shared" si="3"/>
        <v>1</v>
      </c>
      <c r="C18" s="310" t="str">
        <f t="shared" si="4"/>
        <v/>
      </c>
      <c r="D18" s="386" t="s">
        <v>6695</v>
      </c>
      <c r="E18" s="311" t="s">
        <v>4112</v>
      </c>
      <c r="F18" s="303">
        <f t="shared" si="6"/>
        <v>45224</v>
      </c>
      <c r="G18" s="302" t="str">
        <f t="shared" si="0"/>
        <v>B</v>
      </c>
      <c r="H18" s="1046" t="str">
        <f t="shared" si="5"/>
        <v>MR.DER-0462_23</v>
      </c>
      <c r="I18" s="312" t="str">
        <f t="shared" si="1"/>
        <v>ASSINADO</v>
      </c>
      <c r="J18" s="312" t="str">
        <f t="shared" si="2"/>
        <v>ND</v>
      </c>
      <c r="K18" s="313" t="s">
        <v>3730</v>
      </c>
      <c r="L18" s="314">
        <v>44858</v>
      </c>
      <c r="M18" s="334" t="s">
        <v>5574</v>
      </c>
      <c r="N18" s="310" t="s">
        <v>5537</v>
      </c>
      <c r="O18" s="314">
        <v>44868</v>
      </c>
      <c r="P18" s="310" t="s">
        <v>3777</v>
      </c>
      <c r="Q18" s="313" t="s">
        <v>3748</v>
      </c>
      <c r="R18" s="315">
        <v>44874</v>
      </c>
      <c r="S18" s="335" t="s">
        <v>5631</v>
      </c>
      <c r="T18" s="313"/>
      <c r="U18" s="313"/>
      <c r="V18" s="313" t="s">
        <v>3777</v>
      </c>
      <c r="W18" s="313" t="s">
        <v>5626</v>
      </c>
      <c r="X18" s="315">
        <v>45007</v>
      </c>
      <c r="Y18" s="334" t="s">
        <v>6662</v>
      </c>
      <c r="Z18" s="313" t="s">
        <v>5537</v>
      </c>
      <c r="AA18" s="315">
        <v>45063</v>
      </c>
      <c r="AB18" s="313" t="s">
        <v>3777</v>
      </c>
      <c r="AC18" s="313" t="s">
        <v>5811</v>
      </c>
      <c r="AD18" s="315">
        <v>45133</v>
      </c>
      <c r="AE18" s="334" t="s">
        <v>6755</v>
      </c>
      <c r="AF18" s="313"/>
      <c r="AG18" s="313"/>
      <c r="AH18" s="313" t="s">
        <v>3777</v>
      </c>
      <c r="AI18" s="316" t="s">
        <v>5811</v>
      </c>
      <c r="AJ18" s="315">
        <v>45224</v>
      </c>
      <c r="AK18" s="334" t="s">
        <v>6914</v>
      </c>
      <c r="AL18" s="313" t="s">
        <v>6913</v>
      </c>
      <c r="AM18" s="313" t="s">
        <v>6913</v>
      </c>
      <c r="AN18" s="313"/>
      <c r="AO18" s="313"/>
      <c r="AP18" s="313"/>
      <c r="AQ18" s="313"/>
      <c r="AR18" s="313"/>
      <c r="AS18" s="313"/>
      <c r="AT18" s="313"/>
      <c r="AU18" s="313"/>
      <c r="AV18" s="313"/>
      <c r="AW18" s="313"/>
      <c r="AX18" s="313"/>
      <c r="AY18" s="313"/>
      <c r="AZ18" s="313"/>
    </row>
    <row r="19" spans="1:52" s="77" customFormat="1" x14ac:dyDescent="0.25">
      <c r="A19" s="301" t="s">
        <v>8263</v>
      </c>
      <c r="B19" s="310">
        <f t="shared" si="3"/>
        <v>1</v>
      </c>
      <c r="C19" s="310" t="str">
        <f t="shared" si="4"/>
        <v/>
      </c>
      <c r="D19" s="386" t="s">
        <v>6695</v>
      </c>
      <c r="E19" s="311" t="s">
        <v>4113</v>
      </c>
      <c r="F19" s="303">
        <f t="shared" si="6"/>
        <v>45224</v>
      </c>
      <c r="G19" s="302" t="str">
        <f t="shared" si="0"/>
        <v>B</v>
      </c>
      <c r="H19" s="1046" t="str">
        <f t="shared" si="5"/>
        <v>MR.DER-0462_23</v>
      </c>
      <c r="I19" s="312" t="str">
        <f t="shared" si="1"/>
        <v>ASSINADO</v>
      </c>
      <c r="J19" s="312" t="str">
        <f t="shared" si="2"/>
        <v>ND</v>
      </c>
      <c r="K19" s="313" t="s">
        <v>3730</v>
      </c>
      <c r="L19" s="314">
        <v>44858</v>
      </c>
      <c r="M19" s="334" t="s">
        <v>5574</v>
      </c>
      <c r="N19" s="310" t="s">
        <v>5537</v>
      </c>
      <c r="O19" s="314">
        <v>44868</v>
      </c>
      <c r="P19" s="310" t="s">
        <v>3777</v>
      </c>
      <c r="Q19" s="313" t="s">
        <v>3748</v>
      </c>
      <c r="R19" s="315">
        <v>44874</v>
      </c>
      <c r="S19" s="335" t="s">
        <v>5631</v>
      </c>
      <c r="T19" s="313"/>
      <c r="U19" s="313"/>
      <c r="V19" s="313" t="s">
        <v>3777</v>
      </c>
      <c r="W19" s="313" t="s">
        <v>5626</v>
      </c>
      <c r="X19" s="315">
        <v>45007</v>
      </c>
      <c r="Y19" s="334" t="s">
        <v>6662</v>
      </c>
      <c r="Z19" s="313" t="s">
        <v>5537</v>
      </c>
      <c r="AA19" s="315">
        <v>45063</v>
      </c>
      <c r="AB19" s="313" t="s">
        <v>3777</v>
      </c>
      <c r="AC19" s="313" t="s">
        <v>5811</v>
      </c>
      <c r="AD19" s="315">
        <v>45133</v>
      </c>
      <c r="AE19" s="334" t="s">
        <v>6755</v>
      </c>
      <c r="AF19" s="313"/>
      <c r="AG19" s="313"/>
      <c r="AH19" s="313" t="s">
        <v>3777</v>
      </c>
      <c r="AI19" s="316" t="s">
        <v>5811</v>
      </c>
      <c r="AJ19" s="315">
        <v>45224</v>
      </c>
      <c r="AK19" s="334" t="s">
        <v>6914</v>
      </c>
      <c r="AL19" s="313" t="s">
        <v>6913</v>
      </c>
      <c r="AM19" s="313" t="s">
        <v>6913</v>
      </c>
      <c r="AN19" s="313"/>
      <c r="AO19" s="313"/>
      <c r="AP19" s="313"/>
      <c r="AQ19" s="313"/>
      <c r="AR19" s="313"/>
      <c r="AS19" s="313"/>
      <c r="AT19" s="313"/>
      <c r="AU19" s="313"/>
      <c r="AV19" s="313"/>
      <c r="AW19" s="313"/>
      <c r="AX19" s="313"/>
      <c r="AY19" s="313"/>
      <c r="AZ19" s="313"/>
    </row>
    <row r="20" spans="1:52" s="77" customFormat="1" x14ac:dyDescent="0.25">
      <c r="A20" s="301" t="s">
        <v>8263</v>
      </c>
      <c r="B20" s="310">
        <f t="shared" si="3"/>
        <v>1</v>
      </c>
      <c r="C20" s="310" t="str">
        <f t="shared" si="4"/>
        <v/>
      </c>
      <c r="D20" s="386" t="s">
        <v>6695</v>
      </c>
      <c r="E20" s="311" t="s">
        <v>4114</v>
      </c>
      <c r="F20" s="303">
        <f t="shared" si="6"/>
        <v>45224</v>
      </c>
      <c r="G20" s="302" t="str">
        <f t="shared" si="0"/>
        <v>B</v>
      </c>
      <c r="H20" s="1046" t="str">
        <f t="shared" si="5"/>
        <v>MR.DER-0462_23</v>
      </c>
      <c r="I20" s="312" t="str">
        <f t="shared" si="1"/>
        <v>ASSINADO</v>
      </c>
      <c r="J20" s="312" t="str">
        <f t="shared" si="2"/>
        <v>ND</v>
      </c>
      <c r="K20" s="313" t="s">
        <v>3730</v>
      </c>
      <c r="L20" s="314">
        <v>44858</v>
      </c>
      <c r="M20" s="334" t="s">
        <v>5574</v>
      </c>
      <c r="N20" s="310" t="s">
        <v>5537</v>
      </c>
      <c r="O20" s="314">
        <v>44868</v>
      </c>
      <c r="P20" s="310" t="s">
        <v>3777</v>
      </c>
      <c r="Q20" s="313" t="s">
        <v>3748</v>
      </c>
      <c r="R20" s="315">
        <v>44874</v>
      </c>
      <c r="S20" s="335" t="s">
        <v>5631</v>
      </c>
      <c r="T20" s="313"/>
      <c r="U20" s="313"/>
      <c r="V20" s="313" t="s">
        <v>3777</v>
      </c>
      <c r="W20" s="313" t="s">
        <v>5626</v>
      </c>
      <c r="X20" s="315">
        <v>45007</v>
      </c>
      <c r="Y20" s="334" t="s">
        <v>6662</v>
      </c>
      <c r="Z20" s="313" t="s">
        <v>5537</v>
      </c>
      <c r="AA20" s="315">
        <v>45063</v>
      </c>
      <c r="AB20" s="313" t="s">
        <v>3777</v>
      </c>
      <c r="AC20" s="313" t="s">
        <v>5811</v>
      </c>
      <c r="AD20" s="315">
        <v>45133</v>
      </c>
      <c r="AE20" s="334" t="s">
        <v>6755</v>
      </c>
      <c r="AF20" s="313"/>
      <c r="AG20" s="313"/>
      <c r="AH20" s="313" t="s">
        <v>3777</v>
      </c>
      <c r="AI20" s="316" t="s">
        <v>5811</v>
      </c>
      <c r="AJ20" s="315">
        <v>45224</v>
      </c>
      <c r="AK20" s="334" t="s">
        <v>6914</v>
      </c>
      <c r="AL20" s="313" t="s">
        <v>6913</v>
      </c>
      <c r="AM20" s="313" t="s">
        <v>6913</v>
      </c>
      <c r="AN20" s="313"/>
      <c r="AO20" s="313"/>
      <c r="AP20" s="313"/>
      <c r="AQ20" s="313"/>
      <c r="AR20" s="313"/>
      <c r="AS20" s="313"/>
      <c r="AT20" s="313"/>
      <c r="AU20" s="313"/>
      <c r="AV20" s="313"/>
      <c r="AW20" s="313"/>
      <c r="AX20" s="313"/>
      <c r="AY20" s="313"/>
      <c r="AZ20" s="313"/>
    </row>
    <row r="21" spans="1:52" s="77" customFormat="1" x14ac:dyDescent="0.25">
      <c r="A21" s="301" t="s">
        <v>8263</v>
      </c>
      <c r="B21" s="310">
        <f t="shared" si="3"/>
        <v>1</v>
      </c>
      <c r="C21" s="310" t="str">
        <f t="shared" si="4"/>
        <v/>
      </c>
      <c r="D21" s="386" t="s">
        <v>6695</v>
      </c>
      <c r="E21" s="311" t="s">
        <v>4115</v>
      </c>
      <c r="F21" s="303">
        <f t="shared" si="6"/>
        <v>45224</v>
      </c>
      <c r="G21" s="302" t="str">
        <f t="shared" si="0"/>
        <v>B</v>
      </c>
      <c r="H21" s="1046" t="str">
        <f t="shared" si="5"/>
        <v>MR.DER-0462_23</v>
      </c>
      <c r="I21" s="312" t="str">
        <f t="shared" si="1"/>
        <v>ASSINADO</v>
      </c>
      <c r="J21" s="312" t="str">
        <f t="shared" si="2"/>
        <v>ND</v>
      </c>
      <c r="K21" s="313" t="s">
        <v>3730</v>
      </c>
      <c r="L21" s="314">
        <v>44858</v>
      </c>
      <c r="M21" s="334" t="s">
        <v>5574</v>
      </c>
      <c r="N21" s="310" t="s">
        <v>5537</v>
      </c>
      <c r="O21" s="314">
        <v>44868</v>
      </c>
      <c r="P21" s="310" t="s">
        <v>3777</v>
      </c>
      <c r="Q21" s="313" t="s">
        <v>3748</v>
      </c>
      <c r="R21" s="315">
        <v>44874</v>
      </c>
      <c r="S21" s="335" t="s">
        <v>5631</v>
      </c>
      <c r="T21" s="313"/>
      <c r="U21" s="313"/>
      <c r="V21" s="313" t="s">
        <v>3777</v>
      </c>
      <c r="W21" s="313" t="s">
        <v>5626</v>
      </c>
      <c r="X21" s="315">
        <v>45007</v>
      </c>
      <c r="Y21" s="334" t="s">
        <v>6662</v>
      </c>
      <c r="Z21" s="313" t="s">
        <v>5537</v>
      </c>
      <c r="AA21" s="315">
        <v>45063</v>
      </c>
      <c r="AB21" s="313" t="s">
        <v>3777</v>
      </c>
      <c r="AC21" s="313" t="s">
        <v>5811</v>
      </c>
      <c r="AD21" s="315">
        <v>45133</v>
      </c>
      <c r="AE21" s="334" t="s">
        <v>6755</v>
      </c>
      <c r="AF21" s="313"/>
      <c r="AG21" s="313"/>
      <c r="AH21" s="313" t="s">
        <v>3777</v>
      </c>
      <c r="AI21" s="316" t="s">
        <v>5811</v>
      </c>
      <c r="AJ21" s="315">
        <v>45224</v>
      </c>
      <c r="AK21" s="334" t="s">
        <v>6914</v>
      </c>
      <c r="AL21" s="313" t="s">
        <v>6913</v>
      </c>
      <c r="AM21" s="313" t="s">
        <v>6913</v>
      </c>
      <c r="AN21" s="313"/>
      <c r="AO21" s="313"/>
      <c r="AP21" s="313"/>
      <c r="AQ21" s="313"/>
      <c r="AR21" s="313"/>
      <c r="AS21" s="313"/>
      <c r="AT21" s="313"/>
      <c r="AU21" s="313"/>
      <c r="AV21" s="313"/>
      <c r="AW21" s="313"/>
      <c r="AX21" s="313"/>
      <c r="AY21" s="313"/>
      <c r="AZ21" s="313"/>
    </row>
    <row r="22" spans="1:52" s="77" customFormat="1" x14ac:dyDescent="0.25">
      <c r="A22" s="301" t="s">
        <v>8263</v>
      </c>
      <c r="B22" s="310">
        <f t="shared" si="3"/>
        <v>1</v>
      </c>
      <c r="C22" s="310" t="str">
        <f t="shared" si="4"/>
        <v/>
      </c>
      <c r="D22" s="386" t="s">
        <v>6695</v>
      </c>
      <c r="E22" s="311" t="s">
        <v>5575</v>
      </c>
      <c r="F22" s="303">
        <f t="shared" si="6"/>
        <v>45224</v>
      </c>
      <c r="G22" s="302" t="str">
        <f t="shared" si="0"/>
        <v>B</v>
      </c>
      <c r="H22" s="1046" t="str">
        <f t="shared" si="5"/>
        <v>MR.DER-0462_23</v>
      </c>
      <c r="I22" s="312" t="str">
        <f t="shared" si="1"/>
        <v>ASSINADO</v>
      </c>
      <c r="J22" s="312" t="str">
        <f t="shared" si="2"/>
        <v>ND</v>
      </c>
      <c r="K22" s="313" t="s">
        <v>3730</v>
      </c>
      <c r="L22" s="314">
        <v>44858</v>
      </c>
      <c r="M22" s="334" t="s">
        <v>5574</v>
      </c>
      <c r="N22" s="310" t="s">
        <v>5537</v>
      </c>
      <c r="O22" s="314">
        <v>44868</v>
      </c>
      <c r="P22" s="310" t="s">
        <v>3777</v>
      </c>
      <c r="Q22" s="313" t="s">
        <v>3748</v>
      </c>
      <c r="R22" s="315">
        <v>44874</v>
      </c>
      <c r="S22" s="335" t="s">
        <v>5631</v>
      </c>
      <c r="T22" s="313"/>
      <c r="U22" s="313"/>
      <c r="V22" s="313" t="s">
        <v>3777</v>
      </c>
      <c r="W22" s="313" t="s">
        <v>5626</v>
      </c>
      <c r="X22" s="315">
        <v>45007</v>
      </c>
      <c r="Y22" s="334" t="s">
        <v>6662</v>
      </c>
      <c r="Z22" s="313" t="s">
        <v>5537</v>
      </c>
      <c r="AA22" s="315">
        <v>45063</v>
      </c>
      <c r="AB22" s="313" t="s">
        <v>3777</v>
      </c>
      <c r="AC22" s="313" t="s">
        <v>5811</v>
      </c>
      <c r="AD22" s="315">
        <v>45133</v>
      </c>
      <c r="AE22" s="334" t="s">
        <v>6755</v>
      </c>
      <c r="AF22" s="313"/>
      <c r="AG22" s="313"/>
      <c r="AH22" s="313" t="s">
        <v>3777</v>
      </c>
      <c r="AI22" s="316" t="s">
        <v>5811</v>
      </c>
      <c r="AJ22" s="315">
        <v>45224</v>
      </c>
      <c r="AK22" s="334" t="s">
        <v>6914</v>
      </c>
      <c r="AL22" s="313" t="s">
        <v>6913</v>
      </c>
      <c r="AM22" s="313" t="s">
        <v>6913</v>
      </c>
      <c r="AN22" s="313"/>
      <c r="AO22" s="313"/>
      <c r="AP22" s="313"/>
      <c r="AQ22" s="313"/>
      <c r="AR22" s="313"/>
      <c r="AS22" s="313"/>
      <c r="AT22" s="313"/>
      <c r="AU22" s="313"/>
      <c r="AV22" s="313"/>
      <c r="AW22" s="313"/>
      <c r="AX22" s="313"/>
      <c r="AY22" s="313"/>
      <c r="AZ22" s="313"/>
    </row>
    <row r="23" spans="1:52" s="77" customFormat="1" x14ac:dyDescent="0.25">
      <c r="A23" s="305"/>
      <c r="B23" s="310" t="str">
        <f t="shared" si="3"/>
        <v/>
      </c>
      <c r="C23" s="310" t="str">
        <f t="shared" si="4"/>
        <v/>
      </c>
      <c r="D23" s="385"/>
      <c r="E23" s="305" t="s">
        <v>7515</v>
      </c>
      <c r="F23" s="306"/>
      <c r="G23" s="306"/>
      <c r="H23" s="306"/>
      <c r="I23" s="306"/>
      <c r="J23" s="306"/>
      <c r="K23" s="307"/>
      <c r="L23" s="307"/>
      <c r="M23" s="308"/>
      <c r="N23" s="309"/>
      <c r="O23" s="309"/>
      <c r="P23" s="309"/>
      <c r="Q23" s="307"/>
      <c r="R23" s="307"/>
      <c r="S23" s="308"/>
      <c r="T23" s="309"/>
      <c r="U23" s="309"/>
      <c r="V23" s="309"/>
      <c r="W23" s="307"/>
      <c r="X23" s="307"/>
      <c r="Y23" s="308"/>
      <c r="Z23" s="309"/>
      <c r="AA23" s="309"/>
      <c r="AB23" s="309"/>
      <c r="AC23" s="307"/>
      <c r="AD23" s="307"/>
      <c r="AE23" s="308"/>
      <c r="AF23" s="309"/>
      <c r="AG23" s="309"/>
      <c r="AH23" s="309"/>
      <c r="AI23" s="307"/>
      <c r="AJ23" s="307"/>
      <c r="AK23" s="308"/>
      <c r="AL23" s="309"/>
      <c r="AM23" s="309"/>
      <c r="AN23" s="309"/>
      <c r="AO23" s="307"/>
      <c r="AP23" s="307"/>
      <c r="AQ23" s="308"/>
      <c r="AR23" s="309"/>
      <c r="AS23" s="309"/>
      <c r="AT23" s="309"/>
      <c r="AU23" s="307"/>
      <c r="AV23" s="307"/>
      <c r="AW23" s="308"/>
      <c r="AX23" s="309"/>
      <c r="AY23" s="309"/>
      <c r="AZ23" s="309"/>
    </row>
    <row r="24" spans="1:52" s="77" customFormat="1" ht="25.5" x14ac:dyDescent="0.25">
      <c r="A24" s="301" t="s">
        <v>8263</v>
      </c>
      <c r="B24" s="310">
        <f t="shared" si="3"/>
        <v>1</v>
      </c>
      <c r="C24" s="310" t="str">
        <f t="shared" si="4"/>
        <v/>
      </c>
      <c r="D24" s="386" t="s">
        <v>6051</v>
      </c>
      <c r="E24" s="311" t="s">
        <v>4117</v>
      </c>
      <c r="F24" s="303">
        <f>IF(L24&lt;&gt;0,MAX(L24,R24,X24,AD24,AJ24),"NE")</f>
        <v>45672</v>
      </c>
      <c r="G24" s="302" t="str">
        <f t="shared" si="0"/>
        <v>A</v>
      </c>
      <c r="H24" s="1046" t="str">
        <f>IF($F24="","",INDEX($K24:$FM24,1,MATCH($F24,$K24:$FM24,)+1))</f>
        <v>MR.DER-0904_25-SP 097-D-Entrega Final-G14</v>
      </c>
      <c r="I24" s="312" t="str">
        <f t="shared" si="1"/>
        <v>ND</v>
      </c>
      <c r="J24" s="312" t="str">
        <f t="shared" si="2"/>
        <v>ND</v>
      </c>
      <c r="K24" s="313" t="s">
        <v>3730</v>
      </c>
      <c r="L24" s="315">
        <v>44949</v>
      </c>
      <c r="M24" s="335" t="s">
        <v>6224</v>
      </c>
      <c r="N24" s="310" t="s">
        <v>5536</v>
      </c>
      <c r="O24" s="314">
        <v>44963</v>
      </c>
      <c r="P24" s="334" t="s">
        <v>6283</v>
      </c>
      <c r="Q24" s="313" t="s">
        <v>3765</v>
      </c>
      <c r="R24" s="314">
        <v>44979</v>
      </c>
      <c r="S24" s="334" t="s">
        <v>6385</v>
      </c>
      <c r="T24" s="310" t="s">
        <v>5539</v>
      </c>
      <c r="U24" s="314">
        <v>45008</v>
      </c>
      <c r="V24" s="334" t="s">
        <v>6613</v>
      </c>
      <c r="W24" s="313" t="s">
        <v>3748</v>
      </c>
      <c r="X24" s="314">
        <v>45133</v>
      </c>
      <c r="Y24" s="334" t="s">
        <v>6770</v>
      </c>
      <c r="Z24" s="310"/>
      <c r="AA24" s="310"/>
      <c r="AB24" s="334" t="s">
        <v>6794</v>
      </c>
      <c r="AC24" s="316" t="s">
        <v>3748</v>
      </c>
      <c r="AD24" s="315">
        <v>45224</v>
      </c>
      <c r="AE24" s="334" t="s">
        <v>6914</v>
      </c>
      <c r="AF24" s="313" t="s">
        <v>6913</v>
      </c>
      <c r="AG24" s="310" t="s">
        <v>6913</v>
      </c>
      <c r="AH24" s="310"/>
      <c r="AI24" s="310" t="s">
        <v>3748</v>
      </c>
      <c r="AJ24" s="314">
        <v>45672</v>
      </c>
      <c r="AK24" s="23" t="s">
        <v>8908</v>
      </c>
      <c r="AL24" s="310"/>
      <c r="AM24" s="310"/>
      <c r="AN24" s="310"/>
      <c r="AO24" s="310"/>
      <c r="AP24" s="310"/>
      <c r="AQ24" s="310"/>
      <c r="AR24" s="310"/>
      <c r="AS24" s="310"/>
      <c r="AT24" s="310"/>
      <c r="AU24" s="310"/>
      <c r="AV24" s="310"/>
      <c r="AW24" s="310"/>
      <c r="AX24" s="310"/>
      <c r="AY24" s="310"/>
      <c r="AZ24" s="310"/>
    </row>
    <row r="25" spans="1:52" s="77" customFormat="1" ht="25.5" x14ac:dyDescent="0.25">
      <c r="A25" s="301" t="s">
        <v>8263</v>
      </c>
      <c r="B25" s="310">
        <f t="shared" si="3"/>
        <v>1</v>
      </c>
      <c r="C25" s="310" t="str">
        <f t="shared" si="4"/>
        <v/>
      </c>
      <c r="D25" s="386" t="s">
        <v>6051</v>
      </c>
      <c r="E25" s="311" t="s">
        <v>4118</v>
      </c>
      <c r="F25" s="303">
        <f>IF(L25&lt;&gt;0,MAX(L25,R25,X25,AD25,AJ25),"NE")</f>
        <v>45672</v>
      </c>
      <c r="G25" s="302" t="str">
        <f t="shared" si="0"/>
        <v>A</v>
      </c>
      <c r="H25" s="1046" t="str">
        <f>IF($F25="","",INDEX($K25:$FM25,1,MATCH($F25,$K25:$FM25,)+1))</f>
        <v>MR.DER-0904_25-SP 097-D-Entrega Final-G14</v>
      </c>
      <c r="I25" s="312" t="str">
        <f t="shared" si="1"/>
        <v>ND</v>
      </c>
      <c r="J25" s="312" t="str">
        <f t="shared" si="2"/>
        <v>ND</v>
      </c>
      <c r="K25" s="313" t="s">
        <v>3730</v>
      </c>
      <c r="L25" s="315">
        <v>44949</v>
      </c>
      <c r="M25" s="335" t="s">
        <v>6224</v>
      </c>
      <c r="N25" s="310" t="s">
        <v>5536</v>
      </c>
      <c r="O25" s="314">
        <v>44963</v>
      </c>
      <c r="P25" s="334" t="s">
        <v>6283</v>
      </c>
      <c r="Q25" s="313" t="s">
        <v>3765</v>
      </c>
      <c r="R25" s="314">
        <v>44979</v>
      </c>
      <c r="S25" s="334" t="s">
        <v>6385</v>
      </c>
      <c r="T25" s="310" t="s">
        <v>5539</v>
      </c>
      <c r="U25" s="314">
        <v>45008</v>
      </c>
      <c r="V25" s="334" t="s">
        <v>6613</v>
      </c>
      <c r="W25" s="313" t="s">
        <v>3748</v>
      </c>
      <c r="X25" s="314">
        <v>45133</v>
      </c>
      <c r="Y25" s="334" t="s">
        <v>6770</v>
      </c>
      <c r="Z25" s="310"/>
      <c r="AA25" s="310"/>
      <c r="AB25" s="334" t="s">
        <v>6794</v>
      </c>
      <c r="AC25" s="316" t="s">
        <v>3748</v>
      </c>
      <c r="AD25" s="315">
        <v>45224</v>
      </c>
      <c r="AE25" s="334" t="s">
        <v>6914</v>
      </c>
      <c r="AF25" s="313" t="s">
        <v>6913</v>
      </c>
      <c r="AG25" s="310" t="s">
        <v>6913</v>
      </c>
      <c r="AH25" s="310"/>
      <c r="AI25" s="310" t="s">
        <v>3748</v>
      </c>
      <c r="AJ25" s="314">
        <v>45672</v>
      </c>
      <c r="AK25" s="23" t="s">
        <v>8908</v>
      </c>
      <c r="AL25" s="310"/>
      <c r="AM25" s="310"/>
      <c r="AN25" s="310"/>
      <c r="AO25" s="310"/>
      <c r="AP25" s="310"/>
      <c r="AQ25" s="310"/>
      <c r="AR25" s="310"/>
      <c r="AS25" s="310"/>
      <c r="AT25" s="310"/>
      <c r="AU25" s="310"/>
      <c r="AV25" s="310"/>
      <c r="AW25" s="310"/>
      <c r="AX25" s="310"/>
      <c r="AY25" s="310"/>
      <c r="AZ25" s="310"/>
    </row>
    <row r="26" spans="1:52" s="77" customFormat="1" ht="25.5" x14ac:dyDescent="0.25">
      <c r="A26" s="301" t="s">
        <v>8263</v>
      </c>
      <c r="B26" s="310">
        <f t="shared" si="3"/>
        <v>1</v>
      </c>
      <c r="C26" s="310" t="str">
        <f t="shared" si="4"/>
        <v/>
      </c>
      <c r="D26" s="386" t="s">
        <v>6051</v>
      </c>
      <c r="E26" s="311" t="s">
        <v>4119</v>
      </c>
      <c r="F26" s="303">
        <f>IF(L26&lt;&gt;0,MAX(L26,R26,X26,AD26,AJ26,AP26,AV26),"NE")</f>
        <v>45672</v>
      </c>
      <c r="G26" s="302" t="str">
        <f t="shared" si="0"/>
        <v>A</v>
      </c>
      <c r="H26" s="1046" t="str">
        <f>IF($F26="","",INDEX($K26:$FM26,1,MATCH($F26,$K26:$FM26,)+1))</f>
        <v>MR.DER-0904_25-SP 097-D-Entrega Final-G14</v>
      </c>
      <c r="I26" s="312" t="str">
        <f t="shared" si="1"/>
        <v>ND</v>
      </c>
      <c r="J26" s="312" t="str">
        <f t="shared" si="2"/>
        <v>ND</v>
      </c>
      <c r="K26" s="313" t="s">
        <v>3730</v>
      </c>
      <c r="L26" s="315">
        <v>44949</v>
      </c>
      <c r="M26" s="335" t="s">
        <v>6224</v>
      </c>
      <c r="N26" s="310" t="s">
        <v>5536</v>
      </c>
      <c r="O26" s="314">
        <v>44963</v>
      </c>
      <c r="P26" s="334" t="s">
        <v>6283</v>
      </c>
      <c r="Q26" s="313" t="s">
        <v>3765</v>
      </c>
      <c r="R26" s="314">
        <v>44979</v>
      </c>
      <c r="S26" s="334" t="s">
        <v>6385</v>
      </c>
      <c r="T26" s="310" t="s">
        <v>5539</v>
      </c>
      <c r="U26" s="314">
        <v>45008</v>
      </c>
      <c r="V26" s="334" t="s">
        <v>6613</v>
      </c>
      <c r="W26" s="313" t="s">
        <v>3748</v>
      </c>
      <c r="X26" s="314">
        <v>45133</v>
      </c>
      <c r="Y26" s="334" t="s">
        <v>6770</v>
      </c>
      <c r="Z26" s="310"/>
      <c r="AA26" s="310"/>
      <c r="AB26" s="334" t="s">
        <v>6794</v>
      </c>
      <c r="AC26" s="316" t="s">
        <v>3748</v>
      </c>
      <c r="AD26" s="315">
        <v>45224</v>
      </c>
      <c r="AE26" s="334" t="s">
        <v>6914</v>
      </c>
      <c r="AF26" s="313" t="s">
        <v>6913</v>
      </c>
      <c r="AG26" s="310" t="s">
        <v>6913</v>
      </c>
      <c r="AH26" s="310"/>
      <c r="AI26" s="310" t="s">
        <v>3748</v>
      </c>
      <c r="AJ26" s="314">
        <v>45672</v>
      </c>
      <c r="AK26" s="23" t="s">
        <v>8908</v>
      </c>
      <c r="AL26" s="310"/>
      <c r="AM26" s="310"/>
      <c r="AN26" s="310"/>
      <c r="AO26" s="310"/>
      <c r="AP26" s="310"/>
      <c r="AQ26" s="310"/>
      <c r="AR26" s="310"/>
      <c r="AS26" s="310"/>
      <c r="AT26" s="310"/>
      <c r="AU26" s="310"/>
      <c r="AV26" s="310"/>
      <c r="AW26" s="310"/>
      <c r="AX26" s="310"/>
      <c r="AY26" s="310"/>
      <c r="AZ26" s="310"/>
    </row>
    <row r="27" spans="1:52" s="110" customFormat="1" ht="25.5" x14ac:dyDescent="0.25">
      <c r="A27" s="301" t="s">
        <v>8263</v>
      </c>
      <c r="B27" s="310">
        <f t="shared" si="3"/>
        <v>1</v>
      </c>
      <c r="C27" s="310" t="str">
        <f t="shared" si="4"/>
        <v/>
      </c>
      <c r="D27" s="360" t="s">
        <v>6051</v>
      </c>
      <c r="E27" s="317" t="s">
        <v>4120</v>
      </c>
      <c r="F27" s="303">
        <f>IF(L27&lt;&gt;0,MAX(L27,R27,X27,AD27,AJ27,AP27,AV27),"NE")</f>
        <v>45672</v>
      </c>
      <c r="G27" s="302" t="str">
        <f t="shared" si="0"/>
        <v>B</v>
      </c>
      <c r="H27" s="1046" t="str">
        <f>IF($F27="","",INDEX($K27:$FM27,1,MATCH($F27,$K27:$FM27,)+1))</f>
        <v>MR.DER-0904_25-SP 097-D-Entrega Final-G14</v>
      </c>
      <c r="I27" s="312" t="str">
        <f t="shared" si="1"/>
        <v>ND</v>
      </c>
      <c r="J27" s="312" t="str">
        <f t="shared" si="2"/>
        <v>ND</v>
      </c>
      <c r="K27" s="300" t="s">
        <v>3730</v>
      </c>
      <c r="L27" s="330">
        <v>44949</v>
      </c>
      <c r="M27" s="357" t="s">
        <v>6224</v>
      </c>
      <c r="N27" s="301" t="s">
        <v>5536</v>
      </c>
      <c r="O27" s="333">
        <v>44963</v>
      </c>
      <c r="P27" s="340" t="s">
        <v>6283</v>
      </c>
      <c r="Q27" s="300" t="s">
        <v>3765</v>
      </c>
      <c r="R27" s="333">
        <v>44979</v>
      </c>
      <c r="S27" s="340" t="s">
        <v>6385</v>
      </c>
      <c r="T27" s="301" t="s">
        <v>5539</v>
      </c>
      <c r="U27" s="333">
        <v>45008</v>
      </c>
      <c r="V27" s="340" t="s">
        <v>6613</v>
      </c>
      <c r="W27" s="300" t="s">
        <v>3748</v>
      </c>
      <c r="X27" s="333">
        <v>45133</v>
      </c>
      <c r="Y27" s="340" t="s">
        <v>6770</v>
      </c>
      <c r="Z27" s="301"/>
      <c r="AA27" s="301"/>
      <c r="AB27" s="340" t="s">
        <v>6794</v>
      </c>
      <c r="AC27" s="300" t="s">
        <v>3748</v>
      </c>
      <c r="AD27" s="330">
        <v>45224</v>
      </c>
      <c r="AE27" s="340" t="s">
        <v>6914</v>
      </c>
      <c r="AF27" s="300" t="s">
        <v>6913</v>
      </c>
      <c r="AG27" s="301" t="s">
        <v>6913</v>
      </c>
      <c r="AH27" s="301"/>
      <c r="AI27" s="301" t="s">
        <v>5626</v>
      </c>
      <c r="AJ27" s="333">
        <v>45392</v>
      </c>
      <c r="AK27" s="356" t="s">
        <v>7490</v>
      </c>
      <c r="AL27" s="302" t="s">
        <v>5537</v>
      </c>
      <c r="AM27" s="312">
        <v>45401</v>
      </c>
      <c r="AN27" s="359"/>
      <c r="AO27" s="301" t="s">
        <v>5811</v>
      </c>
      <c r="AP27" s="333">
        <v>45415</v>
      </c>
      <c r="AQ27" s="356" t="s">
        <v>7683</v>
      </c>
      <c r="AR27" s="301"/>
      <c r="AS27" s="301"/>
      <c r="AT27" s="359" t="s">
        <v>8760</v>
      </c>
      <c r="AU27" s="301" t="s">
        <v>5811</v>
      </c>
      <c r="AV27" s="333">
        <v>45672</v>
      </c>
      <c r="AW27" s="270" t="s">
        <v>8908</v>
      </c>
      <c r="AX27" s="301"/>
      <c r="AY27" s="301"/>
      <c r="AZ27" s="301"/>
    </row>
    <row r="28" spans="1:52" s="110" customFormat="1" ht="25.5" x14ac:dyDescent="0.25">
      <c r="A28" s="301" t="s">
        <v>8263</v>
      </c>
      <c r="B28" s="310">
        <f t="shared" si="3"/>
        <v>1</v>
      </c>
      <c r="C28" s="310" t="str">
        <f t="shared" si="4"/>
        <v/>
      </c>
      <c r="D28" s="360" t="s">
        <v>6051</v>
      </c>
      <c r="E28" s="317" t="s">
        <v>4121</v>
      </c>
      <c r="F28" s="303">
        <f>IF(L28&lt;&gt;0,MAX(L28,R28,X28,AD28,AJ28),"NE")</f>
        <v>45672</v>
      </c>
      <c r="G28" s="302" t="str">
        <f t="shared" si="0"/>
        <v>A</v>
      </c>
      <c r="H28" s="1046" t="str">
        <f>IF($F28="","",INDEX($K28:$FM28,1,MATCH($F28,$K28:$FM28,)+1))</f>
        <v>MR.DER-0904_25-SP 097-D-Entrega Final-G14</v>
      </c>
      <c r="I28" s="312" t="str">
        <f t="shared" si="1"/>
        <v>ND</v>
      </c>
      <c r="J28" s="312" t="str">
        <f t="shared" si="2"/>
        <v>ND</v>
      </c>
      <c r="K28" s="300" t="s">
        <v>3730</v>
      </c>
      <c r="L28" s="330">
        <v>44949</v>
      </c>
      <c r="M28" s="357" t="s">
        <v>6224</v>
      </c>
      <c r="N28" s="301" t="s">
        <v>5536</v>
      </c>
      <c r="O28" s="333">
        <v>44963</v>
      </c>
      <c r="P28" s="340" t="s">
        <v>6283</v>
      </c>
      <c r="Q28" s="300" t="s">
        <v>3765</v>
      </c>
      <c r="R28" s="333">
        <v>44979</v>
      </c>
      <c r="S28" s="340" t="s">
        <v>6385</v>
      </c>
      <c r="T28" s="301" t="s">
        <v>5539</v>
      </c>
      <c r="U28" s="333">
        <v>45008</v>
      </c>
      <c r="V28" s="340" t="s">
        <v>6613</v>
      </c>
      <c r="W28" s="300" t="s">
        <v>3748</v>
      </c>
      <c r="X28" s="333">
        <v>45133</v>
      </c>
      <c r="Y28" s="340" t="s">
        <v>6770</v>
      </c>
      <c r="Z28" s="301"/>
      <c r="AA28" s="301"/>
      <c r="AB28" s="340" t="s">
        <v>6794</v>
      </c>
      <c r="AC28" s="300" t="s">
        <v>3748</v>
      </c>
      <c r="AD28" s="330">
        <v>45224</v>
      </c>
      <c r="AE28" s="340" t="s">
        <v>6914</v>
      </c>
      <c r="AF28" s="300" t="s">
        <v>6913</v>
      </c>
      <c r="AG28" s="301" t="s">
        <v>6913</v>
      </c>
      <c r="AH28" s="301"/>
      <c r="AI28" s="301" t="s">
        <v>3748</v>
      </c>
      <c r="AJ28" s="333">
        <v>45672</v>
      </c>
      <c r="AK28" s="270" t="s">
        <v>8908</v>
      </c>
      <c r="AL28" s="301"/>
      <c r="AM28" s="301"/>
      <c r="AN28" s="301"/>
      <c r="AO28" s="301"/>
      <c r="AP28" s="301"/>
      <c r="AQ28" s="301"/>
      <c r="AR28" s="301"/>
      <c r="AS28" s="301"/>
      <c r="AT28" s="301"/>
      <c r="AU28" s="301"/>
      <c r="AV28" s="301"/>
      <c r="AW28" s="301"/>
      <c r="AX28" s="301"/>
      <c r="AY28" s="301"/>
      <c r="AZ28" s="301"/>
    </row>
    <row r="29" spans="1:52" s="110" customFormat="1" ht="25.5" x14ac:dyDescent="0.25">
      <c r="A29" s="301" t="s">
        <v>8263</v>
      </c>
      <c r="B29" s="310">
        <f t="shared" si="3"/>
        <v>1</v>
      </c>
      <c r="C29" s="310" t="str">
        <f t="shared" si="4"/>
        <v/>
      </c>
      <c r="D29" s="360" t="s">
        <v>6051</v>
      </c>
      <c r="E29" s="317" t="s">
        <v>6225</v>
      </c>
      <c r="F29" s="303">
        <f>IF(L29&lt;&gt;0,MAX(L29,R29,X29,AD29,AJ29),"NE")</f>
        <v>45672</v>
      </c>
      <c r="G29" s="302" t="str">
        <f t="shared" si="0"/>
        <v>A</v>
      </c>
      <c r="H29" s="1046" t="str">
        <f t="shared" ref="H29:H37" si="7">IF($F29="","",INDEX($K29:$FM29,1,MATCH($F29,$K29:$FM29,)+1))</f>
        <v>MR.DER-0904_25-SP 097-D-Entrega Final-G14</v>
      </c>
      <c r="I29" s="312" t="str">
        <f t="shared" si="1"/>
        <v>ND</v>
      </c>
      <c r="J29" s="312" t="str">
        <f t="shared" si="2"/>
        <v>ND</v>
      </c>
      <c r="K29" s="300" t="s">
        <v>3730</v>
      </c>
      <c r="L29" s="330">
        <v>44949</v>
      </c>
      <c r="M29" s="357" t="s">
        <v>6224</v>
      </c>
      <c r="N29" s="301" t="s">
        <v>5536</v>
      </c>
      <c r="O29" s="333">
        <v>44963</v>
      </c>
      <c r="P29" s="340" t="s">
        <v>6283</v>
      </c>
      <c r="Q29" s="300" t="s">
        <v>3765</v>
      </c>
      <c r="R29" s="333">
        <v>44979</v>
      </c>
      <c r="S29" s="340" t="s">
        <v>6385</v>
      </c>
      <c r="T29" s="301" t="s">
        <v>5539</v>
      </c>
      <c r="U29" s="333">
        <v>45008</v>
      </c>
      <c r="V29" s="340" t="s">
        <v>6613</v>
      </c>
      <c r="W29" s="300" t="s">
        <v>3748</v>
      </c>
      <c r="X29" s="333">
        <v>45133</v>
      </c>
      <c r="Y29" s="340" t="s">
        <v>6770</v>
      </c>
      <c r="Z29" s="301"/>
      <c r="AA29" s="301"/>
      <c r="AB29" s="340" t="s">
        <v>6794</v>
      </c>
      <c r="AC29" s="300" t="s">
        <v>3748</v>
      </c>
      <c r="AD29" s="330">
        <v>45224</v>
      </c>
      <c r="AE29" s="340" t="s">
        <v>6914</v>
      </c>
      <c r="AF29" s="300" t="s">
        <v>6913</v>
      </c>
      <c r="AG29" s="301" t="s">
        <v>6913</v>
      </c>
      <c r="AH29" s="301"/>
      <c r="AI29" s="301" t="s">
        <v>3748</v>
      </c>
      <c r="AJ29" s="333">
        <v>45672</v>
      </c>
      <c r="AK29" s="270" t="s">
        <v>8908</v>
      </c>
      <c r="AL29" s="301"/>
      <c r="AM29" s="301"/>
      <c r="AN29" s="301"/>
      <c r="AO29" s="301"/>
      <c r="AP29" s="301"/>
      <c r="AQ29" s="301"/>
      <c r="AR29" s="301"/>
      <c r="AS29" s="301"/>
      <c r="AT29" s="301"/>
      <c r="AU29" s="301"/>
      <c r="AV29" s="301"/>
      <c r="AW29" s="301"/>
      <c r="AX29" s="301"/>
      <c r="AY29" s="301"/>
      <c r="AZ29" s="301"/>
    </row>
    <row r="30" spans="1:52" s="110" customFormat="1" ht="25.5" x14ac:dyDescent="0.25">
      <c r="A30" s="301" t="s">
        <v>8263</v>
      </c>
      <c r="B30" s="310">
        <f t="shared" si="3"/>
        <v>1</v>
      </c>
      <c r="C30" s="310" t="str">
        <f t="shared" si="4"/>
        <v/>
      </c>
      <c r="D30" s="360" t="s">
        <v>6051</v>
      </c>
      <c r="E30" s="317" t="s">
        <v>6226</v>
      </c>
      <c r="F30" s="303">
        <f>IF(L30&lt;&gt;0,MAX(L30,R30,X30,AD30,AJ30),"NE")</f>
        <v>45672</v>
      </c>
      <c r="G30" s="302" t="str">
        <f t="shared" si="0"/>
        <v>A</v>
      </c>
      <c r="H30" s="1046" t="str">
        <f t="shared" si="7"/>
        <v>MR.DER-0904_25-SP 097-D-Entrega Final-G14</v>
      </c>
      <c r="I30" s="312" t="str">
        <f t="shared" si="1"/>
        <v>ND</v>
      </c>
      <c r="J30" s="312" t="str">
        <f t="shared" si="2"/>
        <v>ND</v>
      </c>
      <c r="K30" s="300" t="s">
        <v>3730</v>
      </c>
      <c r="L30" s="330">
        <v>44949</v>
      </c>
      <c r="M30" s="357" t="s">
        <v>6224</v>
      </c>
      <c r="N30" s="301" t="s">
        <v>5536</v>
      </c>
      <c r="O30" s="333">
        <v>44963</v>
      </c>
      <c r="P30" s="340" t="s">
        <v>6283</v>
      </c>
      <c r="Q30" s="300" t="s">
        <v>3765</v>
      </c>
      <c r="R30" s="333">
        <v>44979</v>
      </c>
      <c r="S30" s="340" t="s">
        <v>6385</v>
      </c>
      <c r="T30" s="301" t="s">
        <v>5539</v>
      </c>
      <c r="U30" s="333">
        <v>45008</v>
      </c>
      <c r="V30" s="340" t="s">
        <v>6613</v>
      </c>
      <c r="W30" s="300" t="s">
        <v>3748</v>
      </c>
      <c r="X30" s="333">
        <v>45133</v>
      </c>
      <c r="Y30" s="340" t="s">
        <v>6770</v>
      </c>
      <c r="Z30" s="301"/>
      <c r="AA30" s="301"/>
      <c r="AB30" s="340" t="s">
        <v>6794</v>
      </c>
      <c r="AC30" s="300" t="s">
        <v>3748</v>
      </c>
      <c r="AD30" s="330">
        <v>45224</v>
      </c>
      <c r="AE30" s="340" t="s">
        <v>6914</v>
      </c>
      <c r="AF30" s="300" t="s">
        <v>6913</v>
      </c>
      <c r="AG30" s="301" t="s">
        <v>6913</v>
      </c>
      <c r="AH30" s="301"/>
      <c r="AI30" s="301" t="s">
        <v>3748</v>
      </c>
      <c r="AJ30" s="333">
        <v>45672</v>
      </c>
      <c r="AK30" s="270" t="s">
        <v>8908</v>
      </c>
      <c r="AL30" s="301"/>
      <c r="AM30" s="301"/>
      <c r="AN30" s="301"/>
      <c r="AO30" s="301"/>
      <c r="AP30" s="301"/>
      <c r="AQ30" s="301"/>
      <c r="AR30" s="301"/>
      <c r="AS30" s="301"/>
      <c r="AT30" s="301"/>
      <c r="AU30" s="301"/>
      <c r="AV30" s="301"/>
      <c r="AW30" s="301"/>
      <c r="AX30" s="301"/>
      <c r="AY30" s="301"/>
      <c r="AZ30" s="301"/>
    </row>
    <row r="31" spans="1:52" s="110" customFormat="1" ht="25.5" x14ac:dyDescent="0.25">
      <c r="A31" s="301" t="s">
        <v>8263</v>
      </c>
      <c r="B31" s="310">
        <f t="shared" si="3"/>
        <v>1</v>
      </c>
      <c r="C31" s="310" t="str">
        <f t="shared" si="4"/>
        <v/>
      </c>
      <c r="D31" s="360" t="s">
        <v>6051</v>
      </c>
      <c r="E31" s="317" t="s">
        <v>6227</v>
      </c>
      <c r="F31" s="303">
        <f>IF(L31&lt;&gt;0,MAX(L31,R31,X31,AD31,AJ31),"NE")</f>
        <v>45672</v>
      </c>
      <c r="G31" s="302" t="str">
        <f t="shared" si="0"/>
        <v>A</v>
      </c>
      <c r="H31" s="1046" t="str">
        <f t="shared" si="7"/>
        <v>MR.DER-0904_25-SP 097-D-Entrega Final-G14</v>
      </c>
      <c r="I31" s="312" t="str">
        <f t="shared" si="1"/>
        <v>ND</v>
      </c>
      <c r="J31" s="312" t="str">
        <f t="shared" si="2"/>
        <v>ND</v>
      </c>
      <c r="K31" s="300" t="s">
        <v>3730</v>
      </c>
      <c r="L31" s="330">
        <v>44949</v>
      </c>
      <c r="M31" s="357" t="s">
        <v>6224</v>
      </c>
      <c r="N31" s="301" t="s">
        <v>5536</v>
      </c>
      <c r="O31" s="333">
        <v>44963</v>
      </c>
      <c r="P31" s="340" t="s">
        <v>6283</v>
      </c>
      <c r="Q31" s="300" t="s">
        <v>3765</v>
      </c>
      <c r="R31" s="333">
        <v>44979</v>
      </c>
      <c r="S31" s="340" t="s">
        <v>6385</v>
      </c>
      <c r="T31" s="301" t="s">
        <v>5539</v>
      </c>
      <c r="U31" s="333">
        <v>45008</v>
      </c>
      <c r="V31" s="340" t="s">
        <v>6613</v>
      </c>
      <c r="W31" s="300" t="s">
        <v>3748</v>
      </c>
      <c r="X31" s="333">
        <v>45133</v>
      </c>
      <c r="Y31" s="340" t="s">
        <v>6770</v>
      </c>
      <c r="Z31" s="301"/>
      <c r="AA31" s="301"/>
      <c r="AB31" s="340" t="s">
        <v>6794</v>
      </c>
      <c r="AC31" s="300" t="s">
        <v>3748</v>
      </c>
      <c r="AD31" s="330">
        <v>45224</v>
      </c>
      <c r="AE31" s="340" t="s">
        <v>6914</v>
      </c>
      <c r="AF31" s="300" t="s">
        <v>6913</v>
      </c>
      <c r="AG31" s="301" t="s">
        <v>6913</v>
      </c>
      <c r="AH31" s="301"/>
      <c r="AI31" s="301" t="s">
        <v>3748</v>
      </c>
      <c r="AJ31" s="333">
        <v>45672</v>
      </c>
      <c r="AK31" s="270" t="s">
        <v>8908</v>
      </c>
      <c r="AL31" s="301"/>
      <c r="AM31" s="301"/>
      <c r="AN31" s="301"/>
      <c r="AO31" s="301"/>
      <c r="AP31" s="301"/>
      <c r="AQ31" s="301"/>
      <c r="AR31" s="301"/>
      <c r="AS31" s="301"/>
      <c r="AT31" s="301"/>
      <c r="AU31" s="301"/>
      <c r="AV31" s="301"/>
      <c r="AW31" s="301"/>
      <c r="AX31" s="301"/>
      <c r="AY31" s="301"/>
      <c r="AZ31" s="301"/>
    </row>
    <row r="32" spans="1:52" s="110" customFormat="1" ht="25.5" x14ac:dyDescent="0.25">
      <c r="A32" s="301" t="s">
        <v>8263</v>
      </c>
      <c r="B32" s="310">
        <f t="shared" si="3"/>
        <v>1</v>
      </c>
      <c r="C32" s="310" t="str">
        <f t="shared" si="4"/>
        <v/>
      </c>
      <c r="D32" s="360" t="s">
        <v>6051</v>
      </c>
      <c r="E32" s="317" t="s">
        <v>6228</v>
      </c>
      <c r="F32" s="303">
        <f>IF(L32&lt;&gt;0,MAX(L32,R32,X32,AD32,AJ32,AP32,AV32,BB32),"NE")</f>
        <v>45672</v>
      </c>
      <c r="G32" s="302" t="str">
        <f t="shared" si="0"/>
        <v>B</v>
      </c>
      <c r="H32" s="1046" t="str">
        <f t="shared" si="7"/>
        <v>MR.DER-0904_25-SP 097-D-Entrega Final-G14</v>
      </c>
      <c r="I32" s="312" t="str">
        <f t="shared" si="1"/>
        <v>ND</v>
      </c>
      <c r="J32" s="312" t="str">
        <f t="shared" si="2"/>
        <v>ND</v>
      </c>
      <c r="K32" s="300" t="s">
        <v>3730</v>
      </c>
      <c r="L32" s="330">
        <v>44949</v>
      </c>
      <c r="M32" s="357" t="s">
        <v>6224</v>
      </c>
      <c r="N32" s="301" t="s">
        <v>5536</v>
      </c>
      <c r="O32" s="333">
        <v>44963</v>
      </c>
      <c r="P32" s="340" t="s">
        <v>6283</v>
      </c>
      <c r="Q32" s="300" t="s">
        <v>3765</v>
      </c>
      <c r="R32" s="333">
        <v>44979</v>
      </c>
      <c r="S32" s="340" t="s">
        <v>6385</v>
      </c>
      <c r="T32" s="301" t="s">
        <v>5539</v>
      </c>
      <c r="U32" s="333">
        <v>45008</v>
      </c>
      <c r="V32" s="340" t="s">
        <v>6613</v>
      </c>
      <c r="W32" s="300" t="s">
        <v>3748</v>
      </c>
      <c r="X32" s="333">
        <v>45133</v>
      </c>
      <c r="Y32" s="340" t="s">
        <v>6770</v>
      </c>
      <c r="Z32" s="301"/>
      <c r="AA32" s="301"/>
      <c r="AB32" s="340" t="s">
        <v>6794</v>
      </c>
      <c r="AC32" s="300" t="s">
        <v>3748</v>
      </c>
      <c r="AD32" s="330">
        <v>45224</v>
      </c>
      <c r="AE32" s="340" t="s">
        <v>6914</v>
      </c>
      <c r="AF32" s="300" t="s">
        <v>6913</v>
      </c>
      <c r="AG32" s="301" t="s">
        <v>6913</v>
      </c>
      <c r="AH32" s="301"/>
      <c r="AI32" s="301" t="s">
        <v>5626</v>
      </c>
      <c r="AJ32" s="333">
        <v>45392</v>
      </c>
      <c r="AK32" s="356" t="s">
        <v>7490</v>
      </c>
      <c r="AL32" s="302" t="s">
        <v>5537</v>
      </c>
      <c r="AM32" s="312">
        <v>45401</v>
      </c>
      <c r="AN32" s="359"/>
      <c r="AO32" s="301" t="s">
        <v>5811</v>
      </c>
      <c r="AP32" s="333">
        <v>45415</v>
      </c>
      <c r="AQ32" s="356" t="s">
        <v>7683</v>
      </c>
      <c r="AR32" s="301"/>
      <c r="AS32" s="301"/>
      <c r="AT32" s="359" t="s">
        <v>8760</v>
      </c>
      <c r="AU32" s="301" t="s">
        <v>5811</v>
      </c>
      <c r="AV32" s="333">
        <v>45672</v>
      </c>
      <c r="AW32" s="270" t="s">
        <v>8908</v>
      </c>
      <c r="AX32" s="301"/>
      <c r="AY32" s="301"/>
      <c r="AZ32" s="301"/>
    </row>
    <row r="33" spans="1:55" s="77" customFormat="1" ht="25.5" x14ac:dyDescent="0.25">
      <c r="A33" s="301" t="s">
        <v>8263</v>
      </c>
      <c r="B33" s="310" t="str">
        <f t="shared" si="3"/>
        <v/>
      </c>
      <c r="C33" s="310">
        <f t="shared" si="4"/>
        <v>1</v>
      </c>
      <c r="D33" s="386" t="s">
        <v>6218</v>
      </c>
      <c r="E33" s="311" t="s">
        <v>4116</v>
      </c>
      <c r="F33" s="303">
        <f>IF(L33&lt;&gt;0,MAX(L33,R33,X33,AD33,AJ33,AP33,AV33),"NE")</f>
        <v>45672</v>
      </c>
      <c r="G33" s="302" t="str">
        <f>IF($F33="","",INDEX($K33:$FI33,1,MATCH($F33,$K33:$FI33,)-1))</f>
        <v>B</v>
      </c>
      <c r="H33" s="1046" t="str">
        <f>IF($F33="","",INDEX($K33:$FM33,1,MATCH($F33,$K33:$FM33,)+1))</f>
        <v>MR.DER-0901_25-SP 097-D-Entrega Final-G02</v>
      </c>
      <c r="I33" s="312" t="str">
        <f>IF(F33="NE",F33,IF(INDEX(K33:CP33,,MATCH(F33,K33:CP33,0)+3)&lt;&gt;0,INDEX(K33:CP33,,MATCH(F33,K33:CP33,0)+3),"ND"))</f>
        <v>ND</v>
      </c>
      <c r="J33" s="312" t="str">
        <f>IF(G33="NE",G33,IF(INDEX(K33:CQ33,,MATCH(G33,K33:CQ33,0)+3)&lt;&gt;0,INDEX(K33:CQ33,,MATCH(G33,K33:CQ33,0)+3),"ND"))</f>
        <v>ND</v>
      </c>
      <c r="K33" s="313" t="s">
        <v>3730</v>
      </c>
      <c r="L33" s="314">
        <v>44949</v>
      </c>
      <c r="M33" s="334" t="s">
        <v>6280</v>
      </c>
      <c r="N33" s="310" t="s">
        <v>5536</v>
      </c>
      <c r="O33" s="314">
        <v>44963</v>
      </c>
      <c r="P33" s="334" t="s">
        <v>6282</v>
      </c>
      <c r="Q33" s="313" t="s">
        <v>3765</v>
      </c>
      <c r="R33" s="314">
        <v>44981</v>
      </c>
      <c r="S33" s="334" t="s">
        <v>6460</v>
      </c>
      <c r="T33" s="310" t="s">
        <v>5539</v>
      </c>
      <c r="U33" s="314">
        <v>45008</v>
      </c>
      <c r="V33" s="334" t="s">
        <v>6613</v>
      </c>
      <c r="W33" s="313" t="s">
        <v>3748</v>
      </c>
      <c r="X33" s="314">
        <v>45007</v>
      </c>
      <c r="Y33" s="334" t="s">
        <v>6663</v>
      </c>
      <c r="Z33" s="310"/>
      <c r="AA33" s="310"/>
      <c r="AB33" s="334" t="s">
        <v>6704</v>
      </c>
      <c r="AC33" s="316" t="s">
        <v>3748</v>
      </c>
      <c r="AD33" s="314">
        <v>45224</v>
      </c>
      <c r="AE33" s="336" t="s">
        <v>6914</v>
      </c>
      <c r="AF33" s="310" t="s">
        <v>6913</v>
      </c>
      <c r="AG33" s="310" t="s">
        <v>6913</v>
      </c>
      <c r="AH33" s="310"/>
      <c r="AI33" s="310" t="s">
        <v>5626</v>
      </c>
      <c r="AJ33" s="314">
        <v>45415</v>
      </c>
      <c r="AK33" s="336" t="s">
        <v>7684</v>
      </c>
      <c r="AL33" s="310" t="s">
        <v>5538</v>
      </c>
      <c r="AM33" s="314">
        <v>45426</v>
      </c>
      <c r="AN33" s="337" t="s">
        <v>8760</v>
      </c>
      <c r="AO33" s="310" t="s">
        <v>5811</v>
      </c>
      <c r="AP33" s="314">
        <v>45429</v>
      </c>
      <c r="AQ33" s="336" t="s">
        <v>7702</v>
      </c>
      <c r="AR33" s="310"/>
      <c r="AS33" s="310"/>
      <c r="AT33" s="337"/>
      <c r="AU33" s="310" t="s">
        <v>5811</v>
      </c>
      <c r="AV33" s="314">
        <v>45672</v>
      </c>
      <c r="AW33" s="23" t="s">
        <v>8906</v>
      </c>
      <c r="AX33" s="310"/>
      <c r="AY33" s="310"/>
      <c r="AZ33" s="310"/>
    </row>
    <row r="34" spans="1:55" s="110" customFormat="1" ht="25.5" x14ac:dyDescent="0.25">
      <c r="A34" s="301" t="s">
        <v>8263</v>
      </c>
      <c r="B34" s="310" t="str">
        <f t="shared" si="3"/>
        <v/>
      </c>
      <c r="C34" s="310">
        <f t="shared" si="4"/>
        <v>1</v>
      </c>
      <c r="D34" s="360" t="s">
        <v>6078</v>
      </c>
      <c r="E34" s="317" t="s">
        <v>4122</v>
      </c>
      <c r="F34" s="303">
        <f>IF(L34&lt;&gt;0,MAX(L34,R34,X34,AD34,AJ34,AP34,AV34,BB34),"NE")</f>
        <v>45672</v>
      </c>
      <c r="G34" s="302" t="str">
        <f t="shared" si="0"/>
        <v>C</v>
      </c>
      <c r="H34" s="1046" t="str">
        <f t="shared" si="7"/>
        <v>MR.DER-0902_25-SP 097-D-Entrega Final-G13</v>
      </c>
      <c r="I34" s="312" t="str">
        <f t="shared" si="1"/>
        <v>ND</v>
      </c>
      <c r="J34" s="312" t="str">
        <f t="shared" si="2"/>
        <v>ND</v>
      </c>
      <c r="K34" s="300" t="s">
        <v>3730</v>
      </c>
      <c r="L34" s="330">
        <v>44981</v>
      </c>
      <c r="M34" s="357" t="s">
        <v>6488</v>
      </c>
      <c r="N34" s="301" t="s">
        <v>5537</v>
      </c>
      <c r="O34" s="333">
        <v>44987</v>
      </c>
      <c r="P34" s="340" t="s">
        <v>6607</v>
      </c>
      <c r="Q34" s="300" t="s">
        <v>3748</v>
      </c>
      <c r="R34" s="333">
        <v>45008</v>
      </c>
      <c r="S34" s="340" t="s">
        <v>6670</v>
      </c>
      <c r="T34" s="301"/>
      <c r="U34" s="301"/>
      <c r="V34" s="340" t="s">
        <v>6703</v>
      </c>
      <c r="W34" s="300" t="s">
        <v>5626</v>
      </c>
      <c r="X34" s="333">
        <v>45133</v>
      </c>
      <c r="Y34" s="340" t="s">
        <v>6766</v>
      </c>
      <c r="Z34" s="301" t="s">
        <v>5539</v>
      </c>
      <c r="AA34" s="333">
        <v>45145</v>
      </c>
      <c r="AB34" s="340" t="s">
        <v>6795</v>
      </c>
      <c r="AC34" s="300" t="s">
        <v>5811</v>
      </c>
      <c r="AD34" s="333">
        <v>45154</v>
      </c>
      <c r="AE34" s="340" t="s">
        <v>6782</v>
      </c>
      <c r="AF34" s="301"/>
      <c r="AG34" s="301"/>
      <c r="AH34" s="340" t="s">
        <v>6796</v>
      </c>
      <c r="AI34" s="301" t="s">
        <v>5811</v>
      </c>
      <c r="AJ34" s="333">
        <v>45224</v>
      </c>
      <c r="AK34" s="356" t="s">
        <v>6914</v>
      </c>
      <c r="AL34" s="301" t="s">
        <v>6913</v>
      </c>
      <c r="AM34" s="301" t="s">
        <v>6913</v>
      </c>
      <c r="AN34" s="301"/>
      <c r="AO34" s="301" t="s">
        <v>6393</v>
      </c>
      <c r="AP34" s="333">
        <v>45280</v>
      </c>
      <c r="AQ34" s="356" t="s">
        <v>6999</v>
      </c>
      <c r="AR34" s="301"/>
      <c r="AS34" s="301"/>
      <c r="AT34" s="359" t="s">
        <v>8765</v>
      </c>
      <c r="AU34" s="301" t="s">
        <v>6649</v>
      </c>
      <c r="AV34" s="333">
        <v>45301</v>
      </c>
      <c r="AW34" s="356" t="s">
        <v>7046</v>
      </c>
      <c r="AX34" s="301"/>
      <c r="AY34" s="301"/>
      <c r="AZ34" s="356" t="s">
        <v>7044</v>
      </c>
      <c r="BA34" s="110" t="s">
        <v>6649</v>
      </c>
      <c r="BB34" s="367">
        <v>45672</v>
      </c>
      <c r="BC34" s="270" t="s">
        <v>8907</v>
      </c>
    </row>
    <row r="35" spans="1:55" s="110" customFormat="1" ht="25.5" x14ac:dyDescent="0.25">
      <c r="A35" s="301" t="s">
        <v>8263</v>
      </c>
      <c r="B35" s="310" t="str">
        <f t="shared" si="3"/>
        <v/>
      </c>
      <c r="C35" s="310">
        <f t="shared" si="4"/>
        <v>1</v>
      </c>
      <c r="D35" s="360" t="s">
        <v>6078</v>
      </c>
      <c r="E35" s="317" t="s">
        <v>6486</v>
      </c>
      <c r="F35" s="303">
        <f>IF(L35&lt;&gt;0,MAX(L35,R35,X35,AD35,AJ35,AP35,AV35,BB35),"NE")</f>
        <v>45672</v>
      </c>
      <c r="G35" s="302" t="str">
        <f t="shared" si="0"/>
        <v>C</v>
      </c>
      <c r="H35" s="1046" t="str">
        <f t="shared" si="7"/>
        <v>MR.DER-0902_25-SP 097-D-Entrega Final-G13</v>
      </c>
      <c r="I35" s="312" t="str">
        <f t="shared" si="1"/>
        <v>ND</v>
      </c>
      <c r="J35" s="312" t="str">
        <f t="shared" si="2"/>
        <v>ND</v>
      </c>
      <c r="K35" s="300" t="s">
        <v>3730</v>
      </c>
      <c r="L35" s="330">
        <v>44981</v>
      </c>
      <c r="M35" s="357" t="s">
        <v>6488</v>
      </c>
      <c r="N35" s="301" t="s">
        <v>5537</v>
      </c>
      <c r="O35" s="333">
        <v>44987</v>
      </c>
      <c r="P35" s="340" t="s">
        <v>6607</v>
      </c>
      <c r="Q35" s="300" t="s">
        <v>3748</v>
      </c>
      <c r="R35" s="333">
        <v>45008</v>
      </c>
      <c r="S35" s="340" t="s">
        <v>6670</v>
      </c>
      <c r="T35" s="301"/>
      <c r="U35" s="301"/>
      <c r="V35" s="340" t="s">
        <v>6703</v>
      </c>
      <c r="W35" s="300" t="s">
        <v>5626</v>
      </c>
      <c r="X35" s="333">
        <v>45133</v>
      </c>
      <c r="Y35" s="340" t="s">
        <v>6766</v>
      </c>
      <c r="Z35" s="301" t="s">
        <v>5539</v>
      </c>
      <c r="AA35" s="333">
        <v>45145</v>
      </c>
      <c r="AB35" s="340" t="s">
        <v>6795</v>
      </c>
      <c r="AC35" s="300" t="s">
        <v>5811</v>
      </c>
      <c r="AD35" s="333">
        <v>45154</v>
      </c>
      <c r="AE35" s="340" t="s">
        <v>6782</v>
      </c>
      <c r="AF35" s="301"/>
      <c r="AG35" s="301"/>
      <c r="AH35" s="340" t="s">
        <v>6796</v>
      </c>
      <c r="AI35" s="301" t="s">
        <v>5811</v>
      </c>
      <c r="AJ35" s="333">
        <v>45224</v>
      </c>
      <c r="AK35" s="356" t="s">
        <v>6914</v>
      </c>
      <c r="AL35" s="301" t="s">
        <v>6913</v>
      </c>
      <c r="AM35" s="301" t="s">
        <v>6913</v>
      </c>
      <c r="AN35" s="301"/>
      <c r="AO35" s="301" t="s">
        <v>6393</v>
      </c>
      <c r="AP35" s="333">
        <v>45280</v>
      </c>
      <c r="AQ35" s="356" t="s">
        <v>6999</v>
      </c>
      <c r="AR35" s="301"/>
      <c r="AS35" s="301"/>
      <c r="AT35" s="359" t="s">
        <v>8765</v>
      </c>
      <c r="AU35" s="301" t="s">
        <v>6649</v>
      </c>
      <c r="AV35" s="333">
        <v>45301</v>
      </c>
      <c r="AW35" s="356" t="s">
        <v>7046</v>
      </c>
      <c r="AX35" s="301"/>
      <c r="AY35" s="301"/>
      <c r="AZ35" s="356" t="s">
        <v>7044</v>
      </c>
      <c r="BA35" s="110" t="s">
        <v>6649</v>
      </c>
      <c r="BB35" s="367">
        <v>45672</v>
      </c>
      <c r="BC35" s="270" t="s">
        <v>8907</v>
      </c>
    </row>
    <row r="36" spans="1:55" s="110" customFormat="1" ht="25.5" x14ac:dyDescent="0.25">
      <c r="A36" s="301" t="s">
        <v>8263</v>
      </c>
      <c r="B36" s="310" t="str">
        <f t="shared" si="3"/>
        <v/>
      </c>
      <c r="C36" s="310">
        <f t="shared" si="4"/>
        <v>1</v>
      </c>
      <c r="D36" s="360" t="s">
        <v>6078</v>
      </c>
      <c r="E36" s="317" t="s">
        <v>6487</v>
      </c>
      <c r="F36" s="303">
        <f>IF(L36&lt;&gt;0,MAX(L36,R36,X36,AD36,AJ36,AP36,AV36,BB36),"NE")</f>
        <v>45672</v>
      </c>
      <c r="G36" s="302" t="str">
        <f t="shared" si="0"/>
        <v>C</v>
      </c>
      <c r="H36" s="1046" t="str">
        <f t="shared" si="7"/>
        <v>MR.DER-0902_25-SP 097-D-Entrega Final-G13</v>
      </c>
      <c r="I36" s="312" t="str">
        <f t="shared" si="1"/>
        <v>ND</v>
      </c>
      <c r="J36" s="312" t="str">
        <f t="shared" si="2"/>
        <v>ND</v>
      </c>
      <c r="K36" s="300" t="s">
        <v>3730</v>
      </c>
      <c r="L36" s="330">
        <v>44981</v>
      </c>
      <c r="M36" s="357" t="s">
        <v>6488</v>
      </c>
      <c r="N36" s="301" t="s">
        <v>5537</v>
      </c>
      <c r="O36" s="333">
        <v>44987</v>
      </c>
      <c r="P36" s="340" t="s">
        <v>6607</v>
      </c>
      <c r="Q36" s="300" t="s">
        <v>3748</v>
      </c>
      <c r="R36" s="333">
        <v>45008</v>
      </c>
      <c r="S36" s="340" t="s">
        <v>6670</v>
      </c>
      <c r="T36" s="301"/>
      <c r="U36" s="301"/>
      <c r="V36" s="340" t="s">
        <v>6703</v>
      </c>
      <c r="W36" s="300" t="s">
        <v>5626</v>
      </c>
      <c r="X36" s="333">
        <v>45133</v>
      </c>
      <c r="Y36" s="340" t="s">
        <v>6766</v>
      </c>
      <c r="Z36" s="301" t="s">
        <v>5539</v>
      </c>
      <c r="AA36" s="333">
        <v>45145</v>
      </c>
      <c r="AB36" s="340" t="s">
        <v>6795</v>
      </c>
      <c r="AC36" s="300" t="s">
        <v>5811</v>
      </c>
      <c r="AD36" s="333">
        <v>45154</v>
      </c>
      <c r="AE36" s="340" t="s">
        <v>6782</v>
      </c>
      <c r="AF36" s="301"/>
      <c r="AG36" s="301"/>
      <c r="AH36" s="340" t="s">
        <v>6796</v>
      </c>
      <c r="AI36" s="301" t="s">
        <v>5811</v>
      </c>
      <c r="AJ36" s="333">
        <v>45224</v>
      </c>
      <c r="AK36" s="356" t="s">
        <v>6914</v>
      </c>
      <c r="AL36" s="301" t="s">
        <v>6913</v>
      </c>
      <c r="AM36" s="301" t="s">
        <v>6913</v>
      </c>
      <c r="AN36" s="301"/>
      <c r="AO36" s="301" t="s">
        <v>6393</v>
      </c>
      <c r="AP36" s="333">
        <v>45280</v>
      </c>
      <c r="AQ36" s="356" t="s">
        <v>6999</v>
      </c>
      <c r="AR36" s="301"/>
      <c r="AS36" s="301"/>
      <c r="AT36" s="359" t="s">
        <v>8765</v>
      </c>
      <c r="AU36" s="301" t="s">
        <v>6649</v>
      </c>
      <c r="AV36" s="333">
        <v>45301</v>
      </c>
      <c r="AW36" s="356" t="s">
        <v>7046</v>
      </c>
      <c r="AX36" s="301"/>
      <c r="AY36" s="301"/>
      <c r="AZ36" s="356" t="s">
        <v>7044</v>
      </c>
      <c r="BA36" s="110" t="s">
        <v>6649</v>
      </c>
      <c r="BB36" s="367">
        <v>45672</v>
      </c>
      <c r="BC36" s="270" t="s">
        <v>8907</v>
      </c>
    </row>
    <row r="37" spans="1:55" s="110" customFormat="1" ht="38.25" x14ac:dyDescent="0.25">
      <c r="A37" s="301" t="s">
        <v>8263</v>
      </c>
      <c r="B37" s="310" t="str">
        <f t="shared" si="3"/>
        <v/>
      </c>
      <c r="C37" s="310">
        <f t="shared" si="4"/>
        <v>1</v>
      </c>
      <c r="D37" s="360" t="s">
        <v>8201</v>
      </c>
      <c r="E37" s="317" t="s">
        <v>8200</v>
      </c>
      <c r="F37" s="303">
        <f>IF(L37&lt;&gt;0,MAX(L37,R37,X37,AD37,AJ37,AP37,AV37,BB37),"NE")</f>
        <v>45672</v>
      </c>
      <c r="G37" s="302" t="str">
        <f t="shared" si="0"/>
        <v>A</v>
      </c>
      <c r="H37" s="1047" t="str">
        <f t="shared" si="7"/>
        <v>MR.DER-0902_25-SP 097-D-Entrega Final-G13</v>
      </c>
      <c r="I37" s="312" t="str">
        <f>IF(F37="NE",F37,IF(INDEX(K37:CP37,,MATCH(F37,K37:CP37,0)+3)&lt;&gt;0,INDEX(K37:CP37,,MATCH(F37,K37:CP37,0)+3),"ND"))</f>
        <v>ND</v>
      </c>
      <c r="J37" s="312" t="str">
        <f>IF(G37="NE",G37,IF(INDEX(K37:CQ37,,MATCH(G37,K37:CQ37,0)+3)&lt;&gt;0,INDEX(K37:CQ37,,MATCH(G37,K37:CQ37,0)+3),"ND"))</f>
        <v>ND</v>
      </c>
      <c r="K37" s="300" t="s">
        <v>3730</v>
      </c>
      <c r="L37" s="330">
        <v>45539</v>
      </c>
      <c r="M37" s="361" t="s">
        <v>8202</v>
      </c>
      <c r="N37" s="301" t="s">
        <v>5537</v>
      </c>
      <c r="O37" s="333">
        <v>45547</v>
      </c>
      <c r="P37" s="340"/>
      <c r="Q37" s="300" t="s">
        <v>3748</v>
      </c>
      <c r="R37" s="333">
        <v>45551</v>
      </c>
      <c r="S37" s="361" t="s">
        <v>8205</v>
      </c>
      <c r="T37" s="301"/>
      <c r="U37" s="301"/>
      <c r="V37" s="340"/>
      <c r="W37" s="110" t="s">
        <v>3748</v>
      </c>
      <c r="X37" s="367">
        <v>45672</v>
      </c>
      <c r="Y37" s="270" t="s">
        <v>8907</v>
      </c>
      <c r="Z37" s="301"/>
      <c r="AA37" s="333"/>
      <c r="AB37" s="340"/>
      <c r="AC37" s="300"/>
      <c r="AD37" s="333"/>
      <c r="AE37" s="340"/>
      <c r="AF37" s="301"/>
      <c r="AG37" s="301"/>
      <c r="AH37" s="340"/>
      <c r="AI37" s="301"/>
      <c r="AJ37" s="333"/>
      <c r="AK37" s="356"/>
      <c r="AL37" s="301"/>
      <c r="AM37" s="301"/>
      <c r="AN37" s="301"/>
      <c r="AO37" s="301"/>
      <c r="AP37" s="333"/>
      <c r="AQ37" s="356"/>
      <c r="AR37" s="301"/>
      <c r="AS37" s="301"/>
      <c r="AT37" s="301"/>
      <c r="AU37" s="301"/>
      <c r="AV37" s="333"/>
      <c r="AW37" s="356"/>
      <c r="AX37" s="301"/>
      <c r="AY37" s="301"/>
      <c r="AZ37" s="356"/>
    </row>
    <row r="38" spans="1:55" s="77" customFormat="1" x14ac:dyDescent="0.25">
      <c r="A38" s="305"/>
      <c r="B38" s="310" t="str">
        <f t="shared" si="3"/>
        <v/>
      </c>
      <c r="C38" s="310" t="str">
        <f t="shared" si="4"/>
        <v/>
      </c>
      <c r="D38" s="385"/>
      <c r="E38" s="305" t="s">
        <v>7517</v>
      </c>
      <c r="F38" s="306"/>
      <c r="G38" s="306"/>
      <c r="H38" s="306"/>
      <c r="I38" s="306"/>
      <c r="J38" s="306"/>
      <c r="K38" s="307"/>
      <c r="L38" s="307"/>
      <c r="M38" s="308"/>
      <c r="N38" s="309"/>
      <c r="O38" s="309"/>
      <c r="P38" s="309"/>
      <c r="Q38" s="307"/>
      <c r="R38" s="307"/>
      <c r="S38" s="308"/>
      <c r="T38" s="309"/>
      <c r="U38" s="309"/>
      <c r="V38" s="309"/>
      <c r="W38" s="307"/>
      <c r="X38" s="307"/>
      <c r="Y38" s="308"/>
      <c r="Z38" s="309"/>
      <c r="AA38" s="309"/>
      <c r="AB38" s="309"/>
      <c r="AC38" s="307"/>
      <c r="AD38" s="307"/>
      <c r="AE38" s="308"/>
      <c r="AF38" s="309"/>
      <c r="AG38" s="309"/>
      <c r="AH38" s="309"/>
      <c r="AI38" s="307"/>
      <c r="AJ38" s="307"/>
      <c r="AK38" s="308"/>
      <c r="AL38" s="309"/>
      <c r="AM38" s="309"/>
      <c r="AN38" s="309"/>
      <c r="AO38" s="307"/>
      <c r="AP38" s="307"/>
      <c r="AQ38" s="308"/>
      <c r="AR38" s="309"/>
      <c r="AS38" s="309"/>
      <c r="AT38" s="309"/>
      <c r="AU38" s="307"/>
      <c r="AV38" s="307"/>
      <c r="AW38" s="308"/>
      <c r="AX38" s="309"/>
      <c r="AY38" s="309"/>
      <c r="AZ38" s="309"/>
    </row>
    <row r="39" spans="1:55" s="138" customFormat="1" ht="15" x14ac:dyDescent="0.25">
      <c r="A39" s="342" t="s">
        <v>9042</v>
      </c>
      <c r="B39" s="310" t="str">
        <f t="shared" si="3"/>
        <v/>
      </c>
      <c r="C39" s="310">
        <f t="shared" si="4"/>
        <v>1</v>
      </c>
      <c r="D39" s="387" t="s">
        <v>10</v>
      </c>
      <c r="E39" s="343" t="s">
        <v>4123</v>
      </c>
      <c r="F39" s="344">
        <f>IF(L39&lt;&gt;0,MAX(L39,R39,X39,AD39),"NE")</f>
        <v>45968</v>
      </c>
      <c r="G39" s="345" t="str">
        <f t="shared" si="0"/>
        <v>A1</v>
      </c>
      <c r="H39" s="345" t="str">
        <f>IF($F39="","",INDEX($K39:$FM39,1,MATCH($F39,$K39:$FM39,)+1))</f>
        <v>MR_DER-1348_25</v>
      </c>
      <c r="I39" s="346">
        <f t="shared" si="1"/>
        <v>45973</v>
      </c>
      <c r="J39" s="346" t="str">
        <f t="shared" si="2"/>
        <v>NÃO APROVADO</v>
      </c>
      <c r="K39" s="347" t="s">
        <v>3730</v>
      </c>
      <c r="L39" s="368">
        <v>45968</v>
      </c>
      <c r="M39" s="23" t="s">
        <v>11202</v>
      </c>
      <c r="N39" s="342" t="s">
        <v>5536</v>
      </c>
      <c r="O39" s="368">
        <v>45973</v>
      </c>
      <c r="P39" s="342"/>
      <c r="Q39" s="347"/>
      <c r="R39" s="342"/>
      <c r="S39" s="342"/>
      <c r="T39" s="342"/>
      <c r="U39" s="342"/>
      <c r="V39" s="342"/>
      <c r="W39" s="347"/>
      <c r="X39" s="342"/>
      <c r="Y39" s="342"/>
      <c r="Z39" s="342"/>
      <c r="AA39" s="342"/>
      <c r="AB39" s="342"/>
      <c r="AC39" s="347"/>
      <c r="AD39" s="342"/>
      <c r="AE39" s="342"/>
      <c r="AF39" s="342"/>
      <c r="AG39" s="342"/>
      <c r="AH39" s="342"/>
      <c r="AI39" s="342"/>
      <c r="AJ39" s="342"/>
      <c r="AK39" s="342"/>
      <c r="AL39" s="342"/>
      <c r="AM39" s="342"/>
      <c r="AN39" s="342"/>
      <c r="AO39" s="342"/>
      <c r="AP39" s="342"/>
      <c r="AQ39" s="342"/>
      <c r="AR39" s="342"/>
      <c r="AS39" s="342"/>
      <c r="AT39" s="342"/>
      <c r="AU39" s="342"/>
      <c r="AV39" s="342"/>
      <c r="AW39" s="342"/>
      <c r="AX39" s="342"/>
      <c r="AY39" s="342"/>
      <c r="AZ39" s="342"/>
    </row>
    <row r="40" spans="1:55" s="77" customFormat="1" x14ac:dyDescent="0.25">
      <c r="A40" s="305"/>
      <c r="B40" s="310" t="str">
        <f t="shared" si="3"/>
        <v/>
      </c>
      <c r="C40" s="310" t="str">
        <f t="shared" si="4"/>
        <v/>
      </c>
      <c r="D40" s="385"/>
      <c r="E40" s="305" t="s">
        <v>7518</v>
      </c>
      <c r="F40" s="306"/>
      <c r="G40" s="306"/>
      <c r="H40" s="306"/>
      <c r="I40" s="306"/>
      <c r="J40" s="306"/>
      <c r="K40" s="307"/>
      <c r="L40" s="307"/>
      <c r="M40" s="308"/>
      <c r="N40" s="309"/>
      <c r="O40" s="309"/>
      <c r="P40" s="309"/>
      <c r="Q40" s="307"/>
      <c r="R40" s="307"/>
      <c r="S40" s="308"/>
      <c r="T40" s="309"/>
      <c r="U40" s="309"/>
      <c r="V40" s="309"/>
      <c r="W40" s="307"/>
      <c r="X40" s="307"/>
      <c r="Y40" s="308"/>
      <c r="Z40" s="309"/>
      <c r="AA40" s="309"/>
      <c r="AB40" s="309"/>
      <c r="AC40" s="307"/>
      <c r="AD40" s="307"/>
      <c r="AE40" s="308"/>
      <c r="AF40" s="309"/>
      <c r="AG40" s="309"/>
      <c r="AH40" s="309"/>
      <c r="AI40" s="307"/>
      <c r="AJ40" s="307"/>
      <c r="AK40" s="308"/>
      <c r="AL40" s="309"/>
      <c r="AM40" s="309"/>
      <c r="AN40" s="309"/>
      <c r="AO40" s="307"/>
      <c r="AP40" s="307"/>
      <c r="AQ40" s="308"/>
      <c r="AR40" s="309"/>
      <c r="AS40" s="309"/>
      <c r="AT40" s="309"/>
      <c r="AU40" s="307"/>
      <c r="AV40" s="307"/>
      <c r="AW40" s="308"/>
      <c r="AX40" s="309"/>
      <c r="AY40" s="309"/>
      <c r="AZ40" s="309"/>
    </row>
    <row r="41" spans="1:55" s="138" customFormat="1" ht="15" x14ac:dyDescent="0.25">
      <c r="A41" s="342" t="s">
        <v>8342</v>
      </c>
      <c r="B41" s="310" t="str">
        <f t="shared" si="3"/>
        <v/>
      </c>
      <c r="C41" s="310">
        <f t="shared" si="4"/>
        <v>1</v>
      </c>
      <c r="D41" s="387" t="s">
        <v>11</v>
      </c>
      <c r="E41" s="343" t="s">
        <v>4124</v>
      </c>
      <c r="F41" s="344">
        <f>IF(L41&lt;&gt;0,MAX(L41,R41,X41,AD41),"NE")</f>
        <v>45943</v>
      </c>
      <c r="G41" s="345" t="str">
        <f t="shared" si="0"/>
        <v>A2</v>
      </c>
      <c r="H41" s="345" t="str">
        <f>IF($F41="","",INDEX($K41:$FM41,1,MATCH($F41,$K41:$FM41,)+1))</f>
        <v>MR_DER-1276_25</v>
      </c>
      <c r="I41" s="346" t="str">
        <f t="shared" si="1"/>
        <v>ND</v>
      </c>
      <c r="J41" s="346" t="str">
        <f t="shared" si="2"/>
        <v>ND</v>
      </c>
      <c r="K41" s="347" t="s">
        <v>3730</v>
      </c>
      <c r="L41" s="368">
        <v>45415</v>
      </c>
      <c r="M41" s="384" t="s">
        <v>7677</v>
      </c>
      <c r="N41" s="342"/>
      <c r="O41" s="342"/>
      <c r="P41" s="342"/>
      <c r="Q41" s="347" t="s">
        <v>3765</v>
      </c>
      <c r="R41" s="368">
        <v>45943</v>
      </c>
      <c r="S41" s="23" t="s">
        <v>10768</v>
      </c>
      <c r="T41" s="342"/>
      <c r="U41" s="342"/>
      <c r="V41" s="342"/>
      <c r="W41" s="347"/>
      <c r="X41" s="342"/>
      <c r="Y41" s="342"/>
      <c r="Z41" s="342"/>
      <c r="AA41" s="342"/>
      <c r="AB41" s="342"/>
      <c r="AC41" s="347"/>
      <c r="AD41" s="342"/>
      <c r="AE41" s="342"/>
      <c r="AF41" s="342"/>
      <c r="AG41" s="342"/>
      <c r="AH41" s="342"/>
      <c r="AI41" s="342"/>
      <c r="AJ41" s="342"/>
      <c r="AK41" s="342"/>
      <c r="AL41" s="342"/>
      <c r="AM41" s="342"/>
      <c r="AN41" s="342"/>
      <c r="AO41" s="342"/>
      <c r="AP41" s="342"/>
      <c r="AQ41" s="342"/>
      <c r="AR41" s="342"/>
      <c r="AS41" s="342"/>
      <c r="AT41" s="342"/>
      <c r="AU41" s="342"/>
      <c r="AV41" s="342"/>
      <c r="AW41" s="342"/>
      <c r="AX41" s="342"/>
      <c r="AY41" s="342"/>
      <c r="AZ41" s="342"/>
    </row>
    <row r="42" spans="1:55" s="77" customFormat="1" x14ac:dyDescent="0.25">
      <c r="A42" s="305"/>
      <c r="B42" s="310" t="str">
        <f t="shared" si="3"/>
        <v/>
      </c>
      <c r="C42" s="310" t="str">
        <f t="shared" si="4"/>
        <v/>
      </c>
      <c r="D42" s="385"/>
      <c r="E42" s="305" t="s">
        <v>7519</v>
      </c>
      <c r="F42" s="306"/>
      <c r="G42" s="306"/>
      <c r="H42" s="306"/>
      <c r="I42" s="306"/>
      <c r="J42" s="306"/>
      <c r="K42" s="307"/>
      <c r="L42" s="307"/>
      <c r="M42" s="308"/>
      <c r="N42" s="309"/>
      <c r="O42" s="309"/>
      <c r="P42" s="309"/>
      <c r="Q42" s="307"/>
      <c r="R42" s="307"/>
      <c r="S42" s="308"/>
      <c r="T42" s="309"/>
      <c r="U42" s="309"/>
      <c r="V42" s="309"/>
      <c r="W42" s="307"/>
      <c r="X42" s="307"/>
      <c r="Y42" s="308"/>
      <c r="Z42" s="309"/>
      <c r="AA42" s="309"/>
      <c r="AB42" s="309"/>
      <c r="AC42" s="307"/>
      <c r="AD42" s="307"/>
      <c r="AE42" s="308"/>
      <c r="AF42" s="309"/>
      <c r="AG42" s="309"/>
      <c r="AH42" s="309"/>
      <c r="AI42" s="307"/>
      <c r="AJ42" s="307"/>
      <c r="AK42" s="308"/>
      <c r="AL42" s="309"/>
      <c r="AM42" s="309"/>
      <c r="AN42" s="309"/>
      <c r="AO42" s="307"/>
      <c r="AP42" s="307"/>
      <c r="AQ42" s="308"/>
      <c r="AR42" s="309"/>
      <c r="AS42" s="309"/>
      <c r="AT42" s="309"/>
      <c r="AU42" s="307"/>
      <c r="AV42" s="307"/>
      <c r="AW42" s="308"/>
      <c r="AX42" s="309"/>
      <c r="AY42" s="309"/>
      <c r="AZ42" s="309"/>
    </row>
    <row r="43" spans="1:55" s="77" customFormat="1" x14ac:dyDescent="0.2">
      <c r="A43" s="301" t="s">
        <v>8263</v>
      </c>
      <c r="B43" s="310" t="str">
        <f t="shared" si="3"/>
        <v/>
      </c>
      <c r="C43" s="310">
        <f t="shared" si="4"/>
        <v>1</v>
      </c>
      <c r="D43" s="360" t="s">
        <v>12</v>
      </c>
      <c r="E43" s="317" t="s">
        <v>3875</v>
      </c>
      <c r="F43" s="303">
        <f>IF(L43&lt;&gt;0,MAX(L43,R43,X43,AD43,AJ43,AP43),"NE")</f>
        <v>45265</v>
      </c>
      <c r="G43" s="302" t="str">
        <f t="shared" si="0"/>
        <v>B</v>
      </c>
      <c r="H43" s="1046" t="str">
        <f>IF($F43="","",INDEX($K43:$FM43,1,MATCH($F43,$K43:$FM43,)+1))</f>
        <v>MR.DER-0482_23-Entrega Final</v>
      </c>
      <c r="I43" s="312" t="s">
        <v>6913</v>
      </c>
      <c r="J43" s="312" t="str">
        <f t="shared" si="2"/>
        <v>ND</v>
      </c>
      <c r="K43" s="313" t="s">
        <v>3730</v>
      </c>
      <c r="L43" s="315">
        <v>44825</v>
      </c>
      <c r="M43" s="335" t="s">
        <v>3751</v>
      </c>
      <c r="N43" s="313" t="s">
        <v>5537</v>
      </c>
      <c r="O43" s="315">
        <v>44886</v>
      </c>
      <c r="P43" s="334" t="s">
        <v>3782</v>
      </c>
      <c r="Q43" s="313" t="s">
        <v>3748</v>
      </c>
      <c r="R43" s="315">
        <v>44890</v>
      </c>
      <c r="S43" s="335" t="s">
        <v>5753</v>
      </c>
      <c r="T43" s="313"/>
      <c r="U43" s="313"/>
      <c r="V43" s="335" t="s">
        <v>5843</v>
      </c>
      <c r="W43" s="313" t="s">
        <v>5626</v>
      </c>
      <c r="X43" s="315">
        <v>45147</v>
      </c>
      <c r="Y43" s="334" t="s">
        <v>6775</v>
      </c>
      <c r="Z43" s="313" t="s">
        <v>5539</v>
      </c>
      <c r="AA43" s="315">
        <v>45149</v>
      </c>
      <c r="AB43" s="334" t="s">
        <v>6798</v>
      </c>
      <c r="AC43" s="316" t="s">
        <v>5811</v>
      </c>
      <c r="AD43" s="315">
        <v>45154</v>
      </c>
      <c r="AE43" s="334" t="s">
        <v>6783</v>
      </c>
      <c r="AF43" s="313"/>
      <c r="AG43" s="313"/>
      <c r="AH43" s="334" t="s">
        <v>6797</v>
      </c>
      <c r="AI43" s="313" t="s">
        <v>5811</v>
      </c>
      <c r="AJ43" s="315">
        <v>45265</v>
      </c>
      <c r="AK43" s="336" t="s">
        <v>6976</v>
      </c>
      <c r="AL43" s="313"/>
      <c r="AM43" s="313"/>
      <c r="AN43" s="313"/>
      <c r="AO43" s="316" t="s">
        <v>5811</v>
      </c>
      <c r="AP43" s="315">
        <v>45265</v>
      </c>
      <c r="AQ43" s="336" t="s">
        <v>6976</v>
      </c>
      <c r="AR43" s="313"/>
      <c r="AS43" s="313" t="s">
        <v>6913</v>
      </c>
      <c r="AT43" s="313"/>
      <c r="AU43" s="313"/>
      <c r="AV43" s="313"/>
      <c r="AW43" s="313"/>
      <c r="AX43" s="313"/>
      <c r="AY43" s="313"/>
      <c r="AZ43" s="313"/>
    </row>
    <row r="44" spans="1:55" s="77" customFormat="1" x14ac:dyDescent="0.25">
      <c r="A44" s="305"/>
      <c r="B44" s="310" t="str">
        <f t="shared" si="3"/>
        <v/>
      </c>
      <c r="C44" s="310" t="str">
        <f t="shared" si="4"/>
        <v/>
      </c>
      <c r="D44" s="385"/>
      <c r="E44" s="305" t="s">
        <v>7520</v>
      </c>
      <c r="F44" s="306"/>
      <c r="G44" s="306"/>
      <c r="H44" s="306"/>
      <c r="I44" s="306"/>
      <c r="J44" s="306"/>
      <c r="K44" s="307"/>
      <c r="L44" s="307"/>
      <c r="M44" s="308"/>
      <c r="N44" s="309"/>
      <c r="O44" s="309"/>
      <c r="P44" s="309"/>
      <c r="Q44" s="307"/>
      <c r="R44" s="307"/>
      <c r="S44" s="308"/>
      <c r="T44" s="309"/>
      <c r="U44" s="309"/>
      <c r="V44" s="309"/>
      <c r="W44" s="307"/>
      <c r="X44" s="307"/>
      <c r="Y44" s="308"/>
      <c r="Z44" s="309"/>
      <c r="AA44" s="309"/>
      <c r="AB44" s="309"/>
      <c r="AC44" s="307"/>
      <c r="AD44" s="307"/>
      <c r="AE44" s="308"/>
      <c r="AF44" s="309"/>
      <c r="AG44" s="309"/>
      <c r="AH44" s="309"/>
      <c r="AI44" s="307"/>
      <c r="AJ44" s="307"/>
      <c r="AK44" s="308"/>
      <c r="AL44" s="309"/>
      <c r="AM44" s="309"/>
      <c r="AN44" s="309"/>
      <c r="AO44" s="307"/>
      <c r="AP44" s="307"/>
      <c r="AQ44" s="308"/>
      <c r="AR44" s="309"/>
      <c r="AS44" s="309"/>
      <c r="AT44" s="309"/>
      <c r="AU44" s="307"/>
      <c r="AV44" s="307"/>
      <c r="AW44" s="308"/>
      <c r="AX44" s="309"/>
      <c r="AY44" s="309"/>
      <c r="AZ44" s="309"/>
    </row>
    <row r="45" spans="1:55" s="77" customFormat="1" x14ac:dyDescent="0.2">
      <c r="A45" s="301" t="s">
        <v>8263</v>
      </c>
      <c r="B45" s="310" t="str">
        <f t="shared" si="3"/>
        <v/>
      </c>
      <c r="C45" s="310">
        <f t="shared" si="4"/>
        <v>1</v>
      </c>
      <c r="D45" s="360" t="s">
        <v>13</v>
      </c>
      <c r="E45" s="317" t="s">
        <v>3876</v>
      </c>
      <c r="F45" s="303">
        <f>IF(L45&lt;&gt;0,MAX(L45,R45,X45,AD45,AJ45,AP45,AV45),"NE")</f>
        <v>45265</v>
      </c>
      <c r="G45" s="302" t="str">
        <f t="shared" si="0"/>
        <v>C</v>
      </c>
      <c r="H45" s="1046" t="str">
        <f>IF($F45="","",INDEX($K45:$FM45,1,MATCH($F45,$K45:$FM45,)+1))</f>
        <v>MR.DER-0482_23-Entrega Final</v>
      </c>
      <c r="I45" s="312" t="s">
        <v>6913</v>
      </c>
      <c r="J45" s="312" t="str">
        <f t="shared" si="2"/>
        <v>ND</v>
      </c>
      <c r="K45" s="313" t="s">
        <v>3730</v>
      </c>
      <c r="L45" s="315">
        <v>44797</v>
      </c>
      <c r="M45" s="334" t="s">
        <v>3733</v>
      </c>
      <c r="N45" s="313" t="s">
        <v>5536</v>
      </c>
      <c r="O45" s="315">
        <v>44847</v>
      </c>
      <c r="P45" s="334" t="s">
        <v>3780</v>
      </c>
      <c r="Q45" s="313" t="s">
        <v>3748</v>
      </c>
      <c r="R45" s="315">
        <v>44859</v>
      </c>
      <c r="S45" s="335" t="s">
        <v>5592</v>
      </c>
      <c r="T45" s="313"/>
      <c r="U45" s="313"/>
      <c r="V45" s="335" t="s">
        <v>5641</v>
      </c>
      <c r="W45" s="313" t="s">
        <v>5626</v>
      </c>
      <c r="X45" s="315">
        <v>44979</v>
      </c>
      <c r="Y45" s="334" t="s">
        <v>6386</v>
      </c>
      <c r="Z45" s="310" t="s">
        <v>5539</v>
      </c>
      <c r="AA45" s="314">
        <v>44984</v>
      </c>
      <c r="AB45" s="334" t="s">
        <v>6614</v>
      </c>
      <c r="AC45" s="316" t="s">
        <v>5811</v>
      </c>
      <c r="AD45" s="315">
        <v>44987</v>
      </c>
      <c r="AE45" s="334" t="s">
        <v>6643</v>
      </c>
      <c r="AF45" s="313"/>
      <c r="AG45" s="313"/>
      <c r="AH45" s="334" t="s">
        <v>6652</v>
      </c>
      <c r="AI45" s="313" t="s">
        <v>6393</v>
      </c>
      <c r="AJ45" s="315">
        <v>45147</v>
      </c>
      <c r="AK45" s="334" t="s">
        <v>6775</v>
      </c>
      <c r="AL45" s="313" t="s">
        <v>5539</v>
      </c>
      <c r="AM45" s="315">
        <v>45149</v>
      </c>
      <c r="AN45" s="334" t="s">
        <v>6798</v>
      </c>
      <c r="AO45" s="316" t="s">
        <v>6649</v>
      </c>
      <c r="AP45" s="315">
        <v>45154</v>
      </c>
      <c r="AQ45" s="334" t="s">
        <v>6783</v>
      </c>
      <c r="AR45" s="313"/>
      <c r="AS45" s="313"/>
      <c r="AT45" s="334" t="s">
        <v>6797</v>
      </c>
      <c r="AU45" s="316" t="s">
        <v>6649</v>
      </c>
      <c r="AV45" s="315">
        <v>45265</v>
      </c>
      <c r="AW45" s="336" t="s">
        <v>6976</v>
      </c>
      <c r="AX45" s="313" t="s">
        <v>6913</v>
      </c>
      <c r="AY45" s="313"/>
      <c r="AZ45" s="334"/>
    </row>
    <row r="46" spans="1:55" s="77" customFormat="1" x14ac:dyDescent="0.25">
      <c r="A46" s="305"/>
      <c r="B46" s="310" t="str">
        <f t="shared" si="3"/>
        <v/>
      </c>
      <c r="C46" s="310" t="str">
        <f t="shared" si="4"/>
        <v/>
      </c>
      <c r="D46" s="385"/>
      <c r="E46" s="305" t="s">
        <v>7521</v>
      </c>
      <c r="F46" s="306"/>
      <c r="G46" s="306"/>
      <c r="H46" s="306"/>
      <c r="I46" s="306"/>
      <c r="J46" s="306"/>
      <c r="K46" s="307"/>
      <c r="L46" s="307"/>
      <c r="M46" s="308"/>
      <c r="N46" s="309"/>
      <c r="O46" s="309"/>
      <c r="P46" s="309"/>
      <c r="Q46" s="307"/>
      <c r="R46" s="307"/>
      <c r="S46" s="308"/>
      <c r="T46" s="309"/>
      <c r="U46" s="309"/>
      <c r="V46" s="309"/>
      <c r="W46" s="307"/>
      <c r="X46" s="307"/>
      <c r="Y46" s="308"/>
      <c r="Z46" s="309"/>
      <c r="AA46" s="309"/>
      <c r="AB46" s="309"/>
      <c r="AC46" s="307"/>
      <c r="AD46" s="307"/>
      <c r="AE46" s="308"/>
      <c r="AF46" s="309"/>
      <c r="AG46" s="309"/>
      <c r="AH46" s="309"/>
      <c r="AI46" s="307"/>
      <c r="AJ46" s="307"/>
      <c r="AK46" s="308"/>
      <c r="AL46" s="309"/>
      <c r="AM46" s="309"/>
      <c r="AN46" s="309"/>
      <c r="AO46" s="307"/>
      <c r="AP46" s="307"/>
      <c r="AQ46" s="308"/>
      <c r="AR46" s="309"/>
      <c r="AS46" s="309"/>
      <c r="AT46" s="309"/>
      <c r="AU46" s="307"/>
      <c r="AV46" s="307"/>
      <c r="AW46" s="308"/>
      <c r="AX46" s="309"/>
      <c r="AY46" s="309"/>
      <c r="AZ46" s="309"/>
    </row>
    <row r="47" spans="1:55" s="77" customFormat="1" x14ac:dyDescent="0.25">
      <c r="A47" s="318"/>
      <c r="B47" s="310" t="str">
        <f t="shared" si="3"/>
        <v/>
      </c>
      <c r="C47" s="310" t="str">
        <f t="shared" si="4"/>
        <v/>
      </c>
      <c r="D47" s="388"/>
      <c r="E47" s="318" t="s">
        <v>8156</v>
      </c>
      <c r="F47" s="319"/>
      <c r="G47" s="319"/>
      <c r="H47" s="319"/>
      <c r="I47" s="319"/>
      <c r="J47" s="319"/>
      <c r="K47" s="320"/>
      <c r="L47" s="320"/>
      <c r="M47" s="321"/>
      <c r="N47" s="322"/>
      <c r="O47" s="322"/>
      <c r="P47" s="322"/>
      <c r="Q47" s="320"/>
      <c r="R47" s="320"/>
      <c r="S47" s="321"/>
      <c r="T47" s="322"/>
      <c r="U47" s="322"/>
      <c r="V47" s="322"/>
      <c r="W47" s="320"/>
      <c r="X47" s="320"/>
      <c r="Y47" s="321"/>
      <c r="Z47" s="322"/>
      <c r="AA47" s="322"/>
      <c r="AB47" s="322"/>
      <c r="AC47" s="320"/>
      <c r="AD47" s="320"/>
      <c r="AE47" s="321"/>
      <c r="AF47" s="322"/>
      <c r="AG47" s="322"/>
      <c r="AH47" s="322"/>
      <c r="AI47" s="320"/>
      <c r="AJ47" s="320"/>
      <c r="AK47" s="321"/>
      <c r="AL47" s="322"/>
      <c r="AM47" s="322"/>
      <c r="AN47" s="322"/>
      <c r="AO47" s="320"/>
      <c r="AP47" s="320"/>
      <c r="AQ47" s="321"/>
      <c r="AR47" s="322"/>
      <c r="AS47" s="322"/>
      <c r="AT47" s="322"/>
      <c r="AU47" s="320"/>
      <c r="AV47" s="320"/>
      <c r="AW47" s="321"/>
      <c r="AX47" s="322"/>
      <c r="AY47" s="322"/>
      <c r="AZ47" s="322"/>
    </row>
    <row r="48" spans="1:55" s="77" customFormat="1" ht="15" x14ac:dyDescent="0.25">
      <c r="A48" s="301" t="s">
        <v>8263</v>
      </c>
      <c r="B48" s="310">
        <f t="shared" si="3"/>
        <v>1</v>
      </c>
      <c r="C48" s="310" t="str">
        <f t="shared" si="4"/>
        <v/>
      </c>
      <c r="D48" s="360" t="s">
        <v>14</v>
      </c>
      <c r="E48" s="317" t="s">
        <v>3877</v>
      </c>
      <c r="F48" s="303">
        <f>IF(L48&lt;&gt;0,MAX(L48,R48,X48,AD48,AJ48,AP48,AV48,BB48,BH48),"NE")</f>
        <v>45826</v>
      </c>
      <c r="G48" s="302" t="str">
        <f t="shared" si="0"/>
        <v>B</v>
      </c>
      <c r="H48" s="977" t="str">
        <f t="shared" ref="H48:H90" si="8">IF($F48="","",INDEX($K48:$FM48,1,MATCH($F48,$K48:$FM48,)+1))</f>
        <v>MR_DER-1069_25</v>
      </c>
      <c r="I48" s="312" t="str">
        <f t="shared" si="1"/>
        <v>ND</v>
      </c>
      <c r="J48" s="312" t="str">
        <f t="shared" si="2"/>
        <v>ND</v>
      </c>
      <c r="K48" s="316" t="s">
        <v>3730</v>
      </c>
      <c r="L48" s="315">
        <v>44797</v>
      </c>
      <c r="M48" s="335" t="s">
        <v>3733</v>
      </c>
      <c r="N48" s="313" t="s">
        <v>5536</v>
      </c>
      <c r="O48" s="315">
        <v>44847</v>
      </c>
      <c r="P48" s="334" t="s">
        <v>5644</v>
      </c>
      <c r="Q48" s="313" t="s">
        <v>3765</v>
      </c>
      <c r="R48" s="315">
        <v>44848</v>
      </c>
      <c r="S48" s="335" t="s">
        <v>5550</v>
      </c>
      <c r="T48" s="383" t="s">
        <v>5537</v>
      </c>
      <c r="U48" s="315">
        <v>44895</v>
      </c>
      <c r="V48" s="335" t="s">
        <v>5642</v>
      </c>
      <c r="W48" s="313" t="s">
        <v>3748</v>
      </c>
      <c r="X48" s="315">
        <v>44949</v>
      </c>
      <c r="Y48" s="334" t="s">
        <v>6222</v>
      </c>
      <c r="Z48" s="313"/>
      <c r="AA48" s="313"/>
      <c r="AB48" s="334" t="s">
        <v>6298</v>
      </c>
      <c r="AC48" s="313" t="s">
        <v>5626</v>
      </c>
      <c r="AD48" s="315">
        <v>45707</v>
      </c>
      <c r="AE48" s="218" t="s">
        <v>8941</v>
      </c>
      <c r="AF48" s="313" t="s">
        <v>5539</v>
      </c>
      <c r="AG48" s="315">
        <v>45714</v>
      </c>
      <c r="AH48" s="313"/>
      <c r="AI48" s="313" t="s">
        <v>5811</v>
      </c>
      <c r="AJ48" s="315">
        <v>45716</v>
      </c>
      <c r="AK48" s="218" t="s">
        <v>8958</v>
      </c>
      <c r="AL48" s="313"/>
      <c r="AM48" s="313"/>
      <c r="AN48" s="313"/>
      <c r="AO48" s="313" t="s">
        <v>5811</v>
      </c>
      <c r="AP48" s="315">
        <v>45826</v>
      </c>
      <c r="AQ48" s="23" t="s">
        <v>9608</v>
      </c>
      <c r="AR48" s="313"/>
      <c r="AS48" s="313"/>
      <c r="AT48" s="313"/>
      <c r="AU48" s="313"/>
      <c r="AV48" s="313"/>
      <c r="AW48" s="313"/>
      <c r="AX48" s="313"/>
      <c r="AY48" s="313"/>
      <c r="AZ48" s="313"/>
    </row>
    <row r="49" spans="1:73" s="77" customFormat="1" ht="15" x14ac:dyDescent="0.25">
      <c r="A49" s="301" t="s">
        <v>8263</v>
      </c>
      <c r="B49" s="310">
        <f t="shared" si="3"/>
        <v>1</v>
      </c>
      <c r="C49" s="310" t="str">
        <f t="shared" si="4"/>
        <v/>
      </c>
      <c r="D49" s="360" t="s">
        <v>14</v>
      </c>
      <c r="E49" s="317" t="s">
        <v>3878</v>
      </c>
      <c r="F49" s="303">
        <f t="shared" ref="F49:F55" si="9">IF(L49&lt;&gt;0,MAX(L49,R49,X49,AD49,AJ49,AP49,AV49,BB49,BH49),"NE")</f>
        <v>45826</v>
      </c>
      <c r="G49" s="302" t="str">
        <f t="shared" si="0"/>
        <v>B</v>
      </c>
      <c r="H49" s="977" t="str">
        <f t="shared" si="8"/>
        <v>MR_DER-1069_25</v>
      </c>
      <c r="I49" s="312" t="str">
        <f t="shared" si="1"/>
        <v>ND</v>
      </c>
      <c r="J49" s="312" t="str">
        <f t="shared" si="2"/>
        <v>ND</v>
      </c>
      <c r="K49" s="316" t="s">
        <v>3730</v>
      </c>
      <c r="L49" s="315">
        <v>44797</v>
      </c>
      <c r="M49" s="335" t="s">
        <v>3733</v>
      </c>
      <c r="N49" s="313" t="s">
        <v>5536</v>
      </c>
      <c r="O49" s="315">
        <v>44847</v>
      </c>
      <c r="P49" s="334" t="s">
        <v>5644</v>
      </c>
      <c r="Q49" s="313" t="s">
        <v>3765</v>
      </c>
      <c r="R49" s="315">
        <v>44848</v>
      </c>
      <c r="S49" s="335" t="s">
        <v>5550</v>
      </c>
      <c r="T49" s="383" t="s">
        <v>5537</v>
      </c>
      <c r="U49" s="315">
        <v>44895</v>
      </c>
      <c r="V49" s="335" t="s">
        <v>5642</v>
      </c>
      <c r="W49" s="313" t="s">
        <v>3748</v>
      </c>
      <c r="X49" s="315">
        <v>44949</v>
      </c>
      <c r="Y49" s="334" t="s">
        <v>6222</v>
      </c>
      <c r="Z49" s="313"/>
      <c r="AA49" s="313"/>
      <c r="AB49" s="334" t="s">
        <v>6298</v>
      </c>
      <c r="AC49" s="313" t="s">
        <v>5626</v>
      </c>
      <c r="AD49" s="315">
        <v>45707</v>
      </c>
      <c r="AE49" s="218" t="s">
        <v>8941</v>
      </c>
      <c r="AF49" s="313" t="s">
        <v>5539</v>
      </c>
      <c r="AG49" s="315">
        <v>45714</v>
      </c>
      <c r="AH49" s="313"/>
      <c r="AI49" s="313" t="s">
        <v>5811</v>
      </c>
      <c r="AJ49" s="315">
        <v>45716</v>
      </c>
      <c r="AK49" s="218" t="s">
        <v>8958</v>
      </c>
      <c r="AL49" s="313"/>
      <c r="AM49" s="313"/>
      <c r="AN49" s="313"/>
      <c r="AO49" s="313" t="s">
        <v>5811</v>
      </c>
      <c r="AP49" s="315">
        <v>45826</v>
      </c>
      <c r="AQ49" s="23" t="s">
        <v>9608</v>
      </c>
      <c r="AR49" s="313"/>
      <c r="AS49" s="313"/>
      <c r="AT49" s="313"/>
      <c r="AU49" s="313"/>
      <c r="AV49" s="313"/>
      <c r="AW49" s="313"/>
      <c r="AX49" s="313"/>
      <c r="AY49" s="313"/>
      <c r="AZ49" s="313"/>
    </row>
    <row r="50" spans="1:73" s="77" customFormat="1" ht="15" x14ac:dyDescent="0.25">
      <c r="A50" s="301" t="s">
        <v>8263</v>
      </c>
      <c r="B50" s="310">
        <f t="shared" si="3"/>
        <v>1</v>
      </c>
      <c r="C50" s="310" t="str">
        <f t="shared" si="4"/>
        <v/>
      </c>
      <c r="D50" s="360" t="s">
        <v>14</v>
      </c>
      <c r="E50" s="317" t="s">
        <v>3879</v>
      </c>
      <c r="F50" s="303">
        <f t="shared" si="9"/>
        <v>45826</v>
      </c>
      <c r="G50" s="302" t="str">
        <f t="shared" si="0"/>
        <v>B</v>
      </c>
      <c r="H50" s="977" t="str">
        <f t="shared" si="8"/>
        <v>MR_DER-1069_25</v>
      </c>
      <c r="I50" s="312" t="str">
        <f t="shared" si="1"/>
        <v>ND</v>
      </c>
      <c r="J50" s="312" t="str">
        <f t="shared" si="2"/>
        <v>ND</v>
      </c>
      <c r="K50" s="316" t="s">
        <v>3730</v>
      </c>
      <c r="L50" s="315">
        <v>44797</v>
      </c>
      <c r="M50" s="335" t="s">
        <v>3733</v>
      </c>
      <c r="N50" s="313" t="s">
        <v>5536</v>
      </c>
      <c r="O50" s="315">
        <v>44847</v>
      </c>
      <c r="P50" s="334" t="s">
        <v>5644</v>
      </c>
      <c r="Q50" s="313" t="s">
        <v>3765</v>
      </c>
      <c r="R50" s="315">
        <v>44848</v>
      </c>
      <c r="S50" s="335" t="s">
        <v>5550</v>
      </c>
      <c r="T50" s="383" t="s">
        <v>5537</v>
      </c>
      <c r="U50" s="315">
        <v>44895</v>
      </c>
      <c r="V50" s="335" t="s">
        <v>5642</v>
      </c>
      <c r="W50" s="313" t="s">
        <v>3748</v>
      </c>
      <c r="X50" s="315">
        <v>44949</v>
      </c>
      <c r="Y50" s="334" t="s">
        <v>6222</v>
      </c>
      <c r="Z50" s="313"/>
      <c r="AA50" s="313"/>
      <c r="AB50" s="334" t="s">
        <v>6298</v>
      </c>
      <c r="AC50" s="313" t="s">
        <v>5626</v>
      </c>
      <c r="AD50" s="315">
        <v>45707</v>
      </c>
      <c r="AE50" s="218" t="s">
        <v>8941</v>
      </c>
      <c r="AF50" s="313" t="s">
        <v>5539</v>
      </c>
      <c r="AG50" s="315">
        <v>45714</v>
      </c>
      <c r="AH50" s="313"/>
      <c r="AI50" s="313" t="s">
        <v>5811</v>
      </c>
      <c r="AJ50" s="315">
        <v>45716</v>
      </c>
      <c r="AK50" s="218" t="s">
        <v>8958</v>
      </c>
      <c r="AL50" s="313"/>
      <c r="AM50" s="313"/>
      <c r="AN50" s="313"/>
      <c r="AO50" s="313" t="s">
        <v>5811</v>
      </c>
      <c r="AP50" s="315">
        <v>45826</v>
      </c>
      <c r="AQ50" s="23" t="s">
        <v>9608</v>
      </c>
      <c r="AR50" s="313"/>
      <c r="AS50" s="313"/>
      <c r="AT50" s="313"/>
      <c r="AU50" s="313"/>
      <c r="AV50" s="313"/>
      <c r="AW50" s="313"/>
      <c r="AX50" s="313"/>
      <c r="AY50" s="313"/>
      <c r="AZ50" s="313"/>
    </row>
    <row r="51" spans="1:73" s="77" customFormat="1" ht="15" x14ac:dyDescent="0.25">
      <c r="A51" s="301" t="s">
        <v>8263</v>
      </c>
      <c r="B51" s="310">
        <f t="shared" si="3"/>
        <v>1</v>
      </c>
      <c r="C51" s="310" t="str">
        <f t="shared" si="4"/>
        <v/>
      </c>
      <c r="D51" s="360" t="s">
        <v>14</v>
      </c>
      <c r="E51" s="317" t="s">
        <v>3880</v>
      </c>
      <c r="F51" s="303">
        <f t="shared" si="9"/>
        <v>45826</v>
      </c>
      <c r="G51" s="302" t="str">
        <f t="shared" si="0"/>
        <v>B</v>
      </c>
      <c r="H51" s="977" t="str">
        <f t="shared" si="8"/>
        <v>MR_DER-1069_25</v>
      </c>
      <c r="I51" s="312" t="str">
        <f t="shared" si="1"/>
        <v>ND</v>
      </c>
      <c r="J51" s="312" t="str">
        <f t="shared" si="2"/>
        <v>ND</v>
      </c>
      <c r="K51" s="316" t="s">
        <v>3730</v>
      </c>
      <c r="L51" s="315">
        <v>44797</v>
      </c>
      <c r="M51" s="335" t="s">
        <v>3733</v>
      </c>
      <c r="N51" s="313" t="s">
        <v>5536</v>
      </c>
      <c r="O51" s="315">
        <v>44847</v>
      </c>
      <c r="P51" s="334" t="s">
        <v>5644</v>
      </c>
      <c r="Q51" s="313" t="s">
        <v>3765</v>
      </c>
      <c r="R51" s="315">
        <v>44848</v>
      </c>
      <c r="S51" s="335" t="s">
        <v>5550</v>
      </c>
      <c r="T51" s="383" t="s">
        <v>5537</v>
      </c>
      <c r="U51" s="315">
        <v>44895</v>
      </c>
      <c r="V51" s="335" t="s">
        <v>5642</v>
      </c>
      <c r="W51" s="313" t="s">
        <v>3748</v>
      </c>
      <c r="X51" s="315">
        <v>44949</v>
      </c>
      <c r="Y51" s="334" t="s">
        <v>6222</v>
      </c>
      <c r="Z51" s="313"/>
      <c r="AA51" s="313"/>
      <c r="AB51" s="334" t="s">
        <v>6298</v>
      </c>
      <c r="AC51" s="313" t="s">
        <v>5626</v>
      </c>
      <c r="AD51" s="315">
        <v>45707</v>
      </c>
      <c r="AE51" s="218" t="s">
        <v>8941</v>
      </c>
      <c r="AF51" s="313" t="s">
        <v>5539</v>
      </c>
      <c r="AG51" s="315">
        <v>45714</v>
      </c>
      <c r="AH51" s="313"/>
      <c r="AI51" s="313" t="s">
        <v>5811</v>
      </c>
      <c r="AJ51" s="315">
        <v>45716</v>
      </c>
      <c r="AK51" s="218" t="s">
        <v>8958</v>
      </c>
      <c r="AL51" s="313"/>
      <c r="AM51" s="313"/>
      <c r="AN51" s="313"/>
      <c r="AO51" s="313" t="s">
        <v>5811</v>
      </c>
      <c r="AP51" s="315">
        <v>45826</v>
      </c>
      <c r="AQ51" s="23" t="s">
        <v>9608</v>
      </c>
      <c r="AR51" s="313"/>
      <c r="AS51" s="313"/>
      <c r="AT51" s="313"/>
      <c r="AU51" s="313"/>
      <c r="AV51" s="313"/>
      <c r="AW51" s="313"/>
      <c r="AX51" s="313"/>
      <c r="AY51" s="313"/>
      <c r="AZ51" s="313"/>
    </row>
    <row r="52" spans="1:73" s="77" customFormat="1" ht="15" x14ac:dyDescent="0.25">
      <c r="A52" s="301" t="s">
        <v>8263</v>
      </c>
      <c r="B52" s="310">
        <f t="shared" si="3"/>
        <v>1</v>
      </c>
      <c r="C52" s="310" t="str">
        <f t="shared" si="4"/>
        <v/>
      </c>
      <c r="D52" s="360" t="s">
        <v>14</v>
      </c>
      <c r="E52" s="317" t="s">
        <v>3881</v>
      </c>
      <c r="F52" s="303">
        <f t="shared" si="9"/>
        <v>45826</v>
      </c>
      <c r="G52" s="302" t="str">
        <f t="shared" si="0"/>
        <v>B</v>
      </c>
      <c r="H52" s="977" t="str">
        <f t="shared" si="8"/>
        <v>MR_DER-1069_25</v>
      </c>
      <c r="I52" s="312" t="str">
        <f t="shared" si="1"/>
        <v>ND</v>
      </c>
      <c r="J52" s="312" t="str">
        <f t="shared" si="2"/>
        <v>ND</v>
      </c>
      <c r="K52" s="316" t="s">
        <v>3730</v>
      </c>
      <c r="L52" s="315">
        <v>44797</v>
      </c>
      <c r="M52" s="335" t="s">
        <v>3733</v>
      </c>
      <c r="N52" s="313" t="s">
        <v>5536</v>
      </c>
      <c r="O52" s="315">
        <v>44847</v>
      </c>
      <c r="P52" s="334" t="s">
        <v>5644</v>
      </c>
      <c r="Q52" s="313" t="s">
        <v>3765</v>
      </c>
      <c r="R52" s="315">
        <v>44848</v>
      </c>
      <c r="S52" s="335" t="s">
        <v>5550</v>
      </c>
      <c r="T52" s="383" t="s">
        <v>5537</v>
      </c>
      <c r="U52" s="315">
        <v>44895</v>
      </c>
      <c r="V52" s="335" t="s">
        <v>5642</v>
      </c>
      <c r="W52" s="313" t="s">
        <v>3748</v>
      </c>
      <c r="X52" s="315">
        <v>44949</v>
      </c>
      <c r="Y52" s="334" t="s">
        <v>6222</v>
      </c>
      <c r="Z52" s="313"/>
      <c r="AA52" s="313"/>
      <c r="AB52" s="334" t="s">
        <v>6298</v>
      </c>
      <c r="AC52" s="313" t="s">
        <v>5626</v>
      </c>
      <c r="AD52" s="315">
        <v>45707</v>
      </c>
      <c r="AE52" s="218" t="s">
        <v>8941</v>
      </c>
      <c r="AF52" s="313" t="s">
        <v>5539</v>
      </c>
      <c r="AG52" s="315">
        <v>45714</v>
      </c>
      <c r="AH52" s="313"/>
      <c r="AI52" s="313" t="s">
        <v>5811</v>
      </c>
      <c r="AJ52" s="315">
        <v>45716</v>
      </c>
      <c r="AK52" s="218" t="s">
        <v>8958</v>
      </c>
      <c r="AL52" s="313"/>
      <c r="AM52" s="313"/>
      <c r="AN52" s="313"/>
      <c r="AO52" s="313" t="s">
        <v>5811</v>
      </c>
      <c r="AP52" s="315">
        <v>45826</v>
      </c>
      <c r="AQ52" s="23" t="s">
        <v>9608</v>
      </c>
      <c r="AR52" s="313"/>
      <c r="AS52" s="313"/>
      <c r="AT52" s="313"/>
      <c r="AU52" s="313"/>
      <c r="AV52" s="313"/>
      <c r="AW52" s="313"/>
      <c r="AX52" s="313"/>
      <c r="AY52" s="313"/>
      <c r="AZ52" s="313"/>
    </row>
    <row r="53" spans="1:73" s="77" customFormat="1" ht="15" x14ac:dyDescent="0.25">
      <c r="A53" s="301" t="s">
        <v>8263</v>
      </c>
      <c r="B53" s="310">
        <f t="shared" si="3"/>
        <v>1</v>
      </c>
      <c r="C53" s="310" t="str">
        <f t="shared" si="4"/>
        <v/>
      </c>
      <c r="D53" s="360" t="s">
        <v>14</v>
      </c>
      <c r="E53" s="317" t="s">
        <v>3882</v>
      </c>
      <c r="F53" s="303">
        <f t="shared" si="9"/>
        <v>45826</v>
      </c>
      <c r="G53" s="302" t="str">
        <f t="shared" si="0"/>
        <v>B</v>
      </c>
      <c r="H53" s="977" t="str">
        <f t="shared" si="8"/>
        <v>MR_DER-1069_25</v>
      </c>
      <c r="I53" s="312" t="str">
        <f t="shared" si="1"/>
        <v>ND</v>
      </c>
      <c r="J53" s="312" t="str">
        <f t="shared" si="2"/>
        <v>ND</v>
      </c>
      <c r="K53" s="316" t="s">
        <v>3730</v>
      </c>
      <c r="L53" s="315">
        <v>44797</v>
      </c>
      <c r="M53" s="335" t="s">
        <v>3733</v>
      </c>
      <c r="N53" s="313" t="s">
        <v>5536</v>
      </c>
      <c r="O53" s="315">
        <v>44847</v>
      </c>
      <c r="P53" s="334" t="s">
        <v>5644</v>
      </c>
      <c r="Q53" s="313" t="s">
        <v>3765</v>
      </c>
      <c r="R53" s="315">
        <v>44848</v>
      </c>
      <c r="S53" s="335" t="s">
        <v>5550</v>
      </c>
      <c r="T53" s="383" t="s">
        <v>5537</v>
      </c>
      <c r="U53" s="315">
        <v>44895</v>
      </c>
      <c r="V53" s="335" t="s">
        <v>5642</v>
      </c>
      <c r="W53" s="313" t="s">
        <v>3748</v>
      </c>
      <c r="X53" s="315">
        <v>44949</v>
      </c>
      <c r="Y53" s="334" t="s">
        <v>6222</v>
      </c>
      <c r="Z53" s="313"/>
      <c r="AA53" s="313"/>
      <c r="AB53" s="334" t="s">
        <v>6298</v>
      </c>
      <c r="AC53" s="313" t="s">
        <v>5626</v>
      </c>
      <c r="AD53" s="315">
        <v>45707</v>
      </c>
      <c r="AE53" s="218" t="s">
        <v>8941</v>
      </c>
      <c r="AF53" s="313" t="s">
        <v>5539</v>
      </c>
      <c r="AG53" s="315">
        <v>45714</v>
      </c>
      <c r="AH53" s="313"/>
      <c r="AI53" s="313" t="s">
        <v>5811</v>
      </c>
      <c r="AJ53" s="315">
        <v>45716</v>
      </c>
      <c r="AK53" s="218" t="s">
        <v>8958</v>
      </c>
      <c r="AL53" s="313"/>
      <c r="AM53" s="313"/>
      <c r="AN53" s="313"/>
      <c r="AO53" s="313" t="s">
        <v>5811</v>
      </c>
      <c r="AP53" s="315">
        <v>45826</v>
      </c>
      <c r="AQ53" s="23" t="s">
        <v>9608</v>
      </c>
      <c r="AR53" s="313"/>
      <c r="AS53" s="313"/>
      <c r="AT53" s="313"/>
      <c r="AU53" s="313"/>
      <c r="AV53" s="313"/>
      <c r="AW53" s="313"/>
      <c r="AX53" s="313"/>
      <c r="AY53" s="313"/>
      <c r="AZ53" s="313"/>
    </row>
    <row r="54" spans="1:73" s="77" customFormat="1" ht="15" x14ac:dyDescent="0.25">
      <c r="A54" s="301" t="s">
        <v>8263</v>
      </c>
      <c r="B54" s="310">
        <f t="shared" si="3"/>
        <v>1</v>
      </c>
      <c r="C54" s="310" t="str">
        <f t="shared" si="4"/>
        <v/>
      </c>
      <c r="D54" s="360" t="s">
        <v>14</v>
      </c>
      <c r="E54" s="317" t="s">
        <v>3883</v>
      </c>
      <c r="F54" s="303">
        <f t="shared" si="9"/>
        <v>45826</v>
      </c>
      <c r="G54" s="302" t="str">
        <f t="shared" si="0"/>
        <v>B</v>
      </c>
      <c r="H54" s="977" t="str">
        <f t="shared" si="8"/>
        <v>MR_DER-1069_25</v>
      </c>
      <c r="I54" s="312" t="str">
        <f t="shared" si="1"/>
        <v>ND</v>
      </c>
      <c r="J54" s="312" t="str">
        <f t="shared" si="2"/>
        <v>ND</v>
      </c>
      <c r="K54" s="316" t="s">
        <v>3730</v>
      </c>
      <c r="L54" s="315">
        <v>44797</v>
      </c>
      <c r="M54" s="335" t="s">
        <v>3733</v>
      </c>
      <c r="N54" s="313" t="s">
        <v>5536</v>
      </c>
      <c r="O54" s="315">
        <v>44847</v>
      </c>
      <c r="P54" s="334" t="s">
        <v>5644</v>
      </c>
      <c r="Q54" s="313" t="s">
        <v>3765</v>
      </c>
      <c r="R54" s="315">
        <v>44848</v>
      </c>
      <c r="S54" s="335" t="s">
        <v>5550</v>
      </c>
      <c r="T54" s="383" t="s">
        <v>5537</v>
      </c>
      <c r="U54" s="315">
        <v>44895</v>
      </c>
      <c r="V54" s="335" t="s">
        <v>5642</v>
      </c>
      <c r="W54" s="313" t="s">
        <v>3748</v>
      </c>
      <c r="X54" s="315">
        <v>44949</v>
      </c>
      <c r="Y54" s="334" t="s">
        <v>6222</v>
      </c>
      <c r="Z54" s="313"/>
      <c r="AA54" s="313"/>
      <c r="AB54" s="334" t="s">
        <v>6298</v>
      </c>
      <c r="AC54" s="313" t="s">
        <v>5626</v>
      </c>
      <c r="AD54" s="315">
        <v>45707</v>
      </c>
      <c r="AE54" s="218" t="s">
        <v>8941</v>
      </c>
      <c r="AF54" s="313" t="s">
        <v>5539</v>
      </c>
      <c r="AG54" s="315">
        <v>45714</v>
      </c>
      <c r="AH54" s="313"/>
      <c r="AI54" s="313" t="s">
        <v>5811</v>
      </c>
      <c r="AJ54" s="315">
        <v>45716</v>
      </c>
      <c r="AK54" s="218" t="s">
        <v>8958</v>
      </c>
      <c r="AL54" s="313"/>
      <c r="AM54" s="313"/>
      <c r="AN54" s="313"/>
      <c r="AO54" s="313" t="s">
        <v>5811</v>
      </c>
      <c r="AP54" s="315">
        <v>45826</v>
      </c>
      <c r="AQ54" s="23" t="s">
        <v>9608</v>
      </c>
      <c r="AR54" s="313"/>
      <c r="AS54" s="313"/>
      <c r="AT54" s="313"/>
      <c r="AU54" s="313"/>
      <c r="AV54" s="313"/>
      <c r="AW54" s="313"/>
      <c r="AX54" s="313"/>
      <c r="AY54" s="313"/>
      <c r="AZ54" s="313"/>
    </row>
    <row r="55" spans="1:73" s="77" customFormat="1" ht="15" x14ac:dyDescent="0.25">
      <c r="A55" s="301" t="s">
        <v>8263</v>
      </c>
      <c r="B55" s="310">
        <f t="shared" si="3"/>
        <v>1</v>
      </c>
      <c r="C55" s="310" t="str">
        <f t="shared" si="4"/>
        <v/>
      </c>
      <c r="D55" s="360" t="s">
        <v>14</v>
      </c>
      <c r="E55" s="317" t="s">
        <v>3884</v>
      </c>
      <c r="F55" s="303">
        <f t="shared" si="9"/>
        <v>45826</v>
      </c>
      <c r="G55" s="302" t="str">
        <f t="shared" si="0"/>
        <v>B</v>
      </c>
      <c r="H55" s="977" t="str">
        <f t="shared" si="8"/>
        <v>MR_DER-1069_25</v>
      </c>
      <c r="I55" s="312" t="str">
        <f t="shared" si="1"/>
        <v>ND</v>
      </c>
      <c r="J55" s="312" t="str">
        <f t="shared" si="2"/>
        <v>ND</v>
      </c>
      <c r="K55" s="316" t="s">
        <v>3730</v>
      </c>
      <c r="L55" s="315">
        <v>44797</v>
      </c>
      <c r="M55" s="335" t="s">
        <v>3733</v>
      </c>
      <c r="N55" s="313" t="s">
        <v>5536</v>
      </c>
      <c r="O55" s="315">
        <v>44847</v>
      </c>
      <c r="P55" s="334" t="s">
        <v>5644</v>
      </c>
      <c r="Q55" s="313" t="s">
        <v>3765</v>
      </c>
      <c r="R55" s="315">
        <v>44848</v>
      </c>
      <c r="S55" s="335" t="s">
        <v>5550</v>
      </c>
      <c r="T55" s="383" t="s">
        <v>5537</v>
      </c>
      <c r="U55" s="315">
        <v>44895</v>
      </c>
      <c r="V55" s="335" t="s">
        <v>5642</v>
      </c>
      <c r="W55" s="313" t="s">
        <v>3748</v>
      </c>
      <c r="X55" s="315">
        <v>44949</v>
      </c>
      <c r="Y55" s="334" t="s">
        <v>6222</v>
      </c>
      <c r="Z55" s="313"/>
      <c r="AA55" s="313"/>
      <c r="AB55" s="334" t="s">
        <v>6298</v>
      </c>
      <c r="AC55" s="313" t="s">
        <v>5626</v>
      </c>
      <c r="AD55" s="315">
        <v>45707</v>
      </c>
      <c r="AE55" s="218" t="s">
        <v>8941</v>
      </c>
      <c r="AF55" s="313" t="s">
        <v>5539</v>
      </c>
      <c r="AG55" s="315">
        <v>45714</v>
      </c>
      <c r="AH55" s="313"/>
      <c r="AI55" s="313" t="s">
        <v>5811</v>
      </c>
      <c r="AJ55" s="315">
        <v>45716</v>
      </c>
      <c r="AK55" s="218" t="s">
        <v>8958</v>
      </c>
      <c r="AL55" s="313"/>
      <c r="AM55" s="313"/>
      <c r="AN55" s="313"/>
      <c r="AO55" s="313" t="s">
        <v>5811</v>
      </c>
      <c r="AP55" s="315">
        <v>45826</v>
      </c>
      <c r="AQ55" s="23" t="s">
        <v>9608</v>
      </c>
      <c r="AR55" s="313"/>
      <c r="AS55" s="313"/>
      <c r="AT55" s="313"/>
      <c r="AU55" s="313"/>
      <c r="AV55" s="313"/>
      <c r="AW55" s="313"/>
      <c r="AX55" s="313"/>
      <c r="AY55" s="313"/>
      <c r="AZ55" s="313"/>
      <c r="BH55" s="1017"/>
    </row>
    <row r="56" spans="1:73" s="77" customFormat="1" x14ac:dyDescent="0.25">
      <c r="A56" s="318"/>
      <c r="B56" s="310" t="str">
        <f t="shared" si="3"/>
        <v/>
      </c>
      <c r="C56" s="310" t="str">
        <f t="shared" si="4"/>
        <v/>
      </c>
      <c r="D56" s="388"/>
      <c r="E56" s="318" t="s">
        <v>7522</v>
      </c>
      <c r="F56" s="318"/>
      <c r="G56" s="319"/>
      <c r="H56" s="319"/>
      <c r="I56" s="319"/>
      <c r="J56" s="319"/>
      <c r="K56" s="319"/>
      <c r="L56" s="320"/>
      <c r="M56" s="320"/>
      <c r="N56" s="321"/>
      <c r="O56" s="322"/>
      <c r="P56" s="322"/>
      <c r="Q56" s="322"/>
      <c r="R56" s="320"/>
      <c r="S56" s="320"/>
      <c r="T56" s="321"/>
      <c r="U56" s="322"/>
      <c r="V56" s="322"/>
      <c r="W56" s="322"/>
      <c r="X56" s="320"/>
      <c r="Y56" s="320"/>
      <c r="Z56" s="321"/>
      <c r="AA56" s="322"/>
      <c r="AB56" s="322"/>
      <c r="AC56" s="322"/>
      <c r="AD56" s="320"/>
      <c r="AE56" s="320"/>
      <c r="AF56" s="321"/>
      <c r="AG56" s="322"/>
      <c r="AH56" s="322"/>
      <c r="AI56" s="322"/>
      <c r="AJ56" s="320"/>
      <c r="AK56" s="320"/>
      <c r="AL56" s="321"/>
      <c r="AM56" s="322"/>
      <c r="AN56" s="322"/>
      <c r="AO56" s="322"/>
      <c r="AP56" s="320"/>
      <c r="AQ56" s="320"/>
      <c r="AR56" s="321"/>
      <c r="AS56" s="322"/>
      <c r="AT56" s="322"/>
      <c r="AU56" s="322"/>
      <c r="AV56" s="320"/>
      <c r="AW56" s="320"/>
      <c r="AX56" s="321"/>
      <c r="AY56" s="322"/>
      <c r="AZ56" s="322"/>
      <c r="BA56" s="286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</row>
    <row r="57" spans="1:73" s="110" customFormat="1" ht="15" x14ac:dyDescent="0.25">
      <c r="A57" s="301" t="s">
        <v>8263</v>
      </c>
      <c r="B57" s="310">
        <f t="shared" si="3"/>
        <v>1</v>
      </c>
      <c r="C57" s="310" t="str">
        <f t="shared" si="4"/>
        <v/>
      </c>
      <c r="D57" s="360" t="s">
        <v>6969</v>
      </c>
      <c r="E57" s="317" t="s">
        <v>4125</v>
      </c>
      <c r="F57" s="303">
        <f>IF(L57&lt;&gt;0,MAX(L57,R57,X57,AD57,AJ57,AP57,AV57,BB57,BH57,BN57,BT57),"NE")</f>
        <v>45924</v>
      </c>
      <c r="G57" s="302" t="str">
        <f t="shared" si="0"/>
        <v>D</v>
      </c>
      <c r="H57" s="977" t="str">
        <f t="shared" si="8"/>
        <v>MR_DER-1225_25</v>
      </c>
      <c r="I57" s="312" t="str">
        <f t="shared" si="1"/>
        <v>ND</v>
      </c>
      <c r="J57" s="312" t="str">
        <f t="shared" si="2"/>
        <v>ND</v>
      </c>
      <c r="K57" s="300" t="s">
        <v>3730</v>
      </c>
      <c r="L57" s="330">
        <v>44914</v>
      </c>
      <c r="M57" s="355" t="s">
        <v>5869</v>
      </c>
      <c r="N57" s="301" t="s">
        <v>5537</v>
      </c>
      <c r="O57" s="333">
        <v>44931</v>
      </c>
      <c r="P57" s="356" t="s">
        <v>6102</v>
      </c>
      <c r="Q57" s="300" t="s">
        <v>3748</v>
      </c>
      <c r="R57" s="333">
        <v>45259</v>
      </c>
      <c r="S57" s="340" t="s">
        <v>6965</v>
      </c>
      <c r="T57" s="301"/>
      <c r="U57" s="301"/>
      <c r="V57" s="301" t="s">
        <v>3777</v>
      </c>
      <c r="W57" s="300" t="s">
        <v>5626</v>
      </c>
      <c r="X57" s="330">
        <v>45329</v>
      </c>
      <c r="Y57" s="355" t="s">
        <v>7107</v>
      </c>
      <c r="Z57" s="301" t="s">
        <v>7419</v>
      </c>
      <c r="AA57" s="333">
        <v>45384</v>
      </c>
      <c r="AB57" s="301" t="s">
        <v>3777</v>
      </c>
      <c r="AC57" s="300" t="s">
        <v>6229</v>
      </c>
      <c r="AD57" s="333">
        <v>45462</v>
      </c>
      <c r="AE57" s="340" t="s">
        <v>8109</v>
      </c>
      <c r="AF57" s="301" t="s">
        <v>5537</v>
      </c>
      <c r="AG57" s="333">
        <v>45511</v>
      </c>
      <c r="AH57" s="301" t="s">
        <v>3777</v>
      </c>
      <c r="AI57" s="301" t="s">
        <v>5811</v>
      </c>
      <c r="AJ57" s="333">
        <v>45576</v>
      </c>
      <c r="AK57" s="358" t="s">
        <v>8286</v>
      </c>
      <c r="AL57" s="301"/>
      <c r="AM57" s="301"/>
      <c r="AN57" s="301" t="s">
        <v>3777</v>
      </c>
      <c r="AO57" s="301" t="s">
        <v>5811</v>
      </c>
      <c r="AP57" s="333">
        <v>45672</v>
      </c>
      <c r="AQ57" s="364" t="s">
        <v>8902</v>
      </c>
      <c r="AR57" s="301"/>
      <c r="AS57" s="301"/>
      <c r="AT57" s="301"/>
      <c r="AU57" s="301" t="s">
        <v>6393</v>
      </c>
      <c r="AV57" s="333">
        <v>45868</v>
      </c>
      <c r="AW57" s="218" t="s">
        <v>9691</v>
      </c>
      <c r="AX57" s="301" t="s">
        <v>5539</v>
      </c>
      <c r="AY57" s="333">
        <v>45876</v>
      </c>
      <c r="AZ57" s="301"/>
      <c r="BA57" s="110" t="s">
        <v>6649</v>
      </c>
      <c r="BB57" s="367">
        <v>45894</v>
      </c>
      <c r="BC57" s="218" t="s">
        <v>10012</v>
      </c>
      <c r="BG57" s="110" t="s">
        <v>7023</v>
      </c>
      <c r="BH57" s="367">
        <v>45911</v>
      </c>
      <c r="BI57" s="218" t="s">
        <v>10244</v>
      </c>
      <c r="BM57" s="110" t="s">
        <v>7047</v>
      </c>
      <c r="BN57" s="367">
        <v>45916</v>
      </c>
      <c r="BO57" s="218" t="s">
        <v>10293</v>
      </c>
      <c r="BS57" s="313" t="s">
        <v>7047</v>
      </c>
      <c r="BT57" s="314">
        <v>45924</v>
      </c>
      <c r="BU57" s="218" t="s">
        <v>10366</v>
      </c>
    </row>
    <row r="58" spans="1:73" s="110" customFormat="1" ht="15" x14ac:dyDescent="0.25">
      <c r="A58" s="301" t="s">
        <v>8263</v>
      </c>
      <c r="B58" s="310">
        <f t="shared" si="3"/>
        <v>1</v>
      </c>
      <c r="C58" s="310" t="str">
        <f t="shared" si="4"/>
        <v/>
      </c>
      <c r="D58" s="360" t="s">
        <v>6969</v>
      </c>
      <c r="E58" s="317" t="s">
        <v>7106</v>
      </c>
      <c r="F58" s="303">
        <f>IF(L58&lt;&gt;0,MAX(L58,R58,X58,AD58,AJ58,AP58,AV58,BB58,BH58),"NE")</f>
        <v>45924</v>
      </c>
      <c r="G58" s="302" t="str">
        <f t="shared" si="0"/>
        <v>B</v>
      </c>
      <c r="H58" s="977" t="str">
        <f t="shared" si="8"/>
        <v>MR_DER-1225_25</v>
      </c>
      <c r="I58" s="312" t="str">
        <f>IF(F58="NE",F58,IF(INDEX(K58:CP58,,MATCH(F58,K58:CP58,0)+3)&lt;&gt;0,INDEX(K58:CP58,,MATCH(F58,K58:CP58,0)+3),"ND"))</f>
        <v>ND</v>
      </c>
      <c r="J58" s="312" t="str">
        <f>IF(G58="NE",G58,IF(INDEX(K58:CQ58,,MATCH(G58,K58:CQ58,0)+3)&lt;&gt;0,INDEX(K58:CQ58,,MATCH(G58,K58:CQ58,0)+3),"ND"))</f>
        <v>ND</v>
      </c>
      <c r="K58" s="300" t="s">
        <v>3730</v>
      </c>
      <c r="L58" s="330">
        <v>45329</v>
      </c>
      <c r="M58" s="355" t="s">
        <v>7107</v>
      </c>
      <c r="N58" s="301" t="s">
        <v>7419</v>
      </c>
      <c r="O58" s="333">
        <v>45384</v>
      </c>
      <c r="P58" s="356"/>
      <c r="Q58" s="300" t="s">
        <v>3765</v>
      </c>
      <c r="R58" s="333">
        <v>45462</v>
      </c>
      <c r="S58" s="340" t="s">
        <v>8109</v>
      </c>
      <c r="T58" s="301" t="s">
        <v>5537</v>
      </c>
      <c r="U58" s="301">
        <v>45511</v>
      </c>
      <c r="V58" s="301" t="s">
        <v>3777</v>
      </c>
      <c r="W58" s="300" t="s">
        <v>3748</v>
      </c>
      <c r="X58" s="330">
        <v>45576</v>
      </c>
      <c r="Y58" s="355" t="s">
        <v>8286</v>
      </c>
      <c r="Z58" s="301"/>
      <c r="AA58" s="333"/>
      <c r="AB58" s="301" t="s">
        <v>3777</v>
      </c>
      <c r="AC58" s="300" t="s">
        <v>3748</v>
      </c>
      <c r="AD58" s="333">
        <v>45672</v>
      </c>
      <c r="AE58" s="340" t="s">
        <v>8902</v>
      </c>
      <c r="AF58" s="301"/>
      <c r="AG58" s="333"/>
      <c r="AH58" s="301"/>
      <c r="AI58" s="301" t="s">
        <v>5626</v>
      </c>
      <c r="AJ58" s="333">
        <v>45911</v>
      </c>
      <c r="AK58" s="358" t="s">
        <v>10244</v>
      </c>
      <c r="AL58" s="301"/>
      <c r="AM58" s="301"/>
      <c r="AN58" s="301"/>
      <c r="AO58" s="110" t="s">
        <v>5811</v>
      </c>
      <c r="AP58" s="367">
        <v>45916</v>
      </c>
      <c r="AQ58" s="218" t="s">
        <v>10293</v>
      </c>
      <c r="AR58" s="301"/>
      <c r="AS58" s="301"/>
      <c r="AT58" s="301"/>
      <c r="AU58" s="313" t="s">
        <v>5811</v>
      </c>
      <c r="AV58" s="314">
        <v>45924</v>
      </c>
      <c r="AW58" s="218" t="s">
        <v>10366</v>
      </c>
      <c r="AX58" s="301"/>
      <c r="AY58" s="333"/>
      <c r="AZ58" s="301"/>
      <c r="BB58" s="367"/>
      <c r="BC58" s="218"/>
      <c r="BH58" s="367"/>
      <c r="BI58" s="218"/>
    </row>
    <row r="59" spans="1:73" s="110" customFormat="1" ht="15" x14ac:dyDescent="0.25">
      <c r="A59" s="301" t="s">
        <v>8263</v>
      </c>
      <c r="B59" s="310">
        <f t="shared" si="3"/>
        <v>1</v>
      </c>
      <c r="C59" s="310" t="str">
        <f t="shared" si="4"/>
        <v/>
      </c>
      <c r="D59" s="360" t="s">
        <v>6274</v>
      </c>
      <c r="E59" s="317" t="s">
        <v>4126</v>
      </c>
      <c r="F59" s="303">
        <f t="shared" ref="F59:F89" si="10">IF(L59&lt;&gt;0,MAX(L59,R59,X59,AD59,AJ59,AP59,AV59,BB59),"NE")</f>
        <v>45672</v>
      </c>
      <c r="G59" s="302" t="str">
        <f t="shared" si="0"/>
        <v>B</v>
      </c>
      <c r="H59" s="977" t="str">
        <f t="shared" si="8"/>
        <v>MR.DER-0897_25-SP 097-D-Entrega Final-F03</v>
      </c>
      <c r="I59" s="312" t="str">
        <f t="shared" si="1"/>
        <v>ND</v>
      </c>
      <c r="J59" s="312" t="str">
        <f t="shared" si="2"/>
        <v>ND</v>
      </c>
      <c r="K59" s="300" t="s">
        <v>3730</v>
      </c>
      <c r="L59" s="330">
        <v>44914</v>
      </c>
      <c r="M59" s="355" t="s">
        <v>5869</v>
      </c>
      <c r="N59" s="301" t="s">
        <v>5538</v>
      </c>
      <c r="O59" s="333">
        <v>44931</v>
      </c>
      <c r="P59" s="356" t="s">
        <v>6102</v>
      </c>
      <c r="Q59" s="300" t="s">
        <v>3748</v>
      </c>
      <c r="R59" s="330">
        <v>45329</v>
      </c>
      <c r="S59" s="355" t="s">
        <v>7107</v>
      </c>
      <c r="T59" s="301" t="s">
        <v>6098</v>
      </c>
      <c r="U59" s="333">
        <v>45384</v>
      </c>
      <c r="V59" s="301" t="s">
        <v>3777</v>
      </c>
      <c r="W59" s="300" t="s">
        <v>5626</v>
      </c>
      <c r="X59" s="330">
        <v>45462</v>
      </c>
      <c r="Y59" s="357" t="s">
        <v>8110</v>
      </c>
      <c r="Z59" s="301" t="s">
        <v>5537</v>
      </c>
      <c r="AA59" s="333">
        <v>45511</v>
      </c>
      <c r="AB59" s="301" t="s">
        <v>3777</v>
      </c>
      <c r="AC59" s="300" t="s">
        <v>5811</v>
      </c>
      <c r="AD59" s="333">
        <v>45576</v>
      </c>
      <c r="AE59" s="358" t="s">
        <v>8286</v>
      </c>
      <c r="AF59" s="301"/>
      <c r="AG59" s="301"/>
      <c r="AH59" s="301" t="s">
        <v>3777</v>
      </c>
      <c r="AI59" s="301" t="s">
        <v>5811</v>
      </c>
      <c r="AJ59" s="333">
        <v>45672</v>
      </c>
      <c r="AK59" s="23" t="s">
        <v>9060</v>
      </c>
      <c r="AL59" s="301"/>
      <c r="AM59" s="301"/>
      <c r="AN59" s="301"/>
      <c r="AO59" s="301"/>
      <c r="AP59" s="301"/>
      <c r="AQ59" s="301"/>
      <c r="AR59" s="301"/>
      <c r="AS59" s="301"/>
      <c r="AT59" s="301"/>
      <c r="AU59" s="301"/>
      <c r="AV59" s="301"/>
      <c r="AW59" s="301"/>
      <c r="AX59" s="301"/>
      <c r="AY59" s="301"/>
      <c r="AZ59" s="301"/>
    </row>
    <row r="60" spans="1:73" s="110" customFormat="1" ht="15" x14ac:dyDescent="0.25">
      <c r="A60" s="301" t="s">
        <v>8263</v>
      </c>
      <c r="B60" s="310">
        <f t="shared" si="3"/>
        <v>1</v>
      </c>
      <c r="C60" s="310" t="str">
        <f t="shared" si="4"/>
        <v/>
      </c>
      <c r="D60" s="360" t="s">
        <v>6274</v>
      </c>
      <c r="E60" s="317" t="s">
        <v>5870</v>
      </c>
      <c r="F60" s="303">
        <f t="shared" si="10"/>
        <v>45672</v>
      </c>
      <c r="G60" s="302" t="str">
        <f t="shared" si="0"/>
        <v>B</v>
      </c>
      <c r="H60" s="977" t="str">
        <f t="shared" si="8"/>
        <v>MR.DER-0897_25-SP 097-D-Entrega Final-F03</v>
      </c>
      <c r="I60" s="312" t="str">
        <f t="shared" si="1"/>
        <v>ND</v>
      </c>
      <c r="J60" s="312" t="str">
        <f t="shared" si="2"/>
        <v>ND</v>
      </c>
      <c r="K60" s="300" t="s">
        <v>3730</v>
      </c>
      <c r="L60" s="330">
        <v>44914</v>
      </c>
      <c r="M60" s="355" t="s">
        <v>5869</v>
      </c>
      <c r="N60" s="301" t="s">
        <v>5538</v>
      </c>
      <c r="O60" s="333">
        <v>44931</v>
      </c>
      <c r="P60" s="356" t="s">
        <v>6102</v>
      </c>
      <c r="Q60" s="300" t="s">
        <v>3748</v>
      </c>
      <c r="R60" s="333">
        <v>45259</v>
      </c>
      <c r="S60" s="357" t="s">
        <v>6965</v>
      </c>
      <c r="T60" s="301"/>
      <c r="U60" s="301"/>
      <c r="V60" s="301" t="s">
        <v>3777</v>
      </c>
      <c r="W60" s="300" t="s">
        <v>5626</v>
      </c>
      <c r="X60" s="330">
        <v>45329</v>
      </c>
      <c r="Y60" s="355" t="s">
        <v>7107</v>
      </c>
      <c r="Z60" s="301" t="s">
        <v>5537</v>
      </c>
      <c r="AA60" s="333">
        <v>45384</v>
      </c>
      <c r="AB60" s="301" t="s">
        <v>3777</v>
      </c>
      <c r="AC60" s="300" t="s">
        <v>5811</v>
      </c>
      <c r="AD60" s="330">
        <v>45462</v>
      </c>
      <c r="AE60" s="357" t="s">
        <v>8110</v>
      </c>
      <c r="AF60" s="301"/>
      <c r="AG60" s="301"/>
      <c r="AH60" s="301" t="s">
        <v>3777</v>
      </c>
      <c r="AI60" s="301" t="s">
        <v>5811</v>
      </c>
      <c r="AJ60" s="333">
        <v>45672</v>
      </c>
      <c r="AK60" s="23" t="s">
        <v>9060</v>
      </c>
      <c r="AL60" s="301"/>
      <c r="AM60" s="301"/>
      <c r="AN60" s="301"/>
      <c r="AO60" s="301"/>
      <c r="AP60" s="301"/>
      <c r="AQ60" s="301"/>
      <c r="AR60" s="301"/>
      <c r="AS60" s="301"/>
      <c r="AT60" s="301"/>
      <c r="AU60" s="301"/>
      <c r="AV60" s="301"/>
      <c r="AW60" s="301"/>
      <c r="AX60" s="301"/>
      <c r="AY60" s="301"/>
      <c r="AZ60" s="301"/>
    </row>
    <row r="61" spans="1:73" s="267" customFormat="1" ht="15" x14ac:dyDescent="0.25">
      <c r="A61" s="301" t="s">
        <v>8263</v>
      </c>
      <c r="B61" s="310">
        <f t="shared" si="3"/>
        <v>1</v>
      </c>
      <c r="C61" s="310" t="str">
        <f t="shared" si="4"/>
        <v/>
      </c>
      <c r="D61" s="360" t="s">
        <v>6274</v>
      </c>
      <c r="E61" s="317" t="s">
        <v>5871</v>
      </c>
      <c r="F61" s="303">
        <f t="shared" si="10"/>
        <v>45672</v>
      </c>
      <c r="G61" s="302" t="str">
        <f t="shared" si="0"/>
        <v>B</v>
      </c>
      <c r="H61" s="977" t="str">
        <f t="shared" si="8"/>
        <v>MR.DER-0897_25-SP 097-D-Entrega Final-F03</v>
      </c>
      <c r="I61" s="312" t="str">
        <f t="shared" si="1"/>
        <v>ND</v>
      </c>
      <c r="J61" s="312" t="str">
        <f t="shared" si="2"/>
        <v>ND</v>
      </c>
      <c r="K61" s="300" t="s">
        <v>3730</v>
      </c>
      <c r="L61" s="330">
        <v>44914</v>
      </c>
      <c r="M61" s="355" t="s">
        <v>5869</v>
      </c>
      <c r="N61" s="301" t="s">
        <v>5538</v>
      </c>
      <c r="O61" s="333">
        <v>44931</v>
      </c>
      <c r="P61" s="356" t="s">
        <v>6102</v>
      </c>
      <c r="Q61" s="300" t="s">
        <v>3748</v>
      </c>
      <c r="R61" s="330">
        <v>45329</v>
      </c>
      <c r="S61" s="355" t="s">
        <v>7107</v>
      </c>
      <c r="T61" s="301" t="s">
        <v>6098</v>
      </c>
      <c r="U61" s="333">
        <v>45384</v>
      </c>
      <c r="V61" s="301" t="s">
        <v>3777</v>
      </c>
      <c r="W61" s="300" t="s">
        <v>5626</v>
      </c>
      <c r="X61" s="330">
        <v>45462</v>
      </c>
      <c r="Y61" s="357" t="s">
        <v>8110</v>
      </c>
      <c r="Z61" s="301" t="s">
        <v>5539</v>
      </c>
      <c r="AA61" s="333">
        <v>45512</v>
      </c>
      <c r="AB61" s="301" t="s">
        <v>3777</v>
      </c>
      <c r="AC61" s="300" t="s">
        <v>5811</v>
      </c>
      <c r="AD61" s="333">
        <v>45576</v>
      </c>
      <c r="AE61" s="358" t="s">
        <v>8286</v>
      </c>
      <c r="AF61" s="301"/>
      <c r="AG61" s="301"/>
      <c r="AH61" s="301" t="s">
        <v>3777</v>
      </c>
      <c r="AI61" s="301" t="s">
        <v>5811</v>
      </c>
      <c r="AJ61" s="333">
        <v>45672</v>
      </c>
      <c r="AK61" s="23" t="s">
        <v>9060</v>
      </c>
      <c r="AL61" s="301"/>
      <c r="AM61" s="301"/>
      <c r="AN61" s="301"/>
      <c r="AO61" s="301"/>
      <c r="AP61" s="301"/>
      <c r="AQ61" s="301"/>
      <c r="AR61" s="301"/>
      <c r="AS61" s="301"/>
      <c r="AT61" s="301"/>
      <c r="AU61" s="301"/>
      <c r="AV61" s="301"/>
      <c r="AW61" s="301"/>
      <c r="AX61" s="301"/>
      <c r="AY61" s="301"/>
      <c r="AZ61" s="301"/>
    </row>
    <row r="62" spans="1:73" s="110" customFormat="1" ht="15" x14ac:dyDescent="0.25">
      <c r="A62" s="301" t="s">
        <v>8263</v>
      </c>
      <c r="B62" s="310">
        <f t="shared" si="3"/>
        <v>1</v>
      </c>
      <c r="C62" s="310" t="str">
        <f t="shared" si="4"/>
        <v/>
      </c>
      <c r="D62" s="360" t="s">
        <v>6274</v>
      </c>
      <c r="E62" s="317" t="s">
        <v>5872</v>
      </c>
      <c r="F62" s="303">
        <f t="shared" si="10"/>
        <v>45672</v>
      </c>
      <c r="G62" s="302" t="str">
        <f t="shared" si="0"/>
        <v>B</v>
      </c>
      <c r="H62" s="977" t="str">
        <f t="shared" si="8"/>
        <v>MR.DER-0897_25-SP 097-D-Entrega Final-F03</v>
      </c>
      <c r="I62" s="312" t="str">
        <f t="shared" si="1"/>
        <v>ND</v>
      </c>
      <c r="J62" s="312" t="str">
        <f t="shared" si="2"/>
        <v>ND</v>
      </c>
      <c r="K62" s="300" t="s">
        <v>3730</v>
      </c>
      <c r="L62" s="330">
        <v>44914</v>
      </c>
      <c r="M62" s="355" t="s">
        <v>5869</v>
      </c>
      <c r="N62" s="301" t="s">
        <v>5538</v>
      </c>
      <c r="O62" s="333">
        <v>44931</v>
      </c>
      <c r="P62" s="356" t="s">
        <v>6102</v>
      </c>
      <c r="Q62" s="300" t="s">
        <v>3748</v>
      </c>
      <c r="R62" s="333">
        <v>45259</v>
      </c>
      <c r="S62" s="357" t="s">
        <v>6965</v>
      </c>
      <c r="T62" s="301"/>
      <c r="U62" s="301"/>
      <c r="V62" s="301" t="s">
        <v>3777</v>
      </c>
      <c r="W62" s="300" t="s">
        <v>5626</v>
      </c>
      <c r="X62" s="330">
        <v>45329</v>
      </c>
      <c r="Y62" s="355" t="s">
        <v>7107</v>
      </c>
      <c r="Z62" s="301" t="s">
        <v>5537</v>
      </c>
      <c r="AA62" s="333">
        <v>45384</v>
      </c>
      <c r="AB62" s="301" t="s">
        <v>3777</v>
      </c>
      <c r="AC62" s="300" t="s">
        <v>5811</v>
      </c>
      <c r="AD62" s="330">
        <v>45462</v>
      </c>
      <c r="AE62" s="357" t="s">
        <v>8110</v>
      </c>
      <c r="AF62" s="301"/>
      <c r="AG62" s="301"/>
      <c r="AH62" s="301" t="s">
        <v>3777</v>
      </c>
      <c r="AI62" s="301" t="s">
        <v>5811</v>
      </c>
      <c r="AJ62" s="333">
        <v>45672</v>
      </c>
      <c r="AK62" s="23" t="s">
        <v>9060</v>
      </c>
      <c r="AL62" s="301"/>
      <c r="AM62" s="301"/>
      <c r="AN62" s="301"/>
      <c r="AO62" s="301"/>
      <c r="AP62" s="301"/>
      <c r="AQ62" s="301"/>
      <c r="AR62" s="301"/>
      <c r="AS62" s="301"/>
      <c r="AT62" s="301"/>
      <c r="AU62" s="301"/>
      <c r="AV62" s="301"/>
      <c r="AW62" s="301"/>
      <c r="AX62" s="301"/>
      <c r="AY62" s="301"/>
      <c r="AZ62" s="301"/>
    </row>
    <row r="63" spans="1:73" s="110" customFormat="1" ht="15" x14ac:dyDescent="0.25">
      <c r="A63" s="301" t="s">
        <v>8263</v>
      </c>
      <c r="B63" s="310">
        <f t="shared" si="3"/>
        <v>1</v>
      </c>
      <c r="C63" s="310" t="str">
        <f t="shared" si="4"/>
        <v/>
      </c>
      <c r="D63" s="360" t="s">
        <v>6274</v>
      </c>
      <c r="E63" s="317" t="s">
        <v>5873</v>
      </c>
      <c r="F63" s="303">
        <f t="shared" si="10"/>
        <v>45672</v>
      </c>
      <c r="G63" s="302" t="str">
        <f t="shared" si="0"/>
        <v>B</v>
      </c>
      <c r="H63" s="977" t="str">
        <f t="shared" si="8"/>
        <v>MR.DER-0897_25-SP 097-D-Entrega Final-F03</v>
      </c>
      <c r="I63" s="312" t="str">
        <f t="shared" si="1"/>
        <v>ND</v>
      </c>
      <c r="J63" s="312" t="str">
        <f t="shared" si="2"/>
        <v>ND</v>
      </c>
      <c r="K63" s="300" t="s">
        <v>3730</v>
      </c>
      <c r="L63" s="330">
        <v>44914</v>
      </c>
      <c r="M63" s="355" t="s">
        <v>5869</v>
      </c>
      <c r="N63" s="301" t="s">
        <v>5538</v>
      </c>
      <c r="O63" s="333">
        <v>44931</v>
      </c>
      <c r="P63" s="356" t="s">
        <v>6102</v>
      </c>
      <c r="Q63" s="300" t="s">
        <v>3748</v>
      </c>
      <c r="R63" s="333">
        <v>45259</v>
      </c>
      <c r="S63" s="357" t="s">
        <v>6965</v>
      </c>
      <c r="T63" s="301"/>
      <c r="U63" s="301"/>
      <c r="V63" s="301" t="s">
        <v>3777</v>
      </c>
      <c r="W63" s="300" t="s">
        <v>5626</v>
      </c>
      <c r="X63" s="330">
        <v>45329</v>
      </c>
      <c r="Y63" s="355" t="s">
        <v>7107</v>
      </c>
      <c r="Z63" s="301" t="s">
        <v>5537</v>
      </c>
      <c r="AA63" s="333">
        <v>45384</v>
      </c>
      <c r="AB63" s="301" t="s">
        <v>3777</v>
      </c>
      <c r="AC63" s="300" t="s">
        <v>5811</v>
      </c>
      <c r="AD63" s="330">
        <v>45462</v>
      </c>
      <c r="AE63" s="357" t="s">
        <v>8110</v>
      </c>
      <c r="AF63" s="301"/>
      <c r="AG63" s="301"/>
      <c r="AH63" s="301" t="s">
        <v>3777</v>
      </c>
      <c r="AI63" s="301" t="s">
        <v>5811</v>
      </c>
      <c r="AJ63" s="333">
        <v>45672</v>
      </c>
      <c r="AK63" s="23" t="s">
        <v>9060</v>
      </c>
      <c r="AL63" s="301"/>
      <c r="AM63" s="301"/>
      <c r="AN63" s="301"/>
      <c r="AO63" s="301"/>
      <c r="AP63" s="301"/>
      <c r="AQ63" s="301"/>
      <c r="AR63" s="301"/>
      <c r="AS63" s="301"/>
      <c r="AT63" s="301"/>
      <c r="AU63" s="301"/>
      <c r="AV63" s="301"/>
      <c r="AW63" s="301"/>
      <c r="AX63" s="301"/>
      <c r="AY63" s="301"/>
      <c r="AZ63" s="301"/>
    </row>
    <row r="64" spans="1:73" s="110" customFormat="1" ht="15" x14ac:dyDescent="0.25">
      <c r="A64" s="301" t="s">
        <v>8263</v>
      </c>
      <c r="B64" s="310">
        <f t="shared" si="3"/>
        <v>1</v>
      </c>
      <c r="C64" s="310" t="str">
        <f t="shared" si="4"/>
        <v/>
      </c>
      <c r="D64" s="360" t="s">
        <v>6274</v>
      </c>
      <c r="E64" s="317" t="s">
        <v>5874</v>
      </c>
      <c r="F64" s="303">
        <f t="shared" si="10"/>
        <v>45672</v>
      </c>
      <c r="G64" s="302" t="str">
        <f t="shared" si="0"/>
        <v>B</v>
      </c>
      <c r="H64" s="977" t="str">
        <f t="shared" si="8"/>
        <v>MR.DER-0897_25-SP 097-D-Entrega Final-F03</v>
      </c>
      <c r="I64" s="312" t="str">
        <f t="shared" si="1"/>
        <v>ND</v>
      </c>
      <c r="J64" s="312" t="str">
        <f t="shared" si="2"/>
        <v>ND</v>
      </c>
      <c r="K64" s="300" t="s">
        <v>3730</v>
      </c>
      <c r="L64" s="330">
        <v>44914</v>
      </c>
      <c r="M64" s="355" t="s">
        <v>5869</v>
      </c>
      <c r="N64" s="301" t="s">
        <v>5538</v>
      </c>
      <c r="O64" s="333">
        <v>44931</v>
      </c>
      <c r="P64" s="356" t="s">
        <v>6102</v>
      </c>
      <c r="Q64" s="300" t="s">
        <v>3748</v>
      </c>
      <c r="R64" s="333">
        <v>45259</v>
      </c>
      <c r="S64" s="357" t="s">
        <v>6965</v>
      </c>
      <c r="T64" s="301"/>
      <c r="U64" s="301"/>
      <c r="V64" s="301" t="s">
        <v>3777</v>
      </c>
      <c r="W64" s="300" t="s">
        <v>5626</v>
      </c>
      <c r="X64" s="330">
        <v>45329</v>
      </c>
      <c r="Y64" s="355" t="s">
        <v>7107</v>
      </c>
      <c r="Z64" s="301" t="s">
        <v>5537</v>
      </c>
      <c r="AA64" s="333">
        <v>45384</v>
      </c>
      <c r="AB64" s="301" t="s">
        <v>3777</v>
      </c>
      <c r="AC64" s="300" t="s">
        <v>5811</v>
      </c>
      <c r="AD64" s="330">
        <v>45462</v>
      </c>
      <c r="AE64" s="357" t="s">
        <v>8110</v>
      </c>
      <c r="AF64" s="301"/>
      <c r="AG64" s="301"/>
      <c r="AH64" s="301" t="s">
        <v>3777</v>
      </c>
      <c r="AI64" s="301" t="s">
        <v>5811</v>
      </c>
      <c r="AJ64" s="333">
        <v>45672</v>
      </c>
      <c r="AK64" s="23" t="s">
        <v>9060</v>
      </c>
      <c r="AL64" s="301"/>
      <c r="AM64" s="301"/>
      <c r="AN64" s="301"/>
      <c r="AO64" s="301"/>
      <c r="AP64" s="301"/>
      <c r="AQ64" s="301"/>
      <c r="AR64" s="301"/>
      <c r="AS64" s="301"/>
      <c r="AT64" s="301"/>
      <c r="AU64" s="301"/>
      <c r="AV64" s="301"/>
      <c r="AW64" s="301"/>
      <c r="AX64" s="301"/>
      <c r="AY64" s="301"/>
      <c r="AZ64" s="301"/>
    </row>
    <row r="65" spans="1:85" s="110" customFormat="1" ht="15" x14ac:dyDescent="0.25">
      <c r="A65" s="301" t="s">
        <v>8263</v>
      </c>
      <c r="B65" s="310">
        <f t="shared" si="3"/>
        <v>1</v>
      </c>
      <c r="C65" s="310" t="str">
        <f t="shared" si="4"/>
        <v/>
      </c>
      <c r="D65" s="360" t="s">
        <v>6274</v>
      </c>
      <c r="E65" s="317" t="s">
        <v>5875</v>
      </c>
      <c r="F65" s="303">
        <f t="shared" si="10"/>
        <v>45672</v>
      </c>
      <c r="G65" s="302" t="str">
        <f t="shared" si="0"/>
        <v>C</v>
      </c>
      <c r="H65" s="977" t="str">
        <f t="shared" si="8"/>
        <v>MR.DER-0897_25-SP 097-D-Entrega Final-F03</v>
      </c>
      <c r="I65" s="312" t="str">
        <f t="shared" si="1"/>
        <v>ND</v>
      </c>
      <c r="J65" s="312" t="str">
        <f t="shared" si="2"/>
        <v>ND</v>
      </c>
      <c r="K65" s="300" t="s">
        <v>3730</v>
      </c>
      <c r="L65" s="330">
        <v>44914</v>
      </c>
      <c r="M65" s="355" t="s">
        <v>5869</v>
      </c>
      <c r="N65" s="301" t="s">
        <v>5538</v>
      </c>
      <c r="O65" s="333">
        <v>44931</v>
      </c>
      <c r="P65" s="356" t="s">
        <v>6102</v>
      </c>
      <c r="Q65" s="300" t="s">
        <v>3748</v>
      </c>
      <c r="R65" s="333">
        <v>45259</v>
      </c>
      <c r="S65" s="357" t="s">
        <v>6965</v>
      </c>
      <c r="T65" s="301"/>
      <c r="U65" s="301"/>
      <c r="V65" s="301" t="s">
        <v>3777</v>
      </c>
      <c r="W65" s="300" t="s">
        <v>5626</v>
      </c>
      <c r="X65" s="330">
        <v>45329</v>
      </c>
      <c r="Y65" s="355" t="s">
        <v>7107</v>
      </c>
      <c r="Z65" s="301" t="s">
        <v>5537</v>
      </c>
      <c r="AA65" s="333">
        <v>45384</v>
      </c>
      <c r="AB65" s="301" t="s">
        <v>3777</v>
      </c>
      <c r="AC65" s="300" t="s">
        <v>5811</v>
      </c>
      <c r="AD65" s="330">
        <v>45462</v>
      </c>
      <c r="AE65" s="357" t="s">
        <v>8110</v>
      </c>
      <c r="AF65" s="301" t="s">
        <v>6098</v>
      </c>
      <c r="AG65" s="333">
        <v>45511</v>
      </c>
      <c r="AH65" s="301" t="s">
        <v>3777</v>
      </c>
      <c r="AI65" s="301" t="s">
        <v>6393</v>
      </c>
      <c r="AJ65" s="333">
        <v>45576</v>
      </c>
      <c r="AK65" s="358" t="s">
        <v>8286</v>
      </c>
      <c r="AL65" s="301" t="s">
        <v>5537</v>
      </c>
      <c r="AM65" s="333">
        <v>45608</v>
      </c>
      <c r="AN65" s="301" t="s">
        <v>3777</v>
      </c>
      <c r="AO65" s="301" t="s">
        <v>6649</v>
      </c>
      <c r="AP65" s="333">
        <v>45621</v>
      </c>
      <c r="AQ65" s="359" t="s">
        <v>8729</v>
      </c>
      <c r="AR65" s="301"/>
      <c r="AS65" s="301"/>
      <c r="AT65" s="301" t="s">
        <v>3777</v>
      </c>
      <c r="AU65" s="301" t="s">
        <v>6649</v>
      </c>
      <c r="AV65" s="333">
        <v>45672</v>
      </c>
      <c r="AW65" s="23" t="s">
        <v>9060</v>
      </c>
      <c r="AX65" s="301"/>
      <c r="AY65" s="301"/>
      <c r="AZ65" s="301"/>
    </row>
    <row r="66" spans="1:85" s="110" customFormat="1" ht="15" x14ac:dyDescent="0.25">
      <c r="A66" s="301" t="s">
        <v>8263</v>
      </c>
      <c r="B66" s="310">
        <f t="shared" si="3"/>
        <v>1</v>
      </c>
      <c r="C66" s="310" t="str">
        <f t="shared" si="4"/>
        <v/>
      </c>
      <c r="D66" s="360" t="s">
        <v>6274</v>
      </c>
      <c r="E66" s="317" t="s">
        <v>5876</v>
      </c>
      <c r="F66" s="303">
        <f t="shared" si="10"/>
        <v>45672</v>
      </c>
      <c r="G66" s="302" t="str">
        <f t="shared" si="0"/>
        <v>C</v>
      </c>
      <c r="H66" s="977" t="str">
        <f t="shared" si="8"/>
        <v>MR.DER-0897_25-SP 097-D-Entrega Final-F03</v>
      </c>
      <c r="I66" s="312" t="str">
        <f t="shared" si="1"/>
        <v>ND</v>
      </c>
      <c r="J66" s="312" t="str">
        <f t="shared" si="2"/>
        <v>ND</v>
      </c>
      <c r="K66" s="300" t="s">
        <v>3730</v>
      </c>
      <c r="L66" s="330">
        <v>44914</v>
      </c>
      <c r="M66" s="355" t="s">
        <v>5869</v>
      </c>
      <c r="N66" s="301" t="s">
        <v>5538</v>
      </c>
      <c r="O66" s="333">
        <v>44931</v>
      </c>
      <c r="P66" s="356" t="s">
        <v>6102</v>
      </c>
      <c r="Q66" s="300" t="s">
        <v>3748</v>
      </c>
      <c r="R66" s="333">
        <v>45259</v>
      </c>
      <c r="S66" s="357" t="s">
        <v>6965</v>
      </c>
      <c r="T66" s="301"/>
      <c r="U66" s="301"/>
      <c r="V66" s="301" t="s">
        <v>3777</v>
      </c>
      <c r="W66" s="300" t="s">
        <v>5626</v>
      </c>
      <c r="X66" s="330">
        <v>45329</v>
      </c>
      <c r="Y66" s="355" t="s">
        <v>7107</v>
      </c>
      <c r="Z66" s="301" t="s">
        <v>5537</v>
      </c>
      <c r="AA66" s="333">
        <v>45384</v>
      </c>
      <c r="AB66" s="301" t="s">
        <v>3777</v>
      </c>
      <c r="AC66" s="300" t="s">
        <v>5811</v>
      </c>
      <c r="AD66" s="330">
        <v>45462</v>
      </c>
      <c r="AE66" s="357" t="s">
        <v>8110</v>
      </c>
      <c r="AF66" s="301"/>
      <c r="AG66" s="301"/>
      <c r="AH66" s="301" t="s">
        <v>3777</v>
      </c>
      <c r="AI66" s="301" t="s">
        <v>6393</v>
      </c>
      <c r="AJ66" s="333">
        <v>45576</v>
      </c>
      <c r="AK66" s="358" t="s">
        <v>8286</v>
      </c>
      <c r="AL66" s="301" t="s">
        <v>5537</v>
      </c>
      <c r="AM66" s="333">
        <v>45608</v>
      </c>
      <c r="AN66" s="301" t="s">
        <v>3777</v>
      </c>
      <c r="AO66" s="301" t="s">
        <v>6649</v>
      </c>
      <c r="AP66" s="333">
        <v>45621</v>
      </c>
      <c r="AQ66" s="359" t="s">
        <v>8729</v>
      </c>
      <c r="AR66" s="301"/>
      <c r="AS66" s="301"/>
      <c r="AT66" s="301" t="s">
        <v>3777</v>
      </c>
      <c r="AU66" s="301" t="s">
        <v>6649</v>
      </c>
      <c r="AV66" s="333">
        <v>45672</v>
      </c>
      <c r="AW66" s="23" t="s">
        <v>9060</v>
      </c>
      <c r="AX66" s="301"/>
      <c r="AY66" s="301"/>
      <c r="AZ66" s="301"/>
    </row>
    <row r="67" spans="1:85" s="110" customFormat="1" ht="15" x14ac:dyDescent="0.25">
      <c r="A67" s="301" t="s">
        <v>8263</v>
      </c>
      <c r="B67" s="310">
        <f t="shared" si="3"/>
        <v>1</v>
      </c>
      <c r="C67" s="310" t="str">
        <f t="shared" si="4"/>
        <v/>
      </c>
      <c r="D67" s="360" t="s">
        <v>6274</v>
      </c>
      <c r="E67" s="317" t="s">
        <v>5877</v>
      </c>
      <c r="F67" s="303">
        <f t="shared" si="10"/>
        <v>45672</v>
      </c>
      <c r="G67" s="302" t="str">
        <f t="shared" si="0"/>
        <v>C</v>
      </c>
      <c r="H67" s="977" t="str">
        <f t="shared" si="8"/>
        <v>MR.DER-0897_25-SP 097-D-Entrega Final-F03</v>
      </c>
      <c r="I67" s="312" t="str">
        <f t="shared" si="1"/>
        <v>ND</v>
      </c>
      <c r="J67" s="312" t="str">
        <f t="shared" si="2"/>
        <v>ND</v>
      </c>
      <c r="K67" s="300" t="s">
        <v>3730</v>
      </c>
      <c r="L67" s="330">
        <v>44914</v>
      </c>
      <c r="M67" s="355" t="s">
        <v>5869</v>
      </c>
      <c r="N67" s="301" t="s">
        <v>5538</v>
      </c>
      <c r="O67" s="333">
        <v>44931</v>
      </c>
      <c r="P67" s="356" t="s">
        <v>6102</v>
      </c>
      <c r="Q67" s="300" t="s">
        <v>3748</v>
      </c>
      <c r="R67" s="333">
        <v>45259</v>
      </c>
      <c r="S67" s="357" t="s">
        <v>6965</v>
      </c>
      <c r="T67" s="301"/>
      <c r="U67" s="301"/>
      <c r="V67" s="301" t="s">
        <v>3777</v>
      </c>
      <c r="W67" s="300" t="s">
        <v>5626</v>
      </c>
      <c r="X67" s="330">
        <v>45329</v>
      </c>
      <c r="Y67" s="355" t="s">
        <v>7107</v>
      </c>
      <c r="Z67" s="301" t="s">
        <v>5537</v>
      </c>
      <c r="AA67" s="333">
        <v>45384</v>
      </c>
      <c r="AB67" s="301" t="s">
        <v>3777</v>
      </c>
      <c r="AC67" s="300" t="s">
        <v>5811</v>
      </c>
      <c r="AD67" s="330">
        <v>45462</v>
      </c>
      <c r="AE67" s="357" t="s">
        <v>8110</v>
      </c>
      <c r="AF67" s="301" t="s">
        <v>6098</v>
      </c>
      <c r="AG67" s="333">
        <v>45511</v>
      </c>
      <c r="AH67" s="301" t="s">
        <v>3777</v>
      </c>
      <c r="AI67" s="301" t="s">
        <v>6393</v>
      </c>
      <c r="AJ67" s="333">
        <v>45576</v>
      </c>
      <c r="AK67" s="358" t="s">
        <v>8286</v>
      </c>
      <c r="AL67" s="301" t="s">
        <v>5537</v>
      </c>
      <c r="AM67" s="333">
        <v>45608</v>
      </c>
      <c r="AN67" s="301" t="s">
        <v>3777</v>
      </c>
      <c r="AO67" s="301" t="s">
        <v>6649</v>
      </c>
      <c r="AP67" s="333">
        <v>45621</v>
      </c>
      <c r="AQ67" s="359" t="s">
        <v>8729</v>
      </c>
      <c r="AR67" s="301"/>
      <c r="AS67" s="301"/>
      <c r="AT67" s="301" t="s">
        <v>3777</v>
      </c>
      <c r="AU67" s="301" t="s">
        <v>6649</v>
      </c>
      <c r="AV67" s="333">
        <v>45672</v>
      </c>
      <c r="AW67" s="23" t="s">
        <v>9060</v>
      </c>
      <c r="AX67" s="301"/>
      <c r="AY67" s="301"/>
      <c r="AZ67" s="301"/>
    </row>
    <row r="68" spans="1:85" s="110" customFormat="1" ht="15" x14ac:dyDescent="0.25">
      <c r="A68" s="301" t="s">
        <v>8263</v>
      </c>
      <c r="B68" s="310">
        <f t="shared" si="3"/>
        <v>1</v>
      </c>
      <c r="C68" s="310" t="str">
        <f t="shared" si="4"/>
        <v/>
      </c>
      <c r="D68" s="360" t="s">
        <v>6274</v>
      </c>
      <c r="E68" s="317" t="s">
        <v>5878</v>
      </c>
      <c r="F68" s="303">
        <f t="shared" si="10"/>
        <v>45672</v>
      </c>
      <c r="G68" s="302" t="str">
        <f t="shared" si="0"/>
        <v>C</v>
      </c>
      <c r="H68" s="977" t="str">
        <f t="shared" si="8"/>
        <v>MR.DER-0897_25-SP 097-D-Entrega Final-F03</v>
      </c>
      <c r="I68" s="312" t="str">
        <f t="shared" si="1"/>
        <v>ND</v>
      </c>
      <c r="J68" s="312" t="str">
        <f t="shared" si="2"/>
        <v>ND</v>
      </c>
      <c r="K68" s="300" t="s">
        <v>3730</v>
      </c>
      <c r="L68" s="330">
        <v>44914</v>
      </c>
      <c r="M68" s="355" t="s">
        <v>5869</v>
      </c>
      <c r="N68" s="301" t="s">
        <v>5538</v>
      </c>
      <c r="O68" s="333">
        <v>44931</v>
      </c>
      <c r="P68" s="356" t="s">
        <v>6102</v>
      </c>
      <c r="Q68" s="300" t="s">
        <v>3748</v>
      </c>
      <c r="R68" s="333">
        <v>45259</v>
      </c>
      <c r="S68" s="357" t="s">
        <v>6965</v>
      </c>
      <c r="T68" s="301"/>
      <c r="U68" s="301"/>
      <c r="V68" s="301" t="s">
        <v>3777</v>
      </c>
      <c r="W68" s="300" t="s">
        <v>5626</v>
      </c>
      <c r="X68" s="330">
        <v>45329</v>
      </c>
      <c r="Y68" s="355" t="s">
        <v>7107</v>
      </c>
      <c r="Z68" s="301" t="s">
        <v>5537</v>
      </c>
      <c r="AA68" s="333">
        <v>45384</v>
      </c>
      <c r="AB68" s="301" t="s">
        <v>3777</v>
      </c>
      <c r="AC68" s="300" t="s">
        <v>5811</v>
      </c>
      <c r="AD68" s="330">
        <v>45462</v>
      </c>
      <c r="AE68" s="357" t="s">
        <v>8110</v>
      </c>
      <c r="AF68" s="301" t="s">
        <v>6098</v>
      </c>
      <c r="AG68" s="333">
        <v>45511</v>
      </c>
      <c r="AH68" s="301" t="s">
        <v>3777</v>
      </c>
      <c r="AI68" s="301" t="s">
        <v>6393</v>
      </c>
      <c r="AJ68" s="333">
        <v>45576</v>
      </c>
      <c r="AK68" s="358" t="s">
        <v>8286</v>
      </c>
      <c r="AL68" s="301" t="s">
        <v>5537</v>
      </c>
      <c r="AM68" s="333">
        <v>45608</v>
      </c>
      <c r="AN68" s="301" t="s">
        <v>3777</v>
      </c>
      <c r="AO68" s="301" t="s">
        <v>6649</v>
      </c>
      <c r="AP68" s="333">
        <v>45621</v>
      </c>
      <c r="AQ68" s="359" t="s">
        <v>8729</v>
      </c>
      <c r="AR68" s="301"/>
      <c r="AS68" s="301"/>
      <c r="AT68" s="301" t="s">
        <v>3777</v>
      </c>
      <c r="AU68" s="301" t="s">
        <v>6649</v>
      </c>
      <c r="AV68" s="333">
        <v>45672</v>
      </c>
      <c r="AW68" s="23" t="s">
        <v>9060</v>
      </c>
      <c r="AX68" s="301"/>
      <c r="AY68" s="301"/>
      <c r="AZ68" s="301"/>
    </row>
    <row r="69" spans="1:85" s="110" customFormat="1" ht="15" x14ac:dyDescent="0.25">
      <c r="A69" s="301" t="s">
        <v>8263</v>
      </c>
      <c r="B69" s="310">
        <f t="shared" ref="B69:B133" si="11">IF(LEFT(E69,2)="DE",1,"")</f>
        <v>1</v>
      </c>
      <c r="C69" s="310" t="str">
        <f t="shared" ref="C69:C132" si="12">IF(LEFT(E69,2)="RT",1,IF(LEFT(E69,2)="MC",1,IF(LEFT(E69,2)="NS",1,IF(LEFT(E69,2)="PL",1,""))))</f>
        <v/>
      </c>
      <c r="D69" s="360" t="s">
        <v>6274</v>
      </c>
      <c r="E69" s="317" t="s">
        <v>6966</v>
      </c>
      <c r="F69" s="303">
        <f t="shared" si="10"/>
        <v>45672</v>
      </c>
      <c r="G69" s="302" t="str">
        <f t="shared" si="0"/>
        <v>B</v>
      </c>
      <c r="H69" s="977" t="str">
        <f t="shared" si="8"/>
        <v>MR.DER-0897_25-SP 097-D-Entrega Final-F03</v>
      </c>
      <c r="I69" s="312" t="str">
        <f>IF(F69="NE",F69,IF(INDEX(K69:CP69,,MATCH(F69,K69:CP69,0)+3)&lt;&gt;0,INDEX(K69:CP69,,MATCH(F69,K69:CP69,0)+3),"ND"))</f>
        <v>ND</v>
      </c>
      <c r="J69" s="312" t="str">
        <f>IF(G69="NE",G69,IF(INDEX(K69:CQ69,,MATCH(G69,K69:CQ69,0)+3)&lt;&gt;0,INDEX(K69:CQ69,,MATCH(G69,K69:CQ69,0)+3),"ND"))</f>
        <v>ND</v>
      </c>
      <c r="K69" s="300" t="s">
        <v>3730</v>
      </c>
      <c r="L69" s="330">
        <v>45259</v>
      </c>
      <c r="M69" s="357" t="s">
        <v>6965</v>
      </c>
      <c r="N69" s="300"/>
      <c r="O69" s="300"/>
      <c r="P69" s="300" t="s">
        <v>3777</v>
      </c>
      <c r="Q69" s="300" t="s">
        <v>3748</v>
      </c>
      <c r="R69" s="330">
        <v>45329</v>
      </c>
      <c r="S69" s="355" t="s">
        <v>7107</v>
      </c>
      <c r="T69" s="301" t="s">
        <v>6098</v>
      </c>
      <c r="U69" s="333">
        <v>45384</v>
      </c>
      <c r="V69" s="301" t="s">
        <v>3777</v>
      </c>
      <c r="W69" s="300" t="s">
        <v>5626</v>
      </c>
      <c r="X69" s="330">
        <v>45462</v>
      </c>
      <c r="Y69" s="357" t="s">
        <v>8110</v>
      </c>
      <c r="Z69" s="301" t="s">
        <v>5539</v>
      </c>
      <c r="AA69" s="333">
        <v>45512</v>
      </c>
      <c r="AB69" s="301" t="s">
        <v>3777</v>
      </c>
      <c r="AC69" s="300" t="s">
        <v>5811</v>
      </c>
      <c r="AD69" s="333">
        <v>45576</v>
      </c>
      <c r="AE69" s="358" t="s">
        <v>8286</v>
      </c>
      <c r="AF69" s="301"/>
      <c r="AG69" s="301"/>
      <c r="AH69" s="301" t="s">
        <v>3777</v>
      </c>
      <c r="AI69" s="301" t="s">
        <v>5811</v>
      </c>
      <c r="AJ69" s="333">
        <v>45672</v>
      </c>
      <c r="AK69" s="23" t="s">
        <v>9060</v>
      </c>
      <c r="AL69" s="301"/>
      <c r="AM69" s="301"/>
      <c r="AN69" s="301"/>
      <c r="AO69" s="301"/>
      <c r="AP69" s="301"/>
      <c r="AQ69" s="301"/>
      <c r="AR69" s="301"/>
      <c r="AS69" s="301"/>
      <c r="AT69" s="301"/>
      <c r="AU69" s="301"/>
      <c r="AV69" s="301"/>
      <c r="AW69" s="301"/>
      <c r="AX69" s="301"/>
      <c r="AY69" s="301"/>
      <c r="AZ69" s="301"/>
    </row>
    <row r="70" spans="1:85" s="110" customFormat="1" ht="15" x14ac:dyDescent="0.25">
      <c r="A70" s="301" t="s">
        <v>8263</v>
      </c>
      <c r="B70" s="310">
        <f t="shared" si="11"/>
        <v>1</v>
      </c>
      <c r="C70" s="310" t="str">
        <f t="shared" si="12"/>
        <v/>
      </c>
      <c r="D70" s="360" t="s">
        <v>6274</v>
      </c>
      <c r="E70" s="317" t="s">
        <v>6967</v>
      </c>
      <c r="F70" s="303">
        <f t="shared" si="10"/>
        <v>45672</v>
      </c>
      <c r="G70" s="302" t="str">
        <f t="shared" si="0"/>
        <v>B</v>
      </c>
      <c r="H70" s="977" t="str">
        <f t="shared" si="8"/>
        <v>MR.DER-0897_25-SP 097-D-Entrega Final-F03</v>
      </c>
      <c r="I70" s="312" t="str">
        <f>IF(F70="NE",F70,IF(INDEX(K70:CP70,,MATCH(F70,K70:CP70,0)+3)&lt;&gt;0,INDEX(K70:CP70,,MATCH(F70,K70:CP70,0)+3),"ND"))</f>
        <v>ND</v>
      </c>
      <c r="J70" s="312" t="str">
        <f>IF(G70="NE",G70,IF(INDEX(K70:CQ70,,MATCH(G70,K70:CQ70,0)+3)&lt;&gt;0,INDEX(K70:CQ70,,MATCH(G70,K70:CQ70,0)+3),"ND"))</f>
        <v>ND</v>
      </c>
      <c r="K70" s="300" t="s">
        <v>3730</v>
      </c>
      <c r="L70" s="330">
        <v>45259</v>
      </c>
      <c r="M70" s="357" t="s">
        <v>6965</v>
      </c>
      <c r="N70" s="300"/>
      <c r="O70" s="300"/>
      <c r="P70" s="300" t="s">
        <v>3777</v>
      </c>
      <c r="Q70" s="300" t="s">
        <v>3748</v>
      </c>
      <c r="R70" s="330">
        <v>45329</v>
      </c>
      <c r="S70" s="355" t="s">
        <v>7107</v>
      </c>
      <c r="T70" s="301" t="s">
        <v>6098</v>
      </c>
      <c r="U70" s="333">
        <v>45384</v>
      </c>
      <c r="V70" s="301" t="s">
        <v>3777</v>
      </c>
      <c r="W70" s="300" t="s">
        <v>5626</v>
      </c>
      <c r="X70" s="330">
        <v>45462</v>
      </c>
      <c r="Y70" s="357" t="s">
        <v>8110</v>
      </c>
      <c r="Z70" s="301" t="s">
        <v>5539</v>
      </c>
      <c r="AA70" s="333">
        <v>45512</v>
      </c>
      <c r="AB70" s="301" t="s">
        <v>3777</v>
      </c>
      <c r="AC70" s="300" t="s">
        <v>5811</v>
      </c>
      <c r="AD70" s="333">
        <v>45576</v>
      </c>
      <c r="AE70" s="358" t="s">
        <v>8286</v>
      </c>
      <c r="AF70" s="301"/>
      <c r="AG70" s="301"/>
      <c r="AH70" s="301" t="s">
        <v>3777</v>
      </c>
      <c r="AI70" s="301" t="s">
        <v>5811</v>
      </c>
      <c r="AJ70" s="333">
        <v>45672</v>
      </c>
      <c r="AK70" s="23" t="s">
        <v>9060</v>
      </c>
      <c r="AL70" s="301"/>
      <c r="AM70" s="301"/>
      <c r="AN70" s="301"/>
      <c r="AO70" s="301"/>
      <c r="AP70" s="301"/>
      <c r="AQ70" s="301"/>
      <c r="AR70" s="301"/>
      <c r="AS70" s="301"/>
      <c r="AT70" s="301"/>
      <c r="AU70" s="301"/>
      <c r="AV70" s="301"/>
      <c r="AW70" s="301"/>
      <c r="AX70" s="301"/>
      <c r="AY70" s="301"/>
      <c r="AZ70" s="301"/>
    </row>
    <row r="71" spans="1:85" s="110" customFormat="1" ht="15" x14ac:dyDescent="0.25">
      <c r="A71" s="301" t="s">
        <v>8263</v>
      </c>
      <c r="B71" s="310">
        <f t="shared" si="11"/>
        <v>1</v>
      </c>
      <c r="C71" s="310" t="str">
        <f t="shared" si="12"/>
        <v/>
      </c>
      <c r="D71" s="360" t="s">
        <v>6274</v>
      </c>
      <c r="E71" s="317" t="s">
        <v>6968</v>
      </c>
      <c r="F71" s="303">
        <f>IF(L71&lt;&gt;0,MAX(L71,R71,X71,AD71,AJ71,AP71,AV71,BB71),"NE")</f>
        <v>45672</v>
      </c>
      <c r="G71" s="302" t="str">
        <f>IF($F71="","",INDEX($K71:$FI71,1,MATCH($F71,$K71:$FI71,)-1))</f>
        <v>B</v>
      </c>
      <c r="H71" s="977" t="str">
        <f>IF($F71="","",INDEX($K71:$FM71,1,MATCH($F71,$K71:$FM71,)+1))</f>
        <v>MR.DER-0897_25-SP 097-D-Entrega Final-F03</v>
      </c>
      <c r="I71" s="312" t="str">
        <f>IF(F71="NE",F71,IF(INDEX(K71:CP71,,MATCH(F71,K71:CP71,0)+3)&lt;&gt;0,INDEX(K71:CP71,,MATCH(F71,K71:CP71,0)+3),"ND"))</f>
        <v>ND</v>
      </c>
      <c r="J71" s="312" t="str">
        <f>IF(G71="NE",G71,IF(INDEX(K71:CQ71,,MATCH(G71,K71:CQ71,0)+3)&lt;&gt;0,INDEX(K71:CQ71,,MATCH(G71,K71:CQ71,0)+3),"ND"))</f>
        <v>ND</v>
      </c>
      <c r="K71" s="300" t="s">
        <v>3730</v>
      </c>
      <c r="L71" s="330">
        <v>45259</v>
      </c>
      <c r="M71" s="357" t="s">
        <v>6965</v>
      </c>
      <c r="N71" s="300"/>
      <c r="O71" s="300"/>
      <c r="P71" s="300" t="s">
        <v>3777</v>
      </c>
      <c r="Q71" s="300" t="s">
        <v>3748</v>
      </c>
      <c r="R71" s="330">
        <v>45329</v>
      </c>
      <c r="S71" s="355" t="s">
        <v>7107</v>
      </c>
      <c r="T71" s="301" t="s">
        <v>6098</v>
      </c>
      <c r="U71" s="333">
        <v>45384</v>
      </c>
      <c r="V71" s="301" t="s">
        <v>3777</v>
      </c>
      <c r="W71" s="300" t="s">
        <v>5626</v>
      </c>
      <c r="X71" s="330">
        <v>45462</v>
      </c>
      <c r="Y71" s="357" t="s">
        <v>8110</v>
      </c>
      <c r="Z71" s="301" t="s">
        <v>5539</v>
      </c>
      <c r="AA71" s="333">
        <v>45512</v>
      </c>
      <c r="AB71" s="301" t="s">
        <v>3777</v>
      </c>
      <c r="AC71" s="300" t="s">
        <v>5811</v>
      </c>
      <c r="AD71" s="333">
        <v>45576</v>
      </c>
      <c r="AE71" s="358" t="s">
        <v>8286</v>
      </c>
      <c r="AF71" s="301"/>
      <c r="AG71" s="301"/>
      <c r="AH71" s="301" t="s">
        <v>3777</v>
      </c>
      <c r="AI71" s="301" t="s">
        <v>5811</v>
      </c>
      <c r="AJ71" s="333">
        <v>45672</v>
      </c>
      <c r="AK71" s="23" t="s">
        <v>9060</v>
      </c>
      <c r="AL71" s="301"/>
      <c r="AM71" s="301"/>
      <c r="AN71" s="301"/>
      <c r="AO71" s="301"/>
      <c r="AP71" s="301"/>
      <c r="AQ71" s="301"/>
      <c r="AR71" s="301"/>
      <c r="AS71" s="301"/>
      <c r="AT71" s="301"/>
      <c r="AU71" s="301"/>
      <c r="AV71" s="301"/>
      <c r="AW71" s="301"/>
      <c r="AX71" s="301"/>
      <c r="AY71" s="301"/>
      <c r="AZ71" s="301"/>
    </row>
    <row r="72" spans="1:85" s="110" customFormat="1" ht="15" x14ac:dyDescent="0.25">
      <c r="A72" s="301" t="s">
        <v>8263</v>
      </c>
      <c r="B72" s="310">
        <f>IF(LEFT(E72,2)="DE",1,"")</f>
        <v>1</v>
      </c>
      <c r="C72" s="310" t="str">
        <f t="shared" si="12"/>
        <v/>
      </c>
      <c r="D72" s="360" t="s">
        <v>6274</v>
      </c>
      <c r="E72" s="317" t="s">
        <v>10190</v>
      </c>
      <c r="F72" s="303">
        <f>IF(L72&lt;&gt;0,MAX(L72,R72,X72,AD72,AJ72,AP72,AV72,BB72),"NE")</f>
        <v>45924</v>
      </c>
      <c r="G72" s="302" t="str">
        <f>IF($F72="","",INDEX($K72:$FI72,1,MATCH($F72,$K72:$FI72,)-1))</f>
        <v>A</v>
      </c>
      <c r="H72" s="977" t="str">
        <f>IF($F72="","",INDEX($K72:$FM72,1,MATCH($F72,$K72:$FM72,)+1))</f>
        <v>MR_DER-1219_25</v>
      </c>
      <c r="I72" s="312" t="str">
        <f>IF(F72="NE",F72,IF(INDEX(K72:CP72,,MATCH(F72,K72:CP72,0)+3)&lt;&gt;0,INDEX(K72:CP72,,MATCH(F72,K72:CP72,0)+3),"ND"))</f>
        <v>ND</v>
      </c>
      <c r="J72" s="312" t="str">
        <f>IF(G72="NE",G72,IF(INDEX(K72:CQ72,,MATCH(G72,K72:CQ72,0)+3)&lt;&gt;0,INDEX(K72:CQ72,,MATCH(G72,K72:CQ72,0)+3),"ND"))</f>
        <v>ND</v>
      </c>
      <c r="K72" s="300" t="s">
        <v>3730</v>
      </c>
      <c r="L72" s="330">
        <v>45905</v>
      </c>
      <c r="M72" s="218" t="s">
        <v>10012</v>
      </c>
      <c r="N72" s="300" t="s">
        <v>5539</v>
      </c>
      <c r="O72" s="330">
        <v>45903</v>
      </c>
      <c r="P72" s="300"/>
      <c r="Q72" s="300" t="s">
        <v>3748</v>
      </c>
      <c r="R72" s="330">
        <v>45924</v>
      </c>
      <c r="S72" s="218" t="s">
        <v>10358</v>
      </c>
      <c r="T72" s="301"/>
      <c r="U72" s="333"/>
      <c r="V72" s="301"/>
      <c r="W72" s="300"/>
      <c r="X72" s="330"/>
      <c r="Y72" s="357"/>
      <c r="Z72" s="301"/>
      <c r="AA72" s="333"/>
      <c r="AB72" s="301"/>
      <c r="AC72" s="300"/>
      <c r="AD72" s="333"/>
      <c r="AE72" s="358"/>
      <c r="AF72" s="301"/>
      <c r="AG72" s="301"/>
      <c r="AH72" s="301"/>
      <c r="AI72" s="301"/>
      <c r="AJ72" s="333"/>
      <c r="AK72" s="218"/>
      <c r="AL72" s="301"/>
      <c r="AM72" s="301"/>
      <c r="AN72" s="301"/>
      <c r="AO72" s="301"/>
      <c r="AP72" s="301"/>
      <c r="AQ72" s="301"/>
      <c r="AR72" s="301"/>
      <c r="AS72" s="301"/>
      <c r="AT72" s="301"/>
      <c r="AU72" s="301"/>
      <c r="AV72" s="301"/>
      <c r="AW72" s="301"/>
      <c r="AX72" s="301"/>
      <c r="AY72" s="301"/>
      <c r="AZ72" s="301"/>
    </row>
    <row r="73" spans="1:85" s="110" customFormat="1" ht="15" x14ac:dyDescent="0.25">
      <c r="A73" s="301" t="s">
        <v>8263</v>
      </c>
      <c r="B73" s="310">
        <f t="shared" si="11"/>
        <v>1</v>
      </c>
      <c r="C73" s="310" t="str">
        <f t="shared" si="12"/>
        <v/>
      </c>
      <c r="D73" s="360" t="s">
        <v>6970</v>
      </c>
      <c r="E73" s="317" t="s">
        <v>4127</v>
      </c>
      <c r="F73" s="303">
        <f t="shared" si="10"/>
        <v>45672</v>
      </c>
      <c r="G73" s="302" t="str">
        <f t="shared" si="0"/>
        <v>A</v>
      </c>
      <c r="H73" s="977" t="str">
        <f t="shared" si="8"/>
        <v>MR.DER-0898_25-SP 097-D-Entrega Final-F05</v>
      </c>
      <c r="I73" s="312" t="str">
        <f t="shared" si="1"/>
        <v>ND</v>
      </c>
      <c r="J73" s="312" t="str">
        <f t="shared" si="2"/>
        <v>ND</v>
      </c>
      <c r="K73" s="300" t="s">
        <v>3730</v>
      </c>
      <c r="L73" s="330">
        <v>45259</v>
      </c>
      <c r="M73" s="357" t="s">
        <v>6965</v>
      </c>
      <c r="N73" s="300"/>
      <c r="O73" s="300"/>
      <c r="P73" s="300" t="s">
        <v>3777</v>
      </c>
      <c r="Q73" s="300" t="s">
        <v>3748</v>
      </c>
      <c r="R73" s="330">
        <v>45329</v>
      </c>
      <c r="S73" s="355" t="s">
        <v>7107</v>
      </c>
      <c r="T73" s="301"/>
      <c r="U73" s="301"/>
      <c r="V73" s="301" t="s">
        <v>3777</v>
      </c>
      <c r="W73" s="300" t="s">
        <v>3748</v>
      </c>
      <c r="X73" s="333">
        <v>45672</v>
      </c>
      <c r="Y73" s="364" t="s">
        <v>8903</v>
      </c>
      <c r="Z73" s="301"/>
      <c r="AA73" s="301"/>
      <c r="AB73" s="301"/>
      <c r="AC73" s="300"/>
      <c r="AD73" s="301"/>
      <c r="AE73" s="301"/>
      <c r="AF73" s="301"/>
      <c r="AG73" s="301"/>
      <c r="AH73" s="301"/>
      <c r="AI73" s="301"/>
      <c r="AJ73" s="301"/>
      <c r="AK73" s="301"/>
      <c r="AL73" s="301"/>
      <c r="AM73" s="301"/>
      <c r="AN73" s="301"/>
      <c r="AO73" s="301"/>
      <c r="AP73" s="301"/>
      <c r="AQ73" s="301"/>
      <c r="AR73" s="301"/>
      <c r="AS73" s="301"/>
      <c r="AT73" s="301"/>
      <c r="AU73" s="301"/>
      <c r="AV73" s="301"/>
      <c r="AW73" s="301"/>
      <c r="AX73" s="301"/>
      <c r="AY73" s="301"/>
      <c r="AZ73" s="301"/>
    </row>
    <row r="74" spans="1:85" s="77" customFormat="1" ht="15" x14ac:dyDescent="0.25">
      <c r="A74" s="301" t="s">
        <v>8263</v>
      </c>
      <c r="B74" s="310">
        <f t="shared" si="11"/>
        <v>1</v>
      </c>
      <c r="C74" s="310" t="str">
        <f t="shared" si="12"/>
        <v/>
      </c>
      <c r="D74" s="386" t="s">
        <v>6275</v>
      </c>
      <c r="E74" s="311" t="s">
        <v>4128</v>
      </c>
      <c r="F74" s="303">
        <f t="shared" ref="F74:F81" si="13">IF(L74&lt;&gt;0,MAX(L74,R74,X74,AD74,AJ74,AP74,AV74,BB74,BH74,BN74,BU74,BT74,BZ74,CL74),"NE")</f>
        <v>45924</v>
      </c>
      <c r="G74" s="977" t="str">
        <f t="shared" si="0"/>
        <v>E</v>
      </c>
      <c r="H74" s="977" t="str">
        <f t="shared" si="8"/>
        <v>MR_DER-1219_25</v>
      </c>
      <c r="I74" s="1019" t="str">
        <f t="shared" si="1"/>
        <v>ND</v>
      </c>
      <c r="J74" s="1019" t="str">
        <f t="shared" si="2"/>
        <v>ND</v>
      </c>
      <c r="K74" s="313" t="s">
        <v>3730</v>
      </c>
      <c r="L74" s="315">
        <v>44914</v>
      </c>
      <c r="M74" s="1073" t="s">
        <v>5869</v>
      </c>
      <c r="N74" s="313" t="s">
        <v>5537</v>
      </c>
      <c r="O74" s="313">
        <v>44931</v>
      </c>
      <c r="P74" s="313" t="s">
        <v>6102</v>
      </c>
      <c r="Q74" s="313" t="s">
        <v>3748</v>
      </c>
      <c r="R74" s="315">
        <v>45259</v>
      </c>
      <c r="S74" s="1074" t="s">
        <v>6965</v>
      </c>
      <c r="T74" s="310"/>
      <c r="U74" s="310"/>
      <c r="V74" s="310" t="s">
        <v>3777</v>
      </c>
      <c r="W74" s="313" t="s">
        <v>5626</v>
      </c>
      <c r="X74" s="314">
        <v>45329</v>
      </c>
      <c r="Y74" s="1044" t="s">
        <v>7107</v>
      </c>
      <c r="Z74" s="310" t="s">
        <v>5537</v>
      </c>
      <c r="AA74" s="310">
        <v>45384</v>
      </c>
      <c r="AB74" s="310" t="s">
        <v>3777</v>
      </c>
      <c r="AC74" s="313" t="s">
        <v>5811</v>
      </c>
      <c r="AD74" s="310">
        <v>45462</v>
      </c>
      <c r="AE74" s="310" t="s">
        <v>8110</v>
      </c>
      <c r="AF74" s="310" t="s">
        <v>6098</v>
      </c>
      <c r="AG74" s="310">
        <v>45511</v>
      </c>
      <c r="AH74" s="310" t="s">
        <v>3777</v>
      </c>
      <c r="AI74" s="310" t="s">
        <v>6393</v>
      </c>
      <c r="AJ74" s="310">
        <v>45576</v>
      </c>
      <c r="AK74" s="310" t="s">
        <v>8286</v>
      </c>
      <c r="AL74" s="310" t="s">
        <v>5537</v>
      </c>
      <c r="AM74" s="310">
        <v>45608</v>
      </c>
      <c r="AN74" s="310" t="s">
        <v>3777</v>
      </c>
      <c r="AO74" s="310" t="s">
        <v>6649</v>
      </c>
      <c r="AP74" s="310">
        <v>45621</v>
      </c>
      <c r="AQ74" s="310" t="s">
        <v>8729</v>
      </c>
      <c r="AR74" s="310" t="s">
        <v>5536</v>
      </c>
      <c r="AS74" s="310">
        <v>45630</v>
      </c>
      <c r="AT74" s="310" t="s">
        <v>3777</v>
      </c>
      <c r="AU74" s="310" t="s">
        <v>7023</v>
      </c>
      <c r="AV74" s="310">
        <v>45646</v>
      </c>
      <c r="AW74" s="310" t="s">
        <v>8866</v>
      </c>
      <c r="AX74" s="310" t="s">
        <v>5539</v>
      </c>
      <c r="AY74" s="310">
        <v>45656</v>
      </c>
      <c r="AZ74" s="310"/>
      <c r="BA74" s="77" t="s">
        <v>7047</v>
      </c>
      <c r="BB74" s="77">
        <v>45664</v>
      </c>
      <c r="BC74" s="77" t="s">
        <v>8873</v>
      </c>
      <c r="BG74" s="313" t="s">
        <v>7047</v>
      </c>
      <c r="BH74" s="315">
        <v>45826</v>
      </c>
      <c r="BI74" s="218" t="s">
        <v>9608</v>
      </c>
      <c r="BK74" s="1075"/>
      <c r="BM74" s="110" t="s">
        <v>8942</v>
      </c>
      <c r="BN74" s="367">
        <v>45911</v>
      </c>
      <c r="BO74" s="218" t="s">
        <v>10244</v>
      </c>
      <c r="BP74" s="77" t="s">
        <v>5539</v>
      </c>
      <c r="BQ74" s="1075">
        <v>45912</v>
      </c>
      <c r="BS74" s="77" t="s">
        <v>8961</v>
      </c>
      <c r="BT74" s="1075">
        <v>45913</v>
      </c>
      <c r="BU74" s="218" t="s">
        <v>10285</v>
      </c>
      <c r="BY74" s="300" t="s">
        <v>8961</v>
      </c>
      <c r="BZ74" s="330">
        <v>45924</v>
      </c>
      <c r="CA74" s="218" t="s">
        <v>10358</v>
      </c>
    </row>
    <row r="75" spans="1:85" s="110" customFormat="1" ht="15" x14ac:dyDescent="0.25">
      <c r="A75" s="301" t="s">
        <v>8263</v>
      </c>
      <c r="B75" s="310">
        <f t="shared" si="11"/>
        <v>1</v>
      </c>
      <c r="C75" s="310" t="str">
        <f t="shared" si="12"/>
        <v/>
      </c>
      <c r="D75" s="360" t="s">
        <v>6275</v>
      </c>
      <c r="E75" s="317" t="s">
        <v>4129</v>
      </c>
      <c r="F75" s="303">
        <f>IF(L75&lt;&gt;0,MAX(L75,R75,X75,AD75,AJ75,AP75,AV75,BB75,BH75,BN75,BU75,BT75,BZ75,CL75,CF75),"NE")</f>
        <v>45924</v>
      </c>
      <c r="G75" s="302" t="str">
        <f t="shared" ref="G75:G90" si="14">IF($F75="","",INDEX($K75:$FI75,1,MATCH($F75,$K75:$FI75,)-1))</f>
        <v>F</v>
      </c>
      <c r="H75" s="977" t="str">
        <f t="shared" si="8"/>
        <v>MR_DER-1219_25</v>
      </c>
      <c r="I75" s="312" t="str">
        <f t="shared" ref="I75:I155" si="15">IF(F75="NE",F75,IF(INDEX(K75:CP75,,MATCH(F75,K75:CP75,0)+3)&lt;&gt;0,INDEX(K75:CP75,,MATCH(F75,K75:CP75,0)+3),"ND"))</f>
        <v>ND</v>
      </c>
      <c r="J75" s="312" t="str">
        <f t="shared" ref="J75:J155" si="16">IF(G75="NE",G75,IF(INDEX(K75:CQ75,,MATCH(G75,K75:CQ75,0)+3)&lt;&gt;0,INDEX(K75:CQ75,,MATCH(G75,K75:CQ75,0)+3),"ND"))</f>
        <v>ND</v>
      </c>
      <c r="K75" s="300" t="s">
        <v>3730</v>
      </c>
      <c r="L75" s="330">
        <v>44914</v>
      </c>
      <c r="M75" s="357" t="s">
        <v>5869</v>
      </c>
      <c r="N75" s="300" t="s">
        <v>5537</v>
      </c>
      <c r="O75" s="300">
        <v>44931</v>
      </c>
      <c r="P75" s="300" t="s">
        <v>6102</v>
      </c>
      <c r="Q75" s="300" t="s">
        <v>3748</v>
      </c>
      <c r="R75" s="330">
        <v>45259</v>
      </c>
      <c r="S75" s="355" t="s">
        <v>6965</v>
      </c>
      <c r="T75" s="301"/>
      <c r="U75" s="301"/>
      <c r="V75" s="301" t="s">
        <v>3777</v>
      </c>
      <c r="W75" s="300" t="s">
        <v>5626</v>
      </c>
      <c r="X75" s="333">
        <v>45329</v>
      </c>
      <c r="Y75" s="364" t="s">
        <v>7107</v>
      </c>
      <c r="Z75" s="301" t="s">
        <v>5537</v>
      </c>
      <c r="AA75" s="301">
        <v>45384</v>
      </c>
      <c r="AB75" s="301" t="s">
        <v>3777</v>
      </c>
      <c r="AC75" s="300" t="s">
        <v>5811</v>
      </c>
      <c r="AD75" s="301">
        <v>45462</v>
      </c>
      <c r="AE75" s="301" t="s">
        <v>8110</v>
      </c>
      <c r="AF75" s="301" t="s">
        <v>6098</v>
      </c>
      <c r="AG75" s="301">
        <v>45511</v>
      </c>
      <c r="AH75" s="301" t="s">
        <v>3777</v>
      </c>
      <c r="AI75" s="301" t="s">
        <v>6393</v>
      </c>
      <c r="AJ75" s="301">
        <v>45576</v>
      </c>
      <c r="AK75" s="301" t="s">
        <v>8286</v>
      </c>
      <c r="AL75" s="301" t="s">
        <v>5537</v>
      </c>
      <c r="AM75" s="301">
        <v>45608</v>
      </c>
      <c r="AN75" s="301" t="s">
        <v>3777</v>
      </c>
      <c r="AO75" s="301" t="s">
        <v>6649</v>
      </c>
      <c r="AP75" s="301">
        <v>45621</v>
      </c>
      <c r="AQ75" s="301" t="s">
        <v>8729</v>
      </c>
      <c r="AR75" s="301" t="s">
        <v>5536</v>
      </c>
      <c r="AS75" s="301">
        <v>45630</v>
      </c>
      <c r="AT75" s="301" t="s">
        <v>3777</v>
      </c>
      <c r="AU75" s="301" t="s">
        <v>7023</v>
      </c>
      <c r="AV75" s="301">
        <v>45646</v>
      </c>
      <c r="AW75" s="301" t="s">
        <v>8866</v>
      </c>
      <c r="AX75" s="301" t="s">
        <v>5539</v>
      </c>
      <c r="AY75" s="301">
        <v>45656</v>
      </c>
      <c r="AZ75" s="301"/>
      <c r="BA75" s="110" t="s">
        <v>7047</v>
      </c>
      <c r="BB75" s="110">
        <v>45664</v>
      </c>
      <c r="BC75" s="110" t="s">
        <v>8873</v>
      </c>
      <c r="BG75" s="110" t="s">
        <v>8942</v>
      </c>
      <c r="BH75" s="367">
        <v>45792</v>
      </c>
      <c r="BI75" s="218" t="s">
        <v>9197</v>
      </c>
      <c r="BJ75" s="77" t="s">
        <v>9402</v>
      </c>
      <c r="BK75" s="1075">
        <v>45831</v>
      </c>
      <c r="BM75" s="110" t="s">
        <v>8961</v>
      </c>
      <c r="BN75" s="367">
        <v>45868</v>
      </c>
      <c r="BO75" s="218" t="s">
        <v>9691</v>
      </c>
      <c r="BS75" s="110" t="s">
        <v>9673</v>
      </c>
      <c r="BT75" s="367">
        <v>45911</v>
      </c>
      <c r="BU75" s="218" t="s">
        <v>10244</v>
      </c>
      <c r="BV75" s="77" t="s">
        <v>5539</v>
      </c>
      <c r="BW75" s="1075">
        <v>45912</v>
      </c>
      <c r="BY75" s="77" t="s">
        <v>9679</v>
      </c>
      <c r="BZ75" s="1075">
        <v>45913</v>
      </c>
      <c r="CA75" s="218" t="s">
        <v>10285</v>
      </c>
      <c r="CE75" s="300" t="s">
        <v>9679</v>
      </c>
      <c r="CF75" s="330">
        <v>45924</v>
      </c>
      <c r="CG75" s="218" t="s">
        <v>10358</v>
      </c>
    </row>
    <row r="76" spans="1:85" s="110" customFormat="1" ht="15" x14ac:dyDescent="0.25">
      <c r="A76" s="301" t="s">
        <v>8263</v>
      </c>
      <c r="B76" s="310">
        <f t="shared" si="11"/>
        <v>1</v>
      </c>
      <c r="C76" s="310" t="str">
        <f t="shared" si="12"/>
        <v/>
      </c>
      <c r="D76" s="360" t="s">
        <v>6275</v>
      </c>
      <c r="E76" s="317" t="s">
        <v>4130</v>
      </c>
      <c r="F76" s="303">
        <f t="shared" si="13"/>
        <v>45924</v>
      </c>
      <c r="G76" s="302" t="str">
        <f t="shared" si="14"/>
        <v>E</v>
      </c>
      <c r="H76" s="977" t="str">
        <f t="shared" si="8"/>
        <v>MR_DER-1219_25</v>
      </c>
      <c r="I76" s="312" t="str">
        <f t="shared" si="15"/>
        <v>ND</v>
      </c>
      <c r="J76" s="312" t="str">
        <f t="shared" si="16"/>
        <v>ND</v>
      </c>
      <c r="K76" s="300" t="s">
        <v>3730</v>
      </c>
      <c r="L76" s="330">
        <v>44914</v>
      </c>
      <c r="M76" s="357" t="s">
        <v>5869</v>
      </c>
      <c r="N76" s="300" t="s">
        <v>5537</v>
      </c>
      <c r="O76" s="300">
        <v>44931</v>
      </c>
      <c r="P76" s="300" t="s">
        <v>6102</v>
      </c>
      <c r="Q76" s="300" t="s">
        <v>3748</v>
      </c>
      <c r="R76" s="330">
        <v>45259</v>
      </c>
      <c r="S76" s="355" t="s">
        <v>6965</v>
      </c>
      <c r="T76" s="301"/>
      <c r="U76" s="301"/>
      <c r="V76" s="301" t="s">
        <v>3777</v>
      </c>
      <c r="W76" s="300" t="s">
        <v>5626</v>
      </c>
      <c r="X76" s="333">
        <v>45329</v>
      </c>
      <c r="Y76" s="364" t="s">
        <v>7107</v>
      </c>
      <c r="Z76" s="301" t="s">
        <v>5537</v>
      </c>
      <c r="AA76" s="301">
        <v>45384</v>
      </c>
      <c r="AB76" s="301" t="s">
        <v>3777</v>
      </c>
      <c r="AC76" s="300" t="s">
        <v>5811</v>
      </c>
      <c r="AD76" s="301">
        <v>45462</v>
      </c>
      <c r="AE76" s="301" t="s">
        <v>8110</v>
      </c>
      <c r="AF76" s="301" t="s">
        <v>6098</v>
      </c>
      <c r="AG76" s="301">
        <v>45511</v>
      </c>
      <c r="AH76" s="301" t="s">
        <v>3777</v>
      </c>
      <c r="AI76" s="301" t="s">
        <v>6393</v>
      </c>
      <c r="AJ76" s="301">
        <v>45576</v>
      </c>
      <c r="AK76" s="301" t="s">
        <v>8286</v>
      </c>
      <c r="AL76" s="301" t="s">
        <v>5537</v>
      </c>
      <c r="AM76" s="301">
        <v>45608</v>
      </c>
      <c r="AN76" s="301" t="s">
        <v>3777</v>
      </c>
      <c r="AO76" s="301" t="s">
        <v>6649</v>
      </c>
      <c r="AP76" s="301">
        <v>45621</v>
      </c>
      <c r="AQ76" s="301" t="s">
        <v>8729</v>
      </c>
      <c r="AR76" s="301" t="s">
        <v>5536</v>
      </c>
      <c r="AS76" s="301">
        <v>45630</v>
      </c>
      <c r="AT76" s="301" t="s">
        <v>3777</v>
      </c>
      <c r="AU76" s="301" t="s">
        <v>7023</v>
      </c>
      <c r="AV76" s="301">
        <v>45646</v>
      </c>
      <c r="AW76" s="301" t="s">
        <v>8866</v>
      </c>
      <c r="AX76" s="301" t="s">
        <v>5539</v>
      </c>
      <c r="AY76" s="301">
        <v>45656</v>
      </c>
      <c r="AZ76" s="301"/>
      <c r="BA76" s="110" t="s">
        <v>7047</v>
      </c>
      <c r="BB76" s="110">
        <v>45664</v>
      </c>
      <c r="BC76" s="110" t="s">
        <v>8873</v>
      </c>
      <c r="BG76" s="313" t="s">
        <v>7047</v>
      </c>
      <c r="BH76" s="315">
        <v>45826</v>
      </c>
      <c r="BI76" s="218" t="s">
        <v>9608</v>
      </c>
      <c r="BM76" s="110" t="s">
        <v>8942</v>
      </c>
      <c r="BN76" s="367">
        <v>45911</v>
      </c>
      <c r="BO76" s="218" t="s">
        <v>10244</v>
      </c>
      <c r="BP76" s="77" t="s">
        <v>5539</v>
      </c>
      <c r="BQ76" s="1075">
        <v>45912</v>
      </c>
      <c r="BS76" s="77" t="s">
        <v>8961</v>
      </c>
      <c r="BT76" s="1075">
        <v>45913</v>
      </c>
      <c r="BU76" s="218" t="s">
        <v>10285</v>
      </c>
      <c r="BY76" s="300" t="s">
        <v>8961</v>
      </c>
      <c r="BZ76" s="330">
        <v>45924</v>
      </c>
      <c r="CA76" s="218" t="s">
        <v>10358</v>
      </c>
    </row>
    <row r="77" spans="1:85" s="110" customFormat="1" ht="15" x14ac:dyDescent="0.25">
      <c r="A77" s="301" t="s">
        <v>8263</v>
      </c>
      <c r="B77" s="310">
        <f t="shared" si="11"/>
        <v>1</v>
      </c>
      <c r="C77" s="310" t="str">
        <f t="shared" si="12"/>
        <v/>
      </c>
      <c r="D77" s="360" t="s">
        <v>6275</v>
      </c>
      <c r="E77" s="317" t="s">
        <v>4131</v>
      </c>
      <c r="F77" s="303">
        <f t="shared" si="13"/>
        <v>45924</v>
      </c>
      <c r="G77" s="302" t="str">
        <f t="shared" si="14"/>
        <v>E</v>
      </c>
      <c r="H77" s="977" t="str">
        <f t="shared" si="8"/>
        <v>MR_DER-1219_25</v>
      </c>
      <c r="I77" s="312" t="str">
        <f t="shared" si="15"/>
        <v>ND</v>
      </c>
      <c r="J77" s="312" t="str">
        <f t="shared" si="16"/>
        <v>ND</v>
      </c>
      <c r="K77" s="300" t="s">
        <v>3730</v>
      </c>
      <c r="L77" s="330">
        <v>44914</v>
      </c>
      <c r="M77" s="357" t="s">
        <v>5869</v>
      </c>
      <c r="N77" s="300" t="s">
        <v>5537</v>
      </c>
      <c r="O77" s="300">
        <v>44931</v>
      </c>
      <c r="P77" s="300" t="s">
        <v>6102</v>
      </c>
      <c r="Q77" s="300" t="s">
        <v>3748</v>
      </c>
      <c r="R77" s="330">
        <v>45259</v>
      </c>
      <c r="S77" s="355" t="s">
        <v>6965</v>
      </c>
      <c r="T77" s="301"/>
      <c r="U77" s="301"/>
      <c r="V77" s="301" t="s">
        <v>3777</v>
      </c>
      <c r="W77" s="300" t="s">
        <v>5626</v>
      </c>
      <c r="X77" s="333">
        <v>45329</v>
      </c>
      <c r="Y77" s="364" t="s">
        <v>7107</v>
      </c>
      <c r="Z77" s="301" t="s">
        <v>5537</v>
      </c>
      <c r="AA77" s="301">
        <v>45384</v>
      </c>
      <c r="AB77" s="301" t="s">
        <v>3777</v>
      </c>
      <c r="AC77" s="300" t="s">
        <v>5811</v>
      </c>
      <c r="AD77" s="301">
        <v>45462</v>
      </c>
      <c r="AE77" s="301" t="s">
        <v>8110</v>
      </c>
      <c r="AF77" s="301" t="s">
        <v>6098</v>
      </c>
      <c r="AG77" s="301">
        <v>45511</v>
      </c>
      <c r="AH77" s="301" t="s">
        <v>3777</v>
      </c>
      <c r="AI77" s="301" t="s">
        <v>6393</v>
      </c>
      <c r="AJ77" s="301">
        <v>45576</v>
      </c>
      <c r="AK77" s="301" t="s">
        <v>8286</v>
      </c>
      <c r="AL77" s="301" t="s">
        <v>5537</v>
      </c>
      <c r="AM77" s="301">
        <v>45608</v>
      </c>
      <c r="AN77" s="301" t="s">
        <v>3777</v>
      </c>
      <c r="AO77" s="301" t="s">
        <v>6649</v>
      </c>
      <c r="AP77" s="301">
        <v>45621</v>
      </c>
      <c r="AQ77" s="301" t="s">
        <v>8729</v>
      </c>
      <c r="AR77" s="301" t="s">
        <v>5536</v>
      </c>
      <c r="AS77" s="301">
        <v>45630</v>
      </c>
      <c r="AT77" s="301" t="s">
        <v>3777</v>
      </c>
      <c r="AU77" s="301" t="s">
        <v>7023</v>
      </c>
      <c r="AV77" s="301">
        <v>45646</v>
      </c>
      <c r="AW77" s="301" t="s">
        <v>8866</v>
      </c>
      <c r="AX77" s="301" t="s">
        <v>5539</v>
      </c>
      <c r="AY77" s="301">
        <v>45656</v>
      </c>
      <c r="AZ77" s="301"/>
      <c r="BA77" s="110" t="s">
        <v>7047</v>
      </c>
      <c r="BB77" s="110">
        <v>45664</v>
      </c>
      <c r="BC77" s="110" t="s">
        <v>8873</v>
      </c>
      <c r="BG77" s="313" t="s">
        <v>7047</v>
      </c>
      <c r="BH77" s="315">
        <v>45826</v>
      </c>
      <c r="BI77" s="218" t="s">
        <v>9608</v>
      </c>
      <c r="BM77" s="110" t="s">
        <v>8942</v>
      </c>
      <c r="BN77" s="367">
        <v>45911</v>
      </c>
      <c r="BO77" s="218" t="s">
        <v>10244</v>
      </c>
      <c r="BP77" s="77" t="s">
        <v>5539</v>
      </c>
      <c r="BQ77" s="1075">
        <v>45912</v>
      </c>
      <c r="BS77" s="77" t="s">
        <v>8961</v>
      </c>
      <c r="BT77" s="1075">
        <v>45913</v>
      </c>
      <c r="BU77" s="218" t="s">
        <v>10285</v>
      </c>
      <c r="BY77" s="300" t="s">
        <v>8961</v>
      </c>
      <c r="BZ77" s="330">
        <v>45924</v>
      </c>
      <c r="CA77" s="218" t="s">
        <v>10358</v>
      </c>
    </row>
    <row r="78" spans="1:85" s="110" customFormat="1" ht="15" x14ac:dyDescent="0.25">
      <c r="A78" s="301" t="s">
        <v>8263</v>
      </c>
      <c r="B78" s="310">
        <f t="shared" si="11"/>
        <v>1</v>
      </c>
      <c r="C78" s="310" t="str">
        <f t="shared" si="12"/>
        <v/>
      </c>
      <c r="D78" s="360" t="s">
        <v>6275</v>
      </c>
      <c r="E78" s="317" t="s">
        <v>4132</v>
      </c>
      <c r="F78" s="303">
        <f t="shared" si="13"/>
        <v>45924</v>
      </c>
      <c r="G78" s="302" t="str">
        <f t="shared" si="14"/>
        <v>E</v>
      </c>
      <c r="H78" s="977" t="str">
        <f t="shared" si="8"/>
        <v>MR_DER-1219_25</v>
      </c>
      <c r="I78" s="312" t="str">
        <f t="shared" si="15"/>
        <v>ND</v>
      </c>
      <c r="J78" s="312" t="str">
        <f t="shared" si="16"/>
        <v>ND</v>
      </c>
      <c r="K78" s="300" t="s">
        <v>3730</v>
      </c>
      <c r="L78" s="330">
        <v>44914</v>
      </c>
      <c r="M78" s="357" t="s">
        <v>5869</v>
      </c>
      <c r="N78" s="300" t="s">
        <v>5537</v>
      </c>
      <c r="O78" s="300">
        <v>44931</v>
      </c>
      <c r="P78" s="300" t="s">
        <v>6102</v>
      </c>
      <c r="Q78" s="300" t="s">
        <v>3748</v>
      </c>
      <c r="R78" s="330">
        <v>45259</v>
      </c>
      <c r="S78" s="355" t="s">
        <v>6965</v>
      </c>
      <c r="T78" s="301"/>
      <c r="U78" s="301"/>
      <c r="V78" s="301" t="s">
        <v>3777</v>
      </c>
      <c r="W78" s="300" t="s">
        <v>5626</v>
      </c>
      <c r="X78" s="333">
        <v>45329</v>
      </c>
      <c r="Y78" s="364" t="s">
        <v>7107</v>
      </c>
      <c r="Z78" s="301" t="s">
        <v>5537</v>
      </c>
      <c r="AA78" s="301">
        <v>45384</v>
      </c>
      <c r="AB78" s="301" t="s">
        <v>3777</v>
      </c>
      <c r="AC78" s="300" t="s">
        <v>5811</v>
      </c>
      <c r="AD78" s="301">
        <v>45462</v>
      </c>
      <c r="AE78" s="301" t="s">
        <v>8110</v>
      </c>
      <c r="AF78" s="301" t="s">
        <v>6098</v>
      </c>
      <c r="AG78" s="301">
        <v>45511</v>
      </c>
      <c r="AH78" s="301" t="s">
        <v>3777</v>
      </c>
      <c r="AI78" s="301" t="s">
        <v>6393</v>
      </c>
      <c r="AJ78" s="301">
        <v>45576</v>
      </c>
      <c r="AK78" s="301" t="s">
        <v>8286</v>
      </c>
      <c r="AL78" s="301" t="s">
        <v>5537</v>
      </c>
      <c r="AM78" s="301">
        <v>45608</v>
      </c>
      <c r="AN78" s="301" t="s">
        <v>3777</v>
      </c>
      <c r="AO78" s="301" t="s">
        <v>6649</v>
      </c>
      <c r="AP78" s="301">
        <v>45621</v>
      </c>
      <c r="AQ78" s="301" t="s">
        <v>8729</v>
      </c>
      <c r="AR78" s="301" t="s">
        <v>5536</v>
      </c>
      <c r="AS78" s="301">
        <v>45630</v>
      </c>
      <c r="AT78" s="301" t="s">
        <v>3777</v>
      </c>
      <c r="AU78" s="301" t="s">
        <v>7023</v>
      </c>
      <c r="AV78" s="301">
        <v>45646</v>
      </c>
      <c r="AW78" s="301" t="s">
        <v>8866</v>
      </c>
      <c r="AX78" s="301" t="s">
        <v>5539</v>
      </c>
      <c r="AY78" s="301">
        <v>45656</v>
      </c>
      <c r="AZ78" s="301"/>
      <c r="BA78" s="110" t="s">
        <v>7047</v>
      </c>
      <c r="BB78" s="110">
        <v>45664</v>
      </c>
      <c r="BC78" s="110" t="s">
        <v>8873</v>
      </c>
      <c r="BG78" s="313" t="s">
        <v>7047</v>
      </c>
      <c r="BH78" s="315">
        <v>45826</v>
      </c>
      <c r="BI78" s="218" t="s">
        <v>9608</v>
      </c>
      <c r="BM78" s="110" t="s">
        <v>8942</v>
      </c>
      <c r="BN78" s="367">
        <v>45911</v>
      </c>
      <c r="BO78" s="218" t="s">
        <v>10244</v>
      </c>
      <c r="BP78" s="77" t="s">
        <v>5539</v>
      </c>
      <c r="BQ78" s="1075">
        <v>45912</v>
      </c>
      <c r="BS78" s="77" t="s">
        <v>8961</v>
      </c>
      <c r="BT78" s="1075">
        <v>45913</v>
      </c>
      <c r="BU78" s="218" t="s">
        <v>10285</v>
      </c>
      <c r="BY78" s="300" t="s">
        <v>8961</v>
      </c>
      <c r="BZ78" s="330">
        <v>45924</v>
      </c>
      <c r="CA78" s="218" t="s">
        <v>10358</v>
      </c>
    </row>
    <row r="79" spans="1:85" s="110" customFormat="1" ht="15" x14ac:dyDescent="0.25">
      <c r="A79" s="301" t="s">
        <v>8263</v>
      </c>
      <c r="B79" s="310">
        <f t="shared" si="11"/>
        <v>1</v>
      </c>
      <c r="C79" s="310" t="str">
        <f t="shared" si="12"/>
        <v/>
      </c>
      <c r="D79" s="360" t="s">
        <v>6275</v>
      </c>
      <c r="E79" s="317" t="s">
        <v>4133</v>
      </c>
      <c r="F79" s="303">
        <f>IF(L79&lt;&gt;0,MAX(L79,R79,X79,AD79,AJ79,AP79,AV79,BB79,BH79,BN79,BU79,BT79,BZ79,CL79,CF79),"NE")</f>
        <v>45924</v>
      </c>
      <c r="G79" s="302" t="str">
        <f t="shared" si="14"/>
        <v>F</v>
      </c>
      <c r="H79" s="977" t="str">
        <f t="shared" si="8"/>
        <v>MR_DER-1219_25</v>
      </c>
      <c r="I79" s="312" t="str">
        <f t="shared" si="15"/>
        <v>ND</v>
      </c>
      <c r="J79" s="312" t="str">
        <f t="shared" si="16"/>
        <v>ND</v>
      </c>
      <c r="K79" s="300" t="s">
        <v>3730</v>
      </c>
      <c r="L79" s="330">
        <v>44914</v>
      </c>
      <c r="M79" s="357" t="s">
        <v>5869</v>
      </c>
      <c r="N79" s="300" t="s">
        <v>5537</v>
      </c>
      <c r="O79" s="300">
        <v>44931</v>
      </c>
      <c r="P79" s="300" t="s">
        <v>6102</v>
      </c>
      <c r="Q79" s="300" t="s">
        <v>3748</v>
      </c>
      <c r="R79" s="330">
        <v>45259</v>
      </c>
      <c r="S79" s="355" t="s">
        <v>6965</v>
      </c>
      <c r="T79" s="301"/>
      <c r="U79" s="301"/>
      <c r="V79" s="301" t="s">
        <v>3777</v>
      </c>
      <c r="W79" s="300" t="s">
        <v>5626</v>
      </c>
      <c r="X79" s="333">
        <v>45329</v>
      </c>
      <c r="Y79" s="364" t="s">
        <v>7107</v>
      </c>
      <c r="Z79" s="301" t="s">
        <v>5537</v>
      </c>
      <c r="AA79" s="301">
        <v>45384</v>
      </c>
      <c r="AB79" s="301" t="s">
        <v>3777</v>
      </c>
      <c r="AC79" s="300" t="s">
        <v>5811</v>
      </c>
      <c r="AD79" s="301">
        <v>45462</v>
      </c>
      <c r="AE79" s="301" t="s">
        <v>8110</v>
      </c>
      <c r="AF79" s="301" t="s">
        <v>6098</v>
      </c>
      <c r="AG79" s="301">
        <v>45511</v>
      </c>
      <c r="AH79" s="301" t="s">
        <v>3777</v>
      </c>
      <c r="AI79" s="301" t="s">
        <v>6393</v>
      </c>
      <c r="AJ79" s="301">
        <v>45576</v>
      </c>
      <c r="AK79" s="301" t="s">
        <v>8286</v>
      </c>
      <c r="AL79" s="301" t="s">
        <v>5537</v>
      </c>
      <c r="AM79" s="301">
        <v>45608</v>
      </c>
      <c r="AN79" s="301" t="s">
        <v>3777</v>
      </c>
      <c r="AO79" s="301" t="s">
        <v>6649</v>
      </c>
      <c r="AP79" s="301">
        <v>45621</v>
      </c>
      <c r="AQ79" s="301" t="s">
        <v>8729</v>
      </c>
      <c r="AR79" s="301" t="s">
        <v>5536</v>
      </c>
      <c r="AS79" s="301">
        <v>45630</v>
      </c>
      <c r="AT79" s="301" t="s">
        <v>3777</v>
      </c>
      <c r="AU79" s="301" t="s">
        <v>7023</v>
      </c>
      <c r="AV79" s="301">
        <v>45646</v>
      </c>
      <c r="AW79" s="301" t="s">
        <v>8866</v>
      </c>
      <c r="AX79" s="301" t="s">
        <v>5539</v>
      </c>
      <c r="AY79" s="301">
        <v>45656</v>
      </c>
      <c r="AZ79" s="301"/>
      <c r="BA79" s="110" t="s">
        <v>7047</v>
      </c>
      <c r="BB79" s="110">
        <v>45664</v>
      </c>
      <c r="BC79" s="110" t="s">
        <v>8873</v>
      </c>
      <c r="BG79" s="110" t="s">
        <v>8942</v>
      </c>
      <c r="BH79" s="367">
        <v>45792</v>
      </c>
      <c r="BI79" s="218" t="s">
        <v>9197</v>
      </c>
      <c r="BJ79" s="77" t="s">
        <v>9402</v>
      </c>
      <c r="BK79" s="1075">
        <v>45831</v>
      </c>
      <c r="BM79" s="110" t="s">
        <v>8961</v>
      </c>
      <c r="BN79" s="367">
        <v>45868</v>
      </c>
      <c r="BO79" s="218" t="s">
        <v>9691</v>
      </c>
      <c r="BS79" s="110" t="s">
        <v>9673</v>
      </c>
      <c r="BT79" s="367">
        <v>45911</v>
      </c>
      <c r="BU79" s="218" t="s">
        <v>10244</v>
      </c>
      <c r="BV79" s="77" t="s">
        <v>5539</v>
      </c>
      <c r="BW79" s="1075">
        <v>45912</v>
      </c>
      <c r="BY79" s="77" t="s">
        <v>9679</v>
      </c>
      <c r="BZ79" s="1075">
        <v>45913</v>
      </c>
      <c r="CA79" s="218" t="s">
        <v>10285</v>
      </c>
      <c r="CE79" s="300" t="s">
        <v>9679</v>
      </c>
      <c r="CF79" s="330">
        <v>45924</v>
      </c>
      <c r="CG79" s="218" t="s">
        <v>10358</v>
      </c>
    </row>
    <row r="80" spans="1:85" s="110" customFormat="1" ht="15" x14ac:dyDescent="0.25">
      <c r="A80" s="301" t="s">
        <v>8263</v>
      </c>
      <c r="B80" s="310">
        <f t="shared" si="11"/>
        <v>1</v>
      </c>
      <c r="C80" s="310" t="str">
        <f t="shared" si="12"/>
        <v/>
      </c>
      <c r="D80" s="360" t="s">
        <v>6275</v>
      </c>
      <c r="E80" s="317" t="s">
        <v>4134</v>
      </c>
      <c r="F80" s="303">
        <f>IF(L80&lt;&gt;0,MAX(L80,R80,X80,AD80,AJ80,AP80,AV80,BB80,BH80,BN80,BU80,BT80,BZ80,CL80,CF80),"NE")</f>
        <v>45924</v>
      </c>
      <c r="G80" s="302" t="str">
        <f>IF($F80="","",INDEX($K80:$FI80,1,MATCH($F80,$K80:$FI80,)-1))</f>
        <v>F</v>
      </c>
      <c r="H80" s="977" t="str">
        <f>IF($F80="","",INDEX($K80:$FM80,1,MATCH($F80,$K80:$FM80,)+1))</f>
        <v>MR_DER-1219_25</v>
      </c>
      <c r="I80" s="312" t="str">
        <f>IF(F80="NE",F80,IF(INDEX(K80:CP80,,MATCH(F80,K80:CP80,0)+3)&lt;&gt;0,INDEX(K80:CP80,,MATCH(F80,K80:CP80,0)+3),"ND"))</f>
        <v>ND</v>
      </c>
      <c r="J80" s="312" t="str">
        <f t="shared" si="16"/>
        <v>ND</v>
      </c>
      <c r="K80" s="300" t="s">
        <v>3730</v>
      </c>
      <c r="L80" s="330">
        <v>44914</v>
      </c>
      <c r="M80" s="357" t="s">
        <v>5869</v>
      </c>
      <c r="N80" s="300" t="s">
        <v>5537</v>
      </c>
      <c r="O80" s="300">
        <v>44931</v>
      </c>
      <c r="P80" s="300" t="s">
        <v>6102</v>
      </c>
      <c r="Q80" s="300" t="s">
        <v>3748</v>
      </c>
      <c r="R80" s="330">
        <v>45259</v>
      </c>
      <c r="S80" s="355" t="s">
        <v>6965</v>
      </c>
      <c r="T80" s="301"/>
      <c r="U80" s="301"/>
      <c r="V80" s="301" t="s">
        <v>3777</v>
      </c>
      <c r="W80" s="300" t="s">
        <v>5626</v>
      </c>
      <c r="X80" s="333">
        <v>45329</v>
      </c>
      <c r="Y80" s="364" t="s">
        <v>7107</v>
      </c>
      <c r="Z80" s="301" t="s">
        <v>5537</v>
      </c>
      <c r="AA80" s="301">
        <v>45384</v>
      </c>
      <c r="AB80" s="301" t="s">
        <v>3777</v>
      </c>
      <c r="AC80" s="300" t="s">
        <v>5811</v>
      </c>
      <c r="AD80" s="301">
        <v>45462</v>
      </c>
      <c r="AE80" s="301" t="s">
        <v>8110</v>
      </c>
      <c r="AF80" s="301" t="s">
        <v>6098</v>
      </c>
      <c r="AG80" s="301">
        <v>45511</v>
      </c>
      <c r="AH80" s="301" t="s">
        <v>3777</v>
      </c>
      <c r="AI80" s="301" t="s">
        <v>6393</v>
      </c>
      <c r="AJ80" s="301">
        <v>45576</v>
      </c>
      <c r="AK80" s="301" t="s">
        <v>8286</v>
      </c>
      <c r="AL80" s="301" t="s">
        <v>5537</v>
      </c>
      <c r="AM80" s="301">
        <v>45608</v>
      </c>
      <c r="AN80" s="301" t="s">
        <v>3777</v>
      </c>
      <c r="AO80" s="301" t="s">
        <v>6649</v>
      </c>
      <c r="AP80" s="301">
        <v>45621</v>
      </c>
      <c r="AQ80" s="301" t="s">
        <v>8729</v>
      </c>
      <c r="AR80" s="301" t="s">
        <v>5536</v>
      </c>
      <c r="AS80" s="301">
        <v>45630</v>
      </c>
      <c r="AT80" s="301" t="s">
        <v>3777</v>
      </c>
      <c r="AU80" s="301" t="s">
        <v>7023</v>
      </c>
      <c r="AV80" s="301">
        <v>45646</v>
      </c>
      <c r="AW80" s="301" t="s">
        <v>8866</v>
      </c>
      <c r="AX80" s="301" t="s">
        <v>5539</v>
      </c>
      <c r="AY80" s="301">
        <v>45656</v>
      </c>
      <c r="AZ80" s="301"/>
      <c r="BA80" s="110" t="s">
        <v>7047</v>
      </c>
      <c r="BB80" s="110">
        <v>45664</v>
      </c>
      <c r="BC80" s="110" t="s">
        <v>8873</v>
      </c>
      <c r="BG80" s="110" t="s">
        <v>8942</v>
      </c>
      <c r="BH80" s="367">
        <v>45792</v>
      </c>
      <c r="BI80" s="218" t="s">
        <v>9197</v>
      </c>
      <c r="BJ80" s="77" t="s">
        <v>9402</v>
      </c>
      <c r="BK80" s="1075">
        <v>45831</v>
      </c>
      <c r="BM80" s="110" t="s">
        <v>8961</v>
      </c>
      <c r="BN80" s="367">
        <v>45868</v>
      </c>
      <c r="BO80" s="218" t="s">
        <v>9691</v>
      </c>
      <c r="BS80" s="110" t="s">
        <v>9673</v>
      </c>
      <c r="BT80" s="367">
        <v>45911</v>
      </c>
      <c r="BU80" s="218" t="s">
        <v>10244</v>
      </c>
      <c r="BV80" s="77" t="s">
        <v>5539</v>
      </c>
      <c r="BW80" s="1075">
        <v>45912</v>
      </c>
      <c r="BY80" s="77" t="s">
        <v>9679</v>
      </c>
      <c r="BZ80" s="1075">
        <v>45913</v>
      </c>
      <c r="CA80" s="218" t="s">
        <v>10285</v>
      </c>
      <c r="CE80" s="300" t="s">
        <v>9679</v>
      </c>
      <c r="CF80" s="330">
        <v>45924</v>
      </c>
      <c r="CG80" s="218" t="s">
        <v>10358</v>
      </c>
    </row>
    <row r="81" spans="1:97" s="110" customFormat="1" ht="15" x14ac:dyDescent="0.25">
      <c r="A81" s="301" t="s">
        <v>8263</v>
      </c>
      <c r="B81" s="310">
        <f t="shared" si="11"/>
        <v>1</v>
      </c>
      <c r="C81" s="310" t="str">
        <f t="shared" si="12"/>
        <v/>
      </c>
      <c r="D81" s="360" t="s">
        <v>6275</v>
      </c>
      <c r="E81" s="317" t="s">
        <v>4135</v>
      </c>
      <c r="F81" s="303">
        <f t="shared" si="13"/>
        <v>45924</v>
      </c>
      <c r="G81" s="302" t="str">
        <f>IF($F81="","",INDEX($K81:$FI81,1,MATCH($F81,$K81:$FI81,)-1))</f>
        <v>E</v>
      </c>
      <c r="H81" s="977" t="str">
        <f>IF($F81="","",INDEX($K81:$FM81,1,MATCH($F81,$K81:$FM81,)+1))</f>
        <v>MR_DER-1219_25</v>
      </c>
      <c r="I81" s="312" t="str">
        <f>IF(F81="NE",F81,IF(INDEX(K81:CP81,,MATCH(F81,K81:CP81,0)+3)&lt;&gt;0,INDEX(K81:CP81,,MATCH(F81,K81:CP81,0)+3),"ND"))</f>
        <v>ND</v>
      </c>
      <c r="J81" s="312" t="str">
        <f t="shared" si="16"/>
        <v>ND</v>
      </c>
      <c r="K81" s="300" t="s">
        <v>3730</v>
      </c>
      <c r="L81" s="330">
        <v>44914</v>
      </c>
      <c r="M81" s="357" t="s">
        <v>5869</v>
      </c>
      <c r="N81" s="300" t="s">
        <v>5537</v>
      </c>
      <c r="O81" s="300">
        <v>44931</v>
      </c>
      <c r="P81" s="300" t="s">
        <v>6102</v>
      </c>
      <c r="Q81" s="300" t="s">
        <v>3748</v>
      </c>
      <c r="R81" s="330">
        <v>45259</v>
      </c>
      <c r="S81" s="355" t="s">
        <v>6965</v>
      </c>
      <c r="T81" s="301"/>
      <c r="U81" s="301"/>
      <c r="V81" s="301" t="s">
        <v>3777</v>
      </c>
      <c r="W81" s="300" t="s">
        <v>5626</v>
      </c>
      <c r="X81" s="333">
        <v>45329</v>
      </c>
      <c r="Y81" s="364" t="s">
        <v>7107</v>
      </c>
      <c r="Z81" s="301" t="s">
        <v>5537</v>
      </c>
      <c r="AA81" s="301">
        <v>45384</v>
      </c>
      <c r="AB81" s="301" t="s">
        <v>3777</v>
      </c>
      <c r="AC81" s="300" t="s">
        <v>5811</v>
      </c>
      <c r="AD81" s="301">
        <v>45462</v>
      </c>
      <c r="AE81" s="301" t="s">
        <v>8110</v>
      </c>
      <c r="AF81" s="301" t="s">
        <v>6098</v>
      </c>
      <c r="AG81" s="301">
        <v>45511</v>
      </c>
      <c r="AH81" s="301" t="s">
        <v>3777</v>
      </c>
      <c r="AI81" s="301" t="s">
        <v>6393</v>
      </c>
      <c r="AJ81" s="301">
        <v>45576</v>
      </c>
      <c r="AK81" s="301" t="s">
        <v>8286</v>
      </c>
      <c r="AL81" s="301" t="s">
        <v>5537</v>
      </c>
      <c r="AM81" s="301">
        <v>45608</v>
      </c>
      <c r="AN81" s="301" t="s">
        <v>3777</v>
      </c>
      <c r="AO81" s="301" t="s">
        <v>6649</v>
      </c>
      <c r="AP81" s="301">
        <v>45621</v>
      </c>
      <c r="AQ81" s="301" t="s">
        <v>8729</v>
      </c>
      <c r="AR81" s="301"/>
      <c r="AS81" s="301"/>
      <c r="AT81" s="301" t="s">
        <v>3777</v>
      </c>
      <c r="AU81" s="313" t="s">
        <v>6649</v>
      </c>
      <c r="AV81" s="315">
        <v>45826</v>
      </c>
      <c r="AW81" s="218" t="s">
        <v>9608</v>
      </c>
      <c r="AX81" s="301"/>
      <c r="AY81" s="301"/>
      <c r="AZ81" s="301"/>
      <c r="BA81" s="110" t="s">
        <v>7023</v>
      </c>
      <c r="BB81" s="367">
        <v>45868</v>
      </c>
      <c r="BC81" s="218" t="s">
        <v>9691</v>
      </c>
      <c r="BD81" s="110" t="s">
        <v>5539</v>
      </c>
      <c r="BE81" s="367">
        <v>45876</v>
      </c>
      <c r="BG81" s="110" t="s">
        <v>7047</v>
      </c>
      <c r="BH81" s="367">
        <v>45894</v>
      </c>
      <c r="BI81" s="218" t="s">
        <v>10012</v>
      </c>
      <c r="BM81" s="110" t="s">
        <v>8942</v>
      </c>
      <c r="BN81" s="367">
        <v>45911</v>
      </c>
      <c r="BO81" s="218" t="s">
        <v>10244</v>
      </c>
      <c r="BP81" s="77" t="s">
        <v>5539</v>
      </c>
      <c r="BQ81" s="1075">
        <v>45912</v>
      </c>
      <c r="BS81" s="77" t="s">
        <v>8961</v>
      </c>
      <c r="BT81" s="1075">
        <v>45913</v>
      </c>
      <c r="BU81" s="218" t="s">
        <v>10285</v>
      </c>
      <c r="BY81" s="300" t="s">
        <v>8961</v>
      </c>
      <c r="BZ81" s="330">
        <v>45924</v>
      </c>
      <c r="CA81" s="218" t="s">
        <v>10358</v>
      </c>
    </row>
    <row r="82" spans="1:97" s="110" customFormat="1" ht="15" x14ac:dyDescent="0.25">
      <c r="A82" s="301" t="s">
        <v>8263</v>
      </c>
      <c r="B82" s="310">
        <f t="shared" si="11"/>
        <v>1</v>
      </c>
      <c r="C82" s="310" t="str">
        <f t="shared" si="12"/>
        <v/>
      </c>
      <c r="D82" s="360" t="s">
        <v>6275</v>
      </c>
      <c r="E82" s="317" t="s">
        <v>4136</v>
      </c>
      <c r="F82" s="303">
        <f>IF(L82&lt;&gt;0,MAX(L82,R82,X82,AD82,AJ82,AP82,AV82,BB82,BH82,BN82,BU82,BT82,BZ82,CL82,CR82),"NE")</f>
        <v>45924</v>
      </c>
      <c r="G82" s="977" t="str">
        <f t="shared" si="14"/>
        <v>F</v>
      </c>
      <c r="H82" s="977" t="str">
        <f t="shared" si="8"/>
        <v>MR_DER-1219_25</v>
      </c>
      <c r="I82" s="312" t="e">
        <f t="shared" si="15"/>
        <v>#N/A</v>
      </c>
      <c r="J82" s="312" t="str">
        <f t="shared" si="16"/>
        <v>ND</v>
      </c>
      <c r="K82" s="300" t="s">
        <v>3730</v>
      </c>
      <c r="L82" s="330">
        <v>44914</v>
      </c>
      <c r="M82" s="357" t="s">
        <v>5869</v>
      </c>
      <c r="N82" s="300" t="s">
        <v>5537</v>
      </c>
      <c r="O82" s="300">
        <v>44931</v>
      </c>
      <c r="P82" s="300" t="s">
        <v>6102</v>
      </c>
      <c r="Q82" s="300" t="s">
        <v>3748</v>
      </c>
      <c r="R82" s="330">
        <v>45259</v>
      </c>
      <c r="S82" s="355" t="s">
        <v>6965</v>
      </c>
      <c r="T82" s="301"/>
      <c r="U82" s="301"/>
      <c r="V82" s="301" t="s">
        <v>3777</v>
      </c>
      <c r="W82" s="300" t="s">
        <v>5626</v>
      </c>
      <c r="X82" s="333">
        <v>45329</v>
      </c>
      <c r="Y82" s="364" t="s">
        <v>7107</v>
      </c>
      <c r="Z82" s="301" t="s">
        <v>5537</v>
      </c>
      <c r="AA82" s="301">
        <v>45384</v>
      </c>
      <c r="AB82" s="301" t="s">
        <v>3777</v>
      </c>
      <c r="AC82" s="300" t="s">
        <v>5811</v>
      </c>
      <c r="AD82" s="301">
        <v>45462</v>
      </c>
      <c r="AE82" s="301" t="s">
        <v>8110</v>
      </c>
      <c r="AF82" s="301" t="s">
        <v>6098</v>
      </c>
      <c r="AG82" s="301">
        <v>45511</v>
      </c>
      <c r="AH82" s="301" t="s">
        <v>3777</v>
      </c>
      <c r="AI82" s="301" t="s">
        <v>6393</v>
      </c>
      <c r="AJ82" s="301">
        <v>45576</v>
      </c>
      <c r="AK82" s="301" t="s">
        <v>8286</v>
      </c>
      <c r="AL82" s="301" t="s">
        <v>5537</v>
      </c>
      <c r="AM82" s="301">
        <v>45608</v>
      </c>
      <c r="AN82" s="301" t="s">
        <v>3777</v>
      </c>
      <c r="AO82" s="301" t="s">
        <v>6649</v>
      </c>
      <c r="AP82" s="301">
        <v>45621</v>
      </c>
      <c r="AQ82" s="301" t="s">
        <v>8729</v>
      </c>
      <c r="AR82" s="301" t="s">
        <v>5536</v>
      </c>
      <c r="AS82" s="301">
        <v>45630</v>
      </c>
      <c r="AT82" s="301" t="s">
        <v>3777</v>
      </c>
      <c r="AU82" s="301" t="s">
        <v>7023</v>
      </c>
      <c r="AV82" s="301">
        <v>45646</v>
      </c>
      <c r="AW82" s="301" t="s">
        <v>8866</v>
      </c>
      <c r="AX82" s="301" t="s">
        <v>5536</v>
      </c>
      <c r="AY82" s="301">
        <v>45656</v>
      </c>
      <c r="AZ82" s="301"/>
      <c r="BA82" s="110" t="s">
        <v>8874</v>
      </c>
      <c r="BB82" s="367">
        <v>45664</v>
      </c>
      <c r="BC82" s="110" t="s">
        <v>8873</v>
      </c>
      <c r="BD82" s="110" t="s">
        <v>5539</v>
      </c>
      <c r="BE82" s="110">
        <v>45667</v>
      </c>
      <c r="BG82" s="110" t="s">
        <v>7047</v>
      </c>
      <c r="BH82" s="367">
        <v>45672</v>
      </c>
      <c r="BI82" s="110" t="s">
        <v>8911</v>
      </c>
      <c r="BM82" s="110" t="s">
        <v>8942</v>
      </c>
      <c r="BN82" s="367">
        <v>45810</v>
      </c>
      <c r="BO82" s="218" t="s">
        <v>9560</v>
      </c>
      <c r="BP82" s="77" t="s">
        <v>9067</v>
      </c>
      <c r="BQ82" s="1075">
        <v>45831</v>
      </c>
      <c r="BR82" s="1075"/>
      <c r="BS82" s="110" t="s">
        <v>9692</v>
      </c>
      <c r="BT82" s="367">
        <v>45868</v>
      </c>
      <c r="BU82" s="218" t="s">
        <v>9691</v>
      </c>
      <c r="BV82" s="110" t="s">
        <v>5536</v>
      </c>
      <c r="BW82" s="367">
        <v>45876</v>
      </c>
      <c r="BX82" s="367"/>
      <c r="BY82" s="110" t="s">
        <v>8961</v>
      </c>
      <c r="BZ82" s="367">
        <v>45894</v>
      </c>
      <c r="CA82" s="218" t="s">
        <v>10012</v>
      </c>
      <c r="CB82" s="110" t="s">
        <v>6098</v>
      </c>
      <c r="CC82" s="218"/>
      <c r="CE82" s="110" t="s">
        <v>9673</v>
      </c>
      <c r="CF82" s="367">
        <v>45911</v>
      </c>
      <c r="CG82" s="218" t="s">
        <v>10244</v>
      </c>
      <c r="CH82" s="77" t="s">
        <v>5539</v>
      </c>
      <c r="CI82" s="1075">
        <v>45912</v>
      </c>
      <c r="CK82" s="77" t="s">
        <v>9679</v>
      </c>
      <c r="CL82" s="1075">
        <v>45913</v>
      </c>
      <c r="CM82" s="218" t="s">
        <v>10285</v>
      </c>
      <c r="CQ82" s="300" t="s">
        <v>9679</v>
      </c>
      <c r="CR82" s="330">
        <v>45924</v>
      </c>
      <c r="CS82" s="218" t="s">
        <v>10358</v>
      </c>
    </row>
    <row r="83" spans="1:97" s="110" customFormat="1" ht="15" x14ac:dyDescent="0.25">
      <c r="A83" s="301" t="s">
        <v>8263</v>
      </c>
      <c r="B83" s="310">
        <f t="shared" si="11"/>
        <v>1</v>
      </c>
      <c r="C83" s="310" t="str">
        <f t="shared" si="12"/>
        <v/>
      </c>
      <c r="D83" s="360" t="s">
        <v>6275</v>
      </c>
      <c r="E83" s="317" t="s">
        <v>4137</v>
      </c>
      <c r="F83" s="303">
        <f>IF(L83&lt;&gt;0,MAX(L83,R83,X83,AD83,AJ83,AP83,AV83,BB83,BH83,BN83,BU83,BT83,BZ83,CL83),"NE")</f>
        <v>45924</v>
      </c>
      <c r="G83" s="302" t="str">
        <f t="shared" si="14"/>
        <v>E</v>
      </c>
      <c r="H83" s="977" t="str">
        <f t="shared" si="8"/>
        <v>MR_DER-1219_25</v>
      </c>
      <c r="I83" s="312" t="str">
        <f t="shared" si="15"/>
        <v>ND</v>
      </c>
      <c r="J83" s="312" t="str">
        <f t="shared" si="16"/>
        <v>ND</v>
      </c>
      <c r="K83" s="300" t="s">
        <v>3730</v>
      </c>
      <c r="L83" s="330">
        <v>44914</v>
      </c>
      <c r="M83" s="357" t="s">
        <v>5869</v>
      </c>
      <c r="N83" s="300" t="s">
        <v>5537</v>
      </c>
      <c r="O83" s="300">
        <v>44931</v>
      </c>
      <c r="P83" s="300" t="s">
        <v>6102</v>
      </c>
      <c r="Q83" s="300" t="s">
        <v>3748</v>
      </c>
      <c r="R83" s="330">
        <v>45259</v>
      </c>
      <c r="S83" s="355" t="s">
        <v>6965</v>
      </c>
      <c r="T83" s="301"/>
      <c r="U83" s="301"/>
      <c r="V83" s="301" t="s">
        <v>3777</v>
      </c>
      <c r="W83" s="300" t="s">
        <v>5626</v>
      </c>
      <c r="X83" s="333">
        <v>45329</v>
      </c>
      <c r="Y83" s="364" t="s">
        <v>7107</v>
      </c>
      <c r="Z83" s="301" t="s">
        <v>5537</v>
      </c>
      <c r="AA83" s="301">
        <v>45384</v>
      </c>
      <c r="AB83" s="301" t="s">
        <v>3777</v>
      </c>
      <c r="AC83" s="300" t="s">
        <v>5811</v>
      </c>
      <c r="AD83" s="301">
        <v>45462</v>
      </c>
      <c r="AE83" s="301" t="s">
        <v>8110</v>
      </c>
      <c r="AF83" s="301" t="s">
        <v>6098</v>
      </c>
      <c r="AG83" s="301">
        <v>45511</v>
      </c>
      <c r="AH83" s="301" t="s">
        <v>3777</v>
      </c>
      <c r="AI83" s="301" t="s">
        <v>6393</v>
      </c>
      <c r="AJ83" s="301">
        <v>45576</v>
      </c>
      <c r="AK83" s="301" t="s">
        <v>8286</v>
      </c>
      <c r="AL83" s="301" t="s">
        <v>5537</v>
      </c>
      <c r="AM83" s="301">
        <v>45608</v>
      </c>
      <c r="AN83" s="301" t="s">
        <v>3777</v>
      </c>
      <c r="AO83" s="301" t="s">
        <v>6649</v>
      </c>
      <c r="AP83" s="301">
        <v>45621</v>
      </c>
      <c r="AQ83" s="301" t="s">
        <v>8729</v>
      </c>
      <c r="AR83" s="301"/>
      <c r="AS83" s="301"/>
      <c r="AT83" s="301" t="s">
        <v>3777</v>
      </c>
      <c r="AU83" s="313" t="s">
        <v>6649</v>
      </c>
      <c r="AV83" s="315">
        <v>45826</v>
      </c>
      <c r="AW83" s="218" t="s">
        <v>9608</v>
      </c>
      <c r="AX83" s="301"/>
      <c r="AY83" s="301"/>
      <c r="AZ83" s="301"/>
      <c r="BA83" s="110" t="s">
        <v>7023</v>
      </c>
      <c r="BB83" s="367">
        <v>45868</v>
      </c>
      <c r="BC83" s="218" t="s">
        <v>9691</v>
      </c>
      <c r="BD83" s="110" t="s">
        <v>5539</v>
      </c>
      <c r="BE83" s="367">
        <v>45876</v>
      </c>
      <c r="BG83" s="110" t="s">
        <v>7047</v>
      </c>
      <c r="BH83" s="367">
        <v>45894</v>
      </c>
      <c r="BI83" s="218" t="s">
        <v>10012</v>
      </c>
      <c r="BM83" s="110" t="s">
        <v>8942</v>
      </c>
      <c r="BN83" s="367">
        <v>45911</v>
      </c>
      <c r="BO83" s="218" t="s">
        <v>10244</v>
      </c>
      <c r="BP83" s="77" t="s">
        <v>5539</v>
      </c>
      <c r="BQ83" s="1075">
        <v>45912</v>
      </c>
      <c r="BS83" s="77" t="s">
        <v>8961</v>
      </c>
      <c r="BT83" s="1075">
        <v>45913</v>
      </c>
      <c r="BU83" s="218" t="s">
        <v>10285</v>
      </c>
      <c r="BY83" s="300" t="s">
        <v>8961</v>
      </c>
      <c r="BZ83" s="330">
        <v>45924</v>
      </c>
      <c r="CA83" s="218" t="s">
        <v>10358</v>
      </c>
    </row>
    <row r="84" spans="1:97" s="110" customFormat="1" ht="15" x14ac:dyDescent="0.25">
      <c r="A84" s="301" t="s">
        <v>8263</v>
      </c>
      <c r="B84" s="310">
        <f t="shared" si="11"/>
        <v>1</v>
      </c>
      <c r="C84" s="310" t="str">
        <f t="shared" si="12"/>
        <v/>
      </c>
      <c r="D84" s="360" t="s">
        <v>6275</v>
      </c>
      <c r="E84" s="317" t="s">
        <v>4138</v>
      </c>
      <c r="F84" s="303">
        <f>IF(L84&lt;&gt;0,MAX(L84,R84,X84,AD84,AJ84,AP84,AV84,BB84,BH84,BN84,BU84,BT84,BZ84,CL84),"NE")</f>
        <v>45924</v>
      </c>
      <c r="G84" s="302" t="str">
        <f t="shared" si="14"/>
        <v>D</v>
      </c>
      <c r="H84" s="977" t="str">
        <f t="shared" si="8"/>
        <v>MR_DER-1219_25</v>
      </c>
      <c r="I84" s="312" t="str">
        <f t="shared" si="15"/>
        <v>ND</v>
      </c>
      <c r="J84" s="312" t="str">
        <f t="shared" si="16"/>
        <v>ND</v>
      </c>
      <c r="K84" s="300" t="s">
        <v>3730</v>
      </c>
      <c r="L84" s="330">
        <v>44914</v>
      </c>
      <c r="M84" s="357" t="s">
        <v>5869</v>
      </c>
      <c r="N84" s="300" t="s">
        <v>5537</v>
      </c>
      <c r="O84" s="300">
        <v>44931</v>
      </c>
      <c r="P84" s="300" t="s">
        <v>6102</v>
      </c>
      <c r="Q84" s="300" t="s">
        <v>3748</v>
      </c>
      <c r="R84" s="330">
        <v>45329</v>
      </c>
      <c r="S84" s="355" t="s">
        <v>7107</v>
      </c>
      <c r="T84" s="301" t="s">
        <v>6098</v>
      </c>
      <c r="U84" s="301">
        <v>45384</v>
      </c>
      <c r="V84" s="301" t="s">
        <v>3777</v>
      </c>
      <c r="W84" s="300" t="s">
        <v>5626</v>
      </c>
      <c r="X84" s="333">
        <v>45462</v>
      </c>
      <c r="Y84" s="364" t="s">
        <v>8110</v>
      </c>
      <c r="Z84" s="301" t="s">
        <v>5537</v>
      </c>
      <c r="AA84" s="301">
        <v>45511</v>
      </c>
      <c r="AB84" s="301" t="s">
        <v>3777</v>
      </c>
      <c r="AC84" s="300" t="s">
        <v>5811</v>
      </c>
      <c r="AD84" s="301">
        <v>45576</v>
      </c>
      <c r="AE84" s="301" t="s">
        <v>8286</v>
      </c>
      <c r="AF84" s="301"/>
      <c r="AG84" s="301"/>
      <c r="AH84" s="301" t="s">
        <v>3777</v>
      </c>
      <c r="AI84" s="313" t="s">
        <v>5811</v>
      </c>
      <c r="AJ84" s="315">
        <v>45826</v>
      </c>
      <c r="AK84" s="218" t="s">
        <v>9608</v>
      </c>
      <c r="AL84" s="301"/>
      <c r="AM84" s="301"/>
      <c r="AN84" s="301"/>
      <c r="AO84" s="1076" t="s">
        <v>6393</v>
      </c>
      <c r="AP84" s="367">
        <v>45868</v>
      </c>
      <c r="AQ84" s="218" t="s">
        <v>9691</v>
      </c>
      <c r="AR84" s="110" t="s">
        <v>5539</v>
      </c>
      <c r="AS84" s="367">
        <v>45876</v>
      </c>
      <c r="AT84" s="301"/>
      <c r="AU84" s="110" t="s">
        <v>6649</v>
      </c>
      <c r="AV84" s="367">
        <v>45894</v>
      </c>
      <c r="AW84" s="218" t="s">
        <v>10012</v>
      </c>
      <c r="AX84" s="301"/>
      <c r="AY84" s="301"/>
      <c r="AZ84" s="301"/>
      <c r="BA84" s="110" t="s">
        <v>7023</v>
      </c>
      <c r="BB84" s="367">
        <v>45911</v>
      </c>
      <c r="BC84" s="218" t="s">
        <v>10244</v>
      </c>
      <c r="BD84" s="77" t="s">
        <v>5539</v>
      </c>
      <c r="BE84" s="1075">
        <v>45912</v>
      </c>
      <c r="BG84" s="77" t="s">
        <v>7047</v>
      </c>
      <c r="BH84" s="1075">
        <v>45913</v>
      </c>
      <c r="BI84" s="218" t="s">
        <v>10285</v>
      </c>
      <c r="BM84" s="300" t="s">
        <v>7047</v>
      </c>
      <c r="BN84" s="330">
        <v>45924</v>
      </c>
      <c r="BO84" s="218" t="s">
        <v>10358</v>
      </c>
    </row>
    <row r="85" spans="1:97" s="110" customFormat="1" ht="15" x14ac:dyDescent="0.25">
      <c r="A85" s="301" t="s">
        <v>8263</v>
      </c>
      <c r="B85" s="310">
        <f t="shared" si="11"/>
        <v>1</v>
      </c>
      <c r="C85" s="310" t="str">
        <f t="shared" si="12"/>
        <v/>
      </c>
      <c r="D85" s="360" t="s">
        <v>6275</v>
      </c>
      <c r="E85" s="317" t="s">
        <v>4139</v>
      </c>
      <c r="F85" s="303">
        <f>IF(L85&lt;&gt;0,MAX(L85,R85,X85,AD85,AJ85,AP85,AV85,BB85,BH85,BN85,BU85,BT85,BZ85,CL85),"NE")</f>
        <v>45924</v>
      </c>
      <c r="G85" s="302" t="str">
        <f t="shared" si="14"/>
        <v>C</v>
      </c>
      <c r="H85" s="977" t="str">
        <f t="shared" si="8"/>
        <v>MR_DER-1219_25</v>
      </c>
      <c r="I85" s="312" t="str">
        <f t="shared" si="15"/>
        <v>ND</v>
      </c>
      <c r="J85" s="312" t="str">
        <f t="shared" si="16"/>
        <v>ND</v>
      </c>
      <c r="K85" s="300" t="s">
        <v>3730</v>
      </c>
      <c r="L85" s="330">
        <v>44914</v>
      </c>
      <c r="M85" s="357" t="s">
        <v>5869</v>
      </c>
      <c r="N85" s="300" t="s">
        <v>5537</v>
      </c>
      <c r="O85" s="300">
        <v>44931</v>
      </c>
      <c r="P85" s="300" t="s">
        <v>6102</v>
      </c>
      <c r="Q85" s="300" t="s">
        <v>3748</v>
      </c>
      <c r="R85" s="330">
        <v>45329</v>
      </c>
      <c r="S85" s="355" t="s">
        <v>7107</v>
      </c>
      <c r="T85" s="301" t="s">
        <v>6098</v>
      </c>
      <c r="U85" s="301">
        <v>45384</v>
      </c>
      <c r="V85" s="301" t="s">
        <v>3777</v>
      </c>
      <c r="W85" s="300" t="s">
        <v>5626</v>
      </c>
      <c r="X85" s="333">
        <v>45462</v>
      </c>
      <c r="Y85" s="364" t="s">
        <v>8110</v>
      </c>
      <c r="Z85" s="301" t="s">
        <v>5537</v>
      </c>
      <c r="AA85" s="301">
        <v>45511</v>
      </c>
      <c r="AB85" s="301" t="s">
        <v>3777</v>
      </c>
      <c r="AC85" s="300" t="s">
        <v>5811</v>
      </c>
      <c r="AD85" s="301">
        <v>45576</v>
      </c>
      <c r="AE85" s="301" t="s">
        <v>8286</v>
      </c>
      <c r="AF85" s="301"/>
      <c r="AG85" s="301"/>
      <c r="AH85" s="301" t="s">
        <v>3777</v>
      </c>
      <c r="AI85" s="313" t="s">
        <v>5811</v>
      </c>
      <c r="AJ85" s="315">
        <v>45826</v>
      </c>
      <c r="AK85" s="218" t="s">
        <v>9608</v>
      </c>
      <c r="AL85" s="301"/>
      <c r="AM85" s="301"/>
      <c r="AN85" s="301"/>
      <c r="AO85" s="110" t="s">
        <v>6393</v>
      </c>
      <c r="AP85" s="367">
        <v>45911</v>
      </c>
      <c r="AQ85" s="218" t="s">
        <v>10244</v>
      </c>
      <c r="AR85" s="77" t="s">
        <v>5539</v>
      </c>
      <c r="AS85" s="1075">
        <v>45912</v>
      </c>
      <c r="AT85" s="301"/>
      <c r="AU85" s="77" t="s">
        <v>6649</v>
      </c>
      <c r="AV85" s="1075">
        <v>45913</v>
      </c>
      <c r="AW85" s="218" t="s">
        <v>10285</v>
      </c>
      <c r="AX85" s="301"/>
      <c r="AY85" s="301"/>
      <c r="AZ85" s="301"/>
      <c r="BA85" s="300" t="s">
        <v>6649</v>
      </c>
      <c r="BB85" s="330">
        <v>45924</v>
      </c>
      <c r="BC85" s="218" t="s">
        <v>10358</v>
      </c>
    </row>
    <row r="86" spans="1:97" s="110" customFormat="1" ht="15" x14ac:dyDescent="0.25">
      <c r="A86" s="301" t="s">
        <v>8263</v>
      </c>
      <c r="B86" s="310">
        <f t="shared" si="11"/>
        <v>1</v>
      </c>
      <c r="C86" s="310" t="str">
        <f t="shared" si="12"/>
        <v/>
      </c>
      <c r="D86" s="360" t="s">
        <v>6275</v>
      </c>
      <c r="E86" s="317" t="s">
        <v>8927</v>
      </c>
      <c r="F86" s="303">
        <f>IF(L86&lt;&gt;0,MAX(L86,R86,X86,AD86,AJ86,AP86,AV86,BB86,BH86,BN86,BU86,BT86,BZ86,CL86),"NE")</f>
        <v>45924</v>
      </c>
      <c r="G86" s="302" t="str">
        <f t="shared" si="14"/>
        <v>E</v>
      </c>
      <c r="H86" s="977" t="str">
        <f t="shared" si="8"/>
        <v>MR_DER-1219_25</v>
      </c>
      <c r="I86" s="312" t="str">
        <f t="shared" si="15"/>
        <v>ND</v>
      </c>
      <c r="J86" s="312" t="str">
        <f t="shared" si="16"/>
        <v>ND</v>
      </c>
      <c r="K86" s="300" t="s">
        <v>3730</v>
      </c>
      <c r="L86" s="330">
        <v>44914</v>
      </c>
      <c r="M86" s="357" t="s">
        <v>5869</v>
      </c>
      <c r="N86" s="300" t="s">
        <v>5537</v>
      </c>
      <c r="O86" s="300">
        <v>44931</v>
      </c>
      <c r="P86" s="300" t="s">
        <v>6102</v>
      </c>
      <c r="Q86" s="300" t="s">
        <v>3748</v>
      </c>
      <c r="R86" s="330">
        <v>45259</v>
      </c>
      <c r="S86" s="355" t="s">
        <v>6965</v>
      </c>
      <c r="T86" s="301"/>
      <c r="U86" s="301"/>
      <c r="V86" s="301" t="s">
        <v>3777</v>
      </c>
      <c r="W86" s="300" t="s">
        <v>5626</v>
      </c>
      <c r="X86" s="333">
        <v>45329</v>
      </c>
      <c r="Y86" s="364" t="s">
        <v>7107</v>
      </c>
      <c r="Z86" s="301" t="s">
        <v>5537</v>
      </c>
      <c r="AA86" s="301">
        <v>45384</v>
      </c>
      <c r="AB86" s="301" t="s">
        <v>3777</v>
      </c>
      <c r="AC86" s="300" t="s">
        <v>5811</v>
      </c>
      <c r="AD86" s="301">
        <v>45462</v>
      </c>
      <c r="AE86" s="301" t="s">
        <v>8110</v>
      </c>
      <c r="AF86" s="301" t="s">
        <v>6098</v>
      </c>
      <c r="AG86" s="301">
        <v>45511</v>
      </c>
      <c r="AH86" s="301" t="s">
        <v>3777</v>
      </c>
      <c r="AI86" s="301" t="s">
        <v>6393</v>
      </c>
      <c r="AJ86" s="301">
        <v>45576</v>
      </c>
      <c r="AK86" s="301" t="s">
        <v>8286</v>
      </c>
      <c r="AL86" s="301" t="s">
        <v>5537</v>
      </c>
      <c r="AM86" s="301">
        <v>45608</v>
      </c>
      <c r="AN86" s="301" t="s">
        <v>3777</v>
      </c>
      <c r="AO86" s="301" t="s">
        <v>6649</v>
      </c>
      <c r="AP86" s="301">
        <v>45621</v>
      </c>
      <c r="AQ86" s="301" t="s">
        <v>8729</v>
      </c>
      <c r="AR86" s="301"/>
      <c r="AS86" s="301"/>
      <c r="AT86" s="301" t="s">
        <v>3777</v>
      </c>
      <c r="AU86" s="313" t="s">
        <v>6649</v>
      </c>
      <c r="AV86" s="315">
        <v>45826</v>
      </c>
      <c r="AW86" s="218" t="s">
        <v>9608</v>
      </c>
      <c r="AX86" s="301"/>
      <c r="AY86" s="301"/>
      <c r="AZ86" s="301"/>
      <c r="BA86" s="1076" t="s">
        <v>7023</v>
      </c>
      <c r="BB86" s="367">
        <v>45868</v>
      </c>
      <c r="BC86" s="218" t="s">
        <v>9691</v>
      </c>
      <c r="BD86" s="110" t="s">
        <v>5539</v>
      </c>
      <c r="BE86" s="367">
        <v>45876</v>
      </c>
      <c r="BG86" s="110" t="s">
        <v>7047</v>
      </c>
      <c r="BH86" s="367">
        <v>45894</v>
      </c>
      <c r="BI86" s="218" t="s">
        <v>10012</v>
      </c>
      <c r="BM86" s="110" t="s">
        <v>8942</v>
      </c>
      <c r="BN86" s="367">
        <v>45911</v>
      </c>
      <c r="BO86" s="218" t="s">
        <v>10244</v>
      </c>
      <c r="BP86" s="77" t="s">
        <v>5539</v>
      </c>
      <c r="BQ86" s="1075">
        <v>45912</v>
      </c>
      <c r="BS86" s="77" t="s">
        <v>8961</v>
      </c>
      <c r="BT86" s="1075">
        <v>45913</v>
      </c>
      <c r="BU86" s="218" t="s">
        <v>10285</v>
      </c>
      <c r="BY86" s="300" t="s">
        <v>8961</v>
      </c>
      <c r="BZ86" s="330">
        <v>45924</v>
      </c>
      <c r="CA86" s="218" t="s">
        <v>10358</v>
      </c>
    </row>
    <row r="87" spans="1:97" s="110" customFormat="1" ht="15" x14ac:dyDescent="0.25">
      <c r="A87" s="301" t="s">
        <v>8263</v>
      </c>
      <c r="B87" s="310">
        <f t="shared" si="11"/>
        <v>1</v>
      </c>
      <c r="C87" s="310" t="str">
        <f t="shared" si="12"/>
        <v/>
      </c>
      <c r="D87" s="360" t="s">
        <v>6275</v>
      </c>
      <c r="E87" s="317" t="s">
        <v>4140</v>
      </c>
      <c r="F87" s="303">
        <f>IF(L87&lt;&gt;0,MAX(L87,R87,X87,AD87,AJ87,AP87,AV87,BB87,BH87,BN87,BU87,BT87,BZ87,CL87),"NE")</f>
        <v>45924</v>
      </c>
      <c r="G87" s="302" t="str">
        <f t="shared" si="14"/>
        <v>E</v>
      </c>
      <c r="H87" s="977" t="str">
        <f t="shared" si="8"/>
        <v>MR_DER-1219_25</v>
      </c>
      <c r="I87" s="312" t="str">
        <f t="shared" si="15"/>
        <v>ND</v>
      </c>
      <c r="J87" s="312" t="str">
        <f t="shared" si="16"/>
        <v>ND</v>
      </c>
      <c r="K87" s="300" t="s">
        <v>3730</v>
      </c>
      <c r="L87" s="330">
        <v>44914</v>
      </c>
      <c r="M87" s="357" t="s">
        <v>5869</v>
      </c>
      <c r="N87" s="300" t="s">
        <v>5537</v>
      </c>
      <c r="O87" s="300">
        <v>44931</v>
      </c>
      <c r="P87" s="300" t="s">
        <v>6102</v>
      </c>
      <c r="Q87" s="300" t="s">
        <v>3748</v>
      </c>
      <c r="R87" s="330">
        <v>45259</v>
      </c>
      <c r="S87" s="355" t="s">
        <v>6965</v>
      </c>
      <c r="T87" s="301"/>
      <c r="U87" s="301"/>
      <c r="V87" s="301" t="s">
        <v>3777</v>
      </c>
      <c r="W87" s="300" t="s">
        <v>5626</v>
      </c>
      <c r="X87" s="333">
        <v>45329</v>
      </c>
      <c r="Y87" s="364" t="s">
        <v>7107</v>
      </c>
      <c r="Z87" s="301" t="s">
        <v>5537</v>
      </c>
      <c r="AA87" s="301">
        <v>45384</v>
      </c>
      <c r="AB87" s="301" t="s">
        <v>3777</v>
      </c>
      <c r="AC87" s="300" t="s">
        <v>5811</v>
      </c>
      <c r="AD87" s="301">
        <v>45462</v>
      </c>
      <c r="AE87" s="301" t="s">
        <v>8110</v>
      </c>
      <c r="AF87" s="301" t="s">
        <v>6098</v>
      </c>
      <c r="AG87" s="301">
        <v>45511</v>
      </c>
      <c r="AH87" s="301" t="s">
        <v>3777</v>
      </c>
      <c r="AI87" s="301" t="s">
        <v>6393</v>
      </c>
      <c r="AJ87" s="301">
        <v>45576</v>
      </c>
      <c r="AK87" s="301" t="s">
        <v>8286</v>
      </c>
      <c r="AL87" s="301" t="s">
        <v>5537</v>
      </c>
      <c r="AM87" s="301">
        <v>45608</v>
      </c>
      <c r="AN87" s="301" t="s">
        <v>3777</v>
      </c>
      <c r="AO87" s="301" t="s">
        <v>6649</v>
      </c>
      <c r="AP87" s="301">
        <v>45621</v>
      </c>
      <c r="AQ87" s="301" t="s">
        <v>8729</v>
      </c>
      <c r="AR87" s="301"/>
      <c r="AS87" s="301"/>
      <c r="AT87" s="301" t="s">
        <v>3777</v>
      </c>
      <c r="AU87" s="313" t="s">
        <v>6649</v>
      </c>
      <c r="AV87" s="315">
        <v>45826</v>
      </c>
      <c r="AW87" s="218" t="s">
        <v>9608</v>
      </c>
      <c r="AX87" s="301"/>
      <c r="AY87" s="301"/>
      <c r="AZ87" s="301"/>
      <c r="BA87" s="1076" t="s">
        <v>7023</v>
      </c>
      <c r="BB87" s="367">
        <v>45868</v>
      </c>
      <c r="BC87" s="218" t="s">
        <v>9691</v>
      </c>
      <c r="BD87" s="110" t="s">
        <v>5539</v>
      </c>
      <c r="BE87" s="367">
        <v>45876</v>
      </c>
      <c r="BG87" s="110" t="s">
        <v>7047</v>
      </c>
      <c r="BH87" s="367">
        <v>45894</v>
      </c>
      <c r="BI87" s="218" t="s">
        <v>10012</v>
      </c>
      <c r="BM87" s="110" t="s">
        <v>8942</v>
      </c>
      <c r="BN87" s="367">
        <v>45911</v>
      </c>
      <c r="BO87" s="218" t="s">
        <v>10244</v>
      </c>
      <c r="BP87" s="77" t="s">
        <v>5539</v>
      </c>
      <c r="BQ87" s="1075">
        <v>45912</v>
      </c>
      <c r="BS87" s="77" t="s">
        <v>8961</v>
      </c>
      <c r="BT87" s="1075">
        <v>45913</v>
      </c>
      <c r="BU87" s="218" t="s">
        <v>10285</v>
      </c>
      <c r="BY87" s="300" t="s">
        <v>8961</v>
      </c>
      <c r="BZ87" s="330">
        <v>45924</v>
      </c>
      <c r="CA87" s="218" t="s">
        <v>10358</v>
      </c>
    </row>
    <row r="88" spans="1:97" s="110" customFormat="1" ht="25.5" x14ac:dyDescent="0.25">
      <c r="A88" s="301" t="s">
        <v>8263</v>
      </c>
      <c r="B88" s="310">
        <f t="shared" si="11"/>
        <v>1</v>
      </c>
      <c r="C88" s="310" t="str">
        <f t="shared" si="12"/>
        <v/>
      </c>
      <c r="D88" s="360" t="s">
        <v>6279</v>
      </c>
      <c r="E88" s="317" t="s">
        <v>5879</v>
      </c>
      <c r="F88" s="303">
        <f t="shared" si="10"/>
        <v>45672</v>
      </c>
      <c r="G88" s="302" t="str">
        <f t="shared" si="14"/>
        <v>B</v>
      </c>
      <c r="H88" s="977" t="str">
        <f t="shared" si="8"/>
        <v>MR.DER-0899_25-SP 097-D-Entrega Final-F09</v>
      </c>
      <c r="I88" s="312" t="str">
        <f t="shared" si="15"/>
        <v>ND</v>
      </c>
      <c r="J88" s="312" t="str">
        <f t="shared" si="16"/>
        <v>ND</v>
      </c>
      <c r="K88" s="300" t="s">
        <v>3730</v>
      </c>
      <c r="L88" s="330">
        <v>44914</v>
      </c>
      <c r="M88" s="355" t="s">
        <v>5869</v>
      </c>
      <c r="N88" s="301" t="s">
        <v>5537</v>
      </c>
      <c r="O88" s="333">
        <v>44931</v>
      </c>
      <c r="P88" s="356" t="s">
        <v>6102</v>
      </c>
      <c r="Q88" s="300" t="s">
        <v>3748</v>
      </c>
      <c r="R88" s="333">
        <v>45259</v>
      </c>
      <c r="S88" s="340" t="s">
        <v>6965</v>
      </c>
      <c r="T88" s="301"/>
      <c r="U88" s="301"/>
      <c r="V88" s="301" t="s">
        <v>3777</v>
      </c>
      <c r="W88" s="300" t="s">
        <v>5626</v>
      </c>
      <c r="X88" s="330">
        <v>45329</v>
      </c>
      <c r="Y88" s="355" t="s">
        <v>7107</v>
      </c>
      <c r="Z88" s="301" t="s">
        <v>5538</v>
      </c>
      <c r="AA88" s="333">
        <v>45384</v>
      </c>
      <c r="AB88" s="301" t="s">
        <v>3777</v>
      </c>
      <c r="AC88" s="300" t="s">
        <v>5811</v>
      </c>
      <c r="AD88" s="330">
        <v>45462</v>
      </c>
      <c r="AE88" s="357" t="s">
        <v>8110</v>
      </c>
      <c r="AF88" s="301"/>
      <c r="AG88" s="301"/>
      <c r="AH88" s="301" t="s">
        <v>3777</v>
      </c>
      <c r="AI88" s="301" t="s">
        <v>5811</v>
      </c>
      <c r="AJ88" s="333">
        <v>45672</v>
      </c>
      <c r="AK88" s="364" t="s">
        <v>8904</v>
      </c>
      <c r="AL88" s="301"/>
      <c r="AM88" s="301"/>
      <c r="AN88" s="301"/>
      <c r="AO88" s="301"/>
      <c r="AP88" s="301"/>
      <c r="AQ88" s="301"/>
      <c r="AR88" s="301"/>
      <c r="AS88" s="301"/>
      <c r="AT88" s="301"/>
      <c r="AU88" s="301"/>
      <c r="AV88" s="301"/>
      <c r="AW88" s="301"/>
      <c r="AX88" s="301"/>
      <c r="AY88" s="301"/>
      <c r="AZ88" s="301"/>
    </row>
    <row r="89" spans="1:97" s="110" customFormat="1" ht="25.5" x14ac:dyDescent="0.25">
      <c r="A89" s="301" t="s">
        <v>8263</v>
      </c>
      <c r="B89" s="310">
        <f t="shared" si="11"/>
        <v>1</v>
      </c>
      <c r="C89" s="310" t="str">
        <f t="shared" si="12"/>
        <v/>
      </c>
      <c r="D89" s="360" t="s">
        <v>6279</v>
      </c>
      <c r="E89" s="317" t="s">
        <v>5880</v>
      </c>
      <c r="F89" s="303">
        <f t="shared" si="10"/>
        <v>45672</v>
      </c>
      <c r="G89" s="302" t="str">
        <f t="shared" si="14"/>
        <v>C</v>
      </c>
      <c r="H89" s="977" t="str">
        <f t="shared" si="8"/>
        <v>MR.DER-0899_25-SP 097-D-Entrega Final-F09</v>
      </c>
      <c r="I89" s="312" t="str">
        <f t="shared" si="15"/>
        <v>ND</v>
      </c>
      <c r="J89" s="312" t="str">
        <f t="shared" si="16"/>
        <v>ND</v>
      </c>
      <c r="K89" s="300" t="s">
        <v>3730</v>
      </c>
      <c r="L89" s="330">
        <v>44914</v>
      </c>
      <c r="M89" s="355" t="s">
        <v>5869</v>
      </c>
      <c r="N89" s="301" t="s">
        <v>5537</v>
      </c>
      <c r="O89" s="333">
        <v>44931</v>
      </c>
      <c r="P89" s="356" t="s">
        <v>6102</v>
      </c>
      <c r="Q89" s="300" t="s">
        <v>3748</v>
      </c>
      <c r="R89" s="333">
        <v>45259</v>
      </c>
      <c r="S89" s="340" t="s">
        <v>6965</v>
      </c>
      <c r="T89" s="301"/>
      <c r="U89" s="301"/>
      <c r="V89" s="301" t="s">
        <v>3777</v>
      </c>
      <c r="W89" s="300" t="s">
        <v>5626</v>
      </c>
      <c r="X89" s="330">
        <v>45329</v>
      </c>
      <c r="Y89" s="355" t="s">
        <v>7107</v>
      </c>
      <c r="Z89" s="301" t="s">
        <v>5538</v>
      </c>
      <c r="AA89" s="333">
        <v>45384</v>
      </c>
      <c r="AB89" s="301" t="s">
        <v>3777</v>
      </c>
      <c r="AC89" s="300" t="s">
        <v>5811</v>
      </c>
      <c r="AD89" s="330">
        <v>45462</v>
      </c>
      <c r="AE89" s="357" t="s">
        <v>8110</v>
      </c>
      <c r="AF89" s="301"/>
      <c r="AG89" s="301"/>
      <c r="AH89" s="301" t="s">
        <v>3777</v>
      </c>
      <c r="AI89" s="301" t="s">
        <v>6393</v>
      </c>
      <c r="AJ89" s="333">
        <v>45646</v>
      </c>
      <c r="AK89" s="364" t="s">
        <v>8866</v>
      </c>
      <c r="AL89" s="301" t="s">
        <v>5539</v>
      </c>
      <c r="AM89" s="367">
        <v>45656</v>
      </c>
      <c r="AO89" s="110" t="s">
        <v>6649</v>
      </c>
      <c r="AP89" s="367">
        <v>45664</v>
      </c>
      <c r="AQ89" s="364" t="s">
        <v>8873</v>
      </c>
      <c r="AR89" s="301"/>
      <c r="AS89" s="301"/>
      <c r="AT89" s="301"/>
      <c r="AU89" s="301" t="s">
        <v>6649</v>
      </c>
      <c r="AV89" s="333">
        <v>45672</v>
      </c>
      <c r="AW89" s="364" t="s">
        <v>8904</v>
      </c>
      <c r="AX89" s="301"/>
      <c r="AY89" s="301"/>
      <c r="AZ89" s="301"/>
    </row>
    <row r="90" spans="1:97" s="1108" customFormat="1" ht="15" x14ac:dyDescent="0.25">
      <c r="A90" s="1106" t="s">
        <v>8263</v>
      </c>
      <c r="B90" s="1091" t="str">
        <f t="shared" si="11"/>
        <v/>
      </c>
      <c r="C90" s="1091">
        <f t="shared" si="12"/>
        <v>1</v>
      </c>
      <c r="D90" s="1101" t="s">
        <v>6971</v>
      </c>
      <c r="E90" s="1102" t="s">
        <v>4141</v>
      </c>
      <c r="F90" s="1094">
        <f>IF(L90&lt;&gt;0,MAX(L90,R90,X90,AD90,AJ90,AP90,AV90,BB90,BH90,BN90,BU90,BT90,BZ90,CL90),"NE")</f>
        <v>45925</v>
      </c>
      <c r="G90" s="1095" t="str">
        <f t="shared" si="14"/>
        <v>C</v>
      </c>
      <c r="H90" s="1095" t="str">
        <f t="shared" si="8"/>
        <v>MR_DER-1232_25</v>
      </c>
      <c r="I90" s="1096" t="str">
        <f t="shared" si="15"/>
        <v>ND</v>
      </c>
      <c r="J90" s="1096" t="str">
        <f t="shared" si="16"/>
        <v>APROVADO</v>
      </c>
      <c r="K90" s="1103" t="s">
        <v>3730</v>
      </c>
      <c r="L90" s="1104">
        <v>45259</v>
      </c>
      <c r="M90" s="1111" t="s">
        <v>6965</v>
      </c>
      <c r="N90" s="1106"/>
      <c r="O90" s="1106"/>
      <c r="P90" s="1106" t="s">
        <v>3777</v>
      </c>
      <c r="Q90" s="1103" t="s">
        <v>3765</v>
      </c>
      <c r="R90" s="1104">
        <v>45357</v>
      </c>
      <c r="S90" s="1105" t="s">
        <v>7321</v>
      </c>
      <c r="T90" s="1106" t="s">
        <v>5537</v>
      </c>
      <c r="U90" s="1104">
        <v>45384</v>
      </c>
      <c r="V90" s="1106" t="s">
        <v>3777</v>
      </c>
      <c r="W90" s="1103" t="s">
        <v>3748</v>
      </c>
      <c r="X90" s="1112">
        <v>45462</v>
      </c>
      <c r="Y90" s="1113" t="s">
        <v>8110</v>
      </c>
      <c r="Z90" s="1106" t="s">
        <v>6098</v>
      </c>
      <c r="AA90" s="1104">
        <v>45511</v>
      </c>
      <c r="AB90" s="1106"/>
      <c r="AC90" s="1103" t="s">
        <v>5626</v>
      </c>
      <c r="AD90" s="1104">
        <v>45576</v>
      </c>
      <c r="AE90" s="1114" t="s">
        <v>8286</v>
      </c>
      <c r="AF90" s="1104">
        <v>45608</v>
      </c>
      <c r="AG90" s="1106" t="s">
        <v>5537</v>
      </c>
      <c r="AH90" s="1106"/>
      <c r="AI90" s="1103" t="s">
        <v>5811</v>
      </c>
      <c r="AJ90" s="1104">
        <v>45621</v>
      </c>
      <c r="AK90" s="1115" t="s">
        <v>8729</v>
      </c>
      <c r="AL90" s="1106"/>
      <c r="AM90" s="1106"/>
      <c r="AN90" s="1106" t="s">
        <v>3777</v>
      </c>
      <c r="AO90" s="1106" t="s">
        <v>6393</v>
      </c>
      <c r="AP90" s="1104">
        <v>45792</v>
      </c>
      <c r="AQ90" s="974" t="s">
        <v>9197</v>
      </c>
      <c r="AR90" s="1106" t="s">
        <v>9402</v>
      </c>
      <c r="AS90" s="1104">
        <v>45831</v>
      </c>
      <c r="AT90" s="1106"/>
      <c r="AU90" s="1116" t="s">
        <v>6649</v>
      </c>
      <c r="AV90" s="1109">
        <v>45868</v>
      </c>
      <c r="AW90" s="974" t="s">
        <v>9691</v>
      </c>
      <c r="AX90" s="1100" t="s">
        <v>5539</v>
      </c>
      <c r="AY90" s="1117">
        <v>45912</v>
      </c>
      <c r="AZ90" s="1106"/>
      <c r="BA90" s="1108" t="s">
        <v>6649</v>
      </c>
      <c r="BB90" s="1109">
        <v>45925</v>
      </c>
      <c r="BC90" s="974" t="s">
        <v>10399</v>
      </c>
    </row>
    <row r="91" spans="1:97" s="77" customFormat="1" x14ac:dyDescent="0.25">
      <c r="A91" s="318"/>
      <c r="B91" s="310" t="str">
        <f t="shared" si="11"/>
        <v/>
      </c>
      <c r="C91" s="310" t="str">
        <f t="shared" si="12"/>
        <v/>
      </c>
      <c r="D91" s="388"/>
      <c r="E91" s="318" t="s">
        <v>7523</v>
      </c>
      <c r="F91" s="319"/>
      <c r="G91" s="319"/>
      <c r="H91" s="319"/>
      <c r="I91" s="319"/>
      <c r="J91" s="319"/>
      <c r="K91" s="320"/>
      <c r="L91" s="320"/>
      <c r="M91" s="321"/>
      <c r="N91" s="322"/>
      <c r="O91" s="322"/>
      <c r="P91" s="322"/>
      <c r="Q91" s="320"/>
      <c r="R91" s="320"/>
      <c r="S91" s="321"/>
      <c r="T91" s="322"/>
      <c r="U91" s="322"/>
      <c r="V91" s="322"/>
      <c r="W91" s="320"/>
      <c r="X91" s="320"/>
      <c r="Y91" s="321"/>
      <c r="Z91" s="322"/>
      <c r="AA91" s="322"/>
      <c r="AB91" s="322"/>
      <c r="AC91" s="320"/>
      <c r="AD91" s="320"/>
      <c r="AE91" s="321"/>
      <c r="AF91" s="322"/>
      <c r="AG91" s="322"/>
      <c r="AH91" s="322"/>
      <c r="AI91" s="320"/>
      <c r="AJ91" s="320"/>
      <c r="AK91" s="321"/>
      <c r="AL91" s="322"/>
      <c r="AM91" s="322"/>
      <c r="AN91" s="322"/>
      <c r="AO91" s="320"/>
      <c r="AP91" s="320"/>
      <c r="AQ91" s="321"/>
      <c r="AR91" s="322"/>
      <c r="AS91" s="322"/>
      <c r="AT91" s="322"/>
      <c r="AU91" s="320"/>
      <c r="AV91" s="320"/>
      <c r="AW91" s="321"/>
      <c r="AX91" s="322"/>
      <c r="AY91" s="322"/>
      <c r="AZ91" s="322"/>
    </row>
    <row r="92" spans="1:97" s="77" customFormat="1" ht="25.5" x14ac:dyDescent="0.25">
      <c r="A92" s="310" t="s">
        <v>8263</v>
      </c>
      <c r="B92" s="310" t="str">
        <f t="shared" si="11"/>
        <v/>
      </c>
      <c r="C92" s="310">
        <f t="shared" si="12"/>
        <v>1</v>
      </c>
      <c r="D92" s="386" t="s">
        <v>9552</v>
      </c>
      <c r="E92" s="311" t="s">
        <v>4142</v>
      </c>
      <c r="F92" s="303">
        <f t="shared" ref="F92:F99" si="17">IF(L92&lt;&gt;0,MAX(L92,R92,X92,AD92),"NE")</f>
        <v>45924</v>
      </c>
      <c r="G92" s="302" t="str">
        <f t="shared" ref="G92:G114" si="18">IF($F92="","",INDEX($K92:$FI92,1,MATCH($F92,$K92:$FI92,)-1))</f>
        <v>A</v>
      </c>
      <c r="H92" s="302" t="str">
        <f t="shared" ref="H92:H114" si="19">IF($F92="","",INDEX($K92:$FM92,1,MATCH($F92,$K92:$FM92,)+1))</f>
        <v>MR_DER-1225_25</v>
      </c>
      <c r="I92" s="312" t="str">
        <f t="shared" si="15"/>
        <v>ND</v>
      </c>
      <c r="J92" s="312" t="str">
        <f t="shared" si="16"/>
        <v>APROVADO</v>
      </c>
      <c r="K92" s="313" t="s">
        <v>3730</v>
      </c>
      <c r="L92" s="314">
        <v>45810</v>
      </c>
      <c r="M92" s="218" t="s">
        <v>9560</v>
      </c>
      <c r="N92" s="310" t="s">
        <v>5536</v>
      </c>
      <c r="O92" s="314">
        <v>45845</v>
      </c>
      <c r="P92" s="310"/>
      <c r="Q92" s="313" t="s">
        <v>3765</v>
      </c>
      <c r="R92" s="314">
        <v>45868</v>
      </c>
      <c r="S92" s="218" t="s">
        <v>9691</v>
      </c>
      <c r="T92" s="310" t="s">
        <v>5537</v>
      </c>
      <c r="U92" s="314">
        <v>45873</v>
      </c>
      <c r="V92" s="310"/>
      <c r="W92" s="313" t="s">
        <v>3748</v>
      </c>
      <c r="X92" s="314">
        <v>45911</v>
      </c>
      <c r="Y92" s="218" t="s">
        <v>10244</v>
      </c>
      <c r="Z92" s="77" t="s">
        <v>5539</v>
      </c>
      <c r="AA92" s="1075">
        <v>45912</v>
      </c>
      <c r="AB92" s="310"/>
      <c r="AC92" s="313" t="s">
        <v>3748</v>
      </c>
      <c r="AD92" s="314">
        <v>45924</v>
      </c>
      <c r="AE92" s="218" t="s">
        <v>10366</v>
      </c>
      <c r="AF92" s="310"/>
      <c r="AG92" s="310"/>
      <c r="AH92" s="310"/>
      <c r="AI92" s="310"/>
      <c r="AJ92" s="310"/>
      <c r="AK92" s="310"/>
      <c r="AL92" s="310"/>
      <c r="AM92" s="310"/>
      <c r="AN92" s="310"/>
      <c r="AO92" s="310"/>
      <c r="AP92" s="310"/>
      <c r="AQ92" s="310"/>
      <c r="AR92" s="310"/>
      <c r="AS92" s="310"/>
      <c r="AU92" s="310"/>
      <c r="AV92" s="310"/>
      <c r="AW92" s="310"/>
      <c r="AX92" s="310"/>
      <c r="AY92" s="310"/>
      <c r="AZ92" s="310"/>
    </row>
    <row r="93" spans="1:97" s="77" customFormat="1" ht="25.5" x14ac:dyDescent="0.25">
      <c r="A93" s="310" t="s">
        <v>8263</v>
      </c>
      <c r="B93" s="310" t="str">
        <f t="shared" si="11"/>
        <v/>
      </c>
      <c r="C93" s="310">
        <f t="shared" si="12"/>
        <v>1</v>
      </c>
      <c r="D93" s="386" t="s">
        <v>9553</v>
      </c>
      <c r="E93" s="311" t="s">
        <v>4143</v>
      </c>
      <c r="F93" s="303">
        <f t="shared" si="17"/>
        <v>45924</v>
      </c>
      <c r="G93" s="302" t="str">
        <f t="shared" si="18"/>
        <v>A</v>
      </c>
      <c r="H93" s="302" t="str">
        <f t="shared" si="19"/>
        <v>MR_DER-1225_25</v>
      </c>
      <c r="I93" s="312" t="str">
        <f t="shared" si="15"/>
        <v>ND</v>
      </c>
      <c r="J93" s="312" t="str">
        <f t="shared" si="16"/>
        <v>APROVADO</v>
      </c>
      <c r="K93" s="313" t="s">
        <v>3730</v>
      </c>
      <c r="L93" s="314">
        <v>45810</v>
      </c>
      <c r="M93" s="218" t="s">
        <v>9560</v>
      </c>
      <c r="N93" s="310" t="s">
        <v>5536</v>
      </c>
      <c r="O93" s="314">
        <v>45845</v>
      </c>
      <c r="P93" s="310"/>
      <c r="Q93" s="313" t="s">
        <v>3765</v>
      </c>
      <c r="R93" s="314">
        <v>45868</v>
      </c>
      <c r="S93" s="218" t="s">
        <v>9691</v>
      </c>
      <c r="T93" s="310" t="s">
        <v>5537</v>
      </c>
      <c r="U93" s="314">
        <v>45873</v>
      </c>
      <c r="V93" s="310"/>
      <c r="W93" s="313" t="s">
        <v>3748</v>
      </c>
      <c r="X93" s="314">
        <v>45911</v>
      </c>
      <c r="Y93" s="218" t="s">
        <v>10244</v>
      </c>
      <c r="Z93" s="77" t="s">
        <v>5539</v>
      </c>
      <c r="AA93" s="1075">
        <v>45912</v>
      </c>
      <c r="AB93" s="310"/>
      <c r="AC93" s="313" t="s">
        <v>3748</v>
      </c>
      <c r="AD93" s="314">
        <v>45924</v>
      </c>
      <c r="AE93" s="218" t="s">
        <v>10366</v>
      </c>
      <c r="AF93" s="310"/>
      <c r="AG93" s="310"/>
      <c r="AH93" s="310"/>
      <c r="AI93" s="310"/>
      <c r="AJ93" s="310"/>
      <c r="AK93" s="310"/>
      <c r="AL93" s="310"/>
      <c r="AM93" s="310"/>
      <c r="AN93" s="310"/>
      <c r="AO93" s="310"/>
      <c r="AP93" s="310"/>
      <c r="AQ93" s="310"/>
      <c r="AR93" s="310"/>
      <c r="AS93" s="310"/>
      <c r="AT93" s="310"/>
      <c r="AU93" s="310"/>
      <c r="AV93" s="310"/>
      <c r="AW93" s="310"/>
      <c r="AX93" s="310"/>
      <c r="AY93" s="310"/>
      <c r="AZ93" s="310"/>
    </row>
    <row r="94" spans="1:97" s="77" customFormat="1" ht="25.5" x14ac:dyDescent="0.25">
      <c r="A94" s="310" t="s">
        <v>8263</v>
      </c>
      <c r="B94" s="310" t="str">
        <f t="shared" si="11"/>
        <v/>
      </c>
      <c r="C94" s="310">
        <f t="shared" si="12"/>
        <v>1</v>
      </c>
      <c r="D94" s="386" t="s">
        <v>9554</v>
      </c>
      <c r="E94" s="311" t="s">
        <v>4144</v>
      </c>
      <c r="F94" s="303">
        <f t="shared" si="17"/>
        <v>45924</v>
      </c>
      <c r="G94" s="302" t="str">
        <f t="shared" si="18"/>
        <v>A</v>
      </c>
      <c r="H94" s="302" t="str">
        <f t="shared" si="19"/>
        <v>MR_DER-1225_25</v>
      </c>
      <c r="I94" s="312" t="str">
        <f t="shared" si="15"/>
        <v>ND</v>
      </c>
      <c r="J94" s="312" t="str">
        <f t="shared" si="16"/>
        <v>APROVADO</v>
      </c>
      <c r="K94" s="313" t="s">
        <v>3730</v>
      </c>
      <c r="L94" s="314">
        <v>45810</v>
      </c>
      <c r="M94" s="218" t="s">
        <v>9560</v>
      </c>
      <c r="N94" s="310" t="s">
        <v>5536</v>
      </c>
      <c r="O94" s="314">
        <v>45845</v>
      </c>
      <c r="P94" s="310"/>
      <c r="Q94" s="313" t="s">
        <v>3765</v>
      </c>
      <c r="R94" s="314">
        <v>45868</v>
      </c>
      <c r="S94" s="218" t="s">
        <v>9691</v>
      </c>
      <c r="T94" s="310" t="s">
        <v>5537</v>
      </c>
      <c r="U94" s="314">
        <v>45873</v>
      </c>
      <c r="V94" s="310"/>
      <c r="W94" s="313" t="s">
        <v>3748</v>
      </c>
      <c r="X94" s="314">
        <v>45911</v>
      </c>
      <c r="Y94" s="218" t="s">
        <v>10244</v>
      </c>
      <c r="Z94" s="77" t="s">
        <v>5539</v>
      </c>
      <c r="AA94" s="1075">
        <v>45912</v>
      </c>
      <c r="AB94" s="310"/>
      <c r="AC94" s="313" t="s">
        <v>3748</v>
      </c>
      <c r="AD94" s="314">
        <v>45924</v>
      </c>
      <c r="AE94" s="218" t="s">
        <v>10366</v>
      </c>
      <c r="AF94" s="310"/>
      <c r="AG94" s="310"/>
      <c r="AH94" s="310"/>
      <c r="AI94" s="310"/>
      <c r="AJ94" s="310"/>
      <c r="AK94" s="310"/>
      <c r="AL94" s="310"/>
      <c r="AM94" s="310"/>
      <c r="AN94" s="310"/>
      <c r="AO94" s="310"/>
      <c r="AP94" s="310"/>
      <c r="AQ94" s="310"/>
      <c r="AR94" s="310"/>
      <c r="AS94" s="310"/>
      <c r="AT94" s="310"/>
      <c r="AU94" s="310"/>
      <c r="AV94" s="310"/>
      <c r="AW94" s="310"/>
      <c r="AX94" s="310"/>
      <c r="AY94" s="310"/>
      <c r="AZ94" s="310"/>
    </row>
    <row r="95" spans="1:97" s="77" customFormat="1" ht="25.5" x14ac:dyDescent="0.25">
      <c r="A95" s="310" t="s">
        <v>8263</v>
      </c>
      <c r="B95" s="310" t="str">
        <f t="shared" si="11"/>
        <v/>
      </c>
      <c r="C95" s="310">
        <f t="shared" si="12"/>
        <v>1</v>
      </c>
      <c r="D95" s="386" t="s">
        <v>9555</v>
      </c>
      <c r="E95" s="311" t="s">
        <v>9547</v>
      </c>
      <c r="F95" s="303">
        <f t="shared" si="17"/>
        <v>45924</v>
      </c>
      <c r="G95" s="302" t="str">
        <f t="shared" si="18"/>
        <v>A</v>
      </c>
      <c r="H95" s="302" t="str">
        <f t="shared" si="19"/>
        <v>MR_DER-1225_25</v>
      </c>
      <c r="I95" s="312" t="str">
        <f>IF(F95="NE",F95,IF(INDEX(K95:CP95,,MATCH(F95,K95:CP95,0)+3)&lt;&gt;0,INDEX(K95:CP95,,MATCH(F95,K95:CP95,0)+3),"ND"))</f>
        <v>ND</v>
      </c>
      <c r="J95" s="312" t="str">
        <f>IF(G95="NE",G95,IF(INDEX(K95:CQ95,,MATCH(G95,K95:CQ95,0)+3)&lt;&gt;0,INDEX(K95:CQ95,,MATCH(G95,K95:CQ95,0)+3),"ND"))</f>
        <v>APROVADO</v>
      </c>
      <c r="K95" s="313" t="s">
        <v>3730</v>
      </c>
      <c r="L95" s="314">
        <v>45810</v>
      </c>
      <c r="M95" s="218" t="s">
        <v>9560</v>
      </c>
      <c r="N95" s="310" t="s">
        <v>5536</v>
      </c>
      <c r="O95" s="314">
        <v>45845</v>
      </c>
      <c r="P95" s="310"/>
      <c r="Q95" s="313" t="s">
        <v>3765</v>
      </c>
      <c r="R95" s="314">
        <v>45868</v>
      </c>
      <c r="S95" s="218" t="s">
        <v>9691</v>
      </c>
      <c r="T95" s="310" t="s">
        <v>5537</v>
      </c>
      <c r="U95" s="314">
        <v>45873</v>
      </c>
      <c r="V95" s="310"/>
      <c r="W95" s="313" t="s">
        <v>3748</v>
      </c>
      <c r="X95" s="314">
        <v>45911</v>
      </c>
      <c r="Y95" s="218" t="s">
        <v>10244</v>
      </c>
      <c r="Z95" s="77" t="s">
        <v>5539</v>
      </c>
      <c r="AA95" s="1075">
        <v>45912</v>
      </c>
      <c r="AB95" s="310"/>
      <c r="AC95" s="313" t="s">
        <v>3748</v>
      </c>
      <c r="AD95" s="314">
        <v>45924</v>
      </c>
      <c r="AE95" s="218" t="s">
        <v>10366</v>
      </c>
      <c r="AF95" s="310"/>
      <c r="AG95" s="310"/>
      <c r="AH95" s="310"/>
      <c r="AI95" s="310"/>
      <c r="AJ95" s="310"/>
      <c r="AK95" s="310"/>
      <c r="AL95" s="310"/>
      <c r="AM95" s="310"/>
      <c r="AN95" s="310"/>
      <c r="AO95" s="310"/>
      <c r="AP95" s="310"/>
      <c r="AQ95" s="310"/>
      <c r="AR95" s="310"/>
      <c r="AS95" s="310"/>
      <c r="AT95" s="310"/>
      <c r="AU95" s="310"/>
      <c r="AV95" s="310"/>
      <c r="AW95" s="310"/>
      <c r="AX95" s="310"/>
      <c r="AY95" s="310"/>
      <c r="AZ95" s="310"/>
    </row>
    <row r="96" spans="1:97" s="77" customFormat="1" ht="25.5" x14ac:dyDescent="0.25">
      <c r="A96" s="310" t="s">
        <v>8263</v>
      </c>
      <c r="B96" s="310" t="str">
        <f t="shared" si="11"/>
        <v/>
      </c>
      <c r="C96" s="310">
        <f t="shared" si="12"/>
        <v>1</v>
      </c>
      <c r="D96" s="386" t="s">
        <v>9556</v>
      </c>
      <c r="E96" s="311" t="s">
        <v>9548</v>
      </c>
      <c r="F96" s="303">
        <f t="shared" si="17"/>
        <v>45924</v>
      </c>
      <c r="G96" s="302" t="str">
        <f t="shared" si="18"/>
        <v>A</v>
      </c>
      <c r="H96" s="302" t="str">
        <f t="shared" si="19"/>
        <v>MR_DER-1225_25</v>
      </c>
      <c r="I96" s="312" t="str">
        <f>IF(F96="NE",F96,IF(INDEX(K96:CP96,,MATCH(F96,K96:CP96,0)+3)&lt;&gt;0,INDEX(K96:CP96,,MATCH(F96,K96:CP96,0)+3),"ND"))</f>
        <v>ND</v>
      </c>
      <c r="J96" s="312" t="str">
        <f>IF(G96="NE",G96,IF(INDEX(K96:CQ96,,MATCH(G96,K96:CQ96,0)+3)&lt;&gt;0,INDEX(K96:CQ96,,MATCH(G96,K96:CQ96,0)+3),"ND"))</f>
        <v>APROVADO</v>
      </c>
      <c r="K96" s="313" t="s">
        <v>3730</v>
      </c>
      <c r="L96" s="314">
        <v>45810</v>
      </c>
      <c r="M96" s="218" t="s">
        <v>9560</v>
      </c>
      <c r="N96" s="310" t="s">
        <v>5536</v>
      </c>
      <c r="O96" s="314">
        <v>45845</v>
      </c>
      <c r="P96" s="310"/>
      <c r="Q96" s="313" t="s">
        <v>3765</v>
      </c>
      <c r="R96" s="314">
        <v>45868</v>
      </c>
      <c r="S96" s="218" t="s">
        <v>9691</v>
      </c>
      <c r="T96" s="310" t="s">
        <v>5537</v>
      </c>
      <c r="U96" s="314">
        <v>45873</v>
      </c>
      <c r="V96" s="310"/>
      <c r="W96" s="313" t="s">
        <v>3748</v>
      </c>
      <c r="X96" s="314">
        <v>45911</v>
      </c>
      <c r="Y96" s="218" t="s">
        <v>10244</v>
      </c>
      <c r="Z96" s="77" t="s">
        <v>5539</v>
      </c>
      <c r="AA96" s="1075">
        <v>45912</v>
      </c>
      <c r="AB96" s="310"/>
      <c r="AC96" s="313" t="s">
        <v>3748</v>
      </c>
      <c r="AD96" s="314">
        <v>45924</v>
      </c>
      <c r="AE96" s="218" t="s">
        <v>10366</v>
      </c>
      <c r="AF96" s="310"/>
      <c r="AG96" s="310"/>
      <c r="AH96" s="310"/>
      <c r="AI96" s="310"/>
      <c r="AJ96" s="310"/>
      <c r="AK96" s="310"/>
      <c r="AL96" s="310"/>
      <c r="AM96" s="310"/>
      <c r="AN96" s="310"/>
      <c r="AO96" s="310"/>
      <c r="AP96" s="310"/>
      <c r="AQ96" s="310"/>
      <c r="AR96" s="310"/>
      <c r="AS96" s="310"/>
      <c r="AT96" s="310"/>
      <c r="AU96" s="310"/>
      <c r="AV96" s="310"/>
      <c r="AW96" s="310"/>
      <c r="AX96" s="310"/>
      <c r="AY96" s="310"/>
      <c r="AZ96" s="310"/>
    </row>
    <row r="97" spans="1:52" s="77" customFormat="1" ht="25.5" x14ac:dyDescent="0.25">
      <c r="A97" s="310" t="s">
        <v>8263</v>
      </c>
      <c r="B97" s="310" t="str">
        <f t="shared" si="11"/>
        <v/>
      </c>
      <c r="C97" s="310">
        <f t="shared" si="12"/>
        <v>1</v>
      </c>
      <c r="D97" s="386" t="s">
        <v>9557</v>
      </c>
      <c r="E97" s="311" t="s">
        <v>9549</v>
      </c>
      <c r="F97" s="303">
        <f t="shared" si="17"/>
        <v>45924</v>
      </c>
      <c r="G97" s="302" t="str">
        <f t="shared" si="18"/>
        <v>A</v>
      </c>
      <c r="H97" s="302" t="str">
        <f t="shared" si="19"/>
        <v>MR_DER-1225_25</v>
      </c>
      <c r="I97" s="312" t="str">
        <f>IF(F97="NE",F97,IF(INDEX(K97:CP97,,MATCH(F97,K97:CP97,0)+3)&lt;&gt;0,INDEX(K97:CP97,,MATCH(F97,K97:CP97,0)+3),"ND"))</f>
        <v>ND</v>
      </c>
      <c r="J97" s="312" t="str">
        <f>IF(G97="NE",G97,IF(INDEX(K97:CQ97,,MATCH(G97,K97:CQ97,0)+3)&lt;&gt;0,INDEX(K97:CQ97,,MATCH(G97,K97:CQ97,0)+3),"ND"))</f>
        <v>APROVADO</v>
      </c>
      <c r="K97" s="313" t="s">
        <v>3730</v>
      </c>
      <c r="L97" s="314">
        <v>45810</v>
      </c>
      <c r="M97" s="218" t="s">
        <v>9560</v>
      </c>
      <c r="N97" s="310" t="s">
        <v>5536</v>
      </c>
      <c r="O97" s="314">
        <v>45845</v>
      </c>
      <c r="P97" s="310"/>
      <c r="Q97" s="313" t="s">
        <v>3765</v>
      </c>
      <c r="R97" s="314">
        <v>45868</v>
      </c>
      <c r="S97" s="218" t="s">
        <v>9691</v>
      </c>
      <c r="T97" s="310" t="s">
        <v>5537</v>
      </c>
      <c r="U97" s="314">
        <v>45873</v>
      </c>
      <c r="V97" s="310"/>
      <c r="W97" s="313" t="s">
        <v>3748</v>
      </c>
      <c r="X97" s="314">
        <v>45911</v>
      </c>
      <c r="Y97" s="218" t="s">
        <v>10244</v>
      </c>
      <c r="Z97" s="77" t="s">
        <v>5539</v>
      </c>
      <c r="AA97" s="1075">
        <v>45912</v>
      </c>
      <c r="AB97" s="310"/>
      <c r="AC97" s="313" t="s">
        <v>3748</v>
      </c>
      <c r="AD97" s="314">
        <v>45924</v>
      </c>
      <c r="AE97" s="218" t="s">
        <v>10366</v>
      </c>
      <c r="AF97" s="310"/>
      <c r="AG97" s="310"/>
      <c r="AH97" s="310"/>
      <c r="AI97" s="310"/>
      <c r="AJ97" s="310"/>
      <c r="AK97" s="310"/>
      <c r="AL97" s="310"/>
      <c r="AM97" s="310"/>
      <c r="AN97" s="310"/>
      <c r="AO97" s="310"/>
      <c r="AP97" s="310"/>
      <c r="AQ97" s="310"/>
      <c r="AR97" s="310"/>
      <c r="AS97" s="310"/>
      <c r="AT97" s="310"/>
      <c r="AU97" s="310"/>
      <c r="AV97" s="310"/>
      <c r="AW97" s="310"/>
      <c r="AX97" s="310"/>
      <c r="AY97" s="310"/>
      <c r="AZ97" s="310"/>
    </row>
    <row r="98" spans="1:52" s="77" customFormat="1" ht="25.5" x14ac:dyDescent="0.25">
      <c r="A98" s="310" t="s">
        <v>8263</v>
      </c>
      <c r="B98" s="310" t="str">
        <f t="shared" si="11"/>
        <v/>
      </c>
      <c r="C98" s="310">
        <f t="shared" si="12"/>
        <v>1</v>
      </c>
      <c r="D98" s="386" t="s">
        <v>9558</v>
      </c>
      <c r="E98" s="311" t="s">
        <v>9550</v>
      </c>
      <c r="F98" s="303">
        <f t="shared" si="17"/>
        <v>45924</v>
      </c>
      <c r="G98" s="302" t="str">
        <f t="shared" si="18"/>
        <v>A</v>
      </c>
      <c r="H98" s="302" t="str">
        <f t="shared" si="19"/>
        <v>MR_DER-1225_25</v>
      </c>
      <c r="I98" s="312" t="str">
        <f>IF(F98="NE",F98,IF(INDEX(K98:CP98,,MATCH(F98,K98:CP98,0)+3)&lt;&gt;0,INDEX(K98:CP98,,MATCH(F98,K98:CP98,0)+3),"ND"))</f>
        <v>ND</v>
      </c>
      <c r="J98" s="312" t="str">
        <f>IF(G98="NE",G98,IF(INDEX(K98:CQ98,,MATCH(G98,K98:CQ98,0)+3)&lt;&gt;0,INDEX(K98:CQ98,,MATCH(G98,K98:CQ98,0)+3),"ND"))</f>
        <v>APROVADO</v>
      </c>
      <c r="K98" s="313" t="s">
        <v>3730</v>
      </c>
      <c r="L98" s="314">
        <v>45810</v>
      </c>
      <c r="M98" s="218" t="s">
        <v>9560</v>
      </c>
      <c r="N98" s="310" t="s">
        <v>5536</v>
      </c>
      <c r="O98" s="314">
        <v>45845</v>
      </c>
      <c r="P98" s="310"/>
      <c r="Q98" s="313" t="s">
        <v>3765</v>
      </c>
      <c r="R98" s="314">
        <v>45868</v>
      </c>
      <c r="S98" s="218" t="s">
        <v>9691</v>
      </c>
      <c r="T98" s="310" t="s">
        <v>5537</v>
      </c>
      <c r="U98" s="314">
        <v>45873</v>
      </c>
      <c r="V98" s="310"/>
      <c r="W98" s="313" t="s">
        <v>3748</v>
      </c>
      <c r="X98" s="314">
        <v>45911</v>
      </c>
      <c r="Y98" s="218" t="s">
        <v>10244</v>
      </c>
      <c r="Z98" s="77" t="s">
        <v>5539</v>
      </c>
      <c r="AA98" s="1075">
        <v>45912</v>
      </c>
      <c r="AB98" s="310"/>
      <c r="AC98" s="313" t="s">
        <v>3748</v>
      </c>
      <c r="AD98" s="314">
        <v>45924</v>
      </c>
      <c r="AE98" s="218" t="s">
        <v>10366</v>
      </c>
      <c r="AF98" s="310"/>
      <c r="AG98" s="310"/>
      <c r="AH98" s="310"/>
      <c r="AI98" s="310"/>
      <c r="AJ98" s="310"/>
      <c r="AK98" s="310"/>
      <c r="AL98" s="310"/>
      <c r="AM98" s="310"/>
      <c r="AN98" s="310"/>
      <c r="AO98" s="310"/>
      <c r="AP98" s="310"/>
      <c r="AQ98" s="310"/>
      <c r="AR98" s="310"/>
      <c r="AS98" s="310"/>
      <c r="AT98" s="310"/>
      <c r="AU98" s="310"/>
      <c r="AV98" s="310"/>
      <c r="AW98" s="310"/>
      <c r="AX98" s="310"/>
      <c r="AY98" s="310"/>
      <c r="AZ98" s="310"/>
    </row>
    <row r="99" spans="1:52" s="77" customFormat="1" ht="25.5" x14ac:dyDescent="0.25">
      <c r="A99" s="310" t="s">
        <v>8263</v>
      </c>
      <c r="B99" s="310" t="str">
        <f t="shared" si="11"/>
        <v/>
      </c>
      <c r="C99" s="310">
        <f t="shared" si="12"/>
        <v>1</v>
      </c>
      <c r="D99" s="386" t="s">
        <v>9559</v>
      </c>
      <c r="E99" s="311" t="s">
        <v>9551</v>
      </c>
      <c r="F99" s="303">
        <f t="shared" si="17"/>
        <v>45924</v>
      </c>
      <c r="G99" s="302" t="str">
        <f t="shared" si="18"/>
        <v>A</v>
      </c>
      <c r="H99" s="302" t="str">
        <f t="shared" si="19"/>
        <v>MR_DER-1225_25</v>
      </c>
      <c r="I99" s="312" t="str">
        <f>IF(F99="NE",F99,IF(INDEX(K99:CP99,,MATCH(F99,K99:CP99,0)+3)&lt;&gt;0,INDEX(K99:CP99,,MATCH(F99,K99:CP99,0)+3),"ND"))</f>
        <v>ND</v>
      </c>
      <c r="J99" s="312" t="str">
        <f>IF(G99="NE",G99,IF(INDEX(K99:CQ99,,MATCH(G99,K99:CQ99,0)+3)&lt;&gt;0,INDEX(K99:CQ99,,MATCH(G99,K99:CQ99,0)+3),"ND"))</f>
        <v>APROVADO</v>
      </c>
      <c r="K99" s="313" t="s">
        <v>3730</v>
      </c>
      <c r="L99" s="314">
        <v>45810</v>
      </c>
      <c r="M99" s="218" t="s">
        <v>9560</v>
      </c>
      <c r="N99" s="310" t="s">
        <v>5536</v>
      </c>
      <c r="O99" s="314">
        <v>45845</v>
      </c>
      <c r="P99" s="310"/>
      <c r="Q99" s="313" t="s">
        <v>3765</v>
      </c>
      <c r="R99" s="314">
        <v>45868</v>
      </c>
      <c r="S99" s="218" t="s">
        <v>9691</v>
      </c>
      <c r="T99" s="310" t="s">
        <v>5537</v>
      </c>
      <c r="U99" s="314">
        <v>45873</v>
      </c>
      <c r="V99" s="310"/>
      <c r="W99" s="313" t="s">
        <v>3748</v>
      </c>
      <c r="X99" s="314">
        <v>45911</v>
      </c>
      <c r="Y99" s="218" t="s">
        <v>10244</v>
      </c>
      <c r="Z99" s="77" t="s">
        <v>5539</v>
      </c>
      <c r="AA99" s="1075">
        <v>45912</v>
      </c>
      <c r="AB99" s="310"/>
      <c r="AC99" s="313" t="s">
        <v>3748</v>
      </c>
      <c r="AD99" s="314">
        <v>45924</v>
      </c>
      <c r="AE99" s="218" t="s">
        <v>10366</v>
      </c>
      <c r="AF99" s="310"/>
      <c r="AG99" s="310"/>
      <c r="AH99" s="310"/>
      <c r="AI99" s="310"/>
      <c r="AJ99" s="310"/>
      <c r="AK99" s="310"/>
      <c r="AL99" s="310"/>
      <c r="AM99" s="310"/>
      <c r="AN99" s="310"/>
      <c r="AO99" s="310"/>
      <c r="AP99" s="310"/>
      <c r="AQ99" s="310"/>
      <c r="AR99" s="310"/>
      <c r="AS99" s="310"/>
      <c r="AT99" s="310"/>
      <c r="AU99" s="310"/>
      <c r="AV99" s="310"/>
      <c r="AW99" s="310"/>
      <c r="AX99" s="310"/>
      <c r="AY99" s="310"/>
      <c r="AZ99" s="310"/>
    </row>
    <row r="100" spans="1:52" s="77" customFormat="1" ht="15" x14ac:dyDescent="0.25">
      <c r="A100" s="310" t="s">
        <v>8263</v>
      </c>
      <c r="B100" s="310">
        <f t="shared" si="11"/>
        <v>1</v>
      </c>
      <c r="C100" s="310" t="str">
        <f t="shared" si="12"/>
        <v/>
      </c>
      <c r="D100" s="310" t="s">
        <v>9440</v>
      </c>
      <c r="E100" s="311" t="s">
        <v>4145</v>
      </c>
      <c r="F100" s="303">
        <f>IF(L100&lt;&gt;0,MAX(L100,R100,X100,AD100,AJ100,AP100),"NE")</f>
        <v>45951</v>
      </c>
      <c r="G100" s="302" t="str">
        <f t="shared" si="18"/>
        <v>B</v>
      </c>
      <c r="H100" s="302" t="str">
        <f t="shared" si="19"/>
        <v>MR_DER-1302_25</v>
      </c>
      <c r="I100" s="312" t="str">
        <f t="shared" si="15"/>
        <v>ND</v>
      </c>
      <c r="J100" s="312" t="str">
        <f t="shared" si="16"/>
        <v>ND</v>
      </c>
      <c r="K100" s="313" t="s">
        <v>3730</v>
      </c>
      <c r="L100" s="314">
        <v>45806</v>
      </c>
      <c r="M100" s="218" t="s">
        <v>9453</v>
      </c>
      <c r="N100" s="310" t="s">
        <v>5536</v>
      </c>
      <c r="O100" s="314">
        <v>45849</v>
      </c>
      <c r="P100" s="310"/>
      <c r="Q100" s="313" t="s">
        <v>3765</v>
      </c>
      <c r="R100" s="314">
        <v>45883</v>
      </c>
      <c r="S100" s="218" t="s">
        <v>9780</v>
      </c>
      <c r="T100" s="310" t="s">
        <v>5537</v>
      </c>
      <c r="U100" s="314">
        <v>45884</v>
      </c>
      <c r="V100" s="310"/>
      <c r="W100" s="313" t="s">
        <v>3748</v>
      </c>
      <c r="X100" s="314">
        <v>45888</v>
      </c>
      <c r="Y100" s="218" t="s">
        <v>9828</v>
      </c>
      <c r="Z100" s="310"/>
      <c r="AA100" s="310"/>
      <c r="AB100" s="310"/>
      <c r="AC100" s="313" t="s">
        <v>5626</v>
      </c>
      <c r="AD100" s="314">
        <v>45908</v>
      </c>
      <c r="AE100" s="218" t="s">
        <v>10233</v>
      </c>
      <c r="AF100" s="310" t="s">
        <v>5537</v>
      </c>
      <c r="AG100" s="314">
        <v>45909</v>
      </c>
      <c r="AH100" s="310"/>
      <c r="AI100" s="310" t="s">
        <v>5811</v>
      </c>
      <c r="AJ100" s="314">
        <v>45947</v>
      </c>
      <c r="AK100" s="218" t="s">
        <v>10792</v>
      </c>
      <c r="AL100" s="310"/>
      <c r="AM100" s="310"/>
      <c r="AN100" s="310"/>
      <c r="AO100" s="310" t="s">
        <v>5811</v>
      </c>
      <c r="AP100" s="314">
        <v>45951</v>
      </c>
      <c r="AQ100" s="218" t="s">
        <v>10858</v>
      </c>
      <c r="AR100" s="310"/>
      <c r="AS100" s="310"/>
      <c r="AT100" s="310"/>
      <c r="AU100" s="310"/>
      <c r="AV100" s="310"/>
      <c r="AW100" s="310"/>
      <c r="AX100" s="310"/>
      <c r="AY100" s="310"/>
      <c r="AZ100" s="310"/>
    </row>
    <row r="101" spans="1:52" s="77" customFormat="1" ht="15" x14ac:dyDescent="0.25">
      <c r="A101" s="310" t="s">
        <v>8263</v>
      </c>
      <c r="B101" s="310">
        <f t="shared" si="11"/>
        <v>1</v>
      </c>
      <c r="C101" s="310" t="str">
        <f t="shared" si="12"/>
        <v/>
      </c>
      <c r="D101" s="310" t="s">
        <v>9441</v>
      </c>
      <c r="E101" s="311" t="s">
        <v>4146</v>
      </c>
      <c r="F101" s="303">
        <f t="shared" ref="F101:F112" si="20">IF(L101&lt;&gt;0,MAX(L101,R101,X101,AD101,AJ101,AP101),"NE")</f>
        <v>45951</v>
      </c>
      <c r="G101" s="302" t="str">
        <f t="shared" si="18"/>
        <v>B</v>
      </c>
      <c r="H101" s="302" t="str">
        <f t="shared" si="19"/>
        <v>MR_DER-1302_25</v>
      </c>
      <c r="I101" s="312" t="str">
        <f t="shared" si="15"/>
        <v>ND</v>
      </c>
      <c r="J101" s="312" t="str">
        <f t="shared" si="16"/>
        <v>ND</v>
      </c>
      <c r="K101" s="313" t="s">
        <v>3730</v>
      </c>
      <c r="L101" s="314">
        <v>45806</v>
      </c>
      <c r="M101" s="218" t="s">
        <v>9453</v>
      </c>
      <c r="N101" s="310" t="s">
        <v>5536</v>
      </c>
      <c r="O101" s="314">
        <v>45849</v>
      </c>
      <c r="P101" s="310"/>
      <c r="Q101" s="313" t="s">
        <v>3765</v>
      </c>
      <c r="R101" s="314">
        <v>45883</v>
      </c>
      <c r="S101" s="218" t="s">
        <v>9780</v>
      </c>
      <c r="T101" s="310" t="s">
        <v>5537</v>
      </c>
      <c r="U101" s="314">
        <v>45884</v>
      </c>
      <c r="V101" s="310"/>
      <c r="W101" s="313" t="s">
        <v>3748</v>
      </c>
      <c r="X101" s="314">
        <v>45888</v>
      </c>
      <c r="Y101" s="218" t="s">
        <v>9828</v>
      </c>
      <c r="Z101" s="310"/>
      <c r="AA101" s="310"/>
      <c r="AB101" s="310"/>
      <c r="AC101" s="313" t="s">
        <v>5626</v>
      </c>
      <c r="AD101" s="314">
        <v>45908</v>
      </c>
      <c r="AE101" s="218" t="s">
        <v>10233</v>
      </c>
      <c r="AF101" s="310" t="s">
        <v>5537</v>
      </c>
      <c r="AG101" s="314">
        <v>45909</v>
      </c>
      <c r="AH101" s="310"/>
      <c r="AI101" s="310" t="s">
        <v>5811</v>
      </c>
      <c r="AJ101" s="314">
        <v>45947</v>
      </c>
      <c r="AK101" s="218" t="s">
        <v>10792</v>
      </c>
      <c r="AL101" s="310"/>
      <c r="AM101" s="310"/>
      <c r="AN101" s="310"/>
      <c r="AO101" s="310" t="s">
        <v>5811</v>
      </c>
      <c r="AP101" s="314">
        <v>45951</v>
      </c>
      <c r="AQ101" s="218" t="s">
        <v>10858</v>
      </c>
      <c r="AR101" s="310"/>
      <c r="AS101" s="310"/>
      <c r="AT101" s="310"/>
      <c r="AU101" s="310"/>
      <c r="AV101" s="310"/>
      <c r="AW101" s="310"/>
      <c r="AX101" s="310"/>
      <c r="AY101" s="310"/>
      <c r="AZ101" s="310"/>
    </row>
    <row r="102" spans="1:52" s="77" customFormat="1" ht="15" x14ac:dyDescent="0.25">
      <c r="A102" s="310" t="s">
        <v>8263</v>
      </c>
      <c r="B102" s="310">
        <f t="shared" si="11"/>
        <v>1</v>
      </c>
      <c r="C102" s="310" t="str">
        <f t="shared" si="12"/>
        <v/>
      </c>
      <c r="D102" s="310" t="s">
        <v>9442</v>
      </c>
      <c r="E102" s="311" t="s">
        <v>4147</v>
      </c>
      <c r="F102" s="303">
        <f t="shared" si="20"/>
        <v>45951</v>
      </c>
      <c r="G102" s="302" t="str">
        <f t="shared" si="18"/>
        <v>B</v>
      </c>
      <c r="H102" s="302" t="str">
        <f t="shared" si="19"/>
        <v>MR_DER-1302_25</v>
      </c>
      <c r="I102" s="312" t="str">
        <f t="shared" si="15"/>
        <v>ND</v>
      </c>
      <c r="J102" s="312" t="str">
        <f t="shared" si="16"/>
        <v>ND</v>
      </c>
      <c r="K102" s="313" t="s">
        <v>3730</v>
      </c>
      <c r="L102" s="314">
        <v>45806</v>
      </c>
      <c r="M102" s="218" t="s">
        <v>9453</v>
      </c>
      <c r="N102" s="310" t="s">
        <v>5536</v>
      </c>
      <c r="O102" s="314">
        <v>45849</v>
      </c>
      <c r="P102" s="310"/>
      <c r="Q102" s="313" t="s">
        <v>3765</v>
      </c>
      <c r="R102" s="314">
        <v>45883</v>
      </c>
      <c r="S102" s="218" t="s">
        <v>9780</v>
      </c>
      <c r="T102" s="310" t="s">
        <v>5537</v>
      </c>
      <c r="U102" s="314">
        <v>45884</v>
      </c>
      <c r="V102" s="310"/>
      <c r="W102" s="313" t="s">
        <v>3748</v>
      </c>
      <c r="X102" s="314">
        <v>45888</v>
      </c>
      <c r="Y102" s="218" t="s">
        <v>9828</v>
      </c>
      <c r="Z102" s="310"/>
      <c r="AA102" s="310"/>
      <c r="AB102" s="310"/>
      <c r="AC102" s="313" t="s">
        <v>5626</v>
      </c>
      <c r="AD102" s="314">
        <v>45908</v>
      </c>
      <c r="AE102" s="218" t="s">
        <v>10233</v>
      </c>
      <c r="AF102" s="310" t="s">
        <v>5537</v>
      </c>
      <c r="AG102" s="314">
        <v>45909</v>
      </c>
      <c r="AH102" s="310"/>
      <c r="AI102" s="310" t="s">
        <v>5811</v>
      </c>
      <c r="AJ102" s="314">
        <v>45947</v>
      </c>
      <c r="AK102" s="218" t="s">
        <v>10792</v>
      </c>
      <c r="AL102" s="310"/>
      <c r="AM102" s="310"/>
      <c r="AN102" s="310"/>
      <c r="AO102" s="310" t="s">
        <v>5811</v>
      </c>
      <c r="AP102" s="314">
        <v>45951</v>
      </c>
      <c r="AQ102" s="218" t="s">
        <v>10858</v>
      </c>
      <c r="AR102" s="310"/>
      <c r="AS102" s="310"/>
      <c r="AT102" s="310"/>
      <c r="AU102" s="310"/>
      <c r="AV102" s="310"/>
      <c r="AW102" s="310"/>
      <c r="AX102" s="310"/>
      <c r="AY102" s="310"/>
      <c r="AZ102" s="310"/>
    </row>
    <row r="103" spans="1:52" s="77" customFormat="1" ht="15" x14ac:dyDescent="0.25">
      <c r="A103" s="310" t="s">
        <v>8263</v>
      </c>
      <c r="B103" s="310">
        <f t="shared" si="11"/>
        <v>1</v>
      </c>
      <c r="C103" s="310" t="str">
        <f t="shared" si="12"/>
        <v/>
      </c>
      <c r="D103" s="310" t="s">
        <v>9443</v>
      </c>
      <c r="E103" s="311" t="s">
        <v>9433</v>
      </c>
      <c r="F103" s="303">
        <f t="shared" si="20"/>
        <v>45951</v>
      </c>
      <c r="G103" s="302" t="str">
        <f t="shared" si="18"/>
        <v>B</v>
      </c>
      <c r="H103" s="302" t="str">
        <f t="shared" si="19"/>
        <v>MR_DER-1302_25</v>
      </c>
      <c r="I103" s="312" t="str">
        <f>IF(F103="NE",F103,IF(INDEX(K103:CP103,,MATCH(F103,K103:CP103,0)+3)&lt;&gt;0,INDEX(K103:CP103,,MATCH(F103,K103:CP103,0)+3),"ND"))</f>
        <v>ND</v>
      </c>
      <c r="J103" s="312" t="str">
        <f>IF(G103="NE",G103,IF(INDEX(K103:CQ103,,MATCH(G103,K103:CQ103,0)+3)&lt;&gt;0,INDEX(K103:CQ103,,MATCH(G103,K103:CQ103,0)+3),"ND"))</f>
        <v>ND</v>
      </c>
      <c r="K103" s="313" t="s">
        <v>3730</v>
      </c>
      <c r="L103" s="314">
        <v>45806</v>
      </c>
      <c r="M103" s="218" t="s">
        <v>9453</v>
      </c>
      <c r="N103" s="310" t="s">
        <v>5536</v>
      </c>
      <c r="O103" s="314">
        <v>45849</v>
      </c>
      <c r="P103" s="310"/>
      <c r="Q103" s="313" t="s">
        <v>3765</v>
      </c>
      <c r="R103" s="314">
        <v>45883</v>
      </c>
      <c r="S103" s="218" t="s">
        <v>9780</v>
      </c>
      <c r="T103" s="310" t="s">
        <v>5538</v>
      </c>
      <c r="U103" s="314">
        <v>45884</v>
      </c>
      <c r="V103" s="310"/>
      <c r="W103" s="313" t="s">
        <v>3748</v>
      </c>
      <c r="X103" s="314">
        <v>45888</v>
      </c>
      <c r="Y103" s="218" t="s">
        <v>9828</v>
      </c>
      <c r="Z103" s="310"/>
      <c r="AA103" s="310"/>
      <c r="AB103" s="310"/>
      <c r="AC103" s="313" t="s">
        <v>5626</v>
      </c>
      <c r="AD103" s="314">
        <v>45908</v>
      </c>
      <c r="AE103" s="218" t="s">
        <v>10233</v>
      </c>
      <c r="AF103" s="310" t="s">
        <v>5537</v>
      </c>
      <c r="AG103" s="314">
        <v>45909</v>
      </c>
      <c r="AH103" s="310"/>
      <c r="AI103" s="310" t="s">
        <v>5811</v>
      </c>
      <c r="AJ103" s="314">
        <v>45947</v>
      </c>
      <c r="AK103" s="218" t="s">
        <v>10792</v>
      </c>
      <c r="AL103" s="310"/>
      <c r="AM103" s="310"/>
      <c r="AN103" s="310"/>
      <c r="AO103" s="310" t="s">
        <v>5811</v>
      </c>
      <c r="AP103" s="314">
        <v>45951</v>
      </c>
      <c r="AQ103" s="218" t="s">
        <v>10858</v>
      </c>
      <c r="AR103" s="310"/>
      <c r="AS103" s="310"/>
      <c r="AT103" s="310"/>
      <c r="AU103" s="310"/>
      <c r="AV103" s="310"/>
      <c r="AW103" s="310"/>
      <c r="AX103" s="310"/>
      <c r="AY103" s="310"/>
      <c r="AZ103" s="310"/>
    </row>
    <row r="104" spans="1:52" s="77" customFormat="1" ht="15" x14ac:dyDescent="0.25">
      <c r="A104" s="310" t="s">
        <v>8263</v>
      </c>
      <c r="B104" s="310">
        <f t="shared" si="11"/>
        <v>1</v>
      </c>
      <c r="C104" s="310" t="str">
        <f t="shared" si="12"/>
        <v/>
      </c>
      <c r="D104" s="310" t="s">
        <v>9444</v>
      </c>
      <c r="E104" s="311" t="s">
        <v>4148</v>
      </c>
      <c r="F104" s="303">
        <f t="shared" si="20"/>
        <v>45951</v>
      </c>
      <c r="G104" s="302" t="str">
        <f t="shared" si="18"/>
        <v>B</v>
      </c>
      <c r="H104" s="302" t="str">
        <f t="shared" si="19"/>
        <v>MR_DER-1302_25</v>
      </c>
      <c r="I104" s="312" t="str">
        <f t="shared" si="15"/>
        <v>ND</v>
      </c>
      <c r="J104" s="312" t="str">
        <f t="shared" si="16"/>
        <v>ND</v>
      </c>
      <c r="K104" s="313" t="s">
        <v>3730</v>
      </c>
      <c r="L104" s="314">
        <v>45806</v>
      </c>
      <c r="M104" s="218" t="s">
        <v>9453</v>
      </c>
      <c r="N104" s="310" t="s">
        <v>5536</v>
      </c>
      <c r="O104" s="314">
        <v>45849</v>
      </c>
      <c r="P104" s="310"/>
      <c r="Q104" s="313" t="s">
        <v>3765</v>
      </c>
      <c r="R104" s="314">
        <v>45883</v>
      </c>
      <c r="S104" s="218" t="s">
        <v>9780</v>
      </c>
      <c r="T104" s="310" t="s">
        <v>5538</v>
      </c>
      <c r="U104" s="314">
        <v>45884</v>
      </c>
      <c r="V104" s="310"/>
      <c r="W104" s="313" t="s">
        <v>3748</v>
      </c>
      <c r="X104" s="314">
        <v>45888</v>
      </c>
      <c r="Y104" s="218" t="s">
        <v>9828</v>
      </c>
      <c r="Z104" s="310"/>
      <c r="AA104" s="310"/>
      <c r="AB104" s="310"/>
      <c r="AC104" s="313" t="s">
        <v>5626</v>
      </c>
      <c r="AD104" s="314">
        <v>45908</v>
      </c>
      <c r="AE104" s="218" t="s">
        <v>10233</v>
      </c>
      <c r="AF104" s="310" t="s">
        <v>5537</v>
      </c>
      <c r="AG104" s="314">
        <v>45909</v>
      </c>
      <c r="AH104" s="310"/>
      <c r="AI104" s="310" t="s">
        <v>5811</v>
      </c>
      <c r="AJ104" s="314">
        <v>45947</v>
      </c>
      <c r="AK104" s="218" t="s">
        <v>10792</v>
      </c>
      <c r="AL104" s="310"/>
      <c r="AM104" s="310"/>
      <c r="AN104" s="310"/>
      <c r="AO104" s="310" t="s">
        <v>5811</v>
      </c>
      <c r="AP104" s="314">
        <v>45951</v>
      </c>
      <c r="AQ104" s="218" t="s">
        <v>10858</v>
      </c>
      <c r="AR104" s="310"/>
      <c r="AS104" s="310"/>
      <c r="AT104" s="310"/>
      <c r="AU104" s="310"/>
      <c r="AV104" s="310"/>
      <c r="AW104" s="310"/>
      <c r="AX104" s="310"/>
      <c r="AY104" s="310"/>
      <c r="AZ104" s="310"/>
    </row>
    <row r="105" spans="1:52" s="77" customFormat="1" ht="15" x14ac:dyDescent="0.25">
      <c r="A105" s="310" t="s">
        <v>8263</v>
      </c>
      <c r="B105" s="310">
        <f t="shared" si="11"/>
        <v>1</v>
      </c>
      <c r="C105" s="310" t="str">
        <f t="shared" si="12"/>
        <v/>
      </c>
      <c r="D105" s="310" t="s">
        <v>9445</v>
      </c>
      <c r="E105" s="311" t="s">
        <v>4149</v>
      </c>
      <c r="F105" s="303">
        <f t="shared" si="20"/>
        <v>45951</v>
      </c>
      <c r="G105" s="302" t="str">
        <f t="shared" si="18"/>
        <v>B</v>
      </c>
      <c r="H105" s="302" t="str">
        <f t="shared" si="19"/>
        <v>MR_DER-1302_25</v>
      </c>
      <c r="I105" s="312" t="str">
        <f t="shared" si="15"/>
        <v>ND</v>
      </c>
      <c r="J105" s="312" t="str">
        <f t="shared" si="16"/>
        <v>ND</v>
      </c>
      <c r="K105" s="313" t="s">
        <v>3730</v>
      </c>
      <c r="L105" s="314">
        <v>45806</v>
      </c>
      <c r="M105" s="218" t="s">
        <v>9453</v>
      </c>
      <c r="N105" s="310" t="s">
        <v>5536</v>
      </c>
      <c r="O105" s="314">
        <v>45849</v>
      </c>
      <c r="P105" s="310"/>
      <c r="Q105" s="313" t="s">
        <v>3765</v>
      </c>
      <c r="R105" s="314">
        <v>45883</v>
      </c>
      <c r="S105" s="218" t="s">
        <v>9780</v>
      </c>
      <c r="T105" s="310" t="s">
        <v>5538</v>
      </c>
      <c r="U105" s="314">
        <v>45884</v>
      </c>
      <c r="V105" s="310"/>
      <c r="W105" s="313" t="s">
        <v>3748</v>
      </c>
      <c r="X105" s="314">
        <v>45888</v>
      </c>
      <c r="Y105" s="218" t="s">
        <v>9828</v>
      </c>
      <c r="Z105" s="310"/>
      <c r="AA105" s="310"/>
      <c r="AB105" s="310"/>
      <c r="AC105" s="313" t="s">
        <v>5626</v>
      </c>
      <c r="AD105" s="314">
        <v>45908</v>
      </c>
      <c r="AE105" s="218" t="s">
        <v>10233</v>
      </c>
      <c r="AF105" s="310" t="s">
        <v>5537</v>
      </c>
      <c r="AG105" s="314">
        <v>45909</v>
      </c>
      <c r="AH105" s="310"/>
      <c r="AI105" s="310" t="s">
        <v>5811</v>
      </c>
      <c r="AJ105" s="314">
        <v>45947</v>
      </c>
      <c r="AK105" s="218" t="s">
        <v>10792</v>
      </c>
      <c r="AL105" s="310"/>
      <c r="AM105" s="310"/>
      <c r="AN105" s="310"/>
      <c r="AO105" s="310" t="s">
        <v>5811</v>
      </c>
      <c r="AP105" s="314">
        <v>45951</v>
      </c>
      <c r="AQ105" s="218" t="s">
        <v>10858</v>
      </c>
      <c r="AR105" s="310"/>
      <c r="AS105" s="310"/>
      <c r="AT105" s="310"/>
      <c r="AU105" s="310"/>
      <c r="AV105" s="310"/>
      <c r="AW105" s="310"/>
      <c r="AX105" s="310"/>
      <c r="AY105" s="310"/>
      <c r="AZ105" s="310"/>
    </row>
    <row r="106" spans="1:52" s="77" customFormat="1" ht="15" x14ac:dyDescent="0.25">
      <c r="A106" s="310" t="s">
        <v>8263</v>
      </c>
      <c r="B106" s="310">
        <f t="shared" si="11"/>
        <v>1</v>
      </c>
      <c r="C106" s="310" t="str">
        <f t="shared" si="12"/>
        <v/>
      </c>
      <c r="D106" s="310" t="s">
        <v>9446</v>
      </c>
      <c r="E106" s="311" t="s">
        <v>4150</v>
      </c>
      <c r="F106" s="303">
        <f t="shared" si="20"/>
        <v>45951</v>
      </c>
      <c r="G106" s="302" t="str">
        <f t="shared" si="18"/>
        <v>B</v>
      </c>
      <c r="H106" s="302" t="str">
        <f t="shared" si="19"/>
        <v>MR_DER-1302_25</v>
      </c>
      <c r="I106" s="312" t="str">
        <f t="shared" si="15"/>
        <v>ND</v>
      </c>
      <c r="J106" s="312" t="str">
        <f t="shared" si="16"/>
        <v>ND</v>
      </c>
      <c r="K106" s="313" t="s">
        <v>3730</v>
      </c>
      <c r="L106" s="314">
        <v>45806</v>
      </c>
      <c r="M106" s="218" t="s">
        <v>9453</v>
      </c>
      <c r="N106" s="310" t="s">
        <v>5536</v>
      </c>
      <c r="O106" s="314">
        <v>45849</v>
      </c>
      <c r="P106" s="310"/>
      <c r="Q106" s="313" t="s">
        <v>3765</v>
      </c>
      <c r="R106" s="314">
        <v>45883</v>
      </c>
      <c r="S106" s="218" t="s">
        <v>9780</v>
      </c>
      <c r="T106" s="310" t="s">
        <v>5538</v>
      </c>
      <c r="U106" s="314">
        <v>45884</v>
      </c>
      <c r="V106" s="310"/>
      <c r="W106" s="313" t="s">
        <v>3748</v>
      </c>
      <c r="X106" s="314">
        <v>45888</v>
      </c>
      <c r="Y106" s="218" t="s">
        <v>9828</v>
      </c>
      <c r="Z106" s="310"/>
      <c r="AA106" s="310"/>
      <c r="AB106" s="310"/>
      <c r="AC106" s="313" t="s">
        <v>5626</v>
      </c>
      <c r="AD106" s="314">
        <v>45908</v>
      </c>
      <c r="AE106" s="218" t="s">
        <v>10233</v>
      </c>
      <c r="AF106" s="310" t="s">
        <v>5537</v>
      </c>
      <c r="AG106" s="314">
        <v>45909</v>
      </c>
      <c r="AH106" s="310"/>
      <c r="AI106" s="310" t="s">
        <v>5811</v>
      </c>
      <c r="AJ106" s="314">
        <v>45947</v>
      </c>
      <c r="AK106" s="218" t="s">
        <v>10792</v>
      </c>
      <c r="AL106" s="310"/>
      <c r="AM106" s="310"/>
      <c r="AN106" s="310"/>
      <c r="AO106" s="310" t="s">
        <v>5811</v>
      </c>
      <c r="AP106" s="314">
        <v>45951</v>
      </c>
      <c r="AQ106" s="218" t="s">
        <v>10858</v>
      </c>
      <c r="AR106" s="310"/>
      <c r="AS106" s="310"/>
      <c r="AT106" s="310"/>
      <c r="AU106" s="310"/>
      <c r="AV106" s="310"/>
      <c r="AW106" s="310"/>
      <c r="AX106" s="310"/>
      <c r="AY106" s="310"/>
      <c r="AZ106" s="310"/>
    </row>
    <row r="107" spans="1:52" s="77" customFormat="1" ht="15" x14ac:dyDescent="0.25">
      <c r="A107" s="310" t="s">
        <v>8263</v>
      </c>
      <c r="B107" s="310">
        <f t="shared" si="11"/>
        <v>1</v>
      </c>
      <c r="C107" s="310" t="str">
        <f t="shared" si="12"/>
        <v/>
      </c>
      <c r="D107" s="310" t="s">
        <v>9447</v>
      </c>
      <c r="E107" s="311" t="s">
        <v>9434</v>
      </c>
      <c r="F107" s="303">
        <f t="shared" si="20"/>
        <v>45951</v>
      </c>
      <c r="G107" s="302" t="str">
        <f t="shared" si="18"/>
        <v>B</v>
      </c>
      <c r="H107" s="302" t="str">
        <f t="shared" si="19"/>
        <v>MR_DER-1302_25</v>
      </c>
      <c r="I107" s="312" t="str">
        <f t="shared" ref="I107:I112" si="21">IF(F107="NE",F107,IF(INDEX(K107:CP107,,MATCH(F107,K107:CP107,0)+3)&lt;&gt;0,INDEX(K107:CP107,,MATCH(F107,K107:CP107,0)+3),"ND"))</f>
        <v>ND</v>
      </c>
      <c r="J107" s="312" t="str">
        <f t="shared" ref="J107:J112" si="22">IF(G107="NE",G107,IF(INDEX(K107:CQ107,,MATCH(G107,K107:CQ107,0)+3)&lt;&gt;0,INDEX(K107:CQ107,,MATCH(G107,K107:CQ107,0)+3),"ND"))</f>
        <v>ND</v>
      </c>
      <c r="K107" s="313" t="s">
        <v>3730</v>
      </c>
      <c r="L107" s="314">
        <v>45806</v>
      </c>
      <c r="M107" s="218" t="s">
        <v>9453</v>
      </c>
      <c r="N107" s="310" t="s">
        <v>5536</v>
      </c>
      <c r="O107" s="314">
        <v>45849</v>
      </c>
      <c r="P107" s="310"/>
      <c r="Q107" s="313" t="s">
        <v>3765</v>
      </c>
      <c r="R107" s="314">
        <v>45883</v>
      </c>
      <c r="S107" s="218" t="s">
        <v>9780</v>
      </c>
      <c r="T107" s="310" t="s">
        <v>5538</v>
      </c>
      <c r="U107" s="314">
        <v>45884</v>
      </c>
      <c r="V107" s="310"/>
      <c r="W107" s="313" t="s">
        <v>3748</v>
      </c>
      <c r="X107" s="314">
        <v>45888</v>
      </c>
      <c r="Y107" s="218" t="s">
        <v>9828</v>
      </c>
      <c r="Z107" s="310"/>
      <c r="AA107" s="310"/>
      <c r="AB107" s="310"/>
      <c r="AC107" s="313" t="s">
        <v>5626</v>
      </c>
      <c r="AD107" s="314">
        <v>45908</v>
      </c>
      <c r="AE107" s="218" t="s">
        <v>10233</v>
      </c>
      <c r="AF107" s="310" t="s">
        <v>5537</v>
      </c>
      <c r="AG107" s="314">
        <v>45909</v>
      </c>
      <c r="AH107" s="310"/>
      <c r="AI107" s="310" t="s">
        <v>5811</v>
      </c>
      <c r="AJ107" s="314">
        <v>45947</v>
      </c>
      <c r="AK107" s="218" t="s">
        <v>10792</v>
      </c>
      <c r="AL107" s="310"/>
      <c r="AM107" s="310"/>
      <c r="AN107" s="310"/>
      <c r="AO107" s="310" t="s">
        <v>5811</v>
      </c>
      <c r="AP107" s="314">
        <v>45951</v>
      </c>
      <c r="AQ107" s="218" t="s">
        <v>10858</v>
      </c>
      <c r="AR107" s="310"/>
      <c r="AS107" s="310"/>
      <c r="AT107" s="310"/>
      <c r="AU107" s="310"/>
      <c r="AV107" s="310"/>
      <c r="AW107" s="310"/>
      <c r="AX107" s="310"/>
      <c r="AY107" s="310"/>
      <c r="AZ107" s="310"/>
    </row>
    <row r="108" spans="1:52" s="77" customFormat="1" ht="15" x14ac:dyDescent="0.25">
      <c r="A108" s="310" t="s">
        <v>8263</v>
      </c>
      <c r="B108" s="310">
        <f t="shared" si="11"/>
        <v>1</v>
      </c>
      <c r="C108" s="310" t="str">
        <f t="shared" si="12"/>
        <v/>
      </c>
      <c r="D108" s="310" t="s">
        <v>9448</v>
      </c>
      <c r="E108" s="311" t="s">
        <v>9435</v>
      </c>
      <c r="F108" s="303">
        <f t="shared" si="20"/>
        <v>45951</v>
      </c>
      <c r="G108" s="302" t="str">
        <f t="shared" si="18"/>
        <v>B</v>
      </c>
      <c r="H108" s="302" t="str">
        <f t="shared" si="19"/>
        <v>MR_DER-1302_25</v>
      </c>
      <c r="I108" s="312" t="str">
        <f t="shared" si="21"/>
        <v>ND</v>
      </c>
      <c r="J108" s="312" t="str">
        <f t="shared" si="22"/>
        <v>ND</v>
      </c>
      <c r="K108" s="313" t="s">
        <v>3730</v>
      </c>
      <c r="L108" s="314">
        <v>45806</v>
      </c>
      <c r="M108" s="218" t="s">
        <v>9453</v>
      </c>
      <c r="N108" s="310" t="s">
        <v>5536</v>
      </c>
      <c r="O108" s="314">
        <v>45849</v>
      </c>
      <c r="P108" s="310"/>
      <c r="Q108" s="313" t="s">
        <v>3765</v>
      </c>
      <c r="R108" s="314">
        <v>45883</v>
      </c>
      <c r="S108" s="218" t="s">
        <v>9780</v>
      </c>
      <c r="T108" s="310" t="s">
        <v>5538</v>
      </c>
      <c r="U108" s="314">
        <v>45884</v>
      </c>
      <c r="V108" s="310"/>
      <c r="W108" s="313" t="s">
        <v>3748</v>
      </c>
      <c r="X108" s="314">
        <v>45888</v>
      </c>
      <c r="Y108" s="218" t="s">
        <v>9828</v>
      </c>
      <c r="Z108" s="310"/>
      <c r="AA108" s="310"/>
      <c r="AB108" s="310"/>
      <c r="AC108" s="313" t="s">
        <v>5626</v>
      </c>
      <c r="AD108" s="314">
        <v>45908</v>
      </c>
      <c r="AE108" s="218" t="s">
        <v>10233</v>
      </c>
      <c r="AF108" s="310" t="s">
        <v>5537</v>
      </c>
      <c r="AG108" s="314">
        <v>45909</v>
      </c>
      <c r="AH108" s="310"/>
      <c r="AI108" s="310" t="s">
        <v>5811</v>
      </c>
      <c r="AJ108" s="314">
        <v>45947</v>
      </c>
      <c r="AK108" s="218" t="s">
        <v>10792</v>
      </c>
      <c r="AL108" s="310"/>
      <c r="AM108" s="310"/>
      <c r="AN108" s="310"/>
      <c r="AO108" s="310" t="s">
        <v>5811</v>
      </c>
      <c r="AP108" s="314">
        <v>45951</v>
      </c>
      <c r="AQ108" s="218" t="s">
        <v>10858</v>
      </c>
      <c r="AR108" s="310"/>
      <c r="AS108" s="310"/>
      <c r="AT108" s="310"/>
      <c r="AU108" s="310"/>
      <c r="AV108" s="310"/>
      <c r="AW108" s="310"/>
      <c r="AX108" s="310"/>
      <c r="AY108" s="310"/>
      <c r="AZ108" s="310"/>
    </row>
    <row r="109" spans="1:52" s="77" customFormat="1" ht="15" x14ac:dyDescent="0.25">
      <c r="A109" s="310" t="s">
        <v>8263</v>
      </c>
      <c r="B109" s="310">
        <f t="shared" si="11"/>
        <v>1</v>
      </c>
      <c r="C109" s="310" t="str">
        <f t="shared" si="12"/>
        <v/>
      </c>
      <c r="D109" s="310" t="s">
        <v>9449</v>
      </c>
      <c r="E109" s="311" t="s">
        <v>9436</v>
      </c>
      <c r="F109" s="303">
        <f t="shared" si="20"/>
        <v>45951</v>
      </c>
      <c r="G109" s="302" t="str">
        <f t="shared" si="18"/>
        <v>B</v>
      </c>
      <c r="H109" s="302" t="str">
        <f t="shared" si="19"/>
        <v>MR_DER-1302_25</v>
      </c>
      <c r="I109" s="312" t="str">
        <f t="shared" si="21"/>
        <v>ND</v>
      </c>
      <c r="J109" s="312" t="str">
        <f t="shared" si="22"/>
        <v>ND</v>
      </c>
      <c r="K109" s="313" t="s">
        <v>3730</v>
      </c>
      <c r="L109" s="314">
        <v>45806</v>
      </c>
      <c r="M109" s="218" t="s">
        <v>9453</v>
      </c>
      <c r="N109" s="310" t="s">
        <v>5536</v>
      </c>
      <c r="O109" s="314">
        <v>45849</v>
      </c>
      <c r="P109" s="310"/>
      <c r="Q109" s="313" t="s">
        <v>3765</v>
      </c>
      <c r="R109" s="314">
        <v>45883</v>
      </c>
      <c r="S109" s="218" t="s">
        <v>9780</v>
      </c>
      <c r="T109" s="310" t="s">
        <v>5538</v>
      </c>
      <c r="U109" s="314">
        <v>45884</v>
      </c>
      <c r="V109" s="310"/>
      <c r="W109" s="313" t="s">
        <v>3748</v>
      </c>
      <c r="X109" s="314">
        <v>45888</v>
      </c>
      <c r="Y109" s="218" t="s">
        <v>9828</v>
      </c>
      <c r="Z109" s="310"/>
      <c r="AA109" s="310"/>
      <c r="AB109" s="310"/>
      <c r="AC109" s="313" t="s">
        <v>5626</v>
      </c>
      <c r="AD109" s="314">
        <v>45908</v>
      </c>
      <c r="AE109" s="218" t="s">
        <v>10233</v>
      </c>
      <c r="AF109" s="310" t="s">
        <v>5537</v>
      </c>
      <c r="AG109" s="314">
        <v>45909</v>
      </c>
      <c r="AH109" s="310"/>
      <c r="AI109" s="310" t="s">
        <v>5811</v>
      </c>
      <c r="AJ109" s="314">
        <v>45947</v>
      </c>
      <c r="AK109" s="218" t="s">
        <v>10792</v>
      </c>
      <c r="AL109" s="310"/>
      <c r="AM109" s="310"/>
      <c r="AN109" s="310"/>
      <c r="AO109" s="310" t="s">
        <v>5811</v>
      </c>
      <c r="AP109" s="314">
        <v>45951</v>
      </c>
      <c r="AQ109" s="218" t="s">
        <v>10858</v>
      </c>
      <c r="AR109" s="310"/>
      <c r="AS109" s="310"/>
      <c r="AT109" s="310"/>
      <c r="AU109" s="310"/>
      <c r="AV109" s="310"/>
      <c r="AW109" s="310"/>
      <c r="AX109" s="310"/>
      <c r="AY109" s="310"/>
      <c r="AZ109" s="310"/>
    </row>
    <row r="110" spans="1:52" s="77" customFormat="1" ht="15" x14ac:dyDescent="0.25">
      <c r="A110" s="310" t="s">
        <v>8263</v>
      </c>
      <c r="B110" s="310">
        <f t="shared" si="11"/>
        <v>1</v>
      </c>
      <c r="C110" s="310" t="str">
        <f t="shared" si="12"/>
        <v/>
      </c>
      <c r="D110" s="310" t="s">
        <v>9450</v>
      </c>
      <c r="E110" s="311" t="s">
        <v>9437</v>
      </c>
      <c r="F110" s="303">
        <f t="shared" si="20"/>
        <v>45951</v>
      </c>
      <c r="G110" s="302" t="str">
        <f t="shared" si="18"/>
        <v>B</v>
      </c>
      <c r="H110" s="302" t="str">
        <f t="shared" si="19"/>
        <v>MR_DER-1302_25</v>
      </c>
      <c r="I110" s="312" t="str">
        <f t="shared" si="21"/>
        <v>ND</v>
      </c>
      <c r="J110" s="312" t="str">
        <f t="shared" si="22"/>
        <v>ND</v>
      </c>
      <c r="K110" s="313" t="s">
        <v>3730</v>
      </c>
      <c r="L110" s="314">
        <v>45806</v>
      </c>
      <c r="M110" s="218" t="s">
        <v>9453</v>
      </c>
      <c r="N110" s="310" t="s">
        <v>5536</v>
      </c>
      <c r="O110" s="314">
        <v>45849</v>
      </c>
      <c r="P110" s="310"/>
      <c r="Q110" s="313" t="s">
        <v>3765</v>
      </c>
      <c r="R110" s="314">
        <v>45883</v>
      </c>
      <c r="S110" s="218" t="s">
        <v>9780</v>
      </c>
      <c r="T110" s="310" t="s">
        <v>5538</v>
      </c>
      <c r="U110" s="314">
        <v>45884</v>
      </c>
      <c r="V110" s="310"/>
      <c r="W110" s="313" t="s">
        <v>3748</v>
      </c>
      <c r="X110" s="314">
        <v>45888</v>
      </c>
      <c r="Y110" s="218" t="s">
        <v>9828</v>
      </c>
      <c r="Z110" s="310"/>
      <c r="AA110" s="310"/>
      <c r="AB110" s="310"/>
      <c r="AC110" s="313" t="s">
        <v>5626</v>
      </c>
      <c r="AD110" s="314">
        <v>45908</v>
      </c>
      <c r="AE110" s="218" t="s">
        <v>10233</v>
      </c>
      <c r="AF110" s="310" t="s">
        <v>5537</v>
      </c>
      <c r="AG110" s="314">
        <v>45909</v>
      </c>
      <c r="AH110" s="310"/>
      <c r="AI110" s="310" t="s">
        <v>5811</v>
      </c>
      <c r="AJ110" s="314">
        <v>45947</v>
      </c>
      <c r="AK110" s="218" t="s">
        <v>10792</v>
      </c>
      <c r="AL110" s="310"/>
      <c r="AM110" s="310"/>
      <c r="AN110" s="310"/>
      <c r="AO110" s="310" t="s">
        <v>5811</v>
      </c>
      <c r="AP110" s="314">
        <v>45951</v>
      </c>
      <c r="AQ110" s="218" t="s">
        <v>10858</v>
      </c>
      <c r="AR110" s="310"/>
      <c r="AS110" s="310"/>
      <c r="AT110" s="310"/>
      <c r="AU110" s="310"/>
      <c r="AV110" s="310"/>
      <c r="AW110" s="310"/>
      <c r="AX110" s="310"/>
      <c r="AY110" s="310"/>
      <c r="AZ110" s="310"/>
    </row>
    <row r="111" spans="1:52" s="77" customFormat="1" ht="15" x14ac:dyDescent="0.25">
      <c r="A111" s="310" t="s">
        <v>8263</v>
      </c>
      <c r="B111" s="310">
        <f t="shared" si="11"/>
        <v>1</v>
      </c>
      <c r="C111" s="310" t="str">
        <f t="shared" si="12"/>
        <v/>
      </c>
      <c r="D111" s="310" t="s">
        <v>9451</v>
      </c>
      <c r="E111" s="311" t="s">
        <v>9438</v>
      </c>
      <c r="F111" s="303">
        <f t="shared" si="20"/>
        <v>45951</v>
      </c>
      <c r="G111" s="302" t="str">
        <f t="shared" si="18"/>
        <v>B</v>
      </c>
      <c r="H111" s="302" t="str">
        <f t="shared" si="19"/>
        <v>MR_DER-1302_25</v>
      </c>
      <c r="I111" s="312" t="str">
        <f t="shared" si="21"/>
        <v>ND</v>
      </c>
      <c r="J111" s="312" t="str">
        <f t="shared" si="22"/>
        <v>ND</v>
      </c>
      <c r="K111" s="313" t="s">
        <v>3730</v>
      </c>
      <c r="L111" s="314">
        <v>45806</v>
      </c>
      <c r="M111" s="218" t="s">
        <v>9453</v>
      </c>
      <c r="N111" s="310" t="s">
        <v>5536</v>
      </c>
      <c r="O111" s="314">
        <v>45849</v>
      </c>
      <c r="P111" s="310"/>
      <c r="Q111" s="313" t="s">
        <v>3765</v>
      </c>
      <c r="R111" s="314">
        <v>45883</v>
      </c>
      <c r="S111" s="218" t="s">
        <v>9780</v>
      </c>
      <c r="T111" s="310" t="s">
        <v>5538</v>
      </c>
      <c r="U111" s="314">
        <v>45884</v>
      </c>
      <c r="V111" s="310"/>
      <c r="W111" s="313" t="s">
        <v>3748</v>
      </c>
      <c r="X111" s="314">
        <v>45888</v>
      </c>
      <c r="Y111" s="218" t="s">
        <v>9828</v>
      </c>
      <c r="Z111" s="310"/>
      <c r="AA111" s="310"/>
      <c r="AB111" s="310"/>
      <c r="AC111" s="313" t="s">
        <v>5626</v>
      </c>
      <c r="AD111" s="314">
        <v>45908</v>
      </c>
      <c r="AE111" s="218" t="s">
        <v>10233</v>
      </c>
      <c r="AF111" s="310" t="s">
        <v>5537</v>
      </c>
      <c r="AG111" s="314">
        <v>45909</v>
      </c>
      <c r="AH111" s="310"/>
      <c r="AI111" s="310" t="s">
        <v>5811</v>
      </c>
      <c r="AJ111" s="314">
        <v>45947</v>
      </c>
      <c r="AK111" s="218" t="s">
        <v>10792</v>
      </c>
      <c r="AL111" s="310"/>
      <c r="AM111" s="310"/>
      <c r="AN111" s="310"/>
      <c r="AO111" s="310" t="s">
        <v>5811</v>
      </c>
      <c r="AP111" s="314">
        <v>45951</v>
      </c>
      <c r="AQ111" s="218" t="s">
        <v>10858</v>
      </c>
      <c r="AR111" s="310"/>
      <c r="AS111" s="310"/>
      <c r="AT111" s="310"/>
      <c r="AU111" s="310"/>
      <c r="AV111" s="310"/>
      <c r="AW111" s="310"/>
      <c r="AX111" s="310"/>
      <c r="AY111" s="310"/>
      <c r="AZ111" s="310"/>
    </row>
    <row r="112" spans="1:52" s="77" customFormat="1" ht="15" x14ac:dyDescent="0.25">
      <c r="A112" s="310" t="s">
        <v>8263</v>
      </c>
      <c r="B112" s="310">
        <f t="shared" si="11"/>
        <v>1</v>
      </c>
      <c r="C112" s="310" t="str">
        <f t="shared" si="12"/>
        <v/>
      </c>
      <c r="D112" s="310" t="s">
        <v>9452</v>
      </c>
      <c r="E112" s="311" t="s">
        <v>9439</v>
      </c>
      <c r="F112" s="303">
        <f t="shared" si="20"/>
        <v>45951</v>
      </c>
      <c r="G112" s="302" t="str">
        <f t="shared" si="18"/>
        <v>B</v>
      </c>
      <c r="H112" s="302" t="str">
        <f t="shared" si="19"/>
        <v>MR_DER-1302_25</v>
      </c>
      <c r="I112" s="312" t="str">
        <f t="shared" si="21"/>
        <v>ND</v>
      </c>
      <c r="J112" s="312" t="str">
        <f t="shared" si="22"/>
        <v>ND</v>
      </c>
      <c r="K112" s="313" t="s">
        <v>3730</v>
      </c>
      <c r="L112" s="314">
        <v>45806</v>
      </c>
      <c r="M112" s="218" t="s">
        <v>9453</v>
      </c>
      <c r="N112" s="310" t="s">
        <v>5536</v>
      </c>
      <c r="O112" s="314">
        <v>45849</v>
      </c>
      <c r="P112" s="310"/>
      <c r="Q112" s="313" t="s">
        <v>3765</v>
      </c>
      <c r="R112" s="314">
        <v>45883</v>
      </c>
      <c r="S112" s="218" t="s">
        <v>9780</v>
      </c>
      <c r="T112" s="310" t="s">
        <v>5537</v>
      </c>
      <c r="U112" s="314">
        <v>45884</v>
      </c>
      <c r="V112" s="310"/>
      <c r="W112" s="313" t="s">
        <v>3748</v>
      </c>
      <c r="X112" s="314">
        <v>45888</v>
      </c>
      <c r="Y112" s="218" t="s">
        <v>9828</v>
      </c>
      <c r="Z112" s="310"/>
      <c r="AA112" s="310"/>
      <c r="AB112" s="310"/>
      <c r="AC112" s="313" t="s">
        <v>5626</v>
      </c>
      <c r="AD112" s="314">
        <v>45908</v>
      </c>
      <c r="AE112" s="218" t="s">
        <v>10233</v>
      </c>
      <c r="AF112" s="310" t="s">
        <v>5537</v>
      </c>
      <c r="AG112" s="314">
        <v>45909</v>
      </c>
      <c r="AH112" s="310"/>
      <c r="AI112" s="310" t="s">
        <v>5811</v>
      </c>
      <c r="AJ112" s="314">
        <v>45947</v>
      </c>
      <c r="AK112" s="218" t="s">
        <v>10792</v>
      </c>
      <c r="AL112" s="310"/>
      <c r="AM112" s="310"/>
      <c r="AN112" s="310"/>
      <c r="AO112" s="310" t="s">
        <v>5811</v>
      </c>
      <c r="AP112" s="314">
        <v>45951</v>
      </c>
      <c r="AQ112" s="218" t="s">
        <v>10858</v>
      </c>
      <c r="AR112" s="310"/>
      <c r="AS112" s="310"/>
      <c r="AT112" s="310"/>
      <c r="AU112" s="310"/>
      <c r="AV112" s="310"/>
      <c r="AW112" s="310"/>
      <c r="AX112" s="310"/>
      <c r="AY112" s="310"/>
      <c r="AZ112" s="310"/>
    </row>
    <row r="113" spans="1:61" s="77" customFormat="1" ht="15" x14ac:dyDescent="0.25">
      <c r="A113" s="301" t="s">
        <v>8263</v>
      </c>
      <c r="B113" s="310" t="str">
        <f t="shared" si="11"/>
        <v/>
      </c>
      <c r="C113" s="310">
        <f t="shared" si="12"/>
        <v>1</v>
      </c>
      <c r="D113" s="310" t="s">
        <v>7621</v>
      </c>
      <c r="E113" s="311" t="s">
        <v>4151</v>
      </c>
      <c r="F113" s="303">
        <f>IF(L113&lt;&gt;0,MAX(L113,R113,X113,AD113),"NE")</f>
        <v>45888</v>
      </c>
      <c r="G113" s="302" t="str">
        <f t="shared" si="18"/>
        <v>A</v>
      </c>
      <c r="H113" s="302" t="str">
        <f t="shared" si="19"/>
        <v>MR_DER-1142_25</v>
      </c>
      <c r="I113" s="312" t="str">
        <f t="shared" si="15"/>
        <v>ND</v>
      </c>
      <c r="J113" s="312" t="str">
        <f t="shared" si="16"/>
        <v>ND</v>
      </c>
      <c r="K113" s="313" t="s">
        <v>3730</v>
      </c>
      <c r="L113" s="314">
        <v>45806</v>
      </c>
      <c r="M113" s="218" t="s">
        <v>9453</v>
      </c>
      <c r="N113" s="310" t="s">
        <v>5536</v>
      </c>
      <c r="O113" s="314">
        <v>45849</v>
      </c>
      <c r="P113" s="310"/>
      <c r="Q113" s="313" t="s">
        <v>3765</v>
      </c>
      <c r="R113" s="314">
        <v>45883</v>
      </c>
      <c r="S113" s="218" t="s">
        <v>9780</v>
      </c>
      <c r="T113" s="310" t="s">
        <v>5537</v>
      </c>
      <c r="U113" s="314">
        <v>45884</v>
      </c>
      <c r="V113" s="310"/>
      <c r="W113" s="313" t="s">
        <v>3748</v>
      </c>
      <c r="X113" s="314">
        <v>45888</v>
      </c>
      <c r="Y113" s="218" t="s">
        <v>9828</v>
      </c>
      <c r="Z113" s="310"/>
      <c r="AA113" s="310"/>
      <c r="AB113" s="310"/>
      <c r="AC113" s="313"/>
      <c r="AD113" s="314"/>
      <c r="AE113" s="218"/>
      <c r="AF113" s="310"/>
      <c r="AG113" s="314"/>
      <c r="AH113" s="310"/>
      <c r="AI113" s="310"/>
      <c r="AJ113" s="314"/>
      <c r="AK113" s="218"/>
      <c r="AL113" s="310"/>
      <c r="AM113" s="310"/>
      <c r="AN113" s="310"/>
      <c r="AO113" s="310"/>
      <c r="AP113" s="310"/>
      <c r="AQ113" s="310"/>
      <c r="AR113" s="310"/>
      <c r="AS113" s="310"/>
      <c r="AT113" s="310"/>
      <c r="AU113" s="310"/>
      <c r="AV113" s="310"/>
      <c r="AW113" s="310"/>
      <c r="AX113" s="310"/>
      <c r="AY113" s="310"/>
      <c r="AZ113" s="310"/>
    </row>
    <row r="114" spans="1:61" s="77" customFormat="1" ht="15" x14ac:dyDescent="0.25">
      <c r="A114" s="310" t="s">
        <v>8263</v>
      </c>
      <c r="B114" s="310" t="str">
        <f t="shared" si="11"/>
        <v/>
      </c>
      <c r="C114" s="310" t="str">
        <f t="shared" si="12"/>
        <v/>
      </c>
      <c r="D114" s="310" t="s">
        <v>7622</v>
      </c>
      <c r="E114" s="311" t="s">
        <v>4152</v>
      </c>
      <c r="F114" s="303">
        <f>IF(L114&lt;&gt;0,MAX(L114,R114,X114,AD114,AJ114,AP114),"NE")</f>
        <v>45951</v>
      </c>
      <c r="G114" s="302" t="str">
        <f t="shared" si="18"/>
        <v>B</v>
      </c>
      <c r="H114" s="302" t="str">
        <f t="shared" si="19"/>
        <v>MR_DER-1302_25</v>
      </c>
      <c r="I114" s="312" t="str">
        <f t="shared" si="15"/>
        <v>ND</v>
      </c>
      <c r="J114" s="312" t="str">
        <f t="shared" si="16"/>
        <v>ND</v>
      </c>
      <c r="K114" s="313" t="s">
        <v>3730</v>
      </c>
      <c r="L114" s="314">
        <v>45806</v>
      </c>
      <c r="M114" s="218" t="s">
        <v>9453</v>
      </c>
      <c r="N114" s="310" t="s">
        <v>5536</v>
      </c>
      <c r="O114" s="314">
        <v>45849</v>
      </c>
      <c r="P114" s="310"/>
      <c r="Q114" s="313" t="s">
        <v>3765</v>
      </c>
      <c r="R114" s="314">
        <v>45883</v>
      </c>
      <c r="S114" s="218" t="s">
        <v>9780</v>
      </c>
      <c r="T114" s="310" t="s">
        <v>5537</v>
      </c>
      <c r="U114" s="314">
        <v>45884</v>
      </c>
      <c r="V114" s="310"/>
      <c r="W114" s="313" t="s">
        <v>3748</v>
      </c>
      <c r="X114" s="314">
        <v>45888</v>
      </c>
      <c r="Y114" s="218" t="s">
        <v>9828</v>
      </c>
      <c r="Z114" s="310"/>
      <c r="AA114" s="310"/>
      <c r="AB114" s="310"/>
      <c r="AC114" s="313" t="s">
        <v>5626</v>
      </c>
      <c r="AD114" s="314">
        <v>45908</v>
      </c>
      <c r="AE114" s="218" t="s">
        <v>10233</v>
      </c>
      <c r="AF114" s="310" t="s">
        <v>5537</v>
      </c>
      <c r="AG114" s="314">
        <v>45909</v>
      </c>
      <c r="AH114" s="310"/>
      <c r="AI114" s="310" t="s">
        <v>5811</v>
      </c>
      <c r="AJ114" s="314">
        <v>45947</v>
      </c>
      <c r="AK114" s="218" t="s">
        <v>10792</v>
      </c>
      <c r="AL114" s="310"/>
      <c r="AM114" s="310"/>
      <c r="AN114" s="310"/>
      <c r="AO114" s="310" t="s">
        <v>5811</v>
      </c>
      <c r="AP114" s="314">
        <v>45951</v>
      </c>
      <c r="AQ114" s="218" t="s">
        <v>10858</v>
      </c>
      <c r="AR114" s="310"/>
      <c r="AS114" s="310"/>
      <c r="AT114" s="310"/>
      <c r="AU114" s="310"/>
      <c r="AV114" s="310"/>
      <c r="AW114" s="310"/>
      <c r="AX114" s="310"/>
      <c r="AY114" s="310"/>
      <c r="AZ114" s="310"/>
    </row>
    <row r="115" spans="1:61" s="77" customFormat="1" x14ac:dyDescent="0.25">
      <c r="A115" s="318"/>
      <c r="B115" s="310" t="str">
        <f t="shared" si="11"/>
        <v/>
      </c>
      <c r="C115" s="310" t="str">
        <f t="shared" si="12"/>
        <v/>
      </c>
      <c r="D115" s="388"/>
      <c r="E115" s="365" t="s">
        <v>7524</v>
      </c>
      <c r="F115" s="319"/>
      <c r="G115" s="319"/>
      <c r="H115" s="319"/>
      <c r="I115" s="319"/>
      <c r="J115" s="319"/>
      <c r="K115" s="320"/>
      <c r="L115" s="320"/>
      <c r="M115" s="321"/>
      <c r="N115" s="322"/>
      <c r="O115" s="322"/>
      <c r="P115" s="322"/>
      <c r="Q115" s="320"/>
      <c r="R115" s="320"/>
      <c r="S115" s="321"/>
      <c r="T115" s="322"/>
      <c r="U115" s="322"/>
      <c r="V115" s="322"/>
      <c r="W115" s="320"/>
      <c r="X115" s="320"/>
      <c r="Y115" s="321"/>
      <c r="Z115" s="322"/>
      <c r="AA115" s="322"/>
      <c r="AB115" s="322"/>
      <c r="AC115" s="320"/>
      <c r="AD115" s="320"/>
      <c r="AE115" s="321"/>
      <c r="AF115" s="322"/>
      <c r="AG115" s="322"/>
      <c r="AH115" s="322"/>
      <c r="AI115" s="320"/>
      <c r="AJ115" s="320"/>
      <c r="AK115" s="321"/>
      <c r="AL115" s="322"/>
      <c r="AM115" s="322"/>
      <c r="AN115" s="322"/>
      <c r="AO115" s="320"/>
      <c r="AP115" s="320"/>
      <c r="AQ115" s="321"/>
      <c r="AR115" s="322"/>
      <c r="AS115" s="322"/>
      <c r="AT115" s="322"/>
      <c r="AU115" s="320"/>
      <c r="AV115" s="320"/>
      <c r="AW115" s="321"/>
      <c r="AX115" s="322"/>
      <c r="AY115" s="322"/>
      <c r="AZ115" s="322"/>
    </row>
    <row r="116" spans="1:61" s="110" customFormat="1" ht="15" x14ac:dyDescent="0.25">
      <c r="A116" s="301" t="s">
        <v>8263</v>
      </c>
      <c r="B116" s="310">
        <f t="shared" si="11"/>
        <v>1</v>
      </c>
      <c r="C116" s="310" t="str">
        <f t="shared" si="12"/>
        <v/>
      </c>
      <c r="D116" s="360" t="s">
        <v>8592</v>
      </c>
      <c r="E116" s="360" t="s">
        <v>9401</v>
      </c>
      <c r="F116" s="303">
        <f>IF(L116&lt;&gt;0,MAX(L116,R116,X116,AD116,AJ116),"NE")</f>
        <v>45672</v>
      </c>
      <c r="G116" s="302" t="str">
        <f t="shared" ref="G116:G147" si="23">IF($F116="","",INDEX($K116:$FI116,1,MATCH($F116,$K116:$FI116,)-1))</f>
        <v>A</v>
      </c>
      <c r="H116" s="1046" t="str">
        <f t="shared" ref="H116:H147" si="24">IF($F116="","",INDEX($K116:$FM116,1,MATCH($F116,$K116:$FM116,)+1))</f>
        <v>MR.DER-0906_25-SP 097-D-Entrega Final-H01</v>
      </c>
      <c r="I116" s="312" t="str">
        <f t="shared" si="15"/>
        <v>ND</v>
      </c>
      <c r="J116" s="312" t="str">
        <f t="shared" si="16"/>
        <v>ND</v>
      </c>
      <c r="K116" s="300" t="s">
        <v>3730</v>
      </c>
      <c r="L116" s="333">
        <v>44872</v>
      </c>
      <c r="M116" s="340" t="s">
        <v>5627</v>
      </c>
      <c r="N116" s="301" t="s">
        <v>5536</v>
      </c>
      <c r="O116" s="333">
        <v>44932</v>
      </c>
      <c r="P116" s="340" t="s">
        <v>5640</v>
      </c>
      <c r="Q116" s="300" t="s">
        <v>3765</v>
      </c>
      <c r="R116" s="330">
        <v>45392</v>
      </c>
      <c r="S116" s="356" t="s">
        <v>7488</v>
      </c>
      <c r="T116" s="300" t="s">
        <v>5537</v>
      </c>
      <c r="U116" s="330">
        <v>45440</v>
      </c>
      <c r="V116" s="359" t="s">
        <v>8756</v>
      </c>
      <c r="W116" s="300" t="s">
        <v>3748</v>
      </c>
      <c r="X116" s="330">
        <v>45525</v>
      </c>
      <c r="Y116" s="357" t="s">
        <v>8157</v>
      </c>
      <c r="Z116" s="300"/>
      <c r="AA116" s="359"/>
      <c r="AB116" s="359" t="s">
        <v>8757</v>
      </c>
      <c r="AC116" s="300" t="s">
        <v>3748</v>
      </c>
      <c r="AD116" s="330">
        <v>45672</v>
      </c>
      <c r="AE116" s="364" t="s">
        <v>8910</v>
      </c>
      <c r="AF116" s="300"/>
      <c r="AG116" s="300"/>
      <c r="AH116" s="300"/>
      <c r="AI116" s="300"/>
      <c r="AJ116" s="300"/>
      <c r="AK116" s="300"/>
      <c r="AL116" s="300"/>
      <c r="AM116" s="300"/>
      <c r="AN116" s="300"/>
      <c r="AO116" s="300"/>
      <c r="AP116" s="300"/>
      <c r="AQ116" s="300"/>
      <c r="AR116" s="300"/>
      <c r="AS116" s="300"/>
      <c r="AT116" s="300"/>
      <c r="AU116" s="300"/>
      <c r="AV116" s="300"/>
      <c r="AW116" s="300"/>
      <c r="AX116" s="300"/>
      <c r="AY116" s="300"/>
      <c r="AZ116" s="300"/>
    </row>
    <row r="117" spans="1:61" s="110" customFormat="1" ht="15" x14ac:dyDescent="0.25">
      <c r="A117" s="301" t="s">
        <v>8263</v>
      </c>
      <c r="B117" s="310">
        <f t="shared" si="11"/>
        <v>1</v>
      </c>
      <c r="C117" s="310" t="str">
        <f t="shared" si="12"/>
        <v/>
      </c>
      <c r="D117" s="360" t="s">
        <v>6960</v>
      </c>
      <c r="E117" s="311" t="s">
        <v>4153</v>
      </c>
      <c r="F117" s="303">
        <f>IF(L117&lt;&gt;0,MAX(L117,R117,X117,AD117,AJ117,AP117,AV117),"NE")</f>
        <v>45924</v>
      </c>
      <c r="G117" s="302" t="str">
        <f t="shared" si="23"/>
        <v>A</v>
      </c>
      <c r="H117" s="977" t="str">
        <f t="shared" si="24"/>
        <v>MR_DER-1219_25</v>
      </c>
      <c r="I117" s="312" t="str">
        <f t="shared" si="15"/>
        <v>ND</v>
      </c>
      <c r="J117" s="312" t="str">
        <f t="shared" si="16"/>
        <v>ND</v>
      </c>
      <c r="K117" s="300" t="s">
        <v>3730</v>
      </c>
      <c r="L117" s="333">
        <v>45280</v>
      </c>
      <c r="M117" s="356" t="s">
        <v>6995</v>
      </c>
      <c r="N117" s="301" t="s">
        <v>5536</v>
      </c>
      <c r="O117" s="333">
        <v>45343</v>
      </c>
      <c r="P117" s="301" t="s">
        <v>3777</v>
      </c>
      <c r="Q117" s="300" t="s">
        <v>3765</v>
      </c>
      <c r="R117" s="333">
        <v>45392</v>
      </c>
      <c r="S117" s="356" t="s">
        <v>7496</v>
      </c>
      <c r="T117" s="301" t="s">
        <v>5536</v>
      </c>
      <c r="U117" s="330">
        <v>45440</v>
      </c>
      <c r="V117" s="301" t="s">
        <v>3777</v>
      </c>
      <c r="W117" s="300" t="s">
        <v>5701</v>
      </c>
      <c r="X117" s="333">
        <v>45621</v>
      </c>
      <c r="Y117" s="359" t="s">
        <v>8725</v>
      </c>
      <c r="Z117" s="301" t="s">
        <v>5536</v>
      </c>
      <c r="AA117" s="333">
        <v>45673</v>
      </c>
      <c r="AB117" s="301" t="s">
        <v>3777</v>
      </c>
      <c r="AC117" s="300" t="s">
        <v>7387</v>
      </c>
      <c r="AD117" s="333">
        <v>45791</v>
      </c>
      <c r="AE117" s="218" t="s">
        <v>9393</v>
      </c>
      <c r="AF117" s="301" t="s">
        <v>5537</v>
      </c>
      <c r="AG117" s="329">
        <v>45799</v>
      </c>
      <c r="AH117" s="301"/>
      <c r="AI117" s="301" t="s">
        <v>3748</v>
      </c>
      <c r="AJ117" s="333">
        <v>45821</v>
      </c>
      <c r="AK117" s="218" t="s">
        <v>9585</v>
      </c>
      <c r="AL117" s="301"/>
      <c r="AM117" s="301"/>
      <c r="AN117" s="301"/>
      <c r="AO117" s="110" t="s">
        <v>3748</v>
      </c>
      <c r="AP117" s="333">
        <v>45841</v>
      </c>
      <c r="AQ117" s="218" t="s">
        <v>9639</v>
      </c>
      <c r="AR117" s="301"/>
      <c r="AS117" s="301"/>
      <c r="AT117" s="301"/>
      <c r="AU117" s="301" t="s">
        <v>3748</v>
      </c>
      <c r="AV117" s="333">
        <v>45924</v>
      </c>
      <c r="AW117" s="218" t="s">
        <v>10358</v>
      </c>
      <c r="AX117" s="301"/>
      <c r="AY117" s="301"/>
      <c r="AZ117" s="301"/>
    </row>
    <row r="118" spans="1:61" s="110" customFormat="1" ht="15" x14ac:dyDescent="0.25">
      <c r="A118" s="301" t="s">
        <v>8263</v>
      </c>
      <c r="B118" s="310">
        <f t="shared" si="11"/>
        <v>1</v>
      </c>
      <c r="C118" s="310" t="str">
        <f t="shared" si="12"/>
        <v/>
      </c>
      <c r="D118" s="360" t="s">
        <v>6960</v>
      </c>
      <c r="E118" s="311" t="s">
        <v>4154</v>
      </c>
      <c r="F118" s="303">
        <f>IF(L118&lt;&gt;0,MAX(L118,R118,X118,AD118,AJ118,AP118,AV118,BB118,BH118),"NE")</f>
        <v>45924</v>
      </c>
      <c r="G118" s="302" t="str">
        <f t="shared" si="23"/>
        <v>C</v>
      </c>
      <c r="H118" s="977" t="str">
        <f t="shared" si="24"/>
        <v>MR_DER-1224_25</v>
      </c>
      <c r="I118" s="312" t="str">
        <f t="shared" si="15"/>
        <v>ND</v>
      </c>
      <c r="J118" s="312" t="str">
        <f t="shared" si="16"/>
        <v>ND</v>
      </c>
      <c r="K118" s="300" t="s">
        <v>3730</v>
      </c>
      <c r="L118" s="333">
        <v>45280</v>
      </c>
      <c r="M118" s="356" t="s">
        <v>6995</v>
      </c>
      <c r="N118" s="301" t="s">
        <v>5536</v>
      </c>
      <c r="O118" s="333">
        <v>45343</v>
      </c>
      <c r="P118" s="301" t="s">
        <v>3777</v>
      </c>
      <c r="Q118" s="300" t="s">
        <v>3765</v>
      </c>
      <c r="R118" s="333">
        <v>45392</v>
      </c>
      <c r="S118" s="356" t="s">
        <v>7496</v>
      </c>
      <c r="T118" s="300" t="s">
        <v>5537</v>
      </c>
      <c r="U118" s="330">
        <v>45440</v>
      </c>
      <c r="V118" s="301" t="s">
        <v>3777</v>
      </c>
      <c r="W118" s="300" t="s">
        <v>3748</v>
      </c>
      <c r="X118" s="333">
        <v>45621</v>
      </c>
      <c r="Y118" s="359" t="s">
        <v>8725</v>
      </c>
      <c r="Z118" s="301" t="s">
        <v>6098</v>
      </c>
      <c r="AA118" s="333">
        <v>45673</v>
      </c>
      <c r="AB118" s="301" t="s">
        <v>3777</v>
      </c>
      <c r="AC118" s="300" t="s">
        <v>5626</v>
      </c>
      <c r="AD118" s="333">
        <v>45791</v>
      </c>
      <c r="AE118" s="218" t="s">
        <v>9393</v>
      </c>
      <c r="AF118" s="301" t="s">
        <v>5537</v>
      </c>
      <c r="AG118" s="329">
        <v>45799</v>
      </c>
      <c r="AH118" s="301"/>
      <c r="AI118" s="301" t="s">
        <v>5811</v>
      </c>
      <c r="AJ118" s="333">
        <v>45821</v>
      </c>
      <c r="AK118" s="218" t="s">
        <v>9585</v>
      </c>
      <c r="AL118" s="301"/>
      <c r="AM118" s="301"/>
      <c r="AN118" s="301"/>
      <c r="AO118" s="110" t="s">
        <v>5811</v>
      </c>
      <c r="AP118" s="333">
        <v>45841</v>
      </c>
      <c r="AQ118" s="218" t="s">
        <v>9639</v>
      </c>
      <c r="AR118" s="301"/>
      <c r="AS118" s="301"/>
      <c r="AT118" s="301"/>
      <c r="AU118" s="301" t="s">
        <v>6393</v>
      </c>
      <c r="AV118" s="333">
        <v>45867</v>
      </c>
      <c r="AW118" s="218" t="s">
        <v>9687</v>
      </c>
      <c r="AX118" s="301" t="s">
        <v>5539</v>
      </c>
      <c r="AY118" s="1077">
        <v>45875</v>
      </c>
      <c r="AZ118" s="301"/>
      <c r="BA118" s="110" t="s">
        <v>6649</v>
      </c>
      <c r="BB118" s="367">
        <v>45880</v>
      </c>
      <c r="BC118" s="218" t="s">
        <v>9731</v>
      </c>
      <c r="BG118" s="110" t="s">
        <v>6649</v>
      </c>
      <c r="BH118" s="367">
        <v>45924</v>
      </c>
      <c r="BI118" s="218" t="s">
        <v>10365</v>
      </c>
    </row>
    <row r="119" spans="1:61" s="110" customFormat="1" ht="15" x14ac:dyDescent="0.25">
      <c r="A119" s="301" t="s">
        <v>8263</v>
      </c>
      <c r="B119" s="310">
        <f t="shared" si="11"/>
        <v>1</v>
      </c>
      <c r="C119" s="310" t="str">
        <f t="shared" si="12"/>
        <v/>
      </c>
      <c r="D119" s="360" t="s">
        <v>6960</v>
      </c>
      <c r="E119" s="311" t="s">
        <v>4155</v>
      </c>
      <c r="F119" s="303">
        <f>IF(L119&lt;&gt;0,MAX(L119,R119,X119,AD119,AJ119,AP119,AV119,BB119,BH119),"NE")</f>
        <v>45924</v>
      </c>
      <c r="G119" s="302" t="str">
        <f t="shared" si="23"/>
        <v>C</v>
      </c>
      <c r="H119" s="977" t="str">
        <f t="shared" si="24"/>
        <v>MR_DER-1224_25</v>
      </c>
      <c r="I119" s="312" t="str">
        <f t="shared" si="15"/>
        <v>ND</v>
      </c>
      <c r="J119" s="312" t="str">
        <f t="shared" si="16"/>
        <v>ND</v>
      </c>
      <c r="K119" s="300" t="s">
        <v>3730</v>
      </c>
      <c r="L119" s="333">
        <v>45280</v>
      </c>
      <c r="M119" s="356" t="s">
        <v>6995</v>
      </c>
      <c r="N119" s="301" t="s">
        <v>5536</v>
      </c>
      <c r="O119" s="333">
        <v>45343</v>
      </c>
      <c r="P119" s="301" t="s">
        <v>3777</v>
      </c>
      <c r="Q119" s="300" t="s">
        <v>3765</v>
      </c>
      <c r="R119" s="333">
        <v>45392</v>
      </c>
      <c r="S119" s="356" t="s">
        <v>7496</v>
      </c>
      <c r="T119" s="300" t="s">
        <v>5537</v>
      </c>
      <c r="U119" s="330">
        <v>45440</v>
      </c>
      <c r="V119" s="301" t="s">
        <v>3777</v>
      </c>
      <c r="W119" s="300" t="s">
        <v>3748</v>
      </c>
      <c r="X119" s="333">
        <v>45621</v>
      </c>
      <c r="Y119" s="359" t="s">
        <v>8725</v>
      </c>
      <c r="Z119" s="301" t="s">
        <v>6098</v>
      </c>
      <c r="AA119" s="333">
        <v>45673</v>
      </c>
      <c r="AB119" s="301" t="s">
        <v>3777</v>
      </c>
      <c r="AC119" s="300" t="s">
        <v>5626</v>
      </c>
      <c r="AD119" s="333">
        <v>45791</v>
      </c>
      <c r="AE119" s="218" t="s">
        <v>9393</v>
      </c>
      <c r="AF119" s="301" t="s">
        <v>5537</v>
      </c>
      <c r="AG119" s="329">
        <v>45799</v>
      </c>
      <c r="AH119" s="301"/>
      <c r="AI119" s="301" t="s">
        <v>5811</v>
      </c>
      <c r="AJ119" s="333">
        <v>45821</v>
      </c>
      <c r="AK119" s="218" t="s">
        <v>9585</v>
      </c>
      <c r="AL119" s="301" t="s">
        <v>6098</v>
      </c>
      <c r="AM119" s="333">
        <v>45841</v>
      </c>
      <c r="AN119" s="301"/>
      <c r="AO119" s="301"/>
      <c r="AP119" s="301"/>
      <c r="AQ119" s="301"/>
      <c r="AR119" s="301"/>
      <c r="AS119" s="301"/>
      <c r="AT119" s="301"/>
      <c r="AU119" s="301" t="s">
        <v>6393</v>
      </c>
      <c r="AV119" s="333">
        <v>45867</v>
      </c>
      <c r="AW119" s="218" t="s">
        <v>9687</v>
      </c>
      <c r="AX119" s="301" t="s">
        <v>5539</v>
      </c>
      <c r="AY119" s="1077">
        <v>45875</v>
      </c>
      <c r="AZ119" s="301"/>
      <c r="BA119" s="110" t="s">
        <v>6649</v>
      </c>
      <c r="BB119" s="367">
        <v>45880</v>
      </c>
      <c r="BC119" s="218" t="s">
        <v>9731</v>
      </c>
      <c r="BG119" s="110" t="s">
        <v>6649</v>
      </c>
      <c r="BH119" s="367">
        <v>45924</v>
      </c>
      <c r="BI119" s="218" t="s">
        <v>10365</v>
      </c>
    </row>
    <row r="120" spans="1:61" s="110" customFormat="1" ht="15" x14ac:dyDescent="0.25">
      <c r="A120" s="301" t="s">
        <v>8263</v>
      </c>
      <c r="B120" s="310">
        <f t="shared" si="11"/>
        <v>1</v>
      </c>
      <c r="C120" s="310" t="str">
        <f t="shared" si="12"/>
        <v/>
      </c>
      <c r="D120" s="360" t="s">
        <v>6960</v>
      </c>
      <c r="E120" s="311" t="s">
        <v>4156</v>
      </c>
      <c r="F120" s="303">
        <f t="shared" ref="F120:F138" si="25">IF(L120&lt;&gt;0,MAX(L120,R120,X120,AD120,AJ120,AP120,AV120),"NE")</f>
        <v>45841</v>
      </c>
      <c r="G120" s="302" t="str">
        <f t="shared" si="23"/>
        <v>B</v>
      </c>
      <c r="H120" s="977" t="str">
        <f t="shared" si="24"/>
        <v>MR_DER-1086_25</v>
      </c>
      <c r="I120" s="312" t="str">
        <f t="shared" si="15"/>
        <v>ND</v>
      </c>
      <c r="J120" s="312" t="str">
        <f t="shared" si="16"/>
        <v>ND</v>
      </c>
      <c r="K120" s="300" t="s">
        <v>3730</v>
      </c>
      <c r="L120" s="333">
        <v>45280</v>
      </c>
      <c r="M120" s="356" t="s">
        <v>6995</v>
      </c>
      <c r="N120" s="301" t="s">
        <v>5536</v>
      </c>
      <c r="O120" s="333">
        <v>45343</v>
      </c>
      <c r="P120" s="301" t="s">
        <v>3777</v>
      </c>
      <c r="Q120" s="300" t="s">
        <v>3765</v>
      </c>
      <c r="R120" s="333">
        <v>45392</v>
      </c>
      <c r="S120" s="356" t="s">
        <v>7496</v>
      </c>
      <c r="T120" s="300" t="s">
        <v>5537</v>
      </c>
      <c r="U120" s="330">
        <v>45440</v>
      </c>
      <c r="V120" s="301" t="s">
        <v>3777</v>
      </c>
      <c r="W120" s="300" t="s">
        <v>3748</v>
      </c>
      <c r="X120" s="333">
        <v>45621</v>
      </c>
      <c r="Y120" s="359" t="s">
        <v>8725</v>
      </c>
      <c r="Z120" s="301" t="s">
        <v>6098</v>
      </c>
      <c r="AA120" s="333">
        <v>45673</v>
      </c>
      <c r="AB120" s="301" t="s">
        <v>3777</v>
      </c>
      <c r="AC120" s="300" t="s">
        <v>5626</v>
      </c>
      <c r="AD120" s="333">
        <v>45791</v>
      </c>
      <c r="AE120" s="218" t="s">
        <v>9393</v>
      </c>
      <c r="AF120" s="301" t="s">
        <v>5538</v>
      </c>
      <c r="AG120" s="329">
        <v>45799</v>
      </c>
      <c r="AH120" s="301"/>
      <c r="AI120" s="301" t="s">
        <v>5811</v>
      </c>
      <c r="AJ120" s="333">
        <v>45821</v>
      </c>
      <c r="AK120" s="218" t="s">
        <v>9585</v>
      </c>
      <c r="AL120" s="301"/>
      <c r="AM120" s="301"/>
      <c r="AN120" s="301"/>
      <c r="AO120" s="110" t="s">
        <v>5811</v>
      </c>
      <c r="AP120" s="333">
        <v>45841</v>
      </c>
      <c r="AQ120" s="218" t="s">
        <v>9639</v>
      </c>
      <c r="AR120" s="301"/>
      <c r="AS120" s="301"/>
      <c r="AT120" s="301"/>
      <c r="AU120" s="301"/>
      <c r="AV120" s="301"/>
      <c r="AW120" s="301"/>
      <c r="AX120" s="301"/>
      <c r="AY120" s="301"/>
      <c r="AZ120" s="301"/>
    </row>
    <row r="121" spans="1:61" s="110" customFormat="1" ht="15" x14ac:dyDescent="0.25">
      <c r="A121" s="301" t="s">
        <v>8263</v>
      </c>
      <c r="B121" s="310">
        <f t="shared" si="11"/>
        <v>1</v>
      </c>
      <c r="C121" s="310" t="str">
        <f t="shared" si="12"/>
        <v/>
      </c>
      <c r="D121" s="360" t="s">
        <v>6960</v>
      </c>
      <c r="E121" s="311" t="s">
        <v>4157</v>
      </c>
      <c r="F121" s="303">
        <f>IF(L121&lt;&gt;0,MAX(L121,R121,X121,AD121,AJ121,AP121,AV121,BB121),"NE")</f>
        <v>45924</v>
      </c>
      <c r="G121" s="302" t="str">
        <f t="shared" si="23"/>
        <v>B</v>
      </c>
      <c r="H121" s="977" t="str">
        <f t="shared" si="24"/>
        <v>MR_DER-1224_25</v>
      </c>
      <c r="I121" s="312" t="str">
        <f t="shared" si="15"/>
        <v>ND</v>
      </c>
      <c r="J121" s="312" t="str">
        <f t="shared" si="16"/>
        <v>ND</v>
      </c>
      <c r="K121" s="300" t="s">
        <v>3730</v>
      </c>
      <c r="L121" s="333">
        <v>45280</v>
      </c>
      <c r="M121" s="356" t="s">
        <v>6995</v>
      </c>
      <c r="N121" s="301" t="s">
        <v>5536</v>
      </c>
      <c r="O121" s="333">
        <v>45343</v>
      </c>
      <c r="P121" s="301" t="s">
        <v>3777</v>
      </c>
      <c r="Q121" s="300" t="s">
        <v>3765</v>
      </c>
      <c r="R121" s="333">
        <v>45392</v>
      </c>
      <c r="S121" s="356" t="s">
        <v>7496</v>
      </c>
      <c r="T121" s="301" t="s">
        <v>5536</v>
      </c>
      <c r="U121" s="330">
        <v>45440</v>
      </c>
      <c r="V121" s="301" t="s">
        <v>3777</v>
      </c>
      <c r="W121" s="300" t="s">
        <v>5701</v>
      </c>
      <c r="X121" s="333">
        <v>45621</v>
      </c>
      <c r="Y121" s="359" t="s">
        <v>8725</v>
      </c>
      <c r="Z121" s="301" t="s">
        <v>5536</v>
      </c>
      <c r="AA121" s="333">
        <v>45673</v>
      </c>
      <c r="AB121" s="301" t="s">
        <v>3777</v>
      </c>
      <c r="AC121" s="300" t="s">
        <v>7387</v>
      </c>
      <c r="AD121" s="333">
        <v>45791</v>
      </c>
      <c r="AE121" s="218" t="s">
        <v>9393</v>
      </c>
      <c r="AF121" s="301" t="s">
        <v>5537</v>
      </c>
      <c r="AG121" s="329">
        <v>45799</v>
      </c>
      <c r="AH121" s="301"/>
      <c r="AI121" s="301" t="s">
        <v>3748</v>
      </c>
      <c r="AJ121" s="333">
        <v>45821</v>
      </c>
      <c r="AK121" s="218" t="s">
        <v>9585</v>
      </c>
      <c r="AL121" s="301" t="s">
        <v>6098</v>
      </c>
      <c r="AM121" s="333">
        <v>45841</v>
      </c>
      <c r="AN121" s="301"/>
      <c r="AO121" s="301" t="s">
        <v>5626</v>
      </c>
      <c r="AP121" s="333">
        <v>45867</v>
      </c>
      <c r="AQ121" s="218" t="s">
        <v>9687</v>
      </c>
      <c r="AR121" s="301" t="s">
        <v>5539</v>
      </c>
      <c r="AS121" s="1077">
        <v>45875</v>
      </c>
      <c r="AT121" s="301"/>
      <c r="AU121" s="110" t="s">
        <v>5811</v>
      </c>
      <c r="AV121" s="367">
        <v>45880</v>
      </c>
      <c r="AW121" s="218" t="s">
        <v>9731</v>
      </c>
      <c r="AX121" s="301"/>
      <c r="AY121" s="301"/>
      <c r="AZ121" s="301"/>
      <c r="BA121" s="110" t="s">
        <v>5811</v>
      </c>
      <c r="BB121" s="367">
        <v>45924</v>
      </c>
      <c r="BC121" s="218" t="s">
        <v>10365</v>
      </c>
    </row>
    <row r="122" spans="1:61" s="110" customFormat="1" ht="15" x14ac:dyDescent="0.25">
      <c r="A122" s="301" t="s">
        <v>8263</v>
      </c>
      <c r="B122" s="310">
        <f t="shared" si="11"/>
        <v>1</v>
      </c>
      <c r="C122" s="310" t="str">
        <f t="shared" si="12"/>
        <v/>
      </c>
      <c r="D122" s="360" t="s">
        <v>6960</v>
      </c>
      <c r="E122" s="311" t="s">
        <v>4158</v>
      </c>
      <c r="F122" s="303">
        <f t="shared" si="25"/>
        <v>45841</v>
      </c>
      <c r="G122" s="302" t="str">
        <f t="shared" si="23"/>
        <v>B</v>
      </c>
      <c r="H122" s="977" t="str">
        <f t="shared" si="24"/>
        <v>MR_DER-1086_25</v>
      </c>
      <c r="I122" s="312" t="str">
        <f t="shared" si="15"/>
        <v>ND</v>
      </c>
      <c r="J122" s="312" t="str">
        <f t="shared" si="16"/>
        <v>ND</v>
      </c>
      <c r="K122" s="300" t="s">
        <v>3730</v>
      </c>
      <c r="L122" s="333">
        <v>45280</v>
      </c>
      <c r="M122" s="356" t="s">
        <v>6995</v>
      </c>
      <c r="N122" s="301" t="s">
        <v>5536</v>
      </c>
      <c r="O122" s="333">
        <v>45343</v>
      </c>
      <c r="P122" s="301" t="s">
        <v>3777</v>
      </c>
      <c r="Q122" s="300" t="s">
        <v>3765</v>
      </c>
      <c r="R122" s="333">
        <v>45392</v>
      </c>
      <c r="S122" s="356" t="s">
        <v>7496</v>
      </c>
      <c r="T122" s="300" t="s">
        <v>5537</v>
      </c>
      <c r="U122" s="330">
        <v>45440</v>
      </c>
      <c r="V122" s="301" t="s">
        <v>3777</v>
      </c>
      <c r="W122" s="300" t="s">
        <v>3748</v>
      </c>
      <c r="X122" s="333">
        <v>45621</v>
      </c>
      <c r="Y122" s="359" t="s">
        <v>8725</v>
      </c>
      <c r="Z122" s="301" t="s">
        <v>6098</v>
      </c>
      <c r="AA122" s="333">
        <v>45673</v>
      </c>
      <c r="AB122" s="301" t="s">
        <v>3777</v>
      </c>
      <c r="AC122" s="300" t="s">
        <v>5626</v>
      </c>
      <c r="AD122" s="333">
        <v>45791</v>
      </c>
      <c r="AE122" s="218" t="s">
        <v>9393</v>
      </c>
      <c r="AF122" s="301" t="s">
        <v>5537</v>
      </c>
      <c r="AG122" s="329">
        <v>45799</v>
      </c>
      <c r="AH122" s="301"/>
      <c r="AI122" s="301" t="s">
        <v>5811</v>
      </c>
      <c r="AJ122" s="333">
        <v>45821</v>
      </c>
      <c r="AK122" s="218" t="s">
        <v>9585</v>
      </c>
      <c r="AL122" s="301"/>
      <c r="AM122" s="301"/>
      <c r="AN122" s="301"/>
      <c r="AO122" s="110" t="s">
        <v>5811</v>
      </c>
      <c r="AP122" s="333">
        <v>45841</v>
      </c>
      <c r="AQ122" s="218" t="s">
        <v>9639</v>
      </c>
      <c r="AR122" s="301"/>
      <c r="AS122" s="301"/>
      <c r="AT122" s="301"/>
      <c r="AU122" s="301"/>
      <c r="AV122" s="301"/>
      <c r="AW122" s="301"/>
      <c r="AX122" s="301"/>
      <c r="AY122" s="301"/>
      <c r="AZ122" s="301"/>
    </row>
    <row r="123" spans="1:61" s="110" customFormat="1" ht="15" x14ac:dyDescent="0.25">
      <c r="A123" s="301" t="s">
        <v>8263</v>
      </c>
      <c r="B123" s="310">
        <f t="shared" si="11"/>
        <v>1</v>
      </c>
      <c r="C123" s="310" t="str">
        <f t="shared" si="12"/>
        <v/>
      </c>
      <c r="D123" s="360" t="s">
        <v>6960</v>
      </c>
      <c r="E123" s="311" t="s">
        <v>4159</v>
      </c>
      <c r="F123" s="303">
        <f>IF(L123&lt;&gt;0,MAX(L123,R123,X123,AD123,AJ123,AP123,AV123,BB123,BH123),"NE")</f>
        <v>45924</v>
      </c>
      <c r="G123" s="302" t="str">
        <f t="shared" si="23"/>
        <v>C</v>
      </c>
      <c r="H123" s="977" t="str">
        <f t="shared" si="24"/>
        <v>MR_DER-1224_25</v>
      </c>
      <c r="I123" s="312" t="str">
        <f t="shared" si="15"/>
        <v>ND</v>
      </c>
      <c r="J123" s="312" t="str">
        <f t="shared" si="16"/>
        <v>ND</v>
      </c>
      <c r="K123" s="300" t="s">
        <v>3730</v>
      </c>
      <c r="L123" s="333">
        <v>45280</v>
      </c>
      <c r="M123" s="356" t="s">
        <v>6995</v>
      </c>
      <c r="N123" s="301" t="s">
        <v>5536</v>
      </c>
      <c r="O123" s="333">
        <v>45343</v>
      </c>
      <c r="P123" s="301" t="s">
        <v>3777</v>
      </c>
      <c r="Q123" s="300" t="s">
        <v>3765</v>
      </c>
      <c r="R123" s="333">
        <v>45392</v>
      </c>
      <c r="S123" s="356" t="s">
        <v>7496</v>
      </c>
      <c r="T123" s="300" t="s">
        <v>5539</v>
      </c>
      <c r="U123" s="330">
        <v>45440</v>
      </c>
      <c r="V123" s="301" t="s">
        <v>3777</v>
      </c>
      <c r="W123" s="300" t="s">
        <v>3748</v>
      </c>
      <c r="X123" s="333">
        <v>45621</v>
      </c>
      <c r="Y123" s="359" t="s">
        <v>8725</v>
      </c>
      <c r="Z123" s="301"/>
      <c r="AA123" s="333"/>
      <c r="AB123" s="301" t="s">
        <v>3777</v>
      </c>
      <c r="AC123" s="300" t="s">
        <v>5626</v>
      </c>
      <c r="AD123" s="333">
        <v>45791</v>
      </c>
      <c r="AE123" s="218" t="s">
        <v>9393</v>
      </c>
      <c r="AF123" s="301" t="s">
        <v>5537</v>
      </c>
      <c r="AG123" s="329">
        <v>45799</v>
      </c>
      <c r="AH123" s="301"/>
      <c r="AI123" s="301" t="s">
        <v>5811</v>
      </c>
      <c r="AJ123" s="333">
        <v>45821</v>
      </c>
      <c r="AK123" s="218" t="s">
        <v>9585</v>
      </c>
      <c r="AL123" s="301" t="s">
        <v>6098</v>
      </c>
      <c r="AM123" s="333">
        <v>45841</v>
      </c>
      <c r="AN123" s="301"/>
      <c r="AO123" s="301"/>
      <c r="AP123" s="301"/>
      <c r="AQ123" s="301"/>
      <c r="AR123" s="301"/>
      <c r="AS123" s="301"/>
      <c r="AT123" s="301"/>
      <c r="AU123" s="301" t="s">
        <v>6393</v>
      </c>
      <c r="AV123" s="333">
        <v>45867</v>
      </c>
      <c r="AW123" s="218" t="s">
        <v>9687</v>
      </c>
      <c r="AX123" s="301" t="s">
        <v>5539</v>
      </c>
      <c r="AY123" s="1077">
        <v>45875</v>
      </c>
      <c r="AZ123" s="301"/>
      <c r="BA123" s="110" t="s">
        <v>6649</v>
      </c>
      <c r="BB123" s="367">
        <v>45880</v>
      </c>
      <c r="BC123" s="218" t="s">
        <v>9731</v>
      </c>
      <c r="BG123" s="110" t="s">
        <v>6649</v>
      </c>
      <c r="BH123" s="367">
        <v>45924</v>
      </c>
      <c r="BI123" s="218" t="s">
        <v>10365</v>
      </c>
    </row>
    <row r="124" spans="1:61" s="110" customFormat="1" ht="15" x14ac:dyDescent="0.25">
      <c r="A124" s="301" t="s">
        <v>8263</v>
      </c>
      <c r="B124" s="310">
        <f t="shared" si="11"/>
        <v>1</v>
      </c>
      <c r="C124" s="310" t="str">
        <f t="shared" si="12"/>
        <v/>
      </c>
      <c r="D124" s="360" t="s">
        <v>6960</v>
      </c>
      <c r="E124" s="311" t="s">
        <v>4160</v>
      </c>
      <c r="F124" s="303">
        <f>IF(L124&lt;&gt;0,MAX(L124,R124,X124,AD124,AJ124,AP124,AV124,BB124,BH124),"NE")</f>
        <v>45924</v>
      </c>
      <c r="G124" s="302" t="str">
        <f t="shared" si="23"/>
        <v>C</v>
      </c>
      <c r="H124" s="977" t="str">
        <f t="shared" si="24"/>
        <v>MR_DER-1224_25</v>
      </c>
      <c r="I124" s="312" t="str">
        <f t="shared" si="15"/>
        <v>ND</v>
      </c>
      <c r="J124" s="312" t="str">
        <f t="shared" si="16"/>
        <v>ND</v>
      </c>
      <c r="K124" s="300" t="s">
        <v>3730</v>
      </c>
      <c r="L124" s="333">
        <v>45280</v>
      </c>
      <c r="M124" s="356" t="s">
        <v>6995</v>
      </c>
      <c r="N124" s="301" t="s">
        <v>5536</v>
      </c>
      <c r="O124" s="333">
        <v>45343</v>
      </c>
      <c r="P124" s="301" t="s">
        <v>3777</v>
      </c>
      <c r="Q124" s="300" t="s">
        <v>3765</v>
      </c>
      <c r="R124" s="333">
        <v>45392</v>
      </c>
      <c r="S124" s="356" t="s">
        <v>7496</v>
      </c>
      <c r="T124" s="300" t="s">
        <v>5537</v>
      </c>
      <c r="U124" s="330">
        <v>45440</v>
      </c>
      <c r="V124" s="301" t="s">
        <v>3777</v>
      </c>
      <c r="W124" s="300" t="s">
        <v>3748</v>
      </c>
      <c r="X124" s="333">
        <v>45621</v>
      </c>
      <c r="Y124" s="359" t="s">
        <v>8725</v>
      </c>
      <c r="Z124" s="301" t="s">
        <v>6098</v>
      </c>
      <c r="AA124" s="333">
        <v>45673</v>
      </c>
      <c r="AB124" s="301" t="s">
        <v>3777</v>
      </c>
      <c r="AC124" s="300" t="s">
        <v>5626</v>
      </c>
      <c r="AD124" s="333">
        <v>45791</v>
      </c>
      <c r="AE124" s="218" t="s">
        <v>9393</v>
      </c>
      <c r="AF124" s="301" t="s">
        <v>5537</v>
      </c>
      <c r="AG124" s="329">
        <v>45799</v>
      </c>
      <c r="AH124" s="301"/>
      <c r="AI124" s="301" t="s">
        <v>5811</v>
      </c>
      <c r="AJ124" s="333">
        <v>45821</v>
      </c>
      <c r="AK124" s="218" t="s">
        <v>9585</v>
      </c>
      <c r="AL124" s="301" t="s">
        <v>6098</v>
      </c>
      <c r="AM124" s="333">
        <v>45841</v>
      </c>
      <c r="AN124" s="301"/>
      <c r="AO124" s="301"/>
      <c r="AP124" s="301"/>
      <c r="AQ124" s="301"/>
      <c r="AR124" s="301"/>
      <c r="AS124" s="301"/>
      <c r="AT124" s="301"/>
      <c r="AU124" s="301" t="s">
        <v>6393</v>
      </c>
      <c r="AV124" s="333">
        <v>45867</v>
      </c>
      <c r="AW124" s="218" t="s">
        <v>9687</v>
      </c>
      <c r="AX124" s="301" t="s">
        <v>5539</v>
      </c>
      <c r="AY124" s="1077">
        <v>45875</v>
      </c>
      <c r="AZ124" s="301"/>
      <c r="BA124" s="110" t="s">
        <v>6649</v>
      </c>
      <c r="BB124" s="367">
        <v>45880</v>
      </c>
      <c r="BC124" s="218" t="s">
        <v>9731</v>
      </c>
      <c r="BG124" s="110" t="s">
        <v>6649</v>
      </c>
      <c r="BH124" s="367">
        <v>45924</v>
      </c>
      <c r="BI124" s="218" t="s">
        <v>10365</v>
      </c>
    </row>
    <row r="125" spans="1:61" s="110" customFormat="1" ht="15" x14ac:dyDescent="0.25">
      <c r="A125" s="301" t="s">
        <v>8263</v>
      </c>
      <c r="B125" s="310">
        <f t="shared" si="11"/>
        <v>1</v>
      </c>
      <c r="C125" s="310" t="str">
        <f t="shared" si="12"/>
        <v/>
      </c>
      <c r="D125" s="360" t="s">
        <v>6960</v>
      </c>
      <c r="E125" s="311" t="s">
        <v>4161</v>
      </c>
      <c r="F125" s="303">
        <f t="shared" si="25"/>
        <v>45841</v>
      </c>
      <c r="G125" s="302" t="str">
        <f t="shared" si="23"/>
        <v>B</v>
      </c>
      <c r="H125" s="977" t="str">
        <f t="shared" si="24"/>
        <v>MR_DER-1086_25</v>
      </c>
      <c r="I125" s="312" t="str">
        <f t="shared" si="15"/>
        <v>ND</v>
      </c>
      <c r="J125" s="312" t="str">
        <f t="shared" si="16"/>
        <v>ND</v>
      </c>
      <c r="K125" s="300" t="s">
        <v>3730</v>
      </c>
      <c r="L125" s="333">
        <v>45280</v>
      </c>
      <c r="M125" s="356" t="s">
        <v>6995</v>
      </c>
      <c r="N125" s="301" t="s">
        <v>5536</v>
      </c>
      <c r="O125" s="333">
        <v>45343</v>
      </c>
      <c r="P125" s="301" t="s">
        <v>3777</v>
      </c>
      <c r="Q125" s="300" t="s">
        <v>3765</v>
      </c>
      <c r="R125" s="333">
        <v>45392</v>
      </c>
      <c r="S125" s="356" t="s">
        <v>7496</v>
      </c>
      <c r="T125" s="300" t="s">
        <v>5537</v>
      </c>
      <c r="U125" s="330">
        <v>45440</v>
      </c>
      <c r="V125" s="301" t="s">
        <v>3777</v>
      </c>
      <c r="W125" s="300" t="s">
        <v>3748</v>
      </c>
      <c r="X125" s="333">
        <v>45621</v>
      </c>
      <c r="Y125" s="359" t="s">
        <v>8725</v>
      </c>
      <c r="Z125" s="301" t="s">
        <v>6098</v>
      </c>
      <c r="AA125" s="333">
        <v>45673</v>
      </c>
      <c r="AB125" s="301" t="s">
        <v>3777</v>
      </c>
      <c r="AC125" s="300" t="s">
        <v>5626</v>
      </c>
      <c r="AD125" s="333">
        <v>45791</v>
      </c>
      <c r="AE125" s="218" t="s">
        <v>9393</v>
      </c>
      <c r="AF125" s="301" t="s">
        <v>5537</v>
      </c>
      <c r="AG125" s="329">
        <v>45799</v>
      </c>
      <c r="AH125" s="301"/>
      <c r="AI125" s="301" t="s">
        <v>5811</v>
      </c>
      <c r="AJ125" s="333">
        <v>45821</v>
      </c>
      <c r="AK125" s="218" t="s">
        <v>9585</v>
      </c>
      <c r="AL125" s="301"/>
      <c r="AM125" s="333"/>
      <c r="AN125" s="301"/>
      <c r="AO125" s="110" t="s">
        <v>5811</v>
      </c>
      <c r="AP125" s="333">
        <v>45841</v>
      </c>
      <c r="AQ125" s="218" t="s">
        <v>9639</v>
      </c>
      <c r="AR125" s="301"/>
      <c r="AS125" s="301"/>
      <c r="AT125" s="301"/>
      <c r="AU125" s="301"/>
      <c r="AV125" s="301"/>
      <c r="AW125" s="301"/>
      <c r="AX125" s="301"/>
      <c r="AY125" s="301"/>
      <c r="AZ125" s="301"/>
    </row>
    <row r="126" spans="1:61" s="110" customFormat="1" ht="15" x14ac:dyDescent="0.25">
      <c r="A126" s="301" t="s">
        <v>8263</v>
      </c>
      <c r="B126" s="310">
        <f t="shared" si="11"/>
        <v>1</v>
      </c>
      <c r="C126" s="310" t="str">
        <f t="shared" si="12"/>
        <v/>
      </c>
      <c r="D126" s="360" t="s">
        <v>6960</v>
      </c>
      <c r="E126" s="311" t="s">
        <v>4162</v>
      </c>
      <c r="F126" s="303">
        <f>IF(L126&lt;&gt;0,MAX(L126,R126,X126,AD126,AJ126,AP126,AV126,BB126,BH126),"NE")</f>
        <v>45924</v>
      </c>
      <c r="G126" s="302" t="str">
        <f t="shared" si="23"/>
        <v>C</v>
      </c>
      <c r="H126" s="977" t="str">
        <f t="shared" si="24"/>
        <v>MR_DER-1224_25</v>
      </c>
      <c r="I126" s="312" t="str">
        <f t="shared" si="15"/>
        <v>ND</v>
      </c>
      <c r="J126" s="312" t="str">
        <f t="shared" si="16"/>
        <v>ND</v>
      </c>
      <c r="K126" s="300" t="s">
        <v>3730</v>
      </c>
      <c r="L126" s="333">
        <v>45280</v>
      </c>
      <c r="M126" s="356" t="s">
        <v>6995</v>
      </c>
      <c r="N126" s="301" t="s">
        <v>5536</v>
      </c>
      <c r="O126" s="333">
        <v>45343</v>
      </c>
      <c r="P126" s="301" t="s">
        <v>3777</v>
      </c>
      <c r="Q126" s="300" t="s">
        <v>3765</v>
      </c>
      <c r="R126" s="333">
        <v>45392</v>
      </c>
      <c r="S126" s="356" t="s">
        <v>7496</v>
      </c>
      <c r="T126" s="300" t="s">
        <v>5537</v>
      </c>
      <c r="U126" s="330">
        <v>45440</v>
      </c>
      <c r="V126" s="301" t="s">
        <v>3777</v>
      </c>
      <c r="W126" s="300" t="s">
        <v>3748</v>
      </c>
      <c r="X126" s="333">
        <v>45621</v>
      </c>
      <c r="Y126" s="359" t="s">
        <v>8725</v>
      </c>
      <c r="Z126" s="301" t="s">
        <v>6098</v>
      </c>
      <c r="AA126" s="333">
        <v>45673</v>
      </c>
      <c r="AB126" s="301" t="s">
        <v>3777</v>
      </c>
      <c r="AC126" s="300" t="s">
        <v>5626</v>
      </c>
      <c r="AD126" s="333">
        <v>45791</v>
      </c>
      <c r="AE126" s="218" t="s">
        <v>9393</v>
      </c>
      <c r="AF126" s="301" t="s">
        <v>5537</v>
      </c>
      <c r="AG126" s="329">
        <v>45799</v>
      </c>
      <c r="AH126" s="301"/>
      <c r="AI126" s="301" t="s">
        <v>5811</v>
      </c>
      <c r="AJ126" s="333">
        <v>45821</v>
      </c>
      <c r="AK126" s="218" t="s">
        <v>9585</v>
      </c>
      <c r="AL126" s="301" t="s">
        <v>6098</v>
      </c>
      <c r="AM126" s="333">
        <v>45841</v>
      </c>
      <c r="AN126" s="301"/>
      <c r="AO126" s="301"/>
      <c r="AP126" s="301"/>
      <c r="AQ126" s="301"/>
      <c r="AR126" s="301"/>
      <c r="AS126" s="301"/>
      <c r="AT126" s="301"/>
      <c r="AU126" s="301" t="s">
        <v>6393</v>
      </c>
      <c r="AV126" s="333">
        <v>45867</v>
      </c>
      <c r="AW126" s="218" t="s">
        <v>9687</v>
      </c>
      <c r="AX126" s="301" t="s">
        <v>5539</v>
      </c>
      <c r="AY126" s="1077">
        <v>45875</v>
      </c>
      <c r="AZ126" s="301"/>
      <c r="BA126" s="110" t="s">
        <v>6649</v>
      </c>
      <c r="BB126" s="367">
        <v>45880</v>
      </c>
      <c r="BC126" s="218" t="s">
        <v>9731</v>
      </c>
      <c r="BG126" s="110" t="s">
        <v>6649</v>
      </c>
      <c r="BH126" s="367">
        <v>45924</v>
      </c>
      <c r="BI126" s="218" t="s">
        <v>10365</v>
      </c>
    </row>
    <row r="127" spans="1:61" s="110" customFormat="1" ht="15" x14ac:dyDescent="0.25">
      <c r="A127" s="301" t="s">
        <v>8263</v>
      </c>
      <c r="B127" s="310">
        <f t="shared" si="11"/>
        <v>1</v>
      </c>
      <c r="C127" s="310" t="str">
        <f t="shared" si="12"/>
        <v/>
      </c>
      <c r="D127" s="360" t="s">
        <v>6960</v>
      </c>
      <c r="E127" s="311" t="s">
        <v>4163</v>
      </c>
      <c r="F127" s="303">
        <f>IF(L127&lt;&gt;0,MAX(L127,R127,X127,AD127,AJ127,AP127,AV127,BB127,BH127),"NE")</f>
        <v>45924</v>
      </c>
      <c r="G127" s="302" t="str">
        <f t="shared" si="23"/>
        <v>C</v>
      </c>
      <c r="H127" s="977" t="str">
        <f t="shared" si="24"/>
        <v>MR_DER-1224_25</v>
      </c>
      <c r="I127" s="312" t="str">
        <f t="shared" si="15"/>
        <v>ND</v>
      </c>
      <c r="J127" s="312" t="str">
        <f t="shared" si="16"/>
        <v>ND</v>
      </c>
      <c r="K127" s="300" t="s">
        <v>3730</v>
      </c>
      <c r="L127" s="333">
        <v>45280</v>
      </c>
      <c r="M127" s="356" t="s">
        <v>6995</v>
      </c>
      <c r="N127" s="301" t="s">
        <v>5536</v>
      </c>
      <c r="O127" s="333">
        <v>45343</v>
      </c>
      <c r="P127" s="301" t="s">
        <v>3777</v>
      </c>
      <c r="Q127" s="300" t="s">
        <v>3765</v>
      </c>
      <c r="R127" s="333">
        <v>45392</v>
      </c>
      <c r="S127" s="356" t="s">
        <v>7496</v>
      </c>
      <c r="T127" s="300" t="s">
        <v>5537</v>
      </c>
      <c r="U127" s="330">
        <v>45440</v>
      </c>
      <c r="V127" s="301" t="s">
        <v>3777</v>
      </c>
      <c r="W127" s="300" t="s">
        <v>3748</v>
      </c>
      <c r="X127" s="333">
        <v>45621</v>
      </c>
      <c r="Y127" s="359" t="s">
        <v>8725</v>
      </c>
      <c r="Z127" s="301" t="s">
        <v>6098</v>
      </c>
      <c r="AA127" s="333">
        <v>45673</v>
      </c>
      <c r="AB127" s="301" t="s">
        <v>3777</v>
      </c>
      <c r="AC127" s="300" t="s">
        <v>5626</v>
      </c>
      <c r="AD127" s="333">
        <v>45791</v>
      </c>
      <c r="AE127" s="218" t="s">
        <v>9393</v>
      </c>
      <c r="AF127" s="301" t="s">
        <v>5537</v>
      </c>
      <c r="AG127" s="329">
        <v>45799</v>
      </c>
      <c r="AH127" s="301"/>
      <c r="AI127" s="301" t="s">
        <v>5811</v>
      </c>
      <c r="AJ127" s="333">
        <v>45821</v>
      </c>
      <c r="AK127" s="218" t="s">
        <v>9585</v>
      </c>
      <c r="AL127" s="301" t="s">
        <v>6098</v>
      </c>
      <c r="AM127" s="333">
        <v>45841</v>
      </c>
      <c r="AN127" s="301"/>
      <c r="AO127" s="301"/>
      <c r="AP127" s="301"/>
      <c r="AQ127" s="301"/>
      <c r="AR127" s="301"/>
      <c r="AS127" s="301"/>
      <c r="AT127" s="301"/>
      <c r="AU127" s="301" t="s">
        <v>6393</v>
      </c>
      <c r="AV127" s="333">
        <v>45867</v>
      </c>
      <c r="AW127" s="218" t="s">
        <v>9687</v>
      </c>
      <c r="AX127" s="301" t="s">
        <v>5539</v>
      </c>
      <c r="AY127" s="1077">
        <v>45875</v>
      </c>
      <c r="AZ127" s="301"/>
      <c r="BA127" s="110" t="s">
        <v>6649</v>
      </c>
      <c r="BB127" s="367">
        <v>45880</v>
      </c>
      <c r="BC127" s="218" t="s">
        <v>9731</v>
      </c>
      <c r="BG127" s="110" t="s">
        <v>6649</v>
      </c>
      <c r="BH127" s="367">
        <v>45924</v>
      </c>
      <c r="BI127" s="218" t="s">
        <v>10365</v>
      </c>
    </row>
    <row r="128" spans="1:61" s="110" customFormat="1" ht="15" x14ac:dyDescent="0.25">
      <c r="A128" s="301" t="s">
        <v>8263</v>
      </c>
      <c r="B128" s="310">
        <f t="shared" si="11"/>
        <v>1</v>
      </c>
      <c r="C128" s="310" t="str">
        <f t="shared" si="12"/>
        <v/>
      </c>
      <c r="D128" s="360" t="s">
        <v>6960</v>
      </c>
      <c r="E128" s="311" t="s">
        <v>4164</v>
      </c>
      <c r="F128" s="303">
        <f>IF(L128&lt;&gt;0,MAX(L128,R128,X128,AD128,AJ128,AP128,AV128,BB128,BH128),"NE")</f>
        <v>45924</v>
      </c>
      <c r="G128" s="302" t="str">
        <f t="shared" si="23"/>
        <v>C</v>
      </c>
      <c r="H128" s="977" t="str">
        <f t="shared" si="24"/>
        <v>MR_DER-1224_25</v>
      </c>
      <c r="I128" s="312" t="str">
        <f t="shared" si="15"/>
        <v>ND</v>
      </c>
      <c r="J128" s="312" t="str">
        <f t="shared" si="16"/>
        <v>ND</v>
      </c>
      <c r="K128" s="300" t="s">
        <v>3730</v>
      </c>
      <c r="L128" s="333">
        <v>45280</v>
      </c>
      <c r="M128" s="356" t="s">
        <v>6995</v>
      </c>
      <c r="N128" s="301" t="s">
        <v>5536</v>
      </c>
      <c r="O128" s="333">
        <v>45343</v>
      </c>
      <c r="P128" s="301" t="s">
        <v>3777</v>
      </c>
      <c r="Q128" s="300" t="s">
        <v>3765</v>
      </c>
      <c r="R128" s="333">
        <v>45392</v>
      </c>
      <c r="S128" s="356" t="s">
        <v>7496</v>
      </c>
      <c r="T128" s="300" t="s">
        <v>5537</v>
      </c>
      <c r="U128" s="330">
        <v>45440</v>
      </c>
      <c r="V128" s="301" t="s">
        <v>3777</v>
      </c>
      <c r="W128" s="300" t="s">
        <v>3748</v>
      </c>
      <c r="X128" s="333">
        <v>45621</v>
      </c>
      <c r="Y128" s="359" t="s">
        <v>8725</v>
      </c>
      <c r="Z128" s="301" t="s">
        <v>6098</v>
      </c>
      <c r="AA128" s="333">
        <v>45673</v>
      </c>
      <c r="AB128" s="301" t="s">
        <v>3777</v>
      </c>
      <c r="AC128" s="300" t="s">
        <v>5626</v>
      </c>
      <c r="AD128" s="333">
        <v>45791</v>
      </c>
      <c r="AE128" s="218" t="s">
        <v>9393</v>
      </c>
      <c r="AF128" s="301" t="s">
        <v>5538</v>
      </c>
      <c r="AG128" s="329">
        <v>45799</v>
      </c>
      <c r="AH128" s="301"/>
      <c r="AI128" s="301" t="s">
        <v>5811</v>
      </c>
      <c r="AJ128" s="333">
        <v>45821</v>
      </c>
      <c r="AK128" s="218" t="s">
        <v>9585</v>
      </c>
      <c r="AL128" s="301"/>
      <c r="AM128" s="333"/>
      <c r="AN128" s="301"/>
      <c r="AO128" s="110" t="s">
        <v>5811</v>
      </c>
      <c r="AP128" s="333">
        <v>45841</v>
      </c>
      <c r="AQ128" s="218" t="s">
        <v>9639</v>
      </c>
      <c r="AR128" s="301"/>
      <c r="AS128" s="301"/>
      <c r="AT128" s="301"/>
      <c r="AU128" s="301" t="s">
        <v>6393</v>
      </c>
      <c r="AV128" s="333">
        <v>45867</v>
      </c>
      <c r="AW128" s="218" t="s">
        <v>9687</v>
      </c>
      <c r="AX128" s="301" t="s">
        <v>5539</v>
      </c>
      <c r="AY128" s="1077">
        <v>45875</v>
      </c>
      <c r="AZ128" s="301"/>
      <c r="BA128" s="110" t="s">
        <v>6649</v>
      </c>
      <c r="BB128" s="367">
        <v>45880</v>
      </c>
      <c r="BC128" s="218" t="s">
        <v>9731</v>
      </c>
      <c r="BG128" s="110" t="s">
        <v>6649</v>
      </c>
      <c r="BH128" s="367">
        <v>45924</v>
      </c>
      <c r="BI128" s="218" t="s">
        <v>10365</v>
      </c>
    </row>
    <row r="129" spans="1:61" s="110" customFormat="1" ht="15" x14ac:dyDescent="0.25">
      <c r="A129" s="301" t="s">
        <v>8263</v>
      </c>
      <c r="B129" s="310">
        <f t="shared" si="11"/>
        <v>1</v>
      </c>
      <c r="C129" s="310" t="str">
        <f t="shared" si="12"/>
        <v/>
      </c>
      <c r="D129" s="360" t="s">
        <v>6960</v>
      </c>
      <c r="E129" s="311" t="s">
        <v>4165</v>
      </c>
      <c r="F129" s="303">
        <f>IF(L129&lt;&gt;0,MAX(L129,R129,X129,AD129,AJ129,AP129,AV129,BB129,BH129),"NE")</f>
        <v>45924</v>
      </c>
      <c r="G129" s="302" t="str">
        <f t="shared" si="23"/>
        <v>C</v>
      </c>
      <c r="H129" s="977" t="str">
        <f t="shared" si="24"/>
        <v>MR_DER-1224_25</v>
      </c>
      <c r="I129" s="312" t="str">
        <f t="shared" si="15"/>
        <v>ND</v>
      </c>
      <c r="J129" s="312" t="str">
        <f t="shared" si="16"/>
        <v>ND</v>
      </c>
      <c r="K129" s="300" t="s">
        <v>3730</v>
      </c>
      <c r="L129" s="333">
        <v>45280</v>
      </c>
      <c r="M129" s="356" t="s">
        <v>6995</v>
      </c>
      <c r="N129" s="301" t="s">
        <v>5536</v>
      </c>
      <c r="O129" s="333">
        <v>45343</v>
      </c>
      <c r="P129" s="301" t="s">
        <v>3777</v>
      </c>
      <c r="Q129" s="300" t="s">
        <v>3765</v>
      </c>
      <c r="R129" s="333">
        <v>45392</v>
      </c>
      <c r="S129" s="356" t="s">
        <v>7496</v>
      </c>
      <c r="T129" s="300" t="s">
        <v>5537</v>
      </c>
      <c r="U129" s="330">
        <v>45440</v>
      </c>
      <c r="V129" s="301" t="s">
        <v>3777</v>
      </c>
      <c r="W129" s="300" t="s">
        <v>3748</v>
      </c>
      <c r="X129" s="333">
        <v>45621</v>
      </c>
      <c r="Y129" s="359" t="s">
        <v>8725</v>
      </c>
      <c r="Z129" s="301" t="s">
        <v>6098</v>
      </c>
      <c r="AA129" s="333">
        <v>45673</v>
      </c>
      <c r="AB129" s="301" t="s">
        <v>3777</v>
      </c>
      <c r="AC129" s="300" t="s">
        <v>5626</v>
      </c>
      <c r="AD129" s="333">
        <v>45791</v>
      </c>
      <c r="AE129" s="218" t="s">
        <v>9393</v>
      </c>
      <c r="AF129" s="301" t="s">
        <v>5537</v>
      </c>
      <c r="AG129" s="329">
        <v>45799</v>
      </c>
      <c r="AH129" s="301"/>
      <c r="AI129" s="301" t="s">
        <v>5811</v>
      </c>
      <c r="AJ129" s="333">
        <v>45821</v>
      </c>
      <c r="AK129" s="218" t="s">
        <v>9585</v>
      </c>
      <c r="AL129" s="301" t="s">
        <v>6098</v>
      </c>
      <c r="AM129" s="333">
        <v>45841</v>
      </c>
      <c r="AN129" s="301"/>
      <c r="AO129" s="301" t="s">
        <v>6393</v>
      </c>
      <c r="AP129" s="333">
        <v>45867</v>
      </c>
      <c r="AQ129" s="218" t="s">
        <v>9687</v>
      </c>
      <c r="AR129" s="301" t="s">
        <v>5539</v>
      </c>
      <c r="AS129" s="1077">
        <v>45875</v>
      </c>
      <c r="AT129" s="301"/>
      <c r="AU129" s="110" t="s">
        <v>6649</v>
      </c>
      <c r="AV129" s="367">
        <v>45880</v>
      </c>
      <c r="AW129" s="218" t="s">
        <v>9731</v>
      </c>
      <c r="AX129" s="301"/>
      <c r="AY129" s="301"/>
      <c r="AZ129" s="301"/>
      <c r="BG129" s="110" t="s">
        <v>6649</v>
      </c>
      <c r="BH129" s="367">
        <v>45924</v>
      </c>
      <c r="BI129" s="218" t="s">
        <v>10365</v>
      </c>
    </row>
    <row r="130" spans="1:61" s="110" customFormat="1" ht="15" x14ac:dyDescent="0.25">
      <c r="A130" s="301" t="s">
        <v>8263</v>
      </c>
      <c r="B130" s="310">
        <f t="shared" si="11"/>
        <v>1</v>
      </c>
      <c r="C130" s="310" t="str">
        <f t="shared" si="12"/>
        <v/>
      </c>
      <c r="D130" s="360" t="s">
        <v>6960</v>
      </c>
      <c r="E130" s="311" t="s">
        <v>4166</v>
      </c>
      <c r="F130" s="303">
        <f>IF(L130&lt;&gt;0,MAX(L130,R130,X130,AD130,AJ130,AP130,AV130,BB130,BH130),"NE")</f>
        <v>45924</v>
      </c>
      <c r="G130" s="302" t="str">
        <f t="shared" si="23"/>
        <v>C</v>
      </c>
      <c r="H130" s="977" t="str">
        <f t="shared" si="24"/>
        <v>MR_DER-1224_25</v>
      </c>
      <c r="I130" s="312" t="str">
        <f t="shared" si="15"/>
        <v>ND</v>
      </c>
      <c r="J130" s="312" t="str">
        <f t="shared" si="16"/>
        <v>ND</v>
      </c>
      <c r="K130" s="300" t="s">
        <v>3730</v>
      </c>
      <c r="L130" s="333">
        <v>45280</v>
      </c>
      <c r="M130" s="356" t="s">
        <v>6995</v>
      </c>
      <c r="N130" s="301" t="s">
        <v>5536</v>
      </c>
      <c r="O130" s="333">
        <v>45343</v>
      </c>
      <c r="P130" s="301" t="s">
        <v>3777</v>
      </c>
      <c r="Q130" s="300" t="s">
        <v>3765</v>
      </c>
      <c r="R130" s="333">
        <v>45392</v>
      </c>
      <c r="S130" s="356" t="s">
        <v>7496</v>
      </c>
      <c r="T130" s="300" t="s">
        <v>5537</v>
      </c>
      <c r="U130" s="330">
        <v>45440</v>
      </c>
      <c r="V130" s="301" t="s">
        <v>3777</v>
      </c>
      <c r="W130" s="300" t="s">
        <v>3748</v>
      </c>
      <c r="X130" s="333">
        <v>45621</v>
      </c>
      <c r="Y130" s="359" t="s">
        <v>8725</v>
      </c>
      <c r="Z130" s="301" t="s">
        <v>6098</v>
      </c>
      <c r="AA130" s="333">
        <v>45673</v>
      </c>
      <c r="AB130" s="301" t="s">
        <v>3777</v>
      </c>
      <c r="AC130" s="300" t="s">
        <v>5626</v>
      </c>
      <c r="AD130" s="333">
        <v>45791</v>
      </c>
      <c r="AE130" s="218" t="s">
        <v>9393</v>
      </c>
      <c r="AF130" s="301" t="s">
        <v>5538</v>
      </c>
      <c r="AG130" s="329">
        <v>45799</v>
      </c>
      <c r="AH130" s="301"/>
      <c r="AI130" s="301" t="s">
        <v>5811</v>
      </c>
      <c r="AJ130" s="333">
        <v>45821</v>
      </c>
      <c r="AK130" s="218" t="s">
        <v>9585</v>
      </c>
      <c r="AL130" s="301" t="s">
        <v>6098</v>
      </c>
      <c r="AM130" s="333">
        <v>45841</v>
      </c>
      <c r="AN130" s="301"/>
      <c r="AO130" s="301" t="s">
        <v>6393</v>
      </c>
      <c r="AP130" s="333">
        <v>45867</v>
      </c>
      <c r="AQ130" s="218" t="s">
        <v>9687</v>
      </c>
      <c r="AR130" s="301" t="s">
        <v>5539</v>
      </c>
      <c r="AS130" s="1077">
        <v>45875</v>
      </c>
      <c r="AT130" s="301"/>
      <c r="AU130" s="110" t="s">
        <v>6649</v>
      </c>
      <c r="AV130" s="367">
        <v>45880</v>
      </c>
      <c r="AW130" s="218" t="s">
        <v>9731</v>
      </c>
      <c r="AX130" s="301"/>
      <c r="AY130" s="301"/>
      <c r="AZ130" s="301"/>
      <c r="BG130" s="110" t="s">
        <v>6649</v>
      </c>
      <c r="BH130" s="367">
        <v>45924</v>
      </c>
      <c r="BI130" s="218" t="s">
        <v>10365</v>
      </c>
    </row>
    <row r="131" spans="1:61" s="110" customFormat="1" ht="15" x14ac:dyDescent="0.25">
      <c r="A131" s="301" t="s">
        <v>8263</v>
      </c>
      <c r="B131" s="310">
        <f t="shared" si="11"/>
        <v>1</v>
      </c>
      <c r="C131" s="310" t="str">
        <f t="shared" si="12"/>
        <v/>
      </c>
      <c r="D131" s="360" t="s">
        <v>8727</v>
      </c>
      <c r="E131" s="311" t="s">
        <v>8726</v>
      </c>
      <c r="F131" s="303">
        <f t="shared" si="25"/>
        <v>45924</v>
      </c>
      <c r="G131" s="302" t="str">
        <f t="shared" si="23"/>
        <v>A</v>
      </c>
      <c r="H131" s="977" t="str">
        <f t="shared" si="24"/>
        <v>MR_DER-1224_25</v>
      </c>
      <c r="I131" s="312" t="str">
        <f t="shared" si="15"/>
        <v>ND</v>
      </c>
      <c r="J131" s="312" t="str">
        <f t="shared" si="16"/>
        <v>APROVADO</v>
      </c>
      <c r="K131" s="300" t="s">
        <v>3730</v>
      </c>
      <c r="L131" s="333">
        <v>45621</v>
      </c>
      <c r="M131" s="359" t="s">
        <v>8725</v>
      </c>
      <c r="N131" s="301" t="s">
        <v>5536</v>
      </c>
      <c r="O131" s="333">
        <v>45673</v>
      </c>
      <c r="P131" s="301"/>
      <c r="Q131" s="300" t="s">
        <v>3765</v>
      </c>
      <c r="R131" s="333">
        <v>45791</v>
      </c>
      <c r="S131" s="218" t="s">
        <v>9393</v>
      </c>
      <c r="T131" s="301" t="s">
        <v>5536</v>
      </c>
      <c r="U131" s="329">
        <v>45799</v>
      </c>
      <c r="V131" s="301" t="s">
        <v>3777</v>
      </c>
      <c r="W131" s="301" t="s">
        <v>5701</v>
      </c>
      <c r="X131" s="333">
        <v>45821</v>
      </c>
      <c r="Y131" s="218" t="s">
        <v>9585</v>
      </c>
      <c r="Z131" s="301" t="s">
        <v>5537</v>
      </c>
      <c r="AA131" s="333">
        <v>45841</v>
      </c>
      <c r="AB131" s="301"/>
      <c r="AC131" s="301" t="s">
        <v>3748</v>
      </c>
      <c r="AD131" s="333">
        <v>45867</v>
      </c>
      <c r="AE131" s="218" t="s">
        <v>9687</v>
      </c>
      <c r="AF131" s="301" t="s">
        <v>5539</v>
      </c>
      <c r="AG131" s="1077">
        <v>45875</v>
      </c>
      <c r="AH131" s="301"/>
      <c r="AI131" s="110" t="s">
        <v>3748</v>
      </c>
      <c r="AJ131" s="367">
        <v>45924</v>
      </c>
      <c r="AK131" s="218" t="s">
        <v>10365</v>
      </c>
      <c r="AL131" s="301"/>
      <c r="AM131" s="301"/>
      <c r="AN131" s="301"/>
      <c r="AO131" s="301"/>
      <c r="AP131" s="301"/>
      <c r="AQ131" s="301"/>
      <c r="AR131" s="301"/>
      <c r="AS131" s="301"/>
      <c r="AT131" s="301"/>
      <c r="AU131" s="301"/>
      <c r="AV131" s="301"/>
      <c r="AW131" s="301"/>
      <c r="AX131" s="301"/>
      <c r="AY131" s="301"/>
      <c r="AZ131" s="301"/>
    </row>
    <row r="132" spans="1:61" s="110" customFormat="1" ht="15" x14ac:dyDescent="0.25">
      <c r="A132" s="301" t="s">
        <v>8263</v>
      </c>
      <c r="B132" s="310">
        <f t="shared" si="11"/>
        <v>1</v>
      </c>
      <c r="C132" s="310" t="str">
        <f t="shared" si="12"/>
        <v/>
      </c>
      <c r="D132" s="360" t="s">
        <v>6958</v>
      </c>
      <c r="E132" s="311" t="s">
        <v>4167</v>
      </c>
      <c r="F132" s="303">
        <f t="shared" si="25"/>
        <v>45924</v>
      </c>
      <c r="G132" s="302" t="str">
        <f t="shared" si="23"/>
        <v>A</v>
      </c>
      <c r="H132" s="977" t="str">
        <f t="shared" si="24"/>
        <v>MR_DER-1224_25</v>
      </c>
      <c r="I132" s="312" t="str">
        <f t="shared" si="15"/>
        <v>ND</v>
      </c>
      <c r="J132" s="312" t="str">
        <f t="shared" si="16"/>
        <v>APROVADO</v>
      </c>
      <c r="K132" s="300" t="s">
        <v>3730</v>
      </c>
      <c r="L132" s="333">
        <v>45280</v>
      </c>
      <c r="M132" s="356" t="s">
        <v>6995</v>
      </c>
      <c r="N132" s="301" t="s">
        <v>5536</v>
      </c>
      <c r="O132" s="333">
        <v>45343</v>
      </c>
      <c r="P132" s="301" t="s">
        <v>3777</v>
      </c>
      <c r="Q132" s="300" t="s">
        <v>3765</v>
      </c>
      <c r="R132" s="333">
        <v>45392</v>
      </c>
      <c r="S132" s="356" t="s">
        <v>7496</v>
      </c>
      <c r="T132" s="301" t="s">
        <v>5536</v>
      </c>
      <c r="U132" s="330">
        <v>45440</v>
      </c>
      <c r="V132" s="301" t="s">
        <v>3777</v>
      </c>
      <c r="W132" s="300" t="s">
        <v>5701</v>
      </c>
      <c r="X132" s="333">
        <v>45621</v>
      </c>
      <c r="Y132" s="359" t="s">
        <v>8725</v>
      </c>
      <c r="Z132" s="301" t="s">
        <v>5536</v>
      </c>
      <c r="AA132" s="333">
        <v>45673</v>
      </c>
      <c r="AB132" s="301" t="s">
        <v>3777</v>
      </c>
      <c r="AC132" s="300" t="s">
        <v>7387</v>
      </c>
      <c r="AD132" s="333">
        <v>45791</v>
      </c>
      <c r="AE132" s="218" t="s">
        <v>9393</v>
      </c>
      <c r="AF132" s="301" t="s">
        <v>5536</v>
      </c>
      <c r="AG132" s="329">
        <v>45799</v>
      </c>
      <c r="AH132" s="301"/>
      <c r="AI132" s="301" t="s">
        <v>8852</v>
      </c>
      <c r="AJ132" s="333">
        <v>45821</v>
      </c>
      <c r="AK132" s="218" t="s">
        <v>9585</v>
      </c>
      <c r="AL132" s="301" t="s">
        <v>5537</v>
      </c>
      <c r="AM132" s="333">
        <v>45841</v>
      </c>
      <c r="AN132" s="301"/>
      <c r="AO132" s="301" t="s">
        <v>3748</v>
      </c>
      <c r="AP132" s="333">
        <v>45867</v>
      </c>
      <c r="AQ132" s="218" t="s">
        <v>9687</v>
      </c>
      <c r="AR132" s="301" t="s">
        <v>5539</v>
      </c>
      <c r="AS132" s="1077">
        <v>45875</v>
      </c>
      <c r="AT132" s="301"/>
      <c r="AU132" s="110" t="s">
        <v>3748</v>
      </c>
      <c r="AV132" s="367">
        <v>45924</v>
      </c>
      <c r="AW132" s="218" t="s">
        <v>10365</v>
      </c>
      <c r="AX132" s="301"/>
      <c r="AY132" s="301"/>
      <c r="AZ132" s="301"/>
    </row>
    <row r="133" spans="1:61" s="110" customFormat="1" ht="15" x14ac:dyDescent="0.25">
      <c r="A133" s="301" t="s">
        <v>8263</v>
      </c>
      <c r="B133" s="310">
        <f t="shared" si="11"/>
        <v>1</v>
      </c>
      <c r="C133" s="310" t="str">
        <f t="shared" ref="C133:C196" si="26">IF(LEFT(E133,2)="RT",1,IF(LEFT(E133,2)="MC",1,IF(LEFT(E133,2)="NS",1,IF(LEFT(E133,2)="PL",1,""))))</f>
        <v/>
      </c>
      <c r="D133" s="360" t="s">
        <v>6958</v>
      </c>
      <c r="E133" s="311" t="s">
        <v>4168</v>
      </c>
      <c r="F133" s="303">
        <f t="shared" si="25"/>
        <v>45924</v>
      </c>
      <c r="G133" s="302" t="str">
        <f t="shared" si="23"/>
        <v>A</v>
      </c>
      <c r="H133" s="977" t="str">
        <f t="shared" si="24"/>
        <v>MR_DER-1224_25</v>
      </c>
      <c r="I133" s="312" t="str">
        <f t="shared" si="15"/>
        <v>ND</v>
      </c>
      <c r="J133" s="312" t="str">
        <f t="shared" si="16"/>
        <v>APROVADO</v>
      </c>
      <c r="K133" s="300" t="s">
        <v>3730</v>
      </c>
      <c r="L133" s="333">
        <v>45280</v>
      </c>
      <c r="M133" s="356" t="s">
        <v>6995</v>
      </c>
      <c r="N133" s="301" t="s">
        <v>5536</v>
      </c>
      <c r="O133" s="333">
        <v>45343</v>
      </c>
      <c r="P133" s="301" t="s">
        <v>3777</v>
      </c>
      <c r="Q133" s="300" t="s">
        <v>3765</v>
      </c>
      <c r="R133" s="333">
        <v>45392</v>
      </c>
      <c r="S133" s="356" t="s">
        <v>7496</v>
      </c>
      <c r="T133" s="301" t="s">
        <v>5536</v>
      </c>
      <c r="U133" s="330">
        <v>45440</v>
      </c>
      <c r="V133" s="301" t="s">
        <v>3777</v>
      </c>
      <c r="W133" s="300" t="s">
        <v>5701</v>
      </c>
      <c r="X133" s="333">
        <v>45621</v>
      </c>
      <c r="Y133" s="359" t="s">
        <v>8725</v>
      </c>
      <c r="Z133" s="301" t="s">
        <v>5536</v>
      </c>
      <c r="AA133" s="333">
        <v>45673</v>
      </c>
      <c r="AB133" s="301" t="s">
        <v>3777</v>
      </c>
      <c r="AC133" s="300" t="s">
        <v>7387</v>
      </c>
      <c r="AD133" s="333">
        <v>45791</v>
      </c>
      <c r="AE133" s="218" t="s">
        <v>9393</v>
      </c>
      <c r="AF133" s="301" t="s">
        <v>5536</v>
      </c>
      <c r="AG133" s="329">
        <v>45799</v>
      </c>
      <c r="AH133" s="301"/>
      <c r="AI133" s="301" t="s">
        <v>8852</v>
      </c>
      <c r="AJ133" s="333">
        <v>45821</v>
      </c>
      <c r="AK133" s="218" t="s">
        <v>9585</v>
      </c>
      <c r="AL133" s="301" t="s">
        <v>5539</v>
      </c>
      <c r="AM133" s="333">
        <v>45841</v>
      </c>
      <c r="AN133" s="301"/>
      <c r="AO133" s="301" t="s">
        <v>3748</v>
      </c>
      <c r="AP133" s="333">
        <v>45867</v>
      </c>
      <c r="AQ133" s="218" t="s">
        <v>9687</v>
      </c>
      <c r="AR133" s="301" t="s">
        <v>5539</v>
      </c>
      <c r="AS133" s="1077">
        <v>45875</v>
      </c>
      <c r="AT133" s="301"/>
      <c r="AU133" s="110" t="s">
        <v>3748</v>
      </c>
      <c r="AV133" s="367">
        <v>45924</v>
      </c>
      <c r="AW133" s="218" t="s">
        <v>10365</v>
      </c>
      <c r="AX133" s="301"/>
      <c r="AY133" s="301"/>
      <c r="AZ133" s="301"/>
    </row>
    <row r="134" spans="1:61" s="110" customFormat="1" ht="15" x14ac:dyDescent="0.25">
      <c r="A134" s="301" t="s">
        <v>8263</v>
      </c>
      <c r="B134" s="310">
        <f t="shared" ref="B134:B197" si="27">IF(LEFT(E134,2)="DE",1,"")</f>
        <v>1</v>
      </c>
      <c r="C134" s="310" t="str">
        <f t="shared" si="26"/>
        <v/>
      </c>
      <c r="D134" s="360" t="s">
        <v>6958</v>
      </c>
      <c r="E134" s="311" t="s">
        <v>4169</v>
      </c>
      <c r="F134" s="303">
        <f>IF(L134&lt;&gt;0,MAX(L134,R134,X134,AD134,AJ134,AP134,AV134,BB134,BH134),"NE")</f>
        <v>45924</v>
      </c>
      <c r="G134" s="302" t="str">
        <f t="shared" si="23"/>
        <v>C</v>
      </c>
      <c r="H134" s="977" t="str">
        <f t="shared" si="24"/>
        <v>MR_DER-1224_25</v>
      </c>
      <c r="I134" s="312" t="str">
        <f t="shared" si="15"/>
        <v>ND</v>
      </c>
      <c r="J134" s="312" t="str">
        <f t="shared" si="16"/>
        <v>ND</v>
      </c>
      <c r="K134" s="300" t="s">
        <v>3730</v>
      </c>
      <c r="L134" s="333">
        <v>45280</v>
      </c>
      <c r="M134" s="356" t="s">
        <v>6995</v>
      </c>
      <c r="N134" s="301" t="s">
        <v>5536</v>
      </c>
      <c r="O134" s="333">
        <v>45343</v>
      </c>
      <c r="P134" s="301" t="s">
        <v>3777</v>
      </c>
      <c r="Q134" s="300" t="s">
        <v>3765</v>
      </c>
      <c r="R134" s="333">
        <v>45392</v>
      </c>
      <c r="S134" s="356" t="s">
        <v>7496</v>
      </c>
      <c r="T134" s="300" t="s">
        <v>5537</v>
      </c>
      <c r="U134" s="330">
        <v>45440</v>
      </c>
      <c r="V134" s="301" t="s">
        <v>3777</v>
      </c>
      <c r="W134" s="300" t="s">
        <v>5701</v>
      </c>
      <c r="X134" s="333">
        <v>45621</v>
      </c>
      <c r="Y134" s="359" t="s">
        <v>8725</v>
      </c>
      <c r="Z134" s="301" t="s">
        <v>5536</v>
      </c>
      <c r="AA134" s="333">
        <v>45673</v>
      </c>
      <c r="AB134" s="301" t="s">
        <v>3777</v>
      </c>
      <c r="AC134" s="300" t="s">
        <v>5626</v>
      </c>
      <c r="AD134" s="333">
        <v>45791</v>
      </c>
      <c r="AE134" s="218" t="s">
        <v>9393</v>
      </c>
      <c r="AF134" s="301" t="s">
        <v>5538</v>
      </c>
      <c r="AG134" s="329">
        <v>45799</v>
      </c>
      <c r="AH134" s="301"/>
      <c r="AI134" s="301" t="s">
        <v>5811</v>
      </c>
      <c r="AJ134" s="333">
        <v>45821</v>
      </c>
      <c r="AK134" s="218" t="s">
        <v>9585</v>
      </c>
      <c r="AL134" s="301"/>
      <c r="AM134" s="301"/>
      <c r="AN134" s="301"/>
      <c r="AO134" s="110" t="s">
        <v>5811</v>
      </c>
      <c r="AP134" s="333">
        <v>45841</v>
      </c>
      <c r="AQ134" s="218" t="s">
        <v>9639</v>
      </c>
      <c r="AR134" s="301"/>
      <c r="AS134" s="301"/>
      <c r="AT134" s="301"/>
      <c r="AU134" s="301" t="s">
        <v>6393</v>
      </c>
      <c r="AV134" s="333">
        <v>45867</v>
      </c>
      <c r="AW134" s="218" t="s">
        <v>9687</v>
      </c>
      <c r="AX134" s="301" t="s">
        <v>5539</v>
      </c>
      <c r="AY134" s="1077">
        <v>45875</v>
      </c>
      <c r="AZ134" s="301"/>
      <c r="BA134" s="110" t="s">
        <v>6649</v>
      </c>
      <c r="BB134" s="367">
        <v>45880</v>
      </c>
      <c r="BC134" s="218" t="s">
        <v>9731</v>
      </c>
      <c r="BG134" s="110" t="s">
        <v>6649</v>
      </c>
      <c r="BH134" s="367">
        <v>45924</v>
      </c>
      <c r="BI134" s="218" t="s">
        <v>10365</v>
      </c>
    </row>
    <row r="135" spans="1:61" s="110" customFormat="1" ht="15" x14ac:dyDescent="0.25">
      <c r="A135" s="301" t="s">
        <v>8263</v>
      </c>
      <c r="B135" s="310">
        <f t="shared" si="27"/>
        <v>1</v>
      </c>
      <c r="C135" s="310" t="str">
        <f t="shared" si="26"/>
        <v/>
      </c>
      <c r="D135" s="360" t="s">
        <v>6958</v>
      </c>
      <c r="E135" s="311" t="s">
        <v>4170</v>
      </c>
      <c r="F135" s="303">
        <f t="shared" si="25"/>
        <v>45924</v>
      </c>
      <c r="G135" s="302" t="str">
        <f t="shared" si="23"/>
        <v>B</v>
      </c>
      <c r="H135" s="977" t="str">
        <f t="shared" si="24"/>
        <v>MR_DER-1224_25</v>
      </c>
      <c r="I135" s="312" t="str">
        <f t="shared" si="15"/>
        <v>ND</v>
      </c>
      <c r="J135" s="327" t="str">
        <f t="shared" si="16"/>
        <v>APROVADO</v>
      </c>
      <c r="K135" s="300" t="s">
        <v>3730</v>
      </c>
      <c r="L135" s="333">
        <v>45280</v>
      </c>
      <c r="M135" s="356" t="s">
        <v>6995</v>
      </c>
      <c r="N135" s="301" t="s">
        <v>5536</v>
      </c>
      <c r="O135" s="333">
        <v>45343</v>
      </c>
      <c r="P135" s="301" t="s">
        <v>3777</v>
      </c>
      <c r="Q135" s="300" t="s">
        <v>3765</v>
      </c>
      <c r="R135" s="333">
        <v>45392</v>
      </c>
      <c r="S135" s="356" t="s">
        <v>7496</v>
      </c>
      <c r="T135" s="300" t="s">
        <v>5537</v>
      </c>
      <c r="U135" s="330">
        <v>45440</v>
      </c>
      <c r="V135" s="301" t="s">
        <v>3777</v>
      </c>
      <c r="W135" s="300" t="s">
        <v>3748</v>
      </c>
      <c r="X135" s="333">
        <v>45621</v>
      </c>
      <c r="Y135" s="359" t="s">
        <v>8725</v>
      </c>
      <c r="Z135" s="301"/>
      <c r="AA135" s="301"/>
      <c r="AB135" s="301" t="s">
        <v>3777</v>
      </c>
      <c r="AC135" s="300" t="s">
        <v>5626</v>
      </c>
      <c r="AD135" s="333">
        <v>45791</v>
      </c>
      <c r="AE135" s="218" t="s">
        <v>9393</v>
      </c>
      <c r="AF135" s="301" t="s">
        <v>5536</v>
      </c>
      <c r="AG135" s="329">
        <v>45799</v>
      </c>
      <c r="AH135" s="301"/>
      <c r="AI135" s="301" t="s">
        <v>6229</v>
      </c>
      <c r="AJ135" s="333">
        <v>45821</v>
      </c>
      <c r="AK135" s="218" t="s">
        <v>9585</v>
      </c>
      <c r="AL135" s="301" t="s">
        <v>5537</v>
      </c>
      <c r="AM135" s="333">
        <v>45841</v>
      </c>
      <c r="AN135" s="301"/>
      <c r="AO135" s="301" t="s">
        <v>5811</v>
      </c>
      <c r="AP135" s="333">
        <v>45867</v>
      </c>
      <c r="AQ135" s="218" t="s">
        <v>9687</v>
      </c>
      <c r="AR135" s="301" t="s">
        <v>5539</v>
      </c>
      <c r="AS135" s="1077">
        <v>45875</v>
      </c>
      <c r="AT135" s="301"/>
      <c r="AU135" s="110" t="s">
        <v>5811</v>
      </c>
      <c r="AV135" s="367">
        <v>45924</v>
      </c>
      <c r="AW135" s="218" t="s">
        <v>10365</v>
      </c>
      <c r="AX135" s="301"/>
      <c r="AY135" s="301"/>
      <c r="AZ135" s="301"/>
    </row>
    <row r="136" spans="1:61" s="110" customFormat="1" ht="15" x14ac:dyDescent="0.25">
      <c r="A136" s="301" t="s">
        <v>8263</v>
      </c>
      <c r="B136" s="310">
        <f t="shared" si="27"/>
        <v>1</v>
      </c>
      <c r="C136" s="310" t="str">
        <f t="shared" si="26"/>
        <v/>
      </c>
      <c r="D136" s="360" t="s">
        <v>6958</v>
      </c>
      <c r="E136" s="311" t="s">
        <v>8728</v>
      </c>
      <c r="F136" s="303">
        <f t="shared" si="25"/>
        <v>45924</v>
      </c>
      <c r="G136" s="302" t="str">
        <f t="shared" si="23"/>
        <v>A</v>
      </c>
      <c r="H136" s="977" t="str">
        <f t="shared" si="24"/>
        <v>MR_DER-1224_25</v>
      </c>
      <c r="I136" s="312" t="str">
        <f>IF(F136="NE",F136,IF(INDEX(K136:CP136,,MATCH(F136,K136:CP136,0)+3)&lt;&gt;0,INDEX(K136:CP136,,MATCH(F136,K136:CP136,0)+3),"ND"))</f>
        <v>ND</v>
      </c>
      <c r="J136" s="312" t="str">
        <f t="shared" si="16"/>
        <v>APROVADO</v>
      </c>
      <c r="K136" s="300" t="s">
        <v>3730</v>
      </c>
      <c r="L136" s="333">
        <v>45621</v>
      </c>
      <c r="M136" s="356" t="s">
        <v>8725</v>
      </c>
      <c r="N136" s="301" t="s">
        <v>5536</v>
      </c>
      <c r="O136" s="333">
        <v>45673</v>
      </c>
      <c r="P136" s="301"/>
      <c r="Q136" s="300" t="s">
        <v>3765</v>
      </c>
      <c r="R136" s="333">
        <v>45791</v>
      </c>
      <c r="S136" s="218" t="s">
        <v>9393</v>
      </c>
      <c r="T136" s="301" t="s">
        <v>5536</v>
      </c>
      <c r="U136" s="329">
        <v>45799</v>
      </c>
      <c r="V136" s="301"/>
      <c r="W136" s="301" t="s">
        <v>5701</v>
      </c>
      <c r="X136" s="333">
        <v>45821</v>
      </c>
      <c r="Y136" s="218" t="s">
        <v>9585</v>
      </c>
      <c r="Z136" s="301"/>
      <c r="AA136" s="333"/>
      <c r="AB136" s="301"/>
      <c r="AC136" s="300"/>
      <c r="AD136" s="301"/>
      <c r="AE136" s="301"/>
      <c r="AF136" s="301"/>
      <c r="AG136" s="301"/>
      <c r="AH136" s="301"/>
      <c r="AI136" s="301"/>
      <c r="AJ136" s="301"/>
      <c r="AK136" s="301"/>
      <c r="AL136" s="301" t="s">
        <v>5537</v>
      </c>
      <c r="AM136" s="333">
        <v>45841</v>
      </c>
      <c r="AN136" s="301"/>
      <c r="AO136" s="301" t="s">
        <v>3748</v>
      </c>
      <c r="AP136" s="333">
        <v>45867</v>
      </c>
      <c r="AQ136" s="218" t="s">
        <v>9687</v>
      </c>
      <c r="AR136" s="301" t="s">
        <v>5539</v>
      </c>
      <c r="AS136" s="1077">
        <v>45875</v>
      </c>
      <c r="AT136" s="301"/>
      <c r="AU136" s="110" t="s">
        <v>3748</v>
      </c>
      <c r="AV136" s="367">
        <v>45924</v>
      </c>
      <c r="AW136" s="218" t="s">
        <v>10365</v>
      </c>
      <c r="AX136" s="301"/>
      <c r="AY136" s="301"/>
      <c r="AZ136" s="301"/>
    </row>
    <row r="137" spans="1:61" s="110" customFormat="1" ht="25.5" x14ac:dyDescent="0.25">
      <c r="A137" s="301" t="s">
        <v>8263</v>
      </c>
      <c r="B137" s="310">
        <f t="shared" si="27"/>
        <v>1</v>
      </c>
      <c r="C137" s="310" t="str">
        <f t="shared" si="26"/>
        <v/>
      </c>
      <c r="D137" s="360" t="s">
        <v>6998</v>
      </c>
      <c r="E137" s="311" t="s">
        <v>6996</v>
      </c>
      <c r="F137" s="303">
        <f t="shared" si="25"/>
        <v>45924</v>
      </c>
      <c r="G137" s="302" t="str">
        <f t="shared" si="23"/>
        <v>B</v>
      </c>
      <c r="H137" s="977" t="str">
        <f t="shared" si="24"/>
        <v>MR_DER-1224_25</v>
      </c>
      <c r="I137" s="312" t="str">
        <f t="shared" si="15"/>
        <v>ND</v>
      </c>
      <c r="J137" s="312" t="str">
        <f t="shared" si="16"/>
        <v>APROVADO</v>
      </c>
      <c r="K137" s="300" t="s">
        <v>3730</v>
      </c>
      <c r="L137" s="333">
        <v>45280</v>
      </c>
      <c r="M137" s="356" t="s">
        <v>6995</v>
      </c>
      <c r="N137" s="301" t="s">
        <v>5536</v>
      </c>
      <c r="O137" s="333">
        <v>45343</v>
      </c>
      <c r="P137" s="301" t="s">
        <v>3777</v>
      </c>
      <c r="Q137" s="300" t="s">
        <v>3748</v>
      </c>
      <c r="R137" s="333">
        <v>45392</v>
      </c>
      <c r="S137" s="356" t="s">
        <v>7496</v>
      </c>
      <c r="T137" s="300"/>
      <c r="U137" s="330"/>
      <c r="V137" s="301" t="s">
        <v>3777</v>
      </c>
      <c r="W137" s="301" t="s">
        <v>5626</v>
      </c>
      <c r="X137" s="333">
        <v>45821</v>
      </c>
      <c r="Y137" s="218" t="s">
        <v>9585</v>
      </c>
      <c r="Z137" s="301" t="s">
        <v>5537</v>
      </c>
      <c r="AA137" s="333">
        <v>45841</v>
      </c>
      <c r="AB137" s="301"/>
      <c r="AC137" s="301" t="s">
        <v>5811</v>
      </c>
      <c r="AD137" s="333">
        <v>45867</v>
      </c>
      <c r="AE137" s="218" t="s">
        <v>9687</v>
      </c>
      <c r="AF137" s="301" t="s">
        <v>5539</v>
      </c>
      <c r="AG137" s="1077">
        <v>45875</v>
      </c>
      <c r="AH137" s="301"/>
      <c r="AI137" s="301"/>
      <c r="AJ137" s="301"/>
      <c r="AK137" s="301"/>
      <c r="AL137" s="301"/>
      <c r="AM137" s="301"/>
      <c r="AN137" s="301"/>
      <c r="AO137" s="301"/>
      <c r="AP137" s="301"/>
      <c r="AQ137" s="301"/>
      <c r="AR137" s="301"/>
      <c r="AS137" s="301"/>
      <c r="AT137" s="301"/>
      <c r="AU137" s="110" t="s">
        <v>5811</v>
      </c>
      <c r="AV137" s="367">
        <v>45924</v>
      </c>
      <c r="AW137" s="218" t="s">
        <v>10365</v>
      </c>
      <c r="AX137" s="301"/>
      <c r="AY137" s="301"/>
      <c r="AZ137" s="301"/>
    </row>
    <row r="138" spans="1:61" s="110" customFormat="1" ht="25.5" x14ac:dyDescent="0.25">
      <c r="A138" s="301" t="s">
        <v>8263</v>
      </c>
      <c r="B138" s="310">
        <f t="shared" si="27"/>
        <v>1</v>
      </c>
      <c r="C138" s="310" t="str">
        <f t="shared" si="26"/>
        <v/>
      </c>
      <c r="D138" s="360" t="s">
        <v>6998</v>
      </c>
      <c r="E138" s="311" t="s">
        <v>9394</v>
      </c>
      <c r="F138" s="303">
        <f t="shared" si="25"/>
        <v>45924</v>
      </c>
      <c r="G138" s="302" t="str">
        <f t="shared" si="23"/>
        <v>A</v>
      </c>
      <c r="H138" s="977" t="str">
        <f t="shared" si="24"/>
        <v>MR_DER-1224_25</v>
      </c>
      <c r="I138" s="312" t="str">
        <f>IF(F138="NE",F138,IF(INDEX(K138:CP138,,MATCH(F138,K138:CP138,0)+3)&lt;&gt;0,INDEX(K138:CP138,,MATCH(F138,K138:CP138,0)+3),"ND"))</f>
        <v>ND</v>
      </c>
      <c r="J138" s="312" t="str">
        <f>IF(G138="NE",G138,IF(INDEX(K138:CQ138,,MATCH(G138,K138:CQ138,0)+3)&lt;&gt;0,INDEX(K138:CQ138,,MATCH(G138,K138:CQ138,0)+3),"ND"))</f>
        <v>APROVADO</v>
      </c>
      <c r="K138" s="300" t="s">
        <v>3730</v>
      </c>
      <c r="L138" s="333">
        <v>45800</v>
      </c>
      <c r="M138" s="218" t="s">
        <v>9393</v>
      </c>
      <c r="N138" s="301" t="s">
        <v>5536</v>
      </c>
      <c r="O138" s="329">
        <v>45799</v>
      </c>
      <c r="P138" s="301"/>
      <c r="Q138" s="301" t="s">
        <v>3765</v>
      </c>
      <c r="R138" s="333">
        <v>45821</v>
      </c>
      <c r="S138" s="218" t="s">
        <v>9585</v>
      </c>
      <c r="T138" s="301" t="s">
        <v>5537</v>
      </c>
      <c r="U138" s="333">
        <v>45841</v>
      </c>
      <c r="V138" s="301" t="s">
        <v>3777</v>
      </c>
      <c r="W138" s="301" t="s">
        <v>3748</v>
      </c>
      <c r="X138" s="333">
        <v>45867</v>
      </c>
      <c r="Y138" s="218" t="s">
        <v>9687</v>
      </c>
      <c r="Z138" s="301" t="s">
        <v>5539</v>
      </c>
      <c r="AA138" s="1077">
        <v>45875</v>
      </c>
      <c r="AB138" s="301"/>
      <c r="AC138" s="300"/>
      <c r="AD138" s="301"/>
      <c r="AE138" s="301"/>
      <c r="AF138" s="301"/>
      <c r="AG138" s="301"/>
      <c r="AH138" s="301"/>
      <c r="AI138" s="301"/>
      <c r="AJ138" s="301"/>
      <c r="AK138" s="301"/>
      <c r="AL138" s="301"/>
      <c r="AM138" s="301"/>
      <c r="AN138" s="301"/>
      <c r="AO138" s="301"/>
      <c r="AP138" s="301"/>
      <c r="AQ138" s="301"/>
      <c r="AR138" s="301"/>
      <c r="AS138" s="301"/>
      <c r="AT138" s="301"/>
      <c r="AU138" s="110" t="s">
        <v>3748</v>
      </c>
      <c r="AV138" s="367">
        <v>45924</v>
      </c>
      <c r="AW138" s="218" t="s">
        <v>10365</v>
      </c>
      <c r="AX138" s="301"/>
      <c r="AY138" s="301"/>
      <c r="AZ138" s="301"/>
    </row>
    <row r="139" spans="1:61" s="110" customFormat="1" ht="25.5" x14ac:dyDescent="0.25">
      <c r="A139" s="301" t="s">
        <v>8263</v>
      </c>
      <c r="B139" s="310">
        <f t="shared" si="27"/>
        <v>1</v>
      </c>
      <c r="C139" s="310" t="str">
        <f t="shared" si="26"/>
        <v/>
      </c>
      <c r="D139" s="360" t="s">
        <v>9587</v>
      </c>
      <c r="E139" s="311" t="s">
        <v>9644</v>
      </c>
      <c r="F139" s="303">
        <f>IF(L139&lt;&gt;0,MAX(L139,R139,X139,AD139,AJ139),"NE")</f>
        <v>45924</v>
      </c>
      <c r="G139" s="302" t="str">
        <f t="shared" si="23"/>
        <v>A</v>
      </c>
      <c r="H139" s="977" t="str">
        <f t="shared" si="24"/>
        <v>MR_DER-1219_25</v>
      </c>
      <c r="I139" s="312" t="str">
        <f t="shared" si="15"/>
        <v>ND</v>
      </c>
      <c r="J139" s="312" t="str">
        <f t="shared" si="16"/>
        <v>APROVADO</v>
      </c>
      <c r="K139" s="300" t="s">
        <v>3730</v>
      </c>
      <c r="L139" s="330">
        <v>45821</v>
      </c>
      <c r="M139" s="218" t="s">
        <v>9586</v>
      </c>
      <c r="N139" s="301" t="s">
        <v>5536</v>
      </c>
      <c r="O139" s="333">
        <v>45849</v>
      </c>
      <c r="P139" s="356"/>
      <c r="Q139" s="300" t="s">
        <v>3765</v>
      </c>
      <c r="R139" s="333">
        <v>45909</v>
      </c>
      <c r="S139" s="218" t="s">
        <v>10236</v>
      </c>
      <c r="T139" s="301" t="s">
        <v>5537</v>
      </c>
      <c r="U139" s="301"/>
      <c r="V139" s="301"/>
      <c r="W139" s="300" t="s">
        <v>3748</v>
      </c>
      <c r="X139" s="333">
        <v>45919</v>
      </c>
      <c r="Y139" s="218" t="s">
        <v>10317</v>
      </c>
      <c r="Z139" s="301" t="s">
        <v>5539</v>
      </c>
      <c r="AA139" s="333">
        <v>45922</v>
      </c>
      <c r="AB139" s="301"/>
      <c r="AC139" s="300" t="s">
        <v>3748</v>
      </c>
      <c r="AD139" s="333">
        <v>45923</v>
      </c>
      <c r="AE139" s="218" t="s">
        <v>10356</v>
      </c>
      <c r="AF139" s="301"/>
      <c r="AG139" s="301"/>
      <c r="AH139" s="301"/>
      <c r="AI139" s="301" t="s">
        <v>3748</v>
      </c>
      <c r="AJ139" s="333">
        <v>45924</v>
      </c>
      <c r="AK139" s="218" t="s">
        <v>10358</v>
      </c>
      <c r="AL139" s="301"/>
      <c r="AM139" s="301"/>
      <c r="AN139" s="301"/>
      <c r="AO139" s="301"/>
      <c r="AP139" s="301"/>
      <c r="AQ139" s="301"/>
      <c r="AR139" s="301"/>
      <c r="AS139" s="301"/>
      <c r="AT139" s="301"/>
      <c r="AU139" s="301"/>
      <c r="AV139" s="301"/>
      <c r="AW139" s="301"/>
      <c r="AX139" s="301"/>
      <c r="AY139" s="301"/>
      <c r="AZ139" s="301"/>
    </row>
    <row r="140" spans="1:61" s="110" customFormat="1" ht="25.5" x14ac:dyDescent="0.25">
      <c r="A140" s="301" t="s">
        <v>8263</v>
      </c>
      <c r="B140" s="310">
        <f t="shared" si="27"/>
        <v>1</v>
      </c>
      <c r="C140" s="310" t="str">
        <f t="shared" si="26"/>
        <v/>
      </c>
      <c r="D140" s="360" t="s">
        <v>9588</v>
      </c>
      <c r="E140" s="317" t="s">
        <v>9646</v>
      </c>
      <c r="F140" s="303">
        <f>IF(L140&lt;&gt;0,MAX(L140,R140,X140,AD140,AJ140),"NE")</f>
        <v>45924</v>
      </c>
      <c r="G140" s="302" t="str">
        <f t="shared" si="23"/>
        <v>A</v>
      </c>
      <c r="H140" s="977" t="str">
        <f t="shared" si="24"/>
        <v>MR_DER-1219_25</v>
      </c>
      <c r="I140" s="312" t="str">
        <f t="shared" ref="I140:I145" si="28">IF(F140="NE",F140,IF(INDEX(K140:CP140,,MATCH(F140,K140:CP140,0)+3)&lt;&gt;0,INDEX(K140:CP140,,MATCH(F140,K140:CP140,0)+3),"ND"))</f>
        <v>ND</v>
      </c>
      <c r="J140" s="312" t="str">
        <f>IF(G140="NE",G140,IF(INDEX(K140:CQ140,,MATCH(G140,K140:CQ140,0)+3)&lt;&gt;0,INDEX(K140:CQ140,,MATCH(G140,K140:CQ140,0)+3),"ND"))</f>
        <v>Aprovado</v>
      </c>
      <c r="K140" s="300" t="s">
        <v>3730</v>
      </c>
      <c r="L140" s="330">
        <v>45821</v>
      </c>
      <c r="M140" s="218" t="s">
        <v>9586</v>
      </c>
      <c r="N140" s="301" t="s">
        <v>5536</v>
      </c>
      <c r="O140" s="333">
        <v>45849</v>
      </c>
      <c r="P140" s="356"/>
      <c r="Q140" s="300" t="s">
        <v>3748</v>
      </c>
      <c r="R140" s="333">
        <v>45909</v>
      </c>
      <c r="S140" s="218" t="s">
        <v>10236</v>
      </c>
      <c r="T140" s="301" t="s">
        <v>9402</v>
      </c>
      <c r="U140" s="301"/>
      <c r="V140" s="301"/>
      <c r="W140" s="300" t="s">
        <v>3748</v>
      </c>
      <c r="X140" s="333">
        <v>45919</v>
      </c>
      <c r="Y140" s="218" t="s">
        <v>10317</v>
      </c>
      <c r="Z140" s="301" t="s">
        <v>5539</v>
      </c>
      <c r="AA140" s="333">
        <v>45922</v>
      </c>
      <c r="AB140" s="301"/>
      <c r="AC140" s="300" t="s">
        <v>3748</v>
      </c>
      <c r="AD140" s="333">
        <v>45923</v>
      </c>
      <c r="AE140" s="218" t="s">
        <v>10356</v>
      </c>
      <c r="AF140" s="301"/>
      <c r="AG140" s="301"/>
      <c r="AH140" s="301"/>
      <c r="AI140" s="301" t="s">
        <v>3748</v>
      </c>
      <c r="AJ140" s="333">
        <v>45924</v>
      </c>
      <c r="AK140" s="218" t="s">
        <v>10358</v>
      </c>
      <c r="AL140" s="301"/>
      <c r="AM140" s="301"/>
      <c r="AN140" s="301"/>
      <c r="AO140" s="301"/>
      <c r="AP140" s="301"/>
      <c r="AQ140" s="301"/>
      <c r="AR140" s="301"/>
      <c r="AS140" s="301"/>
      <c r="AT140" s="301"/>
      <c r="AU140" s="301"/>
      <c r="AV140" s="301"/>
      <c r="AW140" s="301"/>
      <c r="AX140" s="301"/>
      <c r="AY140" s="301"/>
      <c r="AZ140" s="301"/>
    </row>
    <row r="141" spans="1:61" s="110" customFormat="1" ht="25.5" x14ac:dyDescent="0.25">
      <c r="A141" s="301" t="s">
        <v>8263</v>
      </c>
      <c r="B141" s="310">
        <f t="shared" si="27"/>
        <v>1</v>
      </c>
      <c r="C141" s="310" t="str">
        <f t="shared" si="26"/>
        <v/>
      </c>
      <c r="D141" s="360" t="s">
        <v>9589</v>
      </c>
      <c r="E141" s="317" t="s">
        <v>9647</v>
      </c>
      <c r="F141" s="303">
        <f>IF(L141&lt;&gt;0,MAX(L141,R141,X141,AD141,AJ141),"NE")</f>
        <v>45924</v>
      </c>
      <c r="G141" s="302" t="str">
        <f t="shared" si="23"/>
        <v>B</v>
      </c>
      <c r="H141" s="977" t="str">
        <f t="shared" si="24"/>
        <v>MR_DER-1219_25</v>
      </c>
      <c r="I141" s="312" t="str">
        <f t="shared" si="28"/>
        <v>ND</v>
      </c>
      <c r="J141" s="312" t="str">
        <f>IF(G141="NE",G141,IF(INDEX(K141:CQ141,,MATCH(G141,K141:CQ141,0)+3)&lt;&gt;0,INDEX(K141:CQ141,,MATCH(G141,K141:CQ141,0)+3),"ND"))</f>
        <v>ND</v>
      </c>
      <c r="K141" s="300" t="s">
        <v>3730</v>
      </c>
      <c r="L141" s="330">
        <v>45821</v>
      </c>
      <c r="M141" s="218" t="s">
        <v>9586</v>
      </c>
      <c r="N141" s="301" t="s">
        <v>5536</v>
      </c>
      <c r="O141" s="333">
        <v>45849</v>
      </c>
      <c r="P141" s="356"/>
      <c r="Q141" s="300" t="s">
        <v>3748</v>
      </c>
      <c r="R141" s="333">
        <v>45909</v>
      </c>
      <c r="S141" s="218" t="s">
        <v>10236</v>
      </c>
      <c r="T141" s="301" t="s">
        <v>5536</v>
      </c>
      <c r="U141" s="301"/>
      <c r="V141" s="301"/>
      <c r="W141" s="300" t="s">
        <v>5626</v>
      </c>
      <c r="X141" s="333">
        <v>45919</v>
      </c>
      <c r="Y141" s="218" t="s">
        <v>10317</v>
      </c>
      <c r="Z141" s="301" t="s">
        <v>5539</v>
      </c>
      <c r="AA141" s="333">
        <v>45922</v>
      </c>
      <c r="AB141" s="301"/>
      <c r="AC141" s="300" t="s">
        <v>5811</v>
      </c>
      <c r="AD141" s="333">
        <v>45923</v>
      </c>
      <c r="AE141" s="218" t="s">
        <v>10356</v>
      </c>
      <c r="AF141" s="301"/>
      <c r="AG141" s="301"/>
      <c r="AH141" s="301"/>
      <c r="AI141" s="301" t="s">
        <v>5811</v>
      </c>
      <c r="AJ141" s="333">
        <v>45924</v>
      </c>
      <c r="AK141" s="218" t="s">
        <v>10358</v>
      </c>
      <c r="AL141" s="301"/>
      <c r="AM141" s="301"/>
      <c r="AN141" s="301"/>
      <c r="AO141" s="301"/>
      <c r="AP141" s="301"/>
      <c r="AQ141" s="301"/>
      <c r="AR141" s="301"/>
      <c r="AS141" s="301"/>
      <c r="AT141" s="301"/>
      <c r="AU141" s="301"/>
      <c r="AV141" s="301"/>
      <c r="AW141" s="301"/>
      <c r="AX141" s="301"/>
      <c r="AY141" s="301"/>
      <c r="AZ141" s="301"/>
    </row>
    <row r="142" spans="1:61" s="110" customFormat="1" ht="25.5" x14ac:dyDescent="0.25">
      <c r="A142" s="301" t="s">
        <v>8263</v>
      </c>
      <c r="B142" s="310">
        <f t="shared" si="27"/>
        <v>1</v>
      </c>
      <c r="C142" s="310" t="str">
        <f t="shared" si="26"/>
        <v/>
      </c>
      <c r="D142" s="360" t="s">
        <v>9590</v>
      </c>
      <c r="E142" s="317" t="s">
        <v>9648</v>
      </c>
      <c r="F142" s="303">
        <f>IF(L142&lt;&gt;0,MAX(L142,R142,X142,AD142,AJ142),"NE")</f>
        <v>45924</v>
      </c>
      <c r="G142" s="302" t="str">
        <f t="shared" si="23"/>
        <v>B</v>
      </c>
      <c r="H142" s="977" t="str">
        <f t="shared" si="24"/>
        <v>MR_DER-1219_25</v>
      </c>
      <c r="I142" s="312" t="str">
        <f t="shared" si="28"/>
        <v>ND</v>
      </c>
      <c r="J142" s="312" t="str">
        <f>IF(G142="NE",G142,IF(INDEX(K142:CQ142,,MATCH(G142,K142:CQ142,0)+3)&lt;&gt;0,INDEX(K142:CQ142,,MATCH(G142,K142:CQ142,0)+3),"ND"))</f>
        <v>ND</v>
      </c>
      <c r="K142" s="300" t="s">
        <v>3730</v>
      </c>
      <c r="L142" s="330">
        <v>45821</v>
      </c>
      <c r="M142" s="218" t="s">
        <v>9586</v>
      </c>
      <c r="N142" s="301" t="s">
        <v>5536</v>
      </c>
      <c r="O142" s="333">
        <v>45849</v>
      </c>
      <c r="P142" s="356"/>
      <c r="Q142" s="300" t="s">
        <v>3748</v>
      </c>
      <c r="R142" s="333">
        <v>45909</v>
      </c>
      <c r="S142" s="218" t="s">
        <v>10236</v>
      </c>
      <c r="T142" s="301" t="s">
        <v>5536</v>
      </c>
      <c r="U142" s="301"/>
      <c r="V142" s="301"/>
      <c r="W142" s="300" t="s">
        <v>5626</v>
      </c>
      <c r="X142" s="333">
        <v>45919</v>
      </c>
      <c r="Y142" s="218" t="s">
        <v>10317</v>
      </c>
      <c r="Z142" s="301" t="s">
        <v>5539</v>
      </c>
      <c r="AA142" s="333">
        <v>45922</v>
      </c>
      <c r="AB142" s="301"/>
      <c r="AC142" s="300" t="s">
        <v>5811</v>
      </c>
      <c r="AD142" s="333">
        <v>45923</v>
      </c>
      <c r="AE142" s="218" t="s">
        <v>10356</v>
      </c>
      <c r="AF142" s="301"/>
      <c r="AG142" s="301"/>
      <c r="AH142" s="301"/>
      <c r="AI142" s="301" t="s">
        <v>5811</v>
      </c>
      <c r="AJ142" s="333">
        <v>45924</v>
      </c>
      <c r="AK142" s="218" t="s">
        <v>10358</v>
      </c>
      <c r="AL142" s="301"/>
      <c r="AM142" s="301"/>
      <c r="AN142" s="301"/>
      <c r="AO142" s="301"/>
      <c r="AP142" s="301"/>
      <c r="AQ142" s="301"/>
      <c r="AR142" s="301"/>
      <c r="AS142" s="301"/>
      <c r="AT142" s="301"/>
      <c r="AU142" s="301"/>
      <c r="AV142" s="301"/>
      <c r="AW142" s="301"/>
      <c r="AX142" s="301"/>
      <c r="AY142" s="301"/>
      <c r="AZ142" s="301"/>
    </row>
    <row r="143" spans="1:61" s="110" customFormat="1" ht="38.25" x14ac:dyDescent="0.25">
      <c r="A143" s="301" t="s">
        <v>8263</v>
      </c>
      <c r="B143" s="310">
        <f t="shared" si="27"/>
        <v>1</v>
      </c>
      <c r="C143" s="310" t="str">
        <f t="shared" si="26"/>
        <v/>
      </c>
      <c r="D143" s="360" t="s">
        <v>9591</v>
      </c>
      <c r="E143" s="317" t="s">
        <v>9645</v>
      </c>
      <c r="F143" s="303">
        <f>IF(L143&lt;&gt;0,MAX(L143,R143,X143,AD143,AJ143),"NE")</f>
        <v>45924</v>
      </c>
      <c r="G143" s="302" t="str">
        <f t="shared" si="23"/>
        <v>A</v>
      </c>
      <c r="H143" s="977" t="str">
        <f t="shared" si="24"/>
        <v>MR_DER-1219_25</v>
      </c>
      <c r="I143" s="312" t="str">
        <f t="shared" si="28"/>
        <v>ND</v>
      </c>
      <c r="J143" s="312" t="str">
        <f>IF(G143="NE",G143,IF(INDEX(K143:CQ143,,MATCH(G143,K143:CQ143,0)+3)&lt;&gt;0,INDEX(K143:CQ143,,MATCH(G143,K143:CQ143,0)+3),"ND"))</f>
        <v>APROVADO</v>
      </c>
      <c r="K143" s="300" t="s">
        <v>3730</v>
      </c>
      <c r="L143" s="330">
        <v>45821</v>
      </c>
      <c r="M143" s="218" t="s">
        <v>9586</v>
      </c>
      <c r="N143" s="301" t="s">
        <v>5536</v>
      </c>
      <c r="O143" s="333">
        <v>45849</v>
      </c>
      <c r="P143" s="356"/>
      <c r="Q143" s="300" t="s">
        <v>3765</v>
      </c>
      <c r="R143" s="333">
        <v>45909</v>
      </c>
      <c r="S143" s="218" t="s">
        <v>10236</v>
      </c>
      <c r="T143" s="301" t="s">
        <v>5537</v>
      </c>
      <c r="U143" s="301"/>
      <c r="V143" s="301"/>
      <c r="W143" s="300" t="s">
        <v>3748</v>
      </c>
      <c r="X143" s="333">
        <v>45919</v>
      </c>
      <c r="Y143" s="218" t="s">
        <v>10317</v>
      </c>
      <c r="Z143" s="301" t="s">
        <v>5539</v>
      </c>
      <c r="AA143" s="333">
        <v>45922</v>
      </c>
      <c r="AB143" s="301"/>
      <c r="AC143" s="300" t="s">
        <v>3748</v>
      </c>
      <c r="AD143" s="333">
        <v>45923</v>
      </c>
      <c r="AE143" s="218" t="s">
        <v>10356</v>
      </c>
      <c r="AF143" s="301"/>
      <c r="AG143" s="301"/>
      <c r="AH143" s="301"/>
      <c r="AI143" s="301" t="s">
        <v>3748</v>
      </c>
      <c r="AJ143" s="333">
        <v>45924</v>
      </c>
      <c r="AK143" s="218" t="s">
        <v>10358</v>
      </c>
      <c r="AL143" s="301"/>
      <c r="AM143" s="301"/>
      <c r="AN143" s="301"/>
      <c r="AO143" s="301"/>
      <c r="AP143" s="301"/>
      <c r="AQ143" s="301"/>
      <c r="AR143" s="301"/>
      <c r="AS143" s="301"/>
      <c r="AT143" s="301"/>
      <c r="AU143" s="301"/>
      <c r="AV143" s="301"/>
      <c r="AW143" s="301"/>
      <c r="AX143" s="301"/>
      <c r="AY143" s="301"/>
      <c r="AZ143" s="301"/>
    </row>
    <row r="144" spans="1:61" s="110" customFormat="1" ht="15" x14ac:dyDescent="0.25">
      <c r="A144" s="301" t="s">
        <v>8263</v>
      </c>
      <c r="B144" s="310">
        <f t="shared" si="27"/>
        <v>1</v>
      </c>
      <c r="C144" s="310" t="str">
        <f t="shared" si="26"/>
        <v/>
      </c>
      <c r="D144" s="360" t="s">
        <v>7499</v>
      </c>
      <c r="E144" s="317" t="s">
        <v>7497</v>
      </c>
      <c r="F144" s="303">
        <f>IF(L144&lt;&gt;0,MAX(L144,R144,X144,AD144,AJ144,AP144,AV144),"NE")</f>
        <v>45952</v>
      </c>
      <c r="G144" s="302" t="str">
        <f t="shared" si="23"/>
        <v>A</v>
      </c>
      <c r="H144" s="977" t="str">
        <f t="shared" si="24"/>
        <v>MR_DER-1313_25</v>
      </c>
      <c r="I144" s="312" t="str">
        <f t="shared" si="28"/>
        <v>ND</v>
      </c>
      <c r="J144" s="312" t="str">
        <f t="shared" si="16"/>
        <v>ND</v>
      </c>
      <c r="K144" s="300" t="s">
        <v>3730</v>
      </c>
      <c r="L144" s="333">
        <v>45392</v>
      </c>
      <c r="M144" s="356" t="s">
        <v>7496</v>
      </c>
      <c r="N144" s="301" t="s">
        <v>5536</v>
      </c>
      <c r="O144" s="333">
        <v>45440</v>
      </c>
      <c r="P144" s="301" t="s">
        <v>3777</v>
      </c>
      <c r="Q144" s="300" t="s">
        <v>3765</v>
      </c>
      <c r="R144" s="333">
        <v>45621</v>
      </c>
      <c r="S144" s="356" t="s">
        <v>8725</v>
      </c>
      <c r="T144" s="300" t="s">
        <v>5536</v>
      </c>
      <c r="U144" s="330">
        <v>45673</v>
      </c>
      <c r="V144" s="301" t="s">
        <v>3777</v>
      </c>
      <c r="W144" s="300" t="s">
        <v>5701</v>
      </c>
      <c r="X144" s="333">
        <v>45791</v>
      </c>
      <c r="Y144" s="218" t="s">
        <v>9393</v>
      </c>
      <c r="Z144" s="301" t="s">
        <v>5537</v>
      </c>
      <c r="AA144" s="333"/>
      <c r="AB144" s="329">
        <v>45799</v>
      </c>
      <c r="AC144" s="301" t="s">
        <v>3748</v>
      </c>
      <c r="AD144" s="333">
        <v>45821</v>
      </c>
      <c r="AE144" s="218" t="s">
        <v>9585</v>
      </c>
      <c r="AF144" s="301"/>
      <c r="AG144" s="301"/>
      <c r="AH144" s="301"/>
      <c r="AI144" s="110" t="s">
        <v>3748</v>
      </c>
      <c r="AJ144" s="333">
        <v>45841</v>
      </c>
      <c r="AK144" s="218" t="s">
        <v>9639</v>
      </c>
      <c r="AL144" s="301"/>
      <c r="AM144" s="301"/>
      <c r="AN144" s="301"/>
      <c r="AO144" s="301" t="s">
        <v>3748</v>
      </c>
      <c r="AP144" s="333">
        <v>45952</v>
      </c>
      <c r="AQ144" s="23" t="s">
        <v>10953</v>
      </c>
      <c r="AR144" s="301"/>
      <c r="AS144" s="301"/>
      <c r="AT144" s="301"/>
      <c r="AU144" s="301"/>
      <c r="AV144" s="301"/>
      <c r="AW144" s="301"/>
      <c r="AX144" s="301"/>
      <c r="AY144" s="301"/>
      <c r="AZ144" s="301"/>
    </row>
    <row r="145" spans="1:52" s="110" customFormat="1" ht="15" x14ac:dyDescent="0.25">
      <c r="A145" s="301" t="s">
        <v>8263</v>
      </c>
      <c r="B145" s="310">
        <f t="shared" si="27"/>
        <v>1</v>
      </c>
      <c r="C145" s="310" t="str">
        <f t="shared" si="26"/>
        <v/>
      </c>
      <c r="D145" s="360" t="s">
        <v>7500</v>
      </c>
      <c r="E145" s="317" t="s">
        <v>7498</v>
      </c>
      <c r="F145" s="303">
        <f>IF(L145&lt;&gt;0,MAX(L145,R145,X145,AD145,AJ145,AP145,AV145),"NE")</f>
        <v>45952</v>
      </c>
      <c r="G145" s="302" t="str">
        <f t="shared" si="23"/>
        <v>A</v>
      </c>
      <c r="H145" s="977" t="str">
        <f t="shared" si="24"/>
        <v>MR_DER-1313_25</v>
      </c>
      <c r="I145" s="312" t="str">
        <f t="shared" si="28"/>
        <v>ND</v>
      </c>
      <c r="J145" s="312" t="str">
        <f t="shared" si="16"/>
        <v>ND</v>
      </c>
      <c r="K145" s="300" t="s">
        <v>3730</v>
      </c>
      <c r="L145" s="333">
        <v>45392</v>
      </c>
      <c r="M145" s="356" t="s">
        <v>7496</v>
      </c>
      <c r="N145" s="301" t="s">
        <v>5536</v>
      </c>
      <c r="O145" s="333">
        <v>45440</v>
      </c>
      <c r="P145" s="301" t="s">
        <v>3777</v>
      </c>
      <c r="Q145" s="300" t="s">
        <v>3765</v>
      </c>
      <c r="R145" s="333">
        <v>45621</v>
      </c>
      <c r="S145" s="356" t="s">
        <v>8725</v>
      </c>
      <c r="T145" s="300" t="s">
        <v>5536</v>
      </c>
      <c r="U145" s="330">
        <v>45673</v>
      </c>
      <c r="V145" s="301" t="s">
        <v>3777</v>
      </c>
      <c r="W145" s="300" t="s">
        <v>5701</v>
      </c>
      <c r="X145" s="333">
        <v>45791</v>
      </c>
      <c r="Y145" s="218" t="s">
        <v>9393</v>
      </c>
      <c r="Z145" s="301" t="s">
        <v>5537</v>
      </c>
      <c r="AA145" s="333"/>
      <c r="AB145" s="329">
        <v>45799</v>
      </c>
      <c r="AC145" s="301" t="s">
        <v>3748</v>
      </c>
      <c r="AD145" s="333">
        <v>45821</v>
      </c>
      <c r="AE145" s="218" t="s">
        <v>9585</v>
      </c>
      <c r="AF145" s="301"/>
      <c r="AG145" s="301"/>
      <c r="AH145" s="301"/>
      <c r="AI145" s="110" t="s">
        <v>3748</v>
      </c>
      <c r="AJ145" s="333">
        <v>45841</v>
      </c>
      <c r="AK145" s="218" t="s">
        <v>9639</v>
      </c>
      <c r="AL145" s="301"/>
      <c r="AM145" s="301"/>
      <c r="AN145" s="301"/>
      <c r="AO145" s="301" t="s">
        <v>3748</v>
      </c>
      <c r="AP145" s="333">
        <v>45952</v>
      </c>
      <c r="AQ145" s="23" t="s">
        <v>10953</v>
      </c>
      <c r="AR145" s="301"/>
      <c r="AS145" s="301"/>
      <c r="AT145" s="301"/>
      <c r="AU145" s="301"/>
      <c r="AV145" s="301"/>
      <c r="AW145" s="301"/>
      <c r="AX145" s="301"/>
      <c r="AY145" s="301"/>
      <c r="AZ145" s="301"/>
    </row>
    <row r="146" spans="1:52" s="110" customFormat="1" ht="15" x14ac:dyDescent="0.25">
      <c r="A146" s="301" t="s">
        <v>8263</v>
      </c>
      <c r="B146" s="310" t="str">
        <f t="shared" si="27"/>
        <v/>
      </c>
      <c r="C146" s="310">
        <f t="shared" si="26"/>
        <v>1</v>
      </c>
      <c r="D146" s="360" t="s">
        <v>8383</v>
      </c>
      <c r="E146" s="317" t="s">
        <v>4171</v>
      </c>
      <c r="F146" s="303">
        <f>IF(L146&lt;&gt;0,MAX(L146,R146,X146,AD146,AJ146,AP146,AV146),"NE")</f>
        <v>45672</v>
      </c>
      <c r="G146" s="302" t="str">
        <f t="shared" si="23"/>
        <v>B</v>
      </c>
      <c r="H146" s="1046" t="str">
        <f t="shared" si="24"/>
        <v>MR.DER-0906_25-SP 097-D-Entrega Final-H01</v>
      </c>
      <c r="I146" s="312" t="str">
        <f t="shared" si="15"/>
        <v>ND</v>
      </c>
      <c r="J146" s="312" t="str">
        <f t="shared" si="16"/>
        <v>ND</v>
      </c>
      <c r="K146" s="300" t="s">
        <v>3730</v>
      </c>
      <c r="L146" s="333">
        <v>44872</v>
      </c>
      <c r="M146" s="356" t="s">
        <v>5627</v>
      </c>
      <c r="N146" s="301" t="s">
        <v>5536</v>
      </c>
      <c r="O146" s="333">
        <v>44932</v>
      </c>
      <c r="P146" s="301" t="s">
        <v>5640</v>
      </c>
      <c r="Q146" s="300" t="s">
        <v>3765</v>
      </c>
      <c r="R146" s="333">
        <v>45392</v>
      </c>
      <c r="S146" s="356" t="s">
        <v>7488</v>
      </c>
      <c r="T146" s="300" t="s">
        <v>5537</v>
      </c>
      <c r="U146" s="330">
        <v>45440</v>
      </c>
      <c r="V146" s="301" t="s">
        <v>3777</v>
      </c>
      <c r="W146" s="300" t="s">
        <v>3748</v>
      </c>
      <c r="X146" s="333">
        <v>45525</v>
      </c>
      <c r="Y146" s="359" t="s">
        <v>8157</v>
      </c>
      <c r="Z146" s="301" t="s">
        <v>6098</v>
      </c>
      <c r="AA146" s="333">
        <v>45544</v>
      </c>
      <c r="AB146" s="301" t="s">
        <v>8757</v>
      </c>
      <c r="AC146" s="300" t="s">
        <v>5626</v>
      </c>
      <c r="AD146" s="301">
        <v>45553</v>
      </c>
      <c r="AE146" s="301" t="s">
        <v>8211</v>
      </c>
      <c r="AF146" s="301" t="s">
        <v>5539</v>
      </c>
      <c r="AG146" s="301">
        <v>45566</v>
      </c>
      <c r="AH146" s="301" t="s">
        <v>8758</v>
      </c>
      <c r="AI146" s="301" t="s">
        <v>5811</v>
      </c>
      <c r="AJ146" s="301">
        <v>45574</v>
      </c>
      <c r="AK146" s="301" t="s">
        <v>8277</v>
      </c>
      <c r="AL146" s="301"/>
      <c r="AM146" s="301"/>
      <c r="AN146" s="301" t="s">
        <v>8759</v>
      </c>
      <c r="AO146" s="301" t="s">
        <v>5811</v>
      </c>
      <c r="AP146" s="301">
        <v>45672</v>
      </c>
      <c r="AQ146" s="301" t="s">
        <v>8910</v>
      </c>
      <c r="AR146" s="301"/>
      <c r="AS146" s="301"/>
      <c r="AT146" s="301"/>
      <c r="AU146" s="301"/>
      <c r="AV146" s="301"/>
      <c r="AW146" s="301"/>
      <c r="AX146" s="301"/>
      <c r="AY146" s="301"/>
      <c r="AZ146" s="301"/>
    </row>
    <row r="147" spans="1:52" s="275" customFormat="1" ht="15" x14ac:dyDescent="0.25">
      <c r="A147" s="301" t="s">
        <v>8263</v>
      </c>
      <c r="B147" s="310" t="str">
        <f t="shared" si="27"/>
        <v/>
      </c>
      <c r="C147" s="310">
        <f t="shared" si="26"/>
        <v>1</v>
      </c>
      <c r="D147" s="389" t="s">
        <v>6997</v>
      </c>
      <c r="E147" s="324" t="s">
        <v>4172</v>
      </c>
      <c r="F147" s="303">
        <f>IF(L147&lt;&gt;0,MAX(L147,R147,X147,AD147,AJ147,AP147,AV147),"NE")</f>
        <v>45924</v>
      </c>
      <c r="G147" s="326" t="str">
        <f t="shared" si="23"/>
        <v>A</v>
      </c>
      <c r="H147" s="326" t="str">
        <f t="shared" si="24"/>
        <v>MR_DER-1224_25</v>
      </c>
      <c r="I147" s="327" t="str">
        <f t="shared" si="15"/>
        <v>ND</v>
      </c>
      <c r="J147" s="327" t="str">
        <f t="shared" si="16"/>
        <v>ND</v>
      </c>
      <c r="K147" s="328" t="s">
        <v>3730</v>
      </c>
      <c r="L147" s="329">
        <v>45280</v>
      </c>
      <c r="M147" s="338" t="s">
        <v>6995</v>
      </c>
      <c r="N147" s="323" t="s">
        <v>5536</v>
      </c>
      <c r="O147" s="329">
        <v>45343</v>
      </c>
      <c r="P147" s="323" t="s">
        <v>3777</v>
      </c>
      <c r="Q147" s="328" t="s">
        <v>3765</v>
      </c>
      <c r="R147" s="329">
        <v>45392</v>
      </c>
      <c r="S147" s="338" t="s">
        <v>7496</v>
      </c>
      <c r="T147" s="323" t="s">
        <v>5536</v>
      </c>
      <c r="U147" s="329">
        <v>45440</v>
      </c>
      <c r="V147" s="323" t="s">
        <v>3777</v>
      </c>
      <c r="W147" s="328" t="s">
        <v>5701</v>
      </c>
      <c r="X147" s="329">
        <v>45621</v>
      </c>
      <c r="Y147" s="339" t="s">
        <v>8725</v>
      </c>
      <c r="Z147" s="323" t="s">
        <v>5536</v>
      </c>
      <c r="AA147" s="329">
        <v>45673</v>
      </c>
      <c r="AB147" s="323" t="s">
        <v>3777</v>
      </c>
      <c r="AC147" s="300" t="s">
        <v>7387</v>
      </c>
      <c r="AD147" s="333">
        <v>45791</v>
      </c>
      <c r="AE147" s="218" t="s">
        <v>9393</v>
      </c>
      <c r="AF147" s="323" t="s">
        <v>5536</v>
      </c>
      <c r="AG147" s="329">
        <v>45799</v>
      </c>
      <c r="AH147" s="323"/>
      <c r="AI147" s="301" t="s">
        <v>8852</v>
      </c>
      <c r="AJ147" s="333">
        <v>45821</v>
      </c>
      <c r="AK147" s="218" t="s">
        <v>9585</v>
      </c>
      <c r="AL147" s="301" t="s">
        <v>5537</v>
      </c>
      <c r="AM147" s="333">
        <v>45841</v>
      </c>
      <c r="AN147" s="323"/>
      <c r="AO147" s="301" t="s">
        <v>3748</v>
      </c>
      <c r="AP147" s="333">
        <v>45867</v>
      </c>
      <c r="AQ147" s="218" t="s">
        <v>9687</v>
      </c>
      <c r="AR147" s="323"/>
      <c r="AS147" s="323"/>
      <c r="AT147" s="323"/>
      <c r="AU147" s="110" t="s">
        <v>3748</v>
      </c>
      <c r="AV147" s="367">
        <v>45924</v>
      </c>
      <c r="AW147" s="218" t="s">
        <v>10365</v>
      </c>
      <c r="AX147" s="323"/>
      <c r="AY147" s="323"/>
      <c r="AZ147" s="323"/>
    </row>
    <row r="148" spans="1:52" s="77" customFormat="1" x14ac:dyDescent="0.25">
      <c r="A148" s="318"/>
      <c r="B148" s="310" t="str">
        <f t="shared" si="27"/>
        <v/>
      </c>
      <c r="C148" s="310" t="str">
        <f t="shared" si="26"/>
        <v/>
      </c>
      <c r="D148" s="388"/>
      <c r="E148" s="318" t="s">
        <v>7525</v>
      </c>
      <c r="F148" s="319"/>
      <c r="G148" s="319"/>
      <c r="H148" s="319"/>
      <c r="I148" s="319"/>
      <c r="J148" s="319"/>
      <c r="K148" s="320"/>
      <c r="L148" s="320"/>
      <c r="M148" s="321"/>
      <c r="N148" s="322"/>
      <c r="O148" s="322"/>
      <c r="P148" s="322"/>
      <c r="Q148" s="320"/>
      <c r="R148" s="320"/>
      <c r="S148" s="321"/>
      <c r="T148" s="322"/>
      <c r="U148" s="322"/>
      <c r="V148" s="322"/>
      <c r="W148" s="320"/>
      <c r="X148" s="320"/>
      <c r="Y148" s="321"/>
      <c r="Z148" s="322"/>
      <c r="AA148" s="322"/>
      <c r="AB148" s="322"/>
      <c r="AC148" s="320"/>
      <c r="AD148" s="320"/>
      <c r="AE148" s="321"/>
      <c r="AF148" s="322"/>
      <c r="AG148" s="322"/>
      <c r="AH148" s="322"/>
      <c r="AI148" s="320"/>
      <c r="AJ148" s="320"/>
      <c r="AK148" s="321"/>
      <c r="AL148" s="322"/>
      <c r="AM148" s="322"/>
      <c r="AN148" s="322"/>
      <c r="AO148" s="320"/>
      <c r="AP148" s="320"/>
      <c r="AQ148" s="321"/>
      <c r="AR148" s="322"/>
      <c r="AS148" s="322"/>
      <c r="AT148" s="322"/>
      <c r="AU148" s="320"/>
      <c r="AV148" s="320"/>
      <c r="AW148" s="321"/>
      <c r="AX148" s="322"/>
      <c r="AY148" s="322"/>
      <c r="AZ148" s="322"/>
    </row>
    <row r="149" spans="1:52" s="110" customFormat="1" ht="15" x14ac:dyDescent="0.25">
      <c r="A149" s="301" t="s">
        <v>8263</v>
      </c>
      <c r="B149" s="310">
        <f t="shared" si="27"/>
        <v>1</v>
      </c>
      <c r="C149" s="310" t="str">
        <f t="shared" si="26"/>
        <v/>
      </c>
      <c r="D149" s="360" t="s">
        <v>7018</v>
      </c>
      <c r="E149" s="317" t="s">
        <v>7001</v>
      </c>
      <c r="F149" s="303">
        <f>IF(L149&lt;&gt;0,MAX(L149,R149,X149,AD149,AJ149,AP149),"NE")</f>
        <v>45924</v>
      </c>
      <c r="G149" s="302" t="str">
        <f t="shared" ref="G149:G155" si="29">IF($F149="","",INDEX($K149:$FI149,1,MATCH($F149,$K149:$FI149,)-1))</f>
        <v>B</v>
      </c>
      <c r="H149" s="302" t="str">
        <f t="shared" ref="H149:H209" si="30">IF($F149="","",INDEX($K149:$FM149,1,MATCH($F149,$K149:$FM149,)+1))</f>
        <v>MR_DER-1219_25</v>
      </c>
      <c r="I149" s="312" t="str">
        <f t="shared" si="15"/>
        <v>ND</v>
      </c>
      <c r="J149" s="312" t="str">
        <f t="shared" si="16"/>
        <v>ND</v>
      </c>
      <c r="K149" s="300" t="s">
        <v>3730</v>
      </c>
      <c r="L149" s="333">
        <v>45280</v>
      </c>
      <c r="M149" s="356" t="s">
        <v>7000</v>
      </c>
      <c r="N149" s="301" t="s">
        <v>5536</v>
      </c>
      <c r="O149" s="333">
        <v>45315</v>
      </c>
      <c r="P149" s="361" t="s">
        <v>8526</v>
      </c>
      <c r="Q149" s="300" t="s">
        <v>3765</v>
      </c>
      <c r="R149" s="333">
        <v>45590</v>
      </c>
      <c r="S149" s="361" t="s">
        <v>8366</v>
      </c>
      <c r="T149" s="301" t="s">
        <v>5537</v>
      </c>
      <c r="U149" s="333">
        <v>45636</v>
      </c>
      <c r="V149" s="361" t="s">
        <v>8527</v>
      </c>
      <c r="W149" s="300" t="s">
        <v>3748</v>
      </c>
      <c r="X149" s="333">
        <v>45681</v>
      </c>
      <c r="Y149" s="364" t="s">
        <v>8921</v>
      </c>
      <c r="Z149" s="301" t="s">
        <v>6098</v>
      </c>
      <c r="AA149" s="333">
        <v>45726</v>
      </c>
      <c r="AB149" s="301"/>
      <c r="AC149" s="300" t="s">
        <v>5626</v>
      </c>
      <c r="AD149" s="333">
        <v>45741</v>
      </c>
      <c r="AE149" s="218" t="s">
        <v>8970</v>
      </c>
      <c r="AF149" s="301" t="s">
        <v>5539</v>
      </c>
      <c r="AG149" s="333">
        <v>45389</v>
      </c>
      <c r="AH149" s="301"/>
      <c r="AI149" s="301" t="s">
        <v>5811</v>
      </c>
      <c r="AJ149" s="333">
        <v>45756</v>
      </c>
      <c r="AK149" s="23" t="s">
        <v>9053</v>
      </c>
      <c r="AL149" s="301"/>
      <c r="AM149" s="301"/>
      <c r="AN149" s="301"/>
      <c r="AO149" s="301" t="s">
        <v>5811</v>
      </c>
      <c r="AP149" s="333">
        <v>45924</v>
      </c>
      <c r="AQ149" s="23" t="s">
        <v>10358</v>
      </c>
      <c r="AR149" s="301"/>
      <c r="AS149" s="301"/>
      <c r="AT149" s="301"/>
      <c r="AU149" s="301"/>
      <c r="AV149" s="301"/>
      <c r="AW149" s="301"/>
      <c r="AX149" s="301"/>
      <c r="AY149" s="301"/>
      <c r="AZ149" s="301"/>
    </row>
    <row r="150" spans="1:52" s="110" customFormat="1" ht="15" x14ac:dyDescent="0.25">
      <c r="A150" s="301" t="s">
        <v>8263</v>
      </c>
      <c r="B150" s="310">
        <f t="shared" si="27"/>
        <v>1</v>
      </c>
      <c r="C150" s="310" t="str">
        <f t="shared" si="26"/>
        <v/>
      </c>
      <c r="D150" s="360" t="s">
        <v>7018</v>
      </c>
      <c r="E150" s="317" t="s">
        <v>7002</v>
      </c>
      <c r="F150" s="303">
        <f t="shared" ref="F150:F170" si="31">IF(L150&lt;&gt;0,MAX(L150,R150,X150,AD150,AJ150,AP150),"NE")</f>
        <v>45924</v>
      </c>
      <c r="G150" s="302" t="str">
        <f t="shared" si="29"/>
        <v>B</v>
      </c>
      <c r="H150" s="302" t="str">
        <f t="shared" si="30"/>
        <v>MR_DER-1219_25</v>
      </c>
      <c r="I150" s="312" t="str">
        <f t="shared" si="15"/>
        <v>ND</v>
      </c>
      <c r="J150" s="312" t="str">
        <f t="shared" si="16"/>
        <v>ND</v>
      </c>
      <c r="K150" s="300" t="s">
        <v>3730</v>
      </c>
      <c r="L150" s="333">
        <v>45280</v>
      </c>
      <c r="M150" s="356" t="s">
        <v>7000</v>
      </c>
      <c r="N150" s="301" t="s">
        <v>5536</v>
      </c>
      <c r="O150" s="333">
        <v>45315</v>
      </c>
      <c r="P150" s="361" t="s">
        <v>8526</v>
      </c>
      <c r="Q150" s="300" t="s">
        <v>3765</v>
      </c>
      <c r="R150" s="333">
        <v>45590</v>
      </c>
      <c r="S150" s="361" t="s">
        <v>8366</v>
      </c>
      <c r="T150" s="301" t="s">
        <v>5537</v>
      </c>
      <c r="U150" s="333">
        <v>45636</v>
      </c>
      <c r="V150" s="361" t="s">
        <v>8527</v>
      </c>
      <c r="W150" s="300" t="s">
        <v>3748</v>
      </c>
      <c r="X150" s="333">
        <v>45681</v>
      </c>
      <c r="Y150" s="364" t="s">
        <v>8921</v>
      </c>
      <c r="Z150" s="301" t="s">
        <v>6098</v>
      </c>
      <c r="AA150" s="333">
        <v>45726</v>
      </c>
      <c r="AB150" s="301"/>
      <c r="AC150" s="300" t="s">
        <v>5626</v>
      </c>
      <c r="AD150" s="333">
        <v>45741</v>
      </c>
      <c r="AE150" s="218" t="s">
        <v>8970</v>
      </c>
      <c r="AF150" s="301" t="s">
        <v>5539</v>
      </c>
      <c r="AG150" s="333">
        <v>45389</v>
      </c>
      <c r="AH150" s="301"/>
      <c r="AI150" s="301" t="s">
        <v>5811</v>
      </c>
      <c r="AJ150" s="333">
        <v>45756</v>
      </c>
      <c r="AK150" s="23" t="s">
        <v>9053</v>
      </c>
      <c r="AL150" s="301"/>
      <c r="AM150" s="301"/>
      <c r="AN150" s="301"/>
      <c r="AO150" s="301" t="s">
        <v>5811</v>
      </c>
      <c r="AP150" s="333">
        <v>45924</v>
      </c>
      <c r="AQ150" s="23" t="s">
        <v>10358</v>
      </c>
      <c r="AR150" s="301"/>
      <c r="AS150" s="301"/>
      <c r="AT150" s="301"/>
      <c r="AU150" s="301"/>
      <c r="AV150" s="301"/>
      <c r="AW150" s="301"/>
      <c r="AX150" s="301"/>
      <c r="AY150" s="301"/>
      <c r="AZ150" s="301"/>
    </row>
    <row r="151" spans="1:52" s="110" customFormat="1" ht="15" x14ac:dyDescent="0.25">
      <c r="A151" s="301" t="s">
        <v>8263</v>
      </c>
      <c r="B151" s="310">
        <f t="shared" si="27"/>
        <v>1</v>
      </c>
      <c r="C151" s="310" t="str">
        <f t="shared" si="26"/>
        <v/>
      </c>
      <c r="D151" s="360" t="s">
        <v>7018</v>
      </c>
      <c r="E151" s="317" t="s">
        <v>7003</v>
      </c>
      <c r="F151" s="303">
        <f t="shared" si="31"/>
        <v>45924</v>
      </c>
      <c r="G151" s="302" t="str">
        <f t="shared" si="29"/>
        <v>B</v>
      </c>
      <c r="H151" s="302" t="str">
        <f t="shared" si="30"/>
        <v>MR_DER-1219_25</v>
      </c>
      <c r="I151" s="312" t="str">
        <f t="shared" si="15"/>
        <v>ND</v>
      </c>
      <c r="J151" s="312" t="str">
        <f t="shared" si="16"/>
        <v>ND</v>
      </c>
      <c r="K151" s="300" t="s">
        <v>3730</v>
      </c>
      <c r="L151" s="333">
        <v>45280</v>
      </c>
      <c r="M151" s="356" t="s">
        <v>7000</v>
      </c>
      <c r="N151" s="301" t="s">
        <v>5536</v>
      </c>
      <c r="O151" s="333">
        <v>45315</v>
      </c>
      <c r="P151" s="361" t="s">
        <v>8526</v>
      </c>
      <c r="Q151" s="300" t="s">
        <v>3765</v>
      </c>
      <c r="R151" s="333">
        <v>45590</v>
      </c>
      <c r="S151" s="361" t="s">
        <v>8366</v>
      </c>
      <c r="T151" s="301" t="s">
        <v>5537</v>
      </c>
      <c r="U151" s="333">
        <v>45636</v>
      </c>
      <c r="V151" s="361" t="s">
        <v>8527</v>
      </c>
      <c r="W151" s="300" t="s">
        <v>3748</v>
      </c>
      <c r="X151" s="333">
        <v>45681</v>
      </c>
      <c r="Y151" s="364" t="s">
        <v>8921</v>
      </c>
      <c r="Z151" s="301" t="s">
        <v>6098</v>
      </c>
      <c r="AA151" s="333">
        <v>45726</v>
      </c>
      <c r="AB151" s="301"/>
      <c r="AC151" s="300" t="s">
        <v>5626</v>
      </c>
      <c r="AD151" s="333">
        <v>45741</v>
      </c>
      <c r="AE151" s="218" t="s">
        <v>8970</v>
      </c>
      <c r="AF151" s="301" t="s">
        <v>5539</v>
      </c>
      <c r="AG151" s="333">
        <v>45389</v>
      </c>
      <c r="AH151" s="301"/>
      <c r="AI151" s="301" t="s">
        <v>5811</v>
      </c>
      <c r="AJ151" s="333">
        <v>45756</v>
      </c>
      <c r="AK151" s="23" t="s">
        <v>9053</v>
      </c>
      <c r="AL151" s="301"/>
      <c r="AM151" s="301"/>
      <c r="AN151" s="301"/>
      <c r="AO151" s="301" t="s">
        <v>5811</v>
      </c>
      <c r="AP151" s="333">
        <v>45924</v>
      </c>
      <c r="AQ151" s="23" t="s">
        <v>10358</v>
      </c>
      <c r="AR151" s="301"/>
      <c r="AS151" s="301"/>
      <c r="AT151" s="301"/>
      <c r="AU151" s="301"/>
      <c r="AV151" s="301"/>
      <c r="AW151" s="301"/>
      <c r="AX151" s="301"/>
      <c r="AY151" s="301"/>
      <c r="AZ151" s="301"/>
    </row>
    <row r="152" spans="1:52" s="110" customFormat="1" ht="15" x14ac:dyDescent="0.25">
      <c r="A152" s="301" t="s">
        <v>8263</v>
      </c>
      <c r="B152" s="310">
        <f t="shared" si="27"/>
        <v>1</v>
      </c>
      <c r="C152" s="310" t="str">
        <f t="shared" si="26"/>
        <v/>
      </c>
      <c r="D152" s="360" t="s">
        <v>7018</v>
      </c>
      <c r="E152" s="317" t="s">
        <v>7004</v>
      </c>
      <c r="F152" s="303">
        <f t="shared" si="31"/>
        <v>45924</v>
      </c>
      <c r="G152" s="302" t="str">
        <f t="shared" si="29"/>
        <v>B</v>
      </c>
      <c r="H152" s="302" t="str">
        <f t="shared" si="30"/>
        <v>MR_DER-1219_25</v>
      </c>
      <c r="I152" s="312" t="str">
        <f t="shared" si="15"/>
        <v>ND</v>
      </c>
      <c r="J152" s="312" t="str">
        <f t="shared" si="16"/>
        <v>ND</v>
      </c>
      <c r="K152" s="300" t="s">
        <v>3730</v>
      </c>
      <c r="L152" s="333">
        <v>45280</v>
      </c>
      <c r="M152" s="356" t="s">
        <v>7000</v>
      </c>
      <c r="N152" s="301" t="s">
        <v>5536</v>
      </c>
      <c r="O152" s="333">
        <v>45315</v>
      </c>
      <c r="P152" s="361" t="s">
        <v>8526</v>
      </c>
      <c r="Q152" s="300" t="s">
        <v>3765</v>
      </c>
      <c r="R152" s="333">
        <v>45590</v>
      </c>
      <c r="S152" s="361" t="s">
        <v>8366</v>
      </c>
      <c r="T152" s="301" t="s">
        <v>5537</v>
      </c>
      <c r="U152" s="333">
        <v>45636</v>
      </c>
      <c r="V152" s="361" t="s">
        <v>8527</v>
      </c>
      <c r="W152" s="300" t="s">
        <v>3748</v>
      </c>
      <c r="X152" s="333">
        <v>45681</v>
      </c>
      <c r="Y152" s="364" t="s">
        <v>8921</v>
      </c>
      <c r="Z152" s="301" t="s">
        <v>6098</v>
      </c>
      <c r="AA152" s="333">
        <v>45726</v>
      </c>
      <c r="AB152" s="301"/>
      <c r="AC152" s="300" t="s">
        <v>5626</v>
      </c>
      <c r="AD152" s="333">
        <v>45741</v>
      </c>
      <c r="AE152" s="218" t="s">
        <v>8970</v>
      </c>
      <c r="AF152" s="301" t="s">
        <v>5539</v>
      </c>
      <c r="AG152" s="333">
        <v>45389</v>
      </c>
      <c r="AH152" s="301"/>
      <c r="AI152" s="301" t="s">
        <v>5811</v>
      </c>
      <c r="AJ152" s="333">
        <v>45756</v>
      </c>
      <c r="AK152" s="23" t="s">
        <v>9053</v>
      </c>
      <c r="AL152" s="301"/>
      <c r="AM152" s="301"/>
      <c r="AN152" s="301"/>
      <c r="AO152" s="301" t="s">
        <v>5811</v>
      </c>
      <c r="AP152" s="333">
        <v>45924</v>
      </c>
      <c r="AQ152" s="23" t="s">
        <v>10358</v>
      </c>
      <c r="AR152" s="301"/>
      <c r="AS152" s="301"/>
      <c r="AT152" s="301"/>
      <c r="AU152" s="301"/>
      <c r="AV152" s="301"/>
      <c r="AW152" s="301"/>
      <c r="AX152" s="301"/>
      <c r="AY152" s="301"/>
      <c r="AZ152" s="301"/>
    </row>
    <row r="153" spans="1:52" s="110" customFormat="1" ht="15" x14ac:dyDescent="0.25">
      <c r="A153" s="301" t="s">
        <v>8263</v>
      </c>
      <c r="B153" s="310">
        <f t="shared" si="27"/>
        <v>1</v>
      </c>
      <c r="C153" s="310" t="str">
        <f t="shared" si="26"/>
        <v/>
      </c>
      <c r="D153" s="360" t="s">
        <v>7018</v>
      </c>
      <c r="E153" s="317" t="s">
        <v>7005</v>
      </c>
      <c r="F153" s="303">
        <f t="shared" si="31"/>
        <v>45924</v>
      </c>
      <c r="G153" s="302" t="str">
        <f t="shared" si="29"/>
        <v>B</v>
      </c>
      <c r="H153" s="302" t="str">
        <f t="shared" si="30"/>
        <v>MR_DER-1219_25</v>
      </c>
      <c r="I153" s="312" t="str">
        <f t="shared" si="15"/>
        <v>ND</v>
      </c>
      <c r="J153" s="312" t="str">
        <f t="shared" si="16"/>
        <v>ND</v>
      </c>
      <c r="K153" s="300" t="s">
        <v>3730</v>
      </c>
      <c r="L153" s="333">
        <v>45280</v>
      </c>
      <c r="M153" s="356" t="s">
        <v>7000</v>
      </c>
      <c r="N153" s="301" t="s">
        <v>5536</v>
      </c>
      <c r="O153" s="333">
        <v>45315</v>
      </c>
      <c r="P153" s="361" t="s">
        <v>8526</v>
      </c>
      <c r="Q153" s="300" t="s">
        <v>3765</v>
      </c>
      <c r="R153" s="333">
        <v>45590</v>
      </c>
      <c r="S153" s="361" t="s">
        <v>8366</v>
      </c>
      <c r="T153" s="301" t="s">
        <v>5537</v>
      </c>
      <c r="U153" s="333">
        <v>45636</v>
      </c>
      <c r="V153" s="361" t="s">
        <v>8527</v>
      </c>
      <c r="W153" s="300" t="s">
        <v>3748</v>
      </c>
      <c r="X153" s="333">
        <v>45681</v>
      </c>
      <c r="Y153" s="364" t="s">
        <v>8921</v>
      </c>
      <c r="Z153" s="301" t="s">
        <v>6098</v>
      </c>
      <c r="AA153" s="333">
        <v>45726</v>
      </c>
      <c r="AB153" s="301"/>
      <c r="AC153" s="300" t="s">
        <v>5626</v>
      </c>
      <c r="AD153" s="333">
        <v>45741</v>
      </c>
      <c r="AE153" s="218" t="s">
        <v>8970</v>
      </c>
      <c r="AF153" s="301" t="s">
        <v>5539</v>
      </c>
      <c r="AG153" s="333">
        <v>45389</v>
      </c>
      <c r="AH153" s="301"/>
      <c r="AI153" s="301" t="s">
        <v>5811</v>
      </c>
      <c r="AJ153" s="333">
        <v>45756</v>
      </c>
      <c r="AK153" s="23" t="s">
        <v>9053</v>
      </c>
      <c r="AL153" s="301"/>
      <c r="AM153" s="301"/>
      <c r="AN153" s="301"/>
      <c r="AO153" s="301" t="s">
        <v>5811</v>
      </c>
      <c r="AP153" s="333">
        <v>45924</v>
      </c>
      <c r="AQ153" s="23" t="s">
        <v>10358</v>
      </c>
      <c r="AR153" s="301"/>
      <c r="AS153" s="301"/>
      <c r="AT153" s="301"/>
      <c r="AU153" s="301"/>
      <c r="AV153" s="301"/>
      <c r="AW153" s="301"/>
      <c r="AX153" s="301"/>
      <c r="AY153" s="301"/>
      <c r="AZ153" s="301"/>
    </row>
    <row r="154" spans="1:52" s="110" customFormat="1" ht="15" x14ac:dyDescent="0.25">
      <c r="A154" s="301" t="s">
        <v>8263</v>
      </c>
      <c r="B154" s="310">
        <f t="shared" si="27"/>
        <v>1</v>
      </c>
      <c r="C154" s="310" t="str">
        <f t="shared" si="26"/>
        <v/>
      </c>
      <c r="D154" s="360" t="s">
        <v>7018</v>
      </c>
      <c r="E154" s="317" t="s">
        <v>7006</v>
      </c>
      <c r="F154" s="303">
        <f t="shared" si="31"/>
        <v>45924</v>
      </c>
      <c r="G154" s="302" t="str">
        <f t="shared" si="29"/>
        <v>B</v>
      </c>
      <c r="H154" s="302" t="str">
        <f t="shared" si="30"/>
        <v>MR_DER-1219_25</v>
      </c>
      <c r="I154" s="312" t="str">
        <f t="shared" si="15"/>
        <v>ND</v>
      </c>
      <c r="J154" s="312" t="str">
        <f t="shared" si="16"/>
        <v>ND</v>
      </c>
      <c r="K154" s="300" t="s">
        <v>3730</v>
      </c>
      <c r="L154" s="333">
        <v>45280</v>
      </c>
      <c r="M154" s="356" t="s">
        <v>7000</v>
      </c>
      <c r="N154" s="301" t="s">
        <v>5536</v>
      </c>
      <c r="O154" s="333">
        <v>45315</v>
      </c>
      <c r="P154" s="361" t="s">
        <v>8526</v>
      </c>
      <c r="Q154" s="300" t="s">
        <v>3765</v>
      </c>
      <c r="R154" s="333">
        <v>45590</v>
      </c>
      <c r="S154" s="361" t="s">
        <v>8366</v>
      </c>
      <c r="T154" s="301" t="s">
        <v>5537</v>
      </c>
      <c r="U154" s="333">
        <v>45636</v>
      </c>
      <c r="V154" s="361" t="s">
        <v>8527</v>
      </c>
      <c r="W154" s="300" t="s">
        <v>3748</v>
      </c>
      <c r="X154" s="333">
        <v>45681</v>
      </c>
      <c r="Y154" s="364" t="s">
        <v>8921</v>
      </c>
      <c r="Z154" s="301" t="s">
        <v>6098</v>
      </c>
      <c r="AA154" s="333">
        <v>45726</v>
      </c>
      <c r="AB154" s="301"/>
      <c r="AC154" s="300" t="s">
        <v>5626</v>
      </c>
      <c r="AD154" s="333">
        <v>45741</v>
      </c>
      <c r="AE154" s="218" t="s">
        <v>8970</v>
      </c>
      <c r="AF154" s="301" t="s">
        <v>5539</v>
      </c>
      <c r="AG154" s="333">
        <v>45389</v>
      </c>
      <c r="AH154" s="301"/>
      <c r="AI154" s="301" t="s">
        <v>5811</v>
      </c>
      <c r="AJ154" s="333">
        <v>45756</v>
      </c>
      <c r="AK154" s="23" t="s">
        <v>9053</v>
      </c>
      <c r="AL154" s="301"/>
      <c r="AM154" s="301"/>
      <c r="AN154" s="301"/>
      <c r="AO154" s="301" t="s">
        <v>5811</v>
      </c>
      <c r="AP154" s="333">
        <v>45924</v>
      </c>
      <c r="AQ154" s="23" t="s">
        <v>10358</v>
      </c>
      <c r="AR154" s="301"/>
      <c r="AS154" s="301"/>
      <c r="AT154" s="301"/>
      <c r="AU154" s="301"/>
      <c r="AV154" s="301"/>
      <c r="AW154" s="301"/>
      <c r="AX154" s="301"/>
      <c r="AY154" s="301"/>
      <c r="AZ154" s="301"/>
    </row>
    <row r="155" spans="1:52" s="110" customFormat="1" ht="15" x14ac:dyDescent="0.25">
      <c r="A155" s="301" t="s">
        <v>8263</v>
      </c>
      <c r="B155" s="310">
        <f t="shared" si="27"/>
        <v>1</v>
      </c>
      <c r="C155" s="310" t="str">
        <f t="shared" si="26"/>
        <v/>
      </c>
      <c r="D155" s="360" t="s">
        <v>7018</v>
      </c>
      <c r="E155" s="317" t="s">
        <v>7007</v>
      </c>
      <c r="F155" s="303">
        <f t="shared" si="31"/>
        <v>45924</v>
      </c>
      <c r="G155" s="302" t="str">
        <f t="shared" si="29"/>
        <v>B</v>
      </c>
      <c r="H155" s="302" t="str">
        <f t="shared" si="30"/>
        <v>MR_DER-1219_25</v>
      </c>
      <c r="I155" s="312" t="str">
        <f t="shared" si="15"/>
        <v>ND</v>
      </c>
      <c r="J155" s="312" t="str">
        <f t="shared" si="16"/>
        <v>ND</v>
      </c>
      <c r="K155" s="300" t="s">
        <v>3730</v>
      </c>
      <c r="L155" s="333">
        <v>45280</v>
      </c>
      <c r="M155" s="356" t="s">
        <v>7000</v>
      </c>
      <c r="N155" s="301" t="s">
        <v>5536</v>
      </c>
      <c r="O155" s="333">
        <v>45315</v>
      </c>
      <c r="P155" s="361" t="s">
        <v>8526</v>
      </c>
      <c r="Q155" s="300" t="s">
        <v>3765</v>
      </c>
      <c r="R155" s="333">
        <v>45590</v>
      </c>
      <c r="S155" s="361" t="s">
        <v>8366</v>
      </c>
      <c r="T155" s="301" t="s">
        <v>5537</v>
      </c>
      <c r="U155" s="333">
        <v>45636</v>
      </c>
      <c r="V155" s="361" t="s">
        <v>8527</v>
      </c>
      <c r="W155" s="300" t="s">
        <v>3748</v>
      </c>
      <c r="X155" s="333">
        <v>45681</v>
      </c>
      <c r="Y155" s="364" t="s">
        <v>8921</v>
      </c>
      <c r="Z155" s="301" t="s">
        <v>6098</v>
      </c>
      <c r="AA155" s="333">
        <v>45726</v>
      </c>
      <c r="AB155" s="301"/>
      <c r="AC155" s="300" t="s">
        <v>5626</v>
      </c>
      <c r="AD155" s="333">
        <v>45741</v>
      </c>
      <c r="AE155" s="218" t="s">
        <v>8970</v>
      </c>
      <c r="AF155" s="301" t="s">
        <v>5539</v>
      </c>
      <c r="AG155" s="333">
        <v>45389</v>
      </c>
      <c r="AH155" s="301"/>
      <c r="AI155" s="301" t="s">
        <v>5811</v>
      </c>
      <c r="AJ155" s="333">
        <v>45756</v>
      </c>
      <c r="AK155" s="23" t="s">
        <v>9053</v>
      </c>
      <c r="AL155" s="301"/>
      <c r="AM155" s="301"/>
      <c r="AN155" s="301"/>
      <c r="AO155" s="301" t="s">
        <v>5811</v>
      </c>
      <c r="AP155" s="333">
        <v>45924</v>
      </c>
      <c r="AQ155" s="23" t="s">
        <v>10358</v>
      </c>
      <c r="AR155" s="301"/>
      <c r="AS155" s="301"/>
      <c r="AT155" s="301"/>
      <c r="AU155" s="301"/>
      <c r="AV155" s="301"/>
      <c r="AW155" s="301"/>
      <c r="AX155" s="301"/>
      <c r="AY155" s="301"/>
      <c r="AZ155" s="301"/>
    </row>
    <row r="156" spans="1:52" s="110" customFormat="1" ht="15" x14ac:dyDescent="0.25">
      <c r="A156" s="301" t="s">
        <v>8263</v>
      </c>
      <c r="B156" s="310">
        <f t="shared" si="27"/>
        <v>1</v>
      </c>
      <c r="C156" s="310" t="str">
        <f t="shared" si="26"/>
        <v/>
      </c>
      <c r="D156" s="360" t="s">
        <v>7018</v>
      </c>
      <c r="E156" s="317" t="s">
        <v>7008</v>
      </c>
      <c r="F156" s="303">
        <f t="shared" si="31"/>
        <v>45924</v>
      </c>
      <c r="G156" s="302" t="str">
        <f t="shared" ref="G156:G251" si="32">IF($F156="","",INDEX($K156:$FI156,1,MATCH($F156,$K156:$FI156,)-1))</f>
        <v>B</v>
      </c>
      <c r="H156" s="302" t="str">
        <f t="shared" si="30"/>
        <v>MR_DER-1219_25</v>
      </c>
      <c r="I156" s="312" t="str">
        <f t="shared" ref="I156:I174" si="33">IF(F156="NE",F156,IF(INDEX(K156:CP156,,MATCH(F156,K156:CP156,0)+3)&lt;&gt;0,INDEX(K156:CP156,,MATCH(F156,K156:CP156,0)+3),"ND"))</f>
        <v>ND</v>
      </c>
      <c r="J156" s="312" t="str">
        <f t="shared" ref="J156:J174" si="34">IF(G156="NE",G156,IF(INDEX(K156:CQ156,,MATCH(G156,K156:CQ156,0)+3)&lt;&gt;0,INDEX(K156:CQ156,,MATCH(G156,K156:CQ156,0)+3),"ND"))</f>
        <v>ND</v>
      </c>
      <c r="K156" s="300" t="s">
        <v>3730</v>
      </c>
      <c r="L156" s="333">
        <v>45280</v>
      </c>
      <c r="M156" s="356" t="s">
        <v>7000</v>
      </c>
      <c r="N156" s="301" t="s">
        <v>5536</v>
      </c>
      <c r="O156" s="333">
        <v>45315</v>
      </c>
      <c r="P156" s="361" t="s">
        <v>8526</v>
      </c>
      <c r="Q156" s="300" t="s">
        <v>3765</v>
      </c>
      <c r="R156" s="333">
        <v>45590</v>
      </c>
      <c r="S156" s="361" t="s">
        <v>8366</v>
      </c>
      <c r="T156" s="301" t="s">
        <v>5537</v>
      </c>
      <c r="U156" s="333">
        <v>45636</v>
      </c>
      <c r="V156" s="361" t="s">
        <v>8527</v>
      </c>
      <c r="W156" s="300" t="s">
        <v>3748</v>
      </c>
      <c r="X156" s="333">
        <v>45681</v>
      </c>
      <c r="Y156" s="364" t="s">
        <v>8921</v>
      </c>
      <c r="Z156" s="301" t="s">
        <v>6098</v>
      </c>
      <c r="AA156" s="333">
        <v>45726</v>
      </c>
      <c r="AB156" s="301"/>
      <c r="AC156" s="300" t="s">
        <v>5626</v>
      </c>
      <c r="AD156" s="333">
        <v>45741</v>
      </c>
      <c r="AE156" s="218" t="s">
        <v>8970</v>
      </c>
      <c r="AF156" s="301" t="s">
        <v>5539</v>
      </c>
      <c r="AG156" s="333">
        <v>45389</v>
      </c>
      <c r="AH156" s="301"/>
      <c r="AI156" s="301" t="s">
        <v>5811</v>
      </c>
      <c r="AJ156" s="333">
        <v>45756</v>
      </c>
      <c r="AK156" s="23" t="s">
        <v>9053</v>
      </c>
      <c r="AL156" s="301"/>
      <c r="AM156" s="301"/>
      <c r="AN156" s="301"/>
      <c r="AO156" s="301" t="s">
        <v>5811</v>
      </c>
      <c r="AP156" s="333">
        <v>45924</v>
      </c>
      <c r="AQ156" s="23" t="s">
        <v>10358</v>
      </c>
      <c r="AR156" s="301"/>
      <c r="AS156" s="301"/>
      <c r="AT156" s="301"/>
      <c r="AU156" s="301"/>
      <c r="AV156" s="301"/>
      <c r="AW156" s="301"/>
      <c r="AX156" s="301"/>
      <c r="AY156" s="301"/>
      <c r="AZ156" s="301"/>
    </row>
    <row r="157" spans="1:52" s="110" customFormat="1" ht="15" x14ac:dyDescent="0.25">
      <c r="A157" s="301" t="s">
        <v>8263</v>
      </c>
      <c r="B157" s="310">
        <f t="shared" si="27"/>
        <v>1</v>
      </c>
      <c r="C157" s="310" t="str">
        <f t="shared" si="26"/>
        <v/>
      </c>
      <c r="D157" s="360" t="s">
        <v>7018</v>
      </c>
      <c r="E157" s="317" t="s">
        <v>7009</v>
      </c>
      <c r="F157" s="303">
        <f t="shared" si="31"/>
        <v>45924</v>
      </c>
      <c r="G157" s="302" t="str">
        <f t="shared" si="32"/>
        <v>B</v>
      </c>
      <c r="H157" s="302" t="str">
        <f t="shared" si="30"/>
        <v>MR_DER-1219_25</v>
      </c>
      <c r="I157" s="312" t="str">
        <f t="shared" si="33"/>
        <v>ND</v>
      </c>
      <c r="J157" s="312" t="str">
        <f t="shared" si="34"/>
        <v>ND</v>
      </c>
      <c r="K157" s="300" t="s">
        <v>3730</v>
      </c>
      <c r="L157" s="333">
        <v>45280</v>
      </c>
      <c r="M157" s="356" t="s">
        <v>7000</v>
      </c>
      <c r="N157" s="301" t="s">
        <v>5536</v>
      </c>
      <c r="O157" s="333">
        <v>45315</v>
      </c>
      <c r="P157" s="361" t="s">
        <v>8526</v>
      </c>
      <c r="Q157" s="300" t="s">
        <v>3765</v>
      </c>
      <c r="R157" s="333">
        <v>45590</v>
      </c>
      <c r="S157" s="361" t="s">
        <v>8366</v>
      </c>
      <c r="T157" s="301" t="s">
        <v>5537</v>
      </c>
      <c r="U157" s="333">
        <v>45636</v>
      </c>
      <c r="V157" s="361" t="s">
        <v>8527</v>
      </c>
      <c r="W157" s="300" t="s">
        <v>3748</v>
      </c>
      <c r="X157" s="333">
        <v>45681</v>
      </c>
      <c r="Y157" s="364" t="s">
        <v>8921</v>
      </c>
      <c r="Z157" s="301" t="s">
        <v>6098</v>
      </c>
      <c r="AA157" s="333">
        <v>45726</v>
      </c>
      <c r="AB157" s="301"/>
      <c r="AC157" s="300" t="s">
        <v>5626</v>
      </c>
      <c r="AD157" s="333">
        <v>45741</v>
      </c>
      <c r="AE157" s="218" t="s">
        <v>8970</v>
      </c>
      <c r="AF157" s="301" t="s">
        <v>5539</v>
      </c>
      <c r="AG157" s="333">
        <v>45389</v>
      </c>
      <c r="AH157" s="301"/>
      <c r="AI157" s="301" t="s">
        <v>5811</v>
      </c>
      <c r="AJ157" s="333">
        <v>45756</v>
      </c>
      <c r="AK157" s="23" t="s">
        <v>9053</v>
      </c>
      <c r="AL157" s="301"/>
      <c r="AM157" s="301"/>
      <c r="AN157" s="301"/>
      <c r="AO157" s="301" t="s">
        <v>5811</v>
      </c>
      <c r="AP157" s="333">
        <v>45924</v>
      </c>
      <c r="AQ157" s="23" t="s">
        <v>10358</v>
      </c>
      <c r="AR157" s="301"/>
      <c r="AS157" s="301"/>
      <c r="AT157" s="301"/>
      <c r="AU157" s="301"/>
      <c r="AV157" s="301"/>
      <c r="AW157" s="301"/>
      <c r="AX157" s="301"/>
      <c r="AY157" s="301"/>
      <c r="AZ157" s="301"/>
    </row>
    <row r="158" spans="1:52" s="110" customFormat="1" ht="15" x14ac:dyDescent="0.25">
      <c r="A158" s="301" t="s">
        <v>8263</v>
      </c>
      <c r="B158" s="310">
        <f t="shared" si="27"/>
        <v>1</v>
      </c>
      <c r="C158" s="310" t="str">
        <f t="shared" si="26"/>
        <v/>
      </c>
      <c r="D158" s="360" t="s">
        <v>7018</v>
      </c>
      <c r="E158" s="317" t="s">
        <v>7010</v>
      </c>
      <c r="F158" s="303">
        <f t="shared" si="31"/>
        <v>45924</v>
      </c>
      <c r="G158" s="302" t="str">
        <f t="shared" si="32"/>
        <v>B</v>
      </c>
      <c r="H158" s="302" t="str">
        <f t="shared" si="30"/>
        <v>MR_DER-1219_25</v>
      </c>
      <c r="I158" s="312" t="str">
        <f t="shared" si="33"/>
        <v>ND</v>
      </c>
      <c r="J158" s="312" t="str">
        <f t="shared" si="34"/>
        <v>ND</v>
      </c>
      <c r="K158" s="300" t="s">
        <v>3730</v>
      </c>
      <c r="L158" s="333">
        <v>45280</v>
      </c>
      <c r="M158" s="356" t="s">
        <v>7000</v>
      </c>
      <c r="N158" s="301" t="s">
        <v>5536</v>
      </c>
      <c r="O158" s="333">
        <v>45315</v>
      </c>
      <c r="P158" s="361" t="s">
        <v>8526</v>
      </c>
      <c r="Q158" s="300" t="s">
        <v>3765</v>
      </c>
      <c r="R158" s="333">
        <v>45590</v>
      </c>
      <c r="S158" s="361" t="s">
        <v>8366</v>
      </c>
      <c r="T158" s="301" t="s">
        <v>5537</v>
      </c>
      <c r="U158" s="333">
        <v>45636</v>
      </c>
      <c r="V158" s="361" t="s">
        <v>8527</v>
      </c>
      <c r="W158" s="300" t="s">
        <v>3748</v>
      </c>
      <c r="X158" s="333">
        <v>45681</v>
      </c>
      <c r="Y158" s="364" t="s">
        <v>8921</v>
      </c>
      <c r="Z158" s="301" t="s">
        <v>6098</v>
      </c>
      <c r="AA158" s="333">
        <v>45726</v>
      </c>
      <c r="AB158" s="301"/>
      <c r="AC158" s="300" t="s">
        <v>5626</v>
      </c>
      <c r="AD158" s="333">
        <v>45741</v>
      </c>
      <c r="AE158" s="218" t="s">
        <v>8970</v>
      </c>
      <c r="AF158" s="301" t="s">
        <v>5539</v>
      </c>
      <c r="AG158" s="333">
        <v>45389</v>
      </c>
      <c r="AH158" s="301"/>
      <c r="AI158" s="301" t="s">
        <v>5811</v>
      </c>
      <c r="AJ158" s="333">
        <v>45756</v>
      </c>
      <c r="AK158" s="23" t="s">
        <v>9053</v>
      </c>
      <c r="AL158" s="301"/>
      <c r="AM158" s="301"/>
      <c r="AN158" s="301"/>
      <c r="AO158" s="301" t="s">
        <v>5811</v>
      </c>
      <c r="AP158" s="333">
        <v>45924</v>
      </c>
      <c r="AQ158" s="23" t="s">
        <v>10358</v>
      </c>
      <c r="AR158" s="301"/>
      <c r="AS158" s="301"/>
      <c r="AT158" s="301"/>
      <c r="AU158" s="301"/>
      <c r="AV158" s="301"/>
      <c r="AW158" s="301"/>
      <c r="AX158" s="301"/>
      <c r="AY158" s="301"/>
      <c r="AZ158" s="301"/>
    </row>
    <row r="159" spans="1:52" s="110" customFormat="1" ht="15" x14ac:dyDescent="0.25">
      <c r="A159" s="301" t="s">
        <v>8263</v>
      </c>
      <c r="B159" s="310">
        <f t="shared" si="27"/>
        <v>1</v>
      </c>
      <c r="C159" s="310" t="str">
        <f t="shared" si="26"/>
        <v/>
      </c>
      <c r="D159" s="360" t="s">
        <v>7018</v>
      </c>
      <c r="E159" s="317" t="s">
        <v>7011</v>
      </c>
      <c r="F159" s="303">
        <f t="shared" si="31"/>
        <v>45924</v>
      </c>
      <c r="G159" s="302" t="str">
        <f t="shared" si="32"/>
        <v>B</v>
      </c>
      <c r="H159" s="302" t="str">
        <f t="shared" si="30"/>
        <v>MR_DER-1219_25</v>
      </c>
      <c r="I159" s="312" t="str">
        <f t="shared" si="33"/>
        <v>ND</v>
      </c>
      <c r="J159" s="312" t="str">
        <f t="shared" si="34"/>
        <v>ND</v>
      </c>
      <c r="K159" s="300" t="s">
        <v>3730</v>
      </c>
      <c r="L159" s="333">
        <v>45280</v>
      </c>
      <c r="M159" s="356" t="s">
        <v>7000</v>
      </c>
      <c r="N159" s="301" t="s">
        <v>5536</v>
      </c>
      <c r="O159" s="333">
        <v>45315</v>
      </c>
      <c r="P159" s="361" t="s">
        <v>8526</v>
      </c>
      <c r="Q159" s="300" t="s">
        <v>3765</v>
      </c>
      <c r="R159" s="333">
        <v>45590</v>
      </c>
      <c r="S159" s="361" t="s">
        <v>8366</v>
      </c>
      <c r="T159" s="301" t="s">
        <v>5537</v>
      </c>
      <c r="U159" s="333">
        <v>45636</v>
      </c>
      <c r="V159" s="361" t="s">
        <v>8527</v>
      </c>
      <c r="W159" s="300" t="s">
        <v>3748</v>
      </c>
      <c r="X159" s="333">
        <v>45681</v>
      </c>
      <c r="Y159" s="364" t="s">
        <v>8921</v>
      </c>
      <c r="Z159" s="301" t="s">
        <v>6098</v>
      </c>
      <c r="AA159" s="333">
        <v>45726</v>
      </c>
      <c r="AB159" s="301"/>
      <c r="AC159" s="300" t="s">
        <v>5626</v>
      </c>
      <c r="AD159" s="333">
        <v>45741</v>
      </c>
      <c r="AE159" s="218" t="s">
        <v>8970</v>
      </c>
      <c r="AF159" s="301" t="s">
        <v>5539</v>
      </c>
      <c r="AG159" s="333">
        <v>45389</v>
      </c>
      <c r="AH159" s="301"/>
      <c r="AI159" s="301" t="s">
        <v>5811</v>
      </c>
      <c r="AJ159" s="333">
        <v>45756</v>
      </c>
      <c r="AK159" s="23" t="s">
        <v>9053</v>
      </c>
      <c r="AL159" s="301"/>
      <c r="AM159" s="301"/>
      <c r="AN159" s="301"/>
      <c r="AO159" s="301" t="s">
        <v>5811</v>
      </c>
      <c r="AP159" s="333">
        <v>45924</v>
      </c>
      <c r="AQ159" s="23" t="s">
        <v>10358</v>
      </c>
      <c r="AR159" s="301"/>
      <c r="AS159" s="301"/>
      <c r="AT159" s="301"/>
      <c r="AU159" s="301"/>
      <c r="AV159" s="301"/>
      <c r="AW159" s="301"/>
      <c r="AX159" s="301"/>
      <c r="AY159" s="301"/>
      <c r="AZ159" s="301"/>
    </row>
    <row r="160" spans="1:52" s="110" customFormat="1" ht="15" x14ac:dyDescent="0.25">
      <c r="A160" s="301" t="s">
        <v>8263</v>
      </c>
      <c r="B160" s="310">
        <f t="shared" si="27"/>
        <v>1</v>
      </c>
      <c r="C160" s="310" t="str">
        <f t="shared" si="26"/>
        <v/>
      </c>
      <c r="D160" s="360" t="s">
        <v>7018</v>
      </c>
      <c r="E160" s="317" t="s">
        <v>7012</v>
      </c>
      <c r="F160" s="303">
        <f t="shared" si="31"/>
        <v>45924</v>
      </c>
      <c r="G160" s="302" t="str">
        <f t="shared" si="32"/>
        <v>B</v>
      </c>
      <c r="H160" s="302" t="str">
        <f t="shared" si="30"/>
        <v>MR_DER-1219_25</v>
      </c>
      <c r="I160" s="312" t="str">
        <f t="shared" si="33"/>
        <v>ND</v>
      </c>
      <c r="J160" s="312" t="str">
        <f t="shared" si="34"/>
        <v>ND</v>
      </c>
      <c r="K160" s="300" t="s">
        <v>3730</v>
      </c>
      <c r="L160" s="333">
        <v>45280</v>
      </c>
      <c r="M160" s="356" t="s">
        <v>7000</v>
      </c>
      <c r="N160" s="301" t="s">
        <v>5536</v>
      </c>
      <c r="O160" s="333">
        <v>45315</v>
      </c>
      <c r="P160" s="361" t="s">
        <v>8526</v>
      </c>
      <c r="Q160" s="300" t="s">
        <v>3765</v>
      </c>
      <c r="R160" s="333">
        <v>45590</v>
      </c>
      <c r="S160" s="361" t="s">
        <v>8366</v>
      </c>
      <c r="T160" s="301" t="s">
        <v>5537</v>
      </c>
      <c r="U160" s="333">
        <v>45636</v>
      </c>
      <c r="V160" s="361" t="s">
        <v>8527</v>
      </c>
      <c r="W160" s="300" t="s">
        <v>3748</v>
      </c>
      <c r="X160" s="333">
        <v>45681</v>
      </c>
      <c r="Y160" s="364" t="s">
        <v>8921</v>
      </c>
      <c r="Z160" s="301" t="s">
        <v>6098</v>
      </c>
      <c r="AA160" s="333">
        <v>45726</v>
      </c>
      <c r="AB160" s="301"/>
      <c r="AC160" s="300" t="s">
        <v>5626</v>
      </c>
      <c r="AD160" s="333">
        <v>45741</v>
      </c>
      <c r="AE160" s="218" t="s">
        <v>8970</v>
      </c>
      <c r="AF160" s="301" t="s">
        <v>5539</v>
      </c>
      <c r="AG160" s="333">
        <v>45389</v>
      </c>
      <c r="AH160" s="301"/>
      <c r="AI160" s="301" t="s">
        <v>5811</v>
      </c>
      <c r="AJ160" s="333">
        <v>45756</v>
      </c>
      <c r="AK160" s="23" t="s">
        <v>9053</v>
      </c>
      <c r="AL160" s="301"/>
      <c r="AM160" s="301"/>
      <c r="AN160" s="301"/>
      <c r="AO160" s="301" t="s">
        <v>5811</v>
      </c>
      <c r="AP160" s="333">
        <v>45924</v>
      </c>
      <c r="AQ160" s="23" t="s">
        <v>10358</v>
      </c>
      <c r="AR160" s="301"/>
      <c r="AS160" s="301"/>
      <c r="AT160" s="301"/>
      <c r="AU160" s="301"/>
      <c r="AV160" s="301"/>
      <c r="AW160" s="301"/>
      <c r="AX160" s="301"/>
      <c r="AY160" s="301"/>
      <c r="AZ160" s="301"/>
    </row>
    <row r="161" spans="1:52" s="110" customFormat="1" ht="15" x14ac:dyDescent="0.25">
      <c r="A161" s="301" t="s">
        <v>8263</v>
      </c>
      <c r="B161" s="310">
        <f t="shared" si="27"/>
        <v>1</v>
      </c>
      <c r="C161" s="310" t="str">
        <f t="shared" si="26"/>
        <v/>
      </c>
      <c r="D161" s="360" t="s">
        <v>7018</v>
      </c>
      <c r="E161" s="317" t="s">
        <v>7013</v>
      </c>
      <c r="F161" s="303">
        <f t="shared" si="31"/>
        <v>45924</v>
      </c>
      <c r="G161" s="302" t="str">
        <f t="shared" si="32"/>
        <v>B</v>
      </c>
      <c r="H161" s="302" t="str">
        <f t="shared" si="30"/>
        <v>MR_DER-1219_25</v>
      </c>
      <c r="I161" s="312" t="str">
        <f t="shared" si="33"/>
        <v>ND</v>
      </c>
      <c r="J161" s="312" t="str">
        <f t="shared" si="34"/>
        <v>ND</v>
      </c>
      <c r="K161" s="300" t="s">
        <v>3730</v>
      </c>
      <c r="L161" s="333">
        <v>45280</v>
      </c>
      <c r="M161" s="356" t="s">
        <v>7000</v>
      </c>
      <c r="N161" s="301" t="s">
        <v>5536</v>
      </c>
      <c r="O161" s="333">
        <v>45315</v>
      </c>
      <c r="P161" s="361" t="s">
        <v>8526</v>
      </c>
      <c r="Q161" s="300" t="s">
        <v>3765</v>
      </c>
      <c r="R161" s="333">
        <v>45590</v>
      </c>
      <c r="S161" s="361" t="s">
        <v>8366</v>
      </c>
      <c r="T161" s="301" t="s">
        <v>5537</v>
      </c>
      <c r="U161" s="333">
        <v>45636</v>
      </c>
      <c r="V161" s="361" t="s">
        <v>8527</v>
      </c>
      <c r="W161" s="300" t="s">
        <v>3748</v>
      </c>
      <c r="X161" s="333">
        <v>45681</v>
      </c>
      <c r="Y161" s="364" t="s">
        <v>8921</v>
      </c>
      <c r="Z161" s="301" t="s">
        <v>6098</v>
      </c>
      <c r="AA161" s="333">
        <v>45726</v>
      </c>
      <c r="AB161" s="301"/>
      <c r="AC161" s="300" t="s">
        <v>5626</v>
      </c>
      <c r="AD161" s="333">
        <v>45741</v>
      </c>
      <c r="AE161" s="218" t="s">
        <v>8970</v>
      </c>
      <c r="AF161" s="301" t="s">
        <v>5539</v>
      </c>
      <c r="AG161" s="333">
        <v>45389</v>
      </c>
      <c r="AH161" s="301"/>
      <c r="AI161" s="301" t="s">
        <v>5811</v>
      </c>
      <c r="AJ161" s="333">
        <v>45756</v>
      </c>
      <c r="AK161" s="23" t="s">
        <v>9053</v>
      </c>
      <c r="AL161" s="301"/>
      <c r="AM161" s="301"/>
      <c r="AN161" s="301"/>
      <c r="AO161" s="301" t="s">
        <v>5811</v>
      </c>
      <c r="AP161" s="333">
        <v>45924</v>
      </c>
      <c r="AQ161" s="23" t="s">
        <v>10358</v>
      </c>
      <c r="AR161" s="301"/>
      <c r="AS161" s="301"/>
      <c r="AT161" s="301"/>
      <c r="AU161" s="301"/>
      <c r="AV161" s="301"/>
      <c r="AW161" s="301"/>
      <c r="AX161" s="301"/>
      <c r="AY161" s="301"/>
      <c r="AZ161" s="301"/>
    </row>
    <row r="162" spans="1:52" s="110" customFormat="1" ht="15" x14ac:dyDescent="0.25">
      <c r="A162" s="301" t="s">
        <v>8263</v>
      </c>
      <c r="B162" s="310">
        <f t="shared" si="27"/>
        <v>1</v>
      </c>
      <c r="C162" s="310" t="str">
        <f t="shared" si="26"/>
        <v/>
      </c>
      <c r="D162" s="360" t="s">
        <v>7018</v>
      </c>
      <c r="E162" s="317" t="s">
        <v>7014</v>
      </c>
      <c r="F162" s="303">
        <f t="shared" si="31"/>
        <v>45924</v>
      </c>
      <c r="G162" s="302" t="str">
        <f t="shared" si="32"/>
        <v>B</v>
      </c>
      <c r="H162" s="302" t="str">
        <f t="shared" si="30"/>
        <v>MR_DER-1219_25</v>
      </c>
      <c r="I162" s="312" t="str">
        <f t="shared" si="33"/>
        <v>ND</v>
      </c>
      <c r="J162" s="312" t="str">
        <f t="shared" si="34"/>
        <v>ND</v>
      </c>
      <c r="K162" s="300" t="s">
        <v>3730</v>
      </c>
      <c r="L162" s="333">
        <v>45280</v>
      </c>
      <c r="M162" s="356" t="s">
        <v>7000</v>
      </c>
      <c r="N162" s="301" t="s">
        <v>5536</v>
      </c>
      <c r="O162" s="333">
        <v>45315</v>
      </c>
      <c r="P162" s="361" t="s">
        <v>8526</v>
      </c>
      <c r="Q162" s="300" t="s">
        <v>3765</v>
      </c>
      <c r="R162" s="333">
        <v>45590</v>
      </c>
      <c r="S162" s="361" t="s">
        <v>8366</v>
      </c>
      <c r="T162" s="301" t="s">
        <v>5537</v>
      </c>
      <c r="U162" s="333">
        <v>45636</v>
      </c>
      <c r="V162" s="361" t="s">
        <v>8527</v>
      </c>
      <c r="W162" s="300" t="s">
        <v>3748</v>
      </c>
      <c r="X162" s="333">
        <v>45681</v>
      </c>
      <c r="Y162" s="364" t="s">
        <v>8921</v>
      </c>
      <c r="Z162" s="301" t="s">
        <v>6098</v>
      </c>
      <c r="AA162" s="333">
        <v>45726</v>
      </c>
      <c r="AB162" s="301"/>
      <c r="AC162" s="300" t="s">
        <v>5626</v>
      </c>
      <c r="AD162" s="333">
        <v>45741</v>
      </c>
      <c r="AE162" s="218" t="s">
        <v>8970</v>
      </c>
      <c r="AF162" s="301" t="s">
        <v>5539</v>
      </c>
      <c r="AG162" s="333">
        <v>45389</v>
      </c>
      <c r="AH162" s="301"/>
      <c r="AI162" s="301" t="s">
        <v>5811</v>
      </c>
      <c r="AJ162" s="333">
        <v>45756</v>
      </c>
      <c r="AK162" s="23" t="s">
        <v>9053</v>
      </c>
      <c r="AL162" s="301"/>
      <c r="AM162" s="301"/>
      <c r="AN162" s="301"/>
      <c r="AO162" s="301" t="s">
        <v>5811</v>
      </c>
      <c r="AP162" s="333">
        <v>45924</v>
      </c>
      <c r="AQ162" s="23" t="s">
        <v>10358</v>
      </c>
      <c r="AR162" s="301"/>
      <c r="AS162" s="301"/>
      <c r="AT162" s="301"/>
      <c r="AU162" s="301"/>
      <c r="AV162" s="301"/>
      <c r="AW162" s="301"/>
      <c r="AX162" s="301"/>
      <c r="AY162" s="301"/>
      <c r="AZ162" s="301"/>
    </row>
    <row r="163" spans="1:52" s="110" customFormat="1" ht="15" x14ac:dyDescent="0.25">
      <c r="A163" s="301" t="s">
        <v>8263</v>
      </c>
      <c r="B163" s="310">
        <f t="shared" si="27"/>
        <v>1</v>
      </c>
      <c r="C163" s="310" t="str">
        <f t="shared" si="26"/>
        <v/>
      </c>
      <c r="D163" s="360" t="s">
        <v>7018</v>
      </c>
      <c r="E163" s="317" t="s">
        <v>10359</v>
      </c>
      <c r="F163" s="303">
        <f t="shared" si="31"/>
        <v>45924</v>
      </c>
      <c r="G163" s="302" t="str">
        <f t="shared" si="32"/>
        <v>B</v>
      </c>
      <c r="H163" s="302" t="str">
        <f t="shared" si="30"/>
        <v>MR_DER-1219_25</v>
      </c>
      <c r="I163" s="312" t="str">
        <f t="shared" si="33"/>
        <v>ND</v>
      </c>
      <c r="J163" s="312" t="str">
        <f t="shared" si="34"/>
        <v>ND</v>
      </c>
      <c r="K163" s="300" t="s">
        <v>3730</v>
      </c>
      <c r="L163" s="333">
        <v>45590</v>
      </c>
      <c r="M163" s="361" t="s">
        <v>8366</v>
      </c>
      <c r="N163" s="301" t="s">
        <v>5537</v>
      </c>
      <c r="O163" s="333">
        <v>45636</v>
      </c>
      <c r="P163" s="361" t="s">
        <v>8527</v>
      </c>
      <c r="Q163" s="300" t="s">
        <v>3748</v>
      </c>
      <c r="R163" s="333">
        <v>45681</v>
      </c>
      <c r="S163" s="364" t="s">
        <v>8921</v>
      </c>
      <c r="T163" s="301" t="s">
        <v>6098</v>
      </c>
      <c r="U163" s="333">
        <v>45726</v>
      </c>
      <c r="V163" s="301"/>
      <c r="W163" s="300" t="s">
        <v>5626</v>
      </c>
      <c r="X163" s="333">
        <v>45741</v>
      </c>
      <c r="Y163" s="218" t="s">
        <v>8970</v>
      </c>
      <c r="Z163" s="301" t="s">
        <v>5539</v>
      </c>
      <c r="AA163" s="333">
        <v>45389</v>
      </c>
      <c r="AB163" s="301"/>
      <c r="AC163" s="300"/>
      <c r="AD163" s="301"/>
      <c r="AE163" s="301"/>
      <c r="AF163" s="301"/>
      <c r="AG163" s="301"/>
      <c r="AH163" s="301"/>
      <c r="AI163" s="301" t="s">
        <v>5811</v>
      </c>
      <c r="AJ163" s="333">
        <v>45756</v>
      </c>
      <c r="AK163" s="23" t="s">
        <v>9053</v>
      </c>
      <c r="AL163" s="301"/>
      <c r="AM163" s="301"/>
      <c r="AN163" s="301"/>
      <c r="AO163" s="301" t="s">
        <v>5811</v>
      </c>
      <c r="AP163" s="333">
        <v>45924</v>
      </c>
      <c r="AQ163" s="23" t="s">
        <v>10358</v>
      </c>
      <c r="AR163" s="301"/>
      <c r="AS163" s="301"/>
      <c r="AT163" s="301"/>
      <c r="AU163" s="301"/>
      <c r="AV163" s="301"/>
      <c r="AW163" s="301"/>
      <c r="AX163" s="301"/>
      <c r="AY163" s="301"/>
      <c r="AZ163" s="301"/>
    </row>
    <row r="164" spans="1:52" s="110" customFormat="1" ht="15" x14ac:dyDescent="0.25">
      <c r="A164" s="301" t="s">
        <v>8263</v>
      </c>
      <c r="B164" s="310">
        <f t="shared" si="27"/>
        <v>1</v>
      </c>
      <c r="C164" s="310" t="str">
        <f t="shared" si="26"/>
        <v/>
      </c>
      <c r="D164" s="360" t="s">
        <v>7019</v>
      </c>
      <c r="E164" s="317" t="s">
        <v>4173</v>
      </c>
      <c r="F164" s="303">
        <f t="shared" si="31"/>
        <v>45924</v>
      </c>
      <c r="G164" s="302" t="str">
        <f t="shared" si="32"/>
        <v>B</v>
      </c>
      <c r="H164" s="302" t="str">
        <f t="shared" si="30"/>
        <v>MR_DER-1219_25</v>
      </c>
      <c r="I164" s="312" t="str">
        <f t="shared" si="33"/>
        <v>ND</v>
      </c>
      <c r="J164" s="312" t="str">
        <f t="shared" si="34"/>
        <v>ND</v>
      </c>
      <c r="K164" s="300" t="s">
        <v>3730</v>
      </c>
      <c r="L164" s="333">
        <v>45280</v>
      </c>
      <c r="M164" s="356" t="s">
        <v>7000</v>
      </c>
      <c r="N164" s="301" t="s">
        <v>5536</v>
      </c>
      <c r="O164" s="333">
        <v>45315</v>
      </c>
      <c r="P164" s="361" t="s">
        <v>8526</v>
      </c>
      <c r="Q164" s="300" t="s">
        <v>3765</v>
      </c>
      <c r="R164" s="333">
        <v>45590</v>
      </c>
      <c r="S164" s="361" t="s">
        <v>8366</v>
      </c>
      <c r="T164" s="301" t="s">
        <v>5537</v>
      </c>
      <c r="U164" s="333">
        <v>45636</v>
      </c>
      <c r="V164" s="361" t="s">
        <v>8527</v>
      </c>
      <c r="W164" s="300" t="s">
        <v>3748</v>
      </c>
      <c r="X164" s="333">
        <v>45681</v>
      </c>
      <c r="Y164" s="364" t="s">
        <v>8921</v>
      </c>
      <c r="Z164" s="301" t="s">
        <v>6098</v>
      </c>
      <c r="AA164" s="333">
        <v>45726</v>
      </c>
      <c r="AB164" s="301"/>
      <c r="AC164" s="300" t="s">
        <v>5626</v>
      </c>
      <c r="AD164" s="333">
        <v>45741</v>
      </c>
      <c r="AE164" s="364" t="s">
        <v>8970</v>
      </c>
      <c r="AF164" s="301" t="s">
        <v>5539</v>
      </c>
      <c r="AG164" s="333">
        <v>45389</v>
      </c>
      <c r="AH164" s="301"/>
      <c r="AI164" s="301" t="s">
        <v>5811</v>
      </c>
      <c r="AJ164" s="333">
        <v>45756</v>
      </c>
      <c r="AK164" s="23" t="s">
        <v>9053</v>
      </c>
      <c r="AL164" s="301"/>
      <c r="AM164" s="301"/>
      <c r="AN164" s="301"/>
      <c r="AO164" s="301" t="s">
        <v>5811</v>
      </c>
      <c r="AP164" s="333">
        <v>45924</v>
      </c>
      <c r="AQ164" s="23" t="s">
        <v>10358</v>
      </c>
      <c r="AR164" s="301"/>
      <c r="AS164" s="301"/>
      <c r="AT164" s="301"/>
      <c r="AU164" s="301"/>
      <c r="AV164" s="301"/>
      <c r="AW164" s="301"/>
      <c r="AX164" s="301"/>
      <c r="AY164" s="301"/>
      <c r="AZ164" s="301"/>
    </row>
    <row r="165" spans="1:52" s="110" customFormat="1" ht="15" x14ac:dyDescent="0.25">
      <c r="A165" s="301" t="s">
        <v>8263</v>
      </c>
      <c r="B165" s="310">
        <f t="shared" si="27"/>
        <v>1</v>
      </c>
      <c r="C165" s="310" t="str">
        <f t="shared" si="26"/>
        <v/>
      </c>
      <c r="D165" s="360" t="s">
        <v>7019</v>
      </c>
      <c r="E165" s="317" t="s">
        <v>4174</v>
      </c>
      <c r="F165" s="303">
        <f>IF(L165&lt;&gt;0,MAX(L165,R165,X165,AD165,AJ165,AP165,AV165),"NE")</f>
        <v>45924</v>
      </c>
      <c r="G165" s="302" t="str">
        <f t="shared" si="32"/>
        <v>B</v>
      </c>
      <c r="H165" s="977" t="str">
        <f t="shared" si="30"/>
        <v>MR_DER-1219_25</v>
      </c>
      <c r="I165" s="312" t="str">
        <f t="shared" si="33"/>
        <v>ND</v>
      </c>
      <c r="J165" s="312" t="str">
        <f t="shared" si="34"/>
        <v>APROVADO</v>
      </c>
      <c r="K165" s="300" t="s">
        <v>3730</v>
      </c>
      <c r="L165" s="333">
        <v>45280</v>
      </c>
      <c r="M165" s="356" t="s">
        <v>7000</v>
      </c>
      <c r="N165" s="301" t="s">
        <v>5536</v>
      </c>
      <c r="O165" s="333">
        <v>45315</v>
      </c>
      <c r="P165" s="361" t="s">
        <v>8526</v>
      </c>
      <c r="Q165" s="300" t="s">
        <v>3765</v>
      </c>
      <c r="R165" s="333">
        <v>45590</v>
      </c>
      <c r="S165" s="361" t="s">
        <v>8366</v>
      </c>
      <c r="T165" s="301" t="s">
        <v>5537</v>
      </c>
      <c r="U165" s="333">
        <v>45636</v>
      </c>
      <c r="V165" s="361" t="s">
        <v>8527</v>
      </c>
      <c r="W165" s="300" t="s">
        <v>3748</v>
      </c>
      <c r="X165" s="333">
        <v>45681</v>
      </c>
      <c r="Y165" s="364" t="s">
        <v>8921</v>
      </c>
      <c r="Z165" s="301" t="s">
        <v>6098</v>
      </c>
      <c r="AA165" s="333">
        <v>45726</v>
      </c>
      <c r="AB165" s="301"/>
      <c r="AC165" s="300" t="s">
        <v>5626</v>
      </c>
      <c r="AD165" s="333">
        <v>45741</v>
      </c>
      <c r="AE165" s="364" t="s">
        <v>8970</v>
      </c>
      <c r="AF165" s="301" t="s">
        <v>5539</v>
      </c>
      <c r="AG165" s="333">
        <v>45389</v>
      </c>
      <c r="AH165" s="301"/>
      <c r="AI165" s="301" t="s">
        <v>5811</v>
      </c>
      <c r="AJ165" s="333">
        <v>45756</v>
      </c>
      <c r="AK165" s="23" t="s">
        <v>9053</v>
      </c>
      <c r="AL165" s="301" t="s">
        <v>5539</v>
      </c>
      <c r="AM165" s="333">
        <v>45772</v>
      </c>
      <c r="AN165" s="301"/>
      <c r="AO165" s="301" t="s">
        <v>5811</v>
      </c>
      <c r="AP165" s="333">
        <v>45826</v>
      </c>
      <c r="AQ165" s="23" t="s">
        <v>9609</v>
      </c>
      <c r="AR165" s="301"/>
      <c r="AS165" s="301"/>
      <c r="AT165" s="301"/>
      <c r="AU165" s="301" t="s">
        <v>5811</v>
      </c>
      <c r="AV165" s="333">
        <v>45924</v>
      </c>
      <c r="AW165" s="23" t="s">
        <v>10358</v>
      </c>
      <c r="AX165" s="301"/>
      <c r="AY165" s="301"/>
      <c r="AZ165" s="301"/>
    </row>
    <row r="166" spans="1:52" s="110" customFormat="1" ht="15" x14ac:dyDescent="0.25">
      <c r="A166" s="301" t="s">
        <v>8263</v>
      </c>
      <c r="B166" s="310">
        <f t="shared" si="27"/>
        <v>1</v>
      </c>
      <c r="C166" s="310" t="str">
        <f t="shared" si="26"/>
        <v/>
      </c>
      <c r="D166" s="360" t="s">
        <v>7019</v>
      </c>
      <c r="E166" s="317" t="s">
        <v>4175</v>
      </c>
      <c r="F166" s="303">
        <f t="shared" si="31"/>
        <v>45924</v>
      </c>
      <c r="G166" s="302" t="str">
        <f t="shared" si="32"/>
        <v>B</v>
      </c>
      <c r="H166" s="302" t="str">
        <f t="shared" si="30"/>
        <v>MR_DER-1219_25</v>
      </c>
      <c r="I166" s="312" t="str">
        <f t="shared" si="33"/>
        <v>ND</v>
      </c>
      <c r="J166" s="312" t="str">
        <f t="shared" si="34"/>
        <v>ND</v>
      </c>
      <c r="K166" s="300" t="s">
        <v>3730</v>
      </c>
      <c r="L166" s="333">
        <v>45280</v>
      </c>
      <c r="M166" s="356" t="s">
        <v>7000</v>
      </c>
      <c r="N166" s="301" t="s">
        <v>5536</v>
      </c>
      <c r="O166" s="333">
        <v>45315</v>
      </c>
      <c r="P166" s="361" t="s">
        <v>8526</v>
      </c>
      <c r="Q166" s="300" t="s">
        <v>3765</v>
      </c>
      <c r="R166" s="333">
        <v>45590</v>
      </c>
      <c r="S166" s="361" t="s">
        <v>8366</v>
      </c>
      <c r="T166" s="301" t="s">
        <v>5537</v>
      </c>
      <c r="U166" s="333">
        <v>45636</v>
      </c>
      <c r="V166" s="361" t="s">
        <v>8527</v>
      </c>
      <c r="W166" s="300" t="s">
        <v>3748</v>
      </c>
      <c r="X166" s="333">
        <v>45681</v>
      </c>
      <c r="Y166" s="364" t="s">
        <v>8921</v>
      </c>
      <c r="Z166" s="301" t="s">
        <v>6098</v>
      </c>
      <c r="AA166" s="333">
        <v>45726</v>
      </c>
      <c r="AB166" s="301"/>
      <c r="AC166" s="300" t="s">
        <v>5626</v>
      </c>
      <c r="AD166" s="333">
        <v>45741</v>
      </c>
      <c r="AE166" s="364" t="s">
        <v>8970</v>
      </c>
      <c r="AF166" s="301" t="s">
        <v>5539</v>
      </c>
      <c r="AG166" s="333">
        <v>45389</v>
      </c>
      <c r="AH166" s="301"/>
      <c r="AI166" s="301" t="s">
        <v>5811</v>
      </c>
      <c r="AJ166" s="333">
        <v>45756</v>
      </c>
      <c r="AK166" s="23" t="s">
        <v>9053</v>
      </c>
      <c r="AL166" s="301"/>
      <c r="AM166" s="301"/>
      <c r="AN166" s="301"/>
      <c r="AO166" s="301" t="s">
        <v>5811</v>
      </c>
      <c r="AP166" s="333">
        <v>45924</v>
      </c>
      <c r="AQ166" s="23" t="s">
        <v>10358</v>
      </c>
      <c r="AR166" s="301"/>
      <c r="AS166" s="301"/>
      <c r="AT166" s="301"/>
      <c r="AU166" s="301"/>
      <c r="AV166" s="301"/>
      <c r="AW166" s="301"/>
      <c r="AX166" s="301"/>
      <c r="AY166" s="301"/>
      <c r="AZ166" s="301"/>
    </row>
    <row r="167" spans="1:52" s="110" customFormat="1" ht="15" x14ac:dyDescent="0.25">
      <c r="A167" s="301" t="s">
        <v>8263</v>
      </c>
      <c r="B167" s="310">
        <f t="shared" si="27"/>
        <v>1</v>
      </c>
      <c r="C167" s="310" t="str">
        <f t="shared" si="26"/>
        <v/>
      </c>
      <c r="D167" s="360" t="s">
        <v>7019</v>
      </c>
      <c r="E167" s="317" t="s">
        <v>7015</v>
      </c>
      <c r="F167" s="303">
        <f t="shared" si="31"/>
        <v>45924</v>
      </c>
      <c r="G167" s="302" t="str">
        <f t="shared" si="32"/>
        <v>B</v>
      </c>
      <c r="H167" s="302" t="str">
        <f t="shared" si="30"/>
        <v>MR_DER-1219_25</v>
      </c>
      <c r="I167" s="312" t="str">
        <f t="shared" si="33"/>
        <v>ND</v>
      </c>
      <c r="J167" s="312" t="str">
        <f t="shared" si="34"/>
        <v>ND</v>
      </c>
      <c r="K167" s="300" t="s">
        <v>3730</v>
      </c>
      <c r="L167" s="333">
        <v>45280</v>
      </c>
      <c r="M167" s="356" t="s">
        <v>7000</v>
      </c>
      <c r="N167" s="301" t="s">
        <v>5536</v>
      </c>
      <c r="O167" s="333">
        <v>45315</v>
      </c>
      <c r="P167" s="361" t="s">
        <v>8526</v>
      </c>
      <c r="Q167" s="300" t="s">
        <v>3765</v>
      </c>
      <c r="R167" s="333">
        <v>45590</v>
      </c>
      <c r="S167" s="361" t="s">
        <v>8366</v>
      </c>
      <c r="T167" s="301" t="s">
        <v>5537</v>
      </c>
      <c r="U167" s="333">
        <v>45636</v>
      </c>
      <c r="V167" s="361" t="s">
        <v>8527</v>
      </c>
      <c r="W167" s="300" t="s">
        <v>3748</v>
      </c>
      <c r="X167" s="333">
        <v>45681</v>
      </c>
      <c r="Y167" s="364" t="s">
        <v>8921</v>
      </c>
      <c r="Z167" s="301" t="s">
        <v>6098</v>
      </c>
      <c r="AA167" s="333">
        <v>45726</v>
      </c>
      <c r="AB167" s="301"/>
      <c r="AC167" s="300" t="s">
        <v>5626</v>
      </c>
      <c r="AD167" s="333">
        <v>45741</v>
      </c>
      <c r="AE167" s="364" t="s">
        <v>8970</v>
      </c>
      <c r="AF167" s="301" t="s">
        <v>5539</v>
      </c>
      <c r="AG167" s="333">
        <v>45389</v>
      </c>
      <c r="AH167" s="301"/>
      <c r="AI167" s="301" t="s">
        <v>5811</v>
      </c>
      <c r="AJ167" s="333">
        <v>45756</v>
      </c>
      <c r="AK167" s="23" t="s">
        <v>9053</v>
      </c>
      <c r="AL167" s="301"/>
      <c r="AM167" s="301"/>
      <c r="AN167" s="301"/>
      <c r="AO167" s="301" t="s">
        <v>5811</v>
      </c>
      <c r="AP167" s="333">
        <v>45924</v>
      </c>
      <c r="AQ167" s="23" t="s">
        <v>10358</v>
      </c>
      <c r="AR167" s="301"/>
      <c r="AS167" s="301"/>
      <c r="AT167" s="301"/>
      <c r="AU167" s="301"/>
      <c r="AV167" s="301"/>
      <c r="AW167" s="301"/>
      <c r="AX167" s="301"/>
      <c r="AY167" s="301"/>
      <c r="AZ167" s="301"/>
    </row>
    <row r="168" spans="1:52" s="110" customFormat="1" ht="15" x14ac:dyDescent="0.25">
      <c r="A168" s="301" t="s">
        <v>8263</v>
      </c>
      <c r="B168" s="310">
        <f t="shared" si="27"/>
        <v>1</v>
      </c>
      <c r="C168" s="310" t="str">
        <f t="shared" si="26"/>
        <v/>
      </c>
      <c r="D168" s="360" t="s">
        <v>7019</v>
      </c>
      <c r="E168" s="317" t="s">
        <v>7016</v>
      </c>
      <c r="F168" s="303">
        <f t="shared" si="31"/>
        <v>45924</v>
      </c>
      <c r="G168" s="302" t="str">
        <f t="shared" si="32"/>
        <v>B</v>
      </c>
      <c r="H168" s="302" t="str">
        <f t="shared" si="30"/>
        <v>MR_DER-1219_25</v>
      </c>
      <c r="I168" s="312" t="str">
        <f t="shared" si="33"/>
        <v>ND</v>
      </c>
      <c r="J168" s="312" t="str">
        <f t="shared" si="34"/>
        <v>ND</v>
      </c>
      <c r="K168" s="300" t="s">
        <v>3730</v>
      </c>
      <c r="L168" s="333">
        <v>45280</v>
      </c>
      <c r="M168" s="356" t="s">
        <v>7000</v>
      </c>
      <c r="N168" s="301" t="s">
        <v>5536</v>
      </c>
      <c r="O168" s="333">
        <v>45315</v>
      </c>
      <c r="P168" s="361" t="s">
        <v>8526</v>
      </c>
      <c r="Q168" s="300" t="s">
        <v>3765</v>
      </c>
      <c r="R168" s="333">
        <v>45590</v>
      </c>
      <c r="S168" s="361" t="s">
        <v>8366</v>
      </c>
      <c r="T168" s="301" t="s">
        <v>5537</v>
      </c>
      <c r="U168" s="333">
        <v>45636</v>
      </c>
      <c r="V168" s="361" t="s">
        <v>8527</v>
      </c>
      <c r="W168" s="300" t="s">
        <v>3748</v>
      </c>
      <c r="X168" s="333">
        <v>45681</v>
      </c>
      <c r="Y168" s="364" t="s">
        <v>8921</v>
      </c>
      <c r="Z168" s="301" t="s">
        <v>6098</v>
      </c>
      <c r="AA168" s="333">
        <v>45726</v>
      </c>
      <c r="AB168" s="301"/>
      <c r="AC168" s="300" t="s">
        <v>5626</v>
      </c>
      <c r="AD168" s="333">
        <v>45741</v>
      </c>
      <c r="AE168" s="364" t="s">
        <v>8970</v>
      </c>
      <c r="AF168" s="301" t="s">
        <v>5539</v>
      </c>
      <c r="AG168" s="333">
        <v>45389</v>
      </c>
      <c r="AH168" s="301"/>
      <c r="AI168" s="301" t="s">
        <v>5811</v>
      </c>
      <c r="AJ168" s="333">
        <v>45756</v>
      </c>
      <c r="AK168" s="23" t="s">
        <v>9053</v>
      </c>
      <c r="AL168" s="301"/>
      <c r="AM168" s="301"/>
      <c r="AN168" s="301"/>
      <c r="AO168" s="301" t="s">
        <v>5811</v>
      </c>
      <c r="AP168" s="333">
        <v>45924</v>
      </c>
      <c r="AQ168" s="23" t="s">
        <v>10358</v>
      </c>
      <c r="AR168" s="301"/>
      <c r="AS168" s="301"/>
      <c r="AT168" s="301"/>
      <c r="AU168" s="301"/>
      <c r="AV168" s="301"/>
      <c r="AW168" s="301"/>
      <c r="AX168" s="301"/>
      <c r="AY168" s="301"/>
      <c r="AZ168" s="301"/>
    </row>
    <row r="169" spans="1:52" s="110" customFormat="1" ht="15" x14ac:dyDescent="0.25">
      <c r="A169" s="301" t="s">
        <v>8263</v>
      </c>
      <c r="B169" s="310">
        <f t="shared" si="27"/>
        <v>1</v>
      </c>
      <c r="C169" s="310" t="str">
        <f t="shared" si="26"/>
        <v/>
      </c>
      <c r="D169" s="360" t="s">
        <v>7019</v>
      </c>
      <c r="E169" s="317" t="s">
        <v>7017</v>
      </c>
      <c r="F169" s="303">
        <f t="shared" si="31"/>
        <v>45924</v>
      </c>
      <c r="G169" s="302" t="str">
        <f t="shared" si="32"/>
        <v>B</v>
      </c>
      <c r="H169" s="302" t="str">
        <f t="shared" si="30"/>
        <v>MR_DER-1219_25</v>
      </c>
      <c r="I169" s="312" t="str">
        <f t="shared" si="33"/>
        <v>ND</v>
      </c>
      <c r="J169" s="312" t="str">
        <f t="shared" si="34"/>
        <v>ND</v>
      </c>
      <c r="K169" s="300" t="s">
        <v>3730</v>
      </c>
      <c r="L169" s="333">
        <v>45280</v>
      </c>
      <c r="M169" s="356" t="s">
        <v>7000</v>
      </c>
      <c r="N169" s="301" t="s">
        <v>5536</v>
      </c>
      <c r="O169" s="333">
        <v>45315</v>
      </c>
      <c r="P169" s="361" t="s">
        <v>8526</v>
      </c>
      <c r="Q169" s="300" t="s">
        <v>3765</v>
      </c>
      <c r="R169" s="333">
        <v>45590</v>
      </c>
      <c r="S169" s="361" t="s">
        <v>8366</v>
      </c>
      <c r="T169" s="301" t="s">
        <v>5537</v>
      </c>
      <c r="U169" s="333">
        <v>45636</v>
      </c>
      <c r="V169" s="361" t="s">
        <v>8527</v>
      </c>
      <c r="W169" s="300" t="s">
        <v>3748</v>
      </c>
      <c r="X169" s="333">
        <v>45681</v>
      </c>
      <c r="Y169" s="364" t="s">
        <v>8921</v>
      </c>
      <c r="Z169" s="301" t="s">
        <v>6098</v>
      </c>
      <c r="AA169" s="333">
        <v>45726</v>
      </c>
      <c r="AB169" s="301"/>
      <c r="AC169" s="300" t="s">
        <v>5626</v>
      </c>
      <c r="AD169" s="333">
        <v>45741</v>
      </c>
      <c r="AE169" s="364" t="s">
        <v>8970</v>
      </c>
      <c r="AF169" s="301" t="s">
        <v>5539</v>
      </c>
      <c r="AG169" s="333">
        <v>45389</v>
      </c>
      <c r="AH169" s="301"/>
      <c r="AI169" s="301" t="s">
        <v>5811</v>
      </c>
      <c r="AJ169" s="333">
        <v>45756</v>
      </c>
      <c r="AK169" s="23" t="s">
        <v>9053</v>
      </c>
      <c r="AL169" s="301"/>
      <c r="AM169" s="301"/>
      <c r="AN169" s="301"/>
      <c r="AO169" s="301" t="s">
        <v>5811</v>
      </c>
      <c r="AP169" s="333">
        <v>45924</v>
      </c>
      <c r="AQ169" s="23" t="s">
        <v>10358</v>
      </c>
      <c r="AR169" s="301"/>
      <c r="AS169" s="301"/>
      <c r="AT169" s="301"/>
      <c r="AU169" s="301"/>
      <c r="AV169" s="301"/>
      <c r="AW169" s="301"/>
      <c r="AX169" s="301"/>
      <c r="AY169" s="301"/>
      <c r="AZ169" s="301"/>
    </row>
    <row r="170" spans="1:52" s="110" customFormat="1" ht="15" x14ac:dyDescent="0.25">
      <c r="A170" s="301" t="s">
        <v>8263</v>
      </c>
      <c r="B170" s="310">
        <f t="shared" si="27"/>
        <v>1</v>
      </c>
      <c r="C170" s="310" t="str">
        <f t="shared" si="26"/>
        <v/>
      </c>
      <c r="D170" s="360" t="s">
        <v>7019</v>
      </c>
      <c r="E170" s="317" t="s">
        <v>8367</v>
      </c>
      <c r="F170" s="303">
        <f t="shared" si="31"/>
        <v>45924</v>
      </c>
      <c r="G170" s="302" t="str">
        <f t="shared" si="32"/>
        <v>B</v>
      </c>
      <c r="H170" s="302" t="str">
        <f t="shared" si="30"/>
        <v>MR_DER-1219_25</v>
      </c>
      <c r="I170" s="312" t="str">
        <f t="shared" si="33"/>
        <v>ND</v>
      </c>
      <c r="J170" s="312" t="str">
        <f t="shared" si="34"/>
        <v>ND</v>
      </c>
      <c r="K170" s="300" t="s">
        <v>3730</v>
      </c>
      <c r="L170" s="333">
        <v>45590</v>
      </c>
      <c r="M170" s="361" t="s">
        <v>8366</v>
      </c>
      <c r="N170" s="301" t="s">
        <v>5537</v>
      </c>
      <c r="O170" s="333">
        <v>45636</v>
      </c>
      <c r="P170" s="361" t="s">
        <v>8527</v>
      </c>
      <c r="Q170" s="300" t="s">
        <v>3748</v>
      </c>
      <c r="R170" s="333">
        <v>45681</v>
      </c>
      <c r="S170" s="364" t="s">
        <v>8921</v>
      </c>
      <c r="T170" s="301" t="s">
        <v>6098</v>
      </c>
      <c r="U170" s="333">
        <v>45726</v>
      </c>
      <c r="V170" s="361"/>
      <c r="W170" s="300" t="s">
        <v>5626</v>
      </c>
      <c r="X170" s="333">
        <v>45741</v>
      </c>
      <c r="Y170" s="364" t="s">
        <v>8970</v>
      </c>
      <c r="Z170" s="301" t="s">
        <v>5539</v>
      </c>
      <c r="AA170" s="333">
        <v>45389</v>
      </c>
      <c r="AB170" s="301"/>
      <c r="AC170" s="300"/>
      <c r="AD170" s="301"/>
      <c r="AE170" s="301"/>
      <c r="AF170" s="301"/>
      <c r="AG170" s="301"/>
      <c r="AH170" s="301"/>
      <c r="AI170" s="301" t="s">
        <v>5811</v>
      </c>
      <c r="AJ170" s="333">
        <v>45756</v>
      </c>
      <c r="AK170" s="23" t="s">
        <v>9053</v>
      </c>
      <c r="AL170" s="301"/>
      <c r="AM170" s="301"/>
      <c r="AN170" s="301"/>
      <c r="AO170" s="301" t="s">
        <v>5811</v>
      </c>
      <c r="AP170" s="333">
        <v>45924</v>
      </c>
      <c r="AQ170" s="23" t="s">
        <v>10358</v>
      </c>
      <c r="AR170" s="301"/>
      <c r="AS170" s="301"/>
      <c r="AT170" s="301"/>
      <c r="AU170" s="301"/>
      <c r="AV170" s="301"/>
      <c r="AW170" s="301"/>
      <c r="AX170" s="301"/>
      <c r="AY170" s="301"/>
      <c r="AZ170" s="301"/>
    </row>
    <row r="171" spans="1:52" s="110" customFormat="1" ht="15" x14ac:dyDescent="0.25">
      <c r="A171" s="301" t="s">
        <v>8263</v>
      </c>
      <c r="B171" s="310">
        <f t="shared" si="27"/>
        <v>1</v>
      </c>
      <c r="C171" s="310" t="str">
        <f t="shared" si="26"/>
        <v/>
      </c>
      <c r="D171" s="360" t="s">
        <v>7020</v>
      </c>
      <c r="E171" s="317" t="s">
        <v>4176</v>
      </c>
      <c r="F171" s="303">
        <f>IF(L171&lt;&gt;0,MAX(L171,R171,X171,AD171,AJ171,AP171),"NE")</f>
        <v>45777</v>
      </c>
      <c r="G171" s="302" t="str">
        <f t="shared" si="32"/>
        <v>B</v>
      </c>
      <c r="H171" s="1046" t="str">
        <f t="shared" si="30"/>
        <v>MR_DER-0986_25</v>
      </c>
      <c r="I171" s="312" t="str">
        <f t="shared" si="33"/>
        <v>ND</v>
      </c>
      <c r="J171" s="312" t="str">
        <f t="shared" si="34"/>
        <v>APROVADO</v>
      </c>
      <c r="K171" s="300" t="s">
        <v>3730</v>
      </c>
      <c r="L171" s="333">
        <v>45280</v>
      </c>
      <c r="M171" s="356" t="s">
        <v>7000</v>
      </c>
      <c r="N171" s="301" t="s">
        <v>5536</v>
      </c>
      <c r="O171" s="333">
        <v>45315</v>
      </c>
      <c r="P171" s="301"/>
      <c r="Q171" s="300" t="s">
        <v>3765</v>
      </c>
      <c r="R171" s="333">
        <v>45590</v>
      </c>
      <c r="S171" s="361" t="s">
        <v>8366</v>
      </c>
      <c r="T171" s="301" t="s">
        <v>5537</v>
      </c>
      <c r="U171" s="333">
        <v>45636</v>
      </c>
      <c r="V171" s="361" t="s">
        <v>8527</v>
      </c>
      <c r="W171" s="300" t="s">
        <v>3748</v>
      </c>
      <c r="X171" s="333">
        <v>45681</v>
      </c>
      <c r="Y171" s="364" t="s">
        <v>8921</v>
      </c>
      <c r="Z171" s="301" t="s">
        <v>6098</v>
      </c>
      <c r="AA171" s="333">
        <v>45726</v>
      </c>
      <c r="AB171" s="301"/>
      <c r="AC171" s="300" t="s">
        <v>5626</v>
      </c>
      <c r="AD171" s="333">
        <v>45741</v>
      </c>
      <c r="AE171" s="364" t="s">
        <v>8970</v>
      </c>
      <c r="AF171" s="301" t="s">
        <v>5537</v>
      </c>
      <c r="AG171" s="333">
        <v>45389</v>
      </c>
      <c r="AH171" s="301"/>
      <c r="AI171" s="301" t="s">
        <v>5811</v>
      </c>
      <c r="AJ171" s="333">
        <v>45756</v>
      </c>
      <c r="AK171" s="23" t="s">
        <v>9053</v>
      </c>
      <c r="AL171" s="301" t="s">
        <v>5539</v>
      </c>
      <c r="AM171" s="333">
        <v>45772</v>
      </c>
      <c r="AN171" s="301"/>
      <c r="AO171" s="301" t="s">
        <v>5811</v>
      </c>
      <c r="AP171" s="333">
        <v>45777</v>
      </c>
      <c r="AQ171" s="23" t="s">
        <v>9098</v>
      </c>
      <c r="AR171" s="301"/>
      <c r="AS171" s="301"/>
      <c r="AT171" s="301"/>
      <c r="AU171" s="301"/>
      <c r="AV171" s="301"/>
      <c r="AW171" s="301"/>
      <c r="AX171" s="301"/>
      <c r="AY171" s="301"/>
      <c r="AZ171" s="301"/>
    </row>
    <row r="172" spans="1:52" s="1108" customFormat="1" ht="15" x14ac:dyDescent="0.25">
      <c r="A172" s="1106" t="s">
        <v>8263</v>
      </c>
      <c r="B172" s="1091" t="str">
        <f t="shared" si="27"/>
        <v/>
      </c>
      <c r="C172" s="1091">
        <f t="shared" si="26"/>
        <v>1</v>
      </c>
      <c r="D172" s="1101" t="s">
        <v>6522</v>
      </c>
      <c r="E172" s="1102" t="s">
        <v>4177</v>
      </c>
      <c r="F172" s="1094">
        <f t="shared" ref="F172:F178" si="35">IF(L172&lt;&gt;0,MAX(L172,R172,X172,AD172,AJ172),"NE")</f>
        <v>45925</v>
      </c>
      <c r="G172" s="1095" t="str">
        <f t="shared" si="32"/>
        <v>B</v>
      </c>
      <c r="H172" s="1110" t="str">
        <f t="shared" si="30"/>
        <v>MR_DER-1232_25</v>
      </c>
      <c r="I172" s="1096" t="str">
        <f t="shared" si="33"/>
        <v>ND</v>
      </c>
      <c r="J172" s="1096" t="str">
        <f t="shared" si="34"/>
        <v>ND</v>
      </c>
      <c r="K172" s="1103" t="s">
        <v>3730</v>
      </c>
      <c r="L172" s="1104">
        <v>45280</v>
      </c>
      <c r="M172" s="1105" t="s">
        <v>7000</v>
      </c>
      <c r="N172" s="1106" t="s">
        <v>5536</v>
      </c>
      <c r="O172" s="1104">
        <v>45315</v>
      </c>
      <c r="P172" s="1106"/>
      <c r="Q172" s="1103" t="s">
        <v>3765</v>
      </c>
      <c r="R172" s="1104">
        <v>45590</v>
      </c>
      <c r="S172" s="1118" t="s">
        <v>8366</v>
      </c>
      <c r="T172" s="1106" t="s">
        <v>5537</v>
      </c>
      <c r="U172" s="1104">
        <v>45636</v>
      </c>
      <c r="V172" s="1118" t="s">
        <v>8527</v>
      </c>
      <c r="W172" s="1103" t="s">
        <v>3748</v>
      </c>
      <c r="X172" s="1104">
        <v>45681</v>
      </c>
      <c r="Y172" s="1107" t="s">
        <v>8921</v>
      </c>
      <c r="Z172" s="1106"/>
      <c r="AA172" s="1106"/>
      <c r="AB172" s="1106"/>
      <c r="AC172" s="1103" t="s">
        <v>5626</v>
      </c>
      <c r="AD172" s="1104">
        <v>45741</v>
      </c>
      <c r="AE172" s="974" t="s">
        <v>8970</v>
      </c>
      <c r="AF172" s="1106" t="s">
        <v>5539</v>
      </c>
      <c r="AG172" s="1104">
        <v>45389</v>
      </c>
      <c r="AH172" s="1106"/>
      <c r="AI172" s="1108" t="s">
        <v>5811</v>
      </c>
      <c r="AJ172" s="1109">
        <v>45925</v>
      </c>
      <c r="AK172" s="974" t="s">
        <v>10399</v>
      </c>
      <c r="AL172" s="1106"/>
      <c r="AM172" s="1106"/>
      <c r="AN172" s="1106"/>
      <c r="AO172" s="1106"/>
      <c r="AP172" s="1106"/>
      <c r="AQ172" s="1106"/>
      <c r="AR172" s="1106"/>
      <c r="AS172" s="1106"/>
      <c r="AT172" s="1106"/>
      <c r="AU172" s="1106"/>
      <c r="AV172" s="1106"/>
      <c r="AW172" s="1106"/>
      <c r="AX172" s="1106"/>
      <c r="AY172" s="1106"/>
      <c r="AZ172" s="1106"/>
    </row>
    <row r="173" spans="1:52" s="110" customFormat="1" ht="15" x14ac:dyDescent="0.25">
      <c r="A173" s="301" t="s">
        <v>8263</v>
      </c>
      <c r="B173" s="310" t="str">
        <f t="shared" si="27"/>
        <v/>
      </c>
      <c r="C173" s="310">
        <f t="shared" si="26"/>
        <v>1</v>
      </c>
      <c r="D173" s="360" t="s">
        <v>7021</v>
      </c>
      <c r="E173" s="317" t="s">
        <v>4178</v>
      </c>
      <c r="F173" s="303">
        <f t="shared" si="35"/>
        <v>45756</v>
      </c>
      <c r="G173" s="302" t="str">
        <f t="shared" si="32"/>
        <v>B</v>
      </c>
      <c r="H173" s="302" t="str">
        <f t="shared" si="30"/>
        <v>MR.DER-0962_25</v>
      </c>
      <c r="I173" s="312" t="str">
        <f t="shared" si="33"/>
        <v>ND</v>
      </c>
      <c r="J173" s="312" t="str">
        <f t="shared" si="34"/>
        <v>ND</v>
      </c>
      <c r="K173" s="300" t="s">
        <v>3730</v>
      </c>
      <c r="L173" s="333">
        <v>45280</v>
      </c>
      <c r="M173" s="356" t="s">
        <v>7000</v>
      </c>
      <c r="N173" s="301" t="s">
        <v>5536</v>
      </c>
      <c r="O173" s="333">
        <v>45315</v>
      </c>
      <c r="P173" s="301"/>
      <c r="Q173" s="300" t="s">
        <v>3765</v>
      </c>
      <c r="R173" s="333">
        <v>45590</v>
      </c>
      <c r="S173" s="361" t="s">
        <v>8366</v>
      </c>
      <c r="T173" s="301" t="s">
        <v>5537</v>
      </c>
      <c r="U173" s="333">
        <v>45636</v>
      </c>
      <c r="V173" s="361" t="s">
        <v>8527</v>
      </c>
      <c r="W173" s="300" t="s">
        <v>3748</v>
      </c>
      <c r="X173" s="333">
        <v>45681</v>
      </c>
      <c r="Y173" s="364" t="s">
        <v>8921</v>
      </c>
      <c r="Z173" s="301" t="s">
        <v>6098</v>
      </c>
      <c r="AA173" s="333">
        <v>45726</v>
      </c>
      <c r="AB173" s="301"/>
      <c r="AC173" s="300" t="s">
        <v>5626</v>
      </c>
      <c r="AD173" s="333">
        <v>45741</v>
      </c>
      <c r="AE173" s="218" t="s">
        <v>8970</v>
      </c>
      <c r="AF173" s="301" t="s">
        <v>5537</v>
      </c>
      <c r="AG173" s="333">
        <v>45389</v>
      </c>
      <c r="AH173" s="301"/>
      <c r="AI173" s="301" t="s">
        <v>5811</v>
      </c>
      <c r="AJ173" s="333">
        <v>45756</v>
      </c>
      <c r="AK173" s="23" t="s">
        <v>9053</v>
      </c>
      <c r="AL173" s="301"/>
      <c r="AM173" s="301"/>
      <c r="AN173" s="301"/>
      <c r="AO173" s="301"/>
      <c r="AP173" s="301"/>
      <c r="AQ173" s="301"/>
      <c r="AR173" s="301"/>
      <c r="AS173" s="301"/>
      <c r="AT173" s="301"/>
      <c r="AU173" s="301"/>
      <c r="AV173" s="301"/>
      <c r="AW173" s="301"/>
      <c r="AX173" s="301"/>
      <c r="AY173" s="301"/>
      <c r="AZ173" s="301"/>
    </row>
    <row r="174" spans="1:52" s="110" customFormat="1" ht="15" x14ac:dyDescent="0.25">
      <c r="A174" s="301" t="s">
        <v>8263</v>
      </c>
      <c r="B174" s="310" t="str">
        <f t="shared" si="27"/>
        <v/>
      </c>
      <c r="C174" s="310">
        <f t="shared" si="26"/>
        <v>1</v>
      </c>
      <c r="D174" s="360" t="s">
        <v>33</v>
      </c>
      <c r="E174" s="317" t="s">
        <v>4179</v>
      </c>
      <c r="F174" s="303">
        <f t="shared" si="35"/>
        <v>45831</v>
      </c>
      <c r="G174" s="302" t="str">
        <f t="shared" si="32"/>
        <v>A</v>
      </c>
      <c r="H174" s="302" t="str">
        <f t="shared" si="30"/>
        <v>MR_DER-1072-25</v>
      </c>
      <c r="I174" s="312" t="str">
        <f t="shared" si="33"/>
        <v>ND</v>
      </c>
      <c r="J174" s="312" t="str">
        <f t="shared" si="34"/>
        <v>ND</v>
      </c>
      <c r="K174" s="300" t="s">
        <v>3730</v>
      </c>
      <c r="L174" s="333">
        <v>45741</v>
      </c>
      <c r="M174" s="356" t="s">
        <v>8970</v>
      </c>
      <c r="N174" s="301" t="s">
        <v>5536</v>
      </c>
      <c r="O174" s="333">
        <v>45754</v>
      </c>
      <c r="P174" s="301"/>
      <c r="Q174" s="300" t="s">
        <v>3765</v>
      </c>
      <c r="R174" s="333">
        <v>45775</v>
      </c>
      <c r="S174" s="218" t="s">
        <v>9085</v>
      </c>
      <c r="T174" s="301" t="s">
        <v>5539</v>
      </c>
      <c r="U174" s="333">
        <v>45793</v>
      </c>
      <c r="V174" s="218" t="s">
        <v>9088</v>
      </c>
      <c r="W174" s="300" t="s">
        <v>3748</v>
      </c>
      <c r="X174" s="333">
        <v>45796</v>
      </c>
      <c r="Y174" s="218" t="s">
        <v>9285</v>
      </c>
      <c r="Z174" s="301"/>
      <c r="AA174" s="333">
        <v>45797</v>
      </c>
      <c r="AB174" s="301"/>
      <c r="AC174" s="300" t="s">
        <v>3748</v>
      </c>
      <c r="AD174" s="333">
        <v>45831</v>
      </c>
      <c r="AE174" s="23" t="s">
        <v>9611</v>
      </c>
      <c r="AF174" s="301"/>
      <c r="AG174" s="301"/>
      <c r="AH174" s="301"/>
      <c r="AI174" s="301"/>
      <c r="AJ174" s="333"/>
      <c r="AK174" s="218"/>
      <c r="AL174" s="301"/>
      <c r="AM174" s="301"/>
      <c r="AN174" s="301"/>
      <c r="AO174" s="301"/>
      <c r="AP174" s="301"/>
      <c r="AQ174" s="301"/>
      <c r="AR174" s="301"/>
      <c r="AS174" s="301"/>
      <c r="AT174" s="301"/>
      <c r="AU174" s="301"/>
      <c r="AV174" s="301"/>
      <c r="AW174" s="301"/>
      <c r="AX174" s="301"/>
      <c r="AY174" s="301"/>
      <c r="AZ174" s="301"/>
    </row>
    <row r="175" spans="1:52" s="110" customFormat="1" ht="15" x14ac:dyDescent="0.25">
      <c r="A175" s="301" t="s">
        <v>8263</v>
      </c>
      <c r="B175" s="310">
        <f t="shared" si="27"/>
        <v>1</v>
      </c>
      <c r="C175" s="310" t="str">
        <f t="shared" si="26"/>
        <v/>
      </c>
      <c r="D175" s="360" t="s">
        <v>9014</v>
      </c>
      <c r="E175" s="317" t="s">
        <v>9018</v>
      </c>
      <c r="F175" s="303">
        <f t="shared" si="35"/>
        <v>45807</v>
      </c>
      <c r="G175" s="302" t="str">
        <f t="shared" si="32"/>
        <v>A</v>
      </c>
      <c r="H175" s="1046" t="str">
        <f t="shared" si="30"/>
        <v>MR_DER-1037_25</v>
      </c>
      <c r="I175" s="312" t="str">
        <f t="shared" ref="I175:I209" si="36">IF(F175="NE",F175,IF(INDEX(K175:CP175,,MATCH(F175,K175:CP175,0)+3)&lt;&gt;0,INDEX(K175:CP175,,MATCH(F175,K175:CP175,0)+3),"ND"))</f>
        <v>ND</v>
      </c>
      <c r="J175" s="312" t="str">
        <f t="shared" ref="J175:J209" si="37">IF(G175="NE",G175,IF(INDEX(K175:CQ175,,MATCH(G175,K175:CQ175,0)+3)&lt;&gt;0,INDEX(K175:CQ175,,MATCH(G175,K175:CQ175,0)+3),"ND"))</f>
        <v>ND</v>
      </c>
      <c r="K175" s="300" t="s">
        <v>3730</v>
      </c>
      <c r="L175" s="333">
        <v>45749</v>
      </c>
      <c r="M175" s="218" t="s">
        <v>9036</v>
      </c>
      <c r="N175" s="301" t="s">
        <v>5537</v>
      </c>
      <c r="O175" s="333">
        <v>45776</v>
      </c>
      <c r="P175" s="301"/>
      <c r="Q175" s="300" t="s">
        <v>3748</v>
      </c>
      <c r="R175" s="333">
        <v>45798</v>
      </c>
      <c r="S175" s="218" t="s">
        <v>9305</v>
      </c>
      <c r="T175" s="301"/>
      <c r="U175" s="333"/>
      <c r="V175" s="361"/>
      <c r="W175" s="300" t="s">
        <v>3748</v>
      </c>
      <c r="X175" s="333">
        <v>45807</v>
      </c>
      <c r="Y175" s="218" t="s">
        <v>9583</v>
      </c>
      <c r="Z175" s="301"/>
      <c r="AA175" s="333"/>
      <c r="AB175" s="301"/>
      <c r="AC175" s="300"/>
      <c r="AD175" s="333"/>
      <c r="AE175" s="218"/>
      <c r="AF175" s="301"/>
      <c r="AG175" s="301"/>
      <c r="AH175" s="301"/>
      <c r="AI175" s="301"/>
      <c r="AJ175" s="301"/>
      <c r="AK175" s="301"/>
      <c r="AL175" s="301"/>
      <c r="AM175" s="301"/>
      <c r="AN175" s="301"/>
      <c r="AO175" s="301"/>
      <c r="AP175" s="301"/>
      <c r="AQ175" s="301"/>
      <c r="AR175" s="301"/>
      <c r="AS175" s="301"/>
      <c r="AT175" s="301"/>
      <c r="AU175" s="301"/>
      <c r="AV175" s="301"/>
      <c r="AW175" s="301"/>
      <c r="AX175" s="301"/>
      <c r="AY175" s="301"/>
      <c r="AZ175" s="301"/>
    </row>
    <row r="176" spans="1:52" s="110" customFormat="1" ht="15" x14ac:dyDescent="0.25">
      <c r="A176" s="301" t="s">
        <v>8263</v>
      </c>
      <c r="B176" s="310">
        <f t="shared" si="27"/>
        <v>1</v>
      </c>
      <c r="C176" s="310" t="str">
        <f t="shared" si="26"/>
        <v/>
      </c>
      <c r="D176" s="360" t="s">
        <v>9014</v>
      </c>
      <c r="E176" s="317" t="s">
        <v>9019</v>
      </c>
      <c r="F176" s="303">
        <f t="shared" si="35"/>
        <v>45807</v>
      </c>
      <c r="G176" s="302" t="str">
        <f t="shared" si="32"/>
        <v>A</v>
      </c>
      <c r="H176" s="1046" t="str">
        <f t="shared" si="30"/>
        <v>MR_DER-1037_25</v>
      </c>
      <c r="I176" s="312" t="str">
        <f t="shared" si="36"/>
        <v>ND</v>
      </c>
      <c r="J176" s="312" t="str">
        <f t="shared" si="37"/>
        <v>ND</v>
      </c>
      <c r="K176" s="300" t="s">
        <v>3730</v>
      </c>
      <c r="L176" s="333">
        <v>45749</v>
      </c>
      <c r="M176" s="218" t="s">
        <v>9036</v>
      </c>
      <c r="N176" s="301" t="s">
        <v>5537</v>
      </c>
      <c r="O176" s="333">
        <v>45776</v>
      </c>
      <c r="P176" s="301"/>
      <c r="Q176" s="300" t="s">
        <v>3748</v>
      </c>
      <c r="R176" s="333">
        <v>45798</v>
      </c>
      <c r="S176" s="218" t="s">
        <v>9305</v>
      </c>
      <c r="T176" s="301"/>
      <c r="U176" s="333"/>
      <c r="V176" s="361"/>
      <c r="W176" s="300" t="s">
        <v>3748</v>
      </c>
      <c r="X176" s="333">
        <v>45807</v>
      </c>
      <c r="Y176" s="218" t="s">
        <v>9583</v>
      </c>
      <c r="Z176" s="301"/>
      <c r="AA176" s="333"/>
      <c r="AB176" s="301"/>
      <c r="AC176" s="300"/>
      <c r="AD176" s="333"/>
      <c r="AE176" s="218"/>
      <c r="AF176" s="301"/>
      <c r="AG176" s="301"/>
      <c r="AH176" s="301"/>
      <c r="AI176" s="301"/>
      <c r="AJ176" s="301"/>
      <c r="AK176" s="301"/>
      <c r="AL176" s="301"/>
      <c r="AM176" s="301"/>
      <c r="AN176" s="301"/>
      <c r="AO176" s="301"/>
      <c r="AP176" s="301"/>
      <c r="AQ176" s="301"/>
      <c r="AR176" s="301"/>
      <c r="AS176" s="301"/>
      <c r="AT176" s="301"/>
      <c r="AU176" s="301"/>
      <c r="AV176" s="301"/>
      <c r="AW176" s="301"/>
      <c r="AX176" s="301"/>
      <c r="AY176" s="301"/>
      <c r="AZ176" s="301"/>
    </row>
    <row r="177" spans="1:52" s="110" customFormat="1" ht="15" x14ac:dyDescent="0.25">
      <c r="A177" s="301" t="s">
        <v>8263</v>
      </c>
      <c r="B177" s="310">
        <f t="shared" si="27"/>
        <v>1</v>
      </c>
      <c r="C177" s="310" t="str">
        <f t="shared" si="26"/>
        <v/>
      </c>
      <c r="D177" s="360" t="s">
        <v>9014</v>
      </c>
      <c r="E177" s="317" t="s">
        <v>9020</v>
      </c>
      <c r="F177" s="303">
        <f t="shared" si="35"/>
        <v>45807</v>
      </c>
      <c r="G177" s="302" t="str">
        <f t="shared" si="32"/>
        <v>A</v>
      </c>
      <c r="H177" s="1046" t="str">
        <f t="shared" si="30"/>
        <v>MR_DER-1037_25</v>
      </c>
      <c r="I177" s="312" t="str">
        <f t="shared" si="36"/>
        <v>ND</v>
      </c>
      <c r="J177" s="312" t="str">
        <f t="shared" si="37"/>
        <v>ND</v>
      </c>
      <c r="K177" s="300" t="s">
        <v>3730</v>
      </c>
      <c r="L177" s="333">
        <v>45749</v>
      </c>
      <c r="M177" s="218" t="s">
        <v>9036</v>
      </c>
      <c r="N177" s="301" t="s">
        <v>5537</v>
      </c>
      <c r="O177" s="333">
        <v>45776</v>
      </c>
      <c r="P177" s="301"/>
      <c r="Q177" s="300" t="s">
        <v>3748</v>
      </c>
      <c r="R177" s="333">
        <v>45798</v>
      </c>
      <c r="S177" s="218" t="s">
        <v>9305</v>
      </c>
      <c r="T177" s="301"/>
      <c r="U177" s="333"/>
      <c r="V177" s="361"/>
      <c r="W177" s="300" t="s">
        <v>3748</v>
      </c>
      <c r="X177" s="333">
        <v>45807</v>
      </c>
      <c r="Y177" s="218" t="s">
        <v>9583</v>
      </c>
      <c r="Z177" s="301"/>
      <c r="AA177" s="333"/>
      <c r="AB177" s="301"/>
      <c r="AC177" s="300"/>
      <c r="AD177" s="333"/>
      <c r="AE177" s="218"/>
      <c r="AF177" s="301"/>
      <c r="AG177" s="301"/>
      <c r="AH177" s="301"/>
      <c r="AI177" s="301"/>
      <c r="AJ177" s="301"/>
      <c r="AK177" s="301"/>
      <c r="AL177" s="301"/>
      <c r="AM177" s="301"/>
      <c r="AN177" s="301"/>
      <c r="AO177" s="301"/>
      <c r="AP177" s="301"/>
      <c r="AQ177" s="301"/>
      <c r="AR177" s="301"/>
      <c r="AS177" s="301"/>
      <c r="AT177" s="301"/>
      <c r="AU177" s="301"/>
      <c r="AV177" s="301"/>
      <c r="AW177" s="301"/>
      <c r="AX177" s="301"/>
      <c r="AY177" s="301"/>
      <c r="AZ177" s="301"/>
    </row>
    <row r="178" spans="1:52" s="110" customFormat="1" ht="15" x14ac:dyDescent="0.25">
      <c r="A178" s="301" t="s">
        <v>8263</v>
      </c>
      <c r="B178" s="310">
        <f t="shared" si="27"/>
        <v>1</v>
      </c>
      <c r="C178" s="310" t="str">
        <f t="shared" si="26"/>
        <v/>
      </c>
      <c r="D178" s="360" t="s">
        <v>9014</v>
      </c>
      <c r="E178" s="317" t="s">
        <v>9021</v>
      </c>
      <c r="F178" s="303">
        <f t="shared" si="35"/>
        <v>45807</v>
      </c>
      <c r="G178" s="302" t="str">
        <f t="shared" si="32"/>
        <v>A</v>
      </c>
      <c r="H178" s="1046" t="str">
        <f t="shared" si="30"/>
        <v>MR_DER-1037_25</v>
      </c>
      <c r="I178" s="312" t="str">
        <f t="shared" si="36"/>
        <v>ND</v>
      </c>
      <c r="J178" s="312" t="str">
        <f t="shared" si="37"/>
        <v>ND</v>
      </c>
      <c r="K178" s="300" t="s">
        <v>3730</v>
      </c>
      <c r="L178" s="333">
        <v>45749</v>
      </c>
      <c r="M178" s="218" t="s">
        <v>9036</v>
      </c>
      <c r="N178" s="301" t="s">
        <v>5537</v>
      </c>
      <c r="O178" s="333">
        <v>45776</v>
      </c>
      <c r="P178" s="301"/>
      <c r="Q178" s="300" t="s">
        <v>3748</v>
      </c>
      <c r="R178" s="333">
        <v>45798</v>
      </c>
      <c r="S178" s="218" t="s">
        <v>9305</v>
      </c>
      <c r="T178" s="301"/>
      <c r="U178" s="333"/>
      <c r="V178" s="361"/>
      <c r="W178" s="300" t="s">
        <v>3748</v>
      </c>
      <c r="X178" s="333">
        <v>45807</v>
      </c>
      <c r="Y178" s="218" t="s">
        <v>9583</v>
      </c>
      <c r="Z178" s="301"/>
      <c r="AA178" s="333"/>
      <c r="AB178" s="301"/>
      <c r="AC178" s="300"/>
      <c r="AD178" s="333"/>
      <c r="AE178" s="218"/>
      <c r="AF178" s="301"/>
      <c r="AG178" s="301"/>
      <c r="AH178" s="301"/>
      <c r="AI178" s="301"/>
      <c r="AJ178" s="301"/>
      <c r="AK178" s="301"/>
      <c r="AL178" s="301"/>
      <c r="AM178" s="301"/>
      <c r="AN178" s="301"/>
      <c r="AO178" s="301"/>
      <c r="AP178" s="301"/>
      <c r="AQ178" s="301"/>
      <c r="AR178" s="301"/>
      <c r="AS178" s="301"/>
      <c r="AT178" s="301"/>
      <c r="AU178" s="301"/>
      <c r="AV178" s="301"/>
      <c r="AW178" s="301"/>
      <c r="AX178" s="301"/>
      <c r="AY178" s="301"/>
      <c r="AZ178" s="301"/>
    </row>
    <row r="179" spans="1:52" s="110" customFormat="1" ht="15" x14ac:dyDescent="0.25">
      <c r="A179" s="301" t="s">
        <v>8263</v>
      </c>
      <c r="B179" s="310">
        <f t="shared" si="27"/>
        <v>1</v>
      </c>
      <c r="C179" s="310" t="str">
        <f t="shared" si="26"/>
        <v/>
      </c>
      <c r="D179" s="360" t="s">
        <v>9014</v>
      </c>
      <c r="E179" s="317" t="s">
        <v>9022</v>
      </c>
      <c r="F179" s="303">
        <f t="shared" ref="F179:F190" si="38">IF(L179&lt;&gt;0,MAX(L179,R179,X179,AD179),"NE")</f>
        <v>45807</v>
      </c>
      <c r="G179" s="302" t="str">
        <f t="shared" si="32"/>
        <v>A</v>
      </c>
      <c r="H179" s="1046" t="str">
        <f t="shared" si="30"/>
        <v>MR_DER-1037_25</v>
      </c>
      <c r="I179" s="312" t="str">
        <f t="shared" si="36"/>
        <v>ND</v>
      </c>
      <c r="J179" s="312" t="str">
        <f t="shared" si="37"/>
        <v>ND</v>
      </c>
      <c r="K179" s="300" t="s">
        <v>3730</v>
      </c>
      <c r="L179" s="333">
        <v>45749</v>
      </c>
      <c r="M179" s="218" t="s">
        <v>9036</v>
      </c>
      <c r="N179" s="301" t="s">
        <v>5537</v>
      </c>
      <c r="O179" s="333">
        <v>45776</v>
      </c>
      <c r="P179" s="301"/>
      <c r="Q179" s="300" t="s">
        <v>3748</v>
      </c>
      <c r="R179" s="333">
        <v>45798</v>
      </c>
      <c r="S179" s="218" t="s">
        <v>9305</v>
      </c>
      <c r="T179" s="301"/>
      <c r="U179" s="333"/>
      <c r="V179" s="361"/>
      <c r="W179" s="300" t="s">
        <v>3748</v>
      </c>
      <c r="X179" s="333">
        <v>45807</v>
      </c>
      <c r="Y179" s="218" t="s">
        <v>9583</v>
      </c>
      <c r="Z179" s="301"/>
      <c r="AA179" s="333"/>
      <c r="AB179" s="301"/>
      <c r="AC179" s="300"/>
      <c r="AD179" s="333"/>
      <c r="AE179" s="218"/>
      <c r="AF179" s="301"/>
      <c r="AG179" s="301"/>
      <c r="AH179" s="301"/>
      <c r="AI179" s="301"/>
      <c r="AJ179" s="301"/>
      <c r="AK179" s="301"/>
      <c r="AL179" s="301"/>
      <c r="AM179" s="301"/>
      <c r="AN179" s="301"/>
      <c r="AO179" s="301"/>
      <c r="AP179" s="301"/>
      <c r="AQ179" s="301"/>
      <c r="AR179" s="301"/>
      <c r="AS179" s="301"/>
      <c r="AT179" s="301"/>
      <c r="AU179" s="301"/>
      <c r="AV179" s="301"/>
      <c r="AW179" s="301"/>
      <c r="AX179" s="301"/>
      <c r="AY179" s="301"/>
      <c r="AZ179" s="301"/>
    </row>
    <row r="180" spans="1:52" s="110" customFormat="1" ht="15" x14ac:dyDescent="0.25">
      <c r="A180" s="301" t="s">
        <v>8263</v>
      </c>
      <c r="B180" s="310">
        <f t="shared" si="27"/>
        <v>1</v>
      </c>
      <c r="C180" s="310" t="str">
        <f t="shared" si="26"/>
        <v/>
      </c>
      <c r="D180" s="360" t="s">
        <v>9014</v>
      </c>
      <c r="E180" s="317" t="s">
        <v>9023</v>
      </c>
      <c r="F180" s="303">
        <f t="shared" si="38"/>
        <v>45807</v>
      </c>
      <c r="G180" s="302" t="str">
        <f t="shared" si="32"/>
        <v>A</v>
      </c>
      <c r="H180" s="1046" t="str">
        <f t="shared" si="30"/>
        <v>MR_DER-1037_25</v>
      </c>
      <c r="I180" s="312" t="str">
        <f t="shared" si="36"/>
        <v>ND</v>
      </c>
      <c r="J180" s="312" t="str">
        <f t="shared" si="37"/>
        <v>ND</v>
      </c>
      <c r="K180" s="300" t="s">
        <v>3730</v>
      </c>
      <c r="L180" s="333">
        <v>45749</v>
      </c>
      <c r="M180" s="218" t="s">
        <v>9036</v>
      </c>
      <c r="N180" s="301" t="s">
        <v>5537</v>
      </c>
      <c r="O180" s="333">
        <v>45776</v>
      </c>
      <c r="P180" s="301"/>
      <c r="Q180" s="300" t="s">
        <v>3748</v>
      </c>
      <c r="R180" s="333">
        <v>45798</v>
      </c>
      <c r="S180" s="218" t="s">
        <v>9305</v>
      </c>
      <c r="T180" s="301"/>
      <c r="U180" s="333"/>
      <c r="V180" s="361"/>
      <c r="W180" s="300" t="s">
        <v>3748</v>
      </c>
      <c r="X180" s="333">
        <v>45807</v>
      </c>
      <c r="Y180" s="218" t="s">
        <v>9583</v>
      </c>
      <c r="Z180" s="301"/>
      <c r="AA180" s="333"/>
      <c r="AB180" s="301"/>
      <c r="AC180" s="300"/>
      <c r="AD180" s="333"/>
      <c r="AE180" s="218"/>
      <c r="AF180" s="301"/>
      <c r="AG180" s="301"/>
      <c r="AH180" s="301"/>
      <c r="AI180" s="301"/>
      <c r="AJ180" s="301"/>
      <c r="AK180" s="301"/>
      <c r="AL180" s="301"/>
      <c r="AM180" s="301"/>
      <c r="AN180" s="301"/>
      <c r="AO180" s="301"/>
      <c r="AP180" s="301"/>
      <c r="AQ180" s="301"/>
      <c r="AR180" s="301"/>
      <c r="AS180" s="301"/>
      <c r="AT180" s="301"/>
      <c r="AU180" s="301"/>
      <c r="AV180" s="301"/>
      <c r="AW180" s="301"/>
      <c r="AX180" s="301"/>
      <c r="AY180" s="301"/>
      <c r="AZ180" s="301"/>
    </row>
    <row r="181" spans="1:52" s="110" customFormat="1" ht="15" x14ac:dyDescent="0.25">
      <c r="A181" s="301" t="s">
        <v>8263</v>
      </c>
      <c r="B181" s="310">
        <f t="shared" si="27"/>
        <v>1</v>
      </c>
      <c r="C181" s="310" t="str">
        <f t="shared" si="26"/>
        <v/>
      </c>
      <c r="D181" s="360" t="s">
        <v>9014</v>
      </c>
      <c r="E181" s="317" t="s">
        <v>9024</v>
      </c>
      <c r="F181" s="303">
        <f t="shared" si="38"/>
        <v>45807</v>
      </c>
      <c r="G181" s="302" t="str">
        <f t="shared" si="32"/>
        <v>A</v>
      </c>
      <c r="H181" s="1046" t="str">
        <f t="shared" si="30"/>
        <v>MR_DER-1037_25</v>
      </c>
      <c r="I181" s="312" t="str">
        <f t="shared" si="36"/>
        <v>ND</v>
      </c>
      <c r="J181" s="312" t="str">
        <f t="shared" si="37"/>
        <v>ND</v>
      </c>
      <c r="K181" s="300" t="s">
        <v>3730</v>
      </c>
      <c r="L181" s="333">
        <v>45749</v>
      </c>
      <c r="M181" s="218" t="s">
        <v>9036</v>
      </c>
      <c r="N181" s="301" t="s">
        <v>5537</v>
      </c>
      <c r="O181" s="333">
        <v>45776</v>
      </c>
      <c r="P181" s="301"/>
      <c r="Q181" s="300" t="s">
        <v>3748</v>
      </c>
      <c r="R181" s="333">
        <v>45798</v>
      </c>
      <c r="S181" s="218" t="s">
        <v>9305</v>
      </c>
      <c r="T181" s="301"/>
      <c r="U181" s="333"/>
      <c r="V181" s="361"/>
      <c r="W181" s="300" t="s">
        <v>3748</v>
      </c>
      <c r="X181" s="333">
        <v>45807</v>
      </c>
      <c r="Y181" s="218" t="s">
        <v>9583</v>
      </c>
      <c r="Z181" s="301"/>
      <c r="AA181" s="333"/>
      <c r="AB181" s="301"/>
      <c r="AC181" s="300"/>
      <c r="AD181" s="333"/>
      <c r="AE181" s="218"/>
      <c r="AF181" s="301"/>
      <c r="AG181" s="301"/>
      <c r="AH181" s="301"/>
      <c r="AI181" s="301"/>
      <c r="AJ181" s="301"/>
      <c r="AK181" s="301"/>
      <c r="AL181" s="301"/>
      <c r="AM181" s="301"/>
      <c r="AN181" s="301"/>
      <c r="AO181" s="301"/>
      <c r="AP181" s="301"/>
      <c r="AQ181" s="301"/>
      <c r="AR181" s="301"/>
      <c r="AS181" s="301"/>
      <c r="AT181" s="301"/>
      <c r="AU181" s="301"/>
      <c r="AV181" s="301"/>
      <c r="AW181" s="301"/>
      <c r="AX181" s="301"/>
      <c r="AY181" s="301"/>
      <c r="AZ181" s="301"/>
    </row>
    <row r="182" spans="1:52" s="110" customFormat="1" ht="15" x14ac:dyDescent="0.25">
      <c r="A182" s="301" t="s">
        <v>8263</v>
      </c>
      <c r="B182" s="310">
        <f t="shared" si="27"/>
        <v>1</v>
      </c>
      <c r="C182" s="310" t="str">
        <f t="shared" si="26"/>
        <v/>
      </c>
      <c r="D182" s="360" t="s">
        <v>9014</v>
      </c>
      <c r="E182" s="317" t="s">
        <v>9025</v>
      </c>
      <c r="F182" s="303">
        <f t="shared" si="38"/>
        <v>45807</v>
      </c>
      <c r="G182" s="302" t="str">
        <f t="shared" si="32"/>
        <v>A</v>
      </c>
      <c r="H182" s="1046" t="str">
        <f t="shared" si="30"/>
        <v>MR_DER-1037_25</v>
      </c>
      <c r="I182" s="312" t="str">
        <f t="shared" si="36"/>
        <v>ND</v>
      </c>
      <c r="J182" s="312" t="str">
        <f t="shared" si="37"/>
        <v>ND</v>
      </c>
      <c r="K182" s="300" t="s">
        <v>3730</v>
      </c>
      <c r="L182" s="333">
        <v>45749</v>
      </c>
      <c r="M182" s="218" t="s">
        <v>9036</v>
      </c>
      <c r="N182" s="301" t="s">
        <v>5537</v>
      </c>
      <c r="O182" s="333">
        <v>45776</v>
      </c>
      <c r="P182" s="301"/>
      <c r="Q182" s="300" t="s">
        <v>3748</v>
      </c>
      <c r="R182" s="333">
        <v>45798</v>
      </c>
      <c r="S182" s="218" t="s">
        <v>9305</v>
      </c>
      <c r="T182" s="301"/>
      <c r="U182" s="333"/>
      <c r="V182" s="361"/>
      <c r="W182" s="300" t="s">
        <v>3748</v>
      </c>
      <c r="X182" s="333">
        <v>45807</v>
      </c>
      <c r="Y182" s="218" t="s">
        <v>9583</v>
      </c>
      <c r="Z182" s="301"/>
      <c r="AA182" s="333"/>
      <c r="AB182" s="301"/>
      <c r="AC182" s="300"/>
      <c r="AD182" s="333"/>
      <c r="AE182" s="218"/>
      <c r="AF182" s="301"/>
      <c r="AG182" s="301"/>
      <c r="AH182" s="301"/>
      <c r="AI182" s="301"/>
      <c r="AJ182" s="301"/>
      <c r="AK182" s="301"/>
      <c r="AL182" s="301"/>
      <c r="AM182" s="301"/>
      <c r="AN182" s="301"/>
      <c r="AO182" s="301"/>
      <c r="AP182" s="301"/>
      <c r="AQ182" s="301"/>
      <c r="AR182" s="301"/>
      <c r="AS182" s="301"/>
      <c r="AT182" s="301"/>
      <c r="AU182" s="301"/>
      <c r="AV182" s="301"/>
      <c r="AW182" s="301"/>
      <c r="AX182" s="301"/>
      <c r="AY182" s="301"/>
      <c r="AZ182" s="301"/>
    </row>
    <row r="183" spans="1:52" s="110" customFormat="1" ht="15" x14ac:dyDescent="0.25">
      <c r="A183" s="301" t="s">
        <v>8263</v>
      </c>
      <c r="B183" s="310">
        <f t="shared" si="27"/>
        <v>1</v>
      </c>
      <c r="C183" s="310" t="str">
        <f t="shared" si="26"/>
        <v/>
      </c>
      <c r="D183" s="360" t="s">
        <v>9014</v>
      </c>
      <c r="E183" s="317" t="s">
        <v>9026</v>
      </c>
      <c r="F183" s="303">
        <f t="shared" si="38"/>
        <v>45807</v>
      </c>
      <c r="G183" s="302" t="str">
        <f t="shared" si="32"/>
        <v>A</v>
      </c>
      <c r="H183" s="1046" t="str">
        <f t="shared" si="30"/>
        <v>MR_DER-1037_25</v>
      </c>
      <c r="I183" s="312" t="str">
        <f t="shared" si="36"/>
        <v>ND</v>
      </c>
      <c r="J183" s="312" t="str">
        <f t="shared" si="37"/>
        <v>ND</v>
      </c>
      <c r="K183" s="300" t="s">
        <v>3730</v>
      </c>
      <c r="L183" s="333">
        <v>45749</v>
      </c>
      <c r="M183" s="218" t="s">
        <v>9036</v>
      </c>
      <c r="N183" s="301" t="s">
        <v>5537</v>
      </c>
      <c r="O183" s="333">
        <v>45776</v>
      </c>
      <c r="P183" s="301"/>
      <c r="Q183" s="300" t="s">
        <v>3748</v>
      </c>
      <c r="R183" s="333">
        <v>45798</v>
      </c>
      <c r="S183" s="218" t="s">
        <v>9305</v>
      </c>
      <c r="T183" s="301"/>
      <c r="U183" s="333"/>
      <c r="V183" s="361"/>
      <c r="W183" s="300" t="s">
        <v>3748</v>
      </c>
      <c r="X183" s="333">
        <v>45807</v>
      </c>
      <c r="Y183" s="218" t="s">
        <v>9583</v>
      </c>
      <c r="Z183" s="301"/>
      <c r="AA183" s="333"/>
      <c r="AB183" s="301"/>
      <c r="AC183" s="300"/>
      <c r="AD183" s="333"/>
      <c r="AE183" s="218"/>
      <c r="AF183" s="301"/>
      <c r="AG183" s="301"/>
      <c r="AH183" s="301"/>
      <c r="AI183" s="301"/>
      <c r="AJ183" s="301"/>
      <c r="AK183" s="301"/>
      <c r="AL183" s="301"/>
      <c r="AM183" s="301"/>
      <c r="AN183" s="301"/>
      <c r="AO183" s="301"/>
      <c r="AP183" s="301"/>
      <c r="AQ183" s="301"/>
      <c r="AR183" s="301"/>
      <c r="AS183" s="301"/>
      <c r="AT183" s="301"/>
      <c r="AU183" s="301"/>
      <c r="AV183" s="301"/>
      <c r="AW183" s="301"/>
      <c r="AX183" s="301"/>
      <c r="AY183" s="301"/>
      <c r="AZ183" s="301"/>
    </row>
    <row r="184" spans="1:52" s="110" customFormat="1" ht="15" x14ac:dyDescent="0.25">
      <c r="A184" s="301" t="s">
        <v>8263</v>
      </c>
      <c r="B184" s="310">
        <f t="shared" si="27"/>
        <v>1</v>
      </c>
      <c r="C184" s="310" t="str">
        <f t="shared" si="26"/>
        <v/>
      </c>
      <c r="D184" s="360" t="s">
        <v>9014</v>
      </c>
      <c r="E184" s="317" t="s">
        <v>9027</v>
      </c>
      <c r="F184" s="303">
        <f t="shared" si="38"/>
        <v>45807</v>
      </c>
      <c r="G184" s="302" t="str">
        <f t="shared" si="32"/>
        <v>A</v>
      </c>
      <c r="H184" s="1046" t="str">
        <f t="shared" si="30"/>
        <v>MR_DER-1037_25</v>
      </c>
      <c r="I184" s="312" t="str">
        <f t="shared" si="36"/>
        <v>ND</v>
      </c>
      <c r="J184" s="312" t="str">
        <f t="shared" si="37"/>
        <v>ND</v>
      </c>
      <c r="K184" s="300" t="s">
        <v>3730</v>
      </c>
      <c r="L184" s="333">
        <v>45749</v>
      </c>
      <c r="M184" s="218" t="s">
        <v>9036</v>
      </c>
      <c r="N184" s="301" t="s">
        <v>5537</v>
      </c>
      <c r="O184" s="333">
        <v>45776</v>
      </c>
      <c r="P184" s="301"/>
      <c r="Q184" s="300" t="s">
        <v>3748</v>
      </c>
      <c r="R184" s="333">
        <v>45798</v>
      </c>
      <c r="S184" s="218" t="s">
        <v>9305</v>
      </c>
      <c r="T184" s="301"/>
      <c r="U184" s="333"/>
      <c r="V184" s="361"/>
      <c r="W184" s="300" t="s">
        <v>3748</v>
      </c>
      <c r="X184" s="333">
        <v>45807</v>
      </c>
      <c r="Y184" s="218" t="s">
        <v>9583</v>
      </c>
      <c r="Z184" s="301"/>
      <c r="AA184" s="333"/>
      <c r="AB184" s="301"/>
      <c r="AC184" s="300"/>
      <c r="AD184" s="333"/>
      <c r="AE184" s="218"/>
      <c r="AF184" s="301"/>
      <c r="AG184" s="301"/>
      <c r="AH184" s="301"/>
      <c r="AI184" s="301"/>
      <c r="AJ184" s="301"/>
      <c r="AK184" s="301"/>
      <c r="AL184" s="301"/>
      <c r="AM184" s="301"/>
      <c r="AN184" s="301"/>
      <c r="AO184" s="301"/>
      <c r="AP184" s="301"/>
      <c r="AQ184" s="301"/>
      <c r="AR184" s="301"/>
      <c r="AS184" s="301"/>
      <c r="AT184" s="301"/>
      <c r="AU184" s="301"/>
      <c r="AV184" s="301"/>
      <c r="AW184" s="301"/>
      <c r="AX184" s="301"/>
      <c r="AY184" s="301"/>
      <c r="AZ184" s="301"/>
    </row>
    <row r="185" spans="1:52" s="110" customFormat="1" ht="15" x14ac:dyDescent="0.25">
      <c r="A185" s="301" t="s">
        <v>8263</v>
      </c>
      <c r="B185" s="310">
        <f t="shared" si="27"/>
        <v>1</v>
      </c>
      <c r="C185" s="310" t="str">
        <f t="shared" si="26"/>
        <v/>
      </c>
      <c r="D185" s="360" t="s">
        <v>9014</v>
      </c>
      <c r="E185" s="317" t="s">
        <v>9028</v>
      </c>
      <c r="F185" s="303">
        <f t="shared" si="38"/>
        <v>45807</v>
      </c>
      <c r="G185" s="302" t="str">
        <f t="shared" si="32"/>
        <v>A</v>
      </c>
      <c r="H185" s="1046" t="str">
        <f t="shared" si="30"/>
        <v>MR_DER-1037_25</v>
      </c>
      <c r="I185" s="312" t="str">
        <f t="shared" si="36"/>
        <v>ND</v>
      </c>
      <c r="J185" s="312" t="str">
        <f t="shared" si="37"/>
        <v>ND</v>
      </c>
      <c r="K185" s="300" t="s">
        <v>3730</v>
      </c>
      <c r="L185" s="333">
        <v>45749</v>
      </c>
      <c r="M185" s="218" t="s">
        <v>9036</v>
      </c>
      <c r="N185" s="301" t="s">
        <v>5537</v>
      </c>
      <c r="O185" s="333">
        <v>45776</v>
      </c>
      <c r="P185" s="301"/>
      <c r="Q185" s="300" t="s">
        <v>3748</v>
      </c>
      <c r="R185" s="333">
        <v>45798</v>
      </c>
      <c r="S185" s="218" t="s">
        <v>9305</v>
      </c>
      <c r="T185" s="301"/>
      <c r="U185" s="333"/>
      <c r="V185" s="361"/>
      <c r="W185" s="300" t="s">
        <v>3748</v>
      </c>
      <c r="X185" s="333">
        <v>45807</v>
      </c>
      <c r="Y185" s="218" t="s">
        <v>9583</v>
      </c>
      <c r="Z185" s="301"/>
      <c r="AA185" s="333"/>
      <c r="AB185" s="301"/>
      <c r="AC185" s="300"/>
      <c r="AD185" s="333"/>
      <c r="AE185" s="218"/>
      <c r="AF185" s="301"/>
      <c r="AG185" s="301"/>
      <c r="AH185" s="301"/>
      <c r="AI185" s="301"/>
      <c r="AJ185" s="301"/>
      <c r="AK185" s="301"/>
      <c r="AL185" s="301"/>
      <c r="AM185" s="301"/>
      <c r="AN185" s="301"/>
      <c r="AO185" s="301"/>
      <c r="AP185" s="301"/>
      <c r="AQ185" s="301"/>
      <c r="AR185" s="301"/>
      <c r="AS185" s="301"/>
      <c r="AT185" s="301"/>
      <c r="AU185" s="301"/>
      <c r="AV185" s="301"/>
      <c r="AW185" s="301"/>
      <c r="AX185" s="301"/>
      <c r="AY185" s="301"/>
      <c r="AZ185" s="301"/>
    </row>
    <row r="186" spans="1:52" s="110" customFormat="1" ht="15" x14ac:dyDescent="0.25">
      <c r="A186" s="301" t="s">
        <v>8263</v>
      </c>
      <c r="B186" s="310">
        <f t="shared" si="27"/>
        <v>1</v>
      </c>
      <c r="C186" s="310" t="str">
        <f t="shared" si="26"/>
        <v/>
      </c>
      <c r="D186" s="360" t="s">
        <v>9014</v>
      </c>
      <c r="E186" s="317" t="s">
        <v>9029</v>
      </c>
      <c r="F186" s="303">
        <f t="shared" si="38"/>
        <v>45807</v>
      </c>
      <c r="G186" s="302" t="str">
        <f t="shared" si="32"/>
        <v>A</v>
      </c>
      <c r="H186" s="1046" t="str">
        <f t="shared" si="30"/>
        <v>MR_DER-1037_25</v>
      </c>
      <c r="I186" s="312" t="str">
        <f t="shared" si="36"/>
        <v>ND</v>
      </c>
      <c r="J186" s="312" t="str">
        <f t="shared" si="37"/>
        <v>ND</v>
      </c>
      <c r="K186" s="300" t="s">
        <v>3730</v>
      </c>
      <c r="L186" s="333">
        <v>45749</v>
      </c>
      <c r="M186" s="218" t="s">
        <v>9036</v>
      </c>
      <c r="N186" s="301" t="s">
        <v>5537</v>
      </c>
      <c r="O186" s="333">
        <v>45776</v>
      </c>
      <c r="P186" s="301"/>
      <c r="Q186" s="300" t="s">
        <v>3748</v>
      </c>
      <c r="R186" s="333">
        <v>45798</v>
      </c>
      <c r="S186" s="218" t="s">
        <v>9305</v>
      </c>
      <c r="T186" s="301"/>
      <c r="U186" s="333"/>
      <c r="V186" s="361"/>
      <c r="W186" s="300" t="s">
        <v>3748</v>
      </c>
      <c r="X186" s="333">
        <v>45807</v>
      </c>
      <c r="Y186" s="218" t="s">
        <v>9583</v>
      </c>
      <c r="Z186" s="301"/>
      <c r="AA186" s="333"/>
      <c r="AB186" s="301"/>
      <c r="AC186" s="300"/>
      <c r="AD186" s="333"/>
      <c r="AE186" s="218"/>
      <c r="AF186" s="301"/>
      <c r="AG186" s="301"/>
      <c r="AH186" s="301"/>
      <c r="AI186" s="301"/>
      <c r="AJ186" s="301"/>
      <c r="AK186" s="301"/>
      <c r="AL186" s="301"/>
      <c r="AM186" s="301"/>
      <c r="AN186" s="301"/>
      <c r="AO186" s="301"/>
      <c r="AP186" s="301"/>
      <c r="AQ186" s="301"/>
      <c r="AR186" s="301"/>
      <c r="AS186" s="301"/>
      <c r="AT186" s="301"/>
      <c r="AU186" s="301"/>
      <c r="AV186" s="301"/>
      <c r="AW186" s="301"/>
      <c r="AX186" s="301"/>
      <c r="AY186" s="301"/>
      <c r="AZ186" s="301"/>
    </row>
    <row r="187" spans="1:52" s="110" customFormat="1" ht="15" x14ac:dyDescent="0.25">
      <c r="A187" s="301" t="s">
        <v>8263</v>
      </c>
      <c r="B187" s="310">
        <f t="shared" si="27"/>
        <v>1</v>
      </c>
      <c r="C187" s="310" t="str">
        <f t="shared" si="26"/>
        <v/>
      </c>
      <c r="D187" s="360" t="s">
        <v>9014</v>
      </c>
      <c r="E187" s="317" t="s">
        <v>9030</v>
      </c>
      <c r="F187" s="303">
        <f t="shared" si="38"/>
        <v>45807</v>
      </c>
      <c r="G187" s="302" t="str">
        <f t="shared" si="32"/>
        <v>A</v>
      </c>
      <c r="H187" s="1046" t="str">
        <f t="shared" si="30"/>
        <v>MR_DER-1037_25</v>
      </c>
      <c r="I187" s="312" t="str">
        <f t="shared" si="36"/>
        <v>ND</v>
      </c>
      <c r="J187" s="312" t="str">
        <f t="shared" si="37"/>
        <v>ND</v>
      </c>
      <c r="K187" s="300" t="s">
        <v>3730</v>
      </c>
      <c r="L187" s="333">
        <v>45749</v>
      </c>
      <c r="M187" s="218" t="s">
        <v>9036</v>
      </c>
      <c r="N187" s="301" t="s">
        <v>5537</v>
      </c>
      <c r="O187" s="333">
        <v>45776</v>
      </c>
      <c r="P187" s="301"/>
      <c r="Q187" s="300" t="s">
        <v>3748</v>
      </c>
      <c r="R187" s="333">
        <v>45798</v>
      </c>
      <c r="S187" s="218" t="s">
        <v>9305</v>
      </c>
      <c r="T187" s="301"/>
      <c r="U187" s="333"/>
      <c r="V187" s="361"/>
      <c r="W187" s="300" t="s">
        <v>3748</v>
      </c>
      <c r="X187" s="333">
        <v>45807</v>
      </c>
      <c r="Y187" s="218" t="s">
        <v>9583</v>
      </c>
      <c r="Z187" s="301"/>
      <c r="AA187" s="333"/>
      <c r="AB187" s="301"/>
      <c r="AC187" s="300"/>
      <c r="AD187" s="333"/>
      <c r="AE187" s="218"/>
      <c r="AF187" s="301"/>
      <c r="AG187" s="301"/>
      <c r="AH187" s="301"/>
      <c r="AI187" s="301"/>
      <c r="AJ187" s="301"/>
      <c r="AK187" s="301"/>
      <c r="AL187" s="301"/>
      <c r="AM187" s="301"/>
      <c r="AN187" s="301"/>
      <c r="AO187" s="301"/>
      <c r="AP187" s="301"/>
      <c r="AQ187" s="301"/>
      <c r="AR187" s="301"/>
      <c r="AS187" s="301"/>
      <c r="AT187" s="301"/>
      <c r="AU187" s="301"/>
      <c r="AV187" s="301"/>
      <c r="AW187" s="301"/>
      <c r="AX187" s="301"/>
      <c r="AY187" s="301"/>
      <c r="AZ187" s="301"/>
    </row>
    <row r="188" spans="1:52" s="110" customFormat="1" ht="15" x14ac:dyDescent="0.25">
      <c r="A188" s="301" t="s">
        <v>8263</v>
      </c>
      <c r="B188" s="310">
        <f t="shared" si="27"/>
        <v>1</v>
      </c>
      <c r="C188" s="310" t="str">
        <f t="shared" si="26"/>
        <v/>
      </c>
      <c r="D188" s="360" t="s">
        <v>9014</v>
      </c>
      <c r="E188" s="317" t="s">
        <v>9031</v>
      </c>
      <c r="F188" s="303">
        <f t="shared" si="38"/>
        <v>45807</v>
      </c>
      <c r="G188" s="302" t="str">
        <f t="shared" si="32"/>
        <v>A</v>
      </c>
      <c r="H188" s="1046" t="str">
        <f t="shared" si="30"/>
        <v>MR_DER-1037_25</v>
      </c>
      <c r="I188" s="312" t="str">
        <f t="shared" si="36"/>
        <v>ND</v>
      </c>
      <c r="J188" s="312" t="str">
        <f t="shared" si="37"/>
        <v>ND</v>
      </c>
      <c r="K188" s="300" t="s">
        <v>3730</v>
      </c>
      <c r="L188" s="333">
        <v>45749</v>
      </c>
      <c r="M188" s="218" t="s">
        <v>9036</v>
      </c>
      <c r="N188" s="301" t="s">
        <v>5537</v>
      </c>
      <c r="O188" s="333">
        <v>45776</v>
      </c>
      <c r="P188" s="301"/>
      <c r="Q188" s="300" t="s">
        <v>3748</v>
      </c>
      <c r="R188" s="333">
        <v>45798</v>
      </c>
      <c r="S188" s="218" t="s">
        <v>9305</v>
      </c>
      <c r="T188" s="301"/>
      <c r="U188" s="333"/>
      <c r="V188" s="361"/>
      <c r="W188" s="300" t="s">
        <v>3748</v>
      </c>
      <c r="X188" s="333">
        <v>45807</v>
      </c>
      <c r="Y188" s="218" t="s">
        <v>9583</v>
      </c>
      <c r="Z188" s="301"/>
      <c r="AA188" s="333"/>
      <c r="AB188" s="301"/>
      <c r="AC188" s="300"/>
      <c r="AD188" s="333"/>
      <c r="AE188" s="218"/>
      <c r="AF188" s="301"/>
      <c r="AG188" s="301"/>
      <c r="AH188" s="301"/>
      <c r="AI188" s="301"/>
      <c r="AJ188" s="301"/>
      <c r="AK188" s="301"/>
      <c r="AL188" s="301"/>
      <c r="AM188" s="301"/>
      <c r="AN188" s="301"/>
      <c r="AO188" s="301"/>
      <c r="AP188" s="301"/>
      <c r="AQ188" s="301"/>
      <c r="AR188" s="301"/>
      <c r="AS188" s="301"/>
      <c r="AT188" s="301"/>
      <c r="AU188" s="301"/>
      <c r="AV188" s="301"/>
      <c r="AW188" s="301"/>
      <c r="AX188" s="301"/>
      <c r="AY188" s="301"/>
      <c r="AZ188" s="301"/>
    </row>
    <row r="189" spans="1:52" s="77" customFormat="1" ht="15" x14ac:dyDescent="0.25">
      <c r="A189" s="310" t="s">
        <v>8263</v>
      </c>
      <c r="B189" s="310">
        <f t="shared" si="27"/>
        <v>1</v>
      </c>
      <c r="C189" s="310" t="str">
        <f t="shared" si="26"/>
        <v/>
      </c>
      <c r="D189" s="386" t="s">
        <v>9014</v>
      </c>
      <c r="E189" s="311" t="s">
        <v>9032</v>
      </c>
      <c r="F189" s="1018">
        <f t="shared" si="38"/>
        <v>45807</v>
      </c>
      <c r="G189" s="977" t="str">
        <f t="shared" si="32"/>
        <v>A</v>
      </c>
      <c r="H189" s="977" t="str">
        <f t="shared" si="30"/>
        <v>MR_DER-1037_25</v>
      </c>
      <c r="I189" s="1019" t="str">
        <f t="shared" si="36"/>
        <v>ND</v>
      </c>
      <c r="J189" s="1019" t="str">
        <f t="shared" si="37"/>
        <v>ND</v>
      </c>
      <c r="K189" s="313" t="s">
        <v>3730</v>
      </c>
      <c r="L189" s="314">
        <v>45749</v>
      </c>
      <c r="M189" s="1044" t="s">
        <v>9036</v>
      </c>
      <c r="N189" s="310" t="s">
        <v>5537</v>
      </c>
      <c r="O189" s="314">
        <v>45776</v>
      </c>
      <c r="P189" s="310"/>
      <c r="Q189" s="313" t="s">
        <v>3748</v>
      </c>
      <c r="R189" s="314">
        <v>45798</v>
      </c>
      <c r="S189" s="1044" t="s">
        <v>9305</v>
      </c>
      <c r="T189" s="310"/>
      <c r="U189" s="314"/>
      <c r="V189" s="1048"/>
      <c r="W189" s="313" t="s">
        <v>3748</v>
      </c>
      <c r="X189" s="314">
        <v>45807</v>
      </c>
      <c r="Y189" s="1044" t="s">
        <v>9583</v>
      </c>
      <c r="Z189" s="310"/>
      <c r="AA189" s="314"/>
      <c r="AB189" s="310"/>
      <c r="AC189" s="301"/>
      <c r="AD189" s="333"/>
      <c r="AE189" s="23"/>
      <c r="AF189" s="310"/>
      <c r="AG189" s="310"/>
      <c r="AH189" s="310"/>
      <c r="AI189" s="310"/>
      <c r="AJ189" s="310"/>
      <c r="AK189" s="310"/>
      <c r="AL189" s="310"/>
      <c r="AM189" s="310"/>
      <c r="AN189" s="310"/>
      <c r="AO189" s="310"/>
      <c r="AP189" s="310"/>
      <c r="AQ189" s="310"/>
      <c r="AR189" s="310"/>
      <c r="AS189" s="310"/>
      <c r="AT189" s="310"/>
      <c r="AU189" s="310"/>
      <c r="AV189" s="310"/>
      <c r="AW189" s="310"/>
      <c r="AX189" s="310"/>
      <c r="AY189" s="310"/>
      <c r="AZ189" s="310"/>
    </row>
    <row r="190" spans="1:52" s="110" customFormat="1" ht="15" x14ac:dyDescent="0.25">
      <c r="A190" s="310" t="s">
        <v>8263</v>
      </c>
      <c r="B190" s="310">
        <f t="shared" si="27"/>
        <v>1</v>
      </c>
      <c r="C190" s="310" t="str">
        <f t="shared" si="26"/>
        <v/>
      </c>
      <c r="D190" s="360" t="s">
        <v>9014</v>
      </c>
      <c r="E190" s="317" t="s">
        <v>9290</v>
      </c>
      <c r="F190" s="303">
        <f t="shared" si="38"/>
        <v>45924</v>
      </c>
      <c r="G190" s="302" t="str">
        <f t="shared" si="32"/>
        <v>A</v>
      </c>
      <c r="H190" s="302" t="str">
        <f t="shared" si="30"/>
        <v>MR_DER-1219_25</v>
      </c>
      <c r="I190" s="312" t="str">
        <f>IF(F190="NE",F190,IF(INDEX(K190:CP190,,MATCH(F190,K190:CP190,0)+3)&lt;&gt;0,INDEX(K190:CP190,,MATCH(F190,K190:CP190,0)+3),"ND"))</f>
        <v>ND</v>
      </c>
      <c r="J190" s="312" t="str">
        <f>IF(G190="NE",G190,IF(INDEX(K190:CQ190,,MATCH(G190,K190:CQ190,0)+3)&lt;&gt;0,INDEX(K190:CQ190,,MATCH(G190,K190:CQ190,0)+3),"ND"))</f>
        <v>ND</v>
      </c>
      <c r="K190" s="300" t="s">
        <v>3730</v>
      </c>
      <c r="L190" s="333">
        <v>45798</v>
      </c>
      <c r="M190" s="218" t="s">
        <v>9305</v>
      </c>
      <c r="N190" s="301" t="s">
        <v>5539</v>
      </c>
      <c r="O190" s="333">
        <v>45804</v>
      </c>
      <c r="P190" s="301"/>
      <c r="Q190" s="300" t="s">
        <v>3748</v>
      </c>
      <c r="R190" s="333">
        <v>45805</v>
      </c>
      <c r="S190" s="218" t="s">
        <v>9425</v>
      </c>
      <c r="T190" s="301"/>
      <c r="U190" s="333"/>
      <c r="V190" s="361"/>
      <c r="W190" s="301" t="s">
        <v>3748</v>
      </c>
      <c r="X190" s="333">
        <v>45924</v>
      </c>
      <c r="Y190" s="218" t="s">
        <v>10358</v>
      </c>
      <c r="Z190" s="301"/>
      <c r="AA190" s="333"/>
      <c r="AB190" s="301"/>
      <c r="AC190" s="300"/>
      <c r="AD190" s="333"/>
      <c r="AE190" s="218"/>
      <c r="AF190" s="301"/>
      <c r="AG190" s="301"/>
      <c r="AH190" s="301"/>
      <c r="AI190" s="301"/>
      <c r="AJ190" s="301"/>
      <c r="AK190" s="301"/>
      <c r="AL190" s="301"/>
      <c r="AM190" s="301"/>
      <c r="AN190" s="301"/>
      <c r="AO190" s="301"/>
      <c r="AP190" s="301"/>
      <c r="AQ190" s="301"/>
      <c r="AR190" s="301"/>
      <c r="AS190" s="301"/>
      <c r="AT190" s="301"/>
      <c r="AU190" s="301"/>
      <c r="AV190" s="301"/>
      <c r="AW190" s="301"/>
      <c r="AX190" s="301"/>
      <c r="AY190" s="301"/>
      <c r="AZ190" s="301"/>
    </row>
    <row r="191" spans="1:52" s="110" customFormat="1" ht="15" x14ac:dyDescent="0.25">
      <c r="A191" s="310" t="s">
        <v>8263</v>
      </c>
      <c r="B191" s="310">
        <f t="shared" si="27"/>
        <v>1</v>
      </c>
      <c r="C191" s="310" t="str">
        <f t="shared" si="26"/>
        <v/>
      </c>
      <c r="D191" s="360" t="s">
        <v>9014</v>
      </c>
      <c r="E191" s="317" t="s">
        <v>9291</v>
      </c>
      <c r="F191" s="303">
        <f t="shared" ref="F191:F204" si="39">IF(L191&lt;&gt;0,MAX(L191,R191,X191,AD191),"NE")</f>
        <v>45924</v>
      </c>
      <c r="G191" s="302" t="str">
        <f t="shared" si="32"/>
        <v>A</v>
      </c>
      <c r="H191" s="302" t="str">
        <f t="shared" si="30"/>
        <v>MR_DER-1219_25</v>
      </c>
      <c r="I191" s="312" t="str">
        <f t="shared" ref="I191:I204" si="40">IF(F191="NE",F191,IF(INDEX(K191:CP191,,MATCH(F191,K191:CP191,0)+3)&lt;&gt;0,INDEX(K191:CP191,,MATCH(F191,K191:CP191,0)+3),"ND"))</f>
        <v>ND</v>
      </c>
      <c r="J191" s="312" t="str">
        <f t="shared" ref="J191:J204" si="41">IF(G191="NE",G191,IF(INDEX(K191:CQ191,,MATCH(G191,K191:CQ191,0)+3)&lt;&gt;0,INDEX(K191:CQ191,,MATCH(G191,K191:CQ191,0)+3),"ND"))</f>
        <v>ND</v>
      </c>
      <c r="K191" s="300" t="s">
        <v>3730</v>
      </c>
      <c r="L191" s="333">
        <v>45798</v>
      </c>
      <c r="M191" s="218" t="s">
        <v>9305</v>
      </c>
      <c r="N191" s="301" t="s">
        <v>5539</v>
      </c>
      <c r="O191" s="333">
        <v>45804</v>
      </c>
      <c r="P191" s="301"/>
      <c r="Q191" s="300" t="s">
        <v>3748</v>
      </c>
      <c r="R191" s="333">
        <v>45805</v>
      </c>
      <c r="S191" s="218" t="s">
        <v>9425</v>
      </c>
      <c r="T191" s="301"/>
      <c r="U191" s="333"/>
      <c r="V191" s="361"/>
      <c r="W191" s="301" t="s">
        <v>3748</v>
      </c>
      <c r="X191" s="333">
        <v>45924</v>
      </c>
      <c r="Y191" s="218" t="s">
        <v>10358</v>
      </c>
      <c r="Z191" s="301"/>
      <c r="AA191" s="333"/>
      <c r="AB191" s="301"/>
      <c r="AC191" s="300"/>
      <c r="AD191" s="333"/>
      <c r="AE191" s="218"/>
      <c r="AF191" s="301"/>
      <c r="AG191" s="301"/>
      <c r="AH191" s="301"/>
      <c r="AI191" s="301"/>
      <c r="AJ191" s="301"/>
      <c r="AK191" s="301"/>
      <c r="AL191" s="301"/>
      <c r="AM191" s="301"/>
      <c r="AN191" s="301"/>
      <c r="AO191" s="301"/>
      <c r="AP191" s="301"/>
      <c r="AQ191" s="301"/>
      <c r="AR191" s="301"/>
      <c r="AS191" s="301"/>
      <c r="AT191" s="301"/>
      <c r="AU191" s="301"/>
      <c r="AV191" s="301"/>
      <c r="AW191" s="301"/>
      <c r="AX191" s="301"/>
      <c r="AY191" s="301"/>
      <c r="AZ191" s="301"/>
    </row>
    <row r="192" spans="1:52" s="110" customFormat="1" ht="15" x14ac:dyDescent="0.25">
      <c r="A192" s="310" t="s">
        <v>8263</v>
      </c>
      <c r="B192" s="310">
        <f t="shared" si="27"/>
        <v>1</v>
      </c>
      <c r="C192" s="310" t="str">
        <f t="shared" si="26"/>
        <v/>
      </c>
      <c r="D192" s="360" t="s">
        <v>9014</v>
      </c>
      <c r="E192" s="317" t="s">
        <v>9292</v>
      </c>
      <c r="F192" s="303">
        <f t="shared" si="39"/>
        <v>45924</v>
      </c>
      <c r="G192" s="302" t="str">
        <f t="shared" si="32"/>
        <v>A</v>
      </c>
      <c r="H192" s="302" t="str">
        <f t="shared" si="30"/>
        <v>MR_DER-1219_25</v>
      </c>
      <c r="I192" s="312" t="str">
        <f t="shared" si="40"/>
        <v>ND</v>
      </c>
      <c r="J192" s="312" t="str">
        <f t="shared" si="41"/>
        <v>ND</v>
      </c>
      <c r="K192" s="300" t="s">
        <v>3730</v>
      </c>
      <c r="L192" s="333">
        <v>45798</v>
      </c>
      <c r="M192" s="218" t="s">
        <v>9305</v>
      </c>
      <c r="N192" s="301" t="s">
        <v>5539</v>
      </c>
      <c r="O192" s="333">
        <v>45804</v>
      </c>
      <c r="P192" s="301"/>
      <c r="Q192" s="300" t="s">
        <v>3748</v>
      </c>
      <c r="R192" s="333">
        <v>45805</v>
      </c>
      <c r="S192" s="218" t="s">
        <v>9425</v>
      </c>
      <c r="T192" s="301"/>
      <c r="U192" s="333"/>
      <c r="V192" s="361"/>
      <c r="W192" s="301" t="s">
        <v>3748</v>
      </c>
      <c r="X192" s="333">
        <v>45924</v>
      </c>
      <c r="Y192" s="218" t="s">
        <v>10358</v>
      </c>
      <c r="Z192" s="301"/>
      <c r="AA192" s="333"/>
      <c r="AB192" s="301"/>
      <c r="AC192" s="300"/>
      <c r="AD192" s="333"/>
      <c r="AE192" s="218"/>
      <c r="AF192" s="301"/>
      <c r="AG192" s="301"/>
      <c r="AH192" s="301"/>
      <c r="AI192" s="301"/>
      <c r="AJ192" s="301"/>
      <c r="AK192" s="301"/>
      <c r="AL192" s="301"/>
      <c r="AM192" s="301"/>
      <c r="AN192" s="301"/>
      <c r="AO192" s="301"/>
      <c r="AP192" s="301"/>
      <c r="AQ192" s="301"/>
      <c r="AR192" s="301"/>
      <c r="AS192" s="301"/>
      <c r="AT192" s="301"/>
      <c r="AU192" s="301"/>
      <c r="AV192" s="301"/>
      <c r="AW192" s="301"/>
      <c r="AX192" s="301"/>
      <c r="AY192" s="301"/>
      <c r="AZ192" s="301"/>
    </row>
    <row r="193" spans="1:52" s="110" customFormat="1" ht="15" x14ac:dyDescent="0.25">
      <c r="A193" s="310" t="s">
        <v>8263</v>
      </c>
      <c r="B193" s="310">
        <f t="shared" si="27"/>
        <v>1</v>
      </c>
      <c r="C193" s="310" t="str">
        <f t="shared" si="26"/>
        <v/>
      </c>
      <c r="D193" s="360" t="s">
        <v>9014</v>
      </c>
      <c r="E193" s="317" t="s">
        <v>9293</v>
      </c>
      <c r="F193" s="303">
        <f t="shared" si="39"/>
        <v>45924</v>
      </c>
      <c r="G193" s="302" t="str">
        <f t="shared" si="32"/>
        <v>A</v>
      </c>
      <c r="H193" s="302" t="str">
        <f t="shared" si="30"/>
        <v>MR_DER-1219_25</v>
      </c>
      <c r="I193" s="312" t="str">
        <f t="shared" si="40"/>
        <v>ND</v>
      </c>
      <c r="J193" s="312" t="str">
        <f t="shared" si="41"/>
        <v>ND</v>
      </c>
      <c r="K193" s="300" t="s">
        <v>3730</v>
      </c>
      <c r="L193" s="333">
        <v>45798</v>
      </c>
      <c r="M193" s="218" t="s">
        <v>9305</v>
      </c>
      <c r="N193" s="301" t="s">
        <v>5539</v>
      </c>
      <c r="O193" s="333">
        <v>45804</v>
      </c>
      <c r="P193" s="301"/>
      <c r="Q193" s="300" t="s">
        <v>3748</v>
      </c>
      <c r="R193" s="333">
        <v>45805</v>
      </c>
      <c r="S193" s="218" t="s">
        <v>9425</v>
      </c>
      <c r="T193" s="301"/>
      <c r="U193" s="333"/>
      <c r="V193" s="361"/>
      <c r="W193" s="301" t="s">
        <v>3748</v>
      </c>
      <c r="X193" s="333">
        <v>45924</v>
      </c>
      <c r="Y193" s="218" t="s">
        <v>10358</v>
      </c>
      <c r="Z193" s="301"/>
      <c r="AA193" s="333"/>
      <c r="AB193" s="301"/>
      <c r="AC193" s="300"/>
      <c r="AD193" s="333"/>
      <c r="AE193" s="218"/>
      <c r="AF193" s="301"/>
      <c r="AG193" s="301"/>
      <c r="AH193" s="301"/>
      <c r="AI193" s="301"/>
      <c r="AJ193" s="301"/>
      <c r="AK193" s="301"/>
      <c r="AL193" s="301"/>
      <c r="AM193" s="301"/>
      <c r="AN193" s="301"/>
      <c r="AO193" s="301"/>
      <c r="AP193" s="301"/>
      <c r="AQ193" s="301"/>
      <c r="AR193" s="301"/>
      <c r="AS193" s="301"/>
      <c r="AT193" s="301"/>
      <c r="AU193" s="301"/>
      <c r="AV193" s="301"/>
      <c r="AW193" s="301"/>
      <c r="AX193" s="301"/>
      <c r="AY193" s="301"/>
      <c r="AZ193" s="301"/>
    </row>
    <row r="194" spans="1:52" s="110" customFormat="1" ht="15" x14ac:dyDescent="0.25">
      <c r="A194" s="310" t="s">
        <v>8263</v>
      </c>
      <c r="B194" s="310">
        <f t="shared" si="27"/>
        <v>1</v>
      </c>
      <c r="C194" s="310" t="str">
        <f t="shared" si="26"/>
        <v/>
      </c>
      <c r="D194" s="360" t="s">
        <v>9014</v>
      </c>
      <c r="E194" s="317" t="s">
        <v>9294</v>
      </c>
      <c r="F194" s="303">
        <f t="shared" si="39"/>
        <v>45924</v>
      </c>
      <c r="G194" s="302" t="str">
        <f t="shared" si="32"/>
        <v>A</v>
      </c>
      <c r="H194" s="302" t="str">
        <f t="shared" si="30"/>
        <v>MR_DER-1219_25</v>
      </c>
      <c r="I194" s="312" t="str">
        <f t="shared" si="40"/>
        <v>ND</v>
      </c>
      <c r="J194" s="312" t="str">
        <f t="shared" si="41"/>
        <v>ND</v>
      </c>
      <c r="K194" s="300" t="s">
        <v>3730</v>
      </c>
      <c r="L194" s="333">
        <v>45798</v>
      </c>
      <c r="M194" s="218" t="s">
        <v>9305</v>
      </c>
      <c r="N194" s="301" t="s">
        <v>5539</v>
      </c>
      <c r="O194" s="333">
        <v>45804</v>
      </c>
      <c r="P194" s="301"/>
      <c r="Q194" s="300" t="s">
        <v>3748</v>
      </c>
      <c r="R194" s="333">
        <v>45805</v>
      </c>
      <c r="S194" s="218" t="s">
        <v>9425</v>
      </c>
      <c r="T194" s="301"/>
      <c r="U194" s="333"/>
      <c r="V194" s="361"/>
      <c r="W194" s="301" t="s">
        <v>3748</v>
      </c>
      <c r="X194" s="333">
        <v>45924</v>
      </c>
      <c r="Y194" s="218" t="s">
        <v>10358</v>
      </c>
      <c r="Z194" s="301"/>
      <c r="AA194" s="333"/>
      <c r="AB194" s="301"/>
      <c r="AC194" s="300"/>
      <c r="AD194" s="333"/>
      <c r="AE194" s="218"/>
      <c r="AF194" s="301"/>
      <c r="AG194" s="301"/>
      <c r="AH194" s="301"/>
      <c r="AI194" s="301"/>
      <c r="AJ194" s="301"/>
      <c r="AK194" s="301"/>
      <c r="AL194" s="301"/>
      <c r="AM194" s="301"/>
      <c r="AN194" s="301"/>
      <c r="AO194" s="301"/>
      <c r="AP194" s="301"/>
      <c r="AQ194" s="301"/>
      <c r="AR194" s="301"/>
      <c r="AS194" s="301"/>
      <c r="AT194" s="301"/>
      <c r="AU194" s="301"/>
      <c r="AV194" s="301"/>
      <c r="AW194" s="301"/>
      <c r="AX194" s="301"/>
      <c r="AY194" s="301"/>
      <c r="AZ194" s="301"/>
    </row>
    <row r="195" spans="1:52" s="110" customFormat="1" ht="15" x14ac:dyDescent="0.25">
      <c r="A195" s="310" t="s">
        <v>8263</v>
      </c>
      <c r="B195" s="310">
        <f t="shared" si="27"/>
        <v>1</v>
      </c>
      <c r="C195" s="310" t="str">
        <f t="shared" si="26"/>
        <v/>
      </c>
      <c r="D195" s="360" t="s">
        <v>9014</v>
      </c>
      <c r="E195" s="317" t="s">
        <v>9295</v>
      </c>
      <c r="F195" s="303">
        <f t="shared" si="39"/>
        <v>45924</v>
      </c>
      <c r="G195" s="302" t="str">
        <f t="shared" si="32"/>
        <v>A</v>
      </c>
      <c r="H195" s="302" t="str">
        <f t="shared" si="30"/>
        <v>MR_DER-1219_25</v>
      </c>
      <c r="I195" s="312" t="str">
        <f t="shared" si="40"/>
        <v>ND</v>
      </c>
      <c r="J195" s="312" t="str">
        <f t="shared" si="41"/>
        <v>ND</v>
      </c>
      <c r="K195" s="300" t="s">
        <v>3730</v>
      </c>
      <c r="L195" s="333">
        <v>45798</v>
      </c>
      <c r="M195" s="218" t="s">
        <v>9305</v>
      </c>
      <c r="N195" s="301" t="s">
        <v>5539</v>
      </c>
      <c r="O195" s="333">
        <v>45804</v>
      </c>
      <c r="P195" s="301"/>
      <c r="Q195" s="300" t="s">
        <v>3748</v>
      </c>
      <c r="R195" s="333">
        <v>45805</v>
      </c>
      <c r="S195" s="218" t="s">
        <v>9425</v>
      </c>
      <c r="T195" s="301"/>
      <c r="U195" s="333"/>
      <c r="V195" s="361"/>
      <c r="W195" s="301" t="s">
        <v>3748</v>
      </c>
      <c r="X195" s="333">
        <v>45924</v>
      </c>
      <c r="Y195" s="218" t="s">
        <v>10358</v>
      </c>
      <c r="Z195" s="301"/>
      <c r="AA195" s="333"/>
      <c r="AB195" s="301"/>
      <c r="AC195" s="300"/>
      <c r="AD195" s="333"/>
      <c r="AE195" s="218"/>
      <c r="AF195" s="301"/>
      <c r="AG195" s="301"/>
      <c r="AH195" s="301"/>
      <c r="AI195" s="301"/>
      <c r="AJ195" s="301"/>
      <c r="AK195" s="301"/>
      <c r="AL195" s="301"/>
      <c r="AM195" s="301"/>
      <c r="AN195" s="301"/>
      <c r="AO195" s="301"/>
      <c r="AP195" s="301"/>
      <c r="AQ195" s="301"/>
      <c r="AR195" s="301"/>
      <c r="AS195" s="301"/>
      <c r="AT195" s="301"/>
      <c r="AU195" s="301"/>
      <c r="AV195" s="301"/>
      <c r="AW195" s="301"/>
      <c r="AX195" s="301"/>
      <c r="AY195" s="301"/>
      <c r="AZ195" s="301"/>
    </row>
    <row r="196" spans="1:52" s="110" customFormat="1" ht="15" x14ac:dyDescent="0.25">
      <c r="A196" s="310" t="s">
        <v>8263</v>
      </c>
      <c r="B196" s="310">
        <f t="shared" si="27"/>
        <v>1</v>
      </c>
      <c r="C196" s="310" t="str">
        <f t="shared" si="26"/>
        <v/>
      </c>
      <c r="D196" s="360" t="s">
        <v>9014</v>
      </c>
      <c r="E196" s="317" t="s">
        <v>9296</v>
      </c>
      <c r="F196" s="303">
        <f t="shared" si="39"/>
        <v>45924</v>
      </c>
      <c r="G196" s="302" t="str">
        <f t="shared" si="32"/>
        <v>A</v>
      </c>
      <c r="H196" s="302" t="str">
        <f t="shared" si="30"/>
        <v>MR_DER-1219_25</v>
      </c>
      <c r="I196" s="312" t="str">
        <f t="shared" si="40"/>
        <v>ND</v>
      </c>
      <c r="J196" s="312" t="str">
        <f t="shared" si="41"/>
        <v>ND</v>
      </c>
      <c r="K196" s="300" t="s">
        <v>3730</v>
      </c>
      <c r="L196" s="333">
        <v>45798</v>
      </c>
      <c r="M196" s="218" t="s">
        <v>9305</v>
      </c>
      <c r="N196" s="301" t="s">
        <v>5539</v>
      </c>
      <c r="O196" s="333">
        <v>45804</v>
      </c>
      <c r="P196" s="301"/>
      <c r="Q196" s="300" t="s">
        <v>3748</v>
      </c>
      <c r="R196" s="333">
        <v>45805</v>
      </c>
      <c r="S196" s="218" t="s">
        <v>9425</v>
      </c>
      <c r="T196" s="301"/>
      <c r="U196" s="333"/>
      <c r="V196" s="361"/>
      <c r="W196" s="301" t="s">
        <v>3748</v>
      </c>
      <c r="X196" s="333">
        <v>45924</v>
      </c>
      <c r="Y196" s="218" t="s">
        <v>10358</v>
      </c>
      <c r="Z196" s="301"/>
      <c r="AA196" s="333"/>
      <c r="AB196" s="301"/>
      <c r="AC196" s="300"/>
      <c r="AD196" s="333"/>
      <c r="AE196" s="218"/>
      <c r="AF196" s="301"/>
      <c r="AG196" s="301"/>
      <c r="AH196" s="301"/>
      <c r="AI196" s="301"/>
      <c r="AJ196" s="301"/>
      <c r="AK196" s="301"/>
      <c r="AL196" s="301"/>
      <c r="AM196" s="301"/>
      <c r="AN196" s="301"/>
      <c r="AO196" s="301"/>
      <c r="AP196" s="301"/>
      <c r="AQ196" s="301"/>
      <c r="AR196" s="301"/>
      <c r="AS196" s="301"/>
      <c r="AT196" s="301"/>
      <c r="AU196" s="301"/>
      <c r="AV196" s="301"/>
      <c r="AW196" s="301"/>
      <c r="AX196" s="301"/>
      <c r="AY196" s="301"/>
      <c r="AZ196" s="301"/>
    </row>
    <row r="197" spans="1:52" s="110" customFormat="1" ht="15" x14ac:dyDescent="0.25">
      <c r="A197" s="310" t="s">
        <v>8263</v>
      </c>
      <c r="B197" s="310">
        <f t="shared" si="27"/>
        <v>1</v>
      </c>
      <c r="C197" s="310" t="str">
        <f t="shared" ref="C197:C260" si="42">IF(LEFT(E197,2)="RT",1,IF(LEFT(E197,2)="MC",1,IF(LEFT(E197,2)="NS",1,IF(LEFT(E197,2)="PL",1,""))))</f>
        <v/>
      </c>
      <c r="D197" s="360" t="s">
        <v>9014</v>
      </c>
      <c r="E197" s="317" t="s">
        <v>9297</v>
      </c>
      <c r="F197" s="303">
        <f t="shared" si="39"/>
        <v>45924</v>
      </c>
      <c r="G197" s="302" t="str">
        <f t="shared" si="32"/>
        <v>A</v>
      </c>
      <c r="H197" s="302" t="str">
        <f t="shared" si="30"/>
        <v>MR_DER-1219_25</v>
      </c>
      <c r="I197" s="312" t="str">
        <f t="shared" si="40"/>
        <v>ND</v>
      </c>
      <c r="J197" s="312" t="str">
        <f t="shared" si="41"/>
        <v>ND</v>
      </c>
      <c r="K197" s="300" t="s">
        <v>3730</v>
      </c>
      <c r="L197" s="333">
        <v>45798</v>
      </c>
      <c r="M197" s="218" t="s">
        <v>9305</v>
      </c>
      <c r="N197" s="301" t="s">
        <v>5539</v>
      </c>
      <c r="O197" s="333">
        <v>45804</v>
      </c>
      <c r="P197" s="301"/>
      <c r="Q197" s="300" t="s">
        <v>3748</v>
      </c>
      <c r="R197" s="333">
        <v>45805</v>
      </c>
      <c r="S197" s="218" t="s">
        <v>9425</v>
      </c>
      <c r="T197" s="301"/>
      <c r="U197" s="333"/>
      <c r="V197" s="361"/>
      <c r="W197" s="301" t="s">
        <v>3748</v>
      </c>
      <c r="X197" s="333">
        <v>45924</v>
      </c>
      <c r="Y197" s="218" t="s">
        <v>10358</v>
      </c>
      <c r="Z197" s="301"/>
      <c r="AA197" s="333"/>
      <c r="AB197" s="301"/>
      <c r="AC197" s="300"/>
      <c r="AD197" s="333"/>
      <c r="AE197" s="218"/>
      <c r="AF197" s="301"/>
      <c r="AG197" s="301"/>
      <c r="AH197" s="301"/>
      <c r="AI197" s="301"/>
      <c r="AJ197" s="301"/>
      <c r="AK197" s="301"/>
      <c r="AL197" s="301"/>
      <c r="AM197" s="301"/>
      <c r="AN197" s="301"/>
      <c r="AO197" s="301"/>
      <c r="AP197" s="301"/>
      <c r="AQ197" s="301"/>
      <c r="AR197" s="301"/>
      <c r="AS197" s="301"/>
      <c r="AT197" s="301"/>
      <c r="AU197" s="301"/>
      <c r="AV197" s="301"/>
      <c r="AW197" s="301"/>
      <c r="AX197" s="301"/>
      <c r="AY197" s="301"/>
      <c r="AZ197" s="301"/>
    </row>
    <row r="198" spans="1:52" s="110" customFormat="1" ht="15" x14ac:dyDescent="0.25">
      <c r="A198" s="310" t="s">
        <v>8263</v>
      </c>
      <c r="B198" s="310">
        <f t="shared" ref="B198:B261" si="43">IF(LEFT(E198,2)="DE",1,"")</f>
        <v>1</v>
      </c>
      <c r="C198" s="310" t="str">
        <f t="shared" si="42"/>
        <v/>
      </c>
      <c r="D198" s="360" t="s">
        <v>9014</v>
      </c>
      <c r="E198" s="317" t="s">
        <v>9298</v>
      </c>
      <c r="F198" s="303">
        <f t="shared" si="39"/>
        <v>45924</v>
      </c>
      <c r="G198" s="302" t="str">
        <f t="shared" si="32"/>
        <v>A</v>
      </c>
      <c r="H198" s="302" t="str">
        <f t="shared" si="30"/>
        <v>MR_DER-1219_25</v>
      </c>
      <c r="I198" s="312" t="str">
        <f t="shared" si="40"/>
        <v>ND</v>
      </c>
      <c r="J198" s="312" t="str">
        <f t="shared" si="41"/>
        <v>ND</v>
      </c>
      <c r="K198" s="300" t="s">
        <v>3730</v>
      </c>
      <c r="L198" s="333">
        <v>45798</v>
      </c>
      <c r="M198" s="218" t="s">
        <v>9305</v>
      </c>
      <c r="N198" s="301" t="s">
        <v>5539</v>
      </c>
      <c r="O198" s="333">
        <v>45804</v>
      </c>
      <c r="P198" s="301"/>
      <c r="Q198" s="300" t="s">
        <v>3748</v>
      </c>
      <c r="R198" s="333">
        <v>45805</v>
      </c>
      <c r="S198" s="218" t="s">
        <v>9425</v>
      </c>
      <c r="T198" s="301"/>
      <c r="U198" s="333"/>
      <c r="V198" s="361"/>
      <c r="W198" s="301" t="s">
        <v>3748</v>
      </c>
      <c r="X198" s="333">
        <v>45924</v>
      </c>
      <c r="Y198" s="218" t="s">
        <v>10358</v>
      </c>
      <c r="Z198" s="301"/>
      <c r="AA198" s="333"/>
      <c r="AB198" s="301"/>
      <c r="AC198" s="300"/>
      <c r="AD198" s="333"/>
      <c r="AE198" s="218"/>
      <c r="AF198" s="301"/>
      <c r="AG198" s="301"/>
      <c r="AH198" s="301"/>
      <c r="AI198" s="301"/>
      <c r="AJ198" s="301"/>
      <c r="AK198" s="301"/>
      <c r="AL198" s="301"/>
      <c r="AM198" s="301"/>
      <c r="AN198" s="301"/>
      <c r="AO198" s="301"/>
      <c r="AP198" s="301"/>
      <c r="AQ198" s="301"/>
      <c r="AR198" s="301"/>
      <c r="AS198" s="301"/>
      <c r="AT198" s="301"/>
      <c r="AU198" s="301"/>
      <c r="AV198" s="301"/>
      <c r="AW198" s="301"/>
      <c r="AX198" s="301"/>
      <c r="AY198" s="301"/>
      <c r="AZ198" s="301"/>
    </row>
    <row r="199" spans="1:52" s="110" customFormat="1" ht="15" x14ac:dyDescent="0.25">
      <c r="A199" s="310" t="s">
        <v>8263</v>
      </c>
      <c r="B199" s="310">
        <f t="shared" si="43"/>
        <v>1</v>
      </c>
      <c r="C199" s="310" t="str">
        <f t="shared" si="42"/>
        <v/>
      </c>
      <c r="D199" s="360" t="s">
        <v>9014</v>
      </c>
      <c r="E199" s="317" t="s">
        <v>9299</v>
      </c>
      <c r="F199" s="303">
        <f t="shared" si="39"/>
        <v>45924</v>
      </c>
      <c r="G199" s="302" t="str">
        <f t="shared" si="32"/>
        <v>A</v>
      </c>
      <c r="H199" s="302" t="str">
        <f t="shared" si="30"/>
        <v>MR_DER-1219_25</v>
      </c>
      <c r="I199" s="312" t="str">
        <f t="shared" si="40"/>
        <v>ND</v>
      </c>
      <c r="J199" s="312" t="str">
        <f t="shared" si="41"/>
        <v>ND</v>
      </c>
      <c r="K199" s="300" t="s">
        <v>3730</v>
      </c>
      <c r="L199" s="333">
        <v>45798</v>
      </c>
      <c r="M199" s="218" t="s">
        <v>9305</v>
      </c>
      <c r="N199" s="301" t="s">
        <v>5539</v>
      </c>
      <c r="O199" s="333">
        <v>45804</v>
      </c>
      <c r="P199" s="301"/>
      <c r="Q199" s="300" t="s">
        <v>3748</v>
      </c>
      <c r="R199" s="333">
        <v>45805</v>
      </c>
      <c r="S199" s="218" t="s">
        <v>9425</v>
      </c>
      <c r="T199" s="301"/>
      <c r="U199" s="333"/>
      <c r="V199" s="361"/>
      <c r="W199" s="301" t="s">
        <v>3748</v>
      </c>
      <c r="X199" s="333">
        <v>45924</v>
      </c>
      <c r="Y199" s="218" t="s">
        <v>10358</v>
      </c>
      <c r="Z199" s="301"/>
      <c r="AA199" s="333"/>
      <c r="AB199" s="301"/>
      <c r="AC199" s="300"/>
      <c r="AD199" s="333"/>
      <c r="AE199" s="218"/>
      <c r="AF199" s="301"/>
      <c r="AG199" s="301"/>
      <c r="AH199" s="301"/>
      <c r="AI199" s="301"/>
      <c r="AJ199" s="301"/>
      <c r="AK199" s="301"/>
      <c r="AL199" s="301"/>
      <c r="AM199" s="301"/>
      <c r="AN199" s="301"/>
      <c r="AO199" s="301"/>
      <c r="AP199" s="301"/>
      <c r="AQ199" s="301"/>
      <c r="AR199" s="301"/>
      <c r="AS199" s="301"/>
      <c r="AT199" s="301"/>
      <c r="AU199" s="301"/>
      <c r="AV199" s="301"/>
      <c r="AW199" s="301"/>
      <c r="AX199" s="301"/>
      <c r="AY199" s="301"/>
      <c r="AZ199" s="301"/>
    </row>
    <row r="200" spans="1:52" s="110" customFormat="1" ht="15" x14ac:dyDescent="0.25">
      <c r="A200" s="310" t="s">
        <v>8263</v>
      </c>
      <c r="B200" s="310">
        <f t="shared" si="43"/>
        <v>1</v>
      </c>
      <c r="C200" s="310" t="str">
        <f t="shared" si="42"/>
        <v/>
      </c>
      <c r="D200" s="360" t="s">
        <v>9014</v>
      </c>
      <c r="E200" s="317" t="s">
        <v>9300</v>
      </c>
      <c r="F200" s="303">
        <f t="shared" si="39"/>
        <v>45924</v>
      </c>
      <c r="G200" s="302" t="str">
        <f t="shared" si="32"/>
        <v>A</v>
      </c>
      <c r="H200" s="302" t="str">
        <f t="shared" si="30"/>
        <v>MR_DER-1219_25</v>
      </c>
      <c r="I200" s="312" t="str">
        <f t="shared" si="40"/>
        <v>ND</v>
      </c>
      <c r="J200" s="312" t="str">
        <f t="shared" si="41"/>
        <v>ND</v>
      </c>
      <c r="K200" s="300" t="s">
        <v>3730</v>
      </c>
      <c r="L200" s="333">
        <v>45798</v>
      </c>
      <c r="M200" s="218" t="s">
        <v>9305</v>
      </c>
      <c r="N200" s="301" t="s">
        <v>5539</v>
      </c>
      <c r="O200" s="333">
        <v>45804</v>
      </c>
      <c r="P200" s="301"/>
      <c r="Q200" s="300" t="s">
        <v>3748</v>
      </c>
      <c r="R200" s="333">
        <v>45805</v>
      </c>
      <c r="S200" s="218" t="s">
        <v>9425</v>
      </c>
      <c r="T200" s="301"/>
      <c r="U200" s="333"/>
      <c r="V200" s="361"/>
      <c r="W200" s="301" t="s">
        <v>3748</v>
      </c>
      <c r="X200" s="333">
        <v>45924</v>
      </c>
      <c r="Y200" s="218" t="s">
        <v>10358</v>
      </c>
      <c r="Z200" s="301"/>
      <c r="AA200" s="333"/>
      <c r="AB200" s="301"/>
      <c r="AC200" s="300"/>
      <c r="AD200" s="333"/>
      <c r="AE200" s="218"/>
      <c r="AF200" s="301"/>
      <c r="AG200" s="301"/>
      <c r="AH200" s="301"/>
      <c r="AI200" s="301"/>
      <c r="AJ200" s="301"/>
      <c r="AK200" s="301"/>
      <c r="AL200" s="301"/>
      <c r="AM200" s="301"/>
      <c r="AN200" s="301"/>
      <c r="AO200" s="301"/>
      <c r="AP200" s="301"/>
      <c r="AQ200" s="301"/>
      <c r="AR200" s="301"/>
      <c r="AS200" s="301"/>
      <c r="AT200" s="301"/>
      <c r="AU200" s="301"/>
      <c r="AV200" s="301"/>
      <c r="AW200" s="301"/>
      <c r="AX200" s="301"/>
      <c r="AY200" s="301"/>
      <c r="AZ200" s="301"/>
    </row>
    <row r="201" spans="1:52" s="110" customFormat="1" ht="15" x14ac:dyDescent="0.25">
      <c r="A201" s="310" t="s">
        <v>8263</v>
      </c>
      <c r="B201" s="310">
        <f t="shared" si="43"/>
        <v>1</v>
      </c>
      <c r="C201" s="310" t="str">
        <f t="shared" si="42"/>
        <v/>
      </c>
      <c r="D201" s="360" t="s">
        <v>9014</v>
      </c>
      <c r="E201" s="317" t="s">
        <v>9301</v>
      </c>
      <c r="F201" s="303">
        <f t="shared" si="39"/>
        <v>45924</v>
      </c>
      <c r="G201" s="302" t="str">
        <f t="shared" si="32"/>
        <v>A</v>
      </c>
      <c r="H201" s="302" t="str">
        <f t="shared" si="30"/>
        <v>MR_DER-1219_25</v>
      </c>
      <c r="I201" s="312" t="str">
        <f t="shared" si="40"/>
        <v>ND</v>
      </c>
      <c r="J201" s="312" t="str">
        <f t="shared" si="41"/>
        <v>ND</v>
      </c>
      <c r="K201" s="300" t="s">
        <v>3730</v>
      </c>
      <c r="L201" s="333">
        <v>45798</v>
      </c>
      <c r="M201" s="218" t="s">
        <v>9305</v>
      </c>
      <c r="N201" s="301" t="s">
        <v>5539</v>
      </c>
      <c r="O201" s="333">
        <v>45804</v>
      </c>
      <c r="P201" s="301"/>
      <c r="Q201" s="300" t="s">
        <v>3748</v>
      </c>
      <c r="R201" s="333">
        <v>45805</v>
      </c>
      <c r="S201" s="218" t="s">
        <v>9425</v>
      </c>
      <c r="T201" s="301"/>
      <c r="U201" s="333"/>
      <c r="V201" s="361"/>
      <c r="W201" s="301" t="s">
        <v>3748</v>
      </c>
      <c r="X201" s="333">
        <v>45924</v>
      </c>
      <c r="Y201" s="218" t="s">
        <v>10358</v>
      </c>
      <c r="Z201" s="301"/>
      <c r="AA201" s="333"/>
      <c r="AB201" s="301"/>
      <c r="AC201" s="300"/>
      <c r="AD201" s="333"/>
      <c r="AE201" s="218"/>
      <c r="AF201" s="301"/>
      <c r="AG201" s="301"/>
      <c r="AH201" s="301"/>
      <c r="AI201" s="301"/>
      <c r="AJ201" s="301"/>
      <c r="AK201" s="301"/>
      <c r="AL201" s="301"/>
      <c r="AM201" s="301"/>
      <c r="AN201" s="301"/>
      <c r="AO201" s="301"/>
      <c r="AP201" s="301"/>
      <c r="AQ201" s="301"/>
      <c r="AR201" s="301"/>
      <c r="AS201" s="301"/>
      <c r="AT201" s="301"/>
      <c r="AU201" s="301"/>
      <c r="AV201" s="301"/>
      <c r="AW201" s="301"/>
      <c r="AX201" s="301"/>
      <c r="AY201" s="301"/>
      <c r="AZ201" s="301"/>
    </row>
    <row r="202" spans="1:52" s="110" customFormat="1" ht="15" x14ac:dyDescent="0.25">
      <c r="A202" s="310" t="s">
        <v>8263</v>
      </c>
      <c r="B202" s="310">
        <f t="shared" si="43"/>
        <v>1</v>
      </c>
      <c r="C202" s="310" t="str">
        <f t="shared" si="42"/>
        <v/>
      </c>
      <c r="D202" s="360" t="s">
        <v>9014</v>
      </c>
      <c r="E202" s="317" t="s">
        <v>9302</v>
      </c>
      <c r="F202" s="303">
        <f t="shared" si="39"/>
        <v>45924</v>
      </c>
      <c r="G202" s="302" t="str">
        <f t="shared" si="32"/>
        <v>A</v>
      </c>
      <c r="H202" s="302" t="str">
        <f t="shared" si="30"/>
        <v>MR_DER-1219_25</v>
      </c>
      <c r="I202" s="312" t="str">
        <f t="shared" si="40"/>
        <v>ND</v>
      </c>
      <c r="J202" s="312" t="str">
        <f t="shared" si="41"/>
        <v>ND</v>
      </c>
      <c r="K202" s="300" t="s">
        <v>3730</v>
      </c>
      <c r="L202" s="333">
        <v>45798</v>
      </c>
      <c r="M202" s="218" t="s">
        <v>9305</v>
      </c>
      <c r="N202" s="301" t="s">
        <v>5539</v>
      </c>
      <c r="O202" s="333">
        <v>45804</v>
      </c>
      <c r="P202" s="301"/>
      <c r="Q202" s="300" t="s">
        <v>3748</v>
      </c>
      <c r="R202" s="333">
        <v>45805</v>
      </c>
      <c r="S202" s="218" t="s">
        <v>9425</v>
      </c>
      <c r="T202" s="301"/>
      <c r="U202" s="333"/>
      <c r="V202" s="361"/>
      <c r="W202" s="301" t="s">
        <v>3748</v>
      </c>
      <c r="X202" s="333">
        <v>45924</v>
      </c>
      <c r="Y202" s="218" t="s">
        <v>10358</v>
      </c>
      <c r="Z202" s="301"/>
      <c r="AA202" s="333"/>
      <c r="AB202" s="301"/>
      <c r="AC202" s="300"/>
      <c r="AD202" s="333"/>
      <c r="AE202" s="218"/>
      <c r="AF202" s="301"/>
      <c r="AG202" s="301"/>
      <c r="AH202" s="301"/>
      <c r="AI202" s="301"/>
      <c r="AJ202" s="301"/>
      <c r="AK202" s="301"/>
      <c r="AL202" s="301"/>
      <c r="AM202" s="301"/>
      <c r="AN202" s="301"/>
      <c r="AO202" s="301"/>
      <c r="AP202" s="301"/>
      <c r="AQ202" s="301"/>
      <c r="AR202" s="301"/>
      <c r="AS202" s="301"/>
      <c r="AT202" s="301"/>
      <c r="AU202" s="301"/>
      <c r="AV202" s="301"/>
      <c r="AW202" s="301"/>
      <c r="AX202" s="301"/>
      <c r="AY202" s="301"/>
      <c r="AZ202" s="301"/>
    </row>
    <row r="203" spans="1:52" s="110" customFormat="1" ht="15" x14ac:dyDescent="0.25">
      <c r="A203" s="310" t="s">
        <v>8263</v>
      </c>
      <c r="B203" s="310">
        <f t="shared" si="43"/>
        <v>1</v>
      </c>
      <c r="C203" s="310" t="str">
        <f t="shared" si="42"/>
        <v/>
      </c>
      <c r="D203" s="360" t="s">
        <v>9014</v>
      </c>
      <c r="E203" s="317" t="s">
        <v>9303</v>
      </c>
      <c r="F203" s="303">
        <f t="shared" si="39"/>
        <v>45924</v>
      </c>
      <c r="G203" s="302" t="str">
        <f t="shared" si="32"/>
        <v>A</v>
      </c>
      <c r="H203" s="302" t="str">
        <f t="shared" si="30"/>
        <v>MR_DER-1219_25</v>
      </c>
      <c r="I203" s="312" t="str">
        <f t="shared" si="40"/>
        <v>ND</v>
      </c>
      <c r="J203" s="312" t="str">
        <f t="shared" si="41"/>
        <v>ND</v>
      </c>
      <c r="K203" s="300" t="s">
        <v>3730</v>
      </c>
      <c r="L203" s="333">
        <v>45798</v>
      </c>
      <c r="M203" s="218" t="s">
        <v>9305</v>
      </c>
      <c r="N203" s="301" t="s">
        <v>5539</v>
      </c>
      <c r="O203" s="333">
        <v>45804</v>
      </c>
      <c r="P203" s="301"/>
      <c r="Q203" s="300" t="s">
        <v>3748</v>
      </c>
      <c r="R203" s="333">
        <v>45805</v>
      </c>
      <c r="S203" s="218" t="s">
        <v>9425</v>
      </c>
      <c r="T203" s="301"/>
      <c r="U203" s="333"/>
      <c r="V203" s="361"/>
      <c r="W203" s="301" t="s">
        <v>3748</v>
      </c>
      <c r="X203" s="333">
        <v>45924</v>
      </c>
      <c r="Y203" s="218" t="s">
        <v>10358</v>
      </c>
      <c r="Z203" s="301"/>
      <c r="AA203" s="333"/>
      <c r="AB203" s="301"/>
      <c r="AC203" s="300"/>
      <c r="AD203" s="333"/>
      <c r="AE203" s="218"/>
      <c r="AF203" s="301"/>
      <c r="AG203" s="301"/>
      <c r="AH203" s="301"/>
      <c r="AI203" s="301"/>
      <c r="AJ203" s="301"/>
      <c r="AK203" s="301"/>
      <c r="AL203" s="301"/>
      <c r="AM203" s="301"/>
      <c r="AN203" s="301"/>
      <c r="AO203" s="301"/>
      <c r="AP203" s="301"/>
      <c r="AQ203" s="301"/>
      <c r="AR203" s="301"/>
      <c r="AS203" s="301"/>
      <c r="AT203" s="301"/>
      <c r="AU203" s="301"/>
      <c r="AV203" s="301"/>
      <c r="AW203" s="301"/>
      <c r="AX203" s="301"/>
      <c r="AY203" s="301"/>
      <c r="AZ203" s="301"/>
    </row>
    <row r="204" spans="1:52" s="110" customFormat="1" ht="15" x14ac:dyDescent="0.25">
      <c r="A204" s="310" t="s">
        <v>8263</v>
      </c>
      <c r="B204" s="310">
        <f t="shared" si="43"/>
        <v>1</v>
      </c>
      <c r="C204" s="310" t="str">
        <f t="shared" si="42"/>
        <v/>
      </c>
      <c r="D204" s="360" t="s">
        <v>9014</v>
      </c>
      <c r="E204" s="317" t="s">
        <v>9304</v>
      </c>
      <c r="F204" s="303">
        <f t="shared" si="39"/>
        <v>45924</v>
      </c>
      <c r="G204" s="302" t="str">
        <f t="shared" si="32"/>
        <v>A</v>
      </c>
      <c r="H204" s="302" t="str">
        <f t="shared" si="30"/>
        <v>MR_DER-1219_25</v>
      </c>
      <c r="I204" s="312" t="str">
        <f t="shared" si="40"/>
        <v>ND</v>
      </c>
      <c r="J204" s="312" t="str">
        <f t="shared" si="41"/>
        <v>ND</v>
      </c>
      <c r="K204" s="300" t="s">
        <v>3730</v>
      </c>
      <c r="L204" s="333">
        <v>45798</v>
      </c>
      <c r="M204" s="218" t="s">
        <v>9305</v>
      </c>
      <c r="N204" s="301" t="s">
        <v>5539</v>
      </c>
      <c r="O204" s="333">
        <v>45804</v>
      </c>
      <c r="P204" s="301"/>
      <c r="Q204" s="300" t="s">
        <v>3748</v>
      </c>
      <c r="R204" s="333">
        <v>45805</v>
      </c>
      <c r="S204" s="218" t="s">
        <v>9425</v>
      </c>
      <c r="T204" s="301"/>
      <c r="U204" s="333"/>
      <c r="V204" s="361"/>
      <c r="W204" s="301" t="s">
        <v>3748</v>
      </c>
      <c r="X204" s="333">
        <v>45924</v>
      </c>
      <c r="Y204" s="218" t="s">
        <v>10358</v>
      </c>
      <c r="Z204" s="301"/>
      <c r="AA204" s="333"/>
      <c r="AB204" s="301"/>
      <c r="AC204" s="300"/>
      <c r="AD204" s="333"/>
      <c r="AE204" s="218"/>
      <c r="AF204" s="301"/>
      <c r="AG204" s="301"/>
      <c r="AH204" s="301"/>
      <c r="AI204" s="301"/>
      <c r="AJ204" s="301"/>
      <c r="AK204" s="301"/>
      <c r="AL204" s="301"/>
      <c r="AM204" s="301"/>
      <c r="AN204" s="301"/>
      <c r="AO204" s="301"/>
      <c r="AP204" s="301"/>
      <c r="AQ204" s="301"/>
      <c r="AR204" s="301"/>
      <c r="AS204" s="301"/>
      <c r="AT204" s="301"/>
      <c r="AU204" s="301"/>
      <c r="AV204" s="301"/>
      <c r="AW204" s="301"/>
      <c r="AX204" s="301"/>
      <c r="AY204" s="301"/>
      <c r="AZ204" s="301"/>
    </row>
    <row r="205" spans="1:52" s="110" customFormat="1" ht="25.5" x14ac:dyDescent="0.25">
      <c r="A205" s="301" t="s">
        <v>8263</v>
      </c>
      <c r="B205" s="310">
        <f t="shared" si="43"/>
        <v>1</v>
      </c>
      <c r="C205" s="310" t="str">
        <f t="shared" si="42"/>
        <v/>
      </c>
      <c r="D205" s="360" t="s">
        <v>9015</v>
      </c>
      <c r="E205" s="317" t="s">
        <v>9033</v>
      </c>
      <c r="F205" s="303">
        <f>IF(L205&lt;&gt;0,MAX(L205,R205,X205,AD205),"NE")</f>
        <v>45807</v>
      </c>
      <c r="G205" s="302" t="str">
        <f t="shared" si="32"/>
        <v>A</v>
      </c>
      <c r="H205" s="1046" t="str">
        <f t="shared" si="30"/>
        <v>MR_DER-1037_25</v>
      </c>
      <c r="I205" s="312" t="str">
        <f t="shared" si="36"/>
        <v>ND</v>
      </c>
      <c r="J205" s="312" t="str">
        <f t="shared" si="37"/>
        <v>ND</v>
      </c>
      <c r="K205" s="300" t="s">
        <v>3730</v>
      </c>
      <c r="L205" s="333">
        <v>45749</v>
      </c>
      <c r="M205" s="218" t="s">
        <v>9036</v>
      </c>
      <c r="N205" s="301" t="s">
        <v>5537</v>
      </c>
      <c r="O205" s="333">
        <v>45776</v>
      </c>
      <c r="P205" s="301"/>
      <c r="Q205" s="300" t="s">
        <v>3748</v>
      </c>
      <c r="R205" s="333">
        <v>45798</v>
      </c>
      <c r="S205" s="218" t="s">
        <v>9305</v>
      </c>
      <c r="T205" s="301"/>
      <c r="U205" s="333"/>
      <c r="V205" s="361"/>
      <c r="W205" s="300" t="s">
        <v>3748</v>
      </c>
      <c r="X205" s="333">
        <v>45807</v>
      </c>
      <c r="Y205" s="218" t="s">
        <v>9583</v>
      </c>
      <c r="Z205" s="301"/>
      <c r="AA205" s="333"/>
      <c r="AB205" s="301"/>
      <c r="AC205" s="300"/>
      <c r="AD205" s="333"/>
      <c r="AE205" s="218"/>
      <c r="AF205" s="301"/>
      <c r="AG205" s="301"/>
      <c r="AH205" s="301"/>
      <c r="AI205" s="301"/>
      <c r="AJ205" s="301"/>
      <c r="AK205" s="301"/>
      <c r="AL205" s="301"/>
      <c r="AM205" s="301"/>
      <c r="AN205" s="301"/>
      <c r="AO205" s="301"/>
      <c r="AP205" s="301"/>
      <c r="AQ205" s="301"/>
      <c r="AR205" s="301"/>
      <c r="AS205" s="301"/>
      <c r="AT205" s="301"/>
      <c r="AU205" s="301"/>
      <c r="AV205" s="301"/>
      <c r="AW205" s="301"/>
      <c r="AX205" s="301"/>
      <c r="AY205" s="301"/>
      <c r="AZ205" s="301"/>
    </row>
    <row r="206" spans="1:52" s="110" customFormat="1" ht="25.5" x14ac:dyDescent="0.25">
      <c r="A206" s="301" t="s">
        <v>8263</v>
      </c>
      <c r="B206" s="310">
        <f t="shared" si="43"/>
        <v>1</v>
      </c>
      <c r="C206" s="310" t="str">
        <f t="shared" si="42"/>
        <v/>
      </c>
      <c r="D206" s="360" t="s">
        <v>9015</v>
      </c>
      <c r="E206" s="317" t="s">
        <v>9034</v>
      </c>
      <c r="F206" s="303">
        <f>IF(L206&lt;&gt;0,MAX(L206,R206,X206,AD206),"NE")</f>
        <v>45807</v>
      </c>
      <c r="G206" s="302" t="str">
        <f t="shared" si="32"/>
        <v>A</v>
      </c>
      <c r="H206" s="1046" t="str">
        <f t="shared" si="30"/>
        <v>MR_DER-1037_25</v>
      </c>
      <c r="I206" s="312" t="str">
        <f t="shared" si="36"/>
        <v>ND</v>
      </c>
      <c r="J206" s="312" t="str">
        <f t="shared" si="37"/>
        <v>ND</v>
      </c>
      <c r="K206" s="300" t="s">
        <v>3730</v>
      </c>
      <c r="L206" s="333">
        <v>45749</v>
      </c>
      <c r="M206" s="218" t="s">
        <v>9036</v>
      </c>
      <c r="N206" s="301" t="s">
        <v>5537</v>
      </c>
      <c r="O206" s="333">
        <v>45776</v>
      </c>
      <c r="P206" s="301"/>
      <c r="Q206" s="300" t="s">
        <v>3748</v>
      </c>
      <c r="R206" s="333">
        <v>45798</v>
      </c>
      <c r="S206" s="218" t="s">
        <v>9305</v>
      </c>
      <c r="T206" s="301"/>
      <c r="U206" s="333"/>
      <c r="V206" s="361"/>
      <c r="W206" s="300" t="s">
        <v>3748</v>
      </c>
      <c r="X206" s="333">
        <v>45807</v>
      </c>
      <c r="Y206" s="218" t="s">
        <v>9583</v>
      </c>
      <c r="Z206" s="301"/>
      <c r="AA206" s="333"/>
      <c r="AB206" s="301"/>
      <c r="AC206" s="300"/>
      <c r="AD206" s="333"/>
      <c r="AE206" s="218"/>
      <c r="AF206" s="301"/>
      <c r="AG206" s="301"/>
      <c r="AH206" s="301"/>
      <c r="AI206" s="301"/>
      <c r="AJ206" s="301"/>
      <c r="AK206" s="301"/>
      <c r="AL206" s="301"/>
      <c r="AM206" s="301"/>
      <c r="AN206" s="301"/>
      <c r="AO206" s="301"/>
      <c r="AP206" s="301"/>
      <c r="AQ206" s="301"/>
      <c r="AR206" s="301"/>
      <c r="AS206" s="301"/>
      <c r="AT206" s="301"/>
      <c r="AU206" s="301"/>
      <c r="AV206" s="301"/>
      <c r="AW206" s="301"/>
      <c r="AX206" s="301"/>
      <c r="AY206" s="301"/>
      <c r="AZ206" s="301"/>
    </row>
    <row r="207" spans="1:52" s="110" customFormat="1" ht="25.5" x14ac:dyDescent="0.25">
      <c r="A207" s="301" t="s">
        <v>8263</v>
      </c>
      <c r="B207" s="310">
        <f t="shared" si="43"/>
        <v>1</v>
      </c>
      <c r="C207" s="310" t="str">
        <f t="shared" si="42"/>
        <v/>
      </c>
      <c r="D207" s="360" t="s">
        <v>9015</v>
      </c>
      <c r="E207" s="317" t="s">
        <v>9306</v>
      </c>
      <c r="F207" s="303">
        <f>IF(L207&lt;&gt;0,MAX(L207,R207,X207,AD207),"NE")</f>
        <v>45924</v>
      </c>
      <c r="G207" s="302" t="str">
        <f t="shared" si="32"/>
        <v>A</v>
      </c>
      <c r="H207" s="302" t="str">
        <f t="shared" si="30"/>
        <v>MR_DER-1219_25</v>
      </c>
      <c r="I207" s="312" t="str">
        <f>IF(F207="NE",F207,IF(INDEX(K207:CP207,,MATCH(F207,K207:CP207,0)+3)&lt;&gt;0,INDEX(K207:CP207,,MATCH(F207,K207:CP207,0)+3),"ND"))</f>
        <v>ND</v>
      </c>
      <c r="J207" s="312" t="str">
        <f>IF(G207="NE",G207,IF(INDEX(K207:CQ207,,MATCH(G207,K207:CQ207,0)+3)&lt;&gt;0,INDEX(K207:CQ207,,MATCH(G207,K207:CQ207,0)+3),"ND"))</f>
        <v>ND</v>
      </c>
      <c r="K207" s="300" t="s">
        <v>3730</v>
      </c>
      <c r="L207" s="333">
        <v>45798</v>
      </c>
      <c r="M207" s="218" t="s">
        <v>9305</v>
      </c>
      <c r="N207" s="301" t="s">
        <v>5539</v>
      </c>
      <c r="O207" s="333">
        <v>45804</v>
      </c>
      <c r="P207" s="301"/>
      <c r="Q207" s="300" t="s">
        <v>3748</v>
      </c>
      <c r="R207" s="333">
        <v>45805</v>
      </c>
      <c r="S207" s="218" t="s">
        <v>9425</v>
      </c>
      <c r="T207" s="301"/>
      <c r="U207" s="333"/>
      <c r="V207" s="361"/>
      <c r="W207" s="301" t="s">
        <v>3748</v>
      </c>
      <c r="X207" s="333">
        <v>45924</v>
      </c>
      <c r="Y207" s="218" t="s">
        <v>10358</v>
      </c>
      <c r="Z207" s="301"/>
      <c r="AA207" s="333"/>
      <c r="AB207" s="301"/>
      <c r="AC207" s="300"/>
      <c r="AD207" s="333"/>
      <c r="AE207" s="218"/>
      <c r="AF207" s="301"/>
      <c r="AG207" s="301"/>
      <c r="AH207" s="301"/>
      <c r="AI207" s="301"/>
      <c r="AJ207" s="301"/>
      <c r="AK207" s="301"/>
      <c r="AL207" s="301"/>
      <c r="AM207" s="301"/>
      <c r="AN207" s="301"/>
      <c r="AO207" s="301"/>
      <c r="AP207" s="301"/>
      <c r="AQ207" s="301"/>
      <c r="AR207" s="301"/>
      <c r="AS207" s="301"/>
      <c r="AT207" s="301"/>
      <c r="AU207" s="301"/>
      <c r="AV207" s="301"/>
      <c r="AW207" s="301"/>
      <c r="AX207" s="301"/>
      <c r="AY207" s="301"/>
      <c r="AZ207" s="301"/>
    </row>
    <row r="208" spans="1:52" s="1108" customFormat="1" ht="25.5" x14ac:dyDescent="0.25">
      <c r="A208" s="1106" t="s">
        <v>8263</v>
      </c>
      <c r="B208" s="1091" t="str">
        <f t="shared" si="43"/>
        <v/>
      </c>
      <c r="C208" s="1091">
        <f t="shared" si="42"/>
        <v>1</v>
      </c>
      <c r="D208" s="1101" t="s">
        <v>9016</v>
      </c>
      <c r="E208" s="1102" t="s">
        <v>9035</v>
      </c>
      <c r="F208" s="1094">
        <f>IF(L208&lt;&gt;0,MAX(L208,R208,X208,AD208),"NE")</f>
        <v>45925</v>
      </c>
      <c r="G208" s="1095" t="str">
        <f t="shared" si="32"/>
        <v>A</v>
      </c>
      <c r="H208" s="1095" t="str">
        <f t="shared" si="30"/>
        <v>MR_DER-1232_25</v>
      </c>
      <c r="I208" s="1096" t="str">
        <f>IF(F208="NE",F208,IF(INDEX(K208:CP208,,MATCH(F208,K208:CP208,0)+3)&lt;&gt;0,INDEX(K208:CP208,,MATCH(F208,K208:CP208,0)+3),"ND"))</f>
        <v>ND</v>
      </c>
      <c r="J208" s="1096" t="str">
        <f>IF(G208="NE",G208,IF(INDEX(K208:CQ208,,MATCH(G208,K208:CQ208,0)+3)&lt;&gt;0,INDEX(K208:CQ208,,MATCH(G208,K208:CQ208,0)+3),"ND"))</f>
        <v>ND</v>
      </c>
      <c r="K208" s="1103" t="s">
        <v>3730</v>
      </c>
      <c r="L208" s="1104">
        <v>45749</v>
      </c>
      <c r="M208" s="974" t="s">
        <v>9036</v>
      </c>
      <c r="N208" s="1106" t="s">
        <v>5537</v>
      </c>
      <c r="O208" s="1104">
        <v>45776</v>
      </c>
      <c r="P208" s="1106"/>
      <c r="Q208" s="1103" t="s">
        <v>3748</v>
      </c>
      <c r="R208" s="1104">
        <v>45799</v>
      </c>
      <c r="S208" s="974" t="s">
        <v>9328</v>
      </c>
      <c r="T208" s="1106"/>
      <c r="U208" s="1104"/>
      <c r="V208" s="1118"/>
      <c r="W208" s="1108" t="s">
        <v>3748</v>
      </c>
      <c r="X208" s="1109">
        <v>45925</v>
      </c>
      <c r="Y208" s="974" t="s">
        <v>10399</v>
      </c>
      <c r="Z208" s="1106"/>
      <c r="AA208" s="1104"/>
      <c r="AB208" s="1106"/>
      <c r="AC208" s="1103"/>
      <c r="AD208" s="1104"/>
      <c r="AE208" s="974"/>
      <c r="AF208" s="1106"/>
      <c r="AG208" s="1106"/>
      <c r="AH208" s="1106"/>
      <c r="AI208" s="1106"/>
      <c r="AJ208" s="1106"/>
      <c r="AK208" s="1106"/>
      <c r="AL208" s="1106"/>
      <c r="AM208" s="1106"/>
      <c r="AN208" s="1106"/>
      <c r="AO208" s="1106"/>
      <c r="AP208" s="1106"/>
      <c r="AQ208" s="1106"/>
      <c r="AR208" s="1106"/>
      <c r="AS208" s="1106"/>
      <c r="AT208" s="1106"/>
      <c r="AU208" s="1106"/>
      <c r="AV208" s="1106"/>
      <c r="AW208" s="1106"/>
      <c r="AX208" s="1106"/>
      <c r="AY208" s="1106"/>
      <c r="AZ208" s="1106"/>
    </row>
    <row r="209" spans="1:52" s="1108" customFormat="1" ht="25.5" x14ac:dyDescent="0.25">
      <c r="A209" s="1106" t="s">
        <v>8263</v>
      </c>
      <c r="B209" s="1091" t="str">
        <f t="shared" si="43"/>
        <v/>
      </c>
      <c r="C209" s="1091">
        <f t="shared" si="42"/>
        <v>1</v>
      </c>
      <c r="D209" s="1101" t="s">
        <v>9016</v>
      </c>
      <c r="E209" s="1102" t="s">
        <v>9086</v>
      </c>
      <c r="F209" s="1094">
        <f>IF(L209&lt;&gt;0,MAX(L209,R209,X209,AD209),"NE")</f>
        <v>45925</v>
      </c>
      <c r="G209" s="1095" t="str">
        <f t="shared" si="32"/>
        <v>A</v>
      </c>
      <c r="H209" s="1095" t="str">
        <f t="shared" si="30"/>
        <v>MR_DER-1232_25</v>
      </c>
      <c r="I209" s="1096" t="str">
        <f t="shared" si="36"/>
        <v>ND</v>
      </c>
      <c r="J209" s="1096" t="str">
        <f t="shared" si="37"/>
        <v>ND</v>
      </c>
      <c r="K209" s="1103" t="s">
        <v>3730</v>
      </c>
      <c r="L209" s="1104">
        <v>45775</v>
      </c>
      <c r="M209" s="974" t="s">
        <v>9085</v>
      </c>
      <c r="N209" s="1106" t="s">
        <v>5537</v>
      </c>
      <c r="O209" s="1104">
        <v>45797</v>
      </c>
      <c r="P209" s="974" t="s">
        <v>9087</v>
      </c>
      <c r="Q209" s="1103" t="s">
        <v>3748</v>
      </c>
      <c r="R209" s="1104">
        <v>45799</v>
      </c>
      <c r="S209" s="974" t="s">
        <v>9328</v>
      </c>
      <c r="T209" s="1106"/>
      <c r="U209" s="1104"/>
      <c r="V209" s="1118"/>
      <c r="W209" s="1108" t="s">
        <v>3748</v>
      </c>
      <c r="X209" s="1109">
        <v>45925</v>
      </c>
      <c r="Y209" s="974" t="s">
        <v>10399</v>
      </c>
      <c r="Z209" s="1106"/>
      <c r="AA209" s="1104"/>
      <c r="AB209" s="1106"/>
      <c r="AC209" s="1103"/>
      <c r="AD209" s="1104"/>
      <c r="AE209" s="974"/>
      <c r="AF209" s="1106"/>
      <c r="AG209" s="1106"/>
      <c r="AH209" s="1106"/>
      <c r="AI209" s="1106"/>
      <c r="AJ209" s="1106"/>
      <c r="AK209" s="1106"/>
      <c r="AL209" s="1106"/>
      <c r="AM209" s="1106"/>
      <c r="AN209" s="1106"/>
      <c r="AO209" s="1106"/>
      <c r="AP209" s="1106"/>
      <c r="AQ209" s="1106"/>
      <c r="AR209" s="1106"/>
      <c r="AS209" s="1106"/>
      <c r="AT209" s="1106"/>
      <c r="AU209" s="1106"/>
      <c r="AV209" s="1106"/>
      <c r="AW209" s="1106"/>
      <c r="AX209" s="1106"/>
      <c r="AY209" s="1106"/>
      <c r="AZ209" s="1106"/>
    </row>
    <row r="210" spans="1:52" s="77" customFormat="1" x14ac:dyDescent="0.25">
      <c r="A210" s="318"/>
      <c r="B210" s="310" t="str">
        <f t="shared" si="43"/>
        <v/>
      </c>
      <c r="C210" s="310" t="str">
        <f t="shared" si="42"/>
        <v/>
      </c>
      <c r="D210" s="388"/>
      <c r="E210" s="318" t="s">
        <v>7526</v>
      </c>
      <c r="F210" s="319"/>
      <c r="G210" s="319"/>
      <c r="H210" s="319"/>
      <c r="I210" s="319"/>
      <c r="J210" s="319"/>
      <c r="K210" s="320"/>
      <c r="L210" s="320"/>
      <c r="M210" s="321"/>
      <c r="N210" s="322"/>
      <c r="O210" s="322"/>
      <c r="P210" s="322"/>
      <c r="Q210" s="320"/>
      <c r="R210" s="320"/>
      <c r="S210" s="321"/>
      <c r="T210" s="322"/>
      <c r="U210" s="322"/>
      <c r="V210" s="322"/>
      <c r="W210" s="320"/>
      <c r="X210" s="320"/>
      <c r="Y210" s="321"/>
      <c r="Z210" s="322"/>
      <c r="AA210" s="322"/>
      <c r="AB210" s="322"/>
      <c r="AC210" s="320"/>
      <c r="AD210" s="320"/>
      <c r="AE210" s="321"/>
      <c r="AF210" s="322"/>
      <c r="AG210" s="322"/>
      <c r="AH210" s="322"/>
      <c r="AI210" s="320"/>
      <c r="AJ210" s="320"/>
      <c r="AK210" s="321"/>
      <c r="AL210" s="322"/>
      <c r="AM210" s="322"/>
      <c r="AN210" s="322"/>
      <c r="AO210" s="320"/>
      <c r="AP210" s="320"/>
      <c r="AQ210" s="321"/>
      <c r="AR210" s="322"/>
      <c r="AS210" s="322"/>
      <c r="AT210" s="322"/>
      <c r="AU210" s="320"/>
      <c r="AV210" s="320"/>
      <c r="AW210" s="321"/>
      <c r="AX210" s="322"/>
      <c r="AY210" s="322"/>
      <c r="AZ210" s="322"/>
    </row>
    <row r="211" spans="1:52" s="77" customFormat="1" ht="25.5" x14ac:dyDescent="0.25">
      <c r="A211" s="310" t="s">
        <v>8263</v>
      </c>
      <c r="B211" s="310">
        <f t="shared" si="43"/>
        <v>1</v>
      </c>
      <c r="C211" s="310" t="str">
        <f t="shared" si="42"/>
        <v/>
      </c>
      <c r="D211" s="386" t="s">
        <v>8789</v>
      </c>
      <c r="E211" s="311" t="s">
        <v>4180</v>
      </c>
      <c r="F211" s="1018">
        <f>IF(L211&lt;&gt;0,MAX(L211,R211,X211,AD211,AJ211,AP211),"NE")</f>
        <v>45924</v>
      </c>
      <c r="G211" s="977" t="str">
        <f t="shared" si="32"/>
        <v>B</v>
      </c>
      <c r="H211" s="977" t="str">
        <f t="shared" ref="H211:H235" si="44">IF($F211="","",INDEX($K211:$FM211,1,MATCH($F211,$K211:$FM211,)+1))</f>
        <v>MR_DER-1219_25</v>
      </c>
      <c r="I211" s="1019" t="str">
        <f t="shared" ref="I211:I235" si="45">IF(F211="NE",F211,IF(INDEX(K211:CP211,,MATCH(F211,K211:CP211,0)+3)&lt;&gt;0,INDEX(K211:CP211,,MATCH(F211,K211:CP211,0)+3),"ND"))</f>
        <v>ND</v>
      </c>
      <c r="J211" s="1019" t="str">
        <f t="shared" ref="J211:J235" si="46">IF(G211="NE",G211,IF(INDEX(K211:CQ211,,MATCH(G211,K211:CQ211,0)+3)&lt;&gt;0,INDEX(K211:CQ211,,MATCH(G211,K211:CQ211,0)+3),"ND"))</f>
        <v>ND</v>
      </c>
      <c r="K211" s="313" t="s">
        <v>3730</v>
      </c>
      <c r="L211" s="314">
        <v>45373</v>
      </c>
      <c r="M211" s="1049" t="s">
        <v>7397</v>
      </c>
      <c r="N211" s="310" t="s">
        <v>5536</v>
      </c>
      <c r="O211" s="314">
        <v>45399</v>
      </c>
      <c r="P211" s="310"/>
      <c r="Q211" s="313" t="s">
        <v>3765</v>
      </c>
      <c r="R211" s="314">
        <v>45583</v>
      </c>
      <c r="S211" s="1048" t="s">
        <v>8360</v>
      </c>
      <c r="T211" s="310" t="s">
        <v>5537</v>
      </c>
      <c r="U211" s="314">
        <v>45618</v>
      </c>
      <c r="V211" s="310" t="s">
        <v>5839</v>
      </c>
      <c r="W211" s="313" t="s">
        <v>3748</v>
      </c>
      <c r="X211" s="314">
        <v>45630</v>
      </c>
      <c r="Y211" s="1050" t="s">
        <v>8822</v>
      </c>
      <c r="Z211" s="310" t="s">
        <v>6098</v>
      </c>
      <c r="AA211" s="314">
        <v>45642</v>
      </c>
      <c r="AB211" s="310"/>
      <c r="AC211" s="313" t="s">
        <v>5626</v>
      </c>
      <c r="AD211" s="314">
        <v>45791</v>
      </c>
      <c r="AE211" s="1050" t="s">
        <v>9195</v>
      </c>
      <c r="AF211" s="310" t="s">
        <v>5539</v>
      </c>
      <c r="AG211" s="310"/>
      <c r="AH211" s="310"/>
      <c r="AI211" s="310" t="s">
        <v>5811</v>
      </c>
      <c r="AJ211" s="314">
        <v>45804</v>
      </c>
      <c r="AK211" s="1050" t="s">
        <v>9422</v>
      </c>
      <c r="AL211" s="310"/>
      <c r="AM211" s="310"/>
      <c r="AN211" s="310"/>
      <c r="AO211" s="310" t="s">
        <v>5811</v>
      </c>
      <c r="AP211" s="314">
        <v>45924</v>
      </c>
      <c r="AQ211" s="218" t="s">
        <v>10358</v>
      </c>
      <c r="AR211" s="310"/>
      <c r="AS211" s="310"/>
      <c r="AT211" s="310"/>
      <c r="AU211" s="310"/>
      <c r="AV211" s="310"/>
      <c r="AW211" s="310"/>
      <c r="AX211" s="310"/>
      <c r="AY211" s="310"/>
      <c r="AZ211" s="310"/>
    </row>
    <row r="212" spans="1:52" s="77" customFormat="1" ht="25.5" x14ac:dyDescent="0.25">
      <c r="A212" s="310" t="s">
        <v>8263</v>
      </c>
      <c r="B212" s="310">
        <f t="shared" si="43"/>
        <v>1</v>
      </c>
      <c r="C212" s="310" t="str">
        <f t="shared" si="42"/>
        <v/>
      </c>
      <c r="D212" s="386" t="s">
        <v>8789</v>
      </c>
      <c r="E212" s="311" t="s">
        <v>9686</v>
      </c>
      <c r="F212" s="1018">
        <f>IF(L212&lt;&gt;0,MAX(L212,R212,X212,AD212,AJ212),"NE")</f>
        <v>45924</v>
      </c>
      <c r="G212" s="977" t="str">
        <f t="shared" si="32"/>
        <v>A</v>
      </c>
      <c r="H212" s="977" t="str">
        <f t="shared" si="44"/>
        <v>MR_DER-1219_25</v>
      </c>
      <c r="I212" s="1019" t="str">
        <f t="shared" si="45"/>
        <v>ND</v>
      </c>
      <c r="J212" s="1019" t="str">
        <f t="shared" si="46"/>
        <v>ND</v>
      </c>
      <c r="K212" s="313" t="s">
        <v>3730</v>
      </c>
      <c r="L212" s="314">
        <v>45867</v>
      </c>
      <c r="M212" s="218" t="s">
        <v>9685</v>
      </c>
      <c r="N212" s="310" t="s">
        <v>5539</v>
      </c>
      <c r="O212" s="314">
        <v>45877</v>
      </c>
      <c r="P212" s="310"/>
      <c r="Q212" s="313" t="s">
        <v>3748</v>
      </c>
      <c r="R212" s="314">
        <v>45880</v>
      </c>
      <c r="S212" s="218" t="s">
        <v>9732</v>
      </c>
      <c r="T212" s="310"/>
      <c r="U212" s="314"/>
      <c r="V212" s="310"/>
      <c r="W212" s="310" t="s">
        <v>3748</v>
      </c>
      <c r="X212" s="314">
        <v>45924</v>
      </c>
      <c r="Y212" s="218" t="s">
        <v>10358</v>
      </c>
      <c r="Z212" s="310"/>
      <c r="AA212" s="314"/>
      <c r="AB212" s="310"/>
      <c r="AC212" s="313"/>
      <c r="AD212" s="314"/>
      <c r="AE212" s="1050"/>
      <c r="AF212" s="310"/>
      <c r="AG212" s="310"/>
      <c r="AH212" s="310"/>
      <c r="AI212" s="310"/>
      <c r="AJ212" s="314"/>
      <c r="AK212" s="1050"/>
      <c r="AL212" s="310"/>
      <c r="AM212" s="310"/>
      <c r="AN212" s="310"/>
      <c r="AO212" s="310"/>
      <c r="AP212" s="310"/>
      <c r="AQ212" s="310"/>
      <c r="AR212" s="310"/>
      <c r="AS212" s="310"/>
      <c r="AT212" s="310"/>
      <c r="AU212" s="310"/>
      <c r="AV212" s="310"/>
      <c r="AW212" s="310"/>
      <c r="AX212" s="310"/>
      <c r="AY212" s="310"/>
      <c r="AZ212" s="310"/>
    </row>
    <row r="213" spans="1:52" s="77" customFormat="1" ht="25.5" x14ac:dyDescent="0.25">
      <c r="A213" s="310" t="s">
        <v>8263</v>
      </c>
      <c r="B213" s="310">
        <f t="shared" si="43"/>
        <v>1</v>
      </c>
      <c r="C213" s="310" t="str">
        <f t="shared" si="42"/>
        <v/>
      </c>
      <c r="D213" s="386" t="s">
        <v>8790</v>
      </c>
      <c r="E213" s="311" t="s">
        <v>4181</v>
      </c>
      <c r="F213" s="1018">
        <f t="shared" ref="F213:F234" si="47">IF(L213&lt;&gt;0,MAX(L213,R213,X213,AD213,AJ213),"NE")</f>
        <v>45800</v>
      </c>
      <c r="G213" s="977" t="str">
        <f t="shared" si="32"/>
        <v>A</v>
      </c>
      <c r="H213" s="1046" t="str">
        <f t="shared" si="44"/>
        <v>MR_DER-1020_25</v>
      </c>
      <c r="I213" s="1019" t="str">
        <f t="shared" si="45"/>
        <v>ND</v>
      </c>
      <c r="J213" s="1019" t="str">
        <f t="shared" si="46"/>
        <v>ND</v>
      </c>
      <c r="K213" s="313" t="s">
        <v>3730</v>
      </c>
      <c r="L213" s="314">
        <v>45373</v>
      </c>
      <c r="M213" s="1049" t="s">
        <v>7397</v>
      </c>
      <c r="N213" s="310" t="s">
        <v>5536</v>
      </c>
      <c r="O213" s="314">
        <v>45399</v>
      </c>
      <c r="P213" s="310"/>
      <c r="Q213" s="313" t="s">
        <v>3765</v>
      </c>
      <c r="R213" s="314">
        <v>45583</v>
      </c>
      <c r="S213" s="1048" t="s">
        <v>8360</v>
      </c>
      <c r="T213" s="310" t="s">
        <v>5537</v>
      </c>
      <c r="U213" s="314">
        <v>45618</v>
      </c>
      <c r="V213" s="310" t="s">
        <v>5839</v>
      </c>
      <c r="W213" s="313" t="s">
        <v>3748</v>
      </c>
      <c r="X213" s="314">
        <v>45630</v>
      </c>
      <c r="Y213" s="1050" t="s">
        <v>8822</v>
      </c>
      <c r="Z213" s="310"/>
      <c r="AA213" s="310"/>
      <c r="AB213" s="310"/>
      <c r="AC213" s="313" t="s">
        <v>3748</v>
      </c>
      <c r="AD213" s="314">
        <v>45791</v>
      </c>
      <c r="AE213" s="1050" t="s">
        <v>9195</v>
      </c>
      <c r="AF213" s="310"/>
      <c r="AG213" s="310"/>
      <c r="AH213" s="310"/>
      <c r="AI213" s="310" t="s">
        <v>3748</v>
      </c>
      <c r="AJ213" s="314">
        <v>45800</v>
      </c>
      <c r="AK213" s="1050" t="s">
        <v>9392</v>
      </c>
      <c r="AL213" s="310"/>
      <c r="AM213" s="310"/>
      <c r="AN213" s="310"/>
      <c r="AO213" s="310"/>
      <c r="AP213" s="310"/>
      <c r="AQ213" s="310"/>
      <c r="AR213" s="310"/>
      <c r="AS213" s="310"/>
      <c r="AT213" s="310"/>
      <c r="AU213" s="310"/>
      <c r="AV213" s="310"/>
      <c r="AW213" s="310"/>
      <c r="AX213" s="310"/>
      <c r="AY213" s="310"/>
      <c r="AZ213" s="310"/>
    </row>
    <row r="214" spans="1:52" s="77" customFormat="1" ht="25.5" x14ac:dyDescent="0.25">
      <c r="A214" s="310" t="s">
        <v>8263</v>
      </c>
      <c r="B214" s="310">
        <f t="shared" si="43"/>
        <v>1</v>
      </c>
      <c r="C214" s="310" t="str">
        <f t="shared" si="42"/>
        <v/>
      </c>
      <c r="D214" s="386" t="s">
        <v>8790</v>
      </c>
      <c r="E214" s="311" t="s">
        <v>4182</v>
      </c>
      <c r="F214" s="1018">
        <f t="shared" si="47"/>
        <v>45800</v>
      </c>
      <c r="G214" s="977" t="str">
        <f t="shared" si="32"/>
        <v>A</v>
      </c>
      <c r="H214" s="1046" t="str">
        <f t="shared" si="44"/>
        <v>MR_DER-1020_25</v>
      </c>
      <c r="I214" s="1019" t="str">
        <f t="shared" si="45"/>
        <v>ND</v>
      </c>
      <c r="J214" s="1019" t="str">
        <f t="shared" si="46"/>
        <v>ND</v>
      </c>
      <c r="K214" s="313" t="s">
        <v>3730</v>
      </c>
      <c r="L214" s="314">
        <v>45373</v>
      </c>
      <c r="M214" s="1049" t="s">
        <v>7397</v>
      </c>
      <c r="N214" s="310" t="s">
        <v>5536</v>
      </c>
      <c r="O214" s="314">
        <v>45399</v>
      </c>
      <c r="P214" s="310"/>
      <c r="Q214" s="313" t="s">
        <v>3765</v>
      </c>
      <c r="R214" s="314">
        <v>45583</v>
      </c>
      <c r="S214" s="1048" t="s">
        <v>8360</v>
      </c>
      <c r="T214" s="310" t="s">
        <v>5537</v>
      </c>
      <c r="U214" s="314">
        <v>45618</v>
      </c>
      <c r="V214" s="310" t="s">
        <v>5839</v>
      </c>
      <c r="W214" s="313" t="s">
        <v>3748</v>
      </c>
      <c r="X214" s="314">
        <v>45630</v>
      </c>
      <c r="Y214" s="1050" t="s">
        <v>8822</v>
      </c>
      <c r="Z214" s="310"/>
      <c r="AA214" s="310"/>
      <c r="AB214" s="310"/>
      <c r="AC214" s="313" t="s">
        <v>3748</v>
      </c>
      <c r="AD214" s="314">
        <v>45791</v>
      </c>
      <c r="AE214" s="1050" t="s">
        <v>9195</v>
      </c>
      <c r="AF214" s="310"/>
      <c r="AG214" s="310"/>
      <c r="AH214" s="310"/>
      <c r="AI214" s="310" t="s">
        <v>3748</v>
      </c>
      <c r="AJ214" s="314">
        <v>45800</v>
      </c>
      <c r="AK214" s="1050" t="s">
        <v>9392</v>
      </c>
      <c r="AL214" s="310"/>
      <c r="AM214" s="310"/>
      <c r="AN214" s="310"/>
      <c r="AO214" s="310"/>
      <c r="AP214" s="310"/>
      <c r="AQ214" s="310"/>
      <c r="AR214" s="310"/>
      <c r="AS214" s="310"/>
      <c r="AT214" s="310"/>
      <c r="AU214" s="310"/>
      <c r="AV214" s="310"/>
      <c r="AW214" s="310"/>
      <c r="AX214" s="310"/>
      <c r="AY214" s="310"/>
      <c r="AZ214" s="310"/>
    </row>
    <row r="215" spans="1:52" s="77" customFormat="1" ht="25.5" x14ac:dyDescent="0.25">
      <c r="A215" s="310" t="s">
        <v>8263</v>
      </c>
      <c r="B215" s="310">
        <f t="shared" si="43"/>
        <v>1</v>
      </c>
      <c r="C215" s="310" t="str">
        <f t="shared" si="42"/>
        <v/>
      </c>
      <c r="D215" s="386" t="s">
        <v>8790</v>
      </c>
      <c r="E215" s="311" t="s">
        <v>4183</v>
      </c>
      <c r="F215" s="1018">
        <f t="shared" si="47"/>
        <v>45800</v>
      </c>
      <c r="G215" s="977" t="str">
        <f t="shared" si="32"/>
        <v>A</v>
      </c>
      <c r="H215" s="1046" t="str">
        <f t="shared" si="44"/>
        <v>MR_DER-1020_25</v>
      </c>
      <c r="I215" s="1019" t="str">
        <f t="shared" si="45"/>
        <v>ND</v>
      </c>
      <c r="J215" s="1019" t="str">
        <f t="shared" si="46"/>
        <v>ND</v>
      </c>
      <c r="K215" s="313" t="s">
        <v>3730</v>
      </c>
      <c r="L215" s="314">
        <v>45373</v>
      </c>
      <c r="M215" s="1049" t="s">
        <v>7397</v>
      </c>
      <c r="N215" s="310" t="s">
        <v>5536</v>
      </c>
      <c r="O215" s="314">
        <v>45399</v>
      </c>
      <c r="P215" s="310"/>
      <c r="Q215" s="313" t="s">
        <v>3765</v>
      </c>
      <c r="R215" s="314">
        <v>45583</v>
      </c>
      <c r="S215" s="1048" t="s">
        <v>8360</v>
      </c>
      <c r="T215" s="310" t="s">
        <v>5537</v>
      </c>
      <c r="U215" s="314">
        <v>45618</v>
      </c>
      <c r="V215" s="310" t="s">
        <v>5839</v>
      </c>
      <c r="W215" s="313" t="s">
        <v>3748</v>
      </c>
      <c r="X215" s="314">
        <v>45630</v>
      </c>
      <c r="Y215" s="1050" t="s">
        <v>8822</v>
      </c>
      <c r="Z215" s="310"/>
      <c r="AA215" s="310"/>
      <c r="AB215" s="310"/>
      <c r="AC215" s="313" t="s">
        <v>3748</v>
      </c>
      <c r="AD215" s="314">
        <v>45791</v>
      </c>
      <c r="AE215" s="1050" t="s">
        <v>9195</v>
      </c>
      <c r="AF215" s="310"/>
      <c r="AG215" s="310"/>
      <c r="AH215" s="310"/>
      <c r="AI215" s="310" t="s">
        <v>3748</v>
      </c>
      <c r="AJ215" s="314">
        <v>45800</v>
      </c>
      <c r="AK215" s="1050" t="s">
        <v>9392</v>
      </c>
      <c r="AL215" s="310"/>
      <c r="AM215" s="310"/>
      <c r="AN215" s="310"/>
      <c r="AO215" s="310"/>
      <c r="AP215" s="310"/>
      <c r="AQ215" s="310"/>
      <c r="AR215" s="310"/>
      <c r="AS215" s="310"/>
      <c r="AT215" s="310"/>
      <c r="AU215" s="310"/>
      <c r="AV215" s="310"/>
      <c r="AW215" s="310"/>
      <c r="AX215" s="310"/>
      <c r="AY215" s="310"/>
      <c r="AZ215" s="310"/>
    </row>
    <row r="216" spans="1:52" s="77" customFormat="1" ht="25.5" x14ac:dyDescent="0.25">
      <c r="A216" s="310" t="s">
        <v>8263</v>
      </c>
      <c r="B216" s="310">
        <f t="shared" si="43"/>
        <v>1</v>
      </c>
      <c r="C216" s="310" t="str">
        <f t="shared" si="42"/>
        <v/>
      </c>
      <c r="D216" s="386" t="s">
        <v>8790</v>
      </c>
      <c r="E216" s="311" t="s">
        <v>4184</v>
      </c>
      <c r="F216" s="1018">
        <f>IF(L216&lt;&gt;0,MAX(L216,R216,X216,AD216,AJ216,AP216),"NE")</f>
        <v>45924</v>
      </c>
      <c r="G216" s="977" t="str">
        <f t="shared" si="32"/>
        <v>B</v>
      </c>
      <c r="H216" s="977" t="str">
        <f t="shared" si="44"/>
        <v>MR_DER-1219_25</v>
      </c>
      <c r="I216" s="1019" t="str">
        <f t="shared" si="45"/>
        <v>ND</v>
      </c>
      <c r="J216" s="1019" t="str">
        <f t="shared" si="46"/>
        <v>ND</v>
      </c>
      <c r="K216" s="313" t="s">
        <v>3730</v>
      </c>
      <c r="L216" s="314">
        <v>45373</v>
      </c>
      <c r="M216" s="1049" t="s">
        <v>7397</v>
      </c>
      <c r="N216" s="310" t="s">
        <v>5536</v>
      </c>
      <c r="O216" s="314">
        <v>45399</v>
      </c>
      <c r="P216" s="310"/>
      <c r="Q216" s="313" t="s">
        <v>3765</v>
      </c>
      <c r="R216" s="314">
        <v>45583</v>
      </c>
      <c r="S216" s="1048" t="s">
        <v>8360</v>
      </c>
      <c r="T216" s="310" t="s">
        <v>5537</v>
      </c>
      <c r="U216" s="314">
        <v>45618</v>
      </c>
      <c r="V216" s="310" t="s">
        <v>5839</v>
      </c>
      <c r="W216" s="313" t="s">
        <v>3748</v>
      </c>
      <c r="X216" s="314">
        <v>45630</v>
      </c>
      <c r="Y216" s="1050" t="s">
        <v>8822</v>
      </c>
      <c r="Z216" s="310" t="s">
        <v>6098</v>
      </c>
      <c r="AA216" s="314">
        <v>45642</v>
      </c>
      <c r="AB216" s="310"/>
      <c r="AC216" s="313" t="s">
        <v>5626</v>
      </c>
      <c r="AD216" s="314">
        <v>45791</v>
      </c>
      <c r="AE216" s="1050" t="s">
        <v>9195</v>
      </c>
      <c r="AF216" s="310" t="s">
        <v>5539</v>
      </c>
      <c r="AG216" s="310"/>
      <c r="AH216" s="310"/>
      <c r="AI216" s="310" t="s">
        <v>5811</v>
      </c>
      <c r="AJ216" s="314">
        <v>45804</v>
      </c>
      <c r="AK216" s="1050" t="s">
        <v>9422</v>
      </c>
      <c r="AL216" s="310"/>
      <c r="AM216" s="310"/>
      <c r="AN216" s="310"/>
      <c r="AO216" s="310" t="s">
        <v>5811</v>
      </c>
      <c r="AP216" s="314">
        <v>45924</v>
      </c>
      <c r="AQ216" s="218" t="s">
        <v>10358</v>
      </c>
      <c r="AR216" s="310"/>
      <c r="AS216" s="310"/>
      <c r="AT216" s="310"/>
      <c r="AU216" s="310"/>
      <c r="AV216" s="310"/>
      <c r="AW216" s="310"/>
      <c r="AX216" s="310"/>
      <c r="AY216" s="310"/>
      <c r="AZ216" s="310"/>
    </row>
    <row r="217" spans="1:52" s="77" customFormat="1" ht="25.5" x14ac:dyDescent="0.25">
      <c r="A217" s="310" t="s">
        <v>8263</v>
      </c>
      <c r="B217" s="310">
        <f t="shared" si="43"/>
        <v>1</v>
      </c>
      <c r="C217" s="310" t="str">
        <f t="shared" si="42"/>
        <v/>
      </c>
      <c r="D217" s="386" t="s">
        <v>8790</v>
      </c>
      <c r="E217" s="311" t="s">
        <v>7393</v>
      </c>
      <c r="F217" s="1018">
        <f>IF(L217&lt;&gt;0,MAX(L217,R217,X217,AD217,AJ217,AP217),"NE")</f>
        <v>45924</v>
      </c>
      <c r="G217" s="977" t="str">
        <f t="shared" si="32"/>
        <v>B</v>
      </c>
      <c r="H217" s="977" t="str">
        <f t="shared" si="44"/>
        <v>MR_DER-1219_25</v>
      </c>
      <c r="I217" s="1019" t="str">
        <f t="shared" si="45"/>
        <v>ND</v>
      </c>
      <c r="J217" s="1019" t="str">
        <f t="shared" si="46"/>
        <v>ND</v>
      </c>
      <c r="K217" s="313" t="s">
        <v>3730</v>
      </c>
      <c r="L217" s="314">
        <v>45373</v>
      </c>
      <c r="M217" s="1049" t="s">
        <v>7397</v>
      </c>
      <c r="N217" s="310" t="s">
        <v>5536</v>
      </c>
      <c r="O217" s="314">
        <v>45399</v>
      </c>
      <c r="P217" s="310"/>
      <c r="Q217" s="313" t="s">
        <v>3765</v>
      </c>
      <c r="R217" s="314">
        <v>45583</v>
      </c>
      <c r="S217" s="1048" t="s">
        <v>8360</v>
      </c>
      <c r="T217" s="310" t="s">
        <v>5537</v>
      </c>
      <c r="U217" s="314">
        <v>45618</v>
      </c>
      <c r="V217" s="310" t="s">
        <v>5839</v>
      </c>
      <c r="W217" s="313" t="s">
        <v>3748</v>
      </c>
      <c r="X217" s="314">
        <v>45630</v>
      </c>
      <c r="Y217" s="1050" t="s">
        <v>8822</v>
      </c>
      <c r="Z217" s="310" t="s">
        <v>6098</v>
      </c>
      <c r="AA217" s="314">
        <v>45642</v>
      </c>
      <c r="AB217" s="310"/>
      <c r="AC217" s="313" t="s">
        <v>5626</v>
      </c>
      <c r="AD217" s="314">
        <v>45791</v>
      </c>
      <c r="AE217" s="1050" t="s">
        <v>9195</v>
      </c>
      <c r="AF217" s="310" t="s">
        <v>5537</v>
      </c>
      <c r="AG217" s="310"/>
      <c r="AH217" s="310"/>
      <c r="AI217" s="310" t="s">
        <v>5811</v>
      </c>
      <c r="AJ217" s="314">
        <v>45804</v>
      </c>
      <c r="AK217" s="1050" t="s">
        <v>9422</v>
      </c>
      <c r="AL217" s="310"/>
      <c r="AM217" s="310"/>
      <c r="AN217" s="310"/>
      <c r="AO217" s="310" t="s">
        <v>5811</v>
      </c>
      <c r="AP217" s="314">
        <v>45924</v>
      </c>
      <c r="AQ217" s="218" t="s">
        <v>10358</v>
      </c>
      <c r="AR217" s="310"/>
      <c r="AS217" s="310"/>
      <c r="AT217" s="310"/>
      <c r="AU217" s="310"/>
      <c r="AV217" s="310"/>
      <c r="AW217" s="310"/>
      <c r="AX217" s="310"/>
      <c r="AY217" s="310"/>
      <c r="AZ217" s="310"/>
    </row>
    <row r="218" spans="1:52" s="77" customFormat="1" ht="38.25" x14ac:dyDescent="0.25">
      <c r="A218" s="310" t="s">
        <v>8263</v>
      </c>
      <c r="B218" s="310">
        <f t="shared" si="43"/>
        <v>1</v>
      </c>
      <c r="C218" s="310" t="str">
        <f t="shared" si="42"/>
        <v/>
      </c>
      <c r="D218" s="386" t="s">
        <v>8791</v>
      </c>
      <c r="E218" s="311" t="s">
        <v>4185</v>
      </c>
      <c r="F218" s="1018">
        <f>IF(L218&lt;&gt;0,MAX(L218,R218,X218,AD218,AJ218,AP218),"NE")</f>
        <v>45924</v>
      </c>
      <c r="G218" s="977" t="str">
        <f t="shared" si="32"/>
        <v>B</v>
      </c>
      <c r="H218" s="977" t="str">
        <f t="shared" si="44"/>
        <v>MR_DER-1219_25</v>
      </c>
      <c r="I218" s="1019" t="str">
        <f t="shared" si="45"/>
        <v>ND</v>
      </c>
      <c r="J218" s="1019" t="str">
        <f t="shared" si="46"/>
        <v>ND</v>
      </c>
      <c r="K218" s="313" t="s">
        <v>3730</v>
      </c>
      <c r="L218" s="314">
        <v>45373</v>
      </c>
      <c r="M218" s="1049" t="s">
        <v>7397</v>
      </c>
      <c r="N218" s="310" t="s">
        <v>5536</v>
      </c>
      <c r="O218" s="314">
        <v>45399</v>
      </c>
      <c r="P218" s="310"/>
      <c r="Q218" s="313" t="s">
        <v>3765</v>
      </c>
      <c r="R218" s="314">
        <v>45583</v>
      </c>
      <c r="S218" s="1048" t="s">
        <v>8360</v>
      </c>
      <c r="T218" s="310" t="s">
        <v>5537</v>
      </c>
      <c r="U218" s="314">
        <v>45618</v>
      </c>
      <c r="V218" s="310" t="s">
        <v>5839</v>
      </c>
      <c r="W218" s="313" t="s">
        <v>3748</v>
      </c>
      <c r="X218" s="314">
        <v>45630</v>
      </c>
      <c r="Y218" s="1050" t="s">
        <v>8822</v>
      </c>
      <c r="Z218" s="310" t="s">
        <v>6098</v>
      </c>
      <c r="AA218" s="314">
        <v>45642</v>
      </c>
      <c r="AB218" s="310"/>
      <c r="AC218" s="313" t="s">
        <v>5626</v>
      </c>
      <c r="AD218" s="314">
        <v>45791</v>
      </c>
      <c r="AE218" s="1050" t="s">
        <v>9195</v>
      </c>
      <c r="AF218" s="310" t="s">
        <v>5539</v>
      </c>
      <c r="AG218" s="310"/>
      <c r="AH218" s="310"/>
      <c r="AI218" s="310" t="s">
        <v>5811</v>
      </c>
      <c r="AJ218" s="314">
        <v>45804</v>
      </c>
      <c r="AK218" s="1050" t="s">
        <v>9422</v>
      </c>
      <c r="AL218" s="310"/>
      <c r="AM218" s="310"/>
      <c r="AN218" s="310"/>
      <c r="AO218" s="310" t="s">
        <v>5811</v>
      </c>
      <c r="AP218" s="314">
        <v>45924</v>
      </c>
      <c r="AQ218" s="218" t="s">
        <v>10358</v>
      </c>
      <c r="AR218" s="310"/>
      <c r="AS218" s="310"/>
      <c r="AT218" s="310"/>
      <c r="AU218" s="310"/>
      <c r="AV218" s="310"/>
      <c r="AW218" s="310"/>
      <c r="AX218" s="310"/>
      <c r="AY218" s="310"/>
      <c r="AZ218" s="310"/>
    </row>
    <row r="219" spans="1:52" s="77" customFormat="1" ht="38.25" x14ac:dyDescent="0.25">
      <c r="A219" s="310" t="s">
        <v>8263</v>
      </c>
      <c r="B219" s="310">
        <f t="shared" si="43"/>
        <v>1</v>
      </c>
      <c r="C219" s="310" t="str">
        <f t="shared" si="42"/>
        <v/>
      </c>
      <c r="D219" s="386" t="s">
        <v>8791</v>
      </c>
      <c r="E219" s="311" t="s">
        <v>4186</v>
      </c>
      <c r="F219" s="1018">
        <f>IF(L219&lt;&gt;0,MAX(L219,R219,X219,AD219,AJ219,AP219),"NE")</f>
        <v>45924</v>
      </c>
      <c r="G219" s="977" t="str">
        <f t="shared" si="32"/>
        <v>B</v>
      </c>
      <c r="H219" s="977" t="str">
        <f t="shared" si="44"/>
        <v>MR_DER-1219_25</v>
      </c>
      <c r="I219" s="1019" t="str">
        <f t="shared" si="45"/>
        <v>ND</v>
      </c>
      <c r="J219" s="1019" t="str">
        <f t="shared" si="46"/>
        <v>ND</v>
      </c>
      <c r="K219" s="313" t="s">
        <v>3730</v>
      </c>
      <c r="L219" s="314">
        <v>45373</v>
      </c>
      <c r="M219" s="1049" t="s">
        <v>7397</v>
      </c>
      <c r="N219" s="310" t="s">
        <v>5536</v>
      </c>
      <c r="O219" s="314">
        <v>45399</v>
      </c>
      <c r="P219" s="310"/>
      <c r="Q219" s="313" t="s">
        <v>3765</v>
      </c>
      <c r="R219" s="314">
        <v>45583</v>
      </c>
      <c r="S219" s="1048" t="s">
        <v>8360</v>
      </c>
      <c r="T219" s="310" t="s">
        <v>5537</v>
      </c>
      <c r="U219" s="314">
        <v>45618</v>
      </c>
      <c r="V219" s="310" t="s">
        <v>5839</v>
      </c>
      <c r="W219" s="313" t="s">
        <v>3748</v>
      </c>
      <c r="X219" s="314">
        <v>45630</v>
      </c>
      <c r="Y219" s="1050" t="s">
        <v>8822</v>
      </c>
      <c r="Z219" s="310" t="s">
        <v>6098</v>
      </c>
      <c r="AA219" s="314">
        <v>45643</v>
      </c>
      <c r="AB219" s="310"/>
      <c r="AC219" s="313" t="s">
        <v>5626</v>
      </c>
      <c r="AD219" s="314">
        <v>45791</v>
      </c>
      <c r="AE219" s="1050" t="s">
        <v>9195</v>
      </c>
      <c r="AF219" s="310" t="s">
        <v>5539</v>
      </c>
      <c r="AG219" s="310"/>
      <c r="AH219" s="310"/>
      <c r="AI219" s="310" t="s">
        <v>5811</v>
      </c>
      <c r="AJ219" s="314">
        <v>45804</v>
      </c>
      <c r="AK219" s="1050" t="s">
        <v>9422</v>
      </c>
      <c r="AL219" s="310"/>
      <c r="AM219" s="310"/>
      <c r="AN219" s="310"/>
      <c r="AO219" s="310" t="s">
        <v>5811</v>
      </c>
      <c r="AP219" s="314">
        <v>45924</v>
      </c>
      <c r="AQ219" s="218" t="s">
        <v>10358</v>
      </c>
      <c r="AR219" s="310"/>
      <c r="AS219" s="310"/>
      <c r="AT219" s="310"/>
      <c r="AU219" s="310"/>
      <c r="AV219" s="310"/>
      <c r="AW219" s="310"/>
      <c r="AX219" s="310"/>
      <c r="AY219" s="310"/>
      <c r="AZ219" s="310"/>
    </row>
    <row r="220" spans="1:52" s="77" customFormat="1" ht="38.25" x14ac:dyDescent="0.25">
      <c r="A220" s="310" t="s">
        <v>8263</v>
      </c>
      <c r="B220" s="310">
        <f t="shared" si="43"/>
        <v>1</v>
      </c>
      <c r="C220" s="310" t="str">
        <f t="shared" si="42"/>
        <v/>
      </c>
      <c r="D220" s="386" t="s">
        <v>8791</v>
      </c>
      <c r="E220" s="311" t="s">
        <v>7394</v>
      </c>
      <c r="F220" s="1018">
        <f>IF(L220&lt;&gt;0,MAX(L220,R220,X220,AD220,AJ220,AP220),"NE")</f>
        <v>45924</v>
      </c>
      <c r="G220" s="977" t="str">
        <f t="shared" si="32"/>
        <v>B</v>
      </c>
      <c r="H220" s="977" t="str">
        <f t="shared" si="44"/>
        <v>MR_DER-1219_25</v>
      </c>
      <c r="I220" s="1019" t="str">
        <f t="shared" si="45"/>
        <v>ND</v>
      </c>
      <c r="J220" s="1019" t="str">
        <f t="shared" si="46"/>
        <v>ND</v>
      </c>
      <c r="K220" s="313" t="s">
        <v>3730</v>
      </c>
      <c r="L220" s="314">
        <v>45373</v>
      </c>
      <c r="M220" s="1049" t="s">
        <v>7397</v>
      </c>
      <c r="N220" s="310" t="s">
        <v>5536</v>
      </c>
      <c r="O220" s="314">
        <v>45399</v>
      </c>
      <c r="P220" s="310"/>
      <c r="Q220" s="313" t="s">
        <v>3765</v>
      </c>
      <c r="R220" s="314">
        <v>45583</v>
      </c>
      <c r="S220" s="1048" t="s">
        <v>8360</v>
      </c>
      <c r="T220" s="310" t="s">
        <v>5537</v>
      </c>
      <c r="U220" s="314">
        <v>45618</v>
      </c>
      <c r="V220" s="310" t="s">
        <v>5839</v>
      </c>
      <c r="W220" s="313" t="s">
        <v>3748</v>
      </c>
      <c r="X220" s="314">
        <v>45630</v>
      </c>
      <c r="Y220" s="1050" t="s">
        <v>8822</v>
      </c>
      <c r="Z220" s="310" t="s">
        <v>6098</v>
      </c>
      <c r="AA220" s="314">
        <v>45642</v>
      </c>
      <c r="AB220" s="310"/>
      <c r="AC220" s="313" t="s">
        <v>5626</v>
      </c>
      <c r="AD220" s="314">
        <v>45791</v>
      </c>
      <c r="AE220" s="1050" t="s">
        <v>9195</v>
      </c>
      <c r="AF220" s="310" t="s">
        <v>5539</v>
      </c>
      <c r="AG220" s="310"/>
      <c r="AH220" s="310"/>
      <c r="AI220" s="310" t="s">
        <v>5811</v>
      </c>
      <c r="AJ220" s="314">
        <v>45804</v>
      </c>
      <c r="AK220" s="1050" t="s">
        <v>9422</v>
      </c>
      <c r="AL220" s="310"/>
      <c r="AM220" s="310"/>
      <c r="AN220" s="310"/>
      <c r="AO220" s="310" t="s">
        <v>5811</v>
      </c>
      <c r="AP220" s="314">
        <v>45924</v>
      </c>
      <c r="AQ220" s="218" t="s">
        <v>10358</v>
      </c>
      <c r="AR220" s="310"/>
      <c r="AS220" s="310"/>
      <c r="AT220" s="310"/>
      <c r="AU220" s="310"/>
      <c r="AV220" s="310"/>
      <c r="AW220" s="310"/>
      <c r="AX220" s="310"/>
      <c r="AY220" s="310"/>
      <c r="AZ220" s="310"/>
    </row>
    <row r="221" spans="1:52" s="77" customFormat="1" ht="25.5" x14ac:dyDescent="0.25">
      <c r="A221" s="310" t="s">
        <v>8263</v>
      </c>
      <c r="B221" s="310">
        <f t="shared" si="43"/>
        <v>1</v>
      </c>
      <c r="C221" s="310" t="str">
        <f t="shared" si="42"/>
        <v/>
      </c>
      <c r="D221" s="386" t="s">
        <v>8792</v>
      </c>
      <c r="E221" s="311" t="s">
        <v>4187</v>
      </c>
      <c r="F221" s="1018">
        <f t="shared" si="47"/>
        <v>45800</v>
      </c>
      <c r="G221" s="977" t="str">
        <f t="shared" si="32"/>
        <v>A</v>
      </c>
      <c r="H221" s="1046" t="str">
        <f t="shared" si="44"/>
        <v>MR_DER-1020_25</v>
      </c>
      <c r="I221" s="1019" t="str">
        <f t="shared" si="45"/>
        <v>ND</v>
      </c>
      <c r="J221" s="1019" t="str">
        <f t="shared" si="46"/>
        <v>ND</v>
      </c>
      <c r="K221" s="313" t="s">
        <v>3730</v>
      </c>
      <c r="L221" s="314">
        <v>45373</v>
      </c>
      <c r="M221" s="1049" t="s">
        <v>7397</v>
      </c>
      <c r="N221" s="310" t="s">
        <v>5536</v>
      </c>
      <c r="O221" s="314">
        <v>45399</v>
      </c>
      <c r="P221" s="310"/>
      <c r="Q221" s="313" t="s">
        <v>3765</v>
      </c>
      <c r="R221" s="314">
        <v>45583</v>
      </c>
      <c r="S221" s="1048" t="s">
        <v>8360</v>
      </c>
      <c r="T221" s="310" t="s">
        <v>5537</v>
      </c>
      <c r="U221" s="314">
        <v>45618</v>
      </c>
      <c r="V221" s="310" t="s">
        <v>5839</v>
      </c>
      <c r="W221" s="313" t="s">
        <v>3748</v>
      </c>
      <c r="X221" s="314">
        <v>45630</v>
      </c>
      <c r="Y221" s="1050" t="s">
        <v>8822</v>
      </c>
      <c r="Z221" s="310"/>
      <c r="AA221" s="310"/>
      <c r="AB221" s="310"/>
      <c r="AC221" s="313" t="s">
        <v>3748</v>
      </c>
      <c r="AD221" s="314">
        <v>45791</v>
      </c>
      <c r="AE221" s="1050" t="s">
        <v>9195</v>
      </c>
      <c r="AF221" s="310"/>
      <c r="AG221" s="310"/>
      <c r="AH221" s="310"/>
      <c r="AI221" s="310" t="s">
        <v>3748</v>
      </c>
      <c r="AJ221" s="314">
        <v>45800</v>
      </c>
      <c r="AK221" s="1050" t="s">
        <v>9392</v>
      </c>
      <c r="AL221" s="310"/>
      <c r="AM221" s="310"/>
      <c r="AN221" s="310"/>
      <c r="AO221" s="310"/>
      <c r="AP221" s="310"/>
      <c r="AQ221" s="310"/>
      <c r="AR221" s="310"/>
      <c r="AS221" s="310"/>
      <c r="AT221" s="310"/>
      <c r="AU221" s="310"/>
      <c r="AV221" s="310"/>
      <c r="AW221" s="310"/>
      <c r="AX221" s="310"/>
      <c r="AY221" s="310"/>
      <c r="AZ221" s="310"/>
    </row>
    <row r="222" spans="1:52" s="77" customFormat="1" ht="25.5" x14ac:dyDescent="0.25">
      <c r="A222" s="310" t="s">
        <v>8263</v>
      </c>
      <c r="B222" s="310">
        <f t="shared" si="43"/>
        <v>1</v>
      </c>
      <c r="C222" s="310" t="str">
        <f t="shared" si="42"/>
        <v/>
      </c>
      <c r="D222" s="386" t="s">
        <v>8792</v>
      </c>
      <c r="E222" s="311" t="s">
        <v>4188</v>
      </c>
      <c r="F222" s="1018">
        <f t="shared" si="47"/>
        <v>45800</v>
      </c>
      <c r="G222" s="977" t="str">
        <f t="shared" si="32"/>
        <v>A</v>
      </c>
      <c r="H222" s="1046" t="str">
        <f t="shared" si="44"/>
        <v>MR_DER-1020_25</v>
      </c>
      <c r="I222" s="1019" t="str">
        <f t="shared" si="45"/>
        <v>ND</v>
      </c>
      <c r="J222" s="1019" t="str">
        <f t="shared" si="46"/>
        <v>ND</v>
      </c>
      <c r="K222" s="313" t="s">
        <v>3730</v>
      </c>
      <c r="L222" s="314">
        <v>45373</v>
      </c>
      <c r="M222" s="1049" t="s">
        <v>7397</v>
      </c>
      <c r="N222" s="310" t="s">
        <v>5536</v>
      </c>
      <c r="O222" s="314">
        <v>45399</v>
      </c>
      <c r="P222" s="310"/>
      <c r="Q222" s="313" t="s">
        <v>3765</v>
      </c>
      <c r="R222" s="314">
        <v>45583</v>
      </c>
      <c r="S222" s="1048" t="s">
        <v>8360</v>
      </c>
      <c r="T222" s="310" t="s">
        <v>5537</v>
      </c>
      <c r="U222" s="314">
        <v>45618</v>
      </c>
      <c r="V222" s="310" t="s">
        <v>5839</v>
      </c>
      <c r="W222" s="313" t="s">
        <v>3748</v>
      </c>
      <c r="X222" s="314">
        <v>45630</v>
      </c>
      <c r="Y222" s="1050" t="s">
        <v>8822</v>
      </c>
      <c r="Z222" s="310"/>
      <c r="AA222" s="310"/>
      <c r="AB222" s="310"/>
      <c r="AC222" s="313" t="s">
        <v>3748</v>
      </c>
      <c r="AD222" s="314">
        <v>45791</v>
      </c>
      <c r="AE222" s="1050" t="s">
        <v>9195</v>
      </c>
      <c r="AF222" s="310"/>
      <c r="AG222" s="310"/>
      <c r="AH222" s="310"/>
      <c r="AI222" s="310" t="s">
        <v>3748</v>
      </c>
      <c r="AJ222" s="314">
        <v>45800</v>
      </c>
      <c r="AK222" s="1050" t="s">
        <v>9392</v>
      </c>
      <c r="AL222" s="310"/>
      <c r="AM222" s="310"/>
      <c r="AN222" s="310"/>
      <c r="AO222" s="310"/>
      <c r="AP222" s="310"/>
      <c r="AQ222" s="310"/>
      <c r="AR222" s="310"/>
      <c r="AS222" s="310"/>
      <c r="AT222" s="310"/>
      <c r="AU222" s="310"/>
      <c r="AV222" s="310"/>
      <c r="AW222" s="310"/>
      <c r="AX222" s="310"/>
      <c r="AY222" s="310"/>
      <c r="AZ222" s="310"/>
    </row>
    <row r="223" spans="1:52" s="77" customFormat="1" ht="25.5" x14ac:dyDescent="0.25">
      <c r="A223" s="310" t="s">
        <v>8263</v>
      </c>
      <c r="B223" s="310">
        <f t="shared" si="43"/>
        <v>1</v>
      </c>
      <c r="C223" s="310" t="str">
        <f t="shared" si="42"/>
        <v/>
      </c>
      <c r="D223" s="386" t="s">
        <v>8792</v>
      </c>
      <c r="E223" s="311" t="s">
        <v>4189</v>
      </c>
      <c r="F223" s="1018">
        <f t="shared" si="47"/>
        <v>45800</v>
      </c>
      <c r="G223" s="977" t="str">
        <f t="shared" si="32"/>
        <v>A</v>
      </c>
      <c r="H223" s="1046" t="str">
        <f t="shared" si="44"/>
        <v>MR_DER-1020_25</v>
      </c>
      <c r="I223" s="1019" t="str">
        <f t="shared" si="45"/>
        <v>ND</v>
      </c>
      <c r="J223" s="1019" t="str">
        <f t="shared" si="46"/>
        <v>ND</v>
      </c>
      <c r="K223" s="313" t="s">
        <v>3730</v>
      </c>
      <c r="L223" s="314">
        <v>45373</v>
      </c>
      <c r="M223" s="1049" t="s">
        <v>7397</v>
      </c>
      <c r="N223" s="310" t="s">
        <v>5536</v>
      </c>
      <c r="O223" s="314">
        <v>45399</v>
      </c>
      <c r="P223" s="310"/>
      <c r="Q223" s="313" t="s">
        <v>3765</v>
      </c>
      <c r="R223" s="314">
        <v>45583</v>
      </c>
      <c r="S223" s="1048" t="s">
        <v>8360</v>
      </c>
      <c r="T223" s="310" t="s">
        <v>5537</v>
      </c>
      <c r="U223" s="314">
        <v>45618</v>
      </c>
      <c r="V223" s="310" t="s">
        <v>5839</v>
      </c>
      <c r="W223" s="313" t="s">
        <v>3748</v>
      </c>
      <c r="X223" s="314">
        <v>45630</v>
      </c>
      <c r="Y223" s="1050" t="s">
        <v>8822</v>
      </c>
      <c r="Z223" s="310"/>
      <c r="AA223" s="310"/>
      <c r="AB223" s="310"/>
      <c r="AC223" s="313" t="s">
        <v>3748</v>
      </c>
      <c r="AD223" s="314">
        <v>45791</v>
      </c>
      <c r="AE223" s="1050" t="s">
        <v>9195</v>
      </c>
      <c r="AF223" s="310"/>
      <c r="AG223" s="310"/>
      <c r="AH223" s="310"/>
      <c r="AI223" s="310" t="s">
        <v>3748</v>
      </c>
      <c r="AJ223" s="314">
        <v>45800</v>
      </c>
      <c r="AK223" s="1050" t="s">
        <v>9392</v>
      </c>
      <c r="AL223" s="310"/>
      <c r="AM223" s="310"/>
      <c r="AN223" s="310"/>
      <c r="AO223" s="310"/>
      <c r="AP223" s="310"/>
      <c r="AQ223" s="310"/>
      <c r="AR223" s="310"/>
      <c r="AS223" s="310"/>
      <c r="AT223" s="310"/>
      <c r="AU223" s="310"/>
      <c r="AV223" s="310"/>
      <c r="AW223" s="310"/>
      <c r="AX223" s="310"/>
      <c r="AY223" s="310"/>
      <c r="AZ223" s="310"/>
    </row>
    <row r="224" spans="1:52" s="77" customFormat="1" ht="25.5" x14ac:dyDescent="0.25">
      <c r="A224" s="310" t="s">
        <v>8263</v>
      </c>
      <c r="B224" s="310">
        <f t="shared" si="43"/>
        <v>1</v>
      </c>
      <c r="C224" s="310" t="str">
        <f t="shared" si="42"/>
        <v/>
      </c>
      <c r="D224" s="386" t="s">
        <v>8792</v>
      </c>
      <c r="E224" s="311" t="s">
        <v>4190</v>
      </c>
      <c r="F224" s="1018">
        <f t="shared" si="47"/>
        <v>45800</v>
      </c>
      <c r="G224" s="977" t="str">
        <f t="shared" si="32"/>
        <v>A</v>
      </c>
      <c r="H224" s="1046" t="str">
        <f t="shared" si="44"/>
        <v>MR_DER-1020_25</v>
      </c>
      <c r="I224" s="1019" t="str">
        <f t="shared" si="45"/>
        <v>ND</v>
      </c>
      <c r="J224" s="1019" t="str">
        <f t="shared" si="46"/>
        <v>ND</v>
      </c>
      <c r="K224" s="313" t="s">
        <v>3730</v>
      </c>
      <c r="L224" s="314">
        <v>45373</v>
      </c>
      <c r="M224" s="1049" t="s">
        <v>7397</v>
      </c>
      <c r="N224" s="310" t="s">
        <v>5536</v>
      </c>
      <c r="O224" s="314">
        <v>45399</v>
      </c>
      <c r="P224" s="310"/>
      <c r="Q224" s="313" t="s">
        <v>3765</v>
      </c>
      <c r="R224" s="314">
        <v>45583</v>
      </c>
      <c r="S224" s="1048" t="s">
        <v>8360</v>
      </c>
      <c r="T224" s="310" t="s">
        <v>5537</v>
      </c>
      <c r="U224" s="314">
        <v>45618</v>
      </c>
      <c r="V224" s="310" t="s">
        <v>5839</v>
      </c>
      <c r="W224" s="313" t="s">
        <v>3748</v>
      </c>
      <c r="X224" s="314">
        <v>45630</v>
      </c>
      <c r="Y224" s="1050" t="s">
        <v>8822</v>
      </c>
      <c r="Z224" s="310"/>
      <c r="AA224" s="310"/>
      <c r="AB224" s="310"/>
      <c r="AC224" s="313" t="s">
        <v>3748</v>
      </c>
      <c r="AD224" s="314">
        <v>45791</v>
      </c>
      <c r="AE224" s="1050" t="s">
        <v>9195</v>
      </c>
      <c r="AF224" s="310"/>
      <c r="AG224" s="310"/>
      <c r="AH224" s="310"/>
      <c r="AI224" s="310" t="s">
        <v>3748</v>
      </c>
      <c r="AJ224" s="314">
        <v>45800</v>
      </c>
      <c r="AK224" s="1050" t="s">
        <v>9392</v>
      </c>
      <c r="AL224" s="310"/>
      <c r="AM224" s="310"/>
      <c r="AN224" s="310"/>
      <c r="AO224" s="310"/>
      <c r="AP224" s="310"/>
      <c r="AQ224" s="310"/>
      <c r="AR224" s="310"/>
      <c r="AS224" s="310"/>
      <c r="AT224" s="310"/>
      <c r="AU224" s="310"/>
      <c r="AV224" s="310"/>
      <c r="AW224" s="310"/>
      <c r="AX224" s="310"/>
      <c r="AY224" s="310"/>
      <c r="AZ224" s="310"/>
    </row>
    <row r="225" spans="1:73" s="77" customFormat="1" ht="25.5" x14ac:dyDescent="0.25">
      <c r="A225" s="310" t="s">
        <v>8263</v>
      </c>
      <c r="B225" s="310">
        <f t="shared" si="43"/>
        <v>1</v>
      </c>
      <c r="C225" s="310" t="str">
        <f t="shared" si="42"/>
        <v/>
      </c>
      <c r="D225" s="386" t="s">
        <v>8792</v>
      </c>
      <c r="E225" s="311" t="s">
        <v>4191</v>
      </c>
      <c r="F225" s="1018">
        <f>IF(L225&lt;&gt;0,MAX(L225,R225,X225,AD225,AJ225,AP225),"NE")</f>
        <v>45924</v>
      </c>
      <c r="G225" s="977" t="str">
        <f t="shared" si="32"/>
        <v>B</v>
      </c>
      <c r="H225" s="977" t="str">
        <f t="shared" si="44"/>
        <v>MR_DER-1219_25</v>
      </c>
      <c r="I225" s="1019" t="str">
        <f t="shared" si="45"/>
        <v>ND</v>
      </c>
      <c r="J225" s="1019" t="str">
        <f t="shared" si="46"/>
        <v>ND</v>
      </c>
      <c r="K225" s="313" t="s">
        <v>3730</v>
      </c>
      <c r="L225" s="314">
        <v>45373</v>
      </c>
      <c r="M225" s="1049" t="s">
        <v>7397</v>
      </c>
      <c r="N225" s="310" t="s">
        <v>5536</v>
      </c>
      <c r="O225" s="314">
        <v>45399</v>
      </c>
      <c r="P225" s="310"/>
      <c r="Q225" s="313" t="s">
        <v>3765</v>
      </c>
      <c r="R225" s="314">
        <v>45583</v>
      </c>
      <c r="S225" s="1048" t="s">
        <v>8360</v>
      </c>
      <c r="T225" s="310" t="s">
        <v>5537</v>
      </c>
      <c r="U225" s="314">
        <v>45618</v>
      </c>
      <c r="V225" s="310" t="s">
        <v>5839</v>
      </c>
      <c r="W225" s="313" t="s">
        <v>3748</v>
      </c>
      <c r="X225" s="314">
        <v>45630</v>
      </c>
      <c r="Y225" s="1050" t="s">
        <v>8822</v>
      </c>
      <c r="Z225" s="310"/>
      <c r="AA225" s="310"/>
      <c r="AB225" s="310"/>
      <c r="AC225" s="313" t="s">
        <v>5626</v>
      </c>
      <c r="AD225" s="314">
        <v>45791</v>
      </c>
      <c r="AE225" s="1050" t="s">
        <v>9195</v>
      </c>
      <c r="AF225" s="310" t="s">
        <v>5539</v>
      </c>
      <c r="AG225" s="310"/>
      <c r="AH225" s="310"/>
      <c r="AI225" s="310" t="s">
        <v>5811</v>
      </c>
      <c r="AJ225" s="314">
        <v>45804</v>
      </c>
      <c r="AK225" s="1050" t="s">
        <v>9422</v>
      </c>
      <c r="AL225" s="310"/>
      <c r="AM225" s="310"/>
      <c r="AN225" s="310"/>
      <c r="AO225" s="310" t="s">
        <v>5811</v>
      </c>
      <c r="AP225" s="314">
        <v>45924</v>
      </c>
      <c r="AQ225" s="218" t="s">
        <v>10358</v>
      </c>
      <c r="AR225" s="310"/>
      <c r="AS225" s="310"/>
      <c r="AT225" s="310"/>
      <c r="AU225" s="310"/>
      <c r="AV225" s="310"/>
      <c r="AW225" s="310"/>
      <c r="AX225" s="310"/>
      <c r="AY225" s="310"/>
      <c r="AZ225" s="310"/>
    </row>
    <row r="226" spans="1:73" s="77" customFormat="1" ht="25.5" x14ac:dyDescent="0.25">
      <c r="A226" s="310" t="s">
        <v>8263</v>
      </c>
      <c r="B226" s="310">
        <f t="shared" si="43"/>
        <v>1</v>
      </c>
      <c r="C226" s="310" t="str">
        <f t="shared" si="42"/>
        <v/>
      </c>
      <c r="D226" s="386" t="s">
        <v>8792</v>
      </c>
      <c r="E226" s="311" t="s">
        <v>4192</v>
      </c>
      <c r="F226" s="1018">
        <f>IF(L226&lt;&gt;0,MAX(L226,R226,X226,AD226,AJ226,AP226),"NE")</f>
        <v>45924</v>
      </c>
      <c r="G226" s="977" t="str">
        <f t="shared" si="32"/>
        <v>B</v>
      </c>
      <c r="H226" s="977" t="str">
        <f t="shared" si="44"/>
        <v>MR_DER-1219_25</v>
      </c>
      <c r="I226" s="1019" t="str">
        <f t="shared" si="45"/>
        <v>ND</v>
      </c>
      <c r="J226" s="1019" t="str">
        <f t="shared" si="46"/>
        <v>ND</v>
      </c>
      <c r="K226" s="313" t="s">
        <v>3730</v>
      </c>
      <c r="L226" s="314">
        <v>45373</v>
      </c>
      <c r="M226" s="1049" t="s">
        <v>7397</v>
      </c>
      <c r="N226" s="310" t="s">
        <v>5536</v>
      </c>
      <c r="O226" s="314">
        <v>45399</v>
      </c>
      <c r="P226" s="310"/>
      <c r="Q226" s="313" t="s">
        <v>3765</v>
      </c>
      <c r="R226" s="314">
        <v>45583</v>
      </c>
      <c r="S226" s="1048" t="s">
        <v>8360</v>
      </c>
      <c r="T226" s="310" t="s">
        <v>5537</v>
      </c>
      <c r="U226" s="314">
        <v>45618</v>
      </c>
      <c r="V226" s="310" t="s">
        <v>5839</v>
      </c>
      <c r="W226" s="313" t="s">
        <v>3748</v>
      </c>
      <c r="X226" s="314">
        <v>45630</v>
      </c>
      <c r="Y226" s="1050" t="s">
        <v>8822</v>
      </c>
      <c r="Z226" s="310"/>
      <c r="AA226" s="310"/>
      <c r="AB226" s="310"/>
      <c r="AC226" s="313" t="s">
        <v>5626</v>
      </c>
      <c r="AD226" s="314">
        <v>45791</v>
      </c>
      <c r="AE226" s="1050" t="s">
        <v>9195</v>
      </c>
      <c r="AF226" s="310" t="s">
        <v>5539</v>
      </c>
      <c r="AG226" s="310"/>
      <c r="AH226" s="310"/>
      <c r="AI226" s="310" t="s">
        <v>5811</v>
      </c>
      <c r="AJ226" s="314">
        <v>45804</v>
      </c>
      <c r="AK226" s="1050" t="s">
        <v>9422</v>
      </c>
      <c r="AL226" s="310"/>
      <c r="AM226" s="310"/>
      <c r="AN226" s="310"/>
      <c r="AO226" s="310" t="s">
        <v>5811</v>
      </c>
      <c r="AP226" s="314">
        <v>45924</v>
      </c>
      <c r="AQ226" s="218" t="s">
        <v>10358</v>
      </c>
      <c r="AR226" s="310"/>
      <c r="AS226" s="310"/>
      <c r="AT226" s="310"/>
      <c r="AU226" s="310"/>
      <c r="AV226" s="310"/>
      <c r="AW226" s="310"/>
      <c r="AX226" s="310"/>
      <c r="AY226" s="310"/>
      <c r="AZ226" s="310"/>
    </row>
    <row r="227" spans="1:73" s="77" customFormat="1" ht="25.5" x14ac:dyDescent="0.25">
      <c r="A227" s="310" t="s">
        <v>8263</v>
      </c>
      <c r="B227" s="310">
        <f t="shared" si="43"/>
        <v>1</v>
      </c>
      <c r="C227" s="310" t="str">
        <f t="shared" si="42"/>
        <v/>
      </c>
      <c r="D227" s="386" t="s">
        <v>8792</v>
      </c>
      <c r="E227" s="311" t="s">
        <v>4193</v>
      </c>
      <c r="F227" s="1018">
        <f>IF(L227&lt;&gt;0,MAX(L227,R227,X227,AD227,AJ227,AP227),"NE")</f>
        <v>45924</v>
      </c>
      <c r="G227" s="977" t="str">
        <f t="shared" si="32"/>
        <v>B</v>
      </c>
      <c r="H227" s="977" t="str">
        <f t="shared" si="44"/>
        <v>MR_DER-1219_25</v>
      </c>
      <c r="I227" s="1019" t="str">
        <f t="shared" si="45"/>
        <v>ND</v>
      </c>
      <c r="J227" s="1019" t="str">
        <f t="shared" si="46"/>
        <v>ND</v>
      </c>
      <c r="K227" s="313" t="s">
        <v>3730</v>
      </c>
      <c r="L227" s="314">
        <v>45373</v>
      </c>
      <c r="M227" s="1049" t="s">
        <v>7397</v>
      </c>
      <c r="N227" s="310" t="s">
        <v>5536</v>
      </c>
      <c r="O227" s="314">
        <v>45399</v>
      </c>
      <c r="P227" s="310"/>
      <c r="Q227" s="313" t="s">
        <v>3765</v>
      </c>
      <c r="R227" s="314">
        <v>45583</v>
      </c>
      <c r="S227" s="1048" t="s">
        <v>8360</v>
      </c>
      <c r="T227" s="310" t="s">
        <v>5537</v>
      </c>
      <c r="U227" s="314">
        <v>45618</v>
      </c>
      <c r="V227" s="310" t="s">
        <v>5839</v>
      </c>
      <c r="W227" s="313" t="s">
        <v>3748</v>
      </c>
      <c r="X227" s="314">
        <v>45630</v>
      </c>
      <c r="Y227" s="1050" t="s">
        <v>8822</v>
      </c>
      <c r="Z227" s="310"/>
      <c r="AA227" s="310"/>
      <c r="AB227" s="310"/>
      <c r="AC227" s="313" t="s">
        <v>5626</v>
      </c>
      <c r="AD227" s="314">
        <v>45791</v>
      </c>
      <c r="AE227" s="1050" t="s">
        <v>9195</v>
      </c>
      <c r="AF227" s="310" t="s">
        <v>5537</v>
      </c>
      <c r="AG227" s="310"/>
      <c r="AH227" s="310"/>
      <c r="AI227" s="310" t="s">
        <v>5811</v>
      </c>
      <c r="AJ227" s="314">
        <v>45804</v>
      </c>
      <c r="AK227" s="1050" t="s">
        <v>9422</v>
      </c>
      <c r="AL227" s="310"/>
      <c r="AM227" s="310"/>
      <c r="AN227" s="310"/>
      <c r="AO227" s="310" t="s">
        <v>5811</v>
      </c>
      <c r="AP227" s="314">
        <v>45924</v>
      </c>
      <c r="AQ227" s="218" t="s">
        <v>10358</v>
      </c>
      <c r="AR227" s="310"/>
      <c r="AS227" s="310"/>
      <c r="AT227" s="310"/>
      <c r="AU227" s="310"/>
      <c r="AV227" s="310"/>
      <c r="AW227" s="310"/>
      <c r="AX227" s="310"/>
      <c r="AY227" s="310"/>
      <c r="AZ227" s="310"/>
    </row>
    <row r="228" spans="1:73" s="77" customFormat="1" ht="25.5" x14ac:dyDescent="0.25">
      <c r="A228" s="310" t="s">
        <v>8263</v>
      </c>
      <c r="B228" s="310">
        <f t="shared" si="43"/>
        <v>1</v>
      </c>
      <c r="C228" s="310" t="str">
        <f t="shared" si="42"/>
        <v/>
      </c>
      <c r="D228" s="386" t="s">
        <v>8792</v>
      </c>
      <c r="E228" s="311" t="s">
        <v>4194</v>
      </c>
      <c r="F228" s="1018">
        <f>IF(L228&lt;&gt;0,MAX(L228,R228,X228,AD228,AJ228,AP228),"NE")</f>
        <v>45924</v>
      </c>
      <c r="G228" s="977" t="str">
        <f t="shared" si="32"/>
        <v>B</v>
      </c>
      <c r="H228" s="977" t="str">
        <f t="shared" si="44"/>
        <v>MR_DER-1219_25</v>
      </c>
      <c r="I228" s="1019" t="str">
        <f t="shared" si="45"/>
        <v>ND</v>
      </c>
      <c r="J228" s="1019" t="str">
        <f t="shared" si="46"/>
        <v>ND</v>
      </c>
      <c r="K228" s="313" t="s">
        <v>3730</v>
      </c>
      <c r="L228" s="314">
        <v>45373</v>
      </c>
      <c r="M228" s="1049" t="s">
        <v>7397</v>
      </c>
      <c r="N228" s="310" t="s">
        <v>5536</v>
      </c>
      <c r="O228" s="314">
        <v>45399</v>
      </c>
      <c r="P228" s="310"/>
      <c r="Q228" s="313" t="s">
        <v>3765</v>
      </c>
      <c r="R228" s="314">
        <v>45583</v>
      </c>
      <c r="S228" s="1048" t="s">
        <v>8360</v>
      </c>
      <c r="T228" s="310" t="s">
        <v>5537</v>
      </c>
      <c r="U228" s="314">
        <v>45618</v>
      </c>
      <c r="V228" s="310" t="s">
        <v>5839</v>
      </c>
      <c r="W228" s="313" t="s">
        <v>3748</v>
      </c>
      <c r="X228" s="314">
        <v>45630</v>
      </c>
      <c r="Y228" s="1050" t="s">
        <v>8822</v>
      </c>
      <c r="Z228" s="310"/>
      <c r="AA228" s="310"/>
      <c r="AB228" s="310"/>
      <c r="AC228" s="313" t="s">
        <v>5626</v>
      </c>
      <c r="AD228" s="314">
        <v>45791</v>
      </c>
      <c r="AE228" s="1050" t="s">
        <v>9195</v>
      </c>
      <c r="AF228" s="310" t="s">
        <v>5537</v>
      </c>
      <c r="AG228" s="310"/>
      <c r="AH228" s="310"/>
      <c r="AI228" s="310" t="s">
        <v>5811</v>
      </c>
      <c r="AJ228" s="314">
        <v>45804</v>
      </c>
      <c r="AK228" s="1050" t="s">
        <v>9422</v>
      </c>
      <c r="AL228" s="310"/>
      <c r="AM228" s="310"/>
      <c r="AN228" s="310"/>
      <c r="AO228" s="310" t="s">
        <v>5811</v>
      </c>
      <c r="AP228" s="314">
        <v>45924</v>
      </c>
      <c r="AQ228" s="218" t="s">
        <v>10358</v>
      </c>
      <c r="AR228" s="310"/>
      <c r="AS228" s="310"/>
      <c r="AT228" s="310"/>
      <c r="AU228" s="310"/>
      <c r="AV228" s="310"/>
      <c r="AW228" s="310"/>
      <c r="AX228" s="310"/>
      <c r="AY228" s="310"/>
      <c r="AZ228" s="310"/>
    </row>
    <row r="229" spans="1:73" s="77" customFormat="1" ht="25.5" x14ac:dyDescent="0.25">
      <c r="A229" s="310" t="s">
        <v>8263</v>
      </c>
      <c r="B229" s="310">
        <f t="shared" si="43"/>
        <v>1</v>
      </c>
      <c r="C229" s="310" t="str">
        <f t="shared" si="42"/>
        <v/>
      </c>
      <c r="D229" s="386" t="s">
        <v>8792</v>
      </c>
      <c r="E229" s="311" t="s">
        <v>4195</v>
      </c>
      <c r="F229" s="1018">
        <f t="shared" si="47"/>
        <v>45800</v>
      </c>
      <c r="G229" s="977" t="str">
        <f t="shared" si="32"/>
        <v>A</v>
      </c>
      <c r="H229" s="1046" t="str">
        <f t="shared" si="44"/>
        <v>MR_DER-1020_25</v>
      </c>
      <c r="I229" s="1019" t="str">
        <f t="shared" si="45"/>
        <v>ND</v>
      </c>
      <c r="J229" s="1019" t="str">
        <f t="shared" si="46"/>
        <v>ND</v>
      </c>
      <c r="K229" s="313" t="s">
        <v>3730</v>
      </c>
      <c r="L229" s="314">
        <v>45373</v>
      </c>
      <c r="M229" s="1049" t="s">
        <v>7397</v>
      </c>
      <c r="N229" s="310" t="s">
        <v>5536</v>
      </c>
      <c r="O229" s="314">
        <v>45399</v>
      </c>
      <c r="P229" s="310"/>
      <c r="Q229" s="313" t="s">
        <v>3765</v>
      </c>
      <c r="R229" s="314">
        <v>45583</v>
      </c>
      <c r="S229" s="1048" t="s">
        <v>8360</v>
      </c>
      <c r="T229" s="310" t="s">
        <v>5537</v>
      </c>
      <c r="U229" s="314">
        <v>45618</v>
      </c>
      <c r="V229" s="310" t="s">
        <v>5839</v>
      </c>
      <c r="W229" s="313" t="s">
        <v>3748</v>
      </c>
      <c r="X229" s="314">
        <v>45630</v>
      </c>
      <c r="Y229" s="1050" t="s">
        <v>8822</v>
      </c>
      <c r="Z229" s="310"/>
      <c r="AA229" s="310"/>
      <c r="AB229" s="310"/>
      <c r="AC229" s="313" t="s">
        <v>3748</v>
      </c>
      <c r="AD229" s="314">
        <v>45791</v>
      </c>
      <c r="AE229" s="1050" t="s">
        <v>9195</v>
      </c>
      <c r="AF229" s="310"/>
      <c r="AG229" s="310"/>
      <c r="AH229" s="310"/>
      <c r="AI229" s="310" t="s">
        <v>3748</v>
      </c>
      <c r="AJ229" s="314">
        <v>45800</v>
      </c>
      <c r="AK229" s="1050" t="s">
        <v>9392</v>
      </c>
      <c r="AL229" s="310"/>
      <c r="AM229" s="310"/>
      <c r="AN229" s="310"/>
      <c r="AO229" s="310"/>
      <c r="AP229" s="310"/>
      <c r="AQ229" s="310"/>
      <c r="AR229" s="310"/>
      <c r="AS229" s="310"/>
      <c r="AT229" s="310"/>
      <c r="AU229" s="310"/>
      <c r="AV229" s="310"/>
      <c r="AW229" s="310"/>
      <c r="AX229" s="310"/>
      <c r="AY229" s="310"/>
      <c r="AZ229" s="310"/>
    </row>
    <row r="230" spans="1:73" s="77" customFormat="1" ht="25.5" x14ac:dyDescent="0.25">
      <c r="A230" s="310" t="s">
        <v>8263</v>
      </c>
      <c r="B230" s="310">
        <f t="shared" si="43"/>
        <v>1</v>
      </c>
      <c r="C230" s="310" t="str">
        <f t="shared" si="42"/>
        <v/>
      </c>
      <c r="D230" s="386" t="s">
        <v>8792</v>
      </c>
      <c r="E230" s="311" t="s">
        <v>4196</v>
      </c>
      <c r="F230" s="1018">
        <f>IF(L230&lt;&gt;0,MAX(L230,R230,X230,AD230,AJ230,AP230),"NE")</f>
        <v>45924</v>
      </c>
      <c r="G230" s="977" t="str">
        <f t="shared" si="32"/>
        <v>B</v>
      </c>
      <c r="H230" s="977" t="str">
        <f t="shared" si="44"/>
        <v>MR_DER-1219_25</v>
      </c>
      <c r="I230" s="1019" t="str">
        <f t="shared" si="45"/>
        <v>ND</v>
      </c>
      <c r="J230" s="1019" t="str">
        <f t="shared" si="46"/>
        <v>ND</v>
      </c>
      <c r="K230" s="313" t="s">
        <v>3730</v>
      </c>
      <c r="L230" s="314">
        <v>45373</v>
      </c>
      <c r="M230" s="1049" t="s">
        <v>7397</v>
      </c>
      <c r="N230" s="310" t="s">
        <v>5536</v>
      </c>
      <c r="O230" s="314">
        <v>45399</v>
      </c>
      <c r="P230" s="310"/>
      <c r="Q230" s="313" t="s">
        <v>3765</v>
      </c>
      <c r="R230" s="314">
        <v>45583</v>
      </c>
      <c r="S230" s="1048" t="s">
        <v>8360</v>
      </c>
      <c r="T230" s="310" t="s">
        <v>5537</v>
      </c>
      <c r="U230" s="314">
        <v>45618</v>
      </c>
      <c r="V230" s="310" t="s">
        <v>5839</v>
      </c>
      <c r="W230" s="313" t="s">
        <v>3748</v>
      </c>
      <c r="X230" s="314">
        <v>45630</v>
      </c>
      <c r="Y230" s="1050" t="s">
        <v>8822</v>
      </c>
      <c r="Z230" s="310" t="s">
        <v>6098</v>
      </c>
      <c r="AA230" s="314">
        <v>45642</v>
      </c>
      <c r="AB230" s="310"/>
      <c r="AC230" s="313" t="s">
        <v>5626</v>
      </c>
      <c r="AD230" s="314">
        <v>45791</v>
      </c>
      <c r="AE230" s="1050" t="s">
        <v>9195</v>
      </c>
      <c r="AF230" s="310" t="s">
        <v>5539</v>
      </c>
      <c r="AG230" s="310"/>
      <c r="AH230" s="310"/>
      <c r="AI230" s="310" t="s">
        <v>5811</v>
      </c>
      <c r="AJ230" s="314">
        <v>45804</v>
      </c>
      <c r="AK230" s="1050" t="s">
        <v>9422</v>
      </c>
      <c r="AL230" s="310"/>
      <c r="AM230" s="310"/>
      <c r="AN230" s="310"/>
      <c r="AO230" s="310" t="s">
        <v>5811</v>
      </c>
      <c r="AP230" s="314">
        <v>45924</v>
      </c>
      <c r="AQ230" s="218" t="s">
        <v>10358</v>
      </c>
      <c r="AR230" s="310"/>
      <c r="AS230" s="310"/>
      <c r="AT230" s="310"/>
      <c r="AU230" s="310"/>
      <c r="AV230" s="310"/>
      <c r="AW230" s="310"/>
      <c r="AX230" s="310"/>
      <c r="AY230" s="310"/>
      <c r="AZ230" s="310"/>
    </row>
    <row r="231" spans="1:73" s="77" customFormat="1" ht="25.5" x14ac:dyDescent="0.25">
      <c r="A231" s="310" t="s">
        <v>8263</v>
      </c>
      <c r="B231" s="310">
        <f t="shared" si="43"/>
        <v>1</v>
      </c>
      <c r="C231" s="310" t="str">
        <f t="shared" si="42"/>
        <v/>
      </c>
      <c r="D231" s="386" t="s">
        <v>8792</v>
      </c>
      <c r="E231" s="311" t="s">
        <v>4197</v>
      </c>
      <c r="F231" s="1018">
        <f t="shared" si="47"/>
        <v>45800</v>
      </c>
      <c r="G231" s="977" t="str">
        <f t="shared" si="32"/>
        <v>A</v>
      </c>
      <c r="H231" s="1046" t="str">
        <f t="shared" si="44"/>
        <v>MR_DER-1020_25</v>
      </c>
      <c r="I231" s="1019" t="str">
        <f t="shared" si="45"/>
        <v>ND</v>
      </c>
      <c r="J231" s="1019" t="str">
        <f t="shared" si="46"/>
        <v>ND</v>
      </c>
      <c r="K231" s="313" t="s">
        <v>3730</v>
      </c>
      <c r="L231" s="314">
        <v>45373</v>
      </c>
      <c r="M231" s="1049" t="s">
        <v>7397</v>
      </c>
      <c r="N231" s="310" t="s">
        <v>5536</v>
      </c>
      <c r="O231" s="314">
        <v>45399</v>
      </c>
      <c r="P231" s="310"/>
      <c r="Q231" s="313" t="s">
        <v>3765</v>
      </c>
      <c r="R231" s="314">
        <v>45583</v>
      </c>
      <c r="S231" s="1048" t="s">
        <v>8360</v>
      </c>
      <c r="T231" s="310" t="s">
        <v>5537</v>
      </c>
      <c r="U231" s="314">
        <v>45618</v>
      </c>
      <c r="V231" s="310" t="s">
        <v>5839</v>
      </c>
      <c r="W231" s="313" t="s">
        <v>3748</v>
      </c>
      <c r="X231" s="314">
        <v>45630</v>
      </c>
      <c r="Y231" s="1050" t="s">
        <v>8822</v>
      </c>
      <c r="Z231" s="310"/>
      <c r="AA231" s="310"/>
      <c r="AB231" s="310"/>
      <c r="AC231" s="313" t="s">
        <v>3748</v>
      </c>
      <c r="AD231" s="314">
        <v>45791</v>
      </c>
      <c r="AE231" s="1050" t="s">
        <v>9195</v>
      </c>
      <c r="AF231" s="310"/>
      <c r="AG231" s="310"/>
      <c r="AH231" s="310"/>
      <c r="AI231" s="310" t="s">
        <v>3748</v>
      </c>
      <c r="AJ231" s="314">
        <v>45800</v>
      </c>
      <c r="AK231" s="1050" t="s">
        <v>9392</v>
      </c>
      <c r="AL231" s="310"/>
      <c r="AM231" s="310"/>
      <c r="AN231" s="310"/>
      <c r="AO231" s="310"/>
      <c r="AP231" s="310"/>
      <c r="AQ231" s="310"/>
      <c r="AR231" s="310"/>
      <c r="AS231" s="310"/>
      <c r="AT231" s="310"/>
      <c r="AU231" s="310"/>
      <c r="AV231" s="310"/>
      <c r="AW231" s="310"/>
      <c r="AX231" s="310"/>
      <c r="AY231" s="310"/>
      <c r="AZ231" s="310"/>
    </row>
    <row r="232" spans="1:73" s="77" customFormat="1" ht="25.5" x14ac:dyDescent="0.25">
      <c r="A232" s="310" t="s">
        <v>8263</v>
      </c>
      <c r="B232" s="310">
        <f t="shared" si="43"/>
        <v>1</v>
      </c>
      <c r="C232" s="310" t="str">
        <f t="shared" si="42"/>
        <v/>
      </c>
      <c r="D232" s="386" t="s">
        <v>8792</v>
      </c>
      <c r="E232" s="311" t="s">
        <v>4198</v>
      </c>
      <c r="F232" s="1018">
        <f>IF(L232&lt;&gt;0,MAX(L232,R232,X232,AD232,AJ232,AP232),"NE")</f>
        <v>45924</v>
      </c>
      <c r="G232" s="977" t="str">
        <f t="shared" si="32"/>
        <v>B</v>
      </c>
      <c r="H232" s="977" t="str">
        <f t="shared" si="44"/>
        <v>MR_DER-1219_25</v>
      </c>
      <c r="I232" s="1019" t="str">
        <f t="shared" si="45"/>
        <v>ND</v>
      </c>
      <c r="J232" s="1019" t="str">
        <f t="shared" si="46"/>
        <v>ND</v>
      </c>
      <c r="K232" s="313" t="s">
        <v>3730</v>
      </c>
      <c r="L232" s="314">
        <v>45373</v>
      </c>
      <c r="M232" s="1049" t="s">
        <v>7397</v>
      </c>
      <c r="N232" s="310" t="s">
        <v>5536</v>
      </c>
      <c r="O232" s="314">
        <v>45399</v>
      </c>
      <c r="P232" s="310"/>
      <c r="Q232" s="313" t="s">
        <v>3765</v>
      </c>
      <c r="R232" s="314">
        <v>45583</v>
      </c>
      <c r="S232" s="1048" t="s">
        <v>8360</v>
      </c>
      <c r="T232" s="310" t="s">
        <v>5537</v>
      </c>
      <c r="U232" s="314">
        <v>45618</v>
      </c>
      <c r="V232" s="310" t="s">
        <v>5839</v>
      </c>
      <c r="W232" s="313" t="s">
        <v>3748</v>
      </c>
      <c r="X232" s="314">
        <v>45630</v>
      </c>
      <c r="Y232" s="1050" t="s">
        <v>8822</v>
      </c>
      <c r="Z232" s="310" t="s">
        <v>6098</v>
      </c>
      <c r="AA232" s="314">
        <v>45642</v>
      </c>
      <c r="AB232" s="310"/>
      <c r="AC232" s="313" t="s">
        <v>5626</v>
      </c>
      <c r="AD232" s="314">
        <v>45791</v>
      </c>
      <c r="AE232" s="1050" t="s">
        <v>9195</v>
      </c>
      <c r="AF232" s="310" t="s">
        <v>5539</v>
      </c>
      <c r="AG232" s="310"/>
      <c r="AH232" s="310"/>
      <c r="AI232" s="310" t="s">
        <v>5811</v>
      </c>
      <c r="AJ232" s="314">
        <v>45804</v>
      </c>
      <c r="AK232" s="1050" t="s">
        <v>9422</v>
      </c>
      <c r="AL232" s="310"/>
      <c r="AM232" s="310"/>
      <c r="AN232" s="310"/>
      <c r="AO232" s="310" t="s">
        <v>5811</v>
      </c>
      <c r="AP232" s="314">
        <v>45924</v>
      </c>
      <c r="AQ232" s="218" t="s">
        <v>10358</v>
      </c>
      <c r="AR232" s="310"/>
      <c r="AS232" s="310"/>
      <c r="AT232" s="310"/>
      <c r="AU232" s="310"/>
      <c r="AV232" s="310"/>
      <c r="AW232" s="310"/>
      <c r="AX232" s="310"/>
      <c r="AY232" s="310"/>
      <c r="AZ232" s="310"/>
    </row>
    <row r="233" spans="1:73" s="77" customFormat="1" ht="25.5" x14ac:dyDescent="0.25">
      <c r="A233" s="310" t="s">
        <v>8263</v>
      </c>
      <c r="B233" s="310">
        <f t="shared" si="43"/>
        <v>1</v>
      </c>
      <c r="C233" s="310" t="str">
        <f t="shared" si="42"/>
        <v/>
      </c>
      <c r="D233" s="386" t="s">
        <v>8792</v>
      </c>
      <c r="E233" s="311" t="s">
        <v>4199</v>
      </c>
      <c r="F233" s="1018">
        <f t="shared" si="47"/>
        <v>45800</v>
      </c>
      <c r="G233" s="977" t="str">
        <f t="shared" si="32"/>
        <v>A</v>
      </c>
      <c r="H233" s="1046" t="str">
        <f t="shared" si="44"/>
        <v>MR_DER-1020_25</v>
      </c>
      <c r="I233" s="1019" t="str">
        <f t="shared" si="45"/>
        <v>ND</v>
      </c>
      <c r="J233" s="1019" t="str">
        <f t="shared" si="46"/>
        <v>ND</v>
      </c>
      <c r="K233" s="313" t="s">
        <v>3730</v>
      </c>
      <c r="L233" s="314">
        <v>45373</v>
      </c>
      <c r="M233" s="1049" t="s">
        <v>7397</v>
      </c>
      <c r="N233" s="310" t="s">
        <v>5536</v>
      </c>
      <c r="O233" s="314">
        <v>45399</v>
      </c>
      <c r="P233" s="310"/>
      <c r="Q233" s="313" t="s">
        <v>3765</v>
      </c>
      <c r="R233" s="314">
        <v>45583</v>
      </c>
      <c r="S233" s="1048" t="s">
        <v>8360</v>
      </c>
      <c r="T233" s="310" t="s">
        <v>5537</v>
      </c>
      <c r="U233" s="314">
        <v>45618</v>
      </c>
      <c r="V233" s="310" t="s">
        <v>5839</v>
      </c>
      <c r="W233" s="313" t="s">
        <v>3748</v>
      </c>
      <c r="X233" s="314">
        <v>45630</v>
      </c>
      <c r="Y233" s="1050" t="s">
        <v>8822</v>
      </c>
      <c r="Z233" s="310"/>
      <c r="AA233" s="310"/>
      <c r="AB233" s="310"/>
      <c r="AC233" s="313" t="s">
        <v>3748</v>
      </c>
      <c r="AD233" s="314">
        <v>45791</v>
      </c>
      <c r="AE233" s="1050" t="s">
        <v>9195</v>
      </c>
      <c r="AF233" s="310"/>
      <c r="AG233" s="310"/>
      <c r="AH233" s="310"/>
      <c r="AI233" s="310" t="s">
        <v>3748</v>
      </c>
      <c r="AJ233" s="314">
        <v>45800</v>
      </c>
      <c r="AK233" s="1050" t="s">
        <v>9392</v>
      </c>
      <c r="AL233" s="310"/>
      <c r="AM233" s="310"/>
      <c r="AN233" s="310"/>
      <c r="AO233" s="310"/>
      <c r="AP233" s="310"/>
      <c r="AQ233" s="310"/>
      <c r="AR233" s="310"/>
      <c r="AS233" s="310"/>
      <c r="AT233" s="310"/>
      <c r="AU233" s="310"/>
      <c r="AV233" s="310"/>
      <c r="AW233" s="310"/>
      <c r="AX233" s="310"/>
      <c r="AY233" s="310"/>
      <c r="AZ233" s="310"/>
    </row>
    <row r="234" spans="1:73" s="77" customFormat="1" ht="25.5" x14ac:dyDescent="0.25">
      <c r="A234" s="310" t="s">
        <v>8263</v>
      </c>
      <c r="B234" s="310">
        <f t="shared" si="43"/>
        <v>1</v>
      </c>
      <c r="C234" s="310" t="str">
        <f t="shared" si="42"/>
        <v/>
      </c>
      <c r="D234" s="386" t="s">
        <v>8792</v>
      </c>
      <c r="E234" s="311" t="s">
        <v>7395</v>
      </c>
      <c r="F234" s="1018">
        <f t="shared" si="47"/>
        <v>45800</v>
      </c>
      <c r="G234" s="977" t="str">
        <f t="shared" si="32"/>
        <v>A</v>
      </c>
      <c r="H234" s="1046" t="str">
        <f t="shared" si="44"/>
        <v>MR_DER-1020_25</v>
      </c>
      <c r="I234" s="1019" t="str">
        <f t="shared" si="45"/>
        <v>ND</v>
      </c>
      <c r="J234" s="1019" t="str">
        <f t="shared" si="46"/>
        <v>ND</v>
      </c>
      <c r="K234" s="313" t="s">
        <v>3730</v>
      </c>
      <c r="L234" s="314">
        <v>45373</v>
      </c>
      <c r="M234" s="1049" t="s">
        <v>7397</v>
      </c>
      <c r="N234" s="310" t="s">
        <v>5536</v>
      </c>
      <c r="O234" s="314">
        <v>45399</v>
      </c>
      <c r="P234" s="310"/>
      <c r="Q234" s="313" t="s">
        <v>3765</v>
      </c>
      <c r="R234" s="314">
        <v>45583</v>
      </c>
      <c r="S234" s="1048" t="s">
        <v>8360</v>
      </c>
      <c r="T234" s="310" t="s">
        <v>5537</v>
      </c>
      <c r="U234" s="314">
        <v>45618</v>
      </c>
      <c r="V234" s="310" t="s">
        <v>5839</v>
      </c>
      <c r="W234" s="313" t="s">
        <v>3748</v>
      </c>
      <c r="X234" s="314">
        <v>45630</v>
      </c>
      <c r="Y234" s="1050" t="s">
        <v>8822</v>
      </c>
      <c r="Z234" s="310"/>
      <c r="AA234" s="310"/>
      <c r="AB234" s="310"/>
      <c r="AC234" s="313" t="s">
        <v>3748</v>
      </c>
      <c r="AD234" s="314">
        <v>45791</v>
      </c>
      <c r="AE234" s="1050" t="s">
        <v>9195</v>
      </c>
      <c r="AF234" s="310"/>
      <c r="AG234" s="310"/>
      <c r="AH234" s="310"/>
      <c r="AI234" s="310" t="s">
        <v>3748</v>
      </c>
      <c r="AJ234" s="314">
        <v>45800</v>
      </c>
      <c r="AK234" s="1050" t="s">
        <v>9392</v>
      </c>
      <c r="AL234" s="310"/>
      <c r="AM234" s="310"/>
      <c r="AN234" s="310"/>
      <c r="AO234" s="310"/>
      <c r="AP234" s="310"/>
      <c r="AQ234" s="310"/>
      <c r="AR234" s="310"/>
      <c r="AS234" s="310"/>
      <c r="AT234" s="310"/>
      <c r="AU234" s="310"/>
      <c r="AV234" s="310"/>
      <c r="AW234" s="310"/>
      <c r="AX234" s="310"/>
      <c r="AY234" s="310"/>
      <c r="AZ234" s="310"/>
    </row>
    <row r="235" spans="1:73" s="77" customFormat="1" ht="15" x14ac:dyDescent="0.25">
      <c r="A235" s="310" t="s">
        <v>8263</v>
      </c>
      <c r="B235" s="310" t="str">
        <f t="shared" si="43"/>
        <v/>
      </c>
      <c r="C235" s="310">
        <f t="shared" si="42"/>
        <v>1</v>
      </c>
      <c r="D235" s="386" t="s">
        <v>7392</v>
      </c>
      <c r="E235" s="311" t="s">
        <v>7396</v>
      </c>
      <c r="F235" s="1018">
        <f>IF(L235&lt;&gt;0,MAX(L235,R235,X235,AD235,AJ235,AP235,AV235,BB235,BH235,BN235,BT235),"NE")</f>
        <v>45868</v>
      </c>
      <c r="G235" s="977" t="str">
        <f t="shared" si="32"/>
        <v>E</v>
      </c>
      <c r="H235" s="977" t="str">
        <f t="shared" si="44"/>
        <v>MR_DER-1116_25</v>
      </c>
      <c r="I235" s="1019" t="str">
        <f t="shared" si="45"/>
        <v>ND</v>
      </c>
      <c r="J235" s="1019" t="str">
        <f t="shared" si="46"/>
        <v>ND</v>
      </c>
      <c r="K235" s="313" t="s">
        <v>3730</v>
      </c>
      <c r="L235" s="314">
        <v>45373</v>
      </c>
      <c r="M235" s="1049" t="s">
        <v>7397</v>
      </c>
      <c r="N235" s="310" t="s">
        <v>5536</v>
      </c>
      <c r="O235" s="314">
        <v>45399</v>
      </c>
      <c r="P235" s="310"/>
      <c r="Q235" s="313" t="s">
        <v>3765</v>
      </c>
      <c r="R235" s="314">
        <v>45583</v>
      </c>
      <c r="S235" s="1048" t="s">
        <v>8360</v>
      </c>
      <c r="T235" s="310" t="s">
        <v>5537</v>
      </c>
      <c r="U235" s="314">
        <v>45618</v>
      </c>
      <c r="V235" s="310" t="s">
        <v>5839</v>
      </c>
      <c r="W235" s="313" t="s">
        <v>3748</v>
      </c>
      <c r="X235" s="314">
        <v>45630</v>
      </c>
      <c r="Y235" s="1050" t="s">
        <v>8822</v>
      </c>
      <c r="Z235" s="310" t="s">
        <v>6098</v>
      </c>
      <c r="AA235" s="314">
        <v>45642</v>
      </c>
      <c r="AB235" s="310"/>
      <c r="AC235" s="313" t="s">
        <v>5626</v>
      </c>
      <c r="AD235" s="314">
        <v>45791</v>
      </c>
      <c r="AE235" s="1050" t="s">
        <v>9195</v>
      </c>
      <c r="AF235" s="310" t="s">
        <v>5539</v>
      </c>
      <c r="AG235" s="310"/>
      <c r="AH235" s="310"/>
      <c r="AI235" s="310" t="s">
        <v>5811</v>
      </c>
      <c r="AJ235" s="314">
        <v>45804</v>
      </c>
      <c r="AK235" s="1050" t="s">
        <v>9422</v>
      </c>
      <c r="AL235" s="310"/>
      <c r="AM235" s="310"/>
      <c r="AN235" s="310"/>
      <c r="AO235" s="310" t="s">
        <v>6393</v>
      </c>
      <c r="AP235" s="314">
        <v>45840</v>
      </c>
      <c r="AQ235" s="218" t="s">
        <v>9636</v>
      </c>
      <c r="AR235" s="310" t="s">
        <v>5539</v>
      </c>
      <c r="AS235" s="314">
        <v>45849</v>
      </c>
      <c r="AT235" s="310"/>
      <c r="AU235" s="310" t="s">
        <v>6649</v>
      </c>
      <c r="AV235" s="314">
        <v>45852</v>
      </c>
      <c r="AW235" s="218" t="s">
        <v>9652</v>
      </c>
      <c r="AX235" s="310"/>
      <c r="AY235" s="310"/>
      <c r="AZ235" s="310"/>
      <c r="BA235" s="77" t="s">
        <v>7023</v>
      </c>
      <c r="BB235" s="1075">
        <v>45854</v>
      </c>
      <c r="BC235" s="218" t="s">
        <v>9656</v>
      </c>
      <c r="BG235" s="77" t="s">
        <v>7047</v>
      </c>
      <c r="BH235" s="1075">
        <v>45860</v>
      </c>
      <c r="BI235" s="218" t="s">
        <v>9664</v>
      </c>
      <c r="BM235" s="77" t="s">
        <v>8942</v>
      </c>
      <c r="BN235" s="1075">
        <v>45867</v>
      </c>
      <c r="BO235" s="218" t="s">
        <v>9685</v>
      </c>
      <c r="BS235" s="77" t="s">
        <v>8961</v>
      </c>
      <c r="BT235" s="1075">
        <v>45868</v>
      </c>
      <c r="BU235" s="218" t="s">
        <v>9685</v>
      </c>
    </row>
    <row r="236" spans="1:73" s="77" customFormat="1" x14ac:dyDescent="0.25">
      <c r="A236" s="318"/>
      <c r="B236" s="310" t="str">
        <f t="shared" si="43"/>
        <v/>
      </c>
      <c r="C236" s="310" t="str">
        <f t="shared" si="42"/>
        <v/>
      </c>
      <c r="D236" s="388"/>
      <c r="E236" s="318" t="s">
        <v>7527</v>
      </c>
      <c r="F236" s="319"/>
      <c r="G236" s="319"/>
      <c r="H236" s="319"/>
      <c r="I236" s="319"/>
      <c r="J236" s="319"/>
      <c r="K236" s="320"/>
      <c r="L236" s="320"/>
      <c r="M236" s="321"/>
      <c r="N236" s="322"/>
      <c r="O236" s="322"/>
      <c r="P236" s="322"/>
      <c r="Q236" s="320"/>
      <c r="R236" s="320"/>
      <c r="S236" s="321"/>
      <c r="T236" s="322"/>
      <c r="U236" s="322"/>
      <c r="V236" s="322"/>
      <c r="W236" s="320"/>
      <c r="X236" s="320"/>
      <c r="Y236" s="321"/>
      <c r="Z236" s="322"/>
      <c r="AA236" s="322"/>
      <c r="AB236" s="322"/>
      <c r="AC236" s="320"/>
      <c r="AD236" s="320"/>
      <c r="AE236" s="321"/>
      <c r="AF236" s="322"/>
      <c r="AG236" s="322"/>
      <c r="AH236" s="322"/>
      <c r="AI236" s="320"/>
      <c r="AJ236" s="320"/>
      <c r="AK236" s="321"/>
      <c r="AL236" s="322"/>
      <c r="AM236" s="322"/>
      <c r="AN236" s="322"/>
      <c r="AO236" s="320"/>
      <c r="AP236" s="320"/>
      <c r="AQ236" s="321"/>
      <c r="AR236" s="322"/>
      <c r="AS236" s="322"/>
      <c r="AT236" s="322"/>
      <c r="AU236" s="320"/>
      <c r="AV236" s="320"/>
      <c r="AW236" s="321"/>
      <c r="AX236" s="322"/>
      <c r="AY236" s="322"/>
      <c r="AZ236" s="322"/>
    </row>
    <row r="237" spans="1:73" s="110" customFormat="1" ht="15" x14ac:dyDescent="0.25">
      <c r="A237" s="301" t="s">
        <v>8263</v>
      </c>
      <c r="B237" s="310">
        <f t="shared" si="43"/>
        <v>1</v>
      </c>
      <c r="C237" s="310" t="str">
        <f t="shared" si="42"/>
        <v/>
      </c>
      <c r="D237" s="360" t="s">
        <v>7026</v>
      </c>
      <c r="E237" s="317" t="s">
        <v>4201</v>
      </c>
      <c r="F237" s="303">
        <f t="shared" ref="F237:F242" si="48">IF(L237&lt;&gt;0,MAX(L237,R237,X237,AJ237,AD237,AP237,AV237,BB237,BH237,BN237),"NE")</f>
        <v>45429</v>
      </c>
      <c r="G237" s="302" t="str">
        <f t="shared" si="32"/>
        <v>B</v>
      </c>
      <c r="H237" s="977" t="str">
        <f t="shared" ref="H237:H263" si="49">IF($F237="","",INDEX($K237:$FM237,1,MATCH($F237,$K237:$FM237,)+1))</f>
        <v>MR.DER-0674_24</v>
      </c>
      <c r="I237" s="312" t="str">
        <f t="shared" ref="I237:I251" si="50">IF(F237="NE",F237,IF(INDEX(K237:CP237,,MATCH(F237,K237:CP237,0)+3)&lt;&gt;0,INDEX(K237:CP237,,MATCH(F237,K237:CP237,0)+3),"ND"))</f>
        <v>ND</v>
      </c>
      <c r="J237" s="312" t="str">
        <f t="shared" ref="J237:J251" si="51">IF(G237="NE",G237,IF(INDEX(K237:CQ237,,MATCH(G237,K237:CQ237,0)+3)&lt;&gt;0,INDEX(K237:CQ237,,MATCH(G237,K237:CQ237,0)+3),"ND"))</f>
        <v>ND</v>
      </c>
      <c r="K237" s="300" t="s">
        <v>3730</v>
      </c>
      <c r="L237" s="333">
        <v>45280</v>
      </c>
      <c r="M237" s="356" t="s">
        <v>7024</v>
      </c>
      <c r="N237" s="301" t="s">
        <v>5537</v>
      </c>
      <c r="O237" s="333">
        <v>45320</v>
      </c>
      <c r="P237" s="356" t="s">
        <v>7045</v>
      </c>
      <c r="Q237" s="300" t="s">
        <v>3748</v>
      </c>
      <c r="R237" s="333">
        <v>45336</v>
      </c>
      <c r="S237" s="356" t="s">
        <v>7114</v>
      </c>
      <c r="T237" s="301" t="s">
        <v>6098</v>
      </c>
      <c r="U237" s="333">
        <v>45386</v>
      </c>
      <c r="V237" s="359" t="s">
        <v>8771</v>
      </c>
      <c r="W237" s="300" t="s">
        <v>5626</v>
      </c>
      <c r="X237" s="333">
        <v>45415</v>
      </c>
      <c r="Y237" s="356" t="s">
        <v>7683</v>
      </c>
      <c r="Z237" s="301" t="s">
        <v>5537</v>
      </c>
      <c r="AA237" s="333">
        <v>45426</v>
      </c>
      <c r="AB237" s="359" t="s">
        <v>8760</v>
      </c>
      <c r="AC237" s="300" t="s">
        <v>5811</v>
      </c>
      <c r="AD237" s="333">
        <v>45429</v>
      </c>
      <c r="AE237" s="356" t="s">
        <v>7704</v>
      </c>
      <c r="AF237" s="301"/>
      <c r="AG237" s="301"/>
      <c r="AH237" s="359" t="s">
        <v>8761</v>
      </c>
      <c r="AI237" s="301"/>
      <c r="AJ237" s="301"/>
      <c r="AK237" s="301"/>
      <c r="AL237" s="301"/>
      <c r="AM237" s="301"/>
      <c r="AN237" s="301"/>
      <c r="AO237" s="301"/>
      <c r="AP237" s="301"/>
      <c r="AQ237" s="301"/>
      <c r="AR237" s="301"/>
      <c r="AS237" s="301"/>
      <c r="AT237" s="301"/>
      <c r="AU237" s="301"/>
      <c r="AV237" s="301"/>
      <c r="AW237" s="301"/>
      <c r="AX237" s="301"/>
      <c r="AY237" s="301"/>
      <c r="AZ237" s="301"/>
    </row>
    <row r="238" spans="1:73" s="110" customFormat="1" ht="15" x14ac:dyDescent="0.25">
      <c r="A238" s="301" t="s">
        <v>8263</v>
      </c>
      <c r="B238" s="310">
        <f t="shared" si="43"/>
        <v>1</v>
      </c>
      <c r="C238" s="310" t="str">
        <f t="shared" si="42"/>
        <v/>
      </c>
      <c r="D238" s="360" t="s">
        <v>7026</v>
      </c>
      <c r="E238" s="317" t="s">
        <v>4202</v>
      </c>
      <c r="F238" s="303">
        <f t="shared" si="48"/>
        <v>45429</v>
      </c>
      <c r="G238" s="302" t="str">
        <f t="shared" si="32"/>
        <v>B</v>
      </c>
      <c r="H238" s="977" t="str">
        <f t="shared" si="49"/>
        <v>MR.DER-0674_24</v>
      </c>
      <c r="I238" s="312" t="str">
        <f t="shared" si="50"/>
        <v>ND</v>
      </c>
      <c r="J238" s="312" t="str">
        <f t="shared" si="51"/>
        <v>ND</v>
      </c>
      <c r="K238" s="300" t="s">
        <v>3730</v>
      </c>
      <c r="L238" s="333">
        <v>45280</v>
      </c>
      <c r="M238" s="356" t="s">
        <v>7024</v>
      </c>
      <c r="N238" s="301" t="s">
        <v>5537</v>
      </c>
      <c r="O238" s="333">
        <v>45320</v>
      </c>
      <c r="P238" s="356" t="s">
        <v>7045</v>
      </c>
      <c r="Q238" s="300" t="s">
        <v>3748</v>
      </c>
      <c r="R238" s="333">
        <v>45336</v>
      </c>
      <c r="S238" s="356" t="s">
        <v>7114</v>
      </c>
      <c r="T238" s="301" t="s">
        <v>6098</v>
      </c>
      <c r="U238" s="333">
        <v>45386</v>
      </c>
      <c r="V238" s="359" t="s">
        <v>8771</v>
      </c>
      <c r="W238" s="300" t="s">
        <v>5626</v>
      </c>
      <c r="X238" s="333">
        <v>45415</v>
      </c>
      <c r="Y238" s="356" t="s">
        <v>7683</v>
      </c>
      <c r="Z238" s="301" t="s">
        <v>5537</v>
      </c>
      <c r="AA238" s="333">
        <v>45426</v>
      </c>
      <c r="AB238" s="359" t="s">
        <v>8760</v>
      </c>
      <c r="AC238" s="300" t="s">
        <v>5811</v>
      </c>
      <c r="AD238" s="333">
        <v>45429</v>
      </c>
      <c r="AE238" s="356" t="s">
        <v>7704</v>
      </c>
      <c r="AF238" s="301"/>
      <c r="AG238" s="301"/>
      <c r="AH238" s="359" t="s">
        <v>8761</v>
      </c>
      <c r="AI238" s="301"/>
      <c r="AJ238" s="301"/>
      <c r="AK238" s="301"/>
      <c r="AL238" s="301"/>
      <c r="AM238" s="301"/>
      <c r="AN238" s="301"/>
      <c r="AO238" s="301"/>
      <c r="AP238" s="301"/>
      <c r="AQ238" s="301"/>
      <c r="AR238" s="301"/>
      <c r="AS238" s="301"/>
      <c r="AT238" s="301"/>
      <c r="AU238" s="301"/>
      <c r="AV238" s="301"/>
      <c r="AW238" s="301"/>
      <c r="AX238" s="301"/>
      <c r="AY238" s="301"/>
      <c r="AZ238" s="301"/>
    </row>
    <row r="239" spans="1:73" s="110" customFormat="1" ht="15" x14ac:dyDescent="0.25">
      <c r="A239" s="301" t="s">
        <v>8263</v>
      </c>
      <c r="B239" s="310">
        <f t="shared" si="43"/>
        <v>1</v>
      </c>
      <c r="C239" s="310" t="str">
        <f t="shared" si="42"/>
        <v/>
      </c>
      <c r="D239" s="360" t="s">
        <v>7026</v>
      </c>
      <c r="E239" s="317" t="s">
        <v>4203</v>
      </c>
      <c r="F239" s="303">
        <f t="shared" si="48"/>
        <v>45429</v>
      </c>
      <c r="G239" s="302" t="str">
        <f t="shared" si="32"/>
        <v>B</v>
      </c>
      <c r="H239" s="977" t="str">
        <f t="shared" si="49"/>
        <v>MR.DER-0674_24</v>
      </c>
      <c r="I239" s="312" t="str">
        <f t="shared" si="50"/>
        <v>ND</v>
      </c>
      <c r="J239" s="312" t="str">
        <f t="shared" si="51"/>
        <v>ND</v>
      </c>
      <c r="K239" s="300" t="s">
        <v>3730</v>
      </c>
      <c r="L239" s="333">
        <v>45280</v>
      </c>
      <c r="M239" s="356" t="s">
        <v>7024</v>
      </c>
      <c r="N239" s="301" t="s">
        <v>5537</v>
      </c>
      <c r="O239" s="333">
        <v>45320</v>
      </c>
      <c r="P239" s="356" t="s">
        <v>7045</v>
      </c>
      <c r="Q239" s="300" t="s">
        <v>3748</v>
      </c>
      <c r="R239" s="333">
        <v>45336</v>
      </c>
      <c r="S239" s="356" t="s">
        <v>7114</v>
      </c>
      <c r="T239" s="301" t="s">
        <v>6098</v>
      </c>
      <c r="U239" s="333">
        <v>45386</v>
      </c>
      <c r="V239" s="359" t="s">
        <v>8771</v>
      </c>
      <c r="W239" s="300" t="s">
        <v>5626</v>
      </c>
      <c r="X239" s="333">
        <v>45415</v>
      </c>
      <c r="Y239" s="356" t="s">
        <v>7683</v>
      </c>
      <c r="Z239" s="301" t="s">
        <v>5537</v>
      </c>
      <c r="AA239" s="333">
        <v>45426</v>
      </c>
      <c r="AB239" s="359" t="s">
        <v>8760</v>
      </c>
      <c r="AC239" s="300" t="s">
        <v>5811</v>
      </c>
      <c r="AD239" s="333">
        <v>45429</v>
      </c>
      <c r="AE239" s="356" t="s">
        <v>7704</v>
      </c>
      <c r="AF239" s="301"/>
      <c r="AG239" s="301"/>
      <c r="AH239" s="359" t="s">
        <v>8761</v>
      </c>
      <c r="AI239" s="301"/>
      <c r="AJ239" s="301"/>
      <c r="AK239" s="301"/>
      <c r="AL239" s="301"/>
      <c r="AM239" s="301"/>
      <c r="AN239" s="301"/>
      <c r="AO239" s="301"/>
      <c r="AP239" s="301"/>
      <c r="AQ239" s="301"/>
      <c r="AR239" s="301"/>
      <c r="AS239" s="301"/>
      <c r="AT239" s="301"/>
      <c r="AU239" s="301"/>
      <c r="AV239" s="301"/>
      <c r="AW239" s="301"/>
      <c r="AX239" s="301"/>
      <c r="AY239" s="301"/>
      <c r="AZ239" s="301"/>
    </row>
    <row r="240" spans="1:73" s="110" customFormat="1" ht="15" x14ac:dyDescent="0.25">
      <c r="A240" s="301" t="s">
        <v>8263</v>
      </c>
      <c r="B240" s="310">
        <f t="shared" si="43"/>
        <v>1</v>
      </c>
      <c r="C240" s="310" t="str">
        <f t="shared" si="42"/>
        <v/>
      </c>
      <c r="D240" s="360" t="s">
        <v>7026</v>
      </c>
      <c r="E240" s="317" t="s">
        <v>4204</v>
      </c>
      <c r="F240" s="303">
        <f t="shared" si="48"/>
        <v>45429</v>
      </c>
      <c r="G240" s="302" t="str">
        <f t="shared" si="32"/>
        <v>B</v>
      </c>
      <c r="H240" s="977" t="str">
        <f t="shared" si="49"/>
        <v>MR.DER-0674_24</v>
      </c>
      <c r="I240" s="312" t="str">
        <f t="shared" si="50"/>
        <v>ND</v>
      </c>
      <c r="J240" s="312" t="str">
        <f t="shared" si="51"/>
        <v>ND</v>
      </c>
      <c r="K240" s="300" t="s">
        <v>3730</v>
      </c>
      <c r="L240" s="333">
        <v>45280</v>
      </c>
      <c r="M240" s="356" t="s">
        <v>7024</v>
      </c>
      <c r="N240" s="301" t="s">
        <v>5537</v>
      </c>
      <c r="O240" s="333">
        <v>45320</v>
      </c>
      <c r="P240" s="356" t="s">
        <v>7045</v>
      </c>
      <c r="Q240" s="300" t="s">
        <v>3748</v>
      </c>
      <c r="R240" s="333">
        <v>45336</v>
      </c>
      <c r="S240" s="356" t="s">
        <v>7114</v>
      </c>
      <c r="T240" s="301" t="s">
        <v>6098</v>
      </c>
      <c r="U240" s="333">
        <v>45386</v>
      </c>
      <c r="V240" s="359" t="s">
        <v>8771</v>
      </c>
      <c r="W240" s="300" t="s">
        <v>5626</v>
      </c>
      <c r="X240" s="333">
        <v>45415</v>
      </c>
      <c r="Y240" s="356" t="s">
        <v>7683</v>
      </c>
      <c r="Z240" s="301" t="s">
        <v>5537</v>
      </c>
      <c r="AA240" s="333">
        <v>45426</v>
      </c>
      <c r="AB240" s="359" t="s">
        <v>8760</v>
      </c>
      <c r="AC240" s="300" t="s">
        <v>5811</v>
      </c>
      <c r="AD240" s="333">
        <v>45429</v>
      </c>
      <c r="AE240" s="356" t="s">
        <v>7704</v>
      </c>
      <c r="AF240" s="301"/>
      <c r="AG240" s="301"/>
      <c r="AH240" s="359" t="s">
        <v>8761</v>
      </c>
      <c r="AI240" s="301"/>
      <c r="AJ240" s="301"/>
      <c r="AK240" s="301"/>
      <c r="AL240" s="301"/>
      <c r="AM240" s="301"/>
      <c r="AN240" s="301"/>
      <c r="AO240" s="301"/>
      <c r="AP240" s="301"/>
      <c r="AQ240" s="301"/>
      <c r="AR240" s="301"/>
      <c r="AS240" s="301"/>
      <c r="AT240" s="301"/>
      <c r="AU240" s="301"/>
      <c r="AV240" s="301"/>
      <c r="AW240" s="301"/>
      <c r="AX240" s="301"/>
      <c r="AY240" s="301"/>
      <c r="AZ240" s="301"/>
    </row>
    <row r="241" spans="1:67" s="110" customFormat="1" ht="15" x14ac:dyDescent="0.25">
      <c r="A241" s="301" t="s">
        <v>8263</v>
      </c>
      <c r="B241" s="310">
        <f t="shared" si="43"/>
        <v>1</v>
      </c>
      <c r="C241" s="310" t="str">
        <f t="shared" si="42"/>
        <v/>
      </c>
      <c r="D241" s="360" t="s">
        <v>7026</v>
      </c>
      <c r="E241" s="317" t="s">
        <v>4205</v>
      </c>
      <c r="F241" s="303">
        <f t="shared" si="48"/>
        <v>45429</v>
      </c>
      <c r="G241" s="302" t="str">
        <f t="shared" si="32"/>
        <v>B</v>
      </c>
      <c r="H241" s="977" t="str">
        <f t="shared" si="49"/>
        <v>MR.DER-0674_24</v>
      </c>
      <c r="I241" s="312" t="str">
        <f t="shared" si="50"/>
        <v>ND</v>
      </c>
      <c r="J241" s="312" t="str">
        <f t="shared" si="51"/>
        <v>ND</v>
      </c>
      <c r="K241" s="300" t="s">
        <v>3730</v>
      </c>
      <c r="L241" s="333">
        <v>45280</v>
      </c>
      <c r="M241" s="356" t="s">
        <v>7024</v>
      </c>
      <c r="N241" s="301" t="s">
        <v>5537</v>
      </c>
      <c r="O241" s="333">
        <v>45320</v>
      </c>
      <c r="P241" s="356" t="s">
        <v>7045</v>
      </c>
      <c r="Q241" s="300" t="s">
        <v>3748</v>
      </c>
      <c r="R241" s="333">
        <v>45336</v>
      </c>
      <c r="S241" s="356" t="s">
        <v>7114</v>
      </c>
      <c r="T241" s="301" t="s">
        <v>6098</v>
      </c>
      <c r="U241" s="333">
        <v>45386</v>
      </c>
      <c r="V241" s="359" t="s">
        <v>8771</v>
      </c>
      <c r="W241" s="300" t="s">
        <v>5626</v>
      </c>
      <c r="X241" s="333">
        <v>45415</v>
      </c>
      <c r="Y241" s="356" t="s">
        <v>7683</v>
      </c>
      <c r="Z241" s="301" t="s">
        <v>5537</v>
      </c>
      <c r="AA241" s="333">
        <v>45426</v>
      </c>
      <c r="AB241" s="359" t="s">
        <v>8760</v>
      </c>
      <c r="AC241" s="300" t="s">
        <v>5811</v>
      </c>
      <c r="AD241" s="333">
        <v>45429</v>
      </c>
      <c r="AE241" s="356" t="s">
        <v>7704</v>
      </c>
      <c r="AF241" s="301"/>
      <c r="AG241" s="301"/>
      <c r="AH241" s="359" t="s">
        <v>8761</v>
      </c>
      <c r="AI241" s="301"/>
      <c r="AJ241" s="301"/>
      <c r="AK241" s="301"/>
      <c r="AL241" s="301"/>
      <c r="AM241" s="301"/>
      <c r="AN241" s="301"/>
      <c r="AO241" s="301"/>
      <c r="AP241" s="301"/>
      <c r="AQ241" s="301"/>
      <c r="AR241" s="301"/>
      <c r="AS241" s="301"/>
      <c r="AT241" s="301"/>
      <c r="AU241" s="301"/>
      <c r="AV241" s="301"/>
      <c r="AW241" s="301"/>
      <c r="AX241" s="301"/>
      <c r="AY241" s="301"/>
      <c r="AZ241" s="301"/>
    </row>
    <row r="242" spans="1:67" s="110" customFormat="1" ht="15" x14ac:dyDescent="0.25">
      <c r="A242" s="301" t="s">
        <v>8263</v>
      </c>
      <c r="B242" s="310">
        <f t="shared" si="43"/>
        <v>1</v>
      </c>
      <c r="C242" s="310" t="str">
        <f t="shared" si="42"/>
        <v/>
      </c>
      <c r="D242" s="360" t="s">
        <v>7026</v>
      </c>
      <c r="E242" s="317" t="s">
        <v>4206</v>
      </c>
      <c r="F242" s="303">
        <f t="shared" si="48"/>
        <v>45716</v>
      </c>
      <c r="G242" s="302" t="str">
        <f t="shared" si="32"/>
        <v>E</v>
      </c>
      <c r="H242" s="977" t="str">
        <f t="shared" si="49"/>
        <v>MR.DER-0941_25</v>
      </c>
      <c r="I242" s="312" t="str">
        <f t="shared" si="50"/>
        <v>ND</v>
      </c>
      <c r="J242" s="312" t="str">
        <f t="shared" si="51"/>
        <v>ND</v>
      </c>
      <c r="K242" s="300" t="s">
        <v>3730</v>
      </c>
      <c r="L242" s="333">
        <v>45280</v>
      </c>
      <c r="M242" s="356" t="s">
        <v>7024</v>
      </c>
      <c r="N242" s="301" t="s">
        <v>5537</v>
      </c>
      <c r="O242" s="333">
        <v>45320</v>
      </c>
      <c r="P242" s="356" t="s">
        <v>7045</v>
      </c>
      <c r="Q242" s="300" t="s">
        <v>3748</v>
      </c>
      <c r="R242" s="333">
        <v>45336</v>
      </c>
      <c r="S242" s="356" t="s">
        <v>7114</v>
      </c>
      <c r="T242" s="301" t="s">
        <v>6098</v>
      </c>
      <c r="U242" s="333">
        <v>45386</v>
      </c>
      <c r="V242" s="359" t="s">
        <v>8771</v>
      </c>
      <c r="W242" s="300" t="s">
        <v>5626</v>
      </c>
      <c r="X242" s="333">
        <v>45415</v>
      </c>
      <c r="Y242" s="356" t="s">
        <v>7683</v>
      </c>
      <c r="Z242" s="301" t="s">
        <v>5537</v>
      </c>
      <c r="AA242" s="333">
        <v>45426</v>
      </c>
      <c r="AB242" s="359" t="s">
        <v>8760</v>
      </c>
      <c r="AC242" s="300" t="s">
        <v>5811</v>
      </c>
      <c r="AD242" s="333">
        <v>45429</v>
      </c>
      <c r="AE242" s="356" t="s">
        <v>7704</v>
      </c>
      <c r="AF242" s="301" t="s">
        <v>6098</v>
      </c>
      <c r="AG242" s="333">
        <v>45440</v>
      </c>
      <c r="AH242" s="359" t="s">
        <v>8761</v>
      </c>
      <c r="AI242" s="301" t="s">
        <v>6393</v>
      </c>
      <c r="AJ242" s="333">
        <v>45450</v>
      </c>
      <c r="AK242" s="356" t="s">
        <v>8039</v>
      </c>
      <c r="AL242" s="301" t="s">
        <v>5539</v>
      </c>
      <c r="AM242" s="333">
        <v>45453</v>
      </c>
      <c r="AN242" s="359" t="s">
        <v>8762</v>
      </c>
      <c r="AO242" s="301" t="s">
        <v>6649</v>
      </c>
      <c r="AP242" s="333">
        <v>45455</v>
      </c>
      <c r="AQ242" s="361" t="s">
        <v>8341</v>
      </c>
      <c r="AR242" s="301"/>
      <c r="AS242" s="301"/>
      <c r="AT242" s="359" t="s">
        <v>8763</v>
      </c>
      <c r="AU242" s="301" t="s">
        <v>7023</v>
      </c>
      <c r="AV242" s="333">
        <v>45665</v>
      </c>
      <c r="AW242" s="364" t="s">
        <v>8914</v>
      </c>
      <c r="AX242" s="301" t="s">
        <v>5537</v>
      </c>
      <c r="AY242" s="333">
        <v>45677</v>
      </c>
      <c r="AZ242" s="301"/>
      <c r="BA242" s="110" t="s">
        <v>7047</v>
      </c>
      <c r="BB242" s="367">
        <v>45686</v>
      </c>
      <c r="BC242" s="364" t="s">
        <v>8931</v>
      </c>
      <c r="BD242" s="110" t="s">
        <v>6098</v>
      </c>
      <c r="BE242" s="367">
        <v>45333</v>
      </c>
      <c r="BG242" s="110" t="s">
        <v>8942</v>
      </c>
      <c r="BH242" s="367">
        <v>45707</v>
      </c>
      <c r="BI242" s="364" t="s">
        <v>8943</v>
      </c>
      <c r="BJ242" s="110" t="s">
        <v>5539</v>
      </c>
      <c r="BK242" s="367">
        <v>45714</v>
      </c>
      <c r="BM242" s="110" t="s">
        <v>8961</v>
      </c>
      <c r="BN242" s="367">
        <v>45716</v>
      </c>
      <c r="BO242" s="364" t="s">
        <v>8962</v>
      </c>
    </row>
    <row r="243" spans="1:67" s="110" customFormat="1" ht="15" x14ac:dyDescent="0.25">
      <c r="A243" s="301" t="s">
        <v>8263</v>
      </c>
      <c r="B243" s="310">
        <f t="shared" si="43"/>
        <v>1</v>
      </c>
      <c r="C243" s="310" t="str">
        <f t="shared" si="42"/>
        <v/>
      </c>
      <c r="D243" s="360" t="s">
        <v>7026</v>
      </c>
      <c r="E243" s="317" t="s">
        <v>4207</v>
      </c>
      <c r="F243" s="303">
        <f t="shared" ref="F243:F251" si="52">IF(L243&lt;&gt;0,MAX(L243,R243,X243,AJ243,AD243,AP243,AV243,BB243,BH243,BN243),"NE")</f>
        <v>45686</v>
      </c>
      <c r="G243" s="302" t="str">
        <f t="shared" si="32"/>
        <v>C</v>
      </c>
      <c r="H243" s="977" t="str">
        <f t="shared" si="49"/>
        <v>MR.DER-0918_25</v>
      </c>
      <c r="I243" s="312" t="str">
        <f t="shared" si="50"/>
        <v>ND</v>
      </c>
      <c r="J243" s="312" t="str">
        <f t="shared" si="51"/>
        <v>ND</v>
      </c>
      <c r="K243" s="300" t="s">
        <v>3730</v>
      </c>
      <c r="L243" s="333">
        <v>45280</v>
      </c>
      <c r="M243" s="356" t="s">
        <v>7024</v>
      </c>
      <c r="N243" s="301" t="s">
        <v>5537</v>
      </c>
      <c r="O243" s="333">
        <v>45320</v>
      </c>
      <c r="P243" s="356" t="s">
        <v>7045</v>
      </c>
      <c r="Q243" s="300" t="s">
        <v>3748</v>
      </c>
      <c r="R243" s="333">
        <v>45336</v>
      </c>
      <c r="S243" s="356" t="s">
        <v>7114</v>
      </c>
      <c r="T243" s="301" t="s">
        <v>6098</v>
      </c>
      <c r="U243" s="333">
        <v>45386</v>
      </c>
      <c r="V243" s="359" t="s">
        <v>8771</v>
      </c>
      <c r="W243" s="300" t="s">
        <v>5626</v>
      </c>
      <c r="X243" s="333">
        <v>45415</v>
      </c>
      <c r="Y243" s="356" t="s">
        <v>7683</v>
      </c>
      <c r="Z243" s="301" t="s">
        <v>5537</v>
      </c>
      <c r="AA243" s="333">
        <v>45426</v>
      </c>
      <c r="AB243" s="359" t="s">
        <v>8760</v>
      </c>
      <c r="AC243" s="300" t="s">
        <v>5811</v>
      </c>
      <c r="AD243" s="333">
        <v>45429</v>
      </c>
      <c r="AE243" s="356" t="s">
        <v>7704</v>
      </c>
      <c r="AF243" s="301"/>
      <c r="AG243" s="301"/>
      <c r="AH243" s="359" t="s">
        <v>8761</v>
      </c>
      <c r="AI243" s="301"/>
      <c r="AJ243" s="301"/>
      <c r="AK243" s="301"/>
      <c r="AL243" s="301"/>
      <c r="AM243" s="301"/>
      <c r="AN243" s="301"/>
      <c r="AO243" s="301"/>
      <c r="AP243" s="301"/>
      <c r="AQ243" s="301"/>
      <c r="AR243" s="301"/>
      <c r="AS243" s="301"/>
      <c r="AT243" s="301"/>
      <c r="AU243" s="301" t="s">
        <v>6393</v>
      </c>
      <c r="AV243" s="333">
        <v>45665</v>
      </c>
      <c r="AW243" s="364" t="s">
        <v>8914</v>
      </c>
      <c r="AX243" s="301" t="s">
        <v>5538</v>
      </c>
      <c r="AY243" s="333">
        <v>45677</v>
      </c>
      <c r="AZ243" s="301"/>
      <c r="BA243" s="110" t="s">
        <v>6649</v>
      </c>
      <c r="BB243" s="367">
        <v>45686</v>
      </c>
      <c r="BC243" s="364" t="s">
        <v>8931</v>
      </c>
    </row>
    <row r="244" spans="1:67" s="110" customFormat="1" ht="15" x14ac:dyDescent="0.25">
      <c r="A244" s="301" t="s">
        <v>8263</v>
      </c>
      <c r="B244" s="310">
        <f t="shared" si="43"/>
        <v>1</v>
      </c>
      <c r="C244" s="310" t="str">
        <f t="shared" si="42"/>
        <v/>
      </c>
      <c r="D244" s="360" t="s">
        <v>7026</v>
      </c>
      <c r="E244" s="317" t="s">
        <v>4208</v>
      </c>
      <c r="F244" s="303">
        <f t="shared" si="52"/>
        <v>45429</v>
      </c>
      <c r="G244" s="302" t="str">
        <f t="shared" si="32"/>
        <v>B</v>
      </c>
      <c r="H244" s="977" t="str">
        <f t="shared" si="49"/>
        <v>MR.DER-0674_24</v>
      </c>
      <c r="I244" s="312" t="str">
        <f t="shared" si="50"/>
        <v>ND</v>
      </c>
      <c r="J244" s="312" t="str">
        <f t="shared" si="51"/>
        <v>ND</v>
      </c>
      <c r="K244" s="300" t="s">
        <v>3730</v>
      </c>
      <c r="L244" s="333">
        <v>45280</v>
      </c>
      <c r="M244" s="356" t="s">
        <v>7024</v>
      </c>
      <c r="N244" s="301" t="s">
        <v>5537</v>
      </c>
      <c r="O244" s="333">
        <v>45320</v>
      </c>
      <c r="P244" s="356" t="s">
        <v>7045</v>
      </c>
      <c r="Q244" s="300" t="s">
        <v>3748</v>
      </c>
      <c r="R244" s="333">
        <v>45336</v>
      </c>
      <c r="S244" s="356" t="s">
        <v>7114</v>
      </c>
      <c r="T244" s="301" t="s">
        <v>6098</v>
      </c>
      <c r="U244" s="333">
        <v>45386</v>
      </c>
      <c r="V244" s="359" t="s">
        <v>8771</v>
      </c>
      <c r="W244" s="300" t="s">
        <v>5626</v>
      </c>
      <c r="X244" s="333">
        <v>45415</v>
      </c>
      <c r="Y244" s="356" t="s">
        <v>7683</v>
      </c>
      <c r="Z244" s="301" t="s">
        <v>5537</v>
      </c>
      <c r="AA244" s="333">
        <v>45426</v>
      </c>
      <c r="AB244" s="359" t="s">
        <v>8760</v>
      </c>
      <c r="AC244" s="300" t="s">
        <v>5811</v>
      </c>
      <c r="AD244" s="333">
        <v>45429</v>
      </c>
      <c r="AE244" s="356" t="s">
        <v>7704</v>
      </c>
      <c r="AF244" s="301"/>
      <c r="AG244" s="301"/>
      <c r="AH244" s="359" t="s">
        <v>8761</v>
      </c>
      <c r="AI244" s="301"/>
      <c r="AJ244" s="301"/>
      <c r="AK244" s="301"/>
      <c r="AL244" s="301"/>
      <c r="AM244" s="301"/>
      <c r="AN244" s="301"/>
      <c r="AO244" s="301"/>
      <c r="AP244" s="301"/>
      <c r="AQ244" s="301"/>
      <c r="AR244" s="301"/>
      <c r="AS244" s="301"/>
      <c r="AT244" s="301"/>
      <c r="AU244" s="301"/>
      <c r="AV244" s="301"/>
      <c r="AW244" s="301"/>
      <c r="AX244" s="301"/>
      <c r="AY244" s="301"/>
      <c r="AZ244" s="301"/>
    </row>
    <row r="245" spans="1:67" s="110" customFormat="1" ht="15" x14ac:dyDescent="0.25">
      <c r="A245" s="301" t="s">
        <v>8263</v>
      </c>
      <c r="B245" s="310">
        <f t="shared" si="43"/>
        <v>1</v>
      </c>
      <c r="C245" s="310" t="str">
        <f t="shared" si="42"/>
        <v/>
      </c>
      <c r="D245" s="360" t="s">
        <v>7026</v>
      </c>
      <c r="E245" s="317" t="s">
        <v>4209</v>
      </c>
      <c r="F245" s="303">
        <f t="shared" si="52"/>
        <v>45686</v>
      </c>
      <c r="G245" s="302" t="str">
        <f t="shared" si="32"/>
        <v>C</v>
      </c>
      <c r="H245" s="977" t="str">
        <f t="shared" si="49"/>
        <v>MR.DER-0918_25</v>
      </c>
      <c r="I245" s="312" t="str">
        <f t="shared" si="50"/>
        <v>ND</v>
      </c>
      <c r="J245" s="312" t="str">
        <f t="shared" si="51"/>
        <v>ND</v>
      </c>
      <c r="K245" s="300" t="s">
        <v>3730</v>
      </c>
      <c r="L245" s="333">
        <v>45280</v>
      </c>
      <c r="M245" s="356" t="s">
        <v>7024</v>
      </c>
      <c r="N245" s="301" t="s">
        <v>5537</v>
      </c>
      <c r="O245" s="333">
        <v>45320</v>
      </c>
      <c r="P245" s="356" t="s">
        <v>7045</v>
      </c>
      <c r="Q245" s="300" t="s">
        <v>3748</v>
      </c>
      <c r="R245" s="333">
        <v>45336</v>
      </c>
      <c r="S245" s="356" t="s">
        <v>7114</v>
      </c>
      <c r="T245" s="301" t="s">
        <v>6098</v>
      </c>
      <c r="U245" s="333">
        <v>45386</v>
      </c>
      <c r="V245" s="359" t="s">
        <v>8771</v>
      </c>
      <c r="W245" s="300" t="s">
        <v>5626</v>
      </c>
      <c r="X245" s="333">
        <v>45415</v>
      </c>
      <c r="Y245" s="356" t="s">
        <v>7683</v>
      </c>
      <c r="Z245" s="301" t="s">
        <v>5537</v>
      </c>
      <c r="AA245" s="333">
        <v>45426</v>
      </c>
      <c r="AB245" s="359" t="s">
        <v>8760</v>
      </c>
      <c r="AC245" s="300" t="s">
        <v>5811</v>
      </c>
      <c r="AD245" s="333">
        <v>45429</v>
      </c>
      <c r="AE245" s="356" t="s">
        <v>7704</v>
      </c>
      <c r="AF245" s="301"/>
      <c r="AG245" s="301"/>
      <c r="AH245" s="359" t="s">
        <v>8761</v>
      </c>
      <c r="AI245" s="301"/>
      <c r="AJ245" s="301"/>
      <c r="AK245" s="301"/>
      <c r="AL245" s="301"/>
      <c r="AM245" s="301"/>
      <c r="AN245" s="301"/>
      <c r="AO245" s="301"/>
      <c r="AP245" s="301"/>
      <c r="AQ245" s="301"/>
      <c r="AR245" s="301"/>
      <c r="AS245" s="301"/>
      <c r="AT245" s="301"/>
      <c r="AU245" s="301" t="s">
        <v>6393</v>
      </c>
      <c r="AV245" s="333">
        <v>45665</v>
      </c>
      <c r="AW245" s="364" t="s">
        <v>8914</v>
      </c>
      <c r="AX245" s="301" t="s">
        <v>5538</v>
      </c>
      <c r="AY245" s="333">
        <v>45677</v>
      </c>
      <c r="AZ245" s="301"/>
      <c r="BA245" s="110" t="s">
        <v>6649</v>
      </c>
      <c r="BB245" s="367">
        <v>45686</v>
      </c>
      <c r="BC245" s="364" t="s">
        <v>8931</v>
      </c>
    </row>
    <row r="246" spans="1:67" s="110" customFormat="1" ht="15" x14ac:dyDescent="0.25">
      <c r="A246" s="301" t="s">
        <v>8263</v>
      </c>
      <c r="B246" s="310">
        <f t="shared" si="43"/>
        <v>1</v>
      </c>
      <c r="C246" s="310" t="str">
        <f t="shared" si="42"/>
        <v/>
      </c>
      <c r="D246" s="360" t="s">
        <v>7026</v>
      </c>
      <c r="E246" s="317" t="s">
        <v>4210</v>
      </c>
      <c r="F246" s="303">
        <f t="shared" si="52"/>
        <v>45429</v>
      </c>
      <c r="G246" s="302" t="str">
        <f t="shared" si="32"/>
        <v>B</v>
      </c>
      <c r="H246" s="977" t="str">
        <f t="shared" si="49"/>
        <v>MR.DER-0674_24</v>
      </c>
      <c r="I246" s="312" t="str">
        <f t="shared" si="50"/>
        <v>ND</v>
      </c>
      <c r="J246" s="312" t="str">
        <f t="shared" si="51"/>
        <v>ND</v>
      </c>
      <c r="K246" s="300" t="s">
        <v>3730</v>
      </c>
      <c r="L246" s="333">
        <v>45280</v>
      </c>
      <c r="M246" s="356" t="s">
        <v>7024</v>
      </c>
      <c r="N246" s="301" t="s">
        <v>5537</v>
      </c>
      <c r="O246" s="333">
        <v>45320</v>
      </c>
      <c r="P246" s="356" t="s">
        <v>7045</v>
      </c>
      <c r="Q246" s="300" t="s">
        <v>3748</v>
      </c>
      <c r="R246" s="333">
        <v>45336</v>
      </c>
      <c r="S246" s="356" t="s">
        <v>7114</v>
      </c>
      <c r="T246" s="301" t="s">
        <v>6098</v>
      </c>
      <c r="U246" s="333">
        <v>45386</v>
      </c>
      <c r="V246" s="359" t="s">
        <v>8771</v>
      </c>
      <c r="W246" s="300" t="s">
        <v>5626</v>
      </c>
      <c r="X246" s="333">
        <v>45415</v>
      </c>
      <c r="Y246" s="356" t="s">
        <v>7683</v>
      </c>
      <c r="Z246" s="301" t="s">
        <v>5537</v>
      </c>
      <c r="AA246" s="333">
        <v>45426</v>
      </c>
      <c r="AB246" s="359" t="s">
        <v>8760</v>
      </c>
      <c r="AC246" s="300" t="s">
        <v>5811</v>
      </c>
      <c r="AD246" s="333">
        <v>45429</v>
      </c>
      <c r="AE246" s="356" t="s">
        <v>7704</v>
      </c>
      <c r="AF246" s="301"/>
      <c r="AG246" s="301"/>
      <c r="AH246" s="359" t="s">
        <v>8761</v>
      </c>
      <c r="AI246" s="301"/>
      <c r="AJ246" s="301"/>
      <c r="AK246" s="301"/>
      <c r="AL246" s="301"/>
      <c r="AM246" s="301"/>
      <c r="AN246" s="301"/>
      <c r="AO246" s="301"/>
      <c r="AP246" s="301"/>
      <c r="AQ246" s="301"/>
      <c r="AR246" s="301"/>
      <c r="AS246" s="301"/>
      <c r="AT246" s="301"/>
      <c r="AU246" s="301"/>
      <c r="AV246" s="301"/>
      <c r="AW246" s="301"/>
      <c r="AX246" s="301"/>
      <c r="AY246" s="301"/>
      <c r="AZ246" s="301"/>
    </row>
    <row r="247" spans="1:67" s="110" customFormat="1" ht="15" x14ac:dyDescent="0.25">
      <c r="A247" s="301" t="s">
        <v>8263</v>
      </c>
      <c r="B247" s="310">
        <f t="shared" si="43"/>
        <v>1</v>
      </c>
      <c r="C247" s="310" t="str">
        <f t="shared" si="42"/>
        <v/>
      </c>
      <c r="D247" s="360" t="s">
        <v>7026</v>
      </c>
      <c r="E247" s="317" t="s">
        <v>4211</v>
      </c>
      <c r="F247" s="303">
        <f t="shared" si="52"/>
        <v>45429</v>
      </c>
      <c r="G247" s="302" t="str">
        <f t="shared" si="32"/>
        <v>B</v>
      </c>
      <c r="H247" s="977" t="str">
        <f t="shared" si="49"/>
        <v>MR.DER-0674_24</v>
      </c>
      <c r="I247" s="312" t="str">
        <f t="shared" si="50"/>
        <v>ND</v>
      </c>
      <c r="J247" s="312" t="str">
        <f t="shared" si="51"/>
        <v>ND</v>
      </c>
      <c r="K247" s="300" t="s">
        <v>3730</v>
      </c>
      <c r="L247" s="333">
        <v>45280</v>
      </c>
      <c r="M247" s="356" t="s">
        <v>7024</v>
      </c>
      <c r="N247" s="301" t="s">
        <v>5537</v>
      </c>
      <c r="O247" s="333">
        <v>45320</v>
      </c>
      <c r="P247" s="356" t="s">
        <v>7045</v>
      </c>
      <c r="Q247" s="300" t="s">
        <v>3748</v>
      </c>
      <c r="R247" s="333">
        <v>45336</v>
      </c>
      <c r="S247" s="356" t="s">
        <v>7114</v>
      </c>
      <c r="T247" s="301" t="s">
        <v>6098</v>
      </c>
      <c r="U247" s="333">
        <v>45386</v>
      </c>
      <c r="V247" s="359" t="s">
        <v>8771</v>
      </c>
      <c r="W247" s="300" t="s">
        <v>5626</v>
      </c>
      <c r="X247" s="333">
        <v>45415</v>
      </c>
      <c r="Y247" s="356" t="s">
        <v>7683</v>
      </c>
      <c r="Z247" s="301" t="s">
        <v>5537</v>
      </c>
      <c r="AA247" s="333">
        <v>45426</v>
      </c>
      <c r="AB247" s="359" t="s">
        <v>8760</v>
      </c>
      <c r="AC247" s="300" t="s">
        <v>5811</v>
      </c>
      <c r="AD247" s="333">
        <v>45429</v>
      </c>
      <c r="AE247" s="356" t="s">
        <v>7704</v>
      </c>
      <c r="AF247" s="301"/>
      <c r="AG247" s="301"/>
      <c r="AH247" s="359" t="s">
        <v>8761</v>
      </c>
      <c r="AI247" s="301"/>
      <c r="AJ247" s="301"/>
      <c r="AK247" s="301"/>
      <c r="AL247" s="301"/>
      <c r="AM247" s="301"/>
      <c r="AN247" s="301"/>
      <c r="AO247" s="301"/>
      <c r="AP247" s="301"/>
      <c r="AQ247" s="301"/>
      <c r="AR247" s="301"/>
      <c r="AS247" s="301"/>
      <c r="AT247" s="301"/>
      <c r="AU247" s="301"/>
      <c r="AV247" s="301"/>
      <c r="AW247" s="301"/>
      <c r="AX247" s="301"/>
      <c r="AY247" s="301"/>
      <c r="AZ247" s="301"/>
    </row>
    <row r="248" spans="1:67" s="110" customFormat="1" ht="15" x14ac:dyDescent="0.25">
      <c r="A248" s="301" t="s">
        <v>8263</v>
      </c>
      <c r="B248" s="310">
        <f t="shared" si="43"/>
        <v>1</v>
      </c>
      <c r="C248" s="310" t="str">
        <f t="shared" si="42"/>
        <v/>
      </c>
      <c r="D248" s="360" t="s">
        <v>7026</v>
      </c>
      <c r="E248" s="317" t="s">
        <v>4212</v>
      </c>
      <c r="F248" s="303">
        <f t="shared" si="52"/>
        <v>45429</v>
      </c>
      <c r="G248" s="302" t="str">
        <f t="shared" si="32"/>
        <v>B</v>
      </c>
      <c r="H248" s="977" t="str">
        <f t="shared" si="49"/>
        <v>MR.DER-0674_24</v>
      </c>
      <c r="I248" s="312" t="str">
        <f t="shared" si="50"/>
        <v>ND</v>
      </c>
      <c r="J248" s="312" t="str">
        <f t="shared" si="51"/>
        <v>ND</v>
      </c>
      <c r="K248" s="300" t="s">
        <v>3730</v>
      </c>
      <c r="L248" s="333">
        <v>45280</v>
      </c>
      <c r="M248" s="356" t="s">
        <v>7024</v>
      </c>
      <c r="N248" s="301" t="s">
        <v>5537</v>
      </c>
      <c r="O248" s="333">
        <v>45320</v>
      </c>
      <c r="P248" s="356" t="s">
        <v>7045</v>
      </c>
      <c r="Q248" s="300" t="s">
        <v>3748</v>
      </c>
      <c r="R248" s="333">
        <v>45336</v>
      </c>
      <c r="S248" s="356" t="s">
        <v>7114</v>
      </c>
      <c r="T248" s="301" t="s">
        <v>6098</v>
      </c>
      <c r="U248" s="333">
        <v>45386</v>
      </c>
      <c r="V248" s="359" t="s">
        <v>8771</v>
      </c>
      <c r="W248" s="300" t="s">
        <v>5626</v>
      </c>
      <c r="X248" s="333">
        <v>45415</v>
      </c>
      <c r="Y248" s="356" t="s">
        <v>7683</v>
      </c>
      <c r="Z248" s="301" t="s">
        <v>5537</v>
      </c>
      <c r="AA248" s="333">
        <v>45426</v>
      </c>
      <c r="AB248" s="359" t="s">
        <v>8760</v>
      </c>
      <c r="AC248" s="300" t="s">
        <v>5811</v>
      </c>
      <c r="AD248" s="333">
        <v>45429</v>
      </c>
      <c r="AE248" s="356" t="s">
        <v>7704</v>
      </c>
      <c r="AF248" s="301"/>
      <c r="AG248" s="301"/>
      <c r="AH248" s="359" t="s">
        <v>8761</v>
      </c>
      <c r="AI248" s="301"/>
      <c r="AJ248" s="301"/>
      <c r="AK248" s="301"/>
      <c r="AL248" s="301"/>
      <c r="AM248" s="301"/>
      <c r="AN248" s="301"/>
      <c r="AO248" s="301"/>
      <c r="AP248" s="301"/>
      <c r="AQ248" s="301"/>
      <c r="AR248" s="301"/>
      <c r="AS248" s="301"/>
      <c r="AT248" s="301"/>
      <c r="AU248" s="301"/>
      <c r="AV248" s="301"/>
      <c r="AW248" s="301"/>
      <c r="AX248" s="301"/>
      <c r="AY248" s="301"/>
      <c r="AZ248" s="301"/>
    </row>
    <row r="249" spans="1:67" s="110" customFormat="1" ht="15" x14ac:dyDescent="0.25">
      <c r="A249" s="301" t="s">
        <v>8263</v>
      </c>
      <c r="B249" s="310">
        <f t="shared" si="43"/>
        <v>1</v>
      </c>
      <c r="C249" s="310" t="str">
        <f t="shared" si="42"/>
        <v/>
      </c>
      <c r="D249" s="360" t="s">
        <v>7026</v>
      </c>
      <c r="E249" s="317" t="s">
        <v>4213</v>
      </c>
      <c r="F249" s="303">
        <f t="shared" si="52"/>
        <v>45429</v>
      </c>
      <c r="G249" s="302" t="str">
        <f t="shared" si="32"/>
        <v>B</v>
      </c>
      <c r="H249" s="977" t="str">
        <f t="shared" si="49"/>
        <v>MR.DER-0674_24</v>
      </c>
      <c r="I249" s="312" t="str">
        <f t="shared" si="50"/>
        <v>ND</v>
      </c>
      <c r="J249" s="312" t="str">
        <f t="shared" si="51"/>
        <v>ND</v>
      </c>
      <c r="K249" s="300" t="s">
        <v>3730</v>
      </c>
      <c r="L249" s="333">
        <v>45280</v>
      </c>
      <c r="M249" s="356" t="s">
        <v>7024</v>
      </c>
      <c r="N249" s="301" t="s">
        <v>5537</v>
      </c>
      <c r="O249" s="333">
        <v>45320</v>
      </c>
      <c r="P249" s="356" t="s">
        <v>7045</v>
      </c>
      <c r="Q249" s="300" t="s">
        <v>3748</v>
      </c>
      <c r="R249" s="333">
        <v>45336</v>
      </c>
      <c r="S249" s="356" t="s">
        <v>7114</v>
      </c>
      <c r="T249" s="301" t="s">
        <v>6098</v>
      </c>
      <c r="U249" s="333">
        <v>45386</v>
      </c>
      <c r="V249" s="359" t="s">
        <v>8771</v>
      </c>
      <c r="W249" s="300" t="s">
        <v>5626</v>
      </c>
      <c r="X249" s="333">
        <v>45415</v>
      </c>
      <c r="Y249" s="356" t="s">
        <v>7683</v>
      </c>
      <c r="Z249" s="301" t="s">
        <v>5537</v>
      </c>
      <c r="AA249" s="333">
        <v>45426</v>
      </c>
      <c r="AB249" s="359" t="s">
        <v>8760</v>
      </c>
      <c r="AC249" s="300" t="s">
        <v>5811</v>
      </c>
      <c r="AD249" s="333">
        <v>45429</v>
      </c>
      <c r="AE249" s="356" t="s">
        <v>7704</v>
      </c>
      <c r="AF249" s="301"/>
      <c r="AG249" s="301"/>
      <c r="AH249" s="359" t="s">
        <v>8761</v>
      </c>
      <c r="AI249" s="301"/>
      <c r="AJ249" s="301"/>
      <c r="AK249" s="301"/>
      <c r="AL249" s="301"/>
      <c r="AM249" s="301"/>
      <c r="AN249" s="301"/>
      <c r="AO249" s="301"/>
      <c r="AP249" s="301"/>
      <c r="AQ249" s="301"/>
      <c r="AR249" s="301"/>
      <c r="AS249" s="301"/>
      <c r="AT249" s="301"/>
      <c r="AU249" s="301"/>
      <c r="AV249" s="301"/>
      <c r="AW249" s="301"/>
      <c r="AX249" s="301"/>
      <c r="AY249" s="301"/>
      <c r="AZ249" s="301"/>
    </row>
    <row r="250" spans="1:67" s="110" customFormat="1" ht="15" x14ac:dyDescent="0.25">
      <c r="A250" s="301" t="s">
        <v>8263</v>
      </c>
      <c r="B250" s="310">
        <f t="shared" si="43"/>
        <v>1</v>
      </c>
      <c r="C250" s="310" t="str">
        <f t="shared" si="42"/>
        <v/>
      </c>
      <c r="D250" s="360" t="s">
        <v>7026</v>
      </c>
      <c r="E250" s="317" t="s">
        <v>4214</v>
      </c>
      <c r="F250" s="303">
        <f t="shared" si="52"/>
        <v>45429</v>
      </c>
      <c r="G250" s="302" t="str">
        <f t="shared" si="32"/>
        <v>B</v>
      </c>
      <c r="H250" s="977" t="str">
        <f t="shared" si="49"/>
        <v>MR.DER-0674_24</v>
      </c>
      <c r="I250" s="312" t="str">
        <f t="shared" si="50"/>
        <v>ND</v>
      </c>
      <c r="J250" s="312" t="str">
        <f t="shared" si="51"/>
        <v>ND</v>
      </c>
      <c r="K250" s="300" t="s">
        <v>3730</v>
      </c>
      <c r="L250" s="333">
        <v>45280</v>
      </c>
      <c r="M250" s="356" t="s">
        <v>7024</v>
      </c>
      <c r="N250" s="301" t="s">
        <v>5537</v>
      </c>
      <c r="O250" s="333">
        <v>45320</v>
      </c>
      <c r="P250" s="356" t="s">
        <v>7045</v>
      </c>
      <c r="Q250" s="300" t="s">
        <v>3748</v>
      </c>
      <c r="R250" s="333">
        <v>45336</v>
      </c>
      <c r="S250" s="356" t="s">
        <v>7114</v>
      </c>
      <c r="T250" s="301" t="s">
        <v>6098</v>
      </c>
      <c r="U250" s="333">
        <v>45386</v>
      </c>
      <c r="V250" s="359" t="s">
        <v>8771</v>
      </c>
      <c r="W250" s="300" t="s">
        <v>5626</v>
      </c>
      <c r="X250" s="333">
        <v>45415</v>
      </c>
      <c r="Y250" s="356" t="s">
        <v>7683</v>
      </c>
      <c r="Z250" s="301" t="s">
        <v>5537</v>
      </c>
      <c r="AA250" s="333">
        <v>45426</v>
      </c>
      <c r="AB250" s="359" t="s">
        <v>8760</v>
      </c>
      <c r="AC250" s="300" t="s">
        <v>5811</v>
      </c>
      <c r="AD250" s="333">
        <v>45429</v>
      </c>
      <c r="AE250" s="356" t="s">
        <v>7704</v>
      </c>
      <c r="AF250" s="301"/>
      <c r="AG250" s="301"/>
      <c r="AH250" s="359" t="s">
        <v>8761</v>
      </c>
      <c r="AI250" s="301"/>
      <c r="AJ250" s="301"/>
      <c r="AK250" s="301"/>
      <c r="AL250" s="301"/>
      <c r="AM250" s="301"/>
      <c r="AN250" s="301"/>
      <c r="AO250" s="301"/>
      <c r="AP250" s="301"/>
      <c r="AQ250" s="301"/>
      <c r="AR250" s="301"/>
      <c r="AS250" s="301"/>
      <c r="AT250" s="301"/>
      <c r="AU250" s="301"/>
      <c r="AV250" s="301"/>
      <c r="AW250" s="301"/>
      <c r="AX250" s="301"/>
      <c r="AY250" s="301"/>
      <c r="AZ250" s="301"/>
    </row>
    <row r="251" spans="1:67" s="110" customFormat="1" ht="15" x14ac:dyDescent="0.25">
      <c r="A251" s="301" t="s">
        <v>8263</v>
      </c>
      <c r="B251" s="310">
        <f t="shared" si="43"/>
        <v>1</v>
      </c>
      <c r="C251" s="310" t="str">
        <f t="shared" si="42"/>
        <v/>
      </c>
      <c r="D251" s="360" t="s">
        <v>7026</v>
      </c>
      <c r="E251" s="317" t="s">
        <v>7025</v>
      </c>
      <c r="F251" s="303">
        <f t="shared" si="52"/>
        <v>45429</v>
      </c>
      <c r="G251" s="302" t="str">
        <f t="shared" si="32"/>
        <v>B</v>
      </c>
      <c r="H251" s="977" t="str">
        <f t="shared" si="49"/>
        <v>MR.DER-0674_24</v>
      </c>
      <c r="I251" s="312" t="str">
        <f t="shared" si="50"/>
        <v>ND</v>
      </c>
      <c r="J251" s="312" t="str">
        <f t="shared" si="51"/>
        <v>ND</v>
      </c>
      <c r="K251" s="300" t="s">
        <v>3730</v>
      </c>
      <c r="L251" s="333">
        <v>45280</v>
      </c>
      <c r="M251" s="356" t="s">
        <v>7024</v>
      </c>
      <c r="N251" s="301" t="s">
        <v>5537</v>
      </c>
      <c r="O251" s="333">
        <v>45320</v>
      </c>
      <c r="P251" s="356" t="s">
        <v>7045</v>
      </c>
      <c r="Q251" s="300" t="s">
        <v>3748</v>
      </c>
      <c r="R251" s="333">
        <v>45336</v>
      </c>
      <c r="S251" s="356" t="s">
        <v>7114</v>
      </c>
      <c r="T251" s="301" t="s">
        <v>6098</v>
      </c>
      <c r="U251" s="333">
        <v>45386</v>
      </c>
      <c r="V251" s="359" t="s">
        <v>8771</v>
      </c>
      <c r="W251" s="300" t="s">
        <v>5626</v>
      </c>
      <c r="X251" s="333">
        <v>45415</v>
      </c>
      <c r="Y251" s="356" t="s">
        <v>7683</v>
      </c>
      <c r="Z251" s="301" t="s">
        <v>5537</v>
      </c>
      <c r="AA251" s="333">
        <v>45426</v>
      </c>
      <c r="AB251" s="359" t="s">
        <v>8760</v>
      </c>
      <c r="AC251" s="300" t="s">
        <v>5811</v>
      </c>
      <c r="AD251" s="333">
        <v>45429</v>
      </c>
      <c r="AE251" s="356" t="s">
        <v>7704</v>
      </c>
      <c r="AF251" s="301"/>
      <c r="AG251" s="301"/>
      <c r="AH251" s="359" t="s">
        <v>8761</v>
      </c>
      <c r="AI251" s="301"/>
      <c r="AJ251" s="301"/>
      <c r="AK251" s="301"/>
      <c r="AL251" s="301"/>
      <c r="AM251" s="301"/>
      <c r="AN251" s="301"/>
      <c r="AO251" s="301"/>
      <c r="AP251" s="301"/>
      <c r="AQ251" s="301"/>
      <c r="AR251" s="301"/>
      <c r="AS251" s="301"/>
      <c r="AT251" s="301"/>
      <c r="AU251" s="301"/>
      <c r="AV251" s="301"/>
      <c r="AW251" s="301"/>
      <c r="AX251" s="301"/>
      <c r="AY251" s="301"/>
      <c r="AZ251" s="301"/>
    </row>
    <row r="252" spans="1:67" s="110" customFormat="1" ht="15" x14ac:dyDescent="0.25">
      <c r="A252" s="301" t="s">
        <v>8263</v>
      </c>
      <c r="B252" s="310">
        <f t="shared" si="43"/>
        <v>1</v>
      </c>
      <c r="C252" s="310" t="str">
        <f t="shared" si="42"/>
        <v/>
      </c>
      <c r="D252" s="360" t="s">
        <v>6401</v>
      </c>
      <c r="E252" s="317" t="s">
        <v>4217</v>
      </c>
      <c r="F252" s="303">
        <f>IF(L252&lt;&gt;0,MAX(L252,R252,X252,AD252),"NE")</f>
        <v>45672</v>
      </c>
      <c r="G252" s="302" t="str">
        <f t="shared" ref="G252:G258" si="53">IF($F252="","",INDEX($K252:$FI252,1,MATCH($F252,$K252:$FI252,)-1))</f>
        <v>A</v>
      </c>
      <c r="H252" s="1046" t="str">
        <f>IF($F252="","",INDEX($K252:$FM252,1,MATCH($F252,$K252:$FM252,)+1))</f>
        <v>MR.DER-0905_25-SP 097-D-Entrega Final-G18</v>
      </c>
      <c r="I252" s="312" t="str">
        <f t="shared" ref="I252:I262" si="54">IF(F252="NE",F252,IF(INDEX(K252:CP252,,MATCH(F252,K252:CP252,0)+3)&lt;&gt;0,INDEX(K252:CP252,,MATCH(F252,K252:CP252,0)+3),"ND"))</f>
        <v>ND</v>
      </c>
      <c r="J252" s="312" t="str">
        <f t="shared" ref="J252:J262" si="55">IF(G252="NE",G252,IF(INDEX(K252:CQ252,,MATCH(G252,K252:CQ252,0)+3)&lt;&gt;0,INDEX(K252:CQ252,,MATCH(G252,K252:CQ252,0)+3),"ND"))</f>
        <v>ND</v>
      </c>
      <c r="K252" s="300" t="s">
        <v>3730</v>
      </c>
      <c r="L252" s="333">
        <v>45336</v>
      </c>
      <c r="M252" s="356" t="s">
        <v>7113</v>
      </c>
      <c r="N252" s="301"/>
      <c r="O252" s="333">
        <v>45364</v>
      </c>
      <c r="P252" s="359" t="s">
        <v>8764</v>
      </c>
      <c r="Q252" s="300" t="s">
        <v>3748</v>
      </c>
      <c r="R252" s="333">
        <v>45436</v>
      </c>
      <c r="S252" s="356" t="s">
        <v>7722</v>
      </c>
      <c r="T252" s="301"/>
      <c r="U252" s="301"/>
      <c r="V252" s="301"/>
      <c r="W252" s="300" t="s">
        <v>3748</v>
      </c>
      <c r="X252" s="333">
        <v>45672</v>
      </c>
      <c r="Y252" s="270" t="s">
        <v>8909</v>
      </c>
      <c r="Z252" s="301"/>
      <c r="AA252" s="301"/>
      <c r="AB252" s="301"/>
      <c r="AC252" s="300"/>
      <c r="AD252" s="301"/>
      <c r="AE252" s="301"/>
      <c r="AF252" s="301"/>
      <c r="AG252" s="301"/>
      <c r="AH252" s="301"/>
      <c r="AI252" s="301"/>
      <c r="AJ252" s="301"/>
      <c r="AK252" s="301"/>
      <c r="AL252" s="301"/>
      <c r="AM252" s="301"/>
      <c r="AN252" s="301"/>
      <c r="AO252" s="301"/>
      <c r="AP252" s="301"/>
      <c r="AQ252" s="301"/>
      <c r="AR252" s="301"/>
      <c r="AS252" s="301"/>
      <c r="AT252" s="301"/>
      <c r="AU252" s="301"/>
      <c r="AV252" s="301"/>
      <c r="AW252" s="301"/>
      <c r="AX252" s="301"/>
      <c r="AY252" s="301"/>
      <c r="AZ252" s="301"/>
    </row>
    <row r="253" spans="1:67" s="110" customFormat="1" ht="15" x14ac:dyDescent="0.25">
      <c r="A253" s="301" t="s">
        <v>8263</v>
      </c>
      <c r="B253" s="310">
        <f t="shared" si="43"/>
        <v>1</v>
      </c>
      <c r="C253" s="310" t="str">
        <f t="shared" si="42"/>
        <v/>
      </c>
      <c r="D253" s="360" t="s">
        <v>6401</v>
      </c>
      <c r="E253" s="317" t="s">
        <v>4218</v>
      </c>
      <c r="F253" s="303">
        <f>IF(L253&lt;&gt;0,MAX(L253,R253,X253,AD253),"NE")</f>
        <v>45672</v>
      </c>
      <c r="G253" s="302" t="str">
        <f t="shared" si="53"/>
        <v>A</v>
      </c>
      <c r="H253" s="1046" t="str">
        <f>IF($F253="","",INDEX($K253:$FM253,1,MATCH($F253,$K253:$FM253,)+1))</f>
        <v>MR.DER-0905_25-SP 097-D-Entrega Final-G18</v>
      </c>
      <c r="I253" s="312" t="str">
        <f t="shared" si="54"/>
        <v>ND</v>
      </c>
      <c r="J253" s="312" t="str">
        <f t="shared" si="55"/>
        <v>ND</v>
      </c>
      <c r="K253" s="300" t="s">
        <v>3730</v>
      </c>
      <c r="L253" s="333">
        <v>45336</v>
      </c>
      <c r="M253" s="356" t="s">
        <v>7113</v>
      </c>
      <c r="N253" s="301"/>
      <c r="O253" s="333">
        <v>45364</v>
      </c>
      <c r="P253" s="359" t="s">
        <v>8764</v>
      </c>
      <c r="Q253" s="300" t="s">
        <v>3748</v>
      </c>
      <c r="R253" s="333">
        <v>45436</v>
      </c>
      <c r="S253" s="356" t="s">
        <v>7722</v>
      </c>
      <c r="T253" s="301"/>
      <c r="U253" s="301"/>
      <c r="V253" s="301"/>
      <c r="W253" s="300" t="s">
        <v>3748</v>
      </c>
      <c r="X253" s="333">
        <v>45672</v>
      </c>
      <c r="Y253" s="270" t="s">
        <v>8909</v>
      </c>
      <c r="Z253" s="301"/>
      <c r="AA253" s="301"/>
      <c r="AB253" s="301"/>
      <c r="AC253" s="300"/>
      <c r="AD253" s="301"/>
      <c r="AE253" s="301"/>
      <c r="AF253" s="301"/>
      <c r="AG253" s="301"/>
      <c r="AH253" s="301"/>
      <c r="AI253" s="301"/>
      <c r="AJ253" s="301"/>
      <c r="AK253" s="301"/>
      <c r="AL253" s="301"/>
      <c r="AM253" s="301"/>
      <c r="AN253" s="301"/>
      <c r="AO253" s="301"/>
      <c r="AP253" s="301"/>
      <c r="AQ253" s="301"/>
      <c r="AR253" s="301"/>
      <c r="AS253" s="301"/>
      <c r="AT253" s="301"/>
      <c r="AU253" s="301"/>
      <c r="AV253" s="301"/>
      <c r="AW253" s="301"/>
      <c r="AX253" s="301"/>
      <c r="AY253" s="301"/>
      <c r="AZ253" s="301"/>
    </row>
    <row r="254" spans="1:67" s="110" customFormat="1" ht="15" x14ac:dyDescent="0.25">
      <c r="A254" s="301" t="s">
        <v>8263</v>
      </c>
      <c r="B254" s="310">
        <f t="shared" si="43"/>
        <v>1</v>
      </c>
      <c r="C254" s="310" t="str">
        <f t="shared" si="42"/>
        <v/>
      </c>
      <c r="D254" s="360" t="s">
        <v>6401</v>
      </c>
      <c r="E254" s="317" t="s">
        <v>4219</v>
      </c>
      <c r="F254" s="303">
        <f>IF(L254&lt;&gt;0,MAX(L254,R254,X254,AD254),"NE")</f>
        <v>45672</v>
      </c>
      <c r="G254" s="302" t="str">
        <f t="shared" si="53"/>
        <v>A</v>
      </c>
      <c r="H254" s="1046" t="str">
        <f>IF($F254="","",INDEX($K254:$FM254,1,MATCH($F254,$K254:$FM254,)+1))</f>
        <v>MR.DER-0905_25-SP 097-D-Entrega Final-G18</v>
      </c>
      <c r="I254" s="312" t="str">
        <f t="shared" si="54"/>
        <v>ND</v>
      </c>
      <c r="J254" s="312" t="str">
        <f t="shared" si="55"/>
        <v>ND</v>
      </c>
      <c r="K254" s="300" t="s">
        <v>3730</v>
      </c>
      <c r="L254" s="333">
        <v>45436</v>
      </c>
      <c r="M254" s="356" t="s">
        <v>7722</v>
      </c>
      <c r="N254" s="301" t="s">
        <v>5538</v>
      </c>
      <c r="O254" s="333">
        <v>45449</v>
      </c>
      <c r="P254" s="301"/>
      <c r="Q254" s="300" t="s">
        <v>3748</v>
      </c>
      <c r="R254" s="333">
        <v>45455</v>
      </c>
      <c r="S254" s="361" t="s">
        <v>8341</v>
      </c>
      <c r="T254" s="301"/>
      <c r="U254" s="301"/>
      <c r="V254" s="301"/>
      <c r="W254" s="300" t="s">
        <v>3748</v>
      </c>
      <c r="X254" s="333">
        <v>45672</v>
      </c>
      <c r="Y254" s="270" t="s">
        <v>8909</v>
      </c>
      <c r="Z254" s="301"/>
      <c r="AA254" s="301"/>
      <c r="AB254" s="301"/>
      <c r="AC254" s="300"/>
      <c r="AD254" s="301"/>
      <c r="AE254" s="301"/>
      <c r="AF254" s="301"/>
      <c r="AG254" s="301"/>
      <c r="AH254" s="301"/>
      <c r="AI254" s="301"/>
      <c r="AJ254" s="301"/>
      <c r="AK254" s="301"/>
      <c r="AL254" s="301"/>
      <c r="AM254" s="301"/>
      <c r="AN254" s="301"/>
      <c r="AO254" s="301"/>
      <c r="AP254" s="301"/>
      <c r="AQ254" s="301"/>
      <c r="AR254" s="301"/>
      <c r="AS254" s="301"/>
      <c r="AT254" s="301"/>
      <c r="AU254" s="301"/>
      <c r="AV254" s="301"/>
      <c r="AW254" s="301"/>
      <c r="AX254" s="301"/>
      <c r="AY254" s="301"/>
      <c r="AZ254" s="301"/>
    </row>
    <row r="255" spans="1:67" s="110" customFormat="1" ht="15" x14ac:dyDescent="0.25">
      <c r="A255" s="310" t="s">
        <v>8263</v>
      </c>
      <c r="B255" s="310" t="str">
        <f t="shared" si="43"/>
        <v/>
      </c>
      <c r="C255" s="310">
        <f t="shared" si="42"/>
        <v>1</v>
      </c>
      <c r="D255" s="360" t="s">
        <v>7027</v>
      </c>
      <c r="E255" s="317" t="s">
        <v>4200</v>
      </c>
      <c r="F255" s="303">
        <f t="shared" ref="F255:F262" si="56">IF(L255&lt;&gt;0,MAX(L255,R255,X255,AD255),"NE")</f>
        <v>45672</v>
      </c>
      <c r="G255" s="302" t="str">
        <f t="shared" si="53"/>
        <v>A</v>
      </c>
      <c r="H255" s="1046" t="str">
        <f t="shared" si="49"/>
        <v>MR.DER-0900_25-SP 097-D-Entrega Final-G01</v>
      </c>
      <c r="I255" s="312" t="str">
        <f t="shared" si="54"/>
        <v>ND</v>
      </c>
      <c r="J255" s="312" t="str">
        <f t="shared" si="55"/>
        <v>ND</v>
      </c>
      <c r="K255" s="300" t="s">
        <v>3730</v>
      </c>
      <c r="L255" s="333">
        <v>45280</v>
      </c>
      <c r="M255" s="356" t="s">
        <v>7024</v>
      </c>
      <c r="N255" s="301" t="s">
        <v>5537</v>
      </c>
      <c r="O255" s="333">
        <v>45320</v>
      </c>
      <c r="P255" s="356" t="s">
        <v>7045</v>
      </c>
      <c r="Q255" s="300" t="s">
        <v>3748</v>
      </c>
      <c r="R255" s="333">
        <v>45336</v>
      </c>
      <c r="S255" s="356" t="s">
        <v>7114</v>
      </c>
      <c r="T255" s="301"/>
      <c r="U255" s="301"/>
      <c r="V255" s="359" t="s">
        <v>8771</v>
      </c>
      <c r="W255" s="300"/>
      <c r="X255" s="333"/>
      <c r="Y255" s="356"/>
      <c r="Z255" s="301"/>
      <c r="AA255" s="333"/>
      <c r="AB255" s="301"/>
      <c r="AC255" s="300" t="s">
        <v>3748</v>
      </c>
      <c r="AD255" s="333">
        <v>45672</v>
      </c>
      <c r="AE255" s="270" t="s">
        <v>8905</v>
      </c>
      <c r="AF255" s="301"/>
      <c r="AG255" s="301"/>
      <c r="AH255" s="301"/>
      <c r="AI255" s="301"/>
      <c r="AJ255" s="301"/>
      <c r="AK255" s="301"/>
      <c r="AL255" s="301"/>
      <c r="AM255" s="301"/>
      <c r="AN255" s="301"/>
      <c r="AO255" s="301"/>
      <c r="AP255" s="301"/>
      <c r="AQ255" s="301"/>
      <c r="AR255" s="301"/>
      <c r="AS255" s="301"/>
      <c r="AT255" s="301"/>
      <c r="AU255" s="301"/>
      <c r="AV255" s="301"/>
      <c r="AW255" s="301"/>
      <c r="AX255" s="301"/>
      <c r="AY255" s="301"/>
      <c r="AZ255" s="301"/>
    </row>
    <row r="256" spans="1:67" s="1108" customFormat="1" ht="15" x14ac:dyDescent="0.25">
      <c r="A256" s="1106" t="s">
        <v>8263</v>
      </c>
      <c r="B256" s="1091"/>
      <c r="C256" s="1091">
        <f t="shared" si="42"/>
        <v>1</v>
      </c>
      <c r="D256" s="1101" t="s">
        <v>10234</v>
      </c>
      <c r="E256" s="1102" t="s">
        <v>10318</v>
      </c>
      <c r="F256" s="1094">
        <f t="shared" si="56"/>
        <v>45925</v>
      </c>
      <c r="G256" s="1095" t="str">
        <f t="shared" si="53"/>
        <v>A</v>
      </c>
      <c r="H256" s="1095" t="str">
        <f t="shared" si="49"/>
        <v>MR_DER-1232_25</v>
      </c>
      <c r="I256" s="1096" t="str">
        <f>IF(F256="NE",F256,IF(INDEX(K256:CP256,,MATCH(F256,K256:CP256,0)+3)&lt;&gt;0,INDEX(K256:CP256,,MATCH(F256,K256:CP256,0)+3),"ND"))</f>
        <v>ND</v>
      </c>
      <c r="J256" s="1096" t="str">
        <f>IF(G256="NE",G256,IF(INDEX(K256:CQ256,,MATCH(G256,K256:CQ256,0)+3)&lt;&gt;0,INDEX(K256:CQ256,,MATCH(G256,K256:CQ256,0)+3),"ND"))</f>
        <v>ND</v>
      </c>
      <c r="K256" s="1103" t="s">
        <v>3730</v>
      </c>
      <c r="L256" s="1104">
        <v>45909</v>
      </c>
      <c r="M256" s="974" t="s">
        <v>10236</v>
      </c>
      <c r="N256" s="1106"/>
      <c r="O256" s="1104"/>
      <c r="P256" s="1105"/>
      <c r="Q256" s="1103" t="s">
        <v>3765</v>
      </c>
      <c r="R256" s="1104">
        <v>45919</v>
      </c>
      <c r="S256" s="974" t="s">
        <v>10317</v>
      </c>
      <c r="T256" s="1106" t="s">
        <v>5539</v>
      </c>
      <c r="U256" s="1104">
        <v>45922</v>
      </c>
      <c r="V256" s="1115"/>
      <c r="W256" s="1103" t="s">
        <v>3748</v>
      </c>
      <c r="X256" s="1104">
        <v>45923</v>
      </c>
      <c r="Y256" s="974" t="s">
        <v>10356</v>
      </c>
      <c r="Z256" s="1106"/>
      <c r="AA256" s="1104"/>
      <c r="AB256" s="1106"/>
      <c r="AC256" s="1108" t="s">
        <v>3748</v>
      </c>
      <c r="AD256" s="1109">
        <v>45925</v>
      </c>
      <c r="AE256" s="974" t="s">
        <v>10399</v>
      </c>
      <c r="AF256" s="1106"/>
      <c r="AG256" s="1106"/>
      <c r="AH256" s="1106"/>
      <c r="AI256" s="1106"/>
      <c r="AJ256" s="1106"/>
      <c r="AK256" s="1106"/>
      <c r="AL256" s="1106"/>
      <c r="AM256" s="1106"/>
      <c r="AN256" s="1106"/>
      <c r="AO256" s="1106"/>
      <c r="AP256" s="1106"/>
      <c r="AQ256" s="1106"/>
      <c r="AR256" s="1106"/>
      <c r="AS256" s="1106"/>
      <c r="AT256" s="1106"/>
      <c r="AU256" s="1106"/>
      <c r="AV256" s="1106"/>
      <c r="AW256" s="1106"/>
      <c r="AX256" s="1106"/>
      <c r="AY256" s="1106"/>
      <c r="AZ256" s="1106"/>
    </row>
    <row r="257" spans="1:52" s="1108" customFormat="1" ht="15.75" customHeight="1" x14ac:dyDescent="0.25">
      <c r="A257" s="1106" t="s">
        <v>8263</v>
      </c>
      <c r="B257" s="1091" t="str">
        <f t="shared" si="43"/>
        <v/>
      </c>
      <c r="C257" s="1091">
        <f t="shared" si="42"/>
        <v>1</v>
      </c>
      <c r="D257" s="1101" t="s">
        <v>9186</v>
      </c>
      <c r="E257" s="1102" t="s">
        <v>9187</v>
      </c>
      <c r="F257" s="1094">
        <f>IF(L257&lt;&gt;0,MAX(L257,R257,X257,AD257,AJ257),"NE")</f>
        <v>45925</v>
      </c>
      <c r="G257" s="1095" t="str">
        <f t="shared" si="53"/>
        <v>A</v>
      </c>
      <c r="H257" s="1095" t="str">
        <f t="shared" si="49"/>
        <v>MR_DER-1232_25</v>
      </c>
      <c r="I257" s="1096" t="str">
        <f>IF(F257="NE",F257,IF(INDEX(K257:CP257,,MATCH(F257,K257:CP257,0)+3)&lt;&gt;0,INDEX(K257:CP257,,MATCH(F257,K257:CP257,0)+3),"ND"))</f>
        <v>ND</v>
      </c>
      <c r="J257" s="1096" t="str">
        <f>IF(G257="NE",G257,IF(INDEX(K257:CQ257,,MATCH(G257,K257:CQ257,0)+3)&lt;&gt;0,INDEX(K257:CQ257,,MATCH(G257,K257:CQ257,0)+3),"ND"))</f>
        <v>ND</v>
      </c>
      <c r="K257" s="1103" t="s">
        <v>3730</v>
      </c>
      <c r="L257" s="1104">
        <v>45786</v>
      </c>
      <c r="M257" s="974" t="s">
        <v>9403</v>
      </c>
      <c r="N257" s="1106" t="s">
        <v>5536</v>
      </c>
      <c r="O257" s="1104">
        <v>45803</v>
      </c>
      <c r="P257" s="1105"/>
      <c r="Q257" s="1103" t="s">
        <v>3765</v>
      </c>
      <c r="R257" s="1104">
        <v>45806</v>
      </c>
      <c r="S257" s="974" t="s">
        <v>9454</v>
      </c>
      <c r="T257" s="1106" t="s">
        <v>5536</v>
      </c>
      <c r="U257" s="1104">
        <v>45811</v>
      </c>
      <c r="V257" s="1115"/>
      <c r="W257" s="1103" t="s">
        <v>5701</v>
      </c>
      <c r="X257" s="1104">
        <v>45824</v>
      </c>
      <c r="Y257" s="974" t="s">
        <v>9593</v>
      </c>
      <c r="Z257" s="1106" t="s">
        <v>5539</v>
      </c>
      <c r="AA257" s="1104">
        <v>45849</v>
      </c>
      <c r="AB257" s="1106"/>
      <c r="AC257" s="1103" t="s">
        <v>3748</v>
      </c>
      <c r="AD257" s="1104">
        <v>45854</v>
      </c>
      <c r="AE257" s="974" t="s">
        <v>9658</v>
      </c>
      <c r="AF257" s="1106"/>
      <c r="AG257" s="1106"/>
      <c r="AH257" s="1106"/>
      <c r="AI257" s="1108" t="s">
        <v>3748</v>
      </c>
      <c r="AJ257" s="1109">
        <v>45925</v>
      </c>
      <c r="AK257" s="974" t="s">
        <v>10399</v>
      </c>
      <c r="AL257" s="1106"/>
      <c r="AM257" s="1106"/>
      <c r="AN257" s="1106"/>
      <c r="AO257" s="1106"/>
      <c r="AP257" s="1106"/>
      <c r="AQ257" s="1106"/>
      <c r="AR257" s="1106"/>
      <c r="AS257" s="1106"/>
      <c r="AT257" s="1106"/>
      <c r="AU257" s="1106"/>
      <c r="AV257" s="1106"/>
      <c r="AW257" s="1106"/>
      <c r="AX257" s="1106"/>
      <c r="AY257" s="1106"/>
      <c r="AZ257" s="1106"/>
    </row>
    <row r="258" spans="1:52" s="275" customFormat="1" ht="15" x14ac:dyDescent="0.25">
      <c r="A258" s="323"/>
      <c r="B258" s="310" t="str">
        <f t="shared" si="43"/>
        <v/>
      </c>
      <c r="C258" s="310">
        <f t="shared" si="42"/>
        <v>1</v>
      </c>
      <c r="D258" s="389" t="s">
        <v>7104</v>
      </c>
      <c r="E258" s="324" t="s">
        <v>7103</v>
      </c>
      <c r="F258" s="325">
        <f>IF(L258&lt;&gt;0,MAX(L258,R258,X258,AD258,AJ258),"NE")</f>
        <v>45415</v>
      </c>
      <c r="G258" s="326" t="str">
        <f t="shared" si="53"/>
        <v>B</v>
      </c>
      <c r="H258" s="326" t="str">
        <f t="shared" si="49"/>
        <v>MR.DER-0653_24</v>
      </c>
      <c r="I258" s="327" t="str">
        <f>IF(F258="NE",F258,IF(INDEX(K258:CP258,,MATCH(F258,K258:CP258,0)+3)&lt;&gt;0,INDEX(K258:CP258,,MATCH(F258,K258:CP258,0)+3),"ND"))</f>
        <v>ND</v>
      </c>
      <c r="J258" s="327" t="str">
        <f>IF(G258="NE",G258,IF(INDEX(K258:CQ258,,MATCH(G258,K258:CQ258,0)+3)&lt;&gt;0,INDEX(K258:CQ258,,MATCH(G258,K258:CQ258,0)+3),"ND"))</f>
        <v>ND</v>
      </c>
      <c r="K258" s="328" t="s">
        <v>3730</v>
      </c>
      <c r="L258" s="329">
        <v>45322</v>
      </c>
      <c r="M258" s="338" t="s">
        <v>7105</v>
      </c>
      <c r="N258" s="323" t="s">
        <v>5536</v>
      </c>
      <c r="O258" s="329">
        <v>45331</v>
      </c>
      <c r="P258" s="339" t="s">
        <v>8766</v>
      </c>
      <c r="Q258" s="328" t="s">
        <v>3765</v>
      </c>
      <c r="R258" s="329">
        <v>45343</v>
      </c>
      <c r="S258" s="338" t="s">
        <v>7205</v>
      </c>
      <c r="T258" s="323" t="s">
        <v>5537</v>
      </c>
      <c r="U258" s="329">
        <v>45349</v>
      </c>
      <c r="V258" s="339" t="s">
        <v>8767</v>
      </c>
      <c r="W258" s="328" t="s">
        <v>3748</v>
      </c>
      <c r="X258" s="329">
        <v>45357</v>
      </c>
      <c r="Y258" s="338" t="s">
        <v>7319</v>
      </c>
      <c r="Z258" s="323" t="s">
        <v>6098</v>
      </c>
      <c r="AA258" s="329">
        <v>45372</v>
      </c>
      <c r="AB258" s="339" t="s">
        <v>8768</v>
      </c>
      <c r="AC258" s="328" t="s">
        <v>5626</v>
      </c>
      <c r="AD258" s="329">
        <v>45385</v>
      </c>
      <c r="AE258" s="338" t="s">
        <v>7486</v>
      </c>
      <c r="AF258" s="326" t="s">
        <v>5538</v>
      </c>
      <c r="AG258" s="327">
        <v>45401</v>
      </c>
      <c r="AH258" s="339" t="s">
        <v>8769</v>
      </c>
      <c r="AI258" s="323" t="s">
        <v>5811</v>
      </c>
      <c r="AJ258" s="329">
        <v>45415</v>
      </c>
      <c r="AK258" s="338" t="s">
        <v>7676</v>
      </c>
      <c r="AL258" s="323"/>
      <c r="AM258" s="323"/>
      <c r="AN258" s="339" t="s">
        <v>8770</v>
      </c>
      <c r="AO258" s="323"/>
      <c r="AP258" s="323"/>
      <c r="AQ258" s="323"/>
      <c r="AR258" s="323"/>
      <c r="AS258" s="323"/>
      <c r="AT258" s="323"/>
      <c r="AU258" s="323"/>
      <c r="AV258" s="323"/>
      <c r="AW258" s="323"/>
      <c r="AX258" s="323"/>
      <c r="AY258" s="323"/>
      <c r="AZ258" s="323"/>
    </row>
    <row r="259" spans="1:52" s="110" customFormat="1" ht="15" x14ac:dyDescent="0.25">
      <c r="A259" s="301" t="s">
        <v>8263</v>
      </c>
      <c r="B259" s="310" t="str">
        <f t="shared" si="43"/>
        <v/>
      </c>
      <c r="C259" s="310">
        <f t="shared" si="42"/>
        <v>1</v>
      </c>
      <c r="D259" s="360" t="s">
        <v>6402</v>
      </c>
      <c r="E259" s="317" t="s">
        <v>4215</v>
      </c>
      <c r="F259" s="303">
        <f t="shared" si="56"/>
        <v>45672</v>
      </c>
      <c r="G259" s="302" t="str">
        <f>IF($F259="","",INDEX($K259:$FI259,1,MATCH($F259,$K259:$FI259,)-1))</f>
        <v>A</v>
      </c>
      <c r="H259" s="1046" t="str">
        <f>IF($F259="","",INDEX($K259:$FM259,1,MATCH($F259,$K259:$FM259,)+1))</f>
        <v>MR.DER-0905_25-SP 097-D-Entrega Final-G18</v>
      </c>
      <c r="I259" s="312" t="str">
        <f t="shared" si="54"/>
        <v>ND</v>
      </c>
      <c r="J259" s="312" t="str">
        <f t="shared" si="55"/>
        <v>ND</v>
      </c>
      <c r="K259" s="300" t="s">
        <v>3730</v>
      </c>
      <c r="L259" s="333">
        <v>45336</v>
      </c>
      <c r="M259" s="356" t="s">
        <v>7113</v>
      </c>
      <c r="N259" s="301"/>
      <c r="O259" s="333">
        <v>45364</v>
      </c>
      <c r="P259" s="359" t="s">
        <v>8764</v>
      </c>
      <c r="Q259" s="300" t="s">
        <v>3748</v>
      </c>
      <c r="R259" s="333">
        <v>45436</v>
      </c>
      <c r="S259" s="356" t="s">
        <v>7722</v>
      </c>
      <c r="T259" s="301"/>
      <c r="U259" s="301"/>
      <c r="V259" s="301"/>
      <c r="W259" s="300" t="s">
        <v>3748</v>
      </c>
      <c r="X259" s="333">
        <v>45672</v>
      </c>
      <c r="Y259" s="270" t="s">
        <v>8909</v>
      </c>
      <c r="Z259" s="301"/>
      <c r="AA259" s="301"/>
      <c r="AB259" s="301"/>
      <c r="AC259" s="300"/>
      <c r="AD259" s="301"/>
      <c r="AE259" s="301"/>
      <c r="AF259" s="301"/>
      <c r="AG259" s="301"/>
      <c r="AH259" s="301"/>
      <c r="AI259" s="301"/>
      <c r="AJ259" s="301"/>
      <c r="AK259" s="301"/>
      <c r="AL259" s="301"/>
      <c r="AM259" s="301"/>
      <c r="AN259" s="301"/>
      <c r="AO259" s="301"/>
      <c r="AP259" s="301"/>
      <c r="AQ259" s="301"/>
      <c r="AR259" s="301"/>
      <c r="AS259" s="301"/>
      <c r="AT259" s="301"/>
      <c r="AU259" s="301"/>
      <c r="AV259" s="301"/>
      <c r="AW259" s="301"/>
      <c r="AX259" s="301"/>
      <c r="AY259" s="301"/>
      <c r="AZ259" s="301"/>
    </row>
    <row r="260" spans="1:52" s="275" customFormat="1" x14ac:dyDescent="0.25">
      <c r="A260" s="323"/>
      <c r="B260" s="310" t="str">
        <f t="shared" si="43"/>
        <v/>
      </c>
      <c r="C260" s="310">
        <f t="shared" si="42"/>
        <v>1</v>
      </c>
      <c r="D260" s="389" t="s">
        <v>42</v>
      </c>
      <c r="E260" s="324" t="s">
        <v>4216</v>
      </c>
      <c r="F260" s="325" t="str">
        <f t="shared" si="56"/>
        <v>NE</v>
      </c>
      <c r="G260" s="326" t="e">
        <f>IF($F260="","",INDEX($K260:$FI260,1,MATCH($F260,$K260:$FI260,)-1))</f>
        <v>#N/A</v>
      </c>
      <c r="H260" s="326" t="e">
        <f>IF($F260="","",INDEX($K260:$FM260,1,MATCH($F260,$K260:$FM260,)+1))</f>
        <v>#N/A</v>
      </c>
      <c r="I260" s="327" t="str">
        <f t="shared" si="54"/>
        <v>NE</v>
      </c>
      <c r="J260" s="327" t="e">
        <f t="shared" si="55"/>
        <v>#N/A</v>
      </c>
      <c r="K260" s="328"/>
      <c r="L260" s="323"/>
      <c r="M260" s="323"/>
      <c r="N260" s="323"/>
      <c r="O260" s="323"/>
      <c r="P260" s="323"/>
      <c r="Q260" s="328"/>
      <c r="R260" s="323"/>
      <c r="S260" s="323"/>
      <c r="T260" s="323"/>
      <c r="U260" s="323"/>
      <c r="V260" s="323"/>
      <c r="W260" s="328"/>
      <c r="X260" s="323"/>
      <c r="Y260" s="323"/>
      <c r="Z260" s="323"/>
      <c r="AA260" s="323"/>
      <c r="AB260" s="323"/>
      <c r="AC260" s="328"/>
      <c r="AD260" s="323"/>
      <c r="AE260" s="323"/>
      <c r="AF260" s="323"/>
      <c r="AG260" s="323"/>
      <c r="AH260" s="323"/>
      <c r="AI260" s="323"/>
      <c r="AJ260" s="323"/>
      <c r="AK260" s="323"/>
      <c r="AL260" s="323"/>
      <c r="AM260" s="323"/>
      <c r="AN260" s="323"/>
      <c r="AO260" s="323"/>
      <c r="AP260" s="323"/>
      <c r="AQ260" s="323"/>
      <c r="AR260" s="323"/>
      <c r="AS260" s="323"/>
      <c r="AT260" s="323"/>
      <c r="AU260" s="323"/>
      <c r="AV260" s="323"/>
      <c r="AW260" s="323"/>
      <c r="AX260" s="323"/>
      <c r="AY260" s="323"/>
      <c r="AZ260" s="323"/>
    </row>
    <row r="261" spans="1:52" s="77" customFormat="1" ht="38.25" x14ac:dyDescent="0.25">
      <c r="A261" s="310" t="s">
        <v>8263</v>
      </c>
      <c r="B261" s="310">
        <f t="shared" si="43"/>
        <v>1</v>
      </c>
      <c r="C261" s="310" t="str">
        <f t="shared" ref="C261:C324" si="57">IF(LEFT(E261,2)="RT",1,IF(LEFT(E261,2)="MC",1,IF(LEFT(E261,2)="NS",1,IF(LEFT(E261,2)="PL",1,""))))</f>
        <v/>
      </c>
      <c r="D261" s="386" t="s">
        <v>9665</v>
      </c>
      <c r="E261" s="311" t="s">
        <v>9668</v>
      </c>
      <c r="F261" s="303">
        <f t="shared" si="56"/>
        <v>45959</v>
      </c>
      <c r="G261" s="302" t="str">
        <f>IF($F261="","",INDEX($K261:$FI261,1,MATCH($F261,$K261:$FI261,)-1))</f>
        <v>A</v>
      </c>
      <c r="H261" s="302" t="str">
        <f t="shared" si="49"/>
        <v>MR_DER-1328_25</v>
      </c>
      <c r="I261" s="312" t="str">
        <f t="shared" si="54"/>
        <v>ND</v>
      </c>
      <c r="J261" s="312" t="str">
        <f t="shared" si="55"/>
        <v>APROVADO</v>
      </c>
      <c r="K261" s="313" t="s">
        <v>3730</v>
      </c>
      <c r="L261" s="314">
        <v>45860</v>
      </c>
      <c r="M261" s="218" t="s">
        <v>9669</v>
      </c>
      <c r="N261" s="310"/>
      <c r="O261" s="314"/>
      <c r="P261" s="310"/>
      <c r="Q261" s="313" t="s">
        <v>3765</v>
      </c>
      <c r="R261" s="314">
        <v>45943</v>
      </c>
      <c r="S261" s="218" t="s">
        <v>10769</v>
      </c>
      <c r="T261" s="1160" t="s">
        <v>5537</v>
      </c>
      <c r="U261" s="314">
        <v>45951</v>
      </c>
      <c r="V261" s="310"/>
      <c r="W261" s="398" t="s">
        <v>3748</v>
      </c>
      <c r="X261" s="430">
        <v>45953</v>
      </c>
      <c r="Y261" s="218" t="s">
        <v>10957</v>
      </c>
      <c r="Z261" s="310" t="s">
        <v>5539</v>
      </c>
      <c r="AA261" s="314">
        <v>45958</v>
      </c>
      <c r="AB261" s="310"/>
      <c r="AC261" s="398" t="s">
        <v>3748</v>
      </c>
      <c r="AD261" s="430">
        <v>45959</v>
      </c>
      <c r="AE261" s="218" t="s">
        <v>11110</v>
      </c>
      <c r="AF261" s="310"/>
      <c r="AG261" s="310"/>
      <c r="AH261" s="310"/>
      <c r="AI261" s="310"/>
      <c r="AJ261" s="310"/>
      <c r="AK261" s="310"/>
      <c r="AL261" s="310"/>
      <c r="AM261" s="310"/>
      <c r="AN261" s="310"/>
      <c r="AO261" s="310"/>
      <c r="AP261" s="310"/>
      <c r="AQ261" s="310"/>
      <c r="AR261" s="310"/>
      <c r="AS261" s="310"/>
      <c r="AT261" s="310"/>
      <c r="AU261" s="310"/>
      <c r="AV261" s="310"/>
      <c r="AW261" s="310"/>
      <c r="AX261" s="310"/>
      <c r="AY261" s="310"/>
      <c r="AZ261" s="310"/>
    </row>
    <row r="262" spans="1:52" s="77" customFormat="1" ht="25.5" x14ac:dyDescent="0.25">
      <c r="A262" s="310" t="s">
        <v>8263</v>
      </c>
      <c r="B262" s="310">
        <f t="shared" ref="B262:B325" si="58">IF(LEFT(E262,2)="DE",1,"")</f>
        <v>1</v>
      </c>
      <c r="C262" s="310" t="str">
        <f t="shared" si="57"/>
        <v/>
      </c>
      <c r="D262" s="386" t="s">
        <v>9666</v>
      </c>
      <c r="E262" s="311" t="s">
        <v>9667</v>
      </c>
      <c r="F262" s="303">
        <f t="shared" si="56"/>
        <v>45953</v>
      </c>
      <c r="G262" s="302" t="str">
        <f>IF($F262="","",INDEX($K262:$FI262,1,MATCH($F262,$K262:$FI262,)-1))</f>
        <v>A</v>
      </c>
      <c r="H262" s="302" t="str">
        <f t="shared" si="49"/>
        <v>MR_DER-1316_25</v>
      </c>
      <c r="I262" s="312" t="str">
        <f t="shared" si="54"/>
        <v>ND</v>
      </c>
      <c r="J262" s="312" t="str">
        <f t="shared" si="55"/>
        <v>ND</v>
      </c>
      <c r="K262" s="313" t="s">
        <v>3730</v>
      </c>
      <c r="L262" s="314">
        <v>45860</v>
      </c>
      <c r="M262" s="218" t="s">
        <v>9669</v>
      </c>
      <c r="N262" s="310"/>
      <c r="O262" s="314"/>
      <c r="P262" s="310"/>
      <c r="Q262" s="313" t="s">
        <v>3765</v>
      </c>
      <c r="R262" s="314">
        <v>45943</v>
      </c>
      <c r="S262" s="218" t="s">
        <v>10769</v>
      </c>
      <c r="T262" s="1160" t="s">
        <v>5538</v>
      </c>
      <c r="U262" s="314">
        <v>45951</v>
      </c>
      <c r="V262" s="310"/>
      <c r="W262" s="313" t="s">
        <v>3748</v>
      </c>
      <c r="X262" s="314">
        <v>45953</v>
      </c>
      <c r="Y262" s="218" t="s">
        <v>10956</v>
      </c>
      <c r="Z262" s="310"/>
      <c r="AA262" s="310"/>
      <c r="AB262" s="310"/>
      <c r="AC262" s="313"/>
      <c r="AD262" s="310"/>
      <c r="AE262" s="310"/>
      <c r="AF262" s="310"/>
      <c r="AG262" s="310"/>
      <c r="AH262" s="310"/>
      <c r="AI262" s="310"/>
      <c r="AJ262" s="310"/>
      <c r="AK262" s="310"/>
      <c r="AL262" s="310"/>
      <c r="AM262" s="310"/>
      <c r="AN262" s="310"/>
      <c r="AO262" s="310"/>
      <c r="AP262" s="310"/>
      <c r="AQ262" s="310"/>
      <c r="AR262" s="310"/>
      <c r="AS262" s="310"/>
      <c r="AT262" s="310"/>
      <c r="AU262" s="310"/>
      <c r="AV262" s="310"/>
      <c r="AW262" s="310"/>
      <c r="AX262" s="310"/>
      <c r="AY262" s="310"/>
      <c r="AZ262" s="310"/>
    </row>
    <row r="263" spans="1:52" s="77" customFormat="1" ht="25.5" x14ac:dyDescent="0.25">
      <c r="A263" s="310" t="s">
        <v>8263</v>
      </c>
      <c r="B263" s="310" t="str">
        <f t="shared" si="58"/>
        <v/>
      </c>
      <c r="C263" s="310">
        <f t="shared" si="57"/>
        <v>1</v>
      </c>
      <c r="D263" s="386" t="s">
        <v>40</v>
      </c>
      <c r="E263" s="311" t="s">
        <v>11109</v>
      </c>
      <c r="F263" s="303">
        <f>IF(L263&lt;&gt;0,MAX(L263,R263,X263,AD263,AJ263,AP263),"NE")</f>
        <v>45959</v>
      </c>
      <c r="G263" s="302" t="str">
        <f>IF($F263="","",INDEX($K263:$FI263,1,MATCH($F263,$K263:$FI263,)-1))</f>
        <v>B</v>
      </c>
      <c r="H263" s="302" t="str">
        <f t="shared" si="49"/>
        <v>MR_DER-1328_25</v>
      </c>
      <c r="I263" s="312" t="str">
        <f>IF(F263="NE",F263,IF(INDEX(K263:CP263,,MATCH(F263,K263:CP263,0)+3)&lt;&gt;0,INDEX(K263:CP263,,MATCH(F263,K263:CP263,0)+3),"ND"))</f>
        <v>ND</v>
      </c>
      <c r="J263" s="312" t="str">
        <f>IF(G263="NE",G263,IF(INDEX(K263:CQ263,,MATCH(G263,K263:CQ263,0)+3)&lt;&gt;0,INDEX(K263:CQ263,,MATCH(G263,K263:CQ263,0)+3),"ND"))</f>
        <v>ND</v>
      </c>
      <c r="K263" s="313" t="s">
        <v>3730</v>
      </c>
      <c r="L263" s="314">
        <v>45770</v>
      </c>
      <c r="M263" s="1160" t="s">
        <v>9082</v>
      </c>
      <c r="N263" s="310" t="s">
        <v>5536</v>
      </c>
      <c r="O263" s="314">
        <v>45776</v>
      </c>
      <c r="P263" s="310"/>
      <c r="Q263" s="313" t="s">
        <v>3765</v>
      </c>
      <c r="R263" s="314">
        <v>45789</v>
      </c>
      <c r="S263" s="1160" t="s">
        <v>9192</v>
      </c>
      <c r="T263" s="1160" t="s">
        <v>5539</v>
      </c>
      <c r="U263" s="314">
        <v>45791</v>
      </c>
      <c r="V263" s="310"/>
      <c r="W263" s="313" t="s">
        <v>3748</v>
      </c>
      <c r="X263" s="314">
        <v>45792</v>
      </c>
      <c r="Y263" s="1160" t="s">
        <v>9282</v>
      </c>
      <c r="Z263" s="310"/>
      <c r="AA263" s="310"/>
      <c r="AB263" s="310"/>
      <c r="AC263" s="313" t="s">
        <v>5626</v>
      </c>
      <c r="AD263" s="314">
        <v>45943</v>
      </c>
      <c r="AE263" s="218" t="s">
        <v>10769</v>
      </c>
      <c r="AF263" s="1160" t="s">
        <v>5536</v>
      </c>
      <c r="AG263" s="314">
        <v>45951</v>
      </c>
      <c r="AH263" s="310"/>
      <c r="AI263" s="398" t="s">
        <v>6229</v>
      </c>
      <c r="AJ263" s="430">
        <v>45953</v>
      </c>
      <c r="AK263" s="218" t="s">
        <v>10957</v>
      </c>
      <c r="AL263" s="310" t="s">
        <v>5539</v>
      </c>
      <c r="AM263" s="314">
        <v>45958</v>
      </c>
      <c r="AN263" s="310"/>
      <c r="AO263" s="398" t="s">
        <v>5811</v>
      </c>
      <c r="AP263" s="430">
        <v>45959</v>
      </c>
      <c r="AQ263" s="218" t="s">
        <v>11110</v>
      </c>
      <c r="AR263" s="310"/>
      <c r="AS263" s="310"/>
      <c r="AT263" s="310"/>
      <c r="AU263" s="310"/>
      <c r="AV263" s="310"/>
      <c r="AW263" s="310"/>
      <c r="AX263" s="310"/>
      <c r="AY263" s="310"/>
      <c r="AZ263" s="310"/>
    </row>
    <row r="264" spans="1:52" s="77" customFormat="1" x14ac:dyDescent="0.25">
      <c r="A264" s="318"/>
      <c r="B264" s="310" t="str">
        <f t="shared" si="58"/>
        <v/>
      </c>
      <c r="C264" s="310" t="str">
        <f t="shared" si="57"/>
        <v/>
      </c>
      <c r="D264" s="388"/>
      <c r="E264" s="318" t="s">
        <v>7528</v>
      </c>
      <c r="F264" s="319"/>
      <c r="G264" s="319"/>
      <c r="H264" s="319"/>
      <c r="I264" s="319"/>
      <c r="J264" s="319"/>
      <c r="K264" s="320"/>
      <c r="L264" s="320"/>
      <c r="M264" s="321"/>
      <c r="N264" s="322"/>
      <c r="O264" s="322"/>
      <c r="P264" s="322"/>
      <c r="Q264" s="320"/>
      <c r="R264" s="320"/>
      <c r="S264" s="321"/>
      <c r="T264" s="322"/>
      <c r="U264" s="322"/>
      <c r="V264" s="322"/>
      <c r="W264" s="320"/>
      <c r="X264" s="320"/>
      <c r="Y264" s="321"/>
      <c r="Z264" s="322"/>
      <c r="AA264" s="322"/>
      <c r="AB264" s="322"/>
      <c r="AC264" s="320"/>
      <c r="AD264" s="320"/>
      <c r="AE264" s="321"/>
      <c r="AF264" s="322"/>
      <c r="AG264" s="322"/>
      <c r="AH264" s="322"/>
      <c r="AI264" s="320"/>
      <c r="AJ264" s="320"/>
      <c r="AK264" s="321"/>
      <c r="AL264" s="322"/>
      <c r="AM264" s="322"/>
      <c r="AN264" s="322"/>
      <c r="AO264" s="320"/>
      <c r="AP264" s="320"/>
      <c r="AQ264" s="321"/>
      <c r="AR264" s="322"/>
      <c r="AS264" s="322"/>
      <c r="AT264" s="322"/>
      <c r="AU264" s="320"/>
      <c r="AV264" s="320"/>
      <c r="AW264" s="321"/>
      <c r="AX264" s="322"/>
      <c r="AY264" s="322"/>
      <c r="AZ264" s="322"/>
    </row>
    <row r="265" spans="1:52" s="110" customFormat="1" ht="25.5" x14ac:dyDescent="0.25">
      <c r="A265" s="310" t="s">
        <v>8263</v>
      </c>
      <c r="B265" s="310">
        <f t="shared" si="58"/>
        <v>1</v>
      </c>
      <c r="C265" s="310" t="str">
        <f t="shared" si="57"/>
        <v/>
      </c>
      <c r="D265" s="360" t="s">
        <v>7200</v>
      </c>
      <c r="E265" s="317" t="s">
        <v>7161</v>
      </c>
      <c r="F265" s="303">
        <f>IF(L265&lt;&gt;0,MAX(L265,R265,X265,AD265,AJ265,AP265),"NE")</f>
        <v>45665</v>
      </c>
      <c r="G265" s="302" t="str">
        <f>IF($F265="","",INDEX($K265:$FI265,1,MATCH($F265,$K265:$FI265,)-1))</f>
        <v>A</v>
      </c>
      <c r="H265" s="977" t="str">
        <f>IF($F265="","",INDEX($K265:$FM265,1,MATCH($F265,$K265:$FM265,)+1))</f>
        <v>MR.DER-0890_25-SP 097-D-Entrega Final-C01</v>
      </c>
      <c r="I265" s="312" t="str">
        <f>IF(F265="NE",F265,IF(INDEX(K265:CP265,,MATCH(F265,K265:CP265,0)+3)&lt;&gt;0,INDEX(K265:CP265,,MATCH(F265,K265:CP265,0)+3),"ND"))</f>
        <v>ND</v>
      </c>
      <c r="J265" s="312" t="str">
        <f>IF(G265="NE",G265,IF(INDEX(K265:CQ265,,MATCH(G265,K265:CQ265,0)+3)&lt;&gt;0,INDEX(K265:CQ265,,MATCH(G265,K265:CQ265,0)+3),"ND"))</f>
        <v>ND</v>
      </c>
      <c r="K265" s="300" t="s">
        <v>3730</v>
      </c>
      <c r="L265" s="333">
        <v>45338</v>
      </c>
      <c r="M265" s="356" t="s">
        <v>7199</v>
      </c>
      <c r="N265" s="301" t="s">
        <v>5537</v>
      </c>
      <c r="O265" s="333">
        <v>45412</v>
      </c>
      <c r="P265" s="301" t="s">
        <v>3777</v>
      </c>
      <c r="Q265" s="300" t="s">
        <v>3748</v>
      </c>
      <c r="R265" s="333">
        <v>45427</v>
      </c>
      <c r="S265" s="356" t="s">
        <v>7694</v>
      </c>
      <c r="T265" s="301"/>
      <c r="U265" s="301"/>
      <c r="V265" s="301" t="s">
        <v>3777</v>
      </c>
      <c r="W265" s="300" t="s">
        <v>3748</v>
      </c>
      <c r="X265" s="333">
        <v>45665</v>
      </c>
      <c r="Y265" s="270" t="s">
        <v>8880</v>
      </c>
      <c r="Z265" s="301"/>
      <c r="AA265" s="301"/>
      <c r="AB265" s="301"/>
      <c r="AC265" s="300"/>
      <c r="AD265" s="301"/>
      <c r="AE265" s="301"/>
      <c r="AF265" s="301"/>
      <c r="AG265" s="301"/>
      <c r="AH265" s="301"/>
      <c r="AI265" s="301"/>
      <c r="AJ265" s="301"/>
      <c r="AK265" s="301"/>
      <c r="AL265" s="301"/>
      <c r="AM265" s="301"/>
      <c r="AN265" s="301"/>
      <c r="AO265" s="301"/>
      <c r="AP265" s="301"/>
      <c r="AQ265" s="301"/>
      <c r="AR265" s="301"/>
      <c r="AS265" s="301"/>
      <c r="AT265" s="301"/>
      <c r="AU265" s="301"/>
      <c r="AV265" s="301"/>
      <c r="AW265" s="301"/>
      <c r="AX265" s="301"/>
      <c r="AY265" s="301"/>
      <c r="AZ265" s="301"/>
    </row>
    <row r="266" spans="1:52" s="110" customFormat="1" ht="25.5" x14ac:dyDescent="0.25">
      <c r="A266" s="310" t="s">
        <v>8263</v>
      </c>
      <c r="B266" s="310">
        <f t="shared" si="58"/>
        <v>1</v>
      </c>
      <c r="C266" s="310" t="str">
        <f t="shared" si="57"/>
        <v/>
      </c>
      <c r="D266" s="360" t="s">
        <v>7200</v>
      </c>
      <c r="E266" s="317" t="s">
        <v>7162</v>
      </c>
      <c r="F266" s="303">
        <f t="shared" ref="F266:F323" si="59">IF(L266&lt;&gt;0,MAX(L266,R266,X266,AD266,AJ266,AP266),"NE")</f>
        <v>45665</v>
      </c>
      <c r="G266" s="302" t="str">
        <f t="shared" ref="G266:G296" si="60">IF($F266="","",INDEX($K266:$FI266,1,MATCH($F266,$K266:$FI266,)-1))</f>
        <v>A</v>
      </c>
      <c r="H266" s="977" t="str">
        <f t="shared" ref="H266:H324" si="61">IF($F266="","",INDEX($K266:$FM266,1,MATCH($F266,$K266:$FM266,)+1))</f>
        <v>MR.DER-0890_25-SP 097-D-Entrega Final-C01</v>
      </c>
      <c r="I266" s="312" t="str">
        <f t="shared" ref="I266:I304" si="62">IF(F266="NE",F266,IF(INDEX(K266:CP266,,MATCH(F266,K266:CP266,0)+3)&lt;&gt;0,INDEX(K266:CP266,,MATCH(F266,K266:CP266,0)+3),"ND"))</f>
        <v>ND</v>
      </c>
      <c r="J266" s="312" t="str">
        <f t="shared" ref="J266:J304" si="63">IF(G266="NE",G266,IF(INDEX(K266:CQ266,,MATCH(G266,K266:CQ266,0)+3)&lt;&gt;0,INDEX(K266:CQ266,,MATCH(G266,K266:CQ266,0)+3),"ND"))</f>
        <v>ND</v>
      </c>
      <c r="K266" s="300" t="s">
        <v>3730</v>
      </c>
      <c r="L266" s="333">
        <v>45338</v>
      </c>
      <c r="M266" s="356" t="s">
        <v>7199</v>
      </c>
      <c r="N266" s="301" t="s">
        <v>5537</v>
      </c>
      <c r="O266" s="333">
        <v>45412</v>
      </c>
      <c r="P266" s="301" t="s">
        <v>3777</v>
      </c>
      <c r="Q266" s="300" t="s">
        <v>3748</v>
      </c>
      <c r="R266" s="333">
        <v>45427</v>
      </c>
      <c r="S266" s="356" t="s">
        <v>7694</v>
      </c>
      <c r="T266" s="301"/>
      <c r="U266" s="301"/>
      <c r="V266" s="301" t="s">
        <v>3777</v>
      </c>
      <c r="W266" s="300" t="s">
        <v>3748</v>
      </c>
      <c r="X266" s="333">
        <v>45665</v>
      </c>
      <c r="Y266" s="270" t="s">
        <v>8880</v>
      </c>
      <c r="Z266" s="301"/>
      <c r="AA266" s="301"/>
      <c r="AB266" s="301"/>
      <c r="AC266" s="300"/>
      <c r="AD266" s="301"/>
      <c r="AE266" s="301"/>
      <c r="AF266" s="301"/>
      <c r="AG266" s="301"/>
      <c r="AH266" s="301"/>
      <c r="AI266" s="301"/>
      <c r="AJ266" s="301"/>
      <c r="AK266" s="301"/>
      <c r="AL266" s="301"/>
      <c r="AM266" s="301"/>
      <c r="AN266" s="301"/>
      <c r="AO266" s="301"/>
      <c r="AP266" s="301"/>
      <c r="AQ266" s="301"/>
      <c r="AR266" s="301"/>
      <c r="AS266" s="301"/>
      <c r="AT266" s="301"/>
      <c r="AU266" s="301"/>
      <c r="AV266" s="301"/>
      <c r="AW266" s="301"/>
      <c r="AX266" s="301"/>
      <c r="AY266" s="301"/>
      <c r="AZ266" s="301"/>
    </row>
    <row r="267" spans="1:52" s="110" customFormat="1" ht="25.5" x14ac:dyDescent="0.25">
      <c r="A267" s="310" t="s">
        <v>8263</v>
      </c>
      <c r="B267" s="310">
        <f t="shared" si="58"/>
        <v>1</v>
      </c>
      <c r="C267" s="310" t="str">
        <f t="shared" si="57"/>
        <v/>
      </c>
      <c r="D267" s="360" t="s">
        <v>7200</v>
      </c>
      <c r="E267" s="317" t="s">
        <v>7163</v>
      </c>
      <c r="F267" s="303">
        <f t="shared" si="59"/>
        <v>45665</v>
      </c>
      <c r="G267" s="302" t="str">
        <f t="shared" si="60"/>
        <v>A</v>
      </c>
      <c r="H267" s="977" t="str">
        <f t="shared" si="61"/>
        <v>MR.DER-0890_25-SP 097-D-Entrega Final-C01</v>
      </c>
      <c r="I267" s="312" t="str">
        <f t="shared" si="62"/>
        <v>ND</v>
      </c>
      <c r="J267" s="312" t="str">
        <f t="shared" si="63"/>
        <v>ND</v>
      </c>
      <c r="K267" s="300" t="s">
        <v>3730</v>
      </c>
      <c r="L267" s="333">
        <v>45338</v>
      </c>
      <c r="M267" s="356" t="s">
        <v>7199</v>
      </c>
      <c r="N267" s="301" t="s">
        <v>5537</v>
      </c>
      <c r="O267" s="333">
        <v>45412</v>
      </c>
      <c r="P267" s="301" t="s">
        <v>3777</v>
      </c>
      <c r="Q267" s="300" t="s">
        <v>3748</v>
      </c>
      <c r="R267" s="333">
        <v>45427</v>
      </c>
      <c r="S267" s="356" t="s">
        <v>7694</v>
      </c>
      <c r="T267" s="301"/>
      <c r="U267" s="301"/>
      <c r="V267" s="301" t="s">
        <v>3777</v>
      </c>
      <c r="W267" s="300" t="s">
        <v>3748</v>
      </c>
      <c r="X267" s="333">
        <v>45665</v>
      </c>
      <c r="Y267" s="270" t="s">
        <v>8880</v>
      </c>
      <c r="Z267" s="301"/>
      <c r="AA267" s="301"/>
      <c r="AB267" s="301"/>
      <c r="AC267" s="300"/>
      <c r="AD267" s="301"/>
      <c r="AE267" s="301"/>
      <c r="AF267" s="301"/>
      <c r="AG267" s="301"/>
      <c r="AH267" s="301"/>
      <c r="AI267" s="301"/>
      <c r="AJ267" s="301"/>
      <c r="AK267" s="301"/>
      <c r="AL267" s="301"/>
      <c r="AM267" s="301"/>
      <c r="AN267" s="301"/>
      <c r="AO267" s="301"/>
      <c r="AP267" s="301"/>
      <c r="AQ267" s="301"/>
      <c r="AR267" s="301"/>
      <c r="AS267" s="301"/>
      <c r="AT267" s="301"/>
      <c r="AU267" s="301"/>
      <c r="AV267" s="301"/>
      <c r="AW267" s="301"/>
      <c r="AX267" s="301"/>
      <c r="AY267" s="301"/>
      <c r="AZ267" s="301"/>
    </row>
    <row r="268" spans="1:52" s="110" customFormat="1" ht="25.5" x14ac:dyDescent="0.25">
      <c r="A268" s="310" t="s">
        <v>8263</v>
      </c>
      <c r="B268" s="310">
        <f t="shared" si="58"/>
        <v>1</v>
      </c>
      <c r="C268" s="310" t="str">
        <f t="shared" si="57"/>
        <v/>
      </c>
      <c r="D268" s="360" t="s">
        <v>7200</v>
      </c>
      <c r="E268" s="317" t="s">
        <v>7164</v>
      </c>
      <c r="F268" s="303">
        <f t="shared" si="59"/>
        <v>45665</v>
      </c>
      <c r="G268" s="302" t="str">
        <f t="shared" si="60"/>
        <v>A</v>
      </c>
      <c r="H268" s="977" t="str">
        <f t="shared" si="61"/>
        <v>MR.DER-0890_25-SP 097-D-Entrega Final-C01</v>
      </c>
      <c r="I268" s="312" t="str">
        <f t="shared" si="62"/>
        <v>ND</v>
      </c>
      <c r="J268" s="312" t="str">
        <f t="shared" si="63"/>
        <v>ND</v>
      </c>
      <c r="K268" s="300" t="s">
        <v>3730</v>
      </c>
      <c r="L268" s="333">
        <v>45338</v>
      </c>
      <c r="M268" s="356" t="s">
        <v>7199</v>
      </c>
      <c r="N268" s="301" t="s">
        <v>5537</v>
      </c>
      <c r="O268" s="333">
        <v>45412</v>
      </c>
      <c r="P268" s="301" t="s">
        <v>3777</v>
      </c>
      <c r="Q268" s="300" t="s">
        <v>3748</v>
      </c>
      <c r="R268" s="333">
        <v>45427</v>
      </c>
      <c r="S268" s="356" t="s">
        <v>7694</v>
      </c>
      <c r="T268" s="301"/>
      <c r="U268" s="301"/>
      <c r="V268" s="301" t="s">
        <v>3777</v>
      </c>
      <c r="W268" s="300" t="s">
        <v>3748</v>
      </c>
      <c r="X268" s="333">
        <v>45665</v>
      </c>
      <c r="Y268" s="270" t="s">
        <v>8880</v>
      </c>
      <c r="Z268" s="301"/>
      <c r="AA268" s="301"/>
      <c r="AB268" s="301"/>
      <c r="AC268" s="300"/>
      <c r="AD268" s="301"/>
      <c r="AE268" s="301"/>
      <c r="AF268" s="301"/>
      <c r="AG268" s="301"/>
      <c r="AH268" s="301"/>
      <c r="AI268" s="301"/>
      <c r="AJ268" s="301"/>
      <c r="AK268" s="301"/>
      <c r="AL268" s="301"/>
      <c r="AM268" s="301"/>
      <c r="AN268" s="301"/>
      <c r="AO268" s="301"/>
      <c r="AP268" s="301"/>
      <c r="AQ268" s="301"/>
      <c r="AR268" s="301"/>
      <c r="AS268" s="301"/>
      <c r="AT268" s="301"/>
      <c r="AU268" s="301"/>
      <c r="AV268" s="301"/>
      <c r="AW268" s="301"/>
      <c r="AX268" s="301"/>
      <c r="AY268" s="301"/>
      <c r="AZ268" s="301"/>
    </row>
    <row r="269" spans="1:52" s="110" customFormat="1" ht="25.5" x14ac:dyDescent="0.25">
      <c r="A269" s="310" t="s">
        <v>8263</v>
      </c>
      <c r="B269" s="310">
        <f t="shared" si="58"/>
        <v>1</v>
      </c>
      <c r="C269" s="310" t="str">
        <f t="shared" si="57"/>
        <v/>
      </c>
      <c r="D269" s="360" t="s">
        <v>7200</v>
      </c>
      <c r="E269" s="317" t="s">
        <v>7165</v>
      </c>
      <c r="F269" s="303">
        <f t="shared" si="59"/>
        <v>45665</v>
      </c>
      <c r="G269" s="302" t="str">
        <f t="shared" si="60"/>
        <v>A</v>
      </c>
      <c r="H269" s="977" t="str">
        <f t="shared" si="61"/>
        <v>MR.DER-0890_25-SP 097-D-Entrega Final-C01</v>
      </c>
      <c r="I269" s="312" t="str">
        <f t="shared" si="62"/>
        <v>ND</v>
      </c>
      <c r="J269" s="312" t="str">
        <f t="shared" si="63"/>
        <v>ND</v>
      </c>
      <c r="K269" s="300" t="s">
        <v>3730</v>
      </c>
      <c r="L269" s="333">
        <v>45338</v>
      </c>
      <c r="M269" s="356" t="s">
        <v>7199</v>
      </c>
      <c r="N269" s="301" t="s">
        <v>5537</v>
      </c>
      <c r="O269" s="333">
        <v>45412</v>
      </c>
      <c r="P269" s="301" t="s">
        <v>3777</v>
      </c>
      <c r="Q269" s="300" t="s">
        <v>3748</v>
      </c>
      <c r="R269" s="333">
        <v>45427</v>
      </c>
      <c r="S269" s="356" t="s">
        <v>7694</v>
      </c>
      <c r="T269" s="301"/>
      <c r="U269" s="301"/>
      <c r="V269" s="301" t="s">
        <v>3777</v>
      </c>
      <c r="W269" s="300" t="s">
        <v>3748</v>
      </c>
      <c r="X269" s="333">
        <v>45665</v>
      </c>
      <c r="Y269" s="270" t="s">
        <v>8880</v>
      </c>
      <c r="Z269" s="301"/>
      <c r="AA269" s="301"/>
      <c r="AB269" s="301"/>
      <c r="AC269" s="300"/>
      <c r="AD269" s="301"/>
      <c r="AE269" s="301"/>
      <c r="AF269" s="301"/>
      <c r="AG269" s="301"/>
      <c r="AH269" s="301"/>
      <c r="AI269" s="301"/>
      <c r="AJ269" s="301"/>
      <c r="AK269" s="301"/>
      <c r="AL269" s="301"/>
      <c r="AM269" s="301"/>
      <c r="AN269" s="301"/>
      <c r="AO269" s="301"/>
      <c r="AP269" s="301"/>
      <c r="AQ269" s="301"/>
      <c r="AR269" s="301"/>
      <c r="AS269" s="301"/>
      <c r="AT269" s="301"/>
      <c r="AU269" s="301"/>
      <c r="AV269" s="301"/>
      <c r="AW269" s="301"/>
      <c r="AX269" s="301"/>
      <c r="AY269" s="301"/>
      <c r="AZ269" s="301"/>
    </row>
    <row r="270" spans="1:52" s="110" customFormat="1" ht="25.5" x14ac:dyDescent="0.25">
      <c r="A270" s="310" t="s">
        <v>8263</v>
      </c>
      <c r="B270" s="310">
        <f t="shared" si="58"/>
        <v>1</v>
      </c>
      <c r="C270" s="310" t="str">
        <f t="shared" si="57"/>
        <v/>
      </c>
      <c r="D270" s="360" t="s">
        <v>7200</v>
      </c>
      <c r="E270" s="317" t="s">
        <v>7166</v>
      </c>
      <c r="F270" s="303">
        <f t="shared" si="59"/>
        <v>45665</v>
      </c>
      <c r="G270" s="302" t="str">
        <f t="shared" si="60"/>
        <v>A</v>
      </c>
      <c r="H270" s="977" t="str">
        <f t="shared" si="61"/>
        <v>MR.DER-0890_25-SP 097-D-Entrega Final-C01</v>
      </c>
      <c r="I270" s="312" t="str">
        <f t="shared" si="62"/>
        <v>ND</v>
      </c>
      <c r="J270" s="312" t="str">
        <f t="shared" si="63"/>
        <v>ND</v>
      </c>
      <c r="K270" s="300" t="s">
        <v>3730</v>
      </c>
      <c r="L270" s="333">
        <v>45338</v>
      </c>
      <c r="M270" s="356" t="s">
        <v>7199</v>
      </c>
      <c r="N270" s="301" t="s">
        <v>5537</v>
      </c>
      <c r="O270" s="333">
        <v>45412</v>
      </c>
      <c r="P270" s="301" t="s">
        <v>3777</v>
      </c>
      <c r="Q270" s="300" t="s">
        <v>3748</v>
      </c>
      <c r="R270" s="333">
        <v>45427</v>
      </c>
      <c r="S270" s="356" t="s">
        <v>7694</v>
      </c>
      <c r="T270" s="301"/>
      <c r="U270" s="301"/>
      <c r="V270" s="301" t="s">
        <v>3777</v>
      </c>
      <c r="W270" s="300" t="s">
        <v>3748</v>
      </c>
      <c r="X270" s="333">
        <v>45665</v>
      </c>
      <c r="Y270" s="270" t="s">
        <v>8880</v>
      </c>
      <c r="Z270" s="301"/>
      <c r="AA270" s="301"/>
      <c r="AB270" s="301"/>
      <c r="AC270" s="300"/>
      <c r="AD270" s="301"/>
      <c r="AE270" s="301"/>
      <c r="AF270" s="301"/>
      <c r="AG270" s="301"/>
      <c r="AH270" s="301"/>
      <c r="AI270" s="301"/>
      <c r="AJ270" s="301"/>
      <c r="AK270" s="301"/>
      <c r="AL270" s="301"/>
      <c r="AM270" s="301"/>
      <c r="AN270" s="301"/>
      <c r="AO270" s="301"/>
      <c r="AP270" s="301"/>
      <c r="AQ270" s="301"/>
      <c r="AR270" s="301"/>
      <c r="AS270" s="301"/>
      <c r="AT270" s="301"/>
      <c r="AU270" s="301"/>
      <c r="AV270" s="301"/>
      <c r="AW270" s="301"/>
      <c r="AX270" s="301"/>
      <c r="AY270" s="301"/>
      <c r="AZ270" s="301"/>
    </row>
    <row r="271" spans="1:52" s="110" customFormat="1" ht="25.5" x14ac:dyDescent="0.25">
      <c r="A271" s="310" t="s">
        <v>8263</v>
      </c>
      <c r="B271" s="310">
        <f t="shared" si="58"/>
        <v>1</v>
      </c>
      <c r="C271" s="310" t="str">
        <f t="shared" si="57"/>
        <v/>
      </c>
      <c r="D271" s="360" t="s">
        <v>7200</v>
      </c>
      <c r="E271" s="317" t="s">
        <v>7167</v>
      </c>
      <c r="F271" s="303">
        <f t="shared" si="59"/>
        <v>45665</v>
      </c>
      <c r="G271" s="302" t="str">
        <f t="shared" si="60"/>
        <v>A</v>
      </c>
      <c r="H271" s="977" t="str">
        <f t="shared" si="61"/>
        <v>MR.DER-0890_25-SP 097-D-Entrega Final-C01</v>
      </c>
      <c r="I271" s="312" t="str">
        <f t="shared" si="62"/>
        <v>ND</v>
      </c>
      <c r="J271" s="312" t="str">
        <f t="shared" si="63"/>
        <v>ND</v>
      </c>
      <c r="K271" s="300" t="s">
        <v>3730</v>
      </c>
      <c r="L271" s="333">
        <v>45338</v>
      </c>
      <c r="M271" s="356" t="s">
        <v>7199</v>
      </c>
      <c r="N271" s="301" t="s">
        <v>5537</v>
      </c>
      <c r="O271" s="333">
        <v>45412</v>
      </c>
      <c r="P271" s="301" t="s">
        <v>3777</v>
      </c>
      <c r="Q271" s="300" t="s">
        <v>3748</v>
      </c>
      <c r="R271" s="333">
        <v>45427</v>
      </c>
      <c r="S271" s="356" t="s">
        <v>7694</v>
      </c>
      <c r="T271" s="301"/>
      <c r="U271" s="301"/>
      <c r="V271" s="301" t="s">
        <v>3777</v>
      </c>
      <c r="W271" s="300" t="s">
        <v>3748</v>
      </c>
      <c r="X271" s="333">
        <v>45665</v>
      </c>
      <c r="Y271" s="270" t="s">
        <v>8880</v>
      </c>
      <c r="Z271" s="301"/>
      <c r="AA271" s="301"/>
      <c r="AB271" s="301"/>
      <c r="AC271" s="300"/>
      <c r="AD271" s="301"/>
      <c r="AE271" s="301"/>
      <c r="AF271" s="301"/>
      <c r="AG271" s="301"/>
      <c r="AH271" s="301"/>
      <c r="AI271" s="301"/>
      <c r="AJ271" s="301"/>
      <c r="AK271" s="301"/>
      <c r="AL271" s="301"/>
      <c r="AM271" s="301"/>
      <c r="AN271" s="301"/>
      <c r="AO271" s="301"/>
      <c r="AP271" s="301"/>
      <c r="AQ271" s="301"/>
      <c r="AR271" s="301"/>
      <c r="AS271" s="301"/>
      <c r="AT271" s="301"/>
      <c r="AU271" s="301"/>
      <c r="AV271" s="301"/>
      <c r="AW271" s="301"/>
      <c r="AX271" s="301"/>
      <c r="AY271" s="301"/>
      <c r="AZ271" s="301"/>
    </row>
    <row r="272" spans="1:52" s="110" customFormat="1" ht="25.5" x14ac:dyDescent="0.25">
      <c r="A272" s="310" t="s">
        <v>8263</v>
      </c>
      <c r="B272" s="310">
        <f t="shared" si="58"/>
        <v>1</v>
      </c>
      <c r="C272" s="310" t="str">
        <f t="shared" si="57"/>
        <v/>
      </c>
      <c r="D272" s="360" t="s">
        <v>7200</v>
      </c>
      <c r="E272" s="317" t="s">
        <v>7168</v>
      </c>
      <c r="F272" s="303">
        <f t="shared" si="59"/>
        <v>45665</v>
      </c>
      <c r="G272" s="302" t="str">
        <f t="shared" si="60"/>
        <v>A</v>
      </c>
      <c r="H272" s="977" t="str">
        <f t="shared" si="61"/>
        <v>MR.DER-0890_25-SP 097-D-Entrega Final-C01</v>
      </c>
      <c r="I272" s="312" t="str">
        <f t="shared" si="62"/>
        <v>ND</v>
      </c>
      <c r="J272" s="312" t="str">
        <f t="shared" si="63"/>
        <v>ND</v>
      </c>
      <c r="K272" s="300" t="s">
        <v>3730</v>
      </c>
      <c r="L272" s="333">
        <v>45338</v>
      </c>
      <c r="M272" s="356" t="s">
        <v>7199</v>
      </c>
      <c r="N272" s="301" t="s">
        <v>5537</v>
      </c>
      <c r="O272" s="333">
        <v>45412</v>
      </c>
      <c r="P272" s="301" t="s">
        <v>3777</v>
      </c>
      <c r="Q272" s="300" t="s">
        <v>3748</v>
      </c>
      <c r="R272" s="333">
        <v>45427</v>
      </c>
      <c r="S272" s="356" t="s">
        <v>7694</v>
      </c>
      <c r="T272" s="301"/>
      <c r="U272" s="301"/>
      <c r="V272" s="301" t="s">
        <v>3777</v>
      </c>
      <c r="W272" s="300" t="s">
        <v>3748</v>
      </c>
      <c r="X272" s="333">
        <v>45665</v>
      </c>
      <c r="Y272" s="270" t="s">
        <v>8880</v>
      </c>
      <c r="Z272" s="301"/>
      <c r="AA272" s="301"/>
      <c r="AB272" s="301"/>
      <c r="AC272" s="300"/>
      <c r="AD272" s="301"/>
      <c r="AE272" s="301"/>
      <c r="AF272" s="301"/>
      <c r="AG272" s="301"/>
      <c r="AH272" s="301"/>
      <c r="AI272" s="301"/>
      <c r="AJ272" s="301"/>
      <c r="AK272" s="301"/>
      <c r="AL272" s="301"/>
      <c r="AM272" s="301"/>
      <c r="AN272" s="301"/>
      <c r="AO272" s="301"/>
      <c r="AP272" s="301"/>
      <c r="AQ272" s="301"/>
      <c r="AR272" s="301"/>
      <c r="AS272" s="301"/>
      <c r="AT272" s="301"/>
      <c r="AU272" s="301"/>
      <c r="AV272" s="301"/>
      <c r="AW272" s="301"/>
      <c r="AX272" s="301"/>
      <c r="AY272" s="301"/>
      <c r="AZ272" s="301"/>
    </row>
    <row r="273" spans="1:52" s="110" customFormat="1" ht="25.5" x14ac:dyDescent="0.25">
      <c r="A273" s="310" t="s">
        <v>8263</v>
      </c>
      <c r="B273" s="310">
        <f t="shared" si="58"/>
        <v>1</v>
      </c>
      <c r="C273" s="310" t="str">
        <f t="shared" si="57"/>
        <v/>
      </c>
      <c r="D273" s="360" t="s">
        <v>7200</v>
      </c>
      <c r="E273" s="317" t="s">
        <v>7169</v>
      </c>
      <c r="F273" s="303">
        <f t="shared" si="59"/>
        <v>45665</v>
      </c>
      <c r="G273" s="302" t="str">
        <f t="shared" si="60"/>
        <v>A</v>
      </c>
      <c r="H273" s="977" t="str">
        <f t="shared" si="61"/>
        <v>MR.DER-0890_25-SP 097-D-Entrega Final-C01</v>
      </c>
      <c r="I273" s="312" t="str">
        <f t="shared" si="62"/>
        <v>ND</v>
      </c>
      <c r="J273" s="312" t="str">
        <f t="shared" si="63"/>
        <v>ND</v>
      </c>
      <c r="K273" s="300" t="s">
        <v>3730</v>
      </c>
      <c r="L273" s="333">
        <v>45338</v>
      </c>
      <c r="M273" s="356" t="s">
        <v>7199</v>
      </c>
      <c r="N273" s="301" t="s">
        <v>5537</v>
      </c>
      <c r="O273" s="333">
        <v>45412</v>
      </c>
      <c r="P273" s="301" t="s">
        <v>3777</v>
      </c>
      <c r="Q273" s="300" t="s">
        <v>3748</v>
      </c>
      <c r="R273" s="333">
        <v>45427</v>
      </c>
      <c r="S273" s="356" t="s">
        <v>7694</v>
      </c>
      <c r="T273" s="301"/>
      <c r="U273" s="301"/>
      <c r="V273" s="301" t="s">
        <v>3777</v>
      </c>
      <c r="W273" s="300" t="s">
        <v>3748</v>
      </c>
      <c r="X273" s="333">
        <v>45665</v>
      </c>
      <c r="Y273" s="270" t="s">
        <v>8880</v>
      </c>
      <c r="Z273" s="301"/>
      <c r="AA273" s="301"/>
      <c r="AB273" s="301"/>
      <c r="AC273" s="300"/>
      <c r="AD273" s="301"/>
      <c r="AE273" s="301"/>
      <c r="AF273" s="301"/>
      <c r="AG273" s="301"/>
      <c r="AH273" s="301"/>
      <c r="AI273" s="301"/>
      <c r="AJ273" s="301"/>
      <c r="AK273" s="301"/>
      <c r="AL273" s="301"/>
      <c r="AM273" s="301"/>
      <c r="AN273" s="301"/>
      <c r="AO273" s="301"/>
      <c r="AP273" s="301"/>
      <c r="AQ273" s="301"/>
      <c r="AR273" s="301"/>
      <c r="AS273" s="301"/>
      <c r="AT273" s="301"/>
      <c r="AU273" s="301"/>
      <c r="AV273" s="301"/>
      <c r="AW273" s="301"/>
      <c r="AX273" s="301"/>
      <c r="AY273" s="301"/>
      <c r="AZ273" s="301"/>
    </row>
    <row r="274" spans="1:52" s="110" customFormat="1" ht="25.5" x14ac:dyDescent="0.25">
      <c r="A274" s="310" t="s">
        <v>8263</v>
      </c>
      <c r="B274" s="310">
        <f t="shared" si="58"/>
        <v>1</v>
      </c>
      <c r="C274" s="310" t="str">
        <f t="shared" si="57"/>
        <v/>
      </c>
      <c r="D274" s="360" t="s">
        <v>7200</v>
      </c>
      <c r="E274" s="317" t="s">
        <v>7170</v>
      </c>
      <c r="F274" s="303">
        <f t="shared" si="59"/>
        <v>45665</v>
      </c>
      <c r="G274" s="302" t="str">
        <f t="shared" si="60"/>
        <v>A</v>
      </c>
      <c r="H274" s="977" t="str">
        <f t="shared" si="61"/>
        <v>MR.DER-0890_25-SP 097-D-Entrega Final-C01</v>
      </c>
      <c r="I274" s="312" t="str">
        <f t="shared" si="62"/>
        <v>ND</v>
      </c>
      <c r="J274" s="312" t="str">
        <f t="shared" si="63"/>
        <v>ND</v>
      </c>
      <c r="K274" s="300" t="s">
        <v>3730</v>
      </c>
      <c r="L274" s="333">
        <v>45338</v>
      </c>
      <c r="M274" s="356" t="s">
        <v>7199</v>
      </c>
      <c r="N274" s="301" t="s">
        <v>5537</v>
      </c>
      <c r="O274" s="333">
        <v>45412</v>
      </c>
      <c r="P274" s="301" t="s">
        <v>3777</v>
      </c>
      <c r="Q274" s="300" t="s">
        <v>3748</v>
      </c>
      <c r="R274" s="333">
        <v>45427</v>
      </c>
      <c r="S274" s="356" t="s">
        <v>7694</v>
      </c>
      <c r="T274" s="301"/>
      <c r="U274" s="301"/>
      <c r="V274" s="301" t="s">
        <v>3777</v>
      </c>
      <c r="W274" s="300" t="s">
        <v>3748</v>
      </c>
      <c r="X274" s="333">
        <v>45665</v>
      </c>
      <c r="Y274" s="270" t="s">
        <v>8880</v>
      </c>
      <c r="Z274" s="301"/>
      <c r="AA274" s="301"/>
      <c r="AB274" s="301"/>
      <c r="AC274" s="300"/>
      <c r="AD274" s="301"/>
      <c r="AE274" s="301"/>
      <c r="AF274" s="301"/>
      <c r="AG274" s="301"/>
      <c r="AH274" s="301"/>
      <c r="AI274" s="301"/>
      <c r="AJ274" s="301"/>
      <c r="AK274" s="301"/>
      <c r="AL274" s="301"/>
      <c r="AM274" s="301"/>
      <c r="AN274" s="301"/>
      <c r="AO274" s="301"/>
      <c r="AP274" s="301"/>
      <c r="AQ274" s="301"/>
      <c r="AR274" s="301"/>
      <c r="AS274" s="301"/>
      <c r="AT274" s="301"/>
      <c r="AU274" s="301"/>
      <c r="AV274" s="301"/>
      <c r="AW274" s="301"/>
      <c r="AX274" s="301"/>
      <c r="AY274" s="301"/>
      <c r="AZ274" s="301"/>
    </row>
    <row r="275" spans="1:52" s="110" customFormat="1" ht="25.5" x14ac:dyDescent="0.25">
      <c r="A275" s="310" t="s">
        <v>8263</v>
      </c>
      <c r="B275" s="310">
        <f t="shared" si="58"/>
        <v>1</v>
      </c>
      <c r="C275" s="310" t="str">
        <f t="shared" si="57"/>
        <v/>
      </c>
      <c r="D275" s="360" t="s">
        <v>7200</v>
      </c>
      <c r="E275" s="317" t="s">
        <v>7171</v>
      </c>
      <c r="F275" s="303">
        <f t="shared" si="59"/>
        <v>45665</v>
      </c>
      <c r="G275" s="302" t="str">
        <f t="shared" si="60"/>
        <v>A</v>
      </c>
      <c r="H275" s="977" t="str">
        <f t="shared" si="61"/>
        <v>MR.DER-0890_25-SP 097-D-Entrega Final-C01</v>
      </c>
      <c r="I275" s="312" t="str">
        <f t="shared" si="62"/>
        <v>ND</v>
      </c>
      <c r="J275" s="312" t="str">
        <f t="shared" si="63"/>
        <v>ND</v>
      </c>
      <c r="K275" s="300" t="s">
        <v>3730</v>
      </c>
      <c r="L275" s="333">
        <v>45338</v>
      </c>
      <c r="M275" s="356" t="s">
        <v>7199</v>
      </c>
      <c r="N275" s="301" t="s">
        <v>5537</v>
      </c>
      <c r="O275" s="333">
        <v>45412</v>
      </c>
      <c r="P275" s="301" t="s">
        <v>3777</v>
      </c>
      <c r="Q275" s="300" t="s">
        <v>3748</v>
      </c>
      <c r="R275" s="333">
        <v>45427</v>
      </c>
      <c r="S275" s="356" t="s">
        <v>7694</v>
      </c>
      <c r="T275" s="301"/>
      <c r="U275" s="301"/>
      <c r="V275" s="301" t="s">
        <v>3777</v>
      </c>
      <c r="W275" s="300" t="s">
        <v>3748</v>
      </c>
      <c r="X275" s="333">
        <v>45665</v>
      </c>
      <c r="Y275" s="270" t="s">
        <v>8880</v>
      </c>
      <c r="Z275" s="301"/>
      <c r="AA275" s="301"/>
      <c r="AB275" s="301"/>
      <c r="AC275" s="300"/>
      <c r="AD275" s="301"/>
      <c r="AE275" s="301"/>
      <c r="AF275" s="301"/>
      <c r="AG275" s="301"/>
      <c r="AH275" s="301"/>
      <c r="AI275" s="301"/>
      <c r="AJ275" s="301"/>
      <c r="AK275" s="301"/>
      <c r="AL275" s="301"/>
      <c r="AM275" s="301"/>
      <c r="AN275" s="301"/>
      <c r="AO275" s="301"/>
      <c r="AP275" s="301"/>
      <c r="AQ275" s="301"/>
      <c r="AR275" s="301"/>
      <c r="AS275" s="301"/>
      <c r="AT275" s="301"/>
      <c r="AU275" s="301"/>
      <c r="AV275" s="301"/>
      <c r="AW275" s="301"/>
      <c r="AX275" s="301"/>
      <c r="AY275" s="301"/>
      <c r="AZ275" s="301"/>
    </row>
    <row r="276" spans="1:52" s="110" customFormat="1" ht="25.5" x14ac:dyDescent="0.25">
      <c r="A276" s="310" t="s">
        <v>8263</v>
      </c>
      <c r="B276" s="310">
        <f t="shared" si="58"/>
        <v>1</v>
      </c>
      <c r="C276" s="310" t="str">
        <f t="shared" si="57"/>
        <v/>
      </c>
      <c r="D276" s="360" t="s">
        <v>7200</v>
      </c>
      <c r="E276" s="317" t="s">
        <v>7172</v>
      </c>
      <c r="F276" s="303">
        <f t="shared" si="59"/>
        <v>45665</v>
      </c>
      <c r="G276" s="302" t="str">
        <f t="shared" si="60"/>
        <v>A</v>
      </c>
      <c r="H276" s="977" t="str">
        <f t="shared" si="61"/>
        <v>MR.DER-0890_25-SP 097-D-Entrega Final-C01</v>
      </c>
      <c r="I276" s="312" t="str">
        <f t="shared" si="62"/>
        <v>ND</v>
      </c>
      <c r="J276" s="312" t="str">
        <f t="shared" si="63"/>
        <v>ND</v>
      </c>
      <c r="K276" s="300" t="s">
        <v>3730</v>
      </c>
      <c r="L276" s="333">
        <v>45338</v>
      </c>
      <c r="M276" s="356" t="s">
        <v>7199</v>
      </c>
      <c r="N276" s="301" t="s">
        <v>5537</v>
      </c>
      <c r="O276" s="333">
        <v>45412</v>
      </c>
      <c r="P276" s="301" t="s">
        <v>3777</v>
      </c>
      <c r="Q276" s="300" t="s">
        <v>3748</v>
      </c>
      <c r="R276" s="333">
        <v>45427</v>
      </c>
      <c r="S276" s="356" t="s">
        <v>7694</v>
      </c>
      <c r="T276" s="301"/>
      <c r="U276" s="301"/>
      <c r="V276" s="301" t="s">
        <v>3777</v>
      </c>
      <c r="W276" s="300" t="s">
        <v>3748</v>
      </c>
      <c r="X276" s="333">
        <v>45665</v>
      </c>
      <c r="Y276" s="270" t="s">
        <v>8880</v>
      </c>
      <c r="Z276" s="301"/>
      <c r="AA276" s="301"/>
      <c r="AB276" s="301"/>
      <c r="AC276" s="300"/>
      <c r="AD276" s="301"/>
      <c r="AE276" s="301"/>
      <c r="AF276" s="301"/>
      <c r="AG276" s="301"/>
      <c r="AH276" s="301"/>
      <c r="AI276" s="301"/>
      <c r="AJ276" s="301"/>
      <c r="AK276" s="301"/>
      <c r="AL276" s="301"/>
      <c r="AM276" s="301"/>
      <c r="AN276" s="301"/>
      <c r="AO276" s="301"/>
      <c r="AP276" s="301"/>
      <c r="AQ276" s="301"/>
      <c r="AR276" s="301"/>
      <c r="AS276" s="301"/>
      <c r="AT276" s="301"/>
      <c r="AU276" s="301"/>
      <c r="AV276" s="301"/>
      <c r="AW276" s="301"/>
      <c r="AX276" s="301"/>
      <c r="AY276" s="301"/>
      <c r="AZ276" s="301"/>
    </row>
    <row r="277" spans="1:52" s="110" customFormat="1" ht="25.5" x14ac:dyDescent="0.25">
      <c r="A277" s="310" t="s">
        <v>8263</v>
      </c>
      <c r="B277" s="310">
        <f t="shared" si="58"/>
        <v>1</v>
      </c>
      <c r="C277" s="310" t="str">
        <f t="shared" si="57"/>
        <v/>
      </c>
      <c r="D277" s="360" t="s">
        <v>7200</v>
      </c>
      <c r="E277" s="317" t="s">
        <v>7173</v>
      </c>
      <c r="F277" s="303">
        <f t="shared" si="59"/>
        <v>45665</v>
      </c>
      <c r="G277" s="302" t="str">
        <f t="shared" si="60"/>
        <v>A</v>
      </c>
      <c r="H277" s="977" t="str">
        <f t="shared" si="61"/>
        <v>MR.DER-0890_25-SP 097-D-Entrega Final-C01</v>
      </c>
      <c r="I277" s="312" t="str">
        <f t="shared" si="62"/>
        <v>ND</v>
      </c>
      <c r="J277" s="312" t="str">
        <f t="shared" si="63"/>
        <v>ND</v>
      </c>
      <c r="K277" s="300" t="s">
        <v>3730</v>
      </c>
      <c r="L277" s="333">
        <v>45338</v>
      </c>
      <c r="M277" s="356" t="s">
        <v>7199</v>
      </c>
      <c r="N277" s="301" t="s">
        <v>5537</v>
      </c>
      <c r="O277" s="333">
        <v>45412</v>
      </c>
      <c r="P277" s="301" t="s">
        <v>3777</v>
      </c>
      <c r="Q277" s="300" t="s">
        <v>3748</v>
      </c>
      <c r="R277" s="333">
        <v>45427</v>
      </c>
      <c r="S277" s="356" t="s">
        <v>7694</v>
      </c>
      <c r="T277" s="301"/>
      <c r="U277" s="301"/>
      <c r="V277" s="301" t="s">
        <v>3777</v>
      </c>
      <c r="W277" s="300" t="s">
        <v>3748</v>
      </c>
      <c r="X277" s="333">
        <v>45665</v>
      </c>
      <c r="Y277" s="270" t="s">
        <v>8880</v>
      </c>
      <c r="Z277" s="301"/>
      <c r="AA277" s="301"/>
      <c r="AB277" s="301"/>
      <c r="AC277" s="300"/>
      <c r="AD277" s="301"/>
      <c r="AE277" s="301"/>
      <c r="AF277" s="301"/>
      <c r="AG277" s="301"/>
      <c r="AH277" s="301"/>
      <c r="AI277" s="301"/>
      <c r="AJ277" s="301"/>
      <c r="AK277" s="301"/>
      <c r="AL277" s="301"/>
      <c r="AM277" s="301"/>
      <c r="AN277" s="301"/>
      <c r="AO277" s="301"/>
      <c r="AP277" s="301"/>
      <c r="AQ277" s="301"/>
      <c r="AR277" s="301"/>
      <c r="AS277" s="301"/>
      <c r="AT277" s="301"/>
      <c r="AU277" s="301"/>
      <c r="AV277" s="301"/>
      <c r="AW277" s="301"/>
      <c r="AX277" s="301"/>
      <c r="AY277" s="301"/>
      <c r="AZ277" s="301"/>
    </row>
    <row r="278" spans="1:52" s="110" customFormat="1" ht="25.5" x14ac:dyDescent="0.25">
      <c r="A278" s="310" t="s">
        <v>8263</v>
      </c>
      <c r="B278" s="310">
        <f t="shared" si="58"/>
        <v>1</v>
      </c>
      <c r="C278" s="310" t="str">
        <f t="shared" si="57"/>
        <v/>
      </c>
      <c r="D278" s="360" t="s">
        <v>7200</v>
      </c>
      <c r="E278" s="317" t="s">
        <v>7174</v>
      </c>
      <c r="F278" s="303">
        <f t="shared" si="59"/>
        <v>45665</v>
      </c>
      <c r="G278" s="302" t="str">
        <f t="shared" si="60"/>
        <v>A</v>
      </c>
      <c r="H278" s="977" t="str">
        <f t="shared" si="61"/>
        <v>MR.DER-0890_25-SP 097-D-Entrega Final-C01</v>
      </c>
      <c r="I278" s="312" t="str">
        <f t="shared" si="62"/>
        <v>ND</v>
      </c>
      <c r="J278" s="312" t="str">
        <f t="shared" si="63"/>
        <v>ND</v>
      </c>
      <c r="K278" s="300" t="s">
        <v>3730</v>
      </c>
      <c r="L278" s="333">
        <v>45338</v>
      </c>
      <c r="M278" s="356" t="s">
        <v>7199</v>
      </c>
      <c r="N278" s="301" t="s">
        <v>5537</v>
      </c>
      <c r="O278" s="333">
        <v>45412</v>
      </c>
      <c r="P278" s="301" t="s">
        <v>3777</v>
      </c>
      <c r="Q278" s="300" t="s">
        <v>3748</v>
      </c>
      <c r="R278" s="333">
        <v>45427</v>
      </c>
      <c r="S278" s="356" t="s">
        <v>7694</v>
      </c>
      <c r="T278" s="301"/>
      <c r="U278" s="301"/>
      <c r="V278" s="301" t="s">
        <v>3777</v>
      </c>
      <c r="W278" s="300" t="s">
        <v>3748</v>
      </c>
      <c r="X278" s="333">
        <v>45665</v>
      </c>
      <c r="Y278" s="270" t="s">
        <v>8880</v>
      </c>
      <c r="Z278" s="301"/>
      <c r="AA278" s="301"/>
      <c r="AB278" s="301"/>
      <c r="AC278" s="300"/>
      <c r="AD278" s="301"/>
      <c r="AE278" s="301"/>
      <c r="AF278" s="301"/>
      <c r="AG278" s="301"/>
      <c r="AH278" s="301"/>
      <c r="AI278" s="301"/>
      <c r="AJ278" s="301"/>
      <c r="AK278" s="301"/>
      <c r="AL278" s="301"/>
      <c r="AM278" s="301"/>
      <c r="AN278" s="301"/>
      <c r="AO278" s="301"/>
      <c r="AP278" s="301"/>
      <c r="AQ278" s="301"/>
      <c r="AR278" s="301"/>
      <c r="AS278" s="301"/>
      <c r="AT278" s="301"/>
      <c r="AU278" s="301"/>
      <c r="AV278" s="301"/>
      <c r="AW278" s="301"/>
      <c r="AX278" s="301"/>
      <c r="AY278" s="301"/>
      <c r="AZ278" s="301"/>
    </row>
    <row r="279" spans="1:52" s="110" customFormat="1" ht="25.5" x14ac:dyDescent="0.25">
      <c r="A279" s="310" t="s">
        <v>8263</v>
      </c>
      <c r="B279" s="310">
        <f t="shared" si="58"/>
        <v>1</v>
      </c>
      <c r="C279" s="310" t="str">
        <f t="shared" si="57"/>
        <v/>
      </c>
      <c r="D279" s="360" t="s">
        <v>7200</v>
      </c>
      <c r="E279" s="317" t="s">
        <v>7175</v>
      </c>
      <c r="F279" s="303">
        <f t="shared" si="59"/>
        <v>45665</v>
      </c>
      <c r="G279" s="302" t="str">
        <f t="shared" si="60"/>
        <v>A</v>
      </c>
      <c r="H279" s="977" t="str">
        <f t="shared" si="61"/>
        <v>MR.DER-0890_25-SP 097-D-Entrega Final-C01</v>
      </c>
      <c r="I279" s="312" t="str">
        <f t="shared" si="62"/>
        <v>ND</v>
      </c>
      <c r="J279" s="312" t="str">
        <f t="shared" si="63"/>
        <v>ND</v>
      </c>
      <c r="K279" s="300" t="s">
        <v>3730</v>
      </c>
      <c r="L279" s="333">
        <v>45338</v>
      </c>
      <c r="M279" s="356" t="s">
        <v>7199</v>
      </c>
      <c r="N279" s="301" t="s">
        <v>5537</v>
      </c>
      <c r="O279" s="333">
        <v>45412</v>
      </c>
      <c r="P279" s="301" t="s">
        <v>3777</v>
      </c>
      <c r="Q279" s="300" t="s">
        <v>3748</v>
      </c>
      <c r="R279" s="333">
        <v>45427</v>
      </c>
      <c r="S279" s="356" t="s">
        <v>7694</v>
      </c>
      <c r="T279" s="301"/>
      <c r="U279" s="301"/>
      <c r="V279" s="301" t="s">
        <v>3777</v>
      </c>
      <c r="W279" s="300" t="s">
        <v>3748</v>
      </c>
      <c r="X279" s="333">
        <v>45665</v>
      </c>
      <c r="Y279" s="270" t="s">
        <v>8880</v>
      </c>
      <c r="Z279" s="301"/>
      <c r="AA279" s="301"/>
      <c r="AB279" s="301"/>
      <c r="AC279" s="300"/>
      <c r="AD279" s="301"/>
      <c r="AE279" s="301"/>
      <c r="AF279" s="301"/>
      <c r="AG279" s="301"/>
      <c r="AH279" s="301"/>
      <c r="AI279" s="301"/>
      <c r="AJ279" s="301"/>
      <c r="AK279" s="301"/>
      <c r="AL279" s="301"/>
      <c r="AM279" s="301"/>
      <c r="AN279" s="301"/>
      <c r="AO279" s="301"/>
      <c r="AP279" s="301"/>
      <c r="AQ279" s="301"/>
      <c r="AR279" s="301"/>
      <c r="AS279" s="301"/>
      <c r="AT279" s="301"/>
      <c r="AU279" s="301"/>
      <c r="AV279" s="301"/>
      <c r="AW279" s="301"/>
      <c r="AX279" s="301"/>
      <c r="AY279" s="301"/>
      <c r="AZ279" s="301"/>
    </row>
    <row r="280" spans="1:52" s="110" customFormat="1" ht="25.5" x14ac:dyDescent="0.25">
      <c r="A280" s="310" t="s">
        <v>8263</v>
      </c>
      <c r="B280" s="310">
        <f t="shared" si="58"/>
        <v>1</v>
      </c>
      <c r="C280" s="310" t="str">
        <f t="shared" si="57"/>
        <v/>
      </c>
      <c r="D280" s="360" t="s">
        <v>7200</v>
      </c>
      <c r="E280" s="317" t="s">
        <v>7176</v>
      </c>
      <c r="F280" s="303">
        <f t="shared" si="59"/>
        <v>45665</v>
      </c>
      <c r="G280" s="302" t="str">
        <f t="shared" si="60"/>
        <v>A</v>
      </c>
      <c r="H280" s="977" t="str">
        <f t="shared" si="61"/>
        <v>MR.DER-0890_25-SP 097-D-Entrega Final-C01</v>
      </c>
      <c r="I280" s="312" t="str">
        <f t="shared" si="62"/>
        <v>ND</v>
      </c>
      <c r="J280" s="312" t="str">
        <f t="shared" si="63"/>
        <v>ND</v>
      </c>
      <c r="K280" s="300" t="s">
        <v>3730</v>
      </c>
      <c r="L280" s="333">
        <v>45338</v>
      </c>
      <c r="M280" s="356" t="s">
        <v>7199</v>
      </c>
      <c r="N280" s="301" t="s">
        <v>5537</v>
      </c>
      <c r="O280" s="333">
        <v>45412</v>
      </c>
      <c r="P280" s="301" t="s">
        <v>3777</v>
      </c>
      <c r="Q280" s="300" t="s">
        <v>3748</v>
      </c>
      <c r="R280" s="333">
        <v>45427</v>
      </c>
      <c r="S280" s="356" t="s">
        <v>7694</v>
      </c>
      <c r="T280" s="301"/>
      <c r="U280" s="301"/>
      <c r="V280" s="301" t="s">
        <v>3777</v>
      </c>
      <c r="W280" s="300" t="s">
        <v>3748</v>
      </c>
      <c r="X280" s="333">
        <v>45665</v>
      </c>
      <c r="Y280" s="270" t="s">
        <v>8880</v>
      </c>
      <c r="Z280" s="301"/>
      <c r="AA280" s="301"/>
      <c r="AB280" s="301"/>
      <c r="AC280" s="300"/>
      <c r="AD280" s="301"/>
      <c r="AE280" s="301"/>
      <c r="AF280" s="301"/>
      <c r="AG280" s="301"/>
      <c r="AH280" s="301"/>
      <c r="AI280" s="301"/>
      <c r="AJ280" s="301"/>
      <c r="AK280" s="301"/>
      <c r="AL280" s="301"/>
      <c r="AM280" s="301"/>
      <c r="AN280" s="301"/>
      <c r="AO280" s="301"/>
      <c r="AP280" s="301"/>
      <c r="AQ280" s="301"/>
      <c r="AR280" s="301"/>
      <c r="AS280" s="301"/>
      <c r="AT280" s="301"/>
      <c r="AU280" s="301"/>
      <c r="AV280" s="301"/>
      <c r="AW280" s="301"/>
      <c r="AX280" s="301"/>
      <c r="AY280" s="301"/>
      <c r="AZ280" s="301"/>
    </row>
    <row r="281" spans="1:52" s="110" customFormat="1" ht="25.5" x14ac:dyDescent="0.25">
      <c r="A281" s="310" t="s">
        <v>8263</v>
      </c>
      <c r="B281" s="310">
        <f t="shared" si="58"/>
        <v>1</v>
      </c>
      <c r="C281" s="310" t="str">
        <f t="shared" si="57"/>
        <v/>
      </c>
      <c r="D281" s="360" t="s">
        <v>7200</v>
      </c>
      <c r="E281" s="317" t="s">
        <v>7177</v>
      </c>
      <c r="F281" s="303">
        <f t="shared" si="59"/>
        <v>45665</v>
      </c>
      <c r="G281" s="302" t="str">
        <f t="shared" si="60"/>
        <v>A</v>
      </c>
      <c r="H281" s="977" t="str">
        <f t="shared" si="61"/>
        <v>MR.DER-0890_25-SP 097-D-Entrega Final-C01</v>
      </c>
      <c r="I281" s="312" t="str">
        <f t="shared" si="62"/>
        <v>ND</v>
      </c>
      <c r="J281" s="312" t="str">
        <f t="shared" si="63"/>
        <v>ND</v>
      </c>
      <c r="K281" s="300" t="s">
        <v>3730</v>
      </c>
      <c r="L281" s="333">
        <v>45338</v>
      </c>
      <c r="M281" s="356" t="s">
        <v>7199</v>
      </c>
      <c r="N281" s="301" t="s">
        <v>5537</v>
      </c>
      <c r="O281" s="333">
        <v>45412</v>
      </c>
      <c r="P281" s="301" t="s">
        <v>3777</v>
      </c>
      <c r="Q281" s="300" t="s">
        <v>3748</v>
      </c>
      <c r="R281" s="333">
        <v>45427</v>
      </c>
      <c r="S281" s="356" t="s">
        <v>7694</v>
      </c>
      <c r="T281" s="301"/>
      <c r="U281" s="301"/>
      <c r="V281" s="301" t="s">
        <v>3777</v>
      </c>
      <c r="W281" s="300" t="s">
        <v>3748</v>
      </c>
      <c r="X281" s="333">
        <v>45665</v>
      </c>
      <c r="Y281" s="270" t="s">
        <v>8880</v>
      </c>
      <c r="Z281" s="301"/>
      <c r="AA281" s="301"/>
      <c r="AB281" s="301"/>
      <c r="AC281" s="300"/>
      <c r="AD281" s="301"/>
      <c r="AE281" s="301"/>
      <c r="AF281" s="301"/>
      <c r="AG281" s="301"/>
      <c r="AH281" s="301"/>
      <c r="AI281" s="301"/>
      <c r="AJ281" s="301"/>
      <c r="AK281" s="301"/>
      <c r="AL281" s="301"/>
      <c r="AM281" s="301"/>
      <c r="AN281" s="301"/>
      <c r="AO281" s="301"/>
      <c r="AP281" s="301"/>
      <c r="AQ281" s="301"/>
      <c r="AR281" s="301"/>
      <c r="AS281" s="301"/>
      <c r="AT281" s="301"/>
      <c r="AU281" s="301"/>
      <c r="AV281" s="301"/>
      <c r="AW281" s="301"/>
      <c r="AX281" s="301"/>
      <c r="AY281" s="301"/>
      <c r="AZ281" s="301"/>
    </row>
    <row r="282" spans="1:52" s="110" customFormat="1" ht="25.5" x14ac:dyDescent="0.25">
      <c r="A282" s="310" t="s">
        <v>8263</v>
      </c>
      <c r="B282" s="310">
        <f t="shared" si="58"/>
        <v>1</v>
      </c>
      <c r="C282" s="310" t="str">
        <f t="shared" si="57"/>
        <v/>
      </c>
      <c r="D282" s="360" t="s">
        <v>7200</v>
      </c>
      <c r="E282" s="317" t="s">
        <v>7178</v>
      </c>
      <c r="F282" s="303">
        <f t="shared" si="59"/>
        <v>45665</v>
      </c>
      <c r="G282" s="302" t="str">
        <f t="shared" si="60"/>
        <v>A</v>
      </c>
      <c r="H282" s="977" t="str">
        <f t="shared" si="61"/>
        <v>MR.DER-0890_25-SP 097-D-Entrega Final-C01</v>
      </c>
      <c r="I282" s="312" t="str">
        <f t="shared" si="62"/>
        <v>ND</v>
      </c>
      <c r="J282" s="312" t="str">
        <f t="shared" si="63"/>
        <v>ND</v>
      </c>
      <c r="K282" s="300" t="s">
        <v>3730</v>
      </c>
      <c r="L282" s="333">
        <v>45338</v>
      </c>
      <c r="M282" s="356" t="s">
        <v>7199</v>
      </c>
      <c r="N282" s="301" t="s">
        <v>5537</v>
      </c>
      <c r="O282" s="333">
        <v>45412</v>
      </c>
      <c r="P282" s="301" t="s">
        <v>3777</v>
      </c>
      <c r="Q282" s="300" t="s">
        <v>3748</v>
      </c>
      <c r="R282" s="333">
        <v>45427</v>
      </c>
      <c r="S282" s="356" t="s">
        <v>7694</v>
      </c>
      <c r="T282" s="301"/>
      <c r="U282" s="301"/>
      <c r="V282" s="301" t="s">
        <v>3777</v>
      </c>
      <c r="W282" s="300" t="s">
        <v>3748</v>
      </c>
      <c r="X282" s="333">
        <v>45665</v>
      </c>
      <c r="Y282" s="270" t="s">
        <v>8880</v>
      </c>
      <c r="Z282" s="301"/>
      <c r="AA282" s="301"/>
      <c r="AB282" s="301"/>
      <c r="AC282" s="300"/>
      <c r="AD282" s="301"/>
      <c r="AE282" s="301"/>
      <c r="AF282" s="301"/>
      <c r="AG282" s="301"/>
      <c r="AH282" s="301"/>
      <c r="AI282" s="301"/>
      <c r="AJ282" s="301"/>
      <c r="AK282" s="301"/>
      <c r="AL282" s="301"/>
      <c r="AM282" s="301"/>
      <c r="AN282" s="301"/>
      <c r="AO282" s="301"/>
      <c r="AP282" s="301"/>
      <c r="AQ282" s="301"/>
      <c r="AR282" s="301"/>
      <c r="AS282" s="301"/>
      <c r="AT282" s="301"/>
      <c r="AU282" s="301"/>
      <c r="AV282" s="301"/>
      <c r="AW282" s="301"/>
      <c r="AX282" s="301"/>
      <c r="AY282" s="301"/>
      <c r="AZ282" s="301"/>
    </row>
    <row r="283" spans="1:52" s="110" customFormat="1" ht="25.5" x14ac:dyDescent="0.25">
      <c r="A283" s="310" t="s">
        <v>8263</v>
      </c>
      <c r="B283" s="310">
        <f t="shared" si="58"/>
        <v>1</v>
      </c>
      <c r="C283" s="310" t="str">
        <f t="shared" si="57"/>
        <v/>
      </c>
      <c r="D283" s="360" t="s">
        <v>7200</v>
      </c>
      <c r="E283" s="317" t="s">
        <v>7179</v>
      </c>
      <c r="F283" s="303">
        <f t="shared" si="59"/>
        <v>45665</v>
      </c>
      <c r="G283" s="302" t="str">
        <f t="shared" si="60"/>
        <v>A</v>
      </c>
      <c r="H283" s="977" t="str">
        <f t="shared" si="61"/>
        <v>MR.DER-0890_25-SP 097-D-Entrega Final-C01</v>
      </c>
      <c r="I283" s="312" t="str">
        <f t="shared" si="62"/>
        <v>ND</v>
      </c>
      <c r="J283" s="312" t="str">
        <f t="shared" si="63"/>
        <v>ND</v>
      </c>
      <c r="K283" s="300" t="s">
        <v>3730</v>
      </c>
      <c r="L283" s="333">
        <v>45338</v>
      </c>
      <c r="M283" s="356" t="s">
        <v>7199</v>
      </c>
      <c r="N283" s="301" t="s">
        <v>5537</v>
      </c>
      <c r="O283" s="333">
        <v>45412</v>
      </c>
      <c r="P283" s="301" t="s">
        <v>3777</v>
      </c>
      <c r="Q283" s="300" t="s">
        <v>3748</v>
      </c>
      <c r="R283" s="333">
        <v>45427</v>
      </c>
      <c r="S283" s="356" t="s">
        <v>7694</v>
      </c>
      <c r="T283" s="301"/>
      <c r="U283" s="301"/>
      <c r="V283" s="301" t="s">
        <v>3777</v>
      </c>
      <c r="W283" s="300" t="s">
        <v>3748</v>
      </c>
      <c r="X283" s="333">
        <v>45665</v>
      </c>
      <c r="Y283" s="270" t="s">
        <v>8880</v>
      </c>
      <c r="Z283" s="301"/>
      <c r="AA283" s="301"/>
      <c r="AB283" s="301"/>
      <c r="AC283" s="300"/>
      <c r="AD283" s="301"/>
      <c r="AE283" s="301"/>
      <c r="AF283" s="301"/>
      <c r="AG283" s="301"/>
      <c r="AH283" s="301"/>
      <c r="AI283" s="301"/>
      <c r="AJ283" s="301"/>
      <c r="AK283" s="301"/>
      <c r="AL283" s="301"/>
      <c r="AM283" s="301"/>
      <c r="AN283" s="301"/>
      <c r="AO283" s="301"/>
      <c r="AP283" s="301"/>
      <c r="AQ283" s="301"/>
      <c r="AR283" s="301"/>
      <c r="AS283" s="301"/>
      <c r="AT283" s="301"/>
      <c r="AU283" s="301"/>
      <c r="AV283" s="301"/>
      <c r="AW283" s="301"/>
      <c r="AX283" s="301"/>
      <c r="AY283" s="301"/>
      <c r="AZ283" s="301"/>
    </row>
    <row r="284" spans="1:52" s="110" customFormat="1" ht="25.5" x14ac:dyDescent="0.25">
      <c r="A284" s="310" t="s">
        <v>8263</v>
      </c>
      <c r="B284" s="310">
        <f t="shared" si="58"/>
        <v>1</v>
      </c>
      <c r="C284" s="310" t="str">
        <f t="shared" si="57"/>
        <v/>
      </c>
      <c r="D284" s="360" t="s">
        <v>7487</v>
      </c>
      <c r="E284" s="317" t="s">
        <v>7180</v>
      </c>
      <c r="F284" s="303">
        <f t="shared" si="59"/>
        <v>45665</v>
      </c>
      <c r="G284" s="302" t="str">
        <f t="shared" si="60"/>
        <v>A</v>
      </c>
      <c r="H284" s="977" t="str">
        <f t="shared" si="61"/>
        <v>MR.DER-0890_25-SP 097-D-Entrega Final-C01</v>
      </c>
      <c r="I284" s="312" t="str">
        <f t="shared" si="62"/>
        <v>ND</v>
      </c>
      <c r="J284" s="312" t="str">
        <f t="shared" si="63"/>
        <v>ND</v>
      </c>
      <c r="K284" s="300" t="s">
        <v>3730</v>
      </c>
      <c r="L284" s="333">
        <v>45338</v>
      </c>
      <c r="M284" s="356" t="s">
        <v>7199</v>
      </c>
      <c r="N284" s="301" t="s">
        <v>5537</v>
      </c>
      <c r="O284" s="333">
        <v>45412</v>
      </c>
      <c r="P284" s="301" t="s">
        <v>3777</v>
      </c>
      <c r="Q284" s="300" t="s">
        <v>3748</v>
      </c>
      <c r="R284" s="333">
        <v>45429</v>
      </c>
      <c r="S284" s="356" t="s">
        <v>7701</v>
      </c>
      <c r="T284" s="301"/>
      <c r="U284" s="301"/>
      <c r="V284" s="301" t="s">
        <v>3777</v>
      </c>
      <c r="W284" s="300" t="s">
        <v>3748</v>
      </c>
      <c r="X284" s="333">
        <v>45665</v>
      </c>
      <c r="Y284" s="270" t="s">
        <v>8880</v>
      </c>
      <c r="Z284" s="301"/>
      <c r="AA284" s="301"/>
      <c r="AB284" s="301"/>
      <c r="AC284" s="300"/>
      <c r="AD284" s="301"/>
      <c r="AE284" s="301"/>
      <c r="AF284" s="301"/>
      <c r="AG284" s="301"/>
      <c r="AH284" s="301"/>
      <c r="AI284" s="301"/>
      <c r="AJ284" s="301"/>
      <c r="AK284" s="301"/>
      <c r="AL284" s="301"/>
      <c r="AM284" s="301"/>
      <c r="AN284" s="301"/>
      <c r="AO284" s="301"/>
      <c r="AP284" s="301"/>
      <c r="AQ284" s="301"/>
      <c r="AR284" s="301"/>
      <c r="AS284" s="301"/>
      <c r="AT284" s="301"/>
      <c r="AU284" s="301"/>
      <c r="AV284" s="301"/>
      <c r="AW284" s="301"/>
      <c r="AX284" s="301"/>
      <c r="AY284" s="301"/>
      <c r="AZ284" s="301"/>
    </row>
    <row r="285" spans="1:52" s="110" customFormat="1" ht="25.5" x14ac:dyDescent="0.25">
      <c r="A285" s="310" t="s">
        <v>8263</v>
      </c>
      <c r="B285" s="310">
        <f t="shared" si="58"/>
        <v>1</v>
      </c>
      <c r="C285" s="310" t="str">
        <f t="shared" si="57"/>
        <v/>
      </c>
      <c r="D285" s="360" t="s">
        <v>7487</v>
      </c>
      <c r="E285" s="317" t="s">
        <v>7181</v>
      </c>
      <c r="F285" s="303">
        <f t="shared" si="59"/>
        <v>45665</v>
      </c>
      <c r="G285" s="302" t="str">
        <f t="shared" si="60"/>
        <v>A</v>
      </c>
      <c r="H285" s="977" t="str">
        <f t="shared" si="61"/>
        <v>MR.DER-0890_25-SP 097-D-Entrega Final-C01</v>
      </c>
      <c r="I285" s="312" t="str">
        <f t="shared" si="62"/>
        <v>ND</v>
      </c>
      <c r="J285" s="312" t="str">
        <f t="shared" si="63"/>
        <v>ND</v>
      </c>
      <c r="K285" s="300" t="s">
        <v>3730</v>
      </c>
      <c r="L285" s="333">
        <v>45338</v>
      </c>
      <c r="M285" s="356" t="s">
        <v>7199</v>
      </c>
      <c r="N285" s="301" t="s">
        <v>5537</v>
      </c>
      <c r="O285" s="333">
        <v>45412</v>
      </c>
      <c r="P285" s="301" t="s">
        <v>3777</v>
      </c>
      <c r="Q285" s="300" t="s">
        <v>3748</v>
      </c>
      <c r="R285" s="333">
        <v>45429</v>
      </c>
      <c r="S285" s="356" t="s">
        <v>7701</v>
      </c>
      <c r="T285" s="301"/>
      <c r="U285" s="301"/>
      <c r="V285" s="301" t="s">
        <v>3777</v>
      </c>
      <c r="W285" s="300" t="s">
        <v>3748</v>
      </c>
      <c r="X285" s="333">
        <v>45665</v>
      </c>
      <c r="Y285" s="270" t="s">
        <v>8880</v>
      </c>
      <c r="Z285" s="301"/>
      <c r="AA285" s="301"/>
      <c r="AB285" s="301"/>
      <c r="AC285" s="300"/>
      <c r="AD285" s="301"/>
      <c r="AE285" s="301"/>
      <c r="AF285" s="301"/>
      <c r="AG285" s="301"/>
      <c r="AH285" s="301"/>
      <c r="AI285" s="301"/>
      <c r="AJ285" s="301"/>
      <c r="AK285" s="301"/>
      <c r="AL285" s="301"/>
      <c r="AM285" s="301"/>
      <c r="AN285" s="301"/>
      <c r="AO285" s="301"/>
      <c r="AP285" s="301"/>
      <c r="AQ285" s="301"/>
      <c r="AR285" s="301"/>
      <c r="AS285" s="301"/>
      <c r="AT285" s="301"/>
      <c r="AU285" s="301"/>
      <c r="AV285" s="301"/>
      <c r="AW285" s="301"/>
      <c r="AX285" s="301"/>
      <c r="AY285" s="301"/>
      <c r="AZ285" s="301"/>
    </row>
    <row r="286" spans="1:52" s="110" customFormat="1" ht="25.5" x14ac:dyDescent="0.25">
      <c r="A286" s="310" t="s">
        <v>8263</v>
      </c>
      <c r="B286" s="310">
        <f t="shared" si="58"/>
        <v>1</v>
      </c>
      <c r="C286" s="310" t="str">
        <f t="shared" si="57"/>
        <v/>
      </c>
      <c r="D286" s="360" t="s">
        <v>7487</v>
      </c>
      <c r="E286" s="317" t="s">
        <v>7182</v>
      </c>
      <c r="F286" s="303">
        <f t="shared" si="59"/>
        <v>45665</v>
      </c>
      <c r="G286" s="302" t="str">
        <f t="shared" si="60"/>
        <v>A</v>
      </c>
      <c r="H286" s="977" t="str">
        <f t="shared" si="61"/>
        <v>MR.DER-0890_25-SP 097-D-Entrega Final-C01</v>
      </c>
      <c r="I286" s="312" t="str">
        <f t="shared" si="62"/>
        <v>ND</v>
      </c>
      <c r="J286" s="312" t="str">
        <f t="shared" si="63"/>
        <v>ND</v>
      </c>
      <c r="K286" s="300" t="s">
        <v>3730</v>
      </c>
      <c r="L286" s="333">
        <v>45338</v>
      </c>
      <c r="M286" s="356" t="s">
        <v>7199</v>
      </c>
      <c r="N286" s="301" t="s">
        <v>5537</v>
      </c>
      <c r="O286" s="333">
        <v>45412</v>
      </c>
      <c r="P286" s="301" t="s">
        <v>3777</v>
      </c>
      <c r="Q286" s="300" t="s">
        <v>3748</v>
      </c>
      <c r="R286" s="333">
        <v>45429</v>
      </c>
      <c r="S286" s="356" t="s">
        <v>7701</v>
      </c>
      <c r="T286" s="301"/>
      <c r="U286" s="301"/>
      <c r="V286" s="301" t="s">
        <v>3777</v>
      </c>
      <c r="W286" s="300" t="s">
        <v>3748</v>
      </c>
      <c r="X286" s="333">
        <v>45665</v>
      </c>
      <c r="Y286" s="270" t="s">
        <v>8880</v>
      </c>
      <c r="Z286" s="301"/>
      <c r="AA286" s="301"/>
      <c r="AB286" s="301"/>
      <c r="AC286" s="300"/>
      <c r="AD286" s="301"/>
      <c r="AE286" s="301"/>
      <c r="AF286" s="301"/>
      <c r="AG286" s="301"/>
      <c r="AH286" s="301"/>
      <c r="AI286" s="301"/>
      <c r="AJ286" s="301"/>
      <c r="AK286" s="301"/>
      <c r="AL286" s="301"/>
      <c r="AM286" s="301"/>
      <c r="AN286" s="301"/>
      <c r="AO286" s="301"/>
      <c r="AP286" s="301"/>
      <c r="AQ286" s="301"/>
      <c r="AR286" s="301"/>
      <c r="AS286" s="301"/>
      <c r="AT286" s="301"/>
      <c r="AU286" s="301"/>
      <c r="AV286" s="301"/>
      <c r="AW286" s="301"/>
      <c r="AX286" s="301"/>
      <c r="AY286" s="301"/>
      <c r="AZ286" s="301"/>
    </row>
    <row r="287" spans="1:52" s="110" customFormat="1" ht="25.5" x14ac:dyDescent="0.25">
      <c r="A287" s="310" t="s">
        <v>8263</v>
      </c>
      <c r="B287" s="310">
        <f t="shared" si="58"/>
        <v>1</v>
      </c>
      <c r="C287" s="310" t="str">
        <f t="shared" si="57"/>
        <v/>
      </c>
      <c r="D287" s="360" t="s">
        <v>7487</v>
      </c>
      <c r="E287" s="317" t="s">
        <v>7183</v>
      </c>
      <c r="F287" s="303">
        <f t="shared" si="59"/>
        <v>45665</v>
      </c>
      <c r="G287" s="302" t="str">
        <f t="shared" si="60"/>
        <v>A</v>
      </c>
      <c r="H287" s="977" t="str">
        <f t="shared" si="61"/>
        <v>MR.DER-0890_25-SP 097-D-Entrega Final-C01</v>
      </c>
      <c r="I287" s="312" t="str">
        <f t="shared" si="62"/>
        <v>ND</v>
      </c>
      <c r="J287" s="312" t="str">
        <f t="shared" si="63"/>
        <v>ND</v>
      </c>
      <c r="K287" s="300" t="s">
        <v>3730</v>
      </c>
      <c r="L287" s="333">
        <v>45338</v>
      </c>
      <c r="M287" s="356" t="s">
        <v>7199</v>
      </c>
      <c r="N287" s="301" t="s">
        <v>5537</v>
      </c>
      <c r="O287" s="333">
        <v>45412</v>
      </c>
      <c r="P287" s="301" t="s">
        <v>3777</v>
      </c>
      <c r="Q287" s="300" t="s">
        <v>3748</v>
      </c>
      <c r="R287" s="333">
        <v>45429</v>
      </c>
      <c r="S287" s="356" t="s">
        <v>7701</v>
      </c>
      <c r="T287" s="301"/>
      <c r="U287" s="301"/>
      <c r="V287" s="301" t="s">
        <v>3777</v>
      </c>
      <c r="W287" s="300" t="s">
        <v>3748</v>
      </c>
      <c r="X287" s="333">
        <v>45665</v>
      </c>
      <c r="Y287" s="270" t="s">
        <v>8880</v>
      </c>
      <c r="Z287" s="301"/>
      <c r="AA287" s="301"/>
      <c r="AB287" s="301"/>
      <c r="AC287" s="300"/>
      <c r="AD287" s="301"/>
      <c r="AE287" s="301"/>
      <c r="AF287" s="301"/>
      <c r="AG287" s="301"/>
      <c r="AH287" s="301"/>
      <c r="AI287" s="301"/>
      <c r="AJ287" s="301"/>
      <c r="AK287" s="301"/>
      <c r="AL287" s="301"/>
      <c r="AM287" s="301"/>
      <c r="AN287" s="301"/>
      <c r="AO287" s="301"/>
      <c r="AP287" s="301"/>
      <c r="AQ287" s="301"/>
      <c r="AR287" s="301"/>
      <c r="AS287" s="301"/>
      <c r="AT287" s="301"/>
      <c r="AU287" s="301"/>
      <c r="AV287" s="301"/>
      <c r="AW287" s="301"/>
      <c r="AX287" s="301"/>
      <c r="AY287" s="301"/>
      <c r="AZ287" s="301"/>
    </row>
    <row r="288" spans="1:52" s="110" customFormat="1" ht="25.5" x14ac:dyDescent="0.25">
      <c r="A288" s="310" t="s">
        <v>8263</v>
      </c>
      <c r="B288" s="310">
        <f t="shared" si="58"/>
        <v>1</v>
      </c>
      <c r="C288" s="310" t="str">
        <f t="shared" si="57"/>
        <v/>
      </c>
      <c r="D288" s="360" t="s">
        <v>7487</v>
      </c>
      <c r="E288" s="317" t="s">
        <v>7184</v>
      </c>
      <c r="F288" s="303">
        <f t="shared" si="59"/>
        <v>45665</v>
      </c>
      <c r="G288" s="302" t="str">
        <f t="shared" si="60"/>
        <v>A</v>
      </c>
      <c r="H288" s="977" t="str">
        <f t="shared" si="61"/>
        <v>MR.DER-0890_25-SP 097-D-Entrega Final-C01</v>
      </c>
      <c r="I288" s="312" t="str">
        <f t="shared" si="62"/>
        <v>ND</v>
      </c>
      <c r="J288" s="312" t="str">
        <f t="shared" si="63"/>
        <v>ND</v>
      </c>
      <c r="K288" s="300" t="s">
        <v>3730</v>
      </c>
      <c r="L288" s="333">
        <v>45338</v>
      </c>
      <c r="M288" s="356" t="s">
        <v>7199</v>
      </c>
      <c r="N288" s="301" t="s">
        <v>5537</v>
      </c>
      <c r="O288" s="333">
        <v>45412</v>
      </c>
      <c r="P288" s="301" t="s">
        <v>3777</v>
      </c>
      <c r="Q288" s="300" t="s">
        <v>3748</v>
      </c>
      <c r="R288" s="333">
        <v>45429</v>
      </c>
      <c r="S288" s="356" t="s">
        <v>7701</v>
      </c>
      <c r="T288" s="301"/>
      <c r="U288" s="301"/>
      <c r="V288" s="301" t="s">
        <v>3777</v>
      </c>
      <c r="W288" s="300" t="s">
        <v>3748</v>
      </c>
      <c r="X288" s="333">
        <v>45665</v>
      </c>
      <c r="Y288" s="270" t="s">
        <v>8880</v>
      </c>
      <c r="Z288" s="301"/>
      <c r="AA288" s="301"/>
      <c r="AB288" s="301"/>
      <c r="AC288" s="300"/>
      <c r="AD288" s="301"/>
      <c r="AE288" s="301"/>
      <c r="AF288" s="301"/>
      <c r="AG288" s="301"/>
      <c r="AH288" s="301"/>
      <c r="AI288" s="301"/>
      <c r="AJ288" s="301"/>
      <c r="AK288" s="301"/>
      <c r="AL288" s="301"/>
      <c r="AM288" s="301"/>
      <c r="AN288" s="301"/>
      <c r="AO288" s="301"/>
      <c r="AP288" s="301"/>
      <c r="AQ288" s="301"/>
      <c r="AR288" s="301"/>
      <c r="AS288" s="301"/>
      <c r="AT288" s="301"/>
      <c r="AU288" s="301"/>
      <c r="AV288" s="301"/>
      <c r="AW288" s="301"/>
      <c r="AX288" s="301"/>
      <c r="AY288" s="301"/>
      <c r="AZ288" s="301"/>
    </row>
    <row r="289" spans="1:52" s="110" customFormat="1" ht="25.5" x14ac:dyDescent="0.25">
      <c r="A289" s="310" t="s">
        <v>8263</v>
      </c>
      <c r="B289" s="310">
        <f t="shared" si="58"/>
        <v>1</v>
      </c>
      <c r="C289" s="310" t="str">
        <f t="shared" si="57"/>
        <v/>
      </c>
      <c r="D289" s="360" t="s">
        <v>7487</v>
      </c>
      <c r="E289" s="317" t="s">
        <v>7185</v>
      </c>
      <c r="F289" s="303">
        <f t="shared" si="59"/>
        <v>45665</v>
      </c>
      <c r="G289" s="302" t="str">
        <f t="shared" si="60"/>
        <v>A</v>
      </c>
      <c r="H289" s="977" t="str">
        <f t="shared" si="61"/>
        <v>MR.DER-0890_25-SP 097-D-Entrega Final-C01</v>
      </c>
      <c r="I289" s="312" t="str">
        <f t="shared" si="62"/>
        <v>ND</v>
      </c>
      <c r="J289" s="312" t="str">
        <f t="shared" si="63"/>
        <v>ND</v>
      </c>
      <c r="K289" s="300" t="s">
        <v>3730</v>
      </c>
      <c r="L289" s="333">
        <v>45338</v>
      </c>
      <c r="M289" s="356" t="s">
        <v>7199</v>
      </c>
      <c r="N289" s="301" t="s">
        <v>5537</v>
      </c>
      <c r="O289" s="333">
        <v>45412</v>
      </c>
      <c r="P289" s="301" t="s">
        <v>3777</v>
      </c>
      <c r="Q289" s="300" t="s">
        <v>3748</v>
      </c>
      <c r="R289" s="333">
        <v>45429</v>
      </c>
      <c r="S289" s="356" t="s">
        <v>7701</v>
      </c>
      <c r="T289" s="301"/>
      <c r="U289" s="301"/>
      <c r="V289" s="301" t="s">
        <v>3777</v>
      </c>
      <c r="W289" s="300" t="s">
        <v>3748</v>
      </c>
      <c r="X289" s="333">
        <v>45665</v>
      </c>
      <c r="Y289" s="270" t="s">
        <v>8880</v>
      </c>
      <c r="Z289" s="301"/>
      <c r="AA289" s="301"/>
      <c r="AB289" s="301"/>
      <c r="AC289" s="300"/>
      <c r="AD289" s="301"/>
      <c r="AE289" s="301"/>
      <c r="AF289" s="301"/>
      <c r="AG289" s="301"/>
      <c r="AH289" s="301"/>
      <c r="AI289" s="301"/>
      <c r="AJ289" s="301"/>
      <c r="AK289" s="301"/>
      <c r="AL289" s="301"/>
      <c r="AM289" s="301"/>
      <c r="AN289" s="301"/>
      <c r="AO289" s="301"/>
      <c r="AP289" s="301"/>
      <c r="AQ289" s="301"/>
      <c r="AR289" s="301"/>
      <c r="AS289" s="301"/>
      <c r="AT289" s="301"/>
      <c r="AU289" s="301"/>
      <c r="AV289" s="301"/>
      <c r="AW289" s="301"/>
      <c r="AX289" s="301"/>
      <c r="AY289" s="301"/>
      <c r="AZ289" s="301"/>
    </row>
    <row r="290" spans="1:52" s="110" customFormat="1" ht="25.5" x14ac:dyDescent="0.25">
      <c r="A290" s="310" t="s">
        <v>8263</v>
      </c>
      <c r="B290" s="310">
        <f t="shared" si="58"/>
        <v>1</v>
      </c>
      <c r="C290" s="310" t="str">
        <f t="shared" si="57"/>
        <v/>
      </c>
      <c r="D290" s="360" t="s">
        <v>7487</v>
      </c>
      <c r="E290" s="317" t="s">
        <v>7186</v>
      </c>
      <c r="F290" s="303">
        <f t="shared" si="59"/>
        <v>45665</v>
      </c>
      <c r="G290" s="302" t="str">
        <f t="shared" si="60"/>
        <v>A</v>
      </c>
      <c r="H290" s="977" t="str">
        <f t="shared" si="61"/>
        <v>MR.DER-0890_25-SP 097-D-Entrega Final-C01</v>
      </c>
      <c r="I290" s="312" t="str">
        <f t="shared" si="62"/>
        <v>ND</v>
      </c>
      <c r="J290" s="312" t="str">
        <f t="shared" si="63"/>
        <v>ND</v>
      </c>
      <c r="K290" s="300" t="s">
        <v>3730</v>
      </c>
      <c r="L290" s="333">
        <v>45338</v>
      </c>
      <c r="M290" s="356" t="s">
        <v>7199</v>
      </c>
      <c r="N290" s="301" t="s">
        <v>5537</v>
      </c>
      <c r="O290" s="333">
        <v>45412</v>
      </c>
      <c r="P290" s="301" t="s">
        <v>3777</v>
      </c>
      <c r="Q290" s="300" t="s">
        <v>3748</v>
      </c>
      <c r="R290" s="333">
        <v>45429</v>
      </c>
      <c r="S290" s="356" t="s">
        <v>7701</v>
      </c>
      <c r="T290" s="301"/>
      <c r="U290" s="301"/>
      <c r="V290" s="301" t="s">
        <v>3777</v>
      </c>
      <c r="W290" s="300" t="s">
        <v>3748</v>
      </c>
      <c r="X290" s="333">
        <v>45665</v>
      </c>
      <c r="Y290" s="270" t="s">
        <v>8880</v>
      </c>
      <c r="Z290" s="301"/>
      <c r="AA290" s="301"/>
      <c r="AB290" s="301"/>
      <c r="AC290" s="300"/>
      <c r="AD290" s="301"/>
      <c r="AE290" s="301"/>
      <c r="AF290" s="301"/>
      <c r="AG290" s="301"/>
      <c r="AH290" s="301"/>
      <c r="AI290" s="301"/>
      <c r="AJ290" s="301"/>
      <c r="AK290" s="301"/>
      <c r="AL290" s="301"/>
      <c r="AM290" s="301"/>
      <c r="AN290" s="301"/>
      <c r="AO290" s="301"/>
      <c r="AP290" s="301"/>
      <c r="AQ290" s="301"/>
      <c r="AR290" s="301"/>
      <c r="AS290" s="301"/>
      <c r="AT290" s="301"/>
      <c r="AU290" s="301"/>
      <c r="AV290" s="301"/>
      <c r="AW290" s="301"/>
      <c r="AX290" s="301"/>
      <c r="AY290" s="301"/>
      <c r="AZ290" s="301"/>
    </row>
    <row r="291" spans="1:52" s="110" customFormat="1" ht="25.5" x14ac:dyDescent="0.25">
      <c r="A291" s="310" t="s">
        <v>8263</v>
      </c>
      <c r="B291" s="310">
        <f t="shared" si="58"/>
        <v>1</v>
      </c>
      <c r="C291" s="310" t="str">
        <f t="shared" si="57"/>
        <v/>
      </c>
      <c r="D291" s="360" t="s">
        <v>7487</v>
      </c>
      <c r="E291" s="317" t="s">
        <v>7187</v>
      </c>
      <c r="F291" s="303">
        <f t="shared" si="59"/>
        <v>45665</v>
      </c>
      <c r="G291" s="302" t="str">
        <f t="shared" si="60"/>
        <v>A</v>
      </c>
      <c r="H291" s="977" t="str">
        <f t="shared" si="61"/>
        <v>MR.DER-0890_25-SP 097-D-Entrega Final-C01</v>
      </c>
      <c r="I291" s="312" t="str">
        <f t="shared" si="62"/>
        <v>ND</v>
      </c>
      <c r="J291" s="312" t="str">
        <f t="shared" si="63"/>
        <v>ND</v>
      </c>
      <c r="K291" s="300" t="s">
        <v>3730</v>
      </c>
      <c r="L291" s="333">
        <v>45338</v>
      </c>
      <c r="M291" s="356" t="s">
        <v>7199</v>
      </c>
      <c r="N291" s="301" t="s">
        <v>5537</v>
      </c>
      <c r="O291" s="333">
        <v>45412</v>
      </c>
      <c r="P291" s="301" t="s">
        <v>3777</v>
      </c>
      <c r="Q291" s="300" t="s">
        <v>3748</v>
      </c>
      <c r="R291" s="333">
        <v>45429</v>
      </c>
      <c r="S291" s="356" t="s">
        <v>7701</v>
      </c>
      <c r="T291" s="301"/>
      <c r="U291" s="301"/>
      <c r="V291" s="301" t="s">
        <v>3777</v>
      </c>
      <c r="W291" s="300" t="s">
        <v>3748</v>
      </c>
      <c r="X291" s="333">
        <v>45665</v>
      </c>
      <c r="Y291" s="270" t="s">
        <v>8880</v>
      </c>
      <c r="Z291" s="301"/>
      <c r="AA291" s="301"/>
      <c r="AB291" s="301"/>
      <c r="AC291" s="300"/>
      <c r="AD291" s="301"/>
      <c r="AE291" s="301"/>
      <c r="AF291" s="301"/>
      <c r="AG291" s="301"/>
      <c r="AH291" s="301"/>
      <c r="AI291" s="301"/>
      <c r="AJ291" s="301"/>
      <c r="AK291" s="301"/>
      <c r="AL291" s="301"/>
      <c r="AM291" s="301"/>
      <c r="AN291" s="301"/>
      <c r="AO291" s="301"/>
      <c r="AP291" s="301"/>
      <c r="AQ291" s="301"/>
      <c r="AR291" s="301"/>
      <c r="AS291" s="301"/>
      <c r="AT291" s="301"/>
      <c r="AU291" s="301"/>
      <c r="AV291" s="301"/>
      <c r="AW291" s="301"/>
      <c r="AX291" s="301"/>
      <c r="AY291" s="301"/>
      <c r="AZ291" s="301"/>
    </row>
    <row r="292" spans="1:52" s="110" customFormat="1" ht="25.5" x14ac:dyDescent="0.25">
      <c r="A292" s="310" t="s">
        <v>8263</v>
      </c>
      <c r="B292" s="310">
        <f t="shared" si="58"/>
        <v>1</v>
      </c>
      <c r="C292" s="310" t="str">
        <f t="shared" si="57"/>
        <v/>
      </c>
      <c r="D292" s="360" t="s">
        <v>7487</v>
      </c>
      <c r="E292" s="317" t="s">
        <v>7188</v>
      </c>
      <c r="F292" s="303">
        <f t="shared" si="59"/>
        <v>45665</v>
      </c>
      <c r="G292" s="302" t="str">
        <f t="shared" si="60"/>
        <v>A</v>
      </c>
      <c r="H292" s="977" t="str">
        <f t="shared" si="61"/>
        <v>MR.DER-0890_25-SP 097-D-Entrega Final-C01</v>
      </c>
      <c r="I292" s="312" t="str">
        <f t="shared" si="62"/>
        <v>ND</v>
      </c>
      <c r="J292" s="312" t="str">
        <f t="shared" si="63"/>
        <v>ND</v>
      </c>
      <c r="K292" s="300" t="s">
        <v>3730</v>
      </c>
      <c r="L292" s="333">
        <v>45338</v>
      </c>
      <c r="M292" s="356" t="s">
        <v>7199</v>
      </c>
      <c r="N292" s="301" t="s">
        <v>5537</v>
      </c>
      <c r="O292" s="333">
        <v>45412</v>
      </c>
      <c r="P292" s="301" t="s">
        <v>3777</v>
      </c>
      <c r="Q292" s="300" t="s">
        <v>3748</v>
      </c>
      <c r="R292" s="333">
        <v>45429</v>
      </c>
      <c r="S292" s="356" t="s">
        <v>7701</v>
      </c>
      <c r="T292" s="301"/>
      <c r="U292" s="301"/>
      <c r="V292" s="301" t="s">
        <v>3777</v>
      </c>
      <c r="W292" s="300" t="s">
        <v>3748</v>
      </c>
      <c r="X292" s="333">
        <v>45665</v>
      </c>
      <c r="Y292" s="270" t="s">
        <v>8880</v>
      </c>
      <c r="Z292" s="301"/>
      <c r="AA292" s="301"/>
      <c r="AB292" s="301"/>
      <c r="AC292" s="300"/>
      <c r="AD292" s="301"/>
      <c r="AE292" s="301"/>
      <c r="AF292" s="301"/>
      <c r="AG292" s="301"/>
      <c r="AH292" s="301"/>
      <c r="AI292" s="301"/>
      <c r="AJ292" s="301"/>
      <c r="AK292" s="301"/>
      <c r="AL292" s="301"/>
      <c r="AM292" s="301"/>
      <c r="AN292" s="301"/>
      <c r="AO292" s="301"/>
      <c r="AP292" s="301"/>
      <c r="AQ292" s="301"/>
      <c r="AR292" s="301"/>
      <c r="AS292" s="301"/>
      <c r="AT292" s="301"/>
      <c r="AU292" s="301"/>
      <c r="AV292" s="301"/>
      <c r="AW292" s="301"/>
      <c r="AX292" s="301"/>
      <c r="AY292" s="301"/>
      <c r="AZ292" s="301"/>
    </row>
    <row r="293" spans="1:52" s="110" customFormat="1" ht="25.5" x14ac:dyDescent="0.25">
      <c r="A293" s="310" t="s">
        <v>8263</v>
      </c>
      <c r="B293" s="310">
        <f t="shared" si="58"/>
        <v>1</v>
      </c>
      <c r="C293" s="310" t="str">
        <f t="shared" si="57"/>
        <v/>
      </c>
      <c r="D293" s="360" t="s">
        <v>7487</v>
      </c>
      <c r="E293" s="317" t="s">
        <v>7189</v>
      </c>
      <c r="F293" s="303">
        <f t="shared" si="59"/>
        <v>45665</v>
      </c>
      <c r="G293" s="302" t="str">
        <f t="shared" si="60"/>
        <v>A</v>
      </c>
      <c r="H293" s="977" t="str">
        <f t="shared" si="61"/>
        <v>MR.DER-0890_25-SP 097-D-Entrega Final-C01</v>
      </c>
      <c r="I293" s="312" t="str">
        <f t="shared" si="62"/>
        <v>ND</v>
      </c>
      <c r="J293" s="312" t="str">
        <f t="shared" si="63"/>
        <v>ND</v>
      </c>
      <c r="K293" s="300" t="s">
        <v>3730</v>
      </c>
      <c r="L293" s="333">
        <v>45338</v>
      </c>
      <c r="M293" s="356" t="s">
        <v>7199</v>
      </c>
      <c r="N293" s="301" t="s">
        <v>5537</v>
      </c>
      <c r="O293" s="333">
        <v>45412</v>
      </c>
      <c r="P293" s="301" t="s">
        <v>3777</v>
      </c>
      <c r="Q293" s="300" t="s">
        <v>3748</v>
      </c>
      <c r="R293" s="333">
        <v>45429</v>
      </c>
      <c r="S293" s="356" t="s">
        <v>7701</v>
      </c>
      <c r="T293" s="301"/>
      <c r="U293" s="301"/>
      <c r="V293" s="301" t="s">
        <v>3777</v>
      </c>
      <c r="W293" s="300" t="s">
        <v>3748</v>
      </c>
      <c r="X293" s="333">
        <v>45665</v>
      </c>
      <c r="Y293" s="270" t="s">
        <v>8880</v>
      </c>
      <c r="Z293" s="301"/>
      <c r="AA293" s="301"/>
      <c r="AB293" s="301"/>
      <c r="AC293" s="300"/>
      <c r="AD293" s="301"/>
      <c r="AE293" s="301"/>
      <c r="AF293" s="301"/>
      <c r="AG293" s="301"/>
      <c r="AH293" s="301"/>
      <c r="AI293" s="301"/>
      <c r="AJ293" s="301"/>
      <c r="AK293" s="301"/>
      <c r="AL293" s="301"/>
      <c r="AM293" s="301"/>
      <c r="AN293" s="301"/>
      <c r="AO293" s="301"/>
      <c r="AP293" s="301"/>
      <c r="AQ293" s="301"/>
      <c r="AR293" s="301"/>
      <c r="AS293" s="301"/>
      <c r="AT293" s="301"/>
      <c r="AU293" s="301"/>
      <c r="AV293" s="301"/>
      <c r="AW293" s="301"/>
      <c r="AX293" s="301"/>
      <c r="AY293" s="301"/>
      <c r="AZ293" s="301"/>
    </row>
    <row r="294" spans="1:52" s="110" customFormat="1" ht="25.5" x14ac:dyDescent="0.25">
      <c r="A294" s="310" t="s">
        <v>8263</v>
      </c>
      <c r="B294" s="310">
        <f t="shared" si="58"/>
        <v>1</v>
      </c>
      <c r="C294" s="310" t="str">
        <f t="shared" si="57"/>
        <v/>
      </c>
      <c r="D294" s="360" t="s">
        <v>7487</v>
      </c>
      <c r="E294" s="317" t="s">
        <v>7190</v>
      </c>
      <c r="F294" s="303">
        <f t="shared" si="59"/>
        <v>45665</v>
      </c>
      <c r="G294" s="302" t="str">
        <f t="shared" si="60"/>
        <v>A</v>
      </c>
      <c r="H294" s="977" t="str">
        <f t="shared" si="61"/>
        <v>MR.DER-0890_25-SP 097-D-Entrega Final-C01</v>
      </c>
      <c r="I294" s="312" t="str">
        <f t="shared" si="62"/>
        <v>ND</v>
      </c>
      <c r="J294" s="312" t="str">
        <f t="shared" si="63"/>
        <v>ND</v>
      </c>
      <c r="K294" s="300" t="s">
        <v>3730</v>
      </c>
      <c r="L294" s="333">
        <v>45338</v>
      </c>
      <c r="M294" s="356" t="s">
        <v>7199</v>
      </c>
      <c r="N294" s="301" t="s">
        <v>5537</v>
      </c>
      <c r="O294" s="333">
        <v>45412</v>
      </c>
      <c r="P294" s="301" t="s">
        <v>3777</v>
      </c>
      <c r="Q294" s="300" t="s">
        <v>3748</v>
      </c>
      <c r="R294" s="333">
        <v>45429</v>
      </c>
      <c r="S294" s="356" t="s">
        <v>7701</v>
      </c>
      <c r="T294" s="301"/>
      <c r="U294" s="301"/>
      <c r="V294" s="301" t="s">
        <v>3777</v>
      </c>
      <c r="W294" s="300" t="s">
        <v>3748</v>
      </c>
      <c r="X294" s="333">
        <v>45665</v>
      </c>
      <c r="Y294" s="270" t="s">
        <v>8880</v>
      </c>
      <c r="Z294" s="301"/>
      <c r="AA294" s="301"/>
      <c r="AB294" s="301"/>
      <c r="AC294" s="300"/>
      <c r="AD294" s="301"/>
      <c r="AE294" s="301"/>
      <c r="AF294" s="301"/>
      <c r="AG294" s="301"/>
      <c r="AH294" s="301"/>
      <c r="AI294" s="301"/>
      <c r="AJ294" s="301"/>
      <c r="AK294" s="301"/>
      <c r="AL294" s="301"/>
      <c r="AM294" s="301"/>
      <c r="AN294" s="301"/>
      <c r="AO294" s="301"/>
      <c r="AP294" s="301"/>
      <c r="AQ294" s="301"/>
      <c r="AR294" s="301"/>
      <c r="AS294" s="301"/>
      <c r="AT294" s="301"/>
      <c r="AU294" s="301"/>
      <c r="AV294" s="301"/>
      <c r="AW294" s="301"/>
      <c r="AX294" s="301"/>
      <c r="AY294" s="301"/>
      <c r="AZ294" s="301"/>
    </row>
    <row r="295" spans="1:52" s="110" customFormat="1" ht="25.5" x14ac:dyDescent="0.25">
      <c r="A295" s="310" t="s">
        <v>8263</v>
      </c>
      <c r="B295" s="310">
        <f t="shared" si="58"/>
        <v>1</v>
      </c>
      <c r="C295" s="310" t="str">
        <f t="shared" si="57"/>
        <v/>
      </c>
      <c r="D295" s="360" t="s">
        <v>7487</v>
      </c>
      <c r="E295" s="317" t="s">
        <v>7191</v>
      </c>
      <c r="F295" s="303">
        <f t="shared" si="59"/>
        <v>45665</v>
      </c>
      <c r="G295" s="302" t="str">
        <f t="shared" si="60"/>
        <v>A</v>
      </c>
      <c r="H295" s="977" t="str">
        <f t="shared" si="61"/>
        <v>MR.DER-0890_25-SP 097-D-Entrega Final-C01</v>
      </c>
      <c r="I295" s="312" t="str">
        <f t="shared" si="62"/>
        <v>ND</v>
      </c>
      <c r="J295" s="312" t="str">
        <f t="shared" si="63"/>
        <v>ND</v>
      </c>
      <c r="K295" s="300" t="s">
        <v>3730</v>
      </c>
      <c r="L295" s="333">
        <v>45338</v>
      </c>
      <c r="M295" s="356" t="s">
        <v>7199</v>
      </c>
      <c r="N295" s="301" t="s">
        <v>5537</v>
      </c>
      <c r="O295" s="333">
        <v>45412</v>
      </c>
      <c r="P295" s="301" t="s">
        <v>3777</v>
      </c>
      <c r="Q295" s="300" t="s">
        <v>3748</v>
      </c>
      <c r="R295" s="333">
        <v>45429</v>
      </c>
      <c r="S295" s="356" t="s">
        <v>7701</v>
      </c>
      <c r="T295" s="301"/>
      <c r="U295" s="301"/>
      <c r="V295" s="301" t="s">
        <v>3777</v>
      </c>
      <c r="W295" s="300" t="s">
        <v>3748</v>
      </c>
      <c r="X295" s="333">
        <v>45665</v>
      </c>
      <c r="Y295" s="270" t="s">
        <v>8880</v>
      </c>
      <c r="Z295" s="301"/>
      <c r="AA295" s="301"/>
      <c r="AB295" s="301"/>
      <c r="AC295" s="300"/>
      <c r="AD295" s="301"/>
      <c r="AE295" s="301"/>
      <c r="AF295" s="301"/>
      <c r="AG295" s="301"/>
      <c r="AH295" s="301"/>
      <c r="AI295" s="301"/>
      <c r="AJ295" s="301"/>
      <c r="AK295" s="301"/>
      <c r="AL295" s="301"/>
      <c r="AM295" s="301"/>
      <c r="AN295" s="301"/>
      <c r="AO295" s="301"/>
      <c r="AP295" s="301"/>
      <c r="AQ295" s="301"/>
      <c r="AR295" s="301"/>
      <c r="AS295" s="301"/>
      <c r="AT295" s="301"/>
      <c r="AU295" s="301"/>
      <c r="AV295" s="301"/>
      <c r="AW295" s="301"/>
      <c r="AX295" s="301"/>
      <c r="AY295" s="301"/>
      <c r="AZ295" s="301"/>
    </row>
    <row r="296" spans="1:52" s="110" customFormat="1" ht="25.5" x14ac:dyDescent="0.25">
      <c r="A296" s="310" t="s">
        <v>8263</v>
      </c>
      <c r="B296" s="310">
        <f t="shared" si="58"/>
        <v>1</v>
      </c>
      <c r="C296" s="310" t="str">
        <f t="shared" si="57"/>
        <v/>
      </c>
      <c r="D296" s="360" t="s">
        <v>7487</v>
      </c>
      <c r="E296" s="317" t="s">
        <v>7192</v>
      </c>
      <c r="F296" s="303">
        <f t="shared" si="59"/>
        <v>45665</v>
      </c>
      <c r="G296" s="302" t="str">
        <f t="shared" si="60"/>
        <v>A</v>
      </c>
      <c r="H296" s="977" t="str">
        <f t="shared" si="61"/>
        <v>MR.DER-0890_25-SP 097-D-Entrega Final-C01</v>
      </c>
      <c r="I296" s="312" t="str">
        <f t="shared" si="62"/>
        <v>ND</v>
      </c>
      <c r="J296" s="312" t="str">
        <f t="shared" si="63"/>
        <v>ND</v>
      </c>
      <c r="K296" s="300" t="s">
        <v>3730</v>
      </c>
      <c r="L296" s="333">
        <v>45338</v>
      </c>
      <c r="M296" s="356" t="s">
        <v>7199</v>
      </c>
      <c r="N296" s="301" t="s">
        <v>5537</v>
      </c>
      <c r="O296" s="333">
        <v>45412</v>
      </c>
      <c r="P296" s="301" t="s">
        <v>3777</v>
      </c>
      <c r="Q296" s="300" t="s">
        <v>3748</v>
      </c>
      <c r="R296" s="333">
        <v>45429</v>
      </c>
      <c r="S296" s="356" t="s">
        <v>7701</v>
      </c>
      <c r="T296" s="301"/>
      <c r="U296" s="301"/>
      <c r="V296" s="301" t="s">
        <v>3777</v>
      </c>
      <c r="W296" s="300" t="s">
        <v>3748</v>
      </c>
      <c r="X296" s="333">
        <v>45665</v>
      </c>
      <c r="Y296" s="270" t="s">
        <v>8880</v>
      </c>
      <c r="Z296" s="301"/>
      <c r="AA296" s="301"/>
      <c r="AB296" s="301"/>
      <c r="AC296" s="300"/>
      <c r="AD296" s="301"/>
      <c r="AE296" s="301"/>
      <c r="AF296" s="301"/>
      <c r="AG296" s="301"/>
      <c r="AH296" s="301"/>
      <c r="AI296" s="301"/>
      <c r="AJ296" s="301"/>
      <c r="AK296" s="301"/>
      <c r="AL296" s="301"/>
      <c r="AM296" s="301"/>
      <c r="AN296" s="301"/>
      <c r="AO296" s="301"/>
      <c r="AP296" s="301"/>
      <c r="AQ296" s="301"/>
      <c r="AR296" s="301"/>
      <c r="AS296" s="301"/>
      <c r="AT296" s="301"/>
      <c r="AU296" s="301"/>
      <c r="AV296" s="301"/>
      <c r="AW296" s="301"/>
      <c r="AX296" s="301"/>
      <c r="AY296" s="301"/>
      <c r="AZ296" s="301"/>
    </row>
    <row r="297" spans="1:52" s="110" customFormat="1" ht="25.5" x14ac:dyDescent="0.25">
      <c r="A297" s="310" t="s">
        <v>8263</v>
      </c>
      <c r="B297" s="310">
        <f t="shared" si="58"/>
        <v>1</v>
      </c>
      <c r="C297" s="310" t="str">
        <f t="shared" si="57"/>
        <v/>
      </c>
      <c r="D297" s="360" t="s">
        <v>7487</v>
      </c>
      <c r="E297" s="317" t="s">
        <v>7193</v>
      </c>
      <c r="F297" s="303">
        <f t="shared" si="59"/>
        <v>45665</v>
      </c>
      <c r="G297" s="302" t="str">
        <f t="shared" ref="G297:G324" si="64">IF($F297="","",INDEX($K297:$FI297,1,MATCH($F297,$K297:$FI297,)-1))</f>
        <v>A</v>
      </c>
      <c r="H297" s="977" t="str">
        <f t="shared" si="61"/>
        <v>MR.DER-0890_25-SP 097-D-Entrega Final-C01</v>
      </c>
      <c r="I297" s="312" t="str">
        <f t="shared" si="62"/>
        <v>ND</v>
      </c>
      <c r="J297" s="312" t="str">
        <f t="shared" si="63"/>
        <v>ND</v>
      </c>
      <c r="K297" s="300" t="s">
        <v>3730</v>
      </c>
      <c r="L297" s="333">
        <v>45338</v>
      </c>
      <c r="M297" s="356" t="s">
        <v>7199</v>
      </c>
      <c r="N297" s="301" t="s">
        <v>5537</v>
      </c>
      <c r="O297" s="333">
        <v>45412</v>
      </c>
      <c r="P297" s="301" t="s">
        <v>3777</v>
      </c>
      <c r="Q297" s="300" t="s">
        <v>3748</v>
      </c>
      <c r="R297" s="333">
        <v>45429</v>
      </c>
      <c r="S297" s="356" t="s">
        <v>7701</v>
      </c>
      <c r="T297" s="301"/>
      <c r="U297" s="301"/>
      <c r="V297" s="301" t="s">
        <v>3777</v>
      </c>
      <c r="W297" s="300" t="s">
        <v>3748</v>
      </c>
      <c r="X297" s="333">
        <v>45665</v>
      </c>
      <c r="Y297" s="270" t="s">
        <v>8880</v>
      </c>
      <c r="Z297" s="301"/>
      <c r="AA297" s="301"/>
      <c r="AB297" s="301"/>
      <c r="AC297" s="300"/>
      <c r="AD297" s="301"/>
      <c r="AE297" s="301"/>
      <c r="AF297" s="301"/>
      <c r="AG297" s="301"/>
      <c r="AH297" s="301"/>
      <c r="AI297" s="301"/>
      <c r="AJ297" s="301"/>
      <c r="AK297" s="301"/>
      <c r="AL297" s="301"/>
      <c r="AM297" s="301"/>
      <c r="AN297" s="301"/>
      <c r="AO297" s="301"/>
      <c r="AP297" s="301"/>
      <c r="AQ297" s="301"/>
      <c r="AR297" s="301"/>
      <c r="AS297" s="301"/>
      <c r="AT297" s="301"/>
      <c r="AU297" s="301"/>
      <c r="AV297" s="301"/>
      <c r="AW297" s="301"/>
      <c r="AX297" s="301"/>
      <c r="AY297" s="301"/>
      <c r="AZ297" s="301"/>
    </row>
    <row r="298" spans="1:52" s="110" customFormat="1" ht="25.5" x14ac:dyDescent="0.25">
      <c r="A298" s="310" t="s">
        <v>8263</v>
      </c>
      <c r="B298" s="310">
        <f t="shared" si="58"/>
        <v>1</v>
      </c>
      <c r="C298" s="310" t="str">
        <f t="shared" si="57"/>
        <v/>
      </c>
      <c r="D298" s="360" t="s">
        <v>7487</v>
      </c>
      <c r="E298" s="317" t="s">
        <v>7194</v>
      </c>
      <c r="F298" s="303">
        <f t="shared" si="59"/>
        <v>45665</v>
      </c>
      <c r="G298" s="302" t="str">
        <f t="shared" si="64"/>
        <v>A</v>
      </c>
      <c r="H298" s="977" t="str">
        <f t="shared" si="61"/>
        <v>MR.DER-0890_25-SP 097-D-Entrega Final-C01</v>
      </c>
      <c r="I298" s="312" t="str">
        <f t="shared" si="62"/>
        <v>ND</v>
      </c>
      <c r="J298" s="312" t="str">
        <f t="shared" si="63"/>
        <v>ND</v>
      </c>
      <c r="K298" s="300" t="s">
        <v>3730</v>
      </c>
      <c r="L298" s="333">
        <v>45338</v>
      </c>
      <c r="M298" s="356" t="s">
        <v>7199</v>
      </c>
      <c r="N298" s="301" t="s">
        <v>5537</v>
      </c>
      <c r="O298" s="333">
        <v>45412</v>
      </c>
      <c r="P298" s="301" t="s">
        <v>3777</v>
      </c>
      <c r="Q298" s="300" t="s">
        <v>3748</v>
      </c>
      <c r="R298" s="333">
        <v>45429</v>
      </c>
      <c r="S298" s="356" t="s">
        <v>7701</v>
      </c>
      <c r="T298" s="301"/>
      <c r="U298" s="301"/>
      <c r="V298" s="301" t="s">
        <v>3777</v>
      </c>
      <c r="W298" s="300" t="s">
        <v>3748</v>
      </c>
      <c r="X298" s="333">
        <v>45665</v>
      </c>
      <c r="Y298" s="270" t="s">
        <v>8880</v>
      </c>
      <c r="Z298" s="301"/>
      <c r="AA298" s="301"/>
      <c r="AB298" s="301"/>
      <c r="AC298" s="300"/>
      <c r="AD298" s="301"/>
      <c r="AE298" s="301"/>
      <c r="AF298" s="301"/>
      <c r="AG298" s="301"/>
      <c r="AH298" s="301"/>
      <c r="AI298" s="301"/>
      <c r="AJ298" s="301"/>
      <c r="AK298" s="301"/>
      <c r="AL298" s="301"/>
      <c r="AM298" s="301"/>
      <c r="AN298" s="301"/>
      <c r="AO298" s="301"/>
      <c r="AP298" s="301"/>
      <c r="AQ298" s="301"/>
      <c r="AR298" s="301"/>
      <c r="AS298" s="301"/>
      <c r="AT298" s="301"/>
      <c r="AU298" s="301"/>
      <c r="AV298" s="301"/>
      <c r="AW298" s="301"/>
      <c r="AX298" s="301"/>
      <c r="AY298" s="301"/>
      <c r="AZ298" s="301"/>
    </row>
    <row r="299" spans="1:52" s="110" customFormat="1" ht="25.5" x14ac:dyDescent="0.25">
      <c r="A299" s="310" t="s">
        <v>8263</v>
      </c>
      <c r="B299" s="310">
        <f t="shared" si="58"/>
        <v>1</v>
      </c>
      <c r="C299" s="310" t="str">
        <f t="shared" si="57"/>
        <v/>
      </c>
      <c r="D299" s="360" t="s">
        <v>7487</v>
      </c>
      <c r="E299" s="317" t="s">
        <v>7195</v>
      </c>
      <c r="F299" s="303">
        <f t="shared" si="59"/>
        <v>45665</v>
      </c>
      <c r="G299" s="302" t="str">
        <f t="shared" si="64"/>
        <v>A</v>
      </c>
      <c r="H299" s="977" t="str">
        <f t="shared" si="61"/>
        <v>MR.DER-0890_25-SP 097-D-Entrega Final-C01</v>
      </c>
      <c r="I299" s="312" t="str">
        <f t="shared" si="62"/>
        <v>ND</v>
      </c>
      <c r="J299" s="312" t="str">
        <f t="shared" si="63"/>
        <v>ND</v>
      </c>
      <c r="K299" s="300" t="s">
        <v>3730</v>
      </c>
      <c r="L299" s="333">
        <v>45338</v>
      </c>
      <c r="M299" s="356" t="s">
        <v>7199</v>
      </c>
      <c r="N299" s="301" t="s">
        <v>5537</v>
      </c>
      <c r="O299" s="333">
        <v>45412</v>
      </c>
      <c r="P299" s="301" t="s">
        <v>3777</v>
      </c>
      <c r="Q299" s="300" t="s">
        <v>3748</v>
      </c>
      <c r="R299" s="333">
        <v>45429</v>
      </c>
      <c r="S299" s="356" t="s">
        <v>7701</v>
      </c>
      <c r="T299" s="301"/>
      <c r="U299" s="301"/>
      <c r="V299" s="301" t="s">
        <v>3777</v>
      </c>
      <c r="W299" s="300" t="s">
        <v>3748</v>
      </c>
      <c r="X299" s="333">
        <v>45665</v>
      </c>
      <c r="Y299" s="270" t="s">
        <v>8880</v>
      </c>
      <c r="Z299" s="301"/>
      <c r="AA299" s="301"/>
      <c r="AB299" s="301"/>
      <c r="AC299" s="300"/>
      <c r="AD299" s="301"/>
      <c r="AE299" s="301"/>
      <c r="AF299" s="301"/>
      <c r="AG299" s="301"/>
      <c r="AH299" s="301"/>
      <c r="AI299" s="301"/>
      <c r="AJ299" s="301"/>
      <c r="AK299" s="301"/>
      <c r="AL299" s="301"/>
      <c r="AM299" s="301"/>
      <c r="AN299" s="301"/>
      <c r="AO299" s="301"/>
      <c r="AP299" s="301"/>
      <c r="AQ299" s="301"/>
      <c r="AR299" s="301"/>
      <c r="AS299" s="301"/>
      <c r="AT299" s="301"/>
      <c r="AU299" s="301"/>
      <c r="AV299" s="301"/>
      <c r="AW299" s="301"/>
      <c r="AX299" s="301"/>
      <c r="AY299" s="301"/>
      <c r="AZ299" s="301"/>
    </row>
    <row r="300" spans="1:52" s="110" customFormat="1" ht="25.5" x14ac:dyDescent="0.25">
      <c r="A300" s="310" t="s">
        <v>8263</v>
      </c>
      <c r="B300" s="310">
        <f t="shared" si="58"/>
        <v>1</v>
      </c>
      <c r="C300" s="310" t="str">
        <f t="shared" si="57"/>
        <v/>
      </c>
      <c r="D300" s="360" t="s">
        <v>7487</v>
      </c>
      <c r="E300" s="317" t="s">
        <v>7196</v>
      </c>
      <c r="F300" s="303">
        <f t="shared" si="59"/>
        <v>45665</v>
      </c>
      <c r="G300" s="302" t="str">
        <f t="shared" si="64"/>
        <v>A</v>
      </c>
      <c r="H300" s="977" t="str">
        <f t="shared" si="61"/>
        <v>MR.DER-0890_25-SP 097-D-Entrega Final-C01</v>
      </c>
      <c r="I300" s="312" t="str">
        <f t="shared" si="62"/>
        <v>ND</v>
      </c>
      <c r="J300" s="312" t="str">
        <f t="shared" si="63"/>
        <v>ND</v>
      </c>
      <c r="K300" s="300" t="s">
        <v>3730</v>
      </c>
      <c r="L300" s="333">
        <v>45338</v>
      </c>
      <c r="M300" s="356" t="s">
        <v>7199</v>
      </c>
      <c r="N300" s="301" t="s">
        <v>5537</v>
      </c>
      <c r="O300" s="333">
        <v>45412</v>
      </c>
      <c r="P300" s="301" t="s">
        <v>3777</v>
      </c>
      <c r="Q300" s="300" t="s">
        <v>3748</v>
      </c>
      <c r="R300" s="333">
        <v>45429</v>
      </c>
      <c r="S300" s="356" t="s">
        <v>7701</v>
      </c>
      <c r="T300" s="301"/>
      <c r="U300" s="301"/>
      <c r="V300" s="301" t="s">
        <v>3777</v>
      </c>
      <c r="W300" s="300" t="s">
        <v>3748</v>
      </c>
      <c r="X300" s="333">
        <v>45665</v>
      </c>
      <c r="Y300" s="270" t="s">
        <v>8880</v>
      </c>
      <c r="Z300" s="301"/>
      <c r="AA300" s="301"/>
      <c r="AB300" s="301"/>
      <c r="AC300" s="300"/>
      <c r="AD300" s="301"/>
      <c r="AE300" s="301"/>
      <c r="AF300" s="301"/>
      <c r="AG300" s="301"/>
      <c r="AH300" s="301"/>
      <c r="AI300" s="301"/>
      <c r="AJ300" s="301"/>
      <c r="AK300" s="301"/>
      <c r="AL300" s="301"/>
      <c r="AM300" s="301"/>
      <c r="AN300" s="301"/>
      <c r="AO300" s="301"/>
      <c r="AP300" s="301"/>
      <c r="AQ300" s="301"/>
      <c r="AR300" s="301"/>
      <c r="AS300" s="301"/>
      <c r="AT300" s="301"/>
      <c r="AU300" s="301"/>
      <c r="AV300" s="301"/>
      <c r="AW300" s="301"/>
      <c r="AX300" s="301"/>
      <c r="AY300" s="301"/>
      <c r="AZ300" s="301"/>
    </row>
    <row r="301" spans="1:52" s="110" customFormat="1" ht="25.5" x14ac:dyDescent="0.25">
      <c r="A301" s="310" t="s">
        <v>8263</v>
      </c>
      <c r="B301" s="310">
        <f t="shared" si="58"/>
        <v>1</v>
      </c>
      <c r="C301" s="310" t="str">
        <f t="shared" si="57"/>
        <v/>
      </c>
      <c r="D301" s="360" t="s">
        <v>7487</v>
      </c>
      <c r="E301" s="317" t="s">
        <v>7197</v>
      </c>
      <c r="F301" s="303">
        <f t="shared" si="59"/>
        <v>45665</v>
      </c>
      <c r="G301" s="302" t="str">
        <f t="shared" si="64"/>
        <v>A</v>
      </c>
      <c r="H301" s="977" t="str">
        <f t="shared" si="61"/>
        <v>MR.DER-0890_25-SP 097-D-Entrega Final-C01</v>
      </c>
      <c r="I301" s="312" t="str">
        <f t="shared" si="62"/>
        <v>ND</v>
      </c>
      <c r="J301" s="312" t="str">
        <f t="shared" si="63"/>
        <v>ND</v>
      </c>
      <c r="K301" s="300" t="s">
        <v>3730</v>
      </c>
      <c r="L301" s="333">
        <v>45338</v>
      </c>
      <c r="M301" s="356" t="s">
        <v>7199</v>
      </c>
      <c r="N301" s="301" t="s">
        <v>5537</v>
      </c>
      <c r="O301" s="333">
        <v>45412</v>
      </c>
      <c r="P301" s="301" t="s">
        <v>3777</v>
      </c>
      <c r="Q301" s="300" t="s">
        <v>3748</v>
      </c>
      <c r="R301" s="333">
        <v>45429</v>
      </c>
      <c r="S301" s="356" t="s">
        <v>7701</v>
      </c>
      <c r="T301" s="301"/>
      <c r="U301" s="301"/>
      <c r="V301" s="301" t="s">
        <v>3777</v>
      </c>
      <c r="W301" s="300" t="s">
        <v>3748</v>
      </c>
      <c r="X301" s="333">
        <v>45665</v>
      </c>
      <c r="Y301" s="270" t="s">
        <v>8880</v>
      </c>
      <c r="Z301" s="301"/>
      <c r="AA301" s="301"/>
      <c r="AB301" s="301"/>
      <c r="AC301" s="300"/>
      <c r="AD301" s="301"/>
      <c r="AE301" s="301"/>
      <c r="AF301" s="301"/>
      <c r="AG301" s="301"/>
      <c r="AH301" s="301"/>
      <c r="AI301" s="301"/>
      <c r="AJ301" s="301"/>
      <c r="AK301" s="301"/>
      <c r="AL301" s="301"/>
      <c r="AM301" s="301"/>
      <c r="AN301" s="301"/>
      <c r="AO301" s="301"/>
      <c r="AP301" s="301"/>
      <c r="AQ301" s="301"/>
      <c r="AR301" s="301"/>
      <c r="AS301" s="301"/>
      <c r="AT301" s="301"/>
      <c r="AU301" s="301"/>
      <c r="AV301" s="301"/>
      <c r="AW301" s="301"/>
      <c r="AX301" s="301"/>
      <c r="AY301" s="301"/>
      <c r="AZ301" s="301"/>
    </row>
    <row r="302" spans="1:52" s="110" customFormat="1" ht="25.5" x14ac:dyDescent="0.25">
      <c r="A302" s="310" t="s">
        <v>8263</v>
      </c>
      <c r="B302" s="310">
        <f t="shared" si="58"/>
        <v>1</v>
      </c>
      <c r="C302" s="310" t="str">
        <f t="shared" si="57"/>
        <v/>
      </c>
      <c r="D302" s="360" t="s">
        <v>7487</v>
      </c>
      <c r="E302" s="317" t="s">
        <v>7198</v>
      </c>
      <c r="F302" s="303">
        <f t="shared" si="59"/>
        <v>45665</v>
      </c>
      <c r="G302" s="302" t="str">
        <f t="shared" si="64"/>
        <v>A</v>
      </c>
      <c r="H302" s="977" t="str">
        <f t="shared" si="61"/>
        <v>MR.DER-0890_25-SP 097-D-Entrega Final-C01</v>
      </c>
      <c r="I302" s="312" t="str">
        <f t="shared" si="62"/>
        <v>ND</v>
      </c>
      <c r="J302" s="312" t="str">
        <f t="shared" si="63"/>
        <v>ND</v>
      </c>
      <c r="K302" s="300" t="s">
        <v>3730</v>
      </c>
      <c r="L302" s="333">
        <v>45338</v>
      </c>
      <c r="M302" s="356" t="s">
        <v>7199</v>
      </c>
      <c r="N302" s="301" t="s">
        <v>5537</v>
      </c>
      <c r="O302" s="333">
        <v>45412</v>
      </c>
      <c r="P302" s="301" t="s">
        <v>3777</v>
      </c>
      <c r="Q302" s="300" t="s">
        <v>3748</v>
      </c>
      <c r="R302" s="333">
        <v>45429</v>
      </c>
      <c r="S302" s="356" t="s">
        <v>7701</v>
      </c>
      <c r="T302" s="301"/>
      <c r="U302" s="301"/>
      <c r="V302" s="301" t="s">
        <v>3777</v>
      </c>
      <c r="W302" s="300" t="s">
        <v>3748</v>
      </c>
      <c r="X302" s="333">
        <v>45665</v>
      </c>
      <c r="Y302" s="270" t="s">
        <v>8880</v>
      </c>
      <c r="Z302" s="301"/>
      <c r="AA302" s="301"/>
      <c r="AB302" s="301"/>
      <c r="AC302" s="300"/>
      <c r="AD302" s="301"/>
      <c r="AE302" s="301"/>
      <c r="AF302" s="301"/>
      <c r="AG302" s="301"/>
      <c r="AH302" s="301"/>
      <c r="AI302" s="301"/>
      <c r="AJ302" s="301"/>
      <c r="AK302" s="301"/>
      <c r="AL302" s="301"/>
      <c r="AM302" s="301"/>
      <c r="AN302" s="301"/>
      <c r="AO302" s="301"/>
      <c r="AP302" s="301"/>
      <c r="AQ302" s="301"/>
      <c r="AR302" s="301"/>
      <c r="AS302" s="301"/>
      <c r="AT302" s="301"/>
      <c r="AU302" s="301"/>
      <c r="AV302" s="301"/>
      <c r="AW302" s="301"/>
      <c r="AX302" s="301"/>
      <c r="AY302" s="301"/>
      <c r="AZ302" s="301"/>
    </row>
    <row r="303" spans="1:52" s="110" customFormat="1" ht="38.25" x14ac:dyDescent="0.25">
      <c r="A303" s="310" t="s">
        <v>8263</v>
      </c>
      <c r="B303" s="310" t="str">
        <f t="shared" si="58"/>
        <v/>
      </c>
      <c r="C303" s="310">
        <f t="shared" si="57"/>
        <v>1</v>
      </c>
      <c r="D303" s="360" t="s">
        <v>7204</v>
      </c>
      <c r="E303" s="317" t="s">
        <v>7201</v>
      </c>
      <c r="F303" s="303">
        <f t="shared" si="59"/>
        <v>45665</v>
      </c>
      <c r="G303" s="302" t="str">
        <f t="shared" si="64"/>
        <v>A</v>
      </c>
      <c r="H303" s="977" t="str">
        <f t="shared" si="61"/>
        <v>MR.DER-0890_25-SP 097-D-Entrega Final-C01</v>
      </c>
      <c r="I303" s="312" t="str">
        <f t="shared" si="62"/>
        <v>ND</v>
      </c>
      <c r="J303" s="312" t="str">
        <f t="shared" si="63"/>
        <v>ND</v>
      </c>
      <c r="K303" s="300" t="s">
        <v>3730</v>
      </c>
      <c r="L303" s="333">
        <v>45338</v>
      </c>
      <c r="M303" s="356" t="s">
        <v>7199</v>
      </c>
      <c r="N303" s="301" t="s">
        <v>5537</v>
      </c>
      <c r="O303" s="333">
        <v>45384</v>
      </c>
      <c r="P303" s="301" t="s">
        <v>3777</v>
      </c>
      <c r="Q303" s="300" t="s">
        <v>3748</v>
      </c>
      <c r="R303" s="333">
        <v>45399</v>
      </c>
      <c r="S303" s="356" t="s">
        <v>7547</v>
      </c>
      <c r="T303" s="301"/>
      <c r="U303" s="301"/>
      <c r="V303" s="301" t="s">
        <v>3777</v>
      </c>
      <c r="W303" s="300" t="s">
        <v>3748</v>
      </c>
      <c r="X303" s="333">
        <v>45665</v>
      </c>
      <c r="Y303" s="270" t="s">
        <v>8880</v>
      </c>
      <c r="Z303" s="301"/>
      <c r="AA303" s="301"/>
      <c r="AB303" s="301"/>
      <c r="AC303" s="300"/>
      <c r="AD303" s="301"/>
      <c r="AE303" s="301"/>
      <c r="AF303" s="301"/>
      <c r="AG303" s="301"/>
      <c r="AH303" s="301"/>
      <c r="AI303" s="301"/>
      <c r="AJ303" s="301"/>
      <c r="AK303" s="301"/>
      <c r="AL303" s="301"/>
      <c r="AM303" s="301"/>
      <c r="AN303" s="301"/>
      <c r="AO303" s="301"/>
      <c r="AP303" s="301"/>
      <c r="AQ303" s="301"/>
      <c r="AR303" s="301"/>
      <c r="AS303" s="301"/>
      <c r="AT303" s="301"/>
      <c r="AU303" s="301"/>
      <c r="AV303" s="301"/>
      <c r="AW303" s="301"/>
      <c r="AX303" s="301"/>
      <c r="AY303" s="301"/>
      <c r="AZ303" s="301"/>
    </row>
    <row r="304" spans="1:52" s="110" customFormat="1" ht="38.25" x14ac:dyDescent="0.25">
      <c r="A304" s="310" t="s">
        <v>8263</v>
      </c>
      <c r="B304" s="310" t="str">
        <f t="shared" si="58"/>
        <v/>
      </c>
      <c r="C304" s="310">
        <f t="shared" si="57"/>
        <v>1</v>
      </c>
      <c r="D304" s="360" t="s">
        <v>7203</v>
      </c>
      <c r="E304" s="317" t="s">
        <v>7202</v>
      </c>
      <c r="F304" s="303">
        <f t="shared" si="59"/>
        <v>45665</v>
      </c>
      <c r="G304" s="302" t="str">
        <f t="shared" si="64"/>
        <v>A</v>
      </c>
      <c r="H304" s="977" t="str">
        <f t="shared" si="61"/>
        <v>MR.DER-0890_25-SP 097-D-Entrega Final-C01</v>
      </c>
      <c r="I304" s="312" t="str">
        <f t="shared" si="62"/>
        <v>ND</v>
      </c>
      <c r="J304" s="312" t="str">
        <f t="shared" si="63"/>
        <v>ND</v>
      </c>
      <c r="K304" s="300" t="s">
        <v>3730</v>
      </c>
      <c r="L304" s="333">
        <v>45338</v>
      </c>
      <c r="M304" s="356" t="s">
        <v>7199</v>
      </c>
      <c r="N304" s="301" t="s">
        <v>5537</v>
      </c>
      <c r="O304" s="333">
        <v>45384</v>
      </c>
      <c r="P304" s="301" t="s">
        <v>3777</v>
      </c>
      <c r="Q304" s="300" t="s">
        <v>3748</v>
      </c>
      <c r="R304" s="333">
        <v>45429</v>
      </c>
      <c r="S304" s="356" t="s">
        <v>7701</v>
      </c>
      <c r="T304" s="301"/>
      <c r="U304" s="301"/>
      <c r="V304" s="301"/>
      <c r="W304" s="300" t="s">
        <v>3748</v>
      </c>
      <c r="X304" s="333">
        <v>45665</v>
      </c>
      <c r="Y304" s="270" t="s">
        <v>8880</v>
      </c>
      <c r="Z304" s="301"/>
      <c r="AA304" s="301"/>
      <c r="AB304" s="301"/>
      <c r="AC304" s="300"/>
      <c r="AD304" s="301"/>
      <c r="AE304" s="301"/>
      <c r="AF304" s="301"/>
      <c r="AG304" s="301"/>
      <c r="AH304" s="301"/>
      <c r="AI304" s="301"/>
      <c r="AJ304" s="301"/>
      <c r="AK304" s="301"/>
      <c r="AL304" s="301"/>
      <c r="AM304" s="301"/>
      <c r="AN304" s="301"/>
      <c r="AO304" s="301"/>
      <c r="AP304" s="301"/>
      <c r="AQ304" s="301"/>
      <c r="AR304" s="301"/>
      <c r="AS304" s="301"/>
      <c r="AT304" s="301"/>
      <c r="AU304" s="301"/>
      <c r="AV304" s="301"/>
      <c r="AW304" s="301"/>
      <c r="AX304" s="301"/>
      <c r="AY304" s="301"/>
      <c r="AZ304" s="301"/>
    </row>
    <row r="305" spans="1:55" s="110" customFormat="1" ht="15" x14ac:dyDescent="0.25">
      <c r="A305" s="310" t="s">
        <v>8263</v>
      </c>
      <c r="B305" s="310">
        <f t="shared" si="58"/>
        <v>1</v>
      </c>
      <c r="C305" s="310" t="str">
        <f t="shared" si="57"/>
        <v/>
      </c>
      <c r="D305" s="360" t="s">
        <v>7097</v>
      </c>
      <c r="E305" s="317" t="s">
        <v>7078</v>
      </c>
      <c r="F305" s="303">
        <f t="shared" si="59"/>
        <v>45665</v>
      </c>
      <c r="G305" s="302" t="str">
        <f t="shared" si="64"/>
        <v>B</v>
      </c>
      <c r="H305" s="977" t="str">
        <f t="shared" si="61"/>
        <v>MR.DER-0890_25-SP 097-D-Entrega Final-C01</v>
      </c>
      <c r="I305" s="312" t="str">
        <f t="shared" ref="I305:I377" si="65">IF(F305="NE",F305,IF(INDEX(K305:CP305,,MATCH(F305,K305:CP305,0)+3)&lt;&gt;0,INDEX(K305:CP305,,MATCH(F305,K305:CP305,0)+3),"ND"))</f>
        <v>ND</v>
      </c>
      <c r="J305" s="312" t="str">
        <f t="shared" ref="J305:J324" si="66">IF(G305="NE",G305,IF(INDEX(K305:CQ305,,MATCH(G305,K305:CQ305,0)+3)&lt;&gt;0,INDEX(K305:CQ305,,MATCH(G305,K305:CQ305,0)+3),"ND"))</f>
        <v>ND</v>
      </c>
      <c r="K305" s="300" t="s">
        <v>3730</v>
      </c>
      <c r="L305" s="333">
        <v>44950</v>
      </c>
      <c r="M305" s="356" t="s">
        <v>7099</v>
      </c>
      <c r="N305" s="301" t="s">
        <v>5537</v>
      </c>
      <c r="O305" s="333">
        <v>45322</v>
      </c>
      <c r="P305" s="301" t="s">
        <v>3777</v>
      </c>
      <c r="Q305" s="300" t="s">
        <v>3748</v>
      </c>
      <c r="R305" s="333">
        <v>45329</v>
      </c>
      <c r="S305" s="356" t="s">
        <v>7100</v>
      </c>
      <c r="T305" s="301" t="s">
        <v>6098</v>
      </c>
      <c r="U305" s="333">
        <v>45345</v>
      </c>
      <c r="V305" s="301" t="s">
        <v>3777</v>
      </c>
      <c r="W305" s="300" t="s">
        <v>5626</v>
      </c>
      <c r="X305" s="333">
        <v>45358</v>
      </c>
      <c r="Y305" s="356" t="s">
        <v>7101</v>
      </c>
      <c r="Z305" s="301" t="s">
        <v>5537</v>
      </c>
      <c r="AA305" s="333">
        <v>45372</v>
      </c>
      <c r="AB305" s="301" t="s">
        <v>3777</v>
      </c>
      <c r="AC305" s="300" t="s">
        <v>5811</v>
      </c>
      <c r="AD305" s="333">
        <v>45385</v>
      </c>
      <c r="AE305" s="356" t="s">
        <v>7484</v>
      </c>
      <c r="AF305" s="301"/>
      <c r="AG305" s="301"/>
      <c r="AH305" s="301" t="s">
        <v>3777</v>
      </c>
      <c r="AI305" s="300" t="s">
        <v>5811</v>
      </c>
      <c r="AJ305" s="333">
        <v>45665</v>
      </c>
      <c r="AK305" s="270" t="s">
        <v>8880</v>
      </c>
      <c r="AL305" s="301"/>
      <c r="AM305" s="301"/>
      <c r="AN305" s="301"/>
      <c r="AO305" s="301"/>
      <c r="AP305" s="301"/>
      <c r="AQ305" s="301"/>
      <c r="AR305" s="301"/>
      <c r="AS305" s="301"/>
      <c r="AT305" s="301"/>
      <c r="AU305" s="301"/>
      <c r="AV305" s="301"/>
      <c r="AW305" s="301"/>
      <c r="AX305" s="301"/>
      <c r="AY305" s="301"/>
      <c r="AZ305" s="301"/>
    </row>
    <row r="306" spans="1:55" s="110" customFormat="1" ht="15" x14ac:dyDescent="0.25">
      <c r="A306" s="310" t="s">
        <v>8263</v>
      </c>
      <c r="B306" s="310">
        <f t="shared" si="58"/>
        <v>1</v>
      </c>
      <c r="C306" s="310" t="str">
        <f t="shared" si="57"/>
        <v/>
      </c>
      <c r="D306" s="360" t="s">
        <v>7097</v>
      </c>
      <c r="E306" s="317" t="s">
        <v>7079</v>
      </c>
      <c r="F306" s="303">
        <f t="shared" si="59"/>
        <v>45665</v>
      </c>
      <c r="G306" s="302" t="str">
        <f t="shared" si="64"/>
        <v>B</v>
      </c>
      <c r="H306" s="977" t="str">
        <f t="shared" si="61"/>
        <v>MR.DER-0890_25-SP 097-D-Entrega Final-C01</v>
      </c>
      <c r="I306" s="312" t="str">
        <f t="shared" si="65"/>
        <v>ND</v>
      </c>
      <c r="J306" s="312" t="str">
        <f t="shared" si="66"/>
        <v>ND</v>
      </c>
      <c r="K306" s="300" t="s">
        <v>3730</v>
      </c>
      <c r="L306" s="333">
        <v>44950</v>
      </c>
      <c r="M306" s="356" t="s">
        <v>7099</v>
      </c>
      <c r="N306" s="301" t="s">
        <v>5537</v>
      </c>
      <c r="O306" s="333">
        <v>45322</v>
      </c>
      <c r="P306" s="301" t="s">
        <v>3777</v>
      </c>
      <c r="Q306" s="300" t="s">
        <v>3748</v>
      </c>
      <c r="R306" s="333">
        <v>45329</v>
      </c>
      <c r="S306" s="356" t="s">
        <v>7100</v>
      </c>
      <c r="T306" s="301" t="s">
        <v>6098</v>
      </c>
      <c r="U306" s="333">
        <v>45345</v>
      </c>
      <c r="V306" s="301" t="s">
        <v>3777</v>
      </c>
      <c r="W306" s="300" t="s">
        <v>5626</v>
      </c>
      <c r="X306" s="333">
        <v>45358</v>
      </c>
      <c r="Y306" s="356" t="s">
        <v>7101</v>
      </c>
      <c r="Z306" s="301" t="s">
        <v>5537</v>
      </c>
      <c r="AA306" s="333">
        <v>45372</v>
      </c>
      <c r="AB306" s="301" t="s">
        <v>3777</v>
      </c>
      <c r="AC306" s="300" t="s">
        <v>5811</v>
      </c>
      <c r="AD306" s="333">
        <v>45385</v>
      </c>
      <c r="AE306" s="356" t="s">
        <v>7484</v>
      </c>
      <c r="AF306" s="301"/>
      <c r="AG306" s="301"/>
      <c r="AH306" s="301" t="s">
        <v>3777</v>
      </c>
      <c r="AI306" s="300" t="s">
        <v>5811</v>
      </c>
      <c r="AJ306" s="333">
        <v>45665</v>
      </c>
      <c r="AK306" s="270" t="s">
        <v>8880</v>
      </c>
      <c r="AL306" s="301"/>
      <c r="AM306" s="301"/>
      <c r="AN306" s="301"/>
      <c r="AO306" s="301"/>
      <c r="AP306" s="301"/>
      <c r="AQ306" s="301"/>
      <c r="AR306" s="301"/>
      <c r="AS306" s="301"/>
      <c r="AT306" s="301"/>
      <c r="AU306" s="301"/>
      <c r="AV306" s="301"/>
      <c r="AW306" s="301"/>
      <c r="AX306" s="301"/>
      <c r="AY306" s="301"/>
      <c r="AZ306" s="301"/>
    </row>
    <row r="307" spans="1:55" s="110" customFormat="1" ht="15" x14ac:dyDescent="0.25">
      <c r="A307" s="310" t="s">
        <v>8263</v>
      </c>
      <c r="B307" s="310">
        <f t="shared" si="58"/>
        <v>1</v>
      </c>
      <c r="C307" s="310" t="str">
        <f t="shared" si="57"/>
        <v/>
      </c>
      <c r="D307" s="360" t="s">
        <v>7097</v>
      </c>
      <c r="E307" s="317" t="s">
        <v>7080</v>
      </c>
      <c r="F307" s="303">
        <f t="shared" si="59"/>
        <v>45665</v>
      </c>
      <c r="G307" s="302" t="str">
        <f t="shared" si="64"/>
        <v>B</v>
      </c>
      <c r="H307" s="977" t="str">
        <f t="shared" si="61"/>
        <v>MR.DER-0890_25-SP 097-D-Entrega Final-C01</v>
      </c>
      <c r="I307" s="312" t="str">
        <f t="shared" si="65"/>
        <v>ND</v>
      </c>
      <c r="J307" s="312" t="str">
        <f t="shared" si="66"/>
        <v>ND</v>
      </c>
      <c r="K307" s="300" t="s">
        <v>3730</v>
      </c>
      <c r="L307" s="333">
        <v>44950</v>
      </c>
      <c r="M307" s="356" t="s">
        <v>7099</v>
      </c>
      <c r="N307" s="301" t="s">
        <v>5537</v>
      </c>
      <c r="O307" s="333">
        <v>45322</v>
      </c>
      <c r="P307" s="301" t="s">
        <v>3777</v>
      </c>
      <c r="Q307" s="300" t="s">
        <v>3748</v>
      </c>
      <c r="R307" s="333">
        <v>45329</v>
      </c>
      <c r="S307" s="356" t="s">
        <v>7100</v>
      </c>
      <c r="T307" s="301" t="s">
        <v>6098</v>
      </c>
      <c r="U307" s="333">
        <v>45345</v>
      </c>
      <c r="V307" s="301" t="s">
        <v>3777</v>
      </c>
      <c r="W307" s="300" t="s">
        <v>5626</v>
      </c>
      <c r="X307" s="333">
        <v>45358</v>
      </c>
      <c r="Y307" s="356" t="s">
        <v>7101</v>
      </c>
      <c r="Z307" s="301" t="s">
        <v>5537</v>
      </c>
      <c r="AA307" s="333">
        <v>45372</v>
      </c>
      <c r="AB307" s="301" t="s">
        <v>3777</v>
      </c>
      <c r="AC307" s="300" t="s">
        <v>5811</v>
      </c>
      <c r="AD307" s="333">
        <v>45385</v>
      </c>
      <c r="AE307" s="356" t="s">
        <v>7484</v>
      </c>
      <c r="AF307" s="301"/>
      <c r="AG307" s="301"/>
      <c r="AH307" s="301" t="s">
        <v>3777</v>
      </c>
      <c r="AI307" s="300" t="s">
        <v>5811</v>
      </c>
      <c r="AJ307" s="333">
        <v>45665</v>
      </c>
      <c r="AK307" s="270" t="s">
        <v>8880</v>
      </c>
      <c r="AL307" s="301"/>
      <c r="AM307" s="301"/>
      <c r="AN307" s="301"/>
      <c r="AO307" s="301"/>
      <c r="AP307" s="301"/>
      <c r="AQ307" s="301"/>
      <c r="AR307" s="301"/>
      <c r="AS307" s="301"/>
      <c r="AT307" s="301"/>
      <c r="AU307" s="301"/>
      <c r="AV307" s="301"/>
      <c r="AW307" s="301"/>
      <c r="AX307" s="301"/>
      <c r="AY307" s="301"/>
      <c r="AZ307" s="301"/>
    </row>
    <row r="308" spans="1:55" s="110" customFormat="1" ht="15" x14ac:dyDescent="0.25">
      <c r="A308" s="310" t="s">
        <v>8263</v>
      </c>
      <c r="B308" s="310">
        <f t="shared" si="58"/>
        <v>1</v>
      </c>
      <c r="C308" s="310" t="str">
        <f t="shared" si="57"/>
        <v/>
      </c>
      <c r="D308" s="360" t="s">
        <v>7097</v>
      </c>
      <c r="E308" s="317" t="s">
        <v>7081</v>
      </c>
      <c r="F308" s="303">
        <f t="shared" si="59"/>
        <v>45665</v>
      </c>
      <c r="G308" s="302" t="str">
        <f t="shared" si="64"/>
        <v>B</v>
      </c>
      <c r="H308" s="977" t="str">
        <f t="shared" si="61"/>
        <v>MR.DER-0890_25-SP 097-D-Entrega Final-C01</v>
      </c>
      <c r="I308" s="312" t="str">
        <f t="shared" si="65"/>
        <v>ND</v>
      </c>
      <c r="J308" s="312" t="str">
        <f t="shared" si="66"/>
        <v>ND</v>
      </c>
      <c r="K308" s="300" t="s">
        <v>3730</v>
      </c>
      <c r="L308" s="333">
        <v>44950</v>
      </c>
      <c r="M308" s="356" t="s">
        <v>7099</v>
      </c>
      <c r="N308" s="301" t="s">
        <v>5537</v>
      </c>
      <c r="O308" s="333">
        <v>45322</v>
      </c>
      <c r="P308" s="301" t="s">
        <v>3777</v>
      </c>
      <c r="Q308" s="300" t="s">
        <v>3748</v>
      </c>
      <c r="R308" s="333">
        <v>45329</v>
      </c>
      <c r="S308" s="356" t="s">
        <v>7100</v>
      </c>
      <c r="T308" s="301" t="s">
        <v>6098</v>
      </c>
      <c r="U308" s="333">
        <v>45345</v>
      </c>
      <c r="V308" s="301" t="s">
        <v>3777</v>
      </c>
      <c r="W308" s="300" t="s">
        <v>5626</v>
      </c>
      <c r="X308" s="333">
        <v>45358</v>
      </c>
      <c r="Y308" s="356" t="s">
        <v>7101</v>
      </c>
      <c r="Z308" s="301" t="s">
        <v>5537</v>
      </c>
      <c r="AA308" s="333">
        <v>45372</v>
      </c>
      <c r="AB308" s="301" t="s">
        <v>3777</v>
      </c>
      <c r="AC308" s="300" t="s">
        <v>5811</v>
      </c>
      <c r="AD308" s="333">
        <v>45385</v>
      </c>
      <c r="AE308" s="356" t="s">
        <v>7484</v>
      </c>
      <c r="AF308" s="301"/>
      <c r="AG308" s="301"/>
      <c r="AH308" s="301" t="s">
        <v>3777</v>
      </c>
      <c r="AI308" s="300" t="s">
        <v>5811</v>
      </c>
      <c r="AJ308" s="333">
        <v>45665</v>
      </c>
      <c r="AK308" s="270" t="s">
        <v>8880</v>
      </c>
      <c r="AL308" s="301"/>
      <c r="AM308" s="301"/>
      <c r="AN308" s="301"/>
      <c r="AO308" s="301"/>
      <c r="AP308" s="301"/>
      <c r="AQ308" s="301"/>
      <c r="AR308" s="301"/>
      <c r="AS308" s="301"/>
      <c r="AT308" s="301"/>
      <c r="AU308" s="301"/>
      <c r="AV308" s="301"/>
      <c r="AW308" s="301"/>
      <c r="AX308" s="301"/>
      <c r="AY308" s="301"/>
      <c r="AZ308" s="301"/>
    </row>
    <row r="309" spans="1:55" s="110" customFormat="1" ht="15" x14ac:dyDescent="0.25">
      <c r="A309" s="310" t="s">
        <v>8263</v>
      </c>
      <c r="B309" s="310">
        <f t="shared" si="58"/>
        <v>1</v>
      </c>
      <c r="C309" s="310" t="str">
        <f t="shared" si="57"/>
        <v/>
      </c>
      <c r="D309" s="360" t="s">
        <v>7097</v>
      </c>
      <c r="E309" s="317" t="s">
        <v>7082</v>
      </c>
      <c r="F309" s="303">
        <f t="shared" si="59"/>
        <v>45665</v>
      </c>
      <c r="G309" s="302" t="str">
        <f t="shared" si="64"/>
        <v>B</v>
      </c>
      <c r="H309" s="977" t="str">
        <f t="shared" si="61"/>
        <v>MR.DER-0890_25-SP 097-D-Entrega Final-C01</v>
      </c>
      <c r="I309" s="312" t="str">
        <f t="shared" si="65"/>
        <v>ND</v>
      </c>
      <c r="J309" s="312" t="str">
        <f t="shared" si="66"/>
        <v>ND</v>
      </c>
      <c r="K309" s="300" t="s">
        <v>3730</v>
      </c>
      <c r="L309" s="333">
        <v>44950</v>
      </c>
      <c r="M309" s="356" t="s">
        <v>7099</v>
      </c>
      <c r="N309" s="301" t="s">
        <v>5537</v>
      </c>
      <c r="O309" s="333">
        <v>45322</v>
      </c>
      <c r="P309" s="301" t="s">
        <v>3777</v>
      </c>
      <c r="Q309" s="300" t="s">
        <v>3748</v>
      </c>
      <c r="R309" s="333">
        <v>45329</v>
      </c>
      <c r="S309" s="356" t="s">
        <v>7100</v>
      </c>
      <c r="T309" s="301" t="s">
        <v>6098</v>
      </c>
      <c r="U309" s="333">
        <v>45345</v>
      </c>
      <c r="V309" s="301" t="s">
        <v>3777</v>
      </c>
      <c r="W309" s="300" t="s">
        <v>5626</v>
      </c>
      <c r="X309" s="333">
        <v>45358</v>
      </c>
      <c r="Y309" s="356" t="s">
        <v>7101</v>
      </c>
      <c r="Z309" s="301" t="s">
        <v>5537</v>
      </c>
      <c r="AA309" s="333">
        <v>45372</v>
      </c>
      <c r="AB309" s="301" t="s">
        <v>3777</v>
      </c>
      <c r="AC309" s="300" t="s">
        <v>5811</v>
      </c>
      <c r="AD309" s="333">
        <v>45385</v>
      </c>
      <c r="AE309" s="356" t="s">
        <v>7484</v>
      </c>
      <c r="AF309" s="301"/>
      <c r="AG309" s="301"/>
      <c r="AH309" s="301" t="s">
        <v>3777</v>
      </c>
      <c r="AI309" s="300" t="s">
        <v>5811</v>
      </c>
      <c r="AJ309" s="333">
        <v>45665</v>
      </c>
      <c r="AK309" s="270" t="s">
        <v>8880</v>
      </c>
      <c r="AL309" s="301"/>
      <c r="AM309" s="301"/>
      <c r="AN309" s="301"/>
      <c r="AO309" s="301"/>
      <c r="AP309" s="301"/>
      <c r="AQ309" s="301"/>
      <c r="AR309" s="301"/>
      <c r="AS309" s="301"/>
      <c r="AT309" s="301"/>
      <c r="AU309" s="301"/>
      <c r="AV309" s="301"/>
      <c r="AW309" s="301"/>
      <c r="AX309" s="301"/>
      <c r="AY309" s="301"/>
      <c r="AZ309" s="301"/>
    </row>
    <row r="310" spans="1:55" s="110" customFormat="1" ht="15" x14ac:dyDescent="0.25">
      <c r="A310" s="310" t="s">
        <v>8263</v>
      </c>
      <c r="B310" s="310">
        <f t="shared" si="58"/>
        <v>1</v>
      </c>
      <c r="C310" s="310" t="str">
        <f t="shared" si="57"/>
        <v/>
      </c>
      <c r="D310" s="360" t="s">
        <v>7097</v>
      </c>
      <c r="E310" s="317" t="s">
        <v>7083</v>
      </c>
      <c r="F310" s="303">
        <f t="shared" si="59"/>
        <v>45665</v>
      </c>
      <c r="G310" s="302" t="str">
        <f t="shared" si="64"/>
        <v>B</v>
      </c>
      <c r="H310" s="977" t="str">
        <f t="shared" si="61"/>
        <v>MR.DER-0890_25-SP 097-D-Entrega Final-C01</v>
      </c>
      <c r="I310" s="312" t="str">
        <f t="shared" si="65"/>
        <v>ND</v>
      </c>
      <c r="J310" s="312" t="str">
        <f t="shared" si="66"/>
        <v>ND</v>
      </c>
      <c r="K310" s="300" t="s">
        <v>3730</v>
      </c>
      <c r="L310" s="333">
        <v>44950</v>
      </c>
      <c r="M310" s="356" t="s">
        <v>7099</v>
      </c>
      <c r="N310" s="301" t="s">
        <v>5537</v>
      </c>
      <c r="O310" s="333">
        <v>45322</v>
      </c>
      <c r="P310" s="301" t="s">
        <v>3777</v>
      </c>
      <c r="Q310" s="300" t="s">
        <v>3748</v>
      </c>
      <c r="R310" s="333">
        <v>45329</v>
      </c>
      <c r="S310" s="356" t="s">
        <v>7100</v>
      </c>
      <c r="T310" s="301" t="s">
        <v>6098</v>
      </c>
      <c r="U310" s="333">
        <v>45345</v>
      </c>
      <c r="V310" s="301" t="s">
        <v>3777</v>
      </c>
      <c r="W310" s="300" t="s">
        <v>5626</v>
      </c>
      <c r="X310" s="333">
        <v>45358</v>
      </c>
      <c r="Y310" s="356" t="s">
        <v>7101</v>
      </c>
      <c r="Z310" s="301" t="s">
        <v>5537</v>
      </c>
      <c r="AA310" s="333">
        <v>45372</v>
      </c>
      <c r="AB310" s="301" t="s">
        <v>3777</v>
      </c>
      <c r="AC310" s="300" t="s">
        <v>5811</v>
      </c>
      <c r="AD310" s="333">
        <v>45385</v>
      </c>
      <c r="AE310" s="356" t="s">
        <v>7484</v>
      </c>
      <c r="AF310" s="301"/>
      <c r="AG310" s="301"/>
      <c r="AH310" s="301" t="s">
        <v>3777</v>
      </c>
      <c r="AI310" s="300" t="s">
        <v>5811</v>
      </c>
      <c r="AJ310" s="333">
        <v>45665</v>
      </c>
      <c r="AK310" s="270" t="s">
        <v>8880</v>
      </c>
      <c r="AL310" s="301"/>
      <c r="AM310" s="301"/>
      <c r="AN310" s="301"/>
      <c r="AO310" s="301"/>
      <c r="AP310" s="301"/>
      <c r="AQ310" s="301"/>
      <c r="AR310" s="301"/>
      <c r="AS310" s="301"/>
      <c r="AT310" s="301"/>
      <c r="AU310" s="301"/>
      <c r="AV310" s="301"/>
      <c r="AW310" s="301"/>
      <c r="AX310" s="301"/>
      <c r="AY310" s="301"/>
      <c r="AZ310" s="301"/>
    </row>
    <row r="311" spans="1:55" s="110" customFormat="1" ht="15" x14ac:dyDescent="0.25">
      <c r="A311" s="310" t="s">
        <v>8263</v>
      </c>
      <c r="B311" s="310">
        <f t="shared" si="58"/>
        <v>1</v>
      </c>
      <c r="C311" s="310" t="str">
        <f t="shared" si="57"/>
        <v/>
      </c>
      <c r="D311" s="360" t="s">
        <v>7097</v>
      </c>
      <c r="E311" s="317" t="s">
        <v>7084</v>
      </c>
      <c r="F311" s="303">
        <f t="shared" si="59"/>
        <v>45665</v>
      </c>
      <c r="G311" s="302" t="str">
        <f t="shared" si="64"/>
        <v>B</v>
      </c>
      <c r="H311" s="977" t="str">
        <f t="shared" si="61"/>
        <v>MR.DER-0890_25-SP 097-D-Entrega Final-C01</v>
      </c>
      <c r="I311" s="312" t="str">
        <f t="shared" si="65"/>
        <v>ND</v>
      </c>
      <c r="J311" s="312" t="str">
        <f t="shared" si="66"/>
        <v>ND</v>
      </c>
      <c r="K311" s="300" t="s">
        <v>3730</v>
      </c>
      <c r="L311" s="333">
        <v>44950</v>
      </c>
      <c r="M311" s="356" t="s">
        <v>7099</v>
      </c>
      <c r="N311" s="301" t="s">
        <v>5537</v>
      </c>
      <c r="O311" s="333">
        <v>45322</v>
      </c>
      <c r="P311" s="301" t="s">
        <v>3777</v>
      </c>
      <c r="Q311" s="300" t="s">
        <v>3748</v>
      </c>
      <c r="R311" s="333">
        <v>45329</v>
      </c>
      <c r="S311" s="356" t="s">
        <v>7100</v>
      </c>
      <c r="T311" s="301" t="s">
        <v>6098</v>
      </c>
      <c r="U311" s="333">
        <v>45345</v>
      </c>
      <c r="V311" s="301" t="s">
        <v>3777</v>
      </c>
      <c r="W311" s="300" t="s">
        <v>5626</v>
      </c>
      <c r="X311" s="333">
        <v>45358</v>
      </c>
      <c r="Y311" s="356" t="s">
        <v>7101</v>
      </c>
      <c r="Z311" s="301" t="s">
        <v>5537</v>
      </c>
      <c r="AA311" s="333">
        <v>45372</v>
      </c>
      <c r="AB311" s="301" t="s">
        <v>3777</v>
      </c>
      <c r="AC311" s="300" t="s">
        <v>5811</v>
      </c>
      <c r="AD311" s="333">
        <v>45385</v>
      </c>
      <c r="AE311" s="356" t="s">
        <v>7484</v>
      </c>
      <c r="AF311" s="301"/>
      <c r="AG311" s="301"/>
      <c r="AH311" s="301" t="s">
        <v>3777</v>
      </c>
      <c r="AI311" s="300" t="s">
        <v>5811</v>
      </c>
      <c r="AJ311" s="333">
        <v>45665</v>
      </c>
      <c r="AK311" s="270" t="s">
        <v>8880</v>
      </c>
      <c r="AL311" s="301"/>
      <c r="AM311" s="301"/>
      <c r="AN311" s="301"/>
      <c r="AO311" s="301"/>
      <c r="AP311" s="301"/>
      <c r="AQ311" s="301"/>
      <c r="AR311" s="301"/>
      <c r="AS311" s="301"/>
      <c r="AT311" s="301"/>
      <c r="AU311" s="301"/>
      <c r="AV311" s="301"/>
      <c r="AW311" s="301"/>
      <c r="AX311" s="301"/>
      <c r="AY311" s="301"/>
      <c r="AZ311" s="301"/>
    </row>
    <row r="312" spans="1:55" s="110" customFormat="1" ht="15" x14ac:dyDescent="0.25">
      <c r="A312" s="310" t="s">
        <v>8263</v>
      </c>
      <c r="B312" s="310">
        <f t="shared" si="58"/>
        <v>1</v>
      </c>
      <c r="C312" s="310" t="str">
        <f t="shared" si="57"/>
        <v/>
      </c>
      <c r="D312" s="360" t="s">
        <v>7097</v>
      </c>
      <c r="E312" s="317" t="s">
        <v>7085</v>
      </c>
      <c r="F312" s="303">
        <f t="shared" si="59"/>
        <v>45665</v>
      </c>
      <c r="G312" s="302" t="str">
        <f t="shared" si="64"/>
        <v>B</v>
      </c>
      <c r="H312" s="977" t="str">
        <f t="shared" si="61"/>
        <v>MR.DER-0890_25-SP 097-D-Entrega Final-C01</v>
      </c>
      <c r="I312" s="312" t="str">
        <f t="shared" si="65"/>
        <v>ND</v>
      </c>
      <c r="J312" s="312" t="str">
        <f t="shared" si="66"/>
        <v>ND</v>
      </c>
      <c r="K312" s="300" t="s">
        <v>3730</v>
      </c>
      <c r="L312" s="333">
        <v>44950</v>
      </c>
      <c r="M312" s="356" t="s">
        <v>7099</v>
      </c>
      <c r="N312" s="301" t="s">
        <v>5537</v>
      </c>
      <c r="O312" s="333">
        <v>45322</v>
      </c>
      <c r="P312" s="301" t="s">
        <v>3777</v>
      </c>
      <c r="Q312" s="300" t="s">
        <v>3748</v>
      </c>
      <c r="R312" s="333">
        <v>45329</v>
      </c>
      <c r="S312" s="356" t="s">
        <v>7100</v>
      </c>
      <c r="T312" s="301" t="s">
        <v>6098</v>
      </c>
      <c r="U312" s="333">
        <v>45345</v>
      </c>
      <c r="V312" s="301" t="s">
        <v>3777</v>
      </c>
      <c r="W312" s="300" t="s">
        <v>5626</v>
      </c>
      <c r="X312" s="333">
        <v>45358</v>
      </c>
      <c r="Y312" s="356" t="s">
        <v>7101</v>
      </c>
      <c r="Z312" s="301" t="s">
        <v>5537</v>
      </c>
      <c r="AA312" s="333">
        <v>45372</v>
      </c>
      <c r="AB312" s="301" t="s">
        <v>3777</v>
      </c>
      <c r="AC312" s="300" t="s">
        <v>5811</v>
      </c>
      <c r="AD312" s="333">
        <v>45385</v>
      </c>
      <c r="AE312" s="356" t="s">
        <v>7484</v>
      </c>
      <c r="AF312" s="301"/>
      <c r="AG312" s="301"/>
      <c r="AH312" s="301" t="s">
        <v>3777</v>
      </c>
      <c r="AI312" s="300" t="s">
        <v>5811</v>
      </c>
      <c r="AJ312" s="333">
        <v>45665</v>
      </c>
      <c r="AK312" s="270" t="s">
        <v>8880</v>
      </c>
      <c r="AL312" s="301"/>
      <c r="AM312" s="301"/>
      <c r="AN312" s="301"/>
      <c r="AO312" s="301"/>
      <c r="AP312" s="301"/>
      <c r="AQ312" s="301"/>
      <c r="AR312" s="301"/>
      <c r="AS312" s="301"/>
      <c r="AT312" s="301"/>
      <c r="AU312" s="301"/>
      <c r="AV312" s="301"/>
      <c r="AW312" s="301"/>
      <c r="AX312" s="301"/>
      <c r="AY312" s="301"/>
      <c r="AZ312" s="301"/>
    </row>
    <row r="313" spans="1:55" s="110" customFormat="1" ht="15" x14ac:dyDescent="0.25">
      <c r="A313" s="310" t="s">
        <v>8263</v>
      </c>
      <c r="B313" s="310">
        <f t="shared" si="58"/>
        <v>1</v>
      </c>
      <c r="C313" s="310" t="str">
        <f t="shared" si="57"/>
        <v/>
      </c>
      <c r="D313" s="360" t="s">
        <v>7097</v>
      </c>
      <c r="E313" s="317" t="s">
        <v>7086</v>
      </c>
      <c r="F313" s="303">
        <f t="shared" si="59"/>
        <v>45665</v>
      </c>
      <c r="G313" s="302" t="str">
        <f t="shared" si="64"/>
        <v>B</v>
      </c>
      <c r="H313" s="977" t="str">
        <f t="shared" si="61"/>
        <v>MR.DER-0890_25-SP 097-D-Entrega Final-C01</v>
      </c>
      <c r="I313" s="312" t="str">
        <f t="shared" si="65"/>
        <v>ND</v>
      </c>
      <c r="J313" s="312" t="str">
        <f t="shared" si="66"/>
        <v>ND</v>
      </c>
      <c r="K313" s="300" t="s">
        <v>3730</v>
      </c>
      <c r="L313" s="333">
        <v>44950</v>
      </c>
      <c r="M313" s="356" t="s">
        <v>7099</v>
      </c>
      <c r="N313" s="301" t="s">
        <v>5537</v>
      </c>
      <c r="O313" s="333">
        <v>45322</v>
      </c>
      <c r="P313" s="301" t="s">
        <v>3777</v>
      </c>
      <c r="Q313" s="300" t="s">
        <v>3748</v>
      </c>
      <c r="R313" s="333">
        <v>45329</v>
      </c>
      <c r="S313" s="356" t="s">
        <v>7100</v>
      </c>
      <c r="T313" s="301" t="s">
        <v>6098</v>
      </c>
      <c r="U313" s="333">
        <v>45345</v>
      </c>
      <c r="V313" s="301" t="s">
        <v>3777</v>
      </c>
      <c r="W313" s="300" t="s">
        <v>5626</v>
      </c>
      <c r="X313" s="333">
        <v>45358</v>
      </c>
      <c r="Y313" s="356" t="s">
        <v>7101</v>
      </c>
      <c r="Z313" s="301" t="s">
        <v>5537</v>
      </c>
      <c r="AA313" s="333">
        <v>45372</v>
      </c>
      <c r="AB313" s="301" t="s">
        <v>3777</v>
      </c>
      <c r="AC313" s="300" t="s">
        <v>5811</v>
      </c>
      <c r="AD313" s="333">
        <v>45385</v>
      </c>
      <c r="AE313" s="356" t="s">
        <v>7484</v>
      </c>
      <c r="AF313" s="301"/>
      <c r="AG313" s="301"/>
      <c r="AH313" s="301" t="s">
        <v>3777</v>
      </c>
      <c r="AI313" s="300" t="s">
        <v>5811</v>
      </c>
      <c r="AJ313" s="333">
        <v>45665</v>
      </c>
      <c r="AK313" s="270" t="s">
        <v>8880</v>
      </c>
      <c r="AL313" s="301"/>
      <c r="AM313" s="301"/>
      <c r="AN313" s="301"/>
      <c r="AO313" s="301"/>
      <c r="AP313" s="301"/>
      <c r="AQ313" s="301"/>
      <c r="AR313" s="301"/>
      <c r="AS313" s="301"/>
      <c r="AT313" s="301"/>
      <c r="AU313" s="301"/>
      <c r="AV313" s="301"/>
      <c r="AW313" s="301"/>
      <c r="AX313" s="301"/>
      <c r="AY313" s="301"/>
      <c r="AZ313" s="301"/>
    </row>
    <row r="314" spans="1:55" s="110" customFormat="1" ht="15" x14ac:dyDescent="0.25">
      <c r="A314" s="310" t="s">
        <v>8263</v>
      </c>
      <c r="B314" s="310">
        <f t="shared" si="58"/>
        <v>1</v>
      </c>
      <c r="C314" s="310" t="str">
        <f t="shared" si="57"/>
        <v/>
      </c>
      <c r="D314" s="360" t="s">
        <v>7097</v>
      </c>
      <c r="E314" s="317" t="s">
        <v>7087</v>
      </c>
      <c r="F314" s="303">
        <f t="shared" si="59"/>
        <v>45665</v>
      </c>
      <c r="G314" s="302" t="str">
        <f t="shared" si="64"/>
        <v>B</v>
      </c>
      <c r="H314" s="977" t="str">
        <f t="shared" si="61"/>
        <v>MR.DER-0890_25-SP 097-D-Entrega Final-C01</v>
      </c>
      <c r="I314" s="312" t="str">
        <f t="shared" si="65"/>
        <v>ND</v>
      </c>
      <c r="J314" s="312" t="str">
        <f t="shared" si="66"/>
        <v>ND</v>
      </c>
      <c r="K314" s="300" t="s">
        <v>3730</v>
      </c>
      <c r="L314" s="333">
        <v>44950</v>
      </c>
      <c r="M314" s="356" t="s">
        <v>7099</v>
      </c>
      <c r="N314" s="301" t="s">
        <v>5537</v>
      </c>
      <c r="O314" s="333">
        <v>45322</v>
      </c>
      <c r="P314" s="301" t="s">
        <v>3777</v>
      </c>
      <c r="Q314" s="300" t="s">
        <v>3748</v>
      </c>
      <c r="R314" s="333">
        <v>45329</v>
      </c>
      <c r="S314" s="356" t="s">
        <v>7100</v>
      </c>
      <c r="T314" s="301" t="s">
        <v>6098</v>
      </c>
      <c r="U314" s="333">
        <v>45345</v>
      </c>
      <c r="V314" s="301" t="s">
        <v>3777</v>
      </c>
      <c r="W314" s="300" t="s">
        <v>5626</v>
      </c>
      <c r="X314" s="333">
        <v>45358</v>
      </c>
      <c r="Y314" s="356" t="s">
        <v>7101</v>
      </c>
      <c r="Z314" s="301" t="s">
        <v>5537</v>
      </c>
      <c r="AA314" s="333">
        <v>45372</v>
      </c>
      <c r="AB314" s="301" t="s">
        <v>3777</v>
      </c>
      <c r="AC314" s="300" t="s">
        <v>5811</v>
      </c>
      <c r="AD314" s="333">
        <v>45385</v>
      </c>
      <c r="AE314" s="356" t="s">
        <v>7484</v>
      </c>
      <c r="AF314" s="301"/>
      <c r="AG314" s="301"/>
      <c r="AH314" s="301" t="s">
        <v>3777</v>
      </c>
      <c r="AI314" s="300" t="s">
        <v>5811</v>
      </c>
      <c r="AJ314" s="333">
        <v>45665</v>
      </c>
      <c r="AK314" s="270" t="s">
        <v>8880</v>
      </c>
      <c r="AL314" s="301"/>
      <c r="AM314" s="301"/>
      <c r="AN314" s="301"/>
      <c r="AO314" s="301"/>
      <c r="AP314" s="301"/>
      <c r="AQ314" s="301"/>
      <c r="AR314" s="301"/>
      <c r="AS314" s="301"/>
      <c r="AT314" s="301"/>
      <c r="AU314" s="301"/>
      <c r="AV314" s="301"/>
      <c r="AW314" s="301"/>
      <c r="AX314" s="301"/>
      <c r="AY314" s="301"/>
      <c r="AZ314" s="301"/>
    </row>
    <row r="315" spans="1:55" s="110" customFormat="1" ht="15" x14ac:dyDescent="0.25">
      <c r="A315" s="310" t="s">
        <v>8263</v>
      </c>
      <c r="B315" s="310">
        <f t="shared" si="58"/>
        <v>1</v>
      </c>
      <c r="C315" s="310" t="str">
        <f t="shared" si="57"/>
        <v/>
      </c>
      <c r="D315" s="360" t="s">
        <v>7097</v>
      </c>
      <c r="E315" s="317" t="s">
        <v>7088</v>
      </c>
      <c r="F315" s="303">
        <f t="shared" si="59"/>
        <v>45665</v>
      </c>
      <c r="G315" s="302" t="str">
        <f t="shared" si="64"/>
        <v>B</v>
      </c>
      <c r="H315" s="977" t="str">
        <f t="shared" si="61"/>
        <v>MR.DER-0890_25-SP 097-D-Entrega Final-C01</v>
      </c>
      <c r="I315" s="312" t="str">
        <f t="shared" si="65"/>
        <v>ND</v>
      </c>
      <c r="J315" s="312" t="str">
        <f t="shared" si="66"/>
        <v>ND</v>
      </c>
      <c r="K315" s="300" t="s">
        <v>3730</v>
      </c>
      <c r="L315" s="333">
        <v>44950</v>
      </c>
      <c r="M315" s="356" t="s">
        <v>7099</v>
      </c>
      <c r="N315" s="301" t="s">
        <v>5537</v>
      </c>
      <c r="O315" s="333">
        <v>45322</v>
      </c>
      <c r="P315" s="301" t="s">
        <v>3777</v>
      </c>
      <c r="Q315" s="300" t="s">
        <v>3748</v>
      </c>
      <c r="R315" s="333">
        <v>45329</v>
      </c>
      <c r="S315" s="356" t="s">
        <v>7100</v>
      </c>
      <c r="T315" s="301" t="s">
        <v>6098</v>
      </c>
      <c r="U315" s="333">
        <v>45345</v>
      </c>
      <c r="V315" s="301" t="s">
        <v>3777</v>
      </c>
      <c r="W315" s="300" t="s">
        <v>5626</v>
      </c>
      <c r="X315" s="333">
        <v>45358</v>
      </c>
      <c r="Y315" s="356" t="s">
        <v>7101</v>
      </c>
      <c r="Z315" s="301" t="s">
        <v>5537</v>
      </c>
      <c r="AA315" s="333">
        <v>45372</v>
      </c>
      <c r="AB315" s="301" t="s">
        <v>3777</v>
      </c>
      <c r="AC315" s="300" t="s">
        <v>5811</v>
      </c>
      <c r="AD315" s="333">
        <v>45385</v>
      </c>
      <c r="AE315" s="356" t="s">
        <v>7484</v>
      </c>
      <c r="AF315" s="301"/>
      <c r="AG315" s="301"/>
      <c r="AH315" s="301" t="s">
        <v>3777</v>
      </c>
      <c r="AI315" s="300" t="s">
        <v>5811</v>
      </c>
      <c r="AJ315" s="333">
        <v>45665</v>
      </c>
      <c r="AK315" s="270" t="s">
        <v>8880</v>
      </c>
      <c r="AL315" s="301"/>
      <c r="AM315" s="301"/>
      <c r="AN315" s="301"/>
      <c r="AO315" s="301"/>
      <c r="AP315" s="301"/>
      <c r="AQ315" s="301"/>
      <c r="AR315" s="301"/>
      <c r="AS315" s="301"/>
      <c r="AT315" s="301"/>
      <c r="AU315" s="301"/>
      <c r="AV315" s="301"/>
      <c r="AW315" s="301"/>
      <c r="AX315" s="301"/>
      <c r="AY315" s="301"/>
      <c r="AZ315" s="301"/>
    </row>
    <row r="316" spans="1:55" s="110" customFormat="1" ht="15" x14ac:dyDescent="0.25">
      <c r="A316" s="310" t="s">
        <v>8263</v>
      </c>
      <c r="B316" s="310">
        <f t="shared" si="58"/>
        <v>1</v>
      </c>
      <c r="C316" s="310" t="str">
        <f t="shared" si="57"/>
        <v/>
      </c>
      <c r="D316" s="360" t="s">
        <v>7097</v>
      </c>
      <c r="E316" s="317" t="s">
        <v>7089</v>
      </c>
      <c r="F316" s="303">
        <f t="shared" si="59"/>
        <v>45665</v>
      </c>
      <c r="G316" s="302" t="str">
        <f t="shared" si="64"/>
        <v>B</v>
      </c>
      <c r="H316" s="977" t="str">
        <f t="shared" si="61"/>
        <v>MR.DER-0890_25-SP 097-D-Entrega Final-C01</v>
      </c>
      <c r="I316" s="312" t="str">
        <f t="shared" si="65"/>
        <v>ND</v>
      </c>
      <c r="J316" s="312" t="str">
        <f t="shared" si="66"/>
        <v>ND</v>
      </c>
      <c r="K316" s="300" t="s">
        <v>3730</v>
      </c>
      <c r="L316" s="333">
        <v>44950</v>
      </c>
      <c r="M316" s="356" t="s">
        <v>7099</v>
      </c>
      <c r="N316" s="301" t="s">
        <v>5537</v>
      </c>
      <c r="O316" s="333">
        <v>45322</v>
      </c>
      <c r="P316" s="301" t="s">
        <v>3777</v>
      </c>
      <c r="Q316" s="300" t="s">
        <v>3748</v>
      </c>
      <c r="R316" s="333">
        <v>45329</v>
      </c>
      <c r="S316" s="356" t="s">
        <v>7100</v>
      </c>
      <c r="T316" s="301" t="s">
        <v>6098</v>
      </c>
      <c r="U316" s="333">
        <v>45345</v>
      </c>
      <c r="V316" s="301" t="s">
        <v>3777</v>
      </c>
      <c r="W316" s="300" t="s">
        <v>5626</v>
      </c>
      <c r="X316" s="333">
        <v>45358</v>
      </c>
      <c r="Y316" s="356" t="s">
        <v>7101</v>
      </c>
      <c r="Z316" s="301" t="s">
        <v>5537</v>
      </c>
      <c r="AA316" s="333">
        <v>45372</v>
      </c>
      <c r="AB316" s="301" t="s">
        <v>3777</v>
      </c>
      <c r="AC316" s="300" t="s">
        <v>5811</v>
      </c>
      <c r="AD316" s="333">
        <v>45385</v>
      </c>
      <c r="AE316" s="356" t="s">
        <v>7484</v>
      </c>
      <c r="AF316" s="301"/>
      <c r="AG316" s="301"/>
      <c r="AH316" s="301" t="s">
        <v>3777</v>
      </c>
      <c r="AI316" s="300" t="s">
        <v>5811</v>
      </c>
      <c r="AJ316" s="333">
        <v>45665</v>
      </c>
      <c r="AK316" s="270" t="s">
        <v>8880</v>
      </c>
      <c r="AL316" s="301"/>
      <c r="AM316" s="301"/>
      <c r="AN316" s="301"/>
      <c r="AO316" s="301"/>
      <c r="AP316" s="301"/>
      <c r="AQ316" s="301"/>
      <c r="AR316" s="301"/>
      <c r="AS316" s="301"/>
      <c r="AT316" s="301"/>
      <c r="AU316" s="301"/>
      <c r="AV316" s="301"/>
      <c r="AW316" s="301"/>
      <c r="AX316" s="301"/>
      <c r="AY316" s="301"/>
      <c r="AZ316" s="301"/>
    </row>
    <row r="317" spans="1:55" s="110" customFormat="1" ht="15" x14ac:dyDescent="0.25">
      <c r="A317" s="310" t="s">
        <v>8263</v>
      </c>
      <c r="B317" s="310">
        <f t="shared" si="58"/>
        <v>1</v>
      </c>
      <c r="C317" s="310" t="str">
        <f t="shared" si="57"/>
        <v/>
      </c>
      <c r="D317" s="360" t="s">
        <v>7097</v>
      </c>
      <c r="E317" s="317" t="s">
        <v>7090</v>
      </c>
      <c r="F317" s="303">
        <f t="shared" si="59"/>
        <v>45665</v>
      </c>
      <c r="G317" s="302" t="str">
        <f t="shared" si="64"/>
        <v>B</v>
      </c>
      <c r="H317" s="977" t="str">
        <f t="shared" si="61"/>
        <v>MR.DER-0890_25-SP 097-D-Entrega Final-C01</v>
      </c>
      <c r="I317" s="312" t="str">
        <f t="shared" si="65"/>
        <v>ND</v>
      </c>
      <c r="J317" s="312" t="str">
        <f t="shared" si="66"/>
        <v>ND</v>
      </c>
      <c r="K317" s="300" t="s">
        <v>3730</v>
      </c>
      <c r="L317" s="333">
        <v>44950</v>
      </c>
      <c r="M317" s="356" t="s">
        <v>7099</v>
      </c>
      <c r="N317" s="301" t="s">
        <v>5537</v>
      </c>
      <c r="O317" s="333">
        <v>45322</v>
      </c>
      <c r="P317" s="301" t="s">
        <v>3777</v>
      </c>
      <c r="Q317" s="300" t="s">
        <v>3748</v>
      </c>
      <c r="R317" s="333">
        <v>45329</v>
      </c>
      <c r="S317" s="356" t="s">
        <v>7100</v>
      </c>
      <c r="T317" s="301" t="s">
        <v>6098</v>
      </c>
      <c r="U317" s="333">
        <v>45345</v>
      </c>
      <c r="V317" s="301" t="s">
        <v>3777</v>
      </c>
      <c r="W317" s="300" t="s">
        <v>5626</v>
      </c>
      <c r="X317" s="333">
        <v>45358</v>
      </c>
      <c r="Y317" s="356" t="s">
        <v>7101</v>
      </c>
      <c r="Z317" s="301" t="s">
        <v>5537</v>
      </c>
      <c r="AA317" s="333">
        <v>45372</v>
      </c>
      <c r="AB317" s="301" t="s">
        <v>3777</v>
      </c>
      <c r="AC317" s="300" t="s">
        <v>5811</v>
      </c>
      <c r="AD317" s="333">
        <v>45385</v>
      </c>
      <c r="AE317" s="356" t="s">
        <v>7484</v>
      </c>
      <c r="AF317" s="301"/>
      <c r="AG317" s="301"/>
      <c r="AH317" s="301" t="s">
        <v>3777</v>
      </c>
      <c r="AI317" s="300" t="s">
        <v>5811</v>
      </c>
      <c r="AJ317" s="333">
        <v>45665</v>
      </c>
      <c r="AK317" s="270" t="s">
        <v>8880</v>
      </c>
      <c r="AL317" s="301"/>
      <c r="AM317" s="301"/>
      <c r="AN317" s="301"/>
      <c r="AO317" s="301"/>
      <c r="AP317" s="301"/>
      <c r="AQ317" s="301"/>
      <c r="AR317" s="301"/>
      <c r="AS317" s="301"/>
      <c r="AT317" s="301"/>
      <c r="AU317" s="301"/>
      <c r="AV317" s="301"/>
      <c r="AW317" s="301"/>
      <c r="AX317" s="301"/>
      <c r="AY317" s="301"/>
      <c r="AZ317" s="301"/>
    </row>
    <row r="318" spans="1:55" s="1108" customFormat="1" ht="15" x14ac:dyDescent="0.25">
      <c r="A318" s="1091" t="s">
        <v>8263</v>
      </c>
      <c r="B318" s="1091">
        <f t="shared" si="58"/>
        <v>1</v>
      </c>
      <c r="C318" s="1091" t="str">
        <f t="shared" si="57"/>
        <v/>
      </c>
      <c r="D318" s="1101" t="s">
        <v>7097</v>
      </c>
      <c r="E318" s="1102" t="s">
        <v>7091</v>
      </c>
      <c r="F318" s="1094">
        <f>IF(L318&lt;&gt;0,MAX(L318,R318,X318,AD318,AJ318,AP318,AV318,BB318),"NE")</f>
        <v>45925</v>
      </c>
      <c r="G318" s="1095" t="str">
        <f t="shared" si="64"/>
        <v>C</v>
      </c>
      <c r="H318" s="1110" t="str">
        <f t="shared" si="61"/>
        <v>MR_DER-1232_25</v>
      </c>
      <c r="I318" s="1096" t="str">
        <f t="shared" si="65"/>
        <v>ND</v>
      </c>
      <c r="J318" s="1096" t="str">
        <f t="shared" si="66"/>
        <v>ND</v>
      </c>
      <c r="K318" s="1103" t="s">
        <v>3730</v>
      </c>
      <c r="L318" s="1104">
        <v>44950</v>
      </c>
      <c r="M318" s="1105" t="s">
        <v>7099</v>
      </c>
      <c r="N318" s="1106" t="s">
        <v>5537</v>
      </c>
      <c r="O318" s="1104">
        <v>45322</v>
      </c>
      <c r="P318" s="1106" t="s">
        <v>3777</v>
      </c>
      <c r="Q318" s="1103" t="s">
        <v>3748</v>
      </c>
      <c r="R318" s="1104">
        <v>45329</v>
      </c>
      <c r="S318" s="1105" t="s">
        <v>7100</v>
      </c>
      <c r="T318" s="1106" t="s">
        <v>6098</v>
      </c>
      <c r="U318" s="1104">
        <v>45345</v>
      </c>
      <c r="V318" s="1106" t="s">
        <v>3777</v>
      </c>
      <c r="W318" s="1103" t="s">
        <v>5626</v>
      </c>
      <c r="X318" s="1104">
        <v>45358</v>
      </c>
      <c r="Y318" s="1105" t="s">
        <v>7101</v>
      </c>
      <c r="Z318" s="1106" t="s">
        <v>5537</v>
      </c>
      <c r="AA318" s="1104">
        <v>45372</v>
      </c>
      <c r="AB318" s="1106" t="s">
        <v>3777</v>
      </c>
      <c r="AC318" s="1103" t="s">
        <v>5811</v>
      </c>
      <c r="AD318" s="1104">
        <v>45385</v>
      </c>
      <c r="AE318" s="1105" t="s">
        <v>7484</v>
      </c>
      <c r="AF318" s="1106"/>
      <c r="AG318" s="1106"/>
      <c r="AH318" s="1106" t="s">
        <v>3777</v>
      </c>
      <c r="AI318" s="1103" t="s">
        <v>5811</v>
      </c>
      <c r="AJ318" s="1104">
        <v>45665</v>
      </c>
      <c r="AK318" s="1107" t="s">
        <v>8880</v>
      </c>
      <c r="AL318" s="1106"/>
      <c r="AM318" s="1106"/>
      <c r="AN318" s="1106"/>
      <c r="AO318" s="1106" t="s">
        <v>6393</v>
      </c>
      <c r="AP318" s="1104">
        <v>45797</v>
      </c>
      <c r="AQ318" s="974" t="s">
        <v>9288</v>
      </c>
      <c r="AR318" s="1106" t="s">
        <v>5539</v>
      </c>
      <c r="AS318" s="1104">
        <v>45804</v>
      </c>
      <c r="AT318" s="1106"/>
      <c r="AU318" s="1106" t="s">
        <v>6649</v>
      </c>
      <c r="AV318" s="1104">
        <v>45805</v>
      </c>
      <c r="AW318" s="974" t="s">
        <v>9424</v>
      </c>
      <c r="AX318" s="1106"/>
      <c r="AY318" s="1106"/>
      <c r="AZ318" s="1106"/>
      <c r="BA318" s="1108" t="s">
        <v>6649</v>
      </c>
      <c r="BB318" s="1109">
        <v>45925</v>
      </c>
      <c r="BC318" s="974" t="s">
        <v>10399</v>
      </c>
    </row>
    <row r="319" spans="1:55" s="1108" customFormat="1" ht="15" x14ac:dyDescent="0.25">
      <c r="A319" s="1091" t="s">
        <v>8263</v>
      </c>
      <c r="B319" s="1091">
        <f t="shared" si="58"/>
        <v>1</v>
      </c>
      <c r="C319" s="1091" t="str">
        <f t="shared" si="57"/>
        <v/>
      </c>
      <c r="D319" s="1101" t="s">
        <v>7097</v>
      </c>
      <c r="E319" s="1102" t="s">
        <v>7092</v>
      </c>
      <c r="F319" s="1094">
        <f t="shared" si="59"/>
        <v>45665</v>
      </c>
      <c r="G319" s="1095" t="str">
        <f t="shared" si="64"/>
        <v>B</v>
      </c>
      <c r="H319" s="1110" t="str">
        <f t="shared" si="61"/>
        <v>MR.DER-0890_25-SP 097-D-Entrega Final-C01</v>
      </c>
      <c r="I319" s="1096" t="str">
        <f t="shared" si="65"/>
        <v>ND</v>
      </c>
      <c r="J319" s="1096" t="str">
        <f t="shared" si="66"/>
        <v>ND</v>
      </c>
      <c r="K319" s="1103" t="s">
        <v>3730</v>
      </c>
      <c r="L319" s="1104">
        <v>44950</v>
      </c>
      <c r="M319" s="1105" t="s">
        <v>7099</v>
      </c>
      <c r="N319" s="1106" t="s">
        <v>5537</v>
      </c>
      <c r="O319" s="1104">
        <v>45322</v>
      </c>
      <c r="P319" s="1106" t="s">
        <v>3777</v>
      </c>
      <c r="Q319" s="1103" t="s">
        <v>3748</v>
      </c>
      <c r="R319" s="1104">
        <v>45329</v>
      </c>
      <c r="S319" s="1105" t="s">
        <v>7100</v>
      </c>
      <c r="T319" s="1106" t="s">
        <v>6098</v>
      </c>
      <c r="U319" s="1104">
        <v>45345</v>
      </c>
      <c r="V319" s="1106" t="s">
        <v>3777</v>
      </c>
      <c r="W319" s="1103" t="s">
        <v>5626</v>
      </c>
      <c r="X319" s="1104">
        <v>45358</v>
      </c>
      <c r="Y319" s="1105" t="s">
        <v>7101</v>
      </c>
      <c r="Z319" s="1106" t="s">
        <v>5537</v>
      </c>
      <c r="AA319" s="1104">
        <v>45372</v>
      </c>
      <c r="AB319" s="1106" t="s">
        <v>3777</v>
      </c>
      <c r="AC319" s="1103" t="s">
        <v>5811</v>
      </c>
      <c r="AD319" s="1104">
        <v>45385</v>
      </c>
      <c r="AE319" s="1105" t="s">
        <v>7484</v>
      </c>
      <c r="AF319" s="1106"/>
      <c r="AG319" s="1106"/>
      <c r="AH319" s="1106" t="s">
        <v>3777</v>
      </c>
      <c r="AI319" s="1103" t="s">
        <v>5811</v>
      </c>
      <c r="AJ319" s="1104">
        <v>45665</v>
      </c>
      <c r="AK319" s="1107" t="s">
        <v>8880</v>
      </c>
      <c r="AL319" s="1106"/>
      <c r="AM319" s="1106"/>
      <c r="AN319" s="1106"/>
      <c r="AO319" s="1106"/>
      <c r="AP319" s="1106"/>
      <c r="AQ319" s="1106"/>
      <c r="AR319" s="1106"/>
      <c r="AS319" s="1106"/>
      <c r="AT319" s="1106"/>
      <c r="AU319" s="1106"/>
      <c r="AV319" s="1106"/>
      <c r="AW319" s="1106"/>
      <c r="AX319" s="1106"/>
      <c r="AY319" s="1106"/>
      <c r="AZ319" s="1106"/>
    </row>
    <row r="320" spans="1:55" s="1108" customFormat="1" ht="15" x14ac:dyDescent="0.25">
      <c r="A320" s="1091" t="s">
        <v>8263</v>
      </c>
      <c r="B320" s="1091">
        <f t="shared" si="58"/>
        <v>1</v>
      </c>
      <c r="C320" s="1091" t="str">
        <f t="shared" si="57"/>
        <v/>
      </c>
      <c r="D320" s="1101" t="s">
        <v>7097</v>
      </c>
      <c r="E320" s="1102" t="s">
        <v>7093</v>
      </c>
      <c r="F320" s="1094">
        <f t="shared" si="59"/>
        <v>45665</v>
      </c>
      <c r="G320" s="1095" t="str">
        <f t="shared" si="64"/>
        <v>B</v>
      </c>
      <c r="H320" s="1110" t="str">
        <f t="shared" si="61"/>
        <v>MR.DER-0890_25-SP 097-D-Entrega Final-C01</v>
      </c>
      <c r="I320" s="1096" t="str">
        <f t="shared" si="65"/>
        <v>ND</v>
      </c>
      <c r="J320" s="1096" t="str">
        <f t="shared" si="66"/>
        <v>ND</v>
      </c>
      <c r="K320" s="1103" t="s">
        <v>3730</v>
      </c>
      <c r="L320" s="1104">
        <v>44950</v>
      </c>
      <c r="M320" s="1105" t="s">
        <v>7099</v>
      </c>
      <c r="N320" s="1106" t="s">
        <v>5537</v>
      </c>
      <c r="O320" s="1104">
        <v>45322</v>
      </c>
      <c r="P320" s="1106" t="s">
        <v>3777</v>
      </c>
      <c r="Q320" s="1103" t="s">
        <v>3748</v>
      </c>
      <c r="R320" s="1104">
        <v>45329</v>
      </c>
      <c r="S320" s="1105" t="s">
        <v>7100</v>
      </c>
      <c r="T320" s="1106" t="s">
        <v>6098</v>
      </c>
      <c r="U320" s="1104">
        <v>45345</v>
      </c>
      <c r="V320" s="1106" t="s">
        <v>3777</v>
      </c>
      <c r="W320" s="1103" t="s">
        <v>5626</v>
      </c>
      <c r="X320" s="1104">
        <v>45358</v>
      </c>
      <c r="Y320" s="1105" t="s">
        <v>7101</v>
      </c>
      <c r="Z320" s="1106" t="s">
        <v>5537</v>
      </c>
      <c r="AA320" s="1104">
        <v>45372</v>
      </c>
      <c r="AB320" s="1106" t="s">
        <v>3777</v>
      </c>
      <c r="AC320" s="1103" t="s">
        <v>5811</v>
      </c>
      <c r="AD320" s="1104">
        <v>45385</v>
      </c>
      <c r="AE320" s="1105" t="s">
        <v>7484</v>
      </c>
      <c r="AF320" s="1106"/>
      <c r="AG320" s="1106"/>
      <c r="AH320" s="1106" t="s">
        <v>3777</v>
      </c>
      <c r="AI320" s="1103" t="s">
        <v>5811</v>
      </c>
      <c r="AJ320" s="1104">
        <v>45665</v>
      </c>
      <c r="AK320" s="1107" t="s">
        <v>8880</v>
      </c>
      <c r="AL320" s="1106"/>
      <c r="AM320" s="1106"/>
      <c r="AN320" s="1106"/>
      <c r="AO320" s="1106"/>
      <c r="AP320" s="1106"/>
      <c r="AQ320" s="1106"/>
      <c r="AR320" s="1106"/>
      <c r="AS320" s="1106"/>
      <c r="AT320" s="1106"/>
      <c r="AU320" s="1106"/>
      <c r="AV320" s="1106"/>
      <c r="AW320" s="1106"/>
      <c r="AX320" s="1106"/>
      <c r="AY320" s="1106"/>
      <c r="AZ320" s="1106"/>
    </row>
    <row r="321" spans="1:55" s="1108" customFormat="1" ht="15" x14ac:dyDescent="0.25">
      <c r="A321" s="1091" t="s">
        <v>8263</v>
      </c>
      <c r="B321" s="1091">
        <f t="shared" si="58"/>
        <v>1</v>
      </c>
      <c r="C321" s="1091" t="str">
        <f t="shared" si="57"/>
        <v/>
      </c>
      <c r="D321" s="1101" t="s">
        <v>7097</v>
      </c>
      <c r="E321" s="1102" t="s">
        <v>7094</v>
      </c>
      <c r="F321" s="1094">
        <f t="shared" si="59"/>
        <v>45665</v>
      </c>
      <c r="G321" s="1095" t="str">
        <f t="shared" si="64"/>
        <v>B</v>
      </c>
      <c r="H321" s="1110" t="str">
        <f t="shared" si="61"/>
        <v>MR.DER-0890_25-SP 097-D-Entrega Final-C01</v>
      </c>
      <c r="I321" s="1096" t="str">
        <f t="shared" si="65"/>
        <v>ND</v>
      </c>
      <c r="J321" s="1096" t="str">
        <f t="shared" si="66"/>
        <v>ND</v>
      </c>
      <c r="K321" s="1103" t="s">
        <v>3730</v>
      </c>
      <c r="L321" s="1104">
        <v>44950</v>
      </c>
      <c r="M321" s="1105" t="s">
        <v>7099</v>
      </c>
      <c r="N321" s="1106" t="s">
        <v>5537</v>
      </c>
      <c r="O321" s="1104">
        <v>45322</v>
      </c>
      <c r="P321" s="1106" t="s">
        <v>3777</v>
      </c>
      <c r="Q321" s="1103" t="s">
        <v>3748</v>
      </c>
      <c r="R321" s="1104">
        <v>45329</v>
      </c>
      <c r="S321" s="1105" t="s">
        <v>7100</v>
      </c>
      <c r="T321" s="1106" t="s">
        <v>6098</v>
      </c>
      <c r="U321" s="1104">
        <v>45345</v>
      </c>
      <c r="V321" s="1106" t="s">
        <v>3777</v>
      </c>
      <c r="W321" s="1103" t="s">
        <v>5626</v>
      </c>
      <c r="X321" s="1104">
        <v>45358</v>
      </c>
      <c r="Y321" s="1105" t="s">
        <v>7101</v>
      </c>
      <c r="Z321" s="1106" t="s">
        <v>5537</v>
      </c>
      <c r="AA321" s="1104">
        <v>45372</v>
      </c>
      <c r="AB321" s="1106" t="s">
        <v>3777</v>
      </c>
      <c r="AC321" s="1103" t="s">
        <v>5811</v>
      </c>
      <c r="AD321" s="1104">
        <v>45385</v>
      </c>
      <c r="AE321" s="1105" t="s">
        <v>7484</v>
      </c>
      <c r="AF321" s="1106"/>
      <c r="AG321" s="1106"/>
      <c r="AH321" s="1106" t="s">
        <v>3777</v>
      </c>
      <c r="AI321" s="1103" t="s">
        <v>5811</v>
      </c>
      <c r="AJ321" s="1104">
        <v>45665</v>
      </c>
      <c r="AK321" s="1107" t="s">
        <v>8880</v>
      </c>
      <c r="AL321" s="1106"/>
      <c r="AM321" s="1106"/>
      <c r="AN321" s="1106"/>
      <c r="AO321" s="1106"/>
      <c r="AP321" s="1106"/>
      <c r="AQ321" s="1106"/>
      <c r="AR321" s="1106"/>
      <c r="AS321" s="1106"/>
      <c r="AT321" s="1106"/>
      <c r="AU321" s="1106"/>
      <c r="AV321" s="1106"/>
      <c r="AW321" s="1106"/>
      <c r="AX321" s="1106"/>
      <c r="AY321" s="1106"/>
      <c r="AZ321" s="1106"/>
    </row>
    <row r="322" spans="1:55" s="1108" customFormat="1" ht="15" x14ac:dyDescent="0.25">
      <c r="A322" s="1091" t="s">
        <v>8263</v>
      </c>
      <c r="B322" s="1091">
        <f t="shared" si="58"/>
        <v>1</v>
      </c>
      <c r="C322" s="1091" t="str">
        <f t="shared" si="57"/>
        <v/>
      </c>
      <c r="D322" s="1101" t="s">
        <v>7097</v>
      </c>
      <c r="E322" s="1102" t="s">
        <v>7095</v>
      </c>
      <c r="F322" s="1094">
        <f>IF(L322&lt;&gt;0,MAX(L322,R322,X322,AD322,AJ322,AP322,AV322,BB322),"NE")</f>
        <v>45925</v>
      </c>
      <c r="G322" s="1095" t="str">
        <f t="shared" si="64"/>
        <v>C</v>
      </c>
      <c r="H322" s="1110" t="str">
        <f t="shared" si="61"/>
        <v>MR_DER-1232_25</v>
      </c>
      <c r="I322" s="1096" t="str">
        <f t="shared" si="65"/>
        <v>ND</v>
      </c>
      <c r="J322" s="1096" t="str">
        <f t="shared" si="66"/>
        <v>ND</v>
      </c>
      <c r="K322" s="1103" t="s">
        <v>3730</v>
      </c>
      <c r="L322" s="1104">
        <v>44950</v>
      </c>
      <c r="M322" s="1105" t="s">
        <v>7099</v>
      </c>
      <c r="N322" s="1106" t="s">
        <v>5537</v>
      </c>
      <c r="O322" s="1104">
        <v>45322</v>
      </c>
      <c r="P322" s="1106" t="s">
        <v>3777</v>
      </c>
      <c r="Q322" s="1103" t="s">
        <v>3748</v>
      </c>
      <c r="R322" s="1104">
        <v>45329</v>
      </c>
      <c r="S322" s="1105" t="s">
        <v>7100</v>
      </c>
      <c r="T322" s="1106" t="s">
        <v>6098</v>
      </c>
      <c r="U322" s="1104">
        <v>45345</v>
      </c>
      <c r="V322" s="1106" t="s">
        <v>3777</v>
      </c>
      <c r="W322" s="1103" t="s">
        <v>5626</v>
      </c>
      <c r="X322" s="1104">
        <v>45358</v>
      </c>
      <c r="Y322" s="1105" t="s">
        <v>7101</v>
      </c>
      <c r="Z322" s="1106" t="s">
        <v>5537</v>
      </c>
      <c r="AA322" s="1104">
        <v>45372</v>
      </c>
      <c r="AB322" s="1106" t="s">
        <v>3777</v>
      </c>
      <c r="AC322" s="1103" t="s">
        <v>5811</v>
      </c>
      <c r="AD322" s="1104">
        <v>45385</v>
      </c>
      <c r="AE322" s="1105" t="s">
        <v>7484</v>
      </c>
      <c r="AF322" s="1106"/>
      <c r="AG322" s="1106"/>
      <c r="AH322" s="1106" t="s">
        <v>3777</v>
      </c>
      <c r="AI322" s="1103" t="s">
        <v>5811</v>
      </c>
      <c r="AJ322" s="1104">
        <v>45665</v>
      </c>
      <c r="AK322" s="1107" t="s">
        <v>8880</v>
      </c>
      <c r="AL322" s="1106"/>
      <c r="AM322" s="1106"/>
      <c r="AN322" s="1106"/>
      <c r="AO322" s="1106" t="s">
        <v>6393</v>
      </c>
      <c r="AP322" s="1104">
        <v>45797</v>
      </c>
      <c r="AQ322" s="974" t="s">
        <v>9288</v>
      </c>
      <c r="AR322" s="1106" t="s">
        <v>5539</v>
      </c>
      <c r="AS322" s="1104">
        <v>45804</v>
      </c>
      <c r="AT322" s="1106"/>
      <c r="AU322" s="1106" t="s">
        <v>6649</v>
      </c>
      <c r="AV322" s="1104">
        <v>45805</v>
      </c>
      <c r="AW322" s="974" t="s">
        <v>9424</v>
      </c>
      <c r="AX322" s="1106"/>
      <c r="AY322" s="1106"/>
      <c r="AZ322" s="1106"/>
      <c r="BA322" s="1108" t="s">
        <v>6649</v>
      </c>
      <c r="BB322" s="1109">
        <v>45925</v>
      </c>
      <c r="BC322" s="974" t="s">
        <v>10399</v>
      </c>
    </row>
    <row r="323" spans="1:55" s="110" customFormat="1" ht="15" x14ac:dyDescent="0.25">
      <c r="A323" s="310" t="s">
        <v>8263</v>
      </c>
      <c r="B323" s="310">
        <f t="shared" si="58"/>
        <v>1</v>
      </c>
      <c r="C323" s="310" t="str">
        <f t="shared" si="57"/>
        <v/>
      </c>
      <c r="D323" s="360" t="s">
        <v>7097</v>
      </c>
      <c r="E323" s="317" t="s">
        <v>7096</v>
      </c>
      <c r="F323" s="303">
        <f t="shared" si="59"/>
        <v>45665</v>
      </c>
      <c r="G323" s="302" t="str">
        <f t="shared" si="64"/>
        <v>B</v>
      </c>
      <c r="H323" s="977" t="str">
        <f t="shared" si="61"/>
        <v>MR.DER-0890_25-SP 097-D-Entrega Final-C01</v>
      </c>
      <c r="I323" s="312" t="str">
        <f t="shared" si="65"/>
        <v>ND</v>
      </c>
      <c r="J323" s="312" t="str">
        <f t="shared" si="66"/>
        <v>ND</v>
      </c>
      <c r="K323" s="300" t="s">
        <v>3730</v>
      </c>
      <c r="L323" s="333">
        <v>44950</v>
      </c>
      <c r="M323" s="356" t="s">
        <v>7099</v>
      </c>
      <c r="N323" s="301" t="s">
        <v>5537</v>
      </c>
      <c r="O323" s="333">
        <v>45322</v>
      </c>
      <c r="P323" s="301" t="s">
        <v>3777</v>
      </c>
      <c r="Q323" s="300" t="s">
        <v>3748</v>
      </c>
      <c r="R323" s="333">
        <v>45329</v>
      </c>
      <c r="S323" s="356" t="s">
        <v>7100</v>
      </c>
      <c r="T323" s="301" t="s">
        <v>6098</v>
      </c>
      <c r="U323" s="333">
        <v>45345</v>
      </c>
      <c r="V323" s="301" t="s">
        <v>3777</v>
      </c>
      <c r="W323" s="300" t="s">
        <v>5626</v>
      </c>
      <c r="X323" s="333">
        <v>45358</v>
      </c>
      <c r="Y323" s="356" t="s">
        <v>7101</v>
      </c>
      <c r="Z323" s="301" t="s">
        <v>5537</v>
      </c>
      <c r="AA323" s="333">
        <v>45372</v>
      </c>
      <c r="AB323" s="301" t="s">
        <v>3777</v>
      </c>
      <c r="AC323" s="300" t="s">
        <v>5811</v>
      </c>
      <c r="AD323" s="333">
        <v>45385</v>
      </c>
      <c r="AE323" s="356" t="s">
        <v>7484</v>
      </c>
      <c r="AF323" s="301"/>
      <c r="AG323" s="301"/>
      <c r="AH323" s="301" t="s">
        <v>3777</v>
      </c>
      <c r="AI323" s="300" t="s">
        <v>5811</v>
      </c>
      <c r="AJ323" s="333">
        <v>45665</v>
      </c>
      <c r="AK323" s="270" t="s">
        <v>8880</v>
      </c>
      <c r="AL323" s="301"/>
      <c r="AM323" s="301"/>
      <c r="AN323" s="301"/>
      <c r="AO323" s="301"/>
      <c r="AP323" s="301"/>
      <c r="AQ323" s="301"/>
      <c r="AR323" s="301"/>
      <c r="AS323" s="301"/>
      <c r="AT323" s="301"/>
      <c r="AU323" s="301"/>
      <c r="AV323" s="301"/>
      <c r="AW323" s="301"/>
      <c r="AX323" s="301"/>
      <c r="AY323" s="301"/>
      <c r="AZ323" s="301"/>
    </row>
    <row r="324" spans="1:55" s="110" customFormat="1" ht="25.5" x14ac:dyDescent="0.25">
      <c r="A324" s="310" t="s">
        <v>8263</v>
      </c>
      <c r="B324" s="310" t="str">
        <f t="shared" si="58"/>
        <v/>
      </c>
      <c r="C324" s="310">
        <f t="shared" si="57"/>
        <v>1</v>
      </c>
      <c r="D324" s="360" t="s">
        <v>7098</v>
      </c>
      <c r="E324" s="317" t="s">
        <v>9041</v>
      </c>
      <c r="F324" s="303">
        <f>IF(L324&lt;&gt;0,MAX(L324,R324,X324,AD324,AJ324,AP324),"NE")</f>
        <v>45665</v>
      </c>
      <c r="G324" s="302" t="str">
        <f t="shared" si="64"/>
        <v>A</v>
      </c>
      <c r="H324" s="977" t="str">
        <f t="shared" si="61"/>
        <v>MR.DER-0890_25-SP 097-D-Entrega Final-C01</v>
      </c>
      <c r="I324" s="312" t="str">
        <f t="shared" si="65"/>
        <v>ND</v>
      </c>
      <c r="J324" s="312" t="str">
        <f t="shared" si="66"/>
        <v>ND</v>
      </c>
      <c r="K324" s="300" t="s">
        <v>3730</v>
      </c>
      <c r="L324" s="333">
        <v>44950</v>
      </c>
      <c r="M324" s="356" t="s">
        <v>7099</v>
      </c>
      <c r="N324" s="301" t="s">
        <v>5536</v>
      </c>
      <c r="O324" s="333">
        <v>45322</v>
      </c>
      <c r="P324" s="301" t="s">
        <v>3777</v>
      </c>
      <c r="Q324" s="300" t="s">
        <v>3765</v>
      </c>
      <c r="R324" s="333">
        <v>45329</v>
      </c>
      <c r="S324" s="356" t="s">
        <v>7100</v>
      </c>
      <c r="T324" s="301" t="s">
        <v>5536</v>
      </c>
      <c r="U324" s="333">
        <v>45345</v>
      </c>
      <c r="V324" s="301" t="s">
        <v>3777</v>
      </c>
      <c r="W324" s="300" t="s">
        <v>5701</v>
      </c>
      <c r="X324" s="333">
        <v>45358</v>
      </c>
      <c r="Y324" s="356" t="s">
        <v>7101</v>
      </c>
      <c r="Z324" s="301" t="s">
        <v>5537</v>
      </c>
      <c r="AA324" s="333">
        <v>45372</v>
      </c>
      <c r="AB324" s="301" t="s">
        <v>3777</v>
      </c>
      <c r="AC324" s="300" t="s">
        <v>3748</v>
      </c>
      <c r="AD324" s="333">
        <v>45385</v>
      </c>
      <c r="AE324" s="356" t="s">
        <v>7484</v>
      </c>
      <c r="AF324" s="301"/>
      <c r="AG324" s="301"/>
      <c r="AH324" s="301" t="s">
        <v>3777</v>
      </c>
      <c r="AI324" s="300" t="s">
        <v>3748</v>
      </c>
      <c r="AJ324" s="333">
        <v>45665</v>
      </c>
      <c r="AK324" s="270" t="s">
        <v>8880</v>
      </c>
      <c r="AL324" s="301"/>
      <c r="AM324" s="301"/>
      <c r="AN324" s="301"/>
      <c r="AO324" s="301"/>
      <c r="AP324" s="301"/>
      <c r="AQ324" s="301"/>
      <c r="AR324" s="301"/>
      <c r="AS324" s="301"/>
      <c r="AT324" s="301"/>
      <c r="AU324" s="301"/>
      <c r="AV324" s="301"/>
      <c r="AW324" s="301"/>
      <c r="AX324" s="301"/>
      <c r="AY324" s="301"/>
      <c r="AZ324" s="301"/>
    </row>
    <row r="325" spans="1:55" s="77" customFormat="1" x14ac:dyDescent="0.25">
      <c r="A325" s="318"/>
      <c r="B325" s="310" t="str">
        <f t="shared" si="58"/>
        <v/>
      </c>
      <c r="C325" s="310" t="str">
        <f t="shared" ref="C325:C376" si="67">IF(LEFT(E325,2)="RT",1,IF(LEFT(E325,2)="MC",1,IF(LEFT(E325,2)="NS",1,IF(LEFT(E325,2)="PL",1,""))))</f>
        <v/>
      </c>
      <c r="D325" s="388"/>
      <c r="E325" s="318" t="s">
        <v>7529</v>
      </c>
      <c r="F325" s="319"/>
      <c r="G325" s="319"/>
      <c r="H325" s="319"/>
      <c r="I325" s="319"/>
      <c r="J325" s="319"/>
      <c r="K325" s="320"/>
      <c r="L325" s="320"/>
      <c r="M325" s="321"/>
      <c r="N325" s="322"/>
      <c r="O325" s="322"/>
      <c r="P325" s="322"/>
      <c r="Q325" s="320"/>
      <c r="R325" s="320"/>
      <c r="S325" s="321"/>
      <c r="T325" s="322"/>
      <c r="U325" s="322"/>
      <c r="V325" s="322"/>
      <c r="W325" s="320"/>
      <c r="X325" s="320"/>
      <c r="Y325" s="321"/>
      <c r="Z325" s="322"/>
      <c r="AA325" s="322"/>
      <c r="AB325" s="322"/>
      <c r="AC325" s="320"/>
      <c r="AD325" s="320"/>
      <c r="AE325" s="321"/>
      <c r="AF325" s="322"/>
      <c r="AG325" s="322"/>
      <c r="AH325" s="322"/>
      <c r="AI325" s="320"/>
      <c r="AJ325" s="320"/>
      <c r="AK325" s="321"/>
      <c r="AL325" s="322"/>
      <c r="AM325" s="322"/>
      <c r="AN325" s="322"/>
      <c r="AO325" s="320"/>
      <c r="AP325" s="320"/>
      <c r="AQ325" s="321"/>
      <c r="AR325" s="322"/>
      <c r="AS325" s="322"/>
      <c r="AT325" s="322"/>
      <c r="AU325" s="320"/>
      <c r="AV325" s="320"/>
      <c r="AW325" s="321"/>
      <c r="AX325" s="322"/>
      <c r="AY325" s="322"/>
      <c r="AZ325" s="322"/>
    </row>
    <row r="326" spans="1:55" s="77" customFormat="1" ht="15" x14ac:dyDescent="0.25">
      <c r="A326" s="310" t="s">
        <v>9283</v>
      </c>
      <c r="B326" s="310">
        <f t="shared" ref="B326:B377" si="68">IF(LEFT(E326,2)="DE",1,"")</f>
        <v>1</v>
      </c>
      <c r="C326" s="310" t="str">
        <f t="shared" si="67"/>
        <v/>
      </c>
      <c r="D326" s="386" t="s">
        <v>45</v>
      </c>
      <c r="E326" s="311" t="s">
        <v>4220</v>
      </c>
      <c r="F326" s="303">
        <f>IF(L326&lt;&gt;0,MAX(L326,R326,X326,AD326),"NE")</f>
        <v>45889</v>
      </c>
      <c r="G326" s="302" t="str">
        <f t="shared" ref="G326:G333" si="69">IF($F326="","",INDEX($K326:$FI326,1,MATCH($F326,$K326:$FI326,)-1))</f>
        <v>A</v>
      </c>
      <c r="H326" s="302" t="str">
        <f t="shared" ref="H326:H333" si="70">IF($F326="","",INDEX($K326:$FM326,1,MATCH($F326,$K326:$FM326,)+1))</f>
        <v>MR_DER-1144_25</v>
      </c>
      <c r="I326" s="312" t="str">
        <f t="shared" si="65"/>
        <v>ND</v>
      </c>
      <c r="J326" s="312" t="str">
        <f t="shared" ref="J326:J333" si="71">IF(G326="NE",G326,IF(INDEX(K326:CQ326,,MATCH(G326,K326:CQ326,0)+3)&lt;&gt;0,INDEX(K326:CQ326,,MATCH(G326,K326:CQ326,0)+3),"ND"))</f>
        <v>ND</v>
      </c>
      <c r="K326" s="316" t="s">
        <v>3730</v>
      </c>
      <c r="L326" s="314">
        <v>44981</v>
      </c>
      <c r="M326" s="336" t="s">
        <v>6489</v>
      </c>
      <c r="N326" s="314" t="s">
        <v>5536</v>
      </c>
      <c r="O326" s="314">
        <v>45008</v>
      </c>
      <c r="P326" s="336" t="s">
        <v>6612</v>
      </c>
      <c r="Q326" s="313" t="s">
        <v>3765</v>
      </c>
      <c r="R326" s="315">
        <v>45803</v>
      </c>
      <c r="S326" s="1078" t="s">
        <v>9400</v>
      </c>
      <c r="T326" s="310" t="s">
        <v>5536</v>
      </c>
      <c r="U326" s="314">
        <v>45818</v>
      </c>
      <c r="V326" s="310"/>
      <c r="W326" s="313" t="s">
        <v>5701</v>
      </c>
      <c r="X326" s="314">
        <v>45849</v>
      </c>
      <c r="Y326" s="218" t="s">
        <v>9643</v>
      </c>
      <c r="Z326" s="310" t="s">
        <v>5537</v>
      </c>
      <c r="AA326" s="310"/>
      <c r="AB326" s="310"/>
      <c r="AC326" s="313" t="s">
        <v>3748</v>
      </c>
      <c r="AD326" s="314">
        <v>45889</v>
      </c>
      <c r="AE326" s="218" t="s">
        <v>9838</v>
      </c>
      <c r="AF326" s="310"/>
      <c r="AG326" s="310"/>
      <c r="AH326" s="310"/>
      <c r="AI326" s="310" t="s">
        <v>3748</v>
      </c>
      <c r="AJ326" s="314">
        <v>45924</v>
      </c>
      <c r="AK326" s="218" t="s">
        <v>10367</v>
      </c>
      <c r="AL326" s="310"/>
      <c r="AM326" s="310"/>
      <c r="AN326" s="310"/>
      <c r="AO326" s="310"/>
      <c r="AP326" s="310"/>
      <c r="AQ326" s="310"/>
      <c r="AR326" s="310"/>
      <c r="AS326" s="310"/>
      <c r="AT326" s="310"/>
      <c r="AU326" s="310"/>
      <c r="AV326" s="310"/>
      <c r="AW326" s="310"/>
      <c r="AX326" s="310"/>
      <c r="AY326" s="310"/>
      <c r="AZ326" s="310"/>
    </row>
    <row r="327" spans="1:55" s="77" customFormat="1" ht="15" x14ac:dyDescent="0.25">
      <c r="A327" s="310" t="s">
        <v>9283</v>
      </c>
      <c r="B327" s="310">
        <f t="shared" si="68"/>
        <v>1</v>
      </c>
      <c r="C327" s="310" t="str">
        <f t="shared" si="67"/>
        <v/>
      </c>
      <c r="D327" s="386" t="s">
        <v>45</v>
      </c>
      <c r="E327" s="311" t="s">
        <v>4221</v>
      </c>
      <c r="F327" s="303">
        <f t="shared" ref="F327:F333" si="72">IF(L327&lt;&gt;0,MAX(L327,R327,X327,AD327),"NE")</f>
        <v>45889</v>
      </c>
      <c r="G327" s="302" t="str">
        <f t="shared" si="69"/>
        <v>A</v>
      </c>
      <c r="H327" s="302" t="str">
        <f t="shared" si="70"/>
        <v>MR_DER-1144_25</v>
      </c>
      <c r="I327" s="312" t="str">
        <f t="shared" si="65"/>
        <v>ND</v>
      </c>
      <c r="J327" s="312" t="str">
        <f t="shared" si="71"/>
        <v>ND</v>
      </c>
      <c r="K327" s="316" t="s">
        <v>3730</v>
      </c>
      <c r="L327" s="314">
        <v>44981</v>
      </c>
      <c r="M327" s="336" t="s">
        <v>6489</v>
      </c>
      <c r="N327" s="314" t="s">
        <v>5536</v>
      </c>
      <c r="O327" s="314">
        <v>45008</v>
      </c>
      <c r="P327" s="336" t="s">
        <v>6612</v>
      </c>
      <c r="Q327" s="313" t="s">
        <v>3765</v>
      </c>
      <c r="R327" s="315">
        <v>45803</v>
      </c>
      <c r="S327" s="1078" t="s">
        <v>9400</v>
      </c>
      <c r="T327" s="310" t="s">
        <v>5536</v>
      </c>
      <c r="U327" s="314">
        <v>45818</v>
      </c>
      <c r="V327" s="310"/>
      <c r="W327" s="313" t="s">
        <v>5701</v>
      </c>
      <c r="X327" s="314">
        <v>45849</v>
      </c>
      <c r="Y327" s="218" t="s">
        <v>9643</v>
      </c>
      <c r="Z327" s="310" t="s">
        <v>5537</v>
      </c>
      <c r="AA327" s="310"/>
      <c r="AB327" s="310"/>
      <c r="AC327" s="313" t="s">
        <v>3748</v>
      </c>
      <c r="AD327" s="314">
        <v>45889</v>
      </c>
      <c r="AE327" s="218" t="s">
        <v>9838</v>
      </c>
      <c r="AF327" s="310"/>
      <c r="AG327" s="310"/>
      <c r="AH327" s="310"/>
      <c r="AI327" s="310" t="s">
        <v>3748</v>
      </c>
      <c r="AJ327" s="314">
        <v>45924</v>
      </c>
      <c r="AK327" s="218" t="s">
        <v>10367</v>
      </c>
      <c r="AL327" s="310"/>
      <c r="AM327" s="310"/>
      <c r="AN327" s="310"/>
      <c r="AO327" s="310"/>
      <c r="AP327" s="310"/>
      <c r="AQ327" s="310"/>
      <c r="AR327" s="310"/>
      <c r="AS327" s="310"/>
      <c r="AT327" s="310"/>
      <c r="AU327" s="310"/>
      <c r="AV327" s="310"/>
      <c r="AW327" s="310"/>
      <c r="AX327" s="310"/>
      <c r="AY327" s="310"/>
      <c r="AZ327" s="310"/>
    </row>
    <row r="328" spans="1:55" s="77" customFormat="1" ht="15" x14ac:dyDescent="0.25">
      <c r="A328" s="310" t="s">
        <v>9283</v>
      </c>
      <c r="B328" s="310">
        <f t="shared" si="68"/>
        <v>1</v>
      </c>
      <c r="C328" s="310" t="str">
        <f t="shared" si="67"/>
        <v/>
      </c>
      <c r="D328" s="386" t="s">
        <v>45</v>
      </c>
      <c r="E328" s="311" t="s">
        <v>4222</v>
      </c>
      <c r="F328" s="303">
        <f t="shared" si="72"/>
        <v>45889</v>
      </c>
      <c r="G328" s="302" t="str">
        <f t="shared" si="69"/>
        <v>A</v>
      </c>
      <c r="H328" s="302" t="str">
        <f t="shared" si="70"/>
        <v>MR_DER-1144_25</v>
      </c>
      <c r="I328" s="312" t="str">
        <f t="shared" si="65"/>
        <v>ND</v>
      </c>
      <c r="J328" s="312" t="str">
        <f t="shared" si="71"/>
        <v>ND</v>
      </c>
      <c r="K328" s="316" t="s">
        <v>3730</v>
      </c>
      <c r="L328" s="314">
        <v>44981</v>
      </c>
      <c r="M328" s="336" t="s">
        <v>6489</v>
      </c>
      <c r="N328" s="314" t="s">
        <v>5536</v>
      </c>
      <c r="O328" s="314">
        <v>45008</v>
      </c>
      <c r="P328" s="336" t="s">
        <v>6612</v>
      </c>
      <c r="Q328" s="313" t="s">
        <v>3765</v>
      </c>
      <c r="R328" s="315">
        <v>45803</v>
      </c>
      <c r="S328" s="1078" t="s">
        <v>9400</v>
      </c>
      <c r="T328" s="310" t="s">
        <v>5536</v>
      </c>
      <c r="U328" s="314">
        <v>45818</v>
      </c>
      <c r="V328" s="310"/>
      <c r="W328" s="313" t="s">
        <v>5701</v>
      </c>
      <c r="X328" s="314">
        <v>45849</v>
      </c>
      <c r="Y328" s="218" t="s">
        <v>9643</v>
      </c>
      <c r="Z328" s="310" t="s">
        <v>5537</v>
      </c>
      <c r="AA328" s="310"/>
      <c r="AB328" s="310"/>
      <c r="AC328" s="313" t="s">
        <v>3748</v>
      </c>
      <c r="AD328" s="314">
        <v>45889</v>
      </c>
      <c r="AE328" s="218" t="s">
        <v>9838</v>
      </c>
      <c r="AF328" s="310"/>
      <c r="AG328" s="310"/>
      <c r="AH328" s="310"/>
      <c r="AI328" s="310" t="s">
        <v>3748</v>
      </c>
      <c r="AJ328" s="314">
        <v>45924</v>
      </c>
      <c r="AK328" s="218" t="s">
        <v>10367</v>
      </c>
      <c r="AL328" s="310"/>
      <c r="AM328" s="310"/>
      <c r="AN328" s="310"/>
      <c r="AO328" s="310"/>
      <c r="AP328" s="310"/>
      <c r="AQ328" s="310"/>
      <c r="AR328" s="310"/>
      <c r="AS328" s="310"/>
      <c r="AT328" s="310"/>
      <c r="AU328" s="310"/>
      <c r="AV328" s="310"/>
      <c r="AW328" s="310"/>
      <c r="AX328" s="310"/>
      <c r="AY328" s="310"/>
      <c r="AZ328" s="310"/>
    </row>
    <row r="329" spans="1:55" s="77" customFormat="1" ht="15" x14ac:dyDescent="0.25">
      <c r="A329" s="310" t="s">
        <v>9283</v>
      </c>
      <c r="B329" s="310">
        <f t="shared" si="68"/>
        <v>1</v>
      </c>
      <c r="C329" s="310" t="str">
        <f t="shared" si="67"/>
        <v/>
      </c>
      <c r="D329" s="386" t="s">
        <v>45</v>
      </c>
      <c r="E329" s="311" t="s">
        <v>4223</v>
      </c>
      <c r="F329" s="303">
        <f t="shared" si="72"/>
        <v>45889</v>
      </c>
      <c r="G329" s="302" t="str">
        <f t="shared" si="69"/>
        <v>A</v>
      </c>
      <c r="H329" s="302" t="str">
        <f t="shared" si="70"/>
        <v>MR_DER-1144_25</v>
      </c>
      <c r="I329" s="312" t="str">
        <f t="shared" si="65"/>
        <v>ND</v>
      </c>
      <c r="J329" s="312" t="str">
        <f t="shared" si="71"/>
        <v>ND</v>
      </c>
      <c r="K329" s="316" t="s">
        <v>3730</v>
      </c>
      <c r="L329" s="314">
        <v>44981</v>
      </c>
      <c r="M329" s="336" t="s">
        <v>6489</v>
      </c>
      <c r="N329" s="314" t="s">
        <v>5536</v>
      </c>
      <c r="O329" s="314">
        <v>45008</v>
      </c>
      <c r="P329" s="336" t="s">
        <v>6612</v>
      </c>
      <c r="Q329" s="313" t="s">
        <v>3765</v>
      </c>
      <c r="R329" s="315">
        <v>45803</v>
      </c>
      <c r="S329" s="1078" t="s">
        <v>9400</v>
      </c>
      <c r="T329" s="310" t="s">
        <v>5536</v>
      </c>
      <c r="U329" s="314">
        <v>45818</v>
      </c>
      <c r="V329" s="310"/>
      <c r="W329" s="313" t="s">
        <v>5701</v>
      </c>
      <c r="X329" s="314">
        <v>45849</v>
      </c>
      <c r="Y329" s="218" t="s">
        <v>9643</v>
      </c>
      <c r="Z329" s="310" t="s">
        <v>5537</v>
      </c>
      <c r="AA329" s="310"/>
      <c r="AB329" s="310"/>
      <c r="AC329" s="313" t="s">
        <v>3748</v>
      </c>
      <c r="AD329" s="314">
        <v>45889</v>
      </c>
      <c r="AE329" s="218" t="s">
        <v>9838</v>
      </c>
      <c r="AF329" s="310"/>
      <c r="AG329" s="310"/>
      <c r="AH329" s="310"/>
      <c r="AI329" s="310" t="s">
        <v>3748</v>
      </c>
      <c r="AJ329" s="314">
        <v>45924</v>
      </c>
      <c r="AK329" s="218" t="s">
        <v>10367</v>
      </c>
      <c r="AL329" s="310"/>
      <c r="AM329" s="310"/>
      <c r="AN329" s="310"/>
      <c r="AO329" s="310"/>
      <c r="AP329" s="310"/>
      <c r="AQ329" s="310"/>
      <c r="AR329" s="310"/>
      <c r="AS329" s="310"/>
      <c r="AT329" s="310"/>
      <c r="AU329" s="310"/>
      <c r="AV329" s="310"/>
      <c r="AW329" s="310"/>
      <c r="AX329" s="310"/>
      <c r="AY329" s="310"/>
      <c r="AZ329" s="310"/>
    </row>
    <row r="330" spans="1:55" s="77" customFormat="1" ht="15" x14ac:dyDescent="0.25">
      <c r="A330" s="310" t="s">
        <v>9283</v>
      </c>
      <c r="B330" s="310">
        <f t="shared" si="68"/>
        <v>1</v>
      </c>
      <c r="C330" s="310" t="str">
        <f t="shared" si="67"/>
        <v/>
      </c>
      <c r="D330" s="386" t="s">
        <v>45</v>
      </c>
      <c r="E330" s="311" t="s">
        <v>4224</v>
      </c>
      <c r="F330" s="303">
        <f t="shared" si="72"/>
        <v>45889</v>
      </c>
      <c r="G330" s="302" t="str">
        <f t="shared" si="69"/>
        <v>A</v>
      </c>
      <c r="H330" s="302" t="str">
        <f t="shared" si="70"/>
        <v>MR_DER-1144_25</v>
      </c>
      <c r="I330" s="312" t="str">
        <f t="shared" si="65"/>
        <v>ND</v>
      </c>
      <c r="J330" s="312" t="str">
        <f t="shared" si="71"/>
        <v>ND</v>
      </c>
      <c r="K330" s="316" t="s">
        <v>3730</v>
      </c>
      <c r="L330" s="314">
        <v>44981</v>
      </c>
      <c r="M330" s="336" t="s">
        <v>6489</v>
      </c>
      <c r="N330" s="314" t="s">
        <v>5536</v>
      </c>
      <c r="O330" s="314">
        <v>45008</v>
      </c>
      <c r="P330" s="336" t="s">
        <v>6612</v>
      </c>
      <c r="Q330" s="313" t="s">
        <v>3765</v>
      </c>
      <c r="R330" s="315">
        <v>45803</v>
      </c>
      <c r="S330" s="1078" t="s">
        <v>9400</v>
      </c>
      <c r="T330" s="310" t="s">
        <v>5536</v>
      </c>
      <c r="U330" s="314">
        <v>45818</v>
      </c>
      <c r="V330" s="310"/>
      <c r="W330" s="313" t="s">
        <v>5701</v>
      </c>
      <c r="X330" s="314">
        <v>45849</v>
      </c>
      <c r="Y330" s="218" t="s">
        <v>9643</v>
      </c>
      <c r="Z330" s="310" t="s">
        <v>5537</v>
      </c>
      <c r="AA330" s="310"/>
      <c r="AB330" s="310"/>
      <c r="AC330" s="313" t="s">
        <v>3748</v>
      </c>
      <c r="AD330" s="314">
        <v>45889</v>
      </c>
      <c r="AE330" s="218" t="s">
        <v>9838</v>
      </c>
      <c r="AF330" s="310"/>
      <c r="AG330" s="310"/>
      <c r="AH330" s="310"/>
      <c r="AI330" s="310" t="s">
        <v>3748</v>
      </c>
      <c r="AJ330" s="314">
        <v>45924</v>
      </c>
      <c r="AK330" s="218" t="s">
        <v>10367</v>
      </c>
      <c r="AL330" s="310"/>
      <c r="AM330" s="310"/>
      <c r="AN330" s="310"/>
      <c r="AO330" s="310"/>
      <c r="AP330" s="310"/>
      <c r="AQ330" s="310"/>
      <c r="AR330" s="310"/>
      <c r="AS330" s="310"/>
      <c r="AT330" s="310"/>
      <c r="AU330" s="310"/>
      <c r="AV330" s="310"/>
      <c r="AW330" s="310"/>
      <c r="AX330" s="310"/>
      <c r="AY330" s="310"/>
      <c r="AZ330" s="310"/>
    </row>
    <row r="331" spans="1:55" s="77" customFormat="1" ht="15" x14ac:dyDescent="0.25">
      <c r="A331" s="310" t="s">
        <v>9283</v>
      </c>
      <c r="B331" s="310">
        <f t="shared" si="68"/>
        <v>1</v>
      </c>
      <c r="C331" s="310" t="str">
        <f t="shared" si="67"/>
        <v/>
      </c>
      <c r="D331" s="386" t="s">
        <v>45</v>
      </c>
      <c r="E331" s="311" t="s">
        <v>4225</v>
      </c>
      <c r="F331" s="303">
        <f t="shared" si="72"/>
        <v>45889</v>
      </c>
      <c r="G331" s="302" t="str">
        <f t="shared" si="69"/>
        <v>A</v>
      </c>
      <c r="H331" s="302" t="str">
        <f t="shared" si="70"/>
        <v>MR_DER-1144_25</v>
      </c>
      <c r="I331" s="312" t="str">
        <f t="shared" si="65"/>
        <v>ND</v>
      </c>
      <c r="J331" s="312" t="str">
        <f t="shared" si="71"/>
        <v>ND</v>
      </c>
      <c r="K331" s="316" t="s">
        <v>3730</v>
      </c>
      <c r="L331" s="314">
        <v>44981</v>
      </c>
      <c r="M331" s="336" t="s">
        <v>6489</v>
      </c>
      <c r="N331" s="314" t="s">
        <v>5536</v>
      </c>
      <c r="O331" s="314">
        <v>45008</v>
      </c>
      <c r="P331" s="336" t="s">
        <v>6612</v>
      </c>
      <c r="Q331" s="313" t="s">
        <v>3765</v>
      </c>
      <c r="R331" s="315">
        <v>45803</v>
      </c>
      <c r="S331" s="1078" t="s">
        <v>9400</v>
      </c>
      <c r="T331" s="310" t="s">
        <v>5536</v>
      </c>
      <c r="U331" s="314">
        <v>45818</v>
      </c>
      <c r="V331" s="310"/>
      <c r="W331" s="313" t="s">
        <v>5701</v>
      </c>
      <c r="X331" s="314">
        <v>45849</v>
      </c>
      <c r="Y331" s="218" t="s">
        <v>9643</v>
      </c>
      <c r="Z331" s="310" t="s">
        <v>5537</v>
      </c>
      <c r="AA331" s="310"/>
      <c r="AB331" s="310"/>
      <c r="AC331" s="313" t="s">
        <v>3748</v>
      </c>
      <c r="AD331" s="314">
        <v>45889</v>
      </c>
      <c r="AE331" s="218" t="s">
        <v>9838</v>
      </c>
      <c r="AF331" s="310"/>
      <c r="AG331" s="310"/>
      <c r="AH331" s="310"/>
      <c r="AI331" s="310" t="s">
        <v>3748</v>
      </c>
      <c r="AJ331" s="314">
        <v>45924</v>
      </c>
      <c r="AK331" s="218" t="s">
        <v>10367</v>
      </c>
      <c r="AL331" s="310"/>
      <c r="AM331" s="310"/>
      <c r="AN331" s="310"/>
      <c r="AO331" s="310"/>
      <c r="AP331" s="310"/>
      <c r="AQ331" s="310"/>
      <c r="AR331" s="310"/>
      <c r="AS331" s="310"/>
      <c r="AT331" s="310"/>
      <c r="AU331" s="310"/>
      <c r="AV331" s="310"/>
      <c r="AW331" s="310"/>
      <c r="AX331" s="310"/>
      <c r="AY331" s="310"/>
      <c r="AZ331" s="310"/>
    </row>
    <row r="332" spans="1:55" s="77" customFormat="1" ht="15" x14ac:dyDescent="0.25">
      <c r="A332" s="310" t="s">
        <v>9283</v>
      </c>
      <c r="B332" s="310">
        <f t="shared" si="68"/>
        <v>1</v>
      </c>
      <c r="C332" s="310" t="str">
        <f t="shared" si="67"/>
        <v/>
      </c>
      <c r="D332" s="386" t="s">
        <v>45</v>
      </c>
      <c r="E332" s="311" t="s">
        <v>4226</v>
      </c>
      <c r="F332" s="303">
        <f t="shared" si="72"/>
        <v>45889</v>
      </c>
      <c r="G332" s="302" t="str">
        <f t="shared" si="69"/>
        <v>A</v>
      </c>
      <c r="H332" s="302" t="str">
        <f t="shared" si="70"/>
        <v>MR_DER-1144_25</v>
      </c>
      <c r="I332" s="312" t="str">
        <f t="shared" si="65"/>
        <v>ND</v>
      </c>
      <c r="J332" s="312" t="str">
        <f t="shared" si="71"/>
        <v>ND</v>
      </c>
      <c r="K332" s="316" t="s">
        <v>3730</v>
      </c>
      <c r="L332" s="314">
        <v>44981</v>
      </c>
      <c r="M332" s="336" t="s">
        <v>6489</v>
      </c>
      <c r="N332" s="314" t="s">
        <v>5536</v>
      </c>
      <c r="O332" s="314">
        <v>45008</v>
      </c>
      <c r="P332" s="336" t="s">
        <v>6612</v>
      </c>
      <c r="Q332" s="313" t="s">
        <v>3765</v>
      </c>
      <c r="R332" s="315">
        <v>45803</v>
      </c>
      <c r="S332" s="1078" t="s">
        <v>9400</v>
      </c>
      <c r="T332" s="310" t="s">
        <v>5536</v>
      </c>
      <c r="U332" s="314">
        <v>45818</v>
      </c>
      <c r="V332" s="310"/>
      <c r="W332" s="313" t="s">
        <v>5701</v>
      </c>
      <c r="X332" s="314">
        <v>45849</v>
      </c>
      <c r="Y332" s="218" t="s">
        <v>9643</v>
      </c>
      <c r="Z332" s="310" t="s">
        <v>5537</v>
      </c>
      <c r="AA332" s="310"/>
      <c r="AB332" s="310"/>
      <c r="AC332" s="313" t="s">
        <v>3748</v>
      </c>
      <c r="AD332" s="314">
        <v>45889</v>
      </c>
      <c r="AE332" s="218" t="s">
        <v>9838</v>
      </c>
      <c r="AF332" s="310"/>
      <c r="AG332" s="310"/>
      <c r="AH332" s="310"/>
      <c r="AI332" s="310" t="s">
        <v>3748</v>
      </c>
      <c r="AJ332" s="314">
        <v>45924</v>
      </c>
      <c r="AK332" s="218" t="s">
        <v>10367</v>
      </c>
      <c r="AL332" s="310"/>
      <c r="AM332" s="310"/>
      <c r="AN332" s="310"/>
      <c r="AO332" s="310"/>
      <c r="AP332" s="310"/>
      <c r="AQ332" s="310"/>
      <c r="AR332" s="310"/>
      <c r="AS332" s="310"/>
      <c r="AT332" s="310"/>
      <c r="AU332" s="310"/>
      <c r="AV332" s="310"/>
      <c r="AW332" s="310"/>
      <c r="AX332" s="310"/>
      <c r="AY332" s="310"/>
      <c r="AZ332" s="310"/>
    </row>
    <row r="333" spans="1:55" s="77" customFormat="1" ht="15" x14ac:dyDescent="0.25">
      <c r="A333" s="310" t="s">
        <v>9283</v>
      </c>
      <c r="B333" s="310">
        <f t="shared" si="68"/>
        <v>1</v>
      </c>
      <c r="C333" s="310" t="str">
        <f t="shared" si="67"/>
        <v/>
      </c>
      <c r="D333" s="386" t="s">
        <v>45</v>
      </c>
      <c r="E333" s="311" t="s">
        <v>4227</v>
      </c>
      <c r="F333" s="303">
        <f t="shared" si="72"/>
        <v>45889</v>
      </c>
      <c r="G333" s="302" t="str">
        <f t="shared" si="69"/>
        <v>A</v>
      </c>
      <c r="H333" s="302" t="str">
        <f t="shared" si="70"/>
        <v>MR_DER-1144_25</v>
      </c>
      <c r="I333" s="312" t="str">
        <f t="shared" si="65"/>
        <v>ND</v>
      </c>
      <c r="J333" s="312" t="str">
        <f t="shared" si="71"/>
        <v>ND</v>
      </c>
      <c r="K333" s="316" t="s">
        <v>3730</v>
      </c>
      <c r="L333" s="314">
        <v>44981</v>
      </c>
      <c r="M333" s="336" t="s">
        <v>6489</v>
      </c>
      <c r="N333" s="314" t="s">
        <v>5536</v>
      </c>
      <c r="O333" s="314">
        <v>45008</v>
      </c>
      <c r="P333" s="336" t="s">
        <v>6612</v>
      </c>
      <c r="Q333" s="313" t="s">
        <v>3765</v>
      </c>
      <c r="R333" s="315">
        <v>45803</v>
      </c>
      <c r="S333" s="1078" t="s">
        <v>9400</v>
      </c>
      <c r="T333" s="310" t="s">
        <v>5536</v>
      </c>
      <c r="U333" s="314">
        <v>45818</v>
      </c>
      <c r="V333" s="310"/>
      <c r="W333" s="313" t="s">
        <v>5701</v>
      </c>
      <c r="X333" s="314">
        <v>45849</v>
      </c>
      <c r="Y333" s="218" t="s">
        <v>9643</v>
      </c>
      <c r="Z333" s="310" t="s">
        <v>5537</v>
      </c>
      <c r="AA333" s="310"/>
      <c r="AB333" s="310"/>
      <c r="AC333" s="313" t="s">
        <v>3748</v>
      </c>
      <c r="AD333" s="314">
        <v>45889</v>
      </c>
      <c r="AE333" s="218" t="s">
        <v>9838</v>
      </c>
      <c r="AF333" s="310"/>
      <c r="AG333" s="310"/>
      <c r="AH333" s="310"/>
      <c r="AI333" s="310" t="s">
        <v>3748</v>
      </c>
      <c r="AJ333" s="314">
        <v>45924</v>
      </c>
      <c r="AK333" s="218" t="s">
        <v>10367</v>
      </c>
      <c r="AL333" s="310"/>
      <c r="AM333" s="310"/>
      <c r="AN333" s="310"/>
      <c r="AO333" s="310"/>
      <c r="AP333" s="310"/>
      <c r="AQ333" s="310"/>
      <c r="AR333" s="310"/>
      <c r="AS333" s="310"/>
      <c r="AT333" s="310"/>
      <c r="AU333" s="310"/>
      <c r="AV333" s="310"/>
      <c r="AW333" s="310"/>
      <c r="AX333" s="310"/>
      <c r="AY333" s="310"/>
      <c r="AZ333" s="310"/>
    </row>
    <row r="334" spans="1:55" s="77" customFormat="1" x14ac:dyDescent="0.25">
      <c r="A334" s="318"/>
      <c r="B334" s="310" t="str">
        <f t="shared" si="68"/>
        <v/>
      </c>
      <c r="C334" s="310" t="str">
        <f t="shared" si="67"/>
        <v/>
      </c>
      <c r="D334" s="388"/>
      <c r="E334" s="318" t="s">
        <v>7530</v>
      </c>
      <c r="F334" s="319"/>
      <c r="G334" s="319"/>
      <c r="H334" s="319"/>
      <c r="I334" s="319"/>
      <c r="J334" s="319"/>
      <c r="K334" s="320"/>
      <c r="L334" s="320"/>
      <c r="M334" s="321"/>
      <c r="N334" s="322"/>
      <c r="O334" s="322"/>
      <c r="P334" s="322"/>
      <c r="Q334" s="320"/>
      <c r="R334" s="320"/>
      <c r="S334" s="321"/>
      <c r="T334" s="322"/>
      <c r="U334" s="322"/>
      <c r="V334" s="322"/>
      <c r="W334" s="320"/>
      <c r="X334" s="320"/>
      <c r="Y334" s="321"/>
      <c r="Z334" s="322"/>
      <c r="AA334" s="322"/>
      <c r="AB334" s="322"/>
      <c r="AC334" s="320"/>
      <c r="AD334" s="320"/>
      <c r="AE334" s="321"/>
      <c r="AF334" s="322"/>
      <c r="AG334" s="322"/>
      <c r="AH334" s="322"/>
      <c r="AI334" s="320"/>
      <c r="AJ334" s="320"/>
      <c r="AK334" s="321"/>
      <c r="AL334" s="322"/>
      <c r="AM334" s="322"/>
      <c r="AN334" s="322"/>
      <c r="AO334" s="320"/>
      <c r="AP334" s="320"/>
      <c r="AQ334" s="321"/>
      <c r="AR334" s="322"/>
      <c r="AS334" s="322"/>
      <c r="AT334" s="322"/>
      <c r="AU334" s="320"/>
      <c r="AV334" s="320"/>
      <c r="AW334" s="321"/>
      <c r="AX334" s="322"/>
      <c r="AY334" s="322"/>
      <c r="AZ334" s="322"/>
    </row>
    <row r="335" spans="1:55" s="77" customFormat="1" ht="15" x14ac:dyDescent="0.25">
      <c r="A335" s="310" t="s">
        <v>9283</v>
      </c>
      <c r="B335" s="310">
        <f t="shared" si="68"/>
        <v>1</v>
      </c>
      <c r="C335" s="310" t="str">
        <f t="shared" si="67"/>
        <v/>
      </c>
      <c r="D335" s="386" t="s">
        <v>8897</v>
      </c>
      <c r="E335" s="311" t="s">
        <v>4228</v>
      </c>
      <c r="F335" s="303">
        <f>IF(L335&lt;&gt;0,MAX(L335,R335,X335,AD335),"NE")</f>
        <v>45826</v>
      </c>
      <c r="G335" s="302" t="str">
        <f>IF($F335="","",INDEX($K335:$FI335,1,MATCH($F335,$K335:$FI335,)-1))</f>
        <v>A</v>
      </c>
      <c r="H335" s="977" t="str">
        <f>IF($F335="","",INDEX($K335:$FM335,1,MATCH($F335,$K335:$FM335,)+1))</f>
        <v>MR_DER-1067_25</v>
      </c>
      <c r="I335" s="312" t="str">
        <f t="shared" si="65"/>
        <v>ND</v>
      </c>
      <c r="J335" s="312" t="str">
        <f>IF(G335="NE",G335,IF(INDEX(K335:CQ335,,MATCH(G335,K335:CQ335,0)+3)&lt;&gt;0,INDEX(K335:CQ335,,MATCH(G335,K335:CQ335,0)+3),"ND"))</f>
        <v>ND</v>
      </c>
      <c r="K335" s="313" t="s">
        <v>3730</v>
      </c>
      <c r="L335" s="314">
        <v>45672</v>
      </c>
      <c r="M335" s="218" t="s">
        <v>8901</v>
      </c>
      <c r="N335" s="310" t="s">
        <v>5539</v>
      </c>
      <c r="O335" s="314">
        <v>45685</v>
      </c>
      <c r="P335" s="310"/>
      <c r="Q335" s="313" t="s">
        <v>3748</v>
      </c>
      <c r="R335" s="314">
        <v>45695</v>
      </c>
      <c r="S335" s="218" t="s">
        <v>8935</v>
      </c>
      <c r="T335" s="310"/>
      <c r="U335" s="310"/>
      <c r="V335" s="310"/>
      <c r="W335" s="313" t="s">
        <v>3748</v>
      </c>
      <c r="X335" s="314">
        <v>45826</v>
      </c>
      <c r="Y335" s="23" t="s">
        <v>9606</v>
      </c>
      <c r="Z335" s="310"/>
      <c r="AA335" s="310"/>
      <c r="AB335" s="310"/>
      <c r="AC335" s="313"/>
      <c r="AD335" s="310"/>
      <c r="AE335" s="310"/>
      <c r="AF335" s="310"/>
      <c r="AG335" s="310"/>
      <c r="AH335" s="310"/>
      <c r="AI335" s="310"/>
      <c r="AJ335" s="310"/>
      <c r="AK335" s="310"/>
      <c r="AL335" s="310"/>
      <c r="AM335" s="310"/>
      <c r="AN335" s="310"/>
      <c r="AO335" s="310"/>
      <c r="AP335" s="310"/>
      <c r="AQ335" s="310"/>
      <c r="AR335" s="310"/>
      <c r="AS335" s="310"/>
      <c r="AT335" s="310"/>
      <c r="AU335" s="310"/>
      <c r="AV335" s="310"/>
      <c r="AW335" s="310"/>
      <c r="AX335" s="310"/>
      <c r="AY335" s="310"/>
      <c r="AZ335" s="310"/>
    </row>
    <row r="336" spans="1:55" s="77" customFormat="1" ht="15" x14ac:dyDescent="0.25">
      <c r="A336" s="310" t="s">
        <v>9283</v>
      </c>
      <c r="B336" s="310">
        <f t="shared" si="68"/>
        <v>1</v>
      </c>
      <c r="C336" s="310" t="str">
        <f t="shared" si="67"/>
        <v/>
      </c>
      <c r="D336" s="386" t="s">
        <v>8897</v>
      </c>
      <c r="E336" s="311" t="s">
        <v>4229</v>
      </c>
      <c r="F336" s="303">
        <f>IF(L336&lt;&gt;0,MAX(L336,R336,X336,AD336),"NE")</f>
        <v>45826</v>
      </c>
      <c r="G336" s="302" t="str">
        <f>IF($F336="","",INDEX($K336:$FI336,1,MATCH($F336,$K336:$FI336,)-1))</f>
        <v>A</v>
      </c>
      <c r="H336" s="977" t="str">
        <f>IF($F336="","",INDEX($K336:$FM336,1,MATCH($F336,$K336:$FM336,)+1))</f>
        <v>MR_DER-1067_25</v>
      </c>
      <c r="I336" s="312" t="str">
        <f t="shared" si="65"/>
        <v>ND</v>
      </c>
      <c r="J336" s="312" t="str">
        <f>IF(G336="NE",G336,IF(INDEX(K336:CQ336,,MATCH(G336,K336:CQ336,0)+3)&lt;&gt;0,INDEX(K336:CQ336,,MATCH(G336,K336:CQ336,0)+3),"ND"))</f>
        <v>ND</v>
      </c>
      <c r="K336" s="313" t="s">
        <v>3730</v>
      </c>
      <c r="L336" s="314">
        <v>45672</v>
      </c>
      <c r="M336" s="218" t="s">
        <v>8901</v>
      </c>
      <c r="N336" s="310" t="s">
        <v>5537</v>
      </c>
      <c r="O336" s="314">
        <v>45685</v>
      </c>
      <c r="P336" s="310"/>
      <c r="Q336" s="313" t="s">
        <v>3748</v>
      </c>
      <c r="R336" s="314">
        <v>45695</v>
      </c>
      <c r="S336" s="218" t="s">
        <v>8935</v>
      </c>
      <c r="T336" s="310"/>
      <c r="U336" s="310"/>
      <c r="V336" s="310"/>
      <c r="W336" s="313" t="s">
        <v>3748</v>
      </c>
      <c r="X336" s="314">
        <v>45826</v>
      </c>
      <c r="Y336" s="23" t="s">
        <v>9606</v>
      </c>
      <c r="Z336" s="310"/>
      <c r="AA336" s="310"/>
      <c r="AB336" s="310"/>
      <c r="AC336" s="313"/>
      <c r="AD336" s="310"/>
      <c r="AE336" s="310"/>
      <c r="AF336" s="310"/>
      <c r="AG336" s="310"/>
      <c r="AH336" s="310"/>
      <c r="AI336" s="310"/>
      <c r="AJ336" s="310"/>
      <c r="AK336" s="310"/>
      <c r="AL336" s="310"/>
      <c r="AM336" s="310"/>
      <c r="AN336" s="310"/>
      <c r="AO336" s="310"/>
      <c r="AP336" s="310"/>
      <c r="AQ336" s="310"/>
      <c r="AR336" s="310"/>
      <c r="AS336" s="310"/>
      <c r="AT336" s="310"/>
      <c r="AU336" s="310"/>
      <c r="AV336" s="310"/>
      <c r="AW336" s="310"/>
      <c r="AX336" s="310"/>
      <c r="AY336" s="310"/>
      <c r="AZ336" s="310"/>
    </row>
    <row r="337" spans="1:52" s="77" customFormat="1" ht="15" x14ac:dyDescent="0.25">
      <c r="A337" s="310" t="s">
        <v>9283</v>
      </c>
      <c r="B337" s="310">
        <f t="shared" si="68"/>
        <v>1</v>
      </c>
      <c r="C337" s="310" t="str">
        <f t="shared" si="67"/>
        <v/>
      </c>
      <c r="D337" s="386" t="s">
        <v>8897</v>
      </c>
      <c r="E337" s="311" t="s">
        <v>8881</v>
      </c>
      <c r="F337" s="303">
        <f>IF(L337&lt;&gt;0,MAX(L337,R337,X337,AD337),"NE")</f>
        <v>45826</v>
      </c>
      <c r="G337" s="302" t="str">
        <f>IF($F337="","",INDEX($K337:$FI337,1,MATCH($F337,$K337:$FI337,)-1))</f>
        <v>A</v>
      </c>
      <c r="H337" s="977" t="str">
        <f>IF($F337="","",INDEX($K337:$FM337,1,MATCH($F337,$K337:$FM337,)+1))</f>
        <v>MR_DER-1067_25</v>
      </c>
      <c r="I337" s="312" t="str">
        <f t="shared" si="65"/>
        <v>ND</v>
      </c>
      <c r="J337" s="312" t="str">
        <f>IF(G337="NE",G337,IF(INDEX(K337:CQ337,,MATCH(G337,K337:CQ337,0)+3)&lt;&gt;0,INDEX(K337:CQ337,,MATCH(G337,K337:CQ337,0)+3),"ND"))</f>
        <v>ND</v>
      </c>
      <c r="K337" s="313" t="s">
        <v>3730</v>
      </c>
      <c r="L337" s="314">
        <v>45672</v>
      </c>
      <c r="M337" s="218" t="s">
        <v>8901</v>
      </c>
      <c r="N337" s="310" t="s">
        <v>5537</v>
      </c>
      <c r="O337" s="314">
        <v>45685</v>
      </c>
      <c r="P337" s="310"/>
      <c r="Q337" s="313" t="s">
        <v>3748</v>
      </c>
      <c r="R337" s="314">
        <v>45695</v>
      </c>
      <c r="S337" s="218" t="s">
        <v>8935</v>
      </c>
      <c r="T337" s="310"/>
      <c r="U337" s="310"/>
      <c r="V337" s="310"/>
      <c r="W337" s="313" t="s">
        <v>3748</v>
      </c>
      <c r="X337" s="314">
        <v>45826</v>
      </c>
      <c r="Y337" s="23" t="s">
        <v>9606</v>
      </c>
      <c r="Z337" s="310"/>
      <c r="AA337" s="310"/>
      <c r="AB337" s="310"/>
      <c r="AC337" s="313"/>
      <c r="AD337" s="310"/>
      <c r="AE337" s="310"/>
      <c r="AF337" s="310"/>
      <c r="AG337" s="310"/>
      <c r="AH337" s="310"/>
      <c r="AI337" s="310"/>
      <c r="AJ337" s="310"/>
      <c r="AK337" s="310"/>
      <c r="AL337" s="310"/>
      <c r="AM337" s="310"/>
      <c r="AN337" s="310"/>
      <c r="AO337" s="310"/>
      <c r="AP337" s="310"/>
      <c r="AQ337" s="310"/>
      <c r="AR337" s="310"/>
      <c r="AS337" s="310"/>
      <c r="AT337" s="310"/>
      <c r="AU337" s="310"/>
      <c r="AV337" s="310"/>
      <c r="AW337" s="310"/>
      <c r="AX337" s="310"/>
      <c r="AY337" s="310"/>
      <c r="AZ337" s="310"/>
    </row>
    <row r="338" spans="1:52" s="77" customFormat="1" ht="15" x14ac:dyDescent="0.25">
      <c r="A338" s="310" t="s">
        <v>9283</v>
      </c>
      <c r="B338" s="310">
        <f t="shared" si="68"/>
        <v>1</v>
      </c>
      <c r="C338" s="310" t="str">
        <f t="shared" si="67"/>
        <v/>
      </c>
      <c r="D338" s="386" t="s">
        <v>8897</v>
      </c>
      <c r="E338" s="311" t="s">
        <v>8882</v>
      </c>
      <c r="F338" s="303">
        <f t="shared" ref="F338:F352" si="73">IF(L338&lt;&gt;0,MAX(L338,R338,X338,AD338),"NE")</f>
        <v>45826</v>
      </c>
      <c r="G338" s="302" t="str">
        <f t="shared" ref="G338:G352" si="74">IF($F338="","",INDEX($K338:$FI338,1,MATCH($F338,$K338:$FI338,)-1))</f>
        <v>A</v>
      </c>
      <c r="H338" s="977" t="str">
        <f t="shared" ref="H338:H352" si="75">IF($F338="","",INDEX($K338:$FM338,1,MATCH($F338,$K338:$FM338,)+1))</f>
        <v>MR_DER-1067_25</v>
      </c>
      <c r="I338" s="312" t="str">
        <f t="shared" ref="I338:I352" si="76">IF(F338="NE",F338,IF(INDEX(K338:CP338,,MATCH(F338,K338:CP338,0)+3)&lt;&gt;0,INDEX(K338:CP338,,MATCH(F338,K338:CP338,0)+3),"ND"))</f>
        <v>ND</v>
      </c>
      <c r="J338" s="312" t="str">
        <f t="shared" ref="J338:J352" si="77">IF(G338="NE",G338,IF(INDEX(K338:CQ338,,MATCH(G338,K338:CQ338,0)+3)&lt;&gt;0,INDEX(K338:CQ338,,MATCH(G338,K338:CQ338,0)+3),"ND"))</f>
        <v>ND</v>
      </c>
      <c r="K338" s="313" t="s">
        <v>3730</v>
      </c>
      <c r="L338" s="314">
        <v>45672</v>
      </c>
      <c r="M338" s="218" t="s">
        <v>8901</v>
      </c>
      <c r="N338" s="310" t="s">
        <v>5539</v>
      </c>
      <c r="O338" s="314">
        <v>45685</v>
      </c>
      <c r="P338" s="310"/>
      <c r="Q338" s="313" t="s">
        <v>3748</v>
      </c>
      <c r="R338" s="314">
        <v>45695</v>
      </c>
      <c r="S338" s="218" t="s">
        <v>8935</v>
      </c>
      <c r="T338" s="310"/>
      <c r="U338" s="310"/>
      <c r="V338" s="310"/>
      <c r="W338" s="313" t="s">
        <v>3748</v>
      </c>
      <c r="X338" s="314">
        <v>45826</v>
      </c>
      <c r="Y338" s="23" t="s">
        <v>9606</v>
      </c>
      <c r="Z338" s="310"/>
      <c r="AA338" s="310"/>
      <c r="AB338" s="310"/>
      <c r="AC338" s="313"/>
      <c r="AD338" s="310"/>
      <c r="AE338" s="310"/>
      <c r="AF338" s="310"/>
      <c r="AG338" s="310"/>
      <c r="AH338" s="310"/>
      <c r="AI338" s="310"/>
      <c r="AJ338" s="310"/>
      <c r="AK338" s="310"/>
      <c r="AL338" s="310"/>
      <c r="AM338" s="310"/>
      <c r="AN338" s="310"/>
      <c r="AO338" s="310"/>
      <c r="AP338" s="310"/>
      <c r="AQ338" s="310"/>
      <c r="AR338" s="310"/>
      <c r="AS338" s="310"/>
      <c r="AT338" s="310"/>
      <c r="AU338" s="310"/>
      <c r="AV338" s="310"/>
      <c r="AW338" s="310"/>
      <c r="AX338" s="310"/>
      <c r="AY338" s="310"/>
      <c r="AZ338" s="310"/>
    </row>
    <row r="339" spans="1:52" s="77" customFormat="1" ht="15" x14ac:dyDescent="0.25">
      <c r="A339" s="310" t="s">
        <v>9283</v>
      </c>
      <c r="B339" s="310">
        <f t="shared" si="68"/>
        <v>1</v>
      </c>
      <c r="C339" s="310" t="str">
        <f t="shared" si="67"/>
        <v/>
      </c>
      <c r="D339" s="386" t="s">
        <v>8897</v>
      </c>
      <c r="E339" s="311" t="s">
        <v>8883</v>
      </c>
      <c r="F339" s="303">
        <f t="shared" si="73"/>
        <v>45826</v>
      </c>
      <c r="G339" s="302" t="str">
        <f t="shared" si="74"/>
        <v>A</v>
      </c>
      <c r="H339" s="977" t="str">
        <f t="shared" si="75"/>
        <v>MR_DER-1067_25</v>
      </c>
      <c r="I339" s="312" t="str">
        <f t="shared" si="76"/>
        <v>ND</v>
      </c>
      <c r="J339" s="312" t="str">
        <f t="shared" si="77"/>
        <v>ND</v>
      </c>
      <c r="K339" s="313" t="s">
        <v>3730</v>
      </c>
      <c r="L339" s="314">
        <v>45672</v>
      </c>
      <c r="M339" s="218" t="s">
        <v>8901</v>
      </c>
      <c r="N339" s="310" t="s">
        <v>5539</v>
      </c>
      <c r="O339" s="314">
        <v>45685</v>
      </c>
      <c r="P339" s="310"/>
      <c r="Q339" s="313" t="s">
        <v>3748</v>
      </c>
      <c r="R339" s="314">
        <v>45695</v>
      </c>
      <c r="S339" s="218" t="s">
        <v>8935</v>
      </c>
      <c r="T339" s="310"/>
      <c r="U339" s="310"/>
      <c r="V339" s="310"/>
      <c r="W339" s="313" t="s">
        <v>3748</v>
      </c>
      <c r="X339" s="314">
        <v>45826</v>
      </c>
      <c r="Y339" s="23" t="s">
        <v>9606</v>
      </c>
      <c r="Z339" s="310"/>
      <c r="AA339" s="310"/>
      <c r="AB339" s="310"/>
      <c r="AC339" s="313"/>
      <c r="AD339" s="310"/>
      <c r="AE339" s="310"/>
      <c r="AF339" s="310"/>
      <c r="AG339" s="310"/>
      <c r="AH339" s="310"/>
      <c r="AI339" s="310"/>
      <c r="AJ339" s="310"/>
      <c r="AK339" s="310"/>
      <c r="AL339" s="310"/>
      <c r="AM339" s="310"/>
      <c r="AN339" s="310"/>
      <c r="AO339" s="310"/>
      <c r="AP339" s="310"/>
      <c r="AQ339" s="310"/>
      <c r="AR339" s="310"/>
      <c r="AS339" s="310"/>
      <c r="AT339" s="310"/>
      <c r="AU339" s="310"/>
      <c r="AV339" s="310"/>
      <c r="AW339" s="310"/>
      <c r="AX339" s="310"/>
      <c r="AY339" s="310"/>
      <c r="AZ339" s="310"/>
    </row>
    <row r="340" spans="1:52" s="77" customFormat="1" ht="15" x14ac:dyDescent="0.25">
      <c r="A340" s="310" t="s">
        <v>9283</v>
      </c>
      <c r="B340" s="310">
        <f t="shared" si="68"/>
        <v>1</v>
      </c>
      <c r="C340" s="310" t="str">
        <f t="shared" si="67"/>
        <v/>
      </c>
      <c r="D340" s="386" t="s">
        <v>8897</v>
      </c>
      <c r="E340" s="311" t="s">
        <v>8884</v>
      </c>
      <c r="F340" s="303">
        <f t="shared" si="73"/>
        <v>45826</v>
      </c>
      <c r="G340" s="302" t="str">
        <f t="shared" si="74"/>
        <v>A</v>
      </c>
      <c r="H340" s="977" t="str">
        <f t="shared" si="75"/>
        <v>MR_DER-1067_25</v>
      </c>
      <c r="I340" s="312" t="str">
        <f t="shared" si="76"/>
        <v>ND</v>
      </c>
      <c r="J340" s="312" t="str">
        <f t="shared" si="77"/>
        <v>ND</v>
      </c>
      <c r="K340" s="313" t="s">
        <v>3730</v>
      </c>
      <c r="L340" s="314">
        <v>45672</v>
      </c>
      <c r="M340" s="218" t="s">
        <v>8901</v>
      </c>
      <c r="N340" s="310" t="s">
        <v>5539</v>
      </c>
      <c r="O340" s="314">
        <v>45685</v>
      </c>
      <c r="P340" s="310"/>
      <c r="Q340" s="313" t="s">
        <v>3748</v>
      </c>
      <c r="R340" s="314">
        <v>45695</v>
      </c>
      <c r="S340" s="218" t="s">
        <v>8935</v>
      </c>
      <c r="T340" s="310"/>
      <c r="U340" s="310"/>
      <c r="V340" s="310"/>
      <c r="W340" s="313" t="s">
        <v>3748</v>
      </c>
      <c r="X340" s="314">
        <v>45826</v>
      </c>
      <c r="Y340" s="23" t="s">
        <v>9606</v>
      </c>
      <c r="Z340" s="310"/>
      <c r="AA340" s="310"/>
      <c r="AB340" s="310"/>
      <c r="AC340" s="313"/>
      <c r="AD340" s="310"/>
      <c r="AE340" s="310"/>
      <c r="AF340" s="310"/>
      <c r="AG340" s="310"/>
      <c r="AH340" s="310"/>
      <c r="AI340" s="310"/>
      <c r="AJ340" s="310"/>
      <c r="AK340" s="310"/>
      <c r="AL340" s="310"/>
      <c r="AM340" s="310"/>
      <c r="AN340" s="310"/>
      <c r="AO340" s="310"/>
      <c r="AP340" s="310"/>
      <c r="AQ340" s="310"/>
      <c r="AR340" s="310"/>
      <c r="AS340" s="310"/>
      <c r="AT340" s="310"/>
      <c r="AU340" s="310"/>
      <c r="AV340" s="310"/>
      <c r="AW340" s="310"/>
      <c r="AX340" s="310"/>
      <c r="AY340" s="310"/>
      <c r="AZ340" s="310"/>
    </row>
    <row r="341" spans="1:52" s="77" customFormat="1" ht="15" x14ac:dyDescent="0.25">
      <c r="A341" s="310" t="s">
        <v>9283</v>
      </c>
      <c r="B341" s="310">
        <f t="shared" si="68"/>
        <v>1</v>
      </c>
      <c r="C341" s="310" t="str">
        <f t="shared" si="67"/>
        <v/>
      </c>
      <c r="D341" s="386" t="s">
        <v>8897</v>
      </c>
      <c r="E341" s="311" t="s">
        <v>8885</v>
      </c>
      <c r="F341" s="303">
        <f t="shared" si="73"/>
        <v>45826</v>
      </c>
      <c r="G341" s="302" t="str">
        <f t="shared" si="74"/>
        <v>A</v>
      </c>
      <c r="H341" s="977" t="str">
        <f t="shared" si="75"/>
        <v>MR_DER-1067_25</v>
      </c>
      <c r="I341" s="312" t="str">
        <f t="shared" si="76"/>
        <v>ND</v>
      </c>
      <c r="J341" s="312" t="str">
        <f t="shared" si="77"/>
        <v>ND</v>
      </c>
      <c r="K341" s="313" t="s">
        <v>3730</v>
      </c>
      <c r="L341" s="314">
        <v>45672</v>
      </c>
      <c r="M341" s="218" t="s">
        <v>8901</v>
      </c>
      <c r="N341" s="310" t="s">
        <v>5539</v>
      </c>
      <c r="O341" s="314">
        <v>45685</v>
      </c>
      <c r="P341" s="310"/>
      <c r="Q341" s="313" t="s">
        <v>3748</v>
      </c>
      <c r="R341" s="314">
        <v>45695</v>
      </c>
      <c r="S341" s="218" t="s">
        <v>8935</v>
      </c>
      <c r="T341" s="310"/>
      <c r="U341" s="310"/>
      <c r="V341" s="310"/>
      <c r="W341" s="313" t="s">
        <v>3748</v>
      </c>
      <c r="X341" s="314">
        <v>45826</v>
      </c>
      <c r="Y341" s="23" t="s">
        <v>9606</v>
      </c>
      <c r="Z341" s="310"/>
      <c r="AA341" s="310"/>
      <c r="AB341" s="310"/>
      <c r="AC341" s="313"/>
      <c r="AD341" s="310"/>
      <c r="AE341" s="310"/>
      <c r="AF341" s="310"/>
      <c r="AG341" s="310"/>
      <c r="AH341" s="310"/>
      <c r="AI341" s="310"/>
      <c r="AJ341" s="310"/>
      <c r="AK341" s="310"/>
      <c r="AL341" s="310"/>
      <c r="AM341" s="310"/>
      <c r="AN341" s="310"/>
      <c r="AO341" s="310"/>
      <c r="AP341" s="310"/>
      <c r="AQ341" s="310"/>
      <c r="AR341" s="310"/>
      <c r="AS341" s="310"/>
      <c r="AT341" s="310"/>
      <c r="AU341" s="310"/>
      <c r="AV341" s="310"/>
      <c r="AW341" s="310"/>
      <c r="AX341" s="310"/>
      <c r="AY341" s="310"/>
      <c r="AZ341" s="310"/>
    </row>
    <row r="342" spans="1:52" s="77" customFormat="1" ht="15" x14ac:dyDescent="0.25">
      <c r="A342" s="310" t="s">
        <v>9283</v>
      </c>
      <c r="B342" s="310">
        <f t="shared" si="68"/>
        <v>1</v>
      </c>
      <c r="C342" s="310" t="str">
        <f t="shared" si="67"/>
        <v/>
      </c>
      <c r="D342" s="386" t="s">
        <v>8897</v>
      </c>
      <c r="E342" s="311" t="s">
        <v>8886</v>
      </c>
      <c r="F342" s="303">
        <f t="shared" si="73"/>
        <v>45826</v>
      </c>
      <c r="G342" s="302" t="str">
        <f t="shared" si="74"/>
        <v>A</v>
      </c>
      <c r="H342" s="977" t="str">
        <f t="shared" si="75"/>
        <v>MR_DER-1067_25</v>
      </c>
      <c r="I342" s="312" t="str">
        <f t="shared" si="76"/>
        <v>ND</v>
      </c>
      <c r="J342" s="312" t="str">
        <f t="shared" si="77"/>
        <v>ND</v>
      </c>
      <c r="K342" s="313" t="s">
        <v>3730</v>
      </c>
      <c r="L342" s="314">
        <v>45672</v>
      </c>
      <c r="M342" s="218" t="s">
        <v>8901</v>
      </c>
      <c r="N342" s="310" t="s">
        <v>5539</v>
      </c>
      <c r="O342" s="314">
        <v>45685</v>
      </c>
      <c r="P342" s="310"/>
      <c r="Q342" s="313" t="s">
        <v>3748</v>
      </c>
      <c r="R342" s="314">
        <v>45695</v>
      </c>
      <c r="S342" s="218" t="s">
        <v>8935</v>
      </c>
      <c r="T342" s="310"/>
      <c r="U342" s="310"/>
      <c r="V342" s="310"/>
      <c r="W342" s="313" t="s">
        <v>3748</v>
      </c>
      <c r="X342" s="314">
        <v>45826</v>
      </c>
      <c r="Y342" s="23" t="s">
        <v>9606</v>
      </c>
      <c r="Z342" s="310"/>
      <c r="AA342" s="310"/>
      <c r="AB342" s="310"/>
      <c r="AC342" s="313"/>
      <c r="AD342" s="310"/>
      <c r="AE342" s="310"/>
      <c r="AF342" s="310"/>
      <c r="AG342" s="310"/>
      <c r="AH342" s="310"/>
      <c r="AI342" s="310"/>
      <c r="AJ342" s="310"/>
      <c r="AK342" s="310"/>
      <c r="AL342" s="310"/>
      <c r="AM342" s="310"/>
      <c r="AN342" s="310"/>
      <c r="AO342" s="310"/>
      <c r="AP342" s="310"/>
      <c r="AQ342" s="310"/>
      <c r="AR342" s="310"/>
      <c r="AS342" s="310"/>
      <c r="AT342" s="310"/>
      <c r="AU342" s="310"/>
      <c r="AV342" s="310"/>
      <c r="AW342" s="310"/>
      <c r="AX342" s="310"/>
      <c r="AY342" s="310"/>
      <c r="AZ342" s="310"/>
    </row>
    <row r="343" spans="1:52" s="77" customFormat="1" ht="15" x14ac:dyDescent="0.25">
      <c r="A343" s="310" t="s">
        <v>9283</v>
      </c>
      <c r="B343" s="310">
        <f t="shared" si="68"/>
        <v>1</v>
      </c>
      <c r="C343" s="310" t="str">
        <f t="shared" si="67"/>
        <v/>
      </c>
      <c r="D343" s="386" t="s">
        <v>8898</v>
      </c>
      <c r="E343" s="311" t="s">
        <v>8887</v>
      </c>
      <c r="F343" s="303">
        <f t="shared" si="73"/>
        <v>45826</v>
      </c>
      <c r="G343" s="302" t="str">
        <f t="shared" si="74"/>
        <v>A</v>
      </c>
      <c r="H343" s="977" t="str">
        <f t="shared" si="75"/>
        <v>MR_DER-1067_25</v>
      </c>
      <c r="I343" s="312" t="str">
        <f t="shared" si="76"/>
        <v>ND</v>
      </c>
      <c r="J343" s="312" t="str">
        <f t="shared" si="77"/>
        <v>ND</v>
      </c>
      <c r="K343" s="313" t="s">
        <v>3730</v>
      </c>
      <c r="L343" s="314">
        <v>45672</v>
      </c>
      <c r="M343" s="218" t="s">
        <v>8901</v>
      </c>
      <c r="N343" s="310" t="s">
        <v>5539</v>
      </c>
      <c r="O343" s="314">
        <v>45685</v>
      </c>
      <c r="P343" s="310"/>
      <c r="Q343" s="313" t="s">
        <v>3748</v>
      </c>
      <c r="R343" s="314">
        <v>45695</v>
      </c>
      <c r="S343" s="218" t="s">
        <v>8935</v>
      </c>
      <c r="T343" s="310"/>
      <c r="U343" s="310"/>
      <c r="V343" s="310"/>
      <c r="W343" s="313" t="s">
        <v>3748</v>
      </c>
      <c r="X343" s="314">
        <v>45826</v>
      </c>
      <c r="Y343" s="23" t="s">
        <v>9606</v>
      </c>
      <c r="Z343" s="310"/>
      <c r="AA343" s="310"/>
      <c r="AB343" s="310"/>
      <c r="AC343" s="313"/>
      <c r="AD343" s="310"/>
      <c r="AE343" s="310"/>
      <c r="AF343" s="310"/>
      <c r="AG343" s="310"/>
      <c r="AH343" s="310"/>
      <c r="AI343" s="310"/>
      <c r="AJ343" s="310"/>
      <c r="AK343" s="310"/>
      <c r="AL343" s="310"/>
      <c r="AM343" s="310"/>
      <c r="AN343" s="310"/>
      <c r="AO343" s="310"/>
      <c r="AP343" s="310"/>
      <c r="AQ343" s="310"/>
      <c r="AR343" s="310"/>
      <c r="AS343" s="310"/>
      <c r="AT343" s="310"/>
      <c r="AU343" s="310"/>
      <c r="AV343" s="310"/>
      <c r="AW343" s="310"/>
      <c r="AX343" s="310"/>
      <c r="AY343" s="310"/>
      <c r="AZ343" s="310"/>
    </row>
    <row r="344" spans="1:52" s="77" customFormat="1" ht="15" x14ac:dyDescent="0.25">
      <c r="A344" s="310" t="s">
        <v>9283</v>
      </c>
      <c r="B344" s="310">
        <f t="shared" si="68"/>
        <v>1</v>
      </c>
      <c r="C344" s="310" t="str">
        <f t="shared" si="67"/>
        <v/>
      </c>
      <c r="D344" s="386" t="s">
        <v>8899</v>
      </c>
      <c r="E344" s="311" t="s">
        <v>8888</v>
      </c>
      <c r="F344" s="303">
        <f t="shared" si="73"/>
        <v>45826</v>
      </c>
      <c r="G344" s="302" t="str">
        <f t="shared" si="74"/>
        <v>A</v>
      </c>
      <c r="H344" s="977" t="str">
        <f t="shared" si="75"/>
        <v>MR_DER-1067_25</v>
      </c>
      <c r="I344" s="312" t="str">
        <f t="shared" si="76"/>
        <v>ND</v>
      </c>
      <c r="J344" s="312" t="str">
        <f t="shared" si="77"/>
        <v>ND</v>
      </c>
      <c r="K344" s="313" t="s">
        <v>3730</v>
      </c>
      <c r="L344" s="314">
        <v>45672</v>
      </c>
      <c r="M344" s="218" t="s">
        <v>8901</v>
      </c>
      <c r="N344" s="310" t="s">
        <v>5539</v>
      </c>
      <c r="O344" s="314">
        <v>45685</v>
      </c>
      <c r="P344" s="310"/>
      <c r="Q344" s="313" t="s">
        <v>3748</v>
      </c>
      <c r="R344" s="314">
        <v>45695</v>
      </c>
      <c r="S344" s="218" t="s">
        <v>8935</v>
      </c>
      <c r="T344" s="310"/>
      <c r="U344" s="310"/>
      <c r="V344" s="310"/>
      <c r="W344" s="313" t="s">
        <v>3748</v>
      </c>
      <c r="X344" s="314">
        <v>45826</v>
      </c>
      <c r="Y344" s="23" t="s">
        <v>9606</v>
      </c>
      <c r="Z344" s="310"/>
      <c r="AA344" s="310"/>
      <c r="AB344" s="310"/>
      <c r="AC344" s="313"/>
      <c r="AD344" s="310"/>
      <c r="AE344" s="310"/>
      <c r="AF344" s="310"/>
      <c r="AG344" s="310"/>
      <c r="AH344" s="310"/>
      <c r="AI344" s="310"/>
      <c r="AJ344" s="310"/>
      <c r="AK344" s="310"/>
      <c r="AL344" s="310"/>
      <c r="AM344" s="310"/>
      <c r="AN344" s="310"/>
      <c r="AO344" s="310"/>
      <c r="AP344" s="310"/>
      <c r="AQ344" s="310"/>
      <c r="AR344" s="310"/>
      <c r="AS344" s="310"/>
      <c r="AT344" s="310"/>
      <c r="AU344" s="310"/>
      <c r="AV344" s="310"/>
      <c r="AW344" s="310"/>
      <c r="AX344" s="310"/>
      <c r="AY344" s="310"/>
      <c r="AZ344" s="310"/>
    </row>
    <row r="345" spans="1:52" s="77" customFormat="1" ht="15" x14ac:dyDescent="0.25">
      <c r="A345" s="310" t="s">
        <v>9283</v>
      </c>
      <c r="B345" s="310">
        <f t="shared" si="68"/>
        <v>1</v>
      </c>
      <c r="C345" s="310" t="str">
        <f t="shared" si="67"/>
        <v/>
      </c>
      <c r="D345" s="386" t="s">
        <v>8899</v>
      </c>
      <c r="E345" s="311" t="s">
        <v>8889</v>
      </c>
      <c r="F345" s="303">
        <f t="shared" si="73"/>
        <v>45826</v>
      </c>
      <c r="G345" s="302" t="str">
        <f t="shared" si="74"/>
        <v>A</v>
      </c>
      <c r="H345" s="977" t="str">
        <f t="shared" si="75"/>
        <v>MR_DER-1067_25</v>
      </c>
      <c r="I345" s="312" t="str">
        <f t="shared" si="76"/>
        <v>ND</v>
      </c>
      <c r="J345" s="312" t="str">
        <f t="shared" si="77"/>
        <v>ND</v>
      </c>
      <c r="K345" s="313" t="s">
        <v>3730</v>
      </c>
      <c r="L345" s="314">
        <v>45672</v>
      </c>
      <c r="M345" s="218" t="s">
        <v>8901</v>
      </c>
      <c r="N345" s="310" t="s">
        <v>5539</v>
      </c>
      <c r="O345" s="314">
        <v>45685</v>
      </c>
      <c r="P345" s="310"/>
      <c r="Q345" s="313" t="s">
        <v>3748</v>
      </c>
      <c r="R345" s="314">
        <v>45695</v>
      </c>
      <c r="S345" s="218" t="s">
        <v>8935</v>
      </c>
      <c r="T345" s="310"/>
      <c r="U345" s="310"/>
      <c r="V345" s="310"/>
      <c r="W345" s="313" t="s">
        <v>3748</v>
      </c>
      <c r="X345" s="314">
        <v>45826</v>
      </c>
      <c r="Y345" s="23" t="s">
        <v>9606</v>
      </c>
      <c r="Z345" s="310"/>
      <c r="AA345" s="310"/>
      <c r="AB345" s="310"/>
      <c r="AC345" s="313"/>
      <c r="AD345" s="310"/>
      <c r="AE345" s="310"/>
      <c r="AF345" s="310"/>
      <c r="AG345" s="310"/>
      <c r="AH345" s="310"/>
      <c r="AI345" s="310"/>
      <c r="AJ345" s="310"/>
      <c r="AK345" s="310"/>
      <c r="AL345" s="310"/>
      <c r="AM345" s="310"/>
      <c r="AN345" s="310"/>
      <c r="AO345" s="310"/>
      <c r="AP345" s="310"/>
      <c r="AQ345" s="310"/>
      <c r="AR345" s="310"/>
      <c r="AS345" s="310"/>
      <c r="AT345" s="310"/>
      <c r="AU345" s="310"/>
      <c r="AV345" s="310"/>
      <c r="AW345" s="310"/>
      <c r="AX345" s="310"/>
      <c r="AY345" s="310"/>
      <c r="AZ345" s="310"/>
    </row>
    <row r="346" spans="1:52" s="77" customFormat="1" ht="15" x14ac:dyDescent="0.25">
      <c r="A346" s="310" t="s">
        <v>9283</v>
      </c>
      <c r="B346" s="310">
        <f t="shared" si="68"/>
        <v>1</v>
      </c>
      <c r="C346" s="310" t="str">
        <f t="shared" si="67"/>
        <v/>
      </c>
      <c r="D346" s="386" t="s">
        <v>8899</v>
      </c>
      <c r="E346" s="311" t="s">
        <v>8890</v>
      </c>
      <c r="F346" s="303">
        <f t="shared" si="73"/>
        <v>45826</v>
      </c>
      <c r="G346" s="302" t="str">
        <f t="shared" si="74"/>
        <v>A</v>
      </c>
      <c r="H346" s="977" t="str">
        <f t="shared" si="75"/>
        <v>MR_DER-1067_25</v>
      </c>
      <c r="I346" s="312" t="str">
        <f t="shared" si="76"/>
        <v>ND</v>
      </c>
      <c r="J346" s="312" t="str">
        <f t="shared" si="77"/>
        <v>ND</v>
      </c>
      <c r="K346" s="313" t="s">
        <v>3730</v>
      </c>
      <c r="L346" s="314">
        <v>45672</v>
      </c>
      <c r="M346" s="218" t="s">
        <v>8901</v>
      </c>
      <c r="N346" s="310" t="s">
        <v>5539</v>
      </c>
      <c r="O346" s="314">
        <v>45685</v>
      </c>
      <c r="P346" s="310"/>
      <c r="Q346" s="313" t="s">
        <v>3748</v>
      </c>
      <c r="R346" s="314">
        <v>45695</v>
      </c>
      <c r="S346" s="218" t="s">
        <v>8935</v>
      </c>
      <c r="T346" s="310"/>
      <c r="U346" s="310"/>
      <c r="V346" s="310"/>
      <c r="W346" s="313" t="s">
        <v>3748</v>
      </c>
      <c r="X346" s="314">
        <v>45826</v>
      </c>
      <c r="Y346" s="23" t="s">
        <v>9606</v>
      </c>
      <c r="Z346" s="310"/>
      <c r="AA346" s="310"/>
      <c r="AB346" s="310"/>
      <c r="AC346" s="313"/>
      <c r="AD346" s="310"/>
      <c r="AE346" s="310"/>
      <c r="AF346" s="310"/>
      <c r="AG346" s="310"/>
      <c r="AH346" s="310"/>
      <c r="AI346" s="310"/>
      <c r="AJ346" s="310"/>
      <c r="AK346" s="310"/>
      <c r="AL346" s="310"/>
      <c r="AM346" s="310"/>
      <c r="AN346" s="310"/>
      <c r="AO346" s="310"/>
      <c r="AP346" s="310"/>
      <c r="AQ346" s="310"/>
      <c r="AR346" s="310"/>
      <c r="AS346" s="310"/>
      <c r="AT346" s="310"/>
      <c r="AU346" s="310"/>
      <c r="AV346" s="310"/>
      <c r="AW346" s="310"/>
      <c r="AX346" s="310"/>
      <c r="AY346" s="310"/>
      <c r="AZ346" s="310"/>
    </row>
    <row r="347" spans="1:52" s="77" customFormat="1" ht="15" x14ac:dyDescent="0.25">
      <c r="A347" s="310" t="s">
        <v>9283</v>
      </c>
      <c r="B347" s="310">
        <f t="shared" si="68"/>
        <v>1</v>
      </c>
      <c r="C347" s="310" t="str">
        <f t="shared" si="67"/>
        <v/>
      </c>
      <c r="D347" s="386" t="s">
        <v>8899</v>
      </c>
      <c r="E347" s="311" t="s">
        <v>8891</v>
      </c>
      <c r="F347" s="303">
        <f t="shared" si="73"/>
        <v>45826</v>
      </c>
      <c r="G347" s="302" t="str">
        <f t="shared" si="74"/>
        <v>A</v>
      </c>
      <c r="H347" s="977" t="str">
        <f t="shared" si="75"/>
        <v>MR_DER-1067_25</v>
      </c>
      <c r="I347" s="312" t="str">
        <f t="shared" si="76"/>
        <v>ND</v>
      </c>
      <c r="J347" s="312" t="str">
        <f t="shared" si="77"/>
        <v>ND</v>
      </c>
      <c r="K347" s="313" t="s">
        <v>3730</v>
      </c>
      <c r="L347" s="314">
        <v>45672</v>
      </c>
      <c r="M347" s="218" t="s">
        <v>8901</v>
      </c>
      <c r="N347" s="310" t="s">
        <v>5539</v>
      </c>
      <c r="O347" s="314">
        <v>45685</v>
      </c>
      <c r="P347" s="310"/>
      <c r="Q347" s="313" t="s">
        <v>3748</v>
      </c>
      <c r="R347" s="314">
        <v>45695</v>
      </c>
      <c r="S347" s="218" t="s">
        <v>8935</v>
      </c>
      <c r="T347" s="310"/>
      <c r="U347" s="310"/>
      <c r="V347" s="310"/>
      <c r="W347" s="313" t="s">
        <v>3748</v>
      </c>
      <c r="X347" s="314">
        <v>45826</v>
      </c>
      <c r="Y347" s="23" t="s">
        <v>9606</v>
      </c>
      <c r="Z347" s="310"/>
      <c r="AA347" s="310"/>
      <c r="AB347" s="310"/>
      <c r="AC347" s="313"/>
      <c r="AD347" s="310"/>
      <c r="AE347" s="310"/>
      <c r="AF347" s="310"/>
      <c r="AG347" s="310"/>
      <c r="AH347" s="310"/>
      <c r="AI347" s="310"/>
      <c r="AJ347" s="310"/>
      <c r="AK347" s="310"/>
      <c r="AL347" s="310"/>
      <c r="AM347" s="310"/>
      <c r="AN347" s="310"/>
      <c r="AO347" s="310"/>
      <c r="AP347" s="310"/>
      <c r="AQ347" s="310"/>
      <c r="AR347" s="310"/>
      <c r="AS347" s="310"/>
      <c r="AT347" s="310"/>
      <c r="AU347" s="310"/>
      <c r="AV347" s="310"/>
      <c r="AW347" s="310"/>
      <c r="AX347" s="310"/>
      <c r="AY347" s="310"/>
      <c r="AZ347" s="310"/>
    </row>
    <row r="348" spans="1:52" s="77" customFormat="1" ht="15" x14ac:dyDescent="0.25">
      <c r="A348" s="310" t="s">
        <v>9283</v>
      </c>
      <c r="B348" s="310">
        <f t="shared" si="68"/>
        <v>1</v>
      </c>
      <c r="C348" s="310" t="str">
        <f t="shared" si="67"/>
        <v/>
      </c>
      <c r="D348" s="386" t="s">
        <v>8899</v>
      </c>
      <c r="E348" s="311" t="s">
        <v>8892</v>
      </c>
      <c r="F348" s="303">
        <f t="shared" si="73"/>
        <v>45826</v>
      </c>
      <c r="G348" s="302" t="str">
        <f t="shared" si="74"/>
        <v>A</v>
      </c>
      <c r="H348" s="977" t="str">
        <f t="shared" si="75"/>
        <v>MR_DER-1067_25</v>
      </c>
      <c r="I348" s="312" t="str">
        <f t="shared" si="76"/>
        <v>ND</v>
      </c>
      <c r="J348" s="312" t="str">
        <f t="shared" si="77"/>
        <v>ND</v>
      </c>
      <c r="K348" s="313" t="s">
        <v>3730</v>
      </c>
      <c r="L348" s="314">
        <v>45672</v>
      </c>
      <c r="M348" s="218" t="s">
        <v>8901</v>
      </c>
      <c r="N348" s="310" t="s">
        <v>5537</v>
      </c>
      <c r="O348" s="314">
        <v>45685</v>
      </c>
      <c r="P348" s="310"/>
      <c r="Q348" s="313" t="s">
        <v>3748</v>
      </c>
      <c r="R348" s="314">
        <v>45695</v>
      </c>
      <c r="S348" s="218" t="s">
        <v>8935</v>
      </c>
      <c r="T348" s="310"/>
      <c r="U348" s="310"/>
      <c r="V348" s="310"/>
      <c r="W348" s="313" t="s">
        <v>3748</v>
      </c>
      <c r="X348" s="314">
        <v>45826</v>
      </c>
      <c r="Y348" s="23" t="s">
        <v>9606</v>
      </c>
      <c r="Z348" s="310"/>
      <c r="AA348" s="310"/>
      <c r="AB348" s="310"/>
      <c r="AC348" s="313"/>
      <c r="AD348" s="310"/>
      <c r="AE348" s="310"/>
      <c r="AF348" s="310"/>
      <c r="AG348" s="310"/>
      <c r="AH348" s="310"/>
      <c r="AI348" s="310"/>
      <c r="AJ348" s="310"/>
      <c r="AK348" s="310"/>
      <c r="AL348" s="310"/>
      <c r="AM348" s="310"/>
      <c r="AN348" s="310"/>
      <c r="AO348" s="310"/>
      <c r="AP348" s="310"/>
      <c r="AQ348" s="310"/>
      <c r="AR348" s="310"/>
      <c r="AS348" s="310"/>
      <c r="AT348" s="310"/>
      <c r="AU348" s="310"/>
      <c r="AV348" s="310"/>
      <c r="AW348" s="310"/>
      <c r="AX348" s="310"/>
      <c r="AY348" s="310"/>
      <c r="AZ348" s="310"/>
    </row>
    <row r="349" spans="1:52" s="77" customFormat="1" ht="15" x14ac:dyDescent="0.25">
      <c r="A349" s="310" t="s">
        <v>9283</v>
      </c>
      <c r="B349" s="310">
        <f t="shared" si="68"/>
        <v>1</v>
      </c>
      <c r="C349" s="310" t="str">
        <f t="shared" si="67"/>
        <v/>
      </c>
      <c r="D349" s="386" t="s">
        <v>8899</v>
      </c>
      <c r="E349" s="311" t="s">
        <v>8893</v>
      </c>
      <c r="F349" s="303">
        <f t="shared" si="73"/>
        <v>45826</v>
      </c>
      <c r="G349" s="302" t="str">
        <f t="shared" si="74"/>
        <v>A</v>
      </c>
      <c r="H349" s="977" t="str">
        <f t="shared" si="75"/>
        <v>MR_DER-1067_25</v>
      </c>
      <c r="I349" s="312" t="str">
        <f t="shared" si="76"/>
        <v>ND</v>
      </c>
      <c r="J349" s="312" t="str">
        <f t="shared" si="77"/>
        <v>ND</v>
      </c>
      <c r="K349" s="313" t="s">
        <v>3730</v>
      </c>
      <c r="L349" s="314">
        <v>45672</v>
      </c>
      <c r="M349" s="218" t="s">
        <v>8901</v>
      </c>
      <c r="N349" s="310" t="s">
        <v>5539</v>
      </c>
      <c r="O349" s="314">
        <v>45685</v>
      </c>
      <c r="P349" s="310"/>
      <c r="Q349" s="313" t="s">
        <v>3748</v>
      </c>
      <c r="R349" s="314">
        <v>45695</v>
      </c>
      <c r="S349" s="218" t="s">
        <v>8935</v>
      </c>
      <c r="T349" s="310"/>
      <c r="U349" s="310"/>
      <c r="V349" s="310"/>
      <c r="W349" s="313" t="s">
        <v>3748</v>
      </c>
      <c r="X349" s="314">
        <v>45826</v>
      </c>
      <c r="Y349" s="23" t="s">
        <v>9606</v>
      </c>
      <c r="Z349" s="310"/>
      <c r="AA349" s="310"/>
      <c r="AB349" s="310"/>
      <c r="AC349" s="313"/>
      <c r="AD349" s="310"/>
      <c r="AE349" s="310"/>
      <c r="AF349" s="310"/>
      <c r="AG349" s="310"/>
      <c r="AH349" s="310"/>
      <c r="AI349" s="310"/>
      <c r="AJ349" s="310"/>
      <c r="AK349" s="310"/>
      <c r="AL349" s="310"/>
      <c r="AM349" s="310"/>
      <c r="AN349" s="310"/>
      <c r="AO349" s="310"/>
      <c r="AP349" s="310"/>
      <c r="AQ349" s="310"/>
      <c r="AR349" s="310"/>
      <c r="AS349" s="310"/>
      <c r="AT349" s="310"/>
      <c r="AU349" s="310"/>
      <c r="AV349" s="310"/>
      <c r="AW349" s="310"/>
      <c r="AX349" s="310"/>
      <c r="AY349" s="310"/>
      <c r="AZ349" s="310"/>
    </row>
    <row r="350" spans="1:52" s="77" customFormat="1" ht="15" x14ac:dyDescent="0.25">
      <c r="A350" s="310" t="s">
        <v>9283</v>
      </c>
      <c r="B350" s="310">
        <f t="shared" si="68"/>
        <v>1</v>
      </c>
      <c r="C350" s="310" t="str">
        <f t="shared" si="67"/>
        <v/>
      </c>
      <c r="D350" s="386" t="s">
        <v>8899</v>
      </c>
      <c r="E350" s="311" t="s">
        <v>8894</v>
      </c>
      <c r="F350" s="303">
        <f t="shared" si="73"/>
        <v>45826</v>
      </c>
      <c r="G350" s="302" t="str">
        <f t="shared" si="74"/>
        <v>A</v>
      </c>
      <c r="H350" s="977" t="str">
        <f t="shared" si="75"/>
        <v>MR_DER-1067_25</v>
      </c>
      <c r="I350" s="312" t="str">
        <f t="shared" si="76"/>
        <v>ND</v>
      </c>
      <c r="J350" s="312" t="str">
        <f t="shared" si="77"/>
        <v>ND</v>
      </c>
      <c r="K350" s="313" t="s">
        <v>3730</v>
      </c>
      <c r="L350" s="314">
        <v>45672</v>
      </c>
      <c r="M350" s="218" t="s">
        <v>8901</v>
      </c>
      <c r="N350" s="310" t="s">
        <v>5537</v>
      </c>
      <c r="O350" s="314">
        <v>45685</v>
      </c>
      <c r="P350" s="310"/>
      <c r="Q350" s="313" t="s">
        <v>3748</v>
      </c>
      <c r="R350" s="314">
        <v>45695</v>
      </c>
      <c r="S350" s="218" t="s">
        <v>8935</v>
      </c>
      <c r="T350" s="310"/>
      <c r="U350" s="310"/>
      <c r="V350" s="310"/>
      <c r="W350" s="313" t="s">
        <v>3748</v>
      </c>
      <c r="X350" s="314">
        <v>45826</v>
      </c>
      <c r="Y350" s="23" t="s">
        <v>9606</v>
      </c>
      <c r="Z350" s="310"/>
      <c r="AA350" s="310"/>
      <c r="AB350" s="310"/>
      <c r="AC350" s="313"/>
      <c r="AD350" s="310"/>
      <c r="AE350" s="310"/>
      <c r="AF350" s="310"/>
      <c r="AG350" s="310"/>
      <c r="AH350" s="310"/>
      <c r="AI350" s="310"/>
      <c r="AJ350" s="310"/>
      <c r="AK350" s="310"/>
      <c r="AL350" s="310"/>
      <c r="AM350" s="310"/>
      <c r="AN350" s="310"/>
      <c r="AO350" s="310"/>
      <c r="AP350" s="310"/>
      <c r="AQ350" s="310"/>
      <c r="AR350" s="310"/>
      <c r="AS350" s="310"/>
      <c r="AT350" s="310"/>
      <c r="AU350" s="310"/>
      <c r="AV350" s="310"/>
      <c r="AW350" s="310"/>
      <c r="AX350" s="310"/>
      <c r="AY350" s="310"/>
      <c r="AZ350" s="310"/>
    </row>
    <row r="351" spans="1:52" s="77" customFormat="1" ht="15" x14ac:dyDescent="0.25">
      <c r="A351" s="310" t="s">
        <v>9283</v>
      </c>
      <c r="B351" s="310">
        <f t="shared" si="68"/>
        <v>1</v>
      </c>
      <c r="C351" s="310" t="str">
        <f t="shared" si="67"/>
        <v/>
      </c>
      <c r="D351" s="386" t="s">
        <v>8899</v>
      </c>
      <c r="E351" s="311" t="s">
        <v>8895</v>
      </c>
      <c r="F351" s="303">
        <f t="shared" si="73"/>
        <v>45826</v>
      </c>
      <c r="G351" s="302" t="str">
        <f t="shared" si="74"/>
        <v>A</v>
      </c>
      <c r="H351" s="977" t="str">
        <f t="shared" si="75"/>
        <v>MR_DER-1067_25</v>
      </c>
      <c r="I351" s="312" t="str">
        <f t="shared" si="76"/>
        <v>ND</v>
      </c>
      <c r="J351" s="312" t="str">
        <f t="shared" si="77"/>
        <v>ND</v>
      </c>
      <c r="K351" s="313" t="s">
        <v>3730</v>
      </c>
      <c r="L351" s="314">
        <v>45672</v>
      </c>
      <c r="M351" s="218" t="s">
        <v>8901</v>
      </c>
      <c r="N351" s="310" t="s">
        <v>5539</v>
      </c>
      <c r="O351" s="314">
        <v>45685</v>
      </c>
      <c r="P351" s="310"/>
      <c r="Q351" s="313" t="s">
        <v>3748</v>
      </c>
      <c r="R351" s="314">
        <v>45695</v>
      </c>
      <c r="S351" s="218" t="s">
        <v>8935</v>
      </c>
      <c r="T351" s="310"/>
      <c r="U351" s="310"/>
      <c r="V351" s="310"/>
      <c r="W351" s="313" t="s">
        <v>3748</v>
      </c>
      <c r="X351" s="314">
        <v>45826</v>
      </c>
      <c r="Y351" s="23" t="s">
        <v>9606</v>
      </c>
      <c r="Z351" s="310"/>
      <c r="AA351" s="310"/>
      <c r="AB351" s="310"/>
      <c r="AC351" s="313"/>
      <c r="AD351" s="310"/>
      <c r="AE351" s="310"/>
      <c r="AF351" s="310"/>
      <c r="AG351" s="310"/>
      <c r="AH351" s="310"/>
      <c r="AI351" s="310"/>
      <c r="AJ351" s="310"/>
      <c r="AK351" s="310"/>
      <c r="AL351" s="310"/>
      <c r="AM351" s="310"/>
      <c r="AN351" s="310"/>
      <c r="AO351" s="310"/>
      <c r="AP351" s="310"/>
      <c r="AQ351" s="310"/>
      <c r="AR351" s="310"/>
      <c r="AS351" s="310"/>
      <c r="AT351" s="310"/>
      <c r="AU351" s="310"/>
      <c r="AV351" s="310"/>
      <c r="AW351" s="310"/>
      <c r="AX351" s="310"/>
      <c r="AY351" s="310"/>
      <c r="AZ351" s="310"/>
    </row>
    <row r="352" spans="1:52" s="77" customFormat="1" ht="15" x14ac:dyDescent="0.25">
      <c r="A352" s="310" t="s">
        <v>9283</v>
      </c>
      <c r="B352" s="310">
        <f t="shared" si="68"/>
        <v>1</v>
      </c>
      <c r="C352" s="310" t="str">
        <f t="shared" si="67"/>
        <v/>
      </c>
      <c r="D352" s="386" t="s">
        <v>8900</v>
      </c>
      <c r="E352" s="311" t="s">
        <v>8896</v>
      </c>
      <c r="F352" s="303">
        <f t="shared" si="73"/>
        <v>45826</v>
      </c>
      <c r="G352" s="302" t="str">
        <f t="shared" si="74"/>
        <v>A</v>
      </c>
      <c r="H352" s="977" t="str">
        <f t="shared" si="75"/>
        <v>MR_DER-1067_25</v>
      </c>
      <c r="I352" s="312" t="str">
        <f t="shared" si="76"/>
        <v>ND</v>
      </c>
      <c r="J352" s="312" t="str">
        <f t="shared" si="77"/>
        <v>ND</v>
      </c>
      <c r="K352" s="313" t="s">
        <v>3730</v>
      </c>
      <c r="L352" s="314">
        <v>45672</v>
      </c>
      <c r="M352" s="218" t="s">
        <v>8901</v>
      </c>
      <c r="N352" s="310" t="s">
        <v>5539</v>
      </c>
      <c r="O352" s="314">
        <v>45685</v>
      </c>
      <c r="P352" s="310"/>
      <c r="Q352" s="313" t="s">
        <v>3748</v>
      </c>
      <c r="R352" s="314">
        <v>45695</v>
      </c>
      <c r="S352" s="218" t="s">
        <v>8935</v>
      </c>
      <c r="T352" s="310"/>
      <c r="U352" s="310"/>
      <c r="V352" s="310"/>
      <c r="W352" s="313" t="s">
        <v>3748</v>
      </c>
      <c r="X352" s="314">
        <v>45826</v>
      </c>
      <c r="Y352" s="23" t="s">
        <v>9606</v>
      </c>
      <c r="Z352" s="310"/>
      <c r="AA352" s="310"/>
      <c r="AB352" s="310"/>
      <c r="AC352" s="313"/>
      <c r="AD352" s="310"/>
      <c r="AE352" s="310"/>
      <c r="AF352" s="310"/>
      <c r="AG352" s="310"/>
      <c r="AH352" s="310"/>
      <c r="AI352" s="310"/>
      <c r="AJ352" s="310"/>
      <c r="AK352" s="310"/>
      <c r="AL352" s="310"/>
      <c r="AM352" s="310"/>
      <c r="AN352" s="310"/>
      <c r="AO352" s="310"/>
      <c r="AP352" s="310"/>
      <c r="AQ352" s="310"/>
      <c r="AR352" s="310"/>
      <c r="AS352" s="310"/>
      <c r="AT352" s="310"/>
      <c r="AU352" s="310"/>
      <c r="AV352" s="310"/>
      <c r="AW352" s="310"/>
      <c r="AX352" s="310"/>
      <c r="AY352" s="310"/>
      <c r="AZ352" s="310"/>
    </row>
    <row r="353" spans="1:55" s="77" customFormat="1" x14ac:dyDescent="0.25">
      <c r="A353" s="318"/>
      <c r="B353" s="310" t="str">
        <f t="shared" si="68"/>
        <v/>
      </c>
      <c r="C353" s="310" t="str">
        <f t="shared" si="67"/>
        <v/>
      </c>
      <c r="D353" s="388"/>
      <c r="E353" s="318" t="s">
        <v>7531</v>
      </c>
      <c r="F353" s="319"/>
      <c r="G353" s="319"/>
      <c r="H353" s="319"/>
      <c r="I353" s="319"/>
      <c r="J353" s="319"/>
      <c r="K353" s="320"/>
      <c r="L353" s="320"/>
      <c r="M353" s="321"/>
      <c r="N353" s="322"/>
      <c r="O353" s="322"/>
      <c r="P353" s="322"/>
      <c r="Q353" s="320"/>
      <c r="R353" s="320"/>
      <c r="S353" s="321"/>
      <c r="T353" s="322"/>
      <c r="U353" s="322"/>
      <c r="V353" s="322"/>
      <c r="W353" s="320"/>
      <c r="X353" s="320"/>
      <c r="Y353" s="321"/>
      <c r="Z353" s="322"/>
      <c r="AA353" s="322"/>
      <c r="AB353" s="322"/>
      <c r="AC353" s="320"/>
      <c r="AD353" s="320"/>
      <c r="AE353" s="321"/>
      <c r="AF353" s="322"/>
      <c r="AG353" s="322"/>
      <c r="AH353" s="322"/>
      <c r="AI353" s="320"/>
      <c r="AJ353" s="320"/>
      <c r="AK353" s="321"/>
      <c r="AL353" s="322"/>
      <c r="AM353" s="322"/>
      <c r="AN353" s="322"/>
      <c r="AO353" s="320"/>
      <c r="AP353" s="320"/>
      <c r="AQ353" s="321"/>
      <c r="AR353" s="322"/>
      <c r="AS353" s="322"/>
      <c r="AT353" s="322"/>
      <c r="AU353" s="320"/>
      <c r="AV353" s="320"/>
      <c r="AW353" s="321"/>
      <c r="AX353" s="322"/>
      <c r="AY353" s="322"/>
      <c r="AZ353" s="322"/>
    </row>
    <row r="354" spans="1:55" s="77" customFormat="1" ht="15" x14ac:dyDescent="0.25">
      <c r="A354" s="310" t="s">
        <v>8263</v>
      </c>
      <c r="B354" s="310">
        <f t="shared" si="68"/>
        <v>1</v>
      </c>
      <c r="C354" s="310" t="str">
        <f t="shared" si="67"/>
        <v/>
      </c>
      <c r="D354" s="386" t="s">
        <v>8801</v>
      </c>
      <c r="E354" s="311" t="s">
        <v>4230</v>
      </c>
      <c r="F354" s="303">
        <f>IF(L354&lt;&gt;0,MAX(L354,R354,X354,AD354,AJ354,AP354,AV354,BB354),"NE")</f>
        <v>46140</v>
      </c>
      <c r="G354" s="302" t="str">
        <f t="shared" ref="G354:G361" si="78">IF($F354="","",INDEX($K354:$FI354,1,MATCH($F354,$K354:$FI354,)-1))</f>
        <v>B</v>
      </c>
      <c r="H354" s="977" t="str">
        <f t="shared" ref="H354:H361" si="79">IF($F354="","",INDEX($K354:$FM354,1,MATCH($F354,$K354:$FM354,)+1))</f>
        <v>MR_DER-1711_26</v>
      </c>
      <c r="I354" s="312" t="str">
        <f t="shared" si="65"/>
        <v>ND</v>
      </c>
      <c r="J354" s="312" t="str">
        <f t="shared" ref="J354:J361" si="80">IF(G354="NE",G354,IF(INDEX(K354:CQ354,,MATCH(G354,K354:CQ354,0)+3)&lt;&gt;0,INDEX(K354:CQ354,,MATCH(G354,K354:CQ354,0)+3),"ND"))</f>
        <v>ND</v>
      </c>
      <c r="K354" s="313" t="s">
        <v>3730</v>
      </c>
      <c r="L354" s="314">
        <v>45625</v>
      </c>
      <c r="M354" s="218" t="s">
        <v>8802</v>
      </c>
      <c r="N354" s="310" t="s">
        <v>5536</v>
      </c>
      <c r="O354" s="314">
        <v>45635</v>
      </c>
      <c r="P354" s="310"/>
      <c r="Q354" s="313" t="s">
        <v>3765</v>
      </c>
      <c r="R354" s="314">
        <v>45664</v>
      </c>
      <c r="S354" s="218" t="s">
        <v>8875</v>
      </c>
      <c r="T354" s="310" t="s">
        <v>5539</v>
      </c>
      <c r="U354" s="314">
        <v>45666</v>
      </c>
      <c r="V354" s="310"/>
      <c r="W354" s="313" t="s">
        <v>3748</v>
      </c>
      <c r="X354" s="314">
        <v>45674</v>
      </c>
      <c r="Y354" s="218" t="s">
        <v>8915</v>
      </c>
      <c r="Z354" s="310"/>
      <c r="AA354" s="310"/>
      <c r="AB354" s="310"/>
      <c r="AC354" s="313" t="s">
        <v>3748</v>
      </c>
      <c r="AD354" s="314">
        <v>45826</v>
      </c>
      <c r="AE354" s="218" t="s">
        <v>9607</v>
      </c>
      <c r="AF354" s="310"/>
      <c r="AG354" s="310"/>
      <c r="AH354" s="310"/>
      <c r="AI354" s="310" t="s">
        <v>5626</v>
      </c>
      <c r="AJ354" s="314">
        <v>46010</v>
      </c>
      <c r="AK354" s="218" t="s">
        <v>11688</v>
      </c>
      <c r="AL354" s="310" t="s">
        <v>5536</v>
      </c>
      <c r="AM354" s="314">
        <v>46029</v>
      </c>
      <c r="AN354" s="310"/>
      <c r="AO354" s="310" t="s">
        <v>6229</v>
      </c>
      <c r="AP354" s="314">
        <v>46078</v>
      </c>
      <c r="AQ354" s="218" t="s">
        <v>12245</v>
      </c>
      <c r="AR354" s="310" t="s">
        <v>5539</v>
      </c>
      <c r="AS354" s="314">
        <v>46139</v>
      </c>
      <c r="AT354" s="310"/>
      <c r="AU354" s="310"/>
      <c r="AV354" s="314"/>
      <c r="AW354" s="310"/>
      <c r="AX354" s="310"/>
      <c r="AY354" s="310"/>
      <c r="AZ354" s="310"/>
      <c r="BA354" s="77" t="s">
        <v>5811</v>
      </c>
      <c r="BB354" s="1075">
        <v>46140</v>
      </c>
      <c r="BC354" s="218" t="s">
        <v>12598</v>
      </c>
    </row>
    <row r="355" spans="1:55" s="77" customFormat="1" ht="15" x14ac:dyDescent="0.25">
      <c r="A355" s="310" t="s">
        <v>8263</v>
      </c>
      <c r="B355" s="310">
        <f t="shared" si="68"/>
        <v>1</v>
      </c>
      <c r="C355" s="310" t="str">
        <f t="shared" si="67"/>
        <v/>
      </c>
      <c r="D355" s="386" t="s">
        <v>8801</v>
      </c>
      <c r="E355" s="311" t="s">
        <v>4231</v>
      </c>
      <c r="F355" s="303">
        <f t="shared" ref="F355:F361" si="81">IF(L355&lt;&gt;0,MAX(L355,R355,X355,AD355,AJ355,AP355,AV355,BB355),"NE")</f>
        <v>46140</v>
      </c>
      <c r="G355" s="302" t="str">
        <f t="shared" si="78"/>
        <v>B</v>
      </c>
      <c r="H355" s="977" t="str">
        <f t="shared" si="79"/>
        <v>MR_DER-1711_26</v>
      </c>
      <c r="I355" s="312" t="str">
        <f t="shared" si="65"/>
        <v>ND</v>
      </c>
      <c r="J355" s="312" t="str">
        <f t="shared" si="80"/>
        <v>ND</v>
      </c>
      <c r="K355" s="313" t="s">
        <v>3730</v>
      </c>
      <c r="L355" s="314">
        <v>45625</v>
      </c>
      <c r="M355" s="218" t="s">
        <v>8802</v>
      </c>
      <c r="N355" s="310" t="s">
        <v>5536</v>
      </c>
      <c r="O355" s="314">
        <v>45635</v>
      </c>
      <c r="P355" s="310"/>
      <c r="Q355" s="313" t="s">
        <v>3765</v>
      </c>
      <c r="R355" s="314">
        <v>45664</v>
      </c>
      <c r="S355" s="218" t="s">
        <v>8875</v>
      </c>
      <c r="T355" s="310" t="s">
        <v>5539</v>
      </c>
      <c r="U355" s="314">
        <v>45666</v>
      </c>
      <c r="V355" s="310"/>
      <c r="W355" s="313" t="s">
        <v>3748</v>
      </c>
      <c r="X355" s="314">
        <v>45674</v>
      </c>
      <c r="Y355" s="218" t="s">
        <v>8915</v>
      </c>
      <c r="Z355" s="310"/>
      <c r="AA355" s="310"/>
      <c r="AB355" s="310"/>
      <c r="AC355" s="313" t="s">
        <v>3748</v>
      </c>
      <c r="AD355" s="314">
        <v>45826</v>
      </c>
      <c r="AE355" s="218" t="s">
        <v>9607</v>
      </c>
      <c r="AF355" s="310"/>
      <c r="AG355" s="310"/>
      <c r="AH355" s="310"/>
      <c r="AI355" s="310" t="s">
        <v>5626</v>
      </c>
      <c r="AJ355" s="314">
        <v>46010</v>
      </c>
      <c r="AK355" s="218" t="s">
        <v>11688</v>
      </c>
      <c r="AL355" s="310" t="s">
        <v>5536</v>
      </c>
      <c r="AM355" s="314">
        <v>46029</v>
      </c>
      <c r="AN355" s="310"/>
      <c r="AO355" s="310" t="s">
        <v>6229</v>
      </c>
      <c r="AP355" s="314">
        <v>46078</v>
      </c>
      <c r="AQ355" s="218" t="s">
        <v>12245</v>
      </c>
      <c r="AR355" s="310" t="s">
        <v>5539</v>
      </c>
      <c r="AS355" s="314">
        <v>46139</v>
      </c>
      <c r="AT355" s="310"/>
      <c r="AU355" s="310"/>
      <c r="AV355" s="310"/>
      <c r="AW355" s="310"/>
      <c r="AX355" s="310"/>
      <c r="AY355" s="310"/>
      <c r="AZ355" s="310"/>
      <c r="BA355" s="77" t="s">
        <v>5811</v>
      </c>
      <c r="BB355" s="1075">
        <v>46140</v>
      </c>
      <c r="BC355" s="218" t="s">
        <v>12598</v>
      </c>
    </row>
    <row r="356" spans="1:55" s="77" customFormat="1" ht="15" x14ac:dyDescent="0.25">
      <c r="A356" s="310" t="s">
        <v>8263</v>
      </c>
      <c r="B356" s="310">
        <f t="shared" si="68"/>
        <v>1</v>
      </c>
      <c r="C356" s="310" t="str">
        <f t="shared" si="67"/>
        <v/>
      </c>
      <c r="D356" s="386" t="s">
        <v>8801</v>
      </c>
      <c r="E356" s="311" t="s">
        <v>4232</v>
      </c>
      <c r="F356" s="303">
        <f t="shared" si="81"/>
        <v>46140</v>
      </c>
      <c r="G356" s="302" t="str">
        <f t="shared" si="78"/>
        <v>B</v>
      </c>
      <c r="H356" s="977" t="str">
        <f t="shared" si="79"/>
        <v>MR_DER-1711_26</v>
      </c>
      <c r="I356" s="312" t="str">
        <f t="shared" si="65"/>
        <v>ND</v>
      </c>
      <c r="J356" s="312" t="str">
        <f t="shared" si="80"/>
        <v>ND</v>
      </c>
      <c r="K356" s="313" t="s">
        <v>3730</v>
      </c>
      <c r="L356" s="314">
        <v>45625</v>
      </c>
      <c r="M356" s="218" t="s">
        <v>8802</v>
      </c>
      <c r="N356" s="310" t="s">
        <v>5539</v>
      </c>
      <c r="O356" s="314">
        <v>45635</v>
      </c>
      <c r="P356" s="310"/>
      <c r="Q356" s="313" t="s">
        <v>3748</v>
      </c>
      <c r="R356" s="314">
        <v>45664</v>
      </c>
      <c r="S356" s="218" t="s">
        <v>8875</v>
      </c>
      <c r="T356" s="310"/>
      <c r="U356" s="310"/>
      <c r="V356" s="310"/>
      <c r="W356" s="313" t="s">
        <v>3748</v>
      </c>
      <c r="X356" s="314">
        <v>45826</v>
      </c>
      <c r="Y356" s="218" t="s">
        <v>9607</v>
      </c>
      <c r="Z356" s="310"/>
      <c r="AA356" s="310"/>
      <c r="AB356" s="310"/>
      <c r="AC356" s="313"/>
      <c r="AD356" s="310"/>
      <c r="AE356" s="310"/>
      <c r="AF356" s="310"/>
      <c r="AG356" s="310"/>
      <c r="AH356" s="310"/>
      <c r="AI356" s="310" t="s">
        <v>5626</v>
      </c>
      <c r="AJ356" s="314">
        <v>46010</v>
      </c>
      <c r="AK356" s="218" t="s">
        <v>11688</v>
      </c>
      <c r="AL356" s="310" t="s">
        <v>5536</v>
      </c>
      <c r="AM356" s="314">
        <v>46029</v>
      </c>
      <c r="AN356" s="310"/>
      <c r="AO356" s="310" t="s">
        <v>6229</v>
      </c>
      <c r="AP356" s="314">
        <v>46078</v>
      </c>
      <c r="AQ356" s="218" t="s">
        <v>12245</v>
      </c>
      <c r="AR356" s="310" t="s">
        <v>5539</v>
      </c>
      <c r="AS356" s="314">
        <v>46139</v>
      </c>
      <c r="AT356" s="310"/>
      <c r="AU356" s="310"/>
      <c r="AV356" s="310"/>
      <c r="AW356" s="310"/>
      <c r="AX356" s="310"/>
      <c r="AY356" s="310"/>
      <c r="AZ356" s="310"/>
      <c r="BA356" s="77" t="s">
        <v>5811</v>
      </c>
      <c r="BB356" s="1075">
        <v>46140</v>
      </c>
      <c r="BC356" s="218" t="s">
        <v>12598</v>
      </c>
    </row>
    <row r="357" spans="1:55" s="77" customFormat="1" ht="15" x14ac:dyDescent="0.25">
      <c r="A357" s="310" t="s">
        <v>8263</v>
      </c>
      <c r="B357" s="310">
        <f t="shared" si="68"/>
        <v>1</v>
      </c>
      <c r="C357" s="310" t="str">
        <f t="shared" si="67"/>
        <v/>
      </c>
      <c r="D357" s="386" t="s">
        <v>8801</v>
      </c>
      <c r="E357" s="311" t="s">
        <v>4233</v>
      </c>
      <c r="F357" s="303">
        <f t="shared" si="81"/>
        <v>46140</v>
      </c>
      <c r="G357" s="302" t="str">
        <f t="shared" si="78"/>
        <v>B</v>
      </c>
      <c r="H357" s="977" t="str">
        <f t="shared" si="79"/>
        <v>MR_DER-1711_26</v>
      </c>
      <c r="I357" s="312" t="str">
        <f t="shared" si="65"/>
        <v>ND</v>
      </c>
      <c r="J357" s="312" t="str">
        <f t="shared" si="80"/>
        <v>ND</v>
      </c>
      <c r="K357" s="313" t="s">
        <v>3730</v>
      </c>
      <c r="L357" s="314">
        <v>45625</v>
      </c>
      <c r="M357" s="218" t="s">
        <v>8802</v>
      </c>
      <c r="N357" s="310" t="s">
        <v>5536</v>
      </c>
      <c r="O357" s="314">
        <v>45635</v>
      </c>
      <c r="P357" s="310"/>
      <c r="Q357" s="313" t="s">
        <v>3765</v>
      </c>
      <c r="R357" s="314">
        <v>45664</v>
      </c>
      <c r="S357" s="218" t="s">
        <v>8875</v>
      </c>
      <c r="T357" s="310" t="s">
        <v>5536</v>
      </c>
      <c r="U357" s="314">
        <v>45666</v>
      </c>
      <c r="V357" s="310"/>
      <c r="W357" s="313" t="s">
        <v>5701</v>
      </c>
      <c r="X357" s="314">
        <v>45674</v>
      </c>
      <c r="Y357" s="218" t="s">
        <v>8915</v>
      </c>
      <c r="Z357" s="310" t="s">
        <v>5539</v>
      </c>
      <c r="AA357" s="314">
        <v>45693</v>
      </c>
      <c r="AB357" s="310"/>
      <c r="AC357" s="313" t="s">
        <v>3748</v>
      </c>
      <c r="AD357" s="314">
        <v>45695</v>
      </c>
      <c r="AE357" s="218" t="s">
        <v>8937</v>
      </c>
      <c r="AF357" s="310"/>
      <c r="AG357" s="310"/>
      <c r="AH357" s="310"/>
      <c r="AI357" s="313" t="s">
        <v>3748</v>
      </c>
      <c r="AJ357" s="314">
        <v>45826</v>
      </c>
      <c r="AK357" s="218" t="s">
        <v>9607</v>
      </c>
      <c r="AL357" s="310"/>
      <c r="AM357" s="310"/>
      <c r="AN357" s="310"/>
      <c r="AO357" s="310" t="s">
        <v>5626</v>
      </c>
      <c r="AP357" s="314">
        <v>46010</v>
      </c>
      <c r="AQ357" s="218" t="s">
        <v>11688</v>
      </c>
      <c r="AR357" s="310" t="s">
        <v>5536</v>
      </c>
      <c r="AS357" s="314">
        <v>46029</v>
      </c>
      <c r="AT357" s="310"/>
      <c r="AU357" s="310" t="s">
        <v>6229</v>
      </c>
      <c r="AV357" s="314">
        <v>46078</v>
      </c>
      <c r="AW357" s="218" t="s">
        <v>12245</v>
      </c>
      <c r="AX357" s="310" t="s">
        <v>5539</v>
      </c>
      <c r="AY357" s="314">
        <v>46139</v>
      </c>
      <c r="AZ357" s="310"/>
      <c r="BA357" s="77" t="s">
        <v>5811</v>
      </c>
      <c r="BB357" s="1075">
        <v>46140</v>
      </c>
      <c r="BC357" s="218" t="s">
        <v>12598</v>
      </c>
    </row>
    <row r="358" spans="1:55" s="77" customFormat="1" ht="15" x14ac:dyDescent="0.25">
      <c r="A358" s="310" t="s">
        <v>8263</v>
      </c>
      <c r="B358" s="310">
        <f t="shared" si="68"/>
        <v>1</v>
      </c>
      <c r="C358" s="310" t="str">
        <f t="shared" si="67"/>
        <v/>
      </c>
      <c r="D358" s="386" t="s">
        <v>8801</v>
      </c>
      <c r="E358" s="311" t="s">
        <v>4234</v>
      </c>
      <c r="F358" s="303">
        <f t="shared" si="81"/>
        <v>46140</v>
      </c>
      <c r="G358" s="302" t="str">
        <f t="shared" si="78"/>
        <v>B</v>
      </c>
      <c r="H358" s="977" t="str">
        <f t="shared" si="79"/>
        <v>MR_DER-1711_26</v>
      </c>
      <c r="I358" s="312" t="str">
        <f t="shared" si="65"/>
        <v>ND</v>
      </c>
      <c r="J358" s="312" t="str">
        <f t="shared" si="80"/>
        <v>ND</v>
      </c>
      <c r="K358" s="313" t="s">
        <v>3730</v>
      </c>
      <c r="L358" s="314">
        <v>45625</v>
      </c>
      <c r="M358" s="218" t="s">
        <v>8802</v>
      </c>
      <c r="N358" s="310" t="s">
        <v>5539</v>
      </c>
      <c r="O358" s="314">
        <v>45635</v>
      </c>
      <c r="P358" s="310"/>
      <c r="Q358" s="313" t="s">
        <v>3748</v>
      </c>
      <c r="R358" s="314">
        <v>45664</v>
      </c>
      <c r="S358" s="218" t="s">
        <v>8875</v>
      </c>
      <c r="T358" s="310"/>
      <c r="U358" s="310"/>
      <c r="V358" s="310"/>
      <c r="W358" s="313" t="s">
        <v>3748</v>
      </c>
      <c r="X358" s="314">
        <v>45826</v>
      </c>
      <c r="Y358" s="218" t="s">
        <v>9607</v>
      </c>
      <c r="Z358" s="310"/>
      <c r="AA358" s="310"/>
      <c r="AB358" s="310"/>
      <c r="AC358" s="313"/>
      <c r="AD358" s="310"/>
      <c r="AE358" s="310"/>
      <c r="AF358" s="310"/>
      <c r="AG358" s="310"/>
      <c r="AH358" s="310"/>
      <c r="AI358" s="310" t="s">
        <v>5626</v>
      </c>
      <c r="AJ358" s="314">
        <v>46010</v>
      </c>
      <c r="AK358" s="218" t="s">
        <v>11688</v>
      </c>
      <c r="AL358" s="310" t="s">
        <v>5536</v>
      </c>
      <c r="AM358" s="314">
        <v>46029</v>
      </c>
      <c r="AN358" s="310"/>
      <c r="AO358" s="310" t="s">
        <v>6229</v>
      </c>
      <c r="AP358" s="314">
        <v>46078</v>
      </c>
      <c r="AQ358" s="218" t="s">
        <v>12245</v>
      </c>
      <c r="AR358" s="310" t="s">
        <v>5539</v>
      </c>
      <c r="AS358" s="314">
        <v>46139</v>
      </c>
      <c r="AT358" s="310"/>
      <c r="AU358" s="310"/>
      <c r="AV358" s="310"/>
      <c r="AW358" s="310"/>
      <c r="AX358" s="310"/>
      <c r="AY358" s="310"/>
      <c r="AZ358" s="310"/>
      <c r="BA358" s="77" t="s">
        <v>5811</v>
      </c>
      <c r="BB358" s="1075">
        <v>46140</v>
      </c>
      <c r="BC358" s="218" t="s">
        <v>12598</v>
      </c>
    </row>
    <row r="359" spans="1:55" s="77" customFormat="1" ht="15" x14ac:dyDescent="0.25">
      <c r="A359" s="310" t="s">
        <v>8263</v>
      </c>
      <c r="B359" s="310">
        <f t="shared" si="68"/>
        <v>1</v>
      </c>
      <c r="C359" s="310" t="str">
        <f t="shared" si="67"/>
        <v/>
      </c>
      <c r="D359" s="386" t="s">
        <v>8801</v>
      </c>
      <c r="E359" s="311" t="s">
        <v>8798</v>
      </c>
      <c r="F359" s="303">
        <f t="shared" si="81"/>
        <v>46140</v>
      </c>
      <c r="G359" s="302" t="str">
        <f t="shared" si="78"/>
        <v>B</v>
      </c>
      <c r="H359" s="977" t="str">
        <f t="shared" si="79"/>
        <v>MR_DER-1711_26</v>
      </c>
      <c r="I359" s="312" t="str">
        <f>IF(F359="NE",F359,IF(INDEX(K359:CP359,,MATCH(F359,K359:CP359,0)+3)&lt;&gt;0,INDEX(K359:CP359,,MATCH(F359,K359:CP359,0)+3),"ND"))</f>
        <v>ND</v>
      </c>
      <c r="J359" s="312" t="str">
        <f t="shared" si="80"/>
        <v>ND</v>
      </c>
      <c r="K359" s="313" t="s">
        <v>3730</v>
      </c>
      <c r="L359" s="314">
        <v>45625</v>
      </c>
      <c r="M359" s="218" t="s">
        <v>8802</v>
      </c>
      <c r="N359" s="310" t="s">
        <v>5539</v>
      </c>
      <c r="O359" s="314">
        <v>45635</v>
      </c>
      <c r="P359" s="310"/>
      <c r="Q359" s="313" t="s">
        <v>3748</v>
      </c>
      <c r="R359" s="314">
        <v>45664</v>
      </c>
      <c r="S359" s="218" t="s">
        <v>8875</v>
      </c>
      <c r="T359" s="310"/>
      <c r="U359" s="310"/>
      <c r="V359" s="310"/>
      <c r="W359" s="313" t="s">
        <v>3748</v>
      </c>
      <c r="X359" s="314">
        <v>45826</v>
      </c>
      <c r="Y359" s="218" t="s">
        <v>9607</v>
      </c>
      <c r="Z359" s="310"/>
      <c r="AA359" s="310"/>
      <c r="AB359" s="310"/>
      <c r="AC359" s="313"/>
      <c r="AD359" s="310"/>
      <c r="AE359" s="310"/>
      <c r="AF359" s="310"/>
      <c r="AG359" s="310"/>
      <c r="AH359" s="310"/>
      <c r="AI359" s="310" t="s">
        <v>5626</v>
      </c>
      <c r="AJ359" s="314">
        <v>46010</v>
      </c>
      <c r="AK359" s="218" t="s">
        <v>11688</v>
      </c>
      <c r="AL359" s="310" t="s">
        <v>5536</v>
      </c>
      <c r="AM359" s="314">
        <v>46029</v>
      </c>
      <c r="AN359" s="310"/>
      <c r="AO359" s="310" t="s">
        <v>6229</v>
      </c>
      <c r="AP359" s="314">
        <v>46078</v>
      </c>
      <c r="AQ359" s="218" t="s">
        <v>12245</v>
      </c>
      <c r="AR359" s="310" t="s">
        <v>5539</v>
      </c>
      <c r="AS359" s="314">
        <v>46139</v>
      </c>
      <c r="AT359" s="310"/>
      <c r="AU359" s="310"/>
      <c r="AV359" s="310"/>
      <c r="AW359" s="310"/>
      <c r="AX359" s="310"/>
      <c r="AY359" s="310"/>
      <c r="AZ359" s="310"/>
      <c r="BA359" s="77" t="s">
        <v>5811</v>
      </c>
      <c r="BB359" s="1075">
        <v>46140</v>
      </c>
      <c r="BC359" s="218" t="s">
        <v>12598</v>
      </c>
    </row>
    <row r="360" spans="1:55" s="77" customFormat="1" ht="15" x14ac:dyDescent="0.25">
      <c r="A360" s="310" t="s">
        <v>8263</v>
      </c>
      <c r="B360" s="310">
        <f t="shared" si="68"/>
        <v>1</v>
      </c>
      <c r="C360" s="310" t="str">
        <f t="shared" si="67"/>
        <v/>
      </c>
      <c r="D360" s="386" t="s">
        <v>8801</v>
      </c>
      <c r="E360" s="311" t="s">
        <v>8799</v>
      </c>
      <c r="F360" s="303">
        <f t="shared" si="81"/>
        <v>46140</v>
      </c>
      <c r="G360" s="302" t="str">
        <f t="shared" si="78"/>
        <v>B</v>
      </c>
      <c r="H360" s="977" t="str">
        <f t="shared" si="79"/>
        <v>MR_DER-1711_26</v>
      </c>
      <c r="I360" s="312" t="str">
        <f>IF(F360="NE",F360,IF(INDEX(K360:CP360,,MATCH(F360,K360:CP360,0)+3)&lt;&gt;0,INDEX(K360:CP360,,MATCH(F360,K360:CP360,0)+3),"ND"))</f>
        <v>ND</v>
      </c>
      <c r="J360" s="312" t="str">
        <f t="shared" si="80"/>
        <v>ND</v>
      </c>
      <c r="K360" s="313" t="s">
        <v>3730</v>
      </c>
      <c r="L360" s="314">
        <v>45625</v>
      </c>
      <c r="M360" s="218" t="s">
        <v>8802</v>
      </c>
      <c r="N360" s="310" t="s">
        <v>5539</v>
      </c>
      <c r="O360" s="314">
        <v>45635</v>
      </c>
      <c r="P360" s="310"/>
      <c r="Q360" s="313" t="s">
        <v>3748</v>
      </c>
      <c r="R360" s="314">
        <v>45664</v>
      </c>
      <c r="S360" s="218" t="s">
        <v>8875</v>
      </c>
      <c r="T360" s="310"/>
      <c r="U360" s="310"/>
      <c r="V360" s="310"/>
      <c r="W360" s="313" t="s">
        <v>3748</v>
      </c>
      <c r="X360" s="314">
        <v>45826</v>
      </c>
      <c r="Y360" s="218" t="s">
        <v>9607</v>
      </c>
      <c r="Z360" s="310"/>
      <c r="AA360" s="310"/>
      <c r="AB360" s="310"/>
      <c r="AC360" s="313"/>
      <c r="AD360" s="310"/>
      <c r="AE360" s="310"/>
      <c r="AF360" s="310"/>
      <c r="AG360" s="310"/>
      <c r="AH360" s="310"/>
      <c r="AI360" s="310" t="s">
        <v>5626</v>
      </c>
      <c r="AJ360" s="314">
        <v>46010</v>
      </c>
      <c r="AK360" s="218" t="s">
        <v>11688</v>
      </c>
      <c r="AL360" s="310" t="s">
        <v>5536</v>
      </c>
      <c r="AM360" s="314">
        <v>46029</v>
      </c>
      <c r="AN360" s="310"/>
      <c r="AO360" s="310" t="s">
        <v>6229</v>
      </c>
      <c r="AP360" s="314">
        <v>46078</v>
      </c>
      <c r="AQ360" s="218" t="s">
        <v>12245</v>
      </c>
      <c r="AR360" s="310" t="s">
        <v>5539</v>
      </c>
      <c r="AS360" s="314">
        <v>46139</v>
      </c>
      <c r="AT360" s="310"/>
      <c r="AU360" s="310"/>
      <c r="AV360" s="310"/>
      <c r="AW360" s="310"/>
      <c r="AX360" s="310"/>
      <c r="AY360" s="310"/>
      <c r="AZ360" s="310"/>
      <c r="BA360" s="77" t="s">
        <v>5811</v>
      </c>
      <c r="BB360" s="1075">
        <v>46140</v>
      </c>
      <c r="BC360" s="218" t="s">
        <v>12598</v>
      </c>
    </row>
    <row r="361" spans="1:55" s="77" customFormat="1" ht="15" x14ac:dyDescent="0.25">
      <c r="A361" s="310" t="s">
        <v>8263</v>
      </c>
      <c r="B361" s="310">
        <f t="shared" si="68"/>
        <v>1</v>
      </c>
      <c r="C361" s="310" t="str">
        <f t="shared" si="67"/>
        <v/>
      </c>
      <c r="D361" s="386" t="s">
        <v>8801</v>
      </c>
      <c r="E361" s="311" t="s">
        <v>8800</v>
      </c>
      <c r="F361" s="303">
        <f t="shared" si="81"/>
        <v>46140</v>
      </c>
      <c r="G361" s="302" t="str">
        <f t="shared" si="78"/>
        <v>B</v>
      </c>
      <c r="H361" s="977" t="str">
        <f t="shared" si="79"/>
        <v>MR_DER-1711_26</v>
      </c>
      <c r="I361" s="312" t="str">
        <f>IF(F361="NE",F361,IF(INDEX(K361:CP361,,MATCH(F361,K361:CP361,0)+3)&lt;&gt;0,INDEX(K361:CP361,,MATCH(F361,K361:CP361,0)+3),"ND"))</f>
        <v>ND</v>
      </c>
      <c r="J361" s="312" t="str">
        <f t="shared" si="80"/>
        <v>ND</v>
      </c>
      <c r="K361" s="313" t="s">
        <v>3730</v>
      </c>
      <c r="L361" s="314">
        <v>45625</v>
      </c>
      <c r="M361" s="218" t="s">
        <v>8802</v>
      </c>
      <c r="N361" s="310" t="s">
        <v>5539</v>
      </c>
      <c r="O361" s="314">
        <v>45635</v>
      </c>
      <c r="P361" s="310"/>
      <c r="Q361" s="313" t="s">
        <v>3748</v>
      </c>
      <c r="R361" s="314">
        <v>45664</v>
      </c>
      <c r="S361" s="218" t="s">
        <v>8875</v>
      </c>
      <c r="T361" s="310"/>
      <c r="U361" s="310"/>
      <c r="V361" s="310"/>
      <c r="W361" s="313" t="s">
        <v>3748</v>
      </c>
      <c r="X361" s="314">
        <v>45826</v>
      </c>
      <c r="Y361" s="218" t="s">
        <v>9607</v>
      </c>
      <c r="Z361" s="310"/>
      <c r="AA361" s="310"/>
      <c r="AB361" s="310"/>
      <c r="AC361" s="313"/>
      <c r="AD361" s="310"/>
      <c r="AE361" s="310"/>
      <c r="AF361" s="310"/>
      <c r="AG361" s="310"/>
      <c r="AH361" s="310"/>
      <c r="AI361" s="310" t="s">
        <v>5626</v>
      </c>
      <c r="AJ361" s="314">
        <v>46010</v>
      </c>
      <c r="AK361" s="218" t="s">
        <v>11688</v>
      </c>
      <c r="AL361" s="310" t="s">
        <v>5536</v>
      </c>
      <c r="AM361" s="314">
        <v>46029</v>
      </c>
      <c r="AN361" s="310"/>
      <c r="AO361" s="310" t="s">
        <v>6229</v>
      </c>
      <c r="AP361" s="314">
        <v>46078</v>
      </c>
      <c r="AQ361" s="218" t="s">
        <v>12245</v>
      </c>
      <c r="AR361" s="310" t="s">
        <v>5539</v>
      </c>
      <c r="AS361" s="314">
        <v>46139</v>
      </c>
      <c r="AT361" s="310"/>
      <c r="AU361" s="310"/>
      <c r="AV361" s="310"/>
      <c r="AW361" s="310"/>
      <c r="AX361" s="310"/>
      <c r="AY361" s="310"/>
      <c r="AZ361" s="310"/>
      <c r="BA361" s="77" t="s">
        <v>5811</v>
      </c>
      <c r="BB361" s="1075">
        <v>46140</v>
      </c>
      <c r="BC361" s="218" t="s">
        <v>12598</v>
      </c>
    </row>
    <row r="362" spans="1:55" s="77" customFormat="1" x14ac:dyDescent="0.25">
      <c r="A362" s="318"/>
      <c r="B362" s="310" t="str">
        <f t="shared" si="68"/>
        <v/>
      </c>
      <c r="C362" s="310" t="str">
        <f t="shared" si="67"/>
        <v/>
      </c>
      <c r="D362" s="388"/>
      <c r="E362" s="318" t="s">
        <v>7532</v>
      </c>
      <c r="F362" s="319"/>
      <c r="G362" s="319"/>
      <c r="H362" s="319"/>
      <c r="I362" s="319"/>
      <c r="J362" s="319"/>
      <c r="K362" s="320"/>
      <c r="L362" s="320"/>
      <c r="M362" s="321"/>
      <c r="N362" s="322"/>
      <c r="O362" s="322"/>
      <c r="P362" s="322"/>
      <c r="Q362" s="320"/>
      <c r="R362" s="320"/>
      <c r="S362" s="321"/>
      <c r="T362" s="322"/>
      <c r="U362" s="322"/>
      <c r="V362" s="322"/>
      <c r="W362" s="320"/>
      <c r="X362" s="320"/>
      <c r="Y362" s="321"/>
      <c r="Z362" s="322"/>
      <c r="AA362" s="322"/>
      <c r="AB362" s="322"/>
      <c r="AC362" s="320"/>
      <c r="AD362" s="320"/>
      <c r="AE362" s="321"/>
      <c r="AF362" s="322"/>
      <c r="AG362" s="322"/>
      <c r="AH362" s="322"/>
      <c r="AI362" s="320"/>
      <c r="AJ362" s="320"/>
      <c r="AK362" s="321"/>
      <c r="AL362" s="322"/>
      <c r="AM362" s="322"/>
      <c r="AN362" s="322"/>
      <c r="AO362" s="320"/>
      <c r="AP362" s="320"/>
      <c r="AQ362" s="321"/>
      <c r="AR362" s="322"/>
      <c r="AS362" s="322"/>
      <c r="AT362" s="322"/>
      <c r="AU362" s="320"/>
      <c r="AV362" s="320"/>
      <c r="AW362" s="321"/>
      <c r="AX362" s="322"/>
      <c r="AY362" s="322"/>
      <c r="AZ362" s="322"/>
    </row>
    <row r="363" spans="1:55" s="1100" customFormat="1" ht="15" x14ac:dyDescent="0.25">
      <c r="A363" s="1091" t="s">
        <v>8263</v>
      </c>
      <c r="B363" s="1091">
        <f t="shared" si="68"/>
        <v>1</v>
      </c>
      <c r="C363" s="1091" t="str">
        <f t="shared" si="67"/>
        <v/>
      </c>
      <c r="D363" s="1092" t="s">
        <v>9736</v>
      </c>
      <c r="E363" s="1093" t="s">
        <v>9733</v>
      </c>
      <c r="F363" s="1094">
        <f>IF(L363&lt;&gt;0,MAX(L363,R363,X363,AD363),"NE")</f>
        <v>45925</v>
      </c>
      <c r="G363" s="1095" t="str">
        <f>IF($F363="","",INDEX($K363:$FI363,1,MATCH($F363,$K363:$FI363,)-1))</f>
        <v>A</v>
      </c>
      <c r="H363" s="1095" t="str">
        <f>IF($F363="","",INDEX($K363:$FM363,1,MATCH($F363,$K363:$FM363,)+1))</f>
        <v>MR_DER-1232_25</v>
      </c>
      <c r="I363" s="1096" t="str">
        <f>IF(F363="NE",F363,IF(INDEX(K363:CP363,,MATCH(F363,K363:CP363,0)+3)&lt;&gt;0,INDEX(K363:CP363,,MATCH(F363,K363:CP363,0)+3),"ND"))</f>
        <v>ND</v>
      </c>
      <c r="J363" s="1096" t="str">
        <f>IF(G363="NE",G363,IF(INDEX(K363:CQ363,,MATCH(G363,K363:CQ363,0)+3)&lt;&gt;0,INDEX(K363:CQ363,,MATCH(G363,K363:CQ363,0)+3),"ND"))</f>
        <v>ND</v>
      </c>
      <c r="K363" s="1097" t="s">
        <v>3730</v>
      </c>
      <c r="L363" s="1098">
        <v>45881</v>
      </c>
      <c r="M363" s="974" t="s">
        <v>9737</v>
      </c>
      <c r="N363" s="1091"/>
      <c r="O363" s="1098"/>
      <c r="P363" s="1091"/>
      <c r="Q363" s="1099" t="s">
        <v>3748</v>
      </c>
      <c r="R363" s="1098">
        <v>45898</v>
      </c>
      <c r="S363" s="974" t="s">
        <v>9921</v>
      </c>
      <c r="T363" s="1091"/>
      <c r="U363" s="1091"/>
      <c r="V363" s="1091"/>
      <c r="W363" s="1099" t="s">
        <v>3748</v>
      </c>
      <c r="X363" s="1098">
        <v>45925</v>
      </c>
      <c r="Y363" s="974" t="s">
        <v>10399</v>
      </c>
      <c r="Z363" s="1091"/>
      <c r="AA363" s="1091"/>
      <c r="AB363" s="1091"/>
      <c r="AC363" s="1099"/>
      <c r="AD363" s="1091"/>
      <c r="AE363" s="1091"/>
      <c r="AF363" s="1091"/>
      <c r="AG363" s="1091"/>
      <c r="AH363" s="1091"/>
      <c r="AI363" s="1091"/>
      <c r="AJ363" s="1091"/>
      <c r="AK363" s="1091"/>
      <c r="AL363" s="1091"/>
      <c r="AM363" s="1091"/>
      <c r="AN363" s="1091"/>
      <c r="AO363" s="1091"/>
      <c r="AP363" s="1091"/>
      <c r="AQ363" s="1091"/>
      <c r="AR363" s="1091"/>
      <c r="AS363" s="1091"/>
      <c r="AT363" s="1091"/>
      <c r="AU363" s="1091"/>
      <c r="AV363" s="1091"/>
      <c r="AW363" s="1091"/>
      <c r="AX363" s="1091"/>
      <c r="AY363" s="1091"/>
      <c r="AZ363" s="1091"/>
    </row>
    <row r="364" spans="1:55" s="1100" customFormat="1" ht="15" x14ac:dyDescent="0.25">
      <c r="A364" s="1091" t="s">
        <v>8263</v>
      </c>
      <c r="B364" s="1091">
        <f t="shared" si="68"/>
        <v>1</v>
      </c>
      <c r="C364" s="1091" t="str">
        <f t="shared" si="67"/>
        <v/>
      </c>
      <c r="D364" s="1092" t="s">
        <v>9736</v>
      </c>
      <c r="E364" s="1093" t="s">
        <v>9734</v>
      </c>
      <c r="F364" s="1094">
        <f>IF(L364&lt;&gt;0,MAX(L364,R364,X364,AD364),"NE")</f>
        <v>45925</v>
      </c>
      <c r="G364" s="1095" t="str">
        <f>IF($F364="","",INDEX($K364:$FI364,1,MATCH($F364,$K364:$FI364,)-1))</f>
        <v>A</v>
      </c>
      <c r="H364" s="1095" t="str">
        <f>IF($F364="","",INDEX($K364:$FM364,1,MATCH($F364,$K364:$FM364,)+1))</f>
        <v>MR_DER-1232_25</v>
      </c>
      <c r="I364" s="1096" t="str">
        <f>IF(F364="NE",F364,IF(INDEX(K364:CP364,,MATCH(F364,K364:CP364,0)+3)&lt;&gt;0,INDEX(K364:CP364,,MATCH(F364,K364:CP364,0)+3),"ND"))</f>
        <v>ND</v>
      </c>
      <c r="J364" s="1096" t="str">
        <f>IF(G364="NE",G364,IF(INDEX(K364:CQ364,,MATCH(G364,K364:CQ364,0)+3)&lt;&gt;0,INDEX(K364:CQ364,,MATCH(G364,K364:CQ364,0)+3),"ND"))</f>
        <v>ND</v>
      </c>
      <c r="K364" s="1097" t="s">
        <v>3730</v>
      </c>
      <c r="L364" s="1098">
        <v>45881</v>
      </c>
      <c r="M364" s="974" t="s">
        <v>9737</v>
      </c>
      <c r="N364" s="1091"/>
      <c r="O364" s="1098"/>
      <c r="P364" s="1091"/>
      <c r="Q364" s="1099" t="s">
        <v>3748</v>
      </c>
      <c r="R364" s="1098">
        <v>45898</v>
      </c>
      <c r="S364" s="974" t="s">
        <v>9921</v>
      </c>
      <c r="T364" s="1091"/>
      <c r="U364" s="1091"/>
      <c r="V364" s="1091"/>
      <c r="W364" s="1099" t="s">
        <v>3748</v>
      </c>
      <c r="X364" s="1098">
        <v>45925</v>
      </c>
      <c r="Y364" s="974" t="s">
        <v>10399</v>
      </c>
      <c r="Z364" s="1091"/>
      <c r="AA364" s="1091"/>
      <c r="AB364" s="1091"/>
      <c r="AC364" s="1099"/>
      <c r="AD364" s="1091"/>
      <c r="AE364" s="1091"/>
      <c r="AF364" s="1091"/>
      <c r="AG364" s="1091"/>
      <c r="AH364" s="1091"/>
      <c r="AI364" s="1091"/>
      <c r="AJ364" s="1091"/>
      <c r="AK364" s="1091"/>
      <c r="AL364" s="1091"/>
      <c r="AM364" s="1091"/>
      <c r="AN364" s="1091"/>
      <c r="AO364" s="1091"/>
      <c r="AP364" s="1091"/>
      <c r="AQ364" s="1091"/>
      <c r="AR364" s="1091"/>
      <c r="AS364" s="1091"/>
      <c r="AT364" s="1091"/>
      <c r="AU364" s="1091"/>
      <c r="AV364" s="1091"/>
      <c r="AW364" s="1091"/>
      <c r="AX364" s="1091"/>
      <c r="AY364" s="1091"/>
      <c r="AZ364" s="1091"/>
    </row>
    <row r="365" spans="1:55" s="1100" customFormat="1" ht="15" x14ac:dyDescent="0.25">
      <c r="A365" s="1091" t="s">
        <v>8263</v>
      </c>
      <c r="B365" s="1091">
        <f t="shared" si="68"/>
        <v>1</v>
      </c>
      <c r="C365" s="1091" t="str">
        <f t="shared" si="67"/>
        <v/>
      </c>
      <c r="D365" s="1092" t="s">
        <v>9736</v>
      </c>
      <c r="E365" s="1093" t="s">
        <v>9735</v>
      </c>
      <c r="F365" s="1094">
        <f>IF(L365&lt;&gt;0,MAX(L365,R365,X365,AD365),"NE")</f>
        <v>45925</v>
      </c>
      <c r="G365" s="1095" t="str">
        <f>IF($F365="","",INDEX($K365:$FI365,1,MATCH($F365,$K365:$FI365,)-1))</f>
        <v>A</v>
      </c>
      <c r="H365" s="1095" t="str">
        <f>IF($F365="","",INDEX($K365:$FM365,1,MATCH($F365,$K365:$FM365,)+1))</f>
        <v>MR_DER-1232_25</v>
      </c>
      <c r="I365" s="1096" t="str">
        <f>IF(F365="NE",F365,IF(INDEX(K365:CP365,,MATCH(F365,K365:CP365,0)+3)&lt;&gt;0,INDEX(K365:CP365,,MATCH(F365,K365:CP365,0)+3),"ND"))</f>
        <v>ND</v>
      </c>
      <c r="J365" s="1096" t="str">
        <f>IF(G365="NE",G365,IF(INDEX(K365:CQ365,,MATCH(G365,K365:CQ365,0)+3)&lt;&gt;0,INDEX(K365:CQ365,,MATCH(G365,K365:CQ365,0)+3),"ND"))</f>
        <v>ND</v>
      </c>
      <c r="K365" s="1097" t="s">
        <v>3730</v>
      </c>
      <c r="L365" s="1098">
        <v>45881</v>
      </c>
      <c r="M365" s="974" t="s">
        <v>9737</v>
      </c>
      <c r="N365" s="1091"/>
      <c r="O365" s="1098"/>
      <c r="P365" s="1091"/>
      <c r="Q365" s="1099" t="s">
        <v>3748</v>
      </c>
      <c r="R365" s="1098">
        <v>45898</v>
      </c>
      <c r="S365" s="974" t="s">
        <v>9921</v>
      </c>
      <c r="T365" s="1091"/>
      <c r="U365" s="1091"/>
      <c r="V365" s="1091"/>
      <c r="W365" s="1099" t="s">
        <v>3748</v>
      </c>
      <c r="X365" s="1098">
        <v>45925</v>
      </c>
      <c r="Y365" s="974" t="s">
        <v>10399</v>
      </c>
      <c r="Z365" s="1091"/>
      <c r="AA365" s="1091"/>
      <c r="AB365" s="1091"/>
      <c r="AC365" s="1099"/>
      <c r="AD365" s="1091"/>
      <c r="AE365" s="1091"/>
      <c r="AF365" s="1091"/>
      <c r="AG365" s="1091"/>
      <c r="AH365" s="1091"/>
      <c r="AI365" s="1091"/>
      <c r="AJ365" s="1091"/>
      <c r="AK365" s="1091"/>
      <c r="AL365" s="1091"/>
      <c r="AM365" s="1091"/>
      <c r="AN365" s="1091"/>
      <c r="AO365" s="1091"/>
      <c r="AP365" s="1091"/>
      <c r="AQ365" s="1091"/>
      <c r="AR365" s="1091"/>
      <c r="AS365" s="1091"/>
      <c r="AT365" s="1091"/>
      <c r="AU365" s="1091"/>
      <c r="AV365" s="1091"/>
      <c r="AW365" s="1091"/>
      <c r="AX365" s="1091"/>
      <c r="AY365" s="1091"/>
      <c r="AZ365" s="1091"/>
    </row>
    <row r="366" spans="1:55" s="77" customFormat="1" ht="15" x14ac:dyDescent="0.25">
      <c r="A366" s="310" t="s">
        <v>8263</v>
      </c>
      <c r="B366" s="310" t="str">
        <f t="shared" si="68"/>
        <v/>
      </c>
      <c r="C366" s="310">
        <f t="shared" si="67"/>
        <v>1</v>
      </c>
      <c r="D366" s="386" t="s">
        <v>51</v>
      </c>
      <c r="E366" s="311" t="s">
        <v>4235</v>
      </c>
      <c r="F366" s="303">
        <f>IF(L366&lt;&gt;0,MAX(L366,R366,X366,AD366,AJ366,AP366),"NE")</f>
        <v>46174</v>
      </c>
      <c r="G366" s="302" t="str">
        <f>IF($F366="","",INDEX($K366:$FI366,1,MATCH($F366,$K366:$FI366,)-1))</f>
        <v>A</v>
      </c>
      <c r="H366" s="302" t="str">
        <f>IF($F366="","",INDEX($K366:$FM366,1,MATCH($F366,$K366:$FM366,)+1))</f>
        <v>MR_DER-1772_26</v>
      </c>
      <c r="I366" s="312" t="str">
        <f t="shared" si="65"/>
        <v>ND</v>
      </c>
      <c r="J366" s="312" t="str">
        <f>IF(G366="NE",G366,IF(INDEX(K366:CQ366,,MATCH(G366,K366:CQ366,0)+3)&lt;&gt;0,INDEX(K366:CQ366,,MATCH(G366,K366:CQ366,0)+3),"ND"))</f>
        <v>APROVADO</v>
      </c>
      <c r="K366" s="316" t="s">
        <v>3730</v>
      </c>
      <c r="L366" s="314">
        <v>44902</v>
      </c>
      <c r="M366" s="336" t="s">
        <v>5948</v>
      </c>
      <c r="N366" s="310" t="s">
        <v>5536</v>
      </c>
      <c r="O366" s="314">
        <v>44909</v>
      </c>
      <c r="P366" s="310" t="s">
        <v>3777</v>
      </c>
      <c r="Q366" s="313" t="s">
        <v>3765</v>
      </c>
      <c r="R366" s="314">
        <v>45943</v>
      </c>
      <c r="S366" s="218" t="s">
        <v>10768</v>
      </c>
      <c r="T366" s="310" t="s">
        <v>5536</v>
      </c>
      <c r="U366" s="314">
        <v>46059</v>
      </c>
      <c r="V366" s="310"/>
      <c r="W366" s="313" t="s">
        <v>5701</v>
      </c>
      <c r="X366" s="314">
        <v>46077</v>
      </c>
      <c r="Y366" s="218" t="s">
        <v>12181</v>
      </c>
      <c r="Z366" s="310" t="s">
        <v>5536</v>
      </c>
      <c r="AA366" s="314">
        <v>46106</v>
      </c>
      <c r="AB366" s="310"/>
      <c r="AC366" s="313" t="s">
        <v>7387</v>
      </c>
      <c r="AD366" s="314">
        <v>46162</v>
      </c>
      <c r="AE366" s="23" t="s">
        <v>12674</v>
      </c>
      <c r="AF366" s="310"/>
      <c r="AG366" s="310"/>
      <c r="AH366" s="310"/>
      <c r="AI366" s="310" t="s">
        <v>3748</v>
      </c>
      <c r="AJ366" s="314">
        <v>46164</v>
      </c>
      <c r="AK366" s="23" t="s">
        <v>12673</v>
      </c>
      <c r="AL366" s="310" t="s">
        <v>5539</v>
      </c>
      <c r="AM366" s="310"/>
      <c r="AN366" s="310"/>
      <c r="AO366" s="310" t="s">
        <v>3748</v>
      </c>
      <c r="AP366" s="314">
        <v>46174</v>
      </c>
      <c r="AQ366" s="23" t="s">
        <v>12692</v>
      </c>
      <c r="AR366" s="310"/>
      <c r="AS366" s="310"/>
      <c r="AT366" s="310"/>
      <c r="AU366" s="310"/>
      <c r="AV366" s="310"/>
      <c r="AW366" s="310"/>
      <c r="AX366" s="310"/>
      <c r="AY366" s="310"/>
      <c r="AZ366" s="310"/>
    </row>
    <row r="367" spans="1:55" s="77" customFormat="1" x14ac:dyDescent="0.25">
      <c r="A367" s="318"/>
      <c r="B367" s="310" t="str">
        <f t="shared" si="68"/>
        <v/>
      </c>
      <c r="C367" s="310" t="str">
        <f t="shared" si="67"/>
        <v/>
      </c>
      <c r="D367" s="388"/>
      <c r="E367" s="318" t="s">
        <v>7533</v>
      </c>
      <c r="F367" s="319"/>
      <c r="G367" s="319"/>
      <c r="H367" s="319"/>
      <c r="I367" s="319"/>
      <c r="J367" s="319"/>
      <c r="K367" s="320"/>
      <c r="L367" s="320"/>
      <c r="M367" s="321"/>
      <c r="N367" s="322"/>
      <c r="O367" s="322"/>
      <c r="P367" s="322"/>
      <c r="Q367" s="320"/>
      <c r="R367" s="320"/>
      <c r="S367" s="321"/>
      <c r="T367" s="322"/>
      <c r="U367" s="322"/>
      <c r="V367" s="322"/>
      <c r="W367" s="320"/>
      <c r="X367" s="320"/>
      <c r="Y367" s="321"/>
      <c r="Z367" s="322"/>
      <c r="AA367" s="322"/>
      <c r="AB367" s="322"/>
      <c r="AC367" s="320"/>
      <c r="AD367" s="320"/>
      <c r="AE367" s="321"/>
      <c r="AF367" s="322"/>
      <c r="AG367" s="322"/>
      <c r="AH367" s="322"/>
      <c r="AI367" s="320"/>
      <c r="AJ367" s="320"/>
      <c r="AK367" s="321"/>
      <c r="AL367" s="322"/>
      <c r="AM367" s="322"/>
      <c r="AN367" s="322"/>
      <c r="AO367" s="320"/>
      <c r="AP367" s="320"/>
      <c r="AQ367" s="321"/>
      <c r="AR367" s="322"/>
      <c r="AS367" s="322"/>
      <c r="AT367" s="322"/>
      <c r="AU367" s="320"/>
      <c r="AV367" s="320"/>
      <c r="AW367" s="321"/>
      <c r="AX367" s="322"/>
      <c r="AY367" s="322"/>
      <c r="AZ367" s="322"/>
    </row>
    <row r="368" spans="1:55" s="77" customFormat="1" ht="15" x14ac:dyDescent="0.25">
      <c r="A368" s="310" t="s">
        <v>9283</v>
      </c>
      <c r="B368" s="310" t="str">
        <f t="shared" si="68"/>
        <v/>
      </c>
      <c r="C368" s="310">
        <f t="shared" si="67"/>
        <v>1</v>
      </c>
      <c r="D368" s="360" t="s">
        <v>52</v>
      </c>
      <c r="E368" s="317" t="s">
        <v>3885</v>
      </c>
      <c r="F368" s="303">
        <f>IF(L368&lt;&gt;0,MAX(L368,R368,X368,AD368,AJ368,AP368,AV368),"NE")</f>
        <v>45826</v>
      </c>
      <c r="G368" s="302" t="str">
        <f>IF($F368="","",INDEX($K368:$FI368,1,MATCH($F368,$K368:$FI368,)-1))</f>
        <v>B</v>
      </c>
      <c r="H368" s="977" t="str">
        <f>IF($F368="","",INDEX($K368:$FM368,1,MATCH($F368,$K368:$FM368,)+1))</f>
        <v>MR_DER-1071_25</v>
      </c>
      <c r="I368" s="312" t="str">
        <f t="shared" si="65"/>
        <v>ND</v>
      </c>
      <c r="J368" s="312" t="str">
        <f>IF(G368="NE",G368,IF(INDEX(K368:CQ368,,MATCH(G368,K368:CQ368,0)+3)&lt;&gt;0,INDEX(K368:CQ368,,MATCH(G368,K368:CQ368,0)+3),"ND"))</f>
        <v>ND</v>
      </c>
      <c r="K368" s="300" t="s">
        <v>3730</v>
      </c>
      <c r="L368" s="330">
        <v>44805</v>
      </c>
      <c r="M368" s="340" t="s">
        <v>3743</v>
      </c>
      <c r="N368" s="313" t="s">
        <v>5537</v>
      </c>
      <c r="O368" s="315">
        <v>44818</v>
      </c>
      <c r="P368" s="310" t="s">
        <v>3777</v>
      </c>
      <c r="Q368" s="313" t="s">
        <v>3748</v>
      </c>
      <c r="R368" s="315">
        <v>44825</v>
      </c>
      <c r="S368" s="335" t="s">
        <v>3751</v>
      </c>
      <c r="T368" s="313"/>
      <c r="U368" s="313"/>
      <c r="V368" s="313" t="s">
        <v>3777</v>
      </c>
      <c r="W368" s="331" t="s">
        <v>5626</v>
      </c>
      <c r="X368" s="332">
        <v>44890</v>
      </c>
      <c r="Y368" s="341" t="s">
        <v>5823</v>
      </c>
      <c r="Z368" s="331"/>
      <c r="AA368" s="331"/>
      <c r="AB368" s="331" t="s">
        <v>3777</v>
      </c>
      <c r="AC368" s="313" t="s">
        <v>5626</v>
      </c>
      <c r="AD368" s="315">
        <v>44958</v>
      </c>
      <c r="AE368" s="334" t="s">
        <v>6307</v>
      </c>
      <c r="AF368" s="313" t="s">
        <v>5539</v>
      </c>
      <c r="AG368" s="315">
        <v>44963</v>
      </c>
      <c r="AH368" s="313" t="s">
        <v>5839</v>
      </c>
      <c r="AI368" s="316" t="s">
        <v>5811</v>
      </c>
      <c r="AJ368" s="315">
        <v>44970</v>
      </c>
      <c r="AK368" s="334" t="s">
        <v>6315</v>
      </c>
      <c r="AL368" s="313"/>
      <c r="AM368" s="313"/>
      <c r="AN368" s="313" t="s">
        <v>5839</v>
      </c>
      <c r="AO368" s="313" t="s">
        <v>5811</v>
      </c>
      <c r="AP368" s="315">
        <v>45265</v>
      </c>
      <c r="AQ368" s="336" t="s">
        <v>6976</v>
      </c>
      <c r="AR368" s="313"/>
      <c r="AS368" s="313" t="s">
        <v>6913</v>
      </c>
      <c r="AT368" s="313"/>
      <c r="AU368" s="313" t="s">
        <v>5811</v>
      </c>
      <c r="AV368" s="315">
        <v>45826</v>
      </c>
      <c r="AW368" s="23" t="s">
        <v>9609</v>
      </c>
      <c r="AX368" s="313"/>
      <c r="AY368" s="313"/>
      <c r="AZ368" s="313"/>
    </row>
    <row r="369" spans="1:61" s="77" customFormat="1" ht="15" x14ac:dyDescent="0.25">
      <c r="A369" s="310" t="s">
        <v>9283</v>
      </c>
      <c r="B369" s="310" t="str">
        <f t="shared" si="68"/>
        <v/>
      </c>
      <c r="C369" s="310">
        <f t="shared" si="67"/>
        <v>1</v>
      </c>
      <c r="D369" s="386" t="s">
        <v>53</v>
      </c>
      <c r="E369" s="311" t="s">
        <v>4236</v>
      </c>
      <c r="F369" s="303">
        <f t="shared" ref="F369:F377" si="82">IF(L369&lt;&gt;0,MAX(L369,R369,X369,AD369),"NE")</f>
        <v>45826</v>
      </c>
      <c r="G369" s="302" t="str">
        <f>IF($F369="","",INDEX($K369:$FI369,1,MATCH($F369,$K369:$FI369,)-1))</f>
        <v>A</v>
      </c>
      <c r="H369" s="977" t="str">
        <f>IF($F369="","",INDEX($K369:$FM369,1,MATCH($F369,$K369:$FM369,)+1))</f>
        <v>MR_DER-1071_25</v>
      </c>
      <c r="I369" s="312" t="str">
        <f t="shared" si="65"/>
        <v>ND</v>
      </c>
      <c r="J369" s="312" t="str">
        <f>IF(G369="NE",G369,IF(INDEX(K369:CQ369,,MATCH(G369,K369:CQ369,0)+3)&lt;&gt;0,INDEX(K369:CQ369,,MATCH(G369,K369:CQ369,0)+3),"ND"))</f>
        <v>ND</v>
      </c>
      <c r="K369" s="300" t="s">
        <v>3730</v>
      </c>
      <c r="L369" s="333">
        <v>44839</v>
      </c>
      <c r="M369" s="334" t="s">
        <v>5545</v>
      </c>
      <c r="N369" s="313" t="s">
        <v>5537</v>
      </c>
      <c r="O369" s="315">
        <v>44886</v>
      </c>
      <c r="P369" s="310" t="s">
        <v>3777</v>
      </c>
      <c r="Q369" s="316" t="s">
        <v>3748</v>
      </c>
      <c r="R369" s="315">
        <v>44890</v>
      </c>
      <c r="S369" s="335" t="s">
        <v>5823</v>
      </c>
      <c r="T369" s="313"/>
      <c r="U369" s="313"/>
      <c r="V369" s="313" t="s">
        <v>3777</v>
      </c>
      <c r="W369" s="313" t="s">
        <v>3748</v>
      </c>
      <c r="X369" s="315">
        <v>45265</v>
      </c>
      <c r="Y369" s="336" t="s">
        <v>6976</v>
      </c>
      <c r="Z369" s="313"/>
      <c r="AA369" s="313" t="s">
        <v>6913</v>
      </c>
      <c r="AB369" s="313"/>
      <c r="AC369" s="313" t="s">
        <v>3748</v>
      </c>
      <c r="AD369" s="315">
        <v>45826</v>
      </c>
      <c r="AE369" s="23" t="s">
        <v>9609</v>
      </c>
      <c r="AF369" s="313"/>
      <c r="AG369" s="313"/>
      <c r="AH369" s="313"/>
      <c r="AI369" s="313"/>
      <c r="AJ369" s="313"/>
      <c r="AK369" s="313"/>
      <c r="AL369" s="313"/>
      <c r="AM369" s="313"/>
      <c r="AN369" s="313"/>
      <c r="AO369" s="313"/>
      <c r="AP369" s="313"/>
      <c r="AQ369" s="313"/>
      <c r="AR369" s="313"/>
      <c r="AS369" s="313"/>
      <c r="AT369" s="313"/>
      <c r="AU369" s="313"/>
      <c r="AV369" s="313"/>
      <c r="AW369" s="313"/>
      <c r="AX369" s="313"/>
      <c r="AY369" s="313"/>
      <c r="AZ369" s="313"/>
    </row>
    <row r="370" spans="1:61" s="77" customFormat="1" x14ac:dyDescent="0.25">
      <c r="A370" s="318"/>
      <c r="B370" s="310" t="str">
        <f t="shared" si="68"/>
        <v/>
      </c>
      <c r="C370" s="310" t="str">
        <f t="shared" si="67"/>
        <v/>
      </c>
      <c r="D370" s="388"/>
      <c r="E370" s="318" t="s">
        <v>7534</v>
      </c>
      <c r="F370" s="319"/>
      <c r="G370" s="319"/>
      <c r="H370" s="319"/>
      <c r="I370" s="319"/>
      <c r="J370" s="319"/>
      <c r="K370" s="320"/>
      <c r="L370" s="320"/>
      <c r="M370" s="321"/>
      <c r="N370" s="322"/>
      <c r="O370" s="322"/>
      <c r="P370" s="322"/>
      <c r="Q370" s="320"/>
      <c r="R370" s="320"/>
      <c r="S370" s="321"/>
      <c r="T370" s="322"/>
      <c r="U370" s="322"/>
      <c r="V370" s="322"/>
      <c r="W370" s="320"/>
      <c r="X370" s="320"/>
      <c r="Y370" s="321"/>
      <c r="Z370" s="322"/>
      <c r="AA370" s="322"/>
      <c r="AB370" s="322"/>
      <c r="AC370" s="320"/>
      <c r="AD370" s="320"/>
      <c r="AE370" s="321"/>
      <c r="AF370" s="322"/>
      <c r="AG370" s="322"/>
      <c r="AH370" s="322"/>
      <c r="AI370" s="320"/>
      <c r="AJ370" s="320"/>
      <c r="AK370" s="321"/>
      <c r="AL370" s="322"/>
      <c r="AM370" s="322"/>
      <c r="AN370" s="322"/>
      <c r="AO370" s="320"/>
      <c r="AP370" s="320"/>
      <c r="AQ370" s="321"/>
      <c r="AR370" s="322"/>
      <c r="AS370" s="322"/>
      <c r="AT370" s="322"/>
      <c r="AU370" s="320"/>
      <c r="AV370" s="320"/>
      <c r="AW370" s="321"/>
      <c r="AX370" s="322"/>
      <c r="AY370" s="322"/>
      <c r="AZ370" s="322"/>
    </row>
    <row r="371" spans="1:61" s="138" customFormat="1" ht="15" x14ac:dyDescent="0.25">
      <c r="A371" s="342" t="s">
        <v>8342</v>
      </c>
      <c r="B371" s="310" t="str">
        <f t="shared" si="68"/>
        <v/>
      </c>
      <c r="C371" s="310" t="str">
        <f t="shared" si="67"/>
        <v/>
      </c>
      <c r="D371" s="387" t="s">
        <v>54</v>
      </c>
      <c r="E371" s="343" t="s">
        <v>4237</v>
      </c>
      <c r="F371" s="344">
        <f t="shared" si="82"/>
        <v>45905</v>
      </c>
      <c r="G371" s="345" t="str">
        <f t="shared" ref="G371:G377" si="83">IF($F371="","",INDEX($K371:$FI371,1,MATCH($F371,$K371:$FI371,)-1))</f>
        <v>A1</v>
      </c>
      <c r="H371" s="345" t="str">
        <f t="shared" ref="H371:H377" si="84">IF($F371="","",INDEX($K371:$FM371,1,MATCH($F371,$K371:$FM371,)+1))</f>
        <v>MR_DER-1176_25</v>
      </c>
      <c r="I371" s="346" t="str">
        <f t="shared" si="65"/>
        <v>ND</v>
      </c>
      <c r="J371" s="346" t="str">
        <f t="shared" ref="J371:J377" si="85">IF(G371="NE",G371,IF(INDEX(K371:CQ371,,MATCH(G371,K371:CQ371,0)+3)&lt;&gt;0,INDEX(K371:CQ371,,MATCH(G371,K371:CQ371,0)+3),"ND"))</f>
        <v>ND</v>
      </c>
      <c r="K371" s="347" t="s">
        <v>3730</v>
      </c>
      <c r="L371" s="368">
        <v>45905</v>
      </c>
      <c r="M371" s="69" t="s">
        <v>10222</v>
      </c>
      <c r="N371" s="342"/>
      <c r="O371" s="368"/>
      <c r="P371" s="342"/>
      <c r="Q371" s="347"/>
      <c r="R371" s="368"/>
      <c r="S371" s="23"/>
      <c r="T371" s="342"/>
      <c r="U371" s="342"/>
      <c r="V371" s="342"/>
      <c r="W371" s="347"/>
      <c r="X371" s="368"/>
      <c r="Y371" s="23"/>
      <c r="Z371" s="342"/>
      <c r="AA371" s="342"/>
      <c r="AB371" s="342"/>
      <c r="AC371" s="347"/>
      <c r="AD371" s="342"/>
      <c r="AE371" s="342"/>
      <c r="AF371" s="342"/>
      <c r="AG371" s="342"/>
      <c r="AH371" s="342"/>
      <c r="AI371" s="342"/>
      <c r="AJ371" s="342"/>
      <c r="AK371" s="342"/>
      <c r="AL371" s="342"/>
      <c r="AM371" s="342"/>
      <c r="AN371" s="342"/>
      <c r="AO371" s="342"/>
      <c r="AP371" s="342"/>
      <c r="AQ371" s="342"/>
      <c r="AR371" s="342"/>
      <c r="AS371" s="342"/>
      <c r="AT371" s="342"/>
      <c r="AU371" s="342"/>
      <c r="AV371" s="342"/>
      <c r="AW371" s="342"/>
      <c r="AX371" s="342"/>
      <c r="AY371" s="342"/>
      <c r="AZ371" s="342"/>
    </row>
    <row r="372" spans="1:61" s="77" customFormat="1" ht="15" x14ac:dyDescent="0.25">
      <c r="A372" s="310" t="s">
        <v>8263</v>
      </c>
      <c r="B372" s="310" t="str">
        <f t="shared" si="68"/>
        <v/>
      </c>
      <c r="C372" s="310">
        <f t="shared" si="67"/>
        <v>1</v>
      </c>
      <c r="D372" s="386" t="s">
        <v>55</v>
      </c>
      <c r="E372" s="311" t="s">
        <v>4238</v>
      </c>
      <c r="F372" s="303">
        <f>IF(L372&lt;&gt;0,MAX(L372,R372,X372,AD372,AJ372,AP372,AV372,BB372),"NE")</f>
        <v>45951</v>
      </c>
      <c r="G372" s="302" t="str">
        <f t="shared" si="83"/>
        <v>B</v>
      </c>
      <c r="H372" s="302" t="str">
        <f t="shared" si="84"/>
        <v>MR_DER-1305_25</v>
      </c>
      <c r="I372" s="312" t="str">
        <f t="shared" si="65"/>
        <v>ND</v>
      </c>
      <c r="J372" s="312" t="str">
        <f t="shared" si="85"/>
        <v>ND</v>
      </c>
      <c r="K372" s="313" t="s">
        <v>3730</v>
      </c>
      <c r="L372" s="314">
        <v>45813</v>
      </c>
      <c r="M372" s="218" t="s">
        <v>9566</v>
      </c>
      <c r="N372" s="310" t="s">
        <v>5536</v>
      </c>
      <c r="O372" s="314">
        <v>45835</v>
      </c>
      <c r="P372" s="310"/>
      <c r="Q372" s="313" t="s">
        <v>3765</v>
      </c>
      <c r="R372" s="314">
        <v>45859</v>
      </c>
      <c r="S372" s="218" t="s">
        <v>9663</v>
      </c>
      <c r="T372" s="310"/>
      <c r="U372" s="310"/>
      <c r="V372" s="310"/>
      <c r="W372" s="313" t="s">
        <v>5701</v>
      </c>
      <c r="X372" s="314">
        <v>45883</v>
      </c>
      <c r="Y372" s="218" t="s">
        <v>9824</v>
      </c>
      <c r="Z372" s="310"/>
      <c r="AA372" s="310"/>
      <c r="AB372" s="310"/>
      <c r="AC372" s="313" t="s">
        <v>3748</v>
      </c>
      <c r="AD372" s="314">
        <v>45915</v>
      </c>
      <c r="AE372" s="218" t="s">
        <v>10286</v>
      </c>
      <c r="AF372" s="310"/>
      <c r="AG372" s="310"/>
      <c r="AH372" s="310"/>
      <c r="AI372" s="310" t="s">
        <v>5626</v>
      </c>
      <c r="AJ372" s="314">
        <v>45924</v>
      </c>
      <c r="AK372" s="218" t="s">
        <v>10362</v>
      </c>
      <c r="AL372" s="310" t="s">
        <v>5536</v>
      </c>
      <c r="AM372" s="314">
        <v>45936</v>
      </c>
      <c r="AN372" s="310"/>
      <c r="AO372" s="310" t="s">
        <v>6229</v>
      </c>
      <c r="AP372" s="314">
        <v>45940</v>
      </c>
      <c r="AQ372" s="218" t="s">
        <v>10758</v>
      </c>
      <c r="AR372" s="310"/>
      <c r="AS372" s="310"/>
      <c r="AT372" s="310"/>
      <c r="AU372" s="310" t="s">
        <v>5811</v>
      </c>
      <c r="AV372" s="314">
        <v>45946</v>
      </c>
      <c r="AW372" s="218" t="s">
        <v>10780</v>
      </c>
      <c r="AX372" s="310"/>
      <c r="AY372" s="310"/>
      <c r="AZ372" s="310"/>
      <c r="BA372" s="77" t="s">
        <v>5811</v>
      </c>
      <c r="BB372" s="1075">
        <v>45951</v>
      </c>
      <c r="BC372" s="218" t="s">
        <v>10861</v>
      </c>
    </row>
    <row r="373" spans="1:61" s="138" customFormat="1" ht="15" x14ac:dyDescent="0.25">
      <c r="A373" s="342" t="s">
        <v>8342</v>
      </c>
      <c r="B373" s="342" t="str">
        <f t="shared" si="68"/>
        <v/>
      </c>
      <c r="C373" s="342">
        <f t="shared" si="67"/>
        <v>1</v>
      </c>
      <c r="D373" s="387" t="s">
        <v>56</v>
      </c>
      <c r="E373" s="343" t="s">
        <v>4239</v>
      </c>
      <c r="F373" s="344">
        <f>IF(L373&lt;&gt;0,MAX(L373,R373,X373,AD373,AJ373,AP373,AV373,BB373,BH373),"NE")</f>
        <v>46148</v>
      </c>
      <c r="G373" s="1682" t="str">
        <f t="shared" si="83"/>
        <v>C1</v>
      </c>
      <c r="H373" s="1682" t="str">
        <f t="shared" si="84"/>
        <v>MR_DER-1726_26</v>
      </c>
      <c r="I373" s="1683" t="str">
        <f t="shared" si="65"/>
        <v>ND</v>
      </c>
      <c r="J373" s="1683" t="str">
        <f t="shared" si="85"/>
        <v>ND</v>
      </c>
      <c r="K373" s="347" t="s">
        <v>3730</v>
      </c>
      <c r="L373" s="368">
        <v>45813</v>
      </c>
      <c r="M373" s="69" t="s">
        <v>9566</v>
      </c>
      <c r="N373" s="342" t="s">
        <v>5536</v>
      </c>
      <c r="O373" s="368">
        <v>45835</v>
      </c>
      <c r="P373" s="342"/>
      <c r="Q373" s="347" t="s">
        <v>3765</v>
      </c>
      <c r="R373" s="368">
        <v>45859</v>
      </c>
      <c r="S373" s="69" t="s">
        <v>9663</v>
      </c>
      <c r="T373" s="342"/>
      <c r="U373" s="342"/>
      <c r="V373" s="342"/>
      <c r="W373" s="347" t="s">
        <v>5701</v>
      </c>
      <c r="X373" s="368">
        <v>45883</v>
      </c>
      <c r="Y373" s="69" t="s">
        <v>9824</v>
      </c>
      <c r="Z373" s="342"/>
      <c r="AA373" s="342"/>
      <c r="AB373" s="342"/>
      <c r="AC373" s="347" t="s">
        <v>3748</v>
      </c>
      <c r="AD373" s="368">
        <v>45915</v>
      </c>
      <c r="AE373" s="69" t="s">
        <v>10286</v>
      </c>
      <c r="AF373" s="342"/>
      <c r="AG373" s="342"/>
      <c r="AH373" s="342"/>
      <c r="AI373" s="342" t="s">
        <v>5626</v>
      </c>
      <c r="AJ373" s="368">
        <v>45924</v>
      </c>
      <c r="AK373" s="69" t="s">
        <v>10362</v>
      </c>
      <c r="AL373" s="342" t="s">
        <v>5536</v>
      </c>
      <c r="AM373" s="368">
        <v>45936</v>
      </c>
      <c r="AN373" s="342"/>
      <c r="AO373" s="342" t="s">
        <v>6229</v>
      </c>
      <c r="AP373" s="368">
        <v>45940</v>
      </c>
      <c r="AQ373" s="69" t="s">
        <v>10758</v>
      </c>
      <c r="AR373" s="342"/>
      <c r="AS373" s="342"/>
      <c r="AT373" s="342"/>
      <c r="AU373" s="342" t="s">
        <v>5811</v>
      </c>
      <c r="AV373" s="368">
        <v>45946</v>
      </c>
      <c r="AW373" s="69" t="s">
        <v>10780</v>
      </c>
      <c r="AX373" s="342"/>
      <c r="AY373" s="342"/>
      <c r="AZ373" s="342"/>
      <c r="BA373" s="138" t="s">
        <v>5811</v>
      </c>
      <c r="BB373" s="1684">
        <v>45951</v>
      </c>
      <c r="BC373" s="69" t="s">
        <v>10861</v>
      </c>
      <c r="BG373" s="138" t="s">
        <v>6393</v>
      </c>
      <c r="BH373" s="1684">
        <v>46148</v>
      </c>
      <c r="BI373" s="69" t="s">
        <v>12637</v>
      </c>
    </row>
    <row r="374" spans="1:61" s="77" customFormat="1" ht="15" x14ac:dyDescent="0.25">
      <c r="A374" s="310" t="s">
        <v>8263</v>
      </c>
      <c r="B374" s="310" t="str">
        <f t="shared" si="68"/>
        <v/>
      </c>
      <c r="C374" s="310">
        <f t="shared" si="67"/>
        <v>1</v>
      </c>
      <c r="D374" s="386" t="s">
        <v>55</v>
      </c>
      <c r="E374" s="311" t="s">
        <v>9564</v>
      </c>
      <c r="F374" s="303">
        <f>IF(L374&lt;&gt;0,MAX(L374,R374,X374,AD374,AJ374,AP374,AV374,BB374),"NE")</f>
        <v>45951</v>
      </c>
      <c r="G374" s="302" t="str">
        <f t="shared" si="83"/>
        <v>B</v>
      </c>
      <c r="H374" s="302" t="str">
        <f t="shared" si="84"/>
        <v>MR_DER-1305_25</v>
      </c>
      <c r="I374" s="312" t="str">
        <f>IF(F374="NE",F374,IF(INDEX(K374:CP374,,MATCH(F374,K374:CP374,0)+3)&lt;&gt;0,INDEX(K374:CP374,,MATCH(F374,K374:CP374,0)+3),"ND"))</f>
        <v>ND</v>
      </c>
      <c r="J374" s="312" t="str">
        <f t="shared" si="85"/>
        <v>ND</v>
      </c>
      <c r="K374" s="313" t="s">
        <v>3730</v>
      </c>
      <c r="L374" s="314">
        <v>45813</v>
      </c>
      <c r="M374" s="218" t="s">
        <v>9566</v>
      </c>
      <c r="N374" s="310" t="s">
        <v>5536</v>
      </c>
      <c r="O374" s="314">
        <v>45835</v>
      </c>
      <c r="P374" s="310"/>
      <c r="Q374" s="313" t="s">
        <v>3765</v>
      </c>
      <c r="R374" s="314">
        <v>45859</v>
      </c>
      <c r="S374" s="218" t="s">
        <v>9663</v>
      </c>
      <c r="T374" s="310"/>
      <c r="U374" s="310"/>
      <c r="V374" s="310"/>
      <c r="W374" s="313" t="s">
        <v>5701</v>
      </c>
      <c r="X374" s="314">
        <v>45883</v>
      </c>
      <c r="Y374" s="218" t="s">
        <v>9824</v>
      </c>
      <c r="Z374" s="310"/>
      <c r="AA374" s="310"/>
      <c r="AB374" s="310"/>
      <c r="AC374" s="313" t="s">
        <v>3748</v>
      </c>
      <c r="AD374" s="314">
        <v>45915</v>
      </c>
      <c r="AE374" s="218" t="s">
        <v>10286</v>
      </c>
      <c r="AF374" s="310"/>
      <c r="AG374" s="310"/>
      <c r="AH374" s="310"/>
      <c r="AI374" s="310" t="s">
        <v>5626</v>
      </c>
      <c r="AJ374" s="314">
        <v>45924</v>
      </c>
      <c r="AK374" s="218" t="s">
        <v>10362</v>
      </c>
      <c r="AL374" s="310" t="s">
        <v>5536</v>
      </c>
      <c r="AM374" s="314">
        <v>45936</v>
      </c>
      <c r="AN374" s="310"/>
      <c r="AO374" s="310" t="s">
        <v>6229</v>
      </c>
      <c r="AP374" s="314">
        <v>45940</v>
      </c>
      <c r="AQ374" s="218" t="s">
        <v>10758</v>
      </c>
      <c r="AR374" s="310"/>
      <c r="AS374" s="310"/>
      <c r="AT374" s="310"/>
      <c r="AU374" s="310" t="s">
        <v>5811</v>
      </c>
      <c r="AV374" s="314">
        <v>45946</v>
      </c>
      <c r="AW374" s="218" t="s">
        <v>10780</v>
      </c>
      <c r="AX374" s="310"/>
      <c r="AY374" s="310"/>
      <c r="AZ374" s="310"/>
      <c r="BA374" s="77" t="s">
        <v>5811</v>
      </c>
      <c r="BB374" s="1075">
        <v>45951</v>
      </c>
      <c r="BC374" s="218" t="s">
        <v>10861</v>
      </c>
    </row>
    <row r="375" spans="1:61" s="138" customFormat="1" ht="14.25" customHeight="1" x14ac:dyDescent="0.25">
      <c r="A375" s="342" t="s">
        <v>8342</v>
      </c>
      <c r="B375" s="342" t="str">
        <f t="shared" si="68"/>
        <v/>
      </c>
      <c r="C375" s="342">
        <f t="shared" si="67"/>
        <v>1</v>
      </c>
      <c r="D375" s="387" t="s">
        <v>56</v>
      </c>
      <c r="E375" s="343" t="s">
        <v>9565</v>
      </c>
      <c r="F375" s="344">
        <f>IF(L375&lt;&gt;0,MAX(L375,R375,X375,AD375,AJ375,AP375,AV375,BB375,BH375),"NE")</f>
        <v>46148</v>
      </c>
      <c r="G375" s="1682" t="str">
        <f t="shared" si="83"/>
        <v>C1</v>
      </c>
      <c r="H375" s="1682" t="str">
        <f t="shared" si="84"/>
        <v>MR_DER-1726_26</v>
      </c>
      <c r="I375" s="1683" t="str">
        <f>IF(F375="NE",F375,IF(INDEX(K375:CP375,,MATCH(F375,K375:CP375,0)+3)&lt;&gt;0,INDEX(K375:CP375,,MATCH(F375,K375:CP375,0)+3),"ND"))</f>
        <v>ND</v>
      </c>
      <c r="J375" s="1683" t="str">
        <f t="shared" si="85"/>
        <v>ND</v>
      </c>
      <c r="K375" s="347" t="s">
        <v>3730</v>
      </c>
      <c r="L375" s="368">
        <v>45813</v>
      </c>
      <c r="M375" s="69" t="s">
        <v>9566</v>
      </c>
      <c r="N375" s="342" t="s">
        <v>5536</v>
      </c>
      <c r="O375" s="368">
        <v>45835</v>
      </c>
      <c r="P375" s="342"/>
      <c r="Q375" s="347" t="s">
        <v>3765</v>
      </c>
      <c r="R375" s="368">
        <v>45859</v>
      </c>
      <c r="S375" s="69" t="s">
        <v>9663</v>
      </c>
      <c r="T375" s="342"/>
      <c r="U375" s="342"/>
      <c r="V375" s="342"/>
      <c r="W375" s="347" t="s">
        <v>5701</v>
      </c>
      <c r="X375" s="368">
        <v>45883</v>
      </c>
      <c r="Y375" s="69" t="s">
        <v>9824</v>
      </c>
      <c r="Z375" s="342"/>
      <c r="AA375" s="342"/>
      <c r="AB375" s="342"/>
      <c r="AC375" s="347" t="s">
        <v>3748</v>
      </c>
      <c r="AD375" s="368">
        <v>45915</v>
      </c>
      <c r="AE375" s="69" t="s">
        <v>10286</v>
      </c>
      <c r="AF375" s="342"/>
      <c r="AG375" s="342"/>
      <c r="AH375" s="342"/>
      <c r="AI375" s="342" t="s">
        <v>5626</v>
      </c>
      <c r="AJ375" s="368">
        <v>45924</v>
      </c>
      <c r="AK375" s="69" t="s">
        <v>10362</v>
      </c>
      <c r="AL375" s="342" t="s">
        <v>5536</v>
      </c>
      <c r="AM375" s="368">
        <v>45936</v>
      </c>
      <c r="AN375" s="342"/>
      <c r="AO375" s="342" t="s">
        <v>6229</v>
      </c>
      <c r="AP375" s="368">
        <v>45940</v>
      </c>
      <c r="AQ375" s="69" t="s">
        <v>10758</v>
      </c>
      <c r="AR375" s="342"/>
      <c r="AS375" s="342"/>
      <c r="AT375" s="342"/>
      <c r="AU375" s="342" t="s">
        <v>5811</v>
      </c>
      <c r="AV375" s="368">
        <v>45946</v>
      </c>
      <c r="AW375" s="69" t="s">
        <v>10780</v>
      </c>
      <c r="AX375" s="342"/>
      <c r="AY375" s="342"/>
      <c r="AZ375" s="342"/>
      <c r="BA375" s="138" t="s">
        <v>5811</v>
      </c>
      <c r="BB375" s="1684">
        <v>45951</v>
      </c>
      <c r="BC375" s="69" t="s">
        <v>10861</v>
      </c>
      <c r="BG375" s="138" t="s">
        <v>6393</v>
      </c>
      <c r="BH375" s="1684">
        <v>46148</v>
      </c>
      <c r="BI375" s="69" t="s">
        <v>12637</v>
      </c>
    </row>
    <row r="376" spans="1:61" s="77" customFormat="1" ht="15" x14ac:dyDescent="0.25">
      <c r="A376" s="310" t="s">
        <v>8263</v>
      </c>
      <c r="B376" s="310" t="str">
        <f t="shared" si="68"/>
        <v/>
      </c>
      <c r="C376" s="310">
        <f t="shared" si="67"/>
        <v>1</v>
      </c>
      <c r="D376" s="386" t="s">
        <v>57</v>
      </c>
      <c r="E376" s="311" t="s">
        <v>4240</v>
      </c>
      <c r="F376" s="303">
        <f t="shared" si="82"/>
        <v>45952</v>
      </c>
      <c r="G376" s="302" t="str">
        <f t="shared" si="83"/>
        <v>A</v>
      </c>
      <c r="H376" s="302" t="str">
        <f t="shared" si="84"/>
        <v>MR_DER-1311_25</v>
      </c>
      <c r="I376" s="312" t="str">
        <f t="shared" si="65"/>
        <v>ND</v>
      </c>
      <c r="J376" s="312" t="str">
        <f t="shared" si="85"/>
        <v>ND</v>
      </c>
      <c r="K376" s="313" t="s">
        <v>3730</v>
      </c>
      <c r="L376" s="314">
        <v>45905</v>
      </c>
      <c r="M376" s="218" t="s">
        <v>10222</v>
      </c>
      <c r="N376" s="310" t="s">
        <v>5536</v>
      </c>
      <c r="O376" s="314">
        <v>45936</v>
      </c>
      <c r="P376" s="310"/>
      <c r="Q376" s="398" t="s">
        <v>3765</v>
      </c>
      <c r="R376" s="430">
        <v>45947</v>
      </c>
      <c r="S376" s="218" t="s">
        <v>10797</v>
      </c>
      <c r="T376" s="310"/>
      <c r="U376" s="310"/>
      <c r="V376" s="310"/>
      <c r="W376" s="313" t="s">
        <v>3748</v>
      </c>
      <c r="X376" s="314">
        <v>45952</v>
      </c>
      <c r="Y376" s="218" t="s">
        <v>10951</v>
      </c>
      <c r="Z376" s="310"/>
      <c r="AA376" s="310"/>
      <c r="AB376" s="310"/>
      <c r="AC376" s="313"/>
      <c r="AD376" s="310"/>
      <c r="AE376" s="310"/>
      <c r="AF376" s="310"/>
      <c r="AG376" s="310"/>
      <c r="AH376" s="310"/>
      <c r="AI376" s="310"/>
      <c r="AJ376" s="310"/>
      <c r="AK376" s="310"/>
      <c r="AL376" s="310"/>
      <c r="AM376" s="310"/>
      <c r="AN376" s="310"/>
      <c r="AO376" s="310"/>
      <c r="AP376" s="310"/>
      <c r="AQ376" s="310"/>
      <c r="AR376" s="310"/>
      <c r="AS376" s="310"/>
      <c r="AT376" s="310"/>
      <c r="AU376" s="310"/>
      <c r="AV376" s="310"/>
      <c r="AW376" s="310"/>
      <c r="AX376" s="310"/>
      <c r="AY376" s="310"/>
      <c r="AZ376" s="310"/>
    </row>
    <row r="377" spans="1:61" s="77" customFormat="1" ht="15" x14ac:dyDescent="0.25">
      <c r="A377" s="310" t="s">
        <v>8263</v>
      </c>
      <c r="B377" s="310" t="str">
        <f t="shared" si="68"/>
        <v/>
      </c>
      <c r="C377" s="310">
        <f>IF(LEFT(E377,2)="DE","",1)</f>
        <v>1</v>
      </c>
      <c r="D377" s="386" t="s">
        <v>58</v>
      </c>
      <c r="E377" s="311" t="s">
        <v>10230</v>
      </c>
      <c r="F377" s="303">
        <f t="shared" si="82"/>
        <v>45947</v>
      </c>
      <c r="G377" s="302" t="str">
        <f t="shared" si="83"/>
        <v>A</v>
      </c>
      <c r="H377" s="302" t="str">
        <f t="shared" si="84"/>
        <v>MR_DER-1293_25</v>
      </c>
      <c r="I377" s="312" t="str">
        <f t="shared" si="65"/>
        <v>ND</v>
      </c>
      <c r="J377" s="312" t="str">
        <f t="shared" si="85"/>
        <v>ND</v>
      </c>
      <c r="K377" s="313" t="s">
        <v>3730</v>
      </c>
      <c r="L377" s="314">
        <v>45908</v>
      </c>
      <c r="M377" s="218" t="s">
        <v>10231</v>
      </c>
      <c r="N377" s="310" t="s">
        <v>5536</v>
      </c>
      <c r="O377" s="314">
        <v>45936</v>
      </c>
      <c r="P377" s="310"/>
      <c r="Q377" s="398" t="s">
        <v>3765</v>
      </c>
      <c r="R377" s="430">
        <v>45940</v>
      </c>
      <c r="S377" s="218" t="s">
        <v>10755</v>
      </c>
      <c r="T377" s="310" t="s">
        <v>5539</v>
      </c>
      <c r="U377" s="314">
        <v>45946</v>
      </c>
      <c r="V377" s="310"/>
      <c r="W377" s="313" t="s">
        <v>3748</v>
      </c>
      <c r="X377" s="314">
        <v>45947</v>
      </c>
      <c r="Y377" s="218" t="s">
        <v>10796</v>
      </c>
      <c r="Z377" s="310"/>
      <c r="AA377" s="310"/>
      <c r="AB377" s="310"/>
      <c r="AC377" s="313"/>
      <c r="AD377" s="310"/>
      <c r="AE377" s="310"/>
      <c r="AF377" s="310"/>
      <c r="AG377" s="310"/>
      <c r="AH377" s="310"/>
      <c r="AI377" s="310"/>
      <c r="AJ377" s="310"/>
      <c r="AK377" s="310"/>
      <c r="AL377" s="310"/>
      <c r="AM377" s="310"/>
      <c r="AN377" s="310"/>
      <c r="AO377" s="310"/>
      <c r="AP377" s="310"/>
      <c r="AQ377" s="310"/>
      <c r="AR377" s="310"/>
      <c r="AS377" s="310"/>
      <c r="AT377" s="310"/>
      <c r="AU377" s="310"/>
      <c r="AV377" s="310"/>
      <c r="AW377" s="310"/>
      <c r="AX377" s="310"/>
      <c r="AY377" s="310"/>
      <c r="AZ377" s="310"/>
    </row>
    <row r="378" spans="1:61" x14ac:dyDescent="0.25">
      <c r="B378" s="119">
        <f>SUM(B4:B377)</f>
        <v>303</v>
      </c>
      <c r="C378" s="119">
        <f>SUM(C4:C377)</f>
        <v>49</v>
      </c>
    </row>
  </sheetData>
  <autoFilter ref="A2:BP378" xr:uid="{00000000-0001-0000-0100-000000000000}"/>
  <mergeCells count="11">
    <mergeCell ref="BM1:BR1"/>
    <mergeCell ref="BG1:BL1"/>
    <mergeCell ref="BA1:BF1"/>
    <mergeCell ref="AU1:AZ1"/>
    <mergeCell ref="AO1:AT1"/>
    <mergeCell ref="AI1:AN1"/>
    <mergeCell ref="F1:I1"/>
    <mergeCell ref="K1:P1"/>
    <mergeCell ref="Q1:V1"/>
    <mergeCell ref="W1:AB1"/>
    <mergeCell ref="AC1:AH1"/>
  </mergeCells>
  <phoneticPr fontId="15" type="noConversion"/>
  <conditionalFormatting sqref="F4:J22 F24:J37 F57:J90 F116:J147 F211:J235 F237:J263">
    <cfRule type="cellIs" dxfId="453" priority="81" operator="equal">
      <formula>"NE"</formula>
    </cfRule>
    <cfRule type="cellIs" dxfId="452" priority="82" operator="equal">
      <formula>"N"</formula>
    </cfRule>
  </conditionalFormatting>
  <conditionalFormatting sqref="F39:J39">
    <cfRule type="cellIs" dxfId="451" priority="69" operator="equal">
      <formula>"NE"</formula>
    </cfRule>
    <cfRule type="cellIs" dxfId="450" priority="70" operator="equal">
      <formula>"N"</formula>
    </cfRule>
  </conditionalFormatting>
  <conditionalFormatting sqref="F41:J41">
    <cfRule type="cellIs" dxfId="449" priority="67" operator="equal">
      <formula>"NE"</formula>
    </cfRule>
    <cfRule type="cellIs" dxfId="448" priority="68" operator="equal">
      <formula>"N"</formula>
    </cfRule>
  </conditionalFormatting>
  <conditionalFormatting sqref="F43:J43">
    <cfRule type="cellIs" dxfId="447" priority="65" operator="equal">
      <formula>"NE"</formula>
    </cfRule>
    <cfRule type="cellIs" dxfId="446" priority="66" operator="equal">
      <formula>"N"</formula>
    </cfRule>
  </conditionalFormatting>
  <conditionalFormatting sqref="F45:J45">
    <cfRule type="cellIs" dxfId="445" priority="64" operator="equal">
      <formula>"N"</formula>
    </cfRule>
    <cfRule type="cellIs" dxfId="444" priority="63" operator="equal">
      <formula>"NE"</formula>
    </cfRule>
  </conditionalFormatting>
  <conditionalFormatting sqref="F48:J55">
    <cfRule type="cellIs" dxfId="443" priority="62" operator="equal">
      <formula>"N"</formula>
    </cfRule>
    <cfRule type="cellIs" dxfId="442" priority="61" operator="equal">
      <formula>"NE"</formula>
    </cfRule>
  </conditionalFormatting>
  <conditionalFormatting sqref="F92:J114">
    <cfRule type="cellIs" dxfId="441" priority="60" operator="equal">
      <formula>"N"</formula>
    </cfRule>
    <cfRule type="cellIs" dxfId="440" priority="59" operator="equal">
      <formula>"NE"</formula>
    </cfRule>
  </conditionalFormatting>
  <conditionalFormatting sqref="F149:J209">
    <cfRule type="cellIs" dxfId="439" priority="55" operator="equal">
      <formula>"NE"</formula>
    </cfRule>
    <cfRule type="cellIs" dxfId="438" priority="56" operator="equal">
      <formula>"N"</formula>
    </cfRule>
  </conditionalFormatting>
  <conditionalFormatting sqref="F265:J324">
    <cfRule type="cellIs" dxfId="437" priority="21" operator="equal">
      <formula>"NE"</formula>
    </cfRule>
    <cfRule type="cellIs" dxfId="436" priority="22" operator="equal">
      <formula>"N"</formula>
    </cfRule>
  </conditionalFormatting>
  <conditionalFormatting sqref="F326:J333">
    <cfRule type="cellIs" dxfId="435" priority="44" operator="equal">
      <formula>"N"</formula>
    </cfRule>
    <cfRule type="cellIs" dxfId="434" priority="43" operator="equal">
      <formula>"NE"</formula>
    </cfRule>
  </conditionalFormatting>
  <conditionalFormatting sqref="F335:J352">
    <cfRule type="cellIs" dxfId="433" priority="41" operator="equal">
      <formula>"NE"</formula>
    </cfRule>
    <cfRule type="cellIs" dxfId="432" priority="42" operator="equal">
      <formula>"N"</formula>
    </cfRule>
  </conditionalFormatting>
  <conditionalFormatting sqref="F354:J361">
    <cfRule type="cellIs" dxfId="431" priority="9" operator="equal">
      <formula>"NE"</formula>
    </cfRule>
    <cfRule type="cellIs" dxfId="430" priority="10" operator="equal">
      <formula>"N"</formula>
    </cfRule>
  </conditionalFormatting>
  <conditionalFormatting sqref="F363:J366">
    <cfRule type="cellIs" dxfId="429" priority="1" operator="equal">
      <formula>"NE"</formula>
    </cfRule>
    <cfRule type="cellIs" dxfId="428" priority="2" operator="equal">
      <formula>"N"</formula>
    </cfRule>
  </conditionalFormatting>
  <conditionalFormatting sqref="F368:J369">
    <cfRule type="cellIs" dxfId="427" priority="35" operator="equal">
      <formula>"NE"</formula>
    </cfRule>
    <cfRule type="cellIs" dxfId="426" priority="36" operator="equal">
      <formula>"N"</formula>
    </cfRule>
  </conditionalFormatting>
  <conditionalFormatting sqref="F371:J377">
    <cfRule type="cellIs" dxfId="425" priority="34" operator="equal">
      <formula>"N"</formula>
    </cfRule>
    <cfRule type="cellIs" dxfId="424" priority="33" operator="equal">
      <formula>"NE"</formula>
    </cfRule>
  </conditionalFormatting>
  <conditionalFormatting sqref="G56:K56">
    <cfRule type="cellIs" dxfId="423" priority="26" operator="equal">
      <formula>"N"</formula>
    </cfRule>
    <cfRule type="cellIs" dxfId="422" priority="25" operator="equal">
      <formula>"NE"</formula>
    </cfRule>
  </conditionalFormatting>
  <conditionalFormatting sqref="J4:J22 J24:J37 J39 J41 K56 J57:J90 J92:J114 J116:J147 J211:J235 J237:J263 J363:J366">
    <cfRule type="containsText" dxfId="421" priority="137" operator="containsText" text="APROVADO COM RESSALVAS">
      <formula>NOT(ISERROR(SEARCH("APROVADO COM RESSALVAS",J4)))</formula>
    </cfRule>
    <cfRule type="containsText" dxfId="420" priority="138" operator="containsText" text="NÃO APROVADO">
      <formula>NOT(ISERROR(SEARCH("NÃO APROVADO",J4)))</formula>
    </cfRule>
  </conditionalFormatting>
  <conditionalFormatting sqref="J48:J55">
    <cfRule type="containsText" dxfId="419" priority="83" operator="containsText" text="APROVADO COM RESSALVAS">
      <formula>NOT(ISERROR(SEARCH("APROVADO COM RESSALVAS",J48)))</formula>
    </cfRule>
    <cfRule type="containsText" dxfId="418" priority="84" operator="containsText" text="NÃO APROVADO">
      <formula>NOT(ISERROR(SEARCH("NÃO APROVADO",J48)))</formula>
    </cfRule>
  </conditionalFormatting>
  <conditionalFormatting sqref="J149:J209">
    <cfRule type="containsText" dxfId="417" priority="89" operator="containsText" text="APROVADO COM RESSALVAS">
      <formula>NOT(ISERROR(SEARCH("APROVADO COM RESSALVAS",J149)))</formula>
    </cfRule>
    <cfRule type="containsText" dxfId="416" priority="90" operator="containsText" text="NÃO APROVADO">
      <formula>NOT(ISERROR(SEARCH("NÃO APROVADO",J149)))</formula>
    </cfRule>
  </conditionalFormatting>
  <conditionalFormatting sqref="J265:J324 J326:J333 J335:J352 J368:J369">
    <cfRule type="containsText" dxfId="415" priority="145" operator="containsText" text="APROVADO COM RESSALVAS">
      <formula>NOT(ISERROR(SEARCH("APROVADO COM RESSALVAS",J265)))</formula>
    </cfRule>
    <cfRule type="containsText" dxfId="414" priority="146" operator="containsText" text="NÃO APROVADO">
      <formula>NOT(ISERROR(SEARCH("NÃO APROVADO",J265)))</formula>
    </cfRule>
  </conditionalFormatting>
  <conditionalFormatting sqref="J354:J361">
    <cfRule type="containsText" dxfId="413" priority="12" operator="containsText" text="NÃO APROVADO">
      <formula>NOT(ISERROR(SEARCH("NÃO APROVADO",J354)))</formula>
    </cfRule>
    <cfRule type="containsText" dxfId="412" priority="11" operator="containsText" text="APROVADO COM RESSALVAS">
      <formula>NOT(ISERROR(SEARCH("APROVADO COM RESSALVAS",J354)))</formula>
    </cfRule>
  </conditionalFormatting>
  <hyperlinks>
    <hyperlink ref="M48" r:id="rId1" display="pw:\\pw.planservi.com.br:PROJETOS\Documents\C0849 - DER\40_Emissao\03_GRD\GRDs_Enviadas DER\MR.DER-0002_22\" xr:uid="{00000000-0004-0000-0100-000000000000}"/>
    <hyperlink ref="M49" r:id="rId2" display="pw:\\pw.planservi.com.br:PROJETOS\Documents\C0849 - DER\40_Emissao\03_GRD\GRDs_Enviadas DER\MR.DER-0002_22\" xr:uid="{00000000-0004-0000-0100-000001000000}"/>
    <hyperlink ref="M50:M55" r:id="rId3" display="pw:\\pw.planservi.com.br:PROJETOS\Documents\C0849 - DER\40_Emissao\03_GRD\GRDs_Enviadas DER\MR.DER-0002_22\" xr:uid="{00000000-0004-0000-0100-000002000000}"/>
    <hyperlink ref="M45" r:id="rId4" display="pw:\\pw.planservi.com.br:PROJETOS\Documents\C0849 - DER\40_Emissao\03_GRD\GRDs_Enviadas DER\MR.DER-0002_22\" xr:uid="{00000000-0004-0000-0100-000003000000}"/>
    <hyperlink ref="M368" r:id="rId5" display="pw:\\pw.planservi.com.br:PROJETOS\Documents\C0849 - DER\40_Emissao\03_GRD\0-GRDs_Enviadas DER\MR.DER-0013_22\" xr:uid="{00000000-0004-0000-0100-000004000000}"/>
    <hyperlink ref="S368" r:id="rId6" display="pw:\\pw.planservi.com.br:PROJETOS\Documents\C0849 - DER\40_Emissao\03_GRD\0-GRDs_Enviadas DER\MR.DER-0021_22\" xr:uid="{00000000-0004-0000-0100-000005000000}"/>
    <hyperlink ref="M43" r:id="rId7" display="pw:\\pw.planservi.com.br:PROJETOS\Documents\C0849 - DER\40_Emissao\03_GRD\0-GRDs_Enviadas DER\MR.DER-0021_22\" xr:uid="{00000000-0004-0000-0100-000006000000}"/>
    <hyperlink ref="P45" r:id="rId8" display="pw:\\pw.planservi.com.br:PROJETOS\Documents\C0849 - DER\30_Producao\2-C7 – SP 097 - km 12,85-23,10\06_Pavi\06.00_R031\2022 08 24-R-031_Emissão Inicial-Relatório.doc" xr:uid="{00000000-0004-0000-0100-000007000000}"/>
    <hyperlink ref="P43" r:id="rId9" display="pw:\\pw.planservi.com.br:PROJETOS\Documents\C0849 - DER\30_Producao\2-C7 – SP 097 - km 12,85-23,10\06_Pavi\06.00_R031\2022 09 21-R-031_Emissão Inicial-Relatório.doc" xr:uid="{00000000-0004-0000-0100-000008000000}"/>
    <hyperlink ref="M369" r:id="rId10" display="pw:\\pw.planservi.com.br:PROJETOS\Documents\C0849 - DER\40_Emissao\03_GRD\0-GRDs_Enviadas DER\3ºMEDIÇÃO\MR.DER-0049_22\" xr:uid="{00000000-0004-0000-0100-000009000000}"/>
    <hyperlink ref="S48" r:id="rId11" display="pw:\\pw.planservi.com.br:PROJETOS\Documents\C0849 - DER\40_Emissao\03_GRD\0-GRDs_Enviadas DER\3ºMEDIÇÃO\MR.DER-0053_22\" xr:uid="{00000000-0004-0000-0100-00000A000000}"/>
    <hyperlink ref="S49" r:id="rId12" display="pw:\\pw.planservi.com.br:PROJETOS\Documents\C0849 - DER\40_Emissao\03_GRD\0-GRDs_Enviadas DER\3ºMEDIÇÃO\MR.DER-0053_22\" xr:uid="{00000000-0004-0000-0100-00000B000000}"/>
    <hyperlink ref="S50" r:id="rId13" display="pw:\\pw.planservi.com.br:PROJETOS\Documents\C0849 - DER\40_Emissao\03_GRD\0-GRDs_Enviadas DER\3ºMEDIÇÃO\MR.DER-0053_22\" xr:uid="{00000000-0004-0000-0100-00000C000000}"/>
    <hyperlink ref="S51" r:id="rId14" display="pw:\\pw.planservi.com.br:PROJETOS\Documents\C0849 - DER\40_Emissao\03_GRD\0-GRDs_Enviadas DER\3ºMEDIÇÃO\MR.DER-0053_22\" xr:uid="{00000000-0004-0000-0100-00000D000000}"/>
    <hyperlink ref="S52" r:id="rId15" display="pw:\\pw.planservi.com.br:PROJETOS\Documents\C0849 - DER\40_Emissao\03_GRD\0-GRDs_Enviadas DER\3ºMEDIÇÃO\MR.DER-0053_22\" xr:uid="{00000000-0004-0000-0100-00000E000000}"/>
    <hyperlink ref="S53" r:id="rId16" display="pw:\\pw.planservi.com.br:PROJETOS\Documents\C0849 - DER\40_Emissao\03_GRD\0-GRDs_Enviadas DER\3ºMEDIÇÃO\MR.DER-0053_22\" xr:uid="{00000000-0004-0000-0100-00000F000000}"/>
    <hyperlink ref="S54" r:id="rId17" display="pw:\\pw.planservi.com.br:PROJETOS\Documents\C0849 - DER\40_Emissao\03_GRD\0-GRDs_Enviadas DER\3ºMEDIÇÃO\MR.DER-0053_22\" xr:uid="{00000000-0004-0000-0100-000010000000}"/>
    <hyperlink ref="S55" r:id="rId18" display="pw:\\pw.planservi.com.br:PROJETOS\Documents\C0849 - DER\40_Emissao\03_GRD\0-GRDs_Enviadas DER\3ºMEDIÇÃO\MR.DER-0053_22\" xr:uid="{00000000-0004-0000-0100-000011000000}"/>
    <hyperlink ref="M7" r:id="rId19" display="pw:\\pw.planservi.com.br:PROJETOS\Documents\C0849 - DER\40_Emissao\03_GRD\0-GRDs_Enviadas DER\3ºMEDIÇÃO\MR.DER-0073_22\" xr:uid="{00000000-0004-0000-0100-000019000000}"/>
    <hyperlink ref="M8" r:id="rId20" display="pw:\\pw.planservi.com.br:PROJETOS\Documents\C0849 - DER\40_Emissao\03_GRD\0-GRDs_Enviadas DER\3ºMEDIÇÃO\MR.DER-0073_22\" xr:uid="{00000000-0004-0000-0100-00001A000000}"/>
    <hyperlink ref="M9" r:id="rId21" display="pw:\\pw.planservi.com.br:PROJETOS\Documents\C0849 - DER\40_Emissao\03_GRD\0-GRDs_Enviadas DER\3ºMEDIÇÃO\MR.DER-0073_22\" xr:uid="{00000000-0004-0000-0100-00001B000000}"/>
    <hyperlink ref="M10" r:id="rId22" display="pw:\\pw.planservi.com.br:PROJETOS\Documents\C0849 - DER\40_Emissao\03_GRD\0-GRDs_Enviadas DER\3ºMEDIÇÃO\MR.DER-0073_22\" xr:uid="{00000000-0004-0000-0100-00001C000000}"/>
    <hyperlink ref="M11" r:id="rId23" display="pw:\\pw.planservi.com.br:PROJETOS\Documents\C0849 - DER\40_Emissao\03_GRD\0-GRDs_Enviadas DER\3ºMEDIÇÃO\MR.DER-0073_22\" xr:uid="{00000000-0004-0000-0100-00001D000000}"/>
    <hyperlink ref="M12" r:id="rId24" display="pw:\\pw.planservi.com.br:PROJETOS\Documents\C0849 - DER\40_Emissao\03_GRD\0-GRDs_Enviadas DER\3ºMEDIÇÃO\MR.DER-0073_22\" xr:uid="{00000000-0004-0000-0100-00001E000000}"/>
    <hyperlink ref="M13" r:id="rId25" display="pw:\\pw.planservi.com.br:PROJETOS\Documents\C0849 - DER\40_Emissao\03_GRD\0-GRDs_Enviadas DER\3ºMEDIÇÃO\MR.DER-0073_22\" xr:uid="{00000000-0004-0000-0100-00001F000000}"/>
    <hyperlink ref="M14" r:id="rId26" display="pw:\\pw.planservi.com.br:PROJETOS\Documents\C0849 - DER\40_Emissao\03_GRD\0-GRDs_Enviadas DER\3ºMEDIÇÃO\MR.DER-0073_22\" xr:uid="{00000000-0004-0000-0100-000020000000}"/>
    <hyperlink ref="M15" r:id="rId27" display="pw:\\pw.planservi.com.br:PROJETOS\Documents\C0849 - DER\40_Emissao\03_GRD\0-GRDs_Enviadas DER\3ºMEDIÇÃO\MR.DER-0073_22\" xr:uid="{00000000-0004-0000-0100-000021000000}"/>
    <hyperlink ref="M16" r:id="rId28" display="pw:\\pw.planservi.com.br:PROJETOS\Documents\C0849 - DER\40_Emissao\03_GRD\0-GRDs_Enviadas DER\3ºMEDIÇÃO\MR.DER-0073_22\" xr:uid="{00000000-0004-0000-0100-000022000000}"/>
    <hyperlink ref="M17" r:id="rId29" display="pw:\\pw.planservi.com.br:PROJETOS\Documents\C0849 - DER\40_Emissao\03_GRD\0-GRDs_Enviadas DER\3ºMEDIÇÃO\MR.DER-0073_22\" xr:uid="{00000000-0004-0000-0100-000023000000}"/>
    <hyperlink ref="M18" r:id="rId30" display="pw:\\pw.planservi.com.br:PROJETOS\Documents\C0849 - DER\40_Emissao\03_GRD\0-GRDs_Enviadas DER\3ºMEDIÇÃO\MR.DER-0073_22\" xr:uid="{00000000-0004-0000-0100-000024000000}"/>
    <hyperlink ref="M19" r:id="rId31" display="pw:\\pw.planservi.com.br:PROJETOS\Documents\C0849 - DER\40_Emissao\03_GRD\0-GRDs_Enviadas DER\3ºMEDIÇÃO\MR.DER-0073_22\" xr:uid="{00000000-0004-0000-0100-000025000000}"/>
    <hyperlink ref="M20" r:id="rId32" display="pw:\\pw.planservi.com.br:PROJETOS\Documents\C0849 - DER\40_Emissao\03_GRD\0-GRDs_Enviadas DER\3ºMEDIÇÃO\MR.DER-0073_22\" xr:uid="{00000000-0004-0000-0100-000026000000}"/>
    <hyperlink ref="M21" r:id="rId33" display="pw:\\pw.planservi.com.br:PROJETOS\Documents\C0849 - DER\40_Emissao\03_GRD\0-GRDs_Enviadas DER\3ºMEDIÇÃO\MR.DER-0073_22\" xr:uid="{00000000-0004-0000-0100-000027000000}"/>
    <hyperlink ref="M22" r:id="rId34" display="pw:\\pw.planservi.com.br:PROJETOS\Documents\C0849 - DER\40_Emissao\03_GRD\0-GRDs_Enviadas DER\3ºMEDIÇÃO\MR.DER-0073_22\" xr:uid="{00000000-0004-0000-0100-000028000000}"/>
    <hyperlink ref="M4" r:id="rId35" display="pw:\\pw.planservi.com.br:PROJETOS\Documents\C0849 - DER\40_Emissao\03_GRD\0-GRDs_Enviadas DER\3ºMEDIÇÃO\MR.DER-0073_22\" xr:uid="{00000000-0004-0000-0100-000029000000}"/>
    <hyperlink ref="M5" r:id="rId36" display="pw:\\pw.planservi.com.br:PROJETOS\Documents\C0849 - DER\40_Emissao\03_GRD\0-GRDs_Enviadas DER\3ºMEDIÇÃO\MR.DER-0073_22\" xr:uid="{00000000-0004-0000-0100-00002A000000}"/>
    <hyperlink ref="S45" r:id="rId37" display="pw:\\pw.planservi.com.br:PROJETOS\Documents\C0849 - DER\40_Emissao\03_GRD\0-GRDs_Enviadas DER\3ºMEDIÇÃO\MR.DER-0087_22\" xr:uid="{00000000-0004-0000-0100-00002B000000}"/>
    <hyperlink ref="M116" r:id="rId38" display="pw:\\pw.planservi.com.br:PROJETOS\Documents\C0849 - DER\40_Emissao\03_GRD\0-GRDs_Enviadas DER\4ºMEDIÇÃO\MR.DER-0108_22\" xr:uid="{00000000-0004-0000-0100-00002C000000}"/>
    <hyperlink ref="M146" r:id="rId39" display="pw:\\pw.planservi.com.br:PROJETOS\Documents\C0849 - DER\40_Emissao\03_GRD\0-GRDs_Enviadas DER\4ºMEDIÇÃO\MR.DER-0108_22\" xr:uid="{00000000-0004-0000-0100-00002D000000}"/>
    <hyperlink ref="S4" r:id="rId40" display="pw:\\pw.planservi.com.br:PROJETOS\Documents\C0849 - DER\40_Emissao\03_GRD\0-GRDs_Enviadas DER\4ºMEDIÇÃO\MR.DER-0112_22\" xr:uid="{00000000-0004-0000-0100-00002E000000}"/>
    <hyperlink ref="S7" r:id="rId41" display="pw:\\pw.planservi.com.br:PROJETOS\Documents\C0849 - DER\40_Emissao\03_GRD\0-GRDs_Enviadas DER\4ºMEDIÇÃO\MR.DER-0112_22\" xr:uid="{00000000-0004-0000-0100-00002F000000}"/>
    <hyperlink ref="S8" r:id="rId42" display="pw:\\pw.planservi.com.br:PROJETOS\Documents\C0849 - DER\40_Emissao\03_GRD\0-GRDs_Enviadas DER\4ºMEDIÇÃO\MR.DER-0112_22\" xr:uid="{00000000-0004-0000-0100-000030000000}"/>
    <hyperlink ref="S9" r:id="rId43" display="pw:\\pw.planservi.com.br:PROJETOS\Documents\C0849 - DER\40_Emissao\03_GRD\0-GRDs_Enviadas DER\4ºMEDIÇÃO\MR.DER-0112_22\" xr:uid="{00000000-0004-0000-0100-000031000000}"/>
    <hyperlink ref="S10" r:id="rId44" display="pw:\\pw.planservi.com.br:PROJETOS\Documents\C0849 - DER\40_Emissao\03_GRD\0-GRDs_Enviadas DER\4ºMEDIÇÃO\MR.DER-0112_22\" xr:uid="{00000000-0004-0000-0100-000032000000}"/>
    <hyperlink ref="S11" r:id="rId45" display="pw:\\pw.planservi.com.br:PROJETOS\Documents\C0849 - DER\40_Emissao\03_GRD\0-GRDs_Enviadas DER\4ºMEDIÇÃO\MR.DER-0112_22\" xr:uid="{00000000-0004-0000-0100-000033000000}"/>
    <hyperlink ref="S12" r:id="rId46" display="pw:\\pw.planservi.com.br:PROJETOS\Documents\C0849 - DER\40_Emissao\03_GRD\0-GRDs_Enviadas DER\4ºMEDIÇÃO\MR.DER-0112_22\" xr:uid="{00000000-0004-0000-0100-000034000000}"/>
    <hyperlink ref="S13" r:id="rId47" display="pw:\\pw.planservi.com.br:PROJETOS\Documents\C0849 - DER\40_Emissao\03_GRD\0-GRDs_Enviadas DER\4ºMEDIÇÃO\MR.DER-0112_22\" xr:uid="{00000000-0004-0000-0100-000035000000}"/>
    <hyperlink ref="S14" r:id="rId48" display="pw:\\pw.planservi.com.br:PROJETOS\Documents\C0849 - DER\40_Emissao\03_GRD\0-GRDs_Enviadas DER\4ºMEDIÇÃO\MR.DER-0112_22\" xr:uid="{00000000-0004-0000-0100-000036000000}"/>
    <hyperlink ref="S15" r:id="rId49" display="pw:\\pw.planservi.com.br:PROJETOS\Documents\C0849 - DER\40_Emissao\03_GRD\0-GRDs_Enviadas DER\4ºMEDIÇÃO\MR.DER-0112_22\" xr:uid="{00000000-0004-0000-0100-000037000000}"/>
    <hyperlink ref="S16" r:id="rId50" display="pw:\\pw.planservi.com.br:PROJETOS\Documents\C0849 - DER\40_Emissao\03_GRD\0-GRDs_Enviadas DER\4ºMEDIÇÃO\MR.DER-0112_22\" xr:uid="{00000000-0004-0000-0100-000038000000}"/>
    <hyperlink ref="S17" r:id="rId51" display="pw:\\pw.planservi.com.br:PROJETOS\Documents\C0849 - DER\40_Emissao\03_GRD\0-GRDs_Enviadas DER\4ºMEDIÇÃO\MR.DER-0112_22\" xr:uid="{00000000-0004-0000-0100-000039000000}"/>
    <hyperlink ref="S18" r:id="rId52" display="pw:\\pw.planservi.com.br:PROJETOS\Documents\C0849 - DER\40_Emissao\03_GRD\0-GRDs_Enviadas DER\4ºMEDIÇÃO\MR.DER-0112_22\" xr:uid="{00000000-0004-0000-0100-00003A000000}"/>
    <hyperlink ref="S19" r:id="rId53" display="pw:\\pw.planservi.com.br:PROJETOS\Documents\C0849 - DER\40_Emissao\03_GRD\0-GRDs_Enviadas DER\4ºMEDIÇÃO\MR.DER-0112_22\" xr:uid="{00000000-0004-0000-0100-00003B000000}"/>
    <hyperlink ref="S20" r:id="rId54" display="pw:\\pw.planservi.com.br:PROJETOS\Documents\C0849 - DER\40_Emissao\03_GRD\0-GRDs_Enviadas DER\4ºMEDIÇÃO\MR.DER-0112_22\" xr:uid="{00000000-0004-0000-0100-00003C000000}"/>
    <hyperlink ref="S21" r:id="rId55" display="pw:\\pw.planservi.com.br:PROJETOS\Documents\C0849 - DER\40_Emissao\03_GRD\0-GRDs_Enviadas DER\4ºMEDIÇÃO\MR.DER-0112_22\" xr:uid="{00000000-0004-0000-0100-00003D000000}"/>
    <hyperlink ref="S5" r:id="rId56" display="pw:\\pw.planservi.com.br:PROJETOS\Documents\C0849 - DER\40_Emissao\03_GRD\0-GRDs_Enviadas DER\4ºMEDIÇÃO\MR.DER-0112_22\" xr:uid="{00000000-0004-0000-0100-00003E000000}"/>
    <hyperlink ref="P116" r:id="rId57" display="pw:\\pw.planservi.com.br:PROJETOS\Documents\C0849 - DER\30_Producao\2-C7 – SP 097 - km 12,85-23,10\04_Dren\04.00_R031\2022 11 03 - Emissão Inicial_Segmento C7 - Planta de bacias_Rel Hidrol.doc" xr:uid="{00000000-0004-0000-0100-000041000000}"/>
    <hyperlink ref="P146" r:id="rId58" display="pw:\\pw.planservi.com.br:PROJETOS\Documents\C0849 - DER\30_Producao\2-C7 – SP 097 - km 12,85-23,10\04_Dren\04.00_R031\2022 11 03 - Emissão Inicial_Segmento C7 - Planta de bacias_Rel Hidrol.doc" xr:uid="{00000000-0004-0000-0100-000042000000}"/>
    <hyperlink ref="V45" r:id="rId59" display="pw:\\pw.planservi.com.br:PROJETOS\Documents\C0849 - DER\30_Producao\2-C7 – SP 097 - km 12,85-23,10\06_Pavi\06.00_R031\2022 10 25-R-031_Relatório.doc" xr:uid="{00000000-0004-0000-0100-000043000000}"/>
    <hyperlink ref="V48" r:id="rId60" display="pw:\\pw.planservi.com.br:PROJETOS\Documents\C0849 - DER\30_Producao\2-C7 – SP 097 - km 12,85-23,10\02_Geom\02.00_R031\2022 10 18 - Projeto Funcional -Revisão A2.xls" xr:uid="{00000000-0004-0000-0100-000044000000}"/>
    <hyperlink ref="V49:V55" r:id="rId61" display="pw:\\pw.planservi.com.br:PROJETOS\Documents\C0849 - DER\30_Producao\2-C7 – SP 097 - km 12,85-23,10\02_Geom\02.00_R031\2022 10 18 - Projeto Funcional -Revisão A2.xls" xr:uid="{00000000-0004-0000-0100-000045000000}"/>
    <hyperlink ref="P48" r:id="rId62" display="pw:\\pw.planservi.com.br:PROJETOS\Documents\C0849 - DER\30_Producao\2-C7 – SP 097 - km 12,85-23,10\02_Geom\02.00_R031\2022 10 05 - Projeto Funcional -Mudança de código.xls" xr:uid="{00000000-0004-0000-0100-000046000000}"/>
    <hyperlink ref="P49:P55" r:id="rId63" display="pw:\\pw.planservi.com.br:PROJETOS\Documents\C0849 - DER\30_Producao\2-C7 – SP 097 - km 12,85-23,10\02_Geom\02.00_R031\2022 10 05 - Projeto Funcional -Mudança de código.xls" xr:uid="{00000000-0004-0000-0100-000047000000}"/>
    <hyperlink ref="Y5" r:id="rId64" display="pw:\\pw.planservi.com.br:PROJETOS\Documents\C0849 - DER\40_Emissao\03_GRD\0-GRDs_Enviadas DER\4ºMEDIÇÃO\MR.DER-0116_22\" xr:uid="{00000000-0004-0000-0100-000048000000}"/>
    <hyperlink ref="S43" r:id="rId65" display="pw:\\pw.planservi.com.br:PROJETOS\Documents\C0849 - DER\40_Emissao\03_GRD\0-GRDs_Enviadas DER\4ºMEDIÇÃO\MR.DER-0154_22\" xr:uid="{00000000-0004-0000-0100-00004A000000}"/>
    <hyperlink ref="S369" r:id="rId66" display="pw:\\pw.planservi.com.br:PROJETOS\Documents\C0849 - DER\40_Emissao\03_GRD\0-GRDs_Enviadas DER\4ºMEDIÇÃO\MR.DER-0170_22\" xr:uid="{00000000-0004-0000-0100-00004B000000}"/>
    <hyperlink ref="Y368" r:id="rId67" display="pw:\\pw.planservi.com.br:PROJETOS\Documents\C0849 - DER\40_Emissao\03_GRD\0-GRDs_Enviadas DER\4ºMEDIÇÃO\MR.DER-0170_22\" xr:uid="{00000000-0004-0000-0100-00004C000000}"/>
    <hyperlink ref="V43" r:id="rId68" display="pw:\\pw.planservi.com.br:PROJETOS\Documents\C0849 - DER\30_Producao\2-C7 – SP 097 - km 12,85-23,10\06_Pavi\06.00_R031\2022 11 25-R-031_RevisãoA-P09-001.doc" xr:uid="{00000000-0004-0000-0100-00004E000000}"/>
    <hyperlink ref="M57" r:id="rId69" display="pw:\\pw.planservi.com.br:PROJETOS\Documents\C0849 - DER\40_Emissao\03_GRD\0-GRDs_Enviadas DER\5ºMEDIÇÃO\MR.DER-0211_22\" xr:uid="{00000000-0004-0000-0100-00004F000000}"/>
    <hyperlink ref="M59" r:id="rId70" display="pw:\\pw.planservi.com.br:PROJETOS\Documents\C0849 - DER\40_Emissao\03_GRD\0-GRDs_Enviadas DER\5ºMEDIÇÃO\MR.DER-0211_22\" xr:uid="{00000000-0004-0000-0100-000050000000}"/>
    <hyperlink ref="M60" r:id="rId71" display="pw:\\pw.planservi.com.br:PROJETOS\Documents\C0849 - DER\40_Emissao\03_GRD\0-GRDs_Enviadas DER\5ºMEDIÇÃO\MR.DER-0211_22\" xr:uid="{00000000-0004-0000-0100-000051000000}"/>
    <hyperlink ref="M61" r:id="rId72" display="pw:\\pw.planservi.com.br:PROJETOS\Documents\C0849 - DER\40_Emissao\03_GRD\0-GRDs_Enviadas DER\5ºMEDIÇÃO\MR.DER-0211_22\" xr:uid="{00000000-0004-0000-0100-000052000000}"/>
    <hyperlink ref="M62" r:id="rId73" display="pw:\\pw.planservi.com.br:PROJETOS\Documents\C0849 - DER\40_Emissao\03_GRD\0-GRDs_Enviadas DER\5ºMEDIÇÃO\MR.DER-0211_22\" xr:uid="{00000000-0004-0000-0100-000053000000}"/>
    <hyperlink ref="M63" r:id="rId74" display="pw:\\pw.planservi.com.br:PROJETOS\Documents\C0849 - DER\40_Emissao\03_GRD\0-GRDs_Enviadas DER\5ºMEDIÇÃO\MR.DER-0211_22\" xr:uid="{00000000-0004-0000-0100-000054000000}"/>
    <hyperlink ref="M64" r:id="rId75" display="pw:\\pw.planservi.com.br:PROJETOS\Documents\C0849 - DER\40_Emissao\03_GRD\0-GRDs_Enviadas DER\5ºMEDIÇÃO\MR.DER-0211_22\" xr:uid="{00000000-0004-0000-0100-000055000000}"/>
    <hyperlink ref="M65" r:id="rId76" display="pw:\\pw.planservi.com.br:PROJETOS\Documents\C0849 - DER\40_Emissao\03_GRD\0-GRDs_Enviadas DER\5ºMEDIÇÃO\MR.DER-0211_22\" xr:uid="{00000000-0004-0000-0100-000056000000}"/>
    <hyperlink ref="M66" r:id="rId77" display="pw:\\pw.planservi.com.br:PROJETOS\Documents\C0849 - DER\40_Emissao\03_GRD\0-GRDs_Enviadas DER\5ºMEDIÇÃO\MR.DER-0211_22\" xr:uid="{00000000-0004-0000-0100-000057000000}"/>
    <hyperlink ref="M67" r:id="rId78" display="pw:\\pw.planservi.com.br:PROJETOS\Documents\C0849 - DER\40_Emissao\03_GRD\0-GRDs_Enviadas DER\5ºMEDIÇÃO\MR.DER-0211_22\" xr:uid="{00000000-0004-0000-0100-000058000000}"/>
    <hyperlink ref="M68" r:id="rId79" display="pw:\\pw.planservi.com.br:PROJETOS\Documents\C0849 - DER\40_Emissao\03_GRD\0-GRDs_Enviadas DER\5ºMEDIÇÃO\MR.DER-0211_22\" xr:uid="{00000000-0004-0000-0100-000059000000}"/>
    <hyperlink ref="M74" r:id="rId80" display="pw:\\pw.planservi.com.br:PROJETOS\Documents\C0849 - DER\40_Emissao\03_GRD\0-GRDs_Enviadas DER\5ºMEDIÇÃO\MR.DER-0211_22\" xr:uid="{00000000-0004-0000-0100-00005A000000}"/>
    <hyperlink ref="M75" r:id="rId81" display="pw:\\pw.planservi.com.br:PROJETOS\Documents\C0849 - DER\40_Emissao\03_GRD\0-GRDs_Enviadas DER\5ºMEDIÇÃO\MR.DER-0211_22\" xr:uid="{00000000-0004-0000-0100-00005B000000}"/>
    <hyperlink ref="M76" r:id="rId82" display="pw:\\pw.planservi.com.br:PROJETOS\Documents\C0849 - DER\40_Emissao\03_GRD\0-GRDs_Enviadas DER\5ºMEDIÇÃO\MR.DER-0211_22\" xr:uid="{00000000-0004-0000-0100-00005C000000}"/>
    <hyperlink ref="M77" r:id="rId83" display="pw:\\pw.planservi.com.br:PROJETOS\Documents\C0849 - DER\40_Emissao\03_GRD\0-GRDs_Enviadas DER\5ºMEDIÇÃO\MR.DER-0211_22\" xr:uid="{00000000-0004-0000-0100-00005D000000}"/>
    <hyperlink ref="M78" r:id="rId84" display="pw:\\pw.planservi.com.br:PROJETOS\Documents\C0849 - DER\40_Emissao\03_GRD\0-GRDs_Enviadas DER\5ºMEDIÇÃO\MR.DER-0211_22\" xr:uid="{00000000-0004-0000-0100-00005E000000}"/>
    <hyperlink ref="M79" r:id="rId85" display="pw:\\pw.planservi.com.br:PROJETOS\Documents\C0849 - DER\40_Emissao\03_GRD\0-GRDs_Enviadas DER\5ºMEDIÇÃO\MR.DER-0211_22\" xr:uid="{00000000-0004-0000-0100-00005F000000}"/>
    <hyperlink ref="M80" r:id="rId86" display="pw:\\pw.planservi.com.br:PROJETOS\Documents\C0849 - DER\40_Emissao\03_GRD\0-GRDs_Enviadas DER\5ºMEDIÇÃO\MR.DER-0211_22\" xr:uid="{00000000-0004-0000-0100-000060000000}"/>
    <hyperlink ref="M81" r:id="rId87" display="pw:\\pw.planservi.com.br:PROJETOS\Documents\C0849 - DER\40_Emissao\03_GRD\0-GRDs_Enviadas DER\5ºMEDIÇÃO\MR.DER-0211_22\" xr:uid="{00000000-0004-0000-0100-000061000000}"/>
    <hyperlink ref="M82" r:id="rId88" display="pw:\\pw.planservi.com.br:PROJETOS\Documents\C0849 - DER\40_Emissao\03_GRD\0-GRDs_Enviadas DER\5ºMEDIÇÃO\MR.DER-0211_22\" xr:uid="{00000000-0004-0000-0100-000062000000}"/>
    <hyperlink ref="M83" r:id="rId89" display="pw:\\pw.planservi.com.br:PROJETOS\Documents\C0849 - DER\40_Emissao\03_GRD\0-GRDs_Enviadas DER\5ºMEDIÇÃO\MR.DER-0211_22\" xr:uid="{00000000-0004-0000-0100-000063000000}"/>
    <hyperlink ref="M84" r:id="rId90" display="pw:\\pw.planservi.com.br:PROJETOS\Documents\C0849 - DER\40_Emissao\03_GRD\0-GRDs_Enviadas DER\5ºMEDIÇÃO\MR.DER-0211_22\" xr:uid="{00000000-0004-0000-0100-000064000000}"/>
    <hyperlink ref="M85" r:id="rId91" display="pw:\\pw.planservi.com.br:PROJETOS\Documents\C0849 - DER\40_Emissao\03_GRD\0-GRDs_Enviadas DER\5ºMEDIÇÃO\MR.DER-0211_22\" xr:uid="{00000000-0004-0000-0100-000065000000}"/>
    <hyperlink ref="M86" r:id="rId92" display="pw:\\pw.planservi.com.br:PROJETOS\Documents\C0849 - DER\40_Emissao\03_GRD\0-GRDs_Enviadas DER\5ºMEDIÇÃO\MR.DER-0211_22\" xr:uid="{00000000-0004-0000-0100-000066000000}"/>
    <hyperlink ref="M87" r:id="rId93" display="pw:\\pw.planservi.com.br:PROJETOS\Documents\C0849 - DER\40_Emissao\03_GRD\0-GRDs_Enviadas DER\5ºMEDIÇÃO\MR.DER-0211_22\" xr:uid="{00000000-0004-0000-0100-000067000000}"/>
    <hyperlink ref="M88" r:id="rId94" display="pw:\\pw.planservi.com.br:PROJETOS\Documents\C0849 - DER\40_Emissao\03_GRD\0-GRDs_Enviadas DER\5ºMEDIÇÃO\MR.DER-0211_22\" xr:uid="{00000000-0004-0000-0100-000069000000}"/>
    <hyperlink ref="M89" r:id="rId95" display="pw:\\pw.planservi.com.br:PROJETOS\Documents\C0849 - DER\40_Emissao\03_GRD\0-GRDs_Enviadas DER\5ºMEDIÇÃO\MR.DER-0211_22\" xr:uid="{00000000-0004-0000-0100-00006A000000}"/>
    <hyperlink ref="M6" r:id="rId96" display="pw:\\pw.planservi.com.br:PROJETOS\Documents\C0849 - DER\40_Emissao\03_GRD\0-GRDs_Enviadas DER\5ºMEDIÇÃO\MR.DER-0208_22\" xr:uid="{00000000-0004-0000-0100-00006E000000}"/>
    <hyperlink ref="M366" r:id="rId97" display="pw:\\pw.planservi.com.br:PROJETOS\Documents\C0849 - DER\40_Emissao\03_GRD\0-GRDs_Enviadas DER\5ºMEDIÇÃO\MR.DER-0182_22\" xr:uid="{00000000-0004-0000-0100-00006F000000}"/>
    <hyperlink ref="P57" r:id="rId98" display="pw:\\pw.planservi.com.br:PROJETOS\Documents\C0849 - DER\30_Producao\2-C7 – SP 097 - km 12,85-23,10\02_Geom\02.00_R031\2022 12 19- Projeto Executivo A1- Planta e Perfil - SP097.xls" xr:uid="{00000000-0004-0000-0100-000070000000}"/>
    <hyperlink ref="P59:P68" r:id="rId99" display="pw:\\pw.planservi.com.br:PROJETOS\Documents\C0849 - DER\30_Producao\2-C7 – SP 097 - km 12,85-23,10\02_Geom\02.00_R031\2022 12 19- Projeto Executivo A1- Planta e Perfil - SP097.xls" xr:uid="{00000000-0004-0000-0100-000071000000}"/>
    <hyperlink ref="P74:P89" r:id="rId100" display="pw:\\pw.planservi.com.br:PROJETOS\Documents\C0849 - DER\30_Producao\2-C7 – SP 097 - km 12,85-23,10\02_Geom\02.00_R031\2022 12 19- Projeto Executivo A1- Planta e Perfil - SP097.xls" xr:uid="{00000000-0004-0000-0100-000072000000}"/>
    <hyperlink ref="S22" r:id="rId101" display="pw:\\pw.planservi.com.br:PROJETOS\Documents\C0849 - DER\40_Emissao\03_GRD\0-GRDs_Enviadas DER\4ºMEDIÇÃO\MR.DER-0112_22\" xr:uid="{00000000-0004-0000-0100-000073000000}"/>
    <hyperlink ref="Y48" r:id="rId102" display="pw:\\pw.planservi.com.br:PROJETOS\Documents\C0849 - DER\40_Emissao\03_GRD\0-GRDs_Enviadas DER\6ºMEDIÇÃO\MR.DER-0280_23\" xr:uid="{00000000-0004-0000-0100-000074000000}"/>
    <hyperlink ref="Y49" r:id="rId103" display="pw:\\pw.planservi.com.br:PROJETOS\Documents\C0849 - DER\40_Emissao\03_GRD\0-GRDs_Enviadas DER\6ºMEDIÇÃO\MR.DER-0280_23\" xr:uid="{00000000-0004-0000-0100-000075000000}"/>
    <hyperlink ref="Y50" r:id="rId104" display="pw:\\pw.planservi.com.br:PROJETOS\Documents\C0849 - DER\40_Emissao\03_GRD\0-GRDs_Enviadas DER\6ºMEDIÇÃO\MR.DER-0280_23\" xr:uid="{00000000-0004-0000-0100-000076000000}"/>
    <hyperlink ref="Y51" r:id="rId105" display="pw:\\pw.planservi.com.br:PROJETOS\Documents\C0849 - DER\40_Emissao\03_GRD\0-GRDs_Enviadas DER\6ºMEDIÇÃO\MR.DER-0280_23\" xr:uid="{00000000-0004-0000-0100-000077000000}"/>
    <hyperlink ref="Y52" r:id="rId106" display="pw:\\pw.planservi.com.br:PROJETOS\Documents\C0849 - DER\40_Emissao\03_GRD\0-GRDs_Enviadas DER\6ºMEDIÇÃO\MR.DER-0280_23\" xr:uid="{00000000-0004-0000-0100-000078000000}"/>
    <hyperlink ref="Y53" r:id="rId107" display="pw:\\pw.planservi.com.br:PROJETOS\Documents\C0849 - DER\40_Emissao\03_GRD\0-GRDs_Enviadas DER\6ºMEDIÇÃO\MR.DER-0280_23\" xr:uid="{00000000-0004-0000-0100-000079000000}"/>
    <hyperlink ref="Y54" r:id="rId108" display="pw:\\pw.planservi.com.br:PROJETOS\Documents\C0849 - DER\40_Emissao\03_GRD\0-GRDs_Enviadas DER\6ºMEDIÇÃO\MR.DER-0280_23\" xr:uid="{00000000-0004-0000-0100-00007A000000}"/>
    <hyperlink ref="Y55" r:id="rId109" display="pw:\\pw.planservi.com.br:PROJETOS\Documents\C0849 - DER\40_Emissao\03_GRD\0-GRDs_Enviadas DER\6ºMEDIÇÃO\MR.DER-0280_23\" xr:uid="{00000000-0004-0000-0100-00007B000000}"/>
    <hyperlink ref="M24" r:id="rId110" display="pw:\\pw.planservi.com.br:PROJETOS\Documents\C0849 - DER\40_Emissao\03_GRD\0-GRDs_Enviadas DER\6ºMEDIÇÃO\MR.DER-0282_23\" xr:uid="{00000000-0004-0000-0100-00007C000000}"/>
    <hyperlink ref="M25" r:id="rId111" display="pw:\\pw.planservi.com.br:PROJETOS\Documents\C0849 - DER\40_Emissao\03_GRD\0-GRDs_Enviadas DER\6ºMEDIÇÃO\MR.DER-0282_23\" xr:uid="{00000000-0004-0000-0100-00007D000000}"/>
    <hyperlink ref="M26" r:id="rId112" display="pw:\\pw.planservi.com.br:PROJETOS\Documents\C0849 - DER\40_Emissao\03_GRD\0-GRDs_Enviadas DER\6ºMEDIÇÃO\MR.DER-0282_23\" xr:uid="{00000000-0004-0000-0100-00007E000000}"/>
    <hyperlink ref="M27" r:id="rId113" display="pw:\\pw.planservi.com.br:PROJETOS\Documents\C0849 - DER\40_Emissao\03_GRD\0-GRDs_Enviadas DER\6ºMEDIÇÃO\MR.DER-0282_23\" xr:uid="{00000000-0004-0000-0100-00007F000000}"/>
    <hyperlink ref="M28" r:id="rId114" display="pw:\\pw.planservi.com.br:PROJETOS\Documents\C0849 - DER\40_Emissao\03_GRD\0-GRDs_Enviadas DER\6ºMEDIÇÃO\MR.DER-0282_23\" xr:uid="{00000000-0004-0000-0100-000080000000}"/>
    <hyperlink ref="M29" r:id="rId115" display="pw:\\pw.planservi.com.br:PROJETOS\Documents\C0849 - DER\40_Emissao\03_GRD\0-GRDs_Enviadas DER\6ºMEDIÇÃO\MR.DER-0282_23\" xr:uid="{00000000-0004-0000-0100-000081000000}"/>
    <hyperlink ref="M30" r:id="rId116" display="pw:\\pw.planservi.com.br:PROJETOS\Documents\C0849 - DER\40_Emissao\03_GRD\0-GRDs_Enviadas DER\6ºMEDIÇÃO\MR.DER-0282_23\" xr:uid="{00000000-0004-0000-0100-000082000000}"/>
    <hyperlink ref="M31" r:id="rId117" display="pw:\\pw.planservi.com.br:PROJETOS\Documents\C0849 - DER\40_Emissao\03_GRD\0-GRDs_Enviadas DER\6ºMEDIÇÃO\MR.DER-0282_23\" xr:uid="{00000000-0004-0000-0100-000083000000}"/>
    <hyperlink ref="M32" r:id="rId118" display="pw:\\pw.planservi.com.br:PROJETOS\Documents\C0849 - DER\40_Emissao\03_GRD\0-GRDs_Enviadas DER\6ºMEDIÇÃO\MR.DER-0282_23\" xr:uid="{00000000-0004-0000-0100-000084000000}"/>
    <hyperlink ref="M33" r:id="rId119" display="pw:\\pw.planservi.com.br:PROJETOS\Documents\C0849 - DER\40_Emissao\03_GRD\0-GRDs_Enviadas DER\6ºMEDIÇÃO\MR.DER-0277_23\" xr:uid="{00000000-0004-0000-0100-000085000000}"/>
    <hyperlink ref="P33" r:id="rId120" display="pw:\\pw.planservi.com.br:PROJETOS\Documents\C0849 - DER\30_Producao\2-C7 – SP 097 - km 12,85-23,10\05_Geot\05.00_R031\2023.01.23_R-031_2_SP-097_G02.doc" xr:uid="{00000000-0004-0000-0100-000086000000}"/>
    <hyperlink ref="P24" r:id="rId121" display="pw:\\pw.planservi.com.br:PROJETOS\Documents\C0849 - DER\30_Producao\2-C7 – SP 097 - km 12,85-23,10\05_Geot\05.00_R031\2023 01 23-R-031_RevisãoA1_G14.doc" xr:uid="{00000000-0004-0000-0100-000087000000}"/>
    <hyperlink ref="P25:P32" r:id="rId122" display="pw:\\pw.planservi.com.br:PROJETOS\Documents\C0849 - DER\30_Producao\2-C7 – SP 097 - km 12,85-23,10\05_Geot\05.00_R031\2023 01 23-R-031_RevisãoA1_G14.doc" xr:uid="{00000000-0004-0000-0100-000088000000}"/>
    <hyperlink ref="AB48" r:id="rId123" display="pw:\\pw.planservi.com.br:PROJETOS\Documents\C0849 - DER\30_Producao\2-C7 – SP 097 - km 12,85-23,10\02_Geom\02.00_R031\2023 01 23 - Projeto Funcional -Revisão A.xls" xr:uid="{00000000-0004-0000-0100-000089000000}"/>
    <hyperlink ref="AB49:AB55" r:id="rId124" display="pw:\\pw.planservi.com.br:PROJETOS\Documents\C0849 - DER\30_Producao\2-C7 – SP 097 - km 12,85-23,10\02_Geom\02.00_R031\2023 01 23 - Projeto Funcional -Revisão A.xls" xr:uid="{00000000-0004-0000-0100-00008A000000}"/>
    <hyperlink ref="AE368" r:id="rId125" display="pw:\\pw.planservi.com.br:PROJETOS\Documents\C0849 - DER\40_Emissao\03_GRD\0-GRDs_Enviadas DER\7ºMEDIÇÃO\MR.DER-0303_23\" xr:uid="{00000000-0004-0000-0100-00008B000000}"/>
    <hyperlink ref="AK368" r:id="rId126" display="pw:\\pw.planservi.com.br:PROJETOS\Documents\C0849 - DER\40_Emissao\03_GRD\0-GRDs_Enviadas DER\7ºMEDIÇÃO\MR.DER-0311_23\" xr:uid="{00000000-0004-0000-0100-00008C000000}"/>
    <hyperlink ref="S24" r:id="rId127" display="pw:\\pw.planservi.com.br:PROJETOS\Documents\C0849 - DER\40_Emissao\03_GRD\0-GRDs_Enviadas DER\7ºMEDIÇÃO\MR.DER-0330_23\" xr:uid="{00000000-0004-0000-0100-00008D000000}"/>
    <hyperlink ref="S25" r:id="rId128" display="pw:\\pw.planservi.com.br:PROJETOS\Documents\C0849 - DER\40_Emissao\03_GRD\0-GRDs_Enviadas DER\7ºMEDIÇÃO\MR.DER-0330_23\" xr:uid="{00000000-0004-0000-0100-00008E000000}"/>
    <hyperlink ref="S26" r:id="rId129" display="pw:\\pw.planservi.com.br:PROJETOS\Documents\C0849 - DER\40_Emissao\03_GRD\0-GRDs_Enviadas DER\7ºMEDIÇÃO\MR.DER-0330_23\" xr:uid="{00000000-0004-0000-0100-00008F000000}"/>
    <hyperlink ref="S27" r:id="rId130" display="pw:\\pw.planservi.com.br:PROJETOS\Documents\C0849 - DER\40_Emissao\03_GRD\0-GRDs_Enviadas DER\7ºMEDIÇÃO\MR.DER-0330_23\" xr:uid="{00000000-0004-0000-0100-000090000000}"/>
    <hyperlink ref="S28" r:id="rId131" display="pw:\\pw.planservi.com.br:PROJETOS\Documents\C0849 - DER\40_Emissao\03_GRD\0-GRDs_Enviadas DER\7ºMEDIÇÃO\MR.DER-0330_23\" xr:uid="{00000000-0004-0000-0100-000091000000}"/>
    <hyperlink ref="S29" r:id="rId132" display="pw:\\pw.planservi.com.br:PROJETOS\Documents\C0849 - DER\40_Emissao\03_GRD\0-GRDs_Enviadas DER\7ºMEDIÇÃO\MR.DER-0330_23\" xr:uid="{00000000-0004-0000-0100-000092000000}"/>
    <hyperlink ref="S30" r:id="rId133" display="pw:\\pw.planservi.com.br:PROJETOS\Documents\C0849 - DER\40_Emissao\03_GRD\0-GRDs_Enviadas DER\7ºMEDIÇÃO\MR.DER-0330_23\" xr:uid="{00000000-0004-0000-0100-000093000000}"/>
    <hyperlink ref="S31" r:id="rId134" display="pw:\\pw.planservi.com.br:PROJETOS\Documents\C0849 - DER\40_Emissao\03_GRD\0-GRDs_Enviadas DER\7ºMEDIÇÃO\MR.DER-0330_23\" xr:uid="{00000000-0004-0000-0100-000094000000}"/>
    <hyperlink ref="S32" r:id="rId135" display="pw:\\pw.planservi.com.br:PROJETOS\Documents\C0849 - DER\40_Emissao\03_GRD\0-GRDs_Enviadas DER\7ºMEDIÇÃO\MR.DER-0330_23\" xr:uid="{00000000-0004-0000-0100-000095000000}"/>
    <hyperlink ref="Y45" r:id="rId136" display="pw:\\pw.planservi.com.br:PROJETOS\Documents\C0849 - DER\40_Emissao\03_GRD\0-GRDs_Enviadas DER\7ºMEDIÇÃO\MR.DER-0331_23\" xr:uid="{00000000-0004-0000-0100-000096000000}"/>
    <hyperlink ref="S33" r:id="rId137" display="pw:\\pw.planservi.com.br:PROJETOS\Documents\C0849 - DER\40_Emissao\03_GRD\0-GRDs_Enviadas DER\7ºMEDIÇÃO\MR.DER-0347_23\" xr:uid="{00000000-0004-0000-0100-000097000000}"/>
    <hyperlink ref="M34" r:id="rId138" display="pw:\\pw.planservi.com.br:PROJETOS\Documents\C0849 - DER\40_Emissao\03_GRD\0-GRDs_Enviadas DER\7ºMEDIÇÃO\MR.DER-0355_23\" xr:uid="{00000000-0004-0000-0100-000098000000}"/>
    <hyperlink ref="M35" r:id="rId139" display="pw:\\pw.planservi.com.br:PROJETOS\Documents\C0849 - DER\40_Emissao\03_GRD\0-GRDs_Enviadas DER\7ºMEDIÇÃO\MR.DER-0355_23\" xr:uid="{00000000-0004-0000-0100-000099000000}"/>
    <hyperlink ref="M36" r:id="rId140" display="pw:\\pw.planservi.com.br:PROJETOS\Documents\C0849 - DER\40_Emissao\03_GRD\0-GRDs_Enviadas DER\7ºMEDIÇÃO\MR.DER-0355_23\" xr:uid="{00000000-0004-0000-0100-00009A000000}"/>
    <hyperlink ref="M326" r:id="rId141" display="pw:\\pw.planservi.com.br:PROJETOS\Documents\C0849 - DER\40_Emissao\03_GRD\0-GRDs_Enviadas DER\7ºMEDIÇÃO\MR.DER-0356_23\" xr:uid="{00000000-0004-0000-0100-00009B000000}"/>
    <hyperlink ref="M327" r:id="rId142" display="pw:\\pw.planservi.com.br:PROJETOS\Documents\C0849 - DER\40_Emissao\03_GRD\0-GRDs_Enviadas DER\7ºMEDIÇÃO\MR.DER-0356_23\" xr:uid="{00000000-0004-0000-0100-00009C000000}"/>
    <hyperlink ref="M328" r:id="rId143" display="pw:\\pw.planservi.com.br:PROJETOS\Documents\C0849 - DER\40_Emissao\03_GRD\0-GRDs_Enviadas DER\7ºMEDIÇÃO\MR.DER-0356_23\" xr:uid="{00000000-0004-0000-0100-00009D000000}"/>
    <hyperlink ref="M329" r:id="rId144" display="pw:\\pw.planservi.com.br:PROJETOS\Documents\C0849 - DER\40_Emissao\03_GRD\0-GRDs_Enviadas DER\7ºMEDIÇÃO\MR.DER-0356_23\" xr:uid="{00000000-0004-0000-0100-00009E000000}"/>
    <hyperlink ref="M330" r:id="rId145" display="pw:\\pw.planservi.com.br:PROJETOS\Documents\C0849 - DER\40_Emissao\03_GRD\0-GRDs_Enviadas DER\7ºMEDIÇÃO\MR.DER-0356_23\" xr:uid="{00000000-0004-0000-0100-00009F000000}"/>
    <hyperlink ref="M331" r:id="rId146" display="pw:\\pw.planservi.com.br:PROJETOS\Documents\C0849 - DER\40_Emissao\03_GRD\0-GRDs_Enviadas DER\7ºMEDIÇÃO\MR.DER-0356_23\" xr:uid="{00000000-0004-0000-0100-0000A0000000}"/>
    <hyperlink ref="M332" r:id="rId147" display="pw:\\pw.planservi.com.br:PROJETOS\Documents\C0849 - DER\40_Emissao\03_GRD\0-GRDs_Enviadas DER\7ºMEDIÇÃO\MR.DER-0356_23\" xr:uid="{00000000-0004-0000-0100-0000A1000000}"/>
    <hyperlink ref="M333" r:id="rId148" display="pw:\\pw.planservi.com.br:PROJETOS\Documents\C0849 - DER\40_Emissao\03_GRD\0-GRDs_Enviadas DER\7ºMEDIÇÃO\MR.DER-0356_23\" xr:uid="{00000000-0004-0000-0100-0000A2000000}"/>
    <hyperlink ref="P34" r:id="rId149" display="pw:\\pw.planservi.com.br:PROJETOS\Documents\C0849 - DER\30_Producao\2-C7 – SP 097 - km 12,85-23,10\05_Geot\05.00_R031\2023 02 24-R-031_RevisãoA1_G13.doc" xr:uid="{00000000-0004-0000-0100-0000A3000000}"/>
    <hyperlink ref="P35" r:id="rId150" display="pw:\\pw.planservi.com.br:PROJETOS\Documents\C0849 - DER\30_Producao\2-C7 – SP 097 - km 12,85-23,10\05_Geot\05.00_R031\2023 02 24-R-031_RevisãoA1_G13.doc" xr:uid="{00000000-0004-0000-0100-0000A4000000}"/>
    <hyperlink ref="P36" r:id="rId151" display="pw:\\pw.planservi.com.br:PROJETOS\Documents\C0849 - DER\30_Producao\2-C7 – SP 097 - km 12,85-23,10\05_Geot\05.00_R031\2023 02 24-R-031_RevisãoA1_G13.doc" xr:uid="{00000000-0004-0000-0100-0000A5000000}"/>
    <hyperlink ref="P326" r:id="rId152" display="pw:\\pw.planservi.com.br:PROJETOS\Documents\C0849 - DER\30_Producao\2-C7 – SP 097 - km 12,85-23,10\13_Interf\13.00_R031\2023.02.24_R-031_SP 97 km 13 ao 23.doc" xr:uid="{00000000-0004-0000-0100-0000A6000000}"/>
    <hyperlink ref="P327:P333" r:id="rId153" display="pw:\\pw.planservi.com.br:PROJETOS\Documents\C0849 - DER\30_Producao\2-C7 – SP 097 - km 12,85-23,10\13_Interf\13.00_R031\2023.02.24_R-031_SP 97 km 13 ao 23.doc" xr:uid="{00000000-0004-0000-0100-0000A7000000}"/>
    <hyperlink ref="V33" r:id="rId154" display="pw:\\pw.planservi.com.br:PROJETOS\Documents\C0849 - DER\30_Producao\2-C7 – SP 097 - km 12,85-23,10\05_Geot\05.00_R031\2023 02 17-R-031_RevisãoA2_G14.doc" xr:uid="{00000000-0004-0000-0100-0000A8000000}"/>
    <hyperlink ref="V24:V32" r:id="rId155" display="pw:\\pw.planservi.com.br:PROJETOS\Documents\C0849 - DER\30_Producao\2-C7 – SP 097 - km 12,85-23,10\05_Geot\05.00_R031\2023 02 17-R-031_RevisãoA2_G14.doc" xr:uid="{00000000-0004-0000-0100-0000A9000000}"/>
    <hyperlink ref="AB45" r:id="rId156" display="pw:\\pw.planservi.com.br:PROJETOS\Documents\C0849 - DER\30_Producao\2-C7 – SP 097 - km 12,85-23,10\06_Pavi\06.00_R031\2023 02 17-R-031_RevisãoB1-P09-002.doc" xr:uid="{00000000-0004-0000-0100-0000AA000000}"/>
    <hyperlink ref="AE45" r:id="rId157" display="pw:\\pw.planservi.com.br:PROJETOS\Documents\C0849 - DER\40_Emissao\03_GRD\0-GRDs_Enviadas DER\8ºMEDIÇÃO\MR.DER-0365_23\" xr:uid="{00000000-0004-0000-0100-0000AB000000}"/>
    <hyperlink ref="AH45" r:id="rId158" display="pw:\\pw.planservi.com.br:PROJETOS\Documents\C0849 - DER\30_Producao\2-C7 – SP 097 - km 12,85-23,10\06_Pavi\06.00_R031\2023 03 02-R-031_RevisãoB-P09-002.doc" xr:uid="{00000000-0004-0000-0100-0000AC000000}"/>
    <hyperlink ref="Y7" r:id="rId159" display="pw:\\pw.planservi.com.br:PROJETOS\Documents\C0849 - DER\40_Emissao\03_GRD\0-GRDs_Enviadas DER\8ºMEDIÇÃO\MR.DER-0377\" xr:uid="{00000000-0004-0000-0100-0000AD000000}"/>
    <hyperlink ref="Y8" r:id="rId160" display="pw:\\pw.planservi.com.br:PROJETOS\Documents\C0849 - DER\40_Emissao\03_GRD\0-GRDs_Enviadas DER\8ºMEDIÇÃO\MR.DER-0377\" xr:uid="{00000000-0004-0000-0100-0000AE000000}"/>
    <hyperlink ref="Y9" r:id="rId161" display="pw:\\pw.planservi.com.br:PROJETOS\Documents\C0849 - DER\40_Emissao\03_GRD\0-GRDs_Enviadas DER\8ºMEDIÇÃO\MR.DER-0377\" xr:uid="{00000000-0004-0000-0100-0000AF000000}"/>
    <hyperlink ref="Y10" r:id="rId162" display="pw:\\pw.planservi.com.br:PROJETOS\Documents\C0849 - DER\40_Emissao\03_GRD\0-GRDs_Enviadas DER\8ºMEDIÇÃO\MR.DER-0377\" xr:uid="{00000000-0004-0000-0100-0000B0000000}"/>
    <hyperlink ref="Y11" r:id="rId163" display="pw:\\pw.planservi.com.br:PROJETOS\Documents\C0849 - DER\40_Emissao\03_GRD\0-GRDs_Enviadas DER\8ºMEDIÇÃO\MR.DER-0377\" xr:uid="{00000000-0004-0000-0100-0000B1000000}"/>
    <hyperlink ref="Y12" r:id="rId164" display="pw:\\pw.planservi.com.br:PROJETOS\Documents\C0849 - DER\40_Emissao\03_GRD\0-GRDs_Enviadas DER\8ºMEDIÇÃO\MR.DER-0377\" xr:uid="{00000000-0004-0000-0100-0000B2000000}"/>
    <hyperlink ref="Y13" r:id="rId165" display="pw:\\pw.planservi.com.br:PROJETOS\Documents\C0849 - DER\40_Emissao\03_GRD\0-GRDs_Enviadas DER\8ºMEDIÇÃO\MR.DER-0377\" xr:uid="{00000000-0004-0000-0100-0000B3000000}"/>
    <hyperlink ref="Y14" r:id="rId166" display="pw:\\pw.planservi.com.br:PROJETOS\Documents\C0849 - DER\40_Emissao\03_GRD\0-GRDs_Enviadas DER\8ºMEDIÇÃO\MR.DER-0377\" xr:uid="{00000000-0004-0000-0100-0000B4000000}"/>
    <hyperlink ref="Y15" r:id="rId167" display="pw:\\pw.planservi.com.br:PROJETOS\Documents\C0849 - DER\40_Emissao\03_GRD\0-GRDs_Enviadas DER\8ºMEDIÇÃO\MR.DER-0377\" xr:uid="{00000000-0004-0000-0100-0000B5000000}"/>
    <hyperlink ref="Y16" r:id="rId168" display="pw:\\pw.planservi.com.br:PROJETOS\Documents\C0849 - DER\40_Emissao\03_GRD\0-GRDs_Enviadas DER\8ºMEDIÇÃO\MR.DER-0377\" xr:uid="{00000000-0004-0000-0100-0000B6000000}"/>
    <hyperlink ref="Y17" r:id="rId169" display="pw:\\pw.planservi.com.br:PROJETOS\Documents\C0849 - DER\40_Emissao\03_GRD\0-GRDs_Enviadas DER\8ºMEDIÇÃO\MR.DER-0377\" xr:uid="{00000000-0004-0000-0100-0000B7000000}"/>
    <hyperlink ref="Y18" r:id="rId170" display="pw:\\pw.planservi.com.br:PROJETOS\Documents\C0849 - DER\40_Emissao\03_GRD\0-GRDs_Enviadas DER\8ºMEDIÇÃO\MR.DER-0377\" xr:uid="{00000000-0004-0000-0100-0000B8000000}"/>
    <hyperlink ref="Y19" r:id="rId171" display="pw:\\pw.planservi.com.br:PROJETOS\Documents\C0849 - DER\40_Emissao\03_GRD\0-GRDs_Enviadas DER\8ºMEDIÇÃO\MR.DER-0377\" xr:uid="{00000000-0004-0000-0100-0000B9000000}"/>
    <hyperlink ref="Y20" r:id="rId172" display="pw:\\pw.planservi.com.br:PROJETOS\Documents\C0849 - DER\40_Emissao\03_GRD\0-GRDs_Enviadas DER\8ºMEDIÇÃO\MR.DER-0377\" xr:uid="{00000000-0004-0000-0100-0000BA000000}"/>
    <hyperlink ref="Y21" r:id="rId173" display="pw:\\pw.planservi.com.br:PROJETOS\Documents\C0849 - DER\40_Emissao\03_GRD\0-GRDs_Enviadas DER\8ºMEDIÇÃO\MR.DER-0377\" xr:uid="{00000000-0004-0000-0100-0000BB000000}"/>
    <hyperlink ref="Y22" r:id="rId174" display="pw:\\pw.planservi.com.br:PROJETOS\Documents\C0849 - DER\40_Emissao\03_GRD\0-GRDs_Enviadas DER\8ºMEDIÇÃO\MR.DER-0377\" xr:uid="{00000000-0004-0000-0100-0000BC000000}"/>
    <hyperlink ref="Y33" r:id="rId175" display="pw:\\pw.planservi.com.br:PROJETOS\Documents\C0849 - DER\40_Emissao\03_GRD\0-GRDs_Enviadas DER\8ºMEDIÇÃO\MR.DER-0378\" xr:uid="{00000000-0004-0000-0100-0000BD000000}"/>
    <hyperlink ref="S34" r:id="rId176" display="pw:\\pw.planservi.com.br:PROJETOS\Documents\C0849 - DER\40_Emissao\03_GRD\0-GRDs_Enviadas DER\8ºMEDIÇÃO\MR.DER-0385_23\" xr:uid="{00000000-0004-0000-0100-0000BE000000}"/>
    <hyperlink ref="S35" r:id="rId177" display="pw:\\pw.planservi.com.br:PROJETOS\Documents\C0849 - DER\40_Emissao\03_GRD\0-GRDs_Enviadas DER\8ºMEDIÇÃO\MR.DER-0385_23\" xr:uid="{00000000-0004-0000-0100-0000BF000000}"/>
    <hyperlink ref="S36" r:id="rId178" display="pw:\\pw.planservi.com.br:PROJETOS\Documents\C0849 - DER\40_Emissao\03_GRD\0-GRDs_Enviadas DER\8ºMEDIÇÃO\MR.DER-0385_23\" xr:uid="{00000000-0004-0000-0100-0000C0000000}"/>
    <hyperlink ref="V34" r:id="rId179" display="pw:\\pw.planservi.com.br:PROJETOS\Documents\C0849 - DER\30_Producao\2-C7 – SP 097 - km 12,85-23,10\05_Geot\05.00_R031\2023 03 23-R-031_RevisãoA_G13.doc" xr:uid="{00000000-0004-0000-0100-0000C1000000}"/>
    <hyperlink ref="V35" r:id="rId180" display="pw:\\pw.planservi.com.br:PROJETOS\Documents\C0849 - DER\30_Producao\2-C7 – SP 097 - km 12,85-23,10\05_Geot\05.00_R031\2023 03 23-R-031_RevisãoA_G13.doc" xr:uid="{00000000-0004-0000-0100-0000C2000000}"/>
    <hyperlink ref="V36" r:id="rId181" display="pw:\\pw.planservi.com.br:PROJETOS\Documents\C0849 - DER\30_Producao\2-C7 – SP 097 - km 12,85-23,10\05_Geot\05.00_R031\2023 03 23-R-031_RevisãoA_G13.doc" xr:uid="{00000000-0004-0000-0100-0000C3000000}"/>
    <hyperlink ref="AB33" r:id="rId182" display="pw:\\pw.planservi.com.br:PROJETOS\Documents\C0849 - DER\30_Producao\2-C7 – SP 097 - km 12,85-23,10\05_Geot\05.00_R031\2023.03.22_R-031_SP-097_2_G02.doc" xr:uid="{00000000-0004-0000-0100-0000C4000000}"/>
    <hyperlink ref="AE7" r:id="rId183" display="pw:\\pw.planservi.com.br:PROJETOS\Documents\C0849 - DER\40_Emissao\03_GRD\0-GRDs_Enviadas DER\13ºMEDIÇÃO-26-07-23 A 25-08-23\MR.DER-0394_23\" xr:uid="{00000000-0004-0000-0100-0000C5000000}"/>
    <hyperlink ref="AE8" r:id="rId184" display="pw:\\pw.planservi.com.br:PROJETOS\Documents\C0849 - DER\40_Emissao\03_GRD\0-GRDs_Enviadas DER\13ºMEDIÇÃO-26-07-23 A 25-08-23\MR.DER-0394_23\" xr:uid="{00000000-0004-0000-0100-0000C6000000}"/>
    <hyperlink ref="AE9" r:id="rId185" display="pw:\\pw.planservi.com.br:PROJETOS\Documents\C0849 - DER\40_Emissao\03_GRD\0-GRDs_Enviadas DER\13ºMEDIÇÃO-26-07-23 A 25-08-23\MR.DER-0394_23\" xr:uid="{00000000-0004-0000-0100-0000C7000000}"/>
    <hyperlink ref="AE10" r:id="rId186" display="pw:\\pw.planservi.com.br:PROJETOS\Documents\C0849 - DER\40_Emissao\03_GRD\0-GRDs_Enviadas DER\13ºMEDIÇÃO-26-07-23 A 25-08-23\MR.DER-0394_23\" xr:uid="{00000000-0004-0000-0100-0000C8000000}"/>
    <hyperlink ref="AE11" r:id="rId187" display="pw:\\pw.planservi.com.br:PROJETOS\Documents\C0849 - DER\40_Emissao\03_GRD\0-GRDs_Enviadas DER\13ºMEDIÇÃO-26-07-23 A 25-08-23\MR.DER-0394_23\" xr:uid="{00000000-0004-0000-0100-0000C9000000}"/>
    <hyperlink ref="AE12" r:id="rId188" display="pw:\\pw.planservi.com.br:PROJETOS\Documents\C0849 - DER\40_Emissao\03_GRD\0-GRDs_Enviadas DER\13ºMEDIÇÃO-26-07-23 A 25-08-23\MR.DER-0394_23\" xr:uid="{00000000-0004-0000-0100-0000CA000000}"/>
    <hyperlink ref="AE13" r:id="rId189" display="pw:\\pw.planservi.com.br:PROJETOS\Documents\C0849 - DER\40_Emissao\03_GRD\0-GRDs_Enviadas DER\13ºMEDIÇÃO-26-07-23 A 25-08-23\MR.DER-0394_23\" xr:uid="{00000000-0004-0000-0100-0000CB000000}"/>
    <hyperlink ref="AE14" r:id="rId190" display="pw:\\pw.planservi.com.br:PROJETOS\Documents\C0849 - DER\40_Emissao\03_GRD\0-GRDs_Enviadas DER\13ºMEDIÇÃO-26-07-23 A 25-08-23\MR.DER-0394_23\" xr:uid="{00000000-0004-0000-0100-0000CC000000}"/>
    <hyperlink ref="AE15" r:id="rId191" display="pw:\\pw.planservi.com.br:PROJETOS\Documents\C0849 - DER\40_Emissao\03_GRD\0-GRDs_Enviadas DER\13ºMEDIÇÃO-26-07-23 A 25-08-23\MR.DER-0394_23\" xr:uid="{00000000-0004-0000-0100-0000CD000000}"/>
    <hyperlink ref="AE16" r:id="rId192" display="pw:\\pw.planservi.com.br:PROJETOS\Documents\C0849 - DER\40_Emissao\03_GRD\0-GRDs_Enviadas DER\13ºMEDIÇÃO-26-07-23 A 25-08-23\MR.DER-0394_23\" xr:uid="{00000000-0004-0000-0100-0000CE000000}"/>
    <hyperlink ref="AE17" r:id="rId193" display="pw:\\pw.planservi.com.br:PROJETOS\Documents\C0849 - DER\40_Emissao\03_GRD\0-GRDs_Enviadas DER\13ºMEDIÇÃO-26-07-23 A 25-08-23\MR.DER-0394_23\" xr:uid="{00000000-0004-0000-0100-0000CF000000}"/>
    <hyperlink ref="AE18" r:id="rId194" display="pw:\\pw.planservi.com.br:PROJETOS\Documents\C0849 - DER\40_Emissao\03_GRD\0-GRDs_Enviadas DER\13ºMEDIÇÃO-26-07-23 A 25-08-23\MR.DER-0394_23\" xr:uid="{00000000-0004-0000-0100-0000D0000000}"/>
    <hyperlink ref="AE19" r:id="rId195" display="pw:\\pw.planservi.com.br:PROJETOS\Documents\C0849 - DER\40_Emissao\03_GRD\0-GRDs_Enviadas DER\13ºMEDIÇÃO-26-07-23 A 25-08-23\MR.DER-0394_23\" xr:uid="{00000000-0004-0000-0100-0000D1000000}"/>
    <hyperlink ref="AE20" r:id="rId196" display="pw:\\pw.planservi.com.br:PROJETOS\Documents\C0849 - DER\40_Emissao\03_GRD\0-GRDs_Enviadas DER\13ºMEDIÇÃO-26-07-23 A 25-08-23\MR.DER-0394_23\" xr:uid="{00000000-0004-0000-0100-0000D2000000}"/>
    <hyperlink ref="AE21" r:id="rId197" display="pw:\\pw.planservi.com.br:PROJETOS\Documents\C0849 - DER\40_Emissao\03_GRD\0-GRDs_Enviadas DER\13ºMEDIÇÃO-26-07-23 A 25-08-23\MR.DER-0394_23\" xr:uid="{00000000-0004-0000-0100-0000D3000000}"/>
    <hyperlink ref="AE22" r:id="rId198" display="pw:\\pw.planservi.com.br:PROJETOS\Documents\C0849 - DER\40_Emissao\03_GRD\0-GRDs_Enviadas DER\13ºMEDIÇÃO-26-07-23 A 25-08-23\MR.DER-0394_23\" xr:uid="{00000000-0004-0000-0100-0000D4000000}"/>
    <hyperlink ref="Y34" r:id="rId199" display="pw:\\pw.planservi.com.br:PROJETOS\Documents\C0849 - DER\40_Emissao\03_GRD\0-GRDs_Enviadas DER\13ºMEDIÇÃO-26-07-23 A 25-08-23\MR.DER-0408_23\" xr:uid="{00000000-0004-0000-0100-0000D5000000}"/>
    <hyperlink ref="Y35" r:id="rId200" display="pw:\\pw.planservi.com.br:PROJETOS\Documents\C0849 - DER\40_Emissao\03_GRD\0-GRDs_Enviadas DER\13ºMEDIÇÃO-26-07-23 A 25-08-23\MR.DER-0408_23\" xr:uid="{00000000-0004-0000-0100-0000D6000000}"/>
    <hyperlink ref="Y36" r:id="rId201" display="pw:\\pw.planservi.com.br:PROJETOS\Documents\C0849 - DER\40_Emissao\03_GRD\0-GRDs_Enviadas DER\13ºMEDIÇÃO-26-07-23 A 25-08-23\MR.DER-0408_23\" xr:uid="{00000000-0004-0000-0100-0000D7000000}"/>
    <hyperlink ref="Y24" r:id="rId202" display="pw:\\pw.planservi.com.br:PROJETOS\Documents\C0849 - DER\40_Emissao\03_GRD\0-GRDs_Enviadas DER\13ºMEDIÇÃO-26-07-23 A 25-08-23\MR.DER-0412_23\" xr:uid="{00000000-0004-0000-0100-0000D8000000}"/>
    <hyperlink ref="Y25" r:id="rId203" display="pw:\\pw.planservi.com.br:PROJETOS\Documents\C0849 - DER\40_Emissao\03_GRD\0-GRDs_Enviadas DER\13ºMEDIÇÃO-26-07-23 A 25-08-23\MR.DER-0412_23\" xr:uid="{00000000-0004-0000-0100-0000D9000000}"/>
    <hyperlink ref="Y26" r:id="rId204" display="pw:\\pw.planservi.com.br:PROJETOS\Documents\C0849 - DER\40_Emissao\03_GRD\0-GRDs_Enviadas DER\13ºMEDIÇÃO-26-07-23 A 25-08-23\MR.DER-0412_23\" xr:uid="{00000000-0004-0000-0100-0000DA000000}"/>
    <hyperlink ref="Y27" r:id="rId205" display="pw:\\pw.planservi.com.br:PROJETOS\Documents\C0849 - DER\40_Emissao\03_GRD\0-GRDs_Enviadas DER\13ºMEDIÇÃO-26-07-23 A 25-08-23\MR.DER-0412_23\" xr:uid="{00000000-0004-0000-0100-0000DB000000}"/>
    <hyperlink ref="Y28" r:id="rId206" display="pw:\\pw.planservi.com.br:PROJETOS\Documents\C0849 - DER\40_Emissao\03_GRD\0-GRDs_Enviadas DER\13ºMEDIÇÃO-26-07-23 A 25-08-23\MR.DER-0412_23\" xr:uid="{00000000-0004-0000-0100-0000DC000000}"/>
    <hyperlink ref="Y29" r:id="rId207" display="pw:\\pw.planservi.com.br:PROJETOS\Documents\C0849 - DER\40_Emissao\03_GRD\0-GRDs_Enviadas DER\13ºMEDIÇÃO-26-07-23 A 25-08-23\MR.DER-0412_23\" xr:uid="{00000000-0004-0000-0100-0000DD000000}"/>
    <hyperlink ref="Y30" r:id="rId208" display="pw:\\pw.planservi.com.br:PROJETOS\Documents\C0849 - DER\40_Emissao\03_GRD\0-GRDs_Enviadas DER\13ºMEDIÇÃO-26-07-23 A 25-08-23\MR.DER-0412_23\" xr:uid="{00000000-0004-0000-0100-0000DE000000}"/>
    <hyperlink ref="Y31" r:id="rId209" display="pw:\\pw.planservi.com.br:PROJETOS\Documents\C0849 - DER\40_Emissao\03_GRD\0-GRDs_Enviadas DER\13ºMEDIÇÃO-26-07-23 A 25-08-23\MR.DER-0412_23\" xr:uid="{00000000-0004-0000-0100-0000DF000000}"/>
    <hyperlink ref="Y32" r:id="rId210" display="pw:\\pw.planservi.com.br:PROJETOS\Documents\C0849 - DER\40_Emissao\03_GRD\0-GRDs_Enviadas DER\13ºMEDIÇÃO-26-07-23 A 25-08-23\MR.DER-0412_23\" xr:uid="{00000000-0004-0000-0100-0000E0000000}"/>
    <hyperlink ref="Y43" r:id="rId211" display="pw:\\pw.planservi.com.br:PROJETOS\Documents\C0849 - DER\40_Emissao\03_GRD\0-GRDs_Enviadas DER\13ºMEDIÇÃO-26-07-23 A 25-08-23\MR.DER-0431_23\" xr:uid="{00000000-0004-0000-0100-0000E1000000}"/>
    <hyperlink ref="AK45" r:id="rId212" display="pw:\\pw.planservi.com.br:PROJETOS\Documents\C0849 - DER\40_Emissao\03_GRD\0-GRDs_Enviadas DER\13ºMEDIÇÃO-26-07-23 A 25-08-23\MR.DER-0431_23\" xr:uid="{00000000-0004-0000-0100-0000E2000000}"/>
    <hyperlink ref="AQ45" r:id="rId213" display="pw:\\pw.planservi.com.br:PROJETOS\Documents\C0849 - DER\40_Emissao\03_GRD\0-GRDs_Enviadas DER\13ºMEDIÇÃO-26-07-23 A 25-08-23\MR.DER-0436_23\" xr:uid="{00000000-0004-0000-0100-0000E3000000}"/>
    <hyperlink ref="AB25:AB32" r:id="rId214" display="pw:\\pw.planservi.com.br:PROJETOS\Documents\C0849 - DER\30_Producao\2-C7 – SP 097 - km 12,85-23,10\05_Geot\05.00_R031\2023 07 19 SP097-R-031_RevisãoA_G14.doc" xr:uid="{00000000-0004-0000-0100-0000E4000000}"/>
    <hyperlink ref="AB34" r:id="rId215" display="pw:\\pw.planservi.com.br:PROJETOS\Documents\C0849 - DER\30_Producao\2-C7 – SP 097 - km 12,85-23,10\05_Geot\05.00_R031\2023 07 19 SP097-R-031_RevisãoB1_G13.doc" xr:uid="{00000000-0004-0000-0100-0000E5000000}"/>
    <hyperlink ref="AB35" r:id="rId216" display="pw:\\pw.planservi.com.br:PROJETOS\Documents\C0849 - DER\30_Producao\2-C7 – SP 097 - km 12,85-23,10\05_Geot\05.00_R031\2023 07 19 SP097-R-031_RevisãoB1_G13.doc" xr:uid="{00000000-0004-0000-0100-0000E6000000}"/>
    <hyperlink ref="AB36" r:id="rId217" display="pw:\\pw.planservi.com.br:PROJETOS\Documents\C0849 - DER\30_Producao\2-C7 – SP 097 - km 12,85-23,10\05_Geot\05.00_R031\2023 07 19 SP097-R-031_RevisãoB1_G13.doc" xr:uid="{00000000-0004-0000-0100-0000E7000000}"/>
    <hyperlink ref="AH34" r:id="rId218" display="pw:\\pw.planservi.com.br:PROJETOS\Documents\C0849 - DER\30_Producao\2-C7 – SP 097 - km 12,85-23,10\05_Geot\05.00_R031\2023 08 14 SP097-R-031_RevisãoB-G13.doc" xr:uid="{00000000-0004-0000-0100-0000E8000000}"/>
    <hyperlink ref="AH35" r:id="rId219" display="pw:\\pw.planservi.com.br:PROJETOS\Documents\C0849 - DER\30_Producao\2-C7 – SP 097 - km 12,85-23,10\05_Geot\05.00_R031\2023 08 14 SP097-R-031_RevisãoB-G13.doc" xr:uid="{00000000-0004-0000-0100-0000E9000000}"/>
    <hyperlink ref="AH36" r:id="rId220" display="pw:\\pw.planservi.com.br:PROJETOS\Documents\C0849 - DER\30_Producao\2-C7 – SP 097 - km 12,85-23,10\05_Geot\05.00_R031\2023 08 14 SP097-R-031_RevisãoB-G13.doc" xr:uid="{00000000-0004-0000-0100-0000EA000000}"/>
    <hyperlink ref="AT45" r:id="rId221" display="pw:\\pw.planservi.com.br:PROJETOS\Documents\C0849 - DER\30_Producao\2-C7 – SP 097 - km 12,85-23,10\06_Pavi\06.00_R031\2023 08 14 SP097-R-031_P09-001B_002C.doc" xr:uid="{00000000-0004-0000-0100-0000EB000000}"/>
    <hyperlink ref="AH43" r:id="rId222" display="pw:\\pw.planservi.com.br:PROJETOS\Documents\C0849 - DER\30_Producao\2-C7 – SP 097 - km 12,85-23,10\06_Pavi\06.00_R031\2023 08 14 SP097-R-031_P09-001B_002C.doc" xr:uid="{00000000-0004-0000-0100-0000EC000000}"/>
    <hyperlink ref="AB43" r:id="rId223" display="pw:\\pw.planservi.com.br:PROJETOS\Documents\C0849 - DER\30_Producao\2-C7 – SP 097 - km 12,85-23,10\06_Pavi\06.00_R031\2023 08 03 SP097-R-031_P09-001B1_002C1.doc" xr:uid="{00000000-0004-0000-0100-0000ED000000}"/>
    <hyperlink ref="AN45" r:id="rId224" display="pw:\\pw.planservi.com.br:PROJETOS\Documents\C0849 - DER\30_Producao\2-C7 – SP 097 - km 12,85-23,10\06_Pavi\06.00_R031\2023 08 03 SP097-R-031_P09-001B1_002C1.doc" xr:uid="{00000000-0004-0000-0100-0000EE000000}"/>
    <hyperlink ref="AK7" r:id="rId225" display="pw:\\pw.planservi.com.br:PROJETOS\Documents\C0849 - DER\40_Emissao\03_GRD\0-GRDs_Enviadas DER\15ºMEDIÇÃO-26-09-23 A 25-10-23\MR.DER-0462_23\" xr:uid="{00000000-0004-0000-0100-0000EF000000}"/>
    <hyperlink ref="AK8" r:id="rId226" display="pw:\\pw.planservi.com.br:PROJETOS\Documents\C0849 - DER\40_Emissao\03_GRD\0-GRDs_Enviadas DER\15ºMEDIÇÃO-26-09-23 A 25-10-23\MR.DER-0462_23\" xr:uid="{00000000-0004-0000-0100-0000F0000000}"/>
    <hyperlink ref="AK9" r:id="rId227" display="pw:\\pw.planservi.com.br:PROJETOS\Documents\C0849 - DER\40_Emissao\03_GRD\0-GRDs_Enviadas DER\15ºMEDIÇÃO-26-09-23 A 25-10-23\MR.DER-0462_23\" xr:uid="{00000000-0004-0000-0100-0000F1000000}"/>
    <hyperlink ref="AK10" r:id="rId228" display="pw:\\pw.planservi.com.br:PROJETOS\Documents\C0849 - DER\40_Emissao\03_GRD\0-GRDs_Enviadas DER\15ºMEDIÇÃO-26-09-23 A 25-10-23\MR.DER-0462_23\" xr:uid="{00000000-0004-0000-0100-0000F2000000}"/>
    <hyperlink ref="AK11" r:id="rId229" display="pw:\\pw.planservi.com.br:PROJETOS\Documents\C0849 - DER\40_Emissao\03_GRD\0-GRDs_Enviadas DER\15ºMEDIÇÃO-26-09-23 A 25-10-23\MR.DER-0462_23\" xr:uid="{00000000-0004-0000-0100-0000F3000000}"/>
    <hyperlink ref="AK12" r:id="rId230" display="pw:\\pw.planservi.com.br:PROJETOS\Documents\C0849 - DER\40_Emissao\03_GRD\0-GRDs_Enviadas DER\15ºMEDIÇÃO-26-09-23 A 25-10-23\MR.DER-0462_23\" xr:uid="{00000000-0004-0000-0100-0000F4000000}"/>
    <hyperlink ref="AK13" r:id="rId231" display="pw:\\pw.planservi.com.br:PROJETOS\Documents\C0849 - DER\40_Emissao\03_GRD\0-GRDs_Enviadas DER\15ºMEDIÇÃO-26-09-23 A 25-10-23\MR.DER-0462_23\" xr:uid="{00000000-0004-0000-0100-0000F5000000}"/>
    <hyperlink ref="AK14" r:id="rId232" display="pw:\\pw.planservi.com.br:PROJETOS\Documents\C0849 - DER\40_Emissao\03_GRD\0-GRDs_Enviadas DER\15ºMEDIÇÃO-26-09-23 A 25-10-23\MR.DER-0462_23\" xr:uid="{00000000-0004-0000-0100-0000F6000000}"/>
    <hyperlink ref="AK15" r:id="rId233" display="pw:\\pw.planservi.com.br:PROJETOS\Documents\C0849 - DER\40_Emissao\03_GRD\0-GRDs_Enviadas DER\15ºMEDIÇÃO-26-09-23 A 25-10-23\MR.DER-0462_23\" xr:uid="{00000000-0004-0000-0100-0000F7000000}"/>
    <hyperlink ref="AK16" r:id="rId234" display="pw:\\pw.planservi.com.br:PROJETOS\Documents\C0849 - DER\40_Emissao\03_GRD\0-GRDs_Enviadas DER\15ºMEDIÇÃO-26-09-23 A 25-10-23\MR.DER-0462_23\" xr:uid="{00000000-0004-0000-0100-0000F8000000}"/>
    <hyperlink ref="AK17" r:id="rId235" display="pw:\\pw.planservi.com.br:PROJETOS\Documents\C0849 - DER\40_Emissao\03_GRD\0-GRDs_Enviadas DER\15ºMEDIÇÃO-26-09-23 A 25-10-23\MR.DER-0462_23\" xr:uid="{00000000-0004-0000-0100-0000F9000000}"/>
    <hyperlink ref="AK18" r:id="rId236" display="pw:\\pw.planservi.com.br:PROJETOS\Documents\C0849 - DER\40_Emissao\03_GRD\0-GRDs_Enviadas DER\15ºMEDIÇÃO-26-09-23 A 25-10-23\MR.DER-0462_23\" xr:uid="{00000000-0004-0000-0100-0000FA000000}"/>
    <hyperlink ref="AK19" r:id="rId237" display="pw:\\pw.planservi.com.br:PROJETOS\Documents\C0849 - DER\40_Emissao\03_GRD\0-GRDs_Enviadas DER\15ºMEDIÇÃO-26-09-23 A 25-10-23\MR.DER-0462_23\" xr:uid="{00000000-0004-0000-0100-0000FB000000}"/>
    <hyperlink ref="AK20" r:id="rId238" display="pw:\\pw.planservi.com.br:PROJETOS\Documents\C0849 - DER\40_Emissao\03_GRD\0-GRDs_Enviadas DER\15ºMEDIÇÃO-26-09-23 A 25-10-23\MR.DER-0462_23\" xr:uid="{00000000-0004-0000-0100-0000FC000000}"/>
    <hyperlink ref="AK21" r:id="rId239" display="pw:\\pw.planservi.com.br:PROJETOS\Documents\C0849 - DER\40_Emissao\03_GRD\0-GRDs_Enviadas DER\15ºMEDIÇÃO-26-09-23 A 25-10-23\MR.DER-0462_23\" xr:uid="{00000000-0004-0000-0100-0000FD000000}"/>
    <hyperlink ref="AK22" r:id="rId240" display="pw:\\pw.planservi.com.br:PROJETOS\Documents\C0849 - DER\40_Emissao\03_GRD\0-GRDs_Enviadas DER\15ºMEDIÇÃO-26-09-23 A 25-10-23\MR.DER-0462_23\" xr:uid="{00000000-0004-0000-0100-0000FE000000}"/>
    <hyperlink ref="AB24" r:id="rId241" display="pw:\\pw.planservi.com.br:PROJETOS\Documents\C0849 - DER\30_Producao\2-C7 – SP 097 - km 12,85-23,10\05_Geot\05.00_R031\2023 07 19 SP097-R-031_RevisãoA_G14.doc" xr:uid="{00000000-0004-0000-0100-0000FF000000}"/>
    <hyperlink ref="AE24" r:id="rId242" display="pw:\\pw.planservi.com.br:PROJETOS\Documents\C0849 - DER\40_Emissao\03_GRD\0-GRDs_Enviadas DER\15ºMEDIÇÃO-26-09-23 A 25-10-23\MR.DER-0462_23\" xr:uid="{00000000-0004-0000-0100-000000010000}"/>
    <hyperlink ref="AE25" r:id="rId243" display="pw:\\pw.planservi.com.br:PROJETOS\Documents\C0849 - DER\40_Emissao\03_GRD\0-GRDs_Enviadas DER\15ºMEDIÇÃO-26-09-23 A 25-10-23\MR.DER-0462_23\" xr:uid="{00000000-0004-0000-0100-000001010000}"/>
    <hyperlink ref="AE26" r:id="rId244" display="pw:\\pw.planservi.com.br:PROJETOS\Documents\C0849 - DER\40_Emissao\03_GRD\0-GRDs_Enviadas DER\15ºMEDIÇÃO-26-09-23 A 25-10-23\MR.DER-0462_23\" xr:uid="{00000000-0004-0000-0100-000002010000}"/>
    <hyperlink ref="AE27" r:id="rId245" display="pw:\\pw.planservi.com.br:PROJETOS\Documents\C0849 - DER\40_Emissao\03_GRD\0-GRDs_Enviadas DER\15ºMEDIÇÃO-26-09-23 A 25-10-23\MR.DER-0462_23\" xr:uid="{00000000-0004-0000-0100-000003010000}"/>
    <hyperlink ref="AE28" r:id="rId246" display="pw:\\pw.planservi.com.br:PROJETOS\Documents\C0849 - DER\40_Emissao\03_GRD\0-GRDs_Enviadas DER\15ºMEDIÇÃO-26-09-23 A 25-10-23\MR.DER-0462_23\" xr:uid="{00000000-0004-0000-0100-000004010000}"/>
    <hyperlink ref="AE29" r:id="rId247" display="pw:\\pw.planservi.com.br:PROJETOS\Documents\C0849 - DER\40_Emissao\03_GRD\0-GRDs_Enviadas DER\15ºMEDIÇÃO-26-09-23 A 25-10-23\MR.DER-0462_23\" xr:uid="{00000000-0004-0000-0100-000005010000}"/>
    <hyperlink ref="AE30" r:id="rId248" display="pw:\\pw.planservi.com.br:PROJETOS\Documents\C0849 - DER\40_Emissao\03_GRD\0-GRDs_Enviadas DER\15ºMEDIÇÃO-26-09-23 A 25-10-23\MR.DER-0462_23\" xr:uid="{00000000-0004-0000-0100-000006010000}"/>
    <hyperlink ref="AE31" r:id="rId249" display="pw:\\pw.planservi.com.br:PROJETOS\Documents\C0849 - DER\40_Emissao\03_GRD\0-GRDs_Enviadas DER\15ºMEDIÇÃO-26-09-23 A 25-10-23\MR.DER-0462_23\" xr:uid="{00000000-0004-0000-0100-000007010000}"/>
    <hyperlink ref="AE43" r:id="rId250" display="pw:\\pw.planservi.com.br:PROJETOS\Documents\C0849 - DER\40_Emissao\03_GRD\0-GRDs_Enviadas DER\13ºMEDIÇÃO-26-07-23 A 25-08-23\MR.DER-0436_23\" xr:uid="{00000000-0004-0000-0100-000008010000}"/>
    <hyperlink ref="AE36" r:id="rId251" display="pw:\\pw.planservi.com.br:PROJETOS\Documents\C0849 - DER\40_Emissao\03_GRD\0-GRDs_Enviadas DER\13ºMEDIÇÃO-26-07-23 A 25-08-23\MR.DER-0435_23\" xr:uid="{00000000-0004-0000-0100-000009010000}"/>
    <hyperlink ref="AE35" r:id="rId252" display="pw:\\pw.planservi.com.br:PROJETOS\Documents\C0849 - DER\40_Emissao\03_GRD\0-GRDs_Enviadas DER\13ºMEDIÇÃO-26-07-23 A 25-08-23\MR.DER-0435_23\" xr:uid="{00000000-0004-0000-0100-00000A010000}"/>
    <hyperlink ref="AE34" r:id="rId253" display="pw:\\pw.planservi.com.br:PROJETOS\Documents\C0849 - DER\40_Emissao\03_GRD\0-GRDs_Enviadas DER\13ºMEDIÇÃO-26-07-23 A 25-08-23\MR.DER-0435_23\" xr:uid="{00000000-0004-0000-0100-00000B010000}"/>
    <hyperlink ref="AE32" r:id="rId254" display="pw:\\pw.planservi.com.br:PROJETOS\Documents\C0849 - DER\40_Emissao\03_GRD\0-GRDs_Enviadas DER\15ºMEDIÇÃO-26-09-23 A 25-10-23\MR.DER-0462_23\" xr:uid="{00000000-0004-0000-0100-00000C010000}"/>
    <hyperlink ref="AE33" r:id="rId255" display="pw:\\pw.planservi.com.br:PROJETOS\Documents\C0849 - DER\40_Emissao\03_GRD\0-GRDs_Enviadas DER\15ºMEDIÇÃO-26-09-23 A 25-10-23\MR.DER-0462_23\" xr:uid="{00000000-0004-0000-0100-00000D010000}"/>
    <hyperlink ref="AK34" r:id="rId256" display="pw:\\pw.planservi.com.br:PROJETOS\Documents\C0849 - DER\40_Emissao\03_GRD\0-GRDs_Enviadas DER\15ºMEDIÇÃO-26-09-23 A 25-10-23\MR.DER-0462_23\" xr:uid="{00000000-0004-0000-0100-00000E010000}"/>
    <hyperlink ref="AK35" r:id="rId257" display="pw:\\pw.planservi.com.br:PROJETOS\Documents\C0849 - DER\40_Emissao\03_GRD\0-GRDs_Enviadas DER\15ºMEDIÇÃO-26-09-23 A 25-10-23\MR.DER-0462_23\" xr:uid="{00000000-0004-0000-0100-00000F010000}"/>
    <hyperlink ref="AK36" r:id="rId258" display="pw:\\pw.planservi.com.br:PROJETOS\Documents\C0849 - DER\40_Emissao\03_GRD\0-GRDs_Enviadas DER\15ºMEDIÇÃO-26-09-23 A 25-10-23\MR.DER-0462_23\" xr:uid="{00000000-0004-0000-0100-000010010000}"/>
    <hyperlink ref="Y4" r:id="rId259" display="pw:\\pw.planservi.com.br:PROJETOS\Documents\C0849 - DER\40_Emissao\03_GRD\0-GRDs_Enviadas DER\15ºMEDIÇÃO-26-09-23 A 25-10-23\MR.DER-0462_23\" xr:uid="{00000000-0004-0000-0100-000011010000}"/>
    <hyperlink ref="AE5" r:id="rId260" display="pw:\\pw.planservi.com.br:PROJETOS\Documents\C0849 - DER\40_Emissao\03_GRD\0-GRDs_Enviadas DER\15ºMEDIÇÃO-26-09-23 A 25-10-23\MR.DER-0462_23\" xr:uid="{00000000-0004-0000-0100-000012010000}"/>
    <hyperlink ref="S57" r:id="rId261" display="pw:\\pw.planservi.com.br:PROJETOS\Documents\C0849 - DER\40_Emissao\03_GRD\0-GRDs_Enviadas DER\17ºMEDIÇÃO-26-10-23 A 25-12-23\MR.DER-0478_23\" xr:uid="{00000000-0004-0000-0100-000013010000}"/>
    <hyperlink ref="S60" r:id="rId262" display="pw:\\pw.planservi.com.br:PROJETOS\Documents\C0849 - DER\40_Emissao\03_GRD\0-GRDs_Enviadas DER\17ºMEDIÇÃO-26-10-23 A 25-12-23\MR.DER-0478_23\" xr:uid="{00000000-0004-0000-0100-000014010000}"/>
    <hyperlink ref="S62" r:id="rId263" display="pw:\\pw.planservi.com.br:PROJETOS\Documents\C0849 - DER\40_Emissao\03_GRD\0-GRDs_Enviadas DER\17ºMEDIÇÃO-26-10-23 A 25-12-23\MR.DER-0478_23\" xr:uid="{00000000-0004-0000-0100-000015010000}"/>
    <hyperlink ref="S63" r:id="rId264" display="pw:\\pw.planservi.com.br:PROJETOS\Documents\C0849 - DER\40_Emissao\03_GRD\0-GRDs_Enviadas DER\17ºMEDIÇÃO-26-10-23 A 25-12-23\MR.DER-0478_23\" xr:uid="{00000000-0004-0000-0100-000016010000}"/>
    <hyperlink ref="S64" r:id="rId265" display="pw:\\pw.planservi.com.br:PROJETOS\Documents\C0849 - DER\40_Emissao\03_GRD\0-GRDs_Enviadas DER\17ºMEDIÇÃO-26-10-23 A 25-12-23\MR.DER-0478_23\" xr:uid="{00000000-0004-0000-0100-000017010000}"/>
    <hyperlink ref="S65" r:id="rId266" display="pw:\\pw.planservi.com.br:PROJETOS\Documents\C0849 - DER\40_Emissao\03_GRD\0-GRDs_Enviadas DER\17ºMEDIÇÃO-26-10-23 A 25-12-23\MR.DER-0478_23\" xr:uid="{00000000-0004-0000-0100-000018010000}"/>
    <hyperlink ref="S66" r:id="rId267" display="pw:\\pw.planservi.com.br:PROJETOS\Documents\C0849 - DER\40_Emissao\03_GRD\0-GRDs_Enviadas DER\17ºMEDIÇÃO-26-10-23 A 25-12-23\MR.DER-0478_23\" xr:uid="{00000000-0004-0000-0100-000019010000}"/>
    <hyperlink ref="S67" r:id="rId268" display="pw:\\pw.planservi.com.br:PROJETOS\Documents\C0849 - DER\40_Emissao\03_GRD\0-GRDs_Enviadas DER\17ºMEDIÇÃO-26-10-23 A 25-12-23\MR.DER-0478_23\" xr:uid="{00000000-0004-0000-0100-00001A010000}"/>
    <hyperlink ref="S68" r:id="rId269" display="pw:\\pw.planservi.com.br:PROJETOS\Documents\C0849 - DER\40_Emissao\03_GRD\0-GRDs_Enviadas DER\17ºMEDIÇÃO-26-10-23 A 25-12-23\MR.DER-0478_23\" xr:uid="{00000000-0004-0000-0100-00001B010000}"/>
    <hyperlink ref="M69" r:id="rId270" display="pw:\\pw.planservi.com.br:PROJETOS\Documents\C0849 - DER\40_Emissao\03_GRD\0-GRDs_Enviadas DER\17ºMEDIÇÃO-26-10-23 A 25-12-23\MR.DER-0478_23\" xr:uid="{00000000-0004-0000-0100-00001C010000}"/>
    <hyperlink ref="M70" r:id="rId271" display="pw:\\pw.planservi.com.br:PROJETOS\Documents\C0849 - DER\40_Emissao\03_GRD\0-GRDs_Enviadas DER\17ºMEDIÇÃO-26-10-23 A 25-12-23\MR.DER-0478_23\" xr:uid="{00000000-0004-0000-0100-00001D010000}"/>
    <hyperlink ref="M71" r:id="rId272" display="pw:\\pw.planservi.com.br:PROJETOS\Documents\C0849 - DER\40_Emissao\03_GRD\0-GRDs_Enviadas DER\17ºMEDIÇÃO-26-10-23 A 25-12-23\MR.DER-0478_23\" xr:uid="{00000000-0004-0000-0100-00001E010000}"/>
    <hyperlink ref="M73" r:id="rId273" display="pw:\\pw.planservi.com.br:PROJETOS\Documents\C0849 - DER\40_Emissao\03_GRD\0-GRDs_Enviadas DER\17ºMEDIÇÃO-26-10-23 A 25-12-23\MR.DER-0478_23\" xr:uid="{00000000-0004-0000-0100-00001F010000}"/>
    <hyperlink ref="S74" r:id="rId274" display="pw:\\pw.planservi.com.br:PROJETOS\Documents\C0849 - DER\40_Emissao\03_GRD\0-GRDs_Enviadas DER\17ºMEDIÇÃO-26-10-23 A 25-12-23\MR.DER-0478_23\" xr:uid="{00000000-0004-0000-0100-000020010000}"/>
    <hyperlink ref="S75" r:id="rId275" display="pw:\\pw.planservi.com.br:PROJETOS\Documents\C0849 - DER\40_Emissao\03_GRD\0-GRDs_Enviadas DER\17ºMEDIÇÃO-26-10-23 A 25-12-23\MR.DER-0478_23\" xr:uid="{00000000-0004-0000-0100-000021010000}"/>
    <hyperlink ref="S76" r:id="rId276" display="pw:\\pw.planservi.com.br:PROJETOS\Documents\C0849 - DER\40_Emissao\03_GRD\0-GRDs_Enviadas DER\17ºMEDIÇÃO-26-10-23 A 25-12-23\MR.DER-0478_23\" xr:uid="{00000000-0004-0000-0100-000022010000}"/>
    <hyperlink ref="S77" r:id="rId277" display="pw:\\pw.planservi.com.br:PROJETOS\Documents\C0849 - DER\40_Emissao\03_GRD\0-GRDs_Enviadas DER\17ºMEDIÇÃO-26-10-23 A 25-12-23\MR.DER-0478_23\" xr:uid="{00000000-0004-0000-0100-000023010000}"/>
    <hyperlink ref="S78" r:id="rId278" display="pw:\\pw.planservi.com.br:PROJETOS\Documents\C0849 - DER\40_Emissao\03_GRD\0-GRDs_Enviadas DER\17ºMEDIÇÃO-26-10-23 A 25-12-23\MR.DER-0478_23\" xr:uid="{00000000-0004-0000-0100-000024010000}"/>
    <hyperlink ref="S79" r:id="rId279" display="pw:\\pw.planservi.com.br:PROJETOS\Documents\C0849 - DER\40_Emissao\03_GRD\0-GRDs_Enviadas DER\17ºMEDIÇÃO-26-10-23 A 25-12-23\MR.DER-0478_23\" xr:uid="{00000000-0004-0000-0100-000025010000}"/>
    <hyperlink ref="S80" r:id="rId280" display="pw:\\pw.planservi.com.br:PROJETOS\Documents\C0849 - DER\40_Emissao\03_GRD\0-GRDs_Enviadas DER\17ºMEDIÇÃO-26-10-23 A 25-12-23\MR.DER-0478_23\" xr:uid="{00000000-0004-0000-0100-000026010000}"/>
    <hyperlink ref="S81" r:id="rId281" display="pw:\\pw.planservi.com.br:PROJETOS\Documents\C0849 - DER\40_Emissao\03_GRD\0-GRDs_Enviadas DER\17ºMEDIÇÃO-26-10-23 A 25-12-23\MR.DER-0478_23\" xr:uid="{00000000-0004-0000-0100-000027010000}"/>
    <hyperlink ref="S82" r:id="rId282" display="pw:\\pw.planservi.com.br:PROJETOS\Documents\C0849 - DER\40_Emissao\03_GRD\0-GRDs_Enviadas DER\17ºMEDIÇÃO-26-10-23 A 25-12-23\MR.DER-0478_23\" xr:uid="{00000000-0004-0000-0100-000028010000}"/>
    <hyperlink ref="S83" r:id="rId283" display="pw:\\pw.planservi.com.br:PROJETOS\Documents\C0849 - DER\40_Emissao\03_GRD\0-GRDs_Enviadas DER\17ºMEDIÇÃO-26-10-23 A 25-12-23\MR.DER-0478_23\" xr:uid="{00000000-0004-0000-0100-000029010000}"/>
    <hyperlink ref="S86" r:id="rId284" display="pw:\\pw.planservi.com.br:PROJETOS\Documents\C0849 - DER\40_Emissao\03_GRD\0-GRDs_Enviadas DER\17ºMEDIÇÃO-26-10-23 A 25-12-23\MR.DER-0478_23\" xr:uid="{00000000-0004-0000-0100-00002A010000}"/>
    <hyperlink ref="S87" r:id="rId285" display="pw:\\pw.planservi.com.br:PROJETOS\Documents\C0849 - DER\40_Emissao\03_GRD\0-GRDs_Enviadas DER\17ºMEDIÇÃO-26-10-23 A 25-12-23\MR.DER-0478_23\" xr:uid="{00000000-0004-0000-0100-00002B010000}"/>
    <hyperlink ref="S88" r:id="rId286" display="pw:\\pw.planservi.com.br:PROJETOS\Documents\C0849 - DER\40_Emissao\03_GRD\0-GRDs_Enviadas DER\17ºMEDIÇÃO-26-10-23 A 25-12-23\MR.DER-0478_23\" xr:uid="{00000000-0004-0000-0100-00002C010000}"/>
    <hyperlink ref="S89" r:id="rId287" display="pw:\\pw.planservi.com.br:PROJETOS\Documents\C0849 - DER\40_Emissao\03_GRD\0-GRDs_Enviadas DER\17ºMEDIÇÃO-26-10-23 A 25-12-23\MR.DER-0478_23\" xr:uid="{00000000-0004-0000-0100-00002D010000}"/>
    <hyperlink ref="M90" r:id="rId288" display="pw:\\pw.planservi.com.br:PROJETOS\Documents\C0849 - DER\40_Emissao\03_GRD\0-GRDs_Enviadas DER\17ºMEDIÇÃO-26-10-23 A 25-12-23\MR.DER-0478_23\" xr:uid="{00000000-0004-0000-0100-00002E010000}"/>
    <hyperlink ref="AK43" r:id="rId289" display="pw:\\pw.planservi.com.br:PROJETOS\Documents\C0849 - DER\40_Emissao\03_GRD\0-GRDs_Enviadas DER\17ºMEDIÇÃO-26-10-23 A 25-12-23\MR.DER-0482_23-Entrega Final\" xr:uid="{00000000-0004-0000-0100-00002F010000}"/>
    <hyperlink ref="AW45" r:id="rId290" display="pw:\\pw.planservi.com.br:PROJETOS\Documents\C0849 - DER\40_Emissao\03_GRD\0-GRDs_Enviadas DER\17ºMEDIÇÃO-26-10-23 A 25-12-23\MR.DER-0482_23-Entrega Final\" xr:uid="{00000000-0004-0000-0100-000030010000}"/>
    <hyperlink ref="AQ43" r:id="rId291" display="pw:\\pw.planservi.com.br:PROJETOS\Documents\C0849 - DER\40_Emissao\03_GRD\0-GRDs_Enviadas DER\17ºMEDIÇÃO-26-10-23 A 25-12-23\MR.DER-0482_23-Entrega Final\" xr:uid="{00000000-0004-0000-0100-000031010000}"/>
    <hyperlink ref="AQ368" r:id="rId292" display="pw:\\pw.planservi.com.br:PROJETOS\Documents\C0849 - DER\40_Emissao\03_GRD\0-GRDs_Enviadas DER\17ºMEDIÇÃO-26-10-23 A 25-12-23\MR.DER-0482_23-Entrega Final\" xr:uid="{00000000-0004-0000-0100-000032010000}"/>
    <hyperlink ref="Y369" r:id="rId293" display="pw:\\pw.planservi.com.br:PROJETOS\Documents\C0849 - DER\40_Emissao\03_GRD\0-GRDs_Enviadas DER\17ºMEDIÇÃO-26-10-23 A 25-12-23\MR.DER-0482_23-Entrega Final\" xr:uid="{00000000-0004-0000-0100-000033010000}"/>
    <hyperlink ref="M117" r:id="rId294" display="pw:\\pw.planservi.com.br:PROJETOS\Documents\C0849 - DER\40_Emissao\03_GRD\0-GRDs_Enviadas DER\17ºMEDIÇÃO-26-10-23 A 25-12-23\MR.DER-0501_23\" xr:uid="{00000000-0004-0000-0100-000034010000}"/>
    <hyperlink ref="M118" r:id="rId295" display="pw:\\pw.planservi.com.br:PROJETOS\Documents\C0849 - DER\40_Emissao\03_GRD\0-GRDs_Enviadas DER\17ºMEDIÇÃO-26-10-23 A 25-12-23\MR.DER-0501_23\" xr:uid="{00000000-0004-0000-0100-000035010000}"/>
    <hyperlink ref="M119" r:id="rId296" display="pw:\\pw.planservi.com.br:PROJETOS\Documents\C0849 - DER\40_Emissao\03_GRD\0-GRDs_Enviadas DER\17ºMEDIÇÃO-26-10-23 A 25-12-23\MR.DER-0501_23\" xr:uid="{00000000-0004-0000-0100-000036010000}"/>
    <hyperlink ref="M120" r:id="rId297" display="pw:\\pw.planservi.com.br:PROJETOS\Documents\C0849 - DER\40_Emissao\03_GRD\0-GRDs_Enviadas DER\17ºMEDIÇÃO-26-10-23 A 25-12-23\MR.DER-0501_23\" xr:uid="{00000000-0004-0000-0100-000037010000}"/>
    <hyperlink ref="M121" r:id="rId298" display="pw:\\pw.planservi.com.br:PROJETOS\Documents\C0849 - DER\40_Emissao\03_GRD\0-GRDs_Enviadas DER\17ºMEDIÇÃO-26-10-23 A 25-12-23\MR.DER-0501_23\" xr:uid="{00000000-0004-0000-0100-000038010000}"/>
    <hyperlink ref="M122" r:id="rId299" display="pw:\\pw.planservi.com.br:PROJETOS\Documents\C0849 - DER\40_Emissao\03_GRD\0-GRDs_Enviadas DER\17ºMEDIÇÃO-26-10-23 A 25-12-23\MR.DER-0501_23\" xr:uid="{00000000-0004-0000-0100-000039010000}"/>
    <hyperlink ref="M123" r:id="rId300" display="pw:\\pw.planservi.com.br:PROJETOS\Documents\C0849 - DER\40_Emissao\03_GRD\0-GRDs_Enviadas DER\17ºMEDIÇÃO-26-10-23 A 25-12-23\MR.DER-0501_23\" xr:uid="{00000000-0004-0000-0100-00003A010000}"/>
    <hyperlink ref="M124" r:id="rId301" display="pw:\\pw.planservi.com.br:PROJETOS\Documents\C0849 - DER\40_Emissao\03_GRD\0-GRDs_Enviadas DER\17ºMEDIÇÃO-26-10-23 A 25-12-23\MR.DER-0501_23\" xr:uid="{00000000-0004-0000-0100-00003B010000}"/>
    <hyperlink ref="M125" r:id="rId302" display="pw:\\pw.planservi.com.br:PROJETOS\Documents\C0849 - DER\40_Emissao\03_GRD\0-GRDs_Enviadas DER\17ºMEDIÇÃO-26-10-23 A 25-12-23\MR.DER-0501_23\" xr:uid="{00000000-0004-0000-0100-00003C010000}"/>
    <hyperlink ref="M126" r:id="rId303" display="pw:\\pw.planservi.com.br:PROJETOS\Documents\C0849 - DER\40_Emissao\03_GRD\0-GRDs_Enviadas DER\17ºMEDIÇÃO-26-10-23 A 25-12-23\MR.DER-0501_23\" xr:uid="{00000000-0004-0000-0100-00003D010000}"/>
    <hyperlink ref="M127" r:id="rId304" display="pw:\\pw.planservi.com.br:PROJETOS\Documents\C0849 - DER\40_Emissao\03_GRD\0-GRDs_Enviadas DER\17ºMEDIÇÃO-26-10-23 A 25-12-23\MR.DER-0501_23\" xr:uid="{00000000-0004-0000-0100-00003E010000}"/>
    <hyperlink ref="M128" r:id="rId305" display="pw:\\pw.planservi.com.br:PROJETOS\Documents\C0849 - DER\40_Emissao\03_GRD\0-GRDs_Enviadas DER\17ºMEDIÇÃO-26-10-23 A 25-12-23\MR.DER-0501_23\" xr:uid="{00000000-0004-0000-0100-00003F010000}"/>
    <hyperlink ref="M129" r:id="rId306" display="pw:\\pw.planservi.com.br:PROJETOS\Documents\C0849 - DER\40_Emissao\03_GRD\0-GRDs_Enviadas DER\17ºMEDIÇÃO-26-10-23 A 25-12-23\MR.DER-0501_23\" xr:uid="{00000000-0004-0000-0100-000040010000}"/>
    <hyperlink ref="M130" r:id="rId307" display="pw:\\pw.planservi.com.br:PROJETOS\Documents\C0849 - DER\40_Emissao\03_GRD\0-GRDs_Enviadas DER\17ºMEDIÇÃO-26-10-23 A 25-12-23\MR.DER-0501_23\" xr:uid="{00000000-0004-0000-0100-000041010000}"/>
    <hyperlink ref="M132" r:id="rId308" display="pw:\\pw.planservi.com.br:PROJETOS\Documents\C0849 - DER\40_Emissao\03_GRD\0-GRDs_Enviadas DER\17ºMEDIÇÃO-26-10-23 A 25-12-23\MR.DER-0501_23\" xr:uid="{00000000-0004-0000-0100-000042010000}"/>
    <hyperlink ref="M133" r:id="rId309" display="pw:\\pw.planservi.com.br:PROJETOS\Documents\C0849 - DER\40_Emissao\03_GRD\0-GRDs_Enviadas DER\17ºMEDIÇÃO-26-10-23 A 25-12-23\MR.DER-0501_23\" xr:uid="{00000000-0004-0000-0100-000043010000}"/>
    <hyperlink ref="M134" r:id="rId310" display="pw:\\pw.planservi.com.br:PROJETOS\Documents\C0849 - DER\40_Emissao\03_GRD\0-GRDs_Enviadas DER\17ºMEDIÇÃO-26-10-23 A 25-12-23\MR.DER-0501_23\" xr:uid="{00000000-0004-0000-0100-000044010000}"/>
    <hyperlink ref="M135" r:id="rId311" display="pw:\\pw.planservi.com.br:PROJETOS\Documents\C0849 - DER\40_Emissao\03_GRD\0-GRDs_Enviadas DER\17ºMEDIÇÃO-26-10-23 A 25-12-23\MR.DER-0501_23\" xr:uid="{00000000-0004-0000-0100-000045010000}"/>
    <hyperlink ref="M137" r:id="rId312" display="pw:\\pw.planservi.com.br:PROJETOS\Documents\C0849 - DER\40_Emissao\03_GRD\0-GRDs_Enviadas DER\17ºMEDIÇÃO-26-10-23 A 25-12-23\MR.DER-0501_23\" xr:uid="{00000000-0004-0000-0100-000046010000}"/>
    <hyperlink ref="M147" r:id="rId313" display="pw:\\pw.planservi.com.br:PROJETOS\Documents\C0849 - DER\40_Emissao\03_GRD\0-GRDs_Enviadas DER\17ºMEDIÇÃO-26-10-23 A 25-12-23\MR.DER-0501_23\" xr:uid="{00000000-0004-0000-0100-000047010000}"/>
    <hyperlink ref="S6" r:id="rId314" display="pw:\\pw.planservi.com.br:PROJETOS\Documents\C0849 - DER\40_Emissao\03_GRD\0-GRDs_Enviadas DER\17ºMEDIÇÃO-26-10-23 A 25-12-23\MR.DER-0501_23\" xr:uid="{00000000-0004-0000-0100-000048010000}"/>
    <hyperlink ref="AQ34" r:id="rId315" display="pw:\\pw.planservi.com.br:PROJETOS\Documents\C0849 - DER\40_Emissao\03_GRD\0-GRDs_Enviadas DER\17ºMEDIÇÃO-26-10-23 A 25-12-23\MR.DER-0500_23\" xr:uid="{00000000-0004-0000-0100-000049010000}"/>
    <hyperlink ref="AQ35" r:id="rId316" display="pw:\\pw.planservi.com.br:PROJETOS\Documents\C0849 - DER\40_Emissao\03_GRD\0-GRDs_Enviadas DER\17ºMEDIÇÃO-26-10-23 A 25-12-23\MR.DER-0500_23\" xr:uid="{00000000-0004-0000-0100-00004A010000}"/>
    <hyperlink ref="AQ36" r:id="rId317" display="pw:\\pw.planservi.com.br:PROJETOS\Documents\C0849 - DER\40_Emissao\03_GRD\0-GRDs_Enviadas DER\17ºMEDIÇÃO-26-10-23 A 25-12-23\MR.DER-0500_23\" xr:uid="{00000000-0004-0000-0100-00004B010000}"/>
    <hyperlink ref="M149" r:id="rId318" display="pw:\\pw.planservi.com.br:PROJETOS\Documents\C0849 - DER\40_Emissao\03_GRD\0-GRDs_Enviadas DER\17ºMEDIÇÃO-26-10-23 A 25-12-23\MR.DER-0499_23\" xr:uid="{00000000-0004-0000-0100-00004C010000}"/>
    <hyperlink ref="M150" r:id="rId319" display="pw:\\pw.planservi.com.br:PROJETOS\Documents\C0849 - DER\40_Emissao\03_GRD\0-GRDs_Enviadas DER\17ºMEDIÇÃO-26-10-23 A 25-12-23\MR.DER-0499_23\" xr:uid="{00000000-0004-0000-0100-00004D010000}"/>
    <hyperlink ref="M151" r:id="rId320" display="pw:\\pw.planservi.com.br:PROJETOS\Documents\C0849 - DER\40_Emissao\03_GRD\0-GRDs_Enviadas DER\17ºMEDIÇÃO-26-10-23 A 25-12-23\MR.DER-0499_23\" xr:uid="{00000000-0004-0000-0100-00004E010000}"/>
    <hyperlink ref="M152" r:id="rId321" display="pw:\\pw.planservi.com.br:PROJETOS\Documents\C0849 - DER\40_Emissao\03_GRD\0-GRDs_Enviadas DER\17ºMEDIÇÃO-26-10-23 A 25-12-23\MR.DER-0499_23\" xr:uid="{00000000-0004-0000-0100-00004F010000}"/>
    <hyperlink ref="M153" r:id="rId322" display="pw:\\pw.planservi.com.br:PROJETOS\Documents\C0849 - DER\40_Emissao\03_GRD\0-GRDs_Enviadas DER\17ºMEDIÇÃO-26-10-23 A 25-12-23\MR.DER-0499_23\" xr:uid="{00000000-0004-0000-0100-000050010000}"/>
    <hyperlink ref="M154" r:id="rId323" display="pw:\\pw.planservi.com.br:PROJETOS\Documents\C0849 - DER\40_Emissao\03_GRD\0-GRDs_Enviadas DER\17ºMEDIÇÃO-26-10-23 A 25-12-23\MR.DER-0499_23\" xr:uid="{00000000-0004-0000-0100-000051010000}"/>
    <hyperlink ref="M155" r:id="rId324" display="pw:\\pw.planservi.com.br:PROJETOS\Documents\C0849 - DER\40_Emissao\03_GRD\0-GRDs_Enviadas DER\17ºMEDIÇÃO-26-10-23 A 25-12-23\MR.DER-0499_23\" xr:uid="{00000000-0004-0000-0100-000052010000}"/>
    <hyperlink ref="M156" r:id="rId325" display="pw:\\pw.planservi.com.br:PROJETOS\Documents\C0849 - DER\40_Emissao\03_GRD\0-GRDs_Enviadas DER\17ºMEDIÇÃO-26-10-23 A 25-12-23\MR.DER-0499_23\" xr:uid="{00000000-0004-0000-0100-000053010000}"/>
    <hyperlink ref="M157" r:id="rId326" display="pw:\\pw.planservi.com.br:PROJETOS\Documents\C0849 - DER\40_Emissao\03_GRD\0-GRDs_Enviadas DER\17ºMEDIÇÃO-26-10-23 A 25-12-23\MR.DER-0499_23\" xr:uid="{00000000-0004-0000-0100-000054010000}"/>
    <hyperlink ref="M158" r:id="rId327" display="pw:\\pw.planservi.com.br:PROJETOS\Documents\C0849 - DER\40_Emissao\03_GRD\0-GRDs_Enviadas DER\17ºMEDIÇÃO-26-10-23 A 25-12-23\MR.DER-0499_23\" xr:uid="{00000000-0004-0000-0100-000055010000}"/>
    <hyperlink ref="M159" r:id="rId328" display="pw:\\pw.planservi.com.br:PROJETOS\Documents\C0849 - DER\40_Emissao\03_GRD\0-GRDs_Enviadas DER\17ºMEDIÇÃO-26-10-23 A 25-12-23\MR.DER-0499_23\" xr:uid="{00000000-0004-0000-0100-000056010000}"/>
    <hyperlink ref="M160" r:id="rId329" display="pw:\\pw.planservi.com.br:PROJETOS\Documents\C0849 - DER\40_Emissao\03_GRD\0-GRDs_Enviadas DER\17ºMEDIÇÃO-26-10-23 A 25-12-23\MR.DER-0499_23\" xr:uid="{00000000-0004-0000-0100-000057010000}"/>
    <hyperlink ref="M161" r:id="rId330" display="pw:\\pw.planservi.com.br:PROJETOS\Documents\C0849 - DER\40_Emissao\03_GRD\0-GRDs_Enviadas DER\17ºMEDIÇÃO-26-10-23 A 25-12-23\MR.DER-0499_23\" xr:uid="{00000000-0004-0000-0100-000058010000}"/>
    <hyperlink ref="M162" r:id="rId331" display="pw:\\pw.planservi.com.br:PROJETOS\Documents\C0849 - DER\40_Emissao\03_GRD\0-GRDs_Enviadas DER\17ºMEDIÇÃO-26-10-23 A 25-12-23\MR.DER-0499_23\" xr:uid="{00000000-0004-0000-0100-000059010000}"/>
    <hyperlink ref="M164" r:id="rId332" display="pw:\\pw.planservi.com.br:PROJETOS\Documents\C0849 - DER\40_Emissao\03_GRD\0-GRDs_Enviadas DER\17ºMEDIÇÃO-26-10-23 A 25-12-23\MR.DER-0499_23\" xr:uid="{00000000-0004-0000-0100-00005A010000}"/>
    <hyperlink ref="M165" r:id="rId333" display="pw:\\pw.planservi.com.br:PROJETOS\Documents\C0849 - DER\40_Emissao\03_GRD\0-GRDs_Enviadas DER\17ºMEDIÇÃO-26-10-23 A 25-12-23\MR.DER-0499_23\" xr:uid="{00000000-0004-0000-0100-00005B010000}"/>
    <hyperlink ref="M166" r:id="rId334" display="pw:\\pw.planservi.com.br:PROJETOS\Documents\C0849 - DER\40_Emissao\03_GRD\0-GRDs_Enviadas DER\17ºMEDIÇÃO-26-10-23 A 25-12-23\MR.DER-0499_23\" xr:uid="{00000000-0004-0000-0100-00005C010000}"/>
    <hyperlink ref="M167" r:id="rId335" display="pw:\\pw.planservi.com.br:PROJETOS\Documents\C0849 - DER\40_Emissao\03_GRD\0-GRDs_Enviadas DER\17ºMEDIÇÃO-26-10-23 A 25-12-23\MR.DER-0499_23\" xr:uid="{00000000-0004-0000-0100-00005D010000}"/>
    <hyperlink ref="M168" r:id="rId336" display="pw:\\pw.planservi.com.br:PROJETOS\Documents\C0849 - DER\40_Emissao\03_GRD\0-GRDs_Enviadas DER\17ºMEDIÇÃO-26-10-23 A 25-12-23\MR.DER-0499_23\" xr:uid="{00000000-0004-0000-0100-00005E010000}"/>
    <hyperlink ref="M169" r:id="rId337" display="pw:\\pw.planservi.com.br:PROJETOS\Documents\C0849 - DER\40_Emissao\03_GRD\0-GRDs_Enviadas DER\17ºMEDIÇÃO-26-10-23 A 25-12-23\MR.DER-0499_23\" xr:uid="{00000000-0004-0000-0100-00005F010000}"/>
    <hyperlink ref="M171" r:id="rId338" display="pw:\\pw.planservi.com.br:PROJETOS\Documents\C0849 - DER\40_Emissao\03_GRD\0-GRDs_Enviadas DER\17ºMEDIÇÃO-26-10-23 A 25-12-23\MR.DER-0499_23\" xr:uid="{00000000-0004-0000-0100-000060010000}"/>
    <hyperlink ref="M172" r:id="rId339" display="pw:\\pw.planservi.com.br:PROJETOS\Documents\C0849 - DER\40_Emissao\03_GRD\0-GRDs_Enviadas DER\17ºMEDIÇÃO-26-10-23 A 25-12-23\MR.DER-0499_23\" xr:uid="{00000000-0004-0000-0100-000061010000}"/>
    <hyperlink ref="M173" r:id="rId340" display="pw:\\pw.planservi.com.br:PROJETOS\Documents\C0849 - DER\40_Emissao\03_GRD\0-GRDs_Enviadas DER\17ºMEDIÇÃO-26-10-23 A 25-12-23\MR.DER-0499_23\" xr:uid="{00000000-0004-0000-0100-000062010000}"/>
    <hyperlink ref="M237" r:id="rId341" display="pw:\\pw.planservi.com.br:PROJETOS\Documents\C0849 - DER\40_Emissao\03_GRD\0-GRDs_Enviadas DER\17ºMEDIÇÃO-26-10-23 A 25-12-23\MR.DER-0497_23\" xr:uid="{00000000-0004-0000-0100-000063010000}"/>
    <hyperlink ref="M238" r:id="rId342" display="pw:\\pw.planservi.com.br:PROJETOS\Documents\C0849 - DER\40_Emissao\03_GRD\0-GRDs_Enviadas DER\17ºMEDIÇÃO-26-10-23 A 25-12-23\MR.DER-0497_23\" xr:uid="{00000000-0004-0000-0100-000064010000}"/>
    <hyperlink ref="M239" r:id="rId343" display="pw:\\pw.planservi.com.br:PROJETOS\Documents\C0849 - DER\40_Emissao\03_GRD\0-GRDs_Enviadas DER\17ºMEDIÇÃO-26-10-23 A 25-12-23\MR.DER-0497_23\" xr:uid="{00000000-0004-0000-0100-000065010000}"/>
    <hyperlink ref="M240" r:id="rId344" display="pw:\\pw.planservi.com.br:PROJETOS\Documents\C0849 - DER\40_Emissao\03_GRD\0-GRDs_Enviadas DER\17ºMEDIÇÃO-26-10-23 A 25-12-23\MR.DER-0497_23\" xr:uid="{00000000-0004-0000-0100-000066010000}"/>
    <hyperlink ref="M241" r:id="rId345" display="pw:\\pw.planservi.com.br:PROJETOS\Documents\C0849 - DER\40_Emissao\03_GRD\0-GRDs_Enviadas DER\17ºMEDIÇÃO-26-10-23 A 25-12-23\MR.DER-0497_23\" xr:uid="{00000000-0004-0000-0100-000067010000}"/>
    <hyperlink ref="M242" r:id="rId346" display="pw:\\pw.planservi.com.br:PROJETOS\Documents\C0849 - DER\40_Emissao\03_GRD\0-GRDs_Enviadas DER\17ºMEDIÇÃO-26-10-23 A 25-12-23\MR.DER-0497_23\" xr:uid="{00000000-0004-0000-0100-000068010000}"/>
    <hyperlink ref="M243" r:id="rId347" display="pw:\\pw.planservi.com.br:PROJETOS\Documents\C0849 - DER\40_Emissao\03_GRD\0-GRDs_Enviadas DER\17ºMEDIÇÃO-26-10-23 A 25-12-23\MR.DER-0497_23\" xr:uid="{00000000-0004-0000-0100-000069010000}"/>
    <hyperlink ref="M244" r:id="rId348" display="pw:\\pw.planservi.com.br:PROJETOS\Documents\C0849 - DER\40_Emissao\03_GRD\0-GRDs_Enviadas DER\17ºMEDIÇÃO-26-10-23 A 25-12-23\MR.DER-0497_23\" xr:uid="{00000000-0004-0000-0100-00006A010000}"/>
    <hyperlink ref="M245" r:id="rId349" display="pw:\\pw.planservi.com.br:PROJETOS\Documents\C0849 - DER\40_Emissao\03_GRD\0-GRDs_Enviadas DER\17ºMEDIÇÃO-26-10-23 A 25-12-23\MR.DER-0497_23\" xr:uid="{00000000-0004-0000-0100-00006B010000}"/>
    <hyperlink ref="M246" r:id="rId350" display="pw:\\pw.planservi.com.br:PROJETOS\Documents\C0849 - DER\40_Emissao\03_GRD\0-GRDs_Enviadas DER\17ºMEDIÇÃO-26-10-23 A 25-12-23\MR.DER-0497_23\" xr:uid="{00000000-0004-0000-0100-00006C010000}"/>
    <hyperlink ref="M247" r:id="rId351" display="pw:\\pw.planservi.com.br:PROJETOS\Documents\C0849 - DER\40_Emissao\03_GRD\0-GRDs_Enviadas DER\17ºMEDIÇÃO-26-10-23 A 25-12-23\MR.DER-0497_23\" xr:uid="{00000000-0004-0000-0100-00006D010000}"/>
    <hyperlink ref="M248" r:id="rId352" display="pw:\\pw.planservi.com.br:PROJETOS\Documents\C0849 - DER\40_Emissao\03_GRD\0-GRDs_Enviadas DER\17ºMEDIÇÃO-26-10-23 A 25-12-23\MR.DER-0497_23\" xr:uid="{00000000-0004-0000-0100-00006E010000}"/>
    <hyperlink ref="M249" r:id="rId353" display="pw:\\pw.planservi.com.br:PROJETOS\Documents\C0849 - DER\40_Emissao\03_GRD\0-GRDs_Enviadas DER\17ºMEDIÇÃO-26-10-23 A 25-12-23\MR.DER-0497_23\" xr:uid="{00000000-0004-0000-0100-00006F010000}"/>
    <hyperlink ref="M250" r:id="rId354" display="pw:\\pw.planservi.com.br:PROJETOS\Documents\C0849 - DER\40_Emissao\03_GRD\0-GRDs_Enviadas DER\17ºMEDIÇÃO-26-10-23 A 25-12-23\MR.DER-0497_23\" xr:uid="{00000000-0004-0000-0100-000070010000}"/>
    <hyperlink ref="M251" r:id="rId355" display="pw:\\pw.planservi.com.br:PROJETOS\Documents\C0849 - DER\40_Emissao\03_GRD\0-GRDs_Enviadas DER\17ºMEDIÇÃO-26-10-23 A 25-12-23\MR.DER-0497_23\" xr:uid="{00000000-0004-0000-0100-000071010000}"/>
    <hyperlink ref="M255" r:id="rId356" display="pw:\\pw.planservi.com.br:PROJETOS\Documents\C0849 - DER\40_Emissao\03_GRD\0-GRDs_Enviadas DER\17ºMEDIÇÃO-26-10-23 A 25-12-23\MR.DER-0497_23\" xr:uid="{00000000-0004-0000-0100-000072010000}"/>
    <hyperlink ref="P255" r:id="rId357" display="pw:\\pw.planservi.com.br:PROJETOS\Documents\C0849 - DER\30_Producao\2-C7 – SP 097 - km 12,85-23,10\05_Geot\05.00_R031\2023.12.20_R-031_2_SP-097_G01,G12.doc" xr:uid="{00000000-0004-0000-0100-000073010000}"/>
    <hyperlink ref="P237:P251" r:id="rId358" display="pw:\\pw.planservi.com.br:PROJETOS\Documents\C0849 - DER\30_Producao\2-C7 – SP 097 - km 12,85-23,10\05_Geot\05.00_R031\2023.12.20_R-031_2_SP-097_G01,G12.doc" xr:uid="{00000000-0004-0000-0100-000074010000}"/>
    <hyperlink ref="AZ34" r:id="rId359" display="pw:\\pw.planservi.com.br:PROJETOS\Documents\C0849 - DER\30_Producao\2-C7 – SP 097 - km 12,85-23,10\05_Geot\05.00_R031\2024 01 04 SP097-R-031_G13_C.doc" xr:uid="{00000000-0004-0000-0100-000075010000}"/>
    <hyperlink ref="AZ35" r:id="rId360" display="pw:\\pw.planservi.com.br:PROJETOS\Documents\C0849 - DER\30_Producao\2-C7 – SP 097 - km 12,85-23,10\05_Geot\05.00_R031\2024 01 04 SP097-R-031_G13_C.doc" xr:uid="{00000000-0004-0000-0100-000076010000}"/>
    <hyperlink ref="AZ36" r:id="rId361" display="pw:\\pw.planservi.com.br:PROJETOS\Documents\C0849 - DER\30_Producao\2-C7 – SP 097 - km 12,85-23,10\05_Geot\05.00_R031\2024 01 04 SP097-R-031_G13_C.doc" xr:uid="{00000000-0004-0000-0100-000077010000}"/>
    <hyperlink ref="AW34" r:id="rId362" display="pw:\\pw.planservi.com.br:PROJETOS\Documents\C0849 - DER\40_Emissao\03_GRD\0-GRDs_Enviadas DER\18ºMEDIÇÃO-26-12-23 A 25-01-24\MR.DER-0511_24\" xr:uid="{00000000-0004-0000-0100-000078010000}"/>
    <hyperlink ref="AW35" r:id="rId363" display="pw:\\pw.planservi.com.br:PROJETOS\Documents\C0849 - DER\40_Emissao\03_GRD\0-GRDs_Enviadas DER\18ºMEDIÇÃO-26-12-23 A 25-01-24\MR.DER-0511_24\" xr:uid="{00000000-0004-0000-0100-000079010000}"/>
    <hyperlink ref="AW36" r:id="rId364" display="pw:\\pw.planservi.com.br:PROJETOS\Documents\C0849 - DER\40_Emissao\03_GRD\0-GRDs_Enviadas DER\18ºMEDIÇÃO-26-12-23 A 25-01-24\MR.DER-0511_24\" xr:uid="{00000000-0004-0000-0100-00007A010000}"/>
    <hyperlink ref="M324" r:id="rId365" display="pw:\\pw.planservi.com.br:PROJETOS\Documents\C0849 - DER\40_Emissao\03_GRD\0-GRDs_Enviadas DER\18ºMEDIÇÃO-26-12-23 A 25-01-24\MR.DER-0517_24\" xr:uid="{00000000-0004-0000-0100-00007B010000}"/>
    <hyperlink ref="M305" r:id="rId366" display="pw:\\pw.planservi.com.br:PROJETOS\Documents\C0849 - DER\40_Emissao\03_GRD\0-GRDs_Enviadas DER\18ºMEDIÇÃO-26-12-23 A 25-01-24\MR.DER-0517_24\" xr:uid="{00000000-0004-0000-0100-00007C010000}"/>
    <hyperlink ref="M306" r:id="rId367" display="pw:\\pw.planservi.com.br:PROJETOS\Documents\C0849 - DER\40_Emissao\03_GRD\0-GRDs_Enviadas DER\18ºMEDIÇÃO-26-12-23 A 25-01-24\MR.DER-0517_24\" xr:uid="{00000000-0004-0000-0100-00007D010000}"/>
    <hyperlink ref="M307" r:id="rId368" display="pw:\\pw.planservi.com.br:PROJETOS\Documents\C0849 - DER\40_Emissao\03_GRD\0-GRDs_Enviadas DER\18ºMEDIÇÃO-26-12-23 A 25-01-24\MR.DER-0517_24\" xr:uid="{00000000-0004-0000-0100-00007E010000}"/>
    <hyperlink ref="M308" r:id="rId369" display="pw:\\pw.planservi.com.br:PROJETOS\Documents\C0849 - DER\40_Emissao\03_GRD\0-GRDs_Enviadas DER\18ºMEDIÇÃO-26-12-23 A 25-01-24\MR.DER-0517_24\" xr:uid="{00000000-0004-0000-0100-00007F010000}"/>
    <hyperlink ref="M309" r:id="rId370" display="pw:\\pw.planservi.com.br:PROJETOS\Documents\C0849 - DER\40_Emissao\03_GRD\0-GRDs_Enviadas DER\18ºMEDIÇÃO-26-12-23 A 25-01-24\MR.DER-0517_24\" xr:uid="{00000000-0004-0000-0100-000080010000}"/>
    <hyperlink ref="M310" r:id="rId371" display="pw:\\pw.planservi.com.br:PROJETOS\Documents\C0849 - DER\40_Emissao\03_GRD\0-GRDs_Enviadas DER\18ºMEDIÇÃO-26-12-23 A 25-01-24\MR.DER-0517_24\" xr:uid="{00000000-0004-0000-0100-000081010000}"/>
    <hyperlink ref="M311" r:id="rId372" display="pw:\\pw.planservi.com.br:PROJETOS\Documents\C0849 - DER\40_Emissao\03_GRD\0-GRDs_Enviadas DER\18ºMEDIÇÃO-26-12-23 A 25-01-24\MR.DER-0517_24\" xr:uid="{00000000-0004-0000-0100-000082010000}"/>
    <hyperlink ref="M312" r:id="rId373" display="pw:\\pw.planservi.com.br:PROJETOS\Documents\C0849 - DER\40_Emissao\03_GRD\0-GRDs_Enviadas DER\18ºMEDIÇÃO-26-12-23 A 25-01-24\MR.DER-0517_24\" xr:uid="{00000000-0004-0000-0100-000083010000}"/>
    <hyperlink ref="M313" r:id="rId374" display="pw:\\pw.planservi.com.br:PROJETOS\Documents\C0849 - DER\40_Emissao\03_GRD\0-GRDs_Enviadas DER\18ºMEDIÇÃO-26-12-23 A 25-01-24\MR.DER-0517_24\" xr:uid="{00000000-0004-0000-0100-000084010000}"/>
    <hyperlink ref="M314" r:id="rId375" display="pw:\\pw.planservi.com.br:PROJETOS\Documents\C0849 - DER\40_Emissao\03_GRD\0-GRDs_Enviadas DER\18ºMEDIÇÃO-26-12-23 A 25-01-24\MR.DER-0517_24\" xr:uid="{00000000-0004-0000-0100-000085010000}"/>
    <hyperlink ref="M315" r:id="rId376" display="pw:\\pw.planservi.com.br:PROJETOS\Documents\C0849 - DER\40_Emissao\03_GRD\0-GRDs_Enviadas DER\18ºMEDIÇÃO-26-12-23 A 25-01-24\MR.DER-0517_24\" xr:uid="{00000000-0004-0000-0100-000086010000}"/>
    <hyperlink ref="M316" r:id="rId377" display="pw:\\pw.planservi.com.br:PROJETOS\Documents\C0849 - DER\40_Emissao\03_GRD\0-GRDs_Enviadas DER\18ºMEDIÇÃO-26-12-23 A 25-01-24\MR.DER-0517_24\" xr:uid="{00000000-0004-0000-0100-000087010000}"/>
    <hyperlink ref="M317" r:id="rId378" display="pw:\\pw.planservi.com.br:PROJETOS\Documents\C0849 - DER\40_Emissao\03_GRD\0-GRDs_Enviadas DER\18ºMEDIÇÃO-26-12-23 A 25-01-24\MR.DER-0517_24\" xr:uid="{00000000-0004-0000-0100-000088010000}"/>
    <hyperlink ref="M318" r:id="rId379" display="pw:\\pw.planservi.com.br:PROJETOS\Documents\C0849 - DER\40_Emissao\03_GRD\0-GRDs_Enviadas DER\18ºMEDIÇÃO-26-12-23 A 25-01-24\MR.DER-0517_24\" xr:uid="{00000000-0004-0000-0100-000089010000}"/>
    <hyperlink ref="M319" r:id="rId380" display="pw:\\pw.planservi.com.br:PROJETOS\Documents\C0849 - DER\40_Emissao\03_GRD\0-GRDs_Enviadas DER\18ºMEDIÇÃO-26-12-23 A 25-01-24\MR.DER-0517_24\" xr:uid="{00000000-0004-0000-0100-00008A010000}"/>
    <hyperlink ref="M320" r:id="rId381" display="pw:\\pw.planservi.com.br:PROJETOS\Documents\C0849 - DER\40_Emissao\03_GRD\0-GRDs_Enviadas DER\18ºMEDIÇÃO-26-12-23 A 25-01-24\MR.DER-0517_24\" xr:uid="{00000000-0004-0000-0100-00008B010000}"/>
    <hyperlink ref="M321" r:id="rId382" display="pw:\\pw.planservi.com.br:PROJETOS\Documents\C0849 - DER\40_Emissao\03_GRD\0-GRDs_Enviadas DER\18ºMEDIÇÃO-26-12-23 A 25-01-24\MR.DER-0517_24\" xr:uid="{00000000-0004-0000-0100-00008C010000}"/>
    <hyperlink ref="M322" r:id="rId383" display="pw:\\pw.planservi.com.br:PROJETOS\Documents\C0849 - DER\40_Emissao\03_GRD\0-GRDs_Enviadas DER\18ºMEDIÇÃO-26-12-23 A 25-01-24\MR.DER-0517_24\" xr:uid="{00000000-0004-0000-0100-00008D010000}"/>
    <hyperlink ref="M323" r:id="rId384" display="pw:\\pw.planservi.com.br:PROJETOS\Documents\C0849 - DER\40_Emissao\03_GRD\0-GRDs_Enviadas DER\18ºMEDIÇÃO-26-12-23 A 25-01-24\MR.DER-0517_24\" xr:uid="{00000000-0004-0000-0100-00008E010000}"/>
    <hyperlink ref="S305" r:id="rId385" display="pw:\\SRVPW3.pls.planservi.com.br:PW_PROJETOS\Documents\C0849 - DER\40_Emissao\03_GRD\0-GRDs_Enviadas DER\19ºMEDIÇÃO-26-01-24 A 25-02-24\MR.DER-0525_24\" xr:uid="{00000000-0004-0000-0100-00008F010000}"/>
    <hyperlink ref="S306" r:id="rId386" display="pw:\\SRVPW3.pls.planservi.com.br:PW_PROJETOS\Documents\C0849 - DER\40_Emissao\03_GRD\0-GRDs_Enviadas DER\19ºMEDIÇÃO-26-01-24 A 25-02-24\MR.DER-0525_24\" xr:uid="{00000000-0004-0000-0100-000090010000}"/>
    <hyperlink ref="S307" r:id="rId387" display="pw:\\SRVPW3.pls.planservi.com.br:PW_PROJETOS\Documents\C0849 - DER\40_Emissao\03_GRD\0-GRDs_Enviadas DER\19ºMEDIÇÃO-26-01-24 A 25-02-24\MR.DER-0525_24\" xr:uid="{00000000-0004-0000-0100-000091010000}"/>
    <hyperlink ref="S308" r:id="rId388" display="pw:\\SRVPW3.pls.planservi.com.br:PW_PROJETOS\Documents\C0849 - DER\40_Emissao\03_GRD\0-GRDs_Enviadas DER\19ºMEDIÇÃO-26-01-24 A 25-02-24\MR.DER-0525_24\" xr:uid="{00000000-0004-0000-0100-000092010000}"/>
    <hyperlink ref="S309" r:id="rId389" display="pw:\\SRVPW3.pls.planservi.com.br:PW_PROJETOS\Documents\C0849 - DER\40_Emissao\03_GRD\0-GRDs_Enviadas DER\19ºMEDIÇÃO-26-01-24 A 25-02-24\MR.DER-0525_24\" xr:uid="{00000000-0004-0000-0100-000093010000}"/>
    <hyperlink ref="S310" r:id="rId390" display="pw:\\SRVPW3.pls.planservi.com.br:PW_PROJETOS\Documents\C0849 - DER\40_Emissao\03_GRD\0-GRDs_Enviadas DER\19ºMEDIÇÃO-26-01-24 A 25-02-24\MR.DER-0525_24\" xr:uid="{00000000-0004-0000-0100-000094010000}"/>
    <hyperlink ref="S311" r:id="rId391" display="pw:\\SRVPW3.pls.planservi.com.br:PW_PROJETOS\Documents\C0849 - DER\40_Emissao\03_GRD\0-GRDs_Enviadas DER\19ºMEDIÇÃO-26-01-24 A 25-02-24\MR.DER-0525_24\" xr:uid="{00000000-0004-0000-0100-000095010000}"/>
    <hyperlink ref="S312" r:id="rId392" display="pw:\\SRVPW3.pls.planservi.com.br:PW_PROJETOS\Documents\C0849 - DER\40_Emissao\03_GRD\0-GRDs_Enviadas DER\19ºMEDIÇÃO-26-01-24 A 25-02-24\MR.DER-0525_24\" xr:uid="{00000000-0004-0000-0100-000096010000}"/>
    <hyperlink ref="S313" r:id="rId393" display="pw:\\SRVPW3.pls.planservi.com.br:PW_PROJETOS\Documents\C0849 - DER\40_Emissao\03_GRD\0-GRDs_Enviadas DER\19ºMEDIÇÃO-26-01-24 A 25-02-24\MR.DER-0525_24\" xr:uid="{00000000-0004-0000-0100-000097010000}"/>
    <hyperlink ref="S314" r:id="rId394" display="pw:\\SRVPW3.pls.planservi.com.br:PW_PROJETOS\Documents\C0849 - DER\40_Emissao\03_GRD\0-GRDs_Enviadas DER\19ºMEDIÇÃO-26-01-24 A 25-02-24\MR.DER-0525_24\" xr:uid="{00000000-0004-0000-0100-000098010000}"/>
    <hyperlink ref="S315" r:id="rId395" display="pw:\\SRVPW3.pls.planservi.com.br:PW_PROJETOS\Documents\C0849 - DER\40_Emissao\03_GRD\0-GRDs_Enviadas DER\19ºMEDIÇÃO-26-01-24 A 25-02-24\MR.DER-0525_24\" xr:uid="{00000000-0004-0000-0100-000099010000}"/>
    <hyperlink ref="S316" r:id="rId396" display="pw:\\SRVPW3.pls.planservi.com.br:PW_PROJETOS\Documents\C0849 - DER\40_Emissao\03_GRD\0-GRDs_Enviadas DER\19ºMEDIÇÃO-26-01-24 A 25-02-24\MR.DER-0525_24\" xr:uid="{00000000-0004-0000-0100-00009A010000}"/>
    <hyperlink ref="S317" r:id="rId397" display="pw:\\SRVPW3.pls.planservi.com.br:PW_PROJETOS\Documents\C0849 - DER\40_Emissao\03_GRD\0-GRDs_Enviadas DER\19ºMEDIÇÃO-26-01-24 A 25-02-24\MR.DER-0525_24\" xr:uid="{00000000-0004-0000-0100-00009B010000}"/>
    <hyperlink ref="S318" r:id="rId398" display="pw:\\SRVPW3.pls.planservi.com.br:PW_PROJETOS\Documents\C0849 - DER\40_Emissao\03_GRD\0-GRDs_Enviadas DER\19ºMEDIÇÃO-26-01-24 A 25-02-24\MR.DER-0525_24\" xr:uid="{00000000-0004-0000-0100-00009C010000}"/>
    <hyperlink ref="S319" r:id="rId399" display="pw:\\SRVPW3.pls.planservi.com.br:PW_PROJETOS\Documents\C0849 - DER\40_Emissao\03_GRD\0-GRDs_Enviadas DER\19ºMEDIÇÃO-26-01-24 A 25-02-24\MR.DER-0525_24\" xr:uid="{00000000-0004-0000-0100-00009D010000}"/>
    <hyperlink ref="S320" r:id="rId400" display="pw:\\SRVPW3.pls.planservi.com.br:PW_PROJETOS\Documents\C0849 - DER\40_Emissao\03_GRD\0-GRDs_Enviadas DER\19ºMEDIÇÃO-26-01-24 A 25-02-24\MR.DER-0525_24\" xr:uid="{00000000-0004-0000-0100-00009E010000}"/>
    <hyperlink ref="S321" r:id="rId401" display="pw:\\SRVPW3.pls.planservi.com.br:PW_PROJETOS\Documents\C0849 - DER\40_Emissao\03_GRD\0-GRDs_Enviadas DER\19ºMEDIÇÃO-26-01-24 A 25-02-24\MR.DER-0525_24\" xr:uid="{00000000-0004-0000-0100-00009F010000}"/>
    <hyperlink ref="S322" r:id="rId402" display="pw:\\SRVPW3.pls.planservi.com.br:PW_PROJETOS\Documents\C0849 - DER\40_Emissao\03_GRD\0-GRDs_Enviadas DER\19ºMEDIÇÃO-26-01-24 A 25-02-24\MR.DER-0525_24\" xr:uid="{00000000-0004-0000-0100-0000A0010000}"/>
    <hyperlink ref="S323" r:id="rId403" display="pw:\\SRVPW3.pls.planservi.com.br:PW_PROJETOS\Documents\C0849 - DER\40_Emissao\03_GRD\0-GRDs_Enviadas DER\19ºMEDIÇÃO-26-01-24 A 25-02-24\MR.DER-0525_24\" xr:uid="{00000000-0004-0000-0100-0000A1010000}"/>
    <hyperlink ref="Y305" r:id="rId404" display="pw:\\SRVPW3.pls.planservi.com.br:PW_PROJETOS\Documents\C0849 - DER\40_Emissao\03_GRD\0-GRDs_Enviadas DER\20ºMEDIÇÃO-26-02-2024 A 25-03-24\MR.DER-0554_24\" xr:uid="{00000000-0004-0000-0100-0000A2010000}"/>
    <hyperlink ref="Y306" r:id="rId405" display="pw:\\SRVPW3.pls.planservi.com.br:PW_PROJETOS\Documents\C0849 - DER\40_Emissao\03_GRD\0-GRDs_Enviadas DER\20ºMEDIÇÃO-26-02-2024 A 25-03-24\MR.DER-0554_24\" xr:uid="{00000000-0004-0000-0100-0000A3010000}"/>
    <hyperlink ref="Y307" r:id="rId406" display="pw:\\SRVPW3.pls.planservi.com.br:PW_PROJETOS\Documents\C0849 - DER\40_Emissao\03_GRD\0-GRDs_Enviadas DER\20ºMEDIÇÃO-26-02-2024 A 25-03-24\MR.DER-0554_24\" xr:uid="{00000000-0004-0000-0100-0000A4010000}"/>
    <hyperlink ref="Y308" r:id="rId407" display="pw:\\SRVPW3.pls.planservi.com.br:PW_PROJETOS\Documents\C0849 - DER\40_Emissao\03_GRD\0-GRDs_Enviadas DER\20ºMEDIÇÃO-26-02-2024 A 25-03-24\MR.DER-0554_24\" xr:uid="{00000000-0004-0000-0100-0000A5010000}"/>
    <hyperlink ref="Y309" r:id="rId408" display="pw:\\SRVPW3.pls.planservi.com.br:PW_PROJETOS\Documents\C0849 - DER\40_Emissao\03_GRD\0-GRDs_Enviadas DER\20ºMEDIÇÃO-26-02-2024 A 25-03-24\MR.DER-0554_24\" xr:uid="{00000000-0004-0000-0100-0000A6010000}"/>
    <hyperlink ref="Y310" r:id="rId409" display="pw:\\SRVPW3.pls.planservi.com.br:PW_PROJETOS\Documents\C0849 - DER\40_Emissao\03_GRD\0-GRDs_Enviadas DER\20ºMEDIÇÃO-26-02-2024 A 25-03-24\MR.DER-0554_24\" xr:uid="{00000000-0004-0000-0100-0000A7010000}"/>
    <hyperlink ref="Y311" r:id="rId410" display="pw:\\SRVPW3.pls.planservi.com.br:PW_PROJETOS\Documents\C0849 - DER\40_Emissao\03_GRD\0-GRDs_Enviadas DER\20ºMEDIÇÃO-26-02-2024 A 25-03-24\MR.DER-0554_24\" xr:uid="{00000000-0004-0000-0100-0000A8010000}"/>
    <hyperlink ref="Y312" r:id="rId411" display="pw:\\SRVPW3.pls.planservi.com.br:PW_PROJETOS\Documents\C0849 - DER\40_Emissao\03_GRD\0-GRDs_Enviadas DER\20ºMEDIÇÃO-26-02-2024 A 25-03-24\MR.DER-0554_24\" xr:uid="{00000000-0004-0000-0100-0000A9010000}"/>
    <hyperlink ref="Y313" r:id="rId412" display="pw:\\SRVPW3.pls.planservi.com.br:PW_PROJETOS\Documents\C0849 - DER\40_Emissao\03_GRD\0-GRDs_Enviadas DER\20ºMEDIÇÃO-26-02-2024 A 25-03-24\MR.DER-0554_24\" xr:uid="{00000000-0004-0000-0100-0000AA010000}"/>
    <hyperlink ref="Y314" r:id="rId413" display="pw:\\SRVPW3.pls.planservi.com.br:PW_PROJETOS\Documents\C0849 - DER\40_Emissao\03_GRD\0-GRDs_Enviadas DER\20ºMEDIÇÃO-26-02-2024 A 25-03-24\MR.DER-0554_24\" xr:uid="{00000000-0004-0000-0100-0000AB010000}"/>
    <hyperlink ref="Y315" r:id="rId414" display="pw:\\SRVPW3.pls.planservi.com.br:PW_PROJETOS\Documents\C0849 - DER\40_Emissao\03_GRD\0-GRDs_Enviadas DER\20ºMEDIÇÃO-26-02-2024 A 25-03-24\MR.DER-0554_24\" xr:uid="{00000000-0004-0000-0100-0000AC010000}"/>
    <hyperlink ref="Y316" r:id="rId415" display="pw:\\SRVPW3.pls.planservi.com.br:PW_PROJETOS\Documents\C0849 - DER\40_Emissao\03_GRD\0-GRDs_Enviadas DER\20ºMEDIÇÃO-26-02-2024 A 25-03-24\MR.DER-0554_24\" xr:uid="{00000000-0004-0000-0100-0000AD010000}"/>
    <hyperlink ref="Y317" r:id="rId416" display="pw:\\SRVPW3.pls.planservi.com.br:PW_PROJETOS\Documents\C0849 - DER\40_Emissao\03_GRD\0-GRDs_Enviadas DER\20ºMEDIÇÃO-26-02-2024 A 25-03-24\MR.DER-0554_24\" xr:uid="{00000000-0004-0000-0100-0000AE010000}"/>
    <hyperlink ref="Y318" r:id="rId417" display="pw:\\SRVPW3.pls.planservi.com.br:PW_PROJETOS\Documents\C0849 - DER\40_Emissao\03_GRD\0-GRDs_Enviadas DER\20ºMEDIÇÃO-26-02-2024 A 25-03-24\MR.DER-0554_24\" xr:uid="{00000000-0004-0000-0100-0000AF010000}"/>
    <hyperlink ref="Y319" r:id="rId418" display="pw:\\SRVPW3.pls.planservi.com.br:PW_PROJETOS\Documents\C0849 - DER\40_Emissao\03_GRD\0-GRDs_Enviadas DER\20ºMEDIÇÃO-26-02-2024 A 25-03-24\MR.DER-0554_24\" xr:uid="{00000000-0004-0000-0100-0000B0010000}"/>
    <hyperlink ref="Y320" r:id="rId419" display="pw:\\SRVPW3.pls.planservi.com.br:PW_PROJETOS\Documents\C0849 - DER\40_Emissao\03_GRD\0-GRDs_Enviadas DER\20ºMEDIÇÃO-26-02-2024 A 25-03-24\MR.DER-0554_24\" xr:uid="{00000000-0004-0000-0100-0000B1010000}"/>
    <hyperlink ref="Y321" r:id="rId420" display="pw:\\SRVPW3.pls.planservi.com.br:PW_PROJETOS\Documents\C0849 - DER\40_Emissao\03_GRD\0-GRDs_Enviadas DER\20ºMEDIÇÃO-26-02-2024 A 25-03-24\MR.DER-0554_24\" xr:uid="{00000000-0004-0000-0100-0000B2010000}"/>
    <hyperlink ref="Y322" r:id="rId421" display="pw:\\SRVPW3.pls.planservi.com.br:PW_PROJETOS\Documents\C0849 - DER\40_Emissao\03_GRD\0-GRDs_Enviadas DER\20ºMEDIÇÃO-26-02-2024 A 25-03-24\MR.DER-0554_24\" xr:uid="{00000000-0004-0000-0100-0000B3010000}"/>
    <hyperlink ref="Y323" r:id="rId422" display="pw:\\SRVPW3.pls.planservi.com.br:PW_PROJETOS\Documents\C0849 - DER\40_Emissao\03_GRD\0-GRDs_Enviadas DER\20ºMEDIÇÃO-26-02-2024 A 25-03-24\MR.DER-0554_24\" xr:uid="{00000000-0004-0000-0100-0000B4010000}"/>
    <hyperlink ref="M258" r:id="rId423" display="pw:\\SRVPW3.pls.planservi.com.br:PW_PROJETOS\Documents\C0849 - DER\40_Emissao\03_GRD\0-GRDs_Enviadas DER\19ºMEDIÇÃO-26-01-24 A 25-02-24\MR.DER-0522_24\" xr:uid="{00000000-0004-0000-0100-0000B5010000}"/>
    <hyperlink ref="Y57" r:id="rId424" display="pw:\\SRVPW3.pls.planservi.com.br:PW_PROJETOS\Documents\C0849 - DER\40_Emissao\03_GRD\0-GRDs_Enviadas DER\19ºMEDIÇÃO-26-01-24 A 25-02-24\MR.DER-0523_24\" xr:uid="{00000000-0004-0000-0100-0000B6010000}"/>
    <hyperlink ref="M58" r:id="rId425" display="pw:\\SRVPW3.pls.planservi.com.br:PW_PROJETOS\Documents\C0849 - DER\40_Emissao\03_GRD\0-GRDs_Enviadas DER\19ºMEDIÇÃO-26-01-24 A 25-02-24\MR.DER-0523_24\" xr:uid="{00000000-0004-0000-0100-0000B7010000}"/>
    <hyperlink ref="S61" r:id="rId426" display="pw:\\SRVPW3.pls.planservi.com.br:PW_PROJETOS\Documents\C0849 - DER\40_Emissao\03_GRD\0-GRDs_Enviadas DER\19ºMEDIÇÃO-26-01-24 A 25-02-24\MR.DER-0523_24\" xr:uid="{00000000-0004-0000-0100-0000B8010000}"/>
    <hyperlink ref="S59" r:id="rId427" display="pw:\\SRVPW3.pls.planservi.com.br:PW_PROJETOS\Documents\C0849 - DER\40_Emissao\03_GRD\0-GRDs_Enviadas DER\19ºMEDIÇÃO-26-01-24 A 25-02-24\MR.DER-0523_24\" xr:uid="{00000000-0004-0000-0100-0000B9010000}"/>
    <hyperlink ref="Y60" r:id="rId428" display="pw:\\SRVPW3.pls.planservi.com.br:PW_PROJETOS\Documents\C0849 - DER\40_Emissao\03_GRD\0-GRDs_Enviadas DER\19ºMEDIÇÃO-26-01-24 A 25-02-24\MR.DER-0523_24\" xr:uid="{00000000-0004-0000-0100-0000BA010000}"/>
    <hyperlink ref="Y62" r:id="rId429" display="pw:\\SRVPW3.pls.planservi.com.br:PW_PROJETOS\Documents\C0849 - DER\40_Emissao\03_GRD\0-GRDs_Enviadas DER\19ºMEDIÇÃO-26-01-24 A 25-02-24\MR.DER-0523_24\" xr:uid="{00000000-0004-0000-0100-0000BB010000}"/>
    <hyperlink ref="Y63" r:id="rId430" display="pw:\\SRVPW3.pls.planservi.com.br:PW_PROJETOS\Documents\C0849 - DER\40_Emissao\03_GRD\0-GRDs_Enviadas DER\19ºMEDIÇÃO-26-01-24 A 25-02-24\MR.DER-0523_24\" xr:uid="{00000000-0004-0000-0100-0000BC010000}"/>
    <hyperlink ref="Y64" r:id="rId431" display="pw:\\SRVPW3.pls.planservi.com.br:PW_PROJETOS\Documents\C0849 - DER\40_Emissao\03_GRD\0-GRDs_Enviadas DER\19ºMEDIÇÃO-26-01-24 A 25-02-24\MR.DER-0523_24\" xr:uid="{00000000-0004-0000-0100-0000BD010000}"/>
    <hyperlink ref="Y65" r:id="rId432" display="pw:\\SRVPW3.pls.planservi.com.br:PW_PROJETOS\Documents\C0849 - DER\40_Emissao\03_GRD\0-GRDs_Enviadas DER\19ºMEDIÇÃO-26-01-24 A 25-02-24\MR.DER-0523_24\" xr:uid="{00000000-0004-0000-0100-0000BE010000}"/>
    <hyperlink ref="Y66" r:id="rId433" display="pw:\\SRVPW3.pls.planservi.com.br:PW_PROJETOS\Documents\C0849 - DER\40_Emissao\03_GRD\0-GRDs_Enviadas DER\19ºMEDIÇÃO-26-01-24 A 25-02-24\MR.DER-0523_24\" xr:uid="{00000000-0004-0000-0100-0000BF010000}"/>
    <hyperlink ref="Y67" r:id="rId434" display="pw:\\SRVPW3.pls.planservi.com.br:PW_PROJETOS\Documents\C0849 - DER\40_Emissao\03_GRD\0-GRDs_Enviadas DER\19ºMEDIÇÃO-26-01-24 A 25-02-24\MR.DER-0523_24\" xr:uid="{00000000-0004-0000-0100-0000C0010000}"/>
    <hyperlink ref="Y68" r:id="rId435" display="pw:\\SRVPW3.pls.planservi.com.br:PW_PROJETOS\Documents\C0849 - DER\40_Emissao\03_GRD\0-GRDs_Enviadas DER\19ºMEDIÇÃO-26-01-24 A 25-02-24\MR.DER-0523_24\" xr:uid="{00000000-0004-0000-0100-0000C1010000}"/>
    <hyperlink ref="S69" r:id="rId436" display="pw:\\SRVPW3.pls.planservi.com.br:PW_PROJETOS\Documents\C0849 - DER\40_Emissao\03_GRD\0-GRDs_Enviadas DER\19ºMEDIÇÃO-26-01-24 A 25-02-24\MR.DER-0523_24\" xr:uid="{00000000-0004-0000-0100-0000C2010000}"/>
    <hyperlink ref="S70" r:id="rId437" display="pw:\\SRVPW3.pls.planservi.com.br:PW_PROJETOS\Documents\C0849 - DER\40_Emissao\03_GRD\0-GRDs_Enviadas DER\19ºMEDIÇÃO-26-01-24 A 25-02-24\MR.DER-0523_24\" xr:uid="{00000000-0004-0000-0100-0000C3010000}"/>
    <hyperlink ref="S71" r:id="rId438" display="pw:\\SRVPW3.pls.planservi.com.br:PW_PROJETOS\Documents\C0849 - DER\40_Emissao\03_GRD\0-GRDs_Enviadas DER\19ºMEDIÇÃO-26-01-24 A 25-02-24\MR.DER-0523_24\" xr:uid="{00000000-0004-0000-0100-0000C4010000}"/>
    <hyperlink ref="S73" r:id="rId439" display="pw:\\SRVPW3.pls.planservi.com.br:PW_PROJETOS\Documents\C0849 - DER\40_Emissao\03_GRD\0-GRDs_Enviadas DER\19ºMEDIÇÃO-26-01-24 A 25-02-24\MR.DER-0523_24\" xr:uid="{00000000-0004-0000-0100-0000C5010000}"/>
    <hyperlink ref="Y74" r:id="rId440" display="pw:\\SRVPW3.pls.planservi.com.br:PW_PROJETOS\Documents\C0849 - DER\40_Emissao\03_GRD\0-GRDs_Enviadas DER\19ºMEDIÇÃO-26-01-24 A 25-02-24\MR.DER-0523_24\" xr:uid="{00000000-0004-0000-0100-0000C6010000}"/>
    <hyperlink ref="Y75" r:id="rId441" display="pw:\\SRVPW3.pls.planservi.com.br:PW_PROJETOS\Documents\C0849 - DER\40_Emissao\03_GRD\0-GRDs_Enviadas DER\19ºMEDIÇÃO-26-01-24 A 25-02-24\MR.DER-0523_24\" xr:uid="{00000000-0004-0000-0100-0000C7010000}"/>
    <hyperlink ref="Y76" r:id="rId442" display="pw:\\SRVPW3.pls.planservi.com.br:PW_PROJETOS\Documents\C0849 - DER\40_Emissao\03_GRD\0-GRDs_Enviadas DER\19ºMEDIÇÃO-26-01-24 A 25-02-24\MR.DER-0523_24\" xr:uid="{00000000-0004-0000-0100-0000C8010000}"/>
    <hyperlink ref="Y77" r:id="rId443" display="pw:\\SRVPW3.pls.planservi.com.br:PW_PROJETOS\Documents\C0849 - DER\40_Emissao\03_GRD\0-GRDs_Enviadas DER\19ºMEDIÇÃO-26-01-24 A 25-02-24\MR.DER-0523_24\" xr:uid="{00000000-0004-0000-0100-0000C9010000}"/>
    <hyperlink ref="Y78" r:id="rId444" display="pw:\\SRVPW3.pls.planservi.com.br:PW_PROJETOS\Documents\C0849 - DER\40_Emissao\03_GRD\0-GRDs_Enviadas DER\19ºMEDIÇÃO-26-01-24 A 25-02-24\MR.DER-0523_24\" xr:uid="{00000000-0004-0000-0100-0000CA010000}"/>
    <hyperlink ref="Y79" r:id="rId445" display="pw:\\SRVPW3.pls.planservi.com.br:PW_PROJETOS\Documents\C0849 - DER\40_Emissao\03_GRD\0-GRDs_Enviadas DER\19ºMEDIÇÃO-26-01-24 A 25-02-24\MR.DER-0523_24\" xr:uid="{00000000-0004-0000-0100-0000CB010000}"/>
    <hyperlink ref="Y80" r:id="rId446" display="pw:\\SRVPW3.pls.planservi.com.br:PW_PROJETOS\Documents\C0849 - DER\40_Emissao\03_GRD\0-GRDs_Enviadas DER\19ºMEDIÇÃO-26-01-24 A 25-02-24\MR.DER-0523_24\" xr:uid="{00000000-0004-0000-0100-0000CC010000}"/>
    <hyperlink ref="Y81" r:id="rId447" display="pw:\\SRVPW3.pls.planservi.com.br:PW_PROJETOS\Documents\C0849 - DER\40_Emissao\03_GRD\0-GRDs_Enviadas DER\19ºMEDIÇÃO-26-01-24 A 25-02-24\MR.DER-0523_24\" xr:uid="{00000000-0004-0000-0100-0000CD010000}"/>
    <hyperlink ref="Y82" r:id="rId448" display="pw:\\SRVPW3.pls.planservi.com.br:PW_PROJETOS\Documents\C0849 - DER\40_Emissao\03_GRD\0-GRDs_Enviadas DER\19ºMEDIÇÃO-26-01-24 A 25-02-24\MR.DER-0523_24\" xr:uid="{00000000-0004-0000-0100-0000CE010000}"/>
    <hyperlink ref="Y83" r:id="rId449" display="pw:\\SRVPW3.pls.planservi.com.br:PW_PROJETOS\Documents\C0849 - DER\40_Emissao\03_GRD\0-GRDs_Enviadas DER\19ºMEDIÇÃO-26-01-24 A 25-02-24\MR.DER-0523_24\" xr:uid="{00000000-0004-0000-0100-0000CF010000}"/>
    <hyperlink ref="Y86" r:id="rId450" display="pw:\\SRVPW3.pls.planservi.com.br:PW_PROJETOS\Documents\C0849 - DER\40_Emissao\03_GRD\0-GRDs_Enviadas DER\19ºMEDIÇÃO-26-01-24 A 25-02-24\MR.DER-0523_24\" xr:uid="{00000000-0004-0000-0100-0000D0010000}"/>
    <hyperlink ref="Y87" r:id="rId451" display="pw:\\SRVPW3.pls.planservi.com.br:PW_PROJETOS\Documents\C0849 - DER\40_Emissao\03_GRD\0-GRDs_Enviadas DER\19ºMEDIÇÃO-26-01-24 A 25-02-24\MR.DER-0523_24\" xr:uid="{00000000-0004-0000-0100-0000D1010000}"/>
    <hyperlink ref="Y88" r:id="rId452" display="pw:\\SRVPW3.pls.planservi.com.br:PW_PROJETOS\Documents\C0849 - DER\40_Emissao\03_GRD\0-GRDs_Enviadas DER\19ºMEDIÇÃO-26-01-24 A 25-02-24\MR.DER-0523_24\" xr:uid="{00000000-0004-0000-0100-0000D2010000}"/>
    <hyperlink ref="Y89" r:id="rId453" display="pw:\\SRVPW3.pls.planservi.com.br:PW_PROJETOS\Documents\C0849 - DER\40_Emissao\03_GRD\0-GRDs_Enviadas DER\19ºMEDIÇÃO-26-01-24 A 25-02-24\MR.DER-0523_24\" xr:uid="{00000000-0004-0000-0100-0000D3010000}"/>
    <hyperlink ref="M259" r:id="rId454" display="pw:\\SRVPW3.pls.planservi.com.br:PW_PROJETOS\Documents\C0849 - DER\40_Emissao\03_GRD\0-GRDs_Enviadas DER\19ºMEDIÇÃO-26-01-24 A 25-02-24\MR.DER-0530_24\" xr:uid="{00000000-0004-0000-0100-0000D4010000}"/>
    <hyperlink ref="M252" r:id="rId455" display="pw:\\SRVPW3.pls.planservi.com.br:PW_PROJETOS\Documents\C0849 - DER\40_Emissao\03_GRD\0-GRDs_Enviadas DER\19ºMEDIÇÃO-26-01-24 A 25-02-24\MR.DER-0530_24\" xr:uid="{00000000-0004-0000-0100-0000D5010000}"/>
    <hyperlink ref="M253" r:id="rId456" display="pw:\\SRVPW3.pls.planservi.com.br:PW_PROJETOS\Documents\C0849 - DER\40_Emissao\03_GRD\0-GRDs_Enviadas DER\19ºMEDIÇÃO-26-01-24 A 25-02-24\MR.DER-0530_24\" xr:uid="{00000000-0004-0000-0100-0000D6010000}"/>
    <hyperlink ref="S237" r:id="rId457" display="pw:\\SRVPW3.pls.planservi.com.br:PW_PROJETOS\Documents\C0849 - DER\40_Emissao\03_GRD\0-GRDs_Enviadas DER\19ºMEDIÇÃO-26-01-24 A 25-02-24\MR.DER-0531_24\" xr:uid="{00000000-0004-0000-0100-0000D7010000}"/>
    <hyperlink ref="S238" r:id="rId458" display="pw:\\SRVPW3.pls.planservi.com.br:PW_PROJETOS\Documents\C0849 - DER\40_Emissao\03_GRD\0-GRDs_Enviadas DER\19ºMEDIÇÃO-26-01-24 A 25-02-24\MR.DER-0531_24\" xr:uid="{00000000-0004-0000-0100-0000D8010000}"/>
    <hyperlink ref="S239" r:id="rId459" display="pw:\\SRVPW3.pls.planservi.com.br:PW_PROJETOS\Documents\C0849 - DER\40_Emissao\03_GRD\0-GRDs_Enviadas DER\19ºMEDIÇÃO-26-01-24 A 25-02-24\MR.DER-0531_24\" xr:uid="{00000000-0004-0000-0100-0000D9010000}"/>
    <hyperlink ref="S240" r:id="rId460" display="pw:\\SRVPW3.pls.planservi.com.br:PW_PROJETOS\Documents\C0849 - DER\40_Emissao\03_GRD\0-GRDs_Enviadas DER\19ºMEDIÇÃO-26-01-24 A 25-02-24\MR.DER-0531_24\" xr:uid="{00000000-0004-0000-0100-0000DA010000}"/>
    <hyperlink ref="S241" r:id="rId461" display="pw:\\SRVPW3.pls.planservi.com.br:PW_PROJETOS\Documents\C0849 - DER\40_Emissao\03_GRD\0-GRDs_Enviadas DER\19ºMEDIÇÃO-26-01-24 A 25-02-24\MR.DER-0531_24\" xr:uid="{00000000-0004-0000-0100-0000DB010000}"/>
    <hyperlink ref="S242" r:id="rId462" display="pw:\\SRVPW3.pls.planservi.com.br:PW_PROJETOS\Documents\C0849 - DER\40_Emissao\03_GRD\0-GRDs_Enviadas DER\19ºMEDIÇÃO-26-01-24 A 25-02-24\MR.DER-0531_24\" xr:uid="{00000000-0004-0000-0100-0000DC010000}"/>
    <hyperlink ref="S243" r:id="rId463" display="pw:\\SRVPW3.pls.planservi.com.br:PW_PROJETOS\Documents\C0849 - DER\40_Emissao\03_GRD\0-GRDs_Enviadas DER\19ºMEDIÇÃO-26-01-24 A 25-02-24\MR.DER-0531_24\" xr:uid="{00000000-0004-0000-0100-0000DD010000}"/>
    <hyperlink ref="S244" r:id="rId464" display="pw:\\SRVPW3.pls.planservi.com.br:PW_PROJETOS\Documents\C0849 - DER\40_Emissao\03_GRD\0-GRDs_Enviadas DER\19ºMEDIÇÃO-26-01-24 A 25-02-24\MR.DER-0531_24\" xr:uid="{00000000-0004-0000-0100-0000DE010000}"/>
    <hyperlink ref="S245" r:id="rId465" display="pw:\\SRVPW3.pls.planservi.com.br:PW_PROJETOS\Documents\C0849 - DER\40_Emissao\03_GRD\0-GRDs_Enviadas DER\19ºMEDIÇÃO-26-01-24 A 25-02-24\MR.DER-0531_24\" xr:uid="{00000000-0004-0000-0100-0000DF010000}"/>
    <hyperlink ref="S246" r:id="rId466" display="pw:\\SRVPW3.pls.planservi.com.br:PW_PROJETOS\Documents\C0849 - DER\40_Emissao\03_GRD\0-GRDs_Enviadas DER\19ºMEDIÇÃO-26-01-24 A 25-02-24\MR.DER-0531_24\" xr:uid="{00000000-0004-0000-0100-0000E0010000}"/>
    <hyperlink ref="S247" r:id="rId467" display="pw:\\SRVPW3.pls.planservi.com.br:PW_PROJETOS\Documents\C0849 - DER\40_Emissao\03_GRD\0-GRDs_Enviadas DER\19ºMEDIÇÃO-26-01-24 A 25-02-24\MR.DER-0531_24\" xr:uid="{00000000-0004-0000-0100-0000E1010000}"/>
    <hyperlink ref="S248" r:id="rId468" display="pw:\\SRVPW3.pls.planservi.com.br:PW_PROJETOS\Documents\C0849 - DER\40_Emissao\03_GRD\0-GRDs_Enviadas DER\19ºMEDIÇÃO-26-01-24 A 25-02-24\MR.DER-0531_24\" xr:uid="{00000000-0004-0000-0100-0000E2010000}"/>
    <hyperlink ref="S249" r:id="rId469" display="pw:\\SRVPW3.pls.planservi.com.br:PW_PROJETOS\Documents\C0849 - DER\40_Emissao\03_GRD\0-GRDs_Enviadas DER\19ºMEDIÇÃO-26-01-24 A 25-02-24\MR.DER-0531_24\" xr:uid="{00000000-0004-0000-0100-0000E3010000}"/>
    <hyperlink ref="S250" r:id="rId470" display="pw:\\SRVPW3.pls.planservi.com.br:PW_PROJETOS\Documents\C0849 - DER\40_Emissao\03_GRD\0-GRDs_Enviadas DER\19ºMEDIÇÃO-26-01-24 A 25-02-24\MR.DER-0531_24\" xr:uid="{00000000-0004-0000-0100-0000E4010000}"/>
    <hyperlink ref="S251" r:id="rId471" display="pw:\\SRVPW3.pls.planservi.com.br:PW_PROJETOS\Documents\C0849 - DER\40_Emissao\03_GRD\0-GRDs_Enviadas DER\19ºMEDIÇÃO-26-01-24 A 25-02-24\MR.DER-0531_24\" xr:uid="{00000000-0004-0000-0100-0000E5010000}"/>
    <hyperlink ref="S255" r:id="rId472" display="pw:\\SRVPW3.pls.planservi.com.br:PW_PROJETOS\Documents\C0849 - DER\40_Emissao\03_GRD\0-GRDs_Enviadas DER\19ºMEDIÇÃO-26-01-24 A 25-02-24\MR.DER-0531_24\" xr:uid="{00000000-0004-0000-0100-0000E6010000}"/>
    <hyperlink ref="M265" r:id="rId473" display="pw:\\SRVPW3.pls.planservi.com.br:PW_PROJETOS\Documents\C0849 - DER\40_Emissao\03_GRD\0-GRDs_Enviadas DER\19ºMEDIÇÃO-26-01-24 A 25-02-24\MR.DER-0534_24\" xr:uid="{00000000-0004-0000-0100-0000E7010000}"/>
    <hyperlink ref="M266" r:id="rId474" display="pw:\\SRVPW3.pls.planservi.com.br:PW_PROJETOS\Documents\C0849 - DER\40_Emissao\03_GRD\0-GRDs_Enviadas DER\19ºMEDIÇÃO-26-01-24 A 25-02-24\MR.DER-0534_24\" xr:uid="{00000000-0004-0000-0100-0000E8010000}"/>
    <hyperlink ref="M267" r:id="rId475" display="pw:\\SRVPW3.pls.planservi.com.br:PW_PROJETOS\Documents\C0849 - DER\40_Emissao\03_GRD\0-GRDs_Enviadas DER\19ºMEDIÇÃO-26-01-24 A 25-02-24\MR.DER-0534_24\" xr:uid="{00000000-0004-0000-0100-0000E9010000}"/>
    <hyperlink ref="M268" r:id="rId476" display="pw:\\SRVPW3.pls.planservi.com.br:PW_PROJETOS\Documents\C0849 - DER\40_Emissao\03_GRD\0-GRDs_Enviadas DER\19ºMEDIÇÃO-26-01-24 A 25-02-24\MR.DER-0534_24\" xr:uid="{00000000-0004-0000-0100-0000EA010000}"/>
    <hyperlink ref="M269" r:id="rId477" display="pw:\\SRVPW3.pls.planservi.com.br:PW_PROJETOS\Documents\C0849 - DER\40_Emissao\03_GRD\0-GRDs_Enviadas DER\19ºMEDIÇÃO-26-01-24 A 25-02-24\MR.DER-0534_24\" xr:uid="{00000000-0004-0000-0100-0000EB010000}"/>
    <hyperlink ref="M270" r:id="rId478" display="pw:\\SRVPW3.pls.planservi.com.br:PW_PROJETOS\Documents\C0849 - DER\40_Emissao\03_GRD\0-GRDs_Enviadas DER\19ºMEDIÇÃO-26-01-24 A 25-02-24\MR.DER-0534_24\" xr:uid="{00000000-0004-0000-0100-0000EC010000}"/>
    <hyperlink ref="M271" r:id="rId479" display="pw:\\SRVPW3.pls.planservi.com.br:PW_PROJETOS\Documents\C0849 - DER\40_Emissao\03_GRD\0-GRDs_Enviadas DER\19ºMEDIÇÃO-26-01-24 A 25-02-24\MR.DER-0534_24\" xr:uid="{00000000-0004-0000-0100-0000ED010000}"/>
    <hyperlink ref="M272" r:id="rId480" display="pw:\\SRVPW3.pls.planservi.com.br:PW_PROJETOS\Documents\C0849 - DER\40_Emissao\03_GRD\0-GRDs_Enviadas DER\19ºMEDIÇÃO-26-01-24 A 25-02-24\MR.DER-0534_24\" xr:uid="{00000000-0004-0000-0100-0000EE010000}"/>
    <hyperlink ref="M273" r:id="rId481" display="pw:\\SRVPW3.pls.planservi.com.br:PW_PROJETOS\Documents\C0849 - DER\40_Emissao\03_GRD\0-GRDs_Enviadas DER\19ºMEDIÇÃO-26-01-24 A 25-02-24\MR.DER-0534_24\" xr:uid="{00000000-0004-0000-0100-0000EF010000}"/>
    <hyperlink ref="M274" r:id="rId482" display="pw:\\SRVPW3.pls.planservi.com.br:PW_PROJETOS\Documents\C0849 - DER\40_Emissao\03_GRD\0-GRDs_Enviadas DER\19ºMEDIÇÃO-26-01-24 A 25-02-24\MR.DER-0534_24\" xr:uid="{00000000-0004-0000-0100-0000F0010000}"/>
    <hyperlink ref="M275" r:id="rId483" display="pw:\\SRVPW3.pls.planservi.com.br:PW_PROJETOS\Documents\C0849 - DER\40_Emissao\03_GRD\0-GRDs_Enviadas DER\19ºMEDIÇÃO-26-01-24 A 25-02-24\MR.DER-0534_24\" xr:uid="{00000000-0004-0000-0100-0000F1010000}"/>
    <hyperlink ref="M276" r:id="rId484" display="pw:\\SRVPW3.pls.planservi.com.br:PW_PROJETOS\Documents\C0849 - DER\40_Emissao\03_GRD\0-GRDs_Enviadas DER\19ºMEDIÇÃO-26-01-24 A 25-02-24\MR.DER-0534_24\" xr:uid="{00000000-0004-0000-0100-0000F2010000}"/>
    <hyperlink ref="M277" r:id="rId485" display="pw:\\SRVPW3.pls.planservi.com.br:PW_PROJETOS\Documents\C0849 - DER\40_Emissao\03_GRD\0-GRDs_Enviadas DER\19ºMEDIÇÃO-26-01-24 A 25-02-24\MR.DER-0534_24\" xr:uid="{00000000-0004-0000-0100-0000F3010000}"/>
    <hyperlink ref="M278" r:id="rId486" display="pw:\\SRVPW3.pls.planservi.com.br:PW_PROJETOS\Documents\C0849 - DER\40_Emissao\03_GRD\0-GRDs_Enviadas DER\19ºMEDIÇÃO-26-01-24 A 25-02-24\MR.DER-0534_24\" xr:uid="{00000000-0004-0000-0100-0000F4010000}"/>
    <hyperlink ref="M279" r:id="rId487" display="pw:\\SRVPW3.pls.planservi.com.br:PW_PROJETOS\Documents\C0849 - DER\40_Emissao\03_GRD\0-GRDs_Enviadas DER\19ºMEDIÇÃO-26-01-24 A 25-02-24\MR.DER-0534_24\" xr:uid="{00000000-0004-0000-0100-0000F5010000}"/>
    <hyperlink ref="M280" r:id="rId488" display="pw:\\SRVPW3.pls.planservi.com.br:PW_PROJETOS\Documents\C0849 - DER\40_Emissao\03_GRD\0-GRDs_Enviadas DER\19ºMEDIÇÃO-26-01-24 A 25-02-24\MR.DER-0534_24\" xr:uid="{00000000-0004-0000-0100-0000F6010000}"/>
    <hyperlink ref="M281" r:id="rId489" display="pw:\\SRVPW3.pls.planservi.com.br:PW_PROJETOS\Documents\C0849 - DER\40_Emissao\03_GRD\0-GRDs_Enviadas DER\19ºMEDIÇÃO-26-01-24 A 25-02-24\MR.DER-0534_24\" xr:uid="{00000000-0004-0000-0100-0000F7010000}"/>
    <hyperlink ref="M282" r:id="rId490" display="pw:\\SRVPW3.pls.planservi.com.br:PW_PROJETOS\Documents\C0849 - DER\40_Emissao\03_GRD\0-GRDs_Enviadas DER\19ºMEDIÇÃO-26-01-24 A 25-02-24\MR.DER-0534_24\" xr:uid="{00000000-0004-0000-0100-0000F8010000}"/>
    <hyperlink ref="M283" r:id="rId491" display="pw:\\SRVPW3.pls.planservi.com.br:PW_PROJETOS\Documents\C0849 - DER\40_Emissao\03_GRD\0-GRDs_Enviadas DER\19ºMEDIÇÃO-26-01-24 A 25-02-24\MR.DER-0534_24\" xr:uid="{00000000-0004-0000-0100-0000F9010000}"/>
    <hyperlink ref="M284" r:id="rId492" display="pw:\\SRVPW3.pls.planservi.com.br:PW_PROJETOS\Documents\C0849 - DER\40_Emissao\03_GRD\0-GRDs_Enviadas DER\19ºMEDIÇÃO-26-01-24 A 25-02-24\MR.DER-0534_24\" xr:uid="{00000000-0004-0000-0100-0000FA010000}"/>
    <hyperlink ref="M285" r:id="rId493" display="pw:\\SRVPW3.pls.planservi.com.br:PW_PROJETOS\Documents\C0849 - DER\40_Emissao\03_GRD\0-GRDs_Enviadas DER\19ºMEDIÇÃO-26-01-24 A 25-02-24\MR.DER-0534_24\" xr:uid="{00000000-0004-0000-0100-0000FB010000}"/>
    <hyperlink ref="M286" r:id="rId494" display="pw:\\SRVPW3.pls.planservi.com.br:PW_PROJETOS\Documents\C0849 - DER\40_Emissao\03_GRD\0-GRDs_Enviadas DER\19ºMEDIÇÃO-26-01-24 A 25-02-24\MR.DER-0534_24\" xr:uid="{00000000-0004-0000-0100-0000FC010000}"/>
    <hyperlink ref="M287" r:id="rId495" display="pw:\\SRVPW3.pls.planservi.com.br:PW_PROJETOS\Documents\C0849 - DER\40_Emissao\03_GRD\0-GRDs_Enviadas DER\19ºMEDIÇÃO-26-01-24 A 25-02-24\MR.DER-0534_24\" xr:uid="{00000000-0004-0000-0100-0000FD010000}"/>
    <hyperlink ref="M288" r:id="rId496" display="pw:\\SRVPW3.pls.planservi.com.br:PW_PROJETOS\Documents\C0849 - DER\40_Emissao\03_GRD\0-GRDs_Enviadas DER\19ºMEDIÇÃO-26-01-24 A 25-02-24\MR.DER-0534_24\" xr:uid="{00000000-0004-0000-0100-0000FE010000}"/>
    <hyperlink ref="M289" r:id="rId497" display="pw:\\SRVPW3.pls.planservi.com.br:PW_PROJETOS\Documents\C0849 - DER\40_Emissao\03_GRD\0-GRDs_Enviadas DER\19ºMEDIÇÃO-26-01-24 A 25-02-24\MR.DER-0534_24\" xr:uid="{00000000-0004-0000-0100-0000FF010000}"/>
    <hyperlink ref="M290" r:id="rId498" display="pw:\\SRVPW3.pls.planservi.com.br:PW_PROJETOS\Documents\C0849 - DER\40_Emissao\03_GRD\0-GRDs_Enviadas DER\19ºMEDIÇÃO-26-01-24 A 25-02-24\MR.DER-0534_24\" xr:uid="{00000000-0004-0000-0100-000000020000}"/>
    <hyperlink ref="M291" r:id="rId499" display="pw:\\SRVPW3.pls.planservi.com.br:PW_PROJETOS\Documents\C0849 - DER\40_Emissao\03_GRD\0-GRDs_Enviadas DER\19ºMEDIÇÃO-26-01-24 A 25-02-24\MR.DER-0534_24\" xr:uid="{00000000-0004-0000-0100-000001020000}"/>
    <hyperlink ref="M292" r:id="rId500" display="pw:\\SRVPW3.pls.planservi.com.br:PW_PROJETOS\Documents\C0849 - DER\40_Emissao\03_GRD\0-GRDs_Enviadas DER\19ºMEDIÇÃO-26-01-24 A 25-02-24\MR.DER-0534_24\" xr:uid="{00000000-0004-0000-0100-000002020000}"/>
    <hyperlink ref="M293" r:id="rId501" display="pw:\\SRVPW3.pls.planservi.com.br:PW_PROJETOS\Documents\C0849 - DER\40_Emissao\03_GRD\0-GRDs_Enviadas DER\19ºMEDIÇÃO-26-01-24 A 25-02-24\MR.DER-0534_24\" xr:uid="{00000000-0004-0000-0100-000003020000}"/>
    <hyperlink ref="M294" r:id="rId502" display="pw:\\SRVPW3.pls.planservi.com.br:PW_PROJETOS\Documents\C0849 - DER\40_Emissao\03_GRD\0-GRDs_Enviadas DER\19ºMEDIÇÃO-26-01-24 A 25-02-24\MR.DER-0534_24\" xr:uid="{00000000-0004-0000-0100-000004020000}"/>
    <hyperlink ref="M295" r:id="rId503" display="pw:\\SRVPW3.pls.planservi.com.br:PW_PROJETOS\Documents\C0849 - DER\40_Emissao\03_GRD\0-GRDs_Enviadas DER\19ºMEDIÇÃO-26-01-24 A 25-02-24\MR.DER-0534_24\" xr:uid="{00000000-0004-0000-0100-000005020000}"/>
    <hyperlink ref="M296" r:id="rId504" display="pw:\\SRVPW3.pls.planservi.com.br:PW_PROJETOS\Documents\C0849 - DER\40_Emissao\03_GRD\0-GRDs_Enviadas DER\19ºMEDIÇÃO-26-01-24 A 25-02-24\MR.DER-0534_24\" xr:uid="{00000000-0004-0000-0100-000006020000}"/>
    <hyperlink ref="M297" r:id="rId505" display="pw:\\SRVPW3.pls.planservi.com.br:PW_PROJETOS\Documents\C0849 - DER\40_Emissao\03_GRD\0-GRDs_Enviadas DER\19ºMEDIÇÃO-26-01-24 A 25-02-24\MR.DER-0534_24\" xr:uid="{00000000-0004-0000-0100-000007020000}"/>
    <hyperlink ref="M298" r:id="rId506" display="pw:\\SRVPW3.pls.planservi.com.br:PW_PROJETOS\Documents\C0849 - DER\40_Emissao\03_GRD\0-GRDs_Enviadas DER\19ºMEDIÇÃO-26-01-24 A 25-02-24\MR.DER-0534_24\" xr:uid="{00000000-0004-0000-0100-000008020000}"/>
    <hyperlink ref="M299" r:id="rId507" display="pw:\\SRVPW3.pls.planservi.com.br:PW_PROJETOS\Documents\C0849 - DER\40_Emissao\03_GRD\0-GRDs_Enviadas DER\19ºMEDIÇÃO-26-01-24 A 25-02-24\MR.DER-0534_24\" xr:uid="{00000000-0004-0000-0100-000009020000}"/>
    <hyperlink ref="M300" r:id="rId508" display="pw:\\SRVPW3.pls.planservi.com.br:PW_PROJETOS\Documents\C0849 - DER\40_Emissao\03_GRD\0-GRDs_Enviadas DER\19ºMEDIÇÃO-26-01-24 A 25-02-24\MR.DER-0534_24\" xr:uid="{00000000-0004-0000-0100-00000A020000}"/>
    <hyperlink ref="M301" r:id="rId509" display="pw:\\SRVPW3.pls.planservi.com.br:PW_PROJETOS\Documents\C0849 - DER\40_Emissao\03_GRD\0-GRDs_Enviadas DER\19ºMEDIÇÃO-26-01-24 A 25-02-24\MR.DER-0534_24\" xr:uid="{00000000-0004-0000-0100-00000B020000}"/>
    <hyperlink ref="M302" r:id="rId510" display="pw:\\SRVPW3.pls.planservi.com.br:PW_PROJETOS\Documents\C0849 - DER\40_Emissao\03_GRD\0-GRDs_Enviadas DER\19ºMEDIÇÃO-26-01-24 A 25-02-24\MR.DER-0534_24\" xr:uid="{00000000-0004-0000-0100-00000C020000}"/>
    <hyperlink ref="M303" r:id="rId511" display="pw:\\SRVPW3.pls.planservi.com.br:PW_PROJETOS\Documents\C0849 - DER\40_Emissao\03_GRD\0-GRDs_Enviadas DER\19ºMEDIÇÃO-26-01-24 A 25-02-24\MR.DER-0534_24\" xr:uid="{00000000-0004-0000-0100-00000D020000}"/>
    <hyperlink ref="M304" r:id="rId512" display="pw:\\SRVPW3.pls.planservi.com.br:PW_PROJETOS\Documents\C0849 - DER\40_Emissao\03_GRD\0-GRDs_Enviadas DER\19ºMEDIÇÃO-26-01-24 A 25-02-24\MR.DER-0534_24\" xr:uid="{00000000-0004-0000-0100-00000E020000}"/>
    <hyperlink ref="S258" r:id="rId513" display="pw:\\SRVPW3.pls.planservi.com.br:PW_PROJETOS\Documents\C0849 - DER\40_Emissao\03_GRD\0-GRDs_Enviadas DER\19ºMEDIÇÃO-26-01-24 A 25-02-24\MR.DER-0535_24\" xr:uid="{00000000-0004-0000-0100-00000F020000}"/>
    <hyperlink ref="Y258" r:id="rId514" display="pw:\\SRVPW3.pls.planservi.com.br:Projetos\Documents\C0849 - DER\40_Emissao\03_GRD\0-GRDs_Enviadas DER\20ºMEDIÇÃO-26-02-2024 A 25-03-24\MR.DER-0552_24\" xr:uid="{00000000-0004-0000-0100-000010020000}"/>
    <hyperlink ref="S90" r:id="rId515" display="pw:\\SRVPW3.pls.planservi.com.br:Projetos\Documents\C0849 - DER\40_Emissao\03_GRD\0-GRDs_Enviadas DER\20ºMEDIÇÃO-26-02-2024 A 25-03-24\MR.DER-0555_24\" xr:uid="{00000000-0004-0000-0100-000011020000}"/>
    <hyperlink ref="S324" r:id="rId516" display="pw:\\SRVPW3.pls.planservi.com.br:PW_PROJETOS\Documents\C0849 - DER\40_Emissao\03_GRD\0-GRDs_Enviadas DER\19ºMEDIÇÃO-26-01-24 A 25-02-24\MR.DER-0525_24\" xr:uid="{00000000-0004-0000-0100-000012020000}"/>
    <hyperlink ref="Y324" r:id="rId517" display="pw:\\SRVPW3.pls.planservi.com.br:PW_PROJETOS\Documents\C0849 - DER\40_Emissao\03_GRD\0-GRDs_Enviadas DER\20ºMEDIÇÃO-26-02-2024 A 25-03-24\MR.DER-0554_24\" xr:uid="{00000000-0004-0000-0100-000013020000}"/>
    <hyperlink ref="S84" r:id="rId518" display="pw:\\SRVPW3.pls.planservi.com.br:PW_PROJETOS\Documents\C0849 - DER\40_Emissao\03_GRD\0-GRDs_Enviadas DER\19ºMEDIÇÃO-26-01-24 A 25-02-24\MR.DER-0523_24\" xr:uid="{00000000-0004-0000-0100-000014020000}"/>
    <hyperlink ref="S85" r:id="rId519" display="pw:\\SRVPW3.pls.planservi.com.br:PW_PROJETOS\Documents\C0849 - DER\40_Emissao\03_GRD\0-GRDs_Enviadas DER\19ºMEDIÇÃO-26-01-24 A 25-02-24\MR.DER-0523_24\" xr:uid="{00000000-0004-0000-0100-000015020000}"/>
    <hyperlink ref="M235" r:id="rId520" display="pw:\\SRVPW3.pls.planservi.com.br:Projetos\Documents\C0849 - DER\40_Emissao\03_GRD\0-GRDs_Enviadas DER\20ºMEDIÇÃO-26-02-2024 A 25-03-24\MR.DER-0579_24\" xr:uid="{00000000-0004-0000-0100-000016020000}"/>
    <hyperlink ref="M211" r:id="rId521" display="pw:\\SRVPW3.pls.planservi.com.br:Projetos\Documents\C0849 - DER\40_Emissao\03_GRD\0-GRDs_Enviadas DER\20ºMEDIÇÃO-26-02-2024 A 25-03-24\MR.DER-0579_24\" xr:uid="{00000000-0004-0000-0100-000017020000}"/>
    <hyperlink ref="M213" r:id="rId522" display="pw:\\SRVPW3.pls.planservi.com.br:Projetos\Documents\C0849 - DER\40_Emissao\03_GRD\0-GRDs_Enviadas DER\20ºMEDIÇÃO-26-02-2024 A 25-03-24\MR.DER-0579_24\" xr:uid="{00000000-0004-0000-0100-000018020000}"/>
    <hyperlink ref="M214" r:id="rId523" display="pw:\\SRVPW3.pls.planservi.com.br:Projetos\Documents\C0849 - DER\40_Emissao\03_GRD\0-GRDs_Enviadas DER\20ºMEDIÇÃO-26-02-2024 A 25-03-24\MR.DER-0579_24\" xr:uid="{00000000-0004-0000-0100-000019020000}"/>
    <hyperlink ref="M215" r:id="rId524" display="pw:\\SRVPW3.pls.planservi.com.br:Projetos\Documents\C0849 - DER\40_Emissao\03_GRD\0-GRDs_Enviadas DER\20ºMEDIÇÃO-26-02-2024 A 25-03-24\MR.DER-0579_24\" xr:uid="{00000000-0004-0000-0100-00001A020000}"/>
    <hyperlink ref="M216" r:id="rId525" display="pw:\\SRVPW3.pls.planservi.com.br:Projetos\Documents\C0849 - DER\40_Emissao\03_GRD\0-GRDs_Enviadas DER\20ºMEDIÇÃO-26-02-2024 A 25-03-24\MR.DER-0579_24\" xr:uid="{00000000-0004-0000-0100-00001B020000}"/>
    <hyperlink ref="M217" r:id="rId526" display="pw:\\SRVPW3.pls.planservi.com.br:Projetos\Documents\C0849 - DER\40_Emissao\03_GRD\0-GRDs_Enviadas DER\20ºMEDIÇÃO-26-02-2024 A 25-03-24\MR.DER-0579_24\" xr:uid="{00000000-0004-0000-0100-00001C020000}"/>
    <hyperlink ref="M218" r:id="rId527" display="pw:\\SRVPW3.pls.planservi.com.br:Projetos\Documents\C0849 - DER\40_Emissao\03_GRD\0-GRDs_Enviadas DER\20ºMEDIÇÃO-26-02-2024 A 25-03-24\MR.DER-0579_24\" xr:uid="{00000000-0004-0000-0100-00001D020000}"/>
    <hyperlink ref="M219" r:id="rId528" display="pw:\\SRVPW3.pls.planservi.com.br:Projetos\Documents\C0849 - DER\40_Emissao\03_GRD\0-GRDs_Enviadas DER\20ºMEDIÇÃO-26-02-2024 A 25-03-24\MR.DER-0579_24\" xr:uid="{00000000-0004-0000-0100-00001E020000}"/>
    <hyperlink ref="M220" r:id="rId529" display="pw:\\SRVPW3.pls.planservi.com.br:Projetos\Documents\C0849 - DER\40_Emissao\03_GRD\0-GRDs_Enviadas DER\20ºMEDIÇÃO-26-02-2024 A 25-03-24\MR.DER-0579_24\" xr:uid="{00000000-0004-0000-0100-00001F020000}"/>
    <hyperlink ref="M221" r:id="rId530" display="pw:\\SRVPW3.pls.planservi.com.br:Projetos\Documents\C0849 - DER\40_Emissao\03_GRD\0-GRDs_Enviadas DER\20ºMEDIÇÃO-26-02-2024 A 25-03-24\MR.DER-0579_24\" xr:uid="{00000000-0004-0000-0100-000020020000}"/>
    <hyperlink ref="M222" r:id="rId531" display="pw:\\SRVPW3.pls.planservi.com.br:Projetos\Documents\C0849 - DER\40_Emissao\03_GRD\0-GRDs_Enviadas DER\20ºMEDIÇÃO-26-02-2024 A 25-03-24\MR.DER-0579_24\" xr:uid="{00000000-0004-0000-0100-000021020000}"/>
    <hyperlink ref="M223" r:id="rId532" display="pw:\\SRVPW3.pls.planservi.com.br:Projetos\Documents\C0849 - DER\40_Emissao\03_GRD\0-GRDs_Enviadas DER\20ºMEDIÇÃO-26-02-2024 A 25-03-24\MR.DER-0579_24\" xr:uid="{00000000-0004-0000-0100-000022020000}"/>
    <hyperlink ref="M224" r:id="rId533" display="pw:\\SRVPW3.pls.planservi.com.br:Projetos\Documents\C0849 - DER\40_Emissao\03_GRD\0-GRDs_Enviadas DER\20ºMEDIÇÃO-26-02-2024 A 25-03-24\MR.DER-0579_24\" xr:uid="{00000000-0004-0000-0100-000023020000}"/>
    <hyperlink ref="M225" r:id="rId534" display="pw:\\SRVPW3.pls.planservi.com.br:Projetos\Documents\C0849 - DER\40_Emissao\03_GRD\0-GRDs_Enviadas DER\20ºMEDIÇÃO-26-02-2024 A 25-03-24\MR.DER-0579_24\" xr:uid="{00000000-0004-0000-0100-000024020000}"/>
    <hyperlink ref="M226" r:id="rId535" display="pw:\\SRVPW3.pls.planservi.com.br:Projetos\Documents\C0849 - DER\40_Emissao\03_GRD\0-GRDs_Enviadas DER\20ºMEDIÇÃO-26-02-2024 A 25-03-24\MR.DER-0579_24\" xr:uid="{00000000-0004-0000-0100-000025020000}"/>
    <hyperlink ref="M227" r:id="rId536" display="pw:\\SRVPW3.pls.planservi.com.br:Projetos\Documents\C0849 - DER\40_Emissao\03_GRD\0-GRDs_Enviadas DER\20ºMEDIÇÃO-26-02-2024 A 25-03-24\MR.DER-0579_24\" xr:uid="{00000000-0004-0000-0100-000026020000}"/>
    <hyperlink ref="M228" r:id="rId537" display="pw:\\SRVPW3.pls.planservi.com.br:Projetos\Documents\C0849 - DER\40_Emissao\03_GRD\0-GRDs_Enviadas DER\20ºMEDIÇÃO-26-02-2024 A 25-03-24\MR.DER-0579_24\" xr:uid="{00000000-0004-0000-0100-000027020000}"/>
    <hyperlink ref="M229" r:id="rId538" display="pw:\\SRVPW3.pls.planservi.com.br:Projetos\Documents\C0849 - DER\40_Emissao\03_GRD\0-GRDs_Enviadas DER\20ºMEDIÇÃO-26-02-2024 A 25-03-24\MR.DER-0579_24\" xr:uid="{00000000-0004-0000-0100-000029020000}"/>
    <hyperlink ref="M230" r:id="rId539" display="pw:\\SRVPW3.pls.planservi.com.br:Projetos\Documents\C0849 - DER\40_Emissao\03_GRD\0-GRDs_Enviadas DER\20ºMEDIÇÃO-26-02-2024 A 25-03-24\MR.DER-0579_24\" xr:uid="{00000000-0004-0000-0100-00002A020000}"/>
    <hyperlink ref="M231" r:id="rId540" display="pw:\\SRVPW3.pls.planservi.com.br:Projetos\Documents\C0849 - DER\40_Emissao\03_GRD\0-GRDs_Enviadas DER\20ºMEDIÇÃO-26-02-2024 A 25-03-24\MR.DER-0579_24\" xr:uid="{00000000-0004-0000-0100-00002B020000}"/>
    <hyperlink ref="M232" r:id="rId541" display="pw:\\SRVPW3.pls.planservi.com.br:Projetos\Documents\C0849 - DER\40_Emissao\03_GRD\0-GRDs_Enviadas DER\20ºMEDIÇÃO-26-02-2024 A 25-03-24\MR.DER-0579_24\" xr:uid="{00000000-0004-0000-0100-00002C020000}"/>
    <hyperlink ref="M233" r:id="rId542" display="pw:\\SRVPW3.pls.planservi.com.br:Projetos\Documents\C0849 - DER\40_Emissao\03_GRD\0-GRDs_Enviadas DER\20ºMEDIÇÃO-26-02-2024 A 25-03-24\MR.DER-0579_24\" xr:uid="{00000000-0004-0000-0100-00002D020000}"/>
    <hyperlink ref="M234" r:id="rId543" display="pw:\\SRVPW3.pls.planservi.com.br:Projetos\Documents\C0849 - DER\40_Emissao\03_GRD\0-GRDs_Enviadas DER\20ºMEDIÇÃO-26-02-2024 A 25-03-24\MR.DER-0579_24\" xr:uid="{00000000-0004-0000-0100-00002E020000}"/>
    <hyperlink ref="AE305" r:id="rId544" display="pw:\\SRVPW3.pls.planservi.com.br:Projetos\Documents\C0849 - DER\40_Emissao\03_GRD\0-GRDs_Enviadas DER\21ºMEDIÇÃO-26-03-2024 A 25-04-24\MR.DER-0595_24\" xr:uid="{00000000-0004-0000-0100-00002F020000}"/>
    <hyperlink ref="AE306" r:id="rId545" display="pw:\\SRVPW3.pls.planservi.com.br:Projetos\Documents\C0849 - DER\40_Emissao\03_GRD\0-GRDs_Enviadas DER\21ºMEDIÇÃO-26-03-2024 A 25-04-24\MR.DER-0595_24\" xr:uid="{00000000-0004-0000-0100-000030020000}"/>
    <hyperlink ref="AE307" r:id="rId546" display="pw:\\SRVPW3.pls.planservi.com.br:Projetos\Documents\C0849 - DER\40_Emissao\03_GRD\0-GRDs_Enviadas DER\21ºMEDIÇÃO-26-03-2024 A 25-04-24\MR.DER-0595_24\" xr:uid="{00000000-0004-0000-0100-000031020000}"/>
    <hyperlink ref="AE308" r:id="rId547" display="pw:\\SRVPW3.pls.planservi.com.br:Projetos\Documents\C0849 - DER\40_Emissao\03_GRD\0-GRDs_Enviadas DER\21ºMEDIÇÃO-26-03-2024 A 25-04-24\MR.DER-0595_24\" xr:uid="{00000000-0004-0000-0100-000032020000}"/>
    <hyperlink ref="AE309" r:id="rId548" display="pw:\\SRVPW3.pls.planservi.com.br:Projetos\Documents\C0849 - DER\40_Emissao\03_GRD\0-GRDs_Enviadas DER\21ºMEDIÇÃO-26-03-2024 A 25-04-24\MR.DER-0595_24\" xr:uid="{00000000-0004-0000-0100-000033020000}"/>
    <hyperlink ref="AE310" r:id="rId549" display="pw:\\SRVPW3.pls.planservi.com.br:Projetos\Documents\C0849 - DER\40_Emissao\03_GRD\0-GRDs_Enviadas DER\21ºMEDIÇÃO-26-03-2024 A 25-04-24\MR.DER-0595_24\" xr:uid="{00000000-0004-0000-0100-000034020000}"/>
    <hyperlink ref="AE311" r:id="rId550" display="pw:\\SRVPW3.pls.planservi.com.br:Projetos\Documents\C0849 - DER\40_Emissao\03_GRD\0-GRDs_Enviadas DER\21ºMEDIÇÃO-26-03-2024 A 25-04-24\MR.DER-0595_24\" xr:uid="{00000000-0004-0000-0100-000035020000}"/>
    <hyperlink ref="AE312" r:id="rId551" display="pw:\\SRVPW3.pls.planservi.com.br:Projetos\Documents\C0849 - DER\40_Emissao\03_GRD\0-GRDs_Enviadas DER\21ºMEDIÇÃO-26-03-2024 A 25-04-24\MR.DER-0595_24\" xr:uid="{00000000-0004-0000-0100-000036020000}"/>
    <hyperlink ref="AE313" r:id="rId552" display="pw:\\SRVPW3.pls.planservi.com.br:Projetos\Documents\C0849 - DER\40_Emissao\03_GRD\0-GRDs_Enviadas DER\21ºMEDIÇÃO-26-03-2024 A 25-04-24\MR.DER-0595_24\" xr:uid="{00000000-0004-0000-0100-000037020000}"/>
    <hyperlink ref="AE314" r:id="rId553" display="pw:\\SRVPW3.pls.planservi.com.br:Projetos\Documents\C0849 - DER\40_Emissao\03_GRD\0-GRDs_Enviadas DER\21ºMEDIÇÃO-26-03-2024 A 25-04-24\MR.DER-0595_24\" xr:uid="{00000000-0004-0000-0100-000038020000}"/>
    <hyperlink ref="AE315" r:id="rId554" display="pw:\\SRVPW3.pls.planservi.com.br:Projetos\Documents\C0849 - DER\40_Emissao\03_GRD\0-GRDs_Enviadas DER\21ºMEDIÇÃO-26-03-2024 A 25-04-24\MR.DER-0595_24\" xr:uid="{00000000-0004-0000-0100-000039020000}"/>
    <hyperlink ref="AE316" r:id="rId555" display="pw:\\SRVPW3.pls.planservi.com.br:Projetos\Documents\C0849 - DER\40_Emissao\03_GRD\0-GRDs_Enviadas DER\21ºMEDIÇÃO-26-03-2024 A 25-04-24\MR.DER-0595_24\" xr:uid="{00000000-0004-0000-0100-00003A020000}"/>
    <hyperlink ref="AE317" r:id="rId556" display="pw:\\SRVPW3.pls.planservi.com.br:Projetos\Documents\C0849 - DER\40_Emissao\03_GRD\0-GRDs_Enviadas DER\21ºMEDIÇÃO-26-03-2024 A 25-04-24\MR.DER-0595_24\" xr:uid="{00000000-0004-0000-0100-00003B020000}"/>
    <hyperlink ref="AE318" r:id="rId557" display="pw:\\SRVPW3.pls.planservi.com.br:Projetos\Documents\C0849 - DER\40_Emissao\03_GRD\0-GRDs_Enviadas DER\21ºMEDIÇÃO-26-03-2024 A 25-04-24\MR.DER-0595_24\" xr:uid="{00000000-0004-0000-0100-00003C020000}"/>
    <hyperlink ref="AE319" r:id="rId558" display="pw:\\SRVPW3.pls.planservi.com.br:Projetos\Documents\C0849 - DER\40_Emissao\03_GRD\0-GRDs_Enviadas DER\21ºMEDIÇÃO-26-03-2024 A 25-04-24\MR.DER-0595_24\" xr:uid="{00000000-0004-0000-0100-00003D020000}"/>
    <hyperlink ref="AE320" r:id="rId559" display="pw:\\SRVPW3.pls.planservi.com.br:Projetos\Documents\C0849 - DER\40_Emissao\03_GRD\0-GRDs_Enviadas DER\21ºMEDIÇÃO-26-03-2024 A 25-04-24\MR.DER-0595_24\" xr:uid="{00000000-0004-0000-0100-00003E020000}"/>
    <hyperlink ref="AE321" r:id="rId560" display="pw:\\SRVPW3.pls.planservi.com.br:Projetos\Documents\C0849 - DER\40_Emissao\03_GRD\0-GRDs_Enviadas DER\21ºMEDIÇÃO-26-03-2024 A 25-04-24\MR.DER-0595_24\" xr:uid="{00000000-0004-0000-0100-00003F020000}"/>
    <hyperlink ref="AE322" r:id="rId561" display="pw:\\SRVPW3.pls.planservi.com.br:Projetos\Documents\C0849 - DER\40_Emissao\03_GRD\0-GRDs_Enviadas DER\21ºMEDIÇÃO-26-03-2024 A 25-04-24\MR.DER-0595_24\" xr:uid="{00000000-0004-0000-0100-000040020000}"/>
    <hyperlink ref="AE323" r:id="rId562" display="pw:\\SRVPW3.pls.planservi.com.br:Projetos\Documents\C0849 - DER\40_Emissao\03_GRD\0-GRDs_Enviadas DER\21ºMEDIÇÃO-26-03-2024 A 25-04-24\MR.DER-0595_24\" xr:uid="{00000000-0004-0000-0100-000041020000}"/>
    <hyperlink ref="AE324" r:id="rId563" display="pw:\\SRVPW3.pls.planservi.com.br:Projetos\Documents\C0849 - DER\40_Emissao\03_GRD\0-GRDs_Enviadas DER\21ºMEDIÇÃO-26-03-2024 A 25-04-24\MR.DER-0595_24\" xr:uid="{00000000-0004-0000-0100-000042020000}"/>
    <hyperlink ref="AE258" r:id="rId564" display="pw:\\SRVPW3.pls.planservi.com.br:Projetos\Documents\C0849 - DER\40_Emissao\03_GRD\0-GRDs_Enviadas DER\21ºMEDIÇÃO-26-03-2024 A 25-04-24\MR.DER-0593_24\" xr:uid="{00000000-0004-0000-0100-000043020000}"/>
    <hyperlink ref="S116" r:id="rId565" display="pw:\\SRVPW3.pls.planservi.com.br:Projetos\Documents\C0849 - DER\40_Emissao\03_GRD\0-GRDs_Enviadas DER\21ºMEDIÇÃO-26-03-2024 A 25-04-24\MR.DER-0603_24\" xr:uid="{00000000-0004-0000-0100-000044020000}"/>
    <hyperlink ref="S146" r:id="rId566" display="pw:\\SRVPW3.pls.planservi.com.br:Projetos\Documents\C0849 - DER\40_Emissao\03_GRD\0-GRDs_Enviadas DER\21ºMEDIÇÃO-26-03-2024 A 25-04-24\MR.DER-0603_24\" xr:uid="{00000000-0004-0000-0100-000045020000}"/>
    <hyperlink ref="AK27" r:id="rId567" display="pw:\\SRVPW3.pls.planservi.com.br:Projetos\Documents\C0849 - DER\40_Emissao\03_GRD\0-GRDs_Enviadas DER\21ºMEDIÇÃO-26-03-2024 A 25-04-24\MR.DER-0605_24\" xr:uid="{00000000-0004-0000-0100-000046020000}"/>
    <hyperlink ref="AK32" r:id="rId568" display="pw:\\SRVPW3.pls.planservi.com.br:Projetos\Documents\C0849 - DER\40_Emissao\03_GRD\0-GRDs_Enviadas DER\21ºMEDIÇÃO-26-03-2024 A 25-04-24\MR.DER-0605_24\" xr:uid="{00000000-0004-0000-0100-000047020000}"/>
    <hyperlink ref="S117" r:id="rId569" display="pw:\\SRVPW3.pls.planservi.com.br:Projetos\Documents\C0849 - DER\40_Emissao\03_GRD\0-GRDs_Enviadas DER\21ºMEDIÇÃO-26-03-2024 A 25-04-24\MR.DER-0608_24\" xr:uid="{00000000-0004-0000-0100-000048020000}"/>
    <hyperlink ref="S118" r:id="rId570" display="pw:\\SRVPW3.pls.planservi.com.br:Projetos\Documents\C0849 - DER\40_Emissao\03_GRD\0-GRDs_Enviadas DER\21ºMEDIÇÃO-26-03-2024 A 25-04-24\MR.DER-0608_24\" xr:uid="{00000000-0004-0000-0100-000049020000}"/>
    <hyperlink ref="S119" r:id="rId571" display="pw:\\SRVPW3.pls.planservi.com.br:Projetos\Documents\C0849 - DER\40_Emissao\03_GRD\0-GRDs_Enviadas DER\21ºMEDIÇÃO-26-03-2024 A 25-04-24\MR.DER-0608_24\" xr:uid="{00000000-0004-0000-0100-00004A020000}"/>
    <hyperlink ref="S120" r:id="rId572" display="pw:\\SRVPW3.pls.planservi.com.br:Projetos\Documents\C0849 - DER\40_Emissao\03_GRD\0-GRDs_Enviadas DER\21ºMEDIÇÃO-26-03-2024 A 25-04-24\MR.DER-0608_24\" xr:uid="{00000000-0004-0000-0100-00004B020000}"/>
    <hyperlink ref="S121" r:id="rId573" display="pw:\\SRVPW3.pls.planservi.com.br:Projetos\Documents\C0849 - DER\40_Emissao\03_GRD\0-GRDs_Enviadas DER\21ºMEDIÇÃO-26-03-2024 A 25-04-24\MR.DER-0608_24\" xr:uid="{00000000-0004-0000-0100-00004C020000}"/>
    <hyperlink ref="S122" r:id="rId574" display="pw:\\SRVPW3.pls.planservi.com.br:Projetos\Documents\C0849 - DER\40_Emissao\03_GRD\0-GRDs_Enviadas DER\21ºMEDIÇÃO-26-03-2024 A 25-04-24\MR.DER-0608_24\" xr:uid="{00000000-0004-0000-0100-00004D020000}"/>
    <hyperlink ref="S123" r:id="rId575" display="pw:\\SRVPW3.pls.planservi.com.br:Projetos\Documents\C0849 - DER\40_Emissao\03_GRD\0-GRDs_Enviadas DER\21ºMEDIÇÃO-26-03-2024 A 25-04-24\MR.DER-0608_24\" xr:uid="{00000000-0004-0000-0100-00004E020000}"/>
    <hyperlink ref="S124" r:id="rId576" display="pw:\\SRVPW3.pls.planservi.com.br:Projetos\Documents\C0849 - DER\40_Emissao\03_GRD\0-GRDs_Enviadas DER\21ºMEDIÇÃO-26-03-2024 A 25-04-24\MR.DER-0608_24\" xr:uid="{00000000-0004-0000-0100-00004F020000}"/>
    <hyperlink ref="S125" r:id="rId577" display="pw:\\SRVPW3.pls.planservi.com.br:Projetos\Documents\C0849 - DER\40_Emissao\03_GRD\0-GRDs_Enviadas DER\21ºMEDIÇÃO-26-03-2024 A 25-04-24\MR.DER-0608_24\" xr:uid="{00000000-0004-0000-0100-000050020000}"/>
    <hyperlink ref="S126" r:id="rId578" display="pw:\\SRVPW3.pls.planservi.com.br:Projetos\Documents\C0849 - DER\40_Emissao\03_GRD\0-GRDs_Enviadas DER\21ºMEDIÇÃO-26-03-2024 A 25-04-24\MR.DER-0608_24\" xr:uid="{00000000-0004-0000-0100-000051020000}"/>
    <hyperlink ref="S127" r:id="rId579" display="pw:\\SRVPW3.pls.planservi.com.br:Projetos\Documents\C0849 - DER\40_Emissao\03_GRD\0-GRDs_Enviadas DER\21ºMEDIÇÃO-26-03-2024 A 25-04-24\MR.DER-0608_24\" xr:uid="{00000000-0004-0000-0100-000052020000}"/>
    <hyperlink ref="S128" r:id="rId580" display="pw:\\SRVPW3.pls.planservi.com.br:Projetos\Documents\C0849 - DER\40_Emissao\03_GRD\0-GRDs_Enviadas DER\21ºMEDIÇÃO-26-03-2024 A 25-04-24\MR.DER-0608_24\" xr:uid="{00000000-0004-0000-0100-000053020000}"/>
    <hyperlink ref="S129" r:id="rId581" display="pw:\\SRVPW3.pls.planservi.com.br:Projetos\Documents\C0849 - DER\40_Emissao\03_GRD\0-GRDs_Enviadas DER\21ºMEDIÇÃO-26-03-2024 A 25-04-24\MR.DER-0608_24\" xr:uid="{00000000-0004-0000-0100-000054020000}"/>
    <hyperlink ref="S130" r:id="rId582" display="pw:\\SRVPW3.pls.planservi.com.br:Projetos\Documents\C0849 - DER\40_Emissao\03_GRD\0-GRDs_Enviadas DER\21ºMEDIÇÃO-26-03-2024 A 25-04-24\MR.DER-0608_24\" xr:uid="{00000000-0004-0000-0100-000055020000}"/>
    <hyperlink ref="S132" r:id="rId583" display="pw:\\SRVPW3.pls.planservi.com.br:Projetos\Documents\C0849 - DER\40_Emissao\03_GRD\0-GRDs_Enviadas DER\21ºMEDIÇÃO-26-03-2024 A 25-04-24\MR.DER-0608_24\" xr:uid="{00000000-0004-0000-0100-000056020000}"/>
    <hyperlink ref="S133" r:id="rId584" display="pw:\\SRVPW3.pls.planservi.com.br:Projetos\Documents\C0849 - DER\40_Emissao\03_GRD\0-GRDs_Enviadas DER\21ºMEDIÇÃO-26-03-2024 A 25-04-24\MR.DER-0608_24\" xr:uid="{00000000-0004-0000-0100-000057020000}"/>
    <hyperlink ref="S134" r:id="rId585" display="pw:\\SRVPW3.pls.planservi.com.br:Projetos\Documents\C0849 - DER\40_Emissao\03_GRD\0-GRDs_Enviadas DER\21ºMEDIÇÃO-26-03-2024 A 25-04-24\MR.DER-0608_24\" xr:uid="{00000000-0004-0000-0100-000058020000}"/>
    <hyperlink ref="S135" r:id="rId586" display="pw:\\SRVPW3.pls.planservi.com.br:Projetos\Documents\C0849 - DER\40_Emissao\03_GRD\0-GRDs_Enviadas DER\21ºMEDIÇÃO-26-03-2024 A 25-04-24\MR.DER-0608_24\" xr:uid="{00000000-0004-0000-0100-000059020000}"/>
    <hyperlink ref="S137" r:id="rId587" display="pw:\\SRVPW3.pls.planservi.com.br:Projetos\Documents\C0849 - DER\40_Emissao\03_GRD\0-GRDs_Enviadas DER\21ºMEDIÇÃO-26-03-2024 A 25-04-24\MR.DER-0608_24\" xr:uid="{00000000-0004-0000-0100-00005A020000}"/>
    <hyperlink ref="S147" r:id="rId588" display="pw:\\SRVPW3.pls.planservi.com.br:Projetos\Documents\C0849 - DER\40_Emissao\03_GRD\0-GRDs_Enviadas DER\21ºMEDIÇÃO-26-03-2024 A 25-04-24\MR.DER-0608_24\" xr:uid="{00000000-0004-0000-0100-00005B020000}"/>
    <hyperlink ref="Y6" r:id="rId589" display="pw:\\SRVPW3.pls.planservi.com.br:Projetos\Documents\C0849 - DER\40_Emissao\03_GRD\0-GRDs_Enviadas DER\21ºMEDIÇÃO-26-03-2024 A 25-04-24\MR.DER-0608_24\" xr:uid="{00000000-0004-0000-0100-00005C020000}"/>
    <hyperlink ref="M144" r:id="rId590" display="pw:\\SRVPW3.pls.planservi.com.br:Projetos\Documents\C0849 - DER\40_Emissao\03_GRD\0-GRDs_Enviadas DER\21ºMEDIÇÃO-26-03-2024 A 25-04-24\MR.DER-0608_24\" xr:uid="{00000000-0004-0000-0100-00005D020000}"/>
    <hyperlink ref="M145" r:id="rId591" display="pw:\\SRVPW3.pls.planservi.com.br:Projetos\Documents\C0849 - DER\40_Emissao\03_GRD\0-GRDs_Enviadas DER\21ºMEDIÇÃO-26-03-2024 A 25-04-24\MR.DER-0608_24\" xr:uid="{00000000-0004-0000-0100-00005E020000}"/>
    <hyperlink ref="S303" r:id="rId592" display="pw:\\SRVPW3.pls.planservi.com.br:Projetos\Documents\C0849 - DER\40_Emissao\03_GRD\0-GRDs_Enviadas DER\21ºMEDIÇÃO-26-03-2024 A 25-04-24\MR.DER-0618_24\" xr:uid="{00000000-0004-0000-0100-00005F020000}"/>
    <hyperlink ref="AK258" r:id="rId593" display="pw:\\SRVPW3.pls.planservi.com.br:Projetos\Documents\C0849 - DER\40_Emissao\03_GRD\0-GRDs_Enviadas DER\22ºMEDIÇÃO-26-04-2024 A 25-05-24\MR.DER-0653_24\" xr:uid="{00000000-0004-0000-0100-000060020000}"/>
    <hyperlink ref="M41" r:id="rId594" display="pw:\\SRVPW3.pls.planservi.com.br:Projetos\Documents\C0849 - DER\40_Emissao\03_GRD\0-GRDs_Enviadas DER\22ºMEDIÇÃO-26-04-2024 A 25-05-24\MR.DER-0654_24\" xr:uid="{00000000-0004-0000-0100-000061020000}"/>
    <hyperlink ref="Y237" r:id="rId595" display="pw:\\SRVPW3.pls.planservi.com.br:Projetos\Documents\C0849 - DER\40_Emissao\03_GRD\0-GRDs_Enviadas DER\22ºMEDIÇÃO-26-04-2024 A 25-05-24\MR.DER-0660_24\" xr:uid="{00000000-0004-0000-0100-000062020000}"/>
    <hyperlink ref="Y238" r:id="rId596" display="pw:\\SRVPW3.pls.planservi.com.br:Projetos\Documents\C0849 - DER\40_Emissao\03_GRD\0-GRDs_Enviadas DER\22ºMEDIÇÃO-26-04-2024 A 25-05-24\MR.DER-0660_24\" xr:uid="{00000000-0004-0000-0100-000063020000}"/>
    <hyperlink ref="Y239" r:id="rId597" display="pw:\\SRVPW3.pls.planservi.com.br:Projetos\Documents\C0849 - DER\40_Emissao\03_GRD\0-GRDs_Enviadas DER\22ºMEDIÇÃO-26-04-2024 A 25-05-24\MR.DER-0660_24\" xr:uid="{00000000-0004-0000-0100-000064020000}"/>
    <hyperlink ref="Y240" r:id="rId598" display="pw:\\SRVPW3.pls.planservi.com.br:Projetos\Documents\C0849 - DER\40_Emissao\03_GRD\0-GRDs_Enviadas DER\22ºMEDIÇÃO-26-04-2024 A 25-05-24\MR.DER-0660_24\" xr:uid="{00000000-0004-0000-0100-000065020000}"/>
    <hyperlink ref="Y241" r:id="rId599" display="pw:\\SRVPW3.pls.planservi.com.br:Projetos\Documents\C0849 - DER\40_Emissao\03_GRD\0-GRDs_Enviadas DER\22ºMEDIÇÃO-26-04-2024 A 25-05-24\MR.DER-0660_24\" xr:uid="{00000000-0004-0000-0100-000066020000}"/>
    <hyperlink ref="Y242" r:id="rId600" display="pw:\\SRVPW3.pls.planservi.com.br:Projetos\Documents\C0849 - DER\40_Emissao\03_GRD\0-GRDs_Enviadas DER\22ºMEDIÇÃO-26-04-2024 A 25-05-24\MR.DER-0660_24\" xr:uid="{00000000-0004-0000-0100-000067020000}"/>
    <hyperlink ref="Y243" r:id="rId601" display="pw:\\SRVPW3.pls.planservi.com.br:Projetos\Documents\C0849 - DER\40_Emissao\03_GRD\0-GRDs_Enviadas DER\22ºMEDIÇÃO-26-04-2024 A 25-05-24\MR.DER-0660_24\" xr:uid="{00000000-0004-0000-0100-000068020000}"/>
    <hyperlink ref="Y244" r:id="rId602" display="pw:\\SRVPW3.pls.planservi.com.br:Projetos\Documents\C0849 - DER\40_Emissao\03_GRD\0-GRDs_Enviadas DER\22ºMEDIÇÃO-26-04-2024 A 25-05-24\MR.DER-0660_24\" xr:uid="{00000000-0004-0000-0100-000069020000}"/>
    <hyperlink ref="Y245" r:id="rId603" display="pw:\\SRVPW3.pls.planservi.com.br:Projetos\Documents\C0849 - DER\40_Emissao\03_GRD\0-GRDs_Enviadas DER\22ºMEDIÇÃO-26-04-2024 A 25-05-24\MR.DER-0660_24\" xr:uid="{00000000-0004-0000-0100-00006A020000}"/>
    <hyperlink ref="Y246" r:id="rId604" display="pw:\\SRVPW3.pls.planservi.com.br:Projetos\Documents\C0849 - DER\40_Emissao\03_GRD\0-GRDs_Enviadas DER\22ºMEDIÇÃO-26-04-2024 A 25-05-24\MR.DER-0660_24\" xr:uid="{00000000-0004-0000-0100-00006B020000}"/>
    <hyperlink ref="Y247" r:id="rId605" display="pw:\\SRVPW3.pls.planservi.com.br:Projetos\Documents\C0849 - DER\40_Emissao\03_GRD\0-GRDs_Enviadas DER\22ºMEDIÇÃO-26-04-2024 A 25-05-24\MR.DER-0660_24\" xr:uid="{00000000-0004-0000-0100-00006C020000}"/>
    <hyperlink ref="Y248" r:id="rId606" display="pw:\\SRVPW3.pls.planservi.com.br:Projetos\Documents\C0849 - DER\40_Emissao\03_GRD\0-GRDs_Enviadas DER\22ºMEDIÇÃO-26-04-2024 A 25-05-24\MR.DER-0660_24\" xr:uid="{00000000-0004-0000-0100-00006D020000}"/>
    <hyperlink ref="Y249" r:id="rId607" display="pw:\\SRVPW3.pls.planservi.com.br:Projetos\Documents\C0849 - DER\40_Emissao\03_GRD\0-GRDs_Enviadas DER\22ºMEDIÇÃO-26-04-2024 A 25-05-24\MR.DER-0660_24\" xr:uid="{00000000-0004-0000-0100-00006E020000}"/>
    <hyperlink ref="Y250" r:id="rId608" display="pw:\\SRVPW3.pls.planservi.com.br:Projetos\Documents\C0849 - DER\40_Emissao\03_GRD\0-GRDs_Enviadas DER\22ºMEDIÇÃO-26-04-2024 A 25-05-24\MR.DER-0660_24\" xr:uid="{00000000-0004-0000-0100-00006F020000}"/>
    <hyperlink ref="Y251" r:id="rId609" display="pw:\\SRVPW3.pls.planservi.com.br:Projetos\Documents\C0849 - DER\40_Emissao\03_GRD\0-GRDs_Enviadas DER\22ºMEDIÇÃO-26-04-2024 A 25-05-24\MR.DER-0660_24\" xr:uid="{00000000-0004-0000-0100-000070020000}"/>
    <hyperlink ref="AQ27" r:id="rId610" display="pw:\\SRVPW3.pls.planservi.com.br:Projetos\Documents\C0849 - DER\40_Emissao\03_GRD\0-GRDs_Enviadas DER\22ºMEDIÇÃO-26-04-2024 A 25-05-24\MR.DER-0660_24\" xr:uid="{00000000-0004-0000-0100-000071020000}"/>
    <hyperlink ref="AQ32" r:id="rId611" display="pw:\\SRVPW3.pls.planservi.com.br:Projetos\Documents\C0849 - DER\40_Emissao\03_GRD\0-GRDs_Enviadas DER\22ºMEDIÇÃO-26-04-2024 A 25-05-24\MR.DER-0660_24\" xr:uid="{00000000-0004-0000-0100-000072020000}"/>
    <hyperlink ref="AK33" r:id="rId612" display="pw:\\SRVPW3.pls.planservi.com.br:Projetos\Documents\C0849 - DER\40_Emissao\03_GRD\0-GRDs_Enviadas DER\22ºMEDIÇÃO-26-04-2024 A 25-05-24\MR.DER-0660_24\DE-SP0000097-013.023-000-G12-010_B1.dwg" xr:uid="{00000000-0004-0000-0100-000073020000}"/>
    <hyperlink ref="S265" r:id="rId613" display="pw:\\SRVPW3.pls.planservi.com.br:Projetos\Documents\C0849 - DER\40_Emissao\03_GRD\0-GRDs_Enviadas DER\22ºMEDIÇÃO-26-04-2024 A 25-05-24\MR.DER-0669_24\" xr:uid="{00000000-0004-0000-0100-000075020000}"/>
    <hyperlink ref="S266" r:id="rId614" display="pw:\\SRVPW3.pls.planservi.com.br:Projetos\Documents\C0849 - DER\40_Emissao\03_GRD\0-GRDs_Enviadas DER\22ºMEDIÇÃO-26-04-2024 A 25-05-24\MR.DER-0669_24\" xr:uid="{00000000-0004-0000-0100-000076020000}"/>
    <hyperlink ref="S267" r:id="rId615" display="pw:\\SRVPW3.pls.planservi.com.br:Projetos\Documents\C0849 - DER\40_Emissao\03_GRD\0-GRDs_Enviadas DER\22ºMEDIÇÃO-26-04-2024 A 25-05-24\MR.DER-0669_24\" xr:uid="{00000000-0004-0000-0100-000077020000}"/>
    <hyperlink ref="S268" r:id="rId616" display="pw:\\SRVPW3.pls.planservi.com.br:Projetos\Documents\C0849 - DER\40_Emissao\03_GRD\0-GRDs_Enviadas DER\22ºMEDIÇÃO-26-04-2024 A 25-05-24\MR.DER-0669_24\" xr:uid="{00000000-0004-0000-0100-000078020000}"/>
    <hyperlink ref="S269" r:id="rId617" display="pw:\\SRVPW3.pls.planservi.com.br:Projetos\Documents\C0849 - DER\40_Emissao\03_GRD\0-GRDs_Enviadas DER\22ºMEDIÇÃO-26-04-2024 A 25-05-24\MR.DER-0669_24\" xr:uid="{00000000-0004-0000-0100-000079020000}"/>
    <hyperlink ref="S270" r:id="rId618" display="pw:\\SRVPW3.pls.planservi.com.br:Projetos\Documents\C0849 - DER\40_Emissao\03_GRD\0-GRDs_Enviadas DER\22ºMEDIÇÃO-26-04-2024 A 25-05-24\MR.DER-0669_24\" xr:uid="{00000000-0004-0000-0100-00007A020000}"/>
    <hyperlink ref="S271" r:id="rId619" display="pw:\\SRVPW3.pls.planservi.com.br:Projetos\Documents\C0849 - DER\40_Emissao\03_GRD\0-GRDs_Enviadas DER\22ºMEDIÇÃO-26-04-2024 A 25-05-24\MR.DER-0669_24\" xr:uid="{00000000-0004-0000-0100-00007B020000}"/>
    <hyperlink ref="S272" r:id="rId620" display="pw:\\SRVPW3.pls.planservi.com.br:Projetos\Documents\C0849 - DER\40_Emissao\03_GRD\0-GRDs_Enviadas DER\22ºMEDIÇÃO-26-04-2024 A 25-05-24\MR.DER-0669_24\" xr:uid="{00000000-0004-0000-0100-00007C020000}"/>
    <hyperlink ref="S273" r:id="rId621" display="pw:\\SRVPW3.pls.planservi.com.br:Projetos\Documents\C0849 - DER\40_Emissao\03_GRD\0-GRDs_Enviadas DER\22ºMEDIÇÃO-26-04-2024 A 25-05-24\MR.DER-0669_24\" xr:uid="{00000000-0004-0000-0100-00007D020000}"/>
    <hyperlink ref="S274" r:id="rId622" display="pw:\\SRVPW3.pls.planservi.com.br:Projetos\Documents\C0849 - DER\40_Emissao\03_GRD\0-GRDs_Enviadas DER\22ºMEDIÇÃO-26-04-2024 A 25-05-24\MR.DER-0669_24\" xr:uid="{00000000-0004-0000-0100-00007E020000}"/>
    <hyperlink ref="S275" r:id="rId623" display="pw:\\SRVPW3.pls.planservi.com.br:Projetos\Documents\C0849 - DER\40_Emissao\03_GRD\0-GRDs_Enviadas DER\22ºMEDIÇÃO-26-04-2024 A 25-05-24\MR.DER-0669_24\" xr:uid="{00000000-0004-0000-0100-00007F020000}"/>
    <hyperlink ref="S276" r:id="rId624" display="pw:\\SRVPW3.pls.planservi.com.br:Projetos\Documents\C0849 - DER\40_Emissao\03_GRD\0-GRDs_Enviadas DER\22ºMEDIÇÃO-26-04-2024 A 25-05-24\MR.DER-0669_24\" xr:uid="{00000000-0004-0000-0100-000080020000}"/>
    <hyperlink ref="S277" r:id="rId625" display="pw:\\SRVPW3.pls.planservi.com.br:Projetos\Documents\C0849 - DER\40_Emissao\03_GRD\0-GRDs_Enviadas DER\22ºMEDIÇÃO-26-04-2024 A 25-05-24\MR.DER-0669_24\" xr:uid="{00000000-0004-0000-0100-000081020000}"/>
    <hyperlink ref="S278" r:id="rId626" display="pw:\\SRVPW3.pls.planservi.com.br:Projetos\Documents\C0849 - DER\40_Emissao\03_GRD\0-GRDs_Enviadas DER\22ºMEDIÇÃO-26-04-2024 A 25-05-24\MR.DER-0669_24\" xr:uid="{00000000-0004-0000-0100-000082020000}"/>
    <hyperlink ref="S279" r:id="rId627" display="pw:\\SRVPW3.pls.planservi.com.br:Projetos\Documents\C0849 - DER\40_Emissao\03_GRD\0-GRDs_Enviadas DER\22ºMEDIÇÃO-26-04-2024 A 25-05-24\MR.DER-0669_24\" xr:uid="{00000000-0004-0000-0100-000083020000}"/>
    <hyperlink ref="S280" r:id="rId628" display="pw:\\SRVPW3.pls.planservi.com.br:Projetos\Documents\C0849 - DER\40_Emissao\03_GRD\0-GRDs_Enviadas DER\22ºMEDIÇÃO-26-04-2024 A 25-05-24\MR.DER-0669_24\" xr:uid="{00000000-0004-0000-0100-000084020000}"/>
    <hyperlink ref="S281" r:id="rId629" display="pw:\\SRVPW3.pls.planservi.com.br:Projetos\Documents\C0849 - DER\40_Emissao\03_GRD\0-GRDs_Enviadas DER\22ºMEDIÇÃO-26-04-2024 A 25-05-24\MR.DER-0669_24\" xr:uid="{00000000-0004-0000-0100-000085020000}"/>
    <hyperlink ref="S282" r:id="rId630" display="pw:\\SRVPW3.pls.planservi.com.br:Projetos\Documents\C0849 - DER\40_Emissao\03_GRD\0-GRDs_Enviadas DER\22ºMEDIÇÃO-26-04-2024 A 25-05-24\MR.DER-0669_24\" xr:uid="{00000000-0004-0000-0100-000086020000}"/>
    <hyperlink ref="S283" r:id="rId631" display="pw:\\SRVPW3.pls.planservi.com.br:Projetos\Documents\C0849 - DER\40_Emissao\03_GRD\0-GRDs_Enviadas DER\22ºMEDIÇÃO-26-04-2024 A 25-05-24\MR.DER-0669_24\" xr:uid="{00000000-0004-0000-0100-000087020000}"/>
    <hyperlink ref="S284" r:id="rId632" display="pw:\\SRVPW3.pls.planservi.com.br:Projetos\Documents\C0849 - DER\40_Emissao\03_GRD\0-GRDs_Enviadas DER\22ºMEDIÇÃO-26-04-2024 A 25-05-24\MR.DER-0677_24\" xr:uid="{CF1E667B-633B-4C51-B7E6-CC70DC0C3BF6}"/>
    <hyperlink ref="S285" r:id="rId633" display="pw:\\SRVPW3.pls.planservi.com.br:Projetos\Documents\C0849 - DER\40_Emissao\03_GRD\0-GRDs_Enviadas DER\22ºMEDIÇÃO-26-04-2024 A 25-05-24\MR.DER-0677_24\" xr:uid="{963209C3-F541-4405-861F-85E0AC26A2F8}"/>
    <hyperlink ref="S286" r:id="rId634" display="pw:\\SRVPW3.pls.planservi.com.br:Projetos\Documents\C0849 - DER\40_Emissao\03_GRD\0-GRDs_Enviadas DER\22ºMEDIÇÃO-26-04-2024 A 25-05-24\MR.DER-0677_24\" xr:uid="{CE7929E6-765F-4C36-A714-813543E930AB}"/>
    <hyperlink ref="S287" r:id="rId635" display="pw:\\SRVPW3.pls.planservi.com.br:Projetos\Documents\C0849 - DER\40_Emissao\03_GRD\0-GRDs_Enviadas DER\22ºMEDIÇÃO-26-04-2024 A 25-05-24\MR.DER-0677_24\" xr:uid="{D719E269-8BD1-48C4-B32B-EFA3B5B80939}"/>
    <hyperlink ref="S288" r:id="rId636" display="pw:\\SRVPW3.pls.planservi.com.br:Projetos\Documents\C0849 - DER\40_Emissao\03_GRD\0-GRDs_Enviadas DER\22ºMEDIÇÃO-26-04-2024 A 25-05-24\MR.DER-0677_24\" xr:uid="{43F338F5-C40E-4C2D-8579-D2099773991A}"/>
    <hyperlink ref="S289" r:id="rId637" display="pw:\\SRVPW3.pls.planservi.com.br:Projetos\Documents\C0849 - DER\40_Emissao\03_GRD\0-GRDs_Enviadas DER\22ºMEDIÇÃO-26-04-2024 A 25-05-24\MR.DER-0677_24\" xr:uid="{367B2A5F-90E0-4B44-8814-EE7DD7AF7BDF}"/>
    <hyperlink ref="S290" r:id="rId638" display="pw:\\SRVPW3.pls.planservi.com.br:Projetos\Documents\C0849 - DER\40_Emissao\03_GRD\0-GRDs_Enviadas DER\22ºMEDIÇÃO-26-04-2024 A 25-05-24\MR.DER-0677_24\" xr:uid="{2F01365C-0C0E-48B5-9CF5-FFEE47B36A78}"/>
    <hyperlink ref="S291" r:id="rId639" display="pw:\\SRVPW3.pls.planservi.com.br:Projetos\Documents\C0849 - DER\40_Emissao\03_GRD\0-GRDs_Enviadas DER\22ºMEDIÇÃO-26-04-2024 A 25-05-24\MR.DER-0677_24\" xr:uid="{E4EDBD6E-FA06-4322-B825-C02704F76FBE}"/>
    <hyperlink ref="S292" r:id="rId640" display="pw:\\SRVPW3.pls.planservi.com.br:Projetos\Documents\C0849 - DER\40_Emissao\03_GRD\0-GRDs_Enviadas DER\22ºMEDIÇÃO-26-04-2024 A 25-05-24\MR.DER-0677_24\" xr:uid="{B9D2A820-E5DB-4609-8C7A-081AE9979323}"/>
    <hyperlink ref="S293" r:id="rId641" display="pw:\\SRVPW3.pls.planservi.com.br:Projetos\Documents\C0849 - DER\40_Emissao\03_GRD\0-GRDs_Enviadas DER\22ºMEDIÇÃO-26-04-2024 A 25-05-24\MR.DER-0677_24\" xr:uid="{6785FF73-D1F2-4A1A-B3EA-332994EE34B2}"/>
    <hyperlink ref="S294" r:id="rId642" display="pw:\\SRVPW3.pls.planservi.com.br:Projetos\Documents\C0849 - DER\40_Emissao\03_GRD\0-GRDs_Enviadas DER\22ºMEDIÇÃO-26-04-2024 A 25-05-24\MR.DER-0677_24\" xr:uid="{3E4BCF0C-1647-43D2-8B8B-F4C3727AC48A}"/>
    <hyperlink ref="S295" r:id="rId643" display="pw:\\SRVPW3.pls.planservi.com.br:Projetos\Documents\C0849 - DER\40_Emissao\03_GRD\0-GRDs_Enviadas DER\22ºMEDIÇÃO-26-04-2024 A 25-05-24\MR.DER-0677_24\" xr:uid="{85C794E6-FABB-49CF-99CD-9E1549C509AE}"/>
    <hyperlink ref="S296" r:id="rId644" display="pw:\\SRVPW3.pls.planservi.com.br:Projetos\Documents\C0849 - DER\40_Emissao\03_GRD\0-GRDs_Enviadas DER\22ºMEDIÇÃO-26-04-2024 A 25-05-24\MR.DER-0677_24\" xr:uid="{FDCC258D-E947-47CB-9EE1-B741ACDD8BE6}"/>
    <hyperlink ref="S297" r:id="rId645" display="pw:\\SRVPW3.pls.planservi.com.br:Projetos\Documents\C0849 - DER\40_Emissao\03_GRD\0-GRDs_Enviadas DER\22ºMEDIÇÃO-26-04-2024 A 25-05-24\MR.DER-0677_24\" xr:uid="{D38EEED6-82B0-4F2B-93F0-DDC994AC4811}"/>
    <hyperlink ref="S298" r:id="rId646" display="pw:\\SRVPW3.pls.planservi.com.br:Projetos\Documents\C0849 - DER\40_Emissao\03_GRD\0-GRDs_Enviadas DER\22ºMEDIÇÃO-26-04-2024 A 25-05-24\MR.DER-0677_24\" xr:uid="{D39D3D5D-8EF5-41BB-B553-FC494B88F3A3}"/>
    <hyperlink ref="S299" r:id="rId647" display="pw:\\SRVPW3.pls.planservi.com.br:Projetos\Documents\C0849 - DER\40_Emissao\03_GRD\0-GRDs_Enviadas DER\22ºMEDIÇÃO-26-04-2024 A 25-05-24\MR.DER-0677_24\" xr:uid="{7FA4F2CE-61B8-45EC-AAE4-746C01506543}"/>
    <hyperlink ref="S300" r:id="rId648" display="pw:\\SRVPW3.pls.planservi.com.br:Projetos\Documents\C0849 - DER\40_Emissao\03_GRD\0-GRDs_Enviadas DER\22ºMEDIÇÃO-26-04-2024 A 25-05-24\MR.DER-0677_24\" xr:uid="{25EB2785-EE84-46F7-A47D-B80469BF426E}"/>
    <hyperlink ref="S301" r:id="rId649" display="pw:\\SRVPW3.pls.planservi.com.br:Projetos\Documents\C0849 - DER\40_Emissao\03_GRD\0-GRDs_Enviadas DER\22ºMEDIÇÃO-26-04-2024 A 25-05-24\MR.DER-0677_24\" xr:uid="{348A2176-2590-43A8-B41A-40345E3B4F1C}"/>
    <hyperlink ref="S302" r:id="rId650" display="pw:\\SRVPW3.pls.planservi.com.br:Projetos\Documents\C0849 - DER\40_Emissao\03_GRD\0-GRDs_Enviadas DER\22ºMEDIÇÃO-26-04-2024 A 25-05-24\MR.DER-0677_24\" xr:uid="{6329713C-CA60-4AEC-8AB2-F8C7A61DA41B}"/>
    <hyperlink ref="S304" r:id="rId651" display="pw:\\SRVPW3.pls.planservi.com.br:Projetos\Documents\C0849 - DER\40_Emissao\03_GRD\0-GRDs_Enviadas DER\22ºMEDIÇÃO-26-04-2024 A 25-05-24\MR.DER-0677_24\" xr:uid="{6B83612A-0081-411F-8C4A-5F32BBA4E816}"/>
    <hyperlink ref="AQ33" r:id="rId652" display="pw:\\SRVPW3.pls.planservi.com.br:Projetos\Documents\C0849 - DER\40_Emissao\03_GRD\0-GRDs_Enviadas DER\22ºMEDIÇÃO-26-04-2024 A 25-05-24\MR.DER-0676_24\" xr:uid="{49E2931C-94A5-4483-AD32-684360168B14}"/>
    <hyperlink ref="AE237" r:id="rId653" display="pw:\\SRVPW3.pls.planservi.com.br:Projetos\Documents\C0849 - DER\40_Emissao\03_GRD\0-GRDs_Enviadas DER\22ºMEDIÇÃO-26-04-2024 A 25-05-24\MR.DER-0674_24\" xr:uid="{4EE89EE9-277A-4434-B1D8-FA5B0F6469DB}"/>
    <hyperlink ref="AE238" r:id="rId654" display="pw:\\SRVPW3.pls.planservi.com.br:Projetos\Documents\C0849 - DER\40_Emissao\03_GRD\0-GRDs_Enviadas DER\22ºMEDIÇÃO-26-04-2024 A 25-05-24\MR.DER-0674_24\" xr:uid="{877165E8-0669-4770-A94D-593E18E02F3C}"/>
    <hyperlink ref="AE239" r:id="rId655" display="pw:\\SRVPW3.pls.planservi.com.br:Projetos\Documents\C0849 - DER\40_Emissao\03_GRD\0-GRDs_Enviadas DER\22ºMEDIÇÃO-26-04-2024 A 25-05-24\MR.DER-0674_24\" xr:uid="{C0E08366-D9FC-4181-BEDB-86C4AF66D4DE}"/>
    <hyperlink ref="AE240" r:id="rId656" display="pw:\\SRVPW3.pls.planservi.com.br:Projetos\Documents\C0849 - DER\40_Emissao\03_GRD\0-GRDs_Enviadas DER\22ºMEDIÇÃO-26-04-2024 A 25-05-24\MR.DER-0674_24\" xr:uid="{E1D17B2B-136E-4D10-B810-B660C4FBE566}"/>
    <hyperlink ref="AE241" r:id="rId657" display="pw:\\SRVPW3.pls.planservi.com.br:Projetos\Documents\C0849 - DER\40_Emissao\03_GRD\0-GRDs_Enviadas DER\22ºMEDIÇÃO-26-04-2024 A 25-05-24\MR.DER-0674_24\" xr:uid="{D534E5F4-8617-42D3-B752-7F9E6CF7C84D}"/>
    <hyperlink ref="AE242" r:id="rId658" display="pw:\\SRVPW3.pls.planservi.com.br:Projetos\Documents\C0849 - DER\40_Emissao\03_GRD\0-GRDs_Enviadas DER\22ºMEDIÇÃO-26-04-2024 A 25-05-24\MR.DER-0674_24\" xr:uid="{7D8DF134-C487-44C0-ABA6-65F8C04267DB}"/>
    <hyperlink ref="AE243" r:id="rId659" display="pw:\\SRVPW3.pls.planservi.com.br:Projetos\Documents\C0849 - DER\40_Emissao\03_GRD\0-GRDs_Enviadas DER\22ºMEDIÇÃO-26-04-2024 A 25-05-24\MR.DER-0674_24\" xr:uid="{BCA61CCB-31F0-4196-B83A-A33F7D2005A4}"/>
    <hyperlink ref="AE244" r:id="rId660" display="pw:\\SRVPW3.pls.planservi.com.br:Projetos\Documents\C0849 - DER\40_Emissao\03_GRD\0-GRDs_Enviadas DER\22ºMEDIÇÃO-26-04-2024 A 25-05-24\MR.DER-0674_24\" xr:uid="{3D29BD8F-498D-4C80-8CC4-390BE4D5C975}"/>
    <hyperlink ref="AE245" r:id="rId661" display="pw:\\SRVPW3.pls.planservi.com.br:Projetos\Documents\C0849 - DER\40_Emissao\03_GRD\0-GRDs_Enviadas DER\22ºMEDIÇÃO-26-04-2024 A 25-05-24\MR.DER-0674_24\" xr:uid="{0C803897-9FD3-4F5A-8929-8C23651C4138}"/>
    <hyperlink ref="AE246" r:id="rId662" display="pw:\\SRVPW3.pls.planservi.com.br:Projetos\Documents\C0849 - DER\40_Emissao\03_GRD\0-GRDs_Enviadas DER\22ºMEDIÇÃO-26-04-2024 A 25-05-24\MR.DER-0674_24\" xr:uid="{61BC1109-EF21-4182-A08B-43FEDEA1CCB2}"/>
    <hyperlink ref="AE247" r:id="rId663" display="pw:\\SRVPW3.pls.planservi.com.br:Projetos\Documents\C0849 - DER\40_Emissao\03_GRD\0-GRDs_Enviadas DER\22ºMEDIÇÃO-26-04-2024 A 25-05-24\MR.DER-0674_24\" xr:uid="{CC551662-F4B2-412B-99AA-9935C9E80F26}"/>
    <hyperlink ref="AE248" r:id="rId664" display="pw:\\SRVPW3.pls.planservi.com.br:Projetos\Documents\C0849 - DER\40_Emissao\03_GRD\0-GRDs_Enviadas DER\22ºMEDIÇÃO-26-04-2024 A 25-05-24\MR.DER-0674_24\" xr:uid="{0EFE65CF-9C52-4CE6-ABBB-A40AFFFEB2BC}"/>
    <hyperlink ref="AE249" r:id="rId665" display="pw:\\SRVPW3.pls.planservi.com.br:Projetos\Documents\C0849 - DER\40_Emissao\03_GRD\0-GRDs_Enviadas DER\22ºMEDIÇÃO-26-04-2024 A 25-05-24\MR.DER-0674_24\" xr:uid="{A36D90D3-DF4A-4F49-8E42-E9199D0003B8}"/>
    <hyperlink ref="AE250" r:id="rId666" display="pw:\\SRVPW3.pls.planservi.com.br:Projetos\Documents\C0849 - DER\40_Emissao\03_GRD\0-GRDs_Enviadas DER\22ºMEDIÇÃO-26-04-2024 A 25-05-24\MR.DER-0674_24\" xr:uid="{48255FD6-8E4A-4CB4-8E08-4B511867AE43}"/>
    <hyperlink ref="AE251" r:id="rId667" display="pw:\\SRVPW3.pls.planservi.com.br:Projetos\Documents\C0849 - DER\40_Emissao\03_GRD\0-GRDs_Enviadas DER\22ºMEDIÇÃO-26-04-2024 A 25-05-24\MR.DER-0674_24\" xr:uid="{84B92A32-8ACD-4C47-AEDA-C3505FA19E1A}"/>
    <hyperlink ref="S252" r:id="rId668" display="pw:\\SRVPW3.pls.planservi.com.br:Projetos\Documents\C0849 - DER\40_Emissao\03_GRD\0-GRDs_Enviadas DER\22ºMEDIÇÃO-26-04-2024 A 25-05-24\MR.DER-0686_24\" xr:uid="{30020AD7-F544-4A6D-B636-DC81645FFE35}"/>
    <hyperlink ref="S253" r:id="rId669" display="pw:\\SRVPW3.pls.planservi.com.br:Projetos\Documents\C0849 - DER\40_Emissao\03_GRD\0-GRDs_Enviadas DER\22ºMEDIÇÃO-26-04-2024 A 25-05-24\MR.DER-0686_24\" xr:uid="{E1678C93-F05C-4D84-9686-D1D3CF74E2CE}"/>
    <hyperlink ref="M254" r:id="rId670" display="pw:\\SRVPW3.pls.planservi.com.br:Projetos\Documents\C0849 - DER\40_Emissao\03_GRD\0-GRDs_Enviadas DER\22ºMEDIÇÃO-26-04-2024 A 25-05-24\MR.DER-0686_24\" xr:uid="{A69F279E-DAED-401E-8E90-F6663C85E7B2}"/>
    <hyperlink ref="S259" r:id="rId671" display="pw:\\SRVPW3.pls.planservi.com.br:Projetos\Documents\C0849 - DER\40_Emissao\03_GRD\0-GRDs_Enviadas DER\22ºMEDIÇÃO-26-04-2024 A 25-05-24\MR.DER-0686_24\" xr:uid="{7BBCE56B-B738-49BE-8572-779256D87733}"/>
    <hyperlink ref="AK242" r:id="rId672" display="pw:\\SRVPW3.pls.planservi.com.br:Projetos\Documents\C0849 - DER\40_Emissao\03_GRD\0-GRDs_Enviadas DER\23ºMEDIÇÃO-26-05-2024 A 25-06-24\MR.DER-0700_24\" xr:uid="{7D7DC044-691C-46FC-8C5C-39C20B337326}"/>
    <hyperlink ref="AE57" r:id="rId673" display="pw:\\SRVPW3.pls.planservi.com.br:Projetos\Documents\C0849 - DER\40_Emissao\03_GRD\0-GRDs_Enviadas DER\23ºMEDIÇÃO-26-05-2024 A 25-06-24\MR.DER-0708_24\" xr:uid="{3F92DBF9-AB23-4FB6-9E61-1C7B5FAD89AF}"/>
    <hyperlink ref="S58" r:id="rId674" display="pw:\\SRVPW3.pls.planservi.com.br:Projetos\Documents\C0849 - DER\40_Emissao\03_GRD\0-GRDs_Enviadas DER\23ºMEDIÇÃO-26-05-2024 A 25-06-24\MR.DER-0708_24\" xr:uid="{D67183B1-7C45-438B-8FEC-AC1D4DD6566C}"/>
    <hyperlink ref="Y59" r:id="rId675" display="pw:\\SRVPW3.pls.planservi.com.br:Projetos\Documents\C0849 - DER\40_Emissao\03_GRD\0-GRDs_Enviadas DER\23ºMEDIÇÃO-26-05-2024 A 25-06-24\MR.DER-0705_24\" xr:uid="{93910C45-ACD3-4BE7-A8F5-F446DC143EBA}"/>
    <hyperlink ref="Y61" r:id="rId676" display="pw:\\SRVPW3.pls.planservi.com.br:Projetos\Documents\C0849 - DER\40_Emissao\03_GRD\0-GRDs_Enviadas DER\23ºMEDIÇÃO-26-05-2024 A 25-06-24\MR.DER-0705_24\" xr:uid="{77CD943E-649E-4F3C-8CD1-9E5C285BA403}"/>
    <hyperlink ref="AE60" r:id="rId677" display="pw:\\SRVPW3.pls.planservi.com.br:Projetos\Documents\C0849 - DER\40_Emissao\03_GRD\0-GRDs_Enviadas DER\23ºMEDIÇÃO-26-05-2024 A 25-06-24\MR.DER-0705_24\" xr:uid="{B1CFB886-907D-491B-BBBF-BE180FB95CD9}"/>
    <hyperlink ref="AE62" r:id="rId678" display="pw:\\SRVPW3.pls.planservi.com.br:Projetos\Documents\C0849 - DER\40_Emissao\03_GRD\0-GRDs_Enviadas DER\23ºMEDIÇÃO-26-05-2024 A 25-06-24\MR.DER-0705_24\" xr:uid="{34D5AC60-8AB7-4D03-A1E3-42EDC037A2CF}"/>
    <hyperlink ref="AE63" r:id="rId679" display="pw:\\SRVPW3.pls.planservi.com.br:Projetos\Documents\C0849 - DER\40_Emissao\03_GRD\0-GRDs_Enviadas DER\23ºMEDIÇÃO-26-05-2024 A 25-06-24\MR.DER-0705_24\" xr:uid="{60DD1CF3-A0EB-444F-91E8-6E8E03E6B1AF}"/>
    <hyperlink ref="AE64" r:id="rId680" display="pw:\\SRVPW3.pls.planservi.com.br:Projetos\Documents\C0849 - DER\40_Emissao\03_GRD\0-GRDs_Enviadas DER\23ºMEDIÇÃO-26-05-2024 A 25-06-24\MR.DER-0705_24\" xr:uid="{E416B0AC-1016-4615-8A56-B80F2CE6B47A}"/>
    <hyperlink ref="AE65" r:id="rId681" display="pw:\\SRVPW3.pls.planservi.com.br:Projetos\Documents\C0849 - DER\40_Emissao\03_GRD\0-GRDs_Enviadas DER\23ºMEDIÇÃO-26-05-2024 A 25-06-24\MR.DER-0705_24\" xr:uid="{0BFFBC85-622B-4F26-AFA0-A85B6A469013}"/>
    <hyperlink ref="AE66" r:id="rId682" display="pw:\\SRVPW3.pls.planservi.com.br:Projetos\Documents\C0849 - DER\40_Emissao\03_GRD\0-GRDs_Enviadas DER\23ºMEDIÇÃO-26-05-2024 A 25-06-24\MR.DER-0705_24\" xr:uid="{90A2303D-CED8-4696-B22E-208A7D1EEA1C}"/>
    <hyperlink ref="AE67" r:id="rId683" display="pw:\\SRVPW3.pls.planservi.com.br:Projetos\Documents\C0849 - DER\40_Emissao\03_GRD\0-GRDs_Enviadas DER\23ºMEDIÇÃO-26-05-2024 A 25-06-24\MR.DER-0705_24\" xr:uid="{C1C39B37-2F17-4726-B4AC-68E24A8DF1BC}"/>
    <hyperlink ref="AE68" r:id="rId684" display="pw:\\SRVPW3.pls.planservi.com.br:Projetos\Documents\C0849 - DER\40_Emissao\03_GRD\0-GRDs_Enviadas DER\23ºMEDIÇÃO-26-05-2024 A 25-06-24\MR.DER-0705_24\" xr:uid="{880186CD-D872-493B-AC99-0A6E8D4718A4}"/>
    <hyperlink ref="Y69" r:id="rId685" display="pw:\\SRVPW3.pls.planservi.com.br:Projetos\Documents\C0849 - DER\40_Emissao\03_GRD\0-GRDs_Enviadas DER\23ºMEDIÇÃO-26-05-2024 A 25-06-24\MR.DER-0705_24\" xr:uid="{7C45056D-B439-45D7-8ACE-6D03492A2A01}"/>
    <hyperlink ref="Y70" r:id="rId686" display="pw:\\SRVPW3.pls.planservi.com.br:Projetos\Documents\C0849 - DER\40_Emissao\03_GRD\0-GRDs_Enviadas DER\23ºMEDIÇÃO-26-05-2024 A 25-06-24\MR.DER-0705_24\" xr:uid="{4F17F9E0-BD79-47A2-A12C-74CD4A78C346}"/>
    <hyperlink ref="Y71" r:id="rId687" display="pw:\\SRVPW3.pls.planservi.com.br:Projetos\Documents\C0849 - DER\40_Emissao\03_GRD\0-GRDs_Enviadas DER\23ºMEDIÇÃO-26-05-2024 A 25-06-24\MR.DER-0705_24\" xr:uid="{A168065C-0F58-45B6-A864-90E22FD6C53F}"/>
    <hyperlink ref="AE74" r:id="rId688" display="pw:\\SRVPW3.pls.planservi.com.br:Projetos\Documents\C0849 - DER\40_Emissao\03_GRD\0-GRDs_Enviadas DER\23ºMEDIÇÃO-26-05-2024 A 25-06-24\MR.DER-0705_24\" xr:uid="{A7F0FA21-D993-4A33-B74E-CA0984440A35}"/>
    <hyperlink ref="AE75" r:id="rId689" display="pw:\\SRVPW3.pls.planservi.com.br:Projetos\Documents\C0849 - DER\40_Emissao\03_GRD\0-GRDs_Enviadas DER\23ºMEDIÇÃO-26-05-2024 A 25-06-24\MR.DER-0705_24\" xr:uid="{C2C0D0FA-EEBF-49EF-A4FC-0A1200D2CD9C}"/>
    <hyperlink ref="AE76" r:id="rId690" display="pw:\\SRVPW3.pls.planservi.com.br:Projetos\Documents\C0849 - DER\40_Emissao\03_GRD\0-GRDs_Enviadas DER\23ºMEDIÇÃO-26-05-2024 A 25-06-24\MR.DER-0705_24\" xr:uid="{E58CF577-B508-4C0B-8ACB-D87111FC3194}"/>
    <hyperlink ref="AE77" r:id="rId691" display="pw:\\SRVPW3.pls.planservi.com.br:Projetos\Documents\C0849 - DER\40_Emissao\03_GRD\0-GRDs_Enviadas DER\23ºMEDIÇÃO-26-05-2024 A 25-06-24\MR.DER-0705_24\" xr:uid="{1D9163CA-DA98-4670-8280-8080AFBF6E39}"/>
    <hyperlink ref="AE78" r:id="rId692" display="pw:\\SRVPW3.pls.planservi.com.br:Projetos\Documents\C0849 - DER\40_Emissao\03_GRD\0-GRDs_Enviadas DER\23ºMEDIÇÃO-26-05-2024 A 25-06-24\MR.DER-0705_24\" xr:uid="{A3712CF3-3B6A-4AD3-8DF1-3731611257F0}"/>
    <hyperlink ref="AE79" r:id="rId693" display="pw:\\SRVPW3.pls.planservi.com.br:Projetos\Documents\C0849 - DER\40_Emissao\03_GRD\0-GRDs_Enviadas DER\23ºMEDIÇÃO-26-05-2024 A 25-06-24\MR.DER-0705_24\" xr:uid="{0E1D869B-8402-43B5-8077-191779FF7C5E}"/>
    <hyperlink ref="AE80" r:id="rId694" display="pw:\\SRVPW3.pls.planservi.com.br:Projetos\Documents\C0849 - DER\40_Emissao\03_GRD\0-GRDs_Enviadas DER\23ºMEDIÇÃO-26-05-2024 A 25-06-24\MR.DER-0705_24\" xr:uid="{0D77D8A2-7DA8-4236-A5EB-203862C155A5}"/>
    <hyperlink ref="AE81" r:id="rId695" display="pw:\\SRVPW3.pls.planservi.com.br:Projetos\Documents\C0849 - DER\40_Emissao\03_GRD\0-GRDs_Enviadas DER\23ºMEDIÇÃO-26-05-2024 A 25-06-24\MR.DER-0705_24\" xr:uid="{5059812E-2DC7-41D8-80B8-54D0D2E1BD7C}"/>
    <hyperlink ref="AE82" r:id="rId696" display="pw:\\SRVPW3.pls.planservi.com.br:Projetos\Documents\C0849 - DER\40_Emissao\03_GRD\0-GRDs_Enviadas DER\23ºMEDIÇÃO-26-05-2024 A 25-06-24\MR.DER-0705_24\" xr:uid="{CBC325D2-EC1C-4FB0-92B2-1B275A3A3A08}"/>
    <hyperlink ref="AE83" r:id="rId697" display="pw:\\SRVPW3.pls.planservi.com.br:Projetos\Documents\C0849 - DER\40_Emissao\03_GRD\0-GRDs_Enviadas DER\23ºMEDIÇÃO-26-05-2024 A 25-06-24\MR.DER-0705_24\" xr:uid="{2D6E6E54-A18F-476E-94CB-A771B0EEABFC}"/>
    <hyperlink ref="Y84" r:id="rId698" display="pw:\\SRVPW3.pls.planservi.com.br:Projetos\Documents\C0849 - DER\40_Emissao\03_GRD\0-GRDs_Enviadas DER\23ºMEDIÇÃO-26-05-2024 A 25-06-24\MR.DER-0705_24\" xr:uid="{2F1EA283-8A91-4DA4-A7C5-C4B56A6371E1}"/>
    <hyperlink ref="Y85" r:id="rId699" display="pw:\\SRVPW3.pls.planservi.com.br:Projetos\Documents\C0849 - DER\40_Emissao\03_GRD\0-GRDs_Enviadas DER\23ºMEDIÇÃO-26-05-2024 A 25-06-24\MR.DER-0705_24\" xr:uid="{CC1E1E96-4FC3-49B8-994C-2E51186B625E}"/>
    <hyperlink ref="AE86" r:id="rId700" display="pw:\\SRVPW3.pls.planservi.com.br:Projetos\Documents\C0849 - DER\40_Emissao\03_GRD\0-GRDs_Enviadas DER\23ºMEDIÇÃO-26-05-2024 A 25-06-24\MR.DER-0705_24\" xr:uid="{A0B93348-3776-43AB-9244-BBB4BEE15B8A}"/>
    <hyperlink ref="AE87" r:id="rId701" display="pw:\\SRVPW3.pls.planservi.com.br:Projetos\Documents\C0849 - DER\40_Emissao\03_GRD\0-GRDs_Enviadas DER\23ºMEDIÇÃO-26-05-2024 A 25-06-24\MR.DER-0705_24\" xr:uid="{B3095A44-D5E9-4802-A634-CE3FB5986E83}"/>
    <hyperlink ref="AE88" r:id="rId702" display="pw:\\SRVPW3.pls.planservi.com.br:Projetos\Documents\C0849 - DER\40_Emissao\03_GRD\0-GRDs_Enviadas DER\23ºMEDIÇÃO-26-05-2024 A 25-06-24\MR.DER-0705_24\" xr:uid="{E7663201-E966-47EF-9C72-3F992648BB6D}"/>
    <hyperlink ref="AE89" r:id="rId703" display="pw:\\SRVPW3.pls.planservi.com.br:Projetos\Documents\C0849 - DER\40_Emissao\03_GRD\0-GRDs_Enviadas DER\23ºMEDIÇÃO-26-05-2024 A 25-06-24\MR.DER-0705_24\" xr:uid="{5B40D268-E7AA-47E6-A442-833E0B47BB57}"/>
    <hyperlink ref="Y90" r:id="rId704" display="pw:\\SRVPW3.pls.planservi.com.br:Projetos\Documents\C0849 - DER\40_Emissao\03_GRD\0-GRDs_Enviadas DER\23ºMEDIÇÃO-26-05-2024 A 25-06-24\MR.DER-0705_24\" xr:uid="{AE582C20-6D33-4101-8068-C917A243B31F}"/>
    <hyperlink ref="Y116" r:id="rId705" display="pw:\\SRVPW3.pls.planservi.com.br:Projetos\Documents\C0849 - DER\40_Emissao\03_GRD\0-GRDs_Enviadas DER\25ºMEDIÇÃO-26-07-2024 A 25-08-24\MR.DER-0735_24\" xr:uid="{086A61F4-C51B-4505-A1ED-EF5543DA8FF4}"/>
    <hyperlink ref="Y146" r:id="rId706" display="pw:\\SRVPW3.pls.planservi.com.br:Projetos\Documents\C0849 - DER\40_Emissao\03_GRD\0-GRDs_Enviadas DER\25ºMEDIÇÃO-26-07-2024 A 25-08-24\MR.DER-0735_24\" xr:uid="{DBA090D4-5136-4F9D-BF98-1D5F4F79E000}"/>
    <hyperlink ref="M37" r:id="rId707" display="pw:\\SRVPW3.pls.planservi.com.br:Projetos\Documents\C0849 - DER\40_Emissao\03_GRD\0-GRDs_Enviadas DER\26ºMEDIÇÃO-26-08-2024 A 25-09-24\MR.DER-0743_24\" xr:uid="{840DD683-9386-4036-A27A-9D2CB4C61561}"/>
    <hyperlink ref="S37" r:id="rId708" display="pw:\\SRVPW3.pls.planservi.com.br:Projetos\Documents\C0849 - DER\40_Emissao\03_GRD\0-GRDs_Enviadas DER\26ºMEDIÇÃO-26-08-2024 A 25-09-24\MR.DER-0747_24\" xr:uid="{EABD9D67-9C2B-4313-BFA3-BDDBCFB9A941}"/>
    <hyperlink ref="AE146" r:id="rId709" display="pw:\\SRVPW3.pls.planservi.com.br:Projetos\Documents\C0849 - DER\40_Emissao\03_GRD\0-GRDs_Enviadas DER\26ºMEDIÇÃO-26-08-2024 A 25-09-24\MR.DER-0752_24\" xr:uid="{1D825935-CF6D-41B1-A941-5587D974EC5A}"/>
    <hyperlink ref="AK146" r:id="rId710" display="pw:\\SRVPW3.pls.planservi.com.br:Projetos\Documents\C0849 - DER\40_Emissao\03_GRD\0-GRDs_Enviadas DER\27ºMEDIÇÃO-26-09-2024 A 25-10-24\MR.DER-0800_24-SP 097\" xr:uid="{B5E83272-8030-40B6-816E-4B17EF4D289C}"/>
    <hyperlink ref="AK57" r:id="rId711" display="pw:\\SRVPW3.pls.planservi.com.br:Projetos\Documents\C0849 - DER\40_Emissao\03_GRD\0-GRDs_Enviadas DER\27ºMEDIÇÃO-26-09-2024 A 25-10-24\MR.DER-0810_24-SP 097-D\" xr:uid="{D292406A-1E9D-4CA6-B425-7D5D410F5301}"/>
    <hyperlink ref="Y58" r:id="rId712" display="pw:\\SRVPW3.pls.planservi.com.br:Projetos\Documents\C0849 - DER\40_Emissao\03_GRD\0-GRDs_Enviadas DER\27ºMEDIÇÃO-26-09-2024 A 25-10-24\MR.DER-0810_24-SP 097-D\" xr:uid="{7C06440C-5D7E-4284-8518-5B001D85BCB4}"/>
    <hyperlink ref="AE59" r:id="rId713" display="pw:\\SRVPW3.pls.planservi.com.br:Projetos\Documents\C0849 - DER\40_Emissao\03_GRD\0-GRDs_Enviadas DER\27ºMEDIÇÃO-26-09-2024 A 25-10-24\MR.DER-0810_24-SP 097-D\" xr:uid="{2FBA2451-BD23-472F-BFEF-B47C9DBB3032}"/>
    <hyperlink ref="AE61" r:id="rId714" display="pw:\\SRVPW3.pls.planservi.com.br:Projetos\Documents\C0849 - DER\40_Emissao\03_GRD\0-GRDs_Enviadas DER\27ºMEDIÇÃO-26-09-2024 A 25-10-24\MR.DER-0810_24-SP 097-D\" xr:uid="{97D7536A-9486-4064-9D3A-14B1DCD8F2FA}"/>
    <hyperlink ref="AK65" r:id="rId715" display="pw:\\SRVPW3.pls.planservi.com.br:Projetos\Documents\C0849 - DER\40_Emissao\03_GRD\0-GRDs_Enviadas DER\27ºMEDIÇÃO-26-09-2024 A 25-10-24\MR.DER-0810_24-SP 097-D\" xr:uid="{F89E4FB9-AF76-47B4-9DDE-38CCF79A9340}"/>
    <hyperlink ref="AK66" r:id="rId716" display="pw:\\SRVPW3.pls.planservi.com.br:Projetos\Documents\C0849 - DER\40_Emissao\03_GRD\0-GRDs_Enviadas DER\27ºMEDIÇÃO-26-09-2024 A 25-10-24\MR.DER-0810_24-SP 097-D\" xr:uid="{4CC3E881-3E5D-465D-A988-45DB2300DC56}"/>
    <hyperlink ref="AK67" r:id="rId717" display="pw:\\SRVPW3.pls.planservi.com.br:Projetos\Documents\C0849 - DER\40_Emissao\03_GRD\0-GRDs_Enviadas DER\27ºMEDIÇÃO-26-09-2024 A 25-10-24\MR.DER-0810_24-SP 097-D\" xr:uid="{A04AB358-9F7E-464F-AECD-4C6B92C86F29}"/>
    <hyperlink ref="AK68" r:id="rId718" display="pw:\\SRVPW3.pls.planservi.com.br:Projetos\Documents\C0849 - DER\40_Emissao\03_GRD\0-GRDs_Enviadas DER\27ºMEDIÇÃO-26-09-2024 A 25-10-24\MR.DER-0810_24-SP 097-D\" xr:uid="{4AC9FFBF-8E17-4F54-BEB1-D7A065C538B5}"/>
    <hyperlink ref="AE69" r:id="rId719" display="pw:\\SRVPW3.pls.planservi.com.br:Projetos\Documents\C0849 - DER\40_Emissao\03_GRD\0-GRDs_Enviadas DER\27ºMEDIÇÃO-26-09-2024 A 25-10-24\MR.DER-0810_24-SP 097-D\" xr:uid="{5D082599-39ED-48EF-9FE7-052FF680320E}"/>
    <hyperlink ref="AE70" r:id="rId720" display="pw:\\SRVPW3.pls.planservi.com.br:Projetos\Documents\C0849 - DER\40_Emissao\03_GRD\0-GRDs_Enviadas DER\27ºMEDIÇÃO-26-09-2024 A 25-10-24\MR.DER-0810_24-SP 097-D\" xr:uid="{7F5AE4B5-DECF-4341-B0B6-0C11D3044485}"/>
    <hyperlink ref="AE71" r:id="rId721" display="pw:\\SRVPW3.pls.planservi.com.br:Projetos\Documents\C0849 - DER\40_Emissao\03_GRD\0-GRDs_Enviadas DER\27ºMEDIÇÃO-26-09-2024 A 25-10-24\MR.DER-0810_24-SP 097-D\" xr:uid="{AA8DF8DD-A1DF-453A-8141-E9625AF811CE}"/>
    <hyperlink ref="AK74" r:id="rId722" display="pw:\\SRVPW3.pls.planservi.com.br:Projetos\Documents\C0849 - DER\40_Emissao\03_GRD\0-GRDs_Enviadas DER\27ºMEDIÇÃO-26-09-2024 A 25-10-24\MR.DER-0810_24-SP 097-D\" xr:uid="{FC01F452-787D-4D11-8EC0-81B4FFE27AA8}"/>
    <hyperlink ref="AK75" r:id="rId723" display="pw:\\SRVPW3.pls.planservi.com.br:Projetos\Documents\C0849 - DER\40_Emissao\03_GRD\0-GRDs_Enviadas DER\27ºMEDIÇÃO-26-09-2024 A 25-10-24\MR.DER-0810_24-SP 097-D\" xr:uid="{0EC826DA-F66A-49B1-95C6-8BAD148EF8CD}"/>
    <hyperlink ref="AK76" r:id="rId724" display="pw:\\SRVPW3.pls.planservi.com.br:Projetos\Documents\C0849 - DER\40_Emissao\03_GRD\0-GRDs_Enviadas DER\27ºMEDIÇÃO-26-09-2024 A 25-10-24\MR.DER-0810_24-SP 097-D\" xr:uid="{C84D161D-8CE3-4491-8AF3-F254094A8864}"/>
    <hyperlink ref="AK77" r:id="rId725" display="pw:\\SRVPW3.pls.planservi.com.br:Projetos\Documents\C0849 - DER\40_Emissao\03_GRD\0-GRDs_Enviadas DER\27ºMEDIÇÃO-26-09-2024 A 25-10-24\MR.DER-0810_24-SP 097-D\" xr:uid="{33244602-7B37-40BC-9E12-09E78B6EAA2B}"/>
    <hyperlink ref="AK78" r:id="rId726" display="pw:\\SRVPW3.pls.planservi.com.br:Projetos\Documents\C0849 - DER\40_Emissao\03_GRD\0-GRDs_Enviadas DER\27ºMEDIÇÃO-26-09-2024 A 25-10-24\MR.DER-0810_24-SP 097-D\" xr:uid="{A5F95CB8-8476-4B76-8E8C-7D744A906E84}"/>
    <hyperlink ref="AK79" r:id="rId727" display="pw:\\SRVPW3.pls.planservi.com.br:Projetos\Documents\C0849 - DER\40_Emissao\03_GRD\0-GRDs_Enviadas DER\27ºMEDIÇÃO-26-09-2024 A 25-10-24\MR.DER-0810_24-SP 097-D\" xr:uid="{472FD695-DBBA-4653-8144-2A008EEE90DA}"/>
    <hyperlink ref="AK80" r:id="rId728" display="pw:\\SRVPW3.pls.planservi.com.br:Projetos\Documents\C0849 - DER\40_Emissao\03_GRD\0-GRDs_Enviadas DER\27ºMEDIÇÃO-26-09-2024 A 25-10-24\MR.DER-0810_24-SP 097-D\" xr:uid="{B86544A5-411C-4397-9135-2723001FB19F}"/>
    <hyperlink ref="AK81" r:id="rId729" display="pw:\\SRVPW3.pls.planservi.com.br:Projetos\Documents\C0849 - DER\40_Emissao\03_GRD\0-GRDs_Enviadas DER\27ºMEDIÇÃO-26-09-2024 A 25-10-24\MR.DER-0810_24-SP 097-D\" xr:uid="{D75EC661-7323-4339-8125-F4189B7F70FD}"/>
    <hyperlink ref="AK82" r:id="rId730" display="pw:\\SRVPW3.pls.planservi.com.br:Projetos\Documents\C0849 - DER\40_Emissao\03_GRD\0-GRDs_Enviadas DER\27ºMEDIÇÃO-26-09-2024 A 25-10-24\MR.DER-0810_24-SP 097-D\" xr:uid="{905D132C-DF41-499C-A8A9-5D20B565A36F}"/>
    <hyperlink ref="AK83" r:id="rId731" display="pw:\\SRVPW3.pls.planservi.com.br:Projetos\Documents\C0849 - DER\40_Emissao\03_GRD\0-GRDs_Enviadas DER\27ºMEDIÇÃO-26-09-2024 A 25-10-24\MR.DER-0810_24-SP 097-D\" xr:uid="{6C9FC811-BEE5-4D91-BD5B-02F6EC6426C8}"/>
    <hyperlink ref="AK86" r:id="rId732" display="pw:\\SRVPW3.pls.planservi.com.br:Projetos\Documents\C0849 - DER\40_Emissao\03_GRD\0-GRDs_Enviadas DER\27ºMEDIÇÃO-26-09-2024 A 25-10-24\MR.DER-0810_24-SP 097-D\" xr:uid="{548B81DC-C21B-4A24-BABC-1206795F22CC}"/>
    <hyperlink ref="AK87" r:id="rId733" display="pw:\\SRVPW3.pls.planservi.com.br:Projetos\Documents\C0849 - DER\40_Emissao\03_GRD\0-GRDs_Enviadas DER\27ºMEDIÇÃO-26-09-2024 A 25-10-24\MR.DER-0810_24-SP 097-D\" xr:uid="{795B6119-5F72-4D19-A15C-6FE302326E93}"/>
    <hyperlink ref="AE84" r:id="rId734" display="pw:\\SRVPW3.pls.planservi.com.br:Projetos\Documents\C0849 - DER\40_Emissao\03_GRD\0-GRDs_Enviadas DER\27ºMEDIÇÃO-26-09-2024 A 25-10-24\MR.DER-0810_24-SP 097-D\" xr:uid="{EBEE3E2A-BC54-4662-937B-743C020A2ACC}"/>
    <hyperlink ref="AE85" r:id="rId735" display="pw:\\SRVPW3.pls.planservi.com.br:Projetos\Documents\C0849 - DER\40_Emissao\03_GRD\0-GRDs_Enviadas DER\27ºMEDIÇÃO-26-09-2024 A 25-10-24\MR.DER-0810_24-SP 097-D\" xr:uid="{343BC42A-2D12-45D4-AEB7-3C1B993FC3C5}"/>
    <hyperlink ref="AE90" r:id="rId736" display="pw:\\SRVPW3.pls.planservi.com.br:Projetos\Documents\C0849 - DER\40_Emissao\03_GRD\0-GRDs_Enviadas DER\27ºMEDIÇÃO-26-09-2024 A 25-10-24\MR.DER-0810_24-SP 097-D\" xr:uid="{A615376A-E874-42D4-A8A5-A45A98F5A39A}"/>
    <hyperlink ref="S254" r:id="rId737" display="pw:\\SRVPW3.pls.planservi.com.br:Projetos\Documents\C0849 - DER\40_Emissao\03_GRD\0-GRDs_Enviadas DER\23ºMEDIÇÃO-26-05-2024 A 25-06-24\MR.DER-0702_24\" xr:uid="{2CF4335E-91FA-4937-A79F-4D0467A77E2E}"/>
    <hyperlink ref="AQ242" r:id="rId738" display="pw:\\SRVPW3.pls.planservi.com.br:Projetos\Documents\C0849 - DER\40_Emissao\03_GRD\0-GRDs_Enviadas DER\23ºMEDIÇÃO-26-05-2024 A 25-06-24\MR.DER-0702_24\" xr:uid="{CA71C1EA-EB6A-428D-9049-8DBE5F810A4E}"/>
    <hyperlink ref="S211" r:id="rId739" display="pw:\\SRVPW3.pls.planservi.com.br:Projetos\Documents\C0849 - DER\40_Emissao\03_GRD\0-GRDs_Enviadas DER\27ºMEDIÇÃO-26-09-2024 A 25-10-24\MR.DER-0828_24-SP 097-D\" xr:uid="{10C267D8-8EC3-408E-A6F7-97754F6BB22D}"/>
    <hyperlink ref="S213" r:id="rId740" display="pw:\\SRVPW3.pls.planservi.com.br:Projetos\Documents\C0849 - DER\40_Emissao\03_GRD\0-GRDs_Enviadas DER\27ºMEDIÇÃO-26-09-2024 A 25-10-24\MR.DER-0828_24-SP 097-D\" xr:uid="{44E3DB52-C806-4F38-A600-B235A5C47B9B}"/>
    <hyperlink ref="S214" r:id="rId741" display="pw:\\SRVPW3.pls.planservi.com.br:Projetos\Documents\C0849 - DER\40_Emissao\03_GRD\0-GRDs_Enviadas DER\27ºMEDIÇÃO-26-09-2024 A 25-10-24\MR.DER-0828_24-SP 097-D\" xr:uid="{134EBC9D-F60F-4F60-B315-82E2B4C472C5}"/>
    <hyperlink ref="S215" r:id="rId742" display="pw:\\SRVPW3.pls.planservi.com.br:Projetos\Documents\C0849 - DER\40_Emissao\03_GRD\0-GRDs_Enviadas DER\27ºMEDIÇÃO-26-09-2024 A 25-10-24\MR.DER-0828_24-SP 097-D\" xr:uid="{3003EFA6-AD31-43B4-9A16-1979C61AAB8C}"/>
    <hyperlink ref="S216" r:id="rId743" display="pw:\\SRVPW3.pls.planservi.com.br:Projetos\Documents\C0849 - DER\40_Emissao\03_GRD\0-GRDs_Enviadas DER\27ºMEDIÇÃO-26-09-2024 A 25-10-24\MR.DER-0828_24-SP 097-D\" xr:uid="{750A5770-D9A1-43C5-A3D7-79ED49DA8053}"/>
    <hyperlink ref="S217" r:id="rId744" display="pw:\\SRVPW3.pls.planservi.com.br:Projetos\Documents\C0849 - DER\40_Emissao\03_GRD\0-GRDs_Enviadas DER\27ºMEDIÇÃO-26-09-2024 A 25-10-24\MR.DER-0828_24-SP 097-D\" xr:uid="{FE5359AC-5FD7-4C2A-8844-FC5F1962E3B6}"/>
    <hyperlink ref="S218" r:id="rId745" display="pw:\\SRVPW3.pls.planservi.com.br:Projetos\Documents\C0849 - DER\40_Emissao\03_GRD\0-GRDs_Enviadas DER\27ºMEDIÇÃO-26-09-2024 A 25-10-24\MR.DER-0828_24-SP 097-D\" xr:uid="{B3C9A455-F5FB-4B74-83A1-266C07C1A10C}"/>
    <hyperlink ref="S219" r:id="rId746" display="pw:\\SRVPW3.pls.planservi.com.br:Projetos\Documents\C0849 - DER\40_Emissao\03_GRD\0-GRDs_Enviadas DER\27ºMEDIÇÃO-26-09-2024 A 25-10-24\MR.DER-0828_24-SP 097-D\" xr:uid="{06D11EE6-2C9E-4966-AC3F-E48A506940C9}"/>
    <hyperlink ref="S220" r:id="rId747" display="pw:\\SRVPW3.pls.planservi.com.br:Projetos\Documents\C0849 - DER\40_Emissao\03_GRD\0-GRDs_Enviadas DER\27ºMEDIÇÃO-26-09-2024 A 25-10-24\MR.DER-0828_24-SP 097-D\" xr:uid="{E19A2040-FA28-4E0D-98EF-DFC132FF0584}"/>
    <hyperlink ref="S221" r:id="rId748" display="pw:\\SRVPW3.pls.planservi.com.br:Projetos\Documents\C0849 - DER\40_Emissao\03_GRD\0-GRDs_Enviadas DER\27ºMEDIÇÃO-26-09-2024 A 25-10-24\MR.DER-0828_24-SP 097-D\" xr:uid="{90B7343D-11B5-4051-90C3-3F929371A433}"/>
    <hyperlink ref="S222" r:id="rId749" display="pw:\\SRVPW3.pls.planservi.com.br:Projetos\Documents\C0849 - DER\40_Emissao\03_GRD\0-GRDs_Enviadas DER\27ºMEDIÇÃO-26-09-2024 A 25-10-24\MR.DER-0828_24-SP 097-D\" xr:uid="{ADFA6CCF-243D-45B3-8069-08A45CBE72E0}"/>
    <hyperlink ref="S223" r:id="rId750" display="pw:\\SRVPW3.pls.planservi.com.br:Projetos\Documents\C0849 - DER\40_Emissao\03_GRD\0-GRDs_Enviadas DER\27ºMEDIÇÃO-26-09-2024 A 25-10-24\MR.DER-0828_24-SP 097-D\" xr:uid="{ADDFEFBF-564E-4AA9-A239-52C648A51B6F}"/>
    <hyperlink ref="S224" r:id="rId751" display="pw:\\SRVPW3.pls.planservi.com.br:Projetos\Documents\C0849 - DER\40_Emissao\03_GRD\0-GRDs_Enviadas DER\27ºMEDIÇÃO-26-09-2024 A 25-10-24\MR.DER-0828_24-SP 097-D\" xr:uid="{E0783D9E-C80E-4DFE-A808-9DCDEAD73C5A}"/>
    <hyperlink ref="S225" r:id="rId752" display="pw:\\SRVPW3.pls.planservi.com.br:Projetos\Documents\C0849 - DER\40_Emissao\03_GRD\0-GRDs_Enviadas DER\27ºMEDIÇÃO-26-09-2024 A 25-10-24\MR.DER-0828_24-SP 097-D\" xr:uid="{929259F8-9C64-4D13-8F4C-359AE73641CE}"/>
    <hyperlink ref="S226" r:id="rId753" display="pw:\\SRVPW3.pls.planservi.com.br:Projetos\Documents\C0849 - DER\40_Emissao\03_GRD\0-GRDs_Enviadas DER\27ºMEDIÇÃO-26-09-2024 A 25-10-24\MR.DER-0828_24-SP 097-D\" xr:uid="{D656678E-41EF-477E-9852-0E51A8F1D488}"/>
    <hyperlink ref="S227" r:id="rId754" display="pw:\\SRVPW3.pls.planservi.com.br:Projetos\Documents\C0849 - DER\40_Emissao\03_GRD\0-GRDs_Enviadas DER\27ºMEDIÇÃO-26-09-2024 A 25-10-24\MR.DER-0828_24-SP 097-D\" xr:uid="{9EE6E16D-B6CB-4D69-A2ED-13DC72B566D3}"/>
    <hyperlink ref="S228" r:id="rId755" display="pw:\\SRVPW3.pls.planservi.com.br:Projetos\Documents\C0849 - DER\40_Emissao\03_GRD\0-GRDs_Enviadas DER\27ºMEDIÇÃO-26-09-2024 A 25-10-24\MR.DER-0828_24-SP 097-D\" xr:uid="{16F7DD94-B93F-4382-B3E7-0D62C98881D6}"/>
    <hyperlink ref="S229" r:id="rId756" display="pw:\\SRVPW3.pls.planservi.com.br:Projetos\Documents\C0849 - DER\40_Emissao\03_GRD\0-GRDs_Enviadas DER\27ºMEDIÇÃO-26-09-2024 A 25-10-24\MR.DER-0828_24-SP 097-D\" xr:uid="{F16834E7-9419-4255-9D1D-9B93B49B417A}"/>
    <hyperlink ref="S230" r:id="rId757" display="pw:\\SRVPW3.pls.planservi.com.br:Projetos\Documents\C0849 - DER\40_Emissao\03_GRD\0-GRDs_Enviadas DER\27ºMEDIÇÃO-26-09-2024 A 25-10-24\MR.DER-0828_24-SP 097-D\" xr:uid="{438BD1EC-E442-45A8-811B-F2D6CC09AB48}"/>
    <hyperlink ref="S231" r:id="rId758" display="pw:\\SRVPW3.pls.planservi.com.br:Projetos\Documents\C0849 - DER\40_Emissao\03_GRD\0-GRDs_Enviadas DER\27ºMEDIÇÃO-26-09-2024 A 25-10-24\MR.DER-0828_24-SP 097-D\" xr:uid="{55982A4E-CF46-4A6E-B862-CFA81463FEB0}"/>
    <hyperlink ref="S232" r:id="rId759" display="pw:\\SRVPW3.pls.planservi.com.br:Projetos\Documents\C0849 - DER\40_Emissao\03_GRD\0-GRDs_Enviadas DER\27ºMEDIÇÃO-26-09-2024 A 25-10-24\MR.DER-0828_24-SP 097-D\" xr:uid="{4D000E07-5708-4132-A1BB-904FAAB4618D}"/>
    <hyperlink ref="S233" r:id="rId760" display="pw:\\SRVPW3.pls.planservi.com.br:Projetos\Documents\C0849 - DER\40_Emissao\03_GRD\0-GRDs_Enviadas DER\27ºMEDIÇÃO-26-09-2024 A 25-10-24\MR.DER-0828_24-SP 097-D\" xr:uid="{BD61A878-68DA-4FF3-88AE-98EBC38BAB27}"/>
    <hyperlink ref="S234" r:id="rId761" display="pw:\\SRVPW3.pls.planservi.com.br:Projetos\Documents\C0849 - DER\40_Emissao\03_GRD\0-GRDs_Enviadas DER\27ºMEDIÇÃO-26-09-2024 A 25-10-24\MR.DER-0828_24-SP 097-D\" xr:uid="{25765B3A-6223-417D-BED7-1271EA4C1615}"/>
    <hyperlink ref="S235" r:id="rId762" display="pw:\\SRVPW3.pls.planservi.com.br:Projetos\Documents\C0849 - DER\40_Emissao\03_GRD\0-GRDs_Enviadas DER\27ºMEDIÇÃO-26-09-2024 A 25-10-24\MR.DER-0828_24-SP 097-D\" xr:uid="{91AC214B-C009-45D6-A94C-8D803913AE82}"/>
    <hyperlink ref="S149" r:id="rId763" display="pw:\\SRVPW3.pls.planservi.com.br:Projetos\Documents\C0849 - DER\40_Emissao\03_GRD\0-GRDs_Enviadas DER\27ºMEDIÇÃO-26-09-2024 A 25-10-24\MR.DER-0836_24-SP 097-D\" xr:uid="{A3C1860D-1EDD-44FD-83AA-3562377B31DB}"/>
    <hyperlink ref="S150" r:id="rId764" display="pw:\\SRVPW3.pls.planservi.com.br:Projetos\Documents\C0849 - DER\40_Emissao\03_GRD\0-GRDs_Enviadas DER\27ºMEDIÇÃO-26-09-2024 A 25-10-24\MR.DER-0836_24-SP 097-D\" xr:uid="{1F04B4DC-0EFB-42CF-B30A-178CD575C35C}"/>
    <hyperlink ref="S151" r:id="rId765" display="pw:\\SRVPW3.pls.planservi.com.br:Projetos\Documents\C0849 - DER\40_Emissao\03_GRD\0-GRDs_Enviadas DER\27ºMEDIÇÃO-26-09-2024 A 25-10-24\MR.DER-0836_24-SP 097-D\" xr:uid="{E0101FC6-65A3-4A5C-A935-95A934F2EB53}"/>
    <hyperlink ref="S152" r:id="rId766" display="pw:\\SRVPW3.pls.planservi.com.br:Projetos\Documents\C0849 - DER\40_Emissao\03_GRD\0-GRDs_Enviadas DER\27ºMEDIÇÃO-26-09-2024 A 25-10-24\MR.DER-0836_24-SP 097-D\" xr:uid="{55A0E1CF-2E32-4786-BD8F-1D8CBFE8DA6B}"/>
    <hyperlink ref="S153" r:id="rId767" display="pw:\\SRVPW3.pls.planservi.com.br:Projetos\Documents\C0849 - DER\40_Emissao\03_GRD\0-GRDs_Enviadas DER\27ºMEDIÇÃO-26-09-2024 A 25-10-24\MR.DER-0836_24-SP 097-D\" xr:uid="{F5812388-07C1-4087-9539-B8B29760EEF1}"/>
    <hyperlink ref="S154" r:id="rId768" display="pw:\\SRVPW3.pls.planservi.com.br:Projetos\Documents\C0849 - DER\40_Emissao\03_GRD\0-GRDs_Enviadas DER\27ºMEDIÇÃO-26-09-2024 A 25-10-24\MR.DER-0836_24-SP 097-D\" xr:uid="{49B9DCA9-16DA-4A64-B81D-3C96E37CA9A5}"/>
    <hyperlink ref="S155" r:id="rId769" display="pw:\\SRVPW3.pls.planservi.com.br:Projetos\Documents\C0849 - DER\40_Emissao\03_GRD\0-GRDs_Enviadas DER\27ºMEDIÇÃO-26-09-2024 A 25-10-24\MR.DER-0836_24-SP 097-D\" xr:uid="{51D34302-DF58-42B9-B4DE-406D6042C1BD}"/>
    <hyperlink ref="S156" r:id="rId770" display="pw:\\SRVPW3.pls.planservi.com.br:Projetos\Documents\C0849 - DER\40_Emissao\03_GRD\0-GRDs_Enviadas DER\27ºMEDIÇÃO-26-09-2024 A 25-10-24\MR.DER-0836_24-SP 097-D\" xr:uid="{BD012B3E-B853-4B3A-AC0F-810EAFC6DBD6}"/>
    <hyperlink ref="S157" r:id="rId771" display="pw:\\SRVPW3.pls.planservi.com.br:Projetos\Documents\C0849 - DER\40_Emissao\03_GRD\0-GRDs_Enviadas DER\27ºMEDIÇÃO-26-09-2024 A 25-10-24\MR.DER-0836_24-SP 097-D\" xr:uid="{94869902-0BD3-433C-9E63-5C26FCEA7E14}"/>
    <hyperlink ref="S158" r:id="rId772" display="pw:\\SRVPW3.pls.planservi.com.br:Projetos\Documents\C0849 - DER\40_Emissao\03_GRD\0-GRDs_Enviadas DER\27ºMEDIÇÃO-26-09-2024 A 25-10-24\MR.DER-0836_24-SP 097-D\" xr:uid="{EC2CE1AE-1418-40E9-9E7B-48D069C9730B}"/>
    <hyperlink ref="S159" r:id="rId773" display="pw:\\SRVPW3.pls.planservi.com.br:Projetos\Documents\C0849 - DER\40_Emissao\03_GRD\0-GRDs_Enviadas DER\27ºMEDIÇÃO-26-09-2024 A 25-10-24\MR.DER-0836_24-SP 097-D\" xr:uid="{D452F0D9-47F9-4F4C-8DDE-F884F9E6E1D6}"/>
    <hyperlink ref="S160" r:id="rId774" display="pw:\\SRVPW3.pls.planservi.com.br:Projetos\Documents\C0849 - DER\40_Emissao\03_GRD\0-GRDs_Enviadas DER\27ºMEDIÇÃO-26-09-2024 A 25-10-24\MR.DER-0836_24-SP 097-D\" xr:uid="{A720DBD0-1591-4CF3-B105-A49E26F880F6}"/>
    <hyperlink ref="S161" r:id="rId775" display="pw:\\SRVPW3.pls.planservi.com.br:Projetos\Documents\C0849 - DER\40_Emissao\03_GRD\0-GRDs_Enviadas DER\27ºMEDIÇÃO-26-09-2024 A 25-10-24\MR.DER-0836_24-SP 097-D\" xr:uid="{272BF1B2-C0D6-47A4-8746-AC8EDE7CF31C}"/>
    <hyperlink ref="S162" r:id="rId776" display="pw:\\SRVPW3.pls.planservi.com.br:Projetos\Documents\C0849 - DER\40_Emissao\03_GRD\0-GRDs_Enviadas DER\27ºMEDIÇÃO-26-09-2024 A 25-10-24\MR.DER-0836_24-SP 097-D\" xr:uid="{54123D2C-F5C5-425B-B329-56002F671710}"/>
    <hyperlink ref="S164" r:id="rId777" display="pw:\\SRVPW3.pls.planservi.com.br:Projetos\Documents\C0849 - DER\40_Emissao\03_GRD\0-GRDs_Enviadas DER\27ºMEDIÇÃO-26-09-2024 A 25-10-24\MR.DER-0836_24-SP 097-D\" xr:uid="{9D39D1A9-310A-4A9A-ACD7-3D821B93672A}"/>
    <hyperlink ref="S165" r:id="rId778" display="pw:\\SRVPW3.pls.planservi.com.br:Projetos\Documents\C0849 - DER\40_Emissao\03_GRD\0-GRDs_Enviadas DER\27ºMEDIÇÃO-26-09-2024 A 25-10-24\MR.DER-0836_24-SP 097-D\" xr:uid="{7B83DAF0-00BE-4E42-84B3-83F55D3262B4}"/>
    <hyperlink ref="S166" r:id="rId779" display="pw:\\SRVPW3.pls.planservi.com.br:Projetos\Documents\C0849 - DER\40_Emissao\03_GRD\0-GRDs_Enviadas DER\27ºMEDIÇÃO-26-09-2024 A 25-10-24\MR.DER-0836_24-SP 097-D\" xr:uid="{6458A7C0-E9A8-4C72-88F9-A3F64A5ED254}"/>
    <hyperlink ref="S167" r:id="rId780" display="pw:\\SRVPW3.pls.planservi.com.br:Projetos\Documents\C0849 - DER\40_Emissao\03_GRD\0-GRDs_Enviadas DER\27ºMEDIÇÃO-26-09-2024 A 25-10-24\MR.DER-0836_24-SP 097-D\" xr:uid="{9483F55A-9850-4FC1-832B-83BB86055356}"/>
    <hyperlink ref="S168" r:id="rId781" display="pw:\\SRVPW3.pls.planservi.com.br:Projetos\Documents\C0849 - DER\40_Emissao\03_GRD\0-GRDs_Enviadas DER\27ºMEDIÇÃO-26-09-2024 A 25-10-24\MR.DER-0836_24-SP 097-D\" xr:uid="{DD4244C6-BBDD-4AE1-BE92-4052341BEF01}"/>
    <hyperlink ref="S169" r:id="rId782" display="pw:\\SRVPW3.pls.planservi.com.br:Projetos\Documents\C0849 - DER\40_Emissao\03_GRD\0-GRDs_Enviadas DER\27ºMEDIÇÃO-26-09-2024 A 25-10-24\MR.DER-0836_24-SP 097-D\" xr:uid="{95BF3D15-16CD-4FCF-8ACD-7F39186F6110}"/>
    <hyperlink ref="S171" r:id="rId783" display="pw:\\SRVPW3.pls.planservi.com.br:Projetos\Documents\C0849 - DER\40_Emissao\03_GRD\0-GRDs_Enviadas DER\27ºMEDIÇÃO-26-09-2024 A 25-10-24\MR.DER-0836_24-SP 097-D\" xr:uid="{4EFCAE0C-DDBA-4239-8282-098AF4F625BF}"/>
    <hyperlink ref="S172" r:id="rId784" display="pw:\\SRVPW3.pls.planservi.com.br:Projetos\Documents\C0849 - DER\40_Emissao\03_GRD\0-GRDs_Enviadas DER\27ºMEDIÇÃO-26-09-2024 A 25-10-24\MR.DER-0836_24-SP 097-D\" xr:uid="{A5C865A7-C7F2-4CC0-BE72-3154D321DD05}"/>
    <hyperlink ref="S173" r:id="rId785" display="pw:\\SRVPW3.pls.planservi.com.br:Projetos\Documents\C0849 - DER\40_Emissao\03_GRD\0-GRDs_Enviadas DER\27ºMEDIÇÃO-26-09-2024 A 25-10-24\MR.DER-0836_24-SP 097-D\" xr:uid="{6FA63A49-DA82-48A2-B69B-E5C8C64C46B9}"/>
    <hyperlink ref="M163" r:id="rId786" display="pw:\\SRVPW3.pls.planservi.com.br:Projetos\Documents\C0849 - DER\40_Emissao\03_GRD\0-GRDs_Enviadas DER\27ºMEDIÇÃO-26-09-2024 A 25-10-24\MR.DER-0836_24-SP 097-D\" xr:uid="{AC621BE3-A942-4239-AA1A-5AB92A2363E4}"/>
    <hyperlink ref="M170" r:id="rId787" display="pw:\\SRVPW3.pls.planservi.com.br:Projetos\Documents\C0849 - DER\40_Emissao\03_GRD\0-GRDs_Enviadas DER\27ºMEDIÇÃO-26-09-2024 A 25-10-24\MR.DER-0836_24-SP 097-D\" xr:uid="{034FFFBE-15D1-45E7-B502-99980F29AC9F}"/>
    <hyperlink ref="P149" r:id="rId788" display="pw:\\SRVPW3.pls.planservi.com.br:Projetos\Documents\C0849 - DER\30_Producao\2-C7 – SP 097 - km 12,85-23,10\06_Pavi\06.00_R031\2023 12 20 SP097-R-031_P02-P05-P07_A1.doc" xr:uid="{C433F458-49D8-4573-9B61-F6EF11E5C5F1}"/>
    <hyperlink ref="P150:P162" r:id="rId789" display="pw:\\SRVPW3.pls.planservi.com.br:Projetos\Documents\C0849 - DER\30_Producao\2-C7 – SP 097 - km 12,85-23,10\06_Pavi\06.00_R031\2023 12 20 SP097-R-031_P02-P05-P07_A1.doc" xr:uid="{817E7213-78F4-4D1A-A9A9-170550F17466}"/>
    <hyperlink ref="P164:P169" r:id="rId790" display="pw:\\SRVPW3.pls.planservi.com.br:Projetos\Documents\C0849 - DER\30_Producao\2-C7 – SP 097 - km 12,85-23,10\06_Pavi\06.00_R031\2023 12 20 SP097-R-031_P02-P05-P07_A1.doc" xr:uid="{8D60B9F3-8449-486E-8DBC-3189D32858AB}"/>
    <hyperlink ref="V149" r:id="rId791" display="pw:\\SRVPW3.pls.planservi.com.br:Projetos\Documents\C0849 - DER\30_Producao\2-C7 – SP 097 - km 12,85-23,10\06_Pavi\06.00_R031\2024 10 24 SP097-R-031_P02_P05_P07_MC_A2.doc" xr:uid="{36437BCB-9BEF-4DCA-BDC9-175FAA95B2F3}"/>
    <hyperlink ref="V150:V162" r:id="rId792" display="pw:\\SRVPW3.pls.planservi.com.br:Projetos\Documents\C0849 - DER\30_Producao\2-C7 – SP 097 - km 12,85-23,10\06_Pavi\06.00_R031\2024 10 24 SP097-R-031_P02_P05_P07_MC_A2.doc" xr:uid="{F941FB2F-A4D9-448B-A4F5-2B6E3129B03B}"/>
    <hyperlink ref="P163" r:id="rId793" display="pw:\\SRVPW3.pls.planservi.com.br:Projetos\Documents\C0849 - DER\30_Producao\2-C7 – SP 097 - km 12,85-23,10\06_Pavi\06.00_R031\2024 10 24 SP097-R-031_P02_P05_P07_MC_A2.doc" xr:uid="{EB14E8DF-0C18-4877-A719-CAD66F805AD6}"/>
    <hyperlink ref="P170" r:id="rId794" display="pw:\\SRVPW3.pls.planservi.com.br:Projetos\Documents\C0849 - DER\30_Producao\2-C7 – SP 097 - km 12,85-23,10\06_Pavi\06.00_R031\2024 10 24 SP097-R-031_P02_P05_P07_MC_A2.doc" xr:uid="{E07F3182-EB15-4573-B8E3-6A277A1A6A3F}"/>
    <hyperlink ref="V164:V169" r:id="rId795" display="pw:\\SRVPW3.pls.planservi.com.br:Projetos\Documents\C0849 - DER\30_Producao\2-C7 – SP 097 - km 12,85-23,10\06_Pavi\06.00_R031\2024 10 24 SP097-R-031_P02_P05_P07_MC_A2.doc" xr:uid="{4363E5A4-31B8-4484-B008-D185F5E0F237}"/>
    <hyperlink ref="V171:V173" r:id="rId796" display="pw:\\SRVPW3.pls.planservi.com.br:Projetos\Documents\C0849 - DER\30_Producao\2-C7 – SP 097 - km 12,85-23,10\06_Pavi\06.00_R031\2024 10 24 SP097-R-031_P02_P05_P07_MC_A2.doc" xr:uid="{F3EEDA5E-D511-41B6-8A0B-CF1DB532A6C4}"/>
    <hyperlink ref="Y117" r:id="rId797" display="pw:\\SRVPW3.pls.planservi.com.br:Projetos\Documents\C0849 - DER\40_Emissao\03_GRD\0-GRDs_Enviadas DER\28ºMEDIÇÃO-26-10-2024 A 25-11-24\MR.DER-0857_24\" xr:uid="{379D0DFC-0C76-4CE1-885A-9F4F613D7B2D}"/>
    <hyperlink ref="Y118" r:id="rId798" display="pw:\\SRVPW3.pls.planservi.com.br:Projetos\Documents\C0849 - DER\40_Emissao\03_GRD\0-GRDs_Enviadas DER\28ºMEDIÇÃO-26-10-2024 A 25-11-24\MR.DER-0857_24\" xr:uid="{6899BEEB-5571-4E9B-906F-78F3BCB63A9C}"/>
    <hyperlink ref="Y119" r:id="rId799" display="pw:\\SRVPW3.pls.planservi.com.br:Projetos\Documents\C0849 - DER\40_Emissao\03_GRD\0-GRDs_Enviadas DER\28ºMEDIÇÃO-26-10-2024 A 25-11-24\MR.DER-0857_24\" xr:uid="{210F906C-196D-4700-AD1F-06B3A8410ED2}"/>
    <hyperlink ref="Y120" r:id="rId800" display="pw:\\SRVPW3.pls.planservi.com.br:Projetos\Documents\C0849 - DER\40_Emissao\03_GRD\0-GRDs_Enviadas DER\28ºMEDIÇÃO-26-10-2024 A 25-11-24\MR.DER-0857_24\" xr:uid="{029DBD63-97F7-4ABA-A439-68535EEDC034}"/>
    <hyperlink ref="Y121" r:id="rId801" display="pw:\\SRVPW3.pls.planservi.com.br:Projetos\Documents\C0849 - DER\40_Emissao\03_GRD\0-GRDs_Enviadas DER\28ºMEDIÇÃO-26-10-2024 A 25-11-24\MR.DER-0857_24\" xr:uid="{DBC47178-DB79-4982-A2F5-F4B24826EB87}"/>
    <hyperlink ref="Y122" r:id="rId802" display="pw:\\SRVPW3.pls.planservi.com.br:Projetos\Documents\C0849 - DER\40_Emissao\03_GRD\0-GRDs_Enviadas DER\28ºMEDIÇÃO-26-10-2024 A 25-11-24\MR.DER-0857_24\" xr:uid="{92A56C1E-F372-4E8A-85E7-2CAFC8FA2A98}"/>
    <hyperlink ref="Y123" r:id="rId803" display="pw:\\SRVPW3.pls.planservi.com.br:Projetos\Documents\C0849 - DER\40_Emissao\03_GRD\0-GRDs_Enviadas DER\28ºMEDIÇÃO-26-10-2024 A 25-11-24\MR.DER-0857_24\" xr:uid="{7B644D3E-B6EF-403A-832C-0E84A23735DE}"/>
    <hyperlink ref="Y124" r:id="rId804" display="pw:\\SRVPW3.pls.planservi.com.br:Projetos\Documents\C0849 - DER\40_Emissao\03_GRD\0-GRDs_Enviadas DER\28ºMEDIÇÃO-26-10-2024 A 25-11-24\MR.DER-0857_24\" xr:uid="{9C4CA433-7565-48DE-8DA7-B756AB94ECE2}"/>
    <hyperlink ref="Y125" r:id="rId805" display="pw:\\SRVPW3.pls.planservi.com.br:Projetos\Documents\C0849 - DER\40_Emissao\03_GRD\0-GRDs_Enviadas DER\28ºMEDIÇÃO-26-10-2024 A 25-11-24\MR.DER-0857_24\" xr:uid="{E3A2175B-258E-4AAC-8DB0-4E086433677E}"/>
    <hyperlink ref="Y126" r:id="rId806" display="pw:\\SRVPW3.pls.planservi.com.br:Projetos\Documents\C0849 - DER\40_Emissao\03_GRD\0-GRDs_Enviadas DER\28ºMEDIÇÃO-26-10-2024 A 25-11-24\MR.DER-0857_24\" xr:uid="{44277C3E-574F-4139-8B04-4F6A1C778D23}"/>
    <hyperlink ref="Y127" r:id="rId807" display="pw:\\SRVPW3.pls.planservi.com.br:Projetos\Documents\C0849 - DER\40_Emissao\03_GRD\0-GRDs_Enviadas DER\28ºMEDIÇÃO-26-10-2024 A 25-11-24\MR.DER-0857_24\" xr:uid="{6B1D3496-F71C-445A-8A0E-DE9E96E73908}"/>
    <hyperlink ref="Y128" r:id="rId808" display="pw:\\SRVPW3.pls.planservi.com.br:Projetos\Documents\C0849 - DER\40_Emissao\03_GRD\0-GRDs_Enviadas DER\28ºMEDIÇÃO-26-10-2024 A 25-11-24\MR.DER-0857_24\" xr:uid="{202134F2-D860-4E1C-9DED-C498C8342FAE}"/>
    <hyperlink ref="Y129" r:id="rId809" display="pw:\\SRVPW3.pls.planservi.com.br:Projetos\Documents\C0849 - DER\40_Emissao\03_GRD\0-GRDs_Enviadas DER\28ºMEDIÇÃO-26-10-2024 A 25-11-24\MR.DER-0857_24\" xr:uid="{CD0C59C4-C390-482D-81F6-C7F5E58EC119}"/>
    <hyperlink ref="Y130" r:id="rId810" display="pw:\\SRVPW3.pls.planservi.com.br:Projetos\Documents\C0849 - DER\40_Emissao\03_GRD\0-GRDs_Enviadas DER\28ºMEDIÇÃO-26-10-2024 A 25-11-24\MR.DER-0857_24\" xr:uid="{C605826D-AD95-46C7-9DE7-7F897A16AA26}"/>
    <hyperlink ref="M131" r:id="rId811" display="pw:\\SRVPW3.pls.planservi.com.br:Projetos\Documents\C0849 - DER\40_Emissao\03_GRD\0-GRDs_Enviadas DER\28ºMEDIÇÃO-26-10-2024 A 25-11-24\MR.DER-0857_24\" xr:uid="{AA61E516-F95A-4F50-9A66-5D4013709EA9}"/>
    <hyperlink ref="Y132" r:id="rId812" display="pw:\\SRVPW3.pls.planservi.com.br:Projetos\Documents\C0849 - DER\40_Emissao\03_GRD\0-GRDs_Enviadas DER\28ºMEDIÇÃO-26-10-2024 A 25-11-24\MR.DER-0857_24\" xr:uid="{B53CBFE8-6F82-4F4B-A34A-5DF2F9C52B1A}"/>
    <hyperlink ref="Y133" r:id="rId813" display="pw:\\SRVPW3.pls.planservi.com.br:Projetos\Documents\C0849 - DER\40_Emissao\03_GRD\0-GRDs_Enviadas DER\28ºMEDIÇÃO-26-10-2024 A 25-11-24\MR.DER-0857_24\" xr:uid="{5960A315-CD9D-4F9C-8CC2-1209B3FA491C}"/>
    <hyperlink ref="Y134" r:id="rId814" display="pw:\\SRVPW3.pls.planservi.com.br:Projetos\Documents\C0849 - DER\40_Emissao\03_GRD\0-GRDs_Enviadas DER\28ºMEDIÇÃO-26-10-2024 A 25-11-24\MR.DER-0857_24\" xr:uid="{BD51AC70-C300-45CC-886D-D272776420BF}"/>
    <hyperlink ref="Y135" r:id="rId815" display="pw:\\SRVPW3.pls.planservi.com.br:Projetos\Documents\C0849 - DER\40_Emissao\03_GRD\0-GRDs_Enviadas DER\28ºMEDIÇÃO-26-10-2024 A 25-11-24\MR.DER-0857_24\" xr:uid="{F13A9ACB-9257-4FCF-910F-3F294DE20885}"/>
    <hyperlink ref="M136" r:id="rId816" display="pw:\\SRVPW3.pls.planservi.com.br:Projetos\Documents\C0849 - DER\40_Emissao\03_GRD\0-GRDs_Enviadas DER\28ºMEDIÇÃO-26-10-2024 A 25-11-24\MR.DER-0857_24\" xr:uid="{429CD544-1323-456E-A0C8-8E9311243B42}"/>
    <hyperlink ref="S144" r:id="rId817" display="pw:\\SRVPW3.pls.planservi.com.br:Projetos\Documents\C0849 - DER\40_Emissao\03_GRD\0-GRDs_Enviadas DER\28ºMEDIÇÃO-26-10-2024 A 25-11-24\MR.DER-0857_24\" xr:uid="{3B631D73-ABD7-4BB7-A7E4-AC7F4C6C69A4}"/>
    <hyperlink ref="S145" r:id="rId818" display="pw:\\SRVPW3.pls.planservi.com.br:Projetos\Documents\C0849 - DER\40_Emissao\03_GRD\0-GRDs_Enviadas DER\28ºMEDIÇÃO-26-10-2024 A 25-11-24\MR.DER-0857_24\" xr:uid="{0AD21DA4-D3CF-461D-9F39-A2743930E094}"/>
    <hyperlink ref="Y147" r:id="rId819" display="pw:\\SRVPW3.pls.planservi.com.br:Projetos\Documents\C0849 - DER\40_Emissao\03_GRD\0-GRDs_Enviadas DER\28ºMEDIÇÃO-26-10-2024 A 25-11-24\MR.DER-0857_24\" xr:uid="{CB3C23BB-694D-42DA-B77F-FEDA6207D4F7}"/>
    <hyperlink ref="AE6" r:id="rId820" display="pw:\\SRVPW3.pls.planservi.com.br:Projetos\Documents\C0849 - DER\40_Emissao\03_GRD\0-GRDs_Enviadas DER\28ºMEDIÇÃO-26-10-2024 A 25-11-24\MR.DER-0857_24\" xr:uid="{C1E13F67-704D-4370-9D56-91E2C514BF4E}"/>
    <hyperlink ref="AQ65" r:id="rId821" display="pw:\\SRVPW3.pls.planservi.com.br:Projetos\Documents\C0849 - DER\40_Emissao\03_GRD\0-GRDs_Enviadas DER\28ºMEDIÇÃO-26-10-2024 A 25-11-24\MR.DER-0858_24\" xr:uid="{776D4CDD-C391-4B60-A91C-AFD46866AC5F}"/>
    <hyperlink ref="AQ66" r:id="rId822" display="pw:\\SRVPW3.pls.planservi.com.br:Projetos\Documents\C0849 - DER\40_Emissao\03_GRD\0-GRDs_Enviadas DER\28ºMEDIÇÃO-26-10-2024 A 25-11-24\MR.DER-0858_24\" xr:uid="{F1940626-DFF2-4F3B-966D-7CEF470B5889}"/>
    <hyperlink ref="AQ67" r:id="rId823" display="pw:\\SRVPW3.pls.planservi.com.br:Projetos\Documents\C0849 - DER\40_Emissao\03_GRD\0-GRDs_Enviadas DER\28ºMEDIÇÃO-26-10-2024 A 25-11-24\MR.DER-0858_24\" xr:uid="{4929894B-3018-4092-ACF3-61391790E8D4}"/>
    <hyperlink ref="AQ68" r:id="rId824" display="pw:\\SRVPW3.pls.planservi.com.br:Projetos\Documents\C0849 - DER\40_Emissao\03_GRD\0-GRDs_Enviadas DER\28ºMEDIÇÃO-26-10-2024 A 25-11-24\MR.DER-0858_24\" xr:uid="{5717D974-36F4-41B0-A5C4-1E726B3B4EEA}"/>
    <hyperlink ref="AQ74" r:id="rId825" display="pw:\\SRVPW3.pls.planservi.com.br:Projetos\Documents\C0849 - DER\40_Emissao\03_GRD\0-GRDs_Enviadas DER\28ºMEDIÇÃO-26-10-2024 A 25-11-24\MR.DER-0858_24\" xr:uid="{C9F8CCCA-F3C2-400C-A3A6-C38A3FE87B9E}"/>
    <hyperlink ref="AQ75" r:id="rId826" display="pw:\\SRVPW3.pls.planservi.com.br:Projetos\Documents\C0849 - DER\40_Emissao\03_GRD\0-GRDs_Enviadas DER\28ºMEDIÇÃO-26-10-2024 A 25-11-24\MR.DER-0858_24\" xr:uid="{B30D7CA0-E9CD-41AA-852E-ED8096043604}"/>
    <hyperlink ref="AQ76" r:id="rId827" display="pw:\\SRVPW3.pls.planservi.com.br:Projetos\Documents\C0849 - DER\40_Emissao\03_GRD\0-GRDs_Enviadas DER\28ºMEDIÇÃO-26-10-2024 A 25-11-24\MR.DER-0858_24\" xr:uid="{62E1F20B-19BF-4409-982A-C9B0C005B47C}"/>
    <hyperlink ref="AQ77" r:id="rId828" display="pw:\\SRVPW3.pls.planservi.com.br:Projetos\Documents\C0849 - DER\40_Emissao\03_GRD\0-GRDs_Enviadas DER\28ºMEDIÇÃO-26-10-2024 A 25-11-24\MR.DER-0858_24\" xr:uid="{AECD53A5-4EF3-49CD-8F53-4F3EEEBB6E53}"/>
    <hyperlink ref="AQ78" r:id="rId829" display="pw:\\SRVPW3.pls.planservi.com.br:Projetos\Documents\C0849 - DER\40_Emissao\03_GRD\0-GRDs_Enviadas DER\28ºMEDIÇÃO-26-10-2024 A 25-11-24\MR.DER-0858_24\" xr:uid="{75D05FDF-C603-425F-9A22-D9960C4FBAA7}"/>
    <hyperlink ref="AQ79" r:id="rId830" display="pw:\\SRVPW3.pls.planservi.com.br:Projetos\Documents\C0849 - DER\40_Emissao\03_GRD\0-GRDs_Enviadas DER\28ºMEDIÇÃO-26-10-2024 A 25-11-24\MR.DER-0858_24\" xr:uid="{9832F20A-A724-4664-9B68-14F140E2C0C2}"/>
    <hyperlink ref="AQ80" r:id="rId831" display="pw:\\SRVPW3.pls.planservi.com.br:Projetos\Documents\C0849 - DER\40_Emissao\03_GRD\0-GRDs_Enviadas DER\28ºMEDIÇÃO-26-10-2024 A 25-11-24\MR.DER-0858_24\" xr:uid="{FD74C06E-D0A0-4EE7-A6A3-0AEFBF142C4D}"/>
    <hyperlink ref="AQ81" r:id="rId832" display="pw:\\SRVPW3.pls.planservi.com.br:Projetos\Documents\C0849 - DER\40_Emissao\03_GRD\0-GRDs_Enviadas DER\28ºMEDIÇÃO-26-10-2024 A 25-11-24\MR.DER-0858_24\" xr:uid="{94358CEA-C1C9-496F-9B7C-EA3BB4354D24}"/>
    <hyperlink ref="AQ82" r:id="rId833" display="pw:\\SRVPW3.pls.planservi.com.br:Projetos\Documents\C0849 - DER\40_Emissao\03_GRD\0-GRDs_Enviadas DER\28ºMEDIÇÃO-26-10-2024 A 25-11-24\MR.DER-0858_24\" xr:uid="{7143C4CE-000A-494B-B11C-6026D9FB69CA}"/>
    <hyperlink ref="AQ83" r:id="rId834" display="pw:\\SRVPW3.pls.planservi.com.br:Projetos\Documents\C0849 - DER\40_Emissao\03_GRD\0-GRDs_Enviadas DER\28ºMEDIÇÃO-26-10-2024 A 25-11-24\MR.DER-0858_24\" xr:uid="{DC1ACB24-8E50-46FB-A554-15496FE339BA}"/>
    <hyperlink ref="AQ86" r:id="rId835" display="pw:\\SRVPW3.pls.planservi.com.br:Projetos\Documents\C0849 - DER\40_Emissao\03_GRD\0-GRDs_Enviadas DER\28ºMEDIÇÃO-26-10-2024 A 25-11-24\MR.DER-0858_24\" xr:uid="{CF5DFD61-4BB8-4B07-999A-27A5C255F366}"/>
    <hyperlink ref="AQ87" r:id="rId836" display="pw:\\SRVPW3.pls.planservi.com.br:Projetos\Documents\C0849 - DER\40_Emissao\03_GRD\0-GRDs_Enviadas DER\28ºMEDIÇÃO-26-10-2024 A 25-11-24\MR.DER-0858_24\" xr:uid="{E1706566-D243-485C-BE40-E4F3C0A97583}"/>
    <hyperlink ref="AK90" r:id="rId837" display="pw:\\SRVPW3.pls.planservi.com.br:Projetos\Documents\C0849 - DER\40_Emissao\03_GRD\0-GRDs_Enviadas DER\28ºMEDIÇÃO-26-10-2024 A 25-11-24\MR.DER-0858_24\" xr:uid="{00382310-5828-44A6-93D1-5A67675E9372}"/>
    <hyperlink ref="V116" r:id="rId838" display="pw:\\SRVPW3.pls.planservi.com.br:Projetos\Documents\C0849 - DER\30_Producao\2-C7 – SP 097 - km 12,85-23,10\04_Dren\04.00_R031\2024 04 10 - Revisão A2 H01.doc" xr:uid="{07DD9E2B-0EC9-43A3-9F36-016B43EA2D49}"/>
    <hyperlink ref="AB116" r:id="rId839" display="pw:\\SRVPW3.pls.planservi.com.br:Projetos\Documents\C0849 - DER\30_Producao\2-C7 – SP 097 - km 12,85-23,10\04_Dren\04.00_R031\2024 08 21 - Revisão A-H01.doc" xr:uid="{89508E6F-2F70-4A6D-8441-3A509AA739CC}"/>
    <hyperlink ref="AB146" r:id="rId840" display="pw:\\SRVPW3.pls.planservi.com.br:Projetos\Documents\C0849 - DER\30_Producao\2-C7 – SP 097 - km 12,85-23,10\04_Dren\04.00_R031\2024 08 21 - Revisão A-H01.doc" xr:uid="{E9CACE50-1821-45BD-AE18-B23BE5AF3311}"/>
    <hyperlink ref="AH146" r:id="rId841" display="pw:\\SRVPW3.pls.planservi.com.br:Projetos\Documents\C0849 - DER\30_Producao\2-C7 – SP 097 - km 12,85-23,10\04_Dren\04.00_R031\2024 09 18 - Revisão B1-H01.doc" xr:uid="{9E9B3151-0696-40BB-90C0-031206A48091}"/>
    <hyperlink ref="AN146" r:id="rId842" display="pw:\\SRVPW3.pls.planservi.com.br:Projetos\Documents\C0849 - DER\30_Producao\2-C7 – SP 097 - km 12,85-23,10\04_Dren\04.00_R031\2024 10 09 - Revisão B-H01.doc" xr:uid="{DBF8053E-0367-4615-99D6-AE050457E65E}"/>
    <hyperlink ref="AN33" r:id="rId843" display="pw:\\SRVPW3.pls.planservi.com.br:Projetos\Documents\C0849 - DER\30_Producao\2-C7 – SP 097 - km 12,85-23,10\05_Geot\05.00_R031\2024.05.03_R-031_2_SP-097_G01,G12,G14.doc" xr:uid="{92102CAE-A897-4889-9B74-247FC927C18B}"/>
    <hyperlink ref="AB237" r:id="rId844" display="pw:\\SRVPW3.pls.planservi.com.br:Projetos\Documents\C0849 - DER\30_Producao\2-C7 – SP 097 - km 12,85-23,10\05_Geot\05.00_R031\2024.05.03_R-031_2_SP-097_G01,G12,G14.doc" xr:uid="{C75BD727-9FA1-4AC7-8604-D29194E1FD5A}"/>
    <hyperlink ref="AB238:AB251" r:id="rId845" display="pw:\\SRVPW3.pls.planservi.com.br:Projetos\Documents\C0849 - DER\30_Producao\2-C7 – SP 097 - km 12,85-23,10\05_Geot\05.00_R031\2024.05.03_R-031_2_SP-097_G01,G12,G14.doc" xr:uid="{05D884D1-45D6-49E8-ADBD-5498929201B9}"/>
    <hyperlink ref="AT27" r:id="rId846" display="pw:\\SRVPW3.pls.planservi.com.br:Projetos\Documents\C0849 - DER\30_Producao\2-C7 – SP 097 - km 12,85-23,10\05_Geot\05.00_R031\2024.05.03_R-031_2_SP-097_G01,G12,G14.doc" xr:uid="{01BDF9BA-0702-4DE6-AFC9-963C02D6F8B4}"/>
    <hyperlink ref="AT32" r:id="rId847" display="pw:\\SRVPW3.pls.planservi.com.br:Projetos\Documents\C0849 - DER\30_Producao\2-C7 – SP 097 - km 12,85-23,10\05_Geot\05.00_R031\2024.05.03_R-031_2_SP-097_G01,G12,G14.doc" xr:uid="{76E5093B-C1EF-4EF9-817D-126651D0A9BB}"/>
    <hyperlink ref="AH237" r:id="rId848" display="pw:\\SRVPW3.pls.planservi.com.br:Projetos\Documents\C0849 - DER\30_Producao\2-C7 – SP 097 - km 12,85-23,10\05_Geot\05.00_R031\2024.05.17_R-031_2_SP-097_G12.doc" xr:uid="{601F3FA7-89F5-4342-974F-107033259F72}"/>
    <hyperlink ref="AH238:AH251" r:id="rId849" display="pw:\\SRVPW3.pls.planservi.com.br:Projetos\Documents\C0849 - DER\30_Producao\2-C7 – SP 097 - km 12,85-23,10\05_Geot\05.00_R031\2024.05.17_R-031_2_SP-097_G12.doc" xr:uid="{7F83E237-4650-4191-B65A-29EB28ED03C4}"/>
    <hyperlink ref="AN242" r:id="rId850" display="pw:\\SRVPW3.pls.planservi.com.br:Projetos\Documents\C0849 - DER\30_Producao\2-C7 – SP 097 - km 12,85-23,10\05_Geot\05.00_R031\2024.06.07_R-031_2_SP-097_G12.doc" xr:uid="{E5E7439C-E166-475A-8239-8AEABD2A1D5A}"/>
    <hyperlink ref="AT242" r:id="rId851" display="pw:\\SRVPW3.pls.planservi.com.br:Projetos\Documents\C0849 - DER\30_Producao\2-C7 – SP 097 - km 12,85-23,10\05_Geot\05.00_R031\2024.06.12_R-031_2_SP-097_G12.doc" xr:uid="{BD2DA853-7116-4F4C-8A2D-384E57BC83EC}"/>
    <hyperlink ref="P252" r:id="rId852" display="pw:\\SRVPW3.pls.planservi.com.br:Projetos\Documents\C0849 - DER\30_Producao\2-C7 – SP 097 - km 12,85-23,10\05_Geot\05.00_R031\2024.02.12_R-031_G18_SP097.doc" xr:uid="{AFAC43A4-D4BB-4A65-B926-041F17067B00}"/>
    <hyperlink ref="P253" r:id="rId853" display="pw:\\SRVPW3.pls.planservi.com.br:Projetos\Documents\C0849 - DER\30_Producao\2-C7 – SP 097 - km 12,85-23,10\05_Geot\05.00_R031\2024.02.12_R-031_G18_SP097.doc" xr:uid="{AD7E1FAC-4968-499E-AAE0-2B3F423E49EF}"/>
    <hyperlink ref="P259" r:id="rId854" display="pw:\\SRVPW3.pls.planservi.com.br:Projetos\Documents\C0849 - DER\30_Producao\2-C7 – SP 097 - km 12,85-23,10\05_Geot\05.00_R031\2024.02.12_R-031_G18_SP097.doc" xr:uid="{05D6A38A-FD18-4837-9DEC-324F622C8BE5}"/>
    <hyperlink ref="AT34" r:id="rId855" display="pw:\\SRVPW3.pls.planservi.com.br:Projetos\Documents\C0849 - DER\30_Producao\2-C7 – SP 097 - km 12,85-23,10\05_Geot\05.00_R031\2023 12 20 SP097-R-031_G13_C1.doc" xr:uid="{E57F32BE-9E6B-4515-805F-5FE4F5148A55}"/>
    <hyperlink ref="AT35" r:id="rId856" display="pw:\\SRVPW3.pls.planservi.com.br:Projetos\Documents\C0849 - DER\30_Producao\2-C7 – SP 097 - km 12,85-23,10\05_Geot\05.00_R031\2023 12 20 SP097-R-031_G13_C1.doc" xr:uid="{3FD2CBE7-AA0A-4D29-972B-03870F1F9A53}"/>
    <hyperlink ref="AT36" r:id="rId857" display="pw:\\SRVPW3.pls.planservi.com.br:Projetos\Documents\C0849 - DER\30_Producao\2-C7 – SP 097 - km 12,85-23,10\05_Geot\05.00_R031\2023 12 20 SP097-R-031_G13_C1.doc" xr:uid="{5ACE5EA5-DA0E-4F1F-AB33-7A3015B1DE7C}"/>
    <hyperlink ref="P258" r:id="rId858" display="pw:\\SRVPW3.pls.planservi.com.br:Projetos\Documents\C0849 - DER\30_Producao\2-C7 – SP 097 - km 12,85-23,10\05_Geot\05.00_R031\2024.01.29_R-031_G15_OAE-17+000.doc" xr:uid="{68BCD99E-F6F1-4416-A4C4-DF07CABE8FCE}"/>
    <hyperlink ref="V258" r:id="rId859" display="pw:\\SRVPW3.pls.planservi.com.br:Projetos\Documents\C0849 - DER\30_Producao\2-C7 – SP 097 - km 12,85-23,10\05_Geot\05.00_R031\2024.02.16_R-031_G15_OAE-17+000.doc" xr:uid="{7848C25C-8A6F-4C69-A642-711DFF26AB8C}"/>
    <hyperlink ref="AB258" r:id="rId860" display="pw:\\SRVPW3.pls.planservi.com.br:Projetos\Documents\C0849 - DER\30_Producao\2-C7 – SP 097 - km 12,85-23,10\05_Geot\05.00_R031\2024.03.04_R-031_G15_OAE-17+000.doc" xr:uid="{E68C2BAB-A60C-4B5C-8070-D1D53EFB4258}"/>
    <hyperlink ref="AH258" r:id="rId861" display="pw:\\SRVPW3.pls.planservi.com.br:Projetos\Documents\C0849 - DER\30_Producao\2-C7 – SP 097 - km 12,85-23,10\05_Geot\05.00_R031\2024.03.28_R-031_G15_OAE-17+000.doc" xr:uid="{0048EE59-A273-4FDA-9302-5805DA1C0B03}"/>
    <hyperlink ref="AN258" r:id="rId862" display="pw:\\SRVPW3.pls.planservi.com.br:Projetos\Documents\C0849 - DER\30_Producao\2-C7 – SP 097 - km 12,85-23,10\05_Geot\05.00_R031\2024.04.28_R-031_G15_OAE-17+000.doc" xr:uid="{5D28FA0C-35C4-4EF4-A3DB-D2DABED7CCC3}"/>
    <hyperlink ref="V237" r:id="rId863" display="pw:\\SRVPW3.pls.planservi.com.br:Projetos\Documents\C0849 - DER\30_Producao\2-C7 – SP 097 - km 12,85-23,10\05_Geot\05.00_R031\2024.02.14_R-031_2_SP-097_G01,G12_A.doc" xr:uid="{F0716503-9A8F-437E-868D-12537CE5A80B}"/>
    <hyperlink ref="V238:V251" r:id="rId864" display="pw:\\SRVPW3.pls.planservi.com.br:Projetos\Documents\C0849 - DER\30_Producao\2-C7 – SP 097 - km 12,85-23,10\05_Geot\05.00_R031\2024.02.14_R-031_2_SP-097_G01,G12_A.doc" xr:uid="{E7A80295-6044-4BF0-9DF3-F8DDCC6A3B0E}"/>
    <hyperlink ref="V255" r:id="rId865" display="pw:\\SRVPW3.pls.planservi.com.br:Projetos\Documents\C0849 - DER\30_Producao\2-C7 – SP 097 - km 12,85-23,10\05_Geot\05.00_R031\2024.02.14_R-031_2_SP-097_G01,G12_A.doc" xr:uid="{AFE3F07C-34EE-42DE-AAA3-D2E4F03F6F11}"/>
    <hyperlink ref="M354" r:id="rId866" display="pw:\\SRVPW3.pls.planservi.com.br:Projetos\Documents\C0849 - DER\40_Emissao\03_GRD\0-GRDs_Enviadas DER\29ºMEDIÇÃO-26-11-2024 A 25-12-24\MR.DER-0864_24\" xr:uid="{2F652E1F-0879-4E0D-9687-8477FF02659E}"/>
    <hyperlink ref="M355" r:id="rId867" display="pw:\\SRVPW3.pls.planservi.com.br:Projetos\Documents\C0849 - DER\40_Emissao\03_GRD\0-GRDs_Enviadas DER\29ºMEDIÇÃO-26-11-2024 A 25-12-24\MR.DER-0864_24\" xr:uid="{A5F38015-5CCC-499C-A727-F44209AF3709}"/>
    <hyperlink ref="M356" r:id="rId868" display="pw:\\SRVPW3.pls.planservi.com.br:Projetos\Documents\C0849 - DER\40_Emissao\03_GRD\0-GRDs_Enviadas DER\29ºMEDIÇÃO-26-11-2024 A 25-12-24\MR.DER-0864_24\" xr:uid="{BD561503-EB03-4CB2-9CCB-6B6633D264D7}"/>
    <hyperlink ref="M357" r:id="rId869" display="pw:\\SRVPW3.pls.planservi.com.br:Projetos\Documents\C0849 - DER\40_Emissao\03_GRD\0-GRDs_Enviadas DER\29ºMEDIÇÃO-26-11-2024 A 25-12-24\MR.DER-0864_24\" xr:uid="{21BE86CE-EDCD-4D12-82FE-F12FC2910D9D}"/>
    <hyperlink ref="M358" r:id="rId870" display="pw:\\SRVPW3.pls.planservi.com.br:Projetos\Documents\C0849 - DER\40_Emissao\03_GRD\0-GRDs_Enviadas DER\29ºMEDIÇÃO-26-11-2024 A 25-12-24\MR.DER-0864_24\" xr:uid="{1920440D-1445-4E71-94AF-61C00C5E1D5F}"/>
    <hyperlink ref="M359" r:id="rId871" display="pw:\\SRVPW3.pls.planservi.com.br:Projetos\Documents\C0849 - DER\40_Emissao\03_GRD\0-GRDs_Enviadas DER\29ºMEDIÇÃO-26-11-2024 A 25-12-24\MR.DER-0864_24\" xr:uid="{A569F374-2508-496B-87BF-688C7A33D263}"/>
    <hyperlink ref="M360" r:id="rId872" display="pw:\\SRVPW3.pls.planservi.com.br:Projetos\Documents\C0849 - DER\40_Emissao\03_GRD\0-GRDs_Enviadas DER\29ºMEDIÇÃO-26-11-2024 A 25-12-24\MR.DER-0864_24\" xr:uid="{E726366B-EE22-454D-B3B7-ACDDD9686672}"/>
    <hyperlink ref="M361" r:id="rId873" display="pw:\\SRVPW3.pls.planservi.com.br:Projetos\Documents\C0849 - DER\40_Emissao\03_GRD\0-GRDs_Enviadas DER\29ºMEDIÇÃO-26-11-2024 A 25-12-24\MR.DER-0864_24\" xr:uid="{1EA7721B-AD4F-46B4-8777-2C25D292D419}"/>
    <hyperlink ref="Y211" r:id="rId874" display="pw:\\SRVPW3.pls.planservi.com.br:Projetos\Documents\C0849 - DER\40_Emissao\03_GRD\0-GRDs_Enviadas DER\29ºMEDIÇÃO-26-11-2024 A 25-12-24\MR.DER-0868_24\" xr:uid="{BC392F26-D2C7-4DA0-B5A4-563B44F324BE}"/>
    <hyperlink ref="Y213" r:id="rId875" display="pw:\\SRVPW3.pls.planservi.com.br:Projetos\Documents\C0849 - DER\40_Emissao\03_GRD\0-GRDs_Enviadas DER\29ºMEDIÇÃO-26-11-2024 A 25-12-24\MR.DER-0868_24\" xr:uid="{01125FF8-1D09-4C15-A8D0-CA429B15CE33}"/>
    <hyperlink ref="Y214" r:id="rId876" display="pw:\\SRVPW3.pls.planservi.com.br:Projetos\Documents\C0849 - DER\40_Emissao\03_GRD\0-GRDs_Enviadas DER\29ºMEDIÇÃO-26-11-2024 A 25-12-24\MR.DER-0868_24\" xr:uid="{4E4F1191-5C28-4572-A6B8-1250BCBF97DC}"/>
    <hyperlink ref="Y215" r:id="rId877" display="pw:\\SRVPW3.pls.planservi.com.br:Projetos\Documents\C0849 - DER\40_Emissao\03_GRD\0-GRDs_Enviadas DER\29ºMEDIÇÃO-26-11-2024 A 25-12-24\MR.DER-0868_24\" xr:uid="{1CD40EB0-0175-4426-AAF6-35185CEE2196}"/>
    <hyperlink ref="Y216" r:id="rId878" display="pw:\\SRVPW3.pls.planservi.com.br:Projetos\Documents\C0849 - DER\40_Emissao\03_GRD\0-GRDs_Enviadas DER\29ºMEDIÇÃO-26-11-2024 A 25-12-24\MR.DER-0868_24\" xr:uid="{71237910-6A6A-4308-B9E7-FF443C5C7321}"/>
    <hyperlink ref="Y217" r:id="rId879" display="pw:\\SRVPW3.pls.planservi.com.br:Projetos\Documents\C0849 - DER\40_Emissao\03_GRD\0-GRDs_Enviadas DER\29ºMEDIÇÃO-26-11-2024 A 25-12-24\MR.DER-0868_24\" xr:uid="{E5E5126A-833E-43C3-8AF6-BA34296B491C}"/>
    <hyperlink ref="Y218" r:id="rId880" display="pw:\\SRVPW3.pls.planservi.com.br:Projetos\Documents\C0849 - DER\40_Emissao\03_GRD\0-GRDs_Enviadas DER\29ºMEDIÇÃO-26-11-2024 A 25-12-24\MR.DER-0868_24\" xr:uid="{9F3C1451-25D6-41F8-A6F1-6D996A25CBEA}"/>
    <hyperlink ref="Y219" r:id="rId881" display="pw:\\SRVPW3.pls.planservi.com.br:Projetos\Documents\C0849 - DER\40_Emissao\03_GRD\0-GRDs_Enviadas DER\29ºMEDIÇÃO-26-11-2024 A 25-12-24\MR.DER-0868_24\" xr:uid="{E486931E-03A2-4312-B258-8DC90C2580C2}"/>
    <hyperlink ref="Y220" r:id="rId882" display="pw:\\SRVPW3.pls.planservi.com.br:Projetos\Documents\C0849 - DER\40_Emissao\03_GRD\0-GRDs_Enviadas DER\29ºMEDIÇÃO-26-11-2024 A 25-12-24\MR.DER-0868_24\" xr:uid="{2ABD9E6F-5CEC-4B8D-A7B7-73D37157934D}"/>
    <hyperlink ref="Y221" r:id="rId883" display="pw:\\SRVPW3.pls.planservi.com.br:Projetos\Documents\C0849 - DER\40_Emissao\03_GRD\0-GRDs_Enviadas DER\29ºMEDIÇÃO-26-11-2024 A 25-12-24\MR.DER-0868_24\" xr:uid="{479F9141-D132-4212-8D5A-EFB6DB03DD3D}"/>
    <hyperlink ref="Y222" r:id="rId884" display="pw:\\SRVPW3.pls.planservi.com.br:Projetos\Documents\C0849 - DER\40_Emissao\03_GRD\0-GRDs_Enviadas DER\29ºMEDIÇÃO-26-11-2024 A 25-12-24\MR.DER-0868_24\" xr:uid="{6F435B7A-157E-4387-BCF9-8B3FFB44E3AA}"/>
    <hyperlink ref="Y223" r:id="rId885" display="pw:\\SRVPW3.pls.planservi.com.br:Projetos\Documents\C0849 - DER\40_Emissao\03_GRD\0-GRDs_Enviadas DER\29ºMEDIÇÃO-26-11-2024 A 25-12-24\MR.DER-0868_24\" xr:uid="{5567E514-6A1A-4666-9FAA-2C869BC865B6}"/>
    <hyperlink ref="Y224" r:id="rId886" display="pw:\\SRVPW3.pls.planservi.com.br:Projetos\Documents\C0849 - DER\40_Emissao\03_GRD\0-GRDs_Enviadas DER\29ºMEDIÇÃO-26-11-2024 A 25-12-24\MR.DER-0868_24\" xr:uid="{609AEE9C-473E-401F-BE22-A03E68D06BB1}"/>
    <hyperlink ref="Y225" r:id="rId887" display="pw:\\SRVPW3.pls.planservi.com.br:Projetos\Documents\C0849 - DER\40_Emissao\03_GRD\0-GRDs_Enviadas DER\29ºMEDIÇÃO-26-11-2024 A 25-12-24\MR.DER-0868_24\" xr:uid="{02804084-346C-4FDD-B06F-6CDD5C6DA097}"/>
    <hyperlink ref="Y226" r:id="rId888" display="pw:\\SRVPW3.pls.planservi.com.br:Projetos\Documents\C0849 - DER\40_Emissao\03_GRD\0-GRDs_Enviadas DER\29ºMEDIÇÃO-26-11-2024 A 25-12-24\MR.DER-0868_24\" xr:uid="{064CDB60-40FA-408B-97D9-22CF1103B07C}"/>
    <hyperlink ref="Y227" r:id="rId889" display="pw:\\SRVPW3.pls.planservi.com.br:Projetos\Documents\C0849 - DER\40_Emissao\03_GRD\0-GRDs_Enviadas DER\29ºMEDIÇÃO-26-11-2024 A 25-12-24\MR.DER-0868_24\" xr:uid="{4B0C9CA0-4DC3-429E-A6FA-5F80C68574F8}"/>
    <hyperlink ref="Y228" r:id="rId890" display="pw:\\SRVPW3.pls.planservi.com.br:Projetos\Documents\C0849 - DER\40_Emissao\03_GRD\0-GRDs_Enviadas DER\29ºMEDIÇÃO-26-11-2024 A 25-12-24\MR.DER-0868_24\" xr:uid="{C8398AF9-0BE9-4846-99B2-89FA0A34E05C}"/>
    <hyperlink ref="Y229" r:id="rId891" display="pw:\\SRVPW3.pls.planservi.com.br:Projetos\Documents\C0849 - DER\40_Emissao\03_GRD\0-GRDs_Enviadas DER\29ºMEDIÇÃO-26-11-2024 A 25-12-24\MR.DER-0868_24\" xr:uid="{A43F909B-3806-4876-821F-C4FF2BAC7771}"/>
    <hyperlink ref="Y230" r:id="rId892" display="pw:\\SRVPW3.pls.planservi.com.br:Projetos\Documents\C0849 - DER\40_Emissao\03_GRD\0-GRDs_Enviadas DER\29ºMEDIÇÃO-26-11-2024 A 25-12-24\MR.DER-0868_24\" xr:uid="{DDBF4747-C1F2-4C17-B3D2-84DF7AE6D29D}"/>
    <hyperlink ref="Y231" r:id="rId893" display="pw:\\SRVPW3.pls.planservi.com.br:Projetos\Documents\C0849 - DER\40_Emissao\03_GRD\0-GRDs_Enviadas DER\29ºMEDIÇÃO-26-11-2024 A 25-12-24\MR.DER-0868_24\" xr:uid="{A07604EF-3B48-4948-97DF-F18D032C6AB6}"/>
    <hyperlink ref="Y232" r:id="rId894" display="pw:\\SRVPW3.pls.planservi.com.br:Projetos\Documents\C0849 - DER\40_Emissao\03_GRD\0-GRDs_Enviadas DER\29ºMEDIÇÃO-26-11-2024 A 25-12-24\MR.DER-0868_24\" xr:uid="{29425CE1-B22D-4A34-A83E-5A1CFE6E6E7C}"/>
    <hyperlink ref="Y233" r:id="rId895" display="pw:\\SRVPW3.pls.planservi.com.br:Projetos\Documents\C0849 - DER\40_Emissao\03_GRD\0-GRDs_Enviadas DER\29ºMEDIÇÃO-26-11-2024 A 25-12-24\MR.DER-0868_24\" xr:uid="{9F1B06CA-7492-457A-BB0C-6D5D8CC080B0}"/>
    <hyperlink ref="Y234" r:id="rId896" display="pw:\\SRVPW3.pls.planservi.com.br:Projetos\Documents\C0849 - DER\40_Emissao\03_GRD\0-GRDs_Enviadas DER\29ºMEDIÇÃO-26-11-2024 A 25-12-24\MR.DER-0868_24\" xr:uid="{09271C47-FDA6-4652-B1FD-679908A2342E}"/>
    <hyperlink ref="Y235" r:id="rId897" display="pw:\\SRVPW3.pls.planservi.com.br:Projetos\Documents\C0849 - DER\40_Emissao\03_GRD\0-GRDs_Enviadas DER\29ºMEDIÇÃO-26-11-2024 A 25-12-24\MR.DER-0868_24\" xr:uid="{42AC63F6-55A2-4DE9-A29C-CAC517130E13}"/>
    <hyperlink ref="AW74" r:id="rId898" display="pw:\\SRVPW3.pls.planservi.com.br:Projetos\Documents\C0849 - DER\40_Emissao\03_GRD\0-GRDs_Enviadas DER\29ºMEDIÇÃO-26-11-2024 A 25-12-24\MR.DER-0881_24\" xr:uid="{66CD525C-8CF6-4679-9CD2-64D4EFDE7016}"/>
    <hyperlink ref="AW75" r:id="rId899" display="pw:\\SRVPW3.pls.planservi.com.br:Projetos\Documents\C0849 - DER\40_Emissao\03_GRD\0-GRDs_Enviadas DER\29ºMEDIÇÃO-26-11-2024 A 25-12-24\MR.DER-0881_24\" xr:uid="{C7213D4A-ED4B-4897-921E-990D82C47A22}"/>
    <hyperlink ref="AW76" r:id="rId900" display="pw:\\SRVPW3.pls.planservi.com.br:Projetos\Documents\C0849 - DER\40_Emissao\03_GRD\0-GRDs_Enviadas DER\29ºMEDIÇÃO-26-11-2024 A 25-12-24\MR.DER-0881_24\" xr:uid="{C3814C6F-D15A-4E32-82A0-580EBCD01510}"/>
    <hyperlink ref="AW77" r:id="rId901" display="pw:\\SRVPW3.pls.planservi.com.br:Projetos\Documents\C0849 - DER\40_Emissao\03_GRD\0-GRDs_Enviadas DER\29ºMEDIÇÃO-26-11-2024 A 25-12-24\MR.DER-0881_24\" xr:uid="{0FFF0F56-7F27-4FD7-BC21-437DAC8F1F7E}"/>
    <hyperlink ref="AW78" r:id="rId902" display="pw:\\SRVPW3.pls.planservi.com.br:Projetos\Documents\C0849 - DER\40_Emissao\03_GRD\0-GRDs_Enviadas DER\29ºMEDIÇÃO-26-11-2024 A 25-12-24\MR.DER-0881_24\" xr:uid="{99A02C8A-ED2E-457D-B06C-B809DAD7AAB3}"/>
    <hyperlink ref="AW79" r:id="rId903" display="pw:\\SRVPW3.pls.planservi.com.br:Projetos\Documents\C0849 - DER\40_Emissao\03_GRD\0-GRDs_Enviadas DER\29ºMEDIÇÃO-26-11-2024 A 25-12-24\MR.DER-0881_24\" xr:uid="{7935246C-EBDC-4FC1-B467-DA62FA882E1D}"/>
    <hyperlink ref="AW80" r:id="rId904" display="pw:\\SRVPW3.pls.planservi.com.br:Projetos\Documents\C0849 - DER\40_Emissao\03_GRD\0-GRDs_Enviadas DER\29ºMEDIÇÃO-26-11-2024 A 25-12-24\MR.DER-0881_24\" xr:uid="{FC14E305-EE10-40ED-BA0D-587F55F3A43B}"/>
    <hyperlink ref="AW82" r:id="rId905" display="pw:\\SRVPW3.pls.planservi.com.br:Projetos\Documents\C0849 - DER\40_Emissao\03_GRD\0-GRDs_Enviadas DER\29ºMEDIÇÃO-26-11-2024 A 25-12-24\MR.DER-0881_24\" xr:uid="{438F6818-ADB3-4771-9516-AB150E067FF0}"/>
    <hyperlink ref="AK89" r:id="rId906" display="pw:\\SRVPW3.pls.planservi.com.br:Projetos\Documents\C0849 - DER\40_Emissao\03_GRD\0-GRDs_Enviadas DER\29ºMEDIÇÃO-26-11-2024 A 25-12-24\MR.DER-0881_24\" xr:uid="{619F7394-36E6-4901-B1C1-FC049C5B5DD9}"/>
    <hyperlink ref="BC74" r:id="rId907" display="pw:\\SRVPW3.pls.planservi.com.br:Projetos\Documents\C0849 - DER\40_Emissao\03_GRD\0-GRDs_Enviadas DER\30ºMEDIÇÃO-26-12-2024 A 25-01-25\MR.DER-0886_25\" xr:uid="{C28DE98B-E96B-4AB1-8780-5315D41EB5B8}"/>
    <hyperlink ref="BC75" r:id="rId908" display="pw:\\SRVPW3.pls.planservi.com.br:Projetos\Documents\C0849 - DER\40_Emissao\03_GRD\0-GRDs_Enviadas DER\30ºMEDIÇÃO-26-12-2024 A 25-01-25\MR.DER-0886_25\" xr:uid="{E091659C-FA2B-4E80-8216-E01303ED50A4}"/>
    <hyperlink ref="BC76" r:id="rId909" display="pw:\\SRVPW3.pls.planservi.com.br:Projetos\Documents\C0849 - DER\40_Emissao\03_GRD\0-GRDs_Enviadas DER\30ºMEDIÇÃO-26-12-2024 A 25-01-25\MR.DER-0886_25\" xr:uid="{8376D0A0-8C85-4499-8D3B-5A882517F0C0}"/>
    <hyperlink ref="BC77" r:id="rId910" display="pw:\\SRVPW3.pls.planservi.com.br:Projetos\Documents\C0849 - DER\40_Emissao\03_GRD\0-GRDs_Enviadas DER\30ºMEDIÇÃO-26-12-2024 A 25-01-25\MR.DER-0886_25\" xr:uid="{FA2E9EE5-836E-4CBA-B8A6-DF6EED0738E3}"/>
    <hyperlink ref="BC78" r:id="rId911" display="pw:\\SRVPW3.pls.planservi.com.br:Projetos\Documents\C0849 - DER\40_Emissao\03_GRD\0-GRDs_Enviadas DER\30ºMEDIÇÃO-26-12-2024 A 25-01-25\MR.DER-0886_25\" xr:uid="{D88E9D6A-B641-4F18-A2F2-011AD2E58808}"/>
    <hyperlink ref="BC79" r:id="rId912" display="pw:\\SRVPW3.pls.planservi.com.br:Projetos\Documents\C0849 - DER\40_Emissao\03_GRD\0-GRDs_Enviadas DER\30ºMEDIÇÃO-26-12-2024 A 25-01-25\MR.DER-0886_25\" xr:uid="{34F04CB0-5DF9-4C32-91EC-646505C42AE1}"/>
    <hyperlink ref="BC80" r:id="rId913" display="pw:\\SRVPW3.pls.planservi.com.br:Projetos\Documents\C0849 - DER\40_Emissao\03_GRD\0-GRDs_Enviadas DER\30ºMEDIÇÃO-26-12-2024 A 25-01-25\MR.DER-0886_25\" xr:uid="{56FC8331-2B18-4781-AEC0-883E1B8E374B}"/>
    <hyperlink ref="BC82" r:id="rId914" display="pw:\\SRVPW3.pls.planservi.com.br:Projetos\Documents\C0849 - DER\40_Emissao\03_GRD\0-GRDs_Enviadas DER\30ºMEDIÇÃO-26-12-2024 A 25-01-25\MR.DER-0886_25\" xr:uid="{48FDE211-1BAF-4A77-863D-9025A72257BC}"/>
    <hyperlink ref="S354" r:id="rId915" display="pw:\\SRVPW3.pls.planservi.com.br:Projetos\Documents\C0849 - DER\40_Emissao\03_GRD\0-GRDs_Enviadas DER\30ºMEDIÇÃO-26-12-2024 A 25-01-25\MR.DER-0887_25\" xr:uid="{FD598F0F-0508-4242-B8A5-C51FF52EB212}"/>
    <hyperlink ref="S355" r:id="rId916" display="pw:\\SRVPW3.pls.planservi.com.br:Projetos\Documents\C0849 - DER\40_Emissao\03_GRD\0-GRDs_Enviadas DER\30ºMEDIÇÃO-26-12-2024 A 25-01-25\MR.DER-0887_25\" xr:uid="{52C1C9EC-F0A6-4F41-9715-388AEECC8CB3}"/>
    <hyperlink ref="S357" r:id="rId917" display="pw:\\SRVPW3.pls.planservi.com.br:Projetos\Documents\C0849 - DER\40_Emissao\03_GRD\0-GRDs_Enviadas DER\30ºMEDIÇÃO-26-12-2024 A 25-01-25\MR.DER-0887_25\" xr:uid="{D99F6BB8-62E6-44A6-A7A3-766DF367ECFE}"/>
    <hyperlink ref="S356" r:id="rId918" display="pw:\\SRVPW3.pls.planservi.com.br:Projetos\Documents\C0849 - DER\40_Emissao\03_GRD\0-GRDs_Enviadas DER\30ºMEDIÇÃO-26-12-2024 A 25-01-25\MR.DER-0887_25\" xr:uid="{F75C755F-3B35-49D1-94C2-778E68AF7376}"/>
    <hyperlink ref="S358" r:id="rId919" display="pw:\\SRVPW3.pls.planservi.com.br:Projetos\Documents\C0849 - DER\40_Emissao\03_GRD\0-GRDs_Enviadas DER\30ºMEDIÇÃO-26-12-2024 A 25-01-25\MR.DER-0887_25\" xr:uid="{325B76AA-BAEA-4CD4-87D9-1AB5E480D989}"/>
    <hyperlink ref="S359" r:id="rId920" display="pw:\\SRVPW3.pls.planservi.com.br:Projetos\Documents\C0849 - DER\40_Emissao\03_GRD\0-GRDs_Enviadas DER\30ºMEDIÇÃO-26-12-2024 A 25-01-25\MR.DER-0887_25\" xr:uid="{23D3BAF0-8091-45C9-8174-C9A8C48819CD}"/>
    <hyperlink ref="S360" r:id="rId921" display="pw:\\SRVPW3.pls.planservi.com.br:Projetos\Documents\C0849 - DER\40_Emissao\03_GRD\0-GRDs_Enviadas DER\30ºMEDIÇÃO-26-12-2024 A 25-01-25\MR.DER-0887_25\" xr:uid="{CD36F9E5-1387-42A7-86BB-8D322D7E030F}"/>
    <hyperlink ref="S361" r:id="rId922" display="pw:\\SRVPW3.pls.planservi.com.br:Projetos\Documents\C0849 - DER\40_Emissao\03_GRD\0-GRDs_Enviadas DER\30ºMEDIÇÃO-26-12-2024 A 25-01-25\MR.DER-0887_25\" xr:uid="{4C5A419F-72FD-45E9-8267-BA2F1BB392B7}"/>
    <hyperlink ref="Y265" r:id="rId923" display="pw:\\SRVPW3.pls.planservi.com.br:Projetos\Documents\C0849 - DER\40_Emissao\03_GRD\0-GRDs_Enviadas DER\30ºMEDIÇÃO-26-12-2024 A 25-01-25\MR.DER-0890_25-SP 097-D-Entrega Final-C01\" xr:uid="{0AF82C46-AB54-4D00-85B6-819DF24DD8F3}"/>
    <hyperlink ref="Y266" r:id="rId924" display="pw:\\SRVPW3.pls.planservi.com.br:Projetos\Documents\C0849 - DER\40_Emissao\03_GRD\0-GRDs_Enviadas DER\30ºMEDIÇÃO-26-12-2024 A 25-01-25\MR.DER-0890_25-SP 097-D-Entrega Final-C01\" xr:uid="{3A7B5C4B-831F-4ED5-9D09-21C1D2820AEA}"/>
    <hyperlink ref="Y267" r:id="rId925" display="pw:\\SRVPW3.pls.planservi.com.br:Projetos\Documents\C0849 - DER\40_Emissao\03_GRD\0-GRDs_Enviadas DER\30ºMEDIÇÃO-26-12-2024 A 25-01-25\MR.DER-0890_25-SP 097-D-Entrega Final-C01\" xr:uid="{405D9EEC-B971-4D9C-A5FF-B8CA6A3BCDE3}"/>
    <hyperlink ref="Y268" r:id="rId926" display="pw:\\SRVPW3.pls.planservi.com.br:Projetos\Documents\C0849 - DER\40_Emissao\03_GRD\0-GRDs_Enviadas DER\30ºMEDIÇÃO-26-12-2024 A 25-01-25\MR.DER-0890_25-SP 097-D-Entrega Final-C01\" xr:uid="{2890D252-F664-42A5-A4F4-6BE44A164B83}"/>
    <hyperlink ref="Y269" r:id="rId927" display="pw:\\SRVPW3.pls.planservi.com.br:Projetos\Documents\C0849 - DER\40_Emissao\03_GRD\0-GRDs_Enviadas DER\30ºMEDIÇÃO-26-12-2024 A 25-01-25\MR.DER-0890_25-SP 097-D-Entrega Final-C01\" xr:uid="{1D4E9786-09B3-49BB-8B85-7493FE4D3E66}"/>
    <hyperlink ref="Y270" r:id="rId928" display="pw:\\SRVPW3.pls.planservi.com.br:Projetos\Documents\C0849 - DER\40_Emissao\03_GRD\0-GRDs_Enviadas DER\30ºMEDIÇÃO-26-12-2024 A 25-01-25\MR.DER-0890_25-SP 097-D-Entrega Final-C01\" xr:uid="{DFC4A9FC-C216-4927-BABB-F46A247912E8}"/>
    <hyperlink ref="Y271" r:id="rId929" display="pw:\\SRVPW3.pls.planservi.com.br:Projetos\Documents\C0849 - DER\40_Emissao\03_GRD\0-GRDs_Enviadas DER\30ºMEDIÇÃO-26-12-2024 A 25-01-25\MR.DER-0890_25-SP 097-D-Entrega Final-C01\" xr:uid="{F21F2873-F1A0-4BA3-87FB-5AF8A9435EC6}"/>
    <hyperlink ref="Y272" r:id="rId930" display="pw:\\SRVPW3.pls.planservi.com.br:Projetos\Documents\C0849 - DER\40_Emissao\03_GRD\0-GRDs_Enviadas DER\30ºMEDIÇÃO-26-12-2024 A 25-01-25\MR.DER-0890_25-SP 097-D-Entrega Final-C01\" xr:uid="{1562BB9A-232B-4370-AC4A-7A51AE030738}"/>
    <hyperlink ref="Y273" r:id="rId931" display="pw:\\SRVPW3.pls.planservi.com.br:Projetos\Documents\C0849 - DER\40_Emissao\03_GRD\0-GRDs_Enviadas DER\30ºMEDIÇÃO-26-12-2024 A 25-01-25\MR.DER-0890_25-SP 097-D-Entrega Final-C01\" xr:uid="{07E4A247-0E01-4473-B950-FEBE26D2663B}"/>
    <hyperlink ref="Y274" r:id="rId932" display="pw:\\SRVPW3.pls.planservi.com.br:Projetos\Documents\C0849 - DER\40_Emissao\03_GRD\0-GRDs_Enviadas DER\30ºMEDIÇÃO-26-12-2024 A 25-01-25\MR.DER-0890_25-SP 097-D-Entrega Final-C01\" xr:uid="{74EE48B1-0515-44FC-B623-02399C16E86D}"/>
    <hyperlink ref="Y275" r:id="rId933" display="pw:\\SRVPW3.pls.planservi.com.br:Projetos\Documents\C0849 - DER\40_Emissao\03_GRD\0-GRDs_Enviadas DER\30ºMEDIÇÃO-26-12-2024 A 25-01-25\MR.DER-0890_25-SP 097-D-Entrega Final-C01\" xr:uid="{F9E6F3F7-D87C-4F61-986B-EA9E65983BA5}"/>
    <hyperlink ref="Y276" r:id="rId934" display="pw:\\SRVPW3.pls.planservi.com.br:Projetos\Documents\C0849 - DER\40_Emissao\03_GRD\0-GRDs_Enviadas DER\30ºMEDIÇÃO-26-12-2024 A 25-01-25\MR.DER-0890_25-SP 097-D-Entrega Final-C01\" xr:uid="{B3F4DFB4-FFAC-4BE0-9BA5-57180A1DD833}"/>
    <hyperlink ref="Y277" r:id="rId935" display="pw:\\SRVPW3.pls.planservi.com.br:Projetos\Documents\C0849 - DER\40_Emissao\03_GRD\0-GRDs_Enviadas DER\30ºMEDIÇÃO-26-12-2024 A 25-01-25\MR.DER-0890_25-SP 097-D-Entrega Final-C01\" xr:uid="{1930A793-CCB2-4C49-B268-A3FC57D71AE4}"/>
    <hyperlink ref="Y278" r:id="rId936" display="pw:\\SRVPW3.pls.planservi.com.br:Projetos\Documents\C0849 - DER\40_Emissao\03_GRD\0-GRDs_Enviadas DER\30ºMEDIÇÃO-26-12-2024 A 25-01-25\MR.DER-0890_25-SP 097-D-Entrega Final-C01\" xr:uid="{72C4D415-22EE-43D9-BCD6-BE967000B403}"/>
    <hyperlink ref="Y279" r:id="rId937" display="pw:\\SRVPW3.pls.planservi.com.br:Projetos\Documents\C0849 - DER\40_Emissao\03_GRD\0-GRDs_Enviadas DER\30ºMEDIÇÃO-26-12-2024 A 25-01-25\MR.DER-0890_25-SP 097-D-Entrega Final-C01\" xr:uid="{51B1F61F-240A-4774-AD4B-7196576E72C9}"/>
    <hyperlink ref="Y280" r:id="rId938" display="pw:\\SRVPW3.pls.planservi.com.br:Projetos\Documents\C0849 - DER\40_Emissao\03_GRD\0-GRDs_Enviadas DER\30ºMEDIÇÃO-26-12-2024 A 25-01-25\MR.DER-0890_25-SP 097-D-Entrega Final-C01\" xr:uid="{4E1065D0-E120-467E-8FF8-98CFE0C17859}"/>
    <hyperlink ref="Y281" r:id="rId939" display="pw:\\SRVPW3.pls.planservi.com.br:Projetos\Documents\C0849 - DER\40_Emissao\03_GRD\0-GRDs_Enviadas DER\30ºMEDIÇÃO-26-12-2024 A 25-01-25\MR.DER-0890_25-SP 097-D-Entrega Final-C01\" xr:uid="{762458DA-E67F-4B3D-B18D-59C2E1FCFF23}"/>
    <hyperlink ref="Y282" r:id="rId940" display="pw:\\SRVPW3.pls.planservi.com.br:Projetos\Documents\C0849 - DER\40_Emissao\03_GRD\0-GRDs_Enviadas DER\30ºMEDIÇÃO-26-12-2024 A 25-01-25\MR.DER-0890_25-SP 097-D-Entrega Final-C01\" xr:uid="{55603E40-491C-4994-811A-AAC5EFCAA5AD}"/>
    <hyperlink ref="Y283" r:id="rId941" display="pw:\\SRVPW3.pls.planservi.com.br:Projetos\Documents\C0849 - DER\40_Emissao\03_GRD\0-GRDs_Enviadas DER\30ºMEDIÇÃO-26-12-2024 A 25-01-25\MR.DER-0890_25-SP 097-D-Entrega Final-C01\" xr:uid="{0AED9DF5-E7A4-426A-A778-53714967BAA0}"/>
    <hyperlink ref="Y284" r:id="rId942" display="pw:\\SRVPW3.pls.planservi.com.br:Projetos\Documents\C0849 - DER\40_Emissao\03_GRD\0-GRDs_Enviadas DER\30ºMEDIÇÃO-26-12-2024 A 25-01-25\MR.DER-0890_25-SP 097-D-Entrega Final-C01\" xr:uid="{0DA3F0E9-63D4-4606-8AA1-E767A10282F9}"/>
    <hyperlink ref="Y285" r:id="rId943" display="pw:\\SRVPW3.pls.planservi.com.br:Projetos\Documents\C0849 - DER\40_Emissao\03_GRD\0-GRDs_Enviadas DER\30ºMEDIÇÃO-26-12-2024 A 25-01-25\MR.DER-0890_25-SP 097-D-Entrega Final-C01\" xr:uid="{4A246246-05DB-4160-8B77-7C0B0EDA56F0}"/>
    <hyperlink ref="Y286" r:id="rId944" display="pw:\\SRVPW3.pls.planservi.com.br:Projetos\Documents\C0849 - DER\40_Emissao\03_GRD\0-GRDs_Enviadas DER\30ºMEDIÇÃO-26-12-2024 A 25-01-25\MR.DER-0890_25-SP 097-D-Entrega Final-C01\" xr:uid="{0F3AB1E7-8EFB-469E-A23D-12B6351899EC}"/>
    <hyperlink ref="Y287" r:id="rId945" display="pw:\\SRVPW3.pls.planservi.com.br:Projetos\Documents\C0849 - DER\40_Emissao\03_GRD\0-GRDs_Enviadas DER\30ºMEDIÇÃO-26-12-2024 A 25-01-25\MR.DER-0890_25-SP 097-D-Entrega Final-C01\" xr:uid="{1B1AE392-B1B3-4361-B1EA-168743C44AA4}"/>
    <hyperlink ref="Y288" r:id="rId946" display="pw:\\SRVPW3.pls.planservi.com.br:Projetos\Documents\C0849 - DER\40_Emissao\03_GRD\0-GRDs_Enviadas DER\30ºMEDIÇÃO-26-12-2024 A 25-01-25\MR.DER-0890_25-SP 097-D-Entrega Final-C01\" xr:uid="{93209257-2E57-4894-9C83-52FE53589D11}"/>
    <hyperlink ref="Y289" r:id="rId947" display="pw:\\SRVPW3.pls.planservi.com.br:Projetos\Documents\C0849 - DER\40_Emissao\03_GRD\0-GRDs_Enviadas DER\30ºMEDIÇÃO-26-12-2024 A 25-01-25\MR.DER-0890_25-SP 097-D-Entrega Final-C01\" xr:uid="{A78CB70A-67CA-47C0-BC69-33C44202E1F2}"/>
    <hyperlink ref="Y290" r:id="rId948" display="pw:\\SRVPW3.pls.planservi.com.br:Projetos\Documents\C0849 - DER\40_Emissao\03_GRD\0-GRDs_Enviadas DER\30ºMEDIÇÃO-26-12-2024 A 25-01-25\MR.DER-0890_25-SP 097-D-Entrega Final-C01\" xr:uid="{275E6ECA-CB63-4DC2-A8BD-E790B1388D76}"/>
    <hyperlink ref="Y291" r:id="rId949" display="pw:\\SRVPW3.pls.planservi.com.br:Projetos\Documents\C0849 - DER\40_Emissao\03_GRD\0-GRDs_Enviadas DER\30ºMEDIÇÃO-26-12-2024 A 25-01-25\MR.DER-0890_25-SP 097-D-Entrega Final-C01\" xr:uid="{A365087C-2841-4322-A11A-AD019F4D1020}"/>
    <hyperlink ref="Y292" r:id="rId950" display="pw:\\SRVPW3.pls.planservi.com.br:Projetos\Documents\C0849 - DER\40_Emissao\03_GRD\0-GRDs_Enviadas DER\30ºMEDIÇÃO-26-12-2024 A 25-01-25\MR.DER-0890_25-SP 097-D-Entrega Final-C01\" xr:uid="{3ECC4961-67BF-4BF4-8479-E9CC41F965A2}"/>
    <hyperlink ref="Y293" r:id="rId951" display="pw:\\SRVPW3.pls.planservi.com.br:Projetos\Documents\C0849 - DER\40_Emissao\03_GRD\0-GRDs_Enviadas DER\30ºMEDIÇÃO-26-12-2024 A 25-01-25\MR.DER-0890_25-SP 097-D-Entrega Final-C01\" xr:uid="{94362A44-D88D-46AF-81BC-64BCFCEE301A}"/>
    <hyperlink ref="Y294" r:id="rId952" display="pw:\\SRVPW3.pls.planservi.com.br:Projetos\Documents\C0849 - DER\40_Emissao\03_GRD\0-GRDs_Enviadas DER\30ºMEDIÇÃO-26-12-2024 A 25-01-25\MR.DER-0890_25-SP 097-D-Entrega Final-C01\" xr:uid="{BAC2E93A-13DA-47EE-9B73-266BCC7DD47B}"/>
    <hyperlink ref="Y295" r:id="rId953" display="pw:\\SRVPW3.pls.planservi.com.br:Projetos\Documents\C0849 - DER\40_Emissao\03_GRD\0-GRDs_Enviadas DER\30ºMEDIÇÃO-26-12-2024 A 25-01-25\MR.DER-0890_25-SP 097-D-Entrega Final-C01\" xr:uid="{50C3B988-353B-4DAC-BD3E-968C3712C43C}"/>
    <hyperlink ref="Y296" r:id="rId954" display="pw:\\SRVPW3.pls.planservi.com.br:Projetos\Documents\C0849 - DER\40_Emissao\03_GRD\0-GRDs_Enviadas DER\30ºMEDIÇÃO-26-12-2024 A 25-01-25\MR.DER-0890_25-SP 097-D-Entrega Final-C01\" xr:uid="{44255E38-C80E-48E5-B293-3CFF98645258}"/>
    <hyperlink ref="Y297" r:id="rId955" display="pw:\\SRVPW3.pls.planservi.com.br:Projetos\Documents\C0849 - DER\40_Emissao\03_GRD\0-GRDs_Enviadas DER\30ºMEDIÇÃO-26-12-2024 A 25-01-25\MR.DER-0890_25-SP 097-D-Entrega Final-C01\" xr:uid="{C0EF9C6E-8E84-477E-843A-6D56A38F46CE}"/>
    <hyperlink ref="Y298" r:id="rId956" display="pw:\\SRVPW3.pls.planservi.com.br:Projetos\Documents\C0849 - DER\40_Emissao\03_GRD\0-GRDs_Enviadas DER\30ºMEDIÇÃO-26-12-2024 A 25-01-25\MR.DER-0890_25-SP 097-D-Entrega Final-C01\" xr:uid="{B70C4FF5-6EFA-4DFA-B0DB-FA15BFF8B5E2}"/>
    <hyperlink ref="Y299" r:id="rId957" display="pw:\\SRVPW3.pls.planservi.com.br:Projetos\Documents\C0849 - DER\40_Emissao\03_GRD\0-GRDs_Enviadas DER\30ºMEDIÇÃO-26-12-2024 A 25-01-25\MR.DER-0890_25-SP 097-D-Entrega Final-C01\" xr:uid="{716584D1-F0D5-43A5-B2C4-F1E73BD7EF7C}"/>
    <hyperlink ref="Y300" r:id="rId958" display="pw:\\SRVPW3.pls.planservi.com.br:Projetos\Documents\C0849 - DER\40_Emissao\03_GRD\0-GRDs_Enviadas DER\30ºMEDIÇÃO-26-12-2024 A 25-01-25\MR.DER-0890_25-SP 097-D-Entrega Final-C01\" xr:uid="{F1716BAD-0E00-4BF0-8EF2-306093D95273}"/>
    <hyperlink ref="Y301" r:id="rId959" display="pw:\\SRVPW3.pls.planservi.com.br:Projetos\Documents\C0849 - DER\40_Emissao\03_GRD\0-GRDs_Enviadas DER\30ºMEDIÇÃO-26-12-2024 A 25-01-25\MR.DER-0890_25-SP 097-D-Entrega Final-C01\" xr:uid="{B6F14B88-DE14-4543-AEF5-26171205068F}"/>
    <hyperlink ref="Y302" r:id="rId960" display="pw:\\SRVPW3.pls.planservi.com.br:Projetos\Documents\C0849 - DER\40_Emissao\03_GRD\0-GRDs_Enviadas DER\30ºMEDIÇÃO-26-12-2024 A 25-01-25\MR.DER-0890_25-SP 097-D-Entrega Final-C01\" xr:uid="{34953204-10CA-4BBF-B27E-004562238B46}"/>
    <hyperlink ref="Y303" r:id="rId961" display="pw:\\SRVPW3.pls.planservi.com.br:Projetos\Documents\C0849 - DER\40_Emissao\03_GRD\0-GRDs_Enviadas DER\30ºMEDIÇÃO-26-12-2024 A 25-01-25\MR.DER-0890_25-SP 097-D-Entrega Final-C01\" xr:uid="{978D751E-2F3E-4784-90FB-5D914D1CC857}"/>
    <hyperlink ref="Y304" r:id="rId962" display="pw:\\SRVPW3.pls.planservi.com.br:Projetos\Documents\C0849 - DER\40_Emissao\03_GRD\0-GRDs_Enviadas DER\30ºMEDIÇÃO-26-12-2024 A 25-01-25\MR.DER-0890_25-SP 097-D-Entrega Final-C01\" xr:uid="{F378DFAA-34C1-4667-81E8-E0AA7F0D77BA}"/>
    <hyperlink ref="AK305" r:id="rId963" display="pw:\\SRVPW3.pls.planservi.com.br:Projetos\Documents\C0849 - DER\40_Emissao\03_GRD\0-GRDs_Enviadas DER\30ºMEDIÇÃO-26-12-2024 A 25-01-25\MR.DER-0890_25-SP 097-D-Entrega Final-C01\" xr:uid="{5DF99C7E-50F7-4ABA-AC5A-4ADF86959FBF}"/>
    <hyperlink ref="AK306" r:id="rId964" display="pw:\\SRVPW3.pls.planservi.com.br:Projetos\Documents\C0849 - DER\40_Emissao\03_GRD\0-GRDs_Enviadas DER\30ºMEDIÇÃO-26-12-2024 A 25-01-25\MR.DER-0890_25-SP 097-D-Entrega Final-C01\" xr:uid="{5798BDE7-F21A-4E26-BE6E-AD718AFE0D8E}"/>
    <hyperlink ref="AK307" r:id="rId965" display="pw:\\SRVPW3.pls.planservi.com.br:Projetos\Documents\C0849 - DER\40_Emissao\03_GRD\0-GRDs_Enviadas DER\30ºMEDIÇÃO-26-12-2024 A 25-01-25\MR.DER-0890_25-SP 097-D-Entrega Final-C01\" xr:uid="{C67EDAE9-5B1D-419A-92F3-CDC7C92D4AA0}"/>
    <hyperlink ref="AK308" r:id="rId966" display="pw:\\SRVPW3.pls.planservi.com.br:Projetos\Documents\C0849 - DER\40_Emissao\03_GRD\0-GRDs_Enviadas DER\30ºMEDIÇÃO-26-12-2024 A 25-01-25\MR.DER-0890_25-SP 097-D-Entrega Final-C01\" xr:uid="{DACD81F0-5C72-4F5E-8878-7A5FF96A18BE}"/>
    <hyperlink ref="AK309" r:id="rId967" display="pw:\\SRVPW3.pls.planservi.com.br:Projetos\Documents\C0849 - DER\40_Emissao\03_GRD\0-GRDs_Enviadas DER\30ºMEDIÇÃO-26-12-2024 A 25-01-25\MR.DER-0890_25-SP 097-D-Entrega Final-C01\" xr:uid="{6209617E-CC7B-4FE8-BB08-3D08CFFB0EA5}"/>
    <hyperlink ref="AK310" r:id="rId968" display="pw:\\SRVPW3.pls.planservi.com.br:Projetos\Documents\C0849 - DER\40_Emissao\03_GRD\0-GRDs_Enviadas DER\30ºMEDIÇÃO-26-12-2024 A 25-01-25\MR.DER-0890_25-SP 097-D-Entrega Final-C01\" xr:uid="{3ED4C0A4-6961-46C8-BEDE-0A2BF59B0DB2}"/>
    <hyperlink ref="AK311" r:id="rId969" display="pw:\\SRVPW3.pls.planservi.com.br:Projetos\Documents\C0849 - DER\40_Emissao\03_GRD\0-GRDs_Enviadas DER\30ºMEDIÇÃO-26-12-2024 A 25-01-25\MR.DER-0890_25-SP 097-D-Entrega Final-C01\" xr:uid="{9B3EB430-0D94-48C9-AAC7-0ED312BC63EF}"/>
    <hyperlink ref="AK312" r:id="rId970" display="pw:\\SRVPW3.pls.planservi.com.br:Projetos\Documents\C0849 - DER\40_Emissao\03_GRD\0-GRDs_Enviadas DER\30ºMEDIÇÃO-26-12-2024 A 25-01-25\MR.DER-0890_25-SP 097-D-Entrega Final-C01\" xr:uid="{15AE5D25-5231-433D-9195-8C7194B52BCC}"/>
    <hyperlink ref="AK313" r:id="rId971" display="pw:\\SRVPW3.pls.planservi.com.br:Projetos\Documents\C0849 - DER\40_Emissao\03_GRD\0-GRDs_Enviadas DER\30ºMEDIÇÃO-26-12-2024 A 25-01-25\MR.DER-0890_25-SP 097-D-Entrega Final-C01\" xr:uid="{44E110A9-0BAD-4A25-BD3D-1739BA9C72D0}"/>
    <hyperlink ref="AK314" r:id="rId972" display="pw:\\SRVPW3.pls.planservi.com.br:Projetos\Documents\C0849 - DER\40_Emissao\03_GRD\0-GRDs_Enviadas DER\30ºMEDIÇÃO-26-12-2024 A 25-01-25\MR.DER-0890_25-SP 097-D-Entrega Final-C01\" xr:uid="{34F68797-6CC6-4E0B-89B8-6F7F9A21359D}"/>
    <hyperlink ref="AK315" r:id="rId973" display="pw:\\SRVPW3.pls.planservi.com.br:Projetos\Documents\C0849 - DER\40_Emissao\03_GRD\0-GRDs_Enviadas DER\30ºMEDIÇÃO-26-12-2024 A 25-01-25\MR.DER-0890_25-SP 097-D-Entrega Final-C01\" xr:uid="{49C6DD66-650D-4D1B-BDB9-16DAC5A93EA8}"/>
    <hyperlink ref="AK316" r:id="rId974" display="pw:\\SRVPW3.pls.planservi.com.br:Projetos\Documents\C0849 - DER\40_Emissao\03_GRD\0-GRDs_Enviadas DER\30ºMEDIÇÃO-26-12-2024 A 25-01-25\MR.DER-0890_25-SP 097-D-Entrega Final-C01\" xr:uid="{DC95E622-E3B6-46E7-AF6B-B0CE7FC947FE}"/>
    <hyperlink ref="AK317" r:id="rId975" display="pw:\\SRVPW3.pls.planservi.com.br:Projetos\Documents\C0849 - DER\40_Emissao\03_GRD\0-GRDs_Enviadas DER\30ºMEDIÇÃO-26-12-2024 A 25-01-25\MR.DER-0890_25-SP 097-D-Entrega Final-C01\" xr:uid="{F4468477-10EC-4780-8E9C-13E26BDCFB4B}"/>
    <hyperlink ref="AK318" r:id="rId976" display="pw:\\SRVPW3.pls.planservi.com.br:Projetos\Documents\C0849 - DER\40_Emissao\03_GRD\0-GRDs_Enviadas DER\30ºMEDIÇÃO-26-12-2024 A 25-01-25\MR.DER-0890_25-SP 097-D-Entrega Final-C01\" xr:uid="{B09B5AAF-9E39-4A97-9F18-8008C88C6C96}"/>
    <hyperlink ref="AK319" r:id="rId977" display="pw:\\SRVPW3.pls.planservi.com.br:Projetos\Documents\C0849 - DER\40_Emissao\03_GRD\0-GRDs_Enviadas DER\30ºMEDIÇÃO-26-12-2024 A 25-01-25\MR.DER-0890_25-SP 097-D-Entrega Final-C01\" xr:uid="{F7733DAA-2783-45CA-A039-E59B22AB806F}"/>
    <hyperlink ref="AK320" r:id="rId978" display="pw:\\SRVPW3.pls.planservi.com.br:Projetos\Documents\C0849 - DER\40_Emissao\03_GRD\0-GRDs_Enviadas DER\30ºMEDIÇÃO-26-12-2024 A 25-01-25\MR.DER-0890_25-SP 097-D-Entrega Final-C01\" xr:uid="{088DD137-0326-46F7-98AF-28E080EF6E8A}"/>
    <hyperlink ref="AK321" r:id="rId979" display="pw:\\SRVPW3.pls.planservi.com.br:Projetos\Documents\C0849 - DER\40_Emissao\03_GRD\0-GRDs_Enviadas DER\30ºMEDIÇÃO-26-12-2024 A 25-01-25\MR.DER-0890_25-SP 097-D-Entrega Final-C01\" xr:uid="{7060C769-F94C-4B4C-84EE-D48FD7965173}"/>
    <hyperlink ref="AK322" r:id="rId980" display="pw:\\SRVPW3.pls.planservi.com.br:Projetos\Documents\C0849 - DER\40_Emissao\03_GRD\0-GRDs_Enviadas DER\30ºMEDIÇÃO-26-12-2024 A 25-01-25\MR.DER-0890_25-SP 097-D-Entrega Final-C01\" xr:uid="{650B8B35-FBA3-4C06-8CD7-3EE0FF7EB55A}"/>
    <hyperlink ref="AK323" r:id="rId981" display="pw:\\SRVPW3.pls.planservi.com.br:Projetos\Documents\C0849 - DER\40_Emissao\03_GRD\0-GRDs_Enviadas DER\30ºMEDIÇÃO-26-12-2024 A 25-01-25\MR.DER-0890_25-SP 097-D-Entrega Final-C01\" xr:uid="{42D23AD1-6792-445A-AE6A-AD46F5165012}"/>
    <hyperlink ref="AK324" r:id="rId982" display="pw:\\SRVPW3.pls.planservi.com.br:Projetos\Documents\C0849 - DER\40_Emissao\03_GRD\0-GRDs_Enviadas DER\30ºMEDIÇÃO-26-12-2024 A 25-01-25\MR.DER-0890_25-SP 097-D-Entrega Final-C01\" xr:uid="{5B7AC6CC-A685-4D9C-B438-EBD88CF3EB1C}"/>
    <hyperlink ref="M335" r:id="rId983" display="pw:\\SRVPW3.pls.planservi.com.br:Projetos\Documents\C0849 - DER\40_Emissao\03_GRD\0-GRDs_Enviadas DER\30ºMEDIÇÃO-26-12-2024 A 25-01-25\MR.DER-0895_25\" xr:uid="{B80AD00D-0155-48C4-9363-0E2F7776D3BD}"/>
    <hyperlink ref="M336" r:id="rId984" display="pw:\\SRVPW3.pls.planservi.com.br:Projetos\Documents\C0849 - DER\40_Emissao\03_GRD\0-GRDs_Enviadas DER\30ºMEDIÇÃO-26-12-2024 A 25-01-25\MR.DER-0895_25\" xr:uid="{319888AD-6213-40B8-B5DB-35458D7BB9F6}"/>
    <hyperlink ref="M337" r:id="rId985" display="pw:\\SRVPW3.pls.planservi.com.br:Projetos\Documents\C0849 - DER\40_Emissao\03_GRD\0-GRDs_Enviadas DER\30ºMEDIÇÃO-26-12-2024 A 25-01-25\MR.DER-0895_25\" xr:uid="{483AEB9E-7EB5-440C-B6D6-D7F8F85D09B8}"/>
    <hyperlink ref="M338" r:id="rId986" display="pw:\\SRVPW3.pls.planservi.com.br:Projetos\Documents\C0849 - DER\40_Emissao\03_GRD\0-GRDs_Enviadas DER\30ºMEDIÇÃO-26-12-2024 A 25-01-25\MR.DER-0895_25\" xr:uid="{E9D661B2-E02D-4A60-8E83-2172A21886DC}"/>
    <hyperlink ref="M339" r:id="rId987" display="pw:\\SRVPW3.pls.planservi.com.br:Projetos\Documents\C0849 - DER\40_Emissao\03_GRD\0-GRDs_Enviadas DER\30ºMEDIÇÃO-26-12-2024 A 25-01-25\MR.DER-0895_25\" xr:uid="{03024262-AE18-42DF-80E1-9AFA3B0AD55F}"/>
    <hyperlink ref="M340" r:id="rId988" display="pw:\\SRVPW3.pls.planservi.com.br:Projetos\Documents\C0849 - DER\40_Emissao\03_GRD\0-GRDs_Enviadas DER\30ºMEDIÇÃO-26-12-2024 A 25-01-25\MR.DER-0895_25\" xr:uid="{3CF18B56-FE41-4015-BB81-C928470C11AA}"/>
    <hyperlink ref="M341" r:id="rId989" display="pw:\\SRVPW3.pls.planservi.com.br:Projetos\Documents\C0849 - DER\40_Emissao\03_GRD\0-GRDs_Enviadas DER\30ºMEDIÇÃO-26-12-2024 A 25-01-25\MR.DER-0895_25\" xr:uid="{D319E128-6315-48ED-9363-21646CB9080C}"/>
    <hyperlink ref="M342" r:id="rId990" display="pw:\\SRVPW3.pls.planservi.com.br:Projetos\Documents\C0849 - DER\40_Emissao\03_GRD\0-GRDs_Enviadas DER\30ºMEDIÇÃO-26-12-2024 A 25-01-25\MR.DER-0895_25\" xr:uid="{2408209D-9A00-473B-ADA0-CDCA2E882A8E}"/>
    <hyperlink ref="M343" r:id="rId991" display="pw:\\SRVPW3.pls.planservi.com.br:Projetos\Documents\C0849 - DER\40_Emissao\03_GRD\0-GRDs_Enviadas DER\30ºMEDIÇÃO-26-12-2024 A 25-01-25\MR.DER-0895_25\" xr:uid="{D1CF4370-A569-465E-82CA-7E6C5ABA0636}"/>
    <hyperlink ref="M344" r:id="rId992" display="pw:\\SRVPW3.pls.planservi.com.br:Projetos\Documents\C0849 - DER\40_Emissao\03_GRD\0-GRDs_Enviadas DER\30ºMEDIÇÃO-26-12-2024 A 25-01-25\MR.DER-0895_25\" xr:uid="{D06BBF30-669E-46DD-94EB-832CAE252377}"/>
    <hyperlink ref="M345" r:id="rId993" display="pw:\\SRVPW3.pls.planservi.com.br:Projetos\Documents\C0849 - DER\40_Emissao\03_GRD\0-GRDs_Enviadas DER\30ºMEDIÇÃO-26-12-2024 A 25-01-25\MR.DER-0895_25\" xr:uid="{191F282C-6654-4E75-8ACD-6B997C7D35CA}"/>
    <hyperlink ref="M346" r:id="rId994" display="pw:\\SRVPW3.pls.planservi.com.br:Projetos\Documents\C0849 - DER\40_Emissao\03_GRD\0-GRDs_Enviadas DER\30ºMEDIÇÃO-26-12-2024 A 25-01-25\MR.DER-0895_25\" xr:uid="{0CDAFF64-B84C-4EF8-A044-D0B5178C5BDB}"/>
    <hyperlink ref="M347" r:id="rId995" display="pw:\\SRVPW3.pls.planservi.com.br:Projetos\Documents\C0849 - DER\40_Emissao\03_GRD\0-GRDs_Enviadas DER\30ºMEDIÇÃO-26-12-2024 A 25-01-25\MR.DER-0895_25\" xr:uid="{5B3E6217-A899-48D5-B12E-99D515260EE4}"/>
    <hyperlink ref="M348" r:id="rId996" display="pw:\\SRVPW3.pls.planservi.com.br:Projetos\Documents\C0849 - DER\40_Emissao\03_GRD\0-GRDs_Enviadas DER\30ºMEDIÇÃO-26-12-2024 A 25-01-25\MR.DER-0895_25\" xr:uid="{AE29CACD-026F-4128-9ED6-1EE0C5E16ADD}"/>
    <hyperlink ref="M349" r:id="rId997" display="pw:\\SRVPW3.pls.planservi.com.br:Projetos\Documents\C0849 - DER\40_Emissao\03_GRD\0-GRDs_Enviadas DER\30ºMEDIÇÃO-26-12-2024 A 25-01-25\MR.DER-0895_25\" xr:uid="{414CAF05-3EE4-4619-BE72-9F1071E816FA}"/>
    <hyperlink ref="M350" r:id="rId998" display="pw:\\SRVPW3.pls.planservi.com.br:Projetos\Documents\C0849 - DER\40_Emissao\03_GRD\0-GRDs_Enviadas DER\30ºMEDIÇÃO-26-12-2024 A 25-01-25\MR.DER-0895_25\" xr:uid="{C08396BD-D54B-402F-9563-46586E7000B7}"/>
    <hyperlink ref="M351" r:id="rId999" display="pw:\\SRVPW3.pls.planservi.com.br:Projetos\Documents\C0849 - DER\40_Emissao\03_GRD\0-GRDs_Enviadas DER\30ºMEDIÇÃO-26-12-2024 A 25-01-25\MR.DER-0895_25\" xr:uid="{A474F66E-4B4D-4B50-94E3-1E9163BF60B6}"/>
    <hyperlink ref="M352" r:id="rId1000" display="pw:\\SRVPW3.pls.planservi.com.br:Projetos\Documents\C0849 - DER\40_Emissao\03_GRD\0-GRDs_Enviadas DER\30ºMEDIÇÃO-26-12-2024 A 25-01-25\MR.DER-0895_25\" xr:uid="{5E872D55-DA0E-4FBE-8CDC-13A266459762}"/>
    <hyperlink ref="AQ57" r:id="rId1001" display="pw:\\SRVPW3.pls.planservi.com.br:Projetos\Documents\C0849 - DER\40_Emissao\03_GRD\0-GRDs_Enviadas DER\30ºMEDIÇÃO-26-12-2024 A 25-01-25\MR.DER-0896_25-SP 097-D-Entrega Final-F02\" xr:uid="{4DCF955F-F4BC-405F-A9C9-90E3EFE305CC}"/>
    <hyperlink ref="AE58" r:id="rId1002" display="pw:\\SRVPW3.pls.planservi.com.br:Projetos\Documents\C0849 - DER\40_Emissao\03_GRD\0-GRDs_Enviadas DER\30ºMEDIÇÃO-26-12-2024 A 25-01-25\MR.DER-0896_25-SP 097-D-Entrega Final-F02\" xr:uid="{CE8D146C-1276-41F0-911F-4CC5E8722ADA}"/>
    <hyperlink ref="AK88" r:id="rId1003" display="pw:\\SRVPW3.pls.planservi.com.br:Projetos\Documents\C0849 - DER\40_Emissao\03_GRD\0-GRDs_Enviadas DER\30ºMEDIÇÃO-26-12-2024 A 25-01-25\MR.DER-0899_25-SP 097-D-Entrega Final-F09\" xr:uid="{21F25B94-33AB-4045-84F4-7ADABFDB6C28}"/>
    <hyperlink ref="AW89" r:id="rId1004" display="pw:\\SRVPW3.pls.planservi.com.br:Projetos\Documents\C0849 - DER\40_Emissao\03_GRD\0-GRDs_Enviadas DER\30ºMEDIÇÃO-26-12-2024 A 25-01-25\MR.DER-0899_25-SP 097-D-Entrega Final-F09\" xr:uid="{AF562293-4023-4AD3-B791-23CDB89023B4}"/>
    <hyperlink ref="AE255" r:id="rId1005" display="pw:\\SRVPW3.pls.planservi.com.br:Projetos\Documents\C0849 - DER\40_Emissao\03_GRD\0-GRDs_Enviadas DER\30ºMEDIÇÃO-26-12-2024 A 25-01-25\MR.DER-0900_25-SP 097-D-Entrega Final-G01\" xr:uid="{A4AB9189-33A2-4A1C-BA60-B8BC11DF750B}"/>
    <hyperlink ref="AW33" r:id="rId1006" display="pw:\\SRVPW3.pls.planservi.com.br:Projetos\Documents\C0849 - DER\40_Emissao\03_GRD\0-GRDs_Enviadas DER\30ºMEDIÇÃO-26-12-2024 A 25-01-25\MR.DER-0901_25-SP 097-D-Entrega Final-G02\" xr:uid="{77F61875-EC60-4F86-8DE9-3285CB3A8F9F}"/>
    <hyperlink ref="BC34" r:id="rId1007" display="pw:\\SRVPW3.pls.planservi.com.br:Projetos\Documents\C0849 - DER\40_Emissao\03_GRD\0-GRDs_Enviadas DER\30ºMEDIÇÃO-26-12-2024 A 25-01-25\MR.DER-0902_25-SP 097-D-Entrega Final-G13\" xr:uid="{BCC8875D-8908-4872-AD4B-3F924DF0B317}"/>
    <hyperlink ref="BC35" r:id="rId1008" display="pw:\\SRVPW3.pls.planservi.com.br:Projetos\Documents\C0849 - DER\40_Emissao\03_GRD\0-GRDs_Enviadas DER\30ºMEDIÇÃO-26-12-2024 A 25-01-25\MR.DER-0902_25-SP 097-D-Entrega Final-G13\" xr:uid="{45247262-37CB-47D3-9663-97CDC06CD342}"/>
    <hyperlink ref="BC36" r:id="rId1009" display="pw:\\SRVPW3.pls.planservi.com.br:Projetos\Documents\C0849 - DER\40_Emissao\03_GRD\0-GRDs_Enviadas DER\30ºMEDIÇÃO-26-12-2024 A 25-01-25\MR.DER-0902_25-SP 097-D-Entrega Final-G13\" xr:uid="{FD6FBA41-008F-4DA6-A4F2-010F48B7501F}"/>
    <hyperlink ref="Y37" r:id="rId1010" display="pw:\\SRVPW3.pls.planservi.com.br:Projetos\Documents\C0849 - DER\40_Emissao\03_GRD\0-GRDs_Enviadas DER\30ºMEDIÇÃO-26-12-2024 A 25-01-25\MR.DER-0902_25-SP 097-D-Entrega Final-G13\" xr:uid="{08AC4B85-C2BD-46F6-8E75-7CE9909D58EC}"/>
    <hyperlink ref="AK24" r:id="rId1011" display="pw:\\SRVPW3.pls.planservi.com.br:Projetos\Documents\C0849 - DER\40_Emissao\03_GRD\0-GRDs_Enviadas DER\30ºMEDIÇÃO-26-12-2024 A 25-01-25\MR.DER-0904_25-SP 097-D-Entrega Final-G14\" xr:uid="{3BA62137-9386-4AF4-96C5-657C1211615E}"/>
    <hyperlink ref="AK25" r:id="rId1012" display="pw:\\SRVPW3.pls.planservi.com.br:Projetos\Documents\C0849 - DER\40_Emissao\03_GRD\0-GRDs_Enviadas DER\30ºMEDIÇÃO-26-12-2024 A 25-01-25\MR.DER-0904_25-SP 097-D-Entrega Final-G14\" xr:uid="{D57D512E-E1BB-4740-9DA3-0EACE0A83031}"/>
    <hyperlink ref="AK26" r:id="rId1013" display="pw:\\SRVPW3.pls.planservi.com.br:Projetos\Documents\C0849 - DER\40_Emissao\03_GRD\0-GRDs_Enviadas DER\30ºMEDIÇÃO-26-12-2024 A 25-01-25\MR.DER-0904_25-SP 097-D-Entrega Final-G14\" xr:uid="{E9C34733-94BA-4DF8-8F48-D0343FA22BF5}"/>
    <hyperlink ref="AK28" r:id="rId1014" display="pw:\\SRVPW3.pls.planservi.com.br:Projetos\Documents\C0849 - DER\40_Emissao\03_GRD\0-GRDs_Enviadas DER\30ºMEDIÇÃO-26-12-2024 A 25-01-25\MR.DER-0904_25-SP 097-D-Entrega Final-G14\" xr:uid="{EE146460-7874-45D6-BB05-31A83631B8DC}"/>
    <hyperlink ref="AK29" r:id="rId1015" display="pw:\\SRVPW3.pls.planservi.com.br:Projetos\Documents\C0849 - DER\40_Emissao\03_GRD\0-GRDs_Enviadas DER\30ºMEDIÇÃO-26-12-2024 A 25-01-25\MR.DER-0904_25-SP 097-D-Entrega Final-G14\" xr:uid="{2B1EEF2B-F877-45B8-85FF-394188EFFB5C}"/>
    <hyperlink ref="AK30" r:id="rId1016" display="pw:\\SRVPW3.pls.planservi.com.br:Projetos\Documents\C0849 - DER\40_Emissao\03_GRD\0-GRDs_Enviadas DER\30ºMEDIÇÃO-26-12-2024 A 25-01-25\MR.DER-0904_25-SP 097-D-Entrega Final-G14\" xr:uid="{934A629C-BB61-4F61-BB85-05D4CB93ACE1}"/>
    <hyperlink ref="AK31" r:id="rId1017" display="pw:\\SRVPW3.pls.planservi.com.br:Projetos\Documents\C0849 - DER\40_Emissao\03_GRD\0-GRDs_Enviadas DER\30ºMEDIÇÃO-26-12-2024 A 25-01-25\MR.DER-0904_25-SP 097-D-Entrega Final-G14\" xr:uid="{49B60726-0111-4F07-BCCF-FD3CF6A87AE4}"/>
    <hyperlink ref="AW27" r:id="rId1018" display="pw:\\SRVPW3.pls.planservi.com.br:Projetos\Documents\C0849 - DER\40_Emissao\03_GRD\0-GRDs_Enviadas DER\30ºMEDIÇÃO-26-12-2024 A 25-01-25\MR.DER-0904_25-SP 097-D-Entrega Final-G14\" xr:uid="{CF0E9C38-358A-426A-A794-7B88D65737F9}"/>
    <hyperlink ref="AW32" r:id="rId1019" display="pw:\\SRVPW3.pls.planservi.com.br:Projetos\Documents\C0849 - DER\40_Emissao\03_GRD\0-GRDs_Enviadas DER\30ºMEDIÇÃO-26-12-2024 A 25-01-25\MR.DER-0904_25-SP 097-D-Entrega Final-G14\" xr:uid="{0C1C5379-28AE-4FA3-AFCE-65364DD5510B}"/>
    <hyperlink ref="Y252" r:id="rId1020" display="pw:\\SRVPW3.pls.planservi.com.br:Projetos\Documents\C0849 - DER\40_Emissao\03_GRD\0-GRDs_Enviadas DER\30ºMEDIÇÃO-26-12-2024 A 25-01-25\MR.DER-0905_25-SP 097-D-Entrega Final-G18\" xr:uid="{1EF120B0-6E5A-4D13-A67B-EA6DF6465574}"/>
    <hyperlink ref="Y253" r:id="rId1021" display="pw:\\SRVPW3.pls.planservi.com.br:Projetos\Documents\C0849 - DER\40_Emissao\03_GRD\0-GRDs_Enviadas DER\30ºMEDIÇÃO-26-12-2024 A 25-01-25\MR.DER-0905_25-SP 097-D-Entrega Final-G18\" xr:uid="{78371FB5-21A9-4A2C-88FE-8DC56FEBB801}"/>
    <hyperlink ref="Y254" r:id="rId1022" display="pw:\\SRVPW3.pls.planservi.com.br:Projetos\Documents\C0849 - DER\40_Emissao\03_GRD\0-GRDs_Enviadas DER\30ºMEDIÇÃO-26-12-2024 A 25-01-25\MR.DER-0905_25-SP 097-D-Entrega Final-G18\" xr:uid="{F86D0AD4-9206-4A78-BDCB-FE1B9F551F03}"/>
    <hyperlink ref="Y259" r:id="rId1023" display="pw:\\SRVPW3.pls.planservi.com.br:Projetos\Documents\C0849 - DER\40_Emissao\03_GRD\0-GRDs_Enviadas DER\30ºMEDIÇÃO-26-12-2024 A 25-01-25\MR.DER-0905_25-SP 097-D-Entrega Final-G18\" xr:uid="{70962E45-7615-4E93-A8EC-39435351AD20}"/>
    <hyperlink ref="AE116" r:id="rId1024" display="pw:\\SRVPW3.pls.planservi.com.br:Projetos\Documents\C0849 - DER\40_Emissao\03_GRD\0-GRDs_Enviadas DER\30ºMEDIÇÃO-26-12-2024 A 25-01-25\MR.DER-0906_25-SP 097-D-Entrega Final-H01\" xr:uid="{3BC24F6B-218F-4E31-BCA8-47E94E3FA8A0}"/>
    <hyperlink ref="AQ146" r:id="rId1025" display="pw:\\SRVPW3.pls.planservi.com.br:Projetos\Documents\C0849 - DER\40_Emissao\03_GRD\0-GRDs_Enviadas DER\30ºMEDIÇÃO-26-12-2024 A 25-01-25\MR.DER-0906_25-SP 097-D-Entrega Final-H01\" xr:uid="{CB0BC7A6-FEAB-4790-B8DA-160F58382702}"/>
    <hyperlink ref="BI82" r:id="rId1026" display="pw:\\SRVPW3.pls.planservi.com.br:Projetos\Documents\C0849 - DER\40_Emissao\03_GRD\0-GRDs_Enviadas DER\30ºMEDIÇÃO-26-12-2024 A 25-01-25\MR.DER-0907_25\" xr:uid="{0F2639EE-AF73-4355-9BE7-B0E7DD34E0FC}"/>
    <hyperlink ref="AW242" r:id="rId1027" display="pw:\\SRVPW3.pls.planservi.com.br:Projetos\Documents\C0849 - DER\40_Emissao\03_GRD\0-GRDs_Enviadas DER\30ºMEDIÇÃO-26-12-2024 A 25-01-25\MR.DER-0889_25\" xr:uid="{E28C1897-85C0-4C60-948E-C9D89075179C}"/>
    <hyperlink ref="AW243" r:id="rId1028" display="pw:\\SRVPW3.pls.planservi.com.br:Projetos\Documents\C0849 - DER\40_Emissao\03_GRD\0-GRDs_Enviadas DER\30ºMEDIÇÃO-26-12-2024 A 25-01-25\MR.DER-0889_25\" xr:uid="{3CDFAE9A-2A85-4836-B9E9-1DE45D9371C4}"/>
    <hyperlink ref="AW245" r:id="rId1029" display="pw:\\SRVPW3.pls.planservi.com.br:Projetos\Documents\C0849 - DER\40_Emissao\03_GRD\0-GRDs_Enviadas DER\30ºMEDIÇÃO-26-12-2024 A 25-01-25\MR.DER-0889_25\" xr:uid="{C20A32FD-2858-47BC-875D-76E03CA31A02}"/>
    <hyperlink ref="Y354" r:id="rId1030" display="pw:\\SRVPW3.pls.planservi.com.br:Projetos\Documents\C0849 - DER\40_Emissao\03_GRD\0-GRDs_Enviadas DER\30ºMEDIÇÃO-26-12-2024 A 25-01-25\MR.DER-0909_25-SP 097\" xr:uid="{43D36C3E-7AE8-4B74-9FDF-E489D1EC5FC0}"/>
    <hyperlink ref="Y355" r:id="rId1031" display="pw:\\SRVPW3.pls.planservi.com.br:Projetos\Documents\C0849 - DER\40_Emissao\03_GRD\0-GRDs_Enviadas DER\30ºMEDIÇÃO-26-12-2024 A 25-01-25\MR.DER-0909_25-SP 097\" xr:uid="{922F70EC-44BF-4D9E-9EF0-CA4190375633}"/>
    <hyperlink ref="Y357" r:id="rId1032" display="pw:\\SRVPW3.pls.planservi.com.br:Projetos\Documents\C0849 - DER\40_Emissao\03_GRD\0-GRDs_Enviadas DER\30ºMEDIÇÃO-26-12-2024 A 25-01-25\MR.DER-0909_25-SP 097\" xr:uid="{1B25B41F-E729-421D-A161-BD3491B38E8B}"/>
    <hyperlink ref="Y149" r:id="rId1033" display="pw:\\SRVPW3.pls.planservi.com.br:Projetos\Documents\C0849 - DER\40_Emissao\03_GRD\0-GRDs_Enviadas DER\30ºMEDIÇÃO-26-12-2024 A 25-01-25\MR.DER-0917_25\" xr:uid="{8A0D8C62-158F-4AC0-9CA1-B9E457145246}"/>
    <hyperlink ref="Y150" r:id="rId1034" display="pw:\\SRVPW3.pls.planservi.com.br:Projetos\Documents\C0849 - DER\40_Emissao\03_GRD\0-GRDs_Enviadas DER\30ºMEDIÇÃO-26-12-2024 A 25-01-25\MR.DER-0917_25\" xr:uid="{2C1CBB25-E4DF-41D1-A574-F24F625BE933}"/>
    <hyperlink ref="Y151" r:id="rId1035" display="pw:\\SRVPW3.pls.planservi.com.br:Projetos\Documents\C0849 - DER\40_Emissao\03_GRD\0-GRDs_Enviadas DER\30ºMEDIÇÃO-26-12-2024 A 25-01-25\MR.DER-0917_25\" xr:uid="{E944EB63-36C2-40AD-9CEF-DBE8E0037D80}"/>
    <hyperlink ref="Y152" r:id="rId1036" display="pw:\\SRVPW3.pls.planservi.com.br:Projetos\Documents\C0849 - DER\40_Emissao\03_GRD\0-GRDs_Enviadas DER\30ºMEDIÇÃO-26-12-2024 A 25-01-25\MR.DER-0917_25\" xr:uid="{A983391C-94A6-45BA-AE4D-9B1087B51441}"/>
    <hyperlink ref="Y153" r:id="rId1037" display="pw:\\SRVPW3.pls.planservi.com.br:Projetos\Documents\C0849 - DER\40_Emissao\03_GRD\0-GRDs_Enviadas DER\30ºMEDIÇÃO-26-12-2024 A 25-01-25\MR.DER-0917_25\" xr:uid="{A0F3019B-7666-4B2D-86AC-A09FDBE80FC7}"/>
    <hyperlink ref="Y154" r:id="rId1038" display="pw:\\SRVPW3.pls.planservi.com.br:Projetos\Documents\C0849 - DER\40_Emissao\03_GRD\0-GRDs_Enviadas DER\30ºMEDIÇÃO-26-12-2024 A 25-01-25\MR.DER-0917_25\" xr:uid="{E1C13492-DDEF-44BF-960E-FF1C47AD4042}"/>
    <hyperlink ref="Y155" r:id="rId1039" display="pw:\\SRVPW3.pls.planservi.com.br:Projetos\Documents\C0849 - DER\40_Emissao\03_GRD\0-GRDs_Enviadas DER\30ºMEDIÇÃO-26-12-2024 A 25-01-25\MR.DER-0917_25\" xr:uid="{96D693F5-47F8-4DE2-B6D4-71F01970A1AA}"/>
    <hyperlink ref="Y156" r:id="rId1040" display="pw:\\SRVPW3.pls.planservi.com.br:Projetos\Documents\C0849 - DER\40_Emissao\03_GRD\0-GRDs_Enviadas DER\30ºMEDIÇÃO-26-12-2024 A 25-01-25\MR.DER-0917_25\" xr:uid="{61CEADE5-4ED0-452A-B79F-B7521DD428A1}"/>
    <hyperlink ref="Y157" r:id="rId1041" display="pw:\\SRVPW3.pls.planservi.com.br:Projetos\Documents\C0849 - DER\40_Emissao\03_GRD\0-GRDs_Enviadas DER\30ºMEDIÇÃO-26-12-2024 A 25-01-25\MR.DER-0917_25\" xr:uid="{1E5A8BFF-7F13-41EE-86C3-2B2597715802}"/>
    <hyperlink ref="Y158" r:id="rId1042" display="pw:\\SRVPW3.pls.planservi.com.br:Projetos\Documents\C0849 - DER\40_Emissao\03_GRD\0-GRDs_Enviadas DER\30ºMEDIÇÃO-26-12-2024 A 25-01-25\MR.DER-0917_25\" xr:uid="{4A179A9F-CD5E-4D32-B4C8-3BDEC4C90F04}"/>
    <hyperlink ref="Y159" r:id="rId1043" display="pw:\\SRVPW3.pls.planservi.com.br:Projetos\Documents\C0849 - DER\40_Emissao\03_GRD\0-GRDs_Enviadas DER\30ºMEDIÇÃO-26-12-2024 A 25-01-25\MR.DER-0917_25\" xr:uid="{029E8960-ED28-4F33-8B41-BBDD45DE5946}"/>
    <hyperlink ref="Y160" r:id="rId1044" display="pw:\\SRVPW3.pls.planservi.com.br:Projetos\Documents\C0849 - DER\40_Emissao\03_GRD\0-GRDs_Enviadas DER\30ºMEDIÇÃO-26-12-2024 A 25-01-25\MR.DER-0917_25\" xr:uid="{7288088B-0BBF-4A8E-BD3D-D3435DC38F76}"/>
    <hyperlink ref="Y161" r:id="rId1045" display="pw:\\SRVPW3.pls.planservi.com.br:Projetos\Documents\C0849 - DER\40_Emissao\03_GRD\0-GRDs_Enviadas DER\30ºMEDIÇÃO-26-12-2024 A 25-01-25\MR.DER-0917_25\" xr:uid="{FBF563C4-1C9C-443E-A857-7428663359F7}"/>
    <hyperlink ref="Y162" r:id="rId1046" display="pw:\\SRVPW3.pls.planservi.com.br:Projetos\Documents\C0849 - DER\40_Emissao\03_GRD\0-GRDs_Enviadas DER\30ºMEDIÇÃO-26-12-2024 A 25-01-25\MR.DER-0917_25\" xr:uid="{95F06E55-0545-4266-921C-191A29405264}"/>
    <hyperlink ref="Y164" r:id="rId1047" display="pw:\\SRVPW3.pls.planservi.com.br:Projetos\Documents\C0849 - DER\40_Emissao\03_GRD\0-GRDs_Enviadas DER\30ºMEDIÇÃO-26-12-2024 A 25-01-25\MR.DER-0917_25\" xr:uid="{E7F05758-59B3-4D0C-A19A-2FC7CF126220}"/>
    <hyperlink ref="Y165" r:id="rId1048" display="pw:\\SRVPW3.pls.planservi.com.br:Projetos\Documents\C0849 - DER\40_Emissao\03_GRD\0-GRDs_Enviadas DER\30ºMEDIÇÃO-26-12-2024 A 25-01-25\MR.DER-0917_25\" xr:uid="{16FC8531-FAF3-4C6C-9AB9-7F2B72B59DC6}"/>
    <hyperlink ref="Y166" r:id="rId1049" display="pw:\\SRVPW3.pls.planservi.com.br:Projetos\Documents\C0849 - DER\40_Emissao\03_GRD\0-GRDs_Enviadas DER\30ºMEDIÇÃO-26-12-2024 A 25-01-25\MR.DER-0917_25\" xr:uid="{2E5CE9BC-E4B5-4781-B7F0-1AC0453E6E6D}"/>
    <hyperlink ref="Y167" r:id="rId1050" display="pw:\\SRVPW3.pls.planservi.com.br:Projetos\Documents\C0849 - DER\40_Emissao\03_GRD\0-GRDs_Enviadas DER\30ºMEDIÇÃO-26-12-2024 A 25-01-25\MR.DER-0917_25\" xr:uid="{0954EF52-A3AD-475D-9CBA-5C729C733406}"/>
    <hyperlink ref="Y168" r:id="rId1051" display="pw:\\SRVPW3.pls.planservi.com.br:Projetos\Documents\C0849 - DER\40_Emissao\03_GRD\0-GRDs_Enviadas DER\30ºMEDIÇÃO-26-12-2024 A 25-01-25\MR.DER-0917_25\" xr:uid="{F441AE23-76D0-4DA8-A932-06DA2DF41522}"/>
    <hyperlink ref="Y169" r:id="rId1052" display="pw:\\SRVPW3.pls.planservi.com.br:Projetos\Documents\C0849 - DER\40_Emissao\03_GRD\0-GRDs_Enviadas DER\30ºMEDIÇÃO-26-12-2024 A 25-01-25\MR.DER-0917_25\" xr:uid="{999F6342-3C51-4C43-A224-4305AD4615E7}"/>
    <hyperlink ref="S170" r:id="rId1053" display="pw:\\SRVPW3.pls.planservi.com.br:Projetos\Documents\C0849 - DER\40_Emissao\03_GRD\0-GRDs_Enviadas DER\30ºMEDIÇÃO-26-12-2024 A 25-01-25\MR.DER-0917_25\" xr:uid="{4CB0E415-2197-43F0-B9BE-3BE71FA8BC09}"/>
    <hyperlink ref="Y171" r:id="rId1054" display="pw:\\SRVPW3.pls.planservi.com.br:Projetos\Documents\C0849 - DER\40_Emissao\03_GRD\0-GRDs_Enviadas DER\30ºMEDIÇÃO-26-12-2024 A 25-01-25\MR.DER-0917_25\" xr:uid="{478791D3-E1A5-4279-99A7-A238C4210028}"/>
    <hyperlink ref="Y172" r:id="rId1055" display="pw:\\SRVPW3.pls.planservi.com.br:Projetos\Documents\C0849 - DER\40_Emissao\03_GRD\0-GRDs_Enviadas DER\30ºMEDIÇÃO-26-12-2024 A 25-01-25\MR.DER-0917_25\" xr:uid="{7E89BC91-4B04-4947-AEE2-3335D5EFE966}"/>
    <hyperlink ref="S163" r:id="rId1056" display="pw:\\SRVPW3.pls.planservi.com.br:Projetos\Documents\C0849 - DER\40_Emissao\03_GRD\0-GRDs_Enviadas DER\30ºMEDIÇÃO-26-12-2024 A 25-01-25\MR.DER-0917_25\" xr:uid="{286242B0-7FEF-42D4-A8AC-7226046102DE}"/>
    <hyperlink ref="Y173" r:id="rId1057" display="pw:\\SRVPW3.pls.planservi.com.br:Projetos\Documents\C0849 - DER\40_Emissao\03_GRD\0-GRDs_Enviadas DER\30ºMEDIÇÃO-26-12-2024 A 25-01-25\MR.DER-0917_25\" xr:uid="{D107F9C8-E0AA-4B6B-9474-C500C1F48D89}"/>
    <hyperlink ref="BC242" r:id="rId1058" display="pw:\\SRVPW3.pls.planservi.com.br:Projetos\Documents\C0849 - DER\40_Emissao\03_GRD\31ºMEDIÇÃO-26-01-2025 A 25-02-25\MR.DER-0918_25\" xr:uid="{2F9A2AF5-50C8-4D37-ADBB-B942C5C7F68D}"/>
    <hyperlink ref="BC243" r:id="rId1059" display="pw:\\SRVPW3.pls.planservi.com.br:Projetos\Documents\C0849 - DER\40_Emissao\03_GRD\31ºMEDIÇÃO-26-01-2025 A 25-02-25\MR.DER-0918_25\" xr:uid="{93BA79A3-F8F0-4864-A498-430028A4DB18}"/>
    <hyperlink ref="BC245" r:id="rId1060" display="pw:\\SRVPW3.pls.planservi.com.br:Projetos\Documents\C0849 - DER\40_Emissao\03_GRD\31ºMEDIÇÃO-26-01-2025 A 25-02-25\MR.DER-0918_25\" xr:uid="{8D51DC5B-EDE3-4F1D-9A91-9D3F517CB616}"/>
    <hyperlink ref="S335" r:id="rId1061" display="pw:\\SRVPW3.pls.planservi.com.br:Projetos\Documents\C0849 - DER\40_Emissao\03_GRD\0-GRDs_Enviadas DER\31ºMEDIÇÃO-26-01-2025 A 25-02-25\MR.DER-0925_25\" xr:uid="{B6DE466A-1A3B-4465-A4F3-07602CF23116}"/>
    <hyperlink ref="S336" r:id="rId1062" display="pw:\\SRVPW3.pls.planservi.com.br:Projetos\Documents\C0849 - DER\40_Emissao\03_GRD\0-GRDs_Enviadas DER\31ºMEDIÇÃO-26-01-2025 A 25-02-25\MR.DER-0925_25\" xr:uid="{770047FE-6FA2-4D19-BBBD-E72BE34B0ADC}"/>
    <hyperlink ref="S337" r:id="rId1063" display="pw:\\SRVPW3.pls.planservi.com.br:Projetos\Documents\C0849 - DER\40_Emissao\03_GRD\0-GRDs_Enviadas DER\31ºMEDIÇÃO-26-01-2025 A 25-02-25\MR.DER-0925_25\" xr:uid="{34972191-35D9-4ABB-A821-08560C380868}"/>
    <hyperlink ref="S338" r:id="rId1064" display="pw:\\SRVPW3.pls.planservi.com.br:Projetos\Documents\C0849 - DER\40_Emissao\03_GRD\0-GRDs_Enviadas DER\31ºMEDIÇÃO-26-01-2025 A 25-02-25\MR.DER-0925_25\" xr:uid="{9F7AC35C-0F90-443E-AF7D-0E962BE858C5}"/>
    <hyperlink ref="S339" r:id="rId1065" display="pw:\\SRVPW3.pls.planservi.com.br:Projetos\Documents\C0849 - DER\40_Emissao\03_GRD\0-GRDs_Enviadas DER\31ºMEDIÇÃO-26-01-2025 A 25-02-25\MR.DER-0925_25\" xr:uid="{58BB68C0-E233-4550-A0BB-523EAEED4148}"/>
    <hyperlink ref="S340" r:id="rId1066" display="pw:\\SRVPW3.pls.planservi.com.br:Projetos\Documents\C0849 - DER\40_Emissao\03_GRD\0-GRDs_Enviadas DER\31ºMEDIÇÃO-26-01-2025 A 25-02-25\MR.DER-0925_25\" xr:uid="{62752A0A-50FB-4B1D-8609-A0FA40F46AE3}"/>
    <hyperlink ref="S341" r:id="rId1067" display="pw:\\SRVPW3.pls.planservi.com.br:Projetos\Documents\C0849 - DER\40_Emissao\03_GRD\0-GRDs_Enviadas DER\31ºMEDIÇÃO-26-01-2025 A 25-02-25\MR.DER-0925_25\" xr:uid="{72C9AB48-620A-460E-A733-FB4A4FC02178}"/>
    <hyperlink ref="S342" r:id="rId1068" display="pw:\\SRVPW3.pls.planservi.com.br:Projetos\Documents\C0849 - DER\40_Emissao\03_GRD\0-GRDs_Enviadas DER\31ºMEDIÇÃO-26-01-2025 A 25-02-25\MR.DER-0925_25\" xr:uid="{5525B19B-4C20-49D2-9109-5BFF9C18218C}"/>
    <hyperlink ref="S343" r:id="rId1069" display="pw:\\SRVPW3.pls.planservi.com.br:Projetos\Documents\C0849 - DER\40_Emissao\03_GRD\0-GRDs_Enviadas DER\31ºMEDIÇÃO-26-01-2025 A 25-02-25\MR.DER-0925_25\" xr:uid="{CEDED661-E6A5-4210-A15B-1FB823FFE16E}"/>
    <hyperlink ref="S344" r:id="rId1070" display="pw:\\SRVPW3.pls.planservi.com.br:Projetos\Documents\C0849 - DER\40_Emissao\03_GRD\0-GRDs_Enviadas DER\31ºMEDIÇÃO-26-01-2025 A 25-02-25\MR.DER-0925_25\" xr:uid="{5CA7EB8C-4699-48C5-8BBC-7F0A155B3B1F}"/>
    <hyperlink ref="S345" r:id="rId1071" display="pw:\\SRVPW3.pls.planservi.com.br:Projetos\Documents\C0849 - DER\40_Emissao\03_GRD\0-GRDs_Enviadas DER\31ºMEDIÇÃO-26-01-2025 A 25-02-25\MR.DER-0925_25\" xr:uid="{37646842-7F33-4328-B5E9-56874C15D17C}"/>
    <hyperlink ref="S346" r:id="rId1072" display="pw:\\SRVPW3.pls.planservi.com.br:Projetos\Documents\C0849 - DER\40_Emissao\03_GRD\0-GRDs_Enviadas DER\31ºMEDIÇÃO-26-01-2025 A 25-02-25\MR.DER-0925_25\" xr:uid="{2947B2F3-EFCD-4782-9C6E-A2190F4E0781}"/>
    <hyperlink ref="S347" r:id="rId1073" display="pw:\\SRVPW3.pls.planservi.com.br:Projetos\Documents\C0849 - DER\40_Emissao\03_GRD\0-GRDs_Enviadas DER\31ºMEDIÇÃO-26-01-2025 A 25-02-25\MR.DER-0925_25\" xr:uid="{E24B185B-50DE-4F29-9678-AF4F1DFFFC42}"/>
    <hyperlink ref="S348" r:id="rId1074" display="pw:\\SRVPW3.pls.planservi.com.br:Projetos\Documents\C0849 - DER\40_Emissao\03_GRD\0-GRDs_Enviadas DER\31ºMEDIÇÃO-26-01-2025 A 25-02-25\MR.DER-0925_25\" xr:uid="{C59A1CEE-870F-4882-BADB-529B5076E0B1}"/>
    <hyperlink ref="S349" r:id="rId1075" display="pw:\\SRVPW3.pls.planservi.com.br:Projetos\Documents\C0849 - DER\40_Emissao\03_GRD\0-GRDs_Enviadas DER\31ºMEDIÇÃO-26-01-2025 A 25-02-25\MR.DER-0925_25\" xr:uid="{55AA6C4A-5D96-4A31-A824-AA980ED83F2E}"/>
    <hyperlink ref="S350" r:id="rId1076" display="pw:\\SRVPW3.pls.planservi.com.br:Projetos\Documents\C0849 - DER\40_Emissao\03_GRD\0-GRDs_Enviadas DER\31ºMEDIÇÃO-26-01-2025 A 25-02-25\MR.DER-0925_25\" xr:uid="{6835746B-9BEF-47A8-B155-DAE325AAB279}"/>
    <hyperlink ref="S351" r:id="rId1077" display="pw:\\SRVPW3.pls.planservi.com.br:Projetos\Documents\C0849 - DER\40_Emissao\03_GRD\0-GRDs_Enviadas DER\31ºMEDIÇÃO-26-01-2025 A 25-02-25\MR.DER-0925_25\" xr:uid="{972684D1-3177-46EF-974C-5B0FC43EE632}"/>
    <hyperlink ref="S352" r:id="rId1078" display="pw:\\SRVPW3.pls.planservi.com.br:Projetos\Documents\C0849 - DER\40_Emissao\03_GRD\0-GRDs_Enviadas DER\31ºMEDIÇÃO-26-01-2025 A 25-02-25\MR.DER-0925_25\" xr:uid="{5576319C-FB3A-4969-A6E8-7C2049BF3EDA}"/>
    <hyperlink ref="AE357" r:id="rId1079" display="pw:\\SRVPW3.pls.planservi.com.br:Projetos\Documents\C0849 - DER\40_Emissao\03_GRD\0-GRDs_Enviadas DER\31ºMEDIÇÃO-26-01-2025 A 25-02-25\MR.DER-0926_25\" xr:uid="{AC642514-A2BC-43D0-84F7-59BC72CC1497}"/>
    <hyperlink ref="AE48" r:id="rId1080" display="pw:\\SRVPW3.pls.planservi.com.br:Projetos\Documents\C0849 - DER\40_Emissao\03_GRD\0-GRDs_Enviadas DER\31ºMEDIÇÃO-26-01-2025 A 25-02-25\MR.DER-0930_25\" xr:uid="{06AC3765-15A0-456B-8C6A-C03BB7813DA7}"/>
    <hyperlink ref="AE49" r:id="rId1081" display="pw:\\SRVPW3.pls.planservi.com.br:Projetos\Documents\C0849 - DER\40_Emissao\03_GRD\0-GRDs_Enviadas DER\31ºMEDIÇÃO-26-01-2025 A 25-02-25\MR.DER-0930_25\" xr:uid="{A264184E-81D4-4D46-B3E8-1DF8DEE2E3AC}"/>
    <hyperlink ref="AE50" r:id="rId1082" display="pw:\\SRVPW3.pls.planservi.com.br:Projetos\Documents\C0849 - DER\40_Emissao\03_GRD\0-GRDs_Enviadas DER\31ºMEDIÇÃO-26-01-2025 A 25-02-25\MR.DER-0930_25\" xr:uid="{2EBEA20B-33C5-4245-A94F-ED7F545D5DD1}"/>
    <hyperlink ref="AE51" r:id="rId1083" display="pw:\\SRVPW3.pls.planservi.com.br:Projetos\Documents\C0849 - DER\40_Emissao\03_GRD\0-GRDs_Enviadas DER\31ºMEDIÇÃO-26-01-2025 A 25-02-25\MR.DER-0930_25\" xr:uid="{117EE47E-DCE0-457A-BE32-71161EC92ED4}"/>
    <hyperlink ref="AE52" r:id="rId1084" display="pw:\\SRVPW3.pls.planservi.com.br:Projetos\Documents\C0849 - DER\40_Emissao\03_GRD\0-GRDs_Enviadas DER\31ºMEDIÇÃO-26-01-2025 A 25-02-25\MR.DER-0930_25\" xr:uid="{2F48A630-4A21-447E-B7DC-3D6947AC914C}"/>
    <hyperlink ref="AE53" r:id="rId1085" display="pw:\\SRVPW3.pls.planservi.com.br:Projetos\Documents\C0849 - DER\40_Emissao\03_GRD\0-GRDs_Enviadas DER\31ºMEDIÇÃO-26-01-2025 A 25-02-25\MR.DER-0930_25\" xr:uid="{78F30C49-1AA7-487A-88EC-C46983FCADF2}"/>
    <hyperlink ref="AE54" r:id="rId1086" display="pw:\\SRVPW3.pls.planservi.com.br:Projetos\Documents\C0849 - DER\40_Emissao\03_GRD\0-GRDs_Enviadas DER\31ºMEDIÇÃO-26-01-2025 A 25-02-25\MR.DER-0930_25\" xr:uid="{6687BEB6-6848-4B0E-99C3-23E17C7CB27A}"/>
    <hyperlink ref="AE55" r:id="rId1087" display="pw:\\SRVPW3.pls.planservi.com.br:Projetos\Documents\C0849 - DER\40_Emissao\03_GRD\0-GRDs_Enviadas DER\31ºMEDIÇÃO-26-01-2025 A 25-02-25\MR.DER-0930_25\" xr:uid="{D5316F17-BDE0-4A85-AC02-EE2ED50E3B35}"/>
    <hyperlink ref="BI242" r:id="rId1088" display="pw:\\SRVPW3.pls.planservi.com.br:Projetos\Documents\C0849 - DER\40_Emissao\03_GRD\0-GRDs_Enviadas DER\31ºMEDIÇÃO-26-01-2025 A 25-02-25\MR.DER-0929_25\" xr:uid="{24A796AD-07E4-4815-B0C4-56580322EDAE}"/>
    <hyperlink ref="AK48" r:id="rId1089" display="pw:\\SRVPW3.pls.planservi.com.br:Projetos\Documents\C0849 - DER\40_Emissao\03_GRD\0-GRDs_Enviadas DER\32ºMEDIÇÃO-26-02-2025 A 25-03-25\MR.DER-0939_25\" xr:uid="{CFBD519E-8297-4E58-8BF8-9969CF429044}"/>
    <hyperlink ref="AK49" r:id="rId1090" display="pw:\\SRVPW3.pls.planservi.com.br:Projetos\Documents\C0849 - DER\40_Emissao\03_GRD\0-GRDs_Enviadas DER\32ºMEDIÇÃO-26-02-2025 A 25-03-25\MR.DER-0939_25\" xr:uid="{20DB08FB-C195-4189-8467-C26C8F878046}"/>
    <hyperlink ref="AK50" r:id="rId1091" display="pw:\\SRVPW3.pls.planservi.com.br:Projetos\Documents\C0849 - DER\40_Emissao\03_GRD\0-GRDs_Enviadas DER\32ºMEDIÇÃO-26-02-2025 A 25-03-25\MR.DER-0939_25\" xr:uid="{E96F0B8F-A181-4916-8F31-10ABCB942AA2}"/>
    <hyperlink ref="AK51" r:id="rId1092" display="pw:\\SRVPW3.pls.planservi.com.br:Projetos\Documents\C0849 - DER\40_Emissao\03_GRD\0-GRDs_Enviadas DER\32ºMEDIÇÃO-26-02-2025 A 25-03-25\MR.DER-0939_25\" xr:uid="{42487405-8FEA-45C3-80F3-5CA4AB82C4CE}"/>
    <hyperlink ref="AK52" r:id="rId1093" display="pw:\\SRVPW3.pls.planservi.com.br:Projetos\Documents\C0849 - DER\40_Emissao\03_GRD\0-GRDs_Enviadas DER\32ºMEDIÇÃO-26-02-2025 A 25-03-25\MR.DER-0939_25\" xr:uid="{DEEF65E4-F917-42DE-B478-FF504F1EF2A5}"/>
    <hyperlink ref="AK53" r:id="rId1094" display="pw:\\SRVPW3.pls.planservi.com.br:Projetos\Documents\C0849 - DER\40_Emissao\03_GRD\0-GRDs_Enviadas DER\32ºMEDIÇÃO-26-02-2025 A 25-03-25\MR.DER-0939_25\" xr:uid="{E6AD8862-B61C-45EB-AC0D-611D50CDA1AB}"/>
    <hyperlink ref="AK54" r:id="rId1095" display="pw:\\SRVPW3.pls.planservi.com.br:Projetos\Documents\C0849 - DER\40_Emissao\03_GRD\0-GRDs_Enviadas DER\32ºMEDIÇÃO-26-02-2025 A 25-03-25\MR.DER-0939_25\" xr:uid="{E536B7A8-0BDC-47C2-B931-B90C77B648C2}"/>
    <hyperlink ref="AK55" r:id="rId1096" display="pw:\\SRVPW3.pls.planservi.com.br:Projetos\Documents\C0849 - DER\40_Emissao\03_GRD\0-GRDs_Enviadas DER\32ºMEDIÇÃO-26-02-2025 A 25-03-25\MR.DER-0939_25\" xr:uid="{7FA273F0-8936-4595-9772-CAA9C7C48B94}"/>
    <hyperlink ref="BO242" r:id="rId1097" display="pw:\\SRVPW3.pls.planservi.com.br:Projetos\Documents\C0849 - DER\40_Emissao\03_GRD\0-GRDs_Enviadas DER\32ºMEDIÇÃO-26-02-2025 A 25-03-25\MR.DER-0941_25\" xr:uid="{2D0F30EF-14CE-490E-894C-54D08690513F}"/>
    <hyperlink ref="AE149" r:id="rId1098" display="pw:\\SRVPW3.pls.planservi.com.br:Projetos\Documents\C0849 - DER\40_Emissao\03_GRD\0-GRDs_Enviadas DER\32ºMEDIÇÃO-26-02-2025 A 25-03-25\MR.DER-0952_25\" xr:uid="{43EC913F-5458-43D4-B7FE-B1FE44BD0837}"/>
    <hyperlink ref="AE150" r:id="rId1099" display="pw:\\SRVPW3.pls.planservi.com.br:Projetos\Documents\C0849 - DER\40_Emissao\03_GRD\0-GRDs_Enviadas DER\32ºMEDIÇÃO-26-02-2025 A 25-03-25\MR.DER-0952_25\" xr:uid="{7E20D070-03FC-45E5-ABF9-BD69989D589C}"/>
    <hyperlink ref="AE151" r:id="rId1100" display="pw:\\SRVPW3.pls.planservi.com.br:Projetos\Documents\C0849 - DER\40_Emissao\03_GRD\0-GRDs_Enviadas DER\32ºMEDIÇÃO-26-02-2025 A 25-03-25\MR.DER-0952_25\" xr:uid="{2F1EB063-63A8-4A38-A367-D5643201D213}"/>
    <hyperlink ref="AE152" r:id="rId1101" display="pw:\\SRVPW3.pls.planservi.com.br:Projetos\Documents\C0849 - DER\40_Emissao\03_GRD\0-GRDs_Enviadas DER\32ºMEDIÇÃO-26-02-2025 A 25-03-25\MR.DER-0952_25\" xr:uid="{0E885061-A51F-4685-B571-9C68449F7B1B}"/>
    <hyperlink ref="AE153" r:id="rId1102" display="pw:\\SRVPW3.pls.planservi.com.br:Projetos\Documents\C0849 - DER\40_Emissao\03_GRD\0-GRDs_Enviadas DER\32ºMEDIÇÃO-26-02-2025 A 25-03-25\MR.DER-0952_25\" xr:uid="{22C34A0E-93CA-4A22-9D68-06A606D5C12C}"/>
    <hyperlink ref="AE154" r:id="rId1103" display="pw:\\SRVPW3.pls.planservi.com.br:Projetos\Documents\C0849 - DER\40_Emissao\03_GRD\0-GRDs_Enviadas DER\32ºMEDIÇÃO-26-02-2025 A 25-03-25\MR.DER-0952_25\" xr:uid="{2375A0E9-7FB9-4C49-9C07-20FE80E107F5}"/>
    <hyperlink ref="AE155" r:id="rId1104" display="pw:\\SRVPW3.pls.planservi.com.br:Projetos\Documents\C0849 - DER\40_Emissao\03_GRD\0-GRDs_Enviadas DER\32ºMEDIÇÃO-26-02-2025 A 25-03-25\MR.DER-0952_25\" xr:uid="{794CABD9-BA6B-4352-B3FA-2235267719B0}"/>
    <hyperlink ref="AE156" r:id="rId1105" display="pw:\\SRVPW3.pls.planservi.com.br:Projetos\Documents\C0849 - DER\40_Emissao\03_GRD\0-GRDs_Enviadas DER\32ºMEDIÇÃO-26-02-2025 A 25-03-25\MR.DER-0952_25\" xr:uid="{B0D9E1FF-91FB-46DB-8ABD-20532D08C4B1}"/>
    <hyperlink ref="AE157" r:id="rId1106" display="pw:\\SRVPW3.pls.planservi.com.br:Projetos\Documents\C0849 - DER\40_Emissao\03_GRD\0-GRDs_Enviadas DER\32ºMEDIÇÃO-26-02-2025 A 25-03-25\MR.DER-0952_25\" xr:uid="{84618004-2B3C-4330-8BAD-E89787AC2CA1}"/>
    <hyperlink ref="AE158" r:id="rId1107" display="pw:\\SRVPW3.pls.planservi.com.br:Projetos\Documents\C0849 - DER\40_Emissao\03_GRD\0-GRDs_Enviadas DER\32ºMEDIÇÃO-26-02-2025 A 25-03-25\MR.DER-0952_25\" xr:uid="{DBF9288F-0483-49D7-A139-5C5A56C6D741}"/>
    <hyperlink ref="AE159" r:id="rId1108" display="pw:\\SRVPW3.pls.planservi.com.br:Projetos\Documents\C0849 - DER\40_Emissao\03_GRD\0-GRDs_Enviadas DER\32ºMEDIÇÃO-26-02-2025 A 25-03-25\MR.DER-0952_25\" xr:uid="{58745F32-192F-45B6-A62F-24709E8D4F2C}"/>
    <hyperlink ref="AE160" r:id="rId1109" display="pw:\\SRVPW3.pls.planservi.com.br:Projetos\Documents\C0849 - DER\40_Emissao\03_GRD\0-GRDs_Enviadas DER\32ºMEDIÇÃO-26-02-2025 A 25-03-25\MR.DER-0952_25\" xr:uid="{21ED4819-1A52-4C8D-BBB2-B3BA8ED99958}"/>
    <hyperlink ref="AE161" r:id="rId1110" display="pw:\\SRVPW3.pls.planservi.com.br:Projetos\Documents\C0849 - DER\40_Emissao\03_GRD\0-GRDs_Enviadas DER\32ºMEDIÇÃO-26-02-2025 A 25-03-25\MR.DER-0952_25\" xr:uid="{22BCDBA8-2E30-4C2E-82BE-8F0C813CC7EF}"/>
    <hyperlink ref="AE162" r:id="rId1111" display="pw:\\SRVPW3.pls.planservi.com.br:Projetos\Documents\C0849 - DER\40_Emissao\03_GRD\0-GRDs_Enviadas DER\32ºMEDIÇÃO-26-02-2025 A 25-03-25\MR.DER-0952_25\" xr:uid="{36879F08-EED1-4295-9C6B-9A1C33F158CD}"/>
    <hyperlink ref="Y163" r:id="rId1112" display="pw:\\SRVPW3.pls.planservi.com.br:Projetos\Documents\C0849 - DER\40_Emissao\03_GRD\0-GRDs_Enviadas DER\32ºMEDIÇÃO-26-02-2025 A 25-03-25\MR.DER-0952_25\" xr:uid="{0258789B-BB76-4C1C-96A2-8D5601A49C1A}"/>
    <hyperlink ref="AE164" r:id="rId1113" display="pw:\\SRVPW3.pls.planservi.com.br:Projetos\Documents\C0849 - DER\40_Emissao\03_GRD\0-GRDs_Enviadas DER\32ºMEDIÇÃO-26-02-2025 A 25-03-25\MR.DER-0952_25\" xr:uid="{63BA4635-3162-4D87-A743-89CAE9FCEDA8}"/>
    <hyperlink ref="AE165" r:id="rId1114" display="pw:\\SRVPW3.pls.planservi.com.br:Projetos\Documents\C0849 - DER\40_Emissao\03_GRD\0-GRDs_Enviadas DER\32ºMEDIÇÃO-26-02-2025 A 25-03-25\MR.DER-0952_25\" xr:uid="{A329770A-604E-4805-937B-20DD620FC009}"/>
    <hyperlink ref="AE166" r:id="rId1115" display="pw:\\SRVPW3.pls.planservi.com.br:Projetos\Documents\C0849 - DER\40_Emissao\03_GRD\0-GRDs_Enviadas DER\32ºMEDIÇÃO-26-02-2025 A 25-03-25\MR.DER-0952_25\" xr:uid="{B9E8EEC6-6D98-494A-9028-ECE246AEA061}"/>
    <hyperlink ref="AE167" r:id="rId1116" display="pw:\\SRVPW3.pls.planservi.com.br:Projetos\Documents\C0849 - DER\40_Emissao\03_GRD\0-GRDs_Enviadas DER\32ºMEDIÇÃO-26-02-2025 A 25-03-25\MR.DER-0952_25\" xr:uid="{E050E5FF-BB56-46BC-BFE7-5C071A1D24BC}"/>
    <hyperlink ref="AE168" r:id="rId1117" display="pw:\\SRVPW3.pls.planservi.com.br:Projetos\Documents\C0849 - DER\40_Emissao\03_GRD\0-GRDs_Enviadas DER\32ºMEDIÇÃO-26-02-2025 A 25-03-25\MR.DER-0952_25\" xr:uid="{C237D2DD-15B5-4B49-AB3B-76755F2BC9DF}"/>
    <hyperlink ref="AE169" r:id="rId1118" display="pw:\\SRVPW3.pls.planservi.com.br:Projetos\Documents\C0849 - DER\40_Emissao\03_GRD\0-GRDs_Enviadas DER\32ºMEDIÇÃO-26-02-2025 A 25-03-25\MR.DER-0952_25\" xr:uid="{8E25940F-B767-44A8-8144-1BE96FEFD3EF}"/>
    <hyperlink ref="Y170" r:id="rId1119" display="pw:\\SRVPW3.pls.planservi.com.br:Projetos\Documents\C0849 - DER\40_Emissao\03_GRD\0-GRDs_Enviadas DER\32ºMEDIÇÃO-26-02-2025 A 25-03-25\MR.DER-0952_25\" xr:uid="{13A51EAC-8BC1-4A6A-83CB-E015F54850C7}"/>
    <hyperlink ref="AE171" r:id="rId1120" display="pw:\\SRVPW3.pls.planservi.com.br:Projetos\Documents\C0849 - DER\40_Emissao\03_GRD\0-GRDs_Enviadas DER\32ºMEDIÇÃO-26-02-2025 A 25-03-25\MR.DER-0952_25\" xr:uid="{36FCC0EC-BA81-49C7-BEFC-948B4555C2A3}"/>
    <hyperlink ref="AE172" r:id="rId1121" display="pw:\\SRVPW3.pls.planservi.com.br:Projetos\Documents\C0849 - DER\40_Emissao\03_GRD\0-GRDs_Enviadas DER\32ºMEDIÇÃO-26-02-2025 A 25-03-25\MR.DER-0952_25\" xr:uid="{248E55B2-70FD-408F-A4F2-6278ED1A8C7B}"/>
    <hyperlink ref="AE173" r:id="rId1122" display="pw:\\SRVPW3.pls.planservi.com.br:Projetos\Documents\C0849 - DER\40_Emissao\03_GRD\0-GRDs_Enviadas DER\32ºMEDIÇÃO-26-02-2025 A 25-03-25\MR.DER-0952_25\" xr:uid="{81DDD8CE-58F8-4F63-9388-D0087820E87B}"/>
    <hyperlink ref="M174" r:id="rId1123" display="pw:\\SRVPW3.pls.planservi.com.br:Projetos\Documents\C0849 - DER\40_Emissao\03_GRD\0-GRDs_Enviadas DER\32ºMEDIÇÃO-26-02-2025 A 25-03-25\MR.DER-0952_25\" xr:uid="{4810ECA5-DB52-4CFA-9A9F-71D686DEFD78}"/>
    <hyperlink ref="M175" r:id="rId1124" display="pw:\\SRVPW3.pls.planservi.com.br:Projetos\Documents\C0849 - DER\40_Emissao\03_GRD\0-GRDs_Enviadas DER\33ºMEDIÇÃO-26-03-2025 A 25-04-25\MR.DER-0954_25\" xr:uid="{B6148932-98AA-4D45-BBBB-C6FD815DF5E2}"/>
    <hyperlink ref="M176" r:id="rId1125" display="pw:\\SRVPW3.pls.planservi.com.br:Projetos\Documents\C0849 - DER\40_Emissao\03_GRD\0-GRDs_Enviadas DER\33ºMEDIÇÃO-26-03-2025 A 25-04-25\MR.DER-0954_25\" xr:uid="{F4537940-4527-4F45-87E8-7855DEFCBB61}"/>
    <hyperlink ref="M177" r:id="rId1126" display="pw:\\SRVPW3.pls.planservi.com.br:Projetos\Documents\C0849 - DER\40_Emissao\03_GRD\0-GRDs_Enviadas DER\33ºMEDIÇÃO-26-03-2025 A 25-04-25\MR.DER-0954_25\" xr:uid="{F14D8FB7-46B2-47AC-AAE1-3C0767200176}"/>
    <hyperlink ref="M178" r:id="rId1127" display="pw:\\SRVPW3.pls.planservi.com.br:Projetos\Documents\C0849 - DER\40_Emissao\03_GRD\0-GRDs_Enviadas DER\33ºMEDIÇÃO-26-03-2025 A 25-04-25\MR.DER-0954_25\" xr:uid="{5D79E48C-AD8C-4C92-A68B-98C8BA37EE7E}"/>
    <hyperlink ref="M179" r:id="rId1128" display="pw:\\SRVPW3.pls.planservi.com.br:Projetos\Documents\C0849 - DER\40_Emissao\03_GRD\0-GRDs_Enviadas DER\33ºMEDIÇÃO-26-03-2025 A 25-04-25\MR.DER-0954_25\" xr:uid="{AECD0705-2EF6-42D2-A8A5-A7F2920690DB}"/>
    <hyperlink ref="M180" r:id="rId1129" display="pw:\\SRVPW3.pls.planservi.com.br:Projetos\Documents\C0849 - DER\40_Emissao\03_GRD\0-GRDs_Enviadas DER\33ºMEDIÇÃO-26-03-2025 A 25-04-25\MR.DER-0954_25\" xr:uid="{795AF9CC-D9CB-4AB6-956E-27D72289A1B1}"/>
    <hyperlink ref="M181" r:id="rId1130" display="pw:\\SRVPW3.pls.planservi.com.br:Projetos\Documents\C0849 - DER\40_Emissao\03_GRD\0-GRDs_Enviadas DER\33ºMEDIÇÃO-26-03-2025 A 25-04-25\MR.DER-0954_25\" xr:uid="{85679F49-F19B-449D-96D5-07F5D34729D1}"/>
    <hyperlink ref="M182" r:id="rId1131" display="pw:\\SRVPW3.pls.planservi.com.br:Projetos\Documents\C0849 - DER\40_Emissao\03_GRD\0-GRDs_Enviadas DER\33ºMEDIÇÃO-26-03-2025 A 25-04-25\MR.DER-0954_25\" xr:uid="{1A40537E-45F8-4339-BF11-A619C4E867E8}"/>
    <hyperlink ref="M183" r:id="rId1132" display="pw:\\SRVPW3.pls.planservi.com.br:Projetos\Documents\C0849 - DER\40_Emissao\03_GRD\0-GRDs_Enviadas DER\33ºMEDIÇÃO-26-03-2025 A 25-04-25\MR.DER-0954_25\" xr:uid="{2E0EDEBE-33F8-4E8F-8873-20B4B2EFB014}"/>
    <hyperlink ref="M184" r:id="rId1133" display="pw:\\SRVPW3.pls.planservi.com.br:Projetos\Documents\C0849 - DER\40_Emissao\03_GRD\0-GRDs_Enviadas DER\33ºMEDIÇÃO-26-03-2025 A 25-04-25\MR.DER-0954_25\" xr:uid="{2EF9DF0D-2891-4C7D-84E9-39BFF0118813}"/>
    <hyperlink ref="M185" r:id="rId1134" display="pw:\\SRVPW3.pls.planservi.com.br:Projetos\Documents\C0849 - DER\40_Emissao\03_GRD\0-GRDs_Enviadas DER\33ºMEDIÇÃO-26-03-2025 A 25-04-25\MR.DER-0954_25\" xr:uid="{D574288D-DCA1-4DE7-93B8-B0F5AB885DBF}"/>
    <hyperlink ref="M186" r:id="rId1135" display="pw:\\SRVPW3.pls.planservi.com.br:Projetos\Documents\C0849 - DER\40_Emissao\03_GRD\0-GRDs_Enviadas DER\33ºMEDIÇÃO-26-03-2025 A 25-04-25\MR.DER-0954_25\" xr:uid="{DFD72558-C79A-4828-8A3A-9F3CD23A20A7}"/>
    <hyperlink ref="M187" r:id="rId1136" display="pw:\\SRVPW3.pls.planservi.com.br:Projetos\Documents\C0849 - DER\40_Emissao\03_GRD\0-GRDs_Enviadas DER\33ºMEDIÇÃO-26-03-2025 A 25-04-25\MR.DER-0954_25\" xr:uid="{92A6A2CC-E407-4679-9396-7B48016ADA9C}"/>
    <hyperlink ref="M188" r:id="rId1137" display="pw:\\SRVPW3.pls.planservi.com.br:Projetos\Documents\C0849 - DER\40_Emissao\03_GRD\0-GRDs_Enviadas DER\33ºMEDIÇÃO-26-03-2025 A 25-04-25\MR.DER-0954_25\" xr:uid="{13502D38-3361-4DA8-A9FC-5BD94608680D}"/>
    <hyperlink ref="M189" r:id="rId1138" display="pw:\\SRVPW3.pls.planservi.com.br:Projetos\Documents\C0849 - DER\40_Emissao\03_GRD\0-GRDs_Enviadas DER\33ºMEDIÇÃO-26-03-2025 A 25-04-25\MR.DER-0954_25\" xr:uid="{F2101DFC-8CC5-4B22-A1DC-C1252FAE38A4}"/>
    <hyperlink ref="M205" r:id="rId1139" display="pw:\\SRVPW3.pls.planservi.com.br:Projetos\Documents\C0849 - DER\40_Emissao\03_GRD\0-GRDs_Enviadas DER\33ºMEDIÇÃO-26-03-2025 A 25-04-25\MR.DER-0954_25\" xr:uid="{D1883210-6759-45B3-A1AB-A68836B8FB9F}"/>
    <hyperlink ref="M206" r:id="rId1140" display="pw:\\SRVPW3.pls.planservi.com.br:Projetos\Documents\C0849 - DER\40_Emissao\03_GRD\0-GRDs_Enviadas DER\33ºMEDIÇÃO-26-03-2025 A 25-04-25\MR.DER-0954_25\" xr:uid="{6D43FEF0-5D09-402A-9AD9-DDA0F6CE5420}"/>
    <hyperlink ref="AK149" r:id="rId1141" display="pw:\\SRVPW3.pls.planservi.com.br:Projetos\Documents\C0849 - DER\40_Emissao\03_GRD\0-GRDs_Enviadas DER\33ºMEDIÇÃO-26-03-2025 A 25-04-25\MR.DER-0962_25\" xr:uid="{40335FF7-4B92-4761-AD8D-7DCBD1F910DF}"/>
    <hyperlink ref="AK150:AK171" r:id="rId1142" display="pw:\\SRVPW3.pls.planservi.com.br:Projetos\Documents\C0849 - DER\40_Emissao\03_GRD\0-GRDs_Enviadas DER\33ºMEDIÇÃO-26-03-2025 A 25-04-25\MR.DER-0962_25\" xr:uid="{11761FE9-AD4D-4CCE-95A0-B73ED4D7E5F1}"/>
    <hyperlink ref="AW65" r:id="rId1143" display="pw:\\SRVPW3.pls.planservi.com.br:Projetos\Documents\C0849 - DER\40_Emissao\03_GRD\0-GRDs_Enviadas DER\30ºMEDIÇÃO-26-12-2024 A 25-01-25\MR.DER-0897_25-SP 097-D-Entrega Final-F03\" xr:uid="{994FB2F0-C315-47D2-BCA8-B8C317237CC5}"/>
    <hyperlink ref="AW66" r:id="rId1144" display="pw:\\SRVPW3.pls.planservi.com.br:Projetos\Documents\C0849 - DER\40_Emissao\03_GRD\0-GRDs_Enviadas DER\30ºMEDIÇÃO-26-12-2024 A 25-01-25\MR.DER-0897_25-SP 097-D-Entrega Final-F03\" xr:uid="{1EA1E1FE-BB8F-48C7-B6B4-C56E887B7F5E}"/>
    <hyperlink ref="AW67" r:id="rId1145" display="pw:\\SRVPW3.pls.planservi.com.br:Projetos\Documents\C0849 - DER\40_Emissao\03_GRD\0-GRDs_Enviadas DER\30ºMEDIÇÃO-26-12-2024 A 25-01-25\MR.DER-0897_25-SP 097-D-Entrega Final-F03\" xr:uid="{BD4B2FA0-F51E-41EC-B862-BFE7CA5C06CD}"/>
    <hyperlink ref="AW68" r:id="rId1146" display="pw:\\SRVPW3.pls.planservi.com.br:Projetos\Documents\C0849 - DER\40_Emissao\03_GRD\0-GRDs_Enviadas DER\30ºMEDIÇÃO-26-12-2024 A 25-01-25\MR.DER-0897_25-SP 097-D-Entrega Final-F03\" xr:uid="{24FB0C33-CA2C-44A9-83B4-6C85F9597B6D}"/>
    <hyperlink ref="AK69" r:id="rId1147" display="pw:\\SRVPW3.pls.planservi.com.br:Projetos\Documents\C0849 - DER\40_Emissao\03_GRD\0-GRDs_Enviadas DER\30ºMEDIÇÃO-26-12-2024 A 25-01-25\MR.DER-0897_25-SP 097-D-Entrega Final-F03\" xr:uid="{5672E34D-FFA4-46CC-909E-8B158A39BE75}"/>
    <hyperlink ref="AK70" r:id="rId1148" display="pw:\\SRVPW3.pls.planservi.com.br:Projetos\Documents\C0849 - DER\40_Emissao\03_GRD\0-GRDs_Enviadas DER\30ºMEDIÇÃO-26-12-2024 A 25-01-25\MR.DER-0897_25-SP 097-D-Entrega Final-F03\" xr:uid="{49F7C8BC-0FE7-461C-8460-07F2AA9210C9}"/>
    <hyperlink ref="AK71" r:id="rId1149" display="pw:\\SRVPW3.pls.planservi.com.br:Projetos\Documents\C0849 - DER\40_Emissao\03_GRD\0-GRDs_Enviadas DER\30ºMEDIÇÃO-26-12-2024 A 25-01-25\MR.DER-0897_25-SP 097-D-Entrega Final-F03\" xr:uid="{EE373B2A-14CA-404D-A331-ADA355B808BE}"/>
    <hyperlink ref="Y73" r:id="rId1150" display="pw:\\SRVPW3.pls.planservi.com.br:Projetos\Documents\C0849 - DER\40_Emissao\03_GRD\0-GRDs_Enviadas DER\30ºMEDIÇÃO-26-12-2024 A 25-01-25\MR.DER-0898_25-SP 097-D-Entrega Final-F05\" xr:uid="{4A205366-ED4A-4E8E-AB3A-BE099CA2DB1B}"/>
    <hyperlink ref="AK59" r:id="rId1151" display="pw:\\SRVPW3.pls.planservi.com.br:Projetos\Documents\C0849 - DER\40_Emissao\03_GRD\0-GRDs_Enviadas DER\30ºMEDIÇÃO-26-12-2024 A 25-01-25\MR.DER-0897_25-SP 097-D-Entrega Final-F03\" xr:uid="{67DF77F9-C05A-4E83-BDAC-E15AFD110CAB}"/>
    <hyperlink ref="AK60" r:id="rId1152" display="pw:\\SRVPW3.pls.planservi.com.br:Projetos\Documents\C0849 - DER\40_Emissao\03_GRD\0-GRDs_Enviadas DER\30ºMEDIÇÃO-26-12-2024 A 25-01-25\MR.DER-0897_25-SP 097-D-Entrega Final-F03\" xr:uid="{3A1133DE-BEEA-4069-B149-C41986AAA854}"/>
    <hyperlink ref="AK61" r:id="rId1153" display="pw:\\SRVPW3.pls.planservi.com.br:Projetos\Documents\C0849 - DER\40_Emissao\03_GRD\0-GRDs_Enviadas DER\30ºMEDIÇÃO-26-12-2024 A 25-01-25\MR.DER-0897_25-SP 097-D-Entrega Final-F03\" xr:uid="{21957381-5603-4638-BEBF-FFED0BCB251C}"/>
    <hyperlink ref="AK62" r:id="rId1154" display="pw:\\SRVPW3.pls.planservi.com.br:Projetos\Documents\C0849 - DER\40_Emissao\03_GRD\0-GRDs_Enviadas DER\30ºMEDIÇÃO-26-12-2024 A 25-01-25\MR.DER-0897_25-SP 097-D-Entrega Final-F03\" xr:uid="{4C0955B3-ED2E-40B0-B39A-1D9D530EBFAE}"/>
    <hyperlink ref="AK63" r:id="rId1155" display="pw:\\SRVPW3.pls.planservi.com.br:Projetos\Documents\C0849 - DER\40_Emissao\03_GRD\0-GRDs_Enviadas DER\30ºMEDIÇÃO-26-12-2024 A 25-01-25\MR.DER-0897_25-SP 097-D-Entrega Final-F03\" xr:uid="{E65BDF43-ABF4-444A-9867-24AE65106173}"/>
    <hyperlink ref="AK64" r:id="rId1156" display="pw:\\SRVPW3.pls.planservi.com.br:Projetos\Documents\C0849 - DER\40_Emissao\03_GRD\0-GRDs_Enviadas DER\30ºMEDIÇÃO-26-12-2024 A 25-01-25\MR.DER-0897_25-SP 097-D-Entrega Final-F03\" xr:uid="{EDD0F911-CCD2-4409-80F3-9D6467570A0E}"/>
    <hyperlink ref="M263" r:id="rId1157" display="pw:\\SRVPW3.pls.planservi.com.br:Projetos\Documents\C0849 - DER\40_Emissao\03_GRD\0-GRDs_Enviadas DER\33ºMEDIÇÃO-26-03-2025 A 25-04-25\MR.DER-0978_25\" xr:uid="{5A625B38-8500-4E9B-9594-4E457ED47F9D}"/>
    <hyperlink ref="S174" r:id="rId1158" display="pw:\\SRVPW3.pls.planservi.com.br:Projetos\Documents\C0849 - DER\40_Emissao\03_GRD\0-GRDs_Enviadas DER\34ºMEDIÇÃO-26-04-2025 A 25-05-25\MR.DER-0980_25\" xr:uid="{DE2E3058-62C9-409F-8882-9CF83C7CECDB}"/>
    <hyperlink ref="M208" r:id="rId1159" display="pw:\\SRVPW3.pls.planservi.com.br:Projetos\Documents\C0849 - DER\40_Emissao\03_GRD\0-GRDs_Enviadas DER\33ºMEDIÇÃO-26-03-2025 A 25-04-25\MR.DER-0954_25\" xr:uid="{1F32AA6D-727D-4CB4-8FDF-9BE17BF190A4}"/>
    <hyperlink ref="M209" r:id="rId1160" display="pw:\\SRVPW3.pls.planservi.com.br:Projetos\Documents\C0849 - DER\40_Emissao\03_GRD\0-GRDs_Enviadas DER\34ºMEDIÇÃO-26-04-2025 A 25-05-25\MR.DER-0980_25\" xr:uid="{CC721812-1051-4E4F-97C8-901D0490F150}"/>
    <hyperlink ref="P209" r:id="rId1161" display="pw:\\SRVPW3.pls.planservi.com.br:Projetos\Documents\C0849 - DER\30_Producao\2-C7 – SP 097 - km 12,85-23,10\06_Pavi\06.00_R031\2025 04 25 SP097-dup-R-031_MC_02.doc" xr:uid="{80B072D9-FEF4-4137-884F-7F7464E9EF1D}"/>
    <hyperlink ref="V174" r:id="rId1162" display="pw:\\SRVPW3.pls.planservi.com.br:Projetos\Documents\C0849 - DER\30_Producao\2-C7 – SP 097 - km 12,85-23,10\06_Pavi\06.00_R031\2025 04 25 SP097-dup-R-031_MC_01.doc" xr:uid="{8BF9E9FB-E962-4072-B424-FE22A84D8C49}"/>
    <hyperlink ref="AQ171" r:id="rId1163" display="pw:\\SRVPW3.pls.planservi.com.br:Projetos\Documents\C0849 - DER\40_Emissao\03_GRD\0-GRDs_Enviadas DER\34ºMEDIÇÃO-26-04-2025 A 25-05-25\MR_DER-0986_25\" xr:uid="{94F15120-7F6D-40CA-97BE-E0454F5B8FDC}"/>
    <hyperlink ref="S263" r:id="rId1164" display="pw:\\SRVPW3.pls.planservi.com.br:Projetos\Documents\C0849 - DER\40_Emissao\03_GRD\0-GRDs_Enviadas DER\34ºMEDIÇÃO-26-04-2025 A 25-05-25\MR_DER-0998_25\" xr:uid="{6834C671-9A12-45C8-8AA8-3A6618195F7A}"/>
    <hyperlink ref="AE211" r:id="rId1165" display="pw:\\SRVPW3.pls.planservi.com.br:Projetos\Documents\C0849 - DER\40_Emissao\03_GRD\0-GRDs_Enviadas DER\34ºMEDIÇÃO-26-04-2025 A 25-05-25\MR_DER-1002_25\" xr:uid="{1856CC2B-694C-4D15-BACA-B45C93534420}"/>
    <hyperlink ref="AE213" r:id="rId1166" display="pw:\\SRVPW3.pls.planservi.com.br:Projetos\Documents\C0849 - DER\40_Emissao\03_GRD\0-GRDs_Enviadas DER\34ºMEDIÇÃO-26-04-2025 A 25-05-25\MR_DER-1002_25\" xr:uid="{8ADE1B63-5ABA-449A-B49F-238A4FAAB36A}"/>
    <hyperlink ref="AE214" r:id="rId1167" display="pw:\\SRVPW3.pls.planservi.com.br:Projetos\Documents\C0849 - DER\40_Emissao\03_GRD\0-GRDs_Enviadas DER\34ºMEDIÇÃO-26-04-2025 A 25-05-25\MR_DER-1002_25\" xr:uid="{E1D492D0-6D30-4571-B62D-6DAE22296AEE}"/>
    <hyperlink ref="AE215" r:id="rId1168" display="pw:\\SRVPW3.pls.planservi.com.br:Projetos\Documents\C0849 - DER\40_Emissao\03_GRD\0-GRDs_Enviadas DER\34ºMEDIÇÃO-26-04-2025 A 25-05-25\MR_DER-1002_25\" xr:uid="{7479A212-CA08-4089-BD8F-5DA5BD9584A8}"/>
    <hyperlink ref="AE216" r:id="rId1169" display="pw:\\SRVPW3.pls.planservi.com.br:Projetos\Documents\C0849 - DER\40_Emissao\03_GRD\0-GRDs_Enviadas DER\34ºMEDIÇÃO-26-04-2025 A 25-05-25\MR_DER-1002_25\" xr:uid="{DF69DC0F-1710-4FB7-89C2-5A9C7D5245F8}"/>
    <hyperlink ref="AE217" r:id="rId1170" display="pw:\\SRVPW3.pls.planservi.com.br:Projetos\Documents\C0849 - DER\40_Emissao\03_GRD\0-GRDs_Enviadas DER\34ºMEDIÇÃO-26-04-2025 A 25-05-25\MR_DER-1002_25\" xr:uid="{61A4E45F-7988-4FA2-8413-660B04E89E5A}"/>
    <hyperlink ref="AE218" r:id="rId1171" display="pw:\\SRVPW3.pls.planservi.com.br:Projetos\Documents\C0849 - DER\40_Emissao\03_GRD\0-GRDs_Enviadas DER\34ºMEDIÇÃO-26-04-2025 A 25-05-25\MR_DER-1002_25\" xr:uid="{8A50D1FB-2DE0-49C8-8182-D0B8BEFFB2D2}"/>
    <hyperlink ref="AE219" r:id="rId1172" display="pw:\\SRVPW3.pls.planservi.com.br:Projetos\Documents\C0849 - DER\40_Emissao\03_GRD\0-GRDs_Enviadas DER\34ºMEDIÇÃO-26-04-2025 A 25-05-25\MR_DER-1002_25\" xr:uid="{7017583A-F830-4C96-9314-62AABE82C924}"/>
    <hyperlink ref="AE220" r:id="rId1173" display="pw:\\SRVPW3.pls.planservi.com.br:Projetos\Documents\C0849 - DER\40_Emissao\03_GRD\0-GRDs_Enviadas DER\34ºMEDIÇÃO-26-04-2025 A 25-05-25\MR_DER-1002_25\" xr:uid="{A6E80013-6AC9-41EA-A7A9-53A8CEBAB257}"/>
    <hyperlink ref="AE221" r:id="rId1174" display="pw:\\SRVPW3.pls.planservi.com.br:Projetos\Documents\C0849 - DER\40_Emissao\03_GRD\0-GRDs_Enviadas DER\34ºMEDIÇÃO-26-04-2025 A 25-05-25\MR_DER-1002_25\" xr:uid="{8DECD935-249C-4D4C-8E6B-9B3284F9218E}"/>
    <hyperlink ref="AE222" r:id="rId1175" display="pw:\\SRVPW3.pls.planservi.com.br:Projetos\Documents\C0849 - DER\40_Emissao\03_GRD\0-GRDs_Enviadas DER\34ºMEDIÇÃO-26-04-2025 A 25-05-25\MR_DER-1002_25\" xr:uid="{72F24921-4F17-4CB6-B3F2-DB6D1C8AA77C}"/>
    <hyperlink ref="AE223" r:id="rId1176" display="pw:\\SRVPW3.pls.planservi.com.br:Projetos\Documents\C0849 - DER\40_Emissao\03_GRD\0-GRDs_Enviadas DER\34ºMEDIÇÃO-26-04-2025 A 25-05-25\MR_DER-1002_25\" xr:uid="{B3EB3F25-46E5-4675-9827-A67574DEBCE5}"/>
    <hyperlink ref="AE224" r:id="rId1177" display="pw:\\SRVPW3.pls.planservi.com.br:Projetos\Documents\C0849 - DER\40_Emissao\03_GRD\0-GRDs_Enviadas DER\34ºMEDIÇÃO-26-04-2025 A 25-05-25\MR_DER-1002_25\" xr:uid="{1DF7768B-4880-4EA2-ADA1-7006395564B6}"/>
    <hyperlink ref="AE225" r:id="rId1178" display="pw:\\SRVPW3.pls.planservi.com.br:Projetos\Documents\C0849 - DER\40_Emissao\03_GRD\0-GRDs_Enviadas DER\34ºMEDIÇÃO-26-04-2025 A 25-05-25\MR_DER-1002_25\" xr:uid="{779BC77E-7D76-4256-9BD8-D857054337BE}"/>
    <hyperlink ref="AE226" r:id="rId1179" display="pw:\\SRVPW3.pls.planservi.com.br:Projetos\Documents\C0849 - DER\40_Emissao\03_GRD\0-GRDs_Enviadas DER\34ºMEDIÇÃO-26-04-2025 A 25-05-25\MR_DER-1002_25\" xr:uid="{81859B67-B0A5-4783-BCD0-DABFB9068B1F}"/>
    <hyperlink ref="AE227" r:id="rId1180" display="pw:\\SRVPW3.pls.planservi.com.br:Projetos\Documents\C0849 - DER\40_Emissao\03_GRD\0-GRDs_Enviadas DER\34ºMEDIÇÃO-26-04-2025 A 25-05-25\MR_DER-1002_25\" xr:uid="{377B552D-33E1-4A02-836D-F49C72D3F2D9}"/>
    <hyperlink ref="AE228" r:id="rId1181" display="pw:\\SRVPW3.pls.planservi.com.br:Projetos\Documents\C0849 - DER\40_Emissao\03_GRD\0-GRDs_Enviadas DER\34ºMEDIÇÃO-26-04-2025 A 25-05-25\MR_DER-1002_25\" xr:uid="{741E8CB7-880B-46D6-ABB9-9466CE77D427}"/>
    <hyperlink ref="AE229" r:id="rId1182" display="pw:\\SRVPW3.pls.planservi.com.br:Projetos\Documents\C0849 - DER\40_Emissao\03_GRD\0-GRDs_Enviadas DER\34ºMEDIÇÃO-26-04-2025 A 25-05-25\MR_DER-1002_25\" xr:uid="{954CE07D-920C-4991-ACA7-28C1D7BF047E}"/>
    <hyperlink ref="AE230" r:id="rId1183" display="pw:\\SRVPW3.pls.planservi.com.br:Projetos\Documents\C0849 - DER\40_Emissao\03_GRD\0-GRDs_Enviadas DER\34ºMEDIÇÃO-26-04-2025 A 25-05-25\MR_DER-1002_25\" xr:uid="{504F3A8E-0866-4796-819F-32B663805A09}"/>
    <hyperlink ref="AE231" r:id="rId1184" display="pw:\\SRVPW3.pls.planservi.com.br:Projetos\Documents\C0849 - DER\40_Emissao\03_GRD\0-GRDs_Enviadas DER\34ºMEDIÇÃO-26-04-2025 A 25-05-25\MR_DER-1002_25\" xr:uid="{E68BA9A7-35E4-4AF4-AD36-D2C07A014C5B}"/>
    <hyperlink ref="AE232" r:id="rId1185" display="pw:\\SRVPW3.pls.planservi.com.br:Projetos\Documents\C0849 - DER\40_Emissao\03_GRD\0-GRDs_Enviadas DER\34ºMEDIÇÃO-26-04-2025 A 25-05-25\MR_DER-1002_25\" xr:uid="{DB8463B0-1B0C-4263-9864-4AE2A281480F}"/>
    <hyperlink ref="AE233" r:id="rId1186" display="pw:\\SRVPW3.pls.planservi.com.br:Projetos\Documents\C0849 - DER\40_Emissao\03_GRD\0-GRDs_Enviadas DER\34ºMEDIÇÃO-26-04-2025 A 25-05-25\MR_DER-1002_25\" xr:uid="{16AEB1F6-999E-4527-9951-4B82FE771822}"/>
    <hyperlink ref="AE234" r:id="rId1187" display="pw:\\SRVPW3.pls.planservi.com.br:Projetos\Documents\C0849 - DER\40_Emissao\03_GRD\0-GRDs_Enviadas DER\34ºMEDIÇÃO-26-04-2025 A 25-05-25\MR_DER-1002_25\" xr:uid="{FA593AA3-6AC4-4EA9-B2DB-DF115428479D}"/>
    <hyperlink ref="AE235" r:id="rId1188" display="pw:\\SRVPW3.pls.planservi.com.br:Projetos\Documents\C0849 - DER\40_Emissao\03_GRD\0-GRDs_Enviadas DER\34ºMEDIÇÃO-26-04-2025 A 25-05-25\MR_DER-1002_25\" xr:uid="{E05EB694-6B64-491F-B518-4F61408B04A6}"/>
    <hyperlink ref="BI75" r:id="rId1189" display="pw:\\SRVPW3.pls.planservi.com.br:Projetos\Documents\C0849 - DER\40_Emissao\03_GRD\0-GRDs_Enviadas DER\34ºMEDIÇÃO-26-04-2025 A 25-05-25\MR_DER-1004_25\" xr:uid="{5AB49CBC-564A-4DF8-BB02-E2F2E6DB8068}"/>
    <hyperlink ref="BI79" r:id="rId1190" display="pw:\\SRVPW3.pls.planservi.com.br:Projetos\Documents\C0849 - DER\40_Emissao\03_GRD\0-GRDs_Enviadas DER\34ºMEDIÇÃO-26-04-2025 A 25-05-25\MR_DER-1004_25\" xr:uid="{6D7F705C-5B75-4BA6-8079-7C398FDA8136}"/>
    <hyperlink ref="BI80" r:id="rId1191" display="pw:\\SRVPW3.pls.planservi.com.br:Projetos\Documents\C0849 - DER\40_Emissao\03_GRD\0-GRDs_Enviadas DER\34ºMEDIÇÃO-26-04-2025 A 25-05-25\MR_DER-1004_25\" xr:uid="{A343A1CB-B4F8-4FF1-93DE-2EB0AD416507}"/>
    <hyperlink ref="AQ90" r:id="rId1192" display="pw:\\SRVPW3.pls.planservi.com.br:Projetos\Documents\C0849 - DER\40_Emissao\03_GRD\0-GRDs_Enviadas DER\34ºMEDIÇÃO-26-04-2025 A 25-05-25\MR_DER-1004_25\" xr:uid="{50E5E62E-A385-4E2D-9330-039D594956AF}"/>
    <hyperlink ref="Y263" r:id="rId1193" display="pw:\\SRVPW3.pls.planservi.com.br:Projetos\Documents\C0849 - DER\40_Emissao\03_GRD\0-GRDs_Enviadas DER\34ºMEDIÇÃO-26-04-2025 A 25-05-25\MR_DER-1006_25\" xr:uid="{47A7B1ED-9986-4B90-B742-D1E0BDA568C0}"/>
    <hyperlink ref="Y174" r:id="rId1194" display="pw:\\SRVPW3.pls.planservi.com.br:Projetos\Documents\C0849 - DER\40_Emissao\03_GRD\0-GRDs_Enviadas DER\34ºMEDIÇÃO-26-04-2025 A 25-05-25\MR_DER-1010_25\" xr:uid="{3CA1DE57-95A2-4B7A-981E-C0F9CA9D27CC}"/>
    <hyperlink ref="AQ322" r:id="rId1195" display="pw:\\SRVPW3.pls.planservi.com.br:Projetos\Documents\C0849 - DER\40_Emissao\03_GRD\0-GRDs_Enviadas DER\34ºMEDIÇÃO-26-04-2025 A 25-05-25\MR_DER-1011_25\" xr:uid="{FA372A81-B337-44A2-BB01-C0DC0F84D8B0}"/>
    <hyperlink ref="AQ318" r:id="rId1196" display="pw:\\SRVPW3.pls.planservi.com.br:Projetos\Documents\C0849 - DER\40_Emissao\03_GRD\0-GRDs_Enviadas DER\34ºMEDIÇÃO-26-04-2025 A 25-05-25\MR_DER-1011_25\" xr:uid="{2622D7D5-6204-4727-A4EC-3CD4BF252285}"/>
    <hyperlink ref="S208" r:id="rId1197" display="pw:\\SRVPW3.pls.planservi.com.br:Projetos\Documents\C0849 - DER\40_Emissao\03_GRD\0-GRDs_Enviadas DER\34ºMEDIÇÃO-26-04-2025 A 25-05-25\MR_DER-1015_25\" xr:uid="{3B2DE2EA-6AAB-42D4-AA8F-CBF1E3B71DB7}"/>
    <hyperlink ref="S209" r:id="rId1198" display="pw:\\SRVPW3.pls.planservi.com.br:Projetos\Documents\C0849 - DER\40_Emissao\03_GRD\0-GRDs_Enviadas DER\34ºMEDIÇÃO-26-04-2025 A 25-05-25\MR_DER-1015_25\" xr:uid="{8BE13B23-5BE8-423B-B8A3-9AA7341217A3}"/>
    <hyperlink ref="AK213" r:id="rId1199" display="pw:\\SRVPW3.pls.planservi.com.br:Projetos\Documents\C0849 - DER\40_Emissao\03_GRD\0-GRDs_Enviadas DER\34ºMEDIÇÃO-26-04-2025 A 25-05-25\MR_DER-1020_25\" xr:uid="{B06482E3-9AB0-4E45-A74F-5DC093291B04}"/>
    <hyperlink ref="AK214" r:id="rId1200" display="pw:\\SRVPW3.pls.planservi.com.br:Projetos\Documents\C0849 - DER\40_Emissao\03_GRD\0-GRDs_Enviadas DER\34ºMEDIÇÃO-26-04-2025 A 25-05-25\MR_DER-1020_25\" xr:uid="{BDCBC0AE-1E0C-4129-B152-F20EFEA98C56}"/>
    <hyperlink ref="AK215" r:id="rId1201" display="pw:\\SRVPW3.pls.planservi.com.br:Projetos\Documents\C0849 - DER\40_Emissao\03_GRD\0-GRDs_Enviadas DER\34ºMEDIÇÃO-26-04-2025 A 25-05-25\MR_DER-1020_25\" xr:uid="{03E05A18-0DAB-4CD0-8584-30378B386098}"/>
    <hyperlink ref="AK221" r:id="rId1202" display="pw:\\SRVPW3.pls.planservi.com.br:Projetos\Documents\C0849 - DER\40_Emissao\03_GRD\0-GRDs_Enviadas DER\34ºMEDIÇÃO-26-04-2025 A 25-05-25\MR_DER-1020_25\" xr:uid="{BE1B15A3-E64A-4135-AFE4-A203D7F4FDCC}"/>
    <hyperlink ref="AK222" r:id="rId1203" display="pw:\\SRVPW3.pls.planservi.com.br:Projetos\Documents\C0849 - DER\40_Emissao\03_GRD\0-GRDs_Enviadas DER\34ºMEDIÇÃO-26-04-2025 A 25-05-25\MR_DER-1020_25\" xr:uid="{0F00A76D-DE2D-42C3-A1D8-57721C45191A}"/>
    <hyperlink ref="AK223" r:id="rId1204" display="pw:\\SRVPW3.pls.planservi.com.br:Projetos\Documents\C0849 - DER\40_Emissao\03_GRD\0-GRDs_Enviadas DER\34ºMEDIÇÃO-26-04-2025 A 25-05-25\MR_DER-1020_25\" xr:uid="{F1FA24D8-51D9-4B5F-958C-EE84EBE9A82F}"/>
    <hyperlink ref="AK224" r:id="rId1205" display="pw:\\SRVPW3.pls.planservi.com.br:Projetos\Documents\C0849 - DER\40_Emissao\03_GRD\0-GRDs_Enviadas DER\34ºMEDIÇÃO-26-04-2025 A 25-05-25\MR_DER-1020_25\" xr:uid="{5C9F5B73-0E5E-4AE2-9B84-C455DBD0F8EE}"/>
    <hyperlink ref="AK229" r:id="rId1206" display="pw:\\SRVPW3.pls.planservi.com.br:Projetos\Documents\C0849 - DER\40_Emissao\03_GRD\0-GRDs_Enviadas DER\34ºMEDIÇÃO-26-04-2025 A 25-05-25\MR_DER-1020_25\" xr:uid="{B3446321-09FD-453A-BA0C-ED9FB4D07561}"/>
    <hyperlink ref="AK231" r:id="rId1207" display="pw:\\SRVPW3.pls.planservi.com.br:Projetos\Documents\C0849 - DER\40_Emissao\03_GRD\0-GRDs_Enviadas DER\34ºMEDIÇÃO-26-04-2025 A 25-05-25\MR_DER-1020_25\" xr:uid="{E44BDED1-0566-464A-AB0A-270D437A65BD}"/>
    <hyperlink ref="AK233" r:id="rId1208" display="pw:\\SRVPW3.pls.planservi.com.br:Projetos\Documents\C0849 - DER\40_Emissao\03_GRD\0-GRDs_Enviadas DER\34ºMEDIÇÃO-26-04-2025 A 25-05-25\MR_DER-1020_25\" xr:uid="{50E92ED5-1DDB-4AAD-ADD5-A18C13740B53}"/>
    <hyperlink ref="AK234" r:id="rId1209" display="pw:\\SRVPW3.pls.planservi.com.br:Projetos\Documents\C0849 - DER\40_Emissao\03_GRD\0-GRDs_Enviadas DER\34ºMEDIÇÃO-26-04-2025 A 25-05-25\MR_DER-1020_25\" xr:uid="{0EC7F3A7-A66C-4B4E-98DF-71F9E06B2AF1}"/>
    <hyperlink ref="AE117" r:id="rId1210" display="pw:\\SRVPW3.pls.planservi.com.br:Projetos\Documents\C0849 - DER\40_Emissao\03_GRD\0-GRDs_Enviadas DER\34ºMEDIÇÃO-26-04-2025 A 25-05-25\MR_DER-1001_25\" xr:uid="{997D1424-CEC6-4AE1-85B9-89D48C63720A}"/>
    <hyperlink ref="AE118" r:id="rId1211" display="pw:\\SRVPW3.pls.planservi.com.br:Projetos\Documents\C0849 - DER\40_Emissao\03_GRD\0-GRDs_Enviadas DER\34ºMEDIÇÃO-26-04-2025 A 25-05-25\MR_DER-1001_25\" xr:uid="{5D7B3D1B-252B-4351-97C6-ED51696D4B13}"/>
    <hyperlink ref="AE119" r:id="rId1212" display="pw:\\SRVPW3.pls.planservi.com.br:Projetos\Documents\C0849 - DER\40_Emissao\03_GRD\0-GRDs_Enviadas DER\34ºMEDIÇÃO-26-04-2025 A 25-05-25\MR_DER-1001_25\" xr:uid="{82072C5C-0F81-40AC-B592-8D153E2468E2}"/>
    <hyperlink ref="AE120" r:id="rId1213" display="pw:\\SRVPW3.pls.planservi.com.br:Projetos\Documents\C0849 - DER\40_Emissao\03_GRD\0-GRDs_Enviadas DER\34ºMEDIÇÃO-26-04-2025 A 25-05-25\MR_DER-1001_25\" xr:uid="{3E8E9F4B-3B5F-49A8-93BD-A5453A8CDADD}"/>
    <hyperlink ref="AE121" r:id="rId1214" display="pw:\\SRVPW3.pls.planservi.com.br:Projetos\Documents\C0849 - DER\40_Emissao\03_GRD\0-GRDs_Enviadas DER\34ºMEDIÇÃO-26-04-2025 A 25-05-25\MR_DER-1001_25\" xr:uid="{E85C711F-9B88-4214-9A37-ACD13E3B34D9}"/>
    <hyperlink ref="AE122" r:id="rId1215" display="pw:\\SRVPW3.pls.planservi.com.br:Projetos\Documents\C0849 - DER\40_Emissao\03_GRD\0-GRDs_Enviadas DER\34ºMEDIÇÃO-26-04-2025 A 25-05-25\MR_DER-1001_25\" xr:uid="{F0A85ECE-CBD2-4E47-AA98-C7F40C849755}"/>
    <hyperlink ref="AE123" r:id="rId1216" display="pw:\\SRVPW3.pls.planservi.com.br:Projetos\Documents\C0849 - DER\40_Emissao\03_GRD\0-GRDs_Enviadas DER\34ºMEDIÇÃO-26-04-2025 A 25-05-25\MR_DER-1001_25\" xr:uid="{4599FD38-A362-4FF6-AE17-A6C877948F02}"/>
    <hyperlink ref="AE124" r:id="rId1217" display="pw:\\SRVPW3.pls.planservi.com.br:Projetos\Documents\C0849 - DER\40_Emissao\03_GRD\0-GRDs_Enviadas DER\34ºMEDIÇÃO-26-04-2025 A 25-05-25\MR_DER-1001_25\" xr:uid="{804F2223-DF69-44DA-B61E-756AE1287B99}"/>
    <hyperlink ref="AE125" r:id="rId1218" display="pw:\\SRVPW3.pls.planservi.com.br:Projetos\Documents\C0849 - DER\40_Emissao\03_GRD\0-GRDs_Enviadas DER\34ºMEDIÇÃO-26-04-2025 A 25-05-25\MR_DER-1001_25\" xr:uid="{7467D7EC-107E-4DAA-86C3-E6AE3C8CE384}"/>
    <hyperlink ref="AE126" r:id="rId1219" display="pw:\\SRVPW3.pls.planservi.com.br:Projetos\Documents\C0849 - DER\40_Emissao\03_GRD\0-GRDs_Enviadas DER\34ºMEDIÇÃO-26-04-2025 A 25-05-25\MR_DER-1001_25\" xr:uid="{10C3E9DC-1490-4057-9294-60045A7179A6}"/>
    <hyperlink ref="AE127" r:id="rId1220" display="pw:\\SRVPW3.pls.planservi.com.br:Projetos\Documents\C0849 - DER\40_Emissao\03_GRD\0-GRDs_Enviadas DER\34ºMEDIÇÃO-26-04-2025 A 25-05-25\MR_DER-1001_25\" xr:uid="{12B2CEA4-EFD7-46EE-BE58-A829156BA4E8}"/>
    <hyperlink ref="AE128" r:id="rId1221" display="pw:\\SRVPW3.pls.planservi.com.br:Projetos\Documents\C0849 - DER\40_Emissao\03_GRD\0-GRDs_Enviadas DER\34ºMEDIÇÃO-26-04-2025 A 25-05-25\MR_DER-1001_25\" xr:uid="{0056BABD-88A9-4ABF-9C64-3B802A0EB262}"/>
    <hyperlink ref="AE129" r:id="rId1222" display="pw:\\SRVPW3.pls.planservi.com.br:Projetos\Documents\C0849 - DER\40_Emissao\03_GRD\0-GRDs_Enviadas DER\34ºMEDIÇÃO-26-04-2025 A 25-05-25\MR_DER-1001_25\" xr:uid="{42CF9393-17B9-4EE3-8B66-E144390A0332}"/>
    <hyperlink ref="AE130" r:id="rId1223" display="pw:\\SRVPW3.pls.planservi.com.br:Projetos\Documents\C0849 - DER\40_Emissao\03_GRD\0-GRDs_Enviadas DER\34ºMEDIÇÃO-26-04-2025 A 25-05-25\MR_DER-1001_25\" xr:uid="{C463F7B5-5639-4FA8-9DD0-4A8E4967636D}"/>
    <hyperlink ref="S131" r:id="rId1224" display="pw:\\SRVPW3.pls.planservi.com.br:Projetos\Documents\C0849 - DER\40_Emissao\03_GRD\0-GRDs_Enviadas DER\34ºMEDIÇÃO-26-04-2025 A 25-05-25\MR_DER-1001_25\" xr:uid="{AD8F4CB1-BEB7-4C09-A799-FD46CDB7F362}"/>
    <hyperlink ref="AE132" r:id="rId1225" display="pw:\\SRVPW3.pls.planservi.com.br:Projetos\Documents\C0849 - DER\40_Emissao\03_GRD\0-GRDs_Enviadas DER\34ºMEDIÇÃO-26-04-2025 A 25-05-25\MR_DER-1001_25\" xr:uid="{48C66F0F-0125-45CA-9B4A-866F897D2DC2}"/>
    <hyperlink ref="AE133" r:id="rId1226" display="pw:\\SRVPW3.pls.planservi.com.br:Projetos\Documents\C0849 - DER\40_Emissao\03_GRD\0-GRDs_Enviadas DER\34ºMEDIÇÃO-26-04-2025 A 25-05-25\MR_DER-1001_25\" xr:uid="{995643F2-3120-40E3-B4D5-17EC58522DC5}"/>
    <hyperlink ref="AE134" r:id="rId1227" display="pw:\\SRVPW3.pls.planservi.com.br:Projetos\Documents\C0849 - DER\40_Emissao\03_GRD\0-GRDs_Enviadas DER\34ºMEDIÇÃO-26-04-2025 A 25-05-25\MR_DER-1001_25\" xr:uid="{5D2CF654-0176-40FA-8E45-337D65A99CCF}"/>
    <hyperlink ref="AE135" r:id="rId1228" display="pw:\\SRVPW3.pls.planservi.com.br:Projetos\Documents\C0849 - DER\40_Emissao\03_GRD\0-GRDs_Enviadas DER\34ºMEDIÇÃO-26-04-2025 A 25-05-25\MR_DER-1001_25\" xr:uid="{3C3B481C-5E30-41F5-B6CD-62B00F49FCB7}"/>
    <hyperlink ref="S136" r:id="rId1229" display="pw:\\SRVPW3.pls.planservi.com.br:Projetos\Documents\C0849 - DER\40_Emissao\03_GRD\0-GRDs_Enviadas DER\34ºMEDIÇÃO-26-04-2025 A 25-05-25\MR_DER-1001_25\" xr:uid="{0ECBB0C8-FB43-468E-B085-DC2237971C1D}"/>
    <hyperlink ref="Y144" r:id="rId1230" display="pw:\\SRVPW3.pls.planservi.com.br:Projetos\Documents\C0849 - DER\40_Emissao\03_GRD\0-GRDs_Enviadas DER\34ºMEDIÇÃO-26-04-2025 A 25-05-25\MR_DER-1001_25\" xr:uid="{5B8EF276-37A7-439E-98D6-C679CEE47CE4}"/>
    <hyperlink ref="Y145" r:id="rId1231" display="pw:\\SRVPW3.pls.planservi.com.br:Projetos\Documents\C0849 - DER\40_Emissao\03_GRD\0-GRDs_Enviadas DER\34ºMEDIÇÃO-26-04-2025 A 25-05-25\MR_DER-1001_25\" xr:uid="{DB1835C7-570F-407E-9B2C-A3A5DF77C497}"/>
    <hyperlink ref="AE147" r:id="rId1232" display="pw:\\SRVPW3.pls.planservi.com.br:Projetos\Documents\C0849 - DER\40_Emissao\03_GRD\0-GRDs_Enviadas DER\34ºMEDIÇÃO-26-04-2025 A 25-05-25\MR_DER-1001_25\" xr:uid="{A48B2F01-3D7D-4CFD-8CF8-AD582D0F3BB8}"/>
    <hyperlink ref="M138" r:id="rId1233" display="pw:\\SRVPW3.pls.planservi.com.br:Projetos\Documents\C0849 - DER\40_Emissao\03_GRD\0-GRDs_Enviadas DER\34ºMEDIÇÃO-26-04-2025 A 25-05-25\MR_DER-1001_25\" xr:uid="{EDBAAFE5-40C5-4347-A383-5757B9CC9635}"/>
    <hyperlink ref="M257" r:id="rId1234" display="pw:\\SRVPW3.pls.planservi.com.br:Projetos\Documents\C0849 - DER\40_Emissao\03_GRD\0-GRDs_Enviadas DER\34ºMEDIÇÃO-26-04-2025 A 25-05-25\MR.DER-0995_25\" xr:uid="{77B0299E-4225-475E-A0F4-86056135D922}"/>
    <hyperlink ref="AK211" r:id="rId1235" display="pw:\\SRVPW3.pls.planservi.com.br:Projetos\Documents\C0849 - DER\40_Emissao\03_GRD\0-GRDs_Enviadas DER\35ºMEDIÇÃO-26-05-2025 A 25-06-25\MR_DER-1027_25\" xr:uid="{CAAB89FE-06E0-461C-951E-7374D9F77974}"/>
    <hyperlink ref="AK216" r:id="rId1236" display="pw:\\SRVPW3.pls.planservi.com.br:Projetos\Documents\C0849 - DER\40_Emissao\03_GRD\0-GRDs_Enviadas DER\35ºMEDIÇÃO-26-05-2025 A 25-06-25\MR_DER-1027_25\" xr:uid="{519D2CB5-3278-4B6B-99E4-BF626ECFC7FA}"/>
    <hyperlink ref="AK217" r:id="rId1237" display="pw:\\SRVPW3.pls.planservi.com.br:Projetos\Documents\C0849 - DER\40_Emissao\03_GRD\0-GRDs_Enviadas DER\35ºMEDIÇÃO-26-05-2025 A 25-06-25\MR_DER-1027_25\" xr:uid="{52BC2AA5-9EC2-404E-8F36-83678187A753}"/>
    <hyperlink ref="AK218" r:id="rId1238" display="pw:\\SRVPW3.pls.planservi.com.br:Projetos\Documents\C0849 - DER\40_Emissao\03_GRD\0-GRDs_Enviadas DER\35ºMEDIÇÃO-26-05-2025 A 25-06-25\MR_DER-1027_25\" xr:uid="{4B151709-692E-4122-8236-DF26A7067DDA}"/>
    <hyperlink ref="AK219" r:id="rId1239" display="pw:\\SRVPW3.pls.planservi.com.br:Projetos\Documents\C0849 - DER\40_Emissao\03_GRD\0-GRDs_Enviadas DER\35ºMEDIÇÃO-26-05-2025 A 25-06-25\MR_DER-1027_25\" xr:uid="{99818942-5219-4CD1-B0B4-951D45ADF13E}"/>
    <hyperlink ref="AK220" r:id="rId1240" display="pw:\\SRVPW3.pls.planservi.com.br:Projetos\Documents\C0849 - DER\40_Emissao\03_GRD\0-GRDs_Enviadas DER\35ºMEDIÇÃO-26-05-2025 A 25-06-25\MR_DER-1027_25\" xr:uid="{4B634CC1-ADF7-42C9-A7BC-0B68F8D0977E}"/>
    <hyperlink ref="AK225" r:id="rId1241" display="pw:\\SRVPW3.pls.planservi.com.br:Projetos\Documents\C0849 - DER\40_Emissao\03_GRD\0-GRDs_Enviadas DER\35ºMEDIÇÃO-26-05-2025 A 25-06-25\MR_DER-1027_25\" xr:uid="{69C60BBC-4A30-48F9-B6C7-E70F0B0D33FA}"/>
    <hyperlink ref="AK226" r:id="rId1242" display="pw:\\SRVPW3.pls.planservi.com.br:Projetos\Documents\C0849 - DER\40_Emissao\03_GRD\0-GRDs_Enviadas DER\35ºMEDIÇÃO-26-05-2025 A 25-06-25\MR_DER-1027_25\" xr:uid="{A0AFFFFD-C929-4A83-9CC6-3C5418BD028D}"/>
    <hyperlink ref="AK227" r:id="rId1243" display="pw:\\SRVPW3.pls.planservi.com.br:Projetos\Documents\C0849 - DER\40_Emissao\03_GRD\0-GRDs_Enviadas DER\35ºMEDIÇÃO-26-05-2025 A 25-06-25\MR_DER-1027_25\" xr:uid="{B2822FF6-8EF4-4BB5-887E-6A0FE0AF6D5C}"/>
    <hyperlink ref="AK228" r:id="rId1244" display="pw:\\SRVPW3.pls.planservi.com.br:Projetos\Documents\C0849 - DER\40_Emissao\03_GRD\0-GRDs_Enviadas DER\35ºMEDIÇÃO-26-05-2025 A 25-06-25\MR_DER-1027_25\" xr:uid="{1BB77B97-D888-410C-884B-7205DF29E57A}"/>
    <hyperlink ref="AK230" r:id="rId1245" display="pw:\\SRVPW3.pls.planservi.com.br:Projetos\Documents\C0849 - DER\40_Emissao\03_GRD\0-GRDs_Enviadas DER\35ºMEDIÇÃO-26-05-2025 A 25-06-25\MR_DER-1027_25\" xr:uid="{A15DF2DE-38DD-4FAA-93A6-B6FA67CEC132}"/>
    <hyperlink ref="AK232" r:id="rId1246" display="pw:\\SRVPW3.pls.planservi.com.br:Projetos\Documents\C0849 - DER\40_Emissao\03_GRD\0-GRDs_Enviadas DER\35ºMEDIÇÃO-26-05-2025 A 25-06-25\MR_DER-1027_25\" xr:uid="{DBFCEBE2-93F1-4E05-957A-F184A9DB37DD}"/>
    <hyperlink ref="AK235" r:id="rId1247" display="pw:\\SRVPW3.pls.planservi.com.br:Projetos\Documents\C0849 - DER\40_Emissao\03_GRD\0-GRDs_Enviadas DER\35ºMEDIÇÃO-26-05-2025 A 25-06-25\MR_DER-1027_25\" xr:uid="{F6341485-7FE8-4BFB-B404-24CE053FD499}"/>
    <hyperlink ref="S175" r:id="rId1248" display="pw:\\SRVPW3.pls.planservi.com.br:Projetos\Documents\C0849 - DER\40_Emissao\03_GRD\0-GRDs_Enviadas DER\34ºMEDIÇÃO-26-04-2025 A 25-05-25\MR_DER-1014_25\" xr:uid="{645FA271-1EF3-4E8F-9F2F-94179C58BF1F}"/>
    <hyperlink ref="S176:S189" r:id="rId1249" display="pw:\\SRVPW3.pls.planservi.com.br:Projetos\Documents\C0849 - DER\40_Emissao\03_GRD\0-GRDs_Enviadas DER\34ºMEDIÇÃO-26-04-2025 A 25-05-25\MR_DER-1014_25\" xr:uid="{85C655D6-4137-449B-94DD-8BD3C82EF0A5}"/>
    <hyperlink ref="S205:S206" r:id="rId1250" display="pw:\\SRVPW3.pls.planservi.com.br:Projetos\Documents\C0849 - DER\40_Emissao\03_GRD\0-GRDs_Enviadas DER\34ºMEDIÇÃO-26-04-2025 A 25-05-25\MR_DER-1014_25\" xr:uid="{44025DBC-F9E1-44F0-9DFD-3D79F6ABEA03}"/>
    <hyperlink ref="AW318" r:id="rId1251" display="pw:\\SRVPW3.pls.planservi.com.br:Projetos\Documents\C0849 - DER\40_Emissao\03_GRD\0-GRDs_Enviadas DER\35ºMEDIÇÃO-26-05-2025 A 25-06-25\MR_DER-1029_25\" xr:uid="{8977A382-26C9-4C9C-8445-F78E92CD979C}"/>
    <hyperlink ref="AW322" r:id="rId1252" display="pw:\\SRVPW3.pls.planservi.com.br:Projetos\Documents\C0849 - DER\40_Emissao\03_GRD\0-GRDs_Enviadas DER\35ºMEDIÇÃO-26-05-2025 A 25-06-25\MR_DER-1029_25\" xr:uid="{839F73C0-126C-4494-937A-3137B583D118}"/>
    <hyperlink ref="S257" r:id="rId1253" display="pw:\\SRVPW3.pls.planservi.com.br:Projetos\Documents\C0849 - DER\40_Emissao\03_GRD\0-GRDs_Enviadas DER\35ºMEDIÇÃO-26-05-2025 A 25-06-25\MR_DER-1035_25\" xr:uid="{A3DB11F7-E728-4E7E-A0B7-831FAC6DD1DF}"/>
    <hyperlink ref="M92" r:id="rId1254" display="pw:\\SRVPW3.pls.planservi.com.br:Projetos\Documents\C0849 - DER\40_Emissao\03_GRD\0-GRDs_Enviadas DER\35ºMEDIÇÃO-26-05-2025 A 25-06-25\MR_DER-1041_25\" xr:uid="{B8B96C67-9AFA-4719-A10E-BC42ACCDDB35}"/>
    <hyperlink ref="M93:M99" r:id="rId1255" display="pw:\\SRVPW3.pls.planservi.com.br:Projetos\Documents\C0849 - DER\40_Emissao\03_GRD\0-GRDs_Enviadas DER\35ºMEDIÇÃO-26-05-2025 A 25-06-25\MR_DER-1041_25\" xr:uid="{12C7422D-42A8-4EE2-9FF7-5A2AC730E300}"/>
    <hyperlink ref="BO82" r:id="rId1256" display="pw:\\SRVPW3.pls.planservi.com.br:Projetos\Documents\C0849 - DER\40_Emissao\03_GRD\0-GRDs_Enviadas DER\35ºMEDIÇÃO-26-05-2025 A 25-06-25\MR_DER-1041_25\" xr:uid="{4DC541A1-FA4F-458F-86CB-2BED91B01E96}"/>
    <hyperlink ref="Y175" r:id="rId1257" display="pw:\\SRVPW3.pls.planservi.com.br:Projetos\Documents\C0849 - DER\40_Emissao\03_GRD\0-GRDs_Enviadas DER\35ºMEDIÇÃO-26-05-2025 A 25-06-25\MR_DER-1037_25\" xr:uid="{BE70AC6D-A83C-4B6F-9BE1-0FFEC952CFED}"/>
    <hyperlink ref="Y176" r:id="rId1258" display="pw:\\SRVPW3.pls.planservi.com.br:Projetos\Documents\C0849 - DER\40_Emissao\03_GRD\0-GRDs_Enviadas DER\35ºMEDIÇÃO-26-05-2025 A 25-06-25\MR_DER-1037_25\" xr:uid="{F2EB064E-9717-42EC-814C-B53F713FDEE6}"/>
    <hyperlink ref="Y177" r:id="rId1259" display="pw:\\SRVPW3.pls.planservi.com.br:Projetos\Documents\C0849 - DER\40_Emissao\03_GRD\0-GRDs_Enviadas DER\35ºMEDIÇÃO-26-05-2025 A 25-06-25\MR_DER-1037_25\" xr:uid="{D7A2320C-6F6D-495E-8F9A-EF02658DF54E}"/>
    <hyperlink ref="Y178" r:id="rId1260" display="pw:\\SRVPW3.pls.planservi.com.br:Projetos\Documents\C0849 - DER\40_Emissao\03_GRD\0-GRDs_Enviadas DER\35ºMEDIÇÃO-26-05-2025 A 25-06-25\MR_DER-1037_25\" xr:uid="{23E910BB-A4CC-40F3-B280-F89BDB524D9A}"/>
    <hyperlink ref="Y179" r:id="rId1261" display="pw:\\SRVPW3.pls.planservi.com.br:Projetos\Documents\C0849 - DER\40_Emissao\03_GRD\0-GRDs_Enviadas DER\35ºMEDIÇÃO-26-05-2025 A 25-06-25\MR_DER-1037_25\" xr:uid="{9274E84D-41EF-4A03-BD87-DC9991BC7066}"/>
    <hyperlink ref="Y180" r:id="rId1262" display="pw:\\SRVPW3.pls.planservi.com.br:Projetos\Documents\C0849 - DER\40_Emissao\03_GRD\0-GRDs_Enviadas DER\35ºMEDIÇÃO-26-05-2025 A 25-06-25\MR_DER-1037_25\" xr:uid="{C26F2FB4-6EAC-4CD8-B671-3D9F5C3CEB47}"/>
    <hyperlink ref="Y181" r:id="rId1263" display="pw:\\SRVPW3.pls.planservi.com.br:Projetos\Documents\C0849 - DER\40_Emissao\03_GRD\0-GRDs_Enviadas DER\35ºMEDIÇÃO-26-05-2025 A 25-06-25\MR_DER-1037_25\" xr:uid="{1F279EA4-BF45-4331-B6DE-004795BED04E}"/>
    <hyperlink ref="Y182" r:id="rId1264" display="pw:\\SRVPW3.pls.planservi.com.br:Projetos\Documents\C0849 - DER\40_Emissao\03_GRD\0-GRDs_Enviadas DER\35ºMEDIÇÃO-26-05-2025 A 25-06-25\MR_DER-1037_25\" xr:uid="{B3593D39-D732-4F35-96C9-CF52C0D5EDF0}"/>
    <hyperlink ref="Y183" r:id="rId1265" display="pw:\\SRVPW3.pls.planservi.com.br:Projetos\Documents\C0849 - DER\40_Emissao\03_GRD\0-GRDs_Enviadas DER\35ºMEDIÇÃO-26-05-2025 A 25-06-25\MR_DER-1037_25\" xr:uid="{9CF5350A-86B6-46B7-A44F-198CCAE30BD1}"/>
    <hyperlink ref="Y184" r:id="rId1266" display="pw:\\SRVPW3.pls.planservi.com.br:Projetos\Documents\C0849 - DER\40_Emissao\03_GRD\0-GRDs_Enviadas DER\35ºMEDIÇÃO-26-05-2025 A 25-06-25\MR_DER-1037_25\" xr:uid="{2AE7DACD-20C9-442A-BE93-D94E5F135B1B}"/>
    <hyperlink ref="Y185" r:id="rId1267" display="pw:\\SRVPW3.pls.planservi.com.br:Projetos\Documents\C0849 - DER\40_Emissao\03_GRD\0-GRDs_Enviadas DER\35ºMEDIÇÃO-26-05-2025 A 25-06-25\MR_DER-1037_25\" xr:uid="{5D169EF6-6D39-4F1D-9DBB-6207507D10A2}"/>
    <hyperlink ref="Y186" r:id="rId1268" display="pw:\\SRVPW3.pls.planservi.com.br:Projetos\Documents\C0849 - DER\40_Emissao\03_GRD\0-GRDs_Enviadas DER\35ºMEDIÇÃO-26-05-2025 A 25-06-25\MR_DER-1037_25\" xr:uid="{CA875737-0740-4F0A-A6F4-D442119E4A70}"/>
    <hyperlink ref="Y187" r:id="rId1269" display="pw:\\SRVPW3.pls.planservi.com.br:Projetos\Documents\C0849 - DER\40_Emissao\03_GRD\0-GRDs_Enviadas DER\35ºMEDIÇÃO-26-05-2025 A 25-06-25\MR_DER-1037_25\" xr:uid="{BE4272BD-305C-4BEB-8624-BDFAEDA2B29A}"/>
    <hyperlink ref="Y188" r:id="rId1270" display="pw:\\SRVPW3.pls.planservi.com.br:Projetos\Documents\C0849 - DER\40_Emissao\03_GRD\0-GRDs_Enviadas DER\35ºMEDIÇÃO-26-05-2025 A 25-06-25\MR_DER-1037_25\" xr:uid="{86DFAB9E-E952-4A96-8A44-876E456E7E0B}"/>
    <hyperlink ref="Y189" r:id="rId1271" display="pw:\\SRVPW3.pls.planservi.com.br:Projetos\Documents\C0849 - DER\40_Emissao\03_GRD\0-GRDs_Enviadas DER\35ºMEDIÇÃO-26-05-2025 A 25-06-25\MR_DER-1037_25\" xr:uid="{0C156881-0DAE-48FC-B5DB-6B5C047E5DB5}"/>
    <hyperlink ref="Y205" r:id="rId1272" display="pw:\\SRVPW3.pls.planservi.com.br:Projetos\Documents\C0849 - DER\40_Emissao\03_GRD\0-GRDs_Enviadas DER\35ºMEDIÇÃO-26-05-2025 A 25-06-25\MR_DER-1037_25\" xr:uid="{B689355E-4DFD-402A-B75F-D0AC957BE2C0}"/>
    <hyperlink ref="Y206" r:id="rId1273" display="pw:\\SRVPW3.pls.planservi.com.br:Projetos\Documents\C0849 - DER\40_Emissao\03_GRD\0-GRDs_Enviadas DER\35ºMEDIÇÃO-26-05-2025 A 25-06-25\MR_DER-1037_25\" xr:uid="{4A88361E-DB64-46BB-B43D-BE894F3B7812}"/>
    <hyperlink ref="AK117" r:id="rId1274" display="pw:\\SRVPW3.pls.planservi.com.br:Projetos\Documents\C0849 - DER\40_Emissao\03_GRD\0-GRDs_Enviadas DER\35ºMEDIÇÃO-26-05-2025 A 25-06-25\MR_DER-1060_25\" xr:uid="{C4642C6F-3EFD-4A75-BC02-462506E41E7D}"/>
    <hyperlink ref="AK118" r:id="rId1275" display="pw:\\SRVPW3.pls.planservi.com.br:Projetos\Documents\C0849 - DER\40_Emissao\03_GRD\0-GRDs_Enviadas DER\35ºMEDIÇÃO-26-05-2025 A 25-06-25\MR_DER-1060_25\" xr:uid="{D784BBC7-703B-41F5-880F-0914EB526D88}"/>
    <hyperlink ref="AK119" r:id="rId1276" display="pw:\\SRVPW3.pls.planservi.com.br:Projetos\Documents\C0849 - DER\40_Emissao\03_GRD\0-GRDs_Enviadas DER\35ºMEDIÇÃO-26-05-2025 A 25-06-25\MR_DER-1060_25\" xr:uid="{1CE90F59-348B-4076-82CF-98CBF44C3E9E}"/>
    <hyperlink ref="AK120" r:id="rId1277" display="pw:\\SRVPW3.pls.planservi.com.br:Projetos\Documents\C0849 - DER\40_Emissao\03_GRD\0-GRDs_Enviadas DER\35ºMEDIÇÃO-26-05-2025 A 25-06-25\MR_DER-1060_25\" xr:uid="{20BBD398-3CB4-45D6-80A3-26B52BA7886B}"/>
    <hyperlink ref="AK121" r:id="rId1278" display="pw:\\SRVPW3.pls.planservi.com.br:Projetos\Documents\C0849 - DER\40_Emissao\03_GRD\0-GRDs_Enviadas DER\35ºMEDIÇÃO-26-05-2025 A 25-06-25\MR_DER-1060_25\" xr:uid="{1E04842D-D409-42F4-B68F-2C705BD7351F}"/>
    <hyperlink ref="AK122" r:id="rId1279" display="pw:\\SRVPW3.pls.planservi.com.br:Projetos\Documents\C0849 - DER\40_Emissao\03_GRD\0-GRDs_Enviadas DER\35ºMEDIÇÃO-26-05-2025 A 25-06-25\MR_DER-1060_25\" xr:uid="{D6F4EDF2-D4C0-4F22-9143-81683BAA5ABA}"/>
    <hyperlink ref="AK123" r:id="rId1280" display="pw:\\SRVPW3.pls.planservi.com.br:Projetos\Documents\C0849 - DER\40_Emissao\03_GRD\0-GRDs_Enviadas DER\35ºMEDIÇÃO-26-05-2025 A 25-06-25\MR_DER-1060_25\" xr:uid="{0462FA66-B388-4EA2-9D28-71169B519D0E}"/>
    <hyperlink ref="AK124" r:id="rId1281" display="pw:\\SRVPW3.pls.planservi.com.br:Projetos\Documents\C0849 - DER\40_Emissao\03_GRD\0-GRDs_Enviadas DER\35ºMEDIÇÃO-26-05-2025 A 25-06-25\MR_DER-1060_25\" xr:uid="{78A520DA-B8DD-4237-A22B-FC40F66D19AB}"/>
    <hyperlink ref="AK125" r:id="rId1282" display="pw:\\SRVPW3.pls.planservi.com.br:Projetos\Documents\C0849 - DER\40_Emissao\03_GRD\0-GRDs_Enviadas DER\35ºMEDIÇÃO-26-05-2025 A 25-06-25\MR_DER-1060_25\" xr:uid="{BA170E9B-7012-428C-A740-3CDABBC77A77}"/>
    <hyperlink ref="AK126" r:id="rId1283" display="pw:\\SRVPW3.pls.planservi.com.br:Projetos\Documents\C0849 - DER\40_Emissao\03_GRD\0-GRDs_Enviadas DER\35ºMEDIÇÃO-26-05-2025 A 25-06-25\MR_DER-1060_25\" xr:uid="{BE133C8D-D4F9-4F24-B525-1138239F26B5}"/>
    <hyperlink ref="AK127" r:id="rId1284" display="pw:\\SRVPW3.pls.planservi.com.br:Projetos\Documents\C0849 - DER\40_Emissao\03_GRD\0-GRDs_Enviadas DER\35ºMEDIÇÃO-26-05-2025 A 25-06-25\MR_DER-1060_25\" xr:uid="{01394C15-CF0C-4197-AC20-94677AF77F73}"/>
    <hyperlink ref="AK128" r:id="rId1285" display="pw:\\SRVPW3.pls.planservi.com.br:Projetos\Documents\C0849 - DER\40_Emissao\03_GRD\0-GRDs_Enviadas DER\35ºMEDIÇÃO-26-05-2025 A 25-06-25\MR_DER-1060_25\" xr:uid="{6DC0A1D0-213E-49E6-AED0-E14984AA2C0C}"/>
    <hyperlink ref="AK129" r:id="rId1286" display="pw:\\SRVPW3.pls.planservi.com.br:Projetos\Documents\C0849 - DER\40_Emissao\03_GRD\0-GRDs_Enviadas DER\35ºMEDIÇÃO-26-05-2025 A 25-06-25\MR_DER-1060_25\" xr:uid="{FA23AE8F-599A-4BDE-A162-F2DD06F0E54B}"/>
    <hyperlink ref="AK130" r:id="rId1287" display="pw:\\SRVPW3.pls.planservi.com.br:Projetos\Documents\C0849 - DER\40_Emissao\03_GRD\0-GRDs_Enviadas DER\35ºMEDIÇÃO-26-05-2025 A 25-06-25\MR_DER-1060_25\" xr:uid="{C6E74383-6B4C-42B1-8E55-9BF6F5D70D54}"/>
    <hyperlink ref="Y131" r:id="rId1288" display="pw:\\SRVPW3.pls.planservi.com.br:Projetos\Documents\C0849 - DER\40_Emissao\03_GRD\0-GRDs_Enviadas DER\35ºMEDIÇÃO-26-05-2025 A 25-06-25\MR_DER-1060_25\" xr:uid="{8601F95B-F4CC-4AEC-A25F-2A600563DC74}"/>
    <hyperlink ref="AK132" r:id="rId1289" display="pw:\\SRVPW3.pls.planservi.com.br:Projetos\Documents\C0849 - DER\40_Emissao\03_GRD\0-GRDs_Enviadas DER\35ºMEDIÇÃO-26-05-2025 A 25-06-25\MR_DER-1060_25\" xr:uid="{B649C578-7671-49FE-91F1-1C88A8B8A3EA}"/>
    <hyperlink ref="AK133" r:id="rId1290" display="pw:\\SRVPW3.pls.planservi.com.br:Projetos\Documents\C0849 - DER\40_Emissao\03_GRD\0-GRDs_Enviadas DER\35ºMEDIÇÃO-26-05-2025 A 25-06-25\MR_DER-1060_25\" xr:uid="{7197E0B4-33EF-41DE-A9C2-35F8E1F035A9}"/>
    <hyperlink ref="AK134" r:id="rId1291" display="pw:\\SRVPW3.pls.planservi.com.br:Projetos\Documents\C0849 - DER\40_Emissao\03_GRD\0-GRDs_Enviadas DER\35ºMEDIÇÃO-26-05-2025 A 25-06-25\MR_DER-1060_25\" xr:uid="{62F1BBC9-4D2B-4A67-92C2-DE24738F9625}"/>
    <hyperlink ref="AK135" r:id="rId1292" display="pw:\\SRVPW3.pls.planservi.com.br:Projetos\Documents\C0849 - DER\40_Emissao\03_GRD\0-GRDs_Enviadas DER\35ºMEDIÇÃO-26-05-2025 A 25-06-25\MR_DER-1060_25\" xr:uid="{1D11B7C3-6DBE-42AC-8AC9-AD273A6BE28C}"/>
    <hyperlink ref="Y136" r:id="rId1293" display="pw:\\SRVPW3.pls.planservi.com.br:Projetos\Documents\C0849 - DER\40_Emissao\03_GRD\0-GRDs_Enviadas DER\35ºMEDIÇÃO-26-05-2025 A 25-06-25\MR_DER-1060_25\" xr:uid="{2FF9CEF6-546E-4B09-976A-26DB918F23EA}"/>
    <hyperlink ref="S138" r:id="rId1294" display="pw:\\SRVPW3.pls.planservi.com.br:Projetos\Documents\C0849 - DER\40_Emissao\03_GRD\0-GRDs_Enviadas DER\35ºMEDIÇÃO-26-05-2025 A 25-06-25\MR_DER-1060_25\" xr:uid="{9B725346-1B76-4F2F-8DA4-66C5CA064F5C}"/>
    <hyperlink ref="Y137" r:id="rId1295" display="pw:\\SRVPW3.pls.planservi.com.br:Projetos\Documents\C0849 - DER\40_Emissao\03_GRD\0-GRDs_Enviadas DER\35ºMEDIÇÃO-26-05-2025 A 25-06-25\MR_DER-1060_25\" xr:uid="{7A3449B5-2D23-47F3-892E-2A4F9A576C51}"/>
    <hyperlink ref="AE144" r:id="rId1296" display="pw:\\SRVPW3.pls.planservi.com.br:Projetos\Documents\C0849 - DER\40_Emissao\03_GRD\0-GRDs_Enviadas DER\35ºMEDIÇÃO-26-05-2025 A 25-06-25\MR_DER-1060_25\" xr:uid="{9F05B362-4DAE-4CAD-AAAB-66365D407ACC}"/>
    <hyperlink ref="AE145" r:id="rId1297" display="pw:\\SRVPW3.pls.planservi.com.br:Projetos\Documents\C0849 - DER\40_Emissao\03_GRD\0-GRDs_Enviadas DER\35ºMEDIÇÃO-26-05-2025 A 25-06-25\MR_DER-1060_25\" xr:uid="{70A91865-260E-4BA8-BC22-0878B5F9A503}"/>
    <hyperlink ref="AK147" r:id="rId1298" display="pw:\\SRVPW3.pls.planservi.com.br:Projetos\Documents\C0849 - DER\40_Emissao\03_GRD\0-GRDs_Enviadas DER\35ºMEDIÇÃO-26-05-2025 A 25-06-25\MR_DER-1060_25\" xr:uid="{294DAFC8-79B0-4DAC-A111-B371BDA7AC78}"/>
    <hyperlink ref="M139" r:id="rId1299" display="pw:\\SRVPW3.pls.planservi.com.br:Projetos\Documents\C0849 - DER\40_Emissao\03_GRD\0-GRDs_Enviadas DER\35ºMEDIÇÃO-26-05-2025 A 25-06-25\MR_DER-1061_25\" xr:uid="{25031079-986C-4620-BAB4-D60B490FDA6F}"/>
    <hyperlink ref="M140" r:id="rId1300" display="pw:\\SRVPW3.pls.planservi.com.br:Projetos\Documents\C0849 - DER\40_Emissao\03_GRD\0-GRDs_Enviadas DER\35ºMEDIÇÃO-26-05-2025 A 25-06-25\MR_DER-1061_25\" xr:uid="{13126EC3-B1D9-4180-8609-C8A505A2B131}"/>
    <hyperlink ref="M141" r:id="rId1301" display="pw:\\SRVPW3.pls.planservi.com.br:Projetos\Documents\C0849 - DER\40_Emissao\03_GRD\0-GRDs_Enviadas DER\35ºMEDIÇÃO-26-05-2025 A 25-06-25\MR_DER-1061_25\" xr:uid="{E5DACC1D-3A79-41A0-AAFC-2CB5CD1027CC}"/>
    <hyperlink ref="M142" r:id="rId1302" display="pw:\\SRVPW3.pls.planservi.com.br:Projetos\Documents\C0849 - DER\40_Emissao\03_GRD\0-GRDs_Enviadas DER\35ºMEDIÇÃO-26-05-2025 A 25-06-25\MR_DER-1061_25\" xr:uid="{C45CDE14-FAFA-4DFC-BFBA-2E42998EA0B2}"/>
    <hyperlink ref="M143" r:id="rId1303" display="pw:\\SRVPW3.pls.planservi.com.br:Projetos\Documents\C0849 - DER\40_Emissao\03_GRD\0-GRDs_Enviadas DER\35ºMEDIÇÃO-26-05-2025 A 25-06-25\MR_DER-1061_25\" xr:uid="{8EC0FCD3-9530-4230-B4A7-98FC9E151ACD}"/>
    <hyperlink ref="Y257" r:id="rId1304" display="pw:\\SRVPW3.pls.planservi.com.br:Projetos\Documents\C0849 - DER\40_Emissao\03_GRD\0-GRDs_Enviadas DER\35ºMEDIÇÃO-26-05-2025 A 25-06-25\MR_DER-1064_25\" xr:uid="{1B9B0854-20DB-4AB9-A572-FA3DA93CDB78}"/>
    <hyperlink ref="Y335" r:id="rId1305" display="pw:\\SRVPW3.pls.planservi.com.br:Projetos\Documents\C0849 - DER\40_Emissao\03_GRD\0-GRDs_Enviadas DER\35ºMEDIÇÃO-26-05-2025 A 25-06-25\MR_DER-1067_25\" xr:uid="{4B0986D2-A36A-4810-A820-A4E1C8AC2A75}"/>
    <hyperlink ref="Y336" r:id="rId1306" display="pw:\\SRVPW3.pls.planservi.com.br:Projetos\Documents\C0849 - DER\40_Emissao\03_GRD\0-GRDs_Enviadas DER\35ºMEDIÇÃO-26-05-2025 A 25-06-25\MR_DER-1067_25\" xr:uid="{99EADD2A-D28D-45B6-B957-01D9F2734395}"/>
    <hyperlink ref="Y337" r:id="rId1307" display="pw:\\SRVPW3.pls.planservi.com.br:Projetos\Documents\C0849 - DER\40_Emissao\03_GRD\0-GRDs_Enviadas DER\35ºMEDIÇÃO-26-05-2025 A 25-06-25\MR_DER-1067_25\" xr:uid="{08E6ECE7-1843-4C45-986D-4704D2B459C2}"/>
    <hyperlink ref="Y338" r:id="rId1308" display="pw:\\SRVPW3.pls.planservi.com.br:Projetos\Documents\C0849 - DER\40_Emissao\03_GRD\0-GRDs_Enviadas DER\35ºMEDIÇÃO-26-05-2025 A 25-06-25\MR_DER-1067_25\" xr:uid="{C49A2C8B-32D6-4B82-B180-1FE4EA9048CA}"/>
    <hyperlink ref="Y339" r:id="rId1309" display="pw:\\SRVPW3.pls.planservi.com.br:Projetos\Documents\C0849 - DER\40_Emissao\03_GRD\0-GRDs_Enviadas DER\35ºMEDIÇÃO-26-05-2025 A 25-06-25\MR_DER-1067_25\" xr:uid="{19F836DE-6039-4B1F-96D7-0D42CE10D843}"/>
    <hyperlink ref="Y340" r:id="rId1310" display="pw:\\SRVPW3.pls.planservi.com.br:Projetos\Documents\C0849 - DER\40_Emissao\03_GRD\0-GRDs_Enviadas DER\35ºMEDIÇÃO-26-05-2025 A 25-06-25\MR_DER-1067_25\" xr:uid="{48275E9F-A353-4840-B534-01243447A1A7}"/>
    <hyperlink ref="Y341" r:id="rId1311" display="pw:\\SRVPW3.pls.planservi.com.br:Projetos\Documents\C0849 - DER\40_Emissao\03_GRD\0-GRDs_Enviadas DER\35ºMEDIÇÃO-26-05-2025 A 25-06-25\MR_DER-1067_25\" xr:uid="{04837AB7-016D-492C-AF1F-5E3B36E6F788}"/>
    <hyperlink ref="Y342" r:id="rId1312" display="pw:\\SRVPW3.pls.planservi.com.br:Projetos\Documents\C0849 - DER\40_Emissao\03_GRD\0-GRDs_Enviadas DER\35ºMEDIÇÃO-26-05-2025 A 25-06-25\MR_DER-1067_25\" xr:uid="{0C7B0315-690A-4E69-8703-60BA7A887341}"/>
    <hyperlink ref="Y343" r:id="rId1313" display="pw:\\SRVPW3.pls.planservi.com.br:Projetos\Documents\C0849 - DER\40_Emissao\03_GRD\0-GRDs_Enviadas DER\35ºMEDIÇÃO-26-05-2025 A 25-06-25\MR_DER-1067_25\" xr:uid="{4DCEA141-4078-4438-B628-AD4E853FE9AF}"/>
    <hyperlink ref="Y344" r:id="rId1314" display="pw:\\SRVPW3.pls.planservi.com.br:Projetos\Documents\C0849 - DER\40_Emissao\03_GRD\0-GRDs_Enviadas DER\35ºMEDIÇÃO-26-05-2025 A 25-06-25\MR_DER-1067_25\" xr:uid="{660D05CF-2AFB-4D15-88D3-F1980D7178EC}"/>
    <hyperlink ref="Y345" r:id="rId1315" display="pw:\\SRVPW3.pls.planservi.com.br:Projetos\Documents\C0849 - DER\40_Emissao\03_GRD\0-GRDs_Enviadas DER\35ºMEDIÇÃO-26-05-2025 A 25-06-25\MR_DER-1067_25\" xr:uid="{0FC5FECC-ED60-48A5-A0E0-C37B4D30518D}"/>
    <hyperlink ref="Y346" r:id="rId1316" display="pw:\\SRVPW3.pls.planservi.com.br:Projetos\Documents\C0849 - DER\40_Emissao\03_GRD\0-GRDs_Enviadas DER\35ºMEDIÇÃO-26-05-2025 A 25-06-25\MR_DER-1067_25\" xr:uid="{3795711D-BB1E-4FAA-8683-3FD05A8F1BA0}"/>
    <hyperlink ref="Y347" r:id="rId1317" display="pw:\\SRVPW3.pls.planservi.com.br:Projetos\Documents\C0849 - DER\40_Emissao\03_GRD\0-GRDs_Enviadas DER\35ºMEDIÇÃO-26-05-2025 A 25-06-25\MR_DER-1067_25\" xr:uid="{C9E0F998-961B-48DE-A5B2-E6B3FF8F1E1F}"/>
    <hyperlink ref="Y348" r:id="rId1318" display="pw:\\SRVPW3.pls.planservi.com.br:Projetos\Documents\C0849 - DER\40_Emissao\03_GRD\0-GRDs_Enviadas DER\35ºMEDIÇÃO-26-05-2025 A 25-06-25\MR_DER-1067_25\" xr:uid="{3991E8B1-3855-4975-9A13-06CD78ABA0FD}"/>
    <hyperlink ref="Y349" r:id="rId1319" display="pw:\\SRVPW3.pls.planservi.com.br:Projetos\Documents\C0849 - DER\40_Emissao\03_GRD\0-GRDs_Enviadas DER\35ºMEDIÇÃO-26-05-2025 A 25-06-25\MR_DER-1067_25\" xr:uid="{D64A2687-9CC2-41CB-9596-6632DCFDFD79}"/>
    <hyperlink ref="Y350" r:id="rId1320" display="pw:\\SRVPW3.pls.planservi.com.br:Projetos\Documents\C0849 - DER\40_Emissao\03_GRD\0-GRDs_Enviadas DER\35ºMEDIÇÃO-26-05-2025 A 25-06-25\MR_DER-1067_25\" xr:uid="{9B495055-8FD4-4B77-9F1D-FF40C475BCEA}"/>
    <hyperlink ref="Y351" r:id="rId1321" display="pw:\\SRVPW3.pls.planservi.com.br:Projetos\Documents\C0849 - DER\40_Emissao\03_GRD\0-GRDs_Enviadas DER\35ºMEDIÇÃO-26-05-2025 A 25-06-25\MR_DER-1067_25\" xr:uid="{2FBACD03-D78A-4109-9E87-6798911D90B8}"/>
    <hyperlink ref="Y352" r:id="rId1322" display="pw:\\SRVPW3.pls.planservi.com.br:Projetos\Documents\C0849 - DER\40_Emissao\03_GRD\0-GRDs_Enviadas DER\35ºMEDIÇÃO-26-05-2025 A 25-06-25\MR_DER-1067_25\" xr:uid="{D879B62F-AF05-4246-9DD3-C435B4B949F2}"/>
    <hyperlink ref="AE354" r:id="rId1323" display="pw:\\SRVPW3.pls.planservi.com.br:Projetos\Documents\C0849 - DER\40_Emissao\03_GRD\0-GRDs_Enviadas DER\35ºMEDIÇÃO-26-05-2025 A 25-06-25\MR_DER-1068_25\" xr:uid="{45CBAD1D-8902-4A01-9C41-FA7626AB6A2E}"/>
    <hyperlink ref="AE355" r:id="rId1324" display="pw:\\SRVPW3.pls.planservi.com.br:Projetos\Documents\C0849 - DER\40_Emissao\03_GRD\0-GRDs_Enviadas DER\35ºMEDIÇÃO-26-05-2025 A 25-06-25\MR_DER-1068_25\" xr:uid="{78EE67BD-A727-4B16-A7BB-7EDF54FCCF07}"/>
    <hyperlink ref="Y356" r:id="rId1325" display="pw:\\SRVPW3.pls.planservi.com.br:Projetos\Documents\C0849 - DER\40_Emissao\03_GRD\0-GRDs_Enviadas DER\35ºMEDIÇÃO-26-05-2025 A 25-06-25\MR_DER-1068_25\" xr:uid="{1DC8883F-17C2-42E5-ABB4-2F6529E64378}"/>
    <hyperlink ref="AK357" r:id="rId1326" display="pw:\\SRVPW3.pls.planservi.com.br:Projetos\Documents\C0849 - DER\40_Emissao\03_GRD\0-GRDs_Enviadas DER\35ºMEDIÇÃO-26-05-2025 A 25-06-25\MR_DER-1068_25\" xr:uid="{7E6C1C0E-6718-4FF0-A260-2D362AC9E4F9}"/>
    <hyperlink ref="Y358" r:id="rId1327" display="pw:\\SRVPW3.pls.planservi.com.br:Projetos\Documents\C0849 - DER\40_Emissao\03_GRD\0-GRDs_Enviadas DER\35ºMEDIÇÃO-26-05-2025 A 25-06-25\MR_DER-1068_25\" xr:uid="{2FB2DBFC-3152-4EB7-B079-0EA754414692}"/>
    <hyperlink ref="Y359" r:id="rId1328" display="pw:\\SRVPW3.pls.planservi.com.br:Projetos\Documents\C0849 - DER\40_Emissao\03_GRD\0-GRDs_Enviadas DER\35ºMEDIÇÃO-26-05-2025 A 25-06-25\MR_DER-1068_25\" xr:uid="{D5A57DC5-192C-4D37-8E52-D32FD92A2167}"/>
    <hyperlink ref="Y360" r:id="rId1329" display="pw:\\SRVPW3.pls.planservi.com.br:Projetos\Documents\C0849 - DER\40_Emissao\03_GRD\0-GRDs_Enviadas DER\35ºMEDIÇÃO-26-05-2025 A 25-06-25\MR_DER-1068_25\" xr:uid="{30AF4485-A586-4CE4-B0CE-EDF501525D34}"/>
    <hyperlink ref="Y361" r:id="rId1330" display="pw:\\SRVPW3.pls.planservi.com.br:Projetos\Documents\C0849 - DER\40_Emissao\03_GRD\0-GRDs_Enviadas DER\35ºMEDIÇÃO-26-05-2025 A 25-06-25\MR_DER-1068_25\" xr:uid="{0DA27D81-E12B-4A49-A70C-5D03BE870994}"/>
    <hyperlink ref="AK6" r:id="rId1331" display="pw:\\SRVPW3.pls.planservi.com.br:Projetos\Documents\C0849 - DER\40_Emissao\03_GRD\0-GRDs_Enviadas DER\35ºMEDIÇÃO-26-05-2025 A 25-06-25\MR_DER-1071_25\" xr:uid="{8A76DEC4-3093-47E6-8F67-956570F145B0}"/>
    <hyperlink ref="AQ164" r:id="rId1332" display="pw:\\SRVPW3.pls.planservi.com.br:Projetos\Documents\C0849 - DER\40_Emissao\03_GRD\0-GRDs_Enviadas DER\35ºMEDIÇÃO-26-05-2025 A 25-06-25\MR_DER-1071_25\" xr:uid="{4701E0B8-4354-4EE9-9008-80DB6D55623A}"/>
    <hyperlink ref="AE369" r:id="rId1333" display="pw:\\SRVPW3.pls.planservi.com.br:Projetos\Documents\C0849 - DER\40_Emissao\03_GRD\0-GRDs_Enviadas DER\35ºMEDIÇÃO-26-05-2025 A 25-06-25\MR_DER-1071_25\" xr:uid="{FF886188-31E0-434A-A4F3-18311DFF7E9A}"/>
    <hyperlink ref="AW368" r:id="rId1334" display="pw:\\SRVPW3.pls.planservi.com.br:Projetos\Documents\C0849 - DER\40_Emissao\03_GRD\0-GRDs_Enviadas DER\35ºMEDIÇÃO-26-05-2025 A 25-06-25\MR_DER-1071_25\" xr:uid="{164490A8-EF95-4EAC-8FFC-BB1F6DF94206}"/>
    <hyperlink ref="AE174" r:id="rId1335" display="pw:\\SRVPW3.pls.planservi.com.br:Projetos\Documents\C0849 - DER\40_Emissao\03_GRD\0-GRDs_Enviadas DER\35ºMEDIÇÃO-26-05-2025 A 25-06-25\MR_DER-1072-25\" xr:uid="{8339FC41-5D45-40EB-9440-B8D12B5D8391}"/>
    <hyperlink ref="AQ235" r:id="rId1336" display="pw:\\SRVPW3.pls.planservi.com.br:Projetos\Documents\C0849 - DER\40_Emissao\03_GRD\0-GRDs_Enviadas DER\36ºMEDIÇÃO-26-06-2025 A 25-07-25\MR_DER-1084_25\" xr:uid="{A9F8C589-0219-49F5-923B-D4E6FD055111}"/>
    <hyperlink ref="AQ117" r:id="rId1337" display="pw:\\SRVPW3.pls.planservi.com.br:Projetos\Documents\C0849 - DER\40_Emissao\03_GRD\0-GRDs_Enviadas DER\36ºMEDIÇÃO-26-06-2025 A 25-07-25\MR_DER-1086_25\" xr:uid="{3DD67DFC-55F4-4015-AE14-400E4CC43584}"/>
    <hyperlink ref="AQ118" r:id="rId1338" display="pw:\\SRVPW3.pls.planservi.com.br:Projetos\Documents\C0849 - DER\40_Emissao\03_GRD\0-GRDs_Enviadas DER\36ºMEDIÇÃO-26-06-2025 A 25-07-25\MR_DER-1086_25\" xr:uid="{37F243BF-52A1-4328-A52D-91CCDCCDE4D4}"/>
    <hyperlink ref="AQ120" r:id="rId1339" display="pw:\\SRVPW3.pls.planservi.com.br:Projetos\Documents\C0849 - DER\40_Emissao\03_GRD\0-GRDs_Enviadas DER\36ºMEDIÇÃO-26-06-2025 A 25-07-25\MR_DER-1086_25\" xr:uid="{2EFC9FA3-E1AC-4254-8792-E016231CFF2D}"/>
    <hyperlink ref="AQ122" r:id="rId1340" display="pw:\\SRVPW3.pls.planservi.com.br:Projetos\Documents\C0849 - DER\40_Emissao\03_GRD\0-GRDs_Enviadas DER\36ºMEDIÇÃO-26-06-2025 A 25-07-25\MR_DER-1086_25\" xr:uid="{E79E023B-825C-4FFF-BC03-4A5EE4FCF9CE}"/>
    <hyperlink ref="AQ125" r:id="rId1341" display="pw:\\SRVPW3.pls.planservi.com.br:Projetos\Documents\C0849 - DER\40_Emissao\03_GRD\0-GRDs_Enviadas DER\36ºMEDIÇÃO-26-06-2025 A 25-07-25\MR_DER-1086_25\" xr:uid="{7B2BFC24-A0C0-46A6-B6F5-59291A44EFC5}"/>
    <hyperlink ref="AQ128" r:id="rId1342" display="pw:\\SRVPW3.pls.planservi.com.br:Projetos\Documents\C0849 - DER\40_Emissao\03_GRD\0-GRDs_Enviadas DER\36ºMEDIÇÃO-26-06-2025 A 25-07-25\MR_DER-1086_25\" xr:uid="{FA5577BB-6C0A-4FC1-AB92-BE77F345EE07}"/>
    <hyperlink ref="AQ134" r:id="rId1343" display="pw:\\SRVPW3.pls.planservi.com.br:Projetos\Documents\C0849 - DER\40_Emissao\03_GRD\0-GRDs_Enviadas DER\36ºMEDIÇÃO-26-06-2025 A 25-07-25\MR_DER-1086_25\" xr:uid="{2CEBB45A-8CA1-40A9-A925-D077B60C06BF}"/>
    <hyperlink ref="AK144" r:id="rId1344" display="pw:\\SRVPW3.pls.planservi.com.br:Projetos\Documents\C0849 - DER\40_Emissao\03_GRD\0-GRDs_Enviadas DER\36ºMEDIÇÃO-26-06-2025 A 25-07-25\MR_DER-1086_25\" xr:uid="{0C747201-65FF-4353-B7E9-1B3D3E2CDE79}"/>
    <hyperlink ref="AK145" r:id="rId1345" display="pw:\\SRVPW3.pls.planservi.com.br:Projetos\Documents\C0849 - DER\40_Emissao\03_GRD\0-GRDs_Enviadas DER\36ºMEDIÇÃO-26-06-2025 A 25-07-25\MR_DER-1086_25\" xr:uid="{FAE91F7E-AC3B-4A75-9687-0CE4B54A3FD2}"/>
    <hyperlink ref="Y326" r:id="rId1346" display="pw:\\SRVPW3.pls.planservi.com.br:Projetos\Documents\C0849 - DER\40_Emissao\03_GRD\0-GRDs_Enviadas DER\36ºMEDIÇÃO-26-06-2025 A 25-07-25\MR_DER-1091_25\" xr:uid="{C8D76C3A-8681-48A0-AA4E-F1135D64C7DE}"/>
    <hyperlink ref="Y327" r:id="rId1347" display="pw:\\SRVPW3.pls.planservi.com.br:Projetos\Documents\C0849 - DER\40_Emissao\03_GRD\0-GRDs_Enviadas DER\36ºMEDIÇÃO-26-06-2025 A 25-07-25\MR_DER-1091_25\" xr:uid="{5DF18B27-3972-4B8F-9A13-288ABE285352}"/>
    <hyperlink ref="Y328" r:id="rId1348" display="pw:\\SRVPW3.pls.planservi.com.br:Projetos\Documents\C0849 - DER\40_Emissao\03_GRD\0-GRDs_Enviadas DER\36ºMEDIÇÃO-26-06-2025 A 25-07-25\MR_DER-1091_25\" xr:uid="{A46930EF-BEA8-4A66-856B-A89CACB6310D}"/>
    <hyperlink ref="Y329" r:id="rId1349" display="pw:\\SRVPW3.pls.planservi.com.br:Projetos\Documents\C0849 - DER\40_Emissao\03_GRD\0-GRDs_Enviadas DER\36ºMEDIÇÃO-26-06-2025 A 25-07-25\MR_DER-1091_25\" xr:uid="{74C04266-659C-49E6-B12F-3F24EDFC6174}"/>
    <hyperlink ref="Y330" r:id="rId1350" display="pw:\\SRVPW3.pls.planservi.com.br:Projetos\Documents\C0849 - DER\40_Emissao\03_GRD\0-GRDs_Enviadas DER\36ºMEDIÇÃO-26-06-2025 A 25-07-25\MR_DER-1091_25\" xr:uid="{6AA410FD-44DF-42CE-A2AB-7B4CA173FC02}"/>
    <hyperlink ref="Y331" r:id="rId1351" display="pw:\\SRVPW3.pls.planservi.com.br:Projetos\Documents\C0849 - DER\40_Emissao\03_GRD\0-GRDs_Enviadas DER\36ºMEDIÇÃO-26-06-2025 A 25-07-25\MR_DER-1091_25\" xr:uid="{04AD19DE-5A01-46A4-AC6D-242B1C728EAF}"/>
    <hyperlink ref="Y332" r:id="rId1352" display="pw:\\SRVPW3.pls.planservi.com.br:Projetos\Documents\C0849 - DER\40_Emissao\03_GRD\0-GRDs_Enviadas DER\36ºMEDIÇÃO-26-06-2025 A 25-07-25\MR_DER-1091_25\" xr:uid="{8CF2B264-8D10-4EFA-8DF0-CCB669C1CDD2}"/>
    <hyperlink ref="Y333" r:id="rId1353" display="pw:\\SRVPW3.pls.planservi.com.br:Projetos\Documents\C0849 - DER\40_Emissao\03_GRD\0-GRDs_Enviadas DER\36ºMEDIÇÃO-26-06-2025 A 25-07-25\MR_DER-1091_25\" xr:uid="{C0626EFB-B733-4B19-BC8E-97AC89E302EC}"/>
    <hyperlink ref="AW235" r:id="rId1354" display="pw:\\SRVPW3.pls.planservi.com.br:Projetos\Documents\C0849 - DER\40_Emissao\03_GRD\0-GRDs_Enviadas DER\36ºMEDIÇÃO-26-06-2025 A 25-07-25\MR_DER-1095_25\" xr:uid="{73B61CCE-F201-4329-BAC6-3BFE3C294634}"/>
    <hyperlink ref="BC235" r:id="rId1355" display="pw:\\SRVPW3.pls.planservi.com.br:Projetos\Documents\C0849 - DER\40_Emissao\03_GRD\0-GRDs_Enviadas DER\36ºMEDIÇÃO-26-06-2025 A 25-07-25\MR_DER-1098_25\" xr:uid="{C11AA1F0-510F-48AD-8753-CD47DBFA404D}"/>
    <hyperlink ref="AE257" r:id="rId1356" display="pw:\\SRVPW3.pls.planservi.com.br:Projetos\Documents\C0849 - DER\40_Emissao\03_GRD\0-GRDs_Enviadas DER\36ºMEDIÇÃO-26-06-2025 A 25-07-25\MR_DER-1100_25\" xr:uid="{39BD9C93-C5FB-466E-8741-C4F6B2F348B2}"/>
    <hyperlink ref="S372" r:id="rId1357" display="pw:\\SRVPW3.pls.planservi.com.br:Projetos\Documents\C0849 - DER\40_Emissao\03_GRD\0-GRDs_Enviadas DER\36ºMEDIÇÃO-26-06-2025 A 25-07-25\MR_DER-1105_25\" xr:uid="{389A8DBD-C2B1-4FE6-9FFE-6908B4A5CEF8}"/>
    <hyperlink ref="S373" r:id="rId1358" display="pw:\\SRVPW3.pls.planservi.com.br:Projetos\Documents\C0849 - DER\40_Emissao\03_GRD\0-GRDs_Enviadas DER\36ºMEDIÇÃO-26-06-2025 A 25-07-25\MR_DER-1105_25\" xr:uid="{56DD420C-74F6-4241-B731-FE9F1A151CDC}"/>
    <hyperlink ref="S374" r:id="rId1359" display="pw:\\SRVPW3.pls.planservi.com.br:Projetos\Documents\C0849 - DER\40_Emissao\03_GRD\0-GRDs_Enviadas DER\36ºMEDIÇÃO-26-06-2025 A 25-07-25\MR_DER-1105_25\" xr:uid="{32561663-5EFB-45D7-B333-1D821E051045}"/>
    <hyperlink ref="S375" r:id="rId1360" display="pw:\\SRVPW3.pls.planservi.com.br:Projetos\Documents\C0849 - DER\40_Emissao\03_GRD\0-GRDs_Enviadas DER\36ºMEDIÇÃO-26-06-2025 A 25-07-25\MR_DER-1105_25\" xr:uid="{88E5E264-EE06-4054-A649-9AD2C2AF0FD9}"/>
    <hyperlink ref="BI235" r:id="rId1361" display="pw:\\SRVPW3.pls.planservi.com.br:Projetos\Documents\C0849 - DER\40_Emissao\03_GRD\0-GRDs_Enviadas DER\36ºMEDIÇÃO-26-06-2025 A 25-07-25\MR_DER-1106_25\" xr:uid="{95A6E204-905E-44EE-AF74-367957C677A2}"/>
    <hyperlink ref="M261" r:id="rId1362" display="pw:\\SRVPW3.pls.planservi.com.br:Projetos\Documents\C0849 - DER\40_Emissao\03_GRD\0-GRDs_Enviadas DER\36ºMEDIÇÃO-26-06-2025 A 25-07-25\MR_DER-1108_25\" xr:uid="{75A86DAF-D8D6-4E6C-B314-EB0B88A46342}"/>
    <hyperlink ref="M262" r:id="rId1363" display="pw:\\SRVPW3.pls.planservi.com.br:Projetos\Documents\C0849 - DER\40_Emissao\03_GRD\0-GRDs_Enviadas DER\36ºMEDIÇÃO-26-06-2025 A 25-07-25\MR_DER-1108_25\" xr:uid="{F87274B9-8897-4244-A366-119310C32351}"/>
    <hyperlink ref="M212" r:id="rId1364" display="pw:\\SRVPW3.pls.planservi.com.br:Projetos\Documents\C0849 - DER\40_Emissao\03_GRD\0-GRDs_Enviadas DER\37ºMEDIÇÃO-26-07-2025 A 25-08-25\MR_DER-1116_25\" xr:uid="{244904CF-C432-4EB0-AA27-49E3939C218D}"/>
    <hyperlink ref="BO235" r:id="rId1365" display="pw:\\SRVPW3.pls.planservi.com.br:Projetos\Documents\C0849 - DER\40_Emissao\03_GRD\0-GRDs_Enviadas DER\37ºMEDIÇÃO-26-07-2025 A 25-08-25\MR_DER-1116_25\" xr:uid="{994A4000-2C97-4440-8851-F57B38F058A4}"/>
    <hyperlink ref="AW118" r:id="rId1366" display="pw:\\SRVPW3.pls.planservi.com.br:Projetos\Documents\C0849 - DER\40_Emissao\03_GRD\0-GRDs_Enviadas DER\37ºMEDIÇÃO-26-07-2025 A 25-08-25\MR_DER-1117_25\" xr:uid="{838A807E-B32F-489D-BC60-D4EFCB62BD72}"/>
    <hyperlink ref="AW119" r:id="rId1367" display="pw:\\SRVPW3.pls.planservi.com.br:Projetos\Documents\C0849 - DER\40_Emissao\03_GRD\0-GRDs_Enviadas DER\37ºMEDIÇÃO-26-07-2025 A 25-08-25\MR_DER-1117_25\" xr:uid="{7BB073F7-8D5C-49C7-98AA-1EFD9D9B11CA}"/>
    <hyperlink ref="AQ121" r:id="rId1368" display="pw:\\SRVPW3.pls.planservi.com.br:Projetos\Documents\C0849 - DER\40_Emissao\03_GRD\0-GRDs_Enviadas DER\37ºMEDIÇÃO-26-07-2025 A 25-08-25\MR_DER-1117_25\" xr:uid="{8C464FB9-449C-4552-99F0-E104CD6EFFB4}"/>
    <hyperlink ref="AW123" r:id="rId1369" display="pw:\\SRVPW3.pls.planservi.com.br:Projetos\Documents\C0849 - DER\40_Emissao\03_GRD\0-GRDs_Enviadas DER\37ºMEDIÇÃO-26-07-2025 A 25-08-25\MR_DER-1117_25\" xr:uid="{425AA1A0-C11A-4099-9AB5-DB639F6B3EF5}"/>
    <hyperlink ref="AW124" r:id="rId1370" display="pw:\\SRVPW3.pls.planservi.com.br:Projetos\Documents\C0849 - DER\40_Emissao\03_GRD\0-GRDs_Enviadas DER\37ºMEDIÇÃO-26-07-2025 A 25-08-25\MR_DER-1117_25\" xr:uid="{3113487E-EDFB-4776-9043-60EC596F4C32}"/>
    <hyperlink ref="AW126" r:id="rId1371" display="pw:\\SRVPW3.pls.planservi.com.br:Projetos\Documents\C0849 - DER\40_Emissao\03_GRD\0-GRDs_Enviadas DER\37ºMEDIÇÃO-26-07-2025 A 25-08-25\MR_DER-1117_25\" xr:uid="{FFA9A07E-7E00-4678-BE26-3BCBB8545530}"/>
    <hyperlink ref="AW127" r:id="rId1372" display="pw:\\SRVPW3.pls.planservi.com.br:Projetos\Documents\C0849 - DER\40_Emissao\03_GRD\0-GRDs_Enviadas DER\37ºMEDIÇÃO-26-07-2025 A 25-08-25\MR_DER-1117_25\" xr:uid="{D1D54DFE-6180-4482-92F6-B5E3D09B72EF}"/>
    <hyperlink ref="AW128" r:id="rId1373" display="pw:\\SRVPW3.pls.planservi.com.br:Projetos\Documents\C0849 - DER\40_Emissao\03_GRD\0-GRDs_Enviadas DER\37ºMEDIÇÃO-26-07-2025 A 25-08-25\MR_DER-1117_25\" xr:uid="{CB92426E-9488-4091-BBB6-9F0EB4F90D49}"/>
    <hyperlink ref="AQ129" r:id="rId1374" display="pw:\\SRVPW3.pls.planservi.com.br:Projetos\Documents\C0849 - DER\40_Emissao\03_GRD\0-GRDs_Enviadas DER\37ºMEDIÇÃO-26-07-2025 A 25-08-25\MR_DER-1117_25\" xr:uid="{C83F9D05-2586-4E15-B3DB-D161C006B4BD}"/>
    <hyperlink ref="AQ130" r:id="rId1375" display="pw:\\SRVPW3.pls.planservi.com.br:Projetos\Documents\C0849 - DER\40_Emissao\03_GRD\0-GRDs_Enviadas DER\37ºMEDIÇÃO-26-07-2025 A 25-08-25\MR_DER-1117_25\" xr:uid="{CA55EA31-21CF-42DE-B28B-523151DAADAE}"/>
    <hyperlink ref="AE131" r:id="rId1376" display="pw:\\SRVPW3.pls.planservi.com.br:Projetos\Documents\C0849 - DER\40_Emissao\03_GRD\0-GRDs_Enviadas DER\37ºMEDIÇÃO-26-07-2025 A 25-08-25\MR_DER-1117_25\" xr:uid="{F5CDBA5F-09E5-46D5-8300-F2BA95DE9B6E}"/>
    <hyperlink ref="AQ132" r:id="rId1377" display="pw:\\SRVPW3.pls.planservi.com.br:Projetos\Documents\C0849 - DER\40_Emissao\03_GRD\0-GRDs_Enviadas DER\37ºMEDIÇÃO-26-07-2025 A 25-08-25\MR_DER-1117_25\" xr:uid="{D5C7460F-9718-49B3-B8A8-A21BCFF2EF00}"/>
    <hyperlink ref="AQ133" r:id="rId1378" display="pw:\\SRVPW3.pls.planservi.com.br:Projetos\Documents\C0849 - DER\40_Emissao\03_GRD\0-GRDs_Enviadas DER\37ºMEDIÇÃO-26-07-2025 A 25-08-25\MR_DER-1117_25\" xr:uid="{8584A90C-E7D0-469A-86CD-E95FA19DB3D4}"/>
    <hyperlink ref="AW134" r:id="rId1379" display="pw:\\SRVPW3.pls.planservi.com.br:Projetos\Documents\C0849 - DER\40_Emissao\03_GRD\0-GRDs_Enviadas DER\37ºMEDIÇÃO-26-07-2025 A 25-08-25\MR_DER-1117_25\" xr:uid="{0CDAF340-CF37-49EC-91E0-07ACCBC646EC}"/>
    <hyperlink ref="AQ135" r:id="rId1380" display="pw:\\SRVPW3.pls.planservi.com.br:Projetos\Documents\C0849 - DER\40_Emissao\03_GRD\0-GRDs_Enviadas DER\37ºMEDIÇÃO-26-07-2025 A 25-08-25\MR_DER-1117_25\" xr:uid="{AA2BECB6-C870-4650-A40E-927D2366E10A}"/>
    <hyperlink ref="AQ136" r:id="rId1381" display="pw:\\SRVPW3.pls.planservi.com.br:Projetos\Documents\C0849 - DER\40_Emissao\03_GRD\0-GRDs_Enviadas DER\37ºMEDIÇÃO-26-07-2025 A 25-08-25\MR_DER-1117_25\" xr:uid="{F8994F08-54B2-424C-AAC6-24D07533D2BA}"/>
    <hyperlink ref="AE137" r:id="rId1382" display="pw:\\SRVPW3.pls.planservi.com.br:Projetos\Documents\C0849 - DER\40_Emissao\03_GRD\0-GRDs_Enviadas DER\37ºMEDIÇÃO-26-07-2025 A 25-08-25\MR_DER-1117_25\" xr:uid="{FCF97AAE-2498-4665-B256-262D75C04BD8}"/>
    <hyperlink ref="Y138" r:id="rId1383" display="pw:\\SRVPW3.pls.planservi.com.br:Projetos\Documents\C0849 - DER\40_Emissao\03_GRD\0-GRDs_Enviadas DER\37ºMEDIÇÃO-26-07-2025 A 25-08-25\MR_DER-1117_25\" xr:uid="{290F14AE-EFB6-47DE-B9CF-4957A194B42E}"/>
    <hyperlink ref="AQ147" r:id="rId1384" display="pw:\\SRVPW3.pls.planservi.com.br:Projetos\Documents\C0849 - DER\40_Emissao\03_GRD\0-GRDs_Enviadas DER\37ºMEDIÇÃO-26-07-2025 A 25-08-25\MR_DER-1117_25\" xr:uid="{7BFC4FF6-AE0B-4EC3-8D5C-2668077C8549}"/>
    <hyperlink ref="BO75" r:id="rId1385" display="pw:\\SRVPW3.pls.planservi.com.br:Projetos\Documents\C0849 - DER\40_Emissao\03_GRD\0-GRDs_Enviadas DER\37ºMEDIÇÃO-26-07-2025 A 25-08-25\MR_DER-1121_25\" xr:uid="{442C0315-3654-4207-8A86-F5D99C206A28}"/>
    <hyperlink ref="BO79" r:id="rId1386" display="pw:\\SRVPW3.pls.planservi.com.br:Projetos\Documents\C0849 - DER\40_Emissao\03_GRD\0-GRDs_Enviadas DER\37ºMEDIÇÃO-26-07-2025 A 25-08-25\MR_DER-1121_25\" xr:uid="{F94F823A-8099-4FC4-9FEB-FD73345D0FA2}"/>
    <hyperlink ref="BO80" r:id="rId1387" display="pw:\\SRVPW3.pls.planservi.com.br:Projetos\Documents\C0849 - DER\40_Emissao\03_GRD\0-GRDs_Enviadas DER\37ºMEDIÇÃO-26-07-2025 A 25-08-25\MR_DER-1121_25\" xr:uid="{80882628-D0AC-4E51-A9D0-95C9A48F95DE}"/>
    <hyperlink ref="BC81" r:id="rId1388" display="pw:\\SRVPW3.pls.planservi.com.br:Projetos\Documents\C0849 - DER\40_Emissao\03_GRD\0-GRDs_Enviadas DER\37ºMEDIÇÃO-26-07-2025 A 25-08-25\MR_DER-1121_25\" xr:uid="{BA4CDE11-D14C-40C8-AE61-16074C9C5E5E}"/>
    <hyperlink ref="BC83" r:id="rId1389" display="pw:\\SRVPW3.pls.planservi.com.br:Projetos\Documents\C0849 - DER\40_Emissao\03_GRD\0-GRDs_Enviadas DER\37ºMEDIÇÃO-26-07-2025 A 25-08-25\MR_DER-1121_25\" xr:uid="{372C1DA4-52AD-4B6B-B119-582CA804E4AD}"/>
    <hyperlink ref="AQ84" r:id="rId1390" display="pw:\\SRVPW3.pls.planservi.com.br:Projetos\Documents\C0849 - DER\40_Emissao\03_GRD\0-GRDs_Enviadas DER\37ºMEDIÇÃO-26-07-2025 A 25-08-25\MR_DER-1121_25\" xr:uid="{C634BE88-B43C-4FE8-B9F4-388A7209DEA3}"/>
    <hyperlink ref="BC86" r:id="rId1391" display="pw:\\SRVPW3.pls.planservi.com.br:Projetos\Documents\C0849 - DER\40_Emissao\03_GRD\0-GRDs_Enviadas DER\37ºMEDIÇÃO-26-07-2025 A 25-08-25\MR_DER-1121_25\" xr:uid="{4F88378C-66C5-4DF3-B11A-738353D8510E}"/>
    <hyperlink ref="BC87" r:id="rId1392" display="pw:\\SRVPW3.pls.planservi.com.br:Projetos\Documents\C0849 - DER\40_Emissao\03_GRD\0-GRDs_Enviadas DER\37ºMEDIÇÃO-26-07-2025 A 25-08-25\MR_DER-1121_25\" xr:uid="{C2D39D29-DEA0-4795-B658-01D24B3710AE}"/>
    <hyperlink ref="AW90" r:id="rId1393" display="pw:\\SRVPW3.pls.planservi.com.br:Projetos\Documents\C0849 - DER\40_Emissao\03_GRD\0-GRDs_Enviadas DER\37ºMEDIÇÃO-26-07-2025 A 25-08-25\MR_DER-1121_25\" xr:uid="{8D7498B8-0AD7-4397-9402-E9BDDC2DE0D7}"/>
    <hyperlink ref="AW57" r:id="rId1394" display="pw:\\SRVPW3.pls.planservi.com.br:Projetos\Documents\C0849 - DER\40_Emissao\03_GRD\0-GRDs_Enviadas DER\37ºMEDIÇÃO-26-07-2025 A 25-08-25\MR_DER-1121_25\" xr:uid="{F6798A41-6FCC-43C8-B22B-7A6558A8DF64}"/>
    <hyperlink ref="S92" r:id="rId1395" display="pw:\\SRVPW3.pls.planservi.com.br:Projetos\Documents\C0849 - DER\40_Emissao\03_GRD\0-GRDs_Enviadas DER\37ºMEDIÇÃO-26-07-2025 A 25-08-25\MR_DER-1121_25\" xr:uid="{8812191D-4B90-4FE0-AA21-EC769B235A1F}"/>
    <hyperlink ref="S93" r:id="rId1396" display="pw:\\SRVPW3.pls.planservi.com.br:Projetos\Documents\C0849 - DER\40_Emissao\03_GRD\0-GRDs_Enviadas DER\37ºMEDIÇÃO-26-07-2025 A 25-08-25\MR_DER-1121_25\" xr:uid="{4EA07562-AB15-4D7F-A8EE-F4CF93D5E014}"/>
    <hyperlink ref="S94" r:id="rId1397" display="pw:\\SRVPW3.pls.planservi.com.br:Projetos\Documents\C0849 - DER\40_Emissao\03_GRD\0-GRDs_Enviadas DER\37ºMEDIÇÃO-26-07-2025 A 25-08-25\MR_DER-1121_25\" xr:uid="{68F969BA-06DF-40DF-B933-EA159073A605}"/>
    <hyperlink ref="S95" r:id="rId1398" display="pw:\\SRVPW3.pls.planservi.com.br:Projetos\Documents\C0849 - DER\40_Emissao\03_GRD\0-GRDs_Enviadas DER\37ºMEDIÇÃO-26-07-2025 A 25-08-25\MR_DER-1121_25\" xr:uid="{88C500DB-570A-474C-B89F-6A0392631518}"/>
    <hyperlink ref="S96" r:id="rId1399" display="pw:\\SRVPW3.pls.planservi.com.br:Projetos\Documents\C0849 - DER\40_Emissao\03_GRD\0-GRDs_Enviadas DER\37ºMEDIÇÃO-26-07-2025 A 25-08-25\MR_DER-1121_25\" xr:uid="{4425522B-91B9-43EE-8A5D-BD2C4DCB5364}"/>
    <hyperlink ref="S97" r:id="rId1400" display="pw:\\SRVPW3.pls.planservi.com.br:Projetos\Documents\C0849 - DER\40_Emissao\03_GRD\0-GRDs_Enviadas DER\37ºMEDIÇÃO-26-07-2025 A 25-08-25\MR_DER-1121_25\" xr:uid="{F5886DE5-8041-472D-A986-96FE27A4DF90}"/>
    <hyperlink ref="S98" r:id="rId1401" display="pw:\\SRVPW3.pls.planservi.com.br:Projetos\Documents\C0849 - DER\40_Emissao\03_GRD\0-GRDs_Enviadas DER\37ºMEDIÇÃO-26-07-2025 A 25-08-25\MR_DER-1121_25\" xr:uid="{4E8207D3-0648-462D-8991-6B599847363E}"/>
    <hyperlink ref="S99" r:id="rId1402" display="pw:\\SRVPW3.pls.planservi.com.br:Projetos\Documents\C0849 - DER\40_Emissao\03_GRD\0-GRDs_Enviadas DER\37ºMEDIÇÃO-26-07-2025 A 25-08-25\MR_DER-1121_25\" xr:uid="{BB18B902-D508-4571-B73E-D9EFE840DFE2}"/>
    <hyperlink ref="BC118" r:id="rId1403" display="pw:\\SRVPW3.pls.planservi.com.br:Projetos\Documents\C0849 - DER\40_Emissao\03_GRD\0-GRDs_Enviadas DER\37ºMEDIÇÃO-26-07-2025 A 25-08-25\MR_DER-1129_25\" xr:uid="{F337DE43-5434-4FBA-A289-4E776F1E028A}"/>
    <hyperlink ref="BC119" r:id="rId1404" display="pw:\\SRVPW3.pls.planservi.com.br:Projetos\Documents\C0849 - DER\40_Emissao\03_GRD\0-GRDs_Enviadas DER\37ºMEDIÇÃO-26-07-2025 A 25-08-25\MR_DER-1129_25\" xr:uid="{49A15883-0F6A-431F-9F8E-C737BBEA49EE}"/>
    <hyperlink ref="AW121" r:id="rId1405" display="pw:\\SRVPW3.pls.planservi.com.br:Projetos\Documents\C0849 - DER\40_Emissao\03_GRD\0-GRDs_Enviadas DER\37ºMEDIÇÃO-26-07-2025 A 25-08-25\MR_DER-1129_25\" xr:uid="{B186D383-A0CC-4312-8E4A-D0815D84B0B5}"/>
    <hyperlink ref="BC123" r:id="rId1406" display="pw:\\SRVPW3.pls.planservi.com.br:Projetos\Documents\C0849 - DER\40_Emissao\03_GRD\0-GRDs_Enviadas DER\37ºMEDIÇÃO-26-07-2025 A 25-08-25\MR_DER-1129_25\" xr:uid="{46B0D879-9CB0-443A-8D06-758B90238202}"/>
    <hyperlink ref="BC124" r:id="rId1407" display="pw:\\SRVPW3.pls.planservi.com.br:Projetos\Documents\C0849 - DER\40_Emissao\03_GRD\0-GRDs_Enviadas DER\37ºMEDIÇÃO-26-07-2025 A 25-08-25\MR_DER-1129_25\" xr:uid="{42E78488-A7E8-4603-AA6F-2B50EA444A05}"/>
    <hyperlink ref="BC126" r:id="rId1408" display="pw:\\SRVPW3.pls.planservi.com.br:Projetos\Documents\C0849 - DER\40_Emissao\03_GRD\0-GRDs_Enviadas DER\37ºMEDIÇÃO-26-07-2025 A 25-08-25\MR_DER-1129_25\" xr:uid="{C2A199E5-0C1C-45AC-AEC2-6CD42A0117F5}"/>
    <hyperlink ref="BC127" r:id="rId1409" display="pw:\\SRVPW3.pls.planservi.com.br:Projetos\Documents\C0849 - DER\40_Emissao\03_GRD\0-GRDs_Enviadas DER\37ºMEDIÇÃO-26-07-2025 A 25-08-25\MR_DER-1129_25\" xr:uid="{32A0D2D4-1773-46E5-A37C-86A64590659C}"/>
    <hyperlink ref="BC128" r:id="rId1410" display="pw:\\SRVPW3.pls.planservi.com.br:Projetos\Documents\C0849 - DER\40_Emissao\03_GRD\0-GRDs_Enviadas DER\37ºMEDIÇÃO-26-07-2025 A 25-08-25\MR_DER-1129_25\" xr:uid="{A72BE6B2-9812-4826-832D-AEDB19F8CE1C}"/>
    <hyperlink ref="AW129" r:id="rId1411" display="pw:\\SRVPW3.pls.planservi.com.br:Projetos\Documents\C0849 - DER\40_Emissao\03_GRD\0-GRDs_Enviadas DER\37ºMEDIÇÃO-26-07-2025 A 25-08-25\MR_DER-1129_25\" xr:uid="{300B7C10-9189-43E6-AF57-7363B45DDE51}"/>
    <hyperlink ref="AW130" r:id="rId1412" display="pw:\\SRVPW3.pls.planservi.com.br:Projetos\Documents\C0849 - DER\40_Emissao\03_GRD\0-GRDs_Enviadas DER\37ºMEDIÇÃO-26-07-2025 A 25-08-25\MR_DER-1129_25\" xr:uid="{EC3F466B-DE29-4426-A218-FA6EFFA4B672}"/>
    <hyperlink ref="BC134" r:id="rId1413" display="pw:\\SRVPW3.pls.planservi.com.br:Projetos\Documents\C0849 - DER\40_Emissao\03_GRD\0-GRDs_Enviadas DER\37ºMEDIÇÃO-26-07-2025 A 25-08-25\MR_DER-1129_25\" xr:uid="{B3E8DD12-70E5-4D1D-AC9E-5142CACE771E}"/>
    <hyperlink ref="S212" r:id="rId1414" display="pw:\\SRVPW3.pls.planservi.com.br:Projetos\Documents\C0849 - DER\40_Emissao\03_GRD\0-GRDs_Enviadas DER\37ºMEDIÇÃO-26-07-2025 A 25-08-25\MR_DER-1130_25\" xr:uid="{0C459A75-4EC2-4DF1-96A2-FE91F6E0B340}"/>
    <hyperlink ref="S100" r:id="rId1415" display="pw:\\SRVPW3.pls.planservi.com.br:Projetos\Documents\C0849 - DER\40_Emissao\03_GRD\0-GRDs_Enviadas DER\37ºMEDIÇÃO-26-07-2025 A 25-08-25\MR_DER-1134_25\" xr:uid="{A016B454-AB0A-4317-BFF5-D994AE9EB801}"/>
    <hyperlink ref="S101" r:id="rId1416" display="pw:\\SRVPW3.pls.planservi.com.br:Projetos\Documents\C0849 - DER\40_Emissao\03_GRD\0-GRDs_Enviadas DER\37ºMEDIÇÃO-26-07-2025 A 25-08-25\MR_DER-1134_25\" xr:uid="{90E56234-1C68-41EE-BEBA-8FD7190D87C4}"/>
    <hyperlink ref="S102" r:id="rId1417" display="pw:\\SRVPW3.pls.planservi.com.br:Projetos\Documents\C0849 - DER\40_Emissao\03_GRD\0-GRDs_Enviadas DER\37ºMEDIÇÃO-26-07-2025 A 25-08-25\MR_DER-1134_25\" xr:uid="{7C029568-F302-45D7-BEC3-CC142D048119}"/>
    <hyperlink ref="S103" r:id="rId1418" display="pw:\\SRVPW3.pls.planservi.com.br:Projetos\Documents\C0849 - DER\40_Emissao\03_GRD\0-GRDs_Enviadas DER\37ºMEDIÇÃO-26-07-2025 A 25-08-25\MR_DER-1134_25\" xr:uid="{9E950858-8CA2-496A-AAF7-A09A203BD5B3}"/>
    <hyperlink ref="S104" r:id="rId1419" display="pw:\\SRVPW3.pls.planservi.com.br:Projetos\Documents\C0849 - DER\40_Emissao\03_GRD\0-GRDs_Enviadas DER\37ºMEDIÇÃO-26-07-2025 A 25-08-25\MR_DER-1134_25\" xr:uid="{96226DCD-3A39-4739-BA22-4D461AAFE752}"/>
    <hyperlink ref="S105" r:id="rId1420" display="pw:\\SRVPW3.pls.planservi.com.br:Projetos\Documents\C0849 - DER\40_Emissao\03_GRD\0-GRDs_Enviadas DER\37ºMEDIÇÃO-26-07-2025 A 25-08-25\MR_DER-1134_25\" xr:uid="{BEE0C1E5-B13A-4AAE-B59E-E2D4DA71B0D5}"/>
    <hyperlink ref="S106" r:id="rId1421" display="pw:\\SRVPW3.pls.planservi.com.br:Projetos\Documents\C0849 - DER\40_Emissao\03_GRD\0-GRDs_Enviadas DER\37ºMEDIÇÃO-26-07-2025 A 25-08-25\MR_DER-1134_25\" xr:uid="{63862EF8-81CE-46A9-B40B-61F78541C6C3}"/>
    <hyperlink ref="S107" r:id="rId1422" display="pw:\\SRVPW3.pls.planservi.com.br:Projetos\Documents\C0849 - DER\40_Emissao\03_GRD\0-GRDs_Enviadas DER\37ºMEDIÇÃO-26-07-2025 A 25-08-25\MR_DER-1134_25\" xr:uid="{C1A5B1B9-CCE2-4649-9F68-B87C9426C169}"/>
    <hyperlink ref="S108" r:id="rId1423" display="pw:\\SRVPW3.pls.planservi.com.br:Projetos\Documents\C0849 - DER\40_Emissao\03_GRD\0-GRDs_Enviadas DER\37ºMEDIÇÃO-26-07-2025 A 25-08-25\MR_DER-1134_25\" xr:uid="{613C3EB6-8AB9-4A4C-BB8D-22800A7736DB}"/>
    <hyperlink ref="S109" r:id="rId1424" display="pw:\\SRVPW3.pls.planservi.com.br:Projetos\Documents\C0849 - DER\40_Emissao\03_GRD\0-GRDs_Enviadas DER\37ºMEDIÇÃO-26-07-2025 A 25-08-25\MR_DER-1134_25\" xr:uid="{81F37062-2429-4C9C-A20F-CDB5AF2CCE1E}"/>
    <hyperlink ref="S110" r:id="rId1425" display="pw:\\SRVPW3.pls.planservi.com.br:Projetos\Documents\C0849 - DER\40_Emissao\03_GRD\0-GRDs_Enviadas DER\37ºMEDIÇÃO-26-07-2025 A 25-08-25\MR_DER-1134_25\" xr:uid="{3A171F07-4714-40BA-9DD7-6A8B59B50FD2}"/>
    <hyperlink ref="S111" r:id="rId1426" display="pw:\\SRVPW3.pls.planservi.com.br:Projetos\Documents\C0849 - DER\40_Emissao\03_GRD\0-GRDs_Enviadas DER\37ºMEDIÇÃO-26-07-2025 A 25-08-25\MR_DER-1134_25\" xr:uid="{C2EA4AB0-1530-4E28-BF84-C60B6E186052}"/>
    <hyperlink ref="S112" r:id="rId1427" display="pw:\\SRVPW3.pls.planservi.com.br:Projetos\Documents\C0849 - DER\40_Emissao\03_GRD\0-GRDs_Enviadas DER\37ºMEDIÇÃO-26-07-2025 A 25-08-25\MR_DER-1134_25\" xr:uid="{58410DF4-54D0-4FCE-9E30-DB017F295757}"/>
    <hyperlink ref="S113" r:id="rId1428" display="pw:\\SRVPW3.pls.planservi.com.br:Projetos\Documents\C0849 - DER\40_Emissao\03_GRD\0-GRDs_Enviadas DER\37ºMEDIÇÃO-26-07-2025 A 25-08-25\MR_DER-1134_25\" xr:uid="{3B192310-5506-4BE6-B473-8F9636860B4C}"/>
    <hyperlink ref="S114" r:id="rId1429" display="pw:\\SRVPW3.pls.planservi.com.br:Projetos\Documents\C0849 - DER\40_Emissao\03_GRD\0-GRDs_Enviadas DER\37ºMEDIÇÃO-26-07-2025 A 25-08-25\MR_DER-1134_25\" xr:uid="{5998A0AC-588E-49D1-9022-165CE36ADC1F}"/>
    <hyperlink ref="Y372" r:id="rId1430" display="pw:\\SRVPW3.pls.planservi.com.br:Projetos\Documents\C0849 - DER\40_Emissao\03_GRD\0-GRDs_Enviadas DER\37ºMEDIÇÃO-26-07-2025 A 25-08-25\MR_DER-1135_25\" xr:uid="{FE43E828-946A-4DDE-9309-80C347435291}"/>
    <hyperlink ref="Y373" r:id="rId1431" display="pw:\\SRVPW3.pls.planservi.com.br:Projetos\Documents\C0849 - DER\40_Emissao\03_GRD\0-GRDs_Enviadas DER\37ºMEDIÇÃO-26-07-2025 A 25-08-25\MR_DER-1135_25\" xr:uid="{076763D0-8257-42EA-BCF9-008B51A4F7C9}"/>
    <hyperlink ref="Y374" r:id="rId1432" display="pw:\\SRVPW3.pls.planservi.com.br:Projetos\Documents\C0849 - DER\40_Emissao\03_GRD\0-GRDs_Enviadas DER\37ºMEDIÇÃO-26-07-2025 A 25-08-25\MR_DER-1135_25\" xr:uid="{4999550F-CAB8-4AE7-95A5-947714F07BF2}"/>
    <hyperlink ref="Y375" r:id="rId1433" display="pw:\\SRVPW3.pls.planservi.com.br:Projetos\Documents\C0849 - DER\40_Emissao\03_GRD\0-GRDs_Enviadas DER\37ºMEDIÇÃO-26-07-2025 A 25-08-25\MR_DER-1135_25\" xr:uid="{9EF0A3B0-E991-44B2-82C1-1A7AC2AE75BE}"/>
    <hyperlink ref="Y100" r:id="rId1434" display="pw:\\SRVPW3.pls.planservi.com.br:Projetos\Documents\C0849 - DER\40_Emissao\03_GRD\0-GRDs_Enviadas DER\37ºMEDIÇÃO-26-07-2025 A 25-08-25\MR_DER-1142_25\" xr:uid="{A8E03615-69CE-4C8F-AAF0-840D19663E11}"/>
    <hyperlink ref="Y101" r:id="rId1435" display="pw:\\SRVPW3.pls.planservi.com.br:Projetos\Documents\C0849 - DER\40_Emissao\03_GRD\0-GRDs_Enviadas DER\37ºMEDIÇÃO-26-07-2025 A 25-08-25\MR_DER-1142_25\" xr:uid="{69683F65-D1AA-4936-9054-9952A8A245B8}"/>
    <hyperlink ref="Y102" r:id="rId1436" display="pw:\\SRVPW3.pls.planservi.com.br:Projetos\Documents\C0849 - DER\40_Emissao\03_GRD\0-GRDs_Enviadas DER\37ºMEDIÇÃO-26-07-2025 A 25-08-25\MR_DER-1142_25\" xr:uid="{776D6269-DA01-435C-8B47-3F99FC7391C4}"/>
    <hyperlink ref="Y103" r:id="rId1437" display="pw:\\SRVPW3.pls.planservi.com.br:Projetos\Documents\C0849 - DER\40_Emissao\03_GRD\0-GRDs_Enviadas DER\37ºMEDIÇÃO-26-07-2025 A 25-08-25\MR_DER-1142_25\" xr:uid="{959E4853-FEF4-41C8-82E2-90CB7185A1EB}"/>
    <hyperlink ref="Y104" r:id="rId1438" display="pw:\\SRVPW3.pls.planservi.com.br:Projetos\Documents\C0849 - DER\40_Emissao\03_GRD\0-GRDs_Enviadas DER\37ºMEDIÇÃO-26-07-2025 A 25-08-25\MR_DER-1142_25\" xr:uid="{D010E0DB-9063-404F-8E46-EAEED09D55B4}"/>
    <hyperlink ref="Y105" r:id="rId1439" display="pw:\\SRVPW3.pls.planservi.com.br:Projetos\Documents\C0849 - DER\40_Emissao\03_GRD\0-GRDs_Enviadas DER\37ºMEDIÇÃO-26-07-2025 A 25-08-25\MR_DER-1142_25\" xr:uid="{207DABDE-5E9F-4CA6-B5FD-CB3A1FD17E37}"/>
    <hyperlink ref="Y106" r:id="rId1440" display="pw:\\SRVPW3.pls.planservi.com.br:Projetos\Documents\C0849 - DER\40_Emissao\03_GRD\0-GRDs_Enviadas DER\37ºMEDIÇÃO-26-07-2025 A 25-08-25\MR_DER-1142_25\" xr:uid="{4BE1AF38-9097-48E5-BCBB-25FACD69C40E}"/>
    <hyperlink ref="Y107" r:id="rId1441" display="pw:\\SRVPW3.pls.planservi.com.br:Projetos\Documents\C0849 - DER\40_Emissao\03_GRD\0-GRDs_Enviadas DER\37ºMEDIÇÃO-26-07-2025 A 25-08-25\MR_DER-1142_25\" xr:uid="{BD655336-18F5-4135-A8C9-A7C95C7E8FFF}"/>
    <hyperlink ref="Y108" r:id="rId1442" display="pw:\\SRVPW3.pls.planservi.com.br:Projetos\Documents\C0849 - DER\40_Emissao\03_GRD\0-GRDs_Enviadas DER\37ºMEDIÇÃO-26-07-2025 A 25-08-25\MR_DER-1142_25\" xr:uid="{585BAA11-9951-4100-84A9-9C5D7B8CE19B}"/>
    <hyperlink ref="Y109" r:id="rId1443" display="pw:\\SRVPW3.pls.planservi.com.br:Projetos\Documents\C0849 - DER\40_Emissao\03_GRD\0-GRDs_Enviadas DER\37ºMEDIÇÃO-26-07-2025 A 25-08-25\MR_DER-1142_25\" xr:uid="{66C995F4-6089-473B-A484-16C4116FF31F}"/>
    <hyperlink ref="Y110" r:id="rId1444" display="pw:\\SRVPW3.pls.planservi.com.br:Projetos\Documents\C0849 - DER\40_Emissao\03_GRD\0-GRDs_Enviadas DER\37ºMEDIÇÃO-26-07-2025 A 25-08-25\MR_DER-1142_25\" xr:uid="{3B77D787-7123-4ED4-B11A-C9E00251B93B}"/>
    <hyperlink ref="Y111" r:id="rId1445" display="pw:\\SRVPW3.pls.planservi.com.br:Projetos\Documents\C0849 - DER\40_Emissao\03_GRD\0-GRDs_Enviadas DER\37ºMEDIÇÃO-26-07-2025 A 25-08-25\MR_DER-1142_25\" xr:uid="{8258DC50-2395-4104-A025-5D11B9E7E2BB}"/>
    <hyperlink ref="Y112" r:id="rId1446" display="pw:\\SRVPW3.pls.planservi.com.br:Projetos\Documents\C0849 - DER\40_Emissao\03_GRD\0-GRDs_Enviadas DER\37ºMEDIÇÃO-26-07-2025 A 25-08-25\MR_DER-1142_25\" xr:uid="{EC0850A2-F001-41C4-A56E-883EF2F227A9}"/>
    <hyperlink ref="Y113" r:id="rId1447" display="pw:\\SRVPW3.pls.planservi.com.br:Projetos\Documents\C0849 - DER\40_Emissao\03_GRD\0-GRDs_Enviadas DER\37ºMEDIÇÃO-26-07-2025 A 25-08-25\MR_DER-1142_25\" xr:uid="{39D7B1C6-6A0B-4EE8-B94E-06562248612F}"/>
    <hyperlink ref="Y114" r:id="rId1448" display="pw:\\SRVPW3.pls.planservi.com.br:Projetos\Documents\C0849 - DER\40_Emissao\03_GRD\0-GRDs_Enviadas DER\37ºMEDIÇÃO-26-07-2025 A 25-08-25\MR_DER-1142_25\" xr:uid="{72AB085E-3700-4DDA-8BF6-81796657610B}"/>
    <hyperlink ref="BC57" r:id="rId1449" display="pw:\\SRVPW3.pls.planservi.com.br:Projetos\Documents\C0849 - DER\40_Emissao\03_GRD\0-GRDs_Enviadas DER\37ºMEDIÇÃO-26-07-2025 A 25-08-25\MR_DER-1151_25\" xr:uid="{DFDF3E21-128E-4F65-9B5B-5747CBA3CD77}"/>
    <hyperlink ref="BI81" r:id="rId1450" display="pw:\\SRVPW3.pls.planservi.com.br:Projetos\Documents\C0849 - DER\40_Emissao\03_GRD\0-GRDs_Enviadas DER\37ºMEDIÇÃO-26-07-2025 A 25-08-25\MR_DER-1151_25\" xr:uid="{4F2E50A1-6AB1-4B28-8B07-D795290DB18D}"/>
    <hyperlink ref="BI83" r:id="rId1451" display="pw:\\SRVPW3.pls.planservi.com.br:Projetos\Documents\C0849 - DER\40_Emissao\03_GRD\0-GRDs_Enviadas DER\37ºMEDIÇÃO-26-07-2025 A 25-08-25\MR_DER-1151_25\" xr:uid="{BB82196D-123D-48BF-A7E4-02082B074E44}"/>
    <hyperlink ref="AW84" r:id="rId1452" display="pw:\\SRVPW3.pls.planservi.com.br:Projetos\Documents\C0849 - DER\40_Emissao\03_GRD\0-GRDs_Enviadas DER\37ºMEDIÇÃO-26-07-2025 A 25-08-25\MR_DER-1151_25\" xr:uid="{B42A8927-9396-4C15-9B8D-11C266EA6818}"/>
    <hyperlink ref="BI86" r:id="rId1453" display="pw:\\SRVPW3.pls.planservi.com.br:Projetos\Documents\C0849 - DER\40_Emissao\03_GRD\0-GRDs_Enviadas DER\37ºMEDIÇÃO-26-07-2025 A 25-08-25\MR_DER-1151_25\" xr:uid="{C88831C6-F282-4C29-BCCB-D847141583A6}"/>
    <hyperlink ref="BI87" r:id="rId1454" display="pw:\\SRVPW3.pls.planservi.com.br:Projetos\Documents\C0849 - DER\40_Emissao\03_GRD\0-GRDs_Enviadas DER\37ºMEDIÇÃO-26-07-2025 A 25-08-25\MR_DER-1151_25\" xr:uid="{D1E29B9F-A4C3-4DD3-BA64-A7C43C510FD2}"/>
    <hyperlink ref="M72" r:id="rId1455" display="pw:\\SRVPW3.pls.planservi.com.br:Projetos\Documents\C0849 - DER\40_Emissao\03_GRD\0-GRDs_Enviadas DER\37ºMEDIÇÃO-26-07-2025 A 25-08-25\MR_DER-1151_25\" xr:uid="{C341616C-BE4C-4FB9-B9AE-7770B04DD9E1}"/>
    <hyperlink ref="M371" r:id="rId1456" display="pw:\\SRVPW3.pls.planservi.com.br:Projetos\Documents\C0849 - DER\40_Emissao\03_GRD\0-GRDs_Enviadas DER\38°MEDIÇÃO-26-08-2025 A 25-09-25\MR_DER-1176_25\" xr:uid="{B0E2D17B-C6F8-46E9-B662-9B7C4E541A9A}"/>
    <hyperlink ref="M376" r:id="rId1457" display="pw:\\SRVPW3.pls.planservi.com.br:Projetos\Documents\C0849 - DER\40_Emissao\03_GRD\0-GRDs_Enviadas DER\38°MEDIÇÃO-26-08-2025 A 25-09-25\MR_DER-1176_25\" xr:uid="{4951BAA0-8450-4387-9CF9-375F9BF080BA}"/>
    <hyperlink ref="M377" r:id="rId1458" display="pw:\\SRVPW3.pls.planservi.com.br:Projetos\Documents\C0849 - DER\40_Emissao\03_GRD\0-GRDs_Enviadas DER\38°MEDIÇÃO-26-08-2025 A 25-09-25\MR_DER-1179_25\" xr:uid="{91D15023-2B12-4EE9-8487-E051581EE6C1}"/>
    <hyperlink ref="S139" r:id="rId1459" display="pw:\\SRVPW3.pls.planservi.com.br:Projetos\Documents\C0849 - DER\40_Emissao\03_GRD\0-GRDs_Enviadas DER\38°MEDIÇÃO-26-08-2025 A 25-09-25\MR_DER-1182_25\" xr:uid="{BA3C9296-916D-49F5-B1E7-8C6A8E86EB41}"/>
    <hyperlink ref="S140" r:id="rId1460" display="pw:\\SRVPW3.pls.planservi.com.br:Projetos\Documents\C0849 - DER\40_Emissao\03_GRD\0-GRDs_Enviadas DER\38°MEDIÇÃO-26-08-2025 A 25-09-25\MR_DER-1182_25\" xr:uid="{FCB298FB-70CA-4021-A5B2-6C5665D16B18}"/>
    <hyperlink ref="S141" r:id="rId1461" display="pw:\\SRVPW3.pls.planservi.com.br:Projetos\Documents\C0849 - DER\40_Emissao\03_GRD\0-GRDs_Enviadas DER\38°MEDIÇÃO-26-08-2025 A 25-09-25\MR_DER-1182_25\" xr:uid="{F09C84E4-EE87-4D7A-96E8-B212F6266771}"/>
    <hyperlink ref="S142" r:id="rId1462" display="pw:\\SRVPW3.pls.planservi.com.br:Projetos\Documents\C0849 - DER\40_Emissao\03_GRD\0-GRDs_Enviadas DER\38°MEDIÇÃO-26-08-2025 A 25-09-25\MR_DER-1182_25\" xr:uid="{F22CA0B3-DD42-4047-8D69-E2FE3FC3CAFE}"/>
    <hyperlink ref="S143" r:id="rId1463" display="pw:\\SRVPW3.pls.planservi.com.br:Projetos\Documents\C0849 - DER\40_Emissao\03_GRD\0-GRDs_Enviadas DER\38°MEDIÇÃO-26-08-2025 A 25-09-25\MR_DER-1182_25\" xr:uid="{434357AF-AF95-4565-A249-BC40A7A46005}"/>
    <hyperlink ref="M256" r:id="rId1464" display="pw:\\SRVPW3.pls.planservi.com.br:Projetos\Documents\C0849 - DER\40_Emissao\03_GRD\0-GRDs_Enviadas DER\38°MEDIÇÃO-26-08-2025 A 25-09-25\MR_DER-1182_25\" xr:uid="{23D134B1-96CA-4FB0-8ABD-707785B7A2D9}"/>
    <hyperlink ref="BI57" r:id="rId1465" display="pw:\\SRVPW3.pls.planservi.com.br:Projetos\Documents\C0849 - DER\40_Emissao\03_GRD\0-GRDs_Enviadas DER\38°MEDIÇÃO-26-08-2025 A 25-09-25\MR_DER-1185_25\" xr:uid="{83A24855-7DE4-4100-A06F-5EFBB6257289}"/>
    <hyperlink ref="AK58" r:id="rId1466" display="pw:\\SRVPW3.pls.planservi.com.br:Projetos\Documents\C0849 - DER\40_Emissao\03_GRD\0-GRDs_Enviadas DER\38°MEDIÇÃO-26-08-2025 A 25-09-25\MR_DER-1185_25\" xr:uid="{B08AF9B1-639E-4076-B3E7-42AB6D1DFEA5}"/>
    <hyperlink ref="BO74" r:id="rId1467" display="pw:\\SRVPW3.pls.planservi.com.br:Projetos\Documents\C0849 - DER\40_Emissao\03_GRD\0-GRDs_Enviadas DER\38°MEDIÇÃO-26-08-2025 A 25-09-25\MR_DER-1185_25\" xr:uid="{1C9A3A1D-5037-4882-9BFE-E03D8B70D5B0}"/>
    <hyperlink ref="BO76" r:id="rId1468" display="pw:\\SRVPW3.pls.planservi.com.br:Projetos\Documents\C0849 - DER\40_Emissao\03_GRD\0-GRDs_Enviadas DER\38°MEDIÇÃO-26-08-2025 A 25-09-25\MR_DER-1185_25\" xr:uid="{959E0E35-B56F-45FB-82F7-280D5EFC1329}"/>
    <hyperlink ref="BO77" r:id="rId1469" display="pw:\\SRVPW3.pls.planservi.com.br:Projetos\Documents\C0849 - DER\40_Emissao\03_GRD\0-GRDs_Enviadas DER\38°MEDIÇÃO-26-08-2025 A 25-09-25\MR_DER-1185_25\" xr:uid="{13A94588-A5B8-4970-94AD-49107BE82A06}"/>
    <hyperlink ref="BO78" r:id="rId1470" display="pw:\\SRVPW3.pls.planservi.com.br:Projetos\Documents\C0849 - DER\40_Emissao\03_GRD\0-GRDs_Enviadas DER\38°MEDIÇÃO-26-08-2025 A 25-09-25\MR_DER-1185_25\" xr:uid="{CE88DC09-DE5E-474B-B1FB-5CFDCDD55B5A}"/>
    <hyperlink ref="BU79" r:id="rId1471" display="pw:\\SRVPW3.pls.planservi.com.br:Projetos\Documents\C0849 - DER\40_Emissao\03_GRD\0-GRDs_Enviadas DER\38°MEDIÇÃO-26-08-2025 A 25-09-25\MR_DER-1185_25\" xr:uid="{12971B25-6026-4F38-94CD-DDAD2A95A199}"/>
    <hyperlink ref="BU80" r:id="rId1472" display="pw:\\SRVPW3.pls.planservi.com.br:Projetos\Documents\C0849 - DER\40_Emissao\03_GRD\0-GRDs_Enviadas DER\38°MEDIÇÃO-26-08-2025 A 25-09-25\MR_DER-1185_25\" xr:uid="{D665EC8F-B4EA-494F-A14C-F0684B44E13D}"/>
    <hyperlink ref="BO81" r:id="rId1473" display="pw:\\SRVPW3.pls.planservi.com.br:Projetos\Documents\C0849 - DER\40_Emissao\03_GRD\0-GRDs_Enviadas DER\38°MEDIÇÃO-26-08-2025 A 25-09-25\MR_DER-1185_25\" xr:uid="{3E6C46DA-64F4-4BF0-95D9-0E99E64CEBEE}"/>
    <hyperlink ref="BU82" r:id="rId1474" display="pw:\\SRVPW3.pls.planservi.com.br:Projetos\Documents\C0849 - DER\40_Emissao\03_GRD\0-GRDs_Enviadas DER\37ºMEDIÇÃO-26-07-2025 A 25-08-25\MR_DER-1121_25\" xr:uid="{A03EE480-B128-42B7-B779-1A4B038DBC13}"/>
    <hyperlink ref="CA82" r:id="rId1475" display="pw:\\SRVPW3.pls.planservi.com.br:Projetos\Documents\C0849 - DER\40_Emissao\03_GRD\0-GRDs_Enviadas DER\37ºMEDIÇÃO-26-07-2025 A 25-08-25\MR_DER-1151_25\" xr:uid="{DB1DCD67-612F-4286-9A60-331696ECF422}"/>
    <hyperlink ref="CG82" r:id="rId1476" display="pw:\\SRVPW3.pls.planservi.com.br:Projetos\Documents\C0849 - DER\40_Emissao\03_GRD\0-GRDs_Enviadas DER\38°MEDIÇÃO-26-08-2025 A 25-09-25\MR_DER-1185_25\" xr:uid="{09E83FBD-97DD-4B1D-82D9-9BD51683C584}"/>
    <hyperlink ref="BO83" r:id="rId1477" display="pw:\\SRVPW3.pls.planservi.com.br:Projetos\Documents\C0849 - DER\40_Emissao\03_GRD\0-GRDs_Enviadas DER\38°MEDIÇÃO-26-08-2025 A 25-09-25\MR_DER-1185_25\" xr:uid="{A3D359ED-2348-494E-8EA0-5D25584FCC18}"/>
    <hyperlink ref="BC84" r:id="rId1478" display="pw:\\SRVPW3.pls.planservi.com.br:Projetos\Documents\C0849 - DER\40_Emissao\03_GRD\0-GRDs_Enviadas DER\38°MEDIÇÃO-26-08-2025 A 25-09-25\MR_DER-1185_25\" xr:uid="{9CAB248D-3BC8-47A6-83F1-62DDD5310380}"/>
    <hyperlink ref="AQ85" r:id="rId1479" display="pw:\\SRVPW3.pls.planservi.com.br:Projetos\Documents\C0849 - DER\40_Emissao\03_GRD\0-GRDs_Enviadas DER\38°MEDIÇÃO-26-08-2025 A 25-09-25\MR_DER-1185_25\" xr:uid="{2BB64327-71E2-495A-AF15-2CF3DE856CA7}"/>
    <hyperlink ref="BO86" r:id="rId1480" display="pw:\\SRVPW3.pls.planservi.com.br:Projetos\Documents\C0849 - DER\40_Emissao\03_GRD\0-GRDs_Enviadas DER\38°MEDIÇÃO-26-08-2025 A 25-09-25\MR_DER-1185_25\" xr:uid="{CBB06F3C-99EA-4BD1-AB51-60390BFB9C3B}"/>
    <hyperlink ref="BO87" r:id="rId1481" display="pw:\\SRVPW3.pls.planservi.com.br:Projetos\Documents\C0849 - DER\40_Emissao\03_GRD\0-GRDs_Enviadas DER\38°MEDIÇÃO-26-08-2025 A 25-09-25\MR_DER-1185_25\" xr:uid="{6D40C8CD-82B7-4D10-B76E-524B48CF5550}"/>
    <hyperlink ref="BU75" r:id="rId1482" display="pw:\\SRVPW3.pls.planservi.com.br:Projetos\Documents\C0849 - DER\40_Emissao\03_GRD\0-GRDs_Enviadas DER\38°MEDIÇÃO-26-08-2025 A 25-09-25\MR_DER-1185_25\" xr:uid="{C13441C8-7952-41EF-B2FF-6AA079E6DA73}"/>
    <hyperlink ref="BU74" r:id="rId1483" display="pw:\\SRVPW3.pls.planservi.com.br:Projetos\Documents\C0849 - DER\40_Emissao\03_GRD\0-GRDs_Enviadas DER\38°MEDIÇÃO-26-08-2025 A 25-09-25\MR_DER-1190_25\" xr:uid="{09A87E0A-B7B3-4DD0-873C-5FD68907D62E}"/>
    <hyperlink ref="CA75" r:id="rId1484" display="pw:\\SRVPW3.pls.planservi.com.br:Projetos\Documents\C0849 - DER\40_Emissao\03_GRD\0-GRDs_Enviadas DER\38°MEDIÇÃO-26-08-2025 A 25-09-25\MR_DER-1190_25\" xr:uid="{F599C342-0E8D-4C6F-A305-CB88DB414452}"/>
    <hyperlink ref="BU76" r:id="rId1485" display="pw:\\SRVPW3.pls.planservi.com.br:Projetos\Documents\C0849 - DER\40_Emissao\03_GRD\0-GRDs_Enviadas DER\38°MEDIÇÃO-26-08-2025 A 25-09-25\MR_DER-1190_25\" xr:uid="{DAA75FA1-8D0D-4721-A255-30B52EB45B12}"/>
    <hyperlink ref="BU77" r:id="rId1486" display="pw:\\SRVPW3.pls.planservi.com.br:Projetos\Documents\C0849 - DER\40_Emissao\03_GRD\0-GRDs_Enviadas DER\38°MEDIÇÃO-26-08-2025 A 25-09-25\MR_DER-1190_25\" xr:uid="{C4885B67-2226-4BEB-A39C-6C5B6F12A5E5}"/>
    <hyperlink ref="BU78" r:id="rId1487" display="pw:\\SRVPW3.pls.planservi.com.br:Projetos\Documents\C0849 - DER\40_Emissao\03_GRD\0-GRDs_Enviadas DER\38°MEDIÇÃO-26-08-2025 A 25-09-25\MR_DER-1190_25\" xr:uid="{2F8D798B-83CD-4A19-AE22-7E994AA9040C}"/>
    <hyperlink ref="CA79" r:id="rId1488" display="pw:\\SRVPW3.pls.planservi.com.br:Projetos\Documents\C0849 - DER\40_Emissao\03_GRD\0-GRDs_Enviadas DER\38°MEDIÇÃO-26-08-2025 A 25-09-25\MR_DER-1190_25\" xr:uid="{D883D045-20C8-40C6-A172-226CFFBDD9D1}"/>
    <hyperlink ref="CA80" r:id="rId1489" display="pw:\\SRVPW3.pls.planservi.com.br:Projetos\Documents\C0849 - DER\40_Emissao\03_GRD\0-GRDs_Enviadas DER\38°MEDIÇÃO-26-08-2025 A 25-09-25\MR_DER-1190_25\" xr:uid="{5598B938-622E-4FE7-AF78-D0D5F12FCE58}"/>
    <hyperlink ref="BU81" r:id="rId1490" display="pw:\\SRVPW3.pls.planservi.com.br:Projetos\Documents\C0849 - DER\40_Emissao\03_GRD\0-GRDs_Enviadas DER\38°MEDIÇÃO-26-08-2025 A 25-09-25\MR_DER-1190_25\" xr:uid="{B3DC10F3-3BCE-4C2A-B82B-F7473EB70B05}"/>
    <hyperlink ref="CM82" r:id="rId1491" display="pw:\\SRVPW3.pls.planservi.com.br:Projetos\Documents\C0849 - DER\40_Emissao\03_GRD\0-GRDs_Enviadas DER\38°MEDIÇÃO-26-08-2025 A 25-09-25\MR_DER-1190_25\" xr:uid="{C6219288-D8C5-4149-8901-6995891086A2}"/>
    <hyperlink ref="BU83" r:id="rId1492" display="pw:\\SRVPW3.pls.planservi.com.br:Projetos\Documents\C0849 - DER\40_Emissao\03_GRD\0-GRDs_Enviadas DER\38°MEDIÇÃO-26-08-2025 A 25-09-25\MR_DER-1190_25\" xr:uid="{A9409524-8D27-46C2-9217-C4691CBCDCF2}"/>
    <hyperlink ref="BU86" r:id="rId1493" display="pw:\\SRVPW3.pls.planservi.com.br:Projetos\Documents\C0849 - DER\40_Emissao\03_GRD\0-GRDs_Enviadas DER\38°MEDIÇÃO-26-08-2025 A 25-09-25\MR_DER-1190_25\" xr:uid="{4428C3C4-DCFA-42AE-8D38-FEEABDA66DF4}"/>
    <hyperlink ref="BU87" r:id="rId1494" display="pw:\\SRVPW3.pls.planservi.com.br:Projetos\Documents\C0849 - DER\40_Emissao\03_GRD\0-GRDs_Enviadas DER\38°MEDIÇÃO-26-08-2025 A 25-09-25\MR_DER-1190_25\" xr:uid="{266EEB26-84F9-46A2-AFD1-46D169D8D938}"/>
    <hyperlink ref="AW85" r:id="rId1495" display="pw:\\SRVPW3.pls.planservi.com.br:Projetos\Documents\C0849 - DER\40_Emissao\03_GRD\0-GRDs_Enviadas DER\38°MEDIÇÃO-26-08-2025 A 25-09-25\MR_DER-1190_25\" xr:uid="{9C3EC229-26A5-4AEA-8D72-0EEB78C29DB1}"/>
    <hyperlink ref="BI84" r:id="rId1496" display="pw:\\SRVPW3.pls.planservi.com.br:Projetos\Documents\C0849 - DER\40_Emissao\03_GRD\0-GRDs_Enviadas DER\38°MEDIÇÃO-26-08-2025 A 25-09-25\MR_DER-1190_25\" xr:uid="{7A47DD26-0D27-498E-9F65-DC4F616EB613}"/>
    <hyperlink ref="AE372" r:id="rId1497" display="pw:\\SRVPW3.pls.planservi.com.br:Projetos\Documents\C0849 - DER\40_Emissao\03_GRD\0-GRDs_Enviadas DER\38°MEDIÇÃO-26-08-2025 A 25-09-25\MR_DER-1191_25\" xr:uid="{BF5F9AC1-C471-45A8-A57B-499C1C1F20EE}"/>
    <hyperlink ref="AE373" r:id="rId1498" display="pw:\\SRVPW3.pls.planservi.com.br:Projetos\Documents\C0849 - DER\40_Emissao\03_GRD\0-GRDs_Enviadas DER\38°MEDIÇÃO-26-08-2025 A 25-09-25\MR_DER-1191_25\" xr:uid="{6D71E1EE-6F6E-410F-9621-1042D0BA72F1}"/>
    <hyperlink ref="AE374" r:id="rId1499" display="pw:\\SRVPW3.pls.planservi.com.br:Projetos\Documents\C0849 - DER\40_Emissao\03_GRD\0-GRDs_Enviadas DER\38°MEDIÇÃO-26-08-2025 A 25-09-25\MR_DER-1191_25\" xr:uid="{A4382E02-BDCA-4770-A23A-2277F46A42CE}"/>
    <hyperlink ref="AE375" r:id="rId1500" display="pw:\\SRVPW3.pls.planservi.com.br:Projetos\Documents\C0849 - DER\40_Emissao\03_GRD\0-GRDs_Enviadas DER\38°MEDIÇÃO-26-08-2025 A 25-09-25\MR_DER-1191_25\" xr:uid="{D2B66D4B-A4B7-493D-9C26-82272471DB41}"/>
    <hyperlink ref="BO57" r:id="rId1501" display="pw:\\SRVPW3.pls.planservi.com.br:Projetos\Documents\C0849 - DER\40_Emissao\03_GRD\0-GRDs_Enviadas DER\38°MEDIÇÃO-26-08-2025 A 25-09-25\MR_DER-1197_25\" xr:uid="{281101FD-3775-467C-ABD2-DC3EB956931C}"/>
    <hyperlink ref="AQ58" r:id="rId1502" display="pw:\\SRVPW3.pls.planservi.com.br:Projetos\Documents\C0849 - DER\40_Emissao\03_GRD\0-GRDs_Enviadas DER\38°MEDIÇÃO-26-08-2025 A 25-09-25\MR_DER-1197_25\" xr:uid="{D945D7AC-8BC0-4A88-B075-CF99811C6018}"/>
    <hyperlink ref="Y139" r:id="rId1503" display="pw:\\SRVPW3.pls.planservi.com.br:Projetos\Documents\C0849 - DER\40_Emissao\03_GRD\0-GRDs_Enviadas DER\38°MEDIÇÃO-26-08-2025 A 25-09-25\MR_DER-1210_25\" xr:uid="{556338FA-D13C-444F-9E53-3FB1C45555F8}"/>
    <hyperlink ref="Y140" r:id="rId1504" display="pw:\\SRVPW3.pls.planservi.com.br:Projetos\Documents\C0849 - DER\40_Emissao\03_GRD\0-GRDs_Enviadas DER\38°MEDIÇÃO-26-08-2025 A 25-09-25\MR_DER-1210_25\" xr:uid="{38DED598-8B9D-4816-BC39-5F681A649F04}"/>
    <hyperlink ref="Y143" r:id="rId1505" display="pw:\\SRVPW3.pls.planservi.com.br:Projetos\Documents\C0849 - DER\40_Emissao\03_GRD\0-GRDs_Enviadas DER\38°MEDIÇÃO-26-08-2025 A 25-09-25\MR_DER-1210_25\" xr:uid="{6D9CAD99-D113-49B3-A684-C3756FFB2128}"/>
    <hyperlink ref="Y142" r:id="rId1506" display="pw:\\SRVPW3.pls.planservi.com.br:Projetos\Documents\C0849 - DER\40_Emissao\03_GRD\0-GRDs_Enviadas DER\38°MEDIÇÃO-26-08-2025 A 25-09-25\MR_DER-1210_25\" xr:uid="{7751AEBB-A230-4D4A-ADE3-B8592065DABC}"/>
    <hyperlink ref="Y141" r:id="rId1507" display="pw:\\SRVPW3.pls.planservi.com.br:Projetos\Documents\C0849 - DER\40_Emissao\03_GRD\0-GRDs_Enviadas DER\38°MEDIÇÃO-26-08-2025 A 25-09-25\MR_DER-1210_25\" xr:uid="{0EBF98EC-CBE2-49A4-9041-6005CD4D1603}"/>
    <hyperlink ref="S256" r:id="rId1508" display="pw:\\SRVPW3.pls.planservi.com.br:Projetos\Documents\C0849 - DER\40_Emissao\03_GRD\0-GRDs_Enviadas DER\38°MEDIÇÃO-26-08-2025 A 25-09-25\MR_DER-1210_25\" xr:uid="{5E4CD3A0-A803-40D1-B57F-D0BEA7820FF9}"/>
    <hyperlink ref="Y256" r:id="rId1509" display="pw:\\SRVPW3.pls.planservi.com.br:Projetos\Documents\C0849 - DER\40_Emissao\03_GRD\0-GRDs_Enviadas DER\38°MEDIÇÃO-26-08-2025 A 25-09-25\MR_DER-1217_25\" xr:uid="{69FBBECB-FC21-4E5B-A9B0-9AA7A207DF87}"/>
    <hyperlink ref="AK139" r:id="rId1510" display="pw:\\SRVPW3.pls.planservi.com.br:Projetos\Documents\C0849 - DER\40_Emissao\03_GRD\0-GRDs_Enviadas DER\38°MEDIÇÃO-26-08-2025 A 25-09-25\MR_DER-1219_25\" xr:uid="{B00F02F6-8260-41C9-8DB9-BF7FB42FA251}"/>
    <hyperlink ref="AK140" r:id="rId1511" display="pw:\\SRVPW3.pls.planservi.com.br:Projetos\Documents\C0849 - DER\40_Emissao\03_GRD\0-GRDs_Enviadas DER\38°MEDIÇÃO-26-08-2025 A 25-09-25\MR_DER-1219_25\" xr:uid="{2D26ADB6-1166-4D53-986B-3EA1C9DCBB27}"/>
    <hyperlink ref="AK141" r:id="rId1512" display="pw:\\SRVPW3.pls.planservi.com.br:Projetos\Documents\C0849 - DER\40_Emissao\03_GRD\0-GRDs_Enviadas DER\38°MEDIÇÃO-26-08-2025 A 25-09-25\MR_DER-1219_25\" xr:uid="{C5C78DFF-8113-4E2B-B071-BCAC56E77BC1}"/>
    <hyperlink ref="AK142" r:id="rId1513" display="pw:\\SRVPW3.pls.planservi.com.br:Projetos\Documents\C0849 - DER\40_Emissao\03_GRD\0-GRDs_Enviadas DER\38°MEDIÇÃO-26-08-2025 A 25-09-25\MR_DER-1219_25\" xr:uid="{5DD1BB50-A269-470A-A8C4-FF03481EFBDA}"/>
    <hyperlink ref="AK143" r:id="rId1514" display="pw:\\SRVPW3.pls.planservi.com.br:Projetos\Documents\C0849 - DER\40_Emissao\03_GRD\0-GRDs_Enviadas DER\38°MEDIÇÃO-26-08-2025 A 25-09-25\MR_DER-1219_25\" xr:uid="{69FCE1A0-8911-473F-A96E-A1BE75AFEC3F}"/>
    <hyperlink ref="S72" r:id="rId1515" display="pw:\\SRVPW3.pls.planservi.com.br:Projetos\Documents\C0849 - DER\40_Emissao\03_GRD\0-GRDs_Enviadas DER\38°MEDIÇÃO-26-08-2025 A 25-09-25\MR_DER-1219_25\" xr:uid="{C415188A-F4E6-443C-AB4C-62C8CDF4E364}"/>
    <hyperlink ref="CA74" r:id="rId1516" display="pw:\\SRVPW3.pls.planservi.com.br:Projetos\Documents\C0849 - DER\40_Emissao\03_GRD\0-GRDs_Enviadas DER\38°MEDIÇÃO-26-08-2025 A 25-09-25\MR_DER-1219_25\" xr:uid="{34950F76-9053-4820-B1A8-615D005DA1C0}"/>
    <hyperlink ref="CA76" r:id="rId1517" display="pw:\\SRVPW3.pls.planservi.com.br:Projetos\Documents\C0849 - DER\40_Emissao\03_GRD\0-GRDs_Enviadas DER\38°MEDIÇÃO-26-08-2025 A 25-09-25\MR_DER-1219_25\" xr:uid="{44EAAD61-40E5-4592-A028-1BE78F582BBF}"/>
    <hyperlink ref="CG75" r:id="rId1518" display="pw:\\SRVPW3.pls.planservi.com.br:Projetos\Documents\C0849 - DER\40_Emissao\03_GRD\0-GRDs_Enviadas DER\38°MEDIÇÃO-26-08-2025 A 25-09-25\MR_DER-1219_25\" xr:uid="{D27BEE92-3403-42C7-A99C-3BDDADCDF9CF}"/>
    <hyperlink ref="CA77" r:id="rId1519" display="pw:\\SRVPW3.pls.planservi.com.br:Projetos\Documents\C0849 - DER\40_Emissao\03_GRD\0-GRDs_Enviadas DER\38°MEDIÇÃO-26-08-2025 A 25-09-25\MR_DER-1219_25\" xr:uid="{581FC089-484D-4A02-87BD-C449CD0D751A}"/>
    <hyperlink ref="CA78" r:id="rId1520" display="pw:\\SRVPW3.pls.planservi.com.br:Projetos\Documents\C0849 - DER\40_Emissao\03_GRD\0-GRDs_Enviadas DER\38°MEDIÇÃO-26-08-2025 A 25-09-25\MR_DER-1219_25\" xr:uid="{5038F66F-8FAD-47C0-9311-F0A33E82DEB5}"/>
    <hyperlink ref="CG79" r:id="rId1521" display="pw:\\SRVPW3.pls.planservi.com.br:Projetos\Documents\C0849 - DER\40_Emissao\03_GRD\0-GRDs_Enviadas DER\38°MEDIÇÃO-26-08-2025 A 25-09-25\MR_DER-1219_25\" xr:uid="{B6C3B65B-8867-45F1-9634-9C1A28BC3119}"/>
    <hyperlink ref="CG80" r:id="rId1522" display="pw:\\SRVPW3.pls.planservi.com.br:Projetos\Documents\C0849 - DER\40_Emissao\03_GRD\0-GRDs_Enviadas DER\38°MEDIÇÃO-26-08-2025 A 25-09-25\MR_DER-1219_25\" xr:uid="{FE3CD042-A0DE-4B40-9AE4-557FDCB63C74}"/>
    <hyperlink ref="CA81" r:id="rId1523" display="pw:\\SRVPW3.pls.planservi.com.br:Projetos\Documents\C0849 - DER\40_Emissao\03_GRD\0-GRDs_Enviadas DER\38°MEDIÇÃO-26-08-2025 A 25-09-25\MR_DER-1219_25\" xr:uid="{52B8A773-901E-4057-8471-D1BA9F62CFE5}"/>
    <hyperlink ref="CS82" r:id="rId1524" display="pw:\\SRVPW3.pls.planservi.com.br:Projetos\Documents\C0849 - DER\40_Emissao\03_GRD\0-GRDs_Enviadas DER\38°MEDIÇÃO-26-08-2025 A 25-09-25\MR_DER-1219_25\" xr:uid="{A0F9318B-2FD8-4B53-8133-EFFE114EB908}"/>
    <hyperlink ref="CA83" r:id="rId1525" display="pw:\\SRVPW3.pls.planservi.com.br:Projetos\Documents\C0849 - DER\40_Emissao\03_GRD\0-GRDs_Enviadas DER\38°MEDIÇÃO-26-08-2025 A 25-09-25\MR_DER-1219_25\" xr:uid="{ADDDA6FE-E2E2-44B0-A9CD-B33003542D33}"/>
    <hyperlink ref="BO84" r:id="rId1526" display="pw:\\SRVPW3.pls.planservi.com.br:Projetos\Documents\C0849 - DER\40_Emissao\03_GRD\0-GRDs_Enviadas DER\38°MEDIÇÃO-26-08-2025 A 25-09-25\MR_DER-1219_25\" xr:uid="{4847434F-8368-4922-8BE5-4D7619C9DA7F}"/>
    <hyperlink ref="BC85" r:id="rId1527" display="pw:\\SRVPW3.pls.planservi.com.br:Projetos\Documents\C0849 - DER\40_Emissao\03_GRD\0-GRDs_Enviadas DER\38°MEDIÇÃO-26-08-2025 A 25-09-25\MR_DER-1219_25\" xr:uid="{186255AD-A2D6-4CBE-857F-90453CB1F0E4}"/>
    <hyperlink ref="CA86" r:id="rId1528" display="pw:\\SRVPW3.pls.planservi.com.br:Projetos\Documents\C0849 - DER\40_Emissao\03_GRD\0-GRDs_Enviadas DER\38°MEDIÇÃO-26-08-2025 A 25-09-25\MR_DER-1219_25\" xr:uid="{0F055017-8CD9-4A5F-9FD1-D5A161CD6884}"/>
    <hyperlink ref="CA87" r:id="rId1529" display="pw:\\SRVPW3.pls.planservi.com.br:Projetos\Documents\C0849 - DER\40_Emissao\03_GRD\0-GRDs_Enviadas DER\38°MEDIÇÃO-26-08-2025 A 25-09-25\MR_DER-1219_25\" xr:uid="{AEA6A52D-16CD-47E4-A938-DCEF8360076F}"/>
    <hyperlink ref="AW117" r:id="rId1530" display="pw:\\SRVPW3.pls.planservi.com.br:Projetos\Documents\C0849 - DER\40_Emissao\03_GRD\0-GRDs_Enviadas DER\38°MEDIÇÃO-26-08-2025 A 25-09-25\MR_DER-1219_25\" xr:uid="{73A29C81-7A23-4C6D-9E1C-1F049D05C1B8}"/>
    <hyperlink ref="AQ211" r:id="rId1531" display="pw:\\SRVPW3.pls.planservi.com.br:Projetos\Documents\C0849 - DER\40_Emissao\03_GRD\0-GRDs_Enviadas DER\38°MEDIÇÃO-26-08-2025 A 25-09-25\MR_DER-1219_25\" xr:uid="{3D43E960-8FE6-4EC1-890A-0B800816475C}"/>
    <hyperlink ref="Y212" r:id="rId1532" display="pw:\\SRVPW3.pls.planservi.com.br:Projetos\Documents\C0849 - DER\40_Emissao\03_GRD\0-GRDs_Enviadas DER\38°MEDIÇÃO-26-08-2025 A 25-09-25\MR_DER-1219_25\" xr:uid="{67229568-ED50-4C0D-836E-9B6CA9BA0F39}"/>
    <hyperlink ref="AQ216" r:id="rId1533" display="pw:\\SRVPW3.pls.planservi.com.br:Projetos\Documents\C0849 - DER\40_Emissao\03_GRD\0-GRDs_Enviadas DER\38°MEDIÇÃO-26-08-2025 A 25-09-25\MR_DER-1219_25\" xr:uid="{44067971-A721-47CE-9417-8F6412BA7EF8}"/>
    <hyperlink ref="AQ217" r:id="rId1534" display="pw:\\SRVPW3.pls.planservi.com.br:Projetos\Documents\C0849 - DER\40_Emissao\03_GRD\0-GRDs_Enviadas DER\38°MEDIÇÃO-26-08-2025 A 25-09-25\MR_DER-1219_25\" xr:uid="{02CAD8D1-C607-46A0-B9CB-DFB8B551BE01}"/>
    <hyperlink ref="AQ218" r:id="rId1535" display="pw:\\SRVPW3.pls.planservi.com.br:Projetos\Documents\C0849 - DER\40_Emissao\03_GRD\0-GRDs_Enviadas DER\38°MEDIÇÃO-26-08-2025 A 25-09-25\MR_DER-1219_25\" xr:uid="{D8B55608-F235-43AD-B607-05C4C32898EF}"/>
    <hyperlink ref="AQ219" r:id="rId1536" display="pw:\\SRVPW3.pls.planservi.com.br:Projetos\Documents\C0849 - DER\40_Emissao\03_GRD\0-GRDs_Enviadas DER\38°MEDIÇÃO-26-08-2025 A 25-09-25\MR_DER-1219_25\" xr:uid="{EA69FA30-09DE-4560-B52E-250D5D055A31}"/>
    <hyperlink ref="AQ220" r:id="rId1537" display="pw:\\SRVPW3.pls.planservi.com.br:Projetos\Documents\C0849 - DER\40_Emissao\03_GRD\0-GRDs_Enviadas DER\38°MEDIÇÃO-26-08-2025 A 25-09-25\MR_DER-1219_25\" xr:uid="{A42C614C-0F22-450F-BBAB-29BBD1A8D84D}"/>
    <hyperlink ref="AQ225" r:id="rId1538" display="pw:\\SRVPW3.pls.planservi.com.br:Projetos\Documents\C0849 - DER\40_Emissao\03_GRD\0-GRDs_Enviadas DER\38°MEDIÇÃO-26-08-2025 A 25-09-25\MR_DER-1219_25\" xr:uid="{C00E936D-C48F-4E06-B81B-312822D41CE7}"/>
    <hyperlink ref="AQ226" r:id="rId1539" display="pw:\\SRVPW3.pls.planservi.com.br:Projetos\Documents\C0849 - DER\40_Emissao\03_GRD\0-GRDs_Enviadas DER\38°MEDIÇÃO-26-08-2025 A 25-09-25\MR_DER-1219_25\" xr:uid="{16DC58AC-5F95-4297-A08A-454A36C17FCB}"/>
    <hyperlink ref="AQ227" r:id="rId1540" display="pw:\\SRVPW3.pls.planservi.com.br:Projetos\Documents\C0849 - DER\40_Emissao\03_GRD\0-GRDs_Enviadas DER\38°MEDIÇÃO-26-08-2025 A 25-09-25\MR_DER-1219_25\" xr:uid="{E3C2DD04-7865-4608-B28E-9DBA6C4E7261}"/>
    <hyperlink ref="AQ228" r:id="rId1541" display="pw:\\SRVPW3.pls.planservi.com.br:Projetos\Documents\C0849 - DER\40_Emissao\03_GRD\0-GRDs_Enviadas DER\38°MEDIÇÃO-26-08-2025 A 25-09-25\MR_DER-1219_25\" xr:uid="{DAD871DE-2382-4406-8685-65D381E75D4B}"/>
    <hyperlink ref="AQ230" r:id="rId1542" display="pw:\\SRVPW3.pls.planservi.com.br:Projetos\Documents\C0849 - DER\40_Emissao\03_GRD\0-GRDs_Enviadas DER\38°MEDIÇÃO-26-08-2025 A 25-09-25\MR_DER-1219_25\" xr:uid="{C1D96858-6671-4386-AF51-7B2024FA1A5D}"/>
    <hyperlink ref="AQ232" r:id="rId1543" display="pw:\\SRVPW3.pls.planservi.com.br:Projetos\Documents\C0849 - DER\40_Emissao\03_GRD\0-GRDs_Enviadas DER\38°MEDIÇÃO-26-08-2025 A 25-09-25\MR_DER-1219_25\" xr:uid="{43F3A920-1C47-428C-99B4-E182E71F8552}"/>
    <hyperlink ref="AQ165" r:id="rId1544" display="pw:\\SRVPW3.pls.planservi.com.br:Projetos\Documents\C0849 - DER\40_Emissao\03_GRD\0-GRDs_Enviadas DER\35ºMEDIÇÃO-26-05-2025 A 25-06-25\MR_DER-1071_25\" xr:uid="{E4E779E3-B494-4734-B6CB-06D11F706A79}"/>
    <hyperlink ref="AW165" r:id="rId1545" display="pw:\\SRVPW3.pls.planservi.com.br:Projetos\Documents\C0849 - DER\40_Emissao\03_GRD\0-GRDs_Enviadas DER\35ºMEDIÇÃO-26-05-2025 A 25-06-25\MR_DER-1071_25\" xr:uid="{3C96F444-3A0D-45C9-A85E-C2A937AC6187}"/>
    <hyperlink ref="AQ166" r:id="rId1546" display="pw:\\SRVPW3.pls.planservi.com.br:Projetos\Documents\C0849 - DER\40_Emissao\03_GRD\0-GRDs_Enviadas DER\35ºMEDIÇÃO-26-05-2025 A 25-06-25\MR_DER-1071_25\" xr:uid="{D0473CCE-4376-45E0-AF86-3A230D140FF6}"/>
    <hyperlink ref="AQ167" r:id="rId1547" display="pw:\\SRVPW3.pls.planservi.com.br:Projetos\Documents\C0849 - DER\40_Emissao\03_GRD\0-GRDs_Enviadas DER\35ºMEDIÇÃO-26-05-2025 A 25-06-25\MR_DER-1071_25\" xr:uid="{71F980D0-5667-4DF6-8E69-D41B9E94CCC7}"/>
    <hyperlink ref="AQ168" r:id="rId1548" display="pw:\\SRVPW3.pls.planservi.com.br:Projetos\Documents\C0849 - DER\40_Emissao\03_GRD\0-GRDs_Enviadas DER\35ºMEDIÇÃO-26-05-2025 A 25-06-25\MR_DER-1071_25\" xr:uid="{9A247E83-8527-41F2-9578-5A2E583FD6D3}"/>
    <hyperlink ref="AQ169" r:id="rId1549" display="pw:\\SRVPW3.pls.planservi.com.br:Projetos\Documents\C0849 - DER\40_Emissao\03_GRD\0-GRDs_Enviadas DER\35ºMEDIÇÃO-26-05-2025 A 25-06-25\MR_DER-1071_25\" xr:uid="{E487F164-A4B9-474D-A3F7-4F3D84A1AA66}"/>
    <hyperlink ref="AQ170" r:id="rId1550" display="pw:\\SRVPW3.pls.planservi.com.br:Projetos\Documents\C0849 - DER\40_Emissao\03_GRD\0-GRDs_Enviadas DER\35ºMEDIÇÃO-26-05-2025 A 25-06-25\MR_DER-1071_25\" xr:uid="{C1CEF6F6-861E-4462-8655-DAE059B49B9C}"/>
    <hyperlink ref="BI118" r:id="rId1551" display="pw:\\SRVPW3.pls.planservi.com.br:Projetos\Documents\C0849 - DER\40_Emissao\03_GRD\0-GRDs_Enviadas DER\38°MEDIÇÃO-26-08-2025 A 25-09-25\MR_DER-1224_25\" xr:uid="{9228D4AF-7DB0-4390-AB6F-04A76F535CEF}"/>
    <hyperlink ref="BI119" r:id="rId1552" display="pw:\\SRVPW3.pls.planservi.com.br:Projetos\Documents\C0849 - DER\40_Emissao\03_GRD\0-GRDs_Enviadas DER\38°MEDIÇÃO-26-08-2025 A 25-09-25\MR_DER-1224_25\" xr:uid="{618A0345-429A-40B6-BA32-8225E98FF734}"/>
    <hyperlink ref="BC121" r:id="rId1553" display="pw:\\SRVPW3.pls.planservi.com.br:Projetos\Documents\C0849 - DER\40_Emissao\03_GRD\0-GRDs_Enviadas DER\38°MEDIÇÃO-26-08-2025 A 25-09-25\MR_DER-1224_25\" xr:uid="{ACE7A2E0-74D8-48C5-ACFD-25E9F5616141}"/>
    <hyperlink ref="BI123" r:id="rId1554" display="pw:\\SRVPW3.pls.planservi.com.br:Projetos\Documents\C0849 - DER\40_Emissao\03_GRD\0-GRDs_Enviadas DER\38°MEDIÇÃO-26-08-2025 A 25-09-25\MR_DER-1224_25\" xr:uid="{3DA6087D-7EE7-4920-9578-3E29F7E9DBA5}"/>
    <hyperlink ref="BI124" r:id="rId1555" display="pw:\\SRVPW3.pls.planservi.com.br:Projetos\Documents\C0849 - DER\40_Emissao\03_GRD\0-GRDs_Enviadas DER\38°MEDIÇÃO-26-08-2025 A 25-09-25\MR_DER-1224_25\" xr:uid="{4857F758-F587-4DE7-97FC-C32A1919457F}"/>
    <hyperlink ref="BI126" r:id="rId1556" display="pw:\\SRVPW3.pls.planservi.com.br:Projetos\Documents\C0849 - DER\40_Emissao\03_GRD\0-GRDs_Enviadas DER\38°MEDIÇÃO-26-08-2025 A 25-09-25\MR_DER-1224_25\" xr:uid="{0BC24434-2BE5-474B-B629-331FA1FC5E32}"/>
    <hyperlink ref="BI128" r:id="rId1557" display="pw:\\SRVPW3.pls.planservi.com.br:Projetos\Documents\C0849 - DER\40_Emissao\03_GRD\0-GRDs_Enviadas DER\38°MEDIÇÃO-26-08-2025 A 25-09-25\MR_DER-1224_25\" xr:uid="{A93CF061-16EE-4D81-9493-91AF1F12BA6F}"/>
    <hyperlink ref="BI127" r:id="rId1558" display="pw:\\SRVPW3.pls.planservi.com.br:Projetos\Documents\C0849 - DER\40_Emissao\03_GRD\0-GRDs_Enviadas DER\38°MEDIÇÃO-26-08-2025 A 25-09-25\MR_DER-1224_25\" xr:uid="{DA4B582C-0698-4443-9667-A40E90A84808}"/>
    <hyperlink ref="BI129" r:id="rId1559" display="pw:\\SRVPW3.pls.planservi.com.br:Projetos\Documents\C0849 - DER\40_Emissao\03_GRD\0-GRDs_Enviadas DER\38°MEDIÇÃO-26-08-2025 A 25-09-25\MR_DER-1224_25\" xr:uid="{8133B219-DB72-46F6-9F49-463BE0056935}"/>
    <hyperlink ref="BI130" r:id="rId1560" display="pw:\\SRVPW3.pls.planservi.com.br:Projetos\Documents\C0849 - DER\40_Emissao\03_GRD\0-GRDs_Enviadas DER\38°MEDIÇÃO-26-08-2025 A 25-09-25\MR_DER-1224_25\" xr:uid="{A82AB659-70E5-4BC2-B140-8640B6800876}"/>
    <hyperlink ref="AK131" r:id="rId1561" display="pw:\\SRVPW3.pls.planservi.com.br:Projetos\Documents\C0849 - DER\40_Emissao\03_GRD\0-GRDs_Enviadas DER\38°MEDIÇÃO-26-08-2025 A 25-09-25\MR_DER-1224_25\" xr:uid="{6D11C8A4-C13F-43E8-A6FB-948542FD5698}"/>
    <hyperlink ref="AW132" r:id="rId1562" display="pw:\\SRVPW3.pls.planservi.com.br:Projetos\Documents\C0849 - DER\40_Emissao\03_GRD\0-GRDs_Enviadas DER\38°MEDIÇÃO-26-08-2025 A 25-09-25\MR_DER-1224_25\" xr:uid="{D524974A-4E6E-4B49-85D3-3EF8BFADEC54}"/>
    <hyperlink ref="AW133" r:id="rId1563" display="pw:\\SRVPW3.pls.planservi.com.br:Projetos\Documents\C0849 - DER\40_Emissao\03_GRD\0-GRDs_Enviadas DER\38°MEDIÇÃO-26-08-2025 A 25-09-25\MR_DER-1224_25\" xr:uid="{A8867120-288B-41FA-A4A7-957BAD75A066}"/>
    <hyperlink ref="BI134" r:id="rId1564" display="pw:\\SRVPW3.pls.planservi.com.br:Projetos\Documents\C0849 - DER\40_Emissao\03_GRD\0-GRDs_Enviadas DER\38°MEDIÇÃO-26-08-2025 A 25-09-25\MR_DER-1224_25\" xr:uid="{BD4693E4-8645-4218-ADAE-5218300A25B4}"/>
    <hyperlink ref="AW135" r:id="rId1565" display="pw:\\SRVPW3.pls.planservi.com.br:Projetos\Documents\C0849 - DER\40_Emissao\03_GRD\0-GRDs_Enviadas DER\38°MEDIÇÃO-26-08-2025 A 25-09-25\MR_DER-1224_25\" xr:uid="{57088034-0E00-4864-937D-5258EF812247}"/>
    <hyperlink ref="AW136" r:id="rId1566" display="pw:\\SRVPW3.pls.planservi.com.br:Projetos\Documents\C0849 - DER\40_Emissao\03_GRD\0-GRDs_Enviadas DER\38°MEDIÇÃO-26-08-2025 A 25-09-25\MR_DER-1224_25\" xr:uid="{DF57AA47-374D-44A4-A4AB-661651B71E0C}"/>
    <hyperlink ref="AW137" r:id="rId1567" display="pw:\\SRVPW3.pls.planservi.com.br:Projetos\Documents\C0849 - DER\40_Emissao\03_GRD\0-GRDs_Enviadas DER\38°MEDIÇÃO-26-08-2025 A 25-09-25\MR_DER-1224_25\" xr:uid="{86AFBE0A-F2F4-44FD-A66C-98CCD8D6D475}"/>
    <hyperlink ref="AW138" r:id="rId1568" display="pw:\\SRVPW3.pls.planservi.com.br:Projetos\Documents\C0849 - DER\40_Emissao\03_GRD\0-GRDs_Enviadas DER\38°MEDIÇÃO-26-08-2025 A 25-09-25\MR_DER-1224_25\" xr:uid="{68C8433D-F06D-4CA9-BDEB-555C07599815}"/>
    <hyperlink ref="AW147" r:id="rId1569" display="pw:\\SRVPW3.pls.planservi.com.br:Projetos\Documents\C0849 - DER\40_Emissao\03_GRD\0-GRDs_Enviadas DER\38°MEDIÇÃO-26-08-2025 A 25-09-25\MR_DER-1224_25\" xr:uid="{1ACB2D09-77E2-4C86-909C-FA414226852C}"/>
    <hyperlink ref="AK326" r:id="rId1570" display="pw:\\SRVPW3.pls.planservi.com.br:Projetos\Documents\C0849 - DER\40_Emissao\03_GRD\0-GRDs_Enviadas DER\38°MEDIÇÃO-26-08-2025 A 25-09-25\MR_DER-1226_25\" xr:uid="{303CCC6C-E54F-482D-9A06-ED7B055BCAA5}"/>
    <hyperlink ref="AK327" r:id="rId1571" display="pw:\\SRVPW3.pls.planservi.com.br:Projetos\Documents\C0849 - DER\40_Emissao\03_GRD\0-GRDs_Enviadas DER\38°MEDIÇÃO-26-08-2025 A 25-09-25\MR_DER-1226_25\" xr:uid="{85CEC189-1D19-4B8F-85B7-49FA3D5C1526}"/>
    <hyperlink ref="AK328" r:id="rId1572" display="pw:\\SRVPW3.pls.planservi.com.br:Projetos\Documents\C0849 - DER\40_Emissao\03_GRD\0-GRDs_Enviadas DER\38°MEDIÇÃO-26-08-2025 A 25-09-25\MR_DER-1226_25\" xr:uid="{764E60E3-246C-4BB3-8BE1-E316ABD0D225}"/>
    <hyperlink ref="AK329" r:id="rId1573" display="pw:\\SRVPW3.pls.planservi.com.br:Projetos\Documents\C0849 - DER\40_Emissao\03_GRD\0-GRDs_Enviadas DER\38°MEDIÇÃO-26-08-2025 A 25-09-25\MR_DER-1226_25\" xr:uid="{C8B29C00-A173-43EC-BA76-25F8011DD57C}"/>
    <hyperlink ref="AK330" r:id="rId1574" display="pw:\\SRVPW3.pls.planservi.com.br:Projetos\Documents\C0849 - DER\40_Emissao\03_GRD\0-GRDs_Enviadas DER\38°MEDIÇÃO-26-08-2025 A 25-09-25\MR_DER-1226_25\" xr:uid="{84299A88-93BB-44BC-9AC1-7F9ABBF25CDE}"/>
    <hyperlink ref="AK331" r:id="rId1575" display="pw:\\SRVPW3.pls.planservi.com.br:Projetos\Documents\C0849 - DER\40_Emissao\03_GRD\0-GRDs_Enviadas DER\38°MEDIÇÃO-26-08-2025 A 25-09-25\MR_DER-1226_25\" xr:uid="{69FE053F-4CF7-4BEB-8193-32424CE84FC6}"/>
    <hyperlink ref="AK332" r:id="rId1576" display="pw:\\SRVPW3.pls.planservi.com.br:Projetos\Documents\C0849 - DER\40_Emissao\03_GRD\0-GRDs_Enviadas DER\38°MEDIÇÃO-26-08-2025 A 25-09-25\MR_DER-1226_25\" xr:uid="{956036CC-D66E-4528-819D-4DF17C3ECB68}"/>
    <hyperlink ref="AK333" r:id="rId1577" display="pw:\\SRVPW3.pls.planservi.com.br:Projetos\Documents\C0849 - DER\40_Emissao\03_GRD\0-GRDs_Enviadas DER\38°MEDIÇÃO-26-08-2025 A 25-09-25\MR_DER-1226_25\" xr:uid="{B1E18BCB-9D0C-4532-89BF-F4E775227540}"/>
    <hyperlink ref="BC318" r:id="rId1578" display="pw:\\SRVPW3.pls.planservi.com.br:Projetos\Documents\C0849 - DER\40_Emissao\03_GRD\0-GRDs_Enviadas DER\38°MEDIÇÃO-26-08-2025 A 25-09-25\MR_DER-1232_25\" xr:uid="{7715F014-1691-44B0-B59B-D862D05168D4}"/>
    <hyperlink ref="BC322" r:id="rId1579" display="pw:\\SRVPW3.pls.planservi.com.br:Projetos\Documents\C0849 - DER\40_Emissao\03_GRD\0-GRDs_Enviadas DER\38°MEDIÇÃO-26-08-2025 A 25-09-25\MR_DER-1232_25\" xr:uid="{6D210F0E-B21B-40EB-AB9B-2B18D8B6F909}"/>
    <hyperlink ref="BC90" r:id="rId1580" display="pw:\\SRVPW3.pls.planservi.com.br:Projetos\Documents\C0849 - DER\40_Emissao\03_GRD\0-GRDs_Enviadas DER\38°MEDIÇÃO-26-08-2025 A 25-09-25\MR_DER-1232_25\" xr:uid="{5F1FC404-2BEB-4401-B9A9-2FF6487BE9A1}"/>
    <hyperlink ref="AK172" r:id="rId1581" display="pw:\\SRVPW3.pls.planservi.com.br:Projetos\Documents\C0849 - DER\40_Emissao\03_GRD\0-GRDs_Enviadas DER\38°MEDIÇÃO-26-08-2025 A 25-09-25\MR_DER-1232_25\" xr:uid="{3F0082C9-5423-4252-A29B-2AE01548B4F2}"/>
    <hyperlink ref="Y208" r:id="rId1582" display="pw:\\SRVPW3.pls.planservi.com.br:Projetos\Documents\C0849 - DER\40_Emissao\03_GRD\0-GRDs_Enviadas DER\38°MEDIÇÃO-26-08-2025 A 25-09-25\MR_DER-1232_25\" xr:uid="{BE4824B6-3FF1-4C69-AC7E-2E26E42ECA4F}"/>
    <hyperlink ref="Y209" r:id="rId1583" display="pw:\\SRVPW3.pls.planservi.com.br:Projetos\Documents\C0849 - DER\40_Emissao\03_GRD\0-GRDs_Enviadas DER\38°MEDIÇÃO-26-08-2025 A 25-09-25\MR_DER-1232_25\" xr:uid="{0B3562E5-B30E-4C9D-ACBE-95A09821A364}"/>
    <hyperlink ref="AE256" r:id="rId1584" display="pw:\\SRVPW3.pls.planservi.com.br:Projetos\Documents\C0849 - DER\40_Emissao\03_GRD\0-GRDs_Enviadas DER\38°MEDIÇÃO-26-08-2025 A 25-09-25\MR_DER-1232_25\" xr:uid="{EEEFECC6-6538-48B6-AAEB-813A5E7D1E79}"/>
    <hyperlink ref="AK257" r:id="rId1585" display="pw:\\SRVPW3.pls.planservi.com.br:Projetos\Documents\C0849 - DER\40_Emissao\03_GRD\0-GRDs_Enviadas DER\38°MEDIÇÃO-26-08-2025 A 25-09-25\MR_DER-1232_25\" xr:uid="{82430861-404A-4CCB-B62B-9E544B7FAD42}"/>
    <hyperlink ref="S377" r:id="rId1586" display="pw:\\SRVPW3.pls.planservi.com.br:Projetos\Documents\C0849 - DER\40_Emissao\03_GRD\0-GRDs_Enviadas DER\39°MEDIÇÃO-26-09-2025 A 25-10-25\MR_DER-1269_25\" xr:uid="{057DC705-9F1A-44CD-9EB1-5018E39A68AE}"/>
    <hyperlink ref="S41" r:id="rId1587" display="pw:\\SRVPW3.pls.planservi.com.br:Projetos\Documents\C0849 - DER\40_Emissao\03_GRD\0-GRDs_Enviadas DER\39°MEDIÇÃO-26-09-2025 A 25-10-25\MR_DER-1276_25\" xr:uid="{1BDA9CE0-3EC0-4FEC-8819-6D1BDF251241}"/>
    <hyperlink ref="S366" r:id="rId1588" display="pw:\\SRVPW3.pls.planservi.com.br:Projetos\Documents\C0849 - DER\40_Emissao\03_GRD\0-GRDs_Enviadas DER\39°MEDIÇÃO-26-09-2025 A 25-10-25\MR_DER-1276_25\" xr:uid="{EFA35D41-F2BB-4216-8630-88945830A849}"/>
    <hyperlink ref="S261" r:id="rId1589" display="pw:\\SRVPW3.pls.planservi.com.br:Projetos\Documents\C0849 - DER\40_Emissao\03_GRD\0-GRDs_Enviadas DER\39°MEDIÇÃO-26-09-2025 A 25-10-25\MR_DER-1277_25\" xr:uid="{6C0F0BCD-FF5A-41A8-B3F0-9CB25FCA105B}"/>
    <hyperlink ref="S262" r:id="rId1590" display="pw:\\SRVPW3.pls.planservi.com.br:Projetos\Documents\C0849 - DER\40_Emissao\03_GRD\0-GRDs_Enviadas DER\39°MEDIÇÃO-26-09-2025 A 25-10-25\MR_DER-1277_25\" xr:uid="{93FA2C80-356D-4D6E-8F64-EF837441CEFD}"/>
    <hyperlink ref="AE263" r:id="rId1591" display="pw:\\SRVPW3.pls.planservi.com.br:Projetos\Documents\C0849 - DER\40_Emissao\03_GRD\0-GRDs_Enviadas DER\39°MEDIÇÃO-26-09-2025 A 25-10-25\MR_DER-1277_25\" xr:uid="{3294B1C8-E80D-47BF-8A5D-010B921D796B}"/>
    <hyperlink ref="AW375" r:id="rId1592" display="pw:\\SRVPW3.pls.planservi.com.br:Projetos\Documents\C0849 - DER\40_Emissao\03_GRD\0-GRDs_Enviadas DER\39°MEDIÇÃO-26-09-2025 A 25-10-25\MR_DER-1286_25\" xr:uid="{D08B8FFD-9E08-4094-A9B4-D4437F3513EB}"/>
    <hyperlink ref="AW374" r:id="rId1593" display="pw:\\SRVPW3.pls.planservi.com.br:Projetos\Documents\C0849 - DER\40_Emissao\03_GRD\0-GRDs_Enviadas DER\39°MEDIÇÃO-26-09-2025 A 25-10-25\MR_DER-1286_25\" xr:uid="{F1B621CE-8C81-4472-B4E3-A722C76BB094}"/>
    <hyperlink ref="AW373" r:id="rId1594" display="pw:\\SRVPW3.pls.planservi.com.br:Projetos\Documents\C0849 - DER\40_Emissao\03_GRD\0-GRDs_Enviadas DER\39°MEDIÇÃO-26-09-2025 A 25-10-25\MR_DER-1286_25\" xr:uid="{D00604BF-828A-4230-A759-3F3F32D8B484}"/>
    <hyperlink ref="AW372" r:id="rId1595" display="pw:\\SRVPW3.pls.planservi.com.br:Projetos\Documents\C0849 - DER\40_Emissao\03_GRD\0-GRDs_Enviadas DER\39°MEDIÇÃO-26-09-2025 A 25-10-25\MR_DER-1286_25\" xr:uid="{68F61849-7685-450D-A642-EA333059E655}"/>
    <hyperlink ref="Y377" r:id="rId1596" display="pw:\\SRVPW3.pls.planservi.com.br:Projetos\Documents\C0849 - DER\40_Emissao\03_GRD\0-GRDs_Enviadas DER\39°MEDIÇÃO-26-09-2025 A 25-10-25\MR_DER-1293_25\" xr:uid="{2B1967E4-A735-43A5-B946-E964E87B6C4E}"/>
    <hyperlink ref="S376" r:id="rId1597" display="pw:\\SRVPW3.pls.planservi.com.br:Projetos\Documents\C0849 - DER\40_Emissao\03_GRD\0-GRDs_Enviadas DER\39°MEDIÇÃO-26-09-2025 A 25-10-25\MR_DER-1295_25\" xr:uid="{4C7D53DD-44FB-4160-8EE5-16C9130B370D}"/>
    <hyperlink ref="Y376" r:id="rId1598" display="pw:\\SRVPW3.pls.planservi.com.br:Projetos\Documents\C0849 - DER\40_Emissao\03_GRD\0-GRDs_Enviadas DER\39°MEDIÇÃO-26-09-2025 A 25-10-25\MR_DER-1311_25\" xr:uid="{8322D0C0-ED48-4221-BB5F-3F130AD1685C}"/>
    <hyperlink ref="AQ145" r:id="rId1599" display="pw:\\SRVPW3.pls.planservi.com.br:Projetos\Documents\C0849 - DER\40_Emissao\03_GRD\0-GRDs_Enviadas DER\39°MEDIÇÃO-26-09-2025 A 25-10-25\MR_DER-1313_25\" xr:uid="{AC86AF70-22CF-49CD-AD05-BE1D86E8A3D2}"/>
    <hyperlink ref="AQ144" r:id="rId1600" display="pw:\\SRVPW3.pls.planservi.com.br:Projetos\Documents\C0849 - DER\40_Emissao\03_GRD\0-GRDs_Enviadas DER\39°MEDIÇÃO-26-09-2025 A 25-10-25\MR_DER-1313_25\" xr:uid="{BE85CA44-5967-4951-822B-8CD4FEB409A2}"/>
    <hyperlink ref="AQ6" r:id="rId1601" display="pw:\\SRVPW3.pls.planservi.com.br:Projetos\Documents\C0849 - DER\40_Emissao\03_GRD\0-GRDs_Enviadas DER\39°MEDIÇÃO-26-09-2025 A 25-10-25\MR_DER-1313_25\" xr:uid="{4B7E69AA-B906-4686-82FB-A01D1E28149B}"/>
    <hyperlink ref="BU235" r:id="rId1602" display="pw:\\SRVPW3.pls.planservi.com.br:Projetos\Documents\C0849 - DER\40_Emissao\03_GRD\0-GRDs_Enviadas DER\37ºMEDIÇÃO-26-07-2025 A 25-08-25\MR_DER-1116_25\" xr:uid="{11CB6FFB-EC98-40E1-AFC4-E57BE2CD0CF4}"/>
    <hyperlink ref="Y262" r:id="rId1603" display="pw:\\SRVPW3.pls.planservi.com.br:Projetos\Documents\C0849 - DER\40_Emissao\03_GRD\0-GRDs_Enviadas DER\39°MEDIÇÃO-26-09-2025 A 25-10-25\MR_DER-1316_25\" xr:uid="{2BD7D3B4-45FB-49DB-AB6A-A5102BFCFB66}"/>
    <hyperlink ref="Y261" r:id="rId1604" display="pw:\\SRVPW3.pls.planservi.com.br:Projetos\Documents\C0849 - DER\40_Emissao\03_GRD\0-GRDs_Enviadas DER\39°MEDIÇÃO-26-09-2025 A 25-10-25\MR_DER-1319_25\" xr:uid="{5E611719-FFF0-4414-B33F-A7D3794D9030}"/>
    <hyperlink ref="AK263" r:id="rId1605" display="pw:\\SRVPW3.pls.planservi.com.br:Projetos\Documents\C0849 - DER\40_Emissao\03_GRD\0-GRDs_Enviadas DER\39°MEDIÇÃO-26-09-2025 A 25-10-25\MR_DER-1319_25\" xr:uid="{5A9026FC-2CEF-4349-8340-AB98725DF3DB}"/>
    <hyperlink ref="AQ263" r:id="rId1606" display="pw:\\SRVPW3.pls.planservi.com.br:Projetos\Documents\C0849 - DER\40_Emissao\03_GRD\0-GRDs_Enviadas DER\40ºMEDIÇÃO-26-10-2025 A 25-11-25\MR_DER-1328_25\" xr:uid="{81377922-B71A-4C56-9785-2730AF5251F1}"/>
    <hyperlink ref="AE261" r:id="rId1607" display="pw:\\SRVPW3.pls.planservi.com.br:Projetos\Documents\C0849 - DER\40_Emissao\03_GRD\0-GRDs_Enviadas DER\40ºMEDIÇÃO-26-10-2025 A 25-11-25\MR_DER-1328_25\" xr:uid="{67B7EB59-2A61-4C55-BF90-7244E2F7D190}"/>
    <hyperlink ref="M39" r:id="rId1608" display="pw:\\SRVPW3.pls.planservi.com.br:Projetos\Documents\C0849 - DER\40_Emissao\03_GRD\0-GRDs_Enviadas DER\40ºMEDIÇÃO-26-10-2025 A 25-11-25\MR_DER-1348_25\" xr:uid="{68E0DC3C-A984-40A6-B0E7-51C7BB4F90FF}"/>
    <hyperlink ref="Y366" r:id="rId1609" display="pw:\\SRVPW3.pls.planservi.com.br:Projetos\Documents\C0849 - DER\40_Emissao\03_GRD\0-GRDs_Enviadas DER\43ºMEDIÇÃO-26-01-2026 A 25-02-26\MR_DER-1585_26\" xr:uid="{744E8992-0630-4043-A2D1-D2F00CD00E0B}"/>
    <hyperlink ref="BC354" r:id="rId1610" display="pw:\\SRVPW3.pls.planservi.com.br:Projetos\Documents\C0849 - DER\40_Emissao\03_GRD\0-GRDs_Enviadas DER\46ºMEDIÇÃO-26-04-2026 A 25-05-26\MR_DER-1711_26\" xr:uid="{4867D3FE-42B8-4E09-B51F-73D2609BCB02}"/>
    <hyperlink ref="BC355:BC361" r:id="rId1611" display="pw:\\SRVPW3.pls.planservi.com.br:Projetos\Documents\C0849 - DER\40_Emissao\03_GRD\0-GRDs_Enviadas DER\46ºMEDIÇÃO-26-04-2026 A 25-05-26\MR_DER-1711_26\" xr:uid="{1342A019-EB7F-4A32-A0B7-338D010CA832}"/>
    <hyperlink ref="BI373" r:id="rId1612" display="pw:\\SRVPW3.pls.planservi.com.br:Projetos\Documents\C0849 - DER\40_Emissao\03_GRD\0-GRDs_Enviadas DER\46ºMEDIÇÃO-26-04-2026 A 25-05-26\MR_DER-1726_26\" xr:uid="{1BB15B58-CC13-45D8-BF09-CB4376EFC943}"/>
    <hyperlink ref="BI375" r:id="rId1613" display="pw:\\SRVPW3.pls.planservi.com.br:Projetos\Documents\C0849 - DER\40_Emissao\03_GRD\0-GRDs_Enviadas DER\46ºMEDIÇÃO-26-04-2026 A 25-05-26\MR_DER-1726_26\" xr:uid="{A1504FA8-C85B-4967-81A3-5297DDA26ED7}"/>
    <hyperlink ref="AK366" r:id="rId1614" display="pw:\\SRVPW3.pls.planservi.com.br:Projetos\Documents\C0849 - DER\40_Emissao\03_GRD\0-GRDs_Enviadas DER\46ºMEDIÇÃO-26-04-2026 A 25-05-26\MR_DER-1759_26\" xr:uid="{8D5603FE-D9DB-4E6F-87F5-4C62864331C6}"/>
    <hyperlink ref="AE366" r:id="rId1615" display="pw:\\SRVPW3.pls.planservi.com.br:Projetos\Documents\C0849 - DER\40_Emissao\03_GRD\0-GRDs_Enviadas DER\46ºMEDIÇÃO-26-04-2026 A 25-05-26\MR_DER-1757_26\" xr:uid="{6FD78DDD-FE97-47AF-9BF1-13B9634D8B1A}"/>
    <hyperlink ref="AQ366" r:id="rId1616" display="pw:\\SRVPW3.pls.planservi.com.br:Projetos\Documents\C0849 - DER\40_Emissao\03_GRD\0-GRDs_Enviadas DER\47ºMEDIÇÃO-26-05-2026 A 25-06-26\MR_DER-1772_26\" xr:uid="{21E54F3E-B55F-4B17-AE17-8FA1C718F497}"/>
  </hyperlinks>
  <pageMargins left="0.51181102362204722" right="0.51181102362204722" top="0.78740157480314965" bottom="0.78740157480314965" header="0.31496062992125984" footer="0.31496062992125984"/>
  <pageSetup paperSize="9" scale="10" fitToHeight="0" orientation="portrait" r:id="rId16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3C2B-A3FB-45D6-8273-E1198A53D078}">
  <sheetPr codeName="Planilha3" filterMode="1">
    <tabColor rgb="FFFFC000"/>
  </sheetPr>
  <dimension ref="A1:CP887"/>
  <sheetViews>
    <sheetView showGridLines="0" zoomScale="70" zoomScaleNormal="70" workbookViewId="0">
      <pane ySplit="2" topLeftCell="A114" activePane="bottomLeft" state="frozen"/>
      <selection pane="bottomLeft" activeCell="F898" sqref="F898"/>
    </sheetView>
  </sheetViews>
  <sheetFormatPr defaultColWidth="9.140625" defaultRowHeight="12.75" x14ac:dyDescent="0.25"/>
  <cols>
    <col min="1" max="1" width="23.5703125" style="141" customWidth="1"/>
    <col min="2" max="2" width="10.28515625" style="141" customWidth="1"/>
    <col min="3" max="3" width="10" style="141" customWidth="1"/>
    <col min="4" max="4" width="69.28515625" style="165" customWidth="1"/>
    <col min="5" max="5" width="39.28515625" style="165" customWidth="1"/>
    <col min="6" max="6" width="23" style="165" bestFit="1" customWidth="1"/>
    <col min="7" max="7" width="16.7109375" style="165" bestFit="1" customWidth="1"/>
    <col min="8" max="8" width="29.42578125" style="121" customWidth="1"/>
    <col min="9" max="10" width="35.28515625" style="165" customWidth="1"/>
    <col min="11" max="11" width="12.5703125" style="165" customWidth="1"/>
    <col min="12" max="12" width="12.28515625" style="165" customWidth="1"/>
    <col min="13" max="13" width="18.85546875" style="165" customWidth="1"/>
    <col min="14" max="14" width="30.140625" style="165" customWidth="1"/>
    <col min="15" max="15" width="13.42578125" style="165" customWidth="1"/>
    <col min="16" max="16" width="19.85546875" style="165" customWidth="1"/>
    <col min="17" max="17" width="12.5703125" style="165" customWidth="1"/>
    <col min="18" max="18" width="12.28515625" style="165" customWidth="1"/>
    <col min="19" max="19" width="15.7109375" style="165" customWidth="1"/>
    <col min="20" max="20" width="30.140625" style="165" bestFit="1" customWidth="1"/>
    <col min="21" max="21" width="13.42578125" style="165" customWidth="1"/>
    <col min="22" max="23" width="12.5703125" style="165" customWidth="1"/>
    <col min="24" max="24" width="12.28515625" style="165" customWidth="1"/>
    <col min="25" max="25" width="15.85546875" style="165" bestFit="1" customWidth="1"/>
    <col min="26" max="27" width="13.42578125" style="165" customWidth="1"/>
    <col min="28" max="29" width="12.5703125" style="165" customWidth="1"/>
    <col min="30" max="30" width="12.28515625" style="165" customWidth="1"/>
    <col min="31" max="31" width="17" style="165" bestFit="1" customWidth="1"/>
    <col min="32" max="33" width="13.42578125" style="165" customWidth="1"/>
    <col min="34" max="35" width="12.5703125" style="165" customWidth="1"/>
    <col min="36" max="36" width="12.28515625" style="165" customWidth="1"/>
    <col min="37" max="37" width="12.7109375" style="165" customWidth="1"/>
    <col min="38" max="39" width="13.42578125" style="165" customWidth="1"/>
    <col min="40" max="41" width="12.5703125" style="165" customWidth="1"/>
    <col min="42" max="42" width="12.28515625" style="165" customWidth="1"/>
    <col min="43" max="43" width="17.42578125" style="165" customWidth="1"/>
    <col min="44" max="45" width="13.42578125" style="165" customWidth="1"/>
    <col min="46" max="47" width="12.5703125" style="165" customWidth="1"/>
    <col min="48" max="48" width="12.28515625" style="165" customWidth="1"/>
    <col min="49" max="49" width="17.42578125" style="165" customWidth="1"/>
    <col min="50" max="51" width="13.42578125" style="165" customWidth="1"/>
    <col min="52" max="54" width="12.5703125" style="165" customWidth="1"/>
    <col min="55" max="55" width="12.28515625" style="165" customWidth="1"/>
    <col min="56" max="56" width="17.42578125" style="165" customWidth="1"/>
    <col min="57" max="58" width="13.42578125" style="165" customWidth="1"/>
    <col min="59" max="59" width="12.5703125" style="165" customWidth="1"/>
    <col min="60" max="60" width="10.42578125" style="141" bestFit="1" customWidth="1"/>
    <col min="61" max="62" width="9.140625" style="141"/>
    <col min="63" max="63" width="10.28515625" style="141" bestFit="1" customWidth="1"/>
    <col min="64" max="65" width="9.140625" style="141"/>
    <col min="66" max="66" width="10.140625" style="141" bestFit="1" customWidth="1"/>
    <col min="67" max="16384" width="9.140625" style="141"/>
  </cols>
  <sheetData>
    <row r="1" spans="1:94" ht="51.75" thickBot="1" x14ac:dyDescent="0.3">
      <c r="A1" s="1743"/>
      <c r="B1" s="1744"/>
      <c r="C1" s="1745"/>
      <c r="D1" s="1623" t="s">
        <v>7538</v>
      </c>
      <c r="E1" s="1624"/>
      <c r="F1" s="1746" t="s">
        <v>7999</v>
      </c>
      <c r="G1" s="1746"/>
      <c r="H1" s="1746"/>
      <c r="I1" s="1746"/>
      <c r="J1" s="262"/>
      <c r="K1" s="1740" t="s">
        <v>96</v>
      </c>
      <c r="L1" s="1741"/>
      <c r="M1" s="1741"/>
      <c r="N1" s="1741"/>
      <c r="O1" s="1741"/>
      <c r="P1" s="1742"/>
      <c r="Q1" s="1740" t="s">
        <v>3725</v>
      </c>
      <c r="R1" s="1741"/>
      <c r="S1" s="1741"/>
      <c r="T1" s="1741"/>
      <c r="U1" s="1741"/>
      <c r="V1" s="1742"/>
      <c r="W1" s="1740" t="s">
        <v>3726</v>
      </c>
      <c r="X1" s="1741"/>
      <c r="Y1" s="1741"/>
      <c r="Z1" s="1741"/>
      <c r="AA1" s="1741"/>
      <c r="AB1" s="1742"/>
      <c r="AC1" s="1740" t="s">
        <v>3727</v>
      </c>
      <c r="AD1" s="1741"/>
      <c r="AE1" s="1741"/>
      <c r="AF1" s="1741"/>
      <c r="AG1" s="1741"/>
      <c r="AH1" s="1742"/>
      <c r="AI1" s="1740" t="s">
        <v>3728</v>
      </c>
      <c r="AJ1" s="1741"/>
      <c r="AK1" s="1741"/>
      <c r="AL1" s="1741"/>
      <c r="AM1" s="1741"/>
      <c r="AN1" s="1742"/>
      <c r="AO1" s="1740" t="s">
        <v>3729</v>
      </c>
      <c r="AP1" s="1741"/>
      <c r="AQ1" s="1741"/>
      <c r="AR1" s="1741"/>
      <c r="AS1" s="1741"/>
      <c r="AT1" s="1742"/>
      <c r="AU1" s="1740" t="s">
        <v>3729</v>
      </c>
      <c r="AV1" s="1741"/>
      <c r="AW1" s="1741"/>
      <c r="AX1" s="1741"/>
      <c r="AY1" s="1741"/>
      <c r="AZ1" s="1120"/>
      <c r="BA1" s="1741" t="s">
        <v>96</v>
      </c>
      <c r="BB1" s="1741"/>
      <c r="BC1" s="1741"/>
      <c r="BD1" s="1741"/>
      <c r="BE1" s="1741"/>
      <c r="BF1" s="1742"/>
      <c r="BG1" s="1740" t="s">
        <v>3725</v>
      </c>
      <c r="BH1" s="1741"/>
      <c r="BI1" s="1741"/>
      <c r="BJ1" s="1741"/>
      <c r="BK1" s="1741"/>
      <c r="BL1" s="1742"/>
      <c r="BM1" s="1740" t="s">
        <v>3726</v>
      </c>
      <c r="BN1" s="1741"/>
      <c r="BO1" s="1741"/>
      <c r="BP1" s="1741"/>
      <c r="BQ1" s="1741"/>
      <c r="BR1" s="1742"/>
      <c r="BS1" s="1740" t="s">
        <v>3727</v>
      </c>
      <c r="BT1" s="1741"/>
      <c r="BU1" s="1741"/>
      <c r="BV1" s="1741"/>
      <c r="BW1" s="1741"/>
      <c r="BX1" s="1742"/>
      <c r="BY1" s="1740" t="s">
        <v>3728</v>
      </c>
      <c r="BZ1" s="1741"/>
      <c r="CA1" s="1741"/>
      <c r="CB1" s="1741"/>
      <c r="CC1" s="1741"/>
      <c r="CD1" s="1742"/>
      <c r="CE1" s="1740" t="s">
        <v>3729</v>
      </c>
      <c r="CF1" s="1741"/>
      <c r="CG1" s="1741"/>
      <c r="CH1" s="1741"/>
      <c r="CI1" s="1741"/>
      <c r="CJ1" s="1742"/>
      <c r="CK1" s="1740" t="s">
        <v>3729</v>
      </c>
      <c r="CL1" s="1741"/>
      <c r="CM1" s="1741"/>
      <c r="CN1" s="1741"/>
      <c r="CO1" s="1741"/>
      <c r="CP1" s="1742"/>
    </row>
    <row r="2" spans="1:94" s="149" customFormat="1" x14ac:dyDescent="0.25">
      <c r="A2" s="226" t="s">
        <v>8258</v>
      </c>
      <c r="B2" s="220" t="s">
        <v>7387</v>
      </c>
      <c r="C2" s="220" t="s">
        <v>3730</v>
      </c>
      <c r="D2" s="1625" t="s">
        <v>2</v>
      </c>
      <c r="E2" s="260" t="s">
        <v>7737</v>
      </c>
      <c r="F2" s="260" t="s">
        <v>98</v>
      </c>
      <c r="G2" s="260" t="s">
        <v>99</v>
      </c>
      <c r="H2" s="1054" t="s">
        <v>8040</v>
      </c>
      <c r="I2" s="260" t="s">
        <v>100</v>
      </c>
      <c r="J2" s="261" t="s">
        <v>6708</v>
      </c>
      <c r="K2" s="145" t="s">
        <v>3724</v>
      </c>
      <c r="L2" s="130" t="s">
        <v>93</v>
      </c>
      <c r="M2" s="146" t="s">
        <v>94</v>
      </c>
      <c r="N2" s="131" t="s">
        <v>97</v>
      </c>
      <c r="O2" s="131" t="s">
        <v>100</v>
      </c>
      <c r="P2" s="147" t="s">
        <v>95</v>
      </c>
      <c r="Q2" s="148" t="s">
        <v>3724</v>
      </c>
      <c r="R2" s="130" t="s">
        <v>93</v>
      </c>
      <c r="S2" s="146" t="s">
        <v>94</v>
      </c>
      <c r="T2" s="131" t="s">
        <v>97</v>
      </c>
      <c r="U2" s="131" t="s">
        <v>100</v>
      </c>
      <c r="V2" s="147" t="s">
        <v>95</v>
      </c>
      <c r="W2" s="148" t="s">
        <v>3724</v>
      </c>
      <c r="X2" s="130" t="s">
        <v>93</v>
      </c>
      <c r="Y2" s="146" t="s">
        <v>94</v>
      </c>
      <c r="Z2" s="131" t="s">
        <v>97</v>
      </c>
      <c r="AA2" s="131" t="s">
        <v>100</v>
      </c>
      <c r="AB2" s="147" t="s">
        <v>95</v>
      </c>
      <c r="AC2" s="148" t="s">
        <v>3724</v>
      </c>
      <c r="AD2" s="130" t="s">
        <v>93</v>
      </c>
      <c r="AE2" s="146" t="s">
        <v>94</v>
      </c>
      <c r="AF2" s="131" t="s">
        <v>97</v>
      </c>
      <c r="AG2" s="131" t="s">
        <v>100</v>
      </c>
      <c r="AH2" s="147" t="s">
        <v>95</v>
      </c>
      <c r="AI2" s="148" t="s">
        <v>3724</v>
      </c>
      <c r="AJ2" s="130" t="s">
        <v>93</v>
      </c>
      <c r="AK2" s="146" t="s">
        <v>94</v>
      </c>
      <c r="AL2" s="131" t="s">
        <v>97</v>
      </c>
      <c r="AM2" s="131" t="s">
        <v>100</v>
      </c>
      <c r="AN2" s="147" t="s">
        <v>95</v>
      </c>
      <c r="AO2" s="148" t="s">
        <v>3724</v>
      </c>
      <c r="AP2" s="130" t="s">
        <v>93</v>
      </c>
      <c r="AQ2" s="146" t="s">
        <v>94</v>
      </c>
      <c r="AR2" s="131" t="s">
        <v>97</v>
      </c>
      <c r="AS2" s="131" t="s">
        <v>100</v>
      </c>
      <c r="AT2" s="147" t="s">
        <v>95</v>
      </c>
      <c r="AU2" s="148" t="s">
        <v>3724</v>
      </c>
      <c r="AV2" s="130" t="s">
        <v>93</v>
      </c>
      <c r="AW2" s="146" t="s">
        <v>94</v>
      </c>
      <c r="AX2" s="131" t="s">
        <v>97</v>
      </c>
      <c r="AY2" s="131" t="s">
        <v>100</v>
      </c>
      <c r="AZ2" s="147"/>
      <c r="BA2" s="145" t="s">
        <v>3724</v>
      </c>
      <c r="BB2" s="130" t="s">
        <v>93</v>
      </c>
      <c r="BC2" s="146" t="s">
        <v>94</v>
      </c>
      <c r="BD2" s="131" t="s">
        <v>97</v>
      </c>
      <c r="BE2" s="131" t="s">
        <v>100</v>
      </c>
      <c r="BF2" s="147" t="s">
        <v>95</v>
      </c>
      <c r="BG2" s="145" t="s">
        <v>3724</v>
      </c>
      <c r="BH2" s="130" t="s">
        <v>93</v>
      </c>
      <c r="BI2" s="146" t="s">
        <v>94</v>
      </c>
      <c r="BJ2" s="131" t="s">
        <v>97</v>
      </c>
      <c r="BK2" s="131" t="s">
        <v>100</v>
      </c>
      <c r="BL2" s="147" t="s">
        <v>95</v>
      </c>
      <c r="BM2" s="145" t="s">
        <v>3724</v>
      </c>
      <c r="BN2" s="130" t="s">
        <v>93</v>
      </c>
      <c r="BO2" s="146" t="s">
        <v>94</v>
      </c>
      <c r="BP2" s="131" t="s">
        <v>97</v>
      </c>
      <c r="BQ2" s="131" t="s">
        <v>100</v>
      </c>
      <c r="BR2" s="147" t="s">
        <v>95</v>
      </c>
      <c r="BS2" s="145" t="s">
        <v>3724</v>
      </c>
      <c r="BT2" s="130" t="s">
        <v>93</v>
      </c>
      <c r="BU2" s="146" t="s">
        <v>94</v>
      </c>
      <c r="BV2" s="131" t="s">
        <v>97</v>
      </c>
      <c r="BW2" s="131" t="s">
        <v>100</v>
      </c>
      <c r="BX2" s="147" t="s">
        <v>95</v>
      </c>
      <c r="BY2" s="145" t="s">
        <v>3724</v>
      </c>
      <c r="BZ2" s="130" t="s">
        <v>93</v>
      </c>
      <c r="CA2" s="146" t="s">
        <v>94</v>
      </c>
      <c r="CB2" s="131" t="s">
        <v>97</v>
      </c>
      <c r="CC2" s="131" t="s">
        <v>100</v>
      </c>
      <c r="CD2" s="147" t="s">
        <v>95</v>
      </c>
      <c r="CE2" s="145" t="s">
        <v>3724</v>
      </c>
      <c r="CF2" s="130" t="s">
        <v>93</v>
      </c>
      <c r="CG2" s="146" t="s">
        <v>94</v>
      </c>
      <c r="CH2" s="131" t="s">
        <v>97</v>
      </c>
      <c r="CI2" s="131" t="s">
        <v>100</v>
      </c>
      <c r="CJ2" s="147" t="s">
        <v>95</v>
      </c>
      <c r="CK2" s="145" t="s">
        <v>3724</v>
      </c>
      <c r="CL2" s="130" t="s">
        <v>93</v>
      </c>
      <c r="CM2" s="146" t="s">
        <v>94</v>
      </c>
      <c r="CN2" s="131" t="s">
        <v>97</v>
      </c>
      <c r="CO2" s="131" t="s">
        <v>100</v>
      </c>
      <c r="CP2" s="147" t="s">
        <v>95</v>
      </c>
    </row>
    <row r="3" spans="1:94" s="110" customFormat="1" ht="25.5" hidden="1" x14ac:dyDescent="0.2">
      <c r="A3" s="226" t="s">
        <v>8263</v>
      </c>
      <c r="B3" s="227" t="s">
        <v>8257</v>
      </c>
      <c r="C3" s="227"/>
      <c r="D3" s="252" t="s">
        <v>6696</v>
      </c>
      <c r="E3" s="75" t="s">
        <v>3028</v>
      </c>
      <c r="F3" s="239">
        <f t="shared" ref="F3:F45" si="0">IF(L3&lt;&gt;0,MAX(L3,R3,X3,AD3,AJ3,AP3,AV3),"NE")</f>
        <v>45238</v>
      </c>
      <c r="G3" s="232" t="str">
        <f t="shared" ref="G3:G45" si="1">IF($F3="","",INDEX($K3:$DP3,1,MATCH($F3,$K3:$DP3,)-1))</f>
        <v>B</v>
      </c>
      <c r="H3" s="1055" t="str">
        <f t="shared" ref="H3:H45" si="2">IF($F3="","",INDEX($K3:$FL3,1,MATCH($F3,$K3:$FL3,)+1))</f>
        <v>MR.DER-0469_23-Entrega Final</v>
      </c>
      <c r="I3" s="234" t="str">
        <f t="shared" ref="I3:I45" si="3">IF(F3="NE",F3,IF(INDEX(K3:CR3,,MATCH(F3,K3:CR3,0)+3)&lt;&gt;0,INDEX(K3:CR3,,MATCH(F3,K3:CR3,0)+3),"ND"))</f>
        <v>ASSINADO</v>
      </c>
      <c r="J3" s="255" t="str">
        <f t="shared" ref="J3:J45" si="4">IF(G3="NE",G3,IF(INDEX(K3:CS3,,MATCH(G3,K3:CS3,0)+3)&lt;&gt;0,INDEX(K3:CS3,,MATCH(G3,K3:CS3,0)+3),"ND"))</f>
        <v>ND</v>
      </c>
      <c r="K3" s="132" t="s">
        <v>3730</v>
      </c>
      <c r="L3" s="118">
        <v>45012</v>
      </c>
      <c r="M3" s="164" t="s">
        <v>6675</v>
      </c>
      <c r="N3" s="108" t="s">
        <v>5539</v>
      </c>
      <c r="O3" s="118">
        <v>45063</v>
      </c>
      <c r="P3" s="133" t="s">
        <v>3777</v>
      </c>
      <c r="Q3" s="122" t="s">
        <v>3748</v>
      </c>
      <c r="R3" s="118">
        <v>45133</v>
      </c>
      <c r="S3" s="164" t="s">
        <v>6759</v>
      </c>
      <c r="T3" s="108" t="s">
        <v>6098</v>
      </c>
      <c r="U3" s="118">
        <v>45148</v>
      </c>
      <c r="V3" s="133" t="s">
        <v>3777</v>
      </c>
      <c r="W3" s="122" t="s">
        <v>5626</v>
      </c>
      <c r="X3" s="118">
        <v>45161</v>
      </c>
      <c r="Y3" s="164" t="s">
        <v>6788</v>
      </c>
      <c r="Z3" s="108" t="s">
        <v>5537</v>
      </c>
      <c r="AA3" s="118">
        <v>45167</v>
      </c>
      <c r="AB3" s="133" t="s">
        <v>3777</v>
      </c>
      <c r="AC3" s="122" t="s">
        <v>5811</v>
      </c>
      <c r="AD3" s="118">
        <v>45187</v>
      </c>
      <c r="AE3" s="362" t="s">
        <v>6823</v>
      </c>
      <c r="AF3" s="108"/>
      <c r="AG3" s="108"/>
      <c r="AH3" s="133"/>
      <c r="AI3" s="122" t="s">
        <v>5811</v>
      </c>
      <c r="AJ3" s="118">
        <v>45238</v>
      </c>
      <c r="AK3" s="1370" t="s">
        <v>6923</v>
      </c>
      <c r="AL3" s="108" t="s">
        <v>6913</v>
      </c>
      <c r="AM3" s="108" t="s">
        <v>6913</v>
      </c>
      <c r="AN3" s="133"/>
      <c r="AO3" s="122"/>
      <c r="AP3" s="108"/>
      <c r="AQ3" s="108"/>
      <c r="AR3" s="108"/>
      <c r="AS3" s="108"/>
      <c r="AT3" s="133"/>
      <c r="AU3" s="122"/>
      <c r="AV3" s="108"/>
      <c r="AW3" s="108"/>
      <c r="AX3" s="108"/>
      <c r="AY3" s="108"/>
      <c r="AZ3" s="133"/>
      <c r="BA3" s="132"/>
      <c r="BB3" s="118"/>
      <c r="BC3" s="118"/>
      <c r="BD3" s="108"/>
      <c r="BE3" s="118"/>
      <c r="BF3" s="133"/>
      <c r="BG3" s="132"/>
      <c r="BH3" s="118"/>
      <c r="BI3" s="118"/>
      <c r="BJ3" s="108"/>
      <c r="BK3" s="118"/>
      <c r="BL3" s="133"/>
      <c r="BM3" s="132"/>
      <c r="BN3" s="118"/>
      <c r="BO3" s="118"/>
      <c r="BP3" s="108"/>
      <c r="BQ3" s="118"/>
      <c r="BR3" s="133"/>
      <c r="BS3" s="132"/>
      <c r="BT3" s="118"/>
      <c r="BU3" s="118"/>
      <c r="BV3" s="108"/>
      <c r="BW3" s="118"/>
      <c r="BX3" s="133"/>
      <c r="BY3" s="132"/>
      <c r="BZ3" s="118"/>
      <c r="CA3" s="118"/>
      <c r="CB3" s="108"/>
      <c r="CC3" s="118"/>
      <c r="CD3" s="133"/>
      <c r="CE3" s="132"/>
      <c r="CF3" s="118"/>
      <c r="CG3" s="118"/>
      <c r="CH3" s="108"/>
      <c r="CI3" s="118"/>
      <c r="CJ3" s="133"/>
      <c r="CK3" s="132"/>
      <c r="CL3" s="118"/>
      <c r="CM3" s="118"/>
      <c r="CN3" s="108"/>
      <c r="CO3" s="118"/>
      <c r="CP3" s="133"/>
    </row>
    <row r="4" spans="1:94" s="110" customFormat="1" ht="25.5" hidden="1" x14ac:dyDescent="0.2">
      <c r="A4" s="226" t="s">
        <v>8263</v>
      </c>
      <c r="B4" s="227" t="s">
        <v>8257</v>
      </c>
      <c r="C4" s="227"/>
      <c r="D4" s="252" t="s">
        <v>6697</v>
      </c>
      <c r="E4" s="75" t="s">
        <v>3029</v>
      </c>
      <c r="F4" s="239">
        <f t="shared" si="0"/>
        <v>45238</v>
      </c>
      <c r="G4" s="232" t="str">
        <f t="shared" si="1"/>
        <v>B</v>
      </c>
      <c r="H4" s="1055" t="str">
        <f t="shared" si="2"/>
        <v>MR.DER-0469_23-Entrega Final</v>
      </c>
      <c r="I4" s="234" t="str">
        <f t="shared" si="3"/>
        <v>ASSINADO</v>
      </c>
      <c r="J4" s="255" t="str">
        <f t="shared" si="4"/>
        <v>ND</v>
      </c>
      <c r="K4" s="132" t="s">
        <v>3730</v>
      </c>
      <c r="L4" s="118">
        <v>45012</v>
      </c>
      <c r="M4" s="164" t="s">
        <v>6675</v>
      </c>
      <c r="N4" s="108" t="s">
        <v>5539</v>
      </c>
      <c r="O4" s="118">
        <v>45063</v>
      </c>
      <c r="P4" s="133" t="s">
        <v>3777</v>
      </c>
      <c r="Q4" s="122" t="s">
        <v>3748</v>
      </c>
      <c r="R4" s="118">
        <v>45133</v>
      </c>
      <c r="S4" s="164" t="s">
        <v>6759</v>
      </c>
      <c r="T4" s="108" t="s">
        <v>6098</v>
      </c>
      <c r="U4" s="118">
        <v>45148</v>
      </c>
      <c r="V4" s="133" t="s">
        <v>3777</v>
      </c>
      <c r="W4" s="122" t="s">
        <v>5626</v>
      </c>
      <c r="X4" s="118">
        <v>45161</v>
      </c>
      <c r="Y4" s="164" t="s">
        <v>6788</v>
      </c>
      <c r="Z4" s="108" t="s">
        <v>5537</v>
      </c>
      <c r="AA4" s="118">
        <v>45167</v>
      </c>
      <c r="AB4" s="133" t="s">
        <v>3777</v>
      </c>
      <c r="AC4" s="122" t="s">
        <v>5811</v>
      </c>
      <c r="AD4" s="118">
        <v>45187</v>
      </c>
      <c r="AE4" s="362" t="s">
        <v>6823</v>
      </c>
      <c r="AF4" s="108"/>
      <c r="AG4" s="108"/>
      <c r="AH4" s="133"/>
      <c r="AI4" s="122" t="s">
        <v>5811</v>
      </c>
      <c r="AJ4" s="118">
        <v>45238</v>
      </c>
      <c r="AK4" s="1370" t="s">
        <v>6923</v>
      </c>
      <c r="AL4" s="108" t="s">
        <v>6913</v>
      </c>
      <c r="AM4" s="108" t="s">
        <v>6913</v>
      </c>
      <c r="AN4" s="133"/>
      <c r="AO4" s="122"/>
      <c r="AP4" s="108"/>
      <c r="AQ4" s="108"/>
      <c r="AR4" s="108"/>
      <c r="AS4" s="108"/>
      <c r="AT4" s="133"/>
      <c r="AU4" s="122"/>
      <c r="AV4" s="108"/>
      <c r="AW4" s="108"/>
      <c r="AX4" s="108"/>
      <c r="AY4" s="108"/>
      <c r="AZ4" s="133"/>
      <c r="BA4" s="132"/>
      <c r="BB4" s="118"/>
      <c r="BC4" s="118"/>
      <c r="BD4" s="108"/>
      <c r="BE4" s="118"/>
      <c r="BF4" s="133"/>
      <c r="BG4" s="132"/>
      <c r="BH4" s="118"/>
      <c r="BI4" s="118"/>
      <c r="BJ4" s="108"/>
      <c r="BK4" s="118"/>
      <c r="BL4" s="133"/>
      <c r="BM4" s="132"/>
      <c r="BN4" s="118"/>
      <c r="BO4" s="118"/>
      <c r="BP4" s="108"/>
      <c r="BQ4" s="118"/>
      <c r="BR4" s="133"/>
      <c r="BS4" s="132"/>
      <c r="BT4" s="118"/>
      <c r="BU4" s="118"/>
      <c r="BV4" s="108"/>
      <c r="BW4" s="118"/>
      <c r="BX4" s="133"/>
      <c r="BY4" s="132"/>
      <c r="BZ4" s="118"/>
      <c r="CA4" s="118"/>
      <c r="CB4" s="108"/>
      <c r="CC4" s="118"/>
      <c r="CD4" s="133"/>
      <c r="CE4" s="132"/>
      <c r="CF4" s="118"/>
      <c r="CG4" s="118"/>
      <c r="CH4" s="108"/>
      <c r="CI4" s="118"/>
      <c r="CJ4" s="133"/>
      <c r="CK4" s="132"/>
      <c r="CL4" s="118"/>
      <c r="CM4" s="118"/>
      <c r="CN4" s="108"/>
      <c r="CO4" s="118"/>
      <c r="CP4" s="133"/>
    </row>
    <row r="5" spans="1:94" s="110" customFormat="1" ht="25.5" hidden="1" x14ac:dyDescent="0.25">
      <c r="A5" s="237" t="s">
        <v>8263</v>
      </c>
      <c r="B5" s="227" t="s">
        <v>8257</v>
      </c>
      <c r="C5" s="226"/>
      <c r="D5" s="252" t="s">
        <v>7554</v>
      </c>
      <c r="E5" s="75" t="s">
        <v>3030</v>
      </c>
      <c r="F5" s="239">
        <f t="shared" si="0"/>
        <v>45994</v>
      </c>
      <c r="G5" s="232" t="str">
        <f t="shared" si="1"/>
        <v>B</v>
      </c>
      <c r="H5" s="1055" t="str">
        <f t="shared" si="2"/>
        <v>MR_DER-1418_25</v>
      </c>
      <c r="I5" s="234" t="str">
        <f t="shared" si="3"/>
        <v>ND</v>
      </c>
      <c r="J5" s="255" t="str">
        <f t="shared" si="4"/>
        <v>ND</v>
      </c>
      <c r="K5" s="132" t="s">
        <v>3730</v>
      </c>
      <c r="L5" s="118">
        <v>45133</v>
      </c>
      <c r="M5" s="164" t="s">
        <v>6759</v>
      </c>
      <c r="N5" s="108" t="s">
        <v>5536</v>
      </c>
      <c r="O5" s="118">
        <v>45160</v>
      </c>
      <c r="P5" s="133" t="s">
        <v>3777</v>
      </c>
      <c r="Q5" s="132" t="s">
        <v>3765</v>
      </c>
      <c r="R5" s="118">
        <v>45401</v>
      </c>
      <c r="S5" s="164" t="s">
        <v>7573</v>
      </c>
      <c r="T5" s="118" t="s">
        <v>5537</v>
      </c>
      <c r="U5" s="118">
        <v>45446</v>
      </c>
      <c r="V5" s="133"/>
      <c r="W5" s="122" t="s">
        <v>3748</v>
      </c>
      <c r="X5" s="118">
        <v>45582</v>
      </c>
      <c r="Y5" s="364" t="s">
        <v>8392</v>
      </c>
      <c r="Z5" s="108" t="s">
        <v>6098</v>
      </c>
      <c r="AA5" s="118">
        <v>45596</v>
      </c>
      <c r="AB5" s="133"/>
      <c r="AC5" s="122" t="s">
        <v>5626</v>
      </c>
      <c r="AD5" s="118">
        <v>45597</v>
      </c>
      <c r="AE5" s="364" t="s">
        <v>8467</v>
      </c>
      <c r="AF5" s="108" t="s">
        <v>5539</v>
      </c>
      <c r="AG5" s="118">
        <v>45621</v>
      </c>
      <c r="AH5" s="133"/>
      <c r="AI5" s="122" t="s">
        <v>5811</v>
      </c>
      <c r="AJ5" s="118">
        <v>45623</v>
      </c>
      <c r="AK5" s="1365" t="s">
        <v>8731</v>
      </c>
      <c r="AL5" s="108"/>
      <c r="AM5" s="108"/>
      <c r="AN5" s="133"/>
      <c r="AO5" s="220" t="s">
        <v>5811</v>
      </c>
      <c r="AP5" s="229">
        <v>45994</v>
      </c>
      <c r="AQ5" s="1153" t="s">
        <v>11498</v>
      </c>
      <c r="AR5" s="108"/>
      <c r="AS5" s="108"/>
      <c r="AT5" s="133"/>
      <c r="AU5" s="122"/>
      <c r="AV5" s="108"/>
      <c r="AW5" s="108"/>
      <c r="AX5" s="108"/>
      <c r="AY5" s="108"/>
      <c r="AZ5" s="133"/>
      <c r="BA5" s="132"/>
      <c r="BB5" s="118"/>
      <c r="BC5" s="118"/>
      <c r="BD5" s="108"/>
      <c r="BE5" s="118"/>
      <c r="BF5" s="133"/>
      <c r="BG5" s="132"/>
      <c r="BH5" s="118"/>
      <c r="BI5" s="118"/>
      <c r="BJ5" s="108"/>
      <c r="BK5" s="118"/>
      <c r="BL5" s="133"/>
      <c r="BM5" s="132"/>
      <c r="BN5" s="118"/>
      <c r="BO5" s="118"/>
      <c r="BP5" s="108"/>
      <c r="BQ5" s="118"/>
      <c r="BR5" s="133"/>
      <c r="BS5" s="132"/>
      <c r="BT5" s="118"/>
      <c r="BU5" s="118"/>
      <c r="BV5" s="108"/>
      <c r="BW5" s="118"/>
      <c r="BX5" s="133"/>
      <c r="BY5" s="132"/>
      <c r="BZ5" s="118"/>
      <c r="CA5" s="118"/>
      <c r="CB5" s="108"/>
      <c r="CC5" s="118"/>
      <c r="CD5" s="133"/>
      <c r="CE5" s="132"/>
      <c r="CF5" s="118"/>
      <c r="CG5" s="118"/>
      <c r="CH5" s="108"/>
      <c r="CI5" s="118"/>
      <c r="CJ5" s="133"/>
      <c r="CK5" s="132"/>
      <c r="CL5" s="118"/>
      <c r="CM5" s="118"/>
      <c r="CN5" s="108"/>
      <c r="CO5" s="118"/>
      <c r="CP5" s="133"/>
    </row>
    <row r="6" spans="1:94" s="110" customFormat="1" ht="25.5" hidden="1" x14ac:dyDescent="0.2">
      <c r="A6" s="226" t="s">
        <v>8263</v>
      </c>
      <c r="B6" s="226"/>
      <c r="C6" s="227" t="s">
        <v>8257</v>
      </c>
      <c r="D6" s="252" t="s">
        <v>6695</v>
      </c>
      <c r="E6" s="75" t="s">
        <v>3031</v>
      </c>
      <c r="F6" s="239">
        <f t="shared" si="0"/>
        <v>45238</v>
      </c>
      <c r="G6" s="232" t="str">
        <f t="shared" si="1"/>
        <v>B</v>
      </c>
      <c r="H6" s="1055" t="str">
        <f t="shared" si="2"/>
        <v>MR.DER-0469_23-Entrega Final</v>
      </c>
      <c r="I6" s="234" t="str">
        <f t="shared" si="3"/>
        <v>ASSINADO</v>
      </c>
      <c r="J6" s="255" t="str">
        <f t="shared" si="4"/>
        <v>ND</v>
      </c>
      <c r="K6" s="132" t="s">
        <v>3730</v>
      </c>
      <c r="L6" s="118">
        <v>45012</v>
      </c>
      <c r="M6" s="164" t="s">
        <v>6675</v>
      </c>
      <c r="N6" s="116" t="s">
        <v>5536</v>
      </c>
      <c r="O6" s="118">
        <v>45063</v>
      </c>
      <c r="P6" s="133" t="s">
        <v>3777</v>
      </c>
      <c r="Q6" s="122" t="s">
        <v>3765</v>
      </c>
      <c r="R6" s="118">
        <v>45133</v>
      </c>
      <c r="S6" s="164" t="s">
        <v>6759</v>
      </c>
      <c r="T6" s="108" t="s">
        <v>5537</v>
      </c>
      <c r="U6" s="118">
        <v>45148</v>
      </c>
      <c r="V6" s="133" t="s">
        <v>3777</v>
      </c>
      <c r="W6" s="122" t="s">
        <v>3748</v>
      </c>
      <c r="X6" s="118">
        <v>45161</v>
      </c>
      <c r="Y6" s="164" t="s">
        <v>6788</v>
      </c>
      <c r="Z6" s="108" t="s">
        <v>6098</v>
      </c>
      <c r="AA6" s="118">
        <v>45167</v>
      </c>
      <c r="AB6" s="133" t="s">
        <v>3777</v>
      </c>
      <c r="AC6" s="122" t="s">
        <v>5626</v>
      </c>
      <c r="AD6" s="118">
        <v>45187</v>
      </c>
      <c r="AE6" s="362" t="s">
        <v>6823</v>
      </c>
      <c r="AF6" s="108" t="s">
        <v>5539</v>
      </c>
      <c r="AG6" s="118">
        <v>45198</v>
      </c>
      <c r="AH6" s="133"/>
      <c r="AI6" s="122" t="s">
        <v>5811</v>
      </c>
      <c r="AJ6" s="118">
        <v>45224</v>
      </c>
      <c r="AK6" s="362" t="s">
        <v>6873</v>
      </c>
      <c r="AL6" s="108"/>
      <c r="AM6" s="108"/>
      <c r="AN6" s="133"/>
      <c r="AO6" s="122" t="s">
        <v>5811</v>
      </c>
      <c r="AP6" s="118">
        <v>45238</v>
      </c>
      <c r="AQ6" s="362" t="s">
        <v>6923</v>
      </c>
      <c r="AR6" s="108" t="s">
        <v>6913</v>
      </c>
      <c r="AS6" s="108" t="s">
        <v>6913</v>
      </c>
      <c r="AT6" s="133"/>
      <c r="AU6" s="122"/>
      <c r="AV6" s="118"/>
      <c r="AW6" s="362"/>
      <c r="AX6" s="108"/>
      <c r="AY6" s="108"/>
      <c r="AZ6" s="133"/>
      <c r="BA6" s="132"/>
      <c r="BB6" s="118"/>
      <c r="BC6" s="118"/>
      <c r="BD6" s="108"/>
      <c r="BE6" s="118"/>
      <c r="BF6" s="133"/>
      <c r="BG6" s="132"/>
      <c r="BH6" s="118"/>
      <c r="BI6" s="118"/>
      <c r="BJ6" s="108"/>
      <c r="BK6" s="118"/>
      <c r="BL6" s="133"/>
      <c r="BM6" s="132"/>
      <c r="BN6" s="118"/>
      <c r="BO6" s="118"/>
      <c r="BP6" s="108"/>
      <c r="BQ6" s="118"/>
      <c r="BR6" s="133"/>
      <c r="BS6" s="132"/>
      <c r="BT6" s="118"/>
      <c r="BU6" s="118"/>
      <c r="BV6" s="108"/>
      <c r="BW6" s="118"/>
      <c r="BX6" s="133"/>
      <c r="BY6" s="132"/>
      <c r="BZ6" s="118"/>
      <c r="CA6" s="118"/>
      <c r="CB6" s="108"/>
      <c r="CC6" s="118"/>
      <c r="CD6" s="133"/>
      <c r="CE6" s="132"/>
      <c r="CF6" s="118"/>
      <c r="CG6" s="118"/>
      <c r="CH6" s="108"/>
      <c r="CI6" s="118"/>
      <c r="CJ6" s="133"/>
      <c r="CK6" s="132"/>
      <c r="CL6" s="118"/>
      <c r="CM6" s="118"/>
      <c r="CN6" s="108"/>
      <c r="CO6" s="118"/>
      <c r="CP6" s="133"/>
    </row>
    <row r="7" spans="1:94" s="110" customFormat="1" ht="25.5" hidden="1" x14ac:dyDescent="0.2">
      <c r="A7" s="226" t="s">
        <v>8263</v>
      </c>
      <c r="B7" s="226"/>
      <c r="C7" s="227" t="s">
        <v>8257</v>
      </c>
      <c r="D7" s="252" t="s">
        <v>6695</v>
      </c>
      <c r="E7" s="75" t="s">
        <v>3032</v>
      </c>
      <c r="F7" s="239">
        <f t="shared" si="0"/>
        <v>45238</v>
      </c>
      <c r="G7" s="232" t="str">
        <f t="shared" si="1"/>
        <v>A</v>
      </c>
      <c r="H7" s="1055" t="str">
        <f t="shared" si="2"/>
        <v>MR.DER-0469_23-Entrega Final</v>
      </c>
      <c r="I7" s="234" t="str">
        <f t="shared" si="3"/>
        <v>ASSINADO</v>
      </c>
      <c r="J7" s="255" t="str">
        <f t="shared" si="4"/>
        <v>ND</v>
      </c>
      <c r="K7" s="132" t="s">
        <v>3730</v>
      </c>
      <c r="L7" s="118">
        <v>45012</v>
      </c>
      <c r="M7" s="164" t="s">
        <v>6675</v>
      </c>
      <c r="N7" s="108" t="s">
        <v>5536</v>
      </c>
      <c r="O7" s="118">
        <v>45063</v>
      </c>
      <c r="P7" s="133" t="s">
        <v>3777</v>
      </c>
      <c r="Q7" s="122" t="s">
        <v>3765</v>
      </c>
      <c r="R7" s="118">
        <v>45133</v>
      </c>
      <c r="S7" s="164" t="s">
        <v>6759</v>
      </c>
      <c r="T7" s="108" t="s">
        <v>5539</v>
      </c>
      <c r="U7" s="118">
        <v>45148</v>
      </c>
      <c r="V7" s="133" t="s">
        <v>3777</v>
      </c>
      <c r="W7" s="122" t="s">
        <v>3748</v>
      </c>
      <c r="X7" s="118">
        <v>45161</v>
      </c>
      <c r="Y7" s="164" t="s">
        <v>6788</v>
      </c>
      <c r="Z7" s="108"/>
      <c r="AA7" s="108"/>
      <c r="AB7" s="133" t="s">
        <v>3777</v>
      </c>
      <c r="AC7" s="122" t="s">
        <v>3748</v>
      </c>
      <c r="AD7" s="118">
        <v>45238</v>
      </c>
      <c r="AE7" s="362" t="s">
        <v>6923</v>
      </c>
      <c r="AF7" s="108" t="s">
        <v>6913</v>
      </c>
      <c r="AG7" s="108" t="s">
        <v>6913</v>
      </c>
      <c r="AH7" s="133"/>
      <c r="AI7" s="122"/>
      <c r="AJ7" s="108"/>
      <c r="AK7" s="108"/>
      <c r="AL7" s="108"/>
      <c r="AM7" s="108"/>
      <c r="AN7" s="133"/>
      <c r="AO7" s="122"/>
      <c r="AP7" s="108"/>
      <c r="AQ7" s="108"/>
      <c r="AR7" s="108"/>
      <c r="AS7" s="108"/>
      <c r="AT7" s="133"/>
      <c r="AU7" s="122"/>
      <c r="AV7" s="108"/>
      <c r="AW7" s="108"/>
      <c r="AX7" s="108"/>
      <c r="AY7" s="108"/>
      <c r="AZ7" s="133"/>
      <c r="BA7" s="132"/>
      <c r="BB7" s="118"/>
      <c r="BC7" s="118"/>
      <c r="BD7" s="108"/>
      <c r="BE7" s="118"/>
      <c r="BF7" s="133"/>
      <c r="BG7" s="132"/>
      <c r="BH7" s="118"/>
      <c r="BI7" s="118"/>
      <c r="BJ7" s="108"/>
      <c r="BK7" s="118"/>
      <c r="BL7" s="133"/>
      <c r="BM7" s="132"/>
      <c r="BN7" s="118"/>
      <c r="BO7" s="118"/>
      <c r="BP7" s="108"/>
      <c r="BQ7" s="118"/>
      <c r="BR7" s="133"/>
      <c r="BS7" s="132"/>
      <c r="BT7" s="118"/>
      <c r="BU7" s="118"/>
      <c r="BV7" s="108"/>
      <c r="BW7" s="118"/>
      <c r="BX7" s="133"/>
      <c r="BY7" s="132"/>
      <c r="BZ7" s="118"/>
      <c r="CA7" s="118"/>
      <c r="CB7" s="108"/>
      <c r="CC7" s="118"/>
      <c r="CD7" s="133"/>
      <c r="CE7" s="132"/>
      <c r="CF7" s="118"/>
      <c r="CG7" s="118"/>
      <c r="CH7" s="108"/>
      <c r="CI7" s="118"/>
      <c r="CJ7" s="133"/>
      <c r="CK7" s="132"/>
      <c r="CL7" s="118"/>
      <c r="CM7" s="118"/>
      <c r="CN7" s="108"/>
      <c r="CO7" s="118"/>
      <c r="CP7" s="133"/>
    </row>
    <row r="8" spans="1:94" s="110" customFormat="1" ht="25.5" hidden="1" x14ac:dyDescent="0.2">
      <c r="A8" s="226" t="s">
        <v>8263</v>
      </c>
      <c r="B8" s="226"/>
      <c r="C8" s="227" t="s">
        <v>8257</v>
      </c>
      <c r="D8" s="252" t="s">
        <v>6695</v>
      </c>
      <c r="E8" s="75" t="s">
        <v>3033</v>
      </c>
      <c r="F8" s="239">
        <f t="shared" si="0"/>
        <v>45238</v>
      </c>
      <c r="G8" s="232" t="str">
        <f t="shared" si="1"/>
        <v>A</v>
      </c>
      <c r="H8" s="1055" t="str">
        <f t="shared" si="2"/>
        <v>MR.DER-0469_23-Entrega Final</v>
      </c>
      <c r="I8" s="234" t="str">
        <f t="shared" si="3"/>
        <v>ASSINADO</v>
      </c>
      <c r="J8" s="255" t="str">
        <f t="shared" si="4"/>
        <v>ND</v>
      </c>
      <c r="K8" s="132" t="s">
        <v>3730</v>
      </c>
      <c r="L8" s="118">
        <v>45012</v>
      </c>
      <c r="M8" s="164" t="s">
        <v>6675</v>
      </c>
      <c r="N8" s="108" t="s">
        <v>5536</v>
      </c>
      <c r="O8" s="118">
        <v>45063</v>
      </c>
      <c r="P8" s="133" t="s">
        <v>3777</v>
      </c>
      <c r="Q8" s="122" t="s">
        <v>3765</v>
      </c>
      <c r="R8" s="118">
        <v>45133</v>
      </c>
      <c r="S8" s="164" t="s">
        <v>6759</v>
      </c>
      <c r="T8" s="108" t="s">
        <v>5539</v>
      </c>
      <c r="U8" s="118">
        <v>45148</v>
      </c>
      <c r="V8" s="133" t="s">
        <v>3777</v>
      </c>
      <c r="W8" s="122" t="s">
        <v>3748</v>
      </c>
      <c r="X8" s="118">
        <v>45161</v>
      </c>
      <c r="Y8" s="164" t="s">
        <v>6788</v>
      </c>
      <c r="Z8" s="108"/>
      <c r="AA8" s="108"/>
      <c r="AB8" s="133" t="s">
        <v>3777</v>
      </c>
      <c r="AC8" s="122" t="s">
        <v>3748</v>
      </c>
      <c r="AD8" s="118">
        <v>45238</v>
      </c>
      <c r="AE8" s="362" t="s">
        <v>6923</v>
      </c>
      <c r="AF8" s="108" t="s">
        <v>6913</v>
      </c>
      <c r="AG8" s="108" t="s">
        <v>6913</v>
      </c>
      <c r="AH8" s="133"/>
      <c r="AI8" s="122"/>
      <c r="AJ8" s="108"/>
      <c r="AK8" s="108"/>
      <c r="AL8" s="108"/>
      <c r="AM8" s="108"/>
      <c r="AN8" s="133"/>
      <c r="AO8" s="122"/>
      <c r="AP8" s="108"/>
      <c r="AQ8" s="108"/>
      <c r="AR8" s="108"/>
      <c r="AS8" s="108"/>
      <c r="AT8" s="133"/>
      <c r="AU8" s="122"/>
      <c r="AV8" s="108"/>
      <c r="AW8" s="108"/>
      <c r="AX8" s="108"/>
      <c r="AY8" s="108"/>
      <c r="AZ8" s="133"/>
      <c r="BA8" s="132"/>
      <c r="BB8" s="118"/>
      <c r="BC8" s="118"/>
      <c r="BD8" s="108"/>
      <c r="BE8" s="118"/>
      <c r="BF8" s="133"/>
      <c r="BG8" s="132"/>
      <c r="BH8" s="118"/>
      <c r="BI8" s="118"/>
      <c r="BJ8" s="108"/>
      <c r="BK8" s="118"/>
      <c r="BL8" s="133"/>
      <c r="BM8" s="132"/>
      <c r="BN8" s="118"/>
      <c r="BO8" s="118"/>
      <c r="BP8" s="108"/>
      <c r="BQ8" s="118"/>
      <c r="BR8" s="133"/>
      <c r="BS8" s="132"/>
      <c r="BT8" s="118"/>
      <c r="BU8" s="118"/>
      <c r="BV8" s="108"/>
      <c r="BW8" s="118"/>
      <c r="BX8" s="133"/>
      <c r="BY8" s="132"/>
      <c r="BZ8" s="118"/>
      <c r="CA8" s="118"/>
      <c r="CB8" s="108"/>
      <c r="CC8" s="118"/>
      <c r="CD8" s="133"/>
      <c r="CE8" s="132"/>
      <c r="CF8" s="118"/>
      <c r="CG8" s="118"/>
      <c r="CH8" s="108"/>
      <c r="CI8" s="118"/>
      <c r="CJ8" s="133"/>
      <c r="CK8" s="132"/>
      <c r="CL8" s="118"/>
      <c r="CM8" s="118"/>
      <c r="CN8" s="108"/>
      <c r="CO8" s="118"/>
      <c r="CP8" s="133"/>
    </row>
    <row r="9" spans="1:94" s="110" customFormat="1" ht="25.5" hidden="1" x14ac:dyDescent="0.2">
      <c r="A9" s="226" t="s">
        <v>8263</v>
      </c>
      <c r="B9" s="226"/>
      <c r="C9" s="227" t="s">
        <v>8257</v>
      </c>
      <c r="D9" s="252" t="s">
        <v>6695</v>
      </c>
      <c r="E9" s="75" t="s">
        <v>3034</v>
      </c>
      <c r="F9" s="239">
        <f t="shared" si="0"/>
        <v>45238</v>
      </c>
      <c r="G9" s="232" t="str">
        <f t="shared" si="1"/>
        <v>A</v>
      </c>
      <c r="H9" s="1055" t="str">
        <f t="shared" si="2"/>
        <v>MR.DER-0469_23-Entrega Final</v>
      </c>
      <c r="I9" s="234" t="str">
        <f t="shared" si="3"/>
        <v>ASSINADO</v>
      </c>
      <c r="J9" s="255" t="str">
        <f t="shared" si="4"/>
        <v>ND</v>
      </c>
      <c r="K9" s="132" t="s">
        <v>3730</v>
      </c>
      <c r="L9" s="118">
        <v>45012</v>
      </c>
      <c r="M9" s="164" t="s">
        <v>6675</v>
      </c>
      <c r="N9" s="108" t="s">
        <v>5536</v>
      </c>
      <c r="O9" s="118">
        <v>45063</v>
      </c>
      <c r="P9" s="133" t="s">
        <v>3777</v>
      </c>
      <c r="Q9" s="122" t="s">
        <v>3765</v>
      </c>
      <c r="R9" s="118">
        <v>45133</v>
      </c>
      <c r="S9" s="164" t="s">
        <v>6759</v>
      </c>
      <c r="T9" s="108" t="s">
        <v>5539</v>
      </c>
      <c r="U9" s="118">
        <v>45148</v>
      </c>
      <c r="V9" s="133" t="s">
        <v>3777</v>
      </c>
      <c r="W9" s="122" t="s">
        <v>3748</v>
      </c>
      <c r="X9" s="118">
        <v>45161</v>
      </c>
      <c r="Y9" s="164" t="s">
        <v>6788</v>
      </c>
      <c r="Z9" s="108"/>
      <c r="AA9" s="108"/>
      <c r="AB9" s="133" t="s">
        <v>3777</v>
      </c>
      <c r="AC9" s="122" t="s">
        <v>3748</v>
      </c>
      <c r="AD9" s="118">
        <v>45238</v>
      </c>
      <c r="AE9" s="362" t="s">
        <v>6923</v>
      </c>
      <c r="AF9" s="108" t="s">
        <v>6913</v>
      </c>
      <c r="AG9" s="108" t="s">
        <v>6913</v>
      </c>
      <c r="AH9" s="133"/>
      <c r="AI9" s="122"/>
      <c r="AJ9" s="108"/>
      <c r="AK9" s="108"/>
      <c r="AL9" s="108"/>
      <c r="AM9" s="108"/>
      <c r="AN9" s="133"/>
      <c r="AO9" s="122"/>
      <c r="AP9" s="108"/>
      <c r="AQ9" s="108"/>
      <c r="AR9" s="108"/>
      <c r="AS9" s="108"/>
      <c r="AT9" s="133"/>
      <c r="AU9" s="122"/>
      <c r="AV9" s="108"/>
      <c r="AW9" s="108"/>
      <c r="AX9" s="108"/>
      <c r="AY9" s="108"/>
      <c r="AZ9" s="133"/>
      <c r="BA9" s="132"/>
      <c r="BB9" s="118"/>
      <c r="BC9" s="118"/>
      <c r="BD9" s="108"/>
      <c r="BE9" s="118"/>
      <c r="BF9" s="133"/>
      <c r="BG9" s="132"/>
      <c r="BH9" s="118"/>
      <c r="BI9" s="118"/>
      <c r="BJ9" s="108"/>
      <c r="BK9" s="118"/>
      <c r="BL9" s="133"/>
      <c r="BM9" s="132"/>
      <c r="BN9" s="118"/>
      <c r="BO9" s="118"/>
      <c r="BP9" s="108"/>
      <c r="BQ9" s="118"/>
      <c r="BR9" s="133"/>
      <c r="BS9" s="132"/>
      <c r="BT9" s="118"/>
      <c r="BU9" s="118"/>
      <c r="BV9" s="108"/>
      <c r="BW9" s="118"/>
      <c r="BX9" s="133"/>
      <c r="BY9" s="132"/>
      <c r="BZ9" s="118"/>
      <c r="CA9" s="118"/>
      <c r="CB9" s="108"/>
      <c r="CC9" s="118"/>
      <c r="CD9" s="133"/>
      <c r="CE9" s="132"/>
      <c r="CF9" s="118"/>
      <c r="CG9" s="118"/>
      <c r="CH9" s="108"/>
      <c r="CI9" s="118"/>
      <c r="CJ9" s="133"/>
      <c r="CK9" s="132"/>
      <c r="CL9" s="118"/>
      <c r="CM9" s="118"/>
      <c r="CN9" s="108"/>
      <c r="CO9" s="118"/>
      <c r="CP9" s="133"/>
    </row>
    <row r="10" spans="1:94" s="110" customFormat="1" ht="25.5" hidden="1" x14ac:dyDescent="0.2">
      <c r="A10" s="226" t="s">
        <v>8263</v>
      </c>
      <c r="B10" s="226"/>
      <c r="C10" s="227" t="s">
        <v>8257</v>
      </c>
      <c r="D10" s="252" t="s">
        <v>6695</v>
      </c>
      <c r="E10" s="75" t="s">
        <v>3035</v>
      </c>
      <c r="F10" s="239">
        <f t="shared" si="0"/>
        <v>45238</v>
      </c>
      <c r="G10" s="232" t="str">
        <f t="shared" si="1"/>
        <v>A</v>
      </c>
      <c r="H10" s="1055" t="str">
        <f t="shared" si="2"/>
        <v>MR.DER-0469_23-Entrega Final</v>
      </c>
      <c r="I10" s="234" t="str">
        <f t="shared" si="3"/>
        <v>ASSINADO</v>
      </c>
      <c r="J10" s="255" t="str">
        <f t="shared" si="4"/>
        <v>ND</v>
      </c>
      <c r="K10" s="132" t="s">
        <v>3730</v>
      </c>
      <c r="L10" s="118">
        <v>45012</v>
      </c>
      <c r="M10" s="164" t="s">
        <v>6675</v>
      </c>
      <c r="N10" s="108" t="s">
        <v>5536</v>
      </c>
      <c r="O10" s="118">
        <v>45063</v>
      </c>
      <c r="P10" s="133" t="s">
        <v>3777</v>
      </c>
      <c r="Q10" s="122" t="s">
        <v>3765</v>
      </c>
      <c r="R10" s="118">
        <v>45133</v>
      </c>
      <c r="S10" s="164" t="s">
        <v>6759</v>
      </c>
      <c r="T10" s="108" t="s">
        <v>5539</v>
      </c>
      <c r="U10" s="118">
        <v>45148</v>
      </c>
      <c r="V10" s="133" t="s">
        <v>3777</v>
      </c>
      <c r="W10" s="122" t="s">
        <v>3748</v>
      </c>
      <c r="X10" s="118">
        <v>45161</v>
      </c>
      <c r="Y10" s="164" t="s">
        <v>6788</v>
      </c>
      <c r="Z10" s="108"/>
      <c r="AA10" s="108"/>
      <c r="AB10" s="133" t="s">
        <v>3777</v>
      </c>
      <c r="AC10" s="122" t="s">
        <v>3748</v>
      </c>
      <c r="AD10" s="118">
        <v>45238</v>
      </c>
      <c r="AE10" s="362" t="s">
        <v>6923</v>
      </c>
      <c r="AF10" s="108" t="s">
        <v>6913</v>
      </c>
      <c r="AG10" s="108" t="s">
        <v>6913</v>
      </c>
      <c r="AH10" s="133"/>
      <c r="AI10" s="122"/>
      <c r="AJ10" s="108"/>
      <c r="AK10" s="108"/>
      <c r="AL10" s="108"/>
      <c r="AM10" s="108"/>
      <c r="AN10" s="133"/>
      <c r="AO10" s="122"/>
      <c r="AP10" s="108"/>
      <c r="AQ10" s="108"/>
      <c r="AR10" s="108"/>
      <c r="AS10" s="108"/>
      <c r="AT10" s="133"/>
      <c r="AU10" s="122"/>
      <c r="AV10" s="108"/>
      <c r="AW10" s="108"/>
      <c r="AX10" s="108"/>
      <c r="AY10" s="108"/>
      <c r="AZ10" s="133"/>
      <c r="BA10" s="132"/>
      <c r="BB10" s="118"/>
      <c r="BC10" s="118"/>
      <c r="BD10" s="108"/>
      <c r="BE10" s="118"/>
      <c r="BF10" s="133"/>
      <c r="BG10" s="132"/>
      <c r="BH10" s="118"/>
      <c r="BI10" s="118"/>
      <c r="BJ10" s="108"/>
      <c r="BK10" s="118"/>
      <c r="BL10" s="133"/>
      <c r="BM10" s="132"/>
      <c r="BN10" s="118"/>
      <c r="BO10" s="118"/>
      <c r="BP10" s="108"/>
      <c r="BQ10" s="118"/>
      <c r="BR10" s="133"/>
      <c r="BS10" s="132"/>
      <c r="BT10" s="118"/>
      <c r="BU10" s="118"/>
      <c r="BV10" s="108"/>
      <c r="BW10" s="118"/>
      <c r="BX10" s="133"/>
      <c r="BY10" s="132"/>
      <c r="BZ10" s="118"/>
      <c r="CA10" s="118"/>
      <c r="CB10" s="108"/>
      <c r="CC10" s="118"/>
      <c r="CD10" s="133"/>
      <c r="CE10" s="132"/>
      <c r="CF10" s="118"/>
      <c r="CG10" s="118"/>
      <c r="CH10" s="108"/>
      <c r="CI10" s="118"/>
      <c r="CJ10" s="133"/>
      <c r="CK10" s="132"/>
      <c r="CL10" s="118"/>
      <c r="CM10" s="118"/>
      <c r="CN10" s="108"/>
      <c r="CO10" s="118"/>
      <c r="CP10" s="133"/>
    </row>
    <row r="11" spans="1:94" s="110" customFormat="1" ht="25.5" hidden="1" x14ac:dyDescent="0.2">
      <c r="A11" s="226" t="s">
        <v>8263</v>
      </c>
      <c r="B11" s="226"/>
      <c r="C11" s="227" t="s">
        <v>8257</v>
      </c>
      <c r="D11" s="252" t="s">
        <v>6695</v>
      </c>
      <c r="E11" s="75" t="s">
        <v>3036</v>
      </c>
      <c r="F11" s="239">
        <f t="shared" si="0"/>
        <v>45238</v>
      </c>
      <c r="G11" s="232" t="str">
        <f t="shared" si="1"/>
        <v>A</v>
      </c>
      <c r="H11" s="1055" t="str">
        <f t="shared" si="2"/>
        <v>MR.DER-0469_23-Entrega Final</v>
      </c>
      <c r="I11" s="234" t="str">
        <f t="shared" si="3"/>
        <v>ASSINADO</v>
      </c>
      <c r="J11" s="255" t="str">
        <f t="shared" si="4"/>
        <v>ND</v>
      </c>
      <c r="K11" s="132" t="s">
        <v>3730</v>
      </c>
      <c r="L11" s="118">
        <v>45012</v>
      </c>
      <c r="M11" s="164" t="s">
        <v>6675</v>
      </c>
      <c r="N11" s="108" t="s">
        <v>5536</v>
      </c>
      <c r="O11" s="118">
        <v>45063</v>
      </c>
      <c r="P11" s="133" t="s">
        <v>3777</v>
      </c>
      <c r="Q11" s="122" t="s">
        <v>3765</v>
      </c>
      <c r="R11" s="118">
        <v>45133</v>
      </c>
      <c r="S11" s="164" t="s">
        <v>6759</v>
      </c>
      <c r="T11" s="108" t="s">
        <v>5539</v>
      </c>
      <c r="U11" s="118">
        <v>45148</v>
      </c>
      <c r="V11" s="133" t="s">
        <v>3777</v>
      </c>
      <c r="W11" s="122" t="s">
        <v>3748</v>
      </c>
      <c r="X11" s="118">
        <v>45161</v>
      </c>
      <c r="Y11" s="164" t="s">
        <v>6788</v>
      </c>
      <c r="Z11" s="108"/>
      <c r="AA11" s="108"/>
      <c r="AB11" s="133" t="s">
        <v>3777</v>
      </c>
      <c r="AC11" s="122" t="s">
        <v>3748</v>
      </c>
      <c r="AD11" s="118">
        <v>45238</v>
      </c>
      <c r="AE11" s="362" t="s">
        <v>6923</v>
      </c>
      <c r="AF11" s="108" t="s">
        <v>6913</v>
      </c>
      <c r="AG11" s="108" t="s">
        <v>6913</v>
      </c>
      <c r="AH11" s="133"/>
      <c r="AI11" s="122"/>
      <c r="AJ11" s="108"/>
      <c r="AK11" s="108"/>
      <c r="AL11" s="108"/>
      <c r="AM11" s="108"/>
      <c r="AN11" s="133"/>
      <c r="AO11" s="122"/>
      <c r="AP11" s="108"/>
      <c r="AQ11" s="108"/>
      <c r="AR11" s="108"/>
      <c r="AS11" s="108"/>
      <c r="AT11" s="133"/>
      <c r="AU11" s="122"/>
      <c r="AV11" s="108"/>
      <c r="AW11" s="108"/>
      <c r="AX11" s="108"/>
      <c r="AY11" s="108"/>
      <c r="AZ11" s="133"/>
      <c r="BA11" s="132"/>
      <c r="BB11" s="118"/>
      <c r="BC11" s="118"/>
      <c r="BD11" s="108"/>
      <c r="BE11" s="118"/>
      <c r="BF11" s="133"/>
      <c r="BG11" s="132"/>
      <c r="BH11" s="118"/>
      <c r="BI11" s="118"/>
      <c r="BJ11" s="108"/>
      <c r="BK11" s="118"/>
      <c r="BL11" s="133"/>
      <c r="BM11" s="132"/>
      <c r="BN11" s="118"/>
      <c r="BO11" s="118"/>
      <c r="BP11" s="108"/>
      <c r="BQ11" s="118"/>
      <c r="BR11" s="133"/>
      <c r="BS11" s="132"/>
      <c r="BT11" s="118"/>
      <c r="BU11" s="118"/>
      <c r="BV11" s="108"/>
      <c r="BW11" s="118"/>
      <c r="BX11" s="133"/>
      <c r="BY11" s="132"/>
      <c r="BZ11" s="118"/>
      <c r="CA11" s="118"/>
      <c r="CB11" s="108"/>
      <c r="CC11" s="118"/>
      <c r="CD11" s="133"/>
      <c r="CE11" s="132"/>
      <c r="CF11" s="118"/>
      <c r="CG11" s="118"/>
      <c r="CH11" s="108"/>
      <c r="CI11" s="118"/>
      <c r="CJ11" s="133"/>
      <c r="CK11" s="132"/>
      <c r="CL11" s="118"/>
      <c r="CM11" s="118"/>
      <c r="CN11" s="108"/>
      <c r="CO11" s="118"/>
      <c r="CP11" s="133"/>
    </row>
    <row r="12" spans="1:94" s="110" customFormat="1" ht="25.5" hidden="1" x14ac:dyDescent="0.2">
      <c r="A12" s="226" t="s">
        <v>8263</v>
      </c>
      <c r="B12" s="226"/>
      <c r="C12" s="227" t="s">
        <v>8257</v>
      </c>
      <c r="D12" s="252" t="s">
        <v>6695</v>
      </c>
      <c r="E12" s="75" t="s">
        <v>3037</v>
      </c>
      <c r="F12" s="239">
        <f t="shared" si="0"/>
        <v>45238</v>
      </c>
      <c r="G12" s="232" t="str">
        <f t="shared" si="1"/>
        <v>A</v>
      </c>
      <c r="H12" s="1055" t="str">
        <f t="shared" si="2"/>
        <v>MR.DER-0469_23-Entrega Final</v>
      </c>
      <c r="I12" s="234" t="str">
        <f t="shared" si="3"/>
        <v>ASSINADO</v>
      </c>
      <c r="J12" s="255" t="str">
        <f t="shared" si="4"/>
        <v>ND</v>
      </c>
      <c r="K12" s="132" t="s">
        <v>3730</v>
      </c>
      <c r="L12" s="118">
        <v>45012</v>
      </c>
      <c r="M12" s="164" t="s">
        <v>6675</v>
      </c>
      <c r="N12" s="108" t="s">
        <v>5536</v>
      </c>
      <c r="O12" s="118">
        <v>45063</v>
      </c>
      <c r="P12" s="133" t="s">
        <v>3777</v>
      </c>
      <c r="Q12" s="122" t="s">
        <v>3765</v>
      </c>
      <c r="R12" s="118">
        <v>45133</v>
      </c>
      <c r="S12" s="164" t="s">
        <v>6759</v>
      </c>
      <c r="T12" s="108" t="s">
        <v>5539</v>
      </c>
      <c r="U12" s="118">
        <v>45148</v>
      </c>
      <c r="V12" s="133" t="s">
        <v>3777</v>
      </c>
      <c r="W12" s="122" t="s">
        <v>3748</v>
      </c>
      <c r="X12" s="118">
        <v>45161</v>
      </c>
      <c r="Y12" s="164" t="s">
        <v>6788</v>
      </c>
      <c r="Z12" s="108"/>
      <c r="AA12" s="108"/>
      <c r="AB12" s="133" t="s">
        <v>3777</v>
      </c>
      <c r="AC12" s="122" t="s">
        <v>3748</v>
      </c>
      <c r="AD12" s="118">
        <v>45238</v>
      </c>
      <c r="AE12" s="362" t="s">
        <v>6923</v>
      </c>
      <c r="AF12" s="108" t="s">
        <v>6913</v>
      </c>
      <c r="AG12" s="108" t="s">
        <v>6913</v>
      </c>
      <c r="AH12" s="133"/>
      <c r="AI12" s="122"/>
      <c r="AJ12" s="108"/>
      <c r="AK12" s="108"/>
      <c r="AL12" s="108"/>
      <c r="AM12" s="108"/>
      <c r="AN12" s="133"/>
      <c r="AO12" s="122"/>
      <c r="AP12" s="108"/>
      <c r="AQ12" s="108"/>
      <c r="AR12" s="108"/>
      <c r="AS12" s="108"/>
      <c r="AT12" s="133"/>
      <c r="AU12" s="122"/>
      <c r="AV12" s="108"/>
      <c r="AW12" s="108"/>
      <c r="AX12" s="108"/>
      <c r="AY12" s="108"/>
      <c r="AZ12" s="133"/>
      <c r="BA12" s="132"/>
      <c r="BB12" s="118"/>
      <c r="BC12" s="118"/>
      <c r="BD12" s="108"/>
      <c r="BE12" s="118"/>
      <c r="BF12" s="133"/>
      <c r="BG12" s="132"/>
      <c r="BH12" s="118"/>
      <c r="BI12" s="118"/>
      <c r="BJ12" s="108"/>
      <c r="BK12" s="118"/>
      <c r="BL12" s="133"/>
      <c r="BM12" s="132"/>
      <c r="BN12" s="118"/>
      <c r="BO12" s="118"/>
      <c r="BP12" s="108"/>
      <c r="BQ12" s="118"/>
      <c r="BR12" s="133"/>
      <c r="BS12" s="132"/>
      <c r="BT12" s="118"/>
      <c r="BU12" s="118"/>
      <c r="BV12" s="108"/>
      <c r="BW12" s="118"/>
      <c r="BX12" s="133"/>
      <c r="BY12" s="132"/>
      <c r="BZ12" s="118"/>
      <c r="CA12" s="118"/>
      <c r="CB12" s="108"/>
      <c r="CC12" s="118"/>
      <c r="CD12" s="133"/>
      <c r="CE12" s="132"/>
      <c r="CF12" s="118"/>
      <c r="CG12" s="118"/>
      <c r="CH12" s="108"/>
      <c r="CI12" s="118"/>
      <c r="CJ12" s="133"/>
      <c r="CK12" s="132"/>
      <c r="CL12" s="118"/>
      <c r="CM12" s="118"/>
      <c r="CN12" s="108"/>
      <c r="CO12" s="118"/>
      <c r="CP12" s="133"/>
    </row>
    <row r="13" spans="1:94" s="110" customFormat="1" ht="25.5" hidden="1" x14ac:dyDescent="0.2">
      <c r="A13" s="226" t="s">
        <v>8263</v>
      </c>
      <c r="B13" s="226"/>
      <c r="C13" s="227" t="s">
        <v>8257</v>
      </c>
      <c r="D13" s="252" t="s">
        <v>6695</v>
      </c>
      <c r="E13" s="75" t="s">
        <v>3038</v>
      </c>
      <c r="F13" s="239">
        <f t="shared" si="0"/>
        <v>45238</v>
      </c>
      <c r="G13" s="232" t="str">
        <f t="shared" si="1"/>
        <v>A</v>
      </c>
      <c r="H13" s="1055" t="str">
        <f t="shared" si="2"/>
        <v>MR.DER-0469_23-Entrega Final</v>
      </c>
      <c r="I13" s="234" t="str">
        <f t="shared" si="3"/>
        <v>ASSINADO</v>
      </c>
      <c r="J13" s="255" t="str">
        <f t="shared" si="4"/>
        <v>ND</v>
      </c>
      <c r="K13" s="132" t="s">
        <v>3730</v>
      </c>
      <c r="L13" s="118">
        <v>45012</v>
      </c>
      <c r="M13" s="164" t="s">
        <v>6675</v>
      </c>
      <c r="N13" s="108" t="s">
        <v>5536</v>
      </c>
      <c r="O13" s="118">
        <v>45063</v>
      </c>
      <c r="P13" s="133" t="s">
        <v>3777</v>
      </c>
      <c r="Q13" s="122" t="s">
        <v>3765</v>
      </c>
      <c r="R13" s="118">
        <v>45133</v>
      </c>
      <c r="S13" s="164" t="s">
        <v>6759</v>
      </c>
      <c r="T13" s="108" t="s">
        <v>5539</v>
      </c>
      <c r="U13" s="118">
        <v>45148</v>
      </c>
      <c r="V13" s="133" t="s">
        <v>3777</v>
      </c>
      <c r="W13" s="122" t="s">
        <v>3748</v>
      </c>
      <c r="X13" s="118">
        <v>45161</v>
      </c>
      <c r="Y13" s="164" t="s">
        <v>6788</v>
      </c>
      <c r="Z13" s="108"/>
      <c r="AA13" s="108"/>
      <c r="AB13" s="133" t="s">
        <v>3777</v>
      </c>
      <c r="AC13" s="122" t="s">
        <v>3748</v>
      </c>
      <c r="AD13" s="118">
        <v>45238</v>
      </c>
      <c r="AE13" s="362" t="s">
        <v>6923</v>
      </c>
      <c r="AF13" s="108" t="s">
        <v>6913</v>
      </c>
      <c r="AG13" s="108" t="s">
        <v>6913</v>
      </c>
      <c r="AH13" s="133"/>
      <c r="AI13" s="122"/>
      <c r="AJ13" s="108"/>
      <c r="AK13" s="108"/>
      <c r="AL13" s="108"/>
      <c r="AM13" s="108"/>
      <c r="AN13" s="133"/>
      <c r="AO13" s="122"/>
      <c r="AP13" s="108"/>
      <c r="AQ13" s="108"/>
      <c r="AR13" s="108"/>
      <c r="AS13" s="108"/>
      <c r="AT13" s="133"/>
      <c r="AU13" s="122"/>
      <c r="AV13" s="108"/>
      <c r="AW13" s="108"/>
      <c r="AX13" s="108"/>
      <c r="AY13" s="108"/>
      <c r="AZ13" s="133"/>
      <c r="BA13" s="132"/>
      <c r="BB13" s="118"/>
      <c r="BC13" s="118"/>
      <c r="BD13" s="108"/>
      <c r="BE13" s="118"/>
      <c r="BF13" s="133"/>
      <c r="BG13" s="132"/>
      <c r="BH13" s="118"/>
      <c r="BI13" s="118"/>
      <c r="BJ13" s="108"/>
      <c r="BK13" s="118"/>
      <c r="BL13" s="133"/>
      <c r="BM13" s="132"/>
      <c r="BN13" s="118"/>
      <c r="BO13" s="118"/>
      <c r="BP13" s="108"/>
      <c r="BQ13" s="118"/>
      <c r="BR13" s="133"/>
      <c r="BS13" s="132"/>
      <c r="BT13" s="118"/>
      <c r="BU13" s="118"/>
      <c r="BV13" s="108"/>
      <c r="BW13" s="118"/>
      <c r="BX13" s="133"/>
      <c r="BY13" s="132"/>
      <c r="BZ13" s="118"/>
      <c r="CA13" s="118"/>
      <c r="CB13" s="108"/>
      <c r="CC13" s="118"/>
      <c r="CD13" s="133"/>
      <c r="CE13" s="132"/>
      <c r="CF13" s="118"/>
      <c r="CG13" s="118"/>
      <c r="CH13" s="108"/>
      <c r="CI13" s="118"/>
      <c r="CJ13" s="133"/>
      <c r="CK13" s="132"/>
      <c r="CL13" s="118"/>
      <c r="CM13" s="118"/>
      <c r="CN13" s="108"/>
      <c r="CO13" s="118"/>
      <c r="CP13" s="133"/>
    </row>
    <row r="14" spans="1:94" s="110" customFormat="1" ht="25.5" hidden="1" x14ac:dyDescent="0.2">
      <c r="A14" s="226" t="s">
        <v>8263</v>
      </c>
      <c r="B14" s="226"/>
      <c r="C14" s="227" t="s">
        <v>8257</v>
      </c>
      <c r="D14" s="252" t="s">
        <v>6695</v>
      </c>
      <c r="E14" s="75" t="s">
        <v>3039</v>
      </c>
      <c r="F14" s="239">
        <f t="shared" si="0"/>
        <v>45238</v>
      </c>
      <c r="G14" s="232" t="str">
        <f t="shared" si="1"/>
        <v>A</v>
      </c>
      <c r="H14" s="1055" t="str">
        <f t="shared" si="2"/>
        <v>MR.DER-0469_23-Entrega Final</v>
      </c>
      <c r="I14" s="234" t="str">
        <f t="shared" si="3"/>
        <v>ASSINADO</v>
      </c>
      <c r="J14" s="255" t="str">
        <f t="shared" si="4"/>
        <v>ND</v>
      </c>
      <c r="K14" s="132" t="s">
        <v>3730</v>
      </c>
      <c r="L14" s="118">
        <v>45012</v>
      </c>
      <c r="M14" s="164" t="s">
        <v>6675</v>
      </c>
      <c r="N14" s="108" t="s">
        <v>5536</v>
      </c>
      <c r="O14" s="118">
        <v>45063</v>
      </c>
      <c r="P14" s="133" t="s">
        <v>3777</v>
      </c>
      <c r="Q14" s="122" t="s">
        <v>3765</v>
      </c>
      <c r="R14" s="118">
        <v>45133</v>
      </c>
      <c r="S14" s="164" t="s">
        <v>6759</v>
      </c>
      <c r="T14" s="108" t="s">
        <v>5539</v>
      </c>
      <c r="U14" s="118">
        <v>45148</v>
      </c>
      <c r="V14" s="133" t="s">
        <v>3777</v>
      </c>
      <c r="W14" s="122" t="s">
        <v>3748</v>
      </c>
      <c r="X14" s="118">
        <v>45161</v>
      </c>
      <c r="Y14" s="164" t="s">
        <v>6788</v>
      </c>
      <c r="Z14" s="108"/>
      <c r="AA14" s="108"/>
      <c r="AB14" s="133" t="s">
        <v>3777</v>
      </c>
      <c r="AC14" s="122" t="s">
        <v>3748</v>
      </c>
      <c r="AD14" s="118">
        <v>45238</v>
      </c>
      <c r="AE14" s="362" t="s">
        <v>6923</v>
      </c>
      <c r="AF14" s="108" t="s">
        <v>6913</v>
      </c>
      <c r="AG14" s="108" t="s">
        <v>6913</v>
      </c>
      <c r="AH14" s="133"/>
      <c r="AI14" s="122"/>
      <c r="AJ14" s="108"/>
      <c r="AK14" s="108"/>
      <c r="AL14" s="108"/>
      <c r="AM14" s="108"/>
      <c r="AN14" s="133"/>
      <c r="AO14" s="122"/>
      <c r="AP14" s="108"/>
      <c r="AQ14" s="108"/>
      <c r="AR14" s="108"/>
      <c r="AS14" s="108"/>
      <c r="AT14" s="133"/>
      <c r="AU14" s="122"/>
      <c r="AV14" s="108"/>
      <c r="AW14" s="108"/>
      <c r="AX14" s="108"/>
      <c r="AY14" s="108"/>
      <c r="AZ14" s="133"/>
      <c r="BA14" s="132"/>
      <c r="BB14" s="118"/>
      <c r="BC14" s="118"/>
      <c r="BD14" s="108"/>
      <c r="BE14" s="118"/>
      <c r="BF14" s="133"/>
      <c r="BG14" s="132"/>
      <c r="BH14" s="118"/>
      <c r="BI14" s="118"/>
      <c r="BJ14" s="108"/>
      <c r="BK14" s="118"/>
      <c r="BL14" s="133"/>
      <c r="BM14" s="132"/>
      <c r="BN14" s="118"/>
      <c r="BO14" s="118"/>
      <c r="BP14" s="108"/>
      <c r="BQ14" s="118"/>
      <c r="BR14" s="133"/>
      <c r="BS14" s="132"/>
      <c r="BT14" s="118"/>
      <c r="BU14" s="118"/>
      <c r="BV14" s="108"/>
      <c r="BW14" s="118"/>
      <c r="BX14" s="133"/>
      <c r="BY14" s="132"/>
      <c r="BZ14" s="118"/>
      <c r="CA14" s="118"/>
      <c r="CB14" s="108"/>
      <c r="CC14" s="118"/>
      <c r="CD14" s="133"/>
      <c r="CE14" s="132"/>
      <c r="CF14" s="118"/>
      <c r="CG14" s="118"/>
      <c r="CH14" s="108"/>
      <c r="CI14" s="118"/>
      <c r="CJ14" s="133"/>
      <c r="CK14" s="132"/>
      <c r="CL14" s="118"/>
      <c r="CM14" s="118"/>
      <c r="CN14" s="108"/>
      <c r="CO14" s="118"/>
      <c r="CP14" s="133"/>
    </row>
    <row r="15" spans="1:94" s="110" customFormat="1" ht="25.5" hidden="1" x14ac:dyDescent="0.2">
      <c r="A15" s="226" t="s">
        <v>8263</v>
      </c>
      <c r="B15" s="226"/>
      <c r="C15" s="227" t="s">
        <v>8257</v>
      </c>
      <c r="D15" s="252" t="s">
        <v>6695</v>
      </c>
      <c r="E15" s="75" t="s">
        <v>3040</v>
      </c>
      <c r="F15" s="239">
        <f t="shared" si="0"/>
        <v>45238</v>
      </c>
      <c r="G15" s="232" t="str">
        <f t="shared" si="1"/>
        <v>A</v>
      </c>
      <c r="H15" s="1055" t="str">
        <f t="shared" si="2"/>
        <v>MR.DER-0469_23-Entrega Final</v>
      </c>
      <c r="I15" s="234" t="str">
        <f t="shared" si="3"/>
        <v>ASSINADO</v>
      </c>
      <c r="J15" s="255" t="str">
        <f t="shared" si="4"/>
        <v>ND</v>
      </c>
      <c r="K15" s="132" t="s">
        <v>3730</v>
      </c>
      <c r="L15" s="118">
        <v>45012</v>
      </c>
      <c r="M15" s="164" t="s">
        <v>6675</v>
      </c>
      <c r="N15" s="108" t="s">
        <v>5536</v>
      </c>
      <c r="O15" s="118">
        <v>45063</v>
      </c>
      <c r="P15" s="133" t="s">
        <v>3777</v>
      </c>
      <c r="Q15" s="122" t="s">
        <v>3765</v>
      </c>
      <c r="R15" s="118">
        <v>45133</v>
      </c>
      <c r="S15" s="164" t="s">
        <v>6759</v>
      </c>
      <c r="T15" s="108" t="s">
        <v>5539</v>
      </c>
      <c r="U15" s="118">
        <v>45148</v>
      </c>
      <c r="V15" s="133" t="s">
        <v>3777</v>
      </c>
      <c r="W15" s="122" t="s">
        <v>3748</v>
      </c>
      <c r="X15" s="118">
        <v>45161</v>
      </c>
      <c r="Y15" s="164" t="s">
        <v>6788</v>
      </c>
      <c r="Z15" s="108"/>
      <c r="AA15" s="108"/>
      <c r="AB15" s="133" t="s">
        <v>3777</v>
      </c>
      <c r="AC15" s="122" t="s">
        <v>3748</v>
      </c>
      <c r="AD15" s="118">
        <v>45238</v>
      </c>
      <c r="AE15" s="362" t="s">
        <v>6923</v>
      </c>
      <c r="AF15" s="108" t="s">
        <v>6913</v>
      </c>
      <c r="AG15" s="108" t="s">
        <v>6913</v>
      </c>
      <c r="AH15" s="133"/>
      <c r="AI15" s="122"/>
      <c r="AJ15" s="108"/>
      <c r="AK15" s="108"/>
      <c r="AL15" s="108"/>
      <c r="AM15" s="108"/>
      <c r="AN15" s="133"/>
      <c r="AO15" s="122"/>
      <c r="AP15" s="108"/>
      <c r="AQ15" s="108"/>
      <c r="AR15" s="108"/>
      <c r="AS15" s="108"/>
      <c r="AT15" s="133"/>
      <c r="AU15" s="122"/>
      <c r="AV15" s="108"/>
      <c r="AW15" s="108"/>
      <c r="AX15" s="108"/>
      <c r="AY15" s="108"/>
      <c r="AZ15" s="133"/>
      <c r="BA15" s="132"/>
      <c r="BB15" s="118"/>
      <c r="BC15" s="118"/>
      <c r="BD15" s="108"/>
      <c r="BE15" s="118"/>
      <c r="BF15" s="133"/>
      <c r="BG15" s="132"/>
      <c r="BH15" s="118"/>
      <c r="BI15" s="118"/>
      <c r="BJ15" s="108"/>
      <c r="BK15" s="118"/>
      <c r="BL15" s="133"/>
      <c r="BM15" s="132"/>
      <c r="BN15" s="118"/>
      <c r="BO15" s="118"/>
      <c r="BP15" s="108"/>
      <c r="BQ15" s="118"/>
      <c r="BR15" s="133"/>
      <c r="BS15" s="132"/>
      <c r="BT15" s="118"/>
      <c r="BU15" s="118"/>
      <c r="BV15" s="108"/>
      <c r="BW15" s="118"/>
      <c r="BX15" s="133"/>
      <c r="BY15" s="132"/>
      <c r="BZ15" s="118"/>
      <c r="CA15" s="118"/>
      <c r="CB15" s="108"/>
      <c r="CC15" s="118"/>
      <c r="CD15" s="133"/>
      <c r="CE15" s="132"/>
      <c r="CF15" s="118"/>
      <c r="CG15" s="118"/>
      <c r="CH15" s="108"/>
      <c r="CI15" s="118"/>
      <c r="CJ15" s="133"/>
      <c r="CK15" s="132"/>
      <c r="CL15" s="118"/>
      <c r="CM15" s="118"/>
      <c r="CN15" s="108"/>
      <c r="CO15" s="118"/>
      <c r="CP15" s="133"/>
    </row>
    <row r="16" spans="1:94" s="110" customFormat="1" ht="25.5" hidden="1" x14ac:dyDescent="0.2">
      <c r="A16" s="226" t="s">
        <v>8263</v>
      </c>
      <c r="B16" s="226"/>
      <c r="C16" s="227" t="s">
        <v>8257</v>
      </c>
      <c r="D16" s="252" t="s">
        <v>6695</v>
      </c>
      <c r="E16" s="75" t="s">
        <v>3041</v>
      </c>
      <c r="F16" s="239">
        <f t="shared" si="0"/>
        <v>45238</v>
      </c>
      <c r="G16" s="232" t="str">
        <f t="shared" si="1"/>
        <v>A</v>
      </c>
      <c r="H16" s="1055" t="str">
        <f t="shared" si="2"/>
        <v>MR.DER-0469_23-Entrega Final</v>
      </c>
      <c r="I16" s="234" t="str">
        <f t="shared" si="3"/>
        <v>ASSINADO</v>
      </c>
      <c r="J16" s="255" t="str">
        <f t="shared" si="4"/>
        <v>ND</v>
      </c>
      <c r="K16" s="132" t="s">
        <v>3730</v>
      </c>
      <c r="L16" s="118">
        <v>45012</v>
      </c>
      <c r="M16" s="164" t="s">
        <v>6675</v>
      </c>
      <c r="N16" s="108" t="s">
        <v>5536</v>
      </c>
      <c r="O16" s="118">
        <v>45063</v>
      </c>
      <c r="P16" s="133" t="s">
        <v>3777</v>
      </c>
      <c r="Q16" s="122" t="s">
        <v>3765</v>
      </c>
      <c r="R16" s="118">
        <v>45133</v>
      </c>
      <c r="S16" s="164" t="s">
        <v>6759</v>
      </c>
      <c r="T16" s="108" t="s">
        <v>5539</v>
      </c>
      <c r="U16" s="118">
        <v>45148</v>
      </c>
      <c r="V16" s="133" t="s">
        <v>3777</v>
      </c>
      <c r="W16" s="122" t="s">
        <v>3748</v>
      </c>
      <c r="X16" s="118">
        <v>45161</v>
      </c>
      <c r="Y16" s="164" t="s">
        <v>6788</v>
      </c>
      <c r="Z16" s="108"/>
      <c r="AA16" s="108"/>
      <c r="AB16" s="133" t="s">
        <v>3777</v>
      </c>
      <c r="AC16" s="122" t="s">
        <v>3748</v>
      </c>
      <c r="AD16" s="118">
        <v>45238</v>
      </c>
      <c r="AE16" s="362" t="s">
        <v>6923</v>
      </c>
      <c r="AF16" s="108" t="s">
        <v>6913</v>
      </c>
      <c r="AG16" s="108" t="s">
        <v>6913</v>
      </c>
      <c r="AH16" s="133"/>
      <c r="AI16" s="122"/>
      <c r="AJ16" s="108"/>
      <c r="AK16" s="108"/>
      <c r="AL16" s="108"/>
      <c r="AM16" s="108"/>
      <c r="AN16" s="133"/>
      <c r="AO16" s="122"/>
      <c r="AP16" s="108"/>
      <c r="AQ16" s="108"/>
      <c r="AR16" s="108"/>
      <c r="AS16" s="108"/>
      <c r="AT16" s="133"/>
      <c r="AU16" s="122"/>
      <c r="AV16" s="108"/>
      <c r="AW16" s="108"/>
      <c r="AX16" s="108"/>
      <c r="AY16" s="108"/>
      <c r="AZ16" s="133"/>
      <c r="BA16" s="132"/>
      <c r="BB16" s="118"/>
      <c r="BC16" s="118"/>
      <c r="BD16" s="108"/>
    </row>
    <row r="17" spans="1:51" s="110" customFormat="1" ht="25.5" hidden="1" x14ac:dyDescent="0.2">
      <c r="A17" s="226" t="s">
        <v>8263</v>
      </c>
      <c r="B17" s="226"/>
      <c r="C17" s="227" t="s">
        <v>8257</v>
      </c>
      <c r="D17" s="252" t="s">
        <v>6695</v>
      </c>
      <c r="E17" s="75" t="s">
        <v>3042</v>
      </c>
      <c r="F17" s="239">
        <f t="shared" si="0"/>
        <v>45238</v>
      </c>
      <c r="G17" s="232" t="str">
        <f t="shared" si="1"/>
        <v>A</v>
      </c>
      <c r="H17" s="1055" t="str">
        <f t="shared" si="2"/>
        <v>MR.DER-0469_23-Entrega Final</v>
      </c>
      <c r="I17" s="234" t="str">
        <f t="shared" si="3"/>
        <v>ASSINADO</v>
      </c>
      <c r="J17" s="255" t="str">
        <f t="shared" si="4"/>
        <v>ND</v>
      </c>
      <c r="K17" s="132" t="s">
        <v>3730</v>
      </c>
      <c r="L17" s="118">
        <v>45012</v>
      </c>
      <c r="M17" s="164" t="s">
        <v>6675</v>
      </c>
      <c r="N17" s="108" t="s">
        <v>5536</v>
      </c>
      <c r="O17" s="118">
        <v>45063</v>
      </c>
      <c r="P17" s="133" t="s">
        <v>3777</v>
      </c>
      <c r="Q17" s="122" t="s">
        <v>3765</v>
      </c>
      <c r="R17" s="118">
        <v>45133</v>
      </c>
      <c r="S17" s="164" t="s">
        <v>6759</v>
      </c>
      <c r="T17" s="108" t="s">
        <v>5539</v>
      </c>
      <c r="U17" s="118">
        <v>45148</v>
      </c>
      <c r="V17" s="133" t="s">
        <v>3777</v>
      </c>
      <c r="W17" s="122" t="s">
        <v>3748</v>
      </c>
      <c r="X17" s="118">
        <v>45161</v>
      </c>
      <c r="Y17" s="164" t="s">
        <v>6788</v>
      </c>
      <c r="Z17" s="108"/>
      <c r="AA17" s="108"/>
      <c r="AB17" s="133" t="s">
        <v>3777</v>
      </c>
      <c r="AC17" s="122" t="s">
        <v>3748</v>
      </c>
      <c r="AD17" s="118">
        <v>45238</v>
      </c>
      <c r="AE17" s="362" t="s">
        <v>6923</v>
      </c>
      <c r="AF17" s="108" t="s">
        <v>6913</v>
      </c>
      <c r="AG17" s="108" t="s">
        <v>6913</v>
      </c>
      <c r="AH17" s="133"/>
      <c r="AI17" s="122"/>
      <c r="AJ17" s="108"/>
      <c r="AK17" s="108"/>
      <c r="AL17" s="108"/>
      <c r="AM17" s="108"/>
      <c r="AN17" s="133"/>
      <c r="AO17" s="122"/>
      <c r="AP17" s="108"/>
      <c r="AQ17" s="108"/>
      <c r="AR17" s="108"/>
      <c r="AS17" s="108"/>
      <c r="AT17" s="133"/>
      <c r="AU17" s="122"/>
      <c r="AV17" s="108"/>
      <c r="AW17" s="108"/>
      <c r="AX17" s="108"/>
      <c r="AY17" s="108"/>
    </row>
    <row r="18" spans="1:51" s="110" customFormat="1" ht="25.5" hidden="1" x14ac:dyDescent="0.2">
      <c r="A18" s="226" t="s">
        <v>8263</v>
      </c>
      <c r="B18" s="226"/>
      <c r="C18" s="227" t="s">
        <v>8257</v>
      </c>
      <c r="D18" s="252" t="s">
        <v>6695</v>
      </c>
      <c r="E18" s="75" t="s">
        <v>3043</v>
      </c>
      <c r="F18" s="239">
        <f t="shared" si="0"/>
        <v>45238</v>
      </c>
      <c r="G18" s="232" t="str">
        <f t="shared" si="1"/>
        <v>A</v>
      </c>
      <c r="H18" s="1055" t="str">
        <f t="shared" si="2"/>
        <v>MR.DER-0469_23-Entrega Final</v>
      </c>
      <c r="I18" s="234" t="str">
        <f t="shared" si="3"/>
        <v>ASSINADO</v>
      </c>
      <c r="J18" s="255" t="str">
        <f t="shared" si="4"/>
        <v>ND</v>
      </c>
      <c r="K18" s="132" t="s">
        <v>3730</v>
      </c>
      <c r="L18" s="118">
        <v>45012</v>
      </c>
      <c r="M18" s="164" t="s">
        <v>6675</v>
      </c>
      <c r="N18" s="108" t="s">
        <v>5536</v>
      </c>
      <c r="O18" s="118">
        <v>45063</v>
      </c>
      <c r="P18" s="133" t="s">
        <v>3777</v>
      </c>
      <c r="Q18" s="122" t="s">
        <v>3765</v>
      </c>
      <c r="R18" s="118">
        <v>45133</v>
      </c>
      <c r="S18" s="164" t="s">
        <v>6759</v>
      </c>
      <c r="T18" s="108" t="s">
        <v>5539</v>
      </c>
      <c r="U18" s="118">
        <v>45148</v>
      </c>
      <c r="V18" s="133" t="s">
        <v>3777</v>
      </c>
      <c r="W18" s="122" t="s">
        <v>3748</v>
      </c>
      <c r="X18" s="118">
        <v>45161</v>
      </c>
      <c r="Y18" s="164" t="s">
        <v>6788</v>
      </c>
      <c r="Z18" s="108"/>
      <c r="AA18" s="108"/>
      <c r="AB18" s="133" t="s">
        <v>3777</v>
      </c>
      <c r="AC18" s="122" t="s">
        <v>3748</v>
      </c>
      <c r="AD18" s="118">
        <v>45238</v>
      </c>
      <c r="AE18" s="362" t="s">
        <v>6923</v>
      </c>
      <c r="AF18" s="108" t="s">
        <v>6913</v>
      </c>
      <c r="AG18" s="108" t="s">
        <v>6913</v>
      </c>
      <c r="AH18" s="133"/>
      <c r="AI18" s="122"/>
      <c r="AJ18" s="108"/>
      <c r="AK18" s="108"/>
      <c r="AL18" s="108"/>
      <c r="AM18" s="108"/>
      <c r="AN18" s="133"/>
      <c r="AO18" s="122"/>
      <c r="AP18" s="108"/>
      <c r="AQ18" s="108"/>
      <c r="AR18" s="108"/>
      <c r="AS18" s="108"/>
      <c r="AT18" s="133"/>
      <c r="AU18" s="122"/>
      <c r="AV18" s="108"/>
      <c r="AW18" s="108"/>
      <c r="AX18" s="108"/>
      <c r="AY18" s="108"/>
    </row>
    <row r="19" spans="1:51" s="110" customFormat="1" ht="25.5" hidden="1" x14ac:dyDescent="0.2">
      <c r="A19" s="226" t="s">
        <v>8263</v>
      </c>
      <c r="B19" s="226"/>
      <c r="C19" s="227" t="s">
        <v>8257</v>
      </c>
      <c r="D19" s="252" t="s">
        <v>6695</v>
      </c>
      <c r="E19" s="75" t="s">
        <v>3044</v>
      </c>
      <c r="F19" s="239">
        <f t="shared" si="0"/>
        <v>45238</v>
      </c>
      <c r="G19" s="232" t="str">
        <f t="shared" si="1"/>
        <v>A</v>
      </c>
      <c r="H19" s="1055" t="str">
        <f t="shared" si="2"/>
        <v>MR.DER-0469_23-Entrega Final</v>
      </c>
      <c r="I19" s="234" t="str">
        <f t="shared" si="3"/>
        <v>ASSINADO</v>
      </c>
      <c r="J19" s="255" t="str">
        <f t="shared" si="4"/>
        <v>ND</v>
      </c>
      <c r="K19" s="132" t="s">
        <v>3730</v>
      </c>
      <c r="L19" s="118">
        <v>45012</v>
      </c>
      <c r="M19" s="164" t="s">
        <v>6675</v>
      </c>
      <c r="N19" s="108" t="s">
        <v>5536</v>
      </c>
      <c r="O19" s="118">
        <v>45063</v>
      </c>
      <c r="P19" s="133" t="s">
        <v>3777</v>
      </c>
      <c r="Q19" s="122" t="s">
        <v>3765</v>
      </c>
      <c r="R19" s="118">
        <v>45133</v>
      </c>
      <c r="S19" s="164" t="s">
        <v>6759</v>
      </c>
      <c r="T19" s="108" t="s">
        <v>5539</v>
      </c>
      <c r="U19" s="118">
        <v>45148</v>
      </c>
      <c r="V19" s="133" t="s">
        <v>3777</v>
      </c>
      <c r="W19" s="122" t="s">
        <v>3748</v>
      </c>
      <c r="X19" s="118">
        <v>45161</v>
      </c>
      <c r="Y19" s="164" t="s">
        <v>6788</v>
      </c>
      <c r="Z19" s="108"/>
      <c r="AA19" s="108"/>
      <c r="AB19" s="133" t="s">
        <v>3777</v>
      </c>
      <c r="AC19" s="122" t="s">
        <v>3748</v>
      </c>
      <c r="AD19" s="118">
        <v>45238</v>
      </c>
      <c r="AE19" s="362" t="s">
        <v>6923</v>
      </c>
      <c r="AF19" s="108" t="s">
        <v>6913</v>
      </c>
      <c r="AG19" s="108" t="s">
        <v>6913</v>
      </c>
      <c r="AH19" s="133"/>
      <c r="AI19" s="122"/>
      <c r="AJ19" s="108"/>
      <c r="AK19" s="108"/>
      <c r="AL19" s="108"/>
      <c r="AM19" s="108"/>
      <c r="AN19" s="133"/>
      <c r="AO19" s="122"/>
      <c r="AP19" s="108"/>
      <c r="AQ19" s="108"/>
      <c r="AR19" s="108"/>
      <c r="AS19" s="108"/>
      <c r="AT19" s="133"/>
      <c r="AU19" s="122"/>
      <c r="AV19" s="108"/>
      <c r="AW19" s="108"/>
      <c r="AX19" s="108"/>
      <c r="AY19" s="108"/>
    </row>
    <row r="20" spans="1:51" s="110" customFormat="1" ht="25.5" hidden="1" x14ac:dyDescent="0.2">
      <c r="A20" s="226" t="s">
        <v>8263</v>
      </c>
      <c r="B20" s="226"/>
      <c r="C20" s="227" t="s">
        <v>8257</v>
      </c>
      <c r="D20" s="252" t="s">
        <v>6695</v>
      </c>
      <c r="E20" s="75" t="s">
        <v>3045</v>
      </c>
      <c r="F20" s="239">
        <f t="shared" si="0"/>
        <v>45238</v>
      </c>
      <c r="G20" s="232" t="str">
        <f t="shared" si="1"/>
        <v>B</v>
      </c>
      <c r="H20" s="1055" t="str">
        <f t="shared" si="2"/>
        <v>MR.DER-0469_23-Entrega Final</v>
      </c>
      <c r="I20" s="234" t="str">
        <f t="shared" si="3"/>
        <v>ASSINADO</v>
      </c>
      <c r="J20" s="255" t="str">
        <f t="shared" si="4"/>
        <v>ND</v>
      </c>
      <c r="K20" s="132" t="s">
        <v>3730</v>
      </c>
      <c r="L20" s="118">
        <v>45012</v>
      </c>
      <c r="M20" s="164" t="s">
        <v>6675</v>
      </c>
      <c r="N20" s="108" t="s">
        <v>5536</v>
      </c>
      <c r="O20" s="118">
        <v>45063</v>
      </c>
      <c r="P20" s="133" t="s">
        <v>3777</v>
      </c>
      <c r="Q20" s="122" t="s">
        <v>3765</v>
      </c>
      <c r="R20" s="118">
        <v>45133</v>
      </c>
      <c r="S20" s="164" t="s">
        <v>6759</v>
      </c>
      <c r="T20" s="108" t="s">
        <v>5537</v>
      </c>
      <c r="U20" s="118">
        <v>45148</v>
      </c>
      <c r="V20" s="133" t="s">
        <v>3777</v>
      </c>
      <c r="W20" s="122" t="s">
        <v>3748</v>
      </c>
      <c r="X20" s="118">
        <v>45161</v>
      </c>
      <c r="Y20" s="164" t="s">
        <v>6788</v>
      </c>
      <c r="Z20" s="108" t="s">
        <v>6098</v>
      </c>
      <c r="AA20" s="118">
        <v>45167</v>
      </c>
      <c r="AB20" s="133" t="s">
        <v>3777</v>
      </c>
      <c r="AC20" s="122" t="s">
        <v>5626</v>
      </c>
      <c r="AD20" s="118">
        <v>45187</v>
      </c>
      <c r="AE20" s="362" t="s">
        <v>6823</v>
      </c>
      <c r="AF20" s="108" t="s">
        <v>5539</v>
      </c>
      <c r="AG20" s="118">
        <v>45198</v>
      </c>
      <c r="AH20" s="133"/>
      <c r="AI20" s="122" t="s">
        <v>5811</v>
      </c>
      <c r="AJ20" s="118">
        <v>45224</v>
      </c>
      <c r="AK20" s="1370" t="s">
        <v>6873</v>
      </c>
      <c r="AL20" s="108"/>
      <c r="AM20" s="108"/>
      <c r="AN20" s="133"/>
      <c r="AO20" s="122" t="s">
        <v>5811</v>
      </c>
      <c r="AP20" s="118">
        <v>45238</v>
      </c>
      <c r="AQ20" s="1370" t="s">
        <v>6923</v>
      </c>
      <c r="AR20" s="108" t="s">
        <v>6913</v>
      </c>
      <c r="AS20" s="108" t="s">
        <v>6913</v>
      </c>
      <c r="AT20" s="133"/>
      <c r="AU20" s="122"/>
      <c r="AV20" s="118"/>
      <c r="AW20" s="1370"/>
      <c r="AX20" s="108"/>
      <c r="AY20" s="108"/>
    </row>
    <row r="21" spans="1:51" s="110" customFormat="1" ht="25.5" hidden="1" x14ac:dyDescent="0.2">
      <c r="A21" s="226" t="s">
        <v>8263</v>
      </c>
      <c r="B21" s="226"/>
      <c r="C21" s="227" t="s">
        <v>8257</v>
      </c>
      <c r="D21" s="252" t="s">
        <v>6695</v>
      </c>
      <c r="E21" s="75" t="s">
        <v>3046</v>
      </c>
      <c r="F21" s="239">
        <f t="shared" si="0"/>
        <v>45238</v>
      </c>
      <c r="G21" s="232" t="str">
        <f t="shared" si="1"/>
        <v>A</v>
      </c>
      <c r="H21" s="1055" t="str">
        <f t="shared" si="2"/>
        <v>MR.DER-0469_23-Entrega Final</v>
      </c>
      <c r="I21" s="234" t="str">
        <f t="shared" si="3"/>
        <v>ASSINADO</v>
      </c>
      <c r="J21" s="255" t="str">
        <f t="shared" si="4"/>
        <v>ND</v>
      </c>
      <c r="K21" s="132" t="s">
        <v>3730</v>
      </c>
      <c r="L21" s="118">
        <v>45012</v>
      </c>
      <c r="M21" s="164" t="s">
        <v>6675</v>
      </c>
      <c r="N21" s="108" t="s">
        <v>5536</v>
      </c>
      <c r="O21" s="118">
        <v>45063</v>
      </c>
      <c r="P21" s="133" t="s">
        <v>3777</v>
      </c>
      <c r="Q21" s="122" t="s">
        <v>3765</v>
      </c>
      <c r="R21" s="118">
        <v>45133</v>
      </c>
      <c r="S21" s="164" t="s">
        <v>6759</v>
      </c>
      <c r="T21" s="108" t="s">
        <v>5539</v>
      </c>
      <c r="U21" s="118">
        <v>45148</v>
      </c>
      <c r="V21" s="133" t="s">
        <v>3777</v>
      </c>
      <c r="W21" s="122" t="s">
        <v>3748</v>
      </c>
      <c r="X21" s="118">
        <v>45161</v>
      </c>
      <c r="Y21" s="164" t="s">
        <v>6788</v>
      </c>
      <c r="Z21" s="108"/>
      <c r="AA21" s="108"/>
      <c r="AB21" s="133" t="s">
        <v>3777</v>
      </c>
      <c r="AC21" s="122" t="s">
        <v>3748</v>
      </c>
      <c r="AD21" s="118">
        <v>45238</v>
      </c>
      <c r="AE21" s="362" t="s">
        <v>6923</v>
      </c>
      <c r="AF21" s="108" t="s">
        <v>6913</v>
      </c>
      <c r="AG21" s="108" t="s">
        <v>6913</v>
      </c>
      <c r="AH21" s="133"/>
      <c r="AI21" s="122"/>
      <c r="AJ21" s="108"/>
      <c r="AK21" s="108"/>
      <c r="AL21" s="108"/>
      <c r="AM21" s="108"/>
      <c r="AN21" s="133"/>
      <c r="AO21" s="122"/>
      <c r="AP21" s="108"/>
      <c r="AQ21" s="108"/>
      <c r="AR21" s="108"/>
      <c r="AS21" s="108"/>
      <c r="AT21" s="133"/>
      <c r="AU21" s="122"/>
      <c r="AV21" s="108"/>
      <c r="AW21" s="108"/>
      <c r="AX21" s="108"/>
      <c r="AY21" s="108"/>
    </row>
    <row r="22" spans="1:51" s="110" customFormat="1" ht="25.5" hidden="1" x14ac:dyDescent="0.2">
      <c r="A22" s="226" t="s">
        <v>8263</v>
      </c>
      <c r="B22" s="226"/>
      <c r="C22" s="227" t="s">
        <v>8257</v>
      </c>
      <c r="D22" s="252" t="s">
        <v>6695</v>
      </c>
      <c r="E22" s="75" t="s">
        <v>3047</v>
      </c>
      <c r="F22" s="239">
        <f t="shared" si="0"/>
        <v>45238</v>
      </c>
      <c r="G22" s="232" t="str">
        <f t="shared" si="1"/>
        <v>A</v>
      </c>
      <c r="H22" s="1055" t="str">
        <f t="shared" si="2"/>
        <v>MR.DER-0469_23-Entrega Final</v>
      </c>
      <c r="I22" s="234" t="str">
        <f t="shared" si="3"/>
        <v>ASSINADO</v>
      </c>
      <c r="J22" s="255" t="str">
        <f t="shared" si="4"/>
        <v>ND</v>
      </c>
      <c r="K22" s="132" t="s">
        <v>3730</v>
      </c>
      <c r="L22" s="118">
        <v>45012</v>
      </c>
      <c r="M22" s="164" t="s">
        <v>6675</v>
      </c>
      <c r="N22" s="108" t="s">
        <v>5536</v>
      </c>
      <c r="O22" s="118">
        <v>45063</v>
      </c>
      <c r="P22" s="133" t="s">
        <v>3777</v>
      </c>
      <c r="Q22" s="122" t="s">
        <v>3765</v>
      </c>
      <c r="R22" s="118">
        <v>45133</v>
      </c>
      <c r="S22" s="164" t="s">
        <v>6759</v>
      </c>
      <c r="T22" s="108" t="s">
        <v>5539</v>
      </c>
      <c r="U22" s="118">
        <v>45148</v>
      </c>
      <c r="V22" s="133" t="s">
        <v>3777</v>
      </c>
      <c r="W22" s="122" t="s">
        <v>3748</v>
      </c>
      <c r="X22" s="118">
        <v>45161</v>
      </c>
      <c r="Y22" s="164" t="s">
        <v>6788</v>
      </c>
      <c r="Z22" s="108"/>
      <c r="AA22" s="108"/>
      <c r="AB22" s="133" t="s">
        <v>3777</v>
      </c>
      <c r="AC22" s="122" t="s">
        <v>3748</v>
      </c>
      <c r="AD22" s="118">
        <v>45238</v>
      </c>
      <c r="AE22" s="362" t="s">
        <v>6923</v>
      </c>
      <c r="AF22" s="108" t="s">
        <v>6913</v>
      </c>
      <c r="AG22" s="108" t="s">
        <v>6913</v>
      </c>
      <c r="AH22" s="133"/>
      <c r="AI22" s="122"/>
      <c r="AJ22" s="108"/>
      <c r="AK22" s="108"/>
      <c r="AL22" s="108"/>
      <c r="AM22" s="108"/>
      <c r="AN22" s="133"/>
      <c r="AO22" s="122"/>
      <c r="AP22" s="108"/>
      <c r="AQ22" s="108"/>
      <c r="AR22" s="108"/>
      <c r="AS22" s="108"/>
      <c r="AT22" s="133"/>
      <c r="AU22" s="122"/>
      <c r="AV22" s="108"/>
      <c r="AW22" s="108"/>
      <c r="AX22" s="108"/>
      <c r="AY22" s="108"/>
    </row>
    <row r="23" spans="1:51" s="110" customFormat="1" ht="25.5" hidden="1" x14ac:dyDescent="0.2">
      <c r="A23" s="226" t="s">
        <v>8263</v>
      </c>
      <c r="B23" s="226"/>
      <c r="C23" s="227" t="s">
        <v>8257</v>
      </c>
      <c r="D23" s="252" t="s">
        <v>6695</v>
      </c>
      <c r="E23" s="75" t="s">
        <v>3048</v>
      </c>
      <c r="F23" s="239">
        <f t="shared" si="0"/>
        <v>45238</v>
      </c>
      <c r="G23" s="232" t="str">
        <f t="shared" si="1"/>
        <v>A</v>
      </c>
      <c r="H23" s="1055" t="str">
        <f t="shared" si="2"/>
        <v>MR.DER-0469_23-Entrega Final</v>
      </c>
      <c r="I23" s="234" t="str">
        <f t="shared" si="3"/>
        <v>ASSINADO</v>
      </c>
      <c r="J23" s="255" t="str">
        <f t="shared" si="4"/>
        <v>ND</v>
      </c>
      <c r="K23" s="132" t="s">
        <v>3730</v>
      </c>
      <c r="L23" s="118">
        <v>45012</v>
      </c>
      <c r="M23" s="164" t="s">
        <v>6675</v>
      </c>
      <c r="N23" s="108" t="s">
        <v>5536</v>
      </c>
      <c r="O23" s="118">
        <v>45063</v>
      </c>
      <c r="P23" s="133" t="s">
        <v>3777</v>
      </c>
      <c r="Q23" s="122" t="s">
        <v>3765</v>
      </c>
      <c r="R23" s="118">
        <v>45133</v>
      </c>
      <c r="S23" s="164" t="s">
        <v>6759</v>
      </c>
      <c r="T23" s="108" t="s">
        <v>5539</v>
      </c>
      <c r="U23" s="118">
        <v>45148</v>
      </c>
      <c r="V23" s="133" t="s">
        <v>3777</v>
      </c>
      <c r="W23" s="122" t="s">
        <v>3748</v>
      </c>
      <c r="X23" s="118">
        <v>45161</v>
      </c>
      <c r="Y23" s="164" t="s">
        <v>6788</v>
      </c>
      <c r="Z23" s="108"/>
      <c r="AA23" s="108"/>
      <c r="AB23" s="133" t="s">
        <v>3777</v>
      </c>
      <c r="AC23" s="122" t="s">
        <v>3748</v>
      </c>
      <c r="AD23" s="118">
        <v>45238</v>
      </c>
      <c r="AE23" s="362" t="s">
        <v>6923</v>
      </c>
      <c r="AF23" s="108" t="s">
        <v>6913</v>
      </c>
      <c r="AG23" s="108" t="s">
        <v>6913</v>
      </c>
      <c r="AH23" s="133"/>
      <c r="AI23" s="122"/>
      <c r="AJ23" s="108"/>
      <c r="AK23" s="108"/>
      <c r="AL23" s="108"/>
      <c r="AM23" s="108"/>
      <c r="AN23" s="133"/>
      <c r="AO23" s="122"/>
      <c r="AP23" s="108"/>
      <c r="AQ23" s="108"/>
      <c r="AR23" s="108"/>
      <c r="AS23" s="108"/>
      <c r="AT23" s="133"/>
      <c r="AU23" s="122"/>
      <c r="AV23" s="108"/>
      <c r="AW23" s="108"/>
      <c r="AX23" s="108"/>
      <c r="AY23" s="108"/>
    </row>
    <row r="24" spans="1:51" s="110" customFormat="1" ht="25.5" hidden="1" x14ac:dyDescent="0.2">
      <c r="A24" s="226" t="s">
        <v>8263</v>
      </c>
      <c r="B24" s="226"/>
      <c r="C24" s="227" t="s">
        <v>8257</v>
      </c>
      <c r="D24" s="252" t="s">
        <v>6695</v>
      </c>
      <c r="E24" s="75" t="s">
        <v>3049</v>
      </c>
      <c r="F24" s="239">
        <f t="shared" si="0"/>
        <v>45238</v>
      </c>
      <c r="G24" s="232" t="str">
        <f t="shared" si="1"/>
        <v>A</v>
      </c>
      <c r="H24" s="1055" t="str">
        <f t="shared" si="2"/>
        <v>MR.DER-0469_23-Entrega Final</v>
      </c>
      <c r="I24" s="234" t="str">
        <f t="shared" si="3"/>
        <v>ASSINADO</v>
      </c>
      <c r="J24" s="255" t="str">
        <f t="shared" si="4"/>
        <v>ND</v>
      </c>
      <c r="K24" s="132" t="s">
        <v>3730</v>
      </c>
      <c r="L24" s="118">
        <v>45012</v>
      </c>
      <c r="M24" s="164" t="s">
        <v>6675</v>
      </c>
      <c r="N24" s="108" t="s">
        <v>5536</v>
      </c>
      <c r="O24" s="118">
        <v>45063</v>
      </c>
      <c r="P24" s="133" t="s">
        <v>3777</v>
      </c>
      <c r="Q24" s="122" t="s">
        <v>3765</v>
      </c>
      <c r="R24" s="118">
        <v>45133</v>
      </c>
      <c r="S24" s="164" t="s">
        <v>6759</v>
      </c>
      <c r="T24" s="108" t="s">
        <v>5539</v>
      </c>
      <c r="U24" s="118">
        <v>45148</v>
      </c>
      <c r="V24" s="133" t="s">
        <v>3777</v>
      </c>
      <c r="W24" s="122" t="s">
        <v>3748</v>
      </c>
      <c r="X24" s="118">
        <v>45161</v>
      </c>
      <c r="Y24" s="164" t="s">
        <v>6788</v>
      </c>
      <c r="Z24" s="108"/>
      <c r="AA24" s="108"/>
      <c r="AB24" s="133" t="s">
        <v>3777</v>
      </c>
      <c r="AC24" s="122" t="s">
        <v>3748</v>
      </c>
      <c r="AD24" s="118">
        <v>45238</v>
      </c>
      <c r="AE24" s="362" t="s">
        <v>6923</v>
      </c>
      <c r="AF24" s="108" t="s">
        <v>6913</v>
      </c>
      <c r="AG24" s="108" t="s">
        <v>6913</v>
      </c>
      <c r="AH24" s="133"/>
      <c r="AI24" s="122"/>
      <c r="AJ24" s="108"/>
      <c r="AK24" s="108"/>
      <c r="AL24" s="108"/>
      <c r="AM24" s="108"/>
      <c r="AN24" s="133"/>
      <c r="AO24" s="122"/>
      <c r="AP24" s="108"/>
      <c r="AQ24" s="108"/>
      <c r="AR24" s="108"/>
      <c r="AS24" s="108"/>
      <c r="AT24" s="133"/>
      <c r="AU24" s="122"/>
      <c r="AV24" s="108"/>
      <c r="AW24" s="108"/>
      <c r="AX24" s="108"/>
      <c r="AY24" s="108"/>
    </row>
    <row r="25" spans="1:51" s="110" customFormat="1" ht="25.5" hidden="1" x14ac:dyDescent="0.2">
      <c r="A25" s="226" t="s">
        <v>8263</v>
      </c>
      <c r="B25" s="226"/>
      <c r="C25" s="227" t="s">
        <v>8257</v>
      </c>
      <c r="D25" s="252" t="s">
        <v>6695</v>
      </c>
      <c r="E25" s="75" t="s">
        <v>3050</v>
      </c>
      <c r="F25" s="239">
        <f t="shared" si="0"/>
        <v>45238</v>
      </c>
      <c r="G25" s="232" t="str">
        <f t="shared" si="1"/>
        <v>A</v>
      </c>
      <c r="H25" s="1055" t="str">
        <f t="shared" si="2"/>
        <v>MR.DER-0469_23-Entrega Final</v>
      </c>
      <c r="I25" s="234" t="str">
        <f t="shared" si="3"/>
        <v>ASSINADO</v>
      </c>
      <c r="J25" s="255" t="str">
        <f t="shared" si="4"/>
        <v>ND</v>
      </c>
      <c r="K25" s="132" t="s">
        <v>3730</v>
      </c>
      <c r="L25" s="118">
        <v>45012</v>
      </c>
      <c r="M25" s="164" t="s">
        <v>6675</v>
      </c>
      <c r="N25" s="108" t="s">
        <v>5536</v>
      </c>
      <c r="O25" s="118">
        <v>45063</v>
      </c>
      <c r="P25" s="133" t="s">
        <v>3777</v>
      </c>
      <c r="Q25" s="122" t="s">
        <v>3765</v>
      </c>
      <c r="R25" s="118">
        <v>45133</v>
      </c>
      <c r="S25" s="164" t="s">
        <v>6759</v>
      </c>
      <c r="T25" s="108" t="s">
        <v>5539</v>
      </c>
      <c r="U25" s="118">
        <v>45148</v>
      </c>
      <c r="V25" s="133" t="s">
        <v>3777</v>
      </c>
      <c r="W25" s="122" t="s">
        <v>3748</v>
      </c>
      <c r="X25" s="118">
        <v>45161</v>
      </c>
      <c r="Y25" s="164" t="s">
        <v>6788</v>
      </c>
      <c r="Z25" s="108"/>
      <c r="AA25" s="108"/>
      <c r="AB25" s="133" t="s">
        <v>3777</v>
      </c>
      <c r="AC25" s="122" t="s">
        <v>3748</v>
      </c>
      <c r="AD25" s="118">
        <v>45238</v>
      </c>
      <c r="AE25" s="362" t="s">
        <v>6923</v>
      </c>
      <c r="AF25" s="108" t="s">
        <v>6913</v>
      </c>
      <c r="AG25" s="108" t="s">
        <v>6913</v>
      </c>
      <c r="AH25" s="133"/>
      <c r="AI25" s="122"/>
      <c r="AJ25" s="108"/>
      <c r="AK25" s="108"/>
      <c r="AL25" s="108"/>
      <c r="AM25" s="108"/>
      <c r="AN25" s="133"/>
      <c r="AO25" s="122"/>
      <c r="AP25" s="108"/>
      <c r="AQ25" s="108"/>
      <c r="AR25" s="108"/>
      <c r="AS25" s="108"/>
      <c r="AT25" s="133"/>
      <c r="AU25" s="122"/>
      <c r="AV25" s="108"/>
      <c r="AW25" s="108"/>
      <c r="AX25" s="108"/>
      <c r="AY25" s="108"/>
    </row>
    <row r="26" spans="1:51" s="110" customFormat="1" ht="25.5" hidden="1" x14ac:dyDescent="0.2">
      <c r="A26" s="226" t="s">
        <v>8263</v>
      </c>
      <c r="B26" s="226"/>
      <c r="C26" s="227" t="s">
        <v>8257</v>
      </c>
      <c r="D26" s="252" t="s">
        <v>6695</v>
      </c>
      <c r="E26" s="75" t="s">
        <v>3051</v>
      </c>
      <c r="F26" s="239">
        <f t="shared" si="0"/>
        <v>45238</v>
      </c>
      <c r="G26" s="232" t="str">
        <f t="shared" si="1"/>
        <v>A</v>
      </c>
      <c r="H26" s="1055" t="str">
        <f t="shared" si="2"/>
        <v>MR.DER-0469_23-Entrega Final</v>
      </c>
      <c r="I26" s="234" t="str">
        <f t="shared" si="3"/>
        <v>ASSINADO</v>
      </c>
      <c r="J26" s="255" t="str">
        <f t="shared" si="4"/>
        <v>ND</v>
      </c>
      <c r="K26" s="132" t="s">
        <v>3730</v>
      </c>
      <c r="L26" s="118">
        <v>45012</v>
      </c>
      <c r="M26" s="164" t="s">
        <v>6675</v>
      </c>
      <c r="N26" s="108" t="s">
        <v>5536</v>
      </c>
      <c r="O26" s="118">
        <v>45063</v>
      </c>
      <c r="P26" s="133" t="s">
        <v>3777</v>
      </c>
      <c r="Q26" s="122" t="s">
        <v>3765</v>
      </c>
      <c r="R26" s="118">
        <v>45133</v>
      </c>
      <c r="S26" s="164" t="s">
        <v>6759</v>
      </c>
      <c r="T26" s="108" t="s">
        <v>5539</v>
      </c>
      <c r="U26" s="118">
        <v>45148</v>
      </c>
      <c r="V26" s="133" t="s">
        <v>3777</v>
      </c>
      <c r="W26" s="122" t="s">
        <v>3748</v>
      </c>
      <c r="X26" s="118">
        <v>45161</v>
      </c>
      <c r="Y26" s="164" t="s">
        <v>6788</v>
      </c>
      <c r="Z26" s="108"/>
      <c r="AA26" s="108"/>
      <c r="AB26" s="133" t="s">
        <v>3777</v>
      </c>
      <c r="AC26" s="122" t="s">
        <v>3748</v>
      </c>
      <c r="AD26" s="118">
        <v>45238</v>
      </c>
      <c r="AE26" s="362" t="s">
        <v>6923</v>
      </c>
      <c r="AF26" s="108" t="s">
        <v>6913</v>
      </c>
      <c r="AG26" s="108" t="s">
        <v>6913</v>
      </c>
      <c r="AH26" s="133"/>
      <c r="AI26" s="122"/>
      <c r="AJ26" s="108"/>
      <c r="AK26" s="108"/>
      <c r="AL26" s="108"/>
      <c r="AM26" s="108"/>
      <c r="AN26" s="133"/>
      <c r="AO26" s="122"/>
      <c r="AP26" s="108"/>
      <c r="AQ26" s="108"/>
      <c r="AR26" s="108"/>
      <c r="AS26" s="108"/>
      <c r="AT26" s="133"/>
      <c r="AU26" s="122"/>
      <c r="AV26" s="108"/>
      <c r="AW26" s="108"/>
      <c r="AX26" s="108"/>
      <c r="AY26" s="108"/>
    </row>
    <row r="27" spans="1:51" s="110" customFormat="1" ht="25.5" hidden="1" x14ac:dyDescent="0.2">
      <c r="A27" s="226" t="s">
        <v>8263</v>
      </c>
      <c r="B27" s="226"/>
      <c r="C27" s="227" t="s">
        <v>8257</v>
      </c>
      <c r="D27" s="252" t="s">
        <v>6695</v>
      </c>
      <c r="E27" s="75" t="s">
        <v>6676</v>
      </c>
      <c r="F27" s="239">
        <f t="shared" si="0"/>
        <v>45238</v>
      </c>
      <c r="G27" s="232" t="str">
        <f t="shared" si="1"/>
        <v>A</v>
      </c>
      <c r="H27" s="1055" t="str">
        <f t="shared" si="2"/>
        <v>MR.DER-0469_23-Entrega Final</v>
      </c>
      <c r="I27" s="234" t="str">
        <f t="shared" si="3"/>
        <v>ASSINADO</v>
      </c>
      <c r="J27" s="255" t="str">
        <f t="shared" si="4"/>
        <v>ND</v>
      </c>
      <c r="K27" s="132" t="s">
        <v>3730</v>
      </c>
      <c r="L27" s="118">
        <v>45012</v>
      </c>
      <c r="M27" s="164" t="s">
        <v>6675</v>
      </c>
      <c r="N27" s="108" t="s">
        <v>5536</v>
      </c>
      <c r="O27" s="118">
        <v>45063</v>
      </c>
      <c r="P27" s="133" t="s">
        <v>3777</v>
      </c>
      <c r="Q27" s="122" t="s">
        <v>3765</v>
      </c>
      <c r="R27" s="118">
        <v>45133</v>
      </c>
      <c r="S27" s="164" t="s">
        <v>6759</v>
      </c>
      <c r="T27" s="108" t="s">
        <v>5539</v>
      </c>
      <c r="U27" s="118">
        <v>45148</v>
      </c>
      <c r="V27" s="133" t="s">
        <v>3777</v>
      </c>
      <c r="W27" s="122" t="s">
        <v>3748</v>
      </c>
      <c r="X27" s="118">
        <v>45161</v>
      </c>
      <c r="Y27" s="164" t="s">
        <v>6788</v>
      </c>
      <c r="Z27" s="108"/>
      <c r="AA27" s="108"/>
      <c r="AB27" s="133" t="s">
        <v>3777</v>
      </c>
      <c r="AC27" s="122" t="s">
        <v>3748</v>
      </c>
      <c r="AD27" s="118">
        <v>45238</v>
      </c>
      <c r="AE27" s="362" t="s">
        <v>6923</v>
      </c>
      <c r="AF27" s="108" t="s">
        <v>6913</v>
      </c>
      <c r="AG27" s="108" t="s">
        <v>6913</v>
      </c>
      <c r="AH27" s="133"/>
      <c r="AI27" s="122"/>
      <c r="AJ27" s="108"/>
      <c r="AK27" s="108"/>
      <c r="AL27" s="108"/>
      <c r="AM27" s="108"/>
      <c r="AN27" s="133"/>
      <c r="AO27" s="122"/>
      <c r="AP27" s="108"/>
      <c r="AQ27" s="108"/>
      <c r="AR27" s="108"/>
      <c r="AS27" s="108"/>
      <c r="AT27" s="133"/>
      <c r="AU27" s="122"/>
      <c r="AV27" s="108"/>
      <c r="AW27" s="108"/>
      <c r="AX27" s="108"/>
      <c r="AY27" s="108"/>
    </row>
    <row r="28" spans="1:51" s="110" customFormat="1" ht="25.5" hidden="1" x14ac:dyDescent="0.2">
      <c r="A28" s="226" t="s">
        <v>8263</v>
      </c>
      <c r="B28" s="226"/>
      <c r="C28" s="227" t="s">
        <v>8257</v>
      </c>
      <c r="D28" s="252" t="s">
        <v>6695</v>
      </c>
      <c r="E28" s="75" t="s">
        <v>6677</v>
      </c>
      <c r="F28" s="239">
        <f t="shared" si="0"/>
        <v>45238</v>
      </c>
      <c r="G28" s="232" t="str">
        <f t="shared" si="1"/>
        <v>A</v>
      </c>
      <c r="H28" s="1055" t="str">
        <f t="shared" si="2"/>
        <v>MR.DER-0469_23-Entrega Final</v>
      </c>
      <c r="I28" s="234" t="str">
        <f t="shared" si="3"/>
        <v>ASSINADO</v>
      </c>
      <c r="J28" s="255" t="str">
        <f t="shared" si="4"/>
        <v>ND</v>
      </c>
      <c r="K28" s="132" t="s">
        <v>3730</v>
      </c>
      <c r="L28" s="118">
        <v>45012</v>
      </c>
      <c r="M28" s="164" t="s">
        <v>6675</v>
      </c>
      <c r="N28" s="108" t="s">
        <v>5536</v>
      </c>
      <c r="O28" s="118">
        <v>45063</v>
      </c>
      <c r="P28" s="133" t="s">
        <v>3777</v>
      </c>
      <c r="Q28" s="122" t="s">
        <v>3765</v>
      </c>
      <c r="R28" s="118">
        <v>45133</v>
      </c>
      <c r="S28" s="164" t="s">
        <v>6759</v>
      </c>
      <c r="T28" s="108" t="s">
        <v>5539</v>
      </c>
      <c r="U28" s="118">
        <v>45148</v>
      </c>
      <c r="V28" s="133" t="s">
        <v>3777</v>
      </c>
      <c r="W28" s="122" t="s">
        <v>3748</v>
      </c>
      <c r="X28" s="118">
        <v>45161</v>
      </c>
      <c r="Y28" s="164" t="s">
        <v>6788</v>
      </c>
      <c r="Z28" s="108"/>
      <c r="AA28" s="108"/>
      <c r="AB28" s="133" t="s">
        <v>3777</v>
      </c>
      <c r="AC28" s="122" t="s">
        <v>3748</v>
      </c>
      <c r="AD28" s="118">
        <v>45238</v>
      </c>
      <c r="AE28" s="362" t="s">
        <v>6923</v>
      </c>
      <c r="AF28" s="108" t="s">
        <v>6913</v>
      </c>
      <c r="AG28" s="108" t="s">
        <v>6913</v>
      </c>
      <c r="AH28" s="133"/>
      <c r="AI28" s="122"/>
      <c r="AJ28" s="108"/>
      <c r="AK28" s="108"/>
      <c r="AL28" s="108"/>
      <c r="AM28" s="108"/>
      <c r="AN28" s="133"/>
      <c r="AO28" s="122"/>
      <c r="AP28" s="108"/>
      <c r="AQ28" s="108"/>
      <c r="AR28" s="108"/>
      <c r="AS28" s="108"/>
      <c r="AT28" s="133"/>
      <c r="AU28" s="122"/>
      <c r="AV28" s="108"/>
      <c r="AW28" s="108"/>
      <c r="AX28" s="108"/>
      <c r="AY28" s="108"/>
    </row>
    <row r="29" spans="1:51" s="110" customFormat="1" ht="25.5" hidden="1" x14ac:dyDescent="0.2">
      <c r="A29" s="226" t="s">
        <v>8263</v>
      </c>
      <c r="B29" s="226"/>
      <c r="C29" s="227" t="s">
        <v>8257</v>
      </c>
      <c r="D29" s="252" t="s">
        <v>6695</v>
      </c>
      <c r="E29" s="75" t="s">
        <v>6678</v>
      </c>
      <c r="F29" s="239">
        <f t="shared" si="0"/>
        <v>45238</v>
      </c>
      <c r="G29" s="232" t="str">
        <f t="shared" si="1"/>
        <v>A</v>
      </c>
      <c r="H29" s="1055" t="str">
        <f t="shared" si="2"/>
        <v>MR.DER-0469_23-Entrega Final</v>
      </c>
      <c r="I29" s="234" t="str">
        <f t="shared" si="3"/>
        <v>ASSINADO</v>
      </c>
      <c r="J29" s="255" t="str">
        <f t="shared" si="4"/>
        <v>ND</v>
      </c>
      <c r="K29" s="132" t="s">
        <v>3730</v>
      </c>
      <c r="L29" s="118">
        <v>45012</v>
      </c>
      <c r="M29" s="164" t="s">
        <v>6675</v>
      </c>
      <c r="N29" s="108" t="s">
        <v>5536</v>
      </c>
      <c r="O29" s="118">
        <v>45063</v>
      </c>
      <c r="P29" s="133" t="s">
        <v>3777</v>
      </c>
      <c r="Q29" s="122" t="s">
        <v>3765</v>
      </c>
      <c r="R29" s="118">
        <v>45133</v>
      </c>
      <c r="S29" s="164" t="s">
        <v>6759</v>
      </c>
      <c r="T29" s="108" t="s">
        <v>5539</v>
      </c>
      <c r="U29" s="118">
        <v>45148</v>
      </c>
      <c r="V29" s="133" t="s">
        <v>3777</v>
      </c>
      <c r="W29" s="122" t="s">
        <v>3748</v>
      </c>
      <c r="X29" s="118">
        <v>45161</v>
      </c>
      <c r="Y29" s="164" t="s">
        <v>6788</v>
      </c>
      <c r="Z29" s="108"/>
      <c r="AA29" s="108"/>
      <c r="AB29" s="133" t="s">
        <v>3777</v>
      </c>
      <c r="AC29" s="122" t="s">
        <v>3748</v>
      </c>
      <c r="AD29" s="118">
        <v>45238</v>
      </c>
      <c r="AE29" s="362" t="s">
        <v>6923</v>
      </c>
      <c r="AF29" s="108" t="s">
        <v>6913</v>
      </c>
      <c r="AG29" s="108" t="s">
        <v>6913</v>
      </c>
      <c r="AH29" s="133"/>
      <c r="AI29" s="122"/>
      <c r="AJ29" s="108"/>
      <c r="AK29" s="108"/>
      <c r="AL29" s="108"/>
      <c r="AM29" s="108"/>
      <c r="AN29" s="133"/>
      <c r="AO29" s="122"/>
      <c r="AP29" s="108"/>
      <c r="AQ29" s="108"/>
      <c r="AR29" s="108"/>
      <c r="AS29" s="108"/>
      <c r="AT29" s="133"/>
      <c r="AU29" s="122"/>
      <c r="AV29" s="108"/>
      <c r="AW29" s="108"/>
      <c r="AX29" s="108"/>
      <c r="AY29" s="108"/>
    </row>
    <row r="30" spans="1:51" s="110" customFormat="1" ht="25.5" hidden="1" x14ac:dyDescent="0.2">
      <c r="A30" s="226" t="s">
        <v>8263</v>
      </c>
      <c r="B30" s="226"/>
      <c r="C30" s="227" t="s">
        <v>8257</v>
      </c>
      <c r="D30" s="252" t="s">
        <v>6695</v>
      </c>
      <c r="E30" s="75" t="s">
        <v>6679</v>
      </c>
      <c r="F30" s="239">
        <f t="shared" si="0"/>
        <v>45238</v>
      </c>
      <c r="G30" s="232" t="str">
        <f t="shared" si="1"/>
        <v>A</v>
      </c>
      <c r="H30" s="1055" t="str">
        <f t="shared" si="2"/>
        <v>MR.DER-0469_23-Entrega Final</v>
      </c>
      <c r="I30" s="234" t="str">
        <f t="shared" si="3"/>
        <v>ASSINADO</v>
      </c>
      <c r="J30" s="255" t="str">
        <f t="shared" si="4"/>
        <v>ND</v>
      </c>
      <c r="K30" s="132" t="s">
        <v>3730</v>
      </c>
      <c r="L30" s="118">
        <v>45012</v>
      </c>
      <c r="M30" s="164" t="s">
        <v>6675</v>
      </c>
      <c r="N30" s="108" t="s">
        <v>5536</v>
      </c>
      <c r="O30" s="118">
        <v>45063</v>
      </c>
      <c r="P30" s="133" t="s">
        <v>3777</v>
      </c>
      <c r="Q30" s="122" t="s">
        <v>3765</v>
      </c>
      <c r="R30" s="118">
        <v>45133</v>
      </c>
      <c r="S30" s="164" t="s">
        <v>6759</v>
      </c>
      <c r="T30" s="108" t="s">
        <v>5539</v>
      </c>
      <c r="U30" s="118">
        <v>45148</v>
      </c>
      <c r="V30" s="133" t="s">
        <v>3777</v>
      </c>
      <c r="W30" s="122" t="s">
        <v>3748</v>
      </c>
      <c r="X30" s="118">
        <v>45161</v>
      </c>
      <c r="Y30" s="164" t="s">
        <v>6788</v>
      </c>
      <c r="Z30" s="108"/>
      <c r="AA30" s="108"/>
      <c r="AB30" s="133" t="s">
        <v>3777</v>
      </c>
      <c r="AC30" s="122" t="s">
        <v>3748</v>
      </c>
      <c r="AD30" s="118">
        <v>45238</v>
      </c>
      <c r="AE30" s="362" t="s">
        <v>6923</v>
      </c>
      <c r="AF30" s="108" t="s">
        <v>6913</v>
      </c>
      <c r="AG30" s="108" t="s">
        <v>6913</v>
      </c>
      <c r="AH30" s="133"/>
      <c r="AI30" s="122"/>
      <c r="AJ30" s="108"/>
      <c r="AK30" s="108"/>
      <c r="AL30" s="108"/>
      <c r="AM30" s="108"/>
      <c r="AN30" s="133"/>
      <c r="AO30" s="122"/>
      <c r="AP30" s="108"/>
      <c r="AQ30" s="108"/>
      <c r="AR30" s="108"/>
      <c r="AS30" s="108"/>
      <c r="AT30" s="133"/>
      <c r="AU30" s="122"/>
      <c r="AV30" s="108"/>
      <c r="AW30" s="108"/>
      <c r="AX30" s="108"/>
      <c r="AY30" s="108"/>
    </row>
    <row r="31" spans="1:51" s="110" customFormat="1" ht="25.5" hidden="1" x14ac:dyDescent="0.2">
      <c r="A31" s="226" t="s">
        <v>8263</v>
      </c>
      <c r="B31" s="226"/>
      <c r="C31" s="227" t="s">
        <v>8257</v>
      </c>
      <c r="D31" s="252" t="s">
        <v>6695</v>
      </c>
      <c r="E31" s="75" t="s">
        <v>6680</v>
      </c>
      <c r="F31" s="239">
        <f t="shared" si="0"/>
        <v>45238</v>
      </c>
      <c r="G31" s="232" t="str">
        <f t="shared" si="1"/>
        <v>A</v>
      </c>
      <c r="H31" s="1055" t="str">
        <f t="shared" si="2"/>
        <v>MR.DER-0469_23-Entrega Final</v>
      </c>
      <c r="I31" s="234" t="str">
        <f t="shared" si="3"/>
        <v>ASSINADO</v>
      </c>
      <c r="J31" s="255" t="str">
        <f t="shared" si="4"/>
        <v>ND</v>
      </c>
      <c r="K31" s="132" t="s">
        <v>3730</v>
      </c>
      <c r="L31" s="118">
        <v>45012</v>
      </c>
      <c r="M31" s="164" t="s">
        <v>6675</v>
      </c>
      <c r="N31" s="108" t="s">
        <v>5536</v>
      </c>
      <c r="O31" s="118">
        <v>45063</v>
      </c>
      <c r="P31" s="133" t="s">
        <v>3777</v>
      </c>
      <c r="Q31" s="122" t="s">
        <v>3765</v>
      </c>
      <c r="R31" s="118">
        <v>45133</v>
      </c>
      <c r="S31" s="164" t="s">
        <v>6759</v>
      </c>
      <c r="T31" s="108" t="s">
        <v>5539</v>
      </c>
      <c r="U31" s="118">
        <v>45148</v>
      </c>
      <c r="V31" s="133" t="s">
        <v>3777</v>
      </c>
      <c r="W31" s="122" t="s">
        <v>3748</v>
      </c>
      <c r="X31" s="118">
        <v>45161</v>
      </c>
      <c r="Y31" s="164" t="s">
        <v>6788</v>
      </c>
      <c r="Z31" s="108"/>
      <c r="AA31" s="108"/>
      <c r="AB31" s="133" t="s">
        <v>3777</v>
      </c>
      <c r="AC31" s="122" t="s">
        <v>3748</v>
      </c>
      <c r="AD31" s="118">
        <v>45238</v>
      </c>
      <c r="AE31" s="362" t="s">
        <v>6923</v>
      </c>
      <c r="AF31" s="108" t="s">
        <v>6913</v>
      </c>
      <c r="AG31" s="108" t="s">
        <v>6913</v>
      </c>
      <c r="AH31" s="133"/>
      <c r="AI31" s="122"/>
      <c r="AJ31" s="108"/>
      <c r="AK31" s="108"/>
      <c r="AL31" s="108"/>
      <c r="AM31" s="108"/>
      <c r="AN31" s="133"/>
      <c r="AO31" s="122"/>
      <c r="AP31" s="108"/>
      <c r="AQ31" s="108"/>
      <c r="AR31" s="108"/>
      <c r="AS31" s="108"/>
      <c r="AT31" s="133"/>
      <c r="AU31" s="122"/>
      <c r="AV31" s="108"/>
      <c r="AW31" s="108"/>
      <c r="AX31" s="108"/>
      <c r="AY31" s="108"/>
    </row>
    <row r="32" spans="1:51" s="110" customFormat="1" ht="25.5" hidden="1" x14ac:dyDescent="0.2">
      <c r="A32" s="226" t="s">
        <v>8263</v>
      </c>
      <c r="B32" s="226"/>
      <c r="C32" s="227" t="s">
        <v>8257</v>
      </c>
      <c r="D32" s="252" t="s">
        <v>6695</v>
      </c>
      <c r="E32" s="75" t="s">
        <v>6681</v>
      </c>
      <c r="F32" s="239">
        <f t="shared" si="0"/>
        <v>45238</v>
      </c>
      <c r="G32" s="232" t="str">
        <f t="shared" si="1"/>
        <v>A</v>
      </c>
      <c r="H32" s="1055" t="str">
        <f t="shared" si="2"/>
        <v>MR.DER-0469_23-Entrega Final</v>
      </c>
      <c r="I32" s="234" t="str">
        <f t="shared" si="3"/>
        <v>ASSINADO</v>
      </c>
      <c r="J32" s="255" t="str">
        <f t="shared" si="4"/>
        <v>ND</v>
      </c>
      <c r="K32" s="132" t="s">
        <v>3730</v>
      </c>
      <c r="L32" s="118">
        <v>45012</v>
      </c>
      <c r="M32" s="1367" t="s">
        <v>6675</v>
      </c>
      <c r="N32" s="108" t="s">
        <v>5536</v>
      </c>
      <c r="O32" s="118">
        <v>45063</v>
      </c>
      <c r="P32" s="133" t="s">
        <v>3777</v>
      </c>
      <c r="Q32" s="122" t="s">
        <v>3765</v>
      </c>
      <c r="R32" s="118">
        <v>45133</v>
      </c>
      <c r="S32" s="1367" t="s">
        <v>6759</v>
      </c>
      <c r="T32" s="108" t="s">
        <v>5539</v>
      </c>
      <c r="U32" s="118">
        <v>45148</v>
      </c>
      <c r="V32" s="133" t="s">
        <v>3777</v>
      </c>
      <c r="W32" s="122" t="s">
        <v>3748</v>
      </c>
      <c r="X32" s="118">
        <v>45161</v>
      </c>
      <c r="Y32" s="1367" t="s">
        <v>6788</v>
      </c>
      <c r="Z32" s="108"/>
      <c r="AA32" s="108"/>
      <c r="AB32" s="133" t="s">
        <v>3777</v>
      </c>
      <c r="AC32" s="122" t="s">
        <v>3748</v>
      </c>
      <c r="AD32" s="118">
        <v>45238</v>
      </c>
      <c r="AE32" s="1370" t="s">
        <v>6923</v>
      </c>
      <c r="AF32" s="108" t="s">
        <v>6913</v>
      </c>
      <c r="AG32" s="108" t="s">
        <v>6913</v>
      </c>
      <c r="AH32" s="133"/>
      <c r="AI32" s="122"/>
      <c r="AJ32" s="108"/>
      <c r="AK32" s="108"/>
      <c r="AL32" s="108"/>
      <c r="AM32" s="108"/>
      <c r="AN32" s="133"/>
      <c r="AO32" s="122"/>
      <c r="AP32" s="108"/>
      <c r="AQ32" s="108"/>
      <c r="AR32" s="108"/>
      <c r="AS32" s="108"/>
      <c r="AT32" s="133"/>
      <c r="AU32" s="122"/>
      <c r="AV32" s="108"/>
      <c r="AW32" s="108"/>
      <c r="AX32" s="108"/>
      <c r="AY32" s="108"/>
    </row>
    <row r="33" spans="1:51" s="110" customFormat="1" ht="25.5" hidden="1" x14ac:dyDescent="0.2">
      <c r="A33" s="226" t="s">
        <v>8263</v>
      </c>
      <c r="B33" s="226"/>
      <c r="C33" s="227" t="s">
        <v>8257</v>
      </c>
      <c r="D33" s="252" t="s">
        <v>6695</v>
      </c>
      <c r="E33" s="75" t="s">
        <v>6682</v>
      </c>
      <c r="F33" s="239">
        <f t="shared" si="0"/>
        <v>45238</v>
      </c>
      <c r="G33" s="232" t="str">
        <f t="shared" si="1"/>
        <v>A</v>
      </c>
      <c r="H33" s="1055" t="str">
        <f t="shared" si="2"/>
        <v>MR.DER-0469_23-Entrega Final</v>
      </c>
      <c r="I33" s="234" t="str">
        <f t="shared" si="3"/>
        <v>ASSINADO</v>
      </c>
      <c r="J33" s="255" t="str">
        <f t="shared" si="4"/>
        <v>ND</v>
      </c>
      <c r="K33" s="132" t="s">
        <v>3730</v>
      </c>
      <c r="L33" s="118">
        <v>45012</v>
      </c>
      <c r="M33" s="164" t="s">
        <v>6675</v>
      </c>
      <c r="N33" s="108" t="s">
        <v>5536</v>
      </c>
      <c r="O33" s="118">
        <v>45063</v>
      </c>
      <c r="P33" s="133" t="s">
        <v>3777</v>
      </c>
      <c r="Q33" s="122" t="s">
        <v>3765</v>
      </c>
      <c r="R33" s="118">
        <v>45133</v>
      </c>
      <c r="S33" s="164" t="s">
        <v>6759</v>
      </c>
      <c r="T33" s="108" t="s">
        <v>5539</v>
      </c>
      <c r="U33" s="118">
        <v>45148</v>
      </c>
      <c r="V33" s="133" t="s">
        <v>3777</v>
      </c>
      <c r="W33" s="122" t="s">
        <v>3748</v>
      </c>
      <c r="X33" s="118">
        <v>45161</v>
      </c>
      <c r="Y33" s="164" t="s">
        <v>6788</v>
      </c>
      <c r="Z33" s="108"/>
      <c r="AA33" s="108"/>
      <c r="AB33" s="133" t="s">
        <v>3777</v>
      </c>
      <c r="AC33" s="122" t="s">
        <v>3748</v>
      </c>
      <c r="AD33" s="118">
        <v>45238</v>
      </c>
      <c r="AE33" s="362" t="s">
        <v>6923</v>
      </c>
      <c r="AF33" s="108" t="s">
        <v>6913</v>
      </c>
      <c r="AG33" s="108" t="s">
        <v>6913</v>
      </c>
      <c r="AH33" s="133"/>
      <c r="AI33" s="122"/>
      <c r="AJ33" s="108"/>
      <c r="AK33" s="108"/>
      <c r="AL33" s="108"/>
      <c r="AM33" s="108"/>
      <c r="AN33" s="133"/>
      <c r="AO33" s="122"/>
      <c r="AP33" s="108"/>
      <c r="AQ33" s="108"/>
      <c r="AR33" s="108"/>
      <c r="AS33" s="108"/>
      <c r="AT33" s="133"/>
      <c r="AU33" s="122"/>
      <c r="AV33" s="108"/>
      <c r="AW33" s="108"/>
      <c r="AX33" s="108"/>
      <c r="AY33" s="108"/>
    </row>
    <row r="34" spans="1:51" s="110" customFormat="1" ht="25.5" hidden="1" x14ac:dyDescent="0.2">
      <c r="A34" s="226" t="s">
        <v>8263</v>
      </c>
      <c r="B34" s="226"/>
      <c r="C34" s="227" t="s">
        <v>8257</v>
      </c>
      <c r="D34" s="252" t="s">
        <v>6695</v>
      </c>
      <c r="E34" s="75" t="s">
        <v>6683</v>
      </c>
      <c r="F34" s="239">
        <f t="shared" si="0"/>
        <v>45238</v>
      </c>
      <c r="G34" s="232" t="str">
        <f t="shared" si="1"/>
        <v>A</v>
      </c>
      <c r="H34" s="1055" t="str">
        <f t="shared" si="2"/>
        <v>MR.DER-0469_23-Entrega Final</v>
      </c>
      <c r="I34" s="234" t="str">
        <f t="shared" si="3"/>
        <v>ASSINADO</v>
      </c>
      <c r="J34" s="255" t="str">
        <f t="shared" si="4"/>
        <v>ND</v>
      </c>
      <c r="K34" s="132" t="s">
        <v>3730</v>
      </c>
      <c r="L34" s="118">
        <v>45012</v>
      </c>
      <c r="M34" s="164" t="s">
        <v>6675</v>
      </c>
      <c r="N34" s="108" t="s">
        <v>5536</v>
      </c>
      <c r="O34" s="118">
        <v>45063</v>
      </c>
      <c r="P34" s="133" t="s">
        <v>3777</v>
      </c>
      <c r="Q34" s="122" t="s">
        <v>3765</v>
      </c>
      <c r="R34" s="118">
        <v>45133</v>
      </c>
      <c r="S34" s="164" t="s">
        <v>6759</v>
      </c>
      <c r="T34" s="108" t="s">
        <v>5539</v>
      </c>
      <c r="U34" s="118">
        <v>45148</v>
      </c>
      <c r="V34" s="133" t="s">
        <v>3777</v>
      </c>
      <c r="W34" s="122" t="s">
        <v>3748</v>
      </c>
      <c r="X34" s="118">
        <v>45161</v>
      </c>
      <c r="Y34" s="164" t="s">
        <v>6788</v>
      </c>
      <c r="Z34" s="108"/>
      <c r="AA34" s="108"/>
      <c r="AB34" s="133" t="s">
        <v>3777</v>
      </c>
      <c r="AC34" s="122" t="s">
        <v>3748</v>
      </c>
      <c r="AD34" s="118">
        <v>45238</v>
      </c>
      <c r="AE34" s="362" t="s">
        <v>6923</v>
      </c>
      <c r="AF34" s="108" t="s">
        <v>6913</v>
      </c>
      <c r="AG34" s="108" t="s">
        <v>6913</v>
      </c>
      <c r="AH34" s="133"/>
      <c r="AI34" s="122"/>
      <c r="AJ34" s="108"/>
      <c r="AK34" s="108"/>
      <c r="AL34" s="108"/>
      <c r="AM34" s="108"/>
      <c r="AN34" s="133"/>
      <c r="AO34" s="122"/>
      <c r="AP34" s="108"/>
      <c r="AQ34" s="108"/>
      <c r="AR34" s="108"/>
      <c r="AS34" s="108"/>
      <c r="AT34" s="133"/>
      <c r="AU34" s="122"/>
      <c r="AV34" s="108"/>
      <c r="AW34" s="108"/>
      <c r="AX34" s="108"/>
      <c r="AY34" s="108"/>
    </row>
    <row r="35" spans="1:51" s="110" customFormat="1" ht="25.5" hidden="1" x14ac:dyDescent="0.2">
      <c r="A35" s="226" t="s">
        <v>8263</v>
      </c>
      <c r="B35" s="226"/>
      <c r="C35" s="227" t="s">
        <v>8257</v>
      </c>
      <c r="D35" s="252" t="s">
        <v>6695</v>
      </c>
      <c r="E35" s="75" t="s">
        <v>6684</v>
      </c>
      <c r="F35" s="239">
        <f t="shared" si="0"/>
        <v>45238</v>
      </c>
      <c r="G35" s="232" t="str">
        <f t="shared" si="1"/>
        <v>A</v>
      </c>
      <c r="H35" s="1055" t="str">
        <f t="shared" si="2"/>
        <v>MR.DER-0469_23-Entrega Final</v>
      </c>
      <c r="I35" s="234" t="str">
        <f t="shared" si="3"/>
        <v>ASSINADO</v>
      </c>
      <c r="J35" s="255" t="str">
        <f t="shared" si="4"/>
        <v>ND</v>
      </c>
      <c r="K35" s="132" t="s">
        <v>3730</v>
      </c>
      <c r="L35" s="118">
        <v>45012</v>
      </c>
      <c r="M35" s="164" t="s">
        <v>6675</v>
      </c>
      <c r="N35" s="108" t="s">
        <v>5536</v>
      </c>
      <c r="O35" s="118">
        <v>45063</v>
      </c>
      <c r="P35" s="133" t="s">
        <v>3777</v>
      </c>
      <c r="Q35" s="122" t="s">
        <v>3765</v>
      </c>
      <c r="R35" s="118">
        <v>45133</v>
      </c>
      <c r="S35" s="164" t="s">
        <v>6759</v>
      </c>
      <c r="T35" s="108" t="s">
        <v>5539</v>
      </c>
      <c r="U35" s="118">
        <v>45148</v>
      </c>
      <c r="V35" s="133" t="s">
        <v>3777</v>
      </c>
      <c r="W35" s="122" t="s">
        <v>3748</v>
      </c>
      <c r="X35" s="118">
        <v>45161</v>
      </c>
      <c r="Y35" s="164" t="s">
        <v>6788</v>
      </c>
      <c r="Z35" s="108"/>
      <c r="AA35" s="108"/>
      <c r="AB35" s="133" t="s">
        <v>3777</v>
      </c>
      <c r="AC35" s="122" t="s">
        <v>3748</v>
      </c>
      <c r="AD35" s="118">
        <v>45238</v>
      </c>
      <c r="AE35" s="362" t="s">
        <v>6923</v>
      </c>
      <c r="AF35" s="108" t="s">
        <v>6913</v>
      </c>
      <c r="AG35" s="108" t="s">
        <v>6913</v>
      </c>
      <c r="AH35" s="133"/>
      <c r="AI35" s="122"/>
      <c r="AJ35" s="108"/>
      <c r="AK35" s="108"/>
      <c r="AL35" s="108"/>
      <c r="AM35" s="108"/>
      <c r="AN35" s="133"/>
      <c r="AO35" s="122"/>
      <c r="AP35" s="108"/>
      <c r="AQ35" s="108"/>
      <c r="AR35" s="108"/>
      <c r="AS35" s="108"/>
      <c r="AT35" s="133"/>
      <c r="AU35" s="122"/>
      <c r="AV35" s="108"/>
      <c r="AW35" s="108"/>
      <c r="AX35" s="108"/>
      <c r="AY35" s="108"/>
    </row>
    <row r="36" spans="1:51" s="110" customFormat="1" ht="25.5" hidden="1" x14ac:dyDescent="0.2">
      <c r="A36" s="226" t="s">
        <v>8263</v>
      </c>
      <c r="B36" s="226"/>
      <c r="C36" s="227" t="s">
        <v>8257</v>
      </c>
      <c r="D36" s="252" t="s">
        <v>6695</v>
      </c>
      <c r="E36" s="75" t="s">
        <v>6685</v>
      </c>
      <c r="F36" s="239">
        <f t="shared" si="0"/>
        <v>45238</v>
      </c>
      <c r="G36" s="232" t="str">
        <f t="shared" si="1"/>
        <v>A</v>
      </c>
      <c r="H36" s="1055" t="str">
        <f t="shared" si="2"/>
        <v>MR.DER-0469_23-Entrega Final</v>
      </c>
      <c r="I36" s="234" t="str">
        <f t="shared" si="3"/>
        <v>ASSINADO</v>
      </c>
      <c r="J36" s="255" t="str">
        <f t="shared" si="4"/>
        <v>ND</v>
      </c>
      <c r="K36" s="132" t="s">
        <v>3730</v>
      </c>
      <c r="L36" s="118">
        <v>45012</v>
      </c>
      <c r="M36" s="164" t="s">
        <v>6675</v>
      </c>
      <c r="N36" s="108" t="s">
        <v>5536</v>
      </c>
      <c r="O36" s="118">
        <v>45063</v>
      </c>
      <c r="P36" s="133" t="s">
        <v>3777</v>
      </c>
      <c r="Q36" s="122" t="s">
        <v>3765</v>
      </c>
      <c r="R36" s="118">
        <v>45133</v>
      </c>
      <c r="S36" s="164" t="s">
        <v>6759</v>
      </c>
      <c r="T36" s="108" t="s">
        <v>5539</v>
      </c>
      <c r="U36" s="118">
        <v>45148</v>
      </c>
      <c r="V36" s="133" t="s">
        <v>3777</v>
      </c>
      <c r="W36" s="122" t="s">
        <v>3748</v>
      </c>
      <c r="X36" s="118">
        <v>45161</v>
      </c>
      <c r="Y36" s="164" t="s">
        <v>6788</v>
      </c>
      <c r="Z36" s="108"/>
      <c r="AA36" s="108"/>
      <c r="AB36" s="133" t="s">
        <v>3777</v>
      </c>
      <c r="AC36" s="122" t="s">
        <v>3748</v>
      </c>
      <c r="AD36" s="118">
        <v>45238</v>
      </c>
      <c r="AE36" s="362" t="s">
        <v>6923</v>
      </c>
      <c r="AF36" s="108" t="s">
        <v>6913</v>
      </c>
      <c r="AG36" s="108" t="s">
        <v>6913</v>
      </c>
      <c r="AH36" s="133"/>
      <c r="AI36" s="122"/>
      <c r="AJ36" s="108"/>
      <c r="AK36" s="108"/>
      <c r="AL36" s="108"/>
      <c r="AM36" s="108"/>
      <c r="AN36" s="133"/>
      <c r="AO36" s="122"/>
      <c r="AP36" s="108"/>
      <c r="AQ36" s="108"/>
      <c r="AR36" s="108"/>
      <c r="AS36" s="108"/>
      <c r="AT36" s="133"/>
      <c r="AU36" s="122"/>
      <c r="AV36" s="108"/>
      <c r="AW36" s="108"/>
      <c r="AX36" s="108"/>
      <c r="AY36" s="108"/>
    </row>
    <row r="37" spans="1:51" s="110" customFormat="1" ht="25.5" hidden="1" x14ac:dyDescent="0.2">
      <c r="A37" s="226" t="s">
        <v>8263</v>
      </c>
      <c r="B37" s="226"/>
      <c r="C37" s="227" t="s">
        <v>8257</v>
      </c>
      <c r="D37" s="252" t="s">
        <v>6695</v>
      </c>
      <c r="E37" s="75" t="s">
        <v>6686</v>
      </c>
      <c r="F37" s="239">
        <f t="shared" si="0"/>
        <v>45238</v>
      </c>
      <c r="G37" s="232" t="str">
        <f t="shared" si="1"/>
        <v>A</v>
      </c>
      <c r="H37" s="1055" t="str">
        <f t="shared" si="2"/>
        <v>MR.DER-0469_23-Entrega Final</v>
      </c>
      <c r="I37" s="234" t="str">
        <f t="shared" si="3"/>
        <v>ASSINADO</v>
      </c>
      <c r="J37" s="255" t="str">
        <f t="shared" si="4"/>
        <v>ND</v>
      </c>
      <c r="K37" s="132" t="s">
        <v>3730</v>
      </c>
      <c r="L37" s="118">
        <v>45012</v>
      </c>
      <c r="M37" s="164" t="s">
        <v>6675</v>
      </c>
      <c r="N37" s="108" t="s">
        <v>5536</v>
      </c>
      <c r="O37" s="118">
        <v>45063</v>
      </c>
      <c r="P37" s="133" t="s">
        <v>3777</v>
      </c>
      <c r="Q37" s="122" t="s">
        <v>3765</v>
      </c>
      <c r="R37" s="118">
        <v>45133</v>
      </c>
      <c r="S37" s="164" t="s">
        <v>6759</v>
      </c>
      <c r="T37" s="108" t="s">
        <v>5539</v>
      </c>
      <c r="U37" s="118">
        <v>45148</v>
      </c>
      <c r="V37" s="133" t="s">
        <v>3777</v>
      </c>
      <c r="W37" s="122" t="s">
        <v>3748</v>
      </c>
      <c r="X37" s="118">
        <v>45161</v>
      </c>
      <c r="Y37" s="164" t="s">
        <v>6788</v>
      </c>
      <c r="Z37" s="108"/>
      <c r="AA37" s="108"/>
      <c r="AB37" s="133" t="s">
        <v>3777</v>
      </c>
      <c r="AC37" s="122" t="s">
        <v>3748</v>
      </c>
      <c r="AD37" s="118">
        <v>45238</v>
      </c>
      <c r="AE37" s="362" t="s">
        <v>6923</v>
      </c>
      <c r="AF37" s="108" t="s">
        <v>6913</v>
      </c>
      <c r="AG37" s="108" t="s">
        <v>6913</v>
      </c>
      <c r="AH37" s="133"/>
      <c r="AI37" s="122"/>
      <c r="AJ37" s="108"/>
      <c r="AK37" s="108"/>
      <c r="AL37" s="108"/>
      <c r="AM37" s="108"/>
      <c r="AN37" s="133"/>
      <c r="AO37" s="122"/>
      <c r="AP37" s="108"/>
      <c r="AQ37" s="108"/>
      <c r="AR37" s="108"/>
      <c r="AS37" s="108"/>
      <c r="AT37" s="133"/>
      <c r="AU37" s="122"/>
      <c r="AV37" s="108"/>
      <c r="AW37" s="108"/>
      <c r="AX37" s="108"/>
      <c r="AY37" s="108"/>
    </row>
    <row r="38" spans="1:51" s="110" customFormat="1" ht="25.5" hidden="1" x14ac:dyDescent="0.2">
      <c r="A38" s="226" t="s">
        <v>8263</v>
      </c>
      <c r="B38" s="226"/>
      <c r="C38" s="227" t="s">
        <v>8257</v>
      </c>
      <c r="D38" s="252" t="s">
        <v>6695</v>
      </c>
      <c r="E38" s="75" t="s">
        <v>6687</v>
      </c>
      <c r="F38" s="239">
        <f t="shared" si="0"/>
        <v>45238</v>
      </c>
      <c r="G38" s="232" t="str">
        <f t="shared" si="1"/>
        <v>A</v>
      </c>
      <c r="H38" s="1055" t="str">
        <f t="shared" si="2"/>
        <v>MR.DER-0469_23-Entrega Final</v>
      </c>
      <c r="I38" s="234" t="str">
        <f t="shared" si="3"/>
        <v>ASSINADO</v>
      </c>
      <c r="J38" s="255" t="str">
        <f t="shared" si="4"/>
        <v>ND</v>
      </c>
      <c r="K38" s="132" t="s">
        <v>3730</v>
      </c>
      <c r="L38" s="118">
        <v>45012</v>
      </c>
      <c r="M38" s="164" t="s">
        <v>6675</v>
      </c>
      <c r="N38" s="108" t="s">
        <v>5536</v>
      </c>
      <c r="O38" s="118">
        <v>45063</v>
      </c>
      <c r="P38" s="133" t="s">
        <v>3777</v>
      </c>
      <c r="Q38" s="122" t="s">
        <v>3765</v>
      </c>
      <c r="R38" s="118">
        <v>45133</v>
      </c>
      <c r="S38" s="164" t="s">
        <v>6759</v>
      </c>
      <c r="T38" s="108" t="s">
        <v>5539</v>
      </c>
      <c r="U38" s="118">
        <v>45148</v>
      </c>
      <c r="V38" s="133" t="s">
        <v>3777</v>
      </c>
      <c r="W38" s="122" t="s">
        <v>3748</v>
      </c>
      <c r="X38" s="118">
        <v>45161</v>
      </c>
      <c r="Y38" s="164" t="s">
        <v>6788</v>
      </c>
      <c r="Z38" s="108"/>
      <c r="AA38" s="108"/>
      <c r="AB38" s="133" t="s">
        <v>3777</v>
      </c>
      <c r="AC38" s="122" t="s">
        <v>3748</v>
      </c>
      <c r="AD38" s="118">
        <v>45238</v>
      </c>
      <c r="AE38" s="362" t="s">
        <v>6923</v>
      </c>
      <c r="AF38" s="108" t="s">
        <v>6913</v>
      </c>
      <c r="AG38" s="108" t="s">
        <v>6913</v>
      </c>
      <c r="AH38" s="133"/>
      <c r="AI38" s="122"/>
      <c r="AJ38" s="108"/>
      <c r="AK38" s="108"/>
      <c r="AL38" s="108"/>
      <c r="AM38" s="108"/>
      <c r="AN38" s="133"/>
      <c r="AO38" s="122"/>
      <c r="AP38" s="108"/>
      <c r="AQ38" s="108"/>
      <c r="AR38" s="108"/>
      <c r="AS38" s="108"/>
      <c r="AT38" s="133"/>
      <c r="AU38" s="122"/>
      <c r="AV38" s="108"/>
      <c r="AW38" s="108"/>
      <c r="AX38" s="108"/>
      <c r="AY38" s="108"/>
    </row>
    <row r="39" spans="1:51" s="110" customFormat="1" ht="25.5" hidden="1" x14ac:dyDescent="0.2">
      <c r="A39" s="226" t="s">
        <v>8263</v>
      </c>
      <c r="B39" s="226"/>
      <c r="C39" s="227" t="s">
        <v>8257</v>
      </c>
      <c r="D39" s="252" t="s">
        <v>6695</v>
      </c>
      <c r="E39" s="75" t="s">
        <v>6688</v>
      </c>
      <c r="F39" s="239">
        <f t="shared" si="0"/>
        <v>45238</v>
      </c>
      <c r="G39" s="232" t="str">
        <f t="shared" si="1"/>
        <v>A</v>
      </c>
      <c r="H39" s="1055" t="str">
        <f t="shared" si="2"/>
        <v>MR.DER-0469_23-Entrega Final</v>
      </c>
      <c r="I39" s="234" t="str">
        <f t="shared" si="3"/>
        <v>ASSINADO</v>
      </c>
      <c r="J39" s="255" t="str">
        <f t="shared" si="4"/>
        <v>ND</v>
      </c>
      <c r="K39" s="132" t="s">
        <v>3730</v>
      </c>
      <c r="L39" s="118">
        <v>45012</v>
      </c>
      <c r="M39" s="164" t="s">
        <v>6675</v>
      </c>
      <c r="N39" s="108" t="s">
        <v>5536</v>
      </c>
      <c r="O39" s="118">
        <v>45063</v>
      </c>
      <c r="P39" s="133" t="s">
        <v>3777</v>
      </c>
      <c r="Q39" s="122" t="s">
        <v>3765</v>
      </c>
      <c r="R39" s="118">
        <v>45133</v>
      </c>
      <c r="S39" s="164" t="s">
        <v>6759</v>
      </c>
      <c r="T39" s="108" t="s">
        <v>5539</v>
      </c>
      <c r="U39" s="118">
        <v>45148</v>
      </c>
      <c r="V39" s="133" t="s">
        <v>3777</v>
      </c>
      <c r="W39" s="122" t="s">
        <v>3748</v>
      </c>
      <c r="X39" s="118">
        <v>45161</v>
      </c>
      <c r="Y39" s="164" t="s">
        <v>6788</v>
      </c>
      <c r="Z39" s="108"/>
      <c r="AA39" s="108"/>
      <c r="AB39" s="133" t="s">
        <v>3777</v>
      </c>
      <c r="AC39" s="122" t="s">
        <v>3748</v>
      </c>
      <c r="AD39" s="118">
        <v>45238</v>
      </c>
      <c r="AE39" s="362" t="s">
        <v>6923</v>
      </c>
      <c r="AF39" s="108" t="s">
        <v>6913</v>
      </c>
      <c r="AG39" s="108" t="s">
        <v>6913</v>
      </c>
      <c r="AH39" s="133"/>
      <c r="AI39" s="122"/>
      <c r="AJ39" s="108"/>
      <c r="AK39" s="108"/>
      <c r="AL39" s="108"/>
      <c r="AM39" s="108"/>
      <c r="AN39" s="133"/>
      <c r="AO39" s="122"/>
      <c r="AP39" s="108"/>
      <c r="AQ39" s="108"/>
      <c r="AR39" s="108"/>
      <c r="AS39" s="108"/>
      <c r="AT39" s="133"/>
      <c r="AU39" s="122"/>
      <c r="AV39" s="108"/>
      <c r="AW39" s="108"/>
      <c r="AX39" s="108"/>
      <c r="AY39" s="108"/>
    </row>
    <row r="40" spans="1:51" s="110" customFormat="1" ht="25.5" hidden="1" x14ac:dyDescent="0.2">
      <c r="A40" s="226" t="s">
        <v>8263</v>
      </c>
      <c r="B40" s="226"/>
      <c r="C40" s="227" t="s">
        <v>8257</v>
      </c>
      <c r="D40" s="252" t="s">
        <v>6695</v>
      </c>
      <c r="E40" s="75" t="s">
        <v>6689</v>
      </c>
      <c r="F40" s="239">
        <f t="shared" si="0"/>
        <v>45238</v>
      </c>
      <c r="G40" s="232" t="str">
        <f t="shared" si="1"/>
        <v>A</v>
      </c>
      <c r="H40" s="1055" t="str">
        <f t="shared" si="2"/>
        <v>MR.DER-0469_23-Entrega Final</v>
      </c>
      <c r="I40" s="234" t="str">
        <f t="shared" si="3"/>
        <v>ASSINADO</v>
      </c>
      <c r="J40" s="255" t="str">
        <f t="shared" si="4"/>
        <v>ND</v>
      </c>
      <c r="K40" s="132" t="s">
        <v>3730</v>
      </c>
      <c r="L40" s="118">
        <v>45012</v>
      </c>
      <c r="M40" s="164" t="s">
        <v>6675</v>
      </c>
      <c r="N40" s="108" t="s">
        <v>5536</v>
      </c>
      <c r="O40" s="118">
        <v>45063</v>
      </c>
      <c r="P40" s="133" t="s">
        <v>3777</v>
      </c>
      <c r="Q40" s="122" t="s">
        <v>3765</v>
      </c>
      <c r="R40" s="118">
        <v>45133</v>
      </c>
      <c r="S40" s="164" t="s">
        <v>6759</v>
      </c>
      <c r="T40" s="108" t="s">
        <v>5539</v>
      </c>
      <c r="U40" s="118">
        <v>45148</v>
      </c>
      <c r="V40" s="133" t="s">
        <v>3777</v>
      </c>
      <c r="W40" s="122" t="s">
        <v>3748</v>
      </c>
      <c r="X40" s="118">
        <v>45161</v>
      </c>
      <c r="Y40" s="164" t="s">
        <v>6788</v>
      </c>
      <c r="Z40" s="108"/>
      <c r="AA40" s="108"/>
      <c r="AB40" s="133" t="s">
        <v>3777</v>
      </c>
      <c r="AC40" s="122" t="s">
        <v>3748</v>
      </c>
      <c r="AD40" s="118">
        <v>45238</v>
      </c>
      <c r="AE40" s="362" t="s">
        <v>6923</v>
      </c>
      <c r="AF40" s="108" t="s">
        <v>6913</v>
      </c>
      <c r="AG40" s="108" t="s">
        <v>6913</v>
      </c>
      <c r="AH40" s="133"/>
      <c r="AI40" s="122"/>
      <c r="AJ40" s="108"/>
      <c r="AK40" s="108"/>
      <c r="AL40" s="108"/>
      <c r="AM40" s="108"/>
      <c r="AN40" s="133"/>
      <c r="AO40" s="122"/>
      <c r="AP40" s="108"/>
      <c r="AQ40" s="108"/>
      <c r="AR40" s="108"/>
      <c r="AS40" s="108"/>
      <c r="AT40" s="133"/>
      <c r="AU40" s="122"/>
      <c r="AV40" s="108"/>
      <c r="AW40" s="108"/>
      <c r="AX40" s="108"/>
      <c r="AY40" s="108"/>
    </row>
    <row r="41" spans="1:51" s="110" customFormat="1" ht="25.5" hidden="1" x14ac:dyDescent="0.2">
      <c r="A41" s="226" t="s">
        <v>8263</v>
      </c>
      <c r="B41" s="226"/>
      <c r="C41" s="227" t="s">
        <v>8257</v>
      </c>
      <c r="D41" s="252" t="s">
        <v>6695</v>
      </c>
      <c r="E41" s="75" t="s">
        <v>6690</v>
      </c>
      <c r="F41" s="239">
        <f t="shared" si="0"/>
        <v>45238</v>
      </c>
      <c r="G41" s="232" t="str">
        <f t="shared" si="1"/>
        <v>A</v>
      </c>
      <c r="H41" s="1055" t="str">
        <f t="shared" si="2"/>
        <v>MR.DER-0469_23-Entrega Final</v>
      </c>
      <c r="I41" s="234" t="str">
        <f t="shared" si="3"/>
        <v>ASSINADO</v>
      </c>
      <c r="J41" s="255" t="str">
        <f t="shared" si="4"/>
        <v>ND</v>
      </c>
      <c r="K41" s="132" t="s">
        <v>3730</v>
      </c>
      <c r="L41" s="118">
        <v>45012</v>
      </c>
      <c r="M41" s="164" t="s">
        <v>6675</v>
      </c>
      <c r="N41" s="108" t="s">
        <v>5536</v>
      </c>
      <c r="O41" s="118">
        <v>45063</v>
      </c>
      <c r="P41" s="133" t="s">
        <v>3777</v>
      </c>
      <c r="Q41" s="122" t="s">
        <v>3765</v>
      </c>
      <c r="R41" s="118">
        <v>45133</v>
      </c>
      <c r="S41" s="164" t="s">
        <v>6759</v>
      </c>
      <c r="T41" s="108" t="s">
        <v>5539</v>
      </c>
      <c r="U41" s="118">
        <v>45148</v>
      </c>
      <c r="V41" s="133" t="s">
        <v>3777</v>
      </c>
      <c r="W41" s="122" t="s">
        <v>3748</v>
      </c>
      <c r="X41" s="118">
        <v>45161</v>
      </c>
      <c r="Y41" s="164" t="s">
        <v>6788</v>
      </c>
      <c r="Z41" s="108"/>
      <c r="AA41" s="108"/>
      <c r="AB41" s="133" t="s">
        <v>3777</v>
      </c>
      <c r="AC41" s="122" t="s">
        <v>3748</v>
      </c>
      <c r="AD41" s="118">
        <v>45238</v>
      </c>
      <c r="AE41" s="362" t="s">
        <v>6923</v>
      </c>
      <c r="AF41" s="108" t="s">
        <v>6913</v>
      </c>
      <c r="AG41" s="108" t="s">
        <v>6913</v>
      </c>
      <c r="AH41" s="133"/>
      <c r="AI41" s="122"/>
      <c r="AJ41" s="108"/>
      <c r="AK41" s="108"/>
      <c r="AL41" s="108"/>
      <c r="AM41" s="108"/>
      <c r="AN41" s="133"/>
      <c r="AO41" s="122"/>
      <c r="AP41" s="108"/>
      <c r="AQ41" s="108"/>
      <c r="AR41" s="108"/>
      <c r="AS41" s="108"/>
      <c r="AT41" s="133"/>
      <c r="AU41" s="122"/>
      <c r="AV41" s="108"/>
      <c r="AW41" s="108"/>
      <c r="AX41" s="108"/>
      <c r="AY41" s="108"/>
    </row>
    <row r="42" spans="1:51" s="110" customFormat="1" ht="25.5" hidden="1" x14ac:dyDescent="0.2">
      <c r="A42" s="226" t="s">
        <v>8263</v>
      </c>
      <c r="B42" s="226"/>
      <c r="C42" s="227" t="s">
        <v>8257</v>
      </c>
      <c r="D42" s="252" t="s">
        <v>6695</v>
      </c>
      <c r="E42" s="75" t="s">
        <v>6691</v>
      </c>
      <c r="F42" s="239">
        <f t="shared" si="0"/>
        <v>45238</v>
      </c>
      <c r="G42" s="232" t="str">
        <f t="shared" si="1"/>
        <v>A</v>
      </c>
      <c r="H42" s="1055" t="str">
        <f t="shared" si="2"/>
        <v>MR.DER-0469_23-Entrega Final</v>
      </c>
      <c r="I42" s="234" t="str">
        <f t="shared" si="3"/>
        <v>ASSINADO</v>
      </c>
      <c r="J42" s="255" t="str">
        <f t="shared" si="4"/>
        <v>ND</v>
      </c>
      <c r="K42" s="132" t="s">
        <v>3730</v>
      </c>
      <c r="L42" s="118">
        <v>45012</v>
      </c>
      <c r="M42" s="164" t="s">
        <v>6675</v>
      </c>
      <c r="N42" s="108" t="s">
        <v>5536</v>
      </c>
      <c r="O42" s="118">
        <v>45063</v>
      </c>
      <c r="P42" s="133" t="s">
        <v>3777</v>
      </c>
      <c r="Q42" s="122" t="s">
        <v>3765</v>
      </c>
      <c r="R42" s="118">
        <v>45133</v>
      </c>
      <c r="S42" s="164" t="s">
        <v>6759</v>
      </c>
      <c r="T42" s="108" t="s">
        <v>5539</v>
      </c>
      <c r="U42" s="118">
        <v>45148</v>
      </c>
      <c r="V42" s="133" t="s">
        <v>3777</v>
      </c>
      <c r="W42" s="122" t="s">
        <v>3748</v>
      </c>
      <c r="X42" s="118">
        <v>45161</v>
      </c>
      <c r="Y42" s="164" t="s">
        <v>6788</v>
      </c>
      <c r="Z42" s="108"/>
      <c r="AA42" s="108"/>
      <c r="AB42" s="133" t="s">
        <v>3777</v>
      </c>
      <c r="AC42" s="122" t="s">
        <v>3748</v>
      </c>
      <c r="AD42" s="118">
        <v>45238</v>
      </c>
      <c r="AE42" s="362" t="s">
        <v>6923</v>
      </c>
      <c r="AF42" s="108" t="s">
        <v>6913</v>
      </c>
      <c r="AG42" s="108" t="s">
        <v>6913</v>
      </c>
      <c r="AH42" s="133"/>
      <c r="AI42" s="122"/>
      <c r="AJ42" s="108"/>
      <c r="AK42" s="108"/>
      <c r="AL42" s="108"/>
      <c r="AM42" s="108"/>
      <c r="AN42" s="133"/>
      <c r="AO42" s="122"/>
      <c r="AP42" s="108"/>
      <c r="AQ42" s="108"/>
      <c r="AR42" s="108"/>
      <c r="AS42" s="108"/>
      <c r="AT42" s="133"/>
      <c r="AU42" s="122"/>
      <c r="AV42" s="108"/>
      <c r="AW42" s="108"/>
      <c r="AX42" s="108"/>
      <c r="AY42" s="108"/>
    </row>
    <row r="43" spans="1:51" s="110" customFormat="1" ht="25.5" hidden="1" x14ac:dyDescent="0.2">
      <c r="A43" s="226" t="s">
        <v>8263</v>
      </c>
      <c r="B43" s="226"/>
      <c r="C43" s="227" t="s">
        <v>8257</v>
      </c>
      <c r="D43" s="252" t="s">
        <v>6695</v>
      </c>
      <c r="E43" s="75" t="s">
        <v>6692</v>
      </c>
      <c r="F43" s="239">
        <f t="shared" si="0"/>
        <v>45238</v>
      </c>
      <c r="G43" s="232" t="str">
        <f t="shared" si="1"/>
        <v>A</v>
      </c>
      <c r="H43" s="1055" t="str">
        <f t="shared" si="2"/>
        <v>MR.DER-0469_23-Entrega Final</v>
      </c>
      <c r="I43" s="234" t="str">
        <f t="shared" si="3"/>
        <v>ASSINADO</v>
      </c>
      <c r="J43" s="255" t="str">
        <f t="shared" si="4"/>
        <v>ND</v>
      </c>
      <c r="K43" s="132" t="s">
        <v>3730</v>
      </c>
      <c r="L43" s="118">
        <v>45012</v>
      </c>
      <c r="M43" s="164" t="s">
        <v>6675</v>
      </c>
      <c r="N43" s="108" t="s">
        <v>5536</v>
      </c>
      <c r="O43" s="118">
        <v>45063</v>
      </c>
      <c r="P43" s="133" t="s">
        <v>3777</v>
      </c>
      <c r="Q43" s="122" t="s">
        <v>3765</v>
      </c>
      <c r="R43" s="118">
        <v>45133</v>
      </c>
      <c r="S43" s="164" t="s">
        <v>6759</v>
      </c>
      <c r="T43" s="108" t="s">
        <v>5539</v>
      </c>
      <c r="U43" s="118">
        <v>45148</v>
      </c>
      <c r="V43" s="133" t="s">
        <v>3777</v>
      </c>
      <c r="W43" s="122" t="s">
        <v>3748</v>
      </c>
      <c r="X43" s="118">
        <v>45161</v>
      </c>
      <c r="Y43" s="164" t="s">
        <v>6788</v>
      </c>
      <c r="Z43" s="108"/>
      <c r="AA43" s="108"/>
      <c r="AB43" s="133" t="s">
        <v>3777</v>
      </c>
      <c r="AC43" s="122" t="s">
        <v>3748</v>
      </c>
      <c r="AD43" s="118">
        <v>45238</v>
      </c>
      <c r="AE43" s="362" t="s">
        <v>6923</v>
      </c>
      <c r="AF43" s="108" t="s">
        <v>6913</v>
      </c>
      <c r="AG43" s="108" t="s">
        <v>6913</v>
      </c>
      <c r="AH43" s="133"/>
      <c r="AI43" s="122"/>
      <c r="AJ43" s="108"/>
      <c r="AK43" s="108"/>
      <c r="AL43" s="108"/>
      <c r="AM43" s="108"/>
      <c r="AN43" s="133"/>
      <c r="AO43" s="122"/>
      <c r="AP43" s="108"/>
      <c r="AQ43" s="108"/>
      <c r="AR43" s="108"/>
      <c r="AS43" s="108"/>
      <c r="AT43" s="133"/>
      <c r="AU43" s="122"/>
      <c r="AV43" s="108"/>
      <c r="AW43" s="108"/>
      <c r="AX43" s="108"/>
      <c r="AY43" s="108"/>
    </row>
    <row r="44" spans="1:51" s="110" customFormat="1" ht="25.5" hidden="1" x14ac:dyDescent="0.2">
      <c r="A44" s="226" t="s">
        <v>8263</v>
      </c>
      <c r="B44" s="226"/>
      <c r="C44" s="227" t="s">
        <v>8257</v>
      </c>
      <c r="D44" s="252" t="s">
        <v>6695</v>
      </c>
      <c r="E44" s="75" t="s">
        <v>6693</v>
      </c>
      <c r="F44" s="239">
        <f t="shared" si="0"/>
        <v>45238</v>
      </c>
      <c r="G44" s="232" t="str">
        <f t="shared" si="1"/>
        <v>A</v>
      </c>
      <c r="H44" s="1055" t="str">
        <f t="shared" si="2"/>
        <v>MR.DER-0469_23-Entrega Final</v>
      </c>
      <c r="I44" s="234" t="str">
        <f t="shared" si="3"/>
        <v>ASSINADO</v>
      </c>
      <c r="J44" s="255" t="str">
        <f t="shared" si="4"/>
        <v>ND</v>
      </c>
      <c r="K44" s="132" t="s">
        <v>3730</v>
      </c>
      <c r="L44" s="118">
        <v>45012</v>
      </c>
      <c r="M44" s="164" t="s">
        <v>6675</v>
      </c>
      <c r="N44" s="108" t="s">
        <v>5536</v>
      </c>
      <c r="O44" s="118">
        <v>45063</v>
      </c>
      <c r="P44" s="133" t="s">
        <v>3777</v>
      </c>
      <c r="Q44" s="122" t="s">
        <v>3765</v>
      </c>
      <c r="R44" s="118">
        <v>45133</v>
      </c>
      <c r="S44" s="164" t="s">
        <v>6759</v>
      </c>
      <c r="T44" s="108" t="s">
        <v>5539</v>
      </c>
      <c r="U44" s="118">
        <v>45148</v>
      </c>
      <c r="V44" s="133" t="s">
        <v>3777</v>
      </c>
      <c r="W44" s="122" t="s">
        <v>3748</v>
      </c>
      <c r="X44" s="118">
        <v>45161</v>
      </c>
      <c r="Y44" s="164" t="s">
        <v>6788</v>
      </c>
      <c r="Z44" s="108"/>
      <c r="AA44" s="108"/>
      <c r="AB44" s="133" t="s">
        <v>3777</v>
      </c>
      <c r="AC44" s="122" t="s">
        <v>3748</v>
      </c>
      <c r="AD44" s="118">
        <v>45238</v>
      </c>
      <c r="AE44" s="362" t="s">
        <v>6923</v>
      </c>
      <c r="AF44" s="108" t="s">
        <v>6913</v>
      </c>
      <c r="AG44" s="108" t="s">
        <v>6913</v>
      </c>
      <c r="AH44" s="133"/>
      <c r="AI44" s="122"/>
      <c r="AJ44" s="108"/>
      <c r="AK44" s="108"/>
      <c r="AL44" s="108"/>
      <c r="AM44" s="108"/>
      <c r="AN44" s="133"/>
      <c r="AO44" s="122"/>
      <c r="AP44" s="108"/>
      <c r="AQ44" s="108"/>
      <c r="AR44" s="108"/>
      <c r="AS44" s="108"/>
      <c r="AT44" s="133"/>
      <c r="AU44" s="122"/>
      <c r="AV44" s="108"/>
      <c r="AW44" s="108"/>
      <c r="AX44" s="108"/>
      <c r="AY44" s="108"/>
    </row>
    <row r="45" spans="1:51" s="110" customFormat="1" ht="25.5" hidden="1" x14ac:dyDescent="0.2">
      <c r="A45" s="226" t="s">
        <v>8263</v>
      </c>
      <c r="B45" s="226"/>
      <c r="C45" s="227" t="s">
        <v>8257</v>
      </c>
      <c r="D45" s="252" t="s">
        <v>6695</v>
      </c>
      <c r="E45" s="75" t="s">
        <v>6694</v>
      </c>
      <c r="F45" s="239">
        <f t="shared" si="0"/>
        <v>45238</v>
      </c>
      <c r="G45" s="232" t="str">
        <f t="shared" si="1"/>
        <v>A</v>
      </c>
      <c r="H45" s="1055" t="str">
        <f t="shared" si="2"/>
        <v>MR.DER-0469_23-Entrega Final</v>
      </c>
      <c r="I45" s="234" t="str">
        <f t="shared" si="3"/>
        <v>ASSINADO</v>
      </c>
      <c r="J45" s="255" t="str">
        <f t="shared" si="4"/>
        <v>ND</v>
      </c>
      <c r="K45" s="132" t="s">
        <v>3730</v>
      </c>
      <c r="L45" s="118">
        <v>45012</v>
      </c>
      <c r="M45" s="164" t="s">
        <v>6675</v>
      </c>
      <c r="N45" s="108" t="s">
        <v>5536</v>
      </c>
      <c r="O45" s="118">
        <v>45063</v>
      </c>
      <c r="P45" s="133" t="s">
        <v>3777</v>
      </c>
      <c r="Q45" s="122" t="s">
        <v>3765</v>
      </c>
      <c r="R45" s="118">
        <v>45133</v>
      </c>
      <c r="S45" s="164" t="s">
        <v>6759</v>
      </c>
      <c r="T45" s="108" t="s">
        <v>5539</v>
      </c>
      <c r="U45" s="118">
        <v>45148</v>
      </c>
      <c r="V45" s="133" t="s">
        <v>3777</v>
      </c>
      <c r="W45" s="122" t="s">
        <v>3748</v>
      </c>
      <c r="X45" s="118">
        <v>45161</v>
      </c>
      <c r="Y45" s="164" t="s">
        <v>6788</v>
      </c>
      <c r="Z45" s="108"/>
      <c r="AA45" s="108"/>
      <c r="AB45" s="133" t="s">
        <v>3777</v>
      </c>
      <c r="AC45" s="122" t="s">
        <v>3748</v>
      </c>
      <c r="AD45" s="118">
        <v>45238</v>
      </c>
      <c r="AE45" s="362" t="s">
        <v>6923</v>
      </c>
      <c r="AF45" s="108" t="s">
        <v>6913</v>
      </c>
      <c r="AG45" s="108" t="s">
        <v>6913</v>
      </c>
      <c r="AH45" s="133"/>
      <c r="AI45" s="122"/>
      <c r="AJ45" s="108"/>
      <c r="AK45" s="108"/>
      <c r="AL45" s="108"/>
      <c r="AM45" s="108"/>
      <c r="AN45" s="133"/>
      <c r="AO45" s="122"/>
      <c r="AP45" s="108"/>
      <c r="AQ45" s="108"/>
      <c r="AR45" s="108"/>
      <c r="AS45" s="108"/>
      <c r="AT45" s="133"/>
      <c r="AU45" s="122"/>
      <c r="AV45" s="108"/>
      <c r="AW45" s="108"/>
      <c r="AX45" s="108"/>
      <c r="AY45" s="108"/>
    </row>
    <row r="46" spans="1:51" s="149" customFormat="1" hidden="1" x14ac:dyDescent="0.25">
      <c r="A46" s="221"/>
      <c r="B46" s="221"/>
      <c r="C46" s="221"/>
      <c r="D46" s="251"/>
      <c r="E46" s="221" t="s">
        <v>7515</v>
      </c>
      <c r="F46" s="222"/>
      <c r="G46" s="222"/>
      <c r="H46" s="222"/>
      <c r="I46" s="222"/>
      <c r="J46" s="253"/>
      <c r="K46" s="248"/>
      <c r="L46" s="223"/>
      <c r="M46" s="224"/>
      <c r="N46" s="225"/>
      <c r="O46" s="225"/>
      <c r="P46" s="225"/>
      <c r="Q46" s="223"/>
      <c r="R46" s="223"/>
      <c r="S46" s="224"/>
      <c r="T46" s="225"/>
      <c r="U46" s="225"/>
      <c r="V46" s="225"/>
      <c r="W46" s="223"/>
      <c r="X46" s="223"/>
      <c r="Y46" s="224"/>
      <c r="Z46" s="225"/>
      <c r="AA46" s="225"/>
      <c r="AB46" s="225"/>
      <c r="AC46" s="223"/>
      <c r="AD46" s="223"/>
      <c r="AE46" s="224"/>
      <c r="AF46" s="225"/>
      <c r="AG46" s="225"/>
      <c r="AH46" s="225"/>
      <c r="AI46" s="223"/>
      <c r="AJ46" s="223"/>
      <c r="AK46" s="224"/>
      <c r="AL46" s="225"/>
      <c r="AM46" s="225"/>
      <c r="AN46" s="225"/>
      <c r="AO46" s="223"/>
      <c r="AP46" s="223"/>
      <c r="AQ46" s="224"/>
      <c r="AR46" s="225"/>
      <c r="AS46" s="225"/>
      <c r="AT46" s="225"/>
      <c r="AU46" s="223"/>
      <c r="AV46" s="223"/>
      <c r="AW46" s="224"/>
      <c r="AX46" s="225"/>
      <c r="AY46" s="225"/>
    </row>
    <row r="47" spans="1:51" s="110" customFormat="1" ht="25.5" hidden="1" x14ac:dyDescent="0.25">
      <c r="A47" s="237" t="s">
        <v>8263</v>
      </c>
      <c r="B47" s="230"/>
      <c r="C47" s="220" t="s">
        <v>8257</v>
      </c>
      <c r="D47" s="254" t="s">
        <v>11519</v>
      </c>
      <c r="E47" s="75" t="s">
        <v>11520</v>
      </c>
      <c r="F47" s="239">
        <f t="shared" ref="F47:F71" si="5">IF(L47&lt;&gt;0,MAX(L47,R47,X47,AD47,AJ47,AP47,AV47,BB47,BH47),"NE")</f>
        <v>46038</v>
      </c>
      <c r="G47" s="232" t="str">
        <f t="shared" ref="G47:G78" si="6">IF($F47="","",INDEX($K47:$DP47,1,MATCH($F47,$K47:$DP47,)-1))</f>
        <v>A</v>
      </c>
      <c r="H47" s="1055" t="str">
        <f t="shared" ref="H47:H78" si="7">IF($F47="","",INDEX($K47:$FL47,1,MATCH($F47,$K47:$FL47,)+1))</f>
        <v>MR_DER-1518_26</v>
      </c>
      <c r="I47" s="234" t="str">
        <f t="shared" ref="I47:I78" si="8">IF(F47="NE",F47,IF(INDEX(K47:CR47,,MATCH(F47,K47:CR47,0)+3)&lt;&gt;0,INDEX(K47:CR47,,MATCH(F47,K47:CR47,0)+3),"ND"))</f>
        <v>ND</v>
      </c>
      <c r="J47" s="255" t="str">
        <f t="shared" ref="J47:J78" si="9">IF(G47="NE",G47,IF(INDEX(K47:CS47,,MATCH(G47,K47:CS47,0)+3)&lt;&gt;0,INDEX(K47:CS47,,MATCH(G47,K47:CS47,0)+3),"ND"))</f>
        <v>ND</v>
      </c>
      <c r="K47" s="132" t="s">
        <v>3730</v>
      </c>
      <c r="L47" s="118">
        <v>46000</v>
      </c>
      <c r="M47" s="218" t="s">
        <v>11528</v>
      </c>
      <c r="N47" s="108" t="s">
        <v>5539</v>
      </c>
      <c r="O47" s="118">
        <v>46028</v>
      </c>
      <c r="P47" s="1206"/>
      <c r="Q47" s="122" t="s">
        <v>3748</v>
      </c>
      <c r="R47" s="118">
        <v>46038</v>
      </c>
      <c r="S47" s="218" t="s">
        <v>11988</v>
      </c>
      <c r="T47" s="108"/>
      <c r="U47" s="118"/>
      <c r="V47" s="164"/>
      <c r="W47" s="122"/>
      <c r="X47" s="118"/>
      <c r="Y47" s="164"/>
      <c r="Z47" s="108"/>
      <c r="AA47" s="363"/>
      <c r="AB47" s="364"/>
      <c r="AC47" s="122"/>
      <c r="AD47" s="118"/>
      <c r="AE47" s="364"/>
      <c r="AF47" s="108"/>
      <c r="AG47" s="108"/>
      <c r="AH47" s="133"/>
      <c r="AI47" s="122"/>
      <c r="AJ47" s="118"/>
      <c r="AK47" s="364"/>
      <c r="AL47" s="108"/>
      <c r="AM47" s="118"/>
      <c r="AN47" s="364"/>
      <c r="AO47" s="122"/>
      <c r="AP47" s="118"/>
      <c r="AQ47" s="364"/>
      <c r="AR47" s="108"/>
      <c r="AS47" s="108"/>
      <c r="AT47" s="133"/>
      <c r="AU47" s="122"/>
      <c r="AV47" s="118"/>
      <c r="AW47" s="218"/>
      <c r="AX47" s="108"/>
      <c r="AY47" s="118"/>
    </row>
    <row r="48" spans="1:51" s="110" customFormat="1" ht="25.5" hidden="1" x14ac:dyDescent="0.25">
      <c r="A48" s="237" t="s">
        <v>8263</v>
      </c>
      <c r="B48" s="230"/>
      <c r="C48" s="220" t="s">
        <v>8257</v>
      </c>
      <c r="D48" s="254" t="s">
        <v>11521</v>
      </c>
      <c r="E48" s="75" t="s">
        <v>11609</v>
      </c>
      <c r="F48" s="239">
        <f t="shared" si="5"/>
        <v>46043</v>
      </c>
      <c r="G48" s="232" t="str">
        <f t="shared" si="6"/>
        <v>A</v>
      </c>
      <c r="H48" s="1055" t="str">
        <f t="shared" si="7"/>
        <v>MR_DER-1535_26</v>
      </c>
      <c r="I48" s="234" t="str">
        <f t="shared" si="8"/>
        <v>ND</v>
      </c>
      <c r="J48" s="255" t="str">
        <f t="shared" si="9"/>
        <v>ND</v>
      </c>
      <c r="K48" s="132" t="s">
        <v>3730</v>
      </c>
      <c r="L48" s="118">
        <v>46000</v>
      </c>
      <c r="M48" s="218" t="s">
        <v>11528</v>
      </c>
      <c r="N48" s="108" t="s">
        <v>5536</v>
      </c>
      <c r="O48" s="118">
        <v>46008</v>
      </c>
      <c r="P48" s="1206"/>
      <c r="Q48" s="122" t="s">
        <v>3765</v>
      </c>
      <c r="R48" s="118">
        <v>46009</v>
      </c>
      <c r="S48" s="218" t="s">
        <v>11626</v>
      </c>
      <c r="T48" s="108" t="s">
        <v>5539</v>
      </c>
      <c r="U48" s="118">
        <v>46042</v>
      </c>
      <c r="V48" s="1367"/>
      <c r="W48" s="122" t="s">
        <v>3748</v>
      </c>
      <c r="X48" s="118">
        <v>46043</v>
      </c>
      <c r="Y48" s="218" t="s">
        <v>12011</v>
      </c>
      <c r="Z48" s="108"/>
      <c r="AA48" s="363"/>
      <c r="AB48" s="364"/>
      <c r="AC48" s="122"/>
      <c r="AD48" s="118"/>
      <c r="AE48" s="364"/>
      <c r="AF48" s="108"/>
      <c r="AG48" s="108"/>
      <c r="AH48" s="133"/>
      <c r="AI48" s="122"/>
      <c r="AJ48" s="118"/>
      <c r="AK48" s="364"/>
      <c r="AL48" s="108"/>
      <c r="AM48" s="118"/>
      <c r="AN48" s="364"/>
      <c r="AO48" s="122"/>
      <c r="AP48" s="118"/>
      <c r="AQ48" s="364"/>
      <c r="AR48" s="108"/>
      <c r="AS48" s="108"/>
      <c r="AT48" s="133"/>
      <c r="AU48" s="122"/>
      <c r="AV48" s="118"/>
      <c r="AW48" s="218"/>
      <c r="AX48" s="108"/>
      <c r="AY48" s="118"/>
    </row>
    <row r="49" spans="1:51" s="110" customFormat="1" ht="25.5" hidden="1" x14ac:dyDescent="0.25">
      <c r="A49" s="237" t="s">
        <v>8263</v>
      </c>
      <c r="B49" s="230"/>
      <c r="C49" s="220"/>
      <c r="D49" s="254" t="s">
        <v>11521</v>
      </c>
      <c r="E49" s="75" t="s">
        <v>11610</v>
      </c>
      <c r="F49" s="239">
        <f t="shared" si="5"/>
        <v>46043</v>
      </c>
      <c r="G49" s="232" t="str">
        <f t="shared" si="6"/>
        <v>A</v>
      </c>
      <c r="H49" s="1055" t="str">
        <f t="shared" si="7"/>
        <v>MR_DER-1535_26</v>
      </c>
      <c r="I49" s="234" t="str">
        <f t="shared" si="8"/>
        <v>ND</v>
      </c>
      <c r="J49" s="255" t="str">
        <f t="shared" si="9"/>
        <v>ND</v>
      </c>
      <c r="K49" s="132" t="s">
        <v>3730</v>
      </c>
      <c r="L49" s="118">
        <v>46000</v>
      </c>
      <c r="M49" s="218" t="s">
        <v>11528</v>
      </c>
      <c r="N49" s="108" t="s">
        <v>5536</v>
      </c>
      <c r="O49" s="118">
        <v>46008</v>
      </c>
      <c r="P49" s="1206"/>
      <c r="Q49" s="122" t="s">
        <v>3765</v>
      </c>
      <c r="R49" s="118">
        <v>46009</v>
      </c>
      <c r="S49" s="218" t="s">
        <v>11626</v>
      </c>
      <c r="T49" s="108" t="s">
        <v>5539</v>
      </c>
      <c r="U49" s="118">
        <v>46042</v>
      </c>
      <c r="V49" s="164"/>
      <c r="W49" s="122" t="s">
        <v>3748</v>
      </c>
      <c r="X49" s="118">
        <v>46043</v>
      </c>
      <c r="Y49" s="218" t="s">
        <v>12011</v>
      </c>
      <c r="Z49" s="108"/>
      <c r="AA49" s="363"/>
      <c r="AB49" s="364"/>
      <c r="AC49" s="122"/>
      <c r="AD49" s="118"/>
      <c r="AE49" s="364"/>
      <c r="AF49" s="108"/>
      <c r="AG49" s="108"/>
      <c r="AH49" s="133"/>
      <c r="AI49" s="122"/>
      <c r="AJ49" s="118"/>
      <c r="AK49" s="364"/>
      <c r="AL49" s="108"/>
      <c r="AM49" s="118"/>
      <c r="AN49" s="364"/>
      <c r="AO49" s="122"/>
      <c r="AP49" s="118"/>
      <c r="AQ49" s="364"/>
      <c r="AR49" s="108"/>
      <c r="AS49" s="108"/>
      <c r="AT49" s="133"/>
      <c r="AU49" s="122"/>
      <c r="AV49" s="118"/>
      <c r="AW49" s="218"/>
      <c r="AX49" s="108"/>
      <c r="AY49" s="118"/>
    </row>
    <row r="50" spans="1:51" s="110" customFormat="1" ht="25.5" hidden="1" x14ac:dyDescent="0.25">
      <c r="A50" s="237" t="s">
        <v>8263</v>
      </c>
      <c r="B50" s="230"/>
      <c r="C50" s="220"/>
      <c r="D50" s="254" t="s">
        <v>11521</v>
      </c>
      <c r="E50" s="75" t="s">
        <v>11611</v>
      </c>
      <c r="F50" s="239">
        <f t="shared" si="5"/>
        <v>46043</v>
      </c>
      <c r="G50" s="232" t="str">
        <f t="shared" si="6"/>
        <v>A</v>
      </c>
      <c r="H50" s="1055" t="str">
        <f t="shared" si="7"/>
        <v>MR_DER-1535_26</v>
      </c>
      <c r="I50" s="234" t="str">
        <f t="shared" si="8"/>
        <v>ND</v>
      </c>
      <c r="J50" s="255" t="str">
        <f t="shared" si="9"/>
        <v>ND</v>
      </c>
      <c r="K50" s="132" t="s">
        <v>3730</v>
      </c>
      <c r="L50" s="118">
        <v>46000</v>
      </c>
      <c r="M50" s="218" t="s">
        <v>11528</v>
      </c>
      <c r="N50" s="108" t="s">
        <v>5536</v>
      </c>
      <c r="O50" s="118">
        <v>46008</v>
      </c>
      <c r="P50" s="1206"/>
      <c r="Q50" s="122" t="s">
        <v>3765</v>
      </c>
      <c r="R50" s="118">
        <v>46009</v>
      </c>
      <c r="S50" s="218" t="s">
        <v>11626</v>
      </c>
      <c r="T50" s="108" t="s">
        <v>5539</v>
      </c>
      <c r="U50" s="118">
        <v>46042</v>
      </c>
      <c r="V50" s="164"/>
      <c r="W50" s="122" t="s">
        <v>3748</v>
      </c>
      <c r="X50" s="118">
        <v>46043</v>
      </c>
      <c r="Y50" s="218" t="s">
        <v>12011</v>
      </c>
      <c r="Z50" s="108"/>
      <c r="AA50" s="363"/>
      <c r="AB50" s="364"/>
      <c r="AC50" s="122"/>
      <c r="AD50" s="118"/>
      <c r="AE50" s="364"/>
      <c r="AF50" s="108"/>
      <c r="AG50" s="108"/>
      <c r="AH50" s="133"/>
      <c r="AI50" s="122"/>
      <c r="AJ50" s="118"/>
      <c r="AK50" s="364"/>
      <c r="AL50" s="108"/>
      <c r="AM50" s="118"/>
      <c r="AN50" s="364"/>
      <c r="AO50" s="122"/>
      <c r="AP50" s="118"/>
      <c r="AQ50" s="364"/>
      <c r="AR50" s="108"/>
      <c r="AS50" s="108"/>
      <c r="AT50" s="133"/>
      <c r="AU50" s="122"/>
      <c r="AV50" s="118"/>
      <c r="AW50" s="218"/>
      <c r="AX50" s="108"/>
      <c r="AY50" s="118"/>
    </row>
    <row r="51" spans="1:51" s="110" customFormat="1" ht="25.5" hidden="1" x14ac:dyDescent="0.25">
      <c r="A51" s="237" t="s">
        <v>8263</v>
      </c>
      <c r="B51" s="230"/>
      <c r="C51" s="220"/>
      <c r="D51" s="254" t="s">
        <v>11521</v>
      </c>
      <c r="E51" s="75" t="s">
        <v>11612</v>
      </c>
      <c r="F51" s="239">
        <f t="shared" si="5"/>
        <v>46043</v>
      </c>
      <c r="G51" s="232" t="str">
        <f t="shared" si="6"/>
        <v>A</v>
      </c>
      <c r="H51" s="1055" t="str">
        <f t="shared" si="7"/>
        <v>MR_DER-1535_26</v>
      </c>
      <c r="I51" s="234" t="str">
        <f t="shared" si="8"/>
        <v>ND</v>
      </c>
      <c r="J51" s="255" t="str">
        <f t="shared" si="9"/>
        <v>ND</v>
      </c>
      <c r="K51" s="132" t="s">
        <v>3730</v>
      </c>
      <c r="L51" s="118">
        <v>46000</v>
      </c>
      <c r="M51" s="218" t="s">
        <v>11528</v>
      </c>
      <c r="N51" s="108" t="s">
        <v>5536</v>
      </c>
      <c r="O51" s="118">
        <v>46008</v>
      </c>
      <c r="P51" s="1206"/>
      <c r="Q51" s="122" t="s">
        <v>3765</v>
      </c>
      <c r="R51" s="118">
        <v>46009</v>
      </c>
      <c r="S51" s="218" t="s">
        <v>11626</v>
      </c>
      <c r="T51" s="108" t="s">
        <v>5539</v>
      </c>
      <c r="U51" s="118">
        <v>46042</v>
      </c>
      <c r="V51" s="164"/>
      <c r="W51" s="122" t="s">
        <v>3748</v>
      </c>
      <c r="X51" s="118">
        <v>46043</v>
      </c>
      <c r="Y51" s="218" t="s">
        <v>12011</v>
      </c>
      <c r="Z51" s="108"/>
      <c r="AA51" s="363"/>
      <c r="AB51" s="364"/>
      <c r="AC51" s="122"/>
      <c r="AD51" s="118"/>
      <c r="AE51" s="364"/>
      <c r="AF51" s="108"/>
      <c r="AG51" s="108"/>
      <c r="AH51" s="133"/>
      <c r="AI51" s="122"/>
      <c r="AJ51" s="118"/>
      <c r="AK51" s="364"/>
      <c r="AL51" s="108"/>
      <c r="AM51" s="118"/>
      <c r="AN51" s="364"/>
      <c r="AO51" s="122"/>
      <c r="AP51" s="118"/>
      <c r="AQ51" s="364"/>
      <c r="AR51" s="108"/>
      <c r="AS51" s="108"/>
      <c r="AT51" s="133"/>
      <c r="AU51" s="122"/>
      <c r="AV51" s="118"/>
      <c r="AW51" s="218"/>
      <c r="AX51" s="108"/>
      <c r="AY51" s="118"/>
    </row>
    <row r="52" spans="1:51" s="110" customFormat="1" ht="25.5" hidden="1" x14ac:dyDescent="0.25">
      <c r="A52" s="237" t="s">
        <v>8263</v>
      </c>
      <c r="B52" s="230"/>
      <c r="C52" s="220"/>
      <c r="D52" s="254" t="s">
        <v>11521</v>
      </c>
      <c r="E52" s="75" t="s">
        <v>11613</v>
      </c>
      <c r="F52" s="239">
        <f t="shared" si="5"/>
        <v>46043</v>
      </c>
      <c r="G52" s="232" t="str">
        <f t="shared" si="6"/>
        <v>A</v>
      </c>
      <c r="H52" s="1055" t="str">
        <f t="shared" si="7"/>
        <v>MR_DER-1535_26</v>
      </c>
      <c r="I52" s="234" t="str">
        <f t="shared" si="8"/>
        <v>ND</v>
      </c>
      <c r="J52" s="255" t="str">
        <f t="shared" si="9"/>
        <v>ND</v>
      </c>
      <c r="K52" s="132" t="s">
        <v>3730</v>
      </c>
      <c r="L52" s="118">
        <v>46000</v>
      </c>
      <c r="M52" s="218" t="s">
        <v>11528</v>
      </c>
      <c r="N52" s="108" t="s">
        <v>5536</v>
      </c>
      <c r="O52" s="118">
        <v>46008</v>
      </c>
      <c r="P52" s="1206"/>
      <c r="Q52" s="122" t="s">
        <v>3765</v>
      </c>
      <c r="R52" s="118">
        <v>46009</v>
      </c>
      <c r="S52" s="218" t="s">
        <v>11626</v>
      </c>
      <c r="T52" s="108" t="s">
        <v>5539</v>
      </c>
      <c r="U52" s="118">
        <v>46042</v>
      </c>
      <c r="V52" s="164"/>
      <c r="W52" s="122" t="s">
        <v>3748</v>
      </c>
      <c r="X52" s="118">
        <v>46043</v>
      </c>
      <c r="Y52" s="218" t="s">
        <v>12011</v>
      </c>
      <c r="Z52" s="108"/>
      <c r="AA52" s="363"/>
      <c r="AB52" s="364"/>
      <c r="AC52" s="122"/>
      <c r="AD52" s="118"/>
      <c r="AE52" s="364"/>
      <c r="AF52" s="108"/>
      <c r="AG52" s="108"/>
      <c r="AH52" s="133"/>
      <c r="AI52" s="122"/>
      <c r="AJ52" s="118"/>
      <c r="AK52" s="364"/>
      <c r="AL52" s="108"/>
      <c r="AM52" s="118"/>
      <c r="AN52" s="364"/>
      <c r="AO52" s="122"/>
      <c r="AP52" s="118"/>
      <c r="AQ52" s="364"/>
      <c r="AR52" s="108"/>
      <c r="AS52" s="108"/>
      <c r="AT52" s="133"/>
      <c r="AU52" s="122"/>
      <c r="AV52" s="118"/>
      <c r="AW52" s="218"/>
      <c r="AX52" s="108"/>
      <c r="AY52" s="118"/>
    </row>
    <row r="53" spans="1:51" s="110" customFormat="1" ht="25.5" hidden="1" x14ac:dyDescent="0.25">
      <c r="A53" s="237" t="s">
        <v>8263</v>
      </c>
      <c r="B53" s="230"/>
      <c r="C53" s="220"/>
      <c r="D53" s="254" t="s">
        <v>11521</v>
      </c>
      <c r="E53" s="75" t="s">
        <v>11614</v>
      </c>
      <c r="F53" s="239">
        <f t="shared" si="5"/>
        <v>46043</v>
      </c>
      <c r="G53" s="232" t="str">
        <f t="shared" si="6"/>
        <v>A</v>
      </c>
      <c r="H53" s="1055" t="str">
        <f t="shared" si="7"/>
        <v>MR_DER-1535_26</v>
      </c>
      <c r="I53" s="234" t="str">
        <f t="shared" si="8"/>
        <v>ND</v>
      </c>
      <c r="J53" s="255" t="str">
        <f t="shared" si="9"/>
        <v>ND</v>
      </c>
      <c r="K53" s="132" t="s">
        <v>3730</v>
      </c>
      <c r="L53" s="118">
        <v>46000</v>
      </c>
      <c r="M53" s="218" t="s">
        <v>11528</v>
      </c>
      <c r="N53" s="108" t="s">
        <v>5536</v>
      </c>
      <c r="O53" s="118">
        <v>46008</v>
      </c>
      <c r="P53" s="1206"/>
      <c r="Q53" s="122" t="s">
        <v>3765</v>
      </c>
      <c r="R53" s="118">
        <v>46009</v>
      </c>
      <c r="S53" s="218" t="s">
        <v>11626</v>
      </c>
      <c r="T53" s="108" t="s">
        <v>5539</v>
      </c>
      <c r="U53" s="118">
        <v>46042</v>
      </c>
      <c r="V53" s="164"/>
      <c r="W53" s="122" t="s">
        <v>3748</v>
      </c>
      <c r="X53" s="118">
        <v>46043</v>
      </c>
      <c r="Y53" s="218" t="s">
        <v>12011</v>
      </c>
      <c r="Z53" s="108"/>
      <c r="AA53" s="363"/>
      <c r="AB53" s="364"/>
      <c r="AC53" s="122"/>
      <c r="AD53" s="118"/>
      <c r="AE53" s="364"/>
      <c r="AF53" s="108"/>
      <c r="AG53" s="108"/>
      <c r="AH53" s="133"/>
      <c r="AI53" s="122"/>
      <c r="AJ53" s="118"/>
      <c r="AK53" s="364"/>
      <c r="AL53" s="108"/>
      <c r="AM53" s="118"/>
      <c r="AN53" s="364"/>
      <c r="AO53" s="122"/>
      <c r="AP53" s="118"/>
      <c r="AQ53" s="364"/>
      <c r="AR53" s="108"/>
      <c r="AS53" s="108"/>
      <c r="AT53" s="133"/>
      <c r="AU53" s="122"/>
      <c r="AV53" s="118"/>
      <c r="AW53" s="218"/>
      <c r="AX53" s="108"/>
      <c r="AY53" s="118"/>
    </row>
    <row r="54" spans="1:51" s="110" customFormat="1" ht="25.5" hidden="1" x14ac:dyDescent="0.25">
      <c r="A54" s="237" t="s">
        <v>8263</v>
      </c>
      <c r="B54" s="230"/>
      <c r="C54" s="220"/>
      <c r="D54" s="254" t="s">
        <v>11521</v>
      </c>
      <c r="E54" s="75" t="s">
        <v>11615</v>
      </c>
      <c r="F54" s="239">
        <f t="shared" si="5"/>
        <v>46043</v>
      </c>
      <c r="G54" s="232" t="str">
        <f t="shared" si="6"/>
        <v>A</v>
      </c>
      <c r="H54" s="1055" t="str">
        <f t="shared" si="7"/>
        <v>MR_DER-1535_26</v>
      </c>
      <c r="I54" s="234" t="str">
        <f t="shared" si="8"/>
        <v>ND</v>
      </c>
      <c r="J54" s="255" t="str">
        <f t="shared" si="9"/>
        <v>ND</v>
      </c>
      <c r="K54" s="132" t="s">
        <v>3730</v>
      </c>
      <c r="L54" s="118">
        <v>46000</v>
      </c>
      <c r="M54" s="218" t="s">
        <v>11528</v>
      </c>
      <c r="N54" s="108" t="s">
        <v>5536</v>
      </c>
      <c r="O54" s="118">
        <v>46008</v>
      </c>
      <c r="P54" s="1206"/>
      <c r="Q54" s="122" t="s">
        <v>3765</v>
      </c>
      <c r="R54" s="118">
        <v>46009</v>
      </c>
      <c r="S54" s="218" t="s">
        <v>11626</v>
      </c>
      <c r="T54" s="108" t="s">
        <v>5539</v>
      </c>
      <c r="U54" s="118">
        <v>46042</v>
      </c>
      <c r="V54" s="164"/>
      <c r="W54" s="122" t="s">
        <v>3748</v>
      </c>
      <c r="X54" s="118">
        <v>46043</v>
      </c>
      <c r="Y54" s="218" t="s">
        <v>12011</v>
      </c>
      <c r="Z54" s="108"/>
      <c r="AA54" s="363"/>
      <c r="AB54" s="364"/>
      <c r="AC54" s="122"/>
      <c r="AD54" s="118"/>
      <c r="AE54" s="364"/>
      <c r="AF54" s="108"/>
      <c r="AG54" s="108"/>
      <c r="AH54" s="133"/>
      <c r="AI54" s="122"/>
      <c r="AJ54" s="118"/>
      <c r="AK54" s="364"/>
      <c r="AL54" s="108"/>
      <c r="AM54" s="118"/>
      <c r="AN54" s="364"/>
      <c r="AO54" s="122"/>
      <c r="AP54" s="118"/>
      <c r="AQ54" s="364"/>
      <c r="AR54" s="108"/>
      <c r="AS54" s="108"/>
      <c r="AT54" s="133"/>
      <c r="AU54" s="122"/>
      <c r="AV54" s="118"/>
      <c r="AW54" s="218"/>
      <c r="AX54" s="108"/>
      <c r="AY54" s="118"/>
    </row>
    <row r="55" spans="1:51" s="110" customFormat="1" ht="25.5" hidden="1" x14ac:dyDescent="0.25">
      <c r="A55" s="237" t="s">
        <v>8263</v>
      </c>
      <c r="B55" s="230"/>
      <c r="C55" s="220"/>
      <c r="D55" s="254" t="s">
        <v>11521</v>
      </c>
      <c r="E55" s="75" t="s">
        <v>11616</v>
      </c>
      <c r="F55" s="239">
        <f t="shared" si="5"/>
        <v>46043</v>
      </c>
      <c r="G55" s="232" t="str">
        <f t="shared" si="6"/>
        <v>A</v>
      </c>
      <c r="H55" s="1055" t="str">
        <f t="shared" si="7"/>
        <v>MR_DER-1535_26</v>
      </c>
      <c r="I55" s="234" t="str">
        <f t="shared" si="8"/>
        <v>ND</v>
      </c>
      <c r="J55" s="255" t="str">
        <f t="shared" si="9"/>
        <v>ND</v>
      </c>
      <c r="K55" s="132" t="s">
        <v>3730</v>
      </c>
      <c r="L55" s="118">
        <v>46000</v>
      </c>
      <c r="M55" s="218" t="s">
        <v>11528</v>
      </c>
      <c r="N55" s="108" t="s">
        <v>5536</v>
      </c>
      <c r="O55" s="118">
        <v>46008</v>
      </c>
      <c r="P55" s="1206"/>
      <c r="Q55" s="122" t="s">
        <v>3765</v>
      </c>
      <c r="R55" s="118">
        <v>46009</v>
      </c>
      <c r="S55" s="218" t="s">
        <v>11626</v>
      </c>
      <c r="T55" s="108" t="s">
        <v>5539</v>
      </c>
      <c r="U55" s="118">
        <v>46042</v>
      </c>
      <c r="V55" s="164"/>
      <c r="W55" s="122" t="s">
        <v>3748</v>
      </c>
      <c r="X55" s="118">
        <v>46043</v>
      </c>
      <c r="Y55" s="218" t="s">
        <v>12011</v>
      </c>
      <c r="Z55" s="108"/>
      <c r="AA55" s="363"/>
      <c r="AB55" s="364"/>
      <c r="AC55" s="122"/>
      <c r="AD55" s="118"/>
      <c r="AE55" s="364"/>
      <c r="AF55" s="108"/>
      <c r="AG55" s="108"/>
      <c r="AH55" s="133"/>
      <c r="AI55" s="122"/>
      <c r="AJ55" s="118"/>
      <c r="AK55" s="364"/>
      <c r="AL55" s="108"/>
      <c r="AM55" s="118"/>
      <c r="AN55" s="364"/>
      <c r="AO55" s="122"/>
      <c r="AP55" s="118"/>
      <c r="AQ55" s="364"/>
      <c r="AR55" s="108"/>
      <c r="AS55" s="108"/>
      <c r="AT55" s="133"/>
      <c r="AU55" s="122"/>
      <c r="AV55" s="118"/>
      <c r="AW55" s="218"/>
      <c r="AX55" s="108"/>
      <c r="AY55" s="118"/>
    </row>
    <row r="56" spans="1:51" s="110" customFormat="1" ht="25.5" hidden="1" x14ac:dyDescent="0.25">
      <c r="A56" s="237" t="s">
        <v>8263</v>
      </c>
      <c r="B56" s="230"/>
      <c r="C56" s="220"/>
      <c r="D56" s="254" t="s">
        <v>11521</v>
      </c>
      <c r="E56" s="75" t="s">
        <v>11617</v>
      </c>
      <c r="F56" s="239">
        <f t="shared" si="5"/>
        <v>46043</v>
      </c>
      <c r="G56" s="232" t="str">
        <f t="shared" si="6"/>
        <v>A</v>
      </c>
      <c r="H56" s="1055" t="str">
        <f t="shared" si="7"/>
        <v>MR_DER-1535_26</v>
      </c>
      <c r="I56" s="234" t="str">
        <f t="shared" si="8"/>
        <v>ND</v>
      </c>
      <c r="J56" s="255" t="str">
        <f t="shared" si="9"/>
        <v>ND</v>
      </c>
      <c r="K56" s="132" t="s">
        <v>3730</v>
      </c>
      <c r="L56" s="118">
        <v>46000</v>
      </c>
      <c r="M56" s="218" t="s">
        <v>11528</v>
      </c>
      <c r="N56" s="108" t="s">
        <v>5536</v>
      </c>
      <c r="O56" s="118">
        <v>46008</v>
      </c>
      <c r="P56" s="1206"/>
      <c r="Q56" s="122" t="s">
        <v>3765</v>
      </c>
      <c r="R56" s="118">
        <v>46009</v>
      </c>
      <c r="S56" s="218" t="s">
        <v>11626</v>
      </c>
      <c r="T56" s="108" t="s">
        <v>5539</v>
      </c>
      <c r="U56" s="118">
        <v>46042</v>
      </c>
      <c r="V56" s="164"/>
      <c r="W56" s="122" t="s">
        <v>3748</v>
      </c>
      <c r="X56" s="118">
        <v>46043</v>
      </c>
      <c r="Y56" s="218" t="s">
        <v>12011</v>
      </c>
      <c r="Z56" s="108"/>
      <c r="AA56" s="363"/>
      <c r="AB56" s="364"/>
      <c r="AC56" s="122"/>
      <c r="AD56" s="118"/>
      <c r="AE56" s="364"/>
      <c r="AF56" s="108"/>
      <c r="AG56" s="108"/>
      <c r="AH56" s="133"/>
      <c r="AI56" s="122"/>
      <c r="AJ56" s="118"/>
      <c r="AK56" s="364"/>
      <c r="AL56" s="108"/>
      <c r="AM56" s="118"/>
      <c r="AN56" s="364"/>
      <c r="AO56" s="122"/>
      <c r="AP56" s="118"/>
      <c r="AQ56" s="364"/>
      <c r="AR56" s="108"/>
      <c r="AS56" s="108"/>
      <c r="AT56" s="133"/>
      <c r="AU56" s="122"/>
      <c r="AV56" s="118"/>
      <c r="AW56" s="218"/>
      <c r="AX56" s="108"/>
      <c r="AY56" s="118"/>
    </row>
    <row r="57" spans="1:51" s="110" customFormat="1" ht="25.5" hidden="1" x14ac:dyDescent="0.25">
      <c r="A57" s="237" t="s">
        <v>8263</v>
      </c>
      <c r="B57" s="230"/>
      <c r="C57" s="220"/>
      <c r="D57" s="254" t="s">
        <v>11521</v>
      </c>
      <c r="E57" s="75" t="s">
        <v>11618</v>
      </c>
      <c r="F57" s="239">
        <f t="shared" si="5"/>
        <v>46043</v>
      </c>
      <c r="G57" s="232" t="str">
        <f t="shared" si="6"/>
        <v>A</v>
      </c>
      <c r="H57" s="1055" t="str">
        <f t="shared" si="7"/>
        <v>MR_DER-1535_26</v>
      </c>
      <c r="I57" s="234" t="str">
        <f t="shared" si="8"/>
        <v>ND</v>
      </c>
      <c r="J57" s="255" t="str">
        <f t="shared" si="9"/>
        <v>ND</v>
      </c>
      <c r="K57" s="132" t="s">
        <v>3730</v>
      </c>
      <c r="L57" s="118">
        <v>46000</v>
      </c>
      <c r="M57" s="218" t="s">
        <v>11528</v>
      </c>
      <c r="N57" s="108" t="s">
        <v>5536</v>
      </c>
      <c r="O57" s="118">
        <v>46008</v>
      </c>
      <c r="P57" s="1206"/>
      <c r="Q57" s="122" t="s">
        <v>3765</v>
      </c>
      <c r="R57" s="118">
        <v>46009</v>
      </c>
      <c r="S57" s="218" t="s">
        <v>11626</v>
      </c>
      <c r="T57" s="108" t="s">
        <v>5539</v>
      </c>
      <c r="U57" s="118">
        <v>46042</v>
      </c>
      <c r="V57" s="164"/>
      <c r="W57" s="122" t="s">
        <v>3748</v>
      </c>
      <c r="X57" s="118">
        <v>46043</v>
      </c>
      <c r="Y57" s="218" t="s">
        <v>12011</v>
      </c>
      <c r="Z57" s="108"/>
      <c r="AA57" s="363"/>
      <c r="AB57" s="364"/>
      <c r="AC57" s="122"/>
      <c r="AD57" s="118"/>
      <c r="AE57" s="364"/>
      <c r="AF57" s="108"/>
      <c r="AG57" s="108"/>
      <c r="AH57" s="133"/>
      <c r="AI57" s="122"/>
      <c r="AJ57" s="118"/>
      <c r="AK57" s="364"/>
      <c r="AL57" s="108"/>
      <c r="AM57" s="118"/>
      <c r="AN57" s="364"/>
      <c r="AO57" s="122"/>
      <c r="AP57" s="118"/>
      <c r="AQ57" s="364"/>
      <c r="AR57" s="108"/>
      <c r="AS57" s="108"/>
      <c r="AT57" s="133"/>
      <c r="AU57" s="122"/>
      <c r="AV57" s="118"/>
      <c r="AW57" s="218"/>
      <c r="AX57" s="108"/>
      <c r="AY57" s="118"/>
    </row>
    <row r="58" spans="1:51" s="110" customFormat="1" ht="25.5" hidden="1" x14ac:dyDescent="0.25">
      <c r="A58" s="237" t="s">
        <v>8263</v>
      </c>
      <c r="B58" s="230"/>
      <c r="C58" s="220"/>
      <c r="D58" s="254" t="s">
        <v>11521</v>
      </c>
      <c r="E58" s="75" t="s">
        <v>11619</v>
      </c>
      <c r="F58" s="239">
        <f t="shared" si="5"/>
        <v>46043</v>
      </c>
      <c r="G58" s="232" t="str">
        <f t="shared" si="6"/>
        <v>A</v>
      </c>
      <c r="H58" s="1055" t="str">
        <f t="shared" si="7"/>
        <v>MR_DER-1535_26</v>
      </c>
      <c r="I58" s="234" t="str">
        <f t="shared" si="8"/>
        <v>ND</v>
      </c>
      <c r="J58" s="255" t="str">
        <f t="shared" si="9"/>
        <v>ND</v>
      </c>
      <c r="K58" s="132" t="s">
        <v>3730</v>
      </c>
      <c r="L58" s="118">
        <v>46000</v>
      </c>
      <c r="M58" s="218" t="s">
        <v>11528</v>
      </c>
      <c r="N58" s="108" t="s">
        <v>5536</v>
      </c>
      <c r="O58" s="118">
        <v>46008</v>
      </c>
      <c r="P58" s="1206"/>
      <c r="Q58" s="122" t="s">
        <v>3765</v>
      </c>
      <c r="R58" s="118">
        <v>46009</v>
      </c>
      <c r="S58" s="218" t="s">
        <v>11626</v>
      </c>
      <c r="T58" s="108" t="s">
        <v>5539</v>
      </c>
      <c r="U58" s="118">
        <v>46042</v>
      </c>
      <c r="V58" s="164"/>
      <c r="W58" s="122" t="s">
        <v>3748</v>
      </c>
      <c r="X58" s="118">
        <v>46043</v>
      </c>
      <c r="Y58" s="218" t="s">
        <v>12011</v>
      </c>
      <c r="Z58" s="108"/>
      <c r="AA58" s="363"/>
      <c r="AB58" s="364"/>
      <c r="AC58" s="122"/>
      <c r="AD58" s="118"/>
      <c r="AE58" s="364"/>
      <c r="AF58" s="108"/>
      <c r="AG58" s="108"/>
      <c r="AH58" s="133"/>
      <c r="AI58" s="122"/>
      <c r="AJ58" s="118"/>
      <c r="AK58" s="364"/>
      <c r="AL58" s="108"/>
      <c r="AM58" s="118"/>
      <c r="AN58" s="364"/>
      <c r="AO58" s="122"/>
      <c r="AP58" s="118"/>
      <c r="AQ58" s="364"/>
      <c r="AR58" s="108"/>
      <c r="AS58" s="108"/>
      <c r="AT58" s="133"/>
      <c r="AU58" s="122"/>
      <c r="AV58" s="118"/>
      <c r="AW58" s="218"/>
      <c r="AX58" s="108"/>
      <c r="AY58" s="118"/>
    </row>
    <row r="59" spans="1:51" s="110" customFormat="1" ht="25.5" hidden="1" x14ac:dyDescent="0.25">
      <c r="A59" s="237" t="s">
        <v>8263</v>
      </c>
      <c r="B59" s="230"/>
      <c r="C59" s="220"/>
      <c r="D59" s="254" t="s">
        <v>11521</v>
      </c>
      <c r="E59" s="75" t="s">
        <v>11620</v>
      </c>
      <c r="F59" s="239">
        <f t="shared" si="5"/>
        <v>46043</v>
      </c>
      <c r="G59" s="232" t="str">
        <f t="shared" si="6"/>
        <v>A</v>
      </c>
      <c r="H59" s="1055" t="str">
        <f t="shared" si="7"/>
        <v>MR_DER-1535_26</v>
      </c>
      <c r="I59" s="234" t="str">
        <f t="shared" si="8"/>
        <v>ND</v>
      </c>
      <c r="J59" s="255" t="str">
        <f t="shared" si="9"/>
        <v>ND</v>
      </c>
      <c r="K59" s="132" t="s">
        <v>3730</v>
      </c>
      <c r="L59" s="118">
        <v>46000</v>
      </c>
      <c r="M59" s="218" t="s">
        <v>11528</v>
      </c>
      <c r="N59" s="108" t="s">
        <v>5536</v>
      </c>
      <c r="O59" s="118">
        <v>46008</v>
      </c>
      <c r="P59" s="1206"/>
      <c r="Q59" s="122" t="s">
        <v>3765</v>
      </c>
      <c r="R59" s="118">
        <v>46009</v>
      </c>
      <c r="S59" s="218" t="s">
        <v>11626</v>
      </c>
      <c r="T59" s="108" t="s">
        <v>5539</v>
      </c>
      <c r="U59" s="118">
        <v>46042</v>
      </c>
      <c r="V59" s="164"/>
      <c r="W59" s="122" t="s">
        <v>3748</v>
      </c>
      <c r="X59" s="118">
        <v>46043</v>
      </c>
      <c r="Y59" s="218" t="s">
        <v>12011</v>
      </c>
      <c r="Z59" s="108"/>
      <c r="AA59" s="363"/>
      <c r="AB59" s="364"/>
      <c r="AC59" s="122"/>
      <c r="AD59" s="118"/>
      <c r="AE59" s="364"/>
      <c r="AF59" s="108"/>
      <c r="AG59" s="108"/>
      <c r="AH59" s="133"/>
      <c r="AI59" s="122"/>
      <c r="AJ59" s="118"/>
      <c r="AK59" s="364"/>
      <c r="AL59" s="108"/>
      <c r="AM59" s="118"/>
      <c r="AN59" s="364"/>
      <c r="AO59" s="122"/>
      <c r="AP59" s="118"/>
      <c r="AQ59" s="364"/>
      <c r="AR59" s="108"/>
      <c r="AS59" s="108"/>
      <c r="AT59" s="133"/>
      <c r="AU59" s="122"/>
      <c r="AV59" s="118"/>
      <c r="AW59" s="218"/>
      <c r="AX59" s="108"/>
      <c r="AY59" s="118"/>
    </row>
    <row r="60" spans="1:51" s="110" customFormat="1" ht="25.5" hidden="1" x14ac:dyDescent="0.25">
      <c r="A60" s="237" t="s">
        <v>8263</v>
      </c>
      <c r="B60" s="230"/>
      <c r="C60" s="220"/>
      <c r="D60" s="254" t="s">
        <v>11521</v>
      </c>
      <c r="E60" s="75" t="s">
        <v>11621</v>
      </c>
      <c r="F60" s="239">
        <f t="shared" si="5"/>
        <v>46043</v>
      </c>
      <c r="G60" s="232" t="str">
        <f t="shared" si="6"/>
        <v>A</v>
      </c>
      <c r="H60" s="1055" t="str">
        <f t="shared" si="7"/>
        <v>MR_DER-1535_26</v>
      </c>
      <c r="I60" s="234" t="str">
        <f t="shared" si="8"/>
        <v>ND</v>
      </c>
      <c r="J60" s="255" t="str">
        <f t="shared" si="9"/>
        <v>ND</v>
      </c>
      <c r="K60" s="132" t="s">
        <v>3730</v>
      </c>
      <c r="L60" s="118">
        <v>46000</v>
      </c>
      <c r="M60" s="218" t="s">
        <v>11528</v>
      </c>
      <c r="N60" s="108" t="s">
        <v>5536</v>
      </c>
      <c r="O60" s="118">
        <v>46008</v>
      </c>
      <c r="P60" s="1206"/>
      <c r="Q60" s="122" t="s">
        <v>3765</v>
      </c>
      <c r="R60" s="118">
        <v>46009</v>
      </c>
      <c r="S60" s="218" t="s">
        <v>11626</v>
      </c>
      <c r="T60" s="108" t="s">
        <v>5539</v>
      </c>
      <c r="U60" s="118">
        <v>46042</v>
      </c>
      <c r="V60" s="164"/>
      <c r="W60" s="122" t="s">
        <v>3748</v>
      </c>
      <c r="X60" s="118">
        <v>46043</v>
      </c>
      <c r="Y60" s="218" t="s">
        <v>12011</v>
      </c>
      <c r="Z60" s="108"/>
      <c r="AA60" s="363"/>
      <c r="AB60" s="364"/>
      <c r="AC60" s="122"/>
      <c r="AD60" s="118"/>
      <c r="AE60" s="364"/>
      <c r="AF60" s="108"/>
      <c r="AG60" s="108"/>
      <c r="AH60" s="133"/>
      <c r="AI60" s="122"/>
      <c r="AJ60" s="118"/>
      <c r="AK60" s="364"/>
      <c r="AL60" s="108"/>
      <c r="AM60" s="118"/>
      <c r="AN60" s="364"/>
      <c r="AO60" s="122"/>
      <c r="AP60" s="118"/>
      <c r="AQ60" s="364"/>
      <c r="AR60" s="108"/>
      <c r="AS60" s="108"/>
      <c r="AT60" s="133"/>
      <c r="AU60" s="122"/>
      <c r="AV60" s="118"/>
      <c r="AW60" s="218"/>
      <c r="AX60" s="108"/>
      <c r="AY60" s="118"/>
    </row>
    <row r="61" spans="1:51" s="110" customFormat="1" ht="25.5" hidden="1" x14ac:dyDescent="0.25">
      <c r="A61" s="237" t="s">
        <v>8263</v>
      </c>
      <c r="B61" s="230"/>
      <c r="C61" s="220"/>
      <c r="D61" s="254" t="s">
        <v>11521</v>
      </c>
      <c r="E61" s="75" t="s">
        <v>11622</v>
      </c>
      <c r="F61" s="239">
        <f t="shared" si="5"/>
        <v>46043</v>
      </c>
      <c r="G61" s="232" t="str">
        <f t="shared" si="6"/>
        <v>A</v>
      </c>
      <c r="H61" s="1055" t="str">
        <f t="shared" si="7"/>
        <v>MR_DER-1535_26</v>
      </c>
      <c r="I61" s="234" t="str">
        <f t="shared" si="8"/>
        <v>ND</v>
      </c>
      <c r="J61" s="255" t="str">
        <f t="shared" si="9"/>
        <v>ND</v>
      </c>
      <c r="K61" s="132" t="s">
        <v>3730</v>
      </c>
      <c r="L61" s="118">
        <v>46000</v>
      </c>
      <c r="M61" s="218" t="s">
        <v>11528</v>
      </c>
      <c r="N61" s="108" t="s">
        <v>5536</v>
      </c>
      <c r="O61" s="118">
        <v>46008</v>
      </c>
      <c r="P61" s="1206"/>
      <c r="Q61" s="122" t="s">
        <v>3765</v>
      </c>
      <c r="R61" s="118">
        <v>46009</v>
      </c>
      <c r="S61" s="218" t="s">
        <v>11626</v>
      </c>
      <c r="T61" s="108" t="s">
        <v>5539</v>
      </c>
      <c r="U61" s="118">
        <v>46042</v>
      </c>
      <c r="V61" s="164"/>
      <c r="W61" s="122" t="s">
        <v>3748</v>
      </c>
      <c r="X61" s="118">
        <v>46043</v>
      </c>
      <c r="Y61" s="218" t="s">
        <v>12011</v>
      </c>
      <c r="Z61" s="108"/>
      <c r="AA61" s="363"/>
      <c r="AB61" s="364"/>
      <c r="AC61" s="122"/>
      <c r="AD61" s="118"/>
      <c r="AE61" s="364"/>
      <c r="AF61" s="108"/>
      <c r="AG61" s="108"/>
      <c r="AH61" s="133"/>
      <c r="AI61" s="122"/>
      <c r="AJ61" s="118"/>
      <c r="AK61" s="364"/>
      <c r="AL61" s="108"/>
      <c r="AM61" s="118"/>
      <c r="AN61" s="364"/>
      <c r="AO61" s="122"/>
      <c r="AP61" s="118"/>
      <c r="AQ61" s="364"/>
      <c r="AR61" s="108"/>
      <c r="AS61" s="108"/>
      <c r="AT61" s="133"/>
      <c r="AU61" s="122"/>
      <c r="AV61" s="118"/>
      <c r="AW61" s="218"/>
      <c r="AX61" s="108"/>
      <c r="AY61" s="118"/>
    </row>
    <row r="62" spans="1:51" s="110" customFormat="1" ht="25.5" hidden="1" x14ac:dyDescent="0.25">
      <c r="A62" s="237" t="s">
        <v>8263</v>
      </c>
      <c r="B62" s="230"/>
      <c r="C62" s="220"/>
      <c r="D62" s="254" t="s">
        <v>11521</v>
      </c>
      <c r="E62" s="75" t="s">
        <v>11623</v>
      </c>
      <c r="F62" s="239">
        <f t="shared" si="5"/>
        <v>46043</v>
      </c>
      <c r="G62" s="232" t="str">
        <f t="shared" si="6"/>
        <v>A</v>
      </c>
      <c r="H62" s="1055" t="str">
        <f t="shared" si="7"/>
        <v>MR_DER-1535_26</v>
      </c>
      <c r="I62" s="234" t="str">
        <f t="shared" si="8"/>
        <v>ND</v>
      </c>
      <c r="J62" s="255" t="str">
        <f t="shared" si="9"/>
        <v>ND</v>
      </c>
      <c r="K62" s="132" t="s">
        <v>3730</v>
      </c>
      <c r="L62" s="118">
        <v>46000</v>
      </c>
      <c r="M62" s="218" t="s">
        <v>11528</v>
      </c>
      <c r="N62" s="108" t="s">
        <v>5536</v>
      </c>
      <c r="O62" s="118">
        <v>46008</v>
      </c>
      <c r="P62" s="1206"/>
      <c r="Q62" s="122" t="s">
        <v>3765</v>
      </c>
      <c r="R62" s="118">
        <v>46009</v>
      </c>
      <c r="S62" s="218" t="s">
        <v>11626</v>
      </c>
      <c r="T62" s="108" t="s">
        <v>5539</v>
      </c>
      <c r="U62" s="118">
        <v>46042</v>
      </c>
      <c r="V62" s="118"/>
      <c r="W62" s="122" t="s">
        <v>3748</v>
      </c>
      <c r="X62" s="118">
        <v>46043</v>
      </c>
      <c r="Y62" s="218" t="s">
        <v>12011</v>
      </c>
      <c r="Z62" s="108"/>
      <c r="AA62" s="363"/>
      <c r="AB62" s="364"/>
      <c r="AC62" s="122"/>
      <c r="AD62" s="118"/>
      <c r="AE62" s="364"/>
      <c r="AF62" s="108"/>
      <c r="AG62" s="108"/>
      <c r="AH62" s="133"/>
      <c r="AI62" s="122"/>
      <c r="AJ62" s="118"/>
      <c r="AK62" s="364"/>
      <c r="AL62" s="108"/>
      <c r="AM62" s="118"/>
      <c r="AN62" s="364"/>
      <c r="AO62" s="122"/>
      <c r="AP62" s="118"/>
      <c r="AQ62" s="364"/>
      <c r="AR62" s="108"/>
      <c r="AS62" s="108"/>
      <c r="AT62" s="133"/>
      <c r="AU62" s="122"/>
      <c r="AV62" s="118"/>
      <c r="AW62" s="218"/>
      <c r="AX62" s="108"/>
      <c r="AY62" s="118"/>
    </row>
    <row r="63" spans="1:51" s="110" customFormat="1" ht="25.5" hidden="1" x14ac:dyDescent="0.25">
      <c r="A63" s="237" t="s">
        <v>8263</v>
      </c>
      <c r="B63" s="230"/>
      <c r="C63" s="220"/>
      <c r="D63" s="254" t="s">
        <v>11521</v>
      </c>
      <c r="E63" s="75" t="s">
        <v>11624</v>
      </c>
      <c r="F63" s="239">
        <f t="shared" si="5"/>
        <v>46043</v>
      </c>
      <c r="G63" s="232" t="str">
        <f t="shared" si="6"/>
        <v>A</v>
      </c>
      <c r="H63" s="1055" t="str">
        <f t="shared" si="7"/>
        <v>MR_DER-1535_26</v>
      </c>
      <c r="I63" s="234" t="str">
        <f t="shared" si="8"/>
        <v>ND</v>
      </c>
      <c r="J63" s="255" t="str">
        <f t="shared" si="9"/>
        <v>ND</v>
      </c>
      <c r="K63" s="132" t="s">
        <v>3730</v>
      </c>
      <c r="L63" s="118">
        <v>46000</v>
      </c>
      <c r="M63" s="218" t="s">
        <v>11528</v>
      </c>
      <c r="N63" s="108" t="s">
        <v>5536</v>
      </c>
      <c r="O63" s="118">
        <v>46008</v>
      </c>
      <c r="P63" s="1206"/>
      <c r="Q63" s="122" t="s">
        <v>3765</v>
      </c>
      <c r="R63" s="118">
        <v>46009</v>
      </c>
      <c r="S63" s="218" t="s">
        <v>11626</v>
      </c>
      <c r="T63" s="108" t="s">
        <v>5539</v>
      </c>
      <c r="U63" s="118">
        <v>46042</v>
      </c>
      <c r="V63" s="164"/>
      <c r="W63" s="122" t="s">
        <v>3748</v>
      </c>
      <c r="X63" s="118">
        <v>46043</v>
      </c>
      <c r="Y63" s="218" t="s">
        <v>12011</v>
      </c>
      <c r="Z63" s="108"/>
      <c r="AA63" s="363"/>
      <c r="AB63" s="364"/>
      <c r="AC63" s="122"/>
      <c r="AD63" s="118"/>
      <c r="AE63" s="364"/>
      <c r="AF63" s="108"/>
      <c r="AG63" s="108"/>
      <c r="AH63" s="133"/>
      <c r="AI63" s="122"/>
      <c r="AJ63" s="118"/>
      <c r="AK63" s="364"/>
      <c r="AL63" s="108"/>
      <c r="AM63" s="118"/>
      <c r="AN63" s="364"/>
      <c r="AO63" s="122"/>
      <c r="AP63" s="118"/>
      <c r="AQ63" s="364"/>
      <c r="AR63" s="108"/>
      <c r="AS63" s="108"/>
      <c r="AT63" s="133"/>
      <c r="AU63" s="122"/>
      <c r="AV63" s="118"/>
      <c r="AW63" s="218"/>
      <c r="AX63" s="108"/>
      <c r="AY63" s="118"/>
    </row>
    <row r="64" spans="1:51" s="110" customFormat="1" ht="25.5" hidden="1" x14ac:dyDescent="0.25">
      <c r="A64" s="237" t="s">
        <v>8263</v>
      </c>
      <c r="B64" s="230"/>
      <c r="C64" s="220"/>
      <c r="D64" s="254" t="s">
        <v>11521</v>
      </c>
      <c r="E64" s="75" t="s">
        <v>11625</v>
      </c>
      <c r="F64" s="239">
        <f t="shared" si="5"/>
        <v>46043</v>
      </c>
      <c r="G64" s="232" t="str">
        <f t="shared" si="6"/>
        <v>A</v>
      </c>
      <c r="H64" s="1055" t="str">
        <f t="shared" si="7"/>
        <v>MR_DER-1535_26</v>
      </c>
      <c r="I64" s="234" t="str">
        <f t="shared" si="8"/>
        <v>ND</v>
      </c>
      <c r="J64" s="255" t="str">
        <f t="shared" si="9"/>
        <v>ND</v>
      </c>
      <c r="K64" s="132" t="s">
        <v>3730</v>
      </c>
      <c r="L64" s="118">
        <v>46000</v>
      </c>
      <c r="M64" s="218" t="s">
        <v>11528</v>
      </c>
      <c r="N64" s="108" t="s">
        <v>5536</v>
      </c>
      <c r="O64" s="118">
        <v>46008</v>
      </c>
      <c r="P64" s="1206"/>
      <c r="Q64" s="122" t="s">
        <v>3765</v>
      </c>
      <c r="R64" s="118">
        <v>46009</v>
      </c>
      <c r="S64" s="218" t="s">
        <v>11626</v>
      </c>
      <c r="T64" s="108" t="s">
        <v>5539</v>
      </c>
      <c r="U64" s="118">
        <v>46042</v>
      </c>
      <c r="V64" s="164"/>
      <c r="W64" s="122" t="s">
        <v>3748</v>
      </c>
      <c r="X64" s="118">
        <v>46043</v>
      </c>
      <c r="Y64" s="218" t="s">
        <v>12011</v>
      </c>
      <c r="Z64" s="108"/>
      <c r="AA64" s="363"/>
      <c r="AB64" s="364"/>
      <c r="AC64" s="122"/>
      <c r="AD64" s="118"/>
      <c r="AE64" s="364"/>
      <c r="AF64" s="108"/>
      <c r="AG64" s="108"/>
      <c r="AH64" s="133"/>
      <c r="AI64" s="122"/>
      <c r="AJ64" s="118"/>
      <c r="AK64" s="364"/>
      <c r="AL64" s="108"/>
      <c r="AM64" s="118"/>
      <c r="AN64" s="364"/>
      <c r="AO64" s="122"/>
      <c r="AP64" s="118"/>
      <c r="AQ64" s="364"/>
      <c r="AR64" s="108"/>
      <c r="AS64" s="108"/>
      <c r="AT64" s="133"/>
      <c r="AU64" s="122"/>
      <c r="AV64" s="118"/>
      <c r="AW64" s="218"/>
      <c r="AX64" s="108"/>
      <c r="AY64" s="118"/>
    </row>
    <row r="65" spans="1:61" s="110" customFormat="1" ht="25.5" hidden="1" x14ac:dyDescent="0.25">
      <c r="A65" s="237" t="s">
        <v>8263</v>
      </c>
      <c r="B65" s="230"/>
      <c r="C65" s="220"/>
      <c r="D65" s="254" t="s">
        <v>11521</v>
      </c>
      <c r="E65" s="75" t="s">
        <v>3077</v>
      </c>
      <c r="F65" s="239">
        <f t="shared" si="5"/>
        <v>46043</v>
      </c>
      <c r="G65" s="232" t="str">
        <f t="shared" si="6"/>
        <v>A</v>
      </c>
      <c r="H65" s="1055" t="str">
        <f t="shared" si="7"/>
        <v>MR_DER-1535_26</v>
      </c>
      <c r="I65" s="234" t="str">
        <f t="shared" si="8"/>
        <v>ND</v>
      </c>
      <c r="J65" s="255" t="str">
        <f t="shared" si="9"/>
        <v>ND</v>
      </c>
      <c r="K65" s="132" t="s">
        <v>3730</v>
      </c>
      <c r="L65" s="118">
        <v>46000</v>
      </c>
      <c r="M65" s="218" t="s">
        <v>11528</v>
      </c>
      <c r="N65" s="108" t="s">
        <v>5536</v>
      </c>
      <c r="O65" s="118">
        <v>46008</v>
      </c>
      <c r="P65" s="1206"/>
      <c r="Q65" s="122" t="s">
        <v>3765</v>
      </c>
      <c r="R65" s="118">
        <v>46009</v>
      </c>
      <c r="S65" s="218" t="s">
        <v>11626</v>
      </c>
      <c r="T65" s="108" t="s">
        <v>5539</v>
      </c>
      <c r="U65" s="118">
        <v>46042</v>
      </c>
      <c r="V65" s="164"/>
      <c r="W65" s="122" t="s">
        <v>3748</v>
      </c>
      <c r="X65" s="118">
        <v>46043</v>
      </c>
      <c r="Y65" s="218" t="s">
        <v>12011</v>
      </c>
      <c r="Z65" s="108"/>
      <c r="AA65" s="363"/>
      <c r="AB65" s="364"/>
      <c r="AC65" s="122"/>
      <c r="AD65" s="118"/>
      <c r="AE65" s="364"/>
      <c r="AF65" s="108"/>
      <c r="AG65" s="108"/>
      <c r="AH65" s="133"/>
      <c r="AI65" s="122"/>
      <c r="AJ65" s="118"/>
      <c r="AK65" s="364"/>
      <c r="AL65" s="108"/>
      <c r="AM65" s="118"/>
      <c r="AN65" s="364"/>
      <c r="AO65" s="122"/>
      <c r="AP65" s="118"/>
      <c r="AQ65" s="364"/>
      <c r="AR65" s="108"/>
      <c r="AS65" s="108"/>
      <c r="AT65" s="133"/>
      <c r="AU65" s="122"/>
      <c r="AV65" s="118"/>
      <c r="AW65" s="218"/>
      <c r="AX65" s="108"/>
      <c r="AY65" s="118"/>
      <c r="AZ65" s="133"/>
      <c r="BA65" s="122"/>
      <c r="BB65" s="118"/>
      <c r="BC65" s="218"/>
      <c r="BD65" s="108"/>
      <c r="BE65" s="367"/>
      <c r="BH65" s="367"/>
      <c r="BI65" s="218"/>
    </row>
    <row r="66" spans="1:61" s="110" customFormat="1" ht="25.5" hidden="1" x14ac:dyDescent="0.25">
      <c r="A66" s="237" t="s">
        <v>8263</v>
      </c>
      <c r="B66" s="230"/>
      <c r="C66" s="220"/>
      <c r="D66" s="254" t="s">
        <v>11523</v>
      </c>
      <c r="E66" s="75" t="s">
        <v>3241</v>
      </c>
      <c r="F66" s="239">
        <f t="shared" si="5"/>
        <v>46043</v>
      </c>
      <c r="G66" s="232" t="str">
        <f t="shared" si="6"/>
        <v>A</v>
      </c>
      <c r="H66" s="1055" t="str">
        <f t="shared" si="7"/>
        <v>MR_DER-1545_26</v>
      </c>
      <c r="I66" s="234" t="str">
        <f t="shared" si="8"/>
        <v>ND</v>
      </c>
      <c r="J66" s="255" t="str">
        <f t="shared" si="9"/>
        <v>ND</v>
      </c>
      <c r="K66" s="132" t="s">
        <v>3730</v>
      </c>
      <c r="L66" s="118">
        <v>46000</v>
      </c>
      <c r="M66" s="218" t="s">
        <v>11528</v>
      </c>
      <c r="N66" s="108" t="s">
        <v>5539</v>
      </c>
      <c r="O66" s="118">
        <v>46041</v>
      </c>
      <c r="P66" s="1366"/>
      <c r="Q66" s="122" t="s">
        <v>3748</v>
      </c>
      <c r="R66" s="118">
        <v>46043</v>
      </c>
      <c r="S66" s="218" t="s">
        <v>12020</v>
      </c>
      <c r="T66" s="108"/>
      <c r="U66" s="118"/>
      <c r="V66" s="1367"/>
      <c r="W66" s="122"/>
      <c r="X66" s="118"/>
      <c r="Y66" s="164"/>
      <c r="Z66" s="108"/>
      <c r="AA66" s="363"/>
      <c r="AB66" s="1365"/>
      <c r="AC66" s="122"/>
      <c r="AD66" s="118"/>
      <c r="AE66" s="364"/>
      <c r="AF66" s="108"/>
      <c r="AG66" s="108"/>
      <c r="AH66" s="133"/>
      <c r="AI66" s="122"/>
      <c r="AJ66" s="118"/>
      <c r="AK66" s="364"/>
      <c r="AL66" s="108"/>
      <c r="AM66" s="118"/>
      <c r="AN66" s="1365"/>
      <c r="AO66" s="122"/>
      <c r="AP66" s="118"/>
      <c r="AQ66" s="1365"/>
      <c r="AR66" s="108"/>
      <c r="AS66" s="108"/>
      <c r="AT66" s="133"/>
      <c r="AU66" s="122"/>
      <c r="AV66" s="118"/>
      <c r="AW66" s="1153"/>
      <c r="AX66" s="108"/>
      <c r="AY66" s="118"/>
      <c r="AZ66" s="133"/>
      <c r="BA66" s="122"/>
      <c r="BB66" s="118"/>
      <c r="BC66" s="218"/>
      <c r="BD66" s="108"/>
      <c r="BE66" s="367"/>
      <c r="BH66" s="367"/>
      <c r="BI66" s="218"/>
    </row>
    <row r="67" spans="1:61" s="110" customFormat="1" ht="25.5" hidden="1" x14ac:dyDescent="0.25">
      <c r="A67" s="237" t="s">
        <v>8263</v>
      </c>
      <c r="B67" s="230"/>
      <c r="C67" s="220"/>
      <c r="D67" s="254" t="s">
        <v>11524</v>
      </c>
      <c r="E67" s="75" t="s">
        <v>11522</v>
      </c>
      <c r="F67" s="239">
        <f t="shared" si="5"/>
        <v>46043</v>
      </c>
      <c r="G67" s="232" t="str">
        <f t="shared" si="6"/>
        <v>A</v>
      </c>
      <c r="H67" s="1055" t="str">
        <f t="shared" si="7"/>
        <v>MR_DER-1545_26</v>
      </c>
      <c r="I67" s="234" t="str">
        <f t="shared" si="8"/>
        <v>ND</v>
      </c>
      <c r="J67" s="255" t="str">
        <f t="shared" si="9"/>
        <v>ND</v>
      </c>
      <c r="K67" s="132" t="s">
        <v>3730</v>
      </c>
      <c r="L67" s="118">
        <v>46000</v>
      </c>
      <c r="M67" s="218" t="s">
        <v>11528</v>
      </c>
      <c r="N67" s="108" t="s">
        <v>9402</v>
      </c>
      <c r="O67" s="118">
        <v>46038</v>
      </c>
      <c r="P67" s="1366"/>
      <c r="Q67" s="122" t="s">
        <v>3748</v>
      </c>
      <c r="R67" s="118">
        <v>46043</v>
      </c>
      <c r="S67" s="218" t="s">
        <v>12020</v>
      </c>
      <c r="T67" s="108"/>
      <c r="U67" s="118"/>
      <c r="V67" s="1367"/>
      <c r="W67" s="122"/>
      <c r="X67" s="118"/>
      <c r="Y67" s="164"/>
      <c r="Z67" s="108"/>
      <c r="AA67" s="363"/>
      <c r="AB67" s="1365"/>
      <c r="AC67" s="122"/>
      <c r="AD67" s="118"/>
      <c r="AE67" s="364"/>
      <c r="AF67" s="108"/>
      <c r="AG67" s="108"/>
      <c r="AH67" s="133"/>
      <c r="AI67" s="122"/>
      <c r="AJ67" s="118"/>
      <c r="AK67" s="364"/>
      <c r="AL67" s="108"/>
      <c r="AM67" s="118"/>
      <c r="AN67" s="1365"/>
      <c r="AO67" s="122"/>
      <c r="AP67" s="118"/>
      <c r="AQ67" s="1365"/>
      <c r="AR67" s="108"/>
      <c r="AS67" s="108"/>
      <c r="AT67" s="133"/>
      <c r="AU67" s="122"/>
      <c r="AV67" s="118"/>
      <c r="AW67" s="1153"/>
      <c r="AX67" s="108"/>
      <c r="AY67" s="118"/>
      <c r="AZ67" s="133"/>
      <c r="BA67" s="122"/>
      <c r="BB67" s="118"/>
      <c r="BC67" s="218"/>
      <c r="BD67" s="108"/>
      <c r="BE67" s="367"/>
      <c r="BH67" s="367"/>
      <c r="BI67" s="218"/>
    </row>
    <row r="68" spans="1:61" s="110" customFormat="1" ht="25.5" hidden="1" x14ac:dyDescent="0.25">
      <c r="A68" s="237" t="s">
        <v>8263</v>
      </c>
      <c r="B68" s="230"/>
      <c r="C68" s="220"/>
      <c r="D68" s="254" t="s">
        <v>11526</v>
      </c>
      <c r="E68" s="75" t="s">
        <v>3237</v>
      </c>
      <c r="F68" s="239">
        <f t="shared" si="5"/>
        <v>46038</v>
      </c>
      <c r="G68" s="232" t="str">
        <f t="shared" si="6"/>
        <v>A</v>
      </c>
      <c r="H68" s="1055" t="str">
        <f t="shared" si="7"/>
        <v>MR_DER-1518_26</v>
      </c>
      <c r="I68" s="234" t="str">
        <f t="shared" si="8"/>
        <v>ND</v>
      </c>
      <c r="J68" s="255" t="str">
        <f t="shared" si="9"/>
        <v>ND</v>
      </c>
      <c r="K68" s="132" t="s">
        <v>3730</v>
      </c>
      <c r="L68" s="118">
        <v>46000</v>
      </c>
      <c r="M68" s="218" t="s">
        <v>11528</v>
      </c>
      <c r="N68" s="108" t="s">
        <v>5539</v>
      </c>
      <c r="O68" s="118">
        <v>46034</v>
      </c>
      <c r="P68" s="1206"/>
      <c r="Q68" s="122" t="s">
        <v>3748</v>
      </c>
      <c r="R68" s="118">
        <v>46038</v>
      </c>
      <c r="S68" s="218" t="s">
        <v>11988</v>
      </c>
      <c r="T68" s="108"/>
      <c r="U68" s="118"/>
      <c r="V68" s="164"/>
      <c r="W68" s="122"/>
      <c r="X68" s="118"/>
      <c r="Y68" s="164"/>
      <c r="Z68" s="108"/>
      <c r="AA68" s="363"/>
      <c r="AB68" s="364"/>
      <c r="AC68" s="122"/>
      <c r="AD68" s="118"/>
      <c r="AE68" s="364"/>
      <c r="AF68" s="108"/>
      <c r="AG68" s="108"/>
      <c r="AH68" s="133"/>
      <c r="AI68" s="122"/>
      <c r="AJ68" s="118"/>
      <c r="AK68" s="364"/>
      <c r="AL68" s="108"/>
      <c r="AM68" s="118"/>
      <c r="AN68" s="364"/>
      <c r="AO68" s="122"/>
      <c r="AP68" s="118"/>
      <c r="AQ68" s="364"/>
      <c r="AR68" s="108"/>
      <c r="AS68" s="108"/>
      <c r="AT68" s="133"/>
      <c r="AU68" s="122"/>
      <c r="AV68" s="118"/>
      <c r="AW68" s="218"/>
      <c r="AX68" s="108"/>
      <c r="AY68" s="118"/>
      <c r="AZ68" s="133"/>
      <c r="BA68" s="122"/>
      <c r="BB68" s="118"/>
      <c r="BC68" s="218"/>
      <c r="BD68" s="108"/>
      <c r="BE68" s="367"/>
      <c r="BH68" s="367"/>
      <c r="BI68" s="218"/>
    </row>
    <row r="69" spans="1:61" s="110" customFormat="1" ht="25.5" hidden="1" x14ac:dyDescent="0.25">
      <c r="A69" s="237" t="s">
        <v>8263</v>
      </c>
      <c r="B69" s="230"/>
      <c r="C69" s="220"/>
      <c r="D69" s="254" t="s">
        <v>11527</v>
      </c>
      <c r="E69" s="75" t="s">
        <v>11525</v>
      </c>
      <c r="F69" s="239">
        <f t="shared" si="5"/>
        <v>46038</v>
      </c>
      <c r="G69" s="232" t="str">
        <f t="shared" si="6"/>
        <v>A</v>
      </c>
      <c r="H69" s="1055" t="str">
        <f t="shared" si="7"/>
        <v>MR_DER-1518_26</v>
      </c>
      <c r="I69" s="234" t="str">
        <f t="shared" si="8"/>
        <v>ND</v>
      </c>
      <c r="J69" s="255" t="str">
        <f t="shared" si="9"/>
        <v>ND</v>
      </c>
      <c r="K69" s="132" t="s">
        <v>3730</v>
      </c>
      <c r="L69" s="118">
        <v>46000</v>
      </c>
      <c r="M69" s="218" t="s">
        <v>11528</v>
      </c>
      <c r="N69" s="108" t="s">
        <v>5539</v>
      </c>
      <c r="O69" s="118">
        <v>46034</v>
      </c>
      <c r="P69" s="1206"/>
      <c r="Q69" s="122" t="s">
        <v>3748</v>
      </c>
      <c r="R69" s="118">
        <v>46038</v>
      </c>
      <c r="S69" s="218" t="s">
        <v>11988</v>
      </c>
      <c r="T69" s="108"/>
      <c r="U69" s="118"/>
      <c r="V69" s="164"/>
      <c r="W69" s="122"/>
      <c r="X69" s="118"/>
      <c r="Y69" s="164"/>
      <c r="Z69" s="108"/>
      <c r="AA69" s="363"/>
      <c r="AB69" s="364"/>
      <c r="AC69" s="122"/>
      <c r="AD69" s="118"/>
      <c r="AE69" s="364"/>
      <c r="AF69" s="108"/>
      <c r="AG69" s="108"/>
      <c r="AH69" s="133"/>
      <c r="AI69" s="122"/>
      <c r="AJ69" s="118"/>
      <c r="AK69" s="364"/>
      <c r="AL69" s="108"/>
      <c r="AM69" s="118"/>
      <c r="AN69" s="364"/>
      <c r="AO69" s="122"/>
      <c r="AP69" s="118"/>
      <c r="AQ69" s="364"/>
      <c r="AR69" s="108"/>
      <c r="AS69" s="108"/>
      <c r="AT69" s="133"/>
      <c r="AU69" s="122"/>
      <c r="AV69" s="118"/>
      <c r="AW69" s="218"/>
      <c r="AX69" s="108"/>
      <c r="AY69" s="118"/>
      <c r="AZ69" s="133"/>
      <c r="BA69" s="122"/>
      <c r="BB69" s="118"/>
      <c r="BC69" s="218"/>
      <c r="BD69" s="108"/>
      <c r="BE69" s="367"/>
      <c r="BH69" s="367"/>
      <c r="BI69" s="218"/>
    </row>
    <row r="70" spans="1:61" s="110" customFormat="1" ht="25.5" hidden="1" x14ac:dyDescent="0.25">
      <c r="A70" s="237" t="s">
        <v>8263</v>
      </c>
      <c r="B70" s="230"/>
      <c r="C70" s="220" t="s">
        <v>8257</v>
      </c>
      <c r="D70" s="254" t="s">
        <v>6058</v>
      </c>
      <c r="E70" s="75" t="s">
        <v>3054</v>
      </c>
      <c r="F70" s="239">
        <f t="shared" si="5"/>
        <v>45994</v>
      </c>
      <c r="G70" s="232" t="str">
        <f t="shared" si="6"/>
        <v>B</v>
      </c>
      <c r="H70" s="1055" t="str">
        <f t="shared" si="7"/>
        <v>MR_DER-1417_25</v>
      </c>
      <c r="I70" s="234" t="str">
        <f t="shared" si="8"/>
        <v>ND</v>
      </c>
      <c r="J70" s="255" t="str">
        <f t="shared" si="9"/>
        <v>APROVADO</v>
      </c>
      <c r="K70" s="132" t="s">
        <v>3730</v>
      </c>
      <c r="L70" s="118">
        <v>44890</v>
      </c>
      <c r="M70" s="164" t="s">
        <v>5792</v>
      </c>
      <c r="N70" s="108" t="s">
        <v>5536</v>
      </c>
      <c r="O70" s="118">
        <v>44908</v>
      </c>
      <c r="P70" s="1366" t="s">
        <v>5861</v>
      </c>
      <c r="Q70" s="122" t="s">
        <v>3765</v>
      </c>
      <c r="R70" s="118">
        <v>44916</v>
      </c>
      <c r="S70" s="1206" t="s">
        <v>6057</v>
      </c>
      <c r="T70" s="108" t="s">
        <v>5536</v>
      </c>
      <c r="U70" s="118">
        <v>44935</v>
      </c>
      <c r="V70" s="1367" t="s">
        <v>6128</v>
      </c>
      <c r="W70" s="122" t="s">
        <v>5701</v>
      </c>
      <c r="X70" s="118">
        <v>45399</v>
      </c>
      <c r="Y70" s="164" t="s">
        <v>7549</v>
      </c>
      <c r="Z70" s="108" t="s">
        <v>5536</v>
      </c>
      <c r="AA70" s="363">
        <v>45419</v>
      </c>
      <c r="AB70" s="1365" t="s">
        <v>8753</v>
      </c>
      <c r="AC70" s="122" t="s">
        <v>7387</v>
      </c>
      <c r="AD70" s="118">
        <v>45539</v>
      </c>
      <c r="AE70" s="364" t="s">
        <v>8817</v>
      </c>
      <c r="AF70" s="108"/>
      <c r="AG70" s="108"/>
      <c r="AH70" s="133"/>
      <c r="AI70" s="122" t="s">
        <v>8852</v>
      </c>
      <c r="AJ70" s="118">
        <v>45632</v>
      </c>
      <c r="AK70" s="364" t="s">
        <v>8853</v>
      </c>
      <c r="AL70" s="108" t="s">
        <v>5537</v>
      </c>
      <c r="AM70" s="118">
        <v>45638</v>
      </c>
      <c r="AN70" s="1365" t="s">
        <v>8854</v>
      </c>
      <c r="AO70" s="122" t="s">
        <v>3748</v>
      </c>
      <c r="AP70" s="118">
        <v>45646</v>
      </c>
      <c r="AQ70" s="1365" t="s">
        <v>8864</v>
      </c>
      <c r="AR70" s="108"/>
      <c r="AS70" s="108"/>
      <c r="AT70" s="133"/>
      <c r="AU70" s="122" t="s">
        <v>5626</v>
      </c>
      <c r="AV70" s="118">
        <v>45679</v>
      </c>
      <c r="AW70" s="1153" t="s">
        <v>8925</v>
      </c>
      <c r="AX70" s="108" t="s">
        <v>5537</v>
      </c>
      <c r="AY70" s="118">
        <v>45695</v>
      </c>
      <c r="AZ70" s="133"/>
      <c r="BA70" s="122" t="s">
        <v>5811</v>
      </c>
      <c r="BB70" s="118">
        <v>45936</v>
      </c>
      <c r="BC70" s="218" t="s">
        <v>10748</v>
      </c>
      <c r="BD70" s="108" t="s">
        <v>5539</v>
      </c>
      <c r="BE70" s="367">
        <v>45966</v>
      </c>
      <c r="BG70" s="110" t="s">
        <v>5811</v>
      </c>
      <c r="BH70" s="367">
        <v>45994</v>
      </c>
      <c r="BI70" s="218" t="s">
        <v>11497</v>
      </c>
    </row>
    <row r="71" spans="1:61" s="110" customFormat="1" ht="25.5" hidden="1" x14ac:dyDescent="0.25">
      <c r="A71" s="237" t="s">
        <v>8263</v>
      </c>
      <c r="B71" s="230"/>
      <c r="C71" s="220" t="s">
        <v>8257</v>
      </c>
      <c r="D71" s="254" t="s">
        <v>6058</v>
      </c>
      <c r="E71" s="75" t="s">
        <v>3055</v>
      </c>
      <c r="F71" s="239">
        <f t="shared" si="5"/>
        <v>45994</v>
      </c>
      <c r="G71" s="232" t="str">
        <f t="shared" si="6"/>
        <v>B</v>
      </c>
      <c r="H71" s="1055" t="str">
        <f t="shared" si="7"/>
        <v>MR_DER-1417_25</v>
      </c>
      <c r="I71" s="234" t="str">
        <f t="shared" si="8"/>
        <v>ND</v>
      </c>
      <c r="J71" s="255" t="str">
        <f t="shared" si="9"/>
        <v>APROVADO</v>
      </c>
      <c r="K71" s="132" t="s">
        <v>3730</v>
      </c>
      <c r="L71" s="118">
        <v>44890</v>
      </c>
      <c r="M71" s="164" t="s">
        <v>5792</v>
      </c>
      <c r="N71" s="108" t="s">
        <v>5536</v>
      </c>
      <c r="O71" s="118">
        <v>44908</v>
      </c>
      <c r="P71" s="1366" t="s">
        <v>5861</v>
      </c>
      <c r="Q71" s="122" t="s">
        <v>3765</v>
      </c>
      <c r="R71" s="118">
        <v>44916</v>
      </c>
      <c r="S71" s="1206" t="s">
        <v>6057</v>
      </c>
      <c r="T71" s="108" t="s">
        <v>5536</v>
      </c>
      <c r="U71" s="118">
        <v>44935</v>
      </c>
      <c r="V71" s="1367" t="s">
        <v>6128</v>
      </c>
      <c r="W71" s="122" t="s">
        <v>5701</v>
      </c>
      <c r="X71" s="118">
        <v>45399</v>
      </c>
      <c r="Y71" s="164" t="s">
        <v>7549</v>
      </c>
      <c r="Z71" s="108" t="s">
        <v>5536</v>
      </c>
      <c r="AA71" s="363">
        <v>45419</v>
      </c>
      <c r="AB71" s="1365" t="s">
        <v>8753</v>
      </c>
      <c r="AC71" s="122" t="s">
        <v>7387</v>
      </c>
      <c r="AD71" s="118">
        <v>45539</v>
      </c>
      <c r="AE71" s="364" t="s">
        <v>8817</v>
      </c>
      <c r="AF71" s="108"/>
      <c r="AG71" s="108"/>
      <c r="AH71" s="133"/>
      <c r="AI71" s="122" t="s">
        <v>8852</v>
      </c>
      <c r="AJ71" s="118">
        <v>45632</v>
      </c>
      <c r="AK71" s="364" t="s">
        <v>8853</v>
      </c>
      <c r="AL71" s="108" t="s">
        <v>5537</v>
      </c>
      <c r="AM71" s="118">
        <v>45638</v>
      </c>
      <c r="AN71" s="1365" t="s">
        <v>8854</v>
      </c>
      <c r="AO71" s="122" t="s">
        <v>3748</v>
      </c>
      <c r="AP71" s="118">
        <v>45646</v>
      </c>
      <c r="AQ71" s="364" t="s">
        <v>8864</v>
      </c>
      <c r="AR71" s="108"/>
      <c r="AS71" s="108"/>
      <c r="AT71" s="133"/>
      <c r="AU71" s="122" t="s">
        <v>5626</v>
      </c>
      <c r="AV71" s="118">
        <v>45679</v>
      </c>
      <c r="AW71" s="1153" t="s">
        <v>8925</v>
      </c>
      <c r="AX71" s="108" t="s">
        <v>5537</v>
      </c>
      <c r="AY71" s="118">
        <v>45695</v>
      </c>
      <c r="AZ71" s="133"/>
      <c r="BA71" s="122" t="s">
        <v>5811</v>
      </c>
      <c r="BB71" s="118">
        <v>45936</v>
      </c>
      <c r="BC71" s="218" t="s">
        <v>10748</v>
      </c>
      <c r="BD71" s="108" t="s">
        <v>5539</v>
      </c>
      <c r="BE71" s="367">
        <v>45966</v>
      </c>
      <c r="BG71" s="110" t="s">
        <v>5811</v>
      </c>
      <c r="BH71" s="367">
        <v>45994</v>
      </c>
      <c r="BI71" s="218" t="s">
        <v>11497</v>
      </c>
    </row>
    <row r="72" spans="1:61" s="110" customFormat="1" ht="25.5" hidden="1" x14ac:dyDescent="0.25">
      <c r="A72" s="237" t="s">
        <v>8263</v>
      </c>
      <c r="B72" s="230"/>
      <c r="C72" s="220" t="s">
        <v>8257</v>
      </c>
      <c r="D72" s="254" t="s">
        <v>6058</v>
      </c>
      <c r="E72" s="75" t="s">
        <v>3056</v>
      </c>
      <c r="F72" s="239">
        <f>IF(L72&lt;&gt;0,MAX(L72,R72,X72,AD72,AJ72,AP72,AV72),"NE")</f>
        <v>45994</v>
      </c>
      <c r="G72" s="232" t="str">
        <f t="shared" si="6"/>
        <v>A</v>
      </c>
      <c r="H72" s="1055" t="str">
        <f t="shared" si="7"/>
        <v>MR_DER-1417_25</v>
      </c>
      <c r="I72" s="234" t="str">
        <f t="shared" si="8"/>
        <v>ND</v>
      </c>
      <c r="J72" s="255" t="str">
        <f t="shared" si="9"/>
        <v>APROVADO</v>
      </c>
      <c r="K72" s="132" t="s">
        <v>3730</v>
      </c>
      <c r="L72" s="118">
        <v>44890</v>
      </c>
      <c r="M72" s="164" t="s">
        <v>5792</v>
      </c>
      <c r="N72" s="108" t="s">
        <v>5536</v>
      </c>
      <c r="O72" s="118">
        <v>44908</v>
      </c>
      <c r="P72" s="1366" t="s">
        <v>5861</v>
      </c>
      <c r="Q72" s="122" t="s">
        <v>3765</v>
      </c>
      <c r="R72" s="118">
        <v>44916</v>
      </c>
      <c r="S72" s="1206" t="s">
        <v>6057</v>
      </c>
      <c r="T72" s="108" t="s">
        <v>5536</v>
      </c>
      <c r="U72" s="118">
        <v>44935</v>
      </c>
      <c r="V72" s="1367" t="s">
        <v>6128</v>
      </c>
      <c r="W72" s="122" t="s">
        <v>5701</v>
      </c>
      <c r="X72" s="118">
        <v>45399</v>
      </c>
      <c r="Y72" s="164" t="s">
        <v>7549</v>
      </c>
      <c r="Z72" s="108" t="s">
        <v>5536</v>
      </c>
      <c r="AA72" s="363">
        <v>45419</v>
      </c>
      <c r="AB72" s="1365" t="s">
        <v>8753</v>
      </c>
      <c r="AC72" s="122" t="s">
        <v>7387</v>
      </c>
      <c r="AD72" s="118">
        <v>45539</v>
      </c>
      <c r="AE72" s="364" t="s">
        <v>8817</v>
      </c>
      <c r="AF72" s="108"/>
      <c r="AG72" s="108"/>
      <c r="AH72" s="133"/>
      <c r="AI72" s="122" t="s">
        <v>8852</v>
      </c>
      <c r="AJ72" s="118">
        <v>45679</v>
      </c>
      <c r="AK72" s="218" t="s">
        <v>8925</v>
      </c>
      <c r="AL72" s="108" t="s">
        <v>5537</v>
      </c>
      <c r="AM72" s="118">
        <v>45695</v>
      </c>
      <c r="AN72" s="1365"/>
      <c r="AO72" s="122" t="s">
        <v>3748</v>
      </c>
      <c r="AP72" s="118">
        <v>45936</v>
      </c>
      <c r="AQ72" s="218" t="s">
        <v>10748</v>
      </c>
      <c r="AR72" s="108" t="s">
        <v>5539</v>
      </c>
      <c r="AS72" s="367">
        <v>45966</v>
      </c>
      <c r="AT72" s="133"/>
      <c r="AU72" s="110" t="s">
        <v>3748</v>
      </c>
      <c r="AV72" s="367">
        <v>45994</v>
      </c>
      <c r="AW72" s="218" t="s">
        <v>11497</v>
      </c>
      <c r="AX72" s="108"/>
      <c r="AY72" s="108"/>
      <c r="AZ72" s="133"/>
      <c r="BA72" s="132"/>
      <c r="BB72" s="118"/>
      <c r="BC72" s="364"/>
      <c r="BD72" s="108"/>
    </row>
    <row r="73" spans="1:61" s="110" customFormat="1" ht="25.5" hidden="1" x14ac:dyDescent="0.25">
      <c r="A73" s="237" t="s">
        <v>8263</v>
      </c>
      <c r="B73" s="230"/>
      <c r="C73" s="220" t="s">
        <v>8257</v>
      </c>
      <c r="D73" s="254" t="s">
        <v>6058</v>
      </c>
      <c r="E73" s="75" t="s">
        <v>3057</v>
      </c>
      <c r="F73" s="239">
        <f>IF(L73&lt;&gt;0,MAX(L73,R73,X73,AD73,AJ73,AP73,AV73),"NE")</f>
        <v>45994</v>
      </c>
      <c r="G73" s="232" t="str">
        <f t="shared" si="6"/>
        <v>A</v>
      </c>
      <c r="H73" s="1055" t="str">
        <f t="shared" si="7"/>
        <v>MR_DER-1417_25</v>
      </c>
      <c r="I73" s="234" t="str">
        <f t="shared" si="8"/>
        <v>ND</v>
      </c>
      <c r="J73" s="255" t="str">
        <f t="shared" si="9"/>
        <v>APROVADO</v>
      </c>
      <c r="K73" s="132" t="s">
        <v>3730</v>
      </c>
      <c r="L73" s="118">
        <v>44890</v>
      </c>
      <c r="M73" s="164" t="s">
        <v>5792</v>
      </c>
      <c r="N73" s="108" t="s">
        <v>5536</v>
      </c>
      <c r="O73" s="118">
        <v>44908</v>
      </c>
      <c r="P73" s="1366" t="s">
        <v>5861</v>
      </c>
      <c r="Q73" s="122" t="s">
        <v>3765</v>
      </c>
      <c r="R73" s="118">
        <v>44916</v>
      </c>
      <c r="S73" s="1206" t="s">
        <v>6057</v>
      </c>
      <c r="T73" s="108" t="s">
        <v>5536</v>
      </c>
      <c r="U73" s="118">
        <v>44935</v>
      </c>
      <c r="V73" s="1367" t="s">
        <v>6128</v>
      </c>
      <c r="W73" s="122" t="s">
        <v>5701</v>
      </c>
      <c r="X73" s="118">
        <v>45399</v>
      </c>
      <c r="Y73" s="164" t="s">
        <v>7549</v>
      </c>
      <c r="Z73" s="108" t="s">
        <v>5536</v>
      </c>
      <c r="AA73" s="363">
        <v>45419</v>
      </c>
      <c r="AB73" s="1365" t="s">
        <v>8753</v>
      </c>
      <c r="AC73" s="122" t="s">
        <v>7387</v>
      </c>
      <c r="AD73" s="118">
        <v>45539</v>
      </c>
      <c r="AE73" s="364" t="s">
        <v>8817</v>
      </c>
      <c r="AF73" s="108"/>
      <c r="AG73" s="108"/>
      <c r="AH73" s="133"/>
      <c r="AI73" s="122" t="s">
        <v>8852</v>
      </c>
      <c r="AJ73" s="118">
        <v>45679</v>
      </c>
      <c r="AK73" s="1153" t="s">
        <v>8925</v>
      </c>
      <c r="AL73" s="108" t="s">
        <v>5537</v>
      </c>
      <c r="AM73" s="118">
        <v>45695</v>
      </c>
      <c r="AN73" s="1365"/>
      <c r="AO73" s="122" t="s">
        <v>3748</v>
      </c>
      <c r="AP73" s="118">
        <v>45936</v>
      </c>
      <c r="AQ73" s="1153" t="s">
        <v>10748</v>
      </c>
      <c r="AR73" s="108" t="s">
        <v>5539</v>
      </c>
      <c r="AS73" s="367">
        <v>45966</v>
      </c>
      <c r="AT73" s="133"/>
      <c r="AU73" s="110" t="s">
        <v>3748</v>
      </c>
      <c r="AV73" s="367">
        <v>45994</v>
      </c>
      <c r="AW73" s="1153" t="s">
        <v>11497</v>
      </c>
      <c r="AX73" s="108"/>
      <c r="AY73" s="108"/>
      <c r="AZ73" s="133"/>
      <c r="BA73" s="132"/>
      <c r="BB73" s="118"/>
      <c r="BC73" s="364"/>
      <c r="BD73" s="108"/>
    </row>
    <row r="74" spans="1:61" s="110" customFormat="1" ht="25.5" hidden="1" x14ac:dyDescent="0.25">
      <c r="A74" s="237" t="s">
        <v>8263</v>
      </c>
      <c r="B74" s="230"/>
      <c r="C74" s="220" t="s">
        <v>8257</v>
      </c>
      <c r="D74" s="254" t="s">
        <v>6058</v>
      </c>
      <c r="E74" s="75" t="s">
        <v>3058</v>
      </c>
      <c r="F74" s="239">
        <f>IF(L74&lt;&gt;0,MAX(L74,R74,X74,AD74,AJ74,AP74,AV74,BB74,BH74),"NE")</f>
        <v>45994</v>
      </c>
      <c r="G74" s="232" t="str">
        <f t="shared" si="6"/>
        <v>B</v>
      </c>
      <c r="H74" s="1055" t="str">
        <f t="shared" si="7"/>
        <v>MR_DER-1417_25</v>
      </c>
      <c r="I74" s="234" t="str">
        <f t="shared" si="8"/>
        <v>ND</v>
      </c>
      <c r="J74" s="255" t="str">
        <f t="shared" si="9"/>
        <v>APROVADO</v>
      </c>
      <c r="K74" s="132" t="s">
        <v>3730</v>
      </c>
      <c r="L74" s="118">
        <v>44890</v>
      </c>
      <c r="M74" s="164" t="s">
        <v>5792</v>
      </c>
      <c r="N74" s="108" t="s">
        <v>5536</v>
      </c>
      <c r="O74" s="118">
        <v>44908</v>
      </c>
      <c r="P74" s="1366" t="s">
        <v>5861</v>
      </c>
      <c r="Q74" s="122" t="s">
        <v>3765</v>
      </c>
      <c r="R74" s="118">
        <v>44916</v>
      </c>
      <c r="S74" s="1206" t="s">
        <v>6057</v>
      </c>
      <c r="T74" s="108" t="s">
        <v>5536</v>
      </c>
      <c r="U74" s="118">
        <v>44935</v>
      </c>
      <c r="V74" s="1367" t="s">
        <v>6128</v>
      </c>
      <c r="W74" s="122" t="s">
        <v>5701</v>
      </c>
      <c r="X74" s="118">
        <v>45399</v>
      </c>
      <c r="Y74" s="164" t="s">
        <v>7549</v>
      </c>
      <c r="Z74" s="108" t="s">
        <v>5536</v>
      </c>
      <c r="AA74" s="363">
        <v>45419</v>
      </c>
      <c r="AB74" s="1365" t="s">
        <v>8753</v>
      </c>
      <c r="AC74" s="122" t="s">
        <v>7387</v>
      </c>
      <c r="AD74" s="118">
        <v>45539</v>
      </c>
      <c r="AE74" s="364" t="s">
        <v>8817</v>
      </c>
      <c r="AF74" s="108"/>
      <c r="AG74" s="108"/>
      <c r="AH74" s="133"/>
      <c r="AI74" s="122" t="s">
        <v>8852</v>
      </c>
      <c r="AJ74" s="118">
        <v>45632</v>
      </c>
      <c r="AK74" s="1365" t="s">
        <v>8853</v>
      </c>
      <c r="AL74" s="108" t="s">
        <v>5537</v>
      </c>
      <c r="AM74" s="118">
        <v>45638</v>
      </c>
      <c r="AN74" s="1365" t="s">
        <v>8854</v>
      </c>
      <c r="AO74" s="122" t="s">
        <v>3748</v>
      </c>
      <c r="AP74" s="118">
        <v>45646</v>
      </c>
      <c r="AQ74" s="1365" t="s">
        <v>8864</v>
      </c>
      <c r="AR74" s="108"/>
      <c r="AS74" s="108"/>
      <c r="AT74" s="133"/>
      <c r="AU74" s="122" t="s">
        <v>5626</v>
      </c>
      <c r="AV74" s="118">
        <v>45679</v>
      </c>
      <c r="AW74" s="1153" t="s">
        <v>8925</v>
      </c>
      <c r="AX74" s="108" t="s">
        <v>5537</v>
      </c>
      <c r="AY74" s="118">
        <v>45695</v>
      </c>
      <c r="AZ74" s="133"/>
      <c r="BA74" s="122" t="s">
        <v>5811</v>
      </c>
      <c r="BB74" s="118">
        <v>45936</v>
      </c>
      <c r="BC74" s="218" t="s">
        <v>10748</v>
      </c>
      <c r="BD74" s="108" t="s">
        <v>5539</v>
      </c>
      <c r="BE74" s="367">
        <v>45966</v>
      </c>
      <c r="BG74" s="110" t="s">
        <v>5811</v>
      </c>
      <c r="BH74" s="367">
        <v>45994</v>
      </c>
      <c r="BI74" s="218" t="s">
        <v>11497</v>
      </c>
    </row>
    <row r="75" spans="1:61" s="110" customFormat="1" ht="25.5" hidden="1" x14ac:dyDescent="0.25">
      <c r="A75" s="237" t="s">
        <v>8263</v>
      </c>
      <c r="B75" s="230"/>
      <c r="C75" s="220" t="s">
        <v>8257</v>
      </c>
      <c r="D75" s="254" t="s">
        <v>6058</v>
      </c>
      <c r="E75" s="75" t="s">
        <v>3059</v>
      </c>
      <c r="F75" s="239">
        <f>IF(L75&lt;&gt;0,MAX(L75,R75,X75,AD75,AJ75,AP75,AV75,BB75,BH75),"NE")</f>
        <v>45994</v>
      </c>
      <c r="G75" s="232" t="str">
        <f t="shared" si="6"/>
        <v>B</v>
      </c>
      <c r="H75" s="1055" t="str">
        <f t="shared" si="7"/>
        <v>MR_DER-1417_25</v>
      </c>
      <c r="I75" s="234" t="str">
        <f t="shared" si="8"/>
        <v>ND</v>
      </c>
      <c r="J75" s="255" t="str">
        <f t="shared" si="9"/>
        <v>APROVADO</v>
      </c>
      <c r="K75" s="132" t="s">
        <v>3730</v>
      </c>
      <c r="L75" s="118">
        <v>44890</v>
      </c>
      <c r="M75" s="164" t="s">
        <v>5792</v>
      </c>
      <c r="N75" s="108" t="s">
        <v>5536</v>
      </c>
      <c r="O75" s="118">
        <v>44908</v>
      </c>
      <c r="P75" s="1366" t="s">
        <v>5861</v>
      </c>
      <c r="Q75" s="122" t="s">
        <v>3765</v>
      </c>
      <c r="R75" s="118">
        <v>44916</v>
      </c>
      <c r="S75" s="1206" t="s">
        <v>6057</v>
      </c>
      <c r="T75" s="108" t="s">
        <v>5536</v>
      </c>
      <c r="U75" s="118">
        <v>44935</v>
      </c>
      <c r="V75" s="1367" t="s">
        <v>6128</v>
      </c>
      <c r="W75" s="122" t="s">
        <v>5701</v>
      </c>
      <c r="X75" s="118">
        <v>45399</v>
      </c>
      <c r="Y75" s="164" t="s">
        <v>7549</v>
      </c>
      <c r="Z75" s="108" t="s">
        <v>5536</v>
      </c>
      <c r="AA75" s="363">
        <v>45419</v>
      </c>
      <c r="AB75" s="1365" t="s">
        <v>8753</v>
      </c>
      <c r="AC75" s="122" t="s">
        <v>7387</v>
      </c>
      <c r="AD75" s="118">
        <v>45539</v>
      </c>
      <c r="AE75" s="364" t="s">
        <v>8817</v>
      </c>
      <c r="AF75" s="108"/>
      <c r="AG75" s="108"/>
      <c r="AH75" s="133"/>
      <c r="AI75" s="122" t="s">
        <v>8852</v>
      </c>
      <c r="AJ75" s="118">
        <v>45632</v>
      </c>
      <c r="AK75" s="1365" t="s">
        <v>8853</v>
      </c>
      <c r="AL75" s="108" t="s">
        <v>5537</v>
      </c>
      <c r="AM75" s="118">
        <v>45638</v>
      </c>
      <c r="AN75" s="1365" t="s">
        <v>8854</v>
      </c>
      <c r="AO75" s="122" t="s">
        <v>3748</v>
      </c>
      <c r="AP75" s="118">
        <v>45646</v>
      </c>
      <c r="AQ75" s="1365" t="s">
        <v>8864</v>
      </c>
      <c r="AR75" s="108"/>
      <c r="AS75" s="108"/>
      <c r="AT75" s="133"/>
      <c r="AU75" s="122" t="s">
        <v>5626</v>
      </c>
      <c r="AV75" s="118">
        <v>45679</v>
      </c>
      <c r="AW75" s="1153" t="s">
        <v>8925</v>
      </c>
      <c r="AX75" s="108" t="s">
        <v>5537</v>
      </c>
      <c r="AY75" s="118">
        <v>45695</v>
      </c>
      <c r="AZ75" s="133"/>
      <c r="BA75" s="122" t="s">
        <v>5811</v>
      </c>
      <c r="BB75" s="118">
        <v>45936</v>
      </c>
      <c r="BC75" s="218" t="s">
        <v>10748</v>
      </c>
      <c r="BD75" s="108" t="s">
        <v>5539</v>
      </c>
      <c r="BE75" s="367">
        <v>45966</v>
      </c>
      <c r="BG75" s="110" t="s">
        <v>5811</v>
      </c>
      <c r="BH75" s="367">
        <v>45994</v>
      </c>
      <c r="BI75" s="218" t="s">
        <v>11497</v>
      </c>
    </row>
    <row r="76" spans="1:61" s="110" customFormat="1" ht="25.5" hidden="1" x14ac:dyDescent="0.25">
      <c r="A76" s="237" t="s">
        <v>8263</v>
      </c>
      <c r="B76" s="230"/>
      <c r="C76" s="220" t="s">
        <v>8257</v>
      </c>
      <c r="D76" s="254" t="s">
        <v>6058</v>
      </c>
      <c r="E76" s="75" t="s">
        <v>3060</v>
      </c>
      <c r="F76" s="239">
        <f>IF(L76&lt;&gt;0,MAX(L76,R76,X76,AD76,AJ76,AP76,AV76),"NE")</f>
        <v>45994</v>
      </c>
      <c r="G76" s="232" t="str">
        <f t="shared" si="6"/>
        <v>A</v>
      </c>
      <c r="H76" s="1055" t="str">
        <f t="shared" si="7"/>
        <v>MR_DER-1417_25</v>
      </c>
      <c r="I76" s="234" t="str">
        <f t="shared" si="8"/>
        <v>ND</v>
      </c>
      <c r="J76" s="255" t="str">
        <f t="shared" si="9"/>
        <v>APROVADO</v>
      </c>
      <c r="K76" s="132" t="s">
        <v>3730</v>
      </c>
      <c r="L76" s="118">
        <v>44890</v>
      </c>
      <c r="M76" s="164" t="s">
        <v>5792</v>
      </c>
      <c r="N76" s="108" t="s">
        <v>5536</v>
      </c>
      <c r="O76" s="118">
        <v>44908</v>
      </c>
      <c r="P76" s="1366" t="s">
        <v>5861</v>
      </c>
      <c r="Q76" s="122" t="s">
        <v>3765</v>
      </c>
      <c r="R76" s="118">
        <v>44916</v>
      </c>
      <c r="S76" s="1206" t="s">
        <v>6057</v>
      </c>
      <c r="T76" s="108" t="s">
        <v>5536</v>
      </c>
      <c r="U76" s="118">
        <v>44935</v>
      </c>
      <c r="V76" s="1367" t="s">
        <v>6128</v>
      </c>
      <c r="W76" s="122" t="s">
        <v>5701</v>
      </c>
      <c r="X76" s="118">
        <v>45399</v>
      </c>
      <c r="Y76" s="164" t="s">
        <v>7549</v>
      </c>
      <c r="Z76" s="108" t="s">
        <v>5536</v>
      </c>
      <c r="AA76" s="363">
        <v>45419</v>
      </c>
      <c r="AB76" s="1365" t="s">
        <v>8753</v>
      </c>
      <c r="AC76" s="122" t="s">
        <v>7387</v>
      </c>
      <c r="AD76" s="118">
        <v>45539</v>
      </c>
      <c r="AE76" s="364" t="s">
        <v>8817</v>
      </c>
      <c r="AF76" s="108"/>
      <c r="AG76" s="108"/>
      <c r="AH76" s="133"/>
      <c r="AI76" s="122" t="s">
        <v>8852</v>
      </c>
      <c r="AJ76" s="118">
        <v>45679</v>
      </c>
      <c r="AK76" s="1153" t="s">
        <v>8925</v>
      </c>
      <c r="AL76" s="108" t="s">
        <v>5537</v>
      </c>
      <c r="AM76" s="118">
        <v>45695</v>
      </c>
      <c r="AN76" s="1365"/>
      <c r="AO76" s="122" t="s">
        <v>3748</v>
      </c>
      <c r="AP76" s="118">
        <v>45936</v>
      </c>
      <c r="AQ76" s="1153" t="s">
        <v>10748</v>
      </c>
      <c r="AR76" s="108" t="s">
        <v>5539</v>
      </c>
      <c r="AS76" s="367">
        <v>45966</v>
      </c>
      <c r="AT76" s="133"/>
      <c r="AU76" s="110" t="s">
        <v>3748</v>
      </c>
      <c r="AV76" s="367">
        <v>45994</v>
      </c>
      <c r="AW76" s="1153" t="s">
        <v>11497</v>
      </c>
      <c r="AX76" s="108"/>
      <c r="AY76" s="108"/>
      <c r="AZ76" s="133"/>
      <c r="BA76" s="132"/>
      <c r="BB76" s="118"/>
      <c r="BC76" s="364"/>
      <c r="BD76" s="108"/>
    </row>
    <row r="77" spans="1:61" s="110" customFormat="1" ht="25.5" hidden="1" x14ac:dyDescent="0.25">
      <c r="A77" s="237" t="s">
        <v>8263</v>
      </c>
      <c r="B77" s="230"/>
      <c r="C77" s="220" t="s">
        <v>8257</v>
      </c>
      <c r="D77" s="254" t="s">
        <v>6058</v>
      </c>
      <c r="E77" s="75" t="s">
        <v>3061</v>
      </c>
      <c r="F77" s="239">
        <f>IF(L77&lt;&gt;0,MAX(L77,R77,X77,AD77,AJ77,AP77,AV77,BB77,BH77),"NE")</f>
        <v>45994</v>
      </c>
      <c r="G77" s="232" t="str">
        <f t="shared" si="6"/>
        <v>B</v>
      </c>
      <c r="H77" s="1055" t="str">
        <f t="shared" si="7"/>
        <v>MR_DER-1417_25</v>
      </c>
      <c r="I77" s="234" t="str">
        <f t="shared" si="8"/>
        <v>ND</v>
      </c>
      <c r="J77" s="255" t="str">
        <f t="shared" si="9"/>
        <v>APROVADO</v>
      </c>
      <c r="K77" s="132" t="s">
        <v>3730</v>
      </c>
      <c r="L77" s="118">
        <v>44890</v>
      </c>
      <c r="M77" s="164" t="s">
        <v>5792</v>
      </c>
      <c r="N77" s="108" t="s">
        <v>5536</v>
      </c>
      <c r="O77" s="118">
        <v>44908</v>
      </c>
      <c r="P77" s="1366" t="s">
        <v>5861</v>
      </c>
      <c r="Q77" s="122" t="s">
        <v>3765</v>
      </c>
      <c r="R77" s="118">
        <v>44916</v>
      </c>
      <c r="S77" s="1206" t="s">
        <v>6057</v>
      </c>
      <c r="T77" s="108" t="s">
        <v>5536</v>
      </c>
      <c r="U77" s="118">
        <v>44935</v>
      </c>
      <c r="V77" s="1367" t="s">
        <v>6128</v>
      </c>
      <c r="W77" s="122" t="s">
        <v>5701</v>
      </c>
      <c r="X77" s="118">
        <v>45399</v>
      </c>
      <c r="Y77" s="164" t="s">
        <v>7549</v>
      </c>
      <c r="Z77" s="108" t="s">
        <v>5536</v>
      </c>
      <c r="AA77" s="363">
        <v>45419</v>
      </c>
      <c r="AB77" s="1365" t="s">
        <v>8753</v>
      </c>
      <c r="AC77" s="122" t="s">
        <v>7387</v>
      </c>
      <c r="AD77" s="118">
        <v>45539</v>
      </c>
      <c r="AE77" s="364" t="s">
        <v>8817</v>
      </c>
      <c r="AF77" s="108"/>
      <c r="AG77" s="108"/>
      <c r="AH77" s="133"/>
      <c r="AI77" s="122" t="s">
        <v>8852</v>
      </c>
      <c r="AJ77" s="118">
        <v>45632</v>
      </c>
      <c r="AK77" s="1365" t="s">
        <v>8853</v>
      </c>
      <c r="AL77" s="108" t="s">
        <v>5537</v>
      </c>
      <c r="AM77" s="118">
        <v>45638</v>
      </c>
      <c r="AN77" s="1365" t="s">
        <v>8854</v>
      </c>
      <c r="AO77" s="122" t="s">
        <v>3748</v>
      </c>
      <c r="AP77" s="118">
        <v>45646</v>
      </c>
      <c r="AQ77" s="1365" t="s">
        <v>8864</v>
      </c>
      <c r="AR77" s="108"/>
      <c r="AS77" s="108"/>
      <c r="AT77" s="133"/>
      <c r="AU77" s="122" t="s">
        <v>5626</v>
      </c>
      <c r="AV77" s="118">
        <v>45679</v>
      </c>
      <c r="AW77" s="1153" t="s">
        <v>8925</v>
      </c>
      <c r="AX77" s="108" t="s">
        <v>5537</v>
      </c>
      <c r="AY77" s="118">
        <v>45695</v>
      </c>
      <c r="AZ77" s="133"/>
      <c r="BA77" s="122" t="s">
        <v>5811</v>
      </c>
      <c r="BB77" s="118">
        <v>45936</v>
      </c>
      <c r="BC77" s="218" t="s">
        <v>10748</v>
      </c>
      <c r="BD77" s="108" t="s">
        <v>5539</v>
      </c>
      <c r="BE77" s="367">
        <v>45966</v>
      </c>
      <c r="BG77" s="110" t="s">
        <v>5811</v>
      </c>
      <c r="BH77" s="367">
        <v>45994</v>
      </c>
      <c r="BI77" s="218" t="s">
        <v>11497</v>
      </c>
    </row>
    <row r="78" spans="1:61" s="110" customFormat="1" ht="25.5" hidden="1" x14ac:dyDescent="0.25">
      <c r="A78" s="237" t="s">
        <v>8263</v>
      </c>
      <c r="B78" s="230"/>
      <c r="C78" s="220" t="s">
        <v>8257</v>
      </c>
      <c r="D78" s="254" t="s">
        <v>6058</v>
      </c>
      <c r="E78" s="75" t="s">
        <v>3062</v>
      </c>
      <c r="F78" s="239">
        <f>IF(L78&lt;&gt;0,MAX(L78,R78,X78,AD78,AJ78,AP78,AV78,BB78,BH78),"NE")</f>
        <v>45994</v>
      </c>
      <c r="G78" s="232" t="str">
        <f t="shared" si="6"/>
        <v>B</v>
      </c>
      <c r="H78" s="1055" t="str">
        <f t="shared" si="7"/>
        <v>MR_DER-1417_25</v>
      </c>
      <c r="I78" s="234" t="str">
        <f t="shared" si="8"/>
        <v>ND</v>
      </c>
      <c r="J78" s="255" t="str">
        <f t="shared" si="9"/>
        <v>APROVADO</v>
      </c>
      <c r="K78" s="132" t="s">
        <v>3730</v>
      </c>
      <c r="L78" s="118">
        <v>44890</v>
      </c>
      <c r="M78" s="164" t="s">
        <v>5792</v>
      </c>
      <c r="N78" s="108" t="s">
        <v>5536</v>
      </c>
      <c r="O78" s="118">
        <v>44908</v>
      </c>
      <c r="P78" s="1366" t="s">
        <v>5861</v>
      </c>
      <c r="Q78" s="122" t="s">
        <v>3765</v>
      </c>
      <c r="R78" s="118">
        <v>44916</v>
      </c>
      <c r="S78" s="1206" t="s">
        <v>6057</v>
      </c>
      <c r="T78" s="108" t="s">
        <v>5536</v>
      </c>
      <c r="U78" s="118">
        <v>44935</v>
      </c>
      <c r="V78" s="1367" t="s">
        <v>6128</v>
      </c>
      <c r="W78" s="122" t="s">
        <v>5701</v>
      </c>
      <c r="X78" s="118">
        <v>45399</v>
      </c>
      <c r="Y78" s="164" t="s">
        <v>7549</v>
      </c>
      <c r="Z78" s="108" t="s">
        <v>5536</v>
      </c>
      <c r="AA78" s="363">
        <v>45419</v>
      </c>
      <c r="AB78" s="1365" t="s">
        <v>8753</v>
      </c>
      <c r="AC78" s="122" t="s">
        <v>7387</v>
      </c>
      <c r="AD78" s="118">
        <v>45539</v>
      </c>
      <c r="AE78" s="364" t="s">
        <v>8817</v>
      </c>
      <c r="AF78" s="108"/>
      <c r="AG78" s="108"/>
      <c r="AH78" s="133"/>
      <c r="AI78" s="122" t="s">
        <v>8852</v>
      </c>
      <c r="AJ78" s="118">
        <v>45632</v>
      </c>
      <c r="AK78" s="1365" t="s">
        <v>8853</v>
      </c>
      <c r="AL78" s="108" t="s">
        <v>5537</v>
      </c>
      <c r="AM78" s="118">
        <v>45638</v>
      </c>
      <c r="AN78" s="1365" t="s">
        <v>8854</v>
      </c>
      <c r="AO78" s="122" t="s">
        <v>3748</v>
      </c>
      <c r="AP78" s="118">
        <v>45646</v>
      </c>
      <c r="AQ78" s="1365" t="s">
        <v>8864</v>
      </c>
      <c r="AR78" s="108"/>
      <c r="AS78" s="108"/>
      <c r="AT78" s="133"/>
      <c r="AU78" s="122" t="s">
        <v>5626</v>
      </c>
      <c r="AV78" s="118">
        <v>45679</v>
      </c>
      <c r="AW78" s="1153" t="s">
        <v>8925</v>
      </c>
      <c r="AX78" s="108" t="s">
        <v>5537</v>
      </c>
      <c r="AY78" s="118">
        <v>45695</v>
      </c>
      <c r="AZ78" s="133"/>
      <c r="BA78" s="122" t="s">
        <v>5811</v>
      </c>
      <c r="BB78" s="118">
        <v>45936</v>
      </c>
      <c r="BC78" s="218" t="s">
        <v>10748</v>
      </c>
      <c r="BD78" s="108" t="s">
        <v>5539</v>
      </c>
      <c r="BE78" s="367">
        <v>45966</v>
      </c>
      <c r="BG78" s="110" t="s">
        <v>5811</v>
      </c>
      <c r="BH78" s="367">
        <v>45994</v>
      </c>
      <c r="BI78" s="218" t="s">
        <v>11497</v>
      </c>
    </row>
    <row r="79" spans="1:61" s="110" customFormat="1" ht="25.5" hidden="1" x14ac:dyDescent="0.25">
      <c r="A79" s="237" t="s">
        <v>8263</v>
      </c>
      <c r="B79" s="230"/>
      <c r="C79" s="220" t="s">
        <v>8257</v>
      </c>
      <c r="D79" s="254" t="s">
        <v>6058</v>
      </c>
      <c r="E79" s="75" t="s">
        <v>3063</v>
      </c>
      <c r="F79" s="239">
        <f t="shared" ref="F79:F109" si="10">IF(L79&lt;&gt;0,MAX(L79,R79,X79,AD79,AJ79,AP79,AV79),"NE")</f>
        <v>45994</v>
      </c>
      <c r="G79" s="232" t="str">
        <f t="shared" ref="G79:G110" si="11">IF($F79="","",INDEX($K79:$DP79,1,MATCH($F79,$K79:$DP79,)-1))</f>
        <v>A</v>
      </c>
      <c r="H79" s="1055" t="str">
        <f t="shared" ref="H79:H110" si="12">IF($F79="","",INDEX($K79:$FL79,1,MATCH($F79,$K79:$FL79,)+1))</f>
        <v>MR_DER-1417_25</v>
      </c>
      <c r="I79" s="234" t="str">
        <f t="shared" ref="I79:I110" si="13">IF(F79="NE",F79,IF(INDEX(K79:CR79,,MATCH(F79,K79:CR79,0)+3)&lt;&gt;0,INDEX(K79:CR79,,MATCH(F79,K79:CR79,0)+3),"ND"))</f>
        <v>ND</v>
      </c>
      <c r="J79" s="255" t="str">
        <f t="shared" ref="J79:J110" si="14">IF(G79="NE",G79,IF(INDEX(K79:CS79,,MATCH(G79,K79:CS79,0)+3)&lt;&gt;0,INDEX(K79:CS79,,MATCH(G79,K79:CS79,0)+3),"ND"))</f>
        <v>ND</v>
      </c>
      <c r="K79" s="132" t="s">
        <v>3730</v>
      </c>
      <c r="L79" s="118">
        <v>44890</v>
      </c>
      <c r="M79" s="164" t="s">
        <v>5792</v>
      </c>
      <c r="N79" s="108" t="s">
        <v>5536</v>
      </c>
      <c r="O79" s="118">
        <v>44908</v>
      </c>
      <c r="P79" s="1366" t="s">
        <v>5861</v>
      </c>
      <c r="Q79" s="122" t="s">
        <v>3765</v>
      </c>
      <c r="R79" s="118">
        <v>44916</v>
      </c>
      <c r="S79" s="1206" t="s">
        <v>6057</v>
      </c>
      <c r="T79" s="108" t="s">
        <v>5536</v>
      </c>
      <c r="U79" s="118">
        <v>44935</v>
      </c>
      <c r="V79" s="1367" t="s">
        <v>6128</v>
      </c>
      <c r="W79" s="122" t="s">
        <v>5701</v>
      </c>
      <c r="X79" s="118">
        <v>45399</v>
      </c>
      <c r="Y79" s="164" t="s">
        <v>7549</v>
      </c>
      <c r="Z79" s="108" t="s">
        <v>5536</v>
      </c>
      <c r="AA79" s="363">
        <v>45419</v>
      </c>
      <c r="AB79" s="1365" t="s">
        <v>8753</v>
      </c>
      <c r="AC79" s="122" t="s">
        <v>7387</v>
      </c>
      <c r="AD79" s="118">
        <v>45539</v>
      </c>
      <c r="AE79" s="364" t="s">
        <v>8817</v>
      </c>
      <c r="AF79" s="108"/>
      <c r="AG79" s="108"/>
      <c r="AH79" s="133"/>
      <c r="AI79" s="122" t="s">
        <v>8852</v>
      </c>
      <c r="AJ79" s="118">
        <v>45632</v>
      </c>
      <c r="AK79" s="1365" t="s">
        <v>8853</v>
      </c>
      <c r="AL79" s="108" t="s">
        <v>5537</v>
      </c>
      <c r="AM79" s="118">
        <v>45638</v>
      </c>
      <c r="AN79" s="1365" t="s">
        <v>8854</v>
      </c>
      <c r="AO79" s="122" t="s">
        <v>3748</v>
      </c>
      <c r="AP79" s="118">
        <v>45646</v>
      </c>
      <c r="AQ79" s="1365" t="s">
        <v>8864</v>
      </c>
      <c r="AR79" s="108"/>
      <c r="AS79" s="108"/>
      <c r="AT79" s="133"/>
      <c r="AU79" s="110" t="s">
        <v>3748</v>
      </c>
      <c r="AV79" s="367">
        <v>45994</v>
      </c>
      <c r="AW79" s="1153" t="s">
        <v>11497</v>
      </c>
      <c r="AX79" s="108"/>
      <c r="AY79" s="108"/>
      <c r="AZ79" s="133"/>
      <c r="BA79" s="132"/>
      <c r="BB79" s="118"/>
      <c r="BC79" s="364"/>
      <c r="BD79" s="108"/>
    </row>
    <row r="80" spans="1:61" s="110" customFormat="1" ht="25.5" hidden="1" x14ac:dyDescent="0.25">
      <c r="A80" s="237" t="s">
        <v>8263</v>
      </c>
      <c r="B80" s="230"/>
      <c r="C80" s="220" t="s">
        <v>8257</v>
      </c>
      <c r="D80" s="254" t="s">
        <v>6058</v>
      </c>
      <c r="E80" s="75" t="s">
        <v>3064</v>
      </c>
      <c r="F80" s="239">
        <f t="shared" si="10"/>
        <v>45994</v>
      </c>
      <c r="G80" s="232" t="str">
        <f t="shared" si="11"/>
        <v>A</v>
      </c>
      <c r="H80" s="1055" t="str">
        <f t="shared" si="12"/>
        <v>MR_DER-1417_25</v>
      </c>
      <c r="I80" s="234" t="str">
        <f t="shared" si="13"/>
        <v>ND</v>
      </c>
      <c r="J80" s="255" t="str">
        <f t="shared" si="14"/>
        <v>ND</v>
      </c>
      <c r="K80" s="132" t="s">
        <v>3730</v>
      </c>
      <c r="L80" s="118">
        <v>44890</v>
      </c>
      <c r="M80" s="164" t="s">
        <v>5792</v>
      </c>
      <c r="N80" s="108" t="s">
        <v>5536</v>
      </c>
      <c r="O80" s="118">
        <v>44908</v>
      </c>
      <c r="P80" s="1366" t="s">
        <v>5861</v>
      </c>
      <c r="Q80" s="122" t="s">
        <v>3765</v>
      </c>
      <c r="R80" s="118">
        <v>44916</v>
      </c>
      <c r="S80" s="1206" t="s">
        <v>6057</v>
      </c>
      <c r="T80" s="108" t="s">
        <v>5536</v>
      </c>
      <c r="U80" s="118">
        <v>44935</v>
      </c>
      <c r="V80" s="1367" t="s">
        <v>6128</v>
      </c>
      <c r="W80" s="122" t="s">
        <v>5701</v>
      </c>
      <c r="X80" s="118">
        <v>45399</v>
      </c>
      <c r="Y80" s="164" t="s">
        <v>7549</v>
      </c>
      <c r="Z80" s="108" t="s">
        <v>5536</v>
      </c>
      <c r="AA80" s="363">
        <v>45419</v>
      </c>
      <c r="AB80" s="1365" t="s">
        <v>8753</v>
      </c>
      <c r="AC80" s="122" t="s">
        <v>7387</v>
      </c>
      <c r="AD80" s="118">
        <v>45539</v>
      </c>
      <c r="AE80" s="364" t="s">
        <v>8817</v>
      </c>
      <c r="AF80" s="108"/>
      <c r="AG80" s="108"/>
      <c r="AH80" s="133"/>
      <c r="AI80" s="122" t="s">
        <v>8852</v>
      </c>
      <c r="AJ80" s="118">
        <v>45632</v>
      </c>
      <c r="AK80" s="1365" t="s">
        <v>8853</v>
      </c>
      <c r="AL80" s="108" t="s">
        <v>5537</v>
      </c>
      <c r="AM80" s="118">
        <v>45638</v>
      </c>
      <c r="AN80" s="1365" t="s">
        <v>8854</v>
      </c>
      <c r="AO80" s="122" t="s">
        <v>3748</v>
      </c>
      <c r="AP80" s="118">
        <v>45646</v>
      </c>
      <c r="AQ80" s="1365" t="s">
        <v>8864</v>
      </c>
      <c r="AR80" s="108"/>
      <c r="AS80" s="108"/>
      <c r="AT80" s="133"/>
      <c r="AU80" s="110" t="s">
        <v>3748</v>
      </c>
      <c r="AV80" s="367">
        <v>45994</v>
      </c>
      <c r="AW80" s="1153" t="s">
        <v>11497</v>
      </c>
      <c r="AX80" s="108"/>
      <c r="AY80" s="108"/>
    </row>
    <row r="81" spans="1:51" s="110" customFormat="1" ht="25.5" hidden="1" x14ac:dyDescent="0.25">
      <c r="A81" s="237" t="s">
        <v>8263</v>
      </c>
      <c r="B81" s="230"/>
      <c r="C81" s="220" t="s">
        <v>8257</v>
      </c>
      <c r="D81" s="254" t="s">
        <v>6058</v>
      </c>
      <c r="E81" s="75" t="s">
        <v>3065</v>
      </c>
      <c r="F81" s="239">
        <f t="shared" si="10"/>
        <v>45994</v>
      </c>
      <c r="G81" s="232" t="str">
        <f t="shared" si="11"/>
        <v>A</v>
      </c>
      <c r="H81" s="1055" t="str">
        <f t="shared" si="12"/>
        <v>MR_DER-1417_25</v>
      </c>
      <c r="I81" s="234" t="str">
        <f t="shared" si="13"/>
        <v>ND</v>
      </c>
      <c r="J81" s="255" t="str">
        <f t="shared" si="14"/>
        <v>ND</v>
      </c>
      <c r="K81" s="132" t="s">
        <v>3730</v>
      </c>
      <c r="L81" s="118">
        <v>44890</v>
      </c>
      <c r="M81" s="164" t="s">
        <v>5792</v>
      </c>
      <c r="N81" s="108" t="s">
        <v>5536</v>
      </c>
      <c r="O81" s="118">
        <v>44908</v>
      </c>
      <c r="P81" s="1366" t="s">
        <v>5861</v>
      </c>
      <c r="Q81" s="122" t="s">
        <v>3765</v>
      </c>
      <c r="R81" s="118">
        <v>44916</v>
      </c>
      <c r="S81" s="1206" t="s">
        <v>6057</v>
      </c>
      <c r="T81" s="108" t="s">
        <v>5536</v>
      </c>
      <c r="U81" s="118">
        <v>44935</v>
      </c>
      <c r="V81" s="1367" t="s">
        <v>6128</v>
      </c>
      <c r="W81" s="122" t="s">
        <v>5701</v>
      </c>
      <c r="X81" s="118">
        <v>45399</v>
      </c>
      <c r="Y81" s="164" t="s">
        <v>7549</v>
      </c>
      <c r="Z81" s="108" t="s">
        <v>5536</v>
      </c>
      <c r="AA81" s="363">
        <v>45419</v>
      </c>
      <c r="AB81" s="1365" t="s">
        <v>8753</v>
      </c>
      <c r="AC81" s="122" t="s">
        <v>7387</v>
      </c>
      <c r="AD81" s="118">
        <v>45539</v>
      </c>
      <c r="AE81" s="364" t="s">
        <v>8817</v>
      </c>
      <c r="AF81" s="108"/>
      <c r="AG81" s="108"/>
      <c r="AH81" s="133"/>
      <c r="AI81" s="122" t="s">
        <v>8852</v>
      </c>
      <c r="AJ81" s="118">
        <v>45632</v>
      </c>
      <c r="AK81" s="1365" t="s">
        <v>8853</v>
      </c>
      <c r="AL81" s="108" t="s">
        <v>5537</v>
      </c>
      <c r="AM81" s="118">
        <v>45638</v>
      </c>
      <c r="AN81" s="1365" t="s">
        <v>8854</v>
      </c>
      <c r="AO81" s="122" t="s">
        <v>3748</v>
      </c>
      <c r="AP81" s="118">
        <v>45646</v>
      </c>
      <c r="AQ81" s="1365" t="s">
        <v>8864</v>
      </c>
      <c r="AR81" s="108"/>
      <c r="AS81" s="108"/>
      <c r="AT81" s="133"/>
      <c r="AU81" s="110" t="s">
        <v>3748</v>
      </c>
      <c r="AV81" s="367">
        <v>45994</v>
      </c>
      <c r="AW81" s="1153" t="s">
        <v>11497</v>
      </c>
      <c r="AX81" s="108"/>
      <c r="AY81" s="108"/>
    </row>
    <row r="82" spans="1:51" s="110" customFormat="1" ht="25.5" hidden="1" x14ac:dyDescent="0.25">
      <c r="A82" s="237" t="s">
        <v>8263</v>
      </c>
      <c r="B82" s="230"/>
      <c r="C82" s="220" t="s">
        <v>8257</v>
      </c>
      <c r="D82" s="254" t="s">
        <v>6058</v>
      </c>
      <c r="E82" s="75" t="s">
        <v>3066</v>
      </c>
      <c r="F82" s="239">
        <f t="shared" si="10"/>
        <v>45994</v>
      </c>
      <c r="G82" s="232" t="str">
        <f t="shared" si="11"/>
        <v>A</v>
      </c>
      <c r="H82" s="1055" t="str">
        <f t="shared" si="12"/>
        <v>MR_DER-1417_25</v>
      </c>
      <c r="I82" s="234" t="str">
        <f t="shared" si="13"/>
        <v>ND</v>
      </c>
      <c r="J82" s="255" t="str">
        <f t="shared" si="14"/>
        <v>ND</v>
      </c>
      <c r="K82" s="132" t="s">
        <v>3730</v>
      </c>
      <c r="L82" s="118">
        <v>44890</v>
      </c>
      <c r="M82" s="164" t="s">
        <v>5792</v>
      </c>
      <c r="N82" s="108" t="s">
        <v>5536</v>
      </c>
      <c r="O82" s="118">
        <v>44908</v>
      </c>
      <c r="P82" s="1366" t="s">
        <v>5861</v>
      </c>
      <c r="Q82" s="122" t="s">
        <v>3765</v>
      </c>
      <c r="R82" s="118">
        <v>44916</v>
      </c>
      <c r="S82" s="1206" t="s">
        <v>6057</v>
      </c>
      <c r="T82" s="108" t="s">
        <v>5536</v>
      </c>
      <c r="U82" s="118">
        <v>44935</v>
      </c>
      <c r="V82" s="1367" t="s">
        <v>6128</v>
      </c>
      <c r="W82" s="122" t="s">
        <v>5701</v>
      </c>
      <c r="X82" s="118">
        <v>45399</v>
      </c>
      <c r="Y82" s="164" t="s">
        <v>7549</v>
      </c>
      <c r="Z82" s="108" t="s">
        <v>5536</v>
      </c>
      <c r="AA82" s="363">
        <v>45419</v>
      </c>
      <c r="AB82" s="1365" t="s">
        <v>8753</v>
      </c>
      <c r="AC82" s="122" t="s">
        <v>7387</v>
      </c>
      <c r="AD82" s="118">
        <v>45539</v>
      </c>
      <c r="AE82" s="364" t="s">
        <v>8817</v>
      </c>
      <c r="AF82" s="108"/>
      <c r="AG82" s="108"/>
      <c r="AH82" s="133"/>
      <c r="AI82" s="122" t="s">
        <v>8852</v>
      </c>
      <c r="AJ82" s="118">
        <v>45632</v>
      </c>
      <c r="AK82" s="1365" t="s">
        <v>8853</v>
      </c>
      <c r="AL82" s="108" t="s">
        <v>5537</v>
      </c>
      <c r="AM82" s="118">
        <v>45638</v>
      </c>
      <c r="AN82" s="1365" t="s">
        <v>8854</v>
      </c>
      <c r="AO82" s="122" t="s">
        <v>3748</v>
      </c>
      <c r="AP82" s="118">
        <v>45646</v>
      </c>
      <c r="AQ82" s="1365" t="s">
        <v>8864</v>
      </c>
      <c r="AR82" s="108"/>
      <c r="AS82" s="108"/>
      <c r="AT82" s="133"/>
      <c r="AU82" s="110" t="s">
        <v>3748</v>
      </c>
      <c r="AV82" s="367">
        <v>45994</v>
      </c>
      <c r="AW82" s="1153" t="s">
        <v>11497</v>
      </c>
      <c r="AX82" s="108"/>
      <c r="AY82" s="108"/>
    </row>
    <row r="83" spans="1:51" s="110" customFormat="1" ht="25.5" hidden="1" x14ac:dyDescent="0.25">
      <c r="A83" s="237" t="s">
        <v>8263</v>
      </c>
      <c r="B83" s="230"/>
      <c r="C83" s="220" t="s">
        <v>8257</v>
      </c>
      <c r="D83" s="254" t="s">
        <v>6058</v>
      </c>
      <c r="E83" s="75" t="s">
        <v>3067</v>
      </c>
      <c r="F83" s="239">
        <f t="shared" si="10"/>
        <v>45994</v>
      </c>
      <c r="G83" s="232" t="str">
        <f t="shared" si="11"/>
        <v>A</v>
      </c>
      <c r="H83" s="1055" t="str">
        <f t="shared" si="12"/>
        <v>MR_DER-1417_25</v>
      </c>
      <c r="I83" s="234" t="str">
        <f t="shared" si="13"/>
        <v>ND</v>
      </c>
      <c r="J83" s="255" t="str">
        <f t="shared" si="14"/>
        <v>ND</v>
      </c>
      <c r="K83" s="132" t="s">
        <v>3730</v>
      </c>
      <c r="L83" s="118">
        <v>44890</v>
      </c>
      <c r="M83" s="164" t="s">
        <v>5792</v>
      </c>
      <c r="N83" s="108" t="s">
        <v>5536</v>
      </c>
      <c r="O83" s="118">
        <v>44908</v>
      </c>
      <c r="P83" s="1366" t="s">
        <v>5861</v>
      </c>
      <c r="Q83" s="122" t="s">
        <v>3765</v>
      </c>
      <c r="R83" s="118">
        <v>44916</v>
      </c>
      <c r="S83" s="1206" t="s">
        <v>6057</v>
      </c>
      <c r="T83" s="108" t="s">
        <v>5536</v>
      </c>
      <c r="U83" s="118">
        <v>44935</v>
      </c>
      <c r="V83" s="1367" t="s">
        <v>6128</v>
      </c>
      <c r="W83" s="122" t="s">
        <v>5701</v>
      </c>
      <c r="X83" s="118">
        <v>45399</v>
      </c>
      <c r="Y83" s="164" t="s">
        <v>7549</v>
      </c>
      <c r="Z83" s="108" t="s">
        <v>5536</v>
      </c>
      <c r="AA83" s="363">
        <v>45419</v>
      </c>
      <c r="AB83" s="1365" t="s">
        <v>8753</v>
      </c>
      <c r="AC83" s="122" t="s">
        <v>7387</v>
      </c>
      <c r="AD83" s="118">
        <v>45539</v>
      </c>
      <c r="AE83" s="364" t="s">
        <v>8817</v>
      </c>
      <c r="AF83" s="108"/>
      <c r="AG83" s="108"/>
      <c r="AH83" s="133"/>
      <c r="AI83" s="122" t="s">
        <v>8852</v>
      </c>
      <c r="AJ83" s="118">
        <v>45632</v>
      </c>
      <c r="AK83" s="1365" t="s">
        <v>8853</v>
      </c>
      <c r="AL83" s="108" t="s">
        <v>5537</v>
      </c>
      <c r="AM83" s="118">
        <v>45638</v>
      </c>
      <c r="AN83" s="1365" t="s">
        <v>8854</v>
      </c>
      <c r="AO83" s="122" t="s">
        <v>3748</v>
      </c>
      <c r="AP83" s="118">
        <v>45646</v>
      </c>
      <c r="AQ83" s="1365" t="s">
        <v>8864</v>
      </c>
      <c r="AR83" s="108"/>
      <c r="AS83" s="108"/>
      <c r="AT83" s="133"/>
      <c r="AU83" s="110" t="s">
        <v>3748</v>
      </c>
      <c r="AV83" s="367">
        <v>45994</v>
      </c>
      <c r="AW83" s="1153" t="s">
        <v>11497</v>
      </c>
      <c r="AX83" s="108"/>
      <c r="AY83" s="108"/>
    </row>
    <row r="84" spans="1:51" s="110" customFormat="1" ht="25.5" hidden="1" x14ac:dyDescent="0.25">
      <c r="A84" s="237" t="s">
        <v>8263</v>
      </c>
      <c r="B84" s="230"/>
      <c r="C84" s="220" t="s">
        <v>8257</v>
      </c>
      <c r="D84" s="254" t="s">
        <v>6058</v>
      </c>
      <c r="E84" s="75" t="s">
        <v>3068</v>
      </c>
      <c r="F84" s="239">
        <f t="shared" si="10"/>
        <v>45994</v>
      </c>
      <c r="G84" s="232" t="str">
        <f t="shared" si="11"/>
        <v>A</v>
      </c>
      <c r="H84" s="1055" t="str">
        <f t="shared" si="12"/>
        <v>MR_DER-1417_25</v>
      </c>
      <c r="I84" s="234" t="str">
        <f t="shared" si="13"/>
        <v>ND</v>
      </c>
      <c r="J84" s="255" t="str">
        <f t="shared" si="14"/>
        <v>ND</v>
      </c>
      <c r="K84" s="132" t="s">
        <v>3730</v>
      </c>
      <c r="L84" s="118">
        <v>44890</v>
      </c>
      <c r="M84" s="164" t="s">
        <v>5792</v>
      </c>
      <c r="N84" s="108" t="s">
        <v>5536</v>
      </c>
      <c r="O84" s="118">
        <v>44908</v>
      </c>
      <c r="P84" s="1366" t="s">
        <v>5861</v>
      </c>
      <c r="Q84" s="122" t="s">
        <v>3765</v>
      </c>
      <c r="R84" s="118">
        <v>44916</v>
      </c>
      <c r="S84" s="1206" t="s">
        <v>6057</v>
      </c>
      <c r="T84" s="108" t="s">
        <v>5536</v>
      </c>
      <c r="U84" s="118">
        <v>44935</v>
      </c>
      <c r="V84" s="1367" t="s">
        <v>6128</v>
      </c>
      <c r="W84" s="122" t="s">
        <v>5701</v>
      </c>
      <c r="X84" s="118">
        <v>45399</v>
      </c>
      <c r="Y84" s="164" t="s">
        <v>7549</v>
      </c>
      <c r="Z84" s="108" t="s">
        <v>5536</v>
      </c>
      <c r="AA84" s="363">
        <v>45419</v>
      </c>
      <c r="AB84" s="1365" t="s">
        <v>8753</v>
      </c>
      <c r="AC84" s="122" t="s">
        <v>7387</v>
      </c>
      <c r="AD84" s="118">
        <v>45539</v>
      </c>
      <c r="AE84" s="364" t="s">
        <v>8817</v>
      </c>
      <c r="AF84" s="108"/>
      <c r="AG84" s="108"/>
      <c r="AH84" s="133"/>
      <c r="AI84" s="122" t="s">
        <v>8852</v>
      </c>
      <c r="AJ84" s="118">
        <v>45632</v>
      </c>
      <c r="AK84" s="1365" t="s">
        <v>8853</v>
      </c>
      <c r="AL84" s="108" t="s">
        <v>5537</v>
      </c>
      <c r="AM84" s="118">
        <v>45638</v>
      </c>
      <c r="AN84" s="1365" t="s">
        <v>8854</v>
      </c>
      <c r="AO84" s="122" t="s">
        <v>3748</v>
      </c>
      <c r="AP84" s="118">
        <v>45646</v>
      </c>
      <c r="AQ84" s="1365" t="s">
        <v>8864</v>
      </c>
      <c r="AR84" s="108"/>
      <c r="AS84" s="108"/>
      <c r="AT84" s="133"/>
      <c r="AU84" s="110" t="s">
        <v>3748</v>
      </c>
      <c r="AV84" s="367">
        <v>45994</v>
      </c>
      <c r="AW84" s="1153" t="s">
        <v>11497</v>
      </c>
      <c r="AX84" s="108"/>
      <c r="AY84" s="108"/>
    </row>
    <row r="85" spans="1:51" s="110" customFormat="1" ht="25.5" hidden="1" x14ac:dyDescent="0.25">
      <c r="A85" s="237" t="s">
        <v>8263</v>
      </c>
      <c r="B85" s="230"/>
      <c r="C85" s="220" t="s">
        <v>8257</v>
      </c>
      <c r="D85" s="254" t="s">
        <v>6058</v>
      </c>
      <c r="E85" s="75" t="s">
        <v>3069</v>
      </c>
      <c r="F85" s="239">
        <f t="shared" si="10"/>
        <v>45994</v>
      </c>
      <c r="G85" s="232" t="str">
        <f t="shared" si="11"/>
        <v>A</v>
      </c>
      <c r="H85" s="1055" t="str">
        <f t="shared" si="12"/>
        <v>MR_DER-1417_25</v>
      </c>
      <c r="I85" s="234" t="str">
        <f t="shared" si="13"/>
        <v>ND</v>
      </c>
      <c r="J85" s="255" t="str">
        <f t="shared" si="14"/>
        <v>ND</v>
      </c>
      <c r="K85" s="132" t="s">
        <v>3730</v>
      </c>
      <c r="L85" s="118">
        <v>44890</v>
      </c>
      <c r="M85" s="164" t="s">
        <v>5792</v>
      </c>
      <c r="N85" s="108" t="s">
        <v>5536</v>
      </c>
      <c r="O85" s="118">
        <v>44908</v>
      </c>
      <c r="P85" s="1366" t="s">
        <v>5861</v>
      </c>
      <c r="Q85" s="122" t="s">
        <v>3765</v>
      </c>
      <c r="R85" s="118">
        <v>44916</v>
      </c>
      <c r="S85" s="1206" t="s">
        <v>6057</v>
      </c>
      <c r="T85" s="108" t="s">
        <v>5536</v>
      </c>
      <c r="U85" s="118">
        <v>44935</v>
      </c>
      <c r="V85" s="1367" t="s">
        <v>6128</v>
      </c>
      <c r="W85" s="122" t="s">
        <v>5701</v>
      </c>
      <c r="X85" s="118">
        <v>45399</v>
      </c>
      <c r="Y85" s="164" t="s">
        <v>7549</v>
      </c>
      <c r="Z85" s="108" t="s">
        <v>5536</v>
      </c>
      <c r="AA85" s="363">
        <v>45419</v>
      </c>
      <c r="AB85" s="1365" t="s">
        <v>8753</v>
      </c>
      <c r="AC85" s="122" t="s">
        <v>7387</v>
      </c>
      <c r="AD85" s="118">
        <v>45539</v>
      </c>
      <c r="AE85" s="364" t="s">
        <v>8817</v>
      </c>
      <c r="AF85" s="108"/>
      <c r="AG85" s="108"/>
      <c r="AH85" s="133"/>
      <c r="AI85" s="122" t="s">
        <v>8852</v>
      </c>
      <c r="AJ85" s="118">
        <v>45632</v>
      </c>
      <c r="AK85" s="1365" t="s">
        <v>8853</v>
      </c>
      <c r="AL85" s="108" t="s">
        <v>5537</v>
      </c>
      <c r="AM85" s="118">
        <v>45638</v>
      </c>
      <c r="AN85" s="1365" t="s">
        <v>8854</v>
      </c>
      <c r="AO85" s="122" t="s">
        <v>3748</v>
      </c>
      <c r="AP85" s="118">
        <v>45646</v>
      </c>
      <c r="AQ85" s="1365" t="s">
        <v>8864</v>
      </c>
      <c r="AR85" s="108"/>
      <c r="AS85" s="108"/>
      <c r="AT85" s="133"/>
      <c r="AU85" s="110" t="s">
        <v>3748</v>
      </c>
      <c r="AV85" s="367">
        <v>45994</v>
      </c>
      <c r="AW85" s="1153" t="s">
        <v>11497</v>
      </c>
      <c r="AX85" s="108"/>
      <c r="AY85" s="108"/>
    </row>
    <row r="86" spans="1:51" s="110" customFormat="1" ht="25.5" hidden="1" x14ac:dyDescent="0.25">
      <c r="A86" s="237" t="s">
        <v>8263</v>
      </c>
      <c r="B86" s="230"/>
      <c r="C86" s="220" t="s">
        <v>8257</v>
      </c>
      <c r="D86" s="254" t="s">
        <v>6058</v>
      </c>
      <c r="E86" s="75" t="s">
        <v>3070</v>
      </c>
      <c r="F86" s="239">
        <f t="shared" si="10"/>
        <v>45994</v>
      </c>
      <c r="G86" s="232" t="str">
        <f t="shared" si="11"/>
        <v>A</v>
      </c>
      <c r="H86" s="1055" t="str">
        <f t="shared" si="12"/>
        <v>MR_DER-1417_25</v>
      </c>
      <c r="I86" s="234" t="str">
        <f t="shared" si="13"/>
        <v>ND</v>
      </c>
      <c r="J86" s="255" t="str">
        <f t="shared" si="14"/>
        <v>ND</v>
      </c>
      <c r="K86" s="132" t="s">
        <v>3730</v>
      </c>
      <c r="L86" s="118">
        <v>44890</v>
      </c>
      <c r="M86" s="164" t="s">
        <v>5792</v>
      </c>
      <c r="N86" s="108" t="s">
        <v>5536</v>
      </c>
      <c r="O86" s="118">
        <v>44908</v>
      </c>
      <c r="P86" s="1366" t="s">
        <v>5861</v>
      </c>
      <c r="Q86" s="122" t="s">
        <v>3765</v>
      </c>
      <c r="R86" s="118">
        <v>44916</v>
      </c>
      <c r="S86" s="1206" t="s">
        <v>6057</v>
      </c>
      <c r="T86" s="108" t="s">
        <v>5536</v>
      </c>
      <c r="U86" s="118">
        <v>44935</v>
      </c>
      <c r="V86" s="1367" t="s">
        <v>6128</v>
      </c>
      <c r="W86" s="122" t="s">
        <v>5701</v>
      </c>
      <c r="X86" s="118">
        <v>45399</v>
      </c>
      <c r="Y86" s="164" t="s">
        <v>7549</v>
      </c>
      <c r="Z86" s="108" t="s">
        <v>5536</v>
      </c>
      <c r="AA86" s="363">
        <v>45419</v>
      </c>
      <c r="AB86" s="1365" t="s">
        <v>8753</v>
      </c>
      <c r="AC86" s="122" t="s">
        <v>7387</v>
      </c>
      <c r="AD86" s="118">
        <v>45539</v>
      </c>
      <c r="AE86" s="364" t="s">
        <v>8817</v>
      </c>
      <c r="AF86" s="108"/>
      <c r="AG86" s="108"/>
      <c r="AH86" s="133"/>
      <c r="AI86" s="122" t="s">
        <v>8852</v>
      </c>
      <c r="AJ86" s="118">
        <v>45632</v>
      </c>
      <c r="AK86" s="364" t="s">
        <v>8853</v>
      </c>
      <c r="AL86" s="108" t="s">
        <v>5537</v>
      </c>
      <c r="AM86" s="118">
        <v>45638</v>
      </c>
      <c r="AN86" s="1365" t="s">
        <v>8854</v>
      </c>
      <c r="AO86" s="122" t="s">
        <v>3748</v>
      </c>
      <c r="AP86" s="118">
        <v>45646</v>
      </c>
      <c r="AQ86" s="364" t="s">
        <v>8864</v>
      </c>
      <c r="AR86" s="108"/>
      <c r="AS86" s="108"/>
      <c r="AT86" s="133"/>
      <c r="AU86" s="110" t="s">
        <v>3748</v>
      </c>
      <c r="AV86" s="367">
        <v>45994</v>
      </c>
      <c r="AW86" s="218" t="s">
        <v>11497</v>
      </c>
      <c r="AX86" s="108"/>
      <c r="AY86" s="108"/>
    </row>
    <row r="87" spans="1:51" s="110" customFormat="1" ht="25.5" hidden="1" x14ac:dyDescent="0.25">
      <c r="A87" s="237" t="s">
        <v>8263</v>
      </c>
      <c r="B87" s="230"/>
      <c r="C87" s="220" t="s">
        <v>8257</v>
      </c>
      <c r="D87" s="254" t="s">
        <v>6058</v>
      </c>
      <c r="E87" s="75" t="s">
        <v>3071</v>
      </c>
      <c r="F87" s="239">
        <f t="shared" si="10"/>
        <v>45994</v>
      </c>
      <c r="G87" s="232" t="str">
        <f t="shared" si="11"/>
        <v>A</v>
      </c>
      <c r="H87" s="1055" t="str">
        <f t="shared" si="12"/>
        <v>MR_DER-1417_25</v>
      </c>
      <c r="I87" s="234" t="str">
        <f t="shared" si="13"/>
        <v>ND</v>
      </c>
      <c r="J87" s="255" t="str">
        <f t="shared" si="14"/>
        <v>ND</v>
      </c>
      <c r="K87" s="132" t="s">
        <v>3730</v>
      </c>
      <c r="L87" s="118">
        <v>44890</v>
      </c>
      <c r="M87" s="164" t="s">
        <v>5792</v>
      </c>
      <c r="N87" s="108" t="s">
        <v>5536</v>
      </c>
      <c r="O87" s="118">
        <v>44908</v>
      </c>
      <c r="P87" s="1366" t="s">
        <v>5861</v>
      </c>
      <c r="Q87" s="122" t="s">
        <v>3765</v>
      </c>
      <c r="R87" s="118">
        <v>44916</v>
      </c>
      <c r="S87" s="1206" t="s">
        <v>6057</v>
      </c>
      <c r="T87" s="108" t="s">
        <v>5536</v>
      </c>
      <c r="U87" s="118">
        <v>44935</v>
      </c>
      <c r="V87" s="1367" t="s">
        <v>6128</v>
      </c>
      <c r="W87" s="122" t="s">
        <v>5701</v>
      </c>
      <c r="X87" s="118">
        <v>45399</v>
      </c>
      <c r="Y87" s="164" t="s">
        <v>7549</v>
      </c>
      <c r="Z87" s="108" t="s">
        <v>5536</v>
      </c>
      <c r="AA87" s="363">
        <v>45419</v>
      </c>
      <c r="AB87" s="1365" t="s">
        <v>8753</v>
      </c>
      <c r="AC87" s="122" t="s">
        <v>7387</v>
      </c>
      <c r="AD87" s="118">
        <v>45539</v>
      </c>
      <c r="AE87" s="364" t="s">
        <v>8817</v>
      </c>
      <c r="AF87" s="108"/>
      <c r="AG87" s="108"/>
      <c r="AH87" s="133"/>
      <c r="AI87" s="122" t="s">
        <v>8852</v>
      </c>
      <c r="AJ87" s="118">
        <v>45632</v>
      </c>
      <c r="AK87" s="1365" t="s">
        <v>8853</v>
      </c>
      <c r="AL87" s="108" t="s">
        <v>5537</v>
      </c>
      <c r="AM87" s="118">
        <v>45638</v>
      </c>
      <c r="AN87" s="1365" t="s">
        <v>8854</v>
      </c>
      <c r="AO87" s="122" t="s">
        <v>3748</v>
      </c>
      <c r="AP87" s="118">
        <v>45646</v>
      </c>
      <c r="AQ87" s="1365" t="s">
        <v>8864</v>
      </c>
      <c r="AR87" s="108"/>
      <c r="AS87" s="108"/>
      <c r="AT87" s="133"/>
      <c r="AU87" s="110" t="s">
        <v>3748</v>
      </c>
      <c r="AV87" s="367">
        <v>45994</v>
      </c>
      <c r="AW87" s="1153" t="s">
        <v>11497</v>
      </c>
      <c r="AX87" s="108"/>
      <c r="AY87" s="108"/>
    </row>
    <row r="88" spans="1:51" s="110" customFormat="1" ht="25.5" hidden="1" x14ac:dyDescent="0.25">
      <c r="A88" s="237" t="s">
        <v>8263</v>
      </c>
      <c r="B88" s="230"/>
      <c r="C88" s="220" t="s">
        <v>8257</v>
      </c>
      <c r="D88" s="254" t="s">
        <v>6058</v>
      </c>
      <c r="E88" s="75" t="s">
        <v>3072</v>
      </c>
      <c r="F88" s="239">
        <f t="shared" si="10"/>
        <v>45994</v>
      </c>
      <c r="G88" s="232" t="str">
        <f t="shared" si="11"/>
        <v>A</v>
      </c>
      <c r="H88" s="1055" t="str">
        <f t="shared" si="12"/>
        <v>MR_DER-1417_25</v>
      </c>
      <c r="I88" s="234" t="str">
        <f t="shared" si="13"/>
        <v>ND</v>
      </c>
      <c r="J88" s="255" t="str">
        <f t="shared" si="14"/>
        <v>ND</v>
      </c>
      <c r="K88" s="132" t="s">
        <v>3730</v>
      </c>
      <c r="L88" s="118">
        <v>44890</v>
      </c>
      <c r="M88" s="164" t="s">
        <v>5792</v>
      </c>
      <c r="N88" s="108" t="s">
        <v>5536</v>
      </c>
      <c r="O88" s="118">
        <v>44908</v>
      </c>
      <c r="P88" s="1366" t="s">
        <v>5861</v>
      </c>
      <c r="Q88" s="122" t="s">
        <v>3765</v>
      </c>
      <c r="R88" s="118">
        <v>44916</v>
      </c>
      <c r="S88" s="1206" t="s">
        <v>6057</v>
      </c>
      <c r="T88" s="108" t="s">
        <v>5536</v>
      </c>
      <c r="U88" s="118">
        <v>44935</v>
      </c>
      <c r="V88" s="1367" t="s">
        <v>6128</v>
      </c>
      <c r="W88" s="122" t="s">
        <v>5701</v>
      </c>
      <c r="X88" s="118">
        <v>45399</v>
      </c>
      <c r="Y88" s="164" t="s">
        <v>7549</v>
      </c>
      <c r="Z88" s="108" t="s">
        <v>5536</v>
      </c>
      <c r="AA88" s="363">
        <v>45419</v>
      </c>
      <c r="AB88" s="1365" t="s">
        <v>8753</v>
      </c>
      <c r="AC88" s="122" t="s">
        <v>7387</v>
      </c>
      <c r="AD88" s="118">
        <v>45539</v>
      </c>
      <c r="AE88" s="364" t="s">
        <v>8817</v>
      </c>
      <c r="AF88" s="108"/>
      <c r="AG88" s="108"/>
      <c r="AH88" s="133"/>
      <c r="AI88" s="122" t="s">
        <v>8852</v>
      </c>
      <c r="AJ88" s="118">
        <v>45632</v>
      </c>
      <c r="AK88" s="1365" t="s">
        <v>8853</v>
      </c>
      <c r="AL88" s="108" t="s">
        <v>5537</v>
      </c>
      <c r="AM88" s="118">
        <v>45638</v>
      </c>
      <c r="AN88" s="1365" t="s">
        <v>8854</v>
      </c>
      <c r="AO88" s="122" t="s">
        <v>3748</v>
      </c>
      <c r="AP88" s="118">
        <v>45646</v>
      </c>
      <c r="AQ88" s="1365" t="s">
        <v>8864</v>
      </c>
      <c r="AR88" s="108"/>
      <c r="AS88" s="108"/>
      <c r="AT88" s="133"/>
      <c r="AU88" s="110" t="s">
        <v>3748</v>
      </c>
      <c r="AV88" s="367">
        <v>45994</v>
      </c>
      <c r="AW88" s="1153" t="s">
        <v>11497</v>
      </c>
      <c r="AX88" s="108"/>
      <c r="AY88" s="108"/>
    </row>
    <row r="89" spans="1:51" s="110" customFormat="1" ht="25.5" hidden="1" x14ac:dyDescent="0.25">
      <c r="A89" s="237" t="s">
        <v>8263</v>
      </c>
      <c r="B89" s="230"/>
      <c r="C89" s="220" t="s">
        <v>8257</v>
      </c>
      <c r="D89" s="254" t="s">
        <v>6058</v>
      </c>
      <c r="E89" s="75" t="s">
        <v>3073</v>
      </c>
      <c r="F89" s="239">
        <f t="shared" si="10"/>
        <v>45994</v>
      </c>
      <c r="G89" s="232" t="str">
        <f t="shared" si="11"/>
        <v>A</v>
      </c>
      <c r="H89" s="1055" t="str">
        <f t="shared" si="12"/>
        <v>MR_DER-1417_25</v>
      </c>
      <c r="I89" s="234" t="str">
        <f t="shared" si="13"/>
        <v>ND</v>
      </c>
      <c r="J89" s="255" t="str">
        <f t="shared" si="14"/>
        <v>ND</v>
      </c>
      <c r="K89" s="132" t="s">
        <v>3730</v>
      </c>
      <c r="L89" s="118">
        <v>44890</v>
      </c>
      <c r="M89" s="164" t="s">
        <v>5792</v>
      </c>
      <c r="N89" s="108" t="s">
        <v>5536</v>
      </c>
      <c r="O89" s="118">
        <v>44908</v>
      </c>
      <c r="P89" s="1366" t="s">
        <v>5861</v>
      </c>
      <c r="Q89" s="122" t="s">
        <v>3765</v>
      </c>
      <c r="R89" s="118">
        <v>44916</v>
      </c>
      <c r="S89" s="1206" t="s">
        <v>6057</v>
      </c>
      <c r="T89" s="108" t="s">
        <v>5536</v>
      </c>
      <c r="U89" s="118">
        <v>44935</v>
      </c>
      <c r="V89" s="1367" t="s">
        <v>6128</v>
      </c>
      <c r="W89" s="122" t="s">
        <v>5701</v>
      </c>
      <c r="X89" s="118">
        <v>45399</v>
      </c>
      <c r="Y89" s="164" t="s">
        <v>7549</v>
      </c>
      <c r="Z89" s="108" t="s">
        <v>5536</v>
      </c>
      <c r="AA89" s="363">
        <v>45419</v>
      </c>
      <c r="AB89" s="1365" t="s">
        <v>8753</v>
      </c>
      <c r="AC89" s="122" t="s">
        <v>7387</v>
      </c>
      <c r="AD89" s="118">
        <v>45539</v>
      </c>
      <c r="AE89" s="364" t="s">
        <v>8817</v>
      </c>
      <c r="AF89" s="108"/>
      <c r="AG89" s="108"/>
      <c r="AH89" s="133"/>
      <c r="AI89" s="122" t="s">
        <v>8852</v>
      </c>
      <c r="AJ89" s="118">
        <v>45632</v>
      </c>
      <c r="AK89" s="1365" t="s">
        <v>8853</v>
      </c>
      <c r="AL89" s="108" t="s">
        <v>5537</v>
      </c>
      <c r="AM89" s="118">
        <v>45638</v>
      </c>
      <c r="AN89" s="1365" t="s">
        <v>8854</v>
      </c>
      <c r="AO89" s="122" t="s">
        <v>3748</v>
      </c>
      <c r="AP89" s="118">
        <v>45646</v>
      </c>
      <c r="AQ89" s="1365" t="s">
        <v>8864</v>
      </c>
      <c r="AR89" s="108"/>
      <c r="AS89" s="108"/>
      <c r="AT89" s="133"/>
      <c r="AU89" s="110" t="s">
        <v>3748</v>
      </c>
      <c r="AV89" s="367">
        <v>45994</v>
      </c>
      <c r="AW89" s="1153" t="s">
        <v>11497</v>
      </c>
      <c r="AX89" s="108"/>
      <c r="AY89" s="108"/>
    </row>
    <row r="90" spans="1:51" s="110" customFormat="1" ht="25.5" hidden="1" x14ac:dyDescent="0.25">
      <c r="A90" s="237" t="s">
        <v>8263</v>
      </c>
      <c r="B90" s="230"/>
      <c r="C90" s="220" t="s">
        <v>8257</v>
      </c>
      <c r="D90" s="254" t="s">
        <v>6058</v>
      </c>
      <c r="E90" s="75" t="s">
        <v>3074</v>
      </c>
      <c r="F90" s="239">
        <f t="shared" si="10"/>
        <v>45994</v>
      </c>
      <c r="G90" s="232" t="str">
        <f t="shared" si="11"/>
        <v>A</v>
      </c>
      <c r="H90" s="1055" t="str">
        <f t="shared" si="12"/>
        <v>MR_DER-1417_25</v>
      </c>
      <c r="I90" s="234" t="str">
        <f t="shared" si="13"/>
        <v>ND</v>
      </c>
      <c r="J90" s="255" t="str">
        <f t="shared" si="14"/>
        <v>ND</v>
      </c>
      <c r="K90" s="132" t="s">
        <v>3730</v>
      </c>
      <c r="L90" s="118">
        <v>44890</v>
      </c>
      <c r="M90" s="164" t="s">
        <v>5792</v>
      </c>
      <c r="N90" s="108" t="s">
        <v>5536</v>
      </c>
      <c r="O90" s="118">
        <v>44908</v>
      </c>
      <c r="P90" s="1366" t="s">
        <v>5861</v>
      </c>
      <c r="Q90" s="122" t="s">
        <v>3765</v>
      </c>
      <c r="R90" s="118">
        <v>44916</v>
      </c>
      <c r="S90" s="1206" t="s">
        <v>6057</v>
      </c>
      <c r="T90" s="108" t="s">
        <v>5536</v>
      </c>
      <c r="U90" s="118">
        <v>44935</v>
      </c>
      <c r="V90" s="1367" t="s">
        <v>6128</v>
      </c>
      <c r="W90" s="122" t="s">
        <v>5701</v>
      </c>
      <c r="X90" s="118">
        <v>45399</v>
      </c>
      <c r="Y90" s="164" t="s">
        <v>7549</v>
      </c>
      <c r="Z90" s="108" t="s">
        <v>5536</v>
      </c>
      <c r="AA90" s="363">
        <v>45419</v>
      </c>
      <c r="AB90" s="1365" t="s">
        <v>8753</v>
      </c>
      <c r="AC90" s="122" t="s">
        <v>7387</v>
      </c>
      <c r="AD90" s="118">
        <v>45539</v>
      </c>
      <c r="AE90" s="364" t="s">
        <v>8817</v>
      </c>
      <c r="AF90" s="108"/>
      <c r="AG90" s="108"/>
      <c r="AH90" s="133"/>
      <c r="AI90" s="122" t="s">
        <v>8852</v>
      </c>
      <c r="AJ90" s="118">
        <v>45632</v>
      </c>
      <c r="AK90" s="1365" t="s">
        <v>8853</v>
      </c>
      <c r="AL90" s="108" t="s">
        <v>5537</v>
      </c>
      <c r="AM90" s="118">
        <v>45638</v>
      </c>
      <c r="AN90" s="1365" t="s">
        <v>8854</v>
      </c>
      <c r="AO90" s="122" t="s">
        <v>3748</v>
      </c>
      <c r="AP90" s="118">
        <v>45646</v>
      </c>
      <c r="AQ90" s="1365" t="s">
        <v>8864</v>
      </c>
      <c r="AR90" s="108"/>
      <c r="AS90" s="108"/>
      <c r="AT90" s="133"/>
      <c r="AU90" s="110" t="s">
        <v>3748</v>
      </c>
      <c r="AV90" s="367">
        <v>45994</v>
      </c>
      <c r="AW90" s="1153" t="s">
        <v>11497</v>
      </c>
      <c r="AX90" s="108"/>
      <c r="AY90" s="108"/>
    </row>
    <row r="91" spans="1:51" s="110" customFormat="1" ht="25.5" hidden="1" x14ac:dyDescent="0.25">
      <c r="A91" s="237" t="s">
        <v>8263</v>
      </c>
      <c r="B91" s="230"/>
      <c r="C91" s="220" t="s">
        <v>8257</v>
      </c>
      <c r="D91" s="254" t="s">
        <v>6058</v>
      </c>
      <c r="E91" s="75" t="s">
        <v>3075</v>
      </c>
      <c r="F91" s="239">
        <f t="shared" si="10"/>
        <v>45994</v>
      </c>
      <c r="G91" s="232" t="str">
        <f t="shared" si="11"/>
        <v>A</v>
      </c>
      <c r="H91" s="1055" t="str">
        <f t="shared" si="12"/>
        <v>MR_DER-1417_25</v>
      </c>
      <c r="I91" s="234" t="str">
        <f t="shared" si="13"/>
        <v>ND</v>
      </c>
      <c r="J91" s="255" t="str">
        <f t="shared" si="14"/>
        <v>ND</v>
      </c>
      <c r="K91" s="132" t="s">
        <v>3730</v>
      </c>
      <c r="L91" s="118">
        <v>44890</v>
      </c>
      <c r="M91" s="164" t="s">
        <v>5792</v>
      </c>
      <c r="N91" s="108" t="s">
        <v>5536</v>
      </c>
      <c r="O91" s="118">
        <v>44908</v>
      </c>
      <c r="P91" s="1366" t="s">
        <v>5861</v>
      </c>
      <c r="Q91" s="122" t="s">
        <v>3765</v>
      </c>
      <c r="R91" s="118">
        <v>44916</v>
      </c>
      <c r="S91" s="1206" t="s">
        <v>6057</v>
      </c>
      <c r="T91" s="108" t="s">
        <v>5536</v>
      </c>
      <c r="U91" s="118">
        <v>44935</v>
      </c>
      <c r="V91" s="1367" t="s">
        <v>6128</v>
      </c>
      <c r="W91" s="122" t="s">
        <v>5701</v>
      </c>
      <c r="X91" s="118">
        <v>45399</v>
      </c>
      <c r="Y91" s="164" t="s">
        <v>7549</v>
      </c>
      <c r="Z91" s="108" t="s">
        <v>5536</v>
      </c>
      <c r="AA91" s="363">
        <v>45419</v>
      </c>
      <c r="AB91" s="1365" t="s">
        <v>8753</v>
      </c>
      <c r="AC91" s="122" t="s">
        <v>7387</v>
      </c>
      <c r="AD91" s="118">
        <v>45539</v>
      </c>
      <c r="AE91" s="364" t="s">
        <v>8817</v>
      </c>
      <c r="AF91" s="108"/>
      <c r="AG91" s="108"/>
      <c r="AH91" s="133"/>
      <c r="AI91" s="122" t="s">
        <v>8852</v>
      </c>
      <c r="AJ91" s="118">
        <v>45632</v>
      </c>
      <c r="AK91" s="1365" t="s">
        <v>8853</v>
      </c>
      <c r="AL91" s="108" t="s">
        <v>5537</v>
      </c>
      <c r="AM91" s="118">
        <v>45638</v>
      </c>
      <c r="AN91" s="1365" t="s">
        <v>8854</v>
      </c>
      <c r="AO91" s="122" t="s">
        <v>3748</v>
      </c>
      <c r="AP91" s="118">
        <v>45646</v>
      </c>
      <c r="AQ91" s="1365" t="s">
        <v>8864</v>
      </c>
      <c r="AR91" s="108"/>
      <c r="AS91" s="108"/>
      <c r="AT91" s="133"/>
      <c r="AU91" s="110" t="s">
        <v>3748</v>
      </c>
      <c r="AV91" s="367">
        <v>45994</v>
      </c>
      <c r="AW91" s="1153" t="s">
        <v>11497</v>
      </c>
      <c r="AX91" s="108"/>
      <c r="AY91" s="108"/>
    </row>
    <row r="92" spans="1:51" s="110" customFormat="1" ht="25.5" hidden="1" x14ac:dyDescent="0.25">
      <c r="A92" s="237" t="s">
        <v>8263</v>
      </c>
      <c r="B92" s="230"/>
      <c r="C92" s="220" t="s">
        <v>8257</v>
      </c>
      <c r="D92" s="254" t="s">
        <v>6058</v>
      </c>
      <c r="E92" s="75" t="s">
        <v>3076</v>
      </c>
      <c r="F92" s="239">
        <f t="shared" si="10"/>
        <v>45994</v>
      </c>
      <c r="G92" s="232" t="str">
        <f t="shared" si="11"/>
        <v>A</v>
      </c>
      <c r="H92" s="1055" t="str">
        <f t="shared" si="12"/>
        <v>MR_DER-1417_25</v>
      </c>
      <c r="I92" s="234" t="str">
        <f t="shared" si="13"/>
        <v>ND</v>
      </c>
      <c r="J92" s="255" t="str">
        <f t="shared" si="14"/>
        <v>ND</v>
      </c>
      <c r="K92" s="132" t="s">
        <v>3730</v>
      </c>
      <c r="L92" s="118">
        <v>44890</v>
      </c>
      <c r="M92" s="164" t="s">
        <v>5792</v>
      </c>
      <c r="N92" s="108" t="s">
        <v>5536</v>
      </c>
      <c r="O92" s="118">
        <v>44908</v>
      </c>
      <c r="P92" s="1366" t="s">
        <v>5861</v>
      </c>
      <c r="Q92" s="122" t="s">
        <v>3765</v>
      </c>
      <c r="R92" s="118">
        <v>44916</v>
      </c>
      <c r="S92" s="1206" t="s">
        <v>6057</v>
      </c>
      <c r="T92" s="108" t="s">
        <v>5536</v>
      </c>
      <c r="U92" s="118">
        <v>44935</v>
      </c>
      <c r="V92" s="1367" t="s">
        <v>6128</v>
      </c>
      <c r="W92" s="122" t="s">
        <v>5701</v>
      </c>
      <c r="X92" s="118">
        <v>45399</v>
      </c>
      <c r="Y92" s="164" t="s">
        <v>7549</v>
      </c>
      <c r="Z92" s="108" t="s">
        <v>5536</v>
      </c>
      <c r="AA92" s="363">
        <v>45419</v>
      </c>
      <c r="AB92" s="1365" t="s">
        <v>8753</v>
      </c>
      <c r="AC92" s="122" t="s">
        <v>7387</v>
      </c>
      <c r="AD92" s="118">
        <v>45539</v>
      </c>
      <c r="AE92" s="364" t="s">
        <v>8817</v>
      </c>
      <c r="AF92" s="108"/>
      <c r="AG92" s="108"/>
      <c r="AH92" s="133"/>
      <c r="AI92" s="122" t="s">
        <v>8852</v>
      </c>
      <c r="AJ92" s="118">
        <v>45632</v>
      </c>
      <c r="AK92" s="1365" t="s">
        <v>8853</v>
      </c>
      <c r="AL92" s="108" t="s">
        <v>5537</v>
      </c>
      <c r="AM92" s="118">
        <v>45638</v>
      </c>
      <c r="AN92" s="1365" t="s">
        <v>8854</v>
      </c>
      <c r="AO92" s="122" t="s">
        <v>3748</v>
      </c>
      <c r="AP92" s="118">
        <v>45646</v>
      </c>
      <c r="AQ92" s="1365" t="s">
        <v>8864</v>
      </c>
      <c r="AR92" s="108"/>
      <c r="AS92" s="108"/>
      <c r="AT92" s="133"/>
      <c r="AU92" s="110" t="s">
        <v>3748</v>
      </c>
      <c r="AV92" s="367">
        <v>45994</v>
      </c>
      <c r="AW92" s="1153" t="s">
        <v>11497</v>
      </c>
      <c r="AX92" s="108"/>
      <c r="AY92" s="108"/>
    </row>
    <row r="93" spans="1:51" s="110" customFormat="1" ht="25.5" hidden="1" x14ac:dyDescent="0.25">
      <c r="A93" s="237" t="s">
        <v>8263</v>
      </c>
      <c r="B93" s="230"/>
      <c r="C93" s="220" t="s">
        <v>8257</v>
      </c>
      <c r="D93" s="254" t="s">
        <v>6058</v>
      </c>
      <c r="E93" s="75" t="s">
        <v>5775</v>
      </c>
      <c r="F93" s="239">
        <f t="shared" si="10"/>
        <v>45994</v>
      </c>
      <c r="G93" s="232" t="str">
        <f t="shared" si="11"/>
        <v>A</v>
      </c>
      <c r="H93" s="1055" t="str">
        <f t="shared" si="12"/>
        <v>MR_DER-1417_25</v>
      </c>
      <c r="I93" s="234" t="str">
        <f t="shared" si="13"/>
        <v>ND</v>
      </c>
      <c r="J93" s="255" t="str">
        <f t="shared" si="14"/>
        <v>ND</v>
      </c>
      <c r="K93" s="132" t="s">
        <v>3730</v>
      </c>
      <c r="L93" s="118">
        <v>44890</v>
      </c>
      <c r="M93" s="164" t="s">
        <v>5792</v>
      </c>
      <c r="N93" s="108" t="s">
        <v>5536</v>
      </c>
      <c r="O93" s="118">
        <v>44908</v>
      </c>
      <c r="P93" s="1366" t="s">
        <v>5861</v>
      </c>
      <c r="Q93" s="122" t="s">
        <v>3765</v>
      </c>
      <c r="R93" s="118">
        <v>44916</v>
      </c>
      <c r="S93" s="1206" t="s">
        <v>6057</v>
      </c>
      <c r="T93" s="108" t="s">
        <v>5536</v>
      </c>
      <c r="U93" s="118">
        <v>44935</v>
      </c>
      <c r="V93" s="1367" t="s">
        <v>6128</v>
      </c>
      <c r="W93" s="122" t="s">
        <v>5701</v>
      </c>
      <c r="X93" s="118">
        <v>45399</v>
      </c>
      <c r="Y93" s="164" t="s">
        <v>7549</v>
      </c>
      <c r="Z93" s="108" t="s">
        <v>5536</v>
      </c>
      <c r="AA93" s="363">
        <v>45419</v>
      </c>
      <c r="AB93" s="1365" t="s">
        <v>8753</v>
      </c>
      <c r="AC93" s="122" t="s">
        <v>7387</v>
      </c>
      <c r="AD93" s="118">
        <v>45539</v>
      </c>
      <c r="AE93" s="364" t="s">
        <v>8817</v>
      </c>
      <c r="AF93" s="108"/>
      <c r="AG93" s="108"/>
      <c r="AH93" s="133"/>
      <c r="AI93" s="122" t="s">
        <v>8852</v>
      </c>
      <c r="AJ93" s="118">
        <v>45632</v>
      </c>
      <c r="AK93" s="1365" t="s">
        <v>8853</v>
      </c>
      <c r="AL93" s="108" t="s">
        <v>5537</v>
      </c>
      <c r="AM93" s="118">
        <v>45638</v>
      </c>
      <c r="AN93" s="1365" t="s">
        <v>8854</v>
      </c>
      <c r="AO93" s="122" t="s">
        <v>3748</v>
      </c>
      <c r="AP93" s="118">
        <v>45646</v>
      </c>
      <c r="AQ93" s="1365" t="s">
        <v>8864</v>
      </c>
      <c r="AR93" s="108"/>
      <c r="AS93" s="108"/>
      <c r="AT93" s="133"/>
      <c r="AU93" s="110" t="s">
        <v>3748</v>
      </c>
      <c r="AV93" s="367">
        <v>45994</v>
      </c>
      <c r="AW93" s="1153" t="s">
        <v>11497</v>
      </c>
      <c r="AX93" s="108"/>
      <c r="AY93" s="108"/>
    </row>
    <row r="94" spans="1:51" s="110" customFormat="1" ht="25.5" hidden="1" x14ac:dyDescent="0.25">
      <c r="A94" s="237" t="s">
        <v>8263</v>
      </c>
      <c r="B94" s="230"/>
      <c r="C94" s="220" t="s">
        <v>8257</v>
      </c>
      <c r="D94" s="254" t="s">
        <v>6058</v>
      </c>
      <c r="E94" s="75" t="s">
        <v>5776</v>
      </c>
      <c r="F94" s="239">
        <f t="shared" si="10"/>
        <v>45994</v>
      </c>
      <c r="G94" s="232" t="str">
        <f t="shared" si="11"/>
        <v>A</v>
      </c>
      <c r="H94" s="1055" t="str">
        <f t="shared" si="12"/>
        <v>MR_DER-1417_25</v>
      </c>
      <c r="I94" s="234" t="str">
        <f t="shared" si="13"/>
        <v>ND</v>
      </c>
      <c r="J94" s="255" t="str">
        <f t="shared" si="14"/>
        <v>ND</v>
      </c>
      <c r="K94" s="132" t="s">
        <v>3730</v>
      </c>
      <c r="L94" s="118">
        <v>44890</v>
      </c>
      <c r="M94" s="164" t="s">
        <v>5792</v>
      </c>
      <c r="N94" s="108" t="s">
        <v>5536</v>
      </c>
      <c r="O94" s="118">
        <v>44908</v>
      </c>
      <c r="P94" s="1366" t="s">
        <v>5861</v>
      </c>
      <c r="Q94" s="122" t="s">
        <v>3765</v>
      </c>
      <c r="R94" s="118">
        <v>44916</v>
      </c>
      <c r="S94" s="1206" t="s">
        <v>6057</v>
      </c>
      <c r="T94" s="108" t="s">
        <v>5536</v>
      </c>
      <c r="U94" s="118">
        <v>44935</v>
      </c>
      <c r="V94" s="1367" t="s">
        <v>6128</v>
      </c>
      <c r="W94" s="122" t="s">
        <v>5701</v>
      </c>
      <c r="X94" s="118">
        <v>45399</v>
      </c>
      <c r="Y94" s="164" t="s">
        <v>7549</v>
      </c>
      <c r="Z94" s="108" t="s">
        <v>5536</v>
      </c>
      <c r="AA94" s="363">
        <v>45419</v>
      </c>
      <c r="AB94" s="1365" t="s">
        <v>8753</v>
      </c>
      <c r="AC94" s="122" t="s">
        <v>7387</v>
      </c>
      <c r="AD94" s="118">
        <v>45539</v>
      </c>
      <c r="AE94" s="364" t="s">
        <v>8817</v>
      </c>
      <c r="AF94" s="108"/>
      <c r="AG94" s="108"/>
      <c r="AH94" s="133"/>
      <c r="AI94" s="122" t="s">
        <v>8852</v>
      </c>
      <c r="AJ94" s="118">
        <v>45632</v>
      </c>
      <c r="AK94" s="1365" t="s">
        <v>8853</v>
      </c>
      <c r="AL94" s="108" t="s">
        <v>5537</v>
      </c>
      <c r="AM94" s="118">
        <v>45638</v>
      </c>
      <c r="AN94" s="1365" t="s">
        <v>8854</v>
      </c>
      <c r="AO94" s="122" t="s">
        <v>3748</v>
      </c>
      <c r="AP94" s="118">
        <v>45646</v>
      </c>
      <c r="AQ94" s="1365" t="s">
        <v>8864</v>
      </c>
      <c r="AR94" s="108"/>
      <c r="AS94" s="108"/>
      <c r="AT94" s="133"/>
      <c r="AU94" s="110" t="s">
        <v>3748</v>
      </c>
      <c r="AV94" s="367">
        <v>45994</v>
      </c>
      <c r="AW94" s="1153" t="s">
        <v>11497</v>
      </c>
      <c r="AX94" s="108"/>
      <c r="AY94" s="108"/>
    </row>
    <row r="95" spans="1:51" s="110" customFormat="1" ht="25.5" hidden="1" x14ac:dyDescent="0.25">
      <c r="A95" s="237" t="s">
        <v>8263</v>
      </c>
      <c r="B95" s="230"/>
      <c r="C95" s="220" t="s">
        <v>8257</v>
      </c>
      <c r="D95" s="254" t="s">
        <v>6058</v>
      </c>
      <c r="E95" s="75" t="s">
        <v>5777</v>
      </c>
      <c r="F95" s="239">
        <f t="shared" si="10"/>
        <v>45994</v>
      </c>
      <c r="G95" s="232" t="str">
        <f t="shared" si="11"/>
        <v>A</v>
      </c>
      <c r="H95" s="1055" t="str">
        <f t="shared" si="12"/>
        <v>MR_DER-1417_25</v>
      </c>
      <c r="I95" s="234" t="str">
        <f t="shared" si="13"/>
        <v>ND</v>
      </c>
      <c r="J95" s="255" t="str">
        <f t="shared" si="14"/>
        <v>ND</v>
      </c>
      <c r="K95" s="132" t="s">
        <v>3730</v>
      </c>
      <c r="L95" s="118">
        <v>44890</v>
      </c>
      <c r="M95" s="164" t="s">
        <v>5792</v>
      </c>
      <c r="N95" s="108" t="s">
        <v>5536</v>
      </c>
      <c r="O95" s="118">
        <v>44908</v>
      </c>
      <c r="P95" s="1366" t="s">
        <v>5861</v>
      </c>
      <c r="Q95" s="122" t="s">
        <v>3765</v>
      </c>
      <c r="R95" s="118">
        <v>44916</v>
      </c>
      <c r="S95" s="1206" t="s">
        <v>6057</v>
      </c>
      <c r="T95" s="108" t="s">
        <v>5536</v>
      </c>
      <c r="U95" s="118">
        <v>44935</v>
      </c>
      <c r="V95" s="1367" t="s">
        <v>6128</v>
      </c>
      <c r="W95" s="122" t="s">
        <v>5701</v>
      </c>
      <c r="X95" s="118">
        <v>45399</v>
      </c>
      <c r="Y95" s="164" t="s">
        <v>7549</v>
      </c>
      <c r="Z95" s="108" t="s">
        <v>5536</v>
      </c>
      <c r="AA95" s="363">
        <v>45419</v>
      </c>
      <c r="AB95" s="1365" t="s">
        <v>8753</v>
      </c>
      <c r="AC95" s="122" t="s">
        <v>7387</v>
      </c>
      <c r="AD95" s="118">
        <v>45539</v>
      </c>
      <c r="AE95" s="364" t="s">
        <v>8817</v>
      </c>
      <c r="AF95" s="108"/>
      <c r="AG95" s="108"/>
      <c r="AH95" s="133"/>
      <c r="AI95" s="122" t="s">
        <v>8852</v>
      </c>
      <c r="AJ95" s="118">
        <v>45632</v>
      </c>
      <c r="AK95" s="1365" t="s">
        <v>8853</v>
      </c>
      <c r="AL95" s="108" t="s">
        <v>5537</v>
      </c>
      <c r="AM95" s="118">
        <v>45638</v>
      </c>
      <c r="AN95" s="1365" t="s">
        <v>8854</v>
      </c>
      <c r="AO95" s="122" t="s">
        <v>3748</v>
      </c>
      <c r="AP95" s="118">
        <v>45646</v>
      </c>
      <c r="AQ95" s="1365" t="s">
        <v>8864</v>
      </c>
      <c r="AR95" s="108"/>
      <c r="AS95" s="108"/>
      <c r="AT95" s="133"/>
      <c r="AU95" s="110" t="s">
        <v>3748</v>
      </c>
      <c r="AV95" s="367">
        <v>45994</v>
      </c>
      <c r="AW95" s="1153" t="s">
        <v>11497</v>
      </c>
      <c r="AX95" s="108"/>
      <c r="AY95" s="108"/>
    </row>
    <row r="96" spans="1:51" s="110" customFormat="1" ht="25.5" hidden="1" x14ac:dyDescent="0.25">
      <c r="A96" s="237" t="s">
        <v>8263</v>
      </c>
      <c r="B96" s="230"/>
      <c r="C96" s="220" t="s">
        <v>8257</v>
      </c>
      <c r="D96" s="254" t="s">
        <v>6058</v>
      </c>
      <c r="E96" s="75" t="s">
        <v>5778</v>
      </c>
      <c r="F96" s="239">
        <f t="shared" si="10"/>
        <v>45994</v>
      </c>
      <c r="G96" s="232" t="str">
        <f t="shared" si="11"/>
        <v>A</v>
      </c>
      <c r="H96" s="1055" t="str">
        <f t="shared" si="12"/>
        <v>MR_DER-1417_25</v>
      </c>
      <c r="I96" s="234" t="str">
        <f t="shared" si="13"/>
        <v>ND</v>
      </c>
      <c r="J96" s="255" t="str">
        <f t="shared" si="14"/>
        <v>ND</v>
      </c>
      <c r="K96" s="132" t="s">
        <v>3730</v>
      </c>
      <c r="L96" s="118">
        <v>44890</v>
      </c>
      <c r="M96" s="164" t="s">
        <v>5792</v>
      </c>
      <c r="N96" s="108" t="s">
        <v>5536</v>
      </c>
      <c r="O96" s="118">
        <v>44908</v>
      </c>
      <c r="P96" s="1366" t="s">
        <v>5861</v>
      </c>
      <c r="Q96" s="122" t="s">
        <v>3765</v>
      </c>
      <c r="R96" s="118">
        <v>44916</v>
      </c>
      <c r="S96" s="1206" t="s">
        <v>6057</v>
      </c>
      <c r="T96" s="108" t="s">
        <v>5536</v>
      </c>
      <c r="U96" s="118">
        <v>44935</v>
      </c>
      <c r="V96" s="1367" t="s">
        <v>6128</v>
      </c>
      <c r="W96" s="122" t="s">
        <v>5701</v>
      </c>
      <c r="X96" s="118">
        <v>45399</v>
      </c>
      <c r="Y96" s="164" t="s">
        <v>7549</v>
      </c>
      <c r="Z96" s="108" t="s">
        <v>5536</v>
      </c>
      <c r="AA96" s="363">
        <v>45419</v>
      </c>
      <c r="AB96" s="1365" t="s">
        <v>8753</v>
      </c>
      <c r="AC96" s="122" t="s">
        <v>7387</v>
      </c>
      <c r="AD96" s="118">
        <v>45539</v>
      </c>
      <c r="AE96" s="364" t="s">
        <v>8817</v>
      </c>
      <c r="AF96" s="108"/>
      <c r="AG96" s="108"/>
      <c r="AH96" s="133"/>
      <c r="AI96" s="122" t="s">
        <v>8852</v>
      </c>
      <c r="AJ96" s="118">
        <v>45632</v>
      </c>
      <c r="AK96" s="1365" t="s">
        <v>8853</v>
      </c>
      <c r="AL96" s="108" t="s">
        <v>5537</v>
      </c>
      <c r="AM96" s="118">
        <v>45638</v>
      </c>
      <c r="AN96" s="1365" t="s">
        <v>8854</v>
      </c>
      <c r="AO96" s="122" t="s">
        <v>3748</v>
      </c>
      <c r="AP96" s="118">
        <v>45646</v>
      </c>
      <c r="AQ96" s="1365" t="s">
        <v>8864</v>
      </c>
      <c r="AR96" s="108"/>
      <c r="AS96" s="108"/>
      <c r="AT96" s="133"/>
      <c r="AU96" s="110" t="s">
        <v>3748</v>
      </c>
      <c r="AV96" s="367">
        <v>45994</v>
      </c>
      <c r="AW96" s="1153" t="s">
        <v>11497</v>
      </c>
      <c r="AX96" s="108"/>
      <c r="AY96" s="108"/>
    </row>
    <row r="97" spans="1:55" s="110" customFormat="1" ht="25.5" hidden="1" x14ac:dyDescent="0.25">
      <c r="A97" s="237" t="s">
        <v>8263</v>
      </c>
      <c r="B97" s="230"/>
      <c r="C97" s="220" t="s">
        <v>8257</v>
      </c>
      <c r="D97" s="254" t="s">
        <v>6058</v>
      </c>
      <c r="E97" s="75" t="s">
        <v>5779</v>
      </c>
      <c r="F97" s="239">
        <f t="shared" si="10"/>
        <v>45994</v>
      </c>
      <c r="G97" s="232" t="str">
        <f t="shared" si="11"/>
        <v>A</v>
      </c>
      <c r="H97" s="1055" t="str">
        <f t="shared" si="12"/>
        <v>MR_DER-1417_25</v>
      </c>
      <c r="I97" s="234" t="str">
        <f t="shared" si="13"/>
        <v>ND</v>
      </c>
      <c r="J97" s="255" t="str">
        <f t="shared" si="14"/>
        <v>ND</v>
      </c>
      <c r="K97" s="132" t="s">
        <v>3730</v>
      </c>
      <c r="L97" s="118">
        <v>44890</v>
      </c>
      <c r="M97" s="164" t="s">
        <v>5792</v>
      </c>
      <c r="N97" s="108" t="s">
        <v>5536</v>
      </c>
      <c r="O97" s="118">
        <v>44908</v>
      </c>
      <c r="P97" s="1366" t="s">
        <v>5861</v>
      </c>
      <c r="Q97" s="122" t="s">
        <v>3765</v>
      </c>
      <c r="R97" s="118">
        <v>44916</v>
      </c>
      <c r="S97" s="1206" t="s">
        <v>6057</v>
      </c>
      <c r="T97" s="108" t="s">
        <v>5536</v>
      </c>
      <c r="U97" s="118">
        <v>44935</v>
      </c>
      <c r="V97" s="1367" t="s">
        <v>6128</v>
      </c>
      <c r="W97" s="122" t="s">
        <v>5701</v>
      </c>
      <c r="X97" s="118">
        <v>45399</v>
      </c>
      <c r="Y97" s="164" t="s">
        <v>7549</v>
      </c>
      <c r="Z97" s="108" t="s">
        <v>5536</v>
      </c>
      <c r="AA97" s="363">
        <v>45419</v>
      </c>
      <c r="AB97" s="1365" t="s">
        <v>8753</v>
      </c>
      <c r="AC97" s="122" t="s">
        <v>7387</v>
      </c>
      <c r="AD97" s="118">
        <v>45539</v>
      </c>
      <c r="AE97" s="364" t="s">
        <v>8817</v>
      </c>
      <c r="AF97" s="108"/>
      <c r="AG97" s="108"/>
      <c r="AH97" s="133"/>
      <c r="AI97" s="122" t="s">
        <v>8852</v>
      </c>
      <c r="AJ97" s="118">
        <v>45632</v>
      </c>
      <c r="AK97" s="1365" t="s">
        <v>8853</v>
      </c>
      <c r="AL97" s="108" t="s">
        <v>5537</v>
      </c>
      <c r="AM97" s="118">
        <v>45638</v>
      </c>
      <c r="AN97" s="1365" t="s">
        <v>8854</v>
      </c>
      <c r="AO97" s="122" t="s">
        <v>3748</v>
      </c>
      <c r="AP97" s="118">
        <v>45646</v>
      </c>
      <c r="AQ97" s="1365" t="s">
        <v>8864</v>
      </c>
      <c r="AR97" s="108"/>
      <c r="AS97" s="108"/>
      <c r="AT97" s="133"/>
      <c r="AU97" s="110" t="s">
        <v>3748</v>
      </c>
      <c r="AV97" s="367">
        <v>45994</v>
      </c>
      <c r="AW97" s="1153" t="s">
        <v>11497</v>
      </c>
      <c r="AX97" s="108"/>
      <c r="AY97" s="108"/>
    </row>
    <row r="98" spans="1:55" s="110" customFormat="1" ht="25.5" hidden="1" x14ac:dyDescent="0.25">
      <c r="A98" s="237" t="s">
        <v>8263</v>
      </c>
      <c r="B98" s="230"/>
      <c r="C98" s="220" t="s">
        <v>8257</v>
      </c>
      <c r="D98" s="254" t="s">
        <v>6058</v>
      </c>
      <c r="E98" s="75" t="s">
        <v>5780</v>
      </c>
      <c r="F98" s="239">
        <f t="shared" si="10"/>
        <v>45994</v>
      </c>
      <c r="G98" s="232" t="str">
        <f t="shared" si="11"/>
        <v>A</v>
      </c>
      <c r="H98" s="1055" t="str">
        <f t="shared" si="12"/>
        <v>MR_DER-1417_25</v>
      </c>
      <c r="I98" s="234" t="str">
        <f t="shared" si="13"/>
        <v>ND</v>
      </c>
      <c r="J98" s="255" t="str">
        <f t="shared" si="14"/>
        <v>ND</v>
      </c>
      <c r="K98" s="132" t="s">
        <v>3730</v>
      </c>
      <c r="L98" s="118">
        <v>44890</v>
      </c>
      <c r="M98" s="164" t="s">
        <v>5792</v>
      </c>
      <c r="N98" s="108" t="s">
        <v>5536</v>
      </c>
      <c r="O98" s="118">
        <v>44908</v>
      </c>
      <c r="P98" s="1366" t="s">
        <v>5861</v>
      </c>
      <c r="Q98" s="122" t="s">
        <v>3765</v>
      </c>
      <c r="R98" s="118">
        <v>44916</v>
      </c>
      <c r="S98" s="1206" t="s">
        <v>6057</v>
      </c>
      <c r="T98" s="108" t="s">
        <v>5536</v>
      </c>
      <c r="U98" s="118">
        <v>44935</v>
      </c>
      <c r="V98" s="1367" t="s">
        <v>6128</v>
      </c>
      <c r="W98" s="122" t="s">
        <v>5701</v>
      </c>
      <c r="X98" s="118">
        <v>45399</v>
      </c>
      <c r="Y98" s="164" t="s">
        <v>7549</v>
      </c>
      <c r="Z98" s="108" t="s">
        <v>5536</v>
      </c>
      <c r="AA98" s="363">
        <v>45419</v>
      </c>
      <c r="AB98" s="1365" t="s">
        <v>8753</v>
      </c>
      <c r="AC98" s="122" t="s">
        <v>7387</v>
      </c>
      <c r="AD98" s="118">
        <v>45539</v>
      </c>
      <c r="AE98" s="364" t="s">
        <v>8817</v>
      </c>
      <c r="AF98" s="108"/>
      <c r="AG98" s="108"/>
      <c r="AH98" s="133"/>
      <c r="AI98" s="122" t="s">
        <v>8852</v>
      </c>
      <c r="AJ98" s="118">
        <v>45632</v>
      </c>
      <c r="AK98" s="1365" t="s">
        <v>8853</v>
      </c>
      <c r="AL98" s="108" t="s">
        <v>5537</v>
      </c>
      <c r="AM98" s="118">
        <v>45638</v>
      </c>
      <c r="AN98" s="1365" t="s">
        <v>8854</v>
      </c>
      <c r="AO98" s="122" t="s">
        <v>3748</v>
      </c>
      <c r="AP98" s="118">
        <v>45646</v>
      </c>
      <c r="AQ98" s="1365" t="s">
        <v>8864</v>
      </c>
      <c r="AR98" s="108"/>
      <c r="AS98" s="108"/>
      <c r="AT98" s="133"/>
      <c r="AU98" s="110" t="s">
        <v>3748</v>
      </c>
      <c r="AV98" s="367">
        <v>45994</v>
      </c>
      <c r="AW98" s="1153" t="s">
        <v>11497</v>
      </c>
      <c r="AX98" s="108"/>
      <c r="AY98" s="108"/>
    </row>
    <row r="99" spans="1:55" s="110" customFormat="1" ht="25.5" hidden="1" x14ac:dyDescent="0.25">
      <c r="A99" s="237" t="s">
        <v>8263</v>
      </c>
      <c r="B99" s="230"/>
      <c r="C99" s="220" t="s">
        <v>8257</v>
      </c>
      <c r="D99" s="254" t="s">
        <v>6058</v>
      </c>
      <c r="E99" s="75" t="s">
        <v>5781</v>
      </c>
      <c r="F99" s="239">
        <f t="shared" si="10"/>
        <v>45994</v>
      </c>
      <c r="G99" s="232" t="str">
        <f t="shared" si="11"/>
        <v>A</v>
      </c>
      <c r="H99" s="1055" t="str">
        <f t="shared" si="12"/>
        <v>MR_DER-1417_25</v>
      </c>
      <c r="I99" s="234" t="str">
        <f t="shared" si="13"/>
        <v>ND</v>
      </c>
      <c r="J99" s="255" t="str">
        <f t="shared" si="14"/>
        <v>ND</v>
      </c>
      <c r="K99" s="132" t="s">
        <v>3730</v>
      </c>
      <c r="L99" s="118">
        <v>44890</v>
      </c>
      <c r="M99" s="164" t="s">
        <v>5792</v>
      </c>
      <c r="N99" s="108" t="s">
        <v>5536</v>
      </c>
      <c r="O99" s="118">
        <v>44908</v>
      </c>
      <c r="P99" s="1366" t="s">
        <v>5861</v>
      </c>
      <c r="Q99" s="122" t="s">
        <v>3765</v>
      </c>
      <c r="R99" s="118">
        <v>44916</v>
      </c>
      <c r="S99" s="1206" t="s">
        <v>6057</v>
      </c>
      <c r="T99" s="108" t="s">
        <v>5536</v>
      </c>
      <c r="U99" s="118">
        <v>44935</v>
      </c>
      <c r="V99" s="1367" t="s">
        <v>6128</v>
      </c>
      <c r="W99" s="122" t="s">
        <v>5701</v>
      </c>
      <c r="X99" s="118">
        <v>45399</v>
      </c>
      <c r="Y99" s="164" t="s">
        <v>7549</v>
      </c>
      <c r="Z99" s="108" t="s">
        <v>5536</v>
      </c>
      <c r="AA99" s="363">
        <v>45419</v>
      </c>
      <c r="AB99" s="1365" t="s">
        <v>8753</v>
      </c>
      <c r="AC99" s="122" t="s">
        <v>7387</v>
      </c>
      <c r="AD99" s="118">
        <v>45539</v>
      </c>
      <c r="AE99" s="364" t="s">
        <v>8817</v>
      </c>
      <c r="AF99" s="108"/>
      <c r="AG99" s="108"/>
      <c r="AH99" s="133"/>
      <c r="AI99" s="122" t="s">
        <v>8852</v>
      </c>
      <c r="AJ99" s="118">
        <v>45632</v>
      </c>
      <c r="AK99" s="1365" t="s">
        <v>8853</v>
      </c>
      <c r="AL99" s="108" t="s">
        <v>5537</v>
      </c>
      <c r="AM99" s="118">
        <v>45638</v>
      </c>
      <c r="AN99" s="1365" t="s">
        <v>8854</v>
      </c>
      <c r="AO99" s="122" t="s">
        <v>3748</v>
      </c>
      <c r="AP99" s="118">
        <v>45646</v>
      </c>
      <c r="AQ99" s="1365" t="s">
        <v>8864</v>
      </c>
      <c r="AR99" s="108"/>
      <c r="AS99" s="108"/>
      <c r="AT99" s="133"/>
      <c r="AU99" s="110" t="s">
        <v>3748</v>
      </c>
      <c r="AV99" s="367">
        <v>45994</v>
      </c>
      <c r="AW99" s="1153" t="s">
        <v>11497</v>
      </c>
      <c r="AX99" s="108"/>
      <c r="AY99" s="108"/>
    </row>
    <row r="100" spans="1:55" s="110" customFormat="1" ht="25.5" hidden="1" x14ac:dyDescent="0.25">
      <c r="A100" s="237" t="s">
        <v>8263</v>
      </c>
      <c r="B100" s="230"/>
      <c r="C100" s="220" t="s">
        <v>8257</v>
      </c>
      <c r="D100" s="254" t="s">
        <v>6058</v>
      </c>
      <c r="E100" s="75" t="s">
        <v>5782</v>
      </c>
      <c r="F100" s="239">
        <f t="shared" si="10"/>
        <v>45994</v>
      </c>
      <c r="G100" s="232" t="str">
        <f t="shared" si="11"/>
        <v>A</v>
      </c>
      <c r="H100" s="1055" t="str">
        <f t="shared" si="12"/>
        <v>MR_DER-1417_25</v>
      </c>
      <c r="I100" s="234" t="str">
        <f t="shared" si="13"/>
        <v>ND</v>
      </c>
      <c r="J100" s="255" t="str">
        <f t="shared" si="14"/>
        <v>ND</v>
      </c>
      <c r="K100" s="132" t="s">
        <v>3730</v>
      </c>
      <c r="L100" s="118">
        <v>44890</v>
      </c>
      <c r="M100" s="164" t="s">
        <v>5792</v>
      </c>
      <c r="N100" s="108" t="s">
        <v>5536</v>
      </c>
      <c r="O100" s="118">
        <v>44908</v>
      </c>
      <c r="P100" s="1366" t="s">
        <v>5861</v>
      </c>
      <c r="Q100" s="122" t="s">
        <v>3765</v>
      </c>
      <c r="R100" s="118">
        <v>44916</v>
      </c>
      <c r="S100" s="1206" t="s">
        <v>6057</v>
      </c>
      <c r="T100" s="108" t="s">
        <v>5536</v>
      </c>
      <c r="U100" s="118">
        <v>44935</v>
      </c>
      <c r="V100" s="1367" t="s">
        <v>6128</v>
      </c>
      <c r="W100" s="122" t="s">
        <v>5701</v>
      </c>
      <c r="X100" s="118">
        <v>45399</v>
      </c>
      <c r="Y100" s="164" t="s">
        <v>7549</v>
      </c>
      <c r="Z100" s="108" t="s">
        <v>5536</v>
      </c>
      <c r="AA100" s="363">
        <v>45419</v>
      </c>
      <c r="AB100" s="1365" t="s">
        <v>8753</v>
      </c>
      <c r="AC100" s="122" t="s">
        <v>7387</v>
      </c>
      <c r="AD100" s="118">
        <v>45539</v>
      </c>
      <c r="AE100" s="364" t="s">
        <v>8817</v>
      </c>
      <c r="AF100" s="108"/>
      <c r="AG100" s="108"/>
      <c r="AH100" s="133"/>
      <c r="AI100" s="122" t="s">
        <v>8852</v>
      </c>
      <c r="AJ100" s="118">
        <v>45632</v>
      </c>
      <c r="AK100" s="1365" t="s">
        <v>8853</v>
      </c>
      <c r="AL100" s="108" t="s">
        <v>5537</v>
      </c>
      <c r="AM100" s="118">
        <v>45638</v>
      </c>
      <c r="AN100" s="1365" t="s">
        <v>8854</v>
      </c>
      <c r="AO100" s="122" t="s">
        <v>3748</v>
      </c>
      <c r="AP100" s="118">
        <v>45646</v>
      </c>
      <c r="AQ100" s="1365" t="s">
        <v>8864</v>
      </c>
      <c r="AR100" s="108"/>
      <c r="AS100" s="108"/>
      <c r="AT100" s="133"/>
      <c r="AU100" s="110" t="s">
        <v>3748</v>
      </c>
      <c r="AV100" s="367">
        <v>45994</v>
      </c>
      <c r="AW100" s="1153" t="s">
        <v>11497</v>
      </c>
      <c r="AX100" s="108"/>
      <c r="AY100" s="108"/>
    </row>
    <row r="101" spans="1:55" s="110" customFormat="1" ht="25.5" hidden="1" x14ac:dyDescent="0.25">
      <c r="A101" s="237" t="s">
        <v>8263</v>
      </c>
      <c r="B101" s="230"/>
      <c r="C101" s="220" t="s">
        <v>8257</v>
      </c>
      <c r="D101" s="254" t="s">
        <v>6058</v>
      </c>
      <c r="E101" s="75" t="s">
        <v>5783</v>
      </c>
      <c r="F101" s="239">
        <f t="shared" si="10"/>
        <v>45994</v>
      </c>
      <c r="G101" s="232" t="str">
        <f t="shared" si="11"/>
        <v>A</v>
      </c>
      <c r="H101" s="1055" t="str">
        <f t="shared" si="12"/>
        <v>MR_DER-1417_25</v>
      </c>
      <c r="I101" s="234" t="str">
        <f t="shared" si="13"/>
        <v>ND</v>
      </c>
      <c r="J101" s="255" t="str">
        <f t="shared" si="14"/>
        <v>ND</v>
      </c>
      <c r="K101" s="132" t="s">
        <v>3730</v>
      </c>
      <c r="L101" s="118">
        <v>44890</v>
      </c>
      <c r="M101" s="164" t="s">
        <v>5792</v>
      </c>
      <c r="N101" s="108" t="s">
        <v>5536</v>
      </c>
      <c r="O101" s="118">
        <v>44908</v>
      </c>
      <c r="P101" s="1366" t="s">
        <v>5861</v>
      </c>
      <c r="Q101" s="122" t="s">
        <v>3765</v>
      </c>
      <c r="R101" s="118">
        <v>44916</v>
      </c>
      <c r="S101" s="1206" t="s">
        <v>6057</v>
      </c>
      <c r="T101" s="108" t="s">
        <v>5536</v>
      </c>
      <c r="U101" s="118">
        <v>44935</v>
      </c>
      <c r="V101" s="1367" t="s">
        <v>6128</v>
      </c>
      <c r="W101" s="122" t="s">
        <v>5701</v>
      </c>
      <c r="X101" s="118">
        <v>45399</v>
      </c>
      <c r="Y101" s="164" t="s">
        <v>7549</v>
      </c>
      <c r="Z101" s="108" t="s">
        <v>5536</v>
      </c>
      <c r="AA101" s="363">
        <v>45419</v>
      </c>
      <c r="AB101" s="1365" t="s">
        <v>8753</v>
      </c>
      <c r="AC101" s="122" t="s">
        <v>7387</v>
      </c>
      <c r="AD101" s="118">
        <v>45539</v>
      </c>
      <c r="AE101" s="364" t="s">
        <v>8817</v>
      </c>
      <c r="AF101" s="108"/>
      <c r="AG101" s="108"/>
      <c r="AH101" s="133"/>
      <c r="AI101" s="122" t="s">
        <v>8852</v>
      </c>
      <c r="AJ101" s="118">
        <v>45632</v>
      </c>
      <c r="AK101" s="1365" t="s">
        <v>8853</v>
      </c>
      <c r="AL101" s="108" t="s">
        <v>5537</v>
      </c>
      <c r="AM101" s="118">
        <v>45638</v>
      </c>
      <c r="AN101" s="1365" t="s">
        <v>8854</v>
      </c>
      <c r="AO101" s="122" t="s">
        <v>3748</v>
      </c>
      <c r="AP101" s="118">
        <v>45646</v>
      </c>
      <c r="AQ101" s="1365" t="s">
        <v>8864</v>
      </c>
      <c r="AR101" s="108"/>
      <c r="AS101" s="108"/>
      <c r="AT101" s="133"/>
      <c r="AU101" s="110" t="s">
        <v>3748</v>
      </c>
      <c r="AV101" s="367">
        <v>45994</v>
      </c>
      <c r="AW101" s="1153" t="s">
        <v>11497</v>
      </c>
      <c r="AX101" s="108"/>
      <c r="AY101" s="108"/>
    </row>
    <row r="102" spans="1:55" s="110" customFormat="1" ht="25.5" hidden="1" x14ac:dyDescent="0.25">
      <c r="A102" s="237" t="s">
        <v>8263</v>
      </c>
      <c r="B102" s="230"/>
      <c r="C102" s="220" t="s">
        <v>8257</v>
      </c>
      <c r="D102" s="254" t="s">
        <v>6058</v>
      </c>
      <c r="E102" s="75" t="s">
        <v>5784</v>
      </c>
      <c r="F102" s="239">
        <f t="shared" si="10"/>
        <v>45994</v>
      </c>
      <c r="G102" s="232" t="str">
        <f t="shared" si="11"/>
        <v>A</v>
      </c>
      <c r="H102" s="1055" t="str">
        <f t="shared" si="12"/>
        <v>MR_DER-1417_25</v>
      </c>
      <c r="I102" s="234" t="str">
        <f t="shared" si="13"/>
        <v>ND</v>
      </c>
      <c r="J102" s="255" t="str">
        <f t="shared" si="14"/>
        <v>ND</v>
      </c>
      <c r="K102" s="132" t="s">
        <v>3730</v>
      </c>
      <c r="L102" s="118">
        <v>44890</v>
      </c>
      <c r="M102" s="164" t="s">
        <v>5792</v>
      </c>
      <c r="N102" s="108" t="s">
        <v>5536</v>
      </c>
      <c r="O102" s="118">
        <v>44908</v>
      </c>
      <c r="P102" s="1366" t="s">
        <v>5861</v>
      </c>
      <c r="Q102" s="122" t="s">
        <v>3765</v>
      </c>
      <c r="R102" s="118">
        <v>44916</v>
      </c>
      <c r="S102" s="1206" t="s">
        <v>6057</v>
      </c>
      <c r="T102" s="108" t="s">
        <v>5536</v>
      </c>
      <c r="U102" s="118">
        <v>44935</v>
      </c>
      <c r="V102" s="1367" t="s">
        <v>6128</v>
      </c>
      <c r="W102" s="122" t="s">
        <v>5701</v>
      </c>
      <c r="X102" s="118">
        <v>45399</v>
      </c>
      <c r="Y102" s="164" t="s">
        <v>7549</v>
      </c>
      <c r="Z102" s="108" t="s">
        <v>5536</v>
      </c>
      <c r="AA102" s="363">
        <v>45419</v>
      </c>
      <c r="AB102" s="1365" t="s">
        <v>8753</v>
      </c>
      <c r="AC102" s="122" t="s">
        <v>7387</v>
      </c>
      <c r="AD102" s="118">
        <v>45539</v>
      </c>
      <c r="AE102" s="364" t="s">
        <v>8817</v>
      </c>
      <c r="AF102" s="108"/>
      <c r="AG102" s="108"/>
      <c r="AH102" s="133"/>
      <c r="AI102" s="122" t="s">
        <v>8852</v>
      </c>
      <c r="AJ102" s="118">
        <v>45632</v>
      </c>
      <c r="AK102" s="1365" t="s">
        <v>8853</v>
      </c>
      <c r="AL102" s="108" t="s">
        <v>5537</v>
      </c>
      <c r="AM102" s="118">
        <v>45638</v>
      </c>
      <c r="AN102" s="1365" t="s">
        <v>8854</v>
      </c>
      <c r="AO102" s="122" t="s">
        <v>3748</v>
      </c>
      <c r="AP102" s="118">
        <v>45646</v>
      </c>
      <c r="AQ102" s="1365" t="s">
        <v>8864</v>
      </c>
      <c r="AR102" s="108"/>
      <c r="AS102" s="108"/>
      <c r="AT102" s="133"/>
      <c r="AU102" s="110" t="s">
        <v>3748</v>
      </c>
      <c r="AV102" s="367">
        <v>45994</v>
      </c>
      <c r="AW102" s="1153" t="s">
        <v>11497</v>
      </c>
      <c r="AX102" s="108"/>
      <c r="AY102" s="108"/>
    </row>
    <row r="103" spans="1:55" s="110" customFormat="1" ht="25.5" hidden="1" x14ac:dyDescent="0.25">
      <c r="A103" s="237" t="s">
        <v>8263</v>
      </c>
      <c r="B103" s="230"/>
      <c r="C103" s="220" t="s">
        <v>8257</v>
      </c>
      <c r="D103" s="254" t="s">
        <v>6058</v>
      </c>
      <c r="E103" s="75" t="s">
        <v>5785</v>
      </c>
      <c r="F103" s="239">
        <f t="shared" si="10"/>
        <v>45994</v>
      </c>
      <c r="G103" s="232" t="str">
        <f t="shared" si="11"/>
        <v>A</v>
      </c>
      <c r="H103" s="1055" t="str">
        <f t="shared" si="12"/>
        <v>MR_DER-1417_25</v>
      </c>
      <c r="I103" s="234" t="str">
        <f t="shared" si="13"/>
        <v>ND</v>
      </c>
      <c r="J103" s="255" t="str">
        <f t="shared" si="14"/>
        <v>ND</v>
      </c>
      <c r="K103" s="132" t="s">
        <v>3730</v>
      </c>
      <c r="L103" s="118">
        <v>44890</v>
      </c>
      <c r="M103" s="164" t="s">
        <v>5792</v>
      </c>
      <c r="N103" s="108" t="s">
        <v>5536</v>
      </c>
      <c r="O103" s="118">
        <v>44908</v>
      </c>
      <c r="P103" s="1366" t="s">
        <v>5861</v>
      </c>
      <c r="Q103" s="122" t="s">
        <v>3765</v>
      </c>
      <c r="R103" s="118">
        <v>44916</v>
      </c>
      <c r="S103" s="1206" t="s">
        <v>6057</v>
      </c>
      <c r="T103" s="108" t="s">
        <v>5536</v>
      </c>
      <c r="U103" s="118">
        <v>44935</v>
      </c>
      <c r="V103" s="1367" t="s">
        <v>6128</v>
      </c>
      <c r="W103" s="122" t="s">
        <v>5701</v>
      </c>
      <c r="X103" s="118">
        <v>45399</v>
      </c>
      <c r="Y103" s="164" t="s">
        <v>7549</v>
      </c>
      <c r="Z103" s="108" t="s">
        <v>5536</v>
      </c>
      <c r="AA103" s="363">
        <v>45419</v>
      </c>
      <c r="AB103" s="1365" t="s">
        <v>8753</v>
      </c>
      <c r="AC103" s="122" t="s">
        <v>7387</v>
      </c>
      <c r="AD103" s="118">
        <v>45539</v>
      </c>
      <c r="AE103" s="364" t="s">
        <v>8817</v>
      </c>
      <c r="AF103" s="108"/>
      <c r="AG103" s="108"/>
      <c r="AH103" s="133"/>
      <c r="AI103" s="122" t="s">
        <v>8852</v>
      </c>
      <c r="AJ103" s="118">
        <v>45632</v>
      </c>
      <c r="AK103" s="1365" t="s">
        <v>8853</v>
      </c>
      <c r="AL103" s="108" t="s">
        <v>5537</v>
      </c>
      <c r="AM103" s="118">
        <v>45638</v>
      </c>
      <c r="AN103" s="1365" t="s">
        <v>8854</v>
      </c>
      <c r="AO103" s="122" t="s">
        <v>3748</v>
      </c>
      <c r="AP103" s="118">
        <v>45646</v>
      </c>
      <c r="AQ103" s="1365" t="s">
        <v>8864</v>
      </c>
      <c r="AR103" s="108"/>
      <c r="AS103" s="108"/>
      <c r="AT103" s="133"/>
      <c r="AU103" s="110" t="s">
        <v>3748</v>
      </c>
      <c r="AV103" s="367">
        <v>45994</v>
      </c>
      <c r="AW103" s="1153" t="s">
        <v>11497</v>
      </c>
      <c r="AX103" s="108"/>
      <c r="AY103" s="108"/>
    </row>
    <row r="104" spans="1:55" s="110" customFormat="1" ht="25.5" hidden="1" x14ac:dyDescent="0.25">
      <c r="A104" s="237" t="s">
        <v>8263</v>
      </c>
      <c r="B104" s="230"/>
      <c r="C104" s="220" t="s">
        <v>8257</v>
      </c>
      <c r="D104" s="254" t="s">
        <v>6058</v>
      </c>
      <c r="E104" s="75" t="s">
        <v>5786</v>
      </c>
      <c r="F104" s="239">
        <f t="shared" si="10"/>
        <v>45994</v>
      </c>
      <c r="G104" s="232" t="str">
        <f t="shared" si="11"/>
        <v>A</v>
      </c>
      <c r="H104" s="1055" t="str">
        <f t="shared" si="12"/>
        <v>MR_DER-1417_25</v>
      </c>
      <c r="I104" s="234" t="str">
        <f t="shared" si="13"/>
        <v>ND</v>
      </c>
      <c r="J104" s="255" t="str">
        <f t="shared" si="14"/>
        <v>ND</v>
      </c>
      <c r="K104" s="132" t="s">
        <v>3730</v>
      </c>
      <c r="L104" s="118">
        <v>44890</v>
      </c>
      <c r="M104" s="164" t="s">
        <v>5792</v>
      </c>
      <c r="N104" s="108" t="s">
        <v>5536</v>
      </c>
      <c r="O104" s="118">
        <v>44908</v>
      </c>
      <c r="P104" s="1366" t="s">
        <v>5861</v>
      </c>
      <c r="Q104" s="122" t="s">
        <v>3765</v>
      </c>
      <c r="R104" s="118">
        <v>44916</v>
      </c>
      <c r="S104" s="1206" t="s">
        <v>6057</v>
      </c>
      <c r="T104" s="108" t="s">
        <v>5536</v>
      </c>
      <c r="U104" s="118">
        <v>44935</v>
      </c>
      <c r="V104" s="1367" t="s">
        <v>6128</v>
      </c>
      <c r="W104" s="122" t="s">
        <v>5701</v>
      </c>
      <c r="X104" s="118">
        <v>45399</v>
      </c>
      <c r="Y104" s="164" t="s">
        <v>7549</v>
      </c>
      <c r="Z104" s="108" t="s">
        <v>5536</v>
      </c>
      <c r="AA104" s="363">
        <v>45419</v>
      </c>
      <c r="AB104" s="1365" t="s">
        <v>8753</v>
      </c>
      <c r="AC104" s="122" t="s">
        <v>7387</v>
      </c>
      <c r="AD104" s="118">
        <v>45539</v>
      </c>
      <c r="AE104" s="364" t="s">
        <v>8817</v>
      </c>
      <c r="AF104" s="108"/>
      <c r="AG104" s="108"/>
      <c r="AH104" s="133"/>
      <c r="AI104" s="122" t="s">
        <v>8852</v>
      </c>
      <c r="AJ104" s="118">
        <v>45632</v>
      </c>
      <c r="AK104" s="1365" t="s">
        <v>8853</v>
      </c>
      <c r="AL104" s="108" t="s">
        <v>5537</v>
      </c>
      <c r="AM104" s="118">
        <v>45638</v>
      </c>
      <c r="AN104" s="1365" t="s">
        <v>8854</v>
      </c>
      <c r="AO104" s="122" t="s">
        <v>3748</v>
      </c>
      <c r="AP104" s="118">
        <v>45646</v>
      </c>
      <c r="AQ104" s="1365" t="s">
        <v>8864</v>
      </c>
      <c r="AR104" s="108"/>
      <c r="AS104" s="108"/>
      <c r="AT104" s="133"/>
      <c r="AU104" s="110" t="s">
        <v>3748</v>
      </c>
      <c r="AV104" s="367">
        <v>45994</v>
      </c>
      <c r="AW104" s="1153" t="s">
        <v>11497</v>
      </c>
      <c r="AX104" s="108"/>
      <c r="AY104" s="108"/>
    </row>
    <row r="105" spans="1:55" s="110" customFormat="1" ht="25.5" hidden="1" x14ac:dyDescent="0.25">
      <c r="A105" s="237" t="s">
        <v>8263</v>
      </c>
      <c r="B105" s="230"/>
      <c r="C105" s="220" t="s">
        <v>8257</v>
      </c>
      <c r="D105" s="254" t="s">
        <v>6058</v>
      </c>
      <c r="E105" s="75" t="s">
        <v>5787</v>
      </c>
      <c r="F105" s="239">
        <f t="shared" si="10"/>
        <v>45994</v>
      </c>
      <c r="G105" s="232" t="str">
        <f t="shared" si="11"/>
        <v>A</v>
      </c>
      <c r="H105" s="1055" t="str">
        <f t="shared" si="12"/>
        <v>MR_DER-1417_25</v>
      </c>
      <c r="I105" s="234" t="str">
        <f t="shared" si="13"/>
        <v>ND</v>
      </c>
      <c r="J105" s="255" t="str">
        <f t="shared" si="14"/>
        <v>ND</v>
      </c>
      <c r="K105" s="132" t="s">
        <v>3730</v>
      </c>
      <c r="L105" s="118">
        <v>44890</v>
      </c>
      <c r="M105" s="164" t="s">
        <v>5792</v>
      </c>
      <c r="N105" s="108" t="s">
        <v>5536</v>
      </c>
      <c r="O105" s="118">
        <v>44908</v>
      </c>
      <c r="P105" s="1366" t="s">
        <v>5861</v>
      </c>
      <c r="Q105" s="122" t="s">
        <v>3765</v>
      </c>
      <c r="R105" s="118">
        <v>44916</v>
      </c>
      <c r="S105" s="1206" t="s">
        <v>6057</v>
      </c>
      <c r="T105" s="108" t="s">
        <v>5536</v>
      </c>
      <c r="U105" s="118">
        <v>44935</v>
      </c>
      <c r="V105" s="1367" t="s">
        <v>6128</v>
      </c>
      <c r="W105" s="122" t="s">
        <v>5701</v>
      </c>
      <c r="X105" s="118">
        <v>45399</v>
      </c>
      <c r="Y105" s="164" t="s">
        <v>7549</v>
      </c>
      <c r="Z105" s="108" t="s">
        <v>5536</v>
      </c>
      <c r="AA105" s="363">
        <v>45419</v>
      </c>
      <c r="AB105" s="1365" t="s">
        <v>8753</v>
      </c>
      <c r="AC105" s="122" t="s">
        <v>7387</v>
      </c>
      <c r="AD105" s="118">
        <v>45539</v>
      </c>
      <c r="AE105" s="364" t="s">
        <v>8817</v>
      </c>
      <c r="AF105" s="108"/>
      <c r="AG105" s="108"/>
      <c r="AH105" s="133"/>
      <c r="AI105" s="122" t="s">
        <v>8852</v>
      </c>
      <c r="AJ105" s="118">
        <v>45632</v>
      </c>
      <c r="AK105" s="1365" t="s">
        <v>8853</v>
      </c>
      <c r="AL105" s="108" t="s">
        <v>5537</v>
      </c>
      <c r="AM105" s="118">
        <v>45638</v>
      </c>
      <c r="AN105" s="1365" t="s">
        <v>8854</v>
      </c>
      <c r="AO105" s="122" t="s">
        <v>3748</v>
      </c>
      <c r="AP105" s="118">
        <v>45646</v>
      </c>
      <c r="AQ105" s="1365" t="s">
        <v>8864</v>
      </c>
      <c r="AR105" s="108"/>
      <c r="AS105" s="108"/>
      <c r="AT105" s="133"/>
      <c r="AU105" s="110" t="s">
        <v>3748</v>
      </c>
      <c r="AV105" s="367">
        <v>45994</v>
      </c>
      <c r="AW105" s="1153" t="s">
        <v>11497</v>
      </c>
      <c r="AX105" s="108"/>
      <c r="AY105" s="108"/>
    </row>
    <row r="106" spans="1:55" s="110" customFormat="1" ht="25.5" hidden="1" x14ac:dyDescent="0.25">
      <c r="A106" s="237" t="s">
        <v>8263</v>
      </c>
      <c r="B106" s="230"/>
      <c r="C106" s="220" t="s">
        <v>8257</v>
      </c>
      <c r="D106" s="254" t="s">
        <v>6058</v>
      </c>
      <c r="E106" s="75" t="s">
        <v>5788</v>
      </c>
      <c r="F106" s="239">
        <f t="shared" si="10"/>
        <v>45994</v>
      </c>
      <c r="G106" s="232" t="str">
        <f t="shared" si="11"/>
        <v>A</v>
      </c>
      <c r="H106" s="1055" t="str">
        <f t="shared" si="12"/>
        <v>MR_DER-1417_25</v>
      </c>
      <c r="I106" s="234" t="str">
        <f t="shared" si="13"/>
        <v>ND</v>
      </c>
      <c r="J106" s="255" t="str">
        <f t="shared" si="14"/>
        <v>ND</v>
      </c>
      <c r="K106" s="132" t="s">
        <v>3730</v>
      </c>
      <c r="L106" s="118">
        <v>44890</v>
      </c>
      <c r="M106" s="1367" t="s">
        <v>5792</v>
      </c>
      <c r="N106" s="108" t="s">
        <v>5536</v>
      </c>
      <c r="O106" s="118">
        <v>44908</v>
      </c>
      <c r="P106" s="1366" t="s">
        <v>5861</v>
      </c>
      <c r="Q106" s="122" t="s">
        <v>3765</v>
      </c>
      <c r="R106" s="118">
        <v>44916</v>
      </c>
      <c r="S106" s="1366" t="s">
        <v>6057</v>
      </c>
      <c r="T106" s="108" t="s">
        <v>5536</v>
      </c>
      <c r="U106" s="118">
        <v>44935</v>
      </c>
      <c r="V106" s="1367" t="s">
        <v>6128</v>
      </c>
      <c r="W106" s="122" t="s">
        <v>5701</v>
      </c>
      <c r="X106" s="118">
        <v>45399</v>
      </c>
      <c r="Y106" s="1367" t="s">
        <v>7549</v>
      </c>
      <c r="Z106" s="108" t="s">
        <v>5536</v>
      </c>
      <c r="AA106" s="363">
        <v>45419</v>
      </c>
      <c r="AB106" s="1365" t="s">
        <v>8753</v>
      </c>
      <c r="AC106" s="122" t="s">
        <v>7387</v>
      </c>
      <c r="AD106" s="118">
        <v>45539</v>
      </c>
      <c r="AE106" s="1365" t="s">
        <v>8817</v>
      </c>
      <c r="AF106" s="108"/>
      <c r="AG106" s="108"/>
      <c r="AH106" s="133"/>
      <c r="AI106" s="122" t="s">
        <v>8852</v>
      </c>
      <c r="AJ106" s="118">
        <v>45632</v>
      </c>
      <c r="AK106" s="1365" t="s">
        <v>8853</v>
      </c>
      <c r="AL106" s="108" t="s">
        <v>5537</v>
      </c>
      <c r="AM106" s="118">
        <v>45638</v>
      </c>
      <c r="AN106" s="1365" t="s">
        <v>8854</v>
      </c>
      <c r="AO106" s="122" t="s">
        <v>3748</v>
      </c>
      <c r="AP106" s="118">
        <v>45646</v>
      </c>
      <c r="AQ106" s="1365" t="s">
        <v>8864</v>
      </c>
      <c r="AR106" s="108"/>
      <c r="AS106" s="108"/>
      <c r="AT106" s="133"/>
      <c r="AU106" s="110" t="s">
        <v>3748</v>
      </c>
      <c r="AV106" s="367">
        <v>45994</v>
      </c>
      <c r="AW106" s="1153" t="s">
        <v>11497</v>
      </c>
      <c r="AX106" s="108"/>
      <c r="AY106" s="108"/>
    </row>
    <row r="107" spans="1:55" s="110" customFormat="1" ht="25.5" hidden="1" x14ac:dyDescent="0.25">
      <c r="A107" s="237" t="s">
        <v>8263</v>
      </c>
      <c r="B107" s="230"/>
      <c r="C107" s="220" t="s">
        <v>8257</v>
      </c>
      <c r="D107" s="254" t="s">
        <v>6058</v>
      </c>
      <c r="E107" s="75" t="s">
        <v>5789</v>
      </c>
      <c r="F107" s="239">
        <f t="shared" si="10"/>
        <v>45994</v>
      </c>
      <c r="G107" s="232" t="str">
        <f t="shared" si="11"/>
        <v>A</v>
      </c>
      <c r="H107" s="1055" t="str">
        <f t="shared" si="12"/>
        <v>MR_DER-1417_25</v>
      </c>
      <c r="I107" s="234" t="str">
        <f t="shared" si="13"/>
        <v>ND</v>
      </c>
      <c r="J107" s="255" t="str">
        <f t="shared" si="14"/>
        <v>ND</v>
      </c>
      <c r="K107" s="132" t="s">
        <v>3730</v>
      </c>
      <c r="L107" s="118">
        <v>44890</v>
      </c>
      <c r="M107" s="1367" t="s">
        <v>5792</v>
      </c>
      <c r="N107" s="108" t="s">
        <v>5536</v>
      </c>
      <c r="O107" s="118">
        <v>44908</v>
      </c>
      <c r="P107" s="1366" t="s">
        <v>5861</v>
      </c>
      <c r="Q107" s="122" t="s">
        <v>3765</v>
      </c>
      <c r="R107" s="118">
        <v>44916</v>
      </c>
      <c r="S107" s="1366" t="s">
        <v>6057</v>
      </c>
      <c r="T107" s="108" t="s">
        <v>5536</v>
      </c>
      <c r="U107" s="118">
        <v>44935</v>
      </c>
      <c r="V107" s="1367" t="s">
        <v>6128</v>
      </c>
      <c r="W107" s="122" t="s">
        <v>5701</v>
      </c>
      <c r="X107" s="118">
        <v>45399</v>
      </c>
      <c r="Y107" s="1367" t="s">
        <v>7549</v>
      </c>
      <c r="Z107" s="108" t="s">
        <v>5536</v>
      </c>
      <c r="AA107" s="363">
        <v>45419</v>
      </c>
      <c r="AB107" s="1365" t="s">
        <v>8753</v>
      </c>
      <c r="AC107" s="122" t="s">
        <v>7387</v>
      </c>
      <c r="AD107" s="118">
        <v>45539</v>
      </c>
      <c r="AE107" s="1365" t="s">
        <v>8817</v>
      </c>
      <c r="AF107" s="108"/>
      <c r="AG107" s="108"/>
      <c r="AH107" s="133"/>
      <c r="AI107" s="122" t="s">
        <v>8852</v>
      </c>
      <c r="AJ107" s="118">
        <v>45632</v>
      </c>
      <c r="AK107" s="1365" t="s">
        <v>8853</v>
      </c>
      <c r="AL107" s="108" t="s">
        <v>5537</v>
      </c>
      <c r="AM107" s="118">
        <v>45638</v>
      </c>
      <c r="AN107" s="1365" t="s">
        <v>8854</v>
      </c>
      <c r="AO107" s="122" t="s">
        <v>3748</v>
      </c>
      <c r="AP107" s="118">
        <v>45646</v>
      </c>
      <c r="AQ107" s="1365" t="s">
        <v>8864</v>
      </c>
      <c r="AR107" s="108"/>
      <c r="AS107" s="108"/>
      <c r="AT107" s="133"/>
      <c r="AU107" s="110" t="s">
        <v>3748</v>
      </c>
      <c r="AV107" s="367">
        <v>45994</v>
      </c>
      <c r="AW107" s="1153" t="s">
        <v>11497</v>
      </c>
      <c r="AX107" s="108"/>
      <c r="AY107" s="108"/>
    </row>
    <row r="108" spans="1:55" s="110" customFormat="1" ht="25.5" hidden="1" x14ac:dyDescent="0.25">
      <c r="A108" s="237" t="s">
        <v>8263</v>
      </c>
      <c r="B108" s="230"/>
      <c r="C108" s="220" t="s">
        <v>8257</v>
      </c>
      <c r="D108" s="254" t="s">
        <v>6058</v>
      </c>
      <c r="E108" s="75" t="s">
        <v>5790</v>
      </c>
      <c r="F108" s="239">
        <f t="shared" si="10"/>
        <v>45994</v>
      </c>
      <c r="G108" s="232" t="str">
        <f t="shared" si="11"/>
        <v>A</v>
      </c>
      <c r="H108" s="1055" t="str">
        <f t="shared" si="12"/>
        <v>MR_DER-1417_25</v>
      </c>
      <c r="I108" s="234" t="str">
        <f t="shared" si="13"/>
        <v>ND</v>
      </c>
      <c r="J108" s="255" t="str">
        <f t="shared" si="14"/>
        <v>ND</v>
      </c>
      <c r="K108" s="132" t="s">
        <v>3730</v>
      </c>
      <c r="L108" s="118">
        <v>44890</v>
      </c>
      <c r="M108" s="1367" t="s">
        <v>5792</v>
      </c>
      <c r="N108" s="108" t="s">
        <v>5536</v>
      </c>
      <c r="O108" s="118">
        <v>44908</v>
      </c>
      <c r="P108" s="1366" t="s">
        <v>5861</v>
      </c>
      <c r="Q108" s="122" t="s">
        <v>3765</v>
      </c>
      <c r="R108" s="118">
        <v>44916</v>
      </c>
      <c r="S108" s="1366" t="s">
        <v>6057</v>
      </c>
      <c r="T108" s="108" t="s">
        <v>5536</v>
      </c>
      <c r="U108" s="118">
        <v>44935</v>
      </c>
      <c r="V108" s="1367" t="s">
        <v>6128</v>
      </c>
      <c r="W108" s="122" t="s">
        <v>5701</v>
      </c>
      <c r="X108" s="118">
        <v>45399</v>
      </c>
      <c r="Y108" s="1367" t="s">
        <v>7549</v>
      </c>
      <c r="Z108" s="108" t="s">
        <v>5536</v>
      </c>
      <c r="AA108" s="363">
        <v>45419</v>
      </c>
      <c r="AB108" s="1365" t="s">
        <v>8753</v>
      </c>
      <c r="AC108" s="122" t="s">
        <v>7387</v>
      </c>
      <c r="AD108" s="118">
        <v>45539</v>
      </c>
      <c r="AE108" s="1365" t="s">
        <v>8817</v>
      </c>
      <c r="AF108" s="108"/>
      <c r="AG108" s="108"/>
      <c r="AH108" s="133"/>
      <c r="AI108" s="122" t="s">
        <v>8852</v>
      </c>
      <c r="AJ108" s="118">
        <v>45632</v>
      </c>
      <c r="AK108" s="1365" t="s">
        <v>8853</v>
      </c>
      <c r="AL108" s="108" t="s">
        <v>5537</v>
      </c>
      <c r="AM108" s="118">
        <v>45638</v>
      </c>
      <c r="AN108" s="1365" t="s">
        <v>8854</v>
      </c>
      <c r="AO108" s="122" t="s">
        <v>3748</v>
      </c>
      <c r="AP108" s="118">
        <v>45646</v>
      </c>
      <c r="AQ108" s="1365" t="s">
        <v>8864</v>
      </c>
      <c r="AR108" s="108"/>
      <c r="AS108" s="108"/>
      <c r="AT108" s="133"/>
      <c r="AU108" s="110" t="s">
        <v>3748</v>
      </c>
      <c r="AV108" s="367">
        <v>45994</v>
      </c>
      <c r="AW108" s="1153" t="s">
        <v>11497</v>
      </c>
      <c r="AX108" s="108"/>
      <c r="AY108" s="108"/>
    </row>
    <row r="109" spans="1:55" s="110" customFormat="1" ht="25.5" hidden="1" x14ac:dyDescent="0.25">
      <c r="A109" s="237" t="s">
        <v>8263</v>
      </c>
      <c r="B109" s="230"/>
      <c r="C109" s="220" t="s">
        <v>8257</v>
      </c>
      <c r="D109" s="254" t="s">
        <v>6058</v>
      </c>
      <c r="E109" s="75" t="s">
        <v>5791</v>
      </c>
      <c r="F109" s="239">
        <f t="shared" si="10"/>
        <v>45994</v>
      </c>
      <c r="G109" s="232" t="str">
        <f t="shared" si="11"/>
        <v>A</v>
      </c>
      <c r="H109" s="1055" t="str">
        <f t="shared" si="12"/>
        <v>MR_DER-1417_25</v>
      </c>
      <c r="I109" s="234" t="str">
        <f t="shared" si="13"/>
        <v>ND</v>
      </c>
      <c r="J109" s="255" t="str">
        <f t="shared" si="14"/>
        <v>ND</v>
      </c>
      <c r="K109" s="132" t="s">
        <v>3730</v>
      </c>
      <c r="L109" s="118">
        <v>44890</v>
      </c>
      <c r="M109" s="164" t="s">
        <v>5792</v>
      </c>
      <c r="N109" s="108" t="s">
        <v>5536</v>
      </c>
      <c r="O109" s="118">
        <v>44908</v>
      </c>
      <c r="P109" s="1366" t="s">
        <v>5861</v>
      </c>
      <c r="Q109" s="122" t="s">
        <v>3765</v>
      </c>
      <c r="R109" s="118">
        <v>44916</v>
      </c>
      <c r="S109" s="1366" t="s">
        <v>6057</v>
      </c>
      <c r="T109" s="108" t="s">
        <v>5536</v>
      </c>
      <c r="U109" s="118">
        <v>44935</v>
      </c>
      <c r="V109" s="1367" t="s">
        <v>6128</v>
      </c>
      <c r="W109" s="122" t="s">
        <v>5701</v>
      </c>
      <c r="X109" s="118">
        <v>45399</v>
      </c>
      <c r="Y109" s="1367" t="s">
        <v>7549</v>
      </c>
      <c r="Z109" s="108" t="s">
        <v>5536</v>
      </c>
      <c r="AA109" s="363">
        <v>45419</v>
      </c>
      <c r="AB109" s="1365" t="s">
        <v>8753</v>
      </c>
      <c r="AC109" s="122" t="s">
        <v>7387</v>
      </c>
      <c r="AD109" s="118">
        <v>45539</v>
      </c>
      <c r="AE109" s="1365" t="s">
        <v>8817</v>
      </c>
      <c r="AF109" s="108"/>
      <c r="AG109" s="108"/>
      <c r="AH109" s="133"/>
      <c r="AI109" s="122" t="s">
        <v>8852</v>
      </c>
      <c r="AJ109" s="118">
        <v>45632</v>
      </c>
      <c r="AK109" s="1365" t="s">
        <v>8853</v>
      </c>
      <c r="AL109" s="108" t="s">
        <v>5537</v>
      </c>
      <c r="AM109" s="118">
        <v>45638</v>
      </c>
      <c r="AN109" s="1365" t="s">
        <v>8854</v>
      </c>
      <c r="AO109" s="122" t="s">
        <v>3748</v>
      </c>
      <c r="AP109" s="118">
        <v>45646</v>
      </c>
      <c r="AQ109" s="1365" t="s">
        <v>8864</v>
      </c>
      <c r="AR109" s="108"/>
      <c r="AS109" s="108"/>
      <c r="AT109" s="133"/>
      <c r="AU109" s="110" t="s">
        <v>3748</v>
      </c>
      <c r="AV109" s="367">
        <v>45994</v>
      </c>
      <c r="AW109" s="1153" t="s">
        <v>11497</v>
      </c>
      <c r="AX109" s="108"/>
      <c r="AY109" s="108"/>
    </row>
    <row r="110" spans="1:55" s="110" customFormat="1" ht="25.5" hidden="1" x14ac:dyDescent="0.25">
      <c r="A110" s="237" t="s">
        <v>8263</v>
      </c>
      <c r="B110" s="230"/>
      <c r="C110" s="220" t="s">
        <v>8257</v>
      </c>
      <c r="D110" s="254" t="s">
        <v>6058</v>
      </c>
      <c r="E110" s="75" t="s">
        <v>10747</v>
      </c>
      <c r="F110" s="239">
        <f>IF(L110&lt;&gt;0,MAX(L110,R110,X110,AD110,AJ110,AP110,AV110,BB110),"NE")</f>
        <v>46043</v>
      </c>
      <c r="G110" s="232" t="str">
        <f t="shared" si="11"/>
        <v>B</v>
      </c>
      <c r="H110" s="1055" t="str">
        <f t="shared" si="12"/>
        <v>MR_DER-1534_26</v>
      </c>
      <c r="I110" s="234" t="str">
        <f t="shared" si="13"/>
        <v>ND</v>
      </c>
      <c r="J110" s="255" t="str">
        <f t="shared" si="14"/>
        <v>ND</v>
      </c>
      <c r="K110" s="132" t="s">
        <v>3730</v>
      </c>
      <c r="L110" s="118">
        <v>44890</v>
      </c>
      <c r="M110" s="1367" t="s">
        <v>5792</v>
      </c>
      <c r="N110" s="108" t="s">
        <v>5536</v>
      </c>
      <c r="O110" s="118">
        <v>44908</v>
      </c>
      <c r="P110" s="1366" t="s">
        <v>5861</v>
      </c>
      <c r="Q110" s="122" t="s">
        <v>3765</v>
      </c>
      <c r="R110" s="118">
        <v>44916</v>
      </c>
      <c r="S110" s="1366" t="s">
        <v>6057</v>
      </c>
      <c r="T110" s="108" t="s">
        <v>5536</v>
      </c>
      <c r="U110" s="118">
        <v>44935</v>
      </c>
      <c r="V110" s="1367" t="s">
        <v>6128</v>
      </c>
      <c r="W110" s="122" t="s">
        <v>5701</v>
      </c>
      <c r="X110" s="118">
        <v>45399</v>
      </c>
      <c r="Y110" s="1367" t="s">
        <v>7549</v>
      </c>
      <c r="Z110" s="108" t="s">
        <v>5536</v>
      </c>
      <c r="AA110" s="363">
        <v>45419</v>
      </c>
      <c r="AB110" s="1365" t="s">
        <v>8753</v>
      </c>
      <c r="AC110" s="122" t="s">
        <v>7387</v>
      </c>
      <c r="AD110" s="118">
        <v>45539</v>
      </c>
      <c r="AE110" s="1365" t="s">
        <v>8817</v>
      </c>
      <c r="AF110" s="108"/>
      <c r="AG110" s="108"/>
      <c r="AH110" s="133"/>
      <c r="AI110" s="122" t="s">
        <v>8852</v>
      </c>
      <c r="AJ110" s="118">
        <v>45632</v>
      </c>
      <c r="AK110" s="1365" t="s">
        <v>8853</v>
      </c>
      <c r="AL110" s="108" t="s">
        <v>5537</v>
      </c>
      <c r="AM110" s="118">
        <v>45638</v>
      </c>
      <c r="AN110" s="1365" t="s">
        <v>8854</v>
      </c>
      <c r="AO110" s="122" t="s">
        <v>3748</v>
      </c>
      <c r="AP110" s="118">
        <v>45646</v>
      </c>
      <c r="AQ110" s="1365" t="s">
        <v>8864</v>
      </c>
      <c r="AR110" s="108"/>
      <c r="AS110" s="108"/>
      <c r="AT110" s="133"/>
      <c r="AU110" s="122" t="s">
        <v>5626</v>
      </c>
      <c r="AV110" s="118">
        <v>45936</v>
      </c>
      <c r="AW110" s="1153" t="s">
        <v>10748</v>
      </c>
      <c r="AX110" s="108" t="s">
        <v>5539</v>
      </c>
      <c r="AY110" s="118">
        <v>46042</v>
      </c>
      <c r="BA110" s="110" t="s">
        <v>5811</v>
      </c>
      <c r="BB110" s="367">
        <v>46043</v>
      </c>
      <c r="BC110" s="218" t="s">
        <v>12010</v>
      </c>
    </row>
    <row r="111" spans="1:55" s="110" customFormat="1" ht="25.5" hidden="1" x14ac:dyDescent="0.25">
      <c r="A111" s="226" t="s">
        <v>8263</v>
      </c>
      <c r="B111" s="230"/>
      <c r="C111" s="220" t="s">
        <v>8257</v>
      </c>
      <c r="D111" s="254" t="s">
        <v>6058</v>
      </c>
      <c r="E111" s="75" t="s">
        <v>9913</v>
      </c>
      <c r="F111" s="239">
        <f t="shared" ref="F111:F117" si="15">IF(L111&lt;&gt;0,MAX(L111,R111,X111,AD111,AJ111,AP111,AV111),"NE")</f>
        <v>45973</v>
      </c>
      <c r="G111" s="232" t="str">
        <f t="shared" ref="G111:G117" si="16">IF($F111="","",INDEX($K111:$DP111,1,MATCH($F111,$K111:$DP111,)-1))</f>
        <v>A</v>
      </c>
      <c r="H111" s="1055" t="str">
        <f t="shared" ref="H111:H117" si="17">IF($F111="","",INDEX($K111:$FL111,1,MATCH($F111,$K111:$FL111,)+1))</f>
        <v>MR_DER-1361_25</v>
      </c>
      <c r="I111" s="234" t="str">
        <f t="shared" ref="I111:I117" si="18">IF(F111="NE",F111,IF(INDEX(K111:CR111,,MATCH(F111,K111:CR111,0)+3)&lt;&gt;0,INDEX(K111:CR111,,MATCH(F111,K111:CR111,0)+3),"ND"))</f>
        <v>ND</v>
      </c>
      <c r="J111" s="255" t="str">
        <f t="shared" ref="J111:J117" si="19">IF(G111="NE",G111,IF(INDEX(K111:CS111,,MATCH(G111,K111:CS111,0)+3)&lt;&gt;0,INDEX(K111:CS111,,MATCH(G111,K111:CS111,0)+3),"ND"))</f>
        <v>ND</v>
      </c>
      <c r="K111" s="132" t="s">
        <v>3730</v>
      </c>
      <c r="L111" s="118">
        <v>45898</v>
      </c>
      <c r="M111" s="1153" t="s">
        <v>9920</v>
      </c>
      <c r="N111" s="108" t="s">
        <v>5536</v>
      </c>
      <c r="O111" s="118">
        <v>45933</v>
      </c>
      <c r="P111" s="1366"/>
      <c r="Q111" s="122" t="s">
        <v>3765</v>
      </c>
      <c r="R111" s="118">
        <v>45938</v>
      </c>
      <c r="S111" s="1153" t="s">
        <v>10753</v>
      </c>
      <c r="T111" s="108" t="s">
        <v>5539</v>
      </c>
      <c r="U111" s="118">
        <v>45943</v>
      </c>
      <c r="V111" s="1367"/>
      <c r="W111" s="122" t="s">
        <v>3748</v>
      </c>
      <c r="X111" s="118">
        <v>45973</v>
      </c>
      <c r="Y111" s="1153" t="s">
        <v>11244</v>
      </c>
      <c r="Z111" s="108"/>
      <c r="AA111" s="363"/>
      <c r="AB111" s="1365"/>
      <c r="AC111" s="122"/>
      <c r="AD111" s="118"/>
      <c r="AE111" s="1365"/>
      <c r="AF111" s="108"/>
      <c r="AG111" s="108"/>
      <c r="AH111" s="133"/>
      <c r="AI111" s="122"/>
      <c r="AJ111" s="118"/>
      <c r="AK111" s="1365"/>
      <c r="AL111" s="301"/>
      <c r="AM111" s="333"/>
      <c r="AN111" s="1365"/>
      <c r="AO111" s="122"/>
      <c r="AP111" s="118"/>
      <c r="AQ111" s="1365"/>
      <c r="AR111" s="108"/>
      <c r="AS111" s="118"/>
      <c r="AT111" s="133"/>
      <c r="AU111" s="122"/>
      <c r="AV111" s="118"/>
      <c r="AW111" s="1153"/>
      <c r="AX111" s="108"/>
      <c r="AY111" s="118"/>
    </row>
    <row r="112" spans="1:55" s="110" customFormat="1" ht="25.5" hidden="1" x14ac:dyDescent="0.25">
      <c r="A112" s="226" t="s">
        <v>8263</v>
      </c>
      <c r="B112" s="230"/>
      <c r="C112" s="220" t="s">
        <v>8257</v>
      </c>
      <c r="D112" s="254" t="s">
        <v>6058</v>
      </c>
      <c r="E112" s="75" t="s">
        <v>9918</v>
      </c>
      <c r="F112" s="239">
        <f t="shared" si="15"/>
        <v>45973</v>
      </c>
      <c r="G112" s="232" t="str">
        <f t="shared" si="16"/>
        <v>A</v>
      </c>
      <c r="H112" s="1055" t="str">
        <f t="shared" si="17"/>
        <v>MR_DER-1361_25</v>
      </c>
      <c r="I112" s="234" t="str">
        <f t="shared" si="18"/>
        <v>ND</v>
      </c>
      <c r="J112" s="255" t="str">
        <f t="shared" si="19"/>
        <v>ND</v>
      </c>
      <c r="K112" s="132" t="s">
        <v>3730</v>
      </c>
      <c r="L112" s="118">
        <v>45898</v>
      </c>
      <c r="M112" s="1153" t="s">
        <v>9920</v>
      </c>
      <c r="N112" s="108" t="s">
        <v>5536</v>
      </c>
      <c r="O112" s="118">
        <v>45933</v>
      </c>
      <c r="P112" s="1366"/>
      <c r="Q112" s="122" t="s">
        <v>3765</v>
      </c>
      <c r="R112" s="118">
        <v>45938</v>
      </c>
      <c r="S112" s="1153" t="s">
        <v>10753</v>
      </c>
      <c r="T112" s="108" t="s">
        <v>5539</v>
      </c>
      <c r="U112" s="118">
        <v>45943</v>
      </c>
      <c r="V112" s="1367"/>
      <c r="W112" s="122" t="s">
        <v>3748</v>
      </c>
      <c r="X112" s="118">
        <v>45973</v>
      </c>
      <c r="Y112" s="1153" t="s">
        <v>11244</v>
      </c>
      <c r="Z112" s="108"/>
      <c r="AA112" s="363"/>
      <c r="AB112" s="1365"/>
      <c r="AC112" s="122"/>
      <c r="AD112" s="118"/>
      <c r="AE112" s="1365"/>
      <c r="AF112" s="108"/>
      <c r="AG112" s="108"/>
      <c r="AH112" s="133"/>
      <c r="AI112" s="122"/>
      <c r="AJ112" s="118"/>
      <c r="AK112" s="1365"/>
      <c r="AL112" s="301"/>
      <c r="AM112" s="333"/>
      <c r="AN112" s="1365"/>
      <c r="AO112" s="122"/>
      <c r="AP112" s="118"/>
      <c r="AQ112" s="1365"/>
      <c r="AR112" s="108"/>
      <c r="AS112" s="118"/>
      <c r="AT112" s="133"/>
      <c r="AU112" s="122"/>
      <c r="AV112" s="118"/>
      <c r="AW112" s="1153"/>
      <c r="AX112" s="108"/>
      <c r="AY112" s="118"/>
    </row>
    <row r="113" spans="1:67" s="110" customFormat="1" ht="25.5" hidden="1" x14ac:dyDescent="0.25">
      <c r="A113" s="226" t="s">
        <v>8263</v>
      </c>
      <c r="B113" s="230"/>
      <c r="C113" s="220" t="s">
        <v>8257</v>
      </c>
      <c r="D113" s="254" t="s">
        <v>6058</v>
      </c>
      <c r="E113" s="75" t="s">
        <v>9919</v>
      </c>
      <c r="F113" s="239">
        <f t="shared" si="15"/>
        <v>45973</v>
      </c>
      <c r="G113" s="232" t="str">
        <f t="shared" si="16"/>
        <v>A</v>
      </c>
      <c r="H113" s="1055" t="str">
        <f t="shared" si="17"/>
        <v>MR_DER-1361_25</v>
      </c>
      <c r="I113" s="234" t="str">
        <f t="shared" si="18"/>
        <v>ND</v>
      </c>
      <c r="J113" s="255" t="str">
        <f t="shared" si="19"/>
        <v>APROVADO</v>
      </c>
      <c r="K113" s="132" t="s">
        <v>3730</v>
      </c>
      <c r="L113" s="118">
        <v>45898</v>
      </c>
      <c r="M113" s="1153" t="s">
        <v>9920</v>
      </c>
      <c r="N113" s="108" t="s">
        <v>5537</v>
      </c>
      <c r="O113" s="118">
        <v>45933</v>
      </c>
      <c r="P113" s="1366"/>
      <c r="Q113" s="122" t="s">
        <v>3748</v>
      </c>
      <c r="R113" s="118">
        <v>45938</v>
      </c>
      <c r="S113" s="1153" t="s">
        <v>10753</v>
      </c>
      <c r="T113" s="108" t="s">
        <v>5539</v>
      </c>
      <c r="U113" s="118">
        <v>45943</v>
      </c>
      <c r="V113" s="1367"/>
      <c r="W113" s="122" t="s">
        <v>3748</v>
      </c>
      <c r="X113" s="118">
        <v>45973</v>
      </c>
      <c r="Y113" s="1153" t="s">
        <v>11244</v>
      </c>
      <c r="Z113" s="108"/>
      <c r="AA113" s="363"/>
      <c r="AB113" s="1365"/>
      <c r="AC113" s="122"/>
      <c r="AD113" s="118"/>
      <c r="AE113" s="1365"/>
      <c r="AF113" s="108"/>
      <c r="AG113" s="108"/>
      <c r="AH113" s="133"/>
      <c r="AI113" s="122"/>
      <c r="AJ113" s="118"/>
      <c r="AK113" s="1365"/>
      <c r="AL113" s="301"/>
      <c r="AM113" s="333"/>
      <c r="AN113" s="1365"/>
      <c r="AO113" s="122"/>
      <c r="AP113" s="118"/>
      <c r="AQ113" s="1365"/>
      <c r="AR113" s="108"/>
      <c r="AS113" s="118"/>
      <c r="AT113" s="133"/>
      <c r="AU113" s="122"/>
      <c r="AV113" s="118"/>
      <c r="AW113" s="1153"/>
      <c r="AX113" s="108"/>
      <c r="AY113" s="118"/>
      <c r="AZ113" s="133"/>
      <c r="BA113" s="132"/>
      <c r="BB113" s="118"/>
      <c r="BC113" s="364"/>
    </row>
    <row r="114" spans="1:67" s="110" customFormat="1" ht="15" x14ac:dyDescent="0.25">
      <c r="A114" s="377" t="s">
        <v>8342</v>
      </c>
      <c r="B114" s="266" t="s">
        <v>8257</v>
      </c>
      <c r="C114" s="377"/>
      <c r="D114" s="382" t="s">
        <v>11</v>
      </c>
      <c r="E114" s="120" t="s">
        <v>3096</v>
      </c>
      <c r="F114" s="370">
        <f t="shared" si="15"/>
        <v>46181</v>
      </c>
      <c r="G114" s="379" t="str">
        <f t="shared" si="16"/>
        <v>A3</v>
      </c>
      <c r="H114" s="1057" t="str">
        <f t="shared" si="17"/>
        <v>MR_DER-1777_26</v>
      </c>
      <c r="I114" s="263" t="str">
        <f t="shared" si="18"/>
        <v>ND</v>
      </c>
      <c r="J114" s="380" t="str">
        <f t="shared" si="19"/>
        <v>ND</v>
      </c>
      <c r="K114" s="1404" t="s">
        <v>3730</v>
      </c>
      <c r="L114" s="1405">
        <v>45982</v>
      </c>
      <c r="M114" s="69" t="s">
        <v>11358</v>
      </c>
      <c r="N114" s="136"/>
      <c r="O114" s="135"/>
      <c r="P114" s="1072"/>
      <c r="Q114" s="137"/>
      <c r="R114" s="135"/>
      <c r="S114" s="381"/>
      <c r="T114" s="136"/>
      <c r="U114" s="135"/>
      <c r="V114" s="1072"/>
      <c r="W114" s="137" t="s">
        <v>3765</v>
      </c>
      <c r="X114" s="135">
        <v>46063</v>
      </c>
      <c r="Y114" s="23" t="s">
        <v>12160</v>
      </c>
      <c r="Z114" s="136" t="s">
        <v>5536</v>
      </c>
      <c r="AA114" s="135">
        <v>46105</v>
      </c>
      <c r="AB114" s="217"/>
      <c r="AC114" s="134" t="s">
        <v>5701</v>
      </c>
      <c r="AD114" s="135">
        <v>46181</v>
      </c>
      <c r="AE114" s="23" t="s">
        <v>12697</v>
      </c>
      <c r="AF114" s="136"/>
      <c r="AG114" s="135"/>
      <c r="AH114" s="1072"/>
      <c r="AI114" s="137"/>
      <c r="AJ114" s="135"/>
      <c r="AK114" s="381"/>
      <c r="AL114" s="136"/>
      <c r="AM114" s="135"/>
      <c r="AN114" s="1072"/>
      <c r="AO114" s="137"/>
      <c r="AP114" s="135"/>
      <c r="AQ114" s="381"/>
      <c r="AR114" s="136"/>
      <c r="AS114" s="135"/>
      <c r="AT114" s="217"/>
      <c r="AU114" s="137"/>
      <c r="AV114" s="135"/>
      <c r="AW114" s="381"/>
      <c r="AX114" s="136"/>
      <c r="AY114" s="135"/>
      <c r="AZ114" s="217"/>
      <c r="BA114" s="134"/>
      <c r="BB114" s="118">
        <v>45994</v>
      </c>
      <c r="BC114" s="218" t="s">
        <v>11502</v>
      </c>
      <c r="BG114" s="110" t="s">
        <v>7023</v>
      </c>
      <c r="BH114" s="367">
        <v>46010</v>
      </c>
      <c r="BI114" s="218" t="s">
        <v>11632</v>
      </c>
      <c r="BJ114" s="110" t="s">
        <v>5539</v>
      </c>
      <c r="BK114" s="367">
        <v>46041</v>
      </c>
      <c r="BM114" s="122" t="s">
        <v>7047</v>
      </c>
      <c r="BN114" s="118">
        <v>46043</v>
      </c>
      <c r="BO114" s="218" t="s">
        <v>12011</v>
      </c>
    </row>
    <row r="115" spans="1:67" s="110" customFormat="1" ht="15" x14ac:dyDescent="0.25">
      <c r="A115" s="377" t="s">
        <v>8342</v>
      </c>
      <c r="B115" s="377"/>
      <c r="C115" s="377"/>
      <c r="D115" s="382" t="s">
        <v>51</v>
      </c>
      <c r="E115" s="1402" t="s">
        <v>3245</v>
      </c>
      <c r="F115" s="378">
        <f>IF(L115&lt;&gt;0,MAX(L115,R115,X115,AD115),"NE")</f>
        <v>46181</v>
      </c>
      <c r="G115" s="379" t="str">
        <f>IF($F115="","",INDEX($K115:$DP115,1,MATCH($F115,$K115:$DP115,)-1))</f>
        <v>A3</v>
      </c>
      <c r="H115" s="1057" t="str">
        <f t="shared" si="17"/>
        <v>MR_DER-1777_26</v>
      </c>
      <c r="I115" s="376" t="str">
        <f>IF(F115="NE",F115,IF(INDEX(K115:CR115,,MATCH(F115,K115:CR115,0)+3)&lt;&gt;0,INDEX(K115:CR115,,MATCH(F115,K115:CR115,0)+3),"ND"))</f>
        <v>ND</v>
      </c>
      <c r="J115" s="380" t="str">
        <f>IF(G115="NE",G115,IF(INDEX(K115:CS115,,MATCH(G115,K115:CS115,0)+3)&lt;&gt;0,INDEX(K115:CS115,,MATCH(G115,K115:CS115,0)+3),"ND"))</f>
        <v>ND</v>
      </c>
      <c r="K115" s="1404" t="s">
        <v>3730</v>
      </c>
      <c r="L115" s="1405">
        <v>45415</v>
      </c>
      <c r="M115" s="1406" t="s">
        <v>7678</v>
      </c>
      <c r="N115" s="1407" t="s">
        <v>7328</v>
      </c>
      <c r="O115" s="1407"/>
      <c r="P115" s="1408"/>
      <c r="Q115" s="1409" t="s">
        <v>3730</v>
      </c>
      <c r="R115" s="1405">
        <v>45982</v>
      </c>
      <c r="S115" s="69" t="s">
        <v>11358</v>
      </c>
      <c r="T115" s="1407" t="s">
        <v>5536</v>
      </c>
      <c r="U115" s="1405">
        <v>46010</v>
      </c>
      <c r="V115" s="1408"/>
      <c r="W115" s="137" t="s">
        <v>3765</v>
      </c>
      <c r="X115" s="135">
        <v>46063</v>
      </c>
      <c r="Y115" s="23" t="s">
        <v>12160</v>
      </c>
      <c r="Z115" s="136" t="s">
        <v>5536</v>
      </c>
      <c r="AA115" s="135">
        <v>46106</v>
      </c>
      <c r="AB115" s="217"/>
      <c r="AC115" s="134" t="s">
        <v>5701</v>
      </c>
      <c r="AD115" s="135">
        <v>46181</v>
      </c>
      <c r="AE115" s="23" t="s">
        <v>12697</v>
      </c>
      <c r="AF115" s="136"/>
      <c r="AG115" s="135"/>
      <c r="AH115" s="1072"/>
      <c r="AI115" s="137"/>
      <c r="AJ115" s="135"/>
      <c r="AK115" s="381"/>
      <c r="AL115" s="136"/>
      <c r="AM115" s="135"/>
      <c r="AN115" s="1072"/>
      <c r="AO115" s="137"/>
      <c r="AP115" s="135"/>
      <c r="AQ115" s="381"/>
      <c r="AR115" s="136"/>
      <c r="AS115" s="135"/>
      <c r="AT115" s="217"/>
      <c r="AU115" s="137"/>
      <c r="AV115" s="135"/>
      <c r="AW115" s="381"/>
      <c r="AX115" s="136"/>
      <c r="AY115" s="135"/>
      <c r="AZ115" s="1411"/>
      <c r="BA115" s="1412"/>
      <c r="BB115" s="118">
        <v>45994</v>
      </c>
      <c r="BC115" s="218" t="s">
        <v>11502</v>
      </c>
      <c r="BG115" s="110" t="s">
        <v>7023</v>
      </c>
      <c r="BH115" s="367">
        <v>46010</v>
      </c>
      <c r="BI115" s="218" t="s">
        <v>11632</v>
      </c>
      <c r="BJ115" s="110" t="s">
        <v>5539</v>
      </c>
      <c r="BK115" s="367">
        <v>46041</v>
      </c>
      <c r="BM115" s="122" t="s">
        <v>7047</v>
      </c>
      <c r="BN115" s="118">
        <v>46043</v>
      </c>
      <c r="BO115" s="218" t="s">
        <v>12011</v>
      </c>
    </row>
    <row r="116" spans="1:67" s="267" customFormat="1" ht="15" hidden="1" x14ac:dyDescent="0.25">
      <c r="A116" s="1464" t="s">
        <v>8342</v>
      </c>
      <c r="B116" s="1465" t="s">
        <v>8257</v>
      </c>
      <c r="C116" s="1464"/>
      <c r="D116" s="1469" t="s">
        <v>11197</v>
      </c>
      <c r="E116" s="120" t="s">
        <v>11352</v>
      </c>
      <c r="F116" s="370">
        <f t="shared" si="15"/>
        <v>46073</v>
      </c>
      <c r="G116" s="379" t="str">
        <f t="shared" si="16"/>
        <v>B1</v>
      </c>
      <c r="H116" s="1057" t="str">
        <f t="shared" si="17"/>
        <v>MR_DER-1582_26</v>
      </c>
      <c r="I116" s="263" t="str">
        <f t="shared" si="18"/>
        <v>ND</v>
      </c>
      <c r="J116" s="380" t="str">
        <f t="shared" si="19"/>
        <v>ND</v>
      </c>
      <c r="K116" s="134" t="s">
        <v>3730</v>
      </c>
      <c r="L116" s="135">
        <v>45980</v>
      </c>
      <c r="M116" s="69" t="s">
        <v>11353</v>
      </c>
      <c r="N116" s="136" t="s">
        <v>5536</v>
      </c>
      <c r="O116" s="135">
        <v>46007</v>
      </c>
      <c r="P116" s="1072"/>
      <c r="Q116" s="137" t="s">
        <v>3765</v>
      </c>
      <c r="R116" s="135">
        <v>46027</v>
      </c>
      <c r="S116" s="69" t="s">
        <v>11899</v>
      </c>
      <c r="T116" s="136" t="s">
        <v>5537</v>
      </c>
      <c r="U116" s="135">
        <v>46042</v>
      </c>
      <c r="V116" s="1072"/>
      <c r="W116" s="137" t="s">
        <v>3748</v>
      </c>
      <c r="X116" s="135">
        <v>46043</v>
      </c>
      <c r="Y116" s="69" t="s">
        <v>12022</v>
      </c>
      <c r="Z116" s="136"/>
      <c r="AA116" s="135"/>
      <c r="AB116" s="217"/>
      <c r="AC116" s="134" t="s">
        <v>5626</v>
      </c>
      <c r="AD116" s="135">
        <v>46073</v>
      </c>
      <c r="AE116" s="23" t="s">
        <v>12176</v>
      </c>
      <c r="AF116" s="136"/>
      <c r="AG116" s="135"/>
      <c r="AH116" s="1072"/>
      <c r="AI116" s="137"/>
      <c r="AJ116" s="135"/>
      <c r="AK116" s="381"/>
      <c r="AL116" s="136"/>
      <c r="AM116" s="135"/>
      <c r="AN116" s="1072"/>
      <c r="AO116" s="137"/>
      <c r="AP116" s="135"/>
      <c r="AQ116" s="381"/>
      <c r="AR116" s="136"/>
      <c r="AS116" s="135"/>
      <c r="AT116" s="217"/>
      <c r="AU116" s="137"/>
      <c r="AV116" s="135"/>
      <c r="AW116" s="381"/>
      <c r="AX116" s="136"/>
      <c r="AY116" s="135"/>
      <c r="AZ116" s="1470"/>
      <c r="BA116" s="1471"/>
      <c r="BB116" s="135"/>
      <c r="BC116" s="69"/>
      <c r="BH116" s="1017"/>
      <c r="BI116" s="69"/>
      <c r="BK116" s="1017"/>
      <c r="BM116" s="137"/>
      <c r="BN116" s="135"/>
      <c r="BO116" s="69"/>
    </row>
    <row r="117" spans="1:67" s="110" customFormat="1" ht="25.5" hidden="1" x14ac:dyDescent="0.25">
      <c r="A117" s="226" t="s">
        <v>8263</v>
      </c>
      <c r="B117" s="227" t="s">
        <v>8257</v>
      </c>
      <c r="C117" s="226"/>
      <c r="D117" s="252" t="s">
        <v>11197</v>
      </c>
      <c r="E117" s="75" t="s">
        <v>11196</v>
      </c>
      <c r="F117" s="239">
        <f t="shared" si="15"/>
        <v>46043</v>
      </c>
      <c r="G117" s="232" t="str">
        <f t="shared" si="16"/>
        <v>A</v>
      </c>
      <c r="H117" s="1055" t="str">
        <f t="shared" si="17"/>
        <v>MR_DER-1547_26</v>
      </c>
      <c r="I117" s="234" t="str">
        <f t="shared" si="18"/>
        <v>ND</v>
      </c>
      <c r="J117" s="255" t="str">
        <f t="shared" si="19"/>
        <v>ND</v>
      </c>
      <c r="K117" s="132" t="s">
        <v>3730</v>
      </c>
      <c r="L117" s="118">
        <v>45966</v>
      </c>
      <c r="M117" s="218" t="s">
        <v>11195</v>
      </c>
      <c r="N117" s="108" t="s">
        <v>5536</v>
      </c>
      <c r="O117" s="118">
        <v>45978</v>
      </c>
      <c r="P117" s="139"/>
      <c r="Q117" s="122" t="s">
        <v>3765</v>
      </c>
      <c r="R117" s="118">
        <v>45993</v>
      </c>
      <c r="S117" s="218" t="s">
        <v>11476</v>
      </c>
      <c r="T117" s="108" t="s">
        <v>5537</v>
      </c>
      <c r="U117" s="118">
        <v>46007</v>
      </c>
      <c r="V117" s="139"/>
      <c r="W117" s="122" t="s">
        <v>3748</v>
      </c>
      <c r="X117" s="118">
        <v>46027</v>
      </c>
      <c r="Y117" s="218" t="s">
        <v>11899</v>
      </c>
      <c r="Z117" s="108"/>
      <c r="AA117" s="118"/>
      <c r="AB117" s="133"/>
      <c r="AC117" s="122" t="s">
        <v>3748</v>
      </c>
      <c r="AD117" s="118">
        <v>46043</v>
      </c>
      <c r="AE117" s="218" t="s">
        <v>12022</v>
      </c>
      <c r="AF117" s="108"/>
      <c r="AG117" s="118"/>
      <c r="AH117" s="139"/>
      <c r="AI117" s="122"/>
      <c r="AJ117" s="118"/>
      <c r="AK117" s="1153"/>
      <c r="AL117" s="108"/>
      <c r="AM117" s="118"/>
      <c r="AN117" s="139"/>
      <c r="AO117" s="122"/>
      <c r="AP117" s="118"/>
      <c r="AQ117" s="363"/>
      <c r="AR117" s="108"/>
      <c r="AS117" s="118"/>
      <c r="AT117" s="133"/>
      <c r="AU117" s="122"/>
      <c r="AV117" s="118"/>
      <c r="AW117" s="363"/>
      <c r="AX117" s="108"/>
      <c r="AY117" s="118"/>
      <c r="AZ117" s="109"/>
      <c r="BA117" s="1413"/>
      <c r="BB117" s="118">
        <v>45994</v>
      </c>
      <c r="BC117" s="218" t="s">
        <v>11502</v>
      </c>
      <c r="BG117" s="110" t="s">
        <v>7023</v>
      </c>
      <c r="BH117" s="367">
        <v>46010</v>
      </c>
      <c r="BI117" s="218" t="s">
        <v>11632</v>
      </c>
      <c r="BJ117" s="110" t="s">
        <v>5539</v>
      </c>
      <c r="BK117" s="367">
        <v>46041</v>
      </c>
      <c r="BM117" s="122" t="s">
        <v>7047</v>
      </c>
      <c r="BN117" s="118">
        <v>46043</v>
      </c>
      <c r="BO117" s="218" t="s">
        <v>12011</v>
      </c>
    </row>
    <row r="118" spans="1:67" s="149" customFormat="1" hidden="1" x14ac:dyDescent="0.25">
      <c r="A118" s="221"/>
      <c r="B118" s="221"/>
      <c r="C118" s="221"/>
      <c r="D118" s="251"/>
      <c r="E118" s="221" t="s">
        <v>7517</v>
      </c>
      <c r="F118" s="222"/>
      <c r="G118" s="222"/>
      <c r="H118" s="1056"/>
      <c r="I118" s="222"/>
      <c r="J118" s="253"/>
      <c r="K118" s="248"/>
      <c r="L118" s="223"/>
      <c r="M118" s="224"/>
      <c r="N118" s="225"/>
      <c r="O118" s="225"/>
      <c r="P118" s="225"/>
      <c r="Q118" s="223"/>
      <c r="R118" s="223"/>
      <c r="S118" s="224"/>
      <c r="T118" s="225"/>
      <c r="U118" s="225"/>
      <c r="V118" s="225"/>
      <c r="W118" s="223"/>
      <c r="X118" s="223"/>
      <c r="Y118" s="224"/>
      <c r="Z118" s="225"/>
      <c r="AA118" s="225"/>
      <c r="AB118" s="225"/>
      <c r="AC118" s="223"/>
      <c r="AD118" s="223"/>
      <c r="AE118" s="224"/>
      <c r="AF118" s="225"/>
      <c r="AG118" s="225"/>
      <c r="AH118" s="225"/>
      <c r="AI118" s="223"/>
      <c r="AJ118" s="223"/>
      <c r="AK118" s="224"/>
      <c r="AL118" s="225"/>
      <c r="AM118" s="225"/>
      <c r="AN118" s="225"/>
      <c r="AO118" s="223"/>
      <c r="AP118" s="223"/>
      <c r="AQ118" s="224"/>
      <c r="AR118" s="225"/>
      <c r="AS118" s="225"/>
      <c r="AT118" s="225"/>
      <c r="AU118" s="223"/>
      <c r="AV118" s="223"/>
      <c r="AW118" s="224"/>
      <c r="AX118" s="225"/>
      <c r="AY118" s="225"/>
      <c r="AZ118" s="225"/>
      <c r="BA118" s="225"/>
      <c r="BB118" s="223"/>
      <c r="BC118" s="223"/>
    </row>
    <row r="119" spans="1:67" s="77" customFormat="1" hidden="1" x14ac:dyDescent="0.25">
      <c r="A119" s="237"/>
      <c r="B119" s="220" t="s">
        <v>8257</v>
      </c>
      <c r="C119" s="237"/>
      <c r="D119" s="256" t="s">
        <v>10</v>
      </c>
      <c r="E119" s="231" t="s">
        <v>3095</v>
      </c>
      <c r="F119" s="239" t="str">
        <f>IF(L119&lt;&gt;0,MAX(L119,R119,X119,AD119,AJ119,AP119,AV119),"NE")</f>
        <v>NE</v>
      </c>
      <c r="G119" s="232" t="e">
        <f>IF($F119="","",INDEX($K119:$DP119,1,MATCH($F119,$K119:$DP119,)-1))</f>
        <v>#N/A</v>
      </c>
      <c r="H119" s="1055" t="e">
        <f>IF($F119="","",INDEX($K119:$FL119,1,MATCH($F119,$K119:$FL119,)+1))</f>
        <v>#N/A</v>
      </c>
      <c r="I119" s="234" t="str">
        <f>IF(F119="NE",F119,IF(INDEX(K119:CR119,,MATCH(F119,K119:CR119,0)+3)&lt;&gt;0,INDEX(K119:CR119,,MATCH(F119,K119:CR119,0)+3),"ND"))</f>
        <v>NE</v>
      </c>
      <c r="J119" s="255" t="e">
        <f>IF(G119="NE",G119,IF(INDEX(K119:CS119,,MATCH(G119,K119:CS119,0)+3)&lt;&gt;0,INDEX(K119:CS119,,MATCH(G119,K119:CS119,0)+3),"ND"))</f>
        <v>#N/A</v>
      </c>
      <c r="K119" s="249"/>
      <c r="L119" s="229"/>
      <c r="M119" s="229"/>
      <c r="N119" s="220"/>
      <c r="O119" s="229"/>
      <c r="P119" s="220"/>
      <c r="Q119" s="220"/>
      <c r="R119" s="229"/>
      <c r="S119" s="229"/>
      <c r="T119" s="220"/>
      <c r="U119" s="229"/>
      <c r="V119" s="220"/>
      <c r="W119" s="220"/>
      <c r="X119" s="229"/>
      <c r="Y119" s="229"/>
      <c r="Z119" s="220"/>
      <c r="AA119" s="229"/>
      <c r="AB119" s="220"/>
      <c r="AC119" s="220"/>
      <c r="AD119" s="229"/>
      <c r="AE119" s="229"/>
      <c r="AF119" s="220"/>
      <c r="AG119" s="229"/>
      <c r="AH119" s="220"/>
      <c r="AI119" s="220"/>
      <c r="AJ119" s="229"/>
      <c r="AK119" s="229"/>
      <c r="AL119" s="220"/>
      <c r="AM119" s="229"/>
      <c r="AN119" s="220"/>
      <c r="AO119" s="220"/>
      <c r="AP119" s="229"/>
      <c r="AQ119" s="229"/>
      <c r="AR119" s="220"/>
      <c r="AS119" s="229"/>
      <c r="AT119" s="220"/>
      <c r="AU119" s="220"/>
      <c r="AV119" s="229"/>
      <c r="AW119" s="229"/>
      <c r="AX119" s="220"/>
      <c r="AY119" s="229"/>
      <c r="AZ119" s="220"/>
      <c r="BA119" s="220"/>
      <c r="BB119" s="220"/>
      <c r="BC119" s="229"/>
    </row>
    <row r="120" spans="1:67" s="149" customFormat="1" hidden="1" x14ac:dyDescent="0.25">
      <c r="A120" s="221"/>
      <c r="B120" s="221"/>
      <c r="C120" s="221"/>
      <c r="D120" s="251"/>
      <c r="E120" s="221" t="s">
        <v>7518</v>
      </c>
      <c r="F120" s="222"/>
      <c r="G120" s="222"/>
      <c r="H120" s="1056"/>
      <c r="I120" s="222"/>
      <c r="J120" s="253"/>
      <c r="K120" s="248"/>
      <c r="L120" s="223"/>
      <c r="M120" s="224"/>
      <c r="N120" s="225"/>
      <c r="O120" s="225"/>
      <c r="P120" s="225"/>
      <c r="Q120" s="223"/>
      <c r="R120" s="223"/>
      <c r="S120" s="224"/>
      <c r="T120" s="225"/>
      <c r="U120" s="225"/>
      <c r="V120" s="225"/>
      <c r="W120" s="223"/>
      <c r="X120" s="223"/>
      <c r="Y120" s="224"/>
      <c r="Z120" s="225"/>
      <c r="AA120" s="225"/>
      <c r="AB120" s="225"/>
      <c r="AC120" s="223"/>
      <c r="AD120" s="223"/>
      <c r="AE120" s="224"/>
      <c r="AF120" s="225"/>
      <c r="AG120" s="225"/>
      <c r="AH120" s="225"/>
      <c r="AI120" s="223"/>
      <c r="AJ120" s="223"/>
      <c r="AK120" s="224"/>
      <c r="AL120" s="225"/>
      <c r="AM120" s="225"/>
      <c r="AN120" s="225"/>
      <c r="AO120" s="223"/>
      <c r="AP120" s="223"/>
      <c r="AQ120" s="224"/>
      <c r="AR120" s="225"/>
      <c r="AS120" s="225"/>
      <c r="AT120" s="225"/>
      <c r="AU120" s="223"/>
      <c r="AV120" s="223"/>
      <c r="AW120" s="224"/>
      <c r="AX120" s="225"/>
      <c r="AY120" s="225"/>
      <c r="AZ120" s="225"/>
      <c r="BA120" s="225"/>
      <c r="BB120" s="223"/>
      <c r="BC120" s="223"/>
    </row>
    <row r="121" spans="1:67" s="77" customFormat="1" ht="25.5" hidden="1" x14ac:dyDescent="0.25">
      <c r="A121" s="226" t="s">
        <v>8263</v>
      </c>
      <c r="B121" s="238" t="s">
        <v>8257</v>
      </c>
      <c r="C121" s="237"/>
      <c r="D121" s="256" t="s">
        <v>55</v>
      </c>
      <c r="E121" s="231" t="s">
        <v>11690</v>
      </c>
      <c r="F121" s="370">
        <f>IF(L121&lt;&gt;0,MAX(L121,R121,X121,AD121),"NE")</f>
        <v>46044</v>
      </c>
      <c r="G121" s="232" t="str">
        <f>IF($F121="","",INDEX($K121:$DP121,1,MATCH($F121,$K121:$DP121,)-1))</f>
        <v>A</v>
      </c>
      <c r="H121" s="1416" t="str">
        <f>IF($F121="","",INDEX($K121:$AC121,1,MATCH($F121,$K121:$AC121,)+1))</f>
        <v>MR_DER-1551_26</v>
      </c>
      <c r="I121" s="233" t="str">
        <f>IF(F121="NE",F121,IF(INDEX(K121:CR121,,MATCH(F121,K121:CR121,0)+3)&lt;&gt;0,INDEX(K121:CR121,,MATCH(F121,K121:CR121,0)+3),"ND"))</f>
        <v>ND</v>
      </c>
      <c r="J121" s="255" t="str">
        <f>IF(G121="NE",G121,IF(INDEX(K121:CS121,,MATCH(G121,K121:CS121,0)+3)&lt;&gt;0,INDEX(K121:CS121,,MATCH(G121,K121:CS121,0)+3),"ND"))</f>
        <v>ND</v>
      </c>
      <c r="K121" s="220" t="s">
        <v>3730</v>
      </c>
      <c r="L121" s="229">
        <v>46010</v>
      </c>
      <c r="M121" s="218" t="s">
        <v>11694</v>
      </c>
      <c r="N121" s="220"/>
      <c r="O121" s="229"/>
      <c r="P121" s="220"/>
      <c r="Q121" s="220" t="s">
        <v>3748</v>
      </c>
      <c r="R121" s="229">
        <v>46044</v>
      </c>
      <c r="S121" s="218" t="s">
        <v>12040</v>
      </c>
      <c r="T121" s="220"/>
      <c r="U121" s="229"/>
      <c r="V121" s="220"/>
      <c r="W121" s="220"/>
      <c r="X121" s="229"/>
      <c r="Y121" s="229"/>
      <c r="Z121" s="220"/>
      <c r="AA121" s="229"/>
      <c r="AB121" s="220"/>
      <c r="AC121" s="220"/>
      <c r="AD121" s="229"/>
      <c r="AE121" s="229"/>
      <c r="AF121" s="220"/>
      <c r="AG121" s="229"/>
      <c r="AH121" s="220"/>
      <c r="AI121" s="220"/>
      <c r="AJ121" s="229"/>
      <c r="AK121" s="229"/>
      <c r="AL121" s="220"/>
      <c r="AM121" s="229"/>
      <c r="AN121" s="220"/>
      <c r="AO121" s="220"/>
      <c r="AP121" s="229"/>
      <c r="AQ121" s="229"/>
      <c r="AR121" s="220"/>
      <c r="AS121" s="229"/>
      <c r="AT121" s="220"/>
      <c r="AU121" s="220"/>
      <c r="AV121" s="229"/>
      <c r="AW121" s="229"/>
      <c r="AX121" s="220"/>
      <c r="AY121" s="229"/>
      <c r="AZ121" s="264"/>
      <c r="BA121" s="264"/>
      <c r="BB121" s="220"/>
      <c r="BC121" s="229"/>
    </row>
    <row r="122" spans="1:67" s="149" customFormat="1" hidden="1" x14ac:dyDescent="0.25">
      <c r="A122" s="221"/>
      <c r="B122" s="221"/>
      <c r="C122" s="221"/>
      <c r="D122" s="251"/>
      <c r="E122" s="221"/>
      <c r="F122" s="222"/>
      <c r="G122" s="222"/>
      <c r="H122" s="1056"/>
      <c r="I122" s="222"/>
      <c r="J122" s="253"/>
      <c r="K122" s="248"/>
      <c r="L122" s="223"/>
      <c r="M122" s="224"/>
      <c r="N122" s="225"/>
      <c r="O122" s="225"/>
      <c r="P122" s="225"/>
      <c r="Q122" s="223"/>
      <c r="R122" s="223"/>
      <c r="S122" s="224"/>
      <c r="T122" s="225"/>
      <c r="U122" s="225"/>
      <c r="V122" s="225"/>
      <c r="W122" s="223"/>
      <c r="X122" s="223"/>
      <c r="Y122" s="224"/>
      <c r="Z122" s="225"/>
      <c r="AA122" s="225"/>
      <c r="AB122" s="225"/>
      <c r="AC122" s="223"/>
      <c r="AD122" s="223"/>
      <c r="AE122" s="224"/>
      <c r="AF122" s="225"/>
      <c r="AG122" s="225"/>
      <c r="AH122" s="225"/>
      <c r="AI122" s="223"/>
      <c r="AJ122" s="223"/>
      <c r="AK122" s="224"/>
      <c r="AL122" s="225"/>
      <c r="AM122" s="225"/>
      <c r="AN122" s="225"/>
      <c r="AO122" s="223"/>
      <c r="AP122" s="223"/>
      <c r="AQ122" s="224"/>
      <c r="AR122" s="225"/>
      <c r="AS122" s="225"/>
      <c r="AT122" s="225"/>
      <c r="AU122" s="223"/>
      <c r="AV122" s="223"/>
      <c r="AW122" s="224"/>
      <c r="AX122" s="225"/>
      <c r="AY122" s="225"/>
      <c r="AZ122" s="225"/>
      <c r="BA122" s="225"/>
      <c r="BB122" s="223"/>
      <c r="BC122" s="223"/>
    </row>
    <row r="123" spans="1:67" s="110" customFormat="1" ht="25.5" hidden="1" x14ac:dyDescent="0.2">
      <c r="A123" s="226" t="s">
        <v>8263</v>
      </c>
      <c r="B123" s="230"/>
      <c r="C123" s="230"/>
      <c r="D123" s="254" t="s">
        <v>12</v>
      </c>
      <c r="E123" s="231" t="s">
        <v>3097</v>
      </c>
      <c r="F123" s="239">
        <f>IF(L123&lt;&gt;0,MAX(L123,R123,X123,AD123,AJ123,AP123,AV123),"NE")</f>
        <v>45265</v>
      </c>
      <c r="G123" s="232" t="str">
        <f>IF($F123="","",INDEX($K123:$DP123,1,MATCH($F123,$K123:$DP123,)-1))</f>
        <v>A</v>
      </c>
      <c r="H123" s="1055" t="str">
        <f>IF($F123="","",INDEX($K123:$FL123,1,MATCH($F123,$K123:$FL123,)+1))</f>
        <v>MR.DER-0492_23-Entrega Final</v>
      </c>
      <c r="I123" s="234" t="str">
        <f>IF(F123="NE",F123,IF(INDEX(K123:CR123,,MATCH(F123,K123:CR123,0)+3)&lt;&gt;0,INDEX(K123:CR123,,MATCH(F123,K123:CR123,0)+3),"ND"))</f>
        <v>ASSINADO</v>
      </c>
      <c r="J123" s="255" t="str">
        <f>IF(G123="NE",G123,IF(INDEX(K123:CS123,,MATCH(G123,K123:CS123,0)+3)&lt;&gt;0,INDEX(K123:CS123,,MATCH(G123,K123:CS123,0)+3),"ND"))</f>
        <v>ND</v>
      </c>
      <c r="K123" s="249" t="s">
        <v>3730</v>
      </c>
      <c r="L123" s="229">
        <v>44827</v>
      </c>
      <c r="M123" s="240" t="s">
        <v>3768</v>
      </c>
      <c r="N123" s="220" t="s">
        <v>5537</v>
      </c>
      <c r="O123" s="229">
        <v>44844</v>
      </c>
      <c r="P123" s="240" t="s">
        <v>3781</v>
      </c>
      <c r="Q123" s="220" t="s">
        <v>3748</v>
      </c>
      <c r="R123" s="229">
        <v>44858</v>
      </c>
      <c r="S123" s="240" t="s">
        <v>5577</v>
      </c>
      <c r="T123" s="220"/>
      <c r="U123" s="220"/>
      <c r="V123" s="354" t="s">
        <v>5643</v>
      </c>
      <c r="W123" s="220" t="s">
        <v>3748</v>
      </c>
      <c r="X123" s="229">
        <v>45265</v>
      </c>
      <c r="Y123" s="354" t="s">
        <v>6986</v>
      </c>
      <c r="Z123" s="220"/>
      <c r="AA123" s="220" t="s">
        <v>6913</v>
      </c>
      <c r="AB123" s="220"/>
      <c r="AC123" s="220"/>
      <c r="AD123" s="220"/>
      <c r="AE123" s="220"/>
      <c r="AF123" s="220"/>
      <c r="AG123" s="220"/>
      <c r="AH123" s="220"/>
      <c r="AI123" s="220"/>
      <c r="AJ123" s="220"/>
      <c r="AK123" s="220"/>
      <c r="AL123" s="220"/>
      <c r="AM123" s="220"/>
      <c r="AN123" s="220"/>
      <c r="AO123" s="220"/>
      <c r="AP123" s="220"/>
      <c r="AQ123" s="220"/>
      <c r="AR123" s="220"/>
      <c r="AS123" s="220"/>
      <c r="AT123" s="220"/>
      <c r="AU123" s="220"/>
      <c r="AV123" s="229"/>
      <c r="AW123" s="229"/>
      <c r="AX123" s="220"/>
      <c r="AY123" s="229"/>
      <c r="AZ123" s="220"/>
      <c r="BA123" s="220"/>
      <c r="BB123" s="220"/>
      <c r="BC123" s="229"/>
    </row>
    <row r="124" spans="1:67" s="149" customFormat="1" hidden="1" x14ac:dyDescent="0.25">
      <c r="A124" s="221"/>
      <c r="B124" s="221"/>
      <c r="C124" s="221"/>
      <c r="D124" s="251"/>
      <c r="E124" s="221" t="s">
        <v>7520</v>
      </c>
      <c r="F124" s="222"/>
      <c r="G124" s="222"/>
      <c r="H124" s="1056"/>
      <c r="I124" s="222"/>
      <c r="J124" s="253"/>
      <c r="K124" s="248"/>
      <c r="L124" s="223"/>
      <c r="M124" s="224"/>
      <c r="N124" s="225"/>
      <c r="O124" s="225"/>
      <c r="P124" s="225"/>
      <c r="Q124" s="223"/>
      <c r="R124" s="223"/>
      <c r="S124" s="224"/>
      <c r="T124" s="225"/>
      <c r="U124" s="225"/>
      <c r="V124" s="225"/>
      <c r="W124" s="223"/>
      <c r="X124" s="223"/>
      <c r="Y124" s="224"/>
      <c r="Z124" s="225"/>
      <c r="AA124" s="225"/>
      <c r="AB124" s="225"/>
      <c r="AC124" s="223"/>
      <c r="AD124" s="223"/>
      <c r="AE124" s="224"/>
      <c r="AF124" s="225"/>
      <c r="AG124" s="225"/>
      <c r="AH124" s="225"/>
      <c r="AI124" s="223"/>
      <c r="AJ124" s="223"/>
      <c r="AK124" s="224"/>
      <c r="AL124" s="225"/>
      <c r="AM124" s="225"/>
      <c r="AN124" s="225"/>
      <c r="AO124" s="223"/>
      <c r="AP124" s="223"/>
      <c r="AQ124" s="224"/>
      <c r="AR124" s="225"/>
      <c r="AS124" s="225"/>
      <c r="AT124" s="225"/>
      <c r="AU124" s="223"/>
      <c r="AV124" s="223"/>
      <c r="AW124" s="224"/>
      <c r="AX124" s="225"/>
      <c r="AY124" s="225"/>
      <c r="AZ124" s="225"/>
      <c r="BA124" s="225"/>
      <c r="BB124" s="223"/>
      <c r="BC124" s="223"/>
    </row>
    <row r="125" spans="1:67" s="110" customFormat="1" ht="25.5" hidden="1" x14ac:dyDescent="0.2">
      <c r="A125" s="226" t="s">
        <v>8263</v>
      </c>
      <c r="B125" s="230"/>
      <c r="C125" s="230"/>
      <c r="D125" s="254" t="s">
        <v>13</v>
      </c>
      <c r="E125" s="231" t="s">
        <v>3098</v>
      </c>
      <c r="F125" s="239">
        <f>IF(L125&lt;&gt;0,MAX(L125,R125,X125,AD125,AJ125,AP125,AV125),"NE")</f>
        <v>45265</v>
      </c>
      <c r="G125" s="232" t="str">
        <f>IF($F125="","",INDEX($K125:$DP125,1,MATCH($F125,$K125:$DP125,)-1))</f>
        <v>B</v>
      </c>
      <c r="H125" s="1055" t="str">
        <f>IF($F125="","",INDEX($K125:$FL125,1,MATCH($F125,$K125:$FL125,)+1))</f>
        <v>MR.DER-0492_23-Entrega Final</v>
      </c>
      <c r="I125" s="234" t="str">
        <f>IF(F125="NE",F125,IF(INDEX(K125:CR125,,MATCH(F125,K125:CR125,0)+3)&lt;&gt;0,INDEX(K125:CR125,,MATCH(F125,K125:CR125,0)+3),"ND"))</f>
        <v>ASSINADO</v>
      </c>
      <c r="J125" s="255" t="str">
        <f>IF(G125="NE",G125,IF(INDEX(K125:CS125,,MATCH(G125,K125:CS125,0)+3)&lt;&gt;0,INDEX(K125:CS125,,MATCH(G125,K125:CS125,0)+3),"ND"))</f>
        <v>ND</v>
      </c>
      <c r="K125" s="249" t="s">
        <v>3730</v>
      </c>
      <c r="L125" s="229">
        <v>44825</v>
      </c>
      <c r="M125" s="240" t="s">
        <v>3760</v>
      </c>
      <c r="N125" s="220" t="s">
        <v>5537</v>
      </c>
      <c r="O125" s="229">
        <v>44886</v>
      </c>
      <c r="P125" s="240" t="s">
        <v>3781</v>
      </c>
      <c r="Q125" s="220" t="s">
        <v>3748</v>
      </c>
      <c r="R125" s="229">
        <v>44890</v>
      </c>
      <c r="S125" s="354" t="s">
        <v>5792</v>
      </c>
      <c r="T125" s="220"/>
      <c r="U125" s="220"/>
      <c r="V125" s="354" t="s">
        <v>5860</v>
      </c>
      <c r="W125" s="220" t="s">
        <v>5626</v>
      </c>
      <c r="X125" s="229">
        <v>44979</v>
      </c>
      <c r="Y125" s="354" t="s">
        <v>6392</v>
      </c>
      <c r="Z125" s="220" t="s">
        <v>5539</v>
      </c>
      <c r="AA125" s="229">
        <v>44984</v>
      </c>
      <c r="AB125" s="354" t="s">
        <v>6642</v>
      </c>
      <c r="AC125" s="220" t="s">
        <v>5811</v>
      </c>
      <c r="AD125" s="229">
        <v>44987</v>
      </c>
      <c r="AE125" s="354" t="s">
        <v>6648</v>
      </c>
      <c r="AF125" s="220"/>
      <c r="AG125" s="220"/>
      <c r="AH125" s="354" t="s">
        <v>6654</v>
      </c>
      <c r="AI125" s="220" t="s">
        <v>5811</v>
      </c>
      <c r="AJ125" s="229">
        <v>45265</v>
      </c>
      <c r="AK125" s="271" t="s">
        <v>6986</v>
      </c>
      <c r="AL125" s="220"/>
      <c r="AM125" s="220" t="s">
        <v>6913</v>
      </c>
      <c r="AN125" s="220"/>
      <c r="AO125" s="220"/>
      <c r="AP125" s="220"/>
      <c r="AQ125" s="220"/>
      <c r="AR125" s="220"/>
      <c r="AS125" s="220"/>
      <c r="AT125" s="220"/>
      <c r="AU125" s="220"/>
      <c r="AV125" s="229"/>
      <c r="AW125" s="229"/>
      <c r="AX125" s="220"/>
      <c r="AY125" s="229"/>
      <c r="AZ125" s="220"/>
      <c r="BA125" s="220"/>
      <c r="BB125" s="220"/>
      <c r="BC125" s="229"/>
    </row>
    <row r="126" spans="1:67" s="110" customFormat="1" hidden="1" x14ac:dyDescent="0.25">
      <c r="A126" s="242"/>
      <c r="B126" s="242"/>
      <c r="C126" s="242"/>
      <c r="D126" s="257"/>
      <c r="E126" s="242" t="s">
        <v>7522</v>
      </c>
      <c r="F126" s="243"/>
      <c r="G126" s="243"/>
      <c r="H126" s="1056"/>
      <c r="I126" s="243"/>
      <c r="J126" s="258"/>
      <c r="K126" s="250"/>
      <c r="L126" s="244"/>
      <c r="M126" s="245"/>
      <c r="N126" s="246"/>
      <c r="O126" s="246"/>
      <c r="P126" s="246"/>
      <c r="Q126" s="244"/>
      <c r="R126" s="244"/>
      <c r="S126" s="245"/>
      <c r="T126" s="246"/>
      <c r="U126" s="246"/>
      <c r="V126" s="246"/>
      <c r="W126" s="244"/>
      <c r="X126" s="244"/>
      <c r="Y126" s="245"/>
      <c r="Z126" s="246"/>
      <c r="AA126" s="246"/>
      <c r="AB126" s="246"/>
      <c r="AC126" s="244"/>
      <c r="AD126" s="244"/>
      <c r="AE126" s="245"/>
      <c r="AF126" s="246"/>
      <c r="AG126" s="246"/>
      <c r="AH126" s="246"/>
      <c r="AI126" s="244"/>
      <c r="AJ126" s="244"/>
      <c r="AK126" s="245"/>
      <c r="AL126" s="246"/>
      <c r="AM126" s="246"/>
      <c r="AN126" s="246"/>
      <c r="AO126" s="244"/>
      <c r="AP126" s="244"/>
      <c r="AQ126" s="245"/>
      <c r="AR126" s="246"/>
      <c r="AS126" s="246"/>
      <c r="AT126" s="246"/>
      <c r="AU126" s="244"/>
      <c r="AV126" s="244"/>
      <c r="AW126" s="245"/>
      <c r="AX126" s="246"/>
      <c r="AY126" s="246"/>
      <c r="AZ126" s="246"/>
      <c r="BA126" s="246"/>
      <c r="BB126" s="244"/>
      <c r="BC126" s="244"/>
    </row>
    <row r="127" spans="1:67" s="1108" customFormat="1" ht="25.5" hidden="1" x14ac:dyDescent="0.25">
      <c r="A127" s="1181" t="s">
        <v>8263</v>
      </c>
      <c r="B127" s="1182" t="s">
        <v>8257</v>
      </c>
      <c r="C127" s="1183"/>
      <c r="D127" s="1184" t="s">
        <v>7219</v>
      </c>
      <c r="E127" s="1185" t="s">
        <v>9326</v>
      </c>
      <c r="F127" s="1171">
        <f t="shared" ref="F127:F158" si="20">IF(L127&lt;&gt;0,MAX(L127,R127,X127,AD127,AJ127,AP127,AV127),"NE")</f>
        <v>45965</v>
      </c>
      <c r="G127" s="1172" t="str">
        <f t="shared" ref="G127:G158" si="21">IF($F127="","",INDEX($K127:$DP127,1,MATCH($F127,$K127:$DP127,)-1))</f>
        <v>A</v>
      </c>
      <c r="H127" s="1186" t="str">
        <f t="shared" ref="H127:H158" si="22">IF($F127="","",INDEX($K127:$FL127,1,MATCH($F127,$K127:$FL127,)+1))</f>
        <v>MR_DER-1340_25</v>
      </c>
      <c r="I127" s="1174" t="str">
        <f t="shared" ref="I127:I158" si="23">IF(F127="NE",F127,IF(INDEX(K127:CR127,,MATCH(F127,K127:CR127,0)+3)&lt;&gt;0,INDEX(K127:CR127,,MATCH(F127,K127:CR127,0)+3),"ND"))</f>
        <v>ND</v>
      </c>
      <c r="J127" s="1175" t="str">
        <f t="shared" ref="J127:J158" si="24">IF(G127="NE",G127,IF(INDEX(K127:CS127,,MATCH(G127,K127:CS127,0)+3)&lt;&gt;0,INDEX(K127:CS127,,MATCH(G127,K127:CS127,0)+3),"ND"))</f>
        <v>ND</v>
      </c>
      <c r="K127" s="1187" t="s">
        <v>3730</v>
      </c>
      <c r="L127" s="1188">
        <v>45530</v>
      </c>
      <c r="M127" s="1189" t="s">
        <v>8198</v>
      </c>
      <c r="N127" s="1188" t="s">
        <v>5539</v>
      </c>
      <c r="O127" s="1188">
        <v>45559</v>
      </c>
      <c r="Q127" s="1182" t="s">
        <v>3748</v>
      </c>
      <c r="R127" s="1188">
        <v>45560</v>
      </c>
      <c r="S127" s="1189" t="s">
        <v>8245</v>
      </c>
      <c r="T127" s="1182"/>
      <c r="U127" s="1188"/>
      <c r="V127" s="1182"/>
      <c r="W127" s="1182" t="s">
        <v>3748</v>
      </c>
      <c r="X127" s="1188">
        <v>45965</v>
      </c>
      <c r="Y127" s="974" t="s">
        <v>11191</v>
      </c>
      <c r="Z127" s="1182"/>
      <c r="AA127" s="1188"/>
      <c r="AB127" s="1182"/>
      <c r="AC127" s="1182"/>
      <c r="AD127" s="1188"/>
      <c r="AE127" s="1188"/>
      <c r="AF127" s="1182"/>
      <c r="AG127" s="1188"/>
      <c r="AH127" s="1182"/>
      <c r="AI127" s="1182"/>
      <c r="AJ127" s="1188"/>
      <c r="AK127" s="1188"/>
      <c r="AL127" s="1182"/>
      <c r="AM127" s="1188"/>
      <c r="AN127" s="1182"/>
      <c r="AO127" s="1182"/>
      <c r="AP127" s="1188"/>
      <c r="AQ127" s="1188"/>
      <c r="AR127" s="1182"/>
      <c r="AS127" s="1188"/>
      <c r="AT127" s="1182"/>
      <c r="AU127" s="1182"/>
      <c r="AV127" s="1188"/>
      <c r="AW127" s="1188"/>
      <c r="AX127" s="1182"/>
      <c r="AY127" s="1188"/>
      <c r="AZ127" s="1182"/>
      <c r="BA127" s="1182"/>
      <c r="BB127" s="1182"/>
      <c r="BC127" s="1188"/>
    </row>
    <row r="128" spans="1:67" s="1108" customFormat="1" ht="25.5" hidden="1" x14ac:dyDescent="0.25">
      <c r="A128" s="1181" t="s">
        <v>8263</v>
      </c>
      <c r="B128" s="1182" t="s">
        <v>8257</v>
      </c>
      <c r="C128" s="1183"/>
      <c r="D128" s="1184" t="s">
        <v>7219</v>
      </c>
      <c r="E128" s="1185" t="s">
        <v>7738</v>
      </c>
      <c r="F128" s="1171">
        <f t="shared" si="20"/>
        <v>45965</v>
      </c>
      <c r="G128" s="1172" t="str">
        <f t="shared" si="21"/>
        <v>A</v>
      </c>
      <c r="H128" s="1186" t="str">
        <f t="shared" si="22"/>
        <v>MR_DER-1340_25</v>
      </c>
      <c r="I128" s="1174" t="str">
        <f t="shared" si="23"/>
        <v>ND</v>
      </c>
      <c r="J128" s="1175" t="str">
        <f t="shared" si="24"/>
        <v>ND</v>
      </c>
      <c r="K128" s="1187" t="s">
        <v>3730</v>
      </c>
      <c r="L128" s="1188">
        <v>45530</v>
      </c>
      <c r="M128" s="1189" t="s">
        <v>8198</v>
      </c>
      <c r="N128" s="1188" t="s">
        <v>5539</v>
      </c>
      <c r="O128" s="1188">
        <v>45559</v>
      </c>
      <c r="P128" s="1182" t="s">
        <v>3777</v>
      </c>
      <c r="Q128" s="1182" t="s">
        <v>3748</v>
      </c>
      <c r="R128" s="1188">
        <v>45560</v>
      </c>
      <c r="S128" s="1189" t="s">
        <v>8245</v>
      </c>
      <c r="T128" s="1182"/>
      <c r="U128" s="1188"/>
      <c r="V128" s="1182"/>
      <c r="W128" s="1182" t="s">
        <v>3748</v>
      </c>
      <c r="X128" s="1188">
        <v>45965</v>
      </c>
      <c r="Y128" s="974" t="s">
        <v>11191</v>
      </c>
      <c r="Z128" s="1182"/>
      <c r="AA128" s="1188"/>
      <c r="AB128" s="1182"/>
      <c r="AC128" s="1182"/>
      <c r="AD128" s="1188"/>
      <c r="AE128" s="1188"/>
      <c r="AF128" s="1182"/>
      <c r="AG128" s="1188"/>
      <c r="AH128" s="1182"/>
      <c r="AI128" s="1182"/>
      <c r="AJ128" s="1188"/>
      <c r="AK128" s="1188"/>
      <c r="AL128" s="1182"/>
      <c r="AM128" s="1188"/>
      <c r="AN128" s="1182"/>
      <c r="AO128" s="1182"/>
      <c r="AP128" s="1188"/>
      <c r="AQ128" s="1188"/>
      <c r="AR128" s="1182"/>
      <c r="AS128" s="1188"/>
      <c r="AT128" s="1182"/>
      <c r="AU128" s="1182"/>
      <c r="AV128" s="1188"/>
      <c r="AW128" s="1188"/>
      <c r="AX128" s="1182"/>
      <c r="AY128" s="1188"/>
    </row>
    <row r="129" spans="1:51" s="1108" customFormat="1" ht="25.5" hidden="1" x14ac:dyDescent="0.25">
      <c r="A129" s="1181" t="s">
        <v>8263</v>
      </c>
      <c r="B129" s="1182" t="s">
        <v>8257</v>
      </c>
      <c r="C129" s="1183"/>
      <c r="D129" s="1169" t="s">
        <v>7219</v>
      </c>
      <c r="E129" s="1185" t="s">
        <v>7739</v>
      </c>
      <c r="F129" s="1171">
        <f t="shared" si="20"/>
        <v>45965</v>
      </c>
      <c r="G129" s="1172" t="str">
        <f t="shared" si="21"/>
        <v>A</v>
      </c>
      <c r="H129" s="1186" t="str">
        <f t="shared" si="22"/>
        <v>MR_DER-1340_25</v>
      </c>
      <c r="I129" s="1174" t="str">
        <f t="shared" si="23"/>
        <v>ND</v>
      </c>
      <c r="J129" s="1175" t="str">
        <f t="shared" si="24"/>
        <v>ND</v>
      </c>
      <c r="K129" s="1187" t="s">
        <v>3730</v>
      </c>
      <c r="L129" s="1188">
        <v>45530</v>
      </c>
      <c r="M129" s="1190" t="s">
        <v>8198</v>
      </c>
      <c r="N129" s="1182" t="s">
        <v>5537</v>
      </c>
      <c r="O129" s="1188">
        <v>45558</v>
      </c>
      <c r="P129" s="1182" t="s">
        <v>3777</v>
      </c>
      <c r="Q129" s="1182" t="s">
        <v>3748</v>
      </c>
      <c r="R129" s="1188">
        <v>45646</v>
      </c>
      <c r="S129" s="1368" t="s">
        <v>8869</v>
      </c>
      <c r="T129" s="1182"/>
      <c r="U129" s="1188"/>
      <c r="V129" s="1182"/>
      <c r="W129" s="1182" t="s">
        <v>3748</v>
      </c>
      <c r="X129" s="1188">
        <v>45965</v>
      </c>
      <c r="Y129" s="974" t="s">
        <v>11191</v>
      </c>
      <c r="Z129" s="1182"/>
      <c r="AA129" s="1188"/>
      <c r="AB129" s="1182"/>
      <c r="AC129" s="1182"/>
      <c r="AD129" s="1188"/>
      <c r="AE129" s="1188"/>
      <c r="AF129" s="1182"/>
      <c r="AG129" s="1188"/>
      <c r="AH129" s="1182"/>
      <c r="AI129" s="1182"/>
      <c r="AJ129" s="1188"/>
      <c r="AK129" s="1188"/>
      <c r="AL129" s="1182"/>
      <c r="AM129" s="1188"/>
      <c r="AN129" s="1182"/>
      <c r="AO129" s="1182"/>
      <c r="AP129" s="1188"/>
      <c r="AQ129" s="1188"/>
      <c r="AR129" s="1182"/>
      <c r="AS129" s="1188"/>
      <c r="AT129" s="1182"/>
      <c r="AU129" s="1182"/>
      <c r="AV129" s="1188"/>
      <c r="AW129" s="1188"/>
      <c r="AX129" s="1182"/>
      <c r="AY129" s="1188"/>
    </row>
    <row r="130" spans="1:51" s="1108" customFormat="1" ht="25.5" hidden="1" x14ac:dyDescent="0.25">
      <c r="A130" s="1181" t="s">
        <v>8263</v>
      </c>
      <c r="B130" s="1182" t="s">
        <v>8257</v>
      </c>
      <c r="C130" s="1183"/>
      <c r="D130" s="1184" t="s">
        <v>7219</v>
      </c>
      <c r="E130" s="1170" t="s">
        <v>7740</v>
      </c>
      <c r="F130" s="1171">
        <f t="shared" si="20"/>
        <v>45965</v>
      </c>
      <c r="G130" s="1172" t="str">
        <f t="shared" si="21"/>
        <v>A</v>
      </c>
      <c r="H130" s="1186" t="str">
        <f t="shared" si="22"/>
        <v>MR_DER-1340_25</v>
      </c>
      <c r="I130" s="1174" t="str">
        <f t="shared" si="23"/>
        <v>ND</v>
      </c>
      <c r="J130" s="1175" t="str">
        <f t="shared" si="24"/>
        <v>ND</v>
      </c>
      <c r="K130" s="1187" t="s">
        <v>3730</v>
      </c>
      <c r="L130" s="1188">
        <v>45530</v>
      </c>
      <c r="M130" s="1190" t="s">
        <v>8197</v>
      </c>
      <c r="N130" s="1182" t="s">
        <v>5537</v>
      </c>
      <c r="O130" s="1188">
        <v>45558</v>
      </c>
      <c r="P130" s="1182" t="s">
        <v>3777</v>
      </c>
      <c r="Q130" s="1182" t="s">
        <v>3748</v>
      </c>
      <c r="R130" s="1188">
        <v>45646</v>
      </c>
      <c r="S130" s="1368" t="s">
        <v>8869</v>
      </c>
      <c r="T130" s="1182"/>
      <c r="U130" s="1188"/>
      <c r="V130" s="1182"/>
      <c r="W130" s="1182" t="s">
        <v>3748</v>
      </c>
      <c r="X130" s="1188">
        <v>45965</v>
      </c>
      <c r="Y130" s="974" t="s">
        <v>11191</v>
      </c>
      <c r="Z130" s="1182"/>
      <c r="AA130" s="1188"/>
      <c r="AB130" s="1182"/>
      <c r="AC130" s="1182"/>
      <c r="AD130" s="1188"/>
      <c r="AE130" s="1188"/>
      <c r="AF130" s="1182"/>
      <c r="AG130" s="1188"/>
      <c r="AH130" s="1182"/>
      <c r="AI130" s="1182"/>
      <c r="AJ130" s="1188"/>
      <c r="AK130" s="1188"/>
      <c r="AL130" s="1182"/>
      <c r="AM130" s="1188"/>
      <c r="AN130" s="1182"/>
      <c r="AO130" s="1182"/>
      <c r="AP130" s="1188"/>
      <c r="AQ130" s="1188"/>
      <c r="AR130" s="1182"/>
      <c r="AS130" s="1188"/>
      <c r="AT130" s="1182"/>
      <c r="AU130" s="1182"/>
      <c r="AV130" s="1188"/>
      <c r="AW130" s="1188"/>
      <c r="AX130" s="1182"/>
      <c r="AY130" s="1188"/>
    </row>
    <row r="131" spans="1:51" s="1108" customFormat="1" ht="25.5" hidden="1" x14ac:dyDescent="0.25">
      <c r="A131" s="1181" t="s">
        <v>8263</v>
      </c>
      <c r="B131" s="1182" t="s">
        <v>8257</v>
      </c>
      <c r="C131" s="1183"/>
      <c r="D131" s="1184" t="s">
        <v>6274</v>
      </c>
      <c r="E131" s="1170" t="s">
        <v>7741</v>
      </c>
      <c r="F131" s="1171">
        <f t="shared" si="20"/>
        <v>45965</v>
      </c>
      <c r="G131" s="1172" t="str">
        <f t="shared" si="21"/>
        <v>A</v>
      </c>
      <c r="H131" s="1186" t="str">
        <f t="shared" si="22"/>
        <v>MR_DER-1340_25</v>
      </c>
      <c r="I131" s="1174" t="str">
        <f t="shared" si="23"/>
        <v>ND</v>
      </c>
      <c r="J131" s="1175" t="str">
        <f t="shared" si="24"/>
        <v>ND</v>
      </c>
      <c r="K131" s="1187" t="s">
        <v>3730</v>
      </c>
      <c r="L131" s="1188">
        <v>45530</v>
      </c>
      <c r="M131" s="1190" t="s">
        <v>8198</v>
      </c>
      <c r="N131" s="1182" t="s">
        <v>5537</v>
      </c>
      <c r="O131" s="1188">
        <v>45558</v>
      </c>
      <c r="P131" s="1182" t="s">
        <v>3777</v>
      </c>
      <c r="Q131" s="1182" t="s">
        <v>3748</v>
      </c>
      <c r="R131" s="1188">
        <v>45646</v>
      </c>
      <c r="S131" s="1107" t="s">
        <v>8869</v>
      </c>
      <c r="T131" s="1182"/>
      <c r="U131" s="1188"/>
      <c r="V131" s="1182"/>
      <c r="W131" s="1182" t="s">
        <v>3748</v>
      </c>
      <c r="X131" s="1188">
        <v>45965</v>
      </c>
      <c r="Y131" s="974" t="s">
        <v>11191</v>
      </c>
      <c r="Z131" s="1182"/>
      <c r="AA131" s="1188"/>
      <c r="AB131" s="1182"/>
      <c r="AC131" s="1182"/>
      <c r="AD131" s="1188"/>
      <c r="AE131" s="1188"/>
      <c r="AF131" s="1182"/>
      <c r="AG131" s="1188"/>
      <c r="AH131" s="1182"/>
      <c r="AI131" s="1182"/>
      <c r="AJ131" s="1188"/>
      <c r="AK131" s="1188"/>
      <c r="AL131" s="1182"/>
      <c r="AM131" s="1188"/>
      <c r="AN131" s="1182"/>
      <c r="AO131" s="1182"/>
      <c r="AP131" s="1188"/>
      <c r="AQ131" s="1188"/>
      <c r="AR131" s="1182"/>
      <c r="AS131" s="1188"/>
      <c r="AT131" s="1182"/>
      <c r="AU131" s="1182"/>
      <c r="AV131" s="1188"/>
      <c r="AW131" s="1188"/>
      <c r="AX131" s="1182"/>
      <c r="AY131" s="1188"/>
    </row>
    <row r="132" spans="1:51" s="1108" customFormat="1" ht="25.5" hidden="1" x14ac:dyDescent="0.25">
      <c r="A132" s="1181" t="s">
        <v>8263</v>
      </c>
      <c r="B132" s="1182" t="s">
        <v>8257</v>
      </c>
      <c r="C132" s="1183"/>
      <c r="D132" s="1184" t="s">
        <v>6274</v>
      </c>
      <c r="E132" s="1170" t="s">
        <v>7742</v>
      </c>
      <c r="F132" s="1171">
        <f t="shared" si="20"/>
        <v>45965</v>
      </c>
      <c r="G132" s="1172" t="str">
        <f t="shared" si="21"/>
        <v>A</v>
      </c>
      <c r="H132" s="1186" t="str">
        <f t="shared" si="22"/>
        <v>MR_DER-1340_25</v>
      </c>
      <c r="I132" s="1174" t="str">
        <f t="shared" si="23"/>
        <v>ND</v>
      </c>
      <c r="J132" s="1175" t="str">
        <f t="shared" si="24"/>
        <v>ND</v>
      </c>
      <c r="K132" s="1187" t="s">
        <v>3730</v>
      </c>
      <c r="L132" s="1188">
        <v>45530</v>
      </c>
      <c r="M132" s="1190" t="s">
        <v>8198</v>
      </c>
      <c r="N132" s="1182" t="s">
        <v>5537</v>
      </c>
      <c r="O132" s="1188">
        <v>45558</v>
      </c>
      <c r="P132" s="1182" t="s">
        <v>3777</v>
      </c>
      <c r="Q132" s="1182" t="s">
        <v>3748</v>
      </c>
      <c r="R132" s="1188">
        <v>45646</v>
      </c>
      <c r="S132" s="1107" t="s">
        <v>8869</v>
      </c>
      <c r="T132" s="1182"/>
      <c r="U132" s="1188"/>
      <c r="V132" s="1182"/>
      <c r="W132" s="1182" t="s">
        <v>3748</v>
      </c>
      <c r="X132" s="1188">
        <v>45965</v>
      </c>
      <c r="Y132" s="974" t="s">
        <v>11191</v>
      </c>
      <c r="Z132" s="1182"/>
      <c r="AA132" s="1188"/>
      <c r="AB132" s="1182"/>
      <c r="AC132" s="1182"/>
      <c r="AD132" s="1188"/>
      <c r="AE132" s="1188"/>
      <c r="AF132" s="1182"/>
      <c r="AG132" s="1188"/>
      <c r="AH132" s="1182"/>
      <c r="AI132" s="1182"/>
      <c r="AJ132" s="1188"/>
      <c r="AK132" s="1188"/>
      <c r="AL132" s="1182"/>
      <c r="AM132" s="1188"/>
      <c r="AN132" s="1182"/>
      <c r="AO132" s="1182"/>
      <c r="AP132" s="1188"/>
      <c r="AQ132" s="1188"/>
      <c r="AR132" s="1182"/>
      <c r="AS132" s="1188"/>
      <c r="AT132" s="1182"/>
      <c r="AU132" s="1182"/>
      <c r="AV132" s="1188"/>
      <c r="AW132" s="1188"/>
      <c r="AX132" s="1182"/>
      <c r="AY132" s="1188"/>
    </row>
    <row r="133" spans="1:51" s="1108" customFormat="1" ht="25.5" hidden="1" x14ac:dyDescent="0.25">
      <c r="A133" s="1181" t="s">
        <v>8263</v>
      </c>
      <c r="B133" s="1182" t="s">
        <v>8257</v>
      </c>
      <c r="C133" s="1183"/>
      <c r="D133" s="1184" t="s">
        <v>6274</v>
      </c>
      <c r="E133" s="1170" t="s">
        <v>7743</v>
      </c>
      <c r="F133" s="1171">
        <f t="shared" si="20"/>
        <v>45965</v>
      </c>
      <c r="G133" s="1172" t="str">
        <f t="shared" si="21"/>
        <v>A</v>
      </c>
      <c r="H133" s="1186" t="str">
        <f t="shared" si="22"/>
        <v>MR_DER-1340_25</v>
      </c>
      <c r="I133" s="1174" t="str">
        <f t="shared" si="23"/>
        <v>ND</v>
      </c>
      <c r="J133" s="1175" t="str">
        <f t="shared" si="24"/>
        <v>ND</v>
      </c>
      <c r="K133" s="1187" t="s">
        <v>3730</v>
      </c>
      <c r="L133" s="1188">
        <v>45530</v>
      </c>
      <c r="M133" s="1190" t="s">
        <v>8198</v>
      </c>
      <c r="N133" s="1182" t="s">
        <v>5537</v>
      </c>
      <c r="O133" s="1188">
        <v>45558</v>
      </c>
      <c r="P133" s="1182" t="s">
        <v>3777</v>
      </c>
      <c r="Q133" s="1182" t="s">
        <v>3748</v>
      </c>
      <c r="R133" s="1188">
        <v>45646</v>
      </c>
      <c r="S133" s="1107" t="s">
        <v>8869</v>
      </c>
      <c r="T133" s="1182"/>
      <c r="U133" s="1188"/>
      <c r="V133" s="1182"/>
      <c r="W133" s="1182" t="s">
        <v>3748</v>
      </c>
      <c r="X133" s="1188">
        <v>45965</v>
      </c>
      <c r="Y133" s="974" t="s">
        <v>11191</v>
      </c>
      <c r="Z133" s="1182"/>
      <c r="AA133" s="1188"/>
      <c r="AB133" s="1182"/>
      <c r="AC133" s="1182"/>
      <c r="AD133" s="1188"/>
      <c r="AE133" s="1188"/>
      <c r="AF133" s="1182"/>
      <c r="AG133" s="1188"/>
      <c r="AH133" s="1182"/>
      <c r="AI133" s="1182"/>
      <c r="AJ133" s="1188"/>
      <c r="AK133" s="1188"/>
      <c r="AL133" s="1182"/>
      <c r="AM133" s="1188"/>
      <c r="AN133" s="1182"/>
      <c r="AO133" s="1182"/>
      <c r="AP133" s="1188"/>
      <c r="AQ133" s="1188"/>
      <c r="AR133" s="1182"/>
      <c r="AS133" s="1188"/>
      <c r="AT133" s="1182"/>
      <c r="AU133" s="1182"/>
      <c r="AV133" s="1188"/>
      <c r="AW133" s="1188"/>
      <c r="AX133" s="1182"/>
      <c r="AY133" s="1188"/>
    </row>
    <row r="134" spans="1:51" s="1108" customFormat="1" ht="25.5" hidden="1" x14ac:dyDescent="0.25">
      <c r="A134" s="1181" t="s">
        <v>8263</v>
      </c>
      <c r="B134" s="1182" t="s">
        <v>8257</v>
      </c>
      <c r="C134" s="1183"/>
      <c r="D134" s="1184" t="s">
        <v>6274</v>
      </c>
      <c r="E134" s="1170" t="s">
        <v>7744</v>
      </c>
      <c r="F134" s="1171">
        <f t="shared" si="20"/>
        <v>45965</v>
      </c>
      <c r="G134" s="1172" t="str">
        <f t="shared" si="21"/>
        <v>A</v>
      </c>
      <c r="H134" s="1186" t="str">
        <f t="shared" si="22"/>
        <v>MR_DER-1340_25</v>
      </c>
      <c r="I134" s="1174" t="str">
        <f t="shared" si="23"/>
        <v>ND</v>
      </c>
      <c r="J134" s="1175" t="str">
        <f t="shared" si="24"/>
        <v>ND</v>
      </c>
      <c r="K134" s="1187" t="s">
        <v>3730</v>
      </c>
      <c r="L134" s="1188">
        <v>45530</v>
      </c>
      <c r="M134" s="1190" t="s">
        <v>8198</v>
      </c>
      <c r="N134" s="1182" t="s">
        <v>5537</v>
      </c>
      <c r="O134" s="1188">
        <v>45558</v>
      </c>
      <c r="P134" s="1182" t="s">
        <v>3777</v>
      </c>
      <c r="Q134" s="1182" t="s">
        <v>3748</v>
      </c>
      <c r="R134" s="1188">
        <v>45646</v>
      </c>
      <c r="S134" s="1107" t="s">
        <v>8869</v>
      </c>
      <c r="T134" s="1182"/>
      <c r="U134" s="1188"/>
      <c r="V134" s="1182"/>
      <c r="W134" s="1182" t="s">
        <v>3748</v>
      </c>
      <c r="X134" s="1188">
        <v>45965</v>
      </c>
      <c r="Y134" s="974" t="s">
        <v>11191</v>
      </c>
      <c r="Z134" s="1182"/>
      <c r="AA134" s="1188"/>
      <c r="AB134" s="1182"/>
      <c r="AC134" s="1182"/>
      <c r="AD134" s="1188"/>
      <c r="AE134" s="1188"/>
      <c r="AF134" s="1182"/>
      <c r="AG134" s="1188"/>
      <c r="AH134" s="1182"/>
      <c r="AI134" s="1182"/>
      <c r="AJ134" s="1188"/>
      <c r="AK134" s="1188"/>
      <c r="AL134" s="1182"/>
      <c r="AM134" s="1188"/>
      <c r="AN134" s="1182"/>
      <c r="AO134" s="1182"/>
      <c r="AP134" s="1188"/>
      <c r="AQ134" s="1188"/>
      <c r="AR134" s="1182"/>
      <c r="AS134" s="1188"/>
      <c r="AT134" s="1182"/>
      <c r="AU134" s="1182"/>
      <c r="AV134" s="1188"/>
      <c r="AW134" s="1188"/>
      <c r="AX134" s="1182"/>
      <c r="AY134" s="1188"/>
    </row>
    <row r="135" spans="1:51" s="1108" customFormat="1" ht="25.5" hidden="1" x14ac:dyDescent="0.25">
      <c r="A135" s="1181" t="s">
        <v>8263</v>
      </c>
      <c r="B135" s="1182" t="s">
        <v>8257</v>
      </c>
      <c r="C135" s="1183"/>
      <c r="D135" s="1184" t="s">
        <v>7220</v>
      </c>
      <c r="E135" s="1170" t="s">
        <v>7745</v>
      </c>
      <c r="F135" s="1171">
        <f t="shared" si="20"/>
        <v>45965</v>
      </c>
      <c r="G135" s="1172" t="str">
        <f t="shared" si="21"/>
        <v>A</v>
      </c>
      <c r="H135" s="1186" t="str">
        <f t="shared" si="22"/>
        <v>MR_DER-1340_25</v>
      </c>
      <c r="I135" s="1174" t="str">
        <f t="shared" si="23"/>
        <v>ND</v>
      </c>
      <c r="J135" s="1175" t="str">
        <f t="shared" si="24"/>
        <v>ND</v>
      </c>
      <c r="K135" s="1187" t="s">
        <v>3730</v>
      </c>
      <c r="L135" s="1188">
        <v>45530</v>
      </c>
      <c r="M135" s="1190" t="s">
        <v>8198</v>
      </c>
      <c r="N135" s="1182" t="s">
        <v>5537</v>
      </c>
      <c r="O135" s="1188">
        <v>45558</v>
      </c>
      <c r="P135" s="1182" t="s">
        <v>3777</v>
      </c>
      <c r="Q135" s="1182" t="s">
        <v>3748</v>
      </c>
      <c r="R135" s="1188">
        <v>45646</v>
      </c>
      <c r="S135" s="1107" t="s">
        <v>8869</v>
      </c>
      <c r="T135" s="1182"/>
      <c r="U135" s="1188"/>
      <c r="V135" s="1182"/>
      <c r="W135" s="1182" t="s">
        <v>3748</v>
      </c>
      <c r="X135" s="1188">
        <v>45965</v>
      </c>
      <c r="Y135" s="974" t="s">
        <v>11191</v>
      </c>
      <c r="Z135" s="1182"/>
      <c r="AA135" s="1188"/>
      <c r="AB135" s="1182"/>
      <c r="AC135" s="1182"/>
      <c r="AD135" s="1188"/>
      <c r="AE135" s="1188"/>
      <c r="AF135" s="1182"/>
      <c r="AG135" s="1188"/>
      <c r="AH135" s="1182"/>
      <c r="AI135" s="1182"/>
      <c r="AJ135" s="1188"/>
      <c r="AK135" s="1188"/>
      <c r="AL135" s="1182"/>
      <c r="AM135" s="1188"/>
      <c r="AN135" s="1182"/>
      <c r="AO135" s="1182"/>
      <c r="AP135" s="1188"/>
      <c r="AQ135" s="1188"/>
      <c r="AR135" s="1182"/>
      <c r="AS135" s="1188"/>
      <c r="AT135" s="1182"/>
      <c r="AU135" s="1182"/>
      <c r="AV135" s="1188"/>
      <c r="AW135" s="1188"/>
      <c r="AX135" s="1182"/>
      <c r="AY135" s="1188"/>
    </row>
    <row r="136" spans="1:51" s="1108" customFormat="1" ht="25.5" hidden="1" x14ac:dyDescent="0.25">
      <c r="A136" s="1181" t="s">
        <v>8263</v>
      </c>
      <c r="B136" s="1182" t="s">
        <v>8257</v>
      </c>
      <c r="C136" s="1183"/>
      <c r="D136" s="1184" t="s">
        <v>7220</v>
      </c>
      <c r="E136" s="1170" t="s">
        <v>7746</v>
      </c>
      <c r="F136" s="1171">
        <f t="shared" si="20"/>
        <v>45965</v>
      </c>
      <c r="G136" s="1172" t="str">
        <f t="shared" si="21"/>
        <v>A</v>
      </c>
      <c r="H136" s="1186" t="str">
        <f t="shared" si="22"/>
        <v>MR_DER-1340_25</v>
      </c>
      <c r="I136" s="1174" t="str">
        <f t="shared" si="23"/>
        <v>ND</v>
      </c>
      <c r="J136" s="1175" t="str">
        <f t="shared" si="24"/>
        <v>ND</v>
      </c>
      <c r="K136" s="1187" t="s">
        <v>3730</v>
      </c>
      <c r="L136" s="1188">
        <v>45530</v>
      </c>
      <c r="M136" s="1190" t="s">
        <v>8198</v>
      </c>
      <c r="N136" s="1182" t="s">
        <v>5537</v>
      </c>
      <c r="O136" s="1188">
        <v>45558</v>
      </c>
      <c r="P136" s="1182" t="s">
        <v>3777</v>
      </c>
      <c r="Q136" s="1182" t="s">
        <v>3748</v>
      </c>
      <c r="R136" s="1188">
        <v>45646</v>
      </c>
      <c r="S136" s="1107" t="s">
        <v>8869</v>
      </c>
      <c r="T136" s="1182"/>
      <c r="U136" s="1188"/>
      <c r="V136" s="1182"/>
      <c r="W136" s="1182" t="s">
        <v>3748</v>
      </c>
      <c r="X136" s="1188">
        <v>45965</v>
      </c>
      <c r="Y136" s="974" t="s">
        <v>11191</v>
      </c>
      <c r="Z136" s="1182"/>
      <c r="AA136" s="1188"/>
      <c r="AB136" s="1182"/>
      <c r="AC136" s="1182"/>
      <c r="AD136" s="1188"/>
      <c r="AE136" s="1188"/>
      <c r="AF136" s="1182"/>
      <c r="AG136" s="1188"/>
      <c r="AH136" s="1182"/>
      <c r="AI136" s="1182"/>
      <c r="AJ136" s="1188"/>
      <c r="AK136" s="1188"/>
      <c r="AL136" s="1182"/>
      <c r="AM136" s="1188"/>
      <c r="AN136" s="1182"/>
      <c r="AO136" s="1182"/>
      <c r="AP136" s="1188"/>
      <c r="AQ136" s="1188"/>
      <c r="AR136" s="1182"/>
      <c r="AS136" s="1188"/>
      <c r="AT136" s="1182"/>
      <c r="AU136" s="1182"/>
      <c r="AV136" s="1188"/>
      <c r="AW136" s="1188"/>
      <c r="AX136" s="1182"/>
      <c r="AY136" s="1188"/>
    </row>
    <row r="137" spans="1:51" s="1108" customFormat="1" ht="25.5" hidden="1" x14ac:dyDescent="0.25">
      <c r="A137" s="1181" t="s">
        <v>8263</v>
      </c>
      <c r="B137" s="1182" t="s">
        <v>8257</v>
      </c>
      <c r="C137" s="1183"/>
      <c r="D137" s="1184" t="s">
        <v>7220</v>
      </c>
      <c r="E137" s="1170" t="s">
        <v>7747</v>
      </c>
      <c r="F137" s="1171">
        <f t="shared" si="20"/>
        <v>45965</v>
      </c>
      <c r="G137" s="1172" t="str">
        <f t="shared" si="21"/>
        <v>A</v>
      </c>
      <c r="H137" s="1186" t="str">
        <f t="shared" si="22"/>
        <v>MR_DER-1340_25</v>
      </c>
      <c r="I137" s="1174" t="str">
        <f t="shared" si="23"/>
        <v>ND</v>
      </c>
      <c r="J137" s="1175" t="str">
        <f t="shared" si="24"/>
        <v>ND</v>
      </c>
      <c r="K137" s="1187" t="s">
        <v>3730</v>
      </c>
      <c r="L137" s="1188">
        <v>45530</v>
      </c>
      <c r="M137" s="1190" t="s">
        <v>8197</v>
      </c>
      <c r="N137" s="1182" t="s">
        <v>5537</v>
      </c>
      <c r="O137" s="1188">
        <v>45558</v>
      </c>
      <c r="P137" s="1182" t="s">
        <v>3777</v>
      </c>
      <c r="Q137" s="1182" t="s">
        <v>3748</v>
      </c>
      <c r="R137" s="1188">
        <v>45646</v>
      </c>
      <c r="S137" s="1107" t="s">
        <v>8869</v>
      </c>
      <c r="T137" s="1182"/>
      <c r="U137" s="1188"/>
      <c r="V137" s="1182"/>
      <c r="W137" s="1182" t="s">
        <v>3748</v>
      </c>
      <c r="X137" s="1188">
        <v>45965</v>
      </c>
      <c r="Y137" s="974" t="s">
        <v>11191</v>
      </c>
      <c r="Z137" s="1182"/>
      <c r="AA137" s="1188"/>
      <c r="AB137" s="1182"/>
      <c r="AC137" s="1182"/>
      <c r="AD137" s="1188"/>
      <c r="AE137" s="1188"/>
      <c r="AF137" s="1182"/>
      <c r="AG137" s="1188"/>
      <c r="AH137" s="1182"/>
      <c r="AI137" s="1182"/>
      <c r="AJ137" s="1188"/>
      <c r="AK137" s="1188"/>
      <c r="AL137" s="1182"/>
      <c r="AM137" s="1188"/>
      <c r="AN137" s="1182"/>
      <c r="AO137" s="1182"/>
      <c r="AP137" s="1188"/>
      <c r="AQ137" s="1188"/>
      <c r="AR137" s="1182"/>
      <c r="AS137" s="1188"/>
      <c r="AT137" s="1182"/>
      <c r="AU137" s="1182"/>
      <c r="AV137" s="1188"/>
      <c r="AW137" s="1188"/>
      <c r="AX137" s="1182"/>
      <c r="AY137" s="1188"/>
    </row>
    <row r="138" spans="1:51" s="1108" customFormat="1" ht="25.5" hidden="1" x14ac:dyDescent="0.25">
      <c r="A138" s="1181" t="s">
        <v>8263</v>
      </c>
      <c r="B138" s="1182" t="s">
        <v>8257</v>
      </c>
      <c r="C138" s="1183"/>
      <c r="D138" s="1184" t="s">
        <v>7220</v>
      </c>
      <c r="E138" s="1170" t="s">
        <v>7748</v>
      </c>
      <c r="F138" s="1171">
        <f t="shared" si="20"/>
        <v>45965</v>
      </c>
      <c r="G138" s="1172" t="str">
        <f t="shared" si="21"/>
        <v>A</v>
      </c>
      <c r="H138" s="1186" t="str">
        <f t="shared" si="22"/>
        <v>MR_DER-1340_25</v>
      </c>
      <c r="I138" s="1174" t="str">
        <f t="shared" si="23"/>
        <v>ND</v>
      </c>
      <c r="J138" s="1175" t="str">
        <f t="shared" si="24"/>
        <v>ND</v>
      </c>
      <c r="K138" s="1187" t="s">
        <v>3730</v>
      </c>
      <c r="L138" s="1188">
        <v>45530</v>
      </c>
      <c r="M138" s="1190" t="s">
        <v>8197</v>
      </c>
      <c r="N138" s="1182" t="s">
        <v>5537</v>
      </c>
      <c r="O138" s="1188">
        <v>45558</v>
      </c>
      <c r="P138" s="1182" t="s">
        <v>3777</v>
      </c>
      <c r="Q138" s="1182" t="s">
        <v>3748</v>
      </c>
      <c r="R138" s="1188">
        <v>45646</v>
      </c>
      <c r="S138" s="1107" t="s">
        <v>8869</v>
      </c>
      <c r="T138" s="1182"/>
      <c r="U138" s="1188"/>
      <c r="V138" s="1182"/>
      <c r="W138" s="1182" t="s">
        <v>3748</v>
      </c>
      <c r="X138" s="1188">
        <v>45965</v>
      </c>
      <c r="Y138" s="1155" t="s">
        <v>11191</v>
      </c>
      <c r="Z138" s="1182"/>
      <c r="AA138" s="1188"/>
      <c r="AB138" s="1182"/>
      <c r="AC138" s="1182"/>
      <c r="AD138" s="1188"/>
      <c r="AE138" s="1188"/>
      <c r="AF138" s="1182"/>
      <c r="AG138" s="1188"/>
      <c r="AH138" s="1182"/>
      <c r="AI138" s="1182"/>
      <c r="AJ138" s="1188"/>
      <c r="AK138" s="1188"/>
      <c r="AL138" s="1182"/>
      <c r="AM138" s="1188"/>
      <c r="AN138" s="1182"/>
      <c r="AO138" s="1182"/>
      <c r="AP138" s="1188"/>
      <c r="AQ138" s="1188"/>
      <c r="AR138" s="1182"/>
      <c r="AS138" s="1188"/>
      <c r="AT138" s="1182"/>
      <c r="AU138" s="1182"/>
      <c r="AV138" s="1188"/>
      <c r="AW138" s="1188"/>
      <c r="AX138" s="1182"/>
      <c r="AY138" s="1188"/>
    </row>
    <row r="139" spans="1:51" s="1108" customFormat="1" ht="25.5" hidden="1" x14ac:dyDescent="0.25">
      <c r="A139" s="1181" t="s">
        <v>8263</v>
      </c>
      <c r="B139" s="1182"/>
      <c r="C139" s="1183"/>
      <c r="D139" s="1184" t="s">
        <v>7220</v>
      </c>
      <c r="E139" s="1170" t="s">
        <v>8867</v>
      </c>
      <c r="F139" s="1171">
        <f t="shared" si="20"/>
        <v>45965</v>
      </c>
      <c r="G139" s="1172" t="str">
        <f t="shared" si="21"/>
        <v>A</v>
      </c>
      <c r="H139" s="1186" t="str">
        <f t="shared" si="22"/>
        <v>MR_DER-1340_25</v>
      </c>
      <c r="I139" s="1174" t="str">
        <f t="shared" si="23"/>
        <v>ND</v>
      </c>
      <c r="J139" s="1175" t="str">
        <f t="shared" si="24"/>
        <v>ND</v>
      </c>
      <c r="K139" s="1187" t="s">
        <v>3730</v>
      </c>
      <c r="L139" s="1188">
        <v>45646</v>
      </c>
      <c r="M139" s="1190" t="s">
        <v>8869</v>
      </c>
      <c r="N139" s="1182" t="s">
        <v>5539</v>
      </c>
      <c r="O139" s="1188">
        <v>45663</v>
      </c>
      <c r="P139" s="1182"/>
      <c r="Q139" s="1182" t="s">
        <v>3748</v>
      </c>
      <c r="R139" s="1188">
        <v>45665</v>
      </c>
      <c r="S139" s="1107" t="s">
        <v>8877</v>
      </c>
      <c r="T139" s="1182"/>
      <c r="U139" s="1188"/>
      <c r="V139" s="1182"/>
      <c r="W139" s="1182" t="s">
        <v>3748</v>
      </c>
      <c r="X139" s="1188">
        <v>45965</v>
      </c>
      <c r="Y139" s="1155" t="s">
        <v>11191</v>
      </c>
      <c r="Z139" s="1182"/>
      <c r="AA139" s="1188"/>
      <c r="AB139" s="1182"/>
      <c r="AC139" s="1182"/>
      <c r="AD139" s="1188"/>
      <c r="AE139" s="1188"/>
      <c r="AF139" s="1182"/>
      <c r="AG139" s="1188"/>
      <c r="AH139" s="1182"/>
      <c r="AI139" s="1182"/>
      <c r="AJ139" s="1188"/>
      <c r="AK139" s="1188"/>
      <c r="AL139" s="1182"/>
      <c r="AM139" s="1188"/>
      <c r="AN139" s="1182"/>
      <c r="AO139" s="1182"/>
      <c r="AP139" s="1188"/>
      <c r="AQ139" s="1188"/>
      <c r="AR139" s="1182"/>
      <c r="AS139" s="1188"/>
      <c r="AT139" s="1182"/>
      <c r="AU139" s="1182"/>
      <c r="AV139" s="1188"/>
      <c r="AW139" s="1188"/>
      <c r="AX139" s="1182"/>
      <c r="AY139" s="1188"/>
    </row>
    <row r="140" spans="1:51" s="1108" customFormat="1" ht="25.5" hidden="1" x14ac:dyDescent="0.25">
      <c r="A140" s="1181" t="s">
        <v>8263</v>
      </c>
      <c r="B140" s="1182"/>
      <c r="C140" s="1183"/>
      <c r="D140" s="1184" t="s">
        <v>7220</v>
      </c>
      <c r="E140" s="1170" t="s">
        <v>8868</v>
      </c>
      <c r="F140" s="1171">
        <f t="shared" si="20"/>
        <v>45965</v>
      </c>
      <c r="G140" s="1172" t="str">
        <f t="shared" si="21"/>
        <v>A</v>
      </c>
      <c r="H140" s="1186" t="str">
        <f t="shared" si="22"/>
        <v>MR_DER-1340_25</v>
      </c>
      <c r="I140" s="1174" t="str">
        <f t="shared" si="23"/>
        <v>ND</v>
      </c>
      <c r="J140" s="1175" t="str">
        <f t="shared" si="24"/>
        <v>ND</v>
      </c>
      <c r="K140" s="1187" t="s">
        <v>3730</v>
      </c>
      <c r="L140" s="1188">
        <v>45646</v>
      </c>
      <c r="M140" s="1190" t="s">
        <v>8869</v>
      </c>
      <c r="N140" s="1182" t="s">
        <v>5539</v>
      </c>
      <c r="O140" s="1188">
        <v>45663</v>
      </c>
      <c r="P140" s="1182"/>
      <c r="Q140" s="1182" t="s">
        <v>3748</v>
      </c>
      <c r="R140" s="1188">
        <v>45665</v>
      </c>
      <c r="S140" s="1107" t="s">
        <v>8877</v>
      </c>
      <c r="T140" s="1182"/>
      <c r="U140" s="1188"/>
      <c r="V140" s="1182"/>
      <c r="W140" s="1182" t="s">
        <v>3748</v>
      </c>
      <c r="X140" s="1188">
        <v>45965</v>
      </c>
      <c r="Y140" s="974" t="s">
        <v>11191</v>
      </c>
      <c r="Z140" s="1182"/>
      <c r="AA140" s="1188"/>
      <c r="AB140" s="1182"/>
      <c r="AC140" s="1182"/>
      <c r="AD140" s="1188"/>
      <c r="AE140" s="1188"/>
      <c r="AF140" s="1182"/>
      <c r="AG140" s="1188"/>
      <c r="AH140" s="1182"/>
      <c r="AI140" s="1182"/>
      <c r="AJ140" s="1188"/>
      <c r="AK140" s="1188"/>
      <c r="AL140" s="1182"/>
      <c r="AM140" s="1188"/>
      <c r="AN140" s="1182"/>
      <c r="AO140" s="1182"/>
      <c r="AP140" s="1188"/>
      <c r="AQ140" s="1188"/>
      <c r="AR140" s="1182"/>
      <c r="AS140" s="1188"/>
      <c r="AT140" s="1182"/>
      <c r="AU140" s="1182"/>
      <c r="AV140" s="1188"/>
      <c r="AW140" s="1188"/>
      <c r="AX140" s="1182"/>
      <c r="AY140" s="1188"/>
    </row>
    <row r="141" spans="1:51" s="1100" customFormat="1" ht="25.5" hidden="1" x14ac:dyDescent="0.25">
      <c r="A141" s="1181" t="s">
        <v>8263</v>
      </c>
      <c r="B141" s="1191" t="s">
        <v>8257</v>
      </c>
      <c r="C141" s="1192"/>
      <c r="D141" s="1193" t="s">
        <v>6275</v>
      </c>
      <c r="E141" s="1185" t="s">
        <v>7749</v>
      </c>
      <c r="F141" s="1194">
        <f t="shared" si="20"/>
        <v>45965</v>
      </c>
      <c r="G141" s="1195" t="str">
        <f t="shared" si="21"/>
        <v>A</v>
      </c>
      <c r="H141" s="1186" t="str">
        <f t="shared" si="22"/>
        <v>MR_DER-1340_25</v>
      </c>
      <c r="I141" s="1196" t="str">
        <f t="shared" si="23"/>
        <v>ND</v>
      </c>
      <c r="J141" s="1197" t="str">
        <f t="shared" si="24"/>
        <v>ND</v>
      </c>
      <c r="K141" s="1198" t="s">
        <v>3730</v>
      </c>
      <c r="L141" s="1199">
        <v>45530</v>
      </c>
      <c r="M141" s="1200" t="s">
        <v>8198</v>
      </c>
      <c r="N141" s="1191" t="s">
        <v>5537</v>
      </c>
      <c r="O141" s="1199">
        <v>45558</v>
      </c>
      <c r="P141" s="1191" t="s">
        <v>3777</v>
      </c>
      <c r="Q141" s="1191" t="s">
        <v>3748</v>
      </c>
      <c r="R141" s="1199">
        <v>45590</v>
      </c>
      <c r="S141" s="1372" t="s">
        <v>8388</v>
      </c>
      <c r="T141" s="1191"/>
      <c r="U141" s="1199"/>
      <c r="V141" s="1191" t="s">
        <v>3777</v>
      </c>
      <c r="W141" s="1182" t="s">
        <v>3748</v>
      </c>
      <c r="X141" s="1188">
        <v>45965</v>
      </c>
      <c r="Y141" s="1155" t="s">
        <v>11191</v>
      </c>
      <c r="Z141" s="1191"/>
      <c r="AA141" s="1199"/>
      <c r="AB141" s="1191"/>
      <c r="AC141" s="1191"/>
      <c r="AD141" s="1199"/>
      <c r="AE141" s="1199"/>
      <c r="AF141" s="1191"/>
      <c r="AG141" s="1199"/>
      <c r="AH141" s="1191"/>
      <c r="AI141" s="1191"/>
      <c r="AJ141" s="1199"/>
      <c r="AK141" s="1199"/>
      <c r="AL141" s="1191"/>
      <c r="AM141" s="1199"/>
      <c r="AN141" s="1191"/>
      <c r="AO141" s="1191"/>
      <c r="AP141" s="1199"/>
      <c r="AQ141" s="1199"/>
      <c r="AR141" s="1191"/>
      <c r="AS141" s="1199"/>
      <c r="AT141" s="1191"/>
      <c r="AU141" s="1191"/>
      <c r="AV141" s="1199"/>
      <c r="AW141" s="1199"/>
      <c r="AX141" s="1191"/>
      <c r="AY141" s="1199"/>
    </row>
    <row r="142" spans="1:51" s="1108" customFormat="1" ht="25.5" hidden="1" x14ac:dyDescent="0.25">
      <c r="A142" s="1181" t="s">
        <v>8263</v>
      </c>
      <c r="B142" s="1182" t="s">
        <v>8257</v>
      </c>
      <c r="C142" s="1183"/>
      <c r="D142" s="1184" t="s">
        <v>6275</v>
      </c>
      <c r="E142" s="1185" t="s">
        <v>7750</v>
      </c>
      <c r="F142" s="1171">
        <f t="shared" si="20"/>
        <v>45965</v>
      </c>
      <c r="G142" s="1172" t="str">
        <f t="shared" si="21"/>
        <v>B</v>
      </c>
      <c r="H142" s="1186" t="str">
        <f t="shared" si="22"/>
        <v>MR_DER-1340_25</v>
      </c>
      <c r="I142" s="1174" t="str">
        <f t="shared" si="23"/>
        <v>ND</v>
      </c>
      <c r="J142" s="1175" t="str">
        <f t="shared" si="24"/>
        <v>APROVADO</v>
      </c>
      <c r="K142" s="1187" t="s">
        <v>3730</v>
      </c>
      <c r="L142" s="1188">
        <v>45530</v>
      </c>
      <c r="M142" s="1189" t="s">
        <v>8198</v>
      </c>
      <c r="N142" s="1182" t="s">
        <v>5537</v>
      </c>
      <c r="O142" s="1188">
        <v>45558</v>
      </c>
      <c r="P142" s="1182" t="s">
        <v>3777</v>
      </c>
      <c r="Q142" s="1182" t="s">
        <v>3748</v>
      </c>
      <c r="R142" s="1188">
        <v>45590</v>
      </c>
      <c r="S142" s="1155" t="s">
        <v>8388</v>
      </c>
      <c r="T142" s="1182"/>
      <c r="U142" s="1188"/>
      <c r="V142" s="1182" t="s">
        <v>3777</v>
      </c>
      <c r="W142" s="1182" t="s">
        <v>5626</v>
      </c>
      <c r="X142" s="1188">
        <v>45714</v>
      </c>
      <c r="Y142" s="974" t="s">
        <v>8957</v>
      </c>
      <c r="Z142" s="1182" t="s">
        <v>5537</v>
      </c>
      <c r="AA142" s="1188">
        <v>45729</v>
      </c>
      <c r="AB142" s="1182"/>
      <c r="AC142" s="1182" t="s">
        <v>5811</v>
      </c>
      <c r="AD142" s="1188">
        <v>45764</v>
      </c>
      <c r="AE142" s="1155" t="s">
        <v>9058</v>
      </c>
      <c r="AF142" s="1182" t="s">
        <v>5539</v>
      </c>
      <c r="AG142" s="1188">
        <v>45771</v>
      </c>
      <c r="AH142" s="1182"/>
      <c r="AI142" s="1182" t="s">
        <v>5811</v>
      </c>
      <c r="AJ142" s="1188">
        <v>45777</v>
      </c>
      <c r="AK142" s="1374" t="s">
        <v>9177</v>
      </c>
      <c r="AL142" s="1182"/>
      <c r="AM142" s="1188"/>
      <c r="AN142" s="1182"/>
      <c r="AO142" s="1182" t="s">
        <v>5811</v>
      </c>
      <c r="AP142" s="1188">
        <v>45965</v>
      </c>
      <c r="AQ142" s="1155" t="s">
        <v>11191</v>
      </c>
      <c r="AR142" s="1182"/>
      <c r="AS142" s="1188"/>
      <c r="AT142" s="1182"/>
      <c r="AU142" s="1182"/>
      <c r="AV142" s="1188"/>
      <c r="AW142" s="1188"/>
      <c r="AX142" s="1182"/>
      <c r="AY142" s="1188"/>
    </row>
    <row r="143" spans="1:51" s="1108" customFormat="1" ht="25.5" hidden="1" x14ac:dyDescent="0.25">
      <c r="A143" s="1181" t="s">
        <v>8263</v>
      </c>
      <c r="B143" s="1182" t="s">
        <v>8257</v>
      </c>
      <c r="C143" s="1183"/>
      <c r="D143" s="1184" t="s">
        <v>6275</v>
      </c>
      <c r="E143" s="1185" t="s">
        <v>7751</v>
      </c>
      <c r="F143" s="1171">
        <f t="shared" si="20"/>
        <v>45965</v>
      </c>
      <c r="G143" s="1172" t="str">
        <f t="shared" si="21"/>
        <v>C</v>
      </c>
      <c r="H143" s="1186" t="str">
        <f t="shared" si="22"/>
        <v>MR_DER-1340_25</v>
      </c>
      <c r="I143" s="1174" t="str">
        <f t="shared" si="23"/>
        <v>ND</v>
      </c>
      <c r="J143" s="1175" t="str">
        <f t="shared" si="24"/>
        <v>ND</v>
      </c>
      <c r="K143" s="1187" t="s">
        <v>3730</v>
      </c>
      <c r="L143" s="1188">
        <v>45530</v>
      </c>
      <c r="M143" s="1189" t="s">
        <v>8198</v>
      </c>
      <c r="N143" s="1182" t="s">
        <v>5537</v>
      </c>
      <c r="O143" s="1188">
        <v>45558</v>
      </c>
      <c r="P143" s="1182" t="s">
        <v>3777</v>
      </c>
      <c r="Q143" s="1182" t="s">
        <v>3748</v>
      </c>
      <c r="R143" s="1188">
        <v>45590</v>
      </c>
      <c r="S143" s="1155" t="s">
        <v>8388</v>
      </c>
      <c r="T143" s="1182"/>
      <c r="U143" s="1188"/>
      <c r="V143" s="1182" t="s">
        <v>3777</v>
      </c>
      <c r="W143" s="1182" t="s">
        <v>5626</v>
      </c>
      <c r="X143" s="1188">
        <v>45714</v>
      </c>
      <c r="Y143" s="974" t="s">
        <v>8957</v>
      </c>
      <c r="Z143" s="1182" t="s">
        <v>5537</v>
      </c>
      <c r="AA143" s="1188">
        <v>45729</v>
      </c>
      <c r="AB143" s="1182"/>
      <c r="AC143" s="1182" t="s">
        <v>5811</v>
      </c>
      <c r="AD143" s="1188">
        <v>45764</v>
      </c>
      <c r="AE143" s="1155" t="s">
        <v>9058</v>
      </c>
      <c r="AF143" s="1182" t="s">
        <v>5539</v>
      </c>
      <c r="AG143" s="1188">
        <v>45771</v>
      </c>
      <c r="AH143" s="1182"/>
      <c r="AI143" s="1182" t="s">
        <v>5811</v>
      </c>
      <c r="AJ143" s="1188">
        <v>45777</v>
      </c>
      <c r="AK143" s="1374" t="s">
        <v>9177</v>
      </c>
      <c r="AL143" s="1182"/>
      <c r="AM143" s="1188"/>
      <c r="AN143" s="1182"/>
      <c r="AO143" s="1182" t="s">
        <v>6393</v>
      </c>
      <c r="AP143" s="1188">
        <v>45912</v>
      </c>
      <c r="AQ143" s="1155" t="s">
        <v>10283</v>
      </c>
      <c r="AR143" s="1182"/>
      <c r="AS143" s="1188"/>
      <c r="AT143" s="1182"/>
      <c r="AU143" s="1182" t="s">
        <v>6649</v>
      </c>
      <c r="AV143" s="1188">
        <v>45965</v>
      </c>
      <c r="AW143" s="1155" t="s">
        <v>11191</v>
      </c>
      <c r="AX143" s="1191"/>
      <c r="AY143" s="1188"/>
    </row>
    <row r="144" spans="1:51" s="1108" customFormat="1" ht="25.5" hidden="1" x14ac:dyDescent="0.25">
      <c r="A144" s="1181" t="s">
        <v>8263</v>
      </c>
      <c r="B144" s="1182" t="s">
        <v>8257</v>
      </c>
      <c r="C144" s="1183"/>
      <c r="D144" s="1184" t="s">
        <v>6275</v>
      </c>
      <c r="E144" s="1185" t="s">
        <v>7759</v>
      </c>
      <c r="F144" s="1171">
        <f t="shared" si="20"/>
        <v>45965</v>
      </c>
      <c r="G144" s="1172" t="str">
        <f t="shared" si="21"/>
        <v>B</v>
      </c>
      <c r="H144" s="1186" t="str">
        <f t="shared" si="22"/>
        <v>MR_DER-1340_25</v>
      </c>
      <c r="I144" s="1174" t="str">
        <f t="shared" si="23"/>
        <v>ND</v>
      </c>
      <c r="J144" s="1175" t="str">
        <f t="shared" si="24"/>
        <v>APROVADO</v>
      </c>
      <c r="K144" s="1187" t="s">
        <v>3730</v>
      </c>
      <c r="L144" s="1188">
        <v>45530</v>
      </c>
      <c r="M144" s="1189" t="s">
        <v>8198</v>
      </c>
      <c r="N144" s="1182" t="s">
        <v>5537</v>
      </c>
      <c r="O144" s="1188">
        <v>45558</v>
      </c>
      <c r="P144" s="1182" t="s">
        <v>3777</v>
      </c>
      <c r="Q144" s="1182" t="s">
        <v>3748</v>
      </c>
      <c r="R144" s="1188">
        <v>45590</v>
      </c>
      <c r="S144" s="1155" t="s">
        <v>8388</v>
      </c>
      <c r="T144" s="1182"/>
      <c r="U144" s="1188"/>
      <c r="V144" s="1182" t="s">
        <v>3777</v>
      </c>
      <c r="W144" s="1182" t="s">
        <v>5626</v>
      </c>
      <c r="X144" s="1188">
        <v>45714</v>
      </c>
      <c r="Y144" s="974" t="s">
        <v>8957</v>
      </c>
      <c r="Z144" s="1182" t="s">
        <v>5537</v>
      </c>
      <c r="AA144" s="1188">
        <v>45729</v>
      </c>
      <c r="AB144" s="1182"/>
      <c r="AC144" s="1182" t="s">
        <v>5811</v>
      </c>
      <c r="AD144" s="1188">
        <v>45764</v>
      </c>
      <c r="AE144" s="1155" t="s">
        <v>9058</v>
      </c>
      <c r="AF144" s="1182" t="s">
        <v>5539</v>
      </c>
      <c r="AG144" s="1188">
        <v>45771</v>
      </c>
      <c r="AH144" s="1182"/>
      <c r="AI144" s="1182" t="s">
        <v>5811</v>
      </c>
      <c r="AJ144" s="1188">
        <v>45777</v>
      </c>
      <c r="AK144" s="1374" t="s">
        <v>9177</v>
      </c>
      <c r="AL144" s="1182"/>
      <c r="AM144" s="1188"/>
      <c r="AN144" s="1182"/>
      <c r="AO144" s="1182" t="s">
        <v>5811</v>
      </c>
      <c r="AP144" s="1188">
        <v>45965</v>
      </c>
      <c r="AQ144" s="1155" t="s">
        <v>11191</v>
      </c>
      <c r="AR144" s="1182"/>
      <c r="AS144" s="1188"/>
      <c r="AT144" s="1182"/>
      <c r="AU144" s="1182"/>
      <c r="AV144" s="1188"/>
      <c r="AW144" s="1188"/>
      <c r="AX144" s="1182"/>
      <c r="AY144" s="1188"/>
    </row>
    <row r="145" spans="1:51" s="1108" customFormat="1" ht="25.5" hidden="1" x14ac:dyDescent="0.25">
      <c r="A145" s="1181" t="s">
        <v>8263</v>
      </c>
      <c r="B145" s="1182" t="s">
        <v>8257</v>
      </c>
      <c r="C145" s="1183"/>
      <c r="D145" s="1184" t="s">
        <v>6275</v>
      </c>
      <c r="E145" s="1185" t="s">
        <v>7760</v>
      </c>
      <c r="F145" s="1171">
        <f t="shared" si="20"/>
        <v>45965</v>
      </c>
      <c r="G145" s="1172" t="str">
        <f t="shared" si="21"/>
        <v>B</v>
      </c>
      <c r="H145" s="1186" t="str">
        <f t="shared" si="22"/>
        <v>MR_DER-1340_25</v>
      </c>
      <c r="I145" s="1174" t="str">
        <f t="shared" si="23"/>
        <v>ND</v>
      </c>
      <c r="J145" s="1175" t="str">
        <f t="shared" si="24"/>
        <v>APROVADO</v>
      </c>
      <c r="K145" s="1187" t="s">
        <v>3730</v>
      </c>
      <c r="L145" s="1188">
        <v>45530</v>
      </c>
      <c r="M145" s="1190" t="s">
        <v>8198</v>
      </c>
      <c r="N145" s="1182" t="s">
        <v>5536</v>
      </c>
      <c r="O145" s="1188">
        <v>45558</v>
      </c>
      <c r="P145" s="1182" t="s">
        <v>3777</v>
      </c>
      <c r="Q145" s="1182" t="s">
        <v>3765</v>
      </c>
      <c r="R145" s="1188">
        <v>45646</v>
      </c>
      <c r="S145" s="1368" t="s">
        <v>8869</v>
      </c>
      <c r="T145" s="1182" t="s">
        <v>5537</v>
      </c>
      <c r="U145" s="1188">
        <v>45663</v>
      </c>
      <c r="V145" s="1182"/>
      <c r="W145" s="1182" t="s">
        <v>3748</v>
      </c>
      <c r="X145" s="1188">
        <v>45665</v>
      </c>
      <c r="Y145" s="974" t="s">
        <v>8877</v>
      </c>
      <c r="Z145" s="1182"/>
      <c r="AA145" s="1188"/>
      <c r="AB145" s="1182"/>
      <c r="AC145" s="1182" t="s">
        <v>5626</v>
      </c>
      <c r="AD145" s="1188">
        <v>45714</v>
      </c>
      <c r="AE145" s="1155" t="s">
        <v>8957</v>
      </c>
      <c r="AF145" s="1182" t="s">
        <v>5537</v>
      </c>
      <c r="AG145" s="1188">
        <v>45729</v>
      </c>
      <c r="AH145" s="1182"/>
      <c r="AI145" s="1182" t="s">
        <v>5811</v>
      </c>
      <c r="AJ145" s="1188">
        <v>45764</v>
      </c>
      <c r="AK145" s="1155" t="s">
        <v>9058</v>
      </c>
      <c r="AL145" s="1182" t="s">
        <v>5539</v>
      </c>
      <c r="AM145" s="1188">
        <v>45771</v>
      </c>
      <c r="AN145" s="1182"/>
      <c r="AO145" s="1182" t="s">
        <v>5811</v>
      </c>
      <c r="AP145" s="1188">
        <v>45777</v>
      </c>
      <c r="AQ145" s="1374" t="s">
        <v>9177</v>
      </c>
      <c r="AR145" s="1182"/>
      <c r="AS145" s="1188"/>
      <c r="AT145" s="1182"/>
      <c r="AU145" s="1182" t="s">
        <v>5811</v>
      </c>
      <c r="AV145" s="1188">
        <v>45965</v>
      </c>
      <c r="AW145" s="1155" t="s">
        <v>11191</v>
      </c>
      <c r="AX145" s="1182"/>
      <c r="AY145" s="1188"/>
    </row>
    <row r="146" spans="1:51" s="1100" customFormat="1" ht="25.5" hidden="1" x14ac:dyDescent="0.25">
      <c r="A146" s="1181" t="s">
        <v>8263</v>
      </c>
      <c r="B146" s="1191" t="s">
        <v>8257</v>
      </c>
      <c r="C146" s="1192"/>
      <c r="D146" s="1193" t="s">
        <v>6275</v>
      </c>
      <c r="E146" s="1185" t="s">
        <v>7761</v>
      </c>
      <c r="F146" s="1194">
        <f t="shared" si="20"/>
        <v>45965</v>
      </c>
      <c r="G146" s="1195" t="str">
        <f t="shared" si="21"/>
        <v>A</v>
      </c>
      <c r="H146" s="1186" t="str">
        <f t="shared" si="22"/>
        <v>MR_DER-1340_25</v>
      </c>
      <c r="I146" s="1196" t="str">
        <f t="shared" si="23"/>
        <v>ND</v>
      </c>
      <c r="J146" s="1197" t="str">
        <f t="shared" si="24"/>
        <v>ND</v>
      </c>
      <c r="K146" s="1198" t="s">
        <v>3730</v>
      </c>
      <c r="L146" s="1199">
        <v>45530</v>
      </c>
      <c r="M146" s="1200" t="s">
        <v>8198</v>
      </c>
      <c r="N146" s="1191" t="s">
        <v>5536</v>
      </c>
      <c r="O146" s="1199">
        <v>45558</v>
      </c>
      <c r="P146" s="1191" t="s">
        <v>3777</v>
      </c>
      <c r="Q146" s="1191" t="s">
        <v>3765</v>
      </c>
      <c r="R146" s="1199">
        <v>45646</v>
      </c>
      <c r="S146" s="1372" t="s">
        <v>8869</v>
      </c>
      <c r="T146" s="1191" t="s">
        <v>5537</v>
      </c>
      <c r="U146" s="1199">
        <v>45663</v>
      </c>
      <c r="V146" s="1191"/>
      <c r="W146" s="1191" t="s">
        <v>3748</v>
      </c>
      <c r="X146" s="1199">
        <v>45665</v>
      </c>
      <c r="Y146" s="1201" t="s">
        <v>8877</v>
      </c>
      <c r="Z146" s="1191"/>
      <c r="AA146" s="1199"/>
      <c r="AB146" s="1191"/>
      <c r="AC146" s="1182" t="s">
        <v>3748</v>
      </c>
      <c r="AD146" s="1188">
        <v>45965</v>
      </c>
      <c r="AE146" s="1155" t="s">
        <v>11191</v>
      </c>
      <c r="AF146" s="1191"/>
      <c r="AG146" s="1199"/>
      <c r="AH146" s="1191"/>
      <c r="AI146" s="1191"/>
      <c r="AJ146" s="1199"/>
      <c r="AK146" s="1199"/>
      <c r="AL146" s="1191"/>
      <c r="AM146" s="1199"/>
      <c r="AN146" s="1191"/>
      <c r="AO146" s="1191"/>
      <c r="AP146" s="1199"/>
      <c r="AQ146" s="1199"/>
      <c r="AR146" s="1191"/>
      <c r="AS146" s="1199"/>
      <c r="AT146" s="1191"/>
      <c r="AU146" s="1191"/>
      <c r="AV146" s="1199"/>
      <c r="AW146" s="1199"/>
      <c r="AX146" s="1191"/>
      <c r="AY146" s="1199"/>
    </row>
    <row r="147" spans="1:51" s="1100" customFormat="1" ht="25.5" hidden="1" x14ac:dyDescent="0.25">
      <c r="A147" s="1181" t="s">
        <v>8263</v>
      </c>
      <c r="B147" s="1191" t="s">
        <v>8257</v>
      </c>
      <c r="C147" s="1192"/>
      <c r="D147" s="1193" t="s">
        <v>6275</v>
      </c>
      <c r="E147" s="1185" t="s">
        <v>7758</v>
      </c>
      <c r="F147" s="1194">
        <f t="shared" si="20"/>
        <v>45965</v>
      </c>
      <c r="G147" s="1195" t="str">
        <f t="shared" si="21"/>
        <v>B</v>
      </c>
      <c r="H147" s="1186" t="str">
        <f t="shared" si="22"/>
        <v>MR_DER-1340_25</v>
      </c>
      <c r="I147" s="1196" t="str">
        <f t="shared" si="23"/>
        <v>ND</v>
      </c>
      <c r="J147" s="1197" t="str">
        <f t="shared" si="24"/>
        <v>ND</v>
      </c>
      <c r="K147" s="1198" t="s">
        <v>3730</v>
      </c>
      <c r="L147" s="1199">
        <v>45530</v>
      </c>
      <c r="M147" s="1200" t="s">
        <v>8198</v>
      </c>
      <c r="N147" s="1191" t="s">
        <v>5536</v>
      </c>
      <c r="O147" s="1199">
        <v>45558</v>
      </c>
      <c r="P147" s="1191" t="s">
        <v>3777</v>
      </c>
      <c r="Q147" s="1191" t="s">
        <v>3765</v>
      </c>
      <c r="R147" s="1199">
        <v>45646</v>
      </c>
      <c r="S147" s="1372" t="s">
        <v>8869</v>
      </c>
      <c r="T147" s="1191" t="s">
        <v>5537</v>
      </c>
      <c r="U147" s="1199">
        <v>45663</v>
      </c>
      <c r="V147" s="1191"/>
      <c r="W147" s="1191" t="s">
        <v>3748</v>
      </c>
      <c r="X147" s="1199">
        <v>45665</v>
      </c>
      <c r="Y147" s="1201" t="s">
        <v>8877</v>
      </c>
      <c r="Z147" s="1191"/>
      <c r="AA147" s="1199"/>
      <c r="AB147" s="1191"/>
      <c r="AC147" s="1182" t="s">
        <v>5626</v>
      </c>
      <c r="AD147" s="1188">
        <v>45912</v>
      </c>
      <c r="AE147" s="1155" t="s">
        <v>10283</v>
      </c>
      <c r="AF147" s="1191"/>
      <c r="AG147" s="1199"/>
      <c r="AH147" s="1191"/>
      <c r="AI147" s="1182" t="s">
        <v>5811</v>
      </c>
      <c r="AJ147" s="1188">
        <v>45965</v>
      </c>
      <c r="AK147" s="1155" t="s">
        <v>11191</v>
      </c>
      <c r="AL147" s="1191"/>
      <c r="AM147" s="1199"/>
      <c r="AN147" s="1191"/>
      <c r="AO147" s="1191"/>
      <c r="AP147" s="1199"/>
      <c r="AQ147" s="1199"/>
      <c r="AR147" s="1191"/>
      <c r="AS147" s="1199"/>
      <c r="AT147" s="1191"/>
      <c r="AU147" s="1191"/>
      <c r="AV147" s="1199"/>
      <c r="AW147" s="1199"/>
      <c r="AX147" s="1191"/>
      <c r="AY147" s="1199"/>
    </row>
    <row r="148" spans="1:51" s="1100" customFormat="1" ht="25.5" hidden="1" x14ac:dyDescent="0.25">
      <c r="A148" s="1181" t="s">
        <v>8263</v>
      </c>
      <c r="B148" s="1191" t="s">
        <v>8257</v>
      </c>
      <c r="C148" s="1192"/>
      <c r="D148" s="1193" t="s">
        <v>6275</v>
      </c>
      <c r="E148" s="1185" t="s">
        <v>7762</v>
      </c>
      <c r="F148" s="1194">
        <f t="shared" si="20"/>
        <v>45965</v>
      </c>
      <c r="G148" s="1195" t="str">
        <f t="shared" si="21"/>
        <v>A</v>
      </c>
      <c r="H148" s="1186" t="str">
        <f t="shared" si="22"/>
        <v>MR_DER-1340_25</v>
      </c>
      <c r="I148" s="1196" t="str">
        <f t="shared" si="23"/>
        <v>ND</v>
      </c>
      <c r="J148" s="1197" t="str">
        <f t="shared" si="24"/>
        <v>ND</v>
      </c>
      <c r="K148" s="1198" t="s">
        <v>3730</v>
      </c>
      <c r="L148" s="1199">
        <v>45530</v>
      </c>
      <c r="M148" s="1200" t="s">
        <v>8198</v>
      </c>
      <c r="N148" s="1191" t="s">
        <v>5537</v>
      </c>
      <c r="O148" s="1199">
        <v>45558</v>
      </c>
      <c r="P148" s="1191" t="s">
        <v>3777</v>
      </c>
      <c r="Q148" s="1191" t="s">
        <v>3748</v>
      </c>
      <c r="R148" s="1199">
        <v>45590</v>
      </c>
      <c r="S148" s="1372" t="s">
        <v>8388</v>
      </c>
      <c r="T148" s="1191"/>
      <c r="U148" s="1199"/>
      <c r="V148" s="1191" t="s">
        <v>3777</v>
      </c>
      <c r="W148" s="1182" t="s">
        <v>3748</v>
      </c>
      <c r="X148" s="1188">
        <v>45965</v>
      </c>
      <c r="Y148" s="1155" t="s">
        <v>11191</v>
      </c>
      <c r="Z148" s="1191"/>
      <c r="AA148" s="1199"/>
      <c r="AB148" s="1191"/>
      <c r="AC148" s="1182"/>
      <c r="AD148" s="1188"/>
      <c r="AE148" s="1155"/>
      <c r="AF148" s="1191"/>
      <c r="AG148" s="1199"/>
      <c r="AH148" s="1191"/>
      <c r="AI148" s="1191"/>
      <c r="AJ148" s="1199"/>
      <c r="AK148" s="1199"/>
      <c r="AL148" s="1191"/>
      <c r="AM148" s="1199"/>
      <c r="AN148" s="1191"/>
      <c r="AO148" s="1191"/>
      <c r="AP148" s="1199"/>
      <c r="AQ148" s="1199"/>
      <c r="AR148" s="1191"/>
      <c r="AS148" s="1199"/>
      <c r="AT148" s="1191"/>
      <c r="AU148" s="1191"/>
      <c r="AV148" s="1199"/>
      <c r="AW148" s="1199"/>
      <c r="AX148" s="1191"/>
      <c r="AY148" s="1199"/>
    </row>
    <row r="149" spans="1:51" s="1100" customFormat="1" ht="25.5" hidden="1" x14ac:dyDescent="0.25">
      <c r="A149" s="1181" t="s">
        <v>8263</v>
      </c>
      <c r="B149" s="1191" t="s">
        <v>8257</v>
      </c>
      <c r="C149" s="1192"/>
      <c r="D149" s="1193" t="s">
        <v>6275</v>
      </c>
      <c r="E149" s="1185" t="s">
        <v>7763</v>
      </c>
      <c r="F149" s="1194">
        <f t="shared" si="20"/>
        <v>45965</v>
      </c>
      <c r="G149" s="1195" t="str">
        <f t="shared" si="21"/>
        <v>A</v>
      </c>
      <c r="H149" s="1186" t="str">
        <f t="shared" si="22"/>
        <v>MR_DER-1340_25</v>
      </c>
      <c r="I149" s="1196" t="str">
        <f t="shared" si="23"/>
        <v>ND</v>
      </c>
      <c r="J149" s="1197" t="str">
        <f t="shared" si="24"/>
        <v>ND</v>
      </c>
      <c r="K149" s="1198" t="s">
        <v>3730</v>
      </c>
      <c r="L149" s="1199">
        <v>45530</v>
      </c>
      <c r="M149" s="1200" t="s">
        <v>8198</v>
      </c>
      <c r="N149" s="1191" t="s">
        <v>5537</v>
      </c>
      <c r="O149" s="1199">
        <v>45558</v>
      </c>
      <c r="P149" s="1191" t="s">
        <v>3777</v>
      </c>
      <c r="Q149" s="1191" t="s">
        <v>3748</v>
      </c>
      <c r="R149" s="1199">
        <v>45590</v>
      </c>
      <c r="S149" s="1372" t="s">
        <v>8388</v>
      </c>
      <c r="T149" s="1191"/>
      <c r="U149" s="1199"/>
      <c r="V149" s="1191" t="s">
        <v>3777</v>
      </c>
      <c r="W149" s="1182" t="s">
        <v>3748</v>
      </c>
      <c r="X149" s="1188">
        <v>45965</v>
      </c>
      <c r="Y149" s="1155" t="s">
        <v>11191</v>
      </c>
      <c r="Z149" s="1191"/>
      <c r="AA149" s="1199"/>
      <c r="AB149" s="1191"/>
      <c r="AC149" s="1182"/>
      <c r="AD149" s="1188"/>
      <c r="AE149" s="1155"/>
      <c r="AF149" s="1191"/>
      <c r="AG149" s="1199"/>
      <c r="AH149" s="1191"/>
      <c r="AI149" s="1191"/>
      <c r="AJ149" s="1199"/>
      <c r="AK149" s="1199"/>
      <c r="AL149" s="1191"/>
      <c r="AM149" s="1199"/>
      <c r="AN149" s="1191"/>
      <c r="AO149" s="1191"/>
      <c r="AP149" s="1199"/>
      <c r="AQ149" s="1199"/>
      <c r="AR149" s="1191"/>
      <c r="AS149" s="1199"/>
      <c r="AT149" s="1191"/>
      <c r="AU149" s="1191"/>
      <c r="AV149" s="1199"/>
      <c r="AW149" s="1199"/>
      <c r="AX149" s="1191"/>
      <c r="AY149" s="1199"/>
    </row>
    <row r="150" spans="1:51" s="1100" customFormat="1" ht="25.5" hidden="1" x14ac:dyDescent="0.25">
      <c r="A150" s="1181" t="s">
        <v>8263</v>
      </c>
      <c r="B150" s="1191" t="s">
        <v>8257</v>
      </c>
      <c r="C150" s="1192"/>
      <c r="D150" s="1193" t="s">
        <v>6275</v>
      </c>
      <c r="E150" s="1185" t="s">
        <v>7764</v>
      </c>
      <c r="F150" s="1194">
        <f t="shared" si="20"/>
        <v>45965</v>
      </c>
      <c r="G150" s="1195" t="str">
        <f t="shared" si="21"/>
        <v>A</v>
      </c>
      <c r="H150" s="1186" t="str">
        <f t="shared" si="22"/>
        <v>MR_DER-1340_25</v>
      </c>
      <c r="I150" s="1196" t="str">
        <f t="shared" si="23"/>
        <v>ND</v>
      </c>
      <c r="J150" s="1197" t="str">
        <f t="shared" si="24"/>
        <v>ND</v>
      </c>
      <c r="K150" s="1198" t="s">
        <v>3730</v>
      </c>
      <c r="L150" s="1199">
        <v>45530</v>
      </c>
      <c r="M150" s="1200" t="s">
        <v>8198</v>
      </c>
      <c r="N150" s="1191" t="s">
        <v>5537</v>
      </c>
      <c r="O150" s="1199">
        <v>45558</v>
      </c>
      <c r="P150" s="1191" t="s">
        <v>3777</v>
      </c>
      <c r="Q150" s="1191" t="s">
        <v>3748</v>
      </c>
      <c r="R150" s="1199">
        <v>45590</v>
      </c>
      <c r="S150" s="1372" t="s">
        <v>8388</v>
      </c>
      <c r="T150" s="1191"/>
      <c r="U150" s="1199"/>
      <c r="V150" s="1191" t="s">
        <v>3777</v>
      </c>
      <c r="W150" s="1182" t="s">
        <v>3748</v>
      </c>
      <c r="X150" s="1188">
        <v>45965</v>
      </c>
      <c r="Y150" s="1155" t="s">
        <v>11191</v>
      </c>
      <c r="Z150" s="1191"/>
      <c r="AA150" s="1199"/>
      <c r="AB150" s="1191"/>
      <c r="AC150" s="1182"/>
      <c r="AD150" s="1188"/>
      <c r="AE150" s="1155"/>
      <c r="AF150" s="1191"/>
      <c r="AG150" s="1199"/>
      <c r="AH150" s="1191"/>
      <c r="AI150" s="1191"/>
      <c r="AJ150" s="1199"/>
      <c r="AK150" s="1199"/>
      <c r="AL150" s="1191"/>
      <c r="AM150" s="1199"/>
      <c r="AN150" s="1191"/>
      <c r="AO150" s="1191"/>
      <c r="AP150" s="1199"/>
      <c r="AQ150" s="1199"/>
      <c r="AR150" s="1191"/>
      <c r="AS150" s="1199"/>
      <c r="AT150" s="1191"/>
      <c r="AU150" s="1191"/>
      <c r="AV150" s="1199"/>
      <c r="AW150" s="1199"/>
      <c r="AX150" s="1191"/>
      <c r="AY150" s="1199"/>
    </row>
    <row r="151" spans="1:51" s="1100" customFormat="1" ht="25.5" hidden="1" x14ac:dyDescent="0.25">
      <c r="A151" s="1181" t="s">
        <v>8263</v>
      </c>
      <c r="B151" s="1191" t="s">
        <v>8257</v>
      </c>
      <c r="C151" s="1192"/>
      <c r="D151" s="1193" t="s">
        <v>6275</v>
      </c>
      <c r="E151" s="1185" t="s">
        <v>7765</v>
      </c>
      <c r="F151" s="1194">
        <f t="shared" si="20"/>
        <v>45965</v>
      </c>
      <c r="G151" s="1195" t="str">
        <f t="shared" si="21"/>
        <v>A</v>
      </c>
      <c r="H151" s="1186" t="str">
        <f t="shared" si="22"/>
        <v>MR_DER-1340_25</v>
      </c>
      <c r="I151" s="1196" t="str">
        <f t="shared" si="23"/>
        <v>ND</v>
      </c>
      <c r="J151" s="1197" t="str">
        <f t="shared" si="24"/>
        <v>ND</v>
      </c>
      <c r="K151" s="1198" t="s">
        <v>3730</v>
      </c>
      <c r="L151" s="1199">
        <v>45530</v>
      </c>
      <c r="M151" s="1200" t="s">
        <v>8198</v>
      </c>
      <c r="N151" s="1191" t="s">
        <v>5537</v>
      </c>
      <c r="O151" s="1199">
        <v>45558</v>
      </c>
      <c r="P151" s="1191" t="s">
        <v>3777</v>
      </c>
      <c r="Q151" s="1191" t="s">
        <v>3748</v>
      </c>
      <c r="R151" s="1199">
        <v>45590</v>
      </c>
      <c r="S151" s="1372" t="s">
        <v>8388</v>
      </c>
      <c r="T151" s="1191"/>
      <c r="U151" s="1199"/>
      <c r="V151" s="1191" t="s">
        <v>3777</v>
      </c>
      <c r="W151" s="1182" t="s">
        <v>3748</v>
      </c>
      <c r="X151" s="1188">
        <v>45965</v>
      </c>
      <c r="Y151" s="1155" t="s">
        <v>11191</v>
      </c>
      <c r="Z151" s="1191"/>
      <c r="AA151" s="1199"/>
      <c r="AB151" s="1191"/>
      <c r="AC151" s="1182" t="s">
        <v>5626</v>
      </c>
      <c r="AD151" s="1188">
        <v>45912</v>
      </c>
      <c r="AE151" s="974" t="s">
        <v>10283</v>
      </c>
      <c r="AF151" s="1191"/>
      <c r="AG151" s="1199"/>
      <c r="AH151" s="1191"/>
      <c r="AI151" s="1191"/>
      <c r="AJ151" s="1199"/>
      <c r="AK151" s="1155"/>
      <c r="AL151" s="1191"/>
      <c r="AM151" s="1199"/>
      <c r="AN151" s="1191"/>
      <c r="AO151" s="1191"/>
      <c r="AP151" s="1199"/>
      <c r="AQ151" s="1199"/>
      <c r="AR151" s="1191"/>
      <c r="AS151" s="1199"/>
      <c r="AT151" s="1191"/>
      <c r="AU151" s="1191"/>
      <c r="AV151" s="1199"/>
      <c r="AW151" s="1199"/>
      <c r="AX151" s="1191"/>
      <c r="AY151" s="1199"/>
    </row>
    <row r="152" spans="1:51" s="1100" customFormat="1" ht="25.5" hidden="1" x14ac:dyDescent="0.25">
      <c r="A152" s="1181" t="s">
        <v>8263</v>
      </c>
      <c r="B152" s="1191" t="s">
        <v>8257</v>
      </c>
      <c r="C152" s="1192"/>
      <c r="D152" s="1193" t="s">
        <v>6275</v>
      </c>
      <c r="E152" s="1185" t="s">
        <v>7766</v>
      </c>
      <c r="F152" s="1194">
        <f t="shared" si="20"/>
        <v>45965</v>
      </c>
      <c r="G152" s="1195" t="str">
        <f t="shared" si="21"/>
        <v>A</v>
      </c>
      <c r="H152" s="1186" t="str">
        <f t="shared" si="22"/>
        <v>MR_DER-1340_25</v>
      </c>
      <c r="I152" s="1196" t="str">
        <f t="shared" si="23"/>
        <v>ND</v>
      </c>
      <c r="J152" s="1197" t="str">
        <f t="shared" si="24"/>
        <v>ND</v>
      </c>
      <c r="K152" s="1198" t="s">
        <v>3730</v>
      </c>
      <c r="L152" s="1199">
        <v>45530</v>
      </c>
      <c r="M152" s="1200" t="s">
        <v>8198</v>
      </c>
      <c r="N152" s="1191" t="s">
        <v>5537</v>
      </c>
      <c r="O152" s="1199">
        <v>45558</v>
      </c>
      <c r="P152" s="1191" t="s">
        <v>3777</v>
      </c>
      <c r="Q152" s="1191" t="s">
        <v>3748</v>
      </c>
      <c r="R152" s="1199">
        <v>45590</v>
      </c>
      <c r="S152" s="1372" t="s">
        <v>8388</v>
      </c>
      <c r="T152" s="1191"/>
      <c r="U152" s="1199"/>
      <c r="V152" s="1191" t="s">
        <v>3777</v>
      </c>
      <c r="W152" s="1182" t="s">
        <v>3748</v>
      </c>
      <c r="X152" s="1188">
        <v>45965</v>
      </c>
      <c r="Y152" s="1155" t="s">
        <v>11191</v>
      </c>
      <c r="Z152" s="1191"/>
      <c r="AA152" s="1199"/>
      <c r="AB152" s="1191"/>
      <c r="AC152" s="1182"/>
      <c r="AD152" s="1188"/>
      <c r="AE152" s="974"/>
      <c r="AF152" s="1191"/>
      <c r="AG152" s="1199"/>
      <c r="AH152" s="1191"/>
      <c r="AI152" s="1191"/>
      <c r="AJ152" s="1199"/>
      <c r="AK152" s="1199"/>
      <c r="AL152" s="1191"/>
      <c r="AM152" s="1199"/>
      <c r="AN152" s="1191"/>
      <c r="AO152" s="1191"/>
      <c r="AP152" s="1199"/>
      <c r="AQ152" s="1199"/>
      <c r="AR152" s="1191"/>
      <c r="AS152" s="1199"/>
      <c r="AT152" s="1191"/>
      <c r="AU152" s="1191"/>
      <c r="AV152" s="1199"/>
      <c r="AW152" s="1199"/>
      <c r="AX152" s="1191"/>
      <c r="AY152" s="1199"/>
    </row>
    <row r="153" spans="1:51" s="1100" customFormat="1" ht="25.5" hidden="1" x14ac:dyDescent="0.25">
      <c r="A153" s="1181" t="s">
        <v>8263</v>
      </c>
      <c r="B153" s="1191" t="s">
        <v>8257</v>
      </c>
      <c r="C153" s="1192"/>
      <c r="D153" s="1193" t="s">
        <v>6275</v>
      </c>
      <c r="E153" s="1185" t="s">
        <v>7767</v>
      </c>
      <c r="F153" s="1194">
        <f t="shared" si="20"/>
        <v>45965</v>
      </c>
      <c r="G153" s="1195" t="str">
        <f t="shared" si="21"/>
        <v>B</v>
      </c>
      <c r="H153" s="1186" t="str">
        <f t="shared" si="22"/>
        <v>MR_DER-1340_25</v>
      </c>
      <c r="I153" s="1196" t="str">
        <f t="shared" si="23"/>
        <v>ND</v>
      </c>
      <c r="J153" s="1197" t="str">
        <f t="shared" si="24"/>
        <v>ND</v>
      </c>
      <c r="K153" s="1198" t="s">
        <v>3730</v>
      </c>
      <c r="L153" s="1199">
        <v>45530</v>
      </c>
      <c r="M153" s="1200" t="s">
        <v>8197</v>
      </c>
      <c r="N153" s="1191" t="s">
        <v>5536</v>
      </c>
      <c r="O153" s="1199">
        <v>45558</v>
      </c>
      <c r="P153" s="1191" t="s">
        <v>3777</v>
      </c>
      <c r="Q153" s="1191" t="s">
        <v>3765</v>
      </c>
      <c r="R153" s="1199">
        <v>45646</v>
      </c>
      <c r="S153" s="1372" t="s">
        <v>8869</v>
      </c>
      <c r="T153" s="1191" t="s">
        <v>5537</v>
      </c>
      <c r="U153" s="1199">
        <v>45663</v>
      </c>
      <c r="V153" s="1191"/>
      <c r="W153" s="1191" t="s">
        <v>3748</v>
      </c>
      <c r="X153" s="1199">
        <v>45665</v>
      </c>
      <c r="Y153" s="1372" t="s">
        <v>8877</v>
      </c>
      <c r="Z153" s="1191"/>
      <c r="AA153" s="1199"/>
      <c r="AB153" s="1191"/>
      <c r="AC153" s="1191" t="s">
        <v>5626</v>
      </c>
      <c r="AD153" s="1199">
        <v>45764</v>
      </c>
      <c r="AE153" s="1201" t="s">
        <v>9058</v>
      </c>
      <c r="AF153" s="1191" t="s">
        <v>5539</v>
      </c>
      <c r="AG153" s="1199">
        <v>45772</v>
      </c>
      <c r="AH153" s="1191"/>
      <c r="AI153" s="1191" t="s">
        <v>5811</v>
      </c>
      <c r="AJ153" s="1199">
        <v>45775</v>
      </c>
      <c r="AK153" s="1372" t="s">
        <v>9092</v>
      </c>
      <c r="AL153" s="1191"/>
      <c r="AM153" s="1199"/>
      <c r="AN153" s="1191"/>
      <c r="AO153" s="1182" t="s">
        <v>5811</v>
      </c>
      <c r="AP153" s="1188">
        <v>45965</v>
      </c>
      <c r="AQ153" s="1155" t="s">
        <v>11191</v>
      </c>
      <c r="AR153" s="1191"/>
      <c r="AS153" s="1199"/>
      <c r="AT153" s="1191"/>
      <c r="AU153" s="1191"/>
      <c r="AV153" s="1199"/>
      <c r="AW153" s="1199"/>
      <c r="AX153" s="1191"/>
      <c r="AY153" s="1199"/>
    </row>
    <row r="154" spans="1:51" s="1100" customFormat="1" ht="25.5" hidden="1" x14ac:dyDescent="0.25">
      <c r="A154" s="1181" t="s">
        <v>8263</v>
      </c>
      <c r="B154" s="1191" t="s">
        <v>8257</v>
      </c>
      <c r="C154" s="1192"/>
      <c r="D154" s="1193" t="s">
        <v>6275</v>
      </c>
      <c r="E154" s="1185" t="s">
        <v>7768</v>
      </c>
      <c r="F154" s="1194">
        <f t="shared" si="20"/>
        <v>45965</v>
      </c>
      <c r="G154" s="1195" t="str">
        <f t="shared" si="21"/>
        <v>A</v>
      </c>
      <c r="H154" s="1186" t="str">
        <f t="shared" si="22"/>
        <v>MR_DER-1340_25</v>
      </c>
      <c r="I154" s="1196" t="str">
        <f t="shared" si="23"/>
        <v>ND</v>
      </c>
      <c r="J154" s="1197" t="str">
        <f t="shared" si="24"/>
        <v>ND</v>
      </c>
      <c r="K154" s="1198" t="s">
        <v>3730</v>
      </c>
      <c r="L154" s="1199">
        <v>45530</v>
      </c>
      <c r="M154" s="1200" t="s">
        <v>8197</v>
      </c>
      <c r="N154" s="1191" t="s">
        <v>5537</v>
      </c>
      <c r="O154" s="1199">
        <v>45558</v>
      </c>
      <c r="P154" s="1191" t="s">
        <v>3777</v>
      </c>
      <c r="Q154" s="1191" t="s">
        <v>3748</v>
      </c>
      <c r="R154" s="1199">
        <v>45590</v>
      </c>
      <c r="S154" s="1372" t="s">
        <v>8388</v>
      </c>
      <c r="T154" s="1191"/>
      <c r="U154" s="1199"/>
      <c r="V154" s="1191" t="s">
        <v>3777</v>
      </c>
      <c r="W154" s="1182" t="s">
        <v>3748</v>
      </c>
      <c r="X154" s="1188">
        <v>45965</v>
      </c>
      <c r="Y154" s="974" t="s">
        <v>11191</v>
      </c>
      <c r="Z154" s="1191"/>
      <c r="AA154" s="1199"/>
      <c r="AB154" s="1191"/>
      <c r="AC154" s="1191"/>
      <c r="AD154" s="1199"/>
      <c r="AE154" s="1199"/>
      <c r="AF154" s="1191"/>
      <c r="AG154" s="1199"/>
      <c r="AH154" s="1191"/>
      <c r="AI154" s="1191"/>
      <c r="AJ154" s="1199"/>
      <c r="AK154" s="1199"/>
      <c r="AL154" s="1191"/>
      <c r="AM154" s="1199"/>
      <c r="AN154" s="1191"/>
      <c r="AO154" s="1191"/>
      <c r="AP154" s="1199"/>
      <c r="AQ154" s="1199"/>
      <c r="AR154" s="1191"/>
      <c r="AS154" s="1199"/>
      <c r="AT154" s="1191"/>
      <c r="AU154" s="1191"/>
      <c r="AV154" s="1199"/>
      <c r="AW154" s="1199"/>
      <c r="AX154" s="1191"/>
      <c r="AY154" s="1199"/>
    </row>
    <row r="155" spans="1:51" s="1100" customFormat="1" ht="25.5" hidden="1" x14ac:dyDescent="0.25">
      <c r="A155" s="1181" t="s">
        <v>8263</v>
      </c>
      <c r="B155" s="1191" t="s">
        <v>8257</v>
      </c>
      <c r="C155" s="1192"/>
      <c r="D155" s="1193" t="s">
        <v>6275</v>
      </c>
      <c r="E155" s="1185" t="s">
        <v>7769</v>
      </c>
      <c r="F155" s="1194">
        <f t="shared" si="20"/>
        <v>45965</v>
      </c>
      <c r="G155" s="1195" t="str">
        <f t="shared" si="21"/>
        <v>A</v>
      </c>
      <c r="H155" s="1186" t="str">
        <f t="shared" si="22"/>
        <v>MR_DER-1340_25</v>
      </c>
      <c r="I155" s="1196" t="str">
        <f t="shared" si="23"/>
        <v>ND</v>
      </c>
      <c r="J155" s="1197" t="str">
        <f t="shared" si="24"/>
        <v>ND</v>
      </c>
      <c r="K155" s="1198" t="s">
        <v>3730</v>
      </c>
      <c r="L155" s="1199">
        <v>45530</v>
      </c>
      <c r="M155" s="1200" t="s">
        <v>8198</v>
      </c>
      <c r="N155" s="1191" t="s">
        <v>5536</v>
      </c>
      <c r="O155" s="1199">
        <v>45673</v>
      </c>
      <c r="P155" s="1191" t="s">
        <v>3777</v>
      </c>
      <c r="Q155" s="1191" t="s">
        <v>3748</v>
      </c>
      <c r="R155" s="1199">
        <v>45590</v>
      </c>
      <c r="S155" s="1372" t="s">
        <v>8388</v>
      </c>
      <c r="T155" s="1191"/>
      <c r="U155" s="1199"/>
      <c r="V155" s="1191" t="s">
        <v>3777</v>
      </c>
      <c r="W155" s="1182" t="s">
        <v>3748</v>
      </c>
      <c r="X155" s="1188">
        <v>45965</v>
      </c>
      <c r="Y155" s="974" t="s">
        <v>11191</v>
      </c>
      <c r="Z155" s="1191"/>
      <c r="AA155" s="1199"/>
      <c r="AB155" s="1191"/>
      <c r="AC155" s="1191"/>
      <c r="AD155" s="1199"/>
      <c r="AE155" s="1199"/>
      <c r="AF155" s="1191"/>
      <c r="AG155" s="1199"/>
      <c r="AH155" s="1191"/>
      <c r="AI155" s="1191"/>
      <c r="AJ155" s="1199"/>
      <c r="AK155" s="1199"/>
      <c r="AL155" s="1191"/>
      <c r="AM155" s="1199"/>
      <c r="AN155" s="1191"/>
      <c r="AO155" s="1191"/>
      <c r="AP155" s="1199"/>
      <c r="AQ155" s="1199"/>
      <c r="AR155" s="1191"/>
      <c r="AS155" s="1199"/>
      <c r="AT155" s="1191"/>
      <c r="AU155" s="1191"/>
      <c r="AV155" s="1199"/>
      <c r="AW155" s="1199"/>
      <c r="AX155" s="1191"/>
      <c r="AY155" s="1199"/>
    </row>
    <row r="156" spans="1:51" s="1100" customFormat="1" ht="25.5" hidden="1" x14ac:dyDescent="0.25">
      <c r="A156" s="1181" t="s">
        <v>8263</v>
      </c>
      <c r="B156" s="1191" t="s">
        <v>8257</v>
      </c>
      <c r="C156" s="1192"/>
      <c r="D156" s="1193" t="s">
        <v>6275</v>
      </c>
      <c r="E156" s="1185" t="s">
        <v>7770</v>
      </c>
      <c r="F156" s="1194">
        <f t="shared" si="20"/>
        <v>45965</v>
      </c>
      <c r="G156" s="1195" t="str">
        <f t="shared" si="21"/>
        <v>A</v>
      </c>
      <c r="H156" s="1186" t="str">
        <f t="shared" si="22"/>
        <v>MR_DER-1340_25</v>
      </c>
      <c r="I156" s="1196" t="str">
        <f t="shared" si="23"/>
        <v>ND</v>
      </c>
      <c r="J156" s="1197" t="str">
        <f t="shared" si="24"/>
        <v>ND</v>
      </c>
      <c r="K156" s="1198" t="s">
        <v>3730</v>
      </c>
      <c r="L156" s="1199">
        <v>45530</v>
      </c>
      <c r="M156" s="1200" t="s">
        <v>8198</v>
      </c>
      <c r="N156" s="1191" t="s">
        <v>5537</v>
      </c>
      <c r="O156" s="1199">
        <v>45558</v>
      </c>
      <c r="P156" s="1191" t="s">
        <v>3777</v>
      </c>
      <c r="Q156" s="1191" t="s">
        <v>3748</v>
      </c>
      <c r="R156" s="1199">
        <v>45590</v>
      </c>
      <c r="S156" s="1372" t="s">
        <v>8388</v>
      </c>
      <c r="T156" s="1191"/>
      <c r="U156" s="1199"/>
      <c r="V156" s="1191" t="s">
        <v>3777</v>
      </c>
      <c r="W156" s="1182" t="s">
        <v>3748</v>
      </c>
      <c r="X156" s="1188">
        <v>45965</v>
      </c>
      <c r="Y156" s="1155" t="s">
        <v>11191</v>
      </c>
      <c r="Z156" s="1191"/>
      <c r="AA156" s="1199"/>
      <c r="AB156" s="1191"/>
      <c r="AC156" s="1191"/>
      <c r="AD156" s="1199"/>
      <c r="AE156" s="1199"/>
      <c r="AF156" s="1191"/>
      <c r="AG156" s="1199"/>
      <c r="AH156" s="1191"/>
      <c r="AI156" s="1191"/>
      <c r="AJ156" s="1199"/>
      <c r="AK156" s="1199"/>
      <c r="AL156" s="1191"/>
      <c r="AM156" s="1199"/>
      <c r="AN156" s="1191"/>
      <c r="AO156" s="1191"/>
      <c r="AP156" s="1199"/>
      <c r="AQ156" s="1199"/>
      <c r="AR156" s="1191"/>
      <c r="AS156" s="1199"/>
      <c r="AT156" s="1191"/>
      <c r="AU156" s="1191"/>
      <c r="AV156" s="1199"/>
      <c r="AW156" s="1199"/>
      <c r="AX156" s="1191"/>
      <c r="AY156" s="1199"/>
    </row>
    <row r="157" spans="1:51" s="1100" customFormat="1" ht="25.5" hidden="1" x14ac:dyDescent="0.25">
      <c r="A157" s="1181" t="s">
        <v>8263</v>
      </c>
      <c r="B157" s="1191" t="s">
        <v>8257</v>
      </c>
      <c r="C157" s="1192"/>
      <c r="D157" s="1193" t="s">
        <v>6275</v>
      </c>
      <c r="E157" s="1185" t="s">
        <v>7771</v>
      </c>
      <c r="F157" s="1194">
        <f t="shared" si="20"/>
        <v>45965</v>
      </c>
      <c r="G157" s="1195" t="str">
        <f t="shared" si="21"/>
        <v>A</v>
      </c>
      <c r="H157" s="1186" t="str">
        <f t="shared" si="22"/>
        <v>MR_DER-1340_25</v>
      </c>
      <c r="I157" s="1196" t="str">
        <f t="shared" si="23"/>
        <v>ND</v>
      </c>
      <c r="J157" s="1197" t="str">
        <f t="shared" si="24"/>
        <v>ND</v>
      </c>
      <c r="K157" s="1198" t="s">
        <v>3730</v>
      </c>
      <c r="L157" s="1199">
        <v>45530</v>
      </c>
      <c r="M157" s="1200" t="s">
        <v>8198</v>
      </c>
      <c r="N157" s="1191" t="s">
        <v>5537</v>
      </c>
      <c r="O157" s="1199">
        <v>45558</v>
      </c>
      <c r="P157" s="1191" t="s">
        <v>3777</v>
      </c>
      <c r="Q157" s="1191" t="s">
        <v>3748</v>
      </c>
      <c r="R157" s="1199">
        <v>45590</v>
      </c>
      <c r="S157" s="1372" t="s">
        <v>8388</v>
      </c>
      <c r="T157" s="1191"/>
      <c r="U157" s="1199"/>
      <c r="V157" s="1191" t="s">
        <v>3777</v>
      </c>
      <c r="W157" s="1182" t="s">
        <v>3748</v>
      </c>
      <c r="X157" s="1188">
        <v>45965</v>
      </c>
      <c r="Y157" s="1155" t="s">
        <v>11191</v>
      </c>
      <c r="Z157" s="1191"/>
      <c r="AA157" s="1199"/>
      <c r="AB157" s="1191"/>
      <c r="AC157" s="1191"/>
      <c r="AD157" s="1199"/>
      <c r="AE157" s="1199"/>
      <c r="AF157" s="1191"/>
      <c r="AG157" s="1199"/>
      <c r="AH157" s="1191"/>
      <c r="AI157" s="1191"/>
      <c r="AJ157" s="1199"/>
      <c r="AK157" s="1199"/>
      <c r="AL157" s="1191"/>
      <c r="AM157" s="1199"/>
      <c r="AN157" s="1191"/>
      <c r="AO157" s="1191"/>
      <c r="AP157" s="1199"/>
      <c r="AQ157" s="1199"/>
      <c r="AR157" s="1191"/>
      <c r="AS157" s="1199"/>
      <c r="AT157" s="1191"/>
      <c r="AU157" s="1191"/>
      <c r="AV157" s="1199"/>
      <c r="AW157" s="1199"/>
      <c r="AX157" s="1191"/>
      <c r="AY157" s="1199"/>
    </row>
    <row r="158" spans="1:51" s="1100" customFormat="1" ht="25.5" hidden="1" x14ac:dyDescent="0.25">
      <c r="A158" s="1181" t="s">
        <v>8263</v>
      </c>
      <c r="B158" s="1191" t="s">
        <v>8257</v>
      </c>
      <c r="C158" s="1191"/>
      <c r="D158" s="1193" t="s">
        <v>7221</v>
      </c>
      <c r="E158" s="1185" t="s">
        <v>7772</v>
      </c>
      <c r="F158" s="1194">
        <f t="shared" si="20"/>
        <v>45965</v>
      </c>
      <c r="G158" s="1195" t="str">
        <f t="shared" si="21"/>
        <v>B</v>
      </c>
      <c r="H158" s="1186" t="str">
        <f t="shared" si="22"/>
        <v>MR_DER-1340_25</v>
      </c>
      <c r="I158" s="1196" t="str">
        <f t="shared" si="23"/>
        <v>ND</v>
      </c>
      <c r="J158" s="1197" t="str">
        <f t="shared" si="24"/>
        <v>ND</v>
      </c>
      <c r="K158" s="1198" t="s">
        <v>3730</v>
      </c>
      <c r="L158" s="1199">
        <v>45530</v>
      </c>
      <c r="M158" s="1200" t="s">
        <v>8198</v>
      </c>
      <c r="N158" s="1191" t="s">
        <v>5537</v>
      </c>
      <c r="O158" s="1199">
        <v>45558</v>
      </c>
      <c r="P158" s="1191" t="s">
        <v>3777</v>
      </c>
      <c r="Q158" s="1191" t="s">
        <v>3748</v>
      </c>
      <c r="R158" s="1199">
        <v>45590</v>
      </c>
      <c r="S158" s="1372" t="s">
        <v>8389</v>
      </c>
      <c r="T158" s="1199">
        <v>45603</v>
      </c>
      <c r="U158" s="1199" t="s">
        <v>6098</v>
      </c>
      <c r="V158" s="1191" t="s">
        <v>3777</v>
      </c>
      <c r="W158" s="1191" t="s">
        <v>5626</v>
      </c>
      <c r="X158" s="1199">
        <v>45625</v>
      </c>
      <c r="Y158" s="1372" t="s">
        <v>8793</v>
      </c>
      <c r="Z158" s="1191" t="s">
        <v>5536</v>
      </c>
      <c r="AA158" s="1199">
        <v>45673</v>
      </c>
      <c r="AB158" s="1191"/>
      <c r="AC158" s="1191" t="s">
        <v>5811</v>
      </c>
      <c r="AD158" s="1199">
        <v>45639</v>
      </c>
      <c r="AE158" s="1201" t="s">
        <v>8862</v>
      </c>
      <c r="AF158" s="1191"/>
      <c r="AG158" s="1199"/>
      <c r="AH158" s="1191"/>
      <c r="AI158" s="1182" t="s">
        <v>5811</v>
      </c>
      <c r="AJ158" s="1188">
        <v>45965</v>
      </c>
      <c r="AK158" s="1155" t="s">
        <v>11191</v>
      </c>
      <c r="AL158" s="1191"/>
      <c r="AM158" s="1199"/>
      <c r="AN158" s="1191"/>
      <c r="AO158" s="1191"/>
      <c r="AP158" s="1199"/>
      <c r="AQ158" s="1199"/>
      <c r="AR158" s="1191"/>
      <c r="AS158" s="1199"/>
      <c r="AT158" s="1191"/>
      <c r="AU158" s="1191"/>
      <c r="AV158" s="1199"/>
      <c r="AW158" s="1199"/>
      <c r="AX158" s="1191"/>
      <c r="AY158" s="1199"/>
    </row>
    <row r="159" spans="1:51" s="1100" customFormat="1" ht="25.5" hidden="1" x14ac:dyDescent="0.25">
      <c r="A159" s="1181" t="s">
        <v>8263</v>
      </c>
      <c r="B159" s="1191" t="s">
        <v>8257</v>
      </c>
      <c r="C159" s="1192"/>
      <c r="D159" s="1193" t="s">
        <v>7221</v>
      </c>
      <c r="E159" s="1185" t="s">
        <v>7773</v>
      </c>
      <c r="F159" s="1194">
        <f t="shared" ref="F159:F192" si="25">IF(L159&lt;&gt;0,MAX(L159,R159,X159,AD159,AJ159,AP159,AV159),"NE")</f>
        <v>45965</v>
      </c>
      <c r="G159" s="1195" t="str">
        <f t="shared" ref="G159:G190" si="26">IF($F159="","",INDEX($K159:$DP159,1,MATCH($F159,$K159:$DP159,)-1))</f>
        <v>B</v>
      </c>
      <c r="H159" s="1186" t="str">
        <f t="shared" ref="H159:H190" si="27">IF($F159="","",INDEX($K159:$FL159,1,MATCH($F159,$K159:$FL159,)+1))</f>
        <v>MR_DER-1340_25</v>
      </c>
      <c r="I159" s="1196" t="str">
        <f t="shared" ref="I159:I190" si="28">IF(F159="NE",F159,IF(INDEX(K159:CR159,,MATCH(F159,K159:CR159,0)+3)&lt;&gt;0,INDEX(K159:CR159,,MATCH(F159,K159:CR159,0)+3),"ND"))</f>
        <v>ND</v>
      </c>
      <c r="J159" s="1197" t="str">
        <f t="shared" ref="J159:J190" si="29">IF(G159="NE",G159,IF(INDEX(K159:CS159,,MATCH(G159,K159:CS159,0)+3)&lt;&gt;0,INDEX(K159:CS159,,MATCH(G159,K159:CS159,0)+3),"ND"))</f>
        <v>ND</v>
      </c>
      <c r="K159" s="1198" t="s">
        <v>3730</v>
      </c>
      <c r="L159" s="1199">
        <v>45530</v>
      </c>
      <c r="M159" s="1200" t="s">
        <v>8198</v>
      </c>
      <c r="N159" s="1191" t="s">
        <v>5537</v>
      </c>
      <c r="O159" s="1199">
        <v>45558</v>
      </c>
      <c r="P159" s="1191" t="s">
        <v>3777</v>
      </c>
      <c r="Q159" s="1191" t="s">
        <v>3748</v>
      </c>
      <c r="R159" s="1199">
        <v>45590</v>
      </c>
      <c r="S159" s="1372" t="s">
        <v>8389</v>
      </c>
      <c r="T159" s="1191"/>
      <c r="U159" s="1199"/>
      <c r="V159" s="1191" t="s">
        <v>3777</v>
      </c>
      <c r="W159" s="1191" t="s">
        <v>5626</v>
      </c>
      <c r="X159" s="1199">
        <v>45821</v>
      </c>
      <c r="Y159" s="974" t="s">
        <v>9584</v>
      </c>
      <c r="Z159" s="1191"/>
      <c r="AA159" s="1199"/>
      <c r="AB159" s="1191"/>
      <c r="AC159" s="1182" t="s">
        <v>5626</v>
      </c>
      <c r="AD159" s="1188">
        <v>45912</v>
      </c>
      <c r="AE159" s="1155" t="s">
        <v>10283</v>
      </c>
      <c r="AF159" s="1191"/>
      <c r="AG159" s="1199"/>
      <c r="AH159" s="1191"/>
      <c r="AI159" s="1182" t="s">
        <v>5811</v>
      </c>
      <c r="AJ159" s="1188">
        <v>45965</v>
      </c>
      <c r="AK159" s="1155" t="s">
        <v>11191</v>
      </c>
      <c r="AL159" s="1191"/>
      <c r="AM159" s="1199"/>
      <c r="AN159" s="1191"/>
      <c r="AO159" s="1191"/>
      <c r="AP159" s="1199"/>
      <c r="AQ159" s="1199"/>
      <c r="AR159" s="1191"/>
      <c r="AS159" s="1199"/>
      <c r="AT159" s="1191"/>
      <c r="AU159" s="1191"/>
      <c r="AV159" s="1199"/>
      <c r="AW159" s="1199"/>
      <c r="AX159" s="1191"/>
      <c r="AY159" s="1199"/>
    </row>
    <row r="160" spans="1:51" s="1100" customFormat="1" ht="25.5" hidden="1" x14ac:dyDescent="0.25">
      <c r="A160" s="1181" t="s">
        <v>8263</v>
      </c>
      <c r="B160" s="1191" t="s">
        <v>8257</v>
      </c>
      <c r="C160" s="1192"/>
      <c r="D160" s="1193" t="s">
        <v>7221</v>
      </c>
      <c r="E160" s="1185" t="s">
        <v>7774</v>
      </c>
      <c r="F160" s="1194">
        <f t="shared" si="25"/>
        <v>45965</v>
      </c>
      <c r="G160" s="1195" t="str">
        <f t="shared" si="26"/>
        <v>B</v>
      </c>
      <c r="H160" s="1186" t="str">
        <f t="shared" si="27"/>
        <v>MR_DER-1340_25</v>
      </c>
      <c r="I160" s="1196" t="str">
        <f t="shared" si="28"/>
        <v>ND</v>
      </c>
      <c r="J160" s="1197" t="str">
        <f t="shared" si="29"/>
        <v>ND</v>
      </c>
      <c r="K160" s="1198" t="s">
        <v>3730</v>
      </c>
      <c r="L160" s="1199">
        <v>45530</v>
      </c>
      <c r="M160" s="1200" t="s">
        <v>8198</v>
      </c>
      <c r="N160" s="1191" t="s">
        <v>5536</v>
      </c>
      <c r="O160" s="1199">
        <v>45673</v>
      </c>
      <c r="P160" s="1191" t="s">
        <v>3777</v>
      </c>
      <c r="Q160" s="1191" t="s">
        <v>3748</v>
      </c>
      <c r="R160" s="1199">
        <v>45590</v>
      </c>
      <c r="S160" s="1372" t="s">
        <v>8389</v>
      </c>
      <c r="T160" s="1191"/>
      <c r="U160" s="1199"/>
      <c r="V160" s="1191" t="s">
        <v>3777</v>
      </c>
      <c r="W160" s="1191" t="s">
        <v>5626</v>
      </c>
      <c r="X160" s="1199">
        <v>45821</v>
      </c>
      <c r="Y160" s="974" t="s">
        <v>9584</v>
      </c>
      <c r="Z160" s="1191"/>
      <c r="AA160" s="1199"/>
      <c r="AB160" s="1191"/>
      <c r="AC160" s="1182" t="s">
        <v>5626</v>
      </c>
      <c r="AD160" s="1188">
        <v>45912</v>
      </c>
      <c r="AE160" s="1155" t="s">
        <v>10283</v>
      </c>
      <c r="AF160" s="1191"/>
      <c r="AG160" s="1199"/>
      <c r="AH160" s="1191"/>
      <c r="AI160" s="1182" t="s">
        <v>5811</v>
      </c>
      <c r="AJ160" s="1188">
        <v>45965</v>
      </c>
      <c r="AK160" s="1155" t="s">
        <v>11191</v>
      </c>
      <c r="AL160" s="1191"/>
      <c r="AM160" s="1199"/>
      <c r="AN160" s="1191"/>
      <c r="AO160" s="1191"/>
      <c r="AP160" s="1199"/>
      <c r="AQ160" s="1199"/>
      <c r="AR160" s="1191"/>
      <c r="AS160" s="1199"/>
      <c r="AT160" s="1191"/>
      <c r="AU160" s="1191"/>
      <c r="AV160" s="1199"/>
      <c r="AW160" s="1199"/>
      <c r="AX160" s="1191"/>
      <c r="AY160" s="1199"/>
    </row>
    <row r="161" spans="1:51" s="1100" customFormat="1" ht="25.5" hidden="1" x14ac:dyDescent="0.25">
      <c r="A161" s="1181" t="s">
        <v>8263</v>
      </c>
      <c r="B161" s="1191" t="s">
        <v>8257</v>
      </c>
      <c r="C161" s="1192"/>
      <c r="D161" s="1193" t="s">
        <v>7221</v>
      </c>
      <c r="E161" s="1185" t="s">
        <v>7775</v>
      </c>
      <c r="F161" s="1194">
        <f t="shared" si="25"/>
        <v>45965</v>
      </c>
      <c r="G161" s="1195" t="str">
        <f t="shared" si="26"/>
        <v>B</v>
      </c>
      <c r="H161" s="1186" t="str">
        <f t="shared" si="27"/>
        <v>MR_DER-1340_25</v>
      </c>
      <c r="I161" s="1196" t="str">
        <f t="shared" si="28"/>
        <v>ND</v>
      </c>
      <c r="J161" s="1197" t="str">
        <f t="shared" si="29"/>
        <v>ND</v>
      </c>
      <c r="K161" s="1198" t="s">
        <v>3730</v>
      </c>
      <c r="L161" s="1199">
        <v>45530</v>
      </c>
      <c r="M161" s="1200" t="s">
        <v>8198</v>
      </c>
      <c r="N161" s="1191" t="s">
        <v>5537</v>
      </c>
      <c r="O161" s="1199">
        <v>45558</v>
      </c>
      <c r="P161" s="1191" t="s">
        <v>3777</v>
      </c>
      <c r="Q161" s="1191" t="s">
        <v>3748</v>
      </c>
      <c r="R161" s="1199">
        <v>45590</v>
      </c>
      <c r="S161" s="1372" t="s">
        <v>8389</v>
      </c>
      <c r="T161" s="1191"/>
      <c r="U161" s="1199"/>
      <c r="V161" s="1191" t="s">
        <v>3777</v>
      </c>
      <c r="W161" s="1191" t="s">
        <v>5626</v>
      </c>
      <c r="X161" s="1199">
        <v>45821</v>
      </c>
      <c r="Y161" s="974" t="s">
        <v>9584</v>
      </c>
      <c r="Z161" s="1191"/>
      <c r="AA161" s="1199"/>
      <c r="AB161" s="1191"/>
      <c r="AC161" s="1182" t="s">
        <v>5626</v>
      </c>
      <c r="AD161" s="1188">
        <v>45912</v>
      </c>
      <c r="AE161" s="1155" t="s">
        <v>10283</v>
      </c>
      <c r="AF161" s="1191"/>
      <c r="AG161" s="1199"/>
      <c r="AH161" s="1191"/>
      <c r="AI161" s="1182" t="s">
        <v>5811</v>
      </c>
      <c r="AJ161" s="1188">
        <v>45965</v>
      </c>
      <c r="AK161" s="1155" t="s">
        <v>11191</v>
      </c>
      <c r="AL161" s="1191"/>
      <c r="AM161" s="1199"/>
      <c r="AN161" s="1191"/>
      <c r="AO161" s="1191"/>
      <c r="AP161" s="1199"/>
      <c r="AQ161" s="1199"/>
      <c r="AR161" s="1191"/>
      <c r="AS161" s="1199"/>
      <c r="AT161" s="1191"/>
      <c r="AU161" s="1191"/>
      <c r="AV161" s="1199"/>
      <c r="AW161" s="1199"/>
      <c r="AX161" s="1191"/>
      <c r="AY161" s="1199"/>
    </row>
    <row r="162" spans="1:51" s="1100" customFormat="1" ht="25.5" hidden="1" x14ac:dyDescent="0.25">
      <c r="A162" s="1181" t="s">
        <v>8263</v>
      </c>
      <c r="B162" s="1191" t="s">
        <v>8257</v>
      </c>
      <c r="C162" s="1192"/>
      <c r="D162" s="1193" t="s">
        <v>7221</v>
      </c>
      <c r="E162" s="1185" t="s">
        <v>7776</v>
      </c>
      <c r="F162" s="1194">
        <f t="shared" si="25"/>
        <v>45965</v>
      </c>
      <c r="G162" s="1195" t="str">
        <f t="shared" si="26"/>
        <v>A</v>
      </c>
      <c r="H162" s="1186" t="str">
        <f t="shared" si="27"/>
        <v>MR_DER-1340_25</v>
      </c>
      <c r="I162" s="1196" t="str">
        <f t="shared" si="28"/>
        <v>ND</v>
      </c>
      <c r="J162" s="1197" t="str">
        <f t="shared" si="29"/>
        <v>ND</v>
      </c>
      <c r="K162" s="1198" t="s">
        <v>3730</v>
      </c>
      <c r="L162" s="1199">
        <v>45530</v>
      </c>
      <c r="M162" s="1200" t="s">
        <v>8198</v>
      </c>
      <c r="N162" s="1191" t="s">
        <v>5537</v>
      </c>
      <c r="O162" s="1199">
        <v>45558</v>
      </c>
      <c r="P162" s="1191" t="s">
        <v>3777</v>
      </c>
      <c r="Q162" s="1191" t="s">
        <v>3748</v>
      </c>
      <c r="R162" s="1199">
        <v>45590</v>
      </c>
      <c r="S162" s="1372" t="s">
        <v>8389</v>
      </c>
      <c r="T162" s="1191"/>
      <c r="U162" s="1199"/>
      <c r="V162" s="1191" t="s">
        <v>3777</v>
      </c>
      <c r="W162" s="1182" t="s">
        <v>3748</v>
      </c>
      <c r="X162" s="1188">
        <v>45965</v>
      </c>
      <c r="Y162" s="1155" t="s">
        <v>11191</v>
      </c>
      <c r="Z162" s="1191"/>
      <c r="AA162" s="1199"/>
      <c r="AB162" s="1191"/>
      <c r="AC162" s="1191"/>
      <c r="AD162" s="1199"/>
      <c r="AE162" s="1199"/>
      <c r="AF162" s="1191"/>
      <c r="AG162" s="1199"/>
      <c r="AH162" s="1191"/>
      <c r="AI162" s="1191"/>
      <c r="AJ162" s="1199"/>
      <c r="AK162" s="1199"/>
      <c r="AL162" s="1191"/>
      <c r="AM162" s="1199"/>
      <c r="AN162" s="1191"/>
      <c r="AO162" s="1191"/>
      <c r="AP162" s="1199"/>
      <c r="AQ162" s="1199"/>
      <c r="AR162" s="1191"/>
      <c r="AS162" s="1199"/>
      <c r="AT162" s="1191"/>
      <c r="AU162" s="1191"/>
      <c r="AV162" s="1199"/>
      <c r="AW162" s="1199"/>
      <c r="AX162" s="1191"/>
      <c r="AY162" s="1199"/>
    </row>
    <row r="163" spans="1:51" s="1100" customFormat="1" ht="25.5" hidden="1" x14ac:dyDescent="0.25">
      <c r="A163" s="1181" t="s">
        <v>8263</v>
      </c>
      <c r="B163" s="1191" t="s">
        <v>8257</v>
      </c>
      <c r="C163" s="1192"/>
      <c r="D163" s="1193" t="s">
        <v>7221</v>
      </c>
      <c r="E163" s="1185" t="s">
        <v>7777</v>
      </c>
      <c r="F163" s="1194">
        <f t="shared" si="25"/>
        <v>45965</v>
      </c>
      <c r="G163" s="1195" t="str">
        <f t="shared" si="26"/>
        <v>A</v>
      </c>
      <c r="H163" s="1186" t="str">
        <f t="shared" si="27"/>
        <v>MR_DER-1340_25</v>
      </c>
      <c r="I163" s="1196" t="str">
        <f t="shared" si="28"/>
        <v>ND</v>
      </c>
      <c r="J163" s="1197" t="str">
        <f t="shared" si="29"/>
        <v>ND</v>
      </c>
      <c r="K163" s="1198" t="s">
        <v>3730</v>
      </c>
      <c r="L163" s="1199">
        <v>45530</v>
      </c>
      <c r="M163" s="1200" t="s">
        <v>8198</v>
      </c>
      <c r="N163" s="1191" t="s">
        <v>5537</v>
      </c>
      <c r="O163" s="1199">
        <v>45558</v>
      </c>
      <c r="P163" s="1191" t="s">
        <v>3777</v>
      </c>
      <c r="Q163" s="1191" t="s">
        <v>3748</v>
      </c>
      <c r="R163" s="1199">
        <v>45590</v>
      </c>
      <c r="S163" s="1372" t="s">
        <v>8389</v>
      </c>
      <c r="T163" s="1191"/>
      <c r="U163" s="1199"/>
      <c r="V163" s="1191" t="s">
        <v>3777</v>
      </c>
      <c r="W163" s="1182" t="s">
        <v>3748</v>
      </c>
      <c r="X163" s="1188">
        <v>45965</v>
      </c>
      <c r="Y163" s="1155" t="s">
        <v>11191</v>
      </c>
      <c r="Z163" s="1191"/>
      <c r="AA163" s="1199"/>
      <c r="AB163" s="1191"/>
      <c r="AC163" s="1191"/>
      <c r="AD163" s="1199"/>
      <c r="AE163" s="1199"/>
      <c r="AF163" s="1191"/>
      <c r="AG163" s="1199"/>
      <c r="AH163" s="1191"/>
      <c r="AI163" s="1191"/>
      <c r="AJ163" s="1199"/>
      <c r="AK163" s="1199"/>
      <c r="AL163" s="1191"/>
      <c r="AM163" s="1199"/>
      <c r="AN163" s="1191"/>
      <c r="AO163" s="1191"/>
      <c r="AP163" s="1199"/>
      <c r="AQ163" s="1199"/>
      <c r="AR163" s="1191"/>
      <c r="AS163" s="1199"/>
      <c r="AT163" s="1191"/>
      <c r="AU163" s="1191"/>
      <c r="AV163" s="1199"/>
      <c r="AW163" s="1199"/>
      <c r="AX163" s="1191"/>
      <c r="AY163" s="1199"/>
    </row>
    <row r="164" spans="1:51" s="1100" customFormat="1" ht="25.5" hidden="1" x14ac:dyDescent="0.25">
      <c r="A164" s="1181" t="s">
        <v>8263</v>
      </c>
      <c r="B164" s="1191" t="s">
        <v>8257</v>
      </c>
      <c r="C164" s="1192"/>
      <c r="D164" s="1193" t="s">
        <v>7221</v>
      </c>
      <c r="E164" s="1185" t="s">
        <v>7778</v>
      </c>
      <c r="F164" s="1194">
        <f t="shared" si="25"/>
        <v>45965</v>
      </c>
      <c r="G164" s="1195" t="str">
        <f t="shared" si="26"/>
        <v>B</v>
      </c>
      <c r="H164" s="1186" t="str">
        <f t="shared" si="27"/>
        <v>MR_DER-1340_25</v>
      </c>
      <c r="I164" s="1196" t="str">
        <f t="shared" si="28"/>
        <v>ND</v>
      </c>
      <c r="J164" s="1197" t="str">
        <f t="shared" si="29"/>
        <v>ND</v>
      </c>
      <c r="K164" s="1198" t="s">
        <v>3730</v>
      </c>
      <c r="L164" s="1199">
        <v>45530</v>
      </c>
      <c r="M164" s="1200" t="s">
        <v>8198</v>
      </c>
      <c r="N164" s="1191" t="s">
        <v>5537</v>
      </c>
      <c r="O164" s="1199">
        <v>45558</v>
      </c>
      <c r="P164" s="1191" t="s">
        <v>3777</v>
      </c>
      <c r="Q164" s="1191" t="s">
        <v>3748</v>
      </c>
      <c r="R164" s="1199">
        <v>45590</v>
      </c>
      <c r="S164" s="1372" t="s">
        <v>8389</v>
      </c>
      <c r="T164" s="1191"/>
      <c r="U164" s="1199"/>
      <c r="V164" s="1191" t="s">
        <v>3777</v>
      </c>
      <c r="W164" s="1191" t="s">
        <v>5626</v>
      </c>
      <c r="X164" s="1199">
        <v>45821</v>
      </c>
      <c r="Y164" s="1155" t="s">
        <v>9584</v>
      </c>
      <c r="Z164" s="1191"/>
      <c r="AA164" s="1199"/>
      <c r="AB164" s="1191"/>
      <c r="AC164" s="1182" t="s">
        <v>5626</v>
      </c>
      <c r="AD164" s="1188">
        <v>45912</v>
      </c>
      <c r="AE164" s="1155" t="s">
        <v>10283</v>
      </c>
      <c r="AF164" s="1191"/>
      <c r="AG164" s="1199"/>
      <c r="AH164" s="1191"/>
      <c r="AI164" s="1182" t="s">
        <v>5811</v>
      </c>
      <c r="AJ164" s="1188">
        <v>45965</v>
      </c>
      <c r="AK164" s="1155" t="s">
        <v>11191</v>
      </c>
      <c r="AL164" s="1191"/>
      <c r="AM164" s="1199"/>
      <c r="AN164" s="1191"/>
      <c r="AO164" s="1191"/>
      <c r="AP164" s="1199"/>
      <c r="AQ164" s="1199"/>
      <c r="AR164" s="1191"/>
      <c r="AS164" s="1199"/>
      <c r="AT164" s="1191"/>
      <c r="AU164" s="1191"/>
      <c r="AV164" s="1199"/>
      <c r="AW164" s="1199"/>
      <c r="AX164" s="1191"/>
      <c r="AY164" s="1199"/>
    </row>
    <row r="165" spans="1:51" s="1100" customFormat="1" ht="25.5" hidden="1" x14ac:dyDescent="0.25">
      <c r="A165" s="1181" t="s">
        <v>8263</v>
      </c>
      <c r="B165" s="1191" t="s">
        <v>8257</v>
      </c>
      <c r="C165" s="1192"/>
      <c r="D165" s="1193" t="s">
        <v>7221</v>
      </c>
      <c r="E165" s="1185" t="s">
        <v>7779</v>
      </c>
      <c r="F165" s="1194">
        <f t="shared" si="25"/>
        <v>45965</v>
      </c>
      <c r="G165" s="1195" t="str">
        <f t="shared" si="26"/>
        <v>B</v>
      </c>
      <c r="H165" s="1186" t="str">
        <f t="shared" si="27"/>
        <v>MR_DER-1340_25</v>
      </c>
      <c r="I165" s="1196" t="str">
        <f t="shared" si="28"/>
        <v>ND</v>
      </c>
      <c r="J165" s="1197" t="str">
        <f t="shared" si="29"/>
        <v>ND</v>
      </c>
      <c r="K165" s="1198" t="s">
        <v>3730</v>
      </c>
      <c r="L165" s="1199">
        <v>45530</v>
      </c>
      <c r="M165" s="1200" t="s">
        <v>8198</v>
      </c>
      <c r="N165" s="1191" t="s">
        <v>5537</v>
      </c>
      <c r="O165" s="1199">
        <v>45558</v>
      </c>
      <c r="P165" s="1191" t="s">
        <v>3777</v>
      </c>
      <c r="Q165" s="1191" t="s">
        <v>3748</v>
      </c>
      <c r="R165" s="1199">
        <v>45590</v>
      </c>
      <c r="S165" s="1372" t="s">
        <v>8389</v>
      </c>
      <c r="T165" s="1191"/>
      <c r="U165" s="1199"/>
      <c r="V165" s="1191" t="s">
        <v>3777</v>
      </c>
      <c r="W165" s="1191" t="s">
        <v>5626</v>
      </c>
      <c r="X165" s="1199">
        <v>45821</v>
      </c>
      <c r="Y165" s="1155" t="s">
        <v>9584</v>
      </c>
      <c r="Z165" s="1191"/>
      <c r="AA165" s="1199"/>
      <c r="AB165" s="1191"/>
      <c r="AC165" s="1182" t="s">
        <v>5626</v>
      </c>
      <c r="AD165" s="1188">
        <v>45912</v>
      </c>
      <c r="AE165" s="1155" t="s">
        <v>10283</v>
      </c>
      <c r="AF165" s="1191"/>
      <c r="AG165" s="1199"/>
      <c r="AH165" s="1191"/>
      <c r="AI165" s="1182" t="s">
        <v>5811</v>
      </c>
      <c r="AJ165" s="1188">
        <v>45965</v>
      </c>
      <c r="AK165" s="1155" t="s">
        <v>11191</v>
      </c>
      <c r="AL165" s="1191"/>
      <c r="AM165" s="1199"/>
      <c r="AN165" s="1191"/>
      <c r="AO165" s="1191"/>
      <c r="AP165" s="1199"/>
      <c r="AQ165" s="1199"/>
      <c r="AR165" s="1191"/>
      <c r="AS165" s="1199"/>
      <c r="AT165" s="1191"/>
      <c r="AU165" s="1191"/>
      <c r="AV165" s="1199"/>
      <c r="AW165" s="1199"/>
      <c r="AX165" s="1191"/>
      <c r="AY165" s="1199"/>
    </row>
    <row r="166" spans="1:51" s="1100" customFormat="1" ht="25.5" hidden="1" x14ac:dyDescent="0.25">
      <c r="A166" s="1181" t="s">
        <v>8263</v>
      </c>
      <c r="B166" s="1191" t="s">
        <v>8257</v>
      </c>
      <c r="C166" s="1192"/>
      <c r="D166" s="1193" t="s">
        <v>7221</v>
      </c>
      <c r="E166" s="1185" t="s">
        <v>7780</v>
      </c>
      <c r="F166" s="1194">
        <f t="shared" si="25"/>
        <v>45965</v>
      </c>
      <c r="G166" s="1195" t="str">
        <f t="shared" si="26"/>
        <v>A</v>
      </c>
      <c r="H166" s="1186" t="str">
        <f t="shared" si="27"/>
        <v>MR_DER-1340_25</v>
      </c>
      <c r="I166" s="1196" t="str">
        <f t="shared" si="28"/>
        <v>ND</v>
      </c>
      <c r="J166" s="1197" t="str">
        <f t="shared" si="29"/>
        <v>ND</v>
      </c>
      <c r="K166" s="1198" t="s">
        <v>3730</v>
      </c>
      <c r="L166" s="1199">
        <v>45530</v>
      </c>
      <c r="M166" s="1200" t="s">
        <v>8198</v>
      </c>
      <c r="N166" s="1191" t="s">
        <v>5537</v>
      </c>
      <c r="O166" s="1199">
        <v>45558</v>
      </c>
      <c r="P166" s="1191" t="s">
        <v>3777</v>
      </c>
      <c r="Q166" s="1191" t="s">
        <v>3748</v>
      </c>
      <c r="R166" s="1199">
        <v>45590</v>
      </c>
      <c r="S166" s="1372" t="s">
        <v>8389</v>
      </c>
      <c r="T166" s="1191"/>
      <c r="U166" s="1199"/>
      <c r="V166" s="1191" t="s">
        <v>3777</v>
      </c>
      <c r="W166" s="1182" t="s">
        <v>3748</v>
      </c>
      <c r="X166" s="1188">
        <v>45965</v>
      </c>
      <c r="Y166" s="1155" t="s">
        <v>11191</v>
      </c>
      <c r="Z166" s="1191"/>
      <c r="AA166" s="1199"/>
      <c r="AB166" s="1191"/>
      <c r="AC166" s="1191"/>
      <c r="AD166" s="1199"/>
      <c r="AE166" s="1199"/>
      <c r="AF166" s="1191"/>
      <c r="AG166" s="1199"/>
      <c r="AH166" s="1191"/>
      <c r="AI166" s="1191"/>
      <c r="AJ166" s="1199"/>
      <c r="AK166" s="1199"/>
      <c r="AL166" s="1191"/>
      <c r="AM166" s="1199"/>
      <c r="AN166" s="1191"/>
      <c r="AO166" s="1191"/>
      <c r="AP166" s="1199"/>
      <c r="AQ166" s="1199"/>
      <c r="AR166" s="1191"/>
      <c r="AS166" s="1199"/>
      <c r="AT166" s="1191"/>
      <c r="AU166" s="1191"/>
      <c r="AV166" s="1199"/>
      <c r="AW166" s="1199"/>
      <c r="AX166" s="1191"/>
      <c r="AY166" s="1199"/>
    </row>
    <row r="167" spans="1:51" s="1100" customFormat="1" ht="25.5" hidden="1" x14ac:dyDescent="0.25">
      <c r="A167" s="1181" t="s">
        <v>8263</v>
      </c>
      <c r="B167" s="1191" t="s">
        <v>8257</v>
      </c>
      <c r="C167" s="1192"/>
      <c r="D167" s="1193" t="s">
        <v>7221</v>
      </c>
      <c r="E167" s="1185" t="s">
        <v>7781</v>
      </c>
      <c r="F167" s="1194">
        <f t="shared" si="25"/>
        <v>45965</v>
      </c>
      <c r="G167" s="1195" t="str">
        <f t="shared" si="26"/>
        <v>A</v>
      </c>
      <c r="H167" s="1186" t="str">
        <f t="shared" si="27"/>
        <v>MR_DER-1340_25</v>
      </c>
      <c r="I167" s="1196" t="str">
        <f t="shared" si="28"/>
        <v>ND</v>
      </c>
      <c r="J167" s="1197" t="str">
        <f t="shared" si="29"/>
        <v>ND</v>
      </c>
      <c r="K167" s="1198" t="s">
        <v>3730</v>
      </c>
      <c r="L167" s="1199">
        <v>45530</v>
      </c>
      <c r="M167" s="1200" t="s">
        <v>8198</v>
      </c>
      <c r="N167" s="1191" t="s">
        <v>5537</v>
      </c>
      <c r="O167" s="1199">
        <v>45558</v>
      </c>
      <c r="P167" s="1191" t="s">
        <v>3777</v>
      </c>
      <c r="Q167" s="1191" t="s">
        <v>3748</v>
      </c>
      <c r="R167" s="1199">
        <v>45590</v>
      </c>
      <c r="S167" s="1372" t="s">
        <v>8389</v>
      </c>
      <c r="T167" s="1191"/>
      <c r="U167" s="1199"/>
      <c r="V167" s="1191" t="s">
        <v>3777</v>
      </c>
      <c r="W167" s="1182" t="s">
        <v>3748</v>
      </c>
      <c r="X167" s="1188">
        <v>45965</v>
      </c>
      <c r="Y167" s="1155" t="s">
        <v>11191</v>
      </c>
      <c r="Z167" s="1191"/>
      <c r="AA167" s="1199"/>
      <c r="AB167" s="1191"/>
      <c r="AC167" s="1191"/>
      <c r="AD167" s="1199"/>
      <c r="AE167" s="1199"/>
      <c r="AF167" s="1191"/>
      <c r="AG167" s="1199"/>
      <c r="AH167" s="1191"/>
      <c r="AI167" s="1191"/>
      <c r="AJ167" s="1199"/>
      <c r="AK167" s="1199"/>
      <c r="AL167" s="1191"/>
      <c r="AM167" s="1199"/>
      <c r="AN167" s="1191"/>
      <c r="AO167" s="1191"/>
      <c r="AP167" s="1199"/>
      <c r="AQ167" s="1199"/>
      <c r="AR167" s="1191"/>
      <c r="AS167" s="1199"/>
      <c r="AT167" s="1191"/>
      <c r="AU167" s="1191"/>
      <c r="AV167" s="1199"/>
      <c r="AW167" s="1199"/>
      <c r="AX167" s="1191"/>
      <c r="AY167" s="1199"/>
    </row>
    <row r="168" spans="1:51" s="1100" customFormat="1" ht="25.5" hidden="1" x14ac:dyDescent="0.25">
      <c r="A168" s="1181" t="s">
        <v>8263</v>
      </c>
      <c r="B168" s="1191" t="s">
        <v>8257</v>
      </c>
      <c r="C168" s="1192"/>
      <c r="D168" s="1193" t="s">
        <v>7221</v>
      </c>
      <c r="E168" s="1185" t="s">
        <v>7782</v>
      </c>
      <c r="F168" s="1194">
        <f t="shared" si="25"/>
        <v>45965</v>
      </c>
      <c r="G168" s="1195" t="str">
        <f t="shared" si="26"/>
        <v>A</v>
      </c>
      <c r="H168" s="1186" t="str">
        <f t="shared" si="27"/>
        <v>MR_DER-1340_25</v>
      </c>
      <c r="I168" s="1196" t="str">
        <f t="shared" si="28"/>
        <v>ND</v>
      </c>
      <c r="J168" s="1197" t="str">
        <f t="shared" si="29"/>
        <v>ND</v>
      </c>
      <c r="K168" s="1198" t="s">
        <v>3730</v>
      </c>
      <c r="L168" s="1199">
        <v>45530</v>
      </c>
      <c r="M168" s="1200" t="s">
        <v>8198</v>
      </c>
      <c r="N168" s="1191" t="s">
        <v>5537</v>
      </c>
      <c r="O168" s="1199">
        <v>45558</v>
      </c>
      <c r="P168" s="1191" t="s">
        <v>3777</v>
      </c>
      <c r="Q168" s="1191" t="s">
        <v>3748</v>
      </c>
      <c r="R168" s="1199">
        <v>45590</v>
      </c>
      <c r="S168" s="1372" t="s">
        <v>8389</v>
      </c>
      <c r="T168" s="1191"/>
      <c r="U168" s="1199"/>
      <c r="V168" s="1191" t="s">
        <v>3777</v>
      </c>
      <c r="W168" s="1182" t="s">
        <v>3748</v>
      </c>
      <c r="X168" s="1188">
        <v>45965</v>
      </c>
      <c r="Y168" s="1155" t="s">
        <v>11191</v>
      </c>
      <c r="Z168" s="1191"/>
      <c r="AA168" s="1199"/>
      <c r="AB168" s="1191"/>
      <c r="AC168" s="1191"/>
      <c r="AD168" s="1199"/>
      <c r="AE168" s="1199"/>
      <c r="AF168" s="1191"/>
      <c r="AG168" s="1199"/>
      <c r="AH168" s="1191"/>
      <c r="AI168" s="1191"/>
      <c r="AJ168" s="1199"/>
      <c r="AK168" s="1199"/>
      <c r="AL168" s="1191"/>
      <c r="AM168" s="1199"/>
      <c r="AN168" s="1191"/>
      <c r="AO168" s="1191"/>
      <c r="AP168" s="1199"/>
      <c r="AQ168" s="1199"/>
      <c r="AR168" s="1191"/>
      <c r="AS168" s="1199"/>
      <c r="AT168" s="1191"/>
      <c r="AU168" s="1191"/>
      <c r="AV168" s="1199"/>
      <c r="AW168" s="1199"/>
      <c r="AX168" s="1191"/>
      <c r="AY168" s="1199"/>
    </row>
    <row r="169" spans="1:51" s="1100" customFormat="1" ht="25.5" hidden="1" x14ac:dyDescent="0.25">
      <c r="A169" s="1181" t="s">
        <v>8263</v>
      </c>
      <c r="B169" s="1191" t="s">
        <v>8257</v>
      </c>
      <c r="C169" s="1192"/>
      <c r="D169" s="1193" t="s">
        <v>7221</v>
      </c>
      <c r="E169" s="1185" t="s">
        <v>7783</v>
      </c>
      <c r="F169" s="1194">
        <f t="shared" si="25"/>
        <v>45965</v>
      </c>
      <c r="G169" s="1195" t="str">
        <f t="shared" si="26"/>
        <v>A</v>
      </c>
      <c r="H169" s="1186" t="str">
        <f t="shared" si="27"/>
        <v>MR_DER-1340_25</v>
      </c>
      <c r="I169" s="1196" t="str">
        <f t="shared" si="28"/>
        <v>ND</v>
      </c>
      <c r="J169" s="1197" t="str">
        <f t="shared" si="29"/>
        <v>ND</v>
      </c>
      <c r="K169" s="1198" t="s">
        <v>3730</v>
      </c>
      <c r="L169" s="1199">
        <v>45530</v>
      </c>
      <c r="M169" s="1200" t="s">
        <v>8198</v>
      </c>
      <c r="N169" s="1191" t="s">
        <v>5537</v>
      </c>
      <c r="O169" s="1199">
        <v>45558</v>
      </c>
      <c r="P169" s="1191" t="s">
        <v>3777</v>
      </c>
      <c r="Q169" s="1191" t="s">
        <v>3748</v>
      </c>
      <c r="R169" s="1199">
        <v>45590</v>
      </c>
      <c r="S169" s="1372" t="s">
        <v>8389</v>
      </c>
      <c r="T169" s="1191"/>
      <c r="U169" s="1199"/>
      <c r="V169" s="1191" t="s">
        <v>3777</v>
      </c>
      <c r="W169" s="1182" t="s">
        <v>3748</v>
      </c>
      <c r="X169" s="1188">
        <v>45965</v>
      </c>
      <c r="Y169" s="1155" t="s">
        <v>11191</v>
      </c>
      <c r="Z169" s="1191"/>
      <c r="AA169" s="1199"/>
      <c r="AB169" s="1191"/>
      <c r="AC169" s="1191"/>
      <c r="AD169" s="1199"/>
      <c r="AE169" s="1199"/>
      <c r="AF169" s="1191"/>
      <c r="AG169" s="1199"/>
      <c r="AH169" s="1191"/>
      <c r="AI169" s="1191"/>
      <c r="AJ169" s="1199"/>
      <c r="AK169" s="1199"/>
      <c r="AL169" s="1191"/>
      <c r="AM169" s="1199"/>
      <c r="AN169" s="1191"/>
      <c r="AO169" s="1191"/>
      <c r="AP169" s="1199"/>
      <c r="AQ169" s="1199"/>
      <c r="AR169" s="1191"/>
      <c r="AS169" s="1199"/>
      <c r="AT169" s="1191"/>
      <c r="AU169" s="1191"/>
      <c r="AV169" s="1199"/>
      <c r="AW169" s="1199"/>
      <c r="AX169" s="1191"/>
      <c r="AY169" s="1199"/>
    </row>
    <row r="170" spans="1:51" s="1100" customFormat="1" ht="25.5" hidden="1" x14ac:dyDescent="0.25">
      <c r="A170" s="1181" t="s">
        <v>8263</v>
      </c>
      <c r="B170" s="1191" t="s">
        <v>8257</v>
      </c>
      <c r="C170" s="1192"/>
      <c r="D170" s="1193" t="s">
        <v>7221</v>
      </c>
      <c r="E170" s="1185" t="s">
        <v>7784</v>
      </c>
      <c r="F170" s="1194">
        <f t="shared" si="25"/>
        <v>45965</v>
      </c>
      <c r="G170" s="1195" t="str">
        <f t="shared" si="26"/>
        <v>A</v>
      </c>
      <c r="H170" s="1186" t="str">
        <f t="shared" si="27"/>
        <v>MR_DER-1340_25</v>
      </c>
      <c r="I170" s="1196" t="str">
        <f t="shared" si="28"/>
        <v>ND</v>
      </c>
      <c r="J170" s="1197" t="str">
        <f t="shared" si="29"/>
        <v>ND</v>
      </c>
      <c r="K170" s="1198" t="s">
        <v>3730</v>
      </c>
      <c r="L170" s="1199">
        <v>45530</v>
      </c>
      <c r="M170" s="1200" t="s">
        <v>8198</v>
      </c>
      <c r="N170" s="1191" t="s">
        <v>5537</v>
      </c>
      <c r="O170" s="1199">
        <v>45558</v>
      </c>
      <c r="P170" s="1191" t="s">
        <v>3777</v>
      </c>
      <c r="Q170" s="1191" t="s">
        <v>3748</v>
      </c>
      <c r="R170" s="1199">
        <v>45590</v>
      </c>
      <c r="S170" s="1372" t="s">
        <v>8389</v>
      </c>
      <c r="T170" s="1191"/>
      <c r="U170" s="1199"/>
      <c r="V170" s="1191" t="s">
        <v>3777</v>
      </c>
      <c r="W170" s="1182" t="s">
        <v>3748</v>
      </c>
      <c r="X170" s="1188">
        <v>45965</v>
      </c>
      <c r="Y170" s="974" t="s">
        <v>11191</v>
      </c>
      <c r="Z170" s="1191"/>
      <c r="AA170" s="1199"/>
      <c r="AB170" s="1191"/>
      <c r="AC170" s="1191"/>
      <c r="AD170" s="1199"/>
      <c r="AE170" s="1199"/>
      <c r="AF170" s="1191"/>
      <c r="AG170" s="1199"/>
      <c r="AH170" s="1191"/>
      <c r="AI170" s="1191"/>
      <c r="AJ170" s="1199"/>
      <c r="AK170" s="1199"/>
      <c r="AL170" s="1191"/>
      <c r="AM170" s="1199"/>
      <c r="AN170" s="1191"/>
      <c r="AO170" s="1191"/>
      <c r="AP170" s="1199"/>
      <c r="AQ170" s="1199"/>
      <c r="AR170" s="1191"/>
      <c r="AS170" s="1199"/>
      <c r="AT170" s="1191"/>
      <c r="AU170" s="1191"/>
      <c r="AV170" s="1199"/>
      <c r="AW170" s="1199"/>
      <c r="AX170" s="1191"/>
      <c r="AY170" s="1199"/>
    </row>
    <row r="171" spans="1:51" s="1100" customFormat="1" ht="25.5" hidden="1" x14ac:dyDescent="0.25">
      <c r="A171" s="1181" t="s">
        <v>8263</v>
      </c>
      <c r="B171" s="1191" t="s">
        <v>8257</v>
      </c>
      <c r="C171" s="1192"/>
      <c r="D171" s="1193" t="s">
        <v>7221</v>
      </c>
      <c r="E171" s="1185" t="s">
        <v>7785</v>
      </c>
      <c r="F171" s="1194">
        <f t="shared" si="25"/>
        <v>45965</v>
      </c>
      <c r="G171" s="1195" t="str">
        <f t="shared" si="26"/>
        <v>A</v>
      </c>
      <c r="H171" s="1186" t="str">
        <f t="shared" si="27"/>
        <v>MR_DER-1340_25</v>
      </c>
      <c r="I171" s="1196" t="str">
        <f t="shared" si="28"/>
        <v>ND</v>
      </c>
      <c r="J171" s="1197" t="str">
        <f t="shared" si="29"/>
        <v>ND</v>
      </c>
      <c r="K171" s="1198" t="s">
        <v>3730</v>
      </c>
      <c r="L171" s="1199">
        <v>45530</v>
      </c>
      <c r="M171" s="1200" t="s">
        <v>8198</v>
      </c>
      <c r="N171" s="1191" t="s">
        <v>5537</v>
      </c>
      <c r="O171" s="1199">
        <v>45558</v>
      </c>
      <c r="P171" s="1191" t="s">
        <v>3777</v>
      </c>
      <c r="Q171" s="1191" t="s">
        <v>3748</v>
      </c>
      <c r="R171" s="1199">
        <v>45590</v>
      </c>
      <c r="S171" s="1372" t="s">
        <v>8389</v>
      </c>
      <c r="T171" s="1191"/>
      <c r="U171" s="1199"/>
      <c r="V171" s="1191" t="s">
        <v>3777</v>
      </c>
      <c r="W171" s="1182" t="s">
        <v>3748</v>
      </c>
      <c r="X171" s="1188">
        <v>45965</v>
      </c>
      <c r="Y171" s="1155" t="s">
        <v>11191</v>
      </c>
      <c r="Z171" s="1191"/>
      <c r="AA171" s="1199"/>
      <c r="AB171" s="1191"/>
      <c r="AC171" s="1191"/>
      <c r="AD171" s="1199"/>
      <c r="AE171" s="1199"/>
      <c r="AF171" s="1191"/>
      <c r="AG171" s="1199"/>
      <c r="AH171" s="1191"/>
      <c r="AI171" s="1191"/>
      <c r="AJ171" s="1199"/>
      <c r="AK171" s="1199"/>
      <c r="AL171" s="1191"/>
      <c r="AM171" s="1199"/>
      <c r="AN171" s="1191"/>
      <c r="AO171" s="1191"/>
      <c r="AP171" s="1199"/>
      <c r="AQ171" s="1199"/>
      <c r="AR171" s="1191"/>
      <c r="AS171" s="1199"/>
      <c r="AT171" s="1191"/>
      <c r="AU171" s="1191"/>
      <c r="AV171" s="1199"/>
      <c r="AW171" s="1199"/>
      <c r="AX171" s="1191"/>
      <c r="AY171" s="1199"/>
    </row>
    <row r="172" spans="1:51" s="1100" customFormat="1" ht="25.5" hidden="1" x14ac:dyDescent="0.25">
      <c r="A172" s="1181" t="s">
        <v>8263</v>
      </c>
      <c r="B172" s="1191" t="s">
        <v>8257</v>
      </c>
      <c r="C172" s="1192"/>
      <c r="D172" s="1193" t="s">
        <v>7221</v>
      </c>
      <c r="E172" s="1185" t="s">
        <v>7786</v>
      </c>
      <c r="F172" s="1194">
        <f t="shared" si="25"/>
        <v>45965</v>
      </c>
      <c r="G172" s="1195" t="str">
        <f t="shared" si="26"/>
        <v>A</v>
      </c>
      <c r="H172" s="1186" t="str">
        <f t="shared" si="27"/>
        <v>MR_DER-1340_25</v>
      </c>
      <c r="I172" s="1196" t="str">
        <f t="shared" si="28"/>
        <v>ND</v>
      </c>
      <c r="J172" s="1197" t="str">
        <f t="shared" si="29"/>
        <v>ND</v>
      </c>
      <c r="K172" s="1198" t="s">
        <v>3730</v>
      </c>
      <c r="L172" s="1199">
        <v>45530</v>
      </c>
      <c r="M172" s="1200" t="s">
        <v>8198</v>
      </c>
      <c r="N172" s="1191" t="s">
        <v>5537</v>
      </c>
      <c r="O172" s="1199">
        <v>45558</v>
      </c>
      <c r="P172" s="1191" t="s">
        <v>3777</v>
      </c>
      <c r="Q172" s="1191" t="s">
        <v>3748</v>
      </c>
      <c r="R172" s="1199">
        <v>45590</v>
      </c>
      <c r="S172" s="1372" t="s">
        <v>8389</v>
      </c>
      <c r="T172" s="1191"/>
      <c r="U172" s="1199"/>
      <c r="V172" s="1191" t="s">
        <v>3777</v>
      </c>
      <c r="W172" s="1182" t="s">
        <v>3748</v>
      </c>
      <c r="X172" s="1188">
        <v>45965</v>
      </c>
      <c r="Y172" s="1155" t="s">
        <v>11191</v>
      </c>
      <c r="Z172" s="1191"/>
      <c r="AA172" s="1199"/>
      <c r="AB172" s="1191"/>
      <c r="AC172" s="1191"/>
      <c r="AD172" s="1199"/>
      <c r="AE172" s="1199"/>
      <c r="AF172" s="1191"/>
      <c r="AG172" s="1199"/>
      <c r="AH172" s="1191"/>
      <c r="AI172" s="1191"/>
      <c r="AJ172" s="1199"/>
      <c r="AK172" s="1199"/>
      <c r="AL172" s="1191"/>
      <c r="AM172" s="1199"/>
      <c r="AN172" s="1191"/>
      <c r="AO172" s="1191"/>
      <c r="AP172" s="1199"/>
      <c r="AQ172" s="1199"/>
      <c r="AR172" s="1191"/>
      <c r="AS172" s="1199"/>
      <c r="AT172" s="1191"/>
      <c r="AU172" s="1191"/>
      <c r="AV172" s="1199"/>
      <c r="AW172" s="1199"/>
      <c r="AX172" s="1191"/>
      <c r="AY172" s="1199"/>
    </row>
    <row r="173" spans="1:51" s="1100" customFormat="1" ht="25.5" hidden="1" x14ac:dyDescent="0.25">
      <c r="A173" s="1181" t="s">
        <v>8263</v>
      </c>
      <c r="B173" s="1191" t="s">
        <v>8257</v>
      </c>
      <c r="C173" s="1192"/>
      <c r="D173" s="1193" t="s">
        <v>7221</v>
      </c>
      <c r="E173" s="1185" t="s">
        <v>7787</v>
      </c>
      <c r="F173" s="1194">
        <f t="shared" si="25"/>
        <v>45965</v>
      </c>
      <c r="G173" s="1195" t="str">
        <f t="shared" si="26"/>
        <v>A</v>
      </c>
      <c r="H173" s="1186" t="str">
        <f t="shared" si="27"/>
        <v>MR_DER-1340_25</v>
      </c>
      <c r="I173" s="1196" t="str">
        <f t="shared" si="28"/>
        <v>ND</v>
      </c>
      <c r="J173" s="1197" t="str">
        <f t="shared" si="29"/>
        <v>ND</v>
      </c>
      <c r="K173" s="1198" t="s">
        <v>3730</v>
      </c>
      <c r="L173" s="1199">
        <v>45530</v>
      </c>
      <c r="M173" s="1200" t="s">
        <v>8198</v>
      </c>
      <c r="N173" s="1191" t="s">
        <v>5537</v>
      </c>
      <c r="O173" s="1199">
        <v>45558</v>
      </c>
      <c r="P173" s="1191" t="s">
        <v>3777</v>
      </c>
      <c r="Q173" s="1191" t="s">
        <v>3748</v>
      </c>
      <c r="R173" s="1199">
        <v>45590</v>
      </c>
      <c r="S173" s="1372" t="s">
        <v>8389</v>
      </c>
      <c r="T173" s="1191"/>
      <c r="U173" s="1199"/>
      <c r="V173" s="1191" t="s">
        <v>3777</v>
      </c>
      <c r="W173" s="1182" t="s">
        <v>3748</v>
      </c>
      <c r="X173" s="1188">
        <v>45965</v>
      </c>
      <c r="Y173" s="1155" t="s">
        <v>11191</v>
      </c>
      <c r="Z173" s="1191"/>
      <c r="AA173" s="1199"/>
      <c r="AB173" s="1191"/>
      <c r="AC173" s="1191"/>
      <c r="AD173" s="1199"/>
      <c r="AE173" s="1199"/>
      <c r="AF173" s="1191"/>
      <c r="AG173" s="1199"/>
      <c r="AH173" s="1191"/>
      <c r="AI173" s="1191"/>
      <c r="AJ173" s="1199"/>
      <c r="AK173" s="1199"/>
      <c r="AL173" s="1191"/>
      <c r="AM173" s="1199"/>
      <c r="AN173" s="1191"/>
      <c r="AO173" s="1191"/>
      <c r="AP173" s="1199"/>
      <c r="AQ173" s="1199"/>
      <c r="AR173" s="1191"/>
      <c r="AS173" s="1199"/>
      <c r="AT173" s="1191"/>
      <c r="AU173" s="1191"/>
      <c r="AV173" s="1199"/>
      <c r="AW173" s="1199"/>
      <c r="AX173" s="1191"/>
      <c r="AY173" s="1199"/>
    </row>
    <row r="174" spans="1:51" s="1100" customFormat="1" ht="25.5" hidden="1" x14ac:dyDescent="0.25">
      <c r="A174" s="1181" t="s">
        <v>8263</v>
      </c>
      <c r="B174" s="1191" t="s">
        <v>8257</v>
      </c>
      <c r="C174" s="1192"/>
      <c r="D174" s="1193" t="s">
        <v>7221</v>
      </c>
      <c r="E174" s="1185" t="s">
        <v>7788</v>
      </c>
      <c r="F174" s="1194">
        <f t="shared" si="25"/>
        <v>45965</v>
      </c>
      <c r="G174" s="1195" t="str">
        <f t="shared" si="26"/>
        <v>A</v>
      </c>
      <c r="H174" s="1186" t="str">
        <f t="shared" si="27"/>
        <v>MR_DER-1340_25</v>
      </c>
      <c r="I174" s="1196" t="str">
        <f t="shared" si="28"/>
        <v>ND</v>
      </c>
      <c r="J174" s="1197" t="str">
        <f t="shared" si="29"/>
        <v>ND</v>
      </c>
      <c r="K174" s="1198" t="s">
        <v>3730</v>
      </c>
      <c r="L174" s="1199">
        <v>45530</v>
      </c>
      <c r="M174" s="1200" t="s">
        <v>8198</v>
      </c>
      <c r="N174" s="1191" t="s">
        <v>5537</v>
      </c>
      <c r="O174" s="1199">
        <v>45558</v>
      </c>
      <c r="P174" s="1191" t="s">
        <v>3777</v>
      </c>
      <c r="Q174" s="1191" t="s">
        <v>3748</v>
      </c>
      <c r="R174" s="1199">
        <v>45590</v>
      </c>
      <c r="S174" s="1372" t="s">
        <v>8389</v>
      </c>
      <c r="T174" s="1191"/>
      <c r="U174" s="1199"/>
      <c r="V174" s="1191" t="s">
        <v>3777</v>
      </c>
      <c r="W174" s="1182" t="s">
        <v>3748</v>
      </c>
      <c r="X174" s="1188">
        <v>45965</v>
      </c>
      <c r="Y174" s="1155" t="s">
        <v>11191</v>
      </c>
      <c r="Z174" s="1191"/>
      <c r="AA174" s="1199"/>
      <c r="AB174" s="1191"/>
      <c r="AC174" s="1191"/>
      <c r="AD174" s="1199"/>
      <c r="AE174" s="1199"/>
      <c r="AF174" s="1191"/>
      <c r="AG174" s="1199"/>
      <c r="AH174" s="1191"/>
      <c r="AI174" s="1191"/>
      <c r="AJ174" s="1199"/>
      <c r="AK174" s="1199"/>
      <c r="AL174" s="1191"/>
      <c r="AM174" s="1199"/>
      <c r="AN174" s="1191"/>
      <c r="AO174" s="1191"/>
      <c r="AP174" s="1199"/>
      <c r="AQ174" s="1199"/>
      <c r="AR174" s="1191"/>
      <c r="AS174" s="1199"/>
      <c r="AT174" s="1191"/>
      <c r="AU174" s="1191"/>
      <c r="AV174" s="1199"/>
      <c r="AW174" s="1199"/>
      <c r="AX174" s="1191"/>
      <c r="AY174" s="1199"/>
    </row>
    <row r="175" spans="1:51" s="1100" customFormat="1" ht="25.5" hidden="1" x14ac:dyDescent="0.25">
      <c r="A175" s="1181" t="s">
        <v>8263</v>
      </c>
      <c r="B175" s="1191" t="s">
        <v>8257</v>
      </c>
      <c r="C175" s="1192"/>
      <c r="D175" s="1193" t="s">
        <v>7221</v>
      </c>
      <c r="E175" s="1185" t="s">
        <v>7789</v>
      </c>
      <c r="F175" s="1194">
        <f t="shared" si="25"/>
        <v>45965</v>
      </c>
      <c r="G175" s="1195" t="str">
        <f t="shared" si="26"/>
        <v>A</v>
      </c>
      <c r="H175" s="1186" t="str">
        <f t="shared" si="27"/>
        <v>MR_DER-1340_25</v>
      </c>
      <c r="I175" s="1196" t="str">
        <f t="shared" si="28"/>
        <v>ND</v>
      </c>
      <c r="J175" s="1197" t="str">
        <f t="shared" si="29"/>
        <v>ND</v>
      </c>
      <c r="K175" s="1198" t="s">
        <v>3730</v>
      </c>
      <c r="L175" s="1199">
        <v>45530</v>
      </c>
      <c r="M175" s="1200" t="s">
        <v>8198</v>
      </c>
      <c r="N175" s="1191" t="s">
        <v>5537</v>
      </c>
      <c r="O175" s="1199">
        <v>45558</v>
      </c>
      <c r="P175" s="1191" t="s">
        <v>3777</v>
      </c>
      <c r="Q175" s="1191" t="s">
        <v>3748</v>
      </c>
      <c r="R175" s="1199">
        <v>45590</v>
      </c>
      <c r="S175" s="1372" t="s">
        <v>8389</v>
      </c>
      <c r="T175" s="1191"/>
      <c r="U175" s="1199"/>
      <c r="V175" s="1191" t="s">
        <v>3777</v>
      </c>
      <c r="W175" s="1182" t="s">
        <v>3748</v>
      </c>
      <c r="X175" s="1188">
        <v>45965</v>
      </c>
      <c r="Y175" s="1155" t="s">
        <v>11191</v>
      </c>
      <c r="Z175" s="1191"/>
      <c r="AA175" s="1199"/>
      <c r="AB175" s="1191"/>
      <c r="AC175" s="1191"/>
      <c r="AD175" s="1199"/>
      <c r="AE175" s="1199"/>
      <c r="AF175" s="1191"/>
      <c r="AG175" s="1199"/>
      <c r="AH175" s="1191"/>
      <c r="AI175" s="1191"/>
      <c r="AJ175" s="1199"/>
      <c r="AK175" s="1199"/>
      <c r="AL175" s="1191"/>
      <c r="AM175" s="1199"/>
      <c r="AN175" s="1191"/>
      <c r="AO175" s="1191"/>
      <c r="AP175" s="1199"/>
      <c r="AQ175" s="1199"/>
      <c r="AR175" s="1191"/>
      <c r="AS175" s="1199"/>
      <c r="AT175" s="1191"/>
      <c r="AU175" s="1191"/>
      <c r="AV175" s="1199"/>
      <c r="AW175" s="1199"/>
      <c r="AX175" s="1191"/>
      <c r="AY175" s="1199"/>
    </row>
    <row r="176" spans="1:51" s="1100" customFormat="1" ht="25.5" hidden="1" x14ac:dyDescent="0.25">
      <c r="A176" s="1181" t="s">
        <v>8263</v>
      </c>
      <c r="B176" s="1191" t="s">
        <v>8257</v>
      </c>
      <c r="C176" s="1192"/>
      <c r="D176" s="1193" t="s">
        <v>7221</v>
      </c>
      <c r="E176" s="1185" t="s">
        <v>7790</v>
      </c>
      <c r="F176" s="1194">
        <f t="shared" si="25"/>
        <v>45965</v>
      </c>
      <c r="G176" s="1195" t="str">
        <f t="shared" si="26"/>
        <v>A</v>
      </c>
      <c r="H176" s="1186" t="str">
        <f t="shared" si="27"/>
        <v>MR_DER-1340_25</v>
      </c>
      <c r="I176" s="1196" t="str">
        <f t="shared" si="28"/>
        <v>ND</v>
      </c>
      <c r="J176" s="1197" t="str">
        <f t="shared" si="29"/>
        <v>ND</v>
      </c>
      <c r="K176" s="1198" t="s">
        <v>3730</v>
      </c>
      <c r="L176" s="1199">
        <v>45530</v>
      </c>
      <c r="M176" s="1200" t="s">
        <v>8198</v>
      </c>
      <c r="N176" s="1191" t="s">
        <v>5537</v>
      </c>
      <c r="O176" s="1199">
        <v>45558</v>
      </c>
      <c r="P176" s="1191" t="s">
        <v>3777</v>
      </c>
      <c r="Q176" s="1191" t="s">
        <v>3748</v>
      </c>
      <c r="R176" s="1199">
        <v>45590</v>
      </c>
      <c r="S176" s="1372" t="s">
        <v>8389</v>
      </c>
      <c r="T176" s="1191"/>
      <c r="U176" s="1199"/>
      <c r="V176" s="1191" t="s">
        <v>3777</v>
      </c>
      <c r="W176" s="1182" t="s">
        <v>3748</v>
      </c>
      <c r="X176" s="1188">
        <v>45965</v>
      </c>
      <c r="Y176" s="1155" t="s">
        <v>11191</v>
      </c>
      <c r="Z176" s="1191"/>
      <c r="AA176" s="1199"/>
      <c r="AB176" s="1191"/>
      <c r="AC176" s="1191"/>
      <c r="AD176" s="1199"/>
      <c r="AE176" s="1199"/>
      <c r="AF176" s="1191"/>
      <c r="AG176" s="1199"/>
      <c r="AH176" s="1191"/>
      <c r="AI176" s="1191"/>
      <c r="AJ176" s="1199"/>
      <c r="AK176" s="1199"/>
      <c r="AL176" s="1191"/>
      <c r="AM176" s="1199"/>
      <c r="AN176" s="1191"/>
      <c r="AO176" s="1191"/>
      <c r="AP176" s="1199"/>
      <c r="AQ176" s="1199"/>
      <c r="AR176" s="1191"/>
      <c r="AS176" s="1199"/>
      <c r="AT176" s="1191"/>
      <c r="AU176" s="1191"/>
      <c r="AV176" s="1199"/>
      <c r="AW176" s="1199"/>
      <c r="AX176" s="1191"/>
      <c r="AY176" s="1199"/>
    </row>
    <row r="177" spans="1:51" s="1100" customFormat="1" ht="25.5" hidden="1" x14ac:dyDescent="0.25">
      <c r="A177" s="1181" t="s">
        <v>8263</v>
      </c>
      <c r="B177" s="1191" t="s">
        <v>8257</v>
      </c>
      <c r="C177" s="1192"/>
      <c r="D177" s="1193" t="s">
        <v>7221</v>
      </c>
      <c r="E177" s="1185" t="s">
        <v>7791</v>
      </c>
      <c r="F177" s="1194">
        <f t="shared" si="25"/>
        <v>45965</v>
      </c>
      <c r="G177" s="1195" t="str">
        <f t="shared" si="26"/>
        <v>A</v>
      </c>
      <c r="H177" s="1186" t="str">
        <f t="shared" si="27"/>
        <v>MR_DER-1340_25</v>
      </c>
      <c r="I177" s="1196" t="str">
        <f t="shared" si="28"/>
        <v>ND</v>
      </c>
      <c r="J177" s="1197" t="str">
        <f t="shared" si="29"/>
        <v>ND</v>
      </c>
      <c r="K177" s="1198" t="s">
        <v>3730</v>
      </c>
      <c r="L177" s="1199">
        <v>45530</v>
      </c>
      <c r="M177" s="1200" t="s">
        <v>8198</v>
      </c>
      <c r="N177" s="1191" t="s">
        <v>5537</v>
      </c>
      <c r="O177" s="1199">
        <v>45558</v>
      </c>
      <c r="P177" s="1191" t="s">
        <v>3777</v>
      </c>
      <c r="Q177" s="1191" t="s">
        <v>3748</v>
      </c>
      <c r="R177" s="1199">
        <v>45590</v>
      </c>
      <c r="S177" s="1372" t="s">
        <v>8389</v>
      </c>
      <c r="T177" s="1191"/>
      <c r="U177" s="1199"/>
      <c r="V177" s="1191" t="s">
        <v>3777</v>
      </c>
      <c r="W177" s="1182" t="s">
        <v>3748</v>
      </c>
      <c r="X177" s="1188">
        <v>45965</v>
      </c>
      <c r="Y177" s="1155" t="s">
        <v>11191</v>
      </c>
      <c r="Z177" s="1191"/>
      <c r="AA177" s="1199"/>
      <c r="AB177" s="1191"/>
      <c r="AC177" s="1191"/>
      <c r="AD177" s="1199"/>
      <c r="AE177" s="1199"/>
      <c r="AF177" s="1191"/>
      <c r="AG177" s="1199"/>
      <c r="AH177" s="1191"/>
      <c r="AI177" s="1191"/>
      <c r="AJ177" s="1199"/>
      <c r="AK177" s="1199"/>
      <c r="AL177" s="1191"/>
      <c r="AM177" s="1199"/>
      <c r="AN177" s="1191"/>
      <c r="AO177" s="1191"/>
      <c r="AP177" s="1199"/>
      <c r="AQ177" s="1199"/>
      <c r="AR177" s="1191"/>
      <c r="AS177" s="1199"/>
      <c r="AT177" s="1191"/>
      <c r="AU177" s="1191"/>
      <c r="AV177" s="1199"/>
      <c r="AW177" s="1199"/>
      <c r="AX177" s="1191"/>
      <c r="AY177" s="1199"/>
    </row>
    <row r="178" spans="1:51" s="1100" customFormat="1" ht="25.5" hidden="1" x14ac:dyDescent="0.25">
      <c r="A178" s="1181" t="s">
        <v>8263</v>
      </c>
      <c r="B178" s="1191" t="s">
        <v>8257</v>
      </c>
      <c r="C178" s="1192"/>
      <c r="D178" s="1193" t="s">
        <v>7221</v>
      </c>
      <c r="E178" s="1185" t="s">
        <v>7792</v>
      </c>
      <c r="F178" s="1194">
        <f t="shared" si="25"/>
        <v>45965</v>
      </c>
      <c r="G178" s="1195" t="str">
        <f t="shared" si="26"/>
        <v>A</v>
      </c>
      <c r="H178" s="1186" t="str">
        <f t="shared" si="27"/>
        <v>MR_DER-1340_25</v>
      </c>
      <c r="I178" s="1196" t="str">
        <f t="shared" si="28"/>
        <v>ND</v>
      </c>
      <c r="J178" s="1197" t="str">
        <f t="shared" si="29"/>
        <v>ND</v>
      </c>
      <c r="K178" s="1198" t="s">
        <v>3730</v>
      </c>
      <c r="L178" s="1199">
        <v>45530</v>
      </c>
      <c r="M178" s="1200" t="s">
        <v>8198</v>
      </c>
      <c r="N178" s="1191" t="s">
        <v>5537</v>
      </c>
      <c r="O178" s="1199">
        <v>45558</v>
      </c>
      <c r="P178" s="1191" t="s">
        <v>3777</v>
      </c>
      <c r="Q178" s="1191" t="s">
        <v>3748</v>
      </c>
      <c r="R178" s="1199">
        <v>45590</v>
      </c>
      <c r="S178" s="1372" t="s">
        <v>8389</v>
      </c>
      <c r="T178" s="1191"/>
      <c r="U178" s="1199"/>
      <c r="V178" s="1191" t="s">
        <v>3777</v>
      </c>
      <c r="W178" s="1182" t="s">
        <v>3748</v>
      </c>
      <c r="X178" s="1188">
        <v>45965</v>
      </c>
      <c r="Y178" s="1155" t="s">
        <v>11191</v>
      </c>
      <c r="Z178" s="1191"/>
      <c r="AA178" s="1199"/>
      <c r="AB178" s="1191"/>
      <c r="AC178" s="1191"/>
      <c r="AD178" s="1199"/>
      <c r="AE178" s="1199"/>
      <c r="AF178" s="1191"/>
      <c r="AG178" s="1199"/>
      <c r="AH178" s="1191"/>
      <c r="AI178" s="1191"/>
      <c r="AJ178" s="1199"/>
      <c r="AK178" s="1199"/>
      <c r="AL178" s="1191"/>
      <c r="AM178" s="1199"/>
      <c r="AN178" s="1191"/>
      <c r="AO178" s="1191"/>
      <c r="AP178" s="1199"/>
      <c r="AQ178" s="1199"/>
      <c r="AR178" s="1191"/>
      <c r="AS178" s="1199"/>
      <c r="AT178" s="1191"/>
      <c r="AU178" s="1191"/>
      <c r="AV178" s="1199"/>
      <c r="AW178" s="1199"/>
      <c r="AX178" s="1191"/>
      <c r="AY178" s="1199"/>
    </row>
    <row r="179" spans="1:51" s="1100" customFormat="1" ht="25.5" hidden="1" x14ac:dyDescent="0.25">
      <c r="A179" s="1181" t="s">
        <v>8263</v>
      </c>
      <c r="B179" s="1191" t="s">
        <v>8257</v>
      </c>
      <c r="C179" s="1192"/>
      <c r="D179" s="1193" t="s">
        <v>7221</v>
      </c>
      <c r="E179" s="1185" t="s">
        <v>7793</v>
      </c>
      <c r="F179" s="1194">
        <f t="shared" si="25"/>
        <v>45965</v>
      </c>
      <c r="G179" s="1195" t="str">
        <f t="shared" si="26"/>
        <v>A</v>
      </c>
      <c r="H179" s="1186" t="str">
        <f t="shared" si="27"/>
        <v>MR_DER-1340_25</v>
      </c>
      <c r="I179" s="1196" t="str">
        <f t="shared" si="28"/>
        <v>ND</v>
      </c>
      <c r="J179" s="1197" t="str">
        <f t="shared" si="29"/>
        <v>ND</v>
      </c>
      <c r="K179" s="1198" t="s">
        <v>3730</v>
      </c>
      <c r="L179" s="1199">
        <v>45530</v>
      </c>
      <c r="M179" s="1200" t="s">
        <v>8198</v>
      </c>
      <c r="N179" s="1191" t="s">
        <v>5537</v>
      </c>
      <c r="O179" s="1199">
        <v>45558</v>
      </c>
      <c r="P179" s="1191" t="s">
        <v>3777</v>
      </c>
      <c r="Q179" s="1191" t="s">
        <v>3748</v>
      </c>
      <c r="R179" s="1199">
        <v>45590</v>
      </c>
      <c r="S179" s="1372" t="s">
        <v>8389</v>
      </c>
      <c r="T179" s="1191"/>
      <c r="U179" s="1199"/>
      <c r="V179" s="1191" t="s">
        <v>3777</v>
      </c>
      <c r="W179" s="1182" t="s">
        <v>3748</v>
      </c>
      <c r="X179" s="1188">
        <v>45965</v>
      </c>
      <c r="Y179" s="1155" t="s">
        <v>11191</v>
      </c>
      <c r="Z179" s="1191"/>
      <c r="AA179" s="1199"/>
      <c r="AB179" s="1191"/>
      <c r="AC179" s="1191"/>
      <c r="AD179" s="1199"/>
      <c r="AE179" s="1199"/>
      <c r="AF179" s="1191"/>
      <c r="AG179" s="1199"/>
      <c r="AH179" s="1191"/>
      <c r="AI179" s="1191"/>
      <c r="AJ179" s="1199"/>
      <c r="AK179" s="1199"/>
      <c r="AL179" s="1191"/>
      <c r="AM179" s="1199"/>
      <c r="AN179" s="1191"/>
      <c r="AO179" s="1191"/>
      <c r="AP179" s="1199"/>
      <c r="AQ179" s="1199"/>
      <c r="AR179" s="1191"/>
      <c r="AS179" s="1199"/>
      <c r="AT179" s="1191"/>
      <c r="AU179" s="1191"/>
      <c r="AV179" s="1199"/>
      <c r="AW179" s="1199"/>
      <c r="AX179" s="1191"/>
      <c r="AY179" s="1199"/>
    </row>
    <row r="180" spans="1:51" s="1100" customFormat="1" ht="25.5" hidden="1" x14ac:dyDescent="0.25">
      <c r="A180" s="1181" t="s">
        <v>8263</v>
      </c>
      <c r="B180" s="1191" t="s">
        <v>8257</v>
      </c>
      <c r="C180" s="1192"/>
      <c r="D180" s="1193" t="s">
        <v>7221</v>
      </c>
      <c r="E180" s="1185" t="s">
        <v>7794</v>
      </c>
      <c r="F180" s="1194">
        <f t="shared" si="25"/>
        <v>45965</v>
      </c>
      <c r="G180" s="1195" t="str">
        <f t="shared" si="26"/>
        <v>A</v>
      </c>
      <c r="H180" s="1186" t="str">
        <f t="shared" si="27"/>
        <v>MR_DER-1340_25</v>
      </c>
      <c r="I180" s="1196" t="str">
        <f t="shared" si="28"/>
        <v>ND</v>
      </c>
      <c r="J180" s="1197" t="str">
        <f t="shared" si="29"/>
        <v>ND</v>
      </c>
      <c r="K180" s="1198" t="s">
        <v>3730</v>
      </c>
      <c r="L180" s="1199">
        <v>45530</v>
      </c>
      <c r="M180" s="1200" t="s">
        <v>8198</v>
      </c>
      <c r="N180" s="1191" t="s">
        <v>5537</v>
      </c>
      <c r="O180" s="1199">
        <v>45558</v>
      </c>
      <c r="P180" s="1191" t="s">
        <v>3777</v>
      </c>
      <c r="Q180" s="1191" t="s">
        <v>3748</v>
      </c>
      <c r="R180" s="1199">
        <v>45590</v>
      </c>
      <c r="S180" s="1372" t="s">
        <v>8389</v>
      </c>
      <c r="T180" s="1191"/>
      <c r="U180" s="1199"/>
      <c r="V180" s="1191" t="s">
        <v>3777</v>
      </c>
      <c r="W180" s="1182" t="s">
        <v>3748</v>
      </c>
      <c r="X180" s="1188">
        <v>45965</v>
      </c>
      <c r="Y180" s="1155" t="s">
        <v>11191</v>
      </c>
      <c r="Z180" s="1191"/>
      <c r="AA180" s="1199"/>
      <c r="AB180" s="1191"/>
      <c r="AC180" s="1191"/>
      <c r="AD180" s="1199"/>
      <c r="AE180" s="1199"/>
      <c r="AF180" s="1191"/>
      <c r="AG180" s="1199"/>
      <c r="AH180" s="1191"/>
      <c r="AI180" s="1191"/>
      <c r="AJ180" s="1199"/>
      <c r="AK180" s="1199"/>
      <c r="AL180" s="1191"/>
      <c r="AM180" s="1199"/>
      <c r="AN180" s="1191"/>
      <c r="AO180" s="1191"/>
      <c r="AP180" s="1199"/>
      <c r="AQ180" s="1199"/>
      <c r="AR180" s="1191"/>
      <c r="AS180" s="1199"/>
      <c r="AT180" s="1191"/>
      <c r="AU180" s="1191"/>
      <c r="AV180" s="1199"/>
      <c r="AW180" s="1199"/>
      <c r="AX180" s="1191"/>
      <c r="AY180" s="1199"/>
    </row>
    <row r="181" spans="1:51" s="1100" customFormat="1" ht="25.5" hidden="1" x14ac:dyDescent="0.25">
      <c r="A181" s="1181" t="s">
        <v>8263</v>
      </c>
      <c r="B181" s="1191" t="s">
        <v>8257</v>
      </c>
      <c r="C181" s="1192"/>
      <c r="D181" s="1193" t="s">
        <v>7221</v>
      </c>
      <c r="E181" s="1185" t="s">
        <v>7795</v>
      </c>
      <c r="F181" s="1194">
        <f t="shared" si="25"/>
        <v>45965</v>
      </c>
      <c r="G181" s="1195" t="str">
        <f t="shared" si="26"/>
        <v>A</v>
      </c>
      <c r="H181" s="1186" t="str">
        <f t="shared" si="27"/>
        <v>MR_DER-1340_25</v>
      </c>
      <c r="I181" s="1196" t="str">
        <f t="shared" si="28"/>
        <v>ND</v>
      </c>
      <c r="J181" s="1197" t="str">
        <f t="shared" si="29"/>
        <v>ND</v>
      </c>
      <c r="K181" s="1198" t="s">
        <v>3730</v>
      </c>
      <c r="L181" s="1199">
        <v>45530</v>
      </c>
      <c r="M181" s="1200" t="s">
        <v>8198</v>
      </c>
      <c r="N181" s="1191" t="s">
        <v>5537</v>
      </c>
      <c r="O181" s="1199">
        <v>45558</v>
      </c>
      <c r="P181" s="1191" t="s">
        <v>3777</v>
      </c>
      <c r="Q181" s="1191" t="s">
        <v>3748</v>
      </c>
      <c r="R181" s="1199">
        <v>45590</v>
      </c>
      <c r="S181" s="1372" t="s">
        <v>8389</v>
      </c>
      <c r="T181" s="1191"/>
      <c r="U181" s="1199"/>
      <c r="V181" s="1191" t="s">
        <v>3777</v>
      </c>
      <c r="W181" s="1182" t="s">
        <v>3748</v>
      </c>
      <c r="X181" s="1188">
        <v>45965</v>
      </c>
      <c r="Y181" s="1155" t="s">
        <v>11191</v>
      </c>
      <c r="Z181" s="1191"/>
      <c r="AA181" s="1199"/>
      <c r="AB181" s="1191"/>
      <c r="AC181" s="1191"/>
      <c r="AD181" s="1199"/>
      <c r="AE181" s="1199"/>
      <c r="AF181" s="1191"/>
      <c r="AG181" s="1199"/>
      <c r="AH181" s="1191"/>
      <c r="AI181" s="1191"/>
      <c r="AJ181" s="1199"/>
      <c r="AK181" s="1199"/>
      <c r="AL181" s="1191"/>
      <c r="AM181" s="1199"/>
      <c r="AN181" s="1191"/>
      <c r="AO181" s="1191"/>
      <c r="AP181" s="1199"/>
      <c r="AQ181" s="1199"/>
      <c r="AR181" s="1191"/>
      <c r="AS181" s="1199"/>
      <c r="AT181" s="1191"/>
      <c r="AU181" s="1191"/>
      <c r="AV181" s="1199"/>
      <c r="AW181" s="1199"/>
      <c r="AX181" s="1191"/>
      <c r="AY181" s="1199"/>
    </row>
    <row r="182" spans="1:51" s="1100" customFormat="1" ht="25.5" hidden="1" x14ac:dyDescent="0.25">
      <c r="A182" s="1181" t="s">
        <v>8263</v>
      </c>
      <c r="B182" s="1191" t="s">
        <v>8257</v>
      </c>
      <c r="C182" s="1192"/>
      <c r="D182" s="1193" t="s">
        <v>7221</v>
      </c>
      <c r="E182" s="1185" t="s">
        <v>7796</v>
      </c>
      <c r="F182" s="1194">
        <f t="shared" si="25"/>
        <v>45965</v>
      </c>
      <c r="G182" s="1195" t="str">
        <f t="shared" si="26"/>
        <v>A</v>
      </c>
      <c r="H182" s="1186" t="str">
        <f t="shared" si="27"/>
        <v>MR_DER-1340_25</v>
      </c>
      <c r="I182" s="1196" t="str">
        <f t="shared" si="28"/>
        <v>ND</v>
      </c>
      <c r="J182" s="1197" t="str">
        <f t="shared" si="29"/>
        <v>ND</v>
      </c>
      <c r="K182" s="1198" t="s">
        <v>3730</v>
      </c>
      <c r="L182" s="1199">
        <v>45530</v>
      </c>
      <c r="M182" s="1200" t="s">
        <v>8198</v>
      </c>
      <c r="N182" s="1191" t="s">
        <v>5537</v>
      </c>
      <c r="O182" s="1199">
        <v>45558</v>
      </c>
      <c r="P182" s="1191" t="s">
        <v>3777</v>
      </c>
      <c r="Q182" s="1191" t="s">
        <v>3748</v>
      </c>
      <c r="R182" s="1199">
        <v>45590</v>
      </c>
      <c r="S182" s="1372" t="s">
        <v>8389</v>
      </c>
      <c r="T182" s="1191"/>
      <c r="U182" s="1199"/>
      <c r="V182" s="1191" t="s">
        <v>3777</v>
      </c>
      <c r="W182" s="1182" t="s">
        <v>3748</v>
      </c>
      <c r="X182" s="1188">
        <v>45965</v>
      </c>
      <c r="Y182" s="1155" t="s">
        <v>11191</v>
      </c>
      <c r="Z182" s="1191"/>
      <c r="AA182" s="1199"/>
      <c r="AB182" s="1191"/>
      <c r="AC182" s="1191"/>
      <c r="AD182" s="1199"/>
      <c r="AE182" s="1199"/>
      <c r="AF182" s="1191"/>
      <c r="AG182" s="1199"/>
      <c r="AH182" s="1191"/>
      <c r="AI182" s="1191"/>
      <c r="AJ182" s="1199"/>
      <c r="AK182" s="1199"/>
      <c r="AL182" s="1191"/>
      <c r="AM182" s="1199"/>
      <c r="AN182" s="1191"/>
      <c r="AO182" s="1191"/>
      <c r="AP182" s="1199"/>
      <c r="AQ182" s="1199"/>
      <c r="AR182" s="1191"/>
      <c r="AS182" s="1199"/>
      <c r="AT182" s="1191"/>
      <c r="AU182" s="1191"/>
      <c r="AV182" s="1199"/>
      <c r="AW182" s="1199"/>
      <c r="AX182" s="1191"/>
      <c r="AY182" s="1199"/>
    </row>
    <row r="183" spans="1:51" s="1100" customFormat="1" ht="25.5" hidden="1" x14ac:dyDescent="0.25">
      <c r="A183" s="1181" t="s">
        <v>8263</v>
      </c>
      <c r="B183" s="1191" t="s">
        <v>8257</v>
      </c>
      <c r="C183" s="1192"/>
      <c r="D183" s="1193" t="s">
        <v>7221</v>
      </c>
      <c r="E183" s="1185" t="s">
        <v>7797</v>
      </c>
      <c r="F183" s="1194">
        <f t="shared" si="25"/>
        <v>45965</v>
      </c>
      <c r="G183" s="1195" t="str">
        <f t="shared" si="26"/>
        <v>A</v>
      </c>
      <c r="H183" s="1186" t="str">
        <f t="shared" si="27"/>
        <v>MR_DER-1340_25</v>
      </c>
      <c r="I183" s="1196" t="str">
        <f t="shared" si="28"/>
        <v>ND</v>
      </c>
      <c r="J183" s="1197" t="str">
        <f t="shared" si="29"/>
        <v>ND</v>
      </c>
      <c r="K183" s="1198" t="s">
        <v>3730</v>
      </c>
      <c r="L183" s="1199">
        <v>45530</v>
      </c>
      <c r="M183" s="1200" t="s">
        <v>8198</v>
      </c>
      <c r="N183" s="1191" t="s">
        <v>5537</v>
      </c>
      <c r="O183" s="1199">
        <v>45558</v>
      </c>
      <c r="P183" s="1191" t="s">
        <v>3777</v>
      </c>
      <c r="Q183" s="1191" t="s">
        <v>3748</v>
      </c>
      <c r="R183" s="1199">
        <v>45590</v>
      </c>
      <c r="S183" s="1372" t="s">
        <v>8389</v>
      </c>
      <c r="T183" s="1191"/>
      <c r="U183" s="1199"/>
      <c r="V183" s="1191" t="s">
        <v>3777</v>
      </c>
      <c r="W183" s="1182" t="s">
        <v>3748</v>
      </c>
      <c r="X183" s="1188">
        <v>45965</v>
      </c>
      <c r="Y183" s="1155" t="s">
        <v>11191</v>
      </c>
      <c r="Z183" s="1191"/>
      <c r="AA183" s="1199"/>
      <c r="AB183" s="1191"/>
      <c r="AC183" s="1191"/>
      <c r="AD183" s="1199"/>
      <c r="AE183" s="1199"/>
      <c r="AF183" s="1191"/>
      <c r="AG183" s="1199"/>
      <c r="AH183" s="1191"/>
      <c r="AI183" s="1191"/>
      <c r="AJ183" s="1199"/>
      <c r="AK183" s="1199"/>
      <c r="AL183" s="1191"/>
      <c r="AM183" s="1199"/>
      <c r="AN183" s="1191"/>
      <c r="AO183" s="1191"/>
      <c r="AP183" s="1199"/>
      <c r="AQ183" s="1199"/>
      <c r="AR183" s="1191"/>
      <c r="AS183" s="1199"/>
      <c r="AT183" s="1191"/>
      <c r="AU183" s="1191"/>
      <c r="AV183" s="1199"/>
      <c r="AW183" s="1199"/>
      <c r="AX183" s="1191"/>
      <c r="AY183" s="1199"/>
    </row>
    <row r="184" spans="1:51" s="1100" customFormat="1" ht="25.5" hidden="1" x14ac:dyDescent="0.25">
      <c r="A184" s="1181" t="s">
        <v>8263</v>
      </c>
      <c r="B184" s="1191" t="s">
        <v>8257</v>
      </c>
      <c r="C184" s="1192"/>
      <c r="D184" s="1193" t="s">
        <v>7221</v>
      </c>
      <c r="E184" s="1185" t="s">
        <v>7798</v>
      </c>
      <c r="F184" s="1194">
        <f t="shared" si="25"/>
        <v>45965</v>
      </c>
      <c r="G184" s="1195" t="str">
        <f t="shared" si="26"/>
        <v>A</v>
      </c>
      <c r="H184" s="1186" t="str">
        <f t="shared" si="27"/>
        <v>MR_DER-1340_25</v>
      </c>
      <c r="I184" s="1196" t="str">
        <f t="shared" si="28"/>
        <v>ND</v>
      </c>
      <c r="J184" s="1197" t="str">
        <f t="shared" si="29"/>
        <v>ND</v>
      </c>
      <c r="K184" s="1198" t="s">
        <v>3730</v>
      </c>
      <c r="L184" s="1199">
        <v>45530</v>
      </c>
      <c r="M184" s="1200" t="s">
        <v>8198</v>
      </c>
      <c r="N184" s="1191" t="s">
        <v>5537</v>
      </c>
      <c r="O184" s="1199">
        <v>45558</v>
      </c>
      <c r="P184" s="1191" t="s">
        <v>3777</v>
      </c>
      <c r="Q184" s="1191" t="s">
        <v>3748</v>
      </c>
      <c r="R184" s="1199">
        <v>45590</v>
      </c>
      <c r="S184" s="1372" t="s">
        <v>8389</v>
      </c>
      <c r="T184" s="1191"/>
      <c r="U184" s="1199"/>
      <c r="V184" s="1191" t="s">
        <v>3777</v>
      </c>
      <c r="W184" s="1182" t="s">
        <v>3748</v>
      </c>
      <c r="X184" s="1188">
        <v>45965</v>
      </c>
      <c r="Y184" s="1155" t="s">
        <v>11191</v>
      </c>
      <c r="Z184" s="1191"/>
      <c r="AA184" s="1199"/>
      <c r="AB184" s="1191"/>
      <c r="AC184" s="1191"/>
      <c r="AD184" s="1199"/>
      <c r="AE184" s="1199"/>
      <c r="AF184" s="1191"/>
      <c r="AG184" s="1199"/>
      <c r="AH184" s="1191"/>
      <c r="AI184" s="1191"/>
      <c r="AJ184" s="1199"/>
      <c r="AK184" s="1199"/>
      <c r="AL184" s="1191"/>
      <c r="AM184" s="1199"/>
      <c r="AN184" s="1191"/>
      <c r="AO184" s="1191"/>
      <c r="AP184" s="1199"/>
      <c r="AQ184" s="1199"/>
      <c r="AR184" s="1191"/>
      <c r="AS184" s="1199"/>
      <c r="AT184" s="1191"/>
      <c r="AU184" s="1191"/>
      <c r="AV184" s="1199"/>
      <c r="AW184" s="1199"/>
      <c r="AX184" s="1191"/>
      <c r="AY184" s="1199"/>
    </row>
    <row r="185" spans="1:51" s="1100" customFormat="1" ht="25.5" hidden="1" x14ac:dyDescent="0.25">
      <c r="A185" s="1181" t="s">
        <v>8263</v>
      </c>
      <c r="B185" s="1191" t="s">
        <v>8257</v>
      </c>
      <c r="C185" s="1192"/>
      <c r="D185" s="1193" t="s">
        <v>7221</v>
      </c>
      <c r="E185" s="1185" t="s">
        <v>7799</v>
      </c>
      <c r="F185" s="1194">
        <f t="shared" si="25"/>
        <v>45965</v>
      </c>
      <c r="G185" s="1195" t="str">
        <f t="shared" si="26"/>
        <v>A</v>
      </c>
      <c r="H185" s="1186" t="str">
        <f t="shared" si="27"/>
        <v>MR_DER-1340_25</v>
      </c>
      <c r="I185" s="1196" t="str">
        <f t="shared" si="28"/>
        <v>ND</v>
      </c>
      <c r="J185" s="1197" t="str">
        <f t="shared" si="29"/>
        <v>ND</v>
      </c>
      <c r="K185" s="1198" t="s">
        <v>3730</v>
      </c>
      <c r="L185" s="1199">
        <v>45530</v>
      </c>
      <c r="M185" s="1200" t="s">
        <v>8198</v>
      </c>
      <c r="N185" s="1191" t="s">
        <v>5537</v>
      </c>
      <c r="O185" s="1199">
        <v>45558</v>
      </c>
      <c r="P185" s="1191" t="s">
        <v>3777</v>
      </c>
      <c r="Q185" s="1191" t="s">
        <v>3748</v>
      </c>
      <c r="R185" s="1199">
        <v>45590</v>
      </c>
      <c r="S185" s="1372" t="s">
        <v>8389</v>
      </c>
      <c r="T185" s="1191"/>
      <c r="U185" s="1199"/>
      <c r="V185" s="1191" t="s">
        <v>3777</v>
      </c>
      <c r="W185" s="1182" t="s">
        <v>3748</v>
      </c>
      <c r="X185" s="1188">
        <v>45965</v>
      </c>
      <c r="Y185" s="974" t="s">
        <v>11191</v>
      </c>
      <c r="Z185" s="1191"/>
      <c r="AA185" s="1199"/>
      <c r="AB185" s="1191"/>
      <c r="AC185" s="1191"/>
      <c r="AD185" s="1199"/>
      <c r="AE185" s="1199"/>
      <c r="AF185" s="1191"/>
      <c r="AG185" s="1199"/>
      <c r="AH185" s="1191"/>
      <c r="AI185" s="1191"/>
      <c r="AJ185" s="1199"/>
      <c r="AK185" s="1199"/>
      <c r="AL185" s="1191"/>
      <c r="AM185" s="1199"/>
      <c r="AN185" s="1191"/>
      <c r="AO185" s="1191"/>
      <c r="AP185" s="1199"/>
      <c r="AQ185" s="1199"/>
      <c r="AR185" s="1191"/>
      <c r="AS185" s="1199"/>
      <c r="AT185" s="1191"/>
      <c r="AU185" s="1191"/>
      <c r="AV185" s="1199"/>
      <c r="AW185" s="1199"/>
      <c r="AX185" s="1191"/>
      <c r="AY185" s="1199"/>
    </row>
    <row r="186" spans="1:51" s="1108" customFormat="1" ht="25.5" hidden="1" x14ac:dyDescent="0.25">
      <c r="A186" s="1181" t="s">
        <v>8263</v>
      </c>
      <c r="B186" s="1182" t="s">
        <v>8257</v>
      </c>
      <c r="C186" s="1183"/>
      <c r="D186" s="1184" t="s">
        <v>7313</v>
      </c>
      <c r="E186" s="1170" t="s">
        <v>7800</v>
      </c>
      <c r="F186" s="1171">
        <f t="shared" si="25"/>
        <v>45965</v>
      </c>
      <c r="G186" s="1172" t="str">
        <f t="shared" si="26"/>
        <v>B</v>
      </c>
      <c r="H186" s="1186" t="str">
        <f t="shared" si="27"/>
        <v>MR_DER-1340_25</v>
      </c>
      <c r="I186" s="1174" t="str">
        <f t="shared" si="28"/>
        <v>ND</v>
      </c>
      <c r="J186" s="1175" t="str">
        <f t="shared" si="29"/>
        <v>ND</v>
      </c>
      <c r="K186" s="1187" t="s">
        <v>3730</v>
      </c>
      <c r="L186" s="1188">
        <v>45530</v>
      </c>
      <c r="M186" s="1190" t="s">
        <v>8197</v>
      </c>
      <c r="N186" s="1182" t="s">
        <v>5537</v>
      </c>
      <c r="O186" s="1188">
        <v>45558</v>
      </c>
      <c r="P186" s="1182" t="s">
        <v>3777</v>
      </c>
      <c r="Q186" s="1182" t="s">
        <v>3748</v>
      </c>
      <c r="R186" s="1188">
        <v>45714</v>
      </c>
      <c r="S186" s="1368" t="s">
        <v>8957</v>
      </c>
      <c r="T186" s="1182" t="s">
        <v>6098</v>
      </c>
      <c r="U186" s="1188">
        <v>45729</v>
      </c>
      <c r="V186" s="1182"/>
      <c r="W186" s="1182" t="s">
        <v>5626</v>
      </c>
      <c r="X186" s="1188">
        <v>45764</v>
      </c>
      <c r="Y186" s="1188" t="s">
        <v>9058</v>
      </c>
      <c r="Z186" s="1182" t="s">
        <v>5539</v>
      </c>
      <c r="AA186" s="1188">
        <v>45772</v>
      </c>
      <c r="AB186" s="1182"/>
      <c r="AC186" s="1182"/>
      <c r="AD186" s="1188"/>
      <c r="AE186" s="1188"/>
      <c r="AF186" s="1182"/>
      <c r="AG186" s="1188"/>
      <c r="AH186" s="1182"/>
      <c r="AI186" s="1182" t="s">
        <v>5811</v>
      </c>
      <c r="AJ186" s="1188">
        <v>45775</v>
      </c>
      <c r="AK186" s="1188" t="s">
        <v>9092</v>
      </c>
      <c r="AL186" s="1182"/>
      <c r="AM186" s="1188"/>
      <c r="AN186" s="1182"/>
      <c r="AO186" s="1182" t="s">
        <v>5811</v>
      </c>
      <c r="AP186" s="1188">
        <v>45965</v>
      </c>
      <c r="AQ186" s="1155" t="s">
        <v>11191</v>
      </c>
      <c r="AR186" s="1182"/>
      <c r="AS186" s="1188"/>
      <c r="AT186" s="1182"/>
      <c r="AU186" s="1182"/>
      <c r="AV186" s="1188"/>
      <c r="AW186" s="1188"/>
      <c r="AX186" s="1182"/>
      <c r="AY186" s="1188"/>
    </row>
    <row r="187" spans="1:51" s="1108" customFormat="1" ht="25.5" hidden="1" x14ac:dyDescent="0.25">
      <c r="A187" s="1181" t="s">
        <v>8263</v>
      </c>
      <c r="B187" s="1182" t="s">
        <v>8257</v>
      </c>
      <c r="C187" s="1183"/>
      <c r="D187" s="1184" t="s">
        <v>7220</v>
      </c>
      <c r="E187" s="1170" t="s">
        <v>7998</v>
      </c>
      <c r="F187" s="1171">
        <f t="shared" si="25"/>
        <v>45965</v>
      </c>
      <c r="G187" s="1172" t="str">
        <f t="shared" si="26"/>
        <v>B</v>
      </c>
      <c r="H187" s="1186" t="str">
        <f t="shared" si="27"/>
        <v>MR_DER-1340_25</v>
      </c>
      <c r="I187" s="1174" t="str">
        <f t="shared" si="28"/>
        <v>ND</v>
      </c>
      <c r="J187" s="1175" t="str">
        <f t="shared" si="29"/>
        <v>APROVADO</v>
      </c>
      <c r="K187" s="1187" t="s">
        <v>3730</v>
      </c>
      <c r="L187" s="1188">
        <v>45530</v>
      </c>
      <c r="M187" s="1190" t="s">
        <v>8197</v>
      </c>
      <c r="N187" s="1182" t="s">
        <v>5539</v>
      </c>
      <c r="O187" s="1188">
        <v>45559</v>
      </c>
      <c r="P187" s="1182" t="s">
        <v>3777</v>
      </c>
      <c r="Q187" s="1182" t="s">
        <v>3748</v>
      </c>
      <c r="R187" s="1188">
        <v>45560</v>
      </c>
      <c r="S187" s="1368" t="s">
        <v>8245</v>
      </c>
      <c r="T187" s="1182" t="s">
        <v>5537</v>
      </c>
      <c r="U187" s="1188">
        <v>45729</v>
      </c>
      <c r="V187" s="1182"/>
      <c r="W187" s="1182" t="s">
        <v>5626</v>
      </c>
      <c r="X187" s="1188">
        <v>45714</v>
      </c>
      <c r="Y187" s="1188" t="s">
        <v>8957</v>
      </c>
      <c r="Z187" s="1182" t="s">
        <v>5537</v>
      </c>
      <c r="AA187" s="1188">
        <v>45729</v>
      </c>
      <c r="AB187" s="1182"/>
      <c r="AC187" s="1182" t="s">
        <v>5811</v>
      </c>
      <c r="AD187" s="1188">
        <v>45764</v>
      </c>
      <c r="AE187" s="1188" t="s">
        <v>9058</v>
      </c>
      <c r="AF187" s="1182" t="s">
        <v>5539</v>
      </c>
      <c r="AG187" s="1188">
        <v>45771</v>
      </c>
      <c r="AH187" s="1182"/>
      <c r="AI187" s="1182" t="s">
        <v>5811</v>
      </c>
      <c r="AJ187" s="1188">
        <v>45777</v>
      </c>
      <c r="AK187" s="1188" t="s">
        <v>9177</v>
      </c>
      <c r="AL187" s="1182"/>
      <c r="AM187" s="1188"/>
      <c r="AN187" s="1182"/>
      <c r="AO187" s="1182" t="s">
        <v>5811</v>
      </c>
      <c r="AP187" s="1188">
        <v>45965</v>
      </c>
      <c r="AQ187" s="1155" t="s">
        <v>11191</v>
      </c>
      <c r="AR187" s="1182"/>
      <c r="AS187" s="1188"/>
      <c r="AT187" s="1182"/>
      <c r="AU187" s="1182"/>
      <c r="AV187" s="1188"/>
      <c r="AW187" s="1188"/>
      <c r="AX187" s="1182"/>
      <c r="AY187" s="1188"/>
    </row>
    <row r="188" spans="1:51" s="1108" customFormat="1" ht="25.5" hidden="1" x14ac:dyDescent="0.25">
      <c r="A188" s="1181" t="s">
        <v>8263</v>
      </c>
      <c r="B188" s="1182"/>
      <c r="C188" s="1183"/>
      <c r="D188" s="1202" t="s">
        <v>8964</v>
      </c>
      <c r="E188" s="1170" t="s">
        <v>8963</v>
      </c>
      <c r="F188" s="1171">
        <f t="shared" si="25"/>
        <v>45965</v>
      </c>
      <c r="G188" s="1172" t="str">
        <f t="shared" si="26"/>
        <v>A</v>
      </c>
      <c r="H188" s="1186" t="str">
        <f t="shared" si="27"/>
        <v>MR_DER-1340_25</v>
      </c>
      <c r="I188" s="1174" t="str">
        <f t="shared" si="28"/>
        <v>ND</v>
      </c>
      <c r="J188" s="1175" t="str">
        <f t="shared" si="29"/>
        <v>ND</v>
      </c>
      <c r="K188" s="1182" t="s">
        <v>3730</v>
      </c>
      <c r="L188" s="1188">
        <v>45716</v>
      </c>
      <c r="M188" s="1368" t="s">
        <v>8967</v>
      </c>
      <c r="N188" s="1182" t="s">
        <v>5537</v>
      </c>
      <c r="O188" s="1188">
        <v>45729</v>
      </c>
      <c r="P188" s="1182"/>
      <c r="Q188" s="1182" t="s">
        <v>3748</v>
      </c>
      <c r="R188" s="1188">
        <v>45730</v>
      </c>
      <c r="S188" s="1368" t="s">
        <v>8975</v>
      </c>
      <c r="T188" s="1182"/>
      <c r="U188" s="1188"/>
      <c r="V188" s="1182"/>
      <c r="W188" s="1182" t="s">
        <v>3748</v>
      </c>
      <c r="X188" s="1188">
        <v>45965</v>
      </c>
      <c r="Y188" s="974" t="s">
        <v>11191</v>
      </c>
      <c r="Z188" s="1182"/>
      <c r="AA188" s="1188"/>
      <c r="AB188" s="1182"/>
      <c r="AC188" s="1182"/>
      <c r="AD188" s="1188"/>
      <c r="AE188" s="1188"/>
      <c r="AF188" s="1182"/>
      <c r="AG188" s="1188"/>
      <c r="AH188" s="1182"/>
      <c r="AI188" s="1182"/>
      <c r="AJ188" s="1188"/>
      <c r="AK188" s="1188"/>
      <c r="AL188" s="1182"/>
      <c r="AM188" s="1188"/>
      <c r="AN188" s="1182"/>
      <c r="AO188" s="1182"/>
      <c r="AP188" s="1188"/>
      <c r="AQ188" s="1188"/>
      <c r="AR188" s="1182"/>
      <c r="AS188" s="1188"/>
      <c r="AT188" s="1182"/>
      <c r="AU188" s="1182"/>
      <c r="AV188" s="1188"/>
      <c r="AW188" s="1188"/>
      <c r="AX188" s="1182"/>
      <c r="AY188" s="1188"/>
    </row>
    <row r="189" spans="1:51" s="1108" customFormat="1" ht="25.5" hidden="1" x14ac:dyDescent="0.25">
      <c r="A189" s="1181" t="s">
        <v>8263</v>
      </c>
      <c r="B189" s="1182"/>
      <c r="C189" s="1183"/>
      <c r="D189" s="1203" t="s">
        <v>8965</v>
      </c>
      <c r="E189" s="1170" t="s">
        <v>8966</v>
      </c>
      <c r="F189" s="1171">
        <f t="shared" si="25"/>
        <v>45965</v>
      </c>
      <c r="G189" s="1172" t="str">
        <f t="shared" si="26"/>
        <v>A</v>
      </c>
      <c r="H189" s="1186" t="str">
        <f t="shared" si="27"/>
        <v>MR_DER-1340_25</v>
      </c>
      <c r="I189" s="1174" t="str">
        <f t="shared" si="28"/>
        <v>ND</v>
      </c>
      <c r="J189" s="1175" t="str">
        <f t="shared" si="29"/>
        <v>ND</v>
      </c>
      <c r="K189" s="1182" t="s">
        <v>3730</v>
      </c>
      <c r="L189" s="1188">
        <v>45716</v>
      </c>
      <c r="M189" s="1368" t="s">
        <v>8967</v>
      </c>
      <c r="N189" s="1182" t="s">
        <v>5537</v>
      </c>
      <c r="O189" s="1188">
        <v>45729</v>
      </c>
      <c r="P189" s="1204"/>
      <c r="Q189" s="1182" t="s">
        <v>3748</v>
      </c>
      <c r="R189" s="1188">
        <v>45730</v>
      </c>
      <c r="S189" s="1368" t="s">
        <v>8975</v>
      </c>
      <c r="T189" s="1182"/>
      <c r="U189" s="1188"/>
      <c r="V189" s="1204"/>
      <c r="W189" s="1182" t="s">
        <v>3748</v>
      </c>
      <c r="X189" s="1188">
        <v>45965</v>
      </c>
      <c r="Y189" s="974" t="s">
        <v>11191</v>
      </c>
      <c r="Z189" s="1182"/>
      <c r="AA189" s="1188"/>
      <c r="AB189" s="1204"/>
      <c r="AC189" s="1182"/>
      <c r="AD189" s="1188"/>
      <c r="AE189" s="1188"/>
      <c r="AF189" s="1182"/>
      <c r="AG189" s="1188"/>
      <c r="AH189" s="1182"/>
      <c r="AI189" s="1182"/>
      <c r="AJ189" s="1188"/>
      <c r="AK189" s="1188"/>
      <c r="AL189" s="1182"/>
      <c r="AM189" s="1188"/>
      <c r="AN189" s="1182"/>
      <c r="AO189" s="1182"/>
      <c r="AP189" s="1188"/>
      <c r="AQ189" s="1188"/>
      <c r="AR189" s="1182"/>
      <c r="AS189" s="1188"/>
      <c r="AT189" s="1182"/>
      <c r="AU189" s="1182"/>
      <c r="AV189" s="1188"/>
      <c r="AW189" s="1188"/>
      <c r="AX189" s="1182"/>
      <c r="AY189" s="1188"/>
    </row>
    <row r="190" spans="1:51" s="77" customFormat="1" ht="25.5" hidden="1" x14ac:dyDescent="0.25">
      <c r="A190" s="237" t="s">
        <v>8263</v>
      </c>
      <c r="B190" s="235"/>
      <c r="C190" s="235" t="s">
        <v>8257</v>
      </c>
      <c r="D190" s="1208" t="s">
        <v>7222</v>
      </c>
      <c r="E190" s="247" t="s">
        <v>7801</v>
      </c>
      <c r="F190" s="975">
        <f t="shared" si="25"/>
        <v>45973</v>
      </c>
      <c r="G190" s="1209" t="str">
        <f t="shared" si="26"/>
        <v>B</v>
      </c>
      <c r="H190" s="1055" t="str">
        <f t="shared" si="27"/>
        <v>MR_DER-1360_25</v>
      </c>
      <c r="I190" s="976" t="str">
        <f t="shared" si="28"/>
        <v>ND</v>
      </c>
      <c r="J190" s="1210" t="str">
        <f t="shared" si="29"/>
        <v>ND</v>
      </c>
      <c r="K190" s="1211" t="s">
        <v>3730</v>
      </c>
      <c r="L190" s="236">
        <v>45537</v>
      </c>
      <c r="M190" s="1212" t="s">
        <v>8196</v>
      </c>
      <c r="N190" s="235" t="s">
        <v>5536</v>
      </c>
      <c r="O190" s="236">
        <v>45559</v>
      </c>
      <c r="P190" s="1044" t="s">
        <v>8745</v>
      </c>
      <c r="Q190" s="235" t="s">
        <v>3765</v>
      </c>
      <c r="R190" s="236">
        <v>45574</v>
      </c>
      <c r="S190" s="1212" t="s">
        <v>8285</v>
      </c>
      <c r="T190" s="235" t="s">
        <v>5539</v>
      </c>
      <c r="U190" s="236">
        <v>45617</v>
      </c>
      <c r="V190" s="1369" t="s">
        <v>8749</v>
      </c>
      <c r="W190" s="235" t="s">
        <v>3748</v>
      </c>
      <c r="X190" s="236">
        <v>45621</v>
      </c>
      <c r="Y190" s="1044" t="s">
        <v>8730</v>
      </c>
      <c r="Z190" s="235"/>
      <c r="AA190" s="236"/>
      <c r="AB190" s="1369" t="s">
        <v>8751</v>
      </c>
      <c r="AC190" s="235" t="s">
        <v>5626</v>
      </c>
      <c r="AD190" s="236">
        <v>45764</v>
      </c>
      <c r="AE190" s="1369" t="s">
        <v>9059</v>
      </c>
      <c r="AF190" s="235" t="s">
        <v>5539</v>
      </c>
      <c r="AG190" s="236">
        <v>45772</v>
      </c>
      <c r="AH190" s="235"/>
      <c r="AI190" s="235" t="s">
        <v>5811</v>
      </c>
      <c r="AJ190" s="236">
        <v>45818</v>
      </c>
      <c r="AK190" s="1369" t="s">
        <v>9579</v>
      </c>
      <c r="AL190" s="235"/>
      <c r="AM190" s="236"/>
      <c r="AN190" s="235"/>
      <c r="AO190" s="235" t="s">
        <v>5811</v>
      </c>
      <c r="AP190" s="236">
        <v>45973</v>
      </c>
      <c r="AQ190" s="1153" t="s">
        <v>11245</v>
      </c>
      <c r="AR190" s="235"/>
      <c r="AS190" s="236"/>
      <c r="AT190" s="235"/>
      <c r="AU190" s="235"/>
      <c r="AV190" s="236"/>
      <c r="AW190" s="236"/>
      <c r="AX190" s="235"/>
      <c r="AY190" s="236"/>
    </row>
    <row r="191" spans="1:51" s="110" customFormat="1" ht="25.5" hidden="1" x14ac:dyDescent="0.25">
      <c r="A191" s="237" t="s">
        <v>8263</v>
      </c>
      <c r="B191" s="220"/>
      <c r="C191" s="220" t="s">
        <v>8257</v>
      </c>
      <c r="D191" s="254" t="s">
        <v>7222</v>
      </c>
      <c r="E191" s="231" t="s">
        <v>7802</v>
      </c>
      <c r="F191" s="239">
        <f t="shared" si="25"/>
        <v>45973</v>
      </c>
      <c r="G191" s="232" t="str">
        <f t="shared" ref="G191:G222" si="30">IF($F191="","",INDEX($K191:$DP191,1,MATCH($F191,$K191:$DP191,)-1))</f>
        <v>B</v>
      </c>
      <c r="H191" s="1055" t="str">
        <f t="shared" ref="H191:H222" si="31">IF($F191="","",INDEX($K191:$FL191,1,MATCH($F191,$K191:$FL191,)+1))</f>
        <v>MR_DER-1360_25</v>
      </c>
      <c r="I191" s="234" t="str">
        <f t="shared" ref="I191:I222" si="32">IF(F191="NE",F191,IF(INDEX(K191:CR191,,MATCH(F191,K191:CR191,0)+3)&lt;&gt;0,INDEX(K191:CR191,,MATCH(F191,K191:CR191,0)+3),"ND"))</f>
        <v>ND</v>
      </c>
      <c r="J191" s="255" t="str">
        <f t="shared" ref="J191:J222" si="33">IF(G191="NE",G191,IF(INDEX(K191:CS191,,MATCH(G191,K191:CS191,0)+3)&lt;&gt;0,INDEX(K191:CS191,,MATCH(G191,K191:CS191,0)+3),"ND"))</f>
        <v>ND</v>
      </c>
      <c r="K191" s="249" t="s">
        <v>3730</v>
      </c>
      <c r="L191" s="229">
        <v>45537</v>
      </c>
      <c r="M191" s="366" t="s">
        <v>8196</v>
      </c>
      <c r="N191" s="220" t="s">
        <v>5536</v>
      </c>
      <c r="O191" s="229">
        <v>45559</v>
      </c>
      <c r="P191" s="364" t="s">
        <v>8745</v>
      </c>
      <c r="Q191" s="220" t="s">
        <v>3765</v>
      </c>
      <c r="R191" s="229">
        <v>45574</v>
      </c>
      <c r="S191" s="366" t="s">
        <v>8285</v>
      </c>
      <c r="T191" s="220" t="s">
        <v>5539</v>
      </c>
      <c r="U191" s="229">
        <v>45617</v>
      </c>
      <c r="V191" s="1365" t="s">
        <v>8749</v>
      </c>
      <c r="W191" s="220" t="s">
        <v>3748</v>
      </c>
      <c r="X191" s="229">
        <v>45621</v>
      </c>
      <c r="Y191" s="364" t="s">
        <v>8730</v>
      </c>
      <c r="Z191" s="220"/>
      <c r="AA191" s="229"/>
      <c r="AB191" s="1365" t="s">
        <v>8751</v>
      </c>
      <c r="AC191" s="220" t="s">
        <v>5626</v>
      </c>
      <c r="AD191" s="229">
        <v>45764</v>
      </c>
      <c r="AE191" s="1153" t="s">
        <v>9059</v>
      </c>
      <c r="AF191" s="235" t="s">
        <v>5539</v>
      </c>
      <c r="AG191" s="236">
        <v>45772</v>
      </c>
      <c r="AH191" s="220"/>
      <c r="AI191" s="235" t="s">
        <v>5811</v>
      </c>
      <c r="AJ191" s="236">
        <v>45818</v>
      </c>
      <c r="AK191" s="1369" t="s">
        <v>9579</v>
      </c>
      <c r="AL191" s="220"/>
      <c r="AM191" s="229"/>
      <c r="AN191" s="220"/>
      <c r="AO191" s="235" t="s">
        <v>5811</v>
      </c>
      <c r="AP191" s="236">
        <v>45973</v>
      </c>
      <c r="AQ191" s="1153" t="s">
        <v>11245</v>
      </c>
      <c r="AR191" s="220"/>
      <c r="AS191" s="229"/>
      <c r="AT191" s="220"/>
      <c r="AU191" s="220"/>
      <c r="AV191" s="229"/>
      <c r="AW191" s="229"/>
      <c r="AX191" s="220"/>
      <c r="AY191" s="229"/>
    </row>
    <row r="192" spans="1:51" s="110" customFormat="1" ht="25.5" hidden="1" x14ac:dyDescent="0.25">
      <c r="A192" s="237" t="s">
        <v>8263</v>
      </c>
      <c r="B192" s="220"/>
      <c r="C192" s="220" t="s">
        <v>8257</v>
      </c>
      <c r="D192" s="254" t="s">
        <v>7222</v>
      </c>
      <c r="E192" s="231" t="s">
        <v>7803</v>
      </c>
      <c r="F192" s="239">
        <f t="shared" si="25"/>
        <v>45973</v>
      </c>
      <c r="G192" s="232" t="str">
        <f t="shared" si="30"/>
        <v>B</v>
      </c>
      <c r="H192" s="1055" t="str">
        <f t="shared" si="31"/>
        <v>MR_DER-1360_25</v>
      </c>
      <c r="I192" s="234" t="str">
        <f t="shared" si="32"/>
        <v>ND</v>
      </c>
      <c r="J192" s="255" t="str">
        <f t="shared" si="33"/>
        <v>ND</v>
      </c>
      <c r="K192" s="249" t="s">
        <v>3730</v>
      </c>
      <c r="L192" s="229">
        <v>45537</v>
      </c>
      <c r="M192" s="366" t="s">
        <v>8196</v>
      </c>
      <c r="N192" s="220" t="s">
        <v>5537</v>
      </c>
      <c r="O192" s="229">
        <v>45565</v>
      </c>
      <c r="P192" s="364" t="s">
        <v>8745</v>
      </c>
      <c r="Q192" s="220" t="s">
        <v>3748</v>
      </c>
      <c r="R192" s="229">
        <v>45574</v>
      </c>
      <c r="S192" s="366" t="s">
        <v>8285</v>
      </c>
      <c r="T192" s="220"/>
      <c r="U192" s="229"/>
      <c r="V192" s="1365" t="s">
        <v>8749</v>
      </c>
      <c r="W192" s="235"/>
      <c r="X192" s="236"/>
      <c r="Y192" s="218"/>
      <c r="Z192" s="220"/>
      <c r="AA192" s="229"/>
      <c r="AB192" s="220"/>
      <c r="AC192" s="220" t="s">
        <v>5626</v>
      </c>
      <c r="AD192" s="229">
        <v>45764</v>
      </c>
      <c r="AE192" s="1153" t="s">
        <v>9059</v>
      </c>
      <c r="AF192" s="235" t="s">
        <v>5539</v>
      </c>
      <c r="AG192" s="236">
        <v>45772</v>
      </c>
      <c r="AH192" s="220"/>
      <c r="AI192" s="235" t="s">
        <v>5811</v>
      </c>
      <c r="AJ192" s="236">
        <v>45818</v>
      </c>
      <c r="AK192" s="1369" t="s">
        <v>9579</v>
      </c>
      <c r="AL192" s="220"/>
      <c r="AM192" s="229"/>
      <c r="AN192" s="220"/>
      <c r="AO192" s="235" t="s">
        <v>5811</v>
      </c>
      <c r="AP192" s="236">
        <v>45973</v>
      </c>
      <c r="AQ192" s="1153" t="s">
        <v>11245</v>
      </c>
      <c r="AR192" s="220"/>
      <c r="AS192" s="229"/>
      <c r="AT192" s="220"/>
      <c r="AU192" s="220"/>
      <c r="AV192" s="229"/>
      <c r="AW192" s="229"/>
      <c r="AX192" s="220"/>
      <c r="AY192" s="229"/>
    </row>
    <row r="193" spans="1:55" s="110" customFormat="1" ht="25.5" hidden="1" x14ac:dyDescent="0.25">
      <c r="A193" s="237" t="s">
        <v>8263</v>
      </c>
      <c r="B193" s="220"/>
      <c r="C193" s="220" t="s">
        <v>8257</v>
      </c>
      <c r="D193" s="254" t="s">
        <v>7222</v>
      </c>
      <c r="E193" s="231" t="s">
        <v>7804</v>
      </c>
      <c r="F193" s="239">
        <f>IF(L193&lt;&gt;0,MAX(L193,R193,X193,AD193,AJ193,AP193,AV193,BB193),"NE")</f>
        <v>45994</v>
      </c>
      <c r="G193" s="232" t="str">
        <f t="shared" si="30"/>
        <v>C</v>
      </c>
      <c r="H193" s="1055" t="str">
        <f t="shared" si="31"/>
        <v>MR_DER-1423_25</v>
      </c>
      <c r="I193" s="234" t="str">
        <f t="shared" si="32"/>
        <v>ND</v>
      </c>
      <c r="J193" s="255" t="str">
        <f t="shared" si="33"/>
        <v>APROVADO</v>
      </c>
      <c r="K193" s="249" t="s">
        <v>3730</v>
      </c>
      <c r="L193" s="229">
        <v>45537</v>
      </c>
      <c r="M193" s="1205" t="s">
        <v>8196</v>
      </c>
      <c r="N193" s="220" t="s">
        <v>5537</v>
      </c>
      <c r="O193" s="229">
        <v>45559</v>
      </c>
      <c r="P193" s="218" t="s">
        <v>8745</v>
      </c>
      <c r="Q193" s="220" t="s">
        <v>3748</v>
      </c>
      <c r="R193" s="229">
        <v>45574</v>
      </c>
      <c r="S193" s="1205" t="s">
        <v>8285</v>
      </c>
      <c r="T193" s="220"/>
      <c r="U193" s="229"/>
      <c r="V193" s="1153" t="s">
        <v>8749</v>
      </c>
      <c r="W193" s="220"/>
      <c r="X193" s="229"/>
      <c r="Y193" s="229"/>
      <c r="Z193" s="220"/>
      <c r="AA193" s="229"/>
      <c r="AB193" s="220"/>
      <c r="AC193" s="220" t="s">
        <v>5626</v>
      </c>
      <c r="AD193" s="229">
        <v>45764</v>
      </c>
      <c r="AE193" s="218" t="s">
        <v>9059</v>
      </c>
      <c r="AF193" s="220" t="s">
        <v>5537</v>
      </c>
      <c r="AG193" s="236">
        <v>45772</v>
      </c>
      <c r="AH193" s="220"/>
      <c r="AI193" s="235" t="s">
        <v>5811</v>
      </c>
      <c r="AJ193" s="236">
        <v>45818</v>
      </c>
      <c r="AK193" s="1369" t="s">
        <v>9579</v>
      </c>
      <c r="AL193" s="220" t="s">
        <v>5536</v>
      </c>
      <c r="AM193" s="229">
        <v>45831</v>
      </c>
      <c r="AN193" s="220"/>
      <c r="AO193" s="220" t="s">
        <v>6393</v>
      </c>
      <c r="AP193" s="229">
        <v>45846</v>
      </c>
      <c r="AQ193" s="1153" t="s">
        <v>9642</v>
      </c>
      <c r="AR193" s="220" t="s">
        <v>5537</v>
      </c>
      <c r="AS193" s="229">
        <v>45862</v>
      </c>
      <c r="AT193" s="220"/>
      <c r="AU193" s="220" t="s">
        <v>6649</v>
      </c>
      <c r="AV193" s="229">
        <v>45954</v>
      </c>
      <c r="AW193" s="1153" t="s">
        <v>11130</v>
      </c>
      <c r="AX193" s="220" t="s">
        <v>5539</v>
      </c>
      <c r="AY193" s="229">
        <v>45973</v>
      </c>
      <c r="AZ193" s="220"/>
      <c r="BA193" s="220" t="s">
        <v>6649</v>
      </c>
      <c r="BB193" s="229">
        <v>45994</v>
      </c>
      <c r="BC193" s="218" t="s">
        <v>11503</v>
      </c>
    </row>
    <row r="194" spans="1:55" s="110" customFormat="1" ht="25.5" hidden="1" x14ac:dyDescent="0.25">
      <c r="A194" s="237" t="s">
        <v>8263</v>
      </c>
      <c r="B194" s="220"/>
      <c r="C194" s="220" t="s">
        <v>8257</v>
      </c>
      <c r="D194" s="254" t="s">
        <v>7220</v>
      </c>
      <c r="E194" s="231" t="s">
        <v>7752</v>
      </c>
      <c r="F194" s="239">
        <f t="shared" ref="F194:F234" si="34">IF(L194&lt;&gt;0,MAX(L194,R194,X194,AD194,AJ194,AP194,AV194),"NE")</f>
        <v>45973</v>
      </c>
      <c r="G194" s="232" t="str">
        <f t="shared" si="30"/>
        <v>A</v>
      </c>
      <c r="H194" s="1055" t="str">
        <f t="shared" si="31"/>
        <v>MR_DER-1360_25</v>
      </c>
      <c r="I194" s="234" t="str">
        <f t="shared" si="32"/>
        <v>ND</v>
      </c>
      <c r="J194" s="255" t="str">
        <f t="shared" si="33"/>
        <v>ND</v>
      </c>
      <c r="K194" s="249" t="s">
        <v>3730</v>
      </c>
      <c r="L194" s="229">
        <v>45537</v>
      </c>
      <c r="M194" s="1205" t="s">
        <v>8196</v>
      </c>
      <c r="N194" s="220" t="s">
        <v>5537</v>
      </c>
      <c r="O194" s="229">
        <v>45559</v>
      </c>
      <c r="P194" s="218" t="s">
        <v>8745</v>
      </c>
      <c r="Q194" s="220" t="s">
        <v>3748</v>
      </c>
      <c r="R194" s="229">
        <v>45574</v>
      </c>
      <c r="S194" s="1205" t="s">
        <v>8285</v>
      </c>
      <c r="T194" s="220"/>
      <c r="U194" s="229"/>
      <c r="V194" s="1153" t="s">
        <v>8749</v>
      </c>
      <c r="W194" s="235" t="s">
        <v>3748</v>
      </c>
      <c r="X194" s="236">
        <v>45973</v>
      </c>
      <c r="Y194" s="1153" t="s">
        <v>11245</v>
      </c>
      <c r="Z194" s="220"/>
      <c r="AA194" s="229"/>
      <c r="AB194" s="220"/>
      <c r="AC194" s="220"/>
      <c r="AD194" s="229"/>
      <c r="AE194" s="229"/>
      <c r="AF194" s="220"/>
      <c r="AG194" s="229"/>
      <c r="AH194" s="220"/>
      <c r="AI194" s="220"/>
      <c r="AJ194" s="229"/>
      <c r="AK194" s="229"/>
      <c r="AL194" s="220"/>
      <c r="AM194" s="229"/>
      <c r="AN194" s="220"/>
      <c r="AO194" s="220"/>
      <c r="AP194" s="229"/>
      <c r="AQ194" s="229"/>
      <c r="AR194" s="220"/>
      <c r="AS194" s="229"/>
      <c r="AT194" s="220"/>
      <c r="AU194" s="220"/>
      <c r="AV194" s="229"/>
      <c r="AW194" s="229"/>
      <c r="AX194" s="220"/>
      <c r="AY194" s="229"/>
      <c r="AZ194" s="220"/>
      <c r="BA194" s="220"/>
      <c r="BB194" s="220"/>
      <c r="BC194" s="229"/>
    </row>
    <row r="195" spans="1:55" s="110" customFormat="1" ht="25.5" hidden="1" x14ac:dyDescent="0.25">
      <c r="A195" s="237" t="s">
        <v>8263</v>
      </c>
      <c r="B195" s="220"/>
      <c r="C195" s="220" t="s">
        <v>8257</v>
      </c>
      <c r="D195" s="254" t="s">
        <v>7220</v>
      </c>
      <c r="E195" s="231" t="s">
        <v>7754</v>
      </c>
      <c r="F195" s="239">
        <f t="shared" si="34"/>
        <v>45973</v>
      </c>
      <c r="G195" s="232" t="str">
        <f t="shared" si="30"/>
        <v>A</v>
      </c>
      <c r="H195" s="1055" t="str">
        <f t="shared" si="31"/>
        <v>MR_DER-1360_25</v>
      </c>
      <c r="I195" s="234" t="str">
        <f t="shared" si="32"/>
        <v>ND</v>
      </c>
      <c r="J195" s="255" t="str">
        <f t="shared" si="33"/>
        <v>ND</v>
      </c>
      <c r="K195" s="249" t="s">
        <v>3730</v>
      </c>
      <c r="L195" s="229">
        <v>45537</v>
      </c>
      <c r="M195" s="1205" t="s">
        <v>8196</v>
      </c>
      <c r="N195" s="220" t="s">
        <v>5537</v>
      </c>
      <c r="O195" s="229">
        <v>45559</v>
      </c>
      <c r="P195" s="218" t="s">
        <v>8745</v>
      </c>
      <c r="Q195" s="220" t="s">
        <v>3748</v>
      </c>
      <c r="R195" s="229">
        <v>45574</v>
      </c>
      <c r="S195" s="1205" t="s">
        <v>8285</v>
      </c>
      <c r="T195" s="220"/>
      <c r="U195" s="229"/>
      <c r="V195" s="1153" t="s">
        <v>8749</v>
      </c>
      <c r="W195" s="235" t="s">
        <v>3748</v>
      </c>
      <c r="X195" s="236">
        <v>45973</v>
      </c>
      <c r="Y195" s="1153" t="s">
        <v>11245</v>
      </c>
      <c r="Z195" s="220"/>
      <c r="AA195" s="229"/>
      <c r="AB195" s="220"/>
      <c r="AC195" s="220"/>
      <c r="AD195" s="229"/>
      <c r="AE195" s="229"/>
      <c r="AF195" s="220"/>
      <c r="AG195" s="229"/>
      <c r="AH195" s="220"/>
      <c r="AI195" s="220"/>
      <c r="AJ195" s="229"/>
      <c r="AK195" s="229"/>
      <c r="AL195" s="220"/>
      <c r="AM195" s="229"/>
      <c r="AN195" s="220"/>
      <c r="AO195" s="220"/>
      <c r="AP195" s="229"/>
      <c r="AQ195" s="229"/>
      <c r="AR195" s="220"/>
      <c r="AS195" s="229"/>
      <c r="AT195" s="220"/>
      <c r="AU195" s="220"/>
      <c r="AV195" s="229"/>
      <c r="AW195" s="229"/>
      <c r="AX195" s="220"/>
      <c r="AY195" s="229"/>
      <c r="AZ195" s="220"/>
      <c r="BA195" s="220"/>
      <c r="BB195" s="220"/>
      <c r="BC195" s="229"/>
    </row>
    <row r="196" spans="1:55" s="110" customFormat="1" ht="25.5" hidden="1" x14ac:dyDescent="0.25">
      <c r="A196" s="237" t="s">
        <v>8263</v>
      </c>
      <c r="B196" s="220"/>
      <c r="C196" s="220" t="s">
        <v>8257</v>
      </c>
      <c r="D196" s="254" t="s">
        <v>7220</v>
      </c>
      <c r="E196" s="231" t="s">
        <v>7755</v>
      </c>
      <c r="F196" s="239">
        <f t="shared" si="34"/>
        <v>45973</v>
      </c>
      <c r="G196" s="232" t="str">
        <f t="shared" si="30"/>
        <v>A</v>
      </c>
      <c r="H196" s="1055" t="str">
        <f t="shared" si="31"/>
        <v>MR_DER-1360_25</v>
      </c>
      <c r="I196" s="234" t="str">
        <f t="shared" si="32"/>
        <v>ND</v>
      </c>
      <c r="J196" s="255" t="str">
        <f t="shared" si="33"/>
        <v>ND</v>
      </c>
      <c r="K196" s="249" t="s">
        <v>3730</v>
      </c>
      <c r="L196" s="229">
        <v>45537</v>
      </c>
      <c r="M196" s="1205" t="s">
        <v>8196</v>
      </c>
      <c r="N196" s="220" t="s">
        <v>5537</v>
      </c>
      <c r="O196" s="229">
        <v>45565</v>
      </c>
      <c r="P196" s="218" t="s">
        <v>8745</v>
      </c>
      <c r="Q196" s="220" t="s">
        <v>3748</v>
      </c>
      <c r="R196" s="229">
        <v>45574</v>
      </c>
      <c r="S196" s="1205" t="s">
        <v>8285</v>
      </c>
      <c r="T196" s="220"/>
      <c r="U196" s="229"/>
      <c r="V196" s="1153" t="s">
        <v>8749</v>
      </c>
      <c r="W196" s="235" t="s">
        <v>3748</v>
      </c>
      <c r="X196" s="236">
        <v>45973</v>
      </c>
      <c r="Y196" s="1153" t="s">
        <v>11245</v>
      </c>
      <c r="Z196" s="220"/>
      <c r="AA196" s="229"/>
      <c r="AB196" s="220"/>
      <c r="AC196" s="220"/>
      <c r="AD196" s="229"/>
      <c r="AE196" s="229"/>
      <c r="AF196" s="220"/>
      <c r="AG196" s="229"/>
      <c r="AH196" s="220"/>
      <c r="AI196" s="220"/>
      <c r="AJ196" s="229"/>
      <c r="AK196" s="229"/>
      <c r="AL196" s="220"/>
      <c r="AM196" s="229"/>
      <c r="AN196" s="220"/>
      <c r="AO196" s="220"/>
      <c r="AP196" s="229"/>
      <c r="AQ196" s="229"/>
      <c r="AR196" s="220"/>
      <c r="AS196" s="229"/>
      <c r="AT196" s="220"/>
      <c r="AU196" s="220"/>
      <c r="AV196" s="229"/>
      <c r="AW196" s="229"/>
      <c r="AX196" s="220"/>
      <c r="AY196" s="229"/>
      <c r="AZ196" s="220"/>
      <c r="BA196" s="220"/>
      <c r="BB196" s="220"/>
      <c r="BC196" s="229"/>
    </row>
    <row r="197" spans="1:55" s="110" customFormat="1" ht="25.5" hidden="1" x14ac:dyDescent="0.25">
      <c r="A197" s="237" t="s">
        <v>8263</v>
      </c>
      <c r="B197" s="220"/>
      <c r="C197" s="220" t="s">
        <v>8257</v>
      </c>
      <c r="D197" s="254" t="s">
        <v>7220</v>
      </c>
      <c r="E197" s="231" t="s">
        <v>7756</v>
      </c>
      <c r="F197" s="239">
        <f t="shared" si="34"/>
        <v>45973</v>
      </c>
      <c r="G197" s="232" t="str">
        <f t="shared" si="30"/>
        <v>A</v>
      </c>
      <c r="H197" s="1055" t="str">
        <f t="shared" si="31"/>
        <v>MR_DER-1360_25</v>
      </c>
      <c r="I197" s="234" t="str">
        <f t="shared" si="32"/>
        <v>ND</v>
      </c>
      <c r="J197" s="255" t="str">
        <f t="shared" si="33"/>
        <v>ND</v>
      </c>
      <c r="K197" s="249" t="s">
        <v>3730</v>
      </c>
      <c r="L197" s="229">
        <v>45537</v>
      </c>
      <c r="M197" s="1205" t="s">
        <v>8196</v>
      </c>
      <c r="N197" s="220" t="s">
        <v>5537</v>
      </c>
      <c r="O197" s="229">
        <v>45565</v>
      </c>
      <c r="P197" s="218" t="s">
        <v>8745</v>
      </c>
      <c r="Q197" s="220" t="s">
        <v>3748</v>
      </c>
      <c r="R197" s="229">
        <v>45574</v>
      </c>
      <c r="S197" s="1205" t="s">
        <v>8285</v>
      </c>
      <c r="T197" s="220"/>
      <c r="U197" s="229"/>
      <c r="V197" s="1153" t="s">
        <v>8749</v>
      </c>
      <c r="W197" s="235" t="s">
        <v>3748</v>
      </c>
      <c r="X197" s="236">
        <v>45973</v>
      </c>
      <c r="Y197" s="1153" t="s">
        <v>11245</v>
      </c>
      <c r="Z197" s="220"/>
      <c r="AA197" s="229"/>
      <c r="AB197" s="220"/>
      <c r="AC197" s="220"/>
      <c r="AD197" s="229"/>
      <c r="AE197" s="229"/>
      <c r="AF197" s="220"/>
      <c r="AG197" s="229"/>
      <c r="AH197" s="220"/>
      <c r="AI197" s="220"/>
      <c r="AJ197" s="229"/>
      <c r="AK197" s="229"/>
      <c r="AL197" s="220"/>
      <c r="AM197" s="229"/>
      <c r="AN197" s="220"/>
      <c r="AO197" s="220"/>
      <c r="AP197" s="229"/>
      <c r="AQ197" s="229"/>
      <c r="AR197" s="220"/>
      <c r="AS197" s="229"/>
      <c r="AT197" s="220"/>
      <c r="AU197" s="220"/>
      <c r="AV197" s="229"/>
      <c r="AW197" s="229"/>
      <c r="AX197" s="220"/>
      <c r="AY197" s="229"/>
      <c r="AZ197" s="220"/>
      <c r="BA197" s="220"/>
      <c r="BB197" s="220"/>
      <c r="BC197" s="229"/>
    </row>
    <row r="198" spans="1:55" s="110" customFormat="1" ht="25.5" hidden="1" x14ac:dyDescent="0.25">
      <c r="A198" s="237" t="s">
        <v>8263</v>
      </c>
      <c r="B198" s="220"/>
      <c r="C198" s="220" t="s">
        <v>8257</v>
      </c>
      <c r="D198" s="254" t="s">
        <v>7220</v>
      </c>
      <c r="E198" s="231" t="s">
        <v>7757</v>
      </c>
      <c r="F198" s="239">
        <f t="shared" si="34"/>
        <v>45973</v>
      </c>
      <c r="G198" s="232" t="str">
        <f t="shared" si="30"/>
        <v>A</v>
      </c>
      <c r="H198" s="1055" t="str">
        <f t="shared" si="31"/>
        <v>MR_DER-1360_25</v>
      </c>
      <c r="I198" s="234" t="str">
        <f t="shared" si="32"/>
        <v>ND</v>
      </c>
      <c r="J198" s="255" t="str">
        <f t="shared" si="33"/>
        <v>ND</v>
      </c>
      <c r="K198" s="249" t="s">
        <v>3730</v>
      </c>
      <c r="L198" s="229">
        <v>45537</v>
      </c>
      <c r="M198" s="1205" t="s">
        <v>8196</v>
      </c>
      <c r="N198" s="220" t="s">
        <v>5537</v>
      </c>
      <c r="O198" s="229">
        <v>45559</v>
      </c>
      <c r="P198" s="218" t="s">
        <v>8745</v>
      </c>
      <c r="Q198" s="220" t="s">
        <v>3748</v>
      </c>
      <c r="R198" s="229">
        <v>45574</v>
      </c>
      <c r="S198" s="1205" t="s">
        <v>8285</v>
      </c>
      <c r="T198" s="220"/>
      <c r="U198" s="229"/>
      <c r="V198" s="1153" t="s">
        <v>8749</v>
      </c>
      <c r="W198" s="235" t="s">
        <v>3748</v>
      </c>
      <c r="X198" s="236">
        <v>45973</v>
      </c>
      <c r="Y198" s="1153" t="s">
        <v>11245</v>
      </c>
      <c r="Z198" s="220"/>
      <c r="AA198" s="229"/>
      <c r="AB198" s="220"/>
      <c r="AC198" s="220"/>
      <c r="AD198" s="229"/>
      <c r="AE198" s="229"/>
      <c r="AF198" s="220"/>
      <c r="AG198" s="229"/>
      <c r="AH198" s="220"/>
      <c r="AI198" s="220"/>
      <c r="AJ198" s="229"/>
      <c r="AK198" s="229"/>
      <c r="AL198" s="220"/>
      <c r="AM198" s="229"/>
      <c r="AN198" s="220"/>
      <c r="AO198" s="220"/>
      <c r="AP198" s="229"/>
      <c r="AQ198" s="229"/>
      <c r="AR198" s="220"/>
      <c r="AS198" s="229"/>
      <c r="AT198" s="220"/>
      <c r="AU198" s="220"/>
      <c r="AV198" s="229"/>
      <c r="AW198" s="229"/>
      <c r="AX198" s="220"/>
      <c r="AY198" s="229"/>
      <c r="AZ198" s="220"/>
      <c r="BA198" s="220"/>
      <c r="BB198" s="220"/>
      <c r="BC198" s="229"/>
    </row>
    <row r="199" spans="1:55" s="110" customFormat="1" ht="25.5" hidden="1" x14ac:dyDescent="0.25">
      <c r="A199" s="237" t="s">
        <v>8263</v>
      </c>
      <c r="B199" s="220"/>
      <c r="C199" s="220" t="s">
        <v>8257</v>
      </c>
      <c r="D199" s="254" t="s">
        <v>7221</v>
      </c>
      <c r="E199" s="231" t="s">
        <v>8147</v>
      </c>
      <c r="F199" s="239">
        <f t="shared" si="34"/>
        <v>45973</v>
      </c>
      <c r="G199" s="232" t="str">
        <f t="shared" si="30"/>
        <v>A</v>
      </c>
      <c r="H199" s="1055" t="str">
        <f t="shared" si="31"/>
        <v>MR_DER-1360_25</v>
      </c>
      <c r="I199" s="234" t="str">
        <f t="shared" si="32"/>
        <v>ND</v>
      </c>
      <c r="J199" s="255" t="str">
        <f t="shared" si="33"/>
        <v>ND</v>
      </c>
      <c r="K199" s="249" t="s">
        <v>3730</v>
      </c>
      <c r="L199" s="229">
        <v>45492</v>
      </c>
      <c r="M199" s="1205" t="s">
        <v>8146</v>
      </c>
      <c r="N199" s="220" t="s">
        <v>5537</v>
      </c>
      <c r="O199" s="229">
        <v>45499</v>
      </c>
      <c r="P199" s="218" t="s">
        <v>8744</v>
      </c>
      <c r="Q199" s="220" t="s">
        <v>3748</v>
      </c>
      <c r="R199" s="229">
        <v>45537</v>
      </c>
      <c r="S199" s="1205" t="s">
        <v>8196</v>
      </c>
      <c r="T199" s="220"/>
      <c r="U199" s="229"/>
      <c r="V199" s="1153"/>
      <c r="W199" s="235" t="s">
        <v>3748</v>
      </c>
      <c r="X199" s="236">
        <v>45973</v>
      </c>
      <c r="Y199" s="218" t="s">
        <v>11245</v>
      </c>
      <c r="Z199" s="220"/>
      <c r="AA199" s="229"/>
      <c r="AB199" s="220"/>
      <c r="AC199" s="220"/>
      <c r="AD199" s="229"/>
      <c r="AE199" s="229"/>
      <c r="AF199" s="220"/>
      <c r="AG199" s="229"/>
      <c r="AH199" s="220"/>
      <c r="AI199" s="220"/>
      <c r="AJ199" s="229"/>
      <c r="AK199" s="229"/>
      <c r="AL199" s="220"/>
      <c r="AM199" s="229"/>
      <c r="AN199" s="220"/>
      <c r="AO199" s="220"/>
      <c r="AP199" s="229"/>
      <c r="AQ199" s="229"/>
      <c r="AR199" s="220"/>
      <c r="AS199" s="229"/>
      <c r="AT199" s="220"/>
      <c r="AU199" s="220"/>
      <c r="AV199" s="229"/>
      <c r="AW199" s="229"/>
      <c r="AX199" s="220"/>
      <c r="AY199" s="229"/>
      <c r="AZ199" s="220"/>
      <c r="BA199" s="220"/>
      <c r="BB199" s="220"/>
      <c r="BC199" s="229"/>
    </row>
    <row r="200" spans="1:55" s="110" customFormat="1" ht="25.5" hidden="1" x14ac:dyDescent="0.25">
      <c r="A200" s="237" t="s">
        <v>8263</v>
      </c>
      <c r="B200" s="220"/>
      <c r="C200" s="220" t="s">
        <v>8257</v>
      </c>
      <c r="D200" s="254" t="s">
        <v>7221</v>
      </c>
      <c r="E200" s="231" t="s">
        <v>7753</v>
      </c>
      <c r="F200" s="239">
        <f t="shared" si="34"/>
        <v>45973</v>
      </c>
      <c r="G200" s="232" t="str">
        <f t="shared" si="30"/>
        <v>B</v>
      </c>
      <c r="H200" s="1055" t="str">
        <f t="shared" si="31"/>
        <v>MR_DER-1360_25</v>
      </c>
      <c r="I200" s="234" t="str">
        <f t="shared" si="32"/>
        <v>ND</v>
      </c>
      <c r="J200" s="255" t="str">
        <f t="shared" si="33"/>
        <v>ND</v>
      </c>
      <c r="K200" s="249" t="s">
        <v>3730</v>
      </c>
      <c r="L200" s="229">
        <v>45492</v>
      </c>
      <c r="M200" s="1205" t="s">
        <v>8146</v>
      </c>
      <c r="N200" s="220" t="s">
        <v>5536</v>
      </c>
      <c r="O200" s="229">
        <v>45499</v>
      </c>
      <c r="P200" s="218" t="s">
        <v>8743</v>
      </c>
      <c r="Q200" s="220" t="s">
        <v>3765</v>
      </c>
      <c r="R200" s="229">
        <v>45537</v>
      </c>
      <c r="S200" s="1205" t="s">
        <v>8196</v>
      </c>
      <c r="T200" s="220" t="s">
        <v>5536</v>
      </c>
      <c r="U200" s="229">
        <v>45558</v>
      </c>
      <c r="V200" s="1153" t="s">
        <v>8746</v>
      </c>
      <c r="W200" s="220" t="s">
        <v>5701</v>
      </c>
      <c r="X200" s="229">
        <v>45574</v>
      </c>
      <c r="Y200" s="1205" t="s">
        <v>8285</v>
      </c>
      <c r="Z200" s="220" t="s">
        <v>5537</v>
      </c>
      <c r="AA200" s="229">
        <v>45617</v>
      </c>
      <c r="AB200" s="1153" t="s">
        <v>8747</v>
      </c>
      <c r="AC200" s="220" t="s">
        <v>3748</v>
      </c>
      <c r="AD200" s="229">
        <v>45621</v>
      </c>
      <c r="AE200" s="1153" t="s">
        <v>8730</v>
      </c>
      <c r="AF200" s="220"/>
      <c r="AG200" s="229"/>
      <c r="AH200" s="1153" t="s">
        <v>8751</v>
      </c>
      <c r="AI200" s="220" t="s">
        <v>5626</v>
      </c>
      <c r="AJ200" s="229">
        <v>45764</v>
      </c>
      <c r="AK200" s="1153" t="s">
        <v>9059</v>
      </c>
      <c r="AL200" s="220" t="s">
        <v>5537</v>
      </c>
      <c r="AM200" s="229">
        <v>45772</v>
      </c>
      <c r="AN200" s="220"/>
      <c r="AO200" s="235" t="s">
        <v>5811</v>
      </c>
      <c r="AP200" s="236">
        <v>45818</v>
      </c>
      <c r="AQ200" s="1369" t="s">
        <v>9579</v>
      </c>
      <c r="AR200" s="220"/>
      <c r="AS200" s="229"/>
      <c r="AT200" s="220"/>
      <c r="AU200" s="235" t="s">
        <v>5811</v>
      </c>
      <c r="AV200" s="236">
        <v>45973</v>
      </c>
      <c r="AW200" s="1153" t="s">
        <v>11245</v>
      </c>
      <c r="AX200" s="220"/>
      <c r="AY200" s="229"/>
      <c r="AZ200" s="220"/>
      <c r="BA200" s="220"/>
      <c r="BB200" s="220"/>
      <c r="BC200" s="229"/>
    </row>
    <row r="201" spans="1:55" s="110" customFormat="1" ht="25.5" hidden="1" x14ac:dyDescent="0.25">
      <c r="A201" s="237" t="s">
        <v>8263</v>
      </c>
      <c r="B201" s="220"/>
      <c r="C201" s="220" t="s">
        <v>8257</v>
      </c>
      <c r="D201" s="254" t="s">
        <v>7221</v>
      </c>
      <c r="E201" s="231" t="s">
        <v>7805</v>
      </c>
      <c r="F201" s="239">
        <f t="shared" si="34"/>
        <v>45973</v>
      </c>
      <c r="G201" s="232" t="str">
        <f t="shared" si="30"/>
        <v>B</v>
      </c>
      <c r="H201" s="1055" t="str">
        <f t="shared" si="31"/>
        <v>MR_DER-1360_25</v>
      </c>
      <c r="I201" s="234" t="str">
        <f t="shared" si="32"/>
        <v>ND</v>
      </c>
      <c r="J201" s="255" t="str">
        <f t="shared" si="33"/>
        <v>ND</v>
      </c>
      <c r="K201" s="249" t="s">
        <v>3730</v>
      </c>
      <c r="L201" s="229">
        <v>45492</v>
      </c>
      <c r="M201" s="1205" t="s">
        <v>8146</v>
      </c>
      <c r="N201" s="220" t="s">
        <v>5536</v>
      </c>
      <c r="O201" s="229">
        <v>45499</v>
      </c>
      <c r="P201" s="218" t="s">
        <v>8743</v>
      </c>
      <c r="Q201" s="220" t="s">
        <v>3765</v>
      </c>
      <c r="R201" s="229">
        <v>45537</v>
      </c>
      <c r="S201" s="1205" t="s">
        <v>8196</v>
      </c>
      <c r="T201" s="220" t="s">
        <v>5537</v>
      </c>
      <c r="U201" s="229">
        <v>45558</v>
      </c>
      <c r="V201" s="1153" t="s">
        <v>8746</v>
      </c>
      <c r="W201" s="220" t="s">
        <v>3748</v>
      </c>
      <c r="X201" s="229">
        <v>45574</v>
      </c>
      <c r="Y201" s="1205" t="s">
        <v>8285</v>
      </c>
      <c r="Z201" s="220"/>
      <c r="AA201" s="229"/>
      <c r="AB201" s="1153" t="s">
        <v>8747</v>
      </c>
      <c r="AC201" s="220"/>
      <c r="AD201" s="229"/>
      <c r="AE201" s="229"/>
      <c r="AF201" s="220"/>
      <c r="AG201" s="229"/>
      <c r="AH201" s="220"/>
      <c r="AI201" s="220" t="s">
        <v>5626</v>
      </c>
      <c r="AJ201" s="229">
        <v>45764</v>
      </c>
      <c r="AK201" s="1153" t="s">
        <v>9059</v>
      </c>
      <c r="AL201" s="220" t="s">
        <v>5538</v>
      </c>
      <c r="AM201" s="229">
        <v>45772</v>
      </c>
      <c r="AN201" s="220"/>
      <c r="AO201" s="235" t="s">
        <v>5811</v>
      </c>
      <c r="AP201" s="236">
        <v>45818</v>
      </c>
      <c r="AQ201" s="1369" t="s">
        <v>9579</v>
      </c>
      <c r="AR201" s="220"/>
      <c r="AS201" s="229"/>
      <c r="AT201" s="220"/>
      <c r="AU201" s="235" t="s">
        <v>5811</v>
      </c>
      <c r="AV201" s="236">
        <v>45973</v>
      </c>
      <c r="AW201" s="1153" t="s">
        <v>11245</v>
      </c>
      <c r="AX201" s="220"/>
      <c r="AY201" s="229"/>
      <c r="AZ201" s="220"/>
      <c r="BA201" s="220"/>
      <c r="BB201" s="220"/>
      <c r="BC201" s="229"/>
    </row>
    <row r="202" spans="1:55" s="110" customFormat="1" ht="25.5" hidden="1" x14ac:dyDescent="0.25">
      <c r="A202" s="237" t="s">
        <v>8263</v>
      </c>
      <c r="B202" s="220"/>
      <c r="C202" s="220" t="s">
        <v>8257</v>
      </c>
      <c r="D202" s="254" t="s">
        <v>7221</v>
      </c>
      <c r="E202" s="231" t="s">
        <v>7806</v>
      </c>
      <c r="F202" s="239">
        <f t="shared" si="34"/>
        <v>45973</v>
      </c>
      <c r="G202" s="232" t="str">
        <f t="shared" si="30"/>
        <v>A</v>
      </c>
      <c r="H202" s="1055" t="str">
        <f t="shared" si="31"/>
        <v>MR_DER-1360_25</v>
      </c>
      <c r="I202" s="234" t="str">
        <f t="shared" si="32"/>
        <v>ND</v>
      </c>
      <c r="J202" s="255" t="str">
        <f t="shared" si="33"/>
        <v>ND</v>
      </c>
      <c r="K202" s="249" t="s">
        <v>3730</v>
      </c>
      <c r="L202" s="229">
        <v>45492</v>
      </c>
      <c r="M202" s="1205" t="s">
        <v>8146</v>
      </c>
      <c r="N202" s="220" t="s">
        <v>5536</v>
      </c>
      <c r="O202" s="229">
        <v>45499</v>
      </c>
      <c r="P202" s="218" t="s">
        <v>8743</v>
      </c>
      <c r="Q202" s="220" t="s">
        <v>3765</v>
      </c>
      <c r="R202" s="229">
        <v>45537</v>
      </c>
      <c r="S202" s="1205" t="s">
        <v>8196</v>
      </c>
      <c r="T202" s="220" t="s">
        <v>5537</v>
      </c>
      <c r="U202" s="229">
        <v>45558</v>
      </c>
      <c r="V202" s="1153" t="s">
        <v>8746</v>
      </c>
      <c r="W202" s="220" t="s">
        <v>3748</v>
      </c>
      <c r="X202" s="229">
        <v>45574</v>
      </c>
      <c r="Y202" s="1205" t="s">
        <v>8285</v>
      </c>
      <c r="Z202" s="220"/>
      <c r="AA202" s="229"/>
      <c r="AB202" s="1153" t="s">
        <v>8747</v>
      </c>
      <c r="AC202" s="235" t="s">
        <v>3748</v>
      </c>
      <c r="AD202" s="236">
        <v>45973</v>
      </c>
      <c r="AE202" s="218" t="s">
        <v>11245</v>
      </c>
      <c r="AF202" s="220"/>
      <c r="AG202" s="229"/>
      <c r="AH202" s="220"/>
      <c r="AI202" s="220"/>
      <c r="AJ202" s="229"/>
      <c r="AK202" s="229"/>
      <c r="AL202" s="220"/>
      <c r="AM202" s="229"/>
      <c r="AN202" s="220"/>
      <c r="AO202" s="220"/>
      <c r="AP202" s="229"/>
      <c r="AQ202" s="229"/>
      <c r="AR202" s="220"/>
      <c r="AS202" s="229"/>
      <c r="AT202" s="220"/>
      <c r="AU202" s="220"/>
      <c r="AV202" s="229"/>
      <c r="AW202" s="229"/>
      <c r="AX202" s="220"/>
      <c r="AY202" s="229"/>
      <c r="AZ202" s="220"/>
      <c r="BA202" s="220"/>
      <c r="BB202" s="220"/>
      <c r="BC202" s="229"/>
    </row>
    <row r="203" spans="1:55" s="110" customFormat="1" ht="25.5" hidden="1" x14ac:dyDescent="0.25">
      <c r="A203" s="237" t="s">
        <v>8263</v>
      </c>
      <c r="B203" s="220"/>
      <c r="C203" s="220" t="s">
        <v>8257</v>
      </c>
      <c r="D203" s="254" t="s">
        <v>7221</v>
      </c>
      <c r="E203" s="231" t="s">
        <v>7807</v>
      </c>
      <c r="F203" s="239">
        <f t="shared" si="34"/>
        <v>45973</v>
      </c>
      <c r="G203" s="232" t="str">
        <f t="shared" si="30"/>
        <v>A</v>
      </c>
      <c r="H203" s="1055" t="str">
        <f t="shared" si="31"/>
        <v>MR_DER-1360_25</v>
      </c>
      <c r="I203" s="234" t="str">
        <f t="shared" si="32"/>
        <v>ND</v>
      </c>
      <c r="J203" s="255" t="str">
        <f t="shared" si="33"/>
        <v>ND</v>
      </c>
      <c r="K203" s="249" t="s">
        <v>3730</v>
      </c>
      <c r="L203" s="229">
        <v>45492</v>
      </c>
      <c r="M203" s="1205" t="s">
        <v>8146</v>
      </c>
      <c r="N203" s="220" t="s">
        <v>5536</v>
      </c>
      <c r="O203" s="229">
        <v>45499</v>
      </c>
      <c r="P203" s="218" t="s">
        <v>8743</v>
      </c>
      <c r="Q203" s="220" t="s">
        <v>3765</v>
      </c>
      <c r="R203" s="229">
        <v>45537</v>
      </c>
      <c r="S203" s="1205" t="s">
        <v>8196</v>
      </c>
      <c r="T203" s="220" t="s">
        <v>5537</v>
      </c>
      <c r="U203" s="229">
        <v>45558</v>
      </c>
      <c r="V203" s="1153" t="s">
        <v>8746</v>
      </c>
      <c r="W203" s="220" t="s">
        <v>3748</v>
      </c>
      <c r="X203" s="229">
        <v>45574</v>
      </c>
      <c r="Y203" s="1205" t="s">
        <v>8285</v>
      </c>
      <c r="Z203" s="220"/>
      <c r="AA203" s="229"/>
      <c r="AB203" s="1153" t="s">
        <v>8747</v>
      </c>
      <c r="AC203" s="235" t="s">
        <v>3748</v>
      </c>
      <c r="AD203" s="236">
        <v>45973</v>
      </c>
      <c r="AE203" s="218" t="s">
        <v>11245</v>
      </c>
      <c r="AF203" s="220"/>
      <c r="AG203" s="229"/>
      <c r="AH203" s="220"/>
      <c r="AI203" s="220"/>
      <c r="AJ203" s="229"/>
      <c r="AK203" s="229"/>
      <c r="AL203" s="220"/>
      <c r="AM203" s="229"/>
      <c r="AN203" s="220"/>
      <c r="AO203" s="220"/>
      <c r="AP203" s="229"/>
      <c r="AQ203" s="229"/>
      <c r="AR203" s="220"/>
      <c r="AS203" s="229"/>
      <c r="AT203" s="220"/>
      <c r="AU203" s="220"/>
      <c r="AV203" s="229"/>
      <c r="AW203" s="229"/>
      <c r="AX203" s="220"/>
      <c r="AY203" s="229"/>
      <c r="AZ203" s="220"/>
      <c r="BA203" s="220"/>
      <c r="BB203" s="220"/>
      <c r="BC203" s="229"/>
    </row>
    <row r="204" spans="1:55" s="110" customFormat="1" ht="25.5" hidden="1" x14ac:dyDescent="0.25">
      <c r="A204" s="237" t="s">
        <v>8263</v>
      </c>
      <c r="B204" s="220"/>
      <c r="C204" s="220" t="s">
        <v>8257</v>
      </c>
      <c r="D204" s="254" t="s">
        <v>7221</v>
      </c>
      <c r="E204" s="231" t="s">
        <v>7808</v>
      </c>
      <c r="F204" s="239">
        <f t="shared" si="34"/>
        <v>45973</v>
      </c>
      <c r="G204" s="232" t="str">
        <f t="shared" si="30"/>
        <v>A</v>
      </c>
      <c r="H204" s="1055" t="str">
        <f t="shared" si="31"/>
        <v>MR_DER-1360_25</v>
      </c>
      <c r="I204" s="234" t="str">
        <f t="shared" si="32"/>
        <v>ND</v>
      </c>
      <c r="J204" s="255" t="str">
        <f t="shared" si="33"/>
        <v>ND</v>
      </c>
      <c r="K204" s="249" t="s">
        <v>3730</v>
      </c>
      <c r="L204" s="229">
        <v>45492</v>
      </c>
      <c r="M204" s="1205" t="s">
        <v>8146</v>
      </c>
      <c r="N204" s="220" t="s">
        <v>5536</v>
      </c>
      <c r="O204" s="229">
        <v>45499</v>
      </c>
      <c r="P204" s="218" t="s">
        <v>8743</v>
      </c>
      <c r="Q204" s="220" t="s">
        <v>3765</v>
      </c>
      <c r="R204" s="229">
        <v>45537</v>
      </c>
      <c r="S204" s="1205" t="s">
        <v>8196</v>
      </c>
      <c r="T204" s="220" t="s">
        <v>5537</v>
      </c>
      <c r="U204" s="229">
        <v>45558</v>
      </c>
      <c r="V204" s="1153" t="s">
        <v>8746</v>
      </c>
      <c r="W204" s="220" t="s">
        <v>3748</v>
      </c>
      <c r="X204" s="229">
        <v>45574</v>
      </c>
      <c r="Y204" s="1205" t="s">
        <v>8285</v>
      </c>
      <c r="Z204" s="220"/>
      <c r="AA204" s="229"/>
      <c r="AB204" s="1153" t="s">
        <v>8747</v>
      </c>
      <c r="AC204" s="235" t="s">
        <v>3748</v>
      </c>
      <c r="AD204" s="236">
        <v>45973</v>
      </c>
      <c r="AE204" s="1153" t="s">
        <v>11245</v>
      </c>
      <c r="AF204" s="220"/>
      <c r="AG204" s="229"/>
      <c r="AH204" s="220"/>
      <c r="AI204" s="220"/>
      <c r="AJ204" s="229"/>
      <c r="AK204" s="229"/>
      <c r="AL204" s="220"/>
      <c r="AM204" s="229"/>
      <c r="AN204" s="220"/>
      <c r="AO204" s="220"/>
      <c r="AP204" s="229"/>
      <c r="AQ204" s="229"/>
      <c r="AR204" s="220"/>
      <c r="AS204" s="229"/>
      <c r="AT204" s="220"/>
      <c r="AU204" s="220"/>
      <c r="AV204" s="229"/>
      <c r="AW204" s="229"/>
      <c r="AX204" s="220"/>
      <c r="AY204" s="229"/>
      <c r="AZ204" s="220"/>
      <c r="BA204" s="220"/>
      <c r="BB204" s="220"/>
      <c r="BC204" s="229"/>
    </row>
    <row r="205" spans="1:55" s="110" customFormat="1" ht="25.5" hidden="1" x14ac:dyDescent="0.25">
      <c r="A205" s="237" t="s">
        <v>8263</v>
      </c>
      <c r="B205" s="220"/>
      <c r="C205" s="220" t="s">
        <v>8257</v>
      </c>
      <c r="D205" s="254" t="s">
        <v>7221</v>
      </c>
      <c r="E205" s="231" t="s">
        <v>7809</v>
      </c>
      <c r="F205" s="239">
        <f t="shared" si="34"/>
        <v>45973</v>
      </c>
      <c r="G205" s="232" t="str">
        <f t="shared" si="30"/>
        <v>A</v>
      </c>
      <c r="H205" s="1055" t="str">
        <f t="shared" si="31"/>
        <v>MR_DER-1360_25</v>
      </c>
      <c r="I205" s="234" t="str">
        <f t="shared" si="32"/>
        <v>ND</v>
      </c>
      <c r="J205" s="255" t="str">
        <f t="shared" si="33"/>
        <v>ND</v>
      </c>
      <c r="K205" s="249" t="s">
        <v>3730</v>
      </c>
      <c r="L205" s="229">
        <v>45492</v>
      </c>
      <c r="M205" s="1205" t="s">
        <v>8146</v>
      </c>
      <c r="N205" s="220" t="s">
        <v>5536</v>
      </c>
      <c r="O205" s="229">
        <v>45499</v>
      </c>
      <c r="P205" s="218" t="s">
        <v>8743</v>
      </c>
      <c r="Q205" s="220" t="s">
        <v>3765</v>
      </c>
      <c r="R205" s="229">
        <v>45537</v>
      </c>
      <c r="S205" s="1205" t="s">
        <v>8196</v>
      </c>
      <c r="T205" s="220" t="s">
        <v>5537</v>
      </c>
      <c r="U205" s="229">
        <v>45558</v>
      </c>
      <c r="V205" s="1153" t="s">
        <v>8746</v>
      </c>
      <c r="W205" s="220" t="s">
        <v>3748</v>
      </c>
      <c r="X205" s="229">
        <v>45574</v>
      </c>
      <c r="Y205" s="1205" t="s">
        <v>8285</v>
      </c>
      <c r="Z205" s="220"/>
      <c r="AA205" s="229"/>
      <c r="AB205" s="1153" t="s">
        <v>8747</v>
      </c>
      <c r="AC205" s="235" t="s">
        <v>3748</v>
      </c>
      <c r="AD205" s="236">
        <v>45973</v>
      </c>
      <c r="AE205" s="1153" t="s">
        <v>11245</v>
      </c>
      <c r="AF205" s="220"/>
      <c r="AG205" s="229"/>
      <c r="AH205" s="220"/>
      <c r="AI205" s="220"/>
      <c r="AJ205" s="229"/>
      <c r="AK205" s="229"/>
      <c r="AL205" s="220"/>
      <c r="AM205" s="229"/>
      <c r="AN205" s="220"/>
      <c r="AO205" s="220"/>
      <c r="AP205" s="229"/>
      <c r="AQ205" s="229"/>
      <c r="AR205" s="220"/>
      <c r="AS205" s="229"/>
      <c r="AT205" s="220"/>
      <c r="AU205" s="220"/>
      <c r="AV205" s="229"/>
      <c r="AW205" s="229"/>
      <c r="AX205" s="220"/>
      <c r="AY205" s="229"/>
      <c r="AZ205" s="220"/>
      <c r="BA205" s="220"/>
      <c r="BB205" s="220"/>
      <c r="BC205" s="229"/>
    </row>
    <row r="206" spans="1:55" s="110" customFormat="1" ht="25.5" hidden="1" x14ac:dyDescent="0.25">
      <c r="A206" s="237" t="s">
        <v>8263</v>
      </c>
      <c r="B206" s="220"/>
      <c r="C206" s="220" t="s">
        <v>8257</v>
      </c>
      <c r="D206" s="254" t="s">
        <v>7221</v>
      </c>
      <c r="E206" s="231" t="s">
        <v>7810</v>
      </c>
      <c r="F206" s="239">
        <f t="shared" si="34"/>
        <v>45973</v>
      </c>
      <c r="G206" s="232" t="str">
        <f t="shared" si="30"/>
        <v>A</v>
      </c>
      <c r="H206" s="1055" t="str">
        <f t="shared" si="31"/>
        <v>MR_DER-1360_25</v>
      </c>
      <c r="I206" s="234" t="str">
        <f t="shared" si="32"/>
        <v>ND</v>
      </c>
      <c r="J206" s="255" t="str">
        <f t="shared" si="33"/>
        <v>ND</v>
      </c>
      <c r="K206" s="249" t="s">
        <v>3730</v>
      </c>
      <c r="L206" s="229">
        <v>45492</v>
      </c>
      <c r="M206" s="1205" t="s">
        <v>8146</v>
      </c>
      <c r="N206" s="220" t="s">
        <v>5537</v>
      </c>
      <c r="O206" s="229">
        <v>45499</v>
      </c>
      <c r="P206" s="218" t="s">
        <v>8743</v>
      </c>
      <c r="Q206" s="220" t="s">
        <v>3748</v>
      </c>
      <c r="R206" s="229">
        <v>45537</v>
      </c>
      <c r="S206" s="1205" t="s">
        <v>8196</v>
      </c>
      <c r="T206" s="220"/>
      <c r="U206" s="229"/>
      <c r="V206" s="1153" t="s">
        <v>8746</v>
      </c>
      <c r="W206" s="235" t="s">
        <v>3748</v>
      </c>
      <c r="X206" s="236">
        <v>45973</v>
      </c>
      <c r="Y206" s="218" t="s">
        <v>11245</v>
      </c>
      <c r="Z206" s="220"/>
      <c r="AA206" s="229"/>
      <c r="AB206" s="220"/>
      <c r="AC206" s="220"/>
      <c r="AD206" s="229"/>
      <c r="AE206" s="229"/>
      <c r="AF206" s="220"/>
      <c r="AG206" s="229"/>
      <c r="AH206" s="220"/>
      <c r="AI206" s="220"/>
      <c r="AJ206" s="229"/>
      <c r="AK206" s="229"/>
      <c r="AL206" s="220"/>
      <c r="AM206" s="229"/>
      <c r="AN206" s="220"/>
      <c r="AO206" s="220"/>
      <c r="AP206" s="229"/>
      <c r="AQ206" s="229"/>
      <c r="AR206" s="220"/>
      <c r="AS206" s="229"/>
      <c r="AT206" s="220"/>
      <c r="AU206" s="220"/>
      <c r="AV206" s="229"/>
      <c r="AW206" s="229"/>
      <c r="AX206" s="220"/>
      <c r="AY206" s="229"/>
      <c r="AZ206" s="220"/>
      <c r="BA206" s="220"/>
      <c r="BB206" s="220"/>
      <c r="BC206" s="229"/>
    </row>
    <row r="207" spans="1:55" s="110" customFormat="1" ht="25.5" hidden="1" x14ac:dyDescent="0.25">
      <c r="A207" s="237" t="s">
        <v>8263</v>
      </c>
      <c r="B207" s="220"/>
      <c r="C207" s="220" t="s">
        <v>8257</v>
      </c>
      <c r="D207" s="254" t="s">
        <v>7221</v>
      </c>
      <c r="E207" s="231" t="s">
        <v>7811</v>
      </c>
      <c r="F207" s="239">
        <f t="shared" si="34"/>
        <v>45973</v>
      </c>
      <c r="G207" s="232" t="str">
        <f t="shared" si="30"/>
        <v>A</v>
      </c>
      <c r="H207" s="1055" t="str">
        <f t="shared" si="31"/>
        <v>MR_DER-1360_25</v>
      </c>
      <c r="I207" s="234" t="str">
        <f t="shared" si="32"/>
        <v>ND</v>
      </c>
      <c r="J207" s="255" t="str">
        <f t="shared" si="33"/>
        <v>ND</v>
      </c>
      <c r="K207" s="249" t="s">
        <v>3730</v>
      </c>
      <c r="L207" s="229">
        <v>45492</v>
      </c>
      <c r="M207" s="1205" t="s">
        <v>8146</v>
      </c>
      <c r="N207" s="220" t="s">
        <v>5537</v>
      </c>
      <c r="O207" s="229">
        <v>45499</v>
      </c>
      <c r="P207" s="218" t="s">
        <v>8743</v>
      </c>
      <c r="Q207" s="220" t="s">
        <v>3748</v>
      </c>
      <c r="R207" s="229">
        <v>45537</v>
      </c>
      <c r="S207" s="1205" t="s">
        <v>8196</v>
      </c>
      <c r="T207" s="220"/>
      <c r="U207" s="229"/>
      <c r="V207" s="1153" t="s">
        <v>8746</v>
      </c>
      <c r="W207" s="235" t="s">
        <v>3748</v>
      </c>
      <c r="X207" s="236">
        <v>45973</v>
      </c>
      <c r="Y207" s="1153" t="s">
        <v>11245</v>
      </c>
      <c r="Z207" s="220"/>
      <c r="AA207" s="229"/>
      <c r="AB207" s="220"/>
      <c r="AC207" s="220"/>
      <c r="AD207" s="229"/>
      <c r="AE207" s="229"/>
      <c r="AF207" s="220"/>
      <c r="AG207" s="229"/>
      <c r="AH207" s="220"/>
      <c r="AI207" s="220"/>
      <c r="AJ207" s="229"/>
      <c r="AK207" s="229"/>
      <c r="AL207" s="220"/>
      <c r="AM207" s="229"/>
      <c r="AN207" s="220"/>
      <c r="AO207" s="220"/>
      <c r="AP207" s="229"/>
      <c r="AQ207" s="229"/>
      <c r="AR207" s="220"/>
      <c r="AS207" s="229"/>
      <c r="AT207" s="220"/>
      <c r="AU207" s="220"/>
      <c r="AV207" s="229"/>
      <c r="AW207" s="229"/>
      <c r="AX207" s="220"/>
      <c r="AY207" s="229"/>
      <c r="AZ207" s="220"/>
      <c r="BA207" s="220"/>
      <c r="BB207" s="220"/>
      <c r="BC207" s="229"/>
    </row>
    <row r="208" spans="1:55" s="110" customFormat="1" ht="25.5" hidden="1" x14ac:dyDescent="0.25">
      <c r="A208" s="237" t="s">
        <v>8263</v>
      </c>
      <c r="B208" s="220"/>
      <c r="C208" s="220" t="s">
        <v>8257</v>
      </c>
      <c r="D208" s="254" t="s">
        <v>7221</v>
      </c>
      <c r="E208" s="231" t="s">
        <v>7812</v>
      </c>
      <c r="F208" s="239">
        <f t="shared" si="34"/>
        <v>45973</v>
      </c>
      <c r="G208" s="232" t="str">
        <f t="shared" si="30"/>
        <v>A</v>
      </c>
      <c r="H208" s="1055" t="str">
        <f t="shared" si="31"/>
        <v>MR_DER-1360_25</v>
      </c>
      <c r="I208" s="234" t="str">
        <f t="shared" si="32"/>
        <v>ND</v>
      </c>
      <c r="J208" s="255" t="str">
        <f t="shared" si="33"/>
        <v>ND</v>
      </c>
      <c r="K208" s="249" t="s">
        <v>3730</v>
      </c>
      <c r="L208" s="229">
        <v>45492</v>
      </c>
      <c r="M208" s="1205" t="s">
        <v>8146</v>
      </c>
      <c r="N208" s="220" t="s">
        <v>5536</v>
      </c>
      <c r="O208" s="229">
        <v>45499</v>
      </c>
      <c r="P208" s="1153" t="s">
        <v>8743</v>
      </c>
      <c r="Q208" s="220" t="s">
        <v>3765</v>
      </c>
      <c r="R208" s="229">
        <v>45537</v>
      </c>
      <c r="S208" s="1205" t="s">
        <v>8196</v>
      </c>
      <c r="T208" s="229" t="s">
        <v>5539</v>
      </c>
      <c r="U208" s="229">
        <v>45559</v>
      </c>
      <c r="V208" s="1153" t="s">
        <v>8746</v>
      </c>
      <c r="W208" s="220" t="s">
        <v>3748</v>
      </c>
      <c r="X208" s="229">
        <v>45560</v>
      </c>
      <c r="Y208" s="1205" t="s">
        <v>8244</v>
      </c>
      <c r="Z208" s="220"/>
      <c r="AA208" s="229"/>
      <c r="AB208" s="1153" t="s">
        <v>8748</v>
      </c>
      <c r="AC208" s="235" t="s">
        <v>3748</v>
      </c>
      <c r="AD208" s="236">
        <v>45973</v>
      </c>
      <c r="AE208" s="1153" t="s">
        <v>11245</v>
      </c>
      <c r="AF208" s="220"/>
      <c r="AG208" s="229"/>
      <c r="AH208" s="220"/>
      <c r="AI208" s="220"/>
      <c r="AJ208" s="229"/>
      <c r="AK208" s="229"/>
      <c r="AL208" s="220"/>
      <c r="AM208" s="229"/>
      <c r="AN208" s="220"/>
      <c r="AO208" s="220"/>
      <c r="AP208" s="229"/>
      <c r="AQ208" s="229"/>
      <c r="AR208" s="220"/>
      <c r="AS208" s="229"/>
      <c r="AT208" s="220"/>
      <c r="AU208" s="220"/>
      <c r="AV208" s="229"/>
      <c r="AW208" s="229"/>
      <c r="AX208" s="220"/>
      <c r="AY208" s="229"/>
    </row>
    <row r="209" spans="1:51" s="110" customFormat="1" ht="25.5" hidden="1" x14ac:dyDescent="0.25">
      <c r="A209" s="237" t="s">
        <v>8263</v>
      </c>
      <c r="B209" s="220"/>
      <c r="C209" s="220" t="s">
        <v>8257</v>
      </c>
      <c r="D209" s="254" t="s">
        <v>7221</v>
      </c>
      <c r="E209" s="231" t="s">
        <v>7813</v>
      </c>
      <c r="F209" s="239">
        <f t="shared" si="34"/>
        <v>45973</v>
      </c>
      <c r="G209" s="232" t="str">
        <f t="shared" si="30"/>
        <v>A</v>
      </c>
      <c r="H209" s="1055" t="str">
        <f t="shared" si="31"/>
        <v>MR_DER-1360_25</v>
      </c>
      <c r="I209" s="234" t="str">
        <f t="shared" si="32"/>
        <v>ND</v>
      </c>
      <c r="J209" s="255" t="str">
        <f t="shared" si="33"/>
        <v>ND</v>
      </c>
      <c r="K209" s="249" t="s">
        <v>3730</v>
      </c>
      <c r="L209" s="229">
        <v>45492</v>
      </c>
      <c r="M209" s="1205" t="s">
        <v>8146</v>
      </c>
      <c r="N209" s="220" t="s">
        <v>5536</v>
      </c>
      <c r="O209" s="229">
        <v>45499</v>
      </c>
      <c r="P209" s="1153" t="s">
        <v>8743</v>
      </c>
      <c r="Q209" s="220" t="s">
        <v>3765</v>
      </c>
      <c r="R209" s="229">
        <v>45537</v>
      </c>
      <c r="S209" s="1205" t="s">
        <v>8196</v>
      </c>
      <c r="T209" s="220" t="s">
        <v>5537</v>
      </c>
      <c r="U209" s="229">
        <v>45558</v>
      </c>
      <c r="V209" s="1153" t="s">
        <v>8746</v>
      </c>
      <c r="W209" s="220" t="s">
        <v>3748</v>
      </c>
      <c r="X209" s="229">
        <v>45574</v>
      </c>
      <c r="Y209" s="1205" t="s">
        <v>8285</v>
      </c>
      <c r="Z209" s="220"/>
      <c r="AA209" s="229"/>
      <c r="AB209" s="1153" t="s">
        <v>8747</v>
      </c>
      <c r="AC209" s="235" t="s">
        <v>3748</v>
      </c>
      <c r="AD209" s="236">
        <v>45973</v>
      </c>
      <c r="AE209" s="1153" t="s">
        <v>11245</v>
      </c>
      <c r="AF209" s="220"/>
      <c r="AG209" s="229"/>
      <c r="AH209" s="220"/>
      <c r="AI209" s="220"/>
      <c r="AJ209" s="229"/>
      <c r="AK209" s="229"/>
      <c r="AL209" s="220"/>
      <c r="AM209" s="229"/>
      <c r="AN209" s="220"/>
      <c r="AO209" s="220"/>
      <c r="AP209" s="229"/>
      <c r="AQ209" s="229"/>
      <c r="AR209" s="220"/>
      <c r="AS209" s="229"/>
      <c r="AT209" s="220"/>
      <c r="AU209" s="220"/>
      <c r="AV209" s="229"/>
      <c r="AW209" s="229"/>
      <c r="AX209" s="220"/>
      <c r="AY209" s="229"/>
    </row>
    <row r="210" spans="1:51" s="110" customFormat="1" ht="25.5" hidden="1" x14ac:dyDescent="0.25">
      <c r="A210" s="237" t="s">
        <v>8263</v>
      </c>
      <c r="B210" s="220"/>
      <c r="C210" s="220" t="s">
        <v>8257</v>
      </c>
      <c r="D210" s="254" t="s">
        <v>7221</v>
      </c>
      <c r="E210" s="231" t="s">
        <v>7814</v>
      </c>
      <c r="F210" s="239">
        <f t="shared" si="34"/>
        <v>45973</v>
      </c>
      <c r="G210" s="232" t="str">
        <f t="shared" si="30"/>
        <v>A</v>
      </c>
      <c r="H210" s="1055" t="str">
        <f t="shared" si="31"/>
        <v>MR_DER-1360_25</v>
      </c>
      <c r="I210" s="234" t="str">
        <f t="shared" si="32"/>
        <v>ND</v>
      </c>
      <c r="J210" s="255" t="str">
        <f t="shared" si="33"/>
        <v>ND</v>
      </c>
      <c r="K210" s="249" t="s">
        <v>3730</v>
      </c>
      <c r="L210" s="229">
        <v>45492</v>
      </c>
      <c r="M210" s="1205" t="s">
        <v>8146</v>
      </c>
      <c r="N210" s="220" t="s">
        <v>5536</v>
      </c>
      <c r="O210" s="229">
        <v>45499</v>
      </c>
      <c r="P210" s="1153" t="s">
        <v>8743</v>
      </c>
      <c r="Q210" s="220" t="s">
        <v>3765</v>
      </c>
      <c r="R210" s="229">
        <v>45537</v>
      </c>
      <c r="S210" s="1205" t="s">
        <v>8196</v>
      </c>
      <c r="T210" s="220" t="s">
        <v>5537</v>
      </c>
      <c r="U210" s="229">
        <v>45558</v>
      </c>
      <c r="V210" s="1153" t="s">
        <v>8746</v>
      </c>
      <c r="W210" s="220" t="s">
        <v>3748</v>
      </c>
      <c r="X210" s="229">
        <v>45574</v>
      </c>
      <c r="Y210" s="1205" t="s">
        <v>8285</v>
      </c>
      <c r="Z210" s="220"/>
      <c r="AA210" s="229"/>
      <c r="AB210" s="220"/>
      <c r="AC210" s="235" t="s">
        <v>3748</v>
      </c>
      <c r="AD210" s="236">
        <v>45973</v>
      </c>
      <c r="AE210" s="218" t="s">
        <v>11245</v>
      </c>
      <c r="AF210" s="220"/>
      <c r="AG210" s="229"/>
      <c r="AH210" s="220"/>
      <c r="AI210" s="220"/>
      <c r="AJ210" s="229"/>
      <c r="AK210" s="229"/>
      <c r="AL210" s="220"/>
      <c r="AM210" s="229"/>
      <c r="AN210" s="220"/>
      <c r="AO210" s="220"/>
      <c r="AP210" s="229"/>
      <c r="AQ210" s="229"/>
      <c r="AR210" s="220"/>
      <c r="AS210" s="229"/>
      <c r="AT210" s="220"/>
      <c r="AU210" s="220"/>
      <c r="AV210" s="229"/>
      <c r="AW210" s="229"/>
      <c r="AX210" s="220"/>
      <c r="AY210" s="229"/>
    </row>
    <row r="211" spans="1:51" s="110" customFormat="1" ht="25.5" hidden="1" x14ac:dyDescent="0.25">
      <c r="A211" s="237" t="s">
        <v>8263</v>
      </c>
      <c r="B211" s="220"/>
      <c r="C211" s="220" t="s">
        <v>8257</v>
      </c>
      <c r="D211" s="254" t="s">
        <v>7221</v>
      </c>
      <c r="E211" s="231" t="s">
        <v>7815</v>
      </c>
      <c r="F211" s="239">
        <f t="shared" si="34"/>
        <v>45973</v>
      </c>
      <c r="G211" s="232" t="str">
        <f t="shared" si="30"/>
        <v>A</v>
      </c>
      <c r="H211" s="1055" t="str">
        <f t="shared" si="31"/>
        <v>MR_DER-1360_25</v>
      </c>
      <c r="I211" s="234" t="str">
        <f t="shared" si="32"/>
        <v>ND</v>
      </c>
      <c r="J211" s="255" t="str">
        <f t="shared" si="33"/>
        <v>APROVADO</v>
      </c>
      <c r="K211" s="249" t="s">
        <v>3730</v>
      </c>
      <c r="L211" s="229">
        <v>45492</v>
      </c>
      <c r="M211" s="1205" t="s">
        <v>8146</v>
      </c>
      <c r="N211" s="220" t="s">
        <v>5537</v>
      </c>
      <c r="O211" s="229">
        <v>45499</v>
      </c>
      <c r="P211" s="1153" t="s">
        <v>8743</v>
      </c>
      <c r="Q211" s="220" t="s">
        <v>3748</v>
      </c>
      <c r="R211" s="229">
        <v>45537</v>
      </c>
      <c r="S211" s="1205" t="s">
        <v>8196</v>
      </c>
      <c r="T211" s="229" t="s">
        <v>5539</v>
      </c>
      <c r="U211" s="229"/>
      <c r="V211" s="1153" t="s">
        <v>8746</v>
      </c>
      <c r="W211" s="235" t="s">
        <v>3748</v>
      </c>
      <c r="X211" s="236">
        <v>45973</v>
      </c>
      <c r="Y211" s="1153" t="s">
        <v>11245</v>
      </c>
      <c r="Z211" s="220"/>
      <c r="AA211" s="229"/>
      <c r="AB211" s="220"/>
      <c r="AC211" s="220"/>
      <c r="AD211" s="229"/>
      <c r="AE211" s="229"/>
      <c r="AF211" s="220"/>
      <c r="AG211" s="229"/>
      <c r="AH211" s="220"/>
      <c r="AI211" s="220"/>
      <c r="AJ211" s="229"/>
      <c r="AK211" s="229"/>
      <c r="AL211" s="220"/>
      <c r="AM211" s="229"/>
      <c r="AN211" s="220"/>
      <c r="AO211" s="220"/>
      <c r="AP211" s="229"/>
      <c r="AQ211" s="229"/>
      <c r="AR211" s="220"/>
      <c r="AS211" s="229"/>
      <c r="AT211" s="220"/>
      <c r="AU211" s="220"/>
      <c r="AV211" s="229"/>
      <c r="AW211" s="229"/>
      <c r="AX211" s="220"/>
      <c r="AY211" s="229"/>
    </row>
    <row r="212" spans="1:51" s="110" customFormat="1" ht="25.5" hidden="1" x14ac:dyDescent="0.25">
      <c r="A212" s="237" t="s">
        <v>8263</v>
      </c>
      <c r="B212" s="220"/>
      <c r="C212" s="220" t="s">
        <v>8257</v>
      </c>
      <c r="D212" s="254" t="s">
        <v>7221</v>
      </c>
      <c r="E212" s="231" t="s">
        <v>7816</v>
      </c>
      <c r="F212" s="239">
        <f t="shared" si="34"/>
        <v>45973</v>
      </c>
      <c r="G212" s="232" t="str">
        <f t="shared" si="30"/>
        <v>A</v>
      </c>
      <c r="H212" s="1055" t="str">
        <f t="shared" si="31"/>
        <v>MR_DER-1360_25</v>
      </c>
      <c r="I212" s="234" t="str">
        <f t="shared" si="32"/>
        <v>ND</v>
      </c>
      <c r="J212" s="255" t="str">
        <f t="shared" si="33"/>
        <v>APROVADO</v>
      </c>
      <c r="K212" s="249" t="s">
        <v>3730</v>
      </c>
      <c r="L212" s="229">
        <v>45492</v>
      </c>
      <c r="M212" s="1205" t="s">
        <v>8146</v>
      </c>
      <c r="N212" s="220" t="s">
        <v>5537</v>
      </c>
      <c r="O212" s="229">
        <v>45499</v>
      </c>
      <c r="P212" s="1153" t="s">
        <v>8743</v>
      </c>
      <c r="Q212" s="220" t="s">
        <v>3748</v>
      </c>
      <c r="R212" s="229">
        <v>45537</v>
      </c>
      <c r="S212" s="1205" t="s">
        <v>8196</v>
      </c>
      <c r="T212" s="229" t="s">
        <v>5539</v>
      </c>
      <c r="U212" s="229"/>
      <c r="V212" s="1153" t="s">
        <v>8746</v>
      </c>
      <c r="W212" s="235" t="s">
        <v>3748</v>
      </c>
      <c r="X212" s="236">
        <v>45973</v>
      </c>
      <c r="Y212" s="1153" t="s">
        <v>11245</v>
      </c>
      <c r="Z212" s="220"/>
      <c r="AA212" s="229"/>
      <c r="AB212" s="220"/>
      <c r="AC212" s="220"/>
      <c r="AD212" s="229"/>
      <c r="AE212" s="229"/>
      <c r="AF212" s="220"/>
      <c r="AG212" s="229"/>
      <c r="AH212" s="220"/>
      <c r="AI212" s="220"/>
      <c r="AJ212" s="229"/>
      <c r="AK212" s="229"/>
      <c r="AL212" s="220"/>
      <c r="AM212" s="229"/>
      <c r="AN212" s="220"/>
      <c r="AO212" s="220"/>
      <c r="AP212" s="229"/>
      <c r="AQ212" s="229"/>
      <c r="AR212" s="220"/>
      <c r="AS212" s="229"/>
      <c r="AT212" s="220"/>
      <c r="AU212" s="220"/>
      <c r="AV212" s="229"/>
      <c r="AW212" s="229"/>
      <c r="AX212" s="220"/>
      <c r="AY212" s="229"/>
    </row>
    <row r="213" spans="1:51" s="110" customFormat="1" ht="25.5" hidden="1" x14ac:dyDescent="0.25">
      <c r="A213" s="237" t="s">
        <v>8263</v>
      </c>
      <c r="B213" s="220"/>
      <c r="C213" s="220" t="s">
        <v>8257</v>
      </c>
      <c r="D213" s="254" t="s">
        <v>7221</v>
      </c>
      <c r="E213" s="231" t="s">
        <v>7817</v>
      </c>
      <c r="F213" s="239">
        <f t="shared" si="34"/>
        <v>45973</v>
      </c>
      <c r="G213" s="232" t="str">
        <f t="shared" si="30"/>
        <v>A</v>
      </c>
      <c r="H213" s="1055" t="str">
        <f t="shared" si="31"/>
        <v>MR_DER-1360_25</v>
      </c>
      <c r="I213" s="234" t="str">
        <f t="shared" si="32"/>
        <v>ND</v>
      </c>
      <c r="J213" s="255" t="str">
        <f t="shared" si="33"/>
        <v>APROVADO</v>
      </c>
      <c r="K213" s="249" t="s">
        <v>3730</v>
      </c>
      <c r="L213" s="229">
        <v>45492</v>
      </c>
      <c r="M213" s="1205" t="s">
        <v>8146</v>
      </c>
      <c r="N213" s="220" t="s">
        <v>5537</v>
      </c>
      <c r="O213" s="229">
        <v>45499</v>
      </c>
      <c r="P213" s="1153" t="s">
        <v>8743</v>
      </c>
      <c r="Q213" s="220" t="s">
        <v>3748</v>
      </c>
      <c r="R213" s="229">
        <v>45537</v>
      </c>
      <c r="S213" s="1205" t="s">
        <v>8196</v>
      </c>
      <c r="T213" s="229" t="s">
        <v>5539</v>
      </c>
      <c r="U213" s="229"/>
      <c r="V213" s="1153" t="s">
        <v>8746</v>
      </c>
      <c r="W213" s="235" t="s">
        <v>3748</v>
      </c>
      <c r="X213" s="236">
        <v>45973</v>
      </c>
      <c r="Y213" s="1153" t="s">
        <v>11245</v>
      </c>
      <c r="Z213" s="220"/>
      <c r="AA213" s="229"/>
      <c r="AB213" s="220"/>
      <c r="AC213" s="220"/>
      <c r="AD213" s="229"/>
      <c r="AE213" s="229"/>
      <c r="AF213" s="220"/>
      <c r="AG213" s="229"/>
      <c r="AH213" s="220"/>
      <c r="AI213" s="220"/>
      <c r="AJ213" s="229"/>
      <c r="AK213" s="229"/>
      <c r="AL213" s="220"/>
      <c r="AM213" s="229"/>
      <c r="AN213" s="220"/>
      <c r="AO213" s="220"/>
      <c r="AP213" s="229"/>
      <c r="AQ213" s="229"/>
      <c r="AR213" s="220"/>
      <c r="AS213" s="229"/>
      <c r="AT213" s="220"/>
      <c r="AU213" s="220"/>
      <c r="AV213" s="229"/>
      <c r="AW213" s="229"/>
      <c r="AX213" s="220"/>
      <c r="AY213" s="229"/>
    </row>
    <row r="214" spans="1:51" s="110" customFormat="1" ht="25.5" hidden="1" x14ac:dyDescent="0.25">
      <c r="A214" s="237" t="s">
        <v>8263</v>
      </c>
      <c r="B214" s="220"/>
      <c r="C214" s="220" t="s">
        <v>8257</v>
      </c>
      <c r="D214" s="254" t="s">
        <v>7221</v>
      </c>
      <c r="E214" s="231" t="s">
        <v>7818</v>
      </c>
      <c r="F214" s="239">
        <f t="shared" si="34"/>
        <v>45973</v>
      </c>
      <c r="G214" s="232" t="str">
        <f t="shared" si="30"/>
        <v>B</v>
      </c>
      <c r="H214" s="1055" t="str">
        <f t="shared" si="31"/>
        <v>MR_DER-1360_25</v>
      </c>
      <c r="I214" s="234" t="str">
        <f t="shared" si="32"/>
        <v>ND</v>
      </c>
      <c r="J214" s="255" t="str">
        <f t="shared" si="33"/>
        <v>APROVADO</v>
      </c>
      <c r="K214" s="249" t="s">
        <v>3730</v>
      </c>
      <c r="L214" s="229">
        <v>45492</v>
      </c>
      <c r="M214" s="1205" t="s">
        <v>8146</v>
      </c>
      <c r="N214" s="220" t="s">
        <v>5537</v>
      </c>
      <c r="O214" s="229">
        <v>45499</v>
      </c>
      <c r="P214" s="1153" t="s">
        <v>8743</v>
      </c>
      <c r="Q214" s="220" t="s">
        <v>3748</v>
      </c>
      <c r="R214" s="229">
        <v>45537</v>
      </c>
      <c r="S214" s="1205" t="s">
        <v>8196</v>
      </c>
      <c r="T214" s="220" t="s">
        <v>6098</v>
      </c>
      <c r="U214" s="229">
        <v>45558</v>
      </c>
      <c r="V214" s="1153" t="s">
        <v>8746</v>
      </c>
      <c r="W214" s="220" t="s">
        <v>5626</v>
      </c>
      <c r="X214" s="229">
        <v>45574</v>
      </c>
      <c r="Y214" s="1205" t="s">
        <v>8285</v>
      </c>
      <c r="Z214" s="220" t="s">
        <v>5537</v>
      </c>
      <c r="AA214" s="229">
        <v>45617</v>
      </c>
      <c r="AB214" s="1153" t="s">
        <v>8747</v>
      </c>
      <c r="AC214" s="220" t="s">
        <v>5811</v>
      </c>
      <c r="AD214" s="229">
        <v>45621</v>
      </c>
      <c r="AE214" s="218" t="s">
        <v>8730</v>
      </c>
      <c r="AF214" s="229" t="s">
        <v>5539</v>
      </c>
      <c r="AG214" s="229"/>
      <c r="AH214" s="1153" t="s">
        <v>8751</v>
      </c>
      <c r="AI214" s="235" t="s">
        <v>5811</v>
      </c>
      <c r="AJ214" s="236">
        <v>45973</v>
      </c>
      <c r="AK214" s="1153" t="s">
        <v>11245</v>
      </c>
      <c r="AL214" s="220"/>
      <c r="AM214" s="229"/>
      <c r="AN214" s="220"/>
      <c r="AO214" s="220"/>
      <c r="AP214" s="229"/>
      <c r="AQ214" s="229"/>
      <c r="AR214" s="220"/>
      <c r="AS214" s="229"/>
      <c r="AT214" s="220"/>
      <c r="AU214" s="220"/>
      <c r="AV214" s="229"/>
      <c r="AW214" s="229"/>
      <c r="AX214" s="220"/>
      <c r="AY214" s="229"/>
    </row>
    <row r="215" spans="1:51" s="110" customFormat="1" ht="25.5" hidden="1" x14ac:dyDescent="0.25">
      <c r="A215" s="237" t="s">
        <v>8263</v>
      </c>
      <c r="B215" s="220"/>
      <c r="C215" s="220" t="s">
        <v>8257</v>
      </c>
      <c r="D215" s="254" t="s">
        <v>7221</v>
      </c>
      <c r="E215" s="231" t="s">
        <v>7819</v>
      </c>
      <c r="F215" s="239">
        <f t="shared" si="34"/>
        <v>45973</v>
      </c>
      <c r="G215" s="232" t="str">
        <f t="shared" si="30"/>
        <v>A</v>
      </c>
      <c r="H215" s="1055" t="str">
        <f t="shared" si="31"/>
        <v>MR_DER-1360_25</v>
      </c>
      <c r="I215" s="234" t="str">
        <f t="shared" si="32"/>
        <v>ND</v>
      </c>
      <c r="J215" s="255" t="str">
        <f t="shared" si="33"/>
        <v>APROVADO</v>
      </c>
      <c r="K215" s="249" t="s">
        <v>3730</v>
      </c>
      <c r="L215" s="229">
        <v>45492</v>
      </c>
      <c r="M215" s="1205" t="s">
        <v>8146</v>
      </c>
      <c r="N215" s="220" t="s">
        <v>5536</v>
      </c>
      <c r="O215" s="229">
        <v>45499</v>
      </c>
      <c r="P215" s="1153" t="s">
        <v>8743</v>
      </c>
      <c r="Q215" s="220" t="s">
        <v>3765</v>
      </c>
      <c r="R215" s="229">
        <v>45537</v>
      </c>
      <c r="S215" s="1205" t="s">
        <v>8196</v>
      </c>
      <c r="T215" s="229" t="s">
        <v>5539</v>
      </c>
      <c r="U215" s="229">
        <v>45559</v>
      </c>
      <c r="V215" s="1153" t="s">
        <v>8746</v>
      </c>
      <c r="W215" s="220" t="s">
        <v>3748</v>
      </c>
      <c r="X215" s="229">
        <v>45560</v>
      </c>
      <c r="Y215" s="1205" t="s">
        <v>8244</v>
      </c>
      <c r="Z215" s="229" t="s">
        <v>5539</v>
      </c>
      <c r="AA215" s="229"/>
      <c r="AB215" s="1153" t="s">
        <v>8748</v>
      </c>
      <c r="AC215" s="235" t="s">
        <v>3748</v>
      </c>
      <c r="AD215" s="236">
        <v>45973</v>
      </c>
      <c r="AE215" s="1153" t="s">
        <v>11245</v>
      </c>
      <c r="AF215" s="220"/>
      <c r="AG215" s="229"/>
      <c r="AH215" s="220"/>
      <c r="AI215" s="220"/>
      <c r="AJ215" s="229"/>
      <c r="AK215" s="229"/>
      <c r="AL215" s="220"/>
      <c r="AM215" s="229"/>
      <c r="AN215" s="220"/>
      <c r="AO215" s="220"/>
      <c r="AP215" s="229"/>
      <c r="AQ215" s="229"/>
      <c r="AR215" s="220"/>
      <c r="AS215" s="229"/>
      <c r="AT215" s="220"/>
      <c r="AU215" s="220"/>
      <c r="AV215" s="229"/>
      <c r="AW215" s="229"/>
      <c r="AX215" s="220"/>
      <c r="AY215" s="229"/>
    </row>
    <row r="216" spans="1:51" s="110" customFormat="1" ht="25.5" hidden="1" x14ac:dyDescent="0.25">
      <c r="A216" s="237" t="s">
        <v>8263</v>
      </c>
      <c r="B216" s="220"/>
      <c r="C216" s="220" t="s">
        <v>8257</v>
      </c>
      <c r="D216" s="254" t="s">
        <v>7221</v>
      </c>
      <c r="E216" s="231" t="s">
        <v>7820</v>
      </c>
      <c r="F216" s="239">
        <f t="shared" si="34"/>
        <v>45973</v>
      </c>
      <c r="G216" s="232" t="str">
        <f t="shared" si="30"/>
        <v>A</v>
      </c>
      <c r="H216" s="1055" t="str">
        <f t="shared" si="31"/>
        <v>MR_DER-1360_25</v>
      </c>
      <c r="I216" s="234" t="str">
        <f t="shared" si="32"/>
        <v>ND</v>
      </c>
      <c r="J216" s="255" t="str">
        <f t="shared" si="33"/>
        <v>APROVADO</v>
      </c>
      <c r="K216" s="249" t="s">
        <v>3730</v>
      </c>
      <c r="L216" s="229">
        <v>45492</v>
      </c>
      <c r="M216" s="1205" t="s">
        <v>8146</v>
      </c>
      <c r="N216" s="220" t="s">
        <v>5536</v>
      </c>
      <c r="O216" s="229">
        <v>45499</v>
      </c>
      <c r="P216" s="1153" t="s">
        <v>8743</v>
      </c>
      <c r="Q216" s="220" t="s">
        <v>3765</v>
      </c>
      <c r="R216" s="229">
        <v>45537</v>
      </c>
      <c r="S216" s="1205" t="s">
        <v>8196</v>
      </c>
      <c r="T216" s="229" t="s">
        <v>5539</v>
      </c>
      <c r="U216" s="229">
        <v>45559</v>
      </c>
      <c r="V216" s="1153" t="s">
        <v>8746</v>
      </c>
      <c r="W216" s="220" t="s">
        <v>3748</v>
      </c>
      <c r="X216" s="229">
        <v>45560</v>
      </c>
      <c r="Y216" s="1205" t="s">
        <v>8244</v>
      </c>
      <c r="Z216" s="229" t="s">
        <v>5539</v>
      </c>
      <c r="AA216" s="229"/>
      <c r="AB216" s="1153" t="s">
        <v>8748</v>
      </c>
      <c r="AC216" s="235" t="s">
        <v>3748</v>
      </c>
      <c r="AD216" s="236">
        <v>45973</v>
      </c>
      <c r="AE216" s="218" t="s">
        <v>11245</v>
      </c>
      <c r="AF216" s="220"/>
      <c r="AG216" s="229"/>
      <c r="AH216" s="220"/>
      <c r="AI216" s="220"/>
      <c r="AJ216" s="229"/>
      <c r="AK216" s="229"/>
      <c r="AL216" s="220"/>
      <c r="AM216" s="229"/>
      <c r="AN216" s="220"/>
      <c r="AO216" s="220"/>
      <c r="AP216" s="229"/>
      <c r="AQ216" s="229"/>
      <c r="AR216" s="220"/>
      <c r="AS216" s="229"/>
      <c r="AT216" s="220"/>
      <c r="AU216" s="220"/>
      <c r="AV216" s="229"/>
      <c r="AW216" s="229"/>
      <c r="AX216" s="220"/>
      <c r="AY216" s="229"/>
    </row>
    <row r="217" spans="1:51" s="110" customFormat="1" ht="25.5" hidden="1" x14ac:dyDescent="0.25">
      <c r="A217" s="237" t="s">
        <v>8263</v>
      </c>
      <c r="B217" s="220"/>
      <c r="C217" s="220" t="s">
        <v>8257</v>
      </c>
      <c r="D217" s="254" t="s">
        <v>7221</v>
      </c>
      <c r="E217" s="231" t="s">
        <v>7821</v>
      </c>
      <c r="F217" s="239">
        <f t="shared" si="34"/>
        <v>45973</v>
      </c>
      <c r="G217" s="232" t="str">
        <f t="shared" si="30"/>
        <v>A</v>
      </c>
      <c r="H217" s="1055" t="str">
        <f t="shared" si="31"/>
        <v>MR_DER-1360_25</v>
      </c>
      <c r="I217" s="234" t="str">
        <f t="shared" si="32"/>
        <v>ND</v>
      </c>
      <c r="J217" s="255" t="str">
        <f t="shared" si="33"/>
        <v>APROVADO</v>
      </c>
      <c r="K217" s="249" t="s">
        <v>3730</v>
      </c>
      <c r="L217" s="229">
        <v>45492</v>
      </c>
      <c r="M217" s="1205" t="s">
        <v>8146</v>
      </c>
      <c r="N217" s="220" t="s">
        <v>5536</v>
      </c>
      <c r="O217" s="229">
        <v>45499</v>
      </c>
      <c r="P217" s="1153" t="s">
        <v>8743</v>
      </c>
      <c r="Q217" s="220" t="s">
        <v>3765</v>
      </c>
      <c r="R217" s="229">
        <v>45537</v>
      </c>
      <c r="S217" s="1205" t="s">
        <v>8196</v>
      </c>
      <c r="T217" s="229" t="s">
        <v>5539</v>
      </c>
      <c r="U217" s="229">
        <v>45559</v>
      </c>
      <c r="V217" s="1153" t="s">
        <v>8746</v>
      </c>
      <c r="W217" s="220" t="s">
        <v>3748</v>
      </c>
      <c r="X217" s="229">
        <v>45560</v>
      </c>
      <c r="Y217" s="1205" t="s">
        <v>8244</v>
      </c>
      <c r="Z217" s="229" t="s">
        <v>5539</v>
      </c>
      <c r="AA217" s="229"/>
      <c r="AB217" s="1153" t="s">
        <v>8748</v>
      </c>
      <c r="AC217" s="235" t="s">
        <v>3748</v>
      </c>
      <c r="AD217" s="236">
        <v>45973</v>
      </c>
      <c r="AE217" s="218" t="s">
        <v>11245</v>
      </c>
      <c r="AF217" s="220"/>
      <c r="AG217" s="229"/>
      <c r="AH217" s="220"/>
      <c r="AI217" s="220"/>
      <c r="AJ217" s="229"/>
      <c r="AK217" s="229"/>
      <c r="AL217" s="220"/>
      <c r="AM217" s="229"/>
      <c r="AN217" s="220"/>
      <c r="AO217" s="220"/>
      <c r="AP217" s="229"/>
      <c r="AQ217" s="229"/>
      <c r="AR217" s="220"/>
      <c r="AS217" s="229"/>
      <c r="AT217" s="220"/>
      <c r="AU217" s="220"/>
      <c r="AV217" s="229"/>
      <c r="AW217" s="229"/>
      <c r="AX217" s="220"/>
      <c r="AY217" s="229"/>
    </row>
    <row r="218" spans="1:51" s="110" customFormat="1" ht="25.5" hidden="1" x14ac:dyDescent="0.25">
      <c r="A218" s="237" t="s">
        <v>8263</v>
      </c>
      <c r="B218" s="220"/>
      <c r="C218" s="220" t="s">
        <v>8257</v>
      </c>
      <c r="D218" s="254" t="s">
        <v>7221</v>
      </c>
      <c r="E218" s="231" t="s">
        <v>7822</v>
      </c>
      <c r="F218" s="239">
        <f t="shared" si="34"/>
        <v>45973</v>
      </c>
      <c r="G218" s="232" t="str">
        <f t="shared" si="30"/>
        <v>A</v>
      </c>
      <c r="H218" s="1055" t="str">
        <f t="shared" si="31"/>
        <v>MR_DER-1360_25</v>
      </c>
      <c r="I218" s="234" t="str">
        <f t="shared" si="32"/>
        <v>ND</v>
      </c>
      <c r="J218" s="255" t="str">
        <f t="shared" si="33"/>
        <v>ND</v>
      </c>
      <c r="K218" s="249" t="s">
        <v>3730</v>
      </c>
      <c r="L218" s="229">
        <v>45492</v>
      </c>
      <c r="M218" s="1205" t="s">
        <v>8146</v>
      </c>
      <c r="N218" s="220" t="s">
        <v>5536</v>
      </c>
      <c r="O218" s="229">
        <v>45499</v>
      </c>
      <c r="P218" s="1153" t="s">
        <v>8743</v>
      </c>
      <c r="Q218" s="220" t="s">
        <v>3765</v>
      </c>
      <c r="R218" s="229">
        <v>45537</v>
      </c>
      <c r="S218" s="1205" t="s">
        <v>8196</v>
      </c>
      <c r="T218" s="220" t="s">
        <v>5537</v>
      </c>
      <c r="U218" s="229">
        <v>45558</v>
      </c>
      <c r="V218" s="1153" t="s">
        <v>8746</v>
      </c>
      <c r="W218" s="220" t="s">
        <v>3748</v>
      </c>
      <c r="X218" s="229">
        <v>45574</v>
      </c>
      <c r="Y218" s="1205" t="s">
        <v>8285</v>
      </c>
      <c r="Z218" s="229"/>
      <c r="AA218" s="229"/>
      <c r="AB218" s="220"/>
      <c r="AC218" s="235" t="s">
        <v>3748</v>
      </c>
      <c r="AD218" s="236">
        <v>45973</v>
      </c>
      <c r="AE218" s="218" t="s">
        <v>11245</v>
      </c>
      <c r="AF218" s="220"/>
      <c r="AG218" s="229"/>
      <c r="AH218" s="220"/>
      <c r="AI218" s="220"/>
      <c r="AJ218" s="229"/>
      <c r="AK218" s="229"/>
      <c r="AL218" s="220"/>
      <c r="AM218" s="229"/>
      <c r="AN218" s="220"/>
      <c r="AO218" s="220"/>
      <c r="AP218" s="229"/>
      <c r="AQ218" s="229"/>
      <c r="AR218" s="220"/>
      <c r="AS218" s="229"/>
      <c r="AT218" s="220"/>
      <c r="AU218" s="220"/>
      <c r="AV218" s="229"/>
      <c r="AW218" s="229"/>
      <c r="AX218" s="220"/>
      <c r="AY218" s="229"/>
    </row>
    <row r="219" spans="1:51" s="110" customFormat="1" ht="25.5" hidden="1" x14ac:dyDescent="0.25">
      <c r="A219" s="237" t="s">
        <v>8263</v>
      </c>
      <c r="B219" s="220"/>
      <c r="C219" s="220" t="s">
        <v>8257</v>
      </c>
      <c r="D219" s="254" t="s">
        <v>7221</v>
      </c>
      <c r="E219" s="231" t="s">
        <v>7823</v>
      </c>
      <c r="F219" s="239">
        <f t="shared" si="34"/>
        <v>45973</v>
      </c>
      <c r="G219" s="232" t="str">
        <f t="shared" si="30"/>
        <v>A</v>
      </c>
      <c r="H219" s="1055" t="str">
        <f t="shared" si="31"/>
        <v>MR_DER-1360_25</v>
      </c>
      <c r="I219" s="234" t="str">
        <f t="shared" si="32"/>
        <v>ND</v>
      </c>
      <c r="J219" s="255" t="str">
        <f t="shared" si="33"/>
        <v>APROVADO</v>
      </c>
      <c r="K219" s="249" t="s">
        <v>3730</v>
      </c>
      <c r="L219" s="229">
        <v>45492</v>
      </c>
      <c r="M219" s="1205" t="s">
        <v>8146</v>
      </c>
      <c r="N219" s="220" t="s">
        <v>5536</v>
      </c>
      <c r="O219" s="229">
        <v>45499</v>
      </c>
      <c r="P219" s="1153" t="s">
        <v>8743</v>
      </c>
      <c r="Q219" s="220" t="s">
        <v>3765</v>
      </c>
      <c r="R219" s="229">
        <v>45537</v>
      </c>
      <c r="S219" s="1205" t="s">
        <v>8196</v>
      </c>
      <c r="T219" s="229" t="s">
        <v>5539</v>
      </c>
      <c r="U219" s="229">
        <v>45559</v>
      </c>
      <c r="V219" s="1153" t="s">
        <v>8746</v>
      </c>
      <c r="W219" s="220" t="s">
        <v>3748</v>
      </c>
      <c r="X219" s="229">
        <v>45560</v>
      </c>
      <c r="Y219" s="1205" t="s">
        <v>8244</v>
      </c>
      <c r="Z219" s="229" t="s">
        <v>5539</v>
      </c>
      <c r="AA219" s="229"/>
      <c r="AB219" s="1153" t="s">
        <v>8748</v>
      </c>
      <c r="AC219" s="235" t="s">
        <v>3748</v>
      </c>
      <c r="AD219" s="236">
        <v>45973</v>
      </c>
      <c r="AE219" s="218" t="s">
        <v>11245</v>
      </c>
      <c r="AF219" s="220"/>
      <c r="AG219" s="229"/>
      <c r="AH219" s="220"/>
      <c r="AI219" s="220"/>
      <c r="AJ219" s="229"/>
      <c r="AK219" s="229"/>
      <c r="AL219" s="220"/>
      <c r="AM219" s="229"/>
      <c r="AN219" s="220"/>
      <c r="AO219" s="220"/>
      <c r="AP219" s="229"/>
      <c r="AQ219" s="229"/>
      <c r="AR219" s="220"/>
      <c r="AS219" s="229"/>
      <c r="AT219" s="220"/>
      <c r="AU219" s="220"/>
      <c r="AV219" s="229"/>
      <c r="AW219" s="229"/>
      <c r="AX219" s="220"/>
      <c r="AY219" s="229"/>
    </row>
    <row r="220" spans="1:51" s="110" customFormat="1" ht="25.5" hidden="1" x14ac:dyDescent="0.25">
      <c r="A220" s="237" t="s">
        <v>8263</v>
      </c>
      <c r="B220" s="220"/>
      <c r="C220" s="220" t="s">
        <v>8257</v>
      </c>
      <c r="D220" s="254" t="s">
        <v>7221</v>
      </c>
      <c r="E220" s="231" t="s">
        <v>7824</v>
      </c>
      <c r="F220" s="239">
        <f t="shared" si="34"/>
        <v>45973</v>
      </c>
      <c r="G220" s="232" t="str">
        <f t="shared" si="30"/>
        <v>A</v>
      </c>
      <c r="H220" s="1055" t="str">
        <f t="shared" si="31"/>
        <v>MR_DER-1360_25</v>
      </c>
      <c r="I220" s="234" t="str">
        <f t="shared" si="32"/>
        <v>ND</v>
      </c>
      <c r="J220" s="255" t="str">
        <f t="shared" si="33"/>
        <v>APROVADO</v>
      </c>
      <c r="K220" s="249" t="s">
        <v>3730</v>
      </c>
      <c r="L220" s="229">
        <v>45492</v>
      </c>
      <c r="M220" s="1205" t="s">
        <v>8146</v>
      </c>
      <c r="N220" s="220" t="s">
        <v>5536</v>
      </c>
      <c r="O220" s="229">
        <v>45499</v>
      </c>
      <c r="P220" s="1153" t="s">
        <v>8743</v>
      </c>
      <c r="Q220" s="220" t="s">
        <v>3765</v>
      </c>
      <c r="R220" s="229">
        <v>45537</v>
      </c>
      <c r="S220" s="1205" t="s">
        <v>8196</v>
      </c>
      <c r="T220" s="229" t="s">
        <v>5539</v>
      </c>
      <c r="U220" s="229">
        <v>45559</v>
      </c>
      <c r="V220" s="1153" t="s">
        <v>8746</v>
      </c>
      <c r="W220" s="220" t="s">
        <v>3748</v>
      </c>
      <c r="X220" s="229">
        <v>45560</v>
      </c>
      <c r="Y220" s="1205" t="s">
        <v>8244</v>
      </c>
      <c r="Z220" s="229" t="s">
        <v>5539</v>
      </c>
      <c r="AA220" s="229"/>
      <c r="AB220" s="1153" t="s">
        <v>8748</v>
      </c>
      <c r="AC220" s="235" t="s">
        <v>3748</v>
      </c>
      <c r="AD220" s="236">
        <v>45973</v>
      </c>
      <c r="AE220" s="218" t="s">
        <v>11245</v>
      </c>
      <c r="AF220" s="220"/>
      <c r="AG220" s="229"/>
      <c r="AH220" s="220"/>
      <c r="AI220" s="220"/>
      <c r="AJ220" s="229"/>
      <c r="AK220" s="229"/>
      <c r="AL220" s="220"/>
      <c r="AM220" s="229"/>
      <c r="AN220" s="220"/>
      <c r="AO220" s="220"/>
      <c r="AP220" s="229"/>
      <c r="AQ220" s="229"/>
      <c r="AR220" s="220"/>
      <c r="AS220" s="229"/>
      <c r="AT220" s="220"/>
      <c r="AU220" s="220"/>
      <c r="AV220" s="229"/>
      <c r="AW220" s="229"/>
      <c r="AX220" s="220"/>
      <c r="AY220" s="229"/>
    </row>
    <row r="221" spans="1:51" s="110" customFormat="1" ht="25.5" hidden="1" x14ac:dyDescent="0.25">
      <c r="A221" s="237" t="s">
        <v>8263</v>
      </c>
      <c r="B221" s="220"/>
      <c r="C221" s="220" t="s">
        <v>8257</v>
      </c>
      <c r="D221" s="254" t="s">
        <v>7221</v>
      </c>
      <c r="E221" s="231" t="s">
        <v>7825</v>
      </c>
      <c r="F221" s="239">
        <f t="shared" si="34"/>
        <v>45973</v>
      </c>
      <c r="G221" s="232" t="str">
        <f t="shared" si="30"/>
        <v>A</v>
      </c>
      <c r="H221" s="1055" t="str">
        <f t="shared" si="31"/>
        <v>MR_DER-1360_25</v>
      </c>
      <c r="I221" s="234" t="str">
        <f t="shared" si="32"/>
        <v>ND</v>
      </c>
      <c r="J221" s="255" t="str">
        <f t="shared" si="33"/>
        <v>APROVADO</v>
      </c>
      <c r="K221" s="249" t="s">
        <v>3730</v>
      </c>
      <c r="L221" s="229">
        <v>45492</v>
      </c>
      <c r="M221" s="1205" t="s">
        <v>8146</v>
      </c>
      <c r="N221" s="220" t="s">
        <v>5536</v>
      </c>
      <c r="O221" s="229">
        <v>45499</v>
      </c>
      <c r="P221" s="1153" t="s">
        <v>8743</v>
      </c>
      <c r="Q221" s="220" t="s">
        <v>3765</v>
      </c>
      <c r="R221" s="229">
        <v>45537</v>
      </c>
      <c r="S221" s="1205" t="s">
        <v>8196</v>
      </c>
      <c r="T221" s="229" t="s">
        <v>5539</v>
      </c>
      <c r="U221" s="229">
        <v>45559</v>
      </c>
      <c r="V221" s="1153" t="s">
        <v>8746</v>
      </c>
      <c r="W221" s="220" t="s">
        <v>3748</v>
      </c>
      <c r="X221" s="229">
        <v>45560</v>
      </c>
      <c r="Y221" s="1205" t="s">
        <v>8244</v>
      </c>
      <c r="Z221" s="229" t="s">
        <v>5539</v>
      </c>
      <c r="AA221" s="229"/>
      <c r="AB221" s="1153" t="s">
        <v>8748</v>
      </c>
      <c r="AC221" s="235" t="s">
        <v>3748</v>
      </c>
      <c r="AD221" s="236">
        <v>45973</v>
      </c>
      <c r="AE221" s="218" t="s">
        <v>11245</v>
      </c>
      <c r="AF221" s="220"/>
      <c r="AG221" s="229"/>
      <c r="AH221" s="220"/>
      <c r="AI221" s="220"/>
      <c r="AJ221" s="229"/>
      <c r="AK221" s="229"/>
      <c r="AL221" s="220"/>
      <c r="AM221" s="229"/>
      <c r="AN221" s="220"/>
      <c r="AO221" s="220"/>
      <c r="AP221" s="229"/>
      <c r="AQ221" s="229"/>
      <c r="AR221" s="220"/>
      <c r="AS221" s="229"/>
      <c r="AT221" s="220"/>
      <c r="AU221" s="220"/>
      <c r="AV221" s="229"/>
      <c r="AW221" s="229"/>
      <c r="AX221" s="220"/>
      <c r="AY221" s="229"/>
    </row>
    <row r="222" spans="1:51" s="110" customFormat="1" ht="25.5" hidden="1" x14ac:dyDescent="0.25">
      <c r="A222" s="237" t="s">
        <v>8263</v>
      </c>
      <c r="B222" s="220"/>
      <c r="C222" s="220" t="s">
        <v>8257</v>
      </c>
      <c r="D222" s="254" t="s">
        <v>7221</v>
      </c>
      <c r="E222" s="231" t="s">
        <v>7826</v>
      </c>
      <c r="F222" s="239">
        <f t="shared" si="34"/>
        <v>45973</v>
      </c>
      <c r="G222" s="232" t="str">
        <f t="shared" si="30"/>
        <v>A</v>
      </c>
      <c r="H222" s="1055" t="str">
        <f t="shared" si="31"/>
        <v>MR_DER-1360_25</v>
      </c>
      <c r="I222" s="234" t="str">
        <f t="shared" si="32"/>
        <v>ND</v>
      </c>
      <c r="J222" s="255" t="str">
        <f t="shared" si="33"/>
        <v>APROVADO</v>
      </c>
      <c r="K222" s="249" t="s">
        <v>3730</v>
      </c>
      <c r="L222" s="229">
        <v>45492</v>
      </c>
      <c r="M222" s="1205" t="s">
        <v>8146</v>
      </c>
      <c r="N222" s="220" t="s">
        <v>5537</v>
      </c>
      <c r="O222" s="229">
        <v>45499</v>
      </c>
      <c r="P222" s="1153" t="s">
        <v>8743</v>
      </c>
      <c r="Q222" s="220" t="s">
        <v>3748</v>
      </c>
      <c r="R222" s="229">
        <v>45537</v>
      </c>
      <c r="S222" s="1205" t="s">
        <v>8196</v>
      </c>
      <c r="T222" s="229" t="s">
        <v>5539</v>
      </c>
      <c r="U222" s="229"/>
      <c r="V222" s="1153" t="s">
        <v>8746</v>
      </c>
      <c r="W222" s="235" t="s">
        <v>3748</v>
      </c>
      <c r="X222" s="236">
        <v>45973</v>
      </c>
      <c r="Y222" s="1153" t="s">
        <v>11245</v>
      </c>
      <c r="Z222" s="229"/>
      <c r="AA222" s="229"/>
      <c r="AB222" s="220"/>
      <c r="AC222" s="220"/>
      <c r="AD222" s="229"/>
      <c r="AE222" s="229"/>
      <c r="AF222" s="220"/>
      <c r="AG222" s="229"/>
      <c r="AH222" s="220"/>
      <c r="AI222" s="220"/>
      <c r="AJ222" s="229"/>
      <c r="AK222" s="229"/>
      <c r="AL222" s="220"/>
      <c r="AM222" s="229"/>
      <c r="AN222" s="220"/>
      <c r="AO222" s="220"/>
      <c r="AP222" s="229"/>
      <c r="AQ222" s="229"/>
      <c r="AR222" s="220"/>
      <c r="AS222" s="229"/>
      <c r="AT222" s="220"/>
      <c r="AU222" s="220"/>
      <c r="AV222" s="229"/>
      <c r="AW222" s="229"/>
      <c r="AX222" s="220"/>
      <c r="AY222" s="229"/>
    </row>
    <row r="223" spans="1:51" s="110" customFormat="1" ht="25.5" hidden="1" x14ac:dyDescent="0.25">
      <c r="A223" s="237" t="s">
        <v>8263</v>
      </c>
      <c r="B223" s="220"/>
      <c r="C223" s="220" t="s">
        <v>8257</v>
      </c>
      <c r="D223" s="254" t="s">
        <v>7221</v>
      </c>
      <c r="E223" s="231" t="s">
        <v>7827</v>
      </c>
      <c r="F223" s="239">
        <f t="shared" si="34"/>
        <v>45973</v>
      </c>
      <c r="G223" s="232" t="str">
        <f t="shared" ref="G223:G244" si="35">IF($F223="","",INDEX($K223:$DP223,1,MATCH($F223,$K223:$DP223,)-1))</f>
        <v>A</v>
      </c>
      <c r="H223" s="1055" t="str">
        <f t="shared" ref="H223:H244" si="36">IF($F223="","",INDEX($K223:$FL223,1,MATCH($F223,$K223:$FL223,)+1))</f>
        <v>MR_DER-1360_25</v>
      </c>
      <c r="I223" s="234" t="str">
        <f t="shared" ref="I223:I244" si="37">IF(F223="NE",F223,IF(INDEX(K223:CR223,,MATCH(F223,K223:CR223,0)+3)&lt;&gt;0,INDEX(K223:CR223,,MATCH(F223,K223:CR223,0)+3),"ND"))</f>
        <v>ND</v>
      </c>
      <c r="J223" s="255" t="str">
        <f t="shared" ref="J223:J244" si="38">IF(G223="NE",G223,IF(INDEX(K223:CS223,,MATCH(G223,K223:CS223,0)+3)&lt;&gt;0,INDEX(K223:CS223,,MATCH(G223,K223:CS223,0)+3),"ND"))</f>
        <v>APROVADO</v>
      </c>
      <c r="K223" s="249" t="s">
        <v>3730</v>
      </c>
      <c r="L223" s="229">
        <v>45492</v>
      </c>
      <c r="M223" s="1205" t="s">
        <v>8146</v>
      </c>
      <c r="N223" s="220" t="s">
        <v>5536</v>
      </c>
      <c r="O223" s="229">
        <v>45499</v>
      </c>
      <c r="P223" s="1153" t="s">
        <v>8743</v>
      </c>
      <c r="Q223" s="220" t="s">
        <v>3765</v>
      </c>
      <c r="R223" s="229">
        <v>45537</v>
      </c>
      <c r="S223" s="1205" t="s">
        <v>8196</v>
      </c>
      <c r="T223" s="229" t="s">
        <v>5539</v>
      </c>
      <c r="U223" s="229">
        <v>45559</v>
      </c>
      <c r="V223" s="1153" t="s">
        <v>8746</v>
      </c>
      <c r="W223" s="220" t="s">
        <v>3748</v>
      </c>
      <c r="X223" s="229">
        <v>45560</v>
      </c>
      <c r="Y223" s="1205" t="s">
        <v>8244</v>
      </c>
      <c r="Z223" s="229" t="s">
        <v>5539</v>
      </c>
      <c r="AA223" s="229"/>
      <c r="AB223" s="1153" t="s">
        <v>8748</v>
      </c>
      <c r="AC223" s="235" t="s">
        <v>3748</v>
      </c>
      <c r="AD223" s="236">
        <v>45973</v>
      </c>
      <c r="AE223" s="218" t="s">
        <v>11245</v>
      </c>
      <c r="AF223" s="220"/>
      <c r="AG223" s="229"/>
      <c r="AH223" s="220"/>
      <c r="AI223" s="220"/>
      <c r="AJ223" s="229"/>
      <c r="AK223" s="229"/>
      <c r="AL223" s="220"/>
      <c r="AM223" s="229"/>
      <c r="AN223" s="220"/>
      <c r="AO223" s="220"/>
      <c r="AP223" s="229"/>
      <c r="AQ223" s="229"/>
      <c r="AR223" s="220"/>
      <c r="AS223" s="229"/>
      <c r="AT223" s="220"/>
      <c r="AU223" s="220"/>
      <c r="AV223" s="229"/>
      <c r="AW223" s="229"/>
      <c r="AX223" s="220"/>
      <c r="AY223" s="229"/>
    </row>
    <row r="224" spans="1:51" s="110" customFormat="1" ht="25.5" hidden="1" x14ac:dyDescent="0.25">
      <c r="A224" s="237" t="s">
        <v>8263</v>
      </c>
      <c r="B224" s="220"/>
      <c r="C224" s="220" t="s">
        <v>8257</v>
      </c>
      <c r="D224" s="254" t="s">
        <v>7221</v>
      </c>
      <c r="E224" s="231" t="s">
        <v>7828</v>
      </c>
      <c r="F224" s="239">
        <f t="shared" si="34"/>
        <v>45973</v>
      </c>
      <c r="G224" s="232" t="str">
        <f t="shared" si="35"/>
        <v>A</v>
      </c>
      <c r="H224" s="1055" t="str">
        <f t="shared" si="36"/>
        <v>MR_DER-1360_25</v>
      </c>
      <c r="I224" s="234" t="str">
        <f t="shared" si="37"/>
        <v>ND</v>
      </c>
      <c r="J224" s="255" t="str">
        <f t="shared" si="38"/>
        <v>APROVADO</v>
      </c>
      <c r="K224" s="249" t="s">
        <v>3730</v>
      </c>
      <c r="L224" s="229">
        <v>45492</v>
      </c>
      <c r="M224" s="1205" t="s">
        <v>8146</v>
      </c>
      <c r="N224" s="220" t="s">
        <v>5536</v>
      </c>
      <c r="O224" s="229">
        <v>45499</v>
      </c>
      <c r="P224" s="1153" t="s">
        <v>8743</v>
      </c>
      <c r="Q224" s="220" t="s">
        <v>3765</v>
      </c>
      <c r="R224" s="229">
        <v>45537</v>
      </c>
      <c r="S224" s="1205" t="s">
        <v>8196</v>
      </c>
      <c r="T224" s="229" t="s">
        <v>5539</v>
      </c>
      <c r="U224" s="229">
        <v>45559</v>
      </c>
      <c r="V224" s="1153" t="s">
        <v>8746</v>
      </c>
      <c r="W224" s="220" t="s">
        <v>3748</v>
      </c>
      <c r="X224" s="229">
        <v>45560</v>
      </c>
      <c r="Y224" s="1205" t="s">
        <v>8244</v>
      </c>
      <c r="Z224" s="229" t="s">
        <v>5539</v>
      </c>
      <c r="AA224" s="229"/>
      <c r="AB224" s="1153" t="s">
        <v>8748</v>
      </c>
      <c r="AC224" s="235" t="s">
        <v>3748</v>
      </c>
      <c r="AD224" s="236">
        <v>45973</v>
      </c>
      <c r="AE224" s="218" t="s">
        <v>11245</v>
      </c>
      <c r="AF224" s="220"/>
      <c r="AG224" s="229"/>
      <c r="AH224" s="220"/>
      <c r="AI224" s="220"/>
      <c r="AJ224" s="229"/>
      <c r="AK224" s="229"/>
      <c r="AL224" s="220"/>
      <c r="AM224" s="229"/>
      <c r="AN224" s="220"/>
      <c r="AO224" s="220"/>
      <c r="AP224" s="229"/>
      <c r="AQ224" s="229"/>
      <c r="AR224" s="220"/>
      <c r="AS224" s="229"/>
      <c r="AT224" s="220"/>
      <c r="AU224" s="220"/>
      <c r="AV224" s="229"/>
      <c r="AW224" s="229"/>
      <c r="AX224" s="220"/>
      <c r="AY224" s="229"/>
    </row>
    <row r="225" spans="1:55" s="110" customFormat="1" ht="25.5" hidden="1" x14ac:dyDescent="0.25">
      <c r="A225" s="237" t="s">
        <v>8263</v>
      </c>
      <c r="B225" s="220"/>
      <c r="C225" s="220" t="s">
        <v>8257</v>
      </c>
      <c r="D225" s="254" t="s">
        <v>7221</v>
      </c>
      <c r="E225" s="231" t="s">
        <v>7829</v>
      </c>
      <c r="F225" s="239">
        <f t="shared" si="34"/>
        <v>45973</v>
      </c>
      <c r="G225" s="232" t="str">
        <f t="shared" si="35"/>
        <v>B</v>
      </c>
      <c r="H225" s="1055" t="str">
        <f t="shared" si="36"/>
        <v>MR_DER-1360_25</v>
      </c>
      <c r="I225" s="234" t="str">
        <f t="shared" si="37"/>
        <v>ND</v>
      </c>
      <c r="J225" s="255" t="str">
        <f t="shared" si="38"/>
        <v>ND</v>
      </c>
      <c r="K225" s="249" t="s">
        <v>3730</v>
      </c>
      <c r="L225" s="229">
        <v>45492</v>
      </c>
      <c r="M225" s="1205" t="s">
        <v>8146</v>
      </c>
      <c r="N225" s="220" t="s">
        <v>5536</v>
      </c>
      <c r="O225" s="229">
        <v>45499</v>
      </c>
      <c r="P225" s="1153" t="s">
        <v>8743</v>
      </c>
      <c r="Q225" s="220" t="s">
        <v>3765</v>
      </c>
      <c r="R225" s="229">
        <v>45537</v>
      </c>
      <c r="S225" s="1205" t="s">
        <v>8196</v>
      </c>
      <c r="T225" s="220" t="s">
        <v>5537</v>
      </c>
      <c r="U225" s="229">
        <v>45565</v>
      </c>
      <c r="V225" s="1153" t="s">
        <v>8746</v>
      </c>
      <c r="W225" s="220" t="s">
        <v>3748</v>
      </c>
      <c r="X225" s="229">
        <v>45574</v>
      </c>
      <c r="Y225" s="1205" t="s">
        <v>8285</v>
      </c>
      <c r="Z225" s="229"/>
      <c r="AA225" s="229"/>
      <c r="AB225" s="1153"/>
      <c r="AC225" s="220" t="s">
        <v>5626</v>
      </c>
      <c r="AD225" s="229">
        <v>45764</v>
      </c>
      <c r="AE225" s="218" t="s">
        <v>9059</v>
      </c>
      <c r="AF225" s="220" t="s">
        <v>5539</v>
      </c>
      <c r="AG225" s="229">
        <v>45772</v>
      </c>
      <c r="AH225" s="220"/>
      <c r="AI225" s="235" t="s">
        <v>5811</v>
      </c>
      <c r="AJ225" s="236">
        <v>45818</v>
      </c>
      <c r="AK225" s="1369" t="s">
        <v>9579</v>
      </c>
      <c r="AL225" s="220"/>
      <c r="AM225" s="229"/>
      <c r="AN225" s="220"/>
      <c r="AO225" s="235" t="s">
        <v>5811</v>
      </c>
      <c r="AP225" s="236">
        <v>45973</v>
      </c>
      <c r="AQ225" s="1153" t="s">
        <v>11245</v>
      </c>
      <c r="AR225" s="220"/>
      <c r="AS225" s="229"/>
      <c r="AT225" s="220"/>
      <c r="AU225" s="220"/>
      <c r="AV225" s="229"/>
      <c r="AW225" s="229"/>
      <c r="AX225" s="220"/>
      <c r="AY225" s="229"/>
      <c r="AZ225" s="220"/>
      <c r="BA225" s="220"/>
      <c r="BB225" s="220"/>
      <c r="BC225" s="229"/>
    </row>
    <row r="226" spans="1:55" s="110" customFormat="1" ht="25.5" hidden="1" x14ac:dyDescent="0.25">
      <c r="A226" s="237" t="s">
        <v>8263</v>
      </c>
      <c r="B226" s="220"/>
      <c r="C226" s="220" t="s">
        <v>8257</v>
      </c>
      <c r="D226" s="254" t="s">
        <v>7221</v>
      </c>
      <c r="E226" s="231" t="s">
        <v>7830</v>
      </c>
      <c r="F226" s="239">
        <f t="shared" si="34"/>
        <v>45973</v>
      </c>
      <c r="G226" s="232" t="str">
        <f t="shared" si="35"/>
        <v>A</v>
      </c>
      <c r="H226" s="1055" t="str">
        <f t="shared" si="36"/>
        <v>MR_DER-1360_25</v>
      </c>
      <c r="I226" s="234" t="str">
        <f t="shared" si="37"/>
        <v>ND</v>
      </c>
      <c r="J226" s="255" t="str">
        <f t="shared" si="38"/>
        <v>APROVADO</v>
      </c>
      <c r="K226" s="249" t="s">
        <v>3730</v>
      </c>
      <c r="L226" s="229">
        <v>45492</v>
      </c>
      <c r="M226" s="1205" t="s">
        <v>8146</v>
      </c>
      <c r="N226" s="220" t="s">
        <v>5536</v>
      </c>
      <c r="O226" s="229">
        <v>45499</v>
      </c>
      <c r="P226" s="1153" t="s">
        <v>8743</v>
      </c>
      <c r="Q226" s="220" t="s">
        <v>3765</v>
      </c>
      <c r="R226" s="229">
        <v>45537</v>
      </c>
      <c r="S226" s="1205" t="s">
        <v>8196</v>
      </c>
      <c r="T226" s="220" t="s">
        <v>5537</v>
      </c>
      <c r="U226" s="229">
        <v>45565</v>
      </c>
      <c r="V226" s="1153" t="s">
        <v>8746</v>
      </c>
      <c r="W226" s="220" t="s">
        <v>3748</v>
      </c>
      <c r="X226" s="229">
        <v>45574</v>
      </c>
      <c r="Y226" s="1205" t="s">
        <v>8285</v>
      </c>
      <c r="Z226" s="229" t="s">
        <v>5539</v>
      </c>
      <c r="AA226" s="229"/>
      <c r="AB226" s="235"/>
      <c r="AC226" s="235" t="s">
        <v>3748</v>
      </c>
      <c r="AD226" s="236">
        <v>45973</v>
      </c>
      <c r="AE226" s="218" t="s">
        <v>11245</v>
      </c>
      <c r="AF226" s="220"/>
      <c r="AG226" s="229"/>
      <c r="AH226" s="220"/>
      <c r="AI226" s="220"/>
      <c r="AJ226" s="229"/>
      <c r="AK226" s="229"/>
      <c r="AL226" s="220"/>
      <c r="AM226" s="229"/>
      <c r="AN226" s="220"/>
      <c r="AO226" s="220"/>
      <c r="AP226" s="229"/>
      <c r="AQ226" s="229"/>
      <c r="AR226" s="220"/>
      <c r="AS226" s="229"/>
      <c r="AT226" s="220"/>
      <c r="AU226" s="220"/>
      <c r="AV226" s="229"/>
      <c r="AW226" s="229"/>
      <c r="AX226" s="220"/>
      <c r="AY226" s="229"/>
      <c r="AZ226" s="220"/>
      <c r="BA226" s="220"/>
      <c r="BB226" s="220"/>
      <c r="BC226" s="229"/>
    </row>
    <row r="227" spans="1:55" s="110" customFormat="1" ht="25.5" hidden="1" x14ac:dyDescent="0.25">
      <c r="A227" s="237" t="s">
        <v>8263</v>
      </c>
      <c r="B227" s="220"/>
      <c r="C227" s="220" t="s">
        <v>8257</v>
      </c>
      <c r="D227" s="254" t="s">
        <v>7221</v>
      </c>
      <c r="E227" s="231" t="s">
        <v>7831</v>
      </c>
      <c r="F227" s="239">
        <f t="shared" si="34"/>
        <v>45973</v>
      </c>
      <c r="G227" s="232" t="str">
        <f t="shared" si="35"/>
        <v>A</v>
      </c>
      <c r="H227" s="1055" t="str">
        <f t="shared" si="36"/>
        <v>MR_DER-1360_25</v>
      </c>
      <c r="I227" s="234" t="str">
        <f t="shared" si="37"/>
        <v>ND</v>
      </c>
      <c r="J227" s="255" t="str">
        <f t="shared" si="38"/>
        <v>APROVADO</v>
      </c>
      <c r="K227" s="249" t="s">
        <v>3730</v>
      </c>
      <c r="L227" s="229">
        <v>45492</v>
      </c>
      <c r="M227" s="1205" t="s">
        <v>8146</v>
      </c>
      <c r="N227" s="220" t="s">
        <v>5536</v>
      </c>
      <c r="O227" s="229">
        <v>45499</v>
      </c>
      <c r="P227" s="1153" t="s">
        <v>8743</v>
      </c>
      <c r="Q227" s="220" t="s">
        <v>3765</v>
      </c>
      <c r="R227" s="229">
        <v>45537</v>
      </c>
      <c r="S227" s="1205" t="s">
        <v>8196</v>
      </c>
      <c r="T227" s="229" t="s">
        <v>5539</v>
      </c>
      <c r="U227" s="229">
        <v>45559</v>
      </c>
      <c r="V227" s="1153" t="s">
        <v>8746</v>
      </c>
      <c r="W227" s="220" t="s">
        <v>3748</v>
      </c>
      <c r="X227" s="229">
        <v>45560</v>
      </c>
      <c r="Y227" s="1205" t="s">
        <v>8244</v>
      </c>
      <c r="Z227" s="229" t="s">
        <v>5539</v>
      </c>
      <c r="AA227" s="229"/>
      <c r="AB227" s="1153" t="s">
        <v>8748</v>
      </c>
      <c r="AC227" s="235" t="s">
        <v>3748</v>
      </c>
      <c r="AD227" s="236">
        <v>45973</v>
      </c>
      <c r="AE227" s="218" t="s">
        <v>11245</v>
      </c>
      <c r="AF227" s="220"/>
      <c r="AG227" s="229"/>
      <c r="AH227" s="220"/>
      <c r="AI227" s="220"/>
      <c r="AJ227" s="229"/>
      <c r="AK227" s="229"/>
      <c r="AL227" s="220"/>
      <c r="AM227" s="229"/>
      <c r="AN227" s="220"/>
      <c r="AO227" s="220"/>
      <c r="AP227" s="229"/>
      <c r="AQ227" s="229"/>
      <c r="AR227" s="220"/>
      <c r="AS227" s="229"/>
      <c r="AT227" s="220"/>
      <c r="AU227" s="220"/>
      <c r="AV227" s="229"/>
      <c r="AW227" s="229"/>
      <c r="AX227" s="220"/>
      <c r="AY227" s="229"/>
      <c r="AZ227" s="220"/>
      <c r="BA227" s="220"/>
      <c r="BB227" s="220"/>
      <c r="BC227" s="229"/>
    </row>
    <row r="228" spans="1:55" s="110" customFormat="1" ht="25.5" hidden="1" x14ac:dyDescent="0.25">
      <c r="A228" s="237" t="s">
        <v>8263</v>
      </c>
      <c r="B228" s="220"/>
      <c r="C228" s="220" t="s">
        <v>8257</v>
      </c>
      <c r="D228" s="254" t="s">
        <v>7221</v>
      </c>
      <c r="E228" s="231" t="s">
        <v>7832</v>
      </c>
      <c r="F228" s="239">
        <f t="shared" si="34"/>
        <v>45973</v>
      </c>
      <c r="G228" s="232" t="str">
        <f t="shared" si="35"/>
        <v>A</v>
      </c>
      <c r="H228" s="1055" t="str">
        <f t="shared" si="36"/>
        <v>MR_DER-1360_25</v>
      </c>
      <c r="I228" s="234" t="str">
        <f t="shared" si="37"/>
        <v>ND</v>
      </c>
      <c r="J228" s="255" t="str">
        <f t="shared" si="38"/>
        <v>APROVADO</v>
      </c>
      <c r="K228" s="249" t="s">
        <v>3730</v>
      </c>
      <c r="L228" s="229">
        <v>45492</v>
      </c>
      <c r="M228" s="1205" t="s">
        <v>8146</v>
      </c>
      <c r="N228" s="220" t="s">
        <v>5536</v>
      </c>
      <c r="O228" s="229">
        <v>45499</v>
      </c>
      <c r="P228" s="1153" t="s">
        <v>8743</v>
      </c>
      <c r="Q228" s="220" t="s">
        <v>3765</v>
      </c>
      <c r="R228" s="229">
        <v>45537</v>
      </c>
      <c r="S228" s="1205" t="s">
        <v>8196</v>
      </c>
      <c r="T228" s="229" t="s">
        <v>5539</v>
      </c>
      <c r="U228" s="229">
        <v>45559</v>
      </c>
      <c r="V228" s="1153" t="s">
        <v>8746</v>
      </c>
      <c r="W228" s="220" t="s">
        <v>3748</v>
      </c>
      <c r="X228" s="229">
        <v>45560</v>
      </c>
      <c r="Y228" s="1205" t="s">
        <v>8244</v>
      </c>
      <c r="Z228" s="229" t="s">
        <v>5539</v>
      </c>
      <c r="AA228" s="229"/>
      <c r="AB228" s="1153" t="s">
        <v>8748</v>
      </c>
      <c r="AC228" s="235" t="s">
        <v>3748</v>
      </c>
      <c r="AD228" s="236">
        <v>45973</v>
      </c>
      <c r="AE228" s="218" t="s">
        <v>11245</v>
      </c>
      <c r="AF228" s="220"/>
      <c r="AG228" s="229"/>
      <c r="AH228" s="220"/>
      <c r="AI228" s="220"/>
      <c r="AJ228" s="229"/>
      <c r="AK228" s="229"/>
      <c r="AL228" s="220"/>
      <c r="AM228" s="229"/>
      <c r="AN228" s="220"/>
      <c r="AO228" s="220"/>
      <c r="AP228" s="229"/>
      <c r="AQ228" s="229"/>
      <c r="AR228" s="220"/>
      <c r="AS228" s="229"/>
      <c r="AT228" s="220"/>
      <c r="AU228" s="220"/>
      <c r="AV228" s="229"/>
      <c r="AW228" s="229"/>
      <c r="AX228" s="220"/>
      <c r="AY228" s="229"/>
      <c r="AZ228" s="220"/>
      <c r="BA228" s="220"/>
      <c r="BB228" s="220"/>
      <c r="BC228" s="229"/>
    </row>
    <row r="229" spans="1:55" s="110" customFormat="1" ht="25.5" hidden="1" x14ac:dyDescent="0.25">
      <c r="A229" s="237" t="s">
        <v>8263</v>
      </c>
      <c r="B229" s="220"/>
      <c r="C229" s="220" t="s">
        <v>8257</v>
      </c>
      <c r="D229" s="254" t="s">
        <v>7221</v>
      </c>
      <c r="E229" s="231" t="s">
        <v>7833</v>
      </c>
      <c r="F229" s="239">
        <f t="shared" si="34"/>
        <v>45973</v>
      </c>
      <c r="G229" s="232" t="str">
        <f t="shared" si="35"/>
        <v>A</v>
      </c>
      <c r="H229" s="1055" t="str">
        <f t="shared" si="36"/>
        <v>MR_DER-1360_25</v>
      </c>
      <c r="I229" s="234" t="str">
        <f t="shared" si="37"/>
        <v>ND</v>
      </c>
      <c r="J229" s="255" t="str">
        <f t="shared" si="38"/>
        <v>APROVADO</v>
      </c>
      <c r="K229" s="249" t="s">
        <v>3730</v>
      </c>
      <c r="L229" s="229">
        <v>45492</v>
      </c>
      <c r="M229" s="1205" t="s">
        <v>8146</v>
      </c>
      <c r="N229" s="220" t="s">
        <v>5536</v>
      </c>
      <c r="O229" s="229">
        <v>45499</v>
      </c>
      <c r="P229" s="1153" t="s">
        <v>8743</v>
      </c>
      <c r="Q229" s="220" t="s">
        <v>3765</v>
      </c>
      <c r="R229" s="229">
        <v>45537</v>
      </c>
      <c r="S229" s="1205" t="s">
        <v>8196</v>
      </c>
      <c r="T229" s="229" t="s">
        <v>5539</v>
      </c>
      <c r="U229" s="229">
        <v>45559</v>
      </c>
      <c r="V229" s="1153" t="s">
        <v>8746</v>
      </c>
      <c r="W229" s="220" t="s">
        <v>3748</v>
      </c>
      <c r="X229" s="229">
        <v>45560</v>
      </c>
      <c r="Y229" s="1205" t="s">
        <v>8244</v>
      </c>
      <c r="Z229" s="229" t="s">
        <v>5539</v>
      </c>
      <c r="AA229" s="229"/>
      <c r="AB229" s="1153" t="s">
        <v>8748</v>
      </c>
      <c r="AC229" s="235" t="s">
        <v>3748</v>
      </c>
      <c r="AD229" s="236">
        <v>45973</v>
      </c>
      <c r="AE229" s="218" t="s">
        <v>11245</v>
      </c>
      <c r="AF229" s="220"/>
      <c r="AG229" s="229"/>
      <c r="AH229" s="220"/>
      <c r="AI229" s="220"/>
      <c r="AJ229" s="229"/>
      <c r="AK229" s="229"/>
      <c r="AL229" s="220"/>
      <c r="AM229" s="229"/>
      <c r="AN229" s="220"/>
      <c r="AO229" s="220"/>
      <c r="AP229" s="229"/>
      <c r="AQ229" s="229"/>
      <c r="AR229" s="220"/>
      <c r="AS229" s="229"/>
      <c r="AT229" s="220"/>
      <c r="AU229" s="220"/>
      <c r="AV229" s="229"/>
      <c r="AW229" s="229"/>
      <c r="AX229" s="220"/>
      <c r="AY229" s="229"/>
      <c r="AZ229" s="220"/>
      <c r="BA229" s="220"/>
      <c r="BB229" s="220"/>
      <c r="BC229" s="229"/>
    </row>
    <row r="230" spans="1:55" s="110" customFormat="1" ht="25.5" hidden="1" x14ac:dyDescent="0.25">
      <c r="A230" s="237" t="s">
        <v>8263</v>
      </c>
      <c r="B230" s="220"/>
      <c r="C230" s="220" t="s">
        <v>8257</v>
      </c>
      <c r="D230" s="254" t="s">
        <v>7221</v>
      </c>
      <c r="E230" s="231" t="s">
        <v>7834</v>
      </c>
      <c r="F230" s="239">
        <f t="shared" si="34"/>
        <v>45973</v>
      </c>
      <c r="G230" s="232" t="str">
        <f t="shared" si="35"/>
        <v>B</v>
      </c>
      <c r="H230" s="1055" t="str">
        <f t="shared" si="36"/>
        <v>MR_DER-1360_25</v>
      </c>
      <c r="I230" s="234" t="str">
        <f t="shared" si="37"/>
        <v>ND</v>
      </c>
      <c r="J230" s="255" t="str">
        <f t="shared" si="38"/>
        <v>ND</v>
      </c>
      <c r="K230" s="249" t="s">
        <v>3730</v>
      </c>
      <c r="L230" s="229">
        <v>45492</v>
      </c>
      <c r="M230" s="1205" t="s">
        <v>8146</v>
      </c>
      <c r="N230" s="220" t="s">
        <v>5537</v>
      </c>
      <c r="O230" s="229">
        <v>45499</v>
      </c>
      <c r="P230" s="1153" t="s">
        <v>8743</v>
      </c>
      <c r="Q230" s="220" t="s">
        <v>3748</v>
      </c>
      <c r="R230" s="229">
        <v>45537</v>
      </c>
      <c r="S230" s="1205" t="s">
        <v>8196</v>
      </c>
      <c r="T230" s="220" t="s">
        <v>6098</v>
      </c>
      <c r="U230" s="229">
        <v>45558</v>
      </c>
      <c r="V230" s="1153" t="s">
        <v>8746</v>
      </c>
      <c r="W230" s="220" t="s">
        <v>5626</v>
      </c>
      <c r="X230" s="229">
        <v>45574</v>
      </c>
      <c r="Y230" s="1205" t="s">
        <v>8285</v>
      </c>
      <c r="Z230" s="220" t="s">
        <v>5537</v>
      </c>
      <c r="AA230" s="229">
        <v>45617</v>
      </c>
      <c r="AB230" s="1153" t="s">
        <v>8747</v>
      </c>
      <c r="AC230" s="220" t="s">
        <v>5811</v>
      </c>
      <c r="AD230" s="229">
        <v>45621</v>
      </c>
      <c r="AE230" s="1153" t="s">
        <v>8730</v>
      </c>
      <c r="AF230" s="220"/>
      <c r="AG230" s="229"/>
      <c r="AH230" s="1153" t="s">
        <v>8751</v>
      </c>
      <c r="AI230" s="235" t="s">
        <v>5811</v>
      </c>
      <c r="AJ230" s="236">
        <v>45973</v>
      </c>
      <c r="AK230" s="1153" t="s">
        <v>11245</v>
      </c>
      <c r="AL230" s="220"/>
      <c r="AM230" s="229"/>
      <c r="AN230" s="220"/>
      <c r="AO230" s="220"/>
      <c r="AP230" s="229"/>
      <c r="AQ230" s="229"/>
      <c r="AR230" s="220"/>
      <c r="AS230" s="229"/>
      <c r="AT230" s="220"/>
      <c r="AU230" s="220"/>
      <c r="AV230" s="229"/>
      <c r="AW230" s="229"/>
      <c r="AX230" s="220"/>
      <c r="AY230" s="229"/>
      <c r="AZ230" s="220"/>
      <c r="BA230" s="220"/>
      <c r="BB230" s="220"/>
      <c r="BC230" s="229"/>
    </row>
    <row r="231" spans="1:55" s="110" customFormat="1" ht="25.5" hidden="1" x14ac:dyDescent="0.25">
      <c r="A231" s="237" t="s">
        <v>8263</v>
      </c>
      <c r="B231" s="220"/>
      <c r="C231" s="220" t="s">
        <v>8257</v>
      </c>
      <c r="D231" s="254" t="s">
        <v>7221</v>
      </c>
      <c r="E231" s="231" t="s">
        <v>7835</v>
      </c>
      <c r="F231" s="239">
        <f t="shared" si="34"/>
        <v>45973</v>
      </c>
      <c r="G231" s="232" t="str">
        <f t="shared" si="35"/>
        <v>B</v>
      </c>
      <c r="H231" s="1055" t="str">
        <f t="shared" si="36"/>
        <v>MR_DER-1360_25</v>
      </c>
      <c r="I231" s="234" t="str">
        <f t="shared" si="37"/>
        <v>ND</v>
      </c>
      <c r="J231" s="255" t="str">
        <f t="shared" si="38"/>
        <v>ND</v>
      </c>
      <c r="K231" s="249" t="s">
        <v>3730</v>
      </c>
      <c r="L231" s="229">
        <v>45492</v>
      </c>
      <c r="M231" s="1205" t="s">
        <v>8146</v>
      </c>
      <c r="N231" s="220" t="s">
        <v>5537</v>
      </c>
      <c r="O231" s="229">
        <v>45499</v>
      </c>
      <c r="P231" s="1153" t="s">
        <v>8743</v>
      </c>
      <c r="Q231" s="220" t="s">
        <v>3748</v>
      </c>
      <c r="R231" s="229">
        <v>45537</v>
      </c>
      <c r="S231" s="1205" t="s">
        <v>8196</v>
      </c>
      <c r="T231" s="220"/>
      <c r="U231" s="229"/>
      <c r="V231" s="1153" t="s">
        <v>8746</v>
      </c>
      <c r="W231" s="220" t="s">
        <v>5626</v>
      </c>
      <c r="X231" s="229">
        <v>45621</v>
      </c>
      <c r="Y231" s="1153" t="s">
        <v>8730</v>
      </c>
      <c r="Z231" s="220" t="s">
        <v>5539</v>
      </c>
      <c r="AA231" s="229">
        <v>45637</v>
      </c>
      <c r="AB231" s="1153" t="s">
        <v>8751</v>
      </c>
      <c r="AC231" s="220" t="s">
        <v>5811</v>
      </c>
      <c r="AD231" s="229">
        <v>45639</v>
      </c>
      <c r="AE231" s="218" t="s">
        <v>8862</v>
      </c>
      <c r="AF231" s="220"/>
      <c r="AG231" s="229"/>
      <c r="AH231" s="220"/>
      <c r="AI231" s="235" t="s">
        <v>5811</v>
      </c>
      <c r="AJ231" s="236">
        <v>45973</v>
      </c>
      <c r="AK231" s="218" t="s">
        <v>11245</v>
      </c>
      <c r="AL231" s="220"/>
      <c r="AM231" s="229"/>
      <c r="AN231" s="220"/>
      <c r="AO231" s="220"/>
      <c r="AP231" s="229"/>
      <c r="AQ231" s="229"/>
      <c r="AR231" s="220"/>
      <c r="AS231" s="229"/>
      <c r="AT231" s="220"/>
      <c r="AU231" s="220"/>
      <c r="AV231" s="229"/>
      <c r="AW231" s="229"/>
      <c r="AX231" s="220"/>
      <c r="AY231" s="229"/>
      <c r="AZ231" s="220"/>
      <c r="BA231" s="220"/>
      <c r="BB231" s="220"/>
      <c r="BC231" s="229"/>
    </row>
    <row r="232" spans="1:55" s="110" customFormat="1" ht="25.5" hidden="1" x14ac:dyDescent="0.25">
      <c r="A232" s="237" t="s">
        <v>8263</v>
      </c>
      <c r="B232" s="220"/>
      <c r="C232" s="220" t="s">
        <v>8257</v>
      </c>
      <c r="D232" s="254" t="s">
        <v>7221</v>
      </c>
      <c r="E232" s="231" t="s">
        <v>7836</v>
      </c>
      <c r="F232" s="239">
        <f t="shared" si="34"/>
        <v>45973</v>
      </c>
      <c r="G232" s="232" t="str">
        <f t="shared" si="35"/>
        <v>A</v>
      </c>
      <c r="H232" s="1055" t="str">
        <f t="shared" si="36"/>
        <v>MR_DER-1360_25</v>
      </c>
      <c r="I232" s="234" t="str">
        <f t="shared" si="37"/>
        <v>ND</v>
      </c>
      <c r="J232" s="255" t="str">
        <f t="shared" si="38"/>
        <v>APROVADO</v>
      </c>
      <c r="K232" s="249" t="s">
        <v>3730</v>
      </c>
      <c r="L232" s="229">
        <v>45492</v>
      </c>
      <c r="M232" s="1205" t="s">
        <v>8146</v>
      </c>
      <c r="N232" s="220" t="s">
        <v>5536</v>
      </c>
      <c r="O232" s="229">
        <v>45499</v>
      </c>
      <c r="P232" s="1153" t="s">
        <v>8743</v>
      </c>
      <c r="Q232" s="220" t="s">
        <v>3765</v>
      </c>
      <c r="R232" s="229">
        <v>45537</v>
      </c>
      <c r="S232" s="1205" t="s">
        <v>8196</v>
      </c>
      <c r="T232" s="229" t="s">
        <v>5539</v>
      </c>
      <c r="U232" s="229">
        <v>45559</v>
      </c>
      <c r="V232" s="1153" t="s">
        <v>8746</v>
      </c>
      <c r="W232" s="220" t="s">
        <v>3748</v>
      </c>
      <c r="X232" s="229">
        <v>45560</v>
      </c>
      <c r="Y232" s="1205" t="s">
        <v>8244</v>
      </c>
      <c r="Z232" s="229" t="s">
        <v>5539</v>
      </c>
      <c r="AA232" s="229"/>
      <c r="AB232" s="1153" t="s">
        <v>8748</v>
      </c>
      <c r="AC232" s="235" t="s">
        <v>3748</v>
      </c>
      <c r="AD232" s="236">
        <v>45973</v>
      </c>
      <c r="AE232" s="1153" t="s">
        <v>11245</v>
      </c>
      <c r="AF232" s="220"/>
      <c r="AG232" s="229"/>
      <c r="AH232" s="220"/>
      <c r="AI232" s="220"/>
      <c r="AJ232" s="229"/>
      <c r="AK232" s="229"/>
      <c r="AL232" s="220"/>
      <c r="AM232" s="229"/>
      <c r="AN232" s="220"/>
      <c r="AO232" s="220"/>
      <c r="AP232" s="229"/>
      <c r="AQ232" s="229"/>
      <c r="AR232" s="220"/>
      <c r="AS232" s="229"/>
      <c r="AT232" s="220"/>
      <c r="AU232" s="220"/>
      <c r="AV232" s="229"/>
      <c r="AW232" s="229"/>
      <c r="AX232" s="220"/>
      <c r="AY232" s="229"/>
      <c r="AZ232" s="220"/>
      <c r="BA232" s="220"/>
      <c r="BB232" s="220"/>
      <c r="BC232" s="229"/>
    </row>
    <row r="233" spans="1:55" s="110" customFormat="1" ht="25.5" hidden="1" x14ac:dyDescent="0.25">
      <c r="A233" s="237" t="s">
        <v>8263</v>
      </c>
      <c r="B233" s="220"/>
      <c r="C233" s="220" t="s">
        <v>8257</v>
      </c>
      <c r="D233" s="254" t="s">
        <v>7221</v>
      </c>
      <c r="E233" s="231" t="s">
        <v>7837</v>
      </c>
      <c r="F233" s="239">
        <f t="shared" si="34"/>
        <v>45973</v>
      </c>
      <c r="G233" s="232" t="str">
        <f t="shared" si="35"/>
        <v>A</v>
      </c>
      <c r="H233" s="1055" t="str">
        <f t="shared" si="36"/>
        <v>MR_DER-1360_25</v>
      </c>
      <c r="I233" s="234" t="str">
        <f t="shared" si="37"/>
        <v>ND</v>
      </c>
      <c r="J233" s="255" t="str">
        <f t="shared" si="38"/>
        <v>APROVADO</v>
      </c>
      <c r="K233" s="249" t="s">
        <v>3730</v>
      </c>
      <c r="L233" s="229">
        <v>45492</v>
      </c>
      <c r="M233" s="1205" t="s">
        <v>8146</v>
      </c>
      <c r="N233" s="220" t="s">
        <v>5536</v>
      </c>
      <c r="O233" s="229">
        <v>45499</v>
      </c>
      <c r="P233" s="1153" t="s">
        <v>8743</v>
      </c>
      <c r="Q233" s="220" t="s">
        <v>3765</v>
      </c>
      <c r="R233" s="229">
        <v>45537</v>
      </c>
      <c r="S233" s="1205" t="s">
        <v>8196</v>
      </c>
      <c r="T233" s="229" t="s">
        <v>5539</v>
      </c>
      <c r="U233" s="229">
        <v>45559</v>
      </c>
      <c r="V233" s="1153" t="s">
        <v>8746</v>
      </c>
      <c r="W233" s="220" t="s">
        <v>3748</v>
      </c>
      <c r="X233" s="229">
        <v>45560</v>
      </c>
      <c r="Y233" s="1205" t="s">
        <v>8244</v>
      </c>
      <c r="Z233" s="229" t="s">
        <v>5539</v>
      </c>
      <c r="AA233" s="229"/>
      <c r="AB233" s="1153" t="s">
        <v>8748</v>
      </c>
      <c r="AC233" s="235" t="s">
        <v>3748</v>
      </c>
      <c r="AD233" s="236">
        <v>45973</v>
      </c>
      <c r="AE233" s="1153" t="s">
        <v>11245</v>
      </c>
      <c r="AF233" s="220"/>
      <c r="AG233" s="229"/>
      <c r="AH233" s="220"/>
      <c r="AI233" s="220"/>
      <c r="AJ233" s="229"/>
      <c r="AK233" s="229"/>
      <c r="AL233" s="220"/>
      <c r="AM233" s="229"/>
      <c r="AN233" s="220"/>
      <c r="AO233" s="220"/>
      <c r="AP233" s="229"/>
      <c r="AQ233" s="229"/>
      <c r="AR233" s="220"/>
      <c r="AS233" s="229"/>
      <c r="AT233" s="220"/>
      <c r="AU233" s="220"/>
      <c r="AV233" s="229"/>
      <c r="AW233" s="229"/>
      <c r="AX233" s="220"/>
      <c r="AY233" s="229"/>
      <c r="AZ233" s="220"/>
      <c r="BA233" s="220"/>
      <c r="BB233" s="220"/>
      <c r="BC233" s="229"/>
    </row>
    <row r="234" spans="1:55" s="110" customFormat="1" ht="25.5" hidden="1" x14ac:dyDescent="0.25">
      <c r="A234" s="237" t="s">
        <v>8263</v>
      </c>
      <c r="B234" s="220"/>
      <c r="C234" s="220" t="s">
        <v>8257</v>
      </c>
      <c r="D234" s="254" t="s">
        <v>7221</v>
      </c>
      <c r="E234" s="231" t="s">
        <v>7838</v>
      </c>
      <c r="F234" s="239">
        <f t="shared" si="34"/>
        <v>45973</v>
      </c>
      <c r="G234" s="232" t="str">
        <f t="shared" si="35"/>
        <v>A</v>
      </c>
      <c r="H234" s="1055" t="str">
        <f t="shared" si="36"/>
        <v>MR_DER-1360_25</v>
      </c>
      <c r="I234" s="234" t="str">
        <f t="shared" si="37"/>
        <v>ND</v>
      </c>
      <c r="J234" s="255" t="str">
        <f t="shared" si="38"/>
        <v>APROVADO</v>
      </c>
      <c r="K234" s="249" t="s">
        <v>3730</v>
      </c>
      <c r="L234" s="229">
        <v>45492</v>
      </c>
      <c r="M234" s="1205" t="s">
        <v>8146</v>
      </c>
      <c r="N234" s="220" t="s">
        <v>5536</v>
      </c>
      <c r="O234" s="229">
        <v>45499</v>
      </c>
      <c r="P234" s="1153" t="s">
        <v>8743</v>
      </c>
      <c r="Q234" s="220" t="s">
        <v>3765</v>
      </c>
      <c r="R234" s="229">
        <v>45537</v>
      </c>
      <c r="S234" s="1205" t="s">
        <v>8196</v>
      </c>
      <c r="T234" s="229" t="s">
        <v>5539</v>
      </c>
      <c r="U234" s="229">
        <v>45559</v>
      </c>
      <c r="V234" s="1153" t="s">
        <v>8746</v>
      </c>
      <c r="W234" s="220" t="s">
        <v>3748</v>
      </c>
      <c r="X234" s="229">
        <v>45560</v>
      </c>
      <c r="Y234" s="1205" t="s">
        <v>8244</v>
      </c>
      <c r="Z234" s="229" t="s">
        <v>5539</v>
      </c>
      <c r="AA234" s="229"/>
      <c r="AB234" s="1153" t="s">
        <v>8748</v>
      </c>
      <c r="AC234" s="235" t="s">
        <v>3748</v>
      </c>
      <c r="AD234" s="236">
        <v>45973</v>
      </c>
      <c r="AE234" s="1153" t="s">
        <v>11245</v>
      </c>
      <c r="AF234" s="220"/>
      <c r="AG234" s="229"/>
      <c r="AH234" s="220"/>
      <c r="AI234" s="220"/>
      <c r="AJ234" s="229"/>
      <c r="AK234" s="229"/>
      <c r="AL234" s="220"/>
      <c r="AM234" s="229"/>
      <c r="AN234" s="220"/>
      <c r="AO234" s="220"/>
      <c r="AP234" s="229"/>
      <c r="AQ234" s="229"/>
      <c r="AR234" s="220"/>
      <c r="AS234" s="229"/>
      <c r="AT234" s="220"/>
      <c r="AU234" s="220"/>
      <c r="AV234" s="229"/>
      <c r="AW234" s="229"/>
      <c r="AX234" s="220"/>
      <c r="AY234" s="229"/>
      <c r="AZ234" s="220"/>
      <c r="BA234" s="220"/>
      <c r="BB234" s="220"/>
      <c r="BC234" s="229"/>
    </row>
    <row r="235" spans="1:55" s="110" customFormat="1" ht="25.5" hidden="1" x14ac:dyDescent="0.25">
      <c r="A235" s="237" t="s">
        <v>8263</v>
      </c>
      <c r="B235" s="220"/>
      <c r="C235" s="220" t="s">
        <v>8257</v>
      </c>
      <c r="D235" s="254" t="s">
        <v>7221</v>
      </c>
      <c r="E235" s="231" t="s">
        <v>7839</v>
      </c>
      <c r="F235" s="239">
        <f>IF(L235&lt;&gt;0,MAX(L235,R235,X235,AD235,AJ235,AP235,AV235,BB235),"NE")</f>
        <v>45994</v>
      </c>
      <c r="G235" s="232" t="str">
        <f t="shared" si="35"/>
        <v>C</v>
      </c>
      <c r="H235" s="1055" t="str">
        <f t="shared" si="36"/>
        <v>MR_DER-1423_25</v>
      </c>
      <c r="I235" s="234" t="str">
        <f t="shared" si="37"/>
        <v>ND</v>
      </c>
      <c r="J235" s="255" t="str">
        <f t="shared" si="38"/>
        <v>APROVADO</v>
      </c>
      <c r="K235" s="249" t="s">
        <v>3730</v>
      </c>
      <c r="L235" s="229">
        <v>45492</v>
      </c>
      <c r="M235" s="1205" t="s">
        <v>8146</v>
      </c>
      <c r="N235" s="220"/>
      <c r="O235" s="229"/>
      <c r="P235" s="1153" t="s">
        <v>8743</v>
      </c>
      <c r="Q235" s="220" t="s">
        <v>3748</v>
      </c>
      <c r="R235" s="229">
        <v>45537</v>
      </c>
      <c r="S235" s="1205" t="s">
        <v>8196</v>
      </c>
      <c r="T235" s="220"/>
      <c r="U235" s="229"/>
      <c r="V235" s="1153" t="s">
        <v>8746</v>
      </c>
      <c r="W235" s="220"/>
      <c r="X235" s="229"/>
      <c r="Y235" s="229"/>
      <c r="Z235" s="220"/>
      <c r="AA235" s="229"/>
      <c r="AB235" s="220"/>
      <c r="AC235" s="220" t="s">
        <v>5626</v>
      </c>
      <c r="AD235" s="229">
        <v>45764</v>
      </c>
      <c r="AE235" s="1153" t="s">
        <v>9059</v>
      </c>
      <c r="AF235" s="220" t="s">
        <v>5537</v>
      </c>
      <c r="AG235" s="229">
        <v>45772</v>
      </c>
      <c r="AH235" s="220"/>
      <c r="AI235" s="235" t="s">
        <v>5811</v>
      </c>
      <c r="AJ235" s="236">
        <v>45818</v>
      </c>
      <c r="AK235" s="1369" t="s">
        <v>9579</v>
      </c>
      <c r="AL235" s="220" t="s">
        <v>5536</v>
      </c>
      <c r="AM235" s="229">
        <v>45831</v>
      </c>
      <c r="AN235" s="220"/>
      <c r="AO235" s="220" t="s">
        <v>6393</v>
      </c>
      <c r="AP235" s="229">
        <v>45846</v>
      </c>
      <c r="AQ235" s="1153" t="s">
        <v>9642</v>
      </c>
      <c r="AR235" s="229" t="s">
        <v>5537</v>
      </c>
      <c r="AS235" s="229">
        <v>45862</v>
      </c>
      <c r="AT235" s="220"/>
      <c r="AU235" s="220" t="s">
        <v>6649</v>
      </c>
      <c r="AV235" s="229">
        <v>45954</v>
      </c>
      <c r="AW235" s="1153" t="s">
        <v>11130</v>
      </c>
      <c r="AX235" s="220" t="s">
        <v>5539</v>
      </c>
      <c r="AY235" s="229">
        <v>45973</v>
      </c>
      <c r="AZ235" s="220"/>
      <c r="BA235" s="220" t="s">
        <v>6649</v>
      </c>
      <c r="BB235" s="229">
        <v>45994</v>
      </c>
      <c r="BC235" s="218" t="s">
        <v>11503</v>
      </c>
    </row>
    <row r="236" spans="1:55" s="110" customFormat="1" ht="25.5" hidden="1" x14ac:dyDescent="0.25">
      <c r="A236" s="237" t="s">
        <v>8263</v>
      </c>
      <c r="B236" s="220"/>
      <c r="C236" s="220" t="s">
        <v>8257</v>
      </c>
      <c r="D236" s="254" t="s">
        <v>7221</v>
      </c>
      <c r="E236" s="231" t="s">
        <v>7840</v>
      </c>
      <c r="F236" s="239">
        <f>IF(L236&lt;&gt;0,MAX(L236,R236,X236,AD236,AJ236,AP236,AV236,BB236),"NE")</f>
        <v>45994</v>
      </c>
      <c r="G236" s="232" t="str">
        <f t="shared" si="35"/>
        <v>B</v>
      </c>
      <c r="H236" s="1055" t="str">
        <f t="shared" si="36"/>
        <v>MR_DER-1423_25</v>
      </c>
      <c r="I236" s="234" t="str">
        <f t="shared" si="37"/>
        <v>ND</v>
      </c>
      <c r="J236" s="255" t="str">
        <f t="shared" si="38"/>
        <v>ND</v>
      </c>
      <c r="K236" s="249" t="s">
        <v>3730</v>
      </c>
      <c r="L236" s="229">
        <v>45492</v>
      </c>
      <c r="M236" s="1205" t="s">
        <v>8146</v>
      </c>
      <c r="N236" s="220"/>
      <c r="O236" s="229"/>
      <c r="P236" s="1153" t="s">
        <v>8743</v>
      </c>
      <c r="Q236" s="220" t="s">
        <v>3748</v>
      </c>
      <c r="R236" s="229">
        <v>45537</v>
      </c>
      <c r="S236" s="1205" t="s">
        <v>8196</v>
      </c>
      <c r="T236" s="220"/>
      <c r="U236" s="229"/>
      <c r="V236" s="1153" t="s">
        <v>8746</v>
      </c>
      <c r="W236" s="220"/>
      <c r="X236" s="229"/>
      <c r="Y236" s="229"/>
      <c r="Z236" s="220"/>
      <c r="AA236" s="229"/>
      <c r="AB236" s="220"/>
      <c r="AC236" s="220" t="s">
        <v>5626</v>
      </c>
      <c r="AD236" s="229">
        <v>45954</v>
      </c>
      <c r="AE236" s="1153" t="s">
        <v>11130</v>
      </c>
      <c r="AF236" s="220" t="s">
        <v>5539</v>
      </c>
      <c r="AG236" s="229">
        <v>45973</v>
      </c>
      <c r="AH236" s="220"/>
      <c r="AI236" s="220" t="s">
        <v>5811</v>
      </c>
      <c r="AJ236" s="229">
        <v>45994</v>
      </c>
      <c r="AK236" s="1153" t="s">
        <v>11503</v>
      </c>
      <c r="AL236" s="220"/>
      <c r="AM236" s="229"/>
      <c r="AN236" s="220"/>
      <c r="AO236" s="220"/>
      <c r="AP236" s="229"/>
      <c r="AQ236" s="229"/>
      <c r="AR236" s="220"/>
      <c r="AS236" s="229"/>
      <c r="AT236" s="220"/>
      <c r="AU236" s="220"/>
      <c r="AV236" s="229"/>
      <c r="AW236" s="229"/>
      <c r="AX236" s="220"/>
      <c r="AY236" s="229"/>
      <c r="AZ236" s="220"/>
      <c r="BA236" s="220"/>
      <c r="BB236" s="220"/>
      <c r="BC236" s="229"/>
    </row>
    <row r="237" spans="1:55" s="110" customFormat="1" ht="25.5" hidden="1" x14ac:dyDescent="0.25">
      <c r="A237" s="237" t="s">
        <v>8263</v>
      </c>
      <c r="B237" s="220"/>
      <c r="C237" s="220" t="s">
        <v>8257</v>
      </c>
      <c r="D237" s="254" t="s">
        <v>7223</v>
      </c>
      <c r="E237" s="231" t="s">
        <v>7841</v>
      </c>
      <c r="F237" s="239">
        <f t="shared" ref="F237:F244" si="39">IF(L237&lt;&gt;0,MAX(L237,R237,X237,AD237,AJ237,AP237,AV237),"NE")</f>
        <v>45973</v>
      </c>
      <c r="G237" s="232" t="str">
        <f t="shared" si="35"/>
        <v>A</v>
      </c>
      <c r="H237" s="1055" t="str">
        <f t="shared" si="36"/>
        <v>MR_DER-1360_25</v>
      </c>
      <c r="I237" s="234" t="str">
        <f t="shared" si="37"/>
        <v>ND</v>
      </c>
      <c r="J237" s="255" t="str">
        <f t="shared" si="38"/>
        <v>ND</v>
      </c>
      <c r="K237" s="249" t="s">
        <v>3730</v>
      </c>
      <c r="L237" s="229">
        <v>45492</v>
      </c>
      <c r="M237" s="1205" t="s">
        <v>8146</v>
      </c>
      <c r="N237" s="220" t="s">
        <v>5539</v>
      </c>
      <c r="O237" s="229">
        <v>45499</v>
      </c>
      <c r="P237" s="1153" t="s">
        <v>8743</v>
      </c>
      <c r="Q237" s="220" t="s">
        <v>3748</v>
      </c>
      <c r="R237" s="229">
        <v>45537</v>
      </c>
      <c r="S237" s="1205" t="s">
        <v>8196</v>
      </c>
      <c r="T237" s="220"/>
      <c r="U237" s="229"/>
      <c r="V237" s="1153" t="s">
        <v>8746</v>
      </c>
      <c r="W237" s="235" t="s">
        <v>3748</v>
      </c>
      <c r="X237" s="236">
        <v>45973</v>
      </c>
      <c r="Y237" s="218" t="s">
        <v>11245</v>
      </c>
      <c r="Z237" s="220"/>
      <c r="AA237" s="229"/>
      <c r="AB237" s="220"/>
      <c r="AC237" s="220"/>
      <c r="AD237" s="229"/>
      <c r="AE237" s="229"/>
      <c r="AF237" s="220"/>
      <c r="AG237" s="229"/>
      <c r="AH237" s="220"/>
      <c r="AI237" s="220"/>
      <c r="AJ237" s="229"/>
      <c r="AK237" s="229"/>
      <c r="AL237" s="220"/>
      <c r="AM237" s="229"/>
      <c r="AN237" s="220"/>
      <c r="AO237" s="220"/>
      <c r="AP237" s="229"/>
      <c r="AQ237" s="229"/>
      <c r="AR237" s="220"/>
      <c r="AS237" s="229"/>
      <c r="AT237" s="220"/>
      <c r="AU237" s="220"/>
      <c r="AV237" s="229"/>
      <c r="AW237" s="229"/>
      <c r="AX237" s="220"/>
      <c r="AY237" s="229"/>
      <c r="AZ237" s="220"/>
      <c r="BA237" s="220"/>
      <c r="BB237" s="220"/>
      <c r="BC237" s="229"/>
    </row>
    <row r="238" spans="1:55" s="110" customFormat="1" ht="25.5" hidden="1" x14ac:dyDescent="0.25">
      <c r="A238" s="237" t="s">
        <v>8263</v>
      </c>
      <c r="B238" s="220"/>
      <c r="C238" s="220" t="s">
        <v>8257</v>
      </c>
      <c r="D238" s="254" t="s">
        <v>7223</v>
      </c>
      <c r="E238" s="231" t="s">
        <v>7842</v>
      </c>
      <c r="F238" s="239">
        <f t="shared" si="39"/>
        <v>45973</v>
      </c>
      <c r="G238" s="232" t="str">
        <f t="shared" si="35"/>
        <v>B</v>
      </c>
      <c r="H238" s="1055" t="str">
        <f t="shared" si="36"/>
        <v>MR_DER-1360_25</v>
      </c>
      <c r="I238" s="234" t="str">
        <f t="shared" si="37"/>
        <v>ND</v>
      </c>
      <c r="J238" s="255" t="str">
        <f t="shared" si="38"/>
        <v>ND</v>
      </c>
      <c r="K238" s="249" t="s">
        <v>3730</v>
      </c>
      <c r="L238" s="229">
        <v>45492</v>
      </c>
      <c r="M238" s="1205" t="s">
        <v>8146</v>
      </c>
      <c r="N238" s="220" t="s">
        <v>5539</v>
      </c>
      <c r="O238" s="229">
        <v>45499</v>
      </c>
      <c r="P238" s="1153" t="s">
        <v>8743</v>
      </c>
      <c r="Q238" s="220" t="s">
        <v>3748</v>
      </c>
      <c r="R238" s="229">
        <v>45537</v>
      </c>
      <c r="S238" s="1205" t="s">
        <v>8196</v>
      </c>
      <c r="T238" s="220"/>
      <c r="U238" s="229"/>
      <c r="V238" s="1153" t="s">
        <v>8746</v>
      </c>
      <c r="W238" s="220" t="s">
        <v>5626</v>
      </c>
      <c r="X238" s="229">
        <v>45574</v>
      </c>
      <c r="Y238" s="1205" t="s">
        <v>8285</v>
      </c>
      <c r="Z238" s="220" t="s">
        <v>5537</v>
      </c>
      <c r="AA238" s="229">
        <v>45617</v>
      </c>
      <c r="AB238" s="1153" t="s">
        <v>8747</v>
      </c>
      <c r="AC238" s="220" t="s">
        <v>5811</v>
      </c>
      <c r="AD238" s="229">
        <v>45621</v>
      </c>
      <c r="AE238" s="1153" t="s">
        <v>8730</v>
      </c>
      <c r="AF238" s="220"/>
      <c r="AG238" s="229"/>
      <c r="AH238" s="1153" t="s">
        <v>8751</v>
      </c>
      <c r="AI238" s="235" t="s">
        <v>5811</v>
      </c>
      <c r="AJ238" s="236">
        <v>45973</v>
      </c>
      <c r="AK238" s="1153" t="s">
        <v>11245</v>
      </c>
      <c r="AL238" s="220"/>
      <c r="AM238" s="229"/>
      <c r="AN238" s="220"/>
      <c r="AO238" s="220"/>
      <c r="AP238" s="229"/>
      <c r="AQ238" s="229"/>
      <c r="AR238" s="220"/>
      <c r="AS238" s="229"/>
      <c r="AT238" s="220"/>
      <c r="AU238" s="220"/>
      <c r="AV238" s="229"/>
      <c r="AW238" s="229"/>
      <c r="AX238" s="220"/>
      <c r="AY238" s="229"/>
      <c r="AZ238" s="220"/>
      <c r="BA238" s="220"/>
      <c r="BB238" s="220"/>
      <c r="BC238" s="229"/>
    </row>
    <row r="239" spans="1:55" s="110" customFormat="1" ht="25.5" hidden="1" x14ac:dyDescent="0.25">
      <c r="A239" s="237" t="s">
        <v>8263</v>
      </c>
      <c r="B239" s="220"/>
      <c r="C239" s="220" t="s">
        <v>8257</v>
      </c>
      <c r="D239" s="254" t="s">
        <v>7223</v>
      </c>
      <c r="E239" s="231" t="s">
        <v>7843</v>
      </c>
      <c r="F239" s="239">
        <f t="shared" si="39"/>
        <v>45973</v>
      </c>
      <c r="G239" s="232" t="str">
        <f t="shared" si="35"/>
        <v>A</v>
      </c>
      <c r="H239" s="1055" t="str">
        <f t="shared" si="36"/>
        <v>MR_DER-1360_25</v>
      </c>
      <c r="I239" s="234" t="str">
        <f t="shared" si="37"/>
        <v>ND</v>
      </c>
      <c r="J239" s="255" t="str">
        <f t="shared" si="38"/>
        <v>ND</v>
      </c>
      <c r="K239" s="249" t="s">
        <v>3730</v>
      </c>
      <c r="L239" s="229">
        <v>45537</v>
      </c>
      <c r="M239" s="1205" t="s">
        <v>8196</v>
      </c>
      <c r="N239" s="220" t="s">
        <v>5539</v>
      </c>
      <c r="O239" s="229">
        <v>45559</v>
      </c>
      <c r="P239" s="1153" t="s">
        <v>8745</v>
      </c>
      <c r="Q239" s="220" t="s">
        <v>3748</v>
      </c>
      <c r="R239" s="229">
        <v>45574</v>
      </c>
      <c r="S239" s="1205" t="s">
        <v>8285</v>
      </c>
      <c r="T239" s="220"/>
      <c r="U239" s="229"/>
      <c r="V239" s="1153" t="s">
        <v>8749</v>
      </c>
      <c r="W239" s="235" t="s">
        <v>3748</v>
      </c>
      <c r="X239" s="236">
        <v>45973</v>
      </c>
      <c r="Y239" s="218" t="s">
        <v>11245</v>
      </c>
      <c r="Z239" s="220"/>
      <c r="AA239" s="229"/>
      <c r="AB239" s="220"/>
      <c r="AC239" s="220"/>
      <c r="AD239" s="229"/>
      <c r="AE239" s="229"/>
      <c r="AF239" s="220"/>
      <c r="AG239" s="229"/>
      <c r="AH239" s="220"/>
      <c r="AI239" s="220"/>
      <c r="AJ239" s="229"/>
      <c r="AK239" s="229"/>
      <c r="AL239" s="220"/>
      <c r="AM239" s="229"/>
      <c r="AN239" s="220"/>
      <c r="AO239" s="220"/>
      <c r="AP239" s="229"/>
      <c r="AQ239" s="229"/>
      <c r="AR239" s="220"/>
      <c r="AS239" s="229"/>
      <c r="AT239" s="220"/>
      <c r="AU239" s="220"/>
      <c r="AV239" s="229"/>
      <c r="AW239" s="229"/>
      <c r="AX239" s="220"/>
      <c r="AY239" s="229"/>
      <c r="AZ239" s="220"/>
      <c r="BA239" s="220"/>
      <c r="BB239" s="220"/>
      <c r="BC239" s="229"/>
    </row>
    <row r="240" spans="1:55" s="110" customFormat="1" ht="25.5" hidden="1" x14ac:dyDescent="0.25">
      <c r="A240" s="237" t="s">
        <v>8263</v>
      </c>
      <c r="B240" s="220"/>
      <c r="C240" s="220" t="s">
        <v>8257</v>
      </c>
      <c r="D240" s="254" t="s">
        <v>7223</v>
      </c>
      <c r="E240" s="231" t="s">
        <v>7844</v>
      </c>
      <c r="F240" s="239">
        <f t="shared" si="39"/>
        <v>45973</v>
      </c>
      <c r="G240" s="232" t="str">
        <f t="shared" si="35"/>
        <v>A</v>
      </c>
      <c r="H240" s="1055" t="str">
        <f t="shared" si="36"/>
        <v>MR_DER-1360_25</v>
      </c>
      <c r="I240" s="234" t="str">
        <f t="shared" si="37"/>
        <v>ND</v>
      </c>
      <c r="J240" s="255" t="str">
        <f t="shared" si="38"/>
        <v>ND</v>
      </c>
      <c r="K240" s="249" t="s">
        <v>3730</v>
      </c>
      <c r="L240" s="229">
        <v>45537</v>
      </c>
      <c r="M240" s="1205" t="s">
        <v>8196</v>
      </c>
      <c r="N240" s="220" t="s">
        <v>5539</v>
      </c>
      <c r="O240" s="229">
        <v>45565</v>
      </c>
      <c r="P240" s="1153" t="s">
        <v>8745</v>
      </c>
      <c r="Q240" s="220" t="s">
        <v>3748</v>
      </c>
      <c r="R240" s="229">
        <v>45574</v>
      </c>
      <c r="S240" s="1205" t="s">
        <v>8285</v>
      </c>
      <c r="T240" s="220"/>
      <c r="U240" s="229"/>
      <c r="V240" s="1153" t="s">
        <v>8749</v>
      </c>
      <c r="W240" s="235" t="s">
        <v>3748</v>
      </c>
      <c r="X240" s="236">
        <v>45973</v>
      </c>
      <c r="Y240" s="218" t="s">
        <v>11245</v>
      </c>
      <c r="Z240" s="220"/>
      <c r="AA240" s="229"/>
      <c r="AB240" s="220"/>
      <c r="AC240" s="220"/>
      <c r="AD240" s="229"/>
      <c r="AE240" s="229"/>
      <c r="AF240" s="220"/>
      <c r="AG240" s="229"/>
      <c r="AH240" s="220"/>
      <c r="AI240" s="220"/>
      <c r="AJ240" s="229"/>
      <c r="AK240" s="229"/>
      <c r="AL240" s="220"/>
      <c r="AM240" s="229"/>
      <c r="AN240" s="220"/>
      <c r="AO240" s="220"/>
      <c r="AP240" s="229"/>
      <c r="AQ240" s="229"/>
      <c r="AR240" s="220"/>
      <c r="AS240" s="229"/>
      <c r="AT240" s="220"/>
      <c r="AU240" s="220"/>
      <c r="AV240" s="229"/>
      <c r="AW240" s="229"/>
      <c r="AX240" s="220"/>
      <c r="AY240" s="229"/>
    </row>
    <row r="241" spans="1:51" s="110" customFormat="1" ht="25.5" hidden="1" x14ac:dyDescent="0.25">
      <c r="A241" s="237" t="s">
        <v>8263</v>
      </c>
      <c r="B241" s="220"/>
      <c r="C241" s="220" t="s">
        <v>8257</v>
      </c>
      <c r="D241" s="254" t="s">
        <v>7223</v>
      </c>
      <c r="E241" s="231" t="s">
        <v>7845</v>
      </c>
      <c r="F241" s="239">
        <f t="shared" si="39"/>
        <v>45973</v>
      </c>
      <c r="G241" s="232" t="str">
        <f t="shared" si="35"/>
        <v>A</v>
      </c>
      <c r="H241" s="1055" t="str">
        <f t="shared" si="36"/>
        <v>MR_DER-1360_25</v>
      </c>
      <c r="I241" s="234" t="str">
        <f t="shared" si="37"/>
        <v>ND</v>
      </c>
      <c r="J241" s="255" t="str">
        <f t="shared" si="38"/>
        <v>ND</v>
      </c>
      <c r="K241" s="249" t="s">
        <v>3730</v>
      </c>
      <c r="L241" s="229">
        <v>45537</v>
      </c>
      <c r="M241" s="1205" t="s">
        <v>8196</v>
      </c>
      <c r="N241" s="220" t="s">
        <v>5539</v>
      </c>
      <c r="O241" s="229">
        <v>45559</v>
      </c>
      <c r="P241" s="1153" t="s">
        <v>8745</v>
      </c>
      <c r="Q241" s="220" t="s">
        <v>3748</v>
      </c>
      <c r="R241" s="229">
        <v>45574</v>
      </c>
      <c r="S241" s="1205" t="s">
        <v>8285</v>
      </c>
      <c r="T241" s="220"/>
      <c r="U241" s="229"/>
      <c r="V241" s="1153" t="s">
        <v>8749</v>
      </c>
      <c r="W241" s="235" t="s">
        <v>3748</v>
      </c>
      <c r="X241" s="236">
        <v>45973</v>
      </c>
      <c r="Y241" s="218" t="s">
        <v>11245</v>
      </c>
      <c r="Z241" s="220"/>
      <c r="AA241" s="229"/>
      <c r="AB241" s="220"/>
      <c r="AC241" s="220"/>
      <c r="AD241" s="229"/>
      <c r="AE241" s="229"/>
      <c r="AF241" s="220"/>
      <c r="AG241" s="229"/>
      <c r="AH241" s="220"/>
      <c r="AI241" s="220"/>
      <c r="AJ241" s="229"/>
      <c r="AK241" s="229"/>
      <c r="AL241" s="220"/>
      <c r="AM241" s="229"/>
      <c r="AN241" s="220"/>
      <c r="AO241" s="220"/>
      <c r="AP241" s="229"/>
      <c r="AQ241" s="229"/>
      <c r="AR241" s="220"/>
      <c r="AS241" s="229"/>
      <c r="AT241" s="220"/>
      <c r="AU241" s="220"/>
      <c r="AV241" s="229"/>
      <c r="AW241" s="229"/>
      <c r="AX241" s="220"/>
      <c r="AY241" s="229"/>
    </row>
    <row r="242" spans="1:51" s="110" customFormat="1" ht="25.5" hidden="1" x14ac:dyDescent="0.25">
      <c r="A242" s="237" t="s">
        <v>8263</v>
      </c>
      <c r="B242" s="220"/>
      <c r="C242" s="220" t="s">
        <v>8257</v>
      </c>
      <c r="D242" s="254" t="s">
        <v>7223</v>
      </c>
      <c r="E242" s="231" t="s">
        <v>7846</v>
      </c>
      <c r="F242" s="239">
        <f t="shared" si="39"/>
        <v>45973</v>
      </c>
      <c r="G242" s="232" t="str">
        <f t="shared" si="35"/>
        <v>A</v>
      </c>
      <c r="H242" s="1055" t="str">
        <f t="shared" si="36"/>
        <v>MR_DER-1360_25</v>
      </c>
      <c r="I242" s="234" t="str">
        <f t="shared" si="37"/>
        <v>ND</v>
      </c>
      <c r="J242" s="255" t="str">
        <f t="shared" si="38"/>
        <v>ND</v>
      </c>
      <c r="K242" s="249" t="s">
        <v>3730</v>
      </c>
      <c r="L242" s="229">
        <v>45537</v>
      </c>
      <c r="M242" s="1205" t="s">
        <v>8196</v>
      </c>
      <c r="N242" s="220" t="s">
        <v>5539</v>
      </c>
      <c r="O242" s="229">
        <v>45559</v>
      </c>
      <c r="P242" s="1153" t="s">
        <v>8745</v>
      </c>
      <c r="Q242" s="220" t="s">
        <v>3748</v>
      </c>
      <c r="R242" s="229">
        <v>45574</v>
      </c>
      <c r="S242" s="1205" t="s">
        <v>8285</v>
      </c>
      <c r="T242" s="220"/>
      <c r="U242" s="229"/>
      <c r="V242" s="1153" t="s">
        <v>8749</v>
      </c>
      <c r="W242" s="235" t="s">
        <v>3748</v>
      </c>
      <c r="X242" s="236">
        <v>45973</v>
      </c>
      <c r="Y242" s="218" t="s">
        <v>11245</v>
      </c>
      <c r="Z242" s="220"/>
      <c r="AA242" s="229"/>
      <c r="AB242" s="220"/>
      <c r="AC242" s="220"/>
      <c r="AD242" s="229"/>
      <c r="AE242" s="229"/>
      <c r="AF242" s="220"/>
      <c r="AG242" s="229"/>
      <c r="AH242" s="220"/>
      <c r="AI242" s="220"/>
      <c r="AJ242" s="229"/>
      <c r="AK242" s="229"/>
      <c r="AL242" s="220"/>
      <c r="AM242" s="229"/>
      <c r="AN242" s="220"/>
      <c r="AO242" s="220"/>
      <c r="AP242" s="229"/>
      <c r="AQ242" s="229"/>
      <c r="AR242" s="220"/>
      <c r="AS242" s="229"/>
      <c r="AT242" s="220"/>
      <c r="AU242" s="220"/>
      <c r="AV242" s="229"/>
      <c r="AW242" s="229"/>
      <c r="AX242" s="220"/>
      <c r="AY242" s="229"/>
    </row>
    <row r="243" spans="1:51" s="110" customFormat="1" ht="25.5" hidden="1" x14ac:dyDescent="0.25">
      <c r="A243" s="237" t="s">
        <v>8263</v>
      </c>
      <c r="B243" s="220" t="s">
        <v>8257</v>
      </c>
      <c r="C243" s="230"/>
      <c r="D243" s="1207" t="s">
        <v>6911</v>
      </c>
      <c r="E243" s="231" t="s">
        <v>8754</v>
      </c>
      <c r="F243" s="239">
        <f t="shared" si="39"/>
        <v>45973</v>
      </c>
      <c r="G243" s="232" t="str">
        <f t="shared" si="35"/>
        <v>A</v>
      </c>
      <c r="H243" s="1055" t="str">
        <f t="shared" si="36"/>
        <v>MR_DER-1360_25</v>
      </c>
      <c r="I243" s="234" t="str">
        <f t="shared" si="37"/>
        <v>ND</v>
      </c>
      <c r="J243" s="255" t="str">
        <f t="shared" si="38"/>
        <v>ND</v>
      </c>
      <c r="K243" s="249" t="s">
        <v>3730</v>
      </c>
      <c r="L243" s="229">
        <v>45583</v>
      </c>
      <c r="M243" s="218" t="s">
        <v>8359</v>
      </c>
      <c r="N243" s="220" t="s">
        <v>5537</v>
      </c>
      <c r="O243" s="229">
        <v>45617</v>
      </c>
      <c r="P243" s="218" t="s">
        <v>8750</v>
      </c>
      <c r="Q243" s="220" t="s">
        <v>3748</v>
      </c>
      <c r="R243" s="229">
        <v>45621</v>
      </c>
      <c r="S243" s="218" t="s">
        <v>8730</v>
      </c>
      <c r="T243" s="220"/>
      <c r="U243" s="229"/>
      <c r="V243" s="218" t="s">
        <v>8751</v>
      </c>
      <c r="W243" s="235" t="s">
        <v>3748</v>
      </c>
      <c r="X243" s="236">
        <v>45973</v>
      </c>
      <c r="Y243" s="218" t="s">
        <v>11245</v>
      </c>
      <c r="Z243" s="220"/>
      <c r="AA243" s="229"/>
      <c r="AB243" s="220"/>
      <c r="AC243" s="220"/>
      <c r="AD243" s="229"/>
      <c r="AE243" s="229"/>
      <c r="AF243" s="220"/>
      <c r="AG243" s="229"/>
      <c r="AH243" s="220"/>
      <c r="AI243" s="220"/>
      <c r="AJ243" s="229"/>
      <c r="AK243" s="229"/>
      <c r="AL243" s="220"/>
      <c r="AM243" s="229"/>
      <c r="AN243" s="220"/>
      <c r="AO243" s="220"/>
      <c r="AP243" s="229"/>
      <c r="AQ243" s="229"/>
      <c r="AR243" s="220"/>
      <c r="AS243" s="229"/>
      <c r="AT243" s="220"/>
      <c r="AU243" s="220"/>
      <c r="AV243" s="229"/>
      <c r="AW243" s="229"/>
      <c r="AX243" s="220"/>
      <c r="AY243" s="229"/>
    </row>
    <row r="244" spans="1:51" s="110" customFormat="1" ht="25.5" hidden="1" x14ac:dyDescent="0.25">
      <c r="A244" s="237" t="s">
        <v>8263</v>
      </c>
      <c r="B244" s="220" t="s">
        <v>8257</v>
      </c>
      <c r="C244" s="230"/>
      <c r="D244" s="1207" t="s">
        <v>6911</v>
      </c>
      <c r="E244" s="231" t="s">
        <v>8755</v>
      </c>
      <c r="F244" s="239">
        <f t="shared" si="39"/>
        <v>45973</v>
      </c>
      <c r="G244" s="232" t="str">
        <f t="shared" si="35"/>
        <v>A</v>
      </c>
      <c r="H244" s="1055" t="str">
        <f t="shared" si="36"/>
        <v>MR_DER-1360_25</v>
      </c>
      <c r="I244" s="234" t="str">
        <f t="shared" si="37"/>
        <v>ND</v>
      </c>
      <c r="J244" s="255" t="str">
        <f t="shared" si="38"/>
        <v>ND</v>
      </c>
      <c r="K244" s="249" t="s">
        <v>3730</v>
      </c>
      <c r="L244" s="229">
        <v>45583</v>
      </c>
      <c r="M244" s="218" t="s">
        <v>8359</v>
      </c>
      <c r="N244" s="220" t="s">
        <v>5537</v>
      </c>
      <c r="O244" s="229">
        <v>45617</v>
      </c>
      <c r="P244" s="218" t="s">
        <v>8750</v>
      </c>
      <c r="Q244" s="220" t="s">
        <v>3748</v>
      </c>
      <c r="R244" s="229">
        <v>45621</v>
      </c>
      <c r="S244" s="218" t="s">
        <v>8730</v>
      </c>
      <c r="T244" s="220"/>
      <c r="U244" s="229"/>
      <c r="V244" s="218" t="s">
        <v>8751</v>
      </c>
      <c r="W244" s="235" t="s">
        <v>3748</v>
      </c>
      <c r="X244" s="236">
        <v>45973</v>
      </c>
      <c r="Y244" s="218" t="s">
        <v>11245</v>
      </c>
      <c r="Z244" s="220"/>
      <c r="AA244" s="229"/>
      <c r="AB244" s="220"/>
      <c r="AC244" s="220"/>
      <c r="AD244" s="229"/>
      <c r="AE244" s="229"/>
      <c r="AF244" s="220"/>
      <c r="AG244" s="229"/>
      <c r="AH244" s="220"/>
      <c r="AI244" s="220"/>
      <c r="AJ244" s="229"/>
      <c r="AK244" s="229"/>
      <c r="AL244" s="220"/>
      <c r="AM244" s="229"/>
      <c r="AN244" s="220"/>
      <c r="AO244" s="220"/>
      <c r="AP244" s="229"/>
      <c r="AQ244" s="229"/>
      <c r="AR244" s="220"/>
      <c r="AS244" s="229"/>
      <c r="AT244" s="220"/>
      <c r="AU244" s="220"/>
      <c r="AV244" s="229"/>
      <c r="AW244" s="229"/>
      <c r="AX244" s="220"/>
      <c r="AY244" s="229"/>
    </row>
    <row r="245" spans="1:51" s="110" customFormat="1" hidden="1" x14ac:dyDescent="0.25">
      <c r="A245" s="242"/>
      <c r="B245" s="242"/>
      <c r="C245" s="242"/>
      <c r="D245" s="257"/>
      <c r="E245" s="242" t="s">
        <v>7523</v>
      </c>
      <c r="F245" s="243"/>
      <c r="G245" s="243"/>
      <c r="H245" s="1056"/>
      <c r="I245" s="243"/>
      <c r="J245" s="258"/>
      <c r="K245" s="250"/>
      <c r="L245" s="244"/>
      <c r="M245" s="245"/>
      <c r="N245" s="246"/>
      <c r="O245" s="246"/>
      <c r="P245" s="246"/>
      <c r="Q245" s="244"/>
      <c r="R245" s="244"/>
      <c r="S245" s="245"/>
      <c r="T245" s="246"/>
      <c r="U245" s="246"/>
      <c r="V245" s="246"/>
      <c r="W245" s="244"/>
      <c r="X245" s="244"/>
      <c r="Y245" s="245"/>
      <c r="Z245" s="246"/>
      <c r="AA245" s="246"/>
      <c r="AB245" s="246"/>
      <c r="AC245" s="244"/>
      <c r="AD245" s="244"/>
      <c r="AE245" s="245"/>
      <c r="AF245" s="246"/>
      <c r="AG245" s="246"/>
      <c r="AH245" s="246"/>
      <c r="AI245" s="244"/>
      <c r="AJ245" s="244"/>
      <c r="AK245" s="245"/>
      <c r="AL245" s="246"/>
      <c r="AM245" s="246"/>
      <c r="AN245" s="246"/>
      <c r="AO245" s="244"/>
      <c r="AP245" s="244"/>
      <c r="AQ245" s="245"/>
      <c r="AR245" s="246"/>
      <c r="AS245" s="246"/>
      <c r="AT245" s="246"/>
      <c r="AU245" s="244"/>
      <c r="AV245" s="244"/>
      <c r="AW245" s="245"/>
      <c r="AX245" s="246"/>
      <c r="AY245" s="246"/>
    </row>
    <row r="246" spans="1:51" s="110" customFormat="1" ht="25.5" hidden="1" x14ac:dyDescent="0.25">
      <c r="A246" s="237" t="s">
        <v>8263</v>
      </c>
      <c r="B246" s="220"/>
      <c r="C246" s="230"/>
      <c r="D246" s="1207" t="s">
        <v>7303</v>
      </c>
      <c r="E246" s="231" t="s">
        <v>8959</v>
      </c>
      <c r="F246" s="239">
        <f>IF(L246&lt;&gt;0,MAX(L246,R246,X246,AD246,AJ246,AP246,AV246),"NE")</f>
        <v>46001</v>
      </c>
      <c r="G246" s="232" t="str">
        <f t="shared" ref="G246:G277" si="40">IF($F246="","",INDEX($K246:$DP246,1,MATCH($F246,$K246:$DP246,)-1))</f>
        <v>A</v>
      </c>
      <c r="H246" s="1055" t="str">
        <f t="shared" ref="H246:H277" si="41">IF($F246="","",INDEX($K246:$FL246,1,MATCH($F246,$K246:$FL246,)+1))</f>
        <v>MR_DER-1451_25</v>
      </c>
      <c r="I246" s="234" t="str">
        <f t="shared" ref="I246:I277" si="42">IF(F246="NE",F246,IF(INDEX(K246:CR246,,MATCH(F246,K246:CR246,0)+3)&lt;&gt;0,INDEX(K246:CR246,,MATCH(F246,K246:CR246,0)+3),"ND"))</f>
        <v>ND</v>
      </c>
      <c r="J246" s="255" t="str">
        <f t="shared" ref="J246:J277" si="43">IF(G246="NE",G246,IF(INDEX(K246:CS246,,MATCH(G246,K246:CS246,0)+3)&lt;&gt;0,INDEX(K246:CS246,,MATCH(G246,K246:CS246,0)+3),"ND"))</f>
        <v>ND</v>
      </c>
      <c r="K246" s="249" t="s">
        <v>3730</v>
      </c>
      <c r="L246" s="229">
        <v>45716</v>
      </c>
      <c r="M246" s="218" t="s">
        <v>8960</v>
      </c>
      <c r="N246" s="220" t="s">
        <v>5536</v>
      </c>
      <c r="O246" s="229">
        <v>45761</v>
      </c>
      <c r="P246" s="218"/>
      <c r="Q246" s="220" t="s">
        <v>3765</v>
      </c>
      <c r="R246" s="229">
        <v>45859</v>
      </c>
      <c r="S246" s="218" t="s">
        <v>9661</v>
      </c>
      <c r="T246" s="220" t="s">
        <v>5539</v>
      </c>
      <c r="U246" s="229">
        <v>45919</v>
      </c>
      <c r="V246" s="218"/>
      <c r="W246" s="122" t="s">
        <v>3748</v>
      </c>
      <c r="X246" s="118">
        <v>46001</v>
      </c>
      <c r="Y246" s="218" t="s">
        <v>11545</v>
      </c>
      <c r="Z246" s="220"/>
      <c r="AA246" s="229"/>
      <c r="AB246" s="220"/>
      <c r="AC246" s="220"/>
      <c r="AD246" s="229"/>
      <c r="AE246" s="229"/>
      <c r="AF246" s="220"/>
      <c r="AG246" s="229"/>
      <c r="AH246" s="220"/>
      <c r="AI246" s="220"/>
      <c r="AJ246" s="229"/>
      <c r="AK246" s="229"/>
      <c r="AL246" s="220"/>
      <c r="AM246" s="229"/>
      <c r="AN246" s="220"/>
      <c r="AO246" s="220"/>
      <c r="AP246" s="229"/>
      <c r="AQ246" s="229"/>
      <c r="AR246" s="220"/>
      <c r="AS246" s="229"/>
      <c r="AT246" s="220"/>
      <c r="AU246" s="220"/>
      <c r="AV246" s="229"/>
      <c r="AW246" s="229"/>
      <c r="AX246" s="220"/>
      <c r="AY246" s="229"/>
    </row>
    <row r="247" spans="1:51" s="110" customFormat="1" ht="25.5" hidden="1" x14ac:dyDescent="0.25">
      <c r="A247" s="237" t="s">
        <v>8263</v>
      </c>
      <c r="B247" s="220" t="s">
        <v>8257</v>
      </c>
      <c r="C247" s="230"/>
      <c r="D247" s="254" t="s">
        <v>7303</v>
      </c>
      <c r="E247" s="231" t="s">
        <v>8213</v>
      </c>
      <c r="F247" s="239">
        <f>IF(L247&lt;&gt;0,MAX(L247,R247,X247,AD247,AJ247,AP247,AV247,BB247),"NE")</f>
        <v>45994</v>
      </c>
      <c r="G247" s="232" t="str">
        <f t="shared" si="40"/>
        <v>A</v>
      </c>
      <c r="H247" s="1055" t="str">
        <f t="shared" si="41"/>
        <v>MR_DER-1423_25</v>
      </c>
      <c r="I247" s="234" t="str">
        <f t="shared" si="42"/>
        <v>ND</v>
      </c>
      <c r="J247" s="255" t="str">
        <f t="shared" si="43"/>
        <v>ND</v>
      </c>
      <c r="K247" s="249" t="s">
        <v>3730</v>
      </c>
      <c r="L247" s="229">
        <v>45553</v>
      </c>
      <c r="M247" s="366" t="s">
        <v>8212</v>
      </c>
      <c r="N247" s="220" t="s">
        <v>5537</v>
      </c>
      <c r="O247" s="229">
        <v>45565</v>
      </c>
      <c r="P247" s="364" t="s">
        <v>8741</v>
      </c>
      <c r="Q247" s="249" t="s">
        <v>3748</v>
      </c>
      <c r="R247" s="229">
        <v>45583</v>
      </c>
      <c r="S247" s="364" t="s">
        <v>8359</v>
      </c>
      <c r="T247" s="220"/>
      <c r="U247" s="229"/>
      <c r="V247" s="364" t="s">
        <v>8742</v>
      </c>
      <c r="W247" s="220" t="s">
        <v>3748</v>
      </c>
      <c r="X247" s="229">
        <v>45994</v>
      </c>
      <c r="Y247" s="218" t="s">
        <v>11503</v>
      </c>
      <c r="Z247" s="220"/>
      <c r="AA247" s="229"/>
      <c r="AB247" s="220"/>
      <c r="AC247" s="220"/>
      <c r="AD247" s="229"/>
      <c r="AE247" s="229"/>
      <c r="AF247" s="220"/>
      <c r="AG247" s="229"/>
      <c r="AH247" s="220"/>
      <c r="AI247" s="220"/>
      <c r="AJ247" s="229"/>
      <c r="AK247" s="229"/>
      <c r="AL247" s="220"/>
      <c r="AM247" s="229"/>
      <c r="AN247" s="220"/>
      <c r="AO247" s="220"/>
      <c r="AP247" s="229"/>
      <c r="AQ247" s="229"/>
      <c r="AR247" s="220"/>
      <c r="AS247" s="229"/>
      <c r="AT247" s="220"/>
      <c r="AU247" s="220"/>
      <c r="AV247" s="229"/>
      <c r="AW247" s="229"/>
      <c r="AX247" s="220"/>
      <c r="AY247" s="229"/>
    </row>
    <row r="248" spans="1:51" s="110" customFormat="1" ht="25.5" hidden="1" x14ac:dyDescent="0.25">
      <c r="A248" s="237" t="s">
        <v>8263</v>
      </c>
      <c r="B248" s="220" t="s">
        <v>8257</v>
      </c>
      <c r="C248" s="230"/>
      <c r="D248" s="254" t="s">
        <v>7303</v>
      </c>
      <c r="E248" s="231" t="s">
        <v>8214</v>
      </c>
      <c r="F248" s="239">
        <f>IF(L248&lt;&gt;0,MAX(L248,R248,X248,AD248,AJ248,AP248,AV248,BB248),"NE")</f>
        <v>45994</v>
      </c>
      <c r="G248" s="232" t="str">
        <f t="shared" si="40"/>
        <v>B</v>
      </c>
      <c r="H248" s="1055" t="str">
        <f t="shared" si="41"/>
        <v>MR_DER-1423_25</v>
      </c>
      <c r="I248" s="234" t="str">
        <f t="shared" si="42"/>
        <v>ND</v>
      </c>
      <c r="J248" s="255" t="str">
        <f t="shared" si="43"/>
        <v>APROVADO</v>
      </c>
      <c r="K248" s="249" t="s">
        <v>3730</v>
      </c>
      <c r="L248" s="229">
        <v>45553</v>
      </c>
      <c r="M248" s="366" t="s">
        <v>8212</v>
      </c>
      <c r="N248" s="220" t="s">
        <v>5536</v>
      </c>
      <c r="O248" s="229">
        <v>45565</v>
      </c>
      <c r="P248" s="364" t="s">
        <v>8741</v>
      </c>
      <c r="Q248" s="249" t="s">
        <v>3765</v>
      </c>
      <c r="R248" s="229">
        <v>45583</v>
      </c>
      <c r="S248" s="364" t="s">
        <v>8359</v>
      </c>
      <c r="T248" s="220" t="s">
        <v>5536</v>
      </c>
      <c r="U248" s="229">
        <v>45621</v>
      </c>
      <c r="V248" s="364" t="s">
        <v>8742</v>
      </c>
      <c r="W248" s="220" t="s">
        <v>5701</v>
      </c>
      <c r="X248" s="229">
        <v>45764</v>
      </c>
      <c r="Y248" s="218" t="s">
        <v>9059</v>
      </c>
      <c r="Z248" s="220" t="s">
        <v>5539</v>
      </c>
      <c r="AA248" s="229">
        <v>45783</v>
      </c>
      <c r="AB248" s="220"/>
      <c r="AC248" s="220" t="s">
        <v>3748</v>
      </c>
      <c r="AD248" s="229">
        <v>45818</v>
      </c>
      <c r="AE248" s="218" t="s">
        <v>9581</v>
      </c>
      <c r="AF248" s="220" t="s">
        <v>5536</v>
      </c>
      <c r="AG248" s="229">
        <v>45831</v>
      </c>
      <c r="AH248" s="220"/>
      <c r="AI248" s="220" t="s">
        <v>5626</v>
      </c>
      <c r="AJ248" s="229">
        <v>45846</v>
      </c>
      <c r="AK248" s="218" t="s">
        <v>9642</v>
      </c>
      <c r="AL248" s="220" t="s">
        <v>5537</v>
      </c>
      <c r="AM248" s="229">
        <v>45862</v>
      </c>
      <c r="AN248" s="220"/>
      <c r="AO248" s="220" t="s">
        <v>5811</v>
      </c>
      <c r="AP248" s="229">
        <v>45954</v>
      </c>
      <c r="AQ248" s="1153" t="s">
        <v>11130</v>
      </c>
      <c r="AR248" s="220" t="s">
        <v>5539</v>
      </c>
      <c r="AS248" s="229"/>
      <c r="AT248" s="220"/>
      <c r="AU248" s="220" t="s">
        <v>5811</v>
      </c>
      <c r="AV248" s="229">
        <v>45994</v>
      </c>
      <c r="AW248" s="1153" t="s">
        <v>11503</v>
      </c>
      <c r="AX248" s="220"/>
      <c r="AY248" s="229"/>
    </row>
    <row r="249" spans="1:51" s="1108" customFormat="1" ht="25.5" hidden="1" x14ac:dyDescent="0.25">
      <c r="A249" s="1167" t="s">
        <v>8263</v>
      </c>
      <c r="B249" s="1182"/>
      <c r="C249" s="1168" t="s">
        <v>8257</v>
      </c>
      <c r="D249" s="1169" t="s">
        <v>9694</v>
      </c>
      <c r="E249" s="1170" t="s">
        <v>9693</v>
      </c>
      <c r="F249" s="1171">
        <f t="shared" ref="F249:F280" si="44">IF(L249&lt;&gt;0,MAX(L249,R249,X249,AD249,AJ249,AP249,AV249),"NE")</f>
        <v>45965</v>
      </c>
      <c r="G249" s="1172" t="str">
        <f t="shared" si="40"/>
        <v>A</v>
      </c>
      <c r="H249" s="1186" t="str">
        <f t="shared" si="41"/>
        <v>MR_DER-1341_25</v>
      </c>
      <c r="I249" s="1174" t="str">
        <f t="shared" si="42"/>
        <v>ND</v>
      </c>
      <c r="J249" s="1175" t="str">
        <f t="shared" si="43"/>
        <v>ND</v>
      </c>
      <c r="K249" s="1187" t="s">
        <v>3730</v>
      </c>
      <c r="L249" s="1188">
        <v>45873</v>
      </c>
      <c r="M249" s="1155" t="s">
        <v>9727</v>
      </c>
      <c r="N249" s="1182" t="s">
        <v>5537</v>
      </c>
      <c r="O249" s="1188">
        <v>45898</v>
      </c>
      <c r="P249" s="1368"/>
      <c r="Q249" s="1187" t="s">
        <v>3748</v>
      </c>
      <c r="R249" s="1188">
        <v>45904</v>
      </c>
      <c r="S249" s="974" t="s">
        <v>10189</v>
      </c>
      <c r="T249" s="1182"/>
      <c r="U249" s="1188"/>
      <c r="V249" s="1182"/>
      <c r="W249" s="1182" t="s">
        <v>3748</v>
      </c>
      <c r="X249" s="1188">
        <v>45965</v>
      </c>
      <c r="Y249" s="974" t="s">
        <v>11192</v>
      </c>
      <c r="Z249" s="1182"/>
      <c r="AA249" s="1188"/>
      <c r="AB249" s="1182"/>
      <c r="AC249" s="1182"/>
      <c r="AD249" s="1188"/>
      <c r="AE249" s="1188"/>
      <c r="AF249" s="1182"/>
      <c r="AG249" s="1188"/>
      <c r="AH249" s="1182"/>
      <c r="AI249" s="1182"/>
      <c r="AJ249" s="1188"/>
      <c r="AK249" s="1188"/>
      <c r="AL249" s="1182"/>
      <c r="AM249" s="1188"/>
      <c r="AN249" s="1182"/>
      <c r="AO249" s="1182"/>
      <c r="AP249" s="1188"/>
      <c r="AQ249" s="1188"/>
      <c r="AR249" s="1182"/>
      <c r="AS249" s="1188"/>
      <c r="AT249" s="1182"/>
      <c r="AU249" s="1182"/>
      <c r="AV249" s="1188"/>
      <c r="AW249" s="1188"/>
      <c r="AX249" s="1182"/>
      <c r="AY249" s="1188"/>
    </row>
    <row r="250" spans="1:51" s="1108" customFormat="1" ht="38.25" hidden="1" x14ac:dyDescent="0.25">
      <c r="A250" s="1167" t="s">
        <v>8263</v>
      </c>
      <c r="B250" s="1182"/>
      <c r="C250" s="1183"/>
      <c r="D250" s="1169" t="s">
        <v>9699</v>
      </c>
      <c r="E250" s="1170" t="s">
        <v>9695</v>
      </c>
      <c r="F250" s="1171">
        <f t="shared" si="44"/>
        <v>45965</v>
      </c>
      <c r="G250" s="1172" t="str">
        <f t="shared" si="40"/>
        <v>A</v>
      </c>
      <c r="H250" s="1186" t="str">
        <f t="shared" si="41"/>
        <v>MR_DER-1341_25</v>
      </c>
      <c r="I250" s="1174" t="str">
        <f t="shared" si="42"/>
        <v>ND</v>
      </c>
      <c r="J250" s="1175" t="str">
        <f t="shared" si="43"/>
        <v>ND</v>
      </c>
      <c r="K250" s="1187" t="s">
        <v>3730</v>
      </c>
      <c r="L250" s="1188">
        <v>45873</v>
      </c>
      <c r="M250" s="1155" t="s">
        <v>9727</v>
      </c>
      <c r="N250" s="1182" t="s">
        <v>5537</v>
      </c>
      <c r="O250" s="1188">
        <v>45898</v>
      </c>
      <c r="P250" s="1368"/>
      <c r="Q250" s="1187" t="s">
        <v>3748</v>
      </c>
      <c r="R250" s="1188">
        <v>45904</v>
      </c>
      <c r="S250" s="974" t="s">
        <v>10189</v>
      </c>
      <c r="T250" s="1182"/>
      <c r="U250" s="1188"/>
      <c r="V250" s="1368"/>
      <c r="W250" s="1182" t="s">
        <v>3748</v>
      </c>
      <c r="X250" s="1188">
        <v>45965</v>
      </c>
      <c r="Y250" s="974" t="s">
        <v>11192</v>
      </c>
      <c r="Z250" s="1182"/>
      <c r="AA250" s="1188"/>
      <c r="AB250" s="1182"/>
      <c r="AC250" s="1182"/>
      <c r="AD250" s="1188"/>
      <c r="AE250" s="974"/>
      <c r="AF250" s="1182"/>
      <c r="AG250" s="1188"/>
      <c r="AH250" s="1182"/>
      <c r="AI250" s="1182"/>
      <c r="AJ250" s="1188"/>
      <c r="AK250" s="1155"/>
      <c r="AL250" s="1182"/>
      <c r="AM250" s="1188"/>
      <c r="AN250" s="1182"/>
      <c r="AO250" s="1182"/>
      <c r="AP250" s="1188"/>
      <c r="AQ250" s="1188"/>
      <c r="AR250" s="1182"/>
      <c r="AS250" s="1188"/>
      <c r="AT250" s="1182"/>
      <c r="AU250" s="1182"/>
      <c r="AV250" s="1188"/>
      <c r="AW250" s="1188"/>
      <c r="AX250" s="1182"/>
      <c r="AY250" s="1188"/>
    </row>
    <row r="251" spans="1:51" s="1108" customFormat="1" ht="38.25" hidden="1" x14ac:dyDescent="0.25">
      <c r="A251" s="1167" t="s">
        <v>8263</v>
      </c>
      <c r="B251" s="1182"/>
      <c r="C251" s="1183"/>
      <c r="D251" s="1169" t="s">
        <v>9700</v>
      </c>
      <c r="E251" s="1170" t="s">
        <v>9696</v>
      </c>
      <c r="F251" s="1171">
        <f t="shared" si="44"/>
        <v>45965</v>
      </c>
      <c r="G251" s="1172" t="str">
        <f t="shared" si="40"/>
        <v>A</v>
      </c>
      <c r="H251" s="1186" t="str">
        <f t="shared" si="41"/>
        <v>MR_DER-1341_25</v>
      </c>
      <c r="I251" s="1174" t="str">
        <f t="shared" si="42"/>
        <v>ND</v>
      </c>
      <c r="J251" s="1175" t="str">
        <f t="shared" si="43"/>
        <v>ND</v>
      </c>
      <c r="K251" s="1187" t="s">
        <v>3730</v>
      </c>
      <c r="L251" s="1188">
        <v>45873</v>
      </c>
      <c r="M251" s="1155" t="s">
        <v>9727</v>
      </c>
      <c r="N251" s="1182" t="s">
        <v>5537</v>
      </c>
      <c r="O251" s="1188">
        <v>45898</v>
      </c>
      <c r="P251" s="1368"/>
      <c r="Q251" s="1187" t="s">
        <v>3748</v>
      </c>
      <c r="R251" s="1188">
        <v>45904</v>
      </c>
      <c r="S251" s="974" t="s">
        <v>10189</v>
      </c>
      <c r="T251" s="1182"/>
      <c r="U251" s="1188"/>
      <c r="V251" s="1368"/>
      <c r="W251" s="1182" t="s">
        <v>3748</v>
      </c>
      <c r="X251" s="1188">
        <v>45965</v>
      </c>
      <c r="Y251" s="974" t="s">
        <v>11192</v>
      </c>
      <c r="Z251" s="1182"/>
      <c r="AA251" s="1188"/>
      <c r="AB251" s="1182"/>
      <c r="AC251" s="1182"/>
      <c r="AD251" s="1188"/>
      <c r="AE251" s="974"/>
      <c r="AF251" s="1182"/>
      <c r="AG251" s="1188"/>
      <c r="AH251" s="1182"/>
      <c r="AI251" s="1182"/>
      <c r="AJ251" s="1188"/>
      <c r="AK251" s="1155"/>
      <c r="AL251" s="1182"/>
      <c r="AM251" s="1188"/>
      <c r="AN251" s="1182"/>
      <c r="AO251" s="1182"/>
      <c r="AP251" s="1188"/>
      <c r="AQ251" s="1188"/>
      <c r="AR251" s="1182"/>
      <c r="AS251" s="1188"/>
      <c r="AT251" s="1182"/>
      <c r="AU251" s="1182"/>
      <c r="AV251" s="1188"/>
      <c r="AW251" s="1188"/>
      <c r="AX251" s="1182"/>
      <c r="AY251" s="1188"/>
    </row>
    <row r="252" spans="1:51" s="1108" customFormat="1" ht="38.25" hidden="1" x14ac:dyDescent="0.25">
      <c r="A252" s="1167" t="s">
        <v>8263</v>
      </c>
      <c r="B252" s="1182"/>
      <c r="C252" s="1183"/>
      <c r="D252" s="1169" t="s">
        <v>9701</v>
      </c>
      <c r="E252" s="1170" t="s">
        <v>9697</v>
      </c>
      <c r="F252" s="1171">
        <f t="shared" si="44"/>
        <v>45965</v>
      </c>
      <c r="G252" s="1172" t="str">
        <f t="shared" si="40"/>
        <v>A</v>
      </c>
      <c r="H252" s="1186" t="str">
        <f t="shared" si="41"/>
        <v>MR_DER-1341_25</v>
      </c>
      <c r="I252" s="1174" t="str">
        <f t="shared" si="42"/>
        <v>ND</v>
      </c>
      <c r="J252" s="1175" t="str">
        <f t="shared" si="43"/>
        <v>ND</v>
      </c>
      <c r="K252" s="1187" t="s">
        <v>3730</v>
      </c>
      <c r="L252" s="1188">
        <v>45873</v>
      </c>
      <c r="M252" s="1155" t="s">
        <v>9727</v>
      </c>
      <c r="N252" s="1182" t="s">
        <v>5537</v>
      </c>
      <c r="O252" s="1188">
        <v>45898</v>
      </c>
      <c r="P252" s="1368"/>
      <c r="Q252" s="1187" t="s">
        <v>3748</v>
      </c>
      <c r="R252" s="1188">
        <v>45904</v>
      </c>
      <c r="S252" s="974" t="s">
        <v>10189</v>
      </c>
      <c r="T252" s="1182"/>
      <c r="U252" s="1188"/>
      <c r="V252" s="1368"/>
      <c r="W252" s="1182" t="s">
        <v>3748</v>
      </c>
      <c r="X252" s="1188">
        <v>45965</v>
      </c>
      <c r="Y252" s="974" t="s">
        <v>11192</v>
      </c>
      <c r="Z252" s="1182"/>
      <c r="AA252" s="1188"/>
      <c r="AB252" s="1182"/>
      <c r="AC252" s="1182"/>
      <c r="AD252" s="1188"/>
      <c r="AE252" s="974"/>
      <c r="AF252" s="1182"/>
      <c r="AG252" s="1188"/>
      <c r="AH252" s="1182"/>
      <c r="AI252" s="1182"/>
      <c r="AJ252" s="1188"/>
      <c r="AK252" s="1155"/>
      <c r="AL252" s="1182"/>
      <c r="AM252" s="1188"/>
      <c r="AN252" s="1182"/>
      <c r="AO252" s="1182"/>
      <c r="AP252" s="1188"/>
      <c r="AQ252" s="1188"/>
      <c r="AR252" s="1182"/>
      <c r="AS252" s="1188"/>
      <c r="AT252" s="1182"/>
      <c r="AU252" s="1182"/>
      <c r="AV252" s="1188"/>
      <c r="AW252" s="1188"/>
      <c r="AX252" s="1182"/>
      <c r="AY252" s="1188"/>
    </row>
    <row r="253" spans="1:51" s="1108" customFormat="1" ht="38.25" hidden="1" x14ac:dyDescent="0.25">
      <c r="A253" s="1167" t="s">
        <v>8263</v>
      </c>
      <c r="B253" s="1182"/>
      <c r="C253" s="1183"/>
      <c r="D253" s="1169" t="s">
        <v>9702</v>
      </c>
      <c r="E253" s="1170" t="s">
        <v>9698</v>
      </c>
      <c r="F253" s="1171">
        <f t="shared" si="44"/>
        <v>45965</v>
      </c>
      <c r="G253" s="1172" t="str">
        <f t="shared" si="40"/>
        <v>A</v>
      </c>
      <c r="H253" s="1186" t="str">
        <f t="shared" si="41"/>
        <v>MR_DER-1341_25</v>
      </c>
      <c r="I253" s="1174" t="str">
        <f t="shared" si="42"/>
        <v>ND</v>
      </c>
      <c r="J253" s="1175" t="str">
        <f t="shared" si="43"/>
        <v>ND</v>
      </c>
      <c r="K253" s="1187" t="s">
        <v>3730</v>
      </c>
      <c r="L253" s="1188">
        <v>45873</v>
      </c>
      <c r="M253" s="1155" t="s">
        <v>9727</v>
      </c>
      <c r="N253" s="1182" t="s">
        <v>5537</v>
      </c>
      <c r="O253" s="1188">
        <v>45898</v>
      </c>
      <c r="P253" s="1368"/>
      <c r="Q253" s="1187" t="s">
        <v>3748</v>
      </c>
      <c r="R253" s="1188">
        <v>45904</v>
      </c>
      <c r="S253" s="974" t="s">
        <v>10189</v>
      </c>
      <c r="T253" s="1182"/>
      <c r="U253" s="1188"/>
      <c r="V253" s="1368"/>
      <c r="W253" s="1182" t="s">
        <v>3748</v>
      </c>
      <c r="X253" s="1188">
        <v>45965</v>
      </c>
      <c r="Y253" s="974" t="s">
        <v>11192</v>
      </c>
      <c r="Z253" s="1182"/>
      <c r="AA253" s="1188"/>
      <c r="AB253" s="1182"/>
      <c r="AC253" s="1182"/>
      <c r="AD253" s="1188"/>
      <c r="AE253" s="974"/>
      <c r="AF253" s="1182"/>
      <c r="AG253" s="1188"/>
      <c r="AH253" s="1182"/>
      <c r="AI253" s="1182"/>
      <c r="AJ253" s="1188"/>
      <c r="AK253" s="1155"/>
      <c r="AL253" s="1182"/>
      <c r="AM253" s="1188"/>
      <c r="AN253" s="1182"/>
      <c r="AO253" s="1182"/>
      <c r="AP253" s="1188"/>
      <c r="AQ253" s="1188"/>
      <c r="AR253" s="1182"/>
      <c r="AS253" s="1188"/>
      <c r="AT253" s="1182"/>
      <c r="AU253" s="1182"/>
      <c r="AV253" s="1188"/>
      <c r="AW253" s="1188"/>
      <c r="AX253" s="1182"/>
      <c r="AY253" s="1188"/>
    </row>
    <row r="254" spans="1:51" s="1108" customFormat="1" ht="38.25" hidden="1" x14ac:dyDescent="0.25">
      <c r="A254" s="1167" t="s">
        <v>8263</v>
      </c>
      <c r="B254" s="1182"/>
      <c r="C254" s="1183"/>
      <c r="D254" s="1169" t="s">
        <v>9704</v>
      </c>
      <c r="E254" s="1170" t="s">
        <v>9703</v>
      </c>
      <c r="F254" s="1171">
        <f t="shared" si="44"/>
        <v>45965</v>
      </c>
      <c r="G254" s="1172" t="str">
        <f t="shared" si="40"/>
        <v>A</v>
      </c>
      <c r="H254" s="1186" t="str">
        <f t="shared" si="41"/>
        <v>MR_DER-1341_25</v>
      </c>
      <c r="I254" s="1174" t="str">
        <f t="shared" si="42"/>
        <v>ND</v>
      </c>
      <c r="J254" s="1175" t="str">
        <f t="shared" si="43"/>
        <v>ND</v>
      </c>
      <c r="K254" s="1187" t="s">
        <v>3730</v>
      </c>
      <c r="L254" s="1188">
        <v>45873</v>
      </c>
      <c r="M254" s="1155" t="s">
        <v>9727</v>
      </c>
      <c r="N254" s="1182" t="s">
        <v>5537</v>
      </c>
      <c r="O254" s="1188">
        <v>45898</v>
      </c>
      <c r="P254" s="1368"/>
      <c r="Q254" s="1187" t="s">
        <v>3748</v>
      </c>
      <c r="R254" s="1188">
        <v>45904</v>
      </c>
      <c r="S254" s="974" t="s">
        <v>10189</v>
      </c>
      <c r="T254" s="1182"/>
      <c r="U254" s="1188"/>
      <c r="V254" s="1368"/>
      <c r="W254" s="1182" t="s">
        <v>3748</v>
      </c>
      <c r="X254" s="1188">
        <v>45965</v>
      </c>
      <c r="Y254" s="974" t="s">
        <v>11192</v>
      </c>
      <c r="Z254" s="1182"/>
      <c r="AA254" s="1188"/>
      <c r="AB254" s="1182"/>
      <c r="AC254" s="1182"/>
      <c r="AD254" s="1188"/>
      <c r="AE254" s="974"/>
      <c r="AF254" s="1182"/>
      <c r="AG254" s="1188"/>
      <c r="AH254" s="1182"/>
      <c r="AI254" s="1182"/>
      <c r="AJ254" s="1188"/>
      <c r="AK254" s="974"/>
      <c r="AL254" s="1182"/>
      <c r="AM254" s="1188"/>
      <c r="AN254" s="1182"/>
      <c r="AO254" s="1182"/>
      <c r="AP254" s="1188"/>
      <c r="AQ254" s="1188"/>
      <c r="AR254" s="1182"/>
      <c r="AS254" s="1188"/>
      <c r="AT254" s="1182"/>
      <c r="AU254" s="1182"/>
      <c r="AV254" s="1188"/>
      <c r="AW254" s="1188"/>
      <c r="AX254" s="1182"/>
      <c r="AY254" s="1188"/>
    </row>
    <row r="255" spans="1:51" s="1108" customFormat="1" ht="38.25" hidden="1" x14ac:dyDescent="0.25">
      <c r="A255" s="1167" t="s">
        <v>8263</v>
      </c>
      <c r="B255" s="1182"/>
      <c r="C255" s="1183"/>
      <c r="D255" s="1169" t="s">
        <v>9705</v>
      </c>
      <c r="E255" s="1170" t="s">
        <v>9712</v>
      </c>
      <c r="F255" s="1171">
        <f t="shared" si="44"/>
        <v>45965</v>
      </c>
      <c r="G255" s="1172" t="str">
        <f t="shared" si="40"/>
        <v>A</v>
      </c>
      <c r="H255" s="1186" t="str">
        <f t="shared" si="41"/>
        <v>MR_DER-1341_25</v>
      </c>
      <c r="I255" s="1174" t="str">
        <f t="shared" si="42"/>
        <v>ND</v>
      </c>
      <c r="J255" s="1175" t="str">
        <f t="shared" si="43"/>
        <v>ND</v>
      </c>
      <c r="K255" s="1187" t="s">
        <v>3730</v>
      </c>
      <c r="L255" s="1188">
        <v>45873</v>
      </c>
      <c r="M255" s="1155" t="s">
        <v>9727</v>
      </c>
      <c r="N255" s="1182" t="s">
        <v>5537</v>
      </c>
      <c r="O255" s="1188">
        <v>45898</v>
      </c>
      <c r="P255" s="1368"/>
      <c r="Q255" s="1187" t="s">
        <v>3748</v>
      </c>
      <c r="R255" s="1188">
        <v>45904</v>
      </c>
      <c r="S255" s="974" t="s">
        <v>10189</v>
      </c>
      <c r="T255" s="1182"/>
      <c r="U255" s="1188"/>
      <c r="V255" s="1368"/>
      <c r="W255" s="1182" t="s">
        <v>3748</v>
      </c>
      <c r="X255" s="1188">
        <v>45965</v>
      </c>
      <c r="Y255" s="974" t="s">
        <v>11192</v>
      </c>
      <c r="Z255" s="1182"/>
      <c r="AA255" s="1188"/>
      <c r="AB255" s="1182"/>
      <c r="AC255" s="1182"/>
      <c r="AD255" s="1188"/>
      <c r="AE255" s="974"/>
      <c r="AF255" s="1182"/>
      <c r="AG255" s="1188"/>
      <c r="AH255" s="1182"/>
      <c r="AI255" s="1182"/>
      <c r="AJ255" s="1188"/>
      <c r="AK255" s="974"/>
      <c r="AL255" s="1182"/>
      <c r="AM255" s="1188"/>
      <c r="AN255" s="1182"/>
      <c r="AO255" s="1182"/>
      <c r="AP255" s="1188"/>
      <c r="AQ255" s="1188"/>
      <c r="AR255" s="1182"/>
      <c r="AS255" s="1188"/>
      <c r="AT255" s="1182"/>
      <c r="AU255" s="1182"/>
      <c r="AV255" s="1188"/>
      <c r="AW255" s="1188"/>
      <c r="AX255" s="1182"/>
      <c r="AY255" s="1188"/>
    </row>
    <row r="256" spans="1:51" s="1108" customFormat="1" ht="38.25" hidden="1" x14ac:dyDescent="0.25">
      <c r="A256" s="1167" t="s">
        <v>8263</v>
      </c>
      <c r="B256" s="1182"/>
      <c r="C256" s="1183"/>
      <c r="D256" s="1169" t="s">
        <v>9706</v>
      </c>
      <c r="E256" s="1170" t="s">
        <v>9713</v>
      </c>
      <c r="F256" s="1171">
        <f t="shared" si="44"/>
        <v>45965</v>
      </c>
      <c r="G256" s="1172" t="str">
        <f t="shared" si="40"/>
        <v>A</v>
      </c>
      <c r="H256" s="1186" t="str">
        <f t="shared" si="41"/>
        <v>MR_DER-1341_25</v>
      </c>
      <c r="I256" s="1174" t="str">
        <f t="shared" si="42"/>
        <v>ND</v>
      </c>
      <c r="J256" s="1175" t="str">
        <f t="shared" si="43"/>
        <v>ND</v>
      </c>
      <c r="K256" s="1187" t="s">
        <v>3730</v>
      </c>
      <c r="L256" s="1188">
        <v>45873</v>
      </c>
      <c r="M256" s="1155" t="s">
        <v>9727</v>
      </c>
      <c r="N256" s="1182" t="s">
        <v>5537</v>
      </c>
      <c r="O256" s="1188">
        <v>45898</v>
      </c>
      <c r="P256" s="1368"/>
      <c r="Q256" s="1187" t="s">
        <v>3748</v>
      </c>
      <c r="R256" s="1188">
        <v>45904</v>
      </c>
      <c r="S256" s="974" t="s">
        <v>10189</v>
      </c>
      <c r="T256" s="1182"/>
      <c r="U256" s="1188"/>
      <c r="V256" s="1368"/>
      <c r="W256" s="1182" t="s">
        <v>3748</v>
      </c>
      <c r="X256" s="1188">
        <v>45965</v>
      </c>
      <c r="Y256" s="974" t="s">
        <v>11192</v>
      </c>
      <c r="Z256" s="1182"/>
      <c r="AA256" s="1188"/>
      <c r="AB256" s="1182"/>
      <c r="AC256" s="1182"/>
      <c r="AD256" s="1188"/>
      <c r="AE256" s="974"/>
      <c r="AF256" s="1182"/>
      <c r="AG256" s="1188"/>
      <c r="AH256" s="1182"/>
      <c r="AI256" s="1182"/>
      <c r="AJ256" s="1188"/>
      <c r="AK256" s="974"/>
      <c r="AL256" s="1182"/>
      <c r="AM256" s="1188"/>
      <c r="AN256" s="1182"/>
      <c r="AO256" s="1182"/>
      <c r="AP256" s="1188"/>
      <c r="AQ256" s="1188"/>
      <c r="AR256" s="1182"/>
      <c r="AS256" s="1188"/>
      <c r="AT256" s="1182"/>
      <c r="AU256" s="1182"/>
      <c r="AV256" s="1188"/>
      <c r="AW256" s="1188"/>
      <c r="AX256" s="1182"/>
      <c r="AY256" s="1188"/>
    </row>
    <row r="257" spans="1:51" s="1108" customFormat="1" ht="38.25" hidden="1" x14ac:dyDescent="0.25">
      <c r="A257" s="1167" t="s">
        <v>8263</v>
      </c>
      <c r="B257" s="1182"/>
      <c r="C257" s="1183"/>
      <c r="D257" s="1169" t="s">
        <v>9707</v>
      </c>
      <c r="E257" s="1170" t="s">
        <v>9714</v>
      </c>
      <c r="F257" s="1171">
        <f t="shared" si="44"/>
        <v>45965</v>
      </c>
      <c r="G257" s="1172" t="str">
        <f t="shared" si="40"/>
        <v>A</v>
      </c>
      <c r="H257" s="1186" t="str">
        <f t="shared" si="41"/>
        <v>MR_DER-1341_25</v>
      </c>
      <c r="I257" s="1174" t="str">
        <f t="shared" si="42"/>
        <v>ND</v>
      </c>
      <c r="J257" s="1175" t="str">
        <f t="shared" si="43"/>
        <v>ND</v>
      </c>
      <c r="K257" s="1187" t="s">
        <v>3730</v>
      </c>
      <c r="L257" s="1188">
        <v>45873</v>
      </c>
      <c r="M257" s="1155" t="s">
        <v>9727</v>
      </c>
      <c r="N257" s="1182" t="s">
        <v>5537</v>
      </c>
      <c r="O257" s="1188">
        <v>45898</v>
      </c>
      <c r="P257" s="1368"/>
      <c r="Q257" s="1187" t="s">
        <v>3748</v>
      </c>
      <c r="R257" s="1188">
        <v>45904</v>
      </c>
      <c r="S257" s="974" t="s">
        <v>10189</v>
      </c>
      <c r="T257" s="1182"/>
      <c r="U257" s="1188"/>
      <c r="V257" s="1368"/>
      <c r="W257" s="1182" t="s">
        <v>3748</v>
      </c>
      <c r="X257" s="1188">
        <v>45965</v>
      </c>
      <c r="Y257" s="974" t="s">
        <v>11192</v>
      </c>
      <c r="Z257" s="1182"/>
      <c r="AA257" s="1188"/>
      <c r="AB257" s="1182"/>
      <c r="AC257" s="1182"/>
      <c r="AD257" s="1188"/>
      <c r="AE257" s="974"/>
      <c r="AF257" s="1182"/>
      <c r="AG257" s="1188"/>
      <c r="AH257" s="1182"/>
      <c r="AI257" s="1182"/>
      <c r="AJ257" s="1188"/>
      <c r="AK257" s="974"/>
      <c r="AL257" s="1182"/>
      <c r="AM257" s="1188"/>
      <c r="AN257" s="1182"/>
      <c r="AO257" s="1182"/>
      <c r="AP257" s="1188"/>
      <c r="AQ257" s="1188"/>
      <c r="AR257" s="1182"/>
      <c r="AS257" s="1188"/>
      <c r="AT257" s="1182"/>
      <c r="AU257" s="1182"/>
      <c r="AV257" s="1188"/>
      <c r="AW257" s="1188"/>
      <c r="AX257" s="1182"/>
      <c r="AY257" s="1188"/>
    </row>
    <row r="258" spans="1:51" s="1108" customFormat="1" ht="38.25" hidden="1" x14ac:dyDescent="0.25">
      <c r="A258" s="1167" t="s">
        <v>8263</v>
      </c>
      <c r="B258" s="1182"/>
      <c r="C258" s="1183"/>
      <c r="D258" s="1169" t="s">
        <v>9708</v>
      </c>
      <c r="E258" s="1170" t="s">
        <v>9715</v>
      </c>
      <c r="F258" s="1171">
        <f t="shared" si="44"/>
        <v>45965</v>
      </c>
      <c r="G258" s="1172" t="str">
        <f t="shared" si="40"/>
        <v>A</v>
      </c>
      <c r="H258" s="1186" t="str">
        <f t="shared" si="41"/>
        <v>MR_DER-1341_25</v>
      </c>
      <c r="I258" s="1174" t="str">
        <f t="shared" si="42"/>
        <v>ND</v>
      </c>
      <c r="J258" s="1175" t="str">
        <f t="shared" si="43"/>
        <v>ND</v>
      </c>
      <c r="K258" s="1187" t="s">
        <v>3730</v>
      </c>
      <c r="L258" s="1188">
        <v>45873</v>
      </c>
      <c r="M258" s="1155" t="s">
        <v>9727</v>
      </c>
      <c r="N258" s="1182" t="s">
        <v>5537</v>
      </c>
      <c r="O258" s="1188">
        <v>45898</v>
      </c>
      <c r="P258" s="1368"/>
      <c r="Q258" s="1187" t="s">
        <v>3748</v>
      </c>
      <c r="R258" s="1188">
        <v>45904</v>
      </c>
      <c r="S258" s="974" t="s">
        <v>10189</v>
      </c>
      <c r="T258" s="1182"/>
      <c r="U258" s="1188"/>
      <c r="V258" s="1368"/>
      <c r="W258" s="1182" t="s">
        <v>3748</v>
      </c>
      <c r="X258" s="1188">
        <v>45965</v>
      </c>
      <c r="Y258" s="974" t="s">
        <v>11192</v>
      </c>
      <c r="Z258" s="1182"/>
      <c r="AA258" s="1188"/>
      <c r="AB258" s="1182"/>
      <c r="AC258" s="1182"/>
      <c r="AD258" s="1188"/>
      <c r="AE258" s="974"/>
      <c r="AF258" s="1182"/>
      <c r="AG258" s="1188"/>
      <c r="AH258" s="1182"/>
      <c r="AI258" s="1182"/>
      <c r="AJ258" s="1188"/>
      <c r="AK258" s="974"/>
      <c r="AL258" s="1182"/>
      <c r="AM258" s="1188"/>
      <c r="AN258" s="1182"/>
      <c r="AO258" s="1182"/>
      <c r="AP258" s="1188"/>
      <c r="AQ258" s="1188"/>
      <c r="AR258" s="1182"/>
      <c r="AS258" s="1188"/>
      <c r="AT258" s="1182"/>
      <c r="AU258" s="1182"/>
      <c r="AV258" s="1188"/>
      <c r="AW258" s="1188"/>
      <c r="AX258" s="1182"/>
      <c r="AY258" s="1188"/>
    </row>
    <row r="259" spans="1:51" s="1108" customFormat="1" ht="38.25" hidden="1" x14ac:dyDescent="0.25">
      <c r="A259" s="1167" t="s">
        <v>8263</v>
      </c>
      <c r="B259" s="1182"/>
      <c r="C259" s="1183"/>
      <c r="D259" s="1169" t="s">
        <v>9709</v>
      </c>
      <c r="E259" s="1170" t="s">
        <v>9716</v>
      </c>
      <c r="F259" s="1171">
        <f t="shared" si="44"/>
        <v>45965</v>
      </c>
      <c r="G259" s="1172" t="str">
        <f t="shared" si="40"/>
        <v>A</v>
      </c>
      <c r="H259" s="1186" t="str">
        <f t="shared" si="41"/>
        <v>MR_DER-1341_25</v>
      </c>
      <c r="I259" s="1174" t="str">
        <f t="shared" si="42"/>
        <v>ND</v>
      </c>
      <c r="J259" s="1175" t="str">
        <f t="shared" si="43"/>
        <v>ND</v>
      </c>
      <c r="K259" s="1187" t="s">
        <v>3730</v>
      </c>
      <c r="L259" s="1188">
        <v>45873</v>
      </c>
      <c r="M259" s="1155" t="s">
        <v>9727</v>
      </c>
      <c r="N259" s="1182" t="s">
        <v>5537</v>
      </c>
      <c r="O259" s="1188">
        <v>45898</v>
      </c>
      <c r="P259" s="1368"/>
      <c r="Q259" s="1187" t="s">
        <v>3748</v>
      </c>
      <c r="R259" s="1188">
        <v>45904</v>
      </c>
      <c r="S259" s="974" t="s">
        <v>10189</v>
      </c>
      <c r="T259" s="1182"/>
      <c r="U259" s="1188"/>
      <c r="V259" s="1368"/>
      <c r="W259" s="1182" t="s">
        <v>3748</v>
      </c>
      <c r="X259" s="1188">
        <v>45965</v>
      </c>
      <c r="Y259" s="974" t="s">
        <v>11192</v>
      </c>
      <c r="Z259" s="1182"/>
      <c r="AA259" s="1188"/>
      <c r="AB259" s="1182"/>
      <c r="AC259" s="1182"/>
      <c r="AD259" s="1188"/>
      <c r="AE259" s="974"/>
      <c r="AF259" s="1182"/>
      <c r="AG259" s="1188"/>
      <c r="AH259" s="1182"/>
      <c r="AI259" s="1182"/>
      <c r="AJ259" s="1188"/>
      <c r="AK259" s="974"/>
      <c r="AL259" s="1182"/>
      <c r="AM259" s="1188"/>
      <c r="AN259" s="1182"/>
      <c r="AO259" s="1182"/>
      <c r="AP259" s="1188"/>
      <c r="AQ259" s="1188"/>
      <c r="AR259" s="1182"/>
      <c r="AS259" s="1188"/>
      <c r="AT259" s="1182"/>
      <c r="AU259" s="1182"/>
      <c r="AV259" s="1188"/>
      <c r="AW259" s="1188"/>
      <c r="AX259" s="1182"/>
      <c r="AY259" s="1188"/>
    </row>
    <row r="260" spans="1:51" s="1108" customFormat="1" ht="38.25" hidden="1" x14ac:dyDescent="0.25">
      <c r="A260" s="1167" t="s">
        <v>8263</v>
      </c>
      <c r="B260" s="1182"/>
      <c r="C260" s="1183"/>
      <c r="D260" s="1169" t="s">
        <v>9710</v>
      </c>
      <c r="E260" s="1170" t="s">
        <v>9717</v>
      </c>
      <c r="F260" s="1171">
        <f t="shared" si="44"/>
        <v>45965</v>
      </c>
      <c r="G260" s="1172" t="str">
        <f t="shared" si="40"/>
        <v>A</v>
      </c>
      <c r="H260" s="1186" t="str">
        <f t="shared" si="41"/>
        <v>MR_DER-1341_25</v>
      </c>
      <c r="I260" s="1174" t="str">
        <f t="shared" si="42"/>
        <v>ND</v>
      </c>
      <c r="J260" s="1175" t="str">
        <f t="shared" si="43"/>
        <v>ND</v>
      </c>
      <c r="K260" s="1187" t="s">
        <v>3730</v>
      </c>
      <c r="L260" s="1188">
        <v>45873</v>
      </c>
      <c r="M260" s="1155" t="s">
        <v>9727</v>
      </c>
      <c r="N260" s="1182" t="s">
        <v>5537</v>
      </c>
      <c r="O260" s="1188">
        <v>45898</v>
      </c>
      <c r="P260" s="1368"/>
      <c r="Q260" s="1187" t="s">
        <v>3748</v>
      </c>
      <c r="R260" s="1188">
        <v>45904</v>
      </c>
      <c r="S260" s="974" t="s">
        <v>10189</v>
      </c>
      <c r="T260" s="1182"/>
      <c r="U260" s="1188"/>
      <c r="V260" s="1368"/>
      <c r="W260" s="1182" t="s">
        <v>3748</v>
      </c>
      <c r="X260" s="1188">
        <v>45965</v>
      </c>
      <c r="Y260" s="974" t="s">
        <v>11192</v>
      </c>
      <c r="Z260" s="1182"/>
      <c r="AA260" s="1188"/>
      <c r="AB260" s="1182"/>
      <c r="AC260" s="1182"/>
      <c r="AD260" s="1188"/>
      <c r="AE260" s="974"/>
      <c r="AF260" s="1182"/>
      <c r="AG260" s="1188"/>
      <c r="AH260" s="1182"/>
      <c r="AI260" s="1182"/>
      <c r="AJ260" s="1188"/>
      <c r="AK260" s="1155"/>
      <c r="AL260" s="1182"/>
      <c r="AM260" s="1188"/>
      <c r="AN260" s="1182"/>
      <c r="AO260" s="1182"/>
      <c r="AP260" s="1188"/>
      <c r="AQ260" s="1188"/>
      <c r="AR260" s="1182"/>
      <c r="AS260" s="1188"/>
      <c r="AT260" s="1182"/>
      <c r="AU260" s="1182"/>
      <c r="AV260" s="1188"/>
      <c r="AW260" s="1188"/>
      <c r="AX260" s="1182"/>
      <c r="AY260" s="1188"/>
    </row>
    <row r="261" spans="1:51" s="1108" customFormat="1" ht="38.25" hidden="1" x14ac:dyDescent="0.25">
      <c r="A261" s="1167" t="s">
        <v>8263</v>
      </c>
      <c r="B261" s="1182"/>
      <c r="C261" s="1183"/>
      <c r="D261" s="1169" t="s">
        <v>9711</v>
      </c>
      <c r="E261" s="1170" t="s">
        <v>9718</v>
      </c>
      <c r="F261" s="1171">
        <f t="shared" si="44"/>
        <v>45965</v>
      </c>
      <c r="G261" s="1172" t="str">
        <f t="shared" si="40"/>
        <v>A</v>
      </c>
      <c r="H261" s="1186" t="str">
        <f t="shared" si="41"/>
        <v>MR_DER-1341_25</v>
      </c>
      <c r="I261" s="1174" t="str">
        <f t="shared" si="42"/>
        <v>ND</v>
      </c>
      <c r="J261" s="1175" t="str">
        <f t="shared" si="43"/>
        <v>ND</v>
      </c>
      <c r="K261" s="1187" t="s">
        <v>3730</v>
      </c>
      <c r="L261" s="1188">
        <v>45873</v>
      </c>
      <c r="M261" s="1155" t="s">
        <v>9727</v>
      </c>
      <c r="N261" s="1182" t="s">
        <v>5537</v>
      </c>
      <c r="O261" s="1188">
        <v>45898</v>
      </c>
      <c r="P261" s="1368"/>
      <c r="Q261" s="1187" t="s">
        <v>3748</v>
      </c>
      <c r="R261" s="1188">
        <v>45904</v>
      </c>
      <c r="S261" s="974" t="s">
        <v>10189</v>
      </c>
      <c r="T261" s="1182"/>
      <c r="U261" s="1188"/>
      <c r="V261" s="1368"/>
      <c r="W261" s="1182" t="s">
        <v>3748</v>
      </c>
      <c r="X261" s="1188">
        <v>45965</v>
      </c>
      <c r="Y261" s="974" t="s">
        <v>11192</v>
      </c>
      <c r="Z261" s="1182"/>
      <c r="AA261" s="1188"/>
      <c r="AB261" s="1182"/>
      <c r="AC261" s="1182"/>
      <c r="AD261" s="1188"/>
      <c r="AE261" s="974"/>
      <c r="AF261" s="1182"/>
      <c r="AG261" s="1188"/>
      <c r="AH261" s="1182"/>
      <c r="AI261" s="1182"/>
      <c r="AJ261" s="1188"/>
      <c r="AK261" s="1155"/>
      <c r="AL261" s="1182"/>
      <c r="AM261" s="1188"/>
      <c r="AN261" s="1182"/>
      <c r="AO261" s="1182"/>
      <c r="AP261" s="1188"/>
      <c r="AQ261" s="1188"/>
      <c r="AR261" s="1182"/>
      <c r="AS261" s="1188"/>
      <c r="AT261" s="1182"/>
      <c r="AU261" s="1182"/>
      <c r="AV261" s="1188"/>
      <c r="AW261" s="1188"/>
      <c r="AX261" s="1182"/>
      <c r="AY261" s="1188"/>
    </row>
    <row r="262" spans="1:51" s="1108" customFormat="1" ht="38.25" hidden="1" x14ac:dyDescent="0.25">
      <c r="A262" s="1167" t="s">
        <v>8263</v>
      </c>
      <c r="B262" s="1182"/>
      <c r="C262" s="1183"/>
      <c r="D262" s="1169" t="s">
        <v>9719</v>
      </c>
      <c r="E262" s="1170" t="s">
        <v>9722</v>
      </c>
      <c r="F262" s="1171">
        <f t="shared" si="44"/>
        <v>45965</v>
      </c>
      <c r="G262" s="1172" t="str">
        <f t="shared" si="40"/>
        <v>A</v>
      </c>
      <c r="H262" s="1186" t="str">
        <f t="shared" si="41"/>
        <v>MR_DER-1341_25</v>
      </c>
      <c r="I262" s="1174" t="str">
        <f t="shared" si="42"/>
        <v>ND</v>
      </c>
      <c r="J262" s="1175" t="str">
        <f t="shared" si="43"/>
        <v>ND</v>
      </c>
      <c r="K262" s="1187" t="s">
        <v>3730</v>
      </c>
      <c r="L262" s="1188">
        <v>45873</v>
      </c>
      <c r="M262" s="974" t="s">
        <v>9727</v>
      </c>
      <c r="N262" s="1182" t="s">
        <v>5537</v>
      </c>
      <c r="O262" s="1188">
        <v>45898</v>
      </c>
      <c r="P262" s="1368"/>
      <c r="Q262" s="1187" t="s">
        <v>3748</v>
      </c>
      <c r="R262" s="1188">
        <v>45904</v>
      </c>
      <c r="S262" s="974" t="s">
        <v>10189</v>
      </c>
      <c r="T262" s="1182"/>
      <c r="U262" s="1188"/>
      <c r="V262" s="1368"/>
      <c r="W262" s="1182" t="s">
        <v>3748</v>
      </c>
      <c r="X262" s="1188">
        <v>45965</v>
      </c>
      <c r="Y262" s="974" t="s">
        <v>11192</v>
      </c>
      <c r="Z262" s="1182"/>
      <c r="AA262" s="1188"/>
      <c r="AB262" s="1182"/>
      <c r="AC262" s="1182"/>
      <c r="AD262" s="1188"/>
      <c r="AE262" s="1155"/>
      <c r="AF262" s="1182"/>
      <c r="AG262" s="1188"/>
      <c r="AH262" s="1182"/>
      <c r="AI262" s="1182"/>
      <c r="AJ262" s="1188"/>
      <c r="AK262" s="1155"/>
      <c r="AL262" s="1182"/>
      <c r="AM262" s="1188"/>
      <c r="AN262" s="1182"/>
      <c r="AO262" s="1182"/>
      <c r="AP262" s="1188"/>
      <c r="AQ262" s="1188"/>
      <c r="AR262" s="1182"/>
      <c r="AS262" s="1188"/>
      <c r="AT262" s="1182"/>
      <c r="AU262" s="1182"/>
      <c r="AV262" s="1188"/>
      <c r="AW262" s="1188"/>
      <c r="AX262" s="1182"/>
      <c r="AY262" s="1188"/>
    </row>
    <row r="263" spans="1:51" s="1108" customFormat="1" ht="38.25" hidden="1" x14ac:dyDescent="0.25">
      <c r="A263" s="1167" t="s">
        <v>8263</v>
      </c>
      <c r="B263" s="1182"/>
      <c r="C263" s="1183"/>
      <c r="D263" s="1169" t="s">
        <v>9720</v>
      </c>
      <c r="E263" s="1170" t="s">
        <v>9723</v>
      </c>
      <c r="F263" s="1171">
        <f t="shared" si="44"/>
        <v>45965</v>
      </c>
      <c r="G263" s="1172" t="str">
        <f t="shared" si="40"/>
        <v>A</v>
      </c>
      <c r="H263" s="1186" t="str">
        <f t="shared" si="41"/>
        <v>MR_DER-1341_25</v>
      </c>
      <c r="I263" s="1174" t="str">
        <f t="shared" si="42"/>
        <v>ND</v>
      </c>
      <c r="J263" s="1175" t="str">
        <f t="shared" si="43"/>
        <v>ND</v>
      </c>
      <c r="K263" s="1187" t="s">
        <v>3730</v>
      </c>
      <c r="L263" s="1188">
        <v>45873</v>
      </c>
      <c r="M263" s="1155" t="s">
        <v>9727</v>
      </c>
      <c r="N263" s="1182" t="s">
        <v>5537</v>
      </c>
      <c r="O263" s="1188">
        <v>45898</v>
      </c>
      <c r="P263" s="1368"/>
      <c r="Q263" s="1187" t="s">
        <v>3748</v>
      </c>
      <c r="R263" s="1188">
        <v>45904</v>
      </c>
      <c r="S263" s="974" t="s">
        <v>10189</v>
      </c>
      <c r="T263" s="1182"/>
      <c r="U263" s="1188"/>
      <c r="V263" s="1368"/>
      <c r="W263" s="1182" t="s">
        <v>3748</v>
      </c>
      <c r="X263" s="1188">
        <v>45965</v>
      </c>
      <c r="Y263" s="974" t="s">
        <v>11192</v>
      </c>
      <c r="Z263" s="1182"/>
      <c r="AA263" s="1188"/>
      <c r="AB263" s="1182"/>
      <c r="AC263" s="1182"/>
      <c r="AD263" s="1188"/>
      <c r="AE263" s="974"/>
      <c r="AF263" s="1182"/>
      <c r="AG263" s="1188"/>
      <c r="AH263" s="1182"/>
      <c r="AI263" s="1182"/>
      <c r="AJ263" s="1188"/>
      <c r="AK263" s="1155"/>
      <c r="AL263" s="1182"/>
      <c r="AM263" s="1188"/>
      <c r="AN263" s="1182"/>
      <c r="AO263" s="1182"/>
      <c r="AP263" s="1188"/>
      <c r="AQ263" s="1188"/>
      <c r="AR263" s="1182"/>
      <c r="AS263" s="1188"/>
      <c r="AT263" s="1182"/>
      <c r="AU263" s="1182"/>
      <c r="AV263" s="1188"/>
      <c r="AW263" s="1188"/>
      <c r="AX263" s="1182"/>
      <c r="AY263" s="1188"/>
    </row>
    <row r="264" spans="1:51" s="1108" customFormat="1" ht="38.25" hidden="1" x14ac:dyDescent="0.25">
      <c r="A264" s="1167" t="s">
        <v>8263</v>
      </c>
      <c r="B264" s="1182"/>
      <c r="C264" s="1183"/>
      <c r="D264" s="1169" t="s">
        <v>9721</v>
      </c>
      <c r="E264" s="1170" t="s">
        <v>9724</v>
      </c>
      <c r="F264" s="1171">
        <f t="shared" si="44"/>
        <v>45965</v>
      </c>
      <c r="G264" s="1172" t="str">
        <f t="shared" si="40"/>
        <v>A</v>
      </c>
      <c r="H264" s="1186" t="str">
        <f t="shared" si="41"/>
        <v>MR_DER-1341_25</v>
      </c>
      <c r="I264" s="1174" t="str">
        <f t="shared" si="42"/>
        <v>ND</v>
      </c>
      <c r="J264" s="1175" t="str">
        <f t="shared" si="43"/>
        <v>ND</v>
      </c>
      <c r="K264" s="1187" t="s">
        <v>3730</v>
      </c>
      <c r="L264" s="1188">
        <v>45873</v>
      </c>
      <c r="M264" s="974" t="s">
        <v>9727</v>
      </c>
      <c r="N264" s="1182" t="s">
        <v>5537</v>
      </c>
      <c r="O264" s="1188">
        <v>45898</v>
      </c>
      <c r="P264" s="1368"/>
      <c r="Q264" s="1187" t="s">
        <v>3748</v>
      </c>
      <c r="R264" s="1188">
        <v>45904</v>
      </c>
      <c r="S264" s="974" t="s">
        <v>10189</v>
      </c>
      <c r="T264" s="1182"/>
      <c r="U264" s="1188"/>
      <c r="V264" s="1368"/>
      <c r="W264" s="1182" t="s">
        <v>3748</v>
      </c>
      <c r="X264" s="1188">
        <v>45965</v>
      </c>
      <c r="Y264" s="974" t="s">
        <v>11192</v>
      </c>
      <c r="Z264" s="1182"/>
      <c r="AA264" s="1188"/>
      <c r="AB264" s="1182"/>
      <c r="AC264" s="1182"/>
      <c r="AD264" s="1188"/>
      <c r="AE264" s="974"/>
      <c r="AF264" s="1182"/>
      <c r="AG264" s="1188"/>
      <c r="AH264" s="1182"/>
      <c r="AI264" s="1182"/>
      <c r="AJ264" s="1188"/>
      <c r="AK264" s="1155"/>
      <c r="AL264" s="1182"/>
      <c r="AM264" s="1188"/>
      <c r="AN264" s="1182"/>
      <c r="AO264" s="1182"/>
      <c r="AP264" s="1188"/>
      <c r="AQ264" s="1188"/>
      <c r="AR264" s="1182"/>
      <c r="AS264" s="1188"/>
      <c r="AT264" s="1182"/>
      <c r="AU264" s="1182"/>
      <c r="AV264" s="1188"/>
      <c r="AW264" s="1188"/>
      <c r="AX264" s="1182"/>
      <c r="AY264" s="1188"/>
    </row>
    <row r="265" spans="1:51" s="1108" customFormat="1" ht="25.5" hidden="1" x14ac:dyDescent="0.25">
      <c r="A265" s="1167" t="s">
        <v>8263</v>
      </c>
      <c r="B265" s="1182"/>
      <c r="C265" s="1183"/>
      <c r="D265" s="1184" t="s">
        <v>7621</v>
      </c>
      <c r="E265" s="1170" t="s">
        <v>9725</v>
      </c>
      <c r="F265" s="1171">
        <f t="shared" si="44"/>
        <v>45965</v>
      </c>
      <c r="G265" s="1172" t="str">
        <f t="shared" si="40"/>
        <v>A</v>
      </c>
      <c r="H265" s="1186" t="str">
        <f t="shared" si="41"/>
        <v>MR_DER-1341_25</v>
      </c>
      <c r="I265" s="1174" t="str">
        <f t="shared" si="42"/>
        <v>ND</v>
      </c>
      <c r="J265" s="1175" t="str">
        <f t="shared" si="43"/>
        <v>ND</v>
      </c>
      <c r="K265" s="1187" t="s">
        <v>3730</v>
      </c>
      <c r="L265" s="1188">
        <v>45873</v>
      </c>
      <c r="M265" s="974" t="s">
        <v>9727</v>
      </c>
      <c r="N265" s="1182" t="s">
        <v>5537</v>
      </c>
      <c r="O265" s="1188">
        <v>45898</v>
      </c>
      <c r="P265" s="1107"/>
      <c r="Q265" s="1187" t="s">
        <v>3748</v>
      </c>
      <c r="R265" s="1188">
        <v>45904</v>
      </c>
      <c r="S265" s="974" t="s">
        <v>10189</v>
      </c>
      <c r="T265" s="1182"/>
      <c r="U265" s="1188"/>
      <c r="V265" s="1368"/>
      <c r="W265" s="1182" t="s">
        <v>3748</v>
      </c>
      <c r="X265" s="1188">
        <v>45965</v>
      </c>
      <c r="Y265" s="974" t="s">
        <v>11192</v>
      </c>
      <c r="Z265" s="1182"/>
      <c r="AA265" s="1188"/>
      <c r="AB265" s="1182"/>
      <c r="AC265" s="1182"/>
      <c r="AD265" s="1188"/>
      <c r="AE265" s="974"/>
      <c r="AF265" s="1182"/>
      <c r="AG265" s="1188"/>
      <c r="AH265" s="1182"/>
      <c r="AI265" s="1182"/>
      <c r="AJ265" s="1188"/>
      <c r="AK265" s="1155"/>
      <c r="AL265" s="1182"/>
      <c r="AM265" s="1188"/>
      <c r="AN265" s="1182"/>
      <c r="AO265" s="1182"/>
      <c r="AP265" s="1188"/>
      <c r="AQ265" s="1188"/>
      <c r="AR265" s="1182"/>
      <c r="AS265" s="1188"/>
      <c r="AT265" s="1182"/>
      <c r="AU265" s="1182"/>
      <c r="AV265" s="1188"/>
      <c r="AW265" s="1188"/>
      <c r="AX265" s="1182"/>
      <c r="AY265" s="1188"/>
    </row>
    <row r="266" spans="1:51" s="1108" customFormat="1" ht="25.5" hidden="1" x14ac:dyDescent="0.25">
      <c r="A266" s="1167" t="s">
        <v>8263</v>
      </c>
      <c r="B266" s="1182"/>
      <c r="C266" s="1183"/>
      <c r="D266" s="1184" t="s">
        <v>7622</v>
      </c>
      <c r="E266" s="1170" t="s">
        <v>9726</v>
      </c>
      <c r="F266" s="1171">
        <f t="shared" si="44"/>
        <v>45965</v>
      </c>
      <c r="G266" s="1172" t="str">
        <f t="shared" si="40"/>
        <v>A</v>
      </c>
      <c r="H266" s="1186" t="str">
        <f t="shared" si="41"/>
        <v>MR_DER-1341_25</v>
      </c>
      <c r="I266" s="1174" t="str">
        <f t="shared" si="42"/>
        <v>ND</v>
      </c>
      <c r="J266" s="1175" t="str">
        <f t="shared" si="43"/>
        <v>ND</v>
      </c>
      <c r="K266" s="1187" t="s">
        <v>3730</v>
      </c>
      <c r="L266" s="1188">
        <v>45873</v>
      </c>
      <c r="M266" s="974" t="s">
        <v>9727</v>
      </c>
      <c r="N266" s="1182" t="s">
        <v>5537</v>
      </c>
      <c r="O266" s="1188">
        <v>45898</v>
      </c>
      <c r="P266" s="1107"/>
      <c r="Q266" s="1187" t="s">
        <v>3748</v>
      </c>
      <c r="R266" s="1188">
        <v>45904</v>
      </c>
      <c r="S266" s="974" t="s">
        <v>10189</v>
      </c>
      <c r="T266" s="1182"/>
      <c r="U266" s="1188"/>
      <c r="V266" s="1368"/>
      <c r="W266" s="1182" t="s">
        <v>3748</v>
      </c>
      <c r="X266" s="1188">
        <v>45965</v>
      </c>
      <c r="Y266" s="974" t="s">
        <v>11192</v>
      </c>
      <c r="Z266" s="1182"/>
      <c r="AA266" s="1188"/>
      <c r="AB266" s="1182"/>
      <c r="AC266" s="1182"/>
      <c r="AD266" s="1188"/>
      <c r="AE266" s="974"/>
      <c r="AF266" s="1182"/>
      <c r="AG266" s="1188"/>
      <c r="AH266" s="1182"/>
      <c r="AI266" s="1182"/>
      <c r="AJ266" s="1188"/>
      <c r="AK266" s="1155"/>
      <c r="AL266" s="1182"/>
      <c r="AM266" s="1188"/>
      <c r="AN266" s="1182"/>
      <c r="AO266" s="1182"/>
      <c r="AP266" s="1188"/>
      <c r="AQ266" s="1188"/>
      <c r="AR266" s="1182"/>
      <c r="AS266" s="1188"/>
      <c r="AT266" s="1182"/>
      <c r="AU266" s="1182"/>
      <c r="AV266" s="1188"/>
      <c r="AW266" s="1188"/>
      <c r="AX266" s="1182"/>
      <c r="AY266" s="1188"/>
    </row>
    <row r="267" spans="1:51" s="110" customFormat="1" ht="25.5" hidden="1" x14ac:dyDescent="0.25">
      <c r="A267" s="226" t="s">
        <v>8263</v>
      </c>
      <c r="B267" s="220"/>
      <c r="C267" s="227" t="s">
        <v>8257</v>
      </c>
      <c r="D267" s="254" t="s">
        <v>8722</v>
      </c>
      <c r="E267" s="231" t="s">
        <v>8708</v>
      </c>
      <c r="F267" s="239">
        <f t="shared" si="44"/>
        <v>45973</v>
      </c>
      <c r="G267" s="232" t="str">
        <f t="shared" si="40"/>
        <v>A</v>
      </c>
      <c r="H267" s="1055" t="str">
        <f t="shared" si="41"/>
        <v>MR_DER-1364_25</v>
      </c>
      <c r="I267" s="234" t="str">
        <f t="shared" si="42"/>
        <v>ND</v>
      </c>
      <c r="J267" s="255" t="str">
        <f t="shared" si="43"/>
        <v>ND</v>
      </c>
      <c r="K267" s="249" t="s">
        <v>3730</v>
      </c>
      <c r="L267" s="229">
        <v>45614</v>
      </c>
      <c r="M267" s="364" t="s">
        <v>8707</v>
      </c>
      <c r="N267" s="220" t="s">
        <v>5536</v>
      </c>
      <c r="O267" s="229">
        <v>45622</v>
      </c>
      <c r="P267" s="1365" t="s">
        <v>8740</v>
      </c>
      <c r="Q267" s="249" t="s">
        <v>3765</v>
      </c>
      <c r="R267" s="229">
        <v>45630</v>
      </c>
      <c r="S267" s="364" t="s">
        <v>8819</v>
      </c>
      <c r="T267" s="220" t="s">
        <v>5537</v>
      </c>
      <c r="U267" s="229">
        <v>45645</v>
      </c>
      <c r="V267" s="220"/>
      <c r="W267" s="220" t="s">
        <v>3748</v>
      </c>
      <c r="X267" s="229">
        <v>45867</v>
      </c>
      <c r="Y267" s="218" t="s">
        <v>9689</v>
      </c>
      <c r="Z267" s="220"/>
      <c r="AA267" s="229"/>
      <c r="AB267" s="220"/>
      <c r="AC267" s="220" t="s">
        <v>3748</v>
      </c>
      <c r="AD267" s="229">
        <v>45973</v>
      </c>
      <c r="AE267" s="218" t="s">
        <v>11243</v>
      </c>
      <c r="AF267" s="220"/>
      <c r="AG267" s="229"/>
      <c r="AH267" s="220"/>
      <c r="AI267" s="220"/>
      <c r="AJ267" s="229"/>
      <c r="AK267" s="229"/>
      <c r="AL267" s="220"/>
      <c r="AM267" s="229"/>
      <c r="AN267" s="220"/>
      <c r="AO267" s="220"/>
      <c r="AP267" s="229"/>
      <c r="AQ267" s="229"/>
      <c r="AR267" s="220"/>
      <c r="AS267" s="229"/>
      <c r="AT267" s="220"/>
      <c r="AU267" s="220"/>
      <c r="AV267" s="229"/>
      <c r="AW267" s="229"/>
      <c r="AX267" s="220"/>
      <c r="AY267" s="229"/>
    </row>
    <row r="268" spans="1:51" s="110" customFormat="1" ht="25.5" hidden="1" x14ac:dyDescent="0.25">
      <c r="A268" s="226" t="s">
        <v>8263</v>
      </c>
      <c r="B268" s="220"/>
      <c r="C268" s="227" t="s">
        <v>8257</v>
      </c>
      <c r="D268" s="254" t="s">
        <v>8722</v>
      </c>
      <c r="E268" s="231" t="s">
        <v>8709</v>
      </c>
      <c r="F268" s="239">
        <f t="shared" si="44"/>
        <v>45973</v>
      </c>
      <c r="G268" s="232" t="str">
        <f t="shared" si="40"/>
        <v>A</v>
      </c>
      <c r="H268" s="1055" t="str">
        <f t="shared" si="41"/>
        <v>MR_DER-1364_25</v>
      </c>
      <c r="I268" s="234" t="str">
        <f t="shared" si="42"/>
        <v>ND</v>
      </c>
      <c r="J268" s="255" t="str">
        <f t="shared" si="43"/>
        <v>ND</v>
      </c>
      <c r="K268" s="249" t="s">
        <v>3730</v>
      </c>
      <c r="L268" s="229">
        <v>45614</v>
      </c>
      <c r="M268" s="364" t="s">
        <v>8707</v>
      </c>
      <c r="N268" s="220" t="s">
        <v>5536</v>
      </c>
      <c r="O268" s="229">
        <v>45622</v>
      </c>
      <c r="P268" s="1365" t="s">
        <v>8740</v>
      </c>
      <c r="Q268" s="249" t="s">
        <v>3765</v>
      </c>
      <c r="R268" s="229">
        <v>45630</v>
      </c>
      <c r="S268" s="364" t="s">
        <v>8819</v>
      </c>
      <c r="T268" s="220" t="s">
        <v>5537</v>
      </c>
      <c r="U268" s="229">
        <v>45645</v>
      </c>
      <c r="V268" s="220"/>
      <c r="W268" s="220" t="s">
        <v>3748</v>
      </c>
      <c r="X268" s="229">
        <v>45867</v>
      </c>
      <c r="Y268" s="218" t="s">
        <v>9689</v>
      </c>
      <c r="Z268" s="220"/>
      <c r="AA268" s="229"/>
      <c r="AB268" s="220"/>
      <c r="AC268" s="220" t="s">
        <v>3748</v>
      </c>
      <c r="AD268" s="229">
        <v>45973</v>
      </c>
      <c r="AE268" s="218" t="s">
        <v>11243</v>
      </c>
      <c r="AF268" s="220"/>
      <c r="AG268" s="229"/>
      <c r="AH268" s="220"/>
      <c r="AI268" s="220"/>
      <c r="AJ268" s="229"/>
      <c r="AK268" s="229"/>
      <c r="AL268" s="220"/>
      <c r="AM268" s="229"/>
      <c r="AN268" s="220"/>
      <c r="AO268" s="220"/>
      <c r="AP268" s="229"/>
      <c r="AQ268" s="229"/>
      <c r="AR268" s="220"/>
      <c r="AS268" s="229"/>
      <c r="AT268" s="220"/>
      <c r="AU268" s="220"/>
      <c r="AV268" s="229"/>
      <c r="AW268" s="229"/>
      <c r="AX268" s="220"/>
      <c r="AY268" s="229"/>
    </row>
    <row r="269" spans="1:51" s="110" customFormat="1" ht="25.5" hidden="1" x14ac:dyDescent="0.25">
      <c r="A269" s="226" t="s">
        <v>8263</v>
      </c>
      <c r="B269" s="220"/>
      <c r="C269" s="227" t="s">
        <v>8257</v>
      </c>
      <c r="D269" s="254" t="s">
        <v>8722</v>
      </c>
      <c r="E269" s="231" t="s">
        <v>8710</v>
      </c>
      <c r="F269" s="239">
        <f t="shared" si="44"/>
        <v>45973</v>
      </c>
      <c r="G269" s="232" t="str">
        <f t="shared" si="40"/>
        <v>A</v>
      </c>
      <c r="H269" s="1055" t="str">
        <f t="shared" si="41"/>
        <v>MR_DER-1364_25</v>
      </c>
      <c r="I269" s="234" t="str">
        <f t="shared" si="42"/>
        <v>ND</v>
      </c>
      <c r="J269" s="255" t="str">
        <f t="shared" si="43"/>
        <v>ND</v>
      </c>
      <c r="K269" s="249" t="s">
        <v>3730</v>
      </c>
      <c r="L269" s="229">
        <v>45614</v>
      </c>
      <c r="M269" s="364" t="s">
        <v>8707</v>
      </c>
      <c r="N269" s="220" t="s">
        <v>5536</v>
      </c>
      <c r="O269" s="229">
        <v>45622</v>
      </c>
      <c r="P269" s="1365" t="s">
        <v>8740</v>
      </c>
      <c r="Q269" s="249" t="s">
        <v>3765</v>
      </c>
      <c r="R269" s="229">
        <v>45630</v>
      </c>
      <c r="S269" s="364" t="s">
        <v>8819</v>
      </c>
      <c r="T269" s="220" t="s">
        <v>5537</v>
      </c>
      <c r="U269" s="229">
        <v>45645</v>
      </c>
      <c r="V269" s="220"/>
      <c r="W269" s="220" t="s">
        <v>3748</v>
      </c>
      <c r="X269" s="229">
        <v>45867</v>
      </c>
      <c r="Y269" s="218" t="s">
        <v>9689</v>
      </c>
      <c r="Z269" s="220"/>
      <c r="AA269" s="229"/>
      <c r="AB269" s="220"/>
      <c r="AC269" s="220" t="s">
        <v>3748</v>
      </c>
      <c r="AD269" s="229">
        <v>45973</v>
      </c>
      <c r="AE269" s="218" t="s">
        <v>11243</v>
      </c>
      <c r="AF269" s="220"/>
      <c r="AG269" s="229"/>
      <c r="AH269" s="220"/>
      <c r="AI269" s="220"/>
      <c r="AJ269" s="229"/>
      <c r="AK269" s="229"/>
      <c r="AL269" s="220"/>
      <c r="AM269" s="229"/>
      <c r="AN269" s="220"/>
      <c r="AO269" s="220"/>
      <c r="AP269" s="229"/>
      <c r="AQ269" s="229"/>
      <c r="AR269" s="220"/>
      <c r="AS269" s="229"/>
      <c r="AT269" s="220"/>
      <c r="AU269" s="220"/>
      <c r="AV269" s="229"/>
      <c r="AW269" s="229"/>
      <c r="AX269" s="220"/>
      <c r="AY269" s="229"/>
    </row>
    <row r="270" spans="1:51" s="110" customFormat="1" ht="25.5" hidden="1" x14ac:dyDescent="0.25">
      <c r="A270" s="226" t="s">
        <v>8263</v>
      </c>
      <c r="B270" s="220"/>
      <c r="C270" s="227" t="s">
        <v>8257</v>
      </c>
      <c r="D270" s="254" t="s">
        <v>8722</v>
      </c>
      <c r="E270" s="231" t="s">
        <v>8711</v>
      </c>
      <c r="F270" s="239">
        <f t="shared" si="44"/>
        <v>45973</v>
      </c>
      <c r="G270" s="232" t="str">
        <f t="shared" si="40"/>
        <v>A</v>
      </c>
      <c r="H270" s="1055" t="str">
        <f t="shared" si="41"/>
        <v>MR_DER-1364_25</v>
      </c>
      <c r="I270" s="234" t="str">
        <f t="shared" si="42"/>
        <v>ND</v>
      </c>
      <c r="J270" s="255" t="str">
        <f t="shared" si="43"/>
        <v>ND</v>
      </c>
      <c r="K270" s="249" t="s">
        <v>3730</v>
      </c>
      <c r="L270" s="229">
        <v>45614</v>
      </c>
      <c r="M270" s="364" t="s">
        <v>8707</v>
      </c>
      <c r="N270" s="220" t="s">
        <v>5536</v>
      </c>
      <c r="O270" s="229">
        <v>45622</v>
      </c>
      <c r="P270" s="1365" t="s">
        <v>8740</v>
      </c>
      <c r="Q270" s="249" t="s">
        <v>3765</v>
      </c>
      <c r="R270" s="229">
        <v>45630</v>
      </c>
      <c r="S270" s="364" t="s">
        <v>8819</v>
      </c>
      <c r="T270" s="220" t="s">
        <v>5537</v>
      </c>
      <c r="U270" s="229">
        <v>45645</v>
      </c>
      <c r="V270" s="220"/>
      <c r="W270" s="220" t="s">
        <v>3748</v>
      </c>
      <c r="X270" s="229">
        <v>45867</v>
      </c>
      <c r="Y270" s="218" t="s">
        <v>9689</v>
      </c>
      <c r="Z270" s="220"/>
      <c r="AA270" s="229"/>
      <c r="AB270" s="220"/>
      <c r="AC270" s="220" t="s">
        <v>3748</v>
      </c>
      <c r="AD270" s="229">
        <v>45973</v>
      </c>
      <c r="AE270" s="218" t="s">
        <v>11243</v>
      </c>
      <c r="AF270" s="220"/>
      <c r="AG270" s="229"/>
      <c r="AH270" s="220"/>
      <c r="AI270" s="220"/>
      <c r="AJ270" s="229"/>
      <c r="AK270" s="229"/>
      <c r="AL270" s="220"/>
      <c r="AM270" s="229"/>
      <c r="AN270" s="220"/>
      <c r="AO270" s="220"/>
      <c r="AP270" s="229"/>
      <c r="AQ270" s="229"/>
      <c r="AR270" s="220"/>
      <c r="AS270" s="229"/>
      <c r="AT270" s="220"/>
      <c r="AU270" s="220"/>
      <c r="AV270" s="229"/>
      <c r="AW270" s="229"/>
      <c r="AX270" s="220"/>
      <c r="AY270" s="229"/>
    </row>
    <row r="271" spans="1:51" s="110" customFormat="1" ht="25.5" hidden="1" x14ac:dyDescent="0.25">
      <c r="A271" s="226" t="s">
        <v>8263</v>
      </c>
      <c r="B271" s="220"/>
      <c r="C271" s="227" t="s">
        <v>8257</v>
      </c>
      <c r="D271" s="254" t="s">
        <v>8723</v>
      </c>
      <c r="E271" s="231" t="s">
        <v>8712</v>
      </c>
      <c r="F271" s="239">
        <f t="shared" si="44"/>
        <v>45973</v>
      </c>
      <c r="G271" s="232" t="str">
        <f t="shared" si="40"/>
        <v>A</v>
      </c>
      <c r="H271" s="1055" t="str">
        <f t="shared" si="41"/>
        <v>MR_DER-1364_25</v>
      </c>
      <c r="I271" s="234" t="str">
        <f t="shared" si="42"/>
        <v>ND</v>
      </c>
      <c r="J271" s="255" t="str">
        <f t="shared" si="43"/>
        <v>ND</v>
      </c>
      <c r="K271" s="249" t="s">
        <v>3730</v>
      </c>
      <c r="L271" s="229">
        <v>45614</v>
      </c>
      <c r="M271" s="364" t="s">
        <v>8707</v>
      </c>
      <c r="N271" s="220" t="s">
        <v>5536</v>
      </c>
      <c r="O271" s="229">
        <v>45622</v>
      </c>
      <c r="P271" s="1365" t="s">
        <v>8740</v>
      </c>
      <c r="Q271" s="249" t="s">
        <v>3765</v>
      </c>
      <c r="R271" s="229">
        <v>45630</v>
      </c>
      <c r="S271" s="364" t="s">
        <v>8819</v>
      </c>
      <c r="T271" s="220" t="s">
        <v>5537</v>
      </c>
      <c r="U271" s="229">
        <v>45645</v>
      </c>
      <c r="V271" s="220"/>
      <c r="W271" s="220" t="s">
        <v>3748</v>
      </c>
      <c r="X271" s="229">
        <v>45867</v>
      </c>
      <c r="Y271" s="218" t="s">
        <v>9689</v>
      </c>
      <c r="Z271" s="220"/>
      <c r="AA271" s="229"/>
      <c r="AB271" s="220"/>
      <c r="AC271" s="220" t="s">
        <v>3748</v>
      </c>
      <c r="AD271" s="229">
        <v>45973</v>
      </c>
      <c r="AE271" s="218" t="s">
        <v>11243</v>
      </c>
      <c r="AF271" s="220"/>
      <c r="AG271" s="229"/>
      <c r="AH271" s="220"/>
      <c r="AI271" s="220"/>
      <c r="AJ271" s="229"/>
      <c r="AK271" s="229"/>
      <c r="AL271" s="220"/>
      <c r="AM271" s="229"/>
      <c r="AN271" s="220"/>
      <c r="AO271" s="220"/>
      <c r="AP271" s="229"/>
      <c r="AQ271" s="229"/>
      <c r="AR271" s="220"/>
      <c r="AS271" s="229"/>
      <c r="AT271" s="220"/>
      <c r="AU271" s="220"/>
      <c r="AV271" s="229"/>
      <c r="AW271" s="229"/>
      <c r="AX271" s="220"/>
      <c r="AY271" s="229"/>
    </row>
    <row r="272" spans="1:51" s="110" customFormat="1" ht="25.5" hidden="1" x14ac:dyDescent="0.25">
      <c r="A272" s="226" t="s">
        <v>8263</v>
      </c>
      <c r="B272" s="220"/>
      <c r="C272" s="227" t="s">
        <v>8257</v>
      </c>
      <c r="D272" s="254" t="s">
        <v>8723</v>
      </c>
      <c r="E272" s="231" t="s">
        <v>8713</v>
      </c>
      <c r="F272" s="239">
        <f t="shared" si="44"/>
        <v>45973</v>
      </c>
      <c r="G272" s="232" t="str">
        <f t="shared" si="40"/>
        <v>A</v>
      </c>
      <c r="H272" s="1055" t="str">
        <f t="shared" si="41"/>
        <v>MR_DER-1364_25</v>
      </c>
      <c r="I272" s="234" t="str">
        <f t="shared" si="42"/>
        <v>ND</v>
      </c>
      <c r="J272" s="255" t="str">
        <f t="shared" si="43"/>
        <v>ND</v>
      </c>
      <c r="K272" s="249" t="s">
        <v>3730</v>
      </c>
      <c r="L272" s="229">
        <v>45614</v>
      </c>
      <c r="M272" s="364" t="s">
        <v>8707</v>
      </c>
      <c r="N272" s="220" t="s">
        <v>5536</v>
      </c>
      <c r="O272" s="229">
        <v>45622</v>
      </c>
      <c r="P272" s="1365" t="s">
        <v>8740</v>
      </c>
      <c r="Q272" s="249" t="s">
        <v>3765</v>
      </c>
      <c r="R272" s="229">
        <v>45630</v>
      </c>
      <c r="S272" s="364" t="s">
        <v>8819</v>
      </c>
      <c r="T272" s="220" t="s">
        <v>5537</v>
      </c>
      <c r="U272" s="229">
        <v>45645</v>
      </c>
      <c r="V272" s="220"/>
      <c r="W272" s="220" t="s">
        <v>3748</v>
      </c>
      <c r="X272" s="229">
        <v>45867</v>
      </c>
      <c r="Y272" s="218" t="s">
        <v>9689</v>
      </c>
      <c r="Z272" s="220"/>
      <c r="AA272" s="229"/>
      <c r="AB272" s="220"/>
      <c r="AC272" s="220" t="s">
        <v>3748</v>
      </c>
      <c r="AD272" s="229">
        <v>45973</v>
      </c>
      <c r="AE272" s="218" t="s">
        <v>11243</v>
      </c>
      <c r="AF272" s="220"/>
      <c r="AG272" s="229"/>
      <c r="AH272" s="220"/>
      <c r="AI272" s="220"/>
      <c r="AJ272" s="229"/>
      <c r="AK272" s="229"/>
      <c r="AL272" s="220"/>
      <c r="AM272" s="229"/>
      <c r="AN272" s="220"/>
      <c r="AO272" s="220"/>
      <c r="AP272" s="229"/>
      <c r="AQ272" s="229"/>
      <c r="AR272" s="220"/>
      <c r="AS272" s="229"/>
      <c r="AT272" s="220"/>
      <c r="AU272" s="220"/>
      <c r="AV272" s="229"/>
      <c r="AW272" s="229"/>
      <c r="AX272" s="220"/>
      <c r="AY272" s="229"/>
    </row>
    <row r="273" spans="1:51" s="110" customFormat="1" ht="25.5" hidden="1" x14ac:dyDescent="0.25">
      <c r="A273" s="226" t="s">
        <v>8263</v>
      </c>
      <c r="B273" s="220"/>
      <c r="C273" s="227" t="s">
        <v>8257</v>
      </c>
      <c r="D273" s="254" t="s">
        <v>8723</v>
      </c>
      <c r="E273" s="231" t="s">
        <v>8714</v>
      </c>
      <c r="F273" s="239">
        <f t="shared" si="44"/>
        <v>45973</v>
      </c>
      <c r="G273" s="232" t="str">
        <f t="shared" si="40"/>
        <v>A</v>
      </c>
      <c r="H273" s="1055" t="str">
        <f t="shared" si="41"/>
        <v>MR_DER-1364_25</v>
      </c>
      <c r="I273" s="234" t="str">
        <f t="shared" si="42"/>
        <v>ND</v>
      </c>
      <c r="J273" s="255" t="str">
        <f t="shared" si="43"/>
        <v>ND</v>
      </c>
      <c r="K273" s="249" t="s">
        <v>3730</v>
      </c>
      <c r="L273" s="229">
        <v>45614</v>
      </c>
      <c r="M273" s="364" t="s">
        <v>8707</v>
      </c>
      <c r="N273" s="220" t="s">
        <v>5536</v>
      </c>
      <c r="O273" s="229">
        <v>45622</v>
      </c>
      <c r="P273" s="1365" t="s">
        <v>8740</v>
      </c>
      <c r="Q273" s="249" t="s">
        <v>3765</v>
      </c>
      <c r="R273" s="229">
        <v>45630</v>
      </c>
      <c r="S273" s="364" t="s">
        <v>8819</v>
      </c>
      <c r="T273" s="220" t="s">
        <v>5537</v>
      </c>
      <c r="U273" s="229">
        <v>45645</v>
      </c>
      <c r="V273" s="220"/>
      <c r="W273" s="220" t="s">
        <v>3748</v>
      </c>
      <c r="X273" s="229">
        <v>45867</v>
      </c>
      <c r="Y273" s="218" t="s">
        <v>9689</v>
      </c>
      <c r="Z273" s="220"/>
      <c r="AA273" s="229"/>
      <c r="AB273" s="220"/>
      <c r="AC273" s="220" t="s">
        <v>3748</v>
      </c>
      <c r="AD273" s="229">
        <v>45973</v>
      </c>
      <c r="AE273" s="218" t="s">
        <v>11243</v>
      </c>
      <c r="AF273" s="220"/>
      <c r="AG273" s="229"/>
      <c r="AH273" s="220"/>
      <c r="AI273" s="220"/>
      <c r="AJ273" s="229"/>
      <c r="AK273" s="229"/>
      <c r="AL273" s="220"/>
      <c r="AM273" s="229"/>
      <c r="AN273" s="220"/>
      <c r="AO273" s="220"/>
      <c r="AP273" s="229"/>
      <c r="AQ273" s="229"/>
      <c r="AR273" s="220"/>
      <c r="AS273" s="229"/>
      <c r="AT273" s="220"/>
      <c r="AU273" s="220"/>
      <c r="AV273" s="229"/>
      <c r="AW273" s="229"/>
      <c r="AX273" s="220"/>
      <c r="AY273" s="229"/>
    </row>
    <row r="274" spans="1:51" s="110" customFormat="1" ht="25.5" hidden="1" x14ac:dyDescent="0.25">
      <c r="A274" s="226" t="s">
        <v>8263</v>
      </c>
      <c r="B274" s="220"/>
      <c r="C274" s="227" t="s">
        <v>8257</v>
      </c>
      <c r="D274" s="254" t="s">
        <v>8723</v>
      </c>
      <c r="E274" s="231" t="s">
        <v>8715</v>
      </c>
      <c r="F274" s="239">
        <f t="shared" si="44"/>
        <v>45973</v>
      </c>
      <c r="G274" s="232" t="str">
        <f t="shared" si="40"/>
        <v>A</v>
      </c>
      <c r="H274" s="1055" t="str">
        <f t="shared" si="41"/>
        <v>MR_DER-1364_25</v>
      </c>
      <c r="I274" s="234" t="str">
        <f t="shared" si="42"/>
        <v>ND</v>
      </c>
      <c r="J274" s="255" t="str">
        <f t="shared" si="43"/>
        <v>ND</v>
      </c>
      <c r="K274" s="249" t="s">
        <v>3730</v>
      </c>
      <c r="L274" s="229">
        <v>45614</v>
      </c>
      <c r="M274" s="364" t="s">
        <v>8707</v>
      </c>
      <c r="N274" s="220" t="s">
        <v>5536</v>
      </c>
      <c r="O274" s="229">
        <v>45622</v>
      </c>
      <c r="P274" s="1365" t="s">
        <v>8740</v>
      </c>
      <c r="Q274" s="249" t="s">
        <v>3765</v>
      </c>
      <c r="R274" s="229">
        <v>45630</v>
      </c>
      <c r="S274" s="364" t="s">
        <v>8819</v>
      </c>
      <c r="T274" s="220" t="s">
        <v>5537</v>
      </c>
      <c r="U274" s="229">
        <v>45645</v>
      </c>
      <c r="V274" s="220"/>
      <c r="W274" s="220" t="s">
        <v>3748</v>
      </c>
      <c r="X274" s="229">
        <v>45867</v>
      </c>
      <c r="Y274" s="218" t="s">
        <v>9689</v>
      </c>
      <c r="Z274" s="220"/>
      <c r="AA274" s="229"/>
      <c r="AB274" s="220"/>
      <c r="AC274" s="220" t="s">
        <v>3748</v>
      </c>
      <c r="AD274" s="229">
        <v>45973</v>
      </c>
      <c r="AE274" s="218" t="s">
        <v>11243</v>
      </c>
      <c r="AF274" s="220"/>
      <c r="AG274" s="229"/>
      <c r="AH274" s="220"/>
      <c r="AI274" s="220"/>
      <c r="AJ274" s="229"/>
      <c r="AK274" s="229"/>
      <c r="AL274" s="220"/>
      <c r="AM274" s="229"/>
      <c r="AN274" s="220"/>
      <c r="AO274" s="220"/>
      <c r="AP274" s="229"/>
      <c r="AQ274" s="229"/>
      <c r="AR274" s="220"/>
      <c r="AS274" s="229"/>
      <c r="AT274" s="220"/>
      <c r="AU274" s="220"/>
      <c r="AV274" s="229"/>
      <c r="AW274" s="229"/>
      <c r="AX274" s="220"/>
      <c r="AY274" s="229"/>
    </row>
    <row r="275" spans="1:51" s="110" customFormat="1" ht="25.5" hidden="1" x14ac:dyDescent="0.25">
      <c r="A275" s="226" t="s">
        <v>8263</v>
      </c>
      <c r="B275" s="220"/>
      <c r="C275" s="227" t="s">
        <v>8257</v>
      </c>
      <c r="D275" s="254" t="s">
        <v>8723</v>
      </c>
      <c r="E275" s="231" t="s">
        <v>8716</v>
      </c>
      <c r="F275" s="239">
        <f t="shared" si="44"/>
        <v>45973</v>
      </c>
      <c r="G275" s="232" t="str">
        <f t="shared" si="40"/>
        <v>A</v>
      </c>
      <c r="H275" s="1055" t="str">
        <f t="shared" si="41"/>
        <v>MR_DER-1364_25</v>
      </c>
      <c r="I275" s="234" t="str">
        <f t="shared" si="42"/>
        <v>ND</v>
      </c>
      <c r="J275" s="255" t="str">
        <f t="shared" si="43"/>
        <v>ND</v>
      </c>
      <c r="K275" s="249" t="s">
        <v>3730</v>
      </c>
      <c r="L275" s="229">
        <v>45614</v>
      </c>
      <c r="M275" s="364" t="s">
        <v>8707</v>
      </c>
      <c r="N275" s="220" t="s">
        <v>5536</v>
      </c>
      <c r="O275" s="229">
        <v>45622</v>
      </c>
      <c r="P275" s="1365" t="s">
        <v>8740</v>
      </c>
      <c r="Q275" s="249" t="s">
        <v>3765</v>
      </c>
      <c r="R275" s="229">
        <v>45630</v>
      </c>
      <c r="S275" s="364" t="s">
        <v>8819</v>
      </c>
      <c r="T275" s="220" t="s">
        <v>5537</v>
      </c>
      <c r="U275" s="229">
        <v>45645</v>
      </c>
      <c r="V275" s="220"/>
      <c r="W275" s="220" t="s">
        <v>3748</v>
      </c>
      <c r="X275" s="229">
        <v>45867</v>
      </c>
      <c r="Y275" s="218" t="s">
        <v>9689</v>
      </c>
      <c r="Z275" s="220"/>
      <c r="AA275" s="229"/>
      <c r="AB275" s="220"/>
      <c r="AC275" s="220" t="s">
        <v>3748</v>
      </c>
      <c r="AD275" s="229">
        <v>45973</v>
      </c>
      <c r="AE275" s="218" t="s">
        <v>11243</v>
      </c>
      <c r="AF275" s="220"/>
      <c r="AG275" s="229"/>
      <c r="AH275" s="220"/>
      <c r="AI275" s="220"/>
      <c r="AJ275" s="229"/>
      <c r="AK275" s="229"/>
      <c r="AL275" s="220"/>
      <c r="AM275" s="229"/>
      <c r="AN275" s="220"/>
      <c r="AO275" s="220"/>
      <c r="AP275" s="229"/>
      <c r="AQ275" s="229"/>
      <c r="AR275" s="220"/>
      <c r="AS275" s="229"/>
      <c r="AT275" s="220"/>
      <c r="AU275" s="220"/>
      <c r="AV275" s="229"/>
      <c r="AW275" s="229"/>
      <c r="AX275" s="220"/>
      <c r="AY275" s="229"/>
    </row>
    <row r="276" spans="1:51" s="110" customFormat="1" ht="25.5" hidden="1" x14ac:dyDescent="0.25">
      <c r="A276" s="226" t="s">
        <v>8263</v>
      </c>
      <c r="B276" s="220"/>
      <c r="C276" s="227" t="s">
        <v>8257</v>
      </c>
      <c r="D276" s="254" t="s">
        <v>8723</v>
      </c>
      <c r="E276" s="231" t="s">
        <v>8717</v>
      </c>
      <c r="F276" s="239">
        <f t="shared" si="44"/>
        <v>45973</v>
      </c>
      <c r="G276" s="232" t="str">
        <f t="shared" si="40"/>
        <v>A</v>
      </c>
      <c r="H276" s="1055" t="str">
        <f t="shared" si="41"/>
        <v>MR_DER-1364_25</v>
      </c>
      <c r="I276" s="234" t="str">
        <f t="shared" si="42"/>
        <v>ND</v>
      </c>
      <c r="J276" s="255" t="str">
        <f t="shared" si="43"/>
        <v>ND</v>
      </c>
      <c r="K276" s="249" t="s">
        <v>3730</v>
      </c>
      <c r="L276" s="229">
        <v>45614</v>
      </c>
      <c r="M276" s="364" t="s">
        <v>8707</v>
      </c>
      <c r="N276" s="220" t="s">
        <v>5536</v>
      </c>
      <c r="O276" s="229">
        <v>45622</v>
      </c>
      <c r="P276" s="1365" t="s">
        <v>8740</v>
      </c>
      <c r="Q276" s="249" t="s">
        <v>3765</v>
      </c>
      <c r="R276" s="229">
        <v>45630</v>
      </c>
      <c r="S276" s="364" t="s">
        <v>8819</v>
      </c>
      <c r="T276" s="220" t="s">
        <v>5537</v>
      </c>
      <c r="U276" s="229">
        <v>45645</v>
      </c>
      <c r="V276" s="220"/>
      <c r="W276" s="220" t="s">
        <v>3748</v>
      </c>
      <c r="X276" s="229">
        <v>45867</v>
      </c>
      <c r="Y276" s="218" t="s">
        <v>9689</v>
      </c>
      <c r="Z276" s="220"/>
      <c r="AA276" s="229"/>
      <c r="AB276" s="220"/>
      <c r="AC276" s="220" t="s">
        <v>3748</v>
      </c>
      <c r="AD276" s="229">
        <v>45973</v>
      </c>
      <c r="AE276" s="218" t="s">
        <v>11243</v>
      </c>
      <c r="AF276" s="220"/>
      <c r="AG276" s="229"/>
      <c r="AH276" s="220"/>
      <c r="AI276" s="220"/>
      <c r="AJ276" s="229"/>
      <c r="AK276" s="229"/>
      <c r="AL276" s="220"/>
      <c r="AM276" s="229"/>
      <c r="AN276" s="220"/>
      <c r="AO276" s="220"/>
      <c r="AP276" s="229"/>
      <c r="AQ276" s="229"/>
      <c r="AR276" s="220"/>
      <c r="AS276" s="229"/>
      <c r="AT276" s="220"/>
      <c r="AU276" s="220"/>
      <c r="AV276" s="229"/>
      <c r="AW276" s="229"/>
      <c r="AX276" s="220"/>
      <c r="AY276" s="229"/>
    </row>
    <row r="277" spans="1:51" s="110" customFormat="1" ht="25.5" hidden="1" x14ac:dyDescent="0.25">
      <c r="A277" s="226" t="s">
        <v>8263</v>
      </c>
      <c r="B277" s="220"/>
      <c r="C277" s="227" t="s">
        <v>8257</v>
      </c>
      <c r="D277" s="254" t="s">
        <v>8723</v>
      </c>
      <c r="E277" s="231" t="s">
        <v>8718</v>
      </c>
      <c r="F277" s="239">
        <f t="shared" si="44"/>
        <v>45973</v>
      </c>
      <c r="G277" s="232" t="str">
        <f t="shared" si="40"/>
        <v>A</v>
      </c>
      <c r="H277" s="1055" t="str">
        <f t="shared" si="41"/>
        <v>MR_DER-1364_25</v>
      </c>
      <c r="I277" s="234" t="str">
        <f t="shared" si="42"/>
        <v>ND</v>
      </c>
      <c r="J277" s="255" t="str">
        <f t="shared" si="43"/>
        <v>ND</v>
      </c>
      <c r="K277" s="249" t="s">
        <v>3730</v>
      </c>
      <c r="L277" s="229">
        <v>45614</v>
      </c>
      <c r="M277" s="364" t="s">
        <v>8707</v>
      </c>
      <c r="N277" s="220" t="s">
        <v>5536</v>
      </c>
      <c r="O277" s="229">
        <v>45622</v>
      </c>
      <c r="P277" s="1365" t="s">
        <v>8740</v>
      </c>
      <c r="Q277" s="249" t="s">
        <v>3765</v>
      </c>
      <c r="R277" s="229">
        <v>45630</v>
      </c>
      <c r="S277" s="364" t="s">
        <v>8819</v>
      </c>
      <c r="T277" s="220" t="s">
        <v>5537</v>
      </c>
      <c r="U277" s="229">
        <v>45645</v>
      </c>
      <c r="V277" s="220"/>
      <c r="W277" s="220" t="s">
        <v>3748</v>
      </c>
      <c r="X277" s="229">
        <v>45867</v>
      </c>
      <c r="Y277" s="218" t="s">
        <v>9689</v>
      </c>
      <c r="Z277" s="220"/>
      <c r="AA277" s="229"/>
      <c r="AB277" s="220"/>
      <c r="AC277" s="220" t="s">
        <v>3748</v>
      </c>
      <c r="AD277" s="229">
        <v>45973</v>
      </c>
      <c r="AE277" s="218" t="s">
        <v>11243</v>
      </c>
      <c r="AF277" s="220"/>
      <c r="AG277" s="229"/>
      <c r="AH277" s="220"/>
      <c r="AI277" s="220"/>
      <c r="AJ277" s="229"/>
      <c r="AK277" s="229"/>
      <c r="AL277" s="220"/>
      <c r="AM277" s="229"/>
      <c r="AN277" s="220"/>
      <c r="AO277" s="220"/>
      <c r="AP277" s="229"/>
      <c r="AQ277" s="229"/>
      <c r="AR277" s="220"/>
      <c r="AS277" s="229"/>
      <c r="AT277" s="220"/>
      <c r="AU277" s="220"/>
      <c r="AV277" s="229"/>
      <c r="AW277" s="229"/>
      <c r="AX277" s="220"/>
      <c r="AY277" s="229"/>
    </row>
    <row r="278" spans="1:51" s="110" customFormat="1" ht="25.5" hidden="1" x14ac:dyDescent="0.25">
      <c r="A278" s="226" t="s">
        <v>8263</v>
      </c>
      <c r="B278" s="220"/>
      <c r="C278" s="227" t="s">
        <v>8257</v>
      </c>
      <c r="D278" s="254" t="s">
        <v>8723</v>
      </c>
      <c r="E278" s="231" t="s">
        <v>8719</v>
      </c>
      <c r="F278" s="239">
        <f t="shared" si="44"/>
        <v>45973</v>
      </c>
      <c r="G278" s="232" t="str">
        <f t="shared" ref="G278:G309" si="45">IF($F278="","",INDEX($K278:$DP278,1,MATCH($F278,$K278:$DP278,)-1))</f>
        <v>A</v>
      </c>
      <c r="H278" s="1055" t="str">
        <f t="shared" ref="H278:H309" si="46">IF($F278="","",INDEX($K278:$FL278,1,MATCH($F278,$K278:$FL278,)+1))</f>
        <v>MR_DER-1364_25</v>
      </c>
      <c r="I278" s="234" t="str">
        <f t="shared" ref="I278:I309" si="47">IF(F278="NE",F278,IF(INDEX(K278:CR278,,MATCH(F278,K278:CR278,0)+3)&lt;&gt;0,INDEX(K278:CR278,,MATCH(F278,K278:CR278,0)+3),"ND"))</f>
        <v>ND</v>
      </c>
      <c r="J278" s="255" t="str">
        <f t="shared" ref="J278:J309" si="48">IF(G278="NE",G278,IF(INDEX(K278:CS278,,MATCH(G278,K278:CS278,0)+3)&lt;&gt;0,INDEX(K278:CS278,,MATCH(G278,K278:CS278,0)+3),"ND"))</f>
        <v>ND</v>
      </c>
      <c r="K278" s="249" t="s">
        <v>3730</v>
      </c>
      <c r="L278" s="229">
        <v>45614</v>
      </c>
      <c r="M278" s="364" t="s">
        <v>8707</v>
      </c>
      <c r="N278" s="220" t="s">
        <v>5536</v>
      </c>
      <c r="O278" s="229">
        <v>45622</v>
      </c>
      <c r="P278" s="1365" t="s">
        <v>8740</v>
      </c>
      <c r="Q278" s="249" t="s">
        <v>3765</v>
      </c>
      <c r="R278" s="229">
        <v>45630</v>
      </c>
      <c r="S278" s="364" t="s">
        <v>8819</v>
      </c>
      <c r="T278" s="220" t="s">
        <v>5537</v>
      </c>
      <c r="U278" s="229">
        <v>45645</v>
      </c>
      <c r="V278" s="220"/>
      <c r="W278" s="220" t="s">
        <v>3748</v>
      </c>
      <c r="X278" s="229">
        <v>45867</v>
      </c>
      <c r="Y278" s="218" t="s">
        <v>9689</v>
      </c>
      <c r="Z278" s="220"/>
      <c r="AA278" s="229"/>
      <c r="AB278" s="220"/>
      <c r="AC278" s="220" t="s">
        <v>3748</v>
      </c>
      <c r="AD278" s="229">
        <v>45973</v>
      </c>
      <c r="AE278" s="1153" t="s">
        <v>11243</v>
      </c>
      <c r="AF278" s="220"/>
      <c r="AG278" s="229"/>
      <c r="AH278" s="220"/>
      <c r="AI278" s="220"/>
      <c r="AJ278" s="229"/>
      <c r="AK278" s="229"/>
      <c r="AL278" s="220"/>
      <c r="AM278" s="229"/>
      <c r="AN278" s="220"/>
      <c r="AO278" s="220"/>
      <c r="AP278" s="229"/>
      <c r="AQ278" s="229"/>
      <c r="AR278" s="220"/>
      <c r="AS278" s="229"/>
      <c r="AT278" s="220"/>
      <c r="AU278" s="220"/>
      <c r="AV278" s="229"/>
      <c r="AW278" s="229"/>
      <c r="AX278" s="220"/>
      <c r="AY278" s="229"/>
    </row>
    <row r="279" spans="1:51" s="110" customFormat="1" ht="25.5" hidden="1" x14ac:dyDescent="0.25">
      <c r="A279" s="226" t="s">
        <v>8263</v>
      </c>
      <c r="B279" s="227" t="s">
        <v>8257</v>
      </c>
      <c r="C279" s="230"/>
      <c r="D279" s="254" t="s">
        <v>7621</v>
      </c>
      <c r="E279" s="231" t="s">
        <v>8720</v>
      </c>
      <c r="F279" s="239">
        <f t="shared" si="44"/>
        <v>45973</v>
      </c>
      <c r="G279" s="232" t="str">
        <f t="shared" si="45"/>
        <v>A</v>
      </c>
      <c r="H279" s="1055" t="str">
        <f t="shared" si="46"/>
        <v>MR_DER-1364_25</v>
      </c>
      <c r="I279" s="234" t="str">
        <f t="shared" si="47"/>
        <v>ND</v>
      </c>
      <c r="J279" s="255" t="str">
        <f t="shared" si="48"/>
        <v>ND</v>
      </c>
      <c r="K279" s="249" t="s">
        <v>3730</v>
      </c>
      <c r="L279" s="229">
        <v>45614</v>
      </c>
      <c r="M279" s="364" t="s">
        <v>8707</v>
      </c>
      <c r="N279" s="220" t="s">
        <v>5536</v>
      </c>
      <c r="O279" s="229">
        <v>45622</v>
      </c>
      <c r="P279" s="364" t="s">
        <v>8739</v>
      </c>
      <c r="Q279" s="249" t="s">
        <v>3765</v>
      </c>
      <c r="R279" s="229">
        <v>45630</v>
      </c>
      <c r="S279" s="364" t="s">
        <v>8819</v>
      </c>
      <c r="T279" s="220" t="s">
        <v>5537</v>
      </c>
      <c r="U279" s="229">
        <v>45645</v>
      </c>
      <c r="V279" s="220"/>
      <c r="W279" s="220" t="s">
        <v>3748</v>
      </c>
      <c r="X279" s="229">
        <v>45867</v>
      </c>
      <c r="Y279" s="218" t="s">
        <v>9689</v>
      </c>
      <c r="Z279" s="220"/>
      <c r="AA279" s="229"/>
      <c r="AB279" s="220"/>
      <c r="AC279" s="220" t="s">
        <v>3748</v>
      </c>
      <c r="AD279" s="229">
        <v>45973</v>
      </c>
      <c r="AE279" s="1153" t="s">
        <v>11243</v>
      </c>
      <c r="AF279" s="220"/>
      <c r="AG279" s="229"/>
      <c r="AH279" s="220"/>
      <c r="AI279" s="220"/>
      <c r="AJ279" s="229"/>
      <c r="AK279" s="229"/>
      <c r="AL279" s="220"/>
      <c r="AM279" s="229"/>
      <c r="AN279" s="220"/>
      <c r="AO279" s="220"/>
      <c r="AP279" s="229"/>
      <c r="AQ279" s="229"/>
      <c r="AR279" s="220"/>
      <c r="AS279" s="229"/>
      <c r="AT279" s="220"/>
      <c r="AU279" s="220"/>
      <c r="AV279" s="229"/>
      <c r="AW279" s="229"/>
      <c r="AX279" s="220"/>
      <c r="AY279" s="229"/>
    </row>
    <row r="280" spans="1:51" s="110" customFormat="1" ht="25.5" hidden="1" x14ac:dyDescent="0.25">
      <c r="A280" s="226" t="s">
        <v>8263</v>
      </c>
      <c r="B280" s="227" t="s">
        <v>8257</v>
      </c>
      <c r="C280" s="230"/>
      <c r="D280" s="254" t="s">
        <v>7622</v>
      </c>
      <c r="E280" s="231" t="s">
        <v>8721</v>
      </c>
      <c r="F280" s="239">
        <f t="shared" si="44"/>
        <v>45973</v>
      </c>
      <c r="G280" s="232" t="str">
        <f t="shared" si="45"/>
        <v>A</v>
      </c>
      <c r="H280" s="1055" t="str">
        <f t="shared" si="46"/>
        <v>MR_DER-1364_25</v>
      </c>
      <c r="I280" s="234" t="str">
        <f t="shared" si="47"/>
        <v>ND</v>
      </c>
      <c r="J280" s="255" t="str">
        <f t="shared" si="48"/>
        <v>ND</v>
      </c>
      <c r="K280" s="249" t="s">
        <v>3730</v>
      </c>
      <c r="L280" s="229">
        <v>45614</v>
      </c>
      <c r="M280" s="364" t="s">
        <v>8707</v>
      </c>
      <c r="N280" s="220" t="s">
        <v>5536</v>
      </c>
      <c r="O280" s="229">
        <v>45622</v>
      </c>
      <c r="P280" s="364" t="s">
        <v>8739</v>
      </c>
      <c r="Q280" s="249" t="s">
        <v>3765</v>
      </c>
      <c r="R280" s="229">
        <v>45630</v>
      </c>
      <c r="S280" s="364" t="s">
        <v>8819</v>
      </c>
      <c r="T280" s="220" t="s">
        <v>5537</v>
      </c>
      <c r="U280" s="229">
        <v>45645</v>
      </c>
      <c r="V280" s="220"/>
      <c r="W280" s="220" t="s">
        <v>3748</v>
      </c>
      <c r="X280" s="229">
        <v>45867</v>
      </c>
      <c r="Y280" s="218" t="s">
        <v>9689</v>
      </c>
      <c r="Z280" s="220"/>
      <c r="AA280" s="229"/>
      <c r="AB280" s="220"/>
      <c r="AC280" s="220" t="s">
        <v>3748</v>
      </c>
      <c r="AD280" s="229">
        <v>45973</v>
      </c>
      <c r="AE280" s="1153" t="s">
        <v>11243</v>
      </c>
      <c r="AF280" s="220"/>
      <c r="AG280" s="229"/>
      <c r="AH280" s="220"/>
      <c r="AI280" s="220"/>
      <c r="AJ280" s="229"/>
      <c r="AK280" s="229"/>
      <c r="AL280" s="220"/>
      <c r="AM280" s="229"/>
      <c r="AN280" s="220"/>
      <c r="AO280" s="220"/>
      <c r="AP280" s="229"/>
      <c r="AQ280" s="229"/>
      <c r="AR280" s="220"/>
      <c r="AS280" s="229"/>
      <c r="AT280" s="220"/>
      <c r="AU280" s="1601"/>
      <c r="AV280" s="1602"/>
      <c r="AW280" s="1602"/>
      <c r="AX280" s="1601"/>
      <c r="AY280" s="1602"/>
    </row>
    <row r="281" spans="1:51" s="110" customFormat="1" ht="25.5" hidden="1" x14ac:dyDescent="0.25">
      <c r="A281" s="226" t="s">
        <v>8263</v>
      </c>
      <c r="B281" s="227"/>
      <c r="C281" s="230"/>
      <c r="D281" s="1626" t="s">
        <v>9836</v>
      </c>
      <c r="E281" s="1606" t="s">
        <v>9829</v>
      </c>
      <c r="F281" s="239">
        <f t="shared" ref="F281:F312" si="49">IF(L281&lt;&gt;0,MAX(L281,R281,X281,AD281,AJ281,AP281,AV281),"NE")</f>
        <v>46129</v>
      </c>
      <c r="G281" s="232" t="str">
        <f t="shared" si="45"/>
        <v>C</v>
      </c>
      <c r="H281" s="1055" t="str">
        <f t="shared" si="46"/>
        <v>MR_DER-1687_26</v>
      </c>
      <c r="I281" s="234" t="str">
        <f t="shared" si="47"/>
        <v>ND</v>
      </c>
      <c r="J281" s="255" t="str">
        <f t="shared" si="48"/>
        <v>ND</v>
      </c>
      <c r="K281" s="249" t="s">
        <v>3730</v>
      </c>
      <c r="L281" s="229">
        <v>45888</v>
      </c>
      <c r="M281" s="1078" t="s">
        <v>9837</v>
      </c>
      <c r="N281" s="220" t="s">
        <v>5537</v>
      </c>
      <c r="O281" s="229">
        <v>45898</v>
      </c>
      <c r="P281" s="1607"/>
      <c r="Q281" s="249" t="s">
        <v>3748</v>
      </c>
      <c r="R281" s="229">
        <v>45929</v>
      </c>
      <c r="S281" s="1078" t="s">
        <v>10477</v>
      </c>
      <c r="T281" s="220" t="s">
        <v>5536</v>
      </c>
      <c r="U281" s="229">
        <v>45933</v>
      </c>
      <c r="V281" s="220"/>
      <c r="W281" s="249" t="s">
        <v>5626</v>
      </c>
      <c r="X281" s="229">
        <v>45989</v>
      </c>
      <c r="Y281" s="1078" t="s">
        <v>11472</v>
      </c>
      <c r="Z281" s="220" t="s">
        <v>5537</v>
      </c>
      <c r="AA281" s="229">
        <v>45999</v>
      </c>
      <c r="AB281" s="220"/>
      <c r="AC281" s="220" t="s">
        <v>5811</v>
      </c>
      <c r="AD281" s="229">
        <v>46036</v>
      </c>
      <c r="AE281" s="1608" t="s">
        <v>11981</v>
      </c>
      <c r="AF281" s="220"/>
      <c r="AG281" s="229"/>
      <c r="AH281" s="220"/>
      <c r="AI281" s="220" t="s">
        <v>5811</v>
      </c>
      <c r="AJ281" s="229">
        <v>46041</v>
      </c>
      <c r="AK281" s="1608" t="s">
        <v>11993</v>
      </c>
      <c r="AL281" s="220"/>
      <c r="AM281" s="229"/>
      <c r="AN281" s="220"/>
      <c r="AO281" s="220" t="s">
        <v>6393</v>
      </c>
      <c r="AP281" s="229">
        <v>46073</v>
      </c>
      <c r="AQ281" s="1078" t="s">
        <v>12174</v>
      </c>
      <c r="AR281" s="220" t="s">
        <v>5538</v>
      </c>
      <c r="AS281" s="229">
        <v>46118</v>
      </c>
      <c r="AT281" s="1600"/>
      <c r="AU281" s="1604" t="s">
        <v>6649</v>
      </c>
      <c r="AV281" s="1605">
        <v>46129</v>
      </c>
      <c r="AW281" s="218" t="s">
        <v>12516</v>
      </c>
      <c r="AX281" s="1604"/>
      <c r="AY281" s="1605"/>
    </row>
    <row r="282" spans="1:51" s="110" customFormat="1" ht="25.5" hidden="1" x14ac:dyDescent="0.25">
      <c r="A282" s="226" t="s">
        <v>8263</v>
      </c>
      <c r="B282" s="227"/>
      <c r="C282" s="230"/>
      <c r="D282" s="1626" t="s">
        <v>9836</v>
      </c>
      <c r="E282" s="274" t="s">
        <v>9830</v>
      </c>
      <c r="F282" s="239">
        <f t="shared" si="49"/>
        <v>46129</v>
      </c>
      <c r="G282" s="232" t="str">
        <f t="shared" si="45"/>
        <v>C</v>
      </c>
      <c r="H282" s="1055" t="str">
        <f t="shared" si="46"/>
        <v>MR_DER-1687_26</v>
      </c>
      <c r="I282" s="234" t="str">
        <f t="shared" si="47"/>
        <v>ND</v>
      </c>
      <c r="J282" s="255" t="str">
        <f t="shared" si="48"/>
        <v>ND</v>
      </c>
      <c r="K282" s="249" t="s">
        <v>3730</v>
      </c>
      <c r="L282" s="229">
        <v>45888</v>
      </c>
      <c r="M282" s="1078" t="s">
        <v>9837</v>
      </c>
      <c r="N282" s="220" t="s">
        <v>5537</v>
      </c>
      <c r="O282" s="229">
        <v>45898</v>
      </c>
      <c r="P282" s="1607"/>
      <c r="Q282" s="249" t="s">
        <v>3748</v>
      </c>
      <c r="R282" s="229">
        <v>45929</v>
      </c>
      <c r="S282" s="1078" t="s">
        <v>10477</v>
      </c>
      <c r="T282" s="220" t="s">
        <v>5536</v>
      </c>
      <c r="U282" s="229">
        <v>45933</v>
      </c>
      <c r="V282" s="220"/>
      <c r="W282" s="249" t="s">
        <v>5626</v>
      </c>
      <c r="X282" s="229">
        <v>45989</v>
      </c>
      <c r="Y282" s="1078" t="s">
        <v>11472</v>
      </c>
      <c r="Z282" s="220" t="s">
        <v>5537</v>
      </c>
      <c r="AA282" s="229">
        <v>45999</v>
      </c>
      <c r="AB282" s="220"/>
      <c r="AC282" s="220" t="s">
        <v>5811</v>
      </c>
      <c r="AD282" s="229">
        <v>46036</v>
      </c>
      <c r="AE282" s="1608" t="s">
        <v>11981</v>
      </c>
      <c r="AF282" s="220"/>
      <c r="AG282" s="229"/>
      <c r="AH282" s="220"/>
      <c r="AI282" s="220" t="s">
        <v>5811</v>
      </c>
      <c r="AJ282" s="229">
        <v>46041</v>
      </c>
      <c r="AK282" s="1608" t="s">
        <v>11993</v>
      </c>
      <c r="AL282" s="220"/>
      <c r="AM282" s="229"/>
      <c r="AN282" s="220"/>
      <c r="AO282" s="220" t="s">
        <v>6393</v>
      </c>
      <c r="AP282" s="229">
        <v>46073</v>
      </c>
      <c r="AQ282" s="1078" t="s">
        <v>12174</v>
      </c>
      <c r="AR282" s="220" t="s">
        <v>5538</v>
      </c>
      <c r="AS282" s="229">
        <v>46118</v>
      </c>
      <c r="AT282" s="1600"/>
      <c r="AU282" s="1604" t="s">
        <v>6649</v>
      </c>
      <c r="AV282" s="1605">
        <v>46129</v>
      </c>
      <c r="AW282" s="218" t="s">
        <v>12516</v>
      </c>
      <c r="AX282" s="1604"/>
      <c r="AY282" s="1605"/>
    </row>
    <row r="283" spans="1:51" s="110" customFormat="1" ht="25.5" hidden="1" x14ac:dyDescent="0.25">
      <c r="A283" s="226" t="s">
        <v>8263</v>
      </c>
      <c r="B283" s="227"/>
      <c r="C283" s="230"/>
      <c r="D283" s="1626" t="s">
        <v>9836</v>
      </c>
      <c r="E283" s="274" t="s">
        <v>9831</v>
      </c>
      <c r="F283" s="239">
        <f t="shared" si="49"/>
        <v>46129</v>
      </c>
      <c r="G283" s="232" t="str">
        <f t="shared" si="45"/>
        <v>C</v>
      </c>
      <c r="H283" s="1055" t="str">
        <f t="shared" si="46"/>
        <v>MR_DER-1687_26</v>
      </c>
      <c r="I283" s="234" t="str">
        <f t="shared" si="47"/>
        <v>ND</v>
      </c>
      <c r="J283" s="255" t="str">
        <f t="shared" si="48"/>
        <v>ND</v>
      </c>
      <c r="K283" s="249" t="s">
        <v>3730</v>
      </c>
      <c r="L283" s="229">
        <v>45888</v>
      </c>
      <c r="M283" s="1078" t="s">
        <v>9837</v>
      </c>
      <c r="N283" s="220" t="s">
        <v>5537</v>
      </c>
      <c r="O283" s="229">
        <v>45898</v>
      </c>
      <c r="P283" s="1607"/>
      <c r="Q283" s="249" t="s">
        <v>3748</v>
      </c>
      <c r="R283" s="229">
        <v>45929</v>
      </c>
      <c r="S283" s="1078" t="s">
        <v>10477</v>
      </c>
      <c r="T283" s="220" t="s">
        <v>5536</v>
      </c>
      <c r="U283" s="229">
        <v>45933</v>
      </c>
      <c r="V283" s="220"/>
      <c r="W283" s="249" t="s">
        <v>5626</v>
      </c>
      <c r="X283" s="229">
        <v>45989</v>
      </c>
      <c r="Y283" s="1078" t="s">
        <v>11472</v>
      </c>
      <c r="Z283" s="220" t="s">
        <v>5537</v>
      </c>
      <c r="AA283" s="229">
        <v>45999</v>
      </c>
      <c r="AB283" s="220"/>
      <c r="AC283" s="220" t="s">
        <v>5811</v>
      </c>
      <c r="AD283" s="229">
        <v>46036</v>
      </c>
      <c r="AE283" s="1608" t="s">
        <v>11981</v>
      </c>
      <c r="AF283" s="220"/>
      <c r="AG283" s="229"/>
      <c r="AH283" s="220"/>
      <c r="AI283" s="220" t="s">
        <v>5811</v>
      </c>
      <c r="AJ283" s="229">
        <v>46041</v>
      </c>
      <c r="AK283" s="1608" t="s">
        <v>11993</v>
      </c>
      <c r="AL283" s="220"/>
      <c r="AM283" s="229"/>
      <c r="AN283" s="220"/>
      <c r="AO283" s="220" t="s">
        <v>6393</v>
      </c>
      <c r="AP283" s="229">
        <v>46073</v>
      </c>
      <c r="AQ283" s="1078" t="s">
        <v>12174</v>
      </c>
      <c r="AR283" s="220" t="s">
        <v>5538</v>
      </c>
      <c r="AS283" s="229">
        <v>46118</v>
      </c>
      <c r="AT283" s="1600"/>
      <c r="AU283" s="1604" t="s">
        <v>6649</v>
      </c>
      <c r="AV283" s="1605">
        <v>46129</v>
      </c>
      <c r="AW283" s="218" t="s">
        <v>12516</v>
      </c>
      <c r="AX283" s="1604"/>
      <c r="AY283" s="1605"/>
    </row>
    <row r="284" spans="1:51" s="110" customFormat="1" ht="25.5" hidden="1" x14ac:dyDescent="0.25">
      <c r="A284" s="226" t="s">
        <v>8263</v>
      </c>
      <c r="B284" s="227"/>
      <c r="C284" s="230"/>
      <c r="D284" s="1626" t="s">
        <v>9836</v>
      </c>
      <c r="E284" s="274" t="s">
        <v>11255</v>
      </c>
      <c r="F284" s="239">
        <f t="shared" si="49"/>
        <v>46041</v>
      </c>
      <c r="G284" s="232" t="str">
        <f t="shared" si="45"/>
        <v>A</v>
      </c>
      <c r="H284" s="1055" t="str">
        <f t="shared" si="46"/>
        <v>MR_DER-1524_26</v>
      </c>
      <c r="I284" s="234" t="str">
        <f t="shared" si="47"/>
        <v>ND</v>
      </c>
      <c r="J284" s="255" t="str">
        <f t="shared" si="48"/>
        <v>ND</v>
      </c>
      <c r="K284" s="249" t="s">
        <v>3730</v>
      </c>
      <c r="L284" s="229">
        <v>45929</v>
      </c>
      <c r="M284" s="218" t="s">
        <v>10477</v>
      </c>
      <c r="N284" s="220" t="s">
        <v>5536</v>
      </c>
      <c r="O284" s="229">
        <v>45933</v>
      </c>
      <c r="P284" s="1365"/>
      <c r="Q284" s="249" t="s">
        <v>3765</v>
      </c>
      <c r="R284" s="229">
        <v>45989</v>
      </c>
      <c r="S284" s="218" t="s">
        <v>11472</v>
      </c>
      <c r="T284" s="220" t="s">
        <v>5536</v>
      </c>
      <c r="U284" s="229">
        <v>46000</v>
      </c>
      <c r="V284" s="220"/>
      <c r="W284" s="220" t="s">
        <v>7387</v>
      </c>
      <c r="X284" s="229">
        <v>46036</v>
      </c>
      <c r="Y284" s="218" t="s">
        <v>11981</v>
      </c>
      <c r="Z284" s="220"/>
      <c r="AA284" s="229"/>
      <c r="AB284" s="220"/>
      <c r="AC284" s="220" t="s">
        <v>3748</v>
      </c>
      <c r="AD284" s="229">
        <v>46041</v>
      </c>
      <c r="AE284" s="218" t="s">
        <v>11993</v>
      </c>
      <c r="AF284" s="220"/>
      <c r="AG284" s="229"/>
      <c r="AH284" s="220"/>
      <c r="AI284" s="220"/>
      <c r="AJ284" s="229"/>
      <c r="AK284" s="229"/>
      <c r="AL284" s="220"/>
      <c r="AM284" s="229"/>
      <c r="AN284" s="220"/>
      <c r="AO284" s="220"/>
      <c r="AP284" s="229"/>
      <c r="AQ284" s="229"/>
      <c r="AR284" s="220"/>
      <c r="AS284" s="229"/>
      <c r="AT284" s="220"/>
      <c r="AU284" s="1395"/>
      <c r="AV284" s="1603"/>
      <c r="AW284" s="1603"/>
      <c r="AX284" s="1395"/>
      <c r="AY284" s="1603"/>
    </row>
    <row r="285" spans="1:51" s="110" customFormat="1" ht="25.5" hidden="1" x14ac:dyDescent="0.25">
      <c r="A285" s="226" t="s">
        <v>8263</v>
      </c>
      <c r="B285" s="227"/>
      <c r="C285" s="230"/>
      <c r="D285" s="1626" t="s">
        <v>9836</v>
      </c>
      <c r="E285" s="274" t="s">
        <v>11256</v>
      </c>
      <c r="F285" s="239">
        <f t="shared" si="49"/>
        <v>46036</v>
      </c>
      <c r="G285" s="232" t="str">
        <f t="shared" si="45"/>
        <v>A</v>
      </c>
      <c r="H285" s="1055" t="str">
        <f t="shared" si="46"/>
        <v>MR_DER-1503_26</v>
      </c>
      <c r="I285" s="234" t="str">
        <f t="shared" si="47"/>
        <v>ND</v>
      </c>
      <c r="J285" s="255" t="str">
        <f t="shared" si="48"/>
        <v>ND</v>
      </c>
      <c r="K285" s="249" t="s">
        <v>3730</v>
      </c>
      <c r="L285" s="229">
        <v>45929</v>
      </c>
      <c r="M285" s="218" t="s">
        <v>10477</v>
      </c>
      <c r="N285" s="220" t="s">
        <v>5536</v>
      </c>
      <c r="O285" s="229">
        <v>45933</v>
      </c>
      <c r="P285" s="1365"/>
      <c r="Q285" s="249" t="s">
        <v>3765</v>
      </c>
      <c r="R285" s="229">
        <v>45989</v>
      </c>
      <c r="S285" s="218" t="s">
        <v>11472</v>
      </c>
      <c r="T285" s="220" t="s">
        <v>5539</v>
      </c>
      <c r="U285" s="229">
        <v>46027</v>
      </c>
      <c r="V285" s="220"/>
      <c r="W285" s="220" t="s">
        <v>3748</v>
      </c>
      <c r="X285" s="229">
        <v>46036</v>
      </c>
      <c r="Y285" s="218" t="s">
        <v>11973</v>
      </c>
      <c r="Z285" s="220"/>
      <c r="AA285" s="229"/>
      <c r="AB285" s="220"/>
      <c r="AC285" s="220"/>
      <c r="AD285" s="229"/>
      <c r="AE285" s="229"/>
      <c r="AF285" s="220"/>
      <c r="AG285" s="229"/>
      <c r="AH285" s="220"/>
      <c r="AI285" s="220"/>
      <c r="AJ285" s="229"/>
      <c r="AK285" s="229"/>
      <c r="AL285" s="220"/>
      <c r="AM285" s="229"/>
      <c r="AN285" s="220"/>
      <c r="AO285" s="220"/>
      <c r="AP285" s="229"/>
      <c r="AQ285" s="229"/>
      <c r="AR285" s="220"/>
      <c r="AS285" s="229"/>
      <c r="AT285" s="220"/>
      <c r="AU285" s="220"/>
      <c r="AV285" s="229"/>
      <c r="AW285" s="229"/>
      <c r="AX285" s="220"/>
      <c r="AY285" s="229"/>
    </row>
    <row r="286" spans="1:51" s="110" customFormat="1" ht="25.5" hidden="1" x14ac:dyDescent="0.25">
      <c r="A286" s="226" t="s">
        <v>8263</v>
      </c>
      <c r="B286" s="227"/>
      <c r="C286" s="230"/>
      <c r="D286" s="1626" t="s">
        <v>9836</v>
      </c>
      <c r="E286" s="274" t="s">
        <v>11257</v>
      </c>
      <c r="F286" s="239">
        <f t="shared" si="49"/>
        <v>46036</v>
      </c>
      <c r="G286" s="232" t="str">
        <f t="shared" si="45"/>
        <v>A</v>
      </c>
      <c r="H286" s="1055" t="str">
        <f t="shared" si="46"/>
        <v>MR_DER-1503_26</v>
      </c>
      <c r="I286" s="234" t="str">
        <f t="shared" si="47"/>
        <v>ND</v>
      </c>
      <c r="J286" s="255" t="str">
        <f t="shared" si="48"/>
        <v>ND</v>
      </c>
      <c r="K286" s="249" t="s">
        <v>3730</v>
      </c>
      <c r="L286" s="229">
        <v>45929</v>
      </c>
      <c r="M286" s="218" t="s">
        <v>10477</v>
      </c>
      <c r="N286" s="220" t="s">
        <v>5536</v>
      </c>
      <c r="O286" s="229">
        <v>45933</v>
      </c>
      <c r="P286" s="1365"/>
      <c r="Q286" s="249" t="s">
        <v>3765</v>
      </c>
      <c r="R286" s="229">
        <v>45989</v>
      </c>
      <c r="S286" s="218" t="s">
        <v>11472</v>
      </c>
      <c r="T286" s="220" t="s">
        <v>5539</v>
      </c>
      <c r="U286" s="229">
        <v>46027</v>
      </c>
      <c r="V286" s="220"/>
      <c r="W286" s="220" t="s">
        <v>3748</v>
      </c>
      <c r="X286" s="229">
        <v>46036</v>
      </c>
      <c r="Y286" s="218" t="s">
        <v>11973</v>
      </c>
      <c r="Z286" s="220"/>
      <c r="AA286" s="229"/>
      <c r="AB286" s="220"/>
      <c r="AC286" s="220"/>
      <c r="AD286" s="229"/>
      <c r="AE286" s="229"/>
      <c r="AF286" s="220"/>
      <c r="AG286" s="229"/>
      <c r="AH286" s="220"/>
      <c r="AI286" s="220"/>
      <c r="AJ286" s="229"/>
      <c r="AK286" s="229"/>
      <c r="AL286" s="220"/>
      <c r="AM286" s="229"/>
      <c r="AN286" s="220"/>
      <c r="AO286" s="220"/>
      <c r="AP286" s="229"/>
      <c r="AQ286" s="229"/>
      <c r="AR286" s="220"/>
      <c r="AS286" s="229"/>
      <c r="AT286" s="220"/>
      <c r="AU286" s="220"/>
      <c r="AV286" s="229"/>
      <c r="AW286" s="229"/>
      <c r="AX286" s="220"/>
      <c r="AY286" s="229"/>
    </row>
    <row r="287" spans="1:51" s="267" customFormat="1" ht="15" hidden="1" x14ac:dyDescent="0.25">
      <c r="A287" s="1464" t="s">
        <v>8342</v>
      </c>
      <c r="B287" s="1465"/>
      <c r="C287" s="1459"/>
      <c r="D287" s="1466" t="s">
        <v>9836</v>
      </c>
      <c r="E287" s="1460" t="s">
        <v>11258</v>
      </c>
      <c r="F287" s="370">
        <f t="shared" si="49"/>
        <v>46162</v>
      </c>
      <c r="G287" s="379" t="str">
        <f t="shared" si="45"/>
        <v>B</v>
      </c>
      <c r="H287" s="1057" t="str">
        <f t="shared" si="46"/>
        <v>MR_DER-1751_26</v>
      </c>
      <c r="I287" s="263" t="str">
        <f t="shared" si="47"/>
        <v>ND</v>
      </c>
      <c r="J287" s="380" t="str">
        <f t="shared" si="48"/>
        <v>ND</v>
      </c>
      <c r="K287" s="1467" t="s">
        <v>3730</v>
      </c>
      <c r="L287" s="276">
        <v>45929</v>
      </c>
      <c r="M287" s="69" t="s">
        <v>10477</v>
      </c>
      <c r="N287" s="266" t="s">
        <v>5536</v>
      </c>
      <c r="O287" s="276">
        <v>45933</v>
      </c>
      <c r="P287" s="1468"/>
      <c r="Q287" s="1467" t="s">
        <v>3765</v>
      </c>
      <c r="R287" s="276">
        <v>45989</v>
      </c>
      <c r="S287" s="69" t="s">
        <v>11472</v>
      </c>
      <c r="T287" s="266" t="s">
        <v>5539</v>
      </c>
      <c r="U287" s="276">
        <v>46027</v>
      </c>
      <c r="V287" s="266"/>
      <c r="W287" s="266" t="s">
        <v>3748</v>
      </c>
      <c r="X287" s="276">
        <v>46036</v>
      </c>
      <c r="Y287" s="69" t="s">
        <v>11973</v>
      </c>
      <c r="Z287" s="266"/>
      <c r="AA287" s="276"/>
      <c r="AB287" s="266"/>
      <c r="AC287" s="266" t="s">
        <v>5626</v>
      </c>
      <c r="AD287" s="276">
        <v>46073</v>
      </c>
      <c r="AE287" s="23" t="s">
        <v>12174</v>
      </c>
      <c r="AF287" s="266" t="s">
        <v>5537</v>
      </c>
      <c r="AG287" s="276">
        <v>46118</v>
      </c>
      <c r="AH287" s="266"/>
      <c r="AI287" s="266" t="s">
        <v>5811</v>
      </c>
      <c r="AJ287" s="276">
        <v>46162</v>
      </c>
      <c r="AK287" s="23" t="s">
        <v>12667</v>
      </c>
      <c r="AL287" s="266"/>
      <c r="AM287" s="276"/>
      <c r="AN287" s="266"/>
      <c r="AO287" s="266"/>
      <c r="AP287" s="276"/>
      <c r="AQ287" s="276"/>
      <c r="AR287" s="266"/>
      <c r="AS287" s="276"/>
      <c r="AT287" s="266"/>
      <c r="AU287" s="266"/>
      <c r="AV287" s="276"/>
      <c r="AW287" s="276"/>
      <c r="AX287" s="266"/>
      <c r="AY287" s="276"/>
    </row>
    <row r="288" spans="1:51" s="110" customFormat="1" ht="25.5" hidden="1" x14ac:dyDescent="0.25">
      <c r="A288" s="226" t="s">
        <v>8263</v>
      </c>
      <c r="B288" s="227"/>
      <c r="C288" s="230"/>
      <c r="D288" s="1626" t="s">
        <v>9836</v>
      </c>
      <c r="E288" s="274" t="s">
        <v>11259</v>
      </c>
      <c r="F288" s="239">
        <f t="shared" si="49"/>
        <v>46036</v>
      </c>
      <c r="G288" s="232" t="str">
        <f t="shared" si="45"/>
        <v>A</v>
      </c>
      <c r="H288" s="1055" t="str">
        <f t="shared" si="46"/>
        <v>MR_DER-1503_26</v>
      </c>
      <c r="I288" s="234" t="str">
        <f t="shared" si="47"/>
        <v>ND</v>
      </c>
      <c r="J288" s="255" t="str">
        <f t="shared" si="48"/>
        <v>ND</v>
      </c>
      <c r="K288" s="249" t="s">
        <v>3730</v>
      </c>
      <c r="L288" s="229">
        <v>45929</v>
      </c>
      <c r="M288" s="218" t="s">
        <v>10477</v>
      </c>
      <c r="N288" s="220" t="s">
        <v>5536</v>
      </c>
      <c r="O288" s="229">
        <v>45933</v>
      </c>
      <c r="P288" s="1365"/>
      <c r="Q288" s="249" t="s">
        <v>3765</v>
      </c>
      <c r="R288" s="229">
        <v>45989</v>
      </c>
      <c r="S288" s="218" t="s">
        <v>11472</v>
      </c>
      <c r="T288" s="220" t="s">
        <v>5539</v>
      </c>
      <c r="U288" s="229">
        <v>46027</v>
      </c>
      <c r="V288" s="220"/>
      <c r="W288" s="220" t="s">
        <v>3748</v>
      </c>
      <c r="X288" s="229">
        <v>46036</v>
      </c>
      <c r="Y288" s="218" t="s">
        <v>11973</v>
      </c>
      <c r="Z288" s="220"/>
      <c r="AA288" s="229"/>
      <c r="AB288" s="220"/>
      <c r="AC288" s="220"/>
      <c r="AD288" s="229"/>
      <c r="AE288" s="229"/>
      <c r="AF288" s="220"/>
      <c r="AG288" s="229"/>
      <c r="AH288" s="220"/>
      <c r="AI288" s="220"/>
      <c r="AJ288" s="229"/>
      <c r="AK288" s="229"/>
      <c r="AL288" s="220"/>
      <c r="AM288" s="229"/>
      <c r="AN288" s="220"/>
      <c r="AO288" s="220"/>
      <c r="AP288" s="229"/>
      <c r="AQ288" s="229"/>
      <c r="AR288" s="220"/>
      <c r="AS288" s="229"/>
      <c r="AT288" s="220"/>
      <c r="AU288" s="220"/>
      <c r="AV288" s="229"/>
      <c r="AW288" s="229"/>
      <c r="AX288" s="220"/>
      <c r="AY288" s="229"/>
    </row>
    <row r="289" spans="1:51" s="110" customFormat="1" ht="25.5" hidden="1" x14ac:dyDescent="0.25">
      <c r="A289" s="226" t="s">
        <v>8263</v>
      </c>
      <c r="B289" s="227"/>
      <c r="C289" s="230"/>
      <c r="D289" s="1626" t="s">
        <v>9836</v>
      </c>
      <c r="E289" s="274" t="s">
        <v>11260</v>
      </c>
      <c r="F289" s="239">
        <f t="shared" si="49"/>
        <v>46036</v>
      </c>
      <c r="G289" s="232" t="str">
        <f t="shared" si="45"/>
        <v>A</v>
      </c>
      <c r="H289" s="1055" t="str">
        <f t="shared" si="46"/>
        <v>MR_DER-1503_26</v>
      </c>
      <c r="I289" s="234" t="str">
        <f t="shared" si="47"/>
        <v>ND</v>
      </c>
      <c r="J289" s="255" t="str">
        <f t="shared" si="48"/>
        <v>ND</v>
      </c>
      <c r="K289" s="249" t="s">
        <v>3730</v>
      </c>
      <c r="L289" s="229">
        <v>45929</v>
      </c>
      <c r="M289" s="218" t="s">
        <v>10477</v>
      </c>
      <c r="N289" s="220" t="s">
        <v>5536</v>
      </c>
      <c r="O289" s="229">
        <v>45933</v>
      </c>
      <c r="P289" s="1365"/>
      <c r="Q289" s="249" t="s">
        <v>3765</v>
      </c>
      <c r="R289" s="229">
        <v>45989</v>
      </c>
      <c r="S289" s="218" t="s">
        <v>11472</v>
      </c>
      <c r="T289" s="220" t="s">
        <v>5539</v>
      </c>
      <c r="U289" s="229">
        <v>46027</v>
      </c>
      <c r="V289" s="220"/>
      <c r="W289" s="220" t="s">
        <v>3748</v>
      </c>
      <c r="X289" s="229">
        <v>46036</v>
      </c>
      <c r="Y289" s="218" t="s">
        <v>11973</v>
      </c>
      <c r="Z289" s="220"/>
      <c r="AA289" s="229"/>
      <c r="AB289" s="220"/>
      <c r="AC289" s="220"/>
      <c r="AD289" s="229"/>
      <c r="AE289" s="229"/>
      <c r="AF289" s="220"/>
      <c r="AG289" s="229"/>
      <c r="AH289" s="220"/>
      <c r="AI289" s="220"/>
      <c r="AJ289" s="229"/>
      <c r="AK289" s="229"/>
      <c r="AL289" s="220"/>
      <c r="AM289" s="229"/>
      <c r="AN289" s="220"/>
      <c r="AO289" s="220"/>
      <c r="AP289" s="229"/>
      <c r="AQ289" s="229"/>
      <c r="AR289" s="220"/>
      <c r="AS289" s="229"/>
      <c r="AT289" s="220"/>
      <c r="AU289" s="1601"/>
      <c r="AV289" s="1602"/>
      <c r="AW289" s="1602"/>
      <c r="AX289" s="1601"/>
      <c r="AY289" s="1602"/>
    </row>
    <row r="290" spans="1:51" s="110" customFormat="1" ht="25.5" hidden="1" x14ac:dyDescent="0.25">
      <c r="A290" s="226" t="s">
        <v>8263</v>
      </c>
      <c r="B290" s="227"/>
      <c r="C290" s="230"/>
      <c r="D290" s="1626" t="s">
        <v>9836</v>
      </c>
      <c r="E290" s="274" t="s">
        <v>11261</v>
      </c>
      <c r="F290" s="239">
        <f t="shared" si="49"/>
        <v>46129</v>
      </c>
      <c r="G290" s="232" t="str">
        <f t="shared" si="45"/>
        <v>B</v>
      </c>
      <c r="H290" s="1055" t="str">
        <f t="shared" si="46"/>
        <v>MR_DER-1687_26</v>
      </c>
      <c r="I290" s="234" t="str">
        <f t="shared" si="47"/>
        <v>ND</v>
      </c>
      <c r="J290" s="255" t="str">
        <f t="shared" si="48"/>
        <v>ND</v>
      </c>
      <c r="K290" s="249" t="s">
        <v>3730</v>
      </c>
      <c r="L290" s="229">
        <v>45929</v>
      </c>
      <c r="M290" s="1078" t="s">
        <v>10477</v>
      </c>
      <c r="N290" s="220" t="s">
        <v>5536</v>
      </c>
      <c r="O290" s="229">
        <v>45933</v>
      </c>
      <c r="P290" s="1607"/>
      <c r="Q290" s="249" t="s">
        <v>3765</v>
      </c>
      <c r="R290" s="229">
        <v>45989</v>
      </c>
      <c r="S290" s="1078" t="s">
        <v>11472</v>
      </c>
      <c r="T290" s="220" t="s">
        <v>5539</v>
      </c>
      <c r="U290" s="229">
        <v>46027</v>
      </c>
      <c r="V290" s="220"/>
      <c r="W290" s="220" t="s">
        <v>3748</v>
      </c>
      <c r="X290" s="229">
        <v>46036</v>
      </c>
      <c r="Y290" s="1078" t="s">
        <v>11973</v>
      </c>
      <c r="Z290" s="220"/>
      <c r="AA290" s="229"/>
      <c r="AB290" s="220"/>
      <c r="AC290" s="220" t="s">
        <v>5626</v>
      </c>
      <c r="AD290" s="229">
        <v>46073</v>
      </c>
      <c r="AE290" s="1078" t="s">
        <v>12174</v>
      </c>
      <c r="AF290" s="220" t="s">
        <v>5538</v>
      </c>
      <c r="AG290" s="229">
        <v>46118</v>
      </c>
      <c r="AH290" s="220"/>
      <c r="AI290" s="1604" t="s">
        <v>5811</v>
      </c>
      <c r="AJ290" s="1605">
        <v>46129</v>
      </c>
      <c r="AK290" s="1078" t="s">
        <v>12516</v>
      </c>
      <c r="AL290" s="220"/>
      <c r="AM290" s="229"/>
      <c r="AN290" s="220"/>
      <c r="AO290" s="220"/>
      <c r="AP290" s="229"/>
      <c r="AQ290" s="229"/>
      <c r="AR290" s="220"/>
      <c r="AS290" s="229"/>
      <c r="AT290" s="1600"/>
      <c r="AU290" s="1604"/>
      <c r="AV290" s="1605"/>
      <c r="AW290" s="1605"/>
      <c r="AX290" s="1604"/>
      <c r="AY290" s="1605"/>
    </row>
    <row r="291" spans="1:51" s="110" customFormat="1" ht="25.5" hidden="1" x14ac:dyDescent="0.25">
      <c r="A291" s="226" t="s">
        <v>8263</v>
      </c>
      <c r="B291" s="227"/>
      <c r="C291" s="230"/>
      <c r="D291" s="1626" t="s">
        <v>9836</v>
      </c>
      <c r="E291" s="274" t="s">
        <v>11262</v>
      </c>
      <c r="F291" s="239">
        <f t="shared" si="49"/>
        <v>46129</v>
      </c>
      <c r="G291" s="232" t="str">
        <f t="shared" si="45"/>
        <v>A</v>
      </c>
      <c r="H291" s="1055" t="str">
        <f t="shared" si="46"/>
        <v>MR_DER-1687_26</v>
      </c>
      <c r="I291" s="234" t="str">
        <f t="shared" si="47"/>
        <v>ND</v>
      </c>
      <c r="J291" s="255" t="str">
        <f t="shared" si="48"/>
        <v>ND</v>
      </c>
      <c r="K291" s="249" t="s">
        <v>3730</v>
      </c>
      <c r="L291" s="229">
        <v>45929</v>
      </c>
      <c r="M291" s="1078" t="s">
        <v>10477</v>
      </c>
      <c r="N291" s="220" t="s">
        <v>5536</v>
      </c>
      <c r="O291" s="229">
        <v>45933</v>
      </c>
      <c r="P291" s="1607"/>
      <c r="Q291" s="249" t="s">
        <v>3765</v>
      </c>
      <c r="R291" s="229">
        <v>45989</v>
      </c>
      <c r="S291" s="1078" t="s">
        <v>11472</v>
      </c>
      <c r="T291" s="220" t="s">
        <v>5537</v>
      </c>
      <c r="U291" s="229">
        <v>46027</v>
      </c>
      <c r="V291" s="220"/>
      <c r="W291" s="220" t="s">
        <v>3748</v>
      </c>
      <c r="X291" s="229">
        <v>46036</v>
      </c>
      <c r="Y291" s="1078" t="s">
        <v>11981</v>
      </c>
      <c r="Z291" s="220"/>
      <c r="AA291" s="229"/>
      <c r="AB291" s="220"/>
      <c r="AC291" s="220" t="s">
        <v>3748</v>
      </c>
      <c r="AD291" s="229">
        <v>46041</v>
      </c>
      <c r="AE291" s="1608" t="s">
        <v>11993</v>
      </c>
      <c r="AF291" s="220"/>
      <c r="AG291" s="229"/>
      <c r="AH291" s="220"/>
      <c r="AI291" s="220" t="s">
        <v>3748</v>
      </c>
      <c r="AJ291" s="1605">
        <v>46129</v>
      </c>
      <c r="AK291" s="1078" t="s">
        <v>12516</v>
      </c>
      <c r="AL291" s="220"/>
      <c r="AM291" s="229"/>
      <c r="AN291" s="220"/>
      <c r="AO291" s="220"/>
      <c r="AP291" s="229"/>
      <c r="AQ291" s="229"/>
      <c r="AR291" s="220"/>
      <c r="AS291" s="229"/>
      <c r="AT291" s="1600"/>
      <c r="AU291" s="1604"/>
      <c r="AV291" s="1605"/>
      <c r="AW291" s="1605"/>
      <c r="AX291" s="1604"/>
      <c r="AY291" s="1605"/>
    </row>
    <row r="292" spans="1:51" s="110" customFormat="1" ht="25.5" hidden="1" x14ac:dyDescent="0.25">
      <c r="A292" s="226" t="s">
        <v>8263</v>
      </c>
      <c r="B292" s="227"/>
      <c r="C292" s="230"/>
      <c r="D292" s="1626" t="s">
        <v>9836</v>
      </c>
      <c r="E292" s="274" t="s">
        <v>11263</v>
      </c>
      <c r="F292" s="239">
        <f t="shared" si="49"/>
        <v>46129</v>
      </c>
      <c r="G292" s="232" t="str">
        <f t="shared" si="45"/>
        <v>A</v>
      </c>
      <c r="H292" s="1055" t="str">
        <f t="shared" si="46"/>
        <v>MR_DER-1687_26</v>
      </c>
      <c r="I292" s="234" t="str">
        <f t="shared" si="47"/>
        <v>ND</v>
      </c>
      <c r="J292" s="255" t="str">
        <f t="shared" si="48"/>
        <v>ND</v>
      </c>
      <c r="K292" s="249" t="s">
        <v>3730</v>
      </c>
      <c r="L292" s="229">
        <v>45929</v>
      </c>
      <c r="M292" s="1078" t="s">
        <v>10477</v>
      </c>
      <c r="N292" s="220" t="s">
        <v>5536</v>
      </c>
      <c r="O292" s="229">
        <v>45933</v>
      </c>
      <c r="P292" s="1607"/>
      <c r="Q292" s="249" t="s">
        <v>3765</v>
      </c>
      <c r="R292" s="229">
        <v>45989</v>
      </c>
      <c r="S292" s="1078" t="s">
        <v>11472</v>
      </c>
      <c r="T292" s="220" t="s">
        <v>5537</v>
      </c>
      <c r="U292" s="229">
        <v>46027</v>
      </c>
      <c r="V292" s="220"/>
      <c r="W292" s="220" t="s">
        <v>3748</v>
      </c>
      <c r="X292" s="229">
        <v>46036</v>
      </c>
      <c r="Y292" s="1078" t="s">
        <v>11981</v>
      </c>
      <c r="Z292" s="220"/>
      <c r="AA292" s="229"/>
      <c r="AB292" s="220"/>
      <c r="AC292" s="220" t="s">
        <v>3748</v>
      </c>
      <c r="AD292" s="229">
        <v>46041</v>
      </c>
      <c r="AE292" s="1078" t="s">
        <v>11993</v>
      </c>
      <c r="AF292" s="220"/>
      <c r="AG292" s="229"/>
      <c r="AH292" s="220"/>
      <c r="AI292" s="220" t="s">
        <v>3748</v>
      </c>
      <c r="AJ292" s="1605">
        <v>46129</v>
      </c>
      <c r="AK292" s="1078" t="s">
        <v>12516</v>
      </c>
      <c r="AL292" s="220"/>
      <c r="AM292" s="229"/>
      <c r="AN292" s="220"/>
      <c r="AO292" s="220"/>
      <c r="AP292" s="229"/>
      <c r="AQ292" s="229"/>
      <c r="AR292" s="220"/>
      <c r="AS292" s="229"/>
      <c r="AT292" s="1600"/>
      <c r="AU292" s="1604"/>
      <c r="AV292" s="1605"/>
      <c r="AW292" s="1605"/>
      <c r="AX292" s="1604"/>
      <c r="AY292" s="1605"/>
    </row>
    <row r="293" spans="1:51" s="110" customFormat="1" ht="25.5" hidden="1" x14ac:dyDescent="0.25">
      <c r="A293" s="226" t="s">
        <v>8263</v>
      </c>
      <c r="B293" s="227"/>
      <c r="C293" s="230"/>
      <c r="D293" s="1626" t="s">
        <v>9836</v>
      </c>
      <c r="E293" s="274" t="s">
        <v>11264</v>
      </c>
      <c r="F293" s="239">
        <f t="shared" si="49"/>
        <v>46129</v>
      </c>
      <c r="G293" s="232" t="str">
        <f t="shared" si="45"/>
        <v>B</v>
      </c>
      <c r="H293" s="1055" t="str">
        <f t="shared" si="46"/>
        <v>MR_DER-1687_26</v>
      </c>
      <c r="I293" s="234" t="str">
        <f t="shared" si="47"/>
        <v>ND</v>
      </c>
      <c r="J293" s="255" t="str">
        <f t="shared" si="48"/>
        <v>ND</v>
      </c>
      <c r="K293" s="249" t="s">
        <v>3730</v>
      </c>
      <c r="L293" s="229">
        <v>45929</v>
      </c>
      <c r="M293" s="1078" t="s">
        <v>10477</v>
      </c>
      <c r="N293" s="220" t="s">
        <v>5536</v>
      </c>
      <c r="O293" s="229">
        <v>45933</v>
      </c>
      <c r="P293" s="1607"/>
      <c r="Q293" s="249" t="s">
        <v>3765</v>
      </c>
      <c r="R293" s="229">
        <v>45989</v>
      </c>
      <c r="S293" s="1078" t="s">
        <v>11472</v>
      </c>
      <c r="T293" s="220" t="s">
        <v>5537</v>
      </c>
      <c r="U293" s="229">
        <v>46027</v>
      </c>
      <c r="V293" s="220"/>
      <c r="W293" s="220" t="s">
        <v>3748</v>
      </c>
      <c r="X293" s="229">
        <v>46036</v>
      </c>
      <c r="Y293" s="1078" t="s">
        <v>11981</v>
      </c>
      <c r="Z293" s="220"/>
      <c r="AA293" s="229"/>
      <c r="AB293" s="220"/>
      <c r="AC293" s="220" t="s">
        <v>3748</v>
      </c>
      <c r="AD293" s="229">
        <v>46041</v>
      </c>
      <c r="AE293" s="1078" t="s">
        <v>11993</v>
      </c>
      <c r="AF293" s="220"/>
      <c r="AG293" s="229"/>
      <c r="AH293" s="220"/>
      <c r="AI293" s="220" t="s">
        <v>5626</v>
      </c>
      <c r="AJ293" s="229">
        <v>46073</v>
      </c>
      <c r="AK293" s="1078" t="s">
        <v>12174</v>
      </c>
      <c r="AL293" s="220" t="s">
        <v>5538</v>
      </c>
      <c r="AM293" s="229">
        <v>46118</v>
      </c>
      <c r="AN293" s="220"/>
      <c r="AO293" s="220" t="s">
        <v>5811</v>
      </c>
      <c r="AP293" s="1605">
        <v>46129</v>
      </c>
      <c r="AQ293" s="1078" t="s">
        <v>12516</v>
      </c>
      <c r="AR293" s="220"/>
      <c r="AS293" s="229"/>
      <c r="AT293" s="1600"/>
      <c r="AU293" s="1604"/>
      <c r="AV293" s="1605"/>
      <c r="AW293" s="1605"/>
      <c r="AX293" s="1604"/>
      <c r="AY293" s="1605"/>
    </row>
    <row r="294" spans="1:51" s="110" customFormat="1" ht="25.5" hidden="1" x14ac:dyDescent="0.25">
      <c r="A294" s="226" t="s">
        <v>8263</v>
      </c>
      <c r="B294" s="227"/>
      <c r="C294" s="230"/>
      <c r="D294" s="1626" t="s">
        <v>9836</v>
      </c>
      <c r="E294" s="274" t="s">
        <v>11265</v>
      </c>
      <c r="F294" s="239">
        <f t="shared" si="49"/>
        <v>46129</v>
      </c>
      <c r="G294" s="232" t="str">
        <f t="shared" si="45"/>
        <v>A</v>
      </c>
      <c r="H294" s="1055" t="str">
        <f t="shared" si="46"/>
        <v>MR_DER-1687_26</v>
      </c>
      <c r="I294" s="234" t="str">
        <f t="shared" si="47"/>
        <v>ND</v>
      </c>
      <c r="J294" s="255" t="str">
        <f t="shared" si="48"/>
        <v>ND</v>
      </c>
      <c r="K294" s="249" t="s">
        <v>3730</v>
      </c>
      <c r="L294" s="229">
        <v>45929</v>
      </c>
      <c r="M294" s="1078" t="s">
        <v>10477</v>
      </c>
      <c r="N294" s="220" t="s">
        <v>5536</v>
      </c>
      <c r="O294" s="229">
        <v>45933</v>
      </c>
      <c r="P294" s="1607"/>
      <c r="Q294" s="249" t="s">
        <v>3765</v>
      </c>
      <c r="R294" s="229">
        <v>45989</v>
      </c>
      <c r="S294" s="1078" t="s">
        <v>11472</v>
      </c>
      <c r="T294" s="220" t="s">
        <v>5539</v>
      </c>
      <c r="U294" s="229">
        <v>46027</v>
      </c>
      <c r="V294" s="220"/>
      <c r="W294" s="220" t="s">
        <v>3748</v>
      </c>
      <c r="X294" s="229">
        <v>46036</v>
      </c>
      <c r="Y294" s="1078" t="s">
        <v>11973</v>
      </c>
      <c r="Z294" s="220"/>
      <c r="AA294" s="229"/>
      <c r="AB294" s="220"/>
      <c r="AC294" s="220" t="s">
        <v>3748</v>
      </c>
      <c r="AD294" s="1605">
        <v>46129</v>
      </c>
      <c r="AE294" s="1078" t="s">
        <v>12516</v>
      </c>
      <c r="AF294" s="220"/>
      <c r="AG294" s="229"/>
      <c r="AH294" s="220"/>
      <c r="AI294" s="220"/>
      <c r="AJ294" s="229"/>
      <c r="AK294" s="229"/>
      <c r="AL294" s="220"/>
      <c r="AM294" s="229"/>
      <c r="AN294" s="220"/>
      <c r="AO294" s="220"/>
      <c r="AP294" s="229"/>
      <c r="AQ294" s="229"/>
      <c r="AR294" s="220"/>
      <c r="AS294" s="229"/>
      <c r="AT294" s="1600"/>
      <c r="AU294" s="1604"/>
      <c r="AV294" s="1605"/>
      <c r="AW294" s="1605"/>
      <c r="AX294" s="1604"/>
      <c r="AY294" s="1605"/>
    </row>
    <row r="295" spans="1:51" s="110" customFormat="1" ht="25.5" hidden="1" x14ac:dyDescent="0.25">
      <c r="A295" s="226" t="s">
        <v>8263</v>
      </c>
      <c r="B295" s="227"/>
      <c r="C295" s="230"/>
      <c r="D295" s="1626" t="s">
        <v>9836</v>
      </c>
      <c r="E295" s="274" t="s">
        <v>11266</v>
      </c>
      <c r="F295" s="239">
        <f t="shared" si="49"/>
        <v>46129</v>
      </c>
      <c r="G295" s="232" t="str">
        <f t="shared" si="45"/>
        <v>B</v>
      </c>
      <c r="H295" s="1055" t="str">
        <f t="shared" si="46"/>
        <v>MR_DER-1687_26</v>
      </c>
      <c r="I295" s="234" t="str">
        <f t="shared" si="47"/>
        <v>ND</v>
      </c>
      <c r="J295" s="255" t="str">
        <f t="shared" si="48"/>
        <v>ND</v>
      </c>
      <c r="K295" s="249" t="s">
        <v>3730</v>
      </c>
      <c r="L295" s="229">
        <v>45929</v>
      </c>
      <c r="M295" s="1078" t="s">
        <v>10477</v>
      </c>
      <c r="N295" s="220" t="s">
        <v>5536</v>
      </c>
      <c r="O295" s="229">
        <v>45933</v>
      </c>
      <c r="P295" s="1607"/>
      <c r="Q295" s="249" t="s">
        <v>3765</v>
      </c>
      <c r="R295" s="229">
        <v>45989</v>
      </c>
      <c r="S295" s="1078" t="s">
        <v>11472</v>
      </c>
      <c r="T295" s="220" t="s">
        <v>5537</v>
      </c>
      <c r="U295" s="229">
        <v>46027</v>
      </c>
      <c r="V295" s="220"/>
      <c r="W295" s="220" t="s">
        <v>3748</v>
      </c>
      <c r="X295" s="229">
        <v>46036</v>
      </c>
      <c r="Y295" s="1078" t="s">
        <v>11981</v>
      </c>
      <c r="Z295" s="220"/>
      <c r="AA295" s="229"/>
      <c r="AB295" s="220"/>
      <c r="AC295" s="220" t="s">
        <v>3748</v>
      </c>
      <c r="AD295" s="229">
        <v>46041</v>
      </c>
      <c r="AE295" s="1078" t="s">
        <v>11993</v>
      </c>
      <c r="AF295" s="220"/>
      <c r="AG295" s="229"/>
      <c r="AH295" s="220"/>
      <c r="AI295" s="220" t="s">
        <v>5626</v>
      </c>
      <c r="AJ295" s="229">
        <v>46073</v>
      </c>
      <c r="AK295" s="1078" t="s">
        <v>12174</v>
      </c>
      <c r="AL295" s="220" t="s">
        <v>5538</v>
      </c>
      <c r="AM295" s="229">
        <v>46118</v>
      </c>
      <c r="AN295" s="220"/>
      <c r="AO295" s="220" t="s">
        <v>5811</v>
      </c>
      <c r="AP295" s="1605">
        <v>46129</v>
      </c>
      <c r="AQ295" s="1078" t="s">
        <v>12516</v>
      </c>
      <c r="AR295" s="220"/>
      <c r="AS295" s="229"/>
      <c r="AT295" s="1600"/>
      <c r="AU295" s="1604"/>
      <c r="AV295" s="1605"/>
      <c r="AW295" s="1605"/>
      <c r="AX295" s="1604"/>
      <c r="AY295" s="1605"/>
    </row>
    <row r="296" spans="1:51" s="110" customFormat="1" ht="25.5" hidden="1" x14ac:dyDescent="0.25">
      <c r="A296" s="226" t="s">
        <v>8263</v>
      </c>
      <c r="B296" s="227"/>
      <c r="C296" s="230"/>
      <c r="D296" s="1626" t="s">
        <v>9836</v>
      </c>
      <c r="E296" s="274" t="s">
        <v>11267</v>
      </c>
      <c r="F296" s="239">
        <f t="shared" si="49"/>
        <v>46129</v>
      </c>
      <c r="G296" s="232" t="str">
        <f t="shared" si="45"/>
        <v>A</v>
      </c>
      <c r="H296" s="1055" t="str">
        <f t="shared" si="46"/>
        <v>MR_DER-1687_26</v>
      </c>
      <c r="I296" s="234" t="str">
        <f t="shared" si="47"/>
        <v>ND</v>
      </c>
      <c r="J296" s="255" t="str">
        <f t="shared" si="48"/>
        <v>ND</v>
      </c>
      <c r="K296" s="249" t="s">
        <v>3730</v>
      </c>
      <c r="L296" s="229">
        <v>45929</v>
      </c>
      <c r="M296" s="1078" t="s">
        <v>10477</v>
      </c>
      <c r="N296" s="220" t="s">
        <v>5536</v>
      </c>
      <c r="O296" s="229">
        <v>45933</v>
      </c>
      <c r="P296" s="1607"/>
      <c r="Q296" s="249" t="s">
        <v>3765</v>
      </c>
      <c r="R296" s="229">
        <v>45989</v>
      </c>
      <c r="S296" s="1078" t="s">
        <v>11472</v>
      </c>
      <c r="T296" s="220" t="s">
        <v>5539</v>
      </c>
      <c r="U296" s="229">
        <v>46027</v>
      </c>
      <c r="V296" s="220"/>
      <c r="W296" s="220" t="s">
        <v>3748</v>
      </c>
      <c r="X296" s="229">
        <v>46036</v>
      </c>
      <c r="Y296" s="1078" t="s">
        <v>11973</v>
      </c>
      <c r="Z296" s="220"/>
      <c r="AA296" s="229"/>
      <c r="AB296" s="220"/>
      <c r="AC296" s="220" t="s">
        <v>3748</v>
      </c>
      <c r="AD296" s="1605">
        <v>46129</v>
      </c>
      <c r="AE296" s="1078" t="s">
        <v>12516</v>
      </c>
      <c r="AF296" s="220"/>
      <c r="AG296" s="229"/>
      <c r="AH296" s="220"/>
      <c r="AI296" s="220"/>
      <c r="AJ296" s="229"/>
      <c r="AK296" s="229"/>
      <c r="AL296" s="220"/>
      <c r="AM296" s="229"/>
      <c r="AN296" s="220"/>
      <c r="AO296" s="220"/>
      <c r="AP296" s="229"/>
      <c r="AQ296" s="229"/>
      <c r="AR296" s="220"/>
      <c r="AS296" s="229"/>
      <c r="AT296" s="1600"/>
      <c r="AU296" s="1604"/>
      <c r="AV296" s="1605"/>
      <c r="AW296" s="1605"/>
      <c r="AX296" s="1604"/>
      <c r="AY296" s="1605"/>
    </row>
    <row r="297" spans="1:51" s="110" customFormat="1" ht="25.5" hidden="1" x14ac:dyDescent="0.25">
      <c r="A297" s="226" t="s">
        <v>8263</v>
      </c>
      <c r="B297" s="227"/>
      <c r="C297" s="230"/>
      <c r="D297" s="1626" t="s">
        <v>9836</v>
      </c>
      <c r="E297" s="274" t="s">
        <v>11268</v>
      </c>
      <c r="F297" s="239">
        <f t="shared" si="49"/>
        <v>46129</v>
      </c>
      <c r="G297" s="232" t="str">
        <f t="shared" si="45"/>
        <v>A</v>
      </c>
      <c r="H297" s="1055" t="str">
        <f t="shared" si="46"/>
        <v>MR_DER-1687_26</v>
      </c>
      <c r="I297" s="234" t="str">
        <f t="shared" si="47"/>
        <v>ND</v>
      </c>
      <c r="J297" s="255" t="str">
        <f t="shared" si="48"/>
        <v>ND</v>
      </c>
      <c r="K297" s="249" t="s">
        <v>3730</v>
      </c>
      <c r="L297" s="229">
        <v>45929</v>
      </c>
      <c r="M297" s="1078" t="s">
        <v>10477</v>
      </c>
      <c r="N297" s="220" t="s">
        <v>5536</v>
      </c>
      <c r="O297" s="229">
        <v>45933</v>
      </c>
      <c r="P297" s="1607"/>
      <c r="Q297" s="249" t="s">
        <v>3765</v>
      </c>
      <c r="R297" s="229">
        <v>45989</v>
      </c>
      <c r="S297" s="1078" t="s">
        <v>11472</v>
      </c>
      <c r="T297" s="220" t="s">
        <v>5539</v>
      </c>
      <c r="U297" s="229">
        <v>46027</v>
      </c>
      <c r="V297" s="220"/>
      <c r="W297" s="220" t="s">
        <v>3748</v>
      </c>
      <c r="X297" s="229">
        <v>46036</v>
      </c>
      <c r="Y297" s="1078" t="s">
        <v>11973</v>
      </c>
      <c r="Z297" s="220"/>
      <c r="AA297" s="229"/>
      <c r="AB297" s="220"/>
      <c r="AC297" s="220" t="s">
        <v>3748</v>
      </c>
      <c r="AD297" s="1605">
        <v>46129</v>
      </c>
      <c r="AE297" s="1078" t="s">
        <v>12516</v>
      </c>
      <c r="AF297" s="220"/>
      <c r="AG297" s="229"/>
      <c r="AH297" s="220"/>
      <c r="AI297" s="220"/>
      <c r="AJ297" s="229"/>
      <c r="AK297" s="229"/>
      <c r="AL297" s="220"/>
      <c r="AM297" s="229"/>
      <c r="AN297" s="220"/>
      <c r="AO297" s="220"/>
      <c r="AP297" s="229"/>
      <c r="AQ297" s="229"/>
      <c r="AR297" s="220"/>
      <c r="AS297" s="229"/>
      <c r="AT297" s="1600"/>
      <c r="AU297" s="1604"/>
      <c r="AV297" s="1605"/>
      <c r="AW297" s="1605"/>
      <c r="AX297" s="1604"/>
      <c r="AY297" s="1605"/>
    </row>
    <row r="298" spans="1:51" s="110" customFormat="1" ht="25.5" hidden="1" x14ac:dyDescent="0.25">
      <c r="A298" s="226" t="s">
        <v>8263</v>
      </c>
      <c r="B298" s="227"/>
      <c r="C298" s="230"/>
      <c r="D298" s="1626" t="s">
        <v>9836</v>
      </c>
      <c r="E298" s="274" t="s">
        <v>11269</v>
      </c>
      <c r="F298" s="239">
        <f t="shared" si="49"/>
        <v>46036</v>
      </c>
      <c r="G298" s="232" t="str">
        <f t="shared" si="45"/>
        <v>A</v>
      </c>
      <c r="H298" s="1055" t="str">
        <f t="shared" si="46"/>
        <v>MR_DER-1503_26</v>
      </c>
      <c r="I298" s="234" t="str">
        <f t="shared" si="47"/>
        <v>ND</v>
      </c>
      <c r="J298" s="255" t="str">
        <f t="shared" si="48"/>
        <v>ND</v>
      </c>
      <c r="K298" s="249" t="s">
        <v>3730</v>
      </c>
      <c r="L298" s="229">
        <v>45929</v>
      </c>
      <c r="M298" s="218" t="s">
        <v>10477</v>
      </c>
      <c r="N298" s="220" t="s">
        <v>5536</v>
      </c>
      <c r="O298" s="229">
        <v>45933</v>
      </c>
      <c r="P298" s="1365"/>
      <c r="Q298" s="249" t="s">
        <v>3765</v>
      </c>
      <c r="R298" s="229">
        <v>45989</v>
      </c>
      <c r="S298" s="218" t="s">
        <v>11472</v>
      </c>
      <c r="T298" s="220" t="s">
        <v>5539</v>
      </c>
      <c r="U298" s="229">
        <v>46027</v>
      </c>
      <c r="V298" s="220"/>
      <c r="W298" s="220" t="s">
        <v>3748</v>
      </c>
      <c r="X298" s="229">
        <v>46036</v>
      </c>
      <c r="Y298" s="218" t="s">
        <v>11973</v>
      </c>
      <c r="Z298" s="220"/>
      <c r="AA298" s="229"/>
      <c r="AB298" s="220"/>
      <c r="AC298" s="220"/>
      <c r="AD298" s="229"/>
      <c r="AE298" s="229"/>
      <c r="AF298" s="220"/>
      <c r="AG298" s="229"/>
      <c r="AH298" s="220"/>
      <c r="AI298" s="220"/>
      <c r="AJ298" s="229"/>
      <c r="AK298" s="229"/>
      <c r="AL298" s="220"/>
      <c r="AM298" s="229"/>
      <c r="AN298" s="220"/>
      <c r="AO298" s="220"/>
      <c r="AP298" s="229"/>
      <c r="AQ298" s="229"/>
      <c r="AR298" s="220"/>
      <c r="AS298" s="229"/>
      <c r="AT298" s="220"/>
      <c r="AU298" s="1395"/>
      <c r="AV298" s="1603"/>
      <c r="AW298" s="1603"/>
      <c r="AX298" s="1395"/>
      <c r="AY298" s="1603"/>
    </row>
    <row r="299" spans="1:51" s="110" customFormat="1" ht="25.5" hidden="1" x14ac:dyDescent="0.25">
      <c r="A299" s="226" t="s">
        <v>8263</v>
      </c>
      <c r="B299" s="227"/>
      <c r="C299" s="230"/>
      <c r="D299" s="1626" t="s">
        <v>9836</v>
      </c>
      <c r="E299" s="274" t="s">
        <v>11270</v>
      </c>
      <c r="F299" s="239">
        <f t="shared" si="49"/>
        <v>46041</v>
      </c>
      <c r="G299" s="232" t="str">
        <f t="shared" si="45"/>
        <v>A</v>
      </c>
      <c r="H299" s="1055" t="str">
        <f t="shared" si="46"/>
        <v>MR_DER-1524_26</v>
      </c>
      <c r="I299" s="234" t="str">
        <f t="shared" si="47"/>
        <v>ND</v>
      </c>
      <c r="J299" s="255" t="str">
        <f t="shared" si="48"/>
        <v>ND</v>
      </c>
      <c r="K299" s="249" t="s">
        <v>3730</v>
      </c>
      <c r="L299" s="229">
        <v>45929</v>
      </c>
      <c r="M299" s="218" t="s">
        <v>10477</v>
      </c>
      <c r="N299" s="220" t="s">
        <v>5536</v>
      </c>
      <c r="O299" s="229">
        <v>45933</v>
      </c>
      <c r="P299" s="1365"/>
      <c r="Q299" s="249" t="s">
        <v>3765</v>
      </c>
      <c r="R299" s="229">
        <v>45989</v>
      </c>
      <c r="S299" s="218" t="s">
        <v>11472</v>
      </c>
      <c r="T299" s="220" t="s">
        <v>5537</v>
      </c>
      <c r="U299" s="229">
        <v>46027</v>
      </c>
      <c r="V299" s="220"/>
      <c r="W299" s="220" t="s">
        <v>3748</v>
      </c>
      <c r="X299" s="229">
        <v>46036</v>
      </c>
      <c r="Y299" s="218" t="s">
        <v>11981</v>
      </c>
      <c r="Z299" s="220"/>
      <c r="AA299" s="229"/>
      <c r="AB299" s="220"/>
      <c r="AC299" s="220" t="s">
        <v>3748</v>
      </c>
      <c r="AD299" s="229">
        <v>46041</v>
      </c>
      <c r="AE299" s="1153" t="s">
        <v>11993</v>
      </c>
      <c r="AF299" s="220"/>
      <c r="AG299" s="229"/>
      <c r="AH299" s="220"/>
      <c r="AI299" s="220"/>
      <c r="AJ299" s="229"/>
      <c r="AK299" s="229"/>
      <c r="AL299" s="220"/>
      <c r="AM299" s="229"/>
      <c r="AN299" s="220"/>
      <c r="AO299" s="220"/>
      <c r="AP299" s="229"/>
      <c r="AQ299" s="229"/>
      <c r="AR299" s="220"/>
      <c r="AS299" s="229"/>
      <c r="AT299" s="220"/>
      <c r="AU299" s="220"/>
      <c r="AV299" s="229"/>
      <c r="AW299" s="229"/>
      <c r="AX299" s="220"/>
      <c r="AY299" s="229"/>
    </row>
    <row r="300" spans="1:51" s="110" customFormat="1" ht="25.5" hidden="1" x14ac:dyDescent="0.25">
      <c r="A300" s="226" t="s">
        <v>8263</v>
      </c>
      <c r="B300" s="227"/>
      <c r="C300" s="230"/>
      <c r="D300" s="1626" t="s">
        <v>9836</v>
      </c>
      <c r="E300" s="274" t="s">
        <v>11271</v>
      </c>
      <c r="F300" s="239">
        <f t="shared" si="49"/>
        <v>46041</v>
      </c>
      <c r="G300" s="232" t="str">
        <f t="shared" si="45"/>
        <v>A</v>
      </c>
      <c r="H300" s="1055" t="str">
        <f t="shared" si="46"/>
        <v>MR_DER-1524_26</v>
      </c>
      <c r="I300" s="234" t="str">
        <f t="shared" si="47"/>
        <v>ND</v>
      </c>
      <c r="J300" s="255" t="str">
        <f t="shared" si="48"/>
        <v>ND</v>
      </c>
      <c r="K300" s="249" t="s">
        <v>3730</v>
      </c>
      <c r="L300" s="229">
        <v>45929</v>
      </c>
      <c r="M300" s="218" t="s">
        <v>10477</v>
      </c>
      <c r="N300" s="220" t="s">
        <v>5536</v>
      </c>
      <c r="O300" s="229">
        <v>45933</v>
      </c>
      <c r="P300" s="1365"/>
      <c r="Q300" s="249" t="s">
        <v>3765</v>
      </c>
      <c r="R300" s="229">
        <v>45989</v>
      </c>
      <c r="S300" s="218" t="s">
        <v>11472</v>
      </c>
      <c r="T300" s="220" t="s">
        <v>5537</v>
      </c>
      <c r="U300" s="229">
        <v>46027</v>
      </c>
      <c r="V300" s="220"/>
      <c r="W300" s="220" t="s">
        <v>3748</v>
      </c>
      <c r="X300" s="229">
        <v>46036</v>
      </c>
      <c r="Y300" s="218" t="s">
        <v>11981</v>
      </c>
      <c r="Z300" s="220"/>
      <c r="AA300" s="229"/>
      <c r="AB300" s="220"/>
      <c r="AC300" s="220" t="s">
        <v>3748</v>
      </c>
      <c r="AD300" s="229">
        <v>46041</v>
      </c>
      <c r="AE300" s="1153" t="s">
        <v>11993</v>
      </c>
      <c r="AF300" s="220"/>
      <c r="AG300" s="229"/>
      <c r="AH300" s="220"/>
      <c r="AI300" s="220"/>
      <c r="AJ300" s="229"/>
      <c r="AK300" s="229"/>
      <c r="AL300" s="220"/>
      <c r="AM300" s="229"/>
      <c r="AN300" s="220"/>
      <c r="AO300" s="220"/>
      <c r="AP300" s="229"/>
      <c r="AQ300" s="229"/>
      <c r="AR300" s="220"/>
      <c r="AS300" s="229"/>
      <c r="AT300" s="220"/>
      <c r="AU300" s="220"/>
      <c r="AV300" s="229"/>
      <c r="AW300" s="229"/>
      <c r="AX300" s="220"/>
      <c r="AY300" s="229"/>
    </row>
    <row r="301" spans="1:51" s="110" customFormat="1" ht="25.5" hidden="1" x14ac:dyDescent="0.25">
      <c r="A301" s="226" t="s">
        <v>8263</v>
      </c>
      <c r="B301" s="227"/>
      <c r="C301" s="230"/>
      <c r="D301" s="1626" t="s">
        <v>9836</v>
      </c>
      <c r="E301" s="274" t="s">
        <v>11272</v>
      </c>
      <c r="F301" s="239">
        <f t="shared" si="49"/>
        <v>46041</v>
      </c>
      <c r="G301" s="232" t="str">
        <f t="shared" si="45"/>
        <v>A</v>
      </c>
      <c r="H301" s="1055" t="str">
        <f t="shared" si="46"/>
        <v>MR_DER-1524_26</v>
      </c>
      <c r="I301" s="234" t="str">
        <f t="shared" si="47"/>
        <v>ND</v>
      </c>
      <c r="J301" s="255" t="str">
        <f t="shared" si="48"/>
        <v>ND</v>
      </c>
      <c r="K301" s="249" t="s">
        <v>3730</v>
      </c>
      <c r="L301" s="229">
        <v>45929</v>
      </c>
      <c r="M301" s="218" t="s">
        <v>10477</v>
      </c>
      <c r="N301" s="220" t="s">
        <v>5536</v>
      </c>
      <c r="O301" s="229">
        <v>45933</v>
      </c>
      <c r="P301" s="1365"/>
      <c r="Q301" s="249" t="s">
        <v>3765</v>
      </c>
      <c r="R301" s="229">
        <v>45989</v>
      </c>
      <c r="S301" s="218" t="s">
        <v>11472</v>
      </c>
      <c r="T301" s="220" t="s">
        <v>5537</v>
      </c>
      <c r="U301" s="229">
        <v>46027</v>
      </c>
      <c r="V301" s="220"/>
      <c r="W301" s="220" t="s">
        <v>3748</v>
      </c>
      <c r="X301" s="229">
        <v>46036</v>
      </c>
      <c r="Y301" s="218" t="s">
        <v>11981</v>
      </c>
      <c r="Z301" s="220"/>
      <c r="AA301" s="229"/>
      <c r="AB301" s="220"/>
      <c r="AC301" s="220" t="s">
        <v>3748</v>
      </c>
      <c r="AD301" s="229">
        <v>46041</v>
      </c>
      <c r="AE301" s="1153" t="s">
        <v>11993</v>
      </c>
      <c r="AF301" s="220"/>
      <c r="AG301" s="229"/>
      <c r="AH301" s="220"/>
      <c r="AI301" s="220"/>
      <c r="AJ301" s="229"/>
      <c r="AK301" s="229"/>
      <c r="AL301" s="220"/>
      <c r="AM301" s="229"/>
      <c r="AN301" s="220"/>
      <c r="AO301" s="220"/>
      <c r="AP301" s="229"/>
      <c r="AQ301" s="229"/>
      <c r="AR301" s="220"/>
      <c r="AS301" s="229"/>
      <c r="AT301" s="220"/>
      <c r="AU301" s="220"/>
      <c r="AV301" s="229"/>
      <c r="AW301" s="229"/>
      <c r="AX301" s="220"/>
      <c r="AY301" s="229"/>
    </row>
    <row r="302" spans="1:51" s="110" customFormat="1" ht="25.5" hidden="1" x14ac:dyDescent="0.25">
      <c r="A302" s="226" t="s">
        <v>8263</v>
      </c>
      <c r="B302" s="227"/>
      <c r="C302" s="230"/>
      <c r="D302" s="1626" t="s">
        <v>9836</v>
      </c>
      <c r="E302" s="274" t="s">
        <v>11273</v>
      </c>
      <c r="F302" s="239">
        <f t="shared" si="49"/>
        <v>46041</v>
      </c>
      <c r="G302" s="232" t="str">
        <f t="shared" si="45"/>
        <v>A</v>
      </c>
      <c r="H302" s="1055" t="str">
        <f t="shared" si="46"/>
        <v>MR_DER-1524_26</v>
      </c>
      <c r="I302" s="234" t="str">
        <f t="shared" si="47"/>
        <v>ND</v>
      </c>
      <c r="J302" s="255" t="str">
        <f t="shared" si="48"/>
        <v>ND</v>
      </c>
      <c r="K302" s="249" t="s">
        <v>3730</v>
      </c>
      <c r="L302" s="229">
        <v>45929</v>
      </c>
      <c r="M302" s="218" t="s">
        <v>10477</v>
      </c>
      <c r="N302" s="220" t="s">
        <v>5536</v>
      </c>
      <c r="O302" s="229">
        <v>45933</v>
      </c>
      <c r="P302" s="1365"/>
      <c r="Q302" s="249" t="s">
        <v>3765</v>
      </c>
      <c r="R302" s="229">
        <v>45989</v>
      </c>
      <c r="S302" s="218" t="s">
        <v>11472</v>
      </c>
      <c r="T302" s="220" t="s">
        <v>5537</v>
      </c>
      <c r="U302" s="229">
        <v>46027</v>
      </c>
      <c r="V302" s="220"/>
      <c r="W302" s="220" t="s">
        <v>3748</v>
      </c>
      <c r="X302" s="229">
        <v>46036</v>
      </c>
      <c r="Y302" s="218" t="s">
        <v>11981</v>
      </c>
      <c r="Z302" s="220"/>
      <c r="AA302" s="229"/>
      <c r="AB302" s="220"/>
      <c r="AC302" s="220" t="s">
        <v>3748</v>
      </c>
      <c r="AD302" s="229">
        <v>46041</v>
      </c>
      <c r="AE302" s="218" t="s">
        <v>11993</v>
      </c>
      <c r="AF302" s="220"/>
      <c r="AG302" s="229"/>
      <c r="AH302" s="220"/>
      <c r="AI302" s="220"/>
      <c r="AJ302" s="229"/>
      <c r="AK302" s="229"/>
      <c r="AL302" s="220"/>
      <c r="AM302" s="229"/>
      <c r="AN302" s="220"/>
      <c r="AO302" s="220"/>
      <c r="AP302" s="229"/>
      <c r="AQ302" s="229"/>
      <c r="AR302" s="220"/>
      <c r="AS302" s="229"/>
      <c r="AT302" s="220"/>
      <c r="AU302" s="220"/>
      <c r="AV302" s="229"/>
      <c r="AW302" s="229"/>
      <c r="AX302" s="220"/>
      <c r="AY302" s="229"/>
    </row>
    <row r="303" spans="1:51" s="110" customFormat="1" ht="25.5" hidden="1" x14ac:dyDescent="0.25">
      <c r="A303" s="226" t="s">
        <v>8263</v>
      </c>
      <c r="B303" s="227"/>
      <c r="C303" s="230"/>
      <c r="D303" s="1626" t="s">
        <v>9836</v>
      </c>
      <c r="E303" s="274" t="s">
        <v>11274</v>
      </c>
      <c r="F303" s="239">
        <f t="shared" si="49"/>
        <v>46041</v>
      </c>
      <c r="G303" s="232" t="str">
        <f t="shared" si="45"/>
        <v>A</v>
      </c>
      <c r="H303" s="1055" t="str">
        <f t="shared" si="46"/>
        <v>MR_DER-1524_26</v>
      </c>
      <c r="I303" s="234" t="str">
        <f t="shared" si="47"/>
        <v>ND</v>
      </c>
      <c r="J303" s="255" t="str">
        <f t="shared" si="48"/>
        <v>ND</v>
      </c>
      <c r="K303" s="249" t="s">
        <v>3730</v>
      </c>
      <c r="L303" s="229">
        <v>45929</v>
      </c>
      <c r="M303" s="218" t="s">
        <v>10477</v>
      </c>
      <c r="N303" s="220" t="s">
        <v>5536</v>
      </c>
      <c r="O303" s="229">
        <v>45933</v>
      </c>
      <c r="P303" s="1365"/>
      <c r="Q303" s="249" t="s">
        <v>3765</v>
      </c>
      <c r="R303" s="229">
        <v>45989</v>
      </c>
      <c r="S303" s="218" t="s">
        <v>11472</v>
      </c>
      <c r="T303" s="220" t="s">
        <v>5537</v>
      </c>
      <c r="U303" s="229">
        <v>46027</v>
      </c>
      <c r="V303" s="220"/>
      <c r="W303" s="220" t="s">
        <v>3748</v>
      </c>
      <c r="X303" s="229">
        <v>46036</v>
      </c>
      <c r="Y303" s="218" t="s">
        <v>11981</v>
      </c>
      <c r="Z303" s="220"/>
      <c r="AA303" s="229"/>
      <c r="AB303" s="220"/>
      <c r="AC303" s="220" t="s">
        <v>3748</v>
      </c>
      <c r="AD303" s="229">
        <v>46041</v>
      </c>
      <c r="AE303" s="218" t="s">
        <v>11993</v>
      </c>
      <c r="AF303" s="220"/>
      <c r="AG303" s="229"/>
      <c r="AH303" s="220"/>
      <c r="AI303" s="220"/>
      <c r="AJ303" s="229"/>
      <c r="AK303" s="229"/>
      <c r="AL303" s="220"/>
      <c r="AM303" s="229"/>
      <c r="AN303" s="220"/>
      <c r="AO303" s="220"/>
      <c r="AP303" s="229"/>
      <c r="AQ303" s="229"/>
      <c r="AR303" s="220"/>
      <c r="AS303" s="229"/>
      <c r="AT303" s="220"/>
      <c r="AU303" s="220"/>
      <c r="AV303" s="229"/>
      <c r="AW303" s="229"/>
      <c r="AX303" s="220"/>
      <c r="AY303" s="229"/>
    </row>
    <row r="304" spans="1:51" s="110" customFormat="1" ht="25.5" hidden="1" x14ac:dyDescent="0.25">
      <c r="A304" s="226" t="s">
        <v>8263</v>
      </c>
      <c r="B304" s="227"/>
      <c r="C304" s="230"/>
      <c r="D304" s="1626" t="s">
        <v>9836</v>
      </c>
      <c r="E304" s="274" t="s">
        <v>11275</v>
      </c>
      <c r="F304" s="239">
        <f t="shared" si="49"/>
        <v>46041</v>
      </c>
      <c r="G304" s="232" t="str">
        <f t="shared" si="45"/>
        <v>A</v>
      </c>
      <c r="H304" s="1055" t="str">
        <f t="shared" si="46"/>
        <v>MR_DER-1524_26</v>
      </c>
      <c r="I304" s="234" t="str">
        <f t="shared" si="47"/>
        <v>ND</v>
      </c>
      <c r="J304" s="255" t="str">
        <f t="shared" si="48"/>
        <v>ND</v>
      </c>
      <c r="K304" s="249" t="s">
        <v>3730</v>
      </c>
      <c r="L304" s="229">
        <v>45929</v>
      </c>
      <c r="M304" s="218" t="s">
        <v>10477</v>
      </c>
      <c r="N304" s="220" t="s">
        <v>5536</v>
      </c>
      <c r="O304" s="229">
        <v>45933</v>
      </c>
      <c r="P304" s="1365"/>
      <c r="Q304" s="249" t="s">
        <v>3765</v>
      </c>
      <c r="R304" s="229">
        <v>45989</v>
      </c>
      <c r="S304" s="218" t="s">
        <v>11472</v>
      </c>
      <c r="T304" s="220" t="s">
        <v>5537</v>
      </c>
      <c r="U304" s="229">
        <v>46027</v>
      </c>
      <c r="V304" s="220"/>
      <c r="W304" s="220" t="s">
        <v>3748</v>
      </c>
      <c r="X304" s="229">
        <v>46036</v>
      </c>
      <c r="Y304" s="218" t="s">
        <v>11981</v>
      </c>
      <c r="Z304" s="220"/>
      <c r="AA304" s="229"/>
      <c r="AB304" s="220"/>
      <c r="AC304" s="220" t="s">
        <v>3748</v>
      </c>
      <c r="AD304" s="229">
        <v>46041</v>
      </c>
      <c r="AE304" s="218" t="s">
        <v>11993</v>
      </c>
      <c r="AF304" s="220"/>
      <c r="AG304" s="229"/>
      <c r="AH304" s="220"/>
      <c r="AI304" s="220"/>
      <c r="AJ304" s="229"/>
      <c r="AK304" s="229"/>
      <c r="AL304" s="220"/>
      <c r="AM304" s="229"/>
      <c r="AN304" s="220"/>
      <c r="AO304" s="220"/>
      <c r="AP304" s="229"/>
      <c r="AQ304" s="229"/>
      <c r="AR304" s="220"/>
      <c r="AS304" s="229"/>
      <c r="AT304" s="220"/>
      <c r="AU304" s="220"/>
      <c r="AV304" s="229"/>
      <c r="AW304" s="229"/>
      <c r="AX304" s="220"/>
      <c r="AY304" s="229"/>
    </row>
    <row r="305" spans="1:51" s="110" customFormat="1" ht="25.5" hidden="1" x14ac:dyDescent="0.25">
      <c r="A305" s="226" t="s">
        <v>8263</v>
      </c>
      <c r="B305" s="227"/>
      <c r="C305" s="230"/>
      <c r="D305" s="1626" t="s">
        <v>9836</v>
      </c>
      <c r="E305" s="274" t="s">
        <v>11276</v>
      </c>
      <c r="F305" s="239">
        <f t="shared" si="49"/>
        <v>46036</v>
      </c>
      <c r="G305" s="232" t="str">
        <f t="shared" si="45"/>
        <v>A</v>
      </c>
      <c r="H305" s="1055" t="str">
        <f t="shared" si="46"/>
        <v>MR_DER-1503_26</v>
      </c>
      <c r="I305" s="234" t="str">
        <f t="shared" si="47"/>
        <v>ND</v>
      </c>
      <c r="J305" s="255" t="str">
        <f t="shared" si="48"/>
        <v>ND</v>
      </c>
      <c r="K305" s="249" t="s">
        <v>3730</v>
      </c>
      <c r="L305" s="229">
        <v>45929</v>
      </c>
      <c r="M305" s="218" t="s">
        <v>10477</v>
      </c>
      <c r="N305" s="220" t="s">
        <v>5536</v>
      </c>
      <c r="O305" s="229">
        <v>45933</v>
      </c>
      <c r="P305" s="1365"/>
      <c r="Q305" s="249" t="s">
        <v>3765</v>
      </c>
      <c r="R305" s="229">
        <v>45989</v>
      </c>
      <c r="S305" s="218" t="s">
        <v>11472</v>
      </c>
      <c r="T305" s="220" t="s">
        <v>5539</v>
      </c>
      <c r="U305" s="229">
        <v>46027</v>
      </c>
      <c r="V305" s="220"/>
      <c r="W305" s="220" t="s">
        <v>3748</v>
      </c>
      <c r="X305" s="229">
        <v>46036</v>
      </c>
      <c r="Y305" s="218" t="s">
        <v>11973</v>
      </c>
      <c r="Z305" s="220"/>
      <c r="AA305" s="229"/>
      <c r="AB305" s="220"/>
      <c r="AC305" s="220"/>
      <c r="AD305" s="229"/>
      <c r="AE305" s="229"/>
      <c r="AF305" s="220"/>
      <c r="AG305" s="229"/>
      <c r="AH305" s="220"/>
      <c r="AI305" s="220"/>
      <c r="AJ305" s="229"/>
      <c r="AK305" s="229"/>
      <c r="AL305" s="220"/>
      <c r="AM305" s="229"/>
      <c r="AN305" s="220"/>
      <c r="AO305" s="220"/>
      <c r="AP305" s="229"/>
      <c r="AQ305" s="229"/>
      <c r="AR305" s="220"/>
      <c r="AS305" s="229"/>
      <c r="AT305" s="220"/>
      <c r="AU305" s="220"/>
      <c r="AV305" s="229"/>
      <c r="AW305" s="229"/>
      <c r="AX305" s="220"/>
      <c r="AY305" s="229"/>
    </row>
    <row r="306" spans="1:51" s="110" customFormat="1" ht="25.5" hidden="1" x14ac:dyDescent="0.25">
      <c r="A306" s="226" t="s">
        <v>8263</v>
      </c>
      <c r="B306" s="227"/>
      <c r="C306" s="230"/>
      <c r="D306" s="1626" t="s">
        <v>9836</v>
      </c>
      <c r="E306" s="274" t="s">
        <v>11277</v>
      </c>
      <c r="F306" s="239">
        <f t="shared" si="49"/>
        <v>46036</v>
      </c>
      <c r="G306" s="232" t="str">
        <f t="shared" si="45"/>
        <v>A</v>
      </c>
      <c r="H306" s="1055" t="str">
        <f t="shared" si="46"/>
        <v>MR_DER-1503_26</v>
      </c>
      <c r="I306" s="234" t="str">
        <f t="shared" si="47"/>
        <v>ND</v>
      </c>
      <c r="J306" s="255" t="str">
        <f t="shared" si="48"/>
        <v>ND</v>
      </c>
      <c r="K306" s="249" t="s">
        <v>3730</v>
      </c>
      <c r="L306" s="229">
        <v>45929</v>
      </c>
      <c r="M306" s="218" t="s">
        <v>10477</v>
      </c>
      <c r="N306" s="220" t="s">
        <v>5536</v>
      </c>
      <c r="O306" s="229">
        <v>45933</v>
      </c>
      <c r="P306" s="1365"/>
      <c r="Q306" s="249" t="s">
        <v>3765</v>
      </c>
      <c r="R306" s="229">
        <v>45989</v>
      </c>
      <c r="S306" s="218" t="s">
        <v>11472</v>
      </c>
      <c r="T306" s="220" t="s">
        <v>5539</v>
      </c>
      <c r="U306" s="229">
        <v>46027</v>
      </c>
      <c r="V306" s="220"/>
      <c r="W306" s="220" t="s">
        <v>3748</v>
      </c>
      <c r="X306" s="229">
        <v>46036</v>
      </c>
      <c r="Y306" s="218" t="s">
        <v>11973</v>
      </c>
      <c r="Z306" s="220"/>
      <c r="AA306" s="229"/>
      <c r="AB306" s="220"/>
      <c r="AC306" s="220"/>
      <c r="AD306" s="229"/>
      <c r="AE306" s="229"/>
      <c r="AF306" s="220"/>
      <c r="AG306" s="229"/>
      <c r="AH306" s="220"/>
      <c r="AI306" s="220"/>
      <c r="AJ306" s="229"/>
      <c r="AK306" s="229"/>
      <c r="AL306" s="220"/>
      <c r="AM306" s="229"/>
      <c r="AN306" s="220"/>
      <c r="AO306" s="220"/>
      <c r="AP306" s="229"/>
      <c r="AQ306" s="229"/>
      <c r="AR306" s="220"/>
      <c r="AS306" s="229"/>
      <c r="AT306" s="220"/>
      <c r="AU306" s="220"/>
      <c r="AV306" s="229"/>
      <c r="AW306" s="229"/>
      <c r="AX306" s="220"/>
      <c r="AY306" s="229"/>
    </row>
    <row r="307" spans="1:51" s="110" customFormat="1" ht="25.5" hidden="1" x14ac:dyDescent="0.25">
      <c r="A307" s="226" t="s">
        <v>8263</v>
      </c>
      <c r="B307" s="227"/>
      <c r="C307" s="230"/>
      <c r="D307" s="1626" t="s">
        <v>9836</v>
      </c>
      <c r="E307" s="274" t="s">
        <v>11278</v>
      </c>
      <c r="F307" s="239">
        <f t="shared" si="49"/>
        <v>46036</v>
      </c>
      <c r="G307" s="232" t="str">
        <f t="shared" si="45"/>
        <v>A</v>
      </c>
      <c r="H307" s="1055" t="str">
        <f t="shared" si="46"/>
        <v>MR_DER-1503_26</v>
      </c>
      <c r="I307" s="234" t="str">
        <f t="shared" si="47"/>
        <v>ND</v>
      </c>
      <c r="J307" s="255" t="str">
        <f t="shared" si="48"/>
        <v>ND</v>
      </c>
      <c r="K307" s="249" t="s">
        <v>3730</v>
      </c>
      <c r="L307" s="229">
        <v>45929</v>
      </c>
      <c r="M307" s="218" t="s">
        <v>10477</v>
      </c>
      <c r="N307" s="220" t="s">
        <v>5536</v>
      </c>
      <c r="O307" s="229">
        <v>45933</v>
      </c>
      <c r="P307" s="1365"/>
      <c r="Q307" s="249" t="s">
        <v>3765</v>
      </c>
      <c r="R307" s="229">
        <v>45989</v>
      </c>
      <c r="S307" s="218" t="s">
        <v>11472</v>
      </c>
      <c r="T307" s="220" t="s">
        <v>5539</v>
      </c>
      <c r="U307" s="229">
        <v>46027</v>
      </c>
      <c r="V307" s="220"/>
      <c r="W307" s="220" t="s">
        <v>3748</v>
      </c>
      <c r="X307" s="229">
        <v>46036</v>
      </c>
      <c r="Y307" s="218" t="s">
        <v>11973</v>
      </c>
      <c r="Z307" s="220"/>
      <c r="AA307" s="229"/>
      <c r="AB307" s="220"/>
      <c r="AC307" s="220"/>
      <c r="AD307" s="229"/>
      <c r="AE307" s="229"/>
      <c r="AF307" s="220"/>
      <c r="AG307" s="229"/>
      <c r="AH307" s="220"/>
      <c r="AI307" s="220"/>
      <c r="AJ307" s="229"/>
      <c r="AK307" s="229"/>
      <c r="AL307" s="220"/>
      <c r="AM307" s="229"/>
      <c r="AN307" s="220"/>
      <c r="AO307" s="220"/>
      <c r="AP307" s="229"/>
      <c r="AQ307" s="229"/>
      <c r="AR307" s="220"/>
      <c r="AS307" s="229"/>
      <c r="AT307" s="220"/>
      <c r="AU307" s="220"/>
      <c r="AV307" s="229"/>
      <c r="AW307" s="229"/>
      <c r="AX307" s="220"/>
      <c r="AY307" s="229"/>
    </row>
    <row r="308" spans="1:51" s="110" customFormat="1" ht="25.5" hidden="1" x14ac:dyDescent="0.25">
      <c r="A308" s="226" t="s">
        <v>8263</v>
      </c>
      <c r="B308" s="227"/>
      <c r="C308" s="230"/>
      <c r="D308" s="1626" t="s">
        <v>9836</v>
      </c>
      <c r="E308" s="274" t="s">
        <v>11279</v>
      </c>
      <c r="F308" s="239">
        <f t="shared" si="49"/>
        <v>46036</v>
      </c>
      <c r="G308" s="232" t="str">
        <f t="shared" si="45"/>
        <v>A</v>
      </c>
      <c r="H308" s="1055" t="str">
        <f t="shared" si="46"/>
        <v>MR_DER-1503_26</v>
      </c>
      <c r="I308" s="234" t="str">
        <f t="shared" si="47"/>
        <v>ND</v>
      </c>
      <c r="J308" s="255" t="str">
        <f t="shared" si="48"/>
        <v>ND</v>
      </c>
      <c r="K308" s="249" t="s">
        <v>3730</v>
      </c>
      <c r="L308" s="229">
        <v>45929</v>
      </c>
      <c r="M308" s="218" t="s">
        <v>10477</v>
      </c>
      <c r="N308" s="220" t="s">
        <v>5536</v>
      </c>
      <c r="O308" s="229">
        <v>45933</v>
      </c>
      <c r="P308" s="1365"/>
      <c r="Q308" s="249" t="s">
        <v>3765</v>
      </c>
      <c r="R308" s="229">
        <v>45989</v>
      </c>
      <c r="S308" s="218" t="s">
        <v>11472</v>
      </c>
      <c r="T308" s="220" t="s">
        <v>5539</v>
      </c>
      <c r="U308" s="229">
        <v>46027</v>
      </c>
      <c r="V308" s="220"/>
      <c r="W308" s="220" t="s">
        <v>3748</v>
      </c>
      <c r="X308" s="229">
        <v>46036</v>
      </c>
      <c r="Y308" s="218" t="s">
        <v>11973</v>
      </c>
      <c r="Z308" s="220"/>
      <c r="AA308" s="229"/>
      <c r="AB308" s="220"/>
      <c r="AC308" s="220"/>
      <c r="AD308" s="229"/>
      <c r="AE308" s="229"/>
      <c r="AF308" s="220"/>
      <c r="AG308" s="229"/>
      <c r="AH308" s="220"/>
      <c r="AI308" s="220"/>
      <c r="AJ308" s="229"/>
      <c r="AK308" s="229"/>
      <c r="AL308" s="220"/>
      <c r="AM308" s="229"/>
      <c r="AN308" s="220"/>
      <c r="AO308" s="220"/>
      <c r="AP308" s="229"/>
      <c r="AQ308" s="229"/>
      <c r="AR308" s="220"/>
      <c r="AS308" s="229"/>
      <c r="AT308" s="220"/>
      <c r="AU308" s="1601"/>
      <c r="AV308" s="1602"/>
      <c r="AW308" s="1602"/>
      <c r="AX308" s="1601"/>
      <c r="AY308" s="1602"/>
    </row>
    <row r="309" spans="1:51" s="110" customFormat="1" ht="25.5" hidden="1" x14ac:dyDescent="0.25">
      <c r="A309" s="226" t="s">
        <v>8263</v>
      </c>
      <c r="B309" s="227"/>
      <c r="C309" s="230"/>
      <c r="D309" s="1626" t="s">
        <v>9836</v>
      </c>
      <c r="E309" s="274" t="s">
        <v>11280</v>
      </c>
      <c r="F309" s="239">
        <f t="shared" si="49"/>
        <v>46129</v>
      </c>
      <c r="G309" s="232" t="str">
        <f t="shared" si="45"/>
        <v>B</v>
      </c>
      <c r="H309" s="1055" t="str">
        <f t="shared" si="46"/>
        <v>MR_DER-1687_26</v>
      </c>
      <c r="I309" s="234" t="str">
        <f t="shared" si="47"/>
        <v>ND</v>
      </c>
      <c r="J309" s="255" t="str">
        <f t="shared" si="48"/>
        <v>ND</v>
      </c>
      <c r="K309" s="249" t="s">
        <v>3730</v>
      </c>
      <c r="L309" s="229">
        <v>45929</v>
      </c>
      <c r="M309" s="1078" t="s">
        <v>10477</v>
      </c>
      <c r="N309" s="220" t="s">
        <v>5536</v>
      </c>
      <c r="O309" s="229">
        <v>45933</v>
      </c>
      <c r="P309" s="1607"/>
      <c r="Q309" s="249" t="s">
        <v>3765</v>
      </c>
      <c r="R309" s="229">
        <v>45989</v>
      </c>
      <c r="S309" s="1078" t="s">
        <v>11472</v>
      </c>
      <c r="T309" s="220" t="s">
        <v>5537</v>
      </c>
      <c r="U309" s="229">
        <v>46027</v>
      </c>
      <c r="V309" s="220"/>
      <c r="W309" s="220" t="s">
        <v>3748</v>
      </c>
      <c r="X309" s="229">
        <v>46036</v>
      </c>
      <c r="Y309" s="1078" t="s">
        <v>11981</v>
      </c>
      <c r="Z309" s="220"/>
      <c r="AA309" s="229"/>
      <c r="AB309" s="220"/>
      <c r="AC309" s="220" t="s">
        <v>3748</v>
      </c>
      <c r="AD309" s="229">
        <v>46041</v>
      </c>
      <c r="AE309" s="1608" t="s">
        <v>11993</v>
      </c>
      <c r="AF309" s="220"/>
      <c r="AG309" s="229"/>
      <c r="AH309" s="220"/>
      <c r="AI309" s="220" t="s">
        <v>5626</v>
      </c>
      <c r="AJ309" s="229">
        <v>46073</v>
      </c>
      <c r="AK309" s="1078" t="s">
        <v>12174</v>
      </c>
      <c r="AL309" s="220" t="s">
        <v>5538</v>
      </c>
      <c r="AM309" s="229">
        <v>46118</v>
      </c>
      <c r="AN309" s="220"/>
      <c r="AO309" s="220" t="s">
        <v>5811</v>
      </c>
      <c r="AP309" s="1605">
        <v>46129</v>
      </c>
      <c r="AQ309" s="1078" t="s">
        <v>12516</v>
      </c>
      <c r="AR309" s="220"/>
      <c r="AS309" s="229"/>
      <c r="AT309" s="1600"/>
      <c r="AU309" s="1604"/>
      <c r="AV309" s="1605"/>
      <c r="AW309" s="1605"/>
      <c r="AX309" s="1604"/>
      <c r="AY309" s="1605"/>
    </row>
    <row r="310" spans="1:51" s="110" customFormat="1" ht="25.5" hidden="1" x14ac:dyDescent="0.25">
      <c r="A310" s="226" t="s">
        <v>8263</v>
      </c>
      <c r="B310" s="227"/>
      <c r="C310" s="230"/>
      <c r="D310" s="1626" t="s">
        <v>9836</v>
      </c>
      <c r="E310" s="274" t="s">
        <v>11281</v>
      </c>
      <c r="F310" s="239">
        <f t="shared" si="49"/>
        <v>46129</v>
      </c>
      <c r="G310" s="232" t="str">
        <f t="shared" ref="G310:G341" si="50">IF($F310="","",INDEX($K310:$DP310,1,MATCH($F310,$K310:$DP310,)-1))</f>
        <v>A</v>
      </c>
      <c r="H310" s="1055" t="str">
        <f t="shared" ref="H310:H341" si="51">IF($F310="","",INDEX($K310:$FL310,1,MATCH($F310,$K310:$FL310,)+1))</f>
        <v>MR_DER-1687_26</v>
      </c>
      <c r="I310" s="234" t="str">
        <f t="shared" ref="I310:I341" si="52">IF(F310="NE",F310,IF(INDEX(K310:CR310,,MATCH(F310,K310:CR310,0)+3)&lt;&gt;0,INDEX(K310:CR310,,MATCH(F310,K310:CR310,0)+3),"ND"))</f>
        <v>ND</v>
      </c>
      <c r="J310" s="255" t="str">
        <f t="shared" ref="J310:J341" si="53">IF(G310="NE",G310,IF(INDEX(K310:CS310,,MATCH(G310,K310:CS310,0)+3)&lt;&gt;0,INDEX(K310:CS310,,MATCH(G310,K310:CS310,0)+3),"ND"))</f>
        <v>ND</v>
      </c>
      <c r="K310" s="249" t="s">
        <v>3730</v>
      </c>
      <c r="L310" s="229">
        <v>45929</v>
      </c>
      <c r="M310" s="1078" t="s">
        <v>10477</v>
      </c>
      <c r="N310" s="220" t="s">
        <v>5536</v>
      </c>
      <c r="O310" s="229">
        <v>45933</v>
      </c>
      <c r="P310" s="1607"/>
      <c r="Q310" s="249" t="s">
        <v>3765</v>
      </c>
      <c r="R310" s="229">
        <v>45989</v>
      </c>
      <c r="S310" s="1078" t="s">
        <v>11472</v>
      </c>
      <c r="T310" s="220" t="s">
        <v>5537</v>
      </c>
      <c r="U310" s="229">
        <v>46027</v>
      </c>
      <c r="V310" s="220"/>
      <c r="W310" s="220" t="s">
        <v>3748</v>
      </c>
      <c r="X310" s="229">
        <v>46036</v>
      </c>
      <c r="Y310" s="1078" t="s">
        <v>11981</v>
      </c>
      <c r="Z310" s="220"/>
      <c r="AA310" s="229"/>
      <c r="AB310" s="220"/>
      <c r="AC310" s="220" t="s">
        <v>3748</v>
      </c>
      <c r="AD310" s="229">
        <v>46041</v>
      </c>
      <c r="AE310" s="1608" t="s">
        <v>11993</v>
      </c>
      <c r="AF310" s="220"/>
      <c r="AG310" s="229"/>
      <c r="AH310" s="220"/>
      <c r="AI310" s="220" t="s">
        <v>3748</v>
      </c>
      <c r="AJ310" s="1605">
        <v>46129</v>
      </c>
      <c r="AK310" s="1078" t="s">
        <v>12516</v>
      </c>
      <c r="AL310" s="220"/>
      <c r="AM310" s="229"/>
      <c r="AN310" s="220"/>
      <c r="AO310" s="220"/>
      <c r="AP310" s="229"/>
      <c r="AQ310" s="229"/>
      <c r="AR310" s="220"/>
      <c r="AS310" s="229"/>
      <c r="AT310" s="1600"/>
      <c r="AU310" s="1604"/>
      <c r="AV310" s="1605"/>
      <c r="AW310" s="1605"/>
      <c r="AX310" s="1604"/>
      <c r="AY310" s="1605"/>
    </row>
    <row r="311" spans="1:51" s="110" customFormat="1" ht="25.5" hidden="1" x14ac:dyDescent="0.25">
      <c r="A311" s="226" t="s">
        <v>8263</v>
      </c>
      <c r="B311" s="227"/>
      <c r="C311" s="230"/>
      <c r="D311" s="1626" t="s">
        <v>9836</v>
      </c>
      <c r="E311" s="274" t="s">
        <v>11282</v>
      </c>
      <c r="F311" s="239">
        <f t="shared" si="49"/>
        <v>46129</v>
      </c>
      <c r="G311" s="232" t="str">
        <f t="shared" si="50"/>
        <v>A</v>
      </c>
      <c r="H311" s="1055" t="str">
        <f t="shared" si="51"/>
        <v>MR_DER-1687_26</v>
      </c>
      <c r="I311" s="234" t="str">
        <f t="shared" si="52"/>
        <v>ND</v>
      </c>
      <c r="J311" s="255" t="str">
        <f t="shared" si="53"/>
        <v>ND</v>
      </c>
      <c r="K311" s="249" t="s">
        <v>3730</v>
      </c>
      <c r="L311" s="229">
        <v>45929</v>
      </c>
      <c r="M311" s="1078" t="s">
        <v>10477</v>
      </c>
      <c r="N311" s="220" t="s">
        <v>5536</v>
      </c>
      <c r="O311" s="229">
        <v>45933</v>
      </c>
      <c r="P311" s="1607"/>
      <c r="Q311" s="249" t="s">
        <v>3765</v>
      </c>
      <c r="R311" s="229">
        <v>45989</v>
      </c>
      <c r="S311" s="1078" t="s">
        <v>11472</v>
      </c>
      <c r="T311" s="220" t="s">
        <v>5537</v>
      </c>
      <c r="U311" s="229">
        <v>46027</v>
      </c>
      <c r="V311" s="220"/>
      <c r="W311" s="220" t="s">
        <v>3748</v>
      </c>
      <c r="X311" s="229">
        <v>46036</v>
      </c>
      <c r="Y311" s="1078" t="s">
        <v>11981</v>
      </c>
      <c r="Z311" s="220"/>
      <c r="AA311" s="229"/>
      <c r="AB311" s="220"/>
      <c r="AC311" s="220" t="s">
        <v>3748</v>
      </c>
      <c r="AD311" s="229">
        <v>46041</v>
      </c>
      <c r="AE311" s="1608" t="s">
        <v>11993</v>
      </c>
      <c r="AF311" s="220"/>
      <c r="AG311" s="229"/>
      <c r="AH311" s="220"/>
      <c r="AI311" s="220" t="s">
        <v>3748</v>
      </c>
      <c r="AJ311" s="1605">
        <v>46129</v>
      </c>
      <c r="AK311" s="1078" t="s">
        <v>12516</v>
      </c>
      <c r="AL311" s="220"/>
      <c r="AM311" s="229"/>
      <c r="AN311" s="220"/>
      <c r="AO311" s="220"/>
      <c r="AP311" s="229"/>
      <c r="AQ311" s="229"/>
      <c r="AR311" s="220"/>
      <c r="AS311" s="229"/>
      <c r="AT311" s="1600"/>
      <c r="AU311" s="1604"/>
      <c r="AV311" s="1605"/>
      <c r="AW311" s="1605"/>
      <c r="AX311" s="1604"/>
      <c r="AY311" s="1605"/>
    </row>
    <row r="312" spans="1:51" s="110" customFormat="1" ht="25.5" hidden="1" x14ac:dyDescent="0.25">
      <c r="A312" s="226" t="s">
        <v>8263</v>
      </c>
      <c r="B312" s="227"/>
      <c r="C312" s="230"/>
      <c r="D312" s="1626" t="s">
        <v>9836</v>
      </c>
      <c r="E312" s="274" t="s">
        <v>11283</v>
      </c>
      <c r="F312" s="239">
        <f t="shared" si="49"/>
        <v>46036</v>
      </c>
      <c r="G312" s="232" t="str">
        <f t="shared" si="50"/>
        <v>A</v>
      </c>
      <c r="H312" s="1055" t="str">
        <f t="shared" si="51"/>
        <v>MR_DER-1503_26</v>
      </c>
      <c r="I312" s="234" t="str">
        <f t="shared" si="52"/>
        <v>ND</v>
      </c>
      <c r="J312" s="255" t="str">
        <f t="shared" si="53"/>
        <v>ND</v>
      </c>
      <c r="K312" s="249" t="s">
        <v>3730</v>
      </c>
      <c r="L312" s="229">
        <v>45929</v>
      </c>
      <c r="M312" s="218" t="s">
        <v>10477</v>
      </c>
      <c r="N312" s="220" t="s">
        <v>5536</v>
      </c>
      <c r="O312" s="229">
        <v>45933</v>
      </c>
      <c r="P312" s="1365"/>
      <c r="Q312" s="249" t="s">
        <v>3765</v>
      </c>
      <c r="R312" s="229">
        <v>45989</v>
      </c>
      <c r="S312" s="218" t="s">
        <v>11472</v>
      </c>
      <c r="T312" s="220" t="s">
        <v>5539</v>
      </c>
      <c r="U312" s="229">
        <v>46027</v>
      </c>
      <c r="V312" s="220"/>
      <c r="W312" s="220" t="s">
        <v>3748</v>
      </c>
      <c r="X312" s="229">
        <v>46036</v>
      </c>
      <c r="Y312" s="218" t="s">
        <v>11973</v>
      </c>
      <c r="Z312" s="220"/>
      <c r="AA312" s="229"/>
      <c r="AB312" s="220"/>
      <c r="AC312" s="220"/>
      <c r="AD312" s="229"/>
      <c r="AE312" s="229"/>
      <c r="AF312" s="220"/>
      <c r="AG312" s="229"/>
      <c r="AH312" s="220"/>
      <c r="AI312" s="220"/>
      <c r="AJ312" s="229"/>
      <c r="AK312" s="229"/>
      <c r="AL312" s="220"/>
      <c r="AM312" s="229"/>
      <c r="AN312" s="220"/>
      <c r="AO312" s="220"/>
      <c r="AP312" s="229"/>
      <c r="AQ312" s="229"/>
      <c r="AR312" s="220"/>
      <c r="AS312" s="229"/>
      <c r="AT312" s="220"/>
      <c r="AU312" s="1395"/>
      <c r="AV312" s="1603"/>
      <c r="AW312" s="1603"/>
      <c r="AX312" s="1395"/>
      <c r="AY312" s="1603"/>
    </row>
    <row r="313" spans="1:51" s="110" customFormat="1" ht="25.5" hidden="1" x14ac:dyDescent="0.25">
      <c r="A313" s="226" t="s">
        <v>8263</v>
      </c>
      <c r="B313" s="227"/>
      <c r="C313" s="230"/>
      <c r="D313" s="1626" t="s">
        <v>9836</v>
      </c>
      <c r="E313" s="274" t="s">
        <v>11284</v>
      </c>
      <c r="F313" s="239">
        <f t="shared" ref="F313:F347" si="54">IF(L313&lt;&gt;0,MAX(L313,R313,X313,AD313,AJ313,AP313,AV313),"NE")</f>
        <v>46041</v>
      </c>
      <c r="G313" s="232" t="str">
        <f t="shared" si="50"/>
        <v>A</v>
      </c>
      <c r="H313" s="1055" t="str">
        <f t="shared" si="51"/>
        <v>MR_DER-1524_26</v>
      </c>
      <c r="I313" s="234" t="str">
        <f t="shared" si="52"/>
        <v>ND</v>
      </c>
      <c r="J313" s="255" t="str">
        <f t="shared" si="53"/>
        <v>ND</v>
      </c>
      <c r="K313" s="249" t="s">
        <v>3730</v>
      </c>
      <c r="L313" s="229">
        <v>45929</v>
      </c>
      <c r="M313" s="218" t="s">
        <v>10477</v>
      </c>
      <c r="N313" s="220" t="s">
        <v>5536</v>
      </c>
      <c r="O313" s="229">
        <v>45933</v>
      </c>
      <c r="P313" s="1365"/>
      <c r="Q313" s="249" t="s">
        <v>3765</v>
      </c>
      <c r="R313" s="229">
        <v>45989</v>
      </c>
      <c r="S313" s="218" t="s">
        <v>11472</v>
      </c>
      <c r="T313" s="220" t="s">
        <v>5537</v>
      </c>
      <c r="U313" s="229">
        <v>46027</v>
      </c>
      <c r="V313" s="220"/>
      <c r="W313" s="220" t="s">
        <v>3748</v>
      </c>
      <c r="X313" s="229">
        <v>46036</v>
      </c>
      <c r="Y313" s="218" t="s">
        <v>11981</v>
      </c>
      <c r="Z313" s="220"/>
      <c r="AA313" s="229"/>
      <c r="AB313" s="220"/>
      <c r="AC313" s="220" t="s">
        <v>3748</v>
      </c>
      <c r="AD313" s="229">
        <v>46041</v>
      </c>
      <c r="AE313" s="218" t="s">
        <v>11993</v>
      </c>
      <c r="AF313" s="220"/>
      <c r="AG313" s="229"/>
      <c r="AH313" s="220"/>
      <c r="AI313" s="220"/>
      <c r="AJ313" s="229"/>
      <c r="AK313" s="229"/>
      <c r="AL313" s="220"/>
      <c r="AM313" s="229"/>
      <c r="AN313" s="220"/>
      <c r="AO313" s="220"/>
      <c r="AP313" s="229"/>
      <c r="AQ313" s="229"/>
      <c r="AR313" s="220"/>
      <c r="AS313" s="229"/>
      <c r="AT313" s="220"/>
      <c r="AU313" s="220"/>
      <c r="AV313" s="229"/>
      <c r="AW313" s="229"/>
      <c r="AX313" s="220"/>
      <c r="AY313" s="229"/>
    </row>
    <row r="314" spans="1:51" s="110" customFormat="1" ht="25.5" hidden="1" x14ac:dyDescent="0.25">
      <c r="A314" s="226" t="s">
        <v>8263</v>
      </c>
      <c r="B314" s="227"/>
      <c r="C314" s="230"/>
      <c r="D314" s="1626" t="s">
        <v>9836</v>
      </c>
      <c r="E314" s="274" t="s">
        <v>11285</v>
      </c>
      <c r="F314" s="239">
        <f t="shared" si="54"/>
        <v>46036</v>
      </c>
      <c r="G314" s="232" t="str">
        <f t="shared" si="50"/>
        <v>A</v>
      </c>
      <c r="H314" s="1055" t="str">
        <f t="shared" si="51"/>
        <v>MR_DER-1503_26</v>
      </c>
      <c r="I314" s="234" t="str">
        <f t="shared" si="52"/>
        <v>ND</v>
      </c>
      <c r="J314" s="255" t="str">
        <f t="shared" si="53"/>
        <v>ND</v>
      </c>
      <c r="K314" s="249" t="s">
        <v>3730</v>
      </c>
      <c r="L314" s="229">
        <v>45929</v>
      </c>
      <c r="M314" s="218" t="s">
        <v>10477</v>
      </c>
      <c r="N314" s="220" t="s">
        <v>5536</v>
      </c>
      <c r="O314" s="229">
        <v>45933</v>
      </c>
      <c r="P314" s="1365"/>
      <c r="Q314" s="249" t="s">
        <v>3765</v>
      </c>
      <c r="R314" s="229">
        <v>45989</v>
      </c>
      <c r="S314" s="218" t="s">
        <v>11472</v>
      </c>
      <c r="T314" s="220" t="s">
        <v>5539</v>
      </c>
      <c r="U314" s="229">
        <v>46027</v>
      </c>
      <c r="V314" s="220"/>
      <c r="W314" s="220" t="s">
        <v>3748</v>
      </c>
      <c r="X314" s="229">
        <v>46036</v>
      </c>
      <c r="Y314" s="218" t="s">
        <v>11973</v>
      </c>
      <c r="Z314" s="220"/>
      <c r="AA314" s="229"/>
      <c r="AB314" s="220"/>
      <c r="AC314" s="220"/>
      <c r="AD314" s="229"/>
      <c r="AE314" s="229"/>
      <c r="AF314" s="220"/>
      <c r="AG314" s="229"/>
      <c r="AH314" s="220"/>
      <c r="AI314" s="220"/>
      <c r="AJ314" s="229"/>
      <c r="AK314" s="229"/>
      <c r="AL314" s="220"/>
      <c r="AM314" s="229"/>
      <c r="AN314" s="220"/>
      <c r="AO314" s="220"/>
      <c r="AP314" s="229"/>
      <c r="AQ314" s="229"/>
      <c r="AR314" s="220"/>
      <c r="AS314" s="229"/>
      <c r="AT314" s="220"/>
      <c r="AU314" s="220"/>
      <c r="AV314" s="229"/>
      <c r="AW314" s="229"/>
      <c r="AX314" s="220"/>
      <c r="AY314" s="229"/>
    </row>
    <row r="315" spans="1:51" s="267" customFormat="1" ht="15" hidden="1" x14ac:dyDescent="0.25">
      <c r="A315" s="1464" t="s">
        <v>8342</v>
      </c>
      <c r="B315" s="1465"/>
      <c r="C315" s="1459"/>
      <c r="D315" s="1466" t="s">
        <v>9836</v>
      </c>
      <c r="E315" s="1460" t="s">
        <v>11286</v>
      </c>
      <c r="F315" s="370">
        <f t="shared" si="54"/>
        <v>46162</v>
      </c>
      <c r="G315" s="379" t="str">
        <f t="shared" si="50"/>
        <v>B</v>
      </c>
      <c r="H315" s="1057" t="str">
        <f t="shared" si="51"/>
        <v>MR_DER-1751_26</v>
      </c>
      <c r="I315" s="263" t="str">
        <f t="shared" si="52"/>
        <v>ND</v>
      </c>
      <c r="J315" s="380" t="str">
        <f t="shared" si="53"/>
        <v>ND</v>
      </c>
      <c r="K315" s="1467" t="s">
        <v>3730</v>
      </c>
      <c r="L315" s="276">
        <v>45929</v>
      </c>
      <c r="M315" s="69" t="s">
        <v>10477</v>
      </c>
      <c r="N315" s="266" t="s">
        <v>5536</v>
      </c>
      <c r="O315" s="276">
        <v>45933</v>
      </c>
      <c r="P315" s="1468"/>
      <c r="Q315" s="1467" t="s">
        <v>3765</v>
      </c>
      <c r="R315" s="276">
        <v>45989</v>
      </c>
      <c r="S315" s="69" t="s">
        <v>11472</v>
      </c>
      <c r="T315" s="266" t="s">
        <v>5537</v>
      </c>
      <c r="U315" s="276">
        <v>46027</v>
      </c>
      <c r="V315" s="266"/>
      <c r="W315" s="266" t="s">
        <v>3748</v>
      </c>
      <c r="X315" s="276">
        <v>46036</v>
      </c>
      <c r="Y315" s="69" t="s">
        <v>11981</v>
      </c>
      <c r="Z315" s="266"/>
      <c r="AA315" s="276"/>
      <c r="AB315" s="266"/>
      <c r="AC315" s="266" t="s">
        <v>3748</v>
      </c>
      <c r="AD315" s="276">
        <v>46041</v>
      </c>
      <c r="AE315" s="1371" t="s">
        <v>11993</v>
      </c>
      <c r="AF315" s="266"/>
      <c r="AG315" s="276"/>
      <c r="AH315" s="266"/>
      <c r="AI315" s="266" t="s">
        <v>5626</v>
      </c>
      <c r="AJ315" s="276">
        <v>46073</v>
      </c>
      <c r="AK315" s="23" t="s">
        <v>12174</v>
      </c>
      <c r="AL315" s="266" t="s">
        <v>5537</v>
      </c>
      <c r="AM315" s="276">
        <v>46118</v>
      </c>
      <c r="AN315" s="266"/>
      <c r="AO315" s="266" t="s">
        <v>5811</v>
      </c>
      <c r="AP315" s="276">
        <v>46162</v>
      </c>
      <c r="AQ315" s="23" t="s">
        <v>12667</v>
      </c>
      <c r="AR315" s="266"/>
      <c r="AS315" s="276"/>
      <c r="AT315" s="266"/>
      <c r="AU315" s="266"/>
      <c r="AV315" s="276"/>
      <c r="AW315" s="276"/>
      <c r="AX315" s="266"/>
      <c r="AY315" s="276"/>
    </row>
    <row r="316" spans="1:51" s="110" customFormat="1" ht="25.5" hidden="1" x14ac:dyDescent="0.25">
      <c r="A316" s="226" t="s">
        <v>8263</v>
      </c>
      <c r="B316" s="227"/>
      <c r="C316" s="230"/>
      <c r="D316" s="1626" t="s">
        <v>9836</v>
      </c>
      <c r="E316" s="274" t="s">
        <v>11287</v>
      </c>
      <c r="F316" s="239">
        <f t="shared" si="54"/>
        <v>46036</v>
      </c>
      <c r="G316" s="232" t="str">
        <f t="shared" si="50"/>
        <v>A</v>
      </c>
      <c r="H316" s="1055" t="str">
        <f t="shared" si="51"/>
        <v>MR_DER-1503_26</v>
      </c>
      <c r="I316" s="234" t="str">
        <f t="shared" si="52"/>
        <v>ND</v>
      </c>
      <c r="J316" s="255" t="str">
        <f t="shared" si="53"/>
        <v>ND</v>
      </c>
      <c r="K316" s="249" t="s">
        <v>3730</v>
      </c>
      <c r="L316" s="229">
        <v>45929</v>
      </c>
      <c r="M316" s="218" t="s">
        <v>10477</v>
      </c>
      <c r="N316" s="220" t="s">
        <v>5536</v>
      </c>
      <c r="O316" s="229">
        <v>45933</v>
      </c>
      <c r="P316" s="1365"/>
      <c r="Q316" s="249" t="s">
        <v>3765</v>
      </c>
      <c r="R316" s="229">
        <v>45989</v>
      </c>
      <c r="S316" s="218" t="s">
        <v>11472</v>
      </c>
      <c r="T316" s="220" t="s">
        <v>5539</v>
      </c>
      <c r="U316" s="229">
        <v>46027</v>
      </c>
      <c r="V316" s="220"/>
      <c r="W316" s="220" t="s">
        <v>3748</v>
      </c>
      <c r="X316" s="229">
        <v>46036</v>
      </c>
      <c r="Y316" s="218" t="s">
        <v>11973</v>
      </c>
      <c r="Z316" s="220"/>
      <c r="AA316" s="229"/>
      <c r="AB316" s="220"/>
      <c r="AC316" s="220"/>
      <c r="AD316" s="229"/>
      <c r="AE316" s="229"/>
      <c r="AF316" s="220"/>
      <c r="AG316" s="229"/>
      <c r="AH316" s="220"/>
      <c r="AI316" s="220"/>
      <c r="AJ316" s="229"/>
      <c r="AK316" s="229"/>
      <c r="AL316" s="220"/>
      <c r="AM316" s="229"/>
      <c r="AN316" s="220"/>
      <c r="AO316" s="220"/>
      <c r="AP316" s="229"/>
      <c r="AQ316" s="229"/>
      <c r="AR316" s="220"/>
      <c r="AS316" s="229"/>
      <c r="AT316" s="220"/>
      <c r="AU316" s="220"/>
      <c r="AV316" s="229"/>
      <c r="AW316" s="229"/>
      <c r="AX316" s="220"/>
      <c r="AY316" s="229"/>
    </row>
    <row r="317" spans="1:51" s="110" customFormat="1" ht="25.5" hidden="1" x14ac:dyDescent="0.25">
      <c r="A317" s="226" t="s">
        <v>8263</v>
      </c>
      <c r="B317" s="227"/>
      <c r="C317" s="230"/>
      <c r="D317" s="1626" t="s">
        <v>9836</v>
      </c>
      <c r="E317" s="274" t="s">
        <v>11288</v>
      </c>
      <c r="F317" s="239">
        <f t="shared" si="54"/>
        <v>46036</v>
      </c>
      <c r="G317" s="232" t="str">
        <f t="shared" si="50"/>
        <v>A</v>
      </c>
      <c r="H317" s="1055" t="str">
        <f t="shared" si="51"/>
        <v>MR_DER-1503_26</v>
      </c>
      <c r="I317" s="234" t="str">
        <f t="shared" si="52"/>
        <v>ND</v>
      </c>
      <c r="J317" s="255" t="str">
        <f t="shared" si="53"/>
        <v>ND</v>
      </c>
      <c r="K317" s="249" t="s">
        <v>3730</v>
      </c>
      <c r="L317" s="229">
        <v>45929</v>
      </c>
      <c r="M317" s="218" t="s">
        <v>10477</v>
      </c>
      <c r="N317" s="220" t="s">
        <v>5536</v>
      </c>
      <c r="O317" s="229">
        <v>45933</v>
      </c>
      <c r="P317" s="1365"/>
      <c r="Q317" s="249" t="s">
        <v>3765</v>
      </c>
      <c r="R317" s="229">
        <v>45989</v>
      </c>
      <c r="S317" s="218" t="s">
        <v>11472</v>
      </c>
      <c r="T317" s="220" t="s">
        <v>5539</v>
      </c>
      <c r="U317" s="229">
        <v>46027</v>
      </c>
      <c r="V317" s="220"/>
      <c r="W317" s="220" t="s">
        <v>3748</v>
      </c>
      <c r="X317" s="229">
        <v>46036</v>
      </c>
      <c r="Y317" s="218" t="s">
        <v>11973</v>
      </c>
      <c r="Z317" s="220"/>
      <c r="AA317" s="229"/>
      <c r="AB317" s="220"/>
      <c r="AC317" s="220"/>
      <c r="AD317" s="229"/>
      <c r="AE317" s="229"/>
      <c r="AF317" s="220"/>
      <c r="AG317" s="229"/>
      <c r="AH317" s="220"/>
      <c r="AI317" s="220"/>
      <c r="AJ317" s="229"/>
      <c r="AK317" s="229"/>
      <c r="AL317" s="220"/>
      <c r="AM317" s="229"/>
      <c r="AN317" s="220"/>
      <c r="AO317" s="220"/>
      <c r="AP317" s="229"/>
      <c r="AQ317" s="229"/>
      <c r="AR317" s="220"/>
      <c r="AS317" s="229"/>
      <c r="AT317" s="220"/>
      <c r="AU317" s="220"/>
      <c r="AV317" s="229"/>
      <c r="AW317" s="229"/>
      <c r="AX317" s="220"/>
      <c r="AY317" s="229"/>
    </row>
    <row r="318" spans="1:51" s="110" customFormat="1" ht="25.5" hidden="1" x14ac:dyDescent="0.25">
      <c r="A318" s="226" t="s">
        <v>8263</v>
      </c>
      <c r="B318" s="227"/>
      <c r="C318" s="230"/>
      <c r="D318" s="1626" t="s">
        <v>9836</v>
      </c>
      <c r="E318" s="274" t="s">
        <v>11289</v>
      </c>
      <c r="F318" s="239">
        <f t="shared" si="54"/>
        <v>46036</v>
      </c>
      <c r="G318" s="232" t="str">
        <f t="shared" si="50"/>
        <v>A</v>
      </c>
      <c r="H318" s="1055" t="str">
        <f t="shared" si="51"/>
        <v>MR_DER-1503_26</v>
      </c>
      <c r="I318" s="234" t="str">
        <f t="shared" si="52"/>
        <v>ND</v>
      </c>
      <c r="J318" s="255" t="str">
        <f t="shared" si="53"/>
        <v>ND</v>
      </c>
      <c r="K318" s="249" t="s">
        <v>3730</v>
      </c>
      <c r="L318" s="229">
        <v>45929</v>
      </c>
      <c r="M318" s="218" t="s">
        <v>10477</v>
      </c>
      <c r="N318" s="220" t="s">
        <v>5536</v>
      </c>
      <c r="O318" s="229">
        <v>45933</v>
      </c>
      <c r="P318" s="1365"/>
      <c r="Q318" s="249" t="s">
        <v>3765</v>
      </c>
      <c r="R318" s="229">
        <v>45989</v>
      </c>
      <c r="S318" s="218" t="s">
        <v>11472</v>
      </c>
      <c r="T318" s="220" t="s">
        <v>5539</v>
      </c>
      <c r="U318" s="229">
        <v>46027</v>
      </c>
      <c r="V318" s="220"/>
      <c r="W318" s="220" t="s">
        <v>3748</v>
      </c>
      <c r="X318" s="229">
        <v>46036</v>
      </c>
      <c r="Y318" s="218" t="s">
        <v>11973</v>
      </c>
      <c r="Z318" s="220"/>
      <c r="AA318" s="229"/>
      <c r="AB318" s="220"/>
      <c r="AC318" s="220"/>
      <c r="AD318" s="229"/>
      <c r="AE318" s="229"/>
      <c r="AF318" s="220"/>
      <c r="AG318" s="229"/>
      <c r="AH318" s="220"/>
      <c r="AI318" s="220"/>
      <c r="AJ318" s="229"/>
      <c r="AK318" s="229"/>
      <c r="AL318" s="220"/>
      <c r="AM318" s="229"/>
      <c r="AN318" s="220"/>
      <c r="AO318" s="220"/>
      <c r="AP318" s="229"/>
      <c r="AQ318" s="229"/>
      <c r="AR318" s="220"/>
      <c r="AS318" s="229"/>
      <c r="AT318" s="220"/>
      <c r="AU318" s="220"/>
      <c r="AV318" s="229"/>
      <c r="AW318" s="229"/>
      <c r="AX318" s="220"/>
      <c r="AY318" s="229"/>
    </row>
    <row r="319" spans="1:51" s="110" customFormat="1" ht="25.5" hidden="1" x14ac:dyDescent="0.25">
      <c r="A319" s="226" t="s">
        <v>8263</v>
      </c>
      <c r="B319" s="227"/>
      <c r="C319" s="230"/>
      <c r="D319" s="1626" t="s">
        <v>9836</v>
      </c>
      <c r="E319" s="274" t="s">
        <v>11290</v>
      </c>
      <c r="F319" s="239">
        <f t="shared" si="54"/>
        <v>46036</v>
      </c>
      <c r="G319" s="232" t="str">
        <f t="shared" si="50"/>
        <v>A</v>
      </c>
      <c r="H319" s="1055" t="str">
        <f t="shared" si="51"/>
        <v>MR_DER-1503_26</v>
      </c>
      <c r="I319" s="234" t="str">
        <f t="shared" si="52"/>
        <v>ND</v>
      </c>
      <c r="J319" s="255" t="str">
        <f t="shared" si="53"/>
        <v>ND</v>
      </c>
      <c r="K319" s="249" t="s">
        <v>3730</v>
      </c>
      <c r="L319" s="229">
        <v>45929</v>
      </c>
      <c r="M319" s="218" t="s">
        <v>10477</v>
      </c>
      <c r="N319" s="220" t="s">
        <v>5536</v>
      </c>
      <c r="O319" s="229">
        <v>45933</v>
      </c>
      <c r="P319" s="1365"/>
      <c r="Q319" s="249" t="s">
        <v>3765</v>
      </c>
      <c r="R319" s="229">
        <v>45989</v>
      </c>
      <c r="S319" s="218" t="s">
        <v>11472</v>
      </c>
      <c r="T319" s="220" t="s">
        <v>5539</v>
      </c>
      <c r="U319" s="229">
        <v>46027</v>
      </c>
      <c r="V319" s="220"/>
      <c r="W319" s="220" t="s">
        <v>3748</v>
      </c>
      <c r="X319" s="229">
        <v>46036</v>
      </c>
      <c r="Y319" s="218" t="s">
        <v>11973</v>
      </c>
      <c r="Z319" s="220"/>
      <c r="AA319" s="229"/>
      <c r="AB319" s="220"/>
      <c r="AC319" s="220"/>
      <c r="AD319" s="229"/>
      <c r="AE319" s="229"/>
      <c r="AF319" s="220"/>
      <c r="AG319" s="229"/>
      <c r="AH319" s="220"/>
      <c r="AI319" s="220"/>
      <c r="AJ319" s="229"/>
      <c r="AK319" s="229"/>
      <c r="AL319" s="220"/>
      <c r="AM319" s="229"/>
      <c r="AN319" s="220"/>
      <c r="AO319" s="220"/>
      <c r="AP319" s="229"/>
      <c r="AQ319" s="229"/>
      <c r="AR319" s="220"/>
      <c r="AS319" s="229"/>
      <c r="AT319" s="220"/>
      <c r="AU319" s="220"/>
      <c r="AV319" s="229"/>
      <c r="AW319" s="229"/>
      <c r="AX319" s="220"/>
      <c r="AY319" s="229"/>
    </row>
    <row r="320" spans="1:51" s="110" customFormat="1" ht="25.5" hidden="1" x14ac:dyDescent="0.25">
      <c r="A320" s="226" t="s">
        <v>8263</v>
      </c>
      <c r="B320" s="227"/>
      <c r="C320" s="230"/>
      <c r="D320" s="1626" t="s">
        <v>9836</v>
      </c>
      <c r="E320" s="274" t="s">
        <v>11291</v>
      </c>
      <c r="F320" s="239">
        <f t="shared" si="54"/>
        <v>46041</v>
      </c>
      <c r="G320" s="232" t="str">
        <f t="shared" si="50"/>
        <v>A</v>
      </c>
      <c r="H320" s="1055" t="str">
        <f t="shared" si="51"/>
        <v>MR_DER-1524_26</v>
      </c>
      <c r="I320" s="234" t="str">
        <f t="shared" si="52"/>
        <v>ND</v>
      </c>
      <c r="J320" s="255" t="str">
        <f t="shared" si="53"/>
        <v>ND</v>
      </c>
      <c r="K320" s="249" t="s">
        <v>3730</v>
      </c>
      <c r="L320" s="229">
        <v>45929</v>
      </c>
      <c r="M320" s="218" t="s">
        <v>10477</v>
      </c>
      <c r="N320" s="220" t="s">
        <v>5536</v>
      </c>
      <c r="O320" s="229">
        <v>45933</v>
      </c>
      <c r="P320" s="1365"/>
      <c r="Q320" s="249" t="s">
        <v>3765</v>
      </c>
      <c r="R320" s="229">
        <v>45989</v>
      </c>
      <c r="S320" s="218" t="s">
        <v>11472</v>
      </c>
      <c r="T320" s="220" t="s">
        <v>5537</v>
      </c>
      <c r="U320" s="229">
        <v>46027</v>
      </c>
      <c r="V320" s="220"/>
      <c r="W320" s="220" t="s">
        <v>3748</v>
      </c>
      <c r="X320" s="229">
        <v>46036</v>
      </c>
      <c r="Y320" s="218" t="s">
        <v>11981</v>
      </c>
      <c r="Z320" s="220"/>
      <c r="AA320" s="229"/>
      <c r="AB320" s="220"/>
      <c r="AC320" s="220" t="s">
        <v>3748</v>
      </c>
      <c r="AD320" s="229">
        <v>46041</v>
      </c>
      <c r="AE320" s="218" t="s">
        <v>11993</v>
      </c>
      <c r="AF320" s="220"/>
      <c r="AG320" s="229"/>
      <c r="AH320" s="220"/>
      <c r="AI320" s="220"/>
      <c r="AJ320" s="229"/>
      <c r="AK320" s="229"/>
      <c r="AL320" s="220"/>
      <c r="AM320" s="229"/>
      <c r="AN320" s="220"/>
      <c r="AO320" s="220"/>
      <c r="AP320" s="229"/>
      <c r="AQ320" s="229"/>
      <c r="AR320" s="220"/>
      <c r="AS320" s="229"/>
      <c r="AT320" s="220"/>
      <c r="AU320" s="220"/>
      <c r="AV320" s="229"/>
      <c r="AW320" s="229"/>
      <c r="AX320" s="220"/>
      <c r="AY320" s="229"/>
    </row>
    <row r="321" spans="1:51" s="110" customFormat="1" ht="25.5" hidden="1" x14ac:dyDescent="0.25">
      <c r="A321" s="226" t="s">
        <v>8263</v>
      </c>
      <c r="B321" s="227"/>
      <c r="C321" s="230"/>
      <c r="D321" s="1626" t="s">
        <v>9836</v>
      </c>
      <c r="E321" s="274" t="s">
        <v>11292</v>
      </c>
      <c r="F321" s="239">
        <f t="shared" si="54"/>
        <v>46036</v>
      </c>
      <c r="G321" s="232" t="str">
        <f t="shared" si="50"/>
        <v>A</v>
      </c>
      <c r="H321" s="1055" t="str">
        <f t="shared" si="51"/>
        <v>MR_DER-1503_26</v>
      </c>
      <c r="I321" s="234" t="str">
        <f t="shared" si="52"/>
        <v>ND</v>
      </c>
      <c r="J321" s="255" t="str">
        <f t="shared" si="53"/>
        <v>ND</v>
      </c>
      <c r="K321" s="249" t="s">
        <v>3730</v>
      </c>
      <c r="L321" s="229">
        <v>45929</v>
      </c>
      <c r="M321" s="218" t="s">
        <v>10477</v>
      </c>
      <c r="N321" s="220" t="s">
        <v>5536</v>
      </c>
      <c r="O321" s="229">
        <v>45933</v>
      </c>
      <c r="P321" s="1365"/>
      <c r="Q321" s="249" t="s">
        <v>3765</v>
      </c>
      <c r="R321" s="229">
        <v>45989</v>
      </c>
      <c r="S321" s="218" t="s">
        <v>11472</v>
      </c>
      <c r="T321" s="220" t="s">
        <v>5539</v>
      </c>
      <c r="U321" s="229">
        <v>46027</v>
      </c>
      <c r="V321" s="220"/>
      <c r="W321" s="220" t="s">
        <v>3748</v>
      </c>
      <c r="X321" s="229">
        <v>46036</v>
      </c>
      <c r="Y321" s="218" t="s">
        <v>11973</v>
      </c>
      <c r="Z321" s="220"/>
      <c r="AA321" s="229"/>
      <c r="AB321" s="220"/>
      <c r="AC321" s="220"/>
      <c r="AD321" s="229"/>
      <c r="AE321" s="229"/>
      <c r="AF321" s="220"/>
      <c r="AG321" s="229"/>
      <c r="AH321" s="220"/>
      <c r="AI321" s="220"/>
      <c r="AJ321" s="229"/>
      <c r="AK321" s="229"/>
      <c r="AL321" s="220"/>
      <c r="AM321" s="229"/>
      <c r="AN321" s="220"/>
      <c r="AO321" s="220"/>
      <c r="AP321" s="229"/>
      <c r="AQ321" s="229"/>
      <c r="AR321" s="220"/>
      <c r="AS321" s="229"/>
      <c r="AT321" s="220"/>
      <c r="AU321" s="220"/>
      <c r="AV321" s="229"/>
      <c r="AW321" s="229"/>
      <c r="AX321" s="220"/>
      <c r="AY321" s="229"/>
    </row>
    <row r="322" spans="1:51" s="110" customFormat="1" ht="25.5" hidden="1" x14ac:dyDescent="0.25">
      <c r="A322" s="226" t="s">
        <v>8263</v>
      </c>
      <c r="B322" s="227"/>
      <c r="C322" s="230"/>
      <c r="D322" s="1626" t="s">
        <v>9836</v>
      </c>
      <c r="E322" s="274" t="s">
        <v>11293</v>
      </c>
      <c r="F322" s="239">
        <f t="shared" si="54"/>
        <v>46036</v>
      </c>
      <c r="G322" s="232" t="str">
        <f t="shared" si="50"/>
        <v>A</v>
      </c>
      <c r="H322" s="1055" t="str">
        <f t="shared" si="51"/>
        <v>MR_DER-1503_26</v>
      </c>
      <c r="I322" s="234" t="str">
        <f t="shared" si="52"/>
        <v>ND</v>
      </c>
      <c r="J322" s="255" t="str">
        <f t="shared" si="53"/>
        <v>ND</v>
      </c>
      <c r="K322" s="249" t="s">
        <v>3730</v>
      </c>
      <c r="L322" s="229">
        <v>45929</v>
      </c>
      <c r="M322" s="218" t="s">
        <v>10477</v>
      </c>
      <c r="N322" s="220" t="s">
        <v>5536</v>
      </c>
      <c r="O322" s="229">
        <v>45933</v>
      </c>
      <c r="P322" s="1365"/>
      <c r="Q322" s="249" t="s">
        <v>3765</v>
      </c>
      <c r="R322" s="229">
        <v>45989</v>
      </c>
      <c r="S322" s="218" t="s">
        <v>11472</v>
      </c>
      <c r="T322" s="220" t="s">
        <v>5539</v>
      </c>
      <c r="U322" s="229">
        <v>46027</v>
      </c>
      <c r="V322" s="220"/>
      <c r="W322" s="220" t="s">
        <v>3748</v>
      </c>
      <c r="X322" s="229">
        <v>46036</v>
      </c>
      <c r="Y322" s="218" t="s">
        <v>11973</v>
      </c>
      <c r="Z322" s="220"/>
      <c r="AA322" s="229"/>
      <c r="AB322" s="220"/>
      <c r="AC322" s="220"/>
      <c r="AD322" s="229"/>
      <c r="AE322" s="229"/>
      <c r="AF322" s="220"/>
      <c r="AG322" s="229"/>
      <c r="AH322" s="220"/>
      <c r="AI322" s="220"/>
      <c r="AJ322" s="229"/>
      <c r="AK322" s="229"/>
      <c r="AL322" s="220"/>
      <c r="AM322" s="229"/>
      <c r="AN322" s="220"/>
      <c r="AO322" s="220"/>
      <c r="AP322" s="229"/>
      <c r="AQ322" s="229"/>
      <c r="AR322" s="220"/>
      <c r="AS322" s="229"/>
      <c r="AT322" s="220"/>
      <c r="AU322" s="220"/>
      <c r="AV322" s="229"/>
      <c r="AW322" s="229"/>
      <c r="AX322" s="220"/>
      <c r="AY322" s="229"/>
    </row>
    <row r="323" spans="1:51" s="110" customFormat="1" ht="25.5" hidden="1" x14ac:dyDescent="0.25">
      <c r="A323" s="226" t="s">
        <v>8263</v>
      </c>
      <c r="B323" s="227"/>
      <c r="C323" s="230"/>
      <c r="D323" s="1626" t="s">
        <v>9836</v>
      </c>
      <c r="E323" s="274" t="s">
        <v>11294</v>
      </c>
      <c r="F323" s="239">
        <f t="shared" si="54"/>
        <v>46036</v>
      </c>
      <c r="G323" s="232" t="str">
        <f t="shared" si="50"/>
        <v>A</v>
      </c>
      <c r="H323" s="1055" t="str">
        <f t="shared" si="51"/>
        <v>MR_DER-1503_26</v>
      </c>
      <c r="I323" s="234" t="str">
        <f t="shared" si="52"/>
        <v>ND</v>
      </c>
      <c r="J323" s="255" t="str">
        <f t="shared" si="53"/>
        <v>ND</v>
      </c>
      <c r="K323" s="249" t="s">
        <v>3730</v>
      </c>
      <c r="L323" s="229">
        <v>45929</v>
      </c>
      <c r="M323" s="218" t="s">
        <v>10477</v>
      </c>
      <c r="N323" s="220" t="s">
        <v>5536</v>
      </c>
      <c r="O323" s="229">
        <v>45933</v>
      </c>
      <c r="P323" s="1365"/>
      <c r="Q323" s="249" t="s">
        <v>3765</v>
      </c>
      <c r="R323" s="229">
        <v>45989</v>
      </c>
      <c r="S323" s="218" t="s">
        <v>11472</v>
      </c>
      <c r="T323" s="220" t="s">
        <v>5539</v>
      </c>
      <c r="U323" s="229">
        <v>46027</v>
      </c>
      <c r="V323" s="220"/>
      <c r="W323" s="220" t="s">
        <v>3748</v>
      </c>
      <c r="X323" s="229">
        <v>46036</v>
      </c>
      <c r="Y323" s="218" t="s">
        <v>11973</v>
      </c>
      <c r="Z323" s="220"/>
      <c r="AA323" s="229"/>
      <c r="AB323" s="220"/>
      <c r="AC323" s="220"/>
      <c r="AD323" s="229"/>
      <c r="AE323" s="229"/>
      <c r="AF323" s="220"/>
      <c r="AG323" s="229"/>
      <c r="AH323" s="220"/>
      <c r="AI323" s="220"/>
      <c r="AJ323" s="229"/>
      <c r="AK323" s="229"/>
      <c r="AL323" s="220"/>
      <c r="AM323" s="229"/>
      <c r="AN323" s="220"/>
      <c r="AO323" s="220"/>
      <c r="AP323" s="229"/>
      <c r="AQ323" s="229"/>
      <c r="AR323" s="220"/>
      <c r="AS323" s="229"/>
      <c r="AT323" s="220"/>
      <c r="AU323" s="1601"/>
      <c r="AV323" s="1602"/>
      <c r="AW323" s="1602"/>
      <c r="AX323" s="1601"/>
      <c r="AY323" s="1602"/>
    </row>
    <row r="324" spans="1:51" s="110" customFormat="1" ht="25.5" hidden="1" x14ac:dyDescent="0.25">
      <c r="A324" s="226" t="s">
        <v>8263</v>
      </c>
      <c r="B324" s="227"/>
      <c r="C324" s="230"/>
      <c r="D324" s="1626" t="s">
        <v>9836</v>
      </c>
      <c r="E324" s="274" t="s">
        <v>11295</v>
      </c>
      <c r="F324" s="239">
        <f t="shared" si="54"/>
        <v>46129</v>
      </c>
      <c r="G324" s="232" t="str">
        <f t="shared" si="50"/>
        <v>B</v>
      </c>
      <c r="H324" s="1055" t="str">
        <f t="shared" si="51"/>
        <v>MR_DER-1687_26</v>
      </c>
      <c r="I324" s="234" t="str">
        <f t="shared" si="52"/>
        <v>ND</v>
      </c>
      <c r="J324" s="255" t="str">
        <f t="shared" si="53"/>
        <v>ND</v>
      </c>
      <c r="K324" s="249" t="s">
        <v>3730</v>
      </c>
      <c r="L324" s="229">
        <v>45929</v>
      </c>
      <c r="M324" s="1078" t="s">
        <v>10477</v>
      </c>
      <c r="N324" s="220" t="s">
        <v>5536</v>
      </c>
      <c r="O324" s="229">
        <v>45933</v>
      </c>
      <c r="P324" s="1607"/>
      <c r="Q324" s="249" t="s">
        <v>3765</v>
      </c>
      <c r="R324" s="229">
        <v>45989</v>
      </c>
      <c r="S324" s="1078" t="s">
        <v>11472</v>
      </c>
      <c r="T324" s="220" t="s">
        <v>5537</v>
      </c>
      <c r="U324" s="229">
        <v>46027</v>
      </c>
      <c r="V324" s="220"/>
      <c r="W324" s="220" t="s">
        <v>3748</v>
      </c>
      <c r="X324" s="229">
        <v>46036</v>
      </c>
      <c r="Y324" s="1078" t="s">
        <v>11981</v>
      </c>
      <c r="Z324" s="220"/>
      <c r="AA324" s="229"/>
      <c r="AB324" s="220"/>
      <c r="AC324" s="220" t="s">
        <v>3748</v>
      </c>
      <c r="AD324" s="229">
        <v>46041</v>
      </c>
      <c r="AE324" s="1608" t="s">
        <v>11993</v>
      </c>
      <c r="AF324" s="220"/>
      <c r="AG324" s="229"/>
      <c r="AH324" s="220"/>
      <c r="AI324" s="220" t="s">
        <v>5626</v>
      </c>
      <c r="AJ324" s="229">
        <v>46073</v>
      </c>
      <c r="AK324" s="1078" t="s">
        <v>12174</v>
      </c>
      <c r="AL324" s="220" t="s">
        <v>5538</v>
      </c>
      <c r="AM324" s="229">
        <v>46118</v>
      </c>
      <c r="AN324" s="220"/>
      <c r="AO324" s="220" t="s">
        <v>5811</v>
      </c>
      <c r="AP324" s="1605">
        <v>46129</v>
      </c>
      <c r="AQ324" s="1078" t="s">
        <v>12516</v>
      </c>
      <c r="AR324" s="220"/>
      <c r="AS324" s="229"/>
      <c r="AT324" s="1600"/>
      <c r="AU324" s="1604"/>
      <c r="AV324" s="1605"/>
      <c r="AW324" s="1605"/>
      <c r="AX324" s="1604"/>
      <c r="AY324" s="1605"/>
    </row>
    <row r="325" spans="1:51" s="110" customFormat="1" ht="25.5" hidden="1" x14ac:dyDescent="0.25">
      <c r="A325" s="226" t="s">
        <v>8263</v>
      </c>
      <c r="B325" s="227"/>
      <c r="C325" s="230"/>
      <c r="D325" s="1626" t="s">
        <v>9836</v>
      </c>
      <c r="E325" s="274" t="s">
        <v>11296</v>
      </c>
      <c r="F325" s="239">
        <f t="shared" si="54"/>
        <v>46129</v>
      </c>
      <c r="G325" s="232" t="str">
        <f t="shared" si="50"/>
        <v>A</v>
      </c>
      <c r="H325" s="1055" t="str">
        <f t="shared" si="51"/>
        <v>MR_DER-1687_26</v>
      </c>
      <c r="I325" s="234" t="str">
        <f t="shared" si="52"/>
        <v>ND</v>
      </c>
      <c r="J325" s="255" t="str">
        <f t="shared" si="53"/>
        <v>ND</v>
      </c>
      <c r="K325" s="249" t="s">
        <v>3730</v>
      </c>
      <c r="L325" s="229">
        <v>45929</v>
      </c>
      <c r="M325" s="1078" t="s">
        <v>10477</v>
      </c>
      <c r="N325" s="220" t="s">
        <v>5536</v>
      </c>
      <c r="O325" s="229">
        <v>45933</v>
      </c>
      <c r="P325" s="1607"/>
      <c r="Q325" s="249" t="s">
        <v>3765</v>
      </c>
      <c r="R325" s="229">
        <v>45989</v>
      </c>
      <c r="S325" s="1078" t="s">
        <v>11472</v>
      </c>
      <c r="T325" s="220" t="s">
        <v>5539</v>
      </c>
      <c r="U325" s="229">
        <v>46027</v>
      </c>
      <c r="V325" s="220"/>
      <c r="W325" s="220" t="s">
        <v>3748</v>
      </c>
      <c r="X325" s="229">
        <v>46036</v>
      </c>
      <c r="Y325" s="1078" t="s">
        <v>11973</v>
      </c>
      <c r="Z325" s="220"/>
      <c r="AA325" s="229"/>
      <c r="AB325" s="220"/>
      <c r="AC325" s="220" t="s">
        <v>3748</v>
      </c>
      <c r="AD325" s="1605">
        <v>46129</v>
      </c>
      <c r="AE325" s="1078" t="s">
        <v>12516</v>
      </c>
      <c r="AF325" s="220"/>
      <c r="AG325" s="229"/>
      <c r="AH325" s="220"/>
      <c r="AI325" s="220"/>
      <c r="AJ325" s="229"/>
      <c r="AK325" s="229"/>
      <c r="AL325" s="220"/>
      <c r="AM325" s="229"/>
      <c r="AN325" s="220"/>
      <c r="AO325" s="220"/>
      <c r="AP325" s="229"/>
      <c r="AQ325" s="229"/>
      <c r="AR325" s="220"/>
      <c r="AS325" s="229"/>
      <c r="AT325" s="1600"/>
      <c r="AU325" s="1604"/>
      <c r="AV325" s="1605"/>
      <c r="AW325" s="1605"/>
      <c r="AX325" s="1604"/>
      <c r="AY325" s="1605"/>
    </row>
    <row r="326" spans="1:51" s="110" customFormat="1" ht="25.5" hidden="1" x14ac:dyDescent="0.25">
      <c r="A326" s="226" t="s">
        <v>8263</v>
      </c>
      <c r="B326" s="227"/>
      <c r="C326" s="230"/>
      <c r="D326" s="1626" t="s">
        <v>9836</v>
      </c>
      <c r="E326" s="274" t="s">
        <v>11297</v>
      </c>
      <c r="F326" s="239">
        <f t="shared" si="54"/>
        <v>46129</v>
      </c>
      <c r="G326" s="232" t="str">
        <f t="shared" si="50"/>
        <v>A</v>
      </c>
      <c r="H326" s="1055" t="str">
        <f t="shared" si="51"/>
        <v>MR_DER-1687_26</v>
      </c>
      <c r="I326" s="234" t="str">
        <f t="shared" si="52"/>
        <v>ND</v>
      </c>
      <c r="J326" s="255" t="str">
        <f t="shared" si="53"/>
        <v>ND</v>
      </c>
      <c r="K326" s="249" t="s">
        <v>3730</v>
      </c>
      <c r="L326" s="229">
        <v>45929</v>
      </c>
      <c r="M326" s="1608" t="s">
        <v>10477</v>
      </c>
      <c r="N326" s="220" t="s">
        <v>5536</v>
      </c>
      <c r="O326" s="229">
        <v>45933</v>
      </c>
      <c r="P326" s="1607"/>
      <c r="Q326" s="249" t="s">
        <v>3765</v>
      </c>
      <c r="R326" s="229">
        <v>45989</v>
      </c>
      <c r="S326" s="1608" t="s">
        <v>11472</v>
      </c>
      <c r="T326" s="220" t="s">
        <v>5539</v>
      </c>
      <c r="U326" s="229">
        <v>46027</v>
      </c>
      <c r="V326" s="220"/>
      <c r="W326" s="220" t="s">
        <v>3748</v>
      </c>
      <c r="X326" s="229">
        <v>46036</v>
      </c>
      <c r="Y326" s="1078" t="s">
        <v>11973</v>
      </c>
      <c r="Z326" s="220"/>
      <c r="AA326" s="229"/>
      <c r="AB326" s="220"/>
      <c r="AC326" s="220" t="s">
        <v>3748</v>
      </c>
      <c r="AD326" s="1605">
        <v>46129</v>
      </c>
      <c r="AE326" s="1078" t="s">
        <v>12516</v>
      </c>
      <c r="AF326" s="220"/>
      <c r="AG326" s="229"/>
      <c r="AH326" s="220"/>
      <c r="AI326" s="220"/>
      <c r="AJ326" s="229"/>
      <c r="AK326" s="229"/>
      <c r="AL326" s="220"/>
      <c r="AM326" s="229"/>
      <c r="AN326" s="220"/>
      <c r="AO326" s="220"/>
      <c r="AP326" s="229"/>
      <c r="AQ326" s="229"/>
      <c r="AR326" s="220"/>
      <c r="AS326" s="229"/>
      <c r="AT326" s="1600"/>
      <c r="AU326" s="1604"/>
      <c r="AV326" s="1605"/>
      <c r="AW326" s="1605"/>
      <c r="AX326" s="1604"/>
      <c r="AY326" s="1605"/>
    </row>
    <row r="327" spans="1:51" s="110" customFormat="1" ht="25.5" hidden="1" x14ac:dyDescent="0.25">
      <c r="A327" s="226" t="s">
        <v>8263</v>
      </c>
      <c r="B327" s="227"/>
      <c r="C327" s="230"/>
      <c r="D327" s="1626" t="s">
        <v>9836</v>
      </c>
      <c r="E327" s="274" t="s">
        <v>11298</v>
      </c>
      <c r="F327" s="239">
        <f t="shared" si="54"/>
        <v>46129</v>
      </c>
      <c r="G327" s="232" t="str">
        <f t="shared" si="50"/>
        <v>B</v>
      </c>
      <c r="H327" s="1055" t="str">
        <f t="shared" si="51"/>
        <v>MR_DER-1687_26</v>
      </c>
      <c r="I327" s="234" t="str">
        <f t="shared" si="52"/>
        <v>ND</v>
      </c>
      <c r="J327" s="255" t="str">
        <f t="shared" si="53"/>
        <v>ND</v>
      </c>
      <c r="K327" s="249" t="s">
        <v>3730</v>
      </c>
      <c r="L327" s="229">
        <v>45929</v>
      </c>
      <c r="M327" s="1078" t="s">
        <v>10477</v>
      </c>
      <c r="N327" s="220" t="s">
        <v>5536</v>
      </c>
      <c r="O327" s="229">
        <v>45933</v>
      </c>
      <c r="P327" s="1607"/>
      <c r="Q327" s="249" t="s">
        <v>3765</v>
      </c>
      <c r="R327" s="229">
        <v>45989</v>
      </c>
      <c r="S327" s="1078" t="s">
        <v>11472</v>
      </c>
      <c r="T327" s="220" t="s">
        <v>5537</v>
      </c>
      <c r="U327" s="229">
        <v>46027</v>
      </c>
      <c r="V327" s="220"/>
      <c r="W327" s="220" t="s">
        <v>3748</v>
      </c>
      <c r="X327" s="229">
        <v>46036</v>
      </c>
      <c r="Y327" s="1078" t="s">
        <v>11981</v>
      </c>
      <c r="Z327" s="220"/>
      <c r="AA327" s="229"/>
      <c r="AB327" s="220"/>
      <c r="AC327" s="220" t="s">
        <v>3748</v>
      </c>
      <c r="AD327" s="229">
        <v>46041</v>
      </c>
      <c r="AE327" s="1608" t="s">
        <v>11993</v>
      </c>
      <c r="AF327" s="220"/>
      <c r="AG327" s="229"/>
      <c r="AH327" s="220"/>
      <c r="AI327" s="220" t="s">
        <v>5626</v>
      </c>
      <c r="AJ327" s="229">
        <v>46073</v>
      </c>
      <c r="AK327" s="1078" t="s">
        <v>12174</v>
      </c>
      <c r="AL327" s="220" t="s">
        <v>5538</v>
      </c>
      <c r="AM327" s="229">
        <v>46118</v>
      </c>
      <c r="AN327" s="220"/>
      <c r="AO327" s="220" t="s">
        <v>5811</v>
      </c>
      <c r="AP327" s="1605">
        <v>46129</v>
      </c>
      <c r="AQ327" s="1078" t="s">
        <v>12516</v>
      </c>
      <c r="AR327" s="220"/>
      <c r="AS327" s="229"/>
      <c r="AT327" s="1600"/>
      <c r="AU327" s="1604"/>
      <c r="AV327" s="1605"/>
      <c r="AW327" s="1605"/>
      <c r="AX327" s="1604"/>
      <c r="AY327" s="1605"/>
    </row>
    <row r="328" spans="1:51" s="110" customFormat="1" ht="25.5" hidden="1" x14ac:dyDescent="0.25">
      <c r="A328" s="226" t="s">
        <v>8263</v>
      </c>
      <c r="B328" s="227"/>
      <c r="C328" s="230"/>
      <c r="D328" s="1626" t="s">
        <v>9836</v>
      </c>
      <c r="E328" s="274" t="s">
        <v>11299</v>
      </c>
      <c r="F328" s="239">
        <f t="shared" si="54"/>
        <v>46129</v>
      </c>
      <c r="G328" s="232" t="str">
        <f t="shared" si="50"/>
        <v>A</v>
      </c>
      <c r="H328" s="1055" t="str">
        <f t="shared" si="51"/>
        <v>MR_DER-1687_26</v>
      </c>
      <c r="I328" s="234" t="str">
        <f t="shared" si="52"/>
        <v>ND</v>
      </c>
      <c r="J328" s="255" t="str">
        <f t="shared" si="53"/>
        <v>ND</v>
      </c>
      <c r="K328" s="249" t="s">
        <v>3730</v>
      </c>
      <c r="L328" s="229">
        <v>45929</v>
      </c>
      <c r="M328" s="1078" t="s">
        <v>10477</v>
      </c>
      <c r="N328" s="220" t="s">
        <v>5536</v>
      </c>
      <c r="O328" s="229">
        <v>45933</v>
      </c>
      <c r="P328" s="1607"/>
      <c r="Q328" s="249" t="s">
        <v>3765</v>
      </c>
      <c r="R328" s="229">
        <v>45989</v>
      </c>
      <c r="S328" s="1078" t="s">
        <v>11472</v>
      </c>
      <c r="T328" s="220" t="s">
        <v>5537</v>
      </c>
      <c r="U328" s="229">
        <v>46027</v>
      </c>
      <c r="V328" s="220"/>
      <c r="W328" s="220" t="s">
        <v>3748</v>
      </c>
      <c r="X328" s="229">
        <v>46036</v>
      </c>
      <c r="Y328" s="1078" t="s">
        <v>11981</v>
      </c>
      <c r="Z328" s="220"/>
      <c r="AA328" s="229"/>
      <c r="AB328" s="220"/>
      <c r="AC328" s="220" t="s">
        <v>3748</v>
      </c>
      <c r="AD328" s="229">
        <v>46041</v>
      </c>
      <c r="AE328" s="1078" t="s">
        <v>11993</v>
      </c>
      <c r="AF328" s="220"/>
      <c r="AG328" s="229"/>
      <c r="AH328" s="220"/>
      <c r="AI328" s="220" t="s">
        <v>3748</v>
      </c>
      <c r="AJ328" s="1605">
        <v>46129</v>
      </c>
      <c r="AK328" s="1078" t="s">
        <v>12516</v>
      </c>
      <c r="AL328" s="220"/>
      <c r="AM328" s="229"/>
      <c r="AN328" s="220"/>
      <c r="AO328" s="220"/>
      <c r="AP328" s="229"/>
      <c r="AQ328" s="229"/>
      <c r="AR328" s="220"/>
      <c r="AS328" s="229"/>
      <c r="AT328" s="1600"/>
      <c r="AU328" s="1604"/>
      <c r="AV328" s="1605"/>
      <c r="AW328" s="1605"/>
      <c r="AX328" s="1604"/>
      <c r="AY328" s="1605"/>
    </row>
    <row r="329" spans="1:51" s="110" customFormat="1" ht="25.5" hidden="1" x14ac:dyDescent="0.25">
      <c r="A329" s="226" t="s">
        <v>8263</v>
      </c>
      <c r="B329" s="227"/>
      <c r="C329" s="230"/>
      <c r="D329" s="1626" t="s">
        <v>9836</v>
      </c>
      <c r="E329" s="274" t="s">
        <v>11300</v>
      </c>
      <c r="F329" s="239">
        <f t="shared" si="54"/>
        <v>46129</v>
      </c>
      <c r="G329" s="232" t="str">
        <f t="shared" si="50"/>
        <v>A</v>
      </c>
      <c r="H329" s="1055" t="str">
        <f t="shared" si="51"/>
        <v>MR_DER-1687_26</v>
      </c>
      <c r="I329" s="234" t="str">
        <f t="shared" si="52"/>
        <v>ND</v>
      </c>
      <c r="J329" s="255" t="str">
        <f t="shared" si="53"/>
        <v>ND</v>
      </c>
      <c r="K329" s="249" t="s">
        <v>3730</v>
      </c>
      <c r="L329" s="229">
        <v>45929</v>
      </c>
      <c r="M329" s="1078" t="s">
        <v>10477</v>
      </c>
      <c r="N329" s="220" t="s">
        <v>5536</v>
      </c>
      <c r="O329" s="229">
        <v>45933</v>
      </c>
      <c r="P329" s="1607"/>
      <c r="Q329" s="249" t="s">
        <v>3765</v>
      </c>
      <c r="R329" s="229">
        <v>45989</v>
      </c>
      <c r="S329" s="1078" t="s">
        <v>11472</v>
      </c>
      <c r="T329" s="220" t="s">
        <v>5539</v>
      </c>
      <c r="U329" s="229">
        <v>46027</v>
      </c>
      <c r="V329" s="220"/>
      <c r="W329" s="220" t="s">
        <v>3748</v>
      </c>
      <c r="X329" s="229">
        <v>46036</v>
      </c>
      <c r="Y329" s="1078" t="s">
        <v>11973</v>
      </c>
      <c r="Z329" s="220"/>
      <c r="AA329" s="229"/>
      <c r="AB329" s="220"/>
      <c r="AC329" s="220" t="s">
        <v>3748</v>
      </c>
      <c r="AD329" s="1605">
        <v>46129</v>
      </c>
      <c r="AE329" s="1078" t="s">
        <v>12516</v>
      </c>
      <c r="AF329" s="220"/>
      <c r="AG329" s="229"/>
      <c r="AH329" s="220"/>
      <c r="AI329" s="220"/>
      <c r="AJ329" s="229"/>
      <c r="AK329" s="229"/>
      <c r="AL329" s="220"/>
      <c r="AM329" s="229"/>
      <c r="AN329" s="220"/>
      <c r="AO329" s="220"/>
      <c r="AP329" s="229"/>
      <c r="AQ329" s="229"/>
      <c r="AR329" s="220"/>
      <c r="AS329" s="229"/>
      <c r="AT329" s="1600"/>
      <c r="AU329" s="1604"/>
      <c r="AV329" s="1605"/>
      <c r="AW329" s="1605"/>
      <c r="AX329" s="1604"/>
      <c r="AY329" s="1605"/>
    </row>
    <row r="330" spans="1:51" s="110" customFormat="1" ht="25.5" hidden="1" x14ac:dyDescent="0.25">
      <c r="A330" s="226" t="s">
        <v>8263</v>
      </c>
      <c r="B330" s="227"/>
      <c r="C330" s="230"/>
      <c r="D330" s="1626" t="s">
        <v>9836</v>
      </c>
      <c r="E330" s="274" t="s">
        <v>11301</v>
      </c>
      <c r="F330" s="239">
        <f t="shared" si="54"/>
        <v>46036</v>
      </c>
      <c r="G330" s="232" t="str">
        <f t="shared" si="50"/>
        <v>A</v>
      </c>
      <c r="H330" s="1055" t="str">
        <f t="shared" si="51"/>
        <v>MR_DER-1503_26</v>
      </c>
      <c r="I330" s="234" t="str">
        <f t="shared" si="52"/>
        <v>ND</v>
      </c>
      <c r="J330" s="255" t="str">
        <f t="shared" si="53"/>
        <v>ND</v>
      </c>
      <c r="K330" s="249" t="s">
        <v>3730</v>
      </c>
      <c r="L330" s="229">
        <v>45929</v>
      </c>
      <c r="M330" s="218" t="s">
        <v>10477</v>
      </c>
      <c r="N330" s="220" t="s">
        <v>5536</v>
      </c>
      <c r="O330" s="229">
        <v>45933</v>
      </c>
      <c r="P330" s="1365"/>
      <c r="Q330" s="249" t="s">
        <v>3765</v>
      </c>
      <c r="R330" s="229">
        <v>45989</v>
      </c>
      <c r="S330" s="218" t="s">
        <v>11472</v>
      </c>
      <c r="T330" s="220" t="s">
        <v>5539</v>
      </c>
      <c r="U330" s="229">
        <v>46027</v>
      </c>
      <c r="V330" s="220"/>
      <c r="W330" s="220" t="s">
        <v>3748</v>
      </c>
      <c r="X330" s="229">
        <v>46036</v>
      </c>
      <c r="Y330" s="218" t="s">
        <v>11973</v>
      </c>
      <c r="Z330" s="220"/>
      <c r="AA330" s="229"/>
      <c r="AB330" s="220"/>
      <c r="AC330" s="220"/>
      <c r="AD330" s="229"/>
      <c r="AE330" s="229"/>
      <c r="AF330" s="220"/>
      <c r="AG330" s="229"/>
      <c r="AH330" s="220"/>
      <c r="AI330" s="220"/>
      <c r="AJ330" s="229"/>
      <c r="AK330" s="229"/>
      <c r="AL330" s="220"/>
      <c r="AM330" s="229"/>
      <c r="AN330" s="220"/>
      <c r="AO330" s="220"/>
      <c r="AP330" s="229"/>
      <c r="AQ330" s="229"/>
      <c r="AR330" s="220"/>
      <c r="AS330" s="229"/>
      <c r="AT330" s="220"/>
      <c r="AU330" s="1395"/>
      <c r="AV330" s="1603"/>
      <c r="AW330" s="1603"/>
      <c r="AX330" s="1395"/>
      <c r="AY330" s="1603"/>
    </row>
    <row r="331" spans="1:51" s="110" customFormat="1" ht="25.5" hidden="1" x14ac:dyDescent="0.25">
      <c r="A331" s="226" t="s">
        <v>8263</v>
      </c>
      <c r="B331" s="227"/>
      <c r="C331" s="230"/>
      <c r="D331" s="1626" t="s">
        <v>9836</v>
      </c>
      <c r="E331" s="274" t="s">
        <v>11302</v>
      </c>
      <c r="F331" s="239">
        <f t="shared" si="54"/>
        <v>46036</v>
      </c>
      <c r="G331" s="232" t="str">
        <f t="shared" si="50"/>
        <v>A</v>
      </c>
      <c r="H331" s="1055" t="str">
        <f t="shared" si="51"/>
        <v>MR_DER-1503_26</v>
      </c>
      <c r="I331" s="234" t="str">
        <f t="shared" si="52"/>
        <v>ND</v>
      </c>
      <c r="J331" s="255" t="str">
        <f t="shared" si="53"/>
        <v>ND</v>
      </c>
      <c r="K331" s="249" t="s">
        <v>3730</v>
      </c>
      <c r="L331" s="229">
        <v>45929</v>
      </c>
      <c r="M331" s="218" t="s">
        <v>10477</v>
      </c>
      <c r="N331" s="220" t="s">
        <v>5536</v>
      </c>
      <c r="O331" s="229">
        <v>45933</v>
      </c>
      <c r="P331" s="1365"/>
      <c r="Q331" s="249" t="s">
        <v>3765</v>
      </c>
      <c r="R331" s="229">
        <v>45989</v>
      </c>
      <c r="S331" s="218" t="s">
        <v>11472</v>
      </c>
      <c r="T331" s="220" t="s">
        <v>5539</v>
      </c>
      <c r="U331" s="229">
        <v>46027</v>
      </c>
      <c r="V331" s="220"/>
      <c r="W331" s="220" t="s">
        <v>3748</v>
      </c>
      <c r="X331" s="229">
        <v>46036</v>
      </c>
      <c r="Y331" s="218" t="s">
        <v>11973</v>
      </c>
      <c r="Z331" s="220"/>
      <c r="AA331" s="229"/>
      <c r="AB331" s="220"/>
      <c r="AC331" s="220"/>
      <c r="AD331" s="229"/>
      <c r="AE331" s="229"/>
      <c r="AF331" s="220"/>
      <c r="AG331" s="229"/>
      <c r="AH331" s="220"/>
      <c r="AI331" s="220"/>
      <c r="AJ331" s="229"/>
      <c r="AK331" s="229"/>
      <c r="AL331" s="220"/>
      <c r="AM331" s="229"/>
      <c r="AN331" s="220"/>
      <c r="AO331" s="220"/>
      <c r="AP331" s="229"/>
      <c r="AQ331" s="229"/>
      <c r="AR331" s="220"/>
      <c r="AS331" s="229"/>
      <c r="AT331" s="220"/>
      <c r="AU331" s="220"/>
      <c r="AV331" s="229"/>
      <c r="AW331" s="229"/>
      <c r="AX331" s="220"/>
      <c r="AY331" s="229"/>
    </row>
    <row r="332" spans="1:51" s="110" customFormat="1" ht="25.5" hidden="1" x14ac:dyDescent="0.25">
      <c r="A332" s="226" t="s">
        <v>8263</v>
      </c>
      <c r="B332" s="227"/>
      <c r="C332" s="230"/>
      <c r="D332" s="1626" t="s">
        <v>9836</v>
      </c>
      <c r="E332" s="274" t="s">
        <v>11303</v>
      </c>
      <c r="F332" s="239">
        <f t="shared" si="54"/>
        <v>46036</v>
      </c>
      <c r="G332" s="232" t="str">
        <f t="shared" si="50"/>
        <v>A</v>
      </c>
      <c r="H332" s="1055" t="str">
        <f t="shared" si="51"/>
        <v>MR_DER-1503_26</v>
      </c>
      <c r="I332" s="234" t="str">
        <f t="shared" si="52"/>
        <v>ND</v>
      </c>
      <c r="J332" s="255" t="str">
        <f t="shared" si="53"/>
        <v>ND</v>
      </c>
      <c r="K332" s="249" t="s">
        <v>3730</v>
      </c>
      <c r="L332" s="229">
        <v>45929</v>
      </c>
      <c r="M332" s="218" t="s">
        <v>10477</v>
      </c>
      <c r="N332" s="220" t="s">
        <v>5536</v>
      </c>
      <c r="O332" s="229">
        <v>45933</v>
      </c>
      <c r="P332" s="1365"/>
      <c r="Q332" s="249" t="s">
        <v>3765</v>
      </c>
      <c r="R332" s="229">
        <v>45989</v>
      </c>
      <c r="S332" s="218" t="s">
        <v>11472</v>
      </c>
      <c r="T332" s="220" t="s">
        <v>5539</v>
      </c>
      <c r="U332" s="229">
        <v>46027</v>
      </c>
      <c r="V332" s="220"/>
      <c r="W332" s="220" t="s">
        <v>3748</v>
      </c>
      <c r="X332" s="229">
        <v>46036</v>
      </c>
      <c r="Y332" s="218" t="s">
        <v>11973</v>
      </c>
      <c r="Z332" s="220"/>
      <c r="AA332" s="229"/>
      <c r="AB332" s="220"/>
      <c r="AC332" s="220"/>
      <c r="AD332" s="229"/>
      <c r="AE332" s="229"/>
      <c r="AF332" s="220"/>
      <c r="AG332" s="229"/>
      <c r="AH332" s="220"/>
      <c r="AI332" s="220"/>
      <c r="AJ332" s="229"/>
      <c r="AK332" s="229"/>
      <c r="AL332" s="220"/>
      <c r="AM332" s="229"/>
      <c r="AN332" s="220"/>
      <c r="AO332" s="220"/>
      <c r="AP332" s="229"/>
      <c r="AQ332" s="229"/>
      <c r="AR332" s="220"/>
      <c r="AS332" s="229"/>
      <c r="AT332" s="220"/>
      <c r="AU332" s="220"/>
      <c r="AV332" s="229"/>
      <c r="AW332" s="229"/>
      <c r="AX332" s="220"/>
      <c r="AY332" s="229"/>
    </row>
    <row r="333" spans="1:51" s="110" customFormat="1" ht="25.5" hidden="1" x14ac:dyDescent="0.25">
      <c r="A333" s="226" t="s">
        <v>8263</v>
      </c>
      <c r="B333" s="227"/>
      <c r="C333" s="230"/>
      <c r="D333" s="1626" t="s">
        <v>9836</v>
      </c>
      <c r="E333" s="274" t="s">
        <v>11304</v>
      </c>
      <c r="F333" s="239">
        <f t="shared" si="54"/>
        <v>46036</v>
      </c>
      <c r="G333" s="232" t="str">
        <f t="shared" si="50"/>
        <v>A</v>
      </c>
      <c r="H333" s="1055" t="str">
        <f t="shared" si="51"/>
        <v>MR_DER-1503_26</v>
      </c>
      <c r="I333" s="234" t="str">
        <f t="shared" si="52"/>
        <v>ND</v>
      </c>
      <c r="J333" s="255" t="str">
        <f t="shared" si="53"/>
        <v>ND</v>
      </c>
      <c r="K333" s="249" t="s">
        <v>3730</v>
      </c>
      <c r="L333" s="229">
        <v>45929</v>
      </c>
      <c r="M333" s="218" t="s">
        <v>10477</v>
      </c>
      <c r="N333" s="220" t="s">
        <v>5536</v>
      </c>
      <c r="O333" s="229">
        <v>45933</v>
      </c>
      <c r="P333" s="1365"/>
      <c r="Q333" s="249" t="s">
        <v>3765</v>
      </c>
      <c r="R333" s="229">
        <v>45989</v>
      </c>
      <c r="S333" s="218" t="s">
        <v>11472</v>
      </c>
      <c r="T333" s="220" t="s">
        <v>5539</v>
      </c>
      <c r="U333" s="229">
        <v>46027</v>
      </c>
      <c r="V333" s="220"/>
      <c r="W333" s="220" t="s">
        <v>3748</v>
      </c>
      <c r="X333" s="229">
        <v>46036</v>
      </c>
      <c r="Y333" s="218" t="s">
        <v>11973</v>
      </c>
      <c r="Z333" s="220"/>
      <c r="AA333" s="229"/>
      <c r="AB333" s="220"/>
      <c r="AC333" s="220"/>
      <c r="AD333" s="229"/>
      <c r="AE333" s="229"/>
      <c r="AF333" s="220"/>
      <c r="AG333" s="229"/>
      <c r="AH333" s="220"/>
      <c r="AI333" s="220"/>
      <c r="AJ333" s="229"/>
      <c r="AK333" s="229"/>
      <c r="AL333" s="220"/>
      <c r="AM333" s="229"/>
      <c r="AN333" s="220"/>
      <c r="AO333" s="220"/>
      <c r="AP333" s="229"/>
      <c r="AQ333" s="229"/>
      <c r="AR333" s="220"/>
      <c r="AS333" s="229"/>
      <c r="AT333" s="220"/>
      <c r="AU333" s="220"/>
      <c r="AV333" s="229"/>
      <c r="AW333" s="229"/>
      <c r="AX333" s="220"/>
      <c r="AY333" s="229"/>
    </row>
    <row r="334" spans="1:51" s="110" customFormat="1" ht="25.5" hidden="1" x14ac:dyDescent="0.25">
      <c r="A334" s="226" t="s">
        <v>8263</v>
      </c>
      <c r="B334" s="227"/>
      <c r="C334" s="230"/>
      <c r="D334" s="1626" t="s">
        <v>9836</v>
      </c>
      <c r="E334" s="274" t="s">
        <v>11305</v>
      </c>
      <c r="F334" s="239">
        <f t="shared" si="54"/>
        <v>46036</v>
      </c>
      <c r="G334" s="232" t="str">
        <f t="shared" si="50"/>
        <v>A</v>
      </c>
      <c r="H334" s="1055" t="str">
        <f t="shared" si="51"/>
        <v>MR_DER-1503_26</v>
      </c>
      <c r="I334" s="234" t="str">
        <f t="shared" si="52"/>
        <v>ND</v>
      </c>
      <c r="J334" s="255" t="str">
        <f t="shared" si="53"/>
        <v>ND</v>
      </c>
      <c r="K334" s="249" t="s">
        <v>3730</v>
      </c>
      <c r="L334" s="229">
        <v>45929</v>
      </c>
      <c r="M334" s="218" t="s">
        <v>10477</v>
      </c>
      <c r="N334" s="220" t="s">
        <v>5536</v>
      </c>
      <c r="O334" s="229">
        <v>45933</v>
      </c>
      <c r="P334" s="1365"/>
      <c r="Q334" s="249" t="s">
        <v>3765</v>
      </c>
      <c r="R334" s="229">
        <v>45989</v>
      </c>
      <c r="S334" s="218" t="s">
        <v>11472</v>
      </c>
      <c r="T334" s="220" t="s">
        <v>5539</v>
      </c>
      <c r="U334" s="229">
        <v>46027</v>
      </c>
      <c r="V334" s="220"/>
      <c r="W334" s="220" t="s">
        <v>3748</v>
      </c>
      <c r="X334" s="229">
        <v>46036</v>
      </c>
      <c r="Y334" s="218" t="s">
        <v>11973</v>
      </c>
      <c r="Z334" s="220"/>
      <c r="AA334" s="229"/>
      <c r="AB334" s="220"/>
      <c r="AC334" s="220"/>
      <c r="AD334" s="229"/>
      <c r="AE334" s="229"/>
      <c r="AF334" s="220"/>
      <c r="AG334" s="229"/>
      <c r="AH334" s="220"/>
      <c r="AI334" s="220"/>
      <c r="AJ334" s="229"/>
      <c r="AK334" s="229"/>
      <c r="AL334" s="220"/>
      <c r="AM334" s="229"/>
      <c r="AN334" s="220"/>
      <c r="AO334" s="220"/>
      <c r="AP334" s="229"/>
      <c r="AQ334" s="229"/>
      <c r="AR334" s="220"/>
      <c r="AS334" s="229"/>
      <c r="AT334" s="220"/>
      <c r="AU334" s="220"/>
      <c r="AV334" s="229"/>
      <c r="AW334" s="229"/>
      <c r="AX334" s="220"/>
      <c r="AY334" s="229"/>
    </row>
    <row r="335" spans="1:51" s="110" customFormat="1" ht="25.5" hidden="1" x14ac:dyDescent="0.25">
      <c r="A335" s="226" t="s">
        <v>8263</v>
      </c>
      <c r="B335" s="227"/>
      <c r="C335" s="230"/>
      <c r="D335" s="1626" t="s">
        <v>9836</v>
      </c>
      <c r="E335" s="274" t="s">
        <v>11306</v>
      </c>
      <c r="F335" s="239">
        <f t="shared" si="54"/>
        <v>46041</v>
      </c>
      <c r="G335" s="232" t="str">
        <f t="shared" si="50"/>
        <v>A</v>
      </c>
      <c r="H335" s="1055" t="str">
        <f t="shared" si="51"/>
        <v>MR_DER-1524_26</v>
      </c>
      <c r="I335" s="234" t="str">
        <f t="shared" si="52"/>
        <v>ND</v>
      </c>
      <c r="J335" s="255" t="str">
        <f t="shared" si="53"/>
        <v>ND</v>
      </c>
      <c r="K335" s="249" t="s">
        <v>3730</v>
      </c>
      <c r="L335" s="229">
        <v>45929</v>
      </c>
      <c r="M335" s="218" t="s">
        <v>10477</v>
      </c>
      <c r="N335" s="220" t="s">
        <v>5536</v>
      </c>
      <c r="O335" s="229">
        <v>45933</v>
      </c>
      <c r="P335" s="1365"/>
      <c r="Q335" s="249" t="s">
        <v>3765</v>
      </c>
      <c r="R335" s="229">
        <v>45989</v>
      </c>
      <c r="S335" s="218" t="s">
        <v>11472</v>
      </c>
      <c r="T335" s="220" t="s">
        <v>5537</v>
      </c>
      <c r="U335" s="229">
        <v>46027</v>
      </c>
      <c r="V335" s="220"/>
      <c r="W335" s="220" t="s">
        <v>3748</v>
      </c>
      <c r="X335" s="229">
        <v>46036</v>
      </c>
      <c r="Y335" s="218" t="s">
        <v>11981</v>
      </c>
      <c r="Z335" s="220"/>
      <c r="AA335" s="229"/>
      <c r="AB335" s="220"/>
      <c r="AC335" s="220" t="s">
        <v>3748</v>
      </c>
      <c r="AD335" s="229">
        <v>46041</v>
      </c>
      <c r="AE335" s="1153" t="s">
        <v>11993</v>
      </c>
      <c r="AF335" s="220"/>
      <c r="AG335" s="229"/>
      <c r="AH335" s="220"/>
      <c r="AI335" s="220"/>
      <c r="AJ335" s="229"/>
      <c r="AK335" s="229"/>
      <c r="AL335" s="220"/>
      <c r="AM335" s="229"/>
      <c r="AN335" s="220"/>
      <c r="AO335" s="220"/>
      <c r="AP335" s="229"/>
      <c r="AQ335" s="229"/>
      <c r="AR335" s="220"/>
      <c r="AS335" s="229"/>
      <c r="AT335" s="220"/>
      <c r="AU335" s="220"/>
      <c r="AV335" s="229"/>
      <c r="AW335" s="229"/>
      <c r="AX335" s="220"/>
      <c r="AY335" s="229"/>
    </row>
    <row r="336" spans="1:51" s="110" customFormat="1" ht="25.5" hidden="1" x14ac:dyDescent="0.25">
      <c r="A336" s="226" t="s">
        <v>8263</v>
      </c>
      <c r="B336" s="227"/>
      <c r="C336" s="230"/>
      <c r="D336" s="1626" t="s">
        <v>9836</v>
      </c>
      <c r="E336" s="274" t="s">
        <v>11307</v>
      </c>
      <c r="F336" s="239">
        <f t="shared" si="54"/>
        <v>46036</v>
      </c>
      <c r="G336" s="232" t="str">
        <f t="shared" si="50"/>
        <v>A</v>
      </c>
      <c r="H336" s="1055" t="str">
        <f t="shared" si="51"/>
        <v>MR_DER-1503_26</v>
      </c>
      <c r="I336" s="234" t="str">
        <f t="shared" si="52"/>
        <v>ND</v>
      </c>
      <c r="J336" s="255" t="str">
        <f t="shared" si="53"/>
        <v>ND</v>
      </c>
      <c r="K336" s="249" t="s">
        <v>3730</v>
      </c>
      <c r="L336" s="229">
        <v>45929</v>
      </c>
      <c r="M336" s="218" t="s">
        <v>10477</v>
      </c>
      <c r="N336" s="220" t="s">
        <v>5536</v>
      </c>
      <c r="O336" s="229">
        <v>45933</v>
      </c>
      <c r="P336" s="1365"/>
      <c r="Q336" s="249" t="s">
        <v>3765</v>
      </c>
      <c r="R336" s="229">
        <v>45989</v>
      </c>
      <c r="S336" s="218" t="s">
        <v>11472</v>
      </c>
      <c r="T336" s="220" t="s">
        <v>5539</v>
      </c>
      <c r="U336" s="229">
        <v>46027</v>
      </c>
      <c r="V336" s="220"/>
      <c r="W336" s="220" t="s">
        <v>3748</v>
      </c>
      <c r="X336" s="229">
        <v>46036</v>
      </c>
      <c r="Y336" s="218" t="s">
        <v>11973</v>
      </c>
      <c r="Z336" s="220"/>
      <c r="AA336" s="229"/>
      <c r="AB336" s="220"/>
      <c r="AC336" s="220"/>
      <c r="AD336" s="229"/>
      <c r="AE336" s="229"/>
      <c r="AF336" s="220"/>
      <c r="AG336" s="229"/>
      <c r="AH336" s="220"/>
      <c r="AI336" s="220"/>
      <c r="AJ336" s="229"/>
      <c r="AK336" s="229"/>
      <c r="AL336" s="220"/>
      <c r="AM336" s="229"/>
      <c r="AN336" s="220"/>
      <c r="AO336" s="220"/>
      <c r="AP336" s="229"/>
      <c r="AQ336" s="229"/>
      <c r="AR336" s="220"/>
      <c r="AS336" s="229"/>
      <c r="AT336" s="220"/>
      <c r="AU336" s="220"/>
      <c r="AV336" s="229"/>
      <c r="AW336" s="229"/>
      <c r="AX336" s="220"/>
      <c r="AY336" s="229"/>
    </row>
    <row r="337" spans="1:51" s="110" customFormat="1" ht="25.5" hidden="1" x14ac:dyDescent="0.25">
      <c r="A337" s="226" t="s">
        <v>8263</v>
      </c>
      <c r="B337" s="227"/>
      <c r="C337" s="230"/>
      <c r="D337" s="1626" t="s">
        <v>9836</v>
      </c>
      <c r="E337" s="274" t="s">
        <v>11308</v>
      </c>
      <c r="F337" s="239">
        <f t="shared" si="54"/>
        <v>46036</v>
      </c>
      <c r="G337" s="232" t="str">
        <f t="shared" si="50"/>
        <v>A</v>
      </c>
      <c r="H337" s="1055" t="str">
        <f t="shared" si="51"/>
        <v>MR_DER-1503_26</v>
      </c>
      <c r="I337" s="234" t="str">
        <f t="shared" si="52"/>
        <v>ND</v>
      </c>
      <c r="J337" s="255" t="str">
        <f t="shared" si="53"/>
        <v>ND</v>
      </c>
      <c r="K337" s="249" t="s">
        <v>3730</v>
      </c>
      <c r="L337" s="229">
        <v>45929</v>
      </c>
      <c r="M337" s="218" t="s">
        <v>10477</v>
      </c>
      <c r="N337" s="220" t="s">
        <v>5536</v>
      </c>
      <c r="O337" s="229">
        <v>45933</v>
      </c>
      <c r="P337" s="1365"/>
      <c r="Q337" s="249" t="s">
        <v>3765</v>
      </c>
      <c r="R337" s="229">
        <v>45989</v>
      </c>
      <c r="S337" s="218" t="s">
        <v>11472</v>
      </c>
      <c r="T337" s="220" t="s">
        <v>5539</v>
      </c>
      <c r="U337" s="229">
        <v>46027</v>
      </c>
      <c r="V337" s="220"/>
      <c r="W337" s="220" t="s">
        <v>3748</v>
      </c>
      <c r="X337" s="229">
        <v>46036</v>
      </c>
      <c r="Y337" s="218" t="s">
        <v>11973</v>
      </c>
      <c r="Z337" s="220"/>
      <c r="AA337" s="229"/>
      <c r="AB337" s="220"/>
      <c r="AC337" s="220"/>
      <c r="AD337" s="229"/>
      <c r="AE337" s="229"/>
      <c r="AF337" s="220"/>
      <c r="AG337" s="229"/>
      <c r="AH337" s="220"/>
      <c r="AI337" s="220"/>
      <c r="AJ337" s="229"/>
      <c r="AK337" s="229"/>
      <c r="AL337" s="220"/>
      <c r="AM337" s="229"/>
      <c r="AN337" s="220"/>
      <c r="AO337" s="220"/>
      <c r="AP337" s="229"/>
      <c r="AQ337" s="229"/>
      <c r="AR337" s="220"/>
      <c r="AS337" s="229"/>
      <c r="AT337" s="220"/>
      <c r="AU337" s="220"/>
      <c r="AV337" s="229"/>
      <c r="AW337" s="229"/>
      <c r="AX337" s="220"/>
      <c r="AY337" s="229"/>
    </row>
    <row r="338" spans="1:51" s="110" customFormat="1" ht="25.5" hidden="1" x14ac:dyDescent="0.25">
      <c r="A338" s="226" t="s">
        <v>8263</v>
      </c>
      <c r="B338" s="227"/>
      <c r="C338" s="230"/>
      <c r="D338" s="1626" t="s">
        <v>9836</v>
      </c>
      <c r="E338" s="274" t="s">
        <v>11309</v>
      </c>
      <c r="F338" s="239">
        <f t="shared" si="54"/>
        <v>46036</v>
      </c>
      <c r="G338" s="232" t="str">
        <f t="shared" si="50"/>
        <v>A</v>
      </c>
      <c r="H338" s="1055" t="str">
        <f t="shared" si="51"/>
        <v>MR_DER-1503_26</v>
      </c>
      <c r="I338" s="234" t="str">
        <f t="shared" si="52"/>
        <v>ND</v>
      </c>
      <c r="J338" s="255" t="str">
        <f t="shared" si="53"/>
        <v>ND</v>
      </c>
      <c r="K338" s="249" t="s">
        <v>3730</v>
      </c>
      <c r="L338" s="229">
        <v>45929</v>
      </c>
      <c r="M338" s="218" t="s">
        <v>10477</v>
      </c>
      <c r="N338" s="220" t="s">
        <v>5536</v>
      </c>
      <c r="O338" s="229">
        <v>45933</v>
      </c>
      <c r="P338" s="1365"/>
      <c r="Q338" s="249" t="s">
        <v>3765</v>
      </c>
      <c r="R338" s="229">
        <v>45989</v>
      </c>
      <c r="S338" s="218" t="s">
        <v>11472</v>
      </c>
      <c r="T338" s="220" t="s">
        <v>5539</v>
      </c>
      <c r="U338" s="229">
        <v>46027</v>
      </c>
      <c r="V338" s="220"/>
      <c r="W338" s="220" t="s">
        <v>3748</v>
      </c>
      <c r="X338" s="229">
        <v>46036</v>
      </c>
      <c r="Y338" s="218" t="s">
        <v>11973</v>
      </c>
      <c r="Z338" s="220"/>
      <c r="AA338" s="229"/>
      <c r="AB338" s="220"/>
      <c r="AC338" s="220"/>
      <c r="AD338" s="229"/>
      <c r="AE338" s="229"/>
      <c r="AF338" s="220"/>
      <c r="AG338" s="229"/>
      <c r="AH338" s="220"/>
      <c r="AI338" s="220"/>
      <c r="AJ338" s="229"/>
      <c r="AK338" s="229"/>
      <c r="AL338" s="220"/>
      <c r="AM338" s="229"/>
      <c r="AN338" s="220"/>
      <c r="AO338" s="220"/>
      <c r="AP338" s="229"/>
      <c r="AQ338" s="229"/>
      <c r="AR338" s="220"/>
      <c r="AS338" s="229"/>
      <c r="AT338" s="220"/>
      <c r="AU338" s="220"/>
      <c r="AV338" s="229"/>
      <c r="AW338" s="229"/>
      <c r="AX338" s="220"/>
      <c r="AY338" s="229"/>
    </row>
    <row r="339" spans="1:51" s="110" customFormat="1" ht="25.5" hidden="1" x14ac:dyDescent="0.25">
      <c r="A339" s="226" t="s">
        <v>8263</v>
      </c>
      <c r="B339" s="227"/>
      <c r="C339" s="230"/>
      <c r="D339" s="1626" t="s">
        <v>9836</v>
      </c>
      <c r="E339" s="274" t="s">
        <v>11310</v>
      </c>
      <c r="F339" s="239">
        <f t="shared" si="54"/>
        <v>46036</v>
      </c>
      <c r="G339" s="232" t="str">
        <f t="shared" si="50"/>
        <v>A</v>
      </c>
      <c r="H339" s="1055" t="str">
        <f t="shared" si="51"/>
        <v>MR_DER-1503_26</v>
      </c>
      <c r="I339" s="234" t="str">
        <f t="shared" si="52"/>
        <v>ND</v>
      </c>
      <c r="J339" s="255" t="str">
        <f t="shared" si="53"/>
        <v>ND</v>
      </c>
      <c r="K339" s="249" t="s">
        <v>3730</v>
      </c>
      <c r="L339" s="229">
        <v>45929</v>
      </c>
      <c r="M339" s="218" t="s">
        <v>10477</v>
      </c>
      <c r="N339" s="220" t="s">
        <v>5536</v>
      </c>
      <c r="O339" s="229">
        <v>45933</v>
      </c>
      <c r="P339" s="1365"/>
      <c r="Q339" s="249" t="s">
        <v>3765</v>
      </c>
      <c r="R339" s="229">
        <v>45989</v>
      </c>
      <c r="S339" s="218" t="s">
        <v>11472</v>
      </c>
      <c r="T339" s="220" t="s">
        <v>5539</v>
      </c>
      <c r="U339" s="229">
        <v>46027</v>
      </c>
      <c r="V339" s="220"/>
      <c r="W339" s="220" t="s">
        <v>3748</v>
      </c>
      <c r="X339" s="229">
        <v>46036</v>
      </c>
      <c r="Y339" s="218" t="s">
        <v>11973</v>
      </c>
      <c r="Z339" s="220"/>
      <c r="AA339" s="229"/>
      <c r="AB339" s="220"/>
      <c r="AC339" s="220"/>
      <c r="AD339" s="229"/>
      <c r="AE339" s="229"/>
      <c r="AF339" s="220"/>
      <c r="AG339" s="229"/>
      <c r="AH339" s="220"/>
      <c r="AI339" s="220"/>
      <c r="AJ339" s="229"/>
      <c r="AK339" s="229"/>
      <c r="AL339" s="220"/>
      <c r="AM339" s="229"/>
      <c r="AN339" s="220"/>
      <c r="AO339" s="220"/>
      <c r="AP339" s="229"/>
      <c r="AQ339" s="229"/>
      <c r="AR339" s="220"/>
      <c r="AS339" s="229"/>
      <c r="AT339" s="220"/>
      <c r="AU339" s="220"/>
      <c r="AV339" s="229"/>
      <c r="AW339" s="229"/>
      <c r="AX339" s="220"/>
      <c r="AY339" s="229"/>
    </row>
    <row r="340" spans="1:51" s="110" customFormat="1" ht="25.5" hidden="1" x14ac:dyDescent="0.25">
      <c r="A340" s="226" t="s">
        <v>8263</v>
      </c>
      <c r="B340" s="227"/>
      <c r="C340" s="230"/>
      <c r="D340" s="1626" t="s">
        <v>9836</v>
      </c>
      <c r="E340" s="274" t="s">
        <v>11311</v>
      </c>
      <c r="F340" s="239">
        <f t="shared" si="54"/>
        <v>46041</v>
      </c>
      <c r="G340" s="232" t="str">
        <f t="shared" si="50"/>
        <v>A</v>
      </c>
      <c r="H340" s="1055" t="str">
        <f t="shared" si="51"/>
        <v>MR_DER-1524_26</v>
      </c>
      <c r="I340" s="234" t="str">
        <f t="shared" si="52"/>
        <v>ND</v>
      </c>
      <c r="J340" s="255" t="str">
        <f t="shared" si="53"/>
        <v>ND</v>
      </c>
      <c r="K340" s="249" t="s">
        <v>3730</v>
      </c>
      <c r="L340" s="229">
        <v>45929</v>
      </c>
      <c r="M340" s="218" t="s">
        <v>10477</v>
      </c>
      <c r="N340" s="220" t="s">
        <v>5536</v>
      </c>
      <c r="O340" s="229">
        <v>45933</v>
      </c>
      <c r="P340" s="1365"/>
      <c r="Q340" s="249" t="s">
        <v>3765</v>
      </c>
      <c r="R340" s="229">
        <v>45989</v>
      </c>
      <c r="S340" s="218" t="s">
        <v>11472</v>
      </c>
      <c r="T340" s="220" t="s">
        <v>5537</v>
      </c>
      <c r="U340" s="229">
        <v>46027</v>
      </c>
      <c r="V340" s="220"/>
      <c r="W340" s="220" t="s">
        <v>3748</v>
      </c>
      <c r="X340" s="229">
        <v>46036</v>
      </c>
      <c r="Y340" s="218" t="s">
        <v>11981</v>
      </c>
      <c r="Z340" s="220"/>
      <c r="AA340" s="229"/>
      <c r="AB340" s="220"/>
      <c r="AC340" s="220" t="s">
        <v>3748</v>
      </c>
      <c r="AD340" s="229">
        <v>46041</v>
      </c>
      <c r="AE340" s="218" t="s">
        <v>11993</v>
      </c>
      <c r="AF340" s="220"/>
      <c r="AG340" s="229"/>
      <c r="AH340" s="220"/>
      <c r="AI340" s="220"/>
      <c r="AJ340" s="229"/>
      <c r="AK340" s="229"/>
      <c r="AL340" s="220"/>
      <c r="AM340" s="229"/>
      <c r="AN340" s="220"/>
      <c r="AO340" s="220"/>
      <c r="AP340" s="229"/>
      <c r="AQ340" s="229"/>
      <c r="AR340" s="220"/>
      <c r="AS340" s="229"/>
      <c r="AT340" s="220"/>
      <c r="AU340" s="220"/>
      <c r="AV340" s="229"/>
      <c r="AW340" s="229"/>
      <c r="AX340" s="220"/>
      <c r="AY340" s="229"/>
    </row>
    <row r="341" spans="1:51" s="110" customFormat="1" ht="25.5" hidden="1" x14ac:dyDescent="0.25">
      <c r="A341" s="226" t="s">
        <v>8263</v>
      </c>
      <c r="B341" s="227"/>
      <c r="C341" s="230"/>
      <c r="D341" s="1626" t="s">
        <v>9836</v>
      </c>
      <c r="E341" s="274" t="s">
        <v>11312</v>
      </c>
      <c r="F341" s="239">
        <f t="shared" si="54"/>
        <v>46041</v>
      </c>
      <c r="G341" s="232" t="str">
        <f t="shared" si="50"/>
        <v>A</v>
      </c>
      <c r="H341" s="1055" t="str">
        <f t="shared" si="51"/>
        <v>MR_DER-1524_26</v>
      </c>
      <c r="I341" s="234" t="str">
        <f t="shared" si="52"/>
        <v>ND</v>
      </c>
      <c r="J341" s="255" t="str">
        <f t="shared" si="53"/>
        <v>ND</v>
      </c>
      <c r="K341" s="249" t="s">
        <v>3730</v>
      </c>
      <c r="L341" s="229">
        <v>45929</v>
      </c>
      <c r="M341" s="218" t="s">
        <v>10477</v>
      </c>
      <c r="N341" s="220" t="s">
        <v>5536</v>
      </c>
      <c r="O341" s="229">
        <v>45933</v>
      </c>
      <c r="P341" s="1365"/>
      <c r="Q341" s="249" t="s">
        <v>3765</v>
      </c>
      <c r="R341" s="229">
        <v>45989</v>
      </c>
      <c r="S341" s="218" t="s">
        <v>11472</v>
      </c>
      <c r="T341" s="220" t="s">
        <v>5537</v>
      </c>
      <c r="U341" s="229">
        <v>46027</v>
      </c>
      <c r="V341" s="220"/>
      <c r="W341" s="220" t="s">
        <v>3748</v>
      </c>
      <c r="X341" s="229">
        <v>46036</v>
      </c>
      <c r="Y341" s="218" t="s">
        <v>11981</v>
      </c>
      <c r="Z341" s="220"/>
      <c r="AA341" s="229"/>
      <c r="AB341" s="220"/>
      <c r="AC341" s="220" t="s">
        <v>3748</v>
      </c>
      <c r="AD341" s="229">
        <v>46041</v>
      </c>
      <c r="AE341" s="218" t="s">
        <v>11993</v>
      </c>
      <c r="AF341" s="220"/>
      <c r="AG341" s="229"/>
      <c r="AH341" s="220"/>
      <c r="AI341" s="220"/>
      <c r="AJ341" s="229"/>
      <c r="AK341" s="229"/>
      <c r="AL341" s="220"/>
      <c r="AM341" s="229"/>
      <c r="AN341" s="220"/>
      <c r="AO341" s="220"/>
      <c r="AP341" s="229"/>
      <c r="AQ341" s="229"/>
      <c r="AR341" s="220"/>
      <c r="AS341" s="229"/>
      <c r="AT341" s="220"/>
      <c r="AU341" s="220"/>
      <c r="AV341" s="229"/>
      <c r="AW341" s="229"/>
      <c r="AX341" s="220"/>
      <c r="AY341" s="229"/>
    </row>
    <row r="342" spans="1:51" s="110" customFormat="1" ht="25.5" hidden="1" x14ac:dyDescent="0.25">
      <c r="A342" s="226" t="s">
        <v>8263</v>
      </c>
      <c r="B342" s="227"/>
      <c r="C342" s="230"/>
      <c r="D342" s="1626" t="s">
        <v>9836</v>
      </c>
      <c r="E342" s="274" t="s">
        <v>11313</v>
      </c>
      <c r="F342" s="239">
        <f t="shared" si="54"/>
        <v>46036</v>
      </c>
      <c r="G342" s="232" t="str">
        <f t="shared" ref="G342:G374" si="55">IF($F342="","",INDEX($K342:$DP342,1,MATCH($F342,$K342:$DP342,)-1))</f>
        <v>A</v>
      </c>
      <c r="H342" s="1055" t="str">
        <f t="shared" ref="H342:H374" si="56">IF($F342="","",INDEX($K342:$FL342,1,MATCH($F342,$K342:$FL342,)+1))</f>
        <v>MR_DER-1503_26</v>
      </c>
      <c r="I342" s="234" t="str">
        <f t="shared" ref="I342:I374" si="57">IF(F342="NE",F342,IF(INDEX(K342:CR342,,MATCH(F342,K342:CR342,0)+3)&lt;&gt;0,INDEX(K342:CR342,,MATCH(F342,K342:CR342,0)+3),"ND"))</f>
        <v>ND</v>
      </c>
      <c r="J342" s="255" t="str">
        <f t="shared" ref="J342:J373" si="58">IF(G342="NE",G342,IF(INDEX(K342:CS342,,MATCH(G342,K342:CS342,0)+3)&lt;&gt;0,INDEX(K342:CS342,,MATCH(G342,K342:CS342,0)+3),"ND"))</f>
        <v>ND</v>
      </c>
      <c r="K342" s="249" t="s">
        <v>3730</v>
      </c>
      <c r="L342" s="229">
        <v>45929</v>
      </c>
      <c r="M342" s="218" t="s">
        <v>10477</v>
      </c>
      <c r="N342" s="220" t="s">
        <v>5536</v>
      </c>
      <c r="O342" s="229">
        <v>45933</v>
      </c>
      <c r="P342" s="1365"/>
      <c r="Q342" s="249" t="s">
        <v>3765</v>
      </c>
      <c r="R342" s="229">
        <v>45989</v>
      </c>
      <c r="S342" s="218" t="s">
        <v>11472</v>
      </c>
      <c r="T342" s="220" t="s">
        <v>5539</v>
      </c>
      <c r="U342" s="229">
        <v>46027</v>
      </c>
      <c r="V342" s="220"/>
      <c r="W342" s="220" t="s">
        <v>3748</v>
      </c>
      <c r="X342" s="229">
        <v>46036</v>
      </c>
      <c r="Y342" s="218" t="s">
        <v>11973</v>
      </c>
      <c r="Z342" s="220"/>
      <c r="AA342" s="229"/>
      <c r="AB342" s="220"/>
      <c r="AC342" s="220"/>
      <c r="AD342" s="229"/>
      <c r="AE342" s="229"/>
      <c r="AF342" s="220"/>
      <c r="AG342" s="229"/>
      <c r="AH342" s="220"/>
      <c r="AI342" s="220"/>
      <c r="AJ342" s="229"/>
      <c r="AK342" s="229"/>
      <c r="AL342" s="220"/>
      <c r="AM342" s="229"/>
      <c r="AN342" s="220"/>
      <c r="AO342" s="220"/>
      <c r="AP342" s="229"/>
      <c r="AQ342" s="229"/>
      <c r="AR342" s="220"/>
      <c r="AS342" s="229"/>
      <c r="AT342" s="220"/>
      <c r="AU342" s="220"/>
      <c r="AV342" s="229"/>
      <c r="AW342" s="229"/>
      <c r="AX342" s="220"/>
      <c r="AY342" s="229"/>
    </row>
    <row r="343" spans="1:51" s="110" customFormat="1" ht="25.5" hidden="1" x14ac:dyDescent="0.25">
      <c r="A343" s="226" t="s">
        <v>8263</v>
      </c>
      <c r="B343" s="227"/>
      <c r="C343" s="230"/>
      <c r="D343" s="1626" t="s">
        <v>9836</v>
      </c>
      <c r="E343" s="274" t="s">
        <v>11314</v>
      </c>
      <c r="F343" s="239">
        <f t="shared" si="54"/>
        <v>46036</v>
      </c>
      <c r="G343" s="232" t="str">
        <f t="shared" si="55"/>
        <v>A</v>
      </c>
      <c r="H343" s="1055" t="str">
        <f t="shared" si="56"/>
        <v>MR_DER-1503_26</v>
      </c>
      <c r="I343" s="234" t="str">
        <f t="shared" si="57"/>
        <v>ND</v>
      </c>
      <c r="J343" s="255" t="str">
        <f t="shared" si="58"/>
        <v>ND</v>
      </c>
      <c r="K343" s="249" t="s">
        <v>3730</v>
      </c>
      <c r="L343" s="229">
        <v>45929</v>
      </c>
      <c r="M343" s="218" t="s">
        <v>10477</v>
      </c>
      <c r="N343" s="220" t="s">
        <v>5536</v>
      </c>
      <c r="O343" s="229">
        <v>45933</v>
      </c>
      <c r="P343" s="1365"/>
      <c r="Q343" s="249" t="s">
        <v>3765</v>
      </c>
      <c r="R343" s="229">
        <v>45989</v>
      </c>
      <c r="S343" s="218" t="s">
        <v>11472</v>
      </c>
      <c r="T343" s="220" t="s">
        <v>5539</v>
      </c>
      <c r="U343" s="229">
        <v>46027</v>
      </c>
      <c r="V343" s="220"/>
      <c r="W343" s="220" t="s">
        <v>3748</v>
      </c>
      <c r="X343" s="229">
        <v>46036</v>
      </c>
      <c r="Y343" s="218" t="s">
        <v>11973</v>
      </c>
      <c r="Z343" s="220"/>
      <c r="AA343" s="229"/>
      <c r="AB343" s="220"/>
      <c r="AC343" s="220"/>
      <c r="AD343" s="229"/>
      <c r="AE343" s="229"/>
      <c r="AF343" s="220"/>
      <c r="AG343" s="229"/>
      <c r="AH343" s="220"/>
      <c r="AI343" s="220"/>
      <c r="AJ343" s="229"/>
      <c r="AK343" s="229"/>
      <c r="AL343" s="220"/>
      <c r="AM343" s="229"/>
      <c r="AN343" s="220"/>
      <c r="AO343" s="220"/>
      <c r="AP343" s="229"/>
      <c r="AQ343" s="229"/>
      <c r="AR343" s="220"/>
      <c r="AS343" s="229"/>
      <c r="AT343" s="220"/>
      <c r="AU343" s="220"/>
      <c r="AV343" s="229"/>
      <c r="AW343" s="229"/>
      <c r="AX343" s="220"/>
      <c r="AY343" s="229"/>
    </row>
    <row r="344" spans="1:51" s="110" customFormat="1" ht="25.5" hidden="1" x14ac:dyDescent="0.25">
      <c r="A344" s="226" t="s">
        <v>8263</v>
      </c>
      <c r="B344" s="227"/>
      <c r="C344" s="230"/>
      <c r="D344" s="1626" t="s">
        <v>9836</v>
      </c>
      <c r="E344" s="274" t="s">
        <v>11315</v>
      </c>
      <c r="F344" s="239">
        <f t="shared" si="54"/>
        <v>46036</v>
      </c>
      <c r="G344" s="232" t="str">
        <f t="shared" si="55"/>
        <v>A</v>
      </c>
      <c r="H344" s="1055" t="str">
        <f t="shared" si="56"/>
        <v>MR_DER-1503_26</v>
      </c>
      <c r="I344" s="234" t="str">
        <f t="shared" si="57"/>
        <v>ND</v>
      </c>
      <c r="J344" s="255" t="str">
        <f t="shared" si="58"/>
        <v>ND</v>
      </c>
      <c r="K344" s="249" t="s">
        <v>3730</v>
      </c>
      <c r="L344" s="229">
        <v>45929</v>
      </c>
      <c r="M344" s="218" t="s">
        <v>10477</v>
      </c>
      <c r="N344" s="220" t="s">
        <v>5536</v>
      </c>
      <c r="O344" s="229">
        <v>45933</v>
      </c>
      <c r="P344" s="1365"/>
      <c r="Q344" s="249" t="s">
        <v>3765</v>
      </c>
      <c r="R344" s="229">
        <v>45989</v>
      </c>
      <c r="S344" s="218" t="s">
        <v>11472</v>
      </c>
      <c r="T344" s="220" t="s">
        <v>5539</v>
      </c>
      <c r="U344" s="229">
        <v>46027</v>
      </c>
      <c r="V344" s="220"/>
      <c r="W344" s="220" t="s">
        <v>3748</v>
      </c>
      <c r="X344" s="229">
        <v>46036</v>
      </c>
      <c r="Y344" s="218" t="s">
        <v>11973</v>
      </c>
      <c r="Z344" s="220"/>
      <c r="AA344" s="229"/>
      <c r="AB344" s="220"/>
      <c r="AC344" s="220"/>
      <c r="AD344" s="229"/>
      <c r="AE344" s="229"/>
      <c r="AF344" s="220"/>
      <c r="AG344" s="229"/>
      <c r="AH344" s="220"/>
      <c r="AI344" s="220"/>
      <c r="AJ344" s="229"/>
      <c r="AK344" s="229"/>
      <c r="AL344" s="220"/>
      <c r="AM344" s="229"/>
      <c r="AN344" s="220"/>
      <c r="AO344" s="220"/>
      <c r="AP344" s="229"/>
      <c r="AQ344" s="229"/>
      <c r="AR344" s="220"/>
      <c r="AS344" s="229"/>
      <c r="AT344" s="220"/>
      <c r="AU344" s="220"/>
      <c r="AV344" s="229"/>
      <c r="AW344" s="229"/>
      <c r="AX344" s="220"/>
      <c r="AY344" s="229"/>
    </row>
    <row r="345" spans="1:51" s="110" customFormat="1" ht="25.5" hidden="1" x14ac:dyDescent="0.25">
      <c r="A345" s="226" t="s">
        <v>8263</v>
      </c>
      <c r="B345" s="227"/>
      <c r="C345" s="230"/>
      <c r="D345" s="1626" t="s">
        <v>9836</v>
      </c>
      <c r="E345" s="274" t="s">
        <v>11316</v>
      </c>
      <c r="F345" s="239">
        <f t="shared" si="54"/>
        <v>46041</v>
      </c>
      <c r="G345" s="232" t="str">
        <f t="shared" si="55"/>
        <v>A</v>
      </c>
      <c r="H345" s="1055" t="str">
        <f t="shared" si="56"/>
        <v>MR_DER-1524_26</v>
      </c>
      <c r="I345" s="234" t="str">
        <f t="shared" si="57"/>
        <v>ND</v>
      </c>
      <c r="J345" s="255" t="str">
        <f t="shared" si="58"/>
        <v>ND</v>
      </c>
      <c r="K345" s="249" t="s">
        <v>3730</v>
      </c>
      <c r="L345" s="229">
        <v>45929</v>
      </c>
      <c r="M345" s="218" t="s">
        <v>10477</v>
      </c>
      <c r="N345" s="220" t="s">
        <v>5536</v>
      </c>
      <c r="O345" s="229">
        <v>45933</v>
      </c>
      <c r="P345" s="1365"/>
      <c r="Q345" s="249" t="s">
        <v>3765</v>
      </c>
      <c r="R345" s="229">
        <v>45989</v>
      </c>
      <c r="S345" s="218" t="s">
        <v>11472</v>
      </c>
      <c r="T345" s="220" t="s">
        <v>5537</v>
      </c>
      <c r="U345" s="229">
        <v>46027</v>
      </c>
      <c r="V345" s="220"/>
      <c r="W345" s="220" t="s">
        <v>3748</v>
      </c>
      <c r="X345" s="229">
        <v>46036</v>
      </c>
      <c r="Y345" s="218" t="s">
        <v>11981</v>
      </c>
      <c r="Z345" s="220"/>
      <c r="AA345" s="229"/>
      <c r="AB345" s="220"/>
      <c r="AC345" s="220" t="s">
        <v>3748</v>
      </c>
      <c r="AD345" s="229">
        <v>46041</v>
      </c>
      <c r="AE345" s="1153" t="s">
        <v>11993</v>
      </c>
      <c r="AF345" s="220"/>
      <c r="AG345" s="229"/>
      <c r="AH345" s="220"/>
      <c r="AI345" s="220"/>
      <c r="AJ345" s="229"/>
      <c r="AK345" s="229"/>
      <c r="AL345" s="220"/>
      <c r="AM345" s="229"/>
      <c r="AN345" s="220"/>
      <c r="AO345" s="220"/>
      <c r="AP345" s="229"/>
      <c r="AQ345" s="229"/>
      <c r="AR345" s="220"/>
      <c r="AS345" s="229"/>
      <c r="AT345" s="220"/>
      <c r="AU345" s="220"/>
      <c r="AV345" s="229"/>
      <c r="AW345" s="229"/>
      <c r="AX345" s="220"/>
      <c r="AY345" s="229"/>
    </row>
    <row r="346" spans="1:51" s="110" customFormat="1" ht="25.5" hidden="1" x14ac:dyDescent="0.25">
      <c r="A346" s="226" t="s">
        <v>8263</v>
      </c>
      <c r="B346" s="227"/>
      <c r="C346" s="230"/>
      <c r="D346" s="1626" t="s">
        <v>9836</v>
      </c>
      <c r="E346" s="274" t="s">
        <v>11317</v>
      </c>
      <c r="F346" s="239">
        <f t="shared" si="54"/>
        <v>46041</v>
      </c>
      <c r="G346" s="232" t="str">
        <f t="shared" si="55"/>
        <v>A</v>
      </c>
      <c r="H346" s="1055" t="str">
        <f t="shared" si="56"/>
        <v>MR_DER-1524_26</v>
      </c>
      <c r="I346" s="234" t="str">
        <f t="shared" si="57"/>
        <v>ND</v>
      </c>
      <c r="J346" s="255" t="str">
        <f t="shared" si="58"/>
        <v>ND</v>
      </c>
      <c r="K346" s="249" t="s">
        <v>3730</v>
      </c>
      <c r="L346" s="229">
        <v>45929</v>
      </c>
      <c r="M346" s="218" t="s">
        <v>10477</v>
      </c>
      <c r="N346" s="220" t="s">
        <v>5536</v>
      </c>
      <c r="O346" s="229">
        <v>45933</v>
      </c>
      <c r="P346" s="1365"/>
      <c r="Q346" s="249" t="s">
        <v>3765</v>
      </c>
      <c r="R346" s="229">
        <v>45989</v>
      </c>
      <c r="S346" s="218" t="s">
        <v>11472</v>
      </c>
      <c r="T346" s="220" t="s">
        <v>5537</v>
      </c>
      <c r="U346" s="229">
        <v>46027</v>
      </c>
      <c r="V346" s="220"/>
      <c r="W346" s="220" t="s">
        <v>3748</v>
      </c>
      <c r="X346" s="229">
        <v>46036</v>
      </c>
      <c r="Y346" s="218" t="s">
        <v>11981</v>
      </c>
      <c r="Z346" s="220"/>
      <c r="AA346" s="229"/>
      <c r="AB346" s="220"/>
      <c r="AC346" s="220" t="s">
        <v>3748</v>
      </c>
      <c r="AD346" s="229">
        <v>46041</v>
      </c>
      <c r="AE346" s="1153" t="s">
        <v>11993</v>
      </c>
      <c r="AF346" s="220"/>
      <c r="AG346" s="229"/>
      <c r="AH346" s="220"/>
      <c r="AI346" s="220"/>
      <c r="AJ346" s="229"/>
      <c r="AK346" s="229"/>
      <c r="AL346" s="220"/>
      <c r="AM346" s="229"/>
      <c r="AN346" s="220"/>
      <c r="AO346" s="220"/>
      <c r="AP346" s="229"/>
      <c r="AQ346" s="229"/>
      <c r="AR346" s="220"/>
      <c r="AS346" s="229"/>
      <c r="AT346" s="220"/>
      <c r="AU346" s="220"/>
      <c r="AV346" s="229"/>
      <c r="AW346" s="229"/>
      <c r="AX346" s="220"/>
      <c r="AY346" s="229"/>
    </row>
    <row r="347" spans="1:51" s="267" customFormat="1" ht="15" hidden="1" x14ac:dyDescent="0.25">
      <c r="A347" s="1464" t="s">
        <v>8342</v>
      </c>
      <c r="B347" s="1465"/>
      <c r="C347" s="1459"/>
      <c r="D347" s="1466" t="s">
        <v>8820</v>
      </c>
      <c r="E347" s="1460" t="s">
        <v>9835</v>
      </c>
      <c r="F347" s="370">
        <f t="shared" si="54"/>
        <v>46162</v>
      </c>
      <c r="G347" s="379" t="str">
        <f t="shared" si="55"/>
        <v>C</v>
      </c>
      <c r="H347" s="1057" t="str">
        <f t="shared" si="56"/>
        <v>MR_DER-1751_26</v>
      </c>
      <c r="I347" s="263" t="str">
        <f t="shared" si="57"/>
        <v>ND</v>
      </c>
      <c r="J347" s="380" t="str">
        <f t="shared" si="58"/>
        <v>ND</v>
      </c>
      <c r="K347" s="1467" t="s">
        <v>3730</v>
      </c>
      <c r="L347" s="276">
        <v>45888</v>
      </c>
      <c r="M347" s="1371" t="s">
        <v>9837</v>
      </c>
      <c r="N347" s="266" t="s">
        <v>5537</v>
      </c>
      <c r="O347" s="276">
        <v>45898</v>
      </c>
      <c r="P347" s="1468"/>
      <c r="Q347" s="1467" t="s">
        <v>3748</v>
      </c>
      <c r="R347" s="276">
        <v>45929</v>
      </c>
      <c r="S347" s="1371" t="s">
        <v>10477</v>
      </c>
      <c r="T347" s="266" t="s">
        <v>5536</v>
      </c>
      <c r="U347" s="276">
        <v>45933</v>
      </c>
      <c r="V347" s="266"/>
      <c r="W347" s="266" t="s">
        <v>5626</v>
      </c>
      <c r="X347" s="276">
        <v>45993</v>
      </c>
      <c r="Y347" s="1371" t="s">
        <v>11477</v>
      </c>
      <c r="Z347" s="266" t="s">
        <v>5539</v>
      </c>
      <c r="AA347" s="276">
        <v>46027</v>
      </c>
      <c r="AB347" s="266"/>
      <c r="AC347" s="266" t="s">
        <v>5811</v>
      </c>
      <c r="AD347" s="276">
        <v>46036</v>
      </c>
      <c r="AE347" s="1371" t="s">
        <v>11973</v>
      </c>
      <c r="AF347" s="266"/>
      <c r="AG347" s="276"/>
      <c r="AH347" s="266"/>
      <c r="AI347" s="266" t="s">
        <v>6393</v>
      </c>
      <c r="AJ347" s="276">
        <v>46073</v>
      </c>
      <c r="AK347" s="23" t="s">
        <v>12174</v>
      </c>
      <c r="AL347" s="266" t="s">
        <v>5537</v>
      </c>
      <c r="AM347" s="276">
        <v>46118</v>
      </c>
      <c r="AN347" s="266"/>
      <c r="AO347" s="266" t="s">
        <v>6649</v>
      </c>
      <c r="AP347" s="276">
        <v>46162</v>
      </c>
      <c r="AQ347" s="23" t="s">
        <v>12667</v>
      </c>
      <c r="AR347" s="266"/>
      <c r="AS347" s="276"/>
      <c r="AT347" s="266"/>
      <c r="AU347" s="266"/>
      <c r="AV347" s="276"/>
      <c r="AW347" s="276"/>
      <c r="AX347" s="266"/>
      <c r="AY347" s="276"/>
    </row>
    <row r="348" spans="1:51" s="110" customFormat="1" ht="25.5" hidden="1" x14ac:dyDescent="0.25">
      <c r="A348" s="226" t="s">
        <v>8263</v>
      </c>
      <c r="B348" s="227"/>
      <c r="C348" s="230"/>
      <c r="D348" s="1626" t="s">
        <v>9836</v>
      </c>
      <c r="E348" s="274" t="s">
        <v>9832</v>
      </c>
      <c r="F348" s="239">
        <f>IF(L348&lt;&gt;0,MAX(L348,R348,X348,AD348,AJ348,AP348,AV348,),"NE")</f>
        <v>46036</v>
      </c>
      <c r="G348" s="232" t="str">
        <f t="shared" si="55"/>
        <v>A</v>
      </c>
      <c r="H348" s="1055" t="str">
        <f t="shared" si="56"/>
        <v>MR_DER-1503_26</v>
      </c>
      <c r="I348" s="234" t="str">
        <f t="shared" si="57"/>
        <v>ND</v>
      </c>
      <c r="J348" s="255" t="str">
        <f t="shared" si="58"/>
        <v>APROVADO</v>
      </c>
      <c r="K348" s="249" t="s">
        <v>3730</v>
      </c>
      <c r="L348" s="229">
        <v>45888</v>
      </c>
      <c r="M348" s="218" t="s">
        <v>9837</v>
      </c>
      <c r="N348" s="220" t="s">
        <v>5536</v>
      </c>
      <c r="O348" s="229">
        <v>45894</v>
      </c>
      <c r="P348" s="1365"/>
      <c r="Q348" s="249" t="s">
        <v>3765</v>
      </c>
      <c r="R348" s="229">
        <v>45929</v>
      </c>
      <c r="S348" s="218" t="s">
        <v>10476</v>
      </c>
      <c r="T348" s="220" t="s">
        <v>5537</v>
      </c>
      <c r="U348" s="229">
        <v>45937</v>
      </c>
      <c r="V348" s="220"/>
      <c r="W348" s="220" t="s">
        <v>3748</v>
      </c>
      <c r="X348" s="229">
        <v>45989</v>
      </c>
      <c r="Y348" s="218" t="s">
        <v>11473</v>
      </c>
      <c r="Z348" s="220" t="s">
        <v>5539</v>
      </c>
      <c r="AA348" s="229">
        <v>46027</v>
      </c>
      <c r="AB348" s="220"/>
      <c r="AC348" s="220" t="s">
        <v>3748</v>
      </c>
      <c r="AD348" s="229">
        <v>46036</v>
      </c>
      <c r="AE348" s="218" t="s">
        <v>11973</v>
      </c>
      <c r="AF348" s="220"/>
      <c r="AG348" s="229"/>
      <c r="AH348" s="220"/>
      <c r="AI348" s="220"/>
      <c r="AJ348" s="229"/>
      <c r="AK348" s="229"/>
      <c r="AL348" s="220"/>
      <c r="AM348" s="229"/>
      <c r="AN348" s="220"/>
      <c r="AO348" s="220"/>
      <c r="AP348" s="229"/>
      <c r="AQ348" s="229"/>
      <c r="AR348" s="220"/>
      <c r="AS348" s="229"/>
      <c r="AT348" s="220"/>
      <c r="AU348" s="220"/>
      <c r="AV348" s="229"/>
      <c r="AW348" s="229"/>
      <c r="AX348" s="220"/>
      <c r="AY348" s="229"/>
    </row>
    <row r="349" spans="1:51" s="110" customFormat="1" ht="25.5" hidden="1" x14ac:dyDescent="0.25">
      <c r="A349" s="226" t="s">
        <v>8263</v>
      </c>
      <c r="B349" s="227"/>
      <c r="C349" s="230"/>
      <c r="D349" s="1626" t="s">
        <v>9836</v>
      </c>
      <c r="E349" s="274" t="s">
        <v>9833</v>
      </c>
      <c r="F349" s="239">
        <f t="shared" ref="F349:F374" si="59">IF(L349&lt;&gt;0,MAX(L349,R349,X349,AD349,AJ349,AP349,AV349),"NE")</f>
        <v>46036</v>
      </c>
      <c r="G349" s="232" t="str">
        <f t="shared" si="55"/>
        <v>A</v>
      </c>
      <c r="H349" s="1055" t="str">
        <f t="shared" si="56"/>
        <v>MR_DER-1503_26</v>
      </c>
      <c r="I349" s="234" t="str">
        <f t="shared" si="57"/>
        <v>ND</v>
      </c>
      <c r="J349" s="255" t="str">
        <f t="shared" si="58"/>
        <v>APROVADO</v>
      </c>
      <c r="K349" s="249" t="s">
        <v>3730</v>
      </c>
      <c r="L349" s="229">
        <v>45888</v>
      </c>
      <c r="M349" s="218" t="s">
        <v>9837</v>
      </c>
      <c r="N349" s="220" t="s">
        <v>5536</v>
      </c>
      <c r="O349" s="229">
        <v>45894</v>
      </c>
      <c r="P349" s="1365"/>
      <c r="Q349" s="249" t="s">
        <v>3765</v>
      </c>
      <c r="R349" s="229">
        <v>45929</v>
      </c>
      <c r="S349" s="218" t="s">
        <v>10476</v>
      </c>
      <c r="T349" s="220" t="s">
        <v>5537</v>
      </c>
      <c r="U349" s="229">
        <v>45937</v>
      </c>
      <c r="V349" s="220"/>
      <c r="W349" s="220" t="s">
        <v>3748</v>
      </c>
      <c r="X349" s="229">
        <v>45989</v>
      </c>
      <c r="Y349" s="218" t="s">
        <v>11473</v>
      </c>
      <c r="Z349" s="220" t="s">
        <v>5539</v>
      </c>
      <c r="AA349" s="229">
        <v>46027</v>
      </c>
      <c r="AB349" s="220"/>
      <c r="AC349" s="220" t="s">
        <v>3748</v>
      </c>
      <c r="AD349" s="229">
        <v>46036</v>
      </c>
      <c r="AE349" s="1153" t="s">
        <v>11973</v>
      </c>
      <c r="AF349" s="220"/>
      <c r="AG349" s="229"/>
      <c r="AH349" s="220"/>
      <c r="AI349" s="220"/>
      <c r="AJ349" s="229"/>
      <c r="AK349" s="229"/>
      <c r="AL349" s="220"/>
      <c r="AM349" s="229"/>
      <c r="AN349" s="220"/>
      <c r="AO349" s="220"/>
      <c r="AP349" s="229"/>
      <c r="AQ349" s="229"/>
      <c r="AR349" s="220"/>
      <c r="AS349" s="229"/>
      <c r="AT349" s="220"/>
      <c r="AU349" s="220"/>
      <c r="AV349" s="229"/>
      <c r="AW349" s="229"/>
      <c r="AX349" s="220"/>
      <c r="AY349" s="229"/>
    </row>
    <row r="350" spans="1:51" s="110" customFormat="1" ht="25.5" hidden="1" x14ac:dyDescent="0.25">
      <c r="A350" s="226" t="s">
        <v>8263</v>
      </c>
      <c r="B350" s="227"/>
      <c r="C350" s="230"/>
      <c r="D350" s="1626" t="s">
        <v>9836</v>
      </c>
      <c r="E350" s="274" t="s">
        <v>9834</v>
      </c>
      <c r="F350" s="239">
        <f t="shared" si="59"/>
        <v>46036</v>
      </c>
      <c r="G350" s="232" t="str">
        <f t="shared" si="55"/>
        <v>A</v>
      </c>
      <c r="H350" s="1055" t="str">
        <f t="shared" si="56"/>
        <v>MR_DER-1503_26</v>
      </c>
      <c r="I350" s="234" t="str">
        <f t="shared" si="57"/>
        <v>ND</v>
      </c>
      <c r="J350" s="255" t="str">
        <f t="shared" si="58"/>
        <v>APROVADO</v>
      </c>
      <c r="K350" s="249" t="s">
        <v>3730</v>
      </c>
      <c r="L350" s="229">
        <v>45888</v>
      </c>
      <c r="M350" s="218" t="s">
        <v>9837</v>
      </c>
      <c r="N350" s="220" t="s">
        <v>5536</v>
      </c>
      <c r="O350" s="229">
        <v>45894</v>
      </c>
      <c r="P350" s="1365"/>
      <c r="Q350" s="249" t="s">
        <v>3765</v>
      </c>
      <c r="R350" s="229">
        <v>45929</v>
      </c>
      <c r="S350" s="218" t="s">
        <v>10476</v>
      </c>
      <c r="T350" s="220" t="s">
        <v>5537</v>
      </c>
      <c r="U350" s="229">
        <v>45937</v>
      </c>
      <c r="V350" s="220"/>
      <c r="W350" s="220" t="s">
        <v>3748</v>
      </c>
      <c r="X350" s="229">
        <v>45989</v>
      </c>
      <c r="Y350" s="218" t="s">
        <v>11473</v>
      </c>
      <c r="Z350" s="220" t="s">
        <v>5539</v>
      </c>
      <c r="AA350" s="229">
        <v>46027</v>
      </c>
      <c r="AB350" s="220"/>
      <c r="AC350" s="220" t="s">
        <v>3748</v>
      </c>
      <c r="AD350" s="229">
        <v>46036</v>
      </c>
      <c r="AE350" s="1153" t="s">
        <v>11973</v>
      </c>
      <c r="AF350" s="220"/>
      <c r="AG350" s="229"/>
      <c r="AH350" s="220"/>
      <c r="AI350" s="220"/>
      <c r="AJ350" s="229"/>
      <c r="AK350" s="229"/>
      <c r="AL350" s="220"/>
      <c r="AM350" s="229"/>
      <c r="AN350" s="220"/>
      <c r="AO350" s="220"/>
      <c r="AP350" s="229"/>
      <c r="AQ350" s="229"/>
      <c r="AR350" s="220"/>
      <c r="AS350" s="229"/>
      <c r="AT350" s="220"/>
      <c r="AU350" s="1601"/>
      <c r="AV350" s="1602"/>
      <c r="AW350" s="1602"/>
      <c r="AX350" s="1601"/>
      <c r="AY350" s="1602"/>
    </row>
    <row r="351" spans="1:51" s="110" customFormat="1" ht="25.5" hidden="1" x14ac:dyDescent="0.25">
      <c r="A351" s="226" t="s">
        <v>8263</v>
      </c>
      <c r="B351" s="227"/>
      <c r="C351" s="230"/>
      <c r="D351" s="1626" t="s">
        <v>9836</v>
      </c>
      <c r="E351" s="274" t="s">
        <v>11318</v>
      </c>
      <c r="F351" s="239">
        <f t="shared" si="59"/>
        <v>46129</v>
      </c>
      <c r="G351" s="232" t="str">
        <f t="shared" si="55"/>
        <v>B</v>
      </c>
      <c r="H351" s="1055" t="str">
        <f t="shared" si="56"/>
        <v>MR_DER-1687_26</v>
      </c>
      <c r="I351" s="234" t="str">
        <f t="shared" si="57"/>
        <v>ND</v>
      </c>
      <c r="J351" s="255" t="str">
        <f t="shared" si="58"/>
        <v>ND</v>
      </c>
      <c r="K351" s="249" t="s">
        <v>3730</v>
      </c>
      <c r="L351" s="229">
        <v>45929</v>
      </c>
      <c r="M351" s="1078" t="s">
        <v>10476</v>
      </c>
      <c r="N351" s="220" t="s">
        <v>5536</v>
      </c>
      <c r="O351" s="229">
        <v>45937</v>
      </c>
      <c r="P351" s="1607"/>
      <c r="Q351" s="220" t="s">
        <v>3765</v>
      </c>
      <c r="R351" s="229">
        <v>45989</v>
      </c>
      <c r="S351" s="1078" t="s">
        <v>11473</v>
      </c>
      <c r="T351" s="220" t="s">
        <v>5537</v>
      </c>
      <c r="U351" s="229">
        <v>46027</v>
      </c>
      <c r="V351" s="220"/>
      <c r="W351" s="220" t="s">
        <v>3748</v>
      </c>
      <c r="X351" s="229">
        <v>46036</v>
      </c>
      <c r="Y351" s="1078" t="s">
        <v>11980</v>
      </c>
      <c r="Z351" s="220"/>
      <c r="AA351" s="229"/>
      <c r="AB351" s="220"/>
      <c r="AC351" s="220" t="s">
        <v>3748</v>
      </c>
      <c r="AD351" s="229">
        <v>46041</v>
      </c>
      <c r="AE351" s="1608" t="s">
        <v>11994</v>
      </c>
      <c r="AF351" s="220"/>
      <c r="AG351" s="229"/>
      <c r="AH351" s="220"/>
      <c r="AI351" s="220" t="s">
        <v>5626</v>
      </c>
      <c r="AJ351" s="229">
        <v>46073</v>
      </c>
      <c r="AK351" s="1078" t="s">
        <v>12175</v>
      </c>
      <c r="AL351" s="220" t="s">
        <v>5539</v>
      </c>
      <c r="AM351" s="229">
        <v>46125</v>
      </c>
      <c r="AN351" s="220"/>
      <c r="AO351" s="220" t="s">
        <v>5811</v>
      </c>
      <c r="AP351" s="1605">
        <v>46129</v>
      </c>
      <c r="AQ351" s="1078" t="s">
        <v>12516</v>
      </c>
      <c r="AR351" s="220"/>
      <c r="AS351" s="229"/>
      <c r="AT351" s="1600"/>
      <c r="AU351" s="1604"/>
      <c r="AV351" s="1605"/>
      <c r="AW351" s="1605"/>
      <c r="AX351" s="1604"/>
      <c r="AY351" s="1605"/>
    </row>
    <row r="352" spans="1:51" s="110" customFormat="1" ht="25.5" hidden="1" x14ac:dyDescent="0.25">
      <c r="A352" s="226" t="s">
        <v>8263</v>
      </c>
      <c r="B352" s="227"/>
      <c r="C352" s="230"/>
      <c r="D352" s="1626" t="s">
        <v>9836</v>
      </c>
      <c r="E352" s="274" t="s">
        <v>11319</v>
      </c>
      <c r="F352" s="239">
        <f t="shared" si="59"/>
        <v>46036</v>
      </c>
      <c r="G352" s="232" t="str">
        <f t="shared" si="55"/>
        <v>A</v>
      </c>
      <c r="H352" s="1055" t="str">
        <f t="shared" si="56"/>
        <v>MR_DER-1503_26</v>
      </c>
      <c r="I352" s="234" t="str">
        <f t="shared" si="57"/>
        <v>ND</v>
      </c>
      <c r="J352" s="255" t="str">
        <f t="shared" si="58"/>
        <v>ND</v>
      </c>
      <c r="K352" s="249" t="s">
        <v>3730</v>
      </c>
      <c r="L352" s="229">
        <v>45929</v>
      </c>
      <c r="M352" s="218" t="s">
        <v>10476</v>
      </c>
      <c r="N352" s="220" t="s">
        <v>5536</v>
      </c>
      <c r="O352" s="229">
        <v>45937</v>
      </c>
      <c r="P352" s="1365"/>
      <c r="Q352" s="220" t="s">
        <v>3765</v>
      </c>
      <c r="R352" s="229">
        <v>45989</v>
      </c>
      <c r="S352" s="218" t="s">
        <v>11473</v>
      </c>
      <c r="T352" s="220" t="s">
        <v>5539</v>
      </c>
      <c r="U352" s="229">
        <v>46027</v>
      </c>
      <c r="V352" s="220"/>
      <c r="W352" s="220" t="s">
        <v>3748</v>
      </c>
      <c r="X352" s="229">
        <v>46036</v>
      </c>
      <c r="Y352" s="218" t="s">
        <v>11973</v>
      </c>
      <c r="Z352" s="220"/>
      <c r="AA352" s="229"/>
      <c r="AB352" s="220"/>
      <c r="AC352" s="220"/>
      <c r="AD352" s="229"/>
      <c r="AE352" s="229"/>
      <c r="AF352" s="220"/>
      <c r="AG352" s="229"/>
      <c r="AH352" s="220"/>
      <c r="AI352" s="220"/>
      <c r="AJ352" s="229"/>
      <c r="AK352" s="229"/>
      <c r="AL352" s="220"/>
      <c r="AM352" s="229"/>
      <c r="AN352" s="220"/>
      <c r="AO352" s="220"/>
      <c r="AP352" s="229"/>
      <c r="AQ352" s="229"/>
      <c r="AR352" s="220"/>
      <c r="AS352" s="229"/>
      <c r="AT352" s="220"/>
      <c r="AU352" s="1395"/>
      <c r="AV352" s="1603"/>
      <c r="AW352" s="1603"/>
      <c r="AX352" s="1395"/>
      <c r="AY352" s="1603"/>
    </row>
    <row r="353" spans="1:51" s="110" customFormat="1" ht="25.5" hidden="1" x14ac:dyDescent="0.25">
      <c r="A353" s="226" t="s">
        <v>8263</v>
      </c>
      <c r="B353" s="227"/>
      <c r="C353" s="230"/>
      <c r="D353" s="1626" t="s">
        <v>9836</v>
      </c>
      <c r="E353" s="274" t="s">
        <v>11320</v>
      </c>
      <c r="F353" s="239">
        <f t="shared" si="59"/>
        <v>46036</v>
      </c>
      <c r="G353" s="232" t="str">
        <f t="shared" si="55"/>
        <v>A</v>
      </c>
      <c r="H353" s="1055" t="str">
        <f t="shared" si="56"/>
        <v>MR_DER-1503_26</v>
      </c>
      <c r="I353" s="234" t="str">
        <f t="shared" si="57"/>
        <v>ND</v>
      </c>
      <c r="J353" s="255" t="str">
        <f t="shared" si="58"/>
        <v>ND</v>
      </c>
      <c r="K353" s="249" t="s">
        <v>3730</v>
      </c>
      <c r="L353" s="229">
        <v>45929</v>
      </c>
      <c r="M353" s="218" t="s">
        <v>10476</v>
      </c>
      <c r="N353" s="220" t="s">
        <v>5536</v>
      </c>
      <c r="O353" s="229">
        <v>45937</v>
      </c>
      <c r="P353" s="1365"/>
      <c r="Q353" s="220" t="s">
        <v>3765</v>
      </c>
      <c r="R353" s="229">
        <v>45989</v>
      </c>
      <c r="S353" s="218" t="s">
        <v>11473</v>
      </c>
      <c r="T353" s="220" t="s">
        <v>5539</v>
      </c>
      <c r="U353" s="229">
        <v>46027</v>
      </c>
      <c r="V353" s="220"/>
      <c r="W353" s="220" t="s">
        <v>3748</v>
      </c>
      <c r="X353" s="229">
        <v>46036</v>
      </c>
      <c r="Y353" s="218" t="s">
        <v>11973</v>
      </c>
      <c r="Z353" s="220"/>
      <c r="AA353" s="229"/>
      <c r="AB353" s="220"/>
      <c r="AC353" s="220"/>
      <c r="AD353" s="229"/>
      <c r="AE353" s="229"/>
      <c r="AF353" s="220"/>
      <c r="AG353" s="229"/>
      <c r="AH353" s="220"/>
      <c r="AI353" s="220"/>
      <c r="AJ353" s="229"/>
      <c r="AK353" s="229"/>
      <c r="AL353" s="220"/>
      <c r="AM353" s="229"/>
      <c r="AN353" s="220"/>
      <c r="AO353" s="220"/>
      <c r="AP353" s="229"/>
      <c r="AQ353" s="229"/>
      <c r="AR353" s="220"/>
      <c r="AS353" s="229"/>
      <c r="AT353" s="220"/>
      <c r="AU353" s="220"/>
      <c r="AV353" s="229"/>
      <c r="AW353" s="229"/>
      <c r="AX353" s="220"/>
      <c r="AY353" s="229"/>
    </row>
    <row r="354" spans="1:51" s="110" customFormat="1" ht="25.5" hidden="1" x14ac:dyDescent="0.25">
      <c r="A354" s="226" t="s">
        <v>8263</v>
      </c>
      <c r="B354" s="227"/>
      <c r="C354" s="230"/>
      <c r="D354" s="1626" t="s">
        <v>9836</v>
      </c>
      <c r="E354" s="274" t="s">
        <v>11321</v>
      </c>
      <c r="F354" s="239">
        <f t="shared" si="59"/>
        <v>46036</v>
      </c>
      <c r="G354" s="232" t="str">
        <f t="shared" si="55"/>
        <v>A</v>
      </c>
      <c r="H354" s="1055" t="str">
        <f t="shared" si="56"/>
        <v>MR_DER-1503_26</v>
      </c>
      <c r="I354" s="234" t="str">
        <f t="shared" si="57"/>
        <v>ND</v>
      </c>
      <c r="J354" s="255" t="str">
        <f t="shared" si="58"/>
        <v>ND</v>
      </c>
      <c r="K354" s="249" t="s">
        <v>3730</v>
      </c>
      <c r="L354" s="229">
        <v>45929</v>
      </c>
      <c r="M354" s="218" t="s">
        <v>10476</v>
      </c>
      <c r="N354" s="220" t="s">
        <v>5536</v>
      </c>
      <c r="O354" s="229">
        <v>45937</v>
      </c>
      <c r="P354" s="1365"/>
      <c r="Q354" s="220" t="s">
        <v>3765</v>
      </c>
      <c r="R354" s="229">
        <v>45989</v>
      </c>
      <c r="S354" s="218" t="s">
        <v>11473</v>
      </c>
      <c r="T354" s="220" t="s">
        <v>5539</v>
      </c>
      <c r="U354" s="229">
        <v>46027</v>
      </c>
      <c r="V354" s="220"/>
      <c r="W354" s="220" t="s">
        <v>3748</v>
      </c>
      <c r="X354" s="229">
        <v>46036</v>
      </c>
      <c r="Y354" s="218" t="s">
        <v>11973</v>
      </c>
      <c r="Z354" s="220"/>
      <c r="AA354" s="229"/>
      <c r="AB354" s="220"/>
      <c r="AC354" s="220"/>
      <c r="AD354" s="229"/>
      <c r="AE354" s="229"/>
      <c r="AF354" s="220"/>
      <c r="AG354" s="229"/>
      <c r="AH354" s="220"/>
      <c r="AI354" s="220"/>
      <c r="AJ354" s="229"/>
      <c r="AK354" s="229"/>
      <c r="AL354" s="220"/>
      <c r="AM354" s="229"/>
      <c r="AN354" s="220"/>
      <c r="AO354" s="220"/>
      <c r="AP354" s="229"/>
      <c r="AQ354" s="229"/>
      <c r="AR354" s="220"/>
      <c r="AS354" s="229"/>
      <c r="AT354" s="220"/>
      <c r="AU354" s="1601"/>
      <c r="AV354" s="1602"/>
      <c r="AW354" s="1602"/>
      <c r="AX354" s="1601"/>
      <c r="AY354" s="1602"/>
    </row>
    <row r="355" spans="1:51" s="110" customFormat="1" ht="25.5" hidden="1" x14ac:dyDescent="0.25">
      <c r="A355" s="226" t="s">
        <v>8263</v>
      </c>
      <c r="B355" s="227"/>
      <c r="C355" s="230"/>
      <c r="D355" s="1626" t="s">
        <v>9836</v>
      </c>
      <c r="E355" s="274" t="s">
        <v>11322</v>
      </c>
      <c r="F355" s="239">
        <f t="shared" si="59"/>
        <v>46129</v>
      </c>
      <c r="G355" s="232" t="str">
        <f t="shared" si="55"/>
        <v>B</v>
      </c>
      <c r="H355" s="1055" t="str">
        <f t="shared" si="56"/>
        <v>MR_DER-1687_26</v>
      </c>
      <c r="I355" s="234" t="str">
        <f t="shared" si="57"/>
        <v>ND</v>
      </c>
      <c r="J355" s="255" t="str">
        <f t="shared" si="58"/>
        <v>ND</v>
      </c>
      <c r="K355" s="249" t="s">
        <v>3730</v>
      </c>
      <c r="L355" s="229">
        <v>45929</v>
      </c>
      <c r="M355" s="1078" t="s">
        <v>10476</v>
      </c>
      <c r="N355" s="220" t="s">
        <v>5536</v>
      </c>
      <c r="O355" s="229">
        <v>45937</v>
      </c>
      <c r="P355" s="1607"/>
      <c r="Q355" s="220" t="s">
        <v>3765</v>
      </c>
      <c r="R355" s="229">
        <v>45989</v>
      </c>
      <c r="S355" s="1078" t="s">
        <v>11473</v>
      </c>
      <c r="T355" s="220" t="s">
        <v>5537</v>
      </c>
      <c r="U355" s="229">
        <v>46027</v>
      </c>
      <c r="V355" s="220"/>
      <c r="W355" s="220" t="s">
        <v>3748</v>
      </c>
      <c r="X355" s="229">
        <v>46036</v>
      </c>
      <c r="Y355" s="1078" t="s">
        <v>11980</v>
      </c>
      <c r="Z355" s="220"/>
      <c r="AA355" s="229"/>
      <c r="AB355" s="220"/>
      <c r="AC355" s="220" t="s">
        <v>3748</v>
      </c>
      <c r="AD355" s="229">
        <v>46041</v>
      </c>
      <c r="AE355" s="1078" t="s">
        <v>11994</v>
      </c>
      <c r="AF355" s="220"/>
      <c r="AG355" s="229"/>
      <c r="AH355" s="220"/>
      <c r="AI355" s="220" t="s">
        <v>5626</v>
      </c>
      <c r="AJ355" s="229">
        <v>46073</v>
      </c>
      <c r="AK355" s="1078" t="s">
        <v>12175</v>
      </c>
      <c r="AL355" s="220" t="s">
        <v>5539</v>
      </c>
      <c r="AM355" s="229">
        <v>46125</v>
      </c>
      <c r="AN355" s="220"/>
      <c r="AO355" s="220" t="s">
        <v>5811</v>
      </c>
      <c r="AP355" s="1605">
        <v>46129</v>
      </c>
      <c r="AQ355" s="1078" t="s">
        <v>12516</v>
      </c>
      <c r="AR355" s="220"/>
      <c r="AS355" s="229"/>
      <c r="AT355" s="1600"/>
      <c r="AU355" s="1604"/>
      <c r="AV355" s="1605"/>
      <c r="AW355" s="1605"/>
      <c r="AX355" s="1604"/>
      <c r="AY355" s="1605"/>
    </row>
    <row r="356" spans="1:51" s="110" customFormat="1" ht="25.5" hidden="1" x14ac:dyDescent="0.25">
      <c r="A356" s="226" t="s">
        <v>8263</v>
      </c>
      <c r="B356" s="227"/>
      <c r="C356" s="230"/>
      <c r="D356" s="1626" t="s">
        <v>9836</v>
      </c>
      <c r="E356" s="274" t="s">
        <v>11323</v>
      </c>
      <c r="F356" s="239">
        <f t="shared" si="59"/>
        <v>46036</v>
      </c>
      <c r="G356" s="232" t="str">
        <f t="shared" si="55"/>
        <v>A</v>
      </c>
      <c r="H356" s="1055" t="str">
        <f t="shared" si="56"/>
        <v>MR_DER-1503_26</v>
      </c>
      <c r="I356" s="234" t="str">
        <f t="shared" si="57"/>
        <v>ND</v>
      </c>
      <c r="J356" s="255" t="str">
        <f t="shared" si="58"/>
        <v>ND</v>
      </c>
      <c r="K356" s="249" t="s">
        <v>3730</v>
      </c>
      <c r="L356" s="229">
        <v>45929</v>
      </c>
      <c r="M356" s="218" t="s">
        <v>10476</v>
      </c>
      <c r="N356" s="220" t="s">
        <v>5536</v>
      </c>
      <c r="O356" s="229">
        <v>45937</v>
      </c>
      <c r="P356" s="1365"/>
      <c r="Q356" s="220" t="s">
        <v>3765</v>
      </c>
      <c r="R356" s="229">
        <v>45989</v>
      </c>
      <c r="S356" s="218" t="s">
        <v>11473</v>
      </c>
      <c r="T356" s="220" t="s">
        <v>5539</v>
      </c>
      <c r="U356" s="229">
        <v>46027</v>
      </c>
      <c r="V356" s="220"/>
      <c r="W356" s="220" t="s">
        <v>3748</v>
      </c>
      <c r="X356" s="229">
        <v>46036</v>
      </c>
      <c r="Y356" s="218" t="s">
        <v>11973</v>
      </c>
      <c r="Z356" s="220"/>
      <c r="AA356" s="229"/>
      <c r="AB356" s="220"/>
      <c r="AC356" s="220"/>
      <c r="AD356" s="229"/>
      <c r="AE356" s="229"/>
      <c r="AF356" s="220"/>
      <c r="AG356" s="229"/>
      <c r="AH356" s="220"/>
      <c r="AI356" s="220"/>
      <c r="AJ356" s="229"/>
      <c r="AK356" s="229"/>
      <c r="AL356" s="220"/>
      <c r="AM356" s="229"/>
      <c r="AN356" s="220"/>
      <c r="AO356" s="220"/>
      <c r="AP356" s="229"/>
      <c r="AQ356" s="229"/>
      <c r="AR356" s="220"/>
      <c r="AS356" s="229"/>
      <c r="AT356" s="220"/>
      <c r="AU356" s="1395"/>
      <c r="AV356" s="1603"/>
      <c r="AW356" s="1603"/>
      <c r="AX356" s="1395"/>
      <c r="AY356" s="1603"/>
    </row>
    <row r="357" spans="1:51" s="110" customFormat="1" ht="25.5" hidden="1" x14ac:dyDescent="0.25">
      <c r="A357" s="226" t="s">
        <v>8263</v>
      </c>
      <c r="B357" s="227"/>
      <c r="C357" s="230"/>
      <c r="D357" s="1626" t="s">
        <v>9836</v>
      </c>
      <c r="E357" s="274" t="s">
        <v>11324</v>
      </c>
      <c r="F357" s="239">
        <f t="shared" si="59"/>
        <v>46036</v>
      </c>
      <c r="G357" s="232" t="str">
        <f t="shared" si="55"/>
        <v>A</v>
      </c>
      <c r="H357" s="1055" t="str">
        <f t="shared" si="56"/>
        <v>MR_DER-1503_26</v>
      </c>
      <c r="I357" s="234" t="str">
        <f t="shared" si="57"/>
        <v>ND</v>
      </c>
      <c r="J357" s="255" t="str">
        <f t="shared" si="58"/>
        <v>ND</v>
      </c>
      <c r="K357" s="249" t="s">
        <v>3730</v>
      </c>
      <c r="L357" s="229">
        <v>45929</v>
      </c>
      <c r="M357" s="218" t="s">
        <v>10476</v>
      </c>
      <c r="N357" s="220" t="s">
        <v>5536</v>
      </c>
      <c r="O357" s="229">
        <v>45937</v>
      </c>
      <c r="P357" s="1365"/>
      <c r="Q357" s="220" t="s">
        <v>3765</v>
      </c>
      <c r="R357" s="229">
        <v>45989</v>
      </c>
      <c r="S357" s="218" t="s">
        <v>11473</v>
      </c>
      <c r="T357" s="220" t="s">
        <v>5539</v>
      </c>
      <c r="U357" s="229">
        <v>46027</v>
      </c>
      <c r="V357" s="220"/>
      <c r="W357" s="220" t="s">
        <v>3748</v>
      </c>
      <c r="X357" s="229">
        <v>46036</v>
      </c>
      <c r="Y357" s="218" t="s">
        <v>11973</v>
      </c>
      <c r="Z357" s="220"/>
      <c r="AA357" s="229"/>
      <c r="AB357" s="220"/>
      <c r="AC357" s="220"/>
      <c r="AD357" s="229"/>
      <c r="AE357" s="229"/>
      <c r="AF357" s="220"/>
      <c r="AG357" s="229"/>
      <c r="AH357" s="220"/>
      <c r="AI357" s="220"/>
      <c r="AJ357" s="229"/>
      <c r="AK357" s="229"/>
      <c r="AL357" s="220"/>
      <c r="AM357" s="229"/>
      <c r="AN357" s="220"/>
      <c r="AO357" s="220"/>
      <c r="AP357" s="229"/>
      <c r="AQ357" s="229"/>
      <c r="AR357" s="220"/>
      <c r="AS357" s="229"/>
      <c r="AT357" s="220"/>
      <c r="AU357" s="220"/>
      <c r="AV357" s="229"/>
      <c r="AW357" s="229"/>
      <c r="AX357" s="220"/>
      <c r="AY357" s="229"/>
    </row>
    <row r="358" spans="1:51" s="110" customFormat="1" ht="25.5" hidden="1" x14ac:dyDescent="0.25">
      <c r="A358" s="226" t="s">
        <v>8263</v>
      </c>
      <c r="B358" s="227"/>
      <c r="C358" s="230"/>
      <c r="D358" s="1626" t="s">
        <v>9836</v>
      </c>
      <c r="E358" s="274" t="s">
        <v>11325</v>
      </c>
      <c r="F358" s="239">
        <f t="shared" si="59"/>
        <v>46036</v>
      </c>
      <c r="G358" s="232" t="str">
        <f t="shared" si="55"/>
        <v>A</v>
      </c>
      <c r="H358" s="1055" t="str">
        <f t="shared" si="56"/>
        <v>MR_DER-1503_26</v>
      </c>
      <c r="I358" s="234" t="str">
        <f t="shared" si="57"/>
        <v>ND</v>
      </c>
      <c r="J358" s="255" t="str">
        <f t="shared" si="58"/>
        <v>ND</v>
      </c>
      <c r="K358" s="249" t="s">
        <v>3730</v>
      </c>
      <c r="L358" s="229">
        <v>45929</v>
      </c>
      <c r="M358" s="218" t="s">
        <v>10476</v>
      </c>
      <c r="N358" s="220" t="s">
        <v>5536</v>
      </c>
      <c r="O358" s="229">
        <v>45937</v>
      </c>
      <c r="P358" s="1365"/>
      <c r="Q358" s="220" t="s">
        <v>3765</v>
      </c>
      <c r="R358" s="229">
        <v>45989</v>
      </c>
      <c r="S358" s="218" t="s">
        <v>11473</v>
      </c>
      <c r="T358" s="220" t="s">
        <v>5539</v>
      </c>
      <c r="U358" s="229">
        <v>46027</v>
      </c>
      <c r="V358" s="220"/>
      <c r="W358" s="220" t="s">
        <v>3748</v>
      </c>
      <c r="X358" s="229">
        <v>46036</v>
      </c>
      <c r="Y358" s="218" t="s">
        <v>11973</v>
      </c>
      <c r="Z358" s="220"/>
      <c r="AA358" s="229"/>
      <c r="AB358" s="220"/>
      <c r="AC358" s="220"/>
      <c r="AD358" s="229"/>
      <c r="AE358" s="229"/>
      <c r="AF358" s="220"/>
      <c r="AG358" s="229"/>
      <c r="AH358" s="220"/>
      <c r="AI358" s="220"/>
      <c r="AJ358" s="229"/>
      <c r="AK358" s="229"/>
      <c r="AL358" s="220"/>
      <c r="AM358" s="229"/>
      <c r="AN358" s="220"/>
      <c r="AO358" s="220"/>
      <c r="AP358" s="229"/>
      <c r="AQ358" s="229"/>
      <c r="AR358" s="220"/>
      <c r="AS358" s="229"/>
      <c r="AT358" s="220"/>
      <c r="AU358" s="1601"/>
      <c r="AV358" s="1602"/>
      <c r="AW358" s="1602"/>
      <c r="AX358" s="1601"/>
      <c r="AY358" s="1602"/>
    </row>
    <row r="359" spans="1:51" s="110" customFormat="1" ht="25.5" hidden="1" x14ac:dyDescent="0.25">
      <c r="A359" s="226" t="s">
        <v>8263</v>
      </c>
      <c r="B359" s="227"/>
      <c r="C359" s="230"/>
      <c r="D359" s="1626" t="s">
        <v>9836</v>
      </c>
      <c r="E359" s="274" t="s">
        <v>11326</v>
      </c>
      <c r="F359" s="239">
        <f t="shared" si="59"/>
        <v>46129</v>
      </c>
      <c r="G359" s="232" t="str">
        <f t="shared" si="55"/>
        <v>B</v>
      </c>
      <c r="H359" s="1055" t="str">
        <f t="shared" si="56"/>
        <v>MR_DER-1687_26</v>
      </c>
      <c r="I359" s="234" t="str">
        <f t="shared" si="57"/>
        <v>ND</v>
      </c>
      <c r="J359" s="255" t="str">
        <f t="shared" si="58"/>
        <v>ND</v>
      </c>
      <c r="K359" s="249" t="s">
        <v>3730</v>
      </c>
      <c r="L359" s="229">
        <v>45929</v>
      </c>
      <c r="M359" s="1078" t="s">
        <v>10476</v>
      </c>
      <c r="N359" s="220" t="s">
        <v>5536</v>
      </c>
      <c r="O359" s="229">
        <v>45937</v>
      </c>
      <c r="P359" s="1607"/>
      <c r="Q359" s="220" t="s">
        <v>3765</v>
      </c>
      <c r="R359" s="229">
        <v>45989</v>
      </c>
      <c r="S359" s="1078" t="s">
        <v>11473</v>
      </c>
      <c r="T359" s="220" t="s">
        <v>5537</v>
      </c>
      <c r="U359" s="229">
        <v>46027</v>
      </c>
      <c r="V359" s="220"/>
      <c r="W359" s="220" t="s">
        <v>3748</v>
      </c>
      <c r="X359" s="229">
        <v>46036</v>
      </c>
      <c r="Y359" s="1078" t="s">
        <v>11980</v>
      </c>
      <c r="Z359" s="220"/>
      <c r="AA359" s="229"/>
      <c r="AB359" s="220"/>
      <c r="AC359" s="220" t="s">
        <v>3748</v>
      </c>
      <c r="AD359" s="229">
        <v>46041</v>
      </c>
      <c r="AE359" s="1078" t="s">
        <v>11994</v>
      </c>
      <c r="AF359" s="220"/>
      <c r="AG359" s="229"/>
      <c r="AH359" s="220"/>
      <c r="AI359" s="220" t="s">
        <v>5626</v>
      </c>
      <c r="AJ359" s="229">
        <v>46073</v>
      </c>
      <c r="AK359" s="1078" t="s">
        <v>12175</v>
      </c>
      <c r="AL359" s="220" t="s">
        <v>5539</v>
      </c>
      <c r="AM359" s="229">
        <v>46125</v>
      </c>
      <c r="AN359" s="220"/>
      <c r="AO359" s="220" t="s">
        <v>5811</v>
      </c>
      <c r="AP359" s="1605">
        <v>46129</v>
      </c>
      <c r="AQ359" s="1078" t="s">
        <v>12516</v>
      </c>
      <c r="AR359" s="220"/>
      <c r="AS359" s="229"/>
      <c r="AT359" s="1600"/>
      <c r="AU359" s="1604"/>
      <c r="AV359" s="1605"/>
      <c r="AW359" s="1605"/>
      <c r="AX359" s="1604"/>
      <c r="AY359" s="1605"/>
    </row>
    <row r="360" spans="1:51" s="110" customFormat="1" ht="25.5" hidden="1" x14ac:dyDescent="0.25">
      <c r="A360" s="226" t="s">
        <v>8263</v>
      </c>
      <c r="B360" s="227"/>
      <c r="C360" s="230"/>
      <c r="D360" s="1626" t="s">
        <v>9836</v>
      </c>
      <c r="E360" s="274" t="s">
        <v>11327</v>
      </c>
      <c r="F360" s="239">
        <f t="shared" si="59"/>
        <v>46036</v>
      </c>
      <c r="G360" s="232" t="str">
        <f t="shared" si="55"/>
        <v>A</v>
      </c>
      <c r="H360" s="1055" t="str">
        <f t="shared" si="56"/>
        <v>MR_DER-1503_26</v>
      </c>
      <c r="I360" s="234" t="str">
        <f t="shared" si="57"/>
        <v>ND</v>
      </c>
      <c r="J360" s="255" t="str">
        <f t="shared" si="58"/>
        <v>ND</v>
      </c>
      <c r="K360" s="249" t="s">
        <v>3730</v>
      </c>
      <c r="L360" s="229">
        <v>45929</v>
      </c>
      <c r="M360" s="218" t="s">
        <v>10476</v>
      </c>
      <c r="N360" s="220" t="s">
        <v>5536</v>
      </c>
      <c r="O360" s="229">
        <v>45937</v>
      </c>
      <c r="P360" s="1365"/>
      <c r="Q360" s="220" t="s">
        <v>3765</v>
      </c>
      <c r="R360" s="229">
        <v>45989</v>
      </c>
      <c r="S360" s="218" t="s">
        <v>11473</v>
      </c>
      <c r="T360" s="220" t="s">
        <v>5539</v>
      </c>
      <c r="U360" s="229">
        <v>46027</v>
      </c>
      <c r="V360" s="220"/>
      <c r="W360" s="220" t="s">
        <v>3748</v>
      </c>
      <c r="X360" s="229">
        <v>46036</v>
      </c>
      <c r="Y360" s="218" t="s">
        <v>11973</v>
      </c>
      <c r="Z360" s="220"/>
      <c r="AA360" s="229"/>
      <c r="AB360" s="220"/>
      <c r="AC360" s="220"/>
      <c r="AD360" s="229"/>
      <c r="AE360" s="229"/>
      <c r="AF360" s="220"/>
      <c r="AG360" s="229"/>
      <c r="AH360" s="220"/>
      <c r="AI360" s="220"/>
      <c r="AJ360" s="229"/>
      <c r="AK360" s="229"/>
      <c r="AL360" s="220"/>
      <c r="AM360" s="229"/>
      <c r="AN360" s="220"/>
      <c r="AO360" s="220"/>
      <c r="AP360" s="229"/>
      <c r="AQ360" s="229"/>
      <c r="AR360" s="220"/>
      <c r="AS360" s="229"/>
      <c r="AT360" s="220"/>
      <c r="AU360" s="1395"/>
      <c r="AV360" s="1603"/>
      <c r="AW360" s="1603"/>
      <c r="AX360" s="1395"/>
      <c r="AY360" s="1603"/>
    </row>
    <row r="361" spans="1:51" s="110" customFormat="1" ht="25.5" hidden="1" x14ac:dyDescent="0.25">
      <c r="A361" s="226" t="s">
        <v>8263</v>
      </c>
      <c r="B361" s="227"/>
      <c r="C361" s="230"/>
      <c r="D361" s="1626" t="s">
        <v>9836</v>
      </c>
      <c r="E361" s="274" t="s">
        <v>11328</v>
      </c>
      <c r="F361" s="239">
        <f t="shared" si="59"/>
        <v>46036</v>
      </c>
      <c r="G361" s="232" t="str">
        <f t="shared" si="55"/>
        <v>A</v>
      </c>
      <c r="H361" s="1055" t="str">
        <f t="shared" si="56"/>
        <v>MR_DER-1503_26</v>
      </c>
      <c r="I361" s="234" t="str">
        <f t="shared" si="57"/>
        <v>ND</v>
      </c>
      <c r="J361" s="255" t="str">
        <f t="shared" si="58"/>
        <v>ND</v>
      </c>
      <c r="K361" s="249" t="s">
        <v>3730</v>
      </c>
      <c r="L361" s="229">
        <v>45929</v>
      </c>
      <c r="M361" s="218" t="s">
        <v>10476</v>
      </c>
      <c r="N361" s="220" t="s">
        <v>5536</v>
      </c>
      <c r="O361" s="229">
        <v>45937</v>
      </c>
      <c r="P361" s="1365"/>
      <c r="Q361" s="220" t="s">
        <v>3765</v>
      </c>
      <c r="R361" s="229">
        <v>45989</v>
      </c>
      <c r="S361" s="218" t="s">
        <v>11473</v>
      </c>
      <c r="T361" s="220" t="s">
        <v>5539</v>
      </c>
      <c r="U361" s="229">
        <v>46027</v>
      </c>
      <c r="V361" s="220"/>
      <c r="W361" s="220" t="s">
        <v>3748</v>
      </c>
      <c r="X361" s="229">
        <v>46036</v>
      </c>
      <c r="Y361" s="218" t="s">
        <v>11973</v>
      </c>
      <c r="Z361" s="220"/>
      <c r="AA361" s="229"/>
      <c r="AB361" s="220"/>
      <c r="AC361" s="220"/>
      <c r="AD361" s="229"/>
      <c r="AE361" s="229"/>
      <c r="AF361" s="220"/>
      <c r="AG361" s="229"/>
      <c r="AH361" s="220"/>
      <c r="AI361" s="220"/>
      <c r="AJ361" s="229"/>
      <c r="AK361" s="229"/>
      <c r="AL361" s="220"/>
      <c r="AM361" s="229"/>
      <c r="AN361" s="220"/>
      <c r="AO361" s="220"/>
      <c r="AP361" s="229"/>
      <c r="AQ361" s="229"/>
      <c r="AR361" s="220"/>
      <c r="AS361" s="229"/>
      <c r="AT361" s="220"/>
      <c r="AU361" s="220"/>
      <c r="AV361" s="229"/>
      <c r="AW361" s="229"/>
      <c r="AX361" s="220"/>
      <c r="AY361" s="229"/>
    </row>
    <row r="362" spans="1:51" s="110" customFormat="1" ht="25.5" hidden="1" x14ac:dyDescent="0.25">
      <c r="A362" s="226" t="s">
        <v>8263</v>
      </c>
      <c r="B362" s="227"/>
      <c r="C362" s="230"/>
      <c r="D362" s="1626" t="s">
        <v>9836</v>
      </c>
      <c r="E362" s="274" t="s">
        <v>11329</v>
      </c>
      <c r="F362" s="239">
        <f t="shared" si="59"/>
        <v>46041</v>
      </c>
      <c r="G362" s="232" t="str">
        <f t="shared" si="55"/>
        <v>A</v>
      </c>
      <c r="H362" s="1055" t="str">
        <f t="shared" si="56"/>
        <v>MR_DER-1523_26</v>
      </c>
      <c r="I362" s="234" t="str">
        <f t="shared" si="57"/>
        <v>ND</v>
      </c>
      <c r="J362" s="255" t="str">
        <f t="shared" si="58"/>
        <v>ND</v>
      </c>
      <c r="K362" s="249" t="s">
        <v>3730</v>
      </c>
      <c r="L362" s="229">
        <v>45929</v>
      </c>
      <c r="M362" s="218" t="s">
        <v>10476</v>
      </c>
      <c r="N362" s="220" t="s">
        <v>5536</v>
      </c>
      <c r="O362" s="229">
        <v>45937</v>
      </c>
      <c r="P362" s="1365"/>
      <c r="Q362" s="220" t="s">
        <v>3765</v>
      </c>
      <c r="R362" s="229">
        <v>45989</v>
      </c>
      <c r="S362" s="218" t="s">
        <v>11473</v>
      </c>
      <c r="T362" s="220" t="s">
        <v>5537</v>
      </c>
      <c r="U362" s="229">
        <v>46027</v>
      </c>
      <c r="V362" s="220"/>
      <c r="W362" s="220" t="s">
        <v>3748</v>
      </c>
      <c r="X362" s="229">
        <v>46036</v>
      </c>
      <c r="Y362" s="218" t="s">
        <v>11980</v>
      </c>
      <c r="Z362" s="220"/>
      <c r="AA362" s="229"/>
      <c r="AB362" s="220"/>
      <c r="AC362" s="220" t="s">
        <v>3748</v>
      </c>
      <c r="AD362" s="229">
        <v>46041</v>
      </c>
      <c r="AE362" s="218" t="s">
        <v>11994</v>
      </c>
      <c r="AF362" s="220"/>
      <c r="AG362" s="229"/>
      <c r="AH362" s="220"/>
      <c r="AI362" s="220"/>
      <c r="AJ362" s="229"/>
      <c r="AK362" s="229"/>
      <c r="AL362" s="220"/>
      <c r="AM362" s="229"/>
      <c r="AN362" s="220"/>
      <c r="AO362" s="220"/>
      <c r="AP362" s="229"/>
      <c r="AQ362" s="229"/>
      <c r="AR362" s="220"/>
      <c r="AS362" s="229"/>
      <c r="AT362" s="220"/>
      <c r="AU362" s="220"/>
      <c r="AV362" s="229"/>
      <c r="AW362" s="229"/>
      <c r="AX362" s="220"/>
      <c r="AY362" s="229"/>
    </row>
    <row r="363" spans="1:51" s="110" customFormat="1" ht="25.5" hidden="1" x14ac:dyDescent="0.25">
      <c r="A363" s="226" t="s">
        <v>8263</v>
      </c>
      <c r="B363" s="227"/>
      <c r="C363" s="230"/>
      <c r="D363" s="1626" t="s">
        <v>9836</v>
      </c>
      <c r="E363" s="274" t="s">
        <v>11330</v>
      </c>
      <c r="F363" s="239">
        <f t="shared" si="59"/>
        <v>46036</v>
      </c>
      <c r="G363" s="232" t="str">
        <f t="shared" si="55"/>
        <v>A</v>
      </c>
      <c r="H363" s="1055" t="str">
        <f t="shared" si="56"/>
        <v>MR_DER-1503_26</v>
      </c>
      <c r="I363" s="234" t="str">
        <f t="shared" si="57"/>
        <v>ND</v>
      </c>
      <c r="J363" s="255" t="str">
        <f t="shared" si="58"/>
        <v>ND</v>
      </c>
      <c r="K363" s="249" t="s">
        <v>3730</v>
      </c>
      <c r="L363" s="229">
        <v>45929</v>
      </c>
      <c r="M363" s="218" t="s">
        <v>10476</v>
      </c>
      <c r="N363" s="220" t="s">
        <v>5536</v>
      </c>
      <c r="O363" s="229">
        <v>45937</v>
      </c>
      <c r="P363" s="1365"/>
      <c r="Q363" s="220" t="s">
        <v>3765</v>
      </c>
      <c r="R363" s="229">
        <v>45989</v>
      </c>
      <c r="S363" s="218" t="s">
        <v>11473</v>
      </c>
      <c r="T363" s="220" t="s">
        <v>5539</v>
      </c>
      <c r="U363" s="229">
        <v>46027</v>
      </c>
      <c r="V363" s="220"/>
      <c r="W363" s="220" t="s">
        <v>3748</v>
      </c>
      <c r="X363" s="229">
        <v>46036</v>
      </c>
      <c r="Y363" s="218" t="s">
        <v>11973</v>
      </c>
      <c r="Z363" s="220"/>
      <c r="AA363" s="229"/>
      <c r="AB363" s="220"/>
      <c r="AC363" s="220"/>
      <c r="AD363" s="229"/>
      <c r="AE363" s="229"/>
      <c r="AF363" s="220"/>
      <c r="AG363" s="229"/>
      <c r="AH363" s="220"/>
      <c r="AI363" s="220"/>
      <c r="AJ363" s="229"/>
      <c r="AK363" s="229"/>
      <c r="AL363" s="220"/>
      <c r="AM363" s="229"/>
      <c r="AN363" s="220"/>
      <c r="AO363" s="220"/>
      <c r="AP363" s="229"/>
      <c r="AQ363" s="229"/>
      <c r="AR363" s="220"/>
      <c r="AS363" s="229"/>
      <c r="AT363" s="220"/>
      <c r="AU363" s="220"/>
      <c r="AV363" s="229"/>
      <c r="AW363" s="229"/>
      <c r="AX363" s="220"/>
      <c r="AY363" s="229"/>
    </row>
    <row r="364" spans="1:51" s="110" customFormat="1" ht="25.5" hidden="1" x14ac:dyDescent="0.25">
      <c r="A364" s="226" t="s">
        <v>8263</v>
      </c>
      <c r="B364" s="227"/>
      <c r="C364" s="230"/>
      <c r="D364" s="1626" t="s">
        <v>9836</v>
      </c>
      <c r="E364" s="274" t="s">
        <v>11331</v>
      </c>
      <c r="F364" s="239">
        <f t="shared" si="59"/>
        <v>46036</v>
      </c>
      <c r="G364" s="232" t="str">
        <f t="shared" si="55"/>
        <v>A</v>
      </c>
      <c r="H364" s="1055" t="str">
        <f t="shared" si="56"/>
        <v>MR_DER-1503_26</v>
      </c>
      <c r="I364" s="234" t="str">
        <f t="shared" si="57"/>
        <v>ND</v>
      </c>
      <c r="J364" s="255" t="str">
        <f t="shared" si="58"/>
        <v>ND</v>
      </c>
      <c r="K364" s="249" t="s">
        <v>3730</v>
      </c>
      <c r="L364" s="229">
        <v>45929</v>
      </c>
      <c r="M364" s="218" t="s">
        <v>10476</v>
      </c>
      <c r="N364" s="220" t="s">
        <v>5536</v>
      </c>
      <c r="O364" s="229">
        <v>45937</v>
      </c>
      <c r="P364" s="1365"/>
      <c r="Q364" s="220" t="s">
        <v>3765</v>
      </c>
      <c r="R364" s="229">
        <v>45989</v>
      </c>
      <c r="S364" s="218" t="s">
        <v>11473</v>
      </c>
      <c r="T364" s="220" t="s">
        <v>5539</v>
      </c>
      <c r="U364" s="229">
        <v>46027</v>
      </c>
      <c r="V364" s="220"/>
      <c r="W364" s="220" t="s">
        <v>3748</v>
      </c>
      <c r="X364" s="229">
        <v>46036</v>
      </c>
      <c r="Y364" s="218" t="s">
        <v>11973</v>
      </c>
      <c r="Z364" s="220"/>
      <c r="AA364" s="229"/>
      <c r="AB364" s="220"/>
      <c r="AC364" s="220"/>
      <c r="AD364" s="229"/>
      <c r="AE364" s="229"/>
      <c r="AF364" s="220"/>
      <c r="AG364" s="229"/>
      <c r="AH364" s="220"/>
      <c r="AI364" s="220"/>
      <c r="AJ364" s="229"/>
      <c r="AK364" s="229"/>
      <c r="AL364" s="220"/>
      <c r="AM364" s="229"/>
      <c r="AN364" s="220"/>
      <c r="AO364" s="220"/>
      <c r="AP364" s="229"/>
      <c r="AQ364" s="229"/>
      <c r="AR364" s="220"/>
      <c r="AS364" s="229"/>
      <c r="AT364" s="220"/>
      <c r="AU364" s="220"/>
      <c r="AV364" s="229"/>
      <c r="AW364" s="229"/>
      <c r="AX364" s="220"/>
      <c r="AY364" s="229"/>
    </row>
    <row r="365" spans="1:51" s="110" customFormat="1" ht="25.5" hidden="1" x14ac:dyDescent="0.25">
      <c r="A365" s="226" t="s">
        <v>8263</v>
      </c>
      <c r="B365" s="227"/>
      <c r="C365" s="230"/>
      <c r="D365" s="1626" t="s">
        <v>9836</v>
      </c>
      <c r="E365" s="274" t="s">
        <v>11332</v>
      </c>
      <c r="F365" s="239">
        <f t="shared" si="59"/>
        <v>46036</v>
      </c>
      <c r="G365" s="232" t="str">
        <f t="shared" si="55"/>
        <v>A</v>
      </c>
      <c r="H365" s="1055" t="str">
        <f t="shared" si="56"/>
        <v>MR_DER-1503_26</v>
      </c>
      <c r="I365" s="234" t="str">
        <f t="shared" si="57"/>
        <v>ND</v>
      </c>
      <c r="J365" s="255" t="str">
        <f t="shared" si="58"/>
        <v>ND</v>
      </c>
      <c r="K365" s="249" t="s">
        <v>3730</v>
      </c>
      <c r="L365" s="229">
        <v>45929</v>
      </c>
      <c r="M365" s="218" t="s">
        <v>10476</v>
      </c>
      <c r="N365" s="220" t="s">
        <v>5536</v>
      </c>
      <c r="O365" s="229">
        <v>45937</v>
      </c>
      <c r="P365" s="1365"/>
      <c r="Q365" s="220" t="s">
        <v>3765</v>
      </c>
      <c r="R365" s="229">
        <v>45989</v>
      </c>
      <c r="S365" s="218" t="s">
        <v>11473</v>
      </c>
      <c r="T365" s="220" t="s">
        <v>5539</v>
      </c>
      <c r="U365" s="229">
        <v>46027</v>
      </c>
      <c r="V365" s="220"/>
      <c r="W365" s="220" t="s">
        <v>3748</v>
      </c>
      <c r="X365" s="229">
        <v>46036</v>
      </c>
      <c r="Y365" s="218" t="s">
        <v>11973</v>
      </c>
      <c r="Z365" s="220"/>
      <c r="AA365" s="229"/>
      <c r="AB365" s="220"/>
      <c r="AC365" s="220"/>
      <c r="AD365" s="229"/>
      <c r="AE365" s="229"/>
      <c r="AF365" s="220"/>
      <c r="AG365" s="229"/>
      <c r="AH365" s="220"/>
      <c r="AI365" s="220"/>
      <c r="AJ365" s="229"/>
      <c r="AK365" s="229"/>
      <c r="AL365" s="220"/>
      <c r="AM365" s="229"/>
      <c r="AN365" s="220"/>
      <c r="AO365" s="220"/>
      <c r="AP365" s="229"/>
      <c r="AQ365" s="229"/>
      <c r="AR365" s="220"/>
      <c r="AS365" s="229"/>
      <c r="AT365" s="220"/>
      <c r="AU365" s="220"/>
      <c r="AV365" s="229"/>
      <c r="AW365" s="229"/>
      <c r="AX365" s="220"/>
      <c r="AY365" s="229"/>
    </row>
    <row r="366" spans="1:51" s="110" customFormat="1" ht="25.5" hidden="1" x14ac:dyDescent="0.25">
      <c r="A366" s="226" t="s">
        <v>8263</v>
      </c>
      <c r="B366" s="227"/>
      <c r="C366" s="230"/>
      <c r="D366" s="1626" t="s">
        <v>9836</v>
      </c>
      <c r="E366" s="274" t="s">
        <v>11333</v>
      </c>
      <c r="F366" s="239">
        <f t="shared" si="59"/>
        <v>46041</v>
      </c>
      <c r="G366" s="232" t="str">
        <f t="shared" si="55"/>
        <v>A</v>
      </c>
      <c r="H366" s="1055" t="str">
        <f t="shared" si="56"/>
        <v>MR_DER-1523_26</v>
      </c>
      <c r="I366" s="234" t="str">
        <f t="shared" si="57"/>
        <v>ND</v>
      </c>
      <c r="J366" s="255" t="str">
        <f t="shared" si="58"/>
        <v>ND</v>
      </c>
      <c r="K366" s="249" t="s">
        <v>3730</v>
      </c>
      <c r="L366" s="229">
        <v>45929</v>
      </c>
      <c r="M366" s="218" t="s">
        <v>10476</v>
      </c>
      <c r="N366" s="220" t="s">
        <v>5536</v>
      </c>
      <c r="O366" s="229">
        <v>45937</v>
      </c>
      <c r="P366" s="1365"/>
      <c r="Q366" s="220" t="s">
        <v>3765</v>
      </c>
      <c r="R366" s="229">
        <v>45989</v>
      </c>
      <c r="S366" s="218" t="s">
        <v>11473</v>
      </c>
      <c r="T366" s="220" t="s">
        <v>5537</v>
      </c>
      <c r="U366" s="229">
        <v>46027</v>
      </c>
      <c r="V366" s="220"/>
      <c r="W366" s="220" t="s">
        <v>3748</v>
      </c>
      <c r="X366" s="229">
        <v>46036</v>
      </c>
      <c r="Y366" s="218" t="s">
        <v>11980</v>
      </c>
      <c r="Z366" s="220"/>
      <c r="AA366" s="229"/>
      <c r="AB366" s="220"/>
      <c r="AC366" s="220" t="s">
        <v>3748</v>
      </c>
      <c r="AD366" s="229">
        <v>46041</v>
      </c>
      <c r="AE366" s="218" t="s">
        <v>11994</v>
      </c>
      <c r="AF366" s="220"/>
      <c r="AG366" s="229"/>
      <c r="AH366" s="220"/>
      <c r="AI366" s="220"/>
      <c r="AJ366" s="229"/>
      <c r="AK366" s="229"/>
      <c r="AL366" s="220"/>
      <c r="AM366" s="229"/>
      <c r="AN366" s="220"/>
      <c r="AO366" s="220"/>
      <c r="AP366" s="229"/>
      <c r="AQ366" s="229"/>
      <c r="AR366" s="220"/>
      <c r="AS366" s="229"/>
      <c r="AT366" s="220"/>
      <c r="AU366" s="220"/>
      <c r="AV366" s="229"/>
      <c r="AW366" s="229"/>
      <c r="AX366" s="220"/>
      <c r="AY366" s="229"/>
    </row>
    <row r="367" spans="1:51" s="110" customFormat="1" ht="25.5" hidden="1" x14ac:dyDescent="0.25">
      <c r="A367" s="226" t="s">
        <v>8263</v>
      </c>
      <c r="B367" s="227"/>
      <c r="C367" s="230"/>
      <c r="D367" s="1626" t="s">
        <v>9836</v>
      </c>
      <c r="E367" s="274" t="s">
        <v>11334</v>
      </c>
      <c r="F367" s="239">
        <f t="shared" si="59"/>
        <v>46041</v>
      </c>
      <c r="G367" s="232" t="str">
        <f t="shared" si="55"/>
        <v>A</v>
      </c>
      <c r="H367" s="1055" t="str">
        <f t="shared" si="56"/>
        <v>MR_DER-1523_26</v>
      </c>
      <c r="I367" s="234" t="str">
        <f t="shared" si="57"/>
        <v>ND</v>
      </c>
      <c r="J367" s="255" t="str">
        <f t="shared" si="58"/>
        <v>ND</v>
      </c>
      <c r="K367" s="249" t="s">
        <v>3730</v>
      </c>
      <c r="L367" s="229">
        <v>45929</v>
      </c>
      <c r="M367" s="218" t="s">
        <v>10476</v>
      </c>
      <c r="N367" s="220" t="s">
        <v>5536</v>
      </c>
      <c r="O367" s="229">
        <v>45937</v>
      </c>
      <c r="P367" s="1365"/>
      <c r="Q367" s="220" t="s">
        <v>3765</v>
      </c>
      <c r="R367" s="229">
        <v>45989</v>
      </c>
      <c r="S367" s="218" t="s">
        <v>11473</v>
      </c>
      <c r="T367" s="220" t="s">
        <v>5537</v>
      </c>
      <c r="U367" s="229">
        <v>46027</v>
      </c>
      <c r="V367" s="220"/>
      <c r="W367" s="220" t="s">
        <v>3748</v>
      </c>
      <c r="X367" s="229">
        <v>46036</v>
      </c>
      <c r="Y367" s="218" t="s">
        <v>11980</v>
      </c>
      <c r="Z367" s="220"/>
      <c r="AA367" s="229"/>
      <c r="AB367" s="220"/>
      <c r="AC367" s="220" t="s">
        <v>3748</v>
      </c>
      <c r="AD367" s="229">
        <v>46041</v>
      </c>
      <c r="AE367" s="218" t="s">
        <v>11994</v>
      </c>
      <c r="AF367" s="220"/>
      <c r="AG367" s="229"/>
      <c r="AH367" s="220"/>
      <c r="AI367" s="220"/>
      <c r="AJ367" s="229"/>
      <c r="AK367" s="229"/>
      <c r="AL367" s="220"/>
      <c r="AM367" s="229"/>
      <c r="AN367" s="220"/>
      <c r="AO367" s="220"/>
      <c r="AP367" s="229"/>
      <c r="AQ367" s="229"/>
      <c r="AR367" s="220"/>
      <c r="AS367" s="229"/>
      <c r="AT367" s="220"/>
      <c r="AU367" s="220"/>
      <c r="AV367" s="229"/>
      <c r="AW367" s="229"/>
      <c r="AX367" s="220"/>
      <c r="AY367" s="229"/>
    </row>
    <row r="368" spans="1:51" s="110" customFormat="1" ht="25.5" hidden="1" x14ac:dyDescent="0.25">
      <c r="A368" s="226" t="s">
        <v>8263</v>
      </c>
      <c r="B368" s="227"/>
      <c r="C368" s="230"/>
      <c r="D368" s="1626" t="s">
        <v>9836</v>
      </c>
      <c r="E368" s="274" t="s">
        <v>11335</v>
      </c>
      <c r="F368" s="239">
        <f t="shared" si="59"/>
        <v>46036</v>
      </c>
      <c r="G368" s="232" t="str">
        <f t="shared" si="55"/>
        <v>A</v>
      </c>
      <c r="H368" s="1055" t="str">
        <f t="shared" si="56"/>
        <v>MR_DER-1503_26</v>
      </c>
      <c r="I368" s="234" t="str">
        <f t="shared" si="57"/>
        <v>ND</v>
      </c>
      <c r="J368" s="255" t="str">
        <f t="shared" si="58"/>
        <v>ND</v>
      </c>
      <c r="K368" s="249" t="s">
        <v>3730</v>
      </c>
      <c r="L368" s="229">
        <v>45929</v>
      </c>
      <c r="M368" s="1153" t="s">
        <v>10476</v>
      </c>
      <c r="N368" s="220" t="s">
        <v>5536</v>
      </c>
      <c r="O368" s="229">
        <v>45937</v>
      </c>
      <c r="P368" s="1365"/>
      <c r="Q368" s="220" t="s">
        <v>3765</v>
      </c>
      <c r="R368" s="229">
        <v>45989</v>
      </c>
      <c r="S368" s="1153" t="s">
        <v>11473</v>
      </c>
      <c r="T368" s="220" t="s">
        <v>5539</v>
      </c>
      <c r="U368" s="229">
        <v>46027</v>
      </c>
      <c r="V368" s="220"/>
      <c r="W368" s="220" t="s">
        <v>3748</v>
      </c>
      <c r="X368" s="229">
        <v>46036</v>
      </c>
      <c r="Y368" s="1153" t="s">
        <v>11973</v>
      </c>
      <c r="Z368" s="220"/>
      <c r="AA368" s="229"/>
      <c r="AB368" s="220"/>
      <c r="AC368" s="220"/>
      <c r="AD368" s="229"/>
      <c r="AE368" s="229"/>
      <c r="AF368" s="220"/>
      <c r="AG368" s="229"/>
      <c r="AH368" s="220"/>
      <c r="AI368" s="220"/>
      <c r="AJ368" s="229"/>
      <c r="AK368" s="229"/>
      <c r="AL368" s="220"/>
      <c r="AM368" s="229"/>
      <c r="AN368" s="220"/>
      <c r="AO368" s="220"/>
      <c r="AP368" s="229"/>
      <c r="AQ368" s="229"/>
      <c r="AR368" s="220"/>
      <c r="AS368" s="229"/>
      <c r="AT368" s="220"/>
      <c r="AU368" s="220"/>
      <c r="AV368" s="229"/>
      <c r="AW368" s="229"/>
      <c r="AX368" s="220"/>
      <c r="AY368" s="229"/>
    </row>
    <row r="369" spans="1:51" s="110" customFormat="1" ht="25.5" hidden="1" x14ac:dyDescent="0.25">
      <c r="A369" s="226" t="s">
        <v>8263</v>
      </c>
      <c r="B369" s="227"/>
      <c r="C369" s="230"/>
      <c r="D369" s="1626" t="s">
        <v>9836</v>
      </c>
      <c r="E369" s="274" t="s">
        <v>11336</v>
      </c>
      <c r="F369" s="239">
        <f t="shared" si="59"/>
        <v>46041</v>
      </c>
      <c r="G369" s="232" t="str">
        <f t="shared" si="55"/>
        <v>A</v>
      </c>
      <c r="H369" s="1055" t="str">
        <f t="shared" si="56"/>
        <v>MR_DER-1523_26</v>
      </c>
      <c r="I369" s="234" t="str">
        <f t="shared" si="57"/>
        <v>ND</v>
      </c>
      <c r="J369" s="255" t="str">
        <f t="shared" si="58"/>
        <v>ND</v>
      </c>
      <c r="K369" s="249" t="s">
        <v>3730</v>
      </c>
      <c r="L369" s="229">
        <v>45929</v>
      </c>
      <c r="M369" s="1153" t="s">
        <v>10476</v>
      </c>
      <c r="N369" s="220" t="s">
        <v>5536</v>
      </c>
      <c r="O369" s="229">
        <v>45937</v>
      </c>
      <c r="P369" s="1365"/>
      <c r="Q369" s="220" t="s">
        <v>3765</v>
      </c>
      <c r="R369" s="229">
        <v>45989</v>
      </c>
      <c r="S369" s="1153" t="s">
        <v>11473</v>
      </c>
      <c r="T369" s="220" t="s">
        <v>5537</v>
      </c>
      <c r="U369" s="229">
        <v>46027</v>
      </c>
      <c r="V369" s="220"/>
      <c r="W369" s="220" t="s">
        <v>3748</v>
      </c>
      <c r="X369" s="229">
        <v>46036</v>
      </c>
      <c r="Y369" s="1153" t="s">
        <v>11980</v>
      </c>
      <c r="Z369" s="220"/>
      <c r="AA369" s="229"/>
      <c r="AB369" s="220"/>
      <c r="AC369" s="220" t="s">
        <v>3748</v>
      </c>
      <c r="AD369" s="229">
        <v>46041</v>
      </c>
      <c r="AE369" s="218" t="s">
        <v>11994</v>
      </c>
      <c r="AF369" s="220"/>
      <c r="AG369" s="229"/>
      <c r="AH369" s="220"/>
      <c r="AI369" s="220"/>
      <c r="AJ369" s="229"/>
      <c r="AK369" s="229"/>
      <c r="AL369" s="220"/>
      <c r="AM369" s="229"/>
      <c r="AN369" s="220"/>
      <c r="AO369" s="220"/>
      <c r="AP369" s="229"/>
      <c r="AQ369" s="229"/>
      <c r="AR369" s="220"/>
      <c r="AS369" s="229"/>
      <c r="AT369" s="220"/>
      <c r="AU369" s="220"/>
      <c r="AV369" s="229"/>
      <c r="AW369" s="229"/>
      <c r="AX369" s="220"/>
      <c r="AY369" s="229"/>
    </row>
    <row r="370" spans="1:51" s="110" customFormat="1" ht="25.5" hidden="1" x14ac:dyDescent="0.25">
      <c r="A370" s="226" t="s">
        <v>8263</v>
      </c>
      <c r="B370" s="227"/>
      <c r="C370" s="230"/>
      <c r="D370" s="1626" t="s">
        <v>9836</v>
      </c>
      <c r="E370" s="274" t="s">
        <v>11337</v>
      </c>
      <c r="F370" s="239">
        <f t="shared" si="59"/>
        <v>46036</v>
      </c>
      <c r="G370" s="232" t="str">
        <f t="shared" si="55"/>
        <v>A</v>
      </c>
      <c r="H370" s="1055" t="str">
        <f t="shared" si="56"/>
        <v>MR_DER-1503_26</v>
      </c>
      <c r="I370" s="234" t="str">
        <f t="shared" si="57"/>
        <v>ND</v>
      </c>
      <c r="J370" s="255" t="str">
        <f t="shared" si="58"/>
        <v>ND</v>
      </c>
      <c r="K370" s="249" t="s">
        <v>3730</v>
      </c>
      <c r="L370" s="229">
        <v>45929</v>
      </c>
      <c r="M370" s="218" t="s">
        <v>10476</v>
      </c>
      <c r="N370" s="220" t="s">
        <v>5536</v>
      </c>
      <c r="O370" s="229">
        <v>45937</v>
      </c>
      <c r="P370" s="1365"/>
      <c r="Q370" s="220" t="s">
        <v>3765</v>
      </c>
      <c r="R370" s="229">
        <v>45989</v>
      </c>
      <c r="S370" s="1153" t="s">
        <v>11473</v>
      </c>
      <c r="T370" s="220" t="s">
        <v>5539</v>
      </c>
      <c r="U370" s="229">
        <v>46027</v>
      </c>
      <c r="V370" s="220"/>
      <c r="W370" s="220" t="s">
        <v>3748</v>
      </c>
      <c r="X370" s="229">
        <v>46036</v>
      </c>
      <c r="Y370" s="1153" t="s">
        <v>11973</v>
      </c>
      <c r="Z370" s="220"/>
      <c r="AA370" s="229"/>
      <c r="AB370" s="220"/>
      <c r="AC370" s="220"/>
      <c r="AD370" s="229"/>
      <c r="AE370" s="229"/>
      <c r="AF370" s="220"/>
      <c r="AG370" s="229"/>
      <c r="AH370" s="220"/>
      <c r="AI370" s="220"/>
      <c r="AJ370" s="229"/>
      <c r="AK370" s="229"/>
      <c r="AL370" s="220"/>
      <c r="AM370" s="229"/>
      <c r="AN370" s="220"/>
      <c r="AO370" s="220"/>
      <c r="AP370" s="229"/>
      <c r="AQ370" s="229"/>
      <c r="AR370" s="220"/>
      <c r="AS370" s="229"/>
      <c r="AT370" s="220"/>
      <c r="AU370" s="220"/>
      <c r="AV370" s="229"/>
      <c r="AW370" s="229"/>
      <c r="AX370" s="220"/>
      <c r="AY370" s="229"/>
    </row>
    <row r="371" spans="1:51" s="110" customFormat="1" ht="25.5" hidden="1" x14ac:dyDescent="0.25">
      <c r="A371" s="226" t="s">
        <v>8263</v>
      </c>
      <c r="B371" s="227"/>
      <c r="C371" s="230"/>
      <c r="D371" s="1626" t="s">
        <v>9836</v>
      </c>
      <c r="E371" s="274" t="s">
        <v>11338</v>
      </c>
      <c r="F371" s="239">
        <f t="shared" si="59"/>
        <v>46041</v>
      </c>
      <c r="G371" s="232" t="str">
        <f t="shared" si="55"/>
        <v>A</v>
      </c>
      <c r="H371" s="1055" t="str">
        <f t="shared" si="56"/>
        <v>MR_DER-1523_26</v>
      </c>
      <c r="I371" s="234" t="str">
        <f t="shared" si="57"/>
        <v>ND</v>
      </c>
      <c r="J371" s="255" t="str">
        <f t="shared" si="58"/>
        <v>ND</v>
      </c>
      <c r="K371" s="249" t="s">
        <v>3730</v>
      </c>
      <c r="L371" s="229">
        <v>45929</v>
      </c>
      <c r="M371" s="218" t="s">
        <v>10476</v>
      </c>
      <c r="N371" s="220" t="s">
        <v>5536</v>
      </c>
      <c r="O371" s="229">
        <v>45937</v>
      </c>
      <c r="P371" s="1365"/>
      <c r="Q371" s="220" t="s">
        <v>3765</v>
      </c>
      <c r="R371" s="229">
        <v>45989</v>
      </c>
      <c r="S371" s="1153" t="s">
        <v>11473</v>
      </c>
      <c r="T371" s="220" t="s">
        <v>5537</v>
      </c>
      <c r="U371" s="229">
        <v>46027</v>
      </c>
      <c r="V371" s="220"/>
      <c r="W371" s="220" t="s">
        <v>3748</v>
      </c>
      <c r="X371" s="229">
        <v>46036</v>
      </c>
      <c r="Y371" s="1153" t="s">
        <v>11980</v>
      </c>
      <c r="Z371" s="220"/>
      <c r="AA371" s="229"/>
      <c r="AB371" s="220"/>
      <c r="AC371" s="220" t="s">
        <v>3748</v>
      </c>
      <c r="AD371" s="229">
        <v>46041</v>
      </c>
      <c r="AE371" s="218" t="s">
        <v>11994</v>
      </c>
      <c r="AF371" s="220"/>
      <c r="AG371" s="229"/>
      <c r="AH371" s="220"/>
      <c r="AI371" s="220"/>
      <c r="AJ371" s="229"/>
      <c r="AK371" s="229"/>
      <c r="AL371" s="220"/>
      <c r="AM371" s="229"/>
      <c r="AN371" s="220"/>
      <c r="AO371" s="220"/>
      <c r="AP371" s="229"/>
      <c r="AQ371" s="229"/>
      <c r="AR371" s="220"/>
      <c r="AS371" s="229"/>
      <c r="AT371" s="220"/>
      <c r="AU371" s="220"/>
      <c r="AV371" s="229"/>
      <c r="AW371" s="229"/>
      <c r="AX371" s="220"/>
      <c r="AY371" s="229"/>
    </row>
    <row r="372" spans="1:51" s="110" customFormat="1" ht="25.5" hidden="1" x14ac:dyDescent="0.25">
      <c r="A372" s="226" t="s">
        <v>8263</v>
      </c>
      <c r="B372" s="227"/>
      <c r="C372" s="230"/>
      <c r="D372" s="1626" t="s">
        <v>9836</v>
      </c>
      <c r="E372" s="274" t="s">
        <v>11339</v>
      </c>
      <c r="F372" s="239">
        <f t="shared" si="59"/>
        <v>46036</v>
      </c>
      <c r="G372" s="232" t="str">
        <f t="shared" si="55"/>
        <v>A</v>
      </c>
      <c r="H372" s="1055" t="str">
        <f t="shared" si="56"/>
        <v>MR_DER-1503_26</v>
      </c>
      <c r="I372" s="234" t="str">
        <f t="shared" si="57"/>
        <v>ND</v>
      </c>
      <c r="J372" s="255" t="str">
        <f t="shared" si="58"/>
        <v>ND</v>
      </c>
      <c r="K372" s="249" t="s">
        <v>3730</v>
      </c>
      <c r="L372" s="229">
        <v>45929</v>
      </c>
      <c r="M372" s="218" t="s">
        <v>10476</v>
      </c>
      <c r="N372" s="220" t="s">
        <v>5536</v>
      </c>
      <c r="O372" s="229">
        <v>45937</v>
      </c>
      <c r="P372" s="1365"/>
      <c r="Q372" s="220" t="s">
        <v>3765</v>
      </c>
      <c r="R372" s="229">
        <v>45989</v>
      </c>
      <c r="S372" s="1153" t="s">
        <v>11473</v>
      </c>
      <c r="T372" s="220" t="s">
        <v>5539</v>
      </c>
      <c r="U372" s="229">
        <v>46027</v>
      </c>
      <c r="V372" s="220"/>
      <c r="W372" s="220" t="s">
        <v>3748</v>
      </c>
      <c r="X372" s="229">
        <v>46036</v>
      </c>
      <c r="Y372" s="1153" t="s">
        <v>11973</v>
      </c>
      <c r="Z372" s="220"/>
      <c r="AA372" s="229"/>
      <c r="AB372" s="220"/>
      <c r="AC372" s="220"/>
      <c r="AD372" s="229"/>
      <c r="AE372" s="229"/>
      <c r="AF372" s="220"/>
      <c r="AG372" s="229"/>
      <c r="AH372" s="220"/>
      <c r="AI372" s="220"/>
      <c r="AJ372" s="229"/>
      <c r="AK372" s="229"/>
      <c r="AL372" s="220"/>
      <c r="AM372" s="229"/>
      <c r="AN372" s="220"/>
      <c r="AO372" s="220"/>
      <c r="AP372" s="229"/>
      <c r="AQ372" s="229"/>
      <c r="AR372" s="220"/>
      <c r="AS372" s="229"/>
      <c r="AT372" s="220"/>
      <c r="AU372" s="220"/>
      <c r="AV372" s="229"/>
      <c r="AW372" s="229"/>
      <c r="AX372" s="220"/>
      <c r="AY372" s="229"/>
    </row>
    <row r="373" spans="1:51" s="110" customFormat="1" ht="25.5" hidden="1" x14ac:dyDescent="0.25">
      <c r="A373" s="226" t="s">
        <v>8263</v>
      </c>
      <c r="B373" s="227"/>
      <c r="C373" s="230"/>
      <c r="D373" s="1626" t="s">
        <v>9836</v>
      </c>
      <c r="E373" s="274" t="s">
        <v>11340</v>
      </c>
      <c r="F373" s="239">
        <f t="shared" si="59"/>
        <v>46041</v>
      </c>
      <c r="G373" s="232" t="str">
        <f t="shared" si="55"/>
        <v>A</v>
      </c>
      <c r="H373" s="1055" t="str">
        <f t="shared" si="56"/>
        <v>MR_DER-1523_26</v>
      </c>
      <c r="I373" s="234" t="str">
        <f t="shared" si="57"/>
        <v>ND</v>
      </c>
      <c r="J373" s="255" t="str">
        <f t="shared" si="58"/>
        <v>ND</v>
      </c>
      <c r="K373" s="249" t="s">
        <v>3730</v>
      </c>
      <c r="L373" s="229">
        <v>45929</v>
      </c>
      <c r="M373" s="218" t="s">
        <v>10476</v>
      </c>
      <c r="N373" s="220" t="s">
        <v>5536</v>
      </c>
      <c r="O373" s="229">
        <v>45937</v>
      </c>
      <c r="P373" s="1365"/>
      <c r="Q373" s="220" t="s">
        <v>3765</v>
      </c>
      <c r="R373" s="229">
        <v>45989</v>
      </c>
      <c r="S373" s="1153" t="s">
        <v>11473</v>
      </c>
      <c r="T373" s="220" t="s">
        <v>5537</v>
      </c>
      <c r="U373" s="229">
        <v>46027</v>
      </c>
      <c r="V373" s="220"/>
      <c r="W373" s="220" t="s">
        <v>3748</v>
      </c>
      <c r="X373" s="229">
        <v>46036</v>
      </c>
      <c r="Y373" s="1153" t="s">
        <v>11980</v>
      </c>
      <c r="Z373" s="220"/>
      <c r="AA373" s="229"/>
      <c r="AB373" s="220"/>
      <c r="AC373" s="220" t="s">
        <v>3748</v>
      </c>
      <c r="AD373" s="229">
        <v>46041</v>
      </c>
      <c r="AE373" s="218" t="s">
        <v>11994</v>
      </c>
      <c r="AF373" s="220"/>
      <c r="AG373" s="229"/>
      <c r="AH373" s="220"/>
      <c r="AI373" s="220"/>
      <c r="AJ373" s="229"/>
      <c r="AK373" s="229"/>
      <c r="AL373" s="220"/>
      <c r="AM373" s="229"/>
      <c r="AN373" s="220"/>
      <c r="AO373" s="220"/>
      <c r="AP373" s="229"/>
      <c r="AQ373" s="229"/>
      <c r="AR373" s="220"/>
      <c r="AS373" s="229"/>
      <c r="AT373" s="220"/>
      <c r="AU373" s="220"/>
      <c r="AV373" s="229"/>
      <c r="AW373" s="229"/>
      <c r="AX373" s="220"/>
      <c r="AY373" s="229"/>
    </row>
    <row r="374" spans="1:51" s="267" customFormat="1" ht="15" hidden="1" x14ac:dyDescent="0.25">
      <c r="A374" s="1464" t="s">
        <v>8342</v>
      </c>
      <c r="B374" s="1465"/>
      <c r="C374" s="1459"/>
      <c r="D374" s="1466" t="s">
        <v>9836</v>
      </c>
      <c r="E374" s="1460" t="s">
        <v>8821</v>
      </c>
      <c r="F374" s="370">
        <f t="shared" si="59"/>
        <v>46126</v>
      </c>
      <c r="G374" s="379" t="str">
        <f t="shared" si="55"/>
        <v>B</v>
      </c>
      <c r="H374" s="1057" t="str">
        <f t="shared" si="56"/>
        <v>MR_DER-1677_26</v>
      </c>
      <c r="I374" s="263" t="str">
        <f t="shared" si="57"/>
        <v>ND</v>
      </c>
      <c r="J374" s="380" t="str">
        <f>IF(G374="NE",G374,IF(INDEX(K374:CS374,,MATCH(G374,K374:CS374,0)+3)&lt;&gt;0,INDEX(K374:CS374,,MATCH(G374,K374:CS374,0)+3),"ND"))</f>
        <v>ND</v>
      </c>
      <c r="K374" s="1467" t="s">
        <v>3730</v>
      </c>
      <c r="L374" s="276">
        <v>45630</v>
      </c>
      <c r="M374" s="1468" t="s">
        <v>8819</v>
      </c>
      <c r="N374" s="266" t="s">
        <v>5536</v>
      </c>
      <c r="O374" s="276">
        <v>45645</v>
      </c>
      <c r="P374" s="1468"/>
      <c r="Q374" s="1467" t="s">
        <v>3765</v>
      </c>
      <c r="R374" s="276">
        <v>45888</v>
      </c>
      <c r="S374" s="1371" t="s">
        <v>9837</v>
      </c>
      <c r="T374" s="266" t="s">
        <v>5536</v>
      </c>
      <c r="U374" s="276">
        <v>45894</v>
      </c>
      <c r="V374" s="266"/>
      <c r="W374" s="1467" t="s">
        <v>5701</v>
      </c>
      <c r="X374" s="276">
        <v>45929</v>
      </c>
      <c r="Y374" s="1371" t="s">
        <v>10476</v>
      </c>
      <c r="Z374" s="266" t="s">
        <v>5537</v>
      </c>
      <c r="AA374" s="276">
        <v>45937</v>
      </c>
      <c r="AB374" s="266"/>
      <c r="AC374" s="266" t="s">
        <v>3748</v>
      </c>
      <c r="AD374" s="276">
        <v>45993</v>
      </c>
      <c r="AE374" s="1371" t="s">
        <v>11477</v>
      </c>
      <c r="AF374" s="266" t="s">
        <v>5539</v>
      </c>
      <c r="AG374" s="276">
        <v>46027</v>
      </c>
      <c r="AH374" s="266"/>
      <c r="AI374" s="266" t="s">
        <v>3748</v>
      </c>
      <c r="AJ374" s="276">
        <v>46036</v>
      </c>
      <c r="AK374" s="69" t="s">
        <v>11973</v>
      </c>
      <c r="AL374" s="266"/>
      <c r="AM374" s="276"/>
      <c r="AN374" s="266"/>
      <c r="AO374" s="266" t="s">
        <v>5626</v>
      </c>
      <c r="AP374" s="276">
        <v>46073</v>
      </c>
      <c r="AQ374" s="23" t="s">
        <v>12175</v>
      </c>
      <c r="AR374" s="266" t="s">
        <v>5537</v>
      </c>
      <c r="AS374" s="276">
        <v>46125</v>
      </c>
      <c r="AT374" s="266"/>
      <c r="AU374" s="266" t="s">
        <v>5811</v>
      </c>
      <c r="AV374" s="276">
        <v>46126</v>
      </c>
      <c r="AW374" s="23" t="s">
        <v>12505</v>
      </c>
      <c r="AX374" s="266"/>
      <c r="AY374" s="276"/>
    </row>
    <row r="375" spans="1:51" s="110" customFormat="1" hidden="1" x14ac:dyDescent="0.25">
      <c r="A375" s="242"/>
      <c r="B375" s="242"/>
      <c r="C375" s="242"/>
      <c r="D375" s="257"/>
      <c r="E375" s="242" t="s">
        <v>7524</v>
      </c>
      <c r="F375" s="243"/>
      <c r="G375" s="243"/>
      <c r="H375" s="1056"/>
      <c r="I375" s="243"/>
      <c r="J375" s="258"/>
      <c r="K375" s="250"/>
      <c r="L375" s="244"/>
      <c r="M375" s="245"/>
      <c r="N375" s="246"/>
      <c r="O375" s="246"/>
      <c r="P375" s="246"/>
      <c r="Q375" s="244"/>
      <c r="R375" s="244"/>
      <c r="S375" s="245"/>
      <c r="T375" s="246"/>
      <c r="U375" s="246"/>
      <c r="V375" s="246"/>
      <c r="W375" s="244"/>
      <c r="X375" s="244"/>
      <c r="Y375" s="245"/>
      <c r="Z375" s="246"/>
      <c r="AA375" s="246"/>
      <c r="AB375" s="246"/>
      <c r="AC375" s="244"/>
      <c r="AD375" s="244"/>
      <c r="AE375" s="245"/>
      <c r="AF375" s="246"/>
      <c r="AG375" s="246"/>
      <c r="AH375" s="246"/>
      <c r="AI375" s="244"/>
      <c r="AJ375" s="244"/>
      <c r="AK375" s="245"/>
      <c r="AL375" s="246"/>
      <c r="AM375" s="246"/>
      <c r="AN375" s="246"/>
      <c r="AO375" s="244"/>
      <c r="AP375" s="244"/>
      <c r="AQ375" s="245"/>
      <c r="AR375" s="246"/>
      <c r="AS375" s="246"/>
      <c r="AT375" s="246"/>
      <c r="AU375" s="244"/>
      <c r="AV375" s="244"/>
      <c r="AW375" s="245"/>
      <c r="AX375" s="246"/>
      <c r="AY375" s="246"/>
    </row>
    <row r="376" spans="1:51" s="110" customFormat="1" ht="25.5" hidden="1" x14ac:dyDescent="0.25">
      <c r="A376" s="237" t="s">
        <v>8263</v>
      </c>
      <c r="B376" s="227" t="s">
        <v>8257</v>
      </c>
      <c r="C376" s="226"/>
      <c r="D376" s="252" t="s">
        <v>8345</v>
      </c>
      <c r="E376" s="231" t="s">
        <v>3114</v>
      </c>
      <c r="F376" s="239">
        <f t="shared" ref="F376:F407" si="60">IF(L376&lt;&gt;0,MAX(L376,R376,X376,AD376,AJ376,AP376,AV376),"NE")</f>
        <v>45994</v>
      </c>
      <c r="G376" s="232" t="str">
        <f t="shared" ref="G376:G407" si="61">IF($F376="","",INDEX($K376:$DP376,1,MATCH($F376,$K376:$DP376,)-1))</f>
        <v>A</v>
      </c>
      <c r="H376" s="1055" t="str">
        <f t="shared" ref="H376:H407" si="62">IF($F376="","",INDEX($K376:$FL376,1,MATCH($F376,$K376:$FL376,)+1))</f>
        <v>MR_DER-1418_25</v>
      </c>
      <c r="I376" s="234" t="str">
        <f t="shared" ref="I376:I407" si="63">IF(F376="NE",F376,IF(INDEX(K376:CR376,,MATCH(F376,K376:CR376,0)+3)&lt;&gt;0,INDEX(K376:CR376,,MATCH(F376,K376:CR376,0)+3),"ND"))</f>
        <v>ND</v>
      </c>
      <c r="J376" s="255" t="str">
        <f t="shared" ref="J376:J407" si="64">IF(G376="NE",G376,IF(INDEX(K376:CS376,,MATCH(G376,K376:CS376,0)+3)&lt;&gt;0,INDEX(K376:CS376,,MATCH(G376,K376:CS376,0)+3),"ND"))</f>
        <v>ND</v>
      </c>
      <c r="K376" s="249" t="s">
        <v>3730</v>
      </c>
      <c r="L376" s="229">
        <v>45476</v>
      </c>
      <c r="M376" s="366" t="s">
        <v>8129</v>
      </c>
      <c r="N376" s="220" t="s">
        <v>5536</v>
      </c>
      <c r="O376" s="229">
        <v>45504</v>
      </c>
      <c r="P376" s="364" t="s">
        <v>8736</v>
      </c>
      <c r="Q376" s="249"/>
      <c r="R376" s="229"/>
      <c r="S376" s="366"/>
      <c r="T376" s="220"/>
      <c r="U376" s="229"/>
      <c r="V376" s="220"/>
      <c r="W376" s="220" t="s">
        <v>3765</v>
      </c>
      <c r="X376" s="229">
        <v>45575</v>
      </c>
      <c r="Y376" s="366" t="s">
        <v>8287</v>
      </c>
      <c r="Z376" s="220" t="s">
        <v>5539</v>
      </c>
      <c r="AA376" s="229">
        <v>45586</v>
      </c>
      <c r="AB376" s="364" t="s">
        <v>8737</v>
      </c>
      <c r="AC376" s="220" t="s">
        <v>3748</v>
      </c>
      <c r="AD376" s="229">
        <v>45588</v>
      </c>
      <c r="AE376" s="364" t="s">
        <v>8732</v>
      </c>
      <c r="AF376" s="220"/>
      <c r="AG376" s="229"/>
      <c r="AH376" s="364" t="s">
        <v>8738</v>
      </c>
      <c r="AI376" s="220" t="s">
        <v>3748</v>
      </c>
      <c r="AJ376" s="229">
        <v>45994</v>
      </c>
      <c r="AK376" s="218" t="s">
        <v>11498</v>
      </c>
      <c r="AL376" s="220"/>
      <c r="AM376" s="229"/>
      <c r="AN376" s="220"/>
      <c r="AO376" s="220"/>
      <c r="AP376" s="229"/>
      <c r="AQ376" s="229"/>
      <c r="AR376" s="220"/>
      <c r="AS376" s="229"/>
      <c r="AT376" s="220"/>
      <c r="AU376" s="220"/>
      <c r="AV376" s="229"/>
      <c r="AW376" s="229"/>
      <c r="AX376" s="220"/>
      <c r="AY376" s="229"/>
    </row>
    <row r="377" spans="1:51" s="110" customFormat="1" ht="25.5" hidden="1" x14ac:dyDescent="0.25">
      <c r="A377" s="237" t="s">
        <v>8263</v>
      </c>
      <c r="B377" s="226"/>
      <c r="C377" s="227" t="s">
        <v>8257</v>
      </c>
      <c r="D377" s="252" t="s">
        <v>6321</v>
      </c>
      <c r="E377" s="231" t="s">
        <v>3100</v>
      </c>
      <c r="F377" s="239">
        <f t="shared" si="60"/>
        <v>45994</v>
      </c>
      <c r="G377" s="232" t="str">
        <f t="shared" si="61"/>
        <v>A</v>
      </c>
      <c r="H377" s="1055" t="str">
        <f t="shared" si="62"/>
        <v>MR_DER-1418_25</v>
      </c>
      <c r="I377" s="234" t="str">
        <f t="shared" si="63"/>
        <v>ND</v>
      </c>
      <c r="J377" s="255" t="str">
        <f t="shared" si="64"/>
        <v>ND</v>
      </c>
      <c r="K377" s="132" t="s">
        <v>3730</v>
      </c>
      <c r="L377" s="118">
        <v>45385</v>
      </c>
      <c r="M377" s="164" t="s">
        <v>7482</v>
      </c>
      <c r="N377" s="118" t="s">
        <v>5536</v>
      </c>
      <c r="O377" s="118">
        <v>45446</v>
      </c>
      <c r="P377" s="1365" t="s">
        <v>8735</v>
      </c>
      <c r="Q377" s="249" t="s">
        <v>3765</v>
      </c>
      <c r="R377" s="229">
        <v>45476</v>
      </c>
      <c r="S377" s="366" t="s">
        <v>8129</v>
      </c>
      <c r="T377" s="220" t="s">
        <v>5536</v>
      </c>
      <c r="U377" s="229">
        <v>45504</v>
      </c>
      <c r="V377" s="1365" t="s">
        <v>8736</v>
      </c>
      <c r="W377" s="220" t="s">
        <v>5701</v>
      </c>
      <c r="X377" s="229">
        <v>45575</v>
      </c>
      <c r="Y377" s="366" t="s">
        <v>8287</v>
      </c>
      <c r="Z377" s="220" t="s">
        <v>5539</v>
      </c>
      <c r="AA377" s="229">
        <v>45586</v>
      </c>
      <c r="AB377" s="1365" t="s">
        <v>8737</v>
      </c>
      <c r="AC377" s="220" t="s">
        <v>3748</v>
      </c>
      <c r="AD377" s="229">
        <v>45588</v>
      </c>
      <c r="AE377" s="364" t="s">
        <v>8732</v>
      </c>
      <c r="AF377" s="220"/>
      <c r="AG377" s="229"/>
      <c r="AH377" s="1365" t="s">
        <v>8738</v>
      </c>
      <c r="AI377" s="220" t="s">
        <v>3748</v>
      </c>
      <c r="AJ377" s="229">
        <v>45994</v>
      </c>
      <c r="AK377" s="1153" t="s">
        <v>11498</v>
      </c>
      <c r="AL377" s="220"/>
      <c r="AM377" s="229"/>
      <c r="AN377" s="220"/>
      <c r="AO377" s="220"/>
      <c r="AP377" s="229"/>
      <c r="AQ377" s="229"/>
      <c r="AR377" s="220"/>
      <c r="AS377" s="229"/>
      <c r="AT377" s="220"/>
      <c r="AU377" s="220"/>
      <c r="AV377" s="229"/>
      <c r="AW377" s="229"/>
      <c r="AX377" s="220"/>
      <c r="AY377" s="229"/>
    </row>
    <row r="378" spans="1:51" s="110" customFormat="1" ht="25.5" hidden="1" x14ac:dyDescent="0.25">
      <c r="A378" s="237" t="s">
        <v>8263</v>
      </c>
      <c r="B378" s="226"/>
      <c r="C378" s="227" t="s">
        <v>8257</v>
      </c>
      <c r="D378" s="252" t="s">
        <v>6321</v>
      </c>
      <c r="E378" s="231" t="s">
        <v>3101</v>
      </c>
      <c r="F378" s="239">
        <f t="shared" si="60"/>
        <v>45994</v>
      </c>
      <c r="G378" s="232" t="str">
        <f t="shared" si="61"/>
        <v>A</v>
      </c>
      <c r="H378" s="1055" t="str">
        <f t="shared" si="62"/>
        <v>MR_DER-1418_25</v>
      </c>
      <c r="I378" s="234" t="str">
        <f t="shared" si="63"/>
        <v>ND</v>
      </c>
      <c r="J378" s="255" t="str">
        <f t="shared" si="64"/>
        <v>ND</v>
      </c>
      <c r="K378" s="132" t="s">
        <v>3730</v>
      </c>
      <c r="L378" s="118">
        <v>45385</v>
      </c>
      <c r="M378" s="1367" t="s">
        <v>7482</v>
      </c>
      <c r="N378" s="118" t="s">
        <v>5536</v>
      </c>
      <c r="O378" s="118">
        <v>45446</v>
      </c>
      <c r="P378" s="1365" t="s">
        <v>8735</v>
      </c>
      <c r="Q378" s="249" t="s">
        <v>3765</v>
      </c>
      <c r="R378" s="229">
        <v>45476</v>
      </c>
      <c r="S378" s="366" t="s">
        <v>8129</v>
      </c>
      <c r="T378" s="220" t="s">
        <v>5536</v>
      </c>
      <c r="U378" s="229">
        <v>45504</v>
      </c>
      <c r="V378" s="1365" t="s">
        <v>8736</v>
      </c>
      <c r="W378" s="220" t="s">
        <v>5701</v>
      </c>
      <c r="X378" s="229">
        <v>45575</v>
      </c>
      <c r="Y378" s="366" t="s">
        <v>8287</v>
      </c>
      <c r="Z378" s="220" t="s">
        <v>5539</v>
      </c>
      <c r="AA378" s="229">
        <v>45586</v>
      </c>
      <c r="AB378" s="1365" t="s">
        <v>8737</v>
      </c>
      <c r="AC378" s="220" t="s">
        <v>3748</v>
      </c>
      <c r="AD378" s="229">
        <v>45588</v>
      </c>
      <c r="AE378" s="1365" t="s">
        <v>8732</v>
      </c>
      <c r="AF378" s="220"/>
      <c r="AG378" s="229"/>
      <c r="AH378" s="1365" t="s">
        <v>8738</v>
      </c>
      <c r="AI378" s="220" t="s">
        <v>3748</v>
      </c>
      <c r="AJ378" s="229">
        <v>45994</v>
      </c>
      <c r="AK378" s="1153" t="s">
        <v>11498</v>
      </c>
      <c r="AL378" s="220"/>
      <c r="AM378" s="229"/>
      <c r="AN378" s="220"/>
      <c r="AO378" s="220"/>
      <c r="AP378" s="229"/>
      <c r="AQ378" s="229"/>
      <c r="AR378" s="220"/>
      <c r="AS378" s="229"/>
      <c r="AT378" s="220"/>
      <c r="AU378" s="220"/>
      <c r="AV378" s="229"/>
      <c r="AW378" s="229"/>
      <c r="AX378" s="220"/>
      <c r="AY378" s="229"/>
    </row>
    <row r="379" spans="1:51" s="110" customFormat="1" ht="25.5" hidden="1" x14ac:dyDescent="0.25">
      <c r="A379" s="237" t="s">
        <v>8263</v>
      </c>
      <c r="B379" s="226"/>
      <c r="C379" s="227" t="s">
        <v>8257</v>
      </c>
      <c r="D379" s="252" t="s">
        <v>6321</v>
      </c>
      <c r="E379" s="231" t="s">
        <v>3102</v>
      </c>
      <c r="F379" s="239">
        <f t="shared" si="60"/>
        <v>45994</v>
      </c>
      <c r="G379" s="232" t="str">
        <f t="shared" si="61"/>
        <v>A</v>
      </c>
      <c r="H379" s="1055" t="str">
        <f t="shared" si="62"/>
        <v>MR_DER-1418_25</v>
      </c>
      <c r="I379" s="234" t="str">
        <f t="shared" si="63"/>
        <v>ND</v>
      </c>
      <c r="J379" s="255" t="str">
        <f t="shared" si="64"/>
        <v>ND</v>
      </c>
      <c r="K379" s="132" t="s">
        <v>3730</v>
      </c>
      <c r="L379" s="118">
        <v>45385</v>
      </c>
      <c r="M379" s="1367" t="s">
        <v>7482</v>
      </c>
      <c r="N379" s="118" t="s">
        <v>5536</v>
      </c>
      <c r="O379" s="118">
        <v>45446</v>
      </c>
      <c r="P379" s="1365" t="s">
        <v>8735</v>
      </c>
      <c r="Q379" s="249" t="s">
        <v>3765</v>
      </c>
      <c r="R379" s="229">
        <v>45476</v>
      </c>
      <c r="S379" s="366" t="s">
        <v>8129</v>
      </c>
      <c r="T379" s="220" t="s">
        <v>5536</v>
      </c>
      <c r="U379" s="229">
        <v>45504</v>
      </c>
      <c r="V379" s="1365" t="s">
        <v>8736</v>
      </c>
      <c r="W379" s="220" t="s">
        <v>5701</v>
      </c>
      <c r="X379" s="229">
        <v>45575</v>
      </c>
      <c r="Y379" s="366" t="s">
        <v>8287</v>
      </c>
      <c r="Z379" s="220" t="s">
        <v>5539</v>
      </c>
      <c r="AA379" s="229">
        <v>45586</v>
      </c>
      <c r="AB379" s="1365" t="s">
        <v>8737</v>
      </c>
      <c r="AC379" s="220" t="s">
        <v>3748</v>
      </c>
      <c r="AD379" s="229">
        <v>45588</v>
      </c>
      <c r="AE379" s="364" t="s">
        <v>8732</v>
      </c>
      <c r="AF379" s="220"/>
      <c r="AG379" s="229"/>
      <c r="AH379" s="1365" t="s">
        <v>8738</v>
      </c>
      <c r="AI379" s="220" t="s">
        <v>3748</v>
      </c>
      <c r="AJ379" s="229">
        <v>45994</v>
      </c>
      <c r="AK379" s="218" t="s">
        <v>11498</v>
      </c>
      <c r="AL379" s="220"/>
      <c r="AM379" s="229"/>
      <c r="AN379" s="220"/>
      <c r="AO379" s="220"/>
      <c r="AP379" s="229"/>
      <c r="AQ379" s="229"/>
      <c r="AR379" s="220"/>
      <c r="AS379" s="229"/>
      <c r="AT379" s="220"/>
      <c r="AU379" s="220"/>
      <c r="AV379" s="229"/>
      <c r="AW379" s="229"/>
      <c r="AX379" s="220"/>
      <c r="AY379" s="229"/>
    </row>
    <row r="380" spans="1:51" s="110" customFormat="1" ht="25.5" hidden="1" x14ac:dyDescent="0.25">
      <c r="A380" s="237" t="s">
        <v>8263</v>
      </c>
      <c r="B380" s="226"/>
      <c r="C380" s="227" t="s">
        <v>8257</v>
      </c>
      <c r="D380" s="252" t="s">
        <v>6321</v>
      </c>
      <c r="E380" s="231" t="s">
        <v>3103</v>
      </c>
      <c r="F380" s="239">
        <f t="shared" si="60"/>
        <v>45994</v>
      </c>
      <c r="G380" s="232" t="str">
        <f t="shared" si="61"/>
        <v>A</v>
      </c>
      <c r="H380" s="1055" t="str">
        <f t="shared" si="62"/>
        <v>MR_DER-1418_25</v>
      </c>
      <c r="I380" s="234" t="str">
        <f t="shared" si="63"/>
        <v>ND</v>
      </c>
      <c r="J380" s="255" t="str">
        <f t="shared" si="64"/>
        <v>ND</v>
      </c>
      <c r="K380" s="132" t="s">
        <v>3730</v>
      </c>
      <c r="L380" s="118">
        <v>45385</v>
      </c>
      <c r="M380" s="1367" t="s">
        <v>7482</v>
      </c>
      <c r="N380" s="118" t="s">
        <v>5536</v>
      </c>
      <c r="O380" s="118">
        <v>45446</v>
      </c>
      <c r="P380" s="1365" t="s">
        <v>8735</v>
      </c>
      <c r="Q380" s="249" t="s">
        <v>3765</v>
      </c>
      <c r="R380" s="229">
        <v>45476</v>
      </c>
      <c r="S380" s="366" t="s">
        <v>8129</v>
      </c>
      <c r="T380" s="220" t="s">
        <v>5536</v>
      </c>
      <c r="U380" s="229">
        <v>45504</v>
      </c>
      <c r="V380" s="1365" t="s">
        <v>8736</v>
      </c>
      <c r="W380" s="220" t="s">
        <v>5701</v>
      </c>
      <c r="X380" s="229">
        <v>45575</v>
      </c>
      <c r="Y380" s="366" t="s">
        <v>8287</v>
      </c>
      <c r="Z380" s="220" t="s">
        <v>5539</v>
      </c>
      <c r="AA380" s="229">
        <v>45586</v>
      </c>
      <c r="AB380" s="1365" t="s">
        <v>8737</v>
      </c>
      <c r="AC380" s="220" t="s">
        <v>3748</v>
      </c>
      <c r="AD380" s="229">
        <v>45588</v>
      </c>
      <c r="AE380" s="364" t="s">
        <v>8732</v>
      </c>
      <c r="AF380" s="220"/>
      <c r="AG380" s="229"/>
      <c r="AH380" s="1365" t="s">
        <v>8738</v>
      </c>
      <c r="AI380" s="220" t="s">
        <v>3748</v>
      </c>
      <c r="AJ380" s="229">
        <v>45994</v>
      </c>
      <c r="AK380" s="218" t="s">
        <v>11498</v>
      </c>
      <c r="AL380" s="220"/>
      <c r="AM380" s="229"/>
      <c r="AN380" s="220"/>
      <c r="AO380" s="220"/>
      <c r="AP380" s="229"/>
      <c r="AQ380" s="229"/>
      <c r="AR380" s="220"/>
      <c r="AS380" s="229"/>
      <c r="AT380" s="220"/>
      <c r="AU380" s="220"/>
      <c r="AV380" s="229"/>
      <c r="AW380" s="229"/>
      <c r="AX380" s="220"/>
      <c r="AY380" s="229"/>
    </row>
    <row r="381" spans="1:51" s="110" customFormat="1" ht="25.5" hidden="1" x14ac:dyDescent="0.25">
      <c r="A381" s="237" t="s">
        <v>8263</v>
      </c>
      <c r="B381" s="226"/>
      <c r="C381" s="227" t="s">
        <v>8257</v>
      </c>
      <c r="D381" s="252" t="s">
        <v>6321</v>
      </c>
      <c r="E381" s="231" t="s">
        <v>3104</v>
      </c>
      <c r="F381" s="239">
        <f t="shared" si="60"/>
        <v>45994</v>
      </c>
      <c r="G381" s="232" t="str">
        <f t="shared" si="61"/>
        <v>A</v>
      </c>
      <c r="H381" s="1055" t="str">
        <f t="shared" si="62"/>
        <v>MR_DER-1418_25</v>
      </c>
      <c r="I381" s="234" t="str">
        <f t="shared" si="63"/>
        <v>ND</v>
      </c>
      <c r="J381" s="255" t="str">
        <f t="shared" si="64"/>
        <v>ND</v>
      </c>
      <c r="K381" s="132" t="s">
        <v>3730</v>
      </c>
      <c r="L381" s="118">
        <v>45385</v>
      </c>
      <c r="M381" s="1367" t="s">
        <v>7482</v>
      </c>
      <c r="N381" s="118" t="s">
        <v>5536</v>
      </c>
      <c r="O381" s="118">
        <v>45446</v>
      </c>
      <c r="P381" s="1365" t="s">
        <v>8735</v>
      </c>
      <c r="Q381" s="249" t="s">
        <v>3765</v>
      </c>
      <c r="R381" s="229">
        <v>45476</v>
      </c>
      <c r="S381" s="366" t="s">
        <v>8129</v>
      </c>
      <c r="T381" s="220" t="s">
        <v>5536</v>
      </c>
      <c r="U381" s="229">
        <v>45504</v>
      </c>
      <c r="V381" s="1365" t="s">
        <v>8736</v>
      </c>
      <c r="W381" s="220" t="s">
        <v>5701</v>
      </c>
      <c r="X381" s="229">
        <v>45575</v>
      </c>
      <c r="Y381" s="366" t="s">
        <v>8287</v>
      </c>
      <c r="Z381" s="220" t="s">
        <v>5539</v>
      </c>
      <c r="AA381" s="229">
        <v>45586</v>
      </c>
      <c r="AB381" s="1365" t="s">
        <v>8737</v>
      </c>
      <c r="AC381" s="220" t="s">
        <v>3748</v>
      </c>
      <c r="AD381" s="229">
        <v>45588</v>
      </c>
      <c r="AE381" s="364" t="s">
        <v>8732</v>
      </c>
      <c r="AF381" s="220"/>
      <c r="AG381" s="229"/>
      <c r="AH381" s="1365" t="s">
        <v>8738</v>
      </c>
      <c r="AI381" s="220" t="s">
        <v>3748</v>
      </c>
      <c r="AJ381" s="229">
        <v>45994</v>
      </c>
      <c r="AK381" s="1153" t="s">
        <v>11498</v>
      </c>
      <c r="AL381" s="220"/>
      <c r="AM381" s="229"/>
      <c r="AN381" s="220"/>
      <c r="AO381" s="220"/>
      <c r="AP381" s="229"/>
      <c r="AQ381" s="229"/>
      <c r="AR381" s="220"/>
      <c r="AS381" s="229"/>
      <c r="AT381" s="220"/>
      <c r="AU381" s="220"/>
      <c r="AV381" s="229"/>
      <c r="AW381" s="229"/>
      <c r="AX381" s="220"/>
      <c r="AY381" s="229"/>
    </row>
    <row r="382" spans="1:51" s="110" customFormat="1" ht="25.5" hidden="1" x14ac:dyDescent="0.25">
      <c r="A382" s="237" t="s">
        <v>8263</v>
      </c>
      <c r="B382" s="226"/>
      <c r="C382" s="227" t="s">
        <v>8257</v>
      </c>
      <c r="D382" s="252" t="s">
        <v>6321</v>
      </c>
      <c r="E382" s="231" t="s">
        <v>3105</v>
      </c>
      <c r="F382" s="239">
        <f t="shared" si="60"/>
        <v>45994</v>
      </c>
      <c r="G382" s="232" t="str">
        <f t="shared" si="61"/>
        <v>A</v>
      </c>
      <c r="H382" s="1055" t="str">
        <f t="shared" si="62"/>
        <v>MR_DER-1418_25</v>
      </c>
      <c r="I382" s="234" t="str">
        <f t="shared" si="63"/>
        <v>ND</v>
      </c>
      <c r="J382" s="255" t="str">
        <f t="shared" si="64"/>
        <v>ND</v>
      </c>
      <c r="K382" s="132" t="s">
        <v>3730</v>
      </c>
      <c r="L382" s="118">
        <v>45385</v>
      </c>
      <c r="M382" s="1367" t="s">
        <v>7482</v>
      </c>
      <c r="N382" s="118" t="s">
        <v>5536</v>
      </c>
      <c r="O382" s="118">
        <v>45446</v>
      </c>
      <c r="P382" s="1365" t="s">
        <v>8735</v>
      </c>
      <c r="Q382" s="249" t="s">
        <v>3765</v>
      </c>
      <c r="R382" s="229">
        <v>45476</v>
      </c>
      <c r="S382" s="366" t="s">
        <v>8129</v>
      </c>
      <c r="T382" s="220" t="s">
        <v>5536</v>
      </c>
      <c r="U382" s="229">
        <v>45504</v>
      </c>
      <c r="V382" s="1365" t="s">
        <v>8736</v>
      </c>
      <c r="W382" s="220" t="s">
        <v>3748</v>
      </c>
      <c r="X382" s="229">
        <v>45575</v>
      </c>
      <c r="Y382" s="366" t="s">
        <v>8287</v>
      </c>
      <c r="Z382" s="220"/>
      <c r="AA382" s="229"/>
      <c r="AB382" s="220"/>
      <c r="AC382" s="220" t="s">
        <v>3748</v>
      </c>
      <c r="AD382" s="229">
        <v>45994</v>
      </c>
      <c r="AE382" s="218" t="s">
        <v>11498</v>
      </c>
      <c r="AF382" s="220"/>
      <c r="AG382" s="229"/>
      <c r="AH382" s="220"/>
      <c r="AI382" s="220"/>
      <c r="AJ382" s="229"/>
      <c r="AK382" s="229"/>
      <c r="AL382" s="220"/>
      <c r="AM382" s="229"/>
      <c r="AN382" s="220"/>
      <c r="AO382" s="220"/>
      <c r="AP382" s="229"/>
      <c r="AQ382" s="229"/>
      <c r="AR382" s="220"/>
      <c r="AS382" s="229"/>
      <c r="AT382" s="220"/>
      <c r="AU382" s="220"/>
      <c r="AV382" s="229"/>
      <c r="AW382" s="229"/>
      <c r="AX382" s="220"/>
      <c r="AY382" s="229"/>
    </row>
    <row r="383" spans="1:51" s="110" customFormat="1" ht="25.5" hidden="1" x14ac:dyDescent="0.25">
      <c r="A383" s="237" t="s">
        <v>8263</v>
      </c>
      <c r="B383" s="226"/>
      <c r="C383" s="227" t="s">
        <v>8257</v>
      </c>
      <c r="D383" s="252" t="s">
        <v>6321</v>
      </c>
      <c r="E383" s="231" t="s">
        <v>3106</v>
      </c>
      <c r="F383" s="239">
        <f t="shared" si="60"/>
        <v>45994</v>
      </c>
      <c r="G383" s="232" t="str">
        <f t="shared" si="61"/>
        <v>A</v>
      </c>
      <c r="H383" s="1055" t="str">
        <f t="shared" si="62"/>
        <v>MR_DER-1418_25</v>
      </c>
      <c r="I383" s="234" t="str">
        <f t="shared" si="63"/>
        <v>ND</v>
      </c>
      <c r="J383" s="255" t="str">
        <f t="shared" si="64"/>
        <v>ND</v>
      </c>
      <c r="K383" s="132" t="s">
        <v>3730</v>
      </c>
      <c r="L383" s="118">
        <v>45385</v>
      </c>
      <c r="M383" s="1367" t="s">
        <v>7482</v>
      </c>
      <c r="N383" s="118" t="s">
        <v>5536</v>
      </c>
      <c r="O383" s="118">
        <v>45446</v>
      </c>
      <c r="P383" s="1365" t="s">
        <v>8735</v>
      </c>
      <c r="Q383" s="249" t="s">
        <v>3765</v>
      </c>
      <c r="R383" s="229">
        <v>45476</v>
      </c>
      <c r="S383" s="366" t="s">
        <v>8129</v>
      </c>
      <c r="T383" s="220" t="s">
        <v>5536</v>
      </c>
      <c r="U383" s="229">
        <v>45504</v>
      </c>
      <c r="V383" s="1365" t="s">
        <v>8736</v>
      </c>
      <c r="W383" s="220" t="s">
        <v>5701</v>
      </c>
      <c r="X383" s="229">
        <v>45575</v>
      </c>
      <c r="Y383" s="366" t="s">
        <v>8287</v>
      </c>
      <c r="Z383" s="220" t="s">
        <v>5539</v>
      </c>
      <c r="AA383" s="229">
        <v>45586</v>
      </c>
      <c r="AB383" s="1365" t="s">
        <v>8737</v>
      </c>
      <c r="AC383" s="220" t="s">
        <v>3748</v>
      </c>
      <c r="AD383" s="229">
        <v>45588</v>
      </c>
      <c r="AE383" s="364" t="s">
        <v>8732</v>
      </c>
      <c r="AF383" s="220"/>
      <c r="AG383" s="229"/>
      <c r="AH383" s="1365" t="s">
        <v>8738</v>
      </c>
      <c r="AI383" s="220" t="s">
        <v>3748</v>
      </c>
      <c r="AJ383" s="229">
        <v>45994</v>
      </c>
      <c r="AK383" s="1153" t="s">
        <v>11498</v>
      </c>
      <c r="AL383" s="220"/>
      <c r="AM383" s="229"/>
      <c r="AN383" s="220"/>
      <c r="AO383" s="220"/>
      <c r="AP383" s="229"/>
      <c r="AQ383" s="229"/>
      <c r="AR383" s="220"/>
      <c r="AS383" s="229"/>
      <c r="AT383" s="220"/>
      <c r="AU383" s="220"/>
      <c r="AV383" s="229"/>
      <c r="AW383" s="229"/>
      <c r="AX383" s="220"/>
      <c r="AY383" s="229"/>
    </row>
    <row r="384" spans="1:51" s="110" customFormat="1" ht="25.5" hidden="1" x14ac:dyDescent="0.25">
      <c r="A384" s="237" t="s">
        <v>8263</v>
      </c>
      <c r="B384" s="226"/>
      <c r="C384" s="227" t="s">
        <v>8257</v>
      </c>
      <c r="D384" s="252" t="s">
        <v>6321</v>
      </c>
      <c r="E384" s="231" t="s">
        <v>7483</v>
      </c>
      <c r="F384" s="239">
        <f t="shared" si="60"/>
        <v>45994</v>
      </c>
      <c r="G384" s="232" t="str">
        <f t="shared" si="61"/>
        <v>A</v>
      </c>
      <c r="H384" s="1055" t="str">
        <f t="shared" si="62"/>
        <v>MR_DER-1418_25</v>
      </c>
      <c r="I384" s="234" t="str">
        <f t="shared" si="63"/>
        <v>ND</v>
      </c>
      <c r="J384" s="255" t="str">
        <f t="shared" si="64"/>
        <v>ND</v>
      </c>
      <c r="K384" s="132" t="s">
        <v>3730</v>
      </c>
      <c r="L384" s="118">
        <v>45385</v>
      </c>
      <c r="M384" s="1367" t="s">
        <v>7482</v>
      </c>
      <c r="N384" s="118" t="s">
        <v>5536</v>
      </c>
      <c r="O384" s="118">
        <v>45446</v>
      </c>
      <c r="P384" s="1365" t="s">
        <v>8735</v>
      </c>
      <c r="Q384" s="249" t="s">
        <v>3765</v>
      </c>
      <c r="R384" s="229">
        <v>45476</v>
      </c>
      <c r="S384" s="366" t="s">
        <v>8129</v>
      </c>
      <c r="T384" s="220" t="s">
        <v>5536</v>
      </c>
      <c r="U384" s="229">
        <v>45504</v>
      </c>
      <c r="V384" s="1365" t="s">
        <v>8736</v>
      </c>
      <c r="W384" s="220" t="s">
        <v>3748</v>
      </c>
      <c r="X384" s="229">
        <v>45575</v>
      </c>
      <c r="Y384" s="366" t="s">
        <v>8287</v>
      </c>
      <c r="Z384" s="220"/>
      <c r="AA384" s="229"/>
      <c r="AB384" s="1365" t="s">
        <v>8737</v>
      </c>
      <c r="AC384" s="220" t="s">
        <v>3748</v>
      </c>
      <c r="AD384" s="229">
        <v>45994</v>
      </c>
      <c r="AE384" s="218" t="s">
        <v>11498</v>
      </c>
      <c r="AF384" s="220"/>
      <c r="AG384" s="229"/>
      <c r="AH384" s="220"/>
      <c r="AI384" s="220" t="s">
        <v>3748</v>
      </c>
      <c r="AJ384" s="229">
        <v>45994</v>
      </c>
      <c r="AK384" s="218" t="s">
        <v>11498</v>
      </c>
      <c r="AL384" s="220"/>
      <c r="AM384" s="229"/>
      <c r="AN384" s="220"/>
      <c r="AO384" s="220"/>
      <c r="AP384" s="229"/>
      <c r="AQ384" s="229"/>
      <c r="AR384" s="220"/>
      <c r="AS384" s="229"/>
      <c r="AT384" s="220"/>
      <c r="AU384" s="220"/>
      <c r="AV384" s="229"/>
      <c r="AW384" s="229"/>
      <c r="AX384" s="220"/>
      <c r="AY384" s="229"/>
    </row>
    <row r="385" spans="1:51" s="110" customFormat="1" ht="25.5" hidden="1" x14ac:dyDescent="0.25">
      <c r="A385" s="226" t="s">
        <v>8263</v>
      </c>
      <c r="B385" s="226"/>
      <c r="C385" s="227" t="s">
        <v>8257</v>
      </c>
      <c r="D385" s="252" t="s">
        <v>6960</v>
      </c>
      <c r="E385" s="231" t="s">
        <v>7847</v>
      </c>
      <c r="F385" s="239">
        <f t="shared" si="60"/>
        <v>45993</v>
      </c>
      <c r="G385" s="232" t="str">
        <f t="shared" si="61"/>
        <v>A</v>
      </c>
      <c r="H385" s="1055" t="str">
        <f t="shared" si="62"/>
        <v>MR_DER-1414_25</v>
      </c>
      <c r="I385" s="234" t="str">
        <f t="shared" si="63"/>
        <v>ND</v>
      </c>
      <c r="J385" s="255" t="str">
        <f t="shared" si="64"/>
        <v>APROVADO</v>
      </c>
      <c r="K385" s="249" t="s">
        <v>3730</v>
      </c>
      <c r="L385" s="229">
        <v>45560</v>
      </c>
      <c r="M385" s="366" t="s">
        <v>8246</v>
      </c>
      <c r="N385" s="220" t="s">
        <v>5536</v>
      </c>
      <c r="O385" s="229">
        <v>45603</v>
      </c>
      <c r="P385" s="220" t="s">
        <v>3777</v>
      </c>
      <c r="Q385" s="220" t="s">
        <v>3765</v>
      </c>
      <c r="R385" s="229">
        <v>45833</v>
      </c>
      <c r="S385" s="1153" t="s">
        <v>9619</v>
      </c>
      <c r="T385" s="220" t="s">
        <v>5536</v>
      </c>
      <c r="U385" s="229">
        <v>45905</v>
      </c>
      <c r="V385" s="220"/>
      <c r="W385" s="220" t="s">
        <v>5701</v>
      </c>
      <c r="X385" s="229">
        <v>45943</v>
      </c>
      <c r="Y385" s="218" t="s">
        <v>10760</v>
      </c>
      <c r="Z385" s="220" t="s">
        <v>5537</v>
      </c>
      <c r="AA385" s="229">
        <v>45973</v>
      </c>
      <c r="AB385" s="220"/>
      <c r="AC385" s="249" t="s">
        <v>3748</v>
      </c>
      <c r="AD385" s="229">
        <v>45980</v>
      </c>
      <c r="AE385" s="1153" t="s">
        <v>11353</v>
      </c>
      <c r="AF385" s="220" t="s">
        <v>5539</v>
      </c>
      <c r="AG385" s="229">
        <v>45982</v>
      </c>
      <c r="AH385" s="220"/>
      <c r="AI385" s="220" t="s">
        <v>3748</v>
      </c>
      <c r="AJ385" s="229">
        <v>45993</v>
      </c>
      <c r="AK385" s="1153" t="s">
        <v>11495</v>
      </c>
      <c r="AL385" s="220"/>
      <c r="AM385" s="229"/>
      <c r="AN385" s="220"/>
      <c r="AO385" s="220"/>
      <c r="AP385" s="229"/>
      <c r="AQ385" s="229"/>
      <c r="AR385" s="220"/>
      <c r="AS385" s="229"/>
      <c r="AT385" s="220"/>
      <c r="AU385" s="220"/>
      <c r="AV385" s="229"/>
      <c r="AW385" s="229"/>
      <c r="AX385" s="220"/>
      <c r="AY385" s="229"/>
    </row>
    <row r="386" spans="1:51" s="110" customFormat="1" ht="25.5" hidden="1" x14ac:dyDescent="0.25">
      <c r="A386" s="226" t="s">
        <v>8263</v>
      </c>
      <c r="B386" s="226"/>
      <c r="C386" s="227" t="s">
        <v>8257</v>
      </c>
      <c r="D386" s="252" t="s">
        <v>6960</v>
      </c>
      <c r="E386" s="231" t="s">
        <v>7848</v>
      </c>
      <c r="F386" s="239">
        <f t="shared" si="60"/>
        <v>45993</v>
      </c>
      <c r="G386" s="232" t="str">
        <f t="shared" si="61"/>
        <v>A</v>
      </c>
      <c r="H386" s="1055" t="str">
        <f t="shared" si="62"/>
        <v>MR_DER-1414_25</v>
      </c>
      <c r="I386" s="234" t="str">
        <f t="shared" si="63"/>
        <v>ND</v>
      </c>
      <c r="J386" s="255" t="str">
        <f t="shared" si="64"/>
        <v>APROVADO</v>
      </c>
      <c r="K386" s="249" t="s">
        <v>3730</v>
      </c>
      <c r="L386" s="229">
        <v>45560</v>
      </c>
      <c r="M386" s="366" t="s">
        <v>8246</v>
      </c>
      <c r="N386" s="220" t="s">
        <v>5536</v>
      </c>
      <c r="O386" s="229">
        <v>45603</v>
      </c>
      <c r="P386" s="220" t="s">
        <v>3777</v>
      </c>
      <c r="Q386" s="220" t="s">
        <v>3765</v>
      </c>
      <c r="R386" s="229">
        <v>45833</v>
      </c>
      <c r="S386" s="1153" t="s">
        <v>9619</v>
      </c>
      <c r="T386" s="220" t="s">
        <v>5536</v>
      </c>
      <c r="U386" s="229">
        <v>45905</v>
      </c>
      <c r="V386" s="220"/>
      <c r="W386" s="220" t="s">
        <v>5701</v>
      </c>
      <c r="X386" s="229">
        <v>45943</v>
      </c>
      <c r="Y386" s="218" t="s">
        <v>10760</v>
      </c>
      <c r="Z386" s="220" t="s">
        <v>5537</v>
      </c>
      <c r="AA386" s="229">
        <v>45973</v>
      </c>
      <c r="AB386" s="220"/>
      <c r="AC386" s="249" t="s">
        <v>3748</v>
      </c>
      <c r="AD386" s="229">
        <v>45980</v>
      </c>
      <c r="AE386" s="1153" t="s">
        <v>11353</v>
      </c>
      <c r="AF386" s="220" t="s">
        <v>5539</v>
      </c>
      <c r="AG386" s="229">
        <v>45982</v>
      </c>
      <c r="AH386" s="220"/>
      <c r="AI386" s="220" t="s">
        <v>3748</v>
      </c>
      <c r="AJ386" s="229">
        <v>45993</v>
      </c>
      <c r="AK386" s="1153" t="s">
        <v>11495</v>
      </c>
      <c r="AL386" s="220"/>
      <c r="AM386" s="229"/>
      <c r="AN386" s="220"/>
      <c r="AO386" s="220"/>
      <c r="AP386" s="229"/>
      <c r="AQ386" s="229"/>
      <c r="AR386" s="220"/>
      <c r="AS386" s="229"/>
      <c r="AT386" s="220"/>
      <c r="AU386" s="220"/>
      <c r="AV386" s="229"/>
      <c r="AW386" s="229"/>
      <c r="AX386" s="220"/>
      <c r="AY386" s="229"/>
    </row>
    <row r="387" spans="1:51" s="110" customFormat="1" ht="25.5" hidden="1" x14ac:dyDescent="0.25">
      <c r="A387" s="226" t="s">
        <v>8263</v>
      </c>
      <c r="B387" s="226"/>
      <c r="C387" s="227" t="s">
        <v>8257</v>
      </c>
      <c r="D387" s="252" t="s">
        <v>6960</v>
      </c>
      <c r="E387" s="231" t="s">
        <v>7849</v>
      </c>
      <c r="F387" s="239">
        <f t="shared" si="60"/>
        <v>45993</v>
      </c>
      <c r="G387" s="232" t="str">
        <f t="shared" si="61"/>
        <v>A</v>
      </c>
      <c r="H387" s="1055" t="str">
        <f t="shared" si="62"/>
        <v>MR_DER-1414_25</v>
      </c>
      <c r="I387" s="234" t="str">
        <f t="shared" si="63"/>
        <v>ND</v>
      </c>
      <c r="J387" s="255" t="str">
        <f t="shared" si="64"/>
        <v>APROVADO</v>
      </c>
      <c r="K387" s="249" t="s">
        <v>3730</v>
      </c>
      <c r="L387" s="229">
        <v>45560</v>
      </c>
      <c r="M387" s="366" t="s">
        <v>8246</v>
      </c>
      <c r="N387" s="220" t="s">
        <v>5536</v>
      </c>
      <c r="O387" s="229">
        <v>45603</v>
      </c>
      <c r="P387" s="220" t="s">
        <v>3777</v>
      </c>
      <c r="Q387" s="220" t="s">
        <v>3765</v>
      </c>
      <c r="R387" s="229">
        <v>45833</v>
      </c>
      <c r="S387" s="1153" t="s">
        <v>9619</v>
      </c>
      <c r="T387" s="220" t="s">
        <v>5536</v>
      </c>
      <c r="U387" s="229">
        <v>45905</v>
      </c>
      <c r="V387" s="220"/>
      <c r="W387" s="220" t="s">
        <v>5701</v>
      </c>
      <c r="X387" s="229">
        <v>45943</v>
      </c>
      <c r="Y387" s="218" t="s">
        <v>10760</v>
      </c>
      <c r="Z387" s="220" t="s">
        <v>5537</v>
      </c>
      <c r="AA387" s="229">
        <v>45973</v>
      </c>
      <c r="AB387" s="220"/>
      <c r="AC387" s="249" t="s">
        <v>3748</v>
      </c>
      <c r="AD387" s="229">
        <v>45980</v>
      </c>
      <c r="AE387" s="1153" t="s">
        <v>11353</v>
      </c>
      <c r="AF387" s="220" t="s">
        <v>5539</v>
      </c>
      <c r="AG387" s="229">
        <v>45982</v>
      </c>
      <c r="AH387" s="220"/>
      <c r="AI387" s="220" t="s">
        <v>3748</v>
      </c>
      <c r="AJ387" s="229">
        <v>45993</v>
      </c>
      <c r="AK387" s="1153" t="s">
        <v>11495</v>
      </c>
      <c r="AL387" s="220"/>
      <c r="AM387" s="229"/>
      <c r="AN387" s="220"/>
      <c r="AO387" s="220"/>
      <c r="AP387" s="229"/>
      <c r="AQ387" s="229"/>
      <c r="AR387" s="220"/>
      <c r="AS387" s="229"/>
      <c r="AT387" s="220"/>
      <c r="AU387" s="220"/>
      <c r="AV387" s="229"/>
      <c r="AW387" s="229"/>
      <c r="AX387" s="220"/>
      <c r="AY387" s="229"/>
    </row>
    <row r="388" spans="1:51" s="110" customFormat="1" ht="25.5" hidden="1" x14ac:dyDescent="0.25">
      <c r="A388" s="226" t="s">
        <v>8263</v>
      </c>
      <c r="B388" s="226"/>
      <c r="C388" s="227" t="s">
        <v>8257</v>
      </c>
      <c r="D388" s="252" t="s">
        <v>6960</v>
      </c>
      <c r="E388" s="231" t="s">
        <v>7850</v>
      </c>
      <c r="F388" s="239">
        <f t="shared" si="60"/>
        <v>45993</v>
      </c>
      <c r="G388" s="232" t="str">
        <f t="shared" si="61"/>
        <v>A</v>
      </c>
      <c r="H388" s="1055" t="str">
        <f t="shared" si="62"/>
        <v>MR_DER-1414_25</v>
      </c>
      <c r="I388" s="234" t="str">
        <f t="shared" si="63"/>
        <v>ND</v>
      </c>
      <c r="J388" s="255" t="str">
        <f t="shared" si="64"/>
        <v>ND</v>
      </c>
      <c r="K388" s="249" t="s">
        <v>3730</v>
      </c>
      <c r="L388" s="229">
        <v>45560</v>
      </c>
      <c r="M388" s="366" t="s">
        <v>8246</v>
      </c>
      <c r="N388" s="220" t="s">
        <v>5536</v>
      </c>
      <c r="O388" s="229">
        <v>45603</v>
      </c>
      <c r="P388" s="220" t="s">
        <v>3777</v>
      </c>
      <c r="Q388" s="220" t="s">
        <v>3765</v>
      </c>
      <c r="R388" s="229">
        <v>45833</v>
      </c>
      <c r="S388" s="218" t="s">
        <v>9619</v>
      </c>
      <c r="T388" s="220" t="s">
        <v>5536</v>
      </c>
      <c r="U388" s="229">
        <v>45905</v>
      </c>
      <c r="V388" s="220"/>
      <c r="W388" s="220" t="s">
        <v>5701</v>
      </c>
      <c r="X388" s="229">
        <v>45943</v>
      </c>
      <c r="Y388" s="218" t="s">
        <v>10760</v>
      </c>
      <c r="Z388" s="220" t="s">
        <v>5539</v>
      </c>
      <c r="AA388" s="229">
        <v>45973</v>
      </c>
      <c r="AB388" s="220"/>
      <c r="AC388" s="220" t="s">
        <v>3748</v>
      </c>
      <c r="AD388" s="229">
        <v>45993</v>
      </c>
      <c r="AE388" s="1153" t="s">
        <v>11495</v>
      </c>
      <c r="AF388" s="220"/>
      <c r="AG388" s="229"/>
      <c r="AH388" s="220"/>
      <c r="AI388" s="220"/>
      <c r="AJ388" s="229"/>
      <c r="AK388" s="229"/>
      <c r="AL388" s="220"/>
      <c r="AM388" s="229"/>
      <c r="AN388" s="220"/>
      <c r="AO388" s="220"/>
      <c r="AP388" s="229"/>
      <c r="AQ388" s="229"/>
      <c r="AR388" s="220"/>
      <c r="AS388" s="229"/>
      <c r="AT388" s="220"/>
      <c r="AU388" s="220"/>
      <c r="AV388" s="229"/>
      <c r="AW388" s="229"/>
      <c r="AX388" s="220"/>
      <c r="AY388" s="229"/>
    </row>
    <row r="389" spans="1:51" s="110" customFormat="1" ht="25.5" hidden="1" x14ac:dyDescent="0.25">
      <c r="A389" s="226" t="s">
        <v>8263</v>
      </c>
      <c r="B389" s="226"/>
      <c r="C389" s="227" t="s">
        <v>8257</v>
      </c>
      <c r="D389" s="252" t="s">
        <v>6960</v>
      </c>
      <c r="E389" s="231" t="s">
        <v>7851</v>
      </c>
      <c r="F389" s="239">
        <f t="shared" si="60"/>
        <v>45993</v>
      </c>
      <c r="G389" s="232" t="str">
        <f t="shared" si="61"/>
        <v>A</v>
      </c>
      <c r="H389" s="1055" t="str">
        <f t="shared" si="62"/>
        <v>MR_DER-1414_25</v>
      </c>
      <c r="I389" s="234" t="str">
        <f t="shared" si="63"/>
        <v>ND</v>
      </c>
      <c r="J389" s="255" t="str">
        <f t="shared" si="64"/>
        <v>APROVADO</v>
      </c>
      <c r="K389" s="249" t="s">
        <v>3730</v>
      </c>
      <c r="L389" s="229">
        <v>45560</v>
      </c>
      <c r="M389" s="366" t="s">
        <v>8246</v>
      </c>
      <c r="N389" s="220" t="s">
        <v>5536</v>
      </c>
      <c r="O389" s="229">
        <v>45603</v>
      </c>
      <c r="P389" s="220" t="s">
        <v>3777</v>
      </c>
      <c r="Q389" s="220" t="s">
        <v>3765</v>
      </c>
      <c r="R389" s="229">
        <v>45833</v>
      </c>
      <c r="S389" s="218" t="s">
        <v>9619</v>
      </c>
      <c r="T389" s="220" t="s">
        <v>5536</v>
      </c>
      <c r="U389" s="229">
        <v>45905</v>
      </c>
      <c r="V389" s="220"/>
      <c r="W389" s="220" t="s">
        <v>5701</v>
      </c>
      <c r="X389" s="229">
        <v>45943</v>
      </c>
      <c r="Y389" s="218" t="s">
        <v>10760</v>
      </c>
      <c r="Z389" s="220" t="s">
        <v>5537</v>
      </c>
      <c r="AA389" s="229">
        <v>45973</v>
      </c>
      <c r="AB389" s="220"/>
      <c r="AC389" s="249" t="s">
        <v>3748</v>
      </c>
      <c r="AD389" s="229">
        <v>45980</v>
      </c>
      <c r="AE389" s="1153" t="s">
        <v>11353</v>
      </c>
      <c r="AF389" s="220" t="s">
        <v>5539</v>
      </c>
      <c r="AG389" s="229">
        <v>45982</v>
      </c>
      <c r="AH389" s="220"/>
      <c r="AI389" s="220" t="s">
        <v>3748</v>
      </c>
      <c r="AJ389" s="229">
        <v>45993</v>
      </c>
      <c r="AK389" s="1153" t="s">
        <v>11495</v>
      </c>
      <c r="AL389" s="220"/>
      <c r="AM389" s="229"/>
      <c r="AN389" s="220"/>
      <c r="AO389" s="220"/>
      <c r="AP389" s="229"/>
      <c r="AQ389" s="229"/>
      <c r="AR389" s="220"/>
      <c r="AS389" s="229"/>
      <c r="AT389" s="220"/>
      <c r="AU389" s="220"/>
      <c r="AV389" s="229"/>
      <c r="AW389" s="229"/>
      <c r="AX389" s="220"/>
      <c r="AY389" s="229"/>
    </row>
    <row r="390" spans="1:51" s="110" customFormat="1" ht="25.5" hidden="1" x14ac:dyDescent="0.25">
      <c r="A390" s="226" t="s">
        <v>8263</v>
      </c>
      <c r="B390" s="226"/>
      <c r="C390" s="227" t="s">
        <v>8257</v>
      </c>
      <c r="D390" s="252" t="s">
        <v>6960</v>
      </c>
      <c r="E390" s="231" t="s">
        <v>7852</v>
      </c>
      <c r="F390" s="239">
        <f t="shared" si="60"/>
        <v>45993</v>
      </c>
      <c r="G390" s="232" t="str">
        <f t="shared" si="61"/>
        <v>A</v>
      </c>
      <c r="H390" s="1055" t="str">
        <f t="shared" si="62"/>
        <v>MR_DER-1414_25</v>
      </c>
      <c r="I390" s="234" t="str">
        <f t="shared" si="63"/>
        <v>ND</v>
      </c>
      <c r="J390" s="255" t="str">
        <f t="shared" si="64"/>
        <v>ND</v>
      </c>
      <c r="K390" s="249" t="s">
        <v>3730</v>
      </c>
      <c r="L390" s="229">
        <v>45560</v>
      </c>
      <c r="M390" s="366" t="s">
        <v>8246</v>
      </c>
      <c r="N390" s="220" t="s">
        <v>5536</v>
      </c>
      <c r="O390" s="229">
        <v>45603</v>
      </c>
      <c r="P390" s="220" t="s">
        <v>3777</v>
      </c>
      <c r="Q390" s="220" t="s">
        <v>3765</v>
      </c>
      <c r="R390" s="229">
        <v>45833</v>
      </c>
      <c r="S390" s="1153" t="s">
        <v>9619</v>
      </c>
      <c r="T390" s="220" t="s">
        <v>5536</v>
      </c>
      <c r="U390" s="229">
        <v>45905</v>
      </c>
      <c r="V390" s="220"/>
      <c r="W390" s="220" t="s">
        <v>5701</v>
      </c>
      <c r="X390" s="229">
        <v>45943</v>
      </c>
      <c r="Y390" s="1153" t="s">
        <v>10760</v>
      </c>
      <c r="Z390" s="220" t="s">
        <v>5539</v>
      </c>
      <c r="AA390" s="229">
        <v>45973</v>
      </c>
      <c r="AB390" s="220"/>
      <c r="AC390" s="220" t="s">
        <v>3748</v>
      </c>
      <c r="AD390" s="229">
        <v>45993</v>
      </c>
      <c r="AE390" s="1153" t="s">
        <v>11495</v>
      </c>
      <c r="AF390" s="220"/>
      <c r="AG390" s="229"/>
      <c r="AH390" s="220"/>
      <c r="AI390" s="220"/>
      <c r="AJ390" s="229"/>
      <c r="AK390" s="229"/>
      <c r="AL390" s="220"/>
      <c r="AM390" s="229"/>
      <c r="AN390" s="220"/>
      <c r="AO390" s="220"/>
      <c r="AP390" s="229"/>
      <c r="AQ390" s="229"/>
      <c r="AR390" s="220"/>
      <c r="AS390" s="229"/>
      <c r="AT390" s="220"/>
      <c r="AU390" s="220"/>
      <c r="AV390" s="229"/>
      <c r="AW390" s="229"/>
      <c r="AX390" s="220"/>
      <c r="AY390" s="229"/>
    </row>
    <row r="391" spans="1:51" s="110" customFormat="1" ht="25.5" hidden="1" x14ac:dyDescent="0.25">
      <c r="A391" s="226" t="s">
        <v>8263</v>
      </c>
      <c r="B391" s="226"/>
      <c r="C391" s="227" t="s">
        <v>8257</v>
      </c>
      <c r="D391" s="252" t="s">
        <v>6960</v>
      </c>
      <c r="E391" s="231" t="s">
        <v>7853</v>
      </c>
      <c r="F391" s="239">
        <f t="shared" si="60"/>
        <v>45993</v>
      </c>
      <c r="G391" s="232" t="str">
        <f t="shared" si="61"/>
        <v>A</v>
      </c>
      <c r="H391" s="1055" t="str">
        <f t="shared" si="62"/>
        <v>MR_DER-1414_25</v>
      </c>
      <c r="I391" s="234" t="str">
        <f t="shared" si="63"/>
        <v>ND</v>
      </c>
      <c r="J391" s="255" t="str">
        <f t="shared" si="64"/>
        <v>APROVADO</v>
      </c>
      <c r="K391" s="249" t="s">
        <v>3730</v>
      </c>
      <c r="L391" s="229">
        <v>45560</v>
      </c>
      <c r="M391" s="366" t="s">
        <v>8246</v>
      </c>
      <c r="N391" s="220" t="s">
        <v>5536</v>
      </c>
      <c r="O391" s="229">
        <v>45603</v>
      </c>
      <c r="P391" s="220" t="s">
        <v>3777</v>
      </c>
      <c r="Q391" s="220" t="s">
        <v>3765</v>
      </c>
      <c r="R391" s="229">
        <v>45833</v>
      </c>
      <c r="S391" s="218" t="s">
        <v>9619</v>
      </c>
      <c r="T391" s="220" t="s">
        <v>5536</v>
      </c>
      <c r="U391" s="229">
        <v>45905</v>
      </c>
      <c r="V391" s="220"/>
      <c r="W391" s="220" t="s">
        <v>5701</v>
      </c>
      <c r="X391" s="229">
        <v>45943</v>
      </c>
      <c r="Y391" s="218" t="s">
        <v>10760</v>
      </c>
      <c r="Z391" s="220" t="s">
        <v>5537</v>
      </c>
      <c r="AA391" s="229">
        <v>45973</v>
      </c>
      <c r="AB391" s="220"/>
      <c r="AC391" s="249" t="s">
        <v>3748</v>
      </c>
      <c r="AD391" s="229">
        <v>45980</v>
      </c>
      <c r="AE391" s="1153" t="s">
        <v>11353</v>
      </c>
      <c r="AF391" s="220" t="s">
        <v>5539</v>
      </c>
      <c r="AG391" s="229">
        <v>45982</v>
      </c>
      <c r="AH391" s="220"/>
      <c r="AI391" s="220" t="s">
        <v>3748</v>
      </c>
      <c r="AJ391" s="229">
        <v>45993</v>
      </c>
      <c r="AK391" s="1153" t="s">
        <v>11495</v>
      </c>
      <c r="AL391" s="220"/>
      <c r="AM391" s="229"/>
      <c r="AN391" s="220"/>
      <c r="AO391" s="220"/>
      <c r="AP391" s="229"/>
      <c r="AQ391" s="229"/>
      <c r="AR391" s="220"/>
      <c r="AS391" s="229"/>
      <c r="AT391" s="220"/>
      <c r="AU391" s="220"/>
      <c r="AV391" s="229"/>
      <c r="AW391" s="229"/>
      <c r="AX391" s="220"/>
      <c r="AY391" s="229"/>
    </row>
    <row r="392" spans="1:51" s="110" customFormat="1" ht="25.5" hidden="1" x14ac:dyDescent="0.25">
      <c r="A392" s="226" t="s">
        <v>8263</v>
      </c>
      <c r="B392" s="226"/>
      <c r="C392" s="227" t="s">
        <v>8257</v>
      </c>
      <c r="D392" s="252" t="s">
        <v>6960</v>
      </c>
      <c r="E392" s="231" t="s">
        <v>7854</v>
      </c>
      <c r="F392" s="239">
        <f t="shared" si="60"/>
        <v>45993</v>
      </c>
      <c r="G392" s="232" t="str">
        <f t="shared" si="61"/>
        <v>A</v>
      </c>
      <c r="H392" s="1055" t="str">
        <f t="shared" si="62"/>
        <v>MR_DER-1414_25</v>
      </c>
      <c r="I392" s="234" t="str">
        <f t="shared" si="63"/>
        <v>ND</v>
      </c>
      <c r="J392" s="255" t="str">
        <f t="shared" si="64"/>
        <v>APROVADO</v>
      </c>
      <c r="K392" s="249" t="s">
        <v>3730</v>
      </c>
      <c r="L392" s="229">
        <v>45560</v>
      </c>
      <c r="M392" s="366" t="s">
        <v>8246</v>
      </c>
      <c r="N392" s="220" t="s">
        <v>5536</v>
      </c>
      <c r="O392" s="229">
        <v>45603</v>
      </c>
      <c r="P392" s="220" t="s">
        <v>3777</v>
      </c>
      <c r="Q392" s="220" t="s">
        <v>3765</v>
      </c>
      <c r="R392" s="229">
        <v>45833</v>
      </c>
      <c r="S392" s="218" t="s">
        <v>9619</v>
      </c>
      <c r="T392" s="220" t="s">
        <v>5537</v>
      </c>
      <c r="U392" s="229">
        <v>45905</v>
      </c>
      <c r="V392" s="220"/>
      <c r="W392" s="220" t="s">
        <v>3748</v>
      </c>
      <c r="X392" s="229">
        <v>45943</v>
      </c>
      <c r="Y392" s="218" t="s">
        <v>10760</v>
      </c>
      <c r="Z392" s="220" t="s">
        <v>5539</v>
      </c>
      <c r="AA392" s="229">
        <v>45973</v>
      </c>
      <c r="AB392" s="220"/>
      <c r="AC392" s="220" t="s">
        <v>3748</v>
      </c>
      <c r="AD392" s="229">
        <v>45993</v>
      </c>
      <c r="AE392" s="1153" t="s">
        <v>11495</v>
      </c>
      <c r="AF392" s="220"/>
      <c r="AG392" s="229"/>
      <c r="AH392" s="220"/>
      <c r="AI392" s="220"/>
      <c r="AJ392" s="229"/>
      <c r="AK392" s="229"/>
      <c r="AL392" s="220"/>
      <c r="AM392" s="229"/>
      <c r="AN392" s="220"/>
      <c r="AO392" s="220"/>
      <c r="AP392" s="229"/>
      <c r="AQ392" s="229"/>
      <c r="AR392" s="220"/>
      <c r="AS392" s="229"/>
      <c r="AT392" s="220"/>
      <c r="AU392" s="220"/>
      <c r="AV392" s="229"/>
      <c r="AW392" s="229"/>
      <c r="AX392" s="220"/>
      <c r="AY392" s="229"/>
    </row>
    <row r="393" spans="1:51" s="110" customFormat="1" ht="25.5" hidden="1" x14ac:dyDescent="0.25">
      <c r="A393" s="226" t="s">
        <v>8263</v>
      </c>
      <c r="B393" s="226"/>
      <c r="C393" s="227" t="s">
        <v>8257</v>
      </c>
      <c r="D393" s="252" t="s">
        <v>6960</v>
      </c>
      <c r="E393" s="231" t="s">
        <v>7855</v>
      </c>
      <c r="F393" s="239">
        <f t="shared" si="60"/>
        <v>45993</v>
      </c>
      <c r="G393" s="232" t="str">
        <f t="shared" si="61"/>
        <v>A</v>
      </c>
      <c r="H393" s="1055" t="str">
        <f t="shared" si="62"/>
        <v>MR_DER-1414_25</v>
      </c>
      <c r="I393" s="234" t="str">
        <f t="shared" si="63"/>
        <v>ND</v>
      </c>
      <c r="J393" s="255" t="str">
        <f t="shared" si="64"/>
        <v>APROVADO</v>
      </c>
      <c r="K393" s="249" t="s">
        <v>3730</v>
      </c>
      <c r="L393" s="229">
        <v>45560</v>
      </c>
      <c r="M393" s="366" t="s">
        <v>8246</v>
      </c>
      <c r="N393" s="220" t="s">
        <v>5536</v>
      </c>
      <c r="O393" s="229">
        <v>45603</v>
      </c>
      <c r="P393" s="220" t="s">
        <v>3777</v>
      </c>
      <c r="Q393" s="220" t="s">
        <v>3765</v>
      </c>
      <c r="R393" s="229">
        <v>45833</v>
      </c>
      <c r="S393" s="218" t="s">
        <v>9619</v>
      </c>
      <c r="T393" s="220" t="s">
        <v>5537</v>
      </c>
      <c r="U393" s="229">
        <v>45905</v>
      </c>
      <c r="V393" s="220"/>
      <c r="W393" s="220" t="s">
        <v>3748</v>
      </c>
      <c r="X393" s="229">
        <v>45943</v>
      </c>
      <c r="Y393" s="218" t="s">
        <v>10760</v>
      </c>
      <c r="Z393" s="220" t="s">
        <v>5539</v>
      </c>
      <c r="AA393" s="229">
        <v>45973</v>
      </c>
      <c r="AB393" s="220"/>
      <c r="AC393" s="220" t="s">
        <v>3748</v>
      </c>
      <c r="AD393" s="229">
        <v>45993</v>
      </c>
      <c r="AE393" s="218" t="s">
        <v>11495</v>
      </c>
      <c r="AF393" s="220"/>
      <c r="AG393" s="229"/>
      <c r="AH393" s="220"/>
      <c r="AI393" s="220"/>
      <c r="AJ393" s="229"/>
      <c r="AK393" s="229"/>
      <c r="AL393" s="220"/>
      <c r="AM393" s="229"/>
      <c r="AN393" s="220"/>
      <c r="AO393" s="220"/>
      <c r="AP393" s="229"/>
      <c r="AQ393" s="229"/>
      <c r="AR393" s="220"/>
      <c r="AS393" s="229"/>
      <c r="AT393" s="220"/>
      <c r="AU393" s="220"/>
      <c r="AV393" s="229"/>
      <c r="AW393" s="229"/>
      <c r="AX393" s="220"/>
      <c r="AY393" s="229"/>
    </row>
    <row r="394" spans="1:51" s="110" customFormat="1" ht="25.5" hidden="1" x14ac:dyDescent="0.25">
      <c r="A394" s="226" t="s">
        <v>8263</v>
      </c>
      <c r="B394" s="226"/>
      <c r="C394" s="227" t="s">
        <v>8257</v>
      </c>
      <c r="D394" s="252" t="s">
        <v>6960</v>
      </c>
      <c r="E394" s="231" t="s">
        <v>7856</v>
      </c>
      <c r="F394" s="239">
        <f t="shared" si="60"/>
        <v>45993</v>
      </c>
      <c r="G394" s="232" t="str">
        <f t="shared" si="61"/>
        <v>A</v>
      </c>
      <c r="H394" s="1055" t="str">
        <f t="shared" si="62"/>
        <v>MR_DER-1414_25</v>
      </c>
      <c r="I394" s="234" t="str">
        <f t="shared" si="63"/>
        <v>ND</v>
      </c>
      <c r="J394" s="255" t="str">
        <f t="shared" si="64"/>
        <v>ND</v>
      </c>
      <c r="K394" s="249" t="s">
        <v>3730</v>
      </c>
      <c r="L394" s="229">
        <v>45560</v>
      </c>
      <c r="M394" s="366" t="s">
        <v>8246</v>
      </c>
      <c r="N394" s="220" t="s">
        <v>5536</v>
      </c>
      <c r="O394" s="229">
        <v>45603</v>
      </c>
      <c r="P394" s="220" t="s">
        <v>3777</v>
      </c>
      <c r="Q394" s="220" t="s">
        <v>3765</v>
      </c>
      <c r="R394" s="229">
        <v>45833</v>
      </c>
      <c r="S394" s="218" t="s">
        <v>9619</v>
      </c>
      <c r="T394" s="220" t="s">
        <v>5536</v>
      </c>
      <c r="U394" s="229">
        <v>45905</v>
      </c>
      <c r="V394" s="220"/>
      <c r="W394" s="220" t="s">
        <v>5701</v>
      </c>
      <c r="X394" s="229">
        <v>45943</v>
      </c>
      <c r="Y394" s="218" t="s">
        <v>10760</v>
      </c>
      <c r="Z394" s="220" t="s">
        <v>5539</v>
      </c>
      <c r="AA394" s="229">
        <v>45973</v>
      </c>
      <c r="AB394" s="220"/>
      <c r="AC394" s="220" t="s">
        <v>3748</v>
      </c>
      <c r="AD394" s="229">
        <v>45993</v>
      </c>
      <c r="AE394" s="1153" t="s">
        <v>11495</v>
      </c>
      <c r="AF394" s="220"/>
      <c r="AG394" s="229"/>
      <c r="AH394" s="220"/>
      <c r="AI394" s="220"/>
      <c r="AJ394" s="229"/>
      <c r="AK394" s="229"/>
      <c r="AL394" s="220"/>
      <c r="AM394" s="229"/>
      <c r="AN394" s="220"/>
      <c r="AO394" s="220"/>
      <c r="AP394" s="229"/>
      <c r="AQ394" s="229"/>
      <c r="AR394" s="220"/>
      <c r="AS394" s="229"/>
      <c r="AT394" s="220"/>
      <c r="AU394" s="220"/>
      <c r="AV394" s="229"/>
      <c r="AW394" s="229"/>
      <c r="AX394" s="220"/>
      <c r="AY394" s="229"/>
    </row>
    <row r="395" spans="1:51" s="110" customFormat="1" ht="25.5" hidden="1" x14ac:dyDescent="0.25">
      <c r="A395" s="226" t="s">
        <v>8263</v>
      </c>
      <c r="B395" s="226"/>
      <c r="C395" s="227" t="s">
        <v>8257</v>
      </c>
      <c r="D395" s="252" t="s">
        <v>6960</v>
      </c>
      <c r="E395" s="231" t="s">
        <v>7857</v>
      </c>
      <c r="F395" s="239">
        <f t="shared" si="60"/>
        <v>45993</v>
      </c>
      <c r="G395" s="232" t="str">
        <f t="shared" si="61"/>
        <v>A</v>
      </c>
      <c r="H395" s="1055" t="str">
        <f t="shared" si="62"/>
        <v>MR_DER-1414_25</v>
      </c>
      <c r="I395" s="234" t="str">
        <f t="shared" si="63"/>
        <v>ND</v>
      </c>
      <c r="J395" s="255" t="str">
        <f t="shared" si="64"/>
        <v>APROVADO</v>
      </c>
      <c r="K395" s="249" t="s">
        <v>3730</v>
      </c>
      <c r="L395" s="229">
        <v>45560</v>
      </c>
      <c r="M395" s="366" t="s">
        <v>8246</v>
      </c>
      <c r="N395" s="220" t="s">
        <v>5536</v>
      </c>
      <c r="O395" s="229">
        <v>45603</v>
      </c>
      <c r="P395" s="220" t="s">
        <v>3777</v>
      </c>
      <c r="Q395" s="220" t="s">
        <v>3765</v>
      </c>
      <c r="R395" s="229">
        <v>45833</v>
      </c>
      <c r="S395" s="218" t="s">
        <v>9619</v>
      </c>
      <c r="T395" s="220" t="s">
        <v>5537</v>
      </c>
      <c r="U395" s="229">
        <v>45905</v>
      </c>
      <c r="V395" s="220"/>
      <c r="W395" s="220" t="s">
        <v>3748</v>
      </c>
      <c r="X395" s="229">
        <v>45943</v>
      </c>
      <c r="Y395" s="218" t="s">
        <v>10760</v>
      </c>
      <c r="Z395" s="220" t="s">
        <v>5539</v>
      </c>
      <c r="AA395" s="229">
        <v>45973</v>
      </c>
      <c r="AB395" s="220"/>
      <c r="AC395" s="220" t="s">
        <v>3748</v>
      </c>
      <c r="AD395" s="229">
        <v>45993</v>
      </c>
      <c r="AE395" s="218" t="s">
        <v>11495</v>
      </c>
      <c r="AF395" s="220"/>
      <c r="AG395" s="229"/>
      <c r="AH395" s="220"/>
      <c r="AI395" s="220"/>
      <c r="AJ395" s="229"/>
      <c r="AK395" s="229"/>
      <c r="AL395" s="220"/>
      <c r="AM395" s="229"/>
      <c r="AN395" s="220"/>
      <c r="AO395" s="220"/>
      <c r="AP395" s="229"/>
      <c r="AQ395" s="229"/>
      <c r="AR395" s="220"/>
      <c r="AS395" s="229"/>
      <c r="AT395" s="220"/>
      <c r="AU395" s="220"/>
      <c r="AV395" s="229"/>
      <c r="AW395" s="229"/>
      <c r="AX395" s="220"/>
      <c r="AY395" s="229"/>
    </row>
    <row r="396" spans="1:51" s="110" customFormat="1" ht="25.5" hidden="1" x14ac:dyDescent="0.25">
      <c r="A396" s="226" t="s">
        <v>8263</v>
      </c>
      <c r="B396" s="226"/>
      <c r="C396" s="227" t="s">
        <v>8257</v>
      </c>
      <c r="D396" s="252" t="s">
        <v>6960</v>
      </c>
      <c r="E396" s="231" t="s">
        <v>7858</v>
      </c>
      <c r="F396" s="239">
        <f t="shared" si="60"/>
        <v>45993</v>
      </c>
      <c r="G396" s="232" t="str">
        <f t="shared" si="61"/>
        <v>A</v>
      </c>
      <c r="H396" s="1055" t="str">
        <f t="shared" si="62"/>
        <v>MR_DER-1414_25</v>
      </c>
      <c r="I396" s="234" t="str">
        <f t="shared" si="63"/>
        <v>ND</v>
      </c>
      <c r="J396" s="255" t="str">
        <f t="shared" si="64"/>
        <v>ND</v>
      </c>
      <c r="K396" s="249" t="s">
        <v>3730</v>
      </c>
      <c r="L396" s="229">
        <v>45560</v>
      </c>
      <c r="M396" s="366" t="s">
        <v>8246</v>
      </c>
      <c r="N396" s="220" t="s">
        <v>5536</v>
      </c>
      <c r="O396" s="229">
        <v>45603</v>
      </c>
      <c r="P396" s="220" t="s">
        <v>3777</v>
      </c>
      <c r="Q396" s="220" t="s">
        <v>3765</v>
      </c>
      <c r="R396" s="229">
        <v>45833</v>
      </c>
      <c r="S396" s="218" t="s">
        <v>9619</v>
      </c>
      <c r="T396" s="220" t="s">
        <v>5536</v>
      </c>
      <c r="U396" s="229">
        <v>45905</v>
      </c>
      <c r="V396" s="220"/>
      <c r="W396" s="220" t="s">
        <v>5701</v>
      </c>
      <c r="X396" s="229">
        <v>45943</v>
      </c>
      <c r="Y396" s="218" t="s">
        <v>10760</v>
      </c>
      <c r="Z396" s="220" t="s">
        <v>5539</v>
      </c>
      <c r="AA396" s="229">
        <v>45973</v>
      </c>
      <c r="AB396" s="220"/>
      <c r="AC396" s="220" t="s">
        <v>3748</v>
      </c>
      <c r="AD396" s="229">
        <v>45993</v>
      </c>
      <c r="AE396" s="218" t="s">
        <v>11495</v>
      </c>
      <c r="AF396" s="220"/>
      <c r="AG396" s="229"/>
      <c r="AH396" s="220"/>
      <c r="AI396" s="220"/>
      <c r="AJ396" s="229"/>
      <c r="AK396" s="229"/>
      <c r="AL396" s="220"/>
      <c r="AM396" s="229"/>
      <c r="AN396" s="220"/>
      <c r="AO396" s="220"/>
      <c r="AP396" s="229"/>
      <c r="AQ396" s="229"/>
      <c r="AR396" s="220"/>
      <c r="AS396" s="229"/>
      <c r="AT396" s="220"/>
      <c r="AU396" s="220"/>
      <c r="AV396" s="229"/>
      <c r="AW396" s="229"/>
      <c r="AX396" s="220"/>
      <c r="AY396" s="229"/>
    </row>
    <row r="397" spans="1:51" s="110" customFormat="1" ht="25.5" hidden="1" x14ac:dyDescent="0.25">
      <c r="A397" s="226" t="s">
        <v>8263</v>
      </c>
      <c r="B397" s="226"/>
      <c r="C397" s="227" t="s">
        <v>8257</v>
      </c>
      <c r="D397" s="252" t="s">
        <v>6960</v>
      </c>
      <c r="E397" s="231" t="s">
        <v>7859</v>
      </c>
      <c r="F397" s="239">
        <f t="shared" si="60"/>
        <v>45993</v>
      </c>
      <c r="G397" s="232" t="str">
        <f t="shared" si="61"/>
        <v>A</v>
      </c>
      <c r="H397" s="1055" t="str">
        <f t="shared" si="62"/>
        <v>MR_DER-1414_25</v>
      </c>
      <c r="I397" s="234" t="str">
        <f t="shared" si="63"/>
        <v>ND</v>
      </c>
      <c r="J397" s="255" t="str">
        <f t="shared" si="64"/>
        <v>APROVADO</v>
      </c>
      <c r="K397" s="249" t="s">
        <v>3730</v>
      </c>
      <c r="L397" s="229">
        <v>45560</v>
      </c>
      <c r="M397" s="366" t="s">
        <v>8246</v>
      </c>
      <c r="N397" s="220" t="s">
        <v>5536</v>
      </c>
      <c r="O397" s="229">
        <v>45603</v>
      </c>
      <c r="P397" s="220" t="s">
        <v>3777</v>
      </c>
      <c r="Q397" s="220" t="s">
        <v>3765</v>
      </c>
      <c r="R397" s="229">
        <v>45833</v>
      </c>
      <c r="S397" s="218" t="s">
        <v>9619</v>
      </c>
      <c r="T397" s="220" t="s">
        <v>5537</v>
      </c>
      <c r="U397" s="229">
        <v>45905</v>
      </c>
      <c r="V397" s="220"/>
      <c r="W397" s="220" t="s">
        <v>3748</v>
      </c>
      <c r="X397" s="229">
        <v>45943</v>
      </c>
      <c r="Y397" s="218" t="s">
        <v>10760</v>
      </c>
      <c r="Z397" s="220" t="s">
        <v>5539</v>
      </c>
      <c r="AA397" s="229">
        <v>45973</v>
      </c>
      <c r="AB397" s="220"/>
      <c r="AC397" s="220" t="s">
        <v>3748</v>
      </c>
      <c r="AD397" s="229">
        <v>45993</v>
      </c>
      <c r="AE397" s="218" t="s">
        <v>11495</v>
      </c>
      <c r="AF397" s="220"/>
      <c r="AG397" s="229"/>
      <c r="AH397" s="220"/>
      <c r="AI397" s="220"/>
      <c r="AJ397" s="229"/>
      <c r="AK397" s="229"/>
      <c r="AL397" s="220"/>
      <c r="AM397" s="229"/>
      <c r="AN397" s="220"/>
      <c r="AO397" s="220"/>
      <c r="AP397" s="229"/>
      <c r="AQ397" s="229"/>
      <c r="AR397" s="220"/>
      <c r="AS397" s="229"/>
      <c r="AT397" s="220"/>
      <c r="AU397" s="220"/>
      <c r="AV397" s="229"/>
      <c r="AW397" s="229"/>
      <c r="AX397" s="220"/>
      <c r="AY397" s="229"/>
    </row>
    <row r="398" spans="1:51" s="110" customFormat="1" ht="25.5" hidden="1" x14ac:dyDescent="0.25">
      <c r="A398" s="226" t="s">
        <v>8263</v>
      </c>
      <c r="B398" s="226"/>
      <c r="C398" s="227" t="s">
        <v>8257</v>
      </c>
      <c r="D398" s="252" t="s">
        <v>6960</v>
      </c>
      <c r="E398" s="231" t="s">
        <v>7860</v>
      </c>
      <c r="F398" s="239">
        <f t="shared" si="60"/>
        <v>45993</v>
      </c>
      <c r="G398" s="232" t="str">
        <f t="shared" si="61"/>
        <v>A</v>
      </c>
      <c r="H398" s="1055" t="str">
        <f t="shared" si="62"/>
        <v>MR_DER-1414_25</v>
      </c>
      <c r="I398" s="234" t="str">
        <f t="shared" si="63"/>
        <v>ND</v>
      </c>
      <c r="J398" s="255" t="str">
        <f t="shared" si="64"/>
        <v>ND</v>
      </c>
      <c r="K398" s="249" t="s">
        <v>3730</v>
      </c>
      <c r="L398" s="229">
        <v>45560</v>
      </c>
      <c r="M398" s="366" t="s">
        <v>8246</v>
      </c>
      <c r="N398" s="220" t="s">
        <v>5536</v>
      </c>
      <c r="O398" s="229">
        <v>45603</v>
      </c>
      <c r="P398" s="220" t="s">
        <v>3777</v>
      </c>
      <c r="Q398" s="220" t="s">
        <v>3765</v>
      </c>
      <c r="R398" s="229">
        <v>45833</v>
      </c>
      <c r="S398" s="218" t="s">
        <v>9619</v>
      </c>
      <c r="T398" s="220" t="s">
        <v>5536</v>
      </c>
      <c r="U398" s="229">
        <v>45905</v>
      </c>
      <c r="V398" s="220"/>
      <c r="W398" s="220" t="s">
        <v>5701</v>
      </c>
      <c r="X398" s="229">
        <v>45943</v>
      </c>
      <c r="Y398" s="218" t="s">
        <v>10760</v>
      </c>
      <c r="Z398" s="220" t="s">
        <v>5539</v>
      </c>
      <c r="AA398" s="229">
        <v>45973</v>
      </c>
      <c r="AB398" s="220"/>
      <c r="AC398" s="220" t="s">
        <v>3748</v>
      </c>
      <c r="AD398" s="229">
        <v>45993</v>
      </c>
      <c r="AE398" s="218" t="s">
        <v>11495</v>
      </c>
      <c r="AF398" s="220"/>
      <c r="AG398" s="229"/>
      <c r="AH398" s="220"/>
      <c r="AI398" s="220"/>
      <c r="AJ398" s="229"/>
      <c r="AK398" s="229"/>
      <c r="AL398" s="220"/>
      <c r="AM398" s="229"/>
      <c r="AN398" s="220"/>
      <c r="AO398" s="220"/>
      <c r="AP398" s="229"/>
      <c r="AQ398" s="229"/>
      <c r="AR398" s="220"/>
      <c r="AS398" s="229"/>
      <c r="AT398" s="220"/>
      <c r="AU398" s="220"/>
      <c r="AV398" s="229"/>
      <c r="AW398" s="229"/>
      <c r="AX398" s="220"/>
      <c r="AY398" s="229"/>
    </row>
    <row r="399" spans="1:51" s="110" customFormat="1" ht="25.5" hidden="1" x14ac:dyDescent="0.25">
      <c r="A399" s="226" t="s">
        <v>8263</v>
      </c>
      <c r="B399" s="226"/>
      <c r="C399" s="227" t="s">
        <v>8257</v>
      </c>
      <c r="D399" s="252" t="s">
        <v>6960</v>
      </c>
      <c r="E399" s="231" t="s">
        <v>7861</v>
      </c>
      <c r="F399" s="239">
        <f t="shared" si="60"/>
        <v>45993</v>
      </c>
      <c r="G399" s="232" t="str">
        <f t="shared" si="61"/>
        <v>A</v>
      </c>
      <c r="H399" s="1055" t="str">
        <f t="shared" si="62"/>
        <v>MR_DER-1414_25</v>
      </c>
      <c r="I399" s="234" t="str">
        <f t="shared" si="63"/>
        <v>ND</v>
      </c>
      <c r="J399" s="255" t="str">
        <f t="shared" si="64"/>
        <v>APROVADO</v>
      </c>
      <c r="K399" s="249" t="s">
        <v>3730</v>
      </c>
      <c r="L399" s="229">
        <v>45560</v>
      </c>
      <c r="M399" s="366" t="s">
        <v>8246</v>
      </c>
      <c r="N399" s="220" t="s">
        <v>5536</v>
      </c>
      <c r="O399" s="229">
        <v>45603</v>
      </c>
      <c r="P399" s="220" t="s">
        <v>3777</v>
      </c>
      <c r="Q399" s="220" t="s">
        <v>3765</v>
      </c>
      <c r="R399" s="229">
        <v>45833</v>
      </c>
      <c r="S399" s="218" t="s">
        <v>9619</v>
      </c>
      <c r="T399" s="220" t="s">
        <v>5536</v>
      </c>
      <c r="U399" s="229">
        <v>45905</v>
      </c>
      <c r="V399" s="220"/>
      <c r="W399" s="220" t="s">
        <v>5701</v>
      </c>
      <c r="X399" s="229">
        <v>45943</v>
      </c>
      <c r="Y399" s="218" t="s">
        <v>10760</v>
      </c>
      <c r="Z399" s="220" t="s">
        <v>5537</v>
      </c>
      <c r="AA399" s="229">
        <v>45973</v>
      </c>
      <c r="AB399" s="220"/>
      <c r="AC399" s="249" t="s">
        <v>3748</v>
      </c>
      <c r="AD399" s="229">
        <v>45980</v>
      </c>
      <c r="AE399" s="218" t="s">
        <v>11353</v>
      </c>
      <c r="AF399" s="220" t="s">
        <v>5539</v>
      </c>
      <c r="AG399" s="229">
        <v>45982</v>
      </c>
      <c r="AH399" s="220"/>
      <c r="AI399" s="220" t="s">
        <v>3748</v>
      </c>
      <c r="AJ399" s="229">
        <v>45993</v>
      </c>
      <c r="AK399" s="1153" t="s">
        <v>11495</v>
      </c>
      <c r="AL399" s="220"/>
      <c r="AM399" s="229"/>
      <c r="AN399" s="220"/>
      <c r="AO399" s="220"/>
      <c r="AP399" s="229"/>
      <c r="AQ399" s="229"/>
      <c r="AR399" s="220"/>
      <c r="AS399" s="229"/>
      <c r="AT399" s="220"/>
      <c r="AU399" s="220"/>
      <c r="AV399" s="229"/>
      <c r="AW399" s="229"/>
      <c r="AX399" s="220"/>
      <c r="AY399" s="229"/>
    </row>
    <row r="400" spans="1:51" s="110" customFormat="1" ht="25.5" hidden="1" x14ac:dyDescent="0.25">
      <c r="A400" s="226" t="s">
        <v>8263</v>
      </c>
      <c r="B400" s="226"/>
      <c r="C400" s="227" t="s">
        <v>8257</v>
      </c>
      <c r="D400" s="252" t="s">
        <v>6960</v>
      </c>
      <c r="E400" s="231" t="s">
        <v>7862</v>
      </c>
      <c r="F400" s="239">
        <f t="shared" si="60"/>
        <v>45993</v>
      </c>
      <c r="G400" s="232" t="str">
        <f t="shared" si="61"/>
        <v>A</v>
      </c>
      <c r="H400" s="1055" t="str">
        <f t="shared" si="62"/>
        <v>MR_DER-1414_25</v>
      </c>
      <c r="I400" s="234" t="str">
        <f t="shared" si="63"/>
        <v>ND</v>
      </c>
      <c r="J400" s="255" t="str">
        <f t="shared" si="64"/>
        <v>ND</v>
      </c>
      <c r="K400" s="249" t="s">
        <v>3730</v>
      </c>
      <c r="L400" s="229">
        <v>45560</v>
      </c>
      <c r="M400" s="366" t="s">
        <v>8246</v>
      </c>
      <c r="N400" s="220" t="s">
        <v>5536</v>
      </c>
      <c r="O400" s="229">
        <v>45603</v>
      </c>
      <c r="P400" s="220" t="s">
        <v>3777</v>
      </c>
      <c r="Q400" s="220" t="s">
        <v>3765</v>
      </c>
      <c r="R400" s="229">
        <v>45833</v>
      </c>
      <c r="S400" s="218" t="s">
        <v>9619</v>
      </c>
      <c r="T400" s="220" t="s">
        <v>5536</v>
      </c>
      <c r="U400" s="229">
        <v>45905</v>
      </c>
      <c r="V400" s="220"/>
      <c r="W400" s="220" t="s">
        <v>5701</v>
      </c>
      <c r="X400" s="229">
        <v>45943</v>
      </c>
      <c r="Y400" s="218" t="s">
        <v>10760</v>
      </c>
      <c r="Z400" s="220" t="s">
        <v>5536</v>
      </c>
      <c r="AA400" s="229">
        <v>45973</v>
      </c>
      <c r="AB400" s="220"/>
      <c r="AC400" s="249" t="s">
        <v>7387</v>
      </c>
      <c r="AD400" s="229">
        <v>45980</v>
      </c>
      <c r="AE400" s="218" t="s">
        <v>11353</v>
      </c>
      <c r="AF400" s="220" t="s">
        <v>5539</v>
      </c>
      <c r="AG400" s="229">
        <v>45982</v>
      </c>
      <c r="AH400" s="220"/>
      <c r="AI400" s="220" t="s">
        <v>3748</v>
      </c>
      <c r="AJ400" s="229">
        <v>45993</v>
      </c>
      <c r="AK400" s="1153" t="s">
        <v>11495</v>
      </c>
      <c r="AL400" s="220"/>
      <c r="AM400" s="229"/>
      <c r="AN400" s="220"/>
      <c r="AO400" s="220"/>
      <c r="AP400" s="229"/>
      <c r="AQ400" s="229"/>
      <c r="AR400" s="220"/>
      <c r="AS400" s="229"/>
      <c r="AT400" s="220"/>
      <c r="AU400" s="220"/>
      <c r="AV400" s="229"/>
      <c r="AW400" s="229"/>
      <c r="AX400" s="220"/>
      <c r="AY400" s="229"/>
    </row>
    <row r="401" spans="1:51" s="110" customFormat="1" ht="25.5" hidden="1" x14ac:dyDescent="0.25">
      <c r="A401" s="226" t="s">
        <v>8263</v>
      </c>
      <c r="B401" s="226"/>
      <c r="C401" s="227" t="s">
        <v>8257</v>
      </c>
      <c r="D401" s="252" t="s">
        <v>6960</v>
      </c>
      <c r="E401" s="231" t="s">
        <v>7863</v>
      </c>
      <c r="F401" s="239">
        <f t="shared" si="60"/>
        <v>45993</v>
      </c>
      <c r="G401" s="232" t="str">
        <f t="shared" si="61"/>
        <v>A</v>
      </c>
      <c r="H401" s="1055" t="str">
        <f t="shared" si="62"/>
        <v>MR_DER-1414_25</v>
      </c>
      <c r="I401" s="234" t="str">
        <f t="shared" si="63"/>
        <v>ND</v>
      </c>
      <c r="J401" s="255" t="str">
        <f t="shared" si="64"/>
        <v>APROVADO</v>
      </c>
      <c r="K401" s="249" t="s">
        <v>3730</v>
      </c>
      <c r="L401" s="229">
        <v>45560</v>
      </c>
      <c r="M401" s="366" t="s">
        <v>8246</v>
      </c>
      <c r="N401" s="220" t="s">
        <v>5536</v>
      </c>
      <c r="O401" s="229">
        <v>45603</v>
      </c>
      <c r="P401" s="220" t="s">
        <v>3777</v>
      </c>
      <c r="Q401" s="220" t="s">
        <v>3765</v>
      </c>
      <c r="R401" s="229">
        <v>45833</v>
      </c>
      <c r="S401" s="218" t="s">
        <v>9619</v>
      </c>
      <c r="T401" s="220" t="s">
        <v>5537</v>
      </c>
      <c r="U401" s="229">
        <v>45905</v>
      </c>
      <c r="V401" s="220"/>
      <c r="W401" s="220" t="s">
        <v>3748</v>
      </c>
      <c r="X401" s="229">
        <v>45943</v>
      </c>
      <c r="Y401" s="218" t="s">
        <v>10760</v>
      </c>
      <c r="Z401" s="220" t="s">
        <v>5539</v>
      </c>
      <c r="AA401" s="229">
        <v>45973</v>
      </c>
      <c r="AB401" s="220"/>
      <c r="AC401" s="220" t="s">
        <v>3748</v>
      </c>
      <c r="AD401" s="229">
        <v>45993</v>
      </c>
      <c r="AE401" s="218" t="s">
        <v>11495</v>
      </c>
      <c r="AF401" s="220"/>
      <c r="AG401" s="229"/>
      <c r="AH401" s="220"/>
      <c r="AI401" s="220"/>
      <c r="AJ401" s="229"/>
      <c r="AK401" s="229"/>
      <c r="AL401" s="220"/>
      <c r="AM401" s="229"/>
      <c r="AN401" s="220"/>
      <c r="AO401" s="220"/>
      <c r="AP401" s="229"/>
      <c r="AQ401" s="229"/>
      <c r="AR401" s="220"/>
      <c r="AS401" s="229"/>
      <c r="AT401" s="220"/>
      <c r="AU401" s="220"/>
      <c r="AV401" s="229"/>
      <c r="AW401" s="229"/>
      <c r="AX401" s="220"/>
      <c r="AY401" s="229"/>
    </row>
    <row r="402" spans="1:51" s="110" customFormat="1" ht="25.5" hidden="1" x14ac:dyDescent="0.25">
      <c r="A402" s="226" t="s">
        <v>8263</v>
      </c>
      <c r="B402" s="226"/>
      <c r="C402" s="227" t="s">
        <v>8257</v>
      </c>
      <c r="D402" s="252" t="s">
        <v>6960</v>
      </c>
      <c r="E402" s="231" t="s">
        <v>7864</v>
      </c>
      <c r="F402" s="239">
        <f t="shared" si="60"/>
        <v>45993</v>
      </c>
      <c r="G402" s="232" t="str">
        <f t="shared" si="61"/>
        <v>A</v>
      </c>
      <c r="H402" s="1055" t="str">
        <f t="shared" si="62"/>
        <v>MR_DER-1414_25</v>
      </c>
      <c r="I402" s="234" t="str">
        <f t="shared" si="63"/>
        <v>ND</v>
      </c>
      <c r="J402" s="255" t="str">
        <f t="shared" si="64"/>
        <v>APROVADO</v>
      </c>
      <c r="K402" s="249" t="s">
        <v>3730</v>
      </c>
      <c r="L402" s="229">
        <v>45560</v>
      </c>
      <c r="M402" s="366" t="s">
        <v>8246</v>
      </c>
      <c r="N402" s="220" t="s">
        <v>5536</v>
      </c>
      <c r="O402" s="229">
        <v>45603</v>
      </c>
      <c r="P402" s="220" t="s">
        <v>3777</v>
      </c>
      <c r="Q402" s="220" t="s">
        <v>3765</v>
      </c>
      <c r="R402" s="229">
        <v>45833</v>
      </c>
      <c r="S402" s="218" t="s">
        <v>9619</v>
      </c>
      <c r="T402" s="220" t="s">
        <v>5537</v>
      </c>
      <c r="U402" s="229">
        <v>45905</v>
      </c>
      <c r="V402" s="220"/>
      <c r="W402" s="220" t="s">
        <v>3748</v>
      </c>
      <c r="X402" s="229">
        <v>45943</v>
      </c>
      <c r="Y402" s="218" t="s">
        <v>10760</v>
      </c>
      <c r="Z402" s="220" t="s">
        <v>5539</v>
      </c>
      <c r="AA402" s="229">
        <v>45973</v>
      </c>
      <c r="AB402" s="220"/>
      <c r="AC402" s="220" t="s">
        <v>3748</v>
      </c>
      <c r="AD402" s="229">
        <v>45993</v>
      </c>
      <c r="AE402" s="218" t="s">
        <v>11495</v>
      </c>
      <c r="AF402" s="220"/>
      <c r="AG402" s="229"/>
      <c r="AH402" s="220"/>
      <c r="AI402" s="220"/>
      <c r="AJ402" s="229"/>
      <c r="AK402" s="229"/>
      <c r="AL402" s="220"/>
      <c r="AM402" s="229"/>
      <c r="AN402" s="220"/>
      <c r="AO402" s="220"/>
      <c r="AP402" s="229"/>
      <c r="AQ402" s="229"/>
      <c r="AR402" s="220"/>
      <c r="AS402" s="229"/>
      <c r="AT402" s="220"/>
      <c r="AU402" s="220"/>
      <c r="AV402" s="229"/>
      <c r="AW402" s="229"/>
      <c r="AX402" s="220"/>
      <c r="AY402" s="229"/>
    </row>
    <row r="403" spans="1:51" s="110" customFormat="1" ht="25.5" hidden="1" x14ac:dyDescent="0.25">
      <c r="A403" s="226" t="s">
        <v>8263</v>
      </c>
      <c r="B403" s="226"/>
      <c r="C403" s="227" t="s">
        <v>8257</v>
      </c>
      <c r="D403" s="252" t="s">
        <v>6960</v>
      </c>
      <c r="E403" s="231" t="s">
        <v>7865</v>
      </c>
      <c r="F403" s="239">
        <f t="shared" si="60"/>
        <v>45993</v>
      </c>
      <c r="G403" s="232" t="str">
        <f t="shared" si="61"/>
        <v>A</v>
      </c>
      <c r="H403" s="1055" t="str">
        <f t="shared" si="62"/>
        <v>MR_DER-1414_25</v>
      </c>
      <c r="I403" s="234" t="str">
        <f t="shared" si="63"/>
        <v>ND</v>
      </c>
      <c r="J403" s="255" t="str">
        <f t="shared" si="64"/>
        <v>APROVADO</v>
      </c>
      <c r="K403" s="249" t="s">
        <v>3730</v>
      </c>
      <c r="L403" s="229">
        <v>45560</v>
      </c>
      <c r="M403" s="366" t="s">
        <v>8246</v>
      </c>
      <c r="N403" s="220" t="s">
        <v>5536</v>
      </c>
      <c r="O403" s="229">
        <v>45603</v>
      </c>
      <c r="P403" s="220" t="s">
        <v>3777</v>
      </c>
      <c r="Q403" s="220" t="s">
        <v>3765</v>
      </c>
      <c r="R403" s="229">
        <v>45833</v>
      </c>
      <c r="S403" s="218" t="s">
        <v>9619</v>
      </c>
      <c r="T403" s="220" t="s">
        <v>5537</v>
      </c>
      <c r="U403" s="229">
        <v>45905</v>
      </c>
      <c r="V403" s="220"/>
      <c r="W403" s="220" t="s">
        <v>3748</v>
      </c>
      <c r="X403" s="229">
        <v>45943</v>
      </c>
      <c r="Y403" s="218" t="s">
        <v>10760</v>
      </c>
      <c r="Z403" s="220" t="s">
        <v>5539</v>
      </c>
      <c r="AA403" s="229">
        <v>45973</v>
      </c>
      <c r="AB403" s="220"/>
      <c r="AC403" s="220" t="s">
        <v>3748</v>
      </c>
      <c r="AD403" s="229">
        <v>45993</v>
      </c>
      <c r="AE403" s="218" t="s">
        <v>11495</v>
      </c>
      <c r="AF403" s="220"/>
      <c r="AG403" s="229"/>
      <c r="AH403" s="220"/>
      <c r="AI403" s="220"/>
      <c r="AJ403" s="229"/>
      <c r="AK403" s="229"/>
      <c r="AL403" s="220"/>
      <c r="AM403" s="229"/>
      <c r="AN403" s="220"/>
      <c r="AO403" s="220"/>
      <c r="AP403" s="229"/>
      <c r="AQ403" s="229"/>
      <c r="AR403" s="220"/>
      <c r="AS403" s="229"/>
      <c r="AT403" s="220"/>
      <c r="AU403" s="220"/>
      <c r="AV403" s="229"/>
      <c r="AW403" s="229"/>
      <c r="AX403" s="220"/>
      <c r="AY403" s="229"/>
    </row>
    <row r="404" spans="1:51" s="110" customFormat="1" ht="25.5" hidden="1" x14ac:dyDescent="0.25">
      <c r="A404" s="226" t="s">
        <v>8263</v>
      </c>
      <c r="B404" s="226"/>
      <c r="C404" s="227" t="s">
        <v>8257</v>
      </c>
      <c r="D404" s="252" t="s">
        <v>6960</v>
      </c>
      <c r="E404" s="231" t="s">
        <v>7866</v>
      </c>
      <c r="F404" s="239">
        <f t="shared" si="60"/>
        <v>45993</v>
      </c>
      <c r="G404" s="232" t="str">
        <f t="shared" si="61"/>
        <v>A</v>
      </c>
      <c r="H404" s="1055" t="str">
        <f t="shared" si="62"/>
        <v>MR_DER-1414_25</v>
      </c>
      <c r="I404" s="234" t="str">
        <f t="shared" si="63"/>
        <v>ND</v>
      </c>
      <c r="J404" s="255" t="str">
        <f t="shared" si="64"/>
        <v>APROVADO</v>
      </c>
      <c r="K404" s="249" t="s">
        <v>3730</v>
      </c>
      <c r="L404" s="229">
        <v>45560</v>
      </c>
      <c r="M404" s="366" t="s">
        <v>8246</v>
      </c>
      <c r="N404" s="220" t="s">
        <v>5536</v>
      </c>
      <c r="O404" s="229">
        <v>45603</v>
      </c>
      <c r="P404" s="220" t="s">
        <v>3777</v>
      </c>
      <c r="Q404" s="220" t="s">
        <v>3765</v>
      </c>
      <c r="R404" s="229">
        <v>45833</v>
      </c>
      <c r="S404" s="218" t="s">
        <v>9619</v>
      </c>
      <c r="T404" s="220" t="s">
        <v>5537</v>
      </c>
      <c r="U404" s="229">
        <v>45905</v>
      </c>
      <c r="V404" s="220"/>
      <c r="W404" s="220" t="s">
        <v>3748</v>
      </c>
      <c r="X404" s="229">
        <v>45943</v>
      </c>
      <c r="Y404" s="218" t="s">
        <v>10760</v>
      </c>
      <c r="Z404" s="220" t="s">
        <v>5539</v>
      </c>
      <c r="AA404" s="229">
        <v>45973</v>
      </c>
      <c r="AB404" s="220"/>
      <c r="AC404" s="220" t="s">
        <v>3748</v>
      </c>
      <c r="AD404" s="229">
        <v>45993</v>
      </c>
      <c r="AE404" s="218" t="s">
        <v>11495</v>
      </c>
      <c r="AF404" s="220"/>
      <c r="AG404" s="229"/>
      <c r="AH404" s="220"/>
      <c r="AI404" s="220"/>
      <c r="AJ404" s="229"/>
      <c r="AK404" s="229"/>
      <c r="AL404" s="220"/>
      <c r="AM404" s="229"/>
      <c r="AN404" s="220"/>
      <c r="AO404" s="220"/>
      <c r="AP404" s="229"/>
      <c r="AQ404" s="229"/>
      <c r="AR404" s="220"/>
      <c r="AS404" s="229"/>
      <c r="AT404" s="220"/>
      <c r="AU404" s="220"/>
      <c r="AV404" s="229"/>
      <c r="AW404" s="229"/>
      <c r="AX404" s="220"/>
      <c r="AY404" s="229"/>
    </row>
    <row r="405" spans="1:51" s="110" customFormat="1" ht="25.5" hidden="1" x14ac:dyDescent="0.25">
      <c r="A405" s="226" t="s">
        <v>8263</v>
      </c>
      <c r="B405" s="226"/>
      <c r="C405" s="227" t="s">
        <v>8257</v>
      </c>
      <c r="D405" s="252" t="s">
        <v>6960</v>
      </c>
      <c r="E405" s="231" t="s">
        <v>7867</v>
      </c>
      <c r="F405" s="239">
        <f t="shared" si="60"/>
        <v>45993</v>
      </c>
      <c r="G405" s="232" t="str">
        <f t="shared" si="61"/>
        <v>A</v>
      </c>
      <c r="H405" s="1055" t="str">
        <f t="shared" si="62"/>
        <v>MR_DER-1414_25</v>
      </c>
      <c r="I405" s="234" t="str">
        <f t="shared" si="63"/>
        <v>ND</v>
      </c>
      <c r="J405" s="255" t="str">
        <f t="shared" si="64"/>
        <v>APROVADO</v>
      </c>
      <c r="K405" s="249" t="s">
        <v>3730</v>
      </c>
      <c r="L405" s="229">
        <v>45560</v>
      </c>
      <c r="M405" s="366" t="s">
        <v>8246</v>
      </c>
      <c r="N405" s="220" t="s">
        <v>5536</v>
      </c>
      <c r="O405" s="229">
        <v>45603</v>
      </c>
      <c r="P405" s="220" t="s">
        <v>3777</v>
      </c>
      <c r="Q405" s="220" t="s">
        <v>3765</v>
      </c>
      <c r="R405" s="229">
        <v>45833</v>
      </c>
      <c r="S405" s="218" t="s">
        <v>9619</v>
      </c>
      <c r="T405" s="220" t="s">
        <v>5536</v>
      </c>
      <c r="U405" s="229">
        <v>45905</v>
      </c>
      <c r="V405" s="220"/>
      <c r="W405" s="220" t="s">
        <v>5701</v>
      </c>
      <c r="X405" s="229">
        <v>45943</v>
      </c>
      <c r="Y405" s="218" t="s">
        <v>10760</v>
      </c>
      <c r="Z405" s="220" t="s">
        <v>5537</v>
      </c>
      <c r="AA405" s="229">
        <v>45973</v>
      </c>
      <c r="AB405" s="220"/>
      <c r="AC405" s="249" t="s">
        <v>3748</v>
      </c>
      <c r="AD405" s="229">
        <v>45980</v>
      </c>
      <c r="AE405" s="218" t="s">
        <v>11353</v>
      </c>
      <c r="AF405" s="220" t="s">
        <v>5539</v>
      </c>
      <c r="AG405" s="229">
        <v>45982</v>
      </c>
      <c r="AH405" s="220"/>
      <c r="AI405" s="220" t="s">
        <v>3748</v>
      </c>
      <c r="AJ405" s="229">
        <v>45993</v>
      </c>
      <c r="AK405" s="1153" t="s">
        <v>11495</v>
      </c>
      <c r="AL405" s="220"/>
      <c r="AM405" s="229"/>
      <c r="AN405" s="220"/>
      <c r="AO405" s="220"/>
      <c r="AP405" s="229"/>
      <c r="AQ405" s="229"/>
      <c r="AR405" s="220"/>
      <c r="AS405" s="229"/>
      <c r="AT405" s="220"/>
      <c r="AU405" s="220"/>
      <c r="AV405" s="229"/>
      <c r="AW405" s="229"/>
      <c r="AX405" s="220"/>
      <c r="AY405" s="229"/>
    </row>
    <row r="406" spans="1:51" s="110" customFormat="1" ht="25.5" hidden="1" x14ac:dyDescent="0.25">
      <c r="A406" s="226" t="s">
        <v>8263</v>
      </c>
      <c r="B406" s="226"/>
      <c r="C406" s="227" t="s">
        <v>8257</v>
      </c>
      <c r="D406" s="252" t="s">
        <v>6960</v>
      </c>
      <c r="E406" s="231" t="s">
        <v>7868</v>
      </c>
      <c r="F406" s="239">
        <f t="shared" si="60"/>
        <v>45993</v>
      </c>
      <c r="G406" s="232" t="str">
        <f t="shared" si="61"/>
        <v>A</v>
      </c>
      <c r="H406" s="1055" t="str">
        <f t="shared" si="62"/>
        <v>MR_DER-1414_25</v>
      </c>
      <c r="I406" s="234" t="str">
        <f t="shared" si="63"/>
        <v>ND</v>
      </c>
      <c r="J406" s="255" t="str">
        <f t="shared" si="64"/>
        <v>APROVADO</v>
      </c>
      <c r="K406" s="249" t="s">
        <v>3730</v>
      </c>
      <c r="L406" s="229">
        <v>45560</v>
      </c>
      <c r="M406" s="366" t="s">
        <v>8246</v>
      </c>
      <c r="N406" s="220" t="s">
        <v>5536</v>
      </c>
      <c r="O406" s="229">
        <v>45603</v>
      </c>
      <c r="P406" s="220" t="s">
        <v>3777</v>
      </c>
      <c r="Q406" s="220" t="s">
        <v>3765</v>
      </c>
      <c r="R406" s="229">
        <v>45833</v>
      </c>
      <c r="S406" s="218" t="s">
        <v>9619</v>
      </c>
      <c r="T406" s="220" t="s">
        <v>5537</v>
      </c>
      <c r="U406" s="229">
        <v>45905</v>
      </c>
      <c r="V406" s="220"/>
      <c r="W406" s="220" t="s">
        <v>3748</v>
      </c>
      <c r="X406" s="229">
        <v>45943</v>
      </c>
      <c r="Y406" s="218" t="s">
        <v>10760</v>
      </c>
      <c r="Z406" s="220" t="s">
        <v>5539</v>
      </c>
      <c r="AA406" s="229">
        <v>45973</v>
      </c>
      <c r="AB406" s="220"/>
      <c r="AC406" s="220" t="s">
        <v>3748</v>
      </c>
      <c r="AD406" s="229">
        <v>45993</v>
      </c>
      <c r="AE406" s="218" t="s">
        <v>11495</v>
      </c>
      <c r="AF406" s="220"/>
      <c r="AG406" s="229"/>
      <c r="AH406" s="220"/>
      <c r="AI406" s="220"/>
      <c r="AJ406" s="229"/>
      <c r="AK406" s="229"/>
      <c r="AL406" s="220"/>
      <c r="AM406" s="229"/>
      <c r="AN406" s="220"/>
      <c r="AO406" s="220"/>
      <c r="AP406" s="229"/>
      <c r="AQ406" s="229"/>
      <c r="AR406" s="220"/>
      <c r="AS406" s="229"/>
      <c r="AT406" s="220"/>
      <c r="AU406" s="220"/>
      <c r="AV406" s="229"/>
      <c r="AW406" s="229"/>
      <c r="AX406" s="220"/>
      <c r="AY406" s="229"/>
    </row>
    <row r="407" spans="1:51" s="110" customFormat="1" ht="25.5" hidden="1" x14ac:dyDescent="0.25">
      <c r="A407" s="226" t="s">
        <v>8263</v>
      </c>
      <c r="B407" s="226"/>
      <c r="C407" s="227" t="s">
        <v>8257</v>
      </c>
      <c r="D407" s="252" t="s">
        <v>6960</v>
      </c>
      <c r="E407" s="231" t="s">
        <v>7869</v>
      </c>
      <c r="F407" s="239">
        <f t="shared" si="60"/>
        <v>45993</v>
      </c>
      <c r="G407" s="232" t="str">
        <f t="shared" si="61"/>
        <v>A</v>
      </c>
      <c r="H407" s="1055" t="str">
        <f t="shared" si="62"/>
        <v>MR_DER-1414_25</v>
      </c>
      <c r="I407" s="234" t="str">
        <f t="shared" si="63"/>
        <v>ND</v>
      </c>
      <c r="J407" s="255" t="str">
        <f t="shared" si="64"/>
        <v>APROVADO</v>
      </c>
      <c r="K407" s="249" t="s">
        <v>3730</v>
      </c>
      <c r="L407" s="229">
        <v>45560</v>
      </c>
      <c r="M407" s="366" t="s">
        <v>8246</v>
      </c>
      <c r="N407" s="220" t="s">
        <v>5536</v>
      </c>
      <c r="O407" s="229">
        <v>45603</v>
      </c>
      <c r="P407" s="220" t="s">
        <v>3777</v>
      </c>
      <c r="Q407" s="220" t="s">
        <v>3765</v>
      </c>
      <c r="R407" s="229">
        <v>45833</v>
      </c>
      <c r="S407" s="218" t="s">
        <v>9619</v>
      </c>
      <c r="T407" s="220" t="s">
        <v>5537</v>
      </c>
      <c r="U407" s="229">
        <v>45905</v>
      </c>
      <c r="V407" s="220"/>
      <c r="W407" s="220" t="s">
        <v>3748</v>
      </c>
      <c r="X407" s="229">
        <v>45943</v>
      </c>
      <c r="Y407" s="218" t="s">
        <v>10760</v>
      </c>
      <c r="Z407" s="220" t="s">
        <v>5539</v>
      </c>
      <c r="AA407" s="229">
        <v>45973</v>
      </c>
      <c r="AB407" s="220"/>
      <c r="AC407" s="220" t="s">
        <v>3748</v>
      </c>
      <c r="AD407" s="229">
        <v>45993</v>
      </c>
      <c r="AE407" s="218" t="s">
        <v>11495</v>
      </c>
      <c r="AF407" s="220"/>
      <c r="AG407" s="229"/>
      <c r="AH407" s="220"/>
      <c r="AI407" s="220"/>
      <c r="AJ407" s="229"/>
      <c r="AK407" s="229"/>
      <c r="AL407" s="220"/>
      <c r="AM407" s="229"/>
      <c r="AN407" s="220"/>
      <c r="AO407" s="220"/>
      <c r="AP407" s="229"/>
      <c r="AQ407" s="229"/>
      <c r="AR407" s="220"/>
      <c r="AS407" s="229"/>
      <c r="AT407" s="220"/>
      <c r="AU407" s="220"/>
      <c r="AV407" s="229"/>
      <c r="AW407" s="229"/>
      <c r="AX407" s="220"/>
      <c r="AY407" s="229"/>
    </row>
    <row r="408" spans="1:51" s="110" customFormat="1" ht="25.5" hidden="1" x14ac:dyDescent="0.25">
      <c r="A408" s="226" t="s">
        <v>8263</v>
      </c>
      <c r="B408" s="226"/>
      <c r="C408" s="227" t="s">
        <v>8257</v>
      </c>
      <c r="D408" s="252" t="s">
        <v>6960</v>
      </c>
      <c r="E408" s="231" t="s">
        <v>7870</v>
      </c>
      <c r="F408" s="239">
        <f t="shared" ref="F408:F439" si="65">IF(L408&lt;&gt;0,MAX(L408,R408,X408,AD408,AJ408,AP408,AV408),"NE")</f>
        <v>45993</v>
      </c>
      <c r="G408" s="232" t="str">
        <f t="shared" ref="G408:G439" si="66">IF($F408="","",INDEX($K408:$DP408,1,MATCH($F408,$K408:$DP408,)-1))</f>
        <v>A</v>
      </c>
      <c r="H408" s="1055" t="str">
        <f t="shared" ref="H408:H439" si="67">IF($F408="","",INDEX($K408:$FL408,1,MATCH($F408,$K408:$FL408,)+1))</f>
        <v>MR_DER-1414_25</v>
      </c>
      <c r="I408" s="234" t="str">
        <f t="shared" ref="I408:I439" si="68">IF(F408="NE",F408,IF(INDEX(K408:CR408,,MATCH(F408,K408:CR408,0)+3)&lt;&gt;0,INDEX(K408:CR408,,MATCH(F408,K408:CR408,0)+3),"ND"))</f>
        <v>ND</v>
      </c>
      <c r="J408" s="255" t="str">
        <f t="shared" ref="J408:J439" si="69">IF(G408="NE",G408,IF(INDEX(K408:CS408,,MATCH(G408,K408:CS408,0)+3)&lt;&gt;0,INDEX(K408:CS408,,MATCH(G408,K408:CS408,0)+3),"ND"))</f>
        <v>APROVADO</v>
      </c>
      <c r="K408" s="249" t="s">
        <v>3730</v>
      </c>
      <c r="L408" s="229">
        <v>45560</v>
      </c>
      <c r="M408" s="366" t="s">
        <v>8246</v>
      </c>
      <c r="N408" s="220" t="s">
        <v>5536</v>
      </c>
      <c r="O408" s="229">
        <v>45603</v>
      </c>
      <c r="P408" s="220" t="s">
        <v>3777</v>
      </c>
      <c r="Q408" s="220" t="s">
        <v>3765</v>
      </c>
      <c r="R408" s="229">
        <v>45833</v>
      </c>
      <c r="S408" s="218" t="s">
        <v>9619</v>
      </c>
      <c r="T408" s="220" t="s">
        <v>5537</v>
      </c>
      <c r="U408" s="229">
        <v>45905</v>
      </c>
      <c r="V408" s="220"/>
      <c r="W408" s="220" t="s">
        <v>3748</v>
      </c>
      <c r="X408" s="229">
        <v>45943</v>
      </c>
      <c r="Y408" s="218" t="s">
        <v>10760</v>
      </c>
      <c r="Z408" s="220" t="s">
        <v>5539</v>
      </c>
      <c r="AA408" s="229">
        <v>45973</v>
      </c>
      <c r="AB408" s="220"/>
      <c r="AC408" s="220" t="s">
        <v>3748</v>
      </c>
      <c r="AD408" s="229">
        <v>45993</v>
      </c>
      <c r="AE408" s="218" t="s">
        <v>11495</v>
      </c>
      <c r="AF408" s="220"/>
      <c r="AG408" s="229"/>
      <c r="AH408" s="220"/>
      <c r="AI408" s="220"/>
      <c r="AJ408" s="229"/>
      <c r="AK408" s="229"/>
      <c r="AL408" s="220"/>
      <c r="AM408" s="229"/>
      <c r="AN408" s="220"/>
      <c r="AO408" s="220"/>
      <c r="AP408" s="229"/>
      <c r="AQ408" s="229"/>
      <c r="AR408" s="220"/>
      <c r="AS408" s="229"/>
      <c r="AT408" s="220"/>
      <c r="AU408" s="220"/>
      <c r="AV408" s="229"/>
      <c r="AW408" s="229"/>
      <c r="AX408" s="220"/>
      <c r="AY408" s="229"/>
    </row>
    <row r="409" spans="1:51" s="110" customFormat="1" ht="25.5" hidden="1" x14ac:dyDescent="0.25">
      <c r="A409" s="226" t="s">
        <v>8263</v>
      </c>
      <c r="B409" s="226"/>
      <c r="C409" s="227" t="s">
        <v>8257</v>
      </c>
      <c r="D409" s="252" t="s">
        <v>6960</v>
      </c>
      <c r="E409" s="231" t="s">
        <v>7871</v>
      </c>
      <c r="F409" s="239">
        <f t="shared" si="65"/>
        <v>45993</v>
      </c>
      <c r="G409" s="232" t="str">
        <f t="shared" si="66"/>
        <v>A</v>
      </c>
      <c r="H409" s="1055" t="str">
        <f t="shared" si="67"/>
        <v>MR_DER-1414_25</v>
      </c>
      <c r="I409" s="234" t="str">
        <f t="shared" si="68"/>
        <v>ND</v>
      </c>
      <c r="J409" s="255" t="str">
        <f t="shared" si="69"/>
        <v>APROVADO</v>
      </c>
      <c r="K409" s="249" t="s">
        <v>3730</v>
      </c>
      <c r="L409" s="229">
        <v>45560</v>
      </c>
      <c r="M409" s="366" t="s">
        <v>8246</v>
      </c>
      <c r="N409" s="220" t="s">
        <v>5536</v>
      </c>
      <c r="O409" s="229">
        <v>45603</v>
      </c>
      <c r="P409" s="220" t="s">
        <v>3777</v>
      </c>
      <c r="Q409" s="220" t="s">
        <v>3765</v>
      </c>
      <c r="R409" s="229">
        <v>45833</v>
      </c>
      <c r="S409" s="218" t="s">
        <v>9619</v>
      </c>
      <c r="T409" s="220" t="s">
        <v>5537</v>
      </c>
      <c r="U409" s="229">
        <v>45905</v>
      </c>
      <c r="V409" s="220"/>
      <c r="W409" s="220" t="s">
        <v>3748</v>
      </c>
      <c r="X409" s="229">
        <v>45943</v>
      </c>
      <c r="Y409" s="218" t="s">
        <v>10760</v>
      </c>
      <c r="Z409" s="220" t="s">
        <v>5539</v>
      </c>
      <c r="AA409" s="229">
        <v>45973</v>
      </c>
      <c r="AB409" s="220"/>
      <c r="AC409" s="220" t="s">
        <v>3748</v>
      </c>
      <c r="AD409" s="229">
        <v>45993</v>
      </c>
      <c r="AE409" s="218" t="s">
        <v>11495</v>
      </c>
      <c r="AF409" s="220"/>
      <c r="AG409" s="229"/>
      <c r="AH409" s="220"/>
      <c r="AI409" s="220"/>
      <c r="AJ409" s="229"/>
      <c r="AK409" s="229"/>
      <c r="AL409" s="220"/>
      <c r="AM409" s="229"/>
      <c r="AN409" s="220"/>
      <c r="AO409" s="220"/>
      <c r="AP409" s="229"/>
      <c r="AQ409" s="229"/>
      <c r="AR409" s="220"/>
      <c r="AS409" s="229"/>
      <c r="AT409" s="220"/>
      <c r="AU409" s="220"/>
      <c r="AV409" s="229"/>
      <c r="AW409" s="229"/>
      <c r="AX409" s="220"/>
      <c r="AY409" s="229"/>
    </row>
    <row r="410" spans="1:51" s="110" customFormat="1" ht="25.5" hidden="1" x14ac:dyDescent="0.25">
      <c r="A410" s="226" t="s">
        <v>8263</v>
      </c>
      <c r="B410" s="226"/>
      <c r="C410" s="227" t="s">
        <v>8257</v>
      </c>
      <c r="D410" s="252" t="s">
        <v>6960</v>
      </c>
      <c r="E410" s="231" t="s">
        <v>7872</v>
      </c>
      <c r="F410" s="239">
        <f t="shared" si="65"/>
        <v>45993</v>
      </c>
      <c r="G410" s="232" t="str">
        <f t="shared" si="66"/>
        <v>A</v>
      </c>
      <c r="H410" s="1055" t="str">
        <f t="shared" si="67"/>
        <v>MR_DER-1414_25</v>
      </c>
      <c r="I410" s="234" t="str">
        <f t="shared" si="68"/>
        <v>ND</v>
      </c>
      <c r="J410" s="255" t="str">
        <f t="shared" si="69"/>
        <v>APROVADO</v>
      </c>
      <c r="K410" s="249" t="s">
        <v>3730</v>
      </c>
      <c r="L410" s="229">
        <v>45560</v>
      </c>
      <c r="M410" s="366" t="s">
        <v>8246</v>
      </c>
      <c r="N410" s="220" t="s">
        <v>5536</v>
      </c>
      <c r="O410" s="229">
        <v>45603</v>
      </c>
      <c r="P410" s="220" t="s">
        <v>3777</v>
      </c>
      <c r="Q410" s="220" t="s">
        <v>3765</v>
      </c>
      <c r="R410" s="229">
        <v>45833</v>
      </c>
      <c r="S410" s="218" t="s">
        <v>9619</v>
      </c>
      <c r="T410" s="220" t="s">
        <v>5537</v>
      </c>
      <c r="U410" s="229">
        <v>45905</v>
      </c>
      <c r="V410" s="220"/>
      <c r="W410" s="220" t="s">
        <v>3748</v>
      </c>
      <c r="X410" s="229">
        <v>45943</v>
      </c>
      <c r="Y410" s="218" t="s">
        <v>10760</v>
      </c>
      <c r="Z410" s="220" t="s">
        <v>5539</v>
      </c>
      <c r="AA410" s="229">
        <v>45973</v>
      </c>
      <c r="AB410" s="220"/>
      <c r="AC410" s="220" t="s">
        <v>3748</v>
      </c>
      <c r="AD410" s="229">
        <v>45993</v>
      </c>
      <c r="AE410" s="218" t="s">
        <v>11495</v>
      </c>
      <c r="AF410" s="220"/>
      <c r="AG410" s="229"/>
      <c r="AH410" s="220"/>
      <c r="AI410" s="220"/>
      <c r="AJ410" s="229"/>
      <c r="AK410" s="229"/>
      <c r="AL410" s="220"/>
      <c r="AM410" s="229"/>
      <c r="AN410" s="220"/>
      <c r="AO410" s="220"/>
      <c r="AP410" s="229"/>
      <c r="AQ410" s="229"/>
      <c r="AR410" s="220"/>
      <c r="AS410" s="229"/>
      <c r="AT410" s="220"/>
      <c r="AU410" s="220"/>
      <c r="AV410" s="229"/>
      <c r="AW410" s="229"/>
      <c r="AX410" s="220"/>
      <c r="AY410" s="229"/>
    </row>
    <row r="411" spans="1:51" s="110" customFormat="1" ht="25.5" hidden="1" x14ac:dyDescent="0.25">
      <c r="A411" s="226" t="s">
        <v>8263</v>
      </c>
      <c r="B411" s="226"/>
      <c r="C411" s="227" t="s">
        <v>8257</v>
      </c>
      <c r="D411" s="252" t="s">
        <v>6960</v>
      </c>
      <c r="E411" s="231" t="s">
        <v>7873</v>
      </c>
      <c r="F411" s="239">
        <f t="shared" si="65"/>
        <v>45993</v>
      </c>
      <c r="G411" s="232" t="str">
        <f t="shared" si="66"/>
        <v>A</v>
      </c>
      <c r="H411" s="1055" t="str">
        <f t="shared" si="67"/>
        <v>MR_DER-1414_25</v>
      </c>
      <c r="I411" s="234" t="str">
        <f t="shared" si="68"/>
        <v>ND</v>
      </c>
      <c r="J411" s="255" t="str">
        <f t="shared" si="69"/>
        <v>APROVADO</v>
      </c>
      <c r="K411" s="249" t="s">
        <v>3730</v>
      </c>
      <c r="L411" s="229">
        <v>45560</v>
      </c>
      <c r="M411" s="366" t="s">
        <v>8246</v>
      </c>
      <c r="N411" s="220" t="s">
        <v>5536</v>
      </c>
      <c r="O411" s="229">
        <v>45603</v>
      </c>
      <c r="P411" s="220" t="s">
        <v>3777</v>
      </c>
      <c r="Q411" s="220" t="s">
        <v>3765</v>
      </c>
      <c r="R411" s="229">
        <v>45833</v>
      </c>
      <c r="S411" s="218" t="s">
        <v>9619</v>
      </c>
      <c r="T411" s="220" t="s">
        <v>5537</v>
      </c>
      <c r="U411" s="229">
        <v>45905</v>
      </c>
      <c r="V411" s="220"/>
      <c r="W411" s="220" t="s">
        <v>3748</v>
      </c>
      <c r="X411" s="229">
        <v>45943</v>
      </c>
      <c r="Y411" s="218" t="s">
        <v>10760</v>
      </c>
      <c r="Z411" s="220" t="s">
        <v>5539</v>
      </c>
      <c r="AA411" s="229">
        <v>45973</v>
      </c>
      <c r="AB411" s="220"/>
      <c r="AC411" s="220" t="s">
        <v>3748</v>
      </c>
      <c r="AD411" s="229">
        <v>45993</v>
      </c>
      <c r="AE411" s="218" t="s">
        <v>11495</v>
      </c>
      <c r="AF411" s="220"/>
      <c r="AG411" s="229"/>
      <c r="AH411" s="220"/>
      <c r="AI411" s="220"/>
      <c r="AJ411" s="229"/>
      <c r="AK411" s="229"/>
      <c r="AL411" s="220"/>
      <c r="AM411" s="229"/>
      <c r="AN411" s="220"/>
      <c r="AO411" s="220"/>
      <c r="AP411" s="229"/>
      <c r="AQ411" s="229"/>
      <c r="AR411" s="220"/>
      <c r="AS411" s="229"/>
      <c r="AT411" s="220"/>
      <c r="AU411" s="220"/>
      <c r="AV411" s="229"/>
      <c r="AW411" s="229"/>
      <c r="AX411" s="220"/>
      <c r="AY411" s="229"/>
    </row>
    <row r="412" spans="1:51" s="110" customFormat="1" ht="25.5" hidden="1" x14ac:dyDescent="0.25">
      <c r="A412" s="226" t="s">
        <v>8263</v>
      </c>
      <c r="B412" s="226"/>
      <c r="C412" s="227" t="s">
        <v>8257</v>
      </c>
      <c r="D412" s="252" t="s">
        <v>6960</v>
      </c>
      <c r="E412" s="231" t="s">
        <v>7874</v>
      </c>
      <c r="F412" s="239">
        <f t="shared" si="65"/>
        <v>45993</v>
      </c>
      <c r="G412" s="232" t="str">
        <f t="shared" si="66"/>
        <v>A</v>
      </c>
      <c r="H412" s="1055" t="str">
        <f t="shared" si="67"/>
        <v>MR_DER-1414_25</v>
      </c>
      <c r="I412" s="234" t="str">
        <f t="shared" si="68"/>
        <v>ND</v>
      </c>
      <c r="J412" s="255" t="str">
        <f t="shared" si="69"/>
        <v>APROVADO</v>
      </c>
      <c r="K412" s="249" t="s">
        <v>3730</v>
      </c>
      <c r="L412" s="229">
        <v>45560</v>
      </c>
      <c r="M412" s="366" t="s">
        <v>8246</v>
      </c>
      <c r="N412" s="220" t="s">
        <v>5536</v>
      </c>
      <c r="O412" s="229">
        <v>45603</v>
      </c>
      <c r="P412" s="220" t="s">
        <v>3777</v>
      </c>
      <c r="Q412" s="220" t="s">
        <v>3765</v>
      </c>
      <c r="R412" s="229">
        <v>45833</v>
      </c>
      <c r="S412" s="218" t="s">
        <v>9619</v>
      </c>
      <c r="T412" s="220" t="s">
        <v>5537</v>
      </c>
      <c r="U412" s="229">
        <v>45905</v>
      </c>
      <c r="V412" s="220"/>
      <c r="W412" s="220" t="s">
        <v>3748</v>
      </c>
      <c r="X412" s="229">
        <v>45943</v>
      </c>
      <c r="Y412" s="218" t="s">
        <v>10760</v>
      </c>
      <c r="Z412" s="220" t="s">
        <v>5539</v>
      </c>
      <c r="AA412" s="229">
        <v>45973</v>
      </c>
      <c r="AB412" s="220"/>
      <c r="AC412" s="220" t="s">
        <v>3748</v>
      </c>
      <c r="AD412" s="229">
        <v>45993</v>
      </c>
      <c r="AE412" s="218" t="s">
        <v>11495</v>
      </c>
      <c r="AF412" s="220"/>
      <c r="AG412" s="229"/>
      <c r="AH412" s="220"/>
      <c r="AI412" s="220"/>
      <c r="AJ412" s="229"/>
      <c r="AK412" s="229"/>
      <c r="AL412" s="220"/>
      <c r="AM412" s="229"/>
      <c r="AN412" s="220"/>
      <c r="AO412" s="220"/>
      <c r="AP412" s="229"/>
      <c r="AQ412" s="229"/>
      <c r="AR412" s="220"/>
      <c r="AS412" s="229"/>
      <c r="AT412" s="220"/>
      <c r="AU412" s="220"/>
      <c r="AV412" s="229"/>
      <c r="AW412" s="229"/>
      <c r="AX412" s="220"/>
      <c r="AY412" s="229"/>
    </row>
    <row r="413" spans="1:51" s="110" customFormat="1" ht="25.5" hidden="1" x14ac:dyDescent="0.25">
      <c r="A413" s="226" t="s">
        <v>8263</v>
      </c>
      <c r="B413" s="226"/>
      <c r="C413" s="227" t="s">
        <v>8257</v>
      </c>
      <c r="D413" s="252" t="s">
        <v>6960</v>
      </c>
      <c r="E413" s="231" t="s">
        <v>7875</v>
      </c>
      <c r="F413" s="239">
        <f t="shared" si="65"/>
        <v>45993</v>
      </c>
      <c r="G413" s="232" t="str">
        <f t="shared" si="66"/>
        <v>A</v>
      </c>
      <c r="H413" s="1055" t="str">
        <f t="shared" si="67"/>
        <v>MR_DER-1414_25</v>
      </c>
      <c r="I413" s="234" t="str">
        <f t="shared" si="68"/>
        <v>ND</v>
      </c>
      <c r="J413" s="255" t="str">
        <f t="shared" si="69"/>
        <v>APROVADO</v>
      </c>
      <c r="K413" s="249" t="s">
        <v>3730</v>
      </c>
      <c r="L413" s="229">
        <v>45560</v>
      </c>
      <c r="M413" s="366" t="s">
        <v>8246</v>
      </c>
      <c r="N413" s="220" t="s">
        <v>5536</v>
      </c>
      <c r="O413" s="229">
        <v>45603</v>
      </c>
      <c r="P413" s="220" t="s">
        <v>3777</v>
      </c>
      <c r="Q413" s="220" t="s">
        <v>3765</v>
      </c>
      <c r="R413" s="229">
        <v>45833</v>
      </c>
      <c r="S413" s="218" t="s">
        <v>9619</v>
      </c>
      <c r="T413" s="220" t="s">
        <v>5537</v>
      </c>
      <c r="U413" s="229">
        <v>45905</v>
      </c>
      <c r="V413" s="220"/>
      <c r="W413" s="220" t="s">
        <v>3748</v>
      </c>
      <c r="X413" s="229">
        <v>45943</v>
      </c>
      <c r="Y413" s="218" t="s">
        <v>10760</v>
      </c>
      <c r="Z413" s="220" t="s">
        <v>5539</v>
      </c>
      <c r="AA413" s="229">
        <v>45973</v>
      </c>
      <c r="AB413" s="220"/>
      <c r="AC413" s="220" t="s">
        <v>3748</v>
      </c>
      <c r="AD413" s="229">
        <v>45993</v>
      </c>
      <c r="AE413" s="218" t="s">
        <v>11495</v>
      </c>
      <c r="AF413" s="220"/>
      <c r="AG413" s="229"/>
      <c r="AH413" s="220"/>
      <c r="AI413" s="220"/>
      <c r="AJ413" s="229"/>
      <c r="AK413" s="229"/>
      <c r="AL413" s="220"/>
      <c r="AM413" s="229"/>
      <c r="AN413" s="220"/>
      <c r="AO413" s="220"/>
      <c r="AP413" s="229"/>
      <c r="AQ413" s="229"/>
      <c r="AR413" s="220"/>
      <c r="AS413" s="229"/>
      <c r="AT413" s="220"/>
      <c r="AU413" s="220"/>
      <c r="AV413" s="229"/>
      <c r="AW413" s="229"/>
      <c r="AX413" s="220"/>
      <c r="AY413" s="229"/>
    </row>
    <row r="414" spans="1:51" s="110" customFormat="1" ht="25.5" hidden="1" x14ac:dyDescent="0.25">
      <c r="A414" s="226" t="s">
        <v>8263</v>
      </c>
      <c r="B414" s="226"/>
      <c r="C414" s="227" t="s">
        <v>8257</v>
      </c>
      <c r="D414" s="252" t="s">
        <v>6960</v>
      </c>
      <c r="E414" s="231" t="s">
        <v>7876</v>
      </c>
      <c r="F414" s="239">
        <f t="shared" si="65"/>
        <v>45993</v>
      </c>
      <c r="G414" s="232" t="str">
        <f t="shared" si="66"/>
        <v>A</v>
      </c>
      <c r="H414" s="1055" t="str">
        <f t="shared" si="67"/>
        <v>MR_DER-1414_25</v>
      </c>
      <c r="I414" s="234" t="str">
        <f t="shared" si="68"/>
        <v>ND</v>
      </c>
      <c r="J414" s="255" t="str">
        <f t="shared" si="69"/>
        <v>APROVADO</v>
      </c>
      <c r="K414" s="249" t="s">
        <v>3730</v>
      </c>
      <c r="L414" s="229">
        <v>45560</v>
      </c>
      <c r="M414" s="366" t="s">
        <v>8246</v>
      </c>
      <c r="N414" s="220" t="s">
        <v>5536</v>
      </c>
      <c r="O414" s="229">
        <v>45603</v>
      </c>
      <c r="P414" s="220" t="s">
        <v>3777</v>
      </c>
      <c r="Q414" s="220" t="s">
        <v>3765</v>
      </c>
      <c r="R414" s="229">
        <v>45833</v>
      </c>
      <c r="S414" s="218" t="s">
        <v>9619</v>
      </c>
      <c r="T414" s="220" t="s">
        <v>5537</v>
      </c>
      <c r="U414" s="229">
        <v>45905</v>
      </c>
      <c r="V414" s="220"/>
      <c r="W414" s="220" t="s">
        <v>3748</v>
      </c>
      <c r="X414" s="229">
        <v>45943</v>
      </c>
      <c r="Y414" s="218" t="s">
        <v>10760</v>
      </c>
      <c r="Z414" s="220" t="s">
        <v>5539</v>
      </c>
      <c r="AA414" s="229">
        <v>45973</v>
      </c>
      <c r="AB414" s="220"/>
      <c r="AC414" s="220" t="s">
        <v>3748</v>
      </c>
      <c r="AD414" s="229">
        <v>45993</v>
      </c>
      <c r="AE414" s="218" t="s">
        <v>11495</v>
      </c>
      <c r="AF414" s="220"/>
      <c r="AG414" s="229"/>
      <c r="AH414" s="220"/>
      <c r="AI414" s="220"/>
      <c r="AJ414" s="229"/>
      <c r="AK414" s="229"/>
      <c r="AL414" s="220"/>
      <c r="AM414" s="229"/>
      <c r="AN414" s="220"/>
      <c r="AO414" s="220"/>
      <c r="AP414" s="229"/>
      <c r="AQ414" s="229"/>
      <c r="AR414" s="220"/>
      <c r="AS414" s="229"/>
      <c r="AT414" s="220"/>
      <c r="AU414" s="220"/>
      <c r="AV414" s="229"/>
      <c r="AW414" s="229"/>
      <c r="AX414" s="220"/>
      <c r="AY414" s="229"/>
    </row>
    <row r="415" spans="1:51" s="110" customFormat="1" ht="25.5" hidden="1" x14ac:dyDescent="0.25">
      <c r="A415" s="226" t="s">
        <v>8263</v>
      </c>
      <c r="B415" s="226"/>
      <c r="C415" s="227" t="s">
        <v>8257</v>
      </c>
      <c r="D415" s="252" t="s">
        <v>6960</v>
      </c>
      <c r="E415" s="231" t="s">
        <v>7877</v>
      </c>
      <c r="F415" s="239">
        <f t="shared" si="65"/>
        <v>45993</v>
      </c>
      <c r="G415" s="232" t="str">
        <f t="shared" si="66"/>
        <v>A</v>
      </c>
      <c r="H415" s="1055" t="str">
        <f t="shared" si="67"/>
        <v>MR_DER-1414_25</v>
      </c>
      <c r="I415" s="234" t="str">
        <f t="shared" si="68"/>
        <v>ND</v>
      </c>
      <c r="J415" s="255" t="str">
        <f t="shared" si="69"/>
        <v>APROVADO</v>
      </c>
      <c r="K415" s="249" t="s">
        <v>3730</v>
      </c>
      <c r="L415" s="229">
        <v>45560</v>
      </c>
      <c r="M415" s="366" t="s">
        <v>8246</v>
      </c>
      <c r="N415" s="220" t="s">
        <v>5536</v>
      </c>
      <c r="O415" s="229">
        <v>45603</v>
      </c>
      <c r="P415" s="220" t="s">
        <v>3777</v>
      </c>
      <c r="Q415" s="220" t="s">
        <v>3765</v>
      </c>
      <c r="R415" s="229">
        <v>45833</v>
      </c>
      <c r="S415" s="218" t="s">
        <v>9619</v>
      </c>
      <c r="T415" s="220" t="s">
        <v>5537</v>
      </c>
      <c r="U415" s="229">
        <v>45905</v>
      </c>
      <c r="V415" s="220"/>
      <c r="W415" s="220" t="s">
        <v>3748</v>
      </c>
      <c r="X415" s="229">
        <v>45943</v>
      </c>
      <c r="Y415" s="218" t="s">
        <v>10760</v>
      </c>
      <c r="Z415" s="220" t="s">
        <v>5539</v>
      </c>
      <c r="AA415" s="229">
        <v>45973</v>
      </c>
      <c r="AB415" s="220"/>
      <c r="AC415" s="220" t="s">
        <v>3748</v>
      </c>
      <c r="AD415" s="229">
        <v>45993</v>
      </c>
      <c r="AE415" s="218" t="s">
        <v>11495</v>
      </c>
      <c r="AF415" s="220"/>
      <c r="AG415" s="229"/>
      <c r="AH415" s="220"/>
      <c r="AI415" s="220"/>
      <c r="AJ415" s="229"/>
      <c r="AK415" s="229"/>
      <c r="AL415" s="220"/>
      <c r="AM415" s="229"/>
      <c r="AN415" s="220"/>
      <c r="AO415" s="220"/>
      <c r="AP415" s="229"/>
      <c r="AQ415" s="229"/>
      <c r="AR415" s="220"/>
      <c r="AS415" s="229"/>
      <c r="AT415" s="220"/>
      <c r="AU415" s="220"/>
      <c r="AV415" s="229"/>
      <c r="AW415" s="229"/>
      <c r="AX415" s="220"/>
      <c r="AY415" s="229"/>
    </row>
    <row r="416" spans="1:51" s="110" customFormat="1" ht="25.5" hidden="1" x14ac:dyDescent="0.25">
      <c r="A416" s="226" t="s">
        <v>8263</v>
      </c>
      <c r="B416" s="226"/>
      <c r="C416" s="227" t="s">
        <v>8257</v>
      </c>
      <c r="D416" s="252" t="s">
        <v>6960</v>
      </c>
      <c r="E416" s="231" t="s">
        <v>7878</v>
      </c>
      <c r="F416" s="239">
        <f t="shared" si="65"/>
        <v>45993</v>
      </c>
      <c r="G416" s="232" t="str">
        <f t="shared" si="66"/>
        <v>A</v>
      </c>
      <c r="H416" s="1055" t="str">
        <f t="shared" si="67"/>
        <v>MR_DER-1414_25</v>
      </c>
      <c r="I416" s="234" t="str">
        <f t="shared" si="68"/>
        <v>ND</v>
      </c>
      <c r="J416" s="255" t="str">
        <f t="shared" si="69"/>
        <v>APROVADO</v>
      </c>
      <c r="K416" s="249" t="s">
        <v>3730</v>
      </c>
      <c r="L416" s="229">
        <v>45560</v>
      </c>
      <c r="M416" s="366" t="s">
        <v>8246</v>
      </c>
      <c r="N416" s="220" t="s">
        <v>5536</v>
      </c>
      <c r="O416" s="229">
        <v>45603</v>
      </c>
      <c r="P416" s="220" t="s">
        <v>3777</v>
      </c>
      <c r="Q416" s="220" t="s">
        <v>3765</v>
      </c>
      <c r="R416" s="229">
        <v>45833</v>
      </c>
      <c r="S416" s="218" t="s">
        <v>9619</v>
      </c>
      <c r="T416" s="220" t="s">
        <v>5537</v>
      </c>
      <c r="U416" s="229">
        <v>45905</v>
      </c>
      <c r="V416" s="220"/>
      <c r="W416" s="220" t="s">
        <v>3748</v>
      </c>
      <c r="X416" s="229">
        <v>45943</v>
      </c>
      <c r="Y416" s="218" t="s">
        <v>10760</v>
      </c>
      <c r="Z416" s="220" t="s">
        <v>5539</v>
      </c>
      <c r="AA416" s="229">
        <v>45973</v>
      </c>
      <c r="AB416" s="220"/>
      <c r="AC416" s="220" t="s">
        <v>3748</v>
      </c>
      <c r="AD416" s="229">
        <v>45993</v>
      </c>
      <c r="AE416" s="218" t="s">
        <v>11495</v>
      </c>
      <c r="AF416" s="220"/>
      <c r="AG416" s="229"/>
      <c r="AH416" s="220"/>
      <c r="AI416" s="220"/>
      <c r="AJ416" s="229"/>
      <c r="AK416" s="229"/>
      <c r="AL416" s="220"/>
      <c r="AM416" s="229"/>
      <c r="AN416" s="220"/>
      <c r="AO416" s="220"/>
      <c r="AP416" s="229"/>
      <c r="AQ416" s="229"/>
      <c r="AR416" s="220"/>
      <c r="AS416" s="229"/>
      <c r="AT416" s="220"/>
      <c r="AU416" s="220"/>
      <c r="AV416" s="229"/>
      <c r="AW416" s="229"/>
      <c r="AX416" s="220"/>
      <c r="AY416" s="229"/>
    </row>
    <row r="417" spans="1:51" s="110" customFormat="1" ht="25.5" hidden="1" x14ac:dyDescent="0.25">
      <c r="A417" s="226" t="s">
        <v>8263</v>
      </c>
      <c r="B417" s="226"/>
      <c r="C417" s="227" t="s">
        <v>8257</v>
      </c>
      <c r="D417" s="252" t="s">
        <v>6960</v>
      </c>
      <c r="E417" s="231" t="s">
        <v>7879</v>
      </c>
      <c r="F417" s="239">
        <f t="shared" si="65"/>
        <v>45993</v>
      </c>
      <c r="G417" s="232" t="str">
        <f t="shared" si="66"/>
        <v>B</v>
      </c>
      <c r="H417" s="1055" t="str">
        <f t="shared" si="67"/>
        <v>MR_DER-1414_25</v>
      </c>
      <c r="I417" s="234" t="str">
        <f t="shared" si="68"/>
        <v>ND</v>
      </c>
      <c r="J417" s="255" t="str">
        <f t="shared" si="69"/>
        <v>ND</v>
      </c>
      <c r="K417" s="249" t="s">
        <v>3730</v>
      </c>
      <c r="L417" s="229">
        <v>45560</v>
      </c>
      <c r="M417" s="366" t="s">
        <v>8246</v>
      </c>
      <c r="N417" s="220" t="s">
        <v>5536</v>
      </c>
      <c r="O417" s="229">
        <v>45603</v>
      </c>
      <c r="P417" s="220" t="s">
        <v>3777</v>
      </c>
      <c r="Q417" s="220" t="s">
        <v>3765</v>
      </c>
      <c r="R417" s="229">
        <v>45833</v>
      </c>
      <c r="S417" s="218" t="s">
        <v>9619</v>
      </c>
      <c r="T417" s="220" t="s">
        <v>5537</v>
      </c>
      <c r="U417" s="229">
        <v>45905</v>
      </c>
      <c r="V417" s="220"/>
      <c r="W417" s="220" t="s">
        <v>3748</v>
      </c>
      <c r="X417" s="229">
        <v>45943</v>
      </c>
      <c r="Y417" s="218" t="s">
        <v>10760</v>
      </c>
      <c r="Z417" s="220" t="s">
        <v>5536</v>
      </c>
      <c r="AA417" s="229">
        <v>45973</v>
      </c>
      <c r="AB417" s="220"/>
      <c r="AC417" s="249" t="s">
        <v>5626</v>
      </c>
      <c r="AD417" s="229">
        <v>45980</v>
      </c>
      <c r="AE417" s="218" t="s">
        <v>11353</v>
      </c>
      <c r="AF417" s="220" t="s">
        <v>5539</v>
      </c>
      <c r="AG417" s="229">
        <v>45982</v>
      </c>
      <c r="AH417" s="220"/>
      <c r="AI417" s="220" t="s">
        <v>5811</v>
      </c>
      <c r="AJ417" s="229">
        <v>45993</v>
      </c>
      <c r="AK417" s="1153" t="s">
        <v>11495</v>
      </c>
      <c r="AL417" s="220"/>
      <c r="AM417" s="229"/>
      <c r="AN417" s="220"/>
      <c r="AO417" s="220"/>
      <c r="AP417" s="229"/>
      <c r="AQ417" s="229"/>
      <c r="AR417" s="220"/>
      <c r="AS417" s="229"/>
      <c r="AT417" s="220"/>
      <c r="AU417" s="220"/>
      <c r="AV417" s="229"/>
      <c r="AW417" s="229"/>
      <c r="AX417" s="220"/>
      <c r="AY417" s="229"/>
    </row>
    <row r="418" spans="1:51" s="110" customFormat="1" ht="25.5" hidden="1" x14ac:dyDescent="0.25">
      <c r="A418" s="226" t="s">
        <v>8263</v>
      </c>
      <c r="B418" s="226"/>
      <c r="C418" s="227" t="s">
        <v>8257</v>
      </c>
      <c r="D418" s="252" t="s">
        <v>6960</v>
      </c>
      <c r="E418" s="231" t="s">
        <v>7880</v>
      </c>
      <c r="F418" s="239">
        <f t="shared" si="65"/>
        <v>45993</v>
      </c>
      <c r="G418" s="232" t="str">
        <f t="shared" si="66"/>
        <v>A</v>
      </c>
      <c r="H418" s="1055" t="str">
        <f t="shared" si="67"/>
        <v>MR_DER-1414_25</v>
      </c>
      <c r="I418" s="234" t="str">
        <f t="shared" si="68"/>
        <v>ND</v>
      </c>
      <c r="J418" s="255" t="str">
        <f t="shared" si="69"/>
        <v>ND</v>
      </c>
      <c r="K418" s="249" t="s">
        <v>3730</v>
      </c>
      <c r="L418" s="229">
        <v>45560</v>
      </c>
      <c r="M418" s="366" t="s">
        <v>8246</v>
      </c>
      <c r="N418" s="220" t="s">
        <v>5536</v>
      </c>
      <c r="O418" s="229">
        <v>45603</v>
      </c>
      <c r="P418" s="220" t="s">
        <v>3777</v>
      </c>
      <c r="Q418" s="220" t="s">
        <v>3765</v>
      </c>
      <c r="R418" s="229">
        <v>45833</v>
      </c>
      <c r="S418" s="218" t="s">
        <v>9619</v>
      </c>
      <c r="T418" s="220" t="s">
        <v>5536</v>
      </c>
      <c r="U418" s="229">
        <v>45905</v>
      </c>
      <c r="V418" s="220"/>
      <c r="W418" s="220" t="s">
        <v>5701</v>
      </c>
      <c r="X418" s="229">
        <v>45943</v>
      </c>
      <c r="Y418" s="218" t="s">
        <v>10760</v>
      </c>
      <c r="Z418" s="220" t="s">
        <v>5539</v>
      </c>
      <c r="AA418" s="229">
        <v>45973</v>
      </c>
      <c r="AB418" s="220"/>
      <c r="AC418" s="220" t="s">
        <v>3748</v>
      </c>
      <c r="AD418" s="229">
        <v>45993</v>
      </c>
      <c r="AE418" s="218" t="s">
        <v>11495</v>
      </c>
      <c r="AF418" s="220"/>
      <c r="AG418" s="229"/>
      <c r="AH418" s="220"/>
      <c r="AI418" s="220"/>
      <c r="AJ418" s="229"/>
      <c r="AK418" s="229"/>
      <c r="AL418" s="220"/>
      <c r="AM418" s="229"/>
      <c r="AN418" s="220"/>
      <c r="AO418" s="220"/>
      <c r="AP418" s="229"/>
      <c r="AQ418" s="229"/>
      <c r="AR418" s="220"/>
      <c r="AS418" s="229"/>
      <c r="AT418" s="220"/>
      <c r="AU418" s="220"/>
      <c r="AV418" s="229"/>
      <c r="AW418" s="229"/>
      <c r="AX418" s="220"/>
      <c r="AY418" s="229"/>
    </row>
    <row r="419" spans="1:51" s="110" customFormat="1" ht="25.5" hidden="1" x14ac:dyDescent="0.25">
      <c r="A419" s="226" t="s">
        <v>8263</v>
      </c>
      <c r="B419" s="226"/>
      <c r="C419" s="227" t="s">
        <v>8257</v>
      </c>
      <c r="D419" s="252" t="s">
        <v>6960</v>
      </c>
      <c r="E419" s="231" t="s">
        <v>7881</v>
      </c>
      <c r="F419" s="239">
        <f t="shared" si="65"/>
        <v>45993</v>
      </c>
      <c r="G419" s="232" t="str">
        <f t="shared" si="66"/>
        <v>A</v>
      </c>
      <c r="H419" s="1055" t="str">
        <f t="shared" si="67"/>
        <v>MR_DER-1414_25</v>
      </c>
      <c r="I419" s="234" t="str">
        <f t="shared" si="68"/>
        <v>ND</v>
      </c>
      <c r="J419" s="255" t="str">
        <f t="shared" si="69"/>
        <v>APROVADO</v>
      </c>
      <c r="K419" s="249" t="s">
        <v>3730</v>
      </c>
      <c r="L419" s="229">
        <v>45560</v>
      </c>
      <c r="M419" s="366" t="s">
        <v>8246</v>
      </c>
      <c r="N419" s="220" t="s">
        <v>5536</v>
      </c>
      <c r="O419" s="229">
        <v>45603</v>
      </c>
      <c r="P419" s="220" t="s">
        <v>3777</v>
      </c>
      <c r="Q419" s="220" t="s">
        <v>3765</v>
      </c>
      <c r="R419" s="229">
        <v>45833</v>
      </c>
      <c r="S419" s="218" t="s">
        <v>9619</v>
      </c>
      <c r="T419" s="220" t="s">
        <v>5537</v>
      </c>
      <c r="U419" s="229">
        <v>45905</v>
      </c>
      <c r="V419" s="220"/>
      <c r="W419" s="220" t="s">
        <v>3748</v>
      </c>
      <c r="X419" s="229">
        <v>45943</v>
      </c>
      <c r="Y419" s="218" t="s">
        <v>10760</v>
      </c>
      <c r="Z419" s="220" t="s">
        <v>5539</v>
      </c>
      <c r="AA419" s="229">
        <v>45973</v>
      </c>
      <c r="AB419" s="220"/>
      <c r="AC419" s="220" t="s">
        <v>3748</v>
      </c>
      <c r="AD419" s="229">
        <v>45993</v>
      </c>
      <c r="AE419" s="218" t="s">
        <v>11495</v>
      </c>
      <c r="AF419" s="220"/>
      <c r="AG419" s="229"/>
      <c r="AH419" s="220"/>
      <c r="AI419" s="220"/>
      <c r="AJ419" s="229"/>
      <c r="AK419" s="229"/>
      <c r="AL419" s="220"/>
      <c r="AM419" s="229"/>
      <c r="AN419" s="220"/>
      <c r="AO419" s="220"/>
      <c r="AP419" s="229"/>
      <c r="AQ419" s="229"/>
      <c r="AR419" s="220"/>
      <c r="AS419" s="229"/>
      <c r="AT419" s="220"/>
      <c r="AU419" s="220"/>
      <c r="AV419" s="229"/>
      <c r="AW419" s="229"/>
      <c r="AX419" s="220"/>
      <c r="AY419" s="229"/>
    </row>
    <row r="420" spans="1:51" s="110" customFormat="1" ht="25.5" hidden="1" x14ac:dyDescent="0.25">
      <c r="A420" s="226" t="s">
        <v>8263</v>
      </c>
      <c r="B420" s="226"/>
      <c r="C420" s="227" t="s">
        <v>8257</v>
      </c>
      <c r="D420" s="252" t="s">
        <v>6960</v>
      </c>
      <c r="E420" s="231" t="s">
        <v>7882</v>
      </c>
      <c r="F420" s="239">
        <f t="shared" si="65"/>
        <v>45993</v>
      </c>
      <c r="G420" s="232" t="str">
        <f t="shared" si="66"/>
        <v>A</v>
      </c>
      <c r="H420" s="1055" t="str">
        <f t="shared" si="67"/>
        <v>MR_DER-1414_25</v>
      </c>
      <c r="I420" s="234" t="str">
        <f t="shared" si="68"/>
        <v>ND</v>
      </c>
      <c r="J420" s="255" t="str">
        <f t="shared" si="69"/>
        <v>APROVADO</v>
      </c>
      <c r="K420" s="249" t="s">
        <v>3730</v>
      </c>
      <c r="L420" s="229">
        <v>45560</v>
      </c>
      <c r="M420" s="366" t="s">
        <v>8246</v>
      </c>
      <c r="N420" s="220" t="s">
        <v>5536</v>
      </c>
      <c r="O420" s="229">
        <v>45603</v>
      </c>
      <c r="P420" s="220" t="s">
        <v>3777</v>
      </c>
      <c r="Q420" s="220" t="s">
        <v>3765</v>
      </c>
      <c r="R420" s="229">
        <v>45833</v>
      </c>
      <c r="S420" s="218" t="s">
        <v>9619</v>
      </c>
      <c r="T420" s="220" t="s">
        <v>5537</v>
      </c>
      <c r="U420" s="229">
        <v>45905</v>
      </c>
      <c r="V420" s="220"/>
      <c r="W420" s="220" t="s">
        <v>3748</v>
      </c>
      <c r="X420" s="229">
        <v>45943</v>
      </c>
      <c r="Y420" s="218" t="s">
        <v>10760</v>
      </c>
      <c r="Z420" s="220" t="s">
        <v>5539</v>
      </c>
      <c r="AA420" s="229">
        <v>45973</v>
      </c>
      <c r="AB420" s="220"/>
      <c r="AC420" s="220" t="s">
        <v>3748</v>
      </c>
      <c r="AD420" s="229">
        <v>45993</v>
      </c>
      <c r="AE420" s="218" t="s">
        <v>11495</v>
      </c>
      <c r="AF420" s="220"/>
      <c r="AG420" s="229"/>
      <c r="AH420" s="220"/>
      <c r="AI420" s="220"/>
      <c r="AJ420" s="229"/>
      <c r="AK420" s="229"/>
      <c r="AL420" s="220"/>
      <c r="AM420" s="229"/>
      <c r="AN420" s="220"/>
      <c r="AO420" s="220"/>
      <c r="AP420" s="229"/>
      <c r="AQ420" s="229"/>
      <c r="AR420" s="220"/>
      <c r="AS420" s="229"/>
      <c r="AT420" s="220"/>
      <c r="AU420" s="220"/>
      <c r="AV420" s="229"/>
      <c r="AW420" s="229"/>
      <c r="AX420" s="220"/>
      <c r="AY420" s="229"/>
    </row>
    <row r="421" spans="1:51" s="110" customFormat="1" ht="25.5" hidden="1" x14ac:dyDescent="0.25">
      <c r="A421" s="226" t="s">
        <v>8263</v>
      </c>
      <c r="B421" s="226"/>
      <c r="C421" s="227" t="s">
        <v>8257</v>
      </c>
      <c r="D421" s="252" t="s">
        <v>6960</v>
      </c>
      <c r="E421" s="231" t="s">
        <v>7883</v>
      </c>
      <c r="F421" s="239">
        <f t="shared" si="65"/>
        <v>45993</v>
      </c>
      <c r="G421" s="232" t="str">
        <f t="shared" si="66"/>
        <v>A</v>
      </c>
      <c r="H421" s="1055" t="str">
        <f t="shared" si="67"/>
        <v>MR_DER-1414_25</v>
      </c>
      <c r="I421" s="234" t="str">
        <f t="shared" si="68"/>
        <v>ND</v>
      </c>
      <c r="J421" s="255" t="str">
        <f t="shared" si="69"/>
        <v>APROVADO</v>
      </c>
      <c r="K421" s="249" t="s">
        <v>3730</v>
      </c>
      <c r="L421" s="229">
        <v>45560</v>
      </c>
      <c r="M421" s="366" t="s">
        <v>8246</v>
      </c>
      <c r="N421" s="220" t="s">
        <v>5536</v>
      </c>
      <c r="O421" s="229">
        <v>45603</v>
      </c>
      <c r="P421" s="220" t="s">
        <v>3777</v>
      </c>
      <c r="Q421" s="220" t="s">
        <v>3765</v>
      </c>
      <c r="R421" s="229">
        <v>45833</v>
      </c>
      <c r="S421" s="218" t="s">
        <v>9619</v>
      </c>
      <c r="T421" s="220" t="s">
        <v>5537</v>
      </c>
      <c r="U421" s="229">
        <v>45905</v>
      </c>
      <c r="V421" s="220"/>
      <c r="W421" s="220" t="s">
        <v>3748</v>
      </c>
      <c r="X421" s="229">
        <v>45943</v>
      </c>
      <c r="Y421" s="218" t="s">
        <v>10760</v>
      </c>
      <c r="Z421" s="220" t="s">
        <v>5539</v>
      </c>
      <c r="AA421" s="229">
        <v>45973</v>
      </c>
      <c r="AB421" s="220"/>
      <c r="AC421" s="220" t="s">
        <v>3748</v>
      </c>
      <c r="AD421" s="229">
        <v>45993</v>
      </c>
      <c r="AE421" s="218" t="s">
        <v>11495</v>
      </c>
      <c r="AF421" s="220"/>
      <c r="AG421" s="229"/>
      <c r="AH421" s="220"/>
      <c r="AI421" s="220"/>
      <c r="AJ421" s="229"/>
      <c r="AK421" s="229"/>
      <c r="AL421" s="220"/>
      <c r="AM421" s="229"/>
      <c r="AN421" s="220"/>
      <c r="AO421" s="220"/>
      <c r="AP421" s="229"/>
      <c r="AQ421" s="229"/>
      <c r="AR421" s="220"/>
      <c r="AS421" s="229"/>
      <c r="AT421" s="220"/>
      <c r="AU421" s="220"/>
      <c r="AV421" s="229"/>
      <c r="AW421" s="229"/>
      <c r="AX421" s="220"/>
      <c r="AY421" s="229"/>
    </row>
    <row r="422" spans="1:51" s="110" customFormat="1" ht="25.5" hidden="1" x14ac:dyDescent="0.25">
      <c r="A422" s="226" t="s">
        <v>8263</v>
      </c>
      <c r="B422" s="226"/>
      <c r="C422" s="227" t="s">
        <v>8257</v>
      </c>
      <c r="D422" s="252" t="s">
        <v>6960</v>
      </c>
      <c r="E422" s="231" t="s">
        <v>7884</v>
      </c>
      <c r="F422" s="239">
        <f t="shared" si="65"/>
        <v>45993</v>
      </c>
      <c r="G422" s="232" t="str">
        <f t="shared" si="66"/>
        <v>A</v>
      </c>
      <c r="H422" s="1055" t="str">
        <f t="shared" si="67"/>
        <v>MR_DER-1414_25</v>
      </c>
      <c r="I422" s="234" t="str">
        <f t="shared" si="68"/>
        <v>ND</v>
      </c>
      <c r="J422" s="255" t="str">
        <f t="shared" si="69"/>
        <v>APROVADO</v>
      </c>
      <c r="K422" s="249" t="s">
        <v>3730</v>
      </c>
      <c r="L422" s="229">
        <v>45560</v>
      </c>
      <c r="M422" s="366" t="s">
        <v>8246</v>
      </c>
      <c r="N422" s="220" t="s">
        <v>5536</v>
      </c>
      <c r="O422" s="229">
        <v>45603</v>
      </c>
      <c r="P422" s="220" t="s">
        <v>3777</v>
      </c>
      <c r="Q422" s="220" t="s">
        <v>3765</v>
      </c>
      <c r="R422" s="229">
        <v>45833</v>
      </c>
      <c r="S422" s="218" t="s">
        <v>9619</v>
      </c>
      <c r="T422" s="220" t="s">
        <v>5537</v>
      </c>
      <c r="U422" s="229">
        <v>45905</v>
      </c>
      <c r="V422" s="220"/>
      <c r="W422" s="220" t="s">
        <v>3748</v>
      </c>
      <c r="X422" s="229">
        <v>45943</v>
      </c>
      <c r="Y422" s="218" t="s">
        <v>10760</v>
      </c>
      <c r="Z422" s="220" t="s">
        <v>5539</v>
      </c>
      <c r="AA422" s="229">
        <v>45973</v>
      </c>
      <c r="AB422" s="220"/>
      <c r="AC422" s="220" t="s">
        <v>3748</v>
      </c>
      <c r="AD422" s="229">
        <v>45993</v>
      </c>
      <c r="AE422" s="218" t="s">
        <v>11495</v>
      </c>
      <c r="AF422" s="220"/>
      <c r="AG422" s="229"/>
      <c r="AH422" s="220"/>
      <c r="AI422" s="220"/>
      <c r="AJ422" s="229"/>
      <c r="AK422" s="229"/>
      <c r="AL422" s="220"/>
      <c r="AM422" s="229"/>
      <c r="AN422" s="220"/>
      <c r="AO422" s="220"/>
      <c r="AP422" s="229"/>
      <c r="AQ422" s="229"/>
      <c r="AR422" s="220"/>
      <c r="AS422" s="229"/>
      <c r="AT422" s="220"/>
      <c r="AU422" s="220"/>
      <c r="AV422" s="229"/>
      <c r="AW422" s="229"/>
      <c r="AX422" s="220"/>
      <c r="AY422" s="229"/>
    </row>
    <row r="423" spans="1:51" s="110" customFormat="1" ht="25.5" hidden="1" x14ac:dyDescent="0.25">
      <c r="A423" s="226" t="s">
        <v>8263</v>
      </c>
      <c r="B423" s="226"/>
      <c r="C423" s="227" t="s">
        <v>8257</v>
      </c>
      <c r="D423" s="252" t="s">
        <v>6960</v>
      </c>
      <c r="E423" s="231" t="s">
        <v>7885</v>
      </c>
      <c r="F423" s="239">
        <f t="shared" si="65"/>
        <v>45993</v>
      </c>
      <c r="G423" s="232" t="str">
        <f t="shared" si="66"/>
        <v>A</v>
      </c>
      <c r="H423" s="1055" t="str">
        <f t="shared" si="67"/>
        <v>MR_DER-1414_25</v>
      </c>
      <c r="I423" s="234" t="str">
        <f t="shared" si="68"/>
        <v>ND</v>
      </c>
      <c r="J423" s="255" t="str">
        <f t="shared" si="69"/>
        <v>APROVADO</v>
      </c>
      <c r="K423" s="249" t="s">
        <v>3730</v>
      </c>
      <c r="L423" s="229">
        <v>45560</v>
      </c>
      <c r="M423" s="366" t="s">
        <v>8246</v>
      </c>
      <c r="N423" s="220" t="s">
        <v>5536</v>
      </c>
      <c r="O423" s="229">
        <v>45603</v>
      </c>
      <c r="P423" s="220" t="s">
        <v>3777</v>
      </c>
      <c r="Q423" s="220" t="s">
        <v>3765</v>
      </c>
      <c r="R423" s="229">
        <v>45833</v>
      </c>
      <c r="S423" s="218" t="s">
        <v>9619</v>
      </c>
      <c r="T423" s="220" t="s">
        <v>5537</v>
      </c>
      <c r="U423" s="229">
        <v>45905</v>
      </c>
      <c r="V423" s="220"/>
      <c r="W423" s="220" t="s">
        <v>3748</v>
      </c>
      <c r="X423" s="229">
        <v>45943</v>
      </c>
      <c r="Y423" s="218" t="s">
        <v>10760</v>
      </c>
      <c r="Z423" s="220" t="s">
        <v>5539</v>
      </c>
      <c r="AA423" s="229">
        <v>45973</v>
      </c>
      <c r="AB423" s="220"/>
      <c r="AC423" s="220" t="s">
        <v>3748</v>
      </c>
      <c r="AD423" s="229">
        <v>45993</v>
      </c>
      <c r="AE423" s="218" t="s">
        <v>11495</v>
      </c>
      <c r="AF423" s="220"/>
      <c r="AG423" s="229"/>
      <c r="AH423" s="220"/>
      <c r="AI423" s="220"/>
      <c r="AJ423" s="229"/>
      <c r="AK423" s="229"/>
      <c r="AL423" s="220"/>
      <c r="AM423" s="229"/>
      <c r="AN423" s="220"/>
      <c r="AO423" s="220"/>
      <c r="AP423" s="229"/>
      <c r="AQ423" s="229"/>
      <c r="AR423" s="220"/>
      <c r="AS423" s="229"/>
      <c r="AT423" s="220"/>
      <c r="AU423" s="220"/>
      <c r="AV423" s="229"/>
      <c r="AW423" s="229"/>
      <c r="AX423" s="220"/>
      <c r="AY423" s="229"/>
    </row>
    <row r="424" spans="1:51" s="110" customFormat="1" ht="25.5" hidden="1" x14ac:dyDescent="0.25">
      <c r="A424" s="226" t="s">
        <v>8263</v>
      </c>
      <c r="B424" s="226"/>
      <c r="C424" s="227" t="s">
        <v>8257</v>
      </c>
      <c r="D424" s="252" t="s">
        <v>6960</v>
      </c>
      <c r="E424" s="231" t="s">
        <v>7886</v>
      </c>
      <c r="F424" s="239">
        <f t="shared" si="65"/>
        <v>45993</v>
      </c>
      <c r="G424" s="232" t="str">
        <f t="shared" si="66"/>
        <v>A</v>
      </c>
      <c r="H424" s="1055" t="str">
        <f t="shared" si="67"/>
        <v>MR_DER-1414_25</v>
      </c>
      <c r="I424" s="234" t="str">
        <f t="shared" si="68"/>
        <v>ND</v>
      </c>
      <c r="J424" s="255" t="str">
        <f t="shared" si="69"/>
        <v>APROVADO</v>
      </c>
      <c r="K424" s="249" t="s">
        <v>3730</v>
      </c>
      <c r="L424" s="229">
        <v>45560</v>
      </c>
      <c r="M424" s="366" t="s">
        <v>8246</v>
      </c>
      <c r="N424" s="220" t="s">
        <v>5536</v>
      </c>
      <c r="O424" s="229">
        <v>45603</v>
      </c>
      <c r="P424" s="220" t="s">
        <v>3777</v>
      </c>
      <c r="Q424" s="220" t="s">
        <v>3765</v>
      </c>
      <c r="R424" s="229">
        <v>45833</v>
      </c>
      <c r="S424" s="218" t="s">
        <v>9619</v>
      </c>
      <c r="T424" s="220" t="s">
        <v>5537</v>
      </c>
      <c r="U424" s="229">
        <v>45905</v>
      </c>
      <c r="V424" s="220"/>
      <c r="W424" s="220" t="s">
        <v>3748</v>
      </c>
      <c r="X424" s="229">
        <v>45943</v>
      </c>
      <c r="Y424" s="218" t="s">
        <v>10760</v>
      </c>
      <c r="Z424" s="220" t="s">
        <v>5539</v>
      </c>
      <c r="AA424" s="229">
        <v>45973</v>
      </c>
      <c r="AB424" s="220"/>
      <c r="AC424" s="220" t="s">
        <v>3748</v>
      </c>
      <c r="AD424" s="229">
        <v>45993</v>
      </c>
      <c r="AE424" s="218" t="s">
        <v>11495</v>
      </c>
      <c r="AF424" s="220"/>
      <c r="AG424" s="229"/>
      <c r="AH424" s="220"/>
      <c r="AI424" s="220"/>
      <c r="AJ424" s="229"/>
      <c r="AK424" s="229"/>
      <c r="AL424" s="220"/>
      <c r="AM424" s="229"/>
      <c r="AN424" s="220"/>
      <c r="AO424" s="220"/>
      <c r="AP424" s="229"/>
      <c r="AQ424" s="229"/>
      <c r="AR424" s="220"/>
      <c r="AS424" s="229"/>
      <c r="AT424" s="220"/>
      <c r="AU424" s="220"/>
      <c r="AV424" s="229"/>
      <c r="AW424" s="229"/>
      <c r="AX424" s="220"/>
      <c r="AY424" s="229"/>
    </row>
    <row r="425" spans="1:51" s="110" customFormat="1" ht="25.5" hidden="1" x14ac:dyDescent="0.25">
      <c r="A425" s="226" t="s">
        <v>8263</v>
      </c>
      <c r="B425" s="226"/>
      <c r="C425" s="227" t="s">
        <v>8257</v>
      </c>
      <c r="D425" s="252" t="s">
        <v>6960</v>
      </c>
      <c r="E425" s="231" t="s">
        <v>7887</v>
      </c>
      <c r="F425" s="239">
        <f t="shared" si="65"/>
        <v>45993</v>
      </c>
      <c r="G425" s="232" t="str">
        <f t="shared" si="66"/>
        <v>A</v>
      </c>
      <c r="H425" s="1055" t="str">
        <f t="shared" si="67"/>
        <v>MR_DER-1414_25</v>
      </c>
      <c r="I425" s="234" t="str">
        <f t="shared" si="68"/>
        <v>ND</v>
      </c>
      <c r="J425" s="255" t="str">
        <f t="shared" si="69"/>
        <v>APROVADO</v>
      </c>
      <c r="K425" s="249" t="s">
        <v>3730</v>
      </c>
      <c r="L425" s="229">
        <v>45560</v>
      </c>
      <c r="M425" s="366" t="s">
        <v>8246</v>
      </c>
      <c r="N425" s="220" t="s">
        <v>5536</v>
      </c>
      <c r="O425" s="229">
        <v>45603</v>
      </c>
      <c r="P425" s="220" t="s">
        <v>3777</v>
      </c>
      <c r="Q425" s="220" t="s">
        <v>3765</v>
      </c>
      <c r="R425" s="229">
        <v>45833</v>
      </c>
      <c r="S425" s="218" t="s">
        <v>9619</v>
      </c>
      <c r="T425" s="220" t="s">
        <v>5537</v>
      </c>
      <c r="U425" s="229">
        <v>45905</v>
      </c>
      <c r="V425" s="220"/>
      <c r="W425" s="220" t="s">
        <v>3748</v>
      </c>
      <c r="X425" s="229">
        <v>45943</v>
      </c>
      <c r="Y425" s="218" t="s">
        <v>10760</v>
      </c>
      <c r="Z425" s="220" t="s">
        <v>5539</v>
      </c>
      <c r="AA425" s="229">
        <v>45973</v>
      </c>
      <c r="AB425" s="220"/>
      <c r="AC425" s="220" t="s">
        <v>3748</v>
      </c>
      <c r="AD425" s="229">
        <v>45993</v>
      </c>
      <c r="AE425" s="218" t="s">
        <v>11495</v>
      </c>
      <c r="AF425" s="220"/>
      <c r="AG425" s="229"/>
      <c r="AH425" s="220"/>
      <c r="AI425" s="220"/>
      <c r="AJ425" s="229"/>
      <c r="AK425" s="229"/>
      <c r="AL425" s="220"/>
      <c r="AM425" s="229"/>
      <c r="AN425" s="220"/>
      <c r="AO425" s="220"/>
      <c r="AP425" s="229"/>
      <c r="AQ425" s="229"/>
      <c r="AR425" s="220"/>
      <c r="AS425" s="229"/>
      <c r="AT425" s="220"/>
      <c r="AU425" s="220"/>
      <c r="AV425" s="229"/>
      <c r="AW425" s="229"/>
      <c r="AX425" s="220"/>
      <c r="AY425" s="229"/>
    </row>
    <row r="426" spans="1:51" s="110" customFormat="1" ht="25.5" hidden="1" x14ac:dyDescent="0.25">
      <c r="A426" s="226" t="s">
        <v>8263</v>
      </c>
      <c r="B426" s="226"/>
      <c r="C426" s="227" t="s">
        <v>8257</v>
      </c>
      <c r="D426" s="252" t="s">
        <v>6960</v>
      </c>
      <c r="E426" s="231" t="s">
        <v>7888</v>
      </c>
      <c r="F426" s="239">
        <f t="shared" si="65"/>
        <v>45993</v>
      </c>
      <c r="G426" s="232" t="str">
        <f t="shared" si="66"/>
        <v>A</v>
      </c>
      <c r="H426" s="1055" t="str">
        <f t="shared" si="67"/>
        <v>MR_DER-1414_25</v>
      </c>
      <c r="I426" s="234" t="str">
        <f t="shared" si="68"/>
        <v>ND</v>
      </c>
      <c r="J426" s="255" t="str">
        <f t="shared" si="69"/>
        <v>APROVADO</v>
      </c>
      <c r="K426" s="249" t="s">
        <v>3730</v>
      </c>
      <c r="L426" s="229">
        <v>45560</v>
      </c>
      <c r="M426" s="366" t="s">
        <v>8246</v>
      </c>
      <c r="N426" s="220" t="s">
        <v>5536</v>
      </c>
      <c r="O426" s="229">
        <v>45603</v>
      </c>
      <c r="P426" s="220" t="s">
        <v>3777</v>
      </c>
      <c r="Q426" s="220" t="s">
        <v>3765</v>
      </c>
      <c r="R426" s="229">
        <v>45833</v>
      </c>
      <c r="S426" s="218" t="s">
        <v>9619</v>
      </c>
      <c r="T426" s="220" t="s">
        <v>5537</v>
      </c>
      <c r="U426" s="229">
        <v>45905</v>
      </c>
      <c r="V426" s="220"/>
      <c r="W426" s="220" t="s">
        <v>3748</v>
      </c>
      <c r="X426" s="229">
        <v>45943</v>
      </c>
      <c r="Y426" s="218" t="s">
        <v>10760</v>
      </c>
      <c r="Z426" s="220" t="s">
        <v>5539</v>
      </c>
      <c r="AA426" s="229">
        <v>45973</v>
      </c>
      <c r="AB426" s="220"/>
      <c r="AC426" s="220" t="s">
        <v>3748</v>
      </c>
      <c r="AD426" s="229">
        <v>45993</v>
      </c>
      <c r="AE426" s="1153" t="s">
        <v>11495</v>
      </c>
      <c r="AF426" s="220"/>
      <c r="AG426" s="229"/>
      <c r="AH426" s="220"/>
      <c r="AI426" s="220"/>
      <c r="AJ426" s="229"/>
      <c r="AK426" s="229"/>
      <c r="AL426" s="220"/>
      <c r="AM426" s="229"/>
      <c r="AN426" s="220"/>
      <c r="AO426" s="220"/>
      <c r="AP426" s="229"/>
      <c r="AQ426" s="229"/>
      <c r="AR426" s="220"/>
      <c r="AS426" s="229"/>
      <c r="AT426" s="220"/>
      <c r="AU426" s="220"/>
      <c r="AV426" s="229"/>
      <c r="AW426" s="229"/>
      <c r="AX426" s="220"/>
      <c r="AY426" s="229"/>
    </row>
    <row r="427" spans="1:51" s="110" customFormat="1" ht="25.5" hidden="1" x14ac:dyDescent="0.25">
      <c r="A427" s="226" t="s">
        <v>8263</v>
      </c>
      <c r="B427" s="226"/>
      <c r="C427" s="227" t="s">
        <v>8257</v>
      </c>
      <c r="D427" s="252" t="s">
        <v>6960</v>
      </c>
      <c r="E427" s="231" t="s">
        <v>7889</v>
      </c>
      <c r="F427" s="239">
        <f t="shared" si="65"/>
        <v>45993</v>
      </c>
      <c r="G427" s="232" t="str">
        <f t="shared" si="66"/>
        <v>A</v>
      </c>
      <c r="H427" s="1055" t="str">
        <f t="shared" si="67"/>
        <v>MR_DER-1414_25</v>
      </c>
      <c r="I427" s="234" t="str">
        <f t="shared" si="68"/>
        <v>ND</v>
      </c>
      <c r="J427" s="255" t="str">
        <f t="shared" si="69"/>
        <v>APROVADO</v>
      </c>
      <c r="K427" s="249" t="s">
        <v>3730</v>
      </c>
      <c r="L427" s="229">
        <v>45560</v>
      </c>
      <c r="M427" s="366" t="s">
        <v>8246</v>
      </c>
      <c r="N427" s="220" t="s">
        <v>5536</v>
      </c>
      <c r="O427" s="229">
        <v>45603</v>
      </c>
      <c r="P427" s="220" t="s">
        <v>3777</v>
      </c>
      <c r="Q427" s="220" t="s">
        <v>3765</v>
      </c>
      <c r="R427" s="229">
        <v>45833</v>
      </c>
      <c r="S427" s="218" t="s">
        <v>9619</v>
      </c>
      <c r="T427" s="220" t="s">
        <v>5536</v>
      </c>
      <c r="U427" s="229">
        <v>45905</v>
      </c>
      <c r="V427" s="220"/>
      <c r="W427" s="220" t="s">
        <v>5701</v>
      </c>
      <c r="X427" s="229">
        <v>45943</v>
      </c>
      <c r="Y427" s="218" t="s">
        <v>10760</v>
      </c>
      <c r="Z427" s="220" t="s">
        <v>5537</v>
      </c>
      <c r="AA427" s="229">
        <v>45973</v>
      </c>
      <c r="AB427" s="220"/>
      <c r="AC427" s="249" t="s">
        <v>3748</v>
      </c>
      <c r="AD427" s="229">
        <v>45980</v>
      </c>
      <c r="AE427" s="1153" t="s">
        <v>11353</v>
      </c>
      <c r="AF427" s="220" t="s">
        <v>5539</v>
      </c>
      <c r="AG427" s="229">
        <v>45982</v>
      </c>
      <c r="AH427" s="220"/>
      <c r="AI427" s="220" t="s">
        <v>3748</v>
      </c>
      <c r="AJ427" s="229">
        <v>45993</v>
      </c>
      <c r="AK427" s="1153" t="s">
        <v>11495</v>
      </c>
      <c r="AL427" s="220"/>
      <c r="AM427" s="229"/>
      <c r="AN427" s="220"/>
      <c r="AO427" s="220"/>
      <c r="AP427" s="229"/>
      <c r="AQ427" s="229"/>
      <c r="AR427" s="220"/>
      <c r="AS427" s="229"/>
      <c r="AT427" s="220"/>
      <c r="AU427" s="220"/>
      <c r="AV427" s="229"/>
      <c r="AW427" s="229"/>
      <c r="AX427" s="220"/>
      <c r="AY427" s="229"/>
    </row>
    <row r="428" spans="1:51" s="110" customFormat="1" ht="25.5" hidden="1" x14ac:dyDescent="0.25">
      <c r="A428" s="226" t="s">
        <v>8263</v>
      </c>
      <c r="B428" s="226"/>
      <c r="C428" s="227" t="s">
        <v>8257</v>
      </c>
      <c r="D428" s="252" t="s">
        <v>6960</v>
      </c>
      <c r="E428" s="231" t="s">
        <v>7890</v>
      </c>
      <c r="F428" s="239">
        <f t="shared" si="65"/>
        <v>45993</v>
      </c>
      <c r="G428" s="232" t="str">
        <f t="shared" si="66"/>
        <v>A</v>
      </c>
      <c r="H428" s="1055" t="str">
        <f t="shared" si="67"/>
        <v>MR_DER-1414_25</v>
      </c>
      <c r="I428" s="234" t="str">
        <f t="shared" si="68"/>
        <v>ND</v>
      </c>
      <c r="J428" s="255" t="str">
        <f t="shared" si="69"/>
        <v>APROVADO</v>
      </c>
      <c r="K428" s="249" t="s">
        <v>3730</v>
      </c>
      <c r="L428" s="229">
        <v>45560</v>
      </c>
      <c r="M428" s="366" t="s">
        <v>8246</v>
      </c>
      <c r="N428" s="220" t="s">
        <v>5536</v>
      </c>
      <c r="O428" s="229">
        <v>45603</v>
      </c>
      <c r="P428" s="220" t="s">
        <v>3777</v>
      </c>
      <c r="Q428" s="220" t="s">
        <v>3765</v>
      </c>
      <c r="R428" s="229">
        <v>45833</v>
      </c>
      <c r="S428" s="218" t="s">
        <v>9619</v>
      </c>
      <c r="T428" s="220" t="s">
        <v>5537</v>
      </c>
      <c r="U428" s="229">
        <v>45905</v>
      </c>
      <c r="V428" s="220"/>
      <c r="W428" s="220" t="s">
        <v>3748</v>
      </c>
      <c r="X428" s="229">
        <v>45943</v>
      </c>
      <c r="Y428" s="218" t="s">
        <v>10760</v>
      </c>
      <c r="Z428" s="220" t="s">
        <v>5539</v>
      </c>
      <c r="AA428" s="229">
        <v>45973</v>
      </c>
      <c r="AB428" s="220"/>
      <c r="AC428" s="220" t="s">
        <v>3748</v>
      </c>
      <c r="AD428" s="229">
        <v>45993</v>
      </c>
      <c r="AE428" s="1153" t="s">
        <v>11495</v>
      </c>
      <c r="AF428" s="220"/>
      <c r="AG428" s="229"/>
      <c r="AH428" s="220"/>
      <c r="AI428" s="220"/>
      <c r="AJ428" s="229"/>
      <c r="AK428" s="229"/>
      <c r="AL428" s="220"/>
      <c r="AM428" s="229"/>
      <c r="AN428" s="220"/>
      <c r="AO428" s="220"/>
      <c r="AP428" s="229"/>
      <c r="AQ428" s="229"/>
      <c r="AR428" s="220"/>
      <c r="AS428" s="229"/>
      <c r="AT428" s="220"/>
      <c r="AU428" s="220"/>
      <c r="AV428" s="229"/>
      <c r="AW428" s="229"/>
      <c r="AX428" s="220"/>
      <c r="AY428" s="229"/>
    </row>
    <row r="429" spans="1:51" s="110" customFormat="1" ht="25.5" hidden="1" x14ac:dyDescent="0.25">
      <c r="A429" s="226" t="s">
        <v>8263</v>
      </c>
      <c r="B429" s="226"/>
      <c r="C429" s="227" t="s">
        <v>8257</v>
      </c>
      <c r="D429" s="252" t="s">
        <v>6960</v>
      </c>
      <c r="E429" s="231" t="s">
        <v>7891</v>
      </c>
      <c r="F429" s="239">
        <f t="shared" si="65"/>
        <v>45993</v>
      </c>
      <c r="G429" s="232" t="str">
        <f t="shared" si="66"/>
        <v>A</v>
      </c>
      <c r="H429" s="1055" t="str">
        <f t="shared" si="67"/>
        <v>MR_DER-1414_25</v>
      </c>
      <c r="I429" s="234" t="str">
        <f t="shared" si="68"/>
        <v>ND</v>
      </c>
      <c r="J429" s="255" t="str">
        <f t="shared" si="69"/>
        <v>APROVADO</v>
      </c>
      <c r="K429" s="249" t="s">
        <v>3730</v>
      </c>
      <c r="L429" s="229">
        <v>45560</v>
      </c>
      <c r="M429" s="366" t="s">
        <v>8246</v>
      </c>
      <c r="N429" s="220" t="s">
        <v>5536</v>
      </c>
      <c r="O429" s="229">
        <v>45603</v>
      </c>
      <c r="P429" s="220" t="s">
        <v>3777</v>
      </c>
      <c r="Q429" s="220" t="s">
        <v>3765</v>
      </c>
      <c r="R429" s="229">
        <v>45833</v>
      </c>
      <c r="S429" s="218" t="s">
        <v>9619</v>
      </c>
      <c r="T429" s="220" t="s">
        <v>5537</v>
      </c>
      <c r="U429" s="229">
        <v>45905</v>
      </c>
      <c r="V429" s="220"/>
      <c r="W429" s="220" t="s">
        <v>3748</v>
      </c>
      <c r="X429" s="229">
        <v>45943</v>
      </c>
      <c r="Y429" s="218" t="s">
        <v>10760</v>
      </c>
      <c r="Z429" s="220" t="s">
        <v>5539</v>
      </c>
      <c r="AA429" s="229">
        <v>45973</v>
      </c>
      <c r="AB429" s="220"/>
      <c r="AC429" s="220" t="s">
        <v>3748</v>
      </c>
      <c r="AD429" s="229">
        <v>45993</v>
      </c>
      <c r="AE429" s="1153" t="s">
        <v>11495</v>
      </c>
      <c r="AF429" s="220"/>
      <c r="AG429" s="229"/>
      <c r="AH429" s="220"/>
      <c r="AI429" s="220"/>
      <c r="AJ429" s="229"/>
      <c r="AK429" s="229"/>
      <c r="AL429" s="220"/>
      <c r="AM429" s="229"/>
      <c r="AN429" s="220"/>
      <c r="AO429" s="220"/>
      <c r="AP429" s="229"/>
      <c r="AQ429" s="229"/>
      <c r="AR429" s="220"/>
      <c r="AS429" s="229"/>
      <c r="AT429" s="220"/>
      <c r="AU429" s="220"/>
      <c r="AV429" s="229"/>
      <c r="AW429" s="229"/>
      <c r="AX429" s="220"/>
      <c r="AY429" s="229"/>
    </row>
    <row r="430" spans="1:51" s="110" customFormat="1" ht="25.5" hidden="1" x14ac:dyDescent="0.25">
      <c r="A430" s="226" t="s">
        <v>8263</v>
      </c>
      <c r="B430" s="226"/>
      <c r="C430" s="227" t="s">
        <v>8257</v>
      </c>
      <c r="D430" s="252" t="s">
        <v>6958</v>
      </c>
      <c r="E430" s="231" t="s">
        <v>8443</v>
      </c>
      <c r="F430" s="239">
        <f t="shared" si="65"/>
        <v>45993</v>
      </c>
      <c r="G430" s="232" t="str">
        <f t="shared" si="66"/>
        <v>A</v>
      </c>
      <c r="H430" s="1055" t="str">
        <f t="shared" si="67"/>
        <v>MR_DER-1414_25</v>
      </c>
      <c r="I430" s="234" t="str">
        <f t="shared" si="68"/>
        <v>ND</v>
      </c>
      <c r="J430" s="255" t="str">
        <f t="shared" si="69"/>
        <v>APROVADO</v>
      </c>
      <c r="K430" s="249" t="s">
        <v>3730</v>
      </c>
      <c r="L430" s="229">
        <v>45560</v>
      </c>
      <c r="M430" s="366" t="s">
        <v>8246</v>
      </c>
      <c r="N430" s="220" t="s">
        <v>5536</v>
      </c>
      <c r="O430" s="229">
        <v>45603</v>
      </c>
      <c r="P430" s="220" t="s">
        <v>3777</v>
      </c>
      <c r="Q430" s="220" t="s">
        <v>3765</v>
      </c>
      <c r="R430" s="229">
        <v>45833</v>
      </c>
      <c r="S430" s="218" t="s">
        <v>9619</v>
      </c>
      <c r="T430" s="220" t="s">
        <v>5536</v>
      </c>
      <c r="U430" s="229">
        <v>45905</v>
      </c>
      <c r="V430" s="220"/>
      <c r="W430" s="220" t="s">
        <v>5701</v>
      </c>
      <c r="X430" s="229">
        <v>45943</v>
      </c>
      <c r="Y430" s="218" t="s">
        <v>10760</v>
      </c>
      <c r="Z430" s="220" t="s">
        <v>5537</v>
      </c>
      <c r="AA430" s="229">
        <v>45973</v>
      </c>
      <c r="AB430" s="220"/>
      <c r="AC430" s="249" t="s">
        <v>3748</v>
      </c>
      <c r="AD430" s="229">
        <v>45980</v>
      </c>
      <c r="AE430" s="1153" t="s">
        <v>11353</v>
      </c>
      <c r="AF430" s="220" t="s">
        <v>5539</v>
      </c>
      <c r="AG430" s="229">
        <v>45982</v>
      </c>
      <c r="AH430" s="220"/>
      <c r="AI430" s="220" t="s">
        <v>3748</v>
      </c>
      <c r="AJ430" s="229">
        <v>45993</v>
      </c>
      <c r="AK430" s="1153" t="s">
        <v>11495</v>
      </c>
      <c r="AL430" s="220"/>
      <c r="AM430" s="229"/>
      <c r="AN430" s="220"/>
      <c r="AO430" s="220"/>
      <c r="AP430" s="229"/>
      <c r="AQ430" s="229"/>
      <c r="AR430" s="220"/>
      <c r="AS430" s="229"/>
      <c r="AT430" s="220"/>
      <c r="AU430" s="220"/>
      <c r="AV430" s="229"/>
      <c r="AW430" s="229"/>
      <c r="AX430" s="220"/>
      <c r="AY430" s="229"/>
    </row>
    <row r="431" spans="1:51" s="110" customFormat="1" ht="25.5" hidden="1" x14ac:dyDescent="0.25">
      <c r="A431" s="226" t="s">
        <v>8263</v>
      </c>
      <c r="B431" s="226"/>
      <c r="C431" s="227" t="s">
        <v>8257</v>
      </c>
      <c r="D431" s="252" t="s">
        <v>6958</v>
      </c>
      <c r="E431" s="231" t="s">
        <v>8444</v>
      </c>
      <c r="F431" s="239">
        <f t="shared" si="65"/>
        <v>45993</v>
      </c>
      <c r="G431" s="232" t="str">
        <f t="shared" si="66"/>
        <v>A</v>
      </c>
      <c r="H431" s="1055" t="str">
        <f t="shared" si="67"/>
        <v>MR_DER-1414_25</v>
      </c>
      <c r="I431" s="234" t="str">
        <f t="shared" si="68"/>
        <v>ND</v>
      </c>
      <c r="J431" s="255" t="str">
        <f t="shared" si="69"/>
        <v>APROVADO</v>
      </c>
      <c r="K431" s="249" t="s">
        <v>3730</v>
      </c>
      <c r="L431" s="229">
        <v>45560</v>
      </c>
      <c r="M431" s="366" t="s">
        <v>8246</v>
      </c>
      <c r="N431" s="220" t="s">
        <v>5536</v>
      </c>
      <c r="O431" s="229">
        <v>45603</v>
      </c>
      <c r="P431" s="220" t="s">
        <v>3777</v>
      </c>
      <c r="Q431" s="220" t="s">
        <v>3765</v>
      </c>
      <c r="R431" s="229">
        <v>45833</v>
      </c>
      <c r="S431" s="218" t="s">
        <v>9619</v>
      </c>
      <c r="T431" s="220" t="s">
        <v>5536</v>
      </c>
      <c r="U431" s="229">
        <v>45905</v>
      </c>
      <c r="V431" s="220"/>
      <c r="W431" s="220" t="s">
        <v>5701</v>
      </c>
      <c r="X431" s="229">
        <v>45943</v>
      </c>
      <c r="Y431" s="218" t="s">
        <v>10760</v>
      </c>
      <c r="Z431" s="220" t="s">
        <v>5537</v>
      </c>
      <c r="AA431" s="229">
        <v>45973</v>
      </c>
      <c r="AB431" s="220"/>
      <c r="AC431" s="249" t="s">
        <v>3748</v>
      </c>
      <c r="AD431" s="229">
        <v>45980</v>
      </c>
      <c r="AE431" s="1153" t="s">
        <v>11353</v>
      </c>
      <c r="AF431" s="220" t="s">
        <v>5539</v>
      </c>
      <c r="AG431" s="229">
        <v>45982</v>
      </c>
      <c r="AH431" s="220"/>
      <c r="AI431" s="220" t="s">
        <v>3748</v>
      </c>
      <c r="AJ431" s="229">
        <v>45993</v>
      </c>
      <c r="AK431" s="1153" t="s">
        <v>11495</v>
      </c>
      <c r="AL431" s="220"/>
      <c r="AM431" s="229"/>
      <c r="AN431" s="220"/>
      <c r="AO431" s="220"/>
      <c r="AP431" s="229"/>
      <c r="AQ431" s="229"/>
      <c r="AR431" s="220"/>
      <c r="AS431" s="229"/>
      <c r="AT431" s="220"/>
      <c r="AU431" s="220"/>
      <c r="AV431" s="229"/>
      <c r="AW431" s="229"/>
      <c r="AX431" s="220"/>
      <c r="AY431" s="229"/>
    </row>
    <row r="432" spans="1:51" s="110" customFormat="1" ht="25.5" hidden="1" x14ac:dyDescent="0.25">
      <c r="A432" s="226" t="s">
        <v>8263</v>
      </c>
      <c r="B432" s="226"/>
      <c r="C432" s="227" t="s">
        <v>8257</v>
      </c>
      <c r="D432" s="252" t="s">
        <v>6958</v>
      </c>
      <c r="E432" s="231" t="s">
        <v>8445</v>
      </c>
      <c r="F432" s="239">
        <f t="shared" si="65"/>
        <v>45993</v>
      </c>
      <c r="G432" s="232" t="str">
        <f t="shared" si="66"/>
        <v>A</v>
      </c>
      <c r="H432" s="1055" t="str">
        <f t="shared" si="67"/>
        <v>MR_DER-1414_25</v>
      </c>
      <c r="I432" s="234" t="str">
        <f t="shared" si="68"/>
        <v>ND</v>
      </c>
      <c r="J432" s="255" t="str">
        <f t="shared" si="69"/>
        <v>APROVADO</v>
      </c>
      <c r="K432" s="249" t="s">
        <v>3730</v>
      </c>
      <c r="L432" s="229">
        <v>45560</v>
      </c>
      <c r="M432" s="366" t="s">
        <v>8246</v>
      </c>
      <c r="N432" s="220" t="s">
        <v>5536</v>
      </c>
      <c r="O432" s="229">
        <v>45603</v>
      </c>
      <c r="P432" s="220" t="s">
        <v>3777</v>
      </c>
      <c r="Q432" s="220" t="s">
        <v>3765</v>
      </c>
      <c r="R432" s="229">
        <v>45833</v>
      </c>
      <c r="S432" s="218" t="s">
        <v>9619</v>
      </c>
      <c r="T432" s="220" t="s">
        <v>5536</v>
      </c>
      <c r="U432" s="229">
        <v>45905</v>
      </c>
      <c r="V432" s="220"/>
      <c r="W432" s="220" t="s">
        <v>5701</v>
      </c>
      <c r="X432" s="229">
        <v>45943</v>
      </c>
      <c r="Y432" s="218" t="s">
        <v>10760</v>
      </c>
      <c r="Z432" s="220" t="s">
        <v>5537</v>
      </c>
      <c r="AA432" s="229">
        <v>45973</v>
      </c>
      <c r="AB432" s="220"/>
      <c r="AC432" s="249" t="s">
        <v>3748</v>
      </c>
      <c r="AD432" s="229">
        <v>45980</v>
      </c>
      <c r="AE432" s="1153" t="s">
        <v>11353</v>
      </c>
      <c r="AF432" s="220" t="s">
        <v>5539</v>
      </c>
      <c r="AG432" s="229">
        <v>45982</v>
      </c>
      <c r="AH432" s="220"/>
      <c r="AI432" s="220" t="s">
        <v>3748</v>
      </c>
      <c r="AJ432" s="229">
        <v>45993</v>
      </c>
      <c r="AK432" s="1153" t="s">
        <v>11495</v>
      </c>
      <c r="AL432" s="220"/>
      <c r="AM432" s="229"/>
      <c r="AN432" s="220"/>
      <c r="AO432" s="220"/>
      <c r="AP432" s="229"/>
      <c r="AQ432" s="229"/>
      <c r="AR432" s="220"/>
      <c r="AS432" s="229"/>
      <c r="AT432" s="220"/>
      <c r="AU432" s="220"/>
      <c r="AV432" s="229"/>
      <c r="AW432" s="229"/>
      <c r="AX432" s="220"/>
      <c r="AY432" s="229"/>
    </row>
    <row r="433" spans="1:51" s="110" customFormat="1" ht="25.5" hidden="1" x14ac:dyDescent="0.25">
      <c r="A433" s="226" t="s">
        <v>8263</v>
      </c>
      <c r="B433" s="226"/>
      <c r="C433" s="227" t="s">
        <v>8257</v>
      </c>
      <c r="D433" s="252" t="s">
        <v>6958</v>
      </c>
      <c r="E433" s="231" t="s">
        <v>8446</v>
      </c>
      <c r="F433" s="239">
        <f t="shared" si="65"/>
        <v>45993</v>
      </c>
      <c r="G433" s="232" t="str">
        <f t="shared" si="66"/>
        <v>A</v>
      </c>
      <c r="H433" s="1055" t="str">
        <f t="shared" si="67"/>
        <v>MR_DER-1414_25</v>
      </c>
      <c r="I433" s="234" t="str">
        <f t="shared" si="68"/>
        <v>ND</v>
      </c>
      <c r="J433" s="255" t="str">
        <f t="shared" si="69"/>
        <v>APROVADO</v>
      </c>
      <c r="K433" s="249" t="s">
        <v>3730</v>
      </c>
      <c r="L433" s="229">
        <v>45560</v>
      </c>
      <c r="M433" s="366" t="s">
        <v>8246</v>
      </c>
      <c r="N433" s="220" t="s">
        <v>5536</v>
      </c>
      <c r="O433" s="229">
        <v>45603</v>
      </c>
      <c r="P433" s="220" t="s">
        <v>3777</v>
      </c>
      <c r="Q433" s="220" t="s">
        <v>3765</v>
      </c>
      <c r="R433" s="229">
        <v>45833</v>
      </c>
      <c r="S433" s="218" t="s">
        <v>9619</v>
      </c>
      <c r="T433" s="220" t="s">
        <v>5536</v>
      </c>
      <c r="U433" s="229">
        <v>45905</v>
      </c>
      <c r="V433" s="220"/>
      <c r="W433" s="220" t="s">
        <v>5701</v>
      </c>
      <c r="X433" s="229">
        <v>45943</v>
      </c>
      <c r="Y433" s="218" t="s">
        <v>10760</v>
      </c>
      <c r="Z433" s="220" t="s">
        <v>5537</v>
      </c>
      <c r="AA433" s="229">
        <v>45973</v>
      </c>
      <c r="AB433" s="220"/>
      <c r="AC433" s="249" t="s">
        <v>3748</v>
      </c>
      <c r="AD433" s="229">
        <v>45980</v>
      </c>
      <c r="AE433" s="1153" t="s">
        <v>11353</v>
      </c>
      <c r="AF433" s="220" t="s">
        <v>5539</v>
      </c>
      <c r="AG433" s="229">
        <v>45982</v>
      </c>
      <c r="AH433" s="220"/>
      <c r="AI433" s="220" t="s">
        <v>3748</v>
      </c>
      <c r="AJ433" s="229">
        <v>45993</v>
      </c>
      <c r="AK433" s="1153" t="s">
        <v>11495</v>
      </c>
      <c r="AL433" s="220"/>
      <c r="AM433" s="229"/>
      <c r="AN433" s="220"/>
      <c r="AO433" s="220"/>
      <c r="AP433" s="229"/>
      <c r="AQ433" s="229"/>
      <c r="AR433" s="220"/>
      <c r="AS433" s="229"/>
      <c r="AT433" s="220"/>
      <c r="AU433" s="220"/>
      <c r="AV433" s="229"/>
      <c r="AW433" s="229"/>
      <c r="AX433" s="220"/>
      <c r="AY433" s="229"/>
    </row>
    <row r="434" spans="1:51" s="110" customFormat="1" ht="25.5" hidden="1" x14ac:dyDescent="0.25">
      <c r="A434" s="226" t="s">
        <v>8263</v>
      </c>
      <c r="B434" s="226"/>
      <c r="C434" s="227" t="s">
        <v>8257</v>
      </c>
      <c r="D434" s="252" t="s">
        <v>6958</v>
      </c>
      <c r="E434" s="231" t="s">
        <v>8926</v>
      </c>
      <c r="F434" s="239">
        <f t="shared" si="65"/>
        <v>45993</v>
      </c>
      <c r="G434" s="232" t="str">
        <f t="shared" si="66"/>
        <v>A</v>
      </c>
      <c r="H434" s="1055" t="str">
        <f t="shared" si="67"/>
        <v>MR_DER-1414_25</v>
      </c>
      <c r="I434" s="234" t="str">
        <f t="shared" si="68"/>
        <v>ND</v>
      </c>
      <c r="J434" s="255" t="str">
        <f t="shared" si="69"/>
        <v>ND</v>
      </c>
      <c r="K434" s="249" t="s">
        <v>3730</v>
      </c>
      <c r="L434" s="229">
        <v>45560</v>
      </c>
      <c r="M434" s="366" t="s">
        <v>8246</v>
      </c>
      <c r="N434" s="220" t="s">
        <v>5536</v>
      </c>
      <c r="O434" s="229">
        <v>45603</v>
      </c>
      <c r="P434" s="220" t="s">
        <v>3777</v>
      </c>
      <c r="Q434" s="220" t="s">
        <v>3765</v>
      </c>
      <c r="R434" s="229">
        <v>45833</v>
      </c>
      <c r="S434" s="218" t="s">
        <v>9619</v>
      </c>
      <c r="T434" s="220" t="s">
        <v>5536</v>
      </c>
      <c r="U434" s="229">
        <v>45905</v>
      </c>
      <c r="V434" s="220"/>
      <c r="W434" s="220" t="s">
        <v>5701</v>
      </c>
      <c r="X434" s="229">
        <v>45943</v>
      </c>
      <c r="Y434" s="218" t="s">
        <v>10760</v>
      </c>
      <c r="Z434" s="220" t="s">
        <v>5539</v>
      </c>
      <c r="AA434" s="229">
        <v>45973</v>
      </c>
      <c r="AB434" s="220"/>
      <c r="AC434" s="220" t="s">
        <v>3748</v>
      </c>
      <c r="AD434" s="229">
        <v>45993</v>
      </c>
      <c r="AE434" s="1153" t="s">
        <v>11495</v>
      </c>
      <c r="AF434" s="220"/>
      <c r="AG434" s="229"/>
      <c r="AH434" s="220"/>
      <c r="AI434" s="220"/>
      <c r="AJ434" s="229"/>
      <c r="AK434" s="229"/>
      <c r="AL434" s="220"/>
      <c r="AM434" s="229"/>
      <c r="AN434" s="220"/>
      <c r="AO434" s="220"/>
      <c r="AP434" s="229"/>
      <c r="AQ434" s="229"/>
      <c r="AR434" s="220"/>
      <c r="AS434" s="229"/>
      <c r="AT434" s="220"/>
      <c r="AU434" s="220"/>
      <c r="AV434" s="229"/>
      <c r="AW434" s="229"/>
      <c r="AX434" s="220"/>
      <c r="AY434" s="229"/>
    </row>
    <row r="435" spans="1:51" s="110" customFormat="1" ht="25.5" hidden="1" x14ac:dyDescent="0.25">
      <c r="A435" s="226" t="s">
        <v>8263</v>
      </c>
      <c r="B435" s="226"/>
      <c r="C435" s="227" t="s">
        <v>8257</v>
      </c>
      <c r="D435" s="252" t="s">
        <v>6958</v>
      </c>
      <c r="E435" s="231" t="s">
        <v>8447</v>
      </c>
      <c r="F435" s="239">
        <f t="shared" si="65"/>
        <v>45993</v>
      </c>
      <c r="G435" s="232" t="str">
        <f t="shared" si="66"/>
        <v>A</v>
      </c>
      <c r="H435" s="1055" t="str">
        <f t="shared" si="67"/>
        <v>MR_DER-1414_25</v>
      </c>
      <c r="I435" s="234" t="str">
        <f t="shared" si="68"/>
        <v>ND</v>
      </c>
      <c r="J435" s="255" t="str">
        <f t="shared" si="69"/>
        <v>ND</v>
      </c>
      <c r="K435" s="249" t="s">
        <v>3730</v>
      </c>
      <c r="L435" s="229">
        <v>45560</v>
      </c>
      <c r="M435" s="366" t="s">
        <v>8246</v>
      </c>
      <c r="N435" s="220" t="s">
        <v>5536</v>
      </c>
      <c r="O435" s="229">
        <v>45603</v>
      </c>
      <c r="P435" s="220" t="s">
        <v>3777</v>
      </c>
      <c r="Q435" s="220" t="s">
        <v>3765</v>
      </c>
      <c r="R435" s="229">
        <v>45833</v>
      </c>
      <c r="S435" s="218" t="s">
        <v>9619</v>
      </c>
      <c r="T435" s="220" t="s">
        <v>5536</v>
      </c>
      <c r="U435" s="229">
        <v>45905</v>
      </c>
      <c r="V435" s="220"/>
      <c r="W435" s="220" t="s">
        <v>5701</v>
      </c>
      <c r="X435" s="229">
        <v>45943</v>
      </c>
      <c r="Y435" s="218" t="s">
        <v>10760</v>
      </c>
      <c r="Z435" s="220" t="s">
        <v>5539</v>
      </c>
      <c r="AA435" s="229">
        <v>45973</v>
      </c>
      <c r="AB435" s="220"/>
      <c r="AC435" s="220" t="s">
        <v>3748</v>
      </c>
      <c r="AD435" s="229">
        <v>45993</v>
      </c>
      <c r="AE435" s="1153" t="s">
        <v>11495</v>
      </c>
      <c r="AF435" s="220"/>
      <c r="AG435" s="229"/>
      <c r="AH435" s="220"/>
      <c r="AI435" s="220"/>
      <c r="AJ435" s="229"/>
      <c r="AK435" s="229"/>
      <c r="AL435" s="220"/>
      <c r="AM435" s="229"/>
      <c r="AN435" s="220"/>
      <c r="AO435" s="220"/>
      <c r="AP435" s="229"/>
      <c r="AQ435" s="229"/>
      <c r="AR435" s="220"/>
      <c r="AS435" s="229"/>
      <c r="AT435" s="220"/>
      <c r="AU435" s="220"/>
      <c r="AV435" s="229"/>
      <c r="AW435" s="229"/>
      <c r="AX435" s="220"/>
      <c r="AY435" s="229"/>
    </row>
    <row r="436" spans="1:51" s="110" customFormat="1" ht="25.5" hidden="1" x14ac:dyDescent="0.25">
      <c r="A436" s="226" t="s">
        <v>8263</v>
      </c>
      <c r="B436" s="226"/>
      <c r="C436" s="227" t="s">
        <v>8257</v>
      </c>
      <c r="D436" s="252" t="s">
        <v>6958</v>
      </c>
      <c r="E436" s="231" t="s">
        <v>8448</v>
      </c>
      <c r="F436" s="239">
        <f t="shared" si="65"/>
        <v>45993</v>
      </c>
      <c r="G436" s="232" t="str">
        <f t="shared" si="66"/>
        <v>A</v>
      </c>
      <c r="H436" s="1055" t="str">
        <f t="shared" si="67"/>
        <v>MR_DER-1414_25</v>
      </c>
      <c r="I436" s="234" t="str">
        <f t="shared" si="68"/>
        <v>ND</v>
      </c>
      <c r="J436" s="255" t="str">
        <f t="shared" si="69"/>
        <v>ND</v>
      </c>
      <c r="K436" s="249" t="s">
        <v>3730</v>
      </c>
      <c r="L436" s="229">
        <v>45560</v>
      </c>
      <c r="M436" s="366" t="s">
        <v>8246</v>
      </c>
      <c r="N436" s="220" t="s">
        <v>5536</v>
      </c>
      <c r="O436" s="229">
        <v>45603</v>
      </c>
      <c r="P436" s="220" t="s">
        <v>3777</v>
      </c>
      <c r="Q436" s="220" t="s">
        <v>3765</v>
      </c>
      <c r="R436" s="229">
        <v>45833</v>
      </c>
      <c r="S436" s="218" t="s">
        <v>9619</v>
      </c>
      <c r="T436" s="220" t="s">
        <v>5536</v>
      </c>
      <c r="U436" s="229">
        <v>45905</v>
      </c>
      <c r="V436" s="220"/>
      <c r="W436" s="220" t="s">
        <v>5701</v>
      </c>
      <c r="X436" s="229">
        <v>45943</v>
      </c>
      <c r="Y436" s="218" t="s">
        <v>10760</v>
      </c>
      <c r="Z436" s="220" t="s">
        <v>5539</v>
      </c>
      <c r="AA436" s="229">
        <v>45973</v>
      </c>
      <c r="AB436" s="220"/>
      <c r="AC436" s="220" t="s">
        <v>3748</v>
      </c>
      <c r="AD436" s="229">
        <v>45993</v>
      </c>
      <c r="AE436" s="1153" t="s">
        <v>11495</v>
      </c>
      <c r="AF436" s="220"/>
      <c r="AG436" s="229"/>
      <c r="AH436" s="220"/>
      <c r="AI436" s="220"/>
      <c r="AJ436" s="229"/>
      <c r="AK436" s="229"/>
      <c r="AL436" s="220"/>
      <c r="AM436" s="229"/>
      <c r="AN436" s="220"/>
      <c r="AO436" s="220"/>
      <c r="AP436" s="229"/>
      <c r="AQ436" s="229"/>
      <c r="AR436" s="220"/>
      <c r="AS436" s="229"/>
      <c r="AT436" s="220"/>
      <c r="AU436" s="220"/>
      <c r="AV436" s="229"/>
      <c r="AW436" s="229"/>
      <c r="AX436" s="220"/>
      <c r="AY436" s="229"/>
    </row>
    <row r="437" spans="1:51" s="110" customFormat="1" ht="25.5" hidden="1" x14ac:dyDescent="0.25">
      <c r="A437" s="226" t="s">
        <v>8263</v>
      </c>
      <c r="B437" s="226"/>
      <c r="C437" s="227" t="s">
        <v>8257</v>
      </c>
      <c r="D437" s="252" t="s">
        <v>6958</v>
      </c>
      <c r="E437" s="231" t="s">
        <v>8449</v>
      </c>
      <c r="F437" s="239">
        <f t="shared" si="65"/>
        <v>45993</v>
      </c>
      <c r="G437" s="232" t="str">
        <f t="shared" si="66"/>
        <v>A</v>
      </c>
      <c r="H437" s="1055" t="str">
        <f t="shared" si="67"/>
        <v>MR_DER-1414_25</v>
      </c>
      <c r="I437" s="234" t="str">
        <f t="shared" si="68"/>
        <v>ND</v>
      </c>
      <c r="J437" s="255" t="str">
        <f t="shared" si="69"/>
        <v>ND</v>
      </c>
      <c r="K437" s="249" t="s">
        <v>3730</v>
      </c>
      <c r="L437" s="229">
        <v>45560</v>
      </c>
      <c r="M437" s="366" t="s">
        <v>8246</v>
      </c>
      <c r="N437" s="220" t="s">
        <v>5536</v>
      </c>
      <c r="O437" s="229">
        <v>45638</v>
      </c>
      <c r="P437" s="220" t="s">
        <v>3777</v>
      </c>
      <c r="Q437" s="220" t="s">
        <v>3765</v>
      </c>
      <c r="R437" s="229">
        <v>45833</v>
      </c>
      <c r="S437" s="218" t="s">
        <v>9619</v>
      </c>
      <c r="T437" s="220" t="s">
        <v>5536</v>
      </c>
      <c r="U437" s="229">
        <v>45905</v>
      </c>
      <c r="V437" s="220"/>
      <c r="W437" s="220" t="s">
        <v>5701</v>
      </c>
      <c r="X437" s="229">
        <v>45943</v>
      </c>
      <c r="Y437" s="218" t="s">
        <v>10760</v>
      </c>
      <c r="Z437" s="220" t="s">
        <v>5539</v>
      </c>
      <c r="AA437" s="229">
        <v>45973</v>
      </c>
      <c r="AB437" s="220"/>
      <c r="AC437" s="220" t="s">
        <v>3748</v>
      </c>
      <c r="AD437" s="229">
        <v>45993</v>
      </c>
      <c r="AE437" s="1153" t="s">
        <v>11495</v>
      </c>
      <c r="AF437" s="220"/>
      <c r="AG437" s="229"/>
      <c r="AH437" s="220"/>
      <c r="AI437" s="220"/>
      <c r="AJ437" s="229"/>
      <c r="AK437" s="229"/>
      <c r="AL437" s="220"/>
      <c r="AM437" s="229"/>
      <c r="AN437" s="220"/>
      <c r="AO437" s="220"/>
      <c r="AP437" s="229"/>
      <c r="AQ437" s="229"/>
      <c r="AR437" s="220"/>
      <c r="AS437" s="229"/>
      <c r="AT437" s="220"/>
      <c r="AU437" s="220"/>
      <c r="AV437" s="229"/>
      <c r="AW437" s="229"/>
      <c r="AX437" s="220"/>
      <c r="AY437" s="229"/>
    </row>
    <row r="438" spans="1:51" s="110" customFormat="1" ht="25.5" hidden="1" x14ac:dyDescent="0.25">
      <c r="A438" s="226" t="s">
        <v>8263</v>
      </c>
      <c r="B438" s="226"/>
      <c r="C438" s="227" t="s">
        <v>8257</v>
      </c>
      <c r="D438" s="252" t="s">
        <v>6958</v>
      </c>
      <c r="E438" s="231" t="s">
        <v>8450</v>
      </c>
      <c r="F438" s="239">
        <f t="shared" si="65"/>
        <v>45993</v>
      </c>
      <c r="G438" s="232" t="str">
        <f t="shared" si="66"/>
        <v>A</v>
      </c>
      <c r="H438" s="1055" t="str">
        <f t="shared" si="67"/>
        <v>MR_DER-1414_25</v>
      </c>
      <c r="I438" s="234" t="str">
        <f t="shared" si="68"/>
        <v>ND</v>
      </c>
      <c r="J438" s="255" t="str">
        <f t="shared" si="69"/>
        <v>ND</v>
      </c>
      <c r="K438" s="249" t="s">
        <v>3730</v>
      </c>
      <c r="L438" s="229">
        <v>45560</v>
      </c>
      <c r="M438" s="366" t="s">
        <v>8246</v>
      </c>
      <c r="N438" s="220" t="s">
        <v>5536</v>
      </c>
      <c r="O438" s="229">
        <v>45603</v>
      </c>
      <c r="P438" s="220" t="s">
        <v>3777</v>
      </c>
      <c r="Q438" s="220" t="s">
        <v>3765</v>
      </c>
      <c r="R438" s="229">
        <v>45833</v>
      </c>
      <c r="S438" s="218" t="s">
        <v>9619</v>
      </c>
      <c r="T438" s="220" t="s">
        <v>5536</v>
      </c>
      <c r="U438" s="229">
        <v>45905</v>
      </c>
      <c r="V438" s="220"/>
      <c r="W438" s="220" t="s">
        <v>5701</v>
      </c>
      <c r="X438" s="229">
        <v>45943</v>
      </c>
      <c r="Y438" s="218" t="s">
        <v>10760</v>
      </c>
      <c r="Z438" s="220" t="s">
        <v>5539</v>
      </c>
      <c r="AA438" s="229">
        <v>45973</v>
      </c>
      <c r="AB438" s="220"/>
      <c r="AC438" s="220" t="s">
        <v>3748</v>
      </c>
      <c r="AD438" s="229">
        <v>45993</v>
      </c>
      <c r="AE438" s="1153" t="s">
        <v>11495</v>
      </c>
      <c r="AF438" s="220"/>
      <c r="AG438" s="229"/>
      <c r="AH438" s="220"/>
      <c r="AI438" s="220"/>
      <c r="AJ438" s="229"/>
      <c r="AK438" s="229"/>
      <c r="AL438" s="220"/>
      <c r="AM438" s="229"/>
      <c r="AN438" s="220"/>
      <c r="AO438" s="220"/>
      <c r="AP438" s="229"/>
      <c r="AQ438" s="229"/>
      <c r="AR438" s="220"/>
      <c r="AS438" s="229"/>
      <c r="AT438" s="220"/>
      <c r="AU438" s="220"/>
      <c r="AV438" s="229"/>
      <c r="AW438" s="229"/>
      <c r="AX438" s="220"/>
      <c r="AY438" s="229"/>
    </row>
    <row r="439" spans="1:51" s="110" customFormat="1" ht="25.5" hidden="1" x14ac:dyDescent="0.25">
      <c r="A439" s="226" t="s">
        <v>8263</v>
      </c>
      <c r="B439" s="226"/>
      <c r="C439" s="227" t="s">
        <v>8257</v>
      </c>
      <c r="D439" s="252" t="s">
        <v>6958</v>
      </c>
      <c r="E439" s="231" t="s">
        <v>8451</v>
      </c>
      <c r="F439" s="239">
        <f t="shared" si="65"/>
        <v>45993</v>
      </c>
      <c r="G439" s="232" t="str">
        <f t="shared" si="66"/>
        <v>A</v>
      </c>
      <c r="H439" s="1055" t="str">
        <f t="shared" si="67"/>
        <v>MR_DER-1414_25</v>
      </c>
      <c r="I439" s="234" t="str">
        <f t="shared" si="68"/>
        <v>ND</v>
      </c>
      <c r="J439" s="255" t="str">
        <f t="shared" si="69"/>
        <v>APROVADO</v>
      </c>
      <c r="K439" s="249" t="s">
        <v>3730</v>
      </c>
      <c r="L439" s="229">
        <v>45560</v>
      </c>
      <c r="M439" s="366" t="s">
        <v>8246</v>
      </c>
      <c r="N439" s="220" t="s">
        <v>5536</v>
      </c>
      <c r="O439" s="229">
        <v>45603</v>
      </c>
      <c r="P439" s="220" t="s">
        <v>3777</v>
      </c>
      <c r="Q439" s="220" t="s">
        <v>3765</v>
      </c>
      <c r="R439" s="229">
        <v>45833</v>
      </c>
      <c r="S439" s="218" t="s">
        <v>9619</v>
      </c>
      <c r="T439" s="220" t="s">
        <v>5536</v>
      </c>
      <c r="U439" s="229">
        <v>45905</v>
      </c>
      <c r="V439" s="220"/>
      <c r="W439" s="220" t="s">
        <v>5701</v>
      </c>
      <c r="X439" s="229">
        <v>45943</v>
      </c>
      <c r="Y439" s="218" t="s">
        <v>10760</v>
      </c>
      <c r="Z439" s="220" t="s">
        <v>5537</v>
      </c>
      <c r="AA439" s="229">
        <v>45973</v>
      </c>
      <c r="AB439" s="220"/>
      <c r="AC439" s="249" t="s">
        <v>3748</v>
      </c>
      <c r="AD439" s="229">
        <v>45980</v>
      </c>
      <c r="AE439" s="1153" t="s">
        <v>11353</v>
      </c>
      <c r="AF439" s="220" t="s">
        <v>5539</v>
      </c>
      <c r="AG439" s="229">
        <v>45982</v>
      </c>
      <c r="AH439" s="220"/>
      <c r="AI439" s="220" t="s">
        <v>3748</v>
      </c>
      <c r="AJ439" s="229">
        <v>45993</v>
      </c>
      <c r="AK439" s="1153" t="s">
        <v>11495</v>
      </c>
      <c r="AL439" s="220"/>
      <c r="AM439" s="229"/>
      <c r="AN439" s="220"/>
      <c r="AO439" s="220"/>
      <c r="AP439" s="229"/>
      <c r="AQ439" s="229"/>
      <c r="AR439" s="220"/>
      <c r="AS439" s="229"/>
      <c r="AT439" s="220"/>
      <c r="AU439" s="220"/>
      <c r="AV439" s="229"/>
      <c r="AW439" s="229"/>
      <c r="AX439" s="220"/>
      <c r="AY439" s="229"/>
    </row>
    <row r="440" spans="1:51" s="110" customFormat="1" ht="25.5" hidden="1" x14ac:dyDescent="0.25">
      <c r="A440" s="226" t="s">
        <v>8263</v>
      </c>
      <c r="B440" s="226"/>
      <c r="C440" s="227" t="s">
        <v>8257</v>
      </c>
      <c r="D440" s="252" t="s">
        <v>6958</v>
      </c>
      <c r="E440" s="231" t="s">
        <v>8452</v>
      </c>
      <c r="F440" s="239">
        <f t="shared" ref="F440:F448" si="70">IF(L440&lt;&gt;0,MAX(L440,R440,X440,AD440,AJ440,AP440,AV440),"NE")</f>
        <v>45993</v>
      </c>
      <c r="G440" s="232" t="str">
        <f t="shared" ref="G440:G471" si="71">IF($F440="","",INDEX($K440:$DP440,1,MATCH($F440,$K440:$DP440,)-1))</f>
        <v>A</v>
      </c>
      <c r="H440" s="1055" t="str">
        <f t="shared" ref="H440:H448" si="72">IF($F440="","",INDEX($K440:$FL440,1,MATCH($F440,$K440:$FL440,)+1))</f>
        <v>MR_DER-1414_25</v>
      </c>
      <c r="I440" s="234" t="str">
        <f t="shared" ref="I440:I471" si="73">IF(F440="NE",F440,IF(INDEX(K440:CR440,,MATCH(F440,K440:CR440,0)+3)&lt;&gt;0,INDEX(K440:CR440,,MATCH(F440,K440:CR440,0)+3),"ND"))</f>
        <v>ND</v>
      </c>
      <c r="J440" s="255" t="str">
        <f t="shared" ref="J440:J471" si="74">IF(G440="NE",G440,IF(INDEX(K440:CS440,,MATCH(G440,K440:CS440,0)+3)&lt;&gt;0,INDEX(K440:CS440,,MATCH(G440,K440:CS440,0)+3),"ND"))</f>
        <v>APROVADO</v>
      </c>
      <c r="K440" s="249" t="s">
        <v>3730</v>
      </c>
      <c r="L440" s="229">
        <v>45560</v>
      </c>
      <c r="M440" s="366" t="s">
        <v>8246</v>
      </c>
      <c r="N440" s="220" t="s">
        <v>5536</v>
      </c>
      <c r="O440" s="229">
        <v>45603</v>
      </c>
      <c r="P440" s="220" t="s">
        <v>3777</v>
      </c>
      <c r="Q440" s="220" t="s">
        <v>3765</v>
      </c>
      <c r="R440" s="229">
        <v>45833</v>
      </c>
      <c r="S440" s="218" t="s">
        <v>9619</v>
      </c>
      <c r="T440" s="220" t="s">
        <v>5536</v>
      </c>
      <c r="U440" s="229">
        <v>45905</v>
      </c>
      <c r="V440" s="220"/>
      <c r="W440" s="220" t="s">
        <v>5701</v>
      </c>
      <c r="X440" s="229">
        <v>45943</v>
      </c>
      <c r="Y440" s="218" t="s">
        <v>10760</v>
      </c>
      <c r="Z440" s="220" t="s">
        <v>5537</v>
      </c>
      <c r="AA440" s="229">
        <v>45973</v>
      </c>
      <c r="AB440" s="220"/>
      <c r="AC440" s="249" t="s">
        <v>3748</v>
      </c>
      <c r="AD440" s="229">
        <v>45980</v>
      </c>
      <c r="AE440" s="1153" t="s">
        <v>11353</v>
      </c>
      <c r="AF440" s="220" t="s">
        <v>5539</v>
      </c>
      <c r="AG440" s="229">
        <v>45982</v>
      </c>
      <c r="AH440" s="220"/>
      <c r="AI440" s="220" t="s">
        <v>3748</v>
      </c>
      <c r="AJ440" s="229">
        <v>45993</v>
      </c>
      <c r="AK440" s="1153" t="s">
        <v>11495</v>
      </c>
      <c r="AL440" s="220"/>
      <c r="AM440" s="229"/>
      <c r="AN440" s="220"/>
      <c r="AO440" s="220"/>
      <c r="AP440" s="229"/>
      <c r="AQ440" s="229"/>
      <c r="AR440" s="220"/>
      <c r="AS440" s="229"/>
      <c r="AT440" s="220"/>
      <c r="AU440" s="220"/>
      <c r="AV440" s="229"/>
      <c r="AW440" s="229"/>
      <c r="AX440" s="220"/>
      <c r="AY440" s="229"/>
    </row>
    <row r="441" spans="1:51" s="110" customFormat="1" ht="25.5" hidden="1" x14ac:dyDescent="0.25">
      <c r="A441" s="226" t="s">
        <v>8263</v>
      </c>
      <c r="B441" s="226"/>
      <c r="C441" s="227" t="s">
        <v>8257</v>
      </c>
      <c r="D441" s="252" t="s">
        <v>6958</v>
      </c>
      <c r="E441" s="231" t="s">
        <v>8453</v>
      </c>
      <c r="F441" s="239">
        <f t="shared" si="70"/>
        <v>45993</v>
      </c>
      <c r="G441" s="232" t="str">
        <f t="shared" si="71"/>
        <v>A</v>
      </c>
      <c r="H441" s="1055" t="str">
        <f t="shared" si="72"/>
        <v>MR_DER-1414_25</v>
      </c>
      <c r="I441" s="234" t="str">
        <f t="shared" si="73"/>
        <v>ND</v>
      </c>
      <c r="J441" s="255" t="str">
        <f t="shared" si="74"/>
        <v>APROVADO</v>
      </c>
      <c r="K441" s="249" t="s">
        <v>3730</v>
      </c>
      <c r="L441" s="229">
        <v>45560</v>
      </c>
      <c r="M441" s="366" t="s">
        <v>8246</v>
      </c>
      <c r="N441" s="220" t="s">
        <v>5536</v>
      </c>
      <c r="O441" s="229">
        <v>45603</v>
      </c>
      <c r="P441" s="220" t="s">
        <v>3777</v>
      </c>
      <c r="Q441" s="220" t="s">
        <v>3765</v>
      </c>
      <c r="R441" s="229">
        <v>45833</v>
      </c>
      <c r="S441" s="218" t="s">
        <v>9619</v>
      </c>
      <c r="T441" s="220" t="s">
        <v>5536</v>
      </c>
      <c r="U441" s="229">
        <v>45905</v>
      </c>
      <c r="V441" s="220"/>
      <c r="W441" s="220" t="s">
        <v>5701</v>
      </c>
      <c r="X441" s="229">
        <v>45943</v>
      </c>
      <c r="Y441" s="218" t="s">
        <v>10760</v>
      </c>
      <c r="Z441" s="220" t="s">
        <v>5537</v>
      </c>
      <c r="AA441" s="229">
        <v>45973</v>
      </c>
      <c r="AB441" s="220"/>
      <c r="AC441" s="249" t="s">
        <v>3748</v>
      </c>
      <c r="AD441" s="229">
        <v>45980</v>
      </c>
      <c r="AE441" s="1153" t="s">
        <v>11353</v>
      </c>
      <c r="AF441" s="220" t="s">
        <v>5539</v>
      </c>
      <c r="AG441" s="229">
        <v>45982</v>
      </c>
      <c r="AH441" s="220"/>
      <c r="AI441" s="220" t="s">
        <v>3748</v>
      </c>
      <c r="AJ441" s="229">
        <v>45993</v>
      </c>
      <c r="AK441" s="1153" t="s">
        <v>11495</v>
      </c>
      <c r="AL441" s="220"/>
      <c r="AM441" s="229"/>
      <c r="AN441" s="220"/>
      <c r="AO441" s="220"/>
      <c r="AP441" s="229"/>
      <c r="AQ441" s="229"/>
      <c r="AR441" s="220"/>
      <c r="AS441" s="229"/>
      <c r="AT441" s="220"/>
      <c r="AU441" s="220"/>
      <c r="AV441" s="229"/>
      <c r="AW441" s="229"/>
      <c r="AX441" s="220"/>
      <c r="AY441" s="229"/>
    </row>
    <row r="442" spans="1:51" s="110" customFormat="1" ht="25.5" hidden="1" x14ac:dyDescent="0.25">
      <c r="A442" s="226" t="s">
        <v>8263</v>
      </c>
      <c r="B442" s="226"/>
      <c r="C442" s="227" t="s">
        <v>8257</v>
      </c>
      <c r="D442" s="252" t="s">
        <v>6958</v>
      </c>
      <c r="E442" s="231" t="s">
        <v>8454</v>
      </c>
      <c r="F442" s="239">
        <f t="shared" si="70"/>
        <v>45993</v>
      </c>
      <c r="G442" s="232" t="str">
        <f t="shared" si="71"/>
        <v>A</v>
      </c>
      <c r="H442" s="1055" t="str">
        <f t="shared" si="72"/>
        <v>MR_DER-1414_25</v>
      </c>
      <c r="I442" s="234" t="str">
        <f t="shared" si="73"/>
        <v>ND</v>
      </c>
      <c r="J442" s="255" t="str">
        <f t="shared" si="74"/>
        <v>APROVADO</v>
      </c>
      <c r="K442" s="249" t="s">
        <v>3730</v>
      </c>
      <c r="L442" s="229">
        <v>45560</v>
      </c>
      <c r="M442" s="366" t="s">
        <v>8246</v>
      </c>
      <c r="N442" s="220" t="s">
        <v>5536</v>
      </c>
      <c r="O442" s="229">
        <v>45603</v>
      </c>
      <c r="P442" s="220" t="s">
        <v>3777</v>
      </c>
      <c r="Q442" s="220" t="s">
        <v>3765</v>
      </c>
      <c r="R442" s="229">
        <v>45833</v>
      </c>
      <c r="S442" s="218" t="s">
        <v>9619</v>
      </c>
      <c r="T442" s="220" t="s">
        <v>5536</v>
      </c>
      <c r="U442" s="229">
        <v>45905</v>
      </c>
      <c r="V442" s="220"/>
      <c r="W442" s="220" t="s">
        <v>5701</v>
      </c>
      <c r="X442" s="229">
        <v>45943</v>
      </c>
      <c r="Y442" s="218" t="s">
        <v>10760</v>
      </c>
      <c r="Z442" s="220" t="s">
        <v>5537</v>
      </c>
      <c r="AA442" s="229">
        <v>45973</v>
      </c>
      <c r="AB442" s="220"/>
      <c r="AC442" s="249" t="s">
        <v>3748</v>
      </c>
      <c r="AD442" s="229">
        <v>45980</v>
      </c>
      <c r="AE442" s="1153" t="s">
        <v>11353</v>
      </c>
      <c r="AF442" s="220" t="s">
        <v>5539</v>
      </c>
      <c r="AG442" s="229">
        <v>45982</v>
      </c>
      <c r="AH442" s="220"/>
      <c r="AI442" s="220" t="s">
        <v>3748</v>
      </c>
      <c r="AJ442" s="229">
        <v>45993</v>
      </c>
      <c r="AK442" s="1153" t="s">
        <v>11495</v>
      </c>
      <c r="AL442" s="220"/>
      <c r="AM442" s="229"/>
      <c r="AN442" s="220"/>
      <c r="AO442" s="220"/>
      <c r="AP442" s="229"/>
      <c r="AQ442" s="229"/>
      <c r="AR442" s="220"/>
      <c r="AS442" s="229"/>
      <c r="AT442" s="220"/>
      <c r="AU442" s="220"/>
      <c r="AV442" s="229"/>
      <c r="AW442" s="229"/>
      <c r="AX442" s="220"/>
      <c r="AY442" s="229"/>
    </row>
    <row r="443" spans="1:51" s="110" customFormat="1" ht="25.5" hidden="1" x14ac:dyDescent="0.25">
      <c r="A443" s="226" t="s">
        <v>8263</v>
      </c>
      <c r="B443" s="226"/>
      <c r="C443" s="227" t="s">
        <v>8257</v>
      </c>
      <c r="D443" s="252" t="s">
        <v>6958</v>
      </c>
      <c r="E443" s="231" t="s">
        <v>8455</v>
      </c>
      <c r="F443" s="239">
        <f t="shared" si="70"/>
        <v>45993</v>
      </c>
      <c r="G443" s="232" t="str">
        <f t="shared" si="71"/>
        <v>A</v>
      </c>
      <c r="H443" s="1055" t="str">
        <f t="shared" si="72"/>
        <v>MR_DER-1414_25</v>
      </c>
      <c r="I443" s="234" t="str">
        <f t="shared" si="73"/>
        <v>ND</v>
      </c>
      <c r="J443" s="255" t="str">
        <f t="shared" si="74"/>
        <v>APROVADO</v>
      </c>
      <c r="K443" s="249" t="s">
        <v>3730</v>
      </c>
      <c r="L443" s="229">
        <v>45560</v>
      </c>
      <c r="M443" s="366" t="s">
        <v>8246</v>
      </c>
      <c r="N443" s="220" t="s">
        <v>5536</v>
      </c>
      <c r="O443" s="229">
        <v>45603</v>
      </c>
      <c r="P443" s="220" t="s">
        <v>3777</v>
      </c>
      <c r="Q443" s="220" t="s">
        <v>3765</v>
      </c>
      <c r="R443" s="229">
        <v>45833</v>
      </c>
      <c r="S443" s="218" t="s">
        <v>9619</v>
      </c>
      <c r="T443" s="220" t="s">
        <v>5536</v>
      </c>
      <c r="U443" s="229">
        <v>45905</v>
      </c>
      <c r="V443" s="220"/>
      <c r="W443" s="220" t="s">
        <v>5701</v>
      </c>
      <c r="X443" s="229">
        <v>45943</v>
      </c>
      <c r="Y443" s="218" t="s">
        <v>10760</v>
      </c>
      <c r="Z443" s="220" t="s">
        <v>5537</v>
      </c>
      <c r="AA443" s="229">
        <v>45973</v>
      </c>
      <c r="AB443" s="220"/>
      <c r="AC443" s="249" t="s">
        <v>3748</v>
      </c>
      <c r="AD443" s="229">
        <v>45980</v>
      </c>
      <c r="AE443" s="1153" t="s">
        <v>11353</v>
      </c>
      <c r="AF443" s="220" t="s">
        <v>5539</v>
      </c>
      <c r="AG443" s="229">
        <v>45982</v>
      </c>
      <c r="AH443" s="220"/>
      <c r="AI443" s="220" t="s">
        <v>3748</v>
      </c>
      <c r="AJ443" s="229">
        <v>45993</v>
      </c>
      <c r="AK443" s="1153" t="s">
        <v>11495</v>
      </c>
      <c r="AL443" s="220"/>
      <c r="AM443" s="229"/>
      <c r="AN443" s="220"/>
      <c r="AO443" s="220"/>
      <c r="AP443" s="229"/>
      <c r="AQ443" s="229"/>
      <c r="AR443" s="220"/>
      <c r="AS443" s="229"/>
      <c r="AT443" s="220"/>
      <c r="AU443" s="220"/>
      <c r="AV443" s="229"/>
      <c r="AW443" s="229"/>
      <c r="AX443" s="220"/>
      <c r="AY443" s="229"/>
    </row>
    <row r="444" spans="1:51" s="110" customFormat="1" ht="25.5" hidden="1" x14ac:dyDescent="0.25">
      <c r="A444" s="226" t="s">
        <v>8263</v>
      </c>
      <c r="B444" s="226"/>
      <c r="C444" s="227" t="s">
        <v>8257</v>
      </c>
      <c r="D444" s="252" t="s">
        <v>6958</v>
      </c>
      <c r="E444" s="231" t="s">
        <v>8456</v>
      </c>
      <c r="F444" s="239">
        <f t="shared" si="70"/>
        <v>45993</v>
      </c>
      <c r="G444" s="232" t="str">
        <f t="shared" si="71"/>
        <v>A</v>
      </c>
      <c r="H444" s="1055" t="str">
        <f t="shared" si="72"/>
        <v>MR_DER-1414_25</v>
      </c>
      <c r="I444" s="234" t="str">
        <f t="shared" si="73"/>
        <v>ND</v>
      </c>
      <c r="J444" s="255" t="str">
        <f t="shared" si="74"/>
        <v>APROVADO</v>
      </c>
      <c r="K444" s="249" t="s">
        <v>3730</v>
      </c>
      <c r="L444" s="229">
        <v>45560</v>
      </c>
      <c r="M444" s="366" t="s">
        <v>8246</v>
      </c>
      <c r="N444" s="220" t="s">
        <v>5536</v>
      </c>
      <c r="O444" s="229">
        <v>45603</v>
      </c>
      <c r="P444" s="220" t="s">
        <v>3777</v>
      </c>
      <c r="Q444" s="220" t="s">
        <v>3765</v>
      </c>
      <c r="R444" s="229">
        <v>45833</v>
      </c>
      <c r="S444" s="218" t="s">
        <v>9619</v>
      </c>
      <c r="T444" s="220" t="s">
        <v>5536</v>
      </c>
      <c r="U444" s="229">
        <v>45905</v>
      </c>
      <c r="V444" s="220"/>
      <c r="W444" s="220" t="s">
        <v>5701</v>
      </c>
      <c r="X444" s="229">
        <v>45943</v>
      </c>
      <c r="Y444" s="218" t="s">
        <v>10760</v>
      </c>
      <c r="Z444" s="220" t="s">
        <v>5537</v>
      </c>
      <c r="AA444" s="229">
        <v>45973</v>
      </c>
      <c r="AB444" s="220"/>
      <c r="AC444" s="249" t="s">
        <v>3748</v>
      </c>
      <c r="AD444" s="229">
        <v>45980</v>
      </c>
      <c r="AE444" s="1153" t="s">
        <v>11353</v>
      </c>
      <c r="AF444" s="220" t="s">
        <v>5539</v>
      </c>
      <c r="AG444" s="229">
        <v>45982</v>
      </c>
      <c r="AH444" s="220"/>
      <c r="AI444" s="220" t="s">
        <v>3748</v>
      </c>
      <c r="AJ444" s="229">
        <v>45993</v>
      </c>
      <c r="AK444" s="1153" t="s">
        <v>11495</v>
      </c>
      <c r="AL444" s="220"/>
      <c r="AM444" s="229"/>
      <c r="AN444" s="220"/>
      <c r="AO444" s="220"/>
      <c r="AP444" s="229"/>
      <c r="AQ444" s="229"/>
      <c r="AR444" s="220"/>
      <c r="AS444" s="229"/>
      <c r="AT444" s="220"/>
      <c r="AU444" s="220"/>
      <c r="AV444" s="229"/>
      <c r="AW444" s="229"/>
      <c r="AX444" s="220"/>
      <c r="AY444" s="229"/>
    </row>
    <row r="445" spans="1:51" s="110" customFormat="1" ht="25.5" hidden="1" x14ac:dyDescent="0.25">
      <c r="A445" s="226" t="s">
        <v>8263</v>
      </c>
      <c r="B445" s="226"/>
      <c r="C445" s="227" t="s">
        <v>8257</v>
      </c>
      <c r="D445" s="252" t="s">
        <v>6958</v>
      </c>
      <c r="E445" s="231" t="s">
        <v>8457</v>
      </c>
      <c r="F445" s="239">
        <f t="shared" si="70"/>
        <v>45993</v>
      </c>
      <c r="G445" s="232" t="str">
        <f t="shared" si="71"/>
        <v>A</v>
      </c>
      <c r="H445" s="1055" t="str">
        <f t="shared" si="72"/>
        <v>MR_DER-1414_25</v>
      </c>
      <c r="I445" s="234" t="str">
        <f t="shared" si="73"/>
        <v>ND</v>
      </c>
      <c r="J445" s="255" t="str">
        <f t="shared" si="74"/>
        <v>APROVADO</v>
      </c>
      <c r="K445" s="249" t="s">
        <v>3730</v>
      </c>
      <c r="L445" s="229">
        <v>45560</v>
      </c>
      <c r="M445" s="366" t="s">
        <v>8246</v>
      </c>
      <c r="N445" s="220" t="s">
        <v>5536</v>
      </c>
      <c r="O445" s="229">
        <v>45603</v>
      </c>
      <c r="P445" s="220" t="s">
        <v>3777</v>
      </c>
      <c r="Q445" s="220" t="s">
        <v>3765</v>
      </c>
      <c r="R445" s="229">
        <v>45833</v>
      </c>
      <c r="S445" s="218" t="s">
        <v>9619</v>
      </c>
      <c r="T445" s="220" t="s">
        <v>5536</v>
      </c>
      <c r="U445" s="229">
        <v>45905</v>
      </c>
      <c r="V445" s="220"/>
      <c r="W445" s="220" t="s">
        <v>5701</v>
      </c>
      <c r="X445" s="229">
        <v>45943</v>
      </c>
      <c r="Y445" s="218" t="s">
        <v>10760</v>
      </c>
      <c r="Z445" s="220" t="s">
        <v>5537</v>
      </c>
      <c r="AA445" s="229">
        <v>45973</v>
      </c>
      <c r="AB445" s="220"/>
      <c r="AC445" s="249" t="s">
        <v>3748</v>
      </c>
      <c r="AD445" s="229">
        <v>45980</v>
      </c>
      <c r="AE445" s="1153" t="s">
        <v>11353</v>
      </c>
      <c r="AF445" s="220" t="s">
        <v>5539</v>
      </c>
      <c r="AG445" s="229">
        <v>45982</v>
      </c>
      <c r="AH445" s="220"/>
      <c r="AI445" s="220" t="s">
        <v>3748</v>
      </c>
      <c r="AJ445" s="229">
        <v>45993</v>
      </c>
      <c r="AK445" s="1153" t="s">
        <v>11495</v>
      </c>
      <c r="AL445" s="220"/>
      <c r="AM445" s="229"/>
      <c r="AN445" s="220"/>
      <c r="AO445" s="220"/>
      <c r="AP445" s="229"/>
      <c r="AQ445" s="229"/>
      <c r="AR445" s="220"/>
      <c r="AS445" s="229"/>
      <c r="AT445" s="220"/>
      <c r="AU445" s="220"/>
      <c r="AV445" s="229"/>
      <c r="AW445" s="229"/>
      <c r="AX445" s="220"/>
      <c r="AY445" s="229"/>
    </row>
    <row r="446" spans="1:51" s="110" customFormat="1" ht="25.5" hidden="1" x14ac:dyDescent="0.25">
      <c r="A446" s="226" t="s">
        <v>8263</v>
      </c>
      <c r="B446" s="226"/>
      <c r="C446" s="227" t="s">
        <v>8257</v>
      </c>
      <c r="D446" s="252" t="s">
        <v>6958</v>
      </c>
      <c r="E446" s="231" t="s">
        <v>8458</v>
      </c>
      <c r="F446" s="239">
        <f t="shared" si="70"/>
        <v>45993</v>
      </c>
      <c r="G446" s="232" t="str">
        <f t="shared" si="71"/>
        <v>A</v>
      </c>
      <c r="H446" s="1055" t="str">
        <f t="shared" si="72"/>
        <v>MR_DER-1414_25</v>
      </c>
      <c r="I446" s="234" t="str">
        <f t="shared" si="73"/>
        <v>ND</v>
      </c>
      <c r="J446" s="255" t="str">
        <f t="shared" si="74"/>
        <v>APROVADO</v>
      </c>
      <c r="K446" s="249" t="s">
        <v>3730</v>
      </c>
      <c r="L446" s="229">
        <v>45560</v>
      </c>
      <c r="M446" s="366" t="s">
        <v>8246</v>
      </c>
      <c r="N446" s="220" t="s">
        <v>5536</v>
      </c>
      <c r="O446" s="229">
        <v>45603</v>
      </c>
      <c r="P446" s="220" t="s">
        <v>3777</v>
      </c>
      <c r="Q446" s="220" t="s">
        <v>3765</v>
      </c>
      <c r="R446" s="229">
        <v>45833</v>
      </c>
      <c r="S446" s="218" t="s">
        <v>9619</v>
      </c>
      <c r="T446" s="220" t="s">
        <v>5536</v>
      </c>
      <c r="U446" s="229">
        <v>45905</v>
      </c>
      <c r="V446" s="220"/>
      <c r="W446" s="220" t="s">
        <v>5701</v>
      </c>
      <c r="X446" s="229">
        <v>45943</v>
      </c>
      <c r="Y446" s="218" t="s">
        <v>10760</v>
      </c>
      <c r="Z446" s="220" t="s">
        <v>5537</v>
      </c>
      <c r="AA446" s="229">
        <v>45973</v>
      </c>
      <c r="AB446" s="220"/>
      <c r="AC446" s="249" t="s">
        <v>3748</v>
      </c>
      <c r="AD446" s="229">
        <v>45980</v>
      </c>
      <c r="AE446" s="1153" t="s">
        <v>11353</v>
      </c>
      <c r="AF446" s="220" t="s">
        <v>5539</v>
      </c>
      <c r="AG446" s="229">
        <v>45982</v>
      </c>
      <c r="AH446" s="220"/>
      <c r="AI446" s="220" t="s">
        <v>3748</v>
      </c>
      <c r="AJ446" s="229">
        <v>45993</v>
      </c>
      <c r="AK446" s="1153" t="s">
        <v>11495</v>
      </c>
      <c r="AL446" s="220"/>
      <c r="AM446" s="229"/>
      <c r="AN446" s="220"/>
      <c r="AO446" s="220"/>
      <c r="AP446" s="229"/>
      <c r="AQ446" s="229"/>
      <c r="AR446" s="220"/>
      <c r="AS446" s="229"/>
      <c r="AT446" s="220"/>
      <c r="AU446" s="220"/>
      <c r="AV446" s="229"/>
      <c r="AW446" s="229"/>
      <c r="AX446" s="220"/>
      <c r="AY446" s="229"/>
    </row>
    <row r="447" spans="1:51" s="110" customFormat="1" ht="25.5" hidden="1" x14ac:dyDescent="0.25">
      <c r="A447" s="226" t="s">
        <v>8263</v>
      </c>
      <c r="B447" s="227"/>
      <c r="C447" s="227" t="s">
        <v>8257</v>
      </c>
      <c r="D447" s="252" t="s">
        <v>9620</v>
      </c>
      <c r="E447" s="231" t="s">
        <v>10316</v>
      </c>
      <c r="F447" s="239">
        <f t="shared" si="70"/>
        <v>45993</v>
      </c>
      <c r="G447" s="232" t="str">
        <f t="shared" si="71"/>
        <v>A</v>
      </c>
      <c r="H447" s="1055" t="str">
        <f t="shared" si="72"/>
        <v>MR_DER-1414_25</v>
      </c>
      <c r="I447" s="234" t="str">
        <f t="shared" si="73"/>
        <v>ND</v>
      </c>
      <c r="J447" s="255" t="str">
        <f t="shared" si="74"/>
        <v>APROVADO</v>
      </c>
      <c r="K447" s="220" t="s">
        <v>3730</v>
      </c>
      <c r="L447" s="229">
        <v>45833</v>
      </c>
      <c r="M447" s="218" t="s">
        <v>9619</v>
      </c>
      <c r="N447" s="220" t="s">
        <v>5537</v>
      </c>
      <c r="O447" s="229">
        <v>45905</v>
      </c>
      <c r="P447" s="220"/>
      <c r="Q447" s="220" t="s">
        <v>3748</v>
      </c>
      <c r="R447" s="229">
        <v>45943</v>
      </c>
      <c r="S447" s="218" t="s">
        <v>10760</v>
      </c>
      <c r="T447" s="220" t="s">
        <v>5539</v>
      </c>
      <c r="U447" s="229">
        <v>45973</v>
      </c>
      <c r="V447" s="220"/>
      <c r="W447" s="220" t="s">
        <v>3748</v>
      </c>
      <c r="X447" s="229">
        <v>45993</v>
      </c>
      <c r="Y447" s="218" t="s">
        <v>11495</v>
      </c>
      <c r="Z447" s="220"/>
      <c r="AA447" s="229"/>
      <c r="AB447" s="220"/>
      <c r="AC447" s="220"/>
      <c r="AD447" s="229"/>
      <c r="AE447" s="229"/>
      <c r="AF447" s="220"/>
      <c r="AG447" s="229"/>
      <c r="AH447" s="220"/>
      <c r="AI447" s="220"/>
      <c r="AJ447" s="229"/>
      <c r="AK447" s="229"/>
      <c r="AL447" s="220"/>
      <c r="AM447" s="229"/>
      <c r="AN447" s="220"/>
      <c r="AO447" s="220"/>
      <c r="AP447" s="229"/>
      <c r="AQ447" s="229"/>
      <c r="AR447" s="220"/>
      <c r="AS447" s="229"/>
      <c r="AT447" s="220"/>
      <c r="AU447" s="220"/>
      <c r="AV447" s="229"/>
      <c r="AW447" s="229"/>
      <c r="AX447" s="220"/>
      <c r="AY447" s="229"/>
    </row>
    <row r="448" spans="1:51" s="110" customFormat="1" ht="25.5" hidden="1" x14ac:dyDescent="0.25">
      <c r="A448" s="226" t="s">
        <v>8263</v>
      </c>
      <c r="B448" s="227" t="s">
        <v>8257</v>
      </c>
      <c r="C448" s="226"/>
      <c r="D448" s="252" t="s">
        <v>6997</v>
      </c>
      <c r="E448" s="231" t="s">
        <v>7892</v>
      </c>
      <c r="F448" s="239">
        <f t="shared" si="70"/>
        <v>45993</v>
      </c>
      <c r="G448" s="232" t="str">
        <f t="shared" si="71"/>
        <v>A</v>
      </c>
      <c r="H448" s="1055" t="str">
        <f t="shared" si="72"/>
        <v>MR_DER-1414_25</v>
      </c>
      <c r="I448" s="234" t="str">
        <f t="shared" si="73"/>
        <v>ND</v>
      </c>
      <c r="J448" s="255" t="str">
        <f t="shared" si="74"/>
        <v>APROVADO</v>
      </c>
      <c r="K448" s="249" t="s">
        <v>3730</v>
      </c>
      <c r="L448" s="229">
        <v>45560</v>
      </c>
      <c r="M448" s="366" t="s">
        <v>8246</v>
      </c>
      <c r="N448" s="220" t="s">
        <v>5536</v>
      </c>
      <c r="O448" s="229">
        <v>45603</v>
      </c>
      <c r="P448" s="220" t="s">
        <v>3777</v>
      </c>
      <c r="Q448" s="220" t="s">
        <v>3765</v>
      </c>
      <c r="R448" s="229">
        <v>45833</v>
      </c>
      <c r="S448" s="218" t="s">
        <v>9619</v>
      </c>
      <c r="T448" s="220" t="s">
        <v>5536</v>
      </c>
      <c r="U448" s="229">
        <v>45905</v>
      </c>
      <c r="V448" s="220"/>
      <c r="W448" s="220" t="s">
        <v>5701</v>
      </c>
      <c r="X448" s="229">
        <v>45943</v>
      </c>
      <c r="Y448" s="218" t="s">
        <v>10760</v>
      </c>
      <c r="Z448" s="220" t="s">
        <v>5537</v>
      </c>
      <c r="AA448" s="229">
        <v>45973</v>
      </c>
      <c r="AB448" s="220"/>
      <c r="AC448" s="249" t="s">
        <v>3748</v>
      </c>
      <c r="AD448" s="229">
        <v>45980</v>
      </c>
      <c r="AE448" s="218" t="s">
        <v>11353</v>
      </c>
      <c r="AF448" s="220" t="s">
        <v>5539</v>
      </c>
      <c r="AG448" s="229">
        <v>45982</v>
      </c>
      <c r="AH448" s="220"/>
      <c r="AI448" s="220" t="s">
        <v>3748</v>
      </c>
      <c r="AJ448" s="229">
        <v>45993</v>
      </c>
      <c r="AK448" s="218" t="s">
        <v>11495</v>
      </c>
      <c r="AL448" s="220"/>
      <c r="AM448" s="229"/>
      <c r="AN448" s="220"/>
      <c r="AO448" s="220"/>
      <c r="AP448" s="229"/>
      <c r="AQ448" s="229"/>
      <c r="AR448" s="220"/>
      <c r="AS448" s="229"/>
      <c r="AT448" s="220"/>
      <c r="AU448" s="220"/>
      <c r="AV448" s="229"/>
      <c r="AW448" s="229"/>
      <c r="AX448" s="220"/>
      <c r="AY448" s="229"/>
    </row>
    <row r="449" spans="1:51" s="110" customFormat="1" ht="25.5" hidden="1" x14ac:dyDescent="0.25">
      <c r="A449" s="226" t="s">
        <v>8263</v>
      </c>
      <c r="B449" s="238"/>
      <c r="C449" s="237"/>
      <c r="D449" s="256" t="s">
        <v>56</v>
      </c>
      <c r="E449" s="231" t="s">
        <v>11692</v>
      </c>
      <c r="F449" s="370">
        <f>IF(L449&lt;&gt;0,MAX(L449,R449,X449,AD449),"NE")</f>
        <v>46044</v>
      </c>
      <c r="G449" s="232" t="str">
        <f t="shared" si="71"/>
        <v>A</v>
      </c>
      <c r="H449" s="1416" t="str">
        <f>IF($F449="","",INDEX($K449:$AC449,1,MATCH($F449,$K449:$AC449,)+1))</f>
        <v>MR_DER-1551_26</v>
      </c>
      <c r="I449" s="233" t="str">
        <f t="shared" si="73"/>
        <v>ND</v>
      </c>
      <c r="J449" s="255" t="str">
        <f t="shared" si="74"/>
        <v>ND</v>
      </c>
      <c r="K449" s="249" t="s">
        <v>3730</v>
      </c>
      <c r="L449" s="229">
        <v>46010</v>
      </c>
      <c r="M449" s="218" t="s">
        <v>11694</v>
      </c>
      <c r="N449" s="220"/>
      <c r="O449" s="229"/>
      <c r="P449" s="220"/>
      <c r="Q449" s="220" t="s">
        <v>3748</v>
      </c>
      <c r="R449" s="229">
        <v>46044</v>
      </c>
      <c r="S449" s="218" t="s">
        <v>12040</v>
      </c>
      <c r="T449" s="220"/>
      <c r="U449" s="229"/>
      <c r="V449" s="220"/>
      <c r="W449" s="220"/>
      <c r="X449" s="229"/>
      <c r="Y449" s="363"/>
      <c r="Z449" s="220"/>
      <c r="AA449" s="229"/>
      <c r="AB449" s="220"/>
      <c r="AC449" s="220"/>
      <c r="AD449" s="229"/>
      <c r="AE449" s="363"/>
      <c r="AF449" s="220"/>
      <c r="AG449" s="229"/>
      <c r="AH449" s="220"/>
      <c r="AI449" s="220"/>
      <c r="AJ449" s="229"/>
      <c r="AK449" s="363"/>
      <c r="AL449" s="220"/>
      <c r="AM449" s="229"/>
      <c r="AN449" s="220"/>
      <c r="AO449" s="220"/>
      <c r="AP449" s="229"/>
      <c r="AQ449" s="229"/>
      <c r="AR449" s="220"/>
      <c r="AS449" s="229"/>
      <c r="AT449" s="220"/>
      <c r="AU449" s="220"/>
      <c r="AV449" s="229"/>
      <c r="AW449" s="229"/>
      <c r="AX449" s="220"/>
      <c r="AY449" s="229"/>
    </row>
    <row r="450" spans="1:51" s="110" customFormat="1" ht="25.5" hidden="1" x14ac:dyDescent="0.25">
      <c r="A450" s="226" t="s">
        <v>8263</v>
      </c>
      <c r="B450" s="226"/>
      <c r="C450" s="227" t="s">
        <v>8257</v>
      </c>
      <c r="D450" s="252" t="s">
        <v>6960</v>
      </c>
      <c r="E450" s="231" t="s">
        <v>8000</v>
      </c>
      <c r="F450" s="239">
        <f t="shared" ref="F450:F493" si="75">IF(L450&lt;&gt;0,MAX(L450,R450,X450,AD450,AJ450,AP450,AV450),"NE")</f>
        <v>45994</v>
      </c>
      <c r="G450" s="232" t="str">
        <f t="shared" si="71"/>
        <v>A</v>
      </c>
      <c r="H450" s="1055" t="str">
        <f t="shared" ref="H450:H493" si="76">IF($F450="","",INDEX($K450:$FL450,1,MATCH($F450,$K450:$FL450,)+1))</f>
        <v>MR_DER-1422_25</v>
      </c>
      <c r="I450" s="234" t="str">
        <f t="shared" si="73"/>
        <v>ND</v>
      </c>
      <c r="J450" s="255" t="str">
        <f t="shared" si="74"/>
        <v>APROVADO</v>
      </c>
      <c r="K450" s="249" t="s">
        <v>3730</v>
      </c>
      <c r="L450" s="229">
        <v>45582</v>
      </c>
      <c r="M450" s="1365" t="s">
        <v>8347</v>
      </c>
      <c r="N450" s="220" t="s">
        <v>5536</v>
      </c>
      <c r="O450" s="229">
        <v>45603</v>
      </c>
      <c r="P450" s="220" t="s">
        <v>3777</v>
      </c>
      <c r="Q450" s="220" t="s">
        <v>3765</v>
      </c>
      <c r="R450" s="229">
        <v>45643</v>
      </c>
      <c r="S450" s="1365" t="s">
        <v>8860</v>
      </c>
      <c r="T450" s="220" t="s">
        <v>5536</v>
      </c>
      <c r="U450" s="229">
        <v>45672</v>
      </c>
      <c r="V450" s="220"/>
      <c r="W450" s="220" t="s">
        <v>5701</v>
      </c>
      <c r="X450" s="229">
        <v>45859</v>
      </c>
      <c r="Y450" s="218" t="s">
        <v>9660</v>
      </c>
      <c r="Z450" s="220" t="s">
        <v>5536</v>
      </c>
      <c r="AA450" s="229">
        <v>45903</v>
      </c>
      <c r="AB450" s="220"/>
      <c r="AC450" s="220" t="s">
        <v>7387</v>
      </c>
      <c r="AD450" s="229">
        <v>45919</v>
      </c>
      <c r="AE450" s="218" t="s">
        <v>10312</v>
      </c>
      <c r="AF450" s="220" t="s">
        <v>5537</v>
      </c>
      <c r="AG450" s="229">
        <v>45964</v>
      </c>
      <c r="AH450" s="220"/>
      <c r="AI450" s="220" t="s">
        <v>3748</v>
      </c>
      <c r="AJ450" s="229">
        <v>45966</v>
      </c>
      <c r="AK450" s="218" t="s">
        <v>11195</v>
      </c>
      <c r="AL450" s="220" t="s">
        <v>5539</v>
      </c>
      <c r="AM450" s="229">
        <v>45973</v>
      </c>
      <c r="AN450" s="220"/>
      <c r="AO450" s="220" t="s">
        <v>3748</v>
      </c>
      <c r="AP450" s="229">
        <v>45994</v>
      </c>
      <c r="AQ450" s="218" t="s">
        <v>11501</v>
      </c>
      <c r="AR450" s="220"/>
      <c r="AS450" s="229"/>
      <c r="AT450" s="220"/>
      <c r="AU450" s="220"/>
      <c r="AV450" s="229"/>
      <c r="AW450" s="229"/>
      <c r="AX450" s="220"/>
      <c r="AY450" s="229"/>
    </row>
    <row r="451" spans="1:51" s="110" customFormat="1" ht="25.5" hidden="1" x14ac:dyDescent="0.25">
      <c r="A451" s="226" t="s">
        <v>8263</v>
      </c>
      <c r="B451" s="226"/>
      <c r="C451" s="227" t="s">
        <v>8257</v>
      </c>
      <c r="D451" s="252" t="s">
        <v>6960</v>
      </c>
      <c r="E451" s="231" t="s">
        <v>8001</v>
      </c>
      <c r="F451" s="239">
        <f t="shared" si="75"/>
        <v>45994</v>
      </c>
      <c r="G451" s="232" t="str">
        <f t="shared" si="71"/>
        <v>A</v>
      </c>
      <c r="H451" s="1055" t="str">
        <f t="shared" si="76"/>
        <v>MR_DER-1422_25</v>
      </c>
      <c r="I451" s="234" t="str">
        <f t="shared" si="73"/>
        <v>ND</v>
      </c>
      <c r="J451" s="255" t="str">
        <f t="shared" si="74"/>
        <v>ND</v>
      </c>
      <c r="K451" s="249" t="s">
        <v>3730</v>
      </c>
      <c r="L451" s="229">
        <v>45582</v>
      </c>
      <c r="M451" s="1365" t="s">
        <v>8347</v>
      </c>
      <c r="N451" s="220" t="s">
        <v>5536</v>
      </c>
      <c r="O451" s="229">
        <v>45603</v>
      </c>
      <c r="P451" s="220" t="s">
        <v>3777</v>
      </c>
      <c r="Q451" s="220" t="s">
        <v>3765</v>
      </c>
      <c r="R451" s="229">
        <v>45643</v>
      </c>
      <c r="S451" s="1365" t="s">
        <v>8860</v>
      </c>
      <c r="T451" s="220" t="s">
        <v>5536</v>
      </c>
      <c r="U451" s="229">
        <v>45672</v>
      </c>
      <c r="V451" s="220"/>
      <c r="W451" s="220" t="s">
        <v>5701</v>
      </c>
      <c r="X451" s="229">
        <v>45859</v>
      </c>
      <c r="Y451" s="218" t="s">
        <v>9660</v>
      </c>
      <c r="Z451" s="220" t="s">
        <v>5536</v>
      </c>
      <c r="AA451" s="229">
        <v>45903</v>
      </c>
      <c r="AB451" s="220"/>
      <c r="AC451" s="220" t="s">
        <v>7387</v>
      </c>
      <c r="AD451" s="229">
        <v>45919</v>
      </c>
      <c r="AE451" s="218" t="s">
        <v>10312</v>
      </c>
      <c r="AF451" s="220" t="s">
        <v>5539</v>
      </c>
      <c r="AG451" s="229">
        <v>45964</v>
      </c>
      <c r="AH451" s="220"/>
      <c r="AI451" s="220" t="s">
        <v>3748</v>
      </c>
      <c r="AJ451" s="229">
        <v>45994</v>
      </c>
      <c r="AK451" s="218" t="s">
        <v>11501</v>
      </c>
      <c r="AL451" s="220"/>
      <c r="AM451" s="229"/>
      <c r="AN451" s="220"/>
      <c r="AO451" s="220"/>
      <c r="AP451" s="229"/>
      <c r="AQ451" s="229"/>
      <c r="AR451" s="220"/>
      <c r="AS451" s="229"/>
      <c r="AT451" s="220"/>
      <c r="AU451" s="220"/>
      <c r="AV451" s="229"/>
      <c r="AW451" s="229"/>
      <c r="AX451" s="220"/>
      <c r="AY451" s="229"/>
    </row>
    <row r="452" spans="1:51" s="110" customFormat="1" ht="25.5" hidden="1" x14ac:dyDescent="0.25">
      <c r="A452" s="226" t="s">
        <v>8263</v>
      </c>
      <c r="B452" s="226"/>
      <c r="C452" s="227" t="s">
        <v>8257</v>
      </c>
      <c r="D452" s="252" t="s">
        <v>6960</v>
      </c>
      <c r="E452" s="231" t="s">
        <v>8002</v>
      </c>
      <c r="F452" s="239">
        <f t="shared" si="75"/>
        <v>45973</v>
      </c>
      <c r="G452" s="232" t="str">
        <f t="shared" si="71"/>
        <v>A</v>
      </c>
      <c r="H452" s="1055" t="str">
        <f t="shared" si="76"/>
        <v>MR_DER-1359_25</v>
      </c>
      <c r="I452" s="234" t="str">
        <f t="shared" si="73"/>
        <v>ND</v>
      </c>
      <c r="J452" s="255" t="str">
        <f t="shared" si="74"/>
        <v>ND</v>
      </c>
      <c r="K452" s="249" t="s">
        <v>3730</v>
      </c>
      <c r="L452" s="229">
        <v>45582</v>
      </c>
      <c r="M452" s="1365" t="s">
        <v>8347</v>
      </c>
      <c r="N452" s="220" t="s">
        <v>5536</v>
      </c>
      <c r="O452" s="229">
        <v>45603</v>
      </c>
      <c r="P452" s="220" t="s">
        <v>3777</v>
      </c>
      <c r="Q452" s="220" t="s">
        <v>3765</v>
      </c>
      <c r="R452" s="229">
        <v>45643</v>
      </c>
      <c r="S452" s="1365" t="s">
        <v>8860</v>
      </c>
      <c r="T452" s="220" t="s">
        <v>5536</v>
      </c>
      <c r="U452" s="229">
        <v>45672</v>
      </c>
      <c r="V452" s="220"/>
      <c r="W452" s="220" t="s">
        <v>5701</v>
      </c>
      <c r="X452" s="229">
        <v>45859</v>
      </c>
      <c r="Y452" s="218" t="s">
        <v>9660</v>
      </c>
      <c r="Z452" s="220" t="s">
        <v>5536</v>
      </c>
      <c r="AA452" s="229">
        <v>45903</v>
      </c>
      <c r="AB452" s="220"/>
      <c r="AC452" s="220" t="s">
        <v>7387</v>
      </c>
      <c r="AD452" s="229">
        <v>45919</v>
      </c>
      <c r="AE452" s="218" t="s">
        <v>10312</v>
      </c>
      <c r="AF452" s="220" t="s">
        <v>5539</v>
      </c>
      <c r="AG452" s="229">
        <v>45964</v>
      </c>
      <c r="AH452" s="220"/>
      <c r="AI452" s="220" t="s">
        <v>3748</v>
      </c>
      <c r="AJ452" s="229">
        <v>45973</v>
      </c>
      <c r="AK452" s="218" t="s">
        <v>11246</v>
      </c>
      <c r="AL452" s="220"/>
      <c r="AM452" s="229"/>
      <c r="AN452" s="220"/>
      <c r="AO452" s="220"/>
      <c r="AP452" s="229"/>
      <c r="AQ452" s="229"/>
      <c r="AR452" s="220"/>
      <c r="AS452" s="229"/>
      <c r="AT452" s="220"/>
      <c r="AU452" s="220"/>
      <c r="AV452" s="229"/>
      <c r="AW452" s="229"/>
      <c r="AX452" s="220"/>
      <c r="AY452" s="229"/>
    </row>
    <row r="453" spans="1:51" s="110" customFormat="1" ht="25.5" hidden="1" x14ac:dyDescent="0.25">
      <c r="A453" s="226" t="s">
        <v>8263</v>
      </c>
      <c r="B453" s="226"/>
      <c r="C453" s="227" t="s">
        <v>8257</v>
      </c>
      <c r="D453" s="252" t="s">
        <v>6960</v>
      </c>
      <c r="E453" s="231" t="s">
        <v>8003</v>
      </c>
      <c r="F453" s="239">
        <f t="shared" si="75"/>
        <v>45973</v>
      </c>
      <c r="G453" s="232" t="str">
        <f t="shared" si="71"/>
        <v>A</v>
      </c>
      <c r="H453" s="1055" t="str">
        <f t="shared" si="76"/>
        <v>MR_DER-1359_25</v>
      </c>
      <c r="I453" s="234" t="str">
        <f t="shared" si="73"/>
        <v>ND</v>
      </c>
      <c r="J453" s="255" t="str">
        <f t="shared" si="74"/>
        <v>ND</v>
      </c>
      <c r="K453" s="249" t="s">
        <v>3730</v>
      </c>
      <c r="L453" s="229">
        <v>45582</v>
      </c>
      <c r="M453" s="1365" t="s">
        <v>8347</v>
      </c>
      <c r="N453" s="220" t="s">
        <v>5536</v>
      </c>
      <c r="O453" s="229">
        <v>45603</v>
      </c>
      <c r="P453" s="220" t="s">
        <v>3777</v>
      </c>
      <c r="Q453" s="220" t="s">
        <v>3765</v>
      </c>
      <c r="R453" s="229">
        <v>45643</v>
      </c>
      <c r="S453" s="1365" t="s">
        <v>8860</v>
      </c>
      <c r="T453" s="220" t="s">
        <v>5536</v>
      </c>
      <c r="U453" s="229">
        <v>45672</v>
      </c>
      <c r="V453" s="220"/>
      <c r="W453" s="220" t="s">
        <v>5701</v>
      </c>
      <c r="X453" s="229">
        <v>45859</v>
      </c>
      <c r="Y453" s="218" t="s">
        <v>9660</v>
      </c>
      <c r="Z453" s="220" t="s">
        <v>5536</v>
      </c>
      <c r="AA453" s="229">
        <v>45903</v>
      </c>
      <c r="AB453" s="220"/>
      <c r="AC453" s="220" t="s">
        <v>7387</v>
      </c>
      <c r="AD453" s="229">
        <v>45919</v>
      </c>
      <c r="AE453" s="218" t="s">
        <v>10312</v>
      </c>
      <c r="AF453" s="220" t="s">
        <v>5539</v>
      </c>
      <c r="AG453" s="229">
        <v>45964</v>
      </c>
      <c r="AH453" s="220"/>
      <c r="AI453" s="220" t="s">
        <v>3748</v>
      </c>
      <c r="AJ453" s="229">
        <v>45973</v>
      </c>
      <c r="AK453" s="218" t="s">
        <v>11246</v>
      </c>
      <c r="AL453" s="220"/>
      <c r="AM453" s="229"/>
      <c r="AN453" s="220"/>
      <c r="AO453" s="220"/>
      <c r="AP453" s="229"/>
      <c r="AQ453" s="229"/>
      <c r="AR453" s="220"/>
      <c r="AS453" s="229"/>
      <c r="AT453" s="220"/>
      <c r="AU453" s="220"/>
      <c r="AV453" s="229"/>
      <c r="AW453" s="229"/>
      <c r="AX453" s="220"/>
      <c r="AY453" s="229"/>
    </row>
    <row r="454" spans="1:51" s="110" customFormat="1" ht="25.5" hidden="1" x14ac:dyDescent="0.25">
      <c r="A454" s="226" t="s">
        <v>8263</v>
      </c>
      <c r="B454" s="226"/>
      <c r="C454" s="227" t="s">
        <v>8257</v>
      </c>
      <c r="D454" s="252" t="s">
        <v>6960</v>
      </c>
      <c r="E454" s="231" t="s">
        <v>8004</v>
      </c>
      <c r="F454" s="239">
        <f t="shared" si="75"/>
        <v>45973</v>
      </c>
      <c r="G454" s="232" t="str">
        <f t="shared" si="71"/>
        <v>A</v>
      </c>
      <c r="H454" s="1055" t="str">
        <f t="shared" si="76"/>
        <v>MR_DER-1359_25</v>
      </c>
      <c r="I454" s="234" t="str">
        <f t="shared" si="73"/>
        <v>ND</v>
      </c>
      <c r="J454" s="255" t="str">
        <f t="shared" si="74"/>
        <v>ND</v>
      </c>
      <c r="K454" s="249" t="s">
        <v>3730</v>
      </c>
      <c r="L454" s="229">
        <v>45582</v>
      </c>
      <c r="M454" s="1365" t="s">
        <v>8347</v>
      </c>
      <c r="N454" s="220" t="s">
        <v>5536</v>
      </c>
      <c r="O454" s="229">
        <v>45603</v>
      </c>
      <c r="P454" s="220" t="s">
        <v>3777</v>
      </c>
      <c r="Q454" s="220" t="s">
        <v>3765</v>
      </c>
      <c r="R454" s="229">
        <v>45643</v>
      </c>
      <c r="S454" s="1365" t="s">
        <v>8860</v>
      </c>
      <c r="T454" s="220" t="s">
        <v>5536</v>
      </c>
      <c r="U454" s="229">
        <v>45672</v>
      </c>
      <c r="V454" s="220"/>
      <c r="W454" s="220" t="s">
        <v>5701</v>
      </c>
      <c r="X454" s="229">
        <v>45859</v>
      </c>
      <c r="Y454" s="218" t="s">
        <v>9660</v>
      </c>
      <c r="Z454" s="220" t="s">
        <v>5536</v>
      </c>
      <c r="AA454" s="229">
        <v>45903</v>
      </c>
      <c r="AB454" s="220"/>
      <c r="AC454" s="220" t="s">
        <v>7387</v>
      </c>
      <c r="AD454" s="229">
        <v>45919</v>
      </c>
      <c r="AE454" s="218" t="s">
        <v>10312</v>
      </c>
      <c r="AF454" s="220" t="s">
        <v>5539</v>
      </c>
      <c r="AG454" s="229">
        <v>45964</v>
      </c>
      <c r="AH454" s="220"/>
      <c r="AI454" s="220" t="s">
        <v>3748</v>
      </c>
      <c r="AJ454" s="229">
        <v>45973</v>
      </c>
      <c r="AK454" s="218" t="s">
        <v>11246</v>
      </c>
      <c r="AL454" s="220"/>
      <c r="AM454" s="229"/>
      <c r="AN454" s="220"/>
      <c r="AO454" s="220"/>
      <c r="AP454" s="229"/>
      <c r="AQ454" s="229"/>
      <c r="AR454" s="220"/>
      <c r="AS454" s="229"/>
      <c r="AT454" s="220"/>
      <c r="AU454" s="220"/>
      <c r="AV454" s="229"/>
      <c r="AW454" s="229"/>
      <c r="AX454" s="220"/>
      <c r="AY454" s="229"/>
    </row>
    <row r="455" spans="1:51" s="110" customFormat="1" ht="25.5" hidden="1" x14ac:dyDescent="0.25">
      <c r="A455" s="226" t="s">
        <v>8263</v>
      </c>
      <c r="B455" s="226"/>
      <c r="C455" s="227" t="s">
        <v>8257</v>
      </c>
      <c r="D455" s="252" t="s">
        <v>6960</v>
      </c>
      <c r="E455" s="231" t="s">
        <v>8005</v>
      </c>
      <c r="F455" s="239">
        <f t="shared" si="75"/>
        <v>45973</v>
      </c>
      <c r="G455" s="232" t="str">
        <f t="shared" si="71"/>
        <v>A</v>
      </c>
      <c r="H455" s="1055" t="str">
        <f t="shared" si="76"/>
        <v>MR_DER-1359_25</v>
      </c>
      <c r="I455" s="234" t="str">
        <f t="shared" si="73"/>
        <v>ND</v>
      </c>
      <c r="J455" s="255" t="str">
        <f t="shared" si="74"/>
        <v>ND</v>
      </c>
      <c r="K455" s="249" t="s">
        <v>3730</v>
      </c>
      <c r="L455" s="229">
        <v>45582</v>
      </c>
      <c r="M455" s="1365" t="s">
        <v>8347</v>
      </c>
      <c r="N455" s="220" t="s">
        <v>5536</v>
      </c>
      <c r="O455" s="229">
        <v>45603</v>
      </c>
      <c r="P455" s="220" t="s">
        <v>3777</v>
      </c>
      <c r="Q455" s="220" t="s">
        <v>3765</v>
      </c>
      <c r="R455" s="229">
        <v>45643</v>
      </c>
      <c r="S455" s="1365" t="s">
        <v>8860</v>
      </c>
      <c r="T455" s="220" t="s">
        <v>5536</v>
      </c>
      <c r="U455" s="229">
        <v>45672</v>
      </c>
      <c r="V455" s="220"/>
      <c r="W455" s="220" t="s">
        <v>5701</v>
      </c>
      <c r="X455" s="229">
        <v>45859</v>
      </c>
      <c r="Y455" s="218" t="s">
        <v>9660</v>
      </c>
      <c r="Z455" s="220" t="s">
        <v>5536</v>
      </c>
      <c r="AA455" s="229">
        <v>45903</v>
      </c>
      <c r="AB455" s="220"/>
      <c r="AC455" s="220" t="s">
        <v>7387</v>
      </c>
      <c r="AD455" s="229">
        <v>45919</v>
      </c>
      <c r="AE455" s="218" t="s">
        <v>10312</v>
      </c>
      <c r="AF455" s="220" t="s">
        <v>5539</v>
      </c>
      <c r="AG455" s="229">
        <v>45964</v>
      </c>
      <c r="AH455" s="220"/>
      <c r="AI455" s="220" t="s">
        <v>3748</v>
      </c>
      <c r="AJ455" s="229">
        <v>45973</v>
      </c>
      <c r="AK455" s="218" t="s">
        <v>11246</v>
      </c>
      <c r="AL455" s="220"/>
      <c r="AM455" s="229"/>
      <c r="AN455" s="220"/>
      <c r="AO455" s="220"/>
      <c r="AP455" s="229"/>
      <c r="AQ455" s="229"/>
      <c r="AR455" s="220"/>
      <c r="AS455" s="229"/>
      <c r="AT455" s="220"/>
      <c r="AU455" s="220"/>
      <c r="AV455" s="229"/>
      <c r="AW455" s="229"/>
      <c r="AX455" s="220"/>
      <c r="AY455" s="229"/>
    </row>
    <row r="456" spans="1:51" s="110" customFormat="1" ht="25.5" hidden="1" x14ac:dyDescent="0.25">
      <c r="A456" s="226" t="s">
        <v>8263</v>
      </c>
      <c r="B456" s="226"/>
      <c r="C456" s="227" t="s">
        <v>8257</v>
      </c>
      <c r="D456" s="252" t="s">
        <v>6960</v>
      </c>
      <c r="E456" s="231" t="s">
        <v>8006</v>
      </c>
      <c r="F456" s="239">
        <f t="shared" si="75"/>
        <v>45994</v>
      </c>
      <c r="G456" s="232" t="str">
        <f t="shared" si="71"/>
        <v>A</v>
      </c>
      <c r="H456" s="1055" t="str">
        <f t="shared" si="76"/>
        <v>MR_DER-1422_25</v>
      </c>
      <c r="I456" s="234" t="str">
        <f t="shared" si="73"/>
        <v>ND</v>
      </c>
      <c r="J456" s="255" t="str">
        <f t="shared" si="74"/>
        <v>APROVADO</v>
      </c>
      <c r="K456" s="249" t="s">
        <v>3730</v>
      </c>
      <c r="L456" s="229">
        <v>45582</v>
      </c>
      <c r="M456" s="1365" t="s">
        <v>8347</v>
      </c>
      <c r="N456" s="220" t="s">
        <v>5536</v>
      </c>
      <c r="O456" s="229">
        <v>45603</v>
      </c>
      <c r="P456" s="220" t="s">
        <v>3777</v>
      </c>
      <c r="Q456" s="220" t="s">
        <v>3765</v>
      </c>
      <c r="R456" s="229">
        <v>45643</v>
      </c>
      <c r="S456" s="1365" t="s">
        <v>8860</v>
      </c>
      <c r="T456" s="220" t="s">
        <v>5536</v>
      </c>
      <c r="U456" s="229">
        <v>45672</v>
      </c>
      <c r="V456" s="220"/>
      <c r="W456" s="220" t="s">
        <v>5701</v>
      </c>
      <c r="X456" s="229">
        <v>45859</v>
      </c>
      <c r="Y456" s="218" t="s">
        <v>9660</v>
      </c>
      <c r="Z456" s="220" t="s">
        <v>5536</v>
      </c>
      <c r="AA456" s="229">
        <v>45903</v>
      </c>
      <c r="AB456" s="220"/>
      <c r="AC456" s="220" t="s">
        <v>7387</v>
      </c>
      <c r="AD456" s="229">
        <v>45919</v>
      </c>
      <c r="AE456" s="218" t="s">
        <v>10312</v>
      </c>
      <c r="AF456" s="220" t="s">
        <v>5537</v>
      </c>
      <c r="AG456" s="229">
        <v>45964</v>
      </c>
      <c r="AH456" s="220"/>
      <c r="AI456" s="220" t="s">
        <v>3748</v>
      </c>
      <c r="AJ456" s="229">
        <v>45966</v>
      </c>
      <c r="AK456" s="218" t="s">
        <v>11195</v>
      </c>
      <c r="AL456" s="220" t="s">
        <v>5539</v>
      </c>
      <c r="AM456" s="229">
        <v>45973</v>
      </c>
      <c r="AN456" s="220"/>
      <c r="AO456" s="220" t="s">
        <v>3748</v>
      </c>
      <c r="AP456" s="229">
        <v>45994</v>
      </c>
      <c r="AQ456" s="1153" t="s">
        <v>11501</v>
      </c>
      <c r="AR456" s="220"/>
      <c r="AS456" s="229"/>
      <c r="AT456" s="220"/>
      <c r="AU456" s="220"/>
      <c r="AV456" s="229"/>
      <c r="AW456" s="229"/>
      <c r="AX456" s="220"/>
      <c r="AY456" s="229"/>
    </row>
    <row r="457" spans="1:51" s="110" customFormat="1" ht="25.5" hidden="1" x14ac:dyDescent="0.25">
      <c r="A457" s="226" t="s">
        <v>8263</v>
      </c>
      <c r="B457" s="226"/>
      <c r="C457" s="227" t="s">
        <v>8257</v>
      </c>
      <c r="D457" s="252" t="s">
        <v>6960</v>
      </c>
      <c r="E457" s="231" t="s">
        <v>8007</v>
      </c>
      <c r="F457" s="239">
        <f t="shared" si="75"/>
        <v>45973</v>
      </c>
      <c r="G457" s="232" t="str">
        <f t="shared" si="71"/>
        <v>A</v>
      </c>
      <c r="H457" s="1055" t="str">
        <f t="shared" si="76"/>
        <v>MR_DER-1359_25</v>
      </c>
      <c r="I457" s="234" t="str">
        <f t="shared" si="73"/>
        <v>ND</v>
      </c>
      <c r="J457" s="255" t="str">
        <f t="shared" si="74"/>
        <v>ND</v>
      </c>
      <c r="K457" s="249" t="s">
        <v>3730</v>
      </c>
      <c r="L457" s="229">
        <v>45582</v>
      </c>
      <c r="M457" s="1365" t="s">
        <v>8347</v>
      </c>
      <c r="N457" s="220" t="s">
        <v>5536</v>
      </c>
      <c r="O457" s="229">
        <v>45603</v>
      </c>
      <c r="P457" s="220" t="s">
        <v>3777</v>
      </c>
      <c r="Q457" s="220" t="s">
        <v>3765</v>
      </c>
      <c r="R457" s="229">
        <v>45643</v>
      </c>
      <c r="S457" s="1365" t="s">
        <v>8860</v>
      </c>
      <c r="T457" s="220" t="s">
        <v>5536</v>
      </c>
      <c r="U457" s="229">
        <v>45672</v>
      </c>
      <c r="V457" s="220"/>
      <c r="W457" s="220" t="s">
        <v>5701</v>
      </c>
      <c r="X457" s="229">
        <v>45859</v>
      </c>
      <c r="Y457" s="218" t="s">
        <v>9660</v>
      </c>
      <c r="Z457" s="220" t="s">
        <v>5536</v>
      </c>
      <c r="AA457" s="229">
        <v>45903</v>
      </c>
      <c r="AB457" s="220"/>
      <c r="AC457" s="220" t="s">
        <v>7387</v>
      </c>
      <c r="AD457" s="229">
        <v>45919</v>
      </c>
      <c r="AE457" s="218" t="s">
        <v>10312</v>
      </c>
      <c r="AF457" s="220" t="s">
        <v>5539</v>
      </c>
      <c r="AG457" s="229">
        <v>45964</v>
      </c>
      <c r="AH457" s="220"/>
      <c r="AI457" s="220" t="s">
        <v>3748</v>
      </c>
      <c r="AJ457" s="229">
        <v>45973</v>
      </c>
      <c r="AK457" s="218" t="s">
        <v>11246</v>
      </c>
      <c r="AL457" s="220"/>
      <c r="AM457" s="229"/>
      <c r="AN457" s="220"/>
      <c r="AO457" s="220"/>
      <c r="AP457" s="229"/>
      <c r="AQ457" s="229"/>
      <c r="AR457" s="220"/>
      <c r="AS457" s="229"/>
      <c r="AT457" s="220"/>
      <c r="AU457" s="220"/>
      <c r="AV457" s="229"/>
      <c r="AW457" s="229"/>
      <c r="AX457" s="220"/>
      <c r="AY457" s="229"/>
    </row>
    <row r="458" spans="1:51" s="110" customFormat="1" ht="25.5" hidden="1" x14ac:dyDescent="0.25">
      <c r="A458" s="226" t="s">
        <v>8263</v>
      </c>
      <c r="B458" s="226"/>
      <c r="C458" s="227" t="s">
        <v>8257</v>
      </c>
      <c r="D458" s="252" t="s">
        <v>6960</v>
      </c>
      <c r="E458" s="231" t="s">
        <v>8008</v>
      </c>
      <c r="F458" s="239">
        <f t="shared" si="75"/>
        <v>45973</v>
      </c>
      <c r="G458" s="232" t="str">
        <f t="shared" si="71"/>
        <v>A</v>
      </c>
      <c r="H458" s="1055" t="str">
        <f t="shared" si="76"/>
        <v>MR_DER-1359_25</v>
      </c>
      <c r="I458" s="234" t="str">
        <f t="shared" si="73"/>
        <v>ND</v>
      </c>
      <c r="J458" s="255" t="str">
        <f t="shared" si="74"/>
        <v>ND</v>
      </c>
      <c r="K458" s="249" t="s">
        <v>3730</v>
      </c>
      <c r="L458" s="229">
        <v>45582</v>
      </c>
      <c r="M458" s="1365" t="s">
        <v>8347</v>
      </c>
      <c r="N458" s="220" t="s">
        <v>5536</v>
      </c>
      <c r="O458" s="229">
        <v>45603</v>
      </c>
      <c r="P458" s="220" t="s">
        <v>3777</v>
      </c>
      <c r="Q458" s="220" t="s">
        <v>3765</v>
      </c>
      <c r="R458" s="229">
        <v>45643</v>
      </c>
      <c r="S458" s="1365" t="s">
        <v>8860</v>
      </c>
      <c r="T458" s="220" t="s">
        <v>5536</v>
      </c>
      <c r="U458" s="229">
        <v>45672</v>
      </c>
      <c r="V458" s="220"/>
      <c r="W458" s="220" t="s">
        <v>5701</v>
      </c>
      <c r="X458" s="229">
        <v>45859</v>
      </c>
      <c r="Y458" s="218" t="s">
        <v>9660</v>
      </c>
      <c r="Z458" s="220" t="s">
        <v>5536</v>
      </c>
      <c r="AA458" s="229">
        <v>45903</v>
      </c>
      <c r="AB458" s="220"/>
      <c r="AC458" s="220" t="s">
        <v>7387</v>
      </c>
      <c r="AD458" s="229">
        <v>45919</v>
      </c>
      <c r="AE458" s="218" t="s">
        <v>10312</v>
      </c>
      <c r="AF458" s="220" t="s">
        <v>5539</v>
      </c>
      <c r="AG458" s="229">
        <v>45964</v>
      </c>
      <c r="AH458" s="220"/>
      <c r="AI458" s="220" t="s">
        <v>3748</v>
      </c>
      <c r="AJ458" s="229">
        <v>45973</v>
      </c>
      <c r="AK458" s="218" t="s">
        <v>11246</v>
      </c>
      <c r="AL458" s="220"/>
      <c r="AM458" s="229"/>
      <c r="AN458" s="220"/>
      <c r="AO458" s="220"/>
      <c r="AP458" s="229"/>
      <c r="AQ458" s="229"/>
      <c r="AR458" s="220"/>
      <c r="AS458" s="229"/>
      <c r="AT458" s="220"/>
      <c r="AU458" s="220"/>
      <c r="AV458" s="229"/>
      <c r="AW458" s="229"/>
      <c r="AX458" s="220"/>
      <c r="AY458" s="229"/>
    </row>
    <row r="459" spans="1:51" s="110" customFormat="1" ht="25.5" hidden="1" x14ac:dyDescent="0.25">
      <c r="A459" s="226" t="s">
        <v>8263</v>
      </c>
      <c r="B459" s="226"/>
      <c r="C459" s="227" t="s">
        <v>8257</v>
      </c>
      <c r="D459" s="252" t="s">
        <v>6960</v>
      </c>
      <c r="E459" s="231" t="s">
        <v>8009</v>
      </c>
      <c r="F459" s="239">
        <f t="shared" si="75"/>
        <v>45973</v>
      </c>
      <c r="G459" s="232" t="str">
        <f t="shared" si="71"/>
        <v>A</v>
      </c>
      <c r="H459" s="1055" t="str">
        <f t="shared" si="76"/>
        <v>MR_DER-1359_25</v>
      </c>
      <c r="I459" s="234" t="str">
        <f t="shared" si="73"/>
        <v>ND</v>
      </c>
      <c r="J459" s="255" t="str">
        <f t="shared" si="74"/>
        <v>ND</v>
      </c>
      <c r="K459" s="249" t="s">
        <v>3730</v>
      </c>
      <c r="L459" s="229">
        <v>45582</v>
      </c>
      <c r="M459" s="1365" t="s">
        <v>8347</v>
      </c>
      <c r="N459" s="220" t="s">
        <v>5536</v>
      </c>
      <c r="O459" s="229">
        <v>45603</v>
      </c>
      <c r="P459" s="220" t="s">
        <v>3777</v>
      </c>
      <c r="Q459" s="220" t="s">
        <v>3765</v>
      </c>
      <c r="R459" s="229">
        <v>45643</v>
      </c>
      <c r="S459" s="1365" t="s">
        <v>8860</v>
      </c>
      <c r="T459" s="220" t="s">
        <v>5536</v>
      </c>
      <c r="U459" s="229">
        <v>45672</v>
      </c>
      <c r="V459" s="220"/>
      <c r="W459" s="220" t="s">
        <v>5701</v>
      </c>
      <c r="X459" s="229">
        <v>45859</v>
      </c>
      <c r="Y459" s="218" t="s">
        <v>9660</v>
      </c>
      <c r="Z459" s="220" t="s">
        <v>5536</v>
      </c>
      <c r="AA459" s="229">
        <v>45903</v>
      </c>
      <c r="AB459" s="220"/>
      <c r="AC459" s="220" t="s">
        <v>7387</v>
      </c>
      <c r="AD459" s="229">
        <v>45919</v>
      </c>
      <c r="AE459" s="218" t="s">
        <v>10312</v>
      </c>
      <c r="AF459" s="220" t="s">
        <v>5539</v>
      </c>
      <c r="AG459" s="229">
        <v>45964</v>
      </c>
      <c r="AH459" s="220"/>
      <c r="AI459" s="220" t="s">
        <v>3748</v>
      </c>
      <c r="AJ459" s="229">
        <v>45973</v>
      </c>
      <c r="AK459" s="218" t="s">
        <v>11246</v>
      </c>
      <c r="AL459" s="220"/>
      <c r="AM459" s="229"/>
      <c r="AN459" s="220"/>
      <c r="AO459" s="220"/>
      <c r="AP459" s="229"/>
      <c r="AQ459" s="229"/>
      <c r="AR459" s="220"/>
      <c r="AS459" s="229"/>
      <c r="AT459" s="220"/>
      <c r="AU459" s="220"/>
      <c r="AV459" s="229"/>
      <c r="AW459" s="229"/>
      <c r="AX459" s="220"/>
      <c r="AY459" s="229"/>
    </row>
    <row r="460" spans="1:51" s="110" customFormat="1" ht="25.5" hidden="1" x14ac:dyDescent="0.25">
      <c r="A460" s="226" t="s">
        <v>8263</v>
      </c>
      <c r="B460" s="226"/>
      <c r="C460" s="227" t="s">
        <v>8257</v>
      </c>
      <c r="D460" s="252" t="s">
        <v>6960</v>
      </c>
      <c r="E460" s="231" t="s">
        <v>8010</v>
      </c>
      <c r="F460" s="239">
        <f t="shared" si="75"/>
        <v>45973</v>
      </c>
      <c r="G460" s="232" t="str">
        <f t="shared" si="71"/>
        <v>A</v>
      </c>
      <c r="H460" s="1055" t="str">
        <f t="shared" si="76"/>
        <v>MR_DER-1359_25</v>
      </c>
      <c r="I460" s="234" t="str">
        <f t="shared" si="73"/>
        <v>ND</v>
      </c>
      <c r="J460" s="255" t="str">
        <f t="shared" si="74"/>
        <v>ND</v>
      </c>
      <c r="K460" s="249" t="s">
        <v>3730</v>
      </c>
      <c r="L460" s="229">
        <v>45582</v>
      </c>
      <c r="M460" s="1365" t="s">
        <v>8347</v>
      </c>
      <c r="N460" s="220" t="s">
        <v>5536</v>
      </c>
      <c r="O460" s="229">
        <v>45603</v>
      </c>
      <c r="P460" s="220" t="s">
        <v>3777</v>
      </c>
      <c r="Q460" s="220" t="s">
        <v>3765</v>
      </c>
      <c r="R460" s="229">
        <v>45643</v>
      </c>
      <c r="S460" s="1365" t="s">
        <v>8860</v>
      </c>
      <c r="T460" s="220" t="s">
        <v>5536</v>
      </c>
      <c r="U460" s="229">
        <v>45672</v>
      </c>
      <c r="V460" s="220"/>
      <c r="W460" s="220" t="s">
        <v>5701</v>
      </c>
      <c r="X460" s="229">
        <v>45859</v>
      </c>
      <c r="Y460" s="218" t="s">
        <v>9660</v>
      </c>
      <c r="Z460" s="220" t="s">
        <v>5536</v>
      </c>
      <c r="AA460" s="229">
        <v>45903</v>
      </c>
      <c r="AB460" s="220"/>
      <c r="AC460" s="220" t="s">
        <v>7387</v>
      </c>
      <c r="AD460" s="229">
        <v>45919</v>
      </c>
      <c r="AE460" s="218" t="s">
        <v>10312</v>
      </c>
      <c r="AF460" s="220" t="s">
        <v>5539</v>
      </c>
      <c r="AG460" s="229">
        <v>45964</v>
      </c>
      <c r="AH460" s="220"/>
      <c r="AI460" s="220" t="s">
        <v>3748</v>
      </c>
      <c r="AJ460" s="229">
        <v>45973</v>
      </c>
      <c r="AK460" s="218" t="s">
        <v>11246</v>
      </c>
      <c r="AL460" s="220"/>
      <c r="AM460" s="229"/>
      <c r="AN460" s="220"/>
      <c r="AO460" s="220"/>
      <c r="AP460" s="229"/>
      <c r="AQ460" s="229"/>
      <c r="AR460" s="220"/>
      <c r="AS460" s="229"/>
      <c r="AT460" s="220"/>
      <c r="AU460" s="220"/>
      <c r="AV460" s="229"/>
      <c r="AW460" s="229"/>
      <c r="AX460" s="220"/>
      <c r="AY460" s="229"/>
    </row>
    <row r="461" spans="1:51" s="110" customFormat="1" ht="25.5" hidden="1" x14ac:dyDescent="0.25">
      <c r="A461" s="226" t="s">
        <v>8263</v>
      </c>
      <c r="B461" s="226"/>
      <c r="C461" s="227" t="s">
        <v>8257</v>
      </c>
      <c r="D461" s="252" t="s">
        <v>6960</v>
      </c>
      <c r="E461" s="231" t="s">
        <v>8011</v>
      </c>
      <c r="F461" s="239">
        <f t="shared" si="75"/>
        <v>45973</v>
      </c>
      <c r="G461" s="232" t="str">
        <f t="shared" si="71"/>
        <v>A</v>
      </c>
      <c r="H461" s="1055" t="str">
        <f t="shared" si="76"/>
        <v>MR_DER-1359_25</v>
      </c>
      <c r="I461" s="234" t="str">
        <f t="shared" si="73"/>
        <v>ND</v>
      </c>
      <c r="J461" s="255" t="str">
        <f t="shared" si="74"/>
        <v>ND</v>
      </c>
      <c r="K461" s="249" t="s">
        <v>3730</v>
      </c>
      <c r="L461" s="229">
        <v>45582</v>
      </c>
      <c r="M461" s="1365" t="s">
        <v>8347</v>
      </c>
      <c r="N461" s="220" t="s">
        <v>5536</v>
      </c>
      <c r="O461" s="229">
        <v>45603</v>
      </c>
      <c r="P461" s="220" t="s">
        <v>3777</v>
      </c>
      <c r="Q461" s="220" t="s">
        <v>3765</v>
      </c>
      <c r="R461" s="229">
        <v>45643</v>
      </c>
      <c r="S461" s="1365" t="s">
        <v>8860</v>
      </c>
      <c r="T461" s="220" t="s">
        <v>5536</v>
      </c>
      <c r="U461" s="229">
        <v>45672</v>
      </c>
      <c r="V461" s="220"/>
      <c r="W461" s="220" t="s">
        <v>5701</v>
      </c>
      <c r="X461" s="229">
        <v>45859</v>
      </c>
      <c r="Y461" s="218" t="s">
        <v>9660</v>
      </c>
      <c r="Z461" s="220" t="s">
        <v>5536</v>
      </c>
      <c r="AA461" s="229">
        <v>45903</v>
      </c>
      <c r="AB461" s="220"/>
      <c r="AC461" s="220" t="s">
        <v>7387</v>
      </c>
      <c r="AD461" s="229">
        <v>45919</v>
      </c>
      <c r="AE461" s="218" t="s">
        <v>10312</v>
      </c>
      <c r="AF461" s="220" t="s">
        <v>5539</v>
      </c>
      <c r="AG461" s="229">
        <v>45964</v>
      </c>
      <c r="AH461" s="220"/>
      <c r="AI461" s="220" t="s">
        <v>3748</v>
      </c>
      <c r="AJ461" s="229">
        <v>45973</v>
      </c>
      <c r="AK461" s="218" t="s">
        <v>11246</v>
      </c>
      <c r="AL461" s="220"/>
      <c r="AM461" s="229"/>
      <c r="AN461" s="220"/>
      <c r="AO461" s="220"/>
      <c r="AP461" s="229"/>
      <c r="AQ461" s="229"/>
      <c r="AR461" s="220"/>
      <c r="AS461" s="229"/>
      <c r="AT461" s="220"/>
      <c r="AU461" s="220"/>
      <c r="AV461" s="229"/>
      <c r="AW461" s="229"/>
      <c r="AX461" s="220"/>
      <c r="AY461" s="229"/>
    </row>
    <row r="462" spans="1:51" s="110" customFormat="1" ht="25.5" hidden="1" x14ac:dyDescent="0.25">
      <c r="A462" s="226" t="s">
        <v>8263</v>
      </c>
      <c r="B462" s="226"/>
      <c r="C462" s="227" t="s">
        <v>8257</v>
      </c>
      <c r="D462" s="252" t="s">
        <v>6960</v>
      </c>
      <c r="E462" s="231" t="s">
        <v>8012</v>
      </c>
      <c r="F462" s="239">
        <f t="shared" si="75"/>
        <v>45973</v>
      </c>
      <c r="G462" s="232" t="str">
        <f t="shared" si="71"/>
        <v>A</v>
      </c>
      <c r="H462" s="1055" t="str">
        <f t="shared" si="76"/>
        <v>MR_DER-1359_25</v>
      </c>
      <c r="I462" s="234" t="str">
        <f t="shared" si="73"/>
        <v>ND</v>
      </c>
      <c r="J462" s="255" t="str">
        <f t="shared" si="74"/>
        <v>ND</v>
      </c>
      <c r="K462" s="249" t="s">
        <v>3730</v>
      </c>
      <c r="L462" s="229">
        <v>45582</v>
      </c>
      <c r="M462" s="1365" t="s">
        <v>8347</v>
      </c>
      <c r="N462" s="220" t="s">
        <v>5536</v>
      </c>
      <c r="O462" s="229">
        <v>45603</v>
      </c>
      <c r="P462" s="220" t="s">
        <v>3777</v>
      </c>
      <c r="Q462" s="220" t="s">
        <v>3765</v>
      </c>
      <c r="R462" s="229">
        <v>45643</v>
      </c>
      <c r="S462" s="1365" t="s">
        <v>8860</v>
      </c>
      <c r="T462" s="220" t="s">
        <v>5536</v>
      </c>
      <c r="U462" s="229">
        <v>45672</v>
      </c>
      <c r="V462" s="220"/>
      <c r="W462" s="220" t="s">
        <v>5701</v>
      </c>
      <c r="X462" s="229">
        <v>45859</v>
      </c>
      <c r="Y462" s="218" t="s">
        <v>9660</v>
      </c>
      <c r="Z462" s="220" t="s">
        <v>5536</v>
      </c>
      <c r="AA462" s="229">
        <v>45903</v>
      </c>
      <c r="AB462" s="220"/>
      <c r="AC462" s="220" t="s">
        <v>7387</v>
      </c>
      <c r="AD462" s="229">
        <v>45919</v>
      </c>
      <c r="AE462" s="218" t="s">
        <v>10312</v>
      </c>
      <c r="AF462" s="220" t="s">
        <v>5539</v>
      </c>
      <c r="AG462" s="229">
        <v>45964</v>
      </c>
      <c r="AH462" s="220"/>
      <c r="AI462" s="220" t="s">
        <v>3748</v>
      </c>
      <c r="AJ462" s="229">
        <v>45973</v>
      </c>
      <c r="AK462" s="218" t="s">
        <v>11246</v>
      </c>
      <c r="AL462" s="220"/>
      <c r="AM462" s="229"/>
      <c r="AN462" s="220"/>
      <c r="AO462" s="220"/>
      <c r="AP462" s="229"/>
      <c r="AQ462" s="229"/>
      <c r="AR462" s="220"/>
      <c r="AS462" s="229"/>
      <c r="AT462" s="220"/>
      <c r="AU462" s="220"/>
      <c r="AV462" s="229"/>
      <c r="AW462" s="229"/>
      <c r="AX462" s="220"/>
      <c r="AY462" s="229"/>
    </row>
    <row r="463" spans="1:51" s="110" customFormat="1" ht="25.5" hidden="1" x14ac:dyDescent="0.25">
      <c r="A463" s="226" t="s">
        <v>8263</v>
      </c>
      <c r="B463" s="226"/>
      <c r="C463" s="227" t="s">
        <v>8257</v>
      </c>
      <c r="D463" s="252" t="s">
        <v>6960</v>
      </c>
      <c r="E463" s="231" t="s">
        <v>8013</v>
      </c>
      <c r="F463" s="239">
        <f t="shared" si="75"/>
        <v>45973</v>
      </c>
      <c r="G463" s="232" t="str">
        <f t="shared" si="71"/>
        <v>A</v>
      </c>
      <c r="H463" s="1055" t="str">
        <f t="shared" si="76"/>
        <v>MR_DER-1359_25</v>
      </c>
      <c r="I463" s="234" t="str">
        <f t="shared" si="73"/>
        <v>ND</v>
      </c>
      <c r="J463" s="255" t="str">
        <f t="shared" si="74"/>
        <v>ND</v>
      </c>
      <c r="K463" s="249" t="s">
        <v>3730</v>
      </c>
      <c r="L463" s="229">
        <v>45582</v>
      </c>
      <c r="M463" s="1365" t="s">
        <v>8347</v>
      </c>
      <c r="N463" s="220" t="s">
        <v>5536</v>
      </c>
      <c r="O463" s="229">
        <v>45603</v>
      </c>
      <c r="P463" s="220" t="s">
        <v>3777</v>
      </c>
      <c r="Q463" s="220" t="s">
        <v>3765</v>
      </c>
      <c r="R463" s="229">
        <v>45643</v>
      </c>
      <c r="S463" s="1365" t="s">
        <v>8860</v>
      </c>
      <c r="T463" s="220" t="s">
        <v>5536</v>
      </c>
      <c r="U463" s="229">
        <v>45672</v>
      </c>
      <c r="V463" s="220"/>
      <c r="W463" s="220" t="s">
        <v>5701</v>
      </c>
      <c r="X463" s="229">
        <v>45859</v>
      </c>
      <c r="Y463" s="218" t="s">
        <v>9660</v>
      </c>
      <c r="Z463" s="220" t="s">
        <v>5536</v>
      </c>
      <c r="AA463" s="229">
        <v>45903</v>
      </c>
      <c r="AB463" s="220"/>
      <c r="AC463" s="220" t="s">
        <v>7387</v>
      </c>
      <c r="AD463" s="229">
        <v>45919</v>
      </c>
      <c r="AE463" s="218" t="s">
        <v>10312</v>
      </c>
      <c r="AF463" s="220" t="s">
        <v>5539</v>
      </c>
      <c r="AG463" s="229">
        <v>45964</v>
      </c>
      <c r="AH463" s="220"/>
      <c r="AI463" s="220" t="s">
        <v>3748</v>
      </c>
      <c r="AJ463" s="229">
        <v>45973</v>
      </c>
      <c r="AK463" s="218" t="s">
        <v>11246</v>
      </c>
      <c r="AL463" s="220"/>
      <c r="AM463" s="229"/>
      <c r="AN463" s="220"/>
      <c r="AO463" s="220"/>
      <c r="AP463" s="229"/>
      <c r="AQ463" s="229"/>
      <c r="AR463" s="220"/>
      <c r="AS463" s="229"/>
      <c r="AT463" s="220"/>
      <c r="AU463" s="220"/>
      <c r="AV463" s="229"/>
      <c r="AW463" s="229"/>
      <c r="AX463" s="220"/>
      <c r="AY463" s="229"/>
    </row>
    <row r="464" spans="1:51" s="110" customFormat="1" ht="25.5" hidden="1" x14ac:dyDescent="0.25">
      <c r="A464" s="226" t="s">
        <v>8263</v>
      </c>
      <c r="B464" s="226"/>
      <c r="C464" s="227" t="s">
        <v>8257</v>
      </c>
      <c r="D464" s="252" t="s">
        <v>6960</v>
      </c>
      <c r="E464" s="231" t="s">
        <v>8014</v>
      </c>
      <c r="F464" s="239">
        <f t="shared" si="75"/>
        <v>45973</v>
      </c>
      <c r="G464" s="232" t="str">
        <f t="shared" si="71"/>
        <v>A</v>
      </c>
      <c r="H464" s="1055" t="str">
        <f t="shared" si="76"/>
        <v>MR_DER-1359_25</v>
      </c>
      <c r="I464" s="234" t="str">
        <f t="shared" si="73"/>
        <v>ND</v>
      </c>
      <c r="J464" s="255" t="str">
        <f t="shared" si="74"/>
        <v>ND</v>
      </c>
      <c r="K464" s="249" t="s">
        <v>3730</v>
      </c>
      <c r="L464" s="229">
        <v>45582</v>
      </c>
      <c r="M464" s="1365" t="s">
        <v>8347</v>
      </c>
      <c r="N464" s="220" t="s">
        <v>5536</v>
      </c>
      <c r="O464" s="229">
        <v>45603</v>
      </c>
      <c r="P464" s="220" t="s">
        <v>3777</v>
      </c>
      <c r="Q464" s="220" t="s">
        <v>3765</v>
      </c>
      <c r="R464" s="229">
        <v>45643</v>
      </c>
      <c r="S464" s="1365" t="s">
        <v>8860</v>
      </c>
      <c r="T464" s="220" t="s">
        <v>5536</v>
      </c>
      <c r="U464" s="229">
        <v>45672</v>
      </c>
      <c r="V464" s="220"/>
      <c r="W464" s="220" t="s">
        <v>5701</v>
      </c>
      <c r="X464" s="229">
        <v>45859</v>
      </c>
      <c r="Y464" s="218" t="s">
        <v>9660</v>
      </c>
      <c r="Z464" s="220" t="s">
        <v>5536</v>
      </c>
      <c r="AA464" s="229">
        <v>45903</v>
      </c>
      <c r="AB464" s="220"/>
      <c r="AC464" s="220" t="s">
        <v>7387</v>
      </c>
      <c r="AD464" s="229">
        <v>45919</v>
      </c>
      <c r="AE464" s="218" t="s">
        <v>10312</v>
      </c>
      <c r="AF464" s="220" t="s">
        <v>5539</v>
      </c>
      <c r="AG464" s="229">
        <v>45964</v>
      </c>
      <c r="AH464" s="220"/>
      <c r="AI464" s="220" t="s">
        <v>3748</v>
      </c>
      <c r="AJ464" s="229">
        <v>45973</v>
      </c>
      <c r="AK464" s="218" t="s">
        <v>11246</v>
      </c>
      <c r="AL464" s="220"/>
      <c r="AM464" s="229"/>
      <c r="AN464" s="220"/>
      <c r="AO464" s="220"/>
      <c r="AP464" s="229"/>
      <c r="AQ464" s="229"/>
      <c r="AR464" s="220"/>
      <c r="AS464" s="229"/>
      <c r="AT464" s="220"/>
      <c r="AU464" s="220"/>
      <c r="AV464" s="229"/>
      <c r="AW464" s="229"/>
      <c r="AX464" s="220"/>
      <c r="AY464" s="229"/>
    </row>
    <row r="465" spans="1:51" s="110" customFormat="1" ht="25.5" hidden="1" x14ac:dyDescent="0.25">
      <c r="A465" s="226" t="s">
        <v>8263</v>
      </c>
      <c r="B465" s="226"/>
      <c r="C465" s="227" t="s">
        <v>8257</v>
      </c>
      <c r="D465" s="252" t="s">
        <v>6960</v>
      </c>
      <c r="E465" s="231" t="s">
        <v>8015</v>
      </c>
      <c r="F465" s="239">
        <f t="shared" si="75"/>
        <v>45994</v>
      </c>
      <c r="G465" s="232" t="str">
        <f t="shared" si="71"/>
        <v>A</v>
      </c>
      <c r="H465" s="1055" t="str">
        <f t="shared" si="76"/>
        <v>MR_DER-1422_25</v>
      </c>
      <c r="I465" s="234" t="str">
        <f t="shared" si="73"/>
        <v>ND</v>
      </c>
      <c r="J465" s="255" t="str">
        <f t="shared" si="74"/>
        <v>APROVADO</v>
      </c>
      <c r="K465" s="249" t="s">
        <v>3730</v>
      </c>
      <c r="L465" s="229">
        <v>45582</v>
      </c>
      <c r="M465" s="1365" t="s">
        <v>8347</v>
      </c>
      <c r="N465" s="220" t="s">
        <v>5536</v>
      </c>
      <c r="O465" s="229">
        <v>45603</v>
      </c>
      <c r="P465" s="220" t="s">
        <v>3777</v>
      </c>
      <c r="Q465" s="220" t="s">
        <v>3765</v>
      </c>
      <c r="R465" s="229">
        <v>45643</v>
      </c>
      <c r="S465" s="1365" t="s">
        <v>8860</v>
      </c>
      <c r="T465" s="220" t="s">
        <v>5536</v>
      </c>
      <c r="U465" s="229">
        <v>45672</v>
      </c>
      <c r="V465" s="220"/>
      <c r="W465" s="220" t="s">
        <v>5701</v>
      </c>
      <c r="X465" s="229">
        <v>45859</v>
      </c>
      <c r="Y465" s="218" t="s">
        <v>9660</v>
      </c>
      <c r="Z465" s="220" t="s">
        <v>5536</v>
      </c>
      <c r="AA465" s="229">
        <v>45903</v>
      </c>
      <c r="AB465" s="220"/>
      <c r="AC465" s="220" t="s">
        <v>7387</v>
      </c>
      <c r="AD465" s="229">
        <v>45919</v>
      </c>
      <c r="AE465" s="218" t="s">
        <v>10312</v>
      </c>
      <c r="AF465" s="220" t="s">
        <v>5537</v>
      </c>
      <c r="AG465" s="229">
        <v>45964</v>
      </c>
      <c r="AH465" s="220"/>
      <c r="AI465" s="220" t="s">
        <v>3748</v>
      </c>
      <c r="AJ465" s="229">
        <v>45966</v>
      </c>
      <c r="AK465" s="218" t="s">
        <v>11195</v>
      </c>
      <c r="AL465" s="220" t="s">
        <v>5539</v>
      </c>
      <c r="AM465" s="229">
        <v>45973</v>
      </c>
      <c r="AN465" s="220"/>
      <c r="AO465" s="220" t="s">
        <v>3748</v>
      </c>
      <c r="AP465" s="229">
        <v>45994</v>
      </c>
      <c r="AQ465" s="1153" t="s">
        <v>11501</v>
      </c>
      <c r="AR465" s="220"/>
      <c r="AS465" s="229"/>
      <c r="AT465" s="220"/>
      <c r="AU465" s="220"/>
      <c r="AV465" s="229"/>
      <c r="AW465" s="229"/>
      <c r="AX465" s="220"/>
      <c r="AY465" s="229"/>
    </row>
    <row r="466" spans="1:51" s="110" customFormat="1" ht="25.5" hidden="1" x14ac:dyDescent="0.25">
      <c r="A466" s="226" t="s">
        <v>8263</v>
      </c>
      <c r="B466" s="226"/>
      <c r="C466" s="227" t="s">
        <v>8257</v>
      </c>
      <c r="D466" s="252" t="s">
        <v>6960</v>
      </c>
      <c r="E466" s="231" t="s">
        <v>8016</v>
      </c>
      <c r="F466" s="239">
        <f t="shared" si="75"/>
        <v>45973</v>
      </c>
      <c r="G466" s="232" t="str">
        <f t="shared" si="71"/>
        <v>A</v>
      </c>
      <c r="H466" s="1055" t="str">
        <f t="shared" si="76"/>
        <v>MR_DER-1359_25</v>
      </c>
      <c r="I466" s="234" t="str">
        <f t="shared" si="73"/>
        <v>ND</v>
      </c>
      <c r="J466" s="255" t="str">
        <f t="shared" si="74"/>
        <v>ND</v>
      </c>
      <c r="K466" s="249" t="s">
        <v>3730</v>
      </c>
      <c r="L466" s="229">
        <v>45582</v>
      </c>
      <c r="M466" s="1365" t="s">
        <v>8347</v>
      </c>
      <c r="N466" s="220" t="s">
        <v>5536</v>
      </c>
      <c r="O466" s="229">
        <v>45603</v>
      </c>
      <c r="P466" s="220" t="s">
        <v>3777</v>
      </c>
      <c r="Q466" s="220" t="s">
        <v>3765</v>
      </c>
      <c r="R466" s="229">
        <v>45643</v>
      </c>
      <c r="S466" s="1365" t="s">
        <v>8860</v>
      </c>
      <c r="T466" s="220" t="s">
        <v>5536</v>
      </c>
      <c r="U466" s="229">
        <v>45672</v>
      </c>
      <c r="V466" s="220"/>
      <c r="W466" s="220" t="s">
        <v>5701</v>
      </c>
      <c r="X466" s="229">
        <v>45859</v>
      </c>
      <c r="Y466" s="218" t="s">
        <v>9660</v>
      </c>
      <c r="Z466" s="220" t="s">
        <v>5536</v>
      </c>
      <c r="AA466" s="229">
        <v>45903</v>
      </c>
      <c r="AB466" s="220"/>
      <c r="AC466" s="220" t="s">
        <v>7387</v>
      </c>
      <c r="AD466" s="229">
        <v>45919</v>
      </c>
      <c r="AE466" s="218" t="s">
        <v>10312</v>
      </c>
      <c r="AF466" s="220" t="s">
        <v>5539</v>
      </c>
      <c r="AG466" s="229">
        <v>45964</v>
      </c>
      <c r="AH466" s="220"/>
      <c r="AI466" s="220" t="s">
        <v>3748</v>
      </c>
      <c r="AJ466" s="229">
        <v>45973</v>
      </c>
      <c r="AK466" s="218" t="s">
        <v>11246</v>
      </c>
      <c r="AL466" s="220"/>
      <c r="AM466" s="229"/>
      <c r="AN466" s="220"/>
      <c r="AO466" s="220"/>
      <c r="AP466" s="229"/>
      <c r="AQ466" s="229"/>
      <c r="AR466" s="220"/>
      <c r="AS466" s="229"/>
      <c r="AT466" s="220"/>
      <c r="AU466" s="220"/>
      <c r="AV466" s="229"/>
      <c r="AW466" s="229"/>
      <c r="AX466" s="220"/>
      <c r="AY466" s="229"/>
    </row>
    <row r="467" spans="1:51" s="110" customFormat="1" ht="25.5" hidden="1" x14ac:dyDescent="0.25">
      <c r="A467" s="226" t="s">
        <v>8263</v>
      </c>
      <c r="B467" s="226"/>
      <c r="C467" s="227" t="s">
        <v>8257</v>
      </c>
      <c r="D467" s="252" t="s">
        <v>6960</v>
      </c>
      <c r="E467" s="231" t="s">
        <v>8017</v>
      </c>
      <c r="F467" s="239">
        <f t="shared" si="75"/>
        <v>45973</v>
      </c>
      <c r="G467" s="232" t="str">
        <f t="shared" si="71"/>
        <v>A</v>
      </c>
      <c r="H467" s="1055" t="str">
        <f t="shared" si="76"/>
        <v>MR_DER-1359_25</v>
      </c>
      <c r="I467" s="234" t="str">
        <f t="shared" si="73"/>
        <v>ND</v>
      </c>
      <c r="J467" s="255" t="str">
        <f t="shared" si="74"/>
        <v>ND</v>
      </c>
      <c r="K467" s="249" t="s">
        <v>3730</v>
      </c>
      <c r="L467" s="229">
        <v>45582</v>
      </c>
      <c r="M467" s="1365" t="s">
        <v>8347</v>
      </c>
      <c r="N467" s="220" t="s">
        <v>5536</v>
      </c>
      <c r="O467" s="229">
        <v>45603</v>
      </c>
      <c r="P467" s="220" t="s">
        <v>3777</v>
      </c>
      <c r="Q467" s="220" t="s">
        <v>3765</v>
      </c>
      <c r="R467" s="229">
        <v>45643</v>
      </c>
      <c r="S467" s="1365" t="s">
        <v>8860</v>
      </c>
      <c r="T467" s="220" t="s">
        <v>5536</v>
      </c>
      <c r="U467" s="229">
        <v>45672</v>
      </c>
      <c r="V467" s="220"/>
      <c r="W467" s="220" t="s">
        <v>5701</v>
      </c>
      <c r="X467" s="229">
        <v>45859</v>
      </c>
      <c r="Y467" s="218" t="s">
        <v>9660</v>
      </c>
      <c r="Z467" s="220" t="s">
        <v>5536</v>
      </c>
      <c r="AA467" s="229">
        <v>45903</v>
      </c>
      <c r="AB467" s="220"/>
      <c r="AC467" s="220" t="s">
        <v>7387</v>
      </c>
      <c r="AD467" s="229">
        <v>45919</v>
      </c>
      <c r="AE467" s="218" t="s">
        <v>10312</v>
      </c>
      <c r="AF467" s="220" t="s">
        <v>5539</v>
      </c>
      <c r="AG467" s="229">
        <v>45964</v>
      </c>
      <c r="AH467" s="220"/>
      <c r="AI467" s="220" t="s">
        <v>3748</v>
      </c>
      <c r="AJ467" s="229">
        <v>45973</v>
      </c>
      <c r="AK467" s="218" t="s">
        <v>11246</v>
      </c>
      <c r="AL467" s="220"/>
      <c r="AM467" s="229"/>
      <c r="AN467" s="220"/>
      <c r="AO467" s="220"/>
      <c r="AP467" s="229"/>
      <c r="AQ467" s="229"/>
      <c r="AR467" s="220"/>
      <c r="AS467" s="229"/>
      <c r="AT467" s="220"/>
      <c r="AU467" s="220"/>
      <c r="AV467" s="229"/>
      <c r="AW467" s="229"/>
      <c r="AX467" s="220"/>
      <c r="AY467" s="229"/>
    </row>
    <row r="468" spans="1:51" s="110" customFormat="1" ht="25.5" hidden="1" x14ac:dyDescent="0.25">
      <c r="A468" s="226" t="s">
        <v>8263</v>
      </c>
      <c r="B468" s="226"/>
      <c r="C468" s="227" t="s">
        <v>8257</v>
      </c>
      <c r="D468" s="252" t="s">
        <v>6960</v>
      </c>
      <c r="E468" s="231" t="s">
        <v>8018</v>
      </c>
      <c r="F468" s="239">
        <f t="shared" si="75"/>
        <v>45973</v>
      </c>
      <c r="G468" s="232" t="str">
        <f t="shared" si="71"/>
        <v>A</v>
      </c>
      <c r="H468" s="1055" t="str">
        <f t="shared" si="76"/>
        <v>MR_DER-1359_25</v>
      </c>
      <c r="I468" s="234" t="str">
        <f t="shared" si="73"/>
        <v>ND</v>
      </c>
      <c r="J468" s="255" t="str">
        <f t="shared" si="74"/>
        <v>ND</v>
      </c>
      <c r="K468" s="249" t="s">
        <v>3730</v>
      </c>
      <c r="L468" s="229">
        <v>45582</v>
      </c>
      <c r="M468" s="1365" t="s">
        <v>8347</v>
      </c>
      <c r="N468" s="220" t="s">
        <v>5536</v>
      </c>
      <c r="O468" s="229">
        <v>45603</v>
      </c>
      <c r="P468" s="220" t="s">
        <v>3777</v>
      </c>
      <c r="Q468" s="220" t="s">
        <v>3765</v>
      </c>
      <c r="R468" s="229">
        <v>45643</v>
      </c>
      <c r="S468" s="1365" t="s">
        <v>8860</v>
      </c>
      <c r="T468" s="220" t="s">
        <v>5536</v>
      </c>
      <c r="U468" s="229">
        <v>45672</v>
      </c>
      <c r="V468" s="220"/>
      <c r="W468" s="220" t="s">
        <v>5701</v>
      </c>
      <c r="X468" s="229">
        <v>45859</v>
      </c>
      <c r="Y468" s="218" t="s">
        <v>9660</v>
      </c>
      <c r="Z468" s="220" t="s">
        <v>5536</v>
      </c>
      <c r="AA468" s="229">
        <v>45903</v>
      </c>
      <c r="AB468" s="220"/>
      <c r="AC468" s="220" t="s">
        <v>7387</v>
      </c>
      <c r="AD468" s="229">
        <v>45919</v>
      </c>
      <c r="AE468" s="218" t="s">
        <v>10312</v>
      </c>
      <c r="AF468" s="220" t="s">
        <v>5539</v>
      </c>
      <c r="AG468" s="229">
        <v>45964</v>
      </c>
      <c r="AH468" s="220"/>
      <c r="AI468" s="220" t="s">
        <v>3748</v>
      </c>
      <c r="AJ468" s="229">
        <v>45973</v>
      </c>
      <c r="AK468" s="218" t="s">
        <v>11246</v>
      </c>
      <c r="AL468" s="220"/>
      <c r="AM468" s="229"/>
      <c r="AN468" s="220"/>
      <c r="AO468" s="220"/>
      <c r="AP468" s="229"/>
      <c r="AQ468" s="229"/>
      <c r="AR468" s="220"/>
      <c r="AS468" s="229"/>
      <c r="AT468" s="220"/>
      <c r="AU468" s="220"/>
      <c r="AV468" s="229"/>
      <c r="AW468" s="229"/>
      <c r="AX468" s="220"/>
      <c r="AY468" s="229"/>
    </row>
    <row r="469" spans="1:51" s="110" customFormat="1" ht="25.5" hidden="1" x14ac:dyDescent="0.25">
      <c r="A469" s="226" t="s">
        <v>8263</v>
      </c>
      <c r="B469" s="226"/>
      <c r="C469" s="227" t="s">
        <v>8257</v>
      </c>
      <c r="D469" s="252" t="s">
        <v>6960</v>
      </c>
      <c r="E469" s="231" t="s">
        <v>8019</v>
      </c>
      <c r="F469" s="239">
        <f t="shared" si="75"/>
        <v>45973</v>
      </c>
      <c r="G469" s="232" t="str">
        <f t="shared" si="71"/>
        <v>A</v>
      </c>
      <c r="H469" s="1055" t="str">
        <f t="shared" si="76"/>
        <v>MR_DER-1359_25</v>
      </c>
      <c r="I469" s="234" t="str">
        <f t="shared" si="73"/>
        <v>ND</v>
      </c>
      <c r="J469" s="255" t="str">
        <f t="shared" si="74"/>
        <v>ND</v>
      </c>
      <c r="K469" s="249" t="s">
        <v>3730</v>
      </c>
      <c r="L469" s="229">
        <v>45582</v>
      </c>
      <c r="M469" s="1365" t="s">
        <v>8347</v>
      </c>
      <c r="N469" s="220" t="s">
        <v>5536</v>
      </c>
      <c r="O469" s="229">
        <v>45603</v>
      </c>
      <c r="P469" s="220" t="s">
        <v>3777</v>
      </c>
      <c r="Q469" s="220" t="s">
        <v>3765</v>
      </c>
      <c r="R469" s="229">
        <v>45643</v>
      </c>
      <c r="S469" s="1365" t="s">
        <v>8860</v>
      </c>
      <c r="T469" s="220" t="s">
        <v>5536</v>
      </c>
      <c r="U469" s="229">
        <v>45672</v>
      </c>
      <c r="V469" s="220"/>
      <c r="W469" s="220" t="s">
        <v>5701</v>
      </c>
      <c r="X469" s="229">
        <v>45859</v>
      </c>
      <c r="Y469" s="218" t="s">
        <v>9660</v>
      </c>
      <c r="Z469" s="220" t="s">
        <v>5536</v>
      </c>
      <c r="AA469" s="229">
        <v>45903</v>
      </c>
      <c r="AB469" s="220"/>
      <c r="AC469" s="220" t="s">
        <v>7387</v>
      </c>
      <c r="AD469" s="229">
        <v>45919</v>
      </c>
      <c r="AE469" s="218" t="s">
        <v>10312</v>
      </c>
      <c r="AF469" s="220" t="s">
        <v>5539</v>
      </c>
      <c r="AG469" s="229">
        <v>45964</v>
      </c>
      <c r="AH469" s="220"/>
      <c r="AI469" s="220" t="s">
        <v>3748</v>
      </c>
      <c r="AJ469" s="229">
        <v>45973</v>
      </c>
      <c r="AK469" s="218" t="s">
        <v>11246</v>
      </c>
      <c r="AL469" s="220"/>
      <c r="AM469" s="229"/>
      <c r="AN469" s="220"/>
      <c r="AO469" s="220"/>
      <c r="AP469" s="229"/>
      <c r="AQ469" s="229"/>
      <c r="AR469" s="220"/>
      <c r="AS469" s="229"/>
      <c r="AT469" s="220"/>
      <c r="AU469" s="220"/>
      <c r="AV469" s="229"/>
      <c r="AW469" s="229"/>
      <c r="AX469" s="220"/>
      <c r="AY469" s="229"/>
    </row>
    <row r="470" spans="1:51" s="110" customFormat="1" ht="25.5" hidden="1" x14ac:dyDescent="0.25">
      <c r="A470" s="226" t="s">
        <v>8263</v>
      </c>
      <c r="B470" s="226"/>
      <c r="C470" s="227" t="s">
        <v>8257</v>
      </c>
      <c r="D470" s="252" t="s">
        <v>6960</v>
      </c>
      <c r="E470" s="231" t="s">
        <v>8020</v>
      </c>
      <c r="F470" s="239">
        <f t="shared" si="75"/>
        <v>45973</v>
      </c>
      <c r="G470" s="232" t="str">
        <f t="shared" si="71"/>
        <v>A</v>
      </c>
      <c r="H470" s="1055" t="str">
        <f t="shared" si="76"/>
        <v>MR_DER-1359_25</v>
      </c>
      <c r="I470" s="234" t="str">
        <f t="shared" si="73"/>
        <v>ND</v>
      </c>
      <c r="J470" s="255" t="str">
        <f t="shared" si="74"/>
        <v>ND</v>
      </c>
      <c r="K470" s="249" t="s">
        <v>3730</v>
      </c>
      <c r="L470" s="229">
        <v>45582</v>
      </c>
      <c r="M470" s="1365" t="s">
        <v>8347</v>
      </c>
      <c r="N470" s="220" t="s">
        <v>5536</v>
      </c>
      <c r="O470" s="229">
        <v>45603</v>
      </c>
      <c r="P470" s="220" t="s">
        <v>3777</v>
      </c>
      <c r="Q470" s="220" t="s">
        <v>3765</v>
      </c>
      <c r="R470" s="229">
        <v>45643</v>
      </c>
      <c r="S470" s="1365" t="s">
        <v>8860</v>
      </c>
      <c r="T470" s="220" t="s">
        <v>5536</v>
      </c>
      <c r="U470" s="229">
        <v>45672</v>
      </c>
      <c r="V470" s="220"/>
      <c r="W470" s="220" t="s">
        <v>5701</v>
      </c>
      <c r="X470" s="229">
        <v>45859</v>
      </c>
      <c r="Y470" s="218" t="s">
        <v>9660</v>
      </c>
      <c r="Z470" s="220" t="s">
        <v>5536</v>
      </c>
      <c r="AA470" s="229">
        <v>45903</v>
      </c>
      <c r="AB470" s="220"/>
      <c r="AC470" s="220" t="s">
        <v>7387</v>
      </c>
      <c r="AD470" s="229">
        <v>45919</v>
      </c>
      <c r="AE470" s="218" t="s">
        <v>10312</v>
      </c>
      <c r="AF470" s="220" t="s">
        <v>5539</v>
      </c>
      <c r="AG470" s="229">
        <v>45964</v>
      </c>
      <c r="AH470" s="220"/>
      <c r="AI470" s="220" t="s">
        <v>3748</v>
      </c>
      <c r="AJ470" s="229">
        <v>45973</v>
      </c>
      <c r="AK470" s="218" t="s">
        <v>11246</v>
      </c>
      <c r="AL470" s="220"/>
      <c r="AM470" s="229"/>
      <c r="AN470" s="220"/>
      <c r="AO470" s="220"/>
      <c r="AP470" s="229"/>
      <c r="AQ470" s="229"/>
      <c r="AR470" s="220"/>
      <c r="AS470" s="229"/>
      <c r="AT470" s="220"/>
      <c r="AU470" s="220"/>
      <c r="AV470" s="229"/>
      <c r="AW470" s="229"/>
      <c r="AX470" s="220"/>
      <c r="AY470" s="229"/>
    </row>
    <row r="471" spans="1:51" s="110" customFormat="1" ht="25.5" hidden="1" x14ac:dyDescent="0.25">
      <c r="A471" s="226" t="s">
        <v>8263</v>
      </c>
      <c r="B471" s="226"/>
      <c r="C471" s="227" t="s">
        <v>8257</v>
      </c>
      <c r="D471" s="252" t="s">
        <v>6960</v>
      </c>
      <c r="E471" s="231" t="s">
        <v>8021</v>
      </c>
      <c r="F471" s="239">
        <f t="shared" si="75"/>
        <v>45973</v>
      </c>
      <c r="G471" s="232" t="str">
        <f t="shared" si="71"/>
        <v>A</v>
      </c>
      <c r="H471" s="1055" t="str">
        <f t="shared" si="76"/>
        <v>MR_DER-1359_25</v>
      </c>
      <c r="I471" s="234" t="str">
        <f t="shared" si="73"/>
        <v>ND</v>
      </c>
      <c r="J471" s="255" t="str">
        <f t="shared" si="74"/>
        <v>ND</v>
      </c>
      <c r="K471" s="249" t="s">
        <v>3730</v>
      </c>
      <c r="L471" s="229">
        <v>45582</v>
      </c>
      <c r="M471" s="364" t="s">
        <v>8347</v>
      </c>
      <c r="N471" s="220" t="s">
        <v>5536</v>
      </c>
      <c r="O471" s="229">
        <v>45603</v>
      </c>
      <c r="P471" s="220" t="s">
        <v>3777</v>
      </c>
      <c r="Q471" s="220" t="s">
        <v>3765</v>
      </c>
      <c r="R471" s="229">
        <v>45643</v>
      </c>
      <c r="S471" s="364" t="s">
        <v>8860</v>
      </c>
      <c r="T471" s="220" t="s">
        <v>5536</v>
      </c>
      <c r="U471" s="229">
        <v>45672</v>
      </c>
      <c r="V471" s="220"/>
      <c r="W471" s="220" t="s">
        <v>5701</v>
      </c>
      <c r="X471" s="229">
        <v>45859</v>
      </c>
      <c r="Y471" s="218" t="s">
        <v>9660</v>
      </c>
      <c r="Z471" s="220" t="s">
        <v>5536</v>
      </c>
      <c r="AA471" s="229">
        <v>45903</v>
      </c>
      <c r="AB471" s="220"/>
      <c r="AC471" s="220" t="s">
        <v>7387</v>
      </c>
      <c r="AD471" s="229">
        <v>45919</v>
      </c>
      <c r="AE471" s="218" t="s">
        <v>10312</v>
      </c>
      <c r="AF471" s="220" t="s">
        <v>5539</v>
      </c>
      <c r="AG471" s="229">
        <v>45964</v>
      </c>
      <c r="AH471" s="220"/>
      <c r="AI471" s="220" t="s">
        <v>3748</v>
      </c>
      <c r="AJ471" s="229">
        <v>45973</v>
      </c>
      <c r="AK471" s="1153" t="s">
        <v>11246</v>
      </c>
      <c r="AL471" s="220"/>
      <c r="AM471" s="229"/>
      <c r="AN471" s="220"/>
      <c r="AO471" s="220"/>
      <c r="AP471" s="229"/>
      <c r="AQ471" s="229"/>
      <c r="AR471" s="220"/>
      <c r="AS471" s="229"/>
      <c r="AT471" s="220"/>
      <c r="AU471" s="220"/>
      <c r="AV471" s="229"/>
      <c r="AW471" s="229"/>
      <c r="AX471" s="220"/>
      <c r="AY471" s="229"/>
    </row>
    <row r="472" spans="1:51" s="110" customFormat="1" ht="25.5" hidden="1" x14ac:dyDescent="0.25">
      <c r="A472" s="226" t="s">
        <v>8263</v>
      </c>
      <c r="B472" s="226"/>
      <c r="C472" s="227" t="s">
        <v>8257</v>
      </c>
      <c r="D472" s="252" t="s">
        <v>6960</v>
      </c>
      <c r="E472" s="231" t="s">
        <v>8022</v>
      </c>
      <c r="F472" s="239">
        <f t="shared" si="75"/>
        <v>45973</v>
      </c>
      <c r="G472" s="232" t="str">
        <f t="shared" ref="G472:G494" si="77">IF($F472="","",INDEX($K472:$DP472,1,MATCH($F472,$K472:$DP472,)-1))</f>
        <v>A</v>
      </c>
      <c r="H472" s="1055" t="str">
        <f t="shared" si="76"/>
        <v>MR_DER-1359_25</v>
      </c>
      <c r="I472" s="234" t="str">
        <f t="shared" ref="I472:I494" si="78">IF(F472="NE",F472,IF(INDEX(K472:CR472,,MATCH(F472,K472:CR472,0)+3)&lt;&gt;0,INDEX(K472:CR472,,MATCH(F472,K472:CR472,0)+3),"ND"))</f>
        <v>ND</v>
      </c>
      <c r="J472" s="255" t="str">
        <f t="shared" ref="J472:J494" si="79">IF(G472="NE",G472,IF(INDEX(K472:CS472,,MATCH(G472,K472:CS472,0)+3)&lt;&gt;0,INDEX(K472:CS472,,MATCH(G472,K472:CS472,0)+3),"ND"))</f>
        <v>ND</v>
      </c>
      <c r="K472" s="249" t="s">
        <v>3730</v>
      </c>
      <c r="L472" s="229">
        <v>45582</v>
      </c>
      <c r="M472" s="364" t="s">
        <v>8347</v>
      </c>
      <c r="N472" s="220" t="s">
        <v>5536</v>
      </c>
      <c r="O472" s="229">
        <v>45603</v>
      </c>
      <c r="P472" s="220" t="s">
        <v>3777</v>
      </c>
      <c r="Q472" s="220" t="s">
        <v>3765</v>
      </c>
      <c r="R472" s="229">
        <v>45643</v>
      </c>
      <c r="S472" s="364" t="s">
        <v>8860</v>
      </c>
      <c r="T472" s="220" t="s">
        <v>5536</v>
      </c>
      <c r="U472" s="229">
        <v>45672</v>
      </c>
      <c r="V472" s="220"/>
      <c r="W472" s="220" t="s">
        <v>5701</v>
      </c>
      <c r="X472" s="229">
        <v>45859</v>
      </c>
      <c r="Y472" s="218" t="s">
        <v>9660</v>
      </c>
      <c r="Z472" s="220" t="s">
        <v>5536</v>
      </c>
      <c r="AA472" s="229">
        <v>45903</v>
      </c>
      <c r="AB472" s="220"/>
      <c r="AC472" s="220" t="s">
        <v>7387</v>
      </c>
      <c r="AD472" s="229">
        <v>45919</v>
      </c>
      <c r="AE472" s="218" t="s">
        <v>10312</v>
      </c>
      <c r="AF472" s="220" t="s">
        <v>5539</v>
      </c>
      <c r="AG472" s="229">
        <v>45964</v>
      </c>
      <c r="AH472" s="220"/>
      <c r="AI472" s="220" t="s">
        <v>3748</v>
      </c>
      <c r="AJ472" s="229">
        <v>45973</v>
      </c>
      <c r="AK472" s="1153" t="s">
        <v>11246</v>
      </c>
      <c r="AL472" s="220"/>
      <c r="AM472" s="229"/>
      <c r="AN472" s="220"/>
      <c r="AO472" s="220"/>
      <c r="AP472" s="229"/>
      <c r="AQ472" s="229"/>
      <c r="AR472" s="220"/>
      <c r="AS472" s="229"/>
      <c r="AT472" s="220"/>
      <c r="AU472" s="220"/>
      <c r="AV472" s="229"/>
      <c r="AW472" s="229"/>
      <c r="AX472" s="220"/>
      <c r="AY472" s="229"/>
    </row>
    <row r="473" spans="1:51" s="110" customFormat="1" ht="25.5" hidden="1" x14ac:dyDescent="0.25">
      <c r="A473" s="226" t="s">
        <v>8263</v>
      </c>
      <c r="B473" s="226"/>
      <c r="C473" s="227" t="s">
        <v>8257</v>
      </c>
      <c r="D473" s="252" t="s">
        <v>6960</v>
      </c>
      <c r="E473" s="231" t="s">
        <v>8023</v>
      </c>
      <c r="F473" s="239">
        <f t="shared" si="75"/>
        <v>45973</v>
      </c>
      <c r="G473" s="232" t="str">
        <f t="shared" si="77"/>
        <v>A</v>
      </c>
      <c r="H473" s="1055" t="str">
        <f t="shared" si="76"/>
        <v>MR_DER-1359_25</v>
      </c>
      <c r="I473" s="234" t="str">
        <f t="shared" si="78"/>
        <v>ND</v>
      </c>
      <c r="J473" s="255" t="str">
        <f t="shared" si="79"/>
        <v>ND</v>
      </c>
      <c r="K473" s="249" t="s">
        <v>3730</v>
      </c>
      <c r="L473" s="229">
        <v>45582</v>
      </c>
      <c r="M473" s="1365" t="s">
        <v>8347</v>
      </c>
      <c r="N473" s="220" t="s">
        <v>5536</v>
      </c>
      <c r="O473" s="229">
        <v>45603</v>
      </c>
      <c r="P473" s="220" t="s">
        <v>3777</v>
      </c>
      <c r="Q473" s="220" t="s">
        <v>3765</v>
      </c>
      <c r="R473" s="229">
        <v>45643</v>
      </c>
      <c r="S473" s="364" t="s">
        <v>8860</v>
      </c>
      <c r="T473" s="220" t="s">
        <v>5536</v>
      </c>
      <c r="U473" s="229">
        <v>45672</v>
      </c>
      <c r="V473" s="220"/>
      <c r="W473" s="220" t="s">
        <v>5701</v>
      </c>
      <c r="X473" s="229">
        <v>45859</v>
      </c>
      <c r="Y473" s="218" t="s">
        <v>9660</v>
      </c>
      <c r="Z473" s="220" t="s">
        <v>5536</v>
      </c>
      <c r="AA473" s="229">
        <v>45903</v>
      </c>
      <c r="AB473" s="220"/>
      <c r="AC473" s="220" t="s">
        <v>7387</v>
      </c>
      <c r="AD473" s="229">
        <v>45919</v>
      </c>
      <c r="AE473" s="218" t="s">
        <v>10312</v>
      </c>
      <c r="AF473" s="220" t="s">
        <v>5539</v>
      </c>
      <c r="AG473" s="229">
        <v>45964</v>
      </c>
      <c r="AH473" s="220"/>
      <c r="AI473" s="220" t="s">
        <v>3748</v>
      </c>
      <c r="AJ473" s="229">
        <v>45973</v>
      </c>
      <c r="AK473" s="218" t="s">
        <v>11246</v>
      </c>
      <c r="AL473" s="220"/>
      <c r="AM473" s="229"/>
      <c r="AN473" s="220"/>
      <c r="AO473" s="220"/>
      <c r="AP473" s="229"/>
      <c r="AQ473" s="229"/>
      <c r="AR473" s="220"/>
      <c r="AS473" s="229"/>
      <c r="AT473" s="220"/>
      <c r="AU473" s="220"/>
      <c r="AV473" s="229"/>
      <c r="AW473" s="229"/>
      <c r="AX473" s="220"/>
      <c r="AY473" s="229"/>
    </row>
    <row r="474" spans="1:51" s="110" customFormat="1" ht="25.5" hidden="1" x14ac:dyDescent="0.25">
      <c r="A474" s="226" t="s">
        <v>8263</v>
      </c>
      <c r="B474" s="226"/>
      <c r="C474" s="227" t="s">
        <v>8257</v>
      </c>
      <c r="D474" s="252" t="s">
        <v>6960</v>
      </c>
      <c r="E474" s="231" t="s">
        <v>8024</v>
      </c>
      <c r="F474" s="239">
        <f t="shared" si="75"/>
        <v>45973</v>
      </c>
      <c r="G474" s="232" t="str">
        <f t="shared" si="77"/>
        <v>A</v>
      </c>
      <c r="H474" s="1055" t="str">
        <f t="shared" si="76"/>
        <v>MR_DER-1359_25</v>
      </c>
      <c r="I474" s="234" t="str">
        <f t="shared" si="78"/>
        <v>ND</v>
      </c>
      <c r="J474" s="255" t="str">
        <f t="shared" si="79"/>
        <v>ND</v>
      </c>
      <c r="K474" s="249" t="s">
        <v>3730</v>
      </c>
      <c r="L474" s="229">
        <v>45582</v>
      </c>
      <c r="M474" s="1365" t="s">
        <v>8347</v>
      </c>
      <c r="N474" s="220" t="s">
        <v>5536</v>
      </c>
      <c r="O474" s="229">
        <v>45603</v>
      </c>
      <c r="P474" s="220" t="s">
        <v>3777</v>
      </c>
      <c r="Q474" s="220" t="s">
        <v>3765</v>
      </c>
      <c r="R474" s="229">
        <v>45643</v>
      </c>
      <c r="S474" s="364" t="s">
        <v>8860</v>
      </c>
      <c r="T474" s="220" t="s">
        <v>5536</v>
      </c>
      <c r="U474" s="229">
        <v>45672</v>
      </c>
      <c r="V474" s="220"/>
      <c r="W474" s="220" t="s">
        <v>5701</v>
      </c>
      <c r="X474" s="229">
        <v>45859</v>
      </c>
      <c r="Y474" s="218" t="s">
        <v>9660</v>
      </c>
      <c r="Z474" s="220" t="s">
        <v>5536</v>
      </c>
      <c r="AA474" s="229">
        <v>45903</v>
      </c>
      <c r="AB474" s="220"/>
      <c r="AC474" s="220" t="s">
        <v>7387</v>
      </c>
      <c r="AD474" s="229">
        <v>45919</v>
      </c>
      <c r="AE474" s="218" t="s">
        <v>10312</v>
      </c>
      <c r="AF474" s="220" t="s">
        <v>5539</v>
      </c>
      <c r="AG474" s="229">
        <v>45964</v>
      </c>
      <c r="AH474" s="220"/>
      <c r="AI474" s="220" t="s">
        <v>3748</v>
      </c>
      <c r="AJ474" s="229">
        <v>45973</v>
      </c>
      <c r="AK474" s="218" t="s">
        <v>11246</v>
      </c>
      <c r="AL474" s="220"/>
      <c r="AM474" s="229"/>
      <c r="AN474" s="220"/>
      <c r="AO474" s="220"/>
      <c r="AP474" s="229"/>
      <c r="AQ474" s="229"/>
      <c r="AR474" s="220"/>
      <c r="AS474" s="229"/>
      <c r="AT474" s="220"/>
      <c r="AU474" s="220"/>
      <c r="AV474" s="229"/>
      <c r="AW474" s="229"/>
      <c r="AX474" s="220"/>
      <c r="AY474" s="229"/>
    </row>
    <row r="475" spans="1:51" s="110" customFormat="1" ht="25.5" hidden="1" x14ac:dyDescent="0.25">
      <c r="A475" s="226" t="s">
        <v>8263</v>
      </c>
      <c r="B475" s="226"/>
      <c r="C475" s="227" t="s">
        <v>8257</v>
      </c>
      <c r="D475" s="252" t="s">
        <v>6960</v>
      </c>
      <c r="E475" s="231" t="s">
        <v>8025</v>
      </c>
      <c r="F475" s="239">
        <f t="shared" si="75"/>
        <v>45994</v>
      </c>
      <c r="G475" s="232" t="str">
        <f t="shared" si="77"/>
        <v>A</v>
      </c>
      <c r="H475" s="1055" t="str">
        <f t="shared" si="76"/>
        <v>MR_DER-1422_25</v>
      </c>
      <c r="I475" s="234" t="str">
        <f t="shared" si="78"/>
        <v>ND</v>
      </c>
      <c r="J475" s="255" t="str">
        <f t="shared" si="79"/>
        <v>APROVADO</v>
      </c>
      <c r="K475" s="249" t="s">
        <v>3730</v>
      </c>
      <c r="L475" s="229">
        <v>45582</v>
      </c>
      <c r="M475" s="1365" t="s">
        <v>8347</v>
      </c>
      <c r="N475" s="220" t="s">
        <v>5536</v>
      </c>
      <c r="O475" s="229">
        <v>45603</v>
      </c>
      <c r="P475" s="220" t="s">
        <v>3777</v>
      </c>
      <c r="Q475" s="220" t="s">
        <v>3765</v>
      </c>
      <c r="R475" s="229">
        <v>45643</v>
      </c>
      <c r="S475" s="364" t="s">
        <v>8860</v>
      </c>
      <c r="T475" s="220" t="s">
        <v>5536</v>
      </c>
      <c r="U475" s="229">
        <v>45672</v>
      </c>
      <c r="V475" s="220"/>
      <c r="W475" s="220" t="s">
        <v>5701</v>
      </c>
      <c r="X475" s="229">
        <v>45859</v>
      </c>
      <c r="Y475" s="218" t="s">
        <v>9660</v>
      </c>
      <c r="Z475" s="220" t="s">
        <v>5536</v>
      </c>
      <c r="AA475" s="229">
        <v>45903</v>
      </c>
      <c r="AB475" s="220"/>
      <c r="AC475" s="220" t="s">
        <v>7387</v>
      </c>
      <c r="AD475" s="229">
        <v>45919</v>
      </c>
      <c r="AE475" s="218" t="s">
        <v>10312</v>
      </c>
      <c r="AF475" s="220" t="s">
        <v>5537</v>
      </c>
      <c r="AG475" s="229">
        <v>45964</v>
      </c>
      <c r="AH475" s="220"/>
      <c r="AI475" s="220" t="s">
        <v>3748</v>
      </c>
      <c r="AJ475" s="229">
        <v>45966</v>
      </c>
      <c r="AK475" s="1153" t="s">
        <v>11195</v>
      </c>
      <c r="AL475" s="220" t="s">
        <v>5539</v>
      </c>
      <c r="AM475" s="229">
        <v>45973</v>
      </c>
      <c r="AN475" s="220"/>
      <c r="AO475" s="220" t="s">
        <v>3748</v>
      </c>
      <c r="AP475" s="229">
        <v>45994</v>
      </c>
      <c r="AQ475" s="1153" t="s">
        <v>11501</v>
      </c>
      <c r="AR475" s="220"/>
      <c r="AS475" s="229"/>
      <c r="AT475" s="220"/>
      <c r="AU475" s="220"/>
      <c r="AV475" s="229"/>
      <c r="AW475" s="229"/>
      <c r="AX475" s="220"/>
      <c r="AY475" s="229"/>
    </row>
    <row r="476" spans="1:51" s="110" customFormat="1" ht="25.5" hidden="1" x14ac:dyDescent="0.25">
      <c r="A476" s="226" t="s">
        <v>8263</v>
      </c>
      <c r="B476" s="226"/>
      <c r="C476" s="227" t="s">
        <v>8257</v>
      </c>
      <c r="D476" s="252" t="s">
        <v>6960</v>
      </c>
      <c r="E476" s="231" t="s">
        <v>8026</v>
      </c>
      <c r="F476" s="239">
        <f t="shared" si="75"/>
        <v>45973</v>
      </c>
      <c r="G476" s="232" t="str">
        <f t="shared" si="77"/>
        <v>A</v>
      </c>
      <c r="H476" s="1055" t="str">
        <f t="shared" si="76"/>
        <v>MR_DER-1359_25</v>
      </c>
      <c r="I476" s="234" t="str">
        <f t="shared" si="78"/>
        <v>ND</v>
      </c>
      <c r="J476" s="255" t="str">
        <f t="shared" si="79"/>
        <v>ND</v>
      </c>
      <c r="K476" s="249" t="s">
        <v>3730</v>
      </c>
      <c r="L476" s="229">
        <v>45582</v>
      </c>
      <c r="M476" s="1365" t="s">
        <v>8347</v>
      </c>
      <c r="N476" s="220" t="s">
        <v>5536</v>
      </c>
      <c r="O476" s="229">
        <v>45603</v>
      </c>
      <c r="P476" s="220" t="s">
        <v>3777</v>
      </c>
      <c r="Q476" s="220" t="s">
        <v>3765</v>
      </c>
      <c r="R476" s="229">
        <v>45643</v>
      </c>
      <c r="S476" s="364" t="s">
        <v>8860</v>
      </c>
      <c r="T476" s="220" t="s">
        <v>5536</v>
      </c>
      <c r="U476" s="229">
        <v>45672</v>
      </c>
      <c r="V476" s="220"/>
      <c r="W476" s="220" t="s">
        <v>5701</v>
      </c>
      <c r="X476" s="229">
        <v>45859</v>
      </c>
      <c r="Y476" s="218" t="s">
        <v>9660</v>
      </c>
      <c r="Z476" s="220" t="s">
        <v>5536</v>
      </c>
      <c r="AA476" s="229">
        <v>45903</v>
      </c>
      <c r="AB476" s="220"/>
      <c r="AC476" s="220" t="s">
        <v>7387</v>
      </c>
      <c r="AD476" s="229">
        <v>45919</v>
      </c>
      <c r="AE476" s="218" t="s">
        <v>10312</v>
      </c>
      <c r="AF476" s="220" t="s">
        <v>5539</v>
      </c>
      <c r="AG476" s="229">
        <v>45964</v>
      </c>
      <c r="AH476" s="220"/>
      <c r="AI476" s="220" t="s">
        <v>3748</v>
      </c>
      <c r="AJ476" s="229">
        <v>45973</v>
      </c>
      <c r="AK476" s="1153" t="s">
        <v>11246</v>
      </c>
      <c r="AL476" s="220"/>
      <c r="AM476" s="229"/>
      <c r="AN476" s="220"/>
      <c r="AO476" s="220"/>
      <c r="AP476" s="229"/>
      <c r="AQ476" s="229"/>
      <c r="AR476" s="220"/>
      <c r="AS476" s="229"/>
      <c r="AT476" s="220"/>
      <c r="AU476" s="220"/>
      <c r="AV476" s="229"/>
      <c r="AW476" s="229"/>
      <c r="AX476" s="220"/>
      <c r="AY476" s="229"/>
    </row>
    <row r="477" spans="1:51" s="110" customFormat="1" ht="25.5" hidden="1" x14ac:dyDescent="0.25">
      <c r="A477" s="226" t="s">
        <v>8263</v>
      </c>
      <c r="B477" s="226"/>
      <c r="C477" s="227" t="s">
        <v>8257</v>
      </c>
      <c r="D477" s="252" t="s">
        <v>6960</v>
      </c>
      <c r="E477" s="231" t="s">
        <v>8027</v>
      </c>
      <c r="F477" s="239">
        <f t="shared" si="75"/>
        <v>45973</v>
      </c>
      <c r="G477" s="232" t="str">
        <f t="shared" si="77"/>
        <v>A</v>
      </c>
      <c r="H477" s="1055" t="str">
        <f t="shared" si="76"/>
        <v>MR_DER-1359_25</v>
      </c>
      <c r="I477" s="234" t="str">
        <f t="shared" si="78"/>
        <v>ND</v>
      </c>
      <c r="J477" s="255" t="str">
        <f t="shared" si="79"/>
        <v>ND</v>
      </c>
      <c r="K477" s="249" t="s">
        <v>3730</v>
      </c>
      <c r="L477" s="229">
        <v>45582</v>
      </c>
      <c r="M477" s="1365" t="s">
        <v>8347</v>
      </c>
      <c r="N477" s="220" t="s">
        <v>5536</v>
      </c>
      <c r="O477" s="229">
        <v>45603</v>
      </c>
      <c r="P477" s="220" t="s">
        <v>3777</v>
      </c>
      <c r="Q477" s="220" t="s">
        <v>3765</v>
      </c>
      <c r="R477" s="229">
        <v>45643</v>
      </c>
      <c r="S477" s="364" t="s">
        <v>8860</v>
      </c>
      <c r="T477" s="220" t="s">
        <v>5536</v>
      </c>
      <c r="U477" s="229">
        <v>45672</v>
      </c>
      <c r="V477" s="220"/>
      <c r="W477" s="220" t="s">
        <v>5701</v>
      </c>
      <c r="X477" s="229">
        <v>45859</v>
      </c>
      <c r="Y477" s="218" t="s">
        <v>9660</v>
      </c>
      <c r="Z477" s="220" t="s">
        <v>5536</v>
      </c>
      <c r="AA477" s="229">
        <v>45903</v>
      </c>
      <c r="AB477" s="220"/>
      <c r="AC477" s="220" t="s">
        <v>7387</v>
      </c>
      <c r="AD477" s="229">
        <v>45919</v>
      </c>
      <c r="AE477" s="218" t="s">
        <v>10312</v>
      </c>
      <c r="AF477" s="220" t="s">
        <v>5539</v>
      </c>
      <c r="AG477" s="229">
        <v>45964</v>
      </c>
      <c r="AH477" s="220"/>
      <c r="AI477" s="220" t="s">
        <v>3748</v>
      </c>
      <c r="AJ477" s="229">
        <v>45973</v>
      </c>
      <c r="AK477" s="1153" t="s">
        <v>11246</v>
      </c>
      <c r="AL477" s="220"/>
      <c r="AM477" s="229"/>
      <c r="AN477" s="220"/>
      <c r="AO477" s="220"/>
      <c r="AP477" s="229"/>
      <c r="AQ477" s="229"/>
      <c r="AR477" s="220"/>
      <c r="AS477" s="229"/>
      <c r="AT477" s="220"/>
      <c r="AU477" s="220"/>
      <c r="AV477" s="229"/>
      <c r="AW477" s="229"/>
      <c r="AX477" s="220"/>
      <c r="AY477" s="229"/>
    </row>
    <row r="478" spans="1:51" s="110" customFormat="1" ht="25.5" hidden="1" x14ac:dyDescent="0.25">
      <c r="A478" s="226" t="s">
        <v>8263</v>
      </c>
      <c r="B478" s="226"/>
      <c r="C478" s="227" t="s">
        <v>8257</v>
      </c>
      <c r="D478" s="252" t="s">
        <v>6960</v>
      </c>
      <c r="E478" s="231" t="s">
        <v>8028</v>
      </c>
      <c r="F478" s="239">
        <f t="shared" si="75"/>
        <v>45973</v>
      </c>
      <c r="G478" s="232" t="str">
        <f t="shared" si="77"/>
        <v>A</v>
      </c>
      <c r="H478" s="1055" t="str">
        <f t="shared" si="76"/>
        <v>MR_DER-1359_25</v>
      </c>
      <c r="I478" s="234" t="str">
        <f t="shared" si="78"/>
        <v>ND</v>
      </c>
      <c r="J478" s="255" t="str">
        <f t="shared" si="79"/>
        <v>ND</v>
      </c>
      <c r="K478" s="249" t="s">
        <v>3730</v>
      </c>
      <c r="L478" s="229">
        <v>45582</v>
      </c>
      <c r="M478" s="1365" t="s">
        <v>8347</v>
      </c>
      <c r="N478" s="220" t="s">
        <v>5536</v>
      </c>
      <c r="O478" s="229">
        <v>45603</v>
      </c>
      <c r="P478" s="220" t="s">
        <v>3777</v>
      </c>
      <c r="Q478" s="220" t="s">
        <v>3765</v>
      </c>
      <c r="R478" s="229">
        <v>45643</v>
      </c>
      <c r="S478" s="364" t="s">
        <v>8860</v>
      </c>
      <c r="T478" s="220" t="s">
        <v>5536</v>
      </c>
      <c r="U478" s="229">
        <v>45672</v>
      </c>
      <c r="V478" s="220"/>
      <c r="W478" s="220" t="s">
        <v>5701</v>
      </c>
      <c r="X478" s="229">
        <v>45859</v>
      </c>
      <c r="Y478" s="218" t="s">
        <v>9660</v>
      </c>
      <c r="Z478" s="220" t="s">
        <v>5536</v>
      </c>
      <c r="AA478" s="229">
        <v>45903</v>
      </c>
      <c r="AB478" s="220"/>
      <c r="AC478" s="220" t="s">
        <v>7387</v>
      </c>
      <c r="AD478" s="229">
        <v>45919</v>
      </c>
      <c r="AE478" s="218" t="s">
        <v>10312</v>
      </c>
      <c r="AF478" s="220" t="s">
        <v>5539</v>
      </c>
      <c r="AG478" s="229">
        <v>45964</v>
      </c>
      <c r="AH478" s="220"/>
      <c r="AI478" s="220" t="s">
        <v>3748</v>
      </c>
      <c r="AJ478" s="229">
        <v>45973</v>
      </c>
      <c r="AK478" s="1153" t="s">
        <v>11246</v>
      </c>
      <c r="AL478" s="220"/>
      <c r="AM478" s="229"/>
      <c r="AN478" s="220"/>
      <c r="AO478" s="220"/>
      <c r="AP478" s="229"/>
      <c r="AQ478" s="229"/>
      <c r="AR478" s="220"/>
      <c r="AS478" s="229"/>
      <c r="AT478" s="220"/>
      <c r="AU478" s="220"/>
      <c r="AV478" s="229"/>
      <c r="AW478" s="229"/>
      <c r="AX478" s="220"/>
      <c r="AY478" s="229"/>
    </row>
    <row r="479" spans="1:51" s="110" customFormat="1" ht="25.5" hidden="1" x14ac:dyDescent="0.25">
      <c r="A479" s="226" t="s">
        <v>8263</v>
      </c>
      <c r="B479" s="226"/>
      <c r="C479" s="227" t="s">
        <v>8257</v>
      </c>
      <c r="D479" s="252" t="s">
        <v>6960</v>
      </c>
      <c r="E479" s="231" t="s">
        <v>8029</v>
      </c>
      <c r="F479" s="239">
        <f t="shared" si="75"/>
        <v>45973</v>
      </c>
      <c r="G479" s="232" t="str">
        <f t="shared" si="77"/>
        <v>A</v>
      </c>
      <c r="H479" s="1055" t="str">
        <f t="shared" si="76"/>
        <v>MR_DER-1359_25</v>
      </c>
      <c r="I479" s="234" t="str">
        <f t="shared" si="78"/>
        <v>ND</v>
      </c>
      <c r="J479" s="255" t="str">
        <f t="shared" si="79"/>
        <v>ND</v>
      </c>
      <c r="K479" s="249" t="s">
        <v>3730</v>
      </c>
      <c r="L479" s="229">
        <v>45582</v>
      </c>
      <c r="M479" s="1365" t="s">
        <v>8347</v>
      </c>
      <c r="N479" s="220" t="s">
        <v>5536</v>
      </c>
      <c r="O479" s="229">
        <v>45603</v>
      </c>
      <c r="P479" s="220" t="s">
        <v>3777</v>
      </c>
      <c r="Q479" s="220" t="s">
        <v>3765</v>
      </c>
      <c r="R479" s="229">
        <v>45643</v>
      </c>
      <c r="S479" s="364" t="s">
        <v>8860</v>
      </c>
      <c r="T479" s="220" t="s">
        <v>5536</v>
      </c>
      <c r="U479" s="229">
        <v>45672</v>
      </c>
      <c r="V479" s="220"/>
      <c r="W479" s="220" t="s">
        <v>5701</v>
      </c>
      <c r="X479" s="229">
        <v>45859</v>
      </c>
      <c r="Y479" s="218" t="s">
        <v>9660</v>
      </c>
      <c r="Z479" s="220" t="s">
        <v>5536</v>
      </c>
      <c r="AA479" s="229">
        <v>45903</v>
      </c>
      <c r="AB479" s="220"/>
      <c r="AC479" s="220" t="s">
        <v>7387</v>
      </c>
      <c r="AD479" s="229">
        <v>45919</v>
      </c>
      <c r="AE479" s="218" t="s">
        <v>10312</v>
      </c>
      <c r="AF479" s="220" t="s">
        <v>5539</v>
      </c>
      <c r="AG479" s="229">
        <v>45964</v>
      </c>
      <c r="AH479" s="220"/>
      <c r="AI479" s="220" t="s">
        <v>3748</v>
      </c>
      <c r="AJ479" s="229">
        <v>45973</v>
      </c>
      <c r="AK479" s="1153" t="s">
        <v>11246</v>
      </c>
      <c r="AL479" s="220"/>
      <c r="AM479" s="229"/>
      <c r="AN479" s="220"/>
      <c r="AO479" s="220"/>
      <c r="AP479" s="229"/>
      <c r="AQ479" s="229"/>
      <c r="AR479" s="220"/>
      <c r="AS479" s="229"/>
      <c r="AT479" s="220"/>
      <c r="AU479" s="220"/>
      <c r="AV479" s="229"/>
      <c r="AW479" s="229"/>
      <c r="AX479" s="220"/>
      <c r="AY479" s="229"/>
    </row>
    <row r="480" spans="1:51" s="110" customFormat="1" ht="25.5" hidden="1" x14ac:dyDescent="0.25">
      <c r="A480" s="226" t="s">
        <v>8263</v>
      </c>
      <c r="B480" s="226"/>
      <c r="C480" s="227" t="s">
        <v>8257</v>
      </c>
      <c r="D480" s="252" t="s">
        <v>6960</v>
      </c>
      <c r="E480" s="231" t="s">
        <v>8030</v>
      </c>
      <c r="F480" s="239">
        <f t="shared" si="75"/>
        <v>45973</v>
      </c>
      <c r="G480" s="232" t="str">
        <f t="shared" si="77"/>
        <v>A</v>
      </c>
      <c r="H480" s="1055" t="str">
        <f t="shared" si="76"/>
        <v>MR_DER-1359_25</v>
      </c>
      <c r="I480" s="234" t="str">
        <f t="shared" si="78"/>
        <v>ND</v>
      </c>
      <c r="J480" s="255" t="str">
        <f t="shared" si="79"/>
        <v>ND</v>
      </c>
      <c r="K480" s="249" t="s">
        <v>3730</v>
      </c>
      <c r="L480" s="229">
        <v>45582</v>
      </c>
      <c r="M480" s="1365" t="s">
        <v>8347</v>
      </c>
      <c r="N480" s="220" t="s">
        <v>5536</v>
      </c>
      <c r="O480" s="229">
        <v>45603</v>
      </c>
      <c r="P480" s="220" t="s">
        <v>3777</v>
      </c>
      <c r="Q480" s="220" t="s">
        <v>3765</v>
      </c>
      <c r="R480" s="229">
        <v>45643</v>
      </c>
      <c r="S480" s="364" t="s">
        <v>8860</v>
      </c>
      <c r="T480" s="220" t="s">
        <v>5536</v>
      </c>
      <c r="U480" s="229">
        <v>45672</v>
      </c>
      <c r="V480" s="220"/>
      <c r="W480" s="220" t="s">
        <v>5701</v>
      </c>
      <c r="X480" s="229">
        <v>45859</v>
      </c>
      <c r="Y480" s="218" t="s">
        <v>9660</v>
      </c>
      <c r="Z480" s="220" t="s">
        <v>5536</v>
      </c>
      <c r="AA480" s="229">
        <v>45903</v>
      </c>
      <c r="AB480" s="220"/>
      <c r="AC480" s="220" t="s">
        <v>7387</v>
      </c>
      <c r="AD480" s="229">
        <v>45919</v>
      </c>
      <c r="AE480" s="218" t="s">
        <v>10312</v>
      </c>
      <c r="AF480" s="220" t="s">
        <v>5539</v>
      </c>
      <c r="AG480" s="229">
        <v>45964</v>
      </c>
      <c r="AH480" s="220"/>
      <c r="AI480" s="220" t="s">
        <v>3748</v>
      </c>
      <c r="AJ480" s="229">
        <v>45973</v>
      </c>
      <c r="AK480" s="218" t="s">
        <v>11246</v>
      </c>
      <c r="AL480" s="220"/>
      <c r="AM480" s="229"/>
      <c r="AN480" s="220"/>
      <c r="AO480" s="220"/>
      <c r="AP480" s="229"/>
      <c r="AQ480" s="229"/>
      <c r="AR480" s="220"/>
      <c r="AS480" s="229"/>
      <c r="AT480" s="220"/>
      <c r="AU480" s="220"/>
      <c r="AV480" s="229"/>
      <c r="AW480" s="229"/>
      <c r="AX480" s="220"/>
      <c r="AY480" s="229"/>
    </row>
    <row r="481" spans="1:51" s="110" customFormat="1" ht="25.5" hidden="1" x14ac:dyDescent="0.25">
      <c r="A481" s="226" t="s">
        <v>8263</v>
      </c>
      <c r="B481" s="226"/>
      <c r="C481" s="227" t="s">
        <v>8257</v>
      </c>
      <c r="D481" s="252" t="s">
        <v>6960</v>
      </c>
      <c r="E481" s="231" t="s">
        <v>8031</v>
      </c>
      <c r="F481" s="239">
        <f t="shared" si="75"/>
        <v>45973</v>
      </c>
      <c r="G481" s="232" t="str">
        <f t="shared" si="77"/>
        <v>A</v>
      </c>
      <c r="H481" s="1055" t="str">
        <f t="shared" si="76"/>
        <v>MR_DER-1359_25</v>
      </c>
      <c r="I481" s="234" t="str">
        <f t="shared" si="78"/>
        <v>ND</v>
      </c>
      <c r="J481" s="255" t="str">
        <f t="shared" si="79"/>
        <v>ND</v>
      </c>
      <c r="K481" s="249" t="s">
        <v>3730</v>
      </c>
      <c r="L481" s="229">
        <v>45582</v>
      </c>
      <c r="M481" s="1365" t="s">
        <v>8347</v>
      </c>
      <c r="N481" s="220" t="s">
        <v>5536</v>
      </c>
      <c r="O481" s="229">
        <v>45603</v>
      </c>
      <c r="P481" s="220" t="s">
        <v>3777</v>
      </c>
      <c r="Q481" s="220" t="s">
        <v>3765</v>
      </c>
      <c r="R481" s="229">
        <v>45643</v>
      </c>
      <c r="S481" s="364" t="s">
        <v>8860</v>
      </c>
      <c r="T481" s="220" t="s">
        <v>5536</v>
      </c>
      <c r="U481" s="229">
        <v>45672</v>
      </c>
      <c r="V481" s="220"/>
      <c r="W481" s="220" t="s">
        <v>5701</v>
      </c>
      <c r="X481" s="229">
        <v>45859</v>
      </c>
      <c r="Y481" s="218" t="s">
        <v>9660</v>
      </c>
      <c r="Z481" s="220" t="s">
        <v>5536</v>
      </c>
      <c r="AA481" s="229">
        <v>45903</v>
      </c>
      <c r="AB481" s="220"/>
      <c r="AC481" s="220" t="s">
        <v>7387</v>
      </c>
      <c r="AD481" s="229">
        <v>45919</v>
      </c>
      <c r="AE481" s="218" t="s">
        <v>10312</v>
      </c>
      <c r="AF481" s="220" t="s">
        <v>5539</v>
      </c>
      <c r="AG481" s="229">
        <v>45964</v>
      </c>
      <c r="AH481" s="220"/>
      <c r="AI481" s="220" t="s">
        <v>3748</v>
      </c>
      <c r="AJ481" s="229">
        <v>45973</v>
      </c>
      <c r="AK481" s="218" t="s">
        <v>11246</v>
      </c>
      <c r="AL481" s="220"/>
      <c r="AM481" s="229"/>
      <c r="AN481" s="220"/>
      <c r="AO481" s="220"/>
      <c r="AP481" s="229"/>
      <c r="AQ481" s="229"/>
      <c r="AR481" s="220"/>
      <c r="AS481" s="229"/>
      <c r="AT481" s="220"/>
      <c r="AU481" s="220"/>
      <c r="AV481" s="229"/>
      <c r="AW481" s="229"/>
      <c r="AX481" s="220"/>
      <c r="AY481" s="229"/>
    </row>
    <row r="482" spans="1:51" s="110" customFormat="1" ht="25.5" hidden="1" x14ac:dyDescent="0.25">
      <c r="A482" s="226" t="s">
        <v>8263</v>
      </c>
      <c r="B482" s="226"/>
      <c r="C482" s="227" t="s">
        <v>8257</v>
      </c>
      <c r="D482" s="252" t="s">
        <v>6960</v>
      </c>
      <c r="E482" s="231" t="s">
        <v>8032</v>
      </c>
      <c r="F482" s="239">
        <f t="shared" si="75"/>
        <v>45973</v>
      </c>
      <c r="G482" s="232" t="str">
        <f t="shared" si="77"/>
        <v>A</v>
      </c>
      <c r="H482" s="1055" t="str">
        <f t="shared" si="76"/>
        <v>MR_DER-1359_25</v>
      </c>
      <c r="I482" s="234" t="str">
        <f t="shared" si="78"/>
        <v>ND</v>
      </c>
      <c r="J482" s="255" t="str">
        <f t="shared" si="79"/>
        <v>ND</v>
      </c>
      <c r="K482" s="249" t="s">
        <v>3730</v>
      </c>
      <c r="L482" s="229">
        <v>45582</v>
      </c>
      <c r="M482" s="1365" t="s">
        <v>8347</v>
      </c>
      <c r="N482" s="220" t="s">
        <v>5536</v>
      </c>
      <c r="O482" s="229">
        <v>45603</v>
      </c>
      <c r="P482" s="220" t="s">
        <v>3777</v>
      </c>
      <c r="Q482" s="220" t="s">
        <v>3765</v>
      </c>
      <c r="R482" s="229">
        <v>45643</v>
      </c>
      <c r="S482" s="364" t="s">
        <v>8860</v>
      </c>
      <c r="T482" s="220" t="s">
        <v>5536</v>
      </c>
      <c r="U482" s="229">
        <v>45672</v>
      </c>
      <c r="V482" s="220"/>
      <c r="W482" s="220" t="s">
        <v>5701</v>
      </c>
      <c r="X482" s="229">
        <v>45859</v>
      </c>
      <c r="Y482" s="218" t="s">
        <v>9660</v>
      </c>
      <c r="Z482" s="220" t="s">
        <v>5536</v>
      </c>
      <c r="AA482" s="229">
        <v>45903</v>
      </c>
      <c r="AB482" s="220"/>
      <c r="AC482" s="220" t="s">
        <v>7387</v>
      </c>
      <c r="AD482" s="229">
        <v>45919</v>
      </c>
      <c r="AE482" s="218" t="s">
        <v>10312</v>
      </c>
      <c r="AF482" s="220" t="s">
        <v>5539</v>
      </c>
      <c r="AG482" s="229">
        <v>45964</v>
      </c>
      <c r="AH482" s="220"/>
      <c r="AI482" s="220" t="s">
        <v>3748</v>
      </c>
      <c r="AJ482" s="229">
        <v>45973</v>
      </c>
      <c r="AK482" s="218" t="s">
        <v>11246</v>
      </c>
      <c r="AL482" s="220"/>
      <c r="AM482" s="229"/>
      <c r="AN482" s="220"/>
      <c r="AO482" s="220"/>
      <c r="AP482" s="229"/>
      <c r="AQ482" s="229"/>
      <c r="AR482" s="220"/>
      <c r="AS482" s="229"/>
      <c r="AT482" s="220"/>
      <c r="AU482" s="220"/>
      <c r="AV482" s="229"/>
      <c r="AW482" s="229"/>
      <c r="AX482" s="220"/>
      <c r="AY482" s="229"/>
    </row>
    <row r="483" spans="1:51" s="110" customFormat="1" ht="25.5" hidden="1" x14ac:dyDescent="0.25">
      <c r="A483" s="226" t="s">
        <v>8263</v>
      </c>
      <c r="B483" s="226"/>
      <c r="C483" s="227" t="s">
        <v>8257</v>
      </c>
      <c r="D483" s="252" t="s">
        <v>6960</v>
      </c>
      <c r="E483" s="231" t="s">
        <v>8033</v>
      </c>
      <c r="F483" s="239">
        <f t="shared" si="75"/>
        <v>45973</v>
      </c>
      <c r="G483" s="232" t="str">
        <f t="shared" si="77"/>
        <v>A</v>
      </c>
      <c r="H483" s="1055" t="str">
        <f t="shared" si="76"/>
        <v>MR_DER-1359_25</v>
      </c>
      <c r="I483" s="234" t="str">
        <f t="shared" si="78"/>
        <v>ND</v>
      </c>
      <c r="J483" s="255" t="str">
        <f t="shared" si="79"/>
        <v>ND</v>
      </c>
      <c r="K483" s="249" t="s">
        <v>3730</v>
      </c>
      <c r="L483" s="229">
        <v>45582</v>
      </c>
      <c r="M483" s="1365" t="s">
        <v>8347</v>
      </c>
      <c r="N483" s="220" t="s">
        <v>5536</v>
      </c>
      <c r="O483" s="229">
        <v>45603</v>
      </c>
      <c r="P483" s="220" t="s">
        <v>3777</v>
      </c>
      <c r="Q483" s="220" t="s">
        <v>3765</v>
      </c>
      <c r="R483" s="229">
        <v>45643</v>
      </c>
      <c r="S483" s="364" t="s">
        <v>8860</v>
      </c>
      <c r="T483" s="220" t="s">
        <v>5536</v>
      </c>
      <c r="U483" s="229">
        <v>45672</v>
      </c>
      <c r="V483" s="220"/>
      <c r="W483" s="220" t="s">
        <v>5701</v>
      </c>
      <c r="X483" s="229">
        <v>45859</v>
      </c>
      <c r="Y483" s="218" t="s">
        <v>9660</v>
      </c>
      <c r="Z483" s="220" t="s">
        <v>5536</v>
      </c>
      <c r="AA483" s="229">
        <v>45903</v>
      </c>
      <c r="AB483" s="220"/>
      <c r="AC483" s="220" t="s">
        <v>7387</v>
      </c>
      <c r="AD483" s="229">
        <v>45919</v>
      </c>
      <c r="AE483" s="218" t="s">
        <v>10312</v>
      </c>
      <c r="AF483" s="220" t="s">
        <v>5539</v>
      </c>
      <c r="AG483" s="229">
        <v>45964</v>
      </c>
      <c r="AH483" s="220"/>
      <c r="AI483" s="220" t="s">
        <v>3748</v>
      </c>
      <c r="AJ483" s="229">
        <v>45973</v>
      </c>
      <c r="AK483" s="218" t="s">
        <v>11246</v>
      </c>
      <c r="AL483" s="220"/>
      <c r="AM483" s="229"/>
      <c r="AN483" s="220"/>
      <c r="AO483" s="220"/>
      <c r="AP483" s="229"/>
      <c r="AQ483" s="229"/>
      <c r="AR483" s="220"/>
      <c r="AS483" s="229"/>
      <c r="AT483" s="220"/>
      <c r="AU483" s="220"/>
      <c r="AV483" s="229"/>
      <c r="AW483" s="229"/>
      <c r="AX483" s="220"/>
      <c r="AY483" s="229"/>
    </row>
    <row r="484" spans="1:51" s="110" customFormat="1" ht="25.5" hidden="1" x14ac:dyDescent="0.25">
      <c r="A484" s="226" t="s">
        <v>8263</v>
      </c>
      <c r="B484" s="226"/>
      <c r="C484" s="227" t="s">
        <v>8257</v>
      </c>
      <c r="D484" s="252" t="s">
        <v>6960</v>
      </c>
      <c r="E484" s="231" t="s">
        <v>8034</v>
      </c>
      <c r="F484" s="239">
        <f t="shared" si="75"/>
        <v>45973</v>
      </c>
      <c r="G484" s="232" t="str">
        <f t="shared" si="77"/>
        <v>A</v>
      </c>
      <c r="H484" s="1055" t="str">
        <f t="shared" si="76"/>
        <v>MR_DER-1359_25</v>
      </c>
      <c r="I484" s="234" t="str">
        <f t="shared" si="78"/>
        <v>ND</v>
      </c>
      <c r="J484" s="255" t="str">
        <f t="shared" si="79"/>
        <v>ND</v>
      </c>
      <c r="K484" s="249" t="s">
        <v>3730</v>
      </c>
      <c r="L484" s="229">
        <v>45582</v>
      </c>
      <c r="M484" s="1365" t="s">
        <v>8347</v>
      </c>
      <c r="N484" s="220" t="s">
        <v>5536</v>
      </c>
      <c r="O484" s="229">
        <v>45603</v>
      </c>
      <c r="P484" s="220" t="s">
        <v>3777</v>
      </c>
      <c r="Q484" s="220" t="s">
        <v>3765</v>
      </c>
      <c r="R484" s="229">
        <v>45643</v>
      </c>
      <c r="S484" s="364" t="s">
        <v>8860</v>
      </c>
      <c r="T484" s="220" t="s">
        <v>5536</v>
      </c>
      <c r="U484" s="229">
        <v>45672</v>
      </c>
      <c r="V484" s="220"/>
      <c r="W484" s="220" t="s">
        <v>5701</v>
      </c>
      <c r="X484" s="229">
        <v>45859</v>
      </c>
      <c r="Y484" s="218" t="s">
        <v>9660</v>
      </c>
      <c r="Z484" s="220" t="s">
        <v>5536</v>
      </c>
      <c r="AA484" s="229">
        <v>45903</v>
      </c>
      <c r="AB484" s="220"/>
      <c r="AC484" s="220" t="s">
        <v>7387</v>
      </c>
      <c r="AD484" s="229">
        <v>45919</v>
      </c>
      <c r="AE484" s="218" t="s">
        <v>10312</v>
      </c>
      <c r="AF484" s="220" t="s">
        <v>5539</v>
      </c>
      <c r="AG484" s="229">
        <v>45964</v>
      </c>
      <c r="AH484" s="220"/>
      <c r="AI484" s="220" t="s">
        <v>3748</v>
      </c>
      <c r="AJ484" s="229">
        <v>45973</v>
      </c>
      <c r="AK484" s="218" t="s">
        <v>11246</v>
      </c>
      <c r="AL484" s="220"/>
      <c r="AM484" s="229"/>
      <c r="AN484" s="220"/>
      <c r="AO484" s="220"/>
      <c r="AP484" s="229"/>
      <c r="AQ484" s="229"/>
      <c r="AR484" s="220"/>
      <c r="AS484" s="229"/>
      <c r="AT484" s="220"/>
      <c r="AU484" s="220"/>
      <c r="AV484" s="229"/>
      <c r="AW484" s="229"/>
      <c r="AX484" s="220"/>
      <c r="AY484" s="229"/>
    </row>
    <row r="485" spans="1:51" s="110" customFormat="1" ht="25.5" hidden="1" x14ac:dyDescent="0.25">
      <c r="A485" s="226" t="s">
        <v>8263</v>
      </c>
      <c r="B485" s="226"/>
      <c r="C485" s="227" t="s">
        <v>8257</v>
      </c>
      <c r="D485" s="252" t="s">
        <v>6960</v>
      </c>
      <c r="E485" s="231" t="s">
        <v>8035</v>
      </c>
      <c r="F485" s="239">
        <f t="shared" si="75"/>
        <v>45973</v>
      </c>
      <c r="G485" s="232" t="str">
        <f t="shared" si="77"/>
        <v>A</v>
      </c>
      <c r="H485" s="1055" t="str">
        <f t="shared" si="76"/>
        <v>MR_DER-1359_25</v>
      </c>
      <c r="I485" s="234" t="str">
        <f t="shared" si="78"/>
        <v>ND</v>
      </c>
      <c r="J485" s="255" t="str">
        <f t="shared" si="79"/>
        <v>ND</v>
      </c>
      <c r="K485" s="249" t="s">
        <v>3730</v>
      </c>
      <c r="L485" s="229">
        <v>45582</v>
      </c>
      <c r="M485" s="1365" t="s">
        <v>8347</v>
      </c>
      <c r="N485" s="220" t="s">
        <v>5536</v>
      </c>
      <c r="O485" s="229">
        <v>45603</v>
      </c>
      <c r="P485" s="220" t="s">
        <v>3777</v>
      </c>
      <c r="Q485" s="220" t="s">
        <v>3765</v>
      </c>
      <c r="R485" s="229">
        <v>45643</v>
      </c>
      <c r="S485" s="364" t="s">
        <v>8860</v>
      </c>
      <c r="T485" s="220" t="s">
        <v>5536</v>
      </c>
      <c r="U485" s="229">
        <v>45672</v>
      </c>
      <c r="V485" s="220"/>
      <c r="W485" s="220" t="s">
        <v>5701</v>
      </c>
      <c r="X485" s="229">
        <v>45859</v>
      </c>
      <c r="Y485" s="218" t="s">
        <v>9660</v>
      </c>
      <c r="Z485" s="220" t="s">
        <v>5536</v>
      </c>
      <c r="AA485" s="229">
        <v>45903</v>
      </c>
      <c r="AB485" s="220"/>
      <c r="AC485" s="220" t="s">
        <v>7387</v>
      </c>
      <c r="AD485" s="229">
        <v>45919</v>
      </c>
      <c r="AE485" s="218" t="s">
        <v>10312</v>
      </c>
      <c r="AF485" s="220" t="s">
        <v>5539</v>
      </c>
      <c r="AG485" s="229">
        <v>45964</v>
      </c>
      <c r="AH485" s="220"/>
      <c r="AI485" s="220" t="s">
        <v>3748</v>
      </c>
      <c r="AJ485" s="229">
        <v>45973</v>
      </c>
      <c r="AK485" s="1153" t="s">
        <v>11246</v>
      </c>
      <c r="AL485" s="220"/>
      <c r="AM485" s="229"/>
      <c r="AN485" s="220"/>
      <c r="AO485" s="220"/>
      <c r="AP485" s="229"/>
      <c r="AQ485" s="229"/>
      <c r="AR485" s="220"/>
      <c r="AS485" s="229"/>
      <c r="AT485" s="220"/>
      <c r="AU485" s="220"/>
      <c r="AV485" s="229"/>
      <c r="AW485" s="229"/>
      <c r="AX485" s="220"/>
      <c r="AY485" s="229"/>
    </row>
    <row r="486" spans="1:51" s="110" customFormat="1" ht="25.5" hidden="1" x14ac:dyDescent="0.25">
      <c r="A486" s="226" t="s">
        <v>8263</v>
      </c>
      <c r="B486" s="226"/>
      <c r="C486" s="227" t="s">
        <v>8257</v>
      </c>
      <c r="D486" s="252" t="s">
        <v>6960</v>
      </c>
      <c r="E486" s="231" t="s">
        <v>8036</v>
      </c>
      <c r="F486" s="239">
        <f t="shared" si="75"/>
        <v>45994</v>
      </c>
      <c r="G486" s="232" t="str">
        <f t="shared" si="77"/>
        <v>A</v>
      </c>
      <c r="H486" s="1055" t="str">
        <f t="shared" si="76"/>
        <v>MR_DER-1422_25</v>
      </c>
      <c r="I486" s="234" t="str">
        <f t="shared" si="78"/>
        <v>ND</v>
      </c>
      <c r="J486" s="255" t="str">
        <f t="shared" si="79"/>
        <v>ND</v>
      </c>
      <c r="K486" s="249" t="s">
        <v>3730</v>
      </c>
      <c r="L486" s="229">
        <v>45582</v>
      </c>
      <c r="M486" s="1365" t="s">
        <v>8347</v>
      </c>
      <c r="N486" s="220" t="s">
        <v>5536</v>
      </c>
      <c r="O486" s="229">
        <v>45603</v>
      </c>
      <c r="P486" s="220" t="s">
        <v>3777</v>
      </c>
      <c r="Q486" s="220" t="s">
        <v>3765</v>
      </c>
      <c r="R486" s="229">
        <v>45643</v>
      </c>
      <c r="S486" s="364" t="s">
        <v>8860</v>
      </c>
      <c r="T486" s="220" t="s">
        <v>5536</v>
      </c>
      <c r="U486" s="229">
        <v>45672</v>
      </c>
      <c r="V486" s="220"/>
      <c r="W486" s="220" t="s">
        <v>5701</v>
      </c>
      <c r="X486" s="229">
        <v>45859</v>
      </c>
      <c r="Y486" s="218" t="s">
        <v>9660</v>
      </c>
      <c r="Z486" s="220" t="s">
        <v>5536</v>
      </c>
      <c r="AA486" s="229">
        <v>45903</v>
      </c>
      <c r="AB486" s="220"/>
      <c r="AC486" s="220" t="s">
        <v>7387</v>
      </c>
      <c r="AD486" s="229">
        <v>45919</v>
      </c>
      <c r="AE486" s="218" t="s">
        <v>10312</v>
      </c>
      <c r="AF486" s="220" t="s">
        <v>5536</v>
      </c>
      <c r="AG486" s="229">
        <v>45964</v>
      </c>
      <c r="AH486" s="220"/>
      <c r="AI486" s="220" t="s">
        <v>8852</v>
      </c>
      <c r="AJ486" s="229">
        <v>45966</v>
      </c>
      <c r="AK486" s="218" t="s">
        <v>11195</v>
      </c>
      <c r="AL486" s="220" t="s">
        <v>5539</v>
      </c>
      <c r="AM486" s="229">
        <v>45973</v>
      </c>
      <c r="AN486" s="220"/>
      <c r="AO486" s="220" t="s">
        <v>3748</v>
      </c>
      <c r="AP486" s="229">
        <v>45994</v>
      </c>
      <c r="AQ486" s="1153" t="s">
        <v>11501</v>
      </c>
      <c r="AR486" s="220"/>
      <c r="AS486" s="229"/>
      <c r="AT486" s="220"/>
      <c r="AU486" s="220"/>
      <c r="AV486" s="229"/>
      <c r="AW486" s="229"/>
      <c r="AX486" s="220"/>
      <c r="AY486" s="229"/>
    </row>
    <row r="487" spans="1:51" s="110" customFormat="1" ht="25.5" hidden="1" x14ac:dyDescent="0.25">
      <c r="A487" s="226" t="s">
        <v>8263</v>
      </c>
      <c r="B487" s="226"/>
      <c r="C487" s="227" t="s">
        <v>8257</v>
      </c>
      <c r="D487" s="252" t="s">
        <v>6958</v>
      </c>
      <c r="E487" s="231" t="s">
        <v>7896</v>
      </c>
      <c r="F487" s="239">
        <f t="shared" si="75"/>
        <v>45994</v>
      </c>
      <c r="G487" s="232" t="str">
        <f t="shared" si="77"/>
        <v>A</v>
      </c>
      <c r="H487" s="1055" t="str">
        <f t="shared" si="76"/>
        <v>MR_DER-1422_25</v>
      </c>
      <c r="I487" s="234" t="str">
        <f t="shared" si="78"/>
        <v>ND</v>
      </c>
      <c r="J487" s="255" t="str">
        <f t="shared" si="79"/>
        <v>APROVADO</v>
      </c>
      <c r="K487" s="249" t="s">
        <v>3730</v>
      </c>
      <c r="L487" s="229">
        <v>45582</v>
      </c>
      <c r="M487" s="1365" t="s">
        <v>8347</v>
      </c>
      <c r="N487" s="220" t="s">
        <v>5536</v>
      </c>
      <c r="O487" s="229">
        <v>45603</v>
      </c>
      <c r="P487" s="220" t="s">
        <v>3777</v>
      </c>
      <c r="Q487" s="220" t="s">
        <v>3765</v>
      </c>
      <c r="R487" s="229">
        <v>45643</v>
      </c>
      <c r="S487" s="364" t="s">
        <v>8860</v>
      </c>
      <c r="T487" s="220" t="s">
        <v>5536</v>
      </c>
      <c r="U487" s="229">
        <v>45672</v>
      </c>
      <c r="V487" s="220"/>
      <c r="W487" s="220" t="s">
        <v>5701</v>
      </c>
      <c r="X487" s="229">
        <v>45859</v>
      </c>
      <c r="Y487" s="218" t="s">
        <v>9660</v>
      </c>
      <c r="Z487" s="220" t="s">
        <v>5536</v>
      </c>
      <c r="AA487" s="229">
        <v>45903</v>
      </c>
      <c r="AB487" s="220"/>
      <c r="AC487" s="220" t="s">
        <v>7387</v>
      </c>
      <c r="AD487" s="229">
        <v>45919</v>
      </c>
      <c r="AE487" s="218" t="s">
        <v>10312</v>
      </c>
      <c r="AF487" s="220" t="s">
        <v>5537</v>
      </c>
      <c r="AG487" s="229">
        <v>45964</v>
      </c>
      <c r="AH487" s="220"/>
      <c r="AI487" s="220" t="s">
        <v>3748</v>
      </c>
      <c r="AJ487" s="229">
        <v>45966</v>
      </c>
      <c r="AK487" s="218" t="s">
        <v>11195</v>
      </c>
      <c r="AL487" s="220" t="s">
        <v>5539</v>
      </c>
      <c r="AM487" s="229">
        <v>45973</v>
      </c>
      <c r="AN487" s="220"/>
      <c r="AO487" s="220" t="s">
        <v>3748</v>
      </c>
      <c r="AP487" s="229">
        <v>45994</v>
      </c>
      <c r="AQ487" s="1153" t="s">
        <v>11501</v>
      </c>
      <c r="AR487" s="220"/>
      <c r="AS487" s="229"/>
      <c r="AT487" s="220"/>
      <c r="AU487" s="220"/>
      <c r="AV487" s="229"/>
      <c r="AW487" s="229"/>
      <c r="AX487" s="220"/>
      <c r="AY487" s="229"/>
    </row>
    <row r="488" spans="1:51" s="110" customFormat="1" ht="25.5" hidden="1" x14ac:dyDescent="0.25">
      <c r="A488" s="226" t="s">
        <v>8263</v>
      </c>
      <c r="B488" s="226"/>
      <c r="C488" s="227" t="s">
        <v>8257</v>
      </c>
      <c r="D488" s="252" t="s">
        <v>6958</v>
      </c>
      <c r="E488" s="231" t="s">
        <v>7899</v>
      </c>
      <c r="F488" s="239">
        <f t="shared" si="75"/>
        <v>45994</v>
      </c>
      <c r="G488" s="232" t="str">
        <f t="shared" si="77"/>
        <v>A</v>
      </c>
      <c r="H488" s="1055" t="str">
        <f t="shared" si="76"/>
        <v>MR_DER-1422_25</v>
      </c>
      <c r="I488" s="234" t="str">
        <f t="shared" si="78"/>
        <v>ND</v>
      </c>
      <c r="J488" s="255" t="str">
        <f t="shared" si="79"/>
        <v>APROVADO</v>
      </c>
      <c r="K488" s="249" t="s">
        <v>3730</v>
      </c>
      <c r="L488" s="229">
        <v>45582</v>
      </c>
      <c r="M488" s="1365" t="s">
        <v>8347</v>
      </c>
      <c r="N488" s="220" t="s">
        <v>5536</v>
      </c>
      <c r="O488" s="229">
        <v>45603</v>
      </c>
      <c r="P488" s="220" t="s">
        <v>3777</v>
      </c>
      <c r="Q488" s="220" t="s">
        <v>3765</v>
      </c>
      <c r="R488" s="229">
        <v>45643</v>
      </c>
      <c r="S488" s="364" t="s">
        <v>8860</v>
      </c>
      <c r="T488" s="220" t="s">
        <v>5536</v>
      </c>
      <c r="U488" s="229">
        <v>45672</v>
      </c>
      <c r="V488" s="220"/>
      <c r="W488" s="220" t="s">
        <v>5701</v>
      </c>
      <c r="X488" s="229">
        <v>45859</v>
      </c>
      <c r="Y488" s="218" t="s">
        <v>9660</v>
      </c>
      <c r="Z488" s="220" t="s">
        <v>5536</v>
      </c>
      <c r="AA488" s="229">
        <v>45903</v>
      </c>
      <c r="AB488" s="220"/>
      <c r="AC488" s="220" t="s">
        <v>7387</v>
      </c>
      <c r="AD488" s="229">
        <v>45919</v>
      </c>
      <c r="AE488" s="218" t="s">
        <v>10312</v>
      </c>
      <c r="AF488" s="220" t="s">
        <v>5537</v>
      </c>
      <c r="AG488" s="229">
        <v>45964</v>
      </c>
      <c r="AH488" s="220"/>
      <c r="AI488" s="220" t="s">
        <v>3748</v>
      </c>
      <c r="AJ488" s="229">
        <v>45966</v>
      </c>
      <c r="AK488" s="218" t="s">
        <v>11195</v>
      </c>
      <c r="AL488" s="220" t="s">
        <v>5539</v>
      </c>
      <c r="AM488" s="229">
        <v>45973</v>
      </c>
      <c r="AN488" s="220"/>
      <c r="AO488" s="220" t="s">
        <v>3748</v>
      </c>
      <c r="AP488" s="229">
        <v>45994</v>
      </c>
      <c r="AQ488" s="1153" t="s">
        <v>11501</v>
      </c>
      <c r="AR488" s="220"/>
      <c r="AS488" s="229"/>
      <c r="AT488" s="220"/>
      <c r="AU488" s="220"/>
      <c r="AV488" s="229"/>
      <c r="AW488" s="229"/>
      <c r="AX488" s="220"/>
      <c r="AY488" s="229"/>
    </row>
    <row r="489" spans="1:51" s="110" customFormat="1" ht="25.5" hidden="1" x14ac:dyDescent="0.25">
      <c r="A489" s="226" t="s">
        <v>8263</v>
      </c>
      <c r="B489" s="226"/>
      <c r="C489" s="227" t="s">
        <v>8257</v>
      </c>
      <c r="D489" s="252" t="s">
        <v>6958</v>
      </c>
      <c r="E489" s="231" t="s">
        <v>7900</v>
      </c>
      <c r="F489" s="239">
        <f t="shared" si="75"/>
        <v>45994</v>
      </c>
      <c r="G489" s="232" t="str">
        <f t="shared" si="77"/>
        <v>A</v>
      </c>
      <c r="H489" s="1055" t="str">
        <f t="shared" si="76"/>
        <v>MR_DER-1422_25</v>
      </c>
      <c r="I489" s="234" t="str">
        <f t="shared" si="78"/>
        <v>ND</v>
      </c>
      <c r="J489" s="255" t="str">
        <f t="shared" si="79"/>
        <v>APROVADO</v>
      </c>
      <c r="K489" s="249" t="s">
        <v>3730</v>
      </c>
      <c r="L489" s="229">
        <v>45582</v>
      </c>
      <c r="M489" s="1365" t="s">
        <v>8347</v>
      </c>
      <c r="N489" s="220" t="s">
        <v>5536</v>
      </c>
      <c r="O489" s="229">
        <v>45603</v>
      </c>
      <c r="P489" s="220" t="s">
        <v>3777</v>
      </c>
      <c r="Q489" s="220" t="s">
        <v>3765</v>
      </c>
      <c r="R489" s="229">
        <v>45643</v>
      </c>
      <c r="S489" s="1365" t="s">
        <v>8860</v>
      </c>
      <c r="T489" s="220" t="s">
        <v>5536</v>
      </c>
      <c r="U489" s="229">
        <v>45672</v>
      </c>
      <c r="V489" s="220"/>
      <c r="W489" s="220" t="s">
        <v>5701</v>
      </c>
      <c r="X489" s="229">
        <v>45859</v>
      </c>
      <c r="Y489" s="1153" t="s">
        <v>9660</v>
      </c>
      <c r="Z489" s="220" t="s">
        <v>5536</v>
      </c>
      <c r="AA489" s="229">
        <v>45903</v>
      </c>
      <c r="AB489" s="220"/>
      <c r="AC489" s="220" t="s">
        <v>7387</v>
      </c>
      <c r="AD489" s="229">
        <v>45919</v>
      </c>
      <c r="AE489" s="1153" t="s">
        <v>10312</v>
      </c>
      <c r="AF489" s="220" t="s">
        <v>5537</v>
      </c>
      <c r="AG489" s="229">
        <v>45964</v>
      </c>
      <c r="AH489" s="220"/>
      <c r="AI489" s="220" t="s">
        <v>3748</v>
      </c>
      <c r="AJ489" s="229">
        <v>45966</v>
      </c>
      <c r="AK489" s="1153" t="s">
        <v>11195</v>
      </c>
      <c r="AL489" s="220" t="s">
        <v>5539</v>
      </c>
      <c r="AM489" s="229">
        <v>45973</v>
      </c>
      <c r="AN489" s="220"/>
      <c r="AO489" s="220" t="s">
        <v>3748</v>
      </c>
      <c r="AP489" s="229">
        <v>45994</v>
      </c>
      <c r="AQ489" s="1153" t="s">
        <v>11501</v>
      </c>
      <c r="AR489" s="220"/>
      <c r="AS489" s="229"/>
      <c r="AT489" s="220"/>
      <c r="AU489" s="220"/>
      <c r="AV489" s="229"/>
      <c r="AW489" s="229"/>
      <c r="AX489" s="220"/>
      <c r="AY489" s="229"/>
    </row>
    <row r="490" spans="1:51" s="110" customFormat="1" ht="25.5" hidden="1" x14ac:dyDescent="0.25">
      <c r="A490" s="226" t="s">
        <v>8263</v>
      </c>
      <c r="B490" s="226"/>
      <c r="C490" s="227" t="s">
        <v>8257</v>
      </c>
      <c r="D490" s="252" t="s">
        <v>6958</v>
      </c>
      <c r="E490" s="231" t="s">
        <v>7901</v>
      </c>
      <c r="F490" s="239">
        <f t="shared" si="75"/>
        <v>45994</v>
      </c>
      <c r="G490" s="232" t="str">
        <f t="shared" si="77"/>
        <v>A</v>
      </c>
      <c r="H490" s="1055" t="str">
        <f t="shared" si="76"/>
        <v>MR_DER-1422_25</v>
      </c>
      <c r="I490" s="234" t="str">
        <f t="shared" si="78"/>
        <v>ND</v>
      </c>
      <c r="J490" s="255" t="str">
        <f t="shared" si="79"/>
        <v>NÃO ATENDIDO</v>
      </c>
      <c r="K490" s="249" t="s">
        <v>3730</v>
      </c>
      <c r="L490" s="229">
        <v>45582</v>
      </c>
      <c r="M490" s="1365" t="s">
        <v>8347</v>
      </c>
      <c r="N490" s="220" t="s">
        <v>5536</v>
      </c>
      <c r="O490" s="229">
        <v>45603</v>
      </c>
      <c r="P490" s="220" t="s">
        <v>3777</v>
      </c>
      <c r="Q490" s="220" t="s">
        <v>3765</v>
      </c>
      <c r="R490" s="229">
        <v>45643</v>
      </c>
      <c r="S490" s="364" t="s">
        <v>8860</v>
      </c>
      <c r="T490" s="220" t="s">
        <v>5536</v>
      </c>
      <c r="U490" s="229">
        <v>45672</v>
      </c>
      <c r="V490" s="220"/>
      <c r="W490" s="220" t="s">
        <v>5701</v>
      </c>
      <c r="X490" s="229">
        <v>45859</v>
      </c>
      <c r="Y490" s="218" t="s">
        <v>9660</v>
      </c>
      <c r="Z490" s="220" t="s">
        <v>5537</v>
      </c>
      <c r="AA490" s="229">
        <v>45903</v>
      </c>
      <c r="AB490" s="220"/>
      <c r="AC490" s="220" t="s">
        <v>3748</v>
      </c>
      <c r="AD490" s="229">
        <v>45919</v>
      </c>
      <c r="AE490" s="1153" t="s">
        <v>10312</v>
      </c>
      <c r="AF490" s="220" t="s">
        <v>6098</v>
      </c>
      <c r="AG490" s="229">
        <v>45964</v>
      </c>
      <c r="AH490" s="220"/>
      <c r="AI490" s="220" t="s">
        <v>5626</v>
      </c>
      <c r="AJ490" s="229">
        <v>45966</v>
      </c>
      <c r="AK490" s="1153" t="s">
        <v>11195</v>
      </c>
      <c r="AL490" s="220" t="s">
        <v>5539</v>
      </c>
      <c r="AM490" s="229">
        <v>45973</v>
      </c>
      <c r="AN490" s="220"/>
      <c r="AO490" s="220" t="s">
        <v>3748</v>
      </c>
      <c r="AP490" s="229">
        <v>45994</v>
      </c>
      <c r="AQ490" s="1153" t="s">
        <v>11501</v>
      </c>
      <c r="AR490" s="220"/>
      <c r="AS490" s="229"/>
      <c r="AT490" s="220"/>
      <c r="AU490" s="220"/>
      <c r="AV490" s="229"/>
      <c r="AW490" s="229"/>
      <c r="AX490" s="220"/>
      <c r="AY490" s="229"/>
    </row>
    <row r="491" spans="1:51" s="110" customFormat="1" ht="25.5" hidden="1" x14ac:dyDescent="0.25">
      <c r="A491" s="237" t="s">
        <v>8263</v>
      </c>
      <c r="B491" s="226"/>
      <c r="C491" s="227" t="s">
        <v>8257</v>
      </c>
      <c r="D491" s="252" t="s">
        <v>6958</v>
      </c>
      <c r="E491" s="231" t="s">
        <v>11541</v>
      </c>
      <c r="F491" s="239">
        <f t="shared" si="75"/>
        <v>46001</v>
      </c>
      <c r="G491" s="232" t="str">
        <f t="shared" si="77"/>
        <v>A</v>
      </c>
      <c r="H491" s="1055" t="str">
        <f t="shared" si="76"/>
        <v>MR_DER-1451_25</v>
      </c>
      <c r="I491" s="234" t="str">
        <f t="shared" si="78"/>
        <v>ND</v>
      </c>
      <c r="J491" s="255" t="str">
        <f t="shared" si="79"/>
        <v>APROVADO</v>
      </c>
      <c r="K491" s="249" t="s">
        <v>3730</v>
      </c>
      <c r="L491" s="229">
        <v>45859</v>
      </c>
      <c r="M491" s="1153" t="s">
        <v>9660</v>
      </c>
      <c r="N491" s="220" t="s">
        <v>5537</v>
      </c>
      <c r="O491" s="229">
        <v>45903</v>
      </c>
      <c r="P491" s="220"/>
      <c r="Q491" s="220" t="s">
        <v>3748</v>
      </c>
      <c r="R491" s="229">
        <v>45919</v>
      </c>
      <c r="S491" s="218" t="s">
        <v>10312</v>
      </c>
      <c r="T491" s="220" t="s">
        <v>5539</v>
      </c>
      <c r="U491" s="229">
        <v>45964</v>
      </c>
      <c r="V491" s="220"/>
      <c r="W491" s="220" t="s">
        <v>3748</v>
      </c>
      <c r="X491" s="229">
        <v>45973</v>
      </c>
      <c r="Y491" s="218" t="s">
        <v>11246</v>
      </c>
      <c r="Z491" s="220"/>
      <c r="AA491" s="229"/>
      <c r="AB491" s="220"/>
      <c r="AC491" s="122" t="s">
        <v>3748</v>
      </c>
      <c r="AD491" s="118">
        <v>46001</v>
      </c>
      <c r="AE491" s="1153" t="s">
        <v>11545</v>
      </c>
      <c r="AF491" s="220"/>
      <c r="AG491" s="229"/>
      <c r="AH491" s="220"/>
      <c r="AI491" s="220"/>
      <c r="AJ491" s="229"/>
      <c r="AK491" s="229"/>
      <c r="AL491" s="220"/>
      <c r="AM491" s="229"/>
      <c r="AN491" s="220"/>
      <c r="AO491" s="220"/>
      <c r="AP491" s="229"/>
      <c r="AQ491" s="229"/>
      <c r="AR491" s="220"/>
      <c r="AS491" s="229"/>
      <c r="AT491" s="220"/>
      <c r="AU491" s="220"/>
      <c r="AV491" s="229"/>
      <c r="AW491" s="229"/>
      <c r="AX491" s="220"/>
      <c r="AY491" s="229"/>
    </row>
    <row r="492" spans="1:51" s="110" customFormat="1" ht="25.5" hidden="1" x14ac:dyDescent="0.25">
      <c r="A492" s="237" t="s">
        <v>8263</v>
      </c>
      <c r="B492" s="226"/>
      <c r="C492" s="227" t="s">
        <v>8257</v>
      </c>
      <c r="D492" s="252" t="s">
        <v>7388</v>
      </c>
      <c r="E492" s="231" t="s">
        <v>8346</v>
      </c>
      <c r="F492" s="239">
        <f t="shared" si="75"/>
        <v>46001</v>
      </c>
      <c r="G492" s="232" t="str">
        <f t="shared" si="77"/>
        <v>A</v>
      </c>
      <c r="H492" s="1055" t="str">
        <f t="shared" si="76"/>
        <v>MR_DER-1451_25</v>
      </c>
      <c r="I492" s="234" t="str">
        <f t="shared" si="78"/>
        <v>ND</v>
      </c>
      <c r="J492" s="255" t="str">
        <f t="shared" si="79"/>
        <v>APROVADO</v>
      </c>
      <c r="K492" s="249" t="s">
        <v>3730</v>
      </c>
      <c r="L492" s="229">
        <v>45582</v>
      </c>
      <c r="M492" s="1365" t="s">
        <v>8347</v>
      </c>
      <c r="N492" s="220" t="s">
        <v>5536</v>
      </c>
      <c r="O492" s="229">
        <v>45603</v>
      </c>
      <c r="P492" s="220" t="s">
        <v>3777</v>
      </c>
      <c r="Q492" s="220" t="s">
        <v>3765</v>
      </c>
      <c r="R492" s="229">
        <v>45643</v>
      </c>
      <c r="S492" s="364" t="s">
        <v>8860</v>
      </c>
      <c r="T492" s="220" t="s">
        <v>5536</v>
      </c>
      <c r="U492" s="229">
        <v>45672</v>
      </c>
      <c r="V492" s="220"/>
      <c r="W492" s="220" t="s">
        <v>5701</v>
      </c>
      <c r="X492" s="229">
        <v>45859</v>
      </c>
      <c r="Y492" s="218" t="s">
        <v>9660</v>
      </c>
      <c r="Z492" s="220" t="s">
        <v>5537</v>
      </c>
      <c r="AA492" s="229">
        <v>45903</v>
      </c>
      <c r="AB492" s="220"/>
      <c r="AC492" s="220" t="s">
        <v>3748</v>
      </c>
      <c r="AD492" s="229">
        <v>45919</v>
      </c>
      <c r="AE492" s="1153" t="s">
        <v>10312</v>
      </c>
      <c r="AF492" s="220" t="s">
        <v>5539</v>
      </c>
      <c r="AG492" s="229">
        <v>45964</v>
      </c>
      <c r="AH492" s="220"/>
      <c r="AI492" s="122" t="s">
        <v>3748</v>
      </c>
      <c r="AJ492" s="118">
        <v>46001</v>
      </c>
      <c r="AK492" s="1153" t="s">
        <v>11545</v>
      </c>
      <c r="AL492" s="220"/>
      <c r="AM492" s="229"/>
      <c r="AN492" s="220"/>
      <c r="AO492" s="220"/>
      <c r="AP492" s="229"/>
      <c r="AQ492" s="229"/>
      <c r="AR492" s="220"/>
      <c r="AS492" s="229"/>
      <c r="AT492" s="220"/>
      <c r="AU492" s="220"/>
      <c r="AV492" s="229"/>
      <c r="AW492" s="229"/>
      <c r="AX492" s="220"/>
      <c r="AY492" s="229"/>
    </row>
    <row r="493" spans="1:51" s="110" customFormat="1" ht="25.5" hidden="1" x14ac:dyDescent="0.25">
      <c r="A493" s="226" t="s">
        <v>8263</v>
      </c>
      <c r="B493" s="227" t="s">
        <v>8257</v>
      </c>
      <c r="C493" s="226"/>
      <c r="D493" s="252" t="s">
        <v>6997</v>
      </c>
      <c r="E493" s="231" t="s">
        <v>7897</v>
      </c>
      <c r="F493" s="239">
        <f t="shared" si="75"/>
        <v>45994</v>
      </c>
      <c r="G493" s="232" t="str">
        <f t="shared" si="77"/>
        <v>A</v>
      </c>
      <c r="H493" s="1055" t="str">
        <f t="shared" si="76"/>
        <v>MR_DER-1422_25</v>
      </c>
      <c r="I493" s="234" t="str">
        <f t="shared" si="78"/>
        <v>ND</v>
      </c>
      <c r="J493" s="255" t="str">
        <f t="shared" si="79"/>
        <v>NÃO ATENDIDO</v>
      </c>
      <c r="K493" s="249" t="s">
        <v>3730</v>
      </c>
      <c r="L493" s="229">
        <v>45582</v>
      </c>
      <c r="M493" s="364" t="s">
        <v>8347</v>
      </c>
      <c r="N493" s="220" t="s">
        <v>5536</v>
      </c>
      <c r="O493" s="229">
        <v>45603</v>
      </c>
      <c r="P493" s="220" t="s">
        <v>3777</v>
      </c>
      <c r="Q493" s="220" t="s">
        <v>3765</v>
      </c>
      <c r="R493" s="229">
        <v>45643</v>
      </c>
      <c r="S493" s="364" t="s">
        <v>8860</v>
      </c>
      <c r="T493" s="220" t="s">
        <v>5536</v>
      </c>
      <c r="U493" s="229">
        <v>45672</v>
      </c>
      <c r="V493" s="220"/>
      <c r="W493" s="220" t="s">
        <v>5701</v>
      </c>
      <c r="X493" s="229">
        <v>45859</v>
      </c>
      <c r="Y493" s="218" t="s">
        <v>9660</v>
      </c>
      <c r="Z493" s="220" t="s">
        <v>5537</v>
      </c>
      <c r="AA493" s="229">
        <v>45903</v>
      </c>
      <c r="AB493" s="220"/>
      <c r="AC493" s="220" t="s">
        <v>3748</v>
      </c>
      <c r="AD493" s="229">
        <v>45919</v>
      </c>
      <c r="AE493" s="1153" t="s">
        <v>10312</v>
      </c>
      <c r="AF493" s="220" t="s">
        <v>6098</v>
      </c>
      <c r="AG493" s="229">
        <v>45964</v>
      </c>
      <c r="AH493" s="220"/>
      <c r="AI493" s="220" t="s">
        <v>5626</v>
      </c>
      <c r="AJ493" s="229">
        <v>45966</v>
      </c>
      <c r="AK493" s="1153" t="s">
        <v>11195</v>
      </c>
      <c r="AL493" s="220" t="s">
        <v>5539</v>
      </c>
      <c r="AM493" s="229">
        <v>45973</v>
      </c>
      <c r="AN493" s="220"/>
      <c r="AO493" s="220" t="s">
        <v>3748</v>
      </c>
      <c r="AP493" s="229">
        <v>45994</v>
      </c>
      <c r="AQ493" s="1153" t="s">
        <v>11501</v>
      </c>
      <c r="AR493" s="220"/>
      <c r="AS493" s="229"/>
      <c r="AT493" s="220"/>
      <c r="AU493" s="220"/>
      <c r="AV493" s="229"/>
      <c r="AW493" s="229"/>
      <c r="AX493" s="220"/>
      <c r="AY493" s="229"/>
    </row>
    <row r="494" spans="1:51" s="110" customFormat="1" ht="25.5" hidden="1" x14ac:dyDescent="0.25">
      <c r="A494" s="226" t="s">
        <v>8263</v>
      </c>
      <c r="B494" s="238" t="s">
        <v>8257</v>
      </c>
      <c r="C494" s="237"/>
      <c r="D494" s="256" t="s">
        <v>55</v>
      </c>
      <c r="E494" s="231" t="s">
        <v>11691</v>
      </c>
      <c r="F494" s="370">
        <f>IF(L494&lt;&gt;0,MAX(L494,R494,X494,AD494),"NE")</f>
        <v>46044</v>
      </c>
      <c r="G494" s="232" t="str">
        <f t="shared" si="77"/>
        <v>A</v>
      </c>
      <c r="H494" s="1416" t="str">
        <f>IF($F494="","",INDEX($K494:$AC494,1,MATCH($F494,$K494:$AC494,)+1))</f>
        <v>MR_DER-1551_26</v>
      </c>
      <c r="I494" s="233" t="str">
        <f t="shared" si="78"/>
        <v>ND</v>
      </c>
      <c r="J494" s="255" t="str">
        <f t="shared" si="79"/>
        <v>ND</v>
      </c>
      <c r="K494" s="220" t="s">
        <v>3730</v>
      </c>
      <c r="L494" s="229">
        <v>46010</v>
      </c>
      <c r="M494" s="218" t="s">
        <v>11694</v>
      </c>
      <c r="N494" s="108"/>
      <c r="O494" s="229"/>
      <c r="P494" s="220"/>
      <c r="Q494" s="220" t="s">
        <v>3748</v>
      </c>
      <c r="R494" s="229">
        <v>46044</v>
      </c>
      <c r="S494" s="218" t="s">
        <v>12040</v>
      </c>
      <c r="T494" s="220"/>
      <c r="U494" s="229"/>
      <c r="V494" s="220"/>
      <c r="W494" s="220"/>
      <c r="X494" s="229"/>
      <c r="Y494" s="363"/>
      <c r="Z494" s="220"/>
      <c r="AA494" s="229"/>
      <c r="AB494" s="220"/>
      <c r="AC494" s="220"/>
      <c r="AD494" s="229"/>
      <c r="AE494" s="363"/>
      <c r="AF494" s="220"/>
      <c r="AG494" s="229"/>
      <c r="AH494" s="220"/>
      <c r="AI494" s="220"/>
      <c r="AJ494" s="229"/>
      <c r="AK494" s="363"/>
      <c r="AL494" s="220"/>
      <c r="AM494" s="229"/>
      <c r="AN494" s="220"/>
      <c r="AO494" s="220"/>
      <c r="AP494" s="229"/>
      <c r="AQ494" s="229"/>
      <c r="AR494" s="220"/>
      <c r="AS494" s="229"/>
      <c r="AT494" s="220"/>
      <c r="AU494" s="220"/>
      <c r="AV494" s="229"/>
      <c r="AW494" s="229"/>
      <c r="AX494" s="220"/>
      <c r="AY494" s="229"/>
    </row>
    <row r="495" spans="1:51" s="110" customFormat="1" hidden="1" x14ac:dyDescent="0.25">
      <c r="A495" s="242"/>
      <c r="B495" s="242"/>
      <c r="C495" s="242"/>
      <c r="D495" s="257"/>
      <c r="E495" s="242" t="s">
        <v>7525</v>
      </c>
      <c r="F495" s="243"/>
      <c r="G495" s="243"/>
      <c r="H495" s="1056"/>
      <c r="I495" s="243"/>
      <c r="J495" s="258"/>
      <c r="K495" s="250"/>
      <c r="L495" s="244"/>
      <c r="M495" s="245"/>
      <c r="N495" s="246"/>
      <c r="O495" s="246"/>
      <c r="P495" s="246"/>
      <c r="Q495" s="244"/>
      <c r="R495" s="244"/>
      <c r="S495" s="245"/>
      <c r="T495" s="246"/>
      <c r="U495" s="246"/>
      <c r="V495" s="246"/>
      <c r="W495" s="244"/>
      <c r="X495" s="244"/>
      <c r="Y495" s="245"/>
      <c r="Z495" s="246"/>
      <c r="AA495" s="246"/>
      <c r="AB495" s="246"/>
      <c r="AC495" s="244"/>
      <c r="AD495" s="244"/>
      <c r="AE495" s="245"/>
      <c r="AF495" s="246"/>
      <c r="AG495" s="246"/>
      <c r="AH495" s="246"/>
      <c r="AI495" s="244"/>
      <c r="AJ495" s="244"/>
      <c r="AK495" s="245"/>
      <c r="AL495" s="246"/>
      <c r="AM495" s="246"/>
      <c r="AN495" s="246"/>
      <c r="AO495" s="244"/>
      <c r="AP495" s="244"/>
      <c r="AQ495" s="245"/>
      <c r="AR495" s="246"/>
      <c r="AS495" s="246"/>
      <c r="AT495" s="246"/>
      <c r="AU495" s="244"/>
      <c r="AV495" s="244"/>
      <c r="AW495" s="245"/>
      <c r="AX495" s="246"/>
      <c r="AY495" s="246"/>
    </row>
    <row r="496" spans="1:51" s="110" customFormat="1" ht="25.5" hidden="1" x14ac:dyDescent="0.25">
      <c r="A496" s="226" t="s">
        <v>8263</v>
      </c>
      <c r="B496" s="226"/>
      <c r="C496" s="227" t="s">
        <v>8257</v>
      </c>
      <c r="D496" s="252" t="s">
        <v>6068</v>
      </c>
      <c r="E496" s="231" t="s">
        <v>7893</v>
      </c>
      <c r="F496" s="239">
        <f t="shared" ref="F496:F527" si="80">IF(L496&lt;&gt;0,MAX(L496,R496,X496,AD496,AJ496,AP496,AV496),"NE")</f>
        <v>45967</v>
      </c>
      <c r="G496" s="232" t="str">
        <f t="shared" ref="G496:G527" si="81">IF($F496="","",INDEX($K496:$DP496,1,MATCH($F496,$K496:$DP496,)-1))</f>
        <v>A</v>
      </c>
      <c r="H496" s="1055" t="str">
        <f t="shared" ref="H496:H527" si="82">IF($F496="","",INDEX($K496:$FL496,1,MATCH($F496,$K496:$FL496,)+1))</f>
        <v>MR_DER-1347_25</v>
      </c>
      <c r="I496" s="234" t="str">
        <f t="shared" ref="I496:I527" si="83">IF(F496="NE",F496,IF(INDEX(K496:CR496,,MATCH(F496,K496:CR496,0)+3)&lt;&gt;0,INDEX(K496:CR496,,MATCH(F496,K496:CR496,0)+3),"ND"))</f>
        <v>ND</v>
      </c>
      <c r="J496" s="255" t="str">
        <f t="shared" ref="J496:J527" si="84">IF(G496="NE",G496,IF(INDEX(K496:CS496,,MATCH(G496,K496:CS496,0)+3)&lt;&gt;0,INDEX(K496:CS496,,MATCH(G496,K496:CS496,0)+3),"ND"))</f>
        <v>ND</v>
      </c>
      <c r="K496" s="249" t="s">
        <v>3730</v>
      </c>
      <c r="L496" s="229">
        <v>45681</v>
      </c>
      <c r="M496" s="218" t="s">
        <v>8924</v>
      </c>
      <c r="N496" s="220" t="s">
        <v>5537</v>
      </c>
      <c r="O496" s="229">
        <v>45715</v>
      </c>
      <c r="P496" s="220"/>
      <c r="Q496" s="220" t="s">
        <v>3748</v>
      </c>
      <c r="R496" s="229">
        <v>45734</v>
      </c>
      <c r="S496" s="1153" t="s">
        <v>8974</v>
      </c>
      <c r="T496" s="220"/>
      <c r="U496" s="229"/>
      <c r="V496" s="220"/>
      <c r="W496" s="220" t="s">
        <v>3748</v>
      </c>
      <c r="X496" s="229">
        <v>45967</v>
      </c>
      <c r="Y496" s="1153" t="s">
        <v>11201</v>
      </c>
      <c r="Z496" s="220"/>
      <c r="AA496" s="229"/>
      <c r="AB496" s="220"/>
      <c r="AC496" s="220"/>
      <c r="AD496" s="229"/>
      <c r="AE496" s="229"/>
      <c r="AF496" s="220"/>
      <c r="AG496" s="229"/>
      <c r="AH496" s="220"/>
      <c r="AI496" s="220"/>
      <c r="AJ496" s="229"/>
      <c r="AK496" s="229"/>
      <c r="AL496" s="220"/>
      <c r="AM496" s="229"/>
      <c r="AN496" s="220"/>
      <c r="AO496" s="220"/>
      <c r="AP496" s="229"/>
      <c r="AQ496" s="229"/>
      <c r="AR496" s="220"/>
      <c r="AS496" s="229"/>
      <c r="AT496" s="220"/>
      <c r="AU496" s="220"/>
      <c r="AV496" s="229"/>
      <c r="AW496" s="229"/>
      <c r="AX496" s="220"/>
      <c r="AY496" s="229"/>
    </row>
    <row r="497" spans="1:51" s="110" customFormat="1" ht="25.5" hidden="1" x14ac:dyDescent="0.25">
      <c r="A497" s="226" t="s">
        <v>8263</v>
      </c>
      <c r="B497" s="226"/>
      <c r="C497" s="227" t="s">
        <v>8257</v>
      </c>
      <c r="D497" s="252" t="s">
        <v>6068</v>
      </c>
      <c r="E497" s="231" t="s">
        <v>7894</v>
      </c>
      <c r="F497" s="239">
        <f t="shared" si="80"/>
        <v>45967</v>
      </c>
      <c r="G497" s="232" t="str">
        <f t="shared" si="81"/>
        <v>A</v>
      </c>
      <c r="H497" s="1055" t="str">
        <f t="shared" si="82"/>
        <v>MR_DER-1347_25</v>
      </c>
      <c r="I497" s="234" t="str">
        <f t="shared" si="83"/>
        <v>ND</v>
      </c>
      <c r="J497" s="255" t="str">
        <f t="shared" si="84"/>
        <v>ND</v>
      </c>
      <c r="K497" s="249" t="s">
        <v>3730</v>
      </c>
      <c r="L497" s="229">
        <v>45681</v>
      </c>
      <c r="M497" s="218" t="s">
        <v>8924</v>
      </c>
      <c r="N497" s="220" t="s">
        <v>5537</v>
      </c>
      <c r="O497" s="229">
        <v>45715</v>
      </c>
      <c r="P497" s="220"/>
      <c r="Q497" s="220" t="s">
        <v>3748</v>
      </c>
      <c r="R497" s="229">
        <v>45734</v>
      </c>
      <c r="S497" s="1153" t="s">
        <v>8974</v>
      </c>
      <c r="T497" s="220"/>
      <c r="U497" s="229"/>
      <c r="V497" s="220"/>
      <c r="W497" s="220" t="s">
        <v>3748</v>
      </c>
      <c r="X497" s="229">
        <v>45967</v>
      </c>
      <c r="Y497" s="1153" t="s">
        <v>11201</v>
      </c>
      <c r="Z497" s="220"/>
      <c r="AA497" s="229"/>
      <c r="AB497" s="220"/>
      <c r="AC497" s="220"/>
      <c r="AD497" s="229"/>
      <c r="AE497" s="229"/>
      <c r="AF497" s="220"/>
      <c r="AG497" s="229"/>
      <c r="AH497" s="220"/>
      <c r="AI497" s="220"/>
      <c r="AJ497" s="229"/>
      <c r="AK497" s="229"/>
      <c r="AL497" s="220"/>
      <c r="AM497" s="229"/>
      <c r="AN497" s="220"/>
      <c r="AO497" s="220"/>
      <c r="AP497" s="229"/>
      <c r="AQ497" s="229"/>
      <c r="AR497" s="220"/>
      <c r="AS497" s="229"/>
      <c r="AT497" s="220"/>
      <c r="AU497" s="220"/>
      <c r="AV497" s="229"/>
      <c r="AW497" s="229"/>
      <c r="AX497" s="220"/>
      <c r="AY497" s="229"/>
    </row>
    <row r="498" spans="1:51" s="110" customFormat="1" ht="25.5" hidden="1" x14ac:dyDescent="0.25">
      <c r="A498" s="226" t="s">
        <v>8263</v>
      </c>
      <c r="B498" s="226"/>
      <c r="C498" s="227" t="s">
        <v>8257</v>
      </c>
      <c r="D498" s="252" t="s">
        <v>6068</v>
      </c>
      <c r="E498" s="231" t="s">
        <v>7895</v>
      </c>
      <c r="F498" s="239">
        <f t="shared" si="80"/>
        <v>45967</v>
      </c>
      <c r="G498" s="232" t="str">
        <f t="shared" si="81"/>
        <v>A</v>
      </c>
      <c r="H498" s="1055" t="str">
        <f t="shared" si="82"/>
        <v>MR_DER-1347_25</v>
      </c>
      <c r="I498" s="234" t="str">
        <f t="shared" si="83"/>
        <v>ND</v>
      </c>
      <c r="J498" s="255" t="str">
        <f t="shared" si="84"/>
        <v>ND</v>
      </c>
      <c r="K498" s="249" t="s">
        <v>3730</v>
      </c>
      <c r="L498" s="229">
        <v>45681</v>
      </c>
      <c r="M498" s="218" t="s">
        <v>8924</v>
      </c>
      <c r="N498" s="220" t="s">
        <v>5537</v>
      </c>
      <c r="O498" s="229">
        <v>45715</v>
      </c>
      <c r="P498" s="220"/>
      <c r="Q498" s="220" t="s">
        <v>3748</v>
      </c>
      <c r="R498" s="229">
        <v>45734</v>
      </c>
      <c r="S498" s="1153" t="s">
        <v>8974</v>
      </c>
      <c r="T498" s="220"/>
      <c r="U498" s="229"/>
      <c r="V498" s="220"/>
      <c r="W498" s="220" t="s">
        <v>3748</v>
      </c>
      <c r="X498" s="229">
        <v>45967</v>
      </c>
      <c r="Y498" s="1153" t="s">
        <v>11201</v>
      </c>
      <c r="Z498" s="220"/>
      <c r="AA498" s="229"/>
      <c r="AB498" s="220"/>
      <c r="AC498" s="220"/>
      <c r="AD498" s="229"/>
      <c r="AE498" s="229"/>
      <c r="AF498" s="220"/>
      <c r="AG498" s="229"/>
      <c r="AH498" s="220"/>
      <c r="AI498" s="220"/>
      <c r="AJ498" s="229"/>
      <c r="AK498" s="229"/>
      <c r="AL498" s="220"/>
      <c r="AM498" s="229"/>
      <c r="AN498" s="220"/>
      <c r="AO498" s="220"/>
      <c r="AP498" s="229"/>
      <c r="AQ498" s="229"/>
      <c r="AR498" s="220"/>
      <c r="AS498" s="229"/>
      <c r="AT498" s="220"/>
      <c r="AU498" s="220"/>
      <c r="AV498" s="229"/>
      <c r="AW498" s="229"/>
      <c r="AX498" s="220"/>
      <c r="AY498" s="229"/>
    </row>
    <row r="499" spans="1:51" s="110" customFormat="1" ht="25.5" hidden="1" x14ac:dyDescent="0.25">
      <c r="A499" s="226" t="s">
        <v>8263</v>
      </c>
      <c r="B499" s="226"/>
      <c r="C499" s="227" t="s">
        <v>8257</v>
      </c>
      <c r="D499" s="252" t="s">
        <v>6068</v>
      </c>
      <c r="E499" s="231" t="s">
        <v>7902</v>
      </c>
      <c r="F499" s="239">
        <f t="shared" si="80"/>
        <v>45967</v>
      </c>
      <c r="G499" s="232" t="str">
        <f t="shared" si="81"/>
        <v>A</v>
      </c>
      <c r="H499" s="1055" t="str">
        <f t="shared" si="82"/>
        <v>MR_DER-1347_25</v>
      </c>
      <c r="I499" s="234" t="str">
        <f t="shared" si="83"/>
        <v>ND</v>
      </c>
      <c r="J499" s="255" t="str">
        <f t="shared" si="84"/>
        <v>ND</v>
      </c>
      <c r="K499" s="249" t="s">
        <v>3730</v>
      </c>
      <c r="L499" s="229">
        <v>45681</v>
      </c>
      <c r="M499" s="1153" t="s">
        <v>8924</v>
      </c>
      <c r="N499" s="220" t="s">
        <v>5537</v>
      </c>
      <c r="O499" s="229">
        <v>45715</v>
      </c>
      <c r="P499" s="220"/>
      <c r="Q499" s="220" t="s">
        <v>3748</v>
      </c>
      <c r="R499" s="229">
        <v>45734</v>
      </c>
      <c r="S499" s="218" t="s">
        <v>8974</v>
      </c>
      <c r="T499" s="220"/>
      <c r="U499" s="229"/>
      <c r="V499" s="220"/>
      <c r="W499" s="220" t="s">
        <v>3748</v>
      </c>
      <c r="X499" s="229">
        <v>45967</v>
      </c>
      <c r="Y499" s="218" t="s">
        <v>11201</v>
      </c>
      <c r="Z499" s="220"/>
      <c r="AA499" s="229"/>
      <c r="AB499" s="220"/>
      <c r="AC499" s="220"/>
      <c r="AD499" s="229"/>
      <c r="AE499" s="229"/>
      <c r="AF499" s="220"/>
      <c r="AG499" s="229"/>
      <c r="AH499" s="220"/>
      <c r="AI499" s="220"/>
      <c r="AJ499" s="229"/>
      <c r="AK499" s="229"/>
      <c r="AL499" s="220"/>
      <c r="AM499" s="229"/>
      <c r="AN499" s="220"/>
      <c r="AO499" s="220"/>
      <c r="AP499" s="229"/>
      <c r="AQ499" s="229"/>
      <c r="AR499" s="220"/>
      <c r="AS499" s="229"/>
      <c r="AT499" s="220"/>
      <c r="AU499" s="220"/>
      <c r="AV499" s="229"/>
      <c r="AW499" s="229"/>
      <c r="AX499" s="220"/>
      <c r="AY499" s="229"/>
    </row>
    <row r="500" spans="1:51" s="110" customFormat="1" ht="25.5" hidden="1" x14ac:dyDescent="0.25">
      <c r="A500" s="226" t="s">
        <v>8263</v>
      </c>
      <c r="B500" s="226"/>
      <c r="C500" s="227" t="s">
        <v>8257</v>
      </c>
      <c r="D500" s="252" t="s">
        <v>6068</v>
      </c>
      <c r="E500" s="231" t="s">
        <v>7903</v>
      </c>
      <c r="F500" s="239">
        <f t="shared" si="80"/>
        <v>45967</v>
      </c>
      <c r="G500" s="232" t="str">
        <f t="shared" si="81"/>
        <v>A</v>
      </c>
      <c r="H500" s="1055" t="str">
        <f t="shared" si="82"/>
        <v>MR_DER-1347_25</v>
      </c>
      <c r="I500" s="234" t="str">
        <f t="shared" si="83"/>
        <v>ND</v>
      </c>
      <c r="J500" s="255" t="str">
        <f t="shared" si="84"/>
        <v>ND</v>
      </c>
      <c r="K500" s="249" t="s">
        <v>3730</v>
      </c>
      <c r="L500" s="229">
        <v>45681</v>
      </c>
      <c r="M500" s="1153" t="s">
        <v>8924</v>
      </c>
      <c r="N500" s="220" t="s">
        <v>5537</v>
      </c>
      <c r="O500" s="229">
        <v>45715</v>
      </c>
      <c r="P500" s="220"/>
      <c r="Q500" s="220" t="s">
        <v>3748</v>
      </c>
      <c r="R500" s="229">
        <v>45734</v>
      </c>
      <c r="S500" s="218" t="s">
        <v>8974</v>
      </c>
      <c r="T500" s="220"/>
      <c r="U500" s="229"/>
      <c r="V500" s="220"/>
      <c r="W500" s="220" t="s">
        <v>3748</v>
      </c>
      <c r="X500" s="229">
        <v>45967</v>
      </c>
      <c r="Y500" s="218" t="s">
        <v>11201</v>
      </c>
      <c r="Z500" s="220"/>
      <c r="AA500" s="229"/>
      <c r="AB500" s="220"/>
      <c r="AC500" s="220"/>
      <c r="AD500" s="229"/>
      <c r="AE500" s="229"/>
      <c r="AF500" s="220"/>
      <c r="AG500" s="229"/>
      <c r="AH500" s="220"/>
      <c r="AI500" s="220"/>
      <c r="AJ500" s="229"/>
      <c r="AK500" s="229"/>
      <c r="AL500" s="220"/>
      <c r="AM500" s="229"/>
      <c r="AN500" s="220"/>
      <c r="AO500" s="220"/>
      <c r="AP500" s="229"/>
      <c r="AQ500" s="229"/>
      <c r="AR500" s="220"/>
      <c r="AS500" s="229"/>
      <c r="AT500" s="220"/>
      <c r="AU500" s="220"/>
      <c r="AV500" s="229"/>
      <c r="AW500" s="229"/>
      <c r="AX500" s="220"/>
      <c r="AY500" s="229"/>
    </row>
    <row r="501" spans="1:51" s="110" customFormat="1" ht="25.5" hidden="1" x14ac:dyDescent="0.25">
      <c r="A501" s="226" t="s">
        <v>8263</v>
      </c>
      <c r="B501" s="226"/>
      <c r="C501" s="227" t="s">
        <v>8257</v>
      </c>
      <c r="D501" s="252" t="s">
        <v>6068</v>
      </c>
      <c r="E501" s="231" t="s">
        <v>7904</v>
      </c>
      <c r="F501" s="239">
        <f t="shared" si="80"/>
        <v>45967</v>
      </c>
      <c r="G501" s="232" t="str">
        <f t="shared" si="81"/>
        <v>A</v>
      </c>
      <c r="H501" s="1055" t="str">
        <f t="shared" si="82"/>
        <v>MR_DER-1347_25</v>
      </c>
      <c r="I501" s="234" t="str">
        <f t="shared" si="83"/>
        <v>ND</v>
      </c>
      <c r="J501" s="255" t="str">
        <f t="shared" si="84"/>
        <v>ND</v>
      </c>
      <c r="K501" s="249" t="s">
        <v>3730</v>
      </c>
      <c r="L501" s="229">
        <v>45681</v>
      </c>
      <c r="M501" s="1153" t="s">
        <v>8924</v>
      </c>
      <c r="N501" s="220" t="s">
        <v>5537</v>
      </c>
      <c r="O501" s="229">
        <v>45715</v>
      </c>
      <c r="P501" s="220"/>
      <c r="Q501" s="220" t="s">
        <v>3748</v>
      </c>
      <c r="R501" s="229">
        <v>45734</v>
      </c>
      <c r="S501" s="218" t="s">
        <v>8974</v>
      </c>
      <c r="T501" s="220"/>
      <c r="U501" s="229"/>
      <c r="V501" s="220"/>
      <c r="W501" s="220" t="s">
        <v>3748</v>
      </c>
      <c r="X501" s="229">
        <v>45967</v>
      </c>
      <c r="Y501" s="218" t="s">
        <v>11201</v>
      </c>
      <c r="Z501" s="220"/>
      <c r="AA501" s="229"/>
      <c r="AB501" s="220"/>
      <c r="AC501" s="220"/>
      <c r="AD501" s="229"/>
      <c r="AE501" s="229"/>
      <c r="AF501" s="220"/>
      <c r="AG501" s="229"/>
      <c r="AH501" s="220"/>
      <c r="AI501" s="220"/>
      <c r="AJ501" s="229"/>
      <c r="AK501" s="229"/>
      <c r="AL501" s="220"/>
      <c r="AM501" s="229"/>
      <c r="AN501" s="220"/>
      <c r="AO501" s="220"/>
      <c r="AP501" s="229"/>
      <c r="AQ501" s="229"/>
      <c r="AR501" s="220"/>
      <c r="AS501" s="229"/>
      <c r="AT501" s="220"/>
      <c r="AU501" s="220"/>
      <c r="AV501" s="229"/>
      <c r="AW501" s="229"/>
      <c r="AX501" s="220"/>
      <c r="AY501" s="229"/>
    </row>
    <row r="502" spans="1:51" s="110" customFormat="1" ht="25.5" hidden="1" x14ac:dyDescent="0.25">
      <c r="A502" s="226" t="s">
        <v>8263</v>
      </c>
      <c r="B502" s="226"/>
      <c r="C502" s="227" t="s">
        <v>8257</v>
      </c>
      <c r="D502" s="252" t="s">
        <v>6068</v>
      </c>
      <c r="E502" s="231" t="s">
        <v>7905</v>
      </c>
      <c r="F502" s="239">
        <f t="shared" si="80"/>
        <v>45967</v>
      </c>
      <c r="G502" s="232" t="str">
        <f t="shared" si="81"/>
        <v>A</v>
      </c>
      <c r="H502" s="1055" t="str">
        <f t="shared" si="82"/>
        <v>MR_DER-1347_25</v>
      </c>
      <c r="I502" s="234" t="str">
        <f t="shared" si="83"/>
        <v>ND</v>
      </c>
      <c r="J502" s="255" t="str">
        <f t="shared" si="84"/>
        <v>ND</v>
      </c>
      <c r="K502" s="249" t="s">
        <v>3730</v>
      </c>
      <c r="L502" s="229">
        <v>45681</v>
      </c>
      <c r="M502" s="1153" t="s">
        <v>8924</v>
      </c>
      <c r="N502" s="220" t="s">
        <v>5537</v>
      </c>
      <c r="O502" s="229">
        <v>45715</v>
      </c>
      <c r="P502" s="220"/>
      <c r="Q502" s="220" t="s">
        <v>3748</v>
      </c>
      <c r="R502" s="229">
        <v>45734</v>
      </c>
      <c r="S502" s="218" t="s">
        <v>8974</v>
      </c>
      <c r="T502" s="220"/>
      <c r="U502" s="229"/>
      <c r="V502" s="220"/>
      <c r="W502" s="220" t="s">
        <v>3748</v>
      </c>
      <c r="X502" s="229">
        <v>45967</v>
      </c>
      <c r="Y502" s="218" t="s">
        <v>11201</v>
      </c>
      <c r="Z502" s="220"/>
      <c r="AA502" s="229"/>
      <c r="AB502" s="220"/>
      <c r="AC502" s="220"/>
      <c r="AD502" s="229"/>
      <c r="AE502" s="229"/>
      <c r="AF502" s="220"/>
      <c r="AG502" s="229"/>
      <c r="AH502" s="220"/>
      <c r="AI502" s="220"/>
      <c r="AJ502" s="229"/>
      <c r="AK502" s="229"/>
      <c r="AL502" s="220"/>
      <c r="AM502" s="229"/>
      <c r="AN502" s="220"/>
      <c r="AO502" s="220"/>
      <c r="AP502" s="229"/>
      <c r="AQ502" s="229"/>
      <c r="AR502" s="220"/>
      <c r="AS502" s="229"/>
      <c r="AT502" s="220"/>
      <c r="AU502" s="220"/>
      <c r="AV502" s="229"/>
      <c r="AW502" s="229"/>
      <c r="AX502" s="220"/>
      <c r="AY502" s="229"/>
    </row>
    <row r="503" spans="1:51" s="110" customFormat="1" ht="25.5" hidden="1" x14ac:dyDescent="0.25">
      <c r="A503" s="226" t="s">
        <v>8263</v>
      </c>
      <c r="B503" s="226"/>
      <c r="C503" s="227" t="s">
        <v>8257</v>
      </c>
      <c r="D503" s="252" t="s">
        <v>6068</v>
      </c>
      <c r="E503" s="231" t="s">
        <v>7906</v>
      </c>
      <c r="F503" s="239">
        <f t="shared" si="80"/>
        <v>45967</v>
      </c>
      <c r="G503" s="232" t="str">
        <f t="shared" si="81"/>
        <v>A</v>
      </c>
      <c r="H503" s="1055" t="str">
        <f t="shared" si="82"/>
        <v>MR_DER-1347_25</v>
      </c>
      <c r="I503" s="234" t="str">
        <f t="shared" si="83"/>
        <v>ND</v>
      </c>
      <c r="J503" s="255" t="str">
        <f t="shared" si="84"/>
        <v>ND</v>
      </c>
      <c r="K503" s="249" t="s">
        <v>3730</v>
      </c>
      <c r="L503" s="229">
        <v>45681</v>
      </c>
      <c r="M503" s="1153" t="s">
        <v>8924</v>
      </c>
      <c r="N503" s="220" t="s">
        <v>5537</v>
      </c>
      <c r="O503" s="229">
        <v>45715</v>
      </c>
      <c r="P503" s="220"/>
      <c r="Q503" s="220" t="s">
        <v>3748</v>
      </c>
      <c r="R503" s="229">
        <v>45734</v>
      </c>
      <c r="S503" s="218" t="s">
        <v>8974</v>
      </c>
      <c r="T503" s="220"/>
      <c r="U503" s="229"/>
      <c r="V503" s="220"/>
      <c r="W503" s="220" t="s">
        <v>3748</v>
      </c>
      <c r="X503" s="229">
        <v>45967</v>
      </c>
      <c r="Y503" s="218" t="s">
        <v>11201</v>
      </c>
      <c r="Z503" s="220"/>
      <c r="AA503" s="229"/>
      <c r="AB503" s="220"/>
      <c r="AC503" s="220"/>
      <c r="AD503" s="229"/>
      <c r="AE503" s="229"/>
      <c r="AF503" s="220"/>
      <c r="AG503" s="229"/>
      <c r="AH503" s="220"/>
      <c r="AI503" s="220"/>
      <c r="AJ503" s="229"/>
      <c r="AK503" s="229"/>
      <c r="AL503" s="220"/>
      <c r="AM503" s="229"/>
      <c r="AN503" s="220"/>
      <c r="AO503" s="220"/>
      <c r="AP503" s="229"/>
      <c r="AQ503" s="229"/>
      <c r="AR503" s="220"/>
      <c r="AS503" s="229"/>
      <c r="AT503" s="220"/>
      <c r="AU503" s="220"/>
      <c r="AV503" s="229"/>
      <c r="AW503" s="229"/>
      <c r="AX503" s="220"/>
      <c r="AY503" s="229"/>
    </row>
    <row r="504" spans="1:51" s="110" customFormat="1" ht="25.5" hidden="1" x14ac:dyDescent="0.25">
      <c r="A504" s="226" t="s">
        <v>8263</v>
      </c>
      <c r="B504" s="226"/>
      <c r="C504" s="227" t="s">
        <v>8257</v>
      </c>
      <c r="D504" s="252" t="s">
        <v>6068</v>
      </c>
      <c r="E504" s="231" t="s">
        <v>7907</v>
      </c>
      <c r="F504" s="239">
        <f t="shared" si="80"/>
        <v>45967</v>
      </c>
      <c r="G504" s="232" t="str">
        <f t="shared" si="81"/>
        <v>A</v>
      </c>
      <c r="H504" s="1055" t="str">
        <f t="shared" si="82"/>
        <v>MR_DER-1347_25</v>
      </c>
      <c r="I504" s="234" t="str">
        <f t="shared" si="83"/>
        <v>ND</v>
      </c>
      <c r="J504" s="255" t="str">
        <f t="shared" si="84"/>
        <v>ND</v>
      </c>
      <c r="K504" s="249" t="s">
        <v>3730</v>
      </c>
      <c r="L504" s="229">
        <v>45681</v>
      </c>
      <c r="M504" s="1153" t="s">
        <v>8924</v>
      </c>
      <c r="N504" s="220" t="s">
        <v>5537</v>
      </c>
      <c r="O504" s="229">
        <v>45715</v>
      </c>
      <c r="P504" s="220"/>
      <c r="Q504" s="220" t="s">
        <v>3748</v>
      </c>
      <c r="R504" s="229">
        <v>45734</v>
      </c>
      <c r="S504" s="218" t="s">
        <v>8974</v>
      </c>
      <c r="T504" s="220"/>
      <c r="U504" s="229"/>
      <c r="V504" s="220"/>
      <c r="W504" s="220" t="s">
        <v>3748</v>
      </c>
      <c r="X504" s="229">
        <v>45967</v>
      </c>
      <c r="Y504" s="218" t="s">
        <v>11201</v>
      </c>
      <c r="Z504" s="220"/>
      <c r="AA504" s="229"/>
      <c r="AB504" s="220"/>
      <c r="AC504" s="220"/>
      <c r="AD504" s="229"/>
      <c r="AE504" s="229"/>
      <c r="AF504" s="220"/>
      <c r="AG504" s="229"/>
      <c r="AH504" s="220"/>
      <c r="AI504" s="220"/>
      <c r="AJ504" s="229"/>
      <c r="AK504" s="229"/>
      <c r="AL504" s="220"/>
      <c r="AM504" s="229"/>
      <c r="AN504" s="220"/>
      <c r="AO504" s="220"/>
      <c r="AP504" s="229"/>
      <c r="AQ504" s="229"/>
      <c r="AR504" s="220"/>
      <c r="AS504" s="229"/>
      <c r="AT504" s="220"/>
      <c r="AU504" s="220"/>
      <c r="AV504" s="229"/>
      <c r="AW504" s="229"/>
      <c r="AX504" s="220"/>
      <c r="AY504" s="229"/>
    </row>
    <row r="505" spans="1:51" s="110" customFormat="1" ht="25.5" hidden="1" x14ac:dyDescent="0.25">
      <c r="A505" s="226" t="s">
        <v>8263</v>
      </c>
      <c r="B505" s="226"/>
      <c r="C505" s="227" t="s">
        <v>8257</v>
      </c>
      <c r="D505" s="252" t="s">
        <v>6068</v>
      </c>
      <c r="E505" s="231" t="s">
        <v>7908</v>
      </c>
      <c r="F505" s="239">
        <f t="shared" si="80"/>
        <v>45967</v>
      </c>
      <c r="G505" s="232" t="str">
        <f t="shared" si="81"/>
        <v>A</v>
      </c>
      <c r="H505" s="1055" t="str">
        <f t="shared" si="82"/>
        <v>MR_DER-1347_25</v>
      </c>
      <c r="I505" s="234" t="str">
        <f t="shared" si="83"/>
        <v>ND</v>
      </c>
      <c r="J505" s="255" t="str">
        <f t="shared" si="84"/>
        <v>ND</v>
      </c>
      <c r="K505" s="249" t="s">
        <v>3730</v>
      </c>
      <c r="L505" s="229">
        <v>45681</v>
      </c>
      <c r="M505" s="1153" t="s">
        <v>8924</v>
      </c>
      <c r="N505" s="220" t="s">
        <v>5537</v>
      </c>
      <c r="O505" s="229">
        <v>45715</v>
      </c>
      <c r="P505" s="220"/>
      <c r="Q505" s="220" t="s">
        <v>3748</v>
      </c>
      <c r="R505" s="229">
        <v>45734</v>
      </c>
      <c r="S505" s="218" t="s">
        <v>8974</v>
      </c>
      <c r="T505" s="220"/>
      <c r="U505" s="229"/>
      <c r="V505" s="220"/>
      <c r="W505" s="220" t="s">
        <v>3748</v>
      </c>
      <c r="X505" s="229">
        <v>45967</v>
      </c>
      <c r="Y505" s="218" t="s">
        <v>11201</v>
      </c>
      <c r="Z505" s="220"/>
      <c r="AA505" s="229"/>
      <c r="AB505" s="220"/>
      <c r="AC505" s="220"/>
      <c r="AD505" s="229"/>
      <c r="AE505" s="229"/>
      <c r="AF505" s="220"/>
      <c r="AG505" s="229"/>
      <c r="AH505" s="220"/>
      <c r="AI505" s="220"/>
      <c r="AJ505" s="229"/>
      <c r="AK505" s="229"/>
      <c r="AL505" s="220"/>
      <c r="AM505" s="229"/>
      <c r="AN505" s="220"/>
      <c r="AO505" s="220"/>
      <c r="AP505" s="229"/>
      <c r="AQ505" s="229"/>
      <c r="AR505" s="220"/>
      <c r="AS505" s="229"/>
      <c r="AT505" s="220"/>
      <c r="AU505" s="220"/>
      <c r="AV505" s="229"/>
      <c r="AW505" s="229"/>
      <c r="AX505" s="220"/>
      <c r="AY505" s="229"/>
    </row>
    <row r="506" spans="1:51" s="110" customFormat="1" ht="25.5" hidden="1" x14ac:dyDescent="0.25">
      <c r="A506" s="226" t="s">
        <v>8263</v>
      </c>
      <c r="B506" s="226"/>
      <c r="C506" s="227" t="s">
        <v>8257</v>
      </c>
      <c r="D506" s="252" t="s">
        <v>6068</v>
      </c>
      <c r="E506" s="231" t="s">
        <v>7909</v>
      </c>
      <c r="F506" s="239">
        <f t="shared" si="80"/>
        <v>45967</v>
      </c>
      <c r="G506" s="232" t="str">
        <f t="shared" si="81"/>
        <v>A</v>
      </c>
      <c r="H506" s="1055" t="str">
        <f t="shared" si="82"/>
        <v>MR_DER-1347_25</v>
      </c>
      <c r="I506" s="234" t="str">
        <f t="shared" si="83"/>
        <v>ND</v>
      </c>
      <c r="J506" s="255" t="str">
        <f t="shared" si="84"/>
        <v>ND</v>
      </c>
      <c r="K506" s="249" t="s">
        <v>3730</v>
      </c>
      <c r="L506" s="229">
        <v>45681</v>
      </c>
      <c r="M506" s="1153" t="s">
        <v>8924</v>
      </c>
      <c r="N506" s="220" t="s">
        <v>5537</v>
      </c>
      <c r="O506" s="229">
        <v>45715</v>
      </c>
      <c r="P506" s="220"/>
      <c r="Q506" s="220" t="s">
        <v>3748</v>
      </c>
      <c r="R506" s="229">
        <v>45734</v>
      </c>
      <c r="S506" s="218" t="s">
        <v>8974</v>
      </c>
      <c r="T506" s="220"/>
      <c r="U506" s="229"/>
      <c r="V506" s="220"/>
      <c r="W506" s="220" t="s">
        <v>3748</v>
      </c>
      <c r="X506" s="229">
        <v>45967</v>
      </c>
      <c r="Y506" s="218" t="s">
        <v>11201</v>
      </c>
      <c r="Z506" s="220"/>
      <c r="AA506" s="229"/>
      <c r="AB506" s="220"/>
      <c r="AC506" s="220"/>
      <c r="AD506" s="229"/>
      <c r="AE506" s="229"/>
      <c r="AF506" s="220"/>
      <c r="AG506" s="229"/>
      <c r="AH506" s="220"/>
      <c r="AI506" s="220"/>
      <c r="AJ506" s="229"/>
      <c r="AK506" s="229"/>
      <c r="AL506" s="220"/>
      <c r="AM506" s="229"/>
      <c r="AN506" s="220"/>
      <c r="AO506" s="220"/>
      <c r="AP506" s="229"/>
      <c r="AQ506" s="229"/>
      <c r="AR506" s="220"/>
      <c r="AS506" s="229"/>
      <c r="AT506" s="220"/>
      <c r="AU506" s="220"/>
      <c r="AV506" s="229"/>
      <c r="AW506" s="229"/>
      <c r="AX506" s="220"/>
      <c r="AY506" s="229"/>
    </row>
    <row r="507" spans="1:51" s="110" customFormat="1" ht="25.5" hidden="1" x14ac:dyDescent="0.25">
      <c r="A507" s="226" t="s">
        <v>8263</v>
      </c>
      <c r="B507" s="226"/>
      <c r="C507" s="227" t="s">
        <v>8257</v>
      </c>
      <c r="D507" s="252" t="s">
        <v>6068</v>
      </c>
      <c r="E507" s="231" t="s">
        <v>7910</v>
      </c>
      <c r="F507" s="239">
        <f t="shared" si="80"/>
        <v>45967</v>
      </c>
      <c r="G507" s="232" t="str">
        <f t="shared" si="81"/>
        <v>A</v>
      </c>
      <c r="H507" s="1055" t="str">
        <f t="shared" si="82"/>
        <v>MR_DER-1347_25</v>
      </c>
      <c r="I507" s="234" t="str">
        <f t="shared" si="83"/>
        <v>ND</v>
      </c>
      <c r="J507" s="255" t="str">
        <f t="shared" si="84"/>
        <v>ND</v>
      </c>
      <c r="K507" s="249" t="s">
        <v>3730</v>
      </c>
      <c r="L507" s="229">
        <v>45681</v>
      </c>
      <c r="M507" s="1153" t="s">
        <v>8924</v>
      </c>
      <c r="N507" s="220" t="s">
        <v>5537</v>
      </c>
      <c r="O507" s="229">
        <v>45715</v>
      </c>
      <c r="P507" s="220"/>
      <c r="Q507" s="220" t="s">
        <v>3748</v>
      </c>
      <c r="R507" s="229">
        <v>45734</v>
      </c>
      <c r="S507" s="218" t="s">
        <v>8974</v>
      </c>
      <c r="T507" s="220"/>
      <c r="U507" s="229"/>
      <c r="V507" s="220"/>
      <c r="W507" s="220" t="s">
        <v>3748</v>
      </c>
      <c r="X507" s="229">
        <v>45967</v>
      </c>
      <c r="Y507" s="218" t="s">
        <v>11201</v>
      </c>
      <c r="Z507" s="220"/>
      <c r="AA507" s="229"/>
      <c r="AB507" s="220"/>
      <c r="AC507" s="220"/>
      <c r="AD507" s="229"/>
      <c r="AE507" s="229"/>
      <c r="AF507" s="220"/>
      <c r="AG507" s="229"/>
      <c r="AH507" s="220"/>
      <c r="AI507" s="220"/>
      <c r="AJ507" s="229"/>
      <c r="AK507" s="229"/>
      <c r="AL507" s="220"/>
      <c r="AM507" s="229"/>
      <c r="AN507" s="220"/>
      <c r="AO507" s="220"/>
      <c r="AP507" s="229"/>
      <c r="AQ507" s="229"/>
      <c r="AR507" s="220"/>
      <c r="AS507" s="229"/>
      <c r="AT507" s="220"/>
      <c r="AU507" s="220"/>
      <c r="AV507" s="229"/>
      <c r="AW507" s="229"/>
      <c r="AX507" s="220"/>
      <c r="AY507" s="229"/>
    </row>
    <row r="508" spans="1:51" s="110" customFormat="1" ht="25.5" hidden="1" x14ac:dyDescent="0.25">
      <c r="A508" s="226" t="s">
        <v>8263</v>
      </c>
      <c r="B508" s="226"/>
      <c r="C508" s="227" t="s">
        <v>8257</v>
      </c>
      <c r="D508" s="252" t="s">
        <v>6068</v>
      </c>
      <c r="E508" s="231" t="s">
        <v>7911</v>
      </c>
      <c r="F508" s="239">
        <f t="shared" si="80"/>
        <v>45967</v>
      </c>
      <c r="G508" s="232" t="str">
        <f t="shared" si="81"/>
        <v>A</v>
      </c>
      <c r="H508" s="1055" t="str">
        <f t="shared" si="82"/>
        <v>MR_DER-1347_25</v>
      </c>
      <c r="I508" s="234" t="str">
        <f t="shared" si="83"/>
        <v>ND</v>
      </c>
      <c r="J508" s="255" t="str">
        <f t="shared" si="84"/>
        <v>ND</v>
      </c>
      <c r="K508" s="249" t="s">
        <v>3730</v>
      </c>
      <c r="L508" s="229">
        <v>45681</v>
      </c>
      <c r="M508" s="1153" t="s">
        <v>8924</v>
      </c>
      <c r="N508" s="220" t="s">
        <v>5537</v>
      </c>
      <c r="O508" s="229">
        <v>45715</v>
      </c>
      <c r="P508" s="220"/>
      <c r="Q508" s="220" t="s">
        <v>3748</v>
      </c>
      <c r="R508" s="229">
        <v>45734</v>
      </c>
      <c r="S508" s="218" t="s">
        <v>8974</v>
      </c>
      <c r="T508" s="220"/>
      <c r="U508" s="229"/>
      <c r="V508" s="220"/>
      <c r="W508" s="220" t="s">
        <v>3748</v>
      </c>
      <c r="X508" s="229">
        <v>45967</v>
      </c>
      <c r="Y508" s="218" t="s">
        <v>11201</v>
      </c>
      <c r="Z508" s="220"/>
      <c r="AA508" s="229"/>
      <c r="AB508" s="220"/>
      <c r="AC508" s="220"/>
      <c r="AD508" s="229"/>
      <c r="AE508" s="229"/>
      <c r="AF508" s="220"/>
      <c r="AG508" s="229"/>
      <c r="AH508" s="220"/>
      <c r="AI508" s="220"/>
      <c r="AJ508" s="229"/>
      <c r="AK508" s="229"/>
      <c r="AL508" s="220"/>
      <c r="AM508" s="229"/>
      <c r="AN508" s="220"/>
      <c r="AO508" s="220"/>
      <c r="AP508" s="229"/>
      <c r="AQ508" s="229"/>
      <c r="AR508" s="220"/>
      <c r="AS508" s="229"/>
      <c r="AT508" s="220"/>
      <c r="AU508" s="220"/>
      <c r="AV508" s="229"/>
      <c r="AW508" s="229"/>
      <c r="AX508" s="220"/>
      <c r="AY508" s="229"/>
    </row>
    <row r="509" spans="1:51" s="110" customFormat="1" ht="25.5" hidden="1" x14ac:dyDescent="0.25">
      <c r="A509" s="226" t="s">
        <v>8263</v>
      </c>
      <c r="B509" s="226"/>
      <c r="C509" s="227" t="s">
        <v>8257</v>
      </c>
      <c r="D509" s="252" t="s">
        <v>6068</v>
      </c>
      <c r="E509" s="231" t="s">
        <v>7912</v>
      </c>
      <c r="F509" s="239">
        <f t="shared" si="80"/>
        <v>45967</v>
      </c>
      <c r="G509" s="232" t="str">
        <f t="shared" si="81"/>
        <v>A</v>
      </c>
      <c r="H509" s="1055" t="str">
        <f t="shared" si="82"/>
        <v>MR_DER-1347_25</v>
      </c>
      <c r="I509" s="234" t="str">
        <f t="shared" si="83"/>
        <v>ND</v>
      </c>
      <c r="J509" s="255" t="str">
        <f t="shared" si="84"/>
        <v>ND</v>
      </c>
      <c r="K509" s="249" t="s">
        <v>3730</v>
      </c>
      <c r="L509" s="229">
        <v>45681</v>
      </c>
      <c r="M509" s="1153" t="s">
        <v>8924</v>
      </c>
      <c r="N509" s="220" t="s">
        <v>5537</v>
      </c>
      <c r="O509" s="229">
        <v>45715</v>
      </c>
      <c r="P509" s="220"/>
      <c r="Q509" s="220" t="s">
        <v>3748</v>
      </c>
      <c r="R509" s="229">
        <v>45734</v>
      </c>
      <c r="S509" s="218" t="s">
        <v>8974</v>
      </c>
      <c r="T509" s="220"/>
      <c r="U509" s="229"/>
      <c r="V509" s="220"/>
      <c r="W509" s="220" t="s">
        <v>3748</v>
      </c>
      <c r="X509" s="229">
        <v>45967</v>
      </c>
      <c r="Y509" s="218" t="s">
        <v>11201</v>
      </c>
      <c r="Z509" s="220"/>
      <c r="AA509" s="229"/>
      <c r="AB509" s="220"/>
      <c r="AC509" s="220"/>
      <c r="AD509" s="229"/>
      <c r="AE509" s="229"/>
      <c r="AF509" s="220"/>
      <c r="AG509" s="229"/>
      <c r="AH509" s="220"/>
      <c r="AI509" s="220"/>
      <c r="AJ509" s="229"/>
      <c r="AK509" s="229"/>
      <c r="AL509" s="220"/>
      <c r="AM509" s="229"/>
      <c r="AN509" s="220"/>
      <c r="AO509" s="220"/>
      <c r="AP509" s="229"/>
      <c r="AQ509" s="229"/>
      <c r="AR509" s="220"/>
      <c r="AS509" s="229"/>
      <c r="AT509" s="220"/>
      <c r="AU509" s="220"/>
      <c r="AV509" s="229"/>
      <c r="AW509" s="229"/>
      <c r="AX509" s="220"/>
      <c r="AY509" s="229"/>
    </row>
    <row r="510" spans="1:51" s="110" customFormat="1" ht="25.5" hidden="1" x14ac:dyDescent="0.25">
      <c r="A510" s="226" t="s">
        <v>8263</v>
      </c>
      <c r="B510" s="226"/>
      <c r="C510" s="227" t="s">
        <v>8257</v>
      </c>
      <c r="D510" s="252" t="s">
        <v>6068</v>
      </c>
      <c r="E510" s="231" t="s">
        <v>7913</v>
      </c>
      <c r="F510" s="239">
        <f t="shared" si="80"/>
        <v>45967</v>
      </c>
      <c r="G510" s="232" t="str">
        <f t="shared" si="81"/>
        <v>A</v>
      </c>
      <c r="H510" s="1055" t="str">
        <f t="shared" si="82"/>
        <v>MR_DER-1347_25</v>
      </c>
      <c r="I510" s="234" t="str">
        <f t="shared" si="83"/>
        <v>ND</v>
      </c>
      <c r="J510" s="255" t="str">
        <f t="shared" si="84"/>
        <v>ND</v>
      </c>
      <c r="K510" s="249" t="s">
        <v>3730</v>
      </c>
      <c r="L510" s="229">
        <v>45681</v>
      </c>
      <c r="M510" s="1153" t="s">
        <v>8924</v>
      </c>
      <c r="N510" s="220" t="s">
        <v>5537</v>
      </c>
      <c r="O510" s="229">
        <v>45715</v>
      </c>
      <c r="P510" s="220"/>
      <c r="Q510" s="220" t="s">
        <v>3748</v>
      </c>
      <c r="R510" s="229">
        <v>45734</v>
      </c>
      <c r="S510" s="218" t="s">
        <v>8974</v>
      </c>
      <c r="T510" s="220"/>
      <c r="U510" s="229"/>
      <c r="V510" s="220"/>
      <c r="W510" s="220" t="s">
        <v>3748</v>
      </c>
      <c r="X510" s="229">
        <v>45967</v>
      </c>
      <c r="Y510" s="218" t="s">
        <v>11201</v>
      </c>
      <c r="Z510" s="220"/>
      <c r="AA510" s="229"/>
      <c r="AB510" s="220"/>
      <c r="AC510" s="220"/>
      <c r="AD510" s="229"/>
      <c r="AE510" s="229"/>
      <c r="AF510" s="220"/>
      <c r="AG510" s="229"/>
      <c r="AH510" s="220"/>
      <c r="AI510" s="220"/>
      <c r="AJ510" s="229"/>
      <c r="AK510" s="229"/>
      <c r="AL510" s="220"/>
      <c r="AM510" s="229"/>
      <c r="AN510" s="220"/>
      <c r="AO510" s="220"/>
      <c r="AP510" s="229"/>
      <c r="AQ510" s="229"/>
      <c r="AR510" s="220"/>
      <c r="AS510" s="229"/>
      <c r="AT510" s="220"/>
      <c r="AU510" s="220"/>
      <c r="AV510" s="229"/>
      <c r="AW510" s="229"/>
      <c r="AX510" s="220"/>
      <c r="AY510" s="229"/>
    </row>
    <row r="511" spans="1:51" s="110" customFormat="1" ht="25.5" hidden="1" x14ac:dyDescent="0.25">
      <c r="A511" s="226" t="s">
        <v>8263</v>
      </c>
      <c r="B511" s="226"/>
      <c r="C511" s="227" t="s">
        <v>8257</v>
      </c>
      <c r="D511" s="252" t="s">
        <v>6068</v>
      </c>
      <c r="E511" s="231" t="s">
        <v>7914</v>
      </c>
      <c r="F511" s="239">
        <f t="shared" si="80"/>
        <v>45967</v>
      </c>
      <c r="G511" s="232" t="str">
        <f t="shared" si="81"/>
        <v>A</v>
      </c>
      <c r="H511" s="1055" t="str">
        <f t="shared" si="82"/>
        <v>MR_DER-1347_25</v>
      </c>
      <c r="I511" s="234" t="str">
        <f t="shared" si="83"/>
        <v>ND</v>
      </c>
      <c r="J511" s="255" t="str">
        <f t="shared" si="84"/>
        <v>ND</v>
      </c>
      <c r="K511" s="249" t="s">
        <v>3730</v>
      </c>
      <c r="L511" s="229">
        <v>45681</v>
      </c>
      <c r="M511" s="1153" t="s">
        <v>8924</v>
      </c>
      <c r="N511" s="220" t="s">
        <v>5537</v>
      </c>
      <c r="O511" s="229">
        <v>45715</v>
      </c>
      <c r="P511" s="220"/>
      <c r="Q511" s="220" t="s">
        <v>3748</v>
      </c>
      <c r="R511" s="229">
        <v>45734</v>
      </c>
      <c r="S511" s="218" t="s">
        <v>8974</v>
      </c>
      <c r="T511" s="220"/>
      <c r="U511" s="229"/>
      <c r="V511" s="220"/>
      <c r="W511" s="220" t="s">
        <v>3748</v>
      </c>
      <c r="X511" s="229">
        <v>45967</v>
      </c>
      <c r="Y511" s="218" t="s">
        <v>11201</v>
      </c>
      <c r="Z511" s="220"/>
      <c r="AA511" s="229"/>
      <c r="AB511" s="220"/>
      <c r="AC511" s="220"/>
      <c r="AD511" s="229"/>
      <c r="AE511" s="229"/>
      <c r="AF511" s="220"/>
      <c r="AG511" s="229"/>
      <c r="AH511" s="220"/>
      <c r="AI511" s="220"/>
      <c r="AJ511" s="229"/>
      <c r="AK511" s="229"/>
      <c r="AL511" s="220"/>
      <c r="AM511" s="229"/>
      <c r="AN511" s="220"/>
      <c r="AO511" s="220"/>
      <c r="AP511" s="229"/>
      <c r="AQ511" s="229"/>
      <c r="AR511" s="220"/>
      <c r="AS511" s="229"/>
      <c r="AT511" s="220"/>
      <c r="AU511" s="220"/>
      <c r="AV511" s="229"/>
      <c r="AW511" s="229"/>
      <c r="AX511" s="220"/>
      <c r="AY511" s="229"/>
    </row>
    <row r="512" spans="1:51" s="110" customFormat="1" ht="25.5" hidden="1" x14ac:dyDescent="0.25">
      <c r="A512" s="226" t="s">
        <v>8263</v>
      </c>
      <c r="B512" s="226"/>
      <c r="C512" s="227" t="s">
        <v>8257</v>
      </c>
      <c r="D512" s="252" t="s">
        <v>6068</v>
      </c>
      <c r="E512" s="231" t="s">
        <v>7915</v>
      </c>
      <c r="F512" s="239">
        <f t="shared" si="80"/>
        <v>45967</v>
      </c>
      <c r="G512" s="232" t="str">
        <f t="shared" si="81"/>
        <v>A</v>
      </c>
      <c r="H512" s="1055" t="str">
        <f t="shared" si="82"/>
        <v>MR_DER-1347_25</v>
      </c>
      <c r="I512" s="234" t="str">
        <f t="shared" si="83"/>
        <v>ND</v>
      </c>
      <c r="J512" s="255" t="str">
        <f t="shared" si="84"/>
        <v>ND</v>
      </c>
      <c r="K512" s="249" t="s">
        <v>3730</v>
      </c>
      <c r="L512" s="229">
        <v>45681</v>
      </c>
      <c r="M512" s="1153" t="s">
        <v>8924</v>
      </c>
      <c r="N512" s="220" t="s">
        <v>5537</v>
      </c>
      <c r="O512" s="229">
        <v>45715</v>
      </c>
      <c r="P512" s="220"/>
      <c r="Q512" s="220" t="s">
        <v>3748</v>
      </c>
      <c r="R512" s="229">
        <v>45734</v>
      </c>
      <c r="S512" s="218" t="s">
        <v>8974</v>
      </c>
      <c r="T512" s="220"/>
      <c r="U512" s="229"/>
      <c r="V512" s="220"/>
      <c r="W512" s="220" t="s">
        <v>3748</v>
      </c>
      <c r="X512" s="229">
        <v>45967</v>
      </c>
      <c r="Y512" s="218" t="s">
        <v>11201</v>
      </c>
      <c r="Z512" s="220"/>
      <c r="AA512" s="229"/>
      <c r="AB512" s="220"/>
      <c r="AC512" s="220"/>
      <c r="AD512" s="229"/>
      <c r="AE512" s="229"/>
      <c r="AF512" s="220"/>
      <c r="AG512" s="229"/>
      <c r="AH512" s="220"/>
      <c r="AI512" s="220"/>
      <c r="AJ512" s="229"/>
      <c r="AK512" s="229"/>
      <c r="AL512" s="220"/>
      <c r="AM512" s="229"/>
      <c r="AN512" s="220"/>
      <c r="AO512" s="220"/>
      <c r="AP512" s="229"/>
      <c r="AQ512" s="229"/>
      <c r="AR512" s="220"/>
      <c r="AS512" s="229"/>
      <c r="AT512" s="220"/>
      <c r="AU512" s="220"/>
      <c r="AV512" s="229"/>
      <c r="AW512" s="229"/>
      <c r="AX512" s="220"/>
      <c r="AY512" s="229"/>
    </row>
    <row r="513" spans="1:51" s="110" customFormat="1" ht="25.5" hidden="1" x14ac:dyDescent="0.25">
      <c r="A513" s="226" t="s">
        <v>8263</v>
      </c>
      <c r="B513" s="226"/>
      <c r="C513" s="227" t="s">
        <v>8257</v>
      </c>
      <c r="D513" s="252" t="s">
        <v>6068</v>
      </c>
      <c r="E513" s="231" t="s">
        <v>7916</v>
      </c>
      <c r="F513" s="239">
        <f t="shared" si="80"/>
        <v>45967</v>
      </c>
      <c r="G513" s="232" t="str">
        <f t="shared" si="81"/>
        <v>A</v>
      </c>
      <c r="H513" s="1055" t="str">
        <f t="shared" si="82"/>
        <v>MR_DER-1347_25</v>
      </c>
      <c r="I513" s="234" t="str">
        <f t="shared" si="83"/>
        <v>ND</v>
      </c>
      <c r="J513" s="255" t="str">
        <f t="shared" si="84"/>
        <v>ND</v>
      </c>
      <c r="K513" s="249" t="s">
        <v>3730</v>
      </c>
      <c r="L513" s="229">
        <v>45681</v>
      </c>
      <c r="M513" s="1153" t="s">
        <v>8924</v>
      </c>
      <c r="N513" s="220" t="s">
        <v>5537</v>
      </c>
      <c r="O513" s="229">
        <v>45715</v>
      </c>
      <c r="P513" s="220"/>
      <c r="Q513" s="220" t="s">
        <v>3748</v>
      </c>
      <c r="R513" s="229">
        <v>45734</v>
      </c>
      <c r="S513" s="218" t="s">
        <v>8974</v>
      </c>
      <c r="T513" s="220"/>
      <c r="U513" s="229"/>
      <c r="V513" s="220"/>
      <c r="W513" s="220" t="s">
        <v>3748</v>
      </c>
      <c r="X513" s="229">
        <v>45967</v>
      </c>
      <c r="Y513" s="218" t="s">
        <v>11201</v>
      </c>
      <c r="Z513" s="220"/>
      <c r="AA513" s="229"/>
      <c r="AB513" s="220"/>
      <c r="AC513" s="220"/>
      <c r="AD513" s="229"/>
      <c r="AE513" s="229"/>
      <c r="AF513" s="220"/>
      <c r="AG513" s="229"/>
      <c r="AH513" s="220"/>
      <c r="AI513" s="220"/>
      <c r="AJ513" s="229"/>
      <c r="AK513" s="229"/>
      <c r="AL513" s="220"/>
      <c r="AM513" s="229"/>
      <c r="AN513" s="220"/>
      <c r="AO513" s="220"/>
      <c r="AP513" s="229"/>
      <c r="AQ513" s="229"/>
      <c r="AR513" s="220"/>
      <c r="AS513" s="229"/>
      <c r="AT513" s="220"/>
      <c r="AU513" s="220"/>
      <c r="AV513" s="229"/>
      <c r="AW513" s="229"/>
      <c r="AX513" s="220"/>
      <c r="AY513" s="229"/>
    </row>
    <row r="514" spans="1:51" s="110" customFormat="1" ht="25.5" hidden="1" x14ac:dyDescent="0.25">
      <c r="A514" s="226" t="s">
        <v>8263</v>
      </c>
      <c r="B514" s="226"/>
      <c r="C514" s="227" t="s">
        <v>8257</v>
      </c>
      <c r="D514" s="252" t="s">
        <v>6068</v>
      </c>
      <c r="E514" s="231" t="s">
        <v>7917</v>
      </c>
      <c r="F514" s="239">
        <f t="shared" si="80"/>
        <v>45967</v>
      </c>
      <c r="G514" s="232" t="str">
        <f t="shared" si="81"/>
        <v>A</v>
      </c>
      <c r="H514" s="1055" t="str">
        <f t="shared" si="82"/>
        <v>MR_DER-1347_25</v>
      </c>
      <c r="I514" s="234" t="str">
        <f t="shared" si="83"/>
        <v>ND</v>
      </c>
      <c r="J514" s="255" t="str">
        <f t="shared" si="84"/>
        <v>ND</v>
      </c>
      <c r="K514" s="249" t="s">
        <v>3730</v>
      </c>
      <c r="L514" s="229">
        <v>45681</v>
      </c>
      <c r="M514" s="1153" t="s">
        <v>8924</v>
      </c>
      <c r="N514" s="220" t="s">
        <v>5537</v>
      </c>
      <c r="O514" s="229">
        <v>45715</v>
      </c>
      <c r="P514" s="220"/>
      <c r="Q514" s="220" t="s">
        <v>3748</v>
      </c>
      <c r="R514" s="229">
        <v>45734</v>
      </c>
      <c r="S514" s="218" t="s">
        <v>8974</v>
      </c>
      <c r="T514" s="220"/>
      <c r="U514" s="229"/>
      <c r="V514" s="220"/>
      <c r="W514" s="220" t="s">
        <v>3748</v>
      </c>
      <c r="X514" s="229">
        <v>45967</v>
      </c>
      <c r="Y514" s="218" t="s">
        <v>11201</v>
      </c>
      <c r="Z514" s="220"/>
      <c r="AA514" s="229"/>
      <c r="AB514" s="220"/>
      <c r="AC514" s="220"/>
      <c r="AD514" s="229"/>
      <c r="AE514" s="229"/>
      <c r="AF514" s="220"/>
      <c r="AG514" s="229"/>
      <c r="AH514" s="220"/>
      <c r="AI514" s="220"/>
      <c r="AJ514" s="229"/>
      <c r="AK514" s="229"/>
      <c r="AL514" s="220"/>
      <c r="AM514" s="229"/>
      <c r="AN514" s="220"/>
      <c r="AO514" s="220"/>
      <c r="AP514" s="229"/>
      <c r="AQ514" s="229"/>
      <c r="AR514" s="220"/>
      <c r="AS514" s="229"/>
      <c r="AT514" s="220"/>
      <c r="AU514" s="220"/>
      <c r="AV514" s="229"/>
      <c r="AW514" s="229"/>
      <c r="AX514" s="220"/>
      <c r="AY514" s="229"/>
    </row>
    <row r="515" spans="1:51" s="110" customFormat="1" ht="25.5" hidden="1" x14ac:dyDescent="0.25">
      <c r="A515" s="226" t="s">
        <v>8263</v>
      </c>
      <c r="B515" s="226"/>
      <c r="C515" s="227" t="s">
        <v>8257</v>
      </c>
      <c r="D515" s="252" t="s">
        <v>6068</v>
      </c>
      <c r="E515" s="231" t="s">
        <v>7918</v>
      </c>
      <c r="F515" s="239">
        <f t="shared" si="80"/>
        <v>45967</v>
      </c>
      <c r="G515" s="232" t="str">
        <f t="shared" si="81"/>
        <v>A</v>
      </c>
      <c r="H515" s="1055" t="str">
        <f t="shared" si="82"/>
        <v>MR_DER-1347_25</v>
      </c>
      <c r="I515" s="234" t="str">
        <f t="shared" si="83"/>
        <v>ND</v>
      </c>
      <c r="J515" s="255" t="str">
        <f t="shared" si="84"/>
        <v>ND</v>
      </c>
      <c r="K515" s="249" t="s">
        <v>3730</v>
      </c>
      <c r="L515" s="229">
        <v>45681</v>
      </c>
      <c r="M515" s="1153" t="s">
        <v>8924</v>
      </c>
      <c r="N515" s="220" t="s">
        <v>5537</v>
      </c>
      <c r="O515" s="229">
        <v>45715</v>
      </c>
      <c r="P515" s="220"/>
      <c r="Q515" s="220" t="s">
        <v>3748</v>
      </c>
      <c r="R515" s="229">
        <v>45734</v>
      </c>
      <c r="S515" s="218" t="s">
        <v>8974</v>
      </c>
      <c r="T515" s="220"/>
      <c r="U515" s="229"/>
      <c r="V515" s="220"/>
      <c r="W515" s="220" t="s">
        <v>3748</v>
      </c>
      <c r="X515" s="229">
        <v>45967</v>
      </c>
      <c r="Y515" s="218" t="s">
        <v>11201</v>
      </c>
      <c r="Z515" s="220"/>
      <c r="AA515" s="229"/>
      <c r="AB515" s="220"/>
      <c r="AC515" s="220"/>
      <c r="AD515" s="229"/>
      <c r="AE515" s="229"/>
      <c r="AF515" s="220"/>
      <c r="AG515" s="229"/>
      <c r="AH515" s="220"/>
      <c r="AI515" s="220"/>
      <c r="AJ515" s="229"/>
      <c r="AK515" s="229"/>
      <c r="AL515" s="220"/>
      <c r="AM515" s="229"/>
      <c r="AN515" s="220"/>
      <c r="AO515" s="220"/>
      <c r="AP515" s="229"/>
      <c r="AQ515" s="229"/>
      <c r="AR515" s="220"/>
      <c r="AS515" s="229"/>
      <c r="AT515" s="220"/>
      <c r="AU515" s="220"/>
      <c r="AV515" s="229"/>
      <c r="AW515" s="229"/>
      <c r="AX515" s="220"/>
      <c r="AY515" s="229"/>
    </row>
    <row r="516" spans="1:51" s="110" customFormat="1" ht="25.5" hidden="1" x14ac:dyDescent="0.25">
      <c r="A516" s="226" t="s">
        <v>8263</v>
      </c>
      <c r="B516" s="226"/>
      <c r="C516" s="227" t="s">
        <v>8257</v>
      </c>
      <c r="D516" s="252" t="s">
        <v>6068</v>
      </c>
      <c r="E516" s="231" t="s">
        <v>7919</v>
      </c>
      <c r="F516" s="239">
        <f t="shared" si="80"/>
        <v>45967</v>
      </c>
      <c r="G516" s="232" t="str">
        <f t="shared" si="81"/>
        <v>A</v>
      </c>
      <c r="H516" s="1055" t="str">
        <f t="shared" si="82"/>
        <v>MR_DER-1347_25</v>
      </c>
      <c r="I516" s="234" t="str">
        <f t="shared" si="83"/>
        <v>ND</v>
      </c>
      <c r="J516" s="255" t="str">
        <f t="shared" si="84"/>
        <v>ND</v>
      </c>
      <c r="K516" s="249" t="s">
        <v>3730</v>
      </c>
      <c r="L516" s="229">
        <v>45681</v>
      </c>
      <c r="M516" s="1153" t="s">
        <v>8924</v>
      </c>
      <c r="N516" s="220" t="s">
        <v>5537</v>
      </c>
      <c r="O516" s="229">
        <v>45715</v>
      </c>
      <c r="P516" s="220"/>
      <c r="Q516" s="220" t="s">
        <v>3748</v>
      </c>
      <c r="R516" s="229">
        <v>45734</v>
      </c>
      <c r="S516" s="218" t="s">
        <v>8974</v>
      </c>
      <c r="T516" s="220"/>
      <c r="U516" s="229"/>
      <c r="V516" s="220"/>
      <c r="W516" s="220" t="s">
        <v>3748</v>
      </c>
      <c r="X516" s="229">
        <v>45967</v>
      </c>
      <c r="Y516" s="218" t="s">
        <v>11201</v>
      </c>
      <c r="Z516" s="220"/>
      <c r="AA516" s="229"/>
      <c r="AB516" s="220"/>
      <c r="AC516" s="220"/>
      <c r="AD516" s="229"/>
      <c r="AE516" s="229"/>
      <c r="AF516" s="220"/>
      <c r="AG516" s="229"/>
      <c r="AH516" s="220"/>
      <c r="AI516" s="220"/>
      <c r="AJ516" s="229"/>
      <c r="AK516" s="229"/>
      <c r="AL516" s="220"/>
      <c r="AM516" s="229"/>
      <c r="AN516" s="220"/>
      <c r="AO516" s="220"/>
      <c r="AP516" s="229"/>
      <c r="AQ516" s="229"/>
      <c r="AR516" s="220"/>
      <c r="AS516" s="229"/>
      <c r="AT516" s="220"/>
      <c r="AU516" s="220"/>
      <c r="AV516" s="229"/>
      <c r="AW516" s="229"/>
      <c r="AX516" s="220"/>
      <c r="AY516" s="229"/>
    </row>
    <row r="517" spans="1:51" s="110" customFormat="1" ht="25.5" hidden="1" x14ac:dyDescent="0.25">
      <c r="A517" s="226" t="s">
        <v>8263</v>
      </c>
      <c r="B517" s="226"/>
      <c r="C517" s="227" t="s">
        <v>8257</v>
      </c>
      <c r="D517" s="252" t="s">
        <v>6068</v>
      </c>
      <c r="E517" s="231" t="s">
        <v>7920</v>
      </c>
      <c r="F517" s="239">
        <f t="shared" si="80"/>
        <v>45967</v>
      </c>
      <c r="G517" s="232" t="str">
        <f t="shared" si="81"/>
        <v>A</v>
      </c>
      <c r="H517" s="1055" t="str">
        <f t="shared" si="82"/>
        <v>MR_DER-1347_25</v>
      </c>
      <c r="I517" s="234" t="str">
        <f t="shared" si="83"/>
        <v>ND</v>
      </c>
      <c r="J517" s="255" t="str">
        <f t="shared" si="84"/>
        <v>ND</v>
      </c>
      <c r="K517" s="249" t="s">
        <v>3730</v>
      </c>
      <c r="L517" s="229">
        <v>45681</v>
      </c>
      <c r="M517" s="1153" t="s">
        <v>8924</v>
      </c>
      <c r="N517" s="220" t="s">
        <v>5537</v>
      </c>
      <c r="O517" s="229">
        <v>45715</v>
      </c>
      <c r="P517" s="220"/>
      <c r="Q517" s="220" t="s">
        <v>3748</v>
      </c>
      <c r="R517" s="229">
        <v>45734</v>
      </c>
      <c r="S517" s="218" t="s">
        <v>8974</v>
      </c>
      <c r="T517" s="220"/>
      <c r="U517" s="229"/>
      <c r="V517" s="220"/>
      <c r="W517" s="220" t="s">
        <v>3748</v>
      </c>
      <c r="X517" s="229">
        <v>45967</v>
      </c>
      <c r="Y517" s="218" t="s">
        <v>11201</v>
      </c>
      <c r="Z517" s="220"/>
      <c r="AA517" s="229"/>
      <c r="AB517" s="220"/>
      <c r="AC517" s="220"/>
      <c r="AD517" s="229"/>
      <c r="AE517" s="229"/>
      <c r="AF517" s="220"/>
      <c r="AG517" s="229"/>
      <c r="AH517" s="220"/>
      <c r="AI517" s="220"/>
      <c r="AJ517" s="229"/>
      <c r="AK517" s="229"/>
      <c r="AL517" s="220"/>
      <c r="AM517" s="229"/>
      <c r="AN517" s="220"/>
      <c r="AO517" s="220"/>
      <c r="AP517" s="229"/>
      <c r="AQ517" s="229"/>
      <c r="AR517" s="220"/>
      <c r="AS517" s="229"/>
      <c r="AT517" s="220"/>
      <c r="AU517" s="220"/>
      <c r="AV517" s="229"/>
      <c r="AW517" s="229"/>
      <c r="AX517" s="220"/>
      <c r="AY517" s="229"/>
    </row>
    <row r="518" spans="1:51" s="110" customFormat="1" ht="25.5" hidden="1" x14ac:dyDescent="0.25">
      <c r="A518" s="226" t="s">
        <v>8263</v>
      </c>
      <c r="B518" s="226"/>
      <c r="C518" s="227" t="s">
        <v>8257</v>
      </c>
      <c r="D518" s="252" t="s">
        <v>6068</v>
      </c>
      <c r="E518" s="231" t="s">
        <v>7921</v>
      </c>
      <c r="F518" s="239">
        <f t="shared" si="80"/>
        <v>45967</v>
      </c>
      <c r="G518" s="232" t="str">
        <f t="shared" si="81"/>
        <v>A</v>
      </c>
      <c r="H518" s="1055" t="str">
        <f t="shared" si="82"/>
        <v>MR_DER-1347_25</v>
      </c>
      <c r="I518" s="234" t="str">
        <f t="shared" si="83"/>
        <v>ND</v>
      </c>
      <c r="J518" s="255" t="str">
        <f t="shared" si="84"/>
        <v>ND</v>
      </c>
      <c r="K518" s="249" t="s">
        <v>3730</v>
      </c>
      <c r="L518" s="229">
        <v>45681</v>
      </c>
      <c r="M518" s="1153" t="s">
        <v>8924</v>
      </c>
      <c r="N518" s="220" t="s">
        <v>5537</v>
      </c>
      <c r="O518" s="229">
        <v>45715</v>
      </c>
      <c r="P518" s="220"/>
      <c r="Q518" s="220" t="s">
        <v>3748</v>
      </c>
      <c r="R518" s="229">
        <v>45734</v>
      </c>
      <c r="S518" s="218" t="s">
        <v>8974</v>
      </c>
      <c r="T518" s="220"/>
      <c r="U518" s="229"/>
      <c r="V518" s="220"/>
      <c r="W518" s="220" t="s">
        <v>3748</v>
      </c>
      <c r="X518" s="229">
        <v>45967</v>
      </c>
      <c r="Y518" s="218" t="s">
        <v>11201</v>
      </c>
      <c r="Z518" s="220"/>
      <c r="AA518" s="229"/>
      <c r="AB518" s="220"/>
      <c r="AC518" s="220"/>
      <c r="AD518" s="229"/>
      <c r="AE518" s="229"/>
      <c r="AF518" s="220"/>
      <c r="AG518" s="229"/>
      <c r="AH518" s="220"/>
      <c r="AI518" s="220"/>
      <c r="AJ518" s="229"/>
      <c r="AK518" s="229"/>
      <c r="AL518" s="220"/>
      <c r="AM518" s="229"/>
      <c r="AN518" s="220"/>
      <c r="AO518" s="220"/>
      <c r="AP518" s="229"/>
      <c r="AQ518" s="229"/>
      <c r="AR518" s="220"/>
      <c r="AS518" s="229"/>
      <c r="AT518" s="220"/>
      <c r="AU518" s="220"/>
      <c r="AV518" s="229"/>
      <c r="AW518" s="229"/>
      <c r="AX518" s="220"/>
      <c r="AY518" s="229"/>
    </row>
    <row r="519" spans="1:51" s="110" customFormat="1" ht="25.5" hidden="1" x14ac:dyDescent="0.25">
      <c r="A519" s="226" t="s">
        <v>8263</v>
      </c>
      <c r="B519" s="226"/>
      <c r="C519" s="227" t="s">
        <v>8257</v>
      </c>
      <c r="D519" s="252" t="s">
        <v>6068</v>
      </c>
      <c r="E519" s="231" t="s">
        <v>7922</v>
      </c>
      <c r="F519" s="239">
        <f t="shared" si="80"/>
        <v>45967</v>
      </c>
      <c r="G519" s="232" t="str">
        <f t="shared" si="81"/>
        <v>A</v>
      </c>
      <c r="H519" s="1055" t="str">
        <f t="shared" si="82"/>
        <v>MR_DER-1347_25</v>
      </c>
      <c r="I519" s="234" t="str">
        <f t="shared" si="83"/>
        <v>ND</v>
      </c>
      <c r="J519" s="255" t="str">
        <f t="shared" si="84"/>
        <v>ND</v>
      </c>
      <c r="K519" s="249" t="s">
        <v>3730</v>
      </c>
      <c r="L519" s="229">
        <v>45681</v>
      </c>
      <c r="M519" s="1153" t="s">
        <v>8924</v>
      </c>
      <c r="N519" s="220" t="s">
        <v>5537</v>
      </c>
      <c r="O519" s="229">
        <v>45715</v>
      </c>
      <c r="P519" s="220"/>
      <c r="Q519" s="220" t="s">
        <v>3748</v>
      </c>
      <c r="R519" s="229">
        <v>45734</v>
      </c>
      <c r="S519" s="218" t="s">
        <v>8974</v>
      </c>
      <c r="T519" s="220"/>
      <c r="U519" s="229"/>
      <c r="V519" s="220"/>
      <c r="W519" s="220" t="s">
        <v>3748</v>
      </c>
      <c r="X519" s="229">
        <v>45967</v>
      </c>
      <c r="Y519" s="218" t="s">
        <v>11201</v>
      </c>
      <c r="Z519" s="220"/>
      <c r="AA519" s="229"/>
      <c r="AB519" s="220"/>
      <c r="AC519" s="220"/>
      <c r="AD519" s="229"/>
      <c r="AE519" s="229"/>
      <c r="AF519" s="220"/>
      <c r="AG519" s="229"/>
      <c r="AH519" s="220"/>
      <c r="AI519" s="220"/>
      <c r="AJ519" s="229"/>
      <c r="AK519" s="229"/>
      <c r="AL519" s="220"/>
      <c r="AM519" s="229"/>
      <c r="AN519" s="220"/>
      <c r="AO519" s="220"/>
      <c r="AP519" s="229"/>
      <c r="AQ519" s="229"/>
      <c r="AR519" s="220"/>
      <c r="AS519" s="229"/>
      <c r="AT519" s="220"/>
      <c r="AU519" s="220"/>
      <c r="AV519" s="229"/>
      <c r="AW519" s="229"/>
      <c r="AX519" s="220"/>
      <c r="AY519" s="229"/>
    </row>
    <row r="520" spans="1:51" s="110" customFormat="1" ht="25.5" hidden="1" x14ac:dyDescent="0.25">
      <c r="A520" s="226" t="s">
        <v>8263</v>
      </c>
      <c r="B520" s="226"/>
      <c r="C520" s="227" t="s">
        <v>8257</v>
      </c>
      <c r="D520" s="252" t="s">
        <v>6068</v>
      </c>
      <c r="E520" s="231" t="s">
        <v>7923</v>
      </c>
      <c r="F520" s="239">
        <f t="shared" si="80"/>
        <v>45967</v>
      </c>
      <c r="G520" s="232" t="str">
        <f t="shared" si="81"/>
        <v>A</v>
      </c>
      <c r="H520" s="1055" t="str">
        <f t="shared" si="82"/>
        <v>MR_DER-1347_25</v>
      </c>
      <c r="I520" s="234" t="str">
        <f t="shared" si="83"/>
        <v>ND</v>
      </c>
      <c r="J520" s="255" t="str">
        <f t="shared" si="84"/>
        <v>ND</v>
      </c>
      <c r="K520" s="249" t="s">
        <v>3730</v>
      </c>
      <c r="L520" s="229">
        <v>45681</v>
      </c>
      <c r="M520" s="1153" t="s">
        <v>8924</v>
      </c>
      <c r="N520" s="220" t="s">
        <v>5537</v>
      </c>
      <c r="O520" s="229">
        <v>45715</v>
      </c>
      <c r="P520" s="220"/>
      <c r="Q520" s="220" t="s">
        <v>3748</v>
      </c>
      <c r="R520" s="229">
        <v>45734</v>
      </c>
      <c r="S520" s="218" t="s">
        <v>8974</v>
      </c>
      <c r="T520" s="220"/>
      <c r="U520" s="229"/>
      <c r="V520" s="220"/>
      <c r="W520" s="220" t="s">
        <v>3748</v>
      </c>
      <c r="X520" s="229">
        <v>45967</v>
      </c>
      <c r="Y520" s="218" t="s">
        <v>11201</v>
      </c>
      <c r="Z520" s="220"/>
      <c r="AA520" s="229"/>
      <c r="AB520" s="220"/>
      <c r="AC520" s="220"/>
      <c r="AD520" s="229"/>
      <c r="AE520" s="229"/>
      <c r="AF520" s="220"/>
      <c r="AG520" s="229"/>
      <c r="AH520" s="220"/>
      <c r="AI520" s="220"/>
      <c r="AJ520" s="229"/>
      <c r="AK520" s="229"/>
      <c r="AL520" s="220"/>
      <c r="AM520" s="229"/>
      <c r="AN520" s="220"/>
      <c r="AO520" s="220"/>
      <c r="AP520" s="229"/>
      <c r="AQ520" s="229"/>
      <c r="AR520" s="220"/>
      <c r="AS520" s="229"/>
      <c r="AT520" s="220"/>
      <c r="AU520" s="220"/>
      <c r="AV520" s="229"/>
      <c r="AW520" s="229"/>
      <c r="AX520" s="220"/>
      <c r="AY520" s="229"/>
    </row>
    <row r="521" spans="1:51" s="110" customFormat="1" ht="25.5" hidden="1" x14ac:dyDescent="0.25">
      <c r="A521" s="226" t="s">
        <v>8263</v>
      </c>
      <c r="B521" s="226"/>
      <c r="C521" s="227" t="s">
        <v>8257</v>
      </c>
      <c r="D521" s="252" t="s">
        <v>6068</v>
      </c>
      <c r="E521" s="231" t="s">
        <v>7924</v>
      </c>
      <c r="F521" s="239">
        <f t="shared" si="80"/>
        <v>45967</v>
      </c>
      <c r="G521" s="232" t="str">
        <f t="shared" si="81"/>
        <v>A</v>
      </c>
      <c r="H521" s="1055" t="str">
        <f t="shared" si="82"/>
        <v>MR_DER-1347_25</v>
      </c>
      <c r="I521" s="234" t="str">
        <f t="shared" si="83"/>
        <v>ND</v>
      </c>
      <c r="J521" s="255" t="str">
        <f t="shared" si="84"/>
        <v>ND</v>
      </c>
      <c r="K521" s="249" t="s">
        <v>3730</v>
      </c>
      <c r="L521" s="229">
        <v>45681</v>
      </c>
      <c r="M521" s="1153" t="s">
        <v>8924</v>
      </c>
      <c r="N521" s="220" t="s">
        <v>5537</v>
      </c>
      <c r="O521" s="229">
        <v>45715</v>
      </c>
      <c r="P521" s="220"/>
      <c r="Q521" s="220" t="s">
        <v>3748</v>
      </c>
      <c r="R521" s="229">
        <v>45734</v>
      </c>
      <c r="S521" s="218" t="s">
        <v>8974</v>
      </c>
      <c r="T521" s="220"/>
      <c r="U521" s="229"/>
      <c r="V521" s="220"/>
      <c r="W521" s="220" t="s">
        <v>3748</v>
      </c>
      <c r="X521" s="229">
        <v>45967</v>
      </c>
      <c r="Y521" s="218" t="s">
        <v>11201</v>
      </c>
      <c r="Z521" s="220"/>
      <c r="AA521" s="229"/>
      <c r="AB521" s="220"/>
      <c r="AC521" s="220"/>
      <c r="AD521" s="229"/>
      <c r="AE521" s="229"/>
      <c r="AF521" s="220"/>
      <c r="AG521" s="229"/>
      <c r="AH521" s="220"/>
      <c r="AI521" s="220"/>
      <c r="AJ521" s="229"/>
      <c r="AK521" s="229"/>
      <c r="AL521" s="220"/>
      <c r="AM521" s="229"/>
      <c r="AN521" s="220"/>
      <c r="AO521" s="220"/>
      <c r="AP521" s="229"/>
      <c r="AQ521" s="229"/>
      <c r="AR521" s="220"/>
      <c r="AS521" s="229"/>
      <c r="AT521" s="220"/>
      <c r="AU521" s="220"/>
      <c r="AV521" s="229"/>
      <c r="AW521" s="229"/>
      <c r="AX521" s="220"/>
      <c r="AY521" s="229"/>
    </row>
    <row r="522" spans="1:51" s="110" customFormat="1" ht="25.5" hidden="1" x14ac:dyDescent="0.25">
      <c r="A522" s="226" t="s">
        <v>8263</v>
      </c>
      <c r="B522" s="226"/>
      <c r="C522" s="227" t="s">
        <v>8257</v>
      </c>
      <c r="D522" s="252" t="s">
        <v>6068</v>
      </c>
      <c r="E522" s="231" t="s">
        <v>7925</v>
      </c>
      <c r="F522" s="239">
        <f t="shared" si="80"/>
        <v>45967</v>
      </c>
      <c r="G522" s="232" t="str">
        <f t="shared" si="81"/>
        <v>A</v>
      </c>
      <c r="H522" s="1055" t="str">
        <f t="shared" si="82"/>
        <v>MR_DER-1347_25</v>
      </c>
      <c r="I522" s="234" t="str">
        <f t="shared" si="83"/>
        <v>ND</v>
      </c>
      <c r="J522" s="255" t="str">
        <f t="shared" si="84"/>
        <v>ND</v>
      </c>
      <c r="K522" s="249" t="s">
        <v>3730</v>
      </c>
      <c r="L522" s="229">
        <v>45681</v>
      </c>
      <c r="M522" s="1153" t="s">
        <v>8924</v>
      </c>
      <c r="N522" s="220" t="s">
        <v>5537</v>
      </c>
      <c r="O522" s="229">
        <v>45715</v>
      </c>
      <c r="P522" s="220"/>
      <c r="Q522" s="220" t="s">
        <v>3748</v>
      </c>
      <c r="R522" s="229">
        <v>45734</v>
      </c>
      <c r="S522" s="218" t="s">
        <v>8974</v>
      </c>
      <c r="T522" s="220"/>
      <c r="U522" s="229"/>
      <c r="V522" s="220"/>
      <c r="W522" s="220" t="s">
        <v>3748</v>
      </c>
      <c r="X522" s="229">
        <v>45967</v>
      </c>
      <c r="Y522" s="218" t="s">
        <v>11201</v>
      </c>
      <c r="Z522" s="220"/>
      <c r="AA522" s="229"/>
      <c r="AB522" s="220"/>
      <c r="AC522" s="220"/>
      <c r="AD522" s="229"/>
      <c r="AE522" s="229"/>
      <c r="AF522" s="220"/>
      <c r="AG522" s="229"/>
      <c r="AH522" s="220"/>
      <c r="AI522" s="220"/>
      <c r="AJ522" s="229"/>
      <c r="AK522" s="229"/>
      <c r="AL522" s="220"/>
      <c r="AM522" s="229"/>
      <c r="AN522" s="220"/>
      <c r="AO522" s="220"/>
      <c r="AP522" s="229"/>
      <c r="AQ522" s="229"/>
      <c r="AR522" s="220"/>
      <c r="AS522" s="229"/>
      <c r="AT522" s="220"/>
      <c r="AU522" s="220"/>
      <c r="AV522" s="229"/>
      <c r="AW522" s="229"/>
      <c r="AX522" s="220"/>
      <c r="AY522" s="229"/>
    </row>
    <row r="523" spans="1:51" s="110" customFormat="1" ht="25.5" hidden="1" x14ac:dyDescent="0.25">
      <c r="A523" s="226" t="s">
        <v>8263</v>
      </c>
      <c r="B523" s="226"/>
      <c r="C523" s="227" t="s">
        <v>8257</v>
      </c>
      <c r="D523" s="252" t="s">
        <v>6068</v>
      </c>
      <c r="E523" s="231" t="s">
        <v>7926</v>
      </c>
      <c r="F523" s="239">
        <f t="shared" si="80"/>
        <v>45967</v>
      </c>
      <c r="G523" s="232" t="str">
        <f t="shared" si="81"/>
        <v>A</v>
      </c>
      <c r="H523" s="1055" t="str">
        <f t="shared" si="82"/>
        <v>MR_DER-1347_25</v>
      </c>
      <c r="I523" s="234" t="str">
        <f t="shared" si="83"/>
        <v>ND</v>
      </c>
      <c r="J523" s="255" t="str">
        <f t="shared" si="84"/>
        <v>ND</v>
      </c>
      <c r="K523" s="249" t="s">
        <v>3730</v>
      </c>
      <c r="L523" s="229">
        <v>45681</v>
      </c>
      <c r="M523" s="1153" t="s">
        <v>8924</v>
      </c>
      <c r="N523" s="220" t="s">
        <v>5537</v>
      </c>
      <c r="O523" s="229">
        <v>45715</v>
      </c>
      <c r="P523" s="220"/>
      <c r="Q523" s="220" t="s">
        <v>3748</v>
      </c>
      <c r="R523" s="229">
        <v>45734</v>
      </c>
      <c r="S523" s="218" t="s">
        <v>8974</v>
      </c>
      <c r="T523" s="220"/>
      <c r="U523" s="229"/>
      <c r="V523" s="220"/>
      <c r="W523" s="220" t="s">
        <v>3748</v>
      </c>
      <c r="X523" s="229">
        <v>45967</v>
      </c>
      <c r="Y523" s="218" t="s">
        <v>11201</v>
      </c>
      <c r="Z523" s="220"/>
      <c r="AA523" s="229"/>
      <c r="AB523" s="220"/>
      <c r="AC523" s="220"/>
      <c r="AD523" s="229"/>
      <c r="AE523" s="229"/>
      <c r="AF523" s="220"/>
      <c r="AG523" s="229"/>
      <c r="AH523" s="220"/>
      <c r="AI523" s="220"/>
      <c r="AJ523" s="229"/>
      <c r="AK523" s="229"/>
      <c r="AL523" s="220"/>
      <c r="AM523" s="229"/>
      <c r="AN523" s="220"/>
      <c r="AO523" s="220"/>
      <c r="AP523" s="229"/>
      <c r="AQ523" s="229"/>
      <c r="AR523" s="220"/>
      <c r="AS523" s="229"/>
      <c r="AT523" s="220"/>
      <c r="AU523" s="220"/>
      <c r="AV523" s="229"/>
      <c r="AW523" s="229"/>
      <c r="AX523" s="220"/>
      <c r="AY523" s="229"/>
    </row>
    <row r="524" spans="1:51" s="110" customFormat="1" ht="25.5" hidden="1" x14ac:dyDescent="0.25">
      <c r="A524" s="226" t="s">
        <v>8263</v>
      </c>
      <c r="B524" s="226"/>
      <c r="C524" s="227" t="s">
        <v>8257</v>
      </c>
      <c r="D524" s="252" t="s">
        <v>6068</v>
      </c>
      <c r="E524" s="231" t="s">
        <v>7927</v>
      </c>
      <c r="F524" s="239">
        <f t="shared" si="80"/>
        <v>45967</v>
      </c>
      <c r="G524" s="232" t="str">
        <f t="shared" si="81"/>
        <v>A</v>
      </c>
      <c r="H524" s="1055" t="str">
        <f t="shared" si="82"/>
        <v>MR_DER-1347_25</v>
      </c>
      <c r="I524" s="234" t="str">
        <f t="shared" si="83"/>
        <v>ND</v>
      </c>
      <c r="J524" s="255" t="str">
        <f t="shared" si="84"/>
        <v>ND</v>
      </c>
      <c r="K524" s="249" t="s">
        <v>3730</v>
      </c>
      <c r="L524" s="229">
        <v>45681</v>
      </c>
      <c r="M524" s="1153" t="s">
        <v>8924</v>
      </c>
      <c r="N524" s="220" t="s">
        <v>5537</v>
      </c>
      <c r="O524" s="229">
        <v>45715</v>
      </c>
      <c r="P524" s="220"/>
      <c r="Q524" s="220" t="s">
        <v>3748</v>
      </c>
      <c r="R524" s="229">
        <v>45734</v>
      </c>
      <c r="S524" s="218" t="s">
        <v>8974</v>
      </c>
      <c r="T524" s="220"/>
      <c r="U524" s="229"/>
      <c r="V524" s="220"/>
      <c r="W524" s="220" t="s">
        <v>3748</v>
      </c>
      <c r="X524" s="229">
        <v>45967</v>
      </c>
      <c r="Y524" s="218" t="s">
        <v>11201</v>
      </c>
      <c r="Z524" s="220"/>
      <c r="AA524" s="229"/>
      <c r="AB524" s="220"/>
      <c r="AC524" s="220"/>
      <c r="AD524" s="229"/>
      <c r="AE524" s="229"/>
      <c r="AF524" s="220"/>
      <c r="AG524" s="229"/>
      <c r="AH524" s="220"/>
      <c r="AI524" s="220"/>
      <c r="AJ524" s="229"/>
      <c r="AK524" s="229"/>
      <c r="AL524" s="220"/>
      <c r="AM524" s="229"/>
      <c r="AN524" s="220"/>
      <c r="AO524" s="220"/>
      <c r="AP524" s="229"/>
      <c r="AQ524" s="229"/>
      <c r="AR524" s="220"/>
      <c r="AS524" s="229"/>
      <c r="AT524" s="220"/>
      <c r="AU524" s="220"/>
      <c r="AV524" s="229"/>
      <c r="AW524" s="229"/>
      <c r="AX524" s="220"/>
      <c r="AY524" s="229"/>
    </row>
    <row r="525" spans="1:51" s="110" customFormat="1" ht="25.5" hidden="1" x14ac:dyDescent="0.25">
      <c r="A525" s="226" t="s">
        <v>8263</v>
      </c>
      <c r="B525" s="226"/>
      <c r="C525" s="227" t="s">
        <v>8257</v>
      </c>
      <c r="D525" s="252" t="s">
        <v>6068</v>
      </c>
      <c r="E525" s="231" t="s">
        <v>7928</v>
      </c>
      <c r="F525" s="239">
        <f t="shared" si="80"/>
        <v>45967</v>
      </c>
      <c r="G525" s="232" t="str">
        <f t="shared" si="81"/>
        <v>A</v>
      </c>
      <c r="H525" s="1055" t="str">
        <f t="shared" si="82"/>
        <v>MR_DER-1347_25</v>
      </c>
      <c r="I525" s="234" t="str">
        <f t="shared" si="83"/>
        <v>ND</v>
      </c>
      <c r="J525" s="255" t="str">
        <f t="shared" si="84"/>
        <v>ND</v>
      </c>
      <c r="K525" s="249" t="s">
        <v>3730</v>
      </c>
      <c r="L525" s="229">
        <v>45681</v>
      </c>
      <c r="M525" s="1153" t="s">
        <v>8924</v>
      </c>
      <c r="N525" s="220" t="s">
        <v>5537</v>
      </c>
      <c r="O525" s="229">
        <v>45715</v>
      </c>
      <c r="P525" s="220"/>
      <c r="Q525" s="220" t="s">
        <v>3748</v>
      </c>
      <c r="R525" s="229">
        <v>45734</v>
      </c>
      <c r="S525" s="218" t="s">
        <v>8974</v>
      </c>
      <c r="T525" s="220"/>
      <c r="U525" s="229"/>
      <c r="V525" s="220"/>
      <c r="W525" s="220" t="s">
        <v>3748</v>
      </c>
      <c r="X525" s="229">
        <v>45967</v>
      </c>
      <c r="Y525" s="218" t="s">
        <v>11201</v>
      </c>
      <c r="Z525" s="220"/>
      <c r="AA525" s="229"/>
      <c r="AB525" s="220"/>
      <c r="AC525" s="220"/>
      <c r="AD525" s="229"/>
      <c r="AE525" s="229"/>
      <c r="AF525" s="220"/>
      <c r="AG525" s="229"/>
      <c r="AH525" s="220"/>
      <c r="AI525" s="220"/>
      <c r="AJ525" s="229"/>
      <c r="AK525" s="229"/>
      <c r="AL525" s="220"/>
      <c r="AM525" s="229"/>
      <c r="AN525" s="220"/>
      <c r="AO525" s="220"/>
      <c r="AP525" s="229"/>
      <c r="AQ525" s="229"/>
      <c r="AR525" s="220"/>
      <c r="AS525" s="229"/>
      <c r="AT525" s="220"/>
      <c r="AU525" s="220"/>
      <c r="AV525" s="229"/>
      <c r="AW525" s="229"/>
      <c r="AX525" s="220"/>
      <c r="AY525" s="229"/>
    </row>
    <row r="526" spans="1:51" s="110" customFormat="1" ht="25.5" hidden="1" x14ac:dyDescent="0.25">
      <c r="A526" s="226" t="s">
        <v>8263</v>
      </c>
      <c r="B526" s="226"/>
      <c r="C526" s="227" t="s">
        <v>8257</v>
      </c>
      <c r="D526" s="252" t="s">
        <v>6068</v>
      </c>
      <c r="E526" s="231" t="s">
        <v>7929</v>
      </c>
      <c r="F526" s="239">
        <f t="shared" si="80"/>
        <v>45967</v>
      </c>
      <c r="G526" s="232" t="str">
        <f t="shared" si="81"/>
        <v>A</v>
      </c>
      <c r="H526" s="1055" t="str">
        <f t="shared" si="82"/>
        <v>MR_DER-1347_25</v>
      </c>
      <c r="I526" s="234" t="str">
        <f t="shared" si="83"/>
        <v>ND</v>
      </c>
      <c r="J526" s="255" t="str">
        <f t="shared" si="84"/>
        <v>ND</v>
      </c>
      <c r="K526" s="249" t="s">
        <v>3730</v>
      </c>
      <c r="L526" s="229">
        <v>45681</v>
      </c>
      <c r="M526" s="1153" t="s">
        <v>8924</v>
      </c>
      <c r="N526" s="220" t="s">
        <v>5537</v>
      </c>
      <c r="O526" s="229">
        <v>45715</v>
      </c>
      <c r="P526" s="220"/>
      <c r="Q526" s="220" t="s">
        <v>3748</v>
      </c>
      <c r="R526" s="229">
        <v>45734</v>
      </c>
      <c r="S526" s="218" t="s">
        <v>8974</v>
      </c>
      <c r="T526" s="220"/>
      <c r="U526" s="229"/>
      <c r="V526" s="220"/>
      <c r="W526" s="220" t="s">
        <v>3748</v>
      </c>
      <c r="X526" s="229">
        <v>45967</v>
      </c>
      <c r="Y526" s="218" t="s">
        <v>11201</v>
      </c>
      <c r="Z526" s="220"/>
      <c r="AA526" s="229"/>
      <c r="AB526" s="220"/>
      <c r="AC526" s="220"/>
      <c r="AD526" s="229"/>
      <c r="AE526" s="229"/>
      <c r="AF526" s="220"/>
      <c r="AG526" s="229"/>
      <c r="AH526" s="220"/>
      <c r="AI526" s="220"/>
      <c r="AJ526" s="229"/>
      <c r="AK526" s="229"/>
      <c r="AL526" s="220"/>
      <c r="AM526" s="229"/>
      <c r="AN526" s="220"/>
      <c r="AO526" s="220"/>
      <c r="AP526" s="229"/>
      <c r="AQ526" s="229"/>
      <c r="AR526" s="220"/>
      <c r="AS526" s="229"/>
      <c r="AT526" s="220"/>
      <c r="AU526" s="220"/>
      <c r="AV526" s="229"/>
      <c r="AW526" s="229"/>
      <c r="AX526" s="220"/>
      <c r="AY526" s="229"/>
    </row>
    <row r="527" spans="1:51" s="110" customFormat="1" ht="25.5" hidden="1" x14ac:dyDescent="0.25">
      <c r="A527" s="226" t="s">
        <v>8263</v>
      </c>
      <c r="B527" s="226"/>
      <c r="C527" s="227" t="s">
        <v>8257</v>
      </c>
      <c r="D527" s="252" t="s">
        <v>6068</v>
      </c>
      <c r="E527" s="231" t="s">
        <v>7930</v>
      </c>
      <c r="F527" s="239">
        <f t="shared" si="80"/>
        <v>45967</v>
      </c>
      <c r="G527" s="232" t="str">
        <f t="shared" si="81"/>
        <v>A</v>
      </c>
      <c r="H527" s="1055" t="str">
        <f t="shared" si="82"/>
        <v>MR_DER-1347_25</v>
      </c>
      <c r="I527" s="234" t="str">
        <f t="shared" si="83"/>
        <v>ND</v>
      </c>
      <c r="J527" s="255" t="str">
        <f t="shared" si="84"/>
        <v>ND</v>
      </c>
      <c r="K527" s="249" t="s">
        <v>3730</v>
      </c>
      <c r="L527" s="229">
        <v>45681</v>
      </c>
      <c r="M527" s="1153" t="s">
        <v>8924</v>
      </c>
      <c r="N527" s="220" t="s">
        <v>5537</v>
      </c>
      <c r="O527" s="229">
        <v>45715</v>
      </c>
      <c r="P527" s="220"/>
      <c r="Q527" s="220" t="s">
        <v>3748</v>
      </c>
      <c r="R527" s="229">
        <v>45734</v>
      </c>
      <c r="S527" s="218" t="s">
        <v>8974</v>
      </c>
      <c r="T527" s="220"/>
      <c r="U527" s="229"/>
      <c r="V527" s="220"/>
      <c r="W527" s="220" t="s">
        <v>3748</v>
      </c>
      <c r="X527" s="229">
        <v>45967</v>
      </c>
      <c r="Y527" s="218" t="s">
        <v>11201</v>
      </c>
      <c r="Z527" s="220"/>
      <c r="AA527" s="229"/>
      <c r="AB527" s="220"/>
      <c r="AC527" s="220"/>
      <c r="AD527" s="229"/>
      <c r="AE527" s="229"/>
      <c r="AF527" s="220"/>
      <c r="AG527" s="229"/>
      <c r="AH527" s="220"/>
      <c r="AI527" s="220"/>
      <c r="AJ527" s="229"/>
      <c r="AK527" s="229"/>
      <c r="AL527" s="220"/>
      <c r="AM527" s="229"/>
      <c r="AN527" s="220"/>
      <c r="AO527" s="220"/>
      <c r="AP527" s="229"/>
      <c r="AQ527" s="229"/>
      <c r="AR527" s="220"/>
      <c r="AS527" s="229"/>
      <c r="AT527" s="220"/>
      <c r="AU527" s="220"/>
      <c r="AV527" s="229"/>
      <c r="AW527" s="229"/>
      <c r="AX527" s="220"/>
      <c r="AY527" s="229"/>
    </row>
    <row r="528" spans="1:51" s="110" customFormat="1" ht="25.5" hidden="1" x14ac:dyDescent="0.25">
      <c r="A528" s="226" t="s">
        <v>8263</v>
      </c>
      <c r="B528" s="226"/>
      <c r="C528" s="227" t="s">
        <v>8257</v>
      </c>
      <c r="D528" s="252" t="s">
        <v>6068</v>
      </c>
      <c r="E528" s="231" t="s">
        <v>7931</v>
      </c>
      <c r="F528" s="239">
        <f t="shared" ref="F528:F550" si="85">IF(L528&lt;&gt;0,MAX(L528,R528,X528,AD528,AJ528,AP528,AV528),"NE")</f>
        <v>45967</v>
      </c>
      <c r="G528" s="232" t="str">
        <f t="shared" ref="G528:G559" si="86">IF($F528="","",INDEX($K528:$DP528,1,MATCH($F528,$K528:$DP528,)-1))</f>
        <v>A</v>
      </c>
      <c r="H528" s="1055" t="str">
        <f t="shared" ref="H528:H550" si="87">IF($F528="","",INDEX($K528:$FL528,1,MATCH($F528,$K528:$FL528,)+1))</f>
        <v>MR_DER-1347_25</v>
      </c>
      <c r="I528" s="234" t="str">
        <f t="shared" ref="I528:I559" si="88">IF(F528="NE",F528,IF(INDEX(K528:CR528,,MATCH(F528,K528:CR528,0)+3)&lt;&gt;0,INDEX(K528:CR528,,MATCH(F528,K528:CR528,0)+3),"ND"))</f>
        <v>ND</v>
      </c>
      <c r="J528" s="255" t="str">
        <f t="shared" ref="J528:J559" si="89">IF(G528="NE",G528,IF(INDEX(K528:CS528,,MATCH(G528,K528:CS528,0)+3)&lt;&gt;0,INDEX(K528:CS528,,MATCH(G528,K528:CS528,0)+3),"ND"))</f>
        <v>ND</v>
      </c>
      <c r="K528" s="249" t="s">
        <v>3730</v>
      </c>
      <c r="L528" s="229">
        <v>45681</v>
      </c>
      <c r="M528" s="1153" t="s">
        <v>8924</v>
      </c>
      <c r="N528" s="220" t="s">
        <v>5537</v>
      </c>
      <c r="O528" s="229">
        <v>45715</v>
      </c>
      <c r="P528" s="220"/>
      <c r="Q528" s="220" t="s">
        <v>3748</v>
      </c>
      <c r="R528" s="229">
        <v>45734</v>
      </c>
      <c r="S528" s="218" t="s">
        <v>8974</v>
      </c>
      <c r="T528" s="220"/>
      <c r="U528" s="229"/>
      <c r="V528" s="220"/>
      <c r="W528" s="220" t="s">
        <v>3748</v>
      </c>
      <c r="X528" s="229">
        <v>45967</v>
      </c>
      <c r="Y528" s="218" t="s">
        <v>11201</v>
      </c>
      <c r="Z528" s="220"/>
      <c r="AA528" s="229"/>
      <c r="AB528" s="220"/>
      <c r="AC528" s="220"/>
      <c r="AD528" s="229"/>
      <c r="AE528" s="229"/>
      <c r="AF528" s="220"/>
      <c r="AG528" s="229"/>
      <c r="AH528" s="220"/>
      <c r="AI528" s="220"/>
      <c r="AJ528" s="229"/>
      <c r="AK528" s="229"/>
      <c r="AL528" s="220"/>
      <c r="AM528" s="229"/>
      <c r="AN528" s="220"/>
      <c r="AO528" s="220"/>
      <c r="AP528" s="229"/>
      <c r="AQ528" s="229"/>
      <c r="AR528" s="220"/>
      <c r="AS528" s="229"/>
      <c r="AT528" s="220"/>
      <c r="AU528" s="220"/>
      <c r="AV528" s="229"/>
      <c r="AW528" s="229"/>
      <c r="AX528" s="220"/>
      <c r="AY528" s="229"/>
    </row>
    <row r="529" spans="1:51" s="110" customFormat="1" ht="25.5" hidden="1" x14ac:dyDescent="0.25">
      <c r="A529" s="226" t="s">
        <v>8263</v>
      </c>
      <c r="B529" s="226"/>
      <c r="C529" s="227" t="s">
        <v>8257</v>
      </c>
      <c r="D529" s="252" t="s">
        <v>6068</v>
      </c>
      <c r="E529" s="231" t="s">
        <v>7932</v>
      </c>
      <c r="F529" s="239">
        <f t="shared" si="85"/>
        <v>45967</v>
      </c>
      <c r="G529" s="232" t="str">
        <f t="shared" si="86"/>
        <v>A</v>
      </c>
      <c r="H529" s="1055" t="str">
        <f t="shared" si="87"/>
        <v>MR_DER-1347_25</v>
      </c>
      <c r="I529" s="234" t="str">
        <f t="shared" si="88"/>
        <v>ND</v>
      </c>
      <c r="J529" s="255" t="str">
        <f t="shared" si="89"/>
        <v>ND</v>
      </c>
      <c r="K529" s="249" t="s">
        <v>3730</v>
      </c>
      <c r="L529" s="229">
        <v>45681</v>
      </c>
      <c r="M529" s="1153" t="s">
        <v>8924</v>
      </c>
      <c r="N529" s="220" t="s">
        <v>5537</v>
      </c>
      <c r="O529" s="229">
        <v>45715</v>
      </c>
      <c r="P529" s="220"/>
      <c r="Q529" s="220" t="s">
        <v>3748</v>
      </c>
      <c r="R529" s="229">
        <v>45734</v>
      </c>
      <c r="S529" s="218" t="s">
        <v>8974</v>
      </c>
      <c r="T529" s="220"/>
      <c r="U529" s="229"/>
      <c r="V529" s="220"/>
      <c r="W529" s="220" t="s">
        <v>3748</v>
      </c>
      <c r="X529" s="229">
        <v>45967</v>
      </c>
      <c r="Y529" s="218" t="s">
        <v>11201</v>
      </c>
      <c r="Z529" s="220"/>
      <c r="AA529" s="229"/>
      <c r="AB529" s="220"/>
      <c r="AC529" s="220"/>
      <c r="AD529" s="229"/>
      <c r="AE529" s="229"/>
      <c r="AF529" s="220"/>
      <c r="AG529" s="229"/>
      <c r="AH529" s="220"/>
      <c r="AI529" s="220"/>
      <c r="AJ529" s="229"/>
      <c r="AK529" s="229"/>
      <c r="AL529" s="220"/>
      <c r="AM529" s="229"/>
      <c r="AN529" s="220"/>
      <c r="AO529" s="220"/>
      <c r="AP529" s="229"/>
      <c r="AQ529" s="229"/>
      <c r="AR529" s="220"/>
      <c r="AS529" s="229"/>
      <c r="AT529" s="220"/>
      <c r="AU529" s="220"/>
      <c r="AV529" s="229"/>
      <c r="AW529" s="229"/>
      <c r="AX529" s="220"/>
      <c r="AY529" s="229"/>
    </row>
    <row r="530" spans="1:51" s="110" customFormat="1" ht="25.5" hidden="1" x14ac:dyDescent="0.25">
      <c r="A530" s="226" t="s">
        <v>8263</v>
      </c>
      <c r="B530" s="226"/>
      <c r="C530" s="227" t="s">
        <v>8257</v>
      </c>
      <c r="D530" s="252" t="s">
        <v>6068</v>
      </c>
      <c r="E530" s="231" t="s">
        <v>7933</v>
      </c>
      <c r="F530" s="239">
        <f t="shared" si="85"/>
        <v>45967</v>
      </c>
      <c r="G530" s="232" t="str">
        <f t="shared" si="86"/>
        <v>A</v>
      </c>
      <c r="H530" s="1055" t="str">
        <f t="shared" si="87"/>
        <v>MR_DER-1347_25</v>
      </c>
      <c r="I530" s="234" t="str">
        <f t="shared" si="88"/>
        <v>ND</v>
      </c>
      <c r="J530" s="255" t="str">
        <f t="shared" si="89"/>
        <v>ND</v>
      </c>
      <c r="K530" s="249" t="s">
        <v>3730</v>
      </c>
      <c r="L530" s="229">
        <v>45681</v>
      </c>
      <c r="M530" s="1153" t="s">
        <v>8924</v>
      </c>
      <c r="N530" s="220" t="s">
        <v>5537</v>
      </c>
      <c r="O530" s="229">
        <v>45715</v>
      </c>
      <c r="P530" s="220"/>
      <c r="Q530" s="220" t="s">
        <v>3748</v>
      </c>
      <c r="R530" s="229">
        <v>45734</v>
      </c>
      <c r="S530" s="218" t="s">
        <v>8974</v>
      </c>
      <c r="T530" s="220"/>
      <c r="U530" s="229"/>
      <c r="V530" s="220"/>
      <c r="W530" s="220" t="s">
        <v>3748</v>
      </c>
      <c r="X530" s="229">
        <v>45967</v>
      </c>
      <c r="Y530" s="218" t="s">
        <v>11201</v>
      </c>
      <c r="Z530" s="220"/>
      <c r="AA530" s="229"/>
      <c r="AB530" s="220"/>
      <c r="AC530" s="220"/>
      <c r="AD530" s="229"/>
      <c r="AE530" s="229"/>
      <c r="AF530" s="220"/>
      <c r="AG530" s="229"/>
      <c r="AH530" s="220"/>
      <c r="AI530" s="220"/>
      <c r="AJ530" s="229"/>
      <c r="AK530" s="229"/>
      <c r="AL530" s="220"/>
      <c r="AM530" s="229"/>
      <c r="AN530" s="220"/>
      <c r="AO530" s="220"/>
      <c r="AP530" s="229"/>
      <c r="AQ530" s="229"/>
      <c r="AR530" s="220"/>
      <c r="AS530" s="229"/>
      <c r="AT530" s="220"/>
      <c r="AU530" s="220"/>
      <c r="AV530" s="229"/>
      <c r="AW530" s="229"/>
      <c r="AX530" s="220"/>
      <c r="AY530" s="229"/>
    </row>
    <row r="531" spans="1:51" s="110" customFormat="1" ht="25.5" hidden="1" x14ac:dyDescent="0.25">
      <c r="A531" s="226" t="s">
        <v>8263</v>
      </c>
      <c r="B531" s="226"/>
      <c r="C531" s="227" t="s">
        <v>8257</v>
      </c>
      <c r="D531" s="252" t="s">
        <v>6068</v>
      </c>
      <c r="E531" s="231" t="s">
        <v>7934</v>
      </c>
      <c r="F531" s="239">
        <f t="shared" si="85"/>
        <v>45967</v>
      </c>
      <c r="G531" s="232" t="str">
        <f t="shared" si="86"/>
        <v>A</v>
      </c>
      <c r="H531" s="1055" t="str">
        <f t="shared" si="87"/>
        <v>MR_DER-1347_25</v>
      </c>
      <c r="I531" s="234" t="str">
        <f t="shared" si="88"/>
        <v>ND</v>
      </c>
      <c r="J531" s="255" t="str">
        <f t="shared" si="89"/>
        <v>ND</v>
      </c>
      <c r="K531" s="249" t="s">
        <v>3730</v>
      </c>
      <c r="L531" s="229">
        <v>45681</v>
      </c>
      <c r="M531" s="1153" t="s">
        <v>8924</v>
      </c>
      <c r="N531" s="220" t="s">
        <v>5537</v>
      </c>
      <c r="O531" s="229">
        <v>45715</v>
      </c>
      <c r="P531" s="220"/>
      <c r="Q531" s="220" t="s">
        <v>3748</v>
      </c>
      <c r="R531" s="229">
        <v>45734</v>
      </c>
      <c r="S531" s="218" t="s">
        <v>8974</v>
      </c>
      <c r="T531" s="220"/>
      <c r="U531" s="229"/>
      <c r="V531" s="220"/>
      <c r="W531" s="220" t="s">
        <v>3748</v>
      </c>
      <c r="X531" s="229">
        <v>45967</v>
      </c>
      <c r="Y531" s="218" t="s">
        <v>11201</v>
      </c>
      <c r="Z531" s="220"/>
      <c r="AA531" s="229"/>
      <c r="AB531" s="220"/>
      <c r="AC531" s="220"/>
      <c r="AD531" s="229"/>
      <c r="AE531" s="229"/>
      <c r="AF531" s="220"/>
      <c r="AG531" s="229"/>
      <c r="AH531" s="220"/>
      <c r="AI531" s="220"/>
      <c r="AJ531" s="229"/>
      <c r="AK531" s="229"/>
      <c r="AL531" s="220"/>
      <c r="AM531" s="229"/>
      <c r="AN531" s="220"/>
      <c r="AO531" s="220"/>
      <c r="AP531" s="229"/>
      <c r="AQ531" s="229"/>
      <c r="AR531" s="220"/>
      <c r="AS531" s="229"/>
      <c r="AT531" s="220"/>
      <c r="AU531" s="220"/>
      <c r="AV531" s="229"/>
      <c r="AW531" s="229"/>
      <c r="AX531" s="220"/>
      <c r="AY531" s="229"/>
    </row>
    <row r="532" spans="1:51" s="110" customFormat="1" ht="25.5" hidden="1" x14ac:dyDescent="0.25">
      <c r="A532" s="226" t="s">
        <v>8263</v>
      </c>
      <c r="B532" s="226"/>
      <c r="C532" s="227" t="s">
        <v>8257</v>
      </c>
      <c r="D532" s="252" t="s">
        <v>6068</v>
      </c>
      <c r="E532" s="231" t="s">
        <v>7935</v>
      </c>
      <c r="F532" s="239">
        <f t="shared" si="85"/>
        <v>45967</v>
      </c>
      <c r="G532" s="232" t="str">
        <f t="shared" si="86"/>
        <v>A</v>
      </c>
      <c r="H532" s="1055" t="str">
        <f t="shared" si="87"/>
        <v>MR_DER-1347_25</v>
      </c>
      <c r="I532" s="234" t="str">
        <f t="shared" si="88"/>
        <v>ND</v>
      </c>
      <c r="J532" s="255" t="str">
        <f t="shared" si="89"/>
        <v>ND</v>
      </c>
      <c r="K532" s="249" t="s">
        <v>3730</v>
      </c>
      <c r="L532" s="229">
        <v>45681</v>
      </c>
      <c r="M532" s="1153" t="s">
        <v>8924</v>
      </c>
      <c r="N532" s="220" t="s">
        <v>5537</v>
      </c>
      <c r="O532" s="229">
        <v>45715</v>
      </c>
      <c r="P532" s="220"/>
      <c r="Q532" s="220" t="s">
        <v>3748</v>
      </c>
      <c r="R532" s="229">
        <v>45734</v>
      </c>
      <c r="S532" s="218" t="s">
        <v>8974</v>
      </c>
      <c r="T532" s="220"/>
      <c r="U532" s="229"/>
      <c r="V532" s="220"/>
      <c r="W532" s="220" t="s">
        <v>3748</v>
      </c>
      <c r="X532" s="229">
        <v>45967</v>
      </c>
      <c r="Y532" s="218" t="s">
        <v>11201</v>
      </c>
      <c r="Z532" s="220"/>
      <c r="AA532" s="229"/>
      <c r="AB532" s="220"/>
      <c r="AC532" s="220"/>
      <c r="AD532" s="229"/>
      <c r="AE532" s="229"/>
      <c r="AF532" s="220"/>
      <c r="AG532" s="229"/>
      <c r="AH532" s="220"/>
      <c r="AI532" s="220"/>
      <c r="AJ532" s="229"/>
      <c r="AK532" s="229"/>
      <c r="AL532" s="220"/>
      <c r="AM532" s="229"/>
      <c r="AN532" s="220"/>
      <c r="AO532" s="220"/>
      <c r="AP532" s="229"/>
      <c r="AQ532" s="229"/>
      <c r="AR532" s="220"/>
      <c r="AS532" s="229"/>
      <c r="AT532" s="220"/>
      <c r="AU532" s="220"/>
      <c r="AV532" s="229"/>
      <c r="AW532" s="229"/>
      <c r="AX532" s="220"/>
      <c r="AY532" s="229"/>
    </row>
    <row r="533" spans="1:51" s="110" customFormat="1" ht="25.5" hidden="1" x14ac:dyDescent="0.25">
      <c r="A533" s="226" t="s">
        <v>8263</v>
      </c>
      <c r="B533" s="226"/>
      <c r="C533" s="227" t="s">
        <v>8257</v>
      </c>
      <c r="D533" s="252" t="s">
        <v>6068</v>
      </c>
      <c r="E533" s="231" t="s">
        <v>7936</v>
      </c>
      <c r="F533" s="239">
        <f t="shared" si="85"/>
        <v>45967</v>
      </c>
      <c r="G533" s="232" t="str">
        <f t="shared" si="86"/>
        <v>A</v>
      </c>
      <c r="H533" s="1055" t="str">
        <f t="shared" si="87"/>
        <v>MR_DER-1347_25</v>
      </c>
      <c r="I533" s="234" t="str">
        <f t="shared" si="88"/>
        <v>ND</v>
      </c>
      <c r="J533" s="255" t="str">
        <f t="shared" si="89"/>
        <v>ND</v>
      </c>
      <c r="K533" s="249" t="s">
        <v>3730</v>
      </c>
      <c r="L533" s="229">
        <v>45681</v>
      </c>
      <c r="M533" s="1153" t="s">
        <v>8924</v>
      </c>
      <c r="N533" s="220" t="s">
        <v>5537</v>
      </c>
      <c r="O533" s="229">
        <v>45715</v>
      </c>
      <c r="P533" s="220"/>
      <c r="Q533" s="220" t="s">
        <v>3748</v>
      </c>
      <c r="R533" s="229">
        <v>45734</v>
      </c>
      <c r="S533" s="218" t="s">
        <v>8974</v>
      </c>
      <c r="T533" s="220"/>
      <c r="U533" s="229"/>
      <c r="V533" s="220"/>
      <c r="W533" s="220" t="s">
        <v>3748</v>
      </c>
      <c r="X533" s="229">
        <v>45967</v>
      </c>
      <c r="Y533" s="218" t="s">
        <v>11201</v>
      </c>
      <c r="Z533" s="220"/>
      <c r="AA533" s="229"/>
      <c r="AB533" s="220"/>
      <c r="AC533" s="220"/>
      <c r="AD533" s="229"/>
      <c r="AE533" s="229"/>
      <c r="AF533" s="220"/>
      <c r="AG533" s="229"/>
      <c r="AH533" s="220"/>
      <c r="AI533" s="220"/>
      <c r="AJ533" s="229"/>
      <c r="AK533" s="229"/>
      <c r="AL533" s="220"/>
      <c r="AM533" s="229"/>
      <c r="AN533" s="220"/>
      <c r="AO533" s="220"/>
      <c r="AP533" s="229"/>
      <c r="AQ533" s="229"/>
      <c r="AR533" s="220"/>
      <c r="AS533" s="229"/>
      <c r="AT533" s="220"/>
      <c r="AU533" s="220"/>
      <c r="AV533" s="229"/>
      <c r="AW533" s="229"/>
      <c r="AX533" s="220"/>
      <c r="AY533" s="229"/>
    </row>
    <row r="534" spans="1:51" s="110" customFormat="1" ht="25.5" hidden="1" x14ac:dyDescent="0.25">
      <c r="A534" s="226" t="s">
        <v>8263</v>
      </c>
      <c r="B534" s="226"/>
      <c r="C534" s="227" t="s">
        <v>8257</v>
      </c>
      <c r="D534" s="252" t="s">
        <v>6068</v>
      </c>
      <c r="E534" s="231" t="s">
        <v>7937</v>
      </c>
      <c r="F534" s="239">
        <f t="shared" si="85"/>
        <v>45967</v>
      </c>
      <c r="G534" s="232" t="str">
        <f t="shared" si="86"/>
        <v>A</v>
      </c>
      <c r="H534" s="1055" t="str">
        <f t="shared" si="87"/>
        <v>MR_DER-1347_25</v>
      </c>
      <c r="I534" s="234" t="str">
        <f t="shared" si="88"/>
        <v>ND</v>
      </c>
      <c r="J534" s="255" t="str">
        <f t="shared" si="89"/>
        <v>ND</v>
      </c>
      <c r="K534" s="249" t="s">
        <v>3730</v>
      </c>
      <c r="L534" s="229">
        <v>45681</v>
      </c>
      <c r="M534" s="1153" t="s">
        <v>8924</v>
      </c>
      <c r="N534" s="220" t="s">
        <v>5537</v>
      </c>
      <c r="O534" s="229">
        <v>45715</v>
      </c>
      <c r="P534" s="220"/>
      <c r="Q534" s="220" t="s">
        <v>3748</v>
      </c>
      <c r="R534" s="229">
        <v>45734</v>
      </c>
      <c r="S534" s="218" t="s">
        <v>8974</v>
      </c>
      <c r="T534" s="220"/>
      <c r="U534" s="229"/>
      <c r="V534" s="220"/>
      <c r="W534" s="220" t="s">
        <v>3748</v>
      </c>
      <c r="X534" s="229">
        <v>45967</v>
      </c>
      <c r="Y534" s="218" t="s">
        <v>11201</v>
      </c>
      <c r="Z534" s="220"/>
      <c r="AA534" s="229"/>
      <c r="AB534" s="220"/>
      <c r="AC534" s="220"/>
      <c r="AD534" s="229"/>
      <c r="AE534" s="229"/>
      <c r="AF534" s="220"/>
      <c r="AG534" s="229"/>
      <c r="AH534" s="220"/>
      <c r="AI534" s="220"/>
      <c r="AJ534" s="229"/>
      <c r="AK534" s="229"/>
      <c r="AL534" s="220"/>
      <c r="AM534" s="229"/>
      <c r="AN534" s="220"/>
      <c r="AO534" s="220"/>
      <c r="AP534" s="229"/>
      <c r="AQ534" s="229"/>
      <c r="AR534" s="220"/>
      <c r="AS534" s="229"/>
      <c r="AT534" s="220"/>
      <c r="AU534" s="220"/>
      <c r="AV534" s="229"/>
      <c r="AW534" s="229"/>
      <c r="AX534" s="220"/>
      <c r="AY534" s="229"/>
    </row>
    <row r="535" spans="1:51" s="110" customFormat="1" ht="25.5" hidden="1" x14ac:dyDescent="0.25">
      <c r="A535" s="226" t="s">
        <v>8263</v>
      </c>
      <c r="B535" s="226"/>
      <c r="C535" s="227" t="s">
        <v>8257</v>
      </c>
      <c r="D535" s="252" t="s">
        <v>6068</v>
      </c>
      <c r="E535" s="231" t="s">
        <v>7938</v>
      </c>
      <c r="F535" s="239">
        <f t="shared" si="85"/>
        <v>45967</v>
      </c>
      <c r="G535" s="232" t="str">
        <f t="shared" si="86"/>
        <v>A</v>
      </c>
      <c r="H535" s="1055" t="str">
        <f t="shared" si="87"/>
        <v>MR_DER-1347_25</v>
      </c>
      <c r="I535" s="234" t="str">
        <f t="shared" si="88"/>
        <v>ND</v>
      </c>
      <c r="J535" s="255" t="str">
        <f t="shared" si="89"/>
        <v>ND</v>
      </c>
      <c r="K535" s="249" t="s">
        <v>3730</v>
      </c>
      <c r="L535" s="229">
        <v>45681</v>
      </c>
      <c r="M535" s="1153" t="s">
        <v>8924</v>
      </c>
      <c r="N535" s="220" t="s">
        <v>5537</v>
      </c>
      <c r="O535" s="229">
        <v>45715</v>
      </c>
      <c r="P535" s="220"/>
      <c r="Q535" s="220" t="s">
        <v>3748</v>
      </c>
      <c r="R535" s="229">
        <v>45734</v>
      </c>
      <c r="S535" s="218" t="s">
        <v>8974</v>
      </c>
      <c r="T535" s="220"/>
      <c r="U535" s="229"/>
      <c r="V535" s="220"/>
      <c r="W535" s="220" t="s">
        <v>3748</v>
      </c>
      <c r="X535" s="229">
        <v>45967</v>
      </c>
      <c r="Y535" s="218" t="s">
        <v>11201</v>
      </c>
      <c r="Z535" s="220"/>
      <c r="AA535" s="229"/>
      <c r="AB535" s="220"/>
      <c r="AC535" s="220"/>
      <c r="AD535" s="229"/>
      <c r="AE535" s="229"/>
      <c r="AF535" s="220"/>
      <c r="AG535" s="229"/>
      <c r="AH535" s="220"/>
      <c r="AI535" s="220"/>
      <c r="AJ535" s="229"/>
      <c r="AK535" s="229"/>
      <c r="AL535" s="220"/>
      <c r="AM535" s="229"/>
      <c r="AN535" s="220"/>
      <c r="AO535" s="220"/>
      <c r="AP535" s="229"/>
      <c r="AQ535" s="229"/>
      <c r="AR535" s="220"/>
      <c r="AS535" s="229"/>
      <c r="AT535" s="220"/>
      <c r="AU535" s="220"/>
      <c r="AV535" s="229"/>
      <c r="AW535" s="229"/>
      <c r="AX535" s="220"/>
      <c r="AY535" s="229"/>
    </row>
    <row r="536" spans="1:51" s="110" customFormat="1" ht="25.5" hidden="1" x14ac:dyDescent="0.25">
      <c r="A536" s="226" t="s">
        <v>8263</v>
      </c>
      <c r="B536" s="226"/>
      <c r="C536" s="227" t="s">
        <v>8257</v>
      </c>
      <c r="D536" s="252" t="s">
        <v>6068</v>
      </c>
      <c r="E536" s="231" t="s">
        <v>7939</v>
      </c>
      <c r="F536" s="239">
        <f t="shared" si="85"/>
        <v>45967</v>
      </c>
      <c r="G536" s="232" t="str">
        <f t="shared" si="86"/>
        <v>A</v>
      </c>
      <c r="H536" s="1055" t="str">
        <f t="shared" si="87"/>
        <v>MR_DER-1347_25</v>
      </c>
      <c r="I536" s="234" t="str">
        <f t="shared" si="88"/>
        <v>ND</v>
      </c>
      <c r="J536" s="255" t="str">
        <f t="shared" si="89"/>
        <v>ND</v>
      </c>
      <c r="K536" s="249" t="s">
        <v>3730</v>
      </c>
      <c r="L536" s="229">
        <v>45681</v>
      </c>
      <c r="M536" s="1153" t="s">
        <v>8924</v>
      </c>
      <c r="N536" s="220" t="s">
        <v>5537</v>
      </c>
      <c r="O536" s="229">
        <v>45715</v>
      </c>
      <c r="P536" s="220"/>
      <c r="Q536" s="220" t="s">
        <v>3748</v>
      </c>
      <c r="R536" s="229">
        <v>45734</v>
      </c>
      <c r="S536" s="218" t="s">
        <v>8974</v>
      </c>
      <c r="T536" s="220"/>
      <c r="U536" s="229"/>
      <c r="V536" s="220"/>
      <c r="W536" s="220" t="s">
        <v>3748</v>
      </c>
      <c r="X536" s="229">
        <v>45967</v>
      </c>
      <c r="Y536" s="218" t="s">
        <v>11201</v>
      </c>
      <c r="Z536" s="220"/>
      <c r="AA536" s="229"/>
      <c r="AB536" s="220"/>
      <c r="AC536" s="220"/>
      <c r="AD536" s="229"/>
      <c r="AE536" s="229"/>
      <c r="AF536" s="220"/>
      <c r="AG536" s="229"/>
      <c r="AH536" s="220"/>
      <c r="AI536" s="220"/>
      <c r="AJ536" s="229"/>
      <c r="AK536" s="229"/>
      <c r="AL536" s="220"/>
      <c r="AM536" s="229"/>
      <c r="AN536" s="220"/>
      <c r="AO536" s="220"/>
      <c r="AP536" s="229"/>
      <c r="AQ536" s="229"/>
      <c r="AR536" s="220"/>
      <c r="AS536" s="229"/>
      <c r="AT536" s="220"/>
      <c r="AU536" s="220"/>
      <c r="AV536" s="229"/>
      <c r="AW536" s="229"/>
      <c r="AX536" s="220"/>
      <c r="AY536" s="229"/>
    </row>
    <row r="537" spans="1:51" s="110" customFormat="1" ht="25.5" hidden="1" x14ac:dyDescent="0.25">
      <c r="A537" s="226" t="s">
        <v>8263</v>
      </c>
      <c r="B537" s="226"/>
      <c r="C537" s="227" t="s">
        <v>8257</v>
      </c>
      <c r="D537" s="252" t="s">
        <v>6068</v>
      </c>
      <c r="E537" s="231" t="s">
        <v>7940</v>
      </c>
      <c r="F537" s="239">
        <f t="shared" si="85"/>
        <v>45967</v>
      </c>
      <c r="G537" s="232" t="str">
        <f t="shared" si="86"/>
        <v>A</v>
      </c>
      <c r="H537" s="1055" t="str">
        <f t="shared" si="87"/>
        <v>MR_DER-1347_25</v>
      </c>
      <c r="I537" s="234" t="str">
        <f t="shared" si="88"/>
        <v>ND</v>
      </c>
      <c r="J537" s="255" t="str">
        <f t="shared" si="89"/>
        <v>ND</v>
      </c>
      <c r="K537" s="249" t="s">
        <v>3730</v>
      </c>
      <c r="L537" s="229">
        <v>45681</v>
      </c>
      <c r="M537" s="1153" t="s">
        <v>8924</v>
      </c>
      <c r="N537" s="220" t="s">
        <v>5537</v>
      </c>
      <c r="O537" s="229">
        <v>45715</v>
      </c>
      <c r="P537" s="220"/>
      <c r="Q537" s="220" t="s">
        <v>3748</v>
      </c>
      <c r="R537" s="229">
        <v>45734</v>
      </c>
      <c r="S537" s="218" t="s">
        <v>8974</v>
      </c>
      <c r="T537" s="220"/>
      <c r="U537" s="229"/>
      <c r="V537" s="220"/>
      <c r="W537" s="220" t="s">
        <v>3748</v>
      </c>
      <c r="X537" s="229">
        <v>45967</v>
      </c>
      <c r="Y537" s="218" t="s">
        <v>11201</v>
      </c>
      <c r="Z537" s="220"/>
      <c r="AA537" s="229"/>
      <c r="AB537" s="220"/>
      <c r="AC537" s="220"/>
      <c r="AD537" s="229"/>
      <c r="AE537" s="229"/>
      <c r="AF537" s="220"/>
      <c r="AG537" s="229"/>
      <c r="AH537" s="220"/>
      <c r="AI537" s="220"/>
      <c r="AJ537" s="229"/>
      <c r="AK537" s="229"/>
      <c r="AL537" s="220"/>
      <c r="AM537" s="229"/>
      <c r="AN537" s="220"/>
      <c r="AO537" s="220"/>
      <c r="AP537" s="229"/>
      <c r="AQ537" s="229"/>
      <c r="AR537" s="220"/>
      <c r="AS537" s="229"/>
      <c r="AT537" s="220"/>
      <c r="AU537" s="220"/>
      <c r="AV537" s="229"/>
      <c r="AW537" s="229"/>
      <c r="AX537" s="220"/>
      <c r="AY537" s="229"/>
    </row>
    <row r="538" spans="1:51" s="110" customFormat="1" ht="25.5" hidden="1" x14ac:dyDescent="0.25">
      <c r="A538" s="226" t="s">
        <v>8263</v>
      </c>
      <c r="B538" s="226"/>
      <c r="C538" s="227" t="s">
        <v>8257</v>
      </c>
      <c r="D538" s="252" t="s">
        <v>6068</v>
      </c>
      <c r="E538" s="231" t="s">
        <v>7941</v>
      </c>
      <c r="F538" s="239">
        <f t="shared" si="85"/>
        <v>45967</v>
      </c>
      <c r="G538" s="232" t="str">
        <f t="shared" si="86"/>
        <v>A</v>
      </c>
      <c r="H538" s="1055" t="str">
        <f t="shared" si="87"/>
        <v>MR_DER-1347_25</v>
      </c>
      <c r="I538" s="234" t="str">
        <f t="shared" si="88"/>
        <v>ND</v>
      </c>
      <c r="J538" s="255" t="str">
        <f t="shared" si="89"/>
        <v>ND</v>
      </c>
      <c r="K538" s="249" t="s">
        <v>3730</v>
      </c>
      <c r="L538" s="229">
        <v>45681</v>
      </c>
      <c r="M538" s="1153" t="s">
        <v>8924</v>
      </c>
      <c r="N538" s="220" t="s">
        <v>5537</v>
      </c>
      <c r="O538" s="229">
        <v>45715</v>
      </c>
      <c r="P538" s="220"/>
      <c r="Q538" s="220" t="s">
        <v>3748</v>
      </c>
      <c r="R538" s="229">
        <v>45734</v>
      </c>
      <c r="S538" s="218" t="s">
        <v>8974</v>
      </c>
      <c r="T538" s="220"/>
      <c r="U538" s="229"/>
      <c r="V538" s="220"/>
      <c r="W538" s="220" t="s">
        <v>3748</v>
      </c>
      <c r="X538" s="229">
        <v>45967</v>
      </c>
      <c r="Y538" s="218" t="s">
        <v>11201</v>
      </c>
      <c r="Z538" s="220"/>
      <c r="AA538" s="229"/>
      <c r="AB538" s="220"/>
      <c r="AC538" s="220"/>
      <c r="AD538" s="229"/>
      <c r="AE538" s="229"/>
      <c r="AF538" s="220"/>
      <c r="AG538" s="229"/>
      <c r="AH538" s="220"/>
      <c r="AI538" s="220"/>
      <c r="AJ538" s="229"/>
      <c r="AK538" s="229"/>
      <c r="AL538" s="220"/>
      <c r="AM538" s="229"/>
      <c r="AN538" s="220"/>
      <c r="AO538" s="220"/>
      <c r="AP538" s="229"/>
      <c r="AQ538" s="229"/>
      <c r="AR538" s="220"/>
      <c r="AS538" s="229"/>
      <c r="AT538" s="220"/>
      <c r="AU538" s="220"/>
      <c r="AV538" s="229"/>
      <c r="AW538" s="229"/>
      <c r="AX538" s="220"/>
      <c r="AY538" s="229"/>
    </row>
    <row r="539" spans="1:51" s="110" customFormat="1" ht="25.5" hidden="1" x14ac:dyDescent="0.25">
      <c r="A539" s="226" t="s">
        <v>8263</v>
      </c>
      <c r="B539" s="226"/>
      <c r="C539" s="227" t="s">
        <v>8257</v>
      </c>
      <c r="D539" s="252" t="s">
        <v>6068</v>
      </c>
      <c r="E539" s="231" t="s">
        <v>7942</v>
      </c>
      <c r="F539" s="239">
        <f t="shared" si="85"/>
        <v>45967</v>
      </c>
      <c r="G539" s="232" t="str">
        <f t="shared" si="86"/>
        <v>A</v>
      </c>
      <c r="H539" s="1055" t="str">
        <f t="shared" si="87"/>
        <v>MR_DER-1347_25</v>
      </c>
      <c r="I539" s="234" t="str">
        <f t="shared" si="88"/>
        <v>ND</v>
      </c>
      <c r="J539" s="255" t="str">
        <f t="shared" si="89"/>
        <v>ND</v>
      </c>
      <c r="K539" s="249" t="s">
        <v>3730</v>
      </c>
      <c r="L539" s="229">
        <v>45681</v>
      </c>
      <c r="M539" s="1153" t="s">
        <v>8924</v>
      </c>
      <c r="N539" s="220" t="s">
        <v>5537</v>
      </c>
      <c r="O539" s="229">
        <v>45715</v>
      </c>
      <c r="P539" s="220"/>
      <c r="Q539" s="220" t="s">
        <v>3748</v>
      </c>
      <c r="R539" s="229">
        <v>45734</v>
      </c>
      <c r="S539" s="218" t="s">
        <v>8974</v>
      </c>
      <c r="T539" s="220"/>
      <c r="U539" s="229"/>
      <c r="V539" s="220"/>
      <c r="W539" s="220" t="s">
        <v>3748</v>
      </c>
      <c r="X539" s="229">
        <v>45967</v>
      </c>
      <c r="Y539" s="218" t="s">
        <v>11201</v>
      </c>
      <c r="Z539" s="220"/>
      <c r="AA539" s="229"/>
      <c r="AB539" s="220"/>
      <c r="AC539" s="220"/>
      <c r="AD539" s="229"/>
      <c r="AE539" s="229"/>
      <c r="AF539" s="220"/>
      <c r="AG539" s="229"/>
      <c r="AH539" s="220"/>
      <c r="AI539" s="220"/>
      <c r="AJ539" s="229"/>
      <c r="AK539" s="229"/>
      <c r="AL539" s="220"/>
      <c r="AM539" s="229"/>
      <c r="AN539" s="220"/>
      <c r="AO539" s="220"/>
      <c r="AP539" s="229"/>
      <c r="AQ539" s="229"/>
      <c r="AR539" s="220"/>
      <c r="AS539" s="229"/>
      <c r="AT539" s="220"/>
      <c r="AU539" s="220"/>
      <c r="AV539" s="229"/>
      <c r="AW539" s="229"/>
      <c r="AX539" s="220"/>
      <c r="AY539" s="229"/>
    </row>
    <row r="540" spans="1:51" s="110" customFormat="1" ht="25.5" hidden="1" x14ac:dyDescent="0.25">
      <c r="A540" s="226" t="s">
        <v>8263</v>
      </c>
      <c r="B540" s="226"/>
      <c r="C540" s="227" t="s">
        <v>8257</v>
      </c>
      <c r="D540" s="252" t="s">
        <v>6068</v>
      </c>
      <c r="E540" s="231" t="s">
        <v>7943</v>
      </c>
      <c r="F540" s="239">
        <f t="shared" si="85"/>
        <v>45967</v>
      </c>
      <c r="G540" s="232" t="str">
        <f t="shared" si="86"/>
        <v>A</v>
      </c>
      <c r="H540" s="1055" t="str">
        <f t="shared" si="87"/>
        <v>MR_DER-1347_25</v>
      </c>
      <c r="I540" s="234" t="str">
        <f t="shared" si="88"/>
        <v>ND</v>
      </c>
      <c r="J540" s="255" t="str">
        <f t="shared" si="89"/>
        <v>ND</v>
      </c>
      <c r="K540" s="249" t="s">
        <v>3730</v>
      </c>
      <c r="L540" s="229">
        <v>45681</v>
      </c>
      <c r="M540" s="1153" t="s">
        <v>8924</v>
      </c>
      <c r="N540" s="220" t="s">
        <v>5537</v>
      </c>
      <c r="O540" s="229">
        <v>45715</v>
      </c>
      <c r="P540" s="220"/>
      <c r="Q540" s="220" t="s">
        <v>3748</v>
      </c>
      <c r="R540" s="229">
        <v>45734</v>
      </c>
      <c r="S540" s="218" t="s">
        <v>8974</v>
      </c>
      <c r="T540" s="220"/>
      <c r="U540" s="229"/>
      <c r="V540" s="220"/>
      <c r="W540" s="220" t="s">
        <v>3748</v>
      </c>
      <c r="X540" s="229">
        <v>45967</v>
      </c>
      <c r="Y540" s="218" t="s">
        <v>11201</v>
      </c>
      <c r="Z540" s="220"/>
      <c r="AA540" s="229"/>
      <c r="AB540" s="220"/>
      <c r="AC540" s="220"/>
      <c r="AD540" s="229"/>
      <c r="AE540" s="229"/>
      <c r="AF540" s="220"/>
      <c r="AG540" s="229"/>
      <c r="AH540" s="220"/>
      <c r="AI540" s="220"/>
      <c r="AJ540" s="229"/>
      <c r="AK540" s="229"/>
      <c r="AL540" s="220"/>
      <c r="AM540" s="229"/>
      <c r="AN540" s="220"/>
      <c r="AO540" s="220"/>
      <c r="AP540" s="229"/>
      <c r="AQ540" s="229"/>
      <c r="AR540" s="220"/>
      <c r="AS540" s="229"/>
      <c r="AT540" s="220"/>
      <c r="AU540" s="220"/>
      <c r="AV540" s="229"/>
      <c r="AW540" s="229"/>
      <c r="AX540" s="220"/>
      <c r="AY540" s="229"/>
    </row>
    <row r="541" spans="1:51" s="110" customFormat="1" ht="25.5" hidden="1" x14ac:dyDescent="0.25">
      <c r="A541" s="226" t="s">
        <v>8263</v>
      </c>
      <c r="B541" s="226"/>
      <c r="C541" s="227" t="s">
        <v>8257</v>
      </c>
      <c r="D541" s="252" t="s">
        <v>6069</v>
      </c>
      <c r="E541" s="231" t="s">
        <v>7983</v>
      </c>
      <c r="F541" s="239">
        <f t="shared" si="85"/>
        <v>45967</v>
      </c>
      <c r="G541" s="232" t="str">
        <f t="shared" si="86"/>
        <v>A</v>
      </c>
      <c r="H541" s="1055" t="str">
        <f t="shared" si="87"/>
        <v>MR_DER-1347_25</v>
      </c>
      <c r="I541" s="234" t="str">
        <f t="shared" si="88"/>
        <v>ND</v>
      </c>
      <c r="J541" s="255" t="str">
        <f t="shared" si="89"/>
        <v>ND</v>
      </c>
      <c r="K541" s="249" t="s">
        <v>3730</v>
      </c>
      <c r="L541" s="229">
        <v>45681</v>
      </c>
      <c r="M541" s="1153" t="s">
        <v>8924</v>
      </c>
      <c r="N541" s="220" t="s">
        <v>5537</v>
      </c>
      <c r="O541" s="229">
        <v>45715</v>
      </c>
      <c r="P541" s="220"/>
      <c r="Q541" s="220" t="s">
        <v>3748</v>
      </c>
      <c r="R541" s="229">
        <v>45734</v>
      </c>
      <c r="S541" s="218" t="s">
        <v>8974</v>
      </c>
      <c r="T541" s="220"/>
      <c r="U541" s="229"/>
      <c r="V541" s="220"/>
      <c r="W541" s="220" t="s">
        <v>3748</v>
      </c>
      <c r="X541" s="229">
        <v>45967</v>
      </c>
      <c r="Y541" s="218" t="s">
        <v>11201</v>
      </c>
      <c r="Z541" s="220"/>
      <c r="AA541" s="229"/>
      <c r="AB541" s="220"/>
      <c r="AC541" s="220"/>
      <c r="AD541" s="229"/>
      <c r="AE541" s="229"/>
      <c r="AF541" s="220"/>
      <c r="AG541" s="229"/>
      <c r="AH541" s="220"/>
      <c r="AI541" s="220"/>
      <c r="AJ541" s="229"/>
      <c r="AK541" s="229"/>
      <c r="AL541" s="220"/>
      <c r="AM541" s="229"/>
      <c r="AN541" s="220"/>
      <c r="AO541" s="220"/>
      <c r="AP541" s="229"/>
      <c r="AQ541" s="229"/>
      <c r="AR541" s="220"/>
      <c r="AS541" s="229"/>
      <c r="AT541" s="220"/>
      <c r="AU541" s="220"/>
      <c r="AV541" s="229"/>
      <c r="AW541" s="229"/>
      <c r="AX541" s="220"/>
      <c r="AY541" s="229"/>
    </row>
    <row r="542" spans="1:51" s="110" customFormat="1" ht="25.5" hidden="1" x14ac:dyDescent="0.25">
      <c r="A542" s="226" t="s">
        <v>8263</v>
      </c>
      <c r="B542" s="226"/>
      <c r="C542" s="227" t="s">
        <v>8257</v>
      </c>
      <c r="D542" s="252" t="s">
        <v>6069</v>
      </c>
      <c r="E542" s="231" t="s">
        <v>7984</v>
      </c>
      <c r="F542" s="239">
        <f t="shared" si="85"/>
        <v>45967</v>
      </c>
      <c r="G542" s="232" t="str">
        <f t="shared" si="86"/>
        <v>A</v>
      </c>
      <c r="H542" s="1055" t="str">
        <f t="shared" si="87"/>
        <v>MR_DER-1347_25</v>
      </c>
      <c r="I542" s="234" t="str">
        <f t="shared" si="88"/>
        <v>ND</v>
      </c>
      <c r="J542" s="255" t="str">
        <f t="shared" si="89"/>
        <v>ND</v>
      </c>
      <c r="K542" s="249" t="s">
        <v>3730</v>
      </c>
      <c r="L542" s="229">
        <v>45681</v>
      </c>
      <c r="M542" s="1153" t="s">
        <v>8924</v>
      </c>
      <c r="N542" s="220" t="s">
        <v>5537</v>
      </c>
      <c r="O542" s="229">
        <v>45715</v>
      </c>
      <c r="P542" s="220"/>
      <c r="Q542" s="220" t="s">
        <v>3748</v>
      </c>
      <c r="R542" s="229">
        <v>45734</v>
      </c>
      <c r="S542" s="218" t="s">
        <v>8974</v>
      </c>
      <c r="T542" s="220"/>
      <c r="U542" s="229"/>
      <c r="V542" s="220"/>
      <c r="W542" s="220" t="s">
        <v>3748</v>
      </c>
      <c r="X542" s="229">
        <v>45967</v>
      </c>
      <c r="Y542" s="218" t="s">
        <v>11201</v>
      </c>
      <c r="Z542" s="220"/>
      <c r="AA542" s="229"/>
      <c r="AB542" s="220"/>
      <c r="AC542" s="220"/>
      <c r="AD542" s="229"/>
      <c r="AE542" s="229"/>
      <c r="AF542" s="220"/>
      <c r="AG542" s="229"/>
      <c r="AH542" s="220"/>
      <c r="AI542" s="220"/>
      <c r="AJ542" s="229"/>
      <c r="AK542" s="229"/>
      <c r="AL542" s="220"/>
      <c r="AM542" s="229"/>
      <c r="AN542" s="220"/>
      <c r="AO542" s="220"/>
      <c r="AP542" s="229"/>
      <c r="AQ542" s="229"/>
      <c r="AR542" s="220"/>
      <c r="AS542" s="229"/>
      <c r="AT542" s="220"/>
      <c r="AU542" s="220"/>
      <c r="AV542" s="229"/>
      <c r="AW542" s="229"/>
      <c r="AX542" s="220"/>
      <c r="AY542" s="229"/>
    </row>
    <row r="543" spans="1:51" s="110" customFormat="1" ht="25.5" hidden="1" x14ac:dyDescent="0.25">
      <c r="A543" s="226" t="s">
        <v>8263</v>
      </c>
      <c r="B543" s="226"/>
      <c r="C543" s="227" t="s">
        <v>8257</v>
      </c>
      <c r="D543" s="252" t="s">
        <v>6069</v>
      </c>
      <c r="E543" s="231" t="s">
        <v>7985</v>
      </c>
      <c r="F543" s="239">
        <f t="shared" si="85"/>
        <v>45967</v>
      </c>
      <c r="G543" s="232" t="str">
        <f t="shared" si="86"/>
        <v>A</v>
      </c>
      <c r="H543" s="1055" t="str">
        <f t="shared" si="87"/>
        <v>MR_DER-1347_25</v>
      </c>
      <c r="I543" s="234" t="str">
        <f t="shared" si="88"/>
        <v>ND</v>
      </c>
      <c r="J543" s="255" t="str">
        <f t="shared" si="89"/>
        <v>ND</v>
      </c>
      <c r="K543" s="249" t="s">
        <v>3730</v>
      </c>
      <c r="L543" s="229">
        <v>45681</v>
      </c>
      <c r="M543" s="1153" t="s">
        <v>8924</v>
      </c>
      <c r="N543" s="220" t="s">
        <v>5537</v>
      </c>
      <c r="O543" s="229">
        <v>45715</v>
      </c>
      <c r="P543" s="220"/>
      <c r="Q543" s="220" t="s">
        <v>3748</v>
      </c>
      <c r="R543" s="229">
        <v>45734</v>
      </c>
      <c r="S543" s="218" t="s">
        <v>8974</v>
      </c>
      <c r="T543" s="220"/>
      <c r="U543" s="229"/>
      <c r="V543" s="220"/>
      <c r="W543" s="220" t="s">
        <v>3748</v>
      </c>
      <c r="X543" s="229">
        <v>45967</v>
      </c>
      <c r="Y543" s="218" t="s">
        <v>11201</v>
      </c>
      <c r="Z543" s="220"/>
      <c r="AA543" s="229"/>
      <c r="AB543" s="220"/>
      <c r="AC543" s="220"/>
      <c r="AD543" s="229"/>
      <c r="AE543" s="229"/>
      <c r="AF543" s="220"/>
      <c r="AG543" s="229"/>
      <c r="AH543" s="220"/>
      <c r="AI543" s="220"/>
      <c r="AJ543" s="229"/>
      <c r="AK543" s="229"/>
      <c r="AL543" s="220"/>
      <c r="AM543" s="229"/>
      <c r="AN543" s="220"/>
      <c r="AO543" s="220"/>
      <c r="AP543" s="229"/>
      <c r="AQ543" s="229"/>
      <c r="AR543" s="220"/>
      <c r="AS543" s="229"/>
      <c r="AT543" s="220"/>
      <c r="AU543" s="220"/>
      <c r="AV543" s="229"/>
      <c r="AW543" s="229"/>
      <c r="AX543" s="220"/>
      <c r="AY543" s="229"/>
    </row>
    <row r="544" spans="1:51" s="110" customFormat="1" ht="25.5" hidden="1" x14ac:dyDescent="0.25">
      <c r="A544" s="226" t="s">
        <v>8263</v>
      </c>
      <c r="B544" s="226"/>
      <c r="C544" s="227" t="s">
        <v>8257</v>
      </c>
      <c r="D544" s="252" t="s">
        <v>6069</v>
      </c>
      <c r="E544" s="231" t="s">
        <v>7986</v>
      </c>
      <c r="F544" s="239">
        <f t="shared" si="85"/>
        <v>45967</v>
      </c>
      <c r="G544" s="232" t="str">
        <f t="shared" si="86"/>
        <v>A</v>
      </c>
      <c r="H544" s="1055" t="str">
        <f t="shared" si="87"/>
        <v>MR_DER-1347_25</v>
      </c>
      <c r="I544" s="234" t="str">
        <f t="shared" si="88"/>
        <v>ND</v>
      </c>
      <c r="J544" s="255" t="str">
        <f t="shared" si="89"/>
        <v>ND</v>
      </c>
      <c r="K544" s="249" t="s">
        <v>3730</v>
      </c>
      <c r="L544" s="229">
        <v>45681</v>
      </c>
      <c r="M544" s="1153" t="s">
        <v>8924</v>
      </c>
      <c r="N544" s="220" t="s">
        <v>5537</v>
      </c>
      <c r="O544" s="229">
        <v>45715</v>
      </c>
      <c r="P544" s="220"/>
      <c r="Q544" s="220" t="s">
        <v>3748</v>
      </c>
      <c r="R544" s="229">
        <v>45734</v>
      </c>
      <c r="S544" s="218" t="s">
        <v>8974</v>
      </c>
      <c r="T544" s="220"/>
      <c r="U544" s="229"/>
      <c r="V544" s="220"/>
      <c r="W544" s="220" t="s">
        <v>3748</v>
      </c>
      <c r="X544" s="229">
        <v>45967</v>
      </c>
      <c r="Y544" s="218" t="s">
        <v>11201</v>
      </c>
      <c r="Z544" s="220"/>
      <c r="AA544" s="229"/>
      <c r="AB544" s="220"/>
      <c r="AC544" s="220"/>
      <c r="AD544" s="229"/>
      <c r="AE544" s="229"/>
      <c r="AF544" s="220"/>
      <c r="AG544" s="229"/>
      <c r="AH544" s="220"/>
      <c r="AI544" s="220"/>
      <c r="AJ544" s="229"/>
      <c r="AK544" s="229"/>
      <c r="AL544" s="220"/>
      <c r="AM544" s="229"/>
      <c r="AN544" s="220"/>
      <c r="AO544" s="220"/>
      <c r="AP544" s="229"/>
      <c r="AQ544" s="229"/>
      <c r="AR544" s="220"/>
      <c r="AS544" s="229"/>
      <c r="AT544" s="220"/>
      <c r="AU544" s="220"/>
      <c r="AV544" s="229"/>
      <c r="AW544" s="229"/>
      <c r="AX544" s="220"/>
      <c r="AY544" s="229"/>
    </row>
    <row r="545" spans="1:51" s="110" customFormat="1" ht="23.25" hidden="1" customHeight="1" x14ac:dyDescent="0.25">
      <c r="A545" s="226" t="s">
        <v>8263</v>
      </c>
      <c r="B545" s="226"/>
      <c r="C545" s="227" t="s">
        <v>8257</v>
      </c>
      <c r="D545" s="252" t="s">
        <v>6069</v>
      </c>
      <c r="E545" s="231" t="s">
        <v>7987</v>
      </c>
      <c r="F545" s="239">
        <f t="shared" si="85"/>
        <v>45994</v>
      </c>
      <c r="G545" s="232" t="str">
        <f t="shared" si="86"/>
        <v>B</v>
      </c>
      <c r="H545" s="1055" t="str">
        <f t="shared" si="87"/>
        <v>MR_DER-1416_25</v>
      </c>
      <c r="I545" s="234" t="str">
        <f t="shared" si="88"/>
        <v>ND</v>
      </c>
      <c r="J545" s="255" t="str">
        <f t="shared" si="89"/>
        <v>ND</v>
      </c>
      <c r="K545" s="249" t="s">
        <v>3730</v>
      </c>
      <c r="L545" s="229">
        <v>45681</v>
      </c>
      <c r="M545" s="1153" t="s">
        <v>8924</v>
      </c>
      <c r="N545" s="220" t="s">
        <v>5537</v>
      </c>
      <c r="O545" s="229">
        <v>45715</v>
      </c>
      <c r="P545" s="220"/>
      <c r="Q545" s="220" t="s">
        <v>3748</v>
      </c>
      <c r="R545" s="229">
        <v>45734</v>
      </c>
      <c r="S545" s="1153" t="s">
        <v>8974</v>
      </c>
      <c r="T545" s="220" t="s">
        <v>6098</v>
      </c>
      <c r="U545" s="229"/>
      <c r="V545" s="220"/>
      <c r="W545" s="220" t="s">
        <v>5626</v>
      </c>
      <c r="X545" s="229">
        <v>45754</v>
      </c>
      <c r="Y545" s="1415" t="s">
        <v>8984</v>
      </c>
      <c r="Z545" s="220" t="s">
        <v>5539</v>
      </c>
      <c r="AA545" s="229">
        <v>45758</v>
      </c>
      <c r="AB545" s="1153" t="s">
        <v>9070</v>
      </c>
      <c r="AC545" s="220" t="s">
        <v>5811</v>
      </c>
      <c r="AD545" s="229">
        <v>45769</v>
      </c>
      <c r="AE545" s="978" t="s">
        <v>9066</v>
      </c>
      <c r="AF545" s="220"/>
      <c r="AG545" s="229"/>
      <c r="AH545" s="220"/>
      <c r="AI545" s="220" t="s">
        <v>5811</v>
      </c>
      <c r="AJ545" s="229">
        <v>45994</v>
      </c>
      <c r="AK545" s="218" t="s">
        <v>11496</v>
      </c>
      <c r="AL545" s="220"/>
      <c r="AM545" s="229"/>
      <c r="AN545" s="220"/>
      <c r="AO545" s="220"/>
      <c r="AP545" s="229"/>
      <c r="AQ545" s="229"/>
      <c r="AR545" s="220"/>
      <c r="AS545" s="229"/>
      <c r="AT545" s="220"/>
      <c r="AU545" s="220"/>
      <c r="AV545" s="229"/>
      <c r="AW545" s="229"/>
      <c r="AX545" s="220"/>
      <c r="AY545" s="229"/>
    </row>
    <row r="546" spans="1:51" s="110" customFormat="1" ht="25.5" hidden="1" x14ac:dyDescent="0.25">
      <c r="A546" s="226" t="s">
        <v>8263</v>
      </c>
      <c r="B546" s="226"/>
      <c r="C546" s="227" t="s">
        <v>8257</v>
      </c>
      <c r="D546" s="252" t="s">
        <v>6069</v>
      </c>
      <c r="E546" s="231" t="s">
        <v>7988</v>
      </c>
      <c r="F546" s="239">
        <f t="shared" si="85"/>
        <v>45967</v>
      </c>
      <c r="G546" s="232" t="str">
        <f t="shared" si="86"/>
        <v>A</v>
      </c>
      <c r="H546" s="1055" t="str">
        <f t="shared" si="87"/>
        <v>MR_DER-1347_25</v>
      </c>
      <c r="I546" s="234" t="str">
        <f t="shared" si="88"/>
        <v>ND</v>
      </c>
      <c r="J546" s="255" t="str">
        <f t="shared" si="89"/>
        <v>ND</v>
      </c>
      <c r="K546" s="249" t="s">
        <v>3730</v>
      </c>
      <c r="L546" s="229">
        <v>45681</v>
      </c>
      <c r="M546" s="1153" t="s">
        <v>8924</v>
      </c>
      <c r="N546" s="220" t="s">
        <v>5537</v>
      </c>
      <c r="O546" s="229">
        <v>45715</v>
      </c>
      <c r="P546" s="220"/>
      <c r="Q546" s="220" t="s">
        <v>3748</v>
      </c>
      <c r="R546" s="229">
        <v>45734</v>
      </c>
      <c r="S546" s="218" t="s">
        <v>8974</v>
      </c>
      <c r="T546" s="220"/>
      <c r="U546" s="229"/>
      <c r="V546" s="220"/>
      <c r="W546" s="220" t="s">
        <v>3748</v>
      </c>
      <c r="X546" s="229">
        <v>45967</v>
      </c>
      <c r="Y546" s="218" t="s">
        <v>11201</v>
      </c>
      <c r="Z546" s="220"/>
      <c r="AA546" s="229"/>
      <c r="AB546" s="220"/>
      <c r="AC546" s="220"/>
      <c r="AD546" s="229"/>
      <c r="AE546" s="229"/>
      <c r="AF546" s="220"/>
      <c r="AG546" s="229"/>
      <c r="AH546" s="220"/>
      <c r="AI546" s="220"/>
      <c r="AJ546" s="229"/>
      <c r="AK546" s="229"/>
      <c r="AL546" s="220"/>
      <c r="AM546" s="229"/>
      <c r="AN546" s="220"/>
      <c r="AO546" s="220"/>
      <c r="AP546" s="229"/>
      <c r="AQ546" s="229"/>
      <c r="AR546" s="220"/>
      <c r="AS546" s="229"/>
      <c r="AT546" s="220"/>
      <c r="AU546" s="220"/>
      <c r="AV546" s="229"/>
      <c r="AW546" s="229"/>
      <c r="AX546" s="220"/>
      <c r="AY546" s="229"/>
    </row>
    <row r="547" spans="1:51" s="110" customFormat="1" ht="25.5" hidden="1" x14ac:dyDescent="0.25">
      <c r="A547" s="226" t="s">
        <v>8263</v>
      </c>
      <c r="B547" s="227" t="s">
        <v>8257</v>
      </c>
      <c r="C547" s="226"/>
      <c r="D547" s="252" t="s">
        <v>8338</v>
      </c>
      <c r="E547" s="231" t="s">
        <v>7989</v>
      </c>
      <c r="F547" s="239">
        <f t="shared" si="85"/>
        <v>45967</v>
      </c>
      <c r="G547" s="232" t="str">
        <f t="shared" si="86"/>
        <v>B</v>
      </c>
      <c r="H547" s="1055" t="str">
        <f t="shared" si="87"/>
        <v>MR_DER-1347_25</v>
      </c>
      <c r="I547" s="234" t="str">
        <f t="shared" si="88"/>
        <v>ND</v>
      </c>
      <c r="J547" s="255" t="str">
        <f t="shared" si="89"/>
        <v>ND</v>
      </c>
      <c r="K547" s="249" t="s">
        <v>3730</v>
      </c>
      <c r="L547" s="229">
        <v>45681</v>
      </c>
      <c r="M547" s="1153" t="s">
        <v>8924</v>
      </c>
      <c r="N547" s="220" t="s">
        <v>5537</v>
      </c>
      <c r="O547" s="229">
        <v>45715</v>
      </c>
      <c r="P547" s="220"/>
      <c r="Q547" s="220" t="s">
        <v>3748</v>
      </c>
      <c r="R547" s="229">
        <v>45734</v>
      </c>
      <c r="S547" s="218" t="s">
        <v>8974</v>
      </c>
      <c r="T547" s="220"/>
      <c r="U547" s="229"/>
      <c r="V547" s="1153" t="s">
        <v>9071</v>
      </c>
      <c r="W547" s="220" t="s">
        <v>5626</v>
      </c>
      <c r="X547" s="229">
        <v>45769</v>
      </c>
      <c r="Y547" s="1160" t="s">
        <v>9066</v>
      </c>
      <c r="Z547" s="220" t="s">
        <v>5539</v>
      </c>
      <c r="AA547" s="229">
        <v>45776</v>
      </c>
      <c r="AB547" s="1153" t="s">
        <v>9179</v>
      </c>
      <c r="AC547" s="220" t="s">
        <v>5811</v>
      </c>
      <c r="AD547" s="229">
        <v>45782</v>
      </c>
      <c r="AE547" s="218" t="s">
        <v>9178</v>
      </c>
      <c r="AF547" s="220"/>
      <c r="AG547" s="229"/>
      <c r="AH547" s="220"/>
      <c r="AI547" s="220" t="s">
        <v>5811</v>
      </c>
      <c r="AJ547" s="229">
        <v>45967</v>
      </c>
      <c r="AK547" s="1153" t="s">
        <v>11201</v>
      </c>
      <c r="AL547" s="220"/>
      <c r="AM547" s="229"/>
      <c r="AN547" s="220"/>
      <c r="AO547" s="220"/>
      <c r="AP547" s="229"/>
      <c r="AQ547" s="229"/>
      <c r="AR547" s="220"/>
      <c r="AS547" s="229"/>
      <c r="AT547" s="220"/>
      <c r="AU547" s="220"/>
      <c r="AV547" s="229"/>
      <c r="AW547" s="229"/>
      <c r="AX547" s="220"/>
      <c r="AY547" s="229"/>
    </row>
    <row r="548" spans="1:51" s="110" customFormat="1" ht="25.5" hidden="1" x14ac:dyDescent="0.25">
      <c r="A548" s="226" t="s">
        <v>8263</v>
      </c>
      <c r="B548" s="227" t="s">
        <v>8257</v>
      </c>
      <c r="C548" s="226"/>
      <c r="D548" s="252" t="s">
        <v>6522</v>
      </c>
      <c r="E548" s="231" t="s">
        <v>7990</v>
      </c>
      <c r="F548" s="239">
        <f t="shared" si="85"/>
        <v>46036</v>
      </c>
      <c r="G548" s="232" t="str">
        <f t="shared" si="86"/>
        <v>B</v>
      </c>
      <c r="H548" s="1055" t="str">
        <f t="shared" si="87"/>
        <v>MR_DER-1504_26</v>
      </c>
      <c r="I548" s="234" t="str">
        <f t="shared" si="88"/>
        <v>ND</v>
      </c>
      <c r="J548" s="255" t="str">
        <f t="shared" si="89"/>
        <v>ND</v>
      </c>
      <c r="K548" s="249" t="s">
        <v>3730</v>
      </c>
      <c r="L548" s="229">
        <v>45681</v>
      </c>
      <c r="M548" s="1153" t="s">
        <v>8924</v>
      </c>
      <c r="N548" s="220" t="s">
        <v>5537</v>
      </c>
      <c r="O548" s="229">
        <v>45715</v>
      </c>
      <c r="P548" s="220"/>
      <c r="Q548" s="220" t="s">
        <v>3748</v>
      </c>
      <c r="R548" s="229">
        <v>45734</v>
      </c>
      <c r="S548" s="218" t="s">
        <v>8974</v>
      </c>
      <c r="T548" s="220"/>
      <c r="U548" s="229"/>
      <c r="V548" s="220"/>
      <c r="W548" s="220" t="s">
        <v>3748</v>
      </c>
      <c r="X548" s="229">
        <v>45967</v>
      </c>
      <c r="Y548" s="218" t="s">
        <v>11201</v>
      </c>
      <c r="Z548" s="220"/>
      <c r="AA548" s="229"/>
      <c r="AB548" s="220"/>
      <c r="AC548" s="220" t="s">
        <v>5626</v>
      </c>
      <c r="AD548" s="229">
        <v>46010</v>
      </c>
      <c r="AE548" s="218" t="s">
        <v>11632</v>
      </c>
      <c r="AF548" s="220" t="s">
        <v>5539</v>
      </c>
      <c r="AG548" s="229"/>
      <c r="AH548" s="220"/>
      <c r="AI548" s="220" t="s">
        <v>5811</v>
      </c>
      <c r="AJ548" s="229">
        <v>46036</v>
      </c>
      <c r="AK548" s="1153" t="s">
        <v>11974</v>
      </c>
      <c r="AL548" s="220"/>
      <c r="AM548" s="229"/>
      <c r="AN548" s="220"/>
      <c r="AO548" s="220"/>
      <c r="AP548" s="229"/>
      <c r="AQ548" s="229"/>
      <c r="AR548" s="220"/>
      <c r="AS548" s="229"/>
      <c r="AT548" s="220"/>
      <c r="AU548" s="220"/>
      <c r="AV548" s="229"/>
      <c r="AW548" s="229"/>
      <c r="AX548" s="220"/>
      <c r="AY548" s="229"/>
    </row>
    <row r="549" spans="1:51" s="110" customFormat="1" ht="25.5" hidden="1" x14ac:dyDescent="0.25">
      <c r="A549" s="226" t="s">
        <v>8263</v>
      </c>
      <c r="B549" s="227" t="s">
        <v>8257</v>
      </c>
      <c r="C549" s="226"/>
      <c r="D549" s="252" t="s">
        <v>7021</v>
      </c>
      <c r="E549" s="231" t="s">
        <v>7991</v>
      </c>
      <c r="F549" s="239">
        <f t="shared" si="85"/>
        <v>46036</v>
      </c>
      <c r="G549" s="232" t="str">
        <f t="shared" si="86"/>
        <v>B</v>
      </c>
      <c r="H549" s="1055" t="str">
        <f t="shared" si="87"/>
        <v>MR_DER-1504_26</v>
      </c>
      <c r="I549" s="234" t="str">
        <f t="shared" si="88"/>
        <v>ND</v>
      </c>
      <c r="J549" s="255" t="str">
        <f t="shared" si="89"/>
        <v>ND</v>
      </c>
      <c r="K549" s="249" t="s">
        <v>3730</v>
      </c>
      <c r="L549" s="229">
        <v>45681</v>
      </c>
      <c r="M549" s="1153" t="s">
        <v>8924</v>
      </c>
      <c r="N549" s="220" t="s">
        <v>5537</v>
      </c>
      <c r="O549" s="229">
        <v>45715</v>
      </c>
      <c r="P549" s="220"/>
      <c r="Q549" s="220" t="s">
        <v>3748</v>
      </c>
      <c r="R549" s="229">
        <v>45734</v>
      </c>
      <c r="S549" s="218" t="s">
        <v>8974</v>
      </c>
      <c r="T549" s="220"/>
      <c r="U549" s="229"/>
      <c r="V549" s="220"/>
      <c r="W549" s="220" t="s">
        <v>3748</v>
      </c>
      <c r="X549" s="229">
        <v>45967</v>
      </c>
      <c r="Y549" s="218" t="s">
        <v>11201</v>
      </c>
      <c r="Z549" s="220"/>
      <c r="AA549" s="229"/>
      <c r="AB549" s="220"/>
      <c r="AC549" s="220" t="s">
        <v>5626</v>
      </c>
      <c r="AD549" s="229">
        <v>46010</v>
      </c>
      <c r="AE549" s="218" t="s">
        <v>11632</v>
      </c>
      <c r="AF549" s="220" t="s">
        <v>5539</v>
      </c>
      <c r="AG549" s="229"/>
      <c r="AH549" s="220"/>
      <c r="AI549" s="220" t="s">
        <v>5811</v>
      </c>
      <c r="AJ549" s="229">
        <v>46036</v>
      </c>
      <c r="AK549" s="1153" t="s">
        <v>11974</v>
      </c>
      <c r="AL549" s="220"/>
      <c r="AM549" s="229"/>
      <c r="AN549" s="220"/>
      <c r="AO549" s="220"/>
      <c r="AP549" s="229"/>
      <c r="AQ549" s="229"/>
      <c r="AR549" s="220"/>
      <c r="AS549" s="229"/>
      <c r="AT549" s="220"/>
      <c r="AU549" s="220"/>
      <c r="AV549" s="229"/>
      <c r="AW549" s="229"/>
      <c r="AX549" s="220"/>
      <c r="AY549" s="229"/>
    </row>
    <row r="550" spans="1:51" s="77" customFormat="1" ht="25.5" hidden="1" x14ac:dyDescent="0.25">
      <c r="A550" s="226" t="s">
        <v>8263</v>
      </c>
      <c r="B550" s="237" t="s">
        <v>8257</v>
      </c>
      <c r="C550" s="1393"/>
      <c r="D550" s="256" t="s">
        <v>7631</v>
      </c>
      <c r="E550" s="231" t="s">
        <v>7992</v>
      </c>
      <c r="F550" s="239">
        <f t="shared" si="85"/>
        <v>46036</v>
      </c>
      <c r="G550" s="232" t="str">
        <f t="shared" si="86"/>
        <v>C</v>
      </c>
      <c r="H550" s="1394" t="str">
        <f t="shared" si="87"/>
        <v>MR_DER-1504_26</v>
      </c>
      <c r="I550" s="233" t="str">
        <f t="shared" si="88"/>
        <v>ND</v>
      </c>
      <c r="J550" s="255" t="str">
        <f t="shared" si="89"/>
        <v>ND</v>
      </c>
      <c r="K550" s="249" t="s">
        <v>3730</v>
      </c>
      <c r="L550" s="229">
        <v>45734</v>
      </c>
      <c r="M550" s="1153" t="s">
        <v>8974</v>
      </c>
      <c r="N550" s="220" t="s">
        <v>5536</v>
      </c>
      <c r="O550" s="229">
        <v>45749</v>
      </c>
      <c r="P550" s="220"/>
      <c r="Q550" s="220" t="s">
        <v>3748</v>
      </c>
      <c r="R550" s="229">
        <v>45754</v>
      </c>
      <c r="S550" s="229" t="s">
        <v>8984</v>
      </c>
      <c r="T550" s="220"/>
      <c r="U550" s="229"/>
      <c r="V550" s="220"/>
      <c r="W550" s="220" t="s">
        <v>5626</v>
      </c>
      <c r="X550" s="229">
        <v>45888</v>
      </c>
      <c r="Y550" s="229" t="s">
        <v>9827</v>
      </c>
      <c r="Z550" s="220" t="s">
        <v>5537</v>
      </c>
      <c r="AA550" s="229">
        <v>45946</v>
      </c>
      <c r="AB550" s="220"/>
      <c r="AC550" s="220" t="s">
        <v>5811</v>
      </c>
      <c r="AD550" s="229">
        <v>45953</v>
      </c>
      <c r="AE550" s="218" t="s">
        <v>10961</v>
      </c>
      <c r="AF550" s="220" t="s">
        <v>5539</v>
      </c>
      <c r="AG550" s="229">
        <v>45992</v>
      </c>
      <c r="AH550" s="220"/>
      <c r="AI550" s="220" t="s">
        <v>5811</v>
      </c>
      <c r="AJ550" s="229">
        <v>45994</v>
      </c>
      <c r="AK550" s="1153" t="s">
        <v>11496</v>
      </c>
      <c r="AL550" s="220"/>
      <c r="AM550" s="229"/>
      <c r="AN550" s="220"/>
      <c r="AO550" s="220" t="s">
        <v>6393</v>
      </c>
      <c r="AP550" s="229">
        <v>45996</v>
      </c>
      <c r="AQ550" s="1153" t="s">
        <v>11505</v>
      </c>
      <c r="AR550" s="220" t="s">
        <v>5539</v>
      </c>
      <c r="AS550" s="229"/>
      <c r="AT550" s="220"/>
      <c r="AU550" s="220" t="s">
        <v>6649</v>
      </c>
      <c r="AV550" s="229">
        <v>46036</v>
      </c>
      <c r="AW550" s="1153" t="s">
        <v>11974</v>
      </c>
      <c r="AX550" s="220"/>
      <c r="AY550" s="229"/>
    </row>
    <row r="551" spans="1:51" s="110" customFormat="1" ht="25.5" hidden="1" x14ac:dyDescent="0.25">
      <c r="A551" s="226" t="s">
        <v>8263</v>
      </c>
      <c r="B551" s="226"/>
      <c r="C551" s="227" t="s">
        <v>8257</v>
      </c>
      <c r="D551" s="252" t="s">
        <v>6068</v>
      </c>
      <c r="E551" s="231" t="s">
        <v>7898</v>
      </c>
      <c r="F551" s="228">
        <f t="shared" ref="F551:F587" si="90">IF(L551&lt;&gt;0,MAX(L551,R551,X551,AD551),"NE")</f>
        <v>46003</v>
      </c>
      <c r="G551" s="232" t="str">
        <f t="shared" si="86"/>
        <v>A</v>
      </c>
      <c r="H551" s="1058" t="str">
        <f t="shared" ref="H551:H587" si="91">IF($F551="","",INDEX($K551:$AE551,1,MATCH($F551,$K551:$AE551,)+1))</f>
        <v>MR_DER-1362_25</v>
      </c>
      <c r="I551" s="233" t="str">
        <f t="shared" si="88"/>
        <v>ND</v>
      </c>
      <c r="J551" s="255" t="str">
        <f t="shared" si="89"/>
        <v>ND</v>
      </c>
      <c r="K551" s="249" t="s">
        <v>3730</v>
      </c>
      <c r="L551" s="229">
        <v>45580</v>
      </c>
      <c r="M551" s="366" t="s">
        <v>8337</v>
      </c>
      <c r="N551" s="220" t="s">
        <v>5536</v>
      </c>
      <c r="O551" s="229">
        <v>45636</v>
      </c>
      <c r="P551" s="1365" t="s">
        <v>8733</v>
      </c>
      <c r="Q551" s="220" t="s">
        <v>3765</v>
      </c>
      <c r="R551" s="229">
        <v>45681</v>
      </c>
      <c r="S551" s="364" t="s">
        <v>8922</v>
      </c>
      <c r="T551" s="220" t="s">
        <v>5539</v>
      </c>
      <c r="U551" s="229">
        <v>45714</v>
      </c>
      <c r="V551" s="220"/>
      <c r="W551" s="229" t="s">
        <v>3748</v>
      </c>
      <c r="X551" s="229">
        <v>45833</v>
      </c>
      <c r="Y551" s="218" t="s">
        <v>9621</v>
      </c>
      <c r="Z551" s="220"/>
      <c r="AA551" s="229"/>
      <c r="AB551" s="220"/>
      <c r="AC551" s="220" t="s">
        <v>3748</v>
      </c>
      <c r="AD551" s="229">
        <v>46003</v>
      </c>
      <c r="AE551" s="218" t="s">
        <v>11242</v>
      </c>
      <c r="AF551" s="220"/>
      <c r="AG551" s="229"/>
      <c r="AH551" s="220"/>
      <c r="AI551" s="220"/>
      <c r="AJ551" s="229"/>
      <c r="AK551" s="229"/>
      <c r="AL551" s="220"/>
      <c r="AM551" s="229"/>
      <c r="AN551" s="220"/>
      <c r="AO551" s="220"/>
      <c r="AP551" s="229"/>
      <c r="AQ551" s="229"/>
      <c r="AR551" s="220"/>
      <c r="AS551" s="229"/>
      <c r="AT551" s="220"/>
      <c r="AU551" s="220"/>
      <c r="AV551" s="229"/>
      <c r="AW551" s="229"/>
      <c r="AX551" s="220"/>
      <c r="AY551" s="229"/>
    </row>
    <row r="552" spans="1:51" s="110" customFormat="1" ht="25.5" hidden="1" x14ac:dyDescent="0.25">
      <c r="A552" s="226" t="s">
        <v>8263</v>
      </c>
      <c r="B552" s="226"/>
      <c r="C552" s="227" t="s">
        <v>8257</v>
      </c>
      <c r="D552" s="252" t="s">
        <v>6068</v>
      </c>
      <c r="E552" s="231" t="s">
        <v>7944</v>
      </c>
      <c r="F552" s="228">
        <f t="shared" si="90"/>
        <v>46003</v>
      </c>
      <c r="G552" s="232" t="str">
        <f t="shared" si="86"/>
        <v>A</v>
      </c>
      <c r="H552" s="1058" t="str">
        <f t="shared" si="91"/>
        <v>MR_DER-1362_25</v>
      </c>
      <c r="I552" s="233" t="str">
        <f t="shared" si="88"/>
        <v>ND</v>
      </c>
      <c r="J552" s="255" t="str">
        <f t="shared" si="89"/>
        <v>ND</v>
      </c>
      <c r="K552" s="249" t="s">
        <v>3730</v>
      </c>
      <c r="L552" s="229">
        <v>45580</v>
      </c>
      <c r="M552" s="366" t="s">
        <v>8337</v>
      </c>
      <c r="N552" s="220" t="s">
        <v>5536</v>
      </c>
      <c r="O552" s="229">
        <v>45636</v>
      </c>
      <c r="P552" s="1365" t="s">
        <v>8733</v>
      </c>
      <c r="Q552" s="220" t="s">
        <v>3765</v>
      </c>
      <c r="R552" s="229">
        <v>45681</v>
      </c>
      <c r="S552" s="364" t="s">
        <v>8922</v>
      </c>
      <c r="T552" s="220" t="s">
        <v>5539</v>
      </c>
      <c r="U552" s="229">
        <v>45714</v>
      </c>
      <c r="V552" s="220"/>
      <c r="W552" s="229" t="s">
        <v>3748</v>
      </c>
      <c r="X552" s="229">
        <v>45833</v>
      </c>
      <c r="Y552" s="218" t="s">
        <v>9621</v>
      </c>
      <c r="Z552" s="220"/>
      <c r="AA552" s="229"/>
      <c r="AB552" s="220"/>
      <c r="AC552" s="220" t="s">
        <v>3748</v>
      </c>
      <c r="AD552" s="229">
        <v>46003</v>
      </c>
      <c r="AE552" s="218" t="s">
        <v>11242</v>
      </c>
      <c r="AF552" s="220"/>
      <c r="AG552" s="229"/>
      <c r="AH552" s="220"/>
      <c r="AI552" s="220"/>
      <c r="AJ552" s="229"/>
      <c r="AK552" s="229"/>
      <c r="AL552" s="220"/>
      <c r="AM552" s="229"/>
      <c r="AN552" s="220"/>
      <c r="AO552" s="220"/>
      <c r="AP552" s="229"/>
      <c r="AQ552" s="229"/>
      <c r="AR552" s="220"/>
      <c r="AS552" s="229"/>
      <c r="AT552" s="220"/>
      <c r="AU552" s="220"/>
      <c r="AV552" s="229"/>
      <c r="AW552" s="229"/>
      <c r="AX552" s="220"/>
      <c r="AY552" s="229"/>
    </row>
    <row r="553" spans="1:51" s="110" customFormat="1" ht="25.5" hidden="1" x14ac:dyDescent="0.25">
      <c r="A553" s="226" t="s">
        <v>8263</v>
      </c>
      <c r="B553" s="226"/>
      <c r="C553" s="227" t="s">
        <v>8257</v>
      </c>
      <c r="D553" s="252" t="s">
        <v>6068</v>
      </c>
      <c r="E553" s="231" t="s">
        <v>7945</v>
      </c>
      <c r="F553" s="228">
        <f t="shared" si="90"/>
        <v>46003</v>
      </c>
      <c r="G553" s="232" t="str">
        <f t="shared" si="86"/>
        <v>A</v>
      </c>
      <c r="H553" s="1058" t="str">
        <f t="shared" si="91"/>
        <v>MR_DER-1362_25</v>
      </c>
      <c r="I553" s="233" t="str">
        <f t="shared" si="88"/>
        <v>ND</v>
      </c>
      <c r="J553" s="255" t="str">
        <f t="shared" si="89"/>
        <v>ND</v>
      </c>
      <c r="K553" s="249" t="s">
        <v>3730</v>
      </c>
      <c r="L553" s="229">
        <v>45580</v>
      </c>
      <c r="M553" s="366" t="s">
        <v>8337</v>
      </c>
      <c r="N553" s="220" t="s">
        <v>5536</v>
      </c>
      <c r="O553" s="229">
        <v>45636</v>
      </c>
      <c r="P553" s="1365" t="s">
        <v>8733</v>
      </c>
      <c r="Q553" s="220" t="s">
        <v>3765</v>
      </c>
      <c r="R553" s="229">
        <v>45681</v>
      </c>
      <c r="S553" s="364" t="s">
        <v>8922</v>
      </c>
      <c r="T553" s="220" t="s">
        <v>5539</v>
      </c>
      <c r="U553" s="229">
        <v>45714</v>
      </c>
      <c r="V553" s="220"/>
      <c r="W553" s="229" t="s">
        <v>3748</v>
      </c>
      <c r="X553" s="229">
        <v>45833</v>
      </c>
      <c r="Y553" s="218" t="s">
        <v>9621</v>
      </c>
      <c r="Z553" s="220"/>
      <c r="AA553" s="229"/>
      <c r="AB553" s="220"/>
      <c r="AC553" s="220" t="s">
        <v>3748</v>
      </c>
      <c r="AD553" s="229">
        <v>46003</v>
      </c>
      <c r="AE553" s="218" t="s">
        <v>11242</v>
      </c>
      <c r="AF553" s="220"/>
      <c r="AG553" s="229"/>
      <c r="AH553" s="220"/>
      <c r="AI553" s="220"/>
      <c r="AJ553" s="229"/>
      <c r="AK553" s="229"/>
      <c r="AL553" s="220"/>
      <c r="AM553" s="229"/>
      <c r="AN553" s="220"/>
      <c r="AO553" s="220"/>
      <c r="AP553" s="229"/>
      <c r="AQ553" s="229"/>
      <c r="AR553" s="220"/>
      <c r="AS553" s="229"/>
      <c r="AT553" s="220"/>
      <c r="AU553" s="220"/>
      <c r="AV553" s="229"/>
      <c r="AW553" s="229"/>
      <c r="AX553" s="220"/>
      <c r="AY553" s="229"/>
    </row>
    <row r="554" spans="1:51" s="110" customFormat="1" ht="25.5" hidden="1" x14ac:dyDescent="0.25">
      <c r="A554" s="226" t="s">
        <v>8263</v>
      </c>
      <c r="B554" s="226"/>
      <c r="C554" s="227" t="s">
        <v>8257</v>
      </c>
      <c r="D554" s="252" t="s">
        <v>6068</v>
      </c>
      <c r="E554" s="231" t="s">
        <v>7946</v>
      </c>
      <c r="F554" s="228">
        <f t="shared" si="90"/>
        <v>46003</v>
      </c>
      <c r="G554" s="232" t="str">
        <f t="shared" si="86"/>
        <v>A</v>
      </c>
      <c r="H554" s="1058" t="str">
        <f t="shared" si="91"/>
        <v>MR_DER-1362_25</v>
      </c>
      <c r="I554" s="233" t="str">
        <f t="shared" si="88"/>
        <v>ND</v>
      </c>
      <c r="J554" s="255" t="str">
        <f t="shared" si="89"/>
        <v>ND</v>
      </c>
      <c r="K554" s="249" t="s">
        <v>3730</v>
      </c>
      <c r="L554" s="229">
        <v>45580</v>
      </c>
      <c r="M554" s="366" t="s">
        <v>8337</v>
      </c>
      <c r="N554" s="220" t="s">
        <v>5536</v>
      </c>
      <c r="O554" s="229">
        <v>45636</v>
      </c>
      <c r="P554" s="1365" t="s">
        <v>8733</v>
      </c>
      <c r="Q554" s="220" t="s">
        <v>3765</v>
      </c>
      <c r="R554" s="229">
        <v>45681</v>
      </c>
      <c r="S554" s="364" t="s">
        <v>8922</v>
      </c>
      <c r="T554" s="220" t="s">
        <v>5539</v>
      </c>
      <c r="U554" s="229">
        <v>45714</v>
      </c>
      <c r="V554" s="220"/>
      <c r="W554" s="229" t="s">
        <v>3748</v>
      </c>
      <c r="X554" s="229">
        <v>45833</v>
      </c>
      <c r="Y554" s="218" t="s">
        <v>9621</v>
      </c>
      <c r="Z554" s="220"/>
      <c r="AA554" s="229"/>
      <c r="AB554" s="220"/>
      <c r="AC554" s="220" t="s">
        <v>3748</v>
      </c>
      <c r="AD554" s="229">
        <v>46003</v>
      </c>
      <c r="AE554" s="218" t="s">
        <v>11242</v>
      </c>
      <c r="AF554" s="220"/>
      <c r="AG554" s="229"/>
      <c r="AH554" s="220"/>
      <c r="AI554" s="220"/>
      <c r="AJ554" s="229"/>
      <c r="AK554" s="229"/>
      <c r="AL554" s="220"/>
      <c r="AM554" s="229"/>
      <c r="AN554" s="220"/>
      <c r="AO554" s="220"/>
      <c r="AP554" s="229"/>
      <c r="AQ554" s="229"/>
      <c r="AR554" s="220"/>
      <c r="AS554" s="229"/>
      <c r="AT554" s="220"/>
      <c r="AU554" s="220"/>
      <c r="AV554" s="229"/>
      <c r="AW554" s="229"/>
      <c r="AX554" s="220"/>
      <c r="AY554" s="229"/>
    </row>
    <row r="555" spans="1:51" s="110" customFormat="1" ht="25.5" hidden="1" x14ac:dyDescent="0.25">
      <c r="A555" s="226" t="s">
        <v>8263</v>
      </c>
      <c r="B555" s="226"/>
      <c r="C555" s="227" t="s">
        <v>8257</v>
      </c>
      <c r="D555" s="252" t="s">
        <v>6068</v>
      </c>
      <c r="E555" s="231" t="s">
        <v>7947</v>
      </c>
      <c r="F555" s="228">
        <f t="shared" si="90"/>
        <v>46003</v>
      </c>
      <c r="G555" s="232" t="str">
        <f t="shared" si="86"/>
        <v>A</v>
      </c>
      <c r="H555" s="1058" t="str">
        <f t="shared" si="91"/>
        <v>MR_DER-1362_25</v>
      </c>
      <c r="I555" s="233" t="str">
        <f t="shared" si="88"/>
        <v>ND</v>
      </c>
      <c r="J555" s="255" t="str">
        <f t="shared" si="89"/>
        <v>ND</v>
      </c>
      <c r="K555" s="249" t="s">
        <v>3730</v>
      </c>
      <c r="L555" s="229">
        <v>45580</v>
      </c>
      <c r="M555" s="366" t="s">
        <v>8337</v>
      </c>
      <c r="N555" s="220" t="s">
        <v>5536</v>
      </c>
      <c r="O555" s="229">
        <v>45636</v>
      </c>
      <c r="P555" s="1365" t="s">
        <v>8733</v>
      </c>
      <c r="Q555" s="220" t="s">
        <v>3765</v>
      </c>
      <c r="R555" s="229">
        <v>45681</v>
      </c>
      <c r="S555" s="364" t="s">
        <v>8922</v>
      </c>
      <c r="T555" s="220" t="s">
        <v>5539</v>
      </c>
      <c r="U555" s="229">
        <v>45714</v>
      </c>
      <c r="V555" s="220"/>
      <c r="W555" s="229" t="s">
        <v>3748</v>
      </c>
      <c r="X555" s="229">
        <v>45833</v>
      </c>
      <c r="Y555" s="218" t="s">
        <v>9621</v>
      </c>
      <c r="Z555" s="220"/>
      <c r="AA555" s="229"/>
      <c r="AB555" s="220"/>
      <c r="AC555" s="220" t="s">
        <v>3748</v>
      </c>
      <c r="AD555" s="229">
        <v>46003</v>
      </c>
      <c r="AE555" s="218" t="s">
        <v>11242</v>
      </c>
      <c r="AF555" s="220"/>
      <c r="AG555" s="229"/>
      <c r="AH555" s="220"/>
      <c r="AI555" s="220"/>
      <c r="AJ555" s="229"/>
      <c r="AK555" s="229"/>
      <c r="AL555" s="220"/>
      <c r="AM555" s="229"/>
      <c r="AN555" s="220"/>
      <c r="AO555" s="220"/>
      <c r="AP555" s="229"/>
      <c r="AQ555" s="229"/>
      <c r="AR555" s="220"/>
      <c r="AS555" s="229"/>
      <c r="AT555" s="220"/>
      <c r="AU555" s="220"/>
      <c r="AV555" s="229"/>
      <c r="AW555" s="229"/>
      <c r="AX555" s="220"/>
      <c r="AY555" s="229"/>
    </row>
    <row r="556" spans="1:51" s="110" customFormat="1" ht="25.5" hidden="1" x14ac:dyDescent="0.25">
      <c r="A556" s="226" t="s">
        <v>8263</v>
      </c>
      <c r="B556" s="226"/>
      <c r="C556" s="227" t="s">
        <v>8257</v>
      </c>
      <c r="D556" s="252" t="s">
        <v>6068</v>
      </c>
      <c r="E556" s="231" t="s">
        <v>7948</v>
      </c>
      <c r="F556" s="228">
        <f t="shared" si="90"/>
        <v>46003</v>
      </c>
      <c r="G556" s="232" t="str">
        <f t="shared" si="86"/>
        <v>A</v>
      </c>
      <c r="H556" s="1058" t="str">
        <f t="shared" si="91"/>
        <v>MR_DER-1362_25</v>
      </c>
      <c r="I556" s="233" t="str">
        <f t="shared" si="88"/>
        <v>ND</v>
      </c>
      <c r="J556" s="255" t="str">
        <f t="shared" si="89"/>
        <v>ND</v>
      </c>
      <c r="K556" s="249" t="s">
        <v>3730</v>
      </c>
      <c r="L556" s="229">
        <v>45580</v>
      </c>
      <c r="M556" s="366" t="s">
        <v>8337</v>
      </c>
      <c r="N556" s="220" t="s">
        <v>5536</v>
      </c>
      <c r="O556" s="229">
        <v>45636</v>
      </c>
      <c r="P556" s="1365" t="s">
        <v>8733</v>
      </c>
      <c r="Q556" s="220" t="s">
        <v>3765</v>
      </c>
      <c r="R556" s="229">
        <v>45681</v>
      </c>
      <c r="S556" s="364" t="s">
        <v>8922</v>
      </c>
      <c r="T556" s="220" t="s">
        <v>5539</v>
      </c>
      <c r="U556" s="229">
        <v>45714</v>
      </c>
      <c r="V556" s="220"/>
      <c r="W556" s="229" t="s">
        <v>3748</v>
      </c>
      <c r="X556" s="229">
        <v>45833</v>
      </c>
      <c r="Y556" s="218" t="s">
        <v>9621</v>
      </c>
      <c r="Z556" s="220"/>
      <c r="AA556" s="229"/>
      <c r="AB556" s="220"/>
      <c r="AC556" s="220" t="s">
        <v>3748</v>
      </c>
      <c r="AD556" s="229">
        <v>46003</v>
      </c>
      <c r="AE556" s="218" t="s">
        <v>11242</v>
      </c>
      <c r="AF556" s="220"/>
      <c r="AG556" s="229"/>
      <c r="AH556" s="220"/>
      <c r="AI556" s="220"/>
      <c r="AJ556" s="229"/>
      <c r="AK556" s="229"/>
      <c r="AL556" s="220"/>
      <c r="AM556" s="229"/>
      <c r="AN556" s="220"/>
      <c r="AO556" s="220"/>
      <c r="AP556" s="229"/>
      <c r="AQ556" s="229"/>
      <c r="AR556" s="220"/>
      <c r="AS556" s="229"/>
      <c r="AT556" s="220"/>
      <c r="AU556" s="220"/>
      <c r="AV556" s="229"/>
      <c r="AW556" s="229"/>
      <c r="AX556" s="220"/>
      <c r="AY556" s="229"/>
    </row>
    <row r="557" spans="1:51" s="110" customFormat="1" ht="25.5" hidden="1" x14ac:dyDescent="0.25">
      <c r="A557" s="226" t="s">
        <v>8263</v>
      </c>
      <c r="B557" s="226"/>
      <c r="C557" s="227" t="s">
        <v>8257</v>
      </c>
      <c r="D557" s="252" t="s">
        <v>6068</v>
      </c>
      <c r="E557" s="231" t="s">
        <v>7949</v>
      </c>
      <c r="F557" s="228">
        <f t="shared" si="90"/>
        <v>46003</v>
      </c>
      <c r="G557" s="232" t="str">
        <f t="shared" si="86"/>
        <v>A</v>
      </c>
      <c r="H557" s="1058" t="str">
        <f t="shared" si="91"/>
        <v>MR_DER-1362_25</v>
      </c>
      <c r="I557" s="233" t="str">
        <f t="shared" si="88"/>
        <v>ND</v>
      </c>
      <c r="J557" s="255" t="str">
        <f t="shared" si="89"/>
        <v>ND</v>
      </c>
      <c r="K557" s="249" t="s">
        <v>3730</v>
      </c>
      <c r="L557" s="229">
        <v>45580</v>
      </c>
      <c r="M557" s="366" t="s">
        <v>8337</v>
      </c>
      <c r="N557" s="220" t="s">
        <v>5536</v>
      </c>
      <c r="O557" s="229">
        <v>45636</v>
      </c>
      <c r="P557" s="1365" t="s">
        <v>8733</v>
      </c>
      <c r="Q557" s="220" t="s">
        <v>3765</v>
      </c>
      <c r="R557" s="229">
        <v>45681</v>
      </c>
      <c r="S557" s="364" t="s">
        <v>8922</v>
      </c>
      <c r="T557" s="220" t="s">
        <v>5539</v>
      </c>
      <c r="U557" s="229">
        <v>45714</v>
      </c>
      <c r="V557" s="220"/>
      <c r="W557" s="229" t="s">
        <v>3748</v>
      </c>
      <c r="X557" s="229">
        <v>45833</v>
      </c>
      <c r="Y557" s="218" t="s">
        <v>9621</v>
      </c>
      <c r="Z557" s="220"/>
      <c r="AA557" s="229"/>
      <c r="AB557" s="220"/>
      <c r="AC557" s="220" t="s">
        <v>3748</v>
      </c>
      <c r="AD557" s="229">
        <v>46003</v>
      </c>
      <c r="AE557" s="218" t="s">
        <v>11242</v>
      </c>
      <c r="AF557" s="220"/>
      <c r="AG557" s="229"/>
      <c r="AH557" s="220"/>
      <c r="AI557" s="220"/>
      <c r="AJ557" s="229"/>
      <c r="AK557" s="229"/>
      <c r="AL557" s="220"/>
      <c r="AM557" s="229"/>
      <c r="AN557" s="220"/>
      <c r="AO557" s="220"/>
      <c r="AP557" s="229"/>
      <c r="AQ557" s="229"/>
      <c r="AR557" s="220"/>
      <c r="AS557" s="229"/>
      <c r="AT557" s="220"/>
      <c r="AU557" s="220"/>
      <c r="AV557" s="229"/>
      <c r="AW557" s="229"/>
      <c r="AX557" s="220"/>
      <c r="AY557" s="229"/>
    </row>
    <row r="558" spans="1:51" s="110" customFormat="1" ht="25.5" hidden="1" x14ac:dyDescent="0.25">
      <c r="A558" s="226" t="s">
        <v>8263</v>
      </c>
      <c r="B558" s="226"/>
      <c r="C558" s="227" t="s">
        <v>8257</v>
      </c>
      <c r="D558" s="252" t="s">
        <v>6068</v>
      </c>
      <c r="E558" s="231" t="s">
        <v>7950</v>
      </c>
      <c r="F558" s="228">
        <f t="shared" si="90"/>
        <v>46003</v>
      </c>
      <c r="G558" s="232" t="str">
        <f t="shared" si="86"/>
        <v>A</v>
      </c>
      <c r="H558" s="1058" t="str">
        <f t="shared" si="91"/>
        <v>MR_DER-1362_25</v>
      </c>
      <c r="I558" s="233" t="str">
        <f t="shared" si="88"/>
        <v>ND</v>
      </c>
      <c r="J558" s="255" t="str">
        <f t="shared" si="89"/>
        <v>ND</v>
      </c>
      <c r="K558" s="249" t="s">
        <v>3730</v>
      </c>
      <c r="L558" s="229">
        <v>45580</v>
      </c>
      <c r="M558" s="366" t="s">
        <v>8337</v>
      </c>
      <c r="N558" s="220" t="s">
        <v>5536</v>
      </c>
      <c r="O558" s="229">
        <v>45636</v>
      </c>
      <c r="P558" s="1365" t="s">
        <v>8733</v>
      </c>
      <c r="Q558" s="220" t="s">
        <v>3765</v>
      </c>
      <c r="R558" s="229">
        <v>45681</v>
      </c>
      <c r="S558" s="364" t="s">
        <v>8922</v>
      </c>
      <c r="T558" s="220" t="s">
        <v>5539</v>
      </c>
      <c r="U558" s="229">
        <v>45714</v>
      </c>
      <c r="V558" s="220"/>
      <c r="W558" s="229" t="s">
        <v>3748</v>
      </c>
      <c r="X558" s="229">
        <v>45833</v>
      </c>
      <c r="Y558" s="218" t="s">
        <v>9621</v>
      </c>
      <c r="Z558" s="220"/>
      <c r="AA558" s="229"/>
      <c r="AB558" s="220"/>
      <c r="AC558" s="220" t="s">
        <v>3748</v>
      </c>
      <c r="AD558" s="229">
        <v>46003</v>
      </c>
      <c r="AE558" s="218" t="s">
        <v>11242</v>
      </c>
      <c r="AF558" s="220"/>
      <c r="AG558" s="229"/>
      <c r="AH558" s="220"/>
      <c r="AI558" s="220"/>
      <c r="AJ558" s="229"/>
      <c r="AK558" s="229"/>
      <c r="AL558" s="220"/>
      <c r="AM558" s="229"/>
      <c r="AN558" s="220"/>
      <c r="AO558" s="220"/>
      <c r="AP558" s="229"/>
      <c r="AQ558" s="229"/>
      <c r="AR558" s="220"/>
      <c r="AS558" s="229"/>
      <c r="AT558" s="220"/>
      <c r="AU558" s="220"/>
      <c r="AV558" s="229"/>
      <c r="AW558" s="229"/>
      <c r="AX558" s="220"/>
      <c r="AY558" s="229"/>
    </row>
    <row r="559" spans="1:51" s="110" customFormat="1" ht="25.5" hidden="1" x14ac:dyDescent="0.25">
      <c r="A559" s="226" t="s">
        <v>8263</v>
      </c>
      <c r="B559" s="226"/>
      <c r="C559" s="227" t="s">
        <v>8257</v>
      </c>
      <c r="D559" s="252" t="s">
        <v>6068</v>
      </c>
      <c r="E559" s="231" t="s">
        <v>7951</v>
      </c>
      <c r="F559" s="228">
        <f t="shared" si="90"/>
        <v>46003</v>
      </c>
      <c r="G559" s="232" t="str">
        <f t="shared" si="86"/>
        <v>A</v>
      </c>
      <c r="H559" s="1058" t="str">
        <f t="shared" si="91"/>
        <v>MR_DER-1362_25</v>
      </c>
      <c r="I559" s="233" t="str">
        <f t="shared" si="88"/>
        <v>ND</v>
      </c>
      <c r="J559" s="255" t="str">
        <f t="shared" si="89"/>
        <v>ND</v>
      </c>
      <c r="K559" s="249" t="s">
        <v>3730</v>
      </c>
      <c r="L559" s="229">
        <v>45580</v>
      </c>
      <c r="M559" s="366" t="s">
        <v>8337</v>
      </c>
      <c r="N559" s="220" t="s">
        <v>5536</v>
      </c>
      <c r="O559" s="229">
        <v>45636</v>
      </c>
      <c r="P559" s="1365" t="s">
        <v>8733</v>
      </c>
      <c r="Q559" s="220" t="s">
        <v>3765</v>
      </c>
      <c r="R559" s="229">
        <v>45681</v>
      </c>
      <c r="S559" s="364" t="s">
        <v>8922</v>
      </c>
      <c r="T559" s="220" t="s">
        <v>5539</v>
      </c>
      <c r="U559" s="229">
        <v>45714</v>
      </c>
      <c r="V559" s="220"/>
      <c r="W559" s="229" t="s">
        <v>3748</v>
      </c>
      <c r="X559" s="229">
        <v>45833</v>
      </c>
      <c r="Y559" s="218" t="s">
        <v>9621</v>
      </c>
      <c r="Z559" s="220"/>
      <c r="AA559" s="229"/>
      <c r="AB559" s="220"/>
      <c r="AC559" s="220" t="s">
        <v>3748</v>
      </c>
      <c r="AD559" s="229">
        <v>46003</v>
      </c>
      <c r="AE559" s="218" t="s">
        <v>11242</v>
      </c>
      <c r="AF559" s="220"/>
      <c r="AG559" s="229"/>
      <c r="AH559" s="220"/>
      <c r="AI559" s="220"/>
      <c r="AJ559" s="229"/>
      <c r="AK559" s="229"/>
      <c r="AL559" s="220"/>
      <c r="AM559" s="229"/>
      <c r="AN559" s="220"/>
      <c r="AO559" s="220"/>
      <c r="AP559" s="229"/>
      <c r="AQ559" s="229"/>
      <c r="AR559" s="220"/>
      <c r="AS559" s="229"/>
      <c r="AT559" s="220"/>
      <c r="AU559" s="220"/>
      <c r="AV559" s="229"/>
      <c r="AW559" s="229"/>
      <c r="AX559" s="220"/>
      <c r="AY559" s="229"/>
    </row>
    <row r="560" spans="1:51" s="110" customFormat="1" ht="25.5" hidden="1" x14ac:dyDescent="0.25">
      <c r="A560" s="226" t="s">
        <v>8263</v>
      </c>
      <c r="B560" s="226"/>
      <c r="C560" s="227" t="s">
        <v>8257</v>
      </c>
      <c r="D560" s="252" t="s">
        <v>6068</v>
      </c>
      <c r="E560" s="231" t="s">
        <v>7952</v>
      </c>
      <c r="F560" s="228">
        <f t="shared" si="90"/>
        <v>46003</v>
      </c>
      <c r="G560" s="232" t="str">
        <f t="shared" ref="G560:G596" si="92">IF($F560="","",INDEX($K560:$DP560,1,MATCH($F560,$K560:$DP560,)-1))</f>
        <v>A</v>
      </c>
      <c r="H560" s="1058" t="str">
        <f t="shared" si="91"/>
        <v>MR_DER-1362_25</v>
      </c>
      <c r="I560" s="233" t="str">
        <f t="shared" ref="I560:I596" si="93">IF(F560="NE",F560,IF(INDEX(K560:CR560,,MATCH(F560,K560:CR560,0)+3)&lt;&gt;0,INDEX(K560:CR560,,MATCH(F560,K560:CR560,0)+3),"ND"))</f>
        <v>ND</v>
      </c>
      <c r="J560" s="255" t="str">
        <f t="shared" ref="J560:J591" si="94">IF(G560="NE",G560,IF(INDEX(K560:CS560,,MATCH(G560,K560:CS560,0)+3)&lt;&gt;0,INDEX(K560:CS560,,MATCH(G560,K560:CS560,0)+3),"ND"))</f>
        <v>ND</v>
      </c>
      <c r="K560" s="249" t="s">
        <v>3730</v>
      </c>
      <c r="L560" s="229">
        <v>45580</v>
      </c>
      <c r="M560" s="366" t="s">
        <v>8337</v>
      </c>
      <c r="N560" s="220" t="s">
        <v>5536</v>
      </c>
      <c r="O560" s="229">
        <v>45636</v>
      </c>
      <c r="P560" s="1365" t="s">
        <v>8733</v>
      </c>
      <c r="Q560" s="220" t="s">
        <v>3765</v>
      </c>
      <c r="R560" s="229">
        <v>45681</v>
      </c>
      <c r="S560" s="364" t="s">
        <v>8922</v>
      </c>
      <c r="T560" s="220" t="s">
        <v>5539</v>
      </c>
      <c r="U560" s="229">
        <v>45714</v>
      </c>
      <c r="V560" s="220"/>
      <c r="W560" s="229" t="s">
        <v>3748</v>
      </c>
      <c r="X560" s="229">
        <v>45833</v>
      </c>
      <c r="Y560" s="218" t="s">
        <v>9621</v>
      </c>
      <c r="Z560" s="220"/>
      <c r="AA560" s="229"/>
      <c r="AB560" s="220"/>
      <c r="AC560" s="220" t="s">
        <v>3748</v>
      </c>
      <c r="AD560" s="229">
        <v>46003</v>
      </c>
      <c r="AE560" s="218" t="s">
        <v>11242</v>
      </c>
      <c r="AF560" s="220"/>
      <c r="AG560" s="229"/>
      <c r="AH560" s="220"/>
      <c r="AI560" s="220"/>
      <c r="AJ560" s="229"/>
      <c r="AK560" s="229"/>
      <c r="AL560" s="220"/>
      <c r="AM560" s="229"/>
      <c r="AN560" s="220"/>
      <c r="AO560" s="220"/>
      <c r="AP560" s="229"/>
      <c r="AQ560" s="229"/>
      <c r="AR560" s="220"/>
      <c r="AS560" s="229"/>
      <c r="AT560" s="220"/>
      <c r="AU560" s="220"/>
      <c r="AV560" s="229"/>
      <c r="AW560" s="229"/>
      <c r="AX560" s="220"/>
      <c r="AY560" s="229"/>
    </row>
    <row r="561" spans="1:51" s="110" customFormat="1" ht="25.5" hidden="1" x14ac:dyDescent="0.25">
      <c r="A561" s="226" t="s">
        <v>8263</v>
      </c>
      <c r="B561" s="226"/>
      <c r="C561" s="227" t="s">
        <v>8257</v>
      </c>
      <c r="D561" s="252" t="s">
        <v>6068</v>
      </c>
      <c r="E561" s="231" t="s">
        <v>7953</v>
      </c>
      <c r="F561" s="228">
        <f t="shared" si="90"/>
        <v>46003</v>
      </c>
      <c r="G561" s="232" t="str">
        <f t="shared" si="92"/>
        <v>A</v>
      </c>
      <c r="H561" s="1058" t="str">
        <f t="shared" si="91"/>
        <v>MR_DER-1362_25</v>
      </c>
      <c r="I561" s="233" t="str">
        <f t="shared" si="93"/>
        <v>ND</v>
      </c>
      <c r="J561" s="255" t="str">
        <f t="shared" si="94"/>
        <v>ND</v>
      </c>
      <c r="K561" s="249" t="s">
        <v>3730</v>
      </c>
      <c r="L561" s="229">
        <v>45580</v>
      </c>
      <c r="M561" s="366" t="s">
        <v>8337</v>
      </c>
      <c r="N561" s="220" t="s">
        <v>5536</v>
      </c>
      <c r="O561" s="229">
        <v>45636</v>
      </c>
      <c r="P561" s="1365" t="s">
        <v>8733</v>
      </c>
      <c r="Q561" s="220" t="s">
        <v>3765</v>
      </c>
      <c r="R561" s="229">
        <v>45681</v>
      </c>
      <c r="S561" s="364" t="s">
        <v>8922</v>
      </c>
      <c r="T561" s="220" t="s">
        <v>5539</v>
      </c>
      <c r="U561" s="229">
        <v>45714</v>
      </c>
      <c r="V561" s="220"/>
      <c r="W561" s="229" t="s">
        <v>3748</v>
      </c>
      <c r="X561" s="229">
        <v>45833</v>
      </c>
      <c r="Y561" s="218" t="s">
        <v>9621</v>
      </c>
      <c r="Z561" s="220"/>
      <c r="AA561" s="229"/>
      <c r="AB561" s="220"/>
      <c r="AC561" s="220" t="s">
        <v>3748</v>
      </c>
      <c r="AD561" s="229">
        <v>46003</v>
      </c>
      <c r="AE561" s="218" t="s">
        <v>11242</v>
      </c>
      <c r="AF561" s="220"/>
      <c r="AG561" s="229"/>
      <c r="AH561" s="220"/>
      <c r="AI561" s="220"/>
      <c r="AJ561" s="229"/>
      <c r="AK561" s="229"/>
      <c r="AL561" s="220"/>
      <c r="AM561" s="229"/>
      <c r="AN561" s="220"/>
      <c r="AO561" s="220"/>
      <c r="AP561" s="229"/>
      <c r="AQ561" s="229"/>
      <c r="AR561" s="220"/>
      <c r="AS561" s="229"/>
      <c r="AT561" s="220"/>
      <c r="AU561" s="220"/>
      <c r="AV561" s="229"/>
      <c r="AW561" s="229"/>
      <c r="AX561" s="220"/>
      <c r="AY561" s="229"/>
    </row>
    <row r="562" spans="1:51" s="110" customFormat="1" ht="25.5" hidden="1" x14ac:dyDescent="0.25">
      <c r="A562" s="226" t="s">
        <v>8263</v>
      </c>
      <c r="B562" s="226"/>
      <c r="C562" s="227" t="s">
        <v>8257</v>
      </c>
      <c r="D562" s="252" t="s">
        <v>6068</v>
      </c>
      <c r="E562" s="231" t="s">
        <v>7954</v>
      </c>
      <c r="F562" s="228">
        <f t="shared" si="90"/>
        <v>46003</v>
      </c>
      <c r="G562" s="232" t="str">
        <f t="shared" si="92"/>
        <v>A</v>
      </c>
      <c r="H562" s="1058" t="str">
        <f t="shared" si="91"/>
        <v>MR_DER-1362_25</v>
      </c>
      <c r="I562" s="233" t="str">
        <f t="shared" si="93"/>
        <v>ND</v>
      </c>
      <c r="J562" s="255" t="str">
        <f t="shared" si="94"/>
        <v>ND</v>
      </c>
      <c r="K562" s="249" t="s">
        <v>3730</v>
      </c>
      <c r="L562" s="229">
        <v>45580</v>
      </c>
      <c r="M562" s="366" t="s">
        <v>8337</v>
      </c>
      <c r="N562" s="220" t="s">
        <v>5536</v>
      </c>
      <c r="O562" s="229">
        <v>45636</v>
      </c>
      <c r="P562" s="1365" t="s">
        <v>8733</v>
      </c>
      <c r="Q562" s="220" t="s">
        <v>3765</v>
      </c>
      <c r="R562" s="229">
        <v>45681</v>
      </c>
      <c r="S562" s="364" t="s">
        <v>8922</v>
      </c>
      <c r="T562" s="220" t="s">
        <v>5539</v>
      </c>
      <c r="U562" s="229">
        <v>45714</v>
      </c>
      <c r="V562" s="220"/>
      <c r="W562" s="229" t="s">
        <v>3748</v>
      </c>
      <c r="X562" s="229">
        <v>45833</v>
      </c>
      <c r="Y562" s="218" t="s">
        <v>9621</v>
      </c>
      <c r="Z562" s="220"/>
      <c r="AA562" s="229"/>
      <c r="AB562" s="220"/>
      <c r="AC562" s="220" t="s">
        <v>3748</v>
      </c>
      <c r="AD562" s="229">
        <v>46003</v>
      </c>
      <c r="AE562" s="218" t="s">
        <v>11242</v>
      </c>
      <c r="AF562" s="220"/>
      <c r="AG562" s="229"/>
      <c r="AH562" s="220"/>
      <c r="AI562" s="220"/>
      <c r="AJ562" s="229"/>
      <c r="AK562" s="229"/>
      <c r="AL562" s="220"/>
      <c r="AM562" s="229"/>
      <c r="AN562" s="220"/>
      <c r="AO562" s="220"/>
      <c r="AP562" s="229"/>
      <c r="AQ562" s="229"/>
      <c r="AR562" s="220"/>
      <c r="AS562" s="229"/>
      <c r="AT562" s="220"/>
      <c r="AU562" s="220"/>
      <c r="AV562" s="229"/>
      <c r="AW562" s="229"/>
      <c r="AX562" s="220"/>
      <c r="AY562" s="229"/>
    </row>
    <row r="563" spans="1:51" s="110" customFormat="1" ht="25.5" hidden="1" x14ac:dyDescent="0.25">
      <c r="A563" s="226" t="s">
        <v>8263</v>
      </c>
      <c r="B563" s="226"/>
      <c r="C563" s="227" t="s">
        <v>8257</v>
      </c>
      <c r="D563" s="252" t="s">
        <v>6068</v>
      </c>
      <c r="E563" s="231" t="s">
        <v>7955</v>
      </c>
      <c r="F563" s="228">
        <f t="shared" si="90"/>
        <v>46003</v>
      </c>
      <c r="G563" s="232" t="str">
        <f t="shared" si="92"/>
        <v>A</v>
      </c>
      <c r="H563" s="1058" t="str">
        <f t="shared" si="91"/>
        <v>MR_DER-1362_25</v>
      </c>
      <c r="I563" s="233" t="str">
        <f t="shared" si="93"/>
        <v>ND</v>
      </c>
      <c r="J563" s="255" t="str">
        <f t="shared" si="94"/>
        <v>ND</v>
      </c>
      <c r="K563" s="249" t="s">
        <v>3730</v>
      </c>
      <c r="L563" s="229">
        <v>45580</v>
      </c>
      <c r="M563" s="366" t="s">
        <v>8337</v>
      </c>
      <c r="N563" s="220" t="s">
        <v>5536</v>
      </c>
      <c r="O563" s="229">
        <v>45636</v>
      </c>
      <c r="P563" s="1365" t="s">
        <v>8733</v>
      </c>
      <c r="Q563" s="220" t="s">
        <v>3765</v>
      </c>
      <c r="R563" s="229">
        <v>45681</v>
      </c>
      <c r="S563" s="364" t="s">
        <v>8922</v>
      </c>
      <c r="T563" s="220" t="s">
        <v>5539</v>
      </c>
      <c r="U563" s="229">
        <v>45714</v>
      </c>
      <c r="V563" s="220"/>
      <c r="W563" s="229" t="s">
        <v>3748</v>
      </c>
      <c r="X563" s="229">
        <v>45833</v>
      </c>
      <c r="Y563" s="218" t="s">
        <v>9621</v>
      </c>
      <c r="Z563" s="220"/>
      <c r="AA563" s="229"/>
      <c r="AB563" s="220"/>
      <c r="AC563" s="220" t="s">
        <v>3748</v>
      </c>
      <c r="AD563" s="229">
        <v>46003</v>
      </c>
      <c r="AE563" s="218" t="s">
        <v>11242</v>
      </c>
      <c r="AF563" s="220"/>
      <c r="AG563" s="229"/>
      <c r="AH563" s="220"/>
      <c r="AI563" s="220"/>
      <c r="AJ563" s="229"/>
      <c r="AK563" s="229"/>
      <c r="AL563" s="220"/>
      <c r="AM563" s="229"/>
      <c r="AN563" s="220"/>
      <c r="AO563" s="220"/>
      <c r="AP563" s="229"/>
      <c r="AQ563" s="229"/>
      <c r="AR563" s="220"/>
      <c r="AS563" s="229"/>
      <c r="AT563" s="220"/>
      <c r="AU563" s="220"/>
      <c r="AV563" s="229"/>
      <c r="AW563" s="229"/>
      <c r="AX563" s="220"/>
      <c r="AY563" s="229"/>
    </row>
    <row r="564" spans="1:51" s="110" customFormat="1" ht="25.5" hidden="1" x14ac:dyDescent="0.25">
      <c r="A564" s="226" t="s">
        <v>8263</v>
      </c>
      <c r="B564" s="226"/>
      <c r="C564" s="227" t="s">
        <v>8257</v>
      </c>
      <c r="D564" s="252" t="s">
        <v>6068</v>
      </c>
      <c r="E564" s="231" t="s">
        <v>7956</v>
      </c>
      <c r="F564" s="228">
        <f t="shared" si="90"/>
        <v>46003</v>
      </c>
      <c r="G564" s="232" t="str">
        <f t="shared" si="92"/>
        <v>A</v>
      </c>
      <c r="H564" s="1058" t="str">
        <f t="shared" si="91"/>
        <v>MR_DER-1362_25</v>
      </c>
      <c r="I564" s="233" t="str">
        <f t="shared" si="93"/>
        <v>ND</v>
      </c>
      <c r="J564" s="255" t="str">
        <f t="shared" si="94"/>
        <v>ND</v>
      </c>
      <c r="K564" s="249" t="s">
        <v>3730</v>
      </c>
      <c r="L564" s="229">
        <v>45580</v>
      </c>
      <c r="M564" s="366" t="s">
        <v>8337</v>
      </c>
      <c r="N564" s="220" t="s">
        <v>5536</v>
      </c>
      <c r="O564" s="229">
        <v>45636</v>
      </c>
      <c r="P564" s="1365" t="s">
        <v>8733</v>
      </c>
      <c r="Q564" s="220" t="s">
        <v>3765</v>
      </c>
      <c r="R564" s="229">
        <v>45681</v>
      </c>
      <c r="S564" s="364" t="s">
        <v>8922</v>
      </c>
      <c r="T564" s="220" t="s">
        <v>5539</v>
      </c>
      <c r="U564" s="229">
        <v>45714</v>
      </c>
      <c r="V564" s="220"/>
      <c r="W564" s="229" t="s">
        <v>3748</v>
      </c>
      <c r="X564" s="229">
        <v>45833</v>
      </c>
      <c r="Y564" s="218" t="s">
        <v>9621</v>
      </c>
      <c r="Z564" s="220"/>
      <c r="AA564" s="229"/>
      <c r="AB564" s="220"/>
      <c r="AC564" s="220" t="s">
        <v>3748</v>
      </c>
      <c r="AD564" s="229">
        <v>46003</v>
      </c>
      <c r="AE564" s="218" t="s">
        <v>11242</v>
      </c>
      <c r="AF564" s="220"/>
      <c r="AG564" s="229"/>
      <c r="AH564" s="220"/>
      <c r="AI564" s="220"/>
      <c r="AJ564" s="229"/>
      <c r="AK564" s="229"/>
      <c r="AL564" s="220"/>
      <c r="AM564" s="229"/>
      <c r="AN564" s="220"/>
      <c r="AO564" s="220"/>
      <c r="AP564" s="229"/>
      <c r="AQ564" s="229"/>
      <c r="AR564" s="220"/>
      <c r="AS564" s="229"/>
      <c r="AT564" s="220"/>
      <c r="AU564" s="220"/>
      <c r="AV564" s="229"/>
      <c r="AW564" s="229"/>
      <c r="AX564" s="220"/>
      <c r="AY564" s="229"/>
    </row>
    <row r="565" spans="1:51" s="110" customFormat="1" ht="25.5" hidden="1" x14ac:dyDescent="0.25">
      <c r="A565" s="226" t="s">
        <v>8263</v>
      </c>
      <c r="B565" s="226"/>
      <c r="C565" s="227" t="s">
        <v>8257</v>
      </c>
      <c r="D565" s="252" t="s">
        <v>6068</v>
      </c>
      <c r="E565" s="231" t="s">
        <v>7957</v>
      </c>
      <c r="F565" s="228">
        <f t="shared" si="90"/>
        <v>46003</v>
      </c>
      <c r="G565" s="232" t="str">
        <f t="shared" si="92"/>
        <v>A</v>
      </c>
      <c r="H565" s="1058" t="str">
        <f t="shared" si="91"/>
        <v>MR_DER-1362_25</v>
      </c>
      <c r="I565" s="233" t="str">
        <f t="shared" si="93"/>
        <v>ND</v>
      </c>
      <c r="J565" s="255" t="str">
        <f t="shared" si="94"/>
        <v>ND</v>
      </c>
      <c r="K565" s="249" t="s">
        <v>3730</v>
      </c>
      <c r="L565" s="229">
        <v>45580</v>
      </c>
      <c r="M565" s="366" t="s">
        <v>8337</v>
      </c>
      <c r="N565" s="220" t="s">
        <v>5536</v>
      </c>
      <c r="O565" s="229">
        <v>45636</v>
      </c>
      <c r="P565" s="1365" t="s">
        <v>8733</v>
      </c>
      <c r="Q565" s="220" t="s">
        <v>3765</v>
      </c>
      <c r="R565" s="229">
        <v>45681</v>
      </c>
      <c r="S565" s="364" t="s">
        <v>8922</v>
      </c>
      <c r="T565" s="220" t="s">
        <v>5539</v>
      </c>
      <c r="U565" s="229">
        <v>45714</v>
      </c>
      <c r="V565" s="220"/>
      <c r="W565" s="229" t="s">
        <v>3748</v>
      </c>
      <c r="X565" s="229">
        <v>45833</v>
      </c>
      <c r="Y565" s="218" t="s">
        <v>9621</v>
      </c>
      <c r="Z565" s="220"/>
      <c r="AA565" s="229"/>
      <c r="AB565" s="220"/>
      <c r="AC565" s="220" t="s">
        <v>3748</v>
      </c>
      <c r="AD565" s="229">
        <v>46003</v>
      </c>
      <c r="AE565" s="218" t="s">
        <v>11242</v>
      </c>
      <c r="AF565" s="220"/>
      <c r="AG565" s="229"/>
      <c r="AH565" s="220"/>
      <c r="AI565" s="220"/>
      <c r="AJ565" s="229"/>
      <c r="AK565" s="229"/>
      <c r="AL565" s="220"/>
      <c r="AM565" s="229"/>
      <c r="AN565" s="220"/>
      <c r="AO565" s="220"/>
      <c r="AP565" s="229"/>
      <c r="AQ565" s="229"/>
      <c r="AR565" s="220"/>
      <c r="AS565" s="229"/>
      <c r="AT565" s="220"/>
      <c r="AU565" s="220"/>
      <c r="AV565" s="229"/>
      <c r="AW565" s="229"/>
      <c r="AX565" s="220"/>
      <c r="AY565" s="229"/>
    </row>
    <row r="566" spans="1:51" s="110" customFormat="1" ht="25.5" hidden="1" x14ac:dyDescent="0.25">
      <c r="A566" s="226" t="s">
        <v>8263</v>
      </c>
      <c r="B566" s="226"/>
      <c r="C566" s="227" t="s">
        <v>8257</v>
      </c>
      <c r="D566" s="252" t="s">
        <v>6068</v>
      </c>
      <c r="E566" s="231" t="s">
        <v>7958</v>
      </c>
      <c r="F566" s="228">
        <f t="shared" si="90"/>
        <v>46003</v>
      </c>
      <c r="G566" s="232" t="str">
        <f t="shared" si="92"/>
        <v>A</v>
      </c>
      <c r="H566" s="1058" t="str">
        <f t="shared" si="91"/>
        <v>MR_DER-1362_25</v>
      </c>
      <c r="I566" s="233" t="str">
        <f t="shared" si="93"/>
        <v>ND</v>
      </c>
      <c r="J566" s="255" t="str">
        <f t="shared" si="94"/>
        <v>ND</v>
      </c>
      <c r="K566" s="249" t="s">
        <v>3730</v>
      </c>
      <c r="L566" s="229">
        <v>45580</v>
      </c>
      <c r="M566" s="366" t="s">
        <v>8337</v>
      </c>
      <c r="N566" s="220" t="s">
        <v>5536</v>
      </c>
      <c r="O566" s="229">
        <v>45636</v>
      </c>
      <c r="P566" s="1365" t="s">
        <v>8733</v>
      </c>
      <c r="Q566" s="220" t="s">
        <v>3765</v>
      </c>
      <c r="R566" s="229">
        <v>45681</v>
      </c>
      <c r="S566" s="364" t="s">
        <v>8922</v>
      </c>
      <c r="T566" s="220" t="s">
        <v>5539</v>
      </c>
      <c r="U566" s="229">
        <v>45714</v>
      </c>
      <c r="V566" s="220"/>
      <c r="W566" s="229" t="s">
        <v>3748</v>
      </c>
      <c r="X566" s="229">
        <v>45833</v>
      </c>
      <c r="Y566" s="218" t="s">
        <v>9621</v>
      </c>
      <c r="Z566" s="220"/>
      <c r="AA566" s="229"/>
      <c r="AB566" s="220"/>
      <c r="AC566" s="220" t="s">
        <v>3748</v>
      </c>
      <c r="AD566" s="229">
        <v>46003</v>
      </c>
      <c r="AE566" s="218" t="s">
        <v>11242</v>
      </c>
      <c r="AF566" s="220"/>
      <c r="AG566" s="229"/>
      <c r="AH566" s="220"/>
      <c r="AI566" s="220"/>
      <c r="AJ566" s="229"/>
      <c r="AK566" s="229"/>
      <c r="AL566" s="220"/>
      <c r="AM566" s="229"/>
      <c r="AN566" s="220"/>
      <c r="AO566" s="220"/>
      <c r="AP566" s="229"/>
      <c r="AQ566" s="229"/>
      <c r="AR566" s="220"/>
      <c r="AS566" s="229"/>
      <c r="AT566" s="220"/>
      <c r="AU566" s="220"/>
      <c r="AV566" s="229"/>
      <c r="AW566" s="229"/>
      <c r="AX566" s="220"/>
      <c r="AY566" s="229"/>
    </row>
    <row r="567" spans="1:51" s="110" customFormat="1" ht="25.5" hidden="1" x14ac:dyDescent="0.25">
      <c r="A567" s="226" t="s">
        <v>8263</v>
      </c>
      <c r="B567" s="226"/>
      <c r="C567" s="227" t="s">
        <v>8257</v>
      </c>
      <c r="D567" s="252" t="s">
        <v>6068</v>
      </c>
      <c r="E567" s="231" t="s">
        <v>7959</v>
      </c>
      <c r="F567" s="228">
        <f t="shared" si="90"/>
        <v>46003</v>
      </c>
      <c r="G567" s="232" t="str">
        <f t="shared" si="92"/>
        <v>A</v>
      </c>
      <c r="H567" s="1058" t="str">
        <f t="shared" si="91"/>
        <v>MR_DER-1362_25</v>
      </c>
      <c r="I567" s="233" t="str">
        <f t="shared" si="93"/>
        <v>ND</v>
      </c>
      <c r="J567" s="255" t="str">
        <f t="shared" si="94"/>
        <v>ND</v>
      </c>
      <c r="K567" s="249" t="s">
        <v>3730</v>
      </c>
      <c r="L567" s="229">
        <v>45580</v>
      </c>
      <c r="M567" s="366" t="s">
        <v>8337</v>
      </c>
      <c r="N567" s="220" t="s">
        <v>5536</v>
      </c>
      <c r="O567" s="229">
        <v>45636</v>
      </c>
      <c r="P567" s="1365" t="s">
        <v>8733</v>
      </c>
      <c r="Q567" s="220" t="s">
        <v>3765</v>
      </c>
      <c r="R567" s="229">
        <v>45681</v>
      </c>
      <c r="S567" s="364" t="s">
        <v>8922</v>
      </c>
      <c r="T567" s="220" t="s">
        <v>5539</v>
      </c>
      <c r="U567" s="229">
        <v>45714</v>
      </c>
      <c r="V567" s="220"/>
      <c r="W567" s="229" t="s">
        <v>3748</v>
      </c>
      <c r="X567" s="229">
        <v>45833</v>
      </c>
      <c r="Y567" s="218" t="s">
        <v>9621</v>
      </c>
      <c r="Z567" s="220"/>
      <c r="AA567" s="229"/>
      <c r="AB567" s="220"/>
      <c r="AC567" s="220" t="s">
        <v>3748</v>
      </c>
      <c r="AD567" s="229">
        <v>46003</v>
      </c>
      <c r="AE567" s="218" t="s">
        <v>11242</v>
      </c>
      <c r="AF567" s="220"/>
      <c r="AG567" s="229"/>
      <c r="AH567" s="220"/>
      <c r="AI567" s="220"/>
      <c r="AJ567" s="229"/>
      <c r="AK567" s="229"/>
      <c r="AL567" s="220"/>
      <c r="AM567" s="229"/>
      <c r="AN567" s="220"/>
      <c r="AO567" s="220"/>
      <c r="AP567" s="229"/>
      <c r="AQ567" s="229"/>
      <c r="AR567" s="220"/>
      <c r="AS567" s="229"/>
      <c r="AT567" s="220"/>
      <c r="AU567" s="220"/>
      <c r="AV567" s="229"/>
      <c r="AW567" s="229"/>
      <c r="AX567" s="220"/>
      <c r="AY567" s="229"/>
    </row>
    <row r="568" spans="1:51" s="110" customFormat="1" ht="25.5" hidden="1" x14ac:dyDescent="0.25">
      <c r="A568" s="226" t="s">
        <v>8263</v>
      </c>
      <c r="B568" s="226"/>
      <c r="C568" s="227" t="s">
        <v>8257</v>
      </c>
      <c r="D568" s="252" t="s">
        <v>6068</v>
      </c>
      <c r="E568" s="231" t="s">
        <v>7960</v>
      </c>
      <c r="F568" s="228">
        <f t="shared" si="90"/>
        <v>46003</v>
      </c>
      <c r="G568" s="232" t="str">
        <f t="shared" si="92"/>
        <v>A</v>
      </c>
      <c r="H568" s="1058" t="str">
        <f t="shared" si="91"/>
        <v>MR_DER-1362_25</v>
      </c>
      <c r="I568" s="233" t="str">
        <f t="shared" si="93"/>
        <v>ND</v>
      </c>
      <c r="J568" s="255" t="str">
        <f t="shared" si="94"/>
        <v>ND</v>
      </c>
      <c r="K568" s="249" t="s">
        <v>3730</v>
      </c>
      <c r="L568" s="229">
        <v>45580</v>
      </c>
      <c r="M568" s="366" t="s">
        <v>8337</v>
      </c>
      <c r="N568" s="220" t="s">
        <v>5536</v>
      </c>
      <c r="O568" s="229">
        <v>45636</v>
      </c>
      <c r="P568" s="1365" t="s">
        <v>8733</v>
      </c>
      <c r="Q568" s="220" t="s">
        <v>3765</v>
      </c>
      <c r="R568" s="229">
        <v>45681</v>
      </c>
      <c r="S568" s="364" t="s">
        <v>8922</v>
      </c>
      <c r="T568" s="220" t="s">
        <v>5539</v>
      </c>
      <c r="U568" s="229">
        <v>45714</v>
      </c>
      <c r="V568" s="220"/>
      <c r="W568" s="229" t="s">
        <v>3748</v>
      </c>
      <c r="X568" s="229">
        <v>45833</v>
      </c>
      <c r="Y568" s="218" t="s">
        <v>9621</v>
      </c>
      <c r="Z568" s="220"/>
      <c r="AA568" s="229"/>
      <c r="AB568" s="220"/>
      <c r="AC568" s="220" t="s">
        <v>3748</v>
      </c>
      <c r="AD568" s="229">
        <v>46003</v>
      </c>
      <c r="AE568" s="218" t="s">
        <v>11242</v>
      </c>
      <c r="AF568" s="220"/>
      <c r="AG568" s="229"/>
      <c r="AH568" s="220"/>
      <c r="AI568" s="220"/>
      <c r="AJ568" s="229"/>
      <c r="AK568" s="229"/>
      <c r="AL568" s="220"/>
      <c r="AM568" s="229"/>
      <c r="AN568" s="220"/>
      <c r="AO568" s="220"/>
      <c r="AP568" s="229"/>
      <c r="AQ568" s="229"/>
      <c r="AR568" s="220"/>
      <c r="AS568" s="229"/>
      <c r="AT568" s="220"/>
      <c r="AU568" s="220"/>
      <c r="AV568" s="229"/>
      <c r="AW568" s="229"/>
      <c r="AX568" s="220"/>
      <c r="AY568" s="229"/>
    </row>
    <row r="569" spans="1:51" s="110" customFormat="1" ht="25.5" hidden="1" x14ac:dyDescent="0.25">
      <c r="A569" s="226" t="s">
        <v>8263</v>
      </c>
      <c r="B569" s="226"/>
      <c r="C569" s="227" t="s">
        <v>8257</v>
      </c>
      <c r="D569" s="252" t="s">
        <v>6068</v>
      </c>
      <c r="E569" s="231" t="s">
        <v>7961</v>
      </c>
      <c r="F569" s="228">
        <f t="shared" si="90"/>
        <v>46003</v>
      </c>
      <c r="G569" s="232" t="str">
        <f t="shared" si="92"/>
        <v>A</v>
      </c>
      <c r="H569" s="1058" t="str">
        <f t="shared" si="91"/>
        <v>MR_DER-1362_25</v>
      </c>
      <c r="I569" s="233" t="str">
        <f t="shared" si="93"/>
        <v>ND</v>
      </c>
      <c r="J569" s="255" t="str">
        <f t="shared" si="94"/>
        <v>ND</v>
      </c>
      <c r="K569" s="249" t="s">
        <v>3730</v>
      </c>
      <c r="L569" s="229">
        <v>45580</v>
      </c>
      <c r="M569" s="366" t="s">
        <v>8337</v>
      </c>
      <c r="N569" s="220" t="s">
        <v>5536</v>
      </c>
      <c r="O569" s="229">
        <v>45636</v>
      </c>
      <c r="P569" s="1365" t="s">
        <v>8733</v>
      </c>
      <c r="Q569" s="220" t="s">
        <v>3765</v>
      </c>
      <c r="R569" s="229">
        <v>45681</v>
      </c>
      <c r="S569" s="364" t="s">
        <v>8922</v>
      </c>
      <c r="T569" s="220" t="s">
        <v>5539</v>
      </c>
      <c r="U569" s="229">
        <v>45714</v>
      </c>
      <c r="V569" s="220"/>
      <c r="W569" s="229" t="s">
        <v>3748</v>
      </c>
      <c r="X569" s="229">
        <v>45833</v>
      </c>
      <c r="Y569" s="218" t="s">
        <v>9621</v>
      </c>
      <c r="Z569" s="220"/>
      <c r="AA569" s="229"/>
      <c r="AB569" s="220"/>
      <c r="AC569" s="220" t="s">
        <v>3748</v>
      </c>
      <c r="AD569" s="229">
        <v>46003</v>
      </c>
      <c r="AE569" s="218" t="s">
        <v>11242</v>
      </c>
      <c r="AF569" s="220"/>
      <c r="AG569" s="229"/>
      <c r="AH569" s="220"/>
      <c r="AI569" s="220"/>
      <c r="AJ569" s="229"/>
      <c r="AK569" s="229"/>
      <c r="AL569" s="220"/>
      <c r="AM569" s="229"/>
      <c r="AN569" s="220"/>
      <c r="AO569" s="220"/>
      <c r="AP569" s="229"/>
      <c r="AQ569" s="229"/>
      <c r="AR569" s="220"/>
      <c r="AS569" s="229"/>
      <c r="AT569" s="220"/>
      <c r="AU569" s="220"/>
      <c r="AV569" s="229"/>
      <c r="AW569" s="229"/>
      <c r="AX569" s="220"/>
      <c r="AY569" s="229"/>
    </row>
    <row r="570" spans="1:51" s="110" customFormat="1" ht="25.5" hidden="1" x14ac:dyDescent="0.25">
      <c r="A570" s="226" t="s">
        <v>8263</v>
      </c>
      <c r="B570" s="226"/>
      <c r="C570" s="227" t="s">
        <v>8257</v>
      </c>
      <c r="D570" s="252" t="s">
        <v>6068</v>
      </c>
      <c r="E570" s="231" t="s">
        <v>7962</v>
      </c>
      <c r="F570" s="228">
        <f t="shared" si="90"/>
        <v>46003</v>
      </c>
      <c r="G570" s="232" t="str">
        <f t="shared" si="92"/>
        <v>A</v>
      </c>
      <c r="H570" s="1058" t="str">
        <f t="shared" si="91"/>
        <v>MR_DER-1362_25</v>
      </c>
      <c r="I570" s="233" t="str">
        <f t="shared" si="93"/>
        <v>ND</v>
      </c>
      <c r="J570" s="255" t="str">
        <f t="shared" si="94"/>
        <v>ND</v>
      </c>
      <c r="K570" s="249" t="s">
        <v>3730</v>
      </c>
      <c r="L570" s="229">
        <v>45580</v>
      </c>
      <c r="M570" s="366" t="s">
        <v>8337</v>
      </c>
      <c r="N570" s="220" t="s">
        <v>5536</v>
      </c>
      <c r="O570" s="229">
        <v>45636</v>
      </c>
      <c r="P570" s="1365" t="s">
        <v>8733</v>
      </c>
      <c r="Q570" s="220" t="s">
        <v>3765</v>
      </c>
      <c r="R570" s="229">
        <v>45681</v>
      </c>
      <c r="S570" s="364" t="s">
        <v>8922</v>
      </c>
      <c r="T570" s="220" t="s">
        <v>5539</v>
      </c>
      <c r="U570" s="229">
        <v>45714</v>
      </c>
      <c r="V570" s="220"/>
      <c r="W570" s="229" t="s">
        <v>3748</v>
      </c>
      <c r="X570" s="229">
        <v>45833</v>
      </c>
      <c r="Y570" s="218" t="s">
        <v>9621</v>
      </c>
      <c r="Z570" s="220"/>
      <c r="AA570" s="229"/>
      <c r="AB570" s="220"/>
      <c r="AC570" s="220" t="s">
        <v>3748</v>
      </c>
      <c r="AD570" s="229">
        <v>46003</v>
      </c>
      <c r="AE570" s="218" t="s">
        <v>11242</v>
      </c>
      <c r="AF570" s="220"/>
      <c r="AG570" s="229"/>
      <c r="AH570" s="220"/>
      <c r="AI570" s="220"/>
      <c r="AJ570" s="229"/>
      <c r="AK570" s="229"/>
      <c r="AL570" s="220"/>
      <c r="AM570" s="229"/>
      <c r="AN570" s="220"/>
      <c r="AO570" s="220"/>
      <c r="AP570" s="229"/>
      <c r="AQ570" s="229"/>
      <c r="AR570" s="220"/>
      <c r="AS570" s="229"/>
      <c r="AT570" s="220"/>
      <c r="AU570" s="220"/>
      <c r="AV570" s="229"/>
      <c r="AW570" s="229"/>
      <c r="AX570" s="220"/>
      <c r="AY570" s="229"/>
    </row>
    <row r="571" spans="1:51" s="110" customFormat="1" ht="25.5" hidden="1" x14ac:dyDescent="0.25">
      <c r="A571" s="226" t="s">
        <v>8263</v>
      </c>
      <c r="B571" s="226"/>
      <c r="C571" s="227" t="s">
        <v>8257</v>
      </c>
      <c r="D571" s="252" t="s">
        <v>6068</v>
      </c>
      <c r="E571" s="231" t="s">
        <v>7963</v>
      </c>
      <c r="F571" s="228">
        <f t="shared" si="90"/>
        <v>46003</v>
      </c>
      <c r="G571" s="232" t="str">
        <f t="shared" si="92"/>
        <v>A</v>
      </c>
      <c r="H571" s="1058" t="str">
        <f t="shared" si="91"/>
        <v>MR_DER-1362_25</v>
      </c>
      <c r="I571" s="233" t="str">
        <f t="shared" si="93"/>
        <v>ND</v>
      </c>
      <c r="J571" s="255" t="str">
        <f t="shared" si="94"/>
        <v>ND</v>
      </c>
      <c r="K571" s="249" t="s">
        <v>3730</v>
      </c>
      <c r="L571" s="229">
        <v>45580</v>
      </c>
      <c r="M571" s="366" t="s">
        <v>8337</v>
      </c>
      <c r="N571" s="220" t="s">
        <v>5536</v>
      </c>
      <c r="O571" s="229">
        <v>45636</v>
      </c>
      <c r="P571" s="1365" t="s">
        <v>8733</v>
      </c>
      <c r="Q571" s="220" t="s">
        <v>3765</v>
      </c>
      <c r="R571" s="229">
        <v>45681</v>
      </c>
      <c r="S571" s="364" t="s">
        <v>8922</v>
      </c>
      <c r="T571" s="220" t="s">
        <v>5539</v>
      </c>
      <c r="U571" s="229">
        <v>45714</v>
      </c>
      <c r="V571" s="220"/>
      <c r="W571" s="229" t="s">
        <v>3748</v>
      </c>
      <c r="X571" s="229">
        <v>45833</v>
      </c>
      <c r="Y571" s="218" t="s">
        <v>9621</v>
      </c>
      <c r="Z571" s="220"/>
      <c r="AA571" s="229"/>
      <c r="AB571" s="220"/>
      <c r="AC571" s="220" t="s">
        <v>3748</v>
      </c>
      <c r="AD571" s="229">
        <v>46003</v>
      </c>
      <c r="AE571" s="218" t="s">
        <v>11242</v>
      </c>
      <c r="AF571" s="220"/>
      <c r="AG571" s="229"/>
      <c r="AH571" s="220"/>
      <c r="AI571" s="220"/>
      <c r="AJ571" s="229"/>
      <c r="AK571" s="229"/>
      <c r="AL571" s="220"/>
      <c r="AM571" s="229"/>
      <c r="AN571" s="220"/>
      <c r="AO571" s="220"/>
      <c r="AP571" s="229"/>
      <c r="AQ571" s="229"/>
      <c r="AR571" s="220"/>
      <c r="AS571" s="229"/>
      <c r="AT571" s="220"/>
      <c r="AU571" s="220"/>
      <c r="AV571" s="229"/>
      <c r="AW571" s="229"/>
      <c r="AX571" s="220"/>
      <c r="AY571" s="229"/>
    </row>
    <row r="572" spans="1:51" s="110" customFormat="1" ht="25.5" hidden="1" x14ac:dyDescent="0.25">
      <c r="A572" s="226" t="s">
        <v>8263</v>
      </c>
      <c r="B572" s="226"/>
      <c r="C572" s="227" t="s">
        <v>8257</v>
      </c>
      <c r="D572" s="252" t="s">
        <v>6068</v>
      </c>
      <c r="E572" s="231" t="s">
        <v>7964</v>
      </c>
      <c r="F572" s="228">
        <f t="shared" si="90"/>
        <v>46003</v>
      </c>
      <c r="G572" s="232" t="str">
        <f t="shared" si="92"/>
        <v>A</v>
      </c>
      <c r="H572" s="1058" t="str">
        <f t="shared" si="91"/>
        <v>MR_DER-1362_25</v>
      </c>
      <c r="I572" s="233" t="str">
        <f t="shared" si="93"/>
        <v>ND</v>
      </c>
      <c r="J572" s="255" t="str">
        <f t="shared" si="94"/>
        <v>ND</v>
      </c>
      <c r="K572" s="249" t="s">
        <v>3730</v>
      </c>
      <c r="L572" s="229">
        <v>45580</v>
      </c>
      <c r="M572" s="366" t="s">
        <v>8337</v>
      </c>
      <c r="N572" s="220" t="s">
        <v>5536</v>
      </c>
      <c r="O572" s="229">
        <v>45636</v>
      </c>
      <c r="P572" s="1365" t="s">
        <v>8733</v>
      </c>
      <c r="Q572" s="220" t="s">
        <v>3765</v>
      </c>
      <c r="R572" s="229">
        <v>45681</v>
      </c>
      <c r="S572" s="364" t="s">
        <v>8922</v>
      </c>
      <c r="T572" s="220" t="s">
        <v>5539</v>
      </c>
      <c r="U572" s="229">
        <v>45714</v>
      </c>
      <c r="V572" s="220"/>
      <c r="W572" s="229" t="s">
        <v>3748</v>
      </c>
      <c r="X572" s="229">
        <v>45833</v>
      </c>
      <c r="Y572" s="218" t="s">
        <v>9621</v>
      </c>
      <c r="Z572" s="220"/>
      <c r="AA572" s="229"/>
      <c r="AB572" s="220"/>
      <c r="AC572" s="220" t="s">
        <v>3748</v>
      </c>
      <c r="AD572" s="229">
        <v>46003</v>
      </c>
      <c r="AE572" s="218" t="s">
        <v>11242</v>
      </c>
      <c r="AF572" s="220"/>
      <c r="AG572" s="229"/>
      <c r="AH572" s="220"/>
      <c r="AI572" s="220"/>
      <c r="AJ572" s="229"/>
      <c r="AK572" s="229"/>
      <c r="AL572" s="220"/>
      <c r="AM572" s="229"/>
      <c r="AN572" s="220"/>
      <c r="AO572" s="220"/>
      <c r="AP572" s="229"/>
      <c r="AQ572" s="229"/>
      <c r="AR572" s="220"/>
      <c r="AS572" s="229"/>
      <c r="AT572" s="220"/>
      <c r="AU572" s="220"/>
      <c r="AV572" s="229"/>
      <c r="AW572" s="229"/>
      <c r="AX572" s="220"/>
      <c r="AY572" s="229"/>
    </row>
    <row r="573" spans="1:51" s="110" customFormat="1" ht="25.5" hidden="1" x14ac:dyDescent="0.25">
      <c r="A573" s="226" t="s">
        <v>8263</v>
      </c>
      <c r="B573" s="226"/>
      <c r="C573" s="227" t="s">
        <v>8257</v>
      </c>
      <c r="D573" s="252" t="s">
        <v>6068</v>
      </c>
      <c r="E573" s="231" t="s">
        <v>7965</v>
      </c>
      <c r="F573" s="228">
        <f t="shared" si="90"/>
        <v>46003</v>
      </c>
      <c r="G573" s="232" t="str">
        <f t="shared" si="92"/>
        <v>A</v>
      </c>
      <c r="H573" s="1058" t="str">
        <f t="shared" si="91"/>
        <v>MR_DER-1362_25</v>
      </c>
      <c r="I573" s="233" t="str">
        <f t="shared" si="93"/>
        <v>ND</v>
      </c>
      <c r="J573" s="255" t="str">
        <f t="shared" si="94"/>
        <v>ND</v>
      </c>
      <c r="K573" s="249" t="s">
        <v>3730</v>
      </c>
      <c r="L573" s="229">
        <v>45580</v>
      </c>
      <c r="M573" s="366" t="s">
        <v>8337</v>
      </c>
      <c r="N573" s="220" t="s">
        <v>5536</v>
      </c>
      <c r="O573" s="229">
        <v>45636</v>
      </c>
      <c r="P573" s="1365" t="s">
        <v>8733</v>
      </c>
      <c r="Q573" s="220" t="s">
        <v>3765</v>
      </c>
      <c r="R573" s="229">
        <v>45681</v>
      </c>
      <c r="S573" s="364" t="s">
        <v>8922</v>
      </c>
      <c r="T573" s="220" t="s">
        <v>5539</v>
      </c>
      <c r="U573" s="229">
        <v>45714</v>
      </c>
      <c r="V573" s="220"/>
      <c r="W573" s="229" t="s">
        <v>3748</v>
      </c>
      <c r="X573" s="229">
        <v>45833</v>
      </c>
      <c r="Y573" s="218" t="s">
        <v>9621</v>
      </c>
      <c r="Z573" s="220"/>
      <c r="AA573" s="229"/>
      <c r="AB573" s="220"/>
      <c r="AC573" s="220" t="s">
        <v>3748</v>
      </c>
      <c r="AD573" s="229">
        <v>46003</v>
      </c>
      <c r="AE573" s="218" t="s">
        <v>11242</v>
      </c>
      <c r="AF573" s="220"/>
      <c r="AG573" s="229"/>
      <c r="AH573" s="220"/>
      <c r="AI573" s="220"/>
      <c r="AJ573" s="229"/>
      <c r="AK573" s="229"/>
      <c r="AL573" s="220"/>
      <c r="AM573" s="229"/>
      <c r="AN573" s="220"/>
      <c r="AO573" s="220"/>
      <c r="AP573" s="229"/>
      <c r="AQ573" s="229"/>
      <c r="AR573" s="220"/>
      <c r="AS573" s="229"/>
      <c r="AT573" s="220"/>
      <c r="AU573" s="220"/>
      <c r="AV573" s="229"/>
      <c r="AW573" s="229"/>
      <c r="AX573" s="220"/>
      <c r="AY573" s="229"/>
    </row>
    <row r="574" spans="1:51" s="110" customFormat="1" ht="25.5" hidden="1" x14ac:dyDescent="0.25">
      <c r="A574" s="226" t="s">
        <v>8263</v>
      </c>
      <c r="B574" s="226"/>
      <c r="C574" s="227" t="s">
        <v>8257</v>
      </c>
      <c r="D574" s="252" t="s">
        <v>6068</v>
      </c>
      <c r="E574" s="231" t="s">
        <v>7966</v>
      </c>
      <c r="F574" s="228">
        <f t="shared" si="90"/>
        <v>46003</v>
      </c>
      <c r="G574" s="232" t="str">
        <f t="shared" si="92"/>
        <v>A</v>
      </c>
      <c r="H574" s="1058" t="str">
        <f t="shared" si="91"/>
        <v>MR_DER-1362_25</v>
      </c>
      <c r="I574" s="233" t="str">
        <f t="shared" si="93"/>
        <v>ND</v>
      </c>
      <c r="J574" s="255" t="str">
        <f t="shared" si="94"/>
        <v>ND</v>
      </c>
      <c r="K574" s="249" t="s">
        <v>3730</v>
      </c>
      <c r="L574" s="229">
        <v>45580</v>
      </c>
      <c r="M574" s="366" t="s">
        <v>8337</v>
      </c>
      <c r="N574" s="220" t="s">
        <v>5536</v>
      </c>
      <c r="O574" s="229">
        <v>45636</v>
      </c>
      <c r="P574" s="1365" t="s">
        <v>8733</v>
      </c>
      <c r="Q574" s="220" t="s">
        <v>3765</v>
      </c>
      <c r="R574" s="229">
        <v>45681</v>
      </c>
      <c r="S574" s="364" t="s">
        <v>8922</v>
      </c>
      <c r="T574" s="220" t="s">
        <v>5539</v>
      </c>
      <c r="U574" s="229">
        <v>45714</v>
      </c>
      <c r="V574" s="220"/>
      <c r="W574" s="229" t="s">
        <v>3748</v>
      </c>
      <c r="X574" s="229">
        <v>45833</v>
      </c>
      <c r="Y574" s="218" t="s">
        <v>9621</v>
      </c>
      <c r="Z574" s="220"/>
      <c r="AA574" s="229"/>
      <c r="AB574" s="220"/>
      <c r="AC574" s="220" t="s">
        <v>3748</v>
      </c>
      <c r="AD574" s="229">
        <v>46003</v>
      </c>
      <c r="AE574" s="218" t="s">
        <v>11242</v>
      </c>
      <c r="AF574" s="220"/>
      <c r="AG574" s="229"/>
      <c r="AH574" s="220"/>
      <c r="AI574" s="220"/>
      <c r="AJ574" s="229"/>
      <c r="AK574" s="229"/>
      <c r="AL574" s="220"/>
      <c r="AM574" s="229"/>
      <c r="AN574" s="220"/>
      <c r="AO574" s="220"/>
      <c r="AP574" s="229"/>
      <c r="AQ574" s="229"/>
      <c r="AR574" s="220"/>
      <c r="AS574" s="229"/>
      <c r="AT574" s="220"/>
      <c r="AU574" s="220"/>
      <c r="AV574" s="229"/>
      <c r="AW574" s="229"/>
      <c r="AX574" s="220"/>
      <c r="AY574" s="229"/>
    </row>
    <row r="575" spans="1:51" s="110" customFormat="1" ht="25.5" hidden="1" x14ac:dyDescent="0.25">
      <c r="A575" s="226" t="s">
        <v>8263</v>
      </c>
      <c r="B575" s="226"/>
      <c r="C575" s="227" t="s">
        <v>8257</v>
      </c>
      <c r="D575" s="252" t="s">
        <v>6068</v>
      </c>
      <c r="E575" s="231" t="s">
        <v>7967</v>
      </c>
      <c r="F575" s="228">
        <f t="shared" si="90"/>
        <v>46003</v>
      </c>
      <c r="G575" s="232" t="str">
        <f t="shared" si="92"/>
        <v>A</v>
      </c>
      <c r="H575" s="1058" t="str">
        <f t="shared" si="91"/>
        <v>MR_DER-1362_25</v>
      </c>
      <c r="I575" s="233" t="str">
        <f t="shared" si="93"/>
        <v>ND</v>
      </c>
      <c r="J575" s="255" t="str">
        <f t="shared" si="94"/>
        <v>ND</v>
      </c>
      <c r="K575" s="249" t="s">
        <v>3730</v>
      </c>
      <c r="L575" s="229">
        <v>45580</v>
      </c>
      <c r="M575" s="366" t="s">
        <v>8337</v>
      </c>
      <c r="N575" s="220" t="s">
        <v>5536</v>
      </c>
      <c r="O575" s="229">
        <v>45636</v>
      </c>
      <c r="P575" s="1365" t="s">
        <v>8733</v>
      </c>
      <c r="Q575" s="220" t="s">
        <v>3765</v>
      </c>
      <c r="R575" s="229">
        <v>45681</v>
      </c>
      <c r="S575" s="364" t="s">
        <v>8922</v>
      </c>
      <c r="T575" s="220" t="s">
        <v>5539</v>
      </c>
      <c r="U575" s="229">
        <v>45714</v>
      </c>
      <c r="V575" s="220"/>
      <c r="W575" s="229" t="s">
        <v>3748</v>
      </c>
      <c r="X575" s="229">
        <v>45833</v>
      </c>
      <c r="Y575" s="218" t="s">
        <v>9621</v>
      </c>
      <c r="Z575" s="220"/>
      <c r="AA575" s="229"/>
      <c r="AB575" s="220"/>
      <c r="AC575" s="220" t="s">
        <v>3748</v>
      </c>
      <c r="AD575" s="229">
        <v>46003</v>
      </c>
      <c r="AE575" s="218" t="s">
        <v>11242</v>
      </c>
      <c r="AF575" s="220"/>
      <c r="AG575" s="229"/>
      <c r="AH575" s="220"/>
      <c r="AI575" s="220"/>
      <c r="AJ575" s="229"/>
      <c r="AK575" s="229"/>
      <c r="AL575" s="220"/>
      <c r="AM575" s="229"/>
      <c r="AN575" s="220"/>
      <c r="AO575" s="220"/>
      <c r="AP575" s="229"/>
      <c r="AQ575" s="229"/>
      <c r="AR575" s="220"/>
      <c r="AS575" s="229"/>
      <c r="AT575" s="220"/>
      <c r="AU575" s="220"/>
      <c r="AV575" s="229"/>
      <c r="AW575" s="229"/>
      <c r="AX575" s="220"/>
      <c r="AY575" s="229"/>
    </row>
    <row r="576" spans="1:51" s="110" customFormat="1" ht="25.5" hidden="1" x14ac:dyDescent="0.25">
      <c r="A576" s="226" t="s">
        <v>8263</v>
      </c>
      <c r="B576" s="226"/>
      <c r="C576" s="227" t="s">
        <v>8257</v>
      </c>
      <c r="D576" s="252" t="s">
        <v>6068</v>
      </c>
      <c r="E576" s="231" t="s">
        <v>7968</v>
      </c>
      <c r="F576" s="228">
        <f t="shared" si="90"/>
        <v>46003</v>
      </c>
      <c r="G576" s="232" t="str">
        <f t="shared" si="92"/>
        <v>A</v>
      </c>
      <c r="H576" s="1058" t="str">
        <f t="shared" si="91"/>
        <v>MR_DER-1362_25</v>
      </c>
      <c r="I576" s="233" t="str">
        <f t="shared" si="93"/>
        <v>ND</v>
      </c>
      <c r="J576" s="255" t="str">
        <f t="shared" si="94"/>
        <v>ND</v>
      </c>
      <c r="K576" s="249" t="s">
        <v>3730</v>
      </c>
      <c r="L576" s="229">
        <v>45580</v>
      </c>
      <c r="M576" s="366" t="s">
        <v>8337</v>
      </c>
      <c r="N576" s="220" t="s">
        <v>5536</v>
      </c>
      <c r="O576" s="229">
        <v>45636</v>
      </c>
      <c r="P576" s="1365" t="s">
        <v>8733</v>
      </c>
      <c r="Q576" s="220" t="s">
        <v>3765</v>
      </c>
      <c r="R576" s="229">
        <v>45681</v>
      </c>
      <c r="S576" s="364" t="s">
        <v>8922</v>
      </c>
      <c r="T576" s="220" t="s">
        <v>5539</v>
      </c>
      <c r="U576" s="229">
        <v>45714</v>
      </c>
      <c r="V576" s="220"/>
      <c r="W576" s="229" t="s">
        <v>3748</v>
      </c>
      <c r="X576" s="229">
        <v>45833</v>
      </c>
      <c r="Y576" s="218" t="s">
        <v>9621</v>
      </c>
      <c r="Z576" s="220"/>
      <c r="AA576" s="229"/>
      <c r="AB576" s="220"/>
      <c r="AC576" s="220" t="s">
        <v>3748</v>
      </c>
      <c r="AD576" s="229">
        <v>46003</v>
      </c>
      <c r="AE576" s="218" t="s">
        <v>11242</v>
      </c>
      <c r="AF576" s="220"/>
      <c r="AG576" s="229"/>
      <c r="AH576" s="220"/>
      <c r="AI576" s="220"/>
      <c r="AJ576" s="229"/>
      <c r="AK576" s="229"/>
      <c r="AL576" s="220"/>
      <c r="AM576" s="229"/>
      <c r="AN576" s="220"/>
      <c r="AO576" s="220"/>
      <c r="AP576" s="229"/>
      <c r="AQ576" s="229"/>
      <c r="AR576" s="220"/>
      <c r="AS576" s="229"/>
      <c r="AT576" s="220"/>
      <c r="AU576" s="220"/>
      <c r="AV576" s="229"/>
      <c r="AW576" s="229"/>
      <c r="AX576" s="220"/>
      <c r="AY576" s="229"/>
    </row>
    <row r="577" spans="1:51" s="110" customFormat="1" ht="25.5" hidden="1" x14ac:dyDescent="0.25">
      <c r="A577" s="226" t="s">
        <v>8263</v>
      </c>
      <c r="B577" s="226"/>
      <c r="C577" s="227" t="s">
        <v>8257</v>
      </c>
      <c r="D577" s="252" t="s">
        <v>6068</v>
      </c>
      <c r="E577" s="231" t="s">
        <v>7969</v>
      </c>
      <c r="F577" s="228">
        <f t="shared" si="90"/>
        <v>46003</v>
      </c>
      <c r="G577" s="232" t="str">
        <f t="shared" si="92"/>
        <v>A</v>
      </c>
      <c r="H577" s="1058" t="str">
        <f t="shared" si="91"/>
        <v>MR_DER-1362_25</v>
      </c>
      <c r="I577" s="233" t="str">
        <f t="shared" si="93"/>
        <v>ND</v>
      </c>
      <c r="J577" s="255" t="str">
        <f t="shared" si="94"/>
        <v>ND</v>
      </c>
      <c r="K577" s="249" t="s">
        <v>3730</v>
      </c>
      <c r="L577" s="229">
        <v>45580</v>
      </c>
      <c r="M577" s="366" t="s">
        <v>8337</v>
      </c>
      <c r="N577" s="220" t="s">
        <v>5536</v>
      </c>
      <c r="O577" s="229">
        <v>45636</v>
      </c>
      <c r="P577" s="1365" t="s">
        <v>8733</v>
      </c>
      <c r="Q577" s="220" t="s">
        <v>3765</v>
      </c>
      <c r="R577" s="229">
        <v>45681</v>
      </c>
      <c r="S577" s="364" t="s">
        <v>8922</v>
      </c>
      <c r="T577" s="220" t="s">
        <v>5539</v>
      </c>
      <c r="U577" s="229">
        <v>45714</v>
      </c>
      <c r="V577" s="220"/>
      <c r="W577" s="229" t="s">
        <v>3748</v>
      </c>
      <c r="X577" s="229">
        <v>45833</v>
      </c>
      <c r="Y577" s="218" t="s">
        <v>9621</v>
      </c>
      <c r="Z577" s="220"/>
      <c r="AA577" s="229"/>
      <c r="AB577" s="220"/>
      <c r="AC577" s="220" t="s">
        <v>3748</v>
      </c>
      <c r="AD577" s="229">
        <v>46003</v>
      </c>
      <c r="AE577" s="218" t="s">
        <v>11242</v>
      </c>
      <c r="AF577" s="220"/>
      <c r="AG577" s="229"/>
      <c r="AH577" s="220"/>
      <c r="AI577" s="220"/>
      <c r="AJ577" s="229"/>
      <c r="AK577" s="229"/>
      <c r="AL577" s="220"/>
      <c r="AM577" s="229"/>
      <c r="AN577" s="220"/>
      <c r="AO577" s="220"/>
      <c r="AP577" s="229"/>
      <c r="AQ577" s="229"/>
      <c r="AR577" s="220"/>
      <c r="AS577" s="229"/>
      <c r="AT577" s="220"/>
      <c r="AU577" s="220"/>
      <c r="AV577" s="229"/>
      <c r="AW577" s="229"/>
      <c r="AX577" s="220"/>
      <c r="AY577" s="229"/>
    </row>
    <row r="578" spans="1:51" s="110" customFormat="1" ht="25.5" hidden="1" x14ac:dyDescent="0.25">
      <c r="A578" s="226" t="s">
        <v>8263</v>
      </c>
      <c r="B578" s="226"/>
      <c r="C578" s="227" t="s">
        <v>8257</v>
      </c>
      <c r="D578" s="252" t="s">
        <v>6068</v>
      </c>
      <c r="E578" s="231" t="s">
        <v>7970</v>
      </c>
      <c r="F578" s="228">
        <f t="shared" si="90"/>
        <v>46003</v>
      </c>
      <c r="G578" s="232" t="str">
        <f t="shared" si="92"/>
        <v>A</v>
      </c>
      <c r="H578" s="1058" t="str">
        <f t="shared" si="91"/>
        <v>MR_DER-1362_25</v>
      </c>
      <c r="I578" s="233" t="str">
        <f t="shared" si="93"/>
        <v>ND</v>
      </c>
      <c r="J578" s="255" t="str">
        <f t="shared" si="94"/>
        <v>ND</v>
      </c>
      <c r="K578" s="249" t="s">
        <v>3730</v>
      </c>
      <c r="L578" s="229">
        <v>45580</v>
      </c>
      <c r="M578" s="366" t="s">
        <v>8337</v>
      </c>
      <c r="N578" s="220" t="s">
        <v>5536</v>
      </c>
      <c r="O578" s="229">
        <v>45636</v>
      </c>
      <c r="P578" s="1365" t="s">
        <v>8733</v>
      </c>
      <c r="Q578" s="220" t="s">
        <v>3765</v>
      </c>
      <c r="R578" s="229">
        <v>45681</v>
      </c>
      <c r="S578" s="364" t="s">
        <v>8922</v>
      </c>
      <c r="T578" s="220" t="s">
        <v>5539</v>
      </c>
      <c r="U578" s="229">
        <v>45714</v>
      </c>
      <c r="V578" s="220"/>
      <c r="W578" s="229" t="s">
        <v>3748</v>
      </c>
      <c r="X578" s="229">
        <v>45833</v>
      </c>
      <c r="Y578" s="218" t="s">
        <v>9621</v>
      </c>
      <c r="Z578" s="220"/>
      <c r="AA578" s="229"/>
      <c r="AB578" s="220"/>
      <c r="AC578" s="220" t="s">
        <v>3748</v>
      </c>
      <c r="AD578" s="229">
        <v>46003</v>
      </c>
      <c r="AE578" s="218" t="s">
        <v>11242</v>
      </c>
      <c r="AF578" s="220"/>
      <c r="AG578" s="229"/>
      <c r="AH578" s="220"/>
      <c r="AI578" s="220"/>
      <c r="AJ578" s="229"/>
      <c r="AK578" s="229"/>
      <c r="AL578" s="220"/>
      <c r="AM578" s="229"/>
      <c r="AN578" s="220"/>
      <c r="AO578" s="220"/>
      <c r="AP578" s="229"/>
      <c r="AQ578" s="229"/>
      <c r="AR578" s="220"/>
      <c r="AS578" s="229"/>
      <c r="AT578" s="220"/>
      <c r="AU578" s="220"/>
      <c r="AV578" s="229"/>
      <c r="AW578" s="229"/>
      <c r="AX578" s="220"/>
      <c r="AY578" s="229"/>
    </row>
    <row r="579" spans="1:51" s="110" customFormat="1" ht="25.5" hidden="1" x14ac:dyDescent="0.25">
      <c r="A579" s="226" t="s">
        <v>8263</v>
      </c>
      <c r="B579" s="226"/>
      <c r="C579" s="227" t="s">
        <v>8257</v>
      </c>
      <c r="D579" s="252" t="s">
        <v>6068</v>
      </c>
      <c r="E579" s="231" t="s">
        <v>7971</v>
      </c>
      <c r="F579" s="228">
        <f t="shared" si="90"/>
        <v>46003</v>
      </c>
      <c r="G579" s="232" t="str">
        <f t="shared" si="92"/>
        <v>A</v>
      </c>
      <c r="H579" s="1058" t="str">
        <f t="shared" si="91"/>
        <v>MR_DER-1362_25</v>
      </c>
      <c r="I579" s="233" t="str">
        <f t="shared" si="93"/>
        <v>ND</v>
      </c>
      <c r="J579" s="255" t="str">
        <f t="shared" si="94"/>
        <v>ND</v>
      </c>
      <c r="K579" s="249" t="s">
        <v>3730</v>
      </c>
      <c r="L579" s="229">
        <v>45580</v>
      </c>
      <c r="M579" s="366" t="s">
        <v>8337</v>
      </c>
      <c r="N579" s="220" t="s">
        <v>5536</v>
      </c>
      <c r="O579" s="229">
        <v>45636</v>
      </c>
      <c r="P579" s="1365" t="s">
        <v>8733</v>
      </c>
      <c r="Q579" s="220" t="s">
        <v>3765</v>
      </c>
      <c r="R579" s="229">
        <v>45681</v>
      </c>
      <c r="S579" s="364" t="s">
        <v>8922</v>
      </c>
      <c r="T579" s="220" t="s">
        <v>5539</v>
      </c>
      <c r="U579" s="229">
        <v>45714</v>
      </c>
      <c r="V579" s="220"/>
      <c r="W579" s="229" t="s">
        <v>3748</v>
      </c>
      <c r="X579" s="229">
        <v>45833</v>
      </c>
      <c r="Y579" s="218" t="s">
        <v>9621</v>
      </c>
      <c r="Z579" s="220"/>
      <c r="AA579" s="229"/>
      <c r="AB579" s="220"/>
      <c r="AC579" s="220" t="s">
        <v>3748</v>
      </c>
      <c r="AD579" s="229">
        <v>46003</v>
      </c>
      <c r="AE579" s="218" t="s">
        <v>11242</v>
      </c>
      <c r="AF579" s="220"/>
      <c r="AG579" s="229"/>
      <c r="AH579" s="220"/>
      <c r="AI579" s="220"/>
      <c r="AJ579" s="229"/>
      <c r="AK579" s="229"/>
      <c r="AL579" s="220"/>
      <c r="AM579" s="229"/>
      <c r="AN579" s="220"/>
      <c r="AO579" s="220"/>
      <c r="AP579" s="229"/>
      <c r="AQ579" s="229"/>
      <c r="AR579" s="220"/>
      <c r="AS579" s="229"/>
      <c r="AT579" s="220"/>
      <c r="AU579" s="220"/>
      <c r="AV579" s="229"/>
      <c r="AW579" s="229"/>
      <c r="AX579" s="220"/>
      <c r="AY579" s="229"/>
    </row>
    <row r="580" spans="1:51" s="110" customFormat="1" ht="25.5" hidden="1" x14ac:dyDescent="0.25">
      <c r="A580" s="226" t="s">
        <v>8263</v>
      </c>
      <c r="B580" s="226"/>
      <c r="C580" s="227" t="s">
        <v>8257</v>
      </c>
      <c r="D580" s="252" t="s">
        <v>6068</v>
      </c>
      <c r="E580" s="231" t="s">
        <v>7972</v>
      </c>
      <c r="F580" s="228">
        <f t="shared" si="90"/>
        <v>46003</v>
      </c>
      <c r="G580" s="232" t="str">
        <f t="shared" si="92"/>
        <v>A</v>
      </c>
      <c r="H580" s="1058" t="str">
        <f t="shared" si="91"/>
        <v>MR_DER-1362_25</v>
      </c>
      <c r="I580" s="233" t="str">
        <f t="shared" si="93"/>
        <v>ND</v>
      </c>
      <c r="J580" s="255" t="str">
        <f t="shared" si="94"/>
        <v>ND</v>
      </c>
      <c r="K580" s="249" t="s">
        <v>3730</v>
      </c>
      <c r="L580" s="229">
        <v>45580</v>
      </c>
      <c r="M580" s="366" t="s">
        <v>8337</v>
      </c>
      <c r="N580" s="220" t="s">
        <v>5536</v>
      </c>
      <c r="O580" s="229">
        <v>45636</v>
      </c>
      <c r="P580" s="1365" t="s">
        <v>8733</v>
      </c>
      <c r="Q580" s="220" t="s">
        <v>3765</v>
      </c>
      <c r="R580" s="229">
        <v>45681</v>
      </c>
      <c r="S580" s="364" t="s">
        <v>8922</v>
      </c>
      <c r="T580" s="220" t="s">
        <v>5539</v>
      </c>
      <c r="U580" s="229">
        <v>45714</v>
      </c>
      <c r="V580" s="220"/>
      <c r="W580" s="229" t="s">
        <v>3748</v>
      </c>
      <c r="X580" s="229">
        <v>45833</v>
      </c>
      <c r="Y580" s="218" t="s">
        <v>9621</v>
      </c>
      <c r="Z580" s="220"/>
      <c r="AA580" s="229"/>
      <c r="AB580" s="220"/>
      <c r="AC580" s="220" t="s">
        <v>3748</v>
      </c>
      <c r="AD580" s="229">
        <v>46003</v>
      </c>
      <c r="AE580" s="218" t="s">
        <v>11242</v>
      </c>
      <c r="AF580" s="220"/>
      <c r="AG580" s="229"/>
      <c r="AH580" s="220"/>
      <c r="AI580" s="220"/>
      <c r="AJ580" s="229"/>
      <c r="AK580" s="229"/>
      <c r="AL580" s="220"/>
      <c r="AM580" s="229"/>
      <c r="AN580" s="220"/>
      <c r="AO580" s="220"/>
      <c r="AP580" s="229"/>
      <c r="AQ580" s="229"/>
      <c r="AR580" s="220"/>
      <c r="AS580" s="229"/>
      <c r="AT580" s="220"/>
      <c r="AU580" s="220"/>
      <c r="AV580" s="229"/>
      <c r="AW580" s="229"/>
      <c r="AX580" s="220"/>
      <c r="AY580" s="229"/>
    </row>
    <row r="581" spans="1:51" s="110" customFormat="1" ht="25.5" hidden="1" x14ac:dyDescent="0.25">
      <c r="A581" s="226" t="s">
        <v>8263</v>
      </c>
      <c r="B581" s="226"/>
      <c r="C581" s="227" t="s">
        <v>8257</v>
      </c>
      <c r="D581" s="252" t="s">
        <v>6068</v>
      </c>
      <c r="E581" s="231" t="s">
        <v>7973</v>
      </c>
      <c r="F581" s="228">
        <f t="shared" si="90"/>
        <v>46003</v>
      </c>
      <c r="G581" s="232" t="str">
        <f t="shared" si="92"/>
        <v>A</v>
      </c>
      <c r="H581" s="1058" t="str">
        <f t="shared" si="91"/>
        <v>MR_DER-1362_25</v>
      </c>
      <c r="I581" s="233" t="str">
        <f t="shared" si="93"/>
        <v>ND</v>
      </c>
      <c r="J581" s="255" t="str">
        <f t="shared" si="94"/>
        <v>ND</v>
      </c>
      <c r="K581" s="249" t="s">
        <v>3730</v>
      </c>
      <c r="L581" s="229">
        <v>45580</v>
      </c>
      <c r="M581" s="366" t="s">
        <v>8337</v>
      </c>
      <c r="N581" s="220" t="s">
        <v>5536</v>
      </c>
      <c r="O581" s="229">
        <v>45636</v>
      </c>
      <c r="P581" s="1365" t="s">
        <v>8733</v>
      </c>
      <c r="Q581" s="220" t="s">
        <v>3765</v>
      </c>
      <c r="R581" s="229">
        <v>45681</v>
      </c>
      <c r="S581" s="364" t="s">
        <v>8922</v>
      </c>
      <c r="T581" s="220" t="s">
        <v>5539</v>
      </c>
      <c r="U581" s="229">
        <v>45714</v>
      </c>
      <c r="V581" s="220"/>
      <c r="W581" s="229" t="s">
        <v>3748</v>
      </c>
      <c r="X581" s="229">
        <v>45833</v>
      </c>
      <c r="Y581" s="218" t="s">
        <v>9621</v>
      </c>
      <c r="Z581" s="220"/>
      <c r="AA581" s="229"/>
      <c r="AB581" s="220"/>
      <c r="AC581" s="220" t="s">
        <v>3748</v>
      </c>
      <c r="AD581" s="229">
        <v>46003</v>
      </c>
      <c r="AE581" s="218" t="s">
        <v>11242</v>
      </c>
      <c r="AF581" s="220"/>
      <c r="AG581" s="229"/>
      <c r="AH581" s="220"/>
      <c r="AI581" s="220"/>
      <c r="AJ581" s="229"/>
      <c r="AK581" s="229"/>
      <c r="AL581" s="220"/>
      <c r="AM581" s="229"/>
      <c r="AN581" s="220"/>
      <c r="AO581" s="220"/>
      <c r="AP581" s="229"/>
      <c r="AQ581" s="229"/>
      <c r="AR581" s="220"/>
      <c r="AS581" s="229"/>
      <c r="AT581" s="220"/>
      <c r="AU581" s="220"/>
      <c r="AV581" s="229"/>
      <c r="AW581" s="229"/>
      <c r="AX581" s="220"/>
      <c r="AY581" s="229"/>
    </row>
    <row r="582" spans="1:51" s="110" customFormat="1" ht="25.5" hidden="1" x14ac:dyDescent="0.25">
      <c r="A582" s="226" t="s">
        <v>8263</v>
      </c>
      <c r="B582" s="226"/>
      <c r="C582" s="227" t="s">
        <v>8257</v>
      </c>
      <c r="D582" s="252" t="s">
        <v>6068</v>
      </c>
      <c r="E582" s="231" t="s">
        <v>7974</v>
      </c>
      <c r="F582" s="228">
        <f t="shared" si="90"/>
        <v>46003</v>
      </c>
      <c r="G582" s="232" t="str">
        <f t="shared" si="92"/>
        <v>A</v>
      </c>
      <c r="H582" s="1058" t="str">
        <f t="shared" si="91"/>
        <v>MR_DER-1362_25</v>
      </c>
      <c r="I582" s="233" t="str">
        <f t="shared" si="93"/>
        <v>ND</v>
      </c>
      <c r="J582" s="255" t="str">
        <f t="shared" si="94"/>
        <v>ND</v>
      </c>
      <c r="K582" s="249" t="s">
        <v>3730</v>
      </c>
      <c r="L582" s="229">
        <v>45580</v>
      </c>
      <c r="M582" s="366" t="s">
        <v>8337</v>
      </c>
      <c r="N582" s="220" t="s">
        <v>5536</v>
      </c>
      <c r="O582" s="229">
        <v>45636</v>
      </c>
      <c r="P582" s="1365" t="s">
        <v>8733</v>
      </c>
      <c r="Q582" s="220" t="s">
        <v>3765</v>
      </c>
      <c r="R582" s="229">
        <v>45681</v>
      </c>
      <c r="S582" s="364" t="s">
        <v>8922</v>
      </c>
      <c r="T582" s="220" t="s">
        <v>5539</v>
      </c>
      <c r="U582" s="229">
        <v>45714</v>
      </c>
      <c r="V582" s="220"/>
      <c r="W582" s="229" t="s">
        <v>3748</v>
      </c>
      <c r="X582" s="229">
        <v>45833</v>
      </c>
      <c r="Y582" s="218" t="s">
        <v>9621</v>
      </c>
      <c r="Z582" s="220"/>
      <c r="AA582" s="229"/>
      <c r="AB582" s="220"/>
      <c r="AC582" s="220" t="s">
        <v>3748</v>
      </c>
      <c r="AD582" s="229">
        <v>46003</v>
      </c>
      <c r="AE582" s="218" t="s">
        <v>11242</v>
      </c>
      <c r="AF582" s="220"/>
      <c r="AG582" s="229"/>
      <c r="AH582" s="220"/>
      <c r="AI582" s="220"/>
      <c r="AJ582" s="229"/>
      <c r="AK582" s="229"/>
      <c r="AL582" s="220"/>
      <c r="AM582" s="229"/>
      <c r="AN582" s="220"/>
      <c r="AO582" s="220"/>
      <c r="AP582" s="229"/>
      <c r="AQ582" s="229"/>
      <c r="AR582" s="220"/>
      <c r="AS582" s="229"/>
      <c r="AT582" s="220"/>
      <c r="AU582" s="220"/>
      <c r="AV582" s="229"/>
      <c r="AW582" s="229"/>
      <c r="AX582" s="220"/>
      <c r="AY582" s="229"/>
    </row>
    <row r="583" spans="1:51" s="110" customFormat="1" ht="25.5" hidden="1" x14ac:dyDescent="0.25">
      <c r="A583" s="226" t="s">
        <v>8263</v>
      </c>
      <c r="B583" s="226"/>
      <c r="C583" s="227" t="s">
        <v>8257</v>
      </c>
      <c r="D583" s="252" t="s">
        <v>6068</v>
      </c>
      <c r="E583" s="231" t="s">
        <v>7975</v>
      </c>
      <c r="F583" s="228">
        <f t="shared" si="90"/>
        <v>46003</v>
      </c>
      <c r="G583" s="232" t="str">
        <f t="shared" si="92"/>
        <v>A</v>
      </c>
      <c r="H583" s="1058" t="str">
        <f t="shared" si="91"/>
        <v>MR_DER-1362_25</v>
      </c>
      <c r="I583" s="233" t="str">
        <f t="shared" si="93"/>
        <v>ND</v>
      </c>
      <c r="J583" s="255" t="str">
        <f t="shared" si="94"/>
        <v>ND</v>
      </c>
      <c r="K583" s="249" t="s">
        <v>3730</v>
      </c>
      <c r="L583" s="229">
        <v>45580</v>
      </c>
      <c r="M583" s="366" t="s">
        <v>8337</v>
      </c>
      <c r="N583" s="220" t="s">
        <v>5536</v>
      </c>
      <c r="O583" s="229">
        <v>45636</v>
      </c>
      <c r="P583" s="1365" t="s">
        <v>8733</v>
      </c>
      <c r="Q583" s="220" t="s">
        <v>3765</v>
      </c>
      <c r="R583" s="229">
        <v>45681</v>
      </c>
      <c r="S583" s="364" t="s">
        <v>8922</v>
      </c>
      <c r="T583" s="220" t="s">
        <v>5539</v>
      </c>
      <c r="U583" s="229">
        <v>45714</v>
      </c>
      <c r="V583" s="220"/>
      <c r="W583" s="229" t="s">
        <v>3748</v>
      </c>
      <c r="X583" s="229">
        <v>45833</v>
      </c>
      <c r="Y583" s="218" t="s">
        <v>9621</v>
      </c>
      <c r="Z583" s="220"/>
      <c r="AA583" s="229"/>
      <c r="AB583" s="220"/>
      <c r="AC583" s="220" t="s">
        <v>3748</v>
      </c>
      <c r="AD583" s="229">
        <v>46003</v>
      </c>
      <c r="AE583" s="218" t="s">
        <v>11242</v>
      </c>
      <c r="AF583" s="220"/>
      <c r="AG583" s="229"/>
      <c r="AH583" s="220"/>
      <c r="AI583" s="220"/>
      <c r="AJ583" s="229"/>
      <c r="AK583" s="229"/>
      <c r="AL583" s="220"/>
      <c r="AM583" s="229"/>
      <c r="AN583" s="220"/>
      <c r="AO583" s="220"/>
      <c r="AP583" s="229"/>
      <c r="AQ583" s="229"/>
      <c r="AR583" s="220"/>
      <c r="AS583" s="229"/>
      <c r="AT583" s="220"/>
      <c r="AU583" s="220"/>
      <c r="AV583" s="229"/>
      <c r="AW583" s="229"/>
      <c r="AX583" s="220"/>
      <c r="AY583" s="229"/>
    </row>
    <row r="584" spans="1:51" s="110" customFormat="1" ht="25.5" hidden="1" x14ac:dyDescent="0.25">
      <c r="A584" s="226" t="s">
        <v>8263</v>
      </c>
      <c r="B584" s="226"/>
      <c r="C584" s="227" t="s">
        <v>8257</v>
      </c>
      <c r="D584" s="252" t="s">
        <v>6068</v>
      </c>
      <c r="E584" s="231" t="s">
        <v>7976</v>
      </c>
      <c r="F584" s="228">
        <f t="shared" si="90"/>
        <v>46003</v>
      </c>
      <c r="G584" s="232" t="str">
        <f t="shared" si="92"/>
        <v>A</v>
      </c>
      <c r="H584" s="1058" t="str">
        <f t="shared" si="91"/>
        <v>MR_DER-1362_25</v>
      </c>
      <c r="I584" s="233" t="str">
        <f t="shared" si="93"/>
        <v>ND</v>
      </c>
      <c r="J584" s="255" t="str">
        <f t="shared" si="94"/>
        <v>ND</v>
      </c>
      <c r="K584" s="249" t="s">
        <v>3730</v>
      </c>
      <c r="L584" s="229">
        <v>45580</v>
      </c>
      <c r="M584" s="366" t="s">
        <v>8337</v>
      </c>
      <c r="N584" s="220" t="s">
        <v>5536</v>
      </c>
      <c r="O584" s="229">
        <v>45636</v>
      </c>
      <c r="P584" s="1365" t="s">
        <v>8733</v>
      </c>
      <c r="Q584" s="220" t="s">
        <v>3765</v>
      </c>
      <c r="R584" s="229">
        <v>45681</v>
      </c>
      <c r="S584" s="364" t="s">
        <v>8922</v>
      </c>
      <c r="T584" s="220" t="s">
        <v>5539</v>
      </c>
      <c r="U584" s="229">
        <v>45714</v>
      </c>
      <c r="V584" s="220"/>
      <c r="W584" s="229" t="s">
        <v>3748</v>
      </c>
      <c r="X584" s="229">
        <v>45833</v>
      </c>
      <c r="Y584" s="218" t="s">
        <v>9621</v>
      </c>
      <c r="Z584" s="220"/>
      <c r="AA584" s="229"/>
      <c r="AB584" s="220"/>
      <c r="AC584" s="220" t="s">
        <v>3748</v>
      </c>
      <c r="AD584" s="229">
        <v>46003</v>
      </c>
      <c r="AE584" s="218" t="s">
        <v>11242</v>
      </c>
      <c r="AF584" s="220"/>
      <c r="AG584" s="229"/>
      <c r="AH584" s="220"/>
      <c r="AI584" s="220"/>
      <c r="AJ584" s="229"/>
      <c r="AK584" s="229"/>
      <c r="AL584" s="220"/>
      <c r="AM584" s="229"/>
      <c r="AN584" s="220"/>
      <c r="AO584" s="220"/>
      <c r="AP584" s="229"/>
      <c r="AQ584" s="229"/>
      <c r="AR584" s="220"/>
      <c r="AS584" s="229"/>
      <c r="AT584" s="220"/>
      <c r="AU584" s="220"/>
      <c r="AV584" s="229"/>
      <c r="AW584" s="229"/>
      <c r="AX584" s="220"/>
      <c r="AY584" s="229"/>
    </row>
    <row r="585" spans="1:51" s="110" customFormat="1" ht="25.5" hidden="1" x14ac:dyDescent="0.25">
      <c r="A585" s="226" t="s">
        <v>8263</v>
      </c>
      <c r="B585" s="226"/>
      <c r="C585" s="227" t="s">
        <v>8257</v>
      </c>
      <c r="D585" s="252" t="s">
        <v>6068</v>
      </c>
      <c r="E585" s="231" t="s">
        <v>7977</v>
      </c>
      <c r="F585" s="228">
        <f t="shared" si="90"/>
        <v>46003</v>
      </c>
      <c r="G585" s="232" t="str">
        <f t="shared" si="92"/>
        <v>A</v>
      </c>
      <c r="H585" s="1058" t="str">
        <f t="shared" si="91"/>
        <v>MR_DER-1362_25</v>
      </c>
      <c r="I585" s="233" t="str">
        <f t="shared" si="93"/>
        <v>ND</v>
      </c>
      <c r="J585" s="255" t="str">
        <f t="shared" si="94"/>
        <v>ND</v>
      </c>
      <c r="K585" s="249" t="s">
        <v>3730</v>
      </c>
      <c r="L585" s="229">
        <v>45580</v>
      </c>
      <c r="M585" s="366" t="s">
        <v>8337</v>
      </c>
      <c r="N585" s="220" t="s">
        <v>5536</v>
      </c>
      <c r="O585" s="229">
        <v>45636</v>
      </c>
      <c r="P585" s="1365" t="s">
        <v>8733</v>
      </c>
      <c r="Q585" s="220" t="s">
        <v>3765</v>
      </c>
      <c r="R585" s="229">
        <v>45681</v>
      </c>
      <c r="S585" s="364" t="s">
        <v>8922</v>
      </c>
      <c r="T585" s="220" t="s">
        <v>5539</v>
      </c>
      <c r="U585" s="229">
        <v>45714</v>
      </c>
      <c r="V585" s="220"/>
      <c r="W585" s="229" t="s">
        <v>3748</v>
      </c>
      <c r="X585" s="229">
        <v>45833</v>
      </c>
      <c r="Y585" s="218" t="s">
        <v>9621</v>
      </c>
      <c r="Z585" s="220"/>
      <c r="AA585" s="229"/>
      <c r="AB585" s="220"/>
      <c r="AC585" s="220" t="s">
        <v>3748</v>
      </c>
      <c r="AD585" s="229">
        <v>46003</v>
      </c>
      <c r="AE585" s="218" t="s">
        <v>11242</v>
      </c>
      <c r="AF585" s="220"/>
      <c r="AG585" s="229"/>
      <c r="AH585" s="220"/>
      <c r="AI585" s="220"/>
      <c r="AJ585" s="229"/>
      <c r="AK585" s="229"/>
      <c r="AL585" s="220"/>
      <c r="AM585" s="229"/>
      <c r="AN585" s="220"/>
      <c r="AO585" s="220"/>
      <c r="AP585" s="229"/>
      <c r="AQ585" s="229"/>
      <c r="AR585" s="220"/>
      <c r="AS585" s="229"/>
      <c r="AT585" s="220"/>
      <c r="AU585" s="220"/>
      <c r="AV585" s="229"/>
      <c r="AW585" s="229"/>
      <c r="AX585" s="220"/>
      <c r="AY585" s="229"/>
    </row>
    <row r="586" spans="1:51" s="110" customFormat="1" ht="25.5" hidden="1" x14ac:dyDescent="0.25">
      <c r="A586" s="226" t="s">
        <v>8263</v>
      </c>
      <c r="B586" s="226"/>
      <c r="C586" s="227" t="s">
        <v>8257</v>
      </c>
      <c r="D586" s="252" t="s">
        <v>6068</v>
      </c>
      <c r="E586" s="231" t="s">
        <v>7978</v>
      </c>
      <c r="F586" s="228">
        <f t="shared" si="90"/>
        <v>46003</v>
      </c>
      <c r="G586" s="232" t="str">
        <f t="shared" si="92"/>
        <v>A</v>
      </c>
      <c r="H586" s="1058" t="str">
        <f t="shared" si="91"/>
        <v>MR_DER-1362_25</v>
      </c>
      <c r="I586" s="233" t="str">
        <f t="shared" si="93"/>
        <v>ND</v>
      </c>
      <c r="J586" s="255" t="str">
        <f t="shared" si="94"/>
        <v>ND</v>
      </c>
      <c r="K586" s="249" t="s">
        <v>3730</v>
      </c>
      <c r="L586" s="229">
        <v>45580</v>
      </c>
      <c r="M586" s="366" t="s">
        <v>8337</v>
      </c>
      <c r="N586" s="220" t="s">
        <v>5536</v>
      </c>
      <c r="O586" s="229">
        <v>45636</v>
      </c>
      <c r="P586" s="1365" t="s">
        <v>8733</v>
      </c>
      <c r="Q586" s="220" t="s">
        <v>3765</v>
      </c>
      <c r="R586" s="229">
        <v>45681</v>
      </c>
      <c r="S586" s="364" t="s">
        <v>8922</v>
      </c>
      <c r="T586" s="220" t="s">
        <v>5539</v>
      </c>
      <c r="U586" s="229">
        <v>45714</v>
      </c>
      <c r="V586" s="220"/>
      <c r="W586" s="229" t="s">
        <v>3748</v>
      </c>
      <c r="X586" s="229">
        <v>45833</v>
      </c>
      <c r="Y586" s="218" t="s">
        <v>9621</v>
      </c>
      <c r="Z586" s="220"/>
      <c r="AA586" s="229"/>
      <c r="AB586" s="220"/>
      <c r="AC586" s="220" t="s">
        <v>3748</v>
      </c>
      <c r="AD586" s="229">
        <v>46003</v>
      </c>
      <c r="AE586" s="218" t="s">
        <v>11242</v>
      </c>
      <c r="AF586" s="220"/>
      <c r="AG586" s="229"/>
      <c r="AH586" s="220"/>
      <c r="AI586" s="220"/>
      <c r="AJ586" s="229"/>
      <c r="AK586" s="229"/>
      <c r="AL586" s="220"/>
      <c r="AM586" s="229"/>
      <c r="AN586" s="220"/>
      <c r="AO586" s="220"/>
      <c r="AP586" s="229"/>
      <c r="AQ586" s="229"/>
      <c r="AR586" s="220"/>
      <c r="AS586" s="229"/>
      <c r="AT586" s="220"/>
      <c r="AU586" s="220"/>
      <c r="AV586" s="229"/>
      <c r="AW586" s="229"/>
      <c r="AX586" s="220"/>
      <c r="AY586" s="229"/>
    </row>
    <row r="587" spans="1:51" s="110" customFormat="1" ht="25.5" hidden="1" x14ac:dyDescent="0.25">
      <c r="A587" s="226" t="s">
        <v>8263</v>
      </c>
      <c r="B587" s="226"/>
      <c r="C587" s="227" t="s">
        <v>8257</v>
      </c>
      <c r="D587" s="252" t="s">
        <v>6068</v>
      </c>
      <c r="E587" s="231" t="s">
        <v>7979</v>
      </c>
      <c r="F587" s="228">
        <f t="shared" si="90"/>
        <v>46003</v>
      </c>
      <c r="G587" s="232" t="str">
        <f t="shared" si="92"/>
        <v>A</v>
      </c>
      <c r="H587" s="1058" t="str">
        <f t="shared" si="91"/>
        <v>MR_DER-1362_25</v>
      </c>
      <c r="I587" s="233" t="str">
        <f t="shared" si="93"/>
        <v>ND</v>
      </c>
      <c r="J587" s="255" t="str">
        <f t="shared" si="94"/>
        <v>ND</v>
      </c>
      <c r="K587" s="249" t="s">
        <v>3730</v>
      </c>
      <c r="L587" s="229">
        <v>45580</v>
      </c>
      <c r="M587" s="366" t="s">
        <v>8337</v>
      </c>
      <c r="N587" s="220" t="s">
        <v>5536</v>
      </c>
      <c r="O587" s="229">
        <v>45636</v>
      </c>
      <c r="P587" s="1365" t="s">
        <v>8733</v>
      </c>
      <c r="Q587" s="220" t="s">
        <v>3765</v>
      </c>
      <c r="R587" s="229">
        <v>45681</v>
      </c>
      <c r="S587" s="364" t="s">
        <v>8922</v>
      </c>
      <c r="T587" s="220" t="s">
        <v>5539</v>
      </c>
      <c r="U587" s="229">
        <v>45714</v>
      </c>
      <c r="V587" s="220"/>
      <c r="W587" s="229" t="s">
        <v>3748</v>
      </c>
      <c r="X587" s="229">
        <v>45833</v>
      </c>
      <c r="Y587" s="218" t="s">
        <v>9621</v>
      </c>
      <c r="Z587" s="220"/>
      <c r="AA587" s="229"/>
      <c r="AB587" s="220"/>
      <c r="AC587" s="220" t="s">
        <v>3748</v>
      </c>
      <c r="AD587" s="229">
        <v>46003</v>
      </c>
      <c r="AE587" s="218" t="s">
        <v>11242</v>
      </c>
      <c r="AF587" s="220"/>
      <c r="AG587" s="229"/>
      <c r="AH587" s="220"/>
      <c r="AI587" s="220"/>
      <c r="AJ587" s="229"/>
      <c r="AK587" s="229"/>
      <c r="AL587" s="220"/>
      <c r="AM587" s="229"/>
      <c r="AN587" s="220"/>
      <c r="AO587" s="220"/>
      <c r="AP587" s="229"/>
      <c r="AQ587" s="229"/>
      <c r="AR587" s="220"/>
      <c r="AS587" s="229"/>
      <c r="AT587" s="220"/>
      <c r="AU587" s="220"/>
      <c r="AV587" s="229"/>
      <c r="AW587" s="229"/>
      <c r="AX587" s="220"/>
      <c r="AY587" s="229"/>
    </row>
    <row r="588" spans="1:51" s="110" customFormat="1" ht="25.5" hidden="1" x14ac:dyDescent="0.25">
      <c r="A588" s="226" t="s">
        <v>8263</v>
      </c>
      <c r="B588" s="226"/>
      <c r="C588" s="227" t="s">
        <v>8257</v>
      </c>
      <c r="D588" s="252" t="s">
        <v>6069</v>
      </c>
      <c r="E588" s="231" t="s">
        <v>7980</v>
      </c>
      <c r="F588" s="228">
        <f>IF(L588&lt;&gt;0,MAX(L588,R588,X588,AD588,AJ588),"NE")</f>
        <v>45953</v>
      </c>
      <c r="G588" s="232" t="str">
        <f t="shared" si="92"/>
        <v>B</v>
      </c>
      <c r="H588" s="1058" t="str">
        <f>IF($F588="","",INDEX($K588:$AK588,1,MATCH($F588,$K588:$AK588,)+1))</f>
        <v>MR_DER-1318_25</v>
      </c>
      <c r="I588" s="233" t="str">
        <f t="shared" si="93"/>
        <v>ND</v>
      </c>
      <c r="J588" s="255" t="str">
        <f t="shared" si="94"/>
        <v>ND</v>
      </c>
      <c r="K588" s="249" t="s">
        <v>3730</v>
      </c>
      <c r="L588" s="229">
        <v>45580</v>
      </c>
      <c r="M588" s="366" t="s">
        <v>8337</v>
      </c>
      <c r="N588" s="220"/>
      <c r="O588" s="229"/>
      <c r="P588" s="1365" t="s">
        <v>8733</v>
      </c>
      <c r="Q588" s="220" t="s">
        <v>3765</v>
      </c>
      <c r="R588" s="229">
        <v>45681</v>
      </c>
      <c r="S588" s="1365" t="s">
        <v>8922</v>
      </c>
      <c r="T588" s="220" t="s">
        <v>5537</v>
      </c>
      <c r="U588" s="229">
        <v>45714</v>
      </c>
      <c r="V588" s="220"/>
      <c r="W588" s="229" t="s">
        <v>3748</v>
      </c>
      <c r="X588" s="229">
        <v>45833</v>
      </c>
      <c r="Y588" s="1153" t="s">
        <v>9621</v>
      </c>
      <c r="Z588" s="220" t="s">
        <v>5536</v>
      </c>
      <c r="AA588" s="229">
        <v>45931</v>
      </c>
      <c r="AB588" s="220"/>
      <c r="AC588" s="229" t="s">
        <v>5626</v>
      </c>
      <c r="AD588" s="229">
        <v>45936</v>
      </c>
      <c r="AE588" s="1153" t="s">
        <v>10749</v>
      </c>
      <c r="AF588" s="220"/>
      <c r="AG588" s="229"/>
      <c r="AH588" s="220"/>
      <c r="AI588" s="229" t="s">
        <v>5811</v>
      </c>
      <c r="AJ588" s="229">
        <v>45953</v>
      </c>
      <c r="AK588" s="1153" t="s">
        <v>10960</v>
      </c>
      <c r="AL588" s="220"/>
      <c r="AM588" s="229"/>
      <c r="AN588" s="220"/>
      <c r="AO588" s="220"/>
      <c r="AP588" s="229"/>
      <c r="AQ588" s="229"/>
      <c r="AR588" s="220"/>
      <c r="AS588" s="229"/>
      <c r="AT588" s="220"/>
      <c r="AU588" s="220"/>
      <c r="AV588" s="229"/>
      <c r="AW588" s="229"/>
      <c r="AX588" s="220"/>
      <c r="AY588" s="229"/>
    </row>
    <row r="589" spans="1:51" s="110" customFormat="1" ht="25.5" hidden="1" x14ac:dyDescent="0.25">
      <c r="A589" s="226" t="s">
        <v>8263</v>
      </c>
      <c r="B589" s="226"/>
      <c r="C589" s="227" t="s">
        <v>8257</v>
      </c>
      <c r="D589" s="252" t="s">
        <v>6069</v>
      </c>
      <c r="E589" s="231" t="s">
        <v>7993</v>
      </c>
      <c r="F589" s="228">
        <f>IF(L589&lt;&gt;0,MAX(L589,R589,X589,AD589,AJ589),"NE")</f>
        <v>45953</v>
      </c>
      <c r="G589" s="232" t="str">
        <f t="shared" si="92"/>
        <v>B</v>
      </c>
      <c r="H589" s="1058" t="str">
        <f>IF($F589="","",INDEX($K589:$AK589,1,MATCH($F589,$K589:$AK589,)+1))</f>
        <v>MR_DER-1318_25</v>
      </c>
      <c r="I589" s="233" t="str">
        <f t="shared" si="93"/>
        <v>ND</v>
      </c>
      <c r="J589" s="255" t="str">
        <f t="shared" si="94"/>
        <v>ND</v>
      </c>
      <c r="K589" s="249" t="s">
        <v>3730</v>
      </c>
      <c r="L589" s="229">
        <v>45580</v>
      </c>
      <c r="M589" s="366" t="s">
        <v>8337</v>
      </c>
      <c r="N589" s="220"/>
      <c r="O589" s="229"/>
      <c r="P589" s="1365" t="s">
        <v>8733</v>
      </c>
      <c r="Q589" s="220" t="s">
        <v>3765</v>
      </c>
      <c r="R589" s="229">
        <v>45681</v>
      </c>
      <c r="S589" s="364" t="s">
        <v>8922</v>
      </c>
      <c r="T589" s="220" t="s">
        <v>5537</v>
      </c>
      <c r="U589" s="229">
        <v>45714</v>
      </c>
      <c r="V589" s="220"/>
      <c r="W589" s="229" t="s">
        <v>3748</v>
      </c>
      <c r="X589" s="229">
        <v>45833</v>
      </c>
      <c r="Y589" s="218" t="s">
        <v>9621</v>
      </c>
      <c r="Z589" s="220" t="s">
        <v>5536</v>
      </c>
      <c r="AA589" s="229">
        <v>45931</v>
      </c>
      <c r="AB589" s="220"/>
      <c r="AC589" s="229" t="s">
        <v>5626</v>
      </c>
      <c r="AD589" s="229">
        <v>45936</v>
      </c>
      <c r="AE589" s="218" t="s">
        <v>10749</v>
      </c>
      <c r="AF589" s="220"/>
      <c r="AG589" s="229"/>
      <c r="AH589" s="220"/>
      <c r="AI589" s="229" t="s">
        <v>5811</v>
      </c>
      <c r="AJ589" s="229">
        <v>45953</v>
      </c>
      <c r="AK589" s="218" t="s">
        <v>10960</v>
      </c>
      <c r="AL589" s="220"/>
      <c r="AM589" s="229"/>
      <c r="AN589" s="220"/>
      <c r="AO589" s="220"/>
      <c r="AP589" s="229"/>
      <c r="AQ589" s="229"/>
      <c r="AR589" s="220"/>
      <c r="AS589" s="229"/>
      <c r="AT589" s="220"/>
      <c r="AU589" s="220"/>
      <c r="AV589" s="229"/>
      <c r="AW589" s="229"/>
      <c r="AX589" s="220"/>
      <c r="AY589" s="229"/>
    </row>
    <row r="590" spans="1:51" s="110" customFormat="1" ht="25.5" hidden="1" x14ac:dyDescent="0.25">
      <c r="A590" s="226" t="s">
        <v>8263</v>
      </c>
      <c r="B590" s="226"/>
      <c r="C590" s="227" t="s">
        <v>8257</v>
      </c>
      <c r="D590" s="252" t="s">
        <v>6069</v>
      </c>
      <c r="E590" s="231" t="s">
        <v>7994</v>
      </c>
      <c r="F590" s="228">
        <f>IF(L590&lt;&gt;0,MAX(L590,R590,X590,AD590,AJ590),"NE")</f>
        <v>45953</v>
      </c>
      <c r="G590" s="232" t="str">
        <f t="shared" si="92"/>
        <v>B</v>
      </c>
      <c r="H590" s="1058" t="str">
        <f>IF($F590="","",INDEX($K590:$AK590,1,MATCH($F590,$K590:$AK590,)+1))</f>
        <v>MR_DER-1318_25</v>
      </c>
      <c r="I590" s="233" t="str">
        <f t="shared" si="93"/>
        <v>ND</v>
      </c>
      <c r="J590" s="255" t="str">
        <f t="shared" si="94"/>
        <v>ND</v>
      </c>
      <c r="K590" s="249" t="s">
        <v>3730</v>
      </c>
      <c r="L590" s="229">
        <v>45580</v>
      </c>
      <c r="M590" s="366" t="s">
        <v>8337</v>
      </c>
      <c r="N590" s="220"/>
      <c r="O590" s="229"/>
      <c r="P590" s="1365" t="s">
        <v>8733</v>
      </c>
      <c r="Q590" s="220" t="s">
        <v>3765</v>
      </c>
      <c r="R590" s="229">
        <v>45681</v>
      </c>
      <c r="S590" s="364" t="s">
        <v>8922</v>
      </c>
      <c r="T590" s="220" t="s">
        <v>5537</v>
      </c>
      <c r="U590" s="229">
        <v>45714</v>
      </c>
      <c r="V590" s="220"/>
      <c r="W590" s="229" t="s">
        <v>3748</v>
      </c>
      <c r="X590" s="229">
        <v>45833</v>
      </c>
      <c r="Y590" s="218" t="s">
        <v>9621</v>
      </c>
      <c r="Z590" s="220" t="s">
        <v>5536</v>
      </c>
      <c r="AA590" s="229">
        <v>45931</v>
      </c>
      <c r="AB590" s="220"/>
      <c r="AC590" s="229" t="s">
        <v>5626</v>
      </c>
      <c r="AD590" s="229">
        <v>45936</v>
      </c>
      <c r="AE590" s="218" t="s">
        <v>10749</v>
      </c>
      <c r="AF590" s="220"/>
      <c r="AG590" s="229"/>
      <c r="AH590" s="220"/>
      <c r="AI590" s="229" t="s">
        <v>5811</v>
      </c>
      <c r="AJ590" s="229">
        <v>45953</v>
      </c>
      <c r="AK590" s="218" t="s">
        <v>10960</v>
      </c>
      <c r="AL590" s="220"/>
      <c r="AM590" s="229"/>
      <c r="AN590" s="220"/>
      <c r="AO590" s="220"/>
      <c r="AP590" s="229"/>
      <c r="AQ590" s="229"/>
      <c r="AR590" s="220"/>
      <c r="AS590" s="229"/>
      <c r="AT590" s="220"/>
      <c r="AU590" s="220"/>
      <c r="AV590" s="229"/>
      <c r="AW590" s="229"/>
      <c r="AX590" s="220"/>
      <c r="AY590" s="229"/>
    </row>
    <row r="591" spans="1:51" s="110" customFormat="1" ht="25.5" hidden="1" x14ac:dyDescent="0.25">
      <c r="A591" s="226" t="s">
        <v>8263</v>
      </c>
      <c r="B591" s="226"/>
      <c r="C591" s="227" t="s">
        <v>8257</v>
      </c>
      <c r="D591" s="252" t="s">
        <v>6069</v>
      </c>
      <c r="E591" s="231" t="s">
        <v>7995</v>
      </c>
      <c r="F591" s="228">
        <f>IF(L591&lt;&gt;0,MAX(L591,R591,X591,AD591,AJ591),"NE")</f>
        <v>45953</v>
      </c>
      <c r="G591" s="232" t="str">
        <f t="shared" si="92"/>
        <v>B</v>
      </c>
      <c r="H591" s="1058" t="str">
        <f>IF($F591="","",INDEX($K591:$AK591,1,MATCH($F591,$K591:$AK591,)+1))</f>
        <v>MR_DER-1318_25</v>
      </c>
      <c r="I591" s="233" t="str">
        <f t="shared" si="93"/>
        <v>ND</v>
      </c>
      <c r="J591" s="255" t="str">
        <f t="shared" si="94"/>
        <v>ND</v>
      </c>
      <c r="K591" s="249" t="s">
        <v>3730</v>
      </c>
      <c r="L591" s="229">
        <v>45580</v>
      </c>
      <c r="M591" s="366" t="s">
        <v>8337</v>
      </c>
      <c r="N591" s="220"/>
      <c r="O591" s="229"/>
      <c r="P591" s="1365" t="s">
        <v>8733</v>
      </c>
      <c r="Q591" s="220" t="s">
        <v>3765</v>
      </c>
      <c r="R591" s="229">
        <v>45681</v>
      </c>
      <c r="S591" s="364" t="s">
        <v>8922</v>
      </c>
      <c r="T591" s="220" t="s">
        <v>5537</v>
      </c>
      <c r="U591" s="229">
        <v>45714</v>
      </c>
      <c r="V591" s="220"/>
      <c r="W591" s="229" t="s">
        <v>3748</v>
      </c>
      <c r="X591" s="229">
        <v>45833</v>
      </c>
      <c r="Y591" s="218" t="s">
        <v>9621</v>
      </c>
      <c r="Z591" s="220" t="s">
        <v>5536</v>
      </c>
      <c r="AA591" s="229">
        <v>45931</v>
      </c>
      <c r="AB591" s="220"/>
      <c r="AC591" s="229" t="s">
        <v>5626</v>
      </c>
      <c r="AD591" s="229">
        <v>45936</v>
      </c>
      <c r="AE591" s="218" t="s">
        <v>10749</v>
      </c>
      <c r="AF591" s="220"/>
      <c r="AG591" s="229"/>
      <c r="AH591" s="220"/>
      <c r="AI591" s="229" t="s">
        <v>5811</v>
      </c>
      <c r="AJ591" s="229">
        <v>45953</v>
      </c>
      <c r="AK591" s="1153" t="s">
        <v>10960</v>
      </c>
      <c r="AL591" s="220"/>
      <c r="AM591" s="229"/>
      <c r="AN591" s="220"/>
      <c r="AO591" s="220"/>
      <c r="AP591" s="229"/>
      <c r="AQ591" s="229"/>
      <c r="AR591" s="220"/>
      <c r="AS591" s="229"/>
      <c r="AT591" s="220"/>
      <c r="AU591" s="220"/>
      <c r="AV591" s="229"/>
      <c r="AW591" s="229"/>
      <c r="AX591" s="220"/>
      <c r="AY591" s="229"/>
    </row>
    <row r="592" spans="1:51" s="110" customFormat="1" ht="25.5" hidden="1" x14ac:dyDescent="0.25">
      <c r="A592" s="226" t="s">
        <v>8263</v>
      </c>
      <c r="B592" s="226"/>
      <c r="C592" s="227" t="s">
        <v>8257</v>
      </c>
      <c r="D592" s="252" t="s">
        <v>6069</v>
      </c>
      <c r="E592" s="231" t="s">
        <v>8923</v>
      </c>
      <c r="F592" s="228">
        <f>IF(L592&lt;&gt;0,MAX(L592,R592,X592,AD592,AJ592),"NE")</f>
        <v>46000</v>
      </c>
      <c r="G592" s="232" t="str">
        <f t="shared" si="92"/>
        <v>B</v>
      </c>
      <c r="H592" s="1058" t="str">
        <f>IF($F592="","",INDEX($K592:$AK592,1,MATCH($F592,$K592:$AK592,)+1))</f>
        <v>MR_DER-1441_25</v>
      </c>
      <c r="I592" s="233" t="str">
        <f t="shared" si="93"/>
        <v>ND</v>
      </c>
      <c r="J592" s="255" t="str">
        <f>IF(G592="NE",G592,IF(INDEX(K592:CS592,,MATCH(G592,K592:CS592,0)+3)&lt;&gt;0,INDEX(K592:CS592,,MATCH(G592,K592:CS592,0)+3),"ND"))</f>
        <v>APROVADO</v>
      </c>
      <c r="K592" s="220" t="s">
        <v>3730</v>
      </c>
      <c r="L592" s="229">
        <v>45681</v>
      </c>
      <c r="M592" s="1365" t="s">
        <v>8922</v>
      </c>
      <c r="N592" s="220" t="s">
        <v>5537</v>
      </c>
      <c r="O592" s="229">
        <v>45714</v>
      </c>
      <c r="P592" s="1365"/>
      <c r="Q592" s="229" t="s">
        <v>3748</v>
      </c>
      <c r="R592" s="229">
        <v>45833</v>
      </c>
      <c r="S592" s="1153" t="s">
        <v>9621</v>
      </c>
      <c r="T592" s="220" t="s">
        <v>5536</v>
      </c>
      <c r="U592" s="229">
        <v>45931</v>
      </c>
      <c r="V592" s="220"/>
      <c r="W592" s="229" t="s">
        <v>5626</v>
      </c>
      <c r="X592" s="229">
        <v>45936</v>
      </c>
      <c r="Y592" s="1153" t="s">
        <v>10749</v>
      </c>
      <c r="Z592" s="220"/>
      <c r="AA592" s="229"/>
      <c r="AB592" s="220"/>
      <c r="AC592" s="229" t="s">
        <v>5811</v>
      </c>
      <c r="AD592" s="229">
        <v>45953</v>
      </c>
      <c r="AE592" s="1153" t="s">
        <v>10960</v>
      </c>
      <c r="AF592" s="220" t="s">
        <v>5539</v>
      </c>
      <c r="AG592" s="229">
        <v>45994</v>
      </c>
      <c r="AH592" s="220"/>
      <c r="AI592" s="220" t="s">
        <v>5811</v>
      </c>
      <c r="AJ592" s="229">
        <v>46000</v>
      </c>
      <c r="AK592" s="1153" t="s">
        <v>11533</v>
      </c>
      <c r="AL592" s="220"/>
      <c r="AM592" s="229"/>
      <c r="AN592" s="220"/>
      <c r="AO592" s="220"/>
      <c r="AP592" s="229"/>
      <c r="AQ592" s="229"/>
      <c r="AR592" s="220"/>
      <c r="AS592" s="229"/>
      <c r="AT592" s="220"/>
      <c r="AU592" s="220"/>
      <c r="AV592" s="229"/>
      <c r="AW592" s="229"/>
      <c r="AX592" s="220"/>
      <c r="AY592" s="229"/>
    </row>
    <row r="593" spans="1:51" s="110" customFormat="1" ht="25.5" hidden="1" x14ac:dyDescent="0.25">
      <c r="A593" s="226" t="s">
        <v>8263</v>
      </c>
      <c r="B593" s="226"/>
      <c r="C593" s="227" t="s">
        <v>8257</v>
      </c>
      <c r="D593" s="252" t="s">
        <v>8338</v>
      </c>
      <c r="E593" s="231" t="s">
        <v>7981</v>
      </c>
      <c r="F593" s="228">
        <f>IF(L593&lt;&gt;0,MAX(L593,R593,X593,AD593),"NE")</f>
        <v>46003</v>
      </c>
      <c r="G593" s="232" t="str">
        <f t="shared" si="92"/>
        <v>A</v>
      </c>
      <c r="H593" s="1058" t="str">
        <f>IF($F593="","",INDEX($K593:$AE593,1,MATCH($F593,$K593:$AE593,)+1))</f>
        <v>MR_DER-1362_25</v>
      </c>
      <c r="I593" s="233" t="str">
        <f t="shared" si="93"/>
        <v>ND</v>
      </c>
      <c r="J593" s="255" t="str">
        <f>IF(G593="NE",G593,IF(INDEX(K593:CS593,,MATCH(G593,K593:CS593,0)+3)&lt;&gt;0,INDEX(K593:CS593,,MATCH(G593,K593:CS593,0)+3),"ND"))</f>
        <v>ND</v>
      </c>
      <c r="K593" s="249" t="s">
        <v>3730</v>
      </c>
      <c r="L593" s="229">
        <v>45580</v>
      </c>
      <c r="M593" s="366" t="s">
        <v>8337</v>
      </c>
      <c r="N593" s="220"/>
      <c r="O593" s="229"/>
      <c r="P593" s="1365" t="s">
        <v>8733</v>
      </c>
      <c r="Q593" s="220" t="s">
        <v>3765</v>
      </c>
      <c r="R593" s="229">
        <v>45681</v>
      </c>
      <c r="S593" s="1365" t="s">
        <v>8922</v>
      </c>
      <c r="T593" s="220" t="s">
        <v>5537</v>
      </c>
      <c r="U593" s="229">
        <v>45714</v>
      </c>
      <c r="V593" s="220"/>
      <c r="W593" s="229" t="s">
        <v>3748</v>
      </c>
      <c r="X593" s="229">
        <v>45833</v>
      </c>
      <c r="Y593" s="218" t="s">
        <v>9621</v>
      </c>
      <c r="Z593" s="220"/>
      <c r="AA593" s="229"/>
      <c r="AB593" s="220"/>
      <c r="AC593" s="220" t="s">
        <v>3748</v>
      </c>
      <c r="AD593" s="229">
        <v>46003</v>
      </c>
      <c r="AE593" s="218" t="s">
        <v>11242</v>
      </c>
      <c r="AF593" s="220"/>
      <c r="AG593" s="229"/>
      <c r="AH593" s="220"/>
      <c r="AI593" s="220"/>
      <c r="AJ593" s="229"/>
      <c r="AK593" s="229"/>
      <c r="AL593" s="220"/>
      <c r="AM593" s="229"/>
      <c r="AN593" s="220"/>
      <c r="AO593" s="220"/>
      <c r="AP593" s="229"/>
      <c r="AQ593" s="229"/>
      <c r="AR593" s="220"/>
      <c r="AS593" s="229"/>
      <c r="AT593" s="220"/>
      <c r="AU593" s="220"/>
      <c r="AV593" s="229"/>
      <c r="AW593" s="229"/>
      <c r="AX593" s="220"/>
      <c r="AY593" s="229"/>
    </row>
    <row r="594" spans="1:51" s="110" customFormat="1" ht="25.5" hidden="1" x14ac:dyDescent="0.25">
      <c r="A594" s="226" t="s">
        <v>8263</v>
      </c>
      <c r="B594" s="226"/>
      <c r="C594" s="227" t="s">
        <v>8257</v>
      </c>
      <c r="D594" s="252" t="s">
        <v>6522</v>
      </c>
      <c r="E594" s="231" t="s">
        <v>7982</v>
      </c>
      <c r="F594" s="239">
        <f>IF(L594&lt;&gt;0,MAX(L594,R594,X594,AD594,AJ594,AP594,AV594),"NE")</f>
        <v>46036</v>
      </c>
      <c r="G594" s="232" t="str">
        <f t="shared" si="92"/>
        <v>C</v>
      </c>
      <c r="H594" s="1394" t="str">
        <f>IF($F594="","",INDEX($K594:$BB594,1,MATCH($F594,$K594:$BB594,)+1))</f>
        <v>MR_DER-1504_26</v>
      </c>
      <c r="I594" s="233" t="str">
        <f t="shared" si="93"/>
        <v>ND</v>
      </c>
      <c r="J594" s="255" t="str">
        <f>IF(G594="NE",G594,IF(INDEX(K594:CS594,,MATCH(G594,K594:CS594,0)+3)&lt;&gt;0,INDEX(K594:CS594,,MATCH(G594,K594:CS594,0)+3),"ND"))</f>
        <v>ND</v>
      </c>
      <c r="K594" s="249" t="s">
        <v>3730</v>
      </c>
      <c r="L594" s="229">
        <v>45580</v>
      </c>
      <c r="M594" s="366" t="s">
        <v>8337</v>
      </c>
      <c r="N594" s="220" t="s">
        <v>5536</v>
      </c>
      <c r="O594" s="229">
        <v>45636</v>
      </c>
      <c r="P594" s="1365" t="s">
        <v>8734</v>
      </c>
      <c r="Q594" s="220" t="s">
        <v>3765</v>
      </c>
      <c r="R594" s="229">
        <v>45681</v>
      </c>
      <c r="S594" s="1365" t="s">
        <v>8922</v>
      </c>
      <c r="T594" s="220" t="s">
        <v>5539</v>
      </c>
      <c r="U594" s="229">
        <v>45714</v>
      </c>
      <c r="V594" s="220"/>
      <c r="W594" s="220" t="s">
        <v>3748</v>
      </c>
      <c r="X594" s="229">
        <v>45833</v>
      </c>
      <c r="Y594" s="218" t="s">
        <v>9621</v>
      </c>
      <c r="Z594" s="220"/>
      <c r="AA594" s="229"/>
      <c r="AB594" s="220"/>
      <c r="AC594" s="229" t="s">
        <v>5626</v>
      </c>
      <c r="AD594" s="229">
        <v>45953</v>
      </c>
      <c r="AE594" s="218" t="s">
        <v>10960</v>
      </c>
      <c r="AF594" s="220" t="s">
        <v>5539</v>
      </c>
      <c r="AG594" s="229">
        <v>45994</v>
      </c>
      <c r="AH594" s="220"/>
      <c r="AI594" s="220" t="s">
        <v>5811</v>
      </c>
      <c r="AJ594" s="229">
        <v>46000</v>
      </c>
      <c r="AK594" s="1153" t="s">
        <v>11533</v>
      </c>
      <c r="AL594" s="220"/>
      <c r="AM594" s="229"/>
      <c r="AN594" s="220"/>
      <c r="AO594" s="220" t="s">
        <v>6393</v>
      </c>
      <c r="AP594" s="229">
        <v>46010</v>
      </c>
      <c r="AQ594" s="1153" t="s">
        <v>11632</v>
      </c>
      <c r="AR594" s="220" t="s">
        <v>5539</v>
      </c>
      <c r="AS594" s="229"/>
      <c r="AT594" s="220"/>
      <c r="AU594" s="220" t="s">
        <v>6649</v>
      </c>
      <c r="AV594" s="229">
        <v>46036</v>
      </c>
      <c r="AW594" s="1153" t="s">
        <v>11974</v>
      </c>
      <c r="AX594" s="220"/>
      <c r="AY594" s="229"/>
    </row>
    <row r="595" spans="1:51" s="110" customFormat="1" ht="25.5" hidden="1" x14ac:dyDescent="0.25">
      <c r="A595" s="226" t="s">
        <v>8263</v>
      </c>
      <c r="B595" s="226"/>
      <c r="C595" s="227" t="s">
        <v>8257</v>
      </c>
      <c r="D595" s="252" t="s">
        <v>7021</v>
      </c>
      <c r="E595" s="231" t="s">
        <v>7996</v>
      </c>
      <c r="F595" s="239">
        <f>IF(L595&lt;&gt;0,MAX(L595,R595,X595,AD595,AJ595,AP595,AV595),"NE")</f>
        <v>46036</v>
      </c>
      <c r="G595" s="232" t="str">
        <f t="shared" si="92"/>
        <v>C</v>
      </c>
      <c r="H595" s="1394" t="str">
        <f>IF($F595="","",INDEX($K595:$BB595,1,MATCH($F595,$K595:$BB595,)+1))</f>
        <v>MR_DER-1504_26</v>
      </c>
      <c r="I595" s="233" t="str">
        <f t="shared" si="93"/>
        <v>ND</v>
      </c>
      <c r="J595" s="255" t="str">
        <f>IF(G595="NE",G595,IF(INDEX(K595:CS595,,MATCH(G595,K595:CS595,0)+3)&lt;&gt;0,INDEX(K595:CS595,,MATCH(G595,K595:CS595,0)+3),"ND"))</f>
        <v>ND</v>
      </c>
      <c r="K595" s="249" t="s">
        <v>3730</v>
      </c>
      <c r="L595" s="229">
        <v>45580</v>
      </c>
      <c r="M595" s="366" t="s">
        <v>8337</v>
      </c>
      <c r="N595" s="220" t="s">
        <v>5536</v>
      </c>
      <c r="O595" s="229">
        <v>45636</v>
      </c>
      <c r="P595" s="1365" t="s">
        <v>8734</v>
      </c>
      <c r="Q595" s="220" t="s">
        <v>3765</v>
      </c>
      <c r="R595" s="229">
        <v>45681</v>
      </c>
      <c r="S595" s="1365" t="s">
        <v>8922</v>
      </c>
      <c r="T595" s="220" t="s">
        <v>5539</v>
      </c>
      <c r="U595" s="229">
        <v>45714</v>
      </c>
      <c r="V595" s="220"/>
      <c r="W595" s="220" t="s">
        <v>3748</v>
      </c>
      <c r="X595" s="229">
        <v>45833</v>
      </c>
      <c r="Y595" s="218" t="s">
        <v>9621</v>
      </c>
      <c r="Z595" s="220"/>
      <c r="AA595" s="229"/>
      <c r="AB595" s="220"/>
      <c r="AC595" s="229" t="s">
        <v>5626</v>
      </c>
      <c r="AD595" s="229">
        <v>45953</v>
      </c>
      <c r="AE595" s="218" t="s">
        <v>10960</v>
      </c>
      <c r="AF595" s="220" t="s">
        <v>5539</v>
      </c>
      <c r="AG595" s="229">
        <v>45994</v>
      </c>
      <c r="AH595" s="220"/>
      <c r="AI595" s="220" t="s">
        <v>5811</v>
      </c>
      <c r="AJ595" s="229">
        <v>46000</v>
      </c>
      <c r="AK595" s="1153" t="s">
        <v>11533</v>
      </c>
      <c r="AL595" s="220"/>
      <c r="AM595" s="229"/>
      <c r="AN595" s="220"/>
      <c r="AO595" s="220" t="s">
        <v>6393</v>
      </c>
      <c r="AP595" s="229">
        <v>46010</v>
      </c>
      <c r="AQ595" s="1153" t="s">
        <v>11632</v>
      </c>
      <c r="AR595" s="220" t="s">
        <v>5539</v>
      </c>
      <c r="AS595" s="229"/>
      <c r="AT595" s="220"/>
      <c r="AU595" s="220" t="s">
        <v>6649</v>
      </c>
      <c r="AV595" s="229">
        <v>46036</v>
      </c>
      <c r="AW595" s="1153" t="s">
        <v>11974</v>
      </c>
      <c r="AX595" s="220"/>
      <c r="AY595" s="229"/>
    </row>
    <row r="596" spans="1:51" s="77" customFormat="1" ht="25.5" hidden="1" x14ac:dyDescent="0.25">
      <c r="A596" s="226" t="s">
        <v>8263</v>
      </c>
      <c r="B596" s="237"/>
      <c r="C596" s="1393" t="s">
        <v>8257</v>
      </c>
      <c r="D596" s="256" t="s">
        <v>8344</v>
      </c>
      <c r="E596" s="231" t="s">
        <v>7997</v>
      </c>
      <c r="F596" s="228">
        <f>IF(L596&lt;&gt;0,MAX(L596,R596,X596,AD596),"NE")</f>
        <v>46036</v>
      </c>
      <c r="G596" s="232" t="str">
        <f t="shared" si="92"/>
        <v>B</v>
      </c>
      <c r="H596" s="1394" t="str">
        <f>IF($F596="","",INDEX($K596:$BB596,1,MATCH($F596,$K596:$BB596,)+1))</f>
        <v>MR_DER-1504_26</v>
      </c>
      <c r="I596" s="233" t="str">
        <f t="shared" si="93"/>
        <v>ND</v>
      </c>
      <c r="J596" s="255" t="str">
        <f>IF(G596="NE",G596,IF(INDEX(K596:CS596,,MATCH(G596,K596:CS596,0)+3)&lt;&gt;0,INDEX(K596:CS596,,MATCH(G596,K596:CS596,0)+3),"ND"))</f>
        <v>ND</v>
      </c>
      <c r="K596" s="249" t="s">
        <v>3730</v>
      </c>
      <c r="L596" s="229">
        <v>45888</v>
      </c>
      <c r="M596" s="1153" t="s">
        <v>9827</v>
      </c>
      <c r="N596" s="220" t="s">
        <v>5537</v>
      </c>
      <c r="O596" s="229">
        <v>45946</v>
      </c>
      <c r="P596" s="220"/>
      <c r="Q596" s="229" t="s">
        <v>3748</v>
      </c>
      <c r="R596" s="229">
        <v>45953</v>
      </c>
      <c r="S596" s="1153" t="s">
        <v>10960</v>
      </c>
      <c r="T596" s="220" t="s">
        <v>6098</v>
      </c>
      <c r="U596" s="229">
        <v>45992</v>
      </c>
      <c r="V596" s="220"/>
      <c r="W596" s="220" t="s">
        <v>5626</v>
      </c>
      <c r="X596" s="229">
        <v>45996</v>
      </c>
      <c r="Y596" s="218" t="s">
        <v>11505</v>
      </c>
      <c r="Z596" s="220" t="s">
        <v>5539</v>
      </c>
      <c r="AA596" s="229"/>
      <c r="AB596" s="220"/>
      <c r="AC596" s="220" t="s">
        <v>5811</v>
      </c>
      <c r="AD596" s="229">
        <v>46036</v>
      </c>
      <c r="AE596" s="218" t="s">
        <v>11974</v>
      </c>
      <c r="AF596" s="220"/>
      <c r="AG596" s="229"/>
      <c r="AH596" s="220"/>
      <c r="AI596" s="220"/>
      <c r="AJ596" s="229"/>
      <c r="AK596" s="229"/>
      <c r="AL596" s="220"/>
      <c r="AM596" s="229"/>
      <c r="AN596" s="220"/>
      <c r="AO596" s="220"/>
      <c r="AP596" s="229"/>
      <c r="AQ596" s="229"/>
      <c r="AR596" s="220"/>
      <c r="AS596" s="229"/>
      <c r="AT596" s="220"/>
      <c r="AU596" s="220"/>
      <c r="AV596" s="229"/>
      <c r="AW596" s="229"/>
      <c r="AX596" s="220"/>
      <c r="AY596" s="229"/>
    </row>
    <row r="597" spans="1:51" s="110" customFormat="1" hidden="1" x14ac:dyDescent="0.25">
      <c r="A597" s="242"/>
      <c r="B597" s="242"/>
      <c r="C597" s="242"/>
      <c r="D597" s="257"/>
      <c r="E597" s="242" t="s">
        <v>7526</v>
      </c>
      <c r="F597" s="243"/>
      <c r="G597" s="243"/>
      <c r="H597" s="1056"/>
      <c r="I597" s="243"/>
      <c r="J597" s="258"/>
      <c r="K597" s="250"/>
      <c r="L597" s="244"/>
      <c r="M597" s="245"/>
      <c r="N597" s="246"/>
      <c r="O597" s="246"/>
      <c r="P597" s="246"/>
      <c r="Q597" s="244"/>
      <c r="R597" s="244"/>
      <c r="S597" s="245"/>
      <c r="T597" s="246"/>
      <c r="U597" s="246"/>
      <c r="V597" s="246"/>
      <c r="W597" s="244"/>
      <c r="X597" s="244"/>
      <c r="Y597" s="245"/>
      <c r="Z597" s="246"/>
      <c r="AA597" s="246"/>
      <c r="AB597" s="246"/>
      <c r="AC597" s="244"/>
      <c r="AD597" s="244"/>
      <c r="AE597" s="245"/>
      <c r="AF597" s="246"/>
      <c r="AG597" s="246"/>
      <c r="AH597" s="246"/>
      <c r="AI597" s="244"/>
      <c r="AJ597" s="244"/>
      <c r="AK597" s="245"/>
      <c r="AL597" s="246"/>
      <c r="AM597" s="246"/>
      <c r="AN597" s="246"/>
      <c r="AO597" s="244"/>
      <c r="AP597" s="244"/>
      <c r="AQ597" s="245"/>
      <c r="AR597" s="246"/>
      <c r="AS597" s="246"/>
      <c r="AT597" s="246"/>
      <c r="AU597" s="244"/>
      <c r="AV597" s="244"/>
      <c r="AW597" s="245"/>
      <c r="AX597" s="246"/>
      <c r="AY597" s="246"/>
    </row>
    <row r="598" spans="1:51" s="77" customFormat="1" ht="25.5" hidden="1" x14ac:dyDescent="0.25">
      <c r="A598" s="226" t="s">
        <v>8263</v>
      </c>
      <c r="B598" s="238"/>
      <c r="C598" s="238" t="s">
        <v>8257</v>
      </c>
      <c r="D598" s="256" t="s">
        <v>7389</v>
      </c>
      <c r="E598" s="231" t="s">
        <v>8044</v>
      </c>
      <c r="F598" s="228">
        <f t="shared" ref="F598:F629" si="95">IF(L598&lt;&gt;0,MAX(L598,R598,X598,AD598,AJ598,AP598),"NE")</f>
        <v>45966</v>
      </c>
      <c r="G598" s="232" t="str">
        <f t="shared" ref="G598:G629" si="96">IF($F598="","",INDEX($K598:$DP598,1,MATCH($F598,$K598:$DP598,)-1))</f>
        <v>B</v>
      </c>
      <c r="H598" s="1058" t="str">
        <f t="shared" ref="H598:H629" si="97">IF($F598="","",INDEX($K598:$AQ598,1,MATCH($F598,$K598:$AQ598,)+1))</f>
        <v>MR_DER-1342_25</v>
      </c>
      <c r="I598" s="234" t="str">
        <f t="shared" ref="I598:I629" si="98">IF(F598="NE",F598,IF(INDEX(K598:CR598,,MATCH(F598,K598:CR598,0)+3)&lt;&gt;0,INDEX(K598:CR598,,MATCH(F598,K598:CR598,0)+3),"ND"))</f>
        <v>ND</v>
      </c>
      <c r="J598" s="255" t="str">
        <f t="shared" ref="J598:J629" si="99">IF(G598="NE",G598,IF(INDEX(K598:CS598,,MATCH(G598,K598:CS598,0)+3)&lt;&gt;0,INDEX(K598:CS598,,MATCH(G598,K598:CS598,0)+3),"ND"))</f>
        <v>ND</v>
      </c>
      <c r="K598" s="249" t="s">
        <v>3730</v>
      </c>
      <c r="L598" s="229">
        <v>45457</v>
      </c>
      <c r="M598" s="1205" t="s">
        <v>8100</v>
      </c>
      <c r="N598" s="220" t="s">
        <v>5536</v>
      </c>
      <c r="O598" s="229">
        <v>45509</v>
      </c>
      <c r="P598" s="220" t="s">
        <v>3777</v>
      </c>
      <c r="Q598" s="220" t="s">
        <v>3765</v>
      </c>
      <c r="R598" s="229">
        <v>45562</v>
      </c>
      <c r="S598" s="1205" t="s">
        <v>8270</v>
      </c>
      <c r="T598" s="229">
        <v>45583</v>
      </c>
      <c r="U598" s="229" t="s">
        <v>5537</v>
      </c>
      <c r="V598" s="220" t="s">
        <v>3777</v>
      </c>
      <c r="W598" s="220" t="s">
        <v>3748</v>
      </c>
      <c r="X598" s="229">
        <v>45866</v>
      </c>
      <c r="Y598" s="218" t="s">
        <v>9682</v>
      </c>
      <c r="Z598" s="220" t="s">
        <v>6098</v>
      </c>
      <c r="AA598" s="229"/>
      <c r="AB598" s="220"/>
      <c r="AC598" s="220" t="s">
        <v>5626</v>
      </c>
      <c r="AD598" s="229">
        <v>45903</v>
      </c>
      <c r="AE598" s="1153" t="s">
        <v>10183</v>
      </c>
      <c r="AF598" s="220" t="s">
        <v>5539</v>
      </c>
      <c r="AG598" s="229">
        <v>45909</v>
      </c>
      <c r="AH598" s="220"/>
      <c r="AI598" s="220" t="s">
        <v>5811</v>
      </c>
      <c r="AJ598" s="229">
        <v>45910</v>
      </c>
      <c r="AK598" s="1153" t="s">
        <v>10241</v>
      </c>
      <c r="AL598" s="220"/>
      <c r="AM598" s="229"/>
      <c r="AN598" s="220"/>
      <c r="AO598" s="220" t="s">
        <v>5811</v>
      </c>
      <c r="AP598" s="229">
        <v>45966</v>
      </c>
      <c r="AQ598" s="1153" t="s">
        <v>11193</v>
      </c>
      <c r="AR598" s="220"/>
      <c r="AS598" s="229"/>
      <c r="AT598" s="220"/>
      <c r="AU598" s="220"/>
      <c r="AV598" s="229"/>
      <c r="AW598" s="229"/>
      <c r="AX598" s="220"/>
      <c r="AY598" s="229"/>
    </row>
    <row r="599" spans="1:51" s="77" customFormat="1" ht="25.5" hidden="1" x14ac:dyDescent="0.25">
      <c r="A599" s="226" t="s">
        <v>8263</v>
      </c>
      <c r="B599" s="238"/>
      <c r="C599" s="238" t="s">
        <v>8257</v>
      </c>
      <c r="D599" s="256" t="s">
        <v>7389</v>
      </c>
      <c r="E599" s="231" t="s">
        <v>8045</v>
      </c>
      <c r="F599" s="228">
        <f t="shared" si="95"/>
        <v>45966</v>
      </c>
      <c r="G599" s="232" t="str">
        <f t="shared" si="96"/>
        <v>A</v>
      </c>
      <c r="H599" s="1058" t="str">
        <f t="shared" si="97"/>
        <v>MR_DER-1342_25</v>
      </c>
      <c r="I599" s="234" t="str">
        <f t="shared" si="98"/>
        <v>ND</v>
      </c>
      <c r="J599" s="255" t="str">
        <f t="shared" si="99"/>
        <v>APROVADO</v>
      </c>
      <c r="K599" s="249" t="s">
        <v>3730</v>
      </c>
      <c r="L599" s="229">
        <v>45457</v>
      </c>
      <c r="M599" s="1205" t="s">
        <v>8100</v>
      </c>
      <c r="N599" s="220" t="s">
        <v>5536</v>
      </c>
      <c r="O599" s="229">
        <v>45509</v>
      </c>
      <c r="P599" s="220" t="s">
        <v>3777</v>
      </c>
      <c r="Q599" s="220" t="s">
        <v>3765</v>
      </c>
      <c r="R599" s="229">
        <v>45562</v>
      </c>
      <c r="S599" s="1205" t="s">
        <v>8270</v>
      </c>
      <c r="T599" s="229">
        <v>45583</v>
      </c>
      <c r="U599" s="229" t="s">
        <v>5539</v>
      </c>
      <c r="V599" s="220" t="s">
        <v>3777</v>
      </c>
      <c r="W599" s="220" t="s">
        <v>3748</v>
      </c>
      <c r="X599" s="229">
        <v>45866</v>
      </c>
      <c r="Y599" s="218" t="s">
        <v>9682</v>
      </c>
      <c r="Z599" s="220" t="s">
        <v>5539</v>
      </c>
      <c r="AA599" s="229"/>
      <c r="AB599" s="220"/>
      <c r="AC599" s="220" t="s">
        <v>3748</v>
      </c>
      <c r="AD599" s="229">
        <v>45966</v>
      </c>
      <c r="AE599" s="1153" t="s">
        <v>11193</v>
      </c>
      <c r="AF599" s="220"/>
      <c r="AG599" s="229"/>
      <c r="AH599" s="220"/>
      <c r="AI599" s="220"/>
      <c r="AJ599" s="229"/>
      <c r="AK599" s="229"/>
      <c r="AL599" s="220"/>
      <c r="AM599" s="229"/>
      <c r="AN599" s="220"/>
      <c r="AO599" s="220"/>
      <c r="AP599" s="229"/>
      <c r="AQ599" s="229"/>
      <c r="AR599" s="220"/>
      <c r="AS599" s="229"/>
      <c r="AT599" s="220"/>
      <c r="AU599" s="220"/>
      <c r="AV599" s="229"/>
      <c r="AW599" s="229"/>
      <c r="AX599" s="220"/>
      <c r="AY599" s="229"/>
    </row>
    <row r="600" spans="1:51" s="77" customFormat="1" ht="25.5" hidden="1" x14ac:dyDescent="0.25">
      <c r="A600" s="226" t="s">
        <v>8263</v>
      </c>
      <c r="B600" s="238"/>
      <c r="C600" s="238" t="s">
        <v>8257</v>
      </c>
      <c r="D600" s="256" t="s">
        <v>7390</v>
      </c>
      <c r="E600" s="231" t="s">
        <v>8046</v>
      </c>
      <c r="F600" s="228">
        <f t="shared" si="95"/>
        <v>45966</v>
      </c>
      <c r="G600" s="232" t="str">
        <f t="shared" si="96"/>
        <v>A</v>
      </c>
      <c r="H600" s="1058" t="str">
        <f t="shared" si="97"/>
        <v>MR_DER-1342_25</v>
      </c>
      <c r="I600" s="234" t="str">
        <f t="shared" si="98"/>
        <v>ND</v>
      </c>
      <c r="J600" s="255" t="str">
        <f t="shared" si="99"/>
        <v>APROVADO</v>
      </c>
      <c r="K600" s="249" t="s">
        <v>3730</v>
      </c>
      <c r="L600" s="229">
        <v>45457</v>
      </c>
      <c r="M600" s="1205" t="s">
        <v>8100</v>
      </c>
      <c r="N600" s="220" t="s">
        <v>5536</v>
      </c>
      <c r="O600" s="229">
        <v>45509</v>
      </c>
      <c r="P600" s="220" t="s">
        <v>3777</v>
      </c>
      <c r="Q600" s="220" t="s">
        <v>3765</v>
      </c>
      <c r="R600" s="229">
        <v>45562</v>
      </c>
      <c r="S600" s="1205" t="s">
        <v>8270</v>
      </c>
      <c r="T600" s="229">
        <v>45583</v>
      </c>
      <c r="U600" s="229" t="s">
        <v>5539</v>
      </c>
      <c r="V600" s="220" t="s">
        <v>3777</v>
      </c>
      <c r="W600" s="220" t="s">
        <v>3748</v>
      </c>
      <c r="X600" s="229">
        <v>45866</v>
      </c>
      <c r="Y600" s="218" t="s">
        <v>9682</v>
      </c>
      <c r="Z600" s="220" t="s">
        <v>5539</v>
      </c>
      <c r="AA600" s="229"/>
      <c r="AB600" s="220"/>
      <c r="AC600" s="220" t="s">
        <v>3748</v>
      </c>
      <c r="AD600" s="229">
        <v>45966</v>
      </c>
      <c r="AE600" s="1153" t="s">
        <v>11193</v>
      </c>
      <c r="AF600" s="220"/>
      <c r="AG600" s="229"/>
      <c r="AH600" s="220"/>
      <c r="AI600" s="220"/>
      <c r="AJ600" s="229"/>
      <c r="AK600" s="229"/>
      <c r="AL600" s="220"/>
      <c r="AM600" s="229"/>
      <c r="AN600" s="220"/>
      <c r="AO600" s="220"/>
      <c r="AP600" s="229"/>
      <c r="AQ600" s="229"/>
      <c r="AR600" s="220"/>
      <c r="AS600" s="229"/>
      <c r="AT600" s="220"/>
      <c r="AU600" s="220"/>
      <c r="AV600" s="229"/>
      <c r="AW600" s="229"/>
      <c r="AX600" s="220"/>
      <c r="AY600" s="229"/>
    </row>
    <row r="601" spans="1:51" s="77" customFormat="1" ht="25.5" hidden="1" x14ac:dyDescent="0.25">
      <c r="A601" s="226" t="s">
        <v>8263</v>
      </c>
      <c r="B601" s="238"/>
      <c r="C601" s="238" t="s">
        <v>8257</v>
      </c>
      <c r="D601" s="256" t="s">
        <v>7390</v>
      </c>
      <c r="E601" s="231" t="s">
        <v>8047</v>
      </c>
      <c r="F601" s="228">
        <f t="shared" si="95"/>
        <v>45966</v>
      </c>
      <c r="G601" s="232" t="str">
        <f t="shared" si="96"/>
        <v>A</v>
      </c>
      <c r="H601" s="1058" t="str">
        <f t="shared" si="97"/>
        <v>MR_DER-1342_25</v>
      </c>
      <c r="I601" s="234" t="str">
        <f t="shared" si="98"/>
        <v>ND</v>
      </c>
      <c r="J601" s="255" t="str">
        <f t="shared" si="99"/>
        <v>APROVADO</v>
      </c>
      <c r="K601" s="249" t="s">
        <v>3730</v>
      </c>
      <c r="L601" s="229">
        <v>45457</v>
      </c>
      <c r="M601" s="1205" t="s">
        <v>8100</v>
      </c>
      <c r="N601" s="220" t="s">
        <v>5536</v>
      </c>
      <c r="O601" s="229">
        <v>45509</v>
      </c>
      <c r="P601" s="220" t="s">
        <v>3777</v>
      </c>
      <c r="Q601" s="220" t="s">
        <v>3765</v>
      </c>
      <c r="R601" s="229">
        <v>45562</v>
      </c>
      <c r="S601" s="1205" t="s">
        <v>8270</v>
      </c>
      <c r="T601" s="229">
        <v>45583</v>
      </c>
      <c r="U601" s="229" t="s">
        <v>5539</v>
      </c>
      <c r="V601" s="220" t="s">
        <v>3777</v>
      </c>
      <c r="W601" s="220" t="s">
        <v>3748</v>
      </c>
      <c r="X601" s="229">
        <v>45866</v>
      </c>
      <c r="Y601" s="218" t="s">
        <v>9682</v>
      </c>
      <c r="Z601" s="220" t="s">
        <v>5539</v>
      </c>
      <c r="AA601" s="229"/>
      <c r="AB601" s="220"/>
      <c r="AC601" s="220" t="s">
        <v>3748</v>
      </c>
      <c r="AD601" s="229">
        <v>45966</v>
      </c>
      <c r="AE601" s="1153" t="s">
        <v>11193</v>
      </c>
      <c r="AF601" s="220"/>
      <c r="AG601" s="229"/>
      <c r="AH601" s="220"/>
      <c r="AI601" s="220"/>
      <c r="AJ601" s="229"/>
      <c r="AK601" s="229"/>
      <c r="AL601" s="220"/>
      <c r="AM601" s="229"/>
      <c r="AN601" s="220"/>
      <c r="AO601" s="220"/>
      <c r="AP601" s="229"/>
      <c r="AQ601" s="229"/>
      <c r="AR601" s="220"/>
      <c r="AS601" s="229"/>
      <c r="AT601" s="220"/>
      <c r="AU601" s="220"/>
      <c r="AV601" s="229"/>
      <c r="AW601" s="229"/>
      <c r="AX601" s="220"/>
      <c r="AY601" s="229"/>
    </row>
    <row r="602" spans="1:51" s="77" customFormat="1" ht="25.5" hidden="1" x14ac:dyDescent="0.25">
      <c r="A602" s="226" t="s">
        <v>8263</v>
      </c>
      <c r="B602" s="238"/>
      <c r="C602" s="238" t="s">
        <v>8257</v>
      </c>
      <c r="D602" s="256" t="s">
        <v>7390</v>
      </c>
      <c r="E602" s="231" t="s">
        <v>8048</v>
      </c>
      <c r="F602" s="228">
        <f t="shared" si="95"/>
        <v>45966</v>
      </c>
      <c r="G602" s="232" t="str">
        <f t="shared" si="96"/>
        <v>B</v>
      </c>
      <c r="H602" s="1058" t="str">
        <f t="shared" si="97"/>
        <v>MR_DER-1342_25</v>
      </c>
      <c r="I602" s="234" t="str">
        <f t="shared" si="98"/>
        <v>ND</v>
      </c>
      <c r="J602" s="255" t="str">
        <f t="shared" si="99"/>
        <v>ND</v>
      </c>
      <c r="K602" s="249" t="s">
        <v>3730</v>
      </c>
      <c r="L602" s="229">
        <v>45457</v>
      </c>
      <c r="M602" s="1205" t="s">
        <v>8100</v>
      </c>
      <c r="N602" s="220" t="s">
        <v>5536</v>
      </c>
      <c r="O602" s="229">
        <v>45509</v>
      </c>
      <c r="P602" s="220" t="s">
        <v>3777</v>
      </c>
      <c r="Q602" s="220" t="s">
        <v>3765</v>
      </c>
      <c r="R602" s="229">
        <v>45562</v>
      </c>
      <c r="S602" s="1205" t="s">
        <v>8270</v>
      </c>
      <c r="T602" s="229">
        <v>45583</v>
      </c>
      <c r="U602" s="229" t="s">
        <v>5537</v>
      </c>
      <c r="V602" s="220" t="s">
        <v>3777</v>
      </c>
      <c r="W602" s="220" t="s">
        <v>3748</v>
      </c>
      <c r="X602" s="229">
        <v>45866</v>
      </c>
      <c r="Y602" s="218" t="s">
        <v>9682</v>
      </c>
      <c r="Z602" s="220" t="s">
        <v>5539</v>
      </c>
      <c r="AA602" s="229"/>
      <c r="AB602" s="220"/>
      <c r="AC602" s="220" t="s">
        <v>5626</v>
      </c>
      <c r="AD602" s="229">
        <v>45903</v>
      </c>
      <c r="AE602" s="1153" t="s">
        <v>10183</v>
      </c>
      <c r="AF602" s="220" t="s">
        <v>5539</v>
      </c>
      <c r="AG602" s="229">
        <v>45909</v>
      </c>
      <c r="AH602" s="220"/>
      <c r="AI602" s="220" t="s">
        <v>5811</v>
      </c>
      <c r="AJ602" s="229">
        <v>45910</v>
      </c>
      <c r="AK602" s="1153" t="s">
        <v>10241</v>
      </c>
      <c r="AL602" s="220"/>
      <c r="AM602" s="229"/>
      <c r="AN602" s="220"/>
      <c r="AO602" s="220" t="s">
        <v>5811</v>
      </c>
      <c r="AP602" s="229">
        <v>45966</v>
      </c>
      <c r="AQ602" s="1153" t="s">
        <v>11193</v>
      </c>
      <c r="AR602" s="220"/>
      <c r="AS602" s="229"/>
      <c r="AT602" s="220"/>
      <c r="AU602" s="220"/>
      <c r="AV602" s="229"/>
      <c r="AW602" s="229"/>
      <c r="AX602" s="220"/>
      <c r="AY602" s="229"/>
    </row>
    <row r="603" spans="1:51" s="77" customFormat="1" ht="25.5" hidden="1" x14ac:dyDescent="0.25">
      <c r="A603" s="226" t="s">
        <v>8263</v>
      </c>
      <c r="B603" s="238"/>
      <c r="C603" s="238" t="s">
        <v>8257</v>
      </c>
      <c r="D603" s="256" t="s">
        <v>7390</v>
      </c>
      <c r="E603" s="231" t="s">
        <v>8049</v>
      </c>
      <c r="F603" s="228">
        <f t="shared" si="95"/>
        <v>45966</v>
      </c>
      <c r="G603" s="232" t="str">
        <f t="shared" si="96"/>
        <v>A</v>
      </c>
      <c r="H603" s="1058" t="str">
        <f t="shared" si="97"/>
        <v>MR_DER-1342_25</v>
      </c>
      <c r="I603" s="233" t="str">
        <f t="shared" si="98"/>
        <v>ND</v>
      </c>
      <c r="J603" s="255" t="str">
        <f t="shared" si="99"/>
        <v>APROVADO</v>
      </c>
      <c r="K603" s="249" t="s">
        <v>3730</v>
      </c>
      <c r="L603" s="229">
        <v>45457</v>
      </c>
      <c r="M603" s="1205" t="s">
        <v>8100</v>
      </c>
      <c r="N603" s="220" t="s">
        <v>5536</v>
      </c>
      <c r="O603" s="229">
        <v>45509</v>
      </c>
      <c r="P603" s="220" t="s">
        <v>3777</v>
      </c>
      <c r="Q603" s="220" t="s">
        <v>3765</v>
      </c>
      <c r="R603" s="229">
        <v>45562</v>
      </c>
      <c r="S603" s="1205" t="s">
        <v>8270</v>
      </c>
      <c r="T603" s="229">
        <v>45583</v>
      </c>
      <c r="U603" s="229" t="s">
        <v>5536</v>
      </c>
      <c r="V603" s="220" t="s">
        <v>3777</v>
      </c>
      <c r="W603" s="220" t="s">
        <v>5701</v>
      </c>
      <c r="X603" s="229">
        <v>45866</v>
      </c>
      <c r="Y603" s="1153" t="s">
        <v>9682</v>
      </c>
      <c r="Z603" s="220" t="s">
        <v>5539</v>
      </c>
      <c r="AA603" s="229"/>
      <c r="AB603" s="220"/>
      <c r="AC603" s="220" t="s">
        <v>3748</v>
      </c>
      <c r="AD603" s="229">
        <v>45903</v>
      </c>
      <c r="AE603" s="1153" t="s">
        <v>10183</v>
      </c>
      <c r="AF603" s="220" t="s">
        <v>5539</v>
      </c>
      <c r="AG603" s="229">
        <v>45909</v>
      </c>
      <c r="AH603" s="220"/>
      <c r="AI603" s="220" t="s">
        <v>3748</v>
      </c>
      <c r="AJ603" s="229">
        <v>45966</v>
      </c>
      <c r="AK603" s="1153" t="s">
        <v>11193</v>
      </c>
      <c r="AL603" s="220"/>
      <c r="AM603" s="229"/>
      <c r="AN603" s="220"/>
      <c r="AO603" s="220"/>
      <c r="AP603" s="229"/>
      <c r="AQ603" s="229"/>
      <c r="AR603" s="220"/>
      <c r="AS603" s="229"/>
      <c r="AT603" s="220"/>
      <c r="AU603" s="220"/>
      <c r="AV603" s="229"/>
      <c r="AW603" s="229"/>
      <c r="AX603" s="220"/>
      <c r="AY603" s="229"/>
    </row>
    <row r="604" spans="1:51" s="77" customFormat="1" ht="25.5" hidden="1" x14ac:dyDescent="0.25">
      <c r="A604" s="226" t="s">
        <v>8263</v>
      </c>
      <c r="B604" s="238"/>
      <c r="C604" s="238" t="s">
        <v>8257</v>
      </c>
      <c r="D604" s="256" t="s">
        <v>7390</v>
      </c>
      <c r="E604" s="231" t="s">
        <v>8050</v>
      </c>
      <c r="F604" s="228">
        <f t="shared" si="95"/>
        <v>45966</v>
      </c>
      <c r="G604" s="232" t="str">
        <f t="shared" si="96"/>
        <v>A</v>
      </c>
      <c r="H604" s="1058" t="str">
        <f t="shared" si="97"/>
        <v>MR_DER-1342_25</v>
      </c>
      <c r="I604" s="233" t="str">
        <f t="shared" si="98"/>
        <v>ND</v>
      </c>
      <c r="J604" s="255" t="str">
        <f t="shared" si="99"/>
        <v>APROVADO</v>
      </c>
      <c r="K604" s="249" t="s">
        <v>3730</v>
      </c>
      <c r="L604" s="229">
        <v>45457</v>
      </c>
      <c r="M604" s="1205" t="s">
        <v>8100</v>
      </c>
      <c r="N604" s="220" t="s">
        <v>5536</v>
      </c>
      <c r="O604" s="229">
        <v>45509</v>
      </c>
      <c r="P604" s="220" t="s">
        <v>3777</v>
      </c>
      <c r="Q604" s="220" t="s">
        <v>3765</v>
      </c>
      <c r="R604" s="229">
        <v>45562</v>
      </c>
      <c r="S604" s="1205" t="s">
        <v>8270</v>
      </c>
      <c r="T604" s="229">
        <v>45583</v>
      </c>
      <c r="U604" s="229" t="s">
        <v>5536</v>
      </c>
      <c r="V604" s="220" t="s">
        <v>3777</v>
      </c>
      <c r="W604" s="220" t="s">
        <v>5701</v>
      </c>
      <c r="X604" s="229">
        <v>45866</v>
      </c>
      <c r="Y604" s="218" t="s">
        <v>9682</v>
      </c>
      <c r="Z604" s="220" t="s">
        <v>5539</v>
      </c>
      <c r="AA604" s="229"/>
      <c r="AB604" s="220"/>
      <c r="AC604" s="220" t="s">
        <v>3748</v>
      </c>
      <c r="AD604" s="229">
        <v>45903</v>
      </c>
      <c r="AE604" s="1153" t="s">
        <v>10183</v>
      </c>
      <c r="AF604" s="220" t="s">
        <v>5539</v>
      </c>
      <c r="AG604" s="229">
        <v>45909</v>
      </c>
      <c r="AH604" s="220"/>
      <c r="AI604" s="220" t="s">
        <v>3748</v>
      </c>
      <c r="AJ604" s="229">
        <v>45966</v>
      </c>
      <c r="AK604" s="1153" t="s">
        <v>11193</v>
      </c>
      <c r="AL604" s="220"/>
      <c r="AM604" s="229"/>
      <c r="AN604" s="220"/>
      <c r="AO604" s="220"/>
      <c r="AP604" s="229"/>
      <c r="AQ604" s="229"/>
      <c r="AR604" s="220"/>
      <c r="AS604" s="229"/>
      <c r="AT604" s="220"/>
      <c r="AU604" s="220"/>
      <c r="AV604" s="229"/>
      <c r="AW604" s="229"/>
      <c r="AX604" s="220"/>
      <c r="AY604" s="229"/>
    </row>
    <row r="605" spans="1:51" s="77" customFormat="1" ht="25.5" hidden="1" x14ac:dyDescent="0.25">
      <c r="A605" s="226" t="s">
        <v>8263</v>
      </c>
      <c r="B605" s="238"/>
      <c r="C605" s="238" t="s">
        <v>8257</v>
      </c>
      <c r="D605" s="256" t="s">
        <v>7391</v>
      </c>
      <c r="E605" s="231" t="s">
        <v>8051</v>
      </c>
      <c r="F605" s="228">
        <f t="shared" si="95"/>
        <v>45966</v>
      </c>
      <c r="G605" s="232" t="str">
        <f t="shared" si="96"/>
        <v>A</v>
      </c>
      <c r="H605" s="1058" t="str">
        <f t="shared" si="97"/>
        <v>MR_DER-1342_25</v>
      </c>
      <c r="I605" s="233" t="str">
        <f t="shared" si="98"/>
        <v>ND</v>
      </c>
      <c r="J605" s="255" t="str">
        <f t="shared" si="99"/>
        <v>APROVADO</v>
      </c>
      <c r="K605" s="249" t="s">
        <v>3730</v>
      </c>
      <c r="L605" s="229">
        <v>45457</v>
      </c>
      <c r="M605" s="1205" t="s">
        <v>8100</v>
      </c>
      <c r="N605" s="220" t="s">
        <v>5536</v>
      </c>
      <c r="O605" s="229">
        <v>45509</v>
      </c>
      <c r="P605" s="220" t="s">
        <v>3777</v>
      </c>
      <c r="Q605" s="220" t="s">
        <v>3765</v>
      </c>
      <c r="R605" s="229">
        <v>45562</v>
      </c>
      <c r="S605" s="1205" t="s">
        <v>8270</v>
      </c>
      <c r="T605" s="229">
        <v>45583</v>
      </c>
      <c r="U605" s="229" t="s">
        <v>5539</v>
      </c>
      <c r="V605" s="220" t="s">
        <v>3777</v>
      </c>
      <c r="W605" s="220" t="s">
        <v>3748</v>
      </c>
      <c r="X605" s="229">
        <v>45866</v>
      </c>
      <c r="Y605" s="218" t="s">
        <v>9682</v>
      </c>
      <c r="Z605" s="220" t="s">
        <v>5539</v>
      </c>
      <c r="AA605" s="229"/>
      <c r="AB605" s="220"/>
      <c r="AC605" s="220" t="s">
        <v>3748</v>
      </c>
      <c r="AD605" s="229">
        <v>45903</v>
      </c>
      <c r="AE605" s="1153" t="s">
        <v>10183</v>
      </c>
      <c r="AF605" s="220" t="s">
        <v>5539</v>
      </c>
      <c r="AG605" s="229">
        <v>45909</v>
      </c>
      <c r="AH605" s="220"/>
      <c r="AI605" s="220" t="s">
        <v>3748</v>
      </c>
      <c r="AJ605" s="229">
        <v>45966</v>
      </c>
      <c r="AK605" s="1153" t="s">
        <v>11193</v>
      </c>
      <c r="AL605" s="220"/>
      <c r="AM605" s="229"/>
      <c r="AN605" s="220"/>
      <c r="AO605" s="220"/>
      <c r="AP605" s="229"/>
      <c r="AQ605" s="229"/>
      <c r="AR605" s="220"/>
      <c r="AS605" s="229"/>
      <c r="AT605" s="220"/>
      <c r="AU605" s="220"/>
      <c r="AV605" s="229"/>
      <c r="AW605" s="229"/>
      <c r="AX605" s="220"/>
      <c r="AY605" s="229"/>
    </row>
    <row r="606" spans="1:51" s="77" customFormat="1" ht="25.5" hidden="1" x14ac:dyDescent="0.25">
      <c r="A606" s="226" t="s">
        <v>8263</v>
      </c>
      <c r="B606" s="238"/>
      <c r="C606" s="238" t="s">
        <v>8257</v>
      </c>
      <c r="D606" s="256" t="s">
        <v>7391</v>
      </c>
      <c r="E606" s="231" t="s">
        <v>8052</v>
      </c>
      <c r="F606" s="228">
        <f t="shared" si="95"/>
        <v>45966</v>
      </c>
      <c r="G606" s="232" t="str">
        <f t="shared" si="96"/>
        <v>A</v>
      </c>
      <c r="H606" s="1058" t="str">
        <f t="shared" si="97"/>
        <v>MR_DER-1342_25</v>
      </c>
      <c r="I606" s="233" t="str">
        <f t="shared" si="98"/>
        <v>ND</v>
      </c>
      <c r="J606" s="255" t="str">
        <f t="shared" si="99"/>
        <v>APROVADO</v>
      </c>
      <c r="K606" s="249" t="s">
        <v>3730</v>
      </c>
      <c r="L606" s="229">
        <v>45457</v>
      </c>
      <c r="M606" s="1205" t="s">
        <v>8100</v>
      </c>
      <c r="N606" s="220" t="s">
        <v>5536</v>
      </c>
      <c r="O606" s="229">
        <v>45509</v>
      </c>
      <c r="P606" s="220" t="s">
        <v>3777</v>
      </c>
      <c r="Q606" s="220" t="s">
        <v>3765</v>
      </c>
      <c r="R606" s="229">
        <v>45562</v>
      </c>
      <c r="S606" s="1205" t="s">
        <v>8270</v>
      </c>
      <c r="T606" s="229">
        <v>45583</v>
      </c>
      <c r="U606" s="229" t="s">
        <v>5539</v>
      </c>
      <c r="V606" s="220" t="s">
        <v>3777</v>
      </c>
      <c r="W606" s="220" t="s">
        <v>3748</v>
      </c>
      <c r="X606" s="229">
        <v>45866</v>
      </c>
      <c r="Y606" s="218" t="s">
        <v>9682</v>
      </c>
      <c r="Z606" s="220" t="s">
        <v>5539</v>
      </c>
      <c r="AA606" s="229"/>
      <c r="AB606" s="220"/>
      <c r="AC606" s="220" t="s">
        <v>3748</v>
      </c>
      <c r="AD606" s="229">
        <v>45966</v>
      </c>
      <c r="AE606" s="1153" t="s">
        <v>11193</v>
      </c>
      <c r="AF606" s="220"/>
      <c r="AG606" s="229"/>
      <c r="AH606" s="220"/>
      <c r="AI606" s="220"/>
      <c r="AJ606" s="229"/>
      <c r="AK606" s="229"/>
      <c r="AL606" s="220"/>
      <c r="AM606" s="229"/>
      <c r="AN606" s="220"/>
      <c r="AO606" s="220"/>
      <c r="AP606" s="229"/>
      <c r="AQ606" s="229"/>
      <c r="AR606" s="220"/>
      <c r="AS606" s="229"/>
      <c r="AT606" s="220"/>
      <c r="AU606" s="220"/>
      <c r="AV606" s="229"/>
      <c r="AW606" s="229"/>
      <c r="AX606" s="220"/>
      <c r="AY606" s="229"/>
    </row>
    <row r="607" spans="1:51" s="77" customFormat="1" ht="25.5" hidden="1" x14ac:dyDescent="0.25">
      <c r="A607" s="226" t="s">
        <v>8263</v>
      </c>
      <c r="B607" s="238"/>
      <c r="C607" s="238" t="s">
        <v>8257</v>
      </c>
      <c r="D607" s="256" t="s">
        <v>7391</v>
      </c>
      <c r="E607" s="231" t="s">
        <v>8053</v>
      </c>
      <c r="F607" s="228">
        <f t="shared" si="95"/>
        <v>45966</v>
      </c>
      <c r="G607" s="232" t="str">
        <f t="shared" si="96"/>
        <v>A</v>
      </c>
      <c r="H607" s="1058" t="str">
        <f t="shared" si="97"/>
        <v>MR_DER-1342_25</v>
      </c>
      <c r="I607" s="233" t="str">
        <f t="shared" si="98"/>
        <v>ND</v>
      </c>
      <c r="J607" s="255" t="str">
        <f t="shared" si="99"/>
        <v>APROVADO</v>
      </c>
      <c r="K607" s="249" t="s">
        <v>3730</v>
      </c>
      <c r="L607" s="229">
        <v>45457</v>
      </c>
      <c r="M607" s="1205" t="s">
        <v>8100</v>
      </c>
      <c r="N607" s="220" t="s">
        <v>5536</v>
      </c>
      <c r="O607" s="229">
        <v>45509</v>
      </c>
      <c r="P607" s="220" t="s">
        <v>3777</v>
      </c>
      <c r="Q607" s="220" t="s">
        <v>3765</v>
      </c>
      <c r="R607" s="229">
        <v>45562</v>
      </c>
      <c r="S607" s="1205" t="s">
        <v>8270</v>
      </c>
      <c r="T607" s="229">
        <v>45583</v>
      </c>
      <c r="U607" s="229" t="s">
        <v>5539</v>
      </c>
      <c r="V607" s="220" t="s">
        <v>3777</v>
      </c>
      <c r="W607" s="220" t="s">
        <v>3748</v>
      </c>
      <c r="X607" s="229">
        <v>45866</v>
      </c>
      <c r="Y607" s="218" t="s">
        <v>9682</v>
      </c>
      <c r="Z607" s="220" t="s">
        <v>5539</v>
      </c>
      <c r="AA607" s="229"/>
      <c r="AB607" s="220"/>
      <c r="AC607" s="220" t="s">
        <v>3748</v>
      </c>
      <c r="AD607" s="229">
        <v>45966</v>
      </c>
      <c r="AE607" s="1153" t="s">
        <v>11193</v>
      </c>
      <c r="AF607" s="220"/>
      <c r="AG607" s="229"/>
      <c r="AH607" s="220"/>
      <c r="AI607" s="220"/>
      <c r="AJ607" s="229"/>
      <c r="AK607" s="229"/>
      <c r="AL607" s="220"/>
      <c r="AM607" s="229"/>
      <c r="AN607" s="220"/>
      <c r="AO607" s="220"/>
      <c r="AP607" s="229"/>
      <c r="AQ607" s="229"/>
      <c r="AR607" s="220"/>
      <c r="AS607" s="229"/>
      <c r="AT607" s="220"/>
      <c r="AU607" s="220"/>
      <c r="AV607" s="229"/>
      <c r="AW607" s="229"/>
      <c r="AX607" s="220"/>
      <c r="AY607" s="229"/>
    </row>
    <row r="608" spans="1:51" s="77" customFormat="1" ht="25.5" hidden="1" x14ac:dyDescent="0.25">
      <c r="A608" s="226" t="s">
        <v>8263</v>
      </c>
      <c r="B608" s="238"/>
      <c r="C608" s="238" t="s">
        <v>8257</v>
      </c>
      <c r="D608" s="256" t="s">
        <v>7391</v>
      </c>
      <c r="E608" s="231" t="s">
        <v>9772</v>
      </c>
      <c r="F608" s="228">
        <f t="shared" si="95"/>
        <v>45966</v>
      </c>
      <c r="G608" s="232" t="str">
        <f t="shared" si="96"/>
        <v>B</v>
      </c>
      <c r="H608" s="1058" t="str">
        <f t="shared" si="97"/>
        <v>MR_DER-1342_25</v>
      </c>
      <c r="I608" s="233" t="str">
        <f t="shared" si="98"/>
        <v>ND</v>
      </c>
      <c r="J608" s="255" t="str">
        <f t="shared" si="99"/>
        <v>ND</v>
      </c>
      <c r="K608" s="249" t="s">
        <v>3730</v>
      </c>
      <c r="L608" s="229">
        <v>45866</v>
      </c>
      <c r="M608" s="1153" t="s">
        <v>9682</v>
      </c>
      <c r="N608" s="220" t="s">
        <v>5536</v>
      </c>
      <c r="O608" s="229"/>
      <c r="P608" s="220"/>
      <c r="Q608" s="220"/>
      <c r="R608" s="229"/>
      <c r="S608" s="1205"/>
      <c r="T608" s="229"/>
      <c r="U608" s="229"/>
      <c r="V608" s="220"/>
      <c r="W608" s="220"/>
      <c r="X608" s="229"/>
      <c r="Y608" s="229"/>
      <c r="Z608" s="220"/>
      <c r="AA608" s="229"/>
      <c r="AB608" s="220"/>
      <c r="AC608" s="220" t="s">
        <v>5626</v>
      </c>
      <c r="AD608" s="229">
        <v>45903</v>
      </c>
      <c r="AE608" s="1153" t="s">
        <v>10183</v>
      </c>
      <c r="AF608" s="220" t="s">
        <v>5539</v>
      </c>
      <c r="AG608" s="229">
        <v>45909</v>
      </c>
      <c r="AH608" s="220"/>
      <c r="AI608" s="220" t="s">
        <v>5811</v>
      </c>
      <c r="AJ608" s="229">
        <v>45910</v>
      </c>
      <c r="AK608" s="1153" t="s">
        <v>10241</v>
      </c>
      <c r="AL608" s="220"/>
      <c r="AM608" s="229"/>
      <c r="AN608" s="220"/>
      <c r="AO608" s="220" t="s">
        <v>5811</v>
      </c>
      <c r="AP608" s="229">
        <v>45966</v>
      </c>
      <c r="AQ608" s="1153" t="s">
        <v>11193</v>
      </c>
      <c r="AR608" s="220"/>
      <c r="AS608" s="229"/>
      <c r="AT608" s="220"/>
      <c r="AU608" s="220"/>
      <c r="AV608" s="229"/>
      <c r="AW608" s="229"/>
      <c r="AX608" s="220"/>
      <c r="AY608" s="229"/>
    </row>
    <row r="609" spans="1:51" s="77" customFormat="1" ht="25.5" hidden="1" x14ac:dyDescent="0.25">
      <c r="A609" s="226" t="s">
        <v>8263</v>
      </c>
      <c r="B609" s="238"/>
      <c r="C609" s="238" t="s">
        <v>8257</v>
      </c>
      <c r="D609" s="256" t="s">
        <v>8099</v>
      </c>
      <c r="E609" s="231" t="s">
        <v>8054</v>
      </c>
      <c r="F609" s="228">
        <f t="shared" si="95"/>
        <v>45966</v>
      </c>
      <c r="G609" s="232" t="str">
        <f t="shared" si="96"/>
        <v>A</v>
      </c>
      <c r="H609" s="1058" t="str">
        <f t="shared" si="97"/>
        <v>MR_DER-1342_25</v>
      </c>
      <c r="I609" s="233" t="str">
        <f t="shared" si="98"/>
        <v>ND</v>
      </c>
      <c r="J609" s="255" t="str">
        <f t="shared" si="99"/>
        <v>ND</v>
      </c>
      <c r="K609" s="249" t="s">
        <v>3730</v>
      </c>
      <c r="L609" s="229">
        <v>45457</v>
      </c>
      <c r="M609" s="1205" t="s">
        <v>8100</v>
      </c>
      <c r="N609" s="220" t="s">
        <v>5536</v>
      </c>
      <c r="O609" s="229">
        <v>45509</v>
      </c>
      <c r="P609" s="220" t="s">
        <v>3777</v>
      </c>
      <c r="Q609" s="220" t="s">
        <v>3765</v>
      </c>
      <c r="R609" s="229">
        <v>45562</v>
      </c>
      <c r="S609" s="1205" t="s">
        <v>8270</v>
      </c>
      <c r="T609" s="229">
        <v>45583</v>
      </c>
      <c r="U609" s="229" t="s">
        <v>5536</v>
      </c>
      <c r="V609" s="220" t="s">
        <v>3777</v>
      </c>
      <c r="W609" s="220" t="s">
        <v>5701</v>
      </c>
      <c r="X609" s="229">
        <v>45866</v>
      </c>
      <c r="Y609" s="218" t="s">
        <v>9682</v>
      </c>
      <c r="Z609" s="220" t="s">
        <v>5536</v>
      </c>
      <c r="AA609" s="229"/>
      <c r="AB609" s="220"/>
      <c r="AC609" s="220" t="s">
        <v>7387</v>
      </c>
      <c r="AD609" s="229">
        <v>45903</v>
      </c>
      <c r="AE609" s="1153" t="s">
        <v>10183</v>
      </c>
      <c r="AF609" s="220" t="s">
        <v>5539</v>
      </c>
      <c r="AG609" s="229">
        <v>45909</v>
      </c>
      <c r="AH609" s="220"/>
      <c r="AI609" s="220" t="s">
        <v>3748</v>
      </c>
      <c r="AJ609" s="229">
        <v>45910</v>
      </c>
      <c r="AK609" s="1153" t="s">
        <v>10241</v>
      </c>
      <c r="AL609" s="220"/>
      <c r="AM609" s="229"/>
      <c r="AN609" s="220"/>
      <c r="AO609" s="220" t="s">
        <v>3748</v>
      </c>
      <c r="AP609" s="229">
        <v>45966</v>
      </c>
      <c r="AQ609" s="1153" t="s">
        <v>11193</v>
      </c>
      <c r="AR609" s="220"/>
      <c r="AS609" s="229"/>
      <c r="AT609" s="220"/>
      <c r="AU609" s="220"/>
      <c r="AV609" s="229"/>
      <c r="AW609" s="229"/>
      <c r="AX609" s="220"/>
      <c r="AY609" s="229"/>
    </row>
    <row r="610" spans="1:51" s="77" customFormat="1" ht="25.5" hidden="1" x14ac:dyDescent="0.25">
      <c r="A610" s="226" t="s">
        <v>8263</v>
      </c>
      <c r="B610" s="238"/>
      <c r="C610" s="238" t="s">
        <v>8257</v>
      </c>
      <c r="D610" s="256" t="s">
        <v>8099</v>
      </c>
      <c r="E610" s="231" t="s">
        <v>8055</v>
      </c>
      <c r="F610" s="228">
        <f t="shared" si="95"/>
        <v>45966</v>
      </c>
      <c r="G610" s="232" t="str">
        <f t="shared" si="96"/>
        <v>A</v>
      </c>
      <c r="H610" s="1058" t="str">
        <f t="shared" si="97"/>
        <v>MR_DER-1342_25</v>
      </c>
      <c r="I610" s="233" t="str">
        <f t="shared" si="98"/>
        <v>ND</v>
      </c>
      <c r="J610" s="255" t="str">
        <f t="shared" si="99"/>
        <v>ND</v>
      </c>
      <c r="K610" s="249" t="s">
        <v>3730</v>
      </c>
      <c r="L610" s="229">
        <v>45457</v>
      </c>
      <c r="M610" s="1205" t="s">
        <v>8100</v>
      </c>
      <c r="N610" s="220" t="s">
        <v>5536</v>
      </c>
      <c r="O610" s="229">
        <v>45509</v>
      </c>
      <c r="P610" s="220" t="s">
        <v>3777</v>
      </c>
      <c r="Q610" s="220" t="s">
        <v>3765</v>
      </c>
      <c r="R610" s="229">
        <v>45562</v>
      </c>
      <c r="S610" s="1205" t="s">
        <v>8270</v>
      </c>
      <c r="T610" s="229">
        <v>45583</v>
      </c>
      <c r="U610" s="229" t="s">
        <v>5536</v>
      </c>
      <c r="V610" s="220" t="s">
        <v>3777</v>
      </c>
      <c r="W610" s="220" t="s">
        <v>5701</v>
      </c>
      <c r="X610" s="229">
        <v>45866</v>
      </c>
      <c r="Y610" s="218" t="s">
        <v>9682</v>
      </c>
      <c r="Z610" s="220" t="s">
        <v>5536</v>
      </c>
      <c r="AA610" s="229"/>
      <c r="AB610" s="220"/>
      <c r="AC610" s="220" t="s">
        <v>7387</v>
      </c>
      <c r="AD610" s="229">
        <v>45903</v>
      </c>
      <c r="AE610" s="1153" t="s">
        <v>10183</v>
      </c>
      <c r="AF610" s="220" t="s">
        <v>5539</v>
      </c>
      <c r="AG610" s="229">
        <v>45909</v>
      </c>
      <c r="AH610" s="220"/>
      <c r="AI610" s="220" t="s">
        <v>3748</v>
      </c>
      <c r="AJ610" s="229">
        <v>45910</v>
      </c>
      <c r="AK610" s="1153" t="s">
        <v>10241</v>
      </c>
      <c r="AL610" s="220"/>
      <c r="AM610" s="229"/>
      <c r="AN610" s="220"/>
      <c r="AO610" s="220" t="s">
        <v>3748</v>
      </c>
      <c r="AP610" s="229">
        <v>45966</v>
      </c>
      <c r="AQ610" s="1153" t="s">
        <v>11193</v>
      </c>
      <c r="AR610" s="220"/>
      <c r="AS610" s="229"/>
      <c r="AT610" s="220"/>
      <c r="AU610" s="220"/>
      <c r="AV610" s="229"/>
      <c r="AW610" s="229"/>
      <c r="AX610" s="220"/>
      <c r="AY610" s="229"/>
    </row>
    <row r="611" spans="1:51" s="77" customFormat="1" ht="25.5" hidden="1" x14ac:dyDescent="0.25">
      <c r="A611" s="226" t="s">
        <v>8263</v>
      </c>
      <c r="B611" s="238"/>
      <c r="C611" s="238" t="s">
        <v>8257</v>
      </c>
      <c r="D611" s="256" t="s">
        <v>8099</v>
      </c>
      <c r="E611" s="231" t="s">
        <v>8056</v>
      </c>
      <c r="F611" s="228">
        <f t="shared" si="95"/>
        <v>45966</v>
      </c>
      <c r="G611" s="232" t="str">
        <f t="shared" si="96"/>
        <v>A</v>
      </c>
      <c r="H611" s="1058" t="str">
        <f t="shared" si="97"/>
        <v>MR_DER-1342_25</v>
      </c>
      <c r="I611" s="233" t="str">
        <f t="shared" si="98"/>
        <v>ND</v>
      </c>
      <c r="J611" s="255" t="str">
        <f t="shared" si="99"/>
        <v>ND</v>
      </c>
      <c r="K611" s="249" t="s">
        <v>3730</v>
      </c>
      <c r="L611" s="229">
        <v>45457</v>
      </c>
      <c r="M611" s="1205" t="s">
        <v>8100</v>
      </c>
      <c r="N611" s="220" t="s">
        <v>5536</v>
      </c>
      <c r="O611" s="229">
        <v>45509</v>
      </c>
      <c r="P611" s="220" t="s">
        <v>3777</v>
      </c>
      <c r="Q611" s="220" t="s">
        <v>3765</v>
      </c>
      <c r="R611" s="229">
        <v>45562</v>
      </c>
      <c r="S611" s="1205" t="s">
        <v>8270</v>
      </c>
      <c r="T611" s="229">
        <v>45583</v>
      </c>
      <c r="U611" s="229" t="s">
        <v>5536</v>
      </c>
      <c r="V611" s="220" t="s">
        <v>3777</v>
      </c>
      <c r="W611" s="220" t="s">
        <v>5701</v>
      </c>
      <c r="X611" s="229">
        <v>45866</v>
      </c>
      <c r="Y611" s="218" t="s">
        <v>9682</v>
      </c>
      <c r="Z611" s="220" t="s">
        <v>5536</v>
      </c>
      <c r="AA611" s="229"/>
      <c r="AB611" s="220"/>
      <c r="AC611" s="220" t="s">
        <v>7387</v>
      </c>
      <c r="AD611" s="229">
        <v>45903</v>
      </c>
      <c r="AE611" s="1153" t="s">
        <v>10183</v>
      </c>
      <c r="AF611" s="220" t="s">
        <v>5539</v>
      </c>
      <c r="AG611" s="229">
        <v>45909</v>
      </c>
      <c r="AH611" s="220"/>
      <c r="AI611" s="220" t="s">
        <v>3748</v>
      </c>
      <c r="AJ611" s="229">
        <v>45910</v>
      </c>
      <c r="AK611" s="1153" t="s">
        <v>10241</v>
      </c>
      <c r="AL611" s="220"/>
      <c r="AM611" s="229"/>
      <c r="AN611" s="220"/>
      <c r="AO611" s="220" t="s">
        <v>3748</v>
      </c>
      <c r="AP611" s="229">
        <v>45966</v>
      </c>
      <c r="AQ611" s="1153" t="s">
        <v>11193</v>
      </c>
      <c r="AR611" s="220"/>
      <c r="AS611" s="229"/>
      <c r="AT611" s="220"/>
      <c r="AU611" s="220"/>
      <c r="AV611" s="229"/>
      <c r="AW611" s="229"/>
      <c r="AX611" s="220"/>
      <c r="AY611" s="229"/>
    </row>
    <row r="612" spans="1:51" s="77" customFormat="1" ht="25.5" hidden="1" x14ac:dyDescent="0.25">
      <c r="A612" s="226" t="s">
        <v>8263</v>
      </c>
      <c r="B612" s="238"/>
      <c r="C612" s="238" t="s">
        <v>8257</v>
      </c>
      <c r="D612" s="256" t="s">
        <v>8099</v>
      </c>
      <c r="E612" s="231" t="s">
        <v>8057</v>
      </c>
      <c r="F612" s="228">
        <f t="shared" si="95"/>
        <v>45966</v>
      </c>
      <c r="G612" s="232" t="str">
        <f t="shared" si="96"/>
        <v>A</v>
      </c>
      <c r="H612" s="1058" t="str">
        <f t="shared" si="97"/>
        <v>MR_DER-1342_25</v>
      </c>
      <c r="I612" s="233" t="str">
        <f t="shared" si="98"/>
        <v>ND</v>
      </c>
      <c r="J612" s="255" t="str">
        <f t="shared" si="99"/>
        <v>ND</v>
      </c>
      <c r="K612" s="249" t="s">
        <v>3730</v>
      </c>
      <c r="L612" s="229">
        <v>45457</v>
      </c>
      <c r="M612" s="1205" t="s">
        <v>8100</v>
      </c>
      <c r="N612" s="220" t="s">
        <v>5536</v>
      </c>
      <c r="O612" s="229">
        <v>45509</v>
      </c>
      <c r="P612" s="220" t="s">
        <v>3777</v>
      </c>
      <c r="Q612" s="220" t="s">
        <v>3765</v>
      </c>
      <c r="R612" s="229">
        <v>45562</v>
      </c>
      <c r="S612" s="1205" t="s">
        <v>8270</v>
      </c>
      <c r="T612" s="229">
        <v>45583</v>
      </c>
      <c r="U612" s="229" t="s">
        <v>5536</v>
      </c>
      <c r="V612" s="220" t="s">
        <v>3777</v>
      </c>
      <c r="W612" s="220" t="s">
        <v>5701</v>
      </c>
      <c r="X612" s="229">
        <v>45866</v>
      </c>
      <c r="Y612" s="218" t="s">
        <v>9682</v>
      </c>
      <c r="Z612" s="220" t="s">
        <v>5536</v>
      </c>
      <c r="AA612" s="229"/>
      <c r="AB612" s="220"/>
      <c r="AC612" s="220" t="s">
        <v>7387</v>
      </c>
      <c r="AD612" s="229">
        <v>45903</v>
      </c>
      <c r="AE612" s="1153" t="s">
        <v>10183</v>
      </c>
      <c r="AF612" s="220" t="s">
        <v>5539</v>
      </c>
      <c r="AG612" s="229">
        <v>45909</v>
      </c>
      <c r="AH612" s="220"/>
      <c r="AI612" s="220" t="s">
        <v>3748</v>
      </c>
      <c r="AJ612" s="229">
        <v>45910</v>
      </c>
      <c r="AK612" s="1153" t="s">
        <v>10241</v>
      </c>
      <c r="AL612" s="220"/>
      <c r="AM612" s="229"/>
      <c r="AN612" s="220"/>
      <c r="AO612" s="220" t="s">
        <v>3748</v>
      </c>
      <c r="AP612" s="229">
        <v>45966</v>
      </c>
      <c r="AQ612" s="1153" t="s">
        <v>11193</v>
      </c>
      <c r="AR612" s="220"/>
      <c r="AS612" s="229"/>
      <c r="AT612" s="220"/>
      <c r="AU612" s="220"/>
      <c r="AV612" s="229"/>
      <c r="AW612" s="229"/>
      <c r="AX612" s="220"/>
      <c r="AY612" s="229"/>
    </row>
    <row r="613" spans="1:51" s="77" customFormat="1" ht="25.5" hidden="1" x14ac:dyDescent="0.25">
      <c r="A613" s="226" t="s">
        <v>8263</v>
      </c>
      <c r="B613" s="238"/>
      <c r="C613" s="238" t="s">
        <v>8257</v>
      </c>
      <c r="D613" s="256" t="s">
        <v>8099</v>
      </c>
      <c r="E613" s="231" t="s">
        <v>8058</v>
      </c>
      <c r="F613" s="228">
        <f t="shared" si="95"/>
        <v>45966</v>
      </c>
      <c r="G613" s="232" t="str">
        <f t="shared" si="96"/>
        <v>A</v>
      </c>
      <c r="H613" s="1058" t="str">
        <f t="shared" si="97"/>
        <v>MR_DER-1342_25</v>
      </c>
      <c r="I613" s="233" t="str">
        <f t="shared" si="98"/>
        <v>ND</v>
      </c>
      <c r="J613" s="255" t="str">
        <f t="shared" si="99"/>
        <v>ND</v>
      </c>
      <c r="K613" s="249" t="s">
        <v>3730</v>
      </c>
      <c r="L613" s="229">
        <v>45457</v>
      </c>
      <c r="M613" s="1205" t="s">
        <v>8100</v>
      </c>
      <c r="N613" s="220" t="s">
        <v>5536</v>
      </c>
      <c r="O613" s="229">
        <v>45509</v>
      </c>
      <c r="P613" s="220" t="s">
        <v>3777</v>
      </c>
      <c r="Q613" s="220" t="s">
        <v>3765</v>
      </c>
      <c r="R613" s="229">
        <v>45562</v>
      </c>
      <c r="S613" s="1205" t="s">
        <v>8270</v>
      </c>
      <c r="T613" s="229">
        <v>45583</v>
      </c>
      <c r="U613" s="229" t="s">
        <v>5536</v>
      </c>
      <c r="V613" s="220" t="s">
        <v>3777</v>
      </c>
      <c r="W613" s="220" t="s">
        <v>5701</v>
      </c>
      <c r="X613" s="229">
        <v>45866</v>
      </c>
      <c r="Y613" s="218" t="s">
        <v>9682</v>
      </c>
      <c r="Z613" s="220" t="s">
        <v>5536</v>
      </c>
      <c r="AA613" s="229"/>
      <c r="AB613" s="220"/>
      <c r="AC613" s="220" t="s">
        <v>7387</v>
      </c>
      <c r="AD613" s="229">
        <v>45903</v>
      </c>
      <c r="AE613" s="1153" t="s">
        <v>10183</v>
      </c>
      <c r="AF613" s="220" t="s">
        <v>5539</v>
      </c>
      <c r="AG613" s="229">
        <v>45909</v>
      </c>
      <c r="AH613" s="220"/>
      <c r="AI613" s="220" t="s">
        <v>3748</v>
      </c>
      <c r="AJ613" s="229">
        <v>45910</v>
      </c>
      <c r="AK613" s="1153" t="s">
        <v>10241</v>
      </c>
      <c r="AL613" s="220"/>
      <c r="AM613" s="229"/>
      <c r="AN613" s="220"/>
      <c r="AO613" s="220" t="s">
        <v>3748</v>
      </c>
      <c r="AP613" s="229">
        <v>45966</v>
      </c>
      <c r="AQ613" s="1153" t="s">
        <v>11193</v>
      </c>
      <c r="AR613" s="220"/>
      <c r="AS613" s="229"/>
      <c r="AT613" s="220"/>
      <c r="AU613" s="220"/>
      <c r="AV613" s="229"/>
      <c r="AW613" s="229"/>
      <c r="AX613" s="220"/>
      <c r="AY613" s="229"/>
    </row>
    <row r="614" spans="1:51" s="77" customFormat="1" ht="25.5" hidden="1" x14ac:dyDescent="0.25">
      <c r="A614" s="226" t="s">
        <v>8263</v>
      </c>
      <c r="B614" s="238"/>
      <c r="C614" s="238" t="s">
        <v>8257</v>
      </c>
      <c r="D614" s="256" t="s">
        <v>8099</v>
      </c>
      <c r="E614" s="231" t="s">
        <v>8059</v>
      </c>
      <c r="F614" s="228">
        <f t="shared" si="95"/>
        <v>45966</v>
      </c>
      <c r="G614" s="232" t="str">
        <f t="shared" si="96"/>
        <v>A</v>
      </c>
      <c r="H614" s="1058" t="str">
        <f t="shared" si="97"/>
        <v>MR_DER-1342_25</v>
      </c>
      <c r="I614" s="233" t="str">
        <f t="shared" si="98"/>
        <v>ND</v>
      </c>
      <c r="J614" s="255" t="str">
        <f t="shared" si="99"/>
        <v>ND</v>
      </c>
      <c r="K614" s="249" t="s">
        <v>3730</v>
      </c>
      <c r="L614" s="229">
        <v>45457</v>
      </c>
      <c r="M614" s="1205" t="s">
        <v>8100</v>
      </c>
      <c r="N614" s="220" t="s">
        <v>5536</v>
      </c>
      <c r="O614" s="229">
        <v>45509</v>
      </c>
      <c r="P614" s="220" t="s">
        <v>3777</v>
      </c>
      <c r="Q614" s="220" t="s">
        <v>3765</v>
      </c>
      <c r="R614" s="229">
        <v>45562</v>
      </c>
      <c r="S614" s="1205" t="s">
        <v>8270</v>
      </c>
      <c r="T614" s="229">
        <v>45583</v>
      </c>
      <c r="U614" s="229" t="s">
        <v>5536</v>
      </c>
      <c r="V614" s="220" t="s">
        <v>3777</v>
      </c>
      <c r="W614" s="220" t="s">
        <v>5701</v>
      </c>
      <c r="X614" s="229">
        <v>45866</v>
      </c>
      <c r="Y614" s="218" t="s">
        <v>9682</v>
      </c>
      <c r="Z614" s="220" t="s">
        <v>5536</v>
      </c>
      <c r="AA614" s="229"/>
      <c r="AB614" s="220"/>
      <c r="AC614" s="220" t="s">
        <v>7387</v>
      </c>
      <c r="AD614" s="229">
        <v>45903</v>
      </c>
      <c r="AE614" s="1153" t="s">
        <v>10183</v>
      </c>
      <c r="AF614" s="220" t="s">
        <v>5539</v>
      </c>
      <c r="AG614" s="229">
        <v>45909</v>
      </c>
      <c r="AH614" s="220"/>
      <c r="AI614" s="220" t="s">
        <v>3748</v>
      </c>
      <c r="AJ614" s="229">
        <v>45910</v>
      </c>
      <c r="AK614" s="1153" t="s">
        <v>10241</v>
      </c>
      <c r="AL614" s="220"/>
      <c r="AM614" s="229"/>
      <c r="AN614" s="220"/>
      <c r="AO614" s="220" t="s">
        <v>3748</v>
      </c>
      <c r="AP614" s="229">
        <v>45966</v>
      </c>
      <c r="AQ614" s="1153" t="s">
        <v>11193</v>
      </c>
      <c r="AR614" s="220"/>
      <c r="AS614" s="229"/>
      <c r="AT614" s="220"/>
      <c r="AU614" s="220"/>
      <c r="AV614" s="229"/>
      <c r="AW614" s="229"/>
      <c r="AX614" s="220"/>
      <c r="AY614" s="229"/>
    </row>
    <row r="615" spans="1:51" s="77" customFormat="1" ht="25.5" hidden="1" x14ac:dyDescent="0.25">
      <c r="A615" s="226" t="s">
        <v>8263</v>
      </c>
      <c r="B615" s="238"/>
      <c r="C615" s="238" t="s">
        <v>8257</v>
      </c>
      <c r="D615" s="256" t="s">
        <v>8099</v>
      </c>
      <c r="E615" s="231" t="s">
        <v>8060</v>
      </c>
      <c r="F615" s="228">
        <f t="shared" si="95"/>
        <v>45966</v>
      </c>
      <c r="G615" s="232" t="str">
        <f t="shared" si="96"/>
        <v>A</v>
      </c>
      <c r="H615" s="1058" t="str">
        <f t="shared" si="97"/>
        <v>MR_DER-1342_25</v>
      </c>
      <c r="I615" s="233" t="str">
        <f t="shared" si="98"/>
        <v>ND</v>
      </c>
      <c r="J615" s="255" t="str">
        <f t="shared" si="99"/>
        <v>ND</v>
      </c>
      <c r="K615" s="249" t="s">
        <v>3730</v>
      </c>
      <c r="L615" s="229">
        <v>45457</v>
      </c>
      <c r="M615" s="1205" t="s">
        <v>8100</v>
      </c>
      <c r="N615" s="220" t="s">
        <v>5536</v>
      </c>
      <c r="O615" s="229">
        <v>45509</v>
      </c>
      <c r="P615" s="220" t="s">
        <v>3777</v>
      </c>
      <c r="Q615" s="220" t="s">
        <v>3765</v>
      </c>
      <c r="R615" s="229">
        <v>45562</v>
      </c>
      <c r="S615" s="1205" t="s">
        <v>8270</v>
      </c>
      <c r="T615" s="229">
        <v>45583</v>
      </c>
      <c r="U615" s="229" t="s">
        <v>5536</v>
      </c>
      <c r="V615" s="220" t="s">
        <v>3777</v>
      </c>
      <c r="W615" s="220" t="s">
        <v>5701</v>
      </c>
      <c r="X615" s="229">
        <v>45866</v>
      </c>
      <c r="Y615" s="218" t="s">
        <v>9682</v>
      </c>
      <c r="Z615" s="220" t="s">
        <v>5536</v>
      </c>
      <c r="AA615" s="229"/>
      <c r="AB615" s="220"/>
      <c r="AC615" s="220" t="s">
        <v>7387</v>
      </c>
      <c r="AD615" s="229">
        <v>45903</v>
      </c>
      <c r="AE615" s="1153" t="s">
        <v>10183</v>
      </c>
      <c r="AF615" s="220" t="s">
        <v>5539</v>
      </c>
      <c r="AG615" s="229">
        <v>45909</v>
      </c>
      <c r="AH615" s="220"/>
      <c r="AI615" s="220" t="s">
        <v>3748</v>
      </c>
      <c r="AJ615" s="229">
        <v>45910</v>
      </c>
      <c r="AK615" s="1153" t="s">
        <v>10241</v>
      </c>
      <c r="AL615" s="220"/>
      <c r="AM615" s="229"/>
      <c r="AN615" s="220"/>
      <c r="AO615" s="220" t="s">
        <v>3748</v>
      </c>
      <c r="AP615" s="229">
        <v>45966</v>
      </c>
      <c r="AQ615" s="1153" t="s">
        <v>11193</v>
      </c>
      <c r="AR615" s="220"/>
      <c r="AS615" s="229"/>
      <c r="AT615" s="220"/>
      <c r="AU615" s="220"/>
      <c r="AV615" s="229"/>
      <c r="AW615" s="229"/>
      <c r="AX615" s="220"/>
      <c r="AY615" s="229"/>
    </row>
    <row r="616" spans="1:51" s="77" customFormat="1" ht="25.5" hidden="1" x14ac:dyDescent="0.25">
      <c r="A616" s="226" t="s">
        <v>8263</v>
      </c>
      <c r="B616" s="238"/>
      <c r="C616" s="238" t="s">
        <v>8257</v>
      </c>
      <c r="D616" s="256" t="s">
        <v>8099</v>
      </c>
      <c r="E616" s="231" t="s">
        <v>8061</v>
      </c>
      <c r="F616" s="228">
        <f t="shared" si="95"/>
        <v>45966</v>
      </c>
      <c r="G616" s="232" t="str">
        <f t="shared" si="96"/>
        <v>A</v>
      </c>
      <c r="H616" s="1058" t="str">
        <f t="shared" si="97"/>
        <v>MR_DER-1342_25</v>
      </c>
      <c r="I616" s="233" t="str">
        <f t="shared" si="98"/>
        <v>ND</v>
      </c>
      <c r="J616" s="255" t="str">
        <f t="shared" si="99"/>
        <v>ND</v>
      </c>
      <c r="K616" s="249" t="s">
        <v>3730</v>
      </c>
      <c r="L616" s="229">
        <v>45457</v>
      </c>
      <c r="M616" s="1205" t="s">
        <v>8100</v>
      </c>
      <c r="N616" s="220" t="s">
        <v>5536</v>
      </c>
      <c r="O616" s="229">
        <v>45509</v>
      </c>
      <c r="P616" s="220" t="s">
        <v>3777</v>
      </c>
      <c r="Q616" s="220" t="s">
        <v>3765</v>
      </c>
      <c r="R616" s="229">
        <v>45562</v>
      </c>
      <c r="S616" s="1205" t="s">
        <v>8270</v>
      </c>
      <c r="T616" s="229">
        <v>45583</v>
      </c>
      <c r="U616" s="229" t="s">
        <v>5536</v>
      </c>
      <c r="V616" s="220" t="s">
        <v>3777</v>
      </c>
      <c r="W616" s="220" t="s">
        <v>5701</v>
      </c>
      <c r="X616" s="229">
        <v>45866</v>
      </c>
      <c r="Y616" s="218" t="s">
        <v>9682</v>
      </c>
      <c r="Z616" s="220" t="s">
        <v>5536</v>
      </c>
      <c r="AA616" s="229"/>
      <c r="AB616" s="220"/>
      <c r="AC616" s="220" t="s">
        <v>7387</v>
      </c>
      <c r="AD616" s="229">
        <v>45903</v>
      </c>
      <c r="AE616" s="1153" t="s">
        <v>10183</v>
      </c>
      <c r="AF616" s="220" t="s">
        <v>5539</v>
      </c>
      <c r="AG616" s="229">
        <v>45909</v>
      </c>
      <c r="AH616" s="220"/>
      <c r="AI616" s="220" t="s">
        <v>3748</v>
      </c>
      <c r="AJ616" s="229">
        <v>45910</v>
      </c>
      <c r="AK616" s="1153" t="s">
        <v>10241</v>
      </c>
      <c r="AL616" s="220"/>
      <c r="AM616" s="229"/>
      <c r="AN616" s="220"/>
      <c r="AO616" s="220" t="s">
        <v>3748</v>
      </c>
      <c r="AP616" s="229">
        <v>45966</v>
      </c>
      <c r="AQ616" s="1153" t="s">
        <v>11193</v>
      </c>
      <c r="AR616" s="220"/>
      <c r="AS616" s="229"/>
      <c r="AT616" s="220"/>
      <c r="AU616" s="220"/>
      <c r="AV616" s="229"/>
      <c r="AW616" s="229"/>
      <c r="AX616" s="220"/>
      <c r="AY616" s="229"/>
    </row>
    <row r="617" spans="1:51" s="77" customFormat="1" ht="25.5" hidden="1" x14ac:dyDescent="0.25">
      <c r="A617" s="226" t="s">
        <v>8263</v>
      </c>
      <c r="B617" s="238"/>
      <c r="C617" s="238" t="s">
        <v>8257</v>
      </c>
      <c r="D617" s="256" t="s">
        <v>8099</v>
      </c>
      <c r="E617" s="231" t="s">
        <v>8062</v>
      </c>
      <c r="F617" s="228">
        <f t="shared" si="95"/>
        <v>45966</v>
      </c>
      <c r="G617" s="232" t="str">
        <f t="shared" si="96"/>
        <v>A</v>
      </c>
      <c r="H617" s="1058" t="str">
        <f t="shared" si="97"/>
        <v>MR_DER-1342_25</v>
      </c>
      <c r="I617" s="233" t="str">
        <f t="shared" si="98"/>
        <v>ND</v>
      </c>
      <c r="J617" s="255" t="str">
        <f t="shared" si="99"/>
        <v>ND</v>
      </c>
      <c r="K617" s="249" t="s">
        <v>3730</v>
      </c>
      <c r="L617" s="229">
        <v>45457</v>
      </c>
      <c r="M617" s="1205" t="s">
        <v>8100</v>
      </c>
      <c r="N617" s="220" t="s">
        <v>5536</v>
      </c>
      <c r="O617" s="229">
        <v>45509</v>
      </c>
      <c r="P617" s="220" t="s">
        <v>3777</v>
      </c>
      <c r="Q617" s="220" t="s">
        <v>3765</v>
      </c>
      <c r="R617" s="229">
        <v>45562</v>
      </c>
      <c r="S617" s="1205" t="s">
        <v>8270</v>
      </c>
      <c r="T617" s="229">
        <v>45583</v>
      </c>
      <c r="U617" s="229" t="s">
        <v>5536</v>
      </c>
      <c r="V617" s="220" t="s">
        <v>3777</v>
      </c>
      <c r="W617" s="220" t="s">
        <v>5701</v>
      </c>
      <c r="X617" s="229">
        <v>45866</v>
      </c>
      <c r="Y617" s="218" t="s">
        <v>9682</v>
      </c>
      <c r="Z617" s="220" t="s">
        <v>5536</v>
      </c>
      <c r="AA617" s="229"/>
      <c r="AB617" s="220"/>
      <c r="AC617" s="220" t="s">
        <v>7387</v>
      </c>
      <c r="AD617" s="229">
        <v>45903</v>
      </c>
      <c r="AE617" s="1153" t="s">
        <v>10183</v>
      </c>
      <c r="AF617" s="220" t="s">
        <v>5539</v>
      </c>
      <c r="AG617" s="229">
        <v>45909</v>
      </c>
      <c r="AH617" s="220"/>
      <c r="AI617" s="220" t="s">
        <v>3748</v>
      </c>
      <c r="AJ617" s="229">
        <v>45910</v>
      </c>
      <c r="AK617" s="1153" t="s">
        <v>10241</v>
      </c>
      <c r="AL617" s="220"/>
      <c r="AM617" s="229"/>
      <c r="AN617" s="220"/>
      <c r="AO617" s="220" t="s">
        <v>3748</v>
      </c>
      <c r="AP617" s="229">
        <v>45966</v>
      </c>
      <c r="AQ617" s="1153" t="s">
        <v>11193</v>
      </c>
      <c r="AR617" s="220"/>
      <c r="AS617" s="229"/>
      <c r="AT617" s="220"/>
      <c r="AU617" s="220"/>
      <c r="AV617" s="229"/>
      <c r="AW617" s="229"/>
      <c r="AX617" s="220"/>
      <c r="AY617" s="229"/>
    </row>
    <row r="618" spans="1:51" s="77" customFormat="1" ht="25.5" hidden="1" x14ac:dyDescent="0.25">
      <c r="A618" s="226" t="s">
        <v>8263</v>
      </c>
      <c r="B618" s="238"/>
      <c r="C618" s="238" t="s">
        <v>8257</v>
      </c>
      <c r="D618" s="256" t="s">
        <v>8099</v>
      </c>
      <c r="E618" s="231" t="s">
        <v>8063</v>
      </c>
      <c r="F618" s="228">
        <f t="shared" si="95"/>
        <v>45966</v>
      </c>
      <c r="G618" s="232" t="str">
        <f t="shared" si="96"/>
        <v>A</v>
      </c>
      <c r="H618" s="1058" t="str">
        <f t="shared" si="97"/>
        <v>MR_DER-1342_25</v>
      </c>
      <c r="I618" s="233" t="str">
        <f t="shared" si="98"/>
        <v>ND</v>
      </c>
      <c r="J618" s="255" t="str">
        <f t="shared" si="99"/>
        <v>ND</v>
      </c>
      <c r="K618" s="249" t="s">
        <v>3730</v>
      </c>
      <c r="L618" s="229">
        <v>45457</v>
      </c>
      <c r="M618" s="1205" t="s">
        <v>8100</v>
      </c>
      <c r="N618" s="220" t="s">
        <v>5536</v>
      </c>
      <c r="O618" s="229">
        <v>45509</v>
      </c>
      <c r="P618" s="220" t="s">
        <v>3777</v>
      </c>
      <c r="Q618" s="220" t="s">
        <v>3765</v>
      </c>
      <c r="R618" s="229">
        <v>45562</v>
      </c>
      <c r="S618" s="1205" t="s">
        <v>8270</v>
      </c>
      <c r="T618" s="229">
        <v>45583</v>
      </c>
      <c r="U618" s="229" t="s">
        <v>5536</v>
      </c>
      <c r="V618" s="220" t="s">
        <v>3777</v>
      </c>
      <c r="W618" s="220" t="s">
        <v>5701</v>
      </c>
      <c r="X618" s="229">
        <v>45866</v>
      </c>
      <c r="Y618" s="218" t="s">
        <v>9682</v>
      </c>
      <c r="Z618" s="220" t="s">
        <v>5536</v>
      </c>
      <c r="AA618" s="229"/>
      <c r="AB618" s="220"/>
      <c r="AC618" s="220" t="s">
        <v>7387</v>
      </c>
      <c r="AD618" s="229">
        <v>45903</v>
      </c>
      <c r="AE618" s="1153" t="s">
        <v>10183</v>
      </c>
      <c r="AF618" s="220" t="s">
        <v>5539</v>
      </c>
      <c r="AG618" s="229">
        <v>45909</v>
      </c>
      <c r="AH618" s="220"/>
      <c r="AI618" s="220" t="s">
        <v>3748</v>
      </c>
      <c r="AJ618" s="229">
        <v>45910</v>
      </c>
      <c r="AK618" s="1153" t="s">
        <v>10241</v>
      </c>
      <c r="AL618" s="220"/>
      <c r="AM618" s="229"/>
      <c r="AN618" s="220"/>
      <c r="AO618" s="220" t="s">
        <v>3748</v>
      </c>
      <c r="AP618" s="229">
        <v>45966</v>
      </c>
      <c r="AQ618" s="1153" t="s">
        <v>11193</v>
      </c>
      <c r="AR618" s="220"/>
      <c r="AS618" s="229"/>
      <c r="AT618" s="220"/>
      <c r="AU618" s="220"/>
      <c r="AV618" s="229"/>
      <c r="AW618" s="229"/>
      <c r="AX618" s="220"/>
      <c r="AY618" s="229"/>
    </row>
    <row r="619" spans="1:51" s="77" customFormat="1" ht="25.5" hidden="1" x14ac:dyDescent="0.25">
      <c r="A619" s="226" t="s">
        <v>8263</v>
      </c>
      <c r="B619" s="238"/>
      <c r="C619" s="238" t="s">
        <v>8257</v>
      </c>
      <c r="D619" s="256" t="s">
        <v>8099</v>
      </c>
      <c r="E619" s="231" t="s">
        <v>8064</v>
      </c>
      <c r="F619" s="228">
        <f t="shared" si="95"/>
        <v>45966</v>
      </c>
      <c r="G619" s="232" t="str">
        <f t="shared" si="96"/>
        <v>A</v>
      </c>
      <c r="H619" s="1058" t="str">
        <f t="shared" si="97"/>
        <v>MR_DER-1342_25</v>
      </c>
      <c r="I619" s="233" t="str">
        <f t="shared" si="98"/>
        <v>ND</v>
      </c>
      <c r="J619" s="255" t="str">
        <f t="shared" si="99"/>
        <v>ND</v>
      </c>
      <c r="K619" s="249" t="s">
        <v>3730</v>
      </c>
      <c r="L619" s="229">
        <v>45457</v>
      </c>
      <c r="M619" s="1205" t="s">
        <v>8100</v>
      </c>
      <c r="N619" s="220" t="s">
        <v>5536</v>
      </c>
      <c r="O619" s="229">
        <v>45509</v>
      </c>
      <c r="P619" s="220" t="s">
        <v>3777</v>
      </c>
      <c r="Q619" s="220" t="s">
        <v>3765</v>
      </c>
      <c r="R619" s="229">
        <v>45562</v>
      </c>
      <c r="S619" s="1205" t="s">
        <v>8270</v>
      </c>
      <c r="T619" s="229">
        <v>45583</v>
      </c>
      <c r="U619" s="229" t="s">
        <v>5536</v>
      </c>
      <c r="V619" s="220" t="s">
        <v>3777</v>
      </c>
      <c r="W619" s="220" t="s">
        <v>5701</v>
      </c>
      <c r="X619" s="229">
        <v>45866</v>
      </c>
      <c r="Y619" s="218" t="s">
        <v>9682</v>
      </c>
      <c r="Z619" s="220" t="s">
        <v>5536</v>
      </c>
      <c r="AA619" s="229"/>
      <c r="AB619" s="220"/>
      <c r="AC619" s="220" t="s">
        <v>7387</v>
      </c>
      <c r="AD619" s="229">
        <v>45903</v>
      </c>
      <c r="AE619" s="1153" t="s">
        <v>10183</v>
      </c>
      <c r="AF619" s="220" t="s">
        <v>5539</v>
      </c>
      <c r="AG619" s="229">
        <v>45909</v>
      </c>
      <c r="AH619" s="220"/>
      <c r="AI619" s="220" t="s">
        <v>3748</v>
      </c>
      <c r="AJ619" s="229">
        <v>45910</v>
      </c>
      <c r="AK619" s="1153" t="s">
        <v>10241</v>
      </c>
      <c r="AL619" s="220"/>
      <c r="AM619" s="229"/>
      <c r="AN619" s="220"/>
      <c r="AO619" s="220" t="s">
        <v>3748</v>
      </c>
      <c r="AP619" s="229">
        <v>45966</v>
      </c>
      <c r="AQ619" s="1153" t="s">
        <v>11193</v>
      </c>
      <c r="AR619" s="220"/>
      <c r="AS619" s="229"/>
      <c r="AT619" s="220"/>
      <c r="AU619" s="220"/>
      <c r="AV619" s="229"/>
      <c r="AW619" s="229"/>
      <c r="AX619" s="220"/>
      <c r="AY619" s="229"/>
    </row>
    <row r="620" spans="1:51" s="77" customFormat="1" ht="25.5" hidden="1" x14ac:dyDescent="0.25">
      <c r="A620" s="226" t="s">
        <v>8263</v>
      </c>
      <c r="B620" s="238"/>
      <c r="C620" s="238" t="s">
        <v>8257</v>
      </c>
      <c r="D620" s="256" t="s">
        <v>8099</v>
      </c>
      <c r="E620" s="231" t="s">
        <v>8065</v>
      </c>
      <c r="F620" s="228">
        <f t="shared" si="95"/>
        <v>45966</v>
      </c>
      <c r="G620" s="232" t="str">
        <f t="shared" si="96"/>
        <v>A</v>
      </c>
      <c r="H620" s="1058" t="str">
        <f t="shared" si="97"/>
        <v>MR_DER-1342_25</v>
      </c>
      <c r="I620" s="233" t="str">
        <f t="shared" si="98"/>
        <v>ND</v>
      </c>
      <c r="J620" s="255" t="str">
        <f t="shared" si="99"/>
        <v>ND</v>
      </c>
      <c r="K620" s="249" t="s">
        <v>3730</v>
      </c>
      <c r="L620" s="229">
        <v>45457</v>
      </c>
      <c r="M620" s="1205" t="s">
        <v>8100</v>
      </c>
      <c r="N620" s="220" t="s">
        <v>5536</v>
      </c>
      <c r="O620" s="229">
        <v>45509</v>
      </c>
      <c r="P620" s="220" t="s">
        <v>3777</v>
      </c>
      <c r="Q620" s="220" t="s">
        <v>3765</v>
      </c>
      <c r="R620" s="229">
        <v>45562</v>
      </c>
      <c r="S620" s="1205" t="s">
        <v>8270</v>
      </c>
      <c r="T620" s="229">
        <v>45583</v>
      </c>
      <c r="U620" s="229" t="s">
        <v>5536</v>
      </c>
      <c r="V620" s="220" t="s">
        <v>3777</v>
      </c>
      <c r="W620" s="220" t="s">
        <v>5701</v>
      </c>
      <c r="X620" s="229">
        <v>45866</v>
      </c>
      <c r="Y620" s="218" t="s">
        <v>9682</v>
      </c>
      <c r="Z620" s="220" t="s">
        <v>5536</v>
      </c>
      <c r="AA620" s="229"/>
      <c r="AB620" s="220"/>
      <c r="AC620" s="220" t="s">
        <v>7387</v>
      </c>
      <c r="AD620" s="229">
        <v>45903</v>
      </c>
      <c r="AE620" s="1153" t="s">
        <v>10183</v>
      </c>
      <c r="AF620" s="220" t="s">
        <v>5539</v>
      </c>
      <c r="AG620" s="229">
        <v>45909</v>
      </c>
      <c r="AH620" s="220"/>
      <c r="AI620" s="220" t="s">
        <v>3748</v>
      </c>
      <c r="AJ620" s="229">
        <v>45910</v>
      </c>
      <c r="AK620" s="1153" t="s">
        <v>10241</v>
      </c>
      <c r="AL620" s="220"/>
      <c r="AM620" s="229"/>
      <c r="AN620" s="220"/>
      <c r="AO620" s="220" t="s">
        <v>3748</v>
      </c>
      <c r="AP620" s="229">
        <v>45966</v>
      </c>
      <c r="AQ620" s="1153" t="s">
        <v>11193</v>
      </c>
      <c r="AR620" s="220"/>
      <c r="AS620" s="229"/>
      <c r="AT620" s="220"/>
      <c r="AU620" s="220"/>
      <c r="AV620" s="229"/>
      <c r="AW620" s="229"/>
      <c r="AX620" s="220"/>
      <c r="AY620" s="229"/>
    </row>
    <row r="621" spans="1:51" s="77" customFormat="1" ht="25.5" hidden="1" x14ac:dyDescent="0.25">
      <c r="A621" s="226" t="s">
        <v>8263</v>
      </c>
      <c r="B621" s="238"/>
      <c r="C621" s="238" t="s">
        <v>8257</v>
      </c>
      <c r="D621" s="256" t="s">
        <v>8099</v>
      </c>
      <c r="E621" s="231" t="s">
        <v>8066</v>
      </c>
      <c r="F621" s="228">
        <f t="shared" si="95"/>
        <v>45966</v>
      </c>
      <c r="G621" s="232" t="str">
        <f t="shared" si="96"/>
        <v>A</v>
      </c>
      <c r="H621" s="1058" t="str">
        <f t="shared" si="97"/>
        <v>MR_DER-1342_25</v>
      </c>
      <c r="I621" s="233" t="str">
        <f t="shared" si="98"/>
        <v>ND</v>
      </c>
      <c r="J621" s="255" t="str">
        <f t="shared" si="99"/>
        <v>ND</v>
      </c>
      <c r="K621" s="249" t="s">
        <v>3730</v>
      </c>
      <c r="L621" s="229">
        <v>45457</v>
      </c>
      <c r="M621" s="1205" t="s">
        <v>8100</v>
      </c>
      <c r="N621" s="220" t="s">
        <v>5536</v>
      </c>
      <c r="O621" s="229">
        <v>45509</v>
      </c>
      <c r="P621" s="220" t="s">
        <v>3777</v>
      </c>
      <c r="Q621" s="220" t="s">
        <v>3765</v>
      </c>
      <c r="R621" s="229">
        <v>45562</v>
      </c>
      <c r="S621" s="1205" t="s">
        <v>8270</v>
      </c>
      <c r="T621" s="229">
        <v>45583</v>
      </c>
      <c r="U621" s="229" t="s">
        <v>5536</v>
      </c>
      <c r="V621" s="220" t="s">
        <v>3777</v>
      </c>
      <c r="W621" s="220" t="s">
        <v>5701</v>
      </c>
      <c r="X621" s="229">
        <v>45866</v>
      </c>
      <c r="Y621" s="218" t="s">
        <v>9682</v>
      </c>
      <c r="Z621" s="220" t="s">
        <v>5536</v>
      </c>
      <c r="AA621" s="229"/>
      <c r="AB621" s="220"/>
      <c r="AC621" s="220" t="s">
        <v>7387</v>
      </c>
      <c r="AD621" s="229">
        <v>45903</v>
      </c>
      <c r="AE621" s="1153" t="s">
        <v>10183</v>
      </c>
      <c r="AF621" s="220" t="s">
        <v>5539</v>
      </c>
      <c r="AG621" s="229">
        <v>45909</v>
      </c>
      <c r="AH621" s="220"/>
      <c r="AI621" s="220" t="s">
        <v>3748</v>
      </c>
      <c r="AJ621" s="229">
        <v>45910</v>
      </c>
      <c r="AK621" s="1153" t="s">
        <v>10241</v>
      </c>
      <c r="AL621" s="220"/>
      <c r="AM621" s="229"/>
      <c r="AN621" s="220"/>
      <c r="AO621" s="220" t="s">
        <v>3748</v>
      </c>
      <c r="AP621" s="229">
        <v>45966</v>
      </c>
      <c r="AQ621" s="1153" t="s">
        <v>11193</v>
      </c>
      <c r="AR621" s="220"/>
      <c r="AS621" s="229"/>
      <c r="AT621" s="220"/>
      <c r="AU621" s="220"/>
      <c r="AV621" s="229"/>
      <c r="AW621" s="229"/>
      <c r="AX621" s="220"/>
      <c r="AY621" s="229"/>
    </row>
    <row r="622" spans="1:51" s="77" customFormat="1" ht="25.5" hidden="1" x14ac:dyDescent="0.25">
      <c r="A622" s="226" t="s">
        <v>8263</v>
      </c>
      <c r="B622" s="238"/>
      <c r="C622" s="238" t="s">
        <v>8257</v>
      </c>
      <c r="D622" s="256" t="s">
        <v>8099</v>
      </c>
      <c r="E622" s="231" t="s">
        <v>8067</v>
      </c>
      <c r="F622" s="228">
        <f t="shared" si="95"/>
        <v>45966</v>
      </c>
      <c r="G622" s="232" t="str">
        <f t="shared" si="96"/>
        <v>A</v>
      </c>
      <c r="H622" s="1058" t="str">
        <f t="shared" si="97"/>
        <v>MR_DER-1342_25</v>
      </c>
      <c r="I622" s="233" t="str">
        <f t="shared" si="98"/>
        <v>ND</v>
      </c>
      <c r="J622" s="255" t="str">
        <f t="shared" si="99"/>
        <v>ND</v>
      </c>
      <c r="K622" s="249" t="s">
        <v>3730</v>
      </c>
      <c r="L622" s="229">
        <v>45457</v>
      </c>
      <c r="M622" s="1205" t="s">
        <v>8100</v>
      </c>
      <c r="N622" s="220" t="s">
        <v>5536</v>
      </c>
      <c r="O622" s="229">
        <v>45509</v>
      </c>
      <c r="P622" s="220" t="s">
        <v>3777</v>
      </c>
      <c r="Q622" s="220" t="s">
        <v>3765</v>
      </c>
      <c r="R622" s="229">
        <v>45562</v>
      </c>
      <c r="S622" s="1205" t="s">
        <v>8270</v>
      </c>
      <c r="T622" s="229">
        <v>45583</v>
      </c>
      <c r="U622" s="229" t="s">
        <v>5536</v>
      </c>
      <c r="V622" s="220" t="s">
        <v>3777</v>
      </c>
      <c r="W622" s="220" t="s">
        <v>5701</v>
      </c>
      <c r="X622" s="229">
        <v>45866</v>
      </c>
      <c r="Y622" s="218" t="s">
        <v>9682</v>
      </c>
      <c r="Z622" s="220" t="s">
        <v>5536</v>
      </c>
      <c r="AA622" s="229"/>
      <c r="AB622" s="220"/>
      <c r="AC622" s="220" t="s">
        <v>7387</v>
      </c>
      <c r="AD622" s="229">
        <v>45903</v>
      </c>
      <c r="AE622" s="1153" t="s">
        <v>10183</v>
      </c>
      <c r="AF622" s="220" t="s">
        <v>5539</v>
      </c>
      <c r="AG622" s="229">
        <v>45909</v>
      </c>
      <c r="AH622" s="220"/>
      <c r="AI622" s="220" t="s">
        <v>3748</v>
      </c>
      <c r="AJ622" s="229">
        <v>45910</v>
      </c>
      <c r="AK622" s="1153" t="s">
        <v>10241</v>
      </c>
      <c r="AL622" s="220"/>
      <c r="AM622" s="229"/>
      <c r="AN622" s="220"/>
      <c r="AO622" s="220" t="s">
        <v>3748</v>
      </c>
      <c r="AP622" s="229">
        <v>45966</v>
      </c>
      <c r="AQ622" s="1153" t="s">
        <v>11193</v>
      </c>
      <c r="AR622" s="220"/>
      <c r="AS622" s="229"/>
      <c r="AT622" s="220"/>
      <c r="AU622" s="220"/>
      <c r="AV622" s="229"/>
      <c r="AW622" s="229"/>
      <c r="AX622" s="220"/>
      <c r="AY622" s="229"/>
    </row>
    <row r="623" spans="1:51" s="77" customFormat="1" ht="25.5" hidden="1" x14ac:dyDescent="0.25">
      <c r="A623" s="226" t="s">
        <v>8263</v>
      </c>
      <c r="B623" s="238"/>
      <c r="C623" s="238" t="s">
        <v>8257</v>
      </c>
      <c r="D623" s="256" t="s">
        <v>8099</v>
      </c>
      <c r="E623" s="231" t="s">
        <v>8068</v>
      </c>
      <c r="F623" s="228">
        <f t="shared" si="95"/>
        <v>45966</v>
      </c>
      <c r="G623" s="232" t="str">
        <f t="shared" si="96"/>
        <v>A</v>
      </c>
      <c r="H623" s="1058" t="str">
        <f t="shared" si="97"/>
        <v>MR_DER-1342_25</v>
      </c>
      <c r="I623" s="233" t="str">
        <f t="shared" si="98"/>
        <v>ND</v>
      </c>
      <c r="J623" s="255" t="str">
        <f t="shared" si="99"/>
        <v>ND</v>
      </c>
      <c r="K623" s="249" t="s">
        <v>3730</v>
      </c>
      <c r="L623" s="229">
        <v>45457</v>
      </c>
      <c r="M623" s="1205" t="s">
        <v>8100</v>
      </c>
      <c r="N623" s="220" t="s">
        <v>5536</v>
      </c>
      <c r="O623" s="229">
        <v>45509</v>
      </c>
      <c r="P623" s="220" t="s">
        <v>3777</v>
      </c>
      <c r="Q623" s="220" t="s">
        <v>3765</v>
      </c>
      <c r="R623" s="229">
        <v>45562</v>
      </c>
      <c r="S623" s="1205" t="s">
        <v>8270</v>
      </c>
      <c r="T623" s="229">
        <v>45583</v>
      </c>
      <c r="U623" s="229" t="s">
        <v>5536</v>
      </c>
      <c r="V623" s="220" t="s">
        <v>3777</v>
      </c>
      <c r="W623" s="220" t="s">
        <v>5701</v>
      </c>
      <c r="X623" s="229">
        <v>45866</v>
      </c>
      <c r="Y623" s="218" t="s">
        <v>9682</v>
      </c>
      <c r="Z623" s="220" t="s">
        <v>5536</v>
      </c>
      <c r="AA623" s="229"/>
      <c r="AB623" s="220"/>
      <c r="AC623" s="220" t="s">
        <v>7387</v>
      </c>
      <c r="AD623" s="229">
        <v>45903</v>
      </c>
      <c r="AE623" s="1153" t="s">
        <v>10183</v>
      </c>
      <c r="AF623" s="220" t="s">
        <v>5539</v>
      </c>
      <c r="AG623" s="229">
        <v>45909</v>
      </c>
      <c r="AH623" s="220"/>
      <c r="AI623" s="220" t="s">
        <v>3748</v>
      </c>
      <c r="AJ623" s="229">
        <v>45910</v>
      </c>
      <c r="AK623" s="1153" t="s">
        <v>10241</v>
      </c>
      <c r="AL623" s="220"/>
      <c r="AM623" s="229"/>
      <c r="AN623" s="220"/>
      <c r="AO623" s="220" t="s">
        <v>3748</v>
      </c>
      <c r="AP623" s="229">
        <v>45966</v>
      </c>
      <c r="AQ623" s="1153" t="s">
        <v>11193</v>
      </c>
      <c r="AR623" s="220"/>
      <c r="AS623" s="229"/>
      <c r="AT623" s="220"/>
      <c r="AU623" s="220"/>
      <c r="AV623" s="229"/>
      <c r="AW623" s="229"/>
      <c r="AX623" s="220"/>
      <c r="AY623" s="229"/>
    </row>
    <row r="624" spans="1:51" s="77" customFormat="1" ht="25.5" hidden="1" x14ac:dyDescent="0.25">
      <c r="A624" s="226" t="s">
        <v>8263</v>
      </c>
      <c r="B624" s="238"/>
      <c r="C624" s="238" t="s">
        <v>8257</v>
      </c>
      <c r="D624" s="256" t="s">
        <v>8099</v>
      </c>
      <c r="E624" s="231" t="s">
        <v>8069</v>
      </c>
      <c r="F624" s="228">
        <f t="shared" si="95"/>
        <v>45966</v>
      </c>
      <c r="G624" s="232" t="str">
        <f t="shared" si="96"/>
        <v>A</v>
      </c>
      <c r="H624" s="1058" t="str">
        <f t="shared" si="97"/>
        <v>MR_DER-1342_25</v>
      </c>
      <c r="I624" s="233" t="str">
        <f t="shared" si="98"/>
        <v>ND</v>
      </c>
      <c r="J624" s="255" t="str">
        <f t="shared" si="99"/>
        <v>ND</v>
      </c>
      <c r="K624" s="249" t="s">
        <v>3730</v>
      </c>
      <c r="L624" s="229">
        <v>45457</v>
      </c>
      <c r="M624" s="1205" t="s">
        <v>8100</v>
      </c>
      <c r="N624" s="220" t="s">
        <v>5536</v>
      </c>
      <c r="O624" s="229">
        <v>45509</v>
      </c>
      <c r="P624" s="220" t="s">
        <v>3777</v>
      </c>
      <c r="Q624" s="220" t="s">
        <v>3765</v>
      </c>
      <c r="R624" s="229">
        <v>45562</v>
      </c>
      <c r="S624" s="1205" t="s">
        <v>8270</v>
      </c>
      <c r="T624" s="229">
        <v>45583</v>
      </c>
      <c r="U624" s="229" t="s">
        <v>5536</v>
      </c>
      <c r="V624" s="220" t="s">
        <v>3777</v>
      </c>
      <c r="W624" s="220" t="s">
        <v>5701</v>
      </c>
      <c r="X624" s="229">
        <v>45866</v>
      </c>
      <c r="Y624" s="218" t="s">
        <v>9682</v>
      </c>
      <c r="Z624" s="220" t="s">
        <v>5536</v>
      </c>
      <c r="AA624" s="229"/>
      <c r="AB624" s="220"/>
      <c r="AC624" s="220" t="s">
        <v>7387</v>
      </c>
      <c r="AD624" s="229">
        <v>45903</v>
      </c>
      <c r="AE624" s="1153" t="s">
        <v>10183</v>
      </c>
      <c r="AF624" s="220" t="s">
        <v>5539</v>
      </c>
      <c r="AG624" s="229">
        <v>45909</v>
      </c>
      <c r="AH624" s="220"/>
      <c r="AI624" s="220" t="s">
        <v>3748</v>
      </c>
      <c r="AJ624" s="229">
        <v>45910</v>
      </c>
      <c r="AK624" s="1153" t="s">
        <v>10241</v>
      </c>
      <c r="AL624" s="220"/>
      <c r="AM624" s="229"/>
      <c r="AN624" s="220"/>
      <c r="AO624" s="220" t="s">
        <v>3748</v>
      </c>
      <c r="AP624" s="229">
        <v>45966</v>
      </c>
      <c r="AQ624" s="1153" t="s">
        <v>11193</v>
      </c>
      <c r="AR624" s="220"/>
      <c r="AS624" s="229"/>
      <c r="AT624" s="220"/>
      <c r="AU624" s="220"/>
      <c r="AV624" s="229"/>
      <c r="AW624" s="229"/>
      <c r="AX624" s="220"/>
      <c r="AY624" s="229"/>
    </row>
    <row r="625" spans="1:51" s="77" customFormat="1" ht="25.5" hidden="1" x14ac:dyDescent="0.25">
      <c r="A625" s="226" t="s">
        <v>8263</v>
      </c>
      <c r="B625" s="238"/>
      <c r="C625" s="238" t="s">
        <v>8257</v>
      </c>
      <c r="D625" s="256" t="s">
        <v>8099</v>
      </c>
      <c r="E625" s="231" t="s">
        <v>8070</v>
      </c>
      <c r="F625" s="228">
        <f t="shared" si="95"/>
        <v>45966</v>
      </c>
      <c r="G625" s="232" t="str">
        <f t="shared" si="96"/>
        <v>A</v>
      </c>
      <c r="H625" s="1058" t="str">
        <f t="shared" si="97"/>
        <v>MR_DER-1342_25</v>
      </c>
      <c r="I625" s="233" t="str">
        <f t="shared" si="98"/>
        <v>ND</v>
      </c>
      <c r="J625" s="255" t="str">
        <f t="shared" si="99"/>
        <v>ND</v>
      </c>
      <c r="K625" s="249" t="s">
        <v>3730</v>
      </c>
      <c r="L625" s="229">
        <v>45457</v>
      </c>
      <c r="M625" s="1205" t="s">
        <v>8100</v>
      </c>
      <c r="N625" s="220" t="s">
        <v>5536</v>
      </c>
      <c r="O625" s="229">
        <v>45509</v>
      </c>
      <c r="P625" s="220" t="s">
        <v>3777</v>
      </c>
      <c r="Q625" s="220" t="s">
        <v>3765</v>
      </c>
      <c r="R625" s="229">
        <v>45562</v>
      </c>
      <c r="S625" s="1205" t="s">
        <v>8270</v>
      </c>
      <c r="T625" s="229">
        <v>45583</v>
      </c>
      <c r="U625" s="229" t="s">
        <v>5536</v>
      </c>
      <c r="V625" s="220" t="s">
        <v>3777</v>
      </c>
      <c r="W625" s="220" t="s">
        <v>5701</v>
      </c>
      <c r="X625" s="229">
        <v>45866</v>
      </c>
      <c r="Y625" s="218" t="s">
        <v>9682</v>
      </c>
      <c r="Z625" s="220" t="s">
        <v>5536</v>
      </c>
      <c r="AA625" s="229"/>
      <c r="AB625" s="220"/>
      <c r="AC625" s="220" t="s">
        <v>7387</v>
      </c>
      <c r="AD625" s="229">
        <v>45903</v>
      </c>
      <c r="AE625" s="1153" t="s">
        <v>10183</v>
      </c>
      <c r="AF625" s="220" t="s">
        <v>5539</v>
      </c>
      <c r="AG625" s="229">
        <v>45909</v>
      </c>
      <c r="AH625" s="220"/>
      <c r="AI625" s="220" t="s">
        <v>3748</v>
      </c>
      <c r="AJ625" s="229">
        <v>45910</v>
      </c>
      <c r="AK625" s="1153" t="s">
        <v>10241</v>
      </c>
      <c r="AL625" s="220"/>
      <c r="AM625" s="229"/>
      <c r="AN625" s="220"/>
      <c r="AO625" s="220" t="s">
        <v>3748</v>
      </c>
      <c r="AP625" s="229">
        <v>45966</v>
      </c>
      <c r="AQ625" s="1153" t="s">
        <v>11193</v>
      </c>
      <c r="AR625" s="220"/>
      <c r="AS625" s="229"/>
      <c r="AT625" s="220"/>
      <c r="AU625" s="220"/>
      <c r="AV625" s="229"/>
      <c r="AW625" s="229"/>
      <c r="AX625" s="220"/>
      <c r="AY625" s="229"/>
    </row>
    <row r="626" spans="1:51" s="77" customFormat="1" ht="25.5" hidden="1" x14ac:dyDescent="0.25">
      <c r="A626" s="226" t="s">
        <v>8263</v>
      </c>
      <c r="B626" s="238"/>
      <c r="C626" s="238" t="s">
        <v>8257</v>
      </c>
      <c r="D626" s="256" t="s">
        <v>8099</v>
      </c>
      <c r="E626" s="231" t="s">
        <v>8071</v>
      </c>
      <c r="F626" s="228">
        <f t="shared" si="95"/>
        <v>45966</v>
      </c>
      <c r="G626" s="232" t="str">
        <f t="shared" si="96"/>
        <v>A</v>
      </c>
      <c r="H626" s="1058" t="str">
        <f t="shared" si="97"/>
        <v>MR_DER-1342_25</v>
      </c>
      <c r="I626" s="233" t="str">
        <f t="shared" si="98"/>
        <v>ND</v>
      </c>
      <c r="J626" s="255" t="str">
        <f t="shared" si="99"/>
        <v>ND</v>
      </c>
      <c r="K626" s="249" t="s">
        <v>3730</v>
      </c>
      <c r="L626" s="229">
        <v>45457</v>
      </c>
      <c r="M626" s="1205" t="s">
        <v>8100</v>
      </c>
      <c r="N626" s="220" t="s">
        <v>5536</v>
      </c>
      <c r="O626" s="229">
        <v>45509</v>
      </c>
      <c r="P626" s="220" t="s">
        <v>3777</v>
      </c>
      <c r="Q626" s="220" t="s">
        <v>3765</v>
      </c>
      <c r="R626" s="229">
        <v>45562</v>
      </c>
      <c r="S626" s="1205" t="s">
        <v>8270</v>
      </c>
      <c r="T626" s="229">
        <v>45583</v>
      </c>
      <c r="U626" s="229" t="s">
        <v>5536</v>
      </c>
      <c r="V626" s="220" t="s">
        <v>3777</v>
      </c>
      <c r="W626" s="220" t="s">
        <v>5701</v>
      </c>
      <c r="X626" s="229">
        <v>45866</v>
      </c>
      <c r="Y626" s="218" t="s">
        <v>9682</v>
      </c>
      <c r="Z626" s="220" t="s">
        <v>5536</v>
      </c>
      <c r="AA626" s="229"/>
      <c r="AB626" s="220"/>
      <c r="AC626" s="220" t="s">
        <v>7387</v>
      </c>
      <c r="AD626" s="229">
        <v>45903</v>
      </c>
      <c r="AE626" s="1153" t="s">
        <v>10183</v>
      </c>
      <c r="AF626" s="220" t="s">
        <v>5539</v>
      </c>
      <c r="AG626" s="229">
        <v>45909</v>
      </c>
      <c r="AH626" s="220"/>
      <c r="AI626" s="220" t="s">
        <v>3748</v>
      </c>
      <c r="AJ626" s="229">
        <v>45910</v>
      </c>
      <c r="AK626" s="1153" t="s">
        <v>10241</v>
      </c>
      <c r="AL626" s="220"/>
      <c r="AM626" s="229"/>
      <c r="AN626" s="220"/>
      <c r="AO626" s="220" t="s">
        <v>3748</v>
      </c>
      <c r="AP626" s="229">
        <v>45966</v>
      </c>
      <c r="AQ626" s="1153" t="s">
        <v>11193</v>
      </c>
      <c r="AR626" s="220"/>
      <c r="AS626" s="229"/>
      <c r="AT626" s="220"/>
      <c r="AU626" s="220"/>
      <c r="AV626" s="229"/>
      <c r="AW626" s="229"/>
      <c r="AX626" s="220"/>
      <c r="AY626" s="229"/>
    </row>
    <row r="627" spans="1:51" s="77" customFormat="1" ht="25.5" hidden="1" x14ac:dyDescent="0.25">
      <c r="A627" s="226" t="s">
        <v>8263</v>
      </c>
      <c r="B627" s="238"/>
      <c r="C627" s="238" t="s">
        <v>8257</v>
      </c>
      <c r="D627" s="256" t="s">
        <v>8099</v>
      </c>
      <c r="E627" s="231" t="s">
        <v>8072</v>
      </c>
      <c r="F627" s="228">
        <f t="shared" si="95"/>
        <v>45966</v>
      </c>
      <c r="G627" s="232" t="str">
        <f t="shared" si="96"/>
        <v>A</v>
      </c>
      <c r="H627" s="1058" t="str">
        <f t="shared" si="97"/>
        <v>MR_DER-1342_25</v>
      </c>
      <c r="I627" s="233" t="str">
        <f t="shared" si="98"/>
        <v>ND</v>
      </c>
      <c r="J627" s="255" t="str">
        <f t="shared" si="99"/>
        <v>ND</v>
      </c>
      <c r="K627" s="249" t="s">
        <v>3730</v>
      </c>
      <c r="L627" s="229">
        <v>45457</v>
      </c>
      <c r="M627" s="1205" t="s">
        <v>8100</v>
      </c>
      <c r="N627" s="220" t="s">
        <v>5536</v>
      </c>
      <c r="O627" s="229">
        <v>45509</v>
      </c>
      <c r="P627" s="220" t="s">
        <v>3777</v>
      </c>
      <c r="Q627" s="220" t="s">
        <v>3765</v>
      </c>
      <c r="R627" s="229">
        <v>45562</v>
      </c>
      <c r="S627" s="1205" t="s">
        <v>8270</v>
      </c>
      <c r="T627" s="229">
        <v>45583</v>
      </c>
      <c r="U627" s="229" t="s">
        <v>5536</v>
      </c>
      <c r="V627" s="220" t="s">
        <v>3777</v>
      </c>
      <c r="W627" s="220" t="s">
        <v>5701</v>
      </c>
      <c r="X627" s="229">
        <v>45866</v>
      </c>
      <c r="Y627" s="218" t="s">
        <v>9682</v>
      </c>
      <c r="Z627" s="220" t="s">
        <v>5536</v>
      </c>
      <c r="AA627" s="229"/>
      <c r="AB627" s="220"/>
      <c r="AC627" s="220" t="s">
        <v>7387</v>
      </c>
      <c r="AD627" s="229">
        <v>45903</v>
      </c>
      <c r="AE627" s="1153" t="s">
        <v>10183</v>
      </c>
      <c r="AF627" s="220" t="s">
        <v>5539</v>
      </c>
      <c r="AG627" s="229">
        <v>45909</v>
      </c>
      <c r="AH627" s="220"/>
      <c r="AI627" s="220" t="s">
        <v>3748</v>
      </c>
      <c r="AJ627" s="229">
        <v>45910</v>
      </c>
      <c r="AK627" s="1153" t="s">
        <v>10241</v>
      </c>
      <c r="AL627" s="220"/>
      <c r="AM627" s="229"/>
      <c r="AN627" s="220"/>
      <c r="AO627" s="220" t="s">
        <v>3748</v>
      </c>
      <c r="AP627" s="229">
        <v>45966</v>
      </c>
      <c r="AQ627" s="1153" t="s">
        <v>11193</v>
      </c>
      <c r="AR627" s="220"/>
      <c r="AS627" s="229"/>
      <c r="AT627" s="220"/>
      <c r="AU627" s="220"/>
      <c r="AV627" s="229"/>
      <c r="AW627" s="229"/>
      <c r="AX627" s="220"/>
      <c r="AY627" s="229"/>
    </row>
    <row r="628" spans="1:51" s="77" customFormat="1" ht="25.5" hidden="1" x14ac:dyDescent="0.25">
      <c r="A628" s="226" t="s">
        <v>8263</v>
      </c>
      <c r="B628" s="238"/>
      <c r="C628" s="238" t="s">
        <v>8257</v>
      </c>
      <c r="D628" s="256" t="s">
        <v>8099</v>
      </c>
      <c r="E628" s="231" t="s">
        <v>8073</v>
      </c>
      <c r="F628" s="228">
        <f t="shared" si="95"/>
        <v>45966</v>
      </c>
      <c r="G628" s="232" t="str">
        <f t="shared" si="96"/>
        <v>A</v>
      </c>
      <c r="H628" s="1058" t="str">
        <f t="shared" si="97"/>
        <v>MR_DER-1342_25</v>
      </c>
      <c r="I628" s="233" t="str">
        <f t="shared" si="98"/>
        <v>ND</v>
      </c>
      <c r="J628" s="255" t="str">
        <f t="shared" si="99"/>
        <v>ND</v>
      </c>
      <c r="K628" s="249" t="s">
        <v>3730</v>
      </c>
      <c r="L628" s="229">
        <v>45457</v>
      </c>
      <c r="M628" s="1205" t="s">
        <v>8100</v>
      </c>
      <c r="N628" s="220" t="s">
        <v>5536</v>
      </c>
      <c r="O628" s="229">
        <v>45509</v>
      </c>
      <c r="P628" s="220" t="s">
        <v>3777</v>
      </c>
      <c r="Q628" s="220" t="s">
        <v>3765</v>
      </c>
      <c r="R628" s="229">
        <v>45562</v>
      </c>
      <c r="S628" s="1205" t="s">
        <v>8270</v>
      </c>
      <c r="T628" s="229">
        <v>45583</v>
      </c>
      <c r="U628" s="229" t="s">
        <v>5536</v>
      </c>
      <c r="V628" s="220" t="s">
        <v>3777</v>
      </c>
      <c r="W628" s="220" t="s">
        <v>5701</v>
      </c>
      <c r="X628" s="229">
        <v>45866</v>
      </c>
      <c r="Y628" s="218" t="s">
        <v>9682</v>
      </c>
      <c r="Z628" s="220" t="s">
        <v>5536</v>
      </c>
      <c r="AA628" s="229"/>
      <c r="AB628" s="220"/>
      <c r="AC628" s="220" t="s">
        <v>7387</v>
      </c>
      <c r="AD628" s="229">
        <v>45903</v>
      </c>
      <c r="AE628" s="1153" t="s">
        <v>10183</v>
      </c>
      <c r="AF628" s="220" t="s">
        <v>5539</v>
      </c>
      <c r="AG628" s="229">
        <v>45909</v>
      </c>
      <c r="AH628" s="220"/>
      <c r="AI628" s="220" t="s">
        <v>3748</v>
      </c>
      <c r="AJ628" s="229">
        <v>45910</v>
      </c>
      <c r="AK628" s="1153" t="s">
        <v>10241</v>
      </c>
      <c r="AL628" s="220"/>
      <c r="AM628" s="229"/>
      <c r="AN628" s="220"/>
      <c r="AO628" s="220" t="s">
        <v>3748</v>
      </c>
      <c r="AP628" s="229">
        <v>45966</v>
      </c>
      <c r="AQ628" s="1153" t="s">
        <v>11193</v>
      </c>
      <c r="AR628" s="220"/>
      <c r="AS628" s="229"/>
      <c r="AT628" s="220"/>
      <c r="AU628" s="220"/>
      <c r="AV628" s="229"/>
      <c r="AW628" s="229"/>
      <c r="AX628" s="220"/>
      <c r="AY628" s="229"/>
    </row>
    <row r="629" spans="1:51" s="77" customFormat="1" ht="25.5" hidden="1" x14ac:dyDescent="0.25">
      <c r="A629" s="226" t="s">
        <v>8263</v>
      </c>
      <c r="B629" s="238"/>
      <c r="C629" s="238" t="s">
        <v>8257</v>
      </c>
      <c r="D629" s="256" t="s">
        <v>8099</v>
      </c>
      <c r="E629" s="231" t="s">
        <v>8074</v>
      </c>
      <c r="F629" s="228">
        <f t="shared" si="95"/>
        <v>45966</v>
      </c>
      <c r="G629" s="232" t="str">
        <f t="shared" si="96"/>
        <v>A</v>
      </c>
      <c r="H629" s="1058" t="str">
        <f t="shared" si="97"/>
        <v>MR_DER-1342_25</v>
      </c>
      <c r="I629" s="233" t="str">
        <f t="shared" si="98"/>
        <v>ND</v>
      </c>
      <c r="J629" s="255" t="str">
        <f t="shared" si="99"/>
        <v>ND</v>
      </c>
      <c r="K629" s="249" t="s">
        <v>3730</v>
      </c>
      <c r="L629" s="229">
        <v>45457</v>
      </c>
      <c r="M629" s="1205" t="s">
        <v>8100</v>
      </c>
      <c r="N629" s="220" t="s">
        <v>5536</v>
      </c>
      <c r="O629" s="229">
        <v>45509</v>
      </c>
      <c r="P629" s="220" t="s">
        <v>3777</v>
      </c>
      <c r="Q629" s="220" t="s">
        <v>3765</v>
      </c>
      <c r="R629" s="229">
        <v>45562</v>
      </c>
      <c r="S629" s="1205" t="s">
        <v>8270</v>
      </c>
      <c r="T629" s="229">
        <v>45583</v>
      </c>
      <c r="U629" s="229" t="s">
        <v>5536</v>
      </c>
      <c r="V629" s="220" t="s">
        <v>3777</v>
      </c>
      <c r="W629" s="220" t="s">
        <v>5701</v>
      </c>
      <c r="X629" s="229">
        <v>45866</v>
      </c>
      <c r="Y629" s="218" t="s">
        <v>9682</v>
      </c>
      <c r="Z629" s="220" t="s">
        <v>5536</v>
      </c>
      <c r="AA629" s="229"/>
      <c r="AB629" s="220"/>
      <c r="AC629" s="220" t="s">
        <v>7387</v>
      </c>
      <c r="AD629" s="229">
        <v>45903</v>
      </c>
      <c r="AE629" s="1153" t="s">
        <v>10183</v>
      </c>
      <c r="AF629" s="220" t="s">
        <v>5539</v>
      </c>
      <c r="AG629" s="229">
        <v>45909</v>
      </c>
      <c r="AH629" s="220"/>
      <c r="AI629" s="220" t="s">
        <v>3748</v>
      </c>
      <c r="AJ629" s="229">
        <v>45910</v>
      </c>
      <c r="AK629" s="1153" t="s">
        <v>10241</v>
      </c>
      <c r="AL629" s="220"/>
      <c r="AM629" s="229"/>
      <c r="AN629" s="220"/>
      <c r="AO629" s="220" t="s">
        <v>3748</v>
      </c>
      <c r="AP629" s="229">
        <v>45966</v>
      </c>
      <c r="AQ629" s="1153" t="s">
        <v>11193</v>
      </c>
      <c r="AR629" s="220"/>
      <c r="AS629" s="229"/>
      <c r="AT629" s="220"/>
      <c r="AU629" s="220"/>
      <c r="AV629" s="229"/>
      <c r="AW629" s="229"/>
      <c r="AX629" s="220"/>
      <c r="AY629" s="229"/>
    </row>
    <row r="630" spans="1:51" s="77" customFormat="1" ht="25.5" hidden="1" x14ac:dyDescent="0.25">
      <c r="A630" s="226" t="s">
        <v>8263</v>
      </c>
      <c r="B630" s="238"/>
      <c r="C630" s="238" t="s">
        <v>8257</v>
      </c>
      <c r="D630" s="256" t="s">
        <v>8099</v>
      </c>
      <c r="E630" s="231" t="s">
        <v>8075</v>
      </c>
      <c r="F630" s="228">
        <f t="shared" ref="F630:F655" si="100">IF(L630&lt;&gt;0,MAX(L630,R630,X630,AD630,AJ630,AP630),"NE")</f>
        <v>45966</v>
      </c>
      <c r="G630" s="232" t="str">
        <f t="shared" ref="G630:G661" si="101">IF($F630="","",INDEX($K630:$DP630,1,MATCH($F630,$K630:$DP630,)-1))</f>
        <v>A</v>
      </c>
      <c r="H630" s="1058" t="str">
        <f t="shared" ref="H630:H655" si="102">IF($F630="","",INDEX($K630:$AQ630,1,MATCH($F630,$K630:$AQ630,)+1))</f>
        <v>MR_DER-1342_25</v>
      </c>
      <c r="I630" s="233" t="str">
        <f t="shared" ref="I630:I661" si="103">IF(F630="NE",F630,IF(INDEX(K630:CR630,,MATCH(F630,K630:CR630,0)+3)&lt;&gt;0,INDEX(K630:CR630,,MATCH(F630,K630:CR630,0)+3),"ND"))</f>
        <v>ND</v>
      </c>
      <c r="J630" s="255" t="str">
        <f t="shared" ref="J630:J661" si="104">IF(G630="NE",G630,IF(INDEX(K630:CS630,,MATCH(G630,K630:CS630,0)+3)&lt;&gt;0,INDEX(K630:CS630,,MATCH(G630,K630:CS630,0)+3),"ND"))</f>
        <v>ND</v>
      </c>
      <c r="K630" s="249" t="s">
        <v>3730</v>
      </c>
      <c r="L630" s="229">
        <v>45457</v>
      </c>
      <c r="M630" s="1205" t="s">
        <v>8100</v>
      </c>
      <c r="N630" s="220" t="s">
        <v>5536</v>
      </c>
      <c r="O630" s="229">
        <v>45509</v>
      </c>
      <c r="P630" s="220" t="s">
        <v>3777</v>
      </c>
      <c r="Q630" s="220" t="s">
        <v>3765</v>
      </c>
      <c r="R630" s="229">
        <v>45562</v>
      </c>
      <c r="S630" s="1205" t="s">
        <v>8270</v>
      </c>
      <c r="T630" s="229">
        <v>45583</v>
      </c>
      <c r="U630" s="229" t="s">
        <v>5536</v>
      </c>
      <c r="V630" s="220" t="s">
        <v>3777</v>
      </c>
      <c r="W630" s="220" t="s">
        <v>5701</v>
      </c>
      <c r="X630" s="229">
        <v>45866</v>
      </c>
      <c r="Y630" s="218" t="s">
        <v>9682</v>
      </c>
      <c r="Z630" s="220" t="s">
        <v>5536</v>
      </c>
      <c r="AA630" s="229"/>
      <c r="AB630" s="220"/>
      <c r="AC630" s="220" t="s">
        <v>7387</v>
      </c>
      <c r="AD630" s="229">
        <v>45903</v>
      </c>
      <c r="AE630" s="1153" t="s">
        <v>10183</v>
      </c>
      <c r="AF630" s="220" t="s">
        <v>5539</v>
      </c>
      <c r="AG630" s="229">
        <v>45909</v>
      </c>
      <c r="AH630" s="220"/>
      <c r="AI630" s="220" t="s">
        <v>3748</v>
      </c>
      <c r="AJ630" s="229">
        <v>45910</v>
      </c>
      <c r="AK630" s="1153" t="s">
        <v>10241</v>
      </c>
      <c r="AL630" s="220"/>
      <c r="AM630" s="229"/>
      <c r="AN630" s="220"/>
      <c r="AO630" s="220" t="s">
        <v>3748</v>
      </c>
      <c r="AP630" s="229">
        <v>45966</v>
      </c>
      <c r="AQ630" s="1153" t="s">
        <v>11193</v>
      </c>
      <c r="AR630" s="220"/>
      <c r="AS630" s="229"/>
      <c r="AT630" s="220"/>
      <c r="AU630" s="220"/>
      <c r="AV630" s="229"/>
      <c r="AW630" s="229"/>
      <c r="AX630" s="220"/>
      <c r="AY630" s="229"/>
    </row>
    <row r="631" spans="1:51" s="77" customFormat="1" ht="25.5" hidden="1" x14ac:dyDescent="0.25">
      <c r="A631" s="226" t="s">
        <v>8263</v>
      </c>
      <c r="B631" s="238"/>
      <c r="C631" s="238" t="s">
        <v>8257</v>
      </c>
      <c r="D631" s="256" t="s">
        <v>8099</v>
      </c>
      <c r="E631" s="231" t="s">
        <v>8076</v>
      </c>
      <c r="F631" s="228">
        <f t="shared" si="100"/>
        <v>45966</v>
      </c>
      <c r="G631" s="232" t="str">
        <f t="shared" si="101"/>
        <v>A</v>
      </c>
      <c r="H631" s="1058" t="str">
        <f t="shared" si="102"/>
        <v>MR_DER-1342_25</v>
      </c>
      <c r="I631" s="233" t="str">
        <f t="shared" si="103"/>
        <v>ND</v>
      </c>
      <c r="J631" s="255" t="str">
        <f t="shared" si="104"/>
        <v>ND</v>
      </c>
      <c r="K631" s="249" t="s">
        <v>3730</v>
      </c>
      <c r="L631" s="229">
        <v>45457</v>
      </c>
      <c r="M631" s="1205" t="s">
        <v>8100</v>
      </c>
      <c r="N631" s="220" t="s">
        <v>5536</v>
      </c>
      <c r="O631" s="229">
        <v>45509</v>
      </c>
      <c r="P631" s="220" t="s">
        <v>3777</v>
      </c>
      <c r="Q631" s="220" t="s">
        <v>3765</v>
      </c>
      <c r="R631" s="229">
        <v>45562</v>
      </c>
      <c r="S631" s="1205" t="s">
        <v>8270</v>
      </c>
      <c r="T631" s="229">
        <v>45583</v>
      </c>
      <c r="U631" s="229" t="s">
        <v>5536</v>
      </c>
      <c r="V631" s="220" t="s">
        <v>3777</v>
      </c>
      <c r="W631" s="220" t="s">
        <v>5701</v>
      </c>
      <c r="X631" s="229">
        <v>45866</v>
      </c>
      <c r="Y631" s="218" t="s">
        <v>9682</v>
      </c>
      <c r="Z631" s="220" t="s">
        <v>5536</v>
      </c>
      <c r="AA631" s="229"/>
      <c r="AB631" s="220"/>
      <c r="AC631" s="220" t="s">
        <v>7387</v>
      </c>
      <c r="AD631" s="229">
        <v>45903</v>
      </c>
      <c r="AE631" s="1153" t="s">
        <v>10183</v>
      </c>
      <c r="AF631" s="220" t="s">
        <v>5539</v>
      </c>
      <c r="AG631" s="229">
        <v>45909</v>
      </c>
      <c r="AH631" s="220"/>
      <c r="AI631" s="220" t="s">
        <v>3748</v>
      </c>
      <c r="AJ631" s="229">
        <v>45910</v>
      </c>
      <c r="AK631" s="1153" t="s">
        <v>10241</v>
      </c>
      <c r="AL631" s="220"/>
      <c r="AM631" s="229"/>
      <c r="AN631" s="220"/>
      <c r="AO631" s="220" t="s">
        <v>3748</v>
      </c>
      <c r="AP631" s="229">
        <v>45966</v>
      </c>
      <c r="AQ631" s="1153" t="s">
        <v>11193</v>
      </c>
      <c r="AR631" s="220"/>
      <c r="AS631" s="229"/>
      <c r="AT631" s="220"/>
      <c r="AU631" s="220"/>
      <c r="AV631" s="229"/>
      <c r="AW631" s="229"/>
      <c r="AX631" s="220"/>
      <c r="AY631" s="229"/>
    </row>
    <row r="632" spans="1:51" s="77" customFormat="1" ht="25.5" hidden="1" x14ac:dyDescent="0.25">
      <c r="A632" s="226" t="s">
        <v>8263</v>
      </c>
      <c r="B632" s="238"/>
      <c r="C632" s="238" t="s">
        <v>8257</v>
      </c>
      <c r="D632" s="256" t="s">
        <v>8099</v>
      </c>
      <c r="E632" s="231" t="s">
        <v>8077</v>
      </c>
      <c r="F632" s="228">
        <f t="shared" si="100"/>
        <v>45966</v>
      </c>
      <c r="G632" s="232" t="str">
        <f t="shared" si="101"/>
        <v>A</v>
      </c>
      <c r="H632" s="1058" t="str">
        <f t="shared" si="102"/>
        <v>MR_DER-1342_25</v>
      </c>
      <c r="I632" s="233" t="str">
        <f t="shared" si="103"/>
        <v>ND</v>
      </c>
      <c r="J632" s="255" t="str">
        <f t="shared" si="104"/>
        <v>ND</v>
      </c>
      <c r="K632" s="249" t="s">
        <v>3730</v>
      </c>
      <c r="L632" s="229">
        <v>45457</v>
      </c>
      <c r="M632" s="1205" t="s">
        <v>8100</v>
      </c>
      <c r="N632" s="220" t="s">
        <v>5536</v>
      </c>
      <c r="O632" s="229">
        <v>45509</v>
      </c>
      <c r="P632" s="220" t="s">
        <v>3777</v>
      </c>
      <c r="Q632" s="220" t="s">
        <v>3765</v>
      </c>
      <c r="R632" s="229">
        <v>45562</v>
      </c>
      <c r="S632" s="1205" t="s">
        <v>8270</v>
      </c>
      <c r="T632" s="229">
        <v>45583</v>
      </c>
      <c r="U632" s="229" t="s">
        <v>5536</v>
      </c>
      <c r="V632" s="220" t="s">
        <v>3777</v>
      </c>
      <c r="W632" s="220" t="s">
        <v>5701</v>
      </c>
      <c r="X632" s="229">
        <v>45866</v>
      </c>
      <c r="Y632" s="218" t="s">
        <v>9682</v>
      </c>
      <c r="Z632" s="220" t="s">
        <v>5536</v>
      </c>
      <c r="AA632" s="229"/>
      <c r="AB632" s="220"/>
      <c r="AC632" s="220" t="s">
        <v>7387</v>
      </c>
      <c r="AD632" s="229">
        <v>45903</v>
      </c>
      <c r="AE632" s="1153" t="s">
        <v>10183</v>
      </c>
      <c r="AF632" s="220" t="s">
        <v>5539</v>
      </c>
      <c r="AG632" s="229">
        <v>45909</v>
      </c>
      <c r="AH632" s="220"/>
      <c r="AI632" s="220" t="s">
        <v>3748</v>
      </c>
      <c r="AJ632" s="229">
        <v>45910</v>
      </c>
      <c r="AK632" s="1153" t="s">
        <v>10241</v>
      </c>
      <c r="AL632" s="220"/>
      <c r="AM632" s="229"/>
      <c r="AN632" s="220"/>
      <c r="AO632" s="220" t="s">
        <v>3748</v>
      </c>
      <c r="AP632" s="229">
        <v>45966</v>
      </c>
      <c r="AQ632" s="1153" t="s">
        <v>11193</v>
      </c>
      <c r="AR632" s="220"/>
      <c r="AS632" s="229"/>
      <c r="AT632" s="220"/>
      <c r="AU632" s="220"/>
      <c r="AV632" s="229"/>
      <c r="AW632" s="229"/>
      <c r="AX632" s="220"/>
      <c r="AY632" s="229"/>
    </row>
    <row r="633" spans="1:51" s="77" customFormat="1" ht="25.5" hidden="1" x14ac:dyDescent="0.25">
      <c r="A633" s="226" t="s">
        <v>8263</v>
      </c>
      <c r="B633" s="238"/>
      <c r="C633" s="238" t="s">
        <v>8257</v>
      </c>
      <c r="D633" s="256" t="s">
        <v>8099</v>
      </c>
      <c r="E633" s="231" t="s">
        <v>8078</v>
      </c>
      <c r="F633" s="228">
        <f t="shared" si="100"/>
        <v>45966</v>
      </c>
      <c r="G633" s="232" t="str">
        <f t="shared" si="101"/>
        <v>A</v>
      </c>
      <c r="H633" s="1058" t="str">
        <f t="shared" si="102"/>
        <v>MR_DER-1342_25</v>
      </c>
      <c r="I633" s="233" t="str">
        <f t="shared" si="103"/>
        <v>ND</v>
      </c>
      <c r="J633" s="255" t="str">
        <f t="shared" si="104"/>
        <v>ND</v>
      </c>
      <c r="K633" s="249" t="s">
        <v>3730</v>
      </c>
      <c r="L633" s="229">
        <v>45457</v>
      </c>
      <c r="M633" s="1205" t="s">
        <v>8100</v>
      </c>
      <c r="N633" s="220" t="s">
        <v>5536</v>
      </c>
      <c r="O633" s="229">
        <v>45509</v>
      </c>
      <c r="P633" s="220" t="s">
        <v>3777</v>
      </c>
      <c r="Q633" s="220" t="s">
        <v>3765</v>
      </c>
      <c r="R633" s="229">
        <v>45562</v>
      </c>
      <c r="S633" s="1205" t="s">
        <v>8270</v>
      </c>
      <c r="T633" s="229">
        <v>45583</v>
      </c>
      <c r="U633" s="229" t="s">
        <v>5536</v>
      </c>
      <c r="V633" s="220" t="s">
        <v>3777</v>
      </c>
      <c r="W633" s="220" t="s">
        <v>5701</v>
      </c>
      <c r="X633" s="229">
        <v>45866</v>
      </c>
      <c r="Y633" s="218" t="s">
        <v>9682</v>
      </c>
      <c r="Z633" s="220" t="s">
        <v>5536</v>
      </c>
      <c r="AA633" s="229"/>
      <c r="AB633" s="220"/>
      <c r="AC633" s="220" t="s">
        <v>7387</v>
      </c>
      <c r="AD633" s="229">
        <v>45903</v>
      </c>
      <c r="AE633" s="1153" t="s">
        <v>10183</v>
      </c>
      <c r="AF633" s="220" t="s">
        <v>5539</v>
      </c>
      <c r="AG633" s="229">
        <v>45909</v>
      </c>
      <c r="AH633" s="220"/>
      <c r="AI633" s="220" t="s">
        <v>3748</v>
      </c>
      <c r="AJ633" s="229">
        <v>45910</v>
      </c>
      <c r="AK633" s="1153" t="s">
        <v>10241</v>
      </c>
      <c r="AL633" s="220"/>
      <c r="AM633" s="229"/>
      <c r="AN633" s="220"/>
      <c r="AO633" s="220" t="s">
        <v>3748</v>
      </c>
      <c r="AP633" s="229">
        <v>45966</v>
      </c>
      <c r="AQ633" s="1153" t="s">
        <v>11193</v>
      </c>
      <c r="AR633" s="220"/>
      <c r="AS633" s="229"/>
      <c r="AT633" s="220"/>
      <c r="AU633" s="220"/>
      <c r="AV633" s="229"/>
      <c r="AW633" s="229"/>
      <c r="AX633" s="220"/>
      <c r="AY633" s="229"/>
    </row>
    <row r="634" spans="1:51" s="77" customFormat="1" ht="25.5" hidden="1" x14ac:dyDescent="0.25">
      <c r="A634" s="226" t="s">
        <v>8263</v>
      </c>
      <c r="B634" s="238"/>
      <c r="C634" s="238" t="s">
        <v>8257</v>
      </c>
      <c r="D634" s="256" t="s">
        <v>8099</v>
      </c>
      <c r="E634" s="231" t="s">
        <v>8079</v>
      </c>
      <c r="F634" s="228">
        <f t="shared" si="100"/>
        <v>45966</v>
      </c>
      <c r="G634" s="232" t="str">
        <f t="shared" si="101"/>
        <v>A</v>
      </c>
      <c r="H634" s="1058" t="str">
        <f t="shared" si="102"/>
        <v>MR_DER-1342_25</v>
      </c>
      <c r="I634" s="233" t="str">
        <f t="shared" si="103"/>
        <v>ND</v>
      </c>
      <c r="J634" s="255" t="str">
        <f t="shared" si="104"/>
        <v>ND</v>
      </c>
      <c r="K634" s="249" t="s">
        <v>3730</v>
      </c>
      <c r="L634" s="229">
        <v>45457</v>
      </c>
      <c r="M634" s="1205" t="s">
        <v>8100</v>
      </c>
      <c r="N634" s="220" t="s">
        <v>5536</v>
      </c>
      <c r="O634" s="229">
        <v>45509</v>
      </c>
      <c r="P634" s="220" t="s">
        <v>3777</v>
      </c>
      <c r="Q634" s="220" t="s">
        <v>3765</v>
      </c>
      <c r="R634" s="229">
        <v>45562</v>
      </c>
      <c r="S634" s="1205" t="s">
        <v>8270</v>
      </c>
      <c r="T634" s="229">
        <v>45583</v>
      </c>
      <c r="U634" s="229" t="s">
        <v>5536</v>
      </c>
      <c r="V634" s="220" t="s">
        <v>3777</v>
      </c>
      <c r="W634" s="220" t="s">
        <v>5701</v>
      </c>
      <c r="X634" s="229">
        <v>45866</v>
      </c>
      <c r="Y634" s="218" t="s">
        <v>9682</v>
      </c>
      <c r="Z634" s="220" t="s">
        <v>5536</v>
      </c>
      <c r="AA634" s="229"/>
      <c r="AB634" s="220"/>
      <c r="AC634" s="220" t="s">
        <v>7387</v>
      </c>
      <c r="AD634" s="229">
        <v>45903</v>
      </c>
      <c r="AE634" s="1153" t="s">
        <v>10183</v>
      </c>
      <c r="AF634" s="220" t="s">
        <v>5539</v>
      </c>
      <c r="AG634" s="229">
        <v>45909</v>
      </c>
      <c r="AH634" s="220"/>
      <c r="AI634" s="220" t="s">
        <v>3748</v>
      </c>
      <c r="AJ634" s="229">
        <v>45910</v>
      </c>
      <c r="AK634" s="1153" t="s">
        <v>10241</v>
      </c>
      <c r="AL634" s="220"/>
      <c r="AM634" s="229"/>
      <c r="AN634" s="220"/>
      <c r="AO634" s="220" t="s">
        <v>3748</v>
      </c>
      <c r="AP634" s="229">
        <v>45966</v>
      </c>
      <c r="AQ634" s="1153" t="s">
        <v>11193</v>
      </c>
      <c r="AR634" s="220"/>
      <c r="AS634" s="229"/>
      <c r="AT634" s="220"/>
      <c r="AU634" s="220"/>
      <c r="AV634" s="229"/>
      <c r="AW634" s="229"/>
      <c r="AX634" s="220"/>
      <c r="AY634" s="229"/>
    </row>
    <row r="635" spans="1:51" s="77" customFormat="1" ht="25.5" hidden="1" x14ac:dyDescent="0.25">
      <c r="A635" s="226" t="s">
        <v>8263</v>
      </c>
      <c r="B635" s="238"/>
      <c r="C635" s="238" t="s">
        <v>8257</v>
      </c>
      <c r="D635" s="256" t="s">
        <v>8099</v>
      </c>
      <c r="E635" s="231" t="s">
        <v>8080</v>
      </c>
      <c r="F635" s="228">
        <f t="shared" si="100"/>
        <v>45966</v>
      </c>
      <c r="G635" s="232" t="str">
        <f t="shared" si="101"/>
        <v>A</v>
      </c>
      <c r="H635" s="1058" t="str">
        <f t="shared" si="102"/>
        <v>MR_DER-1342_25</v>
      </c>
      <c r="I635" s="233" t="str">
        <f t="shared" si="103"/>
        <v>ND</v>
      </c>
      <c r="J635" s="255" t="str">
        <f t="shared" si="104"/>
        <v>ND</v>
      </c>
      <c r="K635" s="249" t="s">
        <v>3730</v>
      </c>
      <c r="L635" s="229">
        <v>45457</v>
      </c>
      <c r="M635" s="1205" t="s">
        <v>8100</v>
      </c>
      <c r="N635" s="220" t="s">
        <v>5536</v>
      </c>
      <c r="O635" s="229">
        <v>45509</v>
      </c>
      <c r="P635" s="220" t="s">
        <v>3777</v>
      </c>
      <c r="Q635" s="220" t="s">
        <v>3765</v>
      </c>
      <c r="R635" s="229">
        <v>45562</v>
      </c>
      <c r="S635" s="1205" t="s">
        <v>8270</v>
      </c>
      <c r="T635" s="229">
        <v>45583</v>
      </c>
      <c r="U635" s="229" t="s">
        <v>5536</v>
      </c>
      <c r="V635" s="220" t="s">
        <v>3777</v>
      </c>
      <c r="W635" s="220" t="s">
        <v>5701</v>
      </c>
      <c r="X635" s="229">
        <v>45866</v>
      </c>
      <c r="Y635" s="218" t="s">
        <v>9682</v>
      </c>
      <c r="Z635" s="220" t="s">
        <v>5536</v>
      </c>
      <c r="AA635" s="229"/>
      <c r="AB635" s="220"/>
      <c r="AC635" s="220" t="s">
        <v>7387</v>
      </c>
      <c r="AD635" s="229">
        <v>45903</v>
      </c>
      <c r="AE635" s="1153" t="s">
        <v>10183</v>
      </c>
      <c r="AF635" s="220" t="s">
        <v>5539</v>
      </c>
      <c r="AG635" s="229">
        <v>45909</v>
      </c>
      <c r="AH635" s="220"/>
      <c r="AI635" s="220" t="s">
        <v>3748</v>
      </c>
      <c r="AJ635" s="229">
        <v>45910</v>
      </c>
      <c r="AK635" s="1153" t="s">
        <v>10241</v>
      </c>
      <c r="AL635" s="220"/>
      <c r="AM635" s="229"/>
      <c r="AN635" s="220"/>
      <c r="AO635" s="220" t="s">
        <v>3748</v>
      </c>
      <c r="AP635" s="229">
        <v>45966</v>
      </c>
      <c r="AQ635" s="1153" t="s">
        <v>11193</v>
      </c>
      <c r="AR635" s="220"/>
      <c r="AS635" s="229"/>
      <c r="AT635" s="220"/>
      <c r="AU635" s="220"/>
      <c r="AV635" s="229"/>
      <c r="AW635" s="229"/>
      <c r="AX635" s="220"/>
      <c r="AY635" s="229"/>
    </row>
    <row r="636" spans="1:51" s="77" customFormat="1" ht="25.5" hidden="1" x14ac:dyDescent="0.25">
      <c r="A636" s="226" t="s">
        <v>8263</v>
      </c>
      <c r="B636" s="238"/>
      <c r="C636" s="238" t="s">
        <v>8257</v>
      </c>
      <c r="D636" s="256" t="s">
        <v>8099</v>
      </c>
      <c r="E636" s="231" t="s">
        <v>8081</v>
      </c>
      <c r="F636" s="228">
        <f t="shared" si="100"/>
        <v>45966</v>
      </c>
      <c r="G636" s="232" t="str">
        <f t="shared" si="101"/>
        <v>A</v>
      </c>
      <c r="H636" s="1058" t="str">
        <f t="shared" si="102"/>
        <v>MR_DER-1342_25</v>
      </c>
      <c r="I636" s="233" t="str">
        <f t="shared" si="103"/>
        <v>ND</v>
      </c>
      <c r="J636" s="255" t="str">
        <f t="shared" si="104"/>
        <v>ND</v>
      </c>
      <c r="K636" s="249" t="s">
        <v>3730</v>
      </c>
      <c r="L636" s="229">
        <v>45457</v>
      </c>
      <c r="M636" s="1205" t="s">
        <v>8100</v>
      </c>
      <c r="N636" s="220" t="s">
        <v>5536</v>
      </c>
      <c r="O636" s="229">
        <v>45509</v>
      </c>
      <c r="P636" s="220" t="s">
        <v>3777</v>
      </c>
      <c r="Q636" s="220" t="s">
        <v>3765</v>
      </c>
      <c r="R636" s="229">
        <v>45562</v>
      </c>
      <c r="S636" s="1205" t="s">
        <v>8270</v>
      </c>
      <c r="T636" s="229">
        <v>45583</v>
      </c>
      <c r="U636" s="229" t="s">
        <v>5536</v>
      </c>
      <c r="V636" s="220" t="s">
        <v>3777</v>
      </c>
      <c r="W636" s="220" t="s">
        <v>5701</v>
      </c>
      <c r="X636" s="229">
        <v>45866</v>
      </c>
      <c r="Y636" s="218" t="s">
        <v>9682</v>
      </c>
      <c r="Z636" s="220" t="s">
        <v>5536</v>
      </c>
      <c r="AA636" s="229"/>
      <c r="AB636" s="220"/>
      <c r="AC636" s="220" t="s">
        <v>7387</v>
      </c>
      <c r="AD636" s="229">
        <v>45903</v>
      </c>
      <c r="AE636" s="1153" t="s">
        <v>10183</v>
      </c>
      <c r="AF636" s="220" t="s">
        <v>5539</v>
      </c>
      <c r="AG636" s="229">
        <v>45909</v>
      </c>
      <c r="AH636" s="220"/>
      <c r="AI636" s="220" t="s">
        <v>3748</v>
      </c>
      <c r="AJ636" s="229">
        <v>45910</v>
      </c>
      <c r="AK636" s="1153" t="s">
        <v>10241</v>
      </c>
      <c r="AL636" s="220"/>
      <c r="AM636" s="229"/>
      <c r="AN636" s="220"/>
      <c r="AO636" s="220" t="s">
        <v>3748</v>
      </c>
      <c r="AP636" s="229">
        <v>45966</v>
      </c>
      <c r="AQ636" s="1153" t="s">
        <v>11193</v>
      </c>
      <c r="AR636" s="220"/>
      <c r="AS636" s="229"/>
      <c r="AT636" s="220"/>
      <c r="AU636" s="220"/>
      <c r="AV636" s="229"/>
      <c r="AW636" s="229"/>
      <c r="AX636" s="220"/>
      <c r="AY636" s="229"/>
    </row>
    <row r="637" spans="1:51" s="77" customFormat="1" ht="25.5" hidden="1" x14ac:dyDescent="0.25">
      <c r="A637" s="226" t="s">
        <v>8263</v>
      </c>
      <c r="B637" s="238"/>
      <c r="C637" s="238" t="s">
        <v>8257</v>
      </c>
      <c r="D637" s="256" t="s">
        <v>8099</v>
      </c>
      <c r="E637" s="231" t="s">
        <v>8082</v>
      </c>
      <c r="F637" s="228">
        <f t="shared" si="100"/>
        <v>45966</v>
      </c>
      <c r="G637" s="232" t="str">
        <f t="shared" si="101"/>
        <v>A</v>
      </c>
      <c r="H637" s="1058" t="str">
        <f t="shared" si="102"/>
        <v>MR_DER-1342_25</v>
      </c>
      <c r="I637" s="233" t="str">
        <f t="shared" si="103"/>
        <v>ND</v>
      </c>
      <c r="J637" s="255" t="str">
        <f t="shared" si="104"/>
        <v>ND</v>
      </c>
      <c r="K637" s="249" t="s">
        <v>3730</v>
      </c>
      <c r="L637" s="229">
        <v>45457</v>
      </c>
      <c r="M637" s="1205" t="s">
        <v>8100</v>
      </c>
      <c r="N637" s="220" t="s">
        <v>5536</v>
      </c>
      <c r="O637" s="229">
        <v>45509</v>
      </c>
      <c r="P637" s="220" t="s">
        <v>3777</v>
      </c>
      <c r="Q637" s="220" t="s">
        <v>3765</v>
      </c>
      <c r="R637" s="229">
        <v>45562</v>
      </c>
      <c r="S637" s="1205" t="s">
        <v>8270</v>
      </c>
      <c r="T637" s="229">
        <v>45583</v>
      </c>
      <c r="U637" s="229" t="s">
        <v>5536</v>
      </c>
      <c r="V637" s="220" t="s">
        <v>3777</v>
      </c>
      <c r="W637" s="220" t="s">
        <v>5701</v>
      </c>
      <c r="X637" s="229">
        <v>45866</v>
      </c>
      <c r="Y637" s="218" t="s">
        <v>9682</v>
      </c>
      <c r="Z637" s="220" t="s">
        <v>5536</v>
      </c>
      <c r="AA637" s="229"/>
      <c r="AB637" s="220"/>
      <c r="AC637" s="220" t="s">
        <v>7387</v>
      </c>
      <c r="AD637" s="229">
        <v>45903</v>
      </c>
      <c r="AE637" s="1153" t="s">
        <v>10183</v>
      </c>
      <c r="AF637" s="220" t="s">
        <v>5539</v>
      </c>
      <c r="AG637" s="229">
        <v>45909</v>
      </c>
      <c r="AH637" s="220"/>
      <c r="AI637" s="220" t="s">
        <v>3748</v>
      </c>
      <c r="AJ637" s="229">
        <v>45910</v>
      </c>
      <c r="AK637" s="1153" t="s">
        <v>10241</v>
      </c>
      <c r="AL637" s="220"/>
      <c r="AM637" s="229"/>
      <c r="AN637" s="220"/>
      <c r="AO637" s="220" t="s">
        <v>3748</v>
      </c>
      <c r="AP637" s="229">
        <v>45966</v>
      </c>
      <c r="AQ637" s="1153" t="s">
        <v>11193</v>
      </c>
      <c r="AR637" s="220"/>
      <c r="AS637" s="229"/>
      <c r="AT637" s="220"/>
      <c r="AU637" s="220"/>
      <c r="AV637" s="229"/>
      <c r="AW637" s="229"/>
      <c r="AX637" s="220"/>
      <c r="AY637" s="229"/>
    </row>
    <row r="638" spans="1:51" s="77" customFormat="1" ht="25.5" hidden="1" x14ac:dyDescent="0.25">
      <c r="A638" s="226" t="s">
        <v>8263</v>
      </c>
      <c r="B638" s="238"/>
      <c r="C638" s="238" t="s">
        <v>8257</v>
      </c>
      <c r="D638" s="256" t="s">
        <v>8099</v>
      </c>
      <c r="E638" s="231" t="s">
        <v>8083</v>
      </c>
      <c r="F638" s="228">
        <f t="shared" si="100"/>
        <v>45966</v>
      </c>
      <c r="G638" s="232" t="str">
        <f t="shared" si="101"/>
        <v>A</v>
      </c>
      <c r="H638" s="1058" t="str">
        <f t="shared" si="102"/>
        <v>MR_DER-1342_25</v>
      </c>
      <c r="I638" s="233" t="str">
        <f t="shared" si="103"/>
        <v>ND</v>
      </c>
      <c r="J638" s="255" t="str">
        <f t="shared" si="104"/>
        <v>ND</v>
      </c>
      <c r="K638" s="249" t="s">
        <v>3730</v>
      </c>
      <c r="L638" s="229">
        <v>45457</v>
      </c>
      <c r="M638" s="1205" t="s">
        <v>8100</v>
      </c>
      <c r="N638" s="220" t="s">
        <v>5536</v>
      </c>
      <c r="O638" s="229">
        <v>45509</v>
      </c>
      <c r="P638" s="220" t="s">
        <v>3777</v>
      </c>
      <c r="Q638" s="220" t="s">
        <v>3765</v>
      </c>
      <c r="R638" s="229">
        <v>45562</v>
      </c>
      <c r="S638" s="1205" t="s">
        <v>8270</v>
      </c>
      <c r="T638" s="229">
        <v>45583</v>
      </c>
      <c r="U638" s="229" t="s">
        <v>5536</v>
      </c>
      <c r="V638" s="220" t="s">
        <v>3777</v>
      </c>
      <c r="W638" s="220" t="s">
        <v>5701</v>
      </c>
      <c r="X638" s="229">
        <v>45866</v>
      </c>
      <c r="Y638" s="218" t="s">
        <v>9682</v>
      </c>
      <c r="Z638" s="220" t="s">
        <v>5536</v>
      </c>
      <c r="AA638" s="229"/>
      <c r="AB638" s="220"/>
      <c r="AC638" s="220" t="s">
        <v>7387</v>
      </c>
      <c r="AD638" s="229">
        <v>45903</v>
      </c>
      <c r="AE638" s="1153" t="s">
        <v>10183</v>
      </c>
      <c r="AF638" s="220" t="s">
        <v>5539</v>
      </c>
      <c r="AG638" s="229">
        <v>45909</v>
      </c>
      <c r="AH638" s="220"/>
      <c r="AI638" s="220" t="s">
        <v>3748</v>
      </c>
      <c r="AJ638" s="229">
        <v>45910</v>
      </c>
      <c r="AK638" s="1153" t="s">
        <v>10241</v>
      </c>
      <c r="AL638" s="220"/>
      <c r="AM638" s="229"/>
      <c r="AN638" s="220"/>
      <c r="AO638" s="220" t="s">
        <v>3748</v>
      </c>
      <c r="AP638" s="229">
        <v>45966</v>
      </c>
      <c r="AQ638" s="1153" t="s">
        <v>11193</v>
      </c>
      <c r="AR638" s="220"/>
      <c r="AS638" s="229"/>
      <c r="AT638" s="220"/>
      <c r="AU638" s="220"/>
      <c r="AV638" s="229"/>
      <c r="AW638" s="229"/>
      <c r="AX638" s="220"/>
      <c r="AY638" s="229"/>
    </row>
    <row r="639" spans="1:51" s="77" customFormat="1" ht="25.5" hidden="1" x14ac:dyDescent="0.25">
      <c r="A639" s="226" t="s">
        <v>8263</v>
      </c>
      <c r="B639" s="238"/>
      <c r="C639" s="238" t="s">
        <v>8257</v>
      </c>
      <c r="D639" s="256" t="s">
        <v>8099</v>
      </c>
      <c r="E639" s="231" t="s">
        <v>8084</v>
      </c>
      <c r="F639" s="228">
        <f t="shared" si="100"/>
        <v>45966</v>
      </c>
      <c r="G639" s="232" t="str">
        <f t="shared" si="101"/>
        <v>A</v>
      </c>
      <c r="H639" s="1058" t="str">
        <f t="shared" si="102"/>
        <v>MR_DER-1342_25</v>
      </c>
      <c r="I639" s="233" t="str">
        <f t="shared" si="103"/>
        <v>ND</v>
      </c>
      <c r="J639" s="255" t="str">
        <f t="shared" si="104"/>
        <v>ND</v>
      </c>
      <c r="K639" s="249" t="s">
        <v>3730</v>
      </c>
      <c r="L639" s="229">
        <v>45457</v>
      </c>
      <c r="M639" s="1205" t="s">
        <v>8100</v>
      </c>
      <c r="N639" s="220" t="s">
        <v>5536</v>
      </c>
      <c r="O639" s="229">
        <v>45509</v>
      </c>
      <c r="P639" s="220" t="s">
        <v>3777</v>
      </c>
      <c r="Q639" s="220" t="s">
        <v>3765</v>
      </c>
      <c r="R639" s="229">
        <v>45562</v>
      </c>
      <c r="S639" s="1205" t="s">
        <v>8270</v>
      </c>
      <c r="T639" s="229">
        <v>45583</v>
      </c>
      <c r="U639" s="229" t="s">
        <v>5536</v>
      </c>
      <c r="V639" s="220" t="s">
        <v>3777</v>
      </c>
      <c r="W639" s="220" t="s">
        <v>5701</v>
      </c>
      <c r="X639" s="229">
        <v>45866</v>
      </c>
      <c r="Y639" s="218" t="s">
        <v>9682</v>
      </c>
      <c r="Z639" s="220" t="s">
        <v>5536</v>
      </c>
      <c r="AA639" s="229"/>
      <c r="AB639" s="220"/>
      <c r="AC639" s="220" t="s">
        <v>7387</v>
      </c>
      <c r="AD639" s="229">
        <v>45903</v>
      </c>
      <c r="AE639" s="1153" t="s">
        <v>10183</v>
      </c>
      <c r="AF639" s="220" t="s">
        <v>5539</v>
      </c>
      <c r="AG639" s="229">
        <v>45909</v>
      </c>
      <c r="AH639" s="220"/>
      <c r="AI639" s="220" t="s">
        <v>3748</v>
      </c>
      <c r="AJ639" s="229">
        <v>45910</v>
      </c>
      <c r="AK639" s="1153" t="s">
        <v>10241</v>
      </c>
      <c r="AL639" s="220"/>
      <c r="AM639" s="229"/>
      <c r="AN639" s="220"/>
      <c r="AO639" s="220" t="s">
        <v>3748</v>
      </c>
      <c r="AP639" s="229">
        <v>45966</v>
      </c>
      <c r="AQ639" s="1153" t="s">
        <v>11193</v>
      </c>
      <c r="AR639" s="220"/>
      <c r="AS639" s="229"/>
      <c r="AT639" s="220"/>
      <c r="AU639" s="220"/>
      <c r="AV639" s="229"/>
      <c r="AW639" s="229"/>
      <c r="AX639" s="220"/>
      <c r="AY639" s="229"/>
    </row>
    <row r="640" spans="1:51" s="77" customFormat="1" ht="25.5" hidden="1" x14ac:dyDescent="0.25">
      <c r="A640" s="226" t="s">
        <v>8263</v>
      </c>
      <c r="B640" s="238"/>
      <c r="C640" s="238" t="s">
        <v>8257</v>
      </c>
      <c r="D640" s="256" t="s">
        <v>8099</v>
      </c>
      <c r="E640" s="231" t="s">
        <v>8085</v>
      </c>
      <c r="F640" s="228">
        <f t="shared" si="100"/>
        <v>45966</v>
      </c>
      <c r="G640" s="232" t="str">
        <f t="shared" si="101"/>
        <v>A</v>
      </c>
      <c r="H640" s="1058" t="str">
        <f t="shared" si="102"/>
        <v>MR_DER-1342_25</v>
      </c>
      <c r="I640" s="233" t="str">
        <f t="shared" si="103"/>
        <v>ND</v>
      </c>
      <c r="J640" s="255" t="str">
        <f t="shared" si="104"/>
        <v>ND</v>
      </c>
      <c r="K640" s="249" t="s">
        <v>3730</v>
      </c>
      <c r="L640" s="229">
        <v>45457</v>
      </c>
      <c r="M640" s="1205" t="s">
        <v>8100</v>
      </c>
      <c r="N640" s="220" t="s">
        <v>5536</v>
      </c>
      <c r="O640" s="229">
        <v>45509</v>
      </c>
      <c r="P640" s="220" t="s">
        <v>3777</v>
      </c>
      <c r="Q640" s="220" t="s">
        <v>3765</v>
      </c>
      <c r="R640" s="229">
        <v>45562</v>
      </c>
      <c r="S640" s="1205" t="s">
        <v>8270</v>
      </c>
      <c r="T640" s="229">
        <v>45583</v>
      </c>
      <c r="U640" s="229" t="s">
        <v>5536</v>
      </c>
      <c r="V640" s="220" t="s">
        <v>3777</v>
      </c>
      <c r="W640" s="220" t="s">
        <v>5701</v>
      </c>
      <c r="X640" s="229">
        <v>45866</v>
      </c>
      <c r="Y640" s="218" t="s">
        <v>9682</v>
      </c>
      <c r="Z640" s="220" t="s">
        <v>5536</v>
      </c>
      <c r="AA640" s="229"/>
      <c r="AB640" s="220"/>
      <c r="AC640" s="220" t="s">
        <v>7387</v>
      </c>
      <c r="AD640" s="229">
        <v>45903</v>
      </c>
      <c r="AE640" s="1153" t="s">
        <v>10183</v>
      </c>
      <c r="AF640" s="220" t="s">
        <v>5539</v>
      </c>
      <c r="AG640" s="229">
        <v>45909</v>
      </c>
      <c r="AH640" s="220"/>
      <c r="AI640" s="220" t="s">
        <v>3748</v>
      </c>
      <c r="AJ640" s="229">
        <v>45910</v>
      </c>
      <c r="AK640" s="1153" t="s">
        <v>10241</v>
      </c>
      <c r="AL640" s="220"/>
      <c r="AM640" s="229"/>
      <c r="AN640" s="220"/>
      <c r="AO640" s="220" t="s">
        <v>3748</v>
      </c>
      <c r="AP640" s="229">
        <v>45966</v>
      </c>
      <c r="AQ640" s="1153" t="s">
        <v>11193</v>
      </c>
      <c r="AR640" s="220"/>
      <c r="AS640" s="229"/>
      <c r="AT640" s="220"/>
      <c r="AU640" s="220"/>
      <c r="AV640" s="229"/>
      <c r="AW640" s="229"/>
      <c r="AX640" s="220"/>
      <c r="AY640" s="229"/>
    </row>
    <row r="641" spans="1:51" s="77" customFormat="1" ht="25.5" hidden="1" x14ac:dyDescent="0.25">
      <c r="A641" s="226" t="s">
        <v>8263</v>
      </c>
      <c r="B641" s="238"/>
      <c r="C641" s="238" t="s">
        <v>8257</v>
      </c>
      <c r="D641" s="256" t="s">
        <v>8099</v>
      </c>
      <c r="E641" s="231" t="s">
        <v>8086</v>
      </c>
      <c r="F641" s="228">
        <f t="shared" si="100"/>
        <v>45966</v>
      </c>
      <c r="G641" s="232" t="str">
        <f t="shared" si="101"/>
        <v>A</v>
      </c>
      <c r="H641" s="1058" t="str">
        <f t="shared" si="102"/>
        <v>MR_DER-1342_25</v>
      </c>
      <c r="I641" s="233" t="str">
        <f t="shared" si="103"/>
        <v>ND</v>
      </c>
      <c r="J641" s="255" t="str">
        <f t="shared" si="104"/>
        <v>ND</v>
      </c>
      <c r="K641" s="249" t="s">
        <v>3730</v>
      </c>
      <c r="L641" s="229">
        <v>45457</v>
      </c>
      <c r="M641" s="1205" t="s">
        <v>8100</v>
      </c>
      <c r="N641" s="220" t="s">
        <v>5536</v>
      </c>
      <c r="O641" s="229">
        <v>45509</v>
      </c>
      <c r="P641" s="220" t="s">
        <v>3777</v>
      </c>
      <c r="Q641" s="220" t="s">
        <v>3765</v>
      </c>
      <c r="R641" s="229">
        <v>45562</v>
      </c>
      <c r="S641" s="1205" t="s">
        <v>8270</v>
      </c>
      <c r="T641" s="229">
        <v>45583</v>
      </c>
      <c r="U641" s="229" t="s">
        <v>5536</v>
      </c>
      <c r="V641" s="220" t="s">
        <v>3777</v>
      </c>
      <c r="W641" s="220" t="s">
        <v>5701</v>
      </c>
      <c r="X641" s="229">
        <v>45866</v>
      </c>
      <c r="Y641" s="218" t="s">
        <v>9682</v>
      </c>
      <c r="Z641" s="220" t="s">
        <v>5536</v>
      </c>
      <c r="AA641" s="229"/>
      <c r="AB641" s="220"/>
      <c r="AC641" s="220" t="s">
        <v>7387</v>
      </c>
      <c r="AD641" s="229">
        <v>45903</v>
      </c>
      <c r="AE641" s="1153" t="s">
        <v>10183</v>
      </c>
      <c r="AF641" s="220" t="s">
        <v>5539</v>
      </c>
      <c r="AG641" s="229">
        <v>45909</v>
      </c>
      <c r="AH641" s="220"/>
      <c r="AI641" s="220" t="s">
        <v>3748</v>
      </c>
      <c r="AJ641" s="229">
        <v>45910</v>
      </c>
      <c r="AK641" s="1153" t="s">
        <v>10241</v>
      </c>
      <c r="AL641" s="220"/>
      <c r="AM641" s="229"/>
      <c r="AN641" s="220"/>
      <c r="AO641" s="220" t="s">
        <v>3748</v>
      </c>
      <c r="AP641" s="229">
        <v>45966</v>
      </c>
      <c r="AQ641" s="1153" t="s">
        <v>11193</v>
      </c>
      <c r="AR641" s="220"/>
      <c r="AS641" s="229"/>
      <c r="AT641" s="220"/>
      <c r="AU641" s="220"/>
      <c r="AV641" s="229"/>
      <c r="AW641" s="229"/>
      <c r="AX641" s="220"/>
      <c r="AY641" s="229"/>
    </row>
    <row r="642" spans="1:51" s="77" customFormat="1" ht="25.5" hidden="1" x14ac:dyDescent="0.25">
      <c r="A642" s="226" t="s">
        <v>8263</v>
      </c>
      <c r="B642" s="238"/>
      <c r="C642" s="238" t="s">
        <v>8257</v>
      </c>
      <c r="D642" s="256" t="s">
        <v>8099</v>
      </c>
      <c r="E642" s="231" t="s">
        <v>8087</v>
      </c>
      <c r="F642" s="228">
        <f t="shared" si="100"/>
        <v>45966</v>
      </c>
      <c r="G642" s="232" t="str">
        <f t="shared" si="101"/>
        <v>A</v>
      </c>
      <c r="H642" s="1058" t="str">
        <f t="shared" si="102"/>
        <v>MR_DER-1342_25</v>
      </c>
      <c r="I642" s="233" t="str">
        <f t="shared" si="103"/>
        <v>ND</v>
      </c>
      <c r="J642" s="255" t="str">
        <f t="shared" si="104"/>
        <v>ND</v>
      </c>
      <c r="K642" s="249" t="s">
        <v>3730</v>
      </c>
      <c r="L642" s="229">
        <v>45457</v>
      </c>
      <c r="M642" s="1205" t="s">
        <v>8100</v>
      </c>
      <c r="N642" s="220" t="s">
        <v>5536</v>
      </c>
      <c r="O642" s="229">
        <v>45509</v>
      </c>
      <c r="P642" s="220" t="s">
        <v>3777</v>
      </c>
      <c r="Q642" s="220" t="s">
        <v>3765</v>
      </c>
      <c r="R642" s="229">
        <v>45562</v>
      </c>
      <c r="S642" s="1205" t="s">
        <v>8270</v>
      </c>
      <c r="T642" s="229">
        <v>45583</v>
      </c>
      <c r="U642" s="229" t="s">
        <v>5536</v>
      </c>
      <c r="V642" s="220" t="s">
        <v>3777</v>
      </c>
      <c r="W642" s="220" t="s">
        <v>5701</v>
      </c>
      <c r="X642" s="229">
        <v>45866</v>
      </c>
      <c r="Y642" s="218" t="s">
        <v>9682</v>
      </c>
      <c r="Z642" s="220" t="s">
        <v>5536</v>
      </c>
      <c r="AA642" s="229"/>
      <c r="AB642" s="220"/>
      <c r="AC642" s="220" t="s">
        <v>7387</v>
      </c>
      <c r="AD642" s="229">
        <v>45903</v>
      </c>
      <c r="AE642" s="1153" t="s">
        <v>10183</v>
      </c>
      <c r="AF642" s="220" t="s">
        <v>5539</v>
      </c>
      <c r="AG642" s="229">
        <v>45909</v>
      </c>
      <c r="AH642" s="220"/>
      <c r="AI642" s="220" t="s">
        <v>3748</v>
      </c>
      <c r="AJ642" s="229">
        <v>45910</v>
      </c>
      <c r="AK642" s="1153" t="s">
        <v>10241</v>
      </c>
      <c r="AL642" s="220"/>
      <c r="AM642" s="229"/>
      <c r="AN642" s="220"/>
      <c r="AO642" s="220" t="s">
        <v>3748</v>
      </c>
      <c r="AP642" s="229">
        <v>45966</v>
      </c>
      <c r="AQ642" s="1153" t="s">
        <v>11193</v>
      </c>
      <c r="AR642" s="220"/>
      <c r="AS642" s="229"/>
      <c r="AT642" s="220"/>
      <c r="AU642" s="220"/>
      <c r="AV642" s="229"/>
      <c r="AW642" s="229"/>
      <c r="AX642" s="220"/>
      <c r="AY642" s="229"/>
    </row>
    <row r="643" spans="1:51" s="77" customFormat="1" ht="25.5" hidden="1" x14ac:dyDescent="0.25">
      <c r="A643" s="226" t="s">
        <v>8263</v>
      </c>
      <c r="B643" s="238"/>
      <c r="C643" s="238" t="s">
        <v>8257</v>
      </c>
      <c r="D643" s="256" t="s">
        <v>8099</v>
      </c>
      <c r="E643" s="231" t="s">
        <v>8088</v>
      </c>
      <c r="F643" s="228">
        <f t="shared" si="100"/>
        <v>45966</v>
      </c>
      <c r="G643" s="232" t="str">
        <f t="shared" si="101"/>
        <v>A</v>
      </c>
      <c r="H643" s="1058" t="str">
        <f t="shared" si="102"/>
        <v>MR_DER-1342_25</v>
      </c>
      <c r="I643" s="233" t="str">
        <f t="shared" si="103"/>
        <v>ND</v>
      </c>
      <c r="J643" s="255" t="str">
        <f t="shared" si="104"/>
        <v>ND</v>
      </c>
      <c r="K643" s="249" t="s">
        <v>3730</v>
      </c>
      <c r="L643" s="229">
        <v>45457</v>
      </c>
      <c r="M643" s="1205" t="s">
        <v>8100</v>
      </c>
      <c r="N643" s="220" t="s">
        <v>5536</v>
      </c>
      <c r="O643" s="229">
        <v>45509</v>
      </c>
      <c r="P643" s="220" t="s">
        <v>3777</v>
      </c>
      <c r="Q643" s="220" t="s">
        <v>3765</v>
      </c>
      <c r="R643" s="229">
        <v>45562</v>
      </c>
      <c r="S643" s="1205" t="s">
        <v>8270</v>
      </c>
      <c r="T643" s="229">
        <v>45583</v>
      </c>
      <c r="U643" s="229" t="s">
        <v>5536</v>
      </c>
      <c r="V643" s="220" t="s">
        <v>3777</v>
      </c>
      <c r="W643" s="220" t="s">
        <v>5701</v>
      </c>
      <c r="X643" s="229">
        <v>45866</v>
      </c>
      <c r="Y643" s="218" t="s">
        <v>9682</v>
      </c>
      <c r="Z643" s="220" t="s">
        <v>5536</v>
      </c>
      <c r="AA643" s="229"/>
      <c r="AB643" s="220"/>
      <c r="AC643" s="220" t="s">
        <v>7387</v>
      </c>
      <c r="AD643" s="229">
        <v>45903</v>
      </c>
      <c r="AE643" s="1153" t="s">
        <v>10183</v>
      </c>
      <c r="AF643" s="220" t="s">
        <v>5539</v>
      </c>
      <c r="AG643" s="229">
        <v>45909</v>
      </c>
      <c r="AH643" s="220"/>
      <c r="AI643" s="220" t="s">
        <v>3748</v>
      </c>
      <c r="AJ643" s="229">
        <v>45910</v>
      </c>
      <c r="AK643" s="1153" t="s">
        <v>10241</v>
      </c>
      <c r="AL643" s="220"/>
      <c r="AM643" s="229"/>
      <c r="AN643" s="220"/>
      <c r="AO643" s="220" t="s">
        <v>3748</v>
      </c>
      <c r="AP643" s="229">
        <v>45966</v>
      </c>
      <c r="AQ643" s="1153" t="s">
        <v>11193</v>
      </c>
      <c r="AR643" s="220"/>
      <c r="AS643" s="229"/>
      <c r="AT643" s="220"/>
      <c r="AU643" s="220"/>
      <c r="AV643" s="229"/>
      <c r="AW643" s="229"/>
      <c r="AX643" s="220"/>
      <c r="AY643" s="229"/>
    </row>
    <row r="644" spans="1:51" s="77" customFormat="1" ht="25.5" hidden="1" x14ac:dyDescent="0.25">
      <c r="A644" s="226" t="s">
        <v>8263</v>
      </c>
      <c r="B644" s="238"/>
      <c r="C644" s="238" t="s">
        <v>8257</v>
      </c>
      <c r="D644" s="256" t="s">
        <v>8099</v>
      </c>
      <c r="E644" s="231" t="s">
        <v>8089</v>
      </c>
      <c r="F644" s="228">
        <f t="shared" si="100"/>
        <v>45966</v>
      </c>
      <c r="G644" s="232" t="str">
        <f t="shared" si="101"/>
        <v>A</v>
      </c>
      <c r="H644" s="1058" t="str">
        <f t="shared" si="102"/>
        <v>MR_DER-1342_25</v>
      </c>
      <c r="I644" s="233" t="str">
        <f t="shared" si="103"/>
        <v>ND</v>
      </c>
      <c r="J644" s="255" t="str">
        <f t="shared" si="104"/>
        <v>ND</v>
      </c>
      <c r="K644" s="249" t="s">
        <v>3730</v>
      </c>
      <c r="L644" s="229">
        <v>45457</v>
      </c>
      <c r="M644" s="1205" t="s">
        <v>8100</v>
      </c>
      <c r="N644" s="220" t="s">
        <v>5536</v>
      </c>
      <c r="O644" s="229">
        <v>45509</v>
      </c>
      <c r="P644" s="220" t="s">
        <v>3777</v>
      </c>
      <c r="Q644" s="220" t="s">
        <v>3765</v>
      </c>
      <c r="R644" s="229">
        <v>45562</v>
      </c>
      <c r="S644" s="1205" t="s">
        <v>8270</v>
      </c>
      <c r="T644" s="229">
        <v>45583</v>
      </c>
      <c r="U644" s="229" t="s">
        <v>5536</v>
      </c>
      <c r="V644" s="220" t="s">
        <v>3777</v>
      </c>
      <c r="W644" s="220" t="s">
        <v>5701</v>
      </c>
      <c r="X644" s="229">
        <v>45866</v>
      </c>
      <c r="Y644" s="218" t="s">
        <v>9682</v>
      </c>
      <c r="Z644" s="220" t="s">
        <v>5536</v>
      </c>
      <c r="AA644" s="229"/>
      <c r="AB644" s="220"/>
      <c r="AC644" s="220" t="s">
        <v>7387</v>
      </c>
      <c r="AD644" s="229">
        <v>45903</v>
      </c>
      <c r="AE644" s="1153" t="s">
        <v>10183</v>
      </c>
      <c r="AF644" s="220" t="s">
        <v>5539</v>
      </c>
      <c r="AG644" s="229">
        <v>45909</v>
      </c>
      <c r="AH644" s="220"/>
      <c r="AI644" s="220" t="s">
        <v>3748</v>
      </c>
      <c r="AJ644" s="229">
        <v>45910</v>
      </c>
      <c r="AK644" s="1153" t="s">
        <v>10241</v>
      </c>
      <c r="AL644" s="220"/>
      <c r="AM644" s="229"/>
      <c r="AN644" s="220"/>
      <c r="AO644" s="220" t="s">
        <v>3748</v>
      </c>
      <c r="AP644" s="229">
        <v>45966</v>
      </c>
      <c r="AQ644" s="1153" t="s">
        <v>11193</v>
      </c>
      <c r="AR644" s="220"/>
      <c r="AS644" s="229"/>
      <c r="AT644" s="220"/>
      <c r="AU644" s="220"/>
      <c r="AV644" s="229"/>
      <c r="AW644" s="229"/>
      <c r="AX644" s="220"/>
      <c r="AY644" s="229"/>
    </row>
    <row r="645" spans="1:51" s="77" customFormat="1" ht="25.5" hidden="1" x14ac:dyDescent="0.25">
      <c r="A645" s="226" t="s">
        <v>8263</v>
      </c>
      <c r="B645" s="238"/>
      <c r="C645" s="238" t="s">
        <v>8257</v>
      </c>
      <c r="D645" s="256" t="s">
        <v>8099</v>
      </c>
      <c r="E645" s="231" t="s">
        <v>8090</v>
      </c>
      <c r="F645" s="228">
        <f t="shared" si="100"/>
        <v>45966</v>
      </c>
      <c r="G645" s="232" t="str">
        <f t="shared" si="101"/>
        <v>A</v>
      </c>
      <c r="H645" s="1058" t="str">
        <f t="shared" si="102"/>
        <v>MR_DER-1342_25</v>
      </c>
      <c r="I645" s="233" t="str">
        <f t="shared" si="103"/>
        <v>ND</v>
      </c>
      <c r="J645" s="255" t="str">
        <f t="shared" si="104"/>
        <v>ND</v>
      </c>
      <c r="K645" s="249" t="s">
        <v>3730</v>
      </c>
      <c r="L645" s="229">
        <v>45457</v>
      </c>
      <c r="M645" s="1205" t="s">
        <v>8100</v>
      </c>
      <c r="N645" s="220" t="s">
        <v>5536</v>
      </c>
      <c r="O645" s="229">
        <v>45509</v>
      </c>
      <c r="P645" s="220" t="s">
        <v>3777</v>
      </c>
      <c r="Q645" s="220" t="s">
        <v>3765</v>
      </c>
      <c r="R645" s="229">
        <v>45562</v>
      </c>
      <c r="S645" s="1205" t="s">
        <v>8270</v>
      </c>
      <c r="T645" s="229">
        <v>45583</v>
      </c>
      <c r="U645" s="229" t="s">
        <v>5536</v>
      </c>
      <c r="V645" s="220" t="s">
        <v>3777</v>
      </c>
      <c r="W645" s="220" t="s">
        <v>5701</v>
      </c>
      <c r="X645" s="229">
        <v>45866</v>
      </c>
      <c r="Y645" s="218" t="s">
        <v>9682</v>
      </c>
      <c r="Z645" s="220" t="s">
        <v>5536</v>
      </c>
      <c r="AA645" s="229"/>
      <c r="AB645" s="220"/>
      <c r="AC645" s="220" t="s">
        <v>7387</v>
      </c>
      <c r="AD645" s="229">
        <v>45903</v>
      </c>
      <c r="AE645" s="1153" t="s">
        <v>10183</v>
      </c>
      <c r="AF645" s="220" t="s">
        <v>5539</v>
      </c>
      <c r="AG645" s="229">
        <v>45909</v>
      </c>
      <c r="AH645" s="220"/>
      <c r="AI645" s="220" t="s">
        <v>3748</v>
      </c>
      <c r="AJ645" s="229">
        <v>45910</v>
      </c>
      <c r="AK645" s="1153" t="s">
        <v>10241</v>
      </c>
      <c r="AL645" s="220"/>
      <c r="AM645" s="229"/>
      <c r="AN645" s="220"/>
      <c r="AO645" s="220" t="s">
        <v>3748</v>
      </c>
      <c r="AP645" s="229">
        <v>45966</v>
      </c>
      <c r="AQ645" s="1153" t="s">
        <v>11193</v>
      </c>
      <c r="AR645" s="220"/>
      <c r="AS645" s="229"/>
      <c r="AT645" s="220"/>
      <c r="AU645" s="220"/>
      <c r="AV645" s="229"/>
      <c r="AW645" s="229"/>
      <c r="AX645" s="220"/>
      <c r="AY645" s="229"/>
    </row>
    <row r="646" spans="1:51" s="77" customFormat="1" ht="25.5" hidden="1" x14ac:dyDescent="0.25">
      <c r="A646" s="226" t="s">
        <v>8263</v>
      </c>
      <c r="B646" s="238"/>
      <c r="C646" s="238" t="s">
        <v>8257</v>
      </c>
      <c r="D646" s="256" t="s">
        <v>8099</v>
      </c>
      <c r="E646" s="231" t="s">
        <v>8091</v>
      </c>
      <c r="F646" s="228">
        <f t="shared" si="100"/>
        <v>45966</v>
      </c>
      <c r="G646" s="232" t="str">
        <f t="shared" si="101"/>
        <v>A</v>
      </c>
      <c r="H646" s="1058" t="str">
        <f t="shared" si="102"/>
        <v>MR_DER-1342_25</v>
      </c>
      <c r="I646" s="233" t="str">
        <f t="shared" si="103"/>
        <v>ND</v>
      </c>
      <c r="J646" s="255" t="str">
        <f t="shared" si="104"/>
        <v>ND</v>
      </c>
      <c r="K646" s="249" t="s">
        <v>3730</v>
      </c>
      <c r="L646" s="229">
        <v>45457</v>
      </c>
      <c r="M646" s="1205" t="s">
        <v>8100</v>
      </c>
      <c r="N646" s="220" t="s">
        <v>5536</v>
      </c>
      <c r="O646" s="229">
        <v>45509</v>
      </c>
      <c r="P646" s="220" t="s">
        <v>3777</v>
      </c>
      <c r="Q646" s="220" t="s">
        <v>3765</v>
      </c>
      <c r="R646" s="229">
        <v>45562</v>
      </c>
      <c r="S646" s="1205" t="s">
        <v>8270</v>
      </c>
      <c r="T646" s="229">
        <v>45583</v>
      </c>
      <c r="U646" s="229" t="s">
        <v>5536</v>
      </c>
      <c r="V646" s="220" t="s">
        <v>3777</v>
      </c>
      <c r="W646" s="220" t="s">
        <v>5701</v>
      </c>
      <c r="X646" s="229">
        <v>45866</v>
      </c>
      <c r="Y646" s="218" t="s">
        <v>9682</v>
      </c>
      <c r="Z646" s="220" t="s">
        <v>5536</v>
      </c>
      <c r="AA646" s="229"/>
      <c r="AB646" s="220"/>
      <c r="AC646" s="220" t="s">
        <v>7387</v>
      </c>
      <c r="AD646" s="229">
        <v>45903</v>
      </c>
      <c r="AE646" s="218" t="s">
        <v>10183</v>
      </c>
      <c r="AF646" s="220" t="s">
        <v>5539</v>
      </c>
      <c r="AG646" s="229">
        <v>45909</v>
      </c>
      <c r="AH646" s="220"/>
      <c r="AI646" s="220" t="s">
        <v>3748</v>
      </c>
      <c r="AJ646" s="229">
        <v>45910</v>
      </c>
      <c r="AK646" s="1153" t="s">
        <v>10241</v>
      </c>
      <c r="AL646" s="220"/>
      <c r="AM646" s="229"/>
      <c r="AN646" s="220"/>
      <c r="AO646" s="220" t="s">
        <v>3748</v>
      </c>
      <c r="AP646" s="229">
        <v>45966</v>
      </c>
      <c r="AQ646" s="1153" t="s">
        <v>11193</v>
      </c>
      <c r="AR646" s="220"/>
      <c r="AS646" s="229"/>
      <c r="AT646" s="220"/>
      <c r="AU646" s="220"/>
      <c r="AV646" s="229"/>
      <c r="AW646" s="229"/>
      <c r="AX646" s="220"/>
      <c r="AY646" s="229"/>
    </row>
    <row r="647" spans="1:51" s="77" customFormat="1" ht="25.5" hidden="1" x14ac:dyDescent="0.25">
      <c r="A647" s="226" t="s">
        <v>8263</v>
      </c>
      <c r="B647" s="238"/>
      <c r="C647" s="238" t="s">
        <v>8257</v>
      </c>
      <c r="D647" s="256" t="s">
        <v>8099</v>
      </c>
      <c r="E647" s="231" t="s">
        <v>8092</v>
      </c>
      <c r="F647" s="228">
        <f t="shared" si="100"/>
        <v>45966</v>
      </c>
      <c r="G647" s="232" t="str">
        <f t="shared" si="101"/>
        <v>A</v>
      </c>
      <c r="H647" s="1058" t="str">
        <f t="shared" si="102"/>
        <v>MR_DER-1342_25</v>
      </c>
      <c r="I647" s="233" t="str">
        <f t="shared" si="103"/>
        <v>ND</v>
      </c>
      <c r="J647" s="255" t="str">
        <f t="shared" si="104"/>
        <v>ND</v>
      </c>
      <c r="K647" s="249" t="s">
        <v>3730</v>
      </c>
      <c r="L647" s="229">
        <v>45457</v>
      </c>
      <c r="M647" s="1205" t="s">
        <v>8100</v>
      </c>
      <c r="N647" s="220" t="s">
        <v>5536</v>
      </c>
      <c r="O647" s="229">
        <v>45509</v>
      </c>
      <c r="P647" s="220" t="s">
        <v>3777</v>
      </c>
      <c r="Q647" s="220" t="s">
        <v>3765</v>
      </c>
      <c r="R647" s="229">
        <v>45562</v>
      </c>
      <c r="S647" s="1205" t="s">
        <v>8270</v>
      </c>
      <c r="T647" s="229">
        <v>45583</v>
      </c>
      <c r="U647" s="229" t="s">
        <v>5536</v>
      </c>
      <c r="V647" s="220" t="s">
        <v>3777</v>
      </c>
      <c r="W647" s="220" t="s">
        <v>5701</v>
      </c>
      <c r="X647" s="229">
        <v>45866</v>
      </c>
      <c r="Y647" s="1153" t="s">
        <v>9682</v>
      </c>
      <c r="Z647" s="220" t="s">
        <v>5536</v>
      </c>
      <c r="AA647" s="229"/>
      <c r="AB647" s="220"/>
      <c r="AC647" s="220" t="s">
        <v>7387</v>
      </c>
      <c r="AD647" s="229">
        <v>45903</v>
      </c>
      <c r="AE647" s="1153" t="s">
        <v>10183</v>
      </c>
      <c r="AF647" s="220" t="s">
        <v>5539</v>
      </c>
      <c r="AG647" s="229">
        <v>45909</v>
      </c>
      <c r="AH647" s="220"/>
      <c r="AI647" s="220" t="s">
        <v>3748</v>
      </c>
      <c r="AJ647" s="229">
        <v>45910</v>
      </c>
      <c r="AK647" s="1153" t="s">
        <v>10241</v>
      </c>
      <c r="AL647" s="220"/>
      <c r="AM647" s="229"/>
      <c r="AN647" s="220"/>
      <c r="AO647" s="220" t="s">
        <v>3748</v>
      </c>
      <c r="AP647" s="229">
        <v>45966</v>
      </c>
      <c r="AQ647" s="1153" t="s">
        <v>11193</v>
      </c>
      <c r="AR647" s="220"/>
      <c r="AS647" s="229"/>
      <c r="AT647" s="220"/>
      <c r="AU647" s="220"/>
      <c r="AV647" s="229"/>
      <c r="AW647" s="229"/>
      <c r="AX647" s="220"/>
      <c r="AY647" s="229"/>
    </row>
    <row r="648" spans="1:51" s="77" customFormat="1" ht="25.5" hidden="1" x14ac:dyDescent="0.25">
      <c r="A648" s="226" t="s">
        <v>8263</v>
      </c>
      <c r="B648" s="238"/>
      <c r="C648" s="238" t="s">
        <v>8257</v>
      </c>
      <c r="D648" s="256" t="s">
        <v>8099</v>
      </c>
      <c r="E648" s="231" t="s">
        <v>8093</v>
      </c>
      <c r="F648" s="228">
        <f t="shared" si="100"/>
        <v>45966</v>
      </c>
      <c r="G648" s="232" t="str">
        <f t="shared" si="101"/>
        <v>A</v>
      </c>
      <c r="H648" s="1058" t="str">
        <f t="shared" si="102"/>
        <v>MR_DER-1342_25</v>
      </c>
      <c r="I648" s="233" t="str">
        <f t="shared" si="103"/>
        <v>ND</v>
      </c>
      <c r="J648" s="255" t="str">
        <f t="shared" si="104"/>
        <v>ND</v>
      </c>
      <c r="K648" s="249" t="s">
        <v>3730</v>
      </c>
      <c r="L648" s="229">
        <v>45457</v>
      </c>
      <c r="M648" s="1205" t="s">
        <v>8100</v>
      </c>
      <c r="N648" s="220" t="s">
        <v>5536</v>
      </c>
      <c r="O648" s="229">
        <v>45509</v>
      </c>
      <c r="P648" s="220" t="s">
        <v>3777</v>
      </c>
      <c r="Q648" s="220" t="s">
        <v>3765</v>
      </c>
      <c r="R648" s="229">
        <v>45562</v>
      </c>
      <c r="S648" s="1205" t="s">
        <v>8270</v>
      </c>
      <c r="T648" s="229">
        <v>45583</v>
      </c>
      <c r="U648" s="229" t="s">
        <v>5536</v>
      </c>
      <c r="V648" s="220" t="s">
        <v>3777</v>
      </c>
      <c r="W648" s="220" t="s">
        <v>5701</v>
      </c>
      <c r="X648" s="229">
        <v>45866</v>
      </c>
      <c r="Y648" s="1153" t="s">
        <v>9682</v>
      </c>
      <c r="Z648" s="220" t="s">
        <v>5536</v>
      </c>
      <c r="AA648" s="229"/>
      <c r="AB648" s="220"/>
      <c r="AC648" s="220" t="s">
        <v>7387</v>
      </c>
      <c r="AD648" s="229">
        <v>45903</v>
      </c>
      <c r="AE648" s="218" t="s">
        <v>10183</v>
      </c>
      <c r="AF648" s="220" t="s">
        <v>5539</v>
      </c>
      <c r="AG648" s="229">
        <v>45909</v>
      </c>
      <c r="AH648" s="220"/>
      <c r="AI648" s="220" t="s">
        <v>3748</v>
      </c>
      <c r="AJ648" s="229">
        <v>45910</v>
      </c>
      <c r="AK648" s="218" t="s">
        <v>10241</v>
      </c>
      <c r="AL648" s="220"/>
      <c r="AM648" s="229"/>
      <c r="AN648" s="220"/>
      <c r="AO648" s="220" t="s">
        <v>3748</v>
      </c>
      <c r="AP648" s="229">
        <v>45966</v>
      </c>
      <c r="AQ648" s="1153" t="s">
        <v>11193</v>
      </c>
      <c r="AR648" s="220"/>
      <c r="AS648" s="229"/>
      <c r="AT648" s="220"/>
      <c r="AU648" s="220"/>
      <c r="AV648" s="229"/>
      <c r="AW648" s="229"/>
      <c r="AX648" s="220"/>
      <c r="AY648" s="229"/>
    </row>
    <row r="649" spans="1:51" s="77" customFormat="1" ht="25.5" hidden="1" x14ac:dyDescent="0.25">
      <c r="A649" s="226" t="s">
        <v>8263</v>
      </c>
      <c r="B649" s="238"/>
      <c r="C649" s="238" t="s">
        <v>8257</v>
      </c>
      <c r="D649" s="256" t="s">
        <v>8099</v>
      </c>
      <c r="E649" s="231" t="s">
        <v>8094</v>
      </c>
      <c r="F649" s="228">
        <f t="shared" si="100"/>
        <v>45966</v>
      </c>
      <c r="G649" s="232" t="str">
        <f t="shared" si="101"/>
        <v>A</v>
      </c>
      <c r="H649" s="1058" t="str">
        <f t="shared" si="102"/>
        <v>MR_DER-1342_25</v>
      </c>
      <c r="I649" s="233" t="str">
        <f t="shared" si="103"/>
        <v>ND</v>
      </c>
      <c r="J649" s="255" t="str">
        <f t="shared" si="104"/>
        <v>ND</v>
      </c>
      <c r="K649" s="249" t="s">
        <v>3730</v>
      </c>
      <c r="L649" s="229">
        <v>45457</v>
      </c>
      <c r="M649" s="1205" t="s">
        <v>8100</v>
      </c>
      <c r="N649" s="220" t="s">
        <v>5536</v>
      </c>
      <c r="O649" s="229">
        <v>45509</v>
      </c>
      <c r="P649" s="220" t="s">
        <v>3777</v>
      </c>
      <c r="Q649" s="220" t="s">
        <v>3765</v>
      </c>
      <c r="R649" s="229">
        <v>45562</v>
      </c>
      <c r="S649" s="1205" t="s">
        <v>8270</v>
      </c>
      <c r="T649" s="229">
        <v>45583</v>
      </c>
      <c r="U649" s="229" t="s">
        <v>5536</v>
      </c>
      <c r="V649" s="220" t="s">
        <v>3777</v>
      </c>
      <c r="W649" s="220" t="s">
        <v>5701</v>
      </c>
      <c r="X649" s="229">
        <v>45866</v>
      </c>
      <c r="Y649" s="1153" t="s">
        <v>9682</v>
      </c>
      <c r="Z649" s="220" t="s">
        <v>5536</v>
      </c>
      <c r="AA649" s="229"/>
      <c r="AB649" s="220"/>
      <c r="AC649" s="220" t="s">
        <v>7387</v>
      </c>
      <c r="AD649" s="229">
        <v>45903</v>
      </c>
      <c r="AE649" s="218" t="s">
        <v>10183</v>
      </c>
      <c r="AF649" s="220" t="s">
        <v>5539</v>
      </c>
      <c r="AG649" s="229">
        <v>45909</v>
      </c>
      <c r="AH649" s="220"/>
      <c r="AI649" s="220" t="s">
        <v>3748</v>
      </c>
      <c r="AJ649" s="229">
        <v>45910</v>
      </c>
      <c r="AK649" s="1153" t="s">
        <v>10241</v>
      </c>
      <c r="AL649" s="220"/>
      <c r="AM649" s="229"/>
      <c r="AN649" s="220"/>
      <c r="AO649" s="220" t="s">
        <v>3748</v>
      </c>
      <c r="AP649" s="229">
        <v>45966</v>
      </c>
      <c r="AQ649" s="1153" t="s">
        <v>11193</v>
      </c>
      <c r="AR649" s="220"/>
      <c r="AS649" s="229"/>
      <c r="AT649" s="220"/>
      <c r="AU649" s="220"/>
      <c r="AV649" s="229"/>
      <c r="AW649" s="229"/>
      <c r="AX649" s="220"/>
      <c r="AY649" s="229"/>
    </row>
    <row r="650" spans="1:51" s="77" customFormat="1" ht="25.5" hidden="1" x14ac:dyDescent="0.25">
      <c r="A650" s="226" t="s">
        <v>8263</v>
      </c>
      <c r="B650" s="238"/>
      <c r="C650" s="238" t="s">
        <v>8257</v>
      </c>
      <c r="D650" s="256" t="s">
        <v>8099</v>
      </c>
      <c r="E650" s="231" t="s">
        <v>8095</v>
      </c>
      <c r="F650" s="228">
        <f t="shared" si="100"/>
        <v>45966</v>
      </c>
      <c r="G650" s="232" t="str">
        <f t="shared" si="101"/>
        <v>A</v>
      </c>
      <c r="H650" s="1058" t="str">
        <f t="shared" si="102"/>
        <v>MR_DER-1342_25</v>
      </c>
      <c r="I650" s="233" t="str">
        <f t="shared" si="103"/>
        <v>ND</v>
      </c>
      <c r="J650" s="255" t="str">
        <f t="shared" si="104"/>
        <v>ND</v>
      </c>
      <c r="K650" s="249" t="s">
        <v>3730</v>
      </c>
      <c r="L650" s="229">
        <v>45457</v>
      </c>
      <c r="M650" s="1205" t="s">
        <v>8100</v>
      </c>
      <c r="N650" s="220" t="s">
        <v>5536</v>
      </c>
      <c r="O650" s="229">
        <v>45509</v>
      </c>
      <c r="P650" s="220" t="s">
        <v>3777</v>
      </c>
      <c r="Q650" s="220" t="s">
        <v>3765</v>
      </c>
      <c r="R650" s="229">
        <v>45562</v>
      </c>
      <c r="S650" s="1205" t="s">
        <v>8270</v>
      </c>
      <c r="T650" s="229">
        <v>45583</v>
      </c>
      <c r="U650" s="229" t="s">
        <v>5536</v>
      </c>
      <c r="V650" s="220" t="s">
        <v>3777</v>
      </c>
      <c r="W650" s="220" t="s">
        <v>5701</v>
      </c>
      <c r="X650" s="229">
        <v>45866</v>
      </c>
      <c r="Y650" s="1153" t="s">
        <v>9682</v>
      </c>
      <c r="Z650" s="220" t="s">
        <v>5536</v>
      </c>
      <c r="AA650" s="229"/>
      <c r="AB650" s="220"/>
      <c r="AC650" s="220" t="s">
        <v>7387</v>
      </c>
      <c r="AD650" s="229">
        <v>45903</v>
      </c>
      <c r="AE650" s="218" t="s">
        <v>10183</v>
      </c>
      <c r="AF650" s="220" t="s">
        <v>5539</v>
      </c>
      <c r="AG650" s="229">
        <v>45909</v>
      </c>
      <c r="AH650" s="220"/>
      <c r="AI650" s="220" t="s">
        <v>3748</v>
      </c>
      <c r="AJ650" s="229">
        <v>45910</v>
      </c>
      <c r="AK650" s="1153" t="s">
        <v>10241</v>
      </c>
      <c r="AL650" s="220"/>
      <c r="AM650" s="229"/>
      <c r="AN650" s="220"/>
      <c r="AO650" s="220" t="s">
        <v>3748</v>
      </c>
      <c r="AP650" s="229">
        <v>45966</v>
      </c>
      <c r="AQ650" s="1153" t="s">
        <v>11193</v>
      </c>
      <c r="AR650" s="220"/>
      <c r="AS650" s="229"/>
      <c r="AT650" s="220"/>
      <c r="AU650" s="220"/>
      <c r="AV650" s="229"/>
      <c r="AW650" s="229"/>
      <c r="AX650" s="220"/>
      <c r="AY650" s="229"/>
    </row>
    <row r="651" spans="1:51" s="77" customFormat="1" ht="25.5" hidden="1" x14ac:dyDescent="0.25">
      <c r="A651" s="226" t="s">
        <v>8263</v>
      </c>
      <c r="B651" s="238"/>
      <c r="C651" s="238" t="s">
        <v>8257</v>
      </c>
      <c r="D651" s="256" t="s">
        <v>8099</v>
      </c>
      <c r="E651" s="231" t="s">
        <v>8096</v>
      </c>
      <c r="F651" s="228">
        <f t="shared" si="100"/>
        <v>45966</v>
      </c>
      <c r="G651" s="232" t="str">
        <f t="shared" si="101"/>
        <v>A</v>
      </c>
      <c r="H651" s="1058" t="str">
        <f t="shared" si="102"/>
        <v>MR_DER-1342_25</v>
      </c>
      <c r="I651" s="233" t="str">
        <f t="shared" si="103"/>
        <v>ND</v>
      </c>
      <c r="J651" s="255" t="str">
        <f t="shared" si="104"/>
        <v>ND</v>
      </c>
      <c r="K651" s="249" t="s">
        <v>3730</v>
      </c>
      <c r="L651" s="229">
        <v>45457</v>
      </c>
      <c r="M651" s="1205" t="s">
        <v>8100</v>
      </c>
      <c r="N651" s="220" t="s">
        <v>5536</v>
      </c>
      <c r="O651" s="229">
        <v>45509</v>
      </c>
      <c r="P651" s="220" t="s">
        <v>3777</v>
      </c>
      <c r="Q651" s="220" t="s">
        <v>3765</v>
      </c>
      <c r="R651" s="229">
        <v>45562</v>
      </c>
      <c r="S651" s="1205" t="s">
        <v>8270</v>
      </c>
      <c r="T651" s="229">
        <v>45583</v>
      </c>
      <c r="U651" s="229" t="s">
        <v>5536</v>
      </c>
      <c r="V651" s="220" t="s">
        <v>3777</v>
      </c>
      <c r="W651" s="220" t="s">
        <v>5701</v>
      </c>
      <c r="X651" s="229">
        <v>45866</v>
      </c>
      <c r="Y651" s="1153" t="s">
        <v>9682</v>
      </c>
      <c r="Z651" s="220" t="s">
        <v>5536</v>
      </c>
      <c r="AA651" s="229"/>
      <c r="AB651" s="220"/>
      <c r="AC651" s="220" t="s">
        <v>7387</v>
      </c>
      <c r="AD651" s="229">
        <v>45903</v>
      </c>
      <c r="AE651" s="218" t="s">
        <v>10183</v>
      </c>
      <c r="AF651" s="220" t="s">
        <v>5539</v>
      </c>
      <c r="AG651" s="229">
        <v>45909</v>
      </c>
      <c r="AH651" s="220"/>
      <c r="AI651" s="220" t="s">
        <v>3748</v>
      </c>
      <c r="AJ651" s="229">
        <v>45910</v>
      </c>
      <c r="AK651" s="218" t="s">
        <v>10241</v>
      </c>
      <c r="AL651" s="220"/>
      <c r="AM651" s="229"/>
      <c r="AN651" s="220"/>
      <c r="AO651" s="220" t="s">
        <v>3748</v>
      </c>
      <c r="AP651" s="229">
        <v>45966</v>
      </c>
      <c r="AQ651" s="1153" t="s">
        <v>11193</v>
      </c>
      <c r="AR651" s="220"/>
      <c r="AS651" s="229"/>
      <c r="AT651" s="220"/>
      <c r="AU651" s="220"/>
      <c r="AV651" s="229"/>
      <c r="AW651" s="229"/>
      <c r="AX651" s="220"/>
      <c r="AY651" s="229"/>
    </row>
    <row r="652" spans="1:51" s="77" customFormat="1" ht="25.5" hidden="1" x14ac:dyDescent="0.25">
      <c r="A652" s="226" t="s">
        <v>8263</v>
      </c>
      <c r="B652" s="238"/>
      <c r="C652" s="238" t="s">
        <v>8257</v>
      </c>
      <c r="D652" s="256" t="s">
        <v>8099</v>
      </c>
      <c r="E652" s="231" t="s">
        <v>8097</v>
      </c>
      <c r="F652" s="228">
        <f t="shared" si="100"/>
        <v>45966</v>
      </c>
      <c r="G652" s="232" t="str">
        <f t="shared" si="101"/>
        <v>A</v>
      </c>
      <c r="H652" s="1058" t="str">
        <f t="shared" si="102"/>
        <v>MR_DER-1342_25</v>
      </c>
      <c r="I652" s="233" t="str">
        <f t="shared" si="103"/>
        <v>ND</v>
      </c>
      <c r="J652" s="255" t="str">
        <f t="shared" si="104"/>
        <v>ND</v>
      </c>
      <c r="K652" s="249" t="s">
        <v>3730</v>
      </c>
      <c r="L652" s="229">
        <v>45457</v>
      </c>
      <c r="M652" s="1205" t="s">
        <v>8100</v>
      </c>
      <c r="N652" s="220" t="s">
        <v>5536</v>
      </c>
      <c r="O652" s="229">
        <v>45509</v>
      </c>
      <c r="P652" s="220" t="s">
        <v>3777</v>
      </c>
      <c r="Q652" s="220" t="s">
        <v>3765</v>
      </c>
      <c r="R652" s="229">
        <v>45562</v>
      </c>
      <c r="S652" s="1205" t="s">
        <v>8270</v>
      </c>
      <c r="T652" s="229">
        <v>45583</v>
      </c>
      <c r="U652" s="229" t="s">
        <v>5536</v>
      </c>
      <c r="V652" s="220" t="s">
        <v>3777</v>
      </c>
      <c r="W652" s="220" t="s">
        <v>5701</v>
      </c>
      <c r="X652" s="229">
        <v>45866</v>
      </c>
      <c r="Y652" s="1153" t="s">
        <v>9682</v>
      </c>
      <c r="Z652" s="220" t="s">
        <v>5536</v>
      </c>
      <c r="AA652" s="229"/>
      <c r="AB652" s="220"/>
      <c r="AC652" s="220" t="s">
        <v>7387</v>
      </c>
      <c r="AD652" s="229">
        <v>45903</v>
      </c>
      <c r="AE652" s="218" t="s">
        <v>10183</v>
      </c>
      <c r="AF652" s="220" t="s">
        <v>5539</v>
      </c>
      <c r="AG652" s="229">
        <v>45909</v>
      </c>
      <c r="AH652" s="220"/>
      <c r="AI652" s="220" t="s">
        <v>3748</v>
      </c>
      <c r="AJ652" s="229">
        <v>45910</v>
      </c>
      <c r="AK652" s="218" t="s">
        <v>10241</v>
      </c>
      <c r="AL652" s="220"/>
      <c r="AM652" s="229"/>
      <c r="AN652" s="220"/>
      <c r="AO652" s="220" t="s">
        <v>3748</v>
      </c>
      <c r="AP652" s="229">
        <v>45966</v>
      </c>
      <c r="AQ652" s="1153" t="s">
        <v>11193</v>
      </c>
      <c r="AR652" s="220"/>
      <c r="AS652" s="229"/>
      <c r="AT652" s="220"/>
      <c r="AU652" s="220"/>
      <c r="AV652" s="229"/>
      <c r="AW652" s="229"/>
      <c r="AX652" s="220"/>
      <c r="AY652" s="229"/>
    </row>
    <row r="653" spans="1:51" s="77" customFormat="1" ht="25.5" hidden="1" x14ac:dyDescent="0.25">
      <c r="A653" s="226" t="s">
        <v>8263</v>
      </c>
      <c r="B653" s="238"/>
      <c r="C653" s="238" t="s">
        <v>8257</v>
      </c>
      <c r="D653" s="256" t="s">
        <v>8099</v>
      </c>
      <c r="E653" s="231" t="s">
        <v>8098</v>
      </c>
      <c r="F653" s="228">
        <f t="shared" si="100"/>
        <v>45966</v>
      </c>
      <c r="G653" s="232" t="str">
        <f t="shared" si="101"/>
        <v>A</v>
      </c>
      <c r="H653" s="1058" t="str">
        <f t="shared" si="102"/>
        <v>MR_DER-1342_25</v>
      </c>
      <c r="I653" s="233" t="str">
        <f t="shared" si="103"/>
        <v>ND</v>
      </c>
      <c r="J653" s="255" t="str">
        <f t="shared" si="104"/>
        <v>ND</v>
      </c>
      <c r="K653" s="249" t="s">
        <v>3730</v>
      </c>
      <c r="L653" s="229">
        <v>45457</v>
      </c>
      <c r="M653" s="1205" t="s">
        <v>8100</v>
      </c>
      <c r="N653" s="220" t="s">
        <v>5536</v>
      </c>
      <c r="O653" s="229">
        <v>45509</v>
      </c>
      <c r="P653" s="220" t="s">
        <v>3777</v>
      </c>
      <c r="Q653" s="220" t="s">
        <v>3765</v>
      </c>
      <c r="R653" s="229">
        <v>45562</v>
      </c>
      <c r="S653" s="1205" t="s">
        <v>8270</v>
      </c>
      <c r="T653" s="229">
        <v>45583</v>
      </c>
      <c r="U653" s="229" t="s">
        <v>5536</v>
      </c>
      <c r="V653" s="220" t="s">
        <v>3777</v>
      </c>
      <c r="W653" s="220" t="s">
        <v>5701</v>
      </c>
      <c r="X653" s="229">
        <v>45866</v>
      </c>
      <c r="Y653" s="1153" t="s">
        <v>9682</v>
      </c>
      <c r="Z653" s="220" t="s">
        <v>5536</v>
      </c>
      <c r="AA653" s="229"/>
      <c r="AB653" s="220"/>
      <c r="AC653" s="220" t="s">
        <v>7387</v>
      </c>
      <c r="AD653" s="229">
        <v>45903</v>
      </c>
      <c r="AE653" s="218" t="s">
        <v>10183</v>
      </c>
      <c r="AF653" s="220" t="s">
        <v>5539</v>
      </c>
      <c r="AG653" s="229">
        <v>45909</v>
      </c>
      <c r="AH653" s="220"/>
      <c r="AI653" s="220" t="s">
        <v>3748</v>
      </c>
      <c r="AJ653" s="229">
        <v>45910</v>
      </c>
      <c r="AK653" s="1153" t="s">
        <v>10241</v>
      </c>
      <c r="AL653" s="220"/>
      <c r="AM653" s="229"/>
      <c r="AN653" s="220"/>
      <c r="AO653" s="220" t="s">
        <v>3748</v>
      </c>
      <c r="AP653" s="229">
        <v>45966</v>
      </c>
      <c r="AQ653" s="1153" t="s">
        <v>11193</v>
      </c>
      <c r="AR653" s="220"/>
      <c r="AS653" s="229"/>
      <c r="AT653" s="220"/>
      <c r="AU653" s="220"/>
      <c r="AV653" s="229"/>
      <c r="AW653" s="229"/>
      <c r="AX653" s="220"/>
      <c r="AY653" s="229"/>
    </row>
    <row r="654" spans="1:51" s="77" customFormat="1" ht="25.5" hidden="1" customHeight="1" x14ac:dyDescent="0.25">
      <c r="A654" s="226" t="s">
        <v>8263</v>
      </c>
      <c r="B654" s="238"/>
      <c r="C654" s="238"/>
      <c r="D654" s="256" t="s">
        <v>10242</v>
      </c>
      <c r="E654" s="231" t="s">
        <v>10243</v>
      </c>
      <c r="F654" s="228">
        <f t="shared" si="100"/>
        <v>45966</v>
      </c>
      <c r="G654" s="232" t="str">
        <f t="shared" si="101"/>
        <v>A</v>
      </c>
      <c r="H654" s="1058" t="str">
        <f t="shared" si="102"/>
        <v>MR_DER-1342_25</v>
      </c>
      <c r="I654" s="233" t="str">
        <f t="shared" si="103"/>
        <v>ND</v>
      </c>
      <c r="J654" s="255" t="str">
        <f t="shared" si="104"/>
        <v>APROVADO</v>
      </c>
      <c r="K654" s="220" t="s">
        <v>3730</v>
      </c>
      <c r="L654" s="229">
        <v>45910</v>
      </c>
      <c r="M654" s="1153" t="s">
        <v>10241</v>
      </c>
      <c r="N654" s="220" t="s">
        <v>5537</v>
      </c>
      <c r="O654" s="229">
        <v>45931</v>
      </c>
      <c r="P654" s="220"/>
      <c r="Q654" s="220" t="s">
        <v>3748</v>
      </c>
      <c r="R654" s="229">
        <v>45932</v>
      </c>
      <c r="S654" s="218" t="s">
        <v>10609</v>
      </c>
      <c r="T654" s="229" t="s">
        <v>5539</v>
      </c>
      <c r="U654" s="229">
        <v>45936</v>
      </c>
      <c r="V654" s="220"/>
      <c r="W654" s="220" t="s">
        <v>3748</v>
      </c>
      <c r="X654" s="229">
        <v>45966</v>
      </c>
      <c r="Y654" s="218" t="s">
        <v>11193</v>
      </c>
      <c r="Z654" s="220"/>
      <c r="AA654" s="229"/>
      <c r="AB654" s="220"/>
      <c r="AC654" s="220"/>
      <c r="AD654" s="229"/>
      <c r="AE654" s="218"/>
      <c r="AF654" s="220"/>
      <c r="AG654" s="229"/>
      <c r="AH654" s="220"/>
      <c r="AI654" s="220"/>
      <c r="AJ654" s="229"/>
      <c r="AK654" s="229"/>
      <c r="AL654" s="220"/>
      <c r="AM654" s="229"/>
      <c r="AN654" s="220"/>
      <c r="AO654" s="220"/>
      <c r="AP654" s="229"/>
      <c r="AQ654" s="229"/>
      <c r="AR654" s="220"/>
      <c r="AS654" s="229"/>
      <c r="AT654" s="220"/>
      <c r="AU654" s="220"/>
      <c r="AV654" s="229"/>
      <c r="AW654" s="229"/>
      <c r="AX654" s="220"/>
      <c r="AY654" s="229"/>
    </row>
    <row r="655" spans="1:51" s="77" customFormat="1" ht="25.5" hidden="1" x14ac:dyDescent="0.25">
      <c r="A655" s="226" t="s">
        <v>8263</v>
      </c>
      <c r="B655" s="238"/>
      <c r="C655" s="238"/>
      <c r="D655" s="256" t="s">
        <v>7666</v>
      </c>
      <c r="E655" s="231" t="s">
        <v>10184</v>
      </c>
      <c r="F655" s="228">
        <f t="shared" si="100"/>
        <v>45966</v>
      </c>
      <c r="G655" s="232" t="str">
        <f t="shared" si="101"/>
        <v>A</v>
      </c>
      <c r="H655" s="1058" t="str">
        <f t="shared" si="102"/>
        <v>MR_DER-1342_25</v>
      </c>
      <c r="I655" s="233" t="str">
        <f t="shared" si="103"/>
        <v>ND</v>
      </c>
      <c r="J655" s="255" t="str">
        <f t="shared" si="104"/>
        <v>ND</v>
      </c>
      <c r="K655" s="220" t="s">
        <v>3730</v>
      </c>
      <c r="L655" s="229">
        <v>45903</v>
      </c>
      <c r="M655" s="1153" t="s">
        <v>10183</v>
      </c>
      <c r="N655" s="220" t="s">
        <v>5539</v>
      </c>
      <c r="O655" s="229">
        <v>45909</v>
      </c>
      <c r="P655" s="220"/>
      <c r="Q655" s="220" t="s">
        <v>3748</v>
      </c>
      <c r="R655" s="229">
        <v>45910</v>
      </c>
      <c r="S655" s="218" t="s">
        <v>10241</v>
      </c>
      <c r="T655" s="229"/>
      <c r="U655" s="229"/>
      <c r="V655" s="220"/>
      <c r="W655" s="220" t="s">
        <v>3748</v>
      </c>
      <c r="X655" s="229">
        <v>45966</v>
      </c>
      <c r="Y655" s="218" t="s">
        <v>11193</v>
      </c>
      <c r="Z655" s="220"/>
      <c r="AA655" s="229"/>
      <c r="AB655" s="220"/>
      <c r="AC655" s="220"/>
      <c r="AD655" s="229"/>
      <c r="AE655" s="218"/>
      <c r="AF655" s="220"/>
      <c r="AG655" s="229"/>
      <c r="AH655" s="220"/>
      <c r="AI655" s="220"/>
      <c r="AJ655" s="229"/>
      <c r="AK655" s="229"/>
      <c r="AL655" s="220"/>
      <c r="AM655" s="229"/>
      <c r="AN655" s="220"/>
      <c r="AO655" s="220"/>
      <c r="AP655" s="229"/>
      <c r="AQ655" s="229"/>
      <c r="AR655" s="220"/>
      <c r="AS655" s="229"/>
      <c r="AT655" s="220"/>
      <c r="AU655" s="220"/>
      <c r="AV655" s="229"/>
      <c r="AW655" s="229"/>
      <c r="AX655" s="220"/>
      <c r="AY655" s="229"/>
    </row>
    <row r="656" spans="1:51" s="110" customFormat="1" ht="25.5" hidden="1" x14ac:dyDescent="0.25">
      <c r="A656" s="226" t="s">
        <v>8263</v>
      </c>
      <c r="B656" s="227"/>
      <c r="C656" s="227" t="s">
        <v>8257</v>
      </c>
      <c r="D656" s="252" t="s">
        <v>8333</v>
      </c>
      <c r="E656" s="231" t="s">
        <v>8288</v>
      </c>
      <c r="F656" s="228">
        <f>IF(L656&lt;&gt;0,MAX(L656,R656,X656,AD11,,AD656,AJ5838,AJ656,AP656,AV656),"NE")</f>
        <v>45973</v>
      </c>
      <c r="G656" s="232" t="str">
        <f t="shared" si="101"/>
        <v>A</v>
      </c>
      <c r="H656" s="1058" t="str">
        <f t="shared" ref="H656:H701" si="105">IF($F656="","",INDEX($K656:$BA656,1,MATCH($F656,$K656:$BA656,)+1))</f>
        <v>MR_DER-1363_25</v>
      </c>
      <c r="I656" s="233" t="str">
        <f t="shared" si="103"/>
        <v>ND</v>
      </c>
      <c r="J656" s="255" t="str">
        <f t="shared" si="104"/>
        <v>ND</v>
      </c>
      <c r="K656" s="249" t="s">
        <v>3730</v>
      </c>
      <c r="L656" s="229">
        <v>45576</v>
      </c>
      <c r="M656" s="366" t="s">
        <v>8336</v>
      </c>
      <c r="N656" s="220" t="s">
        <v>5536</v>
      </c>
      <c r="O656" s="229">
        <v>45603</v>
      </c>
      <c r="P656" s="220" t="s">
        <v>3777</v>
      </c>
      <c r="Q656" s="220" t="s">
        <v>3765</v>
      </c>
      <c r="R656" s="229">
        <v>45618</v>
      </c>
      <c r="S656" s="364" t="s">
        <v>8724</v>
      </c>
      <c r="T656" s="229">
        <v>45645</v>
      </c>
      <c r="U656" s="229" t="s">
        <v>5536</v>
      </c>
      <c r="V656" s="220" t="s">
        <v>3777</v>
      </c>
      <c r="W656" s="220" t="s">
        <v>5701</v>
      </c>
      <c r="X656" s="229">
        <v>45824</v>
      </c>
      <c r="Y656" s="978" t="s">
        <v>9594</v>
      </c>
      <c r="Z656" s="220" t="s">
        <v>5539</v>
      </c>
      <c r="AA656" s="229">
        <v>45839</v>
      </c>
      <c r="AB656" s="220"/>
      <c r="AC656" s="220" t="s">
        <v>3748</v>
      </c>
      <c r="AD656" s="229">
        <v>45842</v>
      </c>
      <c r="AE656" s="218" t="s">
        <v>9638</v>
      </c>
      <c r="AF656" s="220"/>
      <c r="AG656" s="229"/>
      <c r="AH656" s="220"/>
      <c r="AI656" s="220" t="s">
        <v>3748</v>
      </c>
      <c r="AJ656" s="229">
        <v>45973</v>
      </c>
      <c r="AK656" s="1153" t="s">
        <v>11241</v>
      </c>
      <c r="AL656" s="220"/>
      <c r="AM656" s="229"/>
      <c r="AN656" s="220"/>
      <c r="AO656" s="220"/>
      <c r="AP656" s="229"/>
      <c r="AQ656" s="229"/>
      <c r="AR656" s="220"/>
      <c r="AS656" s="229"/>
      <c r="AT656" s="220"/>
      <c r="AU656" s="220"/>
      <c r="AV656" s="229"/>
      <c r="AW656" s="229"/>
      <c r="AX656" s="220"/>
      <c r="AY656" s="229"/>
    </row>
    <row r="657" spans="1:51" s="110" customFormat="1" ht="25.5" hidden="1" x14ac:dyDescent="0.25">
      <c r="A657" s="226" t="s">
        <v>8263</v>
      </c>
      <c r="B657" s="227"/>
      <c r="C657" s="227" t="s">
        <v>8257</v>
      </c>
      <c r="D657" s="252" t="s">
        <v>8333</v>
      </c>
      <c r="E657" s="231" t="s">
        <v>8289</v>
      </c>
      <c r="F657" s="228">
        <f>IF(L657&lt;&gt;0,MAX(L657,R657,X657,AD12,,AD657,AJ5839,AJ657,AP657,AV657),"NE")</f>
        <v>45973</v>
      </c>
      <c r="G657" s="232" t="str">
        <f t="shared" si="101"/>
        <v>A</v>
      </c>
      <c r="H657" s="1058" t="str">
        <f t="shared" si="105"/>
        <v>MR_DER-1363_25</v>
      </c>
      <c r="I657" s="233" t="str">
        <f t="shared" si="103"/>
        <v>ND</v>
      </c>
      <c r="J657" s="255" t="str">
        <f t="shared" si="104"/>
        <v>ND</v>
      </c>
      <c r="K657" s="249" t="s">
        <v>3730</v>
      </c>
      <c r="L657" s="229">
        <v>45576</v>
      </c>
      <c r="M657" s="366" t="s">
        <v>8336</v>
      </c>
      <c r="N657" s="220" t="s">
        <v>5536</v>
      </c>
      <c r="O657" s="229">
        <v>45603</v>
      </c>
      <c r="P657" s="220" t="s">
        <v>3777</v>
      </c>
      <c r="Q657" s="220" t="s">
        <v>3765</v>
      </c>
      <c r="R657" s="229">
        <v>45618</v>
      </c>
      <c r="S657" s="364" t="s">
        <v>8724</v>
      </c>
      <c r="T657" s="229">
        <v>45645</v>
      </c>
      <c r="U657" s="229" t="s">
        <v>5536</v>
      </c>
      <c r="V657" s="220" t="s">
        <v>3777</v>
      </c>
      <c r="W657" s="220" t="s">
        <v>5701</v>
      </c>
      <c r="X657" s="229">
        <v>45824</v>
      </c>
      <c r="Y657" s="978" t="s">
        <v>9594</v>
      </c>
      <c r="Z657" s="220" t="s">
        <v>5539</v>
      </c>
      <c r="AA657" s="229">
        <v>45839</v>
      </c>
      <c r="AB657" s="220"/>
      <c r="AC657" s="220" t="s">
        <v>3748</v>
      </c>
      <c r="AD657" s="229">
        <v>45842</v>
      </c>
      <c r="AE657" s="218" t="s">
        <v>9638</v>
      </c>
      <c r="AF657" s="220"/>
      <c r="AG657" s="229"/>
      <c r="AH657" s="220"/>
      <c r="AI657" s="220" t="s">
        <v>3748</v>
      </c>
      <c r="AJ657" s="229">
        <v>45973</v>
      </c>
      <c r="AK657" s="1153" t="s">
        <v>11241</v>
      </c>
      <c r="AL657" s="220"/>
      <c r="AM657" s="229"/>
      <c r="AN657" s="220"/>
      <c r="AO657" s="220"/>
      <c r="AP657" s="229"/>
      <c r="AQ657" s="229"/>
      <c r="AR657" s="220"/>
      <c r="AS657" s="229"/>
      <c r="AT657" s="220"/>
      <c r="AU657" s="220"/>
      <c r="AV657" s="229"/>
      <c r="AW657" s="229"/>
      <c r="AX657" s="220"/>
      <c r="AY657" s="229"/>
    </row>
    <row r="658" spans="1:51" s="110" customFormat="1" ht="25.5" hidden="1" x14ac:dyDescent="0.25">
      <c r="A658" s="226" t="s">
        <v>8263</v>
      </c>
      <c r="B658" s="227"/>
      <c r="C658" s="227" t="s">
        <v>8257</v>
      </c>
      <c r="D658" s="252" t="s">
        <v>8334</v>
      </c>
      <c r="E658" s="231" t="s">
        <v>8290</v>
      </c>
      <c r="F658" s="228">
        <f>IF(L658&lt;&gt;0,MAX(L658,R658,X658,AD658),"NE")</f>
        <v>45842</v>
      </c>
      <c r="G658" s="232" t="str">
        <f t="shared" si="101"/>
        <v>A</v>
      </c>
      <c r="H658" s="1058" t="str">
        <f t="shared" si="105"/>
        <v>MR_DER-1087_25</v>
      </c>
      <c r="I658" s="233">
        <f t="shared" si="103"/>
        <v>45897</v>
      </c>
      <c r="J658" s="255" t="str">
        <f t="shared" si="104"/>
        <v>APROVADO</v>
      </c>
      <c r="K658" s="249" t="s">
        <v>3730</v>
      </c>
      <c r="L658" s="229">
        <v>45576</v>
      </c>
      <c r="M658" s="366" t="s">
        <v>8336</v>
      </c>
      <c r="N658" s="220" t="s">
        <v>5536</v>
      </c>
      <c r="O658" s="229">
        <v>45603</v>
      </c>
      <c r="P658" s="220" t="s">
        <v>3777</v>
      </c>
      <c r="Q658" s="220" t="s">
        <v>3765</v>
      </c>
      <c r="R658" s="229">
        <v>45618</v>
      </c>
      <c r="S658" s="364" t="s">
        <v>8724</v>
      </c>
      <c r="T658" s="229">
        <v>45645</v>
      </c>
      <c r="U658" s="229" t="s">
        <v>5536</v>
      </c>
      <c r="V658" s="220" t="s">
        <v>3777</v>
      </c>
      <c r="W658" s="220" t="s">
        <v>5701</v>
      </c>
      <c r="X658" s="229">
        <v>45824</v>
      </c>
      <c r="Y658" s="978" t="s">
        <v>9594</v>
      </c>
      <c r="Z658" s="220" t="s">
        <v>5537</v>
      </c>
      <c r="AA658" s="229">
        <v>45839</v>
      </c>
      <c r="AB658" s="220"/>
      <c r="AC658" s="220" t="s">
        <v>3748</v>
      </c>
      <c r="AD658" s="229">
        <v>45842</v>
      </c>
      <c r="AE658" s="218" t="s">
        <v>9638</v>
      </c>
      <c r="AF658" s="220" t="s">
        <v>5539</v>
      </c>
      <c r="AG658" s="229">
        <v>45897</v>
      </c>
      <c r="AH658" s="220"/>
      <c r="AI658" s="220"/>
      <c r="AJ658" s="229"/>
      <c r="AK658" s="229"/>
      <c r="AL658" s="220"/>
      <c r="AM658" s="229"/>
      <c r="AN658" s="220"/>
      <c r="AO658" s="220"/>
      <c r="AP658" s="229"/>
      <c r="AQ658" s="229"/>
      <c r="AR658" s="220"/>
      <c r="AS658" s="229"/>
      <c r="AT658" s="220"/>
      <c r="AU658" s="220"/>
      <c r="AV658" s="229"/>
      <c r="AW658" s="229"/>
      <c r="AX658" s="220"/>
      <c r="AY658" s="229"/>
    </row>
    <row r="659" spans="1:51" s="110" customFormat="1" ht="25.5" hidden="1" x14ac:dyDescent="0.25">
      <c r="A659" s="226" t="s">
        <v>8263</v>
      </c>
      <c r="B659" s="227"/>
      <c r="C659" s="227" t="s">
        <v>8257</v>
      </c>
      <c r="D659" s="252" t="s">
        <v>8334</v>
      </c>
      <c r="E659" s="231" t="s">
        <v>8291</v>
      </c>
      <c r="F659" s="228">
        <f>IF(L659&lt;&gt;0,MAX(L659,R659,X659,AD659),"NE")</f>
        <v>45842</v>
      </c>
      <c r="G659" s="232" t="str">
        <f t="shared" si="101"/>
        <v>A</v>
      </c>
      <c r="H659" s="1058" t="str">
        <f t="shared" si="105"/>
        <v>MR_DER-1087_25</v>
      </c>
      <c r="I659" s="233">
        <f t="shared" si="103"/>
        <v>45897</v>
      </c>
      <c r="J659" s="255" t="str">
        <f t="shared" si="104"/>
        <v>APROVADO</v>
      </c>
      <c r="K659" s="249" t="s">
        <v>3730</v>
      </c>
      <c r="L659" s="229">
        <v>45576</v>
      </c>
      <c r="M659" s="366" t="s">
        <v>8336</v>
      </c>
      <c r="N659" s="220" t="s">
        <v>5536</v>
      </c>
      <c r="O659" s="229">
        <v>45603</v>
      </c>
      <c r="P659" s="220" t="s">
        <v>3777</v>
      </c>
      <c r="Q659" s="220" t="s">
        <v>3765</v>
      </c>
      <c r="R659" s="229">
        <v>45618</v>
      </c>
      <c r="S659" s="364" t="s">
        <v>8724</v>
      </c>
      <c r="T659" s="229">
        <v>45645</v>
      </c>
      <c r="U659" s="229" t="s">
        <v>5536</v>
      </c>
      <c r="V659" s="220" t="s">
        <v>3777</v>
      </c>
      <c r="W659" s="220" t="s">
        <v>5701</v>
      </c>
      <c r="X659" s="229">
        <v>45824</v>
      </c>
      <c r="Y659" s="978" t="s">
        <v>9594</v>
      </c>
      <c r="Z659" s="220" t="s">
        <v>5539</v>
      </c>
      <c r="AA659" s="229">
        <v>45839</v>
      </c>
      <c r="AB659" s="220"/>
      <c r="AC659" s="220" t="s">
        <v>3748</v>
      </c>
      <c r="AD659" s="229">
        <v>45842</v>
      </c>
      <c r="AE659" s="218" t="s">
        <v>9638</v>
      </c>
      <c r="AF659" s="220" t="s">
        <v>5539</v>
      </c>
      <c r="AG659" s="229">
        <v>45897</v>
      </c>
      <c r="AH659" s="220"/>
      <c r="AI659" s="220"/>
      <c r="AJ659" s="229"/>
      <c r="AK659" s="229"/>
      <c r="AL659" s="220"/>
      <c r="AM659" s="229"/>
      <c r="AN659" s="220"/>
      <c r="AO659" s="220"/>
      <c r="AP659" s="229"/>
      <c r="AQ659" s="229"/>
      <c r="AR659" s="220"/>
      <c r="AS659" s="229"/>
      <c r="AT659" s="220"/>
      <c r="AU659" s="220"/>
      <c r="AV659" s="229"/>
      <c r="AW659" s="229"/>
      <c r="AX659" s="220"/>
      <c r="AY659" s="229"/>
    </row>
    <row r="660" spans="1:51" s="110" customFormat="1" ht="25.5" hidden="1" x14ac:dyDescent="0.25">
      <c r="A660" s="226" t="s">
        <v>8263</v>
      </c>
      <c r="B660" s="227"/>
      <c r="C660" s="227" t="s">
        <v>8257</v>
      </c>
      <c r="D660" s="252" t="s">
        <v>8334</v>
      </c>
      <c r="E660" s="231" t="s">
        <v>8292</v>
      </c>
      <c r="F660" s="228">
        <f>IF(L660&lt;&gt;0,MAX(L660,R660,X660,AD660),"NE")</f>
        <v>45842</v>
      </c>
      <c r="G660" s="232" t="str">
        <f t="shared" si="101"/>
        <v>A</v>
      </c>
      <c r="H660" s="1058" t="str">
        <f t="shared" si="105"/>
        <v>MR_DER-1087_25</v>
      </c>
      <c r="I660" s="233">
        <f t="shared" si="103"/>
        <v>45897</v>
      </c>
      <c r="J660" s="255" t="str">
        <f t="shared" si="104"/>
        <v>APROVADO</v>
      </c>
      <c r="K660" s="249" t="s">
        <v>3730</v>
      </c>
      <c r="L660" s="229">
        <v>45576</v>
      </c>
      <c r="M660" s="366" t="s">
        <v>8336</v>
      </c>
      <c r="N660" s="220" t="s">
        <v>5536</v>
      </c>
      <c r="O660" s="229">
        <v>45603</v>
      </c>
      <c r="P660" s="220" t="s">
        <v>3777</v>
      </c>
      <c r="Q660" s="220" t="s">
        <v>3765</v>
      </c>
      <c r="R660" s="229">
        <v>45618</v>
      </c>
      <c r="S660" s="364" t="s">
        <v>8724</v>
      </c>
      <c r="T660" s="229">
        <v>45645</v>
      </c>
      <c r="U660" s="229" t="s">
        <v>5536</v>
      </c>
      <c r="V660" s="220" t="s">
        <v>3777</v>
      </c>
      <c r="W660" s="220" t="s">
        <v>5701</v>
      </c>
      <c r="X660" s="229">
        <v>45824</v>
      </c>
      <c r="Y660" s="978" t="s">
        <v>9594</v>
      </c>
      <c r="Z660" s="220" t="s">
        <v>5537</v>
      </c>
      <c r="AA660" s="229">
        <v>45839</v>
      </c>
      <c r="AB660" s="220"/>
      <c r="AC660" s="220" t="s">
        <v>3748</v>
      </c>
      <c r="AD660" s="229">
        <v>45842</v>
      </c>
      <c r="AE660" s="218" t="s">
        <v>9638</v>
      </c>
      <c r="AF660" s="220" t="s">
        <v>5539</v>
      </c>
      <c r="AG660" s="229">
        <v>45897</v>
      </c>
      <c r="AH660" s="220"/>
      <c r="AI660" s="220"/>
      <c r="AJ660" s="229"/>
      <c r="AK660" s="229"/>
      <c r="AL660" s="220"/>
      <c r="AM660" s="229"/>
      <c r="AN660" s="220"/>
      <c r="AO660" s="220"/>
      <c r="AP660" s="229"/>
      <c r="AQ660" s="229"/>
      <c r="AR660" s="220"/>
      <c r="AS660" s="229"/>
      <c r="AT660" s="220"/>
      <c r="AU660" s="220"/>
      <c r="AV660" s="229"/>
      <c r="AW660" s="229"/>
      <c r="AX660" s="220"/>
      <c r="AY660" s="229"/>
    </row>
    <row r="661" spans="1:51" s="110" customFormat="1" ht="25.5" hidden="1" x14ac:dyDescent="0.25">
      <c r="A661" s="226" t="s">
        <v>8263</v>
      </c>
      <c r="B661" s="227"/>
      <c r="C661" s="227" t="s">
        <v>8257</v>
      </c>
      <c r="D661" s="252" t="s">
        <v>8334</v>
      </c>
      <c r="E661" s="231" t="s">
        <v>8293</v>
      </c>
      <c r="F661" s="228">
        <f>IF(L661&lt;&gt;0,MAX(L661,R661,X661,AD661),"NE")</f>
        <v>45842</v>
      </c>
      <c r="G661" s="232" t="str">
        <f t="shared" si="101"/>
        <v>A</v>
      </c>
      <c r="H661" s="1058" t="str">
        <f t="shared" si="105"/>
        <v>MR_DER-1087_25</v>
      </c>
      <c r="I661" s="233">
        <f t="shared" si="103"/>
        <v>45897</v>
      </c>
      <c r="J661" s="255" t="str">
        <f t="shared" si="104"/>
        <v>APROVADO</v>
      </c>
      <c r="K661" s="249" t="s">
        <v>3730</v>
      </c>
      <c r="L661" s="229">
        <v>45576</v>
      </c>
      <c r="M661" s="366" t="s">
        <v>8336</v>
      </c>
      <c r="N661" s="220" t="s">
        <v>5536</v>
      </c>
      <c r="O661" s="229">
        <v>45603</v>
      </c>
      <c r="P661" s="220" t="s">
        <v>3777</v>
      </c>
      <c r="Q661" s="220" t="s">
        <v>3765</v>
      </c>
      <c r="R661" s="229">
        <v>45618</v>
      </c>
      <c r="S661" s="364" t="s">
        <v>8724</v>
      </c>
      <c r="T661" s="229">
        <v>45645</v>
      </c>
      <c r="U661" s="229" t="s">
        <v>5536</v>
      </c>
      <c r="V661" s="220" t="s">
        <v>3777</v>
      </c>
      <c r="W661" s="220" t="s">
        <v>5701</v>
      </c>
      <c r="X661" s="229">
        <v>45824</v>
      </c>
      <c r="Y661" s="978" t="s">
        <v>9594</v>
      </c>
      <c r="Z661" s="220" t="s">
        <v>5539</v>
      </c>
      <c r="AA661" s="229">
        <v>45839</v>
      </c>
      <c r="AB661" s="220"/>
      <c r="AC661" s="220" t="s">
        <v>3748</v>
      </c>
      <c r="AD661" s="229">
        <v>45842</v>
      </c>
      <c r="AE661" s="218" t="s">
        <v>9638</v>
      </c>
      <c r="AF661" s="220" t="s">
        <v>5539</v>
      </c>
      <c r="AG661" s="229">
        <v>45897</v>
      </c>
      <c r="AH661" s="220"/>
      <c r="AI661" s="220"/>
      <c r="AJ661" s="229"/>
      <c r="AK661" s="229"/>
      <c r="AL661" s="220"/>
      <c r="AM661" s="229"/>
      <c r="AN661" s="220"/>
      <c r="AO661" s="220"/>
      <c r="AP661" s="229"/>
      <c r="AQ661" s="229"/>
      <c r="AR661" s="220"/>
      <c r="AS661" s="229"/>
      <c r="AT661" s="220"/>
      <c r="AU661" s="220"/>
      <c r="AV661" s="229"/>
      <c r="AW661" s="229"/>
      <c r="AX661" s="220"/>
      <c r="AY661" s="229"/>
    </row>
    <row r="662" spans="1:51" s="110" customFormat="1" ht="25.5" hidden="1" x14ac:dyDescent="0.25">
      <c r="A662" s="226" t="s">
        <v>8263</v>
      </c>
      <c r="B662" s="227"/>
      <c r="C662" s="227" t="s">
        <v>8257</v>
      </c>
      <c r="D662" s="252" t="s">
        <v>8334</v>
      </c>
      <c r="E662" s="231" t="s">
        <v>8294</v>
      </c>
      <c r="F662" s="228">
        <f>IF(L662&lt;&gt;0,MAX(L662,R662,X662,AD662),"NE")</f>
        <v>45842</v>
      </c>
      <c r="G662" s="232" t="str">
        <f t="shared" ref="G662:G693" si="106">IF($F662="","",INDEX($K662:$DP662,1,MATCH($F662,$K662:$DP662,)-1))</f>
        <v>A</v>
      </c>
      <c r="H662" s="1058" t="str">
        <f t="shared" si="105"/>
        <v>MR_DER-1087_25</v>
      </c>
      <c r="I662" s="233">
        <f t="shared" ref="I662:I693" si="107">IF(F662="NE",F662,IF(INDEX(K662:CR662,,MATCH(F662,K662:CR662,0)+3)&lt;&gt;0,INDEX(K662:CR662,,MATCH(F662,K662:CR662,0)+3),"ND"))</f>
        <v>45897</v>
      </c>
      <c r="J662" s="255" t="str">
        <f t="shared" ref="J662:J693" si="108">IF(G662="NE",G662,IF(INDEX(K662:CS662,,MATCH(G662,K662:CS662,0)+3)&lt;&gt;0,INDEX(K662:CS662,,MATCH(G662,K662:CS662,0)+3),"ND"))</f>
        <v>APROVADO</v>
      </c>
      <c r="K662" s="249" t="s">
        <v>3730</v>
      </c>
      <c r="L662" s="229">
        <v>45576</v>
      </c>
      <c r="M662" s="366" t="s">
        <v>8336</v>
      </c>
      <c r="N662" s="220" t="s">
        <v>5536</v>
      </c>
      <c r="O662" s="229">
        <v>45603</v>
      </c>
      <c r="P662" s="220" t="s">
        <v>3777</v>
      </c>
      <c r="Q662" s="220" t="s">
        <v>3765</v>
      </c>
      <c r="R662" s="229">
        <v>45618</v>
      </c>
      <c r="S662" s="364" t="s">
        <v>8724</v>
      </c>
      <c r="T662" s="229">
        <v>45645</v>
      </c>
      <c r="U662" s="229" t="s">
        <v>5536</v>
      </c>
      <c r="V662" s="220" t="s">
        <v>3777</v>
      </c>
      <c r="W662" s="220" t="s">
        <v>5701</v>
      </c>
      <c r="X662" s="229">
        <v>45824</v>
      </c>
      <c r="Y662" s="1373" t="s">
        <v>9594</v>
      </c>
      <c r="Z662" s="220" t="s">
        <v>5539</v>
      </c>
      <c r="AA662" s="229">
        <v>45839</v>
      </c>
      <c r="AB662" s="220"/>
      <c r="AC662" s="220" t="s">
        <v>3748</v>
      </c>
      <c r="AD662" s="229">
        <v>45842</v>
      </c>
      <c r="AE662" s="218" t="s">
        <v>9638</v>
      </c>
      <c r="AF662" s="220" t="s">
        <v>5539</v>
      </c>
      <c r="AG662" s="229">
        <v>45897</v>
      </c>
      <c r="AH662" s="220"/>
      <c r="AI662" s="220"/>
      <c r="AJ662" s="229"/>
      <c r="AK662" s="229"/>
      <c r="AL662" s="220"/>
      <c r="AM662" s="229"/>
      <c r="AN662" s="220"/>
      <c r="AO662" s="220"/>
      <c r="AP662" s="229"/>
      <c r="AQ662" s="229"/>
      <c r="AR662" s="220"/>
      <c r="AS662" s="229"/>
      <c r="AT662" s="220"/>
      <c r="AU662" s="220"/>
      <c r="AV662" s="229"/>
      <c r="AW662" s="229"/>
      <c r="AX662" s="220"/>
      <c r="AY662" s="229"/>
    </row>
    <row r="663" spans="1:51" s="110" customFormat="1" ht="25.5" hidden="1" x14ac:dyDescent="0.25">
      <c r="A663" s="226" t="s">
        <v>8263</v>
      </c>
      <c r="B663" s="227"/>
      <c r="C663" s="227" t="s">
        <v>8257</v>
      </c>
      <c r="D663" s="252" t="s">
        <v>8335</v>
      </c>
      <c r="E663" s="231" t="s">
        <v>8295</v>
      </c>
      <c r="F663" s="228">
        <f t="shared" ref="F663:F691" si="109">IF(L663&lt;&gt;0,MAX(L663,R663,X663,AD18,,AD663,AJ5845,AJ663,AP663,AV663),"NE")</f>
        <v>45973</v>
      </c>
      <c r="G663" s="232" t="str">
        <f t="shared" si="106"/>
        <v>A</v>
      </c>
      <c r="H663" s="1058" t="str">
        <f t="shared" si="105"/>
        <v>MR_DER-1363_25</v>
      </c>
      <c r="I663" s="233" t="str">
        <f t="shared" si="107"/>
        <v>ND</v>
      </c>
      <c r="J663" s="255" t="str">
        <f t="shared" si="108"/>
        <v>ND</v>
      </c>
      <c r="K663" s="249" t="s">
        <v>3730</v>
      </c>
      <c r="L663" s="229">
        <v>45576</v>
      </c>
      <c r="M663" s="366" t="s">
        <v>8336</v>
      </c>
      <c r="N663" s="220" t="s">
        <v>5536</v>
      </c>
      <c r="O663" s="229">
        <v>45603</v>
      </c>
      <c r="P663" s="220" t="s">
        <v>3777</v>
      </c>
      <c r="Q663" s="220" t="s">
        <v>3765</v>
      </c>
      <c r="R663" s="229">
        <v>45618</v>
      </c>
      <c r="S663" s="1365" t="s">
        <v>8724</v>
      </c>
      <c r="T663" s="229">
        <v>45645</v>
      </c>
      <c r="U663" s="229" t="s">
        <v>5536</v>
      </c>
      <c r="V663" s="220" t="s">
        <v>3777</v>
      </c>
      <c r="W663" s="220" t="s">
        <v>5701</v>
      </c>
      <c r="X663" s="229">
        <v>45824</v>
      </c>
      <c r="Y663" s="1373" t="s">
        <v>9594</v>
      </c>
      <c r="Z663" s="220" t="s">
        <v>5539</v>
      </c>
      <c r="AA663" s="229">
        <v>45839</v>
      </c>
      <c r="AB663" s="220"/>
      <c r="AC663" s="220" t="s">
        <v>3748</v>
      </c>
      <c r="AD663" s="229">
        <v>45842</v>
      </c>
      <c r="AE663" s="1153" t="s">
        <v>9638</v>
      </c>
      <c r="AF663" s="220"/>
      <c r="AG663" s="229"/>
      <c r="AH663" s="220"/>
      <c r="AI663" s="220" t="s">
        <v>3748</v>
      </c>
      <c r="AJ663" s="229">
        <v>45973</v>
      </c>
      <c r="AK663" s="1153" t="s">
        <v>11241</v>
      </c>
      <c r="AL663" s="220"/>
      <c r="AM663" s="229"/>
      <c r="AN663" s="220"/>
      <c r="AO663" s="220"/>
      <c r="AP663" s="229"/>
      <c r="AQ663" s="229"/>
      <c r="AR663" s="220"/>
      <c r="AS663" s="229"/>
      <c r="AT663" s="220"/>
      <c r="AU663" s="220"/>
      <c r="AV663" s="229"/>
      <c r="AW663" s="229"/>
      <c r="AX663" s="220"/>
      <c r="AY663" s="229"/>
    </row>
    <row r="664" spans="1:51" s="110" customFormat="1" ht="25.5" hidden="1" x14ac:dyDescent="0.25">
      <c r="A664" s="226" t="s">
        <v>8263</v>
      </c>
      <c r="B664" s="227"/>
      <c r="C664" s="227" t="s">
        <v>8257</v>
      </c>
      <c r="D664" s="252" t="s">
        <v>8099</v>
      </c>
      <c r="E664" s="231" t="s">
        <v>8296</v>
      </c>
      <c r="F664" s="228">
        <f t="shared" si="109"/>
        <v>45973</v>
      </c>
      <c r="G664" s="232" t="str">
        <f t="shared" si="106"/>
        <v>B</v>
      </c>
      <c r="H664" s="1058" t="str">
        <f t="shared" si="105"/>
        <v>MR_DER-1363_25</v>
      </c>
      <c r="I664" s="233" t="str">
        <f t="shared" si="107"/>
        <v>ND</v>
      </c>
      <c r="J664" s="255" t="str">
        <f t="shared" si="108"/>
        <v>ND</v>
      </c>
      <c r="K664" s="249" t="s">
        <v>3730</v>
      </c>
      <c r="L664" s="229">
        <v>45576</v>
      </c>
      <c r="M664" s="366" t="s">
        <v>8336</v>
      </c>
      <c r="N664" s="220" t="s">
        <v>5536</v>
      </c>
      <c r="O664" s="229">
        <v>45603</v>
      </c>
      <c r="P664" s="220" t="s">
        <v>3777</v>
      </c>
      <c r="Q664" s="220" t="s">
        <v>3765</v>
      </c>
      <c r="R664" s="229">
        <v>45618</v>
      </c>
      <c r="S664" s="1365" t="s">
        <v>8724</v>
      </c>
      <c r="T664" s="229">
        <v>45645</v>
      </c>
      <c r="U664" s="229" t="s">
        <v>5536</v>
      </c>
      <c r="V664" s="220" t="s">
        <v>3777</v>
      </c>
      <c r="W664" s="220" t="s">
        <v>5701</v>
      </c>
      <c r="X664" s="229">
        <v>45824</v>
      </c>
      <c r="Y664" s="978" t="s">
        <v>9594</v>
      </c>
      <c r="Z664" s="220" t="s">
        <v>5539</v>
      </c>
      <c r="AA664" s="229">
        <v>45839</v>
      </c>
      <c r="AB664" s="220"/>
      <c r="AC664" s="220" t="s">
        <v>3748</v>
      </c>
      <c r="AD664" s="229">
        <v>45842</v>
      </c>
      <c r="AE664" s="1153" t="s">
        <v>9638</v>
      </c>
      <c r="AF664" s="220"/>
      <c r="AG664" s="229"/>
      <c r="AH664" s="220"/>
      <c r="AI664" s="220" t="s">
        <v>5626</v>
      </c>
      <c r="AJ664" s="229">
        <v>45867</v>
      </c>
      <c r="AK664" s="1153" t="s">
        <v>9690</v>
      </c>
      <c r="AL664" s="220" t="s">
        <v>5539</v>
      </c>
      <c r="AM664" s="229">
        <v>45877</v>
      </c>
      <c r="AN664" s="220"/>
      <c r="AO664" s="220" t="s">
        <v>5811</v>
      </c>
      <c r="AP664" s="229">
        <v>45880</v>
      </c>
      <c r="AQ664" s="1153" t="s">
        <v>9730</v>
      </c>
      <c r="AR664" s="220"/>
      <c r="AS664" s="229"/>
      <c r="AT664" s="220"/>
      <c r="AU664" s="220" t="s">
        <v>5811</v>
      </c>
      <c r="AV664" s="229">
        <v>45973</v>
      </c>
      <c r="AW664" s="1153" t="s">
        <v>11241</v>
      </c>
      <c r="AX664" s="220"/>
      <c r="AY664" s="229"/>
    </row>
    <row r="665" spans="1:51" s="110" customFormat="1" ht="25.5" hidden="1" x14ac:dyDescent="0.25">
      <c r="A665" s="226" t="s">
        <v>8263</v>
      </c>
      <c r="B665" s="227"/>
      <c r="C665" s="227" t="s">
        <v>8257</v>
      </c>
      <c r="D665" s="252" t="s">
        <v>8099</v>
      </c>
      <c r="E665" s="231" t="s">
        <v>8297</v>
      </c>
      <c r="F665" s="228">
        <f t="shared" si="109"/>
        <v>45973</v>
      </c>
      <c r="G665" s="232" t="str">
        <f t="shared" si="106"/>
        <v>B</v>
      </c>
      <c r="H665" s="1058" t="str">
        <f t="shared" si="105"/>
        <v>MR_DER-1363_25</v>
      </c>
      <c r="I665" s="233" t="str">
        <f t="shared" si="107"/>
        <v>ND</v>
      </c>
      <c r="J665" s="255" t="str">
        <f t="shared" si="108"/>
        <v>ND</v>
      </c>
      <c r="K665" s="249" t="s">
        <v>3730</v>
      </c>
      <c r="L665" s="229">
        <v>45576</v>
      </c>
      <c r="M665" s="366" t="s">
        <v>8336</v>
      </c>
      <c r="N665" s="220" t="s">
        <v>5536</v>
      </c>
      <c r="O665" s="229">
        <v>45603</v>
      </c>
      <c r="P665" s="220" t="s">
        <v>3777</v>
      </c>
      <c r="Q665" s="220" t="s">
        <v>3765</v>
      </c>
      <c r="R665" s="229">
        <v>45618</v>
      </c>
      <c r="S665" s="1365" t="s">
        <v>8724</v>
      </c>
      <c r="T665" s="229">
        <v>45645</v>
      </c>
      <c r="U665" s="229" t="s">
        <v>5536</v>
      </c>
      <c r="V665" s="220" t="s">
        <v>3777</v>
      </c>
      <c r="W665" s="220" t="s">
        <v>5701</v>
      </c>
      <c r="X665" s="229">
        <v>45824</v>
      </c>
      <c r="Y665" s="978" t="s">
        <v>9594</v>
      </c>
      <c r="Z665" s="220" t="s">
        <v>5539</v>
      </c>
      <c r="AA665" s="229">
        <v>45839</v>
      </c>
      <c r="AB665" s="220"/>
      <c r="AC665" s="220" t="s">
        <v>3748</v>
      </c>
      <c r="AD665" s="229">
        <v>45842</v>
      </c>
      <c r="AE665" s="1153" t="s">
        <v>9638</v>
      </c>
      <c r="AF665" s="220"/>
      <c r="AG665" s="229"/>
      <c r="AH665" s="220"/>
      <c r="AI665" s="220" t="s">
        <v>5626</v>
      </c>
      <c r="AJ665" s="229">
        <v>45867</v>
      </c>
      <c r="AK665" s="1153" t="s">
        <v>9690</v>
      </c>
      <c r="AL665" s="220" t="s">
        <v>5539</v>
      </c>
      <c r="AM665" s="229">
        <v>45877</v>
      </c>
      <c r="AN665" s="220"/>
      <c r="AO665" s="220" t="s">
        <v>5811</v>
      </c>
      <c r="AP665" s="229">
        <v>45880</v>
      </c>
      <c r="AQ665" s="1153" t="s">
        <v>9730</v>
      </c>
      <c r="AR665" s="220"/>
      <c r="AS665" s="229"/>
      <c r="AT665" s="220"/>
      <c r="AU665" s="220" t="s">
        <v>5811</v>
      </c>
      <c r="AV665" s="229">
        <v>45973</v>
      </c>
      <c r="AW665" s="1153" t="s">
        <v>11241</v>
      </c>
      <c r="AX665" s="220"/>
      <c r="AY665" s="229"/>
    </row>
    <row r="666" spans="1:51" s="110" customFormat="1" ht="25.5" hidden="1" x14ac:dyDescent="0.25">
      <c r="A666" s="226" t="s">
        <v>8263</v>
      </c>
      <c r="B666" s="227"/>
      <c r="C666" s="227" t="s">
        <v>8257</v>
      </c>
      <c r="D666" s="252" t="s">
        <v>8099</v>
      </c>
      <c r="E666" s="231" t="s">
        <v>8298</v>
      </c>
      <c r="F666" s="228">
        <f t="shared" si="109"/>
        <v>45973</v>
      </c>
      <c r="G666" s="232" t="str">
        <f t="shared" si="106"/>
        <v>B</v>
      </c>
      <c r="H666" s="1058" t="str">
        <f t="shared" si="105"/>
        <v>MR_DER-1363_25</v>
      </c>
      <c r="I666" s="233" t="str">
        <f t="shared" si="107"/>
        <v>ND</v>
      </c>
      <c r="J666" s="255" t="str">
        <f t="shared" si="108"/>
        <v>ND</v>
      </c>
      <c r="K666" s="249" t="s">
        <v>3730</v>
      </c>
      <c r="L666" s="229">
        <v>45576</v>
      </c>
      <c r="M666" s="366" t="s">
        <v>8336</v>
      </c>
      <c r="N666" s="220" t="s">
        <v>5536</v>
      </c>
      <c r="O666" s="229">
        <v>45603</v>
      </c>
      <c r="P666" s="220" t="s">
        <v>3777</v>
      </c>
      <c r="Q666" s="220" t="s">
        <v>3765</v>
      </c>
      <c r="R666" s="229">
        <v>45618</v>
      </c>
      <c r="S666" s="1365" t="s">
        <v>8724</v>
      </c>
      <c r="T666" s="229">
        <v>45645</v>
      </c>
      <c r="U666" s="229" t="s">
        <v>5536</v>
      </c>
      <c r="V666" s="220" t="s">
        <v>3777</v>
      </c>
      <c r="W666" s="220" t="s">
        <v>5701</v>
      </c>
      <c r="X666" s="229">
        <v>45824</v>
      </c>
      <c r="Y666" s="978" t="s">
        <v>9594</v>
      </c>
      <c r="Z666" s="220" t="s">
        <v>5539</v>
      </c>
      <c r="AA666" s="229">
        <v>45839</v>
      </c>
      <c r="AB666" s="220"/>
      <c r="AC666" s="220" t="s">
        <v>3748</v>
      </c>
      <c r="AD666" s="229">
        <v>45842</v>
      </c>
      <c r="AE666" s="1153" t="s">
        <v>9638</v>
      </c>
      <c r="AF666" s="220"/>
      <c r="AG666" s="229"/>
      <c r="AH666" s="220"/>
      <c r="AI666" s="220" t="s">
        <v>5626</v>
      </c>
      <c r="AJ666" s="229">
        <v>45867</v>
      </c>
      <c r="AK666" s="1153" t="s">
        <v>9690</v>
      </c>
      <c r="AL666" s="220" t="s">
        <v>5539</v>
      </c>
      <c r="AM666" s="229">
        <v>45877</v>
      </c>
      <c r="AN666" s="220"/>
      <c r="AO666" s="220" t="s">
        <v>5811</v>
      </c>
      <c r="AP666" s="229">
        <v>45880</v>
      </c>
      <c r="AQ666" s="1153" t="s">
        <v>9730</v>
      </c>
      <c r="AR666" s="220"/>
      <c r="AS666" s="229"/>
      <c r="AT666" s="220"/>
      <c r="AU666" s="220" t="s">
        <v>5811</v>
      </c>
      <c r="AV666" s="229">
        <v>45973</v>
      </c>
      <c r="AW666" s="1153" t="s">
        <v>11241</v>
      </c>
      <c r="AX666" s="220"/>
      <c r="AY666" s="229"/>
    </row>
    <row r="667" spans="1:51" s="110" customFormat="1" ht="25.5" hidden="1" x14ac:dyDescent="0.25">
      <c r="A667" s="226" t="s">
        <v>8263</v>
      </c>
      <c r="B667" s="227"/>
      <c r="C667" s="227" t="s">
        <v>8257</v>
      </c>
      <c r="D667" s="252" t="s">
        <v>8099</v>
      </c>
      <c r="E667" s="231" t="s">
        <v>8299</v>
      </c>
      <c r="F667" s="228">
        <f t="shared" si="109"/>
        <v>45973</v>
      </c>
      <c r="G667" s="232" t="str">
        <f t="shared" si="106"/>
        <v>A</v>
      </c>
      <c r="H667" s="1058" t="str">
        <f t="shared" si="105"/>
        <v>MR_DER-1363_25</v>
      </c>
      <c r="I667" s="233" t="str">
        <f t="shared" si="107"/>
        <v>ND</v>
      </c>
      <c r="J667" s="255" t="str">
        <f t="shared" si="108"/>
        <v>ND</v>
      </c>
      <c r="K667" s="249" t="s">
        <v>3730</v>
      </c>
      <c r="L667" s="229">
        <v>45576</v>
      </c>
      <c r="M667" s="366" t="s">
        <v>8336</v>
      </c>
      <c r="N667" s="220" t="s">
        <v>5536</v>
      </c>
      <c r="O667" s="229">
        <v>45603</v>
      </c>
      <c r="P667" s="220" t="s">
        <v>3777</v>
      </c>
      <c r="Q667" s="220" t="s">
        <v>3765</v>
      </c>
      <c r="R667" s="229">
        <v>45618</v>
      </c>
      <c r="S667" s="1365" t="s">
        <v>8724</v>
      </c>
      <c r="T667" s="229">
        <v>45645</v>
      </c>
      <c r="U667" s="229" t="s">
        <v>5536</v>
      </c>
      <c r="V667" s="220" t="s">
        <v>3777</v>
      </c>
      <c r="W667" s="220" t="s">
        <v>5701</v>
      </c>
      <c r="X667" s="229">
        <v>45824</v>
      </c>
      <c r="Y667" s="978" t="s">
        <v>9594</v>
      </c>
      <c r="Z667" s="220" t="s">
        <v>5539</v>
      </c>
      <c r="AA667" s="229">
        <v>45839</v>
      </c>
      <c r="AB667" s="220"/>
      <c r="AC667" s="220" t="s">
        <v>3748</v>
      </c>
      <c r="AD667" s="229">
        <v>45842</v>
      </c>
      <c r="AE667" s="1153" t="s">
        <v>9638</v>
      </c>
      <c r="AF667" s="220"/>
      <c r="AG667" s="229"/>
      <c r="AH667" s="220"/>
      <c r="AI667" s="220" t="s">
        <v>3748</v>
      </c>
      <c r="AJ667" s="229">
        <v>45973</v>
      </c>
      <c r="AK667" s="1153" t="s">
        <v>11241</v>
      </c>
      <c r="AL667" s="220"/>
      <c r="AM667" s="229"/>
      <c r="AN667" s="220"/>
      <c r="AO667" s="220"/>
      <c r="AP667" s="229"/>
      <c r="AQ667" s="229"/>
      <c r="AR667" s="220"/>
      <c r="AS667" s="229"/>
      <c r="AT667" s="220"/>
      <c r="AU667" s="220"/>
      <c r="AV667" s="229"/>
      <c r="AW667" s="229"/>
      <c r="AX667" s="220"/>
      <c r="AY667" s="229"/>
    </row>
    <row r="668" spans="1:51" s="110" customFormat="1" ht="25.5" hidden="1" x14ac:dyDescent="0.25">
      <c r="A668" s="226" t="s">
        <v>8263</v>
      </c>
      <c r="B668" s="227"/>
      <c r="C668" s="227" t="s">
        <v>8257</v>
      </c>
      <c r="D668" s="252" t="s">
        <v>8099</v>
      </c>
      <c r="E668" s="231" t="s">
        <v>8300</v>
      </c>
      <c r="F668" s="228">
        <f t="shared" si="109"/>
        <v>45973</v>
      </c>
      <c r="G668" s="232" t="str">
        <f t="shared" si="106"/>
        <v>A</v>
      </c>
      <c r="H668" s="1058" t="str">
        <f t="shared" si="105"/>
        <v>MR_DER-1363_25</v>
      </c>
      <c r="I668" s="233" t="str">
        <f t="shared" si="107"/>
        <v>ND</v>
      </c>
      <c r="J668" s="255" t="str">
        <f t="shared" si="108"/>
        <v>ND</v>
      </c>
      <c r="K668" s="249" t="s">
        <v>3730</v>
      </c>
      <c r="L668" s="229">
        <v>45576</v>
      </c>
      <c r="M668" s="366" t="s">
        <v>8336</v>
      </c>
      <c r="N668" s="220" t="s">
        <v>5536</v>
      </c>
      <c r="O668" s="229">
        <v>45603</v>
      </c>
      <c r="P668" s="220" t="s">
        <v>3777</v>
      </c>
      <c r="Q668" s="220" t="s">
        <v>3765</v>
      </c>
      <c r="R668" s="229">
        <v>45618</v>
      </c>
      <c r="S668" s="1365" t="s">
        <v>8724</v>
      </c>
      <c r="T668" s="229">
        <v>45645</v>
      </c>
      <c r="U668" s="229" t="s">
        <v>5536</v>
      </c>
      <c r="V668" s="220" t="s">
        <v>3777</v>
      </c>
      <c r="W668" s="220" t="s">
        <v>5701</v>
      </c>
      <c r="X668" s="229">
        <v>45824</v>
      </c>
      <c r="Y668" s="978" t="s">
        <v>9594</v>
      </c>
      <c r="Z668" s="220" t="s">
        <v>5539</v>
      </c>
      <c r="AA668" s="229">
        <v>45839</v>
      </c>
      <c r="AB668" s="220"/>
      <c r="AC668" s="220" t="s">
        <v>3748</v>
      </c>
      <c r="AD668" s="229">
        <v>45842</v>
      </c>
      <c r="AE668" s="1153" t="s">
        <v>9638</v>
      </c>
      <c r="AF668" s="220"/>
      <c r="AG668" s="229"/>
      <c r="AH668" s="220"/>
      <c r="AI668" s="220" t="s">
        <v>3748</v>
      </c>
      <c r="AJ668" s="229">
        <v>45973</v>
      </c>
      <c r="AK668" s="1153" t="s">
        <v>11241</v>
      </c>
      <c r="AL668" s="220"/>
      <c r="AM668" s="229"/>
      <c r="AN668" s="220"/>
      <c r="AO668" s="220"/>
      <c r="AP668" s="229"/>
      <c r="AQ668" s="229"/>
      <c r="AR668" s="220"/>
      <c r="AS668" s="229"/>
      <c r="AT668" s="220"/>
      <c r="AU668" s="220"/>
      <c r="AV668" s="229"/>
      <c r="AW668" s="229"/>
      <c r="AX668" s="220"/>
      <c r="AY668" s="229"/>
    </row>
    <row r="669" spans="1:51" s="110" customFormat="1" ht="25.5" hidden="1" x14ac:dyDescent="0.25">
      <c r="A669" s="226" t="s">
        <v>8263</v>
      </c>
      <c r="B669" s="227"/>
      <c r="C669" s="227" t="s">
        <v>8257</v>
      </c>
      <c r="D669" s="252" t="s">
        <v>8099</v>
      </c>
      <c r="E669" s="231" t="s">
        <v>8301</v>
      </c>
      <c r="F669" s="228">
        <f t="shared" si="109"/>
        <v>45973</v>
      </c>
      <c r="G669" s="232" t="str">
        <f t="shared" si="106"/>
        <v>A</v>
      </c>
      <c r="H669" s="1058" t="str">
        <f t="shared" si="105"/>
        <v>MR_DER-1363_25</v>
      </c>
      <c r="I669" s="233" t="str">
        <f t="shared" si="107"/>
        <v>ND</v>
      </c>
      <c r="J669" s="255" t="str">
        <f t="shared" si="108"/>
        <v>ND</v>
      </c>
      <c r="K669" s="249" t="s">
        <v>3730</v>
      </c>
      <c r="L669" s="229">
        <v>45576</v>
      </c>
      <c r="M669" s="366" t="s">
        <v>8336</v>
      </c>
      <c r="N669" s="220" t="s">
        <v>5536</v>
      </c>
      <c r="O669" s="229">
        <v>45603</v>
      </c>
      <c r="P669" s="220" t="s">
        <v>3777</v>
      </c>
      <c r="Q669" s="220" t="s">
        <v>3765</v>
      </c>
      <c r="R669" s="229">
        <v>45618</v>
      </c>
      <c r="S669" s="1365" t="s">
        <v>8724</v>
      </c>
      <c r="T669" s="229">
        <v>45645</v>
      </c>
      <c r="U669" s="229" t="s">
        <v>5536</v>
      </c>
      <c r="V669" s="220" t="s">
        <v>3777</v>
      </c>
      <c r="W669" s="220" t="s">
        <v>5701</v>
      </c>
      <c r="X669" s="229">
        <v>45824</v>
      </c>
      <c r="Y669" s="978" t="s">
        <v>9594</v>
      </c>
      <c r="Z669" s="220" t="s">
        <v>5539</v>
      </c>
      <c r="AA669" s="229">
        <v>45839</v>
      </c>
      <c r="AB669" s="220"/>
      <c r="AC669" s="220" t="s">
        <v>3748</v>
      </c>
      <c r="AD669" s="229">
        <v>45842</v>
      </c>
      <c r="AE669" s="1153" t="s">
        <v>9638</v>
      </c>
      <c r="AF669" s="220"/>
      <c r="AG669" s="229"/>
      <c r="AH669" s="220"/>
      <c r="AI669" s="220" t="s">
        <v>3748</v>
      </c>
      <c r="AJ669" s="229">
        <v>45973</v>
      </c>
      <c r="AK669" s="1153" t="s">
        <v>11241</v>
      </c>
      <c r="AL669" s="220"/>
      <c r="AM669" s="229"/>
      <c r="AN669" s="220"/>
      <c r="AO669" s="220"/>
      <c r="AP669" s="229"/>
      <c r="AQ669" s="229"/>
      <c r="AR669" s="220"/>
      <c r="AS669" s="229"/>
      <c r="AT669" s="220"/>
      <c r="AU669" s="220"/>
      <c r="AV669" s="229"/>
      <c r="AW669" s="229"/>
      <c r="AX669" s="220"/>
      <c r="AY669" s="229"/>
    </row>
    <row r="670" spans="1:51" s="110" customFormat="1" ht="25.5" hidden="1" x14ac:dyDescent="0.25">
      <c r="A670" s="226" t="s">
        <v>8263</v>
      </c>
      <c r="B670" s="227"/>
      <c r="C670" s="227" t="s">
        <v>8257</v>
      </c>
      <c r="D670" s="252" t="s">
        <v>8099</v>
      </c>
      <c r="E670" s="231" t="s">
        <v>8302</v>
      </c>
      <c r="F670" s="228">
        <f t="shared" si="109"/>
        <v>45973</v>
      </c>
      <c r="G670" s="232" t="str">
        <f t="shared" si="106"/>
        <v>A</v>
      </c>
      <c r="H670" s="1058" t="str">
        <f t="shared" si="105"/>
        <v>MR_DER-1363_25</v>
      </c>
      <c r="I670" s="233" t="str">
        <f t="shared" si="107"/>
        <v>ND</v>
      </c>
      <c r="J670" s="255" t="str">
        <f t="shared" si="108"/>
        <v>ND</v>
      </c>
      <c r="K670" s="249" t="s">
        <v>3730</v>
      </c>
      <c r="L670" s="229">
        <v>45576</v>
      </c>
      <c r="M670" s="366" t="s">
        <v>8336</v>
      </c>
      <c r="N670" s="220" t="s">
        <v>5536</v>
      </c>
      <c r="O670" s="229">
        <v>45603</v>
      </c>
      <c r="P670" s="220" t="s">
        <v>3777</v>
      </c>
      <c r="Q670" s="220" t="s">
        <v>3765</v>
      </c>
      <c r="R670" s="229">
        <v>45618</v>
      </c>
      <c r="S670" s="1365" t="s">
        <v>8724</v>
      </c>
      <c r="T670" s="229">
        <v>45645</v>
      </c>
      <c r="U670" s="229" t="s">
        <v>5536</v>
      </c>
      <c r="V670" s="220" t="s">
        <v>3777</v>
      </c>
      <c r="W670" s="220" t="s">
        <v>5701</v>
      </c>
      <c r="X670" s="229">
        <v>45824</v>
      </c>
      <c r="Y670" s="978" t="s">
        <v>9594</v>
      </c>
      <c r="Z670" s="220" t="s">
        <v>5539</v>
      </c>
      <c r="AA670" s="229">
        <v>45839</v>
      </c>
      <c r="AB670" s="220"/>
      <c r="AC670" s="220" t="s">
        <v>3748</v>
      </c>
      <c r="AD670" s="229">
        <v>45842</v>
      </c>
      <c r="AE670" s="1153" t="s">
        <v>9638</v>
      </c>
      <c r="AF670" s="220"/>
      <c r="AG670" s="229"/>
      <c r="AH670" s="220"/>
      <c r="AI670" s="220" t="s">
        <v>3748</v>
      </c>
      <c r="AJ670" s="229">
        <v>45973</v>
      </c>
      <c r="AK670" s="1153" t="s">
        <v>11241</v>
      </c>
      <c r="AL670" s="220"/>
      <c r="AM670" s="229"/>
      <c r="AN670" s="220"/>
      <c r="AO670" s="220"/>
      <c r="AP670" s="229"/>
      <c r="AQ670" s="229"/>
      <c r="AR670" s="220"/>
      <c r="AS670" s="229"/>
      <c r="AT670" s="220"/>
      <c r="AU670" s="220"/>
      <c r="AV670" s="229"/>
      <c r="AW670" s="229"/>
      <c r="AX670" s="220"/>
      <c r="AY670" s="229"/>
    </row>
    <row r="671" spans="1:51" s="110" customFormat="1" ht="25.5" hidden="1" x14ac:dyDescent="0.25">
      <c r="A671" s="226" t="s">
        <v>8263</v>
      </c>
      <c r="B671" s="227"/>
      <c r="C671" s="227" t="s">
        <v>8257</v>
      </c>
      <c r="D671" s="252" t="s">
        <v>8099</v>
      </c>
      <c r="E671" s="231" t="s">
        <v>8303</v>
      </c>
      <c r="F671" s="228">
        <f t="shared" si="109"/>
        <v>45973</v>
      </c>
      <c r="G671" s="232" t="str">
        <f t="shared" si="106"/>
        <v>A</v>
      </c>
      <c r="H671" s="1058" t="str">
        <f t="shared" si="105"/>
        <v>MR_DER-1363_25</v>
      </c>
      <c r="I671" s="233" t="str">
        <f t="shared" si="107"/>
        <v>ND</v>
      </c>
      <c r="J671" s="255" t="str">
        <f t="shared" si="108"/>
        <v>ND</v>
      </c>
      <c r="K671" s="249" t="s">
        <v>3730</v>
      </c>
      <c r="L671" s="229">
        <v>45576</v>
      </c>
      <c r="M671" s="366" t="s">
        <v>8336</v>
      </c>
      <c r="N671" s="220" t="s">
        <v>5536</v>
      </c>
      <c r="O671" s="229">
        <v>45603</v>
      </c>
      <c r="P671" s="220" t="s">
        <v>3777</v>
      </c>
      <c r="Q671" s="220" t="s">
        <v>3765</v>
      </c>
      <c r="R671" s="229">
        <v>45618</v>
      </c>
      <c r="S671" s="1365" t="s">
        <v>8724</v>
      </c>
      <c r="T671" s="229">
        <v>45645</v>
      </c>
      <c r="U671" s="229" t="s">
        <v>5536</v>
      </c>
      <c r="V671" s="220" t="s">
        <v>3777</v>
      </c>
      <c r="W671" s="220" t="s">
        <v>5701</v>
      </c>
      <c r="X671" s="229">
        <v>45824</v>
      </c>
      <c r="Y671" s="978" t="s">
        <v>9594</v>
      </c>
      <c r="Z671" s="220" t="s">
        <v>5539</v>
      </c>
      <c r="AA671" s="229">
        <v>45839</v>
      </c>
      <c r="AB671" s="220"/>
      <c r="AC671" s="220" t="s">
        <v>3748</v>
      </c>
      <c r="AD671" s="229">
        <v>45842</v>
      </c>
      <c r="AE671" s="1153" t="s">
        <v>9638</v>
      </c>
      <c r="AF671" s="220"/>
      <c r="AG671" s="229"/>
      <c r="AH671" s="220"/>
      <c r="AI671" s="220" t="s">
        <v>3748</v>
      </c>
      <c r="AJ671" s="229">
        <v>45973</v>
      </c>
      <c r="AK671" s="1153" t="s">
        <v>11241</v>
      </c>
      <c r="AL671" s="220"/>
      <c r="AM671" s="229"/>
      <c r="AN671" s="220"/>
      <c r="AO671" s="220"/>
      <c r="AP671" s="229"/>
      <c r="AQ671" s="229"/>
      <c r="AR671" s="220"/>
      <c r="AS671" s="229"/>
      <c r="AT671" s="220"/>
      <c r="AU671" s="220"/>
      <c r="AV671" s="229"/>
      <c r="AW671" s="229"/>
      <c r="AX671" s="220"/>
      <c r="AY671" s="229"/>
    </row>
    <row r="672" spans="1:51" s="110" customFormat="1" ht="25.5" hidden="1" x14ac:dyDescent="0.25">
      <c r="A672" s="226" t="s">
        <v>8263</v>
      </c>
      <c r="B672" s="227"/>
      <c r="C672" s="227" t="s">
        <v>8257</v>
      </c>
      <c r="D672" s="252" t="s">
        <v>8099</v>
      </c>
      <c r="E672" s="231" t="s">
        <v>8304</v>
      </c>
      <c r="F672" s="228">
        <f t="shared" si="109"/>
        <v>45973</v>
      </c>
      <c r="G672" s="232" t="str">
        <f t="shared" si="106"/>
        <v>A</v>
      </c>
      <c r="H672" s="1058" t="str">
        <f t="shared" si="105"/>
        <v>MR_DER-1363_25</v>
      </c>
      <c r="I672" s="233" t="str">
        <f t="shared" si="107"/>
        <v>ND</v>
      </c>
      <c r="J672" s="255" t="str">
        <f t="shared" si="108"/>
        <v>ND</v>
      </c>
      <c r="K672" s="249" t="s">
        <v>3730</v>
      </c>
      <c r="L672" s="229">
        <v>45576</v>
      </c>
      <c r="M672" s="366" t="s">
        <v>8336</v>
      </c>
      <c r="N672" s="220" t="s">
        <v>5536</v>
      </c>
      <c r="O672" s="229">
        <v>45603</v>
      </c>
      <c r="P672" s="220" t="s">
        <v>3777</v>
      </c>
      <c r="Q672" s="220" t="s">
        <v>3765</v>
      </c>
      <c r="R672" s="229">
        <v>45618</v>
      </c>
      <c r="S672" s="1365" t="s">
        <v>8724</v>
      </c>
      <c r="T672" s="229">
        <v>45645</v>
      </c>
      <c r="U672" s="229" t="s">
        <v>5536</v>
      </c>
      <c r="V672" s="220" t="s">
        <v>3777</v>
      </c>
      <c r="W672" s="220" t="s">
        <v>5701</v>
      </c>
      <c r="X672" s="229">
        <v>45824</v>
      </c>
      <c r="Y672" s="978" t="s">
        <v>9594</v>
      </c>
      <c r="Z672" s="220" t="s">
        <v>5539</v>
      </c>
      <c r="AA672" s="229">
        <v>45839</v>
      </c>
      <c r="AB672" s="220"/>
      <c r="AC672" s="220" t="s">
        <v>3748</v>
      </c>
      <c r="AD672" s="229">
        <v>45842</v>
      </c>
      <c r="AE672" s="1153" t="s">
        <v>9638</v>
      </c>
      <c r="AF672" s="220"/>
      <c r="AG672" s="229"/>
      <c r="AH672" s="220"/>
      <c r="AI672" s="220" t="s">
        <v>3748</v>
      </c>
      <c r="AJ672" s="229">
        <v>45973</v>
      </c>
      <c r="AK672" s="1153" t="s">
        <v>11241</v>
      </c>
      <c r="AL672" s="220"/>
      <c r="AM672" s="229"/>
      <c r="AN672" s="220"/>
      <c r="AO672" s="220"/>
      <c r="AP672" s="229"/>
      <c r="AQ672" s="229"/>
      <c r="AR672" s="220"/>
      <c r="AS672" s="229"/>
      <c r="AT672" s="220"/>
      <c r="AU672" s="220"/>
      <c r="AV672" s="229"/>
      <c r="AW672" s="229"/>
      <c r="AX672" s="220"/>
      <c r="AY672" s="229"/>
    </row>
    <row r="673" spans="1:51" s="110" customFormat="1" ht="25.5" hidden="1" x14ac:dyDescent="0.25">
      <c r="A673" s="226" t="s">
        <v>8263</v>
      </c>
      <c r="B673" s="227"/>
      <c r="C673" s="227" t="s">
        <v>8257</v>
      </c>
      <c r="D673" s="252" t="s">
        <v>8099</v>
      </c>
      <c r="E673" s="231" t="s">
        <v>8305</v>
      </c>
      <c r="F673" s="228">
        <f t="shared" si="109"/>
        <v>45973</v>
      </c>
      <c r="G673" s="232" t="str">
        <f t="shared" si="106"/>
        <v>A</v>
      </c>
      <c r="H673" s="1058" t="str">
        <f t="shared" si="105"/>
        <v>MR_DER-1363_25</v>
      </c>
      <c r="I673" s="233" t="str">
        <f t="shared" si="107"/>
        <v>ND</v>
      </c>
      <c r="J673" s="255" t="str">
        <f t="shared" si="108"/>
        <v>ND</v>
      </c>
      <c r="K673" s="249" t="s">
        <v>3730</v>
      </c>
      <c r="L673" s="229">
        <v>45576</v>
      </c>
      <c r="M673" s="366" t="s">
        <v>8336</v>
      </c>
      <c r="N673" s="220" t="s">
        <v>5536</v>
      </c>
      <c r="O673" s="229">
        <v>45603</v>
      </c>
      <c r="P673" s="220" t="s">
        <v>3777</v>
      </c>
      <c r="Q673" s="220" t="s">
        <v>3765</v>
      </c>
      <c r="R673" s="229">
        <v>45618</v>
      </c>
      <c r="S673" s="1365" t="s">
        <v>8724</v>
      </c>
      <c r="T673" s="229">
        <v>45645</v>
      </c>
      <c r="U673" s="229" t="s">
        <v>5536</v>
      </c>
      <c r="V673" s="220" t="s">
        <v>3777</v>
      </c>
      <c r="W673" s="220" t="s">
        <v>5701</v>
      </c>
      <c r="X673" s="229">
        <v>45824</v>
      </c>
      <c r="Y673" s="978" t="s">
        <v>9594</v>
      </c>
      <c r="Z673" s="220" t="s">
        <v>5539</v>
      </c>
      <c r="AA673" s="229">
        <v>45839</v>
      </c>
      <c r="AB673" s="220"/>
      <c r="AC673" s="220" t="s">
        <v>3748</v>
      </c>
      <c r="AD673" s="229">
        <v>45842</v>
      </c>
      <c r="AE673" s="1153" t="s">
        <v>9638</v>
      </c>
      <c r="AF673" s="220"/>
      <c r="AG673" s="229"/>
      <c r="AH673" s="220"/>
      <c r="AI673" s="220" t="s">
        <v>3748</v>
      </c>
      <c r="AJ673" s="229">
        <v>45973</v>
      </c>
      <c r="AK673" s="1153" t="s">
        <v>11241</v>
      </c>
      <c r="AL673" s="220"/>
      <c r="AM673" s="229"/>
      <c r="AN673" s="220"/>
      <c r="AO673" s="220"/>
      <c r="AP673" s="229"/>
      <c r="AQ673" s="229"/>
      <c r="AR673" s="220"/>
      <c r="AS673" s="229"/>
      <c r="AT673" s="220"/>
      <c r="AU673" s="220"/>
      <c r="AV673" s="229"/>
      <c r="AW673" s="229"/>
      <c r="AX673" s="220"/>
      <c r="AY673" s="229"/>
    </row>
    <row r="674" spans="1:51" s="110" customFormat="1" ht="25.5" hidden="1" x14ac:dyDescent="0.25">
      <c r="A674" s="226" t="s">
        <v>8263</v>
      </c>
      <c r="B674" s="227"/>
      <c r="C674" s="227" t="s">
        <v>8257</v>
      </c>
      <c r="D674" s="252" t="s">
        <v>8099</v>
      </c>
      <c r="E674" s="231" t="s">
        <v>8306</v>
      </c>
      <c r="F674" s="228">
        <f t="shared" si="109"/>
        <v>45973</v>
      </c>
      <c r="G674" s="232" t="str">
        <f t="shared" si="106"/>
        <v>A</v>
      </c>
      <c r="H674" s="1058" t="str">
        <f t="shared" si="105"/>
        <v>MR_DER-1363_25</v>
      </c>
      <c r="I674" s="233" t="str">
        <f t="shared" si="107"/>
        <v>ND</v>
      </c>
      <c r="J674" s="255" t="str">
        <f t="shared" si="108"/>
        <v>ND</v>
      </c>
      <c r="K674" s="249" t="s">
        <v>3730</v>
      </c>
      <c r="L674" s="229">
        <v>45576</v>
      </c>
      <c r="M674" s="366" t="s">
        <v>8336</v>
      </c>
      <c r="N674" s="220" t="s">
        <v>5536</v>
      </c>
      <c r="O674" s="229">
        <v>45603</v>
      </c>
      <c r="P674" s="220" t="s">
        <v>3777</v>
      </c>
      <c r="Q674" s="220" t="s">
        <v>3765</v>
      </c>
      <c r="R674" s="229">
        <v>45618</v>
      </c>
      <c r="S674" s="1365" t="s">
        <v>8724</v>
      </c>
      <c r="T674" s="229">
        <v>45645</v>
      </c>
      <c r="U674" s="229" t="s">
        <v>5536</v>
      </c>
      <c r="V674" s="220" t="s">
        <v>3777</v>
      </c>
      <c r="W674" s="220" t="s">
        <v>5701</v>
      </c>
      <c r="X674" s="229">
        <v>45824</v>
      </c>
      <c r="Y674" s="1373" t="s">
        <v>9594</v>
      </c>
      <c r="Z674" s="220" t="s">
        <v>5539</v>
      </c>
      <c r="AA674" s="229">
        <v>45839</v>
      </c>
      <c r="AB674" s="220"/>
      <c r="AC674" s="220" t="s">
        <v>3748</v>
      </c>
      <c r="AD674" s="229">
        <v>45842</v>
      </c>
      <c r="AE674" s="1153" t="s">
        <v>9638</v>
      </c>
      <c r="AF674" s="220"/>
      <c r="AG674" s="229"/>
      <c r="AH674" s="220"/>
      <c r="AI674" s="220" t="s">
        <v>3748</v>
      </c>
      <c r="AJ674" s="229">
        <v>45973</v>
      </c>
      <c r="AK674" s="1153" t="s">
        <v>11241</v>
      </c>
      <c r="AL674" s="220"/>
      <c r="AM674" s="229"/>
      <c r="AN674" s="220"/>
      <c r="AO674" s="220"/>
      <c r="AP674" s="229"/>
      <c r="AQ674" s="229"/>
      <c r="AR674" s="220"/>
      <c r="AS674" s="229"/>
      <c r="AT674" s="220"/>
      <c r="AU674" s="220"/>
      <c r="AV674" s="229"/>
      <c r="AW674" s="229"/>
      <c r="AX674" s="220"/>
      <c r="AY674" s="229"/>
    </row>
    <row r="675" spans="1:51" s="110" customFormat="1" ht="25.5" hidden="1" x14ac:dyDescent="0.25">
      <c r="A675" s="226" t="s">
        <v>8263</v>
      </c>
      <c r="B675" s="227"/>
      <c r="C675" s="227" t="s">
        <v>8257</v>
      </c>
      <c r="D675" s="252" t="s">
        <v>8099</v>
      </c>
      <c r="E675" s="231" t="s">
        <v>8307</v>
      </c>
      <c r="F675" s="228">
        <f t="shared" si="109"/>
        <v>45973</v>
      </c>
      <c r="G675" s="232" t="str">
        <f t="shared" si="106"/>
        <v>A</v>
      </c>
      <c r="H675" s="1058" t="str">
        <f t="shared" si="105"/>
        <v>MR_DER-1363_25</v>
      </c>
      <c r="I675" s="233" t="str">
        <f t="shared" si="107"/>
        <v>ND</v>
      </c>
      <c r="J675" s="255" t="str">
        <f t="shared" si="108"/>
        <v>ND</v>
      </c>
      <c r="K675" s="249" t="s">
        <v>3730</v>
      </c>
      <c r="L675" s="229">
        <v>45576</v>
      </c>
      <c r="M675" s="366" t="s">
        <v>8336</v>
      </c>
      <c r="N675" s="220" t="s">
        <v>5536</v>
      </c>
      <c r="O675" s="229">
        <v>45603</v>
      </c>
      <c r="P675" s="220" t="s">
        <v>3777</v>
      </c>
      <c r="Q675" s="220" t="s">
        <v>3765</v>
      </c>
      <c r="R675" s="229">
        <v>45618</v>
      </c>
      <c r="S675" s="364" t="s">
        <v>8724</v>
      </c>
      <c r="T675" s="229">
        <v>45645</v>
      </c>
      <c r="U675" s="229" t="s">
        <v>5536</v>
      </c>
      <c r="V675" s="220" t="s">
        <v>3777</v>
      </c>
      <c r="W675" s="220" t="s">
        <v>5701</v>
      </c>
      <c r="X675" s="229">
        <v>45824</v>
      </c>
      <c r="Y675" s="978" t="s">
        <v>9594</v>
      </c>
      <c r="Z675" s="220" t="s">
        <v>5539</v>
      </c>
      <c r="AA675" s="229">
        <v>45839</v>
      </c>
      <c r="AB675" s="220"/>
      <c r="AC675" s="220" t="s">
        <v>3748</v>
      </c>
      <c r="AD675" s="229">
        <v>45842</v>
      </c>
      <c r="AE675" s="218" t="s">
        <v>9638</v>
      </c>
      <c r="AF675" s="220"/>
      <c r="AG675" s="229"/>
      <c r="AH675" s="220"/>
      <c r="AI675" s="220" t="s">
        <v>3748</v>
      </c>
      <c r="AJ675" s="229">
        <v>45973</v>
      </c>
      <c r="AK675" s="218" t="s">
        <v>11241</v>
      </c>
      <c r="AL675" s="220"/>
      <c r="AM675" s="229"/>
      <c r="AN675" s="220"/>
      <c r="AO675" s="220"/>
      <c r="AP675" s="229"/>
      <c r="AQ675" s="229"/>
      <c r="AR675" s="220"/>
      <c r="AS675" s="229"/>
      <c r="AT675" s="220"/>
      <c r="AU675" s="220"/>
      <c r="AV675" s="229"/>
      <c r="AW675" s="229"/>
      <c r="AX675" s="220"/>
      <c r="AY675" s="229"/>
    </row>
    <row r="676" spans="1:51" s="110" customFormat="1" ht="25.5" hidden="1" x14ac:dyDescent="0.25">
      <c r="A676" s="226" t="s">
        <v>8263</v>
      </c>
      <c r="B676" s="227"/>
      <c r="C676" s="227" t="s">
        <v>8257</v>
      </c>
      <c r="D676" s="252" t="s">
        <v>8099</v>
      </c>
      <c r="E676" s="231" t="s">
        <v>8308</v>
      </c>
      <c r="F676" s="228">
        <f t="shared" si="109"/>
        <v>45973</v>
      </c>
      <c r="G676" s="232" t="str">
        <f t="shared" si="106"/>
        <v>A</v>
      </c>
      <c r="H676" s="1058" t="str">
        <f t="shared" si="105"/>
        <v>MR_DER-1363_25</v>
      </c>
      <c r="I676" s="233" t="str">
        <f t="shared" si="107"/>
        <v>ND</v>
      </c>
      <c r="J676" s="255" t="str">
        <f t="shared" si="108"/>
        <v>ND</v>
      </c>
      <c r="K676" s="249" t="s">
        <v>3730</v>
      </c>
      <c r="L676" s="229">
        <v>45576</v>
      </c>
      <c r="M676" s="366" t="s">
        <v>8336</v>
      </c>
      <c r="N676" s="220" t="s">
        <v>5536</v>
      </c>
      <c r="O676" s="229">
        <v>45603</v>
      </c>
      <c r="P676" s="220" t="s">
        <v>3777</v>
      </c>
      <c r="Q676" s="220" t="s">
        <v>3765</v>
      </c>
      <c r="R676" s="229">
        <v>45618</v>
      </c>
      <c r="S676" s="364" t="s">
        <v>8724</v>
      </c>
      <c r="T676" s="229">
        <v>45645</v>
      </c>
      <c r="U676" s="229" t="s">
        <v>5536</v>
      </c>
      <c r="V676" s="220" t="s">
        <v>3777</v>
      </c>
      <c r="W676" s="220" t="s">
        <v>5701</v>
      </c>
      <c r="X676" s="229">
        <v>45824</v>
      </c>
      <c r="Y676" s="978" t="s">
        <v>9594</v>
      </c>
      <c r="Z676" s="220" t="s">
        <v>5537</v>
      </c>
      <c r="AA676" s="229">
        <v>45839</v>
      </c>
      <c r="AB676" s="220"/>
      <c r="AC676" s="220" t="s">
        <v>3748</v>
      </c>
      <c r="AD676" s="229">
        <v>45842</v>
      </c>
      <c r="AE676" s="218" t="s">
        <v>9638</v>
      </c>
      <c r="AF676" s="220"/>
      <c r="AG676" s="229"/>
      <c r="AH676" s="220"/>
      <c r="AI676" s="220" t="s">
        <v>3748</v>
      </c>
      <c r="AJ676" s="229">
        <v>45973</v>
      </c>
      <c r="AK676" s="218" t="s">
        <v>11241</v>
      </c>
      <c r="AL676" s="220"/>
      <c r="AM676" s="229"/>
      <c r="AN676" s="220"/>
      <c r="AO676" s="220"/>
      <c r="AP676" s="229"/>
      <c r="AQ676" s="229"/>
      <c r="AR676" s="220"/>
      <c r="AS676" s="229"/>
      <c r="AT676" s="220"/>
      <c r="AU676" s="220"/>
      <c r="AV676" s="229"/>
      <c r="AW676" s="229"/>
      <c r="AX676" s="220"/>
      <c r="AY676" s="229"/>
    </row>
    <row r="677" spans="1:51" s="110" customFormat="1" ht="25.5" hidden="1" x14ac:dyDescent="0.25">
      <c r="A677" s="226" t="s">
        <v>8263</v>
      </c>
      <c r="B677" s="227"/>
      <c r="C677" s="227" t="s">
        <v>8257</v>
      </c>
      <c r="D677" s="252" t="s">
        <v>8099</v>
      </c>
      <c r="E677" s="231" t="s">
        <v>8309</v>
      </c>
      <c r="F677" s="228">
        <f t="shared" si="109"/>
        <v>45973</v>
      </c>
      <c r="G677" s="232" t="str">
        <f t="shared" si="106"/>
        <v>A</v>
      </c>
      <c r="H677" s="1058" t="str">
        <f t="shared" si="105"/>
        <v>MR_DER-1363_25</v>
      </c>
      <c r="I677" s="233" t="str">
        <f t="shared" si="107"/>
        <v>ND</v>
      </c>
      <c r="J677" s="255" t="str">
        <f t="shared" si="108"/>
        <v>ND</v>
      </c>
      <c r="K677" s="249" t="s">
        <v>3730</v>
      </c>
      <c r="L677" s="229">
        <v>45576</v>
      </c>
      <c r="M677" s="366" t="s">
        <v>8336</v>
      </c>
      <c r="N677" s="220" t="s">
        <v>5536</v>
      </c>
      <c r="O677" s="229">
        <v>45603</v>
      </c>
      <c r="P677" s="220" t="s">
        <v>3777</v>
      </c>
      <c r="Q677" s="220" t="s">
        <v>3765</v>
      </c>
      <c r="R677" s="229">
        <v>45618</v>
      </c>
      <c r="S677" s="364" t="s">
        <v>8724</v>
      </c>
      <c r="T677" s="229">
        <v>45645</v>
      </c>
      <c r="U677" s="229" t="s">
        <v>5536</v>
      </c>
      <c r="V677" s="220" t="s">
        <v>3777</v>
      </c>
      <c r="W677" s="220" t="s">
        <v>5701</v>
      </c>
      <c r="X677" s="229">
        <v>45824</v>
      </c>
      <c r="Y677" s="978" t="s">
        <v>9594</v>
      </c>
      <c r="Z677" s="220" t="s">
        <v>5537</v>
      </c>
      <c r="AA677" s="229">
        <v>45839</v>
      </c>
      <c r="AB677" s="220"/>
      <c r="AC677" s="220" t="s">
        <v>3748</v>
      </c>
      <c r="AD677" s="229">
        <v>45842</v>
      </c>
      <c r="AE677" s="218" t="s">
        <v>9638</v>
      </c>
      <c r="AF677" s="220"/>
      <c r="AG677" s="229"/>
      <c r="AH677" s="220"/>
      <c r="AI677" s="220" t="s">
        <v>3748</v>
      </c>
      <c r="AJ677" s="229">
        <v>45973</v>
      </c>
      <c r="AK677" s="218" t="s">
        <v>11241</v>
      </c>
      <c r="AL677" s="220"/>
      <c r="AM677" s="229"/>
      <c r="AN677" s="220"/>
      <c r="AO677" s="220"/>
      <c r="AP677" s="229"/>
      <c r="AQ677" s="229"/>
      <c r="AR677" s="220"/>
      <c r="AS677" s="229"/>
      <c r="AT677" s="220"/>
      <c r="AU677" s="220"/>
      <c r="AV677" s="229"/>
      <c r="AW677" s="229"/>
      <c r="AX677" s="220"/>
      <c r="AY677" s="229"/>
    </row>
    <row r="678" spans="1:51" s="110" customFormat="1" ht="25.5" hidden="1" x14ac:dyDescent="0.25">
      <c r="A678" s="226" t="s">
        <v>8263</v>
      </c>
      <c r="B678" s="227"/>
      <c r="C678" s="227" t="s">
        <v>8257</v>
      </c>
      <c r="D678" s="252" t="s">
        <v>8099</v>
      </c>
      <c r="E678" s="231" t="s">
        <v>8310</v>
      </c>
      <c r="F678" s="228">
        <f t="shared" si="109"/>
        <v>45973</v>
      </c>
      <c r="G678" s="232" t="str">
        <f t="shared" si="106"/>
        <v>A</v>
      </c>
      <c r="H678" s="1058" t="str">
        <f t="shared" si="105"/>
        <v>MR_DER-1363_25</v>
      </c>
      <c r="I678" s="233" t="str">
        <f t="shared" si="107"/>
        <v>ND</v>
      </c>
      <c r="J678" s="255" t="str">
        <f t="shared" si="108"/>
        <v>ND</v>
      </c>
      <c r="K678" s="249" t="s">
        <v>3730</v>
      </c>
      <c r="L678" s="229">
        <v>45576</v>
      </c>
      <c r="M678" s="366" t="s">
        <v>8336</v>
      </c>
      <c r="N678" s="220" t="s">
        <v>5536</v>
      </c>
      <c r="O678" s="229">
        <v>45603</v>
      </c>
      <c r="P678" s="220" t="s">
        <v>3777</v>
      </c>
      <c r="Q678" s="220" t="s">
        <v>3765</v>
      </c>
      <c r="R678" s="229">
        <v>45618</v>
      </c>
      <c r="S678" s="364" t="s">
        <v>8724</v>
      </c>
      <c r="T678" s="229">
        <v>45645</v>
      </c>
      <c r="U678" s="229" t="s">
        <v>5536</v>
      </c>
      <c r="V678" s="220" t="s">
        <v>3777</v>
      </c>
      <c r="W678" s="220" t="s">
        <v>5701</v>
      </c>
      <c r="X678" s="229">
        <v>45824</v>
      </c>
      <c r="Y678" s="978" t="s">
        <v>9594</v>
      </c>
      <c r="Z678" s="220" t="s">
        <v>5537</v>
      </c>
      <c r="AA678" s="229">
        <v>45839</v>
      </c>
      <c r="AB678" s="220"/>
      <c r="AC678" s="220" t="s">
        <v>3748</v>
      </c>
      <c r="AD678" s="229">
        <v>45842</v>
      </c>
      <c r="AE678" s="218" t="s">
        <v>9638</v>
      </c>
      <c r="AF678" s="220"/>
      <c r="AG678" s="229"/>
      <c r="AH678" s="220"/>
      <c r="AI678" s="220" t="s">
        <v>3748</v>
      </c>
      <c r="AJ678" s="229">
        <v>45973</v>
      </c>
      <c r="AK678" s="218" t="s">
        <v>11241</v>
      </c>
      <c r="AL678" s="220"/>
      <c r="AM678" s="229"/>
      <c r="AN678" s="220"/>
      <c r="AO678" s="220"/>
      <c r="AP678" s="229"/>
      <c r="AQ678" s="229"/>
      <c r="AR678" s="220"/>
      <c r="AS678" s="229"/>
      <c r="AT678" s="220"/>
      <c r="AU678" s="220"/>
      <c r="AV678" s="229"/>
      <c r="AW678" s="229"/>
      <c r="AX678" s="220"/>
      <c r="AY678" s="229"/>
    </row>
    <row r="679" spans="1:51" s="110" customFormat="1" ht="25.5" hidden="1" x14ac:dyDescent="0.25">
      <c r="A679" s="226" t="s">
        <v>8263</v>
      </c>
      <c r="B679" s="227"/>
      <c r="C679" s="227" t="s">
        <v>8257</v>
      </c>
      <c r="D679" s="252" t="s">
        <v>8099</v>
      </c>
      <c r="E679" s="231" t="s">
        <v>8311</v>
      </c>
      <c r="F679" s="228">
        <f t="shared" si="109"/>
        <v>45973</v>
      </c>
      <c r="G679" s="232" t="str">
        <f t="shared" si="106"/>
        <v>A</v>
      </c>
      <c r="H679" s="1058" t="str">
        <f t="shared" si="105"/>
        <v>MR_DER-1363_25</v>
      </c>
      <c r="I679" s="233" t="str">
        <f t="shared" si="107"/>
        <v>ND</v>
      </c>
      <c r="J679" s="255" t="str">
        <f t="shared" si="108"/>
        <v>ND</v>
      </c>
      <c r="K679" s="249" t="s">
        <v>3730</v>
      </c>
      <c r="L679" s="229">
        <v>45576</v>
      </c>
      <c r="M679" s="366" t="s">
        <v>8336</v>
      </c>
      <c r="N679" s="220" t="s">
        <v>5536</v>
      </c>
      <c r="O679" s="229">
        <v>45603</v>
      </c>
      <c r="P679" s="220" t="s">
        <v>3777</v>
      </c>
      <c r="Q679" s="220" t="s">
        <v>3765</v>
      </c>
      <c r="R679" s="229">
        <v>45618</v>
      </c>
      <c r="S679" s="1365" t="s">
        <v>8724</v>
      </c>
      <c r="T679" s="229">
        <v>45645</v>
      </c>
      <c r="U679" s="229" t="s">
        <v>5536</v>
      </c>
      <c r="V679" s="220" t="s">
        <v>3777</v>
      </c>
      <c r="W679" s="220" t="s">
        <v>5701</v>
      </c>
      <c r="X679" s="229">
        <v>45824</v>
      </c>
      <c r="Y679" s="978" t="s">
        <v>9594</v>
      </c>
      <c r="Z679" s="220" t="s">
        <v>5539</v>
      </c>
      <c r="AA679" s="229">
        <v>45839</v>
      </c>
      <c r="AB679" s="220"/>
      <c r="AC679" s="220" t="s">
        <v>3748</v>
      </c>
      <c r="AD679" s="229">
        <v>45842</v>
      </c>
      <c r="AE679" s="218" t="s">
        <v>9638</v>
      </c>
      <c r="AF679" s="220"/>
      <c r="AG679" s="229"/>
      <c r="AH679" s="220"/>
      <c r="AI679" s="220" t="s">
        <v>3748</v>
      </c>
      <c r="AJ679" s="229">
        <v>45973</v>
      </c>
      <c r="AK679" s="218" t="s">
        <v>11241</v>
      </c>
      <c r="AL679" s="220"/>
      <c r="AM679" s="229"/>
      <c r="AN679" s="220"/>
      <c r="AO679" s="220"/>
      <c r="AP679" s="229"/>
      <c r="AQ679" s="229"/>
      <c r="AR679" s="220"/>
      <c r="AS679" s="229"/>
      <c r="AT679" s="220"/>
      <c r="AU679" s="220"/>
      <c r="AV679" s="229"/>
      <c r="AW679" s="229"/>
      <c r="AX679" s="220"/>
      <c r="AY679" s="229"/>
    </row>
    <row r="680" spans="1:51" s="110" customFormat="1" ht="25.5" hidden="1" x14ac:dyDescent="0.25">
      <c r="A680" s="226" t="s">
        <v>8263</v>
      </c>
      <c r="B680" s="227"/>
      <c r="C680" s="227" t="s">
        <v>8257</v>
      </c>
      <c r="D680" s="252" t="s">
        <v>8099</v>
      </c>
      <c r="E680" s="231" t="s">
        <v>8312</v>
      </c>
      <c r="F680" s="228">
        <f t="shared" si="109"/>
        <v>45973</v>
      </c>
      <c r="G680" s="232" t="str">
        <f t="shared" si="106"/>
        <v>A</v>
      </c>
      <c r="H680" s="1058" t="str">
        <f t="shared" si="105"/>
        <v>MR_DER-1363_25</v>
      </c>
      <c r="I680" s="233" t="str">
        <f t="shared" si="107"/>
        <v>ND</v>
      </c>
      <c r="J680" s="255" t="str">
        <f t="shared" si="108"/>
        <v>ND</v>
      </c>
      <c r="K680" s="249" t="s">
        <v>3730</v>
      </c>
      <c r="L680" s="229">
        <v>45576</v>
      </c>
      <c r="M680" s="366" t="s">
        <v>8336</v>
      </c>
      <c r="N680" s="220" t="s">
        <v>5536</v>
      </c>
      <c r="O680" s="229">
        <v>45603</v>
      </c>
      <c r="P680" s="220" t="s">
        <v>3777</v>
      </c>
      <c r="Q680" s="220" t="s">
        <v>3765</v>
      </c>
      <c r="R680" s="229">
        <v>45618</v>
      </c>
      <c r="S680" s="1365" t="s">
        <v>8724</v>
      </c>
      <c r="T680" s="229">
        <v>45645</v>
      </c>
      <c r="U680" s="229" t="s">
        <v>5536</v>
      </c>
      <c r="V680" s="220" t="s">
        <v>3777</v>
      </c>
      <c r="W680" s="220" t="s">
        <v>5701</v>
      </c>
      <c r="X680" s="229">
        <v>45824</v>
      </c>
      <c r="Y680" s="1373" t="s">
        <v>9594</v>
      </c>
      <c r="Z680" s="220" t="s">
        <v>5539</v>
      </c>
      <c r="AA680" s="229">
        <v>45839</v>
      </c>
      <c r="AB680" s="220"/>
      <c r="AC680" s="220" t="s">
        <v>3748</v>
      </c>
      <c r="AD680" s="229">
        <v>45842</v>
      </c>
      <c r="AE680" s="1153" t="s">
        <v>9638</v>
      </c>
      <c r="AF680" s="220"/>
      <c r="AG680" s="229"/>
      <c r="AH680" s="220"/>
      <c r="AI680" s="220" t="s">
        <v>3748</v>
      </c>
      <c r="AJ680" s="229">
        <v>45973</v>
      </c>
      <c r="AK680" s="1153" t="s">
        <v>11241</v>
      </c>
      <c r="AL680" s="220"/>
      <c r="AM680" s="229"/>
      <c r="AN680" s="220"/>
      <c r="AO680" s="220"/>
      <c r="AP680" s="229"/>
      <c r="AQ680" s="229"/>
      <c r="AR680" s="220"/>
      <c r="AS680" s="229"/>
      <c r="AT680" s="220"/>
      <c r="AU680" s="220"/>
      <c r="AV680" s="229"/>
      <c r="AW680" s="229"/>
      <c r="AX680" s="220"/>
      <c r="AY680" s="229"/>
    </row>
    <row r="681" spans="1:51" s="110" customFormat="1" ht="25.5" hidden="1" x14ac:dyDescent="0.25">
      <c r="A681" s="226" t="s">
        <v>8263</v>
      </c>
      <c r="B681" s="227"/>
      <c r="C681" s="227" t="s">
        <v>8257</v>
      </c>
      <c r="D681" s="252" t="s">
        <v>8099</v>
      </c>
      <c r="E681" s="231" t="s">
        <v>8313</v>
      </c>
      <c r="F681" s="228">
        <f t="shared" si="109"/>
        <v>45973</v>
      </c>
      <c r="G681" s="232" t="str">
        <f t="shared" si="106"/>
        <v>A</v>
      </c>
      <c r="H681" s="1058" t="str">
        <f t="shared" si="105"/>
        <v>MR_DER-1363_25</v>
      </c>
      <c r="I681" s="233" t="str">
        <f t="shared" si="107"/>
        <v>ND</v>
      </c>
      <c r="J681" s="255" t="str">
        <f t="shared" si="108"/>
        <v>ND</v>
      </c>
      <c r="K681" s="249" t="s">
        <v>3730</v>
      </c>
      <c r="L681" s="229">
        <v>45576</v>
      </c>
      <c r="M681" s="366" t="s">
        <v>8336</v>
      </c>
      <c r="N681" s="220" t="s">
        <v>5536</v>
      </c>
      <c r="O681" s="229">
        <v>45603</v>
      </c>
      <c r="P681" s="220" t="s">
        <v>3777</v>
      </c>
      <c r="Q681" s="220" t="s">
        <v>3765</v>
      </c>
      <c r="R681" s="229">
        <v>45618</v>
      </c>
      <c r="S681" s="364" t="s">
        <v>8724</v>
      </c>
      <c r="T681" s="229">
        <v>45645</v>
      </c>
      <c r="U681" s="229" t="s">
        <v>5536</v>
      </c>
      <c r="V681" s="220" t="s">
        <v>3777</v>
      </c>
      <c r="W681" s="220" t="s">
        <v>5701</v>
      </c>
      <c r="X681" s="229">
        <v>45824</v>
      </c>
      <c r="Y681" s="978" t="s">
        <v>9594</v>
      </c>
      <c r="Z681" s="220" t="s">
        <v>5539</v>
      </c>
      <c r="AA681" s="229">
        <v>45839</v>
      </c>
      <c r="AB681" s="220"/>
      <c r="AC681" s="220" t="s">
        <v>3748</v>
      </c>
      <c r="AD681" s="229">
        <v>45842</v>
      </c>
      <c r="AE681" s="218" t="s">
        <v>9638</v>
      </c>
      <c r="AF681" s="220"/>
      <c r="AG681" s="229"/>
      <c r="AH681" s="220"/>
      <c r="AI681" s="220" t="s">
        <v>3748</v>
      </c>
      <c r="AJ681" s="229">
        <v>45973</v>
      </c>
      <c r="AK681" s="218" t="s">
        <v>11241</v>
      </c>
      <c r="AL681" s="220"/>
      <c r="AM681" s="229"/>
      <c r="AN681" s="220"/>
      <c r="AO681" s="220"/>
      <c r="AP681" s="229"/>
      <c r="AQ681" s="229"/>
      <c r="AR681" s="220"/>
      <c r="AS681" s="229"/>
      <c r="AT681" s="220"/>
      <c r="AU681" s="220"/>
      <c r="AV681" s="229"/>
      <c r="AW681" s="229"/>
      <c r="AX681" s="220"/>
      <c r="AY681" s="229"/>
    </row>
    <row r="682" spans="1:51" s="110" customFormat="1" ht="25.5" hidden="1" x14ac:dyDescent="0.25">
      <c r="A682" s="226" t="s">
        <v>8263</v>
      </c>
      <c r="B682" s="227"/>
      <c r="C682" s="227" t="s">
        <v>8257</v>
      </c>
      <c r="D682" s="252" t="s">
        <v>8099</v>
      </c>
      <c r="E682" s="231" t="s">
        <v>8314</v>
      </c>
      <c r="F682" s="228">
        <f t="shared" si="109"/>
        <v>45973</v>
      </c>
      <c r="G682" s="232" t="str">
        <f t="shared" si="106"/>
        <v>A</v>
      </c>
      <c r="H682" s="1058" t="str">
        <f t="shared" si="105"/>
        <v>MR_DER-1363_25</v>
      </c>
      <c r="I682" s="233" t="str">
        <f t="shared" si="107"/>
        <v>ND</v>
      </c>
      <c r="J682" s="255" t="str">
        <f t="shared" si="108"/>
        <v>ND</v>
      </c>
      <c r="K682" s="249" t="s">
        <v>3730</v>
      </c>
      <c r="L682" s="229">
        <v>45576</v>
      </c>
      <c r="M682" s="366" t="s">
        <v>8336</v>
      </c>
      <c r="N682" s="220" t="s">
        <v>5536</v>
      </c>
      <c r="O682" s="229">
        <v>45603</v>
      </c>
      <c r="P682" s="220" t="s">
        <v>3777</v>
      </c>
      <c r="Q682" s="220" t="s">
        <v>3765</v>
      </c>
      <c r="R682" s="229">
        <v>45618</v>
      </c>
      <c r="S682" s="364" t="s">
        <v>8724</v>
      </c>
      <c r="T682" s="229">
        <v>45645</v>
      </c>
      <c r="U682" s="229" t="s">
        <v>5536</v>
      </c>
      <c r="V682" s="220" t="s">
        <v>3777</v>
      </c>
      <c r="W682" s="220" t="s">
        <v>5701</v>
      </c>
      <c r="X682" s="229">
        <v>45824</v>
      </c>
      <c r="Y682" s="978" t="s">
        <v>9594</v>
      </c>
      <c r="Z682" s="220" t="s">
        <v>5539</v>
      </c>
      <c r="AA682" s="229">
        <v>45839</v>
      </c>
      <c r="AB682" s="220"/>
      <c r="AC682" s="220" t="s">
        <v>3748</v>
      </c>
      <c r="AD682" s="229">
        <v>45842</v>
      </c>
      <c r="AE682" s="218" t="s">
        <v>9638</v>
      </c>
      <c r="AF682" s="220"/>
      <c r="AG682" s="229"/>
      <c r="AH682" s="220"/>
      <c r="AI682" s="220" t="s">
        <v>3748</v>
      </c>
      <c r="AJ682" s="229">
        <v>45973</v>
      </c>
      <c r="AK682" s="218" t="s">
        <v>11241</v>
      </c>
      <c r="AL682" s="220"/>
      <c r="AM682" s="229"/>
      <c r="AN682" s="220"/>
      <c r="AO682" s="220"/>
      <c r="AP682" s="229"/>
      <c r="AQ682" s="229"/>
      <c r="AR682" s="220"/>
      <c r="AS682" s="229"/>
      <c r="AT682" s="220"/>
      <c r="AU682" s="220"/>
      <c r="AV682" s="229"/>
      <c r="AW682" s="229"/>
      <c r="AX682" s="220"/>
      <c r="AY682" s="229"/>
    </row>
    <row r="683" spans="1:51" s="110" customFormat="1" ht="25.5" hidden="1" x14ac:dyDescent="0.25">
      <c r="A683" s="226" t="s">
        <v>8263</v>
      </c>
      <c r="B683" s="227"/>
      <c r="C683" s="227" t="s">
        <v>8257</v>
      </c>
      <c r="D683" s="252" t="s">
        <v>8099</v>
      </c>
      <c r="E683" s="231" t="s">
        <v>8315</v>
      </c>
      <c r="F683" s="228">
        <f t="shared" si="109"/>
        <v>45973</v>
      </c>
      <c r="G683" s="232" t="str">
        <f t="shared" si="106"/>
        <v>A</v>
      </c>
      <c r="H683" s="1058" t="str">
        <f t="shared" si="105"/>
        <v>MR_DER-1363_25</v>
      </c>
      <c r="I683" s="233" t="str">
        <f t="shared" si="107"/>
        <v>ND</v>
      </c>
      <c r="J683" s="255" t="str">
        <f t="shared" si="108"/>
        <v>ND</v>
      </c>
      <c r="K683" s="249" t="s">
        <v>3730</v>
      </c>
      <c r="L683" s="229">
        <v>45576</v>
      </c>
      <c r="M683" s="366" t="s">
        <v>8336</v>
      </c>
      <c r="N683" s="220" t="s">
        <v>5536</v>
      </c>
      <c r="O683" s="229">
        <v>45603</v>
      </c>
      <c r="P683" s="220" t="s">
        <v>3777</v>
      </c>
      <c r="Q683" s="220" t="s">
        <v>3765</v>
      </c>
      <c r="R683" s="229">
        <v>45618</v>
      </c>
      <c r="S683" s="364" t="s">
        <v>8724</v>
      </c>
      <c r="T683" s="229">
        <v>45645</v>
      </c>
      <c r="U683" s="229" t="s">
        <v>5536</v>
      </c>
      <c r="V683" s="220" t="s">
        <v>3777</v>
      </c>
      <c r="W683" s="220" t="s">
        <v>5701</v>
      </c>
      <c r="X683" s="229">
        <v>45824</v>
      </c>
      <c r="Y683" s="978" t="s">
        <v>9594</v>
      </c>
      <c r="Z683" s="220" t="s">
        <v>5539</v>
      </c>
      <c r="AA683" s="229">
        <v>45839</v>
      </c>
      <c r="AB683" s="220"/>
      <c r="AC683" s="220" t="s">
        <v>3748</v>
      </c>
      <c r="AD683" s="229">
        <v>45842</v>
      </c>
      <c r="AE683" s="218" t="s">
        <v>9638</v>
      </c>
      <c r="AF683" s="220"/>
      <c r="AG683" s="229"/>
      <c r="AH683" s="220"/>
      <c r="AI683" s="220" t="s">
        <v>3748</v>
      </c>
      <c r="AJ683" s="229">
        <v>45973</v>
      </c>
      <c r="AK683" s="218" t="s">
        <v>11241</v>
      </c>
      <c r="AL683" s="220"/>
      <c r="AM683" s="229"/>
      <c r="AN683" s="220"/>
      <c r="AO683" s="220"/>
      <c r="AP683" s="229"/>
      <c r="AQ683" s="229"/>
      <c r="AR683" s="220"/>
      <c r="AS683" s="229"/>
      <c r="AT683" s="220"/>
      <c r="AU683" s="220"/>
      <c r="AV683" s="229"/>
      <c r="AW683" s="229"/>
      <c r="AX683" s="220"/>
      <c r="AY683" s="229"/>
    </row>
    <row r="684" spans="1:51" s="110" customFormat="1" ht="25.5" hidden="1" x14ac:dyDescent="0.25">
      <c r="A684" s="226" t="s">
        <v>8263</v>
      </c>
      <c r="B684" s="227"/>
      <c r="C684" s="227" t="s">
        <v>8257</v>
      </c>
      <c r="D684" s="252" t="s">
        <v>8099</v>
      </c>
      <c r="E684" s="231" t="s">
        <v>8316</v>
      </c>
      <c r="F684" s="228">
        <f t="shared" si="109"/>
        <v>45973</v>
      </c>
      <c r="G684" s="232" t="str">
        <f t="shared" si="106"/>
        <v>A</v>
      </c>
      <c r="H684" s="1058" t="str">
        <f t="shared" si="105"/>
        <v>MR_DER-1363_25</v>
      </c>
      <c r="I684" s="233" t="str">
        <f t="shared" si="107"/>
        <v>ND</v>
      </c>
      <c r="J684" s="255" t="str">
        <f t="shared" si="108"/>
        <v>ND</v>
      </c>
      <c r="K684" s="249" t="s">
        <v>3730</v>
      </c>
      <c r="L684" s="229">
        <v>45576</v>
      </c>
      <c r="M684" s="366" t="s">
        <v>8336</v>
      </c>
      <c r="N684" s="220" t="s">
        <v>5536</v>
      </c>
      <c r="O684" s="229">
        <v>45603</v>
      </c>
      <c r="P684" s="220" t="s">
        <v>3777</v>
      </c>
      <c r="Q684" s="220" t="s">
        <v>3765</v>
      </c>
      <c r="R684" s="229">
        <v>45618</v>
      </c>
      <c r="S684" s="364" t="s">
        <v>8724</v>
      </c>
      <c r="T684" s="229">
        <v>45645</v>
      </c>
      <c r="U684" s="229" t="s">
        <v>5536</v>
      </c>
      <c r="V684" s="220" t="s">
        <v>3777</v>
      </c>
      <c r="W684" s="220" t="s">
        <v>5701</v>
      </c>
      <c r="X684" s="229">
        <v>45824</v>
      </c>
      <c r="Y684" s="978" t="s">
        <v>9594</v>
      </c>
      <c r="Z684" s="220" t="s">
        <v>5539</v>
      </c>
      <c r="AA684" s="229">
        <v>45839</v>
      </c>
      <c r="AB684" s="220"/>
      <c r="AC684" s="220" t="s">
        <v>3748</v>
      </c>
      <c r="AD684" s="229">
        <v>45842</v>
      </c>
      <c r="AE684" s="218" t="s">
        <v>9638</v>
      </c>
      <c r="AF684" s="220"/>
      <c r="AG684" s="229"/>
      <c r="AH684" s="220"/>
      <c r="AI684" s="220" t="s">
        <v>3748</v>
      </c>
      <c r="AJ684" s="229">
        <v>45973</v>
      </c>
      <c r="AK684" s="218" t="s">
        <v>11241</v>
      </c>
      <c r="AL684" s="220"/>
      <c r="AM684" s="229"/>
      <c r="AN684" s="220"/>
      <c r="AO684" s="220"/>
      <c r="AP684" s="229"/>
      <c r="AQ684" s="229"/>
      <c r="AR684" s="220"/>
      <c r="AS684" s="229"/>
      <c r="AT684" s="220"/>
      <c r="AU684" s="220"/>
      <c r="AV684" s="229"/>
      <c r="AW684" s="229"/>
      <c r="AX684" s="220"/>
      <c r="AY684" s="229"/>
    </row>
    <row r="685" spans="1:51" s="110" customFormat="1" ht="25.5" hidden="1" x14ac:dyDescent="0.25">
      <c r="A685" s="226" t="s">
        <v>8263</v>
      </c>
      <c r="B685" s="227"/>
      <c r="C685" s="227" t="s">
        <v>8257</v>
      </c>
      <c r="D685" s="252" t="s">
        <v>8099</v>
      </c>
      <c r="E685" s="231" t="s">
        <v>8317</v>
      </c>
      <c r="F685" s="228">
        <f t="shared" si="109"/>
        <v>45973</v>
      </c>
      <c r="G685" s="232" t="str">
        <f t="shared" si="106"/>
        <v>A</v>
      </c>
      <c r="H685" s="1058" t="str">
        <f t="shared" si="105"/>
        <v>MR_DER-1363_25</v>
      </c>
      <c r="I685" s="233" t="str">
        <f t="shared" si="107"/>
        <v>ND</v>
      </c>
      <c r="J685" s="255" t="str">
        <f t="shared" si="108"/>
        <v>ND</v>
      </c>
      <c r="K685" s="249" t="s">
        <v>3730</v>
      </c>
      <c r="L685" s="229">
        <v>45576</v>
      </c>
      <c r="M685" s="366" t="s">
        <v>8336</v>
      </c>
      <c r="N685" s="220" t="s">
        <v>5536</v>
      </c>
      <c r="O685" s="229">
        <v>45603</v>
      </c>
      <c r="P685" s="220" t="s">
        <v>3777</v>
      </c>
      <c r="Q685" s="220" t="s">
        <v>3765</v>
      </c>
      <c r="R685" s="229">
        <v>45618</v>
      </c>
      <c r="S685" s="364" t="s">
        <v>8724</v>
      </c>
      <c r="T685" s="229">
        <v>45645</v>
      </c>
      <c r="U685" s="229" t="s">
        <v>5536</v>
      </c>
      <c r="V685" s="220" t="s">
        <v>3777</v>
      </c>
      <c r="W685" s="220" t="s">
        <v>5701</v>
      </c>
      <c r="X685" s="229">
        <v>45824</v>
      </c>
      <c r="Y685" s="978" t="s">
        <v>9594</v>
      </c>
      <c r="Z685" s="220" t="s">
        <v>5539</v>
      </c>
      <c r="AA685" s="229">
        <v>45839</v>
      </c>
      <c r="AB685" s="220"/>
      <c r="AC685" s="220" t="s">
        <v>3748</v>
      </c>
      <c r="AD685" s="229">
        <v>45842</v>
      </c>
      <c r="AE685" s="218" t="s">
        <v>9638</v>
      </c>
      <c r="AF685" s="220"/>
      <c r="AG685" s="229"/>
      <c r="AH685" s="220"/>
      <c r="AI685" s="220" t="s">
        <v>3748</v>
      </c>
      <c r="AJ685" s="229">
        <v>45973</v>
      </c>
      <c r="AK685" s="218" t="s">
        <v>11241</v>
      </c>
      <c r="AL685" s="220"/>
      <c r="AM685" s="229"/>
      <c r="AN685" s="220"/>
      <c r="AO685" s="220"/>
      <c r="AP685" s="229"/>
      <c r="AQ685" s="229"/>
      <c r="AR685" s="220"/>
      <c r="AS685" s="229"/>
      <c r="AT685" s="220"/>
      <c r="AU685" s="220"/>
      <c r="AV685" s="229"/>
      <c r="AW685" s="229"/>
      <c r="AX685" s="220"/>
      <c r="AY685" s="229"/>
    </row>
    <row r="686" spans="1:51" s="110" customFormat="1" ht="25.5" hidden="1" x14ac:dyDescent="0.25">
      <c r="A686" s="226" t="s">
        <v>8263</v>
      </c>
      <c r="B686" s="227"/>
      <c r="C686" s="227" t="s">
        <v>8257</v>
      </c>
      <c r="D686" s="252" t="s">
        <v>8099</v>
      </c>
      <c r="E686" s="231" t="s">
        <v>8318</v>
      </c>
      <c r="F686" s="228">
        <f t="shared" si="109"/>
        <v>45973</v>
      </c>
      <c r="G686" s="232" t="str">
        <f t="shared" si="106"/>
        <v>A</v>
      </c>
      <c r="H686" s="1058" t="str">
        <f t="shared" si="105"/>
        <v>MR_DER-1363_25</v>
      </c>
      <c r="I686" s="233" t="str">
        <f t="shared" si="107"/>
        <v>ND</v>
      </c>
      <c r="J686" s="255" t="str">
        <f t="shared" si="108"/>
        <v>ND</v>
      </c>
      <c r="K686" s="249" t="s">
        <v>3730</v>
      </c>
      <c r="L686" s="229">
        <v>45576</v>
      </c>
      <c r="M686" s="366" t="s">
        <v>8336</v>
      </c>
      <c r="N686" s="220" t="s">
        <v>5536</v>
      </c>
      <c r="O686" s="229">
        <v>45603</v>
      </c>
      <c r="P686" s="220" t="s">
        <v>3777</v>
      </c>
      <c r="Q686" s="220" t="s">
        <v>3765</v>
      </c>
      <c r="R686" s="229">
        <v>45618</v>
      </c>
      <c r="S686" s="364" t="s">
        <v>8724</v>
      </c>
      <c r="T686" s="229">
        <v>45645</v>
      </c>
      <c r="U686" s="229" t="s">
        <v>5536</v>
      </c>
      <c r="V686" s="220" t="s">
        <v>3777</v>
      </c>
      <c r="W686" s="220" t="s">
        <v>5701</v>
      </c>
      <c r="X686" s="229">
        <v>45824</v>
      </c>
      <c r="Y686" s="978" t="s">
        <v>9594</v>
      </c>
      <c r="Z686" s="220" t="s">
        <v>5539</v>
      </c>
      <c r="AA686" s="229">
        <v>45839</v>
      </c>
      <c r="AB686" s="220"/>
      <c r="AC686" s="220" t="s">
        <v>3748</v>
      </c>
      <c r="AD686" s="229">
        <v>45842</v>
      </c>
      <c r="AE686" s="218" t="s">
        <v>9638</v>
      </c>
      <c r="AF686" s="220"/>
      <c r="AG686" s="229"/>
      <c r="AH686" s="220"/>
      <c r="AI686" s="220" t="s">
        <v>3748</v>
      </c>
      <c r="AJ686" s="229">
        <v>45973</v>
      </c>
      <c r="AK686" s="218" t="s">
        <v>11241</v>
      </c>
      <c r="AL686" s="220"/>
      <c r="AM686" s="229"/>
      <c r="AN686" s="220"/>
      <c r="AO686" s="220"/>
      <c r="AP686" s="229"/>
      <c r="AQ686" s="229"/>
      <c r="AR686" s="220"/>
      <c r="AS686" s="229"/>
      <c r="AT686" s="220"/>
      <c r="AU686" s="220"/>
      <c r="AV686" s="229"/>
      <c r="AW686" s="229"/>
      <c r="AX686" s="220"/>
      <c r="AY686" s="229"/>
    </row>
    <row r="687" spans="1:51" s="110" customFormat="1" ht="25.5" hidden="1" x14ac:dyDescent="0.25">
      <c r="A687" s="226" t="s">
        <v>8263</v>
      </c>
      <c r="B687" s="227"/>
      <c r="C687" s="227" t="s">
        <v>8257</v>
      </c>
      <c r="D687" s="252" t="s">
        <v>8099</v>
      </c>
      <c r="E687" s="231" t="s">
        <v>8319</v>
      </c>
      <c r="F687" s="228">
        <f t="shared" si="109"/>
        <v>45973</v>
      </c>
      <c r="G687" s="232" t="str">
        <f t="shared" si="106"/>
        <v>A</v>
      </c>
      <c r="H687" s="1058" t="str">
        <f t="shared" si="105"/>
        <v>MR_DER-1363_25</v>
      </c>
      <c r="I687" s="233" t="str">
        <f t="shared" si="107"/>
        <v>ND</v>
      </c>
      <c r="J687" s="255" t="str">
        <f t="shared" si="108"/>
        <v>ND</v>
      </c>
      <c r="K687" s="249" t="s">
        <v>3730</v>
      </c>
      <c r="L687" s="229">
        <v>45576</v>
      </c>
      <c r="M687" s="366" t="s">
        <v>8336</v>
      </c>
      <c r="N687" s="220" t="s">
        <v>5536</v>
      </c>
      <c r="O687" s="229">
        <v>45603</v>
      </c>
      <c r="P687" s="220" t="s">
        <v>3777</v>
      </c>
      <c r="Q687" s="220" t="s">
        <v>3765</v>
      </c>
      <c r="R687" s="229">
        <v>45618</v>
      </c>
      <c r="S687" s="364" t="s">
        <v>8724</v>
      </c>
      <c r="T687" s="229">
        <v>45645</v>
      </c>
      <c r="U687" s="229" t="s">
        <v>5536</v>
      </c>
      <c r="V687" s="220" t="s">
        <v>3777</v>
      </c>
      <c r="W687" s="220" t="s">
        <v>5701</v>
      </c>
      <c r="X687" s="229">
        <v>45824</v>
      </c>
      <c r="Y687" s="978" t="s">
        <v>9594</v>
      </c>
      <c r="Z687" s="220" t="s">
        <v>5539</v>
      </c>
      <c r="AA687" s="229">
        <v>45839</v>
      </c>
      <c r="AB687" s="220"/>
      <c r="AC687" s="220" t="s">
        <v>3748</v>
      </c>
      <c r="AD687" s="229">
        <v>45842</v>
      </c>
      <c r="AE687" s="218" t="s">
        <v>9638</v>
      </c>
      <c r="AF687" s="220"/>
      <c r="AG687" s="229"/>
      <c r="AH687" s="220"/>
      <c r="AI687" s="220" t="s">
        <v>3748</v>
      </c>
      <c r="AJ687" s="229">
        <v>45973</v>
      </c>
      <c r="AK687" s="218" t="s">
        <v>11241</v>
      </c>
      <c r="AL687" s="220"/>
      <c r="AM687" s="229"/>
      <c r="AN687" s="220"/>
      <c r="AO687" s="220"/>
      <c r="AP687" s="229"/>
      <c r="AQ687" s="229"/>
      <c r="AR687" s="220"/>
      <c r="AS687" s="229"/>
      <c r="AT687" s="220"/>
      <c r="AU687" s="220"/>
      <c r="AV687" s="229"/>
      <c r="AW687" s="229"/>
      <c r="AX687" s="220"/>
      <c r="AY687" s="229"/>
    </row>
    <row r="688" spans="1:51" s="110" customFormat="1" ht="25.5" hidden="1" x14ac:dyDescent="0.25">
      <c r="A688" s="226" t="s">
        <v>8263</v>
      </c>
      <c r="B688" s="227"/>
      <c r="C688" s="227" t="s">
        <v>8257</v>
      </c>
      <c r="D688" s="252" t="s">
        <v>8099</v>
      </c>
      <c r="E688" s="231" t="s">
        <v>8320</v>
      </c>
      <c r="F688" s="228">
        <f t="shared" si="109"/>
        <v>45973</v>
      </c>
      <c r="G688" s="232" t="str">
        <f t="shared" si="106"/>
        <v>B</v>
      </c>
      <c r="H688" s="1058" t="str">
        <f t="shared" si="105"/>
        <v>MR_DER-1363_25</v>
      </c>
      <c r="I688" s="233" t="str">
        <f t="shared" si="107"/>
        <v>ND</v>
      </c>
      <c r="J688" s="255" t="str">
        <f t="shared" si="108"/>
        <v>ND</v>
      </c>
      <c r="K688" s="249" t="s">
        <v>3730</v>
      </c>
      <c r="L688" s="229">
        <v>45576</v>
      </c>
      <c r="M688" s="366" t="s">
        <v>8336</v>
      </c>
      <c r="N688" s="220" t="s">
        <v>5536</v>
      </c>
      <c r="O688" s="229">
        <v>45603</v>
      </c>
      <c r="P688" s="220" t="s">
        <v>3777</v>
      </c>
      <c r="Q688" s="220" t="s">
        <v>3765</v>
      </c>
      <c r="R688" s="229">
        <v>45618</v>
      </c>
      <c r="S688" s="364" t="s">
        <v>8724</v>
      </c>
      <c r="T688" s="229">
        <v>45645</v>
      </c>
      <c r="U688" s="229" t="s">
        <v>5536</v>
      </c>
      <c r="V688" s="220" t="s">
        <v>3777</v>
      </c>
      <c r="W688" s="220" t="s">
        <v>5701</v>
      </c>
      <c r="X688" s="229">
        <v>45824</v>
      </c>
      <c r="Y688" s="978" t="s">
        <v>9594</v>
      </c>
      <c r="Z688" s="220" t="s">
        <v>5539</v>
      </c>
      <c r="AA688" s="229">
        <v>45839</v>
      </c>
      <c r="AB688" s="220"/>
      <c r="AC688" s="220" t="s">
        <v>3748</v>
      </c>
      <c r="AD688" s="229">
        <v>45842</v>
      </c>
      <c r="AE688" s="218" t="s">
        <v>9638</v>
      </c>
      <c r="AF688" s="220"/>
      <c r="AG688" s="229"/>
      <c r="AH688" s="220"/>
      <c r="AI688" s="220" t="s">
        <v>5626</v>
      </c>
      <c r="AJ688" s="229">
        <v>45867</v>
      </c>
      <c r="AK688" s="218" t="s">
        <v>9690</v>
      </c>
      <c r="AL688" s="220" t="s">
        <v>5539</v>
      </c>
      <c r="AM688" s="229">
        <v>45877</v>
      </c>
      <c r="AN688" s="220"/>
      <c r="AO688" s="220" t="s">
        <v>5811</v>
      </c>
      <c r="AP688" s="229">
        <v>45880</v>
      </c>
      <c r="AQ688" s="1153" t="s">
        <v>9730</v>
      </c>
      <c r="AR688" s="220"/>
      <c r="AS688" s="229"/>
      <c r="AT688" s="220"/>
      <c r="AU688" s="220" t="s">
        <v>5811</v>
      </c>
      <c r="AV688" s="229">
        <v>45973</v>
      </c>
      <c r="AW688" s="1153" t="s">
        <v>11241</v>
      </c>
      <c r="AX688" s="220"/>
      <c r="AY688" s="229"/>
    </row>
    <row r="689" spans="1:51" s="110" customFormat="1" ht="25.5" hidden="1" x14ac:dyDescent="0.25">
      <c r="A689" s="226" t="s">
        <v>8263</v>
      </c>
      <c r="B689" s="227"/>
      <c r="C689" s="227" t="s">
        <v>8257</v>
      </c>
      <c r="D689" s="252" t="s">
        <v>8099</v>
      </c>
      <c r="E689" s="231" t="s">
        <v>8321</v>
      </c>
      <c r="F689" s="228">
        <f t="shared" si="109"/>
        <v>45973</v>
      </c>
      <c r="G689" s="232" t="str">
        <f t="shared" si="106"/>
        <v>B</v>
      </c>
      <c r="H689" s="1058" t="str">
        <f t="shared" si="105"/>
        <v>MR_DER-1363_25</v>
      </c>
      <c r="I689" s="233" t="str">
        <f t="shared" si="107"/>
        <v>ND</v>
      </c>
      <c r="J689" s="255" t="str">
        <f t="shared" si="108"/>
        <v>ND</v>
      </c>
      <c r="K689" s="249" t="s">
        <v>3730</v>
      </c>
      <c r="L689" s="229">
        <v>45576</v>
      </c>
      <c r="M689" s="366" t="s">
        <v>8336</v>
      </c>
      <c r="N689" s="220" t="s">
        <v>5536</v>
      </c>
      <c r="O689" s="229">
        <v>45603</v>
      </c>
      <c r="P689" s="220" t="s">
        <v>3777</v>
      </c>
      <c r="Q689" s="220" t="s">
        <v>3765</v>
      </c>
      <c r="R689" s="229">
        <v>45618</v>
      </c>
      <c r="S689" s="364" t="s">
        <v>8724</v>
      </c>
      <c r="T689" s="229">
        <v>45645</v>
      </c>
      <c r="U689" s="229" t="s">
        <v>5536</v>
      </c>
      <c r="V689" s="220" t="s">
        <v>3777</v>
      </c>
      <c r="W689" s="220" t="s">
        <v>5701</v>
      </c>
      <c r="X689" s="229">
        <v>45824</v>
      </c>
      <c r="Y689" s="978" t="s">
        <v>9594</v>
      </c>
      <c r="Z689" s="220" t="s">
        <v>5539</v>
      </c>
      <c r="AA689" s="229">
        <v>45839</v>
      </c>
      <c r="AB689" s="220"/>
      <c r="AC689" s="220" t="s">
        <v>3748</v>
      </c>
      <c r="AD689" s="229">
        <v>45842</v>
      </c>
      <c r="AE689" s="218" t="s">
        <v>9638</v>
      </c>
      <c r="AF689" s="220"/>
      <c r="AG689" s="229"/>
      <c r="AH689" s="220"/>
      <c r="AI689" s="220" t="s">
        <v>5626</v>
      </c>
      <c r="AJ689" s="229">
        <v>45867</v>
      </c>
      <c r="AK689" s="218" t="s">
        <v>9690</v>
      </c>
      <c r="AL689" s="220" t="s">
        <v>5539</v>
      </c>
      <c r="AM689" s="229">
        <v>45877</v>
      </c>
      <c r="AN689" s="220"/>
      <c r="AO689" s="220" t="s">
        <v>5811</v>
      </c>
      <c r="AP689" s="229">
        <v>45880</v>
      </c>
      <c r="AQ689" s="1153" t="s">
        <v>9730</v>
      </c>
      <c r="AR689" s="220"/>
      <c r="AS689" s="229"/>
      <c r="AT689" s="220"/>
      <c r="AU689" s="220" t="s">
        <v>5811</v>
      </c>
      <c r="AV689" s="229">
        <v>45973</v>
      </c>
      <c r="AW689" s="1153" t="s">
        <v>11241</v>
      </c>
      <c r="AX689" s="220"/>
      <c r="AY689" s="229"/>
    </row>
    <row r="690" spans="1:51" s="110" customFormat="1" ht="25.5" hidden="1" x14ac:dyDescent="0.25">
      <c r="A690" s="226" t="s">
        <v>8263</v>
      </c>
      <c r="B690" s="227"/>
      <c r="C690" s="227" t="s">
        <v>8257</v>
      </c>
      <c r="D690" s="252" t="s">
        <v>8099</v>
      </c>
      <c r="E690" s="231" t="s">
        <v>8322</v>
      </c>
      <c r="F690" s="228">
        <f t="shared" si="109"/>
        <v>45973</v>
      </c>
      <c r="G690" s="232" t="str">
        <f t="shared" si="106"/>
        <v>B</v>
      </c>
      <c r="H690" s="1058" t="str">
        <f t="shared" si="105"/>
        <v>MR_DER-1363_25</v>
      </c>
      <c r="I690" s="233" t="str">
        <f t="shared" si="107"/>
        <v>ND</v>
      </c>
      <c r="J690" s="255" t="str">
        <f t="shared" si="108"/>
        <v>ND</v>
      </c>
      <c r="K690" s="249" t="s">
        <v>3730</v>
      </c>
      <c r="L690" s="229">
        <v>45576</v>
      </c>
      <c r="M690" s="366" t="s">
        <v>8336</v>
      </c>
      <c r="N690" s="220" t="s">
        <v>5536</v>
      </c>
      <c r="O690" s="229">
        <v>45603</v>
      </c>
      <c r="P690" s="220" t="s">
        <v>3777</v>
      </c>
      <c r="Q690" s="220" t="s">
        <v>3765</v>
      </c>
      <c r="R690" s="229">
        <v>45618</v>
      </c>
      <c r="S690" s="364" t="s">
        <v>8724</v>
      </c>
      <c r="T690" s="229">
        <v>45645</v>
      </c>
      <c r="U690" s="229" t="s">
        <v>5536</v>
      </c>
      <c r="V690" s="220" t="s">
        <v>3777</v>
      </c>
      <c r="W690" s="220" t="s">
        <v>5701</v>
      </c>
      <c r="X690" s="229">
        <v>45824</v>
      </c>
      <c r="Y690" s="978" t="s">
        <v>9594</v>
      </c>
      <c r="Z690" s="220" t="s">
        <v>5539</v>
      </c>
      <c r="AA690" s="229">
        <v>45839</v>
      </c>
      <c r="AB690" s="220"/>
      <c r="AC690" s="220" t="s">
        <v>3748</v>
      </c>
      <c r="AD690" s="229">
        <v>45842</v>
      </c>
      <c r="AE690" s="218" t="s">
        <v>9638</v>
      </c>
      <c r="AF690" s="220"/>
      <c r="AG690" s="229"/>
      <c r="AH690" s="220"/>
      <c r="AI690" s="220" t="s">
        <v>5626</v>
      </c>
      <c r="AJ690" s="229">
        <v>45867</v>
      </c>
      <c r="AK690" s="218" t="s">
        <v>9690</v>
      </c>
      <c r="AL690" s="220" t="s">
        <v>5539</v>
      </c>
      <c r="AM690" s="229">
        <v>45877</v>
      </c>
      <c r="AN690" s="220"/>
      <c r="AO690" s="220" t="s">
        <v>5811</v>
      </c>
      <c r="AP690" s="229">
        <v>45880</v>
      </c>
      <c r="AQ690" s="1153" t="s">
        <v>9730</v>
      </c>
      <c r="AR690" s="220"/>
      <c r="AS690" s="229"/>
      <c r="AT690" s="220"/>
      <c r="AU690" s="220" t="s">
        <v>5811</v>
      </c>
      <c r="AV690" s="229">
        <v>45973</v>
      </c>
      <c r="AW690" s="1153" t="s">
        <v>11241</v>
      </c>
      <c r="AX690" s="220"/>
      <c r="AY690" s="229"/>
    </row>
    <row r="691" spans="1:51" s="110" customFormat="1" ht="25.5" hidden="1" x14ac:dyDescent="0.25">
      <c r="A691" s="226" t="s">
        <v>8263</v>
      </c>
      <c r="B691" s="227"/>
      <c r="C691" s="227" t="s">
        <v>8257</v>
      </c>
      <c r="D691" s="252" t="s">
        <v>8099</v>
      </c>
      <c r="E691" s="231" t="s">
        <v>8323</v>
      </c>
      <c r="F691" s="228">
        <f t="shared" si="109"/>
        <v>45973</v>
      </c>
      <c r="G691" s="232" t="str">
        <f t="shared" si="106"/>
        <v>B</v>
      </c>
      <c r="H691" s="1058" t="str">
        <f t="shared" si="105"/>
        <v>MR_DER-1363_25</v>
      </c>
      <c r="I691" s="233" t="str">
        <f t="shared" si="107"/>
        <v>ND</v>
      </c>
      <c r="J691" s="255" t="str">
        <f t="shared" si="108"/>
        <v>ND</v>
      </c>
      <c r="K691" s="249" t="s">
        <v>3730</v>
      </c>
      <c r="L691" s="229">
        <v>45576</v>
      </c>
      <c r="M691" s="366" t="s">
        <v>8336</v>
      </c>
      <c r="N691" s="220" t="s">
        <v>5536</v>
      </c>
      <c r="O691" s="229">
        <v>45603</v>
      </c>
      <c r="P691" s="220" t="s">
        <v>3777</v>
      </c>
      <c r="Q691" s="220" t="s">
        <v>3765</v>
      </c>
      <c r="R691" s="229">
        <v>45618</v>
      </c>
      <c r="S691" s="364" t="s">
        <v>8724</v>
      </c>
      <c r="T691" s="229">
        <v>45645</v>
      </c>
      <c r="U691" s="229" t="s">
        <v>5536</v>
      </c>
      <c r="V691" s="220" t="s">
        <v>3777</v>
      </c>
      <c r="W691" s="220" t="s">
        <v>5701</v>
      </c>
      <c r="X691" s="229">
        <v>45824</v>
      </c>
      <c r="Y691" s="978" t="s">
        <v>9594</v>
      </c>
      <c r="Z691" s="220" t="s">
        <v>5539</v>
      </c>
      <c r="AA691" s="229">
        <v>45839</v>
      </c>
      <c r="AB691" s="220"/>
      <c r="AC691" s="220" t="s">
        <v>3748</v>
      </c>
      <c r="AD691" s="229">
        <v>45842</v>
      </c>
      <c r="AE691" s="218" t="s">
        <v>9638</v>
      </c>
      <c r="AF691" s="220"/>
      <c r="AG691" s="229"/>
      <c r="AH691" s="220"/>
      <c r="AI691" s="220" t="s">
        <v>5626</v>
      </c>
      <c r="AJ691" s="229">
        <v>45867</v>
      </c>
      <c r="AK691" s="218" t="s">
        <v>9690</v>
      </c>
      <c r="AL691" s="220" t="s">
        <v>5539</v>
      </c>
      <c r="AM691" s="229">
        <v>45877</v>
      </c>
      <c r="AN691" s="220"/>
      <c r="AO691" s="220" t="s">
        <v>5811</v>
      </c>
      <c r="AP691" s="229">
        <v>45880</v>
      </c>
      <c r="AQ691" s="1153" t="s">
        <v>9730</v>
      </c>
      <c r="AR691" s="220"/>
      <c r="AS691" s="229"/>
      <c r="AT691" s="220"/>
      <c r="AU691" s="220" t="s">
        <v>5811</v>
      </c>
      <c r="AV691" s="229">
        <v>45973</v>
      </c>
      <c r="AW691" s="1153" t="s">
        <v>11241</v>
      </c>
      <c r="AX691" s="220"/>
      <c r="AY691" s="229"/>
    </row>
    <row r="692" spans="1:51" s="110" customFormat="1" ht="25.5" hidden="1" x14ac:dyDescent="0.25">
      <c r="A692" s="226" t="s">
        <v>8263</v>
      </c>
      <c r="B692" s="227"/>
      <c r="C692" s="227" t="s">
        <v>8257</v>
      </c>
      <c r="D692" s="252" t="s">
        <v>8099</v>
      </c>
      <c r="E692" s="231" t="s">
        <v>8324</v>
      </c>
      <c r="F692" s="228">
        <f t="shared" ref="F692:F701" si="110">IF(L692&lt;&gt;0,MAX(L692,R692,X692,AD70,,AD692,AJ5874,AJ692,AP692,AV692),"NE")</f>
        <v>45973</v>
      </c>
      <c r="G692" s="232" t="str">
        <f t="shared" si="106"/>
        <v>A</v>
      </c>
      <c r="H692" s="1058" t="str">
        <f t="shared" si="105"/>
        <v>MR_DER-1363_25</v>
      </c>
      <c r="I692" s="233" t="str">
        <f t="shared" si="107"/>
        <v>ND</v>
      </c>
      <c r="J692" s="255" t="str">
        <f t="shared" si="108"/>
        <v>ND</v>
      </c>
      <c r="K692" s="249" t="s">
        <v>3730</v>
      </c>
      <c r="L692" s="229">
        <v>45576</v>
      </c>
      <c r="M692" s="366" t="s">
        <v>8336</v>
      </c>
      <c r="N692" s="220" t="s">
        <v>5536</v>
      </c>
      <c r="O692" s="229">
        <v>45603</v>
      </c>
      <c r="P692" s="220" t="s">
        <v>3777</v>
      </c>
      <c r="Q692" s="220" t="s">
        <v>3765</v>
      </c>
      <c r="R692" s="229">
        <v>45618</v>
      </c>
      <c r="S692" s="364" t="s">
        <v>8724</v>
      </c>
      <c r="T692" s="229">
        <v>45645</v>
      </c>
      <c r="U692" s="229" t="s">
        <v>5536</v>
      </c>
      <c r="V692" s="220" t="s">
        <v>3777</v>
      </c>
      <c r="W692" s="220" t="s">
        <v>5701</v>
      </c>
      <c r="X692" s="229">
        <v>45824</v>
      </c>
      <c r="Y692" s="978" t="s">
        <v>9594</v>
      </c>
      <c r="Z692" s="220" t="s">
        <v>5539</v>
      </c>
      <c r="AA692" s="229">
        <v>45839</v>
      </c>
      <c r="AB692" s="220"/>
      <c r="AC692" s="220" t="s">
        <v>3748</v>
      </c>
      <c r="AD692" s="229">
        <v>45842</v>
      </c>
      <c r="AE692" s="218" t="s">
        <v>9638</v>
      </c>
      <c r="AF692" s="220"/>
      <c r="AG692" s="229"/>
      <c r="AH692" s="220"/>
      <c r="AI692" s="220" t="s">
        <v>3748</v>
      </c>
      <c r="AJ692" s="229">
        <v>45973</v>
      </c>
      <c r="AK692" s="218" t="s">
        <v>11241</v>
      </c>
      <c r="AL692" s="220"/>
      <c r="AM692" s="229"/>
      <c r="AN692" s="220"/>
      <c r="AO692" s="220"/>
      <c r="AP692" s="229"/>
      <c r="AQ692" s="229"/>
      <c r="AR692" s="220"/>
      <c r="AS692" s="229"/>
      <c r="AT692" s="220"/>
      <c r="AU692" s="220"/>
      <c r="AV692" s="229"/>
      <c r="AW692" s="229"/>
      <c r="AX692" s="220"/>
      <c r="AY692" s="229"/>
    </row>
    <row r="693" spans="1:51" s="110" customFormat="1" ht="25.5" hidden="1" x14ac:dyDescent="0.25">
      <c r="A693" s="226" t="s">
        <v>8263</v>
      </c>
      <c r="B693" s="227"/>
      <c r="C693" s="227" t="s">
        <v>8257</v>
      </c>
      <c r="D693" s="252" t="s">
        <v>8099</v>
      </c>
      <c r="E693" s="231" t="s">
        <v>8325</v>
      </c>
      <c r="F693" s="228">
        <f t="shared" si="110"/>
        <v>45973</v>
      </c>
      <c r="G693" s="232" t="str">
        <f t="shared" si="106"/>
        <v>A</v>
      </c>
      <c r="H693" s="1058" t="str">
        <f t="shared" si="105"/>
        <v>MR_DER-1363_25</v>
      </c>
      <c r="I693" s="233" t="str">
        <f t="shared" si="107"/>
        <v>ND</v>
      </c>
      <c r="J693" s="255" t="str">
        <f t="shared" si="108"/>
        <v>ND</v>
      </c>
      <c r="K693" s="249" t="s">
        <v>3730</v>
      </c>
      <c r="L693" s="229">
        <v>45576</v>
      </c>
      <c r="M693" s="366" t="s">
        <v>8336</v>
      </c>
      <c r="N693" s="220" t="s">
        <v>5536</v>
      </c>
      <c r="O693" s="229">
        <v>45603</v>
      </c>
      <c r="P693" s="220" t="s">
        <v>3777</v>
      </c>
      <c r="Q693" s="220" t="s">
        <v>3765</v>
      </c>
      <c r="R693" s="229">
        <v>45618</v>
      </c>
      <c r="S693" s="364" t="s">
        <v>8724</v>
      </c>
      <c r="T693" s="229">
        <v>45645</v>
      </c>
      <c r="U693" s="229" t="s">
        <v>5536</v>
      </c>
      <c r="V693" s="220" t="s">
        <v>3777</v>
      </c>
      <c r="W693" s="220" t="s">
        <v>5701</v>
      </c>
      <c r="X693" s="229">
        <v>45824</v>
      </c>
      <c r="Y693" s="978" t="s">
        <v>9594</v>
      </c>
      <c r="Z693" s="220" t="s">
        <v>5539</v>
      </c>
      <c r="AA693" s="229">
        <v>45839</v>
      </c>
      <c r="AB693" s="220"/>
      <c r="AC693" s="220" t="s">
        <v>3748</v>
      </c>
      <c r="AD693" s="229">
        <v>45842</v>
      </c>
      <c r="AE693" s="218" t="s">
        <v>9638</v>
      </c>
      <c r="AF693" s="220"/>
      <c r="AG693" s="229"/>
      <c r="AH693" s="220"/>
      <c r="AI693" s="220" t="s">
        <v>3748</v>
      </c>
      <c r="AJ693" s="229">
        <v>45973</v>
      </c>
      <c r="AK693" s="218" t="s">
        <v>11241</v>
      </c>
      <c r="AL693" s="220"/>
      <c r="AM693" s="229"/>
      <c r="AN693" s="220"/>
      <c r="AO693" s="220"/>
      <c r="AP693" s="229"/>
      <c r="AQ693" s="229"/>
      <c r="AR693" s="220"/>
      <c r="AS693" s="229"/>
      <c r="AT693" s="220"/>
      <c r="AU693" s="220"/>
      <c r="AV693" s="229"/>
      <c r="AW693" s="229"/>
      <c r="AX693" s="220"/>
      <c r="AY693" s="229"/>
    </row>
    <row r="694" spans="1:51" s="110" customFormat="1" ht="25.5" hidden="1" x14ac:dyDescent="0.25">
      <c r="A694" s="226" t="s">
        <v>8263</v>
      </c>
      <c r="B694" s="227"/>
      <c r="C694" s="227" t="s">
        <v>8257</v>
      </c>
      <c r="D694" s="252" t="s">
        <v>8099</v>
      </c>
      <c r="E694" s="231" t="s">
        <v>8326</v>
      </c>
      <c r="F694" s="228">
        <f t="shared" si="110"/>
        <v>45973</v>
      </c>
      <c r="G694" s="232" t="str">
        <f t="shared" ref="G694:G701" si="111">IF($F694="","",INDEX($K694:$DP694,1,MATCH($F694,$K694:$DP694,)-1))</f>
        <v>A</v>
      </c>
      <c r="H694" s="1058" t="str">
        <f t="shared" si="105"/>
        <v>MR_DER-1363_25</v>
      </c>
      <c r="I694" s="233" t="str">
        <f t="shared" ref="I694:I701" si="112">IF(F694="NE",F694,IF(INDEX(K694:CR694,,MATCH(F694,K694:CR694,0)+3)&lt;&gt;0,INDEX(K694:CR694,,MATCH(F694,K694:CR694,0)+3),"ND"))</f>
        <v>ND</v>
      </c>
      <c r="J694" s="255" t="str">
        <f t="shared" ref="J694:J701" si="113">IF(G694="NE",G694,IF(INDEX(K694:CS694,,MATCH(G694,K694:CS694,0)+3)&lt;&gt;0,INDEX(K694:CS694,,MATCH(G694,K694:CS694,0)+3),"ND"))</f>
        <v>ND</v>
      </c>
      <c r="K694" s="249" t="s">
        <v>3730</v>
      </c>
      <c r="L694" s="229">
        <v>45576</v>
      </c>
      <c r="M694" s="366" t="s">
        <v>8336</v>
      </c>
      <c r="N694" s="220" t="s">
        <v>5536</v>
      </c>
      <c r="O694" s="229">
        <v>45603</v>
      </c>
      <c r="P694" s="220" t="s">
        <v>3777</v>
      </c>
      <c r="Q694" s="220" t="s">
        <v>3765</v>
      </c>
      <c r="R694" s="229">
        <v>45618</v>
      </c>
      <c r="S694" s="364" t="s">
        <v>8724</v>
      </c>
      <c r="T694" s="229">
        <v>45645</v>
      </c>
      <c r="U694" s="229" t="s">
        <v>5536</v>
      </c>
      <c r="V694" s="220" t="s">
        <v>3777</v>
      </c>
      <c r="W694" s="220" t="s">
        <v>5701</v>
      </c>
      <c r="X694" s="229">
        <v>45824</v>
      </c>
      <c r="Y694" s="978" t="s">
        <v>9594</v>
      </c>
      <c r="Z694" s="220" t="s">
        <v>5539</v>
      </c>
      <c r="AA694" s="229">
        <v>45839</v>
      </c>
      <c r="AB694" s="220"/>
      <c r="AC694" s="220" t="s">
        <v>3748</v>
      </c>
      <c r="AD694" s="229">
        <v>45842</v>
      </c>
      <c r="AE694" s="218" t="s">
        <v>9638</v>
      </c>
      <c r="AF694" s="220"/>
      <c r="AG694" s="229"/>
      <c r="AH694" s="220"/>
      <c r="AI694" s="220" t="s">
        <v>3748</v>
      </c>
      <c r="AJ694" s="229">
        <v>45973</v>
      </c>
      <c r="AK694" s="218" t="s">
        <v>11241</v>
      </c>
      <c r="AL694" s="220"/>
      <c r="AM694" s="229"/>
      <c r="AN694" s="220"/>
      <c r="AO694" s="220"/>
      <c r="AP694" s="229"/>
      <c r="AQ694" s="229"/>
      <c r="AR694" s="220"/>
      <c r="AS694" s="229"/>
      <c r="AT694" s="220"/>
      <c r="AU694" s="220"/>
      <c r="AV694" s="229"/>
      <c r="AW694" s="229"/>
      <c r="AX694" s="220"/>
      <c r="AY694" s="229"/>
    </row>
    <row r="695" spans="1:51" s="110" customFormat="1" ht="25.5" hidden="1" x14ac:dyDescent="0.25">
      <c r="A695" s="226" t="s">
        <v>8263</v>
      </c>
      <c r="B695" s="227"/>
      <c r="C695" s="227" t="s">
        <v>8257</v>
      </c>
      <c r="D695" s="252" t="s">
        <v>8099</v>
      </c>
      <c r="E695" s="231" t="s">
        <v>8327</v>
      </c>
      <c r="F695" s="228">
        <f t="shared" si="110"/>
        <v>45973</v>
      </c>
      <c r="G695" s="232" t="str">
        <f t="shared" si="111"/>
        <v>A</v>
      </c>
      <c r="H695" s="1058" t="str">
        <f t="shared" si="105"/>
        <v>MR_DER-1363_25</v>
      </c>
      <c r="I695" s="233" t="str">
        <f t="shared" si="112"/>
        <v>ND</v>
      </c>
      <c r="J695" s="255" t="str">
        <f t="shared" si="113"/>
        <v>ND</v>
      </c>
      <c r="K695" s="249" t="s">
        <v>3730</v>
      </c>
      <c r="L695" s="229">
        <v>45576</v>
      </c>
      <c r="M695" s="366" t="s">
        <v>8336</v>
      </c>
      <c r="N695" s="220" t="s">
        <v>5536</v>
      </c>
      <c r="O695" s="229">
        <v>45603</v>
      </c>
      <c r="P695" s="220" t="s">
        <v>3777</v>
      </c>
      <c r="Q695" s="220" t="s">
        <v>3765</v>
      </c>
      <c r="R695" s="229">
        <v>45618</v>
      </c>
      <c r="S695" s="364" t="s">
        <v>8724</v>
      </c>
      <c r="T695" s="229">
        <v>45645</v>
      </c>
      <c r="U695" s="229" t="s">
        <v>5536</v>
      </c>
      <c r="V695" s="220" t="s">
        <v>3777</v>
      </c>
      <c r="W695" s="220" t="s">
        <v>5701</v>
      </c>
      <c r="X695" s="229">
        <v>45824</v>
      </c>
      <c r="Y695" s="978" t="s">
        <v>9594</v>
      </c>
      <c r="Z695" s="220" t="s">
        <v>5539</v>
      </c>
      <c r="AA695" s="229">
        <v>45839</v>
      </c>
      <c r="AB695" s="220"/>
      <c r="AC695" s="220" t="s">
        <v>3748</v>
      </c>
      <c r="AD695" s="229">
        <v>45842</v>
      </c>
      <c r="AE695" s="218" t="s">
        <v>9638</v>
      </c>
      <c r="AF695" s="220"/>
      <c r="AG695" s="229"/>
      <c r="AH695" s="220"/>
      <c r="AI695" s="220" t="s">
        <v>3748</v>
      </c>
      <c r="AJ695" s="229">
        <v>45973</v>
      </c>
      <c r="AK695" s="218" t="s">
        <v>11241</v>
      </c>
      <c r="AL695" s="220"/>
      <c r="AM695" s="229"/>
      <c r="AN695" s="220"/>
      <c r="AO695" s="220"/>
      <c r="AP695" s="229"/>
      <c r="AQ695" s="229"/>
      <c r="AR695" s="220"/>
      <c r="AS695" s="229"/>
      <c r="AT695" s="220"/>
      <c r="AU695" s="220"/>
      <c r="AV695" s="229"/>
      <c r="AW695" s="229"/>
      <c r="AX695" s="220"/>
      <c r="AY695" s="229"/>
    </row>
    <row r="696" spans="1:51" s="110" customFormat="1" ht="25.5" hidden="1" x14ac:dyDescent="0.25">
      <c r="A696" s="226" t="s">
        <v>8263</v>
      </c>
      <c r="B696" s="227"/>
      <c r="C696" s="227" t="s">
        <v>8257</v>
      </c>
      <c r="D696" s="252" t="s">
        <v>8099</v>
      </c>
      <c r="E696" s="231" t="s">
        <v>8328</v>
      </c>
      <c r="F696" s="228">
        <f t="shared" si="110"/>
        <v>45973</v>
      </c>
      <c r="G696" s="232" t="str">
        <f t="shared" si="111"/>
        <v>A</v>
      </c>
      <c r="H696" s="1058" t="str">
        <f t="shared" si="105"/>
        <v>MR_DER-1363_25</v>
      </c>
      <c r="I696" s="233" t="str">
        <f t="shared" si="112"/>
        <v>ND</v>
      </c>
      <c r="J696" s="255" t="str">
        <f t="shared" si="113"/>
        <v>ND</v>
      </c>
      <c r="K696" s="249" t="s">
        <v>3730</v>
      </c>
      <c r="L696" s="229">
        <v>45576</v>
      </c>
      <c r="M696" s="366" t="s">
        <v>8336</v>
      </c>
      <c r="N696" s="220" t="s">
        <v>5536</v>
      </c>
      <c r="O696" s="229">
        <v>45603</v>
      </c>
      <c r="P696" s="220" t="s">
        <v>3777</v>
      </c>
      <c r="Q696" s="220" t="s">
        <v>3765</v>
      </c>
      <c r="R696" s="229">
        <v>45618</v>
      </c>
      <c r="S696" s="364" t="s">
        <v>8724</v>
      </c>
      <c r="T696" s="229">
        <v>45645</v>
      </c>
      <c r="U696" s="229" t="s">
        <v>5536</v>
      </c>
      <c r="V696" s="220" t="s">
        <v>3777</v>
      </c>
      <c r="W696" s="220" t="s">
        <v>5701</v>
      </c>
      <c r="X696" s="229">
        <v>45824</v>
      </c>
      <c r="Y696" s="1373" t="s">
        <v>9594</v>
      </c>
      <c r="Z696" s="220" t="s">
        <v>5539</v>
      </c>
      <c r="AA696" s="229">
        <v>45839</v>
      </c>
      <c r="AB696" s="220"/>
      <c r="AC696" s="220" t="s">
        <v>3748</v>
      </c>
      <c r="AD696" s="229">
        <v>45842</v>
      </c>
      <c r="AE696" s="218" t="s">
        <v>9638</v>
      </c>
      <c r="AF696" s="220"/>
      <c r="AG696" s="229"/>
      <c r="AH696" s="220"/>
      <c r="AI696" s="220" t="s">
        <v>3748</v>
      </c>
      <c r="AJ696" s="229">
        <v>45973</v>
      </c>
      <c r="AK696" s="218" t="s">
        <v>11241</v>
      </c>
      <c r="AL696" s="220"/>
      <c r="AM696" s="229"/>
      <c r="AN696" s="220"/>
      <c r="AO696" s="220"/>
      <c r="AP696" s="229"/>
      <c r="AQ696" s="229"/>
      <c r="AR696" s="220"/>
      <c r="AS696" s="229"/>
      <c r="AT696" s="220"/>
      <c r="AU696" s="220"/>
      <c r="AV696" s="229"/>
      <c r="AW696" s="229"/>
      <c r="AX696" s="220"/>
      <c r="AY696" s="229"/>
    </row>
    <row r="697" spans="1:51" s="110" customFormat="1" ht="25.5" hidden="1" x14ac:dyDescent="0.25">
      <c r="A697" s="226" t="s">
        <v>8263</v>
      </c>
      <c r="B697" s="227"/>
      <c r="C697" s="227" t="s">
        <v>8257</v>
      </c>
      <c r="D697" s="252" t="s">
        <v>8099</v>
      </c>
      <c r="E697" s="231" t="s">
        <v>8329</v>
      </c>
      <c r="F697" s="228">
        <f t="shared" si="110"/>
        <v>45973</v>
      </c>
      <c r="G697" s="232" t="str">
        <f t="shared" si="111"/>
        <v>A</v>
      </c>
      <c r="H697" s="1058" t="str">
        <f t="shared" si="105"/>
        <v>MR_DER-1363_25</v>
      </c>
      <c r="I697" s="233" t="str">
        <f t="shared" si="112"/>
        <v>ND</v>
      </c>
      <c r="J697" s="255" t="str">
        <f t="shared" si="113"/>
        <v>ND</v>
      </c>
      <c r="K697" s="249" t="s">
        <v>3730</v>
      </c>
      <c r="L697" s="229">
        <v>45576</v>
      </c>
      <c r="M697" s="366" t="s">
        <v>8336</v>
      </c>
      <c r="N697" s="220" t="s">
        <v>5536</v>
      </c>
      <c r="O697" s="229">
        <v>45603</v>
      </c>
      <c r="P697" s="220" t="s">
        <v>3777</v>
      </c>
      <c r="Q697" s="220" t="s">
        <v>3765</v>
      </c>
      <c r="R697" s="229">
        <v>45618</v>
      </c>
      <c r="S697" s="1365" t="s">
        <v>8724</v>
      </c>
      <c r="T697" s="229">
        <v>45645</v>
      </c>
      <c r="U697" s="229" t="s">
        <v>5536</v>
      </c>
      <c r="V697" s="220" t="s">
        <v>3777</v>
      </c>
      <c r="W697" s="220" t="s">
        <v>5701</v>
      </c>
      <c r="X697" s="229">
        <v>45824</v>
      </c>
      <c r="Y697" s="1373" t="s">
        <v>9594</v>
      </c>
      <c r="Z697" s="220" t="s">
        <v>5539</v>
      </c>
      <c r="AA697" s="229">
        <v>45839</v>
      </c>
      <c r="AB697" s="220"/>
      <c r="AC697" s="220" t="s">
        <v>3748</v>
      </c>
      <c r="AD697" s="229">
        <v>45842</v>
      </c>
      <c r="AE697" s="1153" t="s">
        <v>9638</v>
      </c>
      <c r="AF697" s="220"/>
      <c r="AG697" s="229"/>
      <c r="AH697" s="220"/>
      <c r="AI697" s="220" t="s">
        <v>3748</v>
      </c>
      <c r="AJ697" s="229">
        <v>45973</v>
      </c>
      <c r="AK697" s="1153" t="s">
        <v>11241</v>
      </c>
      <c r="AL697" s="220"/>
      <c r="AM697" s="229"/>
      <c r="AN697" s="220"/>
      <c r="AO697" s="220"/>
      <c r="AP697" s="229"/>
      <c r="AQ697" s="229"/>
      <c r="AR697" s="220"/>
      <c r="AS697" s="229"/>
      <c r="AT697" s="220"/>
      <c r="AU697" s="220"/>
      <c r="AV697" s="229"/>
      <c r="AW697" s="229"/>
      <c r="AX697" s="220"/>
      <c r="AY697" s="229"/>
    </row>
    <row r="698" spans="1:51" s="110" customFormat="1" ht="25.5" hidden="1" x14ac:dyDescent="0.25">
      <c r="A698" s="226" t="s">
        <v>8263</v>
      </c>
      <c r="B698" s="227"/>
      <c r="C698" s="227" t="s">
        <v>8257</v>
      </c>
      <c r="D698" s="252" t="s">
        <v>8099</v>
      </c>
      <c r="E698" s="231" t="s">
        <v>8330</v>
      </c>
      <c r="F698" s="228">
        <f t="shared" si="110"/>
        <v>45973</v>
      </c>
      <c r="G698" s="232" t="str">
        <f t="shared" si="111"/>
        <v>B</v>
      </c>
      <c r="H698" s="1058" t="str">
        <f t="shared" si="105"/>
        <v>MR_DER-1363_25</v>
      </c>
      <c r="I698" s="233" t="str">
        <f t="shared" si="112"/>
        <v>ND</v>
      </c>
      <c r="J698" s="255" t="str">
        <f t="shared" si="113"/>
        <v>ND</v>
      </c>
      <c r="K698" s="249" t="s">
        <v>3730</v>
      </c>
      <c r="L698" s="229">
        <v>45576</v>
      </c>
      <c r="M698" s="366" t="s">
        <v>8336</v>
      </c>
      <c r="N698" s="220" t="s">
        <v>5536</v>
      </c>
      <c r="O698" s="229">
        <v>45603</v>
      </c>
      <c r="P698" s="220" t="s">
        <v>3777</v>
      </c>
      <c r="Q698" s="220" t="s">
        <v>3765</v>
      </c>
      <c r="R698" s="229">
        <v>45618</v>
      </c>
      <c r="S698" s="1365" t="s">
        <v>8724</v>
      </c>
      <c r="T698" s="229">
        <v>45645</v>
      </c>
      <c r="U698" s="229" t="s">
        <v>5536</v>
      </c>
      <c r="V698" s="220" t="s">
        <v>3777</v>
      </c>
      <c r="W698" s="220" t="s">
        <v>5701</v>
      </c>
      <c r="X698" s="229">
        <v>45824</v>
      </c>
      <c r="Y698" s="978" t="s">
        <v>9594</v>
      </c>
      <c r="Z698" s="220" t="s">
        <v>5539</v>
      </c>
      <c r="AA698" s="229">
        <v>45839</v>
      </c>
      <c r="AB698" s="220"/>
      <c r="AC698" s="220" t="s">
        <v>3748</v>
      </c>
      <c r="AD698" s="229">
        <v>45842</v>
      </c>
      <c r="AE698" s="1153" t="s">
        <v>9638</v>
      </c>
      <c r="AF698" s="220"/>
      <c r="AG698" s="229"/>
      <c r="AH698" s="220"/>
      <c r="AI698" s="220" t="s">
        <v>5626</v>
      </c>
      <c r="AJ698" s="229">
        <v>45867</v>
      </c>
      <c r="AK698" s="1153" t="s">
        <v>9690</v>
      </c>
      <c r="AL698" s="220" t="s">
        <v>5539</v>
      </c>
      <c r="AM698" s="229">
        <v>45877</v>
      </c>
      <c r="AN698" s="220"/>
      <c r="AO698" s="220" t="s">
        <v>5811</v>
      </c>
      <c r="AP698" s="229">
        <v>45880</v>
      </c>
      <c r="AQ698" s="1153" t="s">
        <v>9730</v>
      </c>
      <c r="AR698" s="220"/>
      <c r="AS698" s="229"/>
      <c r="AT698" s="220"/>
      <c r="AU698" s="220" t="s">
        <v>5811</v>
      </c>
      <c r="AV698" s="229">
        <v>45973</v>
      </c>
      <c r="AW698" s="1153" t="s">
        <v>11241</v>
      </c>
      <c r="AX698" s="220"/>
      <c r="AY698" s="229"/>
    </row>
    <row r="699" spans="1:51" s="110" customFormat="1" ht="25.5" hidden="1" x14ac:dyDescent="0.25">
      <c r="A699" s="226" t="s">
        <v>8263</v>
      </c>
      <c r="B699" s="227"/>
      <c r="C699" s="227" t="s">
        <v>8257</v>
      </c>
      <c r="D699" s="252" t="s">
        <v>8099</v>
      </c>
      <c r="E699" s="231" t="s">
        <v>8331</v>
      </c>
      <c r="F699" s="228">
        <f t="shared" si="110"/>
        <v>45973</v>
      </c>
      <c r="G699" s="232" t="str">
        <f t="shared" si="111"/>
        <v>B</v>
      </c>
      <c r="H699" s="1058" t="str">
        <f t="shared" si="105"/>
        <v>MR_DER-1363_25</v>
      </c>
      <c r="I699" s="233" t="str">
        <f t="shared" si="112"/>
        <v>ND</v>
      </c>
      <c r="J699" s="255" t="str">
        <f t="shared" si="113"/>
        <v>ND</v>
      </c>
      <c r="K699" s="249" t="s">
        <v>3730</v>
      </c>
      <c r="L699" s="229">
        <v>45576</v>
      </c>
      <c r="M699" s="366" t="s">
        <v>8336</v>
      </c>
      <c r="N699" s="220" t="s">
        <v>5536</v>
      </c>
      <c r="O699" s="229">
        <v>45603</v>
      </c>
      <c r="P699" s="220" t="s">
        <v>3777</v>
      </c>
      <c r="Q699" s="220" t="s">
        <v>3765</v>
      </c>
      <c r="R699" s="229">
        <v>45618</v>
      </c>
      <c r="S699" s="1365" t="s">
        <v>8724</v>
      </c>
      <c r="T699" s="229">
        <v>45645</v>
      </c>
      <c r="U699" s="229" t="s">
        <v>5536</v>
      </c>
      <c r="V699" s="220" t="s">
        <v>3777</v>
      </c>
      <c r="W699" s="220" t="s">
        <v>5701</v>
      </c>
      <c r="X699" s="229">
        <v>45824</v>
      </c>
      <c r="Y699" s="978" t="s">
        <v>9594</v>
      </c>
      <c r="Z699" s="220" t="s">
        <v>5539</v>
      </c>
      <c r="AA699" s="229">
        <v>45839</v>
      </c>
      <c r="AB699" s="220"/>
      <c r="AC699" s="220" t="s">
        <v>3748</v>
      </c>
      <c r="AD699" s="229">
        <v>45842</v>
      </c>
      <c r="AE699" s="1153" t="s">
        <v>9638</v>
      </c>
      <c r="AF699" s="220"/>
      <c r="AG699" s="229"/>
      <c r="AH699" s="220"/>
      <c r="AI699" s="220" t="s">
        <v>5626</v>
      </c>
      <c r="AJ699" s="229">
        <v>45867</v>
      </c>
      <c r="AK699" s="1153" t="s">
        <v>9690</v>
      </c>
      <c r="AL699" s="220" t="s">
        <v>5539</v>
      </c>
      <c r="AM699" s="229">
        <v>45877</v>
      </c>
      <c r="AN699" s="220"/>
      <c r="AO699" s="220" t="s">
        <v>5811</v>
      </c>
      <c r="AP699" s="229">
        <v>45880</v>
      </c>
      <c r="AQ699" s="1153" t="s">
        <v>9730</v>
      </c>
      <c r="AR699" s="220"/>
      <c r="AS699" s="229"/>
      <c r="AT699" s="220"/>
      <c r="AU699" s="220" t="s">
        <v>5811</v>
      </c>
      <c r="AV699" s="229">
        <v>45973</v>
      </c>
      <c r="AW699" s="1153" t="s">
        <v>11241</v>
      </c>
      <c r="AX699" s="220"/>
      <c r="AY699" s="229"/>
    </row>
    <row r="700" spans="1:51" s="110" customFormat="1" ht="25.5" hidden="1" x14ac:dyDescent="0.25">
      <c r="A700" s="226" t="s">
        <v>8263</v>
      </c>
      <c r="B700" s="227"/>
      <c r="C700" s="227" t="s">
        <v>8257</v>
      </c>
      <c r="D700" s="252" t="s">
        <v>8099</v>
      </c>
      <c r="E700" s="231" t="s">
        <v>8332</v>
      </c>
      <c r="F700" s="228">
        <f t="shared" si="110"/>
        <v>45973</v>
      </c>
      <c r="G700" s="232" t="str">
        <f t="shared" si="111"/>
        <v>B</v>
      </c>
      <c r="H700" s="1058" t="str">
        <f t="shared" si="105"/>
        <v>MR_DER-1363_25</v>
      </c>
      <c r="I700" s="233" t="str">
        <f t="shared" si="112"/>
        <v>ND</v>
      </c>
      <c r="J700" s="255" t="str">
        <f t="shared" si="113"/>
        <v>ND</v>
      </c>
      <c r="K700" s="249" t="s">
        <v>3730</v>
      </c>
      <c r="L700" s="229">
        <v>45576</v>
      </c>
      <c r="M700" s="366" t="s">
        <v>8336</v>
      </c>
      <c r="N700" s="220" t="s">
        <v>5536</v>
      </c>
      <c r="O700" s="229">
        <v>45603</v>
      </c>
      <c r="P700" s="220" t="s">
        <v>3777</v>
      </c>
      <c r="Q700" s="220" t="s">
        <v>3765</v>
      </c>
      <c r="R700" s="229">
        <v>45618</v>
      </c>
      <c r="S700" s="1365" t="s">
        <v>8724</v>
      </c>
      <c r="T700" s="229">
        <v>45645</v>
      </c>
      <c r="U700" s="229" t="s">
        <v>5536</v>
      </c>
      <c r="V700" s="220" t="s">
        <v>3777</v>
      </c>
      <c r="W700" s="220" t="s">
        <v>5701</v>
      </c>
      <c r="X700" s="229">
        <v>45824</v>
      </c>
      <c r="Y700" s="978" t="s">
        <v>9594</v>
      </c>
      <c r="Z700" s="220" t="s">
        <v>5539</v>
      </c>
      <c r="AA700" s="229">
        <v>45839</v>
      </c>
      <c r="AB700" s="220"/>
      <c r="AC700" s="220" t="s">
        <v>3748</v>
      </c>
      <c r="AD700" s="229">
        <v>45842</v>
      </c>
      <c r="AE700" s="1153" t="s">
        <v>9638</v>
      </c>
      <c r="AF700" s="220"/>
      <c r="AG700" s="229"/>
      <c r="AH700" s="220"/>
      <c r="AI700" s="220" t="s">
        <v>5626</v>
      </c>
      <c r="AJ700" s="229">
        <v>45867</v>
      </c>
      <c r="AK700" s="1153" t="s">
        <v>9690</v>
      </c>
      <c r="AL700" s="220" t="s">
        <v>5539</v>
      </c>
      <c r="AM700" s="229">
        <v>45877</v>
      </c>
      <c r="AN700" s="220"/>
      <c r="AO700" s="220" t="s">
        <v>5811</v>
      </c>
      <c r="AP700" s="229">
        <v>45880</v>
      </c>
      <c r="AQ700" s="1153" t="s">
        <v>9730</v>
      </c>
      <c r="AR700" s="220"/>
      <c r="AS700" s="229"/>
      <c r="AT700" s="220"/>
      <c r="AU700" s="220" t="s">
        <v>5811</v>
      </c>
      <c r="AV700" s="229">
        <v>45973</v>
      </c>
      <c r="AW700" s="1153" t="s">
        <v>11241</v>
      </c>
      <c r="AX700" s="220"/>
      <c r="AY700" s="229"/>
    </row>
    <row r="701" spans="1:51" s="77" customFormat="1" ht="25.5" hidden="1" x14ac:dyDescent="0.25">
      <c r="A701" s="226" t="s">
        <v>8263</v>
      </c>
      <c r="B701" s="238"/>
      <c r="C701" s="238"/>
      <c r="D701" s="256" t="s">
        <v>7666</v>
      </c>
      <c r="E701" s="231" t="s">
        <v>9674</v>
      </c>
      <c r="F701" s="228">
        <f t="shared" si="110"/>
        <v>45973</v>
      </c>
      <c r="G701" s="232" t="str">
        <f t="shared" si="111"/>
        <v>A</v>
      </c>
      <c r="H701" s="1058" t="str">
        <f t="shared" si="105"/>
        <v>MR_DER-1363_25</v>
      </c>
      <c r="I701" s="233" t="str">
        <f t="shared" si="112"/>
        <v>ND</v>
      </c>
      <c r="J701" s="255" t="str">
        <f t="shared" si="113"/>
        <v>ND</v>
      </c>
      <c r="K701" s="220" t="s">
        <v>3730</v>
      </c>
      <c r="L701" s="229">
        <v>45842</v>
      </c>
      <c r="M701" s="1153" t="s">
        <v>9638</v>
      </c>
      <c r="N701" s="220" t="s">
        <v>5536</v>
      </c>
      <c r="O701" s="229">
        <v>45862</v>
      </c>
      <c r="P701" s="220"/>
      <c r="Q701" s="220" t="s">
        <v>3765</v>
      </c>
      <c r="R701" s="229">
        <v>45867</v>
      </c>
      <c r="S701" s="1153" t="s">
        <v>9690</v>
      </c>
      <c r="T701" s="220" t="s">
        <v>5539</v>
      </c>
      <c r="U701" s="229">
        <v>45877</v>
      </c>
      <c r="V701" s="220"/>
      <c r="W701" s="220"/>
      <c r="X701" s="229"/>
      <c r="Y701" s="229"/>
      <c r="Z701" s="220"/>
      <c r="AA701" s="229"/>
      <c r="AB701" s="220"/>
      <c r="AC701" s="220" t="s">
        <v>3748</v>
      </c>
      <c r="AD701" s="229">
        <v>45880</v>
      </c>
      <c r="AE701" s="1153" t="s">
        <v>9730</v>
      </c>
      <c r="AF701" s="220"/>
      <c r="AG701" s="229"/>
      <c r="AH701" s="220"/>
      <c r="AI701" s="220" t="s">
        <v>3748</v>
      </c>
      <c r="AJ701" s="229">
        <v>45973</v>
      </c>
      <c r="AK701" s="1153" t="s">
        <v>11241</v>
      </c>
      <c r="AL701" s="220"/>
      <c r="AM701" s="229"/>
      <c r="AN701" s="220"/>
      <c r="AO701" s="220"/>
      <c r="AP701" s="229"/>
      <c r="AQ701" s="229"/>
      <c r="AR701" s="220"/>
      <c r="AS701" s="229"/>
      <c r="AT701" s="220"/>
      <c r="AU701" s="220"/>
      <c r="AV701" s="229"/>
      <c r="AW701" s="229"/>
      <c r="AX701" s="220"/>
      <c r="AY701" s="229"/>
    </row>
    <row r="702" spans="1:51" s="110" customFormat="1" hidden="1" x14ac:dyDescent="0.25">
      <c r="A702" s="242"/>
      <c r="B702" s="242"/>
      <c r="C702" s="242"/>
      <c r="D702" s="257"/>
      <c r="E702" s="242" t="s">
        <v>7528</v>
      </c>
      <c r="F702" s="243"/>
      <c r="G702" s="243"/>
      <c r="H702" s="1056"/>
      <c r="I702" s="243"/>
      <c r="J702" s="258"/>
      <c r="K702" s="250"/>
      <c r="L702" s="244"/>
      <c r="M702" s="245"/>
      <c r="N702" s="246"/>
      <c r="O702" s="246"/>
      <c r="P702" s="246"/>
      <c r="Q702" s="244"/>
      <c r="R702" s="244"/>
      <c r="S702" s="245"/>
      <c r="T702" s="246"/>
      <c r="U702" s="246"/>
      <c r="V702" s="246"/>
      <c r="W702" s="244"/>
      <c r="X702" s="244"/>
      <c r="Y702" s="245"/>
      <c r="Z702" s="246"/>
      <c r="AA702" s="246"/>
      <c r="AB702" s="246"/>
      <c r="AC702" s="244"/>
      <c r="AD702" s="244"/>
      <c r="AE702" s="245"/>
      <c r="AF702" s="246"/>
      <c r="AG702" s="246"/>
      <c r="AH702" s="246"/>
      <c r="AI702" s="244"/>
      <c r="AJ702" s="244"/>
      <c r="AK702" s="245"/>
      <c r="AL702" s="246"/>
      <c r="AM702" s="246"/>
      <c r="AN702" s="246"/>
      <c r="AO702" s="244"/>
      <c r="AP702" s="244"/>
      <c r="AQ702" s="245"/>
      <c r="AR702" s="246"/>
      <c r="AS702" s="246"/>
      <c r="AT702" s="246"/>
      <c r="AU702" s="244"/>
      <c r="AV702" s="244"/>
      <c r="AW702" s="245"/>
      <c r="AX702" s="246"/>
      <c r="AY702" s="246"/>
    </row>
    <row r="703" spans="1:51" s="110" customFormat="1" ht="25.5" hidden="1" x14ac:dyDescent="0.25">
      <c r="A703" s="226" t="s">
        <v>8263</v>
      </c>
      <c r="B703" s="227"/>
      <c r="C703" s="227" t="s">
        <v>8257</v>
      </c>
      <c r="D703" s="252" t="s">
        <v>7569</v>
      </c>
      <c r="E703" s="231" t="s">
        <v>7559</v>
      </c>
      <c r="F703" s="239">
        <f t="shared" ref="F703:F712" si="114">IF(L703&lt;&gt;0,MAX(L703,R703,X703,AD703,AJ703,AP703,AV703),"NE")</f>
        <v>45583</v>
      </c>
      <c r="G703" s="232" t="str">
        <f t="shared" ref="G703:G712" si="115">IF($F703="","",INDEX($K703:$DP703,1,MATCH($F703,$K703:$DP703,)-1))</f>
        <v>A</v>
      </c>
      <c r="H703" s="1058" t="str">
        <f t="shared" ref="H703:H712" si="116">IF($F703="","",INDEX($K703:$BH703,1,MATCH($F703,$K703:$AC703,)+1))</f>
        <v>MR.DER-0825_24-SP 147-Entrega Final-C01</v>
      </c>
      <c r="I703" s="234" t="str">
        <f t="shared" ref="I703:I712" si="117">IF(F703="NE",F703,IF(INDEX(K703:CR703,,MATCH(F703,K703:CR703,0)+3)&lt;&gt;0,INDEX(K703:CR703,,MATCH(F703,K703:CR703,0)+3),"ND"))</f>
        <v>ND</v>
      </c>
      <c r="J703" s="255" t="str">
        <f t="shared" ref="J703:J712" si="118">IF(G703="NE",G703,IF(INDEX(K703:CS703,,MATCH(G703,K703:CS703,0)+3)&lt;&gt;0,INDEX(K703:CS703,,MATCH(G703,K703:CS703,0)+3),"ND"))</f>
        <v>ND</v>
      </c>
      <c r="K703" s="249" t="s">
        <v>3730</v>
      </c>
      <c r="L703" s="229">
        <v>45400</v>
      </c>
      <c r="M703" s="354" t="s">
        <v>7571</v>
      </c>
      <c r="N703" s="220" t="s">
        <v>5538</v>
      </c>
      <c r="O703" s="229">
        <v>45426</v>
      </c>
      <c r="P703" s="220"/>
      <c r="Q703" s="220" t="s">
        <v>3748</v>
      </c>
      <c r="R703" s="229">
        <v>45427</v>
      </c>
      <c r="S703" s="354" t="s">
        <v>7696</v>
      </c>
      <c r="T703" s="220"/>
      <c r="U703" s="229"/>
      <c r="V703" s="220"/>
      <c r="W703" s="220" t="s">
        <v>3748</v>
      </c>
      <c r="X703" s="229">
        <v>45583</v>
      </c>
      <c r="Y703" s="364" t="s">
        <v>8352</v>
      </c>
      <c r="Z703" s="220"/>
      <c r="AA703" s="229"/>
      <c r="AB703" s="220"/>
      <c r="AC703" s="220"/>
      <c r="AD703" s="229"/>
      <c r="AE703" s="354"/>
      <c r="AF703" s="220"/>
      <c r="AG703" s="229"/>
      <c r="AH703" s="220"/>
      <c r="AI703" s="220"/>
      <c r="AJ703" s="229"/>
      <c r="AK703" s="229"/>
      <c r="AL703" s="220"/>
      <c r="AM703" s="229"/>
      <c r="AN703" s="220"/>
      <c r="AO703" s="220"/>
      <c r="AP703" s="229"/>
      <c r="AQ703" s="229"/>
      <c r="AR703" s="220"/>
      <c r="AS703" s="229"/>
      <c r="AT703" s="220"/>
      <c r="AU703" s="220"/>
      <c r="AV703" s="229"/>
      <c r="AW703" s="229"/>
      <c r="AX703" s="220"/>
      <c r="AY703" s="229"/>
    </row>
    <row r="704" spans="1:51" s="110" customFormat="1" ht="25.5" hidden="1" x14ac:dyDescent="0.25">
      <c r="A704" s="226" t="s">
        <v>8263</v>
      </c>
      <c r="B704" s="227"/>
      <c r="C704" s="227" t="s">
        <v>8257</v>
      </c>
      <c r="D704" s="252" t="s">
        <v>7569</v>
      </c>
      <c r="E704" s="231" t="s">
        <v>7560</v>
      </c>
      <c r="F704" s="239">
        <f t="shared" si="114"/>
        <v>45583</v>
      </c>
      <c r="G704" s="232" t="str">
        <f t="shared" si="115"/>
        <v>A</v>
      </c>
      <c r="H704" s="1058" t="str">
        <f t="shared" si="116"/>
        <v>MR.DER-0825_24-SP 147-Entrega Final-C01</v>
      </c>
      <c r="I704" s="234" t="str">
        <f t="shared" si="117"/>
        <v>ND</v>
      </c>
      <c r="J704" s="255" t="str">
        <f t="shared" si="118"/>
        <v>ND</v>
      </c>
      <c r="K704" s="249" t="s">
        <v>3730</v>
      </c>
      <c r="L704" s="229">
        <v>45400</v>
      </c>
      <c r="M704" s="354" t="s">
        <v>7571</v>
      </c>
      <c r="N704" s="220" t="s">
        <v>5538</v>
      </c>
      <c r="O704" s="229">
        <v>45426</v>
      </c>
      <c r="P704" s="220"/>
      <c r="Q704" s="220" t="s">
        <v>3748</v>
      </c>
      <c r="R704" s="229">
        <v>45427</v>
      </c>
      <c r="S704" s="354" t="s">
        <v>7696</v>
      </c>
      <c r="T704" s="220"/>
      <c r="U704" s="229"/>
      <c r="V704" s="220"/>
      <c r="W704" s="220" t="s">
        <v>3748</v>
      </c>
      <c r="X704" s="229">
        <v>45583</v>
      </c>
      <c r="Y704" s="364" t="s">
        <v>8352</v>
      </c>
      <c r="Z704" s="220"/>
      <c r="AA704" s="229"/>
      <c r="AB704" s="220"/>
      <c r="AC704" s="220"/>
      <c r="AD704" s="229"/>
      <c r="AE704" s="354"/>
      <c r="AF704" s="220"/>
      <c r="AG704" s="229"/>
      <c r="AH704" s="220"/>
      <c r="AI704" s="220"/>
      <c r="AJ704" s="229"/>
      <c r="AK704" s="229"/>
      <c r="AL704" s="220"/>
      <c r="AM704" s="229"/>
      <c r="AN704" s="220"/>
      <c r="AO704" s="220"/>
      <c r="AP704" s="229"/>
      <c r="AQ704" s="229"/>
      <c r="AR704" s="220"/>
      <c r="AS704" s="229"/>
      <c r="AT704" s="220"/>
      <c r="AU704" s="220"/>
      <c r="AV704" s="229"/>
      <c r="AW704" s="229"/>
      <c r="AX704" s="220"/>
      <c r="AY704" s="229"/>
    </row>
    <row r="705" spans="1:56" s="110" customFormat="1" ht="25.5" hidden="1" x14ac:dyDescent="0.25">
      <c r="A705" s="226" t="s">
        <v>8263</v>
      </c>
      <c r="B705" s="227"/>
      <c r="C705" s="227" t="s">
        <v>8257</v>
      </c>
      <c r="D705" s="252" t="s">
        <v>7569</v>
      </c>
      <c r="E705" s="231" t="s">
        <v>7561</v>
      </c>
      <c r="F705" s="239">
        <f t="shared" si="114"/>
        <v>45583</v>
      </c>
      <c r="G705" s="232" t="str">
        <f t="shared" si="115"/>
        <v>A</v>
      </c>
      <c r="H705" s="1058" t="str">
        <f t="shared" si="116"/>
        <v>MR.DER-0825_24-SP 147-Entrega Final-C01</v>
      </c>
      <c r="I705" s="234" t="str">
        <f t="shared" si="117"/>
        <v>ND</v>
      </c>
      <c r="J705" s="255" t="str">
        <f t="shared" si="118"/>
        <v>ND</v>
      </c>
      <c r="K705" s="249" t="s">
        <v>3730</v>
      </c>
      <c r="L705" s="229">
        <v>45400</v>
      </c>
      <c r="M705" s="354" t="s">
        <v>7571</v>
      </c>
      <c r="N705" s="220" t="s">
        <v>5538</v>
      </c>
      <c r="O705" s="229">
        <v>45426</v>
      </c>
      <c r="P705" s="220"/>
      <c r="Q705" s="220" t="s">
        <v>3748</v>
      </c>
      <c r="R705" s="229">
        <v>45427</v>
      </c>
      <c r="S705" s="354" t="s">
        <v>7696</v>
      </c>
      <c r="T705" s="220"/>
      <c r="U705" s="229"/>
      <c r="V705" s="220"/>
      <c r="W705" s="220" t="s">
        <v>3748</v>
      </c>
      <c r="X705" s="229">
        <v>45583</v>
      </c>
      <c r="Y705" s="364" t="s">
        <v>8352</v>
      </c>
      <c r="Z705" s="220"/>
      <c r="AA705" s="229"/>
      <c r="AB705" s="220"/>
      <c r="AC705" s="220"/>
      <c r="AD705" s="229"/>
      <c r="AE705" s="354"/>
      <c r="AF705" s="220"/>
      <c r="AG705" s="229"/>
      <c r="AH705" s="220"/>
      <c r="AI705" s="220"/>
      <c r="AJ705" s="229"/>
      <c r="AK705" s="229"/>
      <c r="AL705" s="220"/>
      <c r="AM705" s="229"/>
      <c r="AN705" s="220"/>
      <c r="AO705" s="220"/>
      <c r="AP705" s="229"/>
      <c r="AQ705" s="229"/>
      <c r="AR705" s="220"/>
      <c r="AS705" s="229"/>
      <c r="AT705" s="220"/>
      <c r="AU705" s="220"/>
      <c r="AV705" s="229"/>
      <c r="AW705" s="229"/>
      <c r="AX705" s="220"/>
      <c r="AY705" s="229"/>
      <c r="AZ705" s="220"/>
      <c r="BA705" s="220"/>
      <c r="BB705" s="220"/>
      <c r="BC705" s="229"/>
      <c r="BD705" s="229"/>
    </row>
    <row r="706" spans="1:56" s="110" customFormat="1" ht="25.5" hidden="1" x14ac:dyDescent="0.25">
      <c r="A706" s="226" t="s">
        <v>8263</v>
      </c>
      <c r="B706" s="227"/>
      <c r="C706" s="227" t="s">
        <v>8257</v>
      </c>
      <c r="D706" s="252" t="s">
        <v>7569</v>
      </c>
      <c r="E706" s="231" t="s">
        <v>7562</v>
      </c>
      <c r="F706" s="239">
        <f t="shared" si="114"/>
        <v>45583</v>
      </c>
      <c r="G706" s="232" t="str">
        <f t="shared" si="115"/>
        <v>A</v>
      </c>
      <c r="H706" s="1058" t="str">
        <f t="shared" si="116"/>
        <v>MR.DER-0825_24-SP 147-Entrega Final-C01</v>
      </c>
      <c r="I706" s="234" t="str">
        <f t="shared" si="117"/>
        <v>ND</v>
      </c>
      <c r="J706" s="255" t="str">
        <f t="shared" si="118"/>
        <v>ND</v>
      </c>
      <c r="K706" s="249" t="s">
        <v>3730</v>
      </c>
      <c r="L706" s="229">
        <v>45400</v>
      </c>
      <c r="M706" s="354" t="s">
        <v>7571</v>
      </c>
      <c r="N706" s="220" t="s">
        <v>5538</v>
      </c>
      <c r="O706" s="229">
        <v>45426</v>
      </c>
      <c r="P706" s="220"/>
      <c r="Q706" s="220" t="s">
        <v>3748</v>
      </c>
      <c r="R706" s="229">
        <v>45427</v>
      </c>
      <c r="S706" s="354" t="s">
        <v>7696</v>
      </c>
      <c r="T706" s="220"/>
      <c r="U706" s="229"/>
      <c r="V706" s="220"/>
      <c r="W706" s="220" t="s">
        <v>3748</v>
      </c>
      <c r="X706" s="229">
        <v>45583</v>
      </c>
      <c r="Y706" s="364" t="s">
        <v>8352</v>
      </c>
      <c r="Z706" s="220"/>
      <c r="AA706" s="229"/>
      <c r="AB706" s="220"/>
      <c r="AC706" s="220"/>
      <c r="AD706" s="229"/>
      <c r="AE706" s="354"/>
      <c r="AF706" s="220"/>
      <c r="AG706" s="229"/>
      <c r="AH706" s="220"/>
      <c r="AI706" s="220"/>
      <c r="AJ706" s="229"/>
      <c r="AK706" s="229"/>
      <c r="AL706" s="220"/>
      <c r="AM706" s="229"/>
      <c r="AN706" s="220"/>
      <c r="AO706" s="220"/>
      <c r="AP706" s="229"/>
      <c r="AQ706" s="229"/>
      <c r="AR706" s="220"/>
      <c r="AS706" s="229"/>
      <c r="AT706" s="220"/>
      <c r="AU706" s="220"/>
      <c r="AV706" s="229"/>
      <c r="AW706" s="229"/>
      <c r="AX706" s="220"/>
      <c r="AY706" s="229"/>
      <c r="AZ706" s="220"/>
      <c r="BA706" s="220"/>
      <c r="BB706" s="220"/>
      <c r="BC706" s="229"/>
      <c r="BD706" s="229"/>
    </row>
    <row r="707" spans="1:56" s="110" customFormat="1" ht="25.5" hidden="1" x14ac:dyDescent="0.25">
      <c r="A707" s="226" t="s">
        <v>8263</v>
      </c>
      <c r="B707" s="227"/>
      <c r="C707" s="227" t="s">
        <v>8257</v>
      </c>
      <c r="D707" s="252" t="s">
        <v>7569</v>
      </c>
      <c r="E707" s="231" t="s">
        <v>7563</v>
      </c>
      <c r="F707" s="239">
        <f t="shared" si="114"/>
        <v>45583</v>
      </c>
      <c r="G707" s="232" t="str">
        <f t="shared" si="115"/>
        <v>A</v>
      </c>
      <c r="H707" s="1058" t="str">
        <f t="shared" si="116"/>
        <v>MR.DER-0825_24-SP 147-Entrega Final-C01</v>
      </c>
      <c r="I707" s="234" t="str">
        <f t="shared" si="117"/>
        <v>ND</v>
      </c>
      <c r="J707" s="255" t="str">
        <f t="shared" si="118"/>
        <v>ND</v>
      </c>
      <c r="K707" s="249" t="s">
        <v>3730</v>
      </c>
      <c r="L707" s="229">
        <v>45400</v>
      </c>
      <c r="M707" s="354" t="s">
        <v>7571</v>
      </c>
      <c r="N707" s="220" t="s">
        <v>5538</v>
      </c>
      <c r="O707" s="229">
        <v>45426</v>
      </c>
      <c r="P707" s="220"/>
      <c r="Q707" s="220" t="s">
        <v>3748</v>
      </c>
      <c r="R707" s="229">
        <v>45427</v>
      </c>
      <c r="S707" s="354" t="s">
        <v>7696</v>
      </c>
      <c r="T707" s="220"/>
      <c r="U707" s="229"/>
      <c r="V707" s="220"/>
      <c r="W707" s="220" t="s">
        <v>3748</v>
      </c>
      <c r="X707" s="229">
        <v>45583</v>
      </c>
      <c r="Y707" s="364" t="s">
        <v>8352</v>
      </c>
      <c r="Z707" s="220"/>
      <c r="AA707" s="229"/>
      <c r="AB707" s="220"/>
      <c r="AC707" s="220"/>
      <c r="AD707" s="229"/>
      <c r="AE707" s="354"/>
      <c r="AF707" s="220"/>
      <c r="AG707" s="229"/>
      <c r="AH707" s="220"/>
      <c r="AI707" s="220"/>
      <c r="AJ707" s="229"/>
      <c r="AK707" s="229"/>
      <c r="AL707" s="220"/>
      <c r="AM707" s="229"/>
      <c r="AN707" s="220"/>
      <c r="AO707" s="220"/>
      <c r="AP707" s="229"/>
      <c r="AQ707" s="229"/>
      <c r="AR707" s="220"/>
      <c r="AS707" s="229"/>
      <c r="AT707" s="220"/>
      <c r="AU707" s="220"/>
      <c r="AV707" s="229"/>
      <c r="AW707" s="229"/>
      <c r="AX707" s="220"/>
      <c r="AY707" s="229"/>
      <c r="AZ707" s="220"/>
      <c r="BA707" s="220"/>
      <c r="BB707" s="220"/>
      <c r="BC707" s="229"/>
      <c r="BD707" s="229"/>
    </row>
    <row r="708" spans="1:56" s="110" customFormat="1" ht="25.5" hidden="1" x14ac:dyDescent="0.25">
      <c r="A708" s="226" t="s">
        <v>8263</v>
      </c>
      <c r="B708" s="227"/>
      <c r="C708" s="227" t="s">
        <v>8257</v>
      </c>
      <c r="D708" s="252" t="s">
        <v>7569</v>
      </c>
      <c r="E708" s="231" t="s">
        <v>7564</v>
      </c>
      <c r="F708" s="239">
        <f t="shared" si="114"/>
        <v>45583</v>
      </c>
      <c r="G708" s="232" t="str">
        <f t="shared" si="115"/>
        <v>A</v>
      </c>
      <c r="H708" s="1058" t="str">
        <f t="shared" si="116"/>
        <v>MR.DER-0825_24-SP 147-Entrega Final-C01</v>
      </c>
      <c r="I708" s="234" t="str">
        <f t="shared" si="117"/>
        <v>ND</v>
      </c>
      <c r="J708" s="255" t="str">
        <f t="shared" si="118"/>
        <v>ND</v>
      </c>
      <c r="K708" s="249" t="s">
        <v>3730</v>
      </c>
      <c r="L708" s="229">
        <v>45400</v>
      </c>
      <c r="M708" s="354" t="s">
        <v>7571</v>
      </c>
      <c r="N708" s="220" t="s">
        <v>5538</v>
      </c>
      <c r="O708" s="229">
        <v>45426</v>
      </c>
      <c r="P708" s="220"/>
      <c r="Q708" s="220" t="s">
        <v>3748</v>
      </c>
      <c r="R708" s="229">
        <v>45427</v>
      </c>
      <c r="S708" s="354" t="s">
        <v>7696</v>
      </c>
      <c r="T708" s="220"/>
      <c r="U708" s="229"/>
      <c r="V708" s="220"/>
      <c r="W708" s="220" t="s">
        <v>3748</v>
      </c>
      <c r="X708" s="229">
        <v>45583</v>
      </c>
      <c r="Y708" s="1365" t="s">
        <v>8352</v>
      </c>
      <c r="Z708" s="220"/>
      <c r="AA708" s="229"/>
      <c r="AB708" s="220"/>
      <c r="AC708" s="220"/>
      <c r="AD708" s="229"/>
      <c r="AE708" s="354"/>
      <c r="AF708" s="220"/>
      <c r="AG708" s="229"/>
      <c r="AH708" s="220"/>
      <c r="AI708" s="220"/>
      <c r="AJ708" s="229"/>
      <c r="AK708" s="229"/>
      <c r="AL708" s="220"/>
      <c r="AM708" s="229"/>
      <c r="AN708" s="220"/>
      <c r="AO708" s="220"/>
      <c r="AP708" s="229"/>
      <c r="AQ708" s="229"/>
      <c r="AR708" s="220"/>
      <c r="AS708" s="229"/>
      <c r="AT708" s="220"/>
      <c r="AU708" s="220"/>
      <c r="AV708" s="229"/>
      <c r="AW708" s="229"/>
      <c r="AX708" s="220"/>
      <c r="AY708" s="229"/>
      <c r="AZ708" s="220"/>
      <c r="BA708" s="220"/>
      <c r="BB708" s="220"/>
      <c r="BC708" s="229"/>
      <c r="BD708" s="229"/>
    </row>
    <row r="709" spans="1:56" s="110" customFormat="1" ht="25.5" hidden="1" x14ac:dyDescent="0.25">
      <c r="A709" s="226" t="s">
        <v>8263</v>
      </c>
      <c r="B709" s="227"/>
      <c r="C709" s="227" t="s">
        <v>8257</v>
      </c>
      <c r="D709" s="252" t="s">
        <v>7569</v>
      </c>
      <c r="E709" s="231" t="s">
        <v>7565</v>
      </c>
      <c r="F709" s="239">
        <f t="shared" si="114"/>
        <v>45583</v>
      </c>
      <c r="G709" s="232" t="str">
        <f t="shared" si="115"/>
        <v>A</v>
      </c>
      <c r="H709" s="1058" t="str">
        <f t="shared" si="116"/>
        <v>MR.DER-0825_24-SP 147-Entrega Final-C01</v>
      </c>
      <c r="I709" s="234" t="str">
        <f t="shared" si="117"/>
        <v>ND</v>
      </c>
      <c r="J709" s="255" t="str">
        <f t="shared" si="118"/>
        <v>ND</v>
      </c>
      <c r="K709" s="249" t="s">
        <v>3730</v>
      </c>
      <c r="L709" s="229">
        <v>45400</v>
      </c>
      <c r="M709" s="354" t="s">
        <v>7571</v>
      </c>
      <c r="N709" s="220" t="s">
        <v>5538</v>
      </c>
      <c r="O709" s="229">
        <v>45426</v>
      </c>
      <c r="P709" s="220"/>
      <c r="Q709" s="220" t="s">
        <v>3748</v>
      </c>
      <c r="R709" s="229">
        <v>45427</v>
      </c>
      <c r="S709" s="354" t="s">
        <v>7696</v>
      </c>
      <c r="T709" s="220"/>
      <c r="U709" s="229"/>
      <c r="V709" s="220"/>
      <c r="W709" s="220" t="s">
        <v>3748</v>
      </c>
      <c r="X709" s="229">
        <v>45583</v>
      </c>
      <c r="Y709" s="364" t="s">
        <v>8352</v>
      </c>
      <c r="Z709" s="220"/>
      <c r="AA709" s="229"/>
      <c r="AB709" s="220"/>
      <c r="AC709" s="220"/>
      <c r="AD709" s="229"/>
      <c r="AE709" s="354"/>
      <c r="AF709" s="220"/>
      <c r="AG709" s="229"/>
      <c r="AH709" s="220"/>
      <c r="AI709" s="220"/>
      <c r="AJ709" s="229"/>
      <c r="AK709" s="229"/>
      <c r="AL709" s="220"/>
      <c r="AM709" s="229"/>
      <c r="AN709" s="220"/>
      <c r="AO709" s="220"/>
      <c r="AP709" s="229"/>
      <c r="AQ709" s="229"/>
      <c r="AR709" s="220"/>
      <c r="AS709" s="229"/>
      <c r="AT709" s="220"/>
      <c r="AU709" s="220"/>
      <c r="AV709" s="229"/>
      <c r="AW709" s="229"/>
      <c r="AX709" s="220"/>
      <c r="AY709" s="229"/>
      <c r="AZ709" s="220"/>
      <c r="BA709" s="220"/>
      <c r="BB709" s="220"/>
      <c r="BC709" s="229"/>
      <c r="BD709" s="229"/>
    </row>
    <row r="710" spans="1:56" s="110" customFormat="1" ht="25.5" hidden="1" x14ac:dyDescent="0.25">
      <c r="A710" s="226" t="s">
        <v>8263</v>
      </c>
      <c r="B710" s="227"/>
      <c r="C710" s="227" t="s">
        <v>8257</v>
      </c>
      <c r="D710" s="252" t="s">
        <v>7569</v>
      </c>
      <c r="E710" s="231" t="s">
        <v>7566</v>
      </c>
      <c r="F710" s="239">
        <f t="shared" si="114"/>
        <v>45583</v>
      </c>
      <c r="G710" s="232" t="str">
        <f t="shared" si="115"/>
        <v>A</v>
      </c>
      <c r="H710" s="1058" t="str">
        <f t="shared" si="116"/>
        <v>MR.DER-0825_24-SP 147-Entrega Final-C01</v>
      </c>
      <c r="I710" s="234" t="str">
        <f t="shared" si="117"/>
        <v>ND</v>
      </c>
      <c r="J710" s="255" t="str">
        <f t="shared" si="118"/>
        <v>ND</v>
      </c>
      <c r="K710" s="249" t="s">
        <v>3730</v>
      </c>
      <c r="L710" s="229">
        <v>45400</v>
      </c>
      <c r="M710" s="354" t="s">
        <v>7571</v>
      </c>
      <c r="N710" s="220" t="s">
        <v>5538</v>
      </c>
      <c r="O710" s="229">
        <v>45426</v>
      </c>
      <c r="P710" s="220"/>
      <c r="Q710" s="220" t="s">
        <v>3748</v>
      </c>
      <c r="R710" s="229">
        <v>45427</v>
      </c>
      <c r="S710" s="354" t="s">
        <v>7696</v>
      </c>
      <c r="T710" s="220"/>
      <c r="U710" s="229"/>
      <c r="V710" s="220"/>
      <c r="W710" s="220" t="s">
        <v>3748</v>
      </c>
      <c r="X710" s="229">
        <v>45583</v>
      </c>
      <c r="Y710" s="364" t="s">
        <v>8352</v>
      </c>
      <c r="Z710" s="220"/>
      <c r="AA710" s="229"/>
      <c r="AB710" s="220"/>
      <c r="AC710" s="220"/>
      <c r="AD710" s="229"/>
      <c r="AE710" s="354"/>
      <c r="AF710" s="220"/>
      <c r="AG710" s="229"/>
      <c r="AH710" s="220"/>
      <c r="AI710" s="220"/>
      <c r="AJ710" s="229"/>
      <c r="AK710" s="229"/>
      <c r="AL710" s="220"/>
      <c r="AM710" s="229"/>
      <c r="AN710" s="220"/>
      <c r="AO710" s="220"/>
      <c r="AP710" s="229"/>
      <c r="AQ710" s="229"/>
      <c r="AR710" s="220"/>
      <c r="AS710" s="229"/>
      <c r="AT710" s="220"/>
      <c r="AU710" s="220"/>
      <c r="AV710" s="229"/>
      <c r="AW710" s="229"/>
      <c r="AX710" s="220"/>
      <c r="AY710" s="229"/>
      <c r="AZ710" s="220"/>
      <c r="BA710" s="220"/>
      <c r="BB710" s="220"/>
      <c r="BC710" s="229"/>
      <c r="BD710" s="229"/>
    </row>
    <row r="711" spans="1:56" s="110" customFormat="1" ht="25.5" hidden="1" x14ac:dyDescent="0.25">
      <c r="A711" s="226" t="s">
        <v>8263</v>
      </c>
      <c r="B711" s="227"/>
      <c r="C711" s="227" t="s">
        <v>8257</v>
      </c>
      <c r="D711" s="252" t="s">
        <v>7569</v>
      </c>
      <c r="E711" s="231" t="s">
        <v>7567</v>
      </c>
      <c r="F711" s="239">
        <f t="shared" si="114"/>
        <v>45583</v>
      </c>
      <c r="G711" s="232" t="str">
        <f t="shared" si="115"/>
        <v>A</v>
      </c>
      <c r="H711" s="1058" t="str">
        <f t="shared" si="116"/>
        <v>MR.DER-0825_24-SP 147-Entrega Final-C01</v>
      </c>
      <c r="I711" s="234" t="str">
        <f t="shared" si="117"/>
        <v>ND</v>
      </c>
      <c r="J711" s="255" t="str">
        <f t="shared" si="118"/>
        <v>ND</v>
      </c>
      <c r="K711" s="249" t="s">
        <v>3730</v>
      </c>
      <c r="L711" s="229">
        <v>45400</v>
      </c>
      <c r="M711" s="354" t="s">
        <v>7571</v>
      </c>
      <c r="N711" s="220" t="s">
        <v>5538</v>
      </c>
      <c r="O711" s="229">
        <v>45426</v>
      </c>
      <c r="P711" s="220"/>
      <c r="Q711" s="220" t="s">
        <v>3748</v>
      </c>
      <c r="R711" s="229">
        <v>45427</v>
      </c>
      <c r="S711" s="354" t="s">
        <v>7696</v>
      </c>
      <c r="T711" s="220"/>
      <c r="U711" s="229"/>
      <c r="V711" s="220"/>
      <c r="W711" s="220" t="s">
        <v>3748</v>
      </c>
      <c r="X711" s="229">
        <v>45583</v>
      </c>
      <c r="Y711" s="364" t="s">
        <v>8352</v>
      </c>
      <c r="Z711" s="220"/>
      <c r="AA711" s="229"/>
      <c r="AB711" s="220"/>
      <c r="AC711" s="220"/>
      <c r="AD711" s="229"/>
      <c r="AE711" s="354"/>
      <c r="AF711" s="220"/>
      <c r="AG711" s="229"/>
      <c r="AH711" s="220"/>
      <c r="AI711" s="220"/>
      <c r="AJ711" s="229"/>
      <c r="AK711" s="229"/>
      <c r="AL711" s="220"/>
      <c r="AM711" s="229"/>
      <c r="AN711" s="220"/>
      <c r="AO711" s="220"/>
      <c r="AP711" s="229"/>
      <c r="AQ711" s="229"/>
      <c r="AR711" s="220"/>
      <c r="AS711" s="229"/>
      <c r="AT711" s="220"/>
      <c r="AU711" s="220"/>
      <c r="AV711" s="229"/>
      <c r="AW711" s="229"/>
      <c r="AX711" s="220"/>
      <c r="AY711" s="229"/>
      <c r="AZ711" s="220"/>
      <c r="BA711" s="220"/>
      <c r="BB711" s="220"/>
      <c r="BC711" s="229"/>
      <c r="BD711" s="229"/>
    </row>
    <row r="712" spans="1:56" s="110" customFormat="1" ht="25.5" hidden="1" x14ac:dyDescent="0.25">
      <c r="A712" s="226" t="s">
        <v>8263</v>
      </c>
      <c r="B712" s="227" t="s">
        <v>8257</v>
      </c>
      <c r="C712" s="226"/>
      <c r="D712" s="252" t="s">
        <v>7570</v>
      </c>
      <c r="E712" s="231" t="s">
        <v>7568</v>
      </c>
      <c r="F712" s="239">
        <f t="shared" si="114"/>
        <v>45583</v>
      </c>
      <c r="G712" s="232" t="str">
        <f t="shared" si="115"/>
        <v>A</v>
      </c>
      <c r="H712" s="1058" t="str">
        <f t="shared" si="116"/>
        <v>MR.DER-0825_24-SP 147-Entrega Final-C01</v>
      </c>
      <c r="I712" s="234" t="str">
        <f t="shared" si="117"/>
        <v>ND</v>
      </c>
      <c r="J712" s="255" t="str">
        <f t="shared" si="118"/>
        <v>ND</v>
      </c>
      <c r="K712" s="249" t="s">
        <v>3730</v>
      </c>
      <c r="L712" s="229">
        <v>45400</v>
      </c>
      <c r="M712" s="354" t="s">
        <v>7571</v>
      </c>
      <c r="N712" s="220" t="s">
        <v>5538</v>
      </c>
      <c r="O712" s="229">
        <v>45426</v>
      </c>
      <c r="P712" s="220"/>
      <c r="Q712" s="220" t="s">
        <v>3748</v>
      </c>
      <c r="R712" s="229">
        <v>45427</v>
      </c>
      <c r="S712" s="354" t="s">
        <v>7696</v>
      </c>
      <c r="T712" s="220"/>
      <c r="U712" s="229"/>
      <c r="V712" s="220"/>
      <c r="W712" s="220" t="s">
        <v>3748</v>
      </c>
      <c r="X712" s="229">
        <v>45583</v>
      </c>
      <c r="Y712" s="364" t="s">
        <v>8352</v>
      </c>
      <c r="Z712" s="220"/>
      <c r="AA712" s="229"/>
      <c r="AB712" s="220"/>
      <c r="AC712" s="220"/>
      <c r="AD712" s="229"/>
      <c r="AE712" s="354"/>
      <c r="AF712" s="220"/>
      <c r="AG712" s="229"/>
      <c r="AH712" s="220"/>
      <c r="AI712" s="220"/>
      <c r="AJ712" s="229"/>
      <c r="AK712" s="229"/>
      <c r="AL712" s="220"/>
      <c r="AM712" s="229"/>
      <c r="AN712" s="220"/>
      <c r="AO712" s="220"/>
      <c r="AP712" s="229"/>
      <c r="AQ712" s="229"/>
      <c r="AR712" s="220"/>
      <c r="AS712" s="229"/>
      <c r="AT712" s="220"/>
      <c r="AU712" s="220"/>
      <c r="AV712" s="229"/>
      <c r="AW712" s="229"/>
      <c r="AX712" s="220"/>
      <c r="AY712" s="229"/>
      <c r="AZ712" s="220"/>
      <c r="BA712" s="220"/>
      <c r="BB712" s="220"/>
      <c r="BC712" s="229"/>
      <c r="BD712" s="229"/>
    </row>
    <row r="713" spans="1:56" s="110" customFormat="1" hidden="1" x14ac:dyDescent="0.25">
      <c r="A713" s="242"/>
      <c r="B713" s="242"/>
      <c r="C713" s="242"/>
      <c r="D713" s="257"/>
      <c r="E713" s="242" t="s">
        <v>7537</v>
      </c>
      <c r="F713" s="243"/>
      <c r="G713" s="243"/>
      <c r="H713" s="1056"/>
      <c r="I713" s="243"/>
      <c r="J713" s="258"/>
      <c r="K713" s="250"/>
      <c r="L713" s="244"/>
      <c r="M713" s="245"/>
      <c r="N713" s="246"/>
      <c r="O713" s="246"/>
      <c r="P713" s="246"/>
      <c r="Q713" s="244"/>
      <c r="R713" s="244"/>
      <c r="S713" s="245"/>
      <c r="T713" s="246"/>
      <c r="U713" s="246"/>
      <c r="V713" s="246"/>
      <c r="W713" s="244"/>
      <c r="X713" s="244"/>
      <c r="Y713" s="245"/>
      <c r="Z713" s="246"/>
      <c r="AA713" s="246"/>
      <c r="AB713" s="246"/>
      <c r="AC713" s="244"/>
      <c r="AD713" s="244"/>
      <c r="AE713" s="245"/>
      <c r="AF713" s="246"/>
      <c r="AG713" s="246"/>
      <c r="AH713" s="246"/>
      <c r="AI713" s="244"/>
      <c r="AJ713" s="244"/>
      <c r="AK713" s="245"/>
      <c r="AL713" s="246"/>
      <c r="AM713" s="246"/>
      <c r="AN713" s="246"/>
      <c r="AO713" s="244"/>
      <c r="AP713" s="244"/>
      <c r="AQ713" s="245"/>
      <c r="AR713" s="246"/>
      <c r="AS713" s="246"/>
      <c r="AT713" s="246"/>
      <c r="AU713" s="244"/>
      <c r="AV713" s="244"/>
      <c r="AW713" s="245"/>
      <c r="AX713" s="246"/>
      <c r="AY713" s="246"/>
      <c r="AZ713" s="246"/>
      <c r="BA713" s="246"/>
      <c r="BB713" s="244"/>
      <c r="BC713" s="244"/>
      <c r="BD713" s="245"/>
    </row>
    <row r="714" spans="1:56" s="110" customFormat="1" ht="25.5" hidden="1" x14ac:dyDescent="0.25">
      <c r="A714" s="226" t="s">
        <v>8263</v>
      </c>
      <c r="B714" s="227" t="s">
        <v>8257</v>
      </c>
      <c r="C714" s="226"/>
      <c r="D714" s="252" t="s">
        <v>5833</v>
      </c>
      <c r="E714" s="231" t="s">
        <v>5965</v>
      </c>
      <c r="F714" s="239">
        <f>IF(L714&lt;&gt;0,MAX(L714,R714,X714,AD714,AJ714,AP714,AV714,BC714),"NE")</f>
        <v>45583</v>
      </c>
      <c r="G714" s="232" t="str">
        <f>IF($F714="","",INDEX($K714:$DP714,1,MATCH($F714,$K714:$DP714,)-1))</f>
        <v>C</v>
      </c>
      <c r="H714" s="1058" t="s">
        <v>8353</v>
      </c>
      <c r="I714" s="234" t="str">
        <f>IF(F714="NE",F714,IF(INDEX(K714:CR714,,MATCH(F714,K714:CR714,0)+3)&lt;&gt;0,INDEX(K714:CR714,,MATCH(F714,K714:CR714,0)+3),"ND"))</f>
        <v>ND</v>
      </c>
      <c r="J714" s="255" t="str">
        <f>IF(G714="NE",G714,IF(INDEX(K714:CS714,,MATCH(G714,K714:CS714,0)+3)&lt;&gt;0,INDEX(K714:CS714,,MATCH(G714,K714:CS714,0)+3),"ND"))</f>
        <v>ND</v>
      </c>
      <c r="K714" s="132" t="s">
        <v>3730</v>
      </c>
      <c r="L714" s="118">
        <v>44895</v>
      </c>
      <c r="M714" s="1367" t="s">
        <v>5837</v>
      </c>
      <c r="N714" s="108" t="s">
        <v>5537</v>
      </c>
      <c r="O714" s="118">
        <v>44914</v>
      </c>
      <c r="P714" s="133" t="s">
        <v>3777</v>
      </c>
      <c r="Q714" s="122" t="s">
        <v>3748</v>
      </c>
      <c r="R714" s="118">
        <v>44916</v>
      </c>
      <c r="S714" s="1367" t="s">
        <v>6083</v>
      </c>
      <c r="T714" s="108" t="s">
        <v>6707</v>
      </c>
      <c r="U714" s="118">
        <v>45008</v>
      </c>
      <c r="V714" s="133" t="s">
        <v>3777</v>
      </c>
      <c r="W714" s="122" t="s">
        <v>5626</v>
      </c>
      <c r="X714" s="118">
        <v>45140</v>
      </c>
      <c r="Y714" s="1367" t="s">
        <v>6734</v>
      </c>
      <c r="Z714" s="108" t="s">
        <v>5537</v>
      </c>
      <c r="AA714" s="118">
        <v>45159</v>
      </c>
      <c r="AB714" s="133" t="s">
        <v>3777</v>
      </c>
      <c r="AC714" s="122" t="s">
        <v>5811</v>
      </c>
      <c r="AD714" s="118">
        <v>45189</v>
      </c>
      <c r="AE714" s="1370" t="s">
        <v>6929</v>
      </c>
      <c r="AF714" s="108" t="s">
        <v>6098</v>
      </c>
      <c r="AG714" s="118">
        <v>45198</v>
      </c>
      <c r="AH714" s="133" t="s">
        <v>3777</v>
      </c>
      <c r="AI714" s="122" t="s">
        <v>6393</v>
      </c>
      <c r="AJ714" s="118">
        <v>45294</v>
      </c>
      <c r="AK714" s="1370" t="s">
        <v>7042</v>
      </c>
      <c r="AL714" s="108" t="s">
        <v>5536</v>
      </c>
      <c r="AM714" s="118">
        <v>45309</v>
      </c>
      <c r="AN714" s="133" t="s">
        <v>3777</v>
      </c>
      <c r="AO714" s="122" t="s">
        <v>7375</v>
      </c>
      <c r="AP714" s="118">
        <v>45378</v>
      </c>
      <c r="AQ714" s="1370" t="s">
        <v>7374</v>
      </c>
      <c r="AR714" s="108" t="s">
        <v>5539</v>
      </c>
      <c r="AS714" s="118">
        <v>45385</v>
      </c>
      <c r="AT714" s="133" t="s">
        <v>3777</v>
      </c>
      <c r="AU714" s="122" t="s">
        <v>6649</v>
      </c>
      <c r="AV714" s="118">
        <v>45394</v>
      </c>
      <c r="AW714" s="1370" t="s">
        <v>7514</v>
      </c>
      <c r="AX714" s="108"/>
      <c r="AY714" s="118"/>
      <c r="AZ714" s="133"/>
      <c r="BA714" s="133" t="s">
        <v>3777</v>
      </c>
      <c r="BB714" s="122" t="s">
        <v>6649</v>
      </c>
      <c r="BC714" s="118">
        <v>45583</v>
      </c>
      <c r="BD714" s="270" t="s">
        <v>8353</v>
      </c>
    </row>
    <row r="715" spans="1:56" s="110" customFormat="1" ht="25.5" hidden="1" x14ac:dyDescent="0.25">
      <c r="A715" s="226" t="s">
        <v>8263</v>
      </c>
      <c r="B715" s="226"/>
      <c r="C715" s="227" t="s">
        <v>8257</v>
      </c>
      <c r="D715" s="252" t="s">
        <v>5834</v>
      </c>
      <c r="E715" s="231" t="s">
        <v>5966</v>
      </c>
      <c r="F715" s="239">
        <f>IF(L715&lt;&gt;0,MAX(L715,R715,X715,AD715,AJ715,AP715,AV715,BC715),"NE")</f>
        <v>45583</v>
      </c>
      <c r="G715" s="232" t="str">
        <f>IF($F715="","",INDEX($K715:$DP715,1,MATCH($F715,$K715:$DP715,)-1))</f>
        <v>C</v>
      </c>
      <c r="H715" s="1058" t="s">
        <v>8353</v>
      </c>
      <c r="I715" s="234" t="str">
        <f>IF(F715="NE",F715,IF(INDEX(K715:CR715,,MATCH(F715,K715:CR715,0)+3)&lt;&gt;0,INDEX(K715:CR715,,MATCH(F715,K715:CR715,0)+3),"ND"))</f>
        <v>ND</v>
      </c>
      <c r="J715" s="255" t="str">
        <f>IF(G715="NE",G715,IF(INDEX(K715:CS715,,MATCH(G715,K715:CS715,0)+3)&lt;&gt;0,INDEX(K715:CS715,,MATCH(G715,K715:CS715,0)+3),"ND"))</f>
        <v>ND</v>
      </c>
      <c r="K715" s="132" t="s">
        <v>3730</v>
      </c>
      <c r="L715" s="118">
        <v>44895</v>
      </c>
      <c r="M715" s="164" t="s">
        <v>5837</v>
      </c>
      <c r="N715" s="108" t="s">
        <v>5537</v>
      </c>
      <c r="O715" s="118">
        <v>44914</v>
      </c>
      <c r="P715" s="133" t="s">
        <v>3777</v>
      </c>
      <c r="Q715" s="122" t="s">
        <v>3748</v>
      </c>
      <c r="R715" s="118">
        <v>44916</v>
      </c>
      <c r="S715" s="164" t="s">
        <v>6083</v>
      </c>
      <c r="T715" s="108" t="s">
        <v>6707</v>
      </c>
      <c r="U715" s="118">
        <v>45008</v>
      </c>
      <c r="V715" s="133" t="s">
        <v>3777</v>
      </c>
      <c r="W715" s="122" t="s">
        <v>5626</v>
      </c>
      <c r="X715" s="118">
        <v>45140</v>
      </c>
      <c r="Y715" s="164" t="s">
        <v>6734</v>
      </c>
      <c r="Z715" s="108" t="s">
        <v>5537</v>
      </c>
      <c r="AA715" s="118">
        <v>45159</v>
      </c>
      <c r="AB715" s="133" t="s">
        <v>3777</v>
      </c>
      <c r="AC715" s="122" t="s">
        <v>5811</v>
      </c>
      <c r="AD715" s="118">
        <v>45189</v>
      </c>
      <c r="AE715" s="362" t="s">
        <v>6929</v>
      </c>
      <c r="AF715" s="108" t="s">
        <v>6098</v>
      </c>
      <c r="AG715" s="118">
        <v>45198</v>
      </c>
      <c r="AH715" s="133" t="s">
        <v>3777</v>
      </c>
      <c r="AI715" s="122" t="s">
        <v>6393</v>
      </c>
      <c r="AJ715" s="118">
        <v>45294</v>
      </c>
      <c r="AK715" s="362" t="s">
        <v>7042</v>
      </c>
      <c r="AL715" s="108" t="s">
        <v>5536</v>
      </c>
      <c r="AM715" s="118">
        <v>45309</v>
      </c>
      <c r="AN715" s="133" t="s">
        <v>3777</v>
      </c>
      <c r="AO715" s="122" t="s">
        <v>7375</v>
      </c>
      <c r="AP715" s="118">
        <v>45378</v>
      </c>
      <c r="AQ715" s="1370" t="s">
        <v>7374</v>
      </c>
      <c r="AR715" s="108" t="s">
        <v>5537</v>
      </c>
      <c r="AS715" s="118">
        <v>45384</v>
      </c>
      <c r="AT715" s="133" t="s">
        <v>3777</v>
      </c>
      <c r="AU715" s="122" t="s">
        <v>6649</v>
      </c>
      <c r="AV715" s="118">
        <v>45394</v>
      </c>
      <c r="AW715" s="1370" t="s">
        <v>7514</v>
      </c>
      <c r="AX715" s="108"/>
      <c r="AY715" s="118"/>
      <c r="AZ715" s="133"/>
      <c r="BA715" s="133" t="s">
        <v>3777</v>
      </c>
      <c r="BB715" s="122" t="s">
        <v>6649</v>
      </c>
      <c r="BC715" s="118">
        <v>45583</v>
      </c>
      <c r="BD715" s="270" t="s">
        <v>8353</v>
      </c>
    </row>
    <row r="716" spans="1:56" s="110" customFormat="1" ht="25.5" hidden="1" x14ac:dyDescent="0.25">
      <c r="A716" s="226" t="s">
        <v>8263</v>
      </c>
      <c r="B716" s="226"/>
      <c r="C716" s="227" t="s">
        <v>8257</v>
      </c>
      <c r="D716" s="252" t="s">
        <v>5835</v>
      </c>
      <c r="E716" s="231" t="s">
        <v>5967</v>
      </c>
      <c r="F716" s="239">
        <f>IF(L716&lt;&gt;0,MAX(L716,R716,X716,AD716,AJ716,AP716,AV716,BC716),"NE")</f>
        <v>45583</v>
      </c>
      <c r="G716" s="232" t="str">
        <f>IF($F716="","",INDEX($K716:$DP716,1,MATCH($F716,$K716:$DP716,)-1))</f>
        <v>C</v>
      </c>
      <c r="H716" s="1058" t="s">
        <v>8353</v>
      </c>
      <c r="I716" s="234" t="str">
        <f>IF(F716="NE",F716,IF(INDEX(K716:CR716,,MATCH(F716,K716:CR716,0)+3)&lt;&gt;0,INDEX(K716:CR716,,MATCH(F716,K716:CR716,0)+3),"ND"))</f>
        <v>ND</v>
      </c>
      <c r="J716" s="255" t="str">
        <f>IF(G716="NE",G716,IF(INDEX(K716:CS716,,MATCH(G716,K716:CS716,0)+3)&lt;&gt;0,INDEX(K716:CS716,,MATCH(G716,K716:CS716,0)+3),"ND"))</f>
        <v>ND</v>
      </c>
      <c r="K716" s="132" t="s">
        <v>3730</v>
      </c>
      <c r="L716" s="118">
        <v>44895</v>
      </c>
      <c r="M716" s="1367" t="s">
        <v>5837</v>
      </c>
      <c r="N716" s="108" t="s">
        <v>5537</v>
      </c>
      <c r="O716" s="118">
        <v>44914</v>
      </c>
      <c r="P716" s="133" t="s">
        <v>3777</v>
      </c>
      <c r="Q716" s="122" t="s">
        <v>3748</v>
      </c>
      <c r="R716" s="118">
        <v>44916</v>
      </c>
      <c r="S716" s="1367" t="s">
        <v>6083</v>
      </c>
      <c r="T716" s="108" t="s">
        <v>6707</v>
      </c>
      <c r="U716" s="118">
        <v>45008</v>
      </c>
      <c r="V716" s="133" t="s">
        <v>3777</v>
      </c>
      <c r="W716" s="122" t="s">
        <v>5626</v>
      </c>
      <c r="X716" s="118">
        <v>45140</v>
      </c>
      <c r="Y716" s="1367" t="s">
        <v>6734</v>
      </c>
      <c r="Z716" s="108" t="s">
        <v>5537</v>
      </c>
      <c r="AA716" s="118">
        <v>45159</v>
      </c>
      <c r="AB716" s="133" t="s">
        <v>3777</v>
      </c>
      <c r="AC716" s="122" t="s">
        <v>5811</v>
      </c>
      <c r="AD716" s="118">
        <v>45189</v>
      </c>
      <c r="AE716" s="1370" t="s">
        <v>6929</v>
      </c>
      <c r="AF716" s="108" t="s">
        <v>6098</v>
      </c>
      <c r="AG716" s="118">
        <v>45198</v>
      </c>
      <c r="AH716" s="133" t="s">
        <v>3777</v>
      </c>
      <c r="AI716" s="122" t="s">
        <v>6393</v>
      </c>
      <c r="AJ716" s="118">
        <v>45294</v>
      </c>
      <c r="AK716" s="1370" t="s">
        <v>7042</v>
      </c>
      <c r="AL716" s="108" t="s">
        <v>5536</v>
      </c>
      <c r="AM716" s="118">
        <v>45309</v>
      </c>
      <c r="AN716" s="133" t="s">
        <v>3777</v>
      </c>
      <c r="AO716" s="122" t="s">
        <v>7375</v>
      </c>
      <c r="AP716" s="118">
        <v>45378</v>
      </c>
      <c r="AQ716" s="1370" t="s">
        <v>7374</v>
      </c>
      <c r="AR716" s="108" t="s">
        <v>5537</v>
      </c>
      <c r="AS716" s="118">
        <v>45385</v>
      </c>
      <c r="AT716" s="133" t="s">
        <v>3777</v>
      </c>
      <c r="AU716" s="122" t="s">
        <v>6649</v>
      </c>
      <c r="AV716" s="118">
        <v>45394</v>
      </c>
      <c r="AW716" s="1370" t="s">
        <v>7514</v>
      </c>
      <c r="AX716" s="108"/>
      <c r="AY716" s="118"/>
      <c r="AZ716" s="133"/>
      <c r="BA716" s="133" t="s">
        <v>3777</v>
      </c>
      <c r="BB716" s="122" t="s">
        <v>6649</v>
      </c>
      <c r="BC716" s="118">
        <v>45583</v>
      </c>
      <c r="BD716" s="270" t="s">
        <v>8353</v>
      </c>
    </row>
    <row r="717" spans="1:56" s="110" customFormat="1" ht="25.5" hidden="1" x14ac:dyDescent="0.25">
      <c r="A717" s="226" t="s">
        <v>8263</v>
      </c>
      <c r="B717" s="226"/>
      <c r="C717" s="227" t="s">
        <v>8257</v>
      </c>
      <c r="D717" s="252" t="s">
        <v>5836</v>
      </c>
      <c r="E717" s="231" t="s">
        <v>5968</v>
      </c>
      <c r="F717" s="239">
        <f>IF(L717&lt;&gt;0,MAX(L717,R717,X717,AD717,AJ717,AP717,AV717,BC717),"NE")</f>
        <v>45583</v>
      </c>
      <c r="G717" s="232" t="str">
        <f>IF($F717="","",INDEX($K717:$DP717,1,MATCH($F717,$K717:$DP717,)-1))</f>
        <v>C</v>
      </c>
      <c r="H717" s="1058" t="s">
        <v>8353</v>
      </c>
      <c r="I717" s="234" t="str">
        <f>IF(F717="NE",F717,IF(INDEX(K717:CR717,,MATCH(F717,K717:CR717,0)+3)&lt;&gt;0,INDEX(K717:CR717,,MATCH(F717,K717:CR717,0)+3),"ND"))</f>
        <v>ND</v>
      </c>
      <c r="J717" s="255" t="str">
        <f>IF(G717="NE",G717,IF(INDEX(K717:CS717,,MATCH(G717,K717:CS717,0)+3)&lt;&gt;0,INDEX(K717:CS717,,MATCH(G717,K717:CS717,0)+3),"ND"))</f>
        <v>ND</v>
      </c>
      <c r="K717" s="132" t="s">
        <v>3730</v>
      </c>
      <c r="L717" s="118">
        <v>44895</v>
      </c>
      <c r="M717" s="1367" t="s">
        <v>5837</v>
      </c>
      <c r="N717" s="108" t="s">
        <v>5537</v>
      </c>
      <c r="O717" s="118">
        <v>44914</v>
      </c>
      <c r="P717" s="133" t="s">
        <v>3777</v>
      </c>
      <c r="Q717" s="122" t="s">
        <v>3748</v>
      </c>
      <c r="R717" s="118">
        <v>44916</v>
      </c>
      <c r="S717" s="1367" t="s">
        <v>6083</v>
      </c>
      <c r="T717" s="108" t="s">
        <v>6707</v>
      </c>
      <c r="U717" s="118">
        <v>45008</v>
      </c>
      <c r="V717" s="133" t="s">
        <v>3777</v>
      </c>
      <c r="W717" s="122" t="s">
        <v>5626</v>
      </c>
      <c r="X717" s="118">
        <v>45140</v>
      </c>
      <c r="Y717" s="1367" t="s">
        <v>6734</v>
      </c>
      <c r="Z717" s="108" t="s">
        <v>5537</v>
      </c>
      <c r="AA717" s="118">
        <v>45159</v>
      </c>
      <c r="AB717" s="133" t="s">
        <v>3777</v>
      </c>
      <c r="AC717" s="122" t="s">
        <v>5811</v>
      </c>
      <c r="AD717" s="118">
        <v>45189</v>
      </c>
      <c r="AE717" s="1370" t="s">
        <v>6929</v>
      </c>
      <c r="AF717" s="108" t="s">
        <v>6098</v>
      </c>
      <c r="AG717" s="118">
        <v>45198</v>
      </c>
      <c r="AH717" s="133" t="s">
        <v>3777</v>
      </c>
      <c r="AI717" s="122" t="s">
        <v>6393</v>
      </c>
      <c r="AJ717" s="118">
        <v>45294</v>
      </c>
      <c r="AK717" s="1370" t="s">
        <v>7042</v>
      </c>
      <c r="AL717" s="108" t="s">
        <v>5537</v>
      </c>
      <c r="AM717" s="118">
        <v>45309</v>
      </c>
      <c r="AN717" s="133" t="s">
        <v>3777</v>
      </c>
      <c r="AO717" s="122" t="s">
        <v>6649</v>
      </c>
      <c r="AP717" s="118">
        <v>45378</v>
      </c>
      <c r="AQ717" s="1370" t="s">
        <v>7374</v>
      </c>
      <c r="AR717" s="108"/>
      <c r="AS717" s="108"/>
      <c r="AT717" s="133"/>
      <c r="AU717" s="122" t="s">
        <v>6649</v>
      </c>
      <c r="AV717" s="118">
        <v>45583</v>
      </c>
      <c r="AW717" s="1376" t="s">
        <v>8353</v>
      </c>
      <c r="AX717" s="108"/>
      <c r="AY717" s="108"/>
      <c r="AZ717" s="133"/>
      <c r="BA717" s="132"/>
      <c r="BB717" s="122"/>
      <c r="BC717" s="118"/>
      <c r="BD717" s="270"/>
    </row>
    <row r="718" spans="1:56" s="110" customFormat="1" ht="25.9" hidden="1" customHeight="1" x14ac:dyDescent="0.25">
      <c r="A718" s="237" t="s">
        <v>8263</v>
      </c>
      <c r="B718" s="226"/>
      <c r="C718" s="227" t="s">
        <v>8257</v>
      </c>
      <c r="D718" s="252" t="s">
        <v>7376</v>
      </c>
      <c r="E718" s="231" t="s">
        <v>8104</v>
      </c>
      <c r="F718" s="239">
        <f>IF(L718&lt;&gt;0,MAX(L718,R718,X718,AD718,AJ718,AP718,AV718,BC718),"NE")</f>
        <v>46001</v>
      </c>
      <c r="G718" s="232" t="str">
        <f>IF($F718="","",INDEX($K718:$DP718,1,MATCH($F718,$K718:$DP718,)-1))</f>
        <v>A</v>
      </c>
      <c r="H718" s="1055" t="str">
        <f>IF($F718="","",INDEX($K718:$BH718,1,MATCH($F718,$K718:$BH718,)+1))</f>
        <v>MR_DER-1451_25</v>
      </c>
      <c r="I718" s="234" t="str">
        <f>IF(F718="NE",F718,IF(INDEX(K718:CR718,,MATCH(F718,K718:CR718,0)+3)&lt;&gt;0,INDEX(K718:CR718,,MATCH(F718,K718:CR718,0)+3),"ND"))</f>
        <v>ND</v>
      </c>
      <c r="J718" s="255" t="str">
        <f>IF(G718="NE",G718,IF(INDEX(K718:CS718,,MATCH(G718,K718:CS718,0)+3)&lt;&gt;0,INDEX(K718:CS718,,MATCH(G718,K718:CS718,0)+3),"ND"))</f>
        <v>ND</v>
      </c>
      <c r="K718" s="132" t="s">
        <v>3730</v>
      </c>
      <c r="L718" s="118">
        <v>45378</v>
      </c>
      <c r="M718" s="164" t="s">
        <v>7374</v>
      </c>
      <c r="N718" s="108" t="s">
        <v>5536</v>
      </c>
      <c r="O718" s="118">
        <v>45384</v>
      </c>
      <c r="P718" s="133"/>
      <c r="Q718" s="122" t="s">
        <v>3765</v>
      </c>
      <c r="R718" s="118">
        <v>45394</v>
      </c>
      <c r="S718" s="108" t="s">
        <v>7514</v>
      </c>
      <c r="T718" s="108" t="s">
        <v>5539</v>
      </c>
      <c r="U718" s="118">
        <v>45400</v>
      </c>
      <c r="V718" s="133" t="s">
        <v>3777</v>
      </c>
      <c r="W718" s="122" t="s">
        <v>3748</v>
      </c>
      <c r="X718" s="118">
        <v>45401</v>
      </c>
      <c r="Y718" s="164" t="s">
        <v>7577</v>
      </c>
      <c r="Z718" s="108"/>
      <c r="AA718" s="118"/>
      <c r="AB718" s="133" t="s">
        <v>3777</v>
      </c>
      <c r="AC718" s="122" t="s">
        <v>3748</v>
      </c>
      <c r="AD718" s="118">
        <v>46001</v>
      </c>
      <c r="AE718" s="218" t="s">
        <v>11545</v>
      </c>
      <c r="AF718" s="108"/>
      <c r="AG718" s="118"/>
      <c r="AH718" s="133"/>
      <c r="AI718" s="122"/>
      <c r="AJ718" s="118"/>
      <c r="AK718" s="164"/>
      <c r="AL718" s="108"/>
      <c r="AM718" s="118"/>
      <c r="AN718" s="133"/>
      <c r="AO718" s="122"/>
      <c r="AP718" s="108"/>
      <c r="AQ718" s="108"/>
      <c r="AR718" s="108"/>
      <c r="AS718" s="108"/>
      <c r="AT718" s="133"/>
      <c r="AU718" s="122"/>
      <c r="AV718" s="108"/>
      <c r="AW718" s="108"/>
      <c r="AX718" s="108"/>
      <c r="AY718" s="108"/>
      <c r="AZ718" s="133"/>
      <c r="BA718" s="132"/>
      <c r="BB718" s="122"/>
      <c r="BC718" s="118"/>
      <c r="BD718" s="364"/>
    </row>
    <row r="719" spans="1:56" s="110" customFormat="1" hidden="1" x14ac:dyDescent="0.25">
      <c r="A719" s="242"/>
      <c r="B719" s="242"/>
      <c r="C719" s="242"/>
      <c r="D719" s="257"/>
      <c r="E719" s="242" t="s">
        <v>8825</v>
      </c>
      <c r="F719" s="243"/>
      <c r="G719" s="243"/>
      <c r="H719" s="1056"/>
      <c r="I719" s="243"/>
      <c r="J719" s="258"/>
      <c r="K719" s="250"/>
      <c r="L719" s="244"/>
      <c r="M719" s="245"/>
      <c r="N719" s="246"/>
      <c r="O719" s="246"/>
      <c r="P719" s="246"/>
      <c r="Q719" s="244"/>
      <c r="R719" s="244"/>
      <c r="S719" s="245"/>
      <c r="T719" s="246"/>
      <c r="U719" s="246"/>
      <c r="V719" s="246"/>
      <c r="W719" s="244"/>
      <c r="X719" s="244"/>
      <c r="Y719" s="245"/>
      <c r="Z719" s="246"/>
      <c r="AA719" s="246"/>
      <c r="AB719" s="246"/>
      <c r="AC719" s="244"/>
      <c r="AD719" s="244"/>
      <c r="AE719" s="245"/>
      <c r="AF719" s="246"/>
      <c r="AG719" s="246"/>
      <c r="AH719" s="246"/>
      <c r="AI719" s="244"/>
      <c r="AJ719" s="244"/>
      <c r="AK719" s="245"/>
      <c r="AL719" s="246"/>
      <c r="AM719" s="246"/>
      <c r="AN719" s="246"/>
      <c r="AO719" s="244"/>
      <c r="AP719" s="244"/>
      <c r="AQ719" s="245"/>
      <c r="AR719" s="246"/>
      <c r="AS719" s="246"/>
      <c r="AT719" s="246"/>
      <c r="AU719" s="244"/>
      <c r="AV719" s="244"/>
      <c r="AW719" s="245"/>
      <c r="AX719" s="246"/>
      <c r="AY719" s="246"/>
      <c r="AZ719" s="246"/>
      <c r="BA719" s="246"/>
      <c r="BB719" s="244"/>
      <c r="BC719" s="244"/>
      <c r="BD719" s="245"/>
    </row>
    <row r="720" spans="1:56" s="110" customFormat="1" ht="25.9" hidden="1" customHeight="1" x14ac:dyDescent="0.25">
      <c r="A720" s="226" t="s">
        <v>8263</v>
      </c>
      <c r="B720" s="226"/>
      <c r="C720" s="227" t="s">
        <v>8257</v>
      </c>
      <c r="D720" s="252" t="s">
        <v>8186</v>
      </c>
      <c r="E720" s="231" t="s">
        <v>8826</v>
      </c>
      <c r="F720" s="239">
        <f t="shared" ref="F720:F744" si="119">IF(L720&lt;&gt;0,MAX(L720,R720,X720,AD720,AJ720,AP720,AV720,BC720),"NE")</f>
        <v>45973</v>
      </c>
      <c r="G720" s="232" t="str">
        <f t="shared" ref="G720:G744" si="120">IF($F720="","",INDEX($K720:$DP720,1,MATCH($F720,$K720:$DP720,)-1))</f>
        <v>A</v>
      </c>
      <c r="H720" s="1058" t="str">
        <f t="shared" ref="H720:H744" si="121">IF($F720="","",INDEX($K720:$BH720,1,MATCH($F720,$K720:$AC720,)+1))</f>
        <v>MR_DER-1358_25</v>
      </c>
      <c r="I720" s="234" t="str">
        <f t="shared" ref="I720:I744" si="122">IF(F720="NE",F720,IF(INDEX(K720:CR720,,MATCH(F720,K720:CR720,0)+3)&lt;&gt;0,INDEX(K720:CR720,,MATCH(F720,K720:CR720,0)+3),"ND"))</f>
        <v>ND</v>
      </c>
      <c r="J720" s="255" t="str">
        <f t="shared" ref="J720:J744" si="123">IF(G720="NE",G720,IF(INDEX(K720:CS720,,MATCH(G720,K720:CS720,0)+3)&lt;&gt;0,INDEX(K720:CS720,,MATCH(G720,K720:CS720,0)+3),"ND"))</f>
        <v>ND</v>
      </c>
      <c r="K720" s="132" t="s">
        <v>3730</v>
      </c>
      <c r="L720" s="118">
        <v>45632</v>
      </c>
      <c r="M720" s="364" t="s">
        <v>8851</v>
      </c>
      <c r="N720" s="108" t="s">
        <v>5539</v>
      </c>
      <c r="O720" s="118">
        <v>45701</v>
      </c>
      <c r="P720" s="133"/>
      <c r="Q720" s="122" t="s">
        <v>3748</v>
      </c>
      <c r="R720" s="118">
        <v>45707</v>
      </c>
      <c r="S720" s="218" t="s">
        <v>8939</v>
      </c>
      <c r="T720" s="108"/>
      <c r="U720" s="118"/>
      <c r="V720" s="133"/>
      <c r="W720" s="122" t="s">
        <v>3748</v>
      </c>
      <c r="X720" s="118">
        <v>45973</v>
      </c>
      <c r="Y720" s="218" t="s">
        <v>11240</v>
      </c>
      <c r="Z720" s="108"/>
      <c r="AA720" s="118"/>
      <c r="AB720" s="133"/>
      <c r="AC720" s="122"/>
      <c r="AD720" s="118"/>
      <c r="AE720" s="1367"/>
      <c r="AF720" s="108"/>
      <c r="AG720" s="118"/>
      <c r="AH720" s="133"/>
      <c r="AI720" s="122"/>
      <c r="AJ720" s="118"/>
      <c r="AK720" s="1367"/>
      <c r="AL720" s="108"/>
      <c r="AM720" s="118"/>
      <c r="AN720" s="133"/>
      <c r="AO720" s="122"/>
      <c r="AP720" s="108"/>
      <c r="AQ720" s="108"/>
      <c r="AR720" s="108"/>
      <c r="AS720" s="108"/>
      <c r="AT720" s="133"/>
      <c r="AU720" s="122"/>
      <c r="AV720" s="108"/>
      <c r="AW720" s="108"/>
      <c r="AX720" s="108"/>
      <c r="AY720" s="108"/>
    </row>
    <row r="721" spans="1:51" s="110" customFormat="1" ht="25.9" hidden="1" customHeight="1" x14ac:dyDescent="0.25">
      <c r="A721" s="226" t="s">
        <v>8263</v>
      </c>
      <c r="B721" s="226"/>
      <c r="C721" s="227" t="s">
        <v>8257</v>
      </c>
      <c r="D721" s="252" t="s">
        <v>8186</v>
      </c>
      <c r="E721" s="231" t="s">
        <v>8827</v>
      </c>
      <c r="F721" s="239">
        <f t="shared" si="119"/>
        <v>45973</v>
      </c>
      <c r="G721" s="232" t="str">
        <f t="shared" si="120"/>
        <v>A</v>
      </c>
      <c r="H721" s="1058" t="str">
        <f t="shared" si="121"/>
        <v>MR_DER-1358_25</v>
      </c>
      <c r="I721" s="234" t="str">
        <f t="shared" si="122"/>
        <v>ND</v>
      </c>
      <c r="J721" s="255" t="str">
        <f t="shared" si="123"/>
        <v>ND</v>
      </c>
      <c r="K721" s="132" t="s">
        <v>3730</v>
      </c>
      <c r="L721" s="118">
        <v>45632</v>
      </c>
      <c r="M721" s="364" t="s">
        <v>8851</v>
      </c>
      <c r="N721" s="108" t="s">
        <v>5539</v>
      </c>
      <c r="O721" s="118">
        <v>45701</v>
      </c>
      <c r="P721" s="133"/>
      <c r="Q721" s="122" t="s">
        <v>3748</v>
      </c>
      <c r="R721" s="118">
        <v>45707</v>
      </c>
      <c r="S721" s="218" t="s">
        <v>8939</v>
      </c>
      <c r="T721" s="108"/>
      <c r="U721" s="118"/>
      <c r="V721" s="133"/>
      <c r="W721" s="122" t="s">
        <v>3748</v>
      </c>
      <c r="X721" s="118">
        <v>45973</v>
      </c>
      <c r="Y721" s="218" t="s">
        <v>11240</v>
      </c>
      <c r="Z721" s="108"/>
      <c r="AA721" s="118"/>
      <c r="AB721" s="133"/>
      <c r="AC721" s="122"/>
      <c r="AD721" s="118"/>
      <c r="AE721" s="1367"/>
      <c r="AF721" s="108"/>
      <c r="AG721" s="118"/>
      <c r="AH721" s="133"/>
      <c r="AI721" s="122"/>
      <c r="AJ721" s="118"/>
      <c r="AK721" s="1367"/>
      <c r="AL721" s="108"/>
      <c r="AM721" s="118"/>
      <c r="AN721" s="133"/>
      <c r="AO721" s="122"/>
      <c r="AP721" s="108"/>
      <c r="AQ721" s="108"/>
      <c r="AR721" s="108"/>
      <c r="AS721" s="108"/>
      <c r="AT721" s="133"/>
      <c r="AU721" s="122"/>
      <c r="AV721" s="108"/>
      <c r="AW721" s="108"/>
      <c r="AX721" s="108"/>
      <c r="AY721" s="108"/>
    </row>
    <row r="722" spans="1:51" s="110" customFormat="1" ht="25.9" hidden="1" customHeight="1" x14ac:dyDescent="0.25">
      <c r="A722" s="226" t="s">
        <v>8263</v>
      </c>
      <c r="B722" s="226"/>
      <c r="C722" s="227" t="s">
        <v>8257</v>
      </c>
      <c r="D722" s="252" t="s">
        <v>8186</v>
      </c>
      <c r="E722" s="231" t="s">
        <v>8828</v>
      </c>
      <c r="F722" s="239">
        <f t="shared" si="119"/>
        <v>45973</v>
      </c>
      <c r="G722" s="232" t="str">
        <f t="shared" si="120"/>
        <v>A</v>
      </c>
      <c r="H722" s="1058" t="str">
        <f t="shared" si="121"/>
        <v>MR_DER-1358_25</v>
      </c>
      <c r="I722" s="234" t="str">
        <f t="shared" si="122"/>
        <v>ND</v>
      </c>
      <c r="J722" s="255" t="str">
        <f t="shared" si="123"/>
        <v>ND</v>
      </c>
      <c r="K722" s="132" t="s">
        <v>3730</v>
      </c>
      <c r="L722" s="118">
        <v>45632</v>
      </c>
      <c r="M722" s="364" t="s">
        <v>8851</v>
      </c>
      <c r="N722" s="108" t="s">
        <v>5539</v>
      </c>
      <c r="O722" s="118">
        <v>45701</v>
      </c>
      <c r="P722" s="133"/>
      <c r="Q722" s="122" t="s">
        <v>3748</v>
      </c>
      <c r="R722" s="118">
        <v>45707</v>
      </c>
      <c r="S722" s="218" t="s">
        <v>8939</v>
      </c>
      <c r="T722" s="108"/>
      <c r="U722" s="118"/>
      <c r="V722" s="133"/>
      <c r="W722" s="122" t="s">
        <v>3748</v>
      </c>
      <c r="X722" s="118">
        <v>45973</v>
      </c>
      <c r="Y722" s="218" t="s">
        <v>11240</v>
      </c>
      <c r="Z722" s="108"/>
      <c r="AA722" s="118"/>
      <c r="AB722" s="133"/>
      <c r="AC722" s="122"/>
      <c r="AD722" s="118"/>
      <c r="AE722" s="1367"/>
      <c r="AF722" s="108"/>
      <c r="AG722" s="118"/>
      <c r="AH722" s="133"/>
      <c r="AI722" s="122"/>
      <c r="AJ722" s="118"/>
      <c r="AK722" s="1367"/>
      <c r="AL722" s="108"/>
      <c r="AM722" s="118"/>
      <c r="AN722" s="133"/>
      <c r="AO722" s="122"/>
      <c r="AP722" s="108"/>
      <c r="AQ722" s="108"/>
      <c r="AR722" s="108"/>
      <c r="AS722" s="108"/>
      <c r="AT722" s="133"/>
      <c r="AU722" s="122"/>
      <c r="AV722" s="108"/>
      <c r="AW722" s="108"/>
      <c r="AX722" s="108"/>
      <c r="AY722" s="108"/>
    </row>
    <row r="723" spans="1:51" s="110" customFormat="1" ht="25.9" hidden="1" customHeight="1" x14ac:dyDescent="0.25">
      <c r="A723" s="226" t="s">
        <v>8263</v>
      </c>
      <c r="B723" s="226"/>
      <c r="C723" s="227" t="s">
        <v>8257</v>
      </c>
      <c r="D723" s="252" t="s">
        <v>8186</v>
      </c>
      <c r="E723" s="231" t="s">
        <v>8829</v>
      </c>
      <c r="F723" s="239">
        <f t="shared" si="119"/>
        <v>45973</v>
      </c>
      <c r="G723" s="232" t="str">
        <f t="shared" si="120"/>
        <v>A</v>
      </c>
      <c r="H723" s="1058" t="str">
        <f t="shared" si="121"/>
        <v>MR_DER-1358_25</v>
      </c>
      <c r="I723" s="234" t="str">
        <f t="shared" si="122"/>
        <v>ND</v>
      </c>
      <c r="J723" s="255" t="str">
        <f t="shared" si="123"/>
        <v>ND</v>
      </c>
      <c r="K723" s="132" t="s">
        <v>3730</v>
      </c>
      <c r="L723" s="118">
        <v>45632</v>
      </c>
      <c r="M723" s="364" t="s">
        <v>8851</v>
      </c>
      <c r="N723" s="108" t="s">
        <v>5539</v>
      </c>
      <c r="O723" s="118">
        <v>45701</v>
      </c>
      <c r="P723" s="133"/>
      <c r="Q723" s="122" t="s">
        <v>3748</v>
      </c>
      <c r="R723" s="118">
        <v>45707</v>
      </c>
      <c r="S723" s="218" t="s">
        <v>8939</v>
      </c>
      <c r="T723" s="108"/>
      <c r="U723" s="118"/>
      <c r="V723" s="133"/>
      <c r="W723" s="122" t="s">
        <v>3748</v>
      </c>
      <c r="X723" s="118">
        <v>45973</v>
      </c>
      <c r="Y723" s="218" t="s">
        <v>11240</v>
      </c>
      <c r="Z723" s="108"/>
      <c r="AA723" s="118"/>
      <c r="AB723" s="133"/>
      <c r="AC723" s="122"/>
      <c r="AD723" s="118"/>
      <c r="AE723" s="1367"/>
      <c r="AF723" s="108"/>
      <c r="AG723" s="118"/>
      <c r="AH723" s="133"/>
      <c r="AI723" s="122"/>
      <c r="AJ723" s="118"/>
      <c r="AK723" s="1367"/>
      <c r="AL723" s="108"/>
      <c r="AM723" s="118"/>
      <c r="AN723" s="133"/>
      <c r="AO723" s="122"/>
      <c r="AP723" s="108"/>
      <c r="AQ723" s="108"/>
      <c r="AR723" s="108"/>
      <c r="AS723" s="108"/>
      <c r="AT723" s="133"/>
      <c r="AU723" s="122"/>
      <c r="AV723" s="108"/>
      <c r="AW723" s="108"/>
      <c r="AX723" s="108"/>
      <c r="AY723" s="108"/>
    </row>
    <row r="724" spans="1:51" s="110" customFormat="1" ht="25.9" hidden="1" customHeight="1" x14ac:dyDescent="0.25">
      <c r="A724" s="226" t="s">
        <v>8263</v>
      </c>
      <c r="B724" s="226"/>
      <c r="C724" s="227" t="s">
        <v>8257</v>
      </c>
      <c r="D724" s="252" t="s">
        <v>8186</v>
      </c>
      <c r="E724" s="231" t="s">
        <v>8830</v>
      </c>
      <c r="F724" s="239">
        <f t="shared" si="119"/>
        <v>45973</v>
      </c>
      <c r="G724" s="232" t="str">
        <f t="shared" si="120"/>
        <v>A</v>
      </c>
      <c r="H724" s="1058" t="str">
        <f t="shared" si="121"/>
        <v>MR_DER-1358_25</v>
      </c>
      <c r="I724" s="234" t="str">
        <f t="shared" si="122"/>
        <v>ND</v>
      </c>
      <c r="J724" s="255" t="str">
        <f t="shared" si="123"/>
        <v>ND</v>
      </c>
      <c r="K724" s="132" t="s">
        <v>3730</v>
      </c>
      <c r="L724" s="118">
        <v>45632</v>
      </c>
      <c r="M724" s="364" t="s">
        <v>8851</v>
      </c>
      <c r="N724" s="108" t="s">
        <v>5539</v>
      </c>
      <c r="O724" s="118">
        <v>45701</v>
      </c>
      <c r="P724" s="133"/>
      <c r="Q724" s="122" t="s">
        <v>3748</v>
      </c>
      <c r="R724" s="118">
        <v>45707</v>
      </c>
      <c r="S724" s="218" t="s">
        <v>8939</v>
      </c>
      <c r="T724" s="108"/>
      <c r="U724" s="118"/>
      <c r="V724" s="133"/>
      <c r="W724" s="122" t="s">
        <v>3748</v>
      </c>
      <c r="X724" s="118">
        <v>45973</v>
      </c>
      <c r="Y724" s="218" t="s">
        <v>11240</v>
      </c>
      <c r="Z724" s="108"/>
      <c r="AA724" s="118"/>
      <c r="AB724" s="133"/>
      <c r="AC724" s="122"/>
      <c r="AD724" s="118"/>
      <c r="AE724" s="1367"/>
      <c r="AF724" s="108"/>
      <c r="AG724" s="118"/>
      <c r="AH724" s="133"/>
      <c r="AI724" s="122"/>
      <c r="AJ724" s="118"/>
      <c r="AK724" s="1367"/>
      <c r="AL724" s="108"/>
      <c r="AM724" s="118"/>
      <c r="AN724" s="133"/>
      <c r="AO724" s="122"/>
      <c r="AP724" s="108"/>
      <c r="AQ724" s="108"/>
      <c r="AR724" s="108"/>
      <c r="AS724" s="108"/>
      <c r="AT724" s="133"/>
      <c r="AU724" s="122"/>
      <c r="AV724" s="108"/>
      <c r="AW724" s="108"/>
      <c r="AX724" s="108"/>
      <c r="AY724" s="108"/>
    </row>
    <row r="725" spans="1:51" s="110" customFormat="1" ht="25.9" hidden="1" customHeight="1" x14ac:dyDescent="0.25">
      <c r="A725" s="226" t="s">
        <v>8263</v>
      </c>
      <c r="B725" s="226"/>
      <c r="C725" s="227" t="s">
        <v>8257</v>
      </c>
      <c r="D725" s="252" t="s">
        <v>8186</v>
      </c>
      <c r="E725" s="231" t="s">
        <v>8831</v>
      </c>
      <c r="F725" s="239">
        <f t="shared" si="119"/>
        <v>45973</v>
      </c>
      <c r="G725" s="232" t="str">
        <f t="shared" si="120"/>
        <v>A</v>
      </c>
      <c r="H725" s="1058" t="str">
        <f t="shared" si="121"/>
        <v>MR_DER-1358_25</v>
      </c>
      <c r="I725" s="234" t="str">
        <f t="shared" si="122"/>
        <v>ND</v>
      </c>
      <c r="J725" s="255" t="str">
        <f t="shared" si="123"/>
        <v>ND</v>
      </c>
      <c r="K725" s="132" t="s">
        <v>3730</v>
      </c>
      <c r="L725" s="118">
        <v>45632</v>
      </c>
      <c r="M725" s="364" t="s">
        <v>8851</v>
      </c>
      <c r="N725" s="108" t="s">
        <v>5539</v>
      </c>
      <c r="O725" s="118">
        <v>45701</v>
      </c>
      <c r="P725" s="133"/>
      <c r="Q725" s="122" t="s">
        <v>3748</v>
      </c>
      <c r="R725" s="118">
        <v>45707</v>
      </c>
      <c r="S725" s="218" t="s">
        <v>8939</v>
      </c>
      <c r="T725" s="108"/>
      <c r="U725" s="118"/>
      <c r="V725" s="133"/>
      <c r="W725" s="122" t="s">
        <v>3748</v>
      </c>
      <c r="X725" s="118">
        <v>45973</v>
      </c>
      <c r="Y725" s="218" t="s">
        <v>11240</v>
      </c>
      <c r="Z725" s="108"/>
      <c r="AA725" s="118"/>
      <c r="AB725" s="133"/>
      <c r="AC725" s="122"/>
      <c r="AD725" s="118"/>
      <c r="AE725" s="1367"/>
      <c r="AF725" s="108"/>
      <c r="AG725" s="118"/>
      <c r="AH725" s="133"/>
      <c r="AI725" s="122"/>
      <c r="AJ725" s="118"/>
      <c r="AK725" s="1367"/>
      <c r="AL725" s="108"/>
      <c r="AM725" s="118"/>
      <c r="AN725" s="133"/>
      <c r="AO725" s="122"/>
      <c r="AP725" s="108"/>
      <c r="AQ725" s="108"/>
      <c r="AR725" s="108"/>
      <c r="AS725" s="108"/>
      <c r="AT725" s="133"/>
      <c r="AU725" s="122"/>
      <c r="AV725" s="108"/>
      <c r="AW725" s="108"/>
      <c r="AX725" s="108"/>
      <c r="AY725" s="108"/>
    </row>
    <row r="726" spans="1:51" s="110" customFormat="1" ht="25.9" hidden="1" customHeight="1" x14ac:dyDescent="0.25">
      <c r="A726" s="226" t="s">
        <v>8263</v>
      </c>
      <c r="B726" s="226"/>
      <c r="C726" s="227" t="s">
        <v>8257</v>
      </c>
      <c r="D726" s="252" t="s">
        <v>8186</v>
      </c>
      <c r="E726" s="231" t="s">
        <v>8832</v>
      </c>
      <c r="F726" s="239">
        <f t="shared" si="119"/>
        <v>45973</v>
      </c>
      <c r="G726" s="232" t="str">
        <f t="shared" si="120"/>
        <v>A</v>
      </c>
      <c r="H726" s="1058" t="str">
        <f t="shared" si="121"/>
        <v>MR_DER-1358_25</v>
      </c>
      <c r="I726" s="234" t="str">
        <f t="shared" si="122"/>
        <v>ND</v>
      </c>
      <c r="J726" s="255" t="str">
        <f t="shared" si="123"/>
        <v>ND</v>
      </c>
      <c r="K726" s="132" t="s">
        <v>3730</v>
      </c>
      <c r="L726" s="118">
        <v>45632</v>
      </c>
      <c r="M726" s="364" t="s">
        <v>8851</v>
      </c>
      <c r="N726" s="108" t="s">
        <v>5539</v>
      </c>
      <c r="O726" s="118">
        <v>45701</v>
      </c>
      <c r="P726" s="133"/>
      <c r="Q726" s="122" t="s">
        <v>3748</v>
      </c>
      <c r="R726" s="118">
        <v>45707</v>
      </c>
      <c r="S726" s="218" t="s">
        <v>8939</v>
      </c>
      <c r="T726" s="108"/>
      <c r="U726" s="118"/>
      <c r="V726" s="133"/>
      <c r="W726" s="122" t="s">
        <v>3748</v>
      </c>
      <c r="X726" s="118">
        <v>45973</v>
      </c>
      <c r="Y726" s="218" t="s">
        <v>11240</v>
      </c>
      <c r="Z726" s="108"/>
      <c r="AA726" s="118"/>
      <c r="AB726" s="133"/>
      <c r="AC726" s="122"/>
      <c r="AD726" s="118"/>
      <c r="AE726" s="1367"/>
      <c r="AF726" s="108"/>
      <c r="AG726" s="118"/>
      <c r="AH726" s="133"/>
      <c r="AI726" s="122"/>
      <c r="AJ726" s="118"/>
      <c r="AK726" s="1367"/>
      <c r="AL726" s="108"/>
      <c r="AM726" s="118"/>
      <c r="AN726" s="133"/>
      <c r="AO726" s="122"/>
      <c r="AP726" s="108"/>
      <c r="AQ726" s="108"/>
      <c r="AR726" s="108"/>
      <c r="AS726" s="108"/>
      <c r="AT726" s="133"/>
      <c r="AU726" s="122"/>
      <c r="AV726" s="108"/>
      <c r="AW726" s="108"/>
      <c r="AX726" s="108"/>
      <c r="AY726" s="108"/>
    </row>
    <row r="727" spans="1:51" s="110" customFormat="1" ht="25.9" hidden="1" customHeight="1" x14ac:dyDescent="0.25">
      <c r="A727" s="226" t="s">
        <v>8263</v>
      </c>
      <c r="B727" s="226"/>
      <c r="C727" s="227" t="s">
        <v>8257</v>
      </c>
      <c r="D727" s="252" t="s">
        <v>8186</v>
      </c>
      <c r="E727" s="231" t="s">
        <v>8833</v>
      </c>
      <c r="F727" s="239">
        <f t="shared" si="119"/>
        <v>45973</v>
      </c>
      <c r="G727" s="232" t="str">
        <f t="shared" si="120"/>
        <v>A</v>
      </c>
      <c r="H727" s="1058" t="str">
        <f t="shared" si="121"/>
        <v>MR_DER-1358_25</v>
      </c>
      <c r="I727" s="234" t="str">
        <f t="shared" si="122"/>
        <v>ND</v>
      </c>
      <c r="J727" s="255" t="str">
        <f t="shared" si="123"/>
        <v>ND</v>
      </c>
      <c r="K727" s="132" t="s">
        <v>3730</v>
      </c>
      <c r="L727" s="118">
        <v>45632</v>
      </c>
      <c r="M727" s="364" t="s">
        <v>8851</v>
      </c>
      <c r="N727" s="108" t="s">
        <v>5539</v>
      </c>
      <c r="O727" s="118">
        <v>45701</v>
      </c>
      <c r="P727" s="133"/>
      <c r="Q727" s="122" t="s">
        <v>3748</v>
      </c>
      <c r="R727" s="118">
        <v>45707</v>
      </c>
      <c r="S727" s="218" t="s">
        <v>8939</v>
      </c>
      <c r="T727" s="108"/>
      <c r="U727" s="118"/>
      <c r="V727" s="133"/>
      <c r="W727" s="122" t="s">
        <v>3748</v>
      </c>
      <c r="X727" s="118">
        <v>45973</v>
      </c>
      <c r="Y727" s="218" t="s">
        <v>11240</v>
      </c>
      <c r="Z727" s="108"/>
      <c r="AA727" s="118"/>
      <c r="AB727" s="133"/>
      <c r="AC727" s="122"/>
      <c r="AD727" s="118"/>
      <c r="AE727" s="1367"/>
      <c r="AF727" s="108"/>
      <c r="AG727" s="118"/>
      <c r="AH727" s="133"/>
      <c r="AI727" s="122"/>
      <c r="AJ727" s="118"/>
      <c r="AK727" s="1367"/>
      <c r="AL727" s="108"/>
      <c r="AM727" s="118"/>
      <c r="AN727" s="133"/>
      <c r="AO727" s="122"/>
      <c r="AP727" s="108"/>
      <c r="AQ727" s="108"/>
      <c r="AR727" s="108"/>
      <c r="AS727" s="108"/>
      <c r="AT727" s="133"/>
      <c r="AU727" s="122"/>
      <c r="AV727" s="108"/>
      <c r="AW727" s="108"/>
      <c r="AX727" s="108"/>
      <c r="AY727" s="108"/>
    </row>
    <row r="728" spans="1:51" s="110" customFormat="1" ht="25.9" hidden="1" customHeight="1" x14ac:dyDescent="0.25">
      <c r="A728" s="226" t="s">
        <v>8263</v>
      </c>
      <c r="B728" s="226"/>
      <c r="C728" s="227" t="s">
        <v>8257</v>
      </c>
      <c r="D728" s="252" t="s">
        <v>8186</v>
      </c>
      <c r="E728" s="231" t="s">
        <v>8834</v>
      </c>
      <c r="F728" s="239">
        <f t="shared" si="119"/>
        <v>45973</v>
      </c>
      <c r="G728" s="232" t="str">
        <f t="shared" si="120"/>
        <v>A</v>
      </c>
      <c r="H728" s="1058" t="str">
        <f t="shared" si="121"/>
        <v>MR_DER-1358_25</v>
      </c>
      <c r="I728" s="234" t="str">
        <f t="shared" si="122"/>
        <v>ND</v>
      </c>
      <c r="J728" s="255" t="str">
        <f t="shared" si="123"/>
        <v>ND</v>
      </c>
      <c r="K728" s="132" t="s">
        <v>3730</v>
      </c>
      <c r="L728" s="118">
        <v>45632</v>
      </c>
      <c r="M728" s="364" t="s">
        <v>8851</v>
      </c>
      <c r="N728" s="108" t="s">
        <v>5539</v>
      </c>
      <c r="O728" s="118">
        <v>45701</v>
      </c>
      <c r="P728" s="133"/>
      <c r="Q728" s="122" t="s">
        <v>3748</v>
      </c>
      <c r="R728" s="118">
        <v>45707</v>
      </c>
      <c r="S728" s="218" t="s">
        <v>8939</v>
      </c>
      <c r="T728" s="108"/>
      <c r="U728" s="118"/>
      <c r="V728" s="133"/>
      <c r="W728" s="122" t="s">
        <v>3748</v>
      </c>
      <c r="X728" s="118">
        <v>45973</v>
      </c>
      <c r="Y728" s="218" t="s">
        <v>11240</v>
      </c>
      <c r="Z728" s="108"/>
      <c r="AA728" s="118"/>
      <c r="AB728" s="133"/>
      <c r="AC728" s="122"/>
      <c r="AD728" s="118"/>
      <c r="AE728" s="1367"/>
      <c r="AF728" s="108"/>
      <c r="AG728" s="118"/>
      <c r="AH728" s="133"/>
      <c r="AI728" s="122"/>
      <c r="AJ728" s="118"/>
      <c r="AK728" s="1367"/>
      <c r="AL728" s="108"/>
      <c r="AM728" s="118"/>
      <c r="AN728" s="133"/>
      <c r="AO728" s="122"/>
      <c r="AP728" s="108"/>
      <c r="AQ728" s="108"/>
      <c r="AR728" s="108"/>
      <c r="AS728" s="108"/>
      <c r="AT728" s="133"/>
      <c r="AU728" s="122"/>
      <c r="AV728" s="108"/>
      <c r="AW728" s="108"/>
      <c r="AX728" s="108"/>
      <c r="AY728" s="108"/>
    </row>
    <row r="729" spans="1:51" s="110" customFormat="1" ht="25.9" hidden="1" customHeight="1" x14ac:dyDescent="0.25">
      <c r="A729" s="226" t="s">
        <v>8263</v>
      </c>
      <c r="B729" s="226"/>
      <c r="C729" s="227" t="s">
        <v>8257</v>
      </c>
      <c r="D729" s="252" t="s">
        <v>8186</v>
      </c>
      <c r="E729" s="231" t="s">
        <v>8835</v>
      </c>
      <c r="F729" s="239">
        <f t="shared" si="119"/>
        <v>45973</v>
      </c>
      <c r="G729" s="232" t="str">
        <f t="shared" si="120"/>
        <v>A</v>
      </c>
      <c r="H729" s="1058" t="str">
        <f t="shared" si="121"/>
        <v>MR_DER-1358_25</v>
      </c>
      <c r="I729" s="234" t="str">
        <f t="shared" si="122"/>
        <v>ND</v>
      </c>
      <c r="J729" s="255" t="str">
        <f t="shared" si="123"/>
        <v>ND</v>
      </c>
      <c r="K729" s="132" t="s">
        <v>3730</v>
      </c>
      <c r="L729" s="118">
        <v>45632</v>
      </c>
      <c r="M729" s="364" t="s">
        <v>8851</v>
      </c>
      <c r="N729" s="108" t="s">
        <v>5539</v>
      </c>
      <c r="O729" s="118">
        <v>45701</v>
      </c>
      <c r="P729" s="133"/>
      <c r="Q729" s="122" t="s">
        <v>3748</v>
      </c>
      <c r="R729" s="118">
        <v>45707</v>
      </c>
      <c r="S729" s="218" t="s">
        <v>8939</v>
      </c>
      <c r="T729" s="108"/>
      <c r="U729" s="118"/>
      <c r="V729" s="133"/>
      <c r="W729" s="122" t="s">
        <v>3748</v>
      </c>
      <c r="X729" s="118">
        <v>45973</v>
      </c>
      <c r="Y729" s="218" t="s">
        <v>11240</v>
      </c>
      <c r="Z729" s="108"/>
      <c r="AA729" s="118"/>
      <c r="AB729" s="133"/>
      <c r="AC729" s="122"/>
      <c r="AD729" s="118"/>
      <c r="AE729" s="1367"/>
      <c r="AF729" s="108"/>
      <c r="AG729" s="118"/>
      <c r="AH729" s="133"/>
      <c r="AI729" s="122"/>
      <c r="AJ729" s="118"/>
      <c r="AK729" s="1367"/>
      <c r="AL729" s="108"/>
      <c r="AM729" s="118"/>
      <c r="AN729" s="133"/>
      <c r="AO729" s="122"/>
      <c r="AP729" s="108"/>
      <c r="AQ729" s="108"/>
      <c r="AR729" s="108"/>
      <c r="AS729" s="108"/>
      <c r="AT729" s="133"/>
      <c r="AU729" s="122"/>
      <c r="AV729" s="108"/>
      <c r="AW729" s="108"/>
      <c r="AX729" s="108"/>
      <c r="AY729" s="108"/>
    </row>
    <row r="730" spans="1:51" s="110" customFormat="1" ht="25.9" hidden="1" customHeight="1" x14ac:dyDescent="0.25">
      <c r="A730" s="226" t="s">
        <v>8263</v>
      </c>
      <c r="B730" s="226"/>
      <c r="C730" s="227" t="s">
        <v>8257</v>
      </c>
      <c r="D730" s="252" t="s">
        <v>8186</v>
      </c>
      <c r="E730" s="231" t="s">
        <v>8836</v>
      </c>
      <c r="F730" s="239">
        <f t="shared" si="119"/>
        <v>45973</v>
      </c>
      <c r="G730" s="232" t="str">
        <f t="shared" si="120"/>
        <v>A</v>
      </c>
      <c r="H730" s="1058" t="str">
        <f t="shared" si="121"/>
        <v>MR_DER-1358_25</v>
      </c>
      <c r="I730" s="234" t="str">
        <f t="shared" si="122"/>
        <v>ND</v>
      </c>
      <c r="J730" s="255" t="str">
        <f t="shared" si="123"/>
        <v>ND</v>
      </c>
      <c r="K730" s="132" t="s">
        <v>3730</v>
      </c>
      <c r="L730" s="118">
        <v>45632</v>
      </c>
      <c r="M730" s="364" t="s">
        <v>8851</v>
      </c>
      <c r="N730" s="108" t="s">
        <v>5539</v>
      </c>
      <c r="O730" s="118">
        <v>45701</v>
      </c>
      <c r="P730" s="133"/>
      <c r="Q730" s="122" t="s">
        <v>3748</v>
      </c>
      <c r="R730" s="118">
        <v>45707</v>
      </c>
      <c r="S730" s="218" t="s">
        <v>8939</v>
      </c>
      <c r="T730" s="108"/>
      <c r="U730" s="118"/>
      <c r="V730" s="133"/>
      <c r="W730" s="122" t="s">
        <v>3748</v>
      </c>
      <c r="X730" s="118">
        <v>45973</v>
      </c>
      <c r="Y730" s="218" t="s">
        <v>11240</v>
      </c>
      <c r="Z730" s="108"/>
      <c r="AA730" s="118"/>
      <c r="AB730" s="133"/>
      <c r="AC730" s="122"/>
      <c r="AD730" s="118"/>
      <c r="AE730" s="1367"/>
      <c r="AF730" s="108"/>
      <c r="AG730" s="118"/>
      <c r="AH730" s="133"/>
      <c r="AI730" s="122"/>
      <c r="AJ730" s="118"/>
      <c r="AK730" s="1367"/>
      <c r="AL730" s="108"/>
      <c r="AM730" s="118"/>
      <c r="AN730" s="133"/>
      <c r="AO730" s="122"/>
      <c r="AP730" s="108"/>
      <c r="AQ730" s="108"/>
      <c r="AR730" s="108"/>
      <c r="AS730" s="108"/>
      <c r="AT730" s="133"/>
      <c r="AU730" s="122"/>
      <c r="AV730" s="108"/>
      <c r="AW730" s="108"/>
      <c r="AX730" s="108"/>
      <c r="AY730" s="108"/>
    </row>
    <row r="731" spans="1:51" s="110" customFormat="1" ht="25.9" hidden="1" customHeight="1" x14ac:dyDescent="0.25">
      <c r="A731" s="226" t="s">
        <v>8263</v>
      </c>
      <c r="B731" s="226"/>
      <c r="C731" s="227" t="s">
        <v>8257</v>
      </c>
      <c r="D731" s="252" t="s">
        <v>8186</v>
      </c>
      <c r="E731" s="231" t="s">
        <v>8837</v>
      </c>
      <c r="F731" s="239">
        <f t="shared" si="119"/>
        <v>45973</v>
      </c>
      <c r="G731" s="232" t="str">
        <f t="shared" si="120"/>
        <v>A</v>
      </c>
      <c r="H731" s="1058" t="str">
        <f t="shared" si="121"/>
        <v>MR_DER-1358_25</v>
      </c>
      <c r="I731" s="234" t="str">
        <f t="shared" si="122"/>
        <v>ND</v>
      </c>
      <c r="J731" s="255" t="str">
        <f t="shared" si="123"/>
        <v>ND</v>
      </c>
      <c r="K731" s="132" t="s">
        <v>3730</v>
      </c>
      <c r="L731" s="118">
        <v>45632</v>
      </c>
      <c r="M731" s="364" t="s">
        <v>8851</v>
      </c>
      <c r="N731" s="108" t="s">
        <v>5539</v>
      </c>
      <c r="O731" s="118">
        <v>45701</v>
      </c>
      <c r="P731" s="133"/>
      <c r="Q731" s="122" t="s">
        <v>3748</v>
      </c>
      <c r="R731" s="118">
        <v>45707</v>
      </c>
      <c r="S731" s="218" t="s">
        <v>8939</v>
      </c>
      <c r="T731" s="108"/>
      <c r="U731" s="118"/>
      <c r="V731" s="133"/>
      <c r="W731" s="122" t="s">
        <v>3748</v>
      </c>
      <c r="X731" s="118">
        <v>45973</v>
      </c>
      <c r="Y731" s="218" t="s">
        <v>11240</v>
      </c>
      <c r="Z731" s="108"/>
      <c r="AA731" s="118"/>
      <c r="AB731" s="133"/>
      <c r="AC731" s="122"/>
      <c r="AD731" s="118"/>
      <c r="AE731" s="1367"/>
      <c r="AF731" s="108"/>
      <c r="AG731" s="118"/>
      <c r="AH731" s="133"/>
      <c r="AI731" s="122"/>
      <c r="AJ731" s="118"/>
      <c r="AK731" s="1367"/>
      <c r="AL731" s="108"/>
      <c r="AM731" s="118"/>
      <c r="AN731" s="133"/>
      <c r="AO731" s="122"/>
      <c r="AP731" s="108"/>
      <c r="AQ731" s="108"/>
      <c r="AR731" s="108"/>
      <c r="AS731" s="108"/>
      <c r="AT731" s="133"/>
      <c r="AU731" s="122"/>
      <c r="AV731" s="108"/>
      <c r="AW731" s="108"/>
      <c r="AX731" s="108"/>
      <c r="AY731" s="108"/>
    </row>
    <row r="732" spans="1:51" s="110" customFormat="1" ht="25.9" hidden="1" customHeight="1" x14ac:dyDescent="0.25">
      <c r="A732" s="226" t="s">
        <v>8263</v>
      </c>
      <c r="B732" s="226"/>
      <c r="C732" s="227" t="s">
        <v>8257</v>
      </c>
      <c r="D732" s="252" t="s">
        <v>8186</v>
      </c>
      <c r="E732" s="231" t="s">
        <v>8838</v>
      </c>
      <c r="F732" s="239">
        <f t="shared" si="119"/>
        <v>45973</v>
      </c>
      <c r="G732" s="232" t="str">
        <f t="shared" si="120"/>
        <v>A</v>
      </c>
      <c r="H732" s="1058" t="str">
        <f t="shared" si="121"/>
        <v>MR_DER-1358_25</v>
      </c>
      <c r="I732" s="234" t="str">
        <f t="shared" si="122"/>
        <v>ND</v>
      </c>
      <c r="J732" s="255" t="str">
        <f t="shared" si="123"/>
        <v>ND</v>
      </c>
      <c r="K732" s="132" t="s">
        <v>3730</v>
      </c>
      <c r="L732" s="118">
        <v>45632</v>
      </c>
      <c r="M732" s="364" t="s">
        <v>8851</v>
      </c>
      <c r="N732" s="108" t="s">
        <v>5539</v>
      </c>
      <c r="O732" s="118">
        <v>45701</v>
      </c>
      <c r="P732" s="133"/>
      <c r="Q732" s="122" t="s">
        <v>3748</v>
      </c>
      <c r="R732" s="118">
        <v>45707</v>
      </c>
      <c r="S732" s="218" t="s">
        <v>8939</v>
      </c>
      <c r="T732" s="108"/>
      <c r="U732" s="118"/>
      <c r="V732" s="133"/>
      <c r="W732" s="122" t="s">
        <v>3748</v>
      </c>
      <c r="X732" s="118">
        <v>45973</v>
      </c>
      <c r="Y732" s="218" t="s">
        <v>11240</v>
      </c>
      <c r="Z732" s="108"/>
      <c r="AA732" s="118"/>
      <c r="AB732" s="133"/>
      <c r="AC732" s="122"/>
      <c r="AD732" s="118"/>
      <c r="AE732" s="1367"/>
      <c r="AF732" s="108"/>
      <c r="AG732" s="118"/>
      <c r="AH732" s="133"/>
      <c r="AI732" s="122"/>
      <c r="AJ732" s="118"/>
      <c r="AK732" s="1367"/>
      <c r="AL732" s="108"/>
      <c r="AM732" s="118"/>
      <c r="AN732" s="133"/>
      <c r="AO732" s="122"/>
      <c r="AP732" s="108"/>
      <c r="AQ732" s="108"/>
      <c r="AR732" s="108"/>
      <c r="AS732" s="108"/>
      <c r="AT732" s="133"/>
      <c r="AU732" s="122"/>
      <c r="AV732" s="108"/>
      <c r="AW732" s="108"/>
      <c r="AX732" s="108"/>
      <c r="AY732" s="108"/>
    </row>
    <row r="733" spans="1:51" s="110" customFormat="1" ht="25.9" hidden="1" customHeight="1" x14ac:dyDescent="0.25">
      <c r="A733" s="226" t="s">
        <v>8263</v>
      </c>
      <c r="B733" s="226"/>
      <c r="C733" s="227" t="s">
        <v>8257</v>
      </c>
      <c r="D733" s="252" t="s">
        <v>8186</v>
      </c>
      <c r="E733" s="231" t="s">
        <v>8839</v>
      </c>
      <c r="F733" s="239">
        <f t="shared" si="119"/>
        <v>45973</v>
      </c>
      <c r="G733" s="232" t="str">
        <f t="shared" si="120"/>
        <v>A</v>
      </c>
      <c r="H733" s="1058" t="str">
        <f t="shared" si="121"/>
        <v>MR_DER-1358_25</v>
      </c>
      <c r="I733" s="234" t="str">
        <f t="shared" si="122"/>
        <v>ND</v>
      </c>
      <c r="J733" s="255" t="str">
        <f t="shared" si="123"/>
        <v>ND</v>
      </c>
      <c r="K733" s="132" t="s">
        <v>3730</v>
      </c>
      <c r="L733" s="118">
        <v>45632</v>
      </c>
      <c r="M733" s="364" t="s">
        <v>8851</v>
      </c>
      <c r="N733" s="108" t="s">
        <v>5539</v>
      </c>
      <c r="O733" s="118">
        <v>45701</v>
      </c>
      <c r="P733" s="133"/>
      <c r="Q733" s="122" t="s">
        <v>3748</v>
      </c>
      <c r="R733" s="118">
        <v>45707</v>
      </c>
      <c r="S733" s="218" t="s">
        <v>8939</v>
      </c>
      <c r="T733" s="108"/>
      <c r="U733" s="118"/>
      <c r="V733" s="133"/>
      <c r="W733" s="122" t="s">
        <v>3748</v>
      </c>
      <c r="X733" s="118">
        <v>45973</v>
      </c>
      <c r="Y733" s="218" t="s">
        <v>11240</v>
      </c>
      <c r="Z733" s="108"/>
      <c r="AA733" s="118"/>
      <c r="AB733" s="133"/>
      <c r="AC733" s="122"/>
      <c r="AD733" s="118"/>
      <c r="AE733" s="1367"/>
      <c r="AF733" s="108"/>
      <c r="AG733" s="118"/>
      <c r="AH733" s="133"/>
      <c r="AI733" s="122"/>
      <c r="AJ733" s="118"/>
      <c r="AK733" s="1367"/>
      <c r="AL733" s="108"/>
      <c r="AM733" s="118"/>
      <c r="AN733" s="133"/>
      <c r="AO733" s="122"/>
      <c r="AP733" s="108"/>
      <c r="AQ733" s="108"/>
      <c r="AR733" s="108"/>
      <c r="AS733" s="108"/>
      <c r="AT733" s="133"/>
      <c r="AU733" s="122"/>
      <c r="AV733" s="108"/>
      <c r="AW733" s="108"/>
      <c r="AX733" s="108"/>
      <c r="AY733" s="108"/>
    </row>
    <row r="734" spans="1:51" s="110" customFormat="1" ht="25.9" hidden="1" customHeight="1" x14ac:dyDescent="0.25">
      <c r="A734" s="226" t="s">
        <v>8263</v>
      </c>
      <c r="B734" s="226"/>
      <c r="C734" s="227" t="s">
        <v>8257</v>
      </c>
      <c r="D734" s="252" t="s">
        <v>8186</v>
      </c>
      <c r="E734" s="231" t="s">
        <v>8840</v>
      </c>
      <c r="F734" s="239">
        <f t="shared" si="119"/>
        <v>45973</v>
      </c>
      <c r="G734" s="232" t="str">
        <f t="shared" si="120"/>
        <v>A</v>
      </c>
      <c r="H734" s="1058" t="str">
        <f t="shared" si="121"/>
        <v>MR_DER-1358_25</v>
      </c>
      <c r="I734" s="234" t="str">
        <f t="shared" si="122"/>
        <v>ND</v>
      </c>
      <c r="J734" s="255" t="str">
        <f t="shared" si="123"/>
        <v>ND</v>
      </c>
      <c r="K734" s="132" t="s">
        <v>3730</v>
      </c>
      <c r="L734" s="118">
        <v>45632</v>
      </c>
      <c r="M734" s="364" t="s">
        <v>8851</v>
      </c>
      <c r="N734" s="108" t="s">
        <v>5539</v>
      </c>
      <c r="O734" s="118">
        <v>45701</v>
      </c>
      <c r="P734" s="133"/>
      <c r="Q734" s="122" t="s">
        <v>3748</v>
      </c>
      <c r="R734" s="118">
        <v>45707</v>
      </c>
      <c r="S734" s="218" t="s">
        <v>8939</v>
      </c>
      <c r="T734" s="108"/>
      <c r="U734" s="118"/>
      <c r="V734" s="133"/>
      <c r="W734" s="122" t="s">
        <v>3748</v>
      </c>
      <c r="X734" s="118">
        <v>45973</v>
      </c>
      <c r="Y734" s="218" t="s">
        <v>11240</v>
      </c>
      <c r="Z734" s="108"/>
      <c r="AA734" s="118"/>
      <c r="AB734" s="133"/>
      <c r="AC734" s="122"/>
      <c r="AD734" s="118"/>
      <c r="AE734" s="1367"/>
      <c r="AF734" s="108"/>
      <c r="AG734" s="118"/>
      <c r="AH734" s="133"/>
      <c r="AI734" s="122"/>
      <c r="AJ734" s="118"/>
      <c r="AK734" s="1367"/>
      <c r="AL734" s="108"/>
      <c r="AM734" s="118"/>
      <c r="AN734" s="133"/>
      <c r="AO734" s="122"/>
      <c r="AP734" s="108"/>
      <c r="AQ734" s="108"/>
      <c r="AR734" s="108"/>
      <c r="AS734" s="108"/>
      <c r="AT734" s="133"/>
      <c r="AU734" s="122"/>
      <c r="AV734" s="108"/>
      <c r="AW734" s="108"/>
      <c r="AX734" s="108"/>
      <c r="AY734" s="108"/>
    </row>
    <row r="735" spans="1:51" s="110" customFormat="1" ht="25.9" hidden="1" customHeight="1" x14ac:dyDescent="0.25">
      <c r="A735" s="226" t="s">
        <v>8263</v>
      </c>
      <c r="B735" s="226"/>
      <c r="C735" s="227" t="s">
        <v>8257</v>
      </c>
      <c r="D735" s="252" t="s">
        <v>8186</v>
      </c>
      <c r="E735" s="231" t="s">
        <v>8841</v>
      </c>
      <c r="F735" s="239">
        <f t="shared" si="119"/>
        <v>45973</v>
      </c>
      <c r="G735" s="232" t="str">
        <f t="shared" si="120"/>
        <v>A</v>
      </c>
      <c r="H735" s="1058" t="str">
        <f t="shared" si="121"/>
        <v>MR_DER-1358_25</v>
      </c>
      <c r="I735" s="234" t="str">
        <f t="shared" si="122"/>
        <v>ND</v>
      </c>
      <c r="J735" s="255" t="str">
        <f t="shared" si="123"/>
        <v>ND</v>
      </c>
      <c r="K735" s="132" t="s">
        <v>3730</v>
      </c>
      <c r="L735" s="118">
        <v>45632</v>
      </c>
      <c r="M735" s="364" t="s">
        <v>8851</v>
      </c>
      <c r="N735" s="108" t="s">
        <v>5539</v>
      </c>
      <c r="O735" s="118">
        <v>45701</v>
      </c>
      <c r="P735" s="133"/>
      <c r="Q735" s="122" t="s">
        <v>3748</v>
      </c>
      <c r="R735" s="118">
        <v>45707</v>
      </c>
      <c r="S735" s="218" t="s">
        <v>8939</v>
      </c>
      <c r="T735" s="108"/>
      <c r="U735" s="118"/>
      <c r="V735" s="133"/>
      <c r="W735" s="122" t="s">
        <v>3748</v>
      </c>
      <c r="X735" s="118">
        <v>45973</v>
      </c>
      <c r="Y735" s="218" t="s">
        <v>11240</v>
      </c>
      <c r="Z735" s="108"/>
      <c r="AA735" s="118"/>
      <c r="AB735" s="133"/>
      <c r="AC735" s="122"/>
      <c r="AD735" s="118"/>
      <c r="AE735" s="1367"/>
      <c r="AF735" s="108"/>
      <c r="AG735" s="118"/>
      <c r="AH735" s="133"/>
      <c r="AI735" s="122"/>
      <c r="AJ735" s="118"/>
      <c r="AK735" s="1367"/>
      <c r="AL735" s="108"/>
      <c r="AM735" s="118"/>
      <c r="AN735" s="133"/>
      <c r="AO735" s="122"/>
      <c r="AP735" s="108"/>
      <c r="AQ735" s="108"/>
      <c r="AR735" s="108"/>
      <c r="AS735" s="108"/>
      <c r="AT735" s="133"/>
      <c r="AU735" s="122"/>
      <c r="AV735" s="108"/>
      <c r="AW735" s="108"/>
      <c r="AX735" s="108"/>
      <c r="AY735" s="108"/>
    </row>
    <row r="736" spans="1:51" s="110" customFormat="1" ht="25.9" hidden="1" customHeight="1" x14ac:dyDescent="0.25">
      <c r="A736" s="226" t="s">
        <v>8263</v>
      </c>
      <c r="B736" s="226"/>
      <c r="C736" s="227" t="s">
        <v>8257</v>
      </c>
      <c r="D736" s="252" t="s">
        <v>8186</v>
      </c>
      <c r="E736" s="231" t="s">
        <v>8842</v>
      </c>
      <c r="F736" s="239">
        <f t="shared" si="119"/>
        <v>45973</v>
      </c>
      <c r="G736" s="232" t="str">
        <f t="shared" si="120"/>
        <v>A</v>
      </c>
      <c r="H736" s="1058" t="str">
        <f t="shared" si="121"/>
        <v>MR_DER-1358_25</v>
      </c>
      <c r="I736" s="234" t="str">
        <f t="shared" si="122"/>
        <v>ND</v>
      </c>
      <c r="J736" s="255" t="str">
        <f t="shared" si="123"/>
        <v>ND</v>
      </c>
      <c r="K736" s="132" t="s">
        <v>3730</v>
      </c>
      <c r="L736" s="118">
        <v>45632</v>
      </c>
      <c r="M736" s="364" t="s">
        <v>8851</v>
      </c>
      <c r="N736" s="108" t="s">
        <v>5539</v>
      </c>
      <c r="O736" s="118">
        <v>45701</v>
      </c>
      <c r="P736" s="133"/>
      <c r="Q736" s="122" t="s">
        <v>3748</v>
      </c>
      <c r="R736" s="118">
        <v>45707</v>
      </c>
      <c r="S736" s="218" t="s">
        <v>8939</v>
      </c>
      <c r="T736" s="108"/>
      <c r="U736" s="118"/>
      <c r="V736" s="133"/>
      <c r="W736" s="122" t="s">
        <v>3748</v>
      </c>
      <c r="X736" s="118">
        <v>45973</v>
      </c>
      <c r="Y736" s="218" t="s">
        <v>11240</v>
      </c>
      <c r="Z736" s="108"/>
      <c r="AA736" s="118"/>
      <c r="AB736" s="133"/>
      <c r="AC736" s="122"/>
      <c r="AD736" s="118"/>
      <c r="AE736" s="1367"/>
      <c r="AF736" s="108"/>
      <c r="AG736" s="118"/>
      <c r="AH736" s="133"/>
      <c r="AI736" s="122"/>
      <c r="AJ736" s="118"/>
      <c r="AK736" s="1367"/>
      <c r="AL736" s="108"/>
      <c r="AM736" s="118"/>
      <c r="AN736" s="133"/>
      <c r="AO736" s="122"/>
      <c r="AP736" s="108"/>
      <c r="AQ736" s="108"/>
      <c r="AR736" s="108"/>
      <c r="AS736" s="108"/>
      <c r="AT736" s="133"/>
      <c r="AU736" s="122"/>
      <c r="AV736" s="108"/>
      <c r="AW736" s="108"/>
      <c r="AX736" s="108"/>
      <c r="AY736" s="108"/>
    </row>
    <row r="737" spans="1:51" s="110" customFormat="1" ht="25.9" hidden="1" customHeight="1" x14ac:dyDescent="0.25">
      <c r="A737" s="226" t="s">
        <v>8263</v>
      </c>
      <c r="B737" s="226"/>
      <c r="C737" s="227" t="s">
        <v>8257</v>
      </c>
      <c r="D737" s="252" t="s">
        <v>8186</v>
      </c>
      <c r="E737" s="231" t="s">
        <v>8843</v>
      </c>
      <c r="F737" s="239">
        <f t="shared" si="119"/>
        <v>45973</v>
      </c>
      <c r="G737" s="232" t="str">
        <f t="shared" si="120"/>
        <v>A</v>
      </c>
      <c r="H737" s="1058" t="str">
        <f t="shared" si="121"/>
        <v>MR_DER-1358_25</v>
      </c>
      <c r="I737" s="234" t="str">
        <f t="shared" si="122"/>
        <v>ND</v>
      </c>
      <c r="J737" s="255" t="str">
        <f t="shared" si="123"/>
        <v>ND</v>
      </c>
      <c r="K737" s="132" t="s">
        <v>3730</v>
      </c>
      <c r="L737" s="118">
        <v>45632</v>
      </c>
      <c r="M737" s="364" t="s">
        <v>8851</v>
      </c>
      <c r="N737" s="108" t="s">
        <v>5539</v>
      </c>
      <c r="O737" s="118">
        <v>45701</v>
      </c>
      <c r="P737" s="133"/>
      <c r="Q737" s="122" t="s">
        <v>3748</v>
      </c>
      <c r="R737" s="118">
        <v>45707</v>
      </c>
      <c r="S737" s="218" t="s">
        <v>8939</v>
      </c>
      <c r="T737" s="108"/>
      <c r="U737" s="118"/>
      <c r="V737" s="133"/>
      <c r="W737" s="122" t="s">
        <v>3748</v>
      </c>
      <c r="X737" s="118">
        <v>45973</v>
      </c>
      <c r="Y737" s="218" t="s">
        <v>11240</v>
      </c>
      <c r="Z737" s="108"/>
      <c r="AA737" s="118"/>
      <c r="AB737" s="133"/>
      <c r="AC737" s="122"/>
      <c r="AD737" s="118"/>
      <c r="AE737" s="1367"/>
      <c r="AF737" s="108"/>
      <c r="AG737" s="118"/>
      <c r="AH737" s="133"/>
      <c r="AI737" s="122"/>
      <c r="AJ737" s="118"/>
      <c r="AK737" s="1367"/>
      <c r="AL737" s="108"/>
      <c r="AM737" s="118"/>
      <c r="AN737" s="133"/>
      <c r="AO737" s="122"/>
      <c r="AP737" s="108"/>
      <c r="AQ737" s="108"/>
      <c r="AR737" s="108"/>
      <c r="AS737" s="108"/>
      <c r="AT737" s="133"/>
      <c r="AU737" s="122"/>
      <c r="AV737" s="108"/>
      <c r="AW737" s="108"/>
      <c r="AX737" s="108"/>
      <c r="AY737" s="108"/>
    </row>
    <row r="738" spans="1:51" s="110" customFormat="1" ht="25.9" hidden="1" customHeight="1" x14ac:dyDescent="0.25">
      <c r="A738" s="226" t="s">
        <v>8263</v>
      </c>
      <c r="B738" s="226"/>
      <c r="C738" s="227" t="s">
        <v>8257</v>
      </c>
      <c r="D738" s="252" t="s">
        <v>8186</v>
      </c>
      <c r="E738" s="231" t="s">
        <v>8844</v>
      </c>
      <c r="F738" s="239">
        <f t="shared" si="119"/>
        <v>45973</v>
      </c>
      <c r="G738" s="232" t="str">
        <f t="shared" si="120"/>
        <v>A</v>
      </c>
      <c r="H738" s="1058" t="str">
        <f t="shared" si="121"/>
        <v>MR_DER-1358_25</v>
      </c>
      <c r="I738" s="234" t="str">
        <f t="shared" si="122"/>
        <v>ND</v>
      </c>
      <c r="J738" s="255" t="str">
        <f t="shared" si="123"/>
        <v>ND</v>
      </c>
      <c r="K738" s="132" t="s">
        <v>3730</v>
      </c>
      <c r="L738" s="118">
        <v>45632</v>
      </c>
      <c r="M738" s="364" t="s">
        <v>8851</v>
      </c>
      <c r="N738" s="108" t="s">
        <v>5539</v>
      </c>
      <c r="O738" s="118">
        <v>45701</v>
      </c>
      <c r="P738" s="133"/>
      <c r="Q738" s="122" t="s">
        <v>3748</v>
      </c>
      <c r="R738" s="118">
        <v>45707</v>
      </c>
      <c r="S738" s="218" t="s">
        <v>8939</v>
      </c>
      <c r="T738" s="108"/>
      <c r="U738" s="118"/>
      <c r="V738" s="133"/>
      <c r="W738" s="122" t="s">
        <v>3748</v>
      </c>
      <c r="X738" s="118">
        <v>45973</v>
      </c>
      <c r="Y738" s="218" t="s">
        <v>11240</v>
      </c>
      <c r="Z738" s="108"/>
      <c r="AA738" s="118"/>
      <c r="AB738" s="133"/>
      <c r="AC738" s="122"/>
      <c r="AD738" s="118"/>
      <c r="AE738" s="1367"/>
      <c r="AF738" s="108"/>
      <c r="AG738" s="118"/>
      <c r="AH738" s="133"/>
      <c r="AI738" s="122"/>
      <c r="AJ738" s="118"/>
      <c r="AK738" s="1367"/>
      <c r="AL738" s="108"/>
      <c r="AM738" s="118"/>
      <c r="AN738" s="133"/>
      <c r="AO738" s="122"/>
      <c r="AP738" s="108"/>
      <c r="AQ738" s="108"/>
      <c r="AR738" s="108"/>
      <c r="AS738" s="108"/>
      <c r="AT738" s="133"/>
      <c r="AU738" s="122"/>
      <c r="AV738" s="108"/>
      <c r="AW738" s="108"/>
      <c r="AX738" s="108"/>
      <c r="AY738" s="108"/>
    </row>
    <row r="739" spans="1:51" s="110" customFormat="1" ht="25.9" hidden="1" customHeight="1" x14ac:dyDescent="0.25">
      <c r="A739" s="226" t="s">
        <v>8263</v>
      </c>
      <c r="B739" s="226"/>
      <c r="C739" s="227" t="s">
        <v>8257</v>
      </c>
      <c r="D739" s="252" t="s">
        <v>8186</v>
      </c>
      <c r="E739" s="231" t="s">
        <v>8845</v>
      </c>
      <c r="F739" s="239">
        <f t="shared" si="119"/>
        <v>45973</v>
      </c>
      <c r="G739" s="232" t="str">
        <f t="shared" si="120"/>
        <v>A</v>
      </c>
      <c r="H739" s="1058" t="str">
        <f t="shared" si="121"/>
        <v>MR_DER-1358_25</v>
      </c>
      <c r="I739" s="234" t="str">
        <f t="shared" si="122"/>
        <v>ND</v>
      </c>
      <c r="J739" s="255" t="str">
        <f t="shared" si="123"/>
        <v>ND</v>
      </c>
      <c r="K739" s="132" t="s">
        <v>3730</v>
      </c>
      <c r="L739" s="118">
        <v>45632</v>
      </c>
      <c r="M739" s="364" t="s">
        <v>8851</v>
      </c>
      <c r="N739" s="108" t="s">
        <v>5539</v>
      </c>
      <c r="O739" s="118">
        <v>45701</v>
      </c>
      <c r="P739" s="133"/>
      <c r="Q739" s="122" t="s">
        <v>3748</v>
      </c>
      <c r="R739" s="118">
        <v>45707</v>
      </c>
      <c r="S739" s="218" t="s">
        <v>8939</v>
      </c>
      <c r="T739" s="108"/>
      <c r="U739" s="118"/>
      <c r="V739" s="133"/>
      <c r="W739" s="122" t="s">
        <v>3748</v>
      </c>
      <c r="X739" s="118">
        <v>45973</v>
      </c>
      <c r="Y739" s="218" t="s">
        <v>11240</v>
      </c>
      <c r="Z739" s="108"/>
      <c r="AA739" s="118"/>
      <c r="AB739" s="133"/>
      <c r="AC739" s="122"/>
      <c r="AD739" s="118"/>
      <c r="AE739" s="1367"/>
      <c r="AF739" s="108"/>
      <c r="AG739" s="118"/>
      <c r="AH739" s="133"/>
      <c r="AI739" s="122"/>
      <c r="AJ739" s="118"/>
      <c r="AK739" s="1367"/>
      <c r="AL739" s="108"/>
      <c r="AM739" s="118"/>
      <c r="AN739" s="133"/>
      <c r="AO739" s="122"/>
      <c r="AP739" s="108"/>
      <c r="AQ739" s="108"/>
      <c r="AR739" s="108"/>
      <c r="AS739" s="108"/>
      <c r="AT739" s="133"/>
      <c r="AU739" s="122"/>
      <c r="AV739" s="108"/>
      <c r="AW739" s="108"/>
      <c r="AX739" s="108"/>
      <c r="AY739" s="108"/>
    </row>
    <row r="740" spans="1:51" s="110" customFormat="1" ht="25.9" hidden="1" customHeight="1" x14ac:dyDescent="0.25">
      <c r="A740" s="226" t="s">
        <v>8263</v>
      </c>
      <c r="B740" s="226"/>
      <c r="C740" s="227" t="s">
        <v>8257</v>
      </c>
      <c r="D740" s="252" t="s">
        <v>8186</v>
      </c>
      <c r="E740" s="231" t="s">
        <v>8846</v>
      </c>
      <c r="F740" s="239">
        <f t="shared" si="119"/>
        <v>45973</v>
      </c>
      <c r="G740" s="232" t="str">
        <f t="shared" si="120"/>
        <v>A</v>
      </c>
      <c r="H740" s="1058" t="str">
        <f t="shared" si="121"/>
        <v>MR_DER-1358_25</v>
      </c>
      <c r="I740" s="234" t="str">
        <f t="shared" si="122"/>
        <v>ND</v>
      </c>
      <c r="J740" s="255" t="str">
        <f t="shared" si="123"/>
        <v>ND</v>
      </c>
      <c r="K740" s="132" t="s">
        <v>3730</v>
      </c>
      <c r="L740" s="118">
        <v>45632</v>
      </c>
      <c r="M740" s="1365" t="s">
        <v>8851</v>
      </c>
      <c r="N740" s="108" t="s">
        <v>5539</v>
      </c>
      <c r="O740" s="118">
        <v>45701</v>
      </c>
      <c r="P740" s="133"/>
      <c r="Q740" s="122" t="s">
        <v>3748</v>
      </c>
      <c r="R740" s="118">
        <v>45707</v>
      </c>
      <c r="S740" s="1153" t="s">
        <v>8939</v>
      </c>
      <c r="T740" s="108"/>
      <c r="U740" s="118"/>
      <c r="V740" s="133"/>
      <c r="W740" s="122" t="s">
        <v>3748</v>
      </c>
      <c r="X740" s="118">
        <v>45973</v>
      </c>
      <c r="Y740" s="1153" t="s">
        <v>11240</v>
      </c>
      <c r="Z740" s="108"/>
      <c r="AA740" s="118"/>
      <c r="AB740" s="133"/>
      <c r="AC740" s="122"/>
      <c r="AD740" s="118"/>
      <c r="AE740" s="1367"/>
      <c r="AF740" s="108"/>
      <c r="AG740" s="118"/>
      <c r="AH740" s="133"/>
      <c r="AI740" s="122"/>
      <c r="AJ740" s="118"/>
      <c r="AK740" s="1367"/>
      <c r="AL740" s="108"/>
      <c r="AM740" s="118"/>
      <c r="AN740" s="133"/>
      <c r="AO740" s="122"/>
      <c r="AP740" s="108"/>
      <c r="AQ740" s="108"/>
      <c r="AR740" s="108"/>
      <c r="AS740" s="108"/>
      <c r="AT740" s="133"/>
      <c r="AU740" s="122"/>
      <c r="AV740" s="108"/>
      <c r="AW740" s="108"/>
      <c r="AX740" s="108"/>
      <c r="AY740" s="108"/>
    </row>
    <row r="741" spans="1:51" s="110" customFormat="1" ht="25.9" hidden="1" customHeight="1" x14ac:dyDescent="0.25">
      <c r="A741" s="226" t="s">
        <v>8263</v>
      </c>
      <c r="B741" s="226"/>
      <c r="C741" s="227" t="s">
        <v>8257</v>
      </c>
      <c r="D741" s="252" t="s">
        <v>8186</v>
      </c>
      <c r="E741" s="231" t="s">
        <v>8847</v>
      </c>
      <c r="F741" s="239">
        <f t="shared" si="119"/>
        <v>45973</v>
      </c>
      <c r="G741" s="232" t="str">
        <f t="shared" si="120"/>
        <v>A</v>
      </c>
      <c r="H741" s="1058" t="str">
        <f t="shared" si="121"/>
        <v>MR_DER-1358_25</v>
      </c>
      <c r="I741" s="234" t="str">
        <f t="shared" si="122"/>
        <v>ND</v>
      </c>
      <c r="J741" s="255" t="str">
        <f t="shared" si="123"/>
        <v>ND</v>
      </c>
      <c r="K741" s="132" t="s">
        <v>3730</v>
      </c>
      <c r="L741" s="118">
        <v>45632</v>
      </c>
      <c r="M741" s="364" t="s">
        <v>8851</v>
      </c>
      <c r="N741" s="108" t="s">
        <v>5539</v>
      </c>
      <c r="O741" s="118">
        <v>45701</v>
      </c>
      <c r="P741" s="133"/>
      <c r="Q741" s="122" t="s">
        <v>3748</v>
      </c>
      <c r="R741" s="118">
        <v>45707</v>
      </c>
      <c r="S741" s="218" t="s">
        <v>8939</v>
      </c>
      <c r="T741" s="108"/>
      <c r="U741" s="118"/>
      <c r="V741" s="133"/>
      <c r="W741" s="122" t="s">
        <v>3748</v>
      </c>
      <c r="X741" s="118">
        <v>45973</v>
      </c>
      <c r="Y741" s="218" t="s">
        <v>11240</v>
      </c>
      <c r="Z741" s="108"/>
      <c r="AA741" s="118"/>
      <c r="AB741" s="133"/>
      <c r="AC741" s="122"/>
      <c r="AD741" s="118"/>
      <c r="AE741" s="1367"/>
      <c r="AF741" s="108"/>
      <c r="AG741" s="118"/>
      <c r="AH741" s="133"/>
      <c r="AI741" s="122"/>
      <c r="AJ741" s="118"/>
      <c r="AK741" s="1367"/>
      <c r="AL741" s="108"/>
      <c r="AM741" s="118"/>
      <c r="AN741" s="133"/>
      <c r="AO741" s="122"/>
      <c r="AP741" s="108"/>
      <c r="AQ741" s="108"/>
      <c r="AR741" s="108"/>
      <c r="AS741" s="108"/>
      <c r="AT741" s="133"/>
      <c r="AU741" s="122"/>
      <c r="AV741" s="108"/>
      <c r="AW741" s="108"/>
      <c r="AX741" s="108"/>
      <c r="AY741" s="108"/>
    </row>
    <row r="742" spans="1:51" s="110" customFormat="1" ht="25.9" hidden="1" customHeight="1" x14ac:dyDescent="0.25">
      <c r="A742" s="226" t="s">
        <v>8263</v>
      </c>
      <c r="B742" s="226"/>
      <c r="C742" s="227" t="s">
        <v>8257</v>
      </c>
      <c r="D742" s="252" t="s">
        <v>8186</v>
      </c>
      <c r="E742" s="231" t="s">
        <v>8848</v>
      </c>
      <c r="F742" s="239">
        <f t="shared" si="119"/>
        <v>45973</v>
      </c>
      <c r="G742" s="232" t="str">
        <f t="shared" si="120"/>
        <v>A</v>
      </c>
      <c r="H742" s="1058" t="str">
        <f t="shared" si="121"/>
        <v>MR_DER-1358_25</v>
      </c>
      <c r="I742" s="234" t="str">
        <f t="shared" si="122"/>
        <v>ND</v>
      </c>
      <c r="J742" s="255" t="str">
        <f t="shared" si="123"/>
        <v>ND</v>
      </c>
      <c r="K742" s="132" t="s">
        <v>3730</v>
      </c>
      <c r="L742" s="118">
        <v>45632</v>
      </c>
      <c r="M742" s="364" t="s">
        <v>8851</v>
      </c>
      <c r="N742" s="108" t="s">
        <v>5539</v>
      </c>
      <c r="O742" s="118">
        <v>45701</v>
      </c>
      <c r="P742" s="133"/>
      <c r="Q742" s="122" t="s">
        <v>3748</v>
      </c>
      <c r="R742" s="118">
        <v>45707</v>
      </c>
      <c r="S742" s="218" t="s">
        <v>8939</v>
      </c>
      <c r="T742" s="108"/>
      <c r="U742" s="118"/>
      <c r="V742" s="133"/>
      <c r="W742" s="122" t="s">
        <v>3748</v>
      </c>
      <c r="X742" s="118">
        <v>45973</v>
      </c>
      <c r="Y742" s="218" t="s">
        <v>11240</v>
      </c>
      <c r="Z742" s="108"/>
      <c r="AA742" s="118"/>
      <c r="AB742" s="133"/>
      <c r="AC742" s="122"/>
      <c r="AD742" s="118"/>
      <c r="AE742" s="1367"/>
      <c r="AF742" s="108"/>
      <c r="AG742" s="118"/>
      <c r="AH742" s="133"/>
      <c r="AI742" s="122"/>
      <c r="AJ742" s="118"/>
      <c r="AK742" s="1367"/>
      <c r="AL742" s="108"/>
      <c r="AM742" s="118"/>
      <c r="AN742" s="133"/>
      <c r="AO742" s="122"/>
      <c r="AP742" s="108"/>
      <c r="AQ742" s="108"/>
      <c r="AR742" s="108"/>
      <c r="AS742" s="108"/>
      <c r="AT742" s="133"/>
      <c r="AU742" s="122"/>
      <c r="AV742" s="108"/>
      <c r="AW742" s="108"/>
      <c r="AX742" s="108"/>
      <c r="AY742" s="108"/>
    </row>
    <row r="743" spans="1:51" s="110" customFormat="1" ht="26.45" hidden="1" customHeight="1" x14ac:dyDescent="0.25">
      <c r="A743" s="226" t="s">
        <v>8263</v>
      </c>
      <c r="B743" s="226"/>
      <c r="C743" s="227" t="s">
        <v>8257</v>
      </c>
      <c r="D743" s="252" t="s">
        <v>8186</v>
      </c>
      <c r="E743" s="231" t="s">
        <v>8849</v>
      </c>
      <c r="F743" s="239">
        <f t="shared" si="119"/>
        <v>45973</v>
      </c>
      <c r="G743" s="232" t="str">
        <f t="shared" si="120"/>
        <v>A</v>
      </c>
      <c r="H743" s="1058" t="str">
        <f t="shared" si="121"/>
        <v>MR_DER-1358_25</v>
      </c>
      <c r="I743" s="234" t="str">
        <f t="shared" si="122"/>
        <v>ND</v>
      </c>
      <c r="J743" s="255" t="str">
        <f t="shared" si="123"/>
        <v>ND</v>
      </c>
      <c r="K743" s="132" t="s">
        <v>3730</v>
      </c>
      <c r="L743" s="118">
        <v>45632</v>
      </c>
      <c r="M743" s="364" t="s">
        <v>8851</v>
      </c>
      <c r="N743" s="108" t="s">
        <v>5539</v>
      </c>
      <c r="O743" s="118">
        <v>45701</v>
      </c>
      <c r="P743" s="133"/>
      <c r="Q743" s="122" t="s">
        <v>3748</v>
      </c>
      <c r="R743" s="118">
        <v>45707</v>
      </c>
      <c r="S743" s="218" t="s">
        <v>8939</v>
      </c>
      <c r="T743" s="108"/>
      <c r="U743" s="118"/>
      <c r="V743" s="133"/>
      <c r="W743" s="122" t="s">
        <v>3748</v>
      </c>
      <c r="X743" s="118">
        <v>45973</v>
      </c>
      <c r="Y743" s="218" t="s">
        <v>11240</v>
      </c>
      <c r="Z743" s="108"/>
      <c r="AA743" s="118"/>
      <c r="AB743" s="133"/>
      <c r="AC743" s="122"/>
      <c r="AD743" s="118"/>
      <c r="AE743" s="1367"/>
      <c r="AF743" s="108"/>
      <c r="AG743" s="118"/>
      <c r="AH743" s="133"/>
      <c r="AI743" s="122"/>
      <c r="AJ743" s="118"/>
      <c r="AK743" s="1367"/>
      <c r="AL743" s="108"/>
      <c r="AM743" s="118"/>
      <c r="AN743" s="133"/>
      <c r="AO743" s="122"/>
      <c r="AP743" s="108"/>
      <c r="AQ743" s="108"/>
      <c r="AR743" s="108"/>
      <c r="AS743" s="108"/>
      <c r="AT743" s="133"/>
      <c r="AU743" s="122"/>
      <c r="AV743" s="108"/>
      <c r="AW743" s="108"/>
      <c r="AX743" s="108"/>
      <c r="AY743" s="108"/>
    </row>
    <row r="744" spans="1:51" s="110" customFormat="1" ht="25.9" hidden="1" customHeight="1" x14ac:dyDescent="0.25">
      <c r="A744" s="226" t="s">
        <v>8263</v>
      </c>
      <c r="B744" s="226"/>
      <c r="C744" s="227" t="s">
        <v>8257</v>
      </c>
      <c r="D744" s="252" t="s">
        <v>8186</v>
      </c>
      <c r="E744" s="231" t="s">
        <v>8850</v>
      </c>
      <c r="F744" s="239">
        <f t="shared" si="119"/>
        <v>45973</v>
      </c>
      <c r="G744" s="232" t="str">
        <f t="shared" si="120"/>
        <v>A</v>
      </c>
      <c r="H744" s="1058" t="str">
        <f t="shared" si="121"/>
        <v>MR_DER-1358_25</v>
      </c>
      <c r="I744" s="234" t="str">
        <f t="shared" si="122"/>
        <v>ND</v>
      </c>
      <c r="J744" s="255" t="str">
        <f t="shared" si="123"/>
        <v>ND</v>
      </c>
      <c r="K744" s="132" t="s">
        <v>3730</v>
      </c>
      <c r="L744" s="118">
        <v>45632</v>
      </c>
      <c r="M744" s="364" t="s">
        <v>8851</v>
      </c>
      <c r="N744" s="108" t="s">
        <v>5539</v>
      </c>
      <c r="O744" s="118">
        <v>45701</v>
      </c>
      <c r="P744" s="133"/>
      <c r="Q744" s="122" t="s">
        <v>3748</v>
      </c>
      <c r="R744" s="118">
        <v>45707</v>
      </c>
      <c r="S744" s="218" t="s">
        <v>8939</v>
      </c>
      <c r="T744" s="108"/>
      <c r="U744" s="118"/>
      <c r="V744" s="133"/>
      <c r="W744" s="122" t="s">
        <v>3748</v>
      </c>
      <c r="X744" s="118">
        <v>45973</v>
      </c>
      <c r="Y744" s="218" t="s">
        <v>11240</v>
      </c>
      <c r="Z744" s="108"/>
      <c r="AA744" s="118"/>
      <c r="AB744" s="133"/>
      <c r="AC744" s="122"/>
      <c r="AD744" s="118"/>
      <c r="AE744" s="1367"/>
      <c r="AF744" s="108"/>
      <c r="AG744" s="118"/>
      <c r="AH744" s="133"/>
      <c r="AI744" s="122"/>
      <c r="AJ744" s="118"/>
      <c r="AK744" s="1367"/>
      <c r="AL744" s="108"/>
      <c r="AM744" s="118"/>
      <c r="AN744" s="133"/>
      <c r="AO744" s="122"/>
      <c r="AP744" s="108"/>
      <c r="AQ744" s="108"/>
      <c r="AR744" s="108"/>
      <c r="AS744" s="108"/>
      <c r="AT744" s="133"/>
      <c r="AU744" s="122"/>
      <c r="AV744" s="108"/>
      <c r="AW744" s="108"/>
      <c r="AX744" s="108"/>
      <c r="AY744" s="108"/>
    </row>
    <row r="745" spans="1:51" s="110" customFormat="1" hidden="1" x14ac:dyDescent="0.25">
      <c r="A745" s="242"/>
      <c r="B745" s="242"/>
      <c r="C745" s="242"/>
      <c r="D745" s="257"/>
      <c r="E745" s="242" t="s">
        <v>9924</v>
      </c>
      <c r="F745" s="243"/>
      <c r="G745" s="243"/>
      <c r="H745" s="1056"/>
      <c r="I745" s="243"/>
      <c r="J745" s="258"/>
      <c r="K745" s="250"/>
      <c r="L745" s="244"/>
      <c r="M745" s="245"/>
      <c r="N745" s="246"/>
      <c r="O745" s="246"/>
      <c r="P745" s="246"/>
      <c r="Q745" s="244"/>
      <c r="R745" s="244"/>
      <c r="S745" s="245"/>
      <c r="T745" s="246"/>
      <c r="U745" s="246"/>
      <c r="V745" s="246"/>
      <c r="W745" s="244"/>
      <c r="X745" s="244"/>
      <c r="Y745" s="245"/>
      <c r="Z745" s="246"/>
      <c r="AA745" s="246"/>
      <c r="AB745" s="246"/>
      <c r="AC745" s="244"/>
      <c r="AD745" s="244"/>
      <c r="AE745" s="245"/>
      <c r="AF745" s="246"/>
      <c r="AG745" s="246"/>
      <c r="AH745" s="246"/>
      <c r="AI745" s="244"/>
      <c r="AJ745" s="244"/>
      <c r="AK745" s="245"/>
      <c r="AL745" s="246"/>
      <c r="AM745" s="246"/>
      <c r="AN745" s="246"/>
      <c r="AO745" s="244"/>
      <c r="AP745" s="244"/>
      <c r="AQ745" s="245"/>
      <c r="AR745" s="246"/>
      <c r="AS745" s="246"/>
      <c r="AT745" s="246"/>
      <c r="AU745" s="244"/>
      <c r="AV745" s="244"/>
      <c r="AW745" s="245"/>
      <c r="AX745" s="246"/>
      <c r="AY745" s="246"/>
    </row>
    <row r="746" spans="1:51" s="110" customFormat="1" ht="25.9" hidden="1" customHeight="1" x14ac:dyDescent="0.25">
      <c r="A746" s="226" t="s">
        <v>8263</v>
      </c>
      <c r="B746" s="226"/>
      <c r="C746" s="227" t="s">
        <v>8257</v>
      </c>
      <c r="D746" s="252" t="s">
        <v>9926</v>
      </c>
      <c r="E746" s="231" t="s">
        <v>9925</v>
      </c>
      <c r="F746" s="239">
        <f t="shared" ref="F746:F777" si="124">IF(L746&lt;&gt;0,MAX(L746,R746,X746,AD746,AJ746,AP746,AV746,BC746),"NE")</f>
        <v>45924</v>
      </c>
      <c r="G746" s="232" t="str">
        <f t="shared" ref="G746:G777" si="125">IF($F746="","",INDEX($K746:$DP746,1,MATCH($F746,$K746:$DP746,)-1))</f>
        <v>A</v>
      </c>
      <c r="H746" s="1058" t="str">
        <f>IF($F746="","",INDEX($K746:$BH746,1,MATCH($F746,$K746:$AC746,)+1))</f>
        <v>MR_DER-1223_25</v>
      </c>
      <c r="I746" s="234" t="str">
        <f t="shared" ref="I746:I777" si="126">IF(F746="NE",F746,IF(INDEX(K746:CR746,,MATCH(F746,K746:CR746,0)+3)&lt;&gt;0,INDEX(K746:CR746,,MATCH(F746,K746:CR746,0)+3),"ND"))</f>
        <v>ND</v>
      </c>
      <c r="J746" s="255" t="str">
        <f t="shared" ref="J746:J777" si="127">IF(G746="NE",G746,IF(INDEX(K746:CS746,,MATCH(G746,K746:CS746,0)+3)&lt;&gt;0,INDEX(K746:CS746,,MATCH(G746,K746:CS746,0)+3),"ND"))</f>
        <v>ND</v>
      </c>
      <c r="K746" s="132" t="s">
        <v>3730</v>
      </c>
      <c r="L746" s="118">
        <v>45901</v>
      </c>
      <c r="M746" s="1153" t="s">
        <v>9927</v>
      </c>
      <c r="N746" s="108" t="s">
        <v>5536</v>
      </c>
      <c r="O746" s="118">
        <v>45909</v>
      </c>
      <c r="P746" s="133"/>
      <c r="Q746" s="122" t="s">
        <v>3765</v>
      </c>
      <c r="R746" s="118">
        <v>45919</v>
      </c>
      <c r="S746" s="218" t="s">
        <v>10319</v>
      </c>
      <c r="T746" s="108" t="s">
        <v>5539</v>
      </c>
      <c r="U746" s="118">
        <v>45922</v>
      </c>
      <c r="V746" s="133"/>
      <c r="W746" s="122" t="s">
        <v>3748</v>
      </c>
      <c r="X746" s="118">
        <v>45924</v>
      </c>
      <c r="Y746" s="23" t="s">
        <v>10364</v>
      </c>
      <c r="Z746" s="108"/>
      <c r="AA746" s="118"/>
      <c r="AB746" s="133"/>
      <c r="AC746" s="122"/>
      <c r="AD746" s="118"/>
      <c r="AE746" s="1367"/>
      <c r="AF746" s="108"/>
      <c r="AG746" s="118"/>
      <c r="AH746" s="133"/>
      <c r="AI746" s="122"/>
      <c r="AJ746" s="118"/>
      <c r="AK746" s="1367"/>
      <c r="AL746" s="108"/>
      <c r="AM746" s="118"/>
      <c r="AN746" s="133"/>
      <c r="AO746" s="122"/>
      <c r="AP746" s="108"/>
      <c r="AQ746" s="108"/>
      <c r="AR746" s="108"/>
      <c r="AS746" s="108"/>
      <c r="AT746" s="133"/>
      <c r="AU746" s="122"/>
      <c r="AV746" s="108"/>
      <c r="AW746" s="108"/>
      <c r="AX746" s="108"/>
      <c r="AY746" s="108"/>
    </row>
    <row r="747" spans="1:51" s="110" customFormat="1" ht="25.9" hidden="1" customHeight="1" x14ac:dyDescent="0.25">
      <c r="A747" s="226" t="s">
        <v>8263</v>
      </c>
      <c r="B747" s="226"/>
      <c r="C747" s="227" t="s">
        <v>8257</v>
      </c>
      <c r="D747" s="252" t="s">
        <v>9926</v>
      </c>
      <c r="E747" s="231" t="s">
        <v>9928</v>
      </c>
      <c r="F747" s="239">
        <f t="shared" si="124"/>
        <v>45924</v>
      </c>
      <c r="G747" s="232" t="str">
        <f t="shared" si="125"/>
        <v>A</v>
      </c>
      <c r="H747" s="1058" t="str">
        <f>IF($F747="","",INDEX($K747:$BH747,1,MATCH($F747,$K747:$AC747,)+1))</f>
        <v>MR_DER-1223_25</v>
      </c>
      <c r="I747" s="234" t="str">
        <f t="shared" si="126"/>
        <v>ND</v>
      </c>
      <c r="J747" s="255" t="str">
        <f t="shared" si="127"/>
        <v>ND</v>
      </c>
      <c r="K747" s="132" t="s">
        <v>3730</v>
      </c>
      <c r="L747" s="118">
        <v>45901</v>
      </c>
      <c r="M747" s="1153" t="s">
        <v>9927</v>
      </c>
      <c r="N747" s="108" t="s">
        <v>5536</v>
      </c>
      <c r="O747" s="118">
        <v>45909</v>
      </c>
      <c r="P747" s="133"/>
      <c r="Q747" s="122" t="s">
        <v>3765</v>
      </c>
      <c r="R747" s="118">
        <v>45919</v>
      </c>
      <c r="S747" s="218" t="s">
        <v>10319</v>
      </c>
      <c r="T747" s="108" t="s">
        <v>5539</v>
      </c>
      <c r="U747" s="118">
        <v>45922</v>
      </c>
      <c r="V747" s="133"/>
      <c r="W747" s="122" t="s">
        <v>3748</v>
      </c>
      <c r="X747" s="118">
        <v>45924</v>
      </c>
      <c r="Y747" s="23" t="s">
        <v>10364</v>
      </c>
      <c r="Z747" s="108"/>
      <c r="AA747" s="118"/>
      <c r="AB747" s="133"/>
      <c r="AC747" s="122"/>
      <c r="AD747" s="118"/>
      <c r="AE747" s="1367"/>
      <c r="AF747" s="108"/>
      <c r="AG747" s="118"/>
      <c r="AH747" s="133"/>
      <c r="AI747" s="122"/>
      <c r="AJ747" s="118"/>
      <c r="AK747" s="1367"/>
      <c r="AL747" s="108"/>
      <c r="AM747" s="118"/>
      <c r="AN747" s="133"/>
      <c r="AO747" s="122"/>
      <c r="AP747" s="108"/>
      <c r="AQ747" s="108"/>
      <c r="AR747" s="108"/>
      <c r="AS747" s="108"/>
      <c r="AT747" s="133"/>
      <c r="AU747" s="122"/>
      <c r="AV747" s="108"/>
      <c r="AW747" s="108"/>
      <c r="AX747" s="108"/>
      <c r="AY747" s="108"/>
    </row>
    <row r="748" spans="1:51" s="110" customFormat="1" ht="25.9" hidden="1" customHeight="1" x14ac:dyDescent="0.25">
      <c r="A748" s="226" t="s">
        <v>8263</v>
      </c>
      <c r="B748" s="226"/>
      <c r="C748" s="227" t="s">
        <v>8257</v>
      </c>
      <c r="D748" s="252" t="s">
        <v>9926</v>
      </c>
      <c r="E748" s="231" t="s">
        <v>9929</v>
      </c>
      <c r="F748" s="239">
        <f t="shared" si="124"/>
        <v>45924</v>
      </c>
      <c r="G748" s="232" t="str">
        <f t="shared" si="125"/>
        <v>A</v>
      </c>
      <c r="H748" s="1058" t="str">
        <f>IF($F748="","",INDEX($K748:$BH748,1,MATCH($F748,$K748:$AC748,)+1))</f>
        <v>MR_DER-1223_25</v>
      </c>
      <c r="I748" s="234" t="str">
        <f t="shared" si="126"/>
        <v>ND</v>
      </c>
      <c r="J748" s="255" t="str">
        <f t="shared" si="127"/>
        <v>APROVADO</v>
      </c>
      <c r="K748" s="132" t="s">
        <v>3730</v>
      </c>
      <c r="L748" s="118">
        <v>45901</v>
      </c>
      <c r="M748" s="1153" t="s">
        <v>9927</v>
      </c>
      <c r="N748" s="108" t="s">
        <v>5539</v>
      </c>
      <c r="O748" s="118">
        <v>45909</v>
      </c>
      <c r="P748" s="133"/>
      <c r="Q748" s="122" t="s">
        <v>3748</v>
      </c>
      <c r="R748" s="118">
        <v>45919</v>
      </c>
      <c r="S748" s="218" t="s">
        <v>10319</v>
      </c>
      <c r="T748" s="108" t="s">
        <v>5539</v>
      </c>
      <c r="U748" s="118">
        <v>45922</v>
      </c>
      <c r="V748" s="133"/>
      <c r="W748" s="122" t="s">
        <v>3748</v>
      </c>
      <c r="X748" s="118">
        <v>45924</v>
      </c>
      <c r="Y748" s="23" t="s">
        <v>10364</v>
      </c>
      <c r="Z748" s="108"/>
      <c r="AA748" s="118"/>
      <c r="AB748" s="133"/>
      <c r="AC748" s="122"/>
      <c r="AD748" s="118"/>
      <c r="AE748" s="1367"/>
      <c r="AF748" s="108"/>
      <c r="AG748" s="118"/>
      <c r="AH748" s="133"/>
      <c r="AI748" s="122"/>
      <c r="AJ748" s="118"/>
      <c r="AK748" s="1367"/>
      <c r="AL748" s="108"/>
      <c r="AM748" s="118"/>
      <c r="AN748" s="133"/>
      <c r="AO748" s="122"/>
      <c r="AP748" s="108"/>
      <c r="AQ748" s="108"/>
      <c r="AR748" s="108"/>
      <c r="AS748" s="108"/>
      <c r="AT748" s="133"/>
      <c r="AU748" s="122"/>
      <c r="AV748" s="108"/>
      <c r="AW748" s="108"/>
      <c r="AX748" s="108"/>
      <c r="AY748" s="108"/>
    </row>
    <row r="749" spans="1:51" s="110" customFormat="1" ht="25.9" hidden="1" customHeight="1" x14ac:dyDescent="0.25">
      <c r="A749" s="226" t="s">
        <v>8263</v>
      </c>
      <c r="B749" s="226"/>
      <c r="C749" s="227" t="s">
        <v>8257</v>
      </c>
      <c r="D749" s="252" t="s">
        <v>9926</v>
      </c>
      <c r="E749" s="231" t="s">
        <v>9930</v>
      </c>
      <c r="F749" s="239">
        <f t="shared" si="124"/>
        <v>45924</v>
      </c>
      <c r="G749" s="232" t="str">
        <f t="shared" si="125"/>
        <v>A</v>
      </c>
      <c r="H749" s="1058" t="str">
        <f>IF($F749="","",INDEX($K749:$BH749,1,MATCH($F749,$K749:$AC749,)+1))</f>
        <v>MR_DER-1223_25</v>
      </c>
      <c r="I749" s="234" t="str">
        <f t="shared" si="126"/>
        <v>ND</v>
      </c>
      <c r="J749" s="255" t="str">
        <f t="shared" si="127"/>
        <v>APROVADO</v>
      </c>
      <c r="K749" s="132" t="s">
        <v>3730</v>
      </c>
      <c r="L749" s="118">
        <v>45901</v>
      </c>
      <c r="M749" s="1153" t="s">
        <v>9927</v>
      </c>
      <c r="N749" s="108" t="s">
        <v>5539</v>
      </c>
      <c r="O749" s="118">
        <v>45909</v>
      </c>
      <c r="P749" s="133"/>
      <c r="Q749" s="122" t="s">
        <v>3748</v>
      </c>
      <c r="R749" s="118">
        <v>45919</v>
      </c>
      <c r="S749" s="218" t="s">
        <v>10319</v>
      </c>
      <c r="T749" s="108" t="s">
        <v>5539</v>
      </c>
      <c r="U749" s="118">
        <v>45922</v>
      </c>
      <c r="V749" s="133"/>
      <c r="W749" s="122" t="s">
        <v>3748</v>
      </c>
      <c r="X749" s="118">
        <v>45924</v>
      </c>
      <c r="Y749" s="23" t="s">
        <v>10364</v>
      </c>
      <c r="Z749" s="108"/>
      <c r="AA749" s="118"/>
      <c r="AB749" s="133"/>
      <c r="AC749" s="122"/>
      <c r="AD749" s="118"/>
      <c r="AE749" s="1367"/>
      <c r="AF749" s="108"/>
      <c r="AG749" s="118"/>
      <c r="AH749" s="133"/>
      <c r="AI749" s="122"/>
      <c r="AJ749" s="118"/>
      <c r="AK749" s="1367"/>
      <c r="AL749" s="108"/>
      <c r="AM749" s="118"/>
      <c r="AN749" s="133"/>
      <c r="AO749" s="122"/>
      <c r="AP749" s="108"/>
      <c r="AQ749" s="108"/>
      <c r="AR749" s="108"/>
      <c r="AS749" s="108"/>
      <c r="AT749" s="133"/>
      <c r="AU749" s="122"/>
      <c r="AV749" s="108"/>
      <c r="AW749" s="108"/>
      <c r="AX749" s="108"/>
      <c r="AY749" s="108"/>
    </row>
    <row r="750" spans="1:51" s="1108" customFormat="1" ht="25.9" hidden="1" customHeight="1" x14ac:dyDescent="0.25">
      <c r="A750" s="1167" t="s">
        <v>8263</v>
      </c>
      <c r="B750" s="1167"/>
      <c r="C750" s="1168" t="s">
        <v>8257</v>
      </c>
      <c r="D750" s="1169" t="s">
        <v>9926</v>
      </c>
      <c r="E750" s="1170" t="s">
        <v>9931</v>
      </c>
      <c r="F750" s="1171">
        <f t="shared" si="124"/>
        <v>45965</v>
      </c>
      <c r="G750" s="1172" t="str">
        <f t="shared" si="125"/>
        <v>A</v>
      </c>
      <c r="H750" s="1173" t="str">
        <f>IF($F750="","",INDEX($K750:$BH750,1,MATCH($F750,$K750:$BA750,)+1))</f>
        <v>MR_DER-1339_25</v>
      </c>
      <c r="I750" s="1174" t="str">
        <f t="shared" si="126"/>
        <v>ND</v>
      </c>
      <c r="J750" s="1175" t="str">
        <f t="shared" si="127"/>
        <v>APROVADO</v>
      </c>
      <c r="K750" s="1176" t="s">
        <v>3730</v>
      </c>
      <c r="L750" s="1177">
        <v>45901</v>
      </c>
      <c r="M750" s="1155" t="s">
        <v>9927</v>
      </c>
      <c r="N750" s="1178" t="s">
        <v>5536</v>
      </c>
      <c r="O750" s="1177">
        <v>45909</v>
      </c>
      <c r="P750" s="1179"/>
      <c r="Q750" s="1180" t="s">
        <v>3765</v>
      </c>
      <c r="R750" s="1177">
        <v>45919</v>
      </c>
      <c r="S750" s="974" t="s">
        <v>10319</v>
      </c>
      <c r="T750" s="1178" t="s">
        <v>5536</v>
      </c>
      <c r="U750" s="1177">
        <v>45922</v>
      </c>
      <c r="V750" s="1179"/>
      <c r="W750" s="1180" t="s">
        <v>5701</v>
      </c>
      <c r="X750" s="1177">
        <v>45924</v>
      </c>
      <c r="Y750" s="974" t="s">
        <v>10364</v>
      </c>
      <c r="Z750" s="1178" t="s">
        <v>5537</v>
      </c>
      <c r="AA750" s="1177">
        <v>45926</v>
      </c>
      <c r="AB750" s="1179"/>
      <c r="AC750" s="1180" t="s">
        <v>3748</v>
      </c>
      <c r="AD750" s="1177">
        <v>45929</v>
      </c>
      <c r="AE750" s="1155" t="s">
        <v>10469</v>
      </c>
      <c r="AF750" s="1178" t="s">
        <v>5539</v>
      </c>
      <c r="AG750" s="1177">
        <v>45929</v>
      </c>
      <c r="AH750" s="1179"/>
      <c r="AI750" s="1180" t="s">
        <v>3748</v>
      </c>
      <c r="AJ750" s="1177">
        <v>45965</v>
      </c>
      <c r="AK750" s="1375" t="s">
        <v>11190</v>
      </c>
      <c r="AL750" s="1178"/>
      <c r="AM750" s="1177"/>
      <c r="AN750" s="1179"/>
      <c r="AO750" s="1180"/>
      <c r="AP750" s="1178"/>
      <c r="AQ750" s="1178"/>
      <c r="AR750" s="1178"/>
      <c r="AS750" s="1178"/>
      <c r="AT750" s="1179"/>
      <c r="AU750" s="1180"/>
      <c r="AV750" s="1178"/>
      <c r="AW750" s="1178"/>
      <c r="AX750" s="1178"/>
      <c r="AY750" s="1178"/>
    </row>
    <row r="751" spans="1:51" s="110" customFormat="1" ht="25.9" hidden="1" customHeight="1" x14ac:dyDescent="0.25">
      <c r="A751" s="226" t="s">
        <v>8263</v>
      </c>
      <c r="B751" s="226"/>
      <c r="C751" s="227" t="s">
        <v>8257</v>
      </c>
      <c r="D751" s="252" t="s">
        <v>9926</v>
      </c>
      <c r="E751" s="231" t="s">
        <v>9932</v>
      </c>
      <c r="F751" s="239">
        <f t="shared" si="124"/>
        <v>45924</v>
      </c>
      <c r="G751" s="232" t="str">
        <f t="shared" si="125"/>
        <v>A</v>
      </c>
      <c r="H751" s="1058" t="str">
        <f t="shared" ref="H751:H782" si="128">IF($F751="","",INDEX($K751:$BH751,1,MATCH($F751,$K751:$AC751,)+1))</f>
        <v>MR_DER-1223_25</v>
      </c>
      <c r="I751" s="234" t="str">
        <f t="shared" si="126"/>
        <v>ND</v>
      </c>
      <c r="J751" s="255" t="str">
        <f t="shared" si="127"/>
        <v>APROVADO</v>
      </c>
      <c r="K751" s="132" t="s">
        <v>3730</v>
      </c>
      <c r="L751" s="118">
        <v>45901</v>
      </c>
      <c r="M751" s="1153" t="s">
        <v>9927</v>
      </c>
      <c r="N751" s="108" t="s">
        <v>5537</v>
      </c>
      <c r="O751" s="118">
        <v>45909</v>
      </c>
      <c r="P751" s="133"/>
      <c r="Q751" s="122" t="s">
        <v>3748</v>
      </c>
      <c r="R751" s="118">
        <v>45919</v>
      </c>
      <c r="S751" s="218" t="s">
        <v>10319</v>
      </c>
      <c r="T751" s="108" t="s">
        <v>5539</v>
      </c>
      <c r="U751" s="118">
        <v>45922</v>
      </c>
      <c r="V751" s="133"/>
      <c r="W751" s="122" t="s">
        <v>3748</v>
      </c>
      <c r="X751" s="118">
        <v>45924</v>
      </c>
      <c r="Y751" s="23" t="s">
        <v>10364</v>
      </c>
      <c r="Z751" s="108"/>
      <c r="AA751" s="118"/>
      <c r="AB751" s="133"/>
      <c r="AC751" s="122"/>
      <c r="AD751" s="118"/>
      <c r="AE751" s="1367"/>
      <c r="AF751" s="108"/>
      <c r="AG751" s="118"/>
      <c r="AH751" s="133"/>
      <c r="AI751" s="122"/>
      <c r="AJ751" s="118"/>
      <c r="AK751" s="1367"/>
      <c r="AL751" s="108"/>
      <c r="AM751" s="118"/>
      <c r="AN751" s="133"/>
      <c r="AO751" s="122"/>
      <c r="AP751" s="108"/>
      <c r="AQ751" s="108"/>
      <c r="AR751" s="108"/>
      <c r="AS751" s="108"/>
      <c r="AT751" s="133"/>
      <c r="AU751" s="122"/>
      <c r="AV751" s="108"/>
      <c r="AW751" s="108"/>
      <c r="AX751" s="108"/>
      <c r="AY751" s="108"/>
    </row>
    <row r="752" spans="1:51" s="110" customFormat="1" ht="25.9" hidden="1" customHeight="1" x14ac:dyDescent="0.25">
      <c r="A752" s="226" t="s">
        <v>8263</v>
      </c>
      <c r="B752" s="226"/>
      <c r="C752" s="227" t="s">
        <v>8257</v>
      </c>
      <c r="D752" s="252" t="s">
        <v>9926</v>
      </c>
      <c r="E752" s="231" t="s">
        <v>9933</v>
      </c>
      <c r="F752" s="239">
        <f t="shared" si="124"/>
        <v>45924</v>
      </c>
      <c r="G752" s="232" t="str">
        <f t="shared" si="125"/>
        <v>A</v>
      </c>
      <c r="H752" s="1058" t="str">
        <f t="shared" si="128"/>
        <v>MR_DER-1223_25</v>
      </c>
      <c r="I752" s="234" t="str">
        <f t="shared" si="126"/>
        <v>ND</v>
      </c>
      <c r="J752" s="255" t="str">
        <f t="shared" si="127"/>
        <v>APROVADO</v>
      </c>
      <c r="K752" s="132" t="s">
        <v>3730</v>
      </c>
      <c r="L752" s="118">
        <v>45901</v>
      </c>
      <c r="M752" s="1153" t="s">
        <v>9927</v>
      </c>
      <c r="N752" s="108" t="s">
        <v>5539</v>
      </c>
      <c r="O752" s="118">
        <v>45909</v>
      </c>
      <c r="P752" s="133"/>
      <c r="Q752" s="122" t="s">
        <v>3748</v>
      </c>
      <c r="R752" s="118">
        <v>45919</v>
      </c>
      <c r="S752" s="218" t="s">
        <v>10319</v>
      </c>
      <c r="T752" s="108" t="s">
        <v>5539</v>
      </c>
      <c r="U752" s="118">
        <v>45922</v>
      </c>
      <c r="V752" s="133"/>
      <c r="W752" s="122" t="s">
        <v>3748</v>
      </c>
      <c r="X752" s="118">
        <v>45924</v>
      </c>
      <c r="Y752" s="23" t="s">
        <v>10364</v>
      </c>
      <c r="Z752" s="108"/>
      <c r="AA752" s="118"/>
      <c r="AB752" s="133"/>
      <c r="AC752" s="122"/>
      <c r="AD752" s="118"/>
      <c r="AE752" s="1367"/>
      <c r="AF752" s="108"/>
      <c r="AG752" s="118"/>
      <c r="AH752" s="133"/>
      <c r="AI752" s="122"/>
      <c r="AJ752" s="118"/>
      <c r="AK752" s="1367"/>
      <c r="AL752" s="108"/>
      <c r="AM752" s="118"/>
      <c r="AN752" s="133"/>
      <c r="AO752" s="122"/>
      <c r="AP752" s="108"/>
      <c r="AQ752" s="108"/>
      <c r="AR752" s="108"/>
      <c r="AS752" s="108"/>
      <c r="AT752" s="133"/>
      <c r="AU752" s="122"/>
      <c r="AV752" s="108"/>
      <c r="AW752" s="108"/>
      <c r="AX752" s="108"/>
      <c r="AY752" s="108"/>
    </row>
    <row r="753" spans="1:51" s="110" customFormat="1" ht="25.9" hidden="1" customHeight="1" x14ac:dyDescent="0.25">
      <c r="A753" s="226" t="s">
        <v>8263</v>
      </c>
      <c r="B753" s="226"/>
      <c r="C753" s="227" t="s">
        <v>8257</v>
      </c>
      <c r="D753" s="252" t="s">
        <v>9926</v>
      </c>
      <c r="E753" s="231" t="s">
        <v>9934</v>
      </c>
      <c r="F753" s="239">
        <f t="shared" si="124"/>
        <v>45924</v>
      </c>
      <c r="G753" s="232" t="str">
        <f t="shared" si="125"/>
        <v>A</v>
      </c>
      <c r="H753" s="1058" t="str">
        <f t="shared" si="128"/>
        <v>MR_DER-1223_25</v>
      </c>
      <c r="I753" s="234" t="str">
        <f t="shared" si="126"/>
        <v>ND</v>
      </c>
      <c r="J753" s="255" t="str">
        <f t="shared" si="127"/>
        <v>APROVADO</v>
      </c>
      <c r="K753" s="132" t="s">
        <v>3730</v>
      </c>
      <c r="L753" s="118">
        <v>45901</v>
      </c>
      <c r="M753" s="1153" t="s">
        <v>9927</v>
      </c>
      <c r="N753" s="108" t="s">
        <v>5539</v>
      </c>
      <c r="O753" s="118">
        <v>45909</v>
      </c>
      <c r="P753" s="133"/>
      <c r="Q753" s="122" t="s">
        <v>3748</v>
      </c>
      <c r="R753" s="118">
        <v>45919</v>
      </c>
      <c r="S753" s="218" t="s">
        <v>10319</v>
      </c>
      <c r="T753" s="108" t="s">
        <v>5539</v>
      </c>
      <c r="U753" s="118">
        <v>45922</v>
      </c>
      <c r="V753" s="133"/>
      <c r="W753" s="122" t="s">
        <v>3748</v>
      </c>
      <c r="X753" s="118">
        <v>45924</v>
      </c>
      <c r="Y753" s="23" t="s">
        <v>10364</v>
      </c>
      <c r="Z753" s="108"/>
      <c r="AA753" s="118"/>
      <c r="AB753" s="133"/>
      <c r="AC753" s="122"/>
      <c r="AD753" s="118"/>
      <c r="AE753" s="1367"/>
      <c r="AF753" s="108"/>
      <c r="AG753" s="118"/>
      <c r="AH753" s="133"/>
      <c r="AI753" s="122"/>
      <c r="AJ753" s="118"/>
      <c r="AK753" s="1367"/>
      <c r="AL753" s="108"/>
      <c r="AM753" s="118"/>
      <c r="AN753" s="133"/>
      <c r="AO753" s="122"/>
      <c r="AP753" s="108"/>
      <c r="AQ753" s="108"/>
      <c r="AR753" s="108"/>
      <c r="AS753" s="108"/>
      <c r="AT753" s="133"/>
      <c r="AU753" s="122"/>
      <c r="AV753" s="108"/>
      <c r="AW753" s="108"/>
      <c r="AX753" s="108"/>
      <c r="AY753" s="108"/>
    </row>
    <row r="754" spans="1:51" s="110" customFormat="1" ht="25.9" hidden="1" customHeight="1" x14ac:dyDescent="0.25">
      <c r="A754" s="226" t="s">
        <v>8263</v>
      </c>
      <c r="B754" s="226"/>
      <c r="C754" s="227" t="s">
        <v>8257</v>
      </c>
      <c r="D754" s="252" t="s">
        <v>9926</v>
      </c>
      <c r="E754" s="231" t="s">
        <v>9935</v>
      </c>
      <c r="F754" s="239">
        <f t="shared" si="124"/>
        <v>45924</v>
      </c>
      <c r="G754" s="232" t="str">
        <f t="shared" si="125"/>
        <v>A</v>
      </c>
      <c r="H754" s="1058" t="str">
        <f t="shared" si="128"/>
        <v>MR_DER-1223_25</v>
      </c>
      <c r="I754" s="234" t="str">
        <f t="shared" si="126"/>
        <v>ND</v>
      </c>
      <c r="J754" s="255" t="str">
        <f t="shared" si="127"/>
        <v>APROVADO</v>
      </c>
      <c r="K754" s="132" t="s">
        <v>3730</v>
      </c>
      <c r="L754" s="118">
        <v>45901</v>
      </c>
      <c r="M754" s="1153" t="s">
        <v>9927</v>
      </c>
      <c r="N754" s="108" t="s">
        <v>5539</v>
      </c>
      <c r="O754" s="118">
        <v>45909</v>
      </c>
      <c r="P754" s="133"/>
      <c r="Q754" s="122" t="s">
        <v>3748</v>
      </c>
      <c r="R754" s="118">
        <v>45919</v>
      </c>
      <c r="S754" s="218" t="s">
        <v>10319</v>
      </c>
      <c r="T754" s="108" t="s">
        <v>5539</v>
      </c>
      <c r="U754" s="118">
        <v>45922</v>
      </c>
      <c r="V754" s="133"/>
      <c r="W754" s="122" t="s">
        <v>3748</v>
      </c>
      <c r="X754" s="118">
        <v>45924</v>
      </c>
      <c r="Y754" s="23" t="s">
        <v>10364</v>
      </c>
      <c r="Z754" s="108"/>
      <c r="AA754" s="118"/>
      <c r="AB754" s="133"/>
      <c r="AC754" s="122"/>
      <c r="AD754" s="118"/>
      <c r="AE754" s="164"/>
      <c r="AF754" s="108"/>
      <c r="AG754" s="118"/>
      <c r="AH754" s="133"/>
      <c r="AI754" s="122"/>
      <c r="AJ754" s="118"/>
      <c r="AK754" s="164"/>
      <c r="AL754" s="108"/>
      <c r="AM754" s="118"/>
      <c r="AN754" s="133"/>
      <c r="AO754" s="122"/>
      <c r="AP754" s="108"/>
      <c r="AQ754" s="108"/>
      <c r="AR754" s="108"/>
      <c r="AS754" s="108"/>
      <c r="AT754" s="133"/>
      <c r="AU754" s="122"/>
      <c r="AV754" s="108"/>
      <c r="AW754" s="108"/>
      <c r="AX754" s="108"/>
      <c r="AY754" s="108"/>
    </row>
    <row r="755" spans="1:51" s="110" customFormat="1" ht="25.9" hidden="1" customHeight="1" x14ac:dyDescent="0.25">
      <c r="A755" s="226" t="s">
        <v>8263</v>
      </c>
      <c r="B755" s="226"/>
      <c r="C755" s="227" t="s">
        <v>8257</v>
      </c>
      <c r="D755" s="252" t="s">
        <v>9926</v>
      </c>
      <c r="E755" s="231" t="s">
        <v>9936</v>
      </c>
      <c r="F755" s="239">
        <f t="shared" si="124"/>
        <v>45924</v>
      </c>
      <c r="G755" s="232" t="str">
        <f t="shared" si="125"/>
        <v>A</v>
      </c>
      <c r="H755" s="1058" t="str">
        <f t="shared" si="128"/>
        <v>MR_DER-1223_25</v>
      </c>
      <c r="I755" s="234" t="str">
        <f t="shared" si="126"/>
        <v>ND</v>
      </c>
      <c r="J755" s="255" t="str">
        <f t="shared" si="127"/>
        <v>APROVADO</v>
      </c>
      <c r="K755" s="132" t="s">
        <v>3730</v>
      </c>
      <c r="L755" s="118">
        <v>45901</v>
      </c>
      <c r="M755" s="1153" t="s">
        <v>9927</v>
      </c>
      <c r="N755" s="108" t="s">
        <v>5539</v>
      </c>
      <c r="O755" s="118">
        <v>45909</v>
      </c>
      <c r="P755" s="133"/>
      <c r="Q755" s="122" t="s">
        <v>3748</v>
      </c>
      <c r="R755" s="118">
        <v>45919</v>
      </c>
      <c r="S755" s="218" t="s">
        <v>10319</v>
      </c>
      <c r="T755" s="108" t="s">
        <v>5539</v>
      </c>
      <c r="U755" s="118">
        <v>45922</v>
      </c>
      <c r="V755" s="133"/>
      <c r="W755" s="122" t="s">
        <v>3748</v>
      </c>
      <c r="X755" s="118">
        <v>45924</v>
      </c>
      <c r="Y755" s="23" t="s">
        <v>10364</v>
      </c>
      <c r="Z755" s="108"/>
      <c r="AA755" s="118"/>
      <c r="AB755" s="133"/>
      <c r="AC755" s="122"/>
      <c r="AD755" s="118"/>
      <c r="AE755" s="164"/>
      <c r="AF755" s="108"/>
      <c r="AG755" s="118"/>
      <c r="AH755" s="133"/>
      <c r="AI755" s="122"/>
      <c r="AJ755" s="118"/>
      <c r="AK755" s="164"/>
      <c r="AL755" s="108"/>
      <c r="AM755" s="118"/>
      <c r="AN755" s="133"/>
      <c r="AO755" s="122"/>
      <c r="AP755" s="108"/>
      <c r="AQ755" s="108"/>
      <c r="AR755" s="108"/>
      <c r="AS755" s="108"/>
      <c r="AT755" s="133"/>
      <c r="AU755" s="122"/>
      <c r="AV755" s="108"/>
      <c r="AW755" s="108"/>
      <c r="AX755" s="108"/>
      <c r="AY755" s="108"/>
    </row>
    <row r="756" spans="1:51" s="110" customFormat="1" ht="25.9" hidden="1" customHeight="1" x14ac:dyDescent="0.25">
      <c r="A756" s="226" t="s">
        <v>8263</v>
      </c>
      <c r="B756" s="226"/>
      <c r="C756" s="227" t="s">
        <v>8257</v>
      </c>
      <c r="D756" s="252" t="s">
        <v>9926</v>
      </c>
      <c r="E756" s="231" t="s">
        <v>9937</v>
      </c>
      <c r="F756" s="239">
        <f t="shared" si="124"/>
        <v>45924</v>
      </c>
      <c r="G756" s="232" t="str">
        <f t="shared" si="125"/>
        <v>A</v>
      </c>
      <c r="H756" s="1058" t="str">
        <f t="shared" si="128"/>
        <v>MR_DER-1223_25</v>
      </c>
      <c r="I756" s="234" t="str">
        <f t="shared" si="126"/>
        <v>ND</v>
      </c>
      <c r="J756" s="255" t="str">
        <f t="shared" si="127"/>
        <v>APROVADO</v>
      </c>
      <c r="K756" s="132" t="s">
        <v>3730</v>
      </c>
      <c r="L756" s="118">
        <v>45901</v>
      </c>
      <c r="M756" s="1153" t="s">
        <v>9927</v>
      </c>
      <c r="N756" s="108" t="s">
        <v>5539</v>
      </c>
      <c r="O756" s="118">
        <v>45909</v>
      </c>
      <c r="P756" s="133"/>
      <c r="Q756" s="122" t="s">
        <v>3748</v>
      </c>
      <c r="R756" s="118">
        <v>45919</v>
      </c>
      <c r="S756" s="218" t="s">
        <v>10319</v>
      </c>
      <c r="T756" s="108" t="s">
        <v>5539</v>
      </c>
      <c r="U756" s="118">
        <v>45922</v>
      </c>
      <c r="V756" s="133"/>
      <c r="W756" s="122" t="s">
        <v>3748</v>
      </c>
      <c r="X756" s="118">
        <v>45924</v>
      </c>
      <c r="Y756" s="23" t="s">
        <v>10364</v>
      </c>
      <c r="Z756" s="108"/>
      <c r="AA756" s="118"/>
      <c r="AB756" s="133"/>
      <c r="AC756" s="122"/>
      <c r="AD756" s="118"/>
      <c r="AE756" s="164"/>
      <c r="AF756" s="108"/>
      <c r="AG756" s="118"/>
      <c r="AH756" s="133"/>
      <c r="AI756" s="122"/>
      <c r="AJ756" s="118"/>
      <c r="AK756" s="164"/>
      <c r="AL756" s="108"/>
      <c r="AM756" s="118"/>
      <c r="AN756" s="133"/>
      <c r="AO756" s="122"/>
      <c r="AP756" s="108"/>
      <c r="AQ756" s="108"/>
      <c r="AR756" s="108"/>
      <c r="AS756" s="108"/>
      <c r="AT756" s="133"/>
      <c r="AU756" s="122"/>
      <c r="AV756" s="108"/>
      <c r="AW756" s="108"/>
      <c r="AX756" s="108"/>
      <c r="AY756" s="108"/>
    </row>
    <row r="757" spans="1:51" s="110" customFormat="1" ht="25.9" hidden="1" customHeight="1" x14ac:dyDescent="0.25">
      <c r="A757" s="226" t="s">
        <v>8263</v>
      </c>
      <c r="B757" s="226"/>
      <c r="C757" s="227" t="s">
        <v>8257</v>
      </c>
      <c r="D757" s="252" t="s">
        <v>9926</v>
      </c>
      <c r="E757" s="231" t="s">
        <v>9938</v>
      </c>
      <c r="F757" s="239">
        <f t="shared" si="124"/>
        <v>45924</v>
      </c>
      <c r="G757" s="232" t="str">
        <f t="shared" si="125"/>
        <v>A</v>
      </c>
      <c r="H757" s="1058" t="str">
        <f t="shared" si="128"/>
        <v>MR_DER-1223_25</v>
      </c>
      <c r="I757" s="234" t="str">
        <f t="shared" si="126"/>
        <v>ND</v>
      </c>
      <c r="J757" s="255" t="str">
        <f t="shared" si="127"/>
        <v>APROVADO</v>
      </c>
      <c r="K757" s="132" t="s">
        <v>3730</v>
      </c>
      <c r="L757" s="118">
        <v>45901</v>
      </c>
      <c r="M757" s="1153" t="s">
        <v>9927</v>
      </c>
      <c r="N757" s="108" t="s">
        <v>5539</v>
      </c>
      <c r="O757" s="118">
        <v>45909</v>
      </c>
      <c r="P757" s="133"/>
      <c r="Q757" s="122" t="s">
        <v>3748</v>
      </c>
      <c r="R757" s="118">
        <v>45919</v>
      </c>
      <c r="S757" s="218" t="s">
        <v>10319</v>
      </c>
      <c r="T757" s="108" t="s">
        <v>5539</v>
      </c>
      <c r="U757" s="118">
        <v>45922</v>
      </c>
      <c r="V757" s="133"/>
      <c r="W757" s="122" t="s">
        <v>3748</v>
      </c>
      <c r="X757" s="118">
        <v>45924</v>
      </c>
      <c r="Y757" s="23" t="s">
        <v>10364</v>
      </c>
      <c r="Z757" s="108"/>
      <c r="AA757" s="118"/>
      <c r="AB757" s="133"/>
      <c r="AC757" s="122"/>
      <c r="AD757" s="118"/>
      <c r="AE757" s="164"/>
      <c r="AF757" s="108"/>
      <c r="AG757" s="118"/>
      <c r="AH757" s="133"/>
      <c r="AI757" s="122"/>
      <c r="AJ757" s="118"/>
      <c r="AK757" s="164"/>
      <c r="AL757" s="108"/>
      <c r="AM757" s="118"/>
      <c r="AN757" s="133"/>
      <c r="AO757" s="122"/>
      <c r="AP757" s="108"/>
      <c r="AQ757" s="108"/>
      <c r="AR757" s="108"/>
      <c r="AS757" s="108"/>
      <c r="AT757" s="133"/>
      <c r="AU757" s="122"/>
      <c r="AV757" s="108"/>
      <c r="AW757" s="108"/>
      <c r="AX757" s="108"/>
      <c r="AY757" s="108"/>
    </row>
    <row r="758" spans="1:51" s="110" customFormat="1" ht="25.9" hidden="1" customHeight="1" x14ac:dyDescent="0.25">
      <c r="A758" s="226" t="s">
        <v>8263</v>
      </c>
      <c r="B758" s="226"/>
      <c r="C758" s="227" t="s">
        <v>8257</v>
      </c>
      <c r="D758" s="252" t="s">
        <v>9926</v>
      </c>
      <c r="E758" s="231" t="s">
        <v>9939</v>
      </c>
      <c r="F758" s="239">
        <f t="shared" si="124"/>
        <v>45924</v>
      </c>
      <c r="G758" s="232" t="str">
        <f t="shared" si="125"/>
        <v>A</v>
      </c>
      <c r="H758" s="1058" t="str">
        <f t="shared" si="128"/>
        <v>MR_DER-1223_25</v>
      </c>
      <c r="I758" s="234" t="str">
        <f t="shared" si="126"/>
        <v>ND</v>
      </c>
      <c r="J758" s="255" t="str">
        <f t="shared" si="127"/>
        <v>ND</v>
      </c>
      <c r="K758" s="132" t="s">
        <v>3730</v>
      </c>
      <c r="L758" s="118">
        <v>45901</v>
      </c>
      <c r="M758" s="1153" t="s">
        <v>9927</v>
      </c>
      <c r="N758" s="108" t="s">
        <v>5536</v>
      </c>
      <c r="O758" s="118">
        <v>45909</v>
      </c>
      <c r="P758" s="133"/>
      <c r="Q758" s="122" t="s">
        <v>3765</v>
      </c>
      <c r="R758" s="118">
        <v>45919</v>
      </c>
      <c r="S758" s="218" t="s">
        <v>10319</v>
      </c>
      <c r="T758" s="108" t="s">
        <v>5539</v>
      </c>
      <c r="U758" s="118">
        <v>45922</v>
      </c>
      <c r="V758" s="133"/>
      <c r="W758" s="122" t="s">
        <v>3748</v>
      </c>
      <c r="X758" s="118">
        <v>45924</v>
      </c>
      <c r="Y758" s="23" t="s">
        <v>10364</v>
      </c>
      <c r="Z758" s="108"/>
      <c r="AA758" s="118"/>
      <c r="AB758" s="133"/>
      <c r="AC758" s="122"/>
      <c r="AD758" s="118"/>
      <c r="AE758" s="164"/>
      <c r="AF758" s="108"/>
      <c r="AG758" s="118"/>
      <c r="AH758" s="133"/>
      <c r="AI758" s="122"/>
      <c r="AJ758" s="118"/>
      <c r="AK758" s="1367"/>
      <c r="AL758" s="108"/>
      <c r="AM758" s="118"/>
      <c r="AN758" s="133"/>
      <c r="AO758" s="122"/>
      <c r="AP758" s="108"/>
      <c r="AQ758" s="108"/>
      <c r="AR758" s="108"/>
      <c r="AS758" s="108"/>
      <c r="AT758" s="133"/>
      <c r="AU758" s="122"/>
      <c r="AV758" s="108"/>
      <c r="AW758" s="108"/>
      <c r="AX758" s="108"/>
      <c r="AY758" s="108"/>
    </row>
    <row r="759" spans="1:51" s="110" customFormat="1" ht="25.9" hidden="1" customHeight="1" x14ac:dyDescent="0.25">
      <c r="A759" s="226" t="s">
        <v>8263</v>
      </c>
      <c r="B759" s="226"/>
      <c r="C759" s="227" t="s">
        <v>8257</v>
      </c>
      <c r="D759" s="252" t="s">
        <v>9926</v>
      </c>
      <c r="E759" s="231" t="s">
        <v>9940</v>
      </c>
      <c r="F759" s="239">
        <f t="shared" si="124"/>
        <v>45924</v>
      </c>
      <c r="G759" s="232" t="str">
        <f t="shared" si="125"/>
        <v>A</v>
      </c>
      <c r="H759" s="1058" t="str">
        <f t="shared" si="128"/>
        <v>MR_DER-1223_25</v>
      </c>
      <c r="I759" s="234" t="str">
        <f t="shared" si="126"/>
        <v>ND</v>
      </c>
      <c r="J759" s="255" t="str">
        <f t="shared" si="127"/>
        <v>APROVADO</v>
      </c>
      <c r="K759" s="132" t="s">
        <v>3730</v>
      </c>
      <c r="L759" s="118">
        <v>45901</v>
      </c>
      <c r="M759" s="1153" t="s">
        <v>9927</v>
      </c>
      <c r="N759" s="108" t="s">
        <v>5539</v>
      </c>
      <c r="O759" s="118">
        <v>45909</v>
      </c>
      <c r="P759" s="133"/>
      <c r="Q759" s="122" t="s">
        <v>3748</v>
      </c>
      <c r="R759" s="118">
        <v>45919</v>
      </c>
      <c r="S759" s="218" t="s">
        <v>10319</v>
      </c>
      <c r="T759" s="108" t="s">
        <v>5539</v>
      </c>
      <c r="U759" s="118">
        <v>45922</v>
      </c>
      <c r="V759" s="133"/>
      <c r="W759" s="122" t="s">
        <v>3748</v>
      </c>
      <c r="X759" s="118">
        <v>45924</v>
      </c>
      <c r="Y759" s="23" t="s">
        <v>10364</v>
      </c>
      <c r="Z759" s="108"/>
      <c r="AA759" s="118"/>
      <c r="AB759" s="133"/>
      <c r="AC759" s="122"/>
      <c r="AD759" s="118"/>
      <c r="AE759" s="164"/>
      <c r="AF759" s="108"/>
      <c r="AG759" s="118"/>
      <c r="AH759" s="133"/>
      <c r="AI759" s="122"/>
      <c r="AJ759" s="118"/>
      <c r="AK759" s="164"/>
      <c r="AL759" s="108"/>
      <c r="AM759" s="118"/>
      <c r="AN759" s="133"/>
      <c r="AO759" s="122"/>
      <c r="AP759" s="108"/>
      <c r="AQ759" s="108"/>
      <c r="AR759" s="108"/>
      <c r="AS759" s="108"/>
      <c r="AT759" s="133"/>
      <c r="AU759" s="122"/>
      <c r="AV759" s="108"/>
      <c r="AW759" s="108"/>
      <c r="AX759" s="108"/>
      <c r="AY759" s="108"/>
    </row>
    <row r="760" spans="1:51" s="110" customFormat="1" ht="25.9" hidden="1" customHeight="1" x14ac:dyDescent="0.25">
      <c r="A760" s="226" t="s">
        <v>8263</v>
      </c>
      <c r="B760" s="226"/>
      <c r="C760" s="227" t="s">
        <v>8257</v>
      </c>
      <c r="D760" s="252" t="s">
        <v>9926</v>
      </c>
      <c r="E760" s="231" t="s">
        <v>9941</v>
      </c>
      <c r="F760" s="239">
        <f t="shared" si="124"/>
        <v>45924</v>
      </c>
      <c r="G760" s="232" t="str">
        <f t="shared" si="125"/>
        <v>A</v>
      </c>
      <c r="H760" s="1058" t="str">
        <f t="shared" si="128"/>
        <v>MR_DER-1223_25</v>
      </c>
      <c r="I760" s="234" t="str">
        <f t="shared" si="126"/>
        <v>ND</v>
      </c>
      <c r="J760" s="255" t="str">
        <f t="shared" si="127"/>
        <v>APROVADO</v>
      </c>
      <c r="K760" s="132" t="s">
        <v>3730</v>
      </c>
      <c r="L760" s="118">
        <v>45901</v>
      </c>
      <c r="M760" s="1153" t="s">
        <v>9927</v>
      </c>
      <c r="N760" s="108" t="s">
        <v>5537</v>
      </c>
      <c r="O760" s="118">
        <v>45909</v>
      </c>
      <c r="P760" s="133"/>
      <c r="Q760" s="122" t="s">
        <v>3748</v>
      </c>
      <c r="R760" s="118">
        <v>45919</v>
      </c>
      <c r="S760" s="218" t="s">
        <v>10319</v>
      </c>
      <c r="T760" s="108" t="s">
        <v>5539</v>
      </c>
      <c r="U760" s="118">
        <v>45922</v>
      </c>
      <c r="V760" s="133"/>
      <c r="W760" s="122" t="s">
        <v>3748</v>
      </c>
      <c r="X760" s="118">
        <v>45924</v>
      </c>
      <c r="Y760" s="23" t="s">
        <v>10364</v>
      </c>
      <c r="Z760" s="108"/>
      <c r="AA760" s="118"/>
      <c r="AB760" s="133"/>
      <c r="AC760" s="122"/>
      <c r="AD760" s="118"/>
      <c r="AE760" s="164"/>
      <c r="AF760" s="108"/>
      <c r="AG760" s="118"/>
      <c r="AH760" s="133"/>
      <c r="AI760" s="122"/>
      <c r="AJ760" s="118"/>
      <c r="AK760" s="1367"/>
      <c r="AL760" s="108"/>
      <c r="AM760" s="118"/>
      <c r="AN760" s="133"/>
      <c r="AO760" s="122"/>
      <c r="AP760" s="108"/>
      <c r="AQ760" s="108"/>
      <c r="AR760" s="108"/>
      <c r="AS760" s="108"/>
      <c r="AT760" s="133"/>
      <c r="AU760" s="122"/>
      <c r="AV760" s="108"/>
      <c r="AW760" s="108"/>
      <c r="AX760" s="108"/>
      <c r="AY760" s="108"/>
    </row>
    <row r="761" spans="1:51" s="110" customFormat="1" ht="25.9" hidden="1" customHeight="1" x14ac:dyDescent="0.25">
      <c r="A761" s="226" t="s">
        <v>8263</v>
      </c>
      <c r="B761" s="226"/>
      <c r="C761" s="227" t="s">
        <v>8257</v>
      </c>
      <c r="D761" s="252" t="s">
        <v>9926</v>
      </c>
      <c r="E761" s="231" t="s">
        <v>9942</v>
      </c>
      <c r="F761" s="239">
        <f t="shared" si="124"/>
        <v>45924</v>
      </c>
      <c r="G761" s="232" t="str">
        <f t="shared" si="125"/>
        <v>A</v>
      </c>
      <c r="H761" s="1058" t="str">
        <f t="shared" si="128"/>
        <v>MR_DER-1223_25</v>
      </c>
      <c r="I761" s="234" t="str">
        <f t="shared" si="126"/>
        <v>ND</v>
      </c>
      <c r="J761" s="255" t="str">
        <f t="shared" si="127"/>
        <v>APROVADO</v>
      </c>
      <c r="K761" s="132" t="s">
        <v>3730</v>
      </c>
      <c r="L761" s="118">
        <v>45901</v>
      </c>
      <c r="M761" s="1153" t="s">
        <v>9927</v>
      </c>
      <c r="N761" s="108" t="s">
        <v>5539</v>
      </c>
      <c r="O761" s="118">
        <v>45909</v>
      </c>
      <c r="P761" s="133"/>
      <c r="Q761" s="122" t="s">
        <v>3748</v>
      </c>
      <c r="R761" s="118">
        <v>45919</v>
      </c>
      <c r="S761" s="218" t="s">
        <v>10319</v>
      </c>
      <c r="T761" s="108" t="s">
        <v>5539</v>
      </c>
      <c r="U761" s="118">
        <v>45922</v>
      </c>
      <c r="V761" s="133"/>
      <c r="W761" s="122" t="s">
        <v>3748</v>
      </c>
      <c r="X761" s="118">
        <v>45924</v>
      </c>
      <c r="Y761" s="23" t="s">
        <v>10364</v>
      </c>
      <c r="Z761" s="108"/>
      <c r="AA761" s="118"/>
      <c r="AB761" s="133"/>
      <c r="AC761" s="122"/>
      <c r="AD761" s="118"/>
      <c r="AE761" s="164"/>
      <c r="AF761" s="108"/>
      <c r="AG761" s="118"/>
      <c r="AH761" s="133"/>
      <c r="AI761" s="122"/>
      <c r="AJ761" s="118"/>
      <c r="AK761" s="1367"/>
      <c r="AL761" s="108"/>
      <c r="AM761" s="118"/>
      <c r="AN761" s="133"/>
      <c r="AO761" s="122"/>
      <c r="AP761" s="108"/>
      <c r="AQ761" s="108"/>
      <c r="AR761" s="108"/>
      <c r="AS761" s="108"/>
      <c r="AT761" s="133"/>
      <c r="AU761" s="122"/>
      <c r="AV761" s="108"/>
      <c r="AW761" s="108"/>
      <c r="AX761" s="108"/>
      <c r="AY761" s="108"/>
    </row>
    <row r="762" spans="1:51" s="110" customFormat="1" ht="25.9" hidden="1" customHeight="1" x14ac:dyDescent="0.25">
      <c r="A762" s="226" t="s">
        <v>8263</v>
      </c>
      <c r="B762" s="226"/>
      <c r="C762" s="227" t="s">
        <v>8257</v>
      </c>
      <c r="D762" s="252" t="s">
        <v>9926</v>
      </c>
      <c r="E762" s="231" t="s">
        <v>9943</v>
      </c>
      <c r="F762" s="239">
        <f t="shared" si="124"/>
        <v>45924</v>
      </c>
      <c r="G762" s="232" t="str">
        <f t="shared" si="125"/>
        <v>A</v>
      </c>
      <c r="H762" s="1058" t="str">
        <f t="shared" si="128"/>
        <v>MR_DER-1223_25</v>
      </c>
      <c r="I762" s="234" t="str">
        <f t="shared" si="126"/>
        <v>ND</v>
      </c>
      <c r="J762" s="255" t="str">
        <f t="shared" si="127"/>
        <v>APROVADO</v>
      </c>
      <c r="K762" s="132" t="s">
        <v>3730</v>
      </c>
      <c r="L762" s="118">
        <v>45901</v>
      </c>
      <c r="M762" s="1153" t="s">
        <v>9927</v>
      </c>
      <c r="N762" s="108" t="s">
        <v>5537</v>
      </c>
      <c r="O762" s="118">
        <v>45909</v>
      </c>
      <c r="P762" s="133"/>
      <c r="Q762" s="122" t="s">
        <v>3748</v>
      </c>
      <c r="R762" s="118">
        <v>45919</v>
      </c>
      <c r="S762" s="218" t="s">
        <v>10319</v>
      </c>
      <c r="T762" s="108" t="s">
        <v>5539</v>
      </c>
      <c r="U762" s="118">
        <v>45922</v>
      </c>
      <c r="V762" s="133"/>
      <c r="W762" s="122" t="s">
        <v>3748</v>
      </c>
      <c r="X762" s="118">
        <v>45924</v>
      </c>
      <c r="Y762" s="23" t="s">
        <v>10364</v>
      </c>
      <c r="Z762" s="108"/>
      <c r="AA762" s="118"/>
      <c r="AB762" s="133"/>
      <c r="AC762" s="122"/>
      <c r="AD762" s="118"/>
      <c r="AE762" s="164"/>
      <c r="AF762" s="108"/>
      <c r="AG762" s="118"/>
      <c r="AH762" s="133"/>
      <c r="AI762" s="122"/>
      <c r="AJ762" s="118"/>
      <c r="AK762" s="1367"/>
      <c r="AL762" s="108"/>
      <c r="AM762" s="118"/>
      <c r="AN762" s="133"/>
      <c r="AO762" s="122"/>
      <c r="AP762" s="108"/>
      <c r="AQ762" s="108"/>
      <c r="AR762" s="108"/>
      <c r="AS762" s="108"/>
      <c r="AT762" s="133"/>
      <c r="AU762" s="122"/>
      <c r="AV762" s="108"/>
      <c r="AW762" s="108"/>
      <c r="AX762" s="108"/>
      <c r="AY762" s="108"/>
    </row>
    <row r="763" spans="1:51" s="110" customFormat="1" ht="25.9" hidden="1" customHeight="1" x14ac:dyDescent="0.25">
      <c r="A763" s="226" t="s">
        <v>8263</v>
      </c>
      <c r="B763" s="226"/>
      <c r="C763" s="227" t="s">
        <v>8257</v>
      </c>
      <c r="D763" s="252" t="s">
        <v>9926</v>
      </c>
      <c r="E763" s="231" t="s">
        <v>9944</v>
      </c>
      <c r="F763" s="239">
        <f t="shared" si="124"/>
        <v>45924</v>
      </c>
      <c r="G763" s="232" t="str">
        <f t="shared" si="125"/>
        <v>A</v>
      </c>
      <c r="H763" s="1058" t="str">
        <f t="shared" si="128"/>
        <v>MR_DER-1223_25</v>
      </c>
      <c r="I763" s="234" t="str">
        <f t="shared" si="126"/>
        <v>ND</v>
      </c>
      <c r="J763" s="255" t="str">
        <f t="shared" si="127"/>
        <v>APROVADO</v>
      </c>
      <c r="K763" s="132" t="s">
        <v>3730</v>
      </c>
      <c r="L763" s="118">
        <v>45901</v>
      </c>
      <c r="M763" s="1153" t="s">
        <v>9927</v>
      </c>
      <c r="N763" s="108" t="s">
        <v>5539</v>
      </c>
      <c r="O763" s="118">
        <v>45909</v>
      </c>
      <c r="P763" s="133"/>
      <c r="Q763" s="122" t="s">
        <v>3748</v>
      </c>
      <c r="R763" s="118">
        <v>45919</v>
      </c>
      <c r="S763" s="218" t="s">
        <v>10319</v>
      </c>
      <c r="T763" s="108" t="s">
        <v>5539</v>
      </c>
      <c r="U763" s="118">
        <v>45922</v>
      </c>
      <c r="V763" s="133"/>
      <c r="W763" s="122" t="s">
        <v>3748</v>
      </c>
      <c r="X763" s="118">
        <v>45924</v>
      </c>
      <c r="Y763" s="23" t="s">
        <v>10364</v>
      </c>
      <c r="Z763" s="108"/>
      <c r="AA763" s="118"/>
      <c r="AB763" s="133"/>
      <c r="AC763" s="122"/>
      <c r="AD763" s="118"/>
      <c r="AE763" s="164"/>
      <c r="AF763" s="108"/>
      <c r="AG763" s="118"/>
      <c r="AH763" s="133"/>
      <c r="AI763" s="122"/>
      <c r="AJ763" s="118"/>
      <c r="AK763" s="164"/>
      <c r="AL763" s="108"/>
      <c r="AM763" s="118"/>
      <c r="AN763" s="133"/>
      <c r="AO763" s="122"/>
      <c r="AP763" s="108"/>
      <c r="AQ763" s="108"/>
      <c r="AR763" s="108"/>
      <c r="AS763" s="108"/>
      <c r="AT763" s="133"/>
      <c r="AU763" s="122"/>
      <c r="AV763" s="108"/>
      <c r="AW763" s="108"/>
      <c r="AX763" s="108"/>
      <c r="AY763" s="108"/>
    </row>
    <row r="764" spans="1:51" s="110" customFormat="1" ht="25.9" hidden="1" customHeight="1" x14ac:dyDescent="0.25">
      <c r="A764" s="226" t="s">
        <v>8263</v>
      </c>
      <c r="B764" s="226"/>
      <c r="C764" s="227" t="s">
        <v>8257</v>
      </c>
      <c r="D764" s="252" t="s">
        <v>9926</v>
      </c>
      <c r="E764" s="231" t="s">
        <v>9945</v>
      </c>
      <c r="F764" s="239">
        <f t="shared" si="124"/>
        <v>45924</v>
      </c>
      <c r="G764" s="232" t="str">
        <f t="shared" si="125"/>
        <v>A</v>
      </c>
      <c r="H764" s="1058" t="str">
        <f t="shared" si="128"/>
        <v>MR_DER-1223_25</v>
      </c>
      <c r="I764" s="234" t="str">
        <f t="shared" si="126"/>
        <v>ND</v>
      </c>
      <c r="J764" s="255" t="str">
        <f t="shared" si="127"/>
        <v>APROVADO</v>
      </c>
      <c r="K764" s="132" t="s">
        <v>3730</v>
      </c>
      <c r="L764" s="118">
        <v>45901</v>
      </c>
      <c r="M764" s="1153" t="s">
        <v>9927</v>
      </c>
      <c r="N764" s="108" t="s">
        <v>5539</v>
      </c>
      <c r="O764" s="118">
        <v>45909</v>
      </c>
      <c r="P764" s="133"/>
      <c r="Q764" s="122" t="s">
        <v>3748</v>
      </c>
      <c r="R764" s="118">
        <v>45919</v>
      </c>
      <c r="S764" s="218" t="s">
        <v>10319</v>
      </c>
      <c r="T764" s="108" t="s">
        <v>5539</v>
      </c>
      <c r="U764" s="118">
        <v>45922</v>
      </c>
      <c r="V764" s="133"/>
      <c r="W764" s="122" t="s">
        <v>3748</v>
      </c>
      <c r="X764" s="118">
        <v>45924</v>
      </c>
      <c r="Y764" s="23" t="s">
        <v>10364</v>
      </c>
      <c r="Z764" s="108"/>
      <c r="AA764" s="118"/>
      <c r="AB764" s="133"/>
      <c r="AC764" s="122"/>
      <c r="AD764" s="118"/>
      <c r="AE764" s="164"/>
      <c r="AF764" s="108"/>
      <c r="AG764" s="118"/>
      <c r="AH764" s="133"/>
      <c r="AI764" s="122"/>
      <c r="AJ764" s="118"/>
      <c r="AK764" s="1367"/>
      <c r="AL764" s="108"/>
      <c r="AM764" s="118"/>
      <c r="AN764" s="133"/>
      <c r="AO764" s="122"/>
      <c r="AP764" s="108"/>
      <c r="AQ764" s="108"/>
      <c r="AR764" s="108"/>
      <c r="AS764" s="108"/>
      <c r="AT764" s="133"/>
      <c r="AU764" s="122"/>
      <c r="AV764" s="108"/>
      <c r="AW764" s="108"/>
      <c r="AX764" s="108"/>
      <c r="AY764" s="108"/>
    </row>
    <row r="765" spans="1:51" s="110" customFormat="1" ht="25.9" hidden="1" customHeight="1" x14ac:dyDescent="0.25">
      <c r="A765" s="226" t="s">
        <v>8263</v>
      </c>
      <c r="B765" s="226"/>
      <c r="C765" s="227" t="s">
        <v>8257</v>
      </c>
      <c r="D765" s="252" t="s">
        <v>9926</v>
      </c>
      <c r="E765" s="231" t="s">
        <v>9946</v>
      </c>
      <c r="F765" s="239">
        <f t="shared" si="124"/>
        <v>45924</v>
      </c>
      <c r="G765" s="232" t="str">
        <f t="shared" si="125"/>
        <v>A</v>
      </c>
      <c r="H765" s="1058" t="str">
        <f t="shared" si="128"/>
        <v>MR_DER-1223_25</v>
      </c>
      <c r="I765" s="234" t="str">
        <f t="shared" si="126"/>
        <v>ND</v>
      </c>
      <c r="J765" s="255" t="str">
        <f t="shared" si="127"/>
        <v>APROVADO</v>
      </c>
      <c r="K765" s="132" t="s">
        <v>3730</v>
      </c>
      <c r="L765" s="118">
        <v>45901</v>
      </c>
      <c r="M765" s="1153" t="s">
        <v>9927</v>
      </c>
      <c r="N765" s="108" t="s">
        <v>5537</v>
      </c>
      <c r="O765" s="118">
        <v>45909</v>
      </c>
      <c r="P765" s="133"/>
      <c r="Q765" s="122" t="s">
        <v>3748</v>
      </c>
      <c r="R765" s="118">
        <v>45919</v>
      </c>
      <c r="S765" s="218" t="s">
        <v>10319</v>
      </c>
      <c r="T765" s="108" t="s">
        <v>5539</v>
      </c>
      <c r="U765" s="118">
        <v>45922</v>
      </c>
      <c r="V765" s="133"/>
      <c r="W765" s="122" t="s">
        <v>3748</v>
      </c>
      <c r="X765" s="118">
        <v>45924</v>
      </c>
      <c r="Y765" s="23" t="s">
        <v>10364</v>
      </c>
      <c r="Z765" s="108"/>
      <c r="AA765" s="118"/>
      <c r="AB765" s="133"/>
      <c r="AC765" s="122"/>
      <c r="AD765" s="118"/>
      <c r="AE765" s="164"/>
      <c r="AF765" s="108"/>
      <c r="AG765" s="118"/>
      <c r="AH765" s="133"/>
      <c r="AI765" s="122"/>
      <c r="AJ765" s="118"/>
      <c r="AK765" s="164"/>
      <c r="AL765" s="108"/>
      <c r="AM765" s="118"/>
      <c r="AN765" s="133"/>
      <c r="AO765" s="122"/>
      <c r="AP765" s="108"/>
      <c r="AQ765" s="108"/>
      <c r="AR765" s="108"/>
      <c r="AS765" s="108"/>
      <c r="AT765" s="133"/>
      <c r="AU765" s="122"/>
      <c r="AV765" s="108"/>
      <c r="AW765" s="108"/>
      <c r="AX765" s="108"/>
      <c r="AY765" s="108"/>
    </row>
    <row r="766" spans="1:51" s="110" customFormat="1" ht="25.9" hidden="1" customHeight="1" x14ac:dyDescent="0.25">
      <c r="A766" s="226" t="s">
        <v>8263</v>
      </c>
      <c r="B766" s="226"/>
      <c r="C766" s="227" t="s">
        <v>8257</v>
      </c>
      <c r="D766" s="252" t="s">
        <v>9926</v>
      </c>
      <c r="E766" s="231" t="s">
        <v>9947</v>
      </c>
      <c r="F766" s="239">
        <f t="shared" si="124"/>
        <v>45924</v>
      </c>
      <c r="G766" s="232" t="str">
        <f t="shared" si="125"/>
        <v>A</v>
      </c>
      <c r="H766" s="1058" t="str">
        <f t="shared" si="128"/>
        <v>MR_DER-1223_25</v>
      </c>
      <c r="I766" s="234" t="str">
        <f t="shared" si="126"/>
        <v>ND</v>
      </c>
      <c r="J766" s="255" t="str">
        <f t="shared" si="127"/>
        <v>APROVADO</v>
      </c>
      <c r="K766" s="132" t="s">
        <v>3730</v>
      </c>
      <c r="L766" s="118">
        <v>45901</v>
      </c>
      <c r="M766" s="1153" t="s">
        <v>9927</v>
      </c>
      <c r="N766" s="108" t="s">
        <v>5539</v>
      </c>
      <c r="O766" s="118">
        <v>45909</v>
      </c>
      <c r="P766" s="133"/>
      <c r="Q766" s="122" t="s">
        <v>3748</v>
      </c>
      <c r="R766" s="118">
        <v>45919</v>
      </c>
      <c r="S766" s="218" t="s">
        <v>10319</v>
      </c>
      <c r="T766" s="108" t="s">
        <v>5539</v>
      </c>
      <c r="U766" s="118">
        <v>45922</v>
      </c>
      <c r="V766" s="133"/>
      <c r="W766" s="122" t="s">
        <v>3748</v>
      </c>
      <c r="X766" s="118">
        <v>45924</v>
      </c>
      <c r="Y766" s="23" t="s">
        <v>10364</v>
      </c>
      <c r="Z766" s="108"/>
      <c r="AA766" s="118"/>
      <c r="AB766" s="133"/>
      <c r="AC766" s="122"/>
      <c r="AD766" s="118"/>
      <c r="AE766" s="1367"/>
      <c r="AF766" s="108"/>
      <c r="AG766" s="118"/>
      <c r="AH766" s="133"/>
      <c r="AI766" s="122"/>
      <c r="AJ766" s="118"/>
      <c r="AK766" s="1367"/>
      <c r="AL766" s="108"/>
      <c r="AM766" s="118"/>
      <c r="AN766" s="133"/>
      <c r="AO766" s="122"/>
      <c r="AP766" s="108"/>
      <c r="AQ766" s="108"/>
      <c r="AR766" s="108"/>
      <c r="AS766" s="108"/>
      <c r="AT766" s="133"/>
      <c r="AU766" s="122"/>
      <c r="AV766" s="108"/>
      <c r="AW766" s="108"/>
      <c r="AX766" s="108"/>
      <c r="AY766" s="108"/>
    </row>
    <row r="767" spans="1:51" s="110" customFormat="1" ht="25.9" hidden="1" customHeight="1" x14ac:dyDescent="0.25">
      <c r="A767" s="226" t="s">
        <v>8263</v>
      </c>
      <c r="B767" s="226"/>
      <c r="C767" s="227" t="s">
        <v>8257</v>
      </c>
      <c r="D767" s="252" t="s">
        <v>9926</v>
      </c>
      <c r="E767" s="231" t="s">
        <v>9948</v>
      </c>
      <c r="F767" s="239">
        <f t="shared" si="124"/>
        <v>45924</v>
      </c>
      <c r="G767" s="232" t="str">
        <f t="shared" si="125"/>
        <v>A</v>
      </c>
      <c r="H767" s="1058" t="str">
        <f t="shared" si="128"/>
        <v>MR_DER-1223_25</v>
      </c>
      <c r="I767" s="234" t="str">
        <f t="shared" si="126"/>
        <v>ND</v>
      </c>
      <c r="J767" s="255" t="str">
        <f t="shared" si="127"/>
        <v>APROVADO</v>
      </c>
      <c r="K767" s="132" t="s">
        <v>3730</v>
      </c>
      <c r="L767" s="118">
        <v>45901</v>
      </c>
      <c r="M767" s="1153" t="s">
        <v>9927</v>
      </c>
      <c r="N767" s="108" t="s">
        <v>5537</v>
      </c>
      <c r="O767" s="118">
        <v>45909</v>
      </c>
      <c r="P767" s="133"/>
      <c r="Q767" s="122" t="s">
        <v>3748</v>
      </c>
      <c r="R767" s="118">
        <v>45919</v>
      </c>
      <c r="S767" s="218" t="s">
        <v>10319</v>
      </c>
      <c r="T767" s="108" t="s">
        <v>5539</v>
      </c>
      <c r="U767" s="118">
        <v>45922</v>
      </c>
      <c r="V767" s="133"/>
      <c r="W767" s="122" t="s">
        <v>3748</v>
      </c>
      <c r="X767" s="118">
        <v>45924</v>
      </c>
      <c r="Y767" s="23" t="s">
        <v>10364</v>
      </c>
      <c r="Z767" s="108"/>
      <c r="AA767" s="118"/>
      <c r="AB767" s="133"/>
      <c r="AC767" s="122"/>
      <c r="AD767" s="118"/>
      <c r="AE767" s="1367"/>
      <c r="AF767" s="108"/>
      <c r="AG767" s="118"/>
      <c r="AH767" s="133"/>
      <c r="AI767" s="122"/>
      <c r="AJ767" s="118"/>
      <c r="AK767" s="1367"/>
      <c r="AL767" s="108"/>
      <c r="AM767" s="118"/>
      <c r="AN767" s="133"/>
      <c r="AO767" s="122"/>
      <c r="AP767" s="108"/>
      <c r="AQ767" s="108"/>
      <c r="AR767" s="108"/>
      <c r="AS767" s="108"/>
      <c r="AT767" s="133"/>
      <c r="AU767" s="122"/>
      <c r="AV767" s="108"/>
      <c r="AW767" s="108"/>
      <c r="AX767" s="108"/>
      <c r="AY767" s="108"/>
    </row>
    <row r="768" spans="1:51" s="110" customFormat="1" ht="25.9" hidden="1" customHeight="1" x14ac:dyDescent="0.25">
      <c r="A768" s="226" t="s">
        <v>8263</v>
      </c>
      <c r="B768" s="226"/>
      <c r="C768" s="227" t="s">
        <v>8257</v>
      </c>
      <c r="D768" s="252" t="s">
        <v>9926</v>
      </c>
      <c r="E768" s="231" t="s">
        <v>9949</v>
      </c>
      <c r="F768" s="239">
        <f t="shared" si="124"/>
        <v>45924</v>
      </c>
      <c r="G768" s="232" t="str">
        <f t="shared" si="125"/>
        <v>A</v>
      </c>
      <c r="H768" s="1058" t="str">
        <f t="shared" si="128"/>
        <v>MR_DER-1223_25</v>
      </c>
      <c r="I768" s="234" t="str">
        <f t="shared" si="126"/>
        <v>ND</v>
      </c>
      <c r="J768" s="255" t="str">
        <f t="shared" si="127"/>
        <v>APROVADO</v>
      </c>
      <c r="K768" s="132" t="s">
        <v>3730</v>
      </c>
      <c r="L768" s="118">
        <v>45901</v>
      </c>
      <c r="M768" s="1153" t="s">
        <v>9927</v>
      </c>
      <c r="N768" s="108" t="s">
        <v>5539</v>
      </c>
      <c r="O768" s="118">
        <v>45909</v>
      </c>
      <c r="P768" s="133"/>
      <c r="Q768" s="122" t="s">
        <v>3748</v>
      </c>
      <c r="R768" s="118">
        <v>45919</v>
      </c>
      <c r="S768" s="218" t="s">
        <v>10319</v>
      </c>
      <c r="T768" s="108" t="s">
        <v>5539</v>
      </c>
      <c r="U768" s="118">
        <v>45922</v>
      </c>
      <c r="V768" s="133"/>
      <c r="W768" s="122" t="s">
        <v>3748</v>
      </c>
      <c r="X768" s="118">
        <v>45924</v>
      </c>
      <c r="Y768" s="23" t="s">
        <v>10364</v>
      </c>
      <c r="Z768" s="108"/>
      <c r="AA768" s="118"/>
      <c r="AB768" s="133"/>
      <c r="AC768" s="122"/>
      <c r="AD768" s="118"/>
      <c r="AE768" s="1367"/>
      <c r="AF768" s="108"/>
      <c r="AG768" s="118"/>
      <c r="AH768" s="133"/>
      <c r="AI768" s="122"/>
      <c r="AJ768" s="118"/>
      <c r="AK768" s="1367"/>
      <c r="AL768" s="108"/>
      <c r="AM768" s="118"/>
      <c r="AN768" s="133"/>
      <c r="AO768" s="122"/>
      <c r="AP768" s="108"/>
      <c r="AQ768" s="108"/>
      <c r="AR768" s="108"/>
      <c r="AS768" s="108"/>
      <c r="AT768" s="133"/>
      <c r="AU768" s="122"/>
      <c r="AV768" s="108"/>
      <c r="AW768" s="108"/>
      <c r="AX768" s="108"/>
      <c r="AY768" s="108"/>
    </row>
    <row r="769" spans="1:51" s="110" customFormat="1" ht="25.9" hidden="1" customHeight="1" x14ac:dyDescent="0.25">
      <c r="A769" s="226" t="s">
        <v>8263</v>
      </c>
      <c r="B769" s="226"/>
      <c r="C769" s="227" t="s">
        <v>8257</v>
      </c>
      <c r="D769" s="252" t="s">
        <v>9926</v>
      </c>
      <c r="E769" s="231" t="s">
        <v>9950</v>
      </c>
      <c r="F769" s="239">
        <f t="shared" si="124"/>
        <v>45924</v>
      </c>
      <c r="G769" s="232" t="str">
        <f t="shared" si="125"/>
        <v>A</v>
      </c>
      <c r="H769" s="1058" t="str">
        <f t="shared" si="128"/>
        <v>MR_DER-1223_25</v>
      </c>
      <c r="I769" s="234" t="str">
        <f t="shared" si="126"/>
        <v>ND</v>
      </c>
      <c r="J769" s="255" t="str">
        <f t="shared" si="127"/>
        <v>APROVADO</v>
      </c>
      <c r="K769" s="132" t="s">
        <v>3730</v>
      </c>
      <c r="L769" s="118">
        <v>45901</v>
      </c>
      <c r="M769" s="1153" t="s">
        <v>9927</v>
      </c>
      <c r="N769" s="108" t="s">
        <v>5537</v>
      </c>
      <c r="O769" s="118">
        <v>45909</v>
      </c>
      <c r="P769" s="133"/>
      <c r="Q769" s="122" t="s">
        <v>3748</v>
      </c>
      <c r="R769" s="118">
        <v>45919</v>
      </c>
      <c r="S769" s="218" t="s">
        <v>10319</v>
      </c>
      <c r="T769" s="108" t="s">
        <v>5539</v>
      </c>
      <c r="U769" s="118">
        <v>45922</v>
      </c>
      <c r="V769" s="133"/>
      <c r="W769" s="122" t="s">
        <v>3748</v>
      </c>
      <c r="X769" s="118">
        <v>45924</v>
      </c>
      <c r="Y769" s="23" t="s">
        <v>10364</v>
      </c>
      <c r="Z769" s="108"/>
      <c r="AA769" s="118"/>
      <c r="AB769" s="133"/>
      <c r="AC769" s="122"/>
      <c r="AD769" s="118"/>
      <c r="AE769" s="1367"/>
      <c r="AF769" s="108"/>
      <c r="AG769" s="118"/>
      <c r="AH769" s="133"/>
      <c r="AI769" s="122"/>
      <c r="AJ769" s="118"/>
      <c r="AK769" s="1367"/>
      <c r="AL769" s="108"/>
      <c r="AM769" s="118"/>
      <c r="AN769" s="133"/>
      <c r="AO769" s="122"/>
      <c r="AP769" s="108"/>
      <c r="AQ769" s="108"/>
      <c r="AR769" s="108"/>
      <c r="AS769" s="108"/>
      <c r="AT769" s="133"/>
      <c r="AU769" s="122"/>
      <c r="AV769" s="108"/>
      <c r="AW769" s="108"/>
      <c r="AX769" s="108"/>
      <c r="AY769" s="108"/>
    </row>
    <row r="770" spans="1:51" s="110" customFormat="1" ht="25.9" hidden="1" customHeight="1" x14ac:dyDescent="0.25">
      <c r="A770" s="226" t="s">
        <v>8263</v>
      </c>
      <c r="B770" s="226"/>
      <c r="C770" s="227" t="s">
        <v>8257</v>
      </c>
      <c r="D770" s="252" t="s">
        <v>9926</v>
      </c>
      <c r="E770" s="231" t="s">
        <v>9951</v>
      </c>
      <c r="F770" s="239">
        <f t="shared" si="124"/>
        <v>45924</v>
      </c>
      <c r="G770" s="232" t="str">
        <f t="shared" si="125"/>
        <v>A</v>
      </c>
      <c r="H770" s="1058" t="str">
        <f t="shared" si="128"/>
        <v>MR_DER-1223_25</v>
      </c>
      <c r="I770" s="234" t="str">
        <f t="shared" si="126"/>
        <v>ND</v>
      </c>
      <c r="J770" s="255" t="str">
        <f t="shared" si="127"/>
        <v>APROVADO</v>
      </c>
      <c r="K770" s="132" t="s">
        <v>3730</v>
      </c>
      <c r="L770" s="118">
        <v>45901</v>
      </c>
      <c r="M770" s="1153" t="s">
        <v>9927</v>
      </c>
      <c r="N770" s="108" t="s">
        <v>5539</v>
      </c>
      <c r="O770" s="118">
        <v>45909</v>
      </c>
      <c r="P770" s="133"/>
      <c r="Q770" s="122" t="s">
        <v>3748</v>
      </c>
      <c r="R770" s="118">
        <v>45919</v>
      </c>
      <c r="S770" s="218" t="s">
        <v>10319</v>
      </c>
      <c r="T770" s="108" t="s">
        <v>5539</v>
      </c>
      <c r="U770" s="118">
        <v>45922</v>
      </c>
      <c r="V770" s="133"/>
      <c r="W770" s="122" t="s">
        <v>3748</v>
      </c>
      <c r="X770" s="118">
        <v>45924</v>
      </c>
      <c r="Y770" s="23" t="s">
        <v>10364</v>
      </c>
      <c r="Z770" s="108"/>
      <c r="AA770" s="118"/>
      <c r="AB770" s="133"/>
      <c r="AC770" s="122"/>
      <c r="AD770" s="118"/>
      <c r="AE770" s="164"/>
      <c r="AF770" s="108"/>
      <c r="AG770" s="118"/>
      <c r="AH770" s="133"/>
      <c r="AI770" s="122"/>
      <c r="AJ770" s="118"/>
      <c r="AK770" s="164"/>
      <c r="AL770" s="108"/>
      <c r="AM770" s="118"/>
      <c r="AN770" s="133"/>
      <c r="AO770" s="122"/>
      <c r="AP770" s="108"/>
      <c r="AQ770" s="108"/>
      <c r="AR770" s="108"/>
      <c r="AS770" s="108"/>
      <c r="AT770" s="133"/>
      <c r="AU770" s="122"/>
      <c r="AV770" s="108"/>
      <c r="AW770" s="108"/>
      <c r="AX770" s="108"/>
      <c r="AY770" s="108"/>
    </row>
    <row r="771" spans="1:51" s="110" customFormat="1" ht="25.9" hidden="1" customHeight="1" x14ac:dyDescent="0.25">
      <c r="A771" s="226" t="s">
        <v>8263</v>
      </c>
      <c r="B771" s="226"/>
      <c r="C771" s="227" t="s">
        <v>8257</v>
      </c>
      <c r="D771" s="252" t="s">
        <v>9926</v>
      </c>
      <c r="E771" s="231" t="s">
        <v>9952</v>
      </c>
      <c r="F771" s="239">
        <f t="shared" si="124"/>
        <v>45924</v>
      </c>
      <c r="G771" s="232" t="str">
        <f t="shared" si="125"/>
        <v>A</v>
      </c>
      <c r="H771" s="1058" t="str">
        <f t="shared" si="128"/>
        <v>MR_DER-1223_25</v>
      </c>
      <c r="I771" s="234" t="str">
        <f t="shared" si="126"/>
        <v>ND</v>
      </c>
      <c r="J771" s="255" t="str">
        <f t="shared" si="127"/>
        <v>APROVADO</v>
      </c>
      <c r="K771" s="132" t="s">
        <v>3730</v>
      </c>
      <c r="L771" s="118">
        <v>45901</v>
      </c>
      <c r="M771" s="1153" t="s">
        <v>9927</v>
      </c>
      <c r="N771" s="108" t="s">
        <v>5539</v>
      </c>
      <c r="O771" s="118">
        <v>45909</v>
      </c>
      <c r="P771" s="133"/>
      <c r="Q771" s="122" t="s">
        <v>3748</v>
      </c>
      <c r="R771" s="118">
        <v>45919</v>
      </c>
      <c r="S771" s="218" t="s">
        <v>10319</v>
      </c>
      <c r="T771" s="108" t="s">
        <v>5539</v>
      </c>
      <c r="U771" s="118">
        <v>45922</v>
      </c>
      <c r="V771" s="133"/>
      <c r="W771" s="122" t="s">
        <v>3748</v>
      </c>
      <c r="X771" s="118">
        <v>45924</v>
      </c>
      <c r="Y771" s="23" t="s">
        <v>10364</v>
      </c>
      <c r="Z771" s="108"/>
      <c r="AA771" s="118"/>
      <c r="AB771" s="133"/>
      <c r="AC771" s="122"/>
      <c r="AD771" s="118"/>
      <c r="AE771" s="164"/>
      <c r="AF771" s="108"/>
      <c r="AG771" s="118"/>
      <c r="AH771" s="133"/>
      <c r="AI771" s="122"/>
      <c r="AJ771" s="118"/>
      <c r="AK771" s="164"/>
      <c r="AL771" s="108"/>
      <c r="AM771" s="118"/>
      <c r="AN771" s="133"/>
      <c r="AO771" s="122"/>
      <c r="AP771" s="108"/>
      <c r="AQ771" s="108"/>
      <c r="AR771" s="108"/>
      <c r="AS771" s="108"/>
      <c r="AT771" s="133"/>
      <c r="AU771" s="122"/>
      <c r="AV771" s="108"/>
      <c r="AW771" s="108"/>
      <c r="AX771" s="108"/>
      <c r="AY771" s="108"/>
    </row>
    <row r="772" spans="1:51" s="110" customFormat="1" ht="25.9" hidden="1" customHeight="1" x14ac:dyDescent="0.25">
      <c r="A772" s="226" t="s">
        <v>8263</v>
      </c>
      <c r="B772" s="226"/>
      <c r="C772" s="227" t="s">
        <v>8257</v>
      </c>
      <c r="D772" s="252" t="s">
        <v>9926</v>
      </c>
      <c r="E772" s="231" t="s">
        <v>9953</v>
      </c>
      <c r="F772" s="239">
        <f t="shared" si="124"/>
        <v>45924</v>
      </c>
      <c r="G772" s="232" t="str">
        <f t="shared" si="125"/>
        <v>A</v>
      </c>
      <c r="H772" s="1058" t="str">
        <f t="shared" si="128"/>
        <v>MR_DER-1223_25</v>
      </c>
      <c r="I772" s="234" t="str">
        <f t="shared" si="126"/>
        <v>ND</v>
      </c>
      <c r="J772" s="255" t="str">
        <f t="shared" si="127"/>
        <v>APROVADO</v>
      </c>
      <c r="K772" s="132" t="s">
        <v>3730</v>
      </c>
      <c r="L772" s="118">
        <v>45901</v>
      </c>
      <c r="M772" s="1153" t="s">
        <v>9927</v>
      </c>
      <c r="N772" s="108" t="s">
        <v>5539</v>
      </c>
      <c r="O772" s="118">
        <v>45909</v>
      </c>
      <c r="P772" s="133"/>
      <c r="Q772" s="122" t="s">
        <v>3748</v>
      </c>
      <c r="R772" s="118">
        <v>45919</v>
      </c>
      <c r="S772" s="218" t="s">
        <v>10319</v>
      </c>
      <c r="T772" s="108" t="s">
        <v>5539</v>
      </c>
      <c r="U772" s="118">
        <v>45922</v>
      </c>
      <c r="V772" s="133"/>
      <c r="W772" s="122" t="s">
        <v>3748</v>
      </c>
      <c r="X772" s="118">
        <v>45924</v>
      </c>
      <c r="Y772" s="23" t="s">
        <v>10364</v>
      </c>
      <c r="Z772" s="108"/>
      <c r="AA772" s="118"/>
      <c r="AB772" s="133"/>
      <c r="AC772" s="122"/>
      <c r="AD772" s="118"/>
      <c r="AE772" s="164"/>
      <c r="AF772" s="108"/>
      <c r="AG772" s="118"/>
      <c r="AH772" s="133"/>
      <c r="AI772" s="122"/>
      <c r="AJ772" s="118"/>
      <c r="AK772" s="164"/>
      <c r="AL772" s="108"/>
      <c r="AM772" s="118"/>
      <c r="AN772" s="133"/>
      <c r="AO772" s="122"/>
      <c r="AP772" s="108"/>
      <c r="AQ772" s="108"/>
      <c r="AR772" s="108"/>
      <c r="AS772" s="108"/>
      <c r="AT772" s="133"/>
      <c r="AU772" s="122"/>
      <c r="AV772" s="108"/>
      <c r="AW772" s="108"/>
      <c r="AX772" s="108"/>
      <c r="AY772" s="108"/>
    </row>
    <row r="773" spans="1:51" s="110" customFormat="1" ht="25.9" hidden="1" customHeight="1" x14ac:dyDescent="0.25">
      <c r="A773" s="226" t="s">
        <v>8263</v>
      </c>
      <c r="B773" s="226"/>
      <c r="C773" s="227" t="s">
        <v>8257</v>
      </c>
      <c r="D773" s="252" t="s">
        <v>9926</v>
      </c>
      <c r="E773" s="231" t="s">
        <v>9954</v>
      </c>
      <c r="F773" s="239">
        <f t="shared" si="124"/>
        <v>45924</v>
      </c>
      <c r="G773" s="232" t="str">
        <f t="shared" si="125"/>
        <v>A</v>
      </c>
      <c r="H773" s="1058" t="str">
        <f t="shared" si="128"/>
        <v>MR_DER-1223_25</v>
      </c>
      <c r="I773" s="234" t="str">
        <f t="shared" si="126"/>
        <v>ND</v>
      </c>
      <c r="J773" s="255" t="str">
        <f t="shared" si="127"/>
        <v>APROVADO</v>
      </c>
      <c r="K773" s="132" t="s">
        <v>3730</v>
      </c>
      <c r="L773" s="118">
        <v>45901</v>
      </c>
      <c r="M773" s="1153" t="s">
        <v>9927</v>
      </c>
      <c r="N773" s="108" t="s">
        <v>5539</v>
      </c>
      <c r="O773" s="118">
        <v>45909</v>
      </c>
      <c r="P773" s="133"/>
      <c r="Q773" s="122" t="s">
        <v>3748</v>
      </c>
      <c r="R773" s="118">
        <v>45919</v>
      </c>
      <c r="S773" s="218" t="s">
        <v>10319</v>
      </c>
      <c r="T773" s="108" t="s">
        <v>5539</v>
      </c>
      <c r="U773" s="118">
        <v>45922</v>
      </c>
      <c r="V773" s="133"/>
      <c r="W773" s="122" t="s">
        <v>3748</v>
      </c>
      <c r="X773" s="118">
        <v>45924</v>
      </c>
      <c r="Y773" s="23" t="s">
        <v>10364</v>
      </c>
      <c r="Z773" s="108"/>
      <c r="AA773" s="118"/>
      <c r="AB773" s="133"/>
      <c r="AC773" s="122"/>
      <c r="AD773" s="118"/>
      <c r="AE773" s="164"/>
      <c r="AF773" s="108"/>
      <c r="AG773" s="118"/>
      <c r="AH773" s="133"/>
      <c r="AI773" s="122"/>
      <c r="AJ773" s="118"/>
      <c r="AK773" s="164"/>
      <c r="AL773" s="108"/>
      <c r="AM773" s="118"/>
      <c r="AN773" s="133"/>
      <c r="AO773" s="122"/>
      <c r="AP773" s="108"/>
      <c r="AQ773" s="108"/>
      <c r="AR773" s="108"/>
      <c r="AS773" s="108"/>
      <c r="AT773" s="133"/>
      <c r="AU773" s="122"/>
      <c r="AV773" s="108"/>
      <c r="AW773" s="108"/>
      <c r="AX773" s="108"/>
      <c r="AY773" s="108"/>
    </row>
    <row r="774" spans="1:51" s="110" customFormat="1" ht="25.9" hidden="1" customHeight="1" x14ac:dyDescent="0.25">
      <c r="A774" s="226" t="s">
        <v>8263</v>
      </c>
      <c r="B774" s="226"/>
      <c r="C774" s="227" t="s">
        <v>8257</v>
      </c>
      <c r="D774" s="252" t="s">
        <v>9926</v>
      </c>
      <c r="E774" s="231" t="s">
        <v>9955</v>
      </c>
      <c r="F774" s="239">
        <f t="shared" si="124"/>
        <v>45924</v>
      </c>
      <c r="G774" s="232" t="str">
        <f t="shared" si="125"/>
        <v>A</v>
      </c>
      <c r="H774" s="1058" t="str">
        <f t="shared" si="128"/>
        <v>MR_DER-1223_25</v>
      </c>
      <c r="I774" s="234" t="str">
        <f t="shared" si="126"/>
        <v>ND</v>
      </c>
      <c r="J774" s="255" t="str">
        <f t="shared" si="127"/>
        <v>APROVADO</v>
      </c>
      <c r="K774" s="132" t="s">
        <v>3730</v>
      </c>
      <c r="L774" s="118">
        <v>45901</v>
      </c>
      <c r="M774" s="1153" t="s">
        <v>9927</v>
      </c>
      <c r="N774" s="108" t="s">
        <v>5539</v>
      </c>
      <c r="O774" s="118">
        <v>45909</v>
      </c>
      <c r="P774" s="133"/>
      <c r="Q774" s="122" t="s">
        <v>3748</v>
      </c>
      <c r="R774" s="118">
        <v>45919</v>
      </c>
      <c r="S774" s="218" t="s">
        <v>10319</v>
      </c>
      <c r="T774" s="108" t="s">
        <v>5539</v>
      </c>
      <c r="U774" s="118">
        <v>45922</v>
      </c>
      <c r="V774" s="133"/>
      <c r="W774" s="122" t="s">
        <v>3748</v>
      </c>
      <c r="X774" s="118">
        <v>45924</v>
      </c>
      <c r="Y774" s="23" t="s">
        <v>10364</v>
      </c>
      <c r="Z774" s="108"/>
      <c r="AA774" s="118"/>
      <c r="AB774" s="133"/>
      <c r="AC774" s="122"/>
      <c r="AD774" s="118"/>
      <c r="AE774" s="1367"/>
      <c r="AF774" s="108"/>
      <c r="AG774" s="118"/>
      <c r="AH774" s="133"/>
      <c r="AI774" s="122"/>
      <c r="AJ774" s="118"/>
      <c r="AK774" s="1367"/>
      <c r="AL774" s="108"/>
      <c r="AM774" s="118"/>
      <c r="AN774" s="133"/>
      <c r="AO774" s="122"/>
      <c r="AP774" s="108"/>
      <c r="AQ774" s="108"/>
      <c r="AR774" s="108"/>
      <c r="AS774" s="108"/>
      <c r="AT774" s="133"/>
      <c r="AU774" s="122"/>
      <c r="AV774" s="108"/>
      <c r="AW774" s="108"/>
      <c r="AX774" s="108"/>
      <c r="AY774" s="108"/>
    </row>
    <row r="775" spans="1:51" s="110" customFormat="1" ht="25.9" hidden="1" customHeight="1" x14ac:dyDescent="0.25">
      <c r="A775" s="226" t="s">
        <v>8263</v>
      </c>
      <c r="B775" s="226"/>
      <c r="C775" s="227" t="s">
        <v>8257</v>
      </c>
      <c r="D775" s="252" t="s">
        <v>9926</v>
      </c>
      <c r="E775" s="231" t="s">
        <v>9956</v>
      </c>
      <c r="F775" s="239">
        <f t="shared" si="124"/>
        <v>45924</v>
      </c>
      <c r="G775" s="232" t="str">
        <f t="shared" si="125"/>
        <v>A</v>
      </c>
      <c r="H775" s="1058" t="str">
        <f t="shared" si="128"/>
        <v>MR_DER-1223_25</v>
      </c>
      <c r="I775" s="234" t="str">
        <f t="shared" si="126"/>
        <v>ND</v>
      </c>
      <c r="J775" s="255" t="str">
        <f t="shared" si="127"/>
        <v>APROVADO</v>
      </c>
      <c r="K775" s="132" t="s">
        <v>3730</v>
      </c>
      <c r="L775" s="118">
        <v>45901</v>
      </c>
      <c r="M775" s="1153" t="s">
        <v>9927</v>
      </c>
      <c r="N775" s="108" t="s">
        <v>5539</v>
      </c>
      <c r="O775" s="118">
        <v>45909</v>
      </c>
      <c r="P775" s="133"/>
      <c r="Q775" s="122" t="s">
        <v>3748</v>
      </c>
      <c r="R775" s="118">
        <v>45919</v>
      </c>
      <c r="S775" s="218" t="s">
        <v>10319</v>
      </c>
      <c r="T775" s="108" t="s">
        <v>5539</v>
      </c>
      <c r="U775" s="118">
        <v>45922</v>
      </c>
      <c r="V775" s="133"/>
      <c r="W775" s="122" t="s">
        <v>3748</v>
      </c>
      <c r="X775" s="118">
        <v>45924</v>
      </c>
      <c r="Y775" s="23" t="s">
        <v>10364</v>
      </c>
      <c r="Z775" s="108"/>
      <c r="AA775" s="118"/>
      <c r="AB775" s="133"/>
      <c r="AC775" s="122"/>
      <c r="AD775" s="118"/>
      <c r="AE775" s="1367"/>
      <c r="AF775" s="108"/>
      <c r="AG775" s="118"/>
      <c r="AH775" s="133"/>
      <c r="AI775" s="122"/>
      <c r="AJ775" s="118"/>
      <c r="AK775" s="1367"/>
      <c r="AL775" s="108"/>
      <c r="AM775" s="118"/>
      <c r="AN775" s="133"/>
      <c r="AO775" s="122"/>
      <c r="AP775" s="108"/>
      <c r="AQ775" s="108"/>
      <c r="AR775" s="108"/>
      <c r="AS775" s="108"/>
      <c r="AT775" s="133"/>
      <c r="AU775" s="122"/>
      <c r="AV775" s="108"/>
      <c r="AW775" s="108"/>
      <c r="AX775" s="108"/>
      <c r="AY775" s="108"/>
    </row>
    <row r="776" spans="1:51" s="110" customFormat="1" ht="25.9" hidden="1" customHeight="1" x14ac:dyDescent="0.25">
      <c r="A776" s="226" t="s">
        <v>8263</v>
      </c>
      <c r="B776" s="226"/>
      <c r="C776" s="227" t="s">
        <v>8257</v>
      </c>
      <c r="D776" s="252" t="s">
        <v>9926</v>
      </c>
      <c r="E776" s="231" t="s">
        <v>9957</v>
      </c>
      <c r="F776" s="239">
        <f t="shared" si="124"/>
        <v>45924</v>
      </c>
      <c r="G776" s="232" t="str">
        <f t="shared" si="125"/>
        <v>A</v>
      </c>
      <c r="H776" s="1058" t="str">
        <f t="shared" si="128"/>
        <v>MR_DER-1223_25</v>
      </c>
      <c r="I776" s="234" t="str">
        <f t="shared" si="126"/>
        <v>ND</v>
      </c>
      <c r="J776" s="255" t="str">
        <f t="shared" si="127"/>
        <v>APROVADO</v>
      </c>
      <c r="K776" s="132" t="s">
        <v>3730</v>
      </c>
      <c r="L776" s="118">
        <v>45901</v>
      </c>
      <c r="M776" s="1153" t="s">
        <v>9927</v>
      </c>
      <c r="N776" s="108" t="s">
        <v>5539</v>
      </c>
      <c r="O776" s="118">
        <v>45909</v>
      </c>
      <c r="P776" s="133"/>
      <c r="Q776" s="122" t="s">
        <v>3748</v>
      </c>
      <c r="R776" s="118">
        <v>45919</v>
      </c>
      <c r="S776" s="218" t="s">
        <v>10319</v>
      </c>
      <c r="T776" s="108" t="s">
        <v>5539</v>
      </c>
      <c r="U776" s="118">
        <v>45922</v>
      </c>
      <c r="V776" s="133"/>
      <c r="W776" s="122" t="s">
        <v>3748</v>
      </c>
      <c r="X776" s="118">
        <v>45924</v>
      </c>
      <c r="Y776" s="23" t="s">
        <v>10364</v>
      </c>
      <c r="Z776" s="108"/>
      <c r="AA776" s="118"/>
      <c r="AB776" s="133"/>
      <c r="AC776" s="122"/>
      <c r="AD776" s="118"/>
      <c r="AE776" s="164"/>
      <c r="AF776" s="108"/>
      <c r="AG776" s="118"/>
      <c r="AH776" s="133"/>
      <c r="AI776" s="122"/>
      <c r="AJ776" s="118"/>
      <c r="AK776" s="164"/>
      <c r="AL776" s="108"/>
      <c r="AM776" s="118"/>
      <c r="AN776" s="133"/>
      <c r="AO776" s="122"/>
      <c r="AP776" s="108"/>
      <c r="AQ776" s="108"/>
      <c r="AR776" s="108"/>
      <c r="AS776" s="108"/>
      <c r="AT776" s="133"/>
      <c r="AU776" s="122"/>
      <c r="AV776" s="108"/>
      <c r="AW776" s="108"/>
      <c r="AX776" s="108"/>
      <c r="AY776" s="108"/>
    </row>
    <row r="777" spans="1:51" s="110" customFormat="1" ht="25.9" hidden="1" customHeight="1" x14ac:dyDescent="0.25">
      <c r="A777" s="226" t="s">
        <v>8263</v>
      </c>
      <c r="B777" s="226"/>
      <c r="C777" s="227" t="s">
        <v>8257</v>
      </c>
      <c r="D777" s="252" t="s">
        <v>9926</v>
      </c>
      <c r="E777" s="231" t="s">
        <v>9958</v>
      </c>
      <c r="F777" s="239">
        <f t="shared" si="124"/>
        <v>45924</v>
      </c>
      <c r="G777" s="232" t="str">
        <f t="shared" si="125"/>
        <v>A</v>
      </c>
      <c r="H777" s="1058" t="str">
        <f t="shared" si="128"/>
        <v>MR_DER-1223_25</v>
      </c>
      <c r="I777" s="234" t="str">
        <f t="shared" si="126"/>
        <v>ND</v>
      </c>
      <c r="J777" s="255" t="str">
        <f t="shared" si="127"/>
        <v>APROVADO</v>
      </c>
      <c r="K777" s="132" t="s">
        <v>3730</v>
      </c>
      <c r="L777" s="118">
        <v>45901</v>
      </c>
      <c r="M777" s="1153" t="s">
        <v>9927</v>
      </c>
      <c r="N777" s="108" t="s">
        <v>5539</v>
      </c>
      <c r="O777" s="118">
        <v>45909</v>
      </c>
      <c r="P777" s="133"/>
      <c r="Q777" s="122" t="s">
        <v>3748</v>
      </c>
      <c r="R777" s="118">
        <v>45919</v>
      </c>
      <c r="S777" s="218" t="s">
        <v>10319</v>
      </c>
      <c r="T777" s="108" t="s">
        <v>5539</v>
      </c>
      <c r="U777" s="118">
        <v>45922</v>
      </c>
      <c r="V777" s="133"/>
      <c r="W777" s="122" t="s">
        <v>3748</v>
      </c>
      <c r="X777" s="118">
        <v>45924</v>
      </c>
      <c r="Y777" s="23" t="s">
        <v>10364</v>
      </c>
      <c r="Z777" s="108"/>
      <c r="AA777" s="118"/>
      <c r="AB777" s="133"/>
      <c r="AC777" s="122"/>
      <c r="AD777" s="118"/>
      <c r="AE777" s="164"/>
      <c r="AF777" s="108"/>
      <c r="AG777" s="118"/>
      <c r="AH777" s="133"/>
      <c r="AI777" s="122"/>
      <c r="AJ777" s="118"/>
      <c r="AK777" s="164"/>
      <c r="AL777" s="108"/>
      <c r="AM777" s="118"/>
      <c r="AN777" s="133"/>
      <c r="AO777" s="122"/>
      <c r="AP777" s="108"/>
      <c r="AQ777" s="108"/>
      <c r="AR777" s="108"/>
      <c r="AS777" s="108"/>
      <c r="AT777" s="133"/>
      <c r="AU777" s="122"/>
      <c r="AV777" s="108"/>
      <c r="AW777" s="108"/>
      <c r="AX777" s="108"/>
      <c r="AY777" s="108"/>
    </row>
    <row r="778" spans="1:51" s="110" customFormat="1" ht="25.9" hidden="1" customHeight="1" x14ac:dyDescent="0.25">
      <c r="A778" s="226" t="s">
        <v>8263</v>
      </c>
      <c r="B778" s="226"/>
      <c r="C778" s="227" t="s">
        <v>8257</v>
      </c>
      <c r="D778" s="252" t="s">
        <v>9926</v>
      </c>
      <c r="E778" s="231" t="s">
        <v>9959</v>
      </c>
      <c r="F778" s="239">
        <f t="shared" ref="F778:F809" si="129">IF(L778&lt;&gt;0,MAX(L778,R778,X778,AD778,AJ778,AP778,AV778,BC778),"NE")</f>
        <v>45924</v>
      </c>
      <c r="G778" s="232" t="str">
        <f t="shared" ref="G778:G809" si="130">IF($F778="","",INDEX($K778:$DP778,1,MATCH($F778,$K778:$DP778,)-1))</f>
        <v>A</v>
      </c>
      <c r="H778" s="1058" t="str">
        <f t="shared" si="128"/>
        <v>MR_DER-1223_25</v>
      </c>
      <c r="I778" s="234" t="str">
        <f t="shared" ref="I778:I809" si="131">IF(F778="NE",F778,IF(INDEX(K778:CR778,,MATCH(F778,K778:CR778,0)+3)&lt;&gt;0,INDEX(K778:CR778,,MATCH(F778,K778:CR778,0)+3),"ND"))</f>
        <v>ND</v>
      </c>
      <c r="J778" s="255" t="str">
        <f t="shared" ref="J778:J809" si="132">IF(G778="NE",G778,IF(INDEX(K778:CS778,,MATCH(G778,K778:CS778,0)+3)&lt;&gt;0,INDEX(K778:CS778,,MATCH(G778,K778:CS778,0)+3),"ND"))</f>
        <v>APROVADO</v>
      </c>
      <c r="K778" s="132" t="s">
        <v>3730</v>
      </c>
      <c r="L778" s="118">
        <v>45901</v>
      </c>
      <c r="M778" s="1153" t="s">
        <v>9927</v>
      </c>
      <c r="N778" s="108" t="s">
        <v>5539</v>
      </c>
      <c r="O778" s="118">
        <v>45909</v>
      </c>
      <c r="P778" s="133"/>
      <c r="Q778" s="122" t="s">
        <v>3748</v>
      </c>
      <c r="R778" s="118">
        <v>45919</v>
      </c>
      <c r="S778" s="218" t="s">
        <v>10319</v>
      </c>
      <c r="T778" s="108" t="s">
        <v>5539</v>
      </c>
      <c r="U778" s="118">
        <v>45922</v>
      </c>
      <c r="V778" s="133"/>
      <c r="W778" s="122" t="s">
        <v>3748</v>
      </c>
      <c r="X778" s="118">
        <v>45924</v>
      </c>
      <c r="Y778" s="23" t="s">
        <v>10364</v>
      </c>
      <c r="Z778" s="108"/>
      <c r="AA778" s="118"/>
      <c r="AB778" s="133"/>
      <c r="AC778" s="122"/>
      <c r="AD778" s="118"/>
      <c r="AE778" s="1367"/>
      <c r="AF778" s="108"/>
      <c r="AG778" s="118"/>
      <c r="AH778" s="133"/>
      <c r="AI778" s="122"/>
      <c r="AJ778" s="118"/>
      <c r="AK778" s="1367"/>
      <c r="AL778" s="108"/>
      <c r="AM778" s="118"/>
      <c r="AN778" s="133"/>
      <c r="AO778" s="122"/>
      <c r="AP778" s="108"/>
      <c r="AQ778" s="108"/>
      <c r="AR778" s="108"/>
      <c r="AS778" s="108"/>
      <c r="AT778" s="133"/>
      <c r="AU778" s="122"/>
      <c r="AV778" s="108"/>
      <c r="AW778" s="108"/>
      <c r="AX778" s="108"/>
      <c r="AY778" s="108"/>
    </row>
    <row r="779" spans="1:51" s="110" customFormat="1" ht="25.9" hidden="1" customHeight="1" x14ac:dyDescent="0.25">
      <c r="A779" s="226" t="s">
        <v>8263</v>
      </c>
      <c r="B779" s="226"/>
      <c r="C779" s="227" t="s">
        <v>8257</v>
      </c>
      <c r="D779" s="252" t="s">
        <v>9926</v>
      </c>
      <c r="E779" s="231" t="s">
        <v>9960</v>
      </c>
      <c r="F779" s="239">
        <f t="shared" si="129"/>
        <v>45924</v>
      </c>
      <c r="G779" s="232" t="str">
        <f t="shared" si="130"/>
        <v>A</v>
      </c>
      <c r="H779" s="1058" t="str">
        <f t="shared" si="128"/>
        <v>MR_DER-1223_25</v>
      </c>
      <c r="I779" s="234" t="str">
        <f t="shared" si="131"/>
        <v>ND</v>
      </c>
      <c r="J779" s="255" t="str">
        <f t="shared" si="132"/>
        <v>APROVADO</v>
      </c>
      <c r="K779" s="132" t="s">
        <v>3730</v>
      </c>
      <c r="L779" s="118">
        <v>45901</v>
      </c>
      <c r="M779" s="1153" t="s">
        <v>9927</v>
      </c>
      <c r="N779" s="108" t="s">
        <v>5539</v>
      </c>
      <c r="O779" s="118">
        <v>45909</v>
      </c>
      <c r="P779" s="133"/>
      <c r="Q779" s="122" t="s">
        <v>3748</v>
      </c>
      <c r="R779" s="118">
        <v>45919</v>
      </c>
      <c r="S779" s="218" t="s">
        <v>10319</v>
      </c>
      <c r="T779" s="108" t="s">
        <v>5539</v>
      </c>
      <c r="U779" s="118">
        <v>45922</v>
      </c>
      <c r="V779" s="133"/>
      <c r="W779" s="122" t="s">
        <v>3748</v>
      </c>
      <c r="X779" s="118">
        <v>45924</v>
      </c>
      <c r="Y779" s="23" t="s">
        <v>10364</v>
      </c>
      <c r="Z779" s="108"/>
      <c r="AA779" s="118"/>
      <c r="AB779" s="133"/>
      <c r="AC779" s="122"/>
      <c r="AD779" s="118"/>
      <c r="AE779" s="1367"/>
      <c r="AF779" s="108"/>
      <c r="AG779" s="118"/>
      <c r="AH779" s="133"/>
      <c r="AI779" s="122"/>
      <c r="AJ779" s="118"/>
      <c r="AK779" s="1367"/>
      <c r="AL779" s="108"/>
      <c r="AM779" s="118"/>
      <c r="AN779" s="133"/>
      <c r="AO779" s="122"/>
      <c r="AP779" s="108"/>
      <c r="AQ779" s="108"/>
      <c r="AR779" s="108"/>
      <c r="AS779" s="108"/>
      <c r="AT779" s="133"/>
      <c r="AU779" s="122"/>
      <c r="AV779" s="108"/>
      <c r="AW779" s="108"/>
      <c r="AX779" s="108"/>
      <c r="AY779" s="108"/>
    </row>
    <row r="780" spans="1:51" s="110" customFormat="1" ht="25.9" hidden="1" customHeight="1" x14ac:dyDescent="0.25">
      <c r="A780" s="226" t="s">
        <v>8263</v>
      </c>
      <c r="B780" s="226"/>
      <c r="C780" s="227" t="s">
        <v>8257</v>
      </c>
      <c r="D780" s="252" t="s">
        <v>9926</v>
      </c>
      <c r="E780" s="231" t="s">
        <v>9961</v>
      </c>
      <c r="F780" s="239">
        <f t="shared" si="129"/>
        <v>45924</v>
      </c>
      <c r="G780" s="232" t="str">
        <f t="shared" si="130"/>
        <v>A</v>
      </c>
      <c r="H780" s="1058" t="str">
        <f t="shared" si="128"/>
        <v>MR_DER-1223_25</v>
      </c>
      <c r="I780" s="234" t="str">
        <f t="shared" si="131"/>
        <v>ND</v>
      </c>
      <c r="J780" s="255" t="str">
        <f t="shared" si="132"/>
        <v>APROVADO</v>
      </c>
      <c r="K780" s="132" t="s">
        <v>3730</v>
      </c>
      <c r="L780" s="118">
        <v>45901</v>
      </c>
      <c r="M780" s="1153" t="s">
        <v>9927</v>
      </c>
      <c r="N780" s="108" t="s">
        <v>5539</v>
      </c>
      <c r="O780" s="118">
        <v>45909</v>
      </c>
      <c r="P780" s="133"/>
      <c r="Q780" s="122" t="s">
        <v>3748</v>
      </c>
      <c r="R780" s="118">
        <v>45919</v>
      </c>
      <c r="S780" s="218" t="s">
        <v>10319</v>
      </c>
      <c r="T780" s="108" t="s">
        <v>5539</v>
      </c>
      <c r="U780" s="118">
        <v>45922</v>
      </c>
      <c r="V780" s="133"/>
      <c r="W780" s="122" t="s">
        <v>3748</v>
      </c>
      <c r="X780" s="118">
        <v>45924</v>
      </c>
      <c r="Y780" s="23" t="s">
        <v>10364</v>
      </c>
      <c r="Z780" s="108"/>
      <c r="AA780" s="118"/>
      <c r="AB780" s="133"/>
      <c r="AC780" s="122"/>
      <c r="AD780" s="118"/>
      <c r="AE780" s="1367"/>
      <c r="AF780" s="108"/>
      <c r="AG780" s="118"/>
      <c r="AH780" s="133"/>
      <c r="AI780" s="122"/>
      <c r="AJ780" s="118"/>
      <c r="AK780" s="1367"/>
      <c r="AL780" s="108"/>
      <c r="AM780" s="118"/>
      <c r="AN780" s="133"/>
      <c r="AO780" s="122"/>
      <c r="AP780" s="108"/>
      <c r="AQ780" s="108"/>
      <c r="AR780" s="108"/>
      <c r="AS780" s="108"/>
      <c r="AT780" s="133"/>
      <c r="AU780" s="122"/>
      <c r="AV780" s="108"/>
      <c r="AW780" s="108"/>
      <c r="AX780" s="108"/>
      <c r="AY780" s="108"/>
    </row>
    <row r="781" spans="1:51" s="110" customFormat="1" ht="25.9" hidden="1" customHeight="1" x14ac:dyDescent="0.25">
      <c r="A781" s="226" t="s">
        <v>8263</v>
      </c>
      <c r="B781" s="226"/>
      <c r="C781" s="227" t="s">
        <v>8257</v>
      </c>
      <c r="D781" s="252" t="s">
        <v>9926</v>
      </c>
      <c r="E781" s="231" t="s">
        <v>9962</v>
      </c>
      <c r="F781" s="239">
        <f t="shared" si="129"/>
        <v>45924</v>
      </c>
      <c r="G781" s="232" t="str">
        <f t="shared" si="130"/>
        <v>A</v>
      </c>
      <c r="H781" s="1058" t="str">
        <f t="shared" si="128"/>
        <v>MR_DER-1223_25</v>
      </c>
      <c r="I781" s="234" t="str">
        <f t="shared" si="131"/>
        <v>ND</v>
      </c>
      <c r="J781" s="255" t="str">
        <f t="shared" si="132"/>
        <v>APROVADO</v>
      </c>
      <c r="K781" s="132" t="s">
        <v>3730</v>
      </c>
      <c r="L781" s="118">
        <v>45901</v>
      </c>
      <c r="M781" s="1153" t="s">
        <v>9927</v>
      </c>
      <c r="N781" s="108" t="s">
        <v>5539</v>
      </c>
      <c r="O781" s="118">
        <v>45909</v>
      </c>
      <c r="P781" s="133"/>
      <c r="Q781" s="122" t="s">
        <v>3748</v>
      </c>
      <c r="R781" s="118">
        <v>45919</v>
      </c>
      <c r="S781" s="218" t="s">
        <v>10319</v>
      </c>
      <c r="T781" s="108" t="s">
        <v>5539</v>
      </c>
      <c r="U781" s="118">
        <v>45922</v>
      </c>
      <c r="V781" s="133"/>
      <c r="W781" s="122" t="s">
        <v>3748</v>
      </c>
      <c r="X781" s="118">
        <v>45924</v>
      </c>
      <c r="Y781" s="23" t="s">
        <v>10364</v>
      </c>
      <c r="Z781" s="108"/>
      <c r="AA781" s="118"/>
      <c r="AB781" s="133"/>
      <c r="AC781" s="122"/>
      <c r="AD781" s="118"/>
      <c r="AE781" s="1367"/>
      <c r="AF781" s="108"/>
      <c r="AG781" s="118"/>
      <c r="AH781" s="133"/>
      <c r="AI781" s="122"/>
      <c r="AJ781" s="118"/>
      <c r="AK781" s="1367"/>
      <c r="AL781" s="108"/>
      <c r="AM781" s="118"/>
      <c r="AN781" s="133"/>
      <c r="AO781" s="122"/>
      <c r="AP781" s="108"/>
      <c r="AQ781" s="108"/>
      <c r="AR781" s="108"/>
      <c r="AS781" s="108"/>
      <c r="AT781" s="133"/>
      <c r="AU781" s="122"/>
      <c r="AV781" s="108"/>
      <c r="AW781" s="108"/>
      <c r="AX781" s="108"/>
      <c r="AY781" s="108"/>
    </row>
    <row r="782" spans="1:51" s="110" customFormat="1" ht="25.9" hidden="1" customHeight="1" x14ac:dyDescent="0.25">
      <c r="A782" s="226" t="s">
        <v>8263</v>
      </c>
      <c r="B782" s="226"/>
      <c r="C782" s="227" t="s">
        <v>8257</v>
      </c>
      <c r="D782" s="252" t="s">
        <v>9926</v>
      </c>
      <c r="E782" s="231" t="s">
        <v>9963</v>
      </c>
      <c r="F782" s="239">
        <f t="shared" si="129"/>
        <v>45924</v>
      </c>
      <c r="G782" s="232" t="str">
        <f t="shared" si="130"/>
        <v>A</v>
      </c>
      <c r="H782" s="1058" t="str">
        <f t="shared" si="128"/>
        <v>MR_DER-1223_25</v>
      </c>
      <c r="I782" s="234" t="str">
        <f t="shared" si="131"/>
        <v>ND</v>
      </c>
      <c r="J782" s="255" t="str">
        <f t="shared" si="132"/>
        <v>APROVADO</v>
      </c>
      <c r="K782" s="132" t="s">
        <v>3730</v>
      </c>
      <c r="L782" s="118">
        <v>45901</v>
      </c>
      <c r="M782" s="1153" t="s">
        <v>9927</v>
      </c>
      <c r="N782" s="108" t="s">
        <v>5539</v>
      </c>
      <c r="O782" s="118">
        <v>45909</v>
      </c>
      <c r="P782" s="133"/>
      <c r="Q782" s="122" t="s">
        <v>3748</v>
      </c>
      <c r="R782" s="118">
        <v>45919</v>
      </c>
      <c r="S782" s="218" t="s">
        <v>10319</v>
      </c>
      <c r="T782" s="108" t="s">
        <v>5539</v>
      </c>
      <c r="U782" s="118">
        <v>45922</v>
      </c>
      <c r="V782" s="133"/>
      <c r="W782" s="122" t="s">
        <v>3748</v>
      </c>
      <c r="X782" s="118">
        <v>45924</v>
      </c>
      <c r="Y782" s="23" t="s">
        <v>10364</v>
      </c>
      <c r="Z782" s="108"/>
      <c r="AA782" s="118"/>
      <c r="AB782" s="133"/>
      <c r="AC782" s="122"/>
      <c r="AD782" s="118"/>
      <c r="AE782" s="1367"/>
      <c r="AF782" s="108"/>
      <c r="AG782" s="118"/>
      <c r="AH782" s="133"/>
      <c r="AI782" s="122"/>
      <c r="AJ782" s="118"/>
      <c r="AK782" s="1367"/>
      <c r="AL782" s="108"/>
      <c r="AM782" s="118"/>
      <c r="AN782" s="133"/>
      <c r="AO782" s="122"/>
      <c r="AP782" s="108"/>
      <c r="AQ782" s="108"/>
      <c r="AR782" s="108"/>
      <c r="AS782" s="108"/>
      <c r="AT782" s="133"/>
      <c r="AU782" s="122"/>
      <c r="AV782" s="108"/>
      <c r="AW782" s="108"/>
      <c r="AX782" s="108"/>
      <c r="AY782" s="108"/>
    </row>
    <row r="783" spans="1:51" s="110" customFormat="1" ht="25.9" hidden="1" customHeight="1" x14ac:dyDescent="0.25">
      <c r="A783" s="226" t="s">
        <v>8263</v>
      </c>
      <c r="B783" s="226"/>
      <c r="C783" s="227" t="s">
        <v>8257</v>
      </c>
      <c r="D783" s="252" t="s">
        <v>9926</v>
      </c>
      <c r="E783" s="231" t="s">
        <v>9964</v>
      </c>
      <c r="F783" s="239">
        <f t="shared" si="129"/>
        <v>45924</v>
      </c>
      <c r="G783" s="232" t="str">
        <f t="shared" si="130"/>
        <v>A</v>
      </c>
      <c r="H783" s="1058" t="str">
        <f t="shared" ref="H783:H814" si="133">IF($F783="","",INDEX($K783:$BH783,1,MATCH($F783,$K783:$AC783,)+1))</f>
        <v>MR_DER-1223_25</v>
      </c>
      <c r="I783" s="234" t="str">
        <f t="shared" si="131"/>
        <v>ND</v>
      </c>
      <c r="J783" s="255" t="str">
        <f t="shared" si="132"/>
        <v>APROVADO</v>
      </c>
      <c r="K783" s="132" t="s">
        <v>3730</v>
      </c>
      <c r="L783" s="118">
        <v>45901</v>
      </c>
      <c r="M783" s="1153" t="s">
        <v>9927</v>
      </c>
      <c r="N783" s="108" t="s">
        <v>5539</v>
      </c>
      <c r="O783" s="118">
        <v>45909</v>
      </c>
      <c r="P783" s="133"/>
      <c r="Q783" s="122" t="s">
        <v>3748</v>
      </c>
      <c r="R783" s="118">
        <v>45919</v>
      </c>
      <c r="S783" s="218" t="s">
        <v>10319</v>
      </c>
      <c r="T783" s="108" t="s">
        <v>5539</v>
      </c>
      <c r="U783" s="118">
        <v>45922</v>
      </c>
      <c r="V783" s="133"/>
      <c r="W783" s="122" t="s">
        <v>3748</v>
      </c>
      <c r="X783" s="118">
        <v>45924</v>
      </c>
      <c r="Y783" s="23" t="s">
        <v>10364</v>
      </c>
      <c r="Z783" s="108"/>
      <c r="AA783" s="118"/>
      <c r="AB783" s="133"/>
      <c r="AC783" s="122"/>
      <c r="AD783" s="118"/>
      <c r="AE783" s="1367"/>
      <c r="AF783" s="108"/>
      <c r="AG783" s="118"/>
      <c r="AH783" s="133"/>
      <c r="AI783" s="122"/>
      <c r="AJ783" s="118"/>
      <c r="AK783" s="1367"/>
      <c r="AL783" s="108"/>
      <c r="AM783" s="118"/>
      <c r="AN783" s="133"/>
      <c r="AO783" s="122"/>
      <c r="AP783" s="108"/>
      <c r="AQ783" s="108"/>
      <c r="AR783" s="108"/>
      <c r="AS783" s="108"/>
      <c r="AT783" s="133"/>
      <c r="AU783" s="122"/>
      <c r="AV783" s="108"/>
      <c r="AW783" s="108"/>
      <c r="AX783" s="108"/>
      <c r="AY783" s="108"/>
    </row>
    <row r="784" spans="1:51" s="110" customFormat="1" ht="25.9" hidden="1" customHeight="1" x14ac:dyDescent="0.25">
      <c r="A784" s="226" t="s">
        <v>8263</v>
      </c>
      <c r="B784" s="226"/>
      <c r="C784" s="227" t="s">
        <v>8257</v>
      </c>
      <c r="D784" s="252" t="s">
        <v>9926</v>
      </c>
      <c r="E784" s="231" t="s">
        <v>9965</v>
      </c>
      <c r="F784" s="239">
        <f t="shared" si="129"/>
        <v>45924</v>
      </c>
      <c r="G784" s="232" t="str">
        <f t="shared" si="130"/>
        <v>A</v>
      </c>
      <c r="H784" s="1058" t="str">
        <f t="shared" si="133"/>
        <v>MR_DER-1223_25</v>
      </c>
      <c r="I784" s="234" t="str">
        <f t="shared" si="131"/>
        <v>ND</v>
      </c>
      <c r="J784" s="255" t="str">
        <f t="shared" si="132"/>
        <v>APROVADO</v>
      </c>
      <c r="K784" s="132" t="s">
        <v>3730</v>
      </c>
      <c r="L784" s="118">
        <v>45901</v>
      </c>
      <c r="M784" s="1153" t="s">
        <v>9927</v>
      </c>
      <c r="N784" s="108" t="s">
        <v>5539</v>
      </c>
      <c r="O784" s="118">
        <v>45909</v>
      </c>
      <c r="P784" s="133"/>
      <c r="Q784" s="122" t="s">
        <v>3748</v>
      </c>
      <c r="R784" s="118">
        <v>45919</v>
      </c>
      <c r="S784" s="218" t="s">
        <v>10319</v>
      </c>
      <c r="T784" s="108" t="s">
        <v>5539</v>
      </c>
      <c r="U784" s="118">
        <v>45922</v>
      </c>
      <c r="V784" s="133"/>
      <c r="W784" s="122" t="s">
        <v>3748</v>
      </c>
      <c r="X784" s="118">
        <v>45924</v>
      </c>
      <c r="Y784" s="23" t="s">
        <v>10364</v>
      </c>
      <c r="Z784" s="108"/>
      <c r="AA784" s="118"/>
      <c r="AB784" s="133"/>
      <c r="AC784" s="122"/>
      <c r="AD784" s="118"/>
      <c r="AE784" s="1367"/>
      <c r="AF784" s="108"/>
      <c r="AG784" s="118"/>
      <c r="AH784" s="133"/>
      <c r="AI784" s="122"/>
      <c r="AJ784" s="118"/>
      <c r="AK784" s="1367"/>
      <c r="AL784" s="108"/>
      <c r="AM784" s="118"/>
      <c r="AN784" s="133"/>
      <c r="AO784" s="122"/>
      <c r="AP784" s="108"/>
      <c r="AQ784" s="108"/>
      <c r="AR784" s="108"/>
      <c r="AS784" s="108"/>
      <c r="AT784" s="133"/>
      <c r="AU784" s="122"/>
      <c r="AV784" s="108"/>
      <c r="AW784" s="108"/>
      <c r="AX784" s="108"/>
      <c r="AY784" s="108"/>
    </row>
    <row r="785" spans="1:51" s="110" customFormat="1" ht="25.9" hidden="1" customHeight="1" x14ac:dyDescent="0.25">
      <c r="A785" s="226" t="s">
        <v>8263</v>
      </c>
      <c r="B785" s="226"/>
      <c r="C785" s="227" t="s">
        <v>8257</v>
      </c>
      <c r="D785" s="252" t="s">
        <v>9926</v>
      </c>
      <c r="E785" s="231" t="s">
        <v>9966</v>
      </c>
      <c r="F785" s="239">
        <f t="shared" si="129"/>
        <v>45924</v>
      </c>
      <c r="G785" s="232" t="str">
        <f t="shared" si="130"/>
        <v>A</v>
      </c>
      <c r="H785" s="1058" t="str">
        <f t="shared" si="133"/>
        <v>MR_DER-1223_25</v>
      </c>
      <c r="I785" s="234" t="str">
        <f t="shared" si="131"/>
        <v>ND</v>
      </c>
      <c r="J785" s="255" t="str">
        <f t="shared" si="132"/>
        <v>APROVADO</v>
      </c>
      <c r="K785" s="132" t="s">
        <v>3730</v>
      </c>
      <c r="L785" s="118">
        <v>45901</v>
      </c>
      <c r="M785" s="1153" t="s">
        <v>9927</v>
      </c>
      <c r="N785" s="108" t="s">
        <v>5539</v>
      </c>
      <c r="O785" s="118">
        <v>45909</v>
      </c>
      <c r="P785" s="133"/>
      <c r="Q785" s="122" t="s">
        <v>3748</v>
      </c>
      <c r="R785" s="118">
        <v>45919</v>
      </c>
      <c r="S785" s="218" t="s">
        <v>10319</v>
      </c>
      <c r="T785" s="108" t="s">
        <v>5539</v>
      </c>
      <c r="U785" s="118">
        <v>45922</v>
      </c>
      <c r="V785" s="133"/>
      <c r="W785" s="122" t="s">
        <v>3748</v>
      </c>
      <c r="X785" s="118">
        <v>45924</v>
      </c>
      <c r="Y785" s="23" t="s">
        <v>10364</v>
      </c>
      <c r="Z785" s="108"/>
      <c r="AA785" s="118"/>
      <c r="AB785" s="133"/>
      <c r="AC785" s="122"/>
      <c r="AD785" s="118"/>
      <c r="AE785" s="1367"/>
      <c r="AF785" s="108"/>
      <c r="AG785" s="118"/>
      <c r="AH785" s="133"/>
      <c r="AI785" s="122"/>
      <c r="AJ785" s="118"/>
      <c r="AK785" s="1367"/>
      <c r="AL785" s="108"/>
      <c r="AM785" s="118"/>
      <c r="AN785" s="133"/>
      <c r="AO785" s="122"/>
      <c r="AP785" s="108"/>
      <c r="AQ785" s="108"/>
      <c r="AR785" s="108"/>
      <c r="AS785" s="108"/>
      <c r="AT785" s="133"/>
      <c r="AU785" s="122"/>
      <c r="AV785" s="108"/>
      <c r="AW785" s="108"/>
      <c r="AX785" s="108"/>
      <c r="AY785" s="108"/>
    </row>
    <row r="786" spans="1:51" s="110" customFormat="1" ht="25.9" hidden="1" customHeight="1" x14ac:dyDescent="0.25">
      <c r="A786" s="226" t="s">
        <v>8263</v>
      </c>
      <c r="B786" s="226"/>
      <c r="C786" s="227" t="s">
        <v>8257</v>
      </c>
      <c r="D786" s="252" t="s">
        <v>9926</v>
      </c>
      <c r="E786" s="231" t="s">
        <v>9967</v>
      </c>
      <c r="F786" s="239">
        <f t="shared" si="129"/>
        <v>45924</v>
      </c>
      <c r="G786" s="232" t="str">
        <f t="shared" si="130"/>
        <v>A</v>
      </c>
      <c r="H786" s="1058" t="str">
        <f t="shared" si="133"/>
        <v>MR_DER-1223_25</v>
      </c>
      <c r="I786" s="234" t="str">
        <f t="shared" si="131"/>
        <v>ND</v>
      </c>
      <c r="J786" s="255" t="str">
        <f t="shared" si="132"/>
        <v>APROVADO</v>
      </c>
      <c r="K786" s="132" t="s">
        <v>3730</v>
      </c>
      <c r="L786" s="118">
        <v>45901</v>
      </c>
      <c r="M786" s="1153" t="s">
        <v>9927</v>
      </c>
      <c r="N786" s="108" t="s">
        <v>5539</v>
      </c>
      <c r="O786" s="118">
        <v>45909</v>
      </c>
      <c r="P786" s="133"/>
      <c r="Q786" s="122" t="s">
        <v>3748</v>
      </c>
      <c r="R786" s="118">
        <v>45919</v>
      </c>
      <c r="S786" s="218" t="s">
        <v>10319</v>
      </c>
      <c r="T786" s="108" t="s">
        <v>5539</v>
      </c>
      <c r="U786" s="118">
        <v>45922</v>
      </c>
      <c r="V786" s="133"/>
      <c r="W786" s="122" t="s">
        <v>3748</v>
      </c>
      <c r="X786" s="118">
        <v>45924</v>
      </c>
      <c r="Y786" s="23" t="s">
        <v>10364</v>
      </c>
      <c r="Z786" s="108"/>
      <c r="AA786" s="118"/>
      <c r="AB786" s="133"/>
      <c r="AC786" s="122"/>
      <c r="AD786" s="118"/>
      <c r="AE786" s="1367"/>
      <c r="AF786" s="108"/>
      <c r="AG786" s="118"/>
      <c r="AH786" s="133"/>
      <c r="AI786" s="122"/>
      <c r="AJ786" s="118"/>
      <c r="AK786" s="1367"/>
      <c r="AL786" s="108"/>
      <c r="AM786" s="118"/>
      <c r="AN786" s="133"/>
      <c r="AO786" s="122"/>
      <c r="AP786" s="108"/>
      <c r="AQ786" s="108"/>
      <c r="AR786" s="108"/>
      <c r="AS786" s="108"/>
      <c r="AT786" s="133"/>
      <c r="AU786" s="122"/>
      <c r="AV786" s="108"/>
      <c r="AW786" s="108"/>
      <c r="AX786" s="108"/>
      <c r="AY786" s="108"/>
    </row>
    <row r="787" spans="1:51" s="110" customFormat="1" ht="25.9" hidden="1" customHeight="1" x14ac:dyDescent="0.25">
      <c r="A787" s="226" t="s">
        <v>8263</v>
      </c>
      <c r="B787" s="226"/>
      <c r="C787" s="227" t="s">
        <v>8257</v>
      </c>
      <c r="D787" s="252" t="s">
        <v>9926</v>
      </c>
      <c r="E787" s="231" t="s">
        <v>9968</v>
      </c>
      <c r="F787" s="239">
        <f t="shared" si="129"/>
        <v>45924</v>
      </c>
      <c r="G787" s="232" t="str">
        <f t="shared" si="130"/>
        <v>A</v>
      </c>
      <c r="H787" s="1058" t="str">
        <f t="shared" si="133"/>
        <v>MR_DER-1223_25</v>
      </c>
      <c r="I787" s="234" t="str">
        <f t="shared" si="131"/>
        <v>ND</v>
      </c>
      <c r="J787" s="255" t="str">
        <f t="shared" si="132"/>
        <v>APROVADO</v>
      </c>
      <c r="K787" s="132" t="s">
        <v>3730</v>
      </c>
      <c r="L787" s="118">
        <v>45901</v>
      </c>
      <c r="M787" s="1153" t="s">
        <v>9927</v>
      </c>
      <c r="N787" s="108" t="s">
        <v>5539</v>
      </c>
      <c r="O787" s="118">
        <v>45909</v>
      </c>
      <c r="P787" s="133"/>
      <c r="Q787" s="122" t="s">
        <v>3748</v>
      </c>
      <c r="R787" s="118">
        <v>45919</v>
      </c>
      <c r="S787" s="218" t="s">
        <v>10319</v>
      </c>
      <c r="T787" s="108" t="s">
        <v>5539</v>
      </c>
      <c r="U787" s="118">
        <v>45922</v>
      </c>
      <c r="V787" s="133"/>
      <c r="W787" s="122" t="s">
        <v>3748</v>
      </c>
      <c r="X787" s="118">
        <v>45924</v>
      </c>
      <c r="Y787" s="23" t="s">
        <v>10364</v>
      </c>
      <c r="Z787" s="108"/>
      <c r="AA787" s="118"/>
      <c r="AB787" s="133"/>
      <c r="AC787" s="122"/>
      <c r="AD787" s="118"/>
      <c r="AE787" s="1367"/>
      <c r="AF787" s="108"/>
      <c r="AG787" s="118"/>
      <c r="AH787" s="133"/>
      <c r="AI787" s="122"/>
      <c r="AJ787" s="118"/>
      <c r="AK787" s="1367"/>
      <c r="AL787" s="108"/>
      <c r="AM787" s="118"/>
      <c r="AN787" s="133"/>
      <c r="AO787" s="122"/>
      <c r="AP787" s="108"/>
      <c r="AQ787" s="108"/>
      <c r="AR787" s="108"/>
      <c r="AS787" s="108"/>
      <c r="AT787" s="133"/>
      <c r="AU787" s="122"/>
      <c r="AV787" s="108"/>
      <c r="AW787" s="108"/>
      <c r="AX787" s="108"/>
      <c r="AY787" s="108"/>
    </row>
    <row r="788" spans="1:51" s="110" customFormat="1" ht="25.9" hidden="1" customHeight="1" x14ac:dyDescent="0.25">
      <c r="A788" s="226" t="s">
        <v>8263</v>
      </c>
      <c r="B788" s="226"/>
      <c r="C788" s="227" t="s">
        <v>8257</v>
      </c>
      <c r="D788" s="252" t="s">
        <v>9926</v>
      </c>
      <c r="E788" s="231" t="s">
        <v>9969</v>
      </c>
      <c r="F788" s="239">
        <f t="shared" si="129"/>
        <v>45924</v>
      </c>
      <c r="G788" s="232" t="str">
        <f t="shared" si="130"/>
        <v>A</v>
      </c>
      <c r="H788" s="1058" t="str">
        <f t="shared" si="133"/>
        <v>MR_DER-1223_25</v>
      </c>
      <c r="I788" s="234" t="str">
        <f t="shared" si="131"/>
        <v>ND</v>
      </c>
      <c r="J788" s="255" t="str">
        <f t="shared" si="132"/>
        <v>APROVADO</v>
      </c>
      <c r="K788" s="132" t="s">
        <v>3730</v>
      </c>
      <c r="L788" s="118">
        <v>45901</v>
      </c>
      <c r="M788" s="1153" t="s">
        <v>9927</v>
      </c>
      <c r="N788" s="108" t="s">
        <v>5539</v>
      </c>
      <c r="O788" s="118">
        <v>45909</v>
      </c>
      <c r="P788" s="133"/>
      <c r="Q788" s="122" t="s">
        <v>3748</v>
      </c>
      <c r="R788" s="118">
        <v>45919</v>
      </c>
      <c r="S788" s="218" t="s">
        <v>10319</v>
      </c>
      <c r="T788" s="108" t="s">
        <v>5539</v>
      </c>
      <c r="U788" s="118">
        <v>45922</v>
      </c>
      <c r="V788" s="133"/>
      <c r="W788" s="122" t="s">
        <v>3748</v>
      </c>
      <c r="X788" s="118">
        <v>45924</v>
      </c>
      <c r="Y788" s="23" t="s">
        <v>10364</v>
      </c>
      <c r="Z788" s="108"/>
      <c r="AA788" s="118"/>
      <c r="AB788" s="133"/>
      <c r="AC788" s="122"/>
      <c r="AD788" s="118"/>
      <c r="AE788" s="1367"/>
      <c r="AF788" s="108"/>
      <c r="AG788" s="118"/>
      <c r="AH788" s="133"/>
      <c r="AI788" s="122"/>
      <c r="AJ788" s="118"/>
      <c r="AK788" s="1367"/>
      <c r="AL788" s="108"/>
      <c r="AM788" s="118"/>
      <c r="AN788" s="133"/>
      <c r="AO788" s="122"/>
      <c r="AP788" s="108"/>
      <c r="AQ788" s="108"/>
      <c r="AR788" s="108"/>
      <c r="AS788" s="108"/>
      <c r="AT788" s="133"/>
      <c r="AU788" s="122"/>
      <c r="AV788" s="108"/>
      <c r="AW788" s="108"/>
      <c r="AX788" s="108"/>
      <c r="AY788" s="108"/>
    </row>
    <row r="789" spans="1:51" s="110" customFormat="1" ht="25.9" hidden="1" customHeight="1" x14ac:dyDescent="0.25">
      <c r="A789" s="226" t="s">
        <v>8263</v>
      </c>
      <c r="B789" s="226"/>
      <c r="C789" s="227" t="s">
        <v>8257</v>
      </c>
      <c r="D789" s="252" t="s">
        <v>9926</v>
      </c>
      <c r="E789" s="231" t="s">
        <v>9970</v>
      </c>
      <c r="F789" s="239">
        <f t="shared" si="129"/>
        <v>45924</v>
      </c>
      <c r="G789" s="232" t="str">
        <f t="shared" si="130"/>
        <v>A</v>
      </c>
      <c r="H789" s="1058" t="str">
        <f t="shared" si="133"/>
        <v>MR_DER-1223_25</v>
      </c>
      <c r="I789" s="234" t="str">
        <f t="shared" si="131"/>
        <v>ND</v>
      </c>
      <c r="J789" s="255" t="str">
        <f t="shared" si="132"/>
        <v>APROVADO</v>
      </c>
      <c r="K789" s="132" t="s">
        <v>3730</v>
      </c>
      <c r="L789" s="118">
        <v>45901</v>
      </c>
      <c r="M789" s="1153" t="s">
        <v>9927</v>
      </c>
      <c r="N789" s="108" t="s">
        <v>5539</v>
      </c>
      <c r="O789" s="118">
        <v>45909</v>
      </c>
      <c r="P789" s="133"/>
      <c r="Q789" s="122" t="s">
        <v>3748</v>
      </c>
      <c r="R789" s="118">
        <v>45919</v>
      </c>
      <c r="S789" s="218" t="s">
        <v>10319</v>
      </c>
      <c r="T789" s="108" t="s">
        <v>5539</v>
      </c>
      <c r="U789" s="118">
        <v>45922</v>
      </c>
      <c r="V789" s="133"/>
      <c r="W789" s="122" t="s">
        <v>3748</v>
      </c>
      <c r="X789" s="118">
        <v>45924</v>
      </c>
      <c r="Y789" s="23" t="s">
        <v>10364</v>
      </c>
      <c r="Z789" s="108"/>
      <c r="AA789" s="118"/>
      <c r="AB789" s="133"/>
      <c r="AC789" s="122"/>
      <c r="AD789" s="118"/>
      <c r="AE789" s="1367"/>
      <c r="AF789" s="108"/>
      <c r="AG789" s="118"/>
      <c r="AH789" s="133"/>
      <c r="AI789" s="122"/>
      <c r="AJ789" s="118"/>
      <c r="AK789" s="1367"/>
      <c r="AL789" s="108"/>
      <c r="AM789" s="118"/>
      <c r="AN789" s="133"/>
      <c r="AO789" s="122"/>
      <c r="AP789" s="108"/>
      <c r="AQ789" s="108"/>
      <c r="AR789" s="108"/>
      <c r="AS789" s="108"/>
      <c r="AT789" s="133"/>
      <c r="AU789" s="122"/>
      <c r="AV789" s="108"/>
      <c r="AW789" s="108"/>
      <c r="AX789" s="108"/>
      <c r="AY789" s="108"/>
    </row>
    <row r="790" spans="1:51" s="110" customFormat="1" ht="25.9" hidden="1" customHeight="1" x14ac:dyDescent="0.25">
      <c r="A790" s="226" t="s">
        <v>8263</v>
      </c>
      <c r="B790" s="226"/>
      <c r="C790" s="227" t="s">
        <v>8257</v>
      </c>
      <c r="D790" s="252" t="s">
        <v>9926</v>
      </c>
      <c r="E790" s="231" t="s">
        <v>9971</v>
      </c>
      <c r="F790" s="239">
        <f t="shared" si="129"/>
        <v>45924</v>
      </c>
      <c r="G790" s="232" t="str">
        <f t="shared" si="130"/>
        <v>A</v>
      </c>
      <c r="H790" s="1058" t="str">
        <f t="shared" si="133"/>
        <v>MR_DER-1223_25</v>
      </c>
      <c r="I790" s="234" t="str">
        <f t="shared" si="131"/>
        <v>ND</v>
      </c>
      <c r="J790" s="255" t="str">
        <f t="shared" si="132"/>
        <v>APROVADO</v>
      </c>
      <c r="K790" s="132" t="s">
        <v>3730</v>
      </c>
      <c r="L790" s="118">
        <v>45901</v>
      </c>
      <c r="M790" s="1153" t="s">
        <v>9927</v>
      </c>
      <c r="N790" s="108" t="s">
        <v>5539</v>
      </c>
      <c r="O790" s="118">
        <v>45909</v>
      </c>
      <c r="P790" s="133"/>
      <c r="Q790" s="122" t="s">
        <v>3748</v>
      </c>
      <c r="R790" s="118">
        <v>45919</v>
      </c>
      <c r="S790" s="218" t="s">
        <v>10319</v>
      </c>
      <c r="T790" s="108" t="s">
        <v>5539</v>
      </c>
      <c r="U790" s="118">
        <v>45922</v>
      </c>
      <c r="V790" s="133"/>
      <c r="W790" s="122" t="s">
        <v>3748</v>
      </c>
      <c r="X790" s="118">
        <v>45924</v>
      </c>
      <c r="Y790" s="23" t="s">
        <v>10364</v>
      </c>
      <c r="Z790" s="108"/>
      <c r="AA790" s="118"/>
      <c r="AB790" s="133"/>
      <c r="AC790" s="122"/>
      <c r="AD790" s="118"/>
      <c r="AE790" s="1367"/>
      <c r="AF790" s="108"/>
      <c r="AG790" s="118"/>
      <c r="AH790" s="133"/>
      <c r="AI790" s="122"/>
      <c r="AJ790" s="118"/>
      <c r="AK790" s="1367"/>
      <c r="AL790" s="108"/>
      <c r="AM790" s="118"/>
      <c r="AN790" s="133"/>
      <c r="AO790" s="122"/>
      <c r="AP790" s="108"/>
      <c r="AQ790" s="108"/>
      <c r="AR790" s="108"/>
      <c r="AS790" s="108"/>
      <c r="AT790" s="133"/>
      <c r="AU790" s="122"/>
      <c r="AV790" s="108"/>
      <c r="AW790" s="108"/>
      <c r="AX790" s="108"/>
      <c r="AY790" s="108"/>
    </row>
    <row r="791" spans="1:51" s="110" customFormat="1" ht="25.9" hidden="1" customHeight="1" x14ac:dyDescent="0.25">
      <c r="A791" s="226" t="s">
        <v>8263</v>
      </c>
      <c r="B791" s="226"/>
      <c r="C791" s="227" t="s">
        <v>8257</v>
      </c>
      <c r="D791" s="252" t="s">
        <v>9926</v>
      </c>
      <c r="E791" s="231" t="s">
        <v>10245</v>
      </c>
      <c r="F791" s="239">
        <f t="shared" si="129"/>
        <v>45924</v>
      </c>
      <c r="G791" s="232" t="str">
        <f t="shared" si="130"/>
        <v>A</v>
      </c>
      <c r="H791" s="1058" t="str">
        <f t="shared" si="133"/>
        <v>MR_DER-1220_25</v>
      </c>
      <c r="I791" s="234" t="str">
        <f t="shared" si="131"/>
        <v>ND</v>
      </c>
      <c r="J791" s="255" t="str">
        <f t="shared" si="132"/>
        <v>ND</v>
      </c>
      <c r="K791" s="132" t="s">
        <v>3730</v>
      </c>
      <c r="L791" s="118">
        <v>45912</v>
      </c>
      <c r="M791" s="218" t="s">
        <v>10282</v>
      </c>
      <c r="N791" s="108" t="s">
        <v>5539</v>
      </c>
      <c r="O791" s="118">
        <v>45922</v>
      </c>
      <c r="P791" s="133"/>
      <c r="Q791" s="122" t="s">
        <v>3748</v>
      </c>
      <c r="R791" s="118">
        <v>45924</v>
      </c>
      <c r="S791" s="218" t="s">
        <v>10361</v>
      </c>
      <c r="T791" s="108"/>
      <c r="U791" s="118"/>
      <c r="V791" s="133"/>
      <c r="W791" s="122"/>
      <c r="X791" s="118"/>
      <c r="Y791" s="164"/>
      <c r="Z791" s="108"/>
      <c r="AA791" s="118"/>
      <c r="AB791" s="133"/>
      <c r="AC791" s="122"/>
      <c r="AD791" s="118"/>
      <c r="AE791" s="1367"/>
      <c r="AF791" s="108"/>
      <c r="AG791" s="118"/>
      <c r="AH791" s="133"/>
      <c r="AI791" s="122"/>
      <c r="AJ791" s="118"/>
      <c r="AK791" s="1367"/>
      <c r="AL791" s="108"/>
      <c r="AM791" s="118"/>
      <c r="AN791" s="133"/>
      <c r="AO791" s="122"/>
      <c r="AP791" s="108"/>
      <c r="AQ791" s="108"/>
      <c r="AR791" s="108"/>
      <c r="AS791" s="108"/>
      <c r="AT791" s="133"/>
      <c r="AU791" s="122"/>
      <c r="AV791" s="108"/>
      <c r="AW791" s="108"/>
      <c r="AX791" s="108"/>
      <c r="AY791" s="108"/>
    </row>
    <row r="792" spans="1:51" s="110" customFormat="1" ht="25.9" hidden="1" customHeight="1" x14ac:dyDescent="0.25">
      <c r="A792" s="226" t="s">
        <v>8263</v>
      </c>
      <c r="B792" s="226"/>
      <c r="C792" s="227" t="s">
        <v>8257</v>
      </c>
      <c r="D792" s="252" t="s">
        <v>9926</v>
      </c>
      <c r="E792" s="231" t="s">
        <v>10246</v>
      </c>
      <c r="F792" s="239">
        <f t="shared" si="129"/>
        <v>45924</v>
      </c>
      <c r="G792" s="232" t="str">
        <f t="shared" si="130"/>
        <v>A</v>
      </c>
      <c r="H792" s="1058" t="str">
        <f t="shared" si="133"/>
        <v>MR_DER-1220_25</v>
      </c>
      <c r="I792" s="234" t="str">
        <f t="shared" si="131"/>
        <v>ND</v>
      </c>
      <c r="J792" s="255" t="str">
        <f t="shared" si="132"/>
        <v>ND</v>
      </c>
      <c r="K792" s="132" t="s">
        <v>3730</v>
      </c>
      <c r="L792" s="118">
        <v>45912</v>
      </c>
      <c r="M792" s="218" t="s">
        <v>10282</v>
      </c>
      <c r="N792" s="108" t="s">
        <v>5539</v>
      </c>
      <c r="O792" s="118">
        <v>45922</v>
      </c>
      <c r="P792" s="139"/>
      <c r="Q792" s="122" t="s">
        <v>3748</v>
      </c>
      <c r="R792" s="118">
        <v>45924</v>
      </c>
      <c r="S792" s="218" t="s">
        <v>10361</v>
      </c>
      <c r="T792" s="139"/>
      <c r="U792" s="363"/>
      <c r="V792" s="139"/>
      <c r="W792" s="139"/>
      <c r="X792" s="363"/>
      <c r="Y792" s="164"/>
      <c r="Z792" s="139"/>
      <c r="AA792" s="363"/>
      <c r="AB792" s="139"/>
      <c r="AC792" s="139"/>
      <c r="AD792" s="363"/>
      <c r="AE792" s="1367"/>
      <c r="AF792" s="139"/>
      <c r="AG792" s="363"/>
      <c r="AH792" s="139"/>
      <c r="AI792" s="139"/>
      <c r="AJ792" s="363"/>
      <c r="AK792" s="1367"/>
      <c r="AL792" s="139"/>
      <c r="AM792" s="363"/>
      <c r="AN792" s="139"/>
      <c r="AO792" s="139"/>
      <c r="AP792" s="139"/>
      <c r="AQ792" s="139"/>
      <c r="AR792" s="139"/>
      <c r="AS792" s="139"/>
      <c r="AT792" s="139"/>
      <c r="AU792" s="139"/>
      <c r="AV792" s="139"/>
      <c r="AW792" s="139"/>
      <c r="AX792" s="139"/>
      <c r="AY792" s="139"/>
    </row>
    <row r="793" spans="1:51" s="110" customFormat="1" ht="25.9" hidden="1" customHeight="1" x14ac:dyDescent="0.25">
      <c r="A793" s="226" t="s">
        <v>8263</v>
      </c>
      <c r="B793" s="226"/>
      <c r="C793" s="227" t="s">
        <v>8257</v>
      </c>
      <c r="D793" s="252" t="s">
        <v>9926</v>
      </c>
      <c r="E793" s="231" t="s">
        <v>10247</v>
      </c>
      <c r="F793" s="239">
        <f t="shared" si="129"/>
        <v>45924</v>
      </c>
      <c r="G793" s="232" t="str">
        <f t="shared" si="130"/>
        <v>A</v>
      </c>
      <c r="H793" s="1058" t="str">
        <f t="shared" si="133"/>
        <v>MR_DER-1220_25</v>
      </c>
      <c r="I793" s="234" t="str">
        <f t="shared" si="131"/>
        <v>ND</v>
      </c>
      <c r="J793" s="255" t="str">
        <f t="shared" si="132"/>
        <v>ND</v>
      </c>
      <c r="K793" s="132" t="s">
        <v>3730</v>
      </c>
      <c r="L793" s="118">
        <v>45912</v>
      </c>
      <c r="M793" s="218" t="s">
        <v>10282</v>
      </c>
      <c r="N793" s="108" t="s">
        <v>5539</v>
      </c>
      <c r="O793" s="118">
        <v>45922</v>
      </c>
      <c r="P793" s="139"/>
      <c r="Q793" s="122" t="s">
        <v>3748</v>
      </c>
      <c r="R793" s="118">
        <v>45924</v>
      </c>
      <c r="S793" s="218" t="s">
        <v>10361</v>
      </c>
      <c r="T793" s="139"/>
      <c r="U793" s="363"/>
      <c r="V793" s="139"/>
      <c r="W793" s="139"/>
      <c r="X793" s="363"/>
      <c r="Y793" s="164"/>
      <c r="Z793" s="139"/>
      <c r="AA793" s="363"/>
      <c r="AB793" s="139"/>
      <c r="AC793" s="139"/>
      <c r="AD793" s="363"/>
      <c r="AE793" s="1367"/>
      <c r="AF793" s="139"/>
      <c r="AG793" s="363"/>
      <c r="AH793" s="139"/>
      <c r="AI793" s="139"/>
      <c r="AJ793" s="363"/>
      <c r="AK793" s="1367"/>
      <c r="AL793" s="139"/>
      <c r="AM793" s="363"/>
      <c r="AN793" s="139"/>
      <c r="AO793" s="139"/>
      <c r="AP793" s="139"/>
      <c r="AQ793" s="139"/>
      <c r="AR793" s="139"/>
      <c r="AS793" s="139"/>
      <c r="AT793" s="139"/>
      <c r="AU793" s="139"/>
      <c r="AV793" s="139"/>
      <c r="AW793" s="139"/>
      <c r="AX793" s="139"/>
      <c r="AY793" s="139"/>
    </row>
    <row r="794" spans="1:51" s="110" customFormat="1" ht="25.9" hidden="1" customHeight="1" x14ac:dyDescent="0.25">
      <c r="A794" s="226" t="s">
        <v>8263</v>
      </c>
      <c r="B794" s="226"/>
      <c r="C794" s="227" t="s">
        <v>8257</v>
      </c>
      <c r="D794" s="252" t="s">
        <v>9926</v>
      </c>
      <c r="E794" s="231" t="s">
        <v>10248</v>
      </c>
      <c r="F794" s="239">
        <f t="shared" si="129"/>
        <v>45924</v>
      </c>
      <c r="G794" s="232" t="str">
        <f t="shared" si="130"/>
        <v>A</v>
      </c>
      <c r="H794" s="1058" t="str">
        <f t="shared" si="133"/>
        <v>MR_DER-1220_25</v>
      </c>
      <c r="I794" s="234" t="str">
        <f t="shared" si="131"/>
        <v>ND</v>
      </c>
      <c r="J794" s="255" t="str">
        <f t="shared" si="132"/>
        <v>ND</v>
      </c>
      <c r="K794" s="132" t="s">
        <v>3730</v>
      </c>
      <c r="L794" s="118">
        <v>45912</v>
      </c>
      <c r="M794" s="218" t="s">
        <v>10282</v>
      </c>
      <c r="N794" s="108" t="s">
        <v>5539</v>
      </c>
      <c r="O794" s="118">
        <v>45922</v>
      </c>
      <c r="P794" s="139"/>
      <c r="Q794" s="122" t="s">
        <v>3748</v>
      </c>
      <c r="R794" s="118">
        <v>45924</v>
      </c>
      <c r="S794" s="218" t="s">
        <v>10361</v>
      </c>
      <c r="T794" s="139"/>
      <c r="U794" s="363"/>
      <c r="V794" s="139"/>
      <c r="W794" s="139"/>
      <c r="X794" s="363"/>
      <c r="Y794" s="164"/>
      <c r="Z794" s="139"/>
      <c r="AA794" s="363"/>
      <c r="AB794" s="139"/>
      <c r="AC794" s="139"/>
      <c r="AD794" s="363"/>
      <c r="AE794" s="1367"/>
      <c r="AF794" s="139"/>
      <c r="AG794" s="363"/>
      <c r="AH794" s="139"/>
      <c r="AI794" s="139"/>
      <c r="AJ794" s="363"/>
      <c r="AK794" s="1367"/>
      <c r="AL794" s="139"/>
      <c r="AM794" s="363"/>
      <c r="AN794" s="139"/>
      <c r="AO794" s="139"/>
      <c r="AP794" s="139"/>
      <c r="AQ794" s="139"/>
      <c r="AR794" s="139"/>
      <c r="AS794" s="139"/>
      <c r="AT794" s="139"/>
      <c r="AU794" s="139"/>
      <c r="AV794" s="139"/>
      <c r="AW794" s="139"/>
      <c r="AX794" s="139"/>
      <c r="AY794" s="139"/>
    </row>
    <row r="795" spans="1:51" s="110" customFormat="1" ht="25.9" hidden="1" customHeight="1" x14ac:dyDescent="0.25">
      <c r="A795" s="226" t="s">
        <v>8263</v>
      </c>
      <c r="B795" s="226"/>
      <c r="C795" s="227" t="s">
        <v>8257</v>
      </c>
      <c r="D795" s="252" t="s">
        <v>9926</v>
      </c>
      <c r="E795" s="231" t="s">
        <v>10249</v>
      </c>
      <c r="F795" s="239">
        <f t="shared" si="129"/>
        <v>45924</v>
      </c>
      <c r="G795" s="232" t="str">
        <f t="shared" si="130"/>
        <v>A</v>
      </c>
      <c r="H795" s="1058" t="str">
        <f t="shared" si="133"/>
        <v>MR_DER-1220_25</v>
      </c>
      <c r="I795" s="234" t="str">
        <f t="shared" si="131"/>
        <v>ND</v>
      </c>
      <c r="J795" s="255" t="str">
        <f t="shared" si="132"/>
        <v>ND</v>
      </c>
      <c r="K795" s="132" t="s">
        <v>3730</v>
      </c>
      <c r="L795" s="118">
        <v>45912</v>
      </c>
      <c r="M795" s="218" t="s">
        <v>10282</v>
      </c>
      <c r="N795" s="108" t="s">
        <v>5539</v>
      </c>
      <c r="O795" s="118">
        <v>45922</v>
      </c>
      <c r="P795" s="139"/>
      <c r="Q795" s="122" t="s">
        <v>3748</v>
      </c>
      <c r="R795" s="118">
        <v>45924</v>
      </c>
      <c r="S795" s="218" t="s">
        <v>10361</v>
      </c>
      <c r="T795" s="139"/>
      <c r="U795" s="363"/>
      <c r="V795" s="139"/>
      <c r="W795" s="139"/>
      <c r="X795" s="363"/>
      <c r="Y795" s="164"/>
      <c r="Z795" s="139"/>
      <c r="AA795" s="363"/>
      <c r="AB795" s="139"/>
      <c r="AC795" s="139"/>
      <c r="AD795" s="363"/>
      <c r="AE795" s="164"/>
      <c r="AF795" s="139"/>
      <c r="AG795" s="363"/>
      <c r="AH795" s="139"/>
      <c r="AI795" s="139"/>
      <c r="AJ795" s="363"/>
      <c r="AK795" s="164"/>
      <c r="AL795" s="139"/>
      <c r="AM795" s="363"/>
      <c r="AN795" s="139"/>
      <c r="AO795" s="139"/>
      <c r="AP795" s="139"/>
      <c r="AQ795" s="139"/>
      <c r="AR795" s="139"/>
      <c r="AS795" s="139"/>
      <c r="AT795" s="139"/>
      <c r="AU795" s="139"/>
      <c r="AV795" s="139"/>
      <c r="AW795" s="139"/>
      <c r="AX795" s="139"/>
      <c r="AY795" s="139"/>
    </row>
    <row r="796" spans="1:51" s="110" customFormat="1" ht="25.9" hidden="1" customHeight="1" x14ac:dyDescent="0.25">
      <c r="A796" s="226" t="s">
        <v>8263</v>
      </c>
      <c r="B796" s="226"/>
      <c r="C796" s="227" t="s">
        <v>8257</v>
      </c>
      <c r="D796" s="252" t="s">
        <v>9926</v>
      </c>
      <c r="E796" s="231" t="s">
        <v>10250</v>
      </c>
      <c r="F796" s="239">
        <f t="shared" si="129"/>
        <v>45924</v>
      </c>
      <c r="G796" s="232" t="str">
        <f t="shared" si="130"/>
        <v>A</v>
      </c>
      <c r="H796" s="1058" t="str">
        <f t="shared" si="133"/>
        <v>MR_DER-1220_25</v>
      </c>
      <c r="I796" s="234" t="str">
        <f t="shared" si="131"/>
        <v>ND</v>
      </c>
      <c r="J796" s="255" t="str">
        <f t="shared" si="132"/>
        <v>ND</v>
      </c>
      <c r="K796" s="132" t="s">
        <v>3730</v>
      </c>
      <c r="L796" s="118">
        <v>45912</v>
      </c>
      <c r="M796" s="218" t="s">
        <v>10282</v>
      </c>
      <c r="N796" s="108" t="s">
        <v>5539</v>
      </c>
      <c r="O796" s="118">
        <v>45922</v>
      </c>
      <c r="P796" s="139"/>
      <c r="Q796" s="122" t="s">
        <v>3748</v>
      </c>
      <c r="R796" s="118">
        <v>45924</v>
      </c>
      <c r="S796" s="218" t="s">
        <v>10361</v>
      </c>
      <c r="T796" s="139"/>
      <c r="U796" s="363"/>
      <c r="V796" s="139"/>
      <c r="W796" s="139"/>
      <c r="X796" s="363"/>
      <c r="Y796" s="164"/>
      <c r="Z796" s="139"/>
      <c r="AA796" s="363"/>
      <c r="AB796" s="139"/>
      <c r="AC796" s="139"/>
      <c r="AD796" s="363"/>
      <c r="AE796" s="1367"/>
      <c r="AF796" s="139"/>
      <c r="AG796" s="363"/>
      <c r="AH796" s="139"/>
      <c r="AI796" s="139"/>
      <c r="AJ796" s="363"/>
      <c r="AK796" s="1367"/>
      <c r="AL796" s="139"/>
      <c r="AM796" s="363"/>
      <c r="AN796" s="139"/>
      <c r="AO796" s="139"/>
      <c r="AP796" s="139"/>
      <c r="AQ796" s="139"/>
      <c r="AR796" s="139"/>
      <c r="AS796" s="139"/>
      <c r="AT796" s="139"/>
      <c r="AU796" s="139"/>
      <c r="AV796" s="139"/>
      <c r="AW796" s="139"/>
      <c r="AX796" s="139"/>
      <c r="AY796" s="139"/>
    </row>
    <row r="797" spans="1:51" s="110" customFormat="1" ht="25.9" hidden="1" customHeight="1" x14ac:dyDescent="0.25">
      <c r="A797" s="226" t="s">
        <v>8263</v>
      </c>
      <c r="B797" s="226"/>
      <c r="C797" s="227" t="s">
        <v>8257</v>
      </c>
      <c r="D797" s="252" t="s">
        <v>9926</v>
      </c>
      <c r="E797" s="231" t="s">
        <v>10251</v>
      </c>
      <c r="F797" s="239">
        <f t="shared" si="129"/>
        <v>45924</v>
      </c>
      <c r="G797" s="232" t="str">
        <f t="shared" si="130"/>
        <v>A</v>
      </c>
      <c r="H797" s="1058" t="str">
        <f t="shared" si="133"/>
        <v>MR_DER-1220_25</v>
      </c>
      <c r="I797" s="234" t="str">
        <f t="shared" si="131"/>
        <v>ND</v>
      </c>
      <c r="J797" s="255" t="str">
        <f t="shared" si="132"/>
        <v>ND</v>
      </c>
      <c r="K797" s="132" t="s">
        <v>3730</v>
      </c>
      <c r="L797" s="118">
        <v>45912</v>
      </c>
      <c r="M797" s="218" t="s">
        <v>10282</v>
      </c>
      <c r="N797" s="108" t="s">
        <v>5539</v>
      </c>
      <c r="O797" s="118">
        <v>45922</v>
      </c>
      <c r="P797" s="139"/>
      <c r="Q797" s="122" t="s">
        <v>3748</v>
      </c>
      <c r="R797" s="118">
        <v>45924</v>
      </c>
      <c r="S797" s="218" t="s">
        <v>10361</v>
      </c>
      <c r="T797" s="139"/>
      <c r="U797" s="363"/>
      <c r="V797" s="139"/>
      <c r="W797" s="139"/>
      <c r="X797" s="363"/>
      <c r="Y797" s="164"/>
      <c r="Z797" s="139"/>
      <c r="AA797" s="363"/>
      <c r="AB797" s="139"/>
      <c r="AC797" s="139"/>
      <c r="AD797" s="363"/>
      <c r="AE797" s="164"/>
      <c r="AF797" s="139"/>
      <c r="AG797" s="363"/>
      <c r="AH797" s="139"/>
      <c r="AI797" s="139"/>
      <c r="AJ797" s="363"/>
      <c r="AK797" s="164"/>
      <c r="AL797" s="139"/>
      <c r="AM797" s="363"/>
      <c r="AN797" s="139"/>
      <c r="AO797" s="139"/>
      <c r="AP797" s="139"/>
      <c r="AQ797" s="139"/>
      <c r="AR797" s="139"/>
      <c r="AS797" s="139"/>
      <c r="AT797" s="139"/>
      <c r="AU797" s="139"/>
      <c r="AV797" s="139"/>
      <c r="AW797" s="139"/>
      <c r="AX797" s="139"/>
      <c r="AY797" s="139"/>
    </row>
    <row r="798" spans="1:51" s="110" customFormat="1" ht="25.9" hidden="1" customHeight="1" x14ac:dyDescent="0.25">
      <c r="A798" s="226" t="s">
        <v>8263</v>
      </c>
      <c r="B798" s="226"/>
      <c r="C798" s="227" t="s">
        <v>8257</v>
      </c>
      <c r="D798" s="252" t="s">
        <v>9926</v>
      </c>
      <c r="E798" s="231" t="s">
        <v>10252</v>
      </c>
      <c r="F798" s="239">
        <f t="shared" si="129"/>
        <v>45973</v>
      </c>
      <c r="G798" s="232" t="str">
        <f t="shared" si="130"/>
        <v>A</v>
      </c>
      <c r="H798" s="1058" t="str">
        <f t="shared" si="133"/>
        <v>MR_DER-1357_25</v>
      </c>
      <c r="I798" s="234" t="str">
        <f t="shared" si="131"/>
        <v>ND</v>
      </c>
      <c r="J798" s="255" t="str">
        <f t="shared" si="132"/>
        <v>ND</v>
      </c>
      <c r="K798" s="132" t="s">
        <v>3730</v>
      </c>
      <c r="L798" s="118">
        <v>45912</v>
      </c>
      <c r="M798" s="218" t="s">
        <v>10282</v>
      </c>
      <c r="N798" s="108" t="s">
        <v>5536</v>
      </c>
      <c r="O798" s="118">
        <v>45922</v>
      </c>
      <c r="P798" s="139"/>
      <c r="Q798" s="139" t="s">
        <v>3765</v>
      </c>
      <c r="R798" s="363">
        <v>45924</v>
      </c>
      <c r="S798" s="218" t="s">
        <v>10361</v>
      </c>
      <c r="T798" s="139" t="s">
        <v>5539</v>
      </c>
      <c r="U798" s="363">
        <v>45926</v>
      </c>
      <c r="V798" s="139"/>
      <c r="W798" s="139" t="s">
        <v>3748</v>
      </c>
      <c r="X798" s="363">
        <v>45973</v>
      </c>
      <c r="Y798" s="218" t="s">
        <v>11239</v>
      </c>
      <c r="Z798" s="139"/>
      <c r="AA798" s="363"/>
      <c r="AB798" s="139"/>
      <c r="AC798" s="139"/>
      <c r="AD798" s="363"/>
      <c r="AE798" s="164"/>
      <c r="AF798" s="139"/>
      <c r="AG798" s="363"/>
      <c r="AH798" s="139"/>
      <c r="AI798" s="139"/>
      <c r="AJ798" s="363"/>
      <c r="AK798" s="1367"/>
      <c r="AL798" s="139"/>
      <c r="AM798" s="363"/>
      <c r="AN798" s="139"/>
      <c r="AO798" s="139"/>
      <c r="AP798" s="139"/>
      <c r="AQ798" s="139"/>
      <c r="AR798" s="139"/>
      <c r="AS798" s="139"/>
      <c r="AT798" s="139"/>
      <c r="AU798" s="139"/>
      <c r="AV798" s="139"/>
      <c r="AW798" s="139"/>
      <c r="AX798" s="139"/>
      <c r="AY798" s="139"/>
    </row>
    <row r="799" spans="1:51" s="110" customFormat="1" ht="25.9" hidden="1" customHeight="1" x14ac:dyDescent="0.25">
      <c r="A799" s="226" t="s">
        <v>8263</v>
      </c>
      <c r="B799" s="226"/>
      <c r="C799" s="227" t="s">
        <v>8257</v>
      </c>
      <c r="D799" s="252" t="s">
        <v>9926</v>
      </c>
      <c r="E799" s="231" t="s">
        <v>10253</v>
      </c>
      <c r="F799" s="239">
        <f t="shared" si="129"/>
        <v>45924</v>
      </c>
      <c r="G799" s="232" t="str">
        <f t="shared" si="130"/>
        <v>A</v>
      </c>
      <c r="H799" s="1058" t="str">
        <f t="shared" si="133"/>
        <v>MR_DER-1220_25</v>
      </c>
      <c r="I799" s="234" t="str">
        <f t="shared" si="131"/>
        <v>ND</v>
      </c>
      <c r="J799" s="255" t="str">
        <f t="shared" si="132"/>
        <v>ND</v>
      </c>
      <c r="K799" s="132" t="s">
        <v>3730</v>
      </c>
      <c r="L799" s="118">
        <v>45912</v>
      </c>
      <c r="M799" s="218" t="s">
        <v>10282</v>
      </c>
      <c r="N799" s="108" t="s">
        <v>5539</v>
      </c>
      <c r="O799" s="118">
        <v>45922</v>
      </c>
      <c r="P799" s="139"/>
      <c r="Q799" s="122" t="s">
        <v>3748</v>
      </c>
      <c r="R799" s="118">
        <v>45924</v>
      </c>
      <c r="S799" s="218" t="s">
        <v>10361</v>
      </c>
      <c r="T799" s="139"/>
      <c r="U799" s="363"/>
      <c r="V799" s="139"/>
      <c r="W799" s="139"/>
      <c r="X799" s="363"/>
      <c r="Y799" s="164"/>
      <c r="Z799" s="139"/>
      <c r="AA799" s="363"/>
      <c r="AB799" s="139"/>
      <c r="AC799" s="139"/>
      <c r="AD799" s="363"/>
      <c r="AE799" s="164"/>
      <c r="AF799" s="139"/>
      <c r="AG799" s="363"/>
      <c r="AH799" s="139"/>
      <c r="AI799" s="139"/>
      <c r="AJ799" s="363"/>
      <c r="AK799" s="1367"/>
      <c r="AL799" s="139"/>
      <c r="AM799" s="363"/>
      <c r="AN799" s="139"/>
      <c r="AO799" s="139"/>
      <c r="AP799" s="139"/>
      <c r="AQ799" s="139"/>
      <c r="AR799" s="139"/>
      <c r="AS799" s="139"/>
      <c r="AT799" s="139"/>
      <c r="AU799" s="139"/>
      <c r="AV799" s="139"/>
      <c r="AW799" s="139"/>
      <c r="AX799" s="139"/>
      <c r="AY799" s="139"/>
    </row>
    <row r="800" spans="1:51" s="110" customFormat="1" ht="25.9" hidden="1" customHeight="1" x14ac:dyDescent="0.25">
      <c r="A800" s="226" t="s">
        <v>8263</v>
      </c>
      <c r="B800" s="226"/>
      <c r="C800" s="227" t="s">
        <v>8257</v>
      </c>
      <c r="D800" s="252" t="s">
        <v>9926</v>
      </c>
      <c r="E800" s="231" t="s">
        <v>10254</v>
      </c>
      <c r="F800" s="239">
        <f t="shared" si="129"/>
        <v>45924</v>
      </c>
      <c r="G800" s="232" t="str">
        <f t="shared" si="130"/>
        <v>A</v>
      </c>
      <c r="H800" s="1058" t="str">
        <f t="shared" si="133"/>
        <v>MR_DER-1220_25</v>
      </c>
      <c r="I800" s="234" t="str">
        <f t="shared" si="131"/>
        <v>ND</v>
      </c>
      <c r="J800" s="255" t="str">
        <f t="shared" si="132"/>
        <v>ND</v>
      </c>
      <c r="K800" s="132" t="s">
        <v>3730</v>
      </c>
      <c r="L800" s="118">
        <v>45912</v>
      </c>
      <c r="M800" s="218" t="s">
        <v>10282</v>
      </c>
      <c r="N800" s="108" t="s">
        <v>5539</v>
      </c>
      <c r="O800" s="118">
        <v>45922</v>
      </c>
      <c r="P800" s="139"/>
      <c r="Q800" s="122" t="s">
        <v>3748</v>
      </c>
      <c r="R800" s="118">
        <v>45924</v>
      </c>
      <c r="S800" s="1153" t="s">
        <v>10361</v>
      </c>
      <c r="T800" s="139"/>
      <c r="U800" s="363"/>
      <c r="V800" s="139"/>
      <c r="W800" s="139"/>
      <c r="X800" s="363"/>
      <c r="Y800" s="1367"/>
      <c r="Z800" s="139"/>
      <c r="AA800" s="363"/>
      <c r="AB800" s="139"/>
      <c r="AC800" s="139"/>
      <c r="AD800" s="363"/>
      <c r="AE800" s="164"/>
      <c r="AF800" s="139"/>
      <c r="AG800" s="363"/>
      <c r="AH800" s="139"/>
      <c r="AI800" s="139"/>
      <c r="AJ800" s="363"/>
      <c r="AK800" s="164"/>
      <c r="AL800" s="139"/>
      <c r="AM800" s="363"/>
      <c r="AN800" s="139"/>
      <c r="AO800" s="139"/>
      <c r="AP800" s="139"/>
      <c r="AQ800" s="139"/>
      <c r="AR800" s="139"/>
      <c r="AS800" s="139"/>
      <c r="AT800" s="139"/>
      <c r="AU800" s="139"/>
      <c r="AV800" s="139"/>
      <c r="AW800" s="139"/>
      <c r="AX800" s="139"/>
      <c r="AY800" s="139"/>
    </row>
    <row r="801" spans="1:51" s="110" customFormat="1" ht="25.9" hidden="1" customHeight="1" x14ac:dyDescent="0.25">
      <c r="A801" s="226" t="s">
        <v>8263</v>
      </c>
      <c r="B801" s="226"/>
      <c r="C801" s="227" t="s">
        <v>8257</v>
      </c>
      <c r="D801" s="252" t="s">
        <v>9926</v>
      </c>
      <c r="E801" s="231" t="s">
        <v>10255</v>
      </c>
      <c r="F801" s="239">
        <f t="shared" si="129"/>
        <v>45924</v>
      </c>
      <c r="G801" s="232" t="str">
        <f t="shared" si="130"/>
        <v>A</v>
      </c>
      <c r="H801" s="1058" t="str">
        <f t="shared" si="133"/>
        <v>MR_DER-1220_25</v>
      </c>
      <c r="I801" s="234" t="str">
        <f t="shared" si="131"/>
        <v>ND</v>
      </c>
      <c r="J801" s="255" t="str">
        <f t="shared" si="132"/>
        <v>ND</v>
      </c>
      <c r="K801" s="132" t="s">
        <v>3730</v>
      </c>
      <c r="L801" s="118">
        <v>45912</v>
      </c>
      <c r="M801" s="1153" t="s">
        <v>10282</v>
      </c>
      <c r="N801" s="108" t="s">
        <v>5539</v>
      </c>
      <c r="O801" s="118">
        <v>45922</v>
      </c>
      <c r="P801" s="139"/>
      <c r="Q801" s="122" t="s">
        <v>3748</v>
      </c>
      <c r="R801" s="118">
        <v>45924</v>
      </c>
      <c r="S801" s="218" t="s">
        <v>10361</v>
      </c>
      <c r="T801" s="139"/>
      <c r="U801" s="363"/>
      <c r="V801" s="139"/>
      <c r="W801" s="139"/>
      <c r="X801" s="363"/>
      <c r="Y801" s="164"/>
      <c r="Z801" s="139"/>
      <c r="AA801" s="363"/>
      <c r="AB801" s="139"/>
      <c r="AC801" s="139"/>
      <c r="AD801" s="363"/>
      <c r="AE801" s="164"/>
      <c r="AF801" s="139"/>
      <c r="AG801" s="363"/>
      <c r="AH801" s="139"/>
      <c r="AI801" s="139"/>
      <c r="AJ801" s="363"/>
      <c r="AK801" s="1367"/>
      <c r="AL801" s="139"/>
      <c r="AM801" s="363"/>
      <c r="AN801" s="139"/>
      <c r="AO801" s="139"/>
      <c r="AP801" s="139"/>
      <c r="AQ801" s="139"/>
      <c r="AR801" s="139"/>
      <c r="AS801" s="139"/>
      <c r="AT801" s="139"/>
      <c r="AU801" s="139"/>
      <c r="AV801" s="139"/>
      <c r="AW801" s="139"/>
      <c r="AX801" s="139"/>
      <c r="AY801" s="139"/>
    </row>
    <row r="802" spans="1:51" s="110" customFormat="1" ht="25.9" hidden="1" customHeight="1" x14ac:dyDescent="0.25">
      <c r="A802" s="226" t="s">
        <v>8263</v>
      </c>
      <c r="B802" s="226"/>
      <c r="C802" s="227" t="s">
        <v>8257</v>
      </c>
      <c r="D802" s="252" t="s">
        <v>9926</v>
      </c>
      <c r="E802" s="231" t="s">
        <v>10256</v>
      </c>
      <c r="F802" s="239">
        <f t="shared" si="129"/>
        <v>45924</v>
      </c>
      <c r="G802" s="232" t="str">
        <f t="shared" si="130"/>
        <v>A</v>
      </c>
      <c r="H802" s="1058" t="str">
        <f t="shared" si="133"/>
        <v>MR_DER-1220_25</v>
      </c>
      <c r="I802" s="234" t="str">
        <f t="shared" si="131"/>
        <v>ND</v>
      </c>
      <c r="J802" s="255" t="str">
        <f t="shared" si="132"/>
        <v>ND</v>
      </c>
      <c r="K802" s="132" t="s">
        <v>3730</v>
      </c>
      <c r="L802" s="118">
        <v>45912</v>
      </c>
      <c r="M802" s="1153" t="s">
        <v>10282</v>
      </c>
      <c r="N802" s="108" t="s">
        <v>5539</v>
      </c>
      <c r="O802" s="118">
        <v>45922</v>
      </c>
      <c r="P802" s="139"/>
      <c r="Q802" s="122" t="s">
        <v>3748</v>
      </c>
      <c r="R802" s="118">
        <v>45924</v>
      </c>
      <c r="S802" s="218" t="s">
        <v>10361</v>
      </c>
      <c r="T802" s="139"/>
      <c r="U802" s="363"/>
      <c r="V802" s="139"/>
      <c r="W802" s="139"/>
      <c r="X802" s="363"/>
      <c r="Y802" s="164"/>
      <c r="Z802" s="139"/>
      <c r="AA802" s="363"/>
      <c r="AB802" s="139"/>
      <c r="AC802" s="139"/>
      <c r="AD802" s="363"/>
      <c r="AE802" s="164"/>
      <c r="AF802" s="139"/>
      <c r="AG802" s="363"/>
      <c r="AH802" s="139"/>
      <c r="AI802" s="139"/>
      <c r="AJ802" s="363"/>
      <c r="AK802" s="1367"/>
      <c r="AL802" s="139"/>
      <c r="AM802" s="363"/>
      <c r="AN802" s="139"/>
      <c r="AO802" s="139"/>
      <c r="AP802" s="139"/>
      <c r="AQ802" s="139"/>
      <c r="AR802" s="139"/>
      <c r="AS802" s="139"/>
      <c r="AT802" s="139"/>
      <c r="AU802" s="139"/>
      <c r="AV802" s="139"/>
      <c r="AW802" s="139"/>
      <c r="AX802" s="139"/>
      <c r="AY802" s="139"/>
    </row>
    <row r="803" spans="1:51" s="110" customFormat="1" ht="25.9" hidden="1" customHeight="1" x14ac:dyDescent="0.25">
      <c r="A803" s="226" t="s">
        <v>8263</v>
      </c>
      <c r="B803" s="226"/>
      <c r="C803" s="227" t="s">
        <v>8257</v>
      </c>
      <c r="D803" s="252" t="s">
        <v>9926</v>
      </c>
      <c r="E803" s="231" t="s">
        <v>10257</v>
      </c>
      <c r="F803" s="239">
        <f t="shared" si="129"/>
        <v>45924</v>
      </c>
      <c r="G803" s="232" t="str">
        <f t="shared" si="130"/>
        <v>A</v>
      </c>
      <c r="H803" s="1058" t="str">
        <f t="shared" si="133"/>
        <v>MR_DER-1220_25</v>
      </c>
      <c r="I803" s="234" t="str">
        <f t="shared" si="131"/>
        <v>ND</v>
      </c>
      <c r="J803" s="255" t="str">
        <f t="shared" si="132"/>
        <v>ND</v>
      </c>
      <c r="K803" s="132" t="s">
        <v>3730</v>
      </c>
      <c r="L803" s="118">
        <v>45912</v>
      </c>
      <c r="M803" s="1153" t="s">
        <v>10282</v>
      </c>
      <c r="N803" s="108" t="s">
        <v>5539</v>
      </c>
      <c r="O803" s="118">
        <v>45922</v>
      </c>
      <c r="P803" s="139"/>
      <c r="Q803" s="122" t="s">
        <v>3748</v>
      </c>
      <c r="R803" s="118">
        <v>45924</v>
      </c>
      <c r="S803" s="218" t="s">
        <v>10361</v>
      </c>
      <c r="T803" s="139"/>
      <c r="U803" s="363"/>
      <c r="V803" s="139"/>
      <c r="W803" s="139"/>
      <c r="X803" s="363"/>
      <c r="Y803" s="164"/>
      <c r="Z803" s="139"/>
      <c r="AA803" s="363"/>
      <c r="AB803" s="139"/>
      <c r="AC803" s="139"/>
      <c r="AD803" s="363"/>
      <c r="AE803" s="164"/>
      <c r="AF803" s="139"/>
      <c r="AG803" s="363"/>
      <c r="AH803" s="139"/>
      <c r="AI803" s="139"/>
      <c r="AJ803" s="363"/>
      <c r="AK803" s="1367"/>
      <c r="AL803" s="139"/>
      <c r="AM803" s="363"/>
      <c r="AN803" s="139"/>
      <c r="AO803" s="139"/>
      <c r="AP803" s="139"/>
      <c r="AQ803" s="139"/>
      <c r="AR803" s="139"/>
      <c r="AS803" s="139"/>
      <c r="AT803" s="139"/>
      <c r="AU803" s="139"/>
      <c r="AV803" s="139"/>
      <c r="AW803" s="139"/>
      <c r="AX803" s="139"/>
      <c r="AY803" s="139"/>
    </row>
    <row r="804" spans="1:51" s="110" customFormat="1" ht="25.9" hidden="1" customHeight="1" x14ac:dyDescent="0.25">
      <c r="A804" s="226" t="s">
        <v>8263</v>
      </c>
      <c r="B804" s="226"/>
      <c r="C804" s="227" t="s">
        <v>8257</v>
      </c>
      <c r="D804" s="252" t="s">
        <v>9926</v>
      </c>
      <c r="E804" s="231" t="s">
        <v>10258</v>
      </c>
      <c r="F804" s="239">
        <f t="shared" si="129"/>
        <v>45924</v>
      </c>
      <c r="G804" s="232" t="str">
        <f t="shared" si="130"/>
        <v>A</v>
      </c>
      <c r="H804" s="1058" t="str">
        <f t="shared" si="133"/>
        <v>MR_DER-1220_25</v>
      </c>
      <c r="I804" s="234" t="str">
        <f t="shared" si="131"/>
        <v>ND</v>
      </c>
      <c r="J804" s="255" t="str">
        <f t="shared" si="132"/>
        <v>ND</v>
      </c>
      <c r="K804" s="132" t="s">
        <v>3730</v>
      </c>
      <c r="L804" s="118">
        <v>45912</v>
      </c>
      <c r="M804" s="1153" t="s">
        <v>10282</v>
      </c>
      <c r="N804" s="108" t="s">
        <v>5539</v>
      </c>
      <c r="O804" s="118">
        <v>45922</v>
      </c>
      <c r="P804" s="139"/>
      <c r="Q804" s="122" t="s">
        <v>3748</v>
      </c>
      <c r="R804" s="118">
        <v>45924</v>
      </c>
      <c r="S804" s="218" t="s">
        <v>10361</v>
      </c>
      <c r="T804" s="139"/>
      <c r="U804" s="363"/>
      <c r="V804" s="139"/>
      <c r="W804" s="139"/>
      <c r="X804" s="363"/>
      <c r="Y804" s="164"/>
      <c r="Z804" s="139"/>
      <c r="AA804" s="363"/>
      <c r="AB804" s="139"/>
      <c r="AC804" s="139"/>
      <c r="AD804" s="363"/>
      <c r="AE804" s="164"/>
      <c r="AF804" s="139"/>
      <c r="AG804" s="363"/>
      <c r="AH804" s="139"/>
      <c r="AI804" s="139"/>
      <c r="AJ804" s="363"/>
      <c r="AK804" s="1367"/>
      <c r="AL804" s="139"/>
      <c r="AM804" s="363"/>
      <c r="AN804" s="139"/>
      <c r="AO804" s="139"/>
      <c r="AP804" s="139"/>
      <c r="AQ804" s="139"/>
      <c r="AR804" s="139"/>
      <c r="AS804" s="139"/>
      <c r="AT804" s="139"/>
      <c r="AU804" s="139"/>
      <c r="AV804" s="139"/>
      <c r="AW804" s="139"/>
      <c r="AX804" s="139"/>
      <c r="AY804" s="139"/>
    </row>
    <row r="805" spans="1:51" s="110" customFormat="1" ht="25.9" hidden="1" customHeight="1" x14ac:dyDescent="0.25">
      <c r="A805" s="226" t="s">
        <v>8263</v>
      </c>
      <c r="B805" s="226"/>
      <c r="C805" s="227" t="s">
        <v>8257</v>
      </c>
      <c r="D805" s="252" t="s">
        <v>9926</v>
      </c>
      <c r="E805" s="231" t="s">
        <v>10259</v>
      </c>
      <c r="F805" s="239">
        <f t="shared" si="129"/>
        <v>45924</v>
      </c>
      <c r="G805" s="232" t="str">
        <f t="shared" si="130"/>
        <v>A</v>
      </c>
      <c r="H805" s="1058" t="str">
        <f t="shared" si="133"/>
        <v>MR_DER-1220_25</v>
      </c>
      <c r="I805" s="234" t="str">
        <f t="shared" si="131"/>
        <v>ND</v>
      </c>
      <c r="J805" s="255" t="str">
        <f t="shared" si="132"/>
        <v>ND</v>
      </c>
      <c r="K805" s="132" t="s">
        <v>3730</v>
      </c>
      <c r="L805" s="118">
        <v>45912</v>
      </c>
      <c r="M805" s="1153" t="s">
        <v>10282</v>
      </c>
      <c r="N805" s="108" t="s">
        <v>5539</v>
      </c>
      <c r="O805" s="118">
        <v>45922</v>
      </c>
      <c r="P805" s="139"/>
      <c r="Q805" s="122" t="s">
        <v>3748</v>
      </c>
      <c r="R805" s="118">
        <v>45924</v>
      </c>
      <c r="S805" s="218" t="s">
        <v>10361</v>
      </c>
      <c r="T805" s="139"/>
      <c r="U805" s="363"/>
      <c r="V805" s="139"/>
      <c r="W805" s="139"/>
      <c r="X805" s="363"/>
      <c r="Y805" s="164"/>
      <c r="Z805" s="139"/>
      <c r="AA805" s="363"/>
      <c r="AB805" s="139"/>
      <c r="AC805" s="139"/>
      <c r="AD805" s="363"/>
      <c r="AE805" s="164"/>
      <c r="AF805" s="139"/>
      <c r="AG805" s="363"/>
      <c r="AH805" s="139"/>
      <c r="AI805" s="139"/>
      <c r="AJ805" s="363"/>
      <c r="AK805" s="1367"/>
      <c r="AL805" s="139"/>
      <c r="AM805" s="363"/>
      <c r="AN805" s="139"/>
      <c r="AO805" s="139"/>
      <c r="AP805" s="139"/>
      <c r="AQ805" s="139"/>
      <c r="AR805" s="139"/>
      <c r="AS805" s="139"/>
      <c r="AT805" s="139"/>
      <c r="AU805" s="139"/>
      <c r="AV805" s="139"/>
      <c r="AW805" s="139"/>
      <c r="AX805" s="139"/>
      <c r="AY805" s="139"/>
    </row>
    <row r="806" spans="1:51" s="110" customFormat="1" ht="25.9" hidden="1" customHeight="1" x14ac:dyDescent="0.25">
      <c r="A806" s="226" t="s">
        <v>8263</v>
      </c>
      <c r="B806" s="226"/>
      <c r="C806" s="227" t="s">
        <v>8257</v>
      </c>
      <c r="D806" s="252" t="s">
        <v>9926</v>
      </c>
      <c r="E806" s="231" t="s">
        <v>10260</v>
      </c>
      <c r="F806" s="239">
        <f t="shared" si="129"/>
        <v>45924</v>
      </c>
      <c r="G806" s="232" t="str">
        <f t="shared" si="130"/>
        <v>A</v>
      </c>
      <c r="H806" s="1058" t="str">
        <f t="shared" si="133"/>
        <v>MR_DER-1220_25</v>
      </c>
      <c r="I806" s="234" t="str">
        <f t="shared" si="131"/>
        <v>ND</v>
      </c>
      <c r="J806" s="255" t="str">
        <f t="shared" si="132"/>
        <v>ND</v>
      </c>
      <c r="K806" s="132" t="s">
        <v>3730</v>
      </c>
      <c r="L806" s="118">
        <v>45912</v>
      </c>
      <c r="M806" s="1153" t="s">
        <v>10282</v>
      </c>
      <c r="N806" s="108" t="s">
        <v>5539</v>
      </c>
      <c r="O806" s="118">
        <v>45922</v>
      </c>
      <c r="P806" s="139"/>
      <c r="Q806" s="122" t="s">
        <v>3748</v>
      </c>
      <c r="R806" s="118">
        <v>45924</v>
      </c>
      <c r="S806" s="218" t="s">
        <v>10361</v>
      </c>
      <c r="T806" s="139"/>
      <c r="U806" s="363"/>
      <c r="V806" s="139"/>
      <c r="W806" s="139"/>
      <c r="X806" s="363"/>
      <c r="Y806" s="164"/>
      <c r="Z806" s="139"/>
      <c r="AA806" s="363"/>
      <c r="AB806" s="139"/>
      <c r="AC806" s="139"/>
      <c r="AD806" s="363"/>
      <c r="AE806" s="164"/>
      <c r="AF806" s="139"/>
      <c r="AG806" s="363"/>
      <c r="AH806" s="139"/>
      <c r="AI806" s="139"/>
      <c r="AJ806" s="363"/>
      <c r="AK806" s="1367"/>
      <c r="AL806" s="139"/>
      <c r="AM806" s="363"/>
      <c r="AN806" s="139"/>
      <c r="AO806" s="139"/>
      <c r="AP806" s="139"/>
      <c r="AQ806" s="139"/>
      <c r="AR806" s="139"/>
      <c r="AS806" s="139"/>
      <c r="AT806" s="139"/>
      <c r="AU806" s="139"/>
      <c r="AV806" s="139"/>
      <c r="AW806" s="139"/>
      <c r="AX806" s="139"/>
      <c r="AY806" s="139"/>
    </row>
    <row r="807" spans="1:51" s="110" customFormat="1" ht="25.9" hidden="1" customHeight="1" x14ac:dyDescent="0.25">
      <c r="A807" s="226" t="s">
        <v>8263</v>
      </c>
      <c r="B807" s="226"/>
      <c r="C807" s="227" t="s">
        <v>8257</v>
      </c>
      <c r="D807" s="252" t="s">
        <v>9926</v>
      </c>
      <c r="E807" s="231" t="s">
        <v>10261</v>
      </c>
      <c r="F807" s="239">
        <f t="shared" si="129"/>
        <v>45924</v>
      </c>
      <c r="G807" s="232" t="str">
        <f t="shared" si="130"/>
        <v>A</v>
      </c>
      <c r="H807" s="1058" t="str">
        <f t="shared" si="133"/>
        <v>MR_DER-1220_25</v>
      </c>
      <c r="I807" s="234" t="str">
        <f t="shared" si="131"/>
        <v>ND</v>
      </c>
      <c r="J807" s="255" t="str">
        <f t="shared" si="132"/>
        <v>ND</v>
      </c>
      <c r="K807" s="132" t="s">
        <v>3730</v>
      </c>
      <c r="L807" s="118">
        <v>45912</v>
      </c>
      <c r="M807" s="1153" t="s">
        <v>10282</v>
      </c>
      <c r="N807" s="108" t="s">
        <v>5539</v>
      </c>
      <c r="O807" s="118">
        <v>45922</v>
      </c>
      <c r="P807" s="139"/>
      <c r="Q807" s="122" t="s">
        <v>3748</v>
      </c>
      <c r="R807" s="118">
        <v>45924</v>
      </c>
      <c r="S807" s="218" t="s">
        <v>10361</v>
      </c>
      <c r="T807" s="139"/>
      <c r="U807" s="363"/>
      <c r="V807" s="139"/>
      <c r="W807" s="139"/>
      <c r="X807" s="363"/>
      <c r="Y807" s="164"/>
      <c r="Z807" s="139"/>
      <c r="AA807" s="363"/>
      <c r="AB807" s="139"/>
      <c r="AC807" s="139"/>
      <c r="AD807" s="363"/>
      <c r="AE807" s="164"/>
      <c r="AF807" s="139"/>
      <c r="AG807" s="363"/>
      <c r="AH807" s="139"/>
      <c r="AI807" s="139"/>
      <c r="AJ807" s="363"/>
      <c r="AK807" s="1367"/>
      <c r="AL807" s="139"/>
      <c r="AM807" s="363"/>
      <c r="AN807" s="139"/>
      <c r="AO807" s="139"/>
      <c r="AP807" s="139"/>
      <c r="AQ807" s="139"/>
      <c r="AR807" s="139"/>
      <c r="AS807" s="139"/>
      <c r="AT807" s="139"/>
      <c r="AU807" s="139"/>
      <c r="AV807" s="139"/>
      <c r="AW807" s="139"/>
      <c r="AX807" s="139"/>
      <c r="AY807" s="139"/>
    </row>
    <row r="808" spans="1:51" s="110" customFormat="1" ht="25.9" hidden="1" customHeight="1" x14ac:dyDescent="0.25">
      <c r="A808" s="226" t="s">
        <v>8263</v>
      </c>
      <c r="B808" s="226"/>
      <c r="C808" s="227" t="s">
        <v>8257</v>
      </c>
      <c r="D808" s="252" t="s">
        <v>9926</v>
      </c>
      <c r="E808" s="231" t="s">
        <v>10262</v>
      </c>
      <c r="F808" s="239">
        <f t="shared" si="129"/>
        <v>45924</v>
      </c>
      <c r="G808" s="232" t="str">
        <f t="shared" si="130"/>
        <v>A</v>
      </c>
      <c r="H808" s="1058" t="str">
        <f t="shared" si="133"/>
        <v>MR_DER-1220_25</v>
      </c>
      <c r="I808" s="234" t="str">
        <f t="shared" si="131"/>
        <v>ND</v>
      </c>
      <c r="J808" s="255" t="str">
        <f t="shared" si="132"/>
        <v>ND</v>
      </c>
      <c r="K808" s="132" t="s">
        <v>3730</v>
      </c>
      <c r="L808" s="118">
        <v>45912</v>
      </c>
      <c r="M808" s="1153" t="s">
        <v>10282</v>
      </c>
      <c r="N808" s="108" t="s">
        <v>5539</v>
      </c>
      <c r="O808" s="118">
        <v>45922</v>
      </c>
      <c r="P808" s="139"/>
      <c r="Q808" s="122" t="s">
        <v>3748</v>
      </c>
      <c r="R808" s="118">
        <v>45924</v>
      </c>
      <c r="S808" s="218" t="s">
        <v>10361</v>
      </c>
      <c r="T808" s="139"/>
      <c r="U808" s="363"/>
      <c r="V808" s="139"/>
      <c r="W808" s="139"/>
      <c r="X808" s="363"/>
      <c r="Y808" s="164"/>
      <c r="Z808" s="139"/>
      <c r="AA808" s="363"/>
      <c r="AB808" s="139"/>
      <c r="AC808" s="139"/>
      <c r="AD808" s="363"/>
      <c r="AE808" s="164"/>
      <c r="AF808" s="139"/>
      <c r="AG808" s="363"/>
      <c r="AH808" s="139"/>
      <c r="AI808" s="139"/>
      <c r="AJ808" s="363"/>
      <c r="AK808" s="1367"/>
      <c r="AL808" s="139"/>
      <c r="AM808" s="363"/>
      <c r="AN808" s="139"/>
      <c r="AO808" s="139"/>
      <c r="AP808" s="139"/>
      <c r="AQ808" s="139"/>
      <c r="AR808" s="139"/>
      <c r="AS808" s="139"/>
      <c r="AT808" s="139"/>
      <c r="AU808" s="139"/>
      <c r="AV808" s="139"/>
      <c r="AW808" s="139"/>
      <c r="AX808" s="139"/>
      <c r="AY808" s="139"/>
    </row>
    <row r="809" spans="1:51" s="110" customFormat="1" ht="25.9" hidden="1" customHeight="1" x14ac:dyDescent="0.25">
      <c r="A809" s="226" t="s">
        <v>8263</v>
      </c>
      <c r="B809" s="226"/>
      <c r="C809" s="227" t="s">
        <v>8257</v>
      </c>
      <c r="D809" s="252" t="s">
        <v>9926</v>
      </c>
      <c r="E809" s="231" t="s">
        <v>10263</v>
      </c>
      <c r="F809" s="239">
        <f t="shared" si="129"/>
        <v>45924</v>
      </c>
      <c r="G809" s="232" t="str">
        <f t="shared" si="130"/>
        <v>A</v>
      </c>
      <c r="H809" s="1058" t="str">
        <f t="shared" si="133"/>
        <v>MR_DER-1220_25</v>
      </c>
      <c r="I809" s="234" t="str">
        <f t="shared" si="131"/>
        <v>ND</v>
      </c>
      <c r="J809" s="255" t="str">
        <f t="shared" si="132"/>
        <v>ND</v>
      </c>
      <c r="K809" s="132" t="s">
        <v>3730</v>
      </c>
      <c r="L809" s="118">
        <v>45912</v>
      </c>
      <c r="M809" s="1153" t="s">
        <v>10282</v>
      </c>
      <c r="N809" s="108" t="s">
        <v>5539</v>
      </c>
      <c r="O809" s="118">
        <v>45922</v>
      </c>
      <c r="P809" s="139"/>
      <c r="Q809" s="122" t="s">
        <v>3748</v>
      </c>
      <c r="R809" s="118">
        <v>45924</v>
      </c>
      <c r="S809" s="218" t="s">
        <v>10361</v>
      </c>
      <c r="T809" s="139"/>
      <c r="U809" s="363"/>
      <c r="V809" s="139"/>
      <c r="W809" s="139"/>
      <c r="X809" s="363"/>
      <c r="Y809" s="164"/>
      <c r="Z809" s="139"/>
      <c r="AA809" s="363"/>
      <c r="AB809" s="139"/>
      <c r="AC809" s="139"/>
      <c r="AD809" s="363"/>
      <c r="AE809" s="164"/>
      <c r="AF809" s="139"/>
      <c r="AG809" s="363"/>
      <c r="AH809" s="139"/>
      <c r="AI809" s="139"/>
      <c r="AJ809" s="363"/>
      <c r="AK809" s="1367"/>
      <c r="AL809" s="139"/>
      <c r="AM809" s="363"/>
      <c r="AN809" s="139"/>
      <c r="AO809" s="139"/>
      <c r="AP809" s="139"/>
      <c r="AQ809" s="139"/>
      <c r="AR809" s="139"/>
      <c r="AS809" s="139"/>
      <c r="AT809" s="139"/>
      <c r="AU809" s="139"/>
      <c r="AV809" s="139"/>
      <c r="AW809" s="139"/>
      <c r="AX809" s="139"/>
      <c r="AY809" s="139"/>
    </row>
    <row r="810" spans="1:51" s="110" customFormat="1" ht="25.9" hidden="1" customHeight="1" x14ac:dyDescent="0.25">
      <c r="A810" s="226" t="s">
        <v>8263</v>
      </c>
      <c r="B810" s="226"/>
      <c r="C810" s="227" t="s">
        <v>8257</v>
      </c>
      <c r="D810" s="252" t="s">
        <v>9926</v>
      </c>
      <c r="E810" s="231" t="s">
        <v>10264</v>
      </c>
      <c r="F810" s="239">
        <f t="shared" ref="F810:F827" si="134">IF(L810&lt;&gt;0,MAX(L810,R810,X810,AD810,AJ810,AP810,AV810,BC810),"NE")</f>
        <v>45924</v>
      </c>
      <c r="G810" s="232" t="str">
        <f t="shared" ref="G810:G827" si="135">IF($F810="","",INDEX($K810:$DP810,1,MATCH($F810,$K810:$DP810,)-1))</f>
        <v>A</v>
      </c>
      <c r="H810" s="1058" t="str">
        <f t="shared" si="133"/>
        <v>MR_DER-1220_25</v>
      </c>
      <c r="I810" s="234" t="str">
        <f t="shared" ref="I810:I827" si="136">IF(F810="NE",F810,IF(INDEX(K810:CR810,,MATCH(F810,K810:CR810,0)+3)&lt;&gt;0,INDEX(K810:CR810,,MATCH(F810,K810:CR810,0)+3),"ND"))</f>
        <v>ND</v>
      </c>
      <c r="J810" s="255" t="str">
        <f t="shared" ref="J810:J827" si="137">IF(G810="NE",G810,IF(INDEX(K810:CS810,,MATCH(G810,K810:CS810,0)+3)&lt;&gt;0,INDEX(K810:CS810,,MATCH(G810,K810:CS810,0)+3),"ND"))</f>
        <v>ND</v>
      </c>
      <c r="K810" s="132" t="s">
        <v>3730</v>
      </c>
      <c r="L810" s="118">
        <v>45912</v>
      </c>
      <c r="M810" s="1153" t="s">
        <v>10282</v>
      </c>
      <c r="N810" s="108" t="s">
        <v>5539</v>
      </c>
      <c r="O810" s="118">
        <v>45922</v>
      </c>
      <c r="P810" s="139"/>
      <c r="Q810" s="122" t="s">
        <v>3748</v>
      </c>
      <c r="R810" s="118">
        <v>45924</v>
      </c>
      <c r="S810" s="218" t="s">
        <v>10361</v>
      </c>
      <c r="T810" s="139"/>
      <c r="U810" s="363"/>
      <c r="V810" s="139"/>
      <c r="W810" s="139"/>
      <c r="X810" s="363"/>
      <c r="Y810" s="164"/>
      <c r="Z810" s="139"/>
      <c r="AA810" s="363"/>
      <c r="AB810" s="139"/>
      <c r="AC810" s="139"/>
      <c r="AD810" s="363"/>
      <c r="AE810" s="164"/>
      <c r="AF810" s="139"/>
      <c r="AG810" s="363"/>
      <c r="AH810" s="139"/>
      <c r="AI810" s="139"/>
      <c r="AJ810" s="363"/>
      <c r="AK810" s="1367"/>
      <c r="AL810" s="139"/>
      <c r="AM810" s="363"/>
      <c r="AN810" s="139"/>
      <c r="AO810" s="139"/>
      <c r="AP810" s="139"/>
      <c r="AQ810" s="139"/>
      <c r="AR810" s="139"/>
      <c r="AS810" s="139"/>
      <c r="AT810" s="139"/>
      <c r="AU810" s="139"/>
      <c r="AV810" s="139"/>
      <c r="AW810" s="139"/>
      <c r="AX810" s="139"/>
      <c r="AY810" s="139"/>
    </row>
    <row r="811" spans="1:51" s="110" customFormat="1" ht="25.9" hidden="1" customHeight="1" x14ac:dyDescent="0.25">
      <c r="A811" s="226" t="s">
        <v>8263</v>
      </c>
      <c r="B811" s="226"/>
      <c r="C811" s="227" t="s">
        <v>8257</v>
      </c>
      <c r="D811" s="252" t="s">
        <v>9926</v>
      </c>
      <c r="E811" s="231" t="s">
        <v>10265</v>
      </c>
      <c r="F811" s="239">
        <f t="shared" si="134"/>
        <v>45924</v>
      </c>
      <c r="G811" s="232" t="str">
        <f t="shared" si="135"/>
        <v>A</v>
      </c>
      <c r="H811" s="1058" t="str">
        <f t="shared" si="133"/>
        <v>MR_DER-1220_25</v>
      </c>
      <c r="I811" s="234" t="str">
        <f t="shared" si="136"/>
        <v>ND</v>
      </c>
      <c r="J811" s="255" t="str">
        <f t="shared" si="137"/>
        <v>ND</v>
      </c>
      <c r="K811" s="132" t="s">
        <v>3730</v>
      </c>
      <c r="L811" s="118">
        <v>45912</v>
      </c>
      <c r="M811" s="1153" t="s">
        <v>10282</v>
      </c>
      <c r="N811" s="108" t="s">
        <v>5539</v>
      </c>
      <c r="O811" s="118">
        <v>45922</v>
      </c>
      <c r="P811" s="139"/>
      <c r="Q811" s="122" t="s">
        <v>3748</v>
      </c>
      <c r="R811" s="118">
        <v>45924</v>
      </c>
      <c r="S811" s="218" t="s">
        <v>10361</v>
      </c>
      <c r="T811" s="139"/>
      <c r="U811" s="363"/>
      <c r="V811" s="139"/>
      <c r="W811" s="139"/>
      <c r="X811" s="363"/>
      <c r="Y811" s="164"/>
      <c r="Z811" s="139"/>
      <c r="AA811" s="363"/>
      <c r="AB811" s="139"/>
      <c r="AC811" s="139"/>
      <c r="AD811" s="363"/>
      <c r="AE811" s="164"/>
      <c r="AF811" s="139"/>
      <c r="AG811" s="363"/>
      <c r="AH811" s="139"/>
      <c r="AI811" s="139"/>
      <c r="AJ811" s="363"/>
      <c r="AK811" s="1367"/>
      <c r="AL811" s="139"/>
      <c r="AM811" s="363"/>
      <c r="AN811" s="139"/>
      <c r="AO811" s="139"/>
      <c r="AP811" s="139"/>
      <c r="AQ811" s="139"/>
      <c r="AR811" s="139"/>
      <c r="AS811" s="139"/>
      <c r="AT811" s="139"/>
      <c r="AU811" s="139"/>
      <c r="AV811" s="139"/>
      <c r="AW811" s="139"/>
      <c r="AX811" s="139"/>
      <c r="AY811" s="139"/>
    </row>
    <row r="812" spans="1:51" s="110" customFormat="1" ht="25.9" hidden="1" customHeight="1" x14ac:dyDescent="0.25">
      <c r="A812" s="226" t="s">
        <v>8263</v>
      </c>
      <c r="B812" s="226"/>
      <c r="C812" s="227" t="s">
        <v>8257</v>
      </c>
      <c r="D812" s="252" t="s">
        <v>9926</v>
      </c>
      <c r="E812" s="231" t="s">
        <v>10266</v>
      </c>
      <c r="F812" s="239">
        <f t="shared" si="134"/>
        <v>45924</v>
      </c>
      <c r="G812" s="232" t="str">
        <f t="shared" si="135"/>
        <v>A</v>
      </c>
      <c r="H812" s="1058" t="str">
        <f t="shared" si="133"/>
        <v>MR_DER-1220_25</v>
      </c>
      <c r="I812" s="234" t="str">
        <f t="shared" si="136"/>
        <v>ND</v>
      </c>
      <c r="J812" s="255" t="str">
        <f t="shared" si="137"/>
        <v>ND</v>
      </c>
      <c r="K812" s="132" t="s">
        <v>3730</v>
      </c>
      <c r="L812" s="118">
        <v>45912</v>
      </c>
      <c r="M812" s="1153" t="s">
        <v>10282</v>
      </c>
      <c r="N812" s="108" t="s">
        <v>5539</v>
      </c>
      <c r="O812" s="118">
        <v>45922</v>
      </c>
      <c r="P812" s="139"/>
      <c r="Q812" s="122" t="s">
        <v>3748</v>
      </c>
      <c r="R812" s="118">
        <v>45924</v>
      </c>
      <c r="S812" s="218" t="s">
        <v>10361</v>
      </c>
      <c r="T812" s="139"/>
      <c r="U812" s="363"/>
      <c r="V812" s="139"/>
      <c r="W812" s="139"/>
      <c r="X812" s="363"/>
      <c r="Y812" s="164"/>
      <c r="Z812" s="139"/>
      <c r="AA812" s="363"/>
      <c r="AB812" s="139"/>
      <c r="AC812" s="139"/>
      <c r="AD812" s="363"/>
      <c r="AE812" s="164"/>
      <c r="AF812" s="139"/>
      <c r="AG812" s="363"/>
      <c r="AH812" s="139"/>
      <c r="AI812" s="139"/>
      <c r="AJ812" s="363"/>
      <c r="AK812" s="1367"/>
      <c r="AL812" s="139"/>
      <c r="AM812" s="363"/>
      <c r="AN812" s="139"/>
      <c r="AO812" s="139"/>
      <c r="AP812" s="139"/>
      <c r="AQ812" s="139"/>
      <c r="AR812" s="139"/>
      <c r="AS812" s="139"/>
      <c r="AT812" s="139"/>
      <c r="AU812" s="139"/>
      <c r="AV812" s="139"/>
      <c r="AW812" s="139"/>
      <c r="AX812" s="139"/>
      <c r="AY812" s="139"/>
    </row>
    <row r="813" spans="1:51" s="110" customFormat="1" ht="25.9" hidden="1" customHeight="1" x14ac:dyDescent="0.25">
      <c r="A813" s="226" t="s">
        <v>8263</v>
      </c>
      <c r="B813" s="226"/>
      <c r="C813" s="227" t="s">
        <v>8257</v>
      </c>
      <c r="D813" s="252" t="s">
        <v>9926</v>
      </c>
      <c r="E813" s="231" t="s">
        <v>10267</v>
      </c>
      <c r="F813" s="239">
        <f t="shared" si="134"/>
        <v>45924</v>
      </c>
      <c r="G813" s="232" t="str">
        <f t="shared" si="135"/>
        <v>A</v>
      </c>
      <c r="H813" s="1058" t="str">
        <f t="shared" si="133"/>
        <v>MR_DER-1220_25</v>
      </c>
      <c r="I813" s="234" t="str">
        <f t="shared" si="136"/>
        <v>ND</v>
      </c>
      <c r="J813" s="255" t="str">
        <f t="shared" si="137"/>
        <v>ND</v>
      </c>
      <c r="K813" s="132" t="s">
        <v>3730</v>
      </c>
      <c r="L813" s="118">
        <v>45912</v>
      </c>
      <c r="M813" s="1153" t="s">
        <v>10282</v>
      </c>
      <c r="N813" s="108" t="s">
        <v>5539</v>
      </c>
      <c r="O813" s="118">
        <v>45922</v>
      </c>
      <c r="P813" s="139"/>
      <c r="Q813" s="122" t="s">
        <v>3748</v>
      </c>
      <c r="R813" s="118">
        <v>45924</v>
      </c>
      <c r="S813" s="218" t="s">
        <v>10361</v>
      </c>
      <c r="T813" s="139"/>
      <c r="U813" s="363"/>
      <c r="V813" s="139"/>
      <c r="W813" s="139"/>
      <c r="X813" s="363"/>
      <c r="Y813" s="164"/>
      <c r="Z813" s="139"/>
      <c r="AA813" s="363"/>
      <c r="AB813" s="139"/>
      <c r="AC813" s="139"/>
      <c r="AD813" s="363"/>
      <c r="AE813" s="164"/>
      <c r="AF813" s="139"/>
      <c r="AG813" s="363"/>
      <c r="AH813" s="139"/>
      <c r="AI813" s="139"/>
      <c r="AJ813" s="363"/>
      <c r="AK813" s="1367"/>
      <c r="AL813" s="139"/>
      <c r="AM813" s="363"/>
      <c r="AN813" s="139"/>
      <c r="AO813" s="139"/>
      <c r="AP813" s="139"/>
      <c r="AQ813" s="139"/>
      <c r="AR813" s="139"/>
      <c r="AS813" s="139"/>
      <c r="AT813" s="139"/>
      <c r="AU813" s="139"/>
      <c r="AV813" s="139"/>
      <c r="AW813" s="139"/>
      <c r="AX813" s="139"/>
      <c r="AY813" s="139"/>
    </row>
    <row r="814" spans="1:51" s="110" customFormat="1" ht="25.9" hidden="1" customHeight="1" x14ac:dyDescent="0.25">
      <c r="A814" s="226" t="s">
        <v>8263</v>
      </c>
      <c r="B814" s="226"/>
      <c r="C814" s="227" t="s">
        <v>8257</v>
      </c>
      <c r="D814" s="252" t="s">
        <v>9926</v>
      </c>
      <c r="E814" s="231" t="s">
        <v>10268</v>
      </c>
      <c r="F814" s="239">
        <f t="shared" si="134"/>
        <v>45924</v>
      </c>
      <c r="G814" s="232" t="str">
        <f t="shared" si="135"/>
        <v>A</v>
      </c>
      <c r="H814" s="1058" t="str">
        <f t="shared" si="133"/>
        <v>MR_DER-1220_25</v>
      </c>
      <c r="I814" s="234" t="str">
        <f t="shared" si="136"/>
        <v>ND</v>
      </c>
      <c r="J814" s="255" t="str">
        <f t="shared" si="137"/>
        <v>ND</v>
      </c>
      <c r="K814" s="132" t="s">
        <v>3730</v>
      </c>
      <c r="L814" s="118">
        <v>45912</v>
      </c>
      <c r="M814" s="1153" t="s">
        <v>10282</v>
      </c>
      <c r="N814" s="108" t="s">
        <v>5539</v>
      </c>
      <c r="O814" s="118">
        <v>45922</v>
      </c>
      <c r="P814" s="139"/>
      <c r="Q814" s="122" t="s">
        <v>3748</v>
      </c>
      <c r="R814" s="118">
        <v>45924</v>
      </c>
      <c r="S814" s="218" t="s">
        <v>10361</v>
      </c>
      <c r="T814" s="139"/>
      <c r="U814" s="363"/>
      <c r="V814" s="139"/>
      <c r="W814" s="139"/>
      <c r="X814" s="363"/>
      <c r="Y814" s="164"/>
      <c r="Z814" s="139"/>
      <c r="AA814" s="363"/>
      <c r="AB814" s="139"/>
      <c r="AC814" s="139"/>
      <c r="AD814" s="363"/>
      <c r="AE814" s="164"/>
      <c r="AF814" s="139"/>
      <c r="AG814" s="363"/>
      <c r="AH814" s="139"/>
      <c r="AI814" s="139"/>
      <c r="AJ814" s="363"/>
      <c r="AK814" s="1367"/>
      <c r="AL814" s="139"/>
      <c r="AM814" s="363"/>
      <c r="AN814" s="139"/>
      <c r="AO814" s="139"/>
      <c r="AP814" s="139"/>
      <c r="AQ814" s="139"/>
      <c r="AR814" s="139"/>
      <c r="AS814" s="139"/>
      <c r="AT814" s="139"/>
      <c r="AU814" s="139"/>
      <c r="AV814" s="139"/>
      <c r="AW814" s="139"/>
      <c r="AX814" s="139"/>
      <c r="AY814" s="139"/>
    </row>
    <row r="815" spans="1:51" s="110" customFormat="1" ht="25.9" hidden="1" customHeight="1" x14ac:dyDescent="0.25">
      <c r="A815" s="226" t="s">
        <v>8263</v>
      </c>
      <c r="B815" s="226"/>
      <c r="C815" s="227" t="s">
        <v>8257</v>
      </c>
      <c r="D815" s="252" t="s">
        <v>9926</v>
      </c>
      <c r="E815" s="231" t="s">
        <v>10269</v>
      </c>
      <c r="F815" s="239">
        <f t="shared" si="134"/>
        <v>45924</v>
      </c>
      <c r="G815" s="232" t="str">
        <f t="shared" si="135"/>
        <v>A</v>
      </c>
      <c r="H815" s="1058" t="str">
        <f t="shared" ref="H815:H827" si="138">IF($F815="","",INDEX($K815:$BH815,1,MATCH($F815,$K815:$AC815,)+1))</f>
        <v>MR_DER-1220_25</v>
      </c>
      <c r="I815" s="234" t="str">
        <f t="shared" si="136"/>
        <v>ND</v>
      </c>
      <c r="J815" s="255" t="str">
        <f t="shared" si="137"/>
        <v>ND</v>
      </c>
      <c r="K815" s="132" t="s">
        <v>3730</v>
      </c>
      <c r="L815" s="118">
        <v>45912</v>
      </c>
      <c r="M815" s="1153" t="s">
        <v>10282</v>
      </c>
      <c r="N815" s="108" t="s">
        <v>5539</v>
      </c>
      <c r="O815" s="118">
        <v>45922</v>
      </c>
      <c r="P815" s="139"/>
      <c r="Q815" s="122" t="s">
        <v>3748</v>
      </c>
      <c r="R815" s="118">
        <v>45924</v>
      </c>
      <c r="S815" s="218" t="s">
        <v>10361</v>
      </c>
      <c r="T815" s="139"/>
      <c r="U815" s="363"/>
      <c r="V815" s="139"/>
      <c r="W815" s="139"/>
      <c r="X815" s="363"/>
      <c r="Y815" s="164"/>
      <c r="Z815" s="139"/>
      <c r="AA815" s="363"/>
      <c r="AB815" s="139"/>
      <c r="AC815" s="139"/>
      <c r="AD815" s="363"/>
      <c r="AE815" s="164"/>
      <c r="AF815" s="139"/>
      <c r="AG815" s="363"/>
      <c r="AH815" s="139"/>
      <c r="AI815" s="139"/>
      <c r="AJ815" s="363"/>
      <c r="AK815" s="1367"/>
      <c r="AL815" s="139"/>
      <c r="AM815" s="363"/>
      <c r="AN815" s="139"/>
      <c r="AO815" s="139"/>
      <c r="AP815" s="139"/>
      <c r="AQ815" s="139"/>
      <c r="AR815" s="139"/>
      <c r="AS815" s="139"/>
      <c r="AT815" s="139"/>
      <c r="AU815" s="139"/>
      <c r="AV815" s="139"/>
      <c r="AW815" s="139"/>
      <c r="AX815" s="139"/>
      <c r="AY815" s="139"/>
    </row>
    <row r="816" spans="1:51" s="110" customFormat="1" ht="25.9" hidden="1" customHeight="1" x14ac:dyDescent="0.25">
      <c r="A816" s="226" t="s">
        <v>8263</v>
      </c>
      <c r="B816" s="226"/>
      <c r="C816" s="227" t="s">
        <v>8257</v>
      </c>
      <c r="D816" s="252" t="s">
        <v>9926</v>
      </c>
      <c r="E816" s="231" t="s">
        <v>10270</v>
      </c>
      <c r="F816" s="239">
        <f t="shared" si="134"/>
        <v>45924</v>
      </c>
      <c r="G816" s="232" t="str">
        <f t="shared" si="135"/>
        <v>A</v>
      </c>
      <c r="H816" s="1058" t="str">
        <f t="shared" si="138"/>
        <v>MR_DER-1220_25</v>
      </c>
      <c r="I816" s="234" t="str">
        <f t="shared" si="136"/>
        <v>ND</v>
      </c>
      <c r="J816" s="255" t="str">
        <f t="shared" si="137"/>
        <v>ND</v>
      </c>
      <c r="K816" s="132" t="s">
        <v>3730</v>
      </c>
      <c r="L816" s="118">
        <v>45912</v>
      </c>
      <c r="M816" s="1153" t="s">
        <v>10282</v>
      </c>
      <c r="N816" s="108" t="s">
        <v>5539</v>
      </c>
      <c r="O816" s="118">
        <v>45922</v>
      </c>
      <c r="P816" s="139"/>
      <c r="Q816" s="122" t="s">
        <v>3748</v>
      </c>
      <c r="R816" s="118">
        <v>45924</v>
      </c>
      <c r="S816" s="218" t="s">
        <v>10361</v>
      </c>
      <c r="T816" s="139"/>
      <c r="U816" s="363"/>
      <c r="V816" s="139"/>
      <c r="W816" s="139"/>
      <c r="X816" s="363"/>
      <c r="Y816" s="164"/>
      <c r="Z816" s="139"/>
      <c r="AA816" s="363"/>
      <c r="AB816" s="139"/>
      <c r="AC816" s="139"/>
      <c r="AD816" s="363"/>
      <c r="AE816" s="164"/>
      <c r="AF816" s="139"/>
      <c r="AG816" s="363"/>
      <c r="AH816" s="139"/>
      <c r="AI816" s="139"/>
      <c r="AJ816" s="363"/>
      <c r="AK816" s="1367"/>
      <c r="AL816" s="139"/>
      <c r="AM816" s="363"/>
      <c r="AN816" s="139"/>
      <c r="AO816" s="139"/>
      <c r="AP816" s="139"/>
      <c r="AQ816" s="139"/>
      <c r="AR816" s="139"/>
      <c r="AS816" s="139"/>
      <c r="AT816" s="139"/>
      <c r="AU816" s="139"/>
      <c r="AV816" s="139"/>
      <c r="AW816" s="139"/>
      <c r="AX816" s="139"/>
      <c r="AY816" s="139"/>
    </row>
    <row r="817" spans="1:51" s="110" customFormat="1" ht="25.9" hidden="1" customHeight="1" x14ac:dyDescent="0.25">
      <c r="A817" s="226" t="s">
        <v>8263</v>
      </c>
      <c r="B817" s="226"/>
      <c r="C817" s="227" t="s">
        <v>8257</v>
      </c>
      <c r="D817" s="252" t="s">
        <v>9926</v>
      </c>
      <c r="E817" s="231" t="s">
        <v>10271</v>
      </c>
      <c r="F817" s="239">
        <f t="shared" si="134"/>
        <v>45924</v>
      </c>
      <c r="G817" s="232" t="str">
        <f t="shared" si="135"/>
        <v>A</v>
      </c>
      <c r="H817" s="1058" t="str">
        <f t="shared" si="138"/>
        <v>MR_DER-1220_25</v>
      </c>
      <c r="I817" s="234" t="str">
        <f t="shared" si="136"/>
        <v>ND</v>
      </c>
      <c r="J817" s="255" t="str">
        <f t="shared" si="137"/>
        <v>ND</v>
      </c>
      <c r="K817" s="132" t="s">
        <v>3730</v>
      </c>
      <c r="L817" s="118">
        <v>45912</v>
      </c>
      <c r="M817" s="1153" t="s">
        <v>10282</v>
      </c>
      <c r="N817" s="108" t="s">
        <v>5539</v>
      </c>
      <c r="O817" s="118">
        <v>45922</v>
      </c>
      <c r="P817" s="139"/>
      <c r="Q817" s="122" t="s">
        <v>3748</v>
      </c>
      <c r="R817" s="118">
        <v>45924</v>
      </c>
      <c r="S817" s="218" t="s">
        <v>10361</v>
      </c>
      <c r="T817" s="139"/>
      <c r="U817" s="363"/>
      <c r="V817" s="139"/>
      <c r="W817" s="139"/>
      <c r="X817" s="363"/>
      <c r="Y817" s="164"/>
      <c r="Z817" s="139"/>
      <c r="AA817" s="363"/>
      <c r="AB817" s="139"/>
      <c r="AC817" s="139"/>
      <c r="AD817" s="363"/>
      <c r="AE817" s="164"/>
      <c r="AF817" s="139"/>
      <c r="AG817" s="363"/>
      <c r="AH817" s="139"/>
      <c r="AI817" s="139"/>
      <c r="AJ817" s="363"/>
      <c r="AK817" s="1367"/>
      <c r="AL817" s="139"/>
      <c r="AM817" s="363"/>
      <c r="AN817" s="139"/>
      <c r="AO817" s="139"/>
      <c r="AP817" s="139"/>
      <c r="AQ817" s="139"/>
      <c r="AR817" s="139"/>
      <c r="AS817" s="139"/>
      <c r="AT817" s="139"/>
      <c r="AU817" s="139"/>
      <c r="AV817" s="139"/>
      <c r="AW817" s="139"/>
      <c r="AX817" s="139"/>
      <c r="AY817" s="139"/>
    </row>
    <row r="818" spans="1:51" s="110" customFormat="1" ht="25.9" hidden="1" customHeight="1" x14ac:dyDescent="0.25">
      <c r="A818" s="226" t="s">
        <v>8263</v>
      </c>
      <c r="B818" s="226"/>
      <c r="C818" s="227" t="s">
        <v>8257</v>
      </c>
      <c r="D818" s="252" t="s">
        <v>9926</v>
      </c>
      <c r="E818" s="231" t="s">
        <v>10272</v>
      </c>
      <c r="F818" s="239">
        <f t="shared" si="134"/>
        <v>45924</v>
      </c>
      <c r="G818" s="232" t="str">
        <f t="shared" si="135"/>
        <v>A</v>
      </c>
      <c r="H818" s="1058" t="str">
        <f t="shared" si="138"/>
        <v>MR_DER-1220_25</v>
      </c>
      <c r="I818" s="234" t="str">
        <f t="shared" si="136"/>
        <v>ND</v>
      </c>
      <c r="J818" s="255" t="str">
        <f t="shared" si="137"/>
        <v>ND</v>
      </c>
      <c r="K818" s="132" t="s">
        <v>3730</v>
      </c>
      <c r="L818" s="118">
        <v>45912</v>
      </c>
      <c r="M818" s="1153" t="s">
        <v>10282</v>
      </c>
      <c r="N818" s="108" t="s">
        <v>5539</v>
      </c>
      <c r="O818" s="118">
        <v>45922</v>
      </c>
      <c r="P818" s="139"/>
      <c r="Q818" s="122" t="s">
        <v>3748</v>
      </c>
      <c r="R818" s="118">
        <v>45924</v>
      </c>
      <c r="S818" s="218" t="s">
        <v>10361</v>
      </c>
      <c r="T818" s="139"/>
      <c r="U818" s="363"/>
      <c r="V818" s="139"/>
      <c r="W818" s="139"/>
      <c r="X818" s="363"/>
      <c r="Y818" s="164"/>
      <c r="Z818" s="139"/>
      <c r="AA818" s="363"/>
      <c r="AB818" s="139"/>
      <c r="AC818" s="139"/>
      <c r="AD818" s="363"/>
      <c r="AE818" s="164"/>
      <c r="AF818" s="139"/>
      <c r="AG818" s="363"/>
      <c r="AH818" s="139"/>
      <c r="AI818" s="139"/>
      <c r="AJ818" s="363"/>
      <c r="AK818" s="1367"/>
      <c r="AL818" s="139"/>
      <c r="AM818" s="363"/>
      <c r="AN818" s="139"/>
      <c r="AO818" s="139"/>
      <c r="AP818" s="139"/>
      <c r="AQ818" s="139"/>
      <c r="AR818" s="139"/>
      <c r="AS818" s="139"/>
      <c r="AT818" s="139"/>
      <c r="AU818" s="139"/>
      <c r="AV818" s="139"/>
      <c r="AW818" s="139"/>
      <c r="AX818" s="139"/>
      <c r="AY818" s="139"/>
    </row>
    <row r="819" spans="1:51" s="110" customFormat="1" ht="25.9" hidden="1" customHeight="1" x14ac:dyDescent="0.25">
      <c r="A819" s="226" t="s">
        <v>8263</v>
      </c>
      <c r="B819" s="226"/>
      <c r="C819" s="227" t="s">
        <v>8257</v>
      </c>
      <c r="D819" s="252" t="s">
        <v>9926</v>
      </c>
      <c r="E819" s="231" t="s">
        <v>10273</v>
      </c>
      <c r="F819" s="239">
        <f t="shared" si="134"/>
        <v>45924</v>
      </c>
      <c r="G819" s="232" t="str">
        <f t="shared" si="135"/>
        <v>A</v>
      </c>
      <c r="H819" s="1058" t="str">
        <f t="shared" si="138"/>
        <v>MR_DER-1220_25</v>
      </c>
      <c r="I819" s="234" t="str">
        <f t="shared" si="136"/>
        <v>ND</v>
      </c>
      <c r="J819" s="255" t="str">
        <f t="shared" si="137"/>
        <v>ND</v>
      </c>
      <c r="K819" s="132" t="s">
        <v>3730</v>
      </c>
      <c r="L819" s="118">
        <v>45912</v>
      </c>
      <c r="M819" s="1153" t="s">
        <v>10282</v>
      </c>
      <c r="N819" s="108" t="s">
        <v>5539</v>
      </c>
      <c r="O819" s="118">
        <v>45922</v>
      </c>
      <c r="P819" s="139"/>
      <c r="Q819" s="122" t="s">
        <v>3748</v>
      </c>
      <c r="R819" s="118">
        <v>45924</v>
      </c>
      <c r="S819" s="218" t="s">
        <v>10361</v>
      </c>
      <c r="T819" s="139"/>
      <c r="U819" s="363"/>
      <c r="V819" s="139"/>
      <c r="W819" s="139"/>
      <c r="X819" s="363"/>
      <c r="Y819" s="164"/>
      <c r="Z819" s="139"/>
      <c r="AA819" s="363"/>
      <c r="AB819" s="139"/>
      <c r="AC819" s="139"/>
      <c r="AD819" s="363"/>
      <c r="AE819" s="164"/>
      <c r="AF819" s="139"/>
      <c r="AG819" s="363"/>
      <c r="AH819" s="139"/>
      <c r="AI819" s="139"/>
      <c r="AJ819" s="363"/>
      <c r="AK819" s="1367"/>
      <c r="AL819" s="139"/>
      <c r="AM819" s="363"/>
      <c r="AN819" s="139"/>
      <c r="AO819" s="139"/>
      <c r="AP819" s="139"/>
      <c r="AQ819" s="139"/>
      <c r="AR819" s="139"/>
      <c r="AS819" s="139"/>
      <c r="AT819" s="139"/>
      <c r="AU819" s="139"/>
      <c r="AV819" s="139"/>
      <c r="AW819" s="139"/>
      <c r="AX819" s="139"/>
      <c r="AY819" s="139"/>
    </row>
    <row r="820" spans="1:51" s="110" customFormat="1" ht="25.9" hidden="1" customHeight="1" x14ac:dyDescent="0.25">
      <c r="A820" s="226" t="s">
        <v>8263</v>
      </c>
      <c r="B820" s="226"/>
      <c r="C820" s="227" t="s">
        <v>8257</v>
      </c>
      <c r="D820" s="252" t="s">
        <v>9926</v>
      </c>
      <c r="E820" s="231" t="s">
        <v>10274</v>
      </c>
      <c r="F820" s="239">
        <f t="shared" si="134"/>
        <v>45924</v>
      </c>
      <c r="G820" s="232" t="str">
        <f t="shared" si="135"/>
        <v>A</v>
      </c>
      <c r="H820" s="1058" t="str">
        <f t="shared" si="138"/>
        <v>MR_DER-1220_25</v>
      </c>
      <c r="I820" s="234" t="str">
        <f t="shared" si="136"/>
        <v>ND</v>
      </c>
      <c r="J820" s="255" t="str">
        <f t="shared" si="137"/>
        <v>ND</v>
      </c>
      <c r="K820" s="132" t="s">
        <v>3730</v>
      </c>
      <c r="L820" s="118">
        <v>45912</v>
      </c>
      <c r="M820" s="1153" t="s">
        <v>10282</v>
      </c>
      <c r="N820" s="108" t="s">
        <v>5539</v>
      </c>
      <c r="O820" s="118">
        <v>45922</v>
      </c>
      <c r="P820" s="139"/>
      <c r="Q820" s="122" t="s">
        <v>3748</v>
      </c>
      <c r="R820" s="118">
        <v>45924</v>
      </c>
      <c r="S820" s="218" t="s">
        <v>10361</v>
      </c>
      <c r="T820" s="139"/>
      <c r="U820" s="363"/>
      <c r="V820" s="139"/>
      <c r="W820" s="139"/>
      <c r="X820" s="363"/>
      <c r="Y820" s="164"/>
      <c r="Z820" s="139"/>
      <c r="AA820" s="363"/>
      <c r="AB820" s="139"/>
      <c r="AC820" s="139"/>
      <c r="AD820" s="363"/>
      <c r="AE820" s="164"/>
      <c r="AF820" s="139"/>
      <c r="AG820" s="363"/>
      <c r="AH820" s="139"/>
      <c r="AI820" s="139"/>
      <c r="AJ820" s="363"/>
      <c r="AK820" s="1367"/>
      <c r="AL820" s="139"/>
      <c r="AM820" s="363"/>
      <c r="AN820" s="139"/>
      <c r="AO820" s="139"/>
      <c r="AP820" s="139"/>
      <c r="AQ820" s="139"/>
      <c r="AR820" s="139"/>
      <c r="AS820" s="139"/>
      <c r="AT820" s="139"/>
      <c r="AU820" s="139"/>
      <c r="AV820" s="139"/>
      <c r="AW820" s="139"/>
      <c r="AX820" s="139"/>
      <c r="AY820" s="139"/>
    </row>
    <row r="821" spans="1:51" s="110" customFormat="1" ht="25.9" hidden="1" customHeight="1" x14ac:dyDescent="0.25">
      <c r="A821" s="226" t="s">
        <v>8263</v>
      </c>
      <c r="B821" s="226"/>
      <c r="C821" s="227" t="s">
        <v>8257</v>
      </c>
      <c r="D821" s="252" t="s">
        <v>9926</v>
      </c>
      <c r="E821" s="231" t="s">
        <v>10275</v>
      </c>
      <c r="F821" s="239">
        <f t="shared" si="134"/>
        <v>45924</v>
      </c>
      <c r="G821" s="232" t="str">
        <f t="shared" si="135"/>
        <v>A</v>
      </c>
      <c r="H821" s="1058" t="str">
        <f t="shared" si="138"/>
        <v>MR_DER-1220_25</v>
      </c>
      <c r="I821" s="234" t="str">
        <f t="shared" si="136"/>
        <v>ND</v>
      </c>
      <c r="J821" s="255" t="str">
        <f t="shared" si="137"/>
        <v>ND</v>
      </c>
      <c r="K821" s="132" t="s">
        <v>3730</v>
      </c>
      <c r="L821" s="118">
        <v>45912</v>
      </c>
      <c r="M821" s="1153" t="s">
        <v>10282</v>
      </c>
      <c r="N821" s="108" t="s">
        <v>5539</v>
      </c>
      <c r="O821" s="118">
        <v>45922</v>
      </c>
      <c r="P821" s="139"/>
      <c r="Q821" s="122" t="s">
        <v>3748</v>
      </c>
      <c r="R821" s="118">
        <v>45924</v>
      </c>
      <c r="S821" s="218" t="s">
        <v>10361</v>
      </c>
      <c r="T821" s="139"/>
      <c r="U821" s="363"/>
      <c r="V821" s="139"/>
      <c r="W821" s="139"/>
      <c r="X821" s="363"/>
      <c r="Y821" s="164"/>
      <c r="Z821" s="139"/>
      <c r="AA821" s="363"/>
      <c r="AB821" s="139"/>
      <c r="AC821" s="139"/>
      <c r="AD821" s="363"/>
      <c r="AE821" s="164"/>
      <c r="AF821" s="139"/>
      <c r="AG821" s="363"/>
      <c r="AH821" s="139"/>
      <c r="AI821" s="139"/>
      <c r="AJ821" s="363"/>
      <c r="AK821" s="1367"/>
      <c r="AL821" s="139"/>
      <c r="AM821" s="363"/>
      <c r="AN821" s="139"/>
      <c r="AO821" s="139"/>
      <c r="AP821" s="139"/>
      <c r="AQ821" s="139"/>
      <c r="AR821" s="139"/>
      <c r="AS821" s="139"/>
      <c r="AT821" s="139"/>
      <c r="AU821" s="139"/>
      <c r="AV821" s="139"/>
      <c r="AW821" s="139"/>
      <c r="AX821" s="139"/>
      <c r="AY821" s="139"/>
    </row>
    <row r="822" spans="1:51" s="110" customFormat="1" ht="25.9" hidden="1" customHeight="1" x14ac:dyDescent="0.25">
      <c r="A822" s="226" t="s">
        <v>8263</v>
      </c>
      <c r="B822" s="226"/>
      <c r="C822" s="227" t="s">
        <v>8257</v>
      </c>
      <c r="D822" s="252" t="s">
        <v>9926</v>
      </c>
      <c r="E822" s="231" t="s">
        <v>10276</v>
      </c>
      <c r="F822" s="239">
        <f t="shared" si="134"/>
        <v>45924</v>
      </c>
      <c r="G822" s="232" t="str">
        <f t="shared" si="135"/>
        <v>A</v>
      </c>
      <c r="H822" s="1058" t="str">
        <f t="shared" si="138"/>
        <v>MR_DER-1220_25</v>
      </c>
      <c r="I822" s="234" t="str">
        <f t="shared" si="136"/>
        <v>ND</v>
      </c>
      <c r="J822" s="255" t="str">
        <f t="shared" si="137"/>
        <v>ND</v>
      </c>
      <c r="K822" s="132" t="s">
        <v>3730</v>
      </c>
      <c r="L822" s="118">
        <v>45912</v>
      </c>
      <c r="M822" s="1153" t="s">
        <v>10282</v>
      </c>
      <c r="N822" s="108" t="s">
        <v>5539</v>
      </c>
      <c r="O822" s="118">
        <v>45922</v>
      </c>
      <c r="P822" s="139"/>
      <c r="Q822" s="122" t="s">
        <v>3748</v>
      </c>
      <c r="R822" s="118">
        <v>45924</v>
      </c>
      <c r="S822" s="218" t="s">
        <v>10361</v>
      </c>
      <c r="T822" s="139"/>
      <c r="U822" s="363"/>
      <c r="V822" s="139"/>
      <c r="W822" s="139"/>
      <c r="X822" s="363"/>
      <c r="Y822" s="164"/>
      <c r="Z822" s="139"/>
      <c r="AA822" s="363"/>
      <c r="AB822" s="139"/>
      <c r="AC822" s="139"/>
      <c r="AD822" s="363"/>
      <c r="AE822" s="164"/>
      <c r="AF822" s="139"/>
      <c r="AG822" s="363"/>
      <c r="AH822" s="139"/>
      <c r="AI822" s="139"/>
      <c r="AJ822" s="363"/>
      <c r="AK822" s="1367"/>
      <c r="AL822" s="139"/>
      <c r="AM822" s="363"/>
      <c r="AN822" s="139"/>
      <c r="AO822" s="139"/>
      <c r="AP822" s="139"/>
      <c r="AQ822" s="139"/>
      <c r="AR822" s="139"/>
      <c r="AS822" s="139"/>
      <c r="AT822" s="139"/>
      <c r="AU822" s="139"/>
      <c r="AV822" s="139"/>
      <c r="AW822" s="139"/>
      <c r="AX822" s="139"/>
      <c r="AY822" s="139"/>
    </row>
    <row r="823" spans="1:51" s="110" customFormat="1" ht="25.9" hidden="1" customHeight="1" x14ac:dyDescent="0.25">
      <c r="A823" s="226" t="s">
        <v>8263</v>
      </c>
      <c r="B823" s="226"/>
      <c r="C823" s="227" t="s">
        <v>8257</v>
      </c>
      <c r="D823" s="252" t="s">
        <v>9926</v>
      </c>
      <c r="E823" s="231" t="s">
        <v>10277</v>
      </c>
      <c r="F823" s="239">
        <f t="shared" si="134"/>
        <v>45924</v>
      </c>
      <c r="G823" s="232" t="str">
        <f t="shared" si="135"/>
        <v>A</v>
      </c>
      <c r="H823" s="1058" t="str">
        <f t="shared" si="138"/>
        <v>MR_DER-1220_25</v>
      </c>
      <c r="I823" s="234" t="str">
        <f t="shared" si="136"/>
        <v>ND</v>
      </c>
      <c r="J823" s="255" t="str">
        <f t="shared" si="137"/>
        <v>ND</v>
      </c>
      <c r="K823" s="132" t="s">
        <v>3730</v>
      </c>
      <c r="L823" s="118">
        <v>45912</v>
      </c>
      <c r="M823" s="1153" t="s">
        <v>10282</v>
      </c>
      <c r="N823" s="108" t="s">
        <v>5539</v>
      </c>
      <c r="O823" s="118">
        <v>45922</v>
      </c>
      <c r="P823" s="139"/>
      <c r="Q823" s="122" t="s">
        <v>3748</v>
      </c>
      <c r="R823" s="118">
        <v>45924</v>
      </c>
      <c r="S823" s="1153" t="s">
        <v>10361</v>
      </c>
      <c r="T823" s="139"/>
      <c r="U823" s="363"/>
      <c r="V823" s="139"/>
      <c r="W823" s="139"/>
      <c r="X823" s="363"/>
      <c r="Y823" s="1367"/>
      <c r="Z823" s="139"/>
      <c r="AA823" s="363"/>
      <c r="AB823" s="139"/>
      <c r="AC823" s="139"/>
      <c r="AD823" s="363"/>
      <c r="AE823" s="1367"/>
      <c r="AF823" s="139"/>
      <c r="AG823" s="363"/>
      <c r="AH823" s="139"/>
      <c r="AI823" s="139"/>
      <c r="AJ823" s="363"/>
      <c r="AK823" s="1367"/>
      <c r="AL823" s="139"/>
      <c r="AM823" s="363"/>
      <c r="AN823" s="139"/>
      <c r="AO823" s="139"/>
      <c r="AP823" s="139"/>
      <c r="AQ823" s="139"/>
      <c r="AR823" s="139"/>
      <c r="AS823" s="139"/>
      <c r="AT823" s="139"/>
      <c r="AU823" s="139"/>
      <c r="AV823" s="139"/>
      <c r="AW823" s="139"/>
      <c r="AX823" s="139"/>
      <c r="AY823" s="139"/>
    </row>
    <row r="824" spans="1:51" s="110" customFormat="1" ht="25.9" hidden="1" customHeight="1" x14ac:dyDescent="0.25">
      <c r="A824" s="226" t="s">
        <v>8263</v>
      </c>
      <c r="B824" s="226"/>
      <c r="C824" s="227" t="s">
        <v>8257</v>
      </c>
      <c r="D824" s="252" t="s">
        <v>9926</v>
      </c>
      <c r="E824" s="231" t="s">
        <v>10278</v>
      </c>
      <c r="F824" s="239">
        <f t="shared" si="134"/>
        <v>45924</v>
      </c>
      <c r="G824" s="232" t="str">
        <f t="shared" si="135"/>
        <v>A</v>
      </c>
      <c r="H824" s="1058" t="str">
        <f t="shared" si="138"/>
        <v>MR_DER-1220_25</v>
      </c>
      <c r="I824" s="234" t="str">
        <f t="shared" si="136"/>
        <v>ND</v>
      </c>
      <c r="J824" s="255" t="str">
        <f t="shared" si="137"/>
        <v>ND</v>
      </c>
      <c r="K824" s="132" t="s">
        <v>3730</v>
      </c>
      <c r="L824" s="118">
        <v>45912</v>
      </c>
      <c r="M824" s="1153" t="s">
        <v>10282</v>
      </c>
      <c r="N824" s="108" t="s">
        <v>5539</v>
      </c>
      <c r="O824" s="118">
        <v>45922</v>
      </c>
      <c r="P824" s="139"/>
      <c r="Q824" s="122" t="s">
        <v>3748</v>
      </c>
      <c r="R824" s="118">
        <v>45924</v>
      </c>
      <c r="S824" s="218" t="s">
        <v>10361</v>
      </c>
      <c r="T824" s="139"/>
      <c r="U824" s="363"/>
      <c r="V824" s="139"/>
      <c r="W824" s="139"/>
      <c r="X824" s="363"/>
      <c r="Y824" s="164"/>
      <c r="Z824" s="139"/>
      <c r="AA824" s="363"/>
      <c r="AB824" s="139"/>
      <c r="AC824" s="139"/>
      <c r="AD824" s="363"/>
      <c r="AE824" s="164"/>
      <c r="AF824" s="139"/>
      <c r="AG824" s="363"/>
      <c r="AH824" s="139"/>
      <c r="AI824" s="139"/>
      <c r="AJ824" s="363"/>
      <c r="AK824" s="1367"/>
      <c r="AL824" s="139"/>
      <c r="AM824" s="363"/>
      <c r="AN824" s="139"/>
      <c r="AO824" s="139"/>
      <c r="AP824" s="139"/>
      <c r="AQ824" s="139"/>
      <c r="AR824" s="139"/>
      <c r="AS824" s="139"/>
      <c r="AT824" s="139"/>
      <c r="AU824" s="139"/>
      <c r="AV824" s="139"/>
      <c r="AW824" s="139"/>
      <c r="AX824" s="139"/>
      <c r="AY824" s="139"/>
    </row>
    <row r="825" spans="1:51" s="110" customFormat="1" ht="25.9" hidden="1" customHeight="1" x14ac:dyDescent="0.25">
      <c r="A825" s="226" t="s">
        <v>8263</v>
      </c>
      <c r="B825" s="226"/>
      <c r="C825" s="227" t="s">
        <v>8257</v>
      </c>
      <c r="D825" s="252" t="s">
        <v>9926</v>
      </c>
      <c r="E825" s="231" t="s">
        <v>10279</v>
      </c>
      <c r="F825" s="239">
        <f t="shared" si="134"/>
        <v>45924</v>
      </c>
      <c r="G825" s="232" t="str">
        <f t="shared" si="135"/>
        <v>A</v>
      </c>
      <c r="H825" s="1058" t="str">
        <f t="shared" si="138"/>
        <v>MR_DER-1220_25</v>
      </c>
      <c r="I825" s="234" t="str">
        <f t="shared" si="136"/>
        <v>ND</v>
      </c>
      <c r="J825" s="255" t="str">
        <f t="shared" si="137"/>
        <v>ND</v>
      </c>
      <c r="K825" s="132" t="s">
        <v>3730</v>
      </c>
      <c r="L825" s="118">
        <v>45912</v>
      </c>
      <c r="M825" s="1153" t="s">
        <v>10282</v>
      </c>
      <c r="N825" s="108" t="s">
        <v>5539</v>
      </c>
      <c r="O825" s="118">
        <v>45922</v>
      </c>
      <c r="P825" s="139"/>
      <c r="Q825" s="122" t="s">
        <v>3748</v>
      </c>
      <c r="R825" s="118">
        <v>45924</v>
      </c>
      <c r="S825" s="218" t="s">
        <v>10361</v>
      </c>
      <c r="T825" s="139"/>
      <c r="U825" s="363"/>
      <c r="V825" s="139"/>
      <c r="W825" s="139"/>
      <c r="X825" s="363"/>
      <c r="Y825" s="164"/>
      <c r="Z825" s="139"/>
      <c r="AA825" s="363"/>
      <c r="AB825" s="139"/>
      <c r="AC825" s="139"/>
      <c r="AD825" s="363"/>
      <c r="AE825" s="164"/>
      <c r="AF825" s="139"/>
      <c r="AG825" s="363"/>
      <c r="AH825" s="139"/>
      <c r="AI825" s="139"/>
      <c r="AJ825" s="363"/>
      <c r="AK825" s="1367"/>
      <c r="AL825" s="139"/>
      <c r="AM825" s="363"/>
      <c r="AN825" s="139"/>
      <c r="AO825" s="139"/>
      <c r="AP825" s="139"/>
      <c r="AQ825" s="139"/>
      <c r="AR825" s="139"/>
      <c r="AS825" s="139"/>
      <c r="AT825" s="139"/>
      <c r="AU825" s="139"/>
      <c r="AV825" s="139"/>
      <c r="AW825" s="139"/>
      <c r="AX825" s="139"/>
      <c r="AY825" s="139"/>
    </row>
    <row r="826" spans="1:51" s="110" customFormat="1" ht="25.9" hidden="1" customHeight="1" x14ac:dyDescent="0.25">
      <c r="A826" s="226" t="s">
        <v>8263</v>
      </c>
      <c r="B826" s="226"/>
      <c r="C826" s="227" t="s">
        <v>8257</v>
      </c>
      <c r="D826" s="252" t="s">
        <v>9926</v>
      </c>
      <c r="E826" s="231" t="s">
        <v>10280</v>
      </c>
      <c r="F826" s="239">
        <f t="shared" si="134"/>
        <v>45924</v>
      </c>
      <c r="G826" s="232" t="str">
        <f t="shared" si="135"/>
        <v>A</v>
      </c>
      <c r="H826" s="1058" t="str">
        <f t="shared" si="138"/>
        <v>MR_DER-1220_25</v>
      </c>
      <c r="I826" s="234" t="str">
        <f t="shared" si="136"/>
        <v>ND</v>
      </c>
      <c r="J826" s="255" t="str">
        <f t="shared" si="137"/>
        <v>ND</v>
      </c>
      <c r="K826" s="132" t="s">
        <v>3730</v>
      </c>
      <c r="L826" s="118">
        <v>45912</v>
      </c>
      <c r="M826" s="1153" t="s">
        <v>10282</v>
      </c>
      <c r="N826" s="108" t="s">
        <v>5539</v>
      </c>
      <c r="O826" s="118">
        <v>45922</v>
      </c>
      <c r="P826" s="139"/>
      <c r="Q826" s="122" t="s">
        <v>3748</v>
      </c>
      <c r="R826" s="118">
        <v>45924</v>
      </c>
      <c r="S826" s="218" t="s">
        <v>10361</v>
      </c>
      <c r="T826" s="139"/>
      <c r="U826" s="363"/>
      <c r="V826" s="139"/>
      <c r="W826" s="139"/>
      <c r="X826" s="363"/>
      <c r="Y826" s="164"/>
      <c r="Z826" s="139"/>
      <c r="AA826" s="363"/>
      <c r="AB826" s="139"/>
      <c r="AC826" s="139"/>
      <c r="AD826" s="363"/>
      <c r="AE826" s="164"/>
      <c r="AF826" s="139"/>
      <c r="AG826" s="363"/>
      <c r="AH826" s="139"/>
      <c r="AI826" s="139"/>
      <c r="AJ826" s="363"/>
      <c r="AK826" s="1367"/>
      <c r="AL826" s="139"/>
      <c r="AM826" s="363"/>
      <c r="AN826" s="139"/>
      <c r="AO826" s="139"/>
      <c r="AP826" s="139"/>
      <c r="AQ826" s="139"/>
      <c r="AR826" s="139"/>
      <c r="AS826" s="139"/>
      <c r="AT826" s="139"/>
      <c r="AU826" s="139"/>
      <c r="AV826" s="139"/>
      <c r="AW826" s="139"/>
      <c r="AX826" s="139"/>
      <c r="AY826" s="139"/>
    </row>
    <row r="827" spans="1:51" s="110" customFormat="1" ht="25.9" hidden="1" customHeight="1" x14ac:dyDescent="0.25">
      <c r="A827" s="226" t="s">
        <v>8263</v>
      </c>
      <c r="B827" s="226"/>
      <c r="C827" s="227" t="s">
        <v>8257</v>
      </c>
      <c r="D827" s="252" t="s">
        <v>9926</v>
      </c>
      <c r="E827" s="231" t="s">
        <v>10281</v>
      </c>
      <c r="F827" s="239">
        <f t="shared" si="134"/>
        <v>45924</v>
      </c>
      <c r="G827" s="232" t="str">
        <f t="shared" si="135"/>
        <v>A</v>
      </c>
      <c r="H827" s="1058" t="str">
        <f t="shared" si="138"/>
        <v>MR_DER-1220_25</v>
      </c>
      <c r="I827" s="234" t="str">
        <f t="shared" si="136"/>
        <v>ND</v>
      </c>
      <c r="J827" s="255" t="str">
        <f t="shared" si="137"/>
        <v>ND</v>
      </c>
      <c r="K827" s="132" t="s">
        <v>3730</v>
      </c>
      <c r="L827" s="118">
        <v>45912</v>
      </c>
      <c r="M827" s="1153" t="s">
        <v>10282</v>
      </c>
      <c r="N827" s="108" t="s">
        <v>5539</v>
      </c>
      <c r="O827" s="118">
        <v>45922</v>
      </c>
      <c r="P827" s="139"/>
      <c r="Q827" s="122" t="s">
        <v>3748</v>
      </c>
      <c r="R827" s="118">
        <v>45924</v>
      </c>
      <c r="S827" s="218" t="s">
        <v>10361</v>
      </c>
      <c r="T827" s="139"/>
      <c r="U827" s="363"/>
      <c r="V827" s="139"/>
      <c r="W827" s="139"/>
      <c r="X827" s="363"/>
      <c r="Y827" s="164"/>
      <c r="Z827" s="139"/>
      <c r="AA827" s="363"/>
      <c r="AB827" s="139"/>
      <c r="AC827" s="139"/>
      <c r="AD827" s="363"/>
      <c r="AE827" s="164"/>
      <c r="AF827" s="139"/>
      <c r="AG827" s="363"/>
      <c r="AH827" s="139"/>
      <c r="AI827" s="139"/>
      <c r="AJ827" s="363"/>
      <c r="AK827" s="1367"/>
      <c r="AL827" s="139"/>
      <c r="AM827" s="363"/>
      <c r="AN827" s="139"/>
      <c r="AO827" s="139"/>
      <c r="AP827" s="139"/>
      <c r="AQ827" s="139"/>
      <c r="AR827" s="139"/>
      <c r="AS827" s="139"/>
      <c r="AT827" s="139"/>
      <c r="AU827" s="139"/>
      <c r="AV827" s="139"/>
      <c r="AW827" s="139"/>
      <c r="AX827" s="139"/>
      <c r="AY827" s="139"/>
    </row>
    <row r="828" spans="1:51" s="110" customFormat="1" hidden="1" x14ac:dyDescent="0.25">
      <c r="A828" s="242"/>
      <c r="B828" s="242"/>
      <c r="C828" s="242"/>
      <c r="D828" s="257"/>
      <c r="E828" s="242" t="s">
        <v>11140</v>
      </c>
      <c r="F828" s="243"/>
      <c r="G828" s="243"/>
      <c r="H828" s="1056"/>
      <c r="I828" s="243"/>
      <c r="J828" s="258"/>
      <c r="K828" s="250"/>
      <c r="L828" s="244"/>
      <c r="M828" s="245"/>
      <c r="N828" s="246"/>
      <c r="O828" s="246"/>
      <c r="P828" s="246"/>
      <c r="Q828" s="244"/>
      <c r="R828" s="244"/>
      <c r="S828" s="245"/>
      <c r="T828" s="246"/>
      <c r="U828" s="246"/>
      <c r="V828" s="246"/>
      <c r="W828" s="244"/>
      <c r="X828" s="244"/>
      <c r="Y828" s="245"/>
      <c r="Z828" s="246"/>
      <c r="AA828" s="246"/>
      <c r="AB828" s="246"/>
      <c r="AC828" s="244"/>
      <c r="AD828" s="244"/>
      <c r="AE828" s="245"/>
      <c r="AF828" s="246"/>
      <c r="AG828" s="246"/>
      <c r="AH828" s="246"/>
      <c r="AI828" s="244"/>
      <c r="AJ828" s="244"/>
      <c r="AK828" s="245"/>
      <c r="AL828" s="246"/>
      <c r="AM828" s="246"/>
      <c r="AN828" s="246"/>
      <c r="AO828" s="244"/>
      <c r="AP828" s="244"/>
      <c r="AQ828" s="245"/>
      <c r="AR828" s="246"/>
      <c r="AS828" s="246"/>
      <c r="AT828" s="246"/>
      <c r="AU828" s="244"/>
      <c r="AV828" s="244"/>
      <c r="AW828" s="245"/>
      <c r="AX828" s="246"/>
      <c r="AY828" s="246"/>
    </row>
    <row r="829" spans="1:51" s="110" customFormat="1" ht="25.5" hidden="1" x14ac:dyDescent="0.25">
      <c r="A829" s="226" t="s">
        <v>8263</v>
      </c>
      <c r="B829" s="226"/>
      <c r="C829" s="227" t="s">
        <v>8257</v>
      </c>
      <c r="D829" s="252" t="s">
        <v>9804</v>
      </c>
      <c r="E829" s="231" t="s">
        <v>11141</v>
      </c>
      <c r="F829" s="239">
        <f t="shared" ref="F829:F872" si="139">IF(L829&lt;&gt;0,MAX(L829,R829,X829,AD829,AJ829,AP829,AV829,BC829),"NE")</f>
        <v>45989</v>
      </c>
      <c r="G829" s="232" t="str">
        <f t="shared" ref="G829:G872" si="140">IF($F829="","",INDEX($K829:$DP829,1,MATCH($F829,$K829:$DP829,)-1))</f>
        <v>A</v>
      </c>
      <c r="H829" s="1058" t="str">
        <f t="shared" ref="H829:H872" si="141">IF($F829="","",INDEX($K829:$BH829,1,MATCH($F829,$K829:$AC829,)+1))</f>
        <v>MR_DER-1404_25</v>
      </c>
      <c r="I829" s="234" t="str">
        <f t="shared" ref="I829:I872" si="142">IF(F829="NE",F829,IF(INDEX(K829:CR829,,MATCH(F829,K829:CR829,0)+3)&lt;&gt;0,INDEX(K829:CR829,,MATCH(F829,K829:CR829,0)+3),"ND"))</f>
        <v>ND</v>
      </c>
      <c r="J829" s="255" t="str">
        <f t="shared" ref="J829:J872" si="143">IF(G829="NE",G829,IF(INDEX(K829:CS829,,MATCH(G829,K829:CS829,0)+3)&lt;&gt;0,INDEX(K829:CS829,,MATCH(G829,K829:CS829,0)+3),"ND"))</f>
        <v>ND</v>
      </c>
      <c r="K829" s="132" t="s">
        <v>3730</v>
      </c>
      <c r="L829" s="118">
        <v>45964</v>
      </c>
      <c r="M829" s="218" t="s">
        <v>11183</v>
      </c>
      <c r="N829" s="108" t="s">
        <v>5539</v>
      </c>
      <c r="O829" s="118">
        <v>45980</v>
      </c>
      <c r="P829" s="139"/>
      <c r="Q829" s="122" t="s">
        <v>3748</v>
      </c>
      <c r="R829" s="118">
        <v>45989</v>
      </c>
      <c r="S829" s="218" t="s">
        <v>11468</v>
      </c>
      <c r="T829" s="139"/>
      <c r="U829" s="363"/>
      <c r="V829" s="139"/>
      <c r="W829" s="139"/>
      <c r="X829" s="363"/>
      <c r="Y829" s="164"/>
      <c r="Z829" s="139"/>
      <c r="AA829" s="363"/>
      <c r="AB829" s="139"/>
      <c r="AC829" s="139"/>
      <c r="AD829" s="363"/>
      <c r="AE829" s="1367"/>
      <c r="AF829" s="139"/>
      <c r="AG829" s="363"/>
      <c r="AH829" s="139"/>
      <c r="AI829" s="139"/>
      <c r="AJ829" s="363"/>
      <c r="AK829" s="1367"/>
      <c r="AL829" s="139"/>
      <c r="AM829" s="363"/>
      <c r="AN829" s="139"/>
      <c r="AO829" s="139"/>
      <c r="AP829" s="139"/>
      <c r="AQ829" s="139"/>
      <c r="AR829" s="139"/>
      <c r="AS829" s="139"/>
      <c r="AT829" s="139"/>
      <c r="AU829" s="139"/>
      <c r="AV829" s="139"/>
      <c r="AW829" s="139"/>
      <c r="AX829" s="139"/>
      <c r="AY829" s="139"/>
    </row>
    <row r="830" spans="1:51" s="110" customFormat="1" ht="25.5" hidden="1" x14ac:dyDescent="0.25">
      <c r="A830" s="226" t="s">
        <v>8263</v>
      </c>
      <c r="B830" s="226"/>
      <c r="C830" s="227" t="s">
        <v>8257</v>
      </c>
      <c r="D830" s="252" t="s">
        <v>9804</v>
      </c>
      <c r="E830" s="231" t="s">
        <v>11142</v>
      </c>
      <c r="F830" s="239">
        <f t="shared" si="139"/>
        <v>45989</v>
      </c>
      <c r="G830" s="232" t="str">
        <f t="shared" si="140"/>
        <v>A</v>
      </c>
      <c r="H830" s="1058" t="str">
        <f t="shared" si="141"/>
        <v>MR_DER-1404_25</v>
      </c>
      <c r="I830" s="234" t="str">
        <f t="shared" si="142"/>
        <v>ND</v>
      </c>
      <c r="J830" s="255" t="str">
        <f t="shared" si="143"/>
        <v>ND</v>
      </c>
      <c r="K830" s="132" t="s">
        <v>3730</v>
      </c>
      <c r="L830" s="118">
        <v>45964</v>
      </c>
      <c r="M830" s="218" t="s">
        <v>11183</v>
      </c>
      <c r="N830" s="108" t="s">
        <v>5539</v>
      </c>
      <c r="O830" s="118">
        <v>45980</v>
      </c>
      <c r="P830" s="139"/>
      <c r="Q830" s="122" t="s">
        <v>3748</v>
      </c>
      <c r="R830" s="118">
        <v>45989</v>
      </c>
      <c r="S830" s="218" t="s">
        <v>11468</v>
      </c>
      <c r="T830" s="139"/>
      <c r="U830" s="363"/>
      <c r="V830" s="139"/>
      <c r="W830" s="139"/>
      <c r="X830" s="363"/>
      <c r="Y830" s="164"/>
      <c r="Z830" s="139"/>
      <c r="AA830" s="363"/>
      <c r="AB830" s="139"/>
      <c r="AC830" s="139"/>
      <c r="AD830" s="363"/>
      <c r="AE830" s="1367"/>
      <c r="AF830" s="139"/>
      <c r="AG830" s="363"/>
      <c r="AH830" s="139"/>
      <c r="AI830" s="139"/>
      <c r="AJ830" s="363"/>
      <c r="AK830" s="1367"/>
      <c r="AL830" s="139"/>
      <c r="AM830" s="363"/>
      <c r="AN830" s="139"/>
      <c r="AO830" s="139"/>
      <c r="AP830" s="139"/>
      <c r="AQ830" s="139"/>
      <c r="AR830" s="139"/>
      <c r="AS830" s="139"/>
      <c r="AT830" s="139"/>
      <c r="AU830" s="139"/>
      <c r="AV830" s="139"/>
      <c r="AW830" s="139"/>
      <c r="AX830" s="139"/>
      <c r="AY830" s="139"/>
    </row>
    <row r="831" spans="1:51" s="110" customFormat="1" ht="25.5" hidden="1" x14ac:dyDescent="0.25">
      <c r="A831" s="226" t="s">
        <v>8263</v>
      </c>
      <c r="B831" s="226"/>
      <c r="C831" s="227" t="s">
        <v>8257</v>
      </c>
      <c r="D831" s="252" t="s">
        <v>9804</v>
      </c>
      <c r="E831" s="231" t="s">
        <v>11143</v>
      </c>
      <c r="F831" s="239">
        <f t="shared" si="139"/>
        <v>45989</v>
      </c>
      <c r="G831" s="232" t="str">
        <f t="shared" si="140"/>
        <v>A</v>
      </c>
      <c r="H831" s="1058" t="str">
        <f t="shared" si="141"/>
        <v>MR_DER-1404_25</v>
      </c>
      <c r="I831" s="234" t="str">
        <f t="shared" si="142"/>
        <v>ND</v>
      </c>
      <c r="J831" s="255" t="str">
        <f t="shared" si="143"/>
        <v>ND</v>
      </c>
      <c r="K831" s="132" t="s">
        <v>3730</v>
      </c>
      <c r="L831" s="118">
        <v>45964</v>
      </c>
      <c r="M831" s="218" t="s">
        <v>11183</v>
      </c>
      <c r="N831" s="108" t="s">
        <v>5539</v>
      </c>
      <c r="O831" s="118">
        <v>45980</v>
      </c>
      <c r="P831" s="139"/>
      <c r="Q831" s="122" t="s">
        <v>3748</v>
      </c>
      <c r="R831" s="118">
        <v>45989</v>
      </c>
      <c r="S831" s="218" t="s">
        <v>11468</v>
      </c>
      <c r="T831" s="139"/>
      <c r="U831" s="363"/>
      <c r="V831" s="139"/>
      <c r="W831" s="139"/>
      <c r="X831" s="363"/>
      <c r="Y831" s="164"/>
      <c r="Z831" s="139"/>
      <c r="AA831" s="363"/>
      <c r="AB831" s="139"/>
      <c r="AC831" s="139"/>
      <c r="AD831" s="363"/>
      <c r="AE831" s="1367"/>
      <c r="AF831" s="139"/>
      <c r="AG831" s="363"/>
      <c r="AH831" s="139"/>
      <c r="AI831" s="139"/>
      <c r="AJ831" s="363"/>
      <c r="AK831" s="1367"/>
      <c r="AL831" s="139"/>
      <c r="AM831" s="363"/>
      <c r="AN831" s="139"/>
      <c r="AO831" s="139"/>
      <c r="AP831" s="139"/>
      <c r="AQ831" s="139"/>
      <c r="AR831" s="139"/>
      <c r="AS831" s="139"/>
      <c r="AT831" s="139"/>
      <c r="AU831" s="139"/>
      <c r="AV831" s="139"/>
      <c r="AW831" s="139"/>
      <c r="AX831" s="139"/>
      <c r="AY831" s="139"/>
    </row>
    <row r="832" spans="1:51" s="110" customFormat="1" ht="25.5" hidden="1" x14ac:dyDescent="0.25">
      <c r="A832" s="226" t="s">
        <v>8263</v>
      </c>
      <c r="B832" s="226"/>
      <c r="C832" s="227" t="s">
        <v>8257</v>
      </c>
      <c r="D832" s="252" t="s">
        <v>9804</v>
      </c>
      <c r="E832" s="231" t="s">
        <v>11144</v>
      </c>
      <c r="F832" s="239">
        <f t="shared" si="139"/>
        <v>45989</v>
      </c>
      <c r="G832" s="232" t="str">
        <f t="shared" si="140"/>
        <v>A</v>
      </c>
      <c r="H832" s="1058" t="str">
        <f t="shared" si="141"/>
        <v>MR_DER-1404_25</v>
      </c>
      <c r="I832" s="234" t="str">
        <f t="shared" si="142"/>
        <v>ND</v>
      </c>
      <c r="J832" s="255" t="str">
        <f t="shared" si="143"/>
        <v>ND</v>
      </c>
      <c r="K832" s="132" t="s">
        <v>3730</v>
      </c>
      <c r="L832" s="118">
        <v>45964</v>
      </c>
      <c r="M832" s="218" t="s">
        <v>11183</v>
      </c>
      <c r="N832" s="108" t="s">
        <v>5537</v>
      </c>
      <c r="O832" s="118">
        <v>45980</v>
      </c>
      <c r="P832" s="139"/>
      <c r="Q832" s="122" t="s">
        <v>3748</v>
      </c>
      <c r="R832" s="118">
        <v>45989</v>
      </c>
      <c r="S832" s="218" t="s">
        <v>11468</v>
      </c>
      <c r="T832" s="139"/>
      <c r="U832" s="363"/>
      <c r="V832" s="139"/>
      <c r="W832" s="139"/>
      <c r="X832" s="363"/>
      <c r="Y832" s="164"/>
      <c r="Z832" s="139"/>
      <c r="AA832" s="363"/>
      <c r="AB832" s="139"/>
      <c r="AC832" s="139"/>
      <c r="AD832" s="363"/>
      <c r="AE832" s="1367"/>
      <c r="AF832" s="139"/>
      <c r="AG832" s="363"/>
      <c r="AH832" s="139"/>
      <c r="AI832" s="139"/>
      <c r="AJ832" s="363"/>
      <c r="AK832" s="1367"/>
      <c r="AL832" s="139"/>
      <c r="AM832" s="363"/>
      <c r="AN832" s="139"/>
      <c r="AO832" s="139"/>
      <c r="AP832" s="139"/>
      <c r="AQ832" s="139"/>
      <c r="AR832" s="139"/>
      <c r="AS832" s="139"/>
      <c r="AT832" s="139"/>
      <c r="AU832" s="139"/>
      <c r="AV832" s="139"/>
      <c r="AW832" s="139"/>
      <c r="AX832" s="139"/>
      <c r="AY832" s="139"/>
    </row>
    <row r="833" spans="1:51" s="110" customFormat="1" ht="25.5" hidden="1" x14ac:dyDescent="0.25">
      <c r="A833" s="226" t="s">
        <v>8263</v>
      </c>
      <c r="B833" s="226"/>
      <c r="C833" s="227" t="s">
        <v>8257</v>
      </c>
      <c r="D833" s="252" t="s">
        <v>9804</v>
      </c>
      <c r="E833" s="231" t="s">
        <v>11145</v>
      </c>
      <c r="F833" s="239">
        <f t="shared" si="139"/>
        <v>45989</v>
      </c>
      <c r="G833" s="232" t="str">
        <f t="shared" si="140"/>
        <v>A</v>
      </c>
      <c r="H833" s="1058" t="str">
        <f t="shared" si="141"/>
        <v>MR_DER-1404_25</v>
      </c>
      <c r="I833" s="234" t="str">
        <f t="shared" si="142"/>
        <v>ND</v>
      </c>
      <c r="J833" s="255" t="str">
        <f t="shared" si="143"/>
        <v>ND</v>
      </c>
      <c r="K833" s="132" t="s">
        <v>3730</v>
      </c>
      <c r="L833" s="118">
        <v>45964</v>
      </c>
      <c r="M833" s="218" t="s">
        <v>11183</v>
      </c>
      <c r="N833" s="108" t="s">
        <v>5537</v>
      </c>
      <c r="O833" s="118">
        <v>45980</v>
      </c>
      <c r="P833" s="139"/>
      <c r="Q833" s="122" t="s">
        <v>3748</v>
      </c>
      <c r="R833" s="118">
        <v>45989</v>
      </c>
      <c r="S833" s="218" t="s">
        <v>11468</v>
      </c>
      <c r="T833" s="139"/>
      <c r="U833" s="363"/>
      <c r="V833" s="139"/>
      <c r="W833" s="139"/>
      <c r="X833" s="363"/>
      <c r="Y833" s="164"/>
      <c r="Z833" s="139"/>
      <c r="AA833" s="363"/>
      <c r="AB833" s="139"/>
      <c r="AC833" s="139"/>
      <c r="AD833" s="363"/>
      <c r="AE833" s="1367"/>
      <c r="AF833" s="139"/>
      <c r="AG833" s="363"/>
      <c r="AH833" s="139"/>
      <c r="AI833" s="139"/>
      <c r="AJ833" s="363"/>
      <c r="AK833" s="1367"/>
      <c r="AL833" s="139"/>
      <c r="AM833" s="363"/>
      <c r="AN833" s="139"/>
      <c r="AO833" s="139"/>
      <c r="AP833" s="139"/>
      <c r="AQ833" s="139"/>
      <c r="AR833" s="139"/>
      <c r="AS833" s="139"/>
      <c r="AT833" s="139"/>
      <c r="AU833" s="139"/>
      <c r="AV833" s="139"/>
      <c r="AW833" s="139"/>
      <c r="AX833" s="139"/>
      <c r="AY833" s="139"/>
    </row>
    <row r="834" spans="1:51" s="110" customFormat="1" ht="25.5" hidden="1" x14ac:dyDescent="0.25">
      <c r="A834" s="226" t="s">
        <v>8263</v>
      </c>
      <c r="B834" s="226"/>
      <c r="C834" s="227" t="s">
        <v>8257</v>
      </c>
      <c r="D834" s="252" t="s">
        <v>9804</v>
      </c>
      <c r="E834" s="231" t="s">
        <v>11146</v>
      </c>
      <c r="F834" s="239">
        <f t="shared" si="139"/>
        <v>45989</v>
      </c>
      <c r="G834" s="232" t="str">
        <f t="shared" si="140"/>
        <v>A</v>
      </c>
      <c r="H834" s="1058" t="str">
        <f t="shared" si="141"/>
        <v>MR_DER-1404_25</v>
      </c>
      <c r="I834" s="234" t="str">
        <f t="shared" si="142"/>
        <v>ND</v>
      </c>
      <c r="J834" s="255" t="str">
        <f t="shared" si="143"/>
        <v>ND</v>
      </c>
      <c r="K834" s="132" t="s">
        <v>3730</v>
      </c>
      <c r="L834" s="118">
        <v>45964</v>
      </c>
      <c r="M834" s="218" t="s">
        <v>11183</v>
      </c>
      <c r="N834" s="108" t="s">
        <v>5537</v>
      </c>
      <c r="O834" s="118">
        <v>45980</v>
      </c>
      <c r="P834" s="139"/>
      <c r="Q834" s="122" t="s">
        <v>3748</v>
      </c>
      <c r="R834" s="118">
        <v>45989</v>
      </c>
      <c r="S834" s="218" t="s">
        <v>11468</v>
      </c>
      <c r="T834" s="139"/>
      <c r="U834" s="363"/>
      <c r="V834" s="139"/>
      <c r="W834" s="139"/>
      <c r="X834" s="363"/>
      <c r="Y834" s="164"/>
      <c r="Z834" s="139"/>
      <c r="AA834" s="363"/>
      <c r="AB834" s="139"/>
      <c r="AC834" s="139"/>
      <c r="AD834" s="363"/>
      <c r="AE834" s="1367"/>
      <c r="AF834" s="139"/>
      <c r="AG834" s="363"/>
      <c r="AH834" s="139"/>
      <c r="AI834" s="139"/>
      <c r="AJ834" s="363"/>
      <c r="AK834" s="1367"/>
      <c r="AL834" s="139"/>
      <c r="AM834" s="363"/>
      <c r="AN834" s="139"/>
      <c r="AO834" s="139"/>
      <c r="AP834" s="139"/>
      <c r="AQ834" s="139"/>
      <c r="AR834" s="139"/>
      <c r="AS834" s="139"/>
      <c r="AT834" s="139"/>
      <c r="AU834" s="139"/>
      <c r="AV834" s="139"/>
      <c r="AW834" s="139"/>
      <c r="AX834" s="139"/>
      <c r="AY834" s="139"/>
    </row>
    <row r="835" spans="1:51" s="110" customFormat="1" ht="25.5" hidden="1" x14ac:dyDescent="0.25">
      <c r="A835" s="226" t="s">
        <v>8263</v>
      </c>
      <c r="B835" s="226"/>
      <c r="C835" s="227" t="s">
        <v>8257</v>
      </c>
      <c r="D835" s="252" t="s">
        <v>9804</v>
      </c>
      <c r="E835" s="231" t="s">
        <v>11147</v>
      </c>
      <c r="F835" s="239">
        <f t="shared" si="139"/>
        <v>45989</v>
      </c>
      <c r="G835" s="232" t="str">
        <f t="shared" si="140"/>
        <v>A</v>
      </c>
      <c r="H835" s="1058" t="str">
        <f t="shared" si="141"/>
        <v>MR_DER-1404_25</v>
      </c>
      <c r="I835" s="234" t="str">
        <f t="shared" si="142"/>
        <v>ND</v>
      </c>
      <c r="J835" s="255" t="str">
        <f t="shared" si="143"/>
        <v>ND</v>
      </c>
      <c r="K835" s="132" t="s">
        <v>3730</v>
      </c>
      <c r="L835" s="118">
        <v>45964</v>
      </c>
      <c r="M835" s="218" t="s">
        <v>11183</v>
      </c>
      <c r="N835" s="108" t="s">
        <v>5539</v>
      </c>
      <c r="O835" s="118">
        <v>45980</v>
      </c>
      <c r="P835" s="139"/>
      <c r="Q835" s="122" t="s">
        <v>3748</v>
      </c>
      <c r="R835" s="118">
        <v>45989</v>
      </c>
      <c r="S835" s="218" t="s">
        <v>11468</v>
      </c>
      <c r="T835" s="139"/>
      <c r="U835" s="363"/>
      <c r="V835" s="139"/>
      <c r="W835" s="139"/>
      <c r="X835" s="363"/>
      <c r="Y835" s="164"/>
      <c r="Z835" s="139"/>
      <c r="AA835" s="363"/>
      <c r="AB835" s="139"/>
      <c r="AC835" s="139"/>
      <c r="AD835" s="363"/>
      <c r="AE835" s="1367"/>
      <c r="AF835" s="139"/>
      <c r="AG835" s="363"/>
      <c r="AH835" s="139"/>
      <c r="AI835" s="139"/>
      <c r="AJ835" s="363"/>
      <c r="AK835" s="1367"/>
      <c r="AL835" s="139"/>
      <c r="AM835" s="363"/>
      <c r="AN835" s="139"/>
      <c r="AO835" s="139"/>
      <c r="AP835" s="139"/>
      <c r="AQ835" s="139"/>
      <c r="AR835" s="139"/>
      <c r="AS835" s="139"/>
      <c r="AT835" s="139"/>
      <c r="AU835" s="139"/>
      <c r="AV835" s="139"/>
      <c r="AW835" s="139"/>
      <c r="AX835" s="139"/>
      <c r="AY835" s="139"/>
    </row>
    <row r="836" spans="1:51" s="110" customFormat="1" ht="25.5" hidden="1" x14ac:dyDescent="0.25">
      <c r="A836" s="226" t="s">
        <v>8263</v>
      </c>
      <c r="B836" s="226"/>
      <c r="C836" s="227" t="s">
        <v>8257</v>
      </c>
      <c r="D836" s="252" t="s">
        <v>9804</v>
      </c>
      <c r="E836" s="231" t="s">
        <v>11148</v>
      </c>
      <c r="F836" s="239">
        <f t="shared" si="139"/>
        <v>45989</v>
      </c>
      <c r="G836" s="232" t="str">
        <f t="shared" si="140"/>
        <v>A</v>
      </c>
      <c r="H836" s="1058" t="str">
        <f t="shared" si="141"/>
        <v>MR_DER-1404_25</v>
      </c>
      <c r="I836" s="234" t="str">
        <f t="shared" si="142"/>
        <v>ND</v>
      </c>
      <c r="J836" s="255" t="str">
        <f t="shared" si="143"/>
        <v>ND</v>
      </c>
      <c r="K836" s="132" t="s">
        <v>3730</v>
      </c>
      <c r="L836" s="118">
        <v>45964</v>
      </c>
      <c r="M836" s="218" t="s">
        <v>11183</v>
      </c>
      <c r="N836" s="108" t="s">
        <v>5537</v>
      </c>
      <c r="O836" s="118">
        <v>45980</v>
      </c>
      <c r="P836" s="139"/>
      <c r="Q836" s="122" t="s">
        <v>3748</v>
      </c>
      <c r="R836" s="118">
        <v>45989</v>
      </c>
      <c r="S836" s="218" t="s">
        <v>11468</v>
      </c>
      <c r="T836" s="139"/>
      <c r="U836" s="363"/>
      <c r="V836" s="139"/>
      <c r="W836" s="139"/>
      <c r="X836" s="363"/>
      <c r="Y836" s="164"/>
      <c r="Z836" s="139"/>
      <c r="AA836" s="363"/>
      <c r="AB836" s="139"/>
      <c r="AC836" s="139"/>
      <c r="AD836" s="363"/>
      <c r="AE836" s="1367"/>
      <c r="AF836" s="139"/>
      <c r="AG836" s="363"/>
      <c r="AH836" s="139"/>
      <c r="AI836" s="139"/>
      <c r="AJ836" s="363"/>
      <c r="AK836" s="1367"/>
      <c r="AL836" s="139"/>
      <c r="AM836" s="363"/>
      <c r="AN836" s="139"/>
      <c r="AO836" s="139"/>
      <c r="AP836" s="139"/>
      <c r="AQ836" s="139"/>
      <c r="AR836" s="139"/>
      <c r="AS836" s="139"/>
      <c r="AT836" s="139"/>
      <c r="AU836" s="139"/>
      <c r="AV836" s="139"/>
      <c r="AW836" s="139"/>
      <c r="AX836" s="139"/>
      <c r="AY836" s="139"/>
    </row>
    <row r="837" spans="1:51" s="110" customFormat="1" ht="25.5" hidden="1" x14ac:dyDescent="0.25">
      <c r="A837" s="226" t="s">
        <v>8263</v>
      </c>
      <c r="B837" s="226"/>
      <c r="C837" s="227" t="s">
        <v>8257</v>
      </c>
      <c r="D837" s="252" t="s">
        <v>9804</v>
      </c>
      <c r="E837" s="231" t="s">
        <v>11149</v>
      </c>
      <c r="F837" s="239">
        <f t="shared" si="139"/>
        <v>45989</v>
      </c>
      <c r="G837" s="232" t="str">
        <f t="shared" si="140"/>
        <v>A</v>
      </c>
      <c r="H837" s="1058" t="str">
        <f t="shared" si="141"/>
        <v>MR_DER-1404_25</v>
      </c>
      <c r="I837" s="234" t="str">
        <f t="shared" si="142"/>
        <v>ND</v>
      </c>
      <c r="J837" s="255" t="str">
        <f t="shared" si="143"/>
        <v>ND</v>
      </c>
      <c r="K837" s="132" t="s">
        <v>3730</v>
      </c>
      <c r="L837" s="118">
        <v>45964</v>
      </c>
      <c r="M837" s="218" t="s">
        <v>11183</v>
      </c>
      <c r="N837" s="108" t="s">
        <v>5537</v>
      </c>
      <c r="O837" s="118">
        <v>45980</v>
      </c>
      <c r="P837" s="139"/>
      <c r="Q837" s="122" t="s">
        <v>3748</v>
      </c>
      <c r="R837" s="118">
        <v>45989</v>
      </c>
      <c r="S837" s="218" t="s">
        <v>11468</v>
      </c>
      <c r="T837" s="139"/>
      <c r="U837" s="363"/>
      <c r="V837" s="139"/>
      <c r="W837" s="139"/>
      <c r="X837" s="363"/>
      <c r="Y837" s="164"/>
      <c r="Z837" s="139"/>
      <c r="AA837" s="363"/>
      <c r="AB837" s="139"/>
      <c r="AC837" s="139"/>
      <c r="AD837" s="363"/>
      <c r="AE837" s="1367"/>
      <c r="AF837" s="139"/>
      <c r="AG837" s="363"/>
      <c r="AH837" s="139"/>
      <c r="AI837" s="139"/>
      <c r="AJ837" s="363"/>
      <c r="AK837" s="1367"/>
      <c r="AL837" s="139"/>
      <c r="AM837" s="363"/>
      <c r="AN837" s="139"/>
      <c r="AO837" s="139"/>
      <c r="AP837" s="139"/>
      <c r="AQ837" s="139"/>
      <c r="AR837" s="139"/>
      <c r="AS837" s="139"/>
      <c r="AT837" s="139"/>
      <c r="AU837" s="139"/>
      <c r="AV837" s="139"/>
      <c r="AW837" s="139"/>
      <c r="AX837" s="139"/>
      <c r="AY837" s="139"/>
    </row>
    <row r="838" spans="1:51" s="110" customFormat="1" ht="25.5" hidden="1" x14ac:dyDescent="0.25">
      <c r="A838" s="226" t="s">
        <v>8263</v>
      </c>
      <c r="B838" s="226"/>
      <c r="C838" s="227" t="s">
        <v>8257</v>
      </c>
      <c r="D838" s="252" t="s">
        <v>9804</v>
      </c>
      <c r="E838" s="231" t="s">
        <v>11150</v>
      </c>
      <c r="F838" s="239">
        <f t="shared" si="139"/>
        <v>45989</v>
      </c>
      <c r="G838" s="232" t="str">
        <f t="shared" si="140"/>
        <v>A</v>
      </c>
      <c r="H838" s="1058" t="str">
        <f t="shared" si="141"/>
        <v>MR_DER-1404_25</v>
      </c>
      <c r="I838" s="234" t="str">
        <f t="shared" si="142"/>
        <v>ND</v>
      </c>
      <c r="J838" s="255" t="str">
        <f t="shared" si="143"/>
        <v>ND</v>
      </c>
      <c r="K838" s="132" t="s">
        <v>3730</v>
      </c>
      <c r="L838" s="118">
        <v>45964</v>
      </c>
      <c r="M838" s="218" t="s">
        <v>11183</v>
      </c>
      <c r="N838" s="108" t="s">
        <v>5539</v>
      </c>
      <c r="O838" s="118">
        <v>45980</v>
      </c>
      <c r="P838" s="139"/>
      <c r="Q838" s="122" t="s">
        <v>3748</v>
      </c>
      <c r="R838" s="118">
        <v>45989</v>
      </c>
      <c r="S838" s="218" t="s">
        <v>11468</v>
      </c>
      <c r="T838" s="139"/>
      <c r="U838" s="363"/>
      <c r="V838" s="139"/>
      <c r="W838" s="139"/>
      <c r="X838" s="363"/>
      <c r="Y838" s="164"/>
      <c r="Z838" s="139"/>
      <c r="AA838" s="363"/>
      <c r="AB838" s="139"/>
      <c r="AC838" s="139"/>
      <c r="AD838" s="363"/>
      <c r="AE838" s="1367"/>
      <c r="AF838" s="139"/>
      <c r="AG838" s="363"/>
      <c r="AH838" s="139"/>
      <c r="AI838" s="139"/>
      <c r="AJ838" s="363"/>
      <c r="AK838" s="1367"/>
      <c r="AL838" s="139"/>
      <c r="AM838" s="363"/>
      <c r="AN838" s="139"/>
      <c r="AO838" s="139"/>
      <c r="AP838" s="139"/>
      <c r="AQ838" s="139"/>
      <c r="AR838" s="139"/>
      <c r="AS838" s="139"/>
      <c r="AT838" s="139"/>
      <c r="AU838" s="139"/>
      <c r="AV838" s="139"/>
      <c r="AW838" s="139"/>
      <c r="AX838" s="139"/>
      <c r="AY838" s="139"/>
    </row>
    <row r="839" spans="1:51" s="110" customFormat="1" ht="25.5" hidden="1" x14ac:dyDescent="0.25">
      <c r="A839" s="226" t="s">
        <v>8263</v>
      </c>
      <c r="B839" s="226"/>
      <c r="C839" s="227" t="s">
        <v>8257</v>
      </c>
      <c r="D839" s="252" t="s">
        <v>9804</v>
      </c>
      <c r="E839" s="231" t="s">
        <v>11151</v>
      </c>
      <c r="F839" s="239">
        <f t="shared" si="139"/>
        <v>45989</v>
      </c>
      <c r="G839" s="232" t="str">
        <f t="shared" si="140"/>
        <v>A</v>
      </c>
      <c r="H839" s="1058" t="str">
        <f t="shared" si="141"/>
        <v>MR_DER-1404_25</v>
      </c>
      <c r="I839" s="234" t="str">
        <f t="shared" si="142"/>
        <v>ND</v>
      </c>
      <c r="J839" s="255" t="str">
        <f t="shared" si="143"/>
        <v>ND</v>
      </c>
      <c r="K839" s="132" t="s">
        <v>3730</v>
      </c>
      <c r="L839" s="118">
        <v>45964</v>
      </c>
      <c r="M839" s="218" t="s">
        <v>11183</v>
      </c>
      <c r="N839" s="108" t="s">
        <v>5539</v>
      </c>
      <c r="O839" s="118">
        <v>45980</v>
      </c>
      <c r="P839" s="139"/>
      <c r="Q839" s="122" t="s">
        <v>3748</v>
      </c>
      <c r="R839" s="118">
        <v>45989</v>
      </c>
      <c r="S839" s="218" t="s">
        <v>11468</v>
      </c>
      <c r="T839" s="139"/>
      <c r="U839" s="363"/>
      <c r="V839" s="139"/>
      <c r="W839" s="139"/>
      <c r="X839" s="363"/>
      <c r="Y839" s="164"/>
      <c r="Z839" s="139"/>
      <c r="AA839" s="363"/>
      <c r="AB839" s="139"/>
      <c r="AC839" s="139"/>
      <c r="AD839" s="363"/>
      <c r="AE839" s="1367"/>
      <c r="AF839" s="139"/>
      <c r="AG839" s="363"/>
      <c r="AH839" s="139"/>
      <c r="AI839" s="139"/>
      <c r="AJ839" s="363"/>
      <c r="AK839" s="1367"/>
      <c r="AL839" s="139"/>
      <c r="AM839" s="363"/>
      <c r="AN839" s="139"/>
      <c r="AO839" s="139"/>
      <c r="AP839" s="139"/>
      <c r="AQ839" s="139"/>
      <c r="AR839" s="139"/>
      <c r="AS839" s="139"/>
      <c r="AT839" s="139"/>
      <c r="AU839" s="139"/>
      <c r="AV839" s="139"/>
      <c r="AW839" s="139"/>
      <c r="AX839" s="139"/>
      <c r="AY839" s="139"/>
    </row>
    <row r="840" spans="1:51" s="110" customFormat="1" ht="25.5" hidden="1" x14ac:dyDescent="0.25">
      <c r="A840" s="226" t="s">
        <v>8263</v>
      </c>
      <c r="B840" s="226"/>
      <c r="C840" s="227" t="s">
        <v>8257</v>
      </c>
      <c r="D840" s="252" t="s">
        <v>9804</v>
      </c>
      <c r="E840" s="231" t="s">
        <v>11152</v>
      </c>
      <c r="F840" s="239">
        <f t="shared" si="139"/>
        <v>45989</v>
      </c>
      <c r="G840" s="232" t="str">
        <f t="shared" si="140"/>
        <v>A</v>
      </c>
      <c r="H840" s="1058" t="str">
        <f t="shared" si="141"/>
        <v>MR_DER-1404_25</v>
      </c>
      <c r="I840" s="234" t="str">
        <f t="shared" si="142"/>
        <v>ND</v>
      </c>
      <c r="J840" s="255" t="str">
        <f t="shared" si="143"/>
        <v>ND</v>
      </c>
      <c r="K840" s="132" t="s">
        <v>3730</v>
      </c>
      <c r="L840" s="118">
        <v>45964</v>
      </c>
      <c r="M840" s="218" t="s">
        <v>11183</v>
      </c>
      <c r="N840" s="108" t="s">
        <v>5539</v>
      </c>
      <c r="O840" s="118">
        <v>45980</v>
      </c>
      <c r="P840" s="139"/>
      <c r="Q840" s="122" t="s">
        <v>3748</v>
      </c>
      <c r="R840" s="118">
        <v>45989</v>
      </c>
      <c r="S840" s="218" t="s">
        <v>11468</v>
      </c>
      <c r="T840" s="139"/>
      <c r="U840" s="363"/>
      <c r="V840" s="139"/>
      <c r="W840" s="139"/>
      <c r="X840" s="363"/>
      <c r="Y840" s="164"/>
      <c r="Z840" s="139"/>
      <c r="AA840" s="363"/>
      <c r="AB840" s="139"/>
      <c r="AC840" s="139"/>
      <c r="AD840" s="363"/>
      <c r="AE840" s="1367"/>
      <c r="AF840" s="139"/>
      <c r="AG840" s="363"/>
      <c r="AH840" s="139"/>
      <c r="AI840" s="139"/>
      <c r="AJ840" s="363"/>
      <c r="AK840" s="1367"/>
      <c r="AL840" s="139"/>
      <c r="AM840" s="363"/>
      <c r="AN840" s="139"/>
      <c r="AO840" s="139"/>
      <c r="AP840" s="139"/>
      <c r="AQ840" s="139"/>
      <c r="AR840" s="139"/>
      <c r="AS840" s="139"/>
      <c r="AT840" s="139"/>
      <c r="AU840" s="139"/>
      <c r="AV840" s="139"/>
      <c r="AW840" s="139"/>
      <c r="AX840" s="139"/>
      <c r="AY840" s="139"/>
    </row>
    <row r="841" spans="1:51" s="110" customFormat="1" ht="25.5" hidden="1" x14ac:dyDescent="0.25">
      <c r="A841" s="226" t="s">
        <v>8263</v>
      </c>
      <c r="B841" s="226"/>
      <c r="C841" s="227" t="s">
        <v>8257</v>
      </c>
      <c r="D841" s="252" t="s">
        <v>9804</v>
      </c>
      <c r="E841" s="231" t="s">
        <v>11153</v>
      </c>
      <c r="F841" s="239">
        <f t="shared" si="139"/>
        <v>45989</v>
      </c>
      <c r="G841" s="232" t="str">
        <f t="shared" si="140"/>
        <v>A</v>
      </c>
      <c r="H841" s="1058" t="str">
        <f t="shared" si="141"/>
        <v>MR_DER-1404_25</v>
      </c>
      <c r="I841" s="234" t="str">
        <f t="shared" si="142"/>
        <v>ND</v>
      </c>
      <c r="J841" s="255" t="str">
        <f t="shared" si="143"/>
        <v>ND</v>
      </c>
      <c r="K841" s="132" t="s">
        <v>3730</v>
      </c>
      <c r="L841" s="118">
        <v>45964</v>
      </c>
      <c r="M841" s="218" t="s">
        <v>11183</v>
      </c>
      <c r="N841" s="108" t="s">
        <v>5539</v>
      </c>
      <c r="O841" s="118">
        <v>45980</v>
      </c>
      <c r="P841" s="139"/>
      <c r="Q841" s="122" t="s">
        <v>3748</v>
      </c>
      <c r="R841" s="118">
        <v>45989</v>
      </c>
      <c r="S841" s="218" t="s">
        <v>11468</v>
      </c>
      <c r="T841" s="139"/>
      <c r="U841" s="363"/>
      <c r="V841" s="139"/>
      <c r="W841" s="139"/>
      <c r="X841" s="363"/>
      <c r="Y841" s="164"/>
      <c r="Z841" s="139"/>
      <c r="AA841" s="363"/>
      <c r="AB841" s="139"/>
      <c r="AC841" s="139"/>
      <c r="AD841" s="363"/>
      <c r="AE841" s="1367"/>
      <c r="AF841" s="139"/>
      <c r="AG841" s="363"/>
      <c r="AH841" s="139"/>
      <c r="AI841" s="139"/>
      <c r="AJ841" s="363"/>
      <c r="AK841" s="1367"/>
      <c r="AL841" s="139"/>
      <c r="AM841" s="363"/>
      <c r="AN841" s="139"/>
      <c r="AO841" s="139"/>
      <c r="AP841" s="139"/>
      <c r="AQ841" s="139"/>
      <c r="AR841" s="139"/>
      <c r="AS841" s="139"/>
      <c r="AT841" s="139"/>
      <c r="AU841" s="139"/>
      <c r="AV841" s="139"/>
      <c r="AW841" s="139"/>
      <c r="AX841" s="139"/>
      <c r="AY841" s="139"/>
    </row>
    <row r="842" spans="1:51" s="110" customFormat="1" ht="25.5" hidden="1" x14ac:dyDescent="0.25">
      <c r="A842" s="226" t="s">
        <v>8263</v>
      </c>
      <c r="B842" s="226"/>
      <c r="C842" s="227" t="s">
        <v>8257</v>
      </c>
      <c r="D842" s="252" t="s">
        <v>9804</v>
      </c>
      <c r="E842" s="231" t="s">
        <v>11154</v>
      </c>
      <c r="F842" s="239">
        <f t="shared" si="139"/>
        <v>45989</v>
      </c>
      <c r="G842" s="232" t="str">
        <f t="shared" si="140"/>
        <v>A</v>
      </c>
      <c r="H842" s="1058" t="str">
        <f t="shared" si="141"/>
        <v>MR_DER-1404_25</v>
      </c>
      <c r="I842" s="234" t="str">
        <f t="shared" si="142"/>
        <v>ND</v>
      </c>
      <c r="J842" s="255" t="str">
        <f t="shared" si="143"/>
        <v>ND</v>
      </c>
      <c r="K842" s="132" t="s">
        <v>3730</v>
      </c>
      <c r="L842" s="118">
        <v>45964</v>
      </c>
      <c r="M842" s="218" t="s">
        <v>11183</v>
      </c>
      <c r="N842" s="108" t="s">
        <v>5539</v>
      </c>
      <c r="O842" s="118">
        <v>45980</v>
      </c>
      <c r="P842" s="139"/>
      <c r="Q842" s="122" t="s">
        <v>3748</v>
      </c>
      <c r="R842" s="118">
        <v>45989</v>
      </c>
      <c r="S842" s="218" t="s">
        <v>11468</v>
      </c>
      <c r="T842" s="139"/>
      <c r="U842" s="363"/>
      <c r="V842" s="139"/>
      <c r="W842" s="139"/>
      <c r="X842" s="363"/>
      <c r="Y842" s="164"/>
      <c r="Z842" s="139"/>
      <c r="AA842" s="363"/>
      <c r="AB842" s="139"/>
      <c r="AC842" s="139"/>
      <c r="AD842" s="363"/>
      <c r="AE842" s="1367"/>
      <c r="AF842" s="139"/>
      <c r="AG842" s="363"/>
      <c r="AH842" s="139"/>
      <c r="AI842" s="139"/>
      <c r="AJ842" s="363"/>
      <c r="AK842" s="1367"/>
      <c r="AL842" s="139"/>
      <c r="AM842" s="363"/>
      <c r="AN842" s="139"/>
      <c r="AO842" s="139"/>
      <c r="AP842" s="139"/>
      <c r="AQ842" s="139"/>
      <c r="AR842" s="139"/>
      <c r="AS842" s="139"/>
      <c r="AT842" s="139"/>
      <c r="AU842" s="139"/>
      <c r="AV842" s="139"/>
      <c r="AW842" s="139"/>
      <c r="AX842" s="139"/>
      <c r="AY842" s="139"/>
    </row>
    <row r="843" spans="1:51" s="110" customFormat="1" ht="25.5" hidden="1" x14ac:dyDescent="0.25">
      <c r="A843" s="226" t="s">
        <v>8263</v>
      </c>
      <c r="B843" s="226"/>
      <c r="C843" s="227" t="s">
        <v>8257</v>
      </c>
      <c r="D843" s="252" t="s">
        <v>9804</v>
      </c>
      <c r="E843" s="231" t="s">
        <v>11155</v>
      </c>
      <c r="F843" s="239">
        <f t="shared" si="139"/>
        <v>45989</v>
      </c>
      <c r="G843" s="232" t="str">
        <f t="shared" si="140"/>
        <v>A</v>
      </c>
      <c r="H843" s="1058" t="str">
        <f t="shared" si="141"/>
        <v>MR_DER-1404_25</v>
      </c>
      <c r="I843" s="234" t="str">
        <f t="shared" si="142"/>
        <v>ND</v>
      </c>
      <c r="J843" s="255" t="str">
        <f t="shared" si="143"/>
        <v>ND</v>
      </c>
      <c r="K843" s="132" t="s">
        <v>3730</v>
      </c>
      <c r="L843" s="118">
        <v>45964</v>
      </c>
      <c r="M843" s="218" t="s">
        <v>11183</v>
      </c>
      <c r="N843" s="108" t="s">
        <v>5539</v>
      </c>
      <c r="O843" s="118">
        <v>45980</v>
      </c>
      <c r="P843" s="139"/>
      <c r="Q843" s="122" t="s">
        <v>3748</v>
      </c>
      <c r="R843" s="118">
        <v>45989</v>
      </c>
      <c r="S843" s="218" t="s">
        <v>11468</v>
      </c>
      <c r="T843" s="139"/>
      <c r="U843" s="363"/>
      <c r="V843" s="139"/>
      <c r="W843" s="139"/>
      <c r="X843" s="363"/>
      <c r="Y843" s="164"/>
      <c r="Z843" s="139"/>
      <c r="AA843" s="363"/>
      <c r="AB843" s="139"/>
      <c r="AC843" s="139"/>
      <c r="AD843" s="363"/>
      <c r="AE843" s="1367"/>
      <c r="AF843" s="139"/>
      <c r="AG843" s="363"/>
      <c r="AH843" s="139"/>
      <c r="AI843" s="139"/>
      <c r="AJ843" s="363"/>
      <c r="AK843" s="1367"/>
      <c r="AL843" s="139"/>
      <c r="AM843" s="363"/>
      <c r="AN843" s="139"/>
      <c r="AO843" s="139"/>
      <c r="AP843" s="139"/>
      <c r="AQ843" s="139"/>
      <c r="AR843" s="139"/>
      <c r="AS843" s="139"/>
      <c r="AT843" s="139"/>
      <c r="AU843" s="139"/>
      <c r="AV843" s="139"/>
      <c r="AW843" s="139"/>
      <c r="AX843" s="139"/>
      <c r="AY843" s="139"/>
    </row>
    <row r="844" spans="1:51" s="110" customFormat="1" ht="25.5" hidden="1" x14ac:dyDescent="0.25">
      <c r="A844" s="226" t="s">
        <v>8263</v>
      </c>
      <c r="B844" s="226"/>
      <c r="C844" s="227" t="s">
        <v>8257</v>
      </c>
      <c r="D844" s="252" t="s">
        <v>9804</v>
      </c>
      <c r="E844" s="231" t="s">
        <v>11156</v>
      </c>
      <c r="F844" s="239">
        <f t="shared" si="139"/>
        <v>45989</v>
      </c>
      <c r="G844" s="232" t="str">
        <f t="shared" si="140"/>
        <v>A</v>
      </c>
      <c r="H844" s="1058" t="str">
        <f t="shared" si="141"/>
        <v>MR_DER-1404_25</v>
      </c>
      <c r="I844" s="234" t="str">
        <f t="shared" si="142"/>
        <v>ND</v>
      </c>
      <c r="J844" s="255" t="str">
        <f t="shared" si="143"/>
        <v>ND</v>
      </c>
      <c r="K844" s="132" t="s">
        <v>3730</v>
      </c>
      <c r="L844" s="118">
        <v>45964</v>
      </c>
      <c r="M844" s="218" t="s">
        <v>11183</v>
      </c>
      <c r="N844" s="108" t="s">
        <v>5539</v>
      </c>
      <c r="O844" s="118">
        <v>45980</v>
      </c>
      <c r="P844" s="139"/>
      <c r="Q844" s="122" t="s">
        <v>3748</v>
      </c>
      <c r="R844" s="118">
        <v>45989</v>
      </c>
      <c r="S844" s="218" t="s">
        <v>11468</v>
      </c>
      <c r="T844" s="139"/>
      <c r="U844" s="363"/>
      <c r="V844" s="139"/>
      <c r="W844" s="139"/>
      <c r="X844" s="363"/>
      <c r="Y844" s="164"/>
      <c r="Z844" s="139"/>
      <c r="AA844" s="363"/>
      <c r="AB844" s="139"/>
      <c r="AC844" s="139"/>
      <c r="AD844" s="363"/>
      <c r="AE844" s="1367"/>
      <c r="AF844" s="139"/>
      <c r="AG844" s="363"/>
      <c r="AH844" s="139"/>
      <c r="AI844" s="139"/>
      <c r="AJ844" s="363"/>
      <c r="AK844" s="1367"/>
      <c r="AL844" s="139"/>
      <c r="AM844" s="363"/>
      <c r="AN844" s="139"/>
      <c r="AO844" s="139"/>
      <c r="AP844" s="139"/>
      <c r="AQ844" s="139"/>
      <c r="AR844" s="139"/>
      <c r="AS844" s="139"/>
      <c r="AT844" s="139"/>
      <c r="AU844" s="139"/>
      <c r="AV844" s="139"/>
      <c r="AW844" s="139"/>
      <c r="AX844" s="139"/>
      <c r="AY844" s="139"/>
    </row>
    <row r="845" spans="1:51" s="110" customFormat="1" ht="25.5" hidden="1" x14ac:dyDescent="0.25">
      <c r="A845" s="226" t="s">
        <v>8263</v>
      </c>
      <c r="B845" s="226"/>
      <c r="C845" s="227" t="s">
        <v>8257</v>
      </c>
      <c r="D845" s="252" t="s">
        <v>9804</v>
      </c>
      <c r="E845" s="231" t="s">
        <v>11157</v>
      </c>
      <c r="F845" s="239">
        <f t="shared" si="139"/>
        <v>45989</v>
      </c>
      <c r="G845" s="232" t="str">
        <f t="shared" si="140"/>
        <v>A</v>
      </c>
      <c r="H845" s="1058" t="str">
        <f t="shared" si="141"/>
        <v>MR_DER-1404_25</v>
      </c>
      <c r="I845" s="234" t="str">
        <f t="shared" si="142"/>
        <v>ND</v>
      </c>
      <c r="J845" s="255" t="str">
        <f t="shared" si="143"/>
        <v>ND</v>
      </c>
      <c r="K845" s="132" t="s">
        <v>3730</v>
      </c>
      <c r="L845" s="118">
        <v>45964</v>
      </c>
      <c r="M845" s="218" t="s">
        <v>11183</v>
      </c>
      <c r="N845" s="108" t="s">
        <v>5539</v>
      </c>
      <c r="O845" s="118">
        <v>45980</v>
      </c>
      <c r="P845" s="139"/>
      <c r="Q845" s="122" t="s">
        <v>3748</v>
      </c>
      <c r="R845" s="118">
        <v>45989</v>
      </c>
      <c r="S845" s="218" t="s">
        <v>11468</v>
      </c>
      <c r="T845" s="139"/>
      <c r="U845" s="363"/>
      <c r="V845" s="139"/>
      <c r="W845" s="139"/>
      <c r="X845" s="363"/>
      <c r="Y845" s="164"/>
      <c r="Z845" s="139"/>
      <c r="AA845" s="363"/>
      <c r="AB845" s="139"/>
      <c r="AC845" s="139"/>
      <c r="AD845" s="363"/>
      <c r="AE845" s="1367"/>
      <c r="AF845" s="139"/>
      <c r="AG845" s="363"/>
      <c r="AH845" s="139"/>
      <c r="AI845" s="139"/>
      <c r="AJ845" s="363"/>
      <c r="AK845" s="1367"/>
      <c r="AL845" s="139"/>
      <c r="AM845" s="363"/>
      <c r="AN845" s="139"/>
      <c r="AO845" s="139"/>
      <c r="AP845" s="139"/>
      <c r="AQ845" s="139"/>
      <c r="AR845" s="139"/>
      <c r="AS845" s="139"/>
      <c r="AT845" s="139"/>
      <c r="AU845" s="139"/>
      <c r="AV845" s="139"/>
      <c r="AW845" s="139"/>
      <c r="AX845" s="139"/>
      <c r="AY845" s="139"/>
    </row>
    <row r="846" spans="1:51" s="110" customFormat="1" ht="25.5" hidden="1" x14ac:dyDescent="0.25">
      <c r="A846" s="226" t="s">
        <v>8263</v>
      </c>
      <c r="B846" s="226"/>
      <c r="C846" s="227" t="s">
        <v>8257</v>
      </c>
      <c r="D846" s="252" t="s">
        <v>9804</v>
      </c>
      <c r="E846" s="231" t="s">
        <v>11158</v>
      </c>
      <c r="F846" s="239">
        <f t="shared" si="139"/>
        <v>45989</v>
      </c>
      <c r="G846" s="232" t="str">
        <f t="shared" si="140"/>
        <v>A</v>
      </c>
      <c r="H846" s="1058" t="str">
        <f t="shared" si="141"/>
        <v>MR_DER-1404_25</v>
      </c>
      <c r="I846" s="234" t="str">
        <f t="shared" si="142"/>
        <v>ND</v>
      </c>
      <c r="J846" s="255" t="str">
        <f t="shared" si="143"/>
        <v>ND</v>
      </c>
      <c r="K846" s="132" t="s">
        <v>3730</v>
      </c>
      <c r="L846" s="118">
        <v>45964</v>
      </c>
      <c r="M846" s="218" t="s">
        <v>11183</v>
      </c>
      <c r="N846" s="108" t="s">
        <v>5539</v>
      </c>
      <c r="O846" s="118">
        <v>45980</v>
      </c>
      <c r="P846" s="139"/>
      <c r="Q846" s="122" t="s">
        <v>3748</v>
      </c>
      <c r="R846" s="118">
        <v>45989</v>
      </c>
      <c r="S846" s="218" t="s">
        <v>11468</v>
      </c>
      <c r="T846" s="139"/>
      <c r="U846" s="363"/>
      <c r="V846" s="139"/>
      <c r="W846" s="139"/>
      <c r="X846" s="363"/>
      <c r="Y846" s="164"/>
      <c r="Z846" s="139"/>
      <c r="AA846" s="363"/>
      <c r="AB846" s="139"/>
      <c r="AC846" s="139"/>
      <c r="AD846" s="363"/>
      <c r="AE846" s="1367"/>
      <c r="AF846" s="139"/>
      <c r="AG846" s="363"/>
      <c r="AH846" s="139"/>
      <c r="AI846" s="139"/>
      <c r="AJ846" s="363"/>
      <c r="AK846" s="1367"/>
      <c r="AL846" s="139"/>
      <c r="AM846" s="363"/>
      <c r="AN846" s="139"/>
      <c r="AO846" s="139"/>
      <c r="AP846" s="139"/>
      <c r="AQ846" s="139"/>
      <c r="AR846" s="139"/>
      <c r="AS846" s="139"/>
      <c r="AT846" s="139"/>
      <c r="AU846" s="139"/>
      <c r="AV846" s="139"/>
      <c r="AW846" s="139"/>
      <c r="AX846" s="139"/>
      <c r="AY846" s="139"/>
    </row>
    <row r="847" spans="1:51" s="110" customFormat="1" ht="25.5" hidden="1" x14ac:dyDescent="0.25">
      <c r="A847" s="226" t="s">
        <v>8263</v>
      </c>
      <c r="B847" s="226"/>
      <c r="C847" s="227" t="s">
        <v>8257</v>
      </c>
      <c r="D847" s="252" t="s">
        <v>9804</v>
      </c>
      <c r="E847" s="231" t="s">
        <v>11159</v>
      </c>
      <c r="F847" s="239">
        <f t="shared" si="139"/>
        <v>45989</v>
      </c>
      <c r="G847" s="232" t="str">
        <f t="shared" si="140"/>
        <v>A</v>
      </c>
      <c r="H847" s="1058" t="str">
        <f t="shared" si="141"/>
        <v>MR_DER-1404_25</v>
      </c>
      <c r="I847" s="234" t="str">
        <f t="shared" si="142"/>
        <v>ND</v>
      </c>
      <c r="J847" s="255" t="str">
        <f t="shared" si="143"/>
        <v>ND</v>
      </c>
      <c r="K847" s="132" t="s">
        <v>3730</v>
      </c>
      <c r="L847" s="118">
        <v>45964</v>
      </c>
      <c r="M847" s="218" t="s">
        <v>11183</v>
      </c>
      <c r="N847" s="108" t="s">
        <v>5539</v>
      </c>
      <c r="O847" s="118">
        <v>45980</v>
      </c>
      <c r="P847" s="139"/>
      <c r="Q847" s="122" t="s">
        <v>3748</v>
      </c>
      <c r="R847" s="118">
        <v>45989</v>
      </c>
      <c r="S847" s="218" t="s">
        <v>11468</v>
      </c>
      <c r="T847" s="139"/>
      <c r="U847" s="363"/>
      <c r="V847" s="139"/>
      <c r="W847" s="139"/>
      <c r="X847" s="363"/>
      <c r="Y847" s="164"/>
      <c r="Z847" s="139"/>
      <c r="AA847" s="363"/>
      <c r="AB847" s="139"/>
      <c r="AC847" s="139"/>
      <c r="AD847" s="363"/>
      <c r="AE847" s="1367"/>
      <c r="AF847" s="139"/>
      <c r="AG847" s="363"/>
      <c r="AH847" s="139"/>
      <c r="AI847" s="139"/>
      <c r="AJ847" s="363"/>
      <c r="AK847" s="1367"/>
      <c r="AL847" s="139"/>
      <c r="AM847" s="363"/>
      <c r="AN847" s="139"/>
      <c r="AO847" s="139"/>
      <c r="AP847" s="139"/>
      <c r="AQ847" s="139"/>
      <c r="AR847" s="139"/>
      <c r="AS847" s="139"/>
      <c r="AT847" s="139"/>
      <c r="AU847" s="139"/>
      <c r="AV847" s="139"/>
      <c r="AW847" s="139"/>
      <c r="AX847" s="139"/>
      <c r="AY847" s="139"/>
    </row>
    <row r="848" spans="1:51" s="110" customFormat="1" ht="25.5" hidden="1" x14ac:dyDescent="0.25">
      <c r="A848" s="226" t="s">
        <v>8263</v>
      </c>
      <c r="B848" s="226"/>
      <c r="C848" s="227" t="s">
        <v>8257</v>
      </c>
      <c r="D848" s="252" t="s">
        <v>9804</v>
      </c>
      <c r="E848" s="231" t="s">
        <v>11160</v>
      </c>
      <c r="F848" s="239">
        <f t="shared" si="139"/>
        <v>45989</v>
      </c>
      <c r="G848" s="232" t="str">
        <f t="shared" si="140"/>
        <v>A</v>
      </c>
      <c r="H848" s="1058" t="str">
        <f t="shared" si="141"/>
        <v>MR_DER-1404_25</v>
      </c>
      <c r="I848" s="234" t="str">
        <f t="shared" si="142"/>
        <v>ND</v>
      </c>
      <c r="J848" s="255" t="str">
        <f t="shared" si="143"/>
        <v>ND</v>
      </c>
      <c r="K848" s="132" t="s">
        <v>3730</v>
      </c>
      <c r="L848" s="118">
        <v>45964</v>
      </c>
      <c r="M848" s="218" t="s">
        <v>11183</v>
      </c>
      <c r="N848" s="108" t="s">
        <v>5539</v>
      </c>
      <c r="O848" s="118">
        <v>45980</v>
      </c>
      <c r="P848" s="139"/>
      <c r="Q848" s="122" t="s">
        <v>3748</v>
      </c>
      <c r="R848" s="118">
        <v>45989</v>
      </c>
      <c r="S848" s="218" t="s">
        <v>11468</v>
      </c>
      <c r="T848" s="139"/>
      <c r="U848" s="363"/>
      <c r="V848" s="139"/>
      <c r="W848" s="139"/>
      <c r="X848" s="363"/>
      <c r="Y848" s="164"/>
      <c r="Z848" s="139"/>
      <c r="AA848" s="363"/>
      <c r="AB848" s="139"/>
      <c r="AC848" s="139"/>
      <c r="AD848" s="363"/>
      <c r="AE848" s="1367"/>
      <c r="AF848" s="139"/>
      <c r="AG848" s="363"/>
      <c r="AH848" s="139"/>
      <c r="AI848" s="139"/>
      <c r="AJ848" s="363"/>
      <c r="AK848" s="1367"/>
      <c r="AL848" s="139"/>
      <c r="AM848" s="363"/>
      <c r="AN848" s="139"/>
      <c r="AO848" s="139"/>
      <c r="AP848" s="139"/>
      <c r="AQ848" s="139"/>
      <c r="AR848" s="139"/>
      <c r="AS848" s="139"/>
      <c r="AT848" s="139"/>
      <c r="AU848" s="139"/>
      <c r="AV848" s="139"/>
      <c r="AW848" s="139"/>
      <c r="AX848" s="139"/>
      <c r="AY848" s="139"/>
    </row>
    <row r="849" spans="1:51" s="110" customFormat="1" ht="25.5" hidden="1" x14ac:dyDescent="0.25">
      <c r="A849" s="226" t="s">
        <v>8263</v>
      </c>
      <c r="B849" s="226"/>
      <c r="C849" s="227" t="s">
        <v>8257</v>
      </c>
      <c r="D849" s="252" t="s">
        <v>9804</v>
      </c>
      <c r="E849" s="231" t="s">
        <v>11161</v>
      </c>
      <c r="F849" s="239">
        <f t="shared" si="139"/>
        <v>45989</v>
      </c>
      <c r="G849" s="232" t="str">
        <f t="shared" si="140"/>
        <v>A</v>
      </c>
      <c r="H849" s="1058" t="str">
        <f t="shared" si="141"/>
        <v>MR_DER-1404_25</v>
      </c>
      <c r="I849" s="234" t="str">
        <f t="shared" si="142"/>
        <v>ND</v>
      </c>
      <c r="J849" s="255" t="str">
        <f t="shared" si="143"/>
        <v>ND</v>
      </c>
      <c r="K849" s="132" t="s">
        <v>3730</v>
      </c>
      <c r="L849" s="118">
        <v>45964</v>
      </c>
      <c r="M849" s="218" t="s">
        <v>11183</v>
      </c>
      <c r="N849" s="108" t="s">
        <v>5539</v>
      </c>
      <c r="O849" s="118">
        <v>45980</v>
      </c>
      <c r="P849" s="139"/>
      <c r="Q849" s="122" t="s">
        <v>3748</v>
      </c>
      <c r="R849" s="118">
        <v>45989</v>
      </c>
      <c r="S849" s="218" t="s">
        <v>11468</v>
      </c>
      <c r="T849" s="139"/>
      <c r="U849" s="363"/>
      <c r="V849" s="139"/>
      <c r="W849" s="139"/>
      <c r="X849" s="363"/>
      <c r="Y849" s="164"/>
      <c r="Z849" s="139"/>
      <c r="AA849" s="363"/>
      <c r="AB849" s="139"/>
      <c r="AC849" s="139"/>
      <c r="AD849" s="363"/>
      <c r="AE849" s="1367"/>
      <c r="AF849" s="139"/>
      <c r="AG849" s="363"/>
      <c r="AH849" s="139"/>
      <c r="AI849" s="139"/>
      <c r="AJ849" s="363"/>
      <c r="AK849" s="1367"/>
      <c r="AL849" s="139"/>
      <c r="AM849" s="363"/>
      <c r="AN849" s="139"/>
      <c r="AO849" s="139"/>
      <c r="AP849" s="139"/>
      <c r="AQ849" s="139"/>
      <c r="AR849" s="139"/>
      <c r="AS849" s="139"/>
      <c r="AT849" s="139"/>
      <c r="AU849" s="139"/>
      <c r="AV849" s="139"/>
      <c r="AW849" s="139"/>
      <c r="AX849" s="139"/>
      <c r="AY849" s="139"/>
    </row>
    <row r="850" spans="1:51" s="110" customFormat="1" ht="25.5" hidden="1" x14ac:dyDescent="0.25">
      <c r="A850" s="226" t="s">
        <v>8263</v>
      </c>
      <c r="B850" s="226"/>
      <c r="C850" s="227" t="s">
        <v>8257</v>
      </c>
      <c r="D850" s="252" t="s">
        <v>9804</v>
      </c>
      <c r="E850" s="231" t="s">
        <v>11162</v>
      </c>
      <c r="F850" s="239">
        <f t="shared" si="139"/>
        <v>45989</v>
      </c>
      <c r="G850" s="232" t="str">
        <f t="shared" si="140"/>
        <v>A</v>
      </c>
      <c r="H850" s="1058" t="str">
        <f t="shared" si="141"/>
        <v>MR_DER-1404_25</v>
      </c>
      <c r="I850" s="234" t="str">
        <f t="shared" si="142"/>
        <v>ND</v>
      </c>
      <c r="J850" s="255" t="str">
        <f t="shared" si="143"/>
        <v>ND</v>
      </c>
      <c r="K850" s="132" t="s">
        <v>3730</v>
      </c>
      <c r="L850" s="118">
        <v>45964</v>
      </c>
      <c r="M850" s="218" t="s">
        <v>11183</v>
      </c>
      <c r="N850" s="108" t="s">
        <v>5537</v>
      </c>
      <c r="O850" s="118">
        <v>45980</v>
      </c>
      <c r="P850" s="139"/>
      <c r="Q850" s="122" t="s">
        <v>3748</v>
      </c>
      <c r="R850" s="118">
        <v>45989</v>
      </c>
      <c r="S850" s="218" t="s">
        <v>11468</v>
      </c>
      <c r="T850" s="139"/>
      <c r="U850" s="363"/>
      <c r="V850" s="139"/>
      <c r="W850" s="139"/>
      <c r="X850" s="363"/>
      <c r="Y850" s="164"/>
      <c r="Z850" s="139"/>
      <c r="AA850" s="363"/>
      <c r="AB850" s="139"/>
      <c r="AC850" s="139"/>
      <c r="AD850" s="363"/>
      <c r="AE850" s="1367"/>
      <c r="AF850" s="139"/>
      <c r="AG850" s="363"/>
      <c r="AH850" s="139"/>
      <c r="AI850" s="139"/>
      <c r="AJ850" s="363"/>
      <c r="AK850" s="1367"/>
      <c r="AL850" s="139"/>
      <c r="AM850" s="363"/>
      <c r="AN850" s="139"/>
      <c r="AO850" s="139"/>
      <c r="AP850" s="139"/>
      <c r="AQ850" s="139"/>
      <c r="AR850" s="139"/>
      <c r="AS850" s="139"/>
      <c r="AT850" s="139"/>
      <c r="AU850" s="139"/>
      <c r="AV850" s="139"/>
      <c r="AW850" s="139"/>
      <c r="AX850" s="139"/>
      <c r="AY850" s="139"/>
    </row>
    <row r="851" spans="1:51" s="110" customFormat="1" ht="25.5" hidden="1" x14ac:dyDescent="0.25">
      <c r="A851" s="226" t="s">
        <v>8263</v>
      </c>
      <c r="B851" s="226"/>
      <c r="C851" s="227" t="s">
        <v>8257</v>
      </c>
      <c r="D851" s="252" t="s">
        <v>9804</v>
      </c>
      <c r="E851" s="231" t="s">
        <v>11163</v>
      </c>
      <c r="F851" s="239">
        <f t="shared" si="139"/>
        <v>45989</v>
      </c>
      <c r="G851" s="232" t="str">
        <f t="shared" si="140"/>
        <v>A</v>
      </c>
      <c r="H851" s="1058" t="str">
        <f t="shared" si="141"/>
        <v>MR_DER-1404_25</v>
      </c>
      <c r="I851" s="234" t="str">
        <f t="shared" si="142"/>
        <v>ND</v>
      </c>
      <c r="J851" s="255" t="str">
        <f t="shared" si="143"/>
        <v>ND</v>
      </c>
      <c r="K851" s="132" t="s">
        <v>3730</v>
      </c>
      <c r="L851" s="118">
        <v>45964</v>
      </c>
      <c r="M851" s="218" t="s">
        <v>11183</v>
      </c>
      <c r="N851" s="108" t="s">
        <v>5537</v>
      </c>
      <c r="O851" s="118">
        <v>45980</v>
      </c>
      <c r="P851" s="139"/>
      <c r="Q851" s="122" t="s">
        <v>3748</v>
      </c>
      <c r="R851" s="118">
        <v>45989</v>
      </c>
      <c r="S851" s="218" t="s">
        <v>11468</v>
      </c>
      <c r="T851" s="139"/>
      <c r="U851" s="363"/>
      <c r="V851" s="139"/>
      <c r="W851" s="139"/>
      <c r="X851" s="363"/>
      <c r="Y851" s="164"/>
      <c r="Z851" s="139"/>
      <c r="AA851" s="363"/>
      <c r="AB851" s="139"/>
      <c r="AC851" s="139"/>
      <c r="AD851" s="363"/>
      <c r="AE851" s="1367"/>
      <c r="AF851" s="139"/>
      <c r="AG851" s="363"/>
      <c r="AH851" s="139"/>
      <c r="AI851" s="139"/>
      <c r="AJ851" s="363"/>
      <c r="AK851" s="1367"/>
      <c r="AL851" s="139"/>
      <c r="AM851" s="363"/>
      <c r="AN851" s="139"/>
      <c r="AO851" s="139"/>
      <c r="AP851" s="139"/>
      <c r="AQ851" s="139"/>
      <c r="AR851" s="139"/>
      <c r="AS851" s="139"/>
      <c r="AT851" s="139"/>
      <c r="AU851" s="139"/>
      <c r="AV851" s="139"/>
      <c r="AW851" s="139"/>
      <c r="AX851" s="139"/>
      <c r="AY851" s="139"/>
    </row>
    <row r="852" spans="1:51" s="110" customFormat="1" ht="25.5" hidden="1" x14ac:dyDescent="0.25">
      <c r="A852" s="226" t="s">
        <v>8263</v>
      </c>
      <c r="B852" s="226"/>
      <c r="C852" s="227" t="s">
        <v>8257</v>
      </c>
      <c r="D852" s="252" t="s">
        <v>9804</v>
      </c>
      <c r="E852" s="231" t="s">
        <v>11164</v>
      </c>
      <c r="F852" s="239">
        <f t="shared" si="139"/>
        <v>46007</v>
      </c>
      <c r="G852" s="232" t="str">
        <f t="shared" si="140"/>
        <v>A</v>
      </c>
      <c r="H852" s="1058" t="str">
        <f t="shared" si="141"/>
        <v>MR_DER-1459_25</v>
      </c>
      <c r="I852" s="234" t="str">
        <f t="shared" si="142"/>
        <v>ND</v>
      </c>
      <c r="J852" s="255" t="str">
        <f t="shared" si="143"/>
        <v>ND</v>
      </c>
      <c r="K852" s="132" t="s">
        <v>3730</v>
      </c>
      <c r="L852" s="118">
        <v>45964</v>
      </c>
      <c r="M852" s="1153" t="s">
        <v>11184</v>
      </c>
      <c r="N852" s="108" t="s">
        <v>5537</v>
      </c>
      <c r="O852" s="118">
        <v>45978</v>
      </c>
      <c r="P852" s="139"/>
      <c r="Q852" s="122" t="s">
        <v>3748</v>
      </c>
      <c r="R852" s="118">
        <v>46001</v>
      </c>
      <c r="S852" s="218" t="s">
        <v>11551</v>
      </c>
      <c r="T852" s="139"/>
      <c r="U852" s="363"/>
      <c r="V852" s="139"/>
      <c r="W852" s="139" t="s">
        <v>3748</v>
      </c>
      <c r="X852" s="363">
        <v>46007</v>
      </c>
      <c r="Y852" s="218" t="s">
        <v>11604</v>
      </c>
      <c r="Z852" s="139"/>
      <c r="AA852" s="363"/>
      <c r="AB852" s="139"/>
      <c r="AC852" s="139"/>
      <c r="AD852" s="363"/>
      <c r="AE852" s="164"/>
      <c r="AF852" s="139"/>
      <c r="AG852" s="363"/>
      <c r="AH852" s="139"/>
      <c r="AI852" s="139"/>
      <c r="AJ852" s="363"/>
      <c r="AK852" s="164"/>
      <c r="AL852" s="139"/>
      <c r="AM852" s="363"/>
      <c r="AN852" s="139"/>
      <c r="AO852" s="139"/>
      <c r="AP852" s="139"/>
      <c r="AQ852" s="139"/>
      <c r="AR852" s="139"/>
      <c r="AS852" s="139"/>
      <c r="AT852" s="139"/>
      <c r="AU852" s="139"/>
      <c r="AV852" s="139"/>
      <c r="AW852" s="139"/>
      <c r="AX852" s="139"/>
      <c r="AY852" s="139"/>
    </row>
    <row r="853" spans="1:51" s="110" customFormat="1" ht="25.5" hidden="1" x14ac:dyDescent="0.25">
      <c r="A853" s="226" t="s">
        <v>8263</v>
      </c>
      <c r="B853" s="226"/>
      <c r="C853" s="227" t="s">
        <v>8257</v>
      </c>
      <c r="D853" s="252" t="s">
        <v>9804</v>
      </c>
      <c r="E853" s="231" t="s">
        <v>11165</v>
      </c>
      <c r="F853" s="239">
        <f t="shared" si="139"/>
        <v>46007</v>
      </c>
      <c r="G853" s="232" t="str">
        <f t="shared" si="140"/>
        <v>A</v>
      </c>
      <c r="H853" s="1058" t="str">
        <f t="shared" si="141"/>
        <v>MR_DER-1459_25</v>
      </c>
      <c r="I853" s="234" t="str">
        <f t="shared" si="142"/>
        <v>ND</v>
      </c>
      <c r="J853" s="255" t="str">
        <f t="shared" si="143"/>
        <v>ND</v>
      </c>
      <c r="K853" s="132" t="s">
        <v>3730</v>
      </c>
      <c r="L853" s="118">
        <v>45964</v>
      </c>
      <c r="M853" s="1153" t="s">
        <v>11184</v>
      </c>
      <c r="N853" s="108" t="s">
        <v>5537</v>
      </c>
      <c r="O853" s="118">
        <v>45978</v>
      </c>
      <c r="P853" s="139"/>
      <c r="Q853" s="122" t="s">
        <v>3748</v>
      </c>
      <c r="R853" s="118">
        <v>46001</v>
      </c>
      <c r="S853" s="218" t="s">
        <v>11551</v>
      </c>
      <c r="T853" s="139"/>
      <c r="U853" s="363"/>
      <c r="V853" s="139"/>
      <c r="W853" s="139" t="s">
        <v>3748</v>
      </c>
      <c r="X853" s="363">
        <v>46007</v>
      </c>
      <c r="Y853" s="218" t="s">
        <v>11604</v>
      </c>
      <c r="Z853" s="139"/>
      <c r="AA853" s="363"/>
      <c r="AB853" s="139"/>
      <c r="AC853" s="139"/>
      <c r="AD853" s="363"/>
      <c r="AE853" s="164"/>
      <c r="AF853" s="139"/>
      <c r="AG853" s="363"/>
      <c r="AH853" s="139"/>
      <c r="AI853" s="139"/>
      <c r="AJ853" s="363"/>
      <c r="AK853" s="164"/>
      <c r="AL853" s="139"/>
      <c r="AM853" s="363"/>
      <c r="AN853" s="139"/>
      <c r="AO853" s="139"/>
      <c r="AP853" s="139"/>
      <c r="AQ853" s="139"/>
      <c r="AR853" s="139"/>
      <c r="AS853" s="139"/>
      <c r="AT853" s="139"/>
      <c r="AU853" s="139"/>
      <c r="AV853" s="139"/>
      <c r="AW853" s="139"/>
      <c r="AX853" s="139"/>
      <c r="AY853" s="139"/>
    </row>
    <row r="854" spans="1:51" s="110" customFormat="1" ht="25.5" hidden="1" x14ac:dyDescent="0.25">
      <c r="A854" s="226" t="s">
        <v>8263</v>
      </c>
      <c r="B854" s="226"/>
      <c r="C854" s="227" t="s">
        <v>8257</v>
      </c>
      <c r="D854" s="252" t="s">
        <v>9804</v>
      </c>
      <c r="E854" s="231" t="s">
        <v>11166</v>
      </c>
      <c r="F854" s="239">
        <f t="shared" si="139"/>
        <v>46007</v>
      </c>
      <c r="G854" s="232" t="str">
        <f t="shared" si="140"/>
        <v>A</v>
      </c>
      <c r="H854" s="1058" t="str">
        <f t="shared" si="141"/>
        <v>MR_DER-1459_25</v>
      </c>
      <c r="I854" s="234" t="str">
        <f t="shared" si="142"/>
        <v>ND</v>
      </c>
      <c r="J854" s="255" t="str">
        <f t="shared" si="143"/>
        <v>ND</v>
      </c>
      <c r="K854" s="132" t="s">
        <v>3730</v>
      </c>
      <c r="L854" s="118">
        <v>45964</v>
      </c>
      <c r="M854" s="1153" t="s">
        <v>11184</v>
      </c>
      <c r="N854" s="108" t="s">
        <v>5537</v>
      </c>
      <c r="O854" s="118">
        <v>45978</v>
      </c>
      <c r="P854" s="139"/>
      <c r="Q854" s="122" t="s">
        <v>3748</v>
      </c>
      <c r="R854" s="118">
        <v>46001</v>
      </c>
      <c r="S854" s="218" t="s">
        <v>11551</v>
      </c>
      <c r="T854" s="139"/>
      <c r="U854" s="363"/>
      <c r="V854" s="139"/>
      <c r="W854" s="139" t="s">
        <v>3748</v>
      </c>
      <c r="X854" s="363">
        <v>46007</v>
      </c>
      <c r="Y854" s="218" t="s">
        <v>11604</v>
      </c>
      <c r="Z854" s="139"/>
      <c r="AA854" s="363"/>
      <c r="AB854" s="139"/>
      <c r="AC854" s="139"/>
      <c r="AD854" s="363"/>
      <c r="AE854" s="164"/>
      <c r="AF854" s="139"/>
      <c r="AG854" s="363"/>
      <c r="AH854" s="139"/>
      <c r="AI854" s="139"/>
      <c r="AJ854" s="363"/>
      <c r="AK854" s="164"/>
      <c r="AL854" s="139"/>
      <c r="AM854" s="363"/>
      <c r="AN854" s="139"/>
      <c r="AO854" s="139"/>
      <c r="AP854" s="139"/>
      <c r="AQ854" s="139"/>
      <c r="AR854" s="139"/>
      <c r="AS854" s="139"/>
      <c r="AT854" s="139"/>
      <c r="AU854" s="139"/>
      <c r="AV854" s="139"/>
      <c r="AW854" s="139"/>
      <c r="AX854" s="139"/>
      <c r="AY854" s="139"/>
    </row>
    <row r="855" spans="1:51" s="110" customFormat="1" ht="25.5" hidden="1" x14ac:dyDescent="0.25">
      <c r="A855" s="226" t="s">
        <v>8263</v>
      </c>
      <c r="B855" s="226"/>
      <c r="C855" s="227" t="s">
        <v>8257</v>
      </c>
      <c r="D855" s="252" t="s">
        <v>9804</v>
      </c>
      <c r="E855" s="231" t="s">
        <v>11167</v>
      </c>
      <c r="F855" s="239">
        <f t="shared" si="139"/>
        <v>46007</v>
      </c>
      <c r="G855" s="232" t="str">
        <f t="shared" si="140"/>
        <v>A</v>
      </c>
      <c r="H855" s="1058" t="str">
        <f t="shared" si="141"/>
        <v>MR_DER-1459_25</v>
      </c>
      <c r="I855" s="234" t="str">
        <f t="shared" si="142"/>
        <v>ND</v>
      </c>
      <c r="J855" s="255" t="str">
        <f t="shared" si="143"/>
        <v>ND</v>
      </c>
      <c r="K855" s="132" t="s">
        <v>3730</v>
      </c>
      <c r="L855" s="118">
        <v>45964</v>
      </c>
      <c r="M855" s="1153" t="s">
        <v>11184</v>
      </c>
      <c r="N855" s="108" t="s">
        <v>5537</v>
      </c>
      <c r="O855" s="118">
        <v>45978</v>
      </c>
      <c r="P855" s="139"/>
      <c r="Q855" s="122" t="s">
        <v>3748</v>
      </c>
      <c r="R855" s="118">
        <v>46001</v>
      </c>
      <c r="S855" s="218" t="s">
        <v>11551</v>
      </c>
      <c r="T855" s="139"/>
      <c r="U855" s="363"/>
      <c r="V855" s="139"/>
      <c r="W855" s="139" t="s">
        <v>3748</v>
      </c>
      <c r="X855" s="363">
        <v>46007</v>
      </c>
      <c r="Y855" s="218" t="s">
        <v>11604</v>
      </c>
      <c r="Z855" s="139"/>
      <c r="AA855" s="363"/>
      <c r="AB855" s="139"/>
      <c r="AC855" s="139"/>
      <c r="AD855" s="363"/>
      <c r="AE855" s="164"/>
      <c r="AF855" s="139"/>
      <c r="AG855" s="363"/>
      <c r="AH855" s="139"/>
      <c r="AI855" s="139"/>
      <c r="AJ855" s="363"/>
      <c r="AK855" s="164"/>
      <c r="AL855" s="139"/>
      <c r="AM855" s="363"/>
      <c r="AN855" s="139"/>
      <c r="AO855" s="139"/>
      <c r="AP855" s="139"/>
      <c r="AQ855" s="139"/>
      <c r="AR855" s="139"/>
      <c r="AS855" s="139"/>
      <c r="AT855" s="139"/>
      <c r="AU855" s="139"/>
      <c r="AV855" s="139"/>
      <c r="AW855" s="139"/>
      <c r="AX855" s="139"/>
      <c r="AY855" s="139"/>
    </row>
    <row r="856" spans="1:51" s="110" customFormat="1" ht="25.5" hidden="1" x14ac:dyDescent="0.25">
      <c r="A856" s="226" t="s">
        <v>8263</v>
      </c>
      <c r="B856" s="226"/>
      <c r="C856" s="227" t="s">
        <v>8257</v>
      </c>
      <c r="D856" s="252" t="s">
        <v>9804</v>
      </c>
      <c r="E856" s="231" t="s">
        <v>11168</v>
      </c>
      <c r="F856" s="239">
        <f t="shared" si="139"/>
        <v>46007</v>
      </c>
      <c r="G856" s="232" t="str">
        <f t="shared" si="140"/>
        <v>A</v>
      </c>
      <c r="H856" s="1058" t="str">
        <f t="shared" si="141"/>
        <v>MR_DER-1459_25</v>
      </c>
      <c r="I856" s="234" t="str">
        <f t="shared" si="142"/>
        <v>ND</v>
      </c>
      <c r="J856" s="255" t="str">
        <f t="shared" si="143"/>
        <v>ND</v>
      </c>
      <c r="K856" s="132" t="s">
        <v>3730</v>
      </c>
      <c r="L856" s="118">
        <v>45964</v>
      </c>
      <c r="M856" s="1153" t="s">
        <v>11184</v>
      </c>
      <c r="N856" s="108" t="s">
        <v>5537</v>
      </c>
      <c r="O856" s="118">
        <v>45978</v>
      </c>
      <c r="P856" s="139"/>
      <c r="Q856" s="122" t="s">
        <v>3748</v>
      </c>
      <c r="R856" s="118">
        <v>46001</v>
      </c>
      <c r="S856" s="218" t="s">
        <v>11551</v>
      </c>
      <c r="T856" s="139"/>
      <c r="U856" s="363"/>
      <c r="V856" s="139"/>
      <c r="W856" s="139" t="s">
        <v>3748</v>
      </c>
      <c r="X856" s="363">
        <v>46007</v>
      </c>
      <c r="Y856" s="218" t="s">
        <v>11604</v>
      </c>
      <c r="Z856" s="139"/>
      <c r="AA856" s="363"/>
      <c r="AB856" s="139"/>
      <c r="AC856" s="139"/>
      <c r="AD856" s="363"/>
      <c r="AE856" s="164"/>
      <c r="AF856" s="139"/>
      <c r="AG856" s="363"/>
      <c r="AH856" s="139"/>
      <c r="AI856" s="139"/>
      <c r="AJ856" s="363"/>
      <c r="AK856" s="164"/>
      <c r="AL856" s="139"/>
      <c r="AM856" s="363"/>
      <c r="AN856" s="139"/>
      <c r="AO856" s="139"/>
      <c r="AP856" s="139"/>
      <c r="AQ856" s="139"/>
      <c r="AR856" s="139"/>
      <c r="AS856" s="139"/>
      <c r="AT856" s="139"/>
      <c r="AU856" s="139"/>
      <c r="AV856" s="139"/>
      <c r="AW856" s="139"/>
      <c r="AX856" s="139"/>
      <c r="AY856" s="139"/>
    </row>
    <row r="857" spans="1:51" s="110" customFormat="1" ht="25.5" hidden="1" x14ac:dyDescent="0.25">
      <c r="A857" s="226" t="s">
        <v>8263</v>
      </c>
      <c r="B857" s="226"/>
      <c r="C857" s="227" t="s">
        <v>8257</v>
      </c>
      <c r="D857" s="252" t="s">
        <v>9804</v>
      </c>
      <c r="E857" s="231" t="s">
        <v>11169</v>
      </c>
      <c r="F857" s="239">
        <f t="shared" si="139"/>
        <v>46007</v>
      </c>
      <c r="G857" s="232" t="str">
        <f t="shared" si="140"/>
        <v>A</v>
      </c>
      <c r="H857" s="1058" t="str">
        <f t="shared" si="141"/>
        <v>MR_DER-1459_25</v>
      </c>
      <c r="I857" s="234" t="str">
        <f t="shared" si="142"/>
        <v>ND</v>
      </c>
      <c r="J857" s="255" t="str">
        <f t="shared" si="143"/>
        <v>ND</v>
      </c>
      <c r="K857" s="132" t="s">
        <v>3730</v>
      </c>
      <c r="L857" s="118">
        <v>45964</v>
      </c>
      <c r="M857" s="1153" t="s">
        <v>11184</v>
      </c>
      <c r="N857" s="108" t="s">
        <v>5537</v>
      </c>
      <c r="O857" s="118">
        <v>45978</v>
      </c>
      <c r="P857" s="139"/>
      <c r="Q857" s="122" t="s">
        <v>3748</v>
      </c>
      <c r="R857" s="118">
        <v>46001</v>
      </c>
      <c r="S857" s="218" t="s">
        <v>11551</v>
      </c>
      <c r="T857" s="139"/>
      <c r="U857" s="363"/>
      <c r="V857" s="139"/>
      <c r="W857" s="139" t="s">
        <v>3748</v>
      </c>
      <c r="X857" s="363">
        <v>46007</v>
      </c>
      <c r="Y857" s="218" t="s">
        <v>11604</v>
      </c>
      <c r="Z857" s="139"/>
      <c r="AA857" s="363"/>
      <c r="AB857" s="139"/>
      <c r="AC857" s="139"/>
      <c r="AD857" s="363"/>
      <c r="AE857" s="164"/>
      <c r="AF857" s="139"/>
      <c r="AG857" s="363"/>
      <c r="AH857" s="139"/>
      <c r="AI857" s="139"/>
      <c r="AJ857" s="363"/>
      <c r="AK857" s="164"/>
      <c r="AL857" s="139"/>
      <c r="AM857" s="363"/>
      <c r="AN857" s="139"/>
      <c r="AO857" s="139"/>
      <c r="AP857" s="139"/>
      <c r="AQ857" s="139"/>
      <c r="AR857" s="139"/>
      <c r="AS857" s="139"/>
      <c r="AT857" s="139"/>
      <c r="AU857" s="139"/>
      <c r="AV857" s="139"/>
      <c r="AW857" s="139"/>
      <c r="AX857" s="139"/>
      <c r="AY857" s="139"/>
    </row>
    <row r="858" spans="1:51" s="110" customFormat="1" ht="25.5" hidden="1" x14ac:dyDescent="0.25">
      <c r="A858" s="226" t="s">
        <v>8263</v>
      </c>
      <c r="B858" s="226"/>
      <c r="C858" s="227" t="s">
        <v>8257</v>
      </c>
      <c r="D858" s="252" t="s">
        <v>9804</v>
      </c>
      <c r="E858" s="231" t="s">
        <v>11170</v>
      </c>
      <c r="F858" s="239">
        <f t="shared" si="139"/>
        <v>46007</v>
      </c>
      <c r="G858" s="232" t="str">
        <f t="shared" si="140"/>
        <v>A</v>
      </c>
      <c r="H858" s="1058" t="str">
        <f t="shared" si="141"/>
        <v>MR_DER-1459_25</v>
      </c>
      <c r="I858" s="234" t="str">
        <f t="shared" si="142"/>
        <v>ND</v>
      </c>
      <c r="J858" s="255" t="str">
        <f t="shared" si="143"/>
        <v>ND</v>
      </c>
      <c r="K858" s="132" t="s">
        <v>3730</v>
      </c>
      <c r="L858" s="118">
        <v>45964</v>
      </c>
      <c r="M858" s="1153" t="s">
        <v>11184</v>
      </c>
      <c r="N858" s="108" t="s">
        <v>5537</v>
      </c>
      <c r="O858" s="118">
        <v>45978</v>
      </c>
      <c r="P858" s="139"/>
      <c r="Q858" s="122" t="s">
        <v>3748</v>
      </c>
      <c r="R858" s="118">
        <v>46001</v>
      </c>
      <c r="S858" s="218" t="s">
        <v>11551</v>
      </c>
      <c r="T858" s="139"/>
      <c r="U858" s="363"/>
      <c r="V858" s="139"/>
      <c r="W858" s="139" t="s">
        <v>3748</v>
      </c>
      <c r="X858" s="363">
        <v>46007</v>
      </c>
      <c r="Y858" s="218" t="s">
        <v>11604</v>
      </c>
      <c r="Z858" s="139"/>
      <c r="AA858" s="363"/>
      <c r="AB858" s="139"/>
      <c r="AC858" s="139"/>
      <c r="AD858" s="363"/>
      <c r="AE858" s="164"/>
      <c r="AF858" s="139"/>
      <c r="AG858" s="363"/>
      <c r="AH858" s="139"/>
      <c r="AI858" s="139"/>
      <c r="AJ858" s="363"/>
      <c r="AK858" s="164"/>
      <c r="AL858" s="139"/>
      <c r="AM858" s="363"/>
      <c r="AN858" s="139"/>
      <c r="AO858" s="139"/>
      <c r="AP858" s="139"/>
      <c r="AQ858" s="139"/>
      <c r="AR858" s="139"/>
      <c r="AS858" s="139"/>
      <c r="AT858" s="139"/>
      <c r="AU858" s="139"/>
      <c r="AV858" s="139"/>
      <c r="AW858" s="139"/>
      <c r="AX858" s="139"/>
      <c r="AY858" s="139"/>
    </row>
    <row r="859" spans="1:51" s="110" customFormat="1" ht="25.5" hidden="1" x14ac:dyDescent="0.25">
      <c r="A859" s="226" t="s">
        <v>8263</v>
      </c>
      <c r="B859" s="226"/>
      <c r="C859" s="227" t="s">
        <v>8257</v>
      </c>
      <c r="D859" s="252" t="s">
        <v>9804</v>
      </c>
      <c r="E859" s="231" t="s">
        <v>11171</v>
      </c>
      <c r="F859" s="239">
        <f t="shared" si="139"/>
        <v>46007</v>
      </c>
      <c r="G859" s="232" t="str">
        <f t="shared" si="140"/>
        <v>A</v>
      </c>
      <c r="H859" s="1058" t="str">
        <f t="shared" si="141"/>
        <v>MR_DER-1459_25</v>
      </c>
      <c r="I859" s="234" t="str">
        <f t="shared" si="142"/>
        <v>ND</v>
      </c>
      <c r="J859" s="255" t="str">
        <f t="shared" si="143"/>
        <v>ND</v>
      </c>
      <c r="K859" s="132" t="s">
        <v>3730</v>
      </c>
      <c r="L859" s="118">
        <v>45964</v>
      </c>
      <c r="M859" s="1153" t="s">
        <v>11184</v>
      </c>
      <c r="N859" s="108" t="s">
        <v>5537</v>
      </c>
      <c r="O859" s="118">
        <v>45978</v>
      </c>
      <c r="P859" s="139"/>
      <c r="Q859" s="122" t="s">
        <v>3748</v>
      </c>
      <c r="R859" s="118">
        <v>46001</v>
      </c>
      <c r="S859" s="218" t="s">
        <v>11551</v>
      </c>
      <c r="T859" s="139"/>
      <c r="U859" s="363"/>
      <c r="V859" s="139"/>
      <c r="W859" s="139" t="s">
        <v>3748</v>
      </c>
      <c r="X859" s="363">
        <v>46007</v>
      </c>
      <c r="Y859" s="218" t="s">
        <v>11604</v>
      </c>
      <c r="Z859" s="139"/>
      <c r="AA859" s="363"/>
      <c r="AB859" s="139"/>
      <c r="AC859" s="139"/>
      <c r="AD859" s="363"/>
      <c r="AE859" s="164"/>
      <c r="AF859" s="139"/>
      <c r="AG859" s="363"/>
      <c r="AH859" s="139"/>
      <c r="AI859" s="139"/>
      <c r="AJ859" s="363"/>
      <c r="AK859" s="164"/>
      <c r="AL859" s="139"/>
      <c r="AM859" s="363"/>
      <c r="AN859" s="139"/>
      <c r="AO859" s="139"/>
      <c r="AP859" s="139"/>
      <c r="AQ859" s="139"/>
      <c r="AR859" s="139"/>
      <c r="AS859" s="139"/>
      <c r="AT859" s="139"/>
      <c r="AU859" s="139"/>
      <c r="AV859" s="139"/>
      <c r="AW859" s="139"/>
      <c r="AX859" s="139"/>
      <c r="AY859" s="139"/>
    </row>
    <row r="860" spans="1:51" s="110" customFormat="1" ht="25.5" hidden="1" x14ac:dyDescent="0.25">
      <c r="A860" s="226" t="s">
        <v>8263</v>
      </c>
      <c r="B860" s="226"/>
      <c r="C860" s="227" t="s">
        <v>8257</v>
      </c>
      <c r="D860" s="252" t="s">
        <v>9804</v>
      </c>
      <c r="E860" s="231" t="s">
        <v>11172</v>
      </c>
      <c r="F860" s="239">
        <f t="shared" si="139"/>
        <v>46007</v>
      </c>
      <c r="G860" s="232" t="str">
        <f t="shared" si="140"/>
        <v>A</v>
      </c>
      <c r="H860" s="1058" t="str">
        <f t="shared" si="141"/>
        <v>MR_DER-1459_25</v>
      </c>
      <c r="I860" s="234" t="str">
        <f t="shared" si="142"/>
        <v>ND</v>
      </c>
      <c r="J860" s="255" t="str">
        <f t="shared" si="143"/>
        <v>ND</v>
      </c>
      <c r="K860" s="132" t="s">
        <v>3730</v>
      </c>
      <c r="L860" s="118">
        <v>45964</v>
      </c>
      <c r="M860" s="1153" t="s">
        <v>11184</v>
      </c>
      <c r="N860" s="108" t="s">
        <v>5537</v>
      </c>
      <c r="O860" s="118">
        <v>45978</v>
      </c>
      <c r="P860" s="139"/>
      <c r="Q860" s="122" t="s">
        <v>3748</v>
      </c>
      <c r="R860" s="118">
        <v>46001</v>
      </c>
      <c r="S860" s="218" t="s">
        <v>11551</v>
      </c>
      <c r="T860" s="139"/>
      <c r="U860" s="363"/>
      <c r="V860" s="139"/>
      <c r="W860" s="139" t="s">
        <v>3748</v>
      </c>
      <c r="X860" s="363">
        <v>46007</v>
      </c>
      <c r="Y860" s="218" t="s">
        <v>11604</v>
      </c>
      <c r="Z860" s="139"/>
      <c r="AA860" s="363"/>
      <c r="AB860" s="139"/>
      <c r="AC860" s="139"/>
      <c r="AD860" s="363"/>
      <c r="AE860" s="164"/>
      <c r="AF860" s="139"/>
      <c r="AG860" s="363"/>
      <c r="AH860" s="139"/>
      <c r="AI860" s="139"/>
      <c r="AJ860" s="363"/>
      <c r="AK860" s="164"/>
      <c r="AL860" s="139"/>
      <c r="AM860" s="363"/>
      <c r="AN860" s="139"/>
      <c r="AO860" s="139"/>
      <c r="AP860" s="139"/>
      <c r="AQ860" s="139"/>
      <c r="AR860" s="139"/>
      <c r="AS860" s="139"/>
      <c r="AT860" s="139"/>
      <c r="AU860" s="139"/>
      <c r="AV860" s="139"/>
      <c r="AW860" s="139"/>
      <c r="AX860" s="139"/>
      <c r="AY860" s="139"/>
    </row>
    <row r="861" spans="1:51" s="110" customFormat="1" ht="25.5" hidden="1" x14ac:dyDescent="0.25">
      <c r="A861" s="226" t="s">
        <v>8263</v>
      </c>
      <c r="B861" s="226"/>
      <c r="C861" s="227" t="s">
        <v>8257</v>
      </c>
      <c r="D861" s="252" t="s">
        <v>9804</v>
      </c>
      <c r="E861" s="231" t="s">
        <v>11173</v>
      </c>
      <c r="F861" s="239">
        <f t="shared" si="139"/>
        <v>46007</v>
      </c>
      <c r="G861" s="232" t="str">
        <f t="shared" si="140"/>
        <v>A</v>
      </c>
      <c r="H861" s="1058" t="str">
        <f t="shared" si="141"/>
        <v>MR_DER-1459_25</v>
      </c>
      <c r="I861" s="234" t="str">
        <f t="shared" si="142"/>
        <v>ND</v>
      </c>
      <c r="J861" s="255" t="str">
        <f t="shared" si="143"/>
        <v>ND</v>
      </c>
      <c r="K861" s="132" t="s">
        <v>3730</v>
      </c>
      <c r="L861" s="118">
        <v>45964</v>
      </c>
      <c r="M861" s="1153" t="s">
        <v>11184</v>
      </c>
      <c r="N861" s="108" t="s">
        <v>5537</v>
      </c>
      <c r="O861" s="118">
        <v>45978</v>
      </c>
      <c r="P861" s="139"/>
      <c r="Q861" s="122" t="s">
        <v>3748</v>
      </c>
      <c r="R861" s="118">
        <v>46001</v>
      </c>
      <c r="S861" s="218" t="s">
        <v>11551</v>
      </c>
      <c r="T861" s="139"/>
      <c r="U861" s="363"/>
      <c r="V861" s="139"/>
      <c r="W861" s="139" t="s">
        <v>3748</v>
      </c>
      <c r="X861" s="363">
        <v>46007</v>
      </c>
      <c r="Y861" s="218" t="s">
        <v>11604</v>
      </c>
      <c r="Z861" s="139"/>
      <c r="AA861" s="363"/>
      <c r="AB861" s="139"/>
      <c r="AC861" s="139"/>
      <c r="AD861" s="363"/>
      <c r="AE861" s="164"/>
      <c r="AF861" s="139"/>
      <c r="AG861" s="363"/>
      <c r="AH861" s="139"/>
      <c r="AI861" s="139"/>
      <c r="AJ861" s="363"/>
      <c r="AK861" s="164"/>
      <c r="AL861" s="139"/>
      <c r="AM861" s="363"/>
      <c r="AN861" s="139"/>
      <c r="AO861" s="139"/>
      <c r="AP861" s="139"/>
      <c r="AQ861" s="139"/>
      <c r="AR861" s="139"/>
      <c r="AS861" s="139"/>
      <c r="AT861" s="139"/>
      <c r="AU861" s="139"/>
      <c r="AV861" s="139"/>
      <c r="AW861" s="139"/>
      <c r="AX861" s="139"/>
      <c r="AY861" s="139"/>
    </row>
    <row r="862" spans="1:51" s="110" customFormat="1" ht="25.5" hidden="1" x14ac:dyDescent="0.25">
      <c r="A862" s="226" t="s">
        <v>8263</v>
      </c>
      <c r="B862" s="226"/>
      <c r="C862" s="227" t="s">
        <v>8257</v>
      </c>
      <c r="D862" s="252" t="s">
        <v>9804</v>
      </c>
      <c r="E862" s="231" t="s">
        <v>11174</v>
      </c>
      <c r="F862" s="239">
        <f t="shared" si="139"/>
        <v>46007</v>
      </c>
      <c r="G862" s="232" t="str">
        <f t="shared" si="140"/>
        <v>A</v>
      </c>
      <c r="H862" s="1058" t="str">
        <f t="shared" si="141"/>
        <v>MR_DER-1459_25</v>
      </c>
      <c r="I862" s="234" t="str">
        <f t="shared" si="142"/>
        <v>ND</v>
      </c>
      <c r="J862" s="255" t="str">
        <f t="shared" si="143"/>
        <v>ND</v>
      </c>
      <c r="K862" s="132" t="s">
        <v>3730</v>
      </c>
      <c r="L862" s="118">
        <v>45964</v>
      </c>
      <c r="M862" s="1153" t="s">
        <v>11184</v>
      </c>
      <c r="N862" s="108" t="s">
        <v>5537</v>
      </c>
      <c r="O862" s="118">
        <v>45978</v>
      </c>
      <c r="P862" s="139"/>
      <c r="Q862" s="122" t="s">
        <v>3748</v>
      </c>
      <c r="R862" s="118">
        <v>46001</v>
      </c>
      <c r="S862" s="218" t="s">
        <v>11551</v>
      </c>
      <c r="T862" s="139"/>
      <c r="U862" s="363"/>
      <c r="V862" s="139"/>
      <c r="W862" s="139" t="s">
        <v>3748</v>
      </c>
      <c r="X862" s="363">
        <v>46007</v>
      </c>
      <c r="Y862" s="218" t="s">
        <v>11604</v>
      </c>
      <c r="Z862" s="139"/>
      <c r="AA862" s="363"/>
      <c r="AB862" s="139"/>
      <c r="AC862" s="139"/>
      <c r="AD862" s="363"/>
      <c r="AE862" s="164"/>
      <c r="AF862" s="139"/>
      <c r="AG862" s="363"/>
      <c r="AH862" s="139"/>
      <c r="AI862" s="139"/>
      <c r="AJ862" s="363"/>
      <c r="AK862" s="164"/>
      <c r="AL862" s="139"/>
      <c r="AM862" s="363"/>
      <c r="AN862" s="139"/>
      <c r="AO862" s="139"/>
      <c r="AP862" s="139"/>
      <c r="AQ862" s="139"/>
      <c r="AR862" s="139"/>
      <c r="AS862" s="139"/>
      <c r="AT862" s="139"/>
      <c r="AU862" s="139"/>
      <c r="AV862" s="139"/>
      <c r="AW862" s="139"/>
      <c r="AX862" s="139"/>
      <c r="AY862" s="139"/>
    </row>
    <row r="863" spans="1:51" s="110" customFormat="1" ht="25.5" hidden="1" x14ac:dyDescent="0.25">
      <c r="A863" s="226" t="s">
        <v>8263</v>
      </c>
      <c r="B863" s="226"/>
      <c r="C863" s="227" t="s">
        <v>8257</v>
      </c>
      <c r="D863" s="252" t="s">
        <v>9804</v>
      </c>
      <c r="E863" s="231" t="s">
        <v>11175</v>
      </c>
      <c r="F863" s="239">
        <f t="shared" si="139"/>
        <v>46007</v>
      </c>
      <c r="G863" s="232" t="str">
        <f t="shared" si="140"/>
        <v>A</v>
      </c>
      <c r="H863" s="1058" t="str">
        <f t="shared" si="141"/>
        <v>MR_DER-1459_25</v>
      </c>
      <c r="I863" s="234" t="str">
        <f t="shared" si="142"/>
        <v>ND</v>
      </c>
      <c r="J863" s="255" t="str">
        <f t="shared" si="143"/>
        <v>ND</v>
      </c>
      <c r="K863" s="132" t="s">
        <v>3730</v>
      </c>
      <c r="L863" s="118">
        <v>45964</v>
      </c>
      <c r="M863" s="1153" t="s">
        <v>11184</v>
      </c>
      <c r="N863" s="108" t="s">
        <v>5537</v>
      </c>
      <c r="O863" s="118">
        <v>45978</v>
      </c>
      <c r="P863" s="139"/>
      <c r="Q863" s="122" t="s">
        <v>3748</v>
      </c>
      <c r="R863" s="118">
        <v>46001</v>
      </c>
      <c r="S863" s="218" t="s">
        <v>11551</v>
      </c>
      <c r="T863" s="139"/>
      <c r="U863" s="363"/>
      <c r="V863" s="139"/>
      <c r="W863" s="139" t="s">
        <v>3748</v>
      </c>
      <c r="X863" s="363">
        <v>46007</v>
      </c>
      <c r="Y863" s="218" t="s">
        <v>11604</v>
      </c>
      <c r="Z863" s="139"/>
      <c r="AA863" s="363"/>
      <c r="AB863" s="139"/>
      <c r="AC863" s="139"/>
      <c r="AD863" s="363"/>
      <c r="AE863" s="164"/>
      <c r="AF863" s="139"/>
      <c r="AG863" s="363"/>
      <c r="AH863" s="139"/>
      <c r="AI863" s="139"/>
      <c r="AJ863" s="363"/>
      <c r="AK863" s="164"/>
      <c r="AL863" s="139"/>
      <c r="AM863" s="363"/>
      <c r="AN863" s="139"/>
      <c r="AO863" s="139"/>
      <c r="AP863" s="139"/>
      <c r="AQ863" s="139"/>
      <c r="AR863" s="139"/>
      <c r="AS863" s="139"/>
      <c r="AT863" s="139"/>
      <c r="AU863" s="139"/>
      <c r="AV863" s="139"/>
      <c r="AW863" s="139"/>
      <c r="AX863" s="139"/>
      <c r="AY863" s="139"/>
    </row>
    <row r="864" spans="1:51" s="110" customFormat="1" ht="25.5" hidden="1" x14ac:dyDescent="0.25">
      <c r="A864" s="226" t="s">
        <v>8263</v>
      </c>
      <c r="B864" s="226"/>
      <c r="C864" s="227" t="s">
        <v>8257</v>
      </c>
      <c r="D864" s="252" t="s">
        <v>9804</v>
      </c>
      <c r="E864" s="231" t="s">
        <v>11176</v>
      </c>
      <c r="F864" s="239">
        <f t="shared" si="139"/>
        <v>46007</v>
      </c>
      <c r="G864" s="232" t="str">
        <f t="shared" si="140"/>
        <v>A</v>
      </c>
      <c r="H864" s="1058" t="str">
        <f t="shared" si="141"/>
        <v>MR_DER-1459_25</v>
      </c>
      <c r="I864" s="234" t="str">
        <f t="shared" si="142"/>
        <v>ND</v>
      </c>
      <c r="J864" s="255" t="str">
        <f t="shared" si="143"/>
        <v>ND</v>
      </c>
      <c r="K864" s="132" t="s">
        <v>3730</v>
      </c>
      <c r="L864" s="118">
        <v>45964</v>
      </c>
      <c r="M864" s="1153" t="s">
        <v>11184</v>
      </c>
      <c r="N864" s="108" t="s">
        <v>5537</v>
      </c>
      <c r="O864" s="118">
        <v>45978</v>
      </c>
      <c r="P864" s="139"/>
      <c r="Q864" s="122" t="s">
        <v>3748</v>
      </c>
      <c r="R864" s="118">
        <v>46001</v>
      </c>
      <c r="S864" s="218" t="s">
        <v>11551</v>
      </c>
      <c r="T864" s="139"/>
      <c r="U864" s="363"/>
      <c r="V864" s="139"/>
      <c r="W864" s="139" t="s">
        <v>3748</v>
      </c>
      <c r="X864" s="363">
        <v>46007</v>
      </c>
      <c r="Y864" s="218" t="s">
        <v>11604</v>
      </c>
      <c r="Z864" s="139"/>
      <c r="AA864" s="363"/>
      <c r="AB864" s="139"/>
      <c r="AC864" s="139"/>
      <c r="AD864" s="363"/>
      <c r="AE864" s="164"/>
      <c r="AF864" s="139"/>
      <c r="AG864" s="363"/>
      <c r="AH864" s="139"/>
      <c r="AI864" s="139"/>
      <c r="AJ864" s="363"/>
      <c r="AK864" s="164"/>
      <c r="AL864" s="139"/>
      <c r="AM864" s="363"/>
      <c r="AN864" s="139"/>
      <c r="AO864" s="139"/>
      <c r="AP864" s="139"/>
      <c r="AQ864" s="139"/>
      <c r="AR864" s="139"/>
      <c r="AS864" s="139"/>
      <c r="AT864" s="139"/>
      <c r="AU864" s="139"/>
      <c r="AV864" s="139"/>
      <c r="AW864" s="139"/>
      <c r="AX864" s="139"/>
      <c r="AY864" s="139"/>
    </row>
    <row r="865" spans="1:51" s="110" customFormat="1" ht="25.5" hidden="1" x14ac:dyDescent="0.25">
      <c r="A865" s="226" t="s">
        <v>8263</v>
      </c>
      <c r="B865" s="226"/>
      <c r="C865" s="227" t="s">
        <v>8257</v>
      </c>
      <c r="D865" s="252" t="s">
        <v>9804</v>
      </c>
      <c r="E865" s="231" t="s">
        <v>11177</v>
      </c>
      <c r="F865" s="239">
        <f t="shared" si="139"/>
        <v>46007</v>
      </c>
      <c r="G865" s="232" t="str">
        <f t="shared" si="140"/>
        <v>A</v>
      </c>
      <c r="H865" s="1058" t="str">
        <f t="shared" si="141"/>
        <v>MR_DER-1459_25</v>
      </c>
      <c r="I865" s="234" t="str">
        <f t="shared" si="142"/>
        <v>ND</v>
      </c>
      <c r="J865" s="255" t="str">
        <f t="shared" si="143"/>
        <v>ND</v>
      </c>
      <c r="K865" s="132" t="s">
        <v>3730</v>
      </c>
      <c r="L865" s="118">
        <v>45964</v>
      </c>
      <c r="M865" s="1153" t="s">
        <v>11184</v>
      </c>
      <c r="N865" s="108" t="s">
        <v>5537</v>
      </c>
      <c r="O865" s="118">
        <v>45978</v>
      </c>
      <c r="P865" s="139"/>
      <c r="Q865" s="122" t="s">
        <v>3748</v>
      </c>
      <c r="R865" s="118">
        <v>46001</v>
      </c>
      <c r="S865" s="218" t="s">
        <v>11551</v>
      </c>
      <c r="T865" s="139"/>
      <c r="U865" s="363"/>
      <c r="V865" s="139"/>
      <c r="W865" s="139" t="s">
        <v>3748</v>
      </c>
      <c r="X865" s="363">
        <v>46007</v>
      </c>
      <c r="Y865" s="218" t="s">
        <v>11604</v>
      </c>
      <c r="Z865" s="139"/>
      <c r="AA865" s="363"/>
      <c r="AB865" s="139"/>
      <c r="AC865" s="139"/>
      <c r="AD865" s="363"/>
      <c r="AE865" s="164"/>
      <c r="AF865" s="139"/>
      <c r="AG865" s="363"/>
      <c r="AH865" s="139"/>
      <c r="AI865" s="139"/>
      <c r="AJ865" s="363"/>
      <c r="AK865" s="164"/>
      <c r="AL865" s="139"/>
      <c r="AM865" s="363"/>
      <c r="AN865" s="139"/>
      <c r="AO865" s="139"/>
      <c r="AP865" s="139"/>
      <c r="AQ865" s="139"/>
      <c r="AR865" s="139"/>
      <c r="AS865" s="139"/>
      <c r="AT865" s="139"/>
      <c r="AU865" s="139"/>
      <c r="AV865" s="139"/>
      <c r="AW865" s="139"/>
      <c r="AX865" s="139"/>
      <c r="AY865" s="139"/>
    </row>
    <row r="866" spans="1:51" s="110" customFormat="1" ht="25.5" hidden="1" x14ac:dyDescent="0.25">
      <c r="A866" s="226" t="s">
        <v>8263</v>
      </c>
      <c r="B866" s="226"/>
      <c r="C866" s="227" t="s">
        <v>8257</v>
      </c>
      <c r="D866" s="252" t="s">
        <v>9804</v>
      </c>
      <c r="E866" s="231" t="s">
        <v>11178</v>
      </c>
      <c r="F866" s="239">
        <f t="shared" si="139"/>
        <v>46007</v>
      </c>
      <c r="G866" s="232" t="str">
        <f t="shared" si="140"/>
        <v>A</v>
      </c>
      <c r="H866" s="1058" t="str">
        <f t="shared" si="141"/>
        <v>MR_DER-1459_25</v>
      </c>
      <c r="I866" s="234" t="str">
        <f t="shared" si="142"/>
        <v>ND</v>
      </c>
      <c r="J866" s="255" t="str">
        <f t="shared" si="143"/>
        <v>ND</v>
      </c>
      <c r="K866" s="132" t="s">
        <v>3730</v>
      </c>
      <c r="L866" s="118">
        <v>45964</v>
      </c>
      <c r="M866" s="1153" t="s">
        <v>11184</v>
      </c>
      <c r="N866" s="108" t="s">
        <v>5537</v>
      </c>
      <c r="O866" s="118">
        <v>45978</v>
      </c>
      <c r="P866" s="139"/>
      <c r="Q866" s="122" t="s">
        <v>3748</v>
      </c>
      <c r="R866" s="118">
        <v>46001</v>
      </c>
      <c r="S866" s="218" t="s">
        <v>11551</v>
      </c>
      <c r="T866" s="139"/>
      <c r="U866" s="363"/>
      <c r="V866" s="139"/>
      <c r="W866" s="139" t="s">
        <v>3748</v>
      </c>
      <c r="X866" s="363">
        <v>46007</v>
      </c>
      <c r="Y866" s="218" t="s">
        <v>11604</v>
      </c>
      <c r="Z866" s="139"/>
      <c r="AA866" s="363"/>
      <c r="AB866" s="139"/>
      <c r="AC866" s="139"/>
      <c r="AD866" s="363"/>
      <c r="AE866" s="164"/>
      <c r="AF866" s="139"/>
      <c r="AG866" s="363"/>
      <c r="AH866" s="139"/>
      <c r="AI866" s="139"/>
      <c r="AJ866" s="363"/>
      <c r="AK866" s="164"/>
      <c r="AL866" s="139"/>
      <c r="AM866" s="363"/>
      <c r="AN866" s="139"/>
      <c r="AO866" s="139"/>
      <c r="AP866" s="139"/>
      <c r="AQ866" s="139"/>
      <c r="AR866" s="139"/>
      <c r="AS866" s="139"/>
      <c r="AT866" s="139"/>
      <c r="AU866" s="139"/>
      <c r="AV866" s="139"/>
      <c r="AW866" s="139"/>
      <c r="AX866" s="139"/>
      <c r="AY866" s="139"/>
    </row>
    <row r="867" spans="1:51" s="110" customFormat="1" ht="25.5" hidden="1" x14ac:dyDescent="0.25">
      <c r="A867" s="226" t="s">
        <v>8263</v>
      </c>
      <c r="B867" s="226"/>
      <c r="C867" s="227" t="s">
        <v>8257</v>
      </c>
      <c r="D867" s="252" t="s">
        <v>9804</v>
      </c>
      <c r="E867" s="231" t="s">
        <v>11179</v>
      </c>
      <c r="F867" s="239">
        <f t="shared" si="139"/>
        <v>46007</v>
      </c>
      <c r="G867" s="232" t="str">
        <f t="shared" si="140"/>
        <v>A</v>
      </c>
      <c r="H867" s="1058" t="str">
        <f t="shared" si="141"/>
        <v>MR_DER-1459_25</v>
      </c>
      <c r="I867" s="234" t="str">
        <f t="shared" si="142"/>
        <v>ND</v>
      </c>
      <c r="J867" s="255" t="str">
        <f t="shared" si="143"/>
        <v>ND</v>
      </c>
      <c r="K867" s="132" t="s">
        <v>3730</v>
      </c>
      <c r="L867" s="118">
        <v>45964</v>
      </c>
      <c r="M867" s="1153" t="s">
        <v>11184</v>
      </c>
      <c r="N867" s="108" t="s">
        <v>5537</v>
      </c>
      <c r="O867" s="118">
        <v>45978</v>
      </c>
      <c r="P867" s="139"/>
      <c r="Q867" s="122" t="s">
        <v>3748</v>
      </c>
      <c r="R867" s="118">
        <v>46001</v>
      </c>
      <c r="S867" s="218" t="s">
        <v>11551</v>
      </c>
      <c r="T867" s="139"/>
      <c r="U867" s="363"/>
      <c r="V867" s="139"/>
      <c r="W867" s="139" t="s">
        <v>3748</v>
      </c>
      <c r="X867" s="363">
        <v>46007</v>
      </c>
      <c r="Y867" s="218" t="s">
        <v>11604</v>
      </c>
      <c r="Z867" s="139"/>
      <c r="AA867" s="363"/>
      <c r="AB867" s="139"/>
      <c r="AC867" s="139"/>
      <c r="AD867" s="363"/>
      <c r="AE867" s="164"/>
      <c r="AF867" s="139"/>
      <c r="AG867" s="363"/>
      <c r="AH867" s="139"/>
      <c r="AI867" s="139"/>
      <c r="AJ867" s="363"/>
      <c r="AK867" s="164"/>
      <c r="AL867" s="139"/>
      <c r="AM867" s="363"/>
      <c r="AN867" s="139"/>
      <c r="AO867" s="139"/>
      <c r="AP867" s="139"/>
      <c r="AQ867" s="139"/>
      <c r="AR867" s="139"/>
      <c r="AS867" s="139"/>
      <c r="AT867" s="139"/>
      <c r="AU867" s="139"/>
      <c r="AV867" s="139"/>
      <c r="AW867" s="139"/>
      <c r="AX867" s="139"/>
      <c r="AY867" s="139"/>
    </row>
    <row r="868" spans="1:51" s="110" customFormat="1" ht="25.5" hidden="1" x14ac:dyDescent="0.25">
      <c r="A868" s="226" t="s">
        <v>8263</v>
      </c>
      <c r="B868" s="226"/>
      <c r="C868" s="227" t="s">
        <v>8257</v>
      </c>
      <c r="D868" s="252" t="s">
        <v>9804</v>
      </c>
      <c r="E868" s="231" t="s">
        <v>11180</v>
      </c>
      <c r="F868" s="239">
        <f t="shared" si="139"/>
        <v>46007</v>
      </c>
      <c r="G868" s="232" t="str">
        <f t="shared" si="140"/>
        <v>A</v>
      </c>
      <c r="H868" s="1058" t="str">
        <f t="shared" si="141"/>
        <v>MR_DER-1459_25</v>
      </c>
      <c r="I868" s="234" t="str">
        <f t="shared" si="142"/>
        <v>ND</v>
      </c>
      <c r="J868" s="255" t="str">
        <f t="shared" si="143"/>
        <v>ND</v>
      </c>
      <c r="K868" s="132" t="s">
        <v>3730</v>
      </c>
      <c r="L868" s="118">
        <v>45964</v>
      </c>
      <c r="M868" s="1153" t="s">
        <v>11184</v>
      </c>
      <c r="N868" s="108" t="s">
        <v>5537</v>
      </c>
      <c r="O868" s="118">
        <v>45978</v>
      </c>
      <c r="P868" s="139"/>
      <c r="Q868" s="122" t="s">
        <v>3748</v>
      </c>
      <c r="R868" s="118">
        <v>46001</v>
      </c>
      <c r="S868" s="1153" t="s">
        <v>11551</v>
      </c>
      <c r="T868" s="139"/>
      <c r="U868" s="363"/>
      <c r="V868" s="139"/>
      <c r="W868" s="139" t="s">
        <v>3748</v>
      </c>
      <c r="X868" s="363">
        <v>46007</v>
      </c>
      <c r="Y868" s="1153" t="s">
        <v>11604</v>
      </c>
      <c r="Z868" s="139"/>
      <c r="AA868" s="363"/>
      <c r="AB868" s="139"/>
      <c r="AC868" s="139"/>
      <c r="AD868" s="363"/>
      <c r="AE868" s="1367"/>
      <c r="AF868" s="139"/>
      <c r="AG868" s="363"/>
      <c r="AH868" s="139"/>
      <c r="AI868" s="139"/>
      <c r="AJ868" s="363"/>
      <c r="AK868" s="1367"/>
      <c r="AL868" s="139"/>
      <c r="AM868" s="363"/>
      <c r="AN868" s="139"/>
      <c r="AO868" s="139"/>
      <c r="AP868" s="139"/>
      <c r="AQ868" s="139"/>
      <c r="AR868" s="139"/>
      <c r="AS868" s="139"/>
      <c r="AT868" s="139"/>
      <c r="AU868" s="139"/>
      <c r="AV868" s="139"/>
      <c r="AW868" s="139"/>
      <c r="AX868" s="139"/>
      <c r="AY868" s="139"/>
    </row>
    <row r="869" spans="1:51" s="110" customFormat="1" ht="25.5" hidden="1" x14ac:dyDescent="0.25">
      <c r="A869" s="226" t="s">
        <v>8263</v>
      </c>
      <c r="B869" s="226"/>
      <c r="C869" s="227" t="s">
        <v>8257</v>
      </c>
      <c r="D869" s="252" t="s">
        <v>9804</v>
      </c>
      <c r="E869" s="231" t="s">
        <v>11181</v>
      </c>
      <c r="F869" s="239">
        <f t="shared" si="139"/>
        <v>46007</v>
      </c>
      <c r="G869" s="232" t="str">
        <f t="shared" si="140"/>
        <v>A</v>
      </c>
      <c r="H869" s="1058" t="str">
        <f t="shared" si="141"/>
        <v>MR_DER-1459_25</v>
      </c>
      <c r="I869" s="234" t="str">
        <f t="shared" si="142"/>
        <v>ND</v>
      </c>
      <c r="J869" s="255" t="str">
        <f t="shared" si="143"/>
        <v>ND</v>
      </c>
      <c r="K869" s="132" t="s">
        <v>3730</v>
      </c>
      <c r="L869" s="118">
        <v>45964</v>
      </c>
      <c r="M869" s="1153" t="s">
        <v>11184</v>
      </c>
      <c r="N869" s="108" t="s">
        <v>5537</v>
      </c>
      <c r="O869" s="118">
        <v>45978</v>
      </c>
      <c r="P869" s="139"/>
      <c r="Q869" s="122" t="s">
        <v>3748</v>
      </c>
      <c r="R869" s="118">
        <v>46001</v>
      </c>
      <c r="S869" s="218" t="s">
        <v>11551</v>
      </c>
      <c r="T869" s="139"/>
      <c r="U869" s="363"/>
      <c r="V869" s="139"/>
      <c r="W869" s="139" t="s">
        <v>3748</v>
      </c>
      <c r="X869" s="363">
        <v>46007</v>
      </c>
      <c r="Y869" s="1153" t="s">
        <v>11604</v>
      </c>
      <c r="Z869" s="139"/>
      <c r="AA869" s="363"/>
      <c r="AB869" s="139"/>
      <c r="AC869" s="139"/>
      <c r="AD869" s="363"/>
      <c r="AE869" s="1367"/>
      <c r="AF869" s="139"/>
      <c r="AG869" s="363"/>
      <c r="AH869" s="139"/>
      <c r="AI869" s="139"/>
      <c r="AJ869" s="363"/>
      <c r="AK869" s="1367"/>
      <c r="AL869" s="139"/>
      <c r="AM869" s="363"/>
      <c r="AN869" s="139"/>
      <c r="AO869" s="139"/>
      <c r="AP869" s="139"/>
      <c r="AQ869" s="139"/>
      <c r="AR869" s="139"/>
      <c r="AS869" s="139"/>
      <c r="AT869" s="139"/>
      <c r="AU869" s="139"/>
      <c r="AV869" s="139"/>
      <c r="AW869" s="139"/>
      <c r="AX869" s="139"/>
      <c r="AY869" s="139"/>
    </row>
    <row r="870" spans="1:51" s="110" customFormat="1" ht="25.5" hidden="1" x14ac:dyDescent="0.25">
      <c r="A870" s="226" t="s">
        <v>8263</v>
      </c>
      <c r="B870" s="226"/>
      <c r="C870" s="227" t="s">
        <v>8257</v>
      </c>
      <c r="D870" s="252" t="s">
        <v>9804</v>
      </c>
      <c r="E870" s="231" t="s">
        <v>11182</v>
      </c>
      <c r="F870" s="239">
        <f t="shared" si="139"/>
        <v>46007</v>
      </c>
      <c r="G870" s="232" t="str">
        <f t="shared" si="140"/>
        <v>A</v>
      </c>
      <c r="H870" s="1058" t="str">
        <f t="shared" si="141"/>
        <v>MR_DER-1459_25</v>
      </c>
      <c r="I870" s="234" t="str">
        <f t="shared" si="142"/>
        <v>ND</v>
      </c>
      <c r="J870" s="255" t="str">
        <f t="shared" si="143"/>
        <v>ND</v>
      </c>
      <c r="K870" s="132" t="s">
        <v>3730</v>
      </c>
      <c r="L870" s="118">
        <v>45964</v>
      </c>
      <c r="M870" s="1153" t="s">
        <v>11184</v>
      </c>
      <c r="N870" s="108" t="s">
        <v>5537</v>
      </c>
      <c r="O870" s="118">
        <v>45978</v>
      </c>
      <c r="P870" s="139"/>
      <c r="Q870" s="122" t="s">
        <v>3748</v>
      </c>
      <c r="R870" s="118">
        <v>46001</v>
      </c>
      <c r="S870" s="1153" t="s">
        <v>11551</v>
      </c>
      <c r="T870" s="139"/>
      <c r="U870" s="363"/>
      <c r="V870" s="139"/>
      <c r="W870" s="139" t="s">
        <v>3748</v>
      </c>
      <c r="X870" s="363">
        <v>46007</v>
      </c>
      <c r="Y870" s="1153" t="s">
        <v>11604</v>
      </c>
      <c r="Z870" s="139"/>
      <c r="AA870" s="363"/>
      <c r="AB870" s="139"/>
      <c r="AC870" s="139"/>
      <c r="AD870" s="363"/>
      <c r="AE870" s="1367"/>
      <c r="AF870" s="139"/>
      <c r="AG870" s="363"/>
      <c r="AH870" s="139"/>
      <c r="AI870" s="139"/>
      <c r="AJ870" s="363"/>
      <c r="AK870" s="1367"/>
      <c r="AL870" s="139"/>
      <c r="AM870" s="363"/>
      <c r="AN870" s="139"/>
      <c r="AO870" s="139"/>
      <c r="AP870" s="139"/>
      <c r="AQ870" s="139"/>
      <c r="AR870" s="139"/>
      <c r="AS870" s="139"/>
      <c r="AT870" s="139"/>
      <c r="AU870" s="139"/>
      <c r="AV870" s="139"/>
      <c r="AW870" s="139"/>
      <c r="AX870" s="139"/>
      <c r="AY870" s="139"/>
    </row>
    <row r="871" spans="1:51" s="110" customFormat="1" ht="25.5" hidden="1" x14ac:dyDescent="0.25">
      <c r="A871" s="226" t="s">
        <v>8263</v>
      </c>
      <c r="B871" s="226"/>
      <c r="C871" s="227" t="s">
        <v>8257</v>
      </c>
      <c r="D871" s="252" t="s">
        <v>11187</v>
      </c>
      <c r="E871" s="231" t="s">
        <v>11185</v>
      </c>
      <c r="F871" s="239">
        <f t="shared" si="139"/>
        <v>46036</v>
      </c>
      <c r="G871" s="232" t="str">
        <f t="shared" si="140"/>
        <v>A</v>
      </c>
      <c r="H871" s="1058" t="str">
        <f t="shared" si="141"/>
        <v>MR_DER-1509_26</v>
      </c>
      <c r="I871" s="234" t="str">
        <f t="shared" si="142"/>
        <v>ND</v>
      </c>
      <c r="J871" s="255" t="str">
        <f t="shared" si="143"/>
        <v>APROVADO</v>
      </c>
      <c r="K871" s="132" t="s">
        <v>3730</v>
      </c>
      <c r="L871" s="118">
        <v>45965</v>
      </c>
      <c r="M871" s="218" t="s">
        <v>11188</v>
      </c>
      <c r="N871" s="108" t="s">
        <v>5537</v>
      </c>
      <c r="O871" s="118">
        <v>45980</v>
      </c>
      <c r="P871" s="139"/>
      <c r="Q871" s="122" t="s">
        <v>3748</v>
      </c>
      <c r="R871" s="118">
        <v>45989</v>
      </c>
      <c r="S871" s="218" t="s">
        <v>11468</v>
      </c>
      <c r="T871" s="139" t="s">
        <v>5539</v>
      </c>
      <c r="U871" s="363">
        <v>46009</v>
      </c>
      <c r="V871" s="139"/>
      <c r="W871" s="139" t="s">
        <v>3748</v>
      </c>
      <c r="X871" s="363">
        <v>46036</v>
      </c>
      <c r="Y871" s="218" t="s">
        <v>11979</v>
      </c>
      <c r="Z871" s="139"/>
      <c r="AA871" s="363"/>
      <c r="AB871" s="139"/>
      <c r="AC871" s="139"/>
      <c r="AD871" s="363"/>
      <c r="AE871" s="1367"/>
      <c r="AF871" s="139"/>
      <c r="AG871" s="363"/>
      <c r="AH871" s="139"/>
      <c r="AI871" s="139"/>
      <c r="AJ871" s="363"/>
      <c r="AK871" s="1367"/>
      <c r="AL871" s="139"/>
      <c r="AM871" s="363"/>
      <c r="AN871" s="139"/>
      <c r="AO871" s="139"/>
      <c r="AP871" s="139"/>
      <c r="AQ871" s="139"/>
      <c r="AR871" s="139"/>
      <c r="AS871" s="139"/>
      <c r="AT871" s="139"/>
      <c r="AU871" s="139"/>
      <c r="AV871" s="139"/>
      <c r="AW871" s="139"/>
      <c r="AX871" s="139"/>
      <c r="AY871" s="139"/>
    </row>
    <row r="872" spans="1:51" s="110" customFormat="1" ht="25.5" hidden="1" x14ac:dyDescent="0.25">
      <c r="A872" s="226" t="s">
        <v>8263</v>
      </c>
      <c r="B872" s="226"/>
      <c r="C872" s="227" t="s">
        <v>8257</v>
      </c>
      <c r="D872" s="252" t="s">
        <v>11187</v>
      </c>
      <c r="E872" s="231" t="s">
        <v>11186</v>
      </c>
      <c r="F872" s="239">
        <f t="shared" si="139"/>
        <v>46007</v>
      </c>
      <c r="G872" s="232" t="str">
        <f t="shared" si="140"/>
        <v>A</v>
      </c>
      <c r="H872" s="1058" t="str">
        <f t="shared" si="141"/>
        <v>MR_DER-1459_25</v>
      </c>
      <c r="I872" s="234" t="str">
        <f t="shared" si="142"/>
        <v>ND</v>
      </c>
      <c r="J872" s="255" t="str">
        <f t="shared" si="143"/>
        <v>ND</v>
      </c>
      <c r="K872" s="132" t="s">
        <v>3730</v>
      </c>
      <c r="L872" s="118">
        <v>45965</v>
      </c>
      <c r="M872" s="218" t="s">
        <v>11188</v>
      </c>
      <c r="N872" s="108" t="s">
        <v>5537</v>
      </c>
      <c r="O872" s="118">
        <v>45979</v>
      </c>
      <c r="P872" s="139"/>
      <c r="Q872" s="122" t="s">
        <v>3748</v>
      </c>
      <c r="R872" s="118">
        <v>46001</v>
      </c>
      <c r="S872" s="218" t="s">
        <v>11551</v>
      </c>
      <c r="T872" s="139"/>
      <c r="U872" s="363"/>
      <c r="V872" s="139"/>
      <c r="W872" s="139" t="s">
        <v>3748</v>
      </c>
      <c r="X872" s="363">
        <v>46007</v>
      </c>
      <c r="Y872" s="218" t="s">
        <v>11604</v>
      </c>
      <c r="Z872" s="139"/>
      <c r="AA872" s="363"/>
      <c r="AB872" s="139"/>
      <c r="AC872" s="139"/>
      <c r="AD872" s="363"/>
      <c r="AE872" s="1367"/>
      <c r="AF872" s="139"/>
      <c r="AG872" s="363"/>
      <c r="AH872" s="139"/>
      <c r="AI872" s="139"/>
      <c r="AJ872" s="363"/>
      <c r="AK872" s="1367"/>
      <c r="AL872" s="139"/>
      <c r="AM872" s="363"/>
      <c r="AN872" s="139"/>
      <c r="AO872" s="139"/>
      <c r="AP872" s="139"/>
      <c r="AQ872" s="139"/>
      <c r="AR872" s="139"/>
      <c r="AS872" s="139"/>
      <c r="AT872" s="139"/>
      <c r="AU872" s="139"/>
      <c r="AV872" s="139"/>
      <c r="AW872" s="139"/>
      <c r="AX872" s="139"/>
      <c r="AY872" s="139"/>
    </row>
    <row r="873" spans="1:51" s="110" customFormat="1" hidden="1" x14ac:dyDescent="0.25">
      <c r="A873" s="242"/>
      <c r="B873" s="242"/>
      <c r="C873" s="242"/>
      <c r="D873" s="257"/>
      <c r="E873" s="242" t="s">
        <v>7532</v>
      </c>
      <c r="F873" s="243"/>
      <c r="G873" s="243"/>
      <c r="H873" s="243"/>
      <c r="I873" s="243"/>
      <c r="J873" s="258"/>
      <c r="K873" s="250"/>
      <c r="L873" s="244"/>
      <c r="M873" s="245"/>
      <c r="N873" s="246"/>
      <c r="O873" s="246"/>
      <c r="P873" s="246"/>
      <c r="Q873" s="244"/>
      <c r="R873" s="244"/>
      <c r="S873" s="245"/>
      <c r="T873" s="246"/>
      <c r="U873" s="246"/>
      <c r="V873" s="246"/>
      <c r="W873" s="244"/>
      <c r="X873" s="244"/>
      <c r="Y873" s="245"/>
      <c r="Z873" s="246"/>
      <c r="AA873" s="246"/>
      <c r="AB873" s="246"/>
      <c r="AC873" s="244"/>
      <c r="AD873" s="244"/>
      <c r="AE873" s="245"/>
      <c r="AF873" s="246"/>
      <c r="AG873" s="246"/>
      <c r="AH873" s="246"/>
      <c r="AI873" s="244"/>
      <c r="AJ873" s="244"/>
      <c r="AK873" s="245"/>
      <c r="AL873" s="246"/>
      <c r="AM873" s="246"/>
      <c r="AN873" s="246"/>
      <c r="AO873" s="244"/>
      <c r="AP873" s="244"/>
      <c r="AQ873" s="245"/>
      <c r="AR873" s="246"/>
      <c r="AS873" s="246"/>
      <c r="AT873" s="246"/>
      <c r="AU873" s="244"/>
      <c r="AV873" s="244"/>
      <c r="AW873" s="245"/>
      <c r="AX873" s="246"/>
      <c r="AY873" s="246"/>
    </row>
    <row r="874" spans="1:51" s="77" customFormat="1" ht="25.5" hidden="1" x14ac:dyDescent="0.25">
      <c r="A874" s="226" t="s">
        <v>8263</v>
      </c>
      <c r="B874" s="238"/>
      <c r="C874" s="237"/>
      <c r="D874" s="256" t="s">
        <v>56</v>
      </c>
      <c r="E874" s="231" t="s">
        <v>11693</v>
      </c>
      <c r="F874" s="370">
        <f>IF(L874&lt;&gt;0,MAX(L874,R874,X874,AD874),"NE")</f>
        <v>46044</v>
      </c>
      <c r="G874" s="232" t="str">
        <f>IF($F874="","",INDEX($K874:$DP874,1,MATCH($F874,$K874:$DP874,)-1))</f>
        <v>A</v>
      </c>
      <c r="H874" s="1058" t="str">
        <f>IF($F874="","",INDEX($K874:$AC874,1,MATCH($F874,$K874:$AC874,)+1))</f>
        <v>MR_DER-1551_26</v>
      </c>
      <c r="I874" s="233" t="str">
        <f>IF(F874="NE",F874,IF(INDEX(K874:CR874,,MATCH(F874,K874:CR874,0)+3)&lt;&gt;0,INDEX(K874:CR874,,MATCH(F874,K874:CR874,0)+3),"ND"))</f>
        <v>ND</v>
      </c>
      <c r="J874" s="255" t="str">
        <f>IF(G874="NE",G874,IF(INDEX(K874:CS874,,MATCH(G874,K874:CS874,0)+3)&lt;&gt;0,INDEX(K874:CS874,,MATCH(G874,K874:CS874,0)+3),"ND"))</f>
        <v>ND</v>
      </c>
      <c r="K874" s="249" t="s">
        <v>3730</v>
      </c>
      <c r="L874" s="229">
        <v>46010</v>
      </c>
      <c r="M874" s="1205" t="s">
        <v>11694</v>
      </c>
      <c r="N874" s="220"/>
      <c r="O874" s="229"/>
      <c r="P874" s="220"/>
      <c r="Q874" s="220" t="s">
        <v>3748</v>
      </c>
      <c r="R874" s="229">
        <v>46044</v>
      </c>
      <c r="S874" s="218" t="s">
        <v>12040</v>
      </c>
      <c r="T874" s="220"/>
      <c r="U874" s="229"/>
      <c r="V874" s="220"/>
      <c r="W874" s="220"/>
      <c r="X874" s="229"/>
      <c r="Y874" s="229"/>
      <c r="Z874" s="220"/>
      <c r="AA874" s="229"/>
      <c r="AB874" s="220"/>
      <c r="AC874" s="220"/>
      <c r="AD874" s="229"/>
      <c r="AE874" s="229"/>
      <c r="AF874" s="220"/>
      <c r="AG874" s="229"/>
      <c r="AH874" s="220"/>
      <c r="AI874" s="220"/>
      <c r="AJ874" s="229"/>
      <c r="AK874" s="229"/>
      <c r="AL874" s="220"/>
      <c r="AM874" s="229"/>
      <c r="AN874" s="220"/>
      <c r="AO874" s="220"/>
      <c r="AP874" s="229"/>
      <c r="AQ874" s="229"/>
      <c r="AR874" s="220"/>
      <c r="AS874" s="229"/>
      <c r="AT874" s="220"/>
      <c r="AU874" s="220"/>
      <c r="AV874" s="229"/>
      <c r="AW874" s="229"/>
      <c r="AX874" s="220"/>
      <c r="AY874" s="229"/>
    </row>
    <row r="875" spans="1:51" s="110" customFormat="1" hidden="1" x14ac:dyDescent="0.25">
      <c r="A875" s="242"/>
      <c r="B875" s="242"/>
      <c r="C875" s="242"/>
      <c r="D875" s="257"/>
      <c r="E875" s="242" t="s">
        <v>7533</v>
      </c>
      <c r="F875" s="243"/>
      <c r="G875" s="243"/>
      <c r="H875" s="243"/>
      <c r="I875" s="243"/>
      <c r="J875" s="258"/>
      <c r="K875" s="250"/>
      <c r="L875" s="244"/>
      <c r="M875" s="245"/>
      <c r="N875" s="246"/>
      <c r="O875" s="246"/>
      <c r="P875" s="246"/>
      <c r="Q875" s="244"/>
      <c r="R875" s="244"/>
      <c r="S875" s="245"/>
      <c r="T875" s="246"/>
      <c r="U875" s="246"/>
      <c r="V875" s="246"/>
      <c r="W875" s="244"/>
      <c r="X875" s="244"/>
      <c r="Y875" s="245"/>
      <c r="Z875" s="246"/>
      <c r="AA875" s="246"/>
      <c r="AB875" s="246"/>
      <c r="AC875" s="244"/>
      <c r="AD875" s="244"/>
      <c r="AE875" s="245"/>
      <c r="AF875" s="246"/>
      <c r="AG875" s="246"/>
      <c r="AH875" s="246"/>
      <c r="AI875" s="244"/>
      <c r="AJ875" s="244"/>
      <c r="AK875" s="245"/>
      <c r="AL875" s="246"/>
      <c r="AM875" s="246"/>
      <c r="AN875" s="246"/>
      <c r="AO875" s="244"/>
      <c r="AP875" s="244"/>
      <c r="AQ875" s="245"/>
      <c r="AR875" s="246"/>
      <c r="AS875" s="246"/>
      <c r="AT875" s="246"/>
      <c r="AU875" s="244"/>
      <c r="AV875" s="244"/>
      <c r="AW875" s="245"/>
      <c r="AX875" s="246"/>
      <c r="AY875" s="246"/>
    </row>
    <row r="876" spans="1:51" s="284" customFormat="1" ht="25.5" hidden="1" x14ac:dyDescent="0.2">
      <c r="A876" s="289" t="s">
        <v>8263</v>
      </c>
      <c r="B876" s="294"/>
      <c r="C876" s="294"/>
      <c r="D876" s="295" t="s">
        <v>52</v>
      </c>
      <c r="E876" s="278" t="s">
        <v>3246</v>
      </c>
      <c r="F876" s="279">
        <f>IF(L876&lt;&gt;0,MAX(L876,R876,X876,AD876),"NE")</f>
        <v>45265</v>
      </c>
      <c r="G876" s="290" t="str">
        <f>IF($F876="","",INDEX($K876:$DP876,1,MATCH($F876,$K876:$DP876,)-1))</f>
        <v>A</v>
      </c>
      <c r="H876" s="1058" t="str">
        <f>IF($F876="","",INDEX($K876:$AC876,1,MATCH($F876,$K876:$AC876,)+1))</f>
        <v>MR.DER-0492_23-Entrega Final</v>
      </c>
      <c r="I876" s="296" t="str">
        <f>IF(F876="NE",F876,IF(INDEX(K876:CR876,,MATCH(F876,K876:CR876,0)+3)&lt;&gt;0,INDEX(K876:CR876,,MATCH(F876,K876:CR876,0)+3),"ND"))</f>
        <v>ASSINADO</v>
      </c>
      <c r="J876" s="291" t="str">
        <f>IF(G876="NE",G876,IF(INDEX(K876:CS876,,MATCH(G876,K876:CS876,0)+3)&lt;&gt;0,INDEX(K876:CS876,,MATCH(G876,K876:CS876,0)+3),"ND"))</f>
        <v>ND</v>
      </c>
      <c r="K876" s="277" t="s">
        <v>3730</v>
      </c>
      <c r="L876" s="281">
        <v>44839</v>
      </c>
      <c r="M876" s="282" t="s">
        <v>5544</v>
      </c>
      <c r="N876" s="283" t="s">
        <v>5538</v>
      </c>
      <c r="O876" s="281">
        <v>44886</v>
      </c>
      <c r="P876" s="285" t="s">
        <v>3777</v>
      </c>
      <c r="Q876" s="280" t="s">
        <v>3748</v>
      </c>
      <c r="R876" s="281">
        <v>44888</v>
      </c>
      <c r="S876" s="1414" t="s">
        <v>5698</v>
      </c>
      <c r="T876" s="283"/>
      <c r="U876" s="283"/>
      <c r="V876" s="285" t="s">
        <v>3777</v>
      </c>
      <c r="W876" s="280" t="s">
        <v>3748</v>
      </c>
      <c r="X876" s="281">
        <v>45265</v>
      </c>
      <c r="Y876" s="1414" t="s">
        <v>6986</v>
      </c>
      <c r="Z876" s="283"/>
      <c r="AA876" s="283" t="s">
        <v>6913</v>
      </c>
      <c r="AB876" s="285"/>
      <c r="AC876" s="280"/>
      <c r="AD876" s="283"/>
      <c r="AE876" s="283"/>
      <c r="AF876" s="283"/>
      <c r="AG876" s="283"/>
      <c r="AH876" s="285"/>
      <c r="AI876" s="280"/>
      <c r="AJ876" s="283"/>
      <c r="AK876" s="283"/>
      <c r="AL876" s="283"/>
      <c r="AM876" s="283"/>
      <c r="AN876" s="293"/>
      <c r="AO876" s="293"/>
      <c r="AP876" s="292"/>
      <c r="AQ876" s="292"/>
      <c r="AR876" s="293"/>
      <c r="AS876" s="292"/>
      <c r="AT876" s="293"/>
      <c r="AU876" s="293"/>
      <c r="AV876" s="292"/>
      <c r="AW876" s="292"/>
      <c r="AX876" s="293"/>
      <c r="AY876" s="292"/>
    </row>
    <row r="877" spans="1:51" s="284" customFormat="1" ht="25.5" hidden="1" x14ac:dyDescent="0.2">
      <c r="A877" s="289" t="s">
        <v>8263</v>
      </c>
      <c r="B877" s="294"/>
      <c r="C877" s="294"/>
      <c r="D877" s="295" t="s">
        <v>53</v>
      </c>
      <c r="E877" s="278" t="s">
        <v>3247</v>
      </c>
      <c r="F877" s="279">
        <f>IF(L877&lt;&gt;0,MAX(L877,R877,X877,AD877),"NE")</f>
        <v>45265</v>
      </c>
      <c r="G877" s="290" t="str">
        <f>IF($F877="","",INDEX($K877:$DP877,1,MATCH($F877,$K877:$DP877,)-1))</f>
        <v>A</v>
      </c>
      <c r="H877" s="1058" t="str">
        <f>IF($F877="","",INDEX($K877:$AC877,1,MATCH($F877,$K877:$AC877,)+1))</f>
        <v>MR.DER-0492_23-Entrega Final</v>
      </c>
      <c r="I877" s="296" t="str">
        <f>IF(F877="NE",F877,IF(INDEX(K877:CR877,,MATCH(F877,K877:CR877,0)+3)&lt;&gt;0,INDEX(K877:CR877,,MATCH(F877,K877:CR877,0)+3),"ND"))</f>
        <v>ASSINADO</v>
      </c>
      <c r="J877" s="291" t="str">
        <f>IF(G877="NE",G877,IF(INDEX(K877:CS877,,MATCH(G877,K877:CS877,0)+3)&lt;&gt;0,INDEX(K877:CS877,,MATCH(G877,K877:CS877,0)+3),"ND"))</f>
        <v>ND</v>
      </c>
      <c r="K877" s="277" t="s">
        <v>3730</v>
      </c>
      <c r="L877" s="281">
        <v>44872</v>
      </c>
      <c r="M877" s="282" t="s">
        <v>5628</v>
      </c>
      <c r="N877" s="283" t="s">
        <v>5539</v>
      </c>
      <c r="O877" s="281">
        <v>44894</v>
      </c>
      <c r="P877" s="285" t="s">
        <v>3777</v>
      </c>
      <c r="Q877" s="280" t="s">
        <v>3748</v>
      </c>
      <c r="R877" s="281">
        <v>44895</v>
      </c>
      <c r="S877" s="1414" t="s">
        <v>5951</v>
      </c>
      <c r="T877" s="283"/>
      <c r="U877" s="283"/>
      <c r="V877" s="285" t="s">
        <v>3777</v>
      </c>
      <c r="W877" s="280" t="s">
        <v>3748</v>
      </c>
      <c r="X877" s="281">
        <v>45265</v>
      </c>
      <c r="Y877" s="1414" t="s">
        <v>6986</v>
      </c>
      <c r="Z877" s="283"/>
      <c r="AA877" s="283" t="s">
        <v>6913</v>
      </c>
      <c r="AB877" s="285"/>
      <c r="AC877" s="280"/>
      <c r="AD877" s="283"/>
      <c r="AE877" s="283"/>
      <c r="AF877" s="283"/>
      <c r="AG877" s="283"/>
      <c r="AH877" s="285"/>
      <c r="AI877" s="280"/>
      <c r="AJ877" s="283"/>
      <c r="AK877" s="283"/>
      <c r="AL877" s="283"/>
      <c r="AM877" s="283"/>
      <c r="AN877" s="293"/>
      <c r="AO877" s="293"/>
      <c r="AP877" s="292"/>
      <c r="AQ877" s="292"/>
      <c r="AR877" s="293"/>
      <c r="AS877" s="292"/>
      <c r="AT877" s="293"/>
      <c r="AU877" s="293"/>
      <c r="AV877" s="292"/>
      <c r="AW877" s="292"/>
      <c r="AX877" s="293"/>
      <c r="AY877" s="292"/>
    </row>
    <row r="878" spans="1:51" s="110" customFormat="1" hidden="1" x14ac:dyDescent="0.25">
      <c r="A878" s="242"/>
      <c r="B878" s="242"/>
      <c r="C878" s="242"/>
      <c r="D878" s="257"/>
      <c r="E878" s="242" t="s">
        <v>7534</v>
      </c>
      <c r="F878" s="243"/>
      <c r="G878" s="243"/>
      <c r="H878" s="243"/>
      <c r="I878" s="243"/>
      <c r="J878" s="258"/>
      <c r="K878" s="250"/>
      <c r="L878" s="244"/>
      <c r="M878" s="245"/>
      <c r="N878" s="246"/>
      <c r="O878" s="246"/>
      <c r="P878" s="246"/>
      <c r="Q878" s="244"/>
      <c r="R878" s="244"/>
      <c r="S878" s="245"/>
      <c r="T878" s="246"/>
      <c r="U878" s="246"/>
      <c r="V878" s="246"/>
      <c r="W878" s="244"/>
      <c r="X878" s="244"/>
      <c r="Y878" s="245"/>
      <c r="Z878" s="246"/>
      <c r="AA878" s="246"/>
      <c r="AB878" s="246"/>
      <c r="AC878" s="244"/>
      <c r="AD878" s="244"/>
      <c r="AE878" s="245"/>
      <c r="AF878" s="246"/>
      <c r="AG878" s="246"/>
      <c r="AH878" s="246"/>
      <c r="AI878" s="244"/>
      <c r="AJ878" s="244"/>
      <c r="AK878" s="245"/>
      <c r="AL878" s="246"/>
      <c r="AM878" s="246"/>
      <c r="AN878" s="246"/>
      <c r="AO878" s="244"/>
      <c r="AP878" s="244"/>
      <c r="AQ878" s="245"/>
      <c r="AR878" s="246"/>
      <c r="AS878" s="246"/>
      <c r="AT878" s="246"/>
      <c r="AU878" s="244"/>
      <c r="AV878" s="244"/>
      <c r="AW878" s="245"/>
      <c r="AX878" s="246"/>
      <c r="AY878" s="246"/>
    </row>
    <row r="879" spans="1:51" s="77" customFormat="1" hidden="1" x14ac:dyDescent="0.25">
      <c r="A879" s="237"/>
      <c r="B879" s="238" t="s">
        <v>8257</v>
      </c>
      <c r="C879" s="237"/>
      <c r="D879" s="256" t="s">
        <v>54</v>
      </c>
      <c r="E879" s="231" t="s">
        <v>3248</v>
      </c>
      <c r="F879" s="115" t="str">
        <f>IF(L879&lt;&gt;0,MAX(L879,R879,X879,AD879),"NE")</f>
        <v>NE</v>
      </c>
      <c r="G879" s="232" t="e">
        <f t="shared" ref="G879:G887" si="144">IF($F879="","",INDEX($K879:$DP879,1,MATCH($F879,$K879:$DP879,)-1))</f>
        <v>#N/A</v>
      </c>
      <c r="H879" s="1058" t="e">
        <f>IF($F879="","",INDEX($K879:$AC879,1,MATCH($F879,$K879:$AC879,)+1))</f>
        <v>#N/A</v>
      </c>
      <c r="I879" s="233" t="str">
        <f t="shared" ref="I879:I887" si="145">IF(F879="NE",F879,IF(INDEX(K879:CR879,,MATCH(F879,K879:CR879,0)+3)&lt;&gt;0,INDEX(K879:CR879,,MATCH(F879,K879:CR879,0)+3),"ND"))</f>
        <v>NE</v>
      </c>
      <c r="J879" s="255" t="e">
        <f t="shared" ref="J879:J887" si="146">IF(G879="NE",G879,IF(INDEX(K879:CS879,,MATCH(G879,K879:CS879,0)+3)&lt;&gt;0,INDEX(K879:CS879,,MATCH(G879,K879:CS879,0)+3),"ND"))</f>
        <v>#N/A</v>
      </c>
      <c r="K879" s="249"/>
      <c r="L879" s="229"/>
      <c r="M879" s="229"/>
      <c r="N879" s="220"/>
      <c r="O879" s="229"/>
      <c r="P879" s="220"/>
      <c r="Q879" s="220"/>
      <c r="R879" s="229"/>
      <c r="S879" s="229"/>
      <c r="T879" s="220"/>
      <c r="U879" s="229"/>
      <c r="V879" s="220"/>
      <c r="W879" s="220"/>
      <c r="X879" s="229"/>
      <c r="Y879" s="229"/>
      <c r="Z879" s="220"/>
      <c r="AA879" s="229"/>
      <c r="AB879" s="220"/>
      <c r="AC879" s="220"/>
      <c r="AD879" s="229"/>
      <c r="AE879" s="229"/>
      <c r="AF879" s="220"/>
      <c r="AG879" s="229"/>
      <c r="AH879" s="220"/>
      <c r="AI879" s="220"/>
      <c r="AJ879" s="229"/>
      <c r="AK879" s="229"/>
      <c r="AL879" s="220"/>
      <c r="AM879" s="229"/>
      <c r="AN879" s="220"/>
      <c r="AO879" s="220"/>
      <c r="AP879" s="229"/>
      <c r="AQ879" s="229"/>
      <c r="AR879" s="220"/>
      <c r="AS879" s="229"/>
      <c r="AT879" s="220"/>
      <c r="AU879" s="220"/>
      <c r="AV879" s="229"/>
      <c r="AW879" s="229"/>
      <c r="AX879" s="220"/>
      <c r="AY879" s="229"/>
    </row>
    <row r="880" spans="1:51" s="77" customFormat="1" ht="25.5" hidden="1" x14ac:dyDescent="0.25">
      <c r="A880" s="226" t="s">
        <v>8263</v>
      </c>
      <c r="B880" s="238" t="s">
        <v>8257</v>
      </c>
      <c r="C880" s="237"/>
      <c r="D880" s="256" t="s">
        <v>57</v>
      </c>
      <c r="E880" s="231" t="s">
        <v>11552</v>
      </c>
      <c r="F880" s="1225">
        <f>IF(L880&lt;&gt;0,MAX(L880,R880,X880,AD880),"NE")</f>
        <v>46044</v>
      </c>
      <c r="G880" s="232" t="str">
        <f t="shared" si="144"/>
        <v>A</v>
      </c>
      <c r="H880" s="1058" t="str">
        <f>IF($F880="","",INDEX($K880:$AC880,1,MATCH($F880,$K880:$AC880,)+1))</f>
        <v>MR_DER-1551_26</v>
      </c>
      <c r="I880" s="233" t="str">
        <f t="shared" si="145"/>
        <v>ND</v>
      </c>
      <c r="J880" s="255" t="str">
        <f t="shared" si="146"/>
        <v>ND</v>
      </c>
      <c r="K880" s="249" t="s">
        <v>3730</v>
      </c>
      <c r="L880" s="229">
        <v>46003</v>
      </c>
      <c r="M880" s="218" t="s">
        <v>11556</v>
      </c>
      <c r="N880" s="220"/>
      <c r="O880" s="229"/>
      <c r="P880" s="220"/>
      <c r="Q880" s="220" t="s">
        <v>3748</v>
      </c>
      <c r="R880" s="229">
        <v>46044</v>
      </c>
      <c r="S880" s="218" t="s">
        <v>12040</v>
      </c>
      <c r="T880" s="220"/>
      <c r="U880" s="229"/>
      <c r="V880" s="220"/>
      <c r="W880" s="220"/>
      <c r="X880" s="229"/>
      <c r="Y880" s="229"/>
      <c r="Z880" s="220"/>
      <c r="AA880" s="229"/>
      <c r="AB880" s="220"/>
      <c r="AC880" s="220"/>
      <c r="AD880" s="229"/>
      <c r="AE880" s="229"/>
      <c r="AF880" s="220"/>
      <c r="AG880" s="229"/>
      <c r="AH880" s="220"/>
      <c r="AI880" s="220"/>
      <c r="AJ880" s="229"/>
      <c r="AK880" s="229"/>
      <c r="AL880" s="220"/>
      <c r="AM880" s="229"/>
      <c r="AN880" s="220"/>
      <c r="AO880" s="220"/>
      <c r="AP880" s="229"/>
      <c r="AQ880" s="229"/>
      <c r="AR880" s="220"/>
      <c r="AS880" s="229"/>
      <c r="AT880" s="220"/>
      <c r="AU880" s="220"/>
      <c r="AV880" s="229"/>
      <c r="AW880" s="229"/>
      <c r="AX880" s="220"/>
      <c r="AY880" s="229"/>
    </row>
    <row r="881" spans="1:53" s="77" customFormat="1" ht="25.5" hidden="1" x14ac:dyDescent="0.25">
      <c r="A881" s="226" t="s">
        <v>8263</v>
      </c>
      <c r="B881" s="238" t="s">
        <v>8257</v>
      </c>
      <c r="C881" s="237"/>
      <c r="D881" s="256" t="s">
        <v>58</v>
      </c>
      <c r="E881" s="231" t="s">
        <v>11553</v>
      </c>
      <c r="F881" s="1225">
        <f>IF(L881&lt;&gt;0,MAX(L881,R881,X881,AD881),"NE")</f>
        <v>46044</v>
      </c>
      <c r="G881" s="232" t="str">
        <f t="shared" si="144"/>
        <v>A</v>
      </c>
      <c r="H881" s="1058" t="str">
        <f>IF($F881="","",INDEX($K881:$AC881,1,MATCH($F881,$K881:$AC881,)+1))</f>
        <v>MR_DER-1551_26</v>
      </c>
      <c r="I881" s="233" t="str">
        <f t="shared" si="145"/>
        <v>ND</v>
      </c>
      <c r="J881" s="255" t="str">
        <f t="shared" si="146"/>
        <v>ND</v>
      </c>
      <c r="K881" s="249" t="s">
        <v>3730</v>
      </c>
      <c r="L881" s="229">
        <v>46003</v>
      </c>
      <c r="M881" s="218" t="s">
        <v>11556</v>
      </c>
      <c r="N881" s="220"/>
      <c r="O881" s="229"/>
      <c r="P881" s="220"/>
      <c r="Q881" s="220" t="s">
        <v>3748</v>
      </c>
      <c r="R881" s="229">
        <v>46044</v>
      </c>
      <c r="S881" s="218" t="s">
        <v>12040</v>
      </c>
      <c r="T881" s="220"/>
      <c r="U881" s="229"/>
      <c r="V881" s="220"/>
      <c r="W881" s="220"/>
      <c r="X881" s="229"/>
      <c r="Y881" s="229"/>
      <c r="Z881" s="220"/>
      <c r="AA881" s="229"/>
      <c r="AB881" s="220"/>
      <c r="AC881" s="220"/>
      <c r="AD881" s="229"/>
      <c r="AE881" s="229"/>
      <c r="AF881" s="220"/>
      <c r="AG881" s="229"/>
      <c r="AH881" s="220"/>
      <c r="AI881" s="220"/>
      <c r="AJ881" s="229"/>
      <c r="AK881" s="229"/>
      <c r="AL881" s="220"/>
      <c r="AM881" s="229"/>
      <c r="AN881" s="220"/>
      <c r="AO881" s="220"/>
      <c r="AP881" s="229"/>
      <c r="AQ881" s="229"/>
      <c r="AR881" s="220"/>
      <c r="AS881" s="229"/>
      <c r="AT881" s="220"/>
      <c r="AU881" s="220"/>
      <c r="AV881" s="229"/>
      <c r="AW881" s="229"/>
      <c r="AX881" s="220"/>
      <c r="AY881" s="229"/>
    </row>
    <row r="882" spans="1:53" s="77" customFormat="1" ht="25.5" hidden="1" x14ac:dyDescent="0.25">
      <c r="A882" s="226" t="s">
        <v>8263</v>
      </c>
      <c r="B882" s="238" t="s">
        <v>8257</v>
      </c>
      <c r="C882" s="237"/>
      <c r="D882" s="256" t="s">
        <v>57</v>
      </c>
      <c r="E882" s="231" t="s">
        <v>11554</v>
      </c>
      <c r="F882" s="1225">
        <f>IF(L882&lt;&gt;0,MAX(L882,R882,X882,AD882),"NE")</f>
        <v>46044</v>
      </c>
      <c r="G882" s="232" t="str">
        <f t="shared" si="144"/>
        <v>A</v>
      </c>
      <c r="H882" s="1058" t="str">
        <f>IF($F882="","",INDEX($K882:$AC882,1,MATCH($F882,$K882:$AC882,)+1))</f>
        <v>MR_DER-1551_26</v>
      </c>
      <c r="I882" s="233" t="str">
        <f t="shared" si="145"/>
        <v>ND</v>
      </c>
      <c r="J882" s="255" t="str">
        <f t="shared" si="146"/>
        <v>ND</v>
      </c>
      <c r="K882" s="249" t="s">
        <v>3730</v>
      </c>
      <c r="L882" s="229">
        <v>46003</v>
      </c>
      <c r="M882" s="1153" t="s">
        <v>11556</v>
      </c>
      <c r="N882" s="220"/>
      <c r="O882" s="229"/>
      <c r="P882" s="220"/>
      <c r="Q882" s="220" t="s">
        <v>3748</v>
      </c>
      <c r="R882" s="229">
        <v>46044</v>
      </c>
      <c r="S882" s="218" t="s">
        <v>12040</v>
      </c>
      <c r="T882" s="220"/>
      <c r="U882" s="229"/>
      <c r="V882" s="220"/>
      <c r="W882" s="220"/>
      <c r="X882" s="229"/>
      <c r="Y882" s="229"/>
      <c r="Z882" s="220"/>
      <c r="AA882" s="229"/>
      <c r="AB882" s="220"/>
      <c r="AC882" s="220"/>
      <c r="AD882" s="229"/>
      <c r="AE882" s="229"/>
      <c r="AF882" s="220"/>
      <c r="AG882" s="229"/>
      <c r="AH882" s="220"/>
      <c r="AI882" s="220"/>
      <c r="AJ882" s="229"/>
      <c r="AK882" s="229"/>
      <c r="AL882" s="220"/>
      <c r="AM882" s="229"/>
      <c r="AN882" s="220"/>
      <c r="AO882" s="220"/>
      <c r="AP882" s="229"/>
      <c r="AQ882" s="229"/>
      <c r="AR882" s="220"/>
      <c r="AS882" s="229"/>
      <c r="AT882" s="220"/>
      <c r="AU882" s="220"/>
      <c r="AV882" s="229"/>
      <c r="AW882" s="229"/>
      <c r="AX882" s="220"/>
      <c r="AY882" s="229"/>
    </row>
    <row r="883" spans="1:53" s="77" customFormat="1" ht="25.5" hidden="1" x14ac:dyDescent="0.25">
      <c r="A883" s="226" t="s">
        <v>8263</v>
      </c>
      <c r="B883" s="238" t="s">
        <v>8257</v>
      </c>
      <c r="C883" s="237"/>
      <c r="D883" s="256" t="s">
        <v>58</v>
      </c>
      <c r="E883" s="231" t="s">
        <v>11555</v>
      </c>
      <c r="F883" s="1225">
        <f>IF(L883&lt;&gt;0,MAX(L883,R883,X883,AD883),"NE")</f>
        <v>46044</v>
      </c>
      <c r="G883" s="232" t="str">
        <f t="shared" si="144"/>
        <v>A</v>
      </c>
      <c r="H883" s="1058" t="str">
        <f>IF($F883="","",INDEX($K883:$AC883,1,MATCH($F883,$K883:$AC883,)+1))</f>
        <v>MR_DER-1551_26</v>
      </c>
      <c r="I883" s="233" t="str">
        <f t="shared" si="145"/>
        <v>ND</v>
      </c>
      <c r="J883" s="255" t="str">
        <f t="shared" si="146"/>
        <v>ND</v>
      </c>
      <c r="K883" s="249" t="s">
        <v>3730</v>
      </c>
      <c r="L883" s="229">
        <v>46003</v>
      </c>
      <c r="M883" s="1153" t="s">
        <v>11556</v>
      </c>
      <c r="N883" s="220"/>
      <c r="O883" s="229"/>
      <c r="P883" s="220"/>
      <c r="Q883" s="220" t="s">
        <v>3748</v>
      </c>
      <c r="R883" s="229">
        <v>46044</v>
      </c>
      <c r="S883" s="218" t="s">
        <v>12040</v>
      </c>
      <c r="T883" s="220"/>
      <c r="U883" s="229"/>
      <c r="V883" s="220"/>
      <c r="W883" s="220"/>
      <c r="X883" s="229"/>
      <c r="Y883" s="229"/>
      <c r="Z883" s="220"/>
      <c r="AA883" s="229"/>
      <c r="AB883" s="220"/>
      <c r="AC883" s="220"/>
      <c r="AD883" s="229"/>
      <c r="AE883" s="229"/>
      <c r="AF883" s="220"/>
      <c r="AG883" s="229"/>
      <c r="AH883" s="220"/>
      <c r="AI883" s="220"/>
      <c r="AJ883" s="229"/>
      <c r="AK883" s="229"/>
      <c r="AL883" s="220"/>
      <c r="AM883" s="229"/>
      <c r="AN883" s="220"/>
      <c r="AO883" s="220"/>
      <c r="AP883" s="229"/>
      <c r="AQ883" s="229"/>
      <c r="AR883" s="220"/>
      <c r="AS883" s="229"/>
      <c r="AT883" s="220"/>
      <c r="AU883" s="220"/>
      <c r="AV883" s="229"/>
      <c r="AW883" s="229"/>
      <c r="AX883" s="220"/>
      <c r="AY883" s="229"/>
    </row>
    <row r="884" spans="1:53" s="138" customFormat="1" ht="15" hidden="1" customHeight="1" x14ac:dyDescent="0.25">
      <c r="A884" s="237" t="s">
        <v>8263</v>
      </c>
      <c r="B884" s="220" t="s">
        <v>8257</v>
      </c>
      <c r="C884" s="230"/>
      <c r="D884" s="252" t="s">
        <v>6078</v>
      </c>
      <c r="E884" s="231" t="s">
        <v>5817</v>
      </c>
      <c r="F884" s="115">
        <f>IF(L884&lt;&gt;0,MAX(L884,R884,X884,AD884,AJ884,AP884,AV884,BB884,BH884,BN884),"NE")</f>
        <v>45679</v>
      </c>
      <c r="G884" s="232" t="str">
        <f t="shared" si="144"/>
        <v>C</v>
      </c>
      <c r="H884" s="1394" t="str">
        <f>IF($F884="","",INDEX($K884:$FL884,1,MATCH($F884,$K884:$FL884,)+1))</f>
        <v>MR.DER-0913_25-SP 147</v>
      </c>
      <c r="I884" s="234" t="str">
        <f t="shared" si="145"/>
        <v>ND</v>
      </c>
      <c r="J884" s="255" t="str">
        <f t="shared" si="146"/>
        <v>ND</v>
      </c>
      <c r="K884" s="249" t="s">
        <v>3730</v>
      </c>
      <c r="L884" s="229">
        <v>44890</v>
      </c>
      <c r="M884" s="164" t="s">
        <v>5821</v>
      </c>
      <c r="N884" s="220" t="s">
        <v>5537</v>
      </c>
      <c r="O884" s="229">
        <v>44897</v>
      </c>
      <c r="P884" s="240" t="s">
        <v>5861</v>
      </c>
      <c r="Q884" s="220" t="s">
        <v>3748</v>
      </c>
      <c r="R884" s="229">
        <v>44916</v>
      </c>
      <c r="S884" s="240" t="s">
        <v>6071</v>
      </c>
      <c r="T884" s="220"/>
      <c r="U884" s="220"/>
      <c r="V884" s="354" t="s">
        <v>6130</v>
      </c>
      <c r="W884" s="220" t="s">
        <v>3748</v>
      </c>
      <c r="X884" s="229">
        <v>45238</v>
      </c>
      <c r="Y884" s="354" t="s">
        <v>6923</v>
      </c>
      <c r="Z884" s="220" t="s">
        <v>6913</v>
      </c>
      <c r="AA884" s="220" t="s">
        <v>6913</v>
      </c>
      <c r="AB884" s="220"/>
      <c r="AC884" s="220" t="s">
        <v>5626</v>
      </c>
      <c r="AD884" s="229">
        <v>45406</v>
      </c>
      <c r="AE884" s="354" t="s">
        <v>7624</v>
      </c>
      <c r="AF884" s="220" t="s">
        <v>5537</v>
      </c>
      <c r="AG884" s="229">
        <v>45432</v>
      </c>
      <c r="AH884" s="366" t="s">
        <v>8752</v>
      </c>
      <c r="AI884" s="220" t="s">
        <v>5811</v>
      </c>
      <c r="AJ884" s="229">
        <v>45632</v>
      </c>
      <c r="AK884" s="366" t="s">
        <v>8853</v>
      </c>
      <c r="AL884" s="220" t="s">
        <v>6098</v>
      </c>
      <c r="AM884" s="229">
        <v>45638</v>
      </c>
      <c r="AN884" s="366" t="s">
        <v>8855</v>
      </c>
      <c r="AO884" s="220" t="s">
        <v>6393</v>
      </c>
      <c r="AP884" s="229">
        <v>45646</v>
      </c>
      <c r="AQ884" s="366" t="s">
        <v>8864</v>
      </c>
      <c r="AR884" s="220" t="s">
        <v>5539</v>
      </c>
      <c r="AS884" s="229">
        <v>45677</v>
      </c>
      <c r="AT884" s="220"/>
      <c r="AU884" s="220" t="s">
        <v>6649</v>
      </c>
      <c r="AV884" s="229">
        <v>45679</v>
      </c>
      <c r="AW884" s="1410" t="s">
        <v>8925</v>
      </c>
      <c r="AX884" s="220"/>
      <c r="AY884" s="220"/>
      <c r="AZ884" s="139"/>
      <c r="BA884" s="139" t="s">
        <v>6649</v>
      </c>
    </row>
    <row r="885" spans="1:53" s="138" customFormat="1" ht="25.5" hidden="1" x14ac:dyDescent="0.25">
      <c r="A885" s="237" t="s">
        <v>8263</v>
      </c>
      <c r="B885" s="220" t="s">
        <v>8257</v>
      </c>
      <c r="C885" s="230"/>
      <c r="D885" s="252" t="s">
        <v>6078</v>
      </c>
      <c r="E885" s="231" t="s">
        <v>5818</v>
      </c>
      <c r="F885" s="115">
        <f>IF(L885&lt;&gt;0,MAX(L885,R885,X885,AD885,AJ885,AP885,AV885,BB885,BH885,BN885),"NE")</f>
        <v>45679</v>
      </c>
      <c r="G885" s="232" t="str">
        <f t="shared" si="144"/>
        <v>C</v>
      </c>
      <c r="H885" s="1394" t="str">
        <f>IF($F885="","",INDEX($K885:$FL885,1,MATCH($F885,$K885:$FL885,)+1))</f>
        <v>MR.DER-0913_25-SP 147</v>
      </c>
      <c r="I885" s="234" t="str">
        <f t="shared" si="145"/>
        <v>ND</v>
      </c>
      <c r="J885" s="255" t="str">
        <f t="shared" si="146"/>
        <v>ND</v>
      </c>
      <c r="K885" s="249" t="s">
        <v>3730</v>
      </c>
      <c r="L885" s="229">
        <v>44890</v>
      </c>
      <c r="M885" s="164" t="s">
        <v>5821</v>
      </c>
      <c r="N885" s="220" t="s">
        <v>5537</v>
      </c>
      <c r="O885" s="229">
        <v>44897</v>
      </c>
      <c r="P885" s="240" t="s">
        <v>5861</v>
      </c>
      <c r="Q885" s="220" t="s">
        <v>3748</v>
      </c>
      <c r="R885" s="229">
        <v>44916</v>
      </c>
      <c r="S885" s="240" t="s">
        <v>6071</v>
      </c>
      <c r="T885" s="220"/>
      <c r="U885" s="220"/>
      <c r="V885" s="354" t="s">
        <v>6130</v>
      </c>
      <c r="W885" s="220" t="s">
        <v>3748</v>
      </c>
      <c r="X885" s="229">
        <v>45238</v>
      </c>
      <c r="Y885" s="354" t="s">
        <v>6923</v>
      </c>
      <c r="Z885" s="220" t="s">
        <v>6913</v>
      </c>
      <c r="AA885" s="220" t="s">
        <v>6913</v>
      </c>
      <c r="AB885" s="220"/>
      <c r="AC885" s="220" t="s">
        <v>5626</v>
      </c>
      <c r="AD885" s="229">
        <v>45406</v>
      </c>
      <c r="AE885" s="354" t="s">
        <v>7624</v>
      </c>
      <c r="AF885" s="220" t="s">
        <v>5537</v>
      </c>
      <c r="AG885" s="229">
        <v>45432</v>
      </c>
      <c r="AH885" s="366" t="s">
        <v>8752</v>
      </c>
      <c r="AI885" s="220" t="s">
        <v>5811</v>
      </c>
      <c r="AJ885" s="229">
        <v>45632</v>
      </c>
      <c r="AK885" s="366" t="s">
        <v>8853</v>
      </c>
      <c r="AL885" s="220" t="s">
        <v>6098</v>
      </c>
      <c r="AM885" s="229">
        <v>45638</v>
      </c>
      <c r="AN885" s="366" t="s">
        <v>8855</v>
      </c>
      <c r="AO885" s="220" t="s">
        <v>6393</v>
      </c>
      <c r="AP885" s="229">
        <v>45646</v>
      </c>
      <c r="AQ885" s="366" t="s">
        <v>8864</v>
      </c>
      <c r="AR885" s="220" t="s">
        <v>5539</v>
      </c>
      <c r="AS885" s="229">
        <v>45677</v>
      </c>
      <c r="AT885" s="220"/>
      <c r="AU885" s="220" t="s">
        <v>6649</v>
      </c>
      <c r="AV885" s="229">
        <v>45679</v>
      </c>
      <c r="AW885" s="1410" t="s">
        <v>8925</v>
      </c>
      <c r="AX885" s="220"/>
      <c r="AY885" s="220"/>
      <c r="AZ885" s="139"/>
      <c r="BA885" s="139" t="s">
        <v>6649</v>
      </c>
    </row>
    <row r="886" spans="1:53" s="138" customFormat="1" ht="25.5" hidden="1" x14ac:dyDescent="0.25">
      <c r="A886" s="237" t="s">
        <v>8263</v>
      </c>
      <c r="B886" s="1395" t="s">
        <v>8257</v>
      </c>
      <c r="C886" s="1397"/>
      <c r="D886" s="1399" t="s">
        <v>6078</v>
      </c>
      <c r="E886" s="1401" t="s">
        <v>5819</v>
      </c>
      <c r="F886" s="115">
        <f>IF(L886&lt;&gt;0,MAX(L886,R886,X886,AD886,AJ886,AP886,AV886,BB886,BH886,BN886),"NE")</f>
        <v>45679</v>
      </c>
      <c r="G886" s="232" t="str">
        <f t="shared" si="144"/>
        <v>C</v>
      </c>
      <c r="H886" s="1394" t="str">
        <f>IF($F886="","",INDEX($K886:$FL886,1,MATCH($F886,$K886:$FL886,)+1))</f>
        <v>MR.DER-0913_25-SP 147</v>
      </c>
      <c r="I886" s="234" t="str">
        <f t="shared" si="145"/>
        <v>ND</v>
      </c>
      <c r="J886" s="255" t="str">
        <f t="shared" si="146"/>
        <v>ND</v>
      </c>
      <c r="K886" s="249" t="s">
        <v>3730</v>
      </c>
      <c r="L886" s="229">
        <v>44890</v>
      </c>
      <c r="M886" s="164" t="s">
        <v>5821</v>
      </c>
      <c r="N886" s="220" t="s">
        <v>5537</v>
      </c>
      <c r="O886" s="229">
        <v>44897</v>
      </c>
      <c r="P886" s="240" t="s">
        <v>5861</v>
      </c>
      <c r="Q886" s="220" t="s">
        <v>3748</v>
      </c>
      <c r="R886" s="229">
        <v>44916</v>
      </c>
      <c r="S886" s="240" t="s">
        <v>6071</v>
      </c>
      <c r="T886" s="220"/>
      <c r="U886" s="220"/>
      <c r="V886" s="354" t="s">
        <v>6130</v>
      </c>
      <c r="W886" s="220" t="s">
        <v>3748</v>
      </c>
      <c r="X886" s="229">
        <v>45238</v>
      </c>
      <c r="Y886" s="354" t="s">
        <v>6923</v>
      </c>
      <c r="Z886" s="220" t="s">
        <v>6913</v>
      </c>
      <c r="AA886" s="220" t="s">
        <v>6913</v>
      </c>
      <c r="AB886" s="220"/>
      <c r="AC886" s="220" t="s">
        <v>5626</v>
      </c>
      <c r="AD886" s="229">
        <v>45406</v>
      </c>
      <c r="AE886" s="354" t="s">
        <v>7624</v>
      </c>
      <c r="AF886" s="220" t="s">
        <v>5537</v>
      </c>
      <c r="AG886" s="229">
        <v>45432</v>
      </c>
      <c r="AH886" s="366" t="s">
        <v>8752</v>
      </c>
      <c r="AI886" s="220" t="s">
        <v>5811</v>
      </c>
      <c r="AJ886" s="229">
        <v>45632</v>
      </c>
      <c r="AK886" s="366" t="s">
        <v>8853</v>
      </c>
      <c r="AL886" s="220" t="s">
        <v>6098</v>
      </c>
      <c r="AM886" s="229">
        <v>45638</v>
      </c>
      <c r="AN886" s="366" t="s">
        <v>8855</v>
      </c>
      <c r="AO886" s="220" t="s">
        <v>6393</v>
      </c>
      <c r="AP886" s="229">
        <v>45646</v>
      </c>
      <c r="AQ886" s="366" t="s">
        <v>8864</v>
      </c>
      <c r="AR886" s="220" t="s">
        <v>5539</v>
      </c>
      <c r="AS886" s="229">
        <v>45677</v>
      </c>
      <c r="AT886" s="220"/>
      <c r="AU886" s="220" t="s">
        <v>6649</v>
      </c>
      <c r="AV886" s="229">
        <v>45679</v>
      </c>
      <c r="AW886" s="1410" t="s">
        <v>8925</v>
      </c>
      <c r="AX886" s="220"/>
      <c r="AY886" s="220"/>
      <c r="AZ886" s="139"/>
      <c r="BA886" s="139" t="s">
        <v>6649</v>
      </c>
    </row>
    <row r="887" spans="1:53" s="138" customFormat="1" ht="26.25" hidden="1" thickBot="1" x14ac:dyDescent="0.3">
      <c r="A887" s="237" t="s">
        <v>8263</v>
      </c>
      <c r="B887" s="1396" t="s">
        <v>8257</v>
      </c>
      <c r="C887" s="1398"/>
      <c r="D887" s="1400" t="s">
        <v>6078</v>
      </c>
      <c r="E887" s="1403" t="s">
        <v>5820</v>
      </c>
      <c r="F887" s="115">
        <f>IF(L887&lt;&gt;0,MAX(L887,R887,X887,AD887,AJ887,AP887,AV887,BB887,BH887,BN887),"NE")</f>
        <v>45679</v>
      </c>
      <c r="G887" s="232" t="str">
        <f t="shared" si="144"/>
        <v>C</v>
      </c>
      <c r="H887" s="1394" t="str">
        <f>IF($F887="","",INDEX($K887:$FL887,1,MATCH($F887,$K887:$FL887,)+1))</f>
        <v>MR.DER-0913_25-SP 147</v>
      </c>
      <c r="I887" s="234" t="str">
        <f t="shared" si="145"/>
        <v>ND</v>
      </c>
      <c r="J887" s="255" t="str">
        <f t="shared" si="146"/>
        <v>ND</v>
      </c>
      <c r="K887" s="249" t="s">
        <v>3730</v>
      </c>
      <c r="L887" s="229">
        <v>44890</v>
      </c>
      <c r="M887" s="164" t="s">
        <v>5821</v>
      </c>
      <c r="N887" s="220" t="s">
        <v>5537</v>
      </c>
      <c r="O887" s="229">
        <v>44897</v>
      </c>
      <c r="P887" s="240" t="s">
        <v>5861</v>
      </c>
      <c r="Q887" s="220" t="s">
        <v>3748</v>
      </c>
      <c r="R887" s="229">
        <v>44916</v>
      </c>
      <c r="S887" s="240" t="s">
        <v>6071</v>
      </c>
      <c r="T887" s="220"/>
      <c r="U887" s="220"/>
      <c r="V887" s="354" t="s">
        <v>6130</v>
      </c>
      <c r="W887" s="220" t="s">
        <v>3748</v>
      </c>
      <c r="X887" s="229">
        <v>45238</v>
      </c>
      <c r="Y887" s="354" t="s">
        <v>6923</v>
      </c>
      <c r="Z887" s="220" t="s">
        <v>6913</v>
      </c>
      <c r="AA887" s="220" t="s">
        <v>6913</v>
      </c>
      <c r="AB887" s="220"/>
      <c r="AC887" s="220" t="s">
        <v>5626</v>
      </c>
      <c r="AD887" s="229">
        <v>45406</v>
      </c>
      <c r="AE887" s="354" t="s">
        <v>7624</v>
      </c>
      <c r="AF887" s="220" t="s">
        <v>5537</v>
      </c>
      <c r="AG887" s="229">
        <v>45432</v>
      </c>
      <c r="AH887" s="366" t="s">
        <v>8752</v>
      </c>
      <c r="AI887" s="220" t="s">
        <v>5811</v>
      </c>
      <c r="AJ887" s="229">
        <v>45632</v>
      </c>
      <c r="AK887" s="366" t="s">
        <v>8853</v>
      </c>
      <c r="AL887" s="220" t="s">
        <v>6098</v>
      </c>
      <c r="AM887" s="229">
        <v>45638</v>
      </c>
      <c r="AN887" s="366" t="s">
        <v>8855</v>
      </c>
      <c r="AO887" s="220" t="s">
        <v>6393</v>
      </c>
      <c r="AP887" s="229">
        <v>45646</v>
      </c>
      <c r="AQ887" s="366" t="s">
        <v>8864</v>
      </c>
      <c r="AR887" s="220" t="s">
        <v>5539</v>
      </c>
      <c r="AS887" s="229">
        <v>45677</v>
      </c>
      <c r="AT887" s="220"/>
      <c r="AU887" s="220" t="s">
        <v>6649</v>
      </c>
      <c r="AV887" s="229">
        <v>45679</v>
      </c>
      <c r="AW887" s="1410" t="s">
        <v>8925</v>
      </c>
      <c r="AX887" s="220"/>
      <c r="AY887" s="220"/>
      <c r="AZ887" s="139"/>
      <c r="BA887" s="139" t="s">
        <v>6649</v>
      </c>
    </row>
  </sheetData>
  <autoFilter ref="A2:BA887" xr:uid="{FF623C2B-A3FB-45D6-8273-E1198A53D078}">
    <filterColumn colId="4">
      <filters>
        <filter val="RT-SP0000147-152.210-000-S07/501"/>
        <filter val="RT-SP0000147-152.210-000-S19/501"/>
      </filters>
    </filterColumn>
  </autoFilter>
  <mergeCells count="16">
    <mergeCell ref="BS1:BX1"/>
    <mergeCell ref="BY1:CD1"/>
    <mergeCell ref="CE1:CJ1"/>
    <mergeCell ref="CK1:CP1"/>
    <mergeCell ref="AI1:AN1"/>
    <mergeCell ref="AO1:AT1"/>
    <mergeCell ref="AU1:AY1"/>
    <mergeCell ref="BA1:BF1"/>
    <mergeCell ref="BG1:BL1"/>
    <mergeCell ref="BM1:BR1"/>
    <mergeCell ref="AC1:AH1"/>
    <mergeCell ref="A1:C1"/>
    <mergeCell ref="F1:I1"/>
    <mergeCell ref="K1:P1"/>
    <mergeCell ref="Q1:V1"/>
    <mergeCell ref="W1:AB1"/>
  </mergeCells>
  <phoneticPr fontId="15" type="noConversion"/>
  <conditionalFormatting sqref="F3:J45 F125:J701 F702:H873 J703:J873 I720:I744 F874:J887 F47:J117">
    <cfRule type="cellIs" dxfId="411" priority="36" operator="equal">
      <formula>"N"</formula>
    </cfRule>
    <cfRule type="cellIs" dxfId="410" priority="35" operator="equal">
      <formula>"NE"</formula>
    </cfRule>
  </conditionalFormatting>
  <conditionalFormatting sqref="F119:J119">
    <cfRule type="cellIs" dxfId="409" priority="23" operator="equal">
      <formula>"NE"</formula>
    </cfRule>
    <cfRule type="cellIs" dxfId="408" priority="24" operator="equal">
      <formula>"N"</formula>
    </cfRule>
  </conditionalFormatting>
  <conditionalFormatting sqref="F121:J121">
    <cfRule type="cellIs" dxfId="407" priority="19" operator="equal">
      <formula>"NE"</formula>
    </cfRule>
    <cfRule type="cellIs" dxfId="406" priority="20" operator="equal">
      <formula>"N"</formula>
    </cfRule>
  </conditionalFormatting>
  <conditionalFormatting sqref="F123:J123">
    <cfRule type="cellIs" dxfId="405" priority="15" operator="equal">
      <formula>"NE"</formula>
    </cfRule>
    <cfRule type="cellIs" dxfId="404" priority="16" operator="equal">
      <formula>"N"</formula>
    </cfRule>
  </conditionalFormatting>
  <conditionalFormatting sqref="I703:I712">
    <cfRule type="cellIs" dxfId="403" priority="43" operator="equal">
      <formula>"NE"</formula>
    </cfRule>
    <cfRule type="cellIs" dxfId="402" priority="44" operator="equal">
      <formula>"N"</formula>
    </cfRule>
  </conditionalFormatting>
  <conditionalFormatting sqref="I714:I718">
    <cfRule type="cellIs" dxfId="401" priority="41" operator="equal">
      <formula>"NE"</formula>
    </cfRule>
    <cfRule type="cellIs" dxfId="400" priority="42" operator="equal">
      <formula>"N"</formula>
    </cfRule>
  </conditionalFormatting>
  <conditionalFormatting sqref="I746:I827 I829:I872">
    <cfRule type="cellIs" dxfId="399" priority="5" operator="equal">
      <formula>"NE"</formula>
    </cfRule>
    <cfRule type="cellIs" dxfId="398" priority="6" operator="equal">
      <formula>"N"</formula>
    </cfRule>
  </conditionalFormatting>
  <conditionalFormatting sqref="I702:J702">
    <cfRule type="cellIs" dxfId="397" priority="38" operator="equal">
      <formula>"N"</formula>
    </cfRule>
    <cfRule type="cellIs" dxfId="396" priority="37" operator="equal">
      <formula>"NE"</formula>
    </cfRule>
  </conditionalFormatting>
  <conditionalFormatting sqref="I713:J713">
    <cfRule type="cellIs" dxfId="395" priority="45" operator="equal">
      <formula>"NE"</formula>
    </cfRule>
    <cfRule type="cellIs" dxfId="394" priority="46" operator="equal">
      <formula>"N"</formula>
    </cfRule>
  </conditionalFormatting>
  <conditionalFormatting sqref="I719:J719">
    <cfRule type="cellIs" dxfId="393" priority="11" operator="equal">
      <formula>"NE"</formula>
    </cfRule>
    <cfRule type="cellIs" dxfId="392" priority="12" operator="equal">
      <formula>"N"</formula>
    </cfRule>
  </conditionalFormatting>
  <conditionalFormatting sqref="I745:J745">
    <cfRule type="cellIs" dxfId="391" priority="7" operator="equal">
      <formula>"NE"</formula>
    </cfRule>
    <cfRule type="cellIs" dxfId="390" priority="8" operator="equal">
      <formula>"N"</formula>
    </cfRule>
  </conditionalFormatting>
  <conditionalFormatting sqref="I828:J828">
    <cfRule type="cellIs" dxfId="389" priority="3" operator="equal">
      <formula>"NE"</formula>
    </cfRule>
    <cfRule type="cellIs" dxfId="388" priority="4" operator="equal">
      <formula>"N"</formula>
    </cfRule>
  </conditionalFormatting>
  <conditionalFormatting sqref="I873:J873">
    <cfRule type="cellIs" dxfId="387" priority="39" operator="equal">
      <formula>"NE"</formula>
    </cfRule>
    <cfRule type="cellIs" dxfId="386" priority="40" operator="equal">
      <formula>"N"</formula>
    </cfRule>
  </conditionalFormatting>
  <conditionalFormatting sqref="J3:J45 J47:J117 J125:J887">
    <cfRule type="containsText" dxfId="385" priority="48" operator="containsText" text="NÃO APROVADO">
      <formula>NOT(ISERROR(SEARCH("NÃO APROVADO",J3)))</formula>
    </cfRule>
    <cfRule type="containsText" dxfId="384" priority="47" operator="containsText" text="APROVADO COM RESSALVAS">
      <formula>NOT(ISERROR(SEARCH("APROVADO COM RESSALVAS",J3)))</formula>
    </cfRule>
  </conditionalFormatting>
  <conditionalFormatting sqref="J119">
    <cfRule type="containsText" dxfId="383" priority="25" operator="containsText" text="APROVADO COM RESSALVAS">
      <formula>NOT(ISERROR(SEARCH("APROVADO COM RESSALVAS",J119)))</formula>
    </cfRule>
    <cfRule type="containsText" dxfId="382" priority="26" operator="containsText" text="NÃO APROVADO">
      <formula>NOT(ISERROR(SEARCH("NÃO APROVADO",J119)))</formula>
    </cfRule>
  </conditionalFormatting>
  <conditionalFormatting sqref="J121">
    <cfRule type="containsText" dxfId="381" priority="22" operator="containsText" text="NÃO APROVADO">
      <formula>NOT(ISERROR(SEARCH("NÃO APROVADO",J121)))</formula>
    </cfRule>
    <cfRule type="containsText" dxfId="380" priority="21" operator="containsText" text="APROVADO COM RESSALVAS">
      <formula>NOT(ISERROR(SEARCH("APROVADO COM RESSALVAS",J121)))</formula>
    </cfRule>
  </conditionalFormatting>
  <conditionalFormatting sqref="J123">
    <cfRule type="containsText" dxfId="379" priority="17" operator="containsText" text="APROVADO COM RESSALVAS">
      <formula>NOT(ISERROR(SEARCH("APROVADO COM RESSALVAS",J123)))</formula>
    </cfRule>
    <cfRule type="containsText" dxfId="378" priority="18" operator="containsText" text="NÃO APROVADO">
      <formula>NOT(ISERROR(SEARCH("NÃO APROVADO",J123)))</formula>
    </cfRule>
  </conditionalFormatting>
  <conditionalFormatting sqref="N6">
    <cfRule type="containsText" dxfId="377" priority="31" operator="containsText" text="APROVADO COM RESSALVAS">
      <formula>NOT(ISERROR(SEARCH("APROVADO COM RESSALVAS",N6)))</formula>
    </cfRule>
    <cfRule type="containsText" dxfId="376" priority="32" operator="containsText" text="NÃO APROVADO">
      <formula>NOT(ISERROR(SEARCH("NÃO APROVADO",N6)))</formula>
    </cfRule>
    <cfRule type="cellIs" dxfId="375" priority="33" operator="equal">
      <formula>"NE"</formula>
    </cfRule>
    <cfRule type="cellIs" dxfId="374" priority="34" operator="equal">
      <formula>"N"</formula>
    </cfRule>
  </conditionalFormatting>
  <hyperlinks>
    <hyperlink ref="S654" r:id="rId1" display="pw:\\SRVPW3.pls.planservi.com.br:Projetos\Documents\C0849 - DER\40_Emissao\03_GRD\0-GRDs_Enviadas DER\39°MEDIÇÃO-26-09-2025 A 25-10-25\MR_DER-1255_25\" xr:uid="{958B9BAA-4E51-4D87-B8C2-390CDCEFC11A}"/>
    <hyperlink ref="AE750" r:id="rId2" display="pw:\\SRVPW3.pls.planservi.com.br:Projetos\Documents\C0849 - DER\40_Emissao\03_GRD\0-GRDs_Enviadas DER\39°MEDIÇÃO-26-09-2025 A 25-10-25\MR_DER-1242_25\" xr:uid="{F711CC2D-5D70-4C3E-8892-008FCF46A2FB}"/>
    <hyperlink ref="Y790" r:id="rId3" display="pw:\\SRVPW3.pls.planservi.com.br:Projetos\Documents\C0849 - DER\40_Emissao\03_GRD\0-GRDs_Enviadas DER\38°MEDIÇÃO-26-08-2025 A 25-09-25\MR_DER-1223_25\" xr:uid="{14E555DF-BB42-4EB7-B173-334EAB238CF3}"/>
    <hyperlink ref="Y789" r:id="rId4" display="pw:\\SRVPW3.pls.planservi.com.br:Projetos\Documents\C0849 - DER\40_Emissao\03_GRD\0-GRDs_Enviadas DER\38°MEDIÇÃO-26-08-2025 A 25-09-25\MR_DER-1223_25\" xr:uid="{DDBFB04A-3CC3-40B7-ACC5-A25CA75CAEC6}"/>
    <hyperlink ref="Y788" r:id="rId5" display="pw:\\SRVPW3.pls.planservi.com.br:Projetos\Documents\C0849 - DER\40_Emissao\03_GRD\0-GRDs_Enviadas DER\38°MEDIÇÃO-26-08-2025 A 25-09-25\MR_DER-1223_25\" xr:uid="{C9DA105C-D793-4B84-B340-BE75EEE630FB}"/>
    <hyperlink ref="Y787" r:id="rId6" display="pw:\\SRVPW3.pls.planservi.com.br:Projetos\Documents\C0849 - DER\40_Emissao\03_GRD\0-GRDs_Enviadas DER\38°MEDIÇÃO-26-08-2025 A 25-09-25\MR_DER-1223_25\" xr:uid="{1547B4F2-3D2C-46E2-BFF3-391BCCB998C1}"/>
    <hyperlink ref="Y786" r:id="rId7" display="pw:\\SRVPW3.pls.planservi.com.br:Projetos\Documents\C0849 - DER\40_Emissao\03_GRD\0-GRDs_Enviadas DER\38°MEDIÇÃO-26-08-2025 A 25-09-25\MR_DER-1223_25\" xr:uid="{93E9F1EA-E5F3-4AD5-B702-11FFED3D9E08}"/>
    <hyperlink ref="Y785" r:id="rId8" display="pw:\\SRVPW3.pls.planservi.com.br:Projetos\Documents\C0849 - DER\40_Emissao\03_GRD\0-GRDs_Enviadas DER\38°MEDIÇÃO-26-08-2025 A 25-09-25\MR_DER-1223_25\" xr:uid="{41C4C0F6-7EDF-4FDA-BB55-4AE187393CCE}"/>
    <hyperlink ref="Y784" r:id="rId9" display="pw:\\SRVPW3.pls.planservi.com.br:Projetos\Documents\C0849 - DER\40_Emissao\03_GRD\0-GRDs_Enviadas DER\38°MEDIÇÃO-26-08-2025 A 25-09-25\MR_DER-1223_25\" xr:uid="{D4BDC0BD-97EF-4252-A2EB-5622D9B4E5D7}"/>
    <hyperlink ref="Y783" r:id="rId10" display="pw:\\SRVPW3.pls.planservi.com.br:Projetos\Documents\C0849 - DER\40_Emissao\03_GRD\0-GRDs_Enviadas DER\38°MEDIÇÃO-26-08-2025 A 25-09-25\MR_DER-1223_25\" xr:uid="{932E91FD-52EB-43D4-8140-6E2F2B261622}"/>
    <hyperlink ref="Y782" r:id="rId11" display="pw:\\SRVPW3.pls.planservi.com.br:Projetos\Documents\C0849 - DER\40_Emissao\03_GRD\0-GRDs_Enviadas DER\38°MEDIÇÃO-26-08-2025 A 25-09-25\MR_DER-1223_25\" xr:uid="{428D83E6-879D-466F-B296-5BEEBBC11103}"/>
    <hyperlink ref="Y781" r:id="rId12" display="pw:\\SRVPW3.pls.planservi.com.br:Projetos\Documents\C0849 - DER\40_Emissao\03_GRD\0-GRDs_Enviadas DER\38°MEDIÇÃO-26-08-2025 A 25-09-25\MR_DER-1223_25\" xr:uid="{F36A4BEE-05A9-40FC-8DE5-12C32AFCA8B0}"/>
    <hyperlink ref="Y780" r:id="rId13" display="pw:\\SRVPW3.pls.planservi.com.br:Projetos\Documents\C0849 - DER\40_Emissao\03_GRD\0-GRDs_Enviadas DER\38°MEDIÇÃO-26-08-2025 A 25-09-25\MR_DER-1223_25\" xr:uid="{6D5FF6E2-88F5-4433-AB7A-2ED52EB5824B}"/>
    <hyperlink ref="Y779" r:id="rId14" display="pw:\\SRVPW3.pls.planservi.com.br:Projetos\Documents\C0849 - DER\40_Emissao\03_GRD\0-GRDs_Enviadas DER\38°MEDIÇÃO-26-08-2025 A 25-09-25\MR_DER-1223_25\" xr:uid="{3AB86311-7950-4E93-A62C-A3DEC7217AB4}"/>
    <hyperlink ref="Y778" r:id="rId15" display="pw:\\SRVPW3.pls.planservi.com.br:Projetos\Documents\C0849 - DER\40_Emissao\03_GRD\0-GRDs_Enviadas DER\38°MEDIÇÃO-26-08-2025 A 25-09-25\MR_DER-1223_25\" xr:uid="{74ABA46F-0881-4B72-86EA-C3F62007C31F}"/>
    <hyperlink ref="Y777" r:id="rId16" display="pw:\\SRVPW3.pls.planservi.com.br:Projetos\Documents\C0849 - DER\40_Emissao\03_GRD\0-GRDs_Enviadas DER\38°MEDIÇÃO-26-08-2025 A 25-09-25\MR_DER-1223_25\" xr:uid="{89691B01-9759-4CF1-B877-4E694980CEE9}"/>
    <hyperlink ref="Y776" r:id="rId17" display="pw:\\SRVPW3.pls.planservi.com.br:Projetos\Documents\C0849 - DER\40_Emissao\03_GRD\0-GRDs_Enviadas DER\38°MEDIÇÃO-26-08-2025 A 25-09-25\MR_DER-1223_25\" xr:uid="{A26380CC-CF06-4BFA-A07E-0B7D9861F51D}"/>
    <hyperlink ref="Y775" r:id="rId18" display="pw:\\SRVPW3.pls.planservi.com.br:Projetos\Documents\C0849 - DER\40_Emissao\03_GRD\0-GRDs_Enviadas DER\38°MEDIÇÃO-26-08-2025 A 25-09-25\MR_DER-1223_25\" xr:uid="{7F13B53C-9AC8-422F-A9EC-E6664A28D3C9}"/>
    <hyperlink ref="Y774" r:id="rId19" display="pw:\\SRVPW3.pls.planservi.com.br:Projetos\Documents\C0849 - DER\40_Emissao\03_GRD\0-GRDs_Enviadas DER\38°MEDIÇÃO-26-08-2025 A 25-09-25\MR_DER-1223_25\" xr:uid="{609B582A-8A7C-44F0-8AE6-72255E697BAF}"/>
    <hyperlink ref="Y773" r:id="rId20" display="pw:\\SRVPW3.pls.planservi.com.br:Projetos\Documents\C0849 - DER\40_Emissao\03_GRD\0-GRDs_Enviadas DER\38°MEDIÇÃO-26-08-2025 A 25-09-25\MR_DER-1223_25\" xr:uid="{023E8A32-3361-41EA-8022-12196E1C1E86}"/>
    <hyperlink ref="Y772" r:id="rId21" display="pw:\\SRVPW3.pls.planservi.com.br:Projetos\Documents\C0849 - DER\40_Emissao\03_GRD\0-GRDs_Enviadas DER\38°MEDIÇÃO-26-08-2025 A 25-09-25\MR_DER-1223_25\" xr:uid="{CD78D78F-7C05-46F8-A047-F41718A719BD}"/>
    <hyperlink ref="Y771" r:id="rId22" display="pw:\\SRVPW3.pls.planservi.com.br:Projetos\Documents\C0849 - DER\40_Emissao\03_GRD\0-GRDs_Enviadas DER\38°MEDIÇÃO-26-08-2025 A 25-09-25\MR_DER-1223_25\" xr:uid="{74CAC535-2024-4969-9929-E5A6957497C7}"/>
    <hyperlink ref="Y770" r:id="rId23" display="pw:\\SRVPW3.pls.planservi.com.br:Projetos\Documents\C0849 - DER\40_Emissao\03_GRD\0-GRDs_Enviadas DER\38°MEDIÇÃO-26-08-2025 A 25-09-25\MR_DER-1223_25\" xr:uid="{E5DFDEB8-0652-4555-A783-F0AF589347B6}"/>
    <hyperlink ref="Y769" r:id="rId24" display="pw:\\SRVPW3.pls.planservi.com.br:Projetos\Documents\C0849 - DER\40_Emissao\03_GRD\0-GRDs_Enviadas DER\38°MEDIÇÃO-26-08-2025 A 25-09-25\MR_DER-1223_25\" xr:uid="{FFEA3BE9-89F9-4D18-BFE7-0A66AEDD3A89}"/>
    <hyperlink ref="Y768" r:id="rId25" display="pw:\\SRVPW3.pls.planservi.com.br:Projetos\Documents\C0849 - DER\40_Emissao\03_GRD\0-GRDs_Enviadas DER\38°MEDIÇÃO-26-08-2025 A 25-09-25\MR_DER-1223_25\" xr:uid="{3550DD47-EDC2-475C-965B-703B4B4B8F70}"/>
    <hyperlink ref="Y767" r:id="rId26" display="pw:\\SRVPW3.pls.planservi.com.br:Projetos\Documents\C0849 - DER\40_Emissao\03_GRD\0-GRDs_Enviadas DER\38°MEDIÇÃO-26-08-2025 A 25-09-25\MR_DER-1223_25\" xr:uid="{8D296A11-9B49-4517-9DA2-93FED90B3791}"/>
    <hyperlink ref="Y766" r:id="rId27" display="pw:\\SRVPW3.pls.planservi.com.br:Projetos\Documents\C0849 - DER\40_Emissao\03_GRD\0-GRDs_Enviadas DER\38°MEDIÇÃO-26-08-2025 A 25-09-25\MR_DER-1223_25\" xr:uid="{36A3CC7A-1018-4D8C-B2A1-7199BB561234}"/>
    <hyperlink ref="Y765" r:id="rId28" display="pw:\\SRVPW3.pls.planservi.com.br:Projetos\Documents\C0849 - DER\40_Emissao\03_GRD\0-GRDs_Enviadas DER\38°MEDIÇÃO-26-08-2025 A 25-09-25\MR_DER-1223_25\" xr:uid="{F8FB5F3C-E115-40FA-846B-2373194158D1}"/>
    <hyperlink ref="Y764" r:id="rId29" display="pw:\\SRVPW3.pls.planservi.com.br:Projetos\Documents\C0849 - DER\40_Emissao\03_GRD\0-GRDs_Enviadas DER\38°MEDIÇÃO-26-08-2025 A 25-09-25\MR_DER-1223_25\" xr:uid="{946414FF-ABA8-4BA5-A3FC-547CB773E4EF}"/>
    <hyperlink ref="Y763" r:id="rId30" display="pw:\\SRVPW3.pls.planservi.com.br:Projetos\Documents\C0849 - DER\40_Emissao\03_GRD\0-GRDs_Enviadas DER\38°MEDIÇÃO-26-08-2025 A 25-09-25\MR_DER-1223_25\" xr:uid="{00C88936-7ADA-4E12-9CD0-58841C747DC9}"/>
    <hyperlink ref="Y762" r:id="rId31" display="pw:\\SRVPW3.pls.planservi.com.br:Projetos\Documents\C0849 - DER\40_Emissao\03_GRD\0-GRDs_Enviadas DER\38°MEDIÇÃO-26-08-2025 A 25-09-25\MR_DER-1223_25\" xr:uid="{C776E11D-9C39-4876-91C2-D61F1F540683}"/>
    <hyperlink ref="Y761" r:id="rId32" display="pw:\\SRVPW3.pls.planservi.com.br:Projetos\Documents\C0849 - DER\40_Emissao\03_GRD\0-GRDs_Enviadas DER\38°MEDIÇÃO-26-08-2025 A 25-09-25\MR_DER-1223_25\" xr:uid="{57CFA953-D189-48EC-8655-4C4BB8CDE2B1}"/>
    <hyperlink ref="Y760" r:id="rId33" display="pw:\\SRVPW3.pls.planservi.com.br:Projetos\Documents\C0849 - DER\40_Emissao\03_GRD\0-GRDs_Enviadas DER\38°MEDIÇÃO-26-08-2025 A 25-09-25\MR_DER-1223_25\" xr:uid="{487EAF6A-7527-4D54-A41B-736AC79AB226}"/>
    <hyperlink ref="Y759" r:id="rId34" display="pw:\\SRVPW3.pls.planservi.com.br:Projetos\Documents\C0849 - DER\40_Emissao\03_GRD\0-GRDs_Enviadas DER\38°MEDIÇÃO-26-08-2025 A 25-09-25\MR_DER-1223_25\" xr:uid="{A5F38328-9727-42F4-9A34-FD05ECB68F34}"/>
    <hyperlink ref="Y758" r:id="rId35" display="pw:\\SRVPW3.pls.planservi.com.br:Projetos\Documents\C0849 - DER\40_Emissao\03_GRD\0-GRDs_Enviadas DER\38°MEDIÇÃO-26-08-2025 A 25-09-25\MR_DER-1223_25\" xr:uid="{95DE9754-91C5-4DA7-91F8-71D572433C7B}"/>
    <hyperlink ref="Y757" r:id="rId36" display="pw:\\SRVPW3.pls.planservi.com.br:Projetos\Documents\C0849 - DER\40_Emissao\03_GRD\0-GRDs_Enviadas DER\38°MEDIÇÃO-26-08-2025 A 25-09-25\MR_DER-1223_25\" xr:uid="{C1C52647-18E5-4A18-AD52-B1E242820AA6}"/>
    <hyperlink ref="Y756" r:id="rId37" display="pw:\\SRVPW3.pls.planservi.com.br:Projetos\Documents\C0849 - DER\40_Emissao\03_GRD\0-GRDs_Enviadas DER\38°MEDIÇÃO-26-08-2025 A 25-09-25\MR_DER-1223_25\" xr:uid="{304397C0-D71E-4702-A351-780E53D0F76E}"/>
    <hyperlink ref="Y755" r:id="rId38" display="pw:\\SRVPW3.pls.planservi.com.br:Projetos\Documents\C0849 - DER\40_Emissao\03_GRD\0-GRDs_Enviadas DER\38°MEDIÇÃO-26-08-2025 A 25-09-25\MR_DER-1223_25\" xr:uid="{07E76DDA-8358-4D3B-A638-80400FDF36DC}"/>
    <hyperlink ref="Y754" r:id="rId39" display="pw:\\SRVPW3.pls.planservi.com.br:Projetos\Documents\C0849 - DER\40_Emissao\03_GRD\0-GRDs_Enviadas DER\38°MEDIÇÃO-26-08-2025 A 25-09-25\MR_DER-1223_25\" xr:uid="{DC5A916D-6853-4EDD-A3AD-A2881AD1898A}"/>
    <hyperlink ref="Y753" r:id="rId40" display="pw:\\SRVPW3.pls.planservi.com.br:Projetos\Documents\C0849 - DER\40_Emissao\03_GRD\0-GRDs_Enviadas DER\38°MEDIÇÃO-26-08-2025 A 25-09-25\MR_DER-1223_25\" xr:uid="{FDFABA3C-BDB6-433F-B439-34FBE547B259}"/>
    <hyperlink ref="Y752" r:id="rId41" display="pw:\\SRVPW3.pls.planservi.com.br:Projetos\Documents\C0849 - DER\40_Emissao\03_GRD\0-GRDs_Enviadas DER\38°MEDIÇÃO-26-08-2025 A 25-09-25\MR_DER-1223_25\" xr:uid="{F9E5C941-7BA9-4AE8-A302-4222B544B6E8}"/>
    <hyperlink ref="Y751" r:id="rId42" display="pw:\\SRVPW3.pls.planservi.com.br:Projetos\Documents\C0849 - DER\40_Emissao\03_GRD\0-GRDs_Enviadas DER\38°MEDIÇÃO-26-08-2025 A 25-09-25\MR_DER-1223_25\" xr:uid="{F621F296-91EC-4644-9142-DE2509E98EF4}"/>
    <hyperlink ref="Y750" r:id="rId43" display="pw:\\SRVPW3.pls.planservi.com.br:Projetos\Documents\C0849 - DER\40_Emissao\03_GRD\0-GRDs_Enviadas DER\38°MEDIÇÃO-26-08-2025 A 25-09-25\MR_DER-1223_25\" xr:uid="{0A8B805D-D99D-4C2C-B100-3064589391C4}"/>
    <hyperlink ref="Y749" r:id="rId44" display="pw:\\SRVPW3.pls.planservi.com.br:Projetos\Documents\C0849 - DER\40_Emissao\03_GRD\0-GRDs_Enviadas DER\38°MEDIÇÃO-26-08-2025 A 25-09-25\MR_DER-1223_25\" xr:uid="{6AEC3DB9-8124-42CC-A7B7-D66B2DBDA3EE}"/>
    <hyperlink ref="Y748" r:id="rId45" display="pw:\\SRVPW3.pls.planservi.com.br:Projetos\Documents\C0849 - DER\40_Emissao\03_GRD\0-GRDs_Enviadas DER\38°MEDIÇÃO-26-08-2025 A 25-09-25\MR_DER-1223_25\" xr:uid="{243D32D4-5E71-4BB3-93FB-1C5C976DF2F4}"/>
    <hyperlink ref="Y747" r:id="rId46" display="pw:\\SRVPW3.pls.planservi.com.br:Projetos\Documents\C0849 - DER\40_Emissao\03_GRD\0-GRDs_Enviadas DER\38°MEDIÇÃO-26-08-2025 A 25-09-25\MR_DER-1223_25\" xr:uid="{799DDCDD-C9C9-4B6E-818E-69D8F6ABC3CE}"/>
    <hyperlink ref="Y746" r:id="rId47" display="pw:\\SRVPW3.pls.planservi.com.br:Projetos\Documents\C0849 - DER\40_Emissao\03_GRD\0-GRDs_Enviadas DER\38°MEDIÇÃO-26-08-2025 A 25-09-25\MR_DER-1223_25\" xr:uid="{FBEAE03E-D439-4D07-BD88-A4198459ABCE}"/>
    <hyperlink ref="S790" r:id="rId48" display="pw:\\SRVPW3.pls.planservi.com.br:Projetos\Documents\C0849 - DER\40_Emissao\03_GRD\0-GRDs_Enviadas DER\38°MEDIÇÃO-26-08-2025 A 25-09-25\MR_DER-1209_25\" xr:uid="{5C37CC1E-4BDC-402C-A871-515D6DF6ACA7}"/>
    <hyperlink ref="S789" r:id="rId49" display="pw:\\SRVPW3.pls.planservi.com.br:Projetos\Documents\C0849 - DER\40_Emissao\03_GRD\0-GRDs_Enviadas DER\38°MEDIÇÃO-26-08-2025 A 25-09-25\MR_DER-1209_25\" xr:uid="{F63E13DA-513D-4BF0-908D-71A8968F445D}"/>
    <hyperlink ref="S788" r:id="rId50" display="pw:\\SRVPW3.pls.planservi.com.br:Projetos\Documents\C0849 - DER\40_Emissao\03_GRD\0-GRDs_Enviadas DER\38°MEDIÇÃO-26-08-2025 A 25-09-25\MR_DER-1209_25\" xr:uid="{A63A06D6-ABFC-4434-874B-62523E7C7155}"/>
    <hyperlink ref="S787" r:id="rId51" display="pw:\\SRVPW3.pls.planservi.com.br:Projetos\Documents\C0849 - DER\40_Emissao\03_GRD\0-GRDs_Enviadas DER\38°MEDIÇÃO-26-08-2025 A 25-09-25\MR_DER-1209_25\" xr:uid="{0095E7BA-06B9-4A8F-BED8-3B7728EC5538}"/>
    <hyperlink ref="S786" r:id="rId52" display="pw:\\SRVPW3.pls.planservi.com.br:Projetos\Documents\C0849 - DER\40_Emissao\03_GRD\0-GRDs_Enviadas DER\38°MEDIÇÃO-26-08-2025 A 25-09-25\MR_DER-1209_25\" xr:uid="{EABD390E-4D8B-4188-9C7C-AE1BE2DE989F}"/>
    <hyperlink ref="S785" r:id="rId53" display="pw:\\SRVPW3.pls.planservi.com.br:Projetos\Documents\C0849 - DER\40_Emissao\03_GRD\0-GRDs_Enviadas DER\38°MEDIÇÃO-26-08-2025 A 25-09-25\MR_DER-1209_25\" xr:uid="{4CD0A961-2AC9-4F31-AE0D-78F503861AC8}"/>
    <hyperlink ref="S784" r:id="rId54" display="pw:\\SRVPW3.pls.planservi.com.br:Projetos\Documents\C0849 - DER\40_Emissao\03_GRD\0-GRDs_Enviadas DER\38°MEDIÇÃO-26-08-2025 A 25-09-25\MR_DER-1209_25\" xr:uid="{F84B237D-C727-462E-897C-B2761D308177}"/>
    <hyperlink ref="S783" r:id="rId55" display="pw:\\SRVPW3.pls.planservi.com.br:Projetos\Documents\C0849 - DER\40_Emissao\03_GRD\0-GRDs_Enviadas DER\38°MEDIÇÃO-26-08-2025 A 25-09-25\MR_DER-1209_25\" xr:uid="{504A27F5-B594-442B-9C17-B6E32C221C0A}"/>
    <hyperlink ref="S782" r:id="rId56" display="pw:\\SRVPW3.pls.planservi.com.br:Projetos\Documents\C0849 - DER\40_Emissao\03_GRD\0-GRDs_Enviadas DER\38°MEDIÇÃO-26-08-2025 A 25-09-25\MR_DER-1209_25\" xr:uid="{CD4A16A5-9CB2-43C9-8B2E-D2C072D1CC62}"/>
    <hyperlink ref="S781" r:id="rId57" display="pw:\\SRVPW3.pls.planservi.com.br:Projetos\Documents\C0849 - DER\40_Emissao\03_GRD\0-GRDs_Enviadas DER\38°MEDIÇÃO-26-08-2025 A 25-09-25\MR_DER-1209_25\" xr:uid="{1AA5DD2A-E5A4-46C0-8E8B-4A2E022EDD66}"/>
    <hyperlink ref="S780" r:id="rId58" display="pw:\\SRVPW3.pls.planservi.com.br:Projetos\Documents\C0849 - DER\40_Emissao\03_GRD\0-GRDs_Enviadas DER\38°MEDIÇÃO-26-08-2025 A 25-09-25\MR_DER-1209_25\" xr:uid="{4BA224C1-0FD2-43DF-96F6-2D16585E7DED}"/>
    <hyperlink ref="S779" r:id="rId59" display="pw:\\SRVPW3.pls.planservi.com.br:Projetos\Documents\C0849 - DER\40_Emissao\03_GRD\0-GRDs_Enviadas DER\38°MEDIÇÃO-26-08-2025 A 25-09-25\MR_DER-1209_25\" xr:uid="{011A4AD7-30E6-4751-8C37-F1E4CE79E80E}"/>
    <hyperlink ref="S778" r:id="rId60" display="pw:\\SRVPW3.pls.planservi.com.br:Projetos\Documents\C0849 - DER\40_Emissao\03_GRD\0-GRDs_Enviadas DER\38°MEDIÇÃO-26-08-2025 A 25-09-25\MR_DER-1209_25\" xr:uid="{C50BD491-1D51-447C-A7AF-4C1A5BD46C5D}"/>
    <hyperlink ref="S777" r:id="rId61" display="pw:\\SRVPW3.pls.planservi.com.br:Projetos\Documents\C0849 - DER\40_Emissao\03_GRD\0-GRDs_Enviadas DER\38°MEDIÇÃO-26-08-2025 A 25-09-25\MR_DER-1209_25\" xr:uid="{50417E6A-8F16-46CB-AC47-C1B8536D0C06}"/>
    <hyperlink ref="S776" r:id="rId62" display="pw:\\SRVPW3.pls.planservi.com.br:Projetos\Documents\C0849 - DER\40_Emissao\03_GRD\0-GRDs_Enviadas DER\38°MEDIÇÃO-26-08-2025 A 25-09-25\MR_DER-1209_25\" xr:uid="{14EABE6D-0AEA-4D50-8D7E-41A832F0487F}"/>
    <hyperlink ref="S775" r:id="rId63" display="pw:\\SRVPW3.pls.planservi.com.br:Projetos\Documents\C0849 - DER\40_Emissao\03_GRD\0-GRDs_Enviadas DER\38°MEDIÇÃO-26-08-2025 A 25-09-25\MR_DER-1209_25\" xr:uid="{262116E7-E1A9-4D92-941C-94CFC46BAF1F}"/>
    <hyperlink ref="S774" r:id="rId64" display="pw:\\SRVPW3.pls.planservi.com.br:Projetos\Documents\C0849 - DER\40_Emissao\03_GRD\0-GRDs_Enviadas DER\38°MEDIÇÃO-26-08-2025 A 25-09-25\MR_DER-1209_25\" xr:uid="{A755BAE4-1F11-47B8-A60E-9ABBA903E344}"/>
    <hyperlink ref="S773" r:id="rId65" display="pw:\\SRVPW3.pls.planservi.com.br:Projetos\Documents\C0849 - DER\40_Emissao\03_GRD\0-GRDs_Enviadas DER\38°MEDIÇÃO-26-08-2025 A 25-09-25\MR_DER-1209_25\" xr:uid="{FB4320C2-B286-43E0-B255-63F3A2754C59}"/>
    <hyperlink ref="S772" r:id="rId66" display="pw:\\SRVPW3.pls.planservi.com.br:Projetos\Documents\C0849 - DER\40_Emissao\03_GRD\0-GRDs_Enviadas DER\38°MEDIÇÃO-26-08-2025 A 25-09-25\MR_DER-1209_25\" xr:uid="{010826DF-C6D0-4DF1-968E-80B57FF01D80}"/>
    <hyperlink ref="S771" r:id="rId67" display="pw:\\SRVPW3.pls.planservi.com.br:Projetos\Documents\C0849 - DER\40_Emissao\03_GRD\0-GRDs_Enviadas DER\38°MEDIÇÃO-26-08-2025 A 25-09-25\MR_DER-1209_25\" xr:uid="{230F5916-0770-42B2-B987-23E35B744F6D}"/>
    <hyperlink ref="S770" r:id="rId68" display="pw:\\SRVPW3.pls.planservi.com.br:Projetos\Documents\C0849 - DER\40_Emissao\03_GRD\0-GRDs_Enviadas DER\38°MEDIÇÃO-26-08-2025 A 25-09-25\MR_DER-1209_25\" xr:uid="{642ED21B-C800-44E9-B043-6C8026777272}"/>
    <hyperlink ref="S769" r:id="rId69" display="pw:\\SRVPW3.pls.planservi.com.br:Projetos\Documents\C0849 - DER\40_Emissao\03_GRD\0-GRDs_Enviadas DER\38°MEDIÇÃO-26-08-2025 A 25-09-25\MR_DER-1209_25\" xr:uid="{B7811CF7-4BEE-48C1-8455-48329681C994}"/>
    <hyperlink ref="S768" r:id="rId70" display="pw:\\SRVPW3.pls.planservi.com.br:Projetos\Documents\C0849 - DER\40_Emissao\03_GRD\0-GRDs_Enviadas DER\38°MEDIÇÃO-26-08-2025 A 25-09-25\MR_DER-1209_25\" xr:uid="{9870D406-C144-4398-84CD-ADCEE0B8D7BB}"/>
    <hyperlink ref="S767" r:id="rId71" display="pw:\\SRVPW3.pls.planservi.com.br:Projetos\Documents\C0849 - DER\40_Emissao\03_GRD\0-GRDs_Enviadas DER\38°MEDIÇÃO-26-08-2025 A 25-09-25\MR_DER-1209_25\" xr:uid="{ABAEC304-3C4B-40F9-91B3-DCD91BEB05B6}"/>
    <hyperlink ref="S766" r:id="rId72" display="pw:\\SRVPW3.pls.planservi.com.br:Projetos\Documents\C0849 - DER\40_Emissao\03_GRD\0-GRDs_Enviadas DER\38°MEDIÇÃO-26-08-2025 A 25-09-25\MR_DER-1209_25\" xr:uid="{FDC4757F-3C50-4380-AAD9-82FDA8386197}"/>
    <hyperlink ref="S765" r:id="rId73" display="pw:\\SRVPW3.pls.planservi.com.br:Projetos\Documents\C0849 - DER\40_Emissao\03_GRD\0-GRDs_Enviadas DER\38°MEDIÇÃO-26-08-2025 A 25-09-25\MR_DER-1209_25\" xr:uid="{C0713262-A227-42D4-B38C-FBB1E6C4A7CF}"/>
    <hyperlink ref="S764" r:id="rId74" display="pw:\\SRVPW3.pls.planservi.com.br:Projetos\Documents\C0849 - DER\40_Emissao\03_GRD\0-GRDs_Enviadas DER\38°MEDIÇÃO-26-08-2025 A 25-09-25\MR_DER-1209_25\" xr:uid="{B7C38A9A-BC0E-49AB-9564-5F244F3D3D57}"/>
    <hyperlink ref="S763" r:id="rId75" display="pw:\\SRVPW3.pls.planservi.com.br:Projetos\Documents\C0849 - DER\40_Emissao\03_GRD\0-GRDs_Enviadas DER\38°MEDIÇÃO-26-08-2025 A 25-09-25\MR_DER-1209_25\" xr:uid="{6A81FA17-C47F-46F1-91C5-25A0F68EBE6E}"/>
    <hyperlink ref="S762" r:id="rId76" display="pw:\\SRVPW3.pls.planservi.com.br:Projetos\Documents\C0849 - DER\40_Emissao\03_GRD\0-GRDs_Enviadas DER\38°MEDIÇÃO-26-08-2025 A 25-09-25\MR_DER-1209_25\" xr:uid="{02D0CEEC-8B1B-4B9D-963E-B54AB6DC78EB}"/>
    <hyperlink ref="S761" r:id="rId77" display="pw:\\SRVPW3.pls.planservi.com.br:Projetos\Documents\C0849 - DER\40_Emissao\03_GRD\0-GRDs_Enviadas DER\38°MEDIÇÃO-26-08-2025 A 25-09-25\MR_DER-1209_25\" xr:uid="{5C26934A-5A7D-4CDF-BE5A-D583B9FE8F1D}"/>
    <hyperlink ref="S760" r:id="rId78" display="pw:\\SRVPW3.pls.planservi.com.br:Projetos\Documents\C0849 - DER\40_Emissao\03_GRD\0-GRDs_Enviadas DER\38°MEDIÇÃO-26-08-2025 A 25-09-25\MR_DER-1209_25\" xr:uid="{943183CA-E8DC-48B9-B360-19ACE19C1D85}"/>
    <hyperlink ref="S759" r:id="rId79" display="pw:\\SRVPW3.pls.planservi.com.br:Projetos\Documents\C0849 - DER\40_Emissao\03_GRD\0-GRDs_Enviadas DER\38°MEDIÇÃO-26-08-2025 A 25-09-25\MR_DER-1209_25\" xr:uid="{6DB8BE47-DDE1-4809-A81A-C444144B57CF}"/>
    <hyperlink ref="S758" r:id="rId80" display="pw:\\SRVPW3.pls.planservi.com.br:Projetos\Documents\C0849 - DER\40_Emissao\03_GRD\0-GRDs_Enviadas DER\38°MEDIÇÃO-26-08-2025 A 25-09-25\MR_DER-1209_25\" xr:uid="{FF66185A-78AC-4FED-8D28-7E6084D61AD2}"/>
    <hyperlink ref="S757" r:id="rId81" display="pw:\\SRVPW3.pls.planservi.com.br:Projetos\Documents\C0849 - DER\40_Emissao\03_GRD\0-GRDs_Enviadas DER\38°MEDIÇÃO-26-08-2025 A 25-09-25\MR_DER-1209_25\" xr:uid="{B7DBF9CE-6713-4908-93A9-0A71CD291F2D}"/>
    <hyperlink ref="S756" r:id="rId82" display="pw:\\SRVPW3.pls.planservi.com.br:Projetos\Documents\C0849 - DER\40_Emissao\03_GRD\0-GRDs_Enviadas DER\38°MEDIÇÃO-26-08-2025 A 25-09-25\MR_DER-1209_25\" xr:uid="{14A1BA58-C01A-470E-B9AC-25859E3391C6}"/>
    <hyperlink ref="S755" r:id="rId83" display="pw:\\SRVPW3.pls.planservi.com.br:Projetos\Documents\C0849 - DER\40_Emissao\03_GRD\0-GRDs_Enviadas DER\38°MEDIÇÃO-26-08-2025 A 25-09-25\MR_DER-1209_25\" xr:uid="{8187DF0F-56EE-4625-B46B-594A5DF152CF}"/>
    <hyperlink ref="S754" r:id="rId84" display="pw:\\SRVPW3.pls.planservi.com.br:Projetos\Documents\C0849 - DER\40_Emissao\03_GRD\0-GRDs_Enviadas DER\38°MEDIÇÃO-26-08-2025 A 25-09-25\MR_DER-1209_25\" xr:uid="{5C1F626C-9233-434E-94BE-DC5FA686ECB6}"/>
    <hyperlink ref="S753" r:id="rId85" display="pw:\\SRVPW3.pls.planservi.com.br:Projetos\Documents\C0849 - DER\40_Emissao\03_GRD\0-GRDs_Enviadas DER\38°MEDIÇÃO-26-08-2025 A 25-09-25\MR_DER-1209_25\" xr:uid="{86EE8C84-3AB5-4F0C-A81B-7B4284B371B8}"/>
    <hyperlink ref="S752" r:id="rId86" display="pw:\\SRVPW3.pls.planservi.com.br:Projetos\Documents\C0849 - DER\40_Emissao\03_GRD\0-GRDs_Enviadas DER\38°MEDIÇÃO-26-08-2025 A 25-09-25\MR_DER-1209_25\" xr:uid="{13EA7CFF-D401-4694-9867-41A4E83D3D6C}"/>
    <hyperlink ref="S751" r:id="rId87" display="pw:\\SRVPW3.pls.planservi.com.br:Projetos\Documents\C0849 - DER\40_Emissao\03_GRD\0-GRDs_Enviadas DER\38°MEDIÇÃO-26-08-2025 A 25-09-25\MR_DER-1209_25\" xr:uid="{28DF14B0-8AEE-4F3E-9B3D-EEB8BCA56B80}"/>
    <hyperlink ref="S750" r:id="rId88" display="pw:\\SRVPW3.pls.planservi.com.br:Projetos\Documents\C0849 - DER\40_Emissao\03_GRD\0-GRDs_Enviadas DER\38°MEDIÇÃO-26-08-2025 A 25-09-25\MR_DER-1209_25\" xr:uid="{245E3564-CAAB-4F74-9D31-092B3426CE27}"/>
    <hyperlink ref="S749" r:id="rId89" display="pw:\\SRVPW3.pls.planservi.com.br:Projetos\Documents\C0849 - DER\40_Emissao\03_GRD\0-GRDs_Enviadas DER\38°MEDIÇÃO-26-08-2025 A 25-09-25\MR_DER-1209_25\" xr:uid="{9122FEBD-DF33-4708-9D3D-358100010868}"/>
    <hyperlink ref="S748" r:id="rId90" display="pw:\\SRVPW3.pls.planservi.com.br:Projetos\Documents\C0849 - DER\40_Emissao\03_GRD\0-GRDs_Enviadas DER\38°MEDIÇÃO-26-08-2025 A 25-09-25\MR_DER-1209_25\" xr:uid="{616B8FED-B7F8-4A15-9F97-6C772303975F}"/>
    <hyperlink ref="S747" r:id="rId91" display="pw:\\SRVPW3.pls.planservi.com.br:Projetos\Documents\C0849 - DER\40_Emissao\03_GRD\0-GRDs_Enviadas DER\38°MEDIÇÃO-26-08-2025 A 25-09-25\MR_DER-1209_25\" xr:uid="{66B84FD7-4041-4D2B-AB86-20FC8E2007BA}"/>
    <hyperlink ref="S746" r:id="rId92" display="pw:\\SRVPW3.pls.planservi.com.br:Projetos\Documents\C0849 - DER\40_Emissao\03_GRD\0-GRDs_Enviadas DER\38°MEDIÇÃO-26-08-2025 A 25-09-25\MR_DER-1209_25\" xr:uid="{B1EC27C7-6E6A-47E0-9CAE-CD139FF65570}"/>
    <hyperlink ref="AE165" r:id="rId93" display="pw:\\SRVPW3.pls.planservi.com.br:Projetos\Documents\C0849 - DER\40_Emissao\03_GRD\0-GRDs_Enviadas DER\38°MEDIÇÃO-26-08-2025 A 25-09-25\MR_DER-1188_25\" xr:uid="{655E3B59-A2E7-488C-9328-F0DC8EF7AA11}"/>
    <hyperlink ref="AE164" r:id="rId94" display="pw:\\SRVPW3.pls.planservi.com.br:Projetos\Documents\C0849 - DER\40_Emissao\03_GRD\0-GRDs_Enviadas DER\38°MEDIÇÃO-26-08-2025 A 25-09-25\MR_DER-1188_25\" xr:uid="{276AB86E-8ABE-4D84-B0BC-DD0AA26E46F2}"/>
    <hyperlink ref="AE161" r:id="rId95" display="pw:\\SRVPW3.pls.planservi.com.br:Projetos\Documents\C0849 - DER\40_Emissao\03_GRD\0-GRDs_Enviadas DER\38°MEDIÇÃO-26-08-2025 A 25-09-25\MR_DER-1188_25\" xr:uid="{33EABC57-ECDE-4013-A56B-B545DA68DE04}"/>
    <hyperlink ref="AE160" r:id="rId96" display="pw:\\SRVPW3.pls.planservi.com.br:Projetos\Documents\C0849 - DER\40_Emissao\03_GRD\0-GRDs_Enviadas DER\38°MEDIÇÃO-26-08-2025 A 25-09-25\MR_DER-1188_25\" xr:uid="{850BC20C-EEFB-4E6F-92FF-AC8F95766419}"/>
    <hyperlink ref="AE159" r:id="rId97" display="pw:\\SRVPW3.pls.planservi.com.br:Projetos\Documents\C0849 - DER\40_Emissao\03_GRD\0-GRDs_Enviadas DER\38°MEDIÇÃO-26-08-2025 A 25-09-25\MR_DER-1188_25\" xr:uid="{3304F087-3B59-4753-8281-C2D8435C38C6}"/>
    <hyperlink ref="AE151" r:id="rId98" display="pw:\\SRVPW3.pls.planservi.com.br:Projetos\Documents\C0849 - DER\40_Emissao\03_GRD\0-GRDs_Enviadas DER\38°MEDIÇÃO-26-08-2025 A 25-09-25\MR_DER-1188_25\" xr:uid="{8111F940-06BA-4D73-A291-8E5E087447AE}"/>
    <hyperlink ref="AE147" r:id="rId99" display="pw:\\SRVPW3.pls.planservi.com.br:Projetos\Documents\C0849 - DER\40_Emissao\03_GRD\0-GRDs_Enviadas DER\38°MEDIÇÃO-26-08-2025 A 25-09-25\MR_DER-1188_25\" xr:uid="{D4506811-7CD2-410F-8FE7-5310626045B4}"/>
    <hyperlink ref="AQ143" r:id="rId100" display="pw:\\SRVPW3.pls.planservi.com.br:Projetos\Documents\C0849 - DER\40_Emissao\03_GRD\0-GRDs_Enviadas DER\38°MEDIÇÃO-26-08-2025 A 25-09-25\MR_DER-1188_25\" xr:uid="{25004683-E00E-4A6B-B811-61C2A5457A76}"/>
    <hyperlink ref="AK608" r:id="rId101" display="pw:\\SRVPW3.pls.planservi.com.br:Projetos\Documents\C0849 - DER\40_Emissao\03_GRD\0-GRDs_Enviadas DER\38°MEDIÇÃO-26-08-2025 A 25-09-25\MR_DER-1186_25\" xr:uid="{B4D70370-B0BF-402C-BE8F-8EA746E4C968}"/>
    <hyperlink ref="AK602" r:id="rId102" display="pw:\\SRVPW3.pls.planservi.com.br:Projetos\Documents\C0849 - DER\40_Emissao\03_GRD\0-GRDs_Enviadas DER\38°MEDIÇÃO-26-08-2025 A 25-09-25\MR_DER-1186_25\" xr:uid="{FC84A9D7-3C06-4EFF-952C-7559E74F9369}"/>
    <hyperlink ref="AK598" r:id="rId103" display="pw:\\SRVPW3.pls.planservi.com.br:Projetos\Documents\C0849 - DER\40_Emissao\03_GRD\0-GRDs_Enviadas DER\38°MEDIÇÃO-26-08-2025 A 25-09-25\MR_DER-1186_25\" xr:uid="{5BA3EAB6-103D-40E7-B6CC-44E5ADC6BA70}"/>
    <hyperlink ref="M790" r:id="rId104" display="pw:\\SRVPW3.pls.planservi.com.br:Projetos\Documents\C0849 - DER\40_Emissao\03_GRD\0-GRDs_Enviadas DER\38°MEDIÇÃO-26-08-2025 A 25-09-25\MR_DER-1159_25\" xr:uid="{15663FBC-2E04-4461-87D8-E1134DC6245D}"/>
    <hyperlink ref="M789" r:id="rId105" display="pw:\\SRVPW3.pls.planservi.com.br:Projetos\Documents\C0849 - DER\40_Emissao\03_GRD\0-GRDs_Enviadas DER\38°MEDIÇÃO-26-08-2025 A 25-09-25\MR_DER-1159_25\" xr:uid="{C5ABD111-81DC-4555-B9CF-4150D08EB64E}"/>
    <hyperlink ref="M788" r:id="rId106" display="pw:\\SRVPW3.pls.planservi.com.br:Projetos\Documents\C0849 - DER\40_Emissao\03_GRD\0-GRDs_Enviadas DER\38°MEDIÇÃO-26-08-2025 A 25-09-25\MR_DER-1159_25\" xr:uid="{7E5BB7C0-4AE2-4A58-9BA8-897A820D265F}"/>
    <hyperlink ref="M787" r:id="rId107" display="pw:\\SRVPW3.pls.planservi.com.br:Projetos\Documents\C0849 - DER\40_Emissao\03_GRD\0-GRDs_Enviadas DER\38°MEDIÇÃO-26-08-2025 A 25-09-25\MR_DER-1159_25\" xr:uid="{2D098B54-03B1-44D0-A770-22AAD28E72FA}"/>
    <hyperlink ref="M786" r:id="rId108" display="pw:\\SRVPW3.pls.planservi.com.br:Projetos\Documents\C0849 - DER\40_Emissao\03_GRD\0-GRDs_Enviadas DER\38°MEDIÇÃO-26-08-2025 A 25-09-25\MR_DER-1159_25\" xr:uid="{4C5650A5-A9F9-433B-A343-06ADAD3F0BB0}"/>
    <hyperlink ref="M785" r:id="rId109" display="pw:\\SRVPW3.pls.planservi.com.br:Projetos\Documents\C0849 - DER\40_Emissao\03_GRD\0-GRDs_Enviadas DER\38°MEDIÇÃO-26-08-2025 A 25-09-25\MR_DER-1159_25\" xr:uid="{AA3CEF0C-B2A4-4093-9C1A-142E8471F314}"/>
    <hyperlink ref="M784" r:id="rId110" display="pw:\\SRVPW3.pls.planservi.com.br:Projetos\Documents\C0849 - DER\40_Emissao\03_GRD\0-GRDs_Enviadas DER\38°MEDIÇÃO-26-08-2025 A 25-09-25\MR_DER-1159_25\" xr:uid="{9AD6F6B1-F451-487A-9A54-EE0B570AC092}"/>
    <hyperlink ref="M783" r:id="rId111" display="pw:\\SRVPW3.pls.planservi.com.br:Projetos\Documents\C0849 - DER\40_Emissao\03_GRD\0-GRDs_Enviadas DER\38°MEDIÇÃO-26-08-2025 A 25-09-25\MR_DER-1159_25\" xr:uid="{E48F5690-A69E-4BF8-96D0-742CB3F5313A}"/>
    <hyperlink ref="M782" r:id="rId112" display="pw:\\SRVPW3.pls.planservi.com.br:Projetos\Documents\C0849 - DER\40_Emissao\03_GRD\0-GRDs_Enviadas DER\38°MEDIÇÃO-26-08-2025 A 25-09-25\MR_DER-1159_25\" xr:uid="{BED70E44-55EA-48A6-B5D2-819B7881C7E4}"/>
    <hyperlink ref="M781" r:id="rId113" display="pw:\\SRVPW3.pls.planservi.com.br:Projetos\Documents\C0849 - DER\40_Emissao\03_GRD\0-GRDs_Enviadas DER\38°MEDIÇÃO-26-08-2025 A 25-09-25\MR_DER-1159_25\" xr:uid="{7E825321-9E2E-49FD-915B-5B17DCA8B203}"/>
    <hyperlink ref="M780" r:id="rId114" display="pw:\\SRVPW3.pls.planservi.com.br:Projetos\Documents\C0849 - DER\40_Emissao\03_GRD\0-GRDs_Enviadas DER\38°MEDIÇÃO-26-08-2025 A 25-09-25\MR_DER-1159_25\" xr:uid="{A104874E-4983-4A1F-87B6-0BC09CD2B48B}"/>
    <hyperlink ref="M779" r:id="rId115" display="pw:\\SRVPW3.pls.planservi.com.br:Projetos\Documents\C0849 - DER\40_Emissao\03_GRD\0-GRDs_Enviadas DER\38°MEDIÇÃO-26-08-2025 A 25-09-25\MR_DER-1159_25\" xr:uid="{CCB8639B-5C38-4A96-9ED5-3F7A990289BC}"/>
    <hyperlink ref="M778" r:id="rId116" display="pw:\\SRVPW3.pls.planservi.com.br:Projetos\Documents\C0849 - DER\40_Emissao\03_GRD\0-GRDs_Enviadas DER\38°MEDIÇÃO-26-08-2025 A 25-09-25\MR_DER-1159_25\" xr:uid="{D01BA70E-B444-4EA1-BF1E-B7030B88A367}"/>
    <hyperlink ref="M777" r:id="rId117" display="pw:\\SRVPW3.pls.planservi.com.br:Projetos\Documents\C0849 - DER\40_Emissao\03_GRD\0-GRDs_Enviadas DER\38°MEDIÇÃO-26-08-2025 A 25-09-25\MR_DER-1159_25\" xr:uid="{CCAED9F9-CB1D-4ADD-808B-D28F6A19A4E6}"/>
    <hyperlink ref="M776" r:id="rId118" display="pw:\\SRVPW3.pls.planservi.com.br:Projetos\Documents\C0849 - DER\40_Emissao\03_GRD\0-GRDs_Enviadas DER\38°MEDIÇÃO-26-08-2025 A 25-09-25\MR_DER-1159_25\" xr:uid="{C6FF776A-5B3D-45BE-B6F7-5CF2FDDCBC75}"/>
    <hyperlink ref="M775" r:id="rId119" display="pw:\\SRVPW3.pls.planservi.com.br:Projetos\Documents\C0849 - DER\40_Emissao\03_GRD\0-GRDs_Enviadas DER\38°MEDIÇÃO-26-08-2025 A 25-09-25\MR_DER-1159_25\" xr:uid="{74E5622C-9CB2-45B4-BF09-C2F9001E4C62}"/>
    <hyperlink ref="M774" r:id="rId120" display="pw:\\SRVPW3.pls.planservi.com.br:Projetos\Documents\C0849 - DER\40_Emissao\03_GRD\0-GRDs_Enviadas DER\38°MEDIÇÃO-26-08-2025 A 25-09-25\MR_DER-1159_25\" xr:uid="{26FF1385-28E4-400C-A8D7-DF0A34D6164E}"/>
    <hyperlink ref="M773" r:id="rId121" display="pw:\\SRVPW3.pls.planservi.com.br:Projetos\Documents\C0849 - DER\40_Emissao\03_GRD\0-GRDs_Enviadas DER\38°MEDIÇÃO-26-08-2025 A 25-09-25\MR_DER-1159_25\" xr:uid="{4121DC3D-CE5F-4517-8772-1AD5F848E92B}"/>
    <hyperlink ref="M772" r:id="rId122" display="pw:\\SRVPW3.pls.planservi.com.br:Projetos\Documents\C0849 - DER\40_Emissao\03_GRD\0-GRDs_Enviadas DER\38°MEDIÇÃO-26-08-2025 A 25-09-25\MR_DER-1159_25\" xr:uid="{D3A1CEA6-F193-4793-B30A-C619DB79F4BE}"/>
    <hyperlink ref="M771" r:id="rId123" display="pw:\\SRVPW3.pls.planservi.com.br:Projetos\Documents\C0849 - DER\40_Emissao\03_GRD\0-GRDs_Enviadas DER\38°MEDIÇÃO-26-08-2025 A 25-09-25\MR_DER-1159_25\" xr:uid="{EA20AF93-71F8-4D9A-A93C-CB1B8675FACF}"/>
    <hyperlink ref="M770" r:id="rId124" display="pw:\\SRVPW3.pls.planservi.com.br:Projetos\Documents\C0849 - DER\40_Emissao\03_GRD\0-GRDs_Enviadas DER\38°MEDIÇÃO-26-08-2025 A 25-09-25\MR_DER-1159_25\" xr:uid="{5BA266C1-6421-468F-ADD9-2F26A3EF3240}"/>
    <hyperlink ref="M769" r:id="rId125" display="pw:\\SRVPW3.pls.planservi.com.br:Projetos\Documents\C0849 - DER\40_Emissao\03_GRD\0-GRDs_Enviadas DER\38°MEDIÇÃO-26-08-2025 A 25-09-25\MR_DER-1159_25\" xr:uid="{2B26154C-9A8C-447D-BA97-B137DA5DFE3D}"/>
    <hyperlink ref="M768" r:id="rId126" display="pw:\\SRVPW3.pls.planservi.com.br:Projetos\Documents\C0849 - DER\40_Emissao\03_GRD\0-GRDs_Enviadas DER\38°MEDIÇÃO-26-08-2025 A 25-09-25\MR_DER-1159_25\" xr:uid="{55A0AA99-631D-4CDC-8540-7224C6D5DC43}"/>
    <hyperlink ref="M767" r:id="rId127" display="pw:\\SRVPW3.pls.planservi.com.br:Projetos\Documents\C0849 - DER\40_Emissao\03_GRD\0-GRDs_Enviadas DER\38°MEDIÇÃO-26-08-2025 A 25-09-25\MR_DER-1159_25\" xr:uid="{614C0638-C1D7-436E-B8C1-FFCD20070800}"/>
    <hyperlink ref="M766" r:id="rId128" display="pw:\\SRVPW3.pls.planservi.com.br:Projetos\Documents\C0849 - DER\40_Emissao\03_GRD\0-GRDs_Enviadas DER\38°MEDIÇÃO-26-08-2025 A 25-09-25\MR_DER-1159_25\" xr:uid="{3355FDAF-5D52-47CA-984D-283E1F4BF23E}"/>
    <hyperlink ref="M765" r:id="rId129" display="pw:\\SRVPW3.pls.planservi.com.br:Projetos\Documents\C0849 - DER\40_Emissao\03_GRD\0-GRDs_Enviadas DER\38°MEDIÇÃO-26-08-2025 A 25-09-25\MR_DER-1159_25\" xr:uid="{91D8D965-22B2-48D9-8915-472C6C988F1E}"/>
    <hyperlink ref="M764" r:id="rId130" display="pw:\\SRVPW3.pls.planservi.com.br:Projetos\Documents\C0849 - DER\40_Emissao\03_GRD\0-GRDs_Enviadas DER\38°MEDIÇÃO-26-08-2025 A 25-09-25\MR_DER-1159_25\" xr:uid="{C9C1E036-EC48-4A4E-8DB1-E4B99DF8A352}"/>
    <hyperlink ref="M763" r:id="rId131" display="pw:\\SRVPW3.pls.planservi.com.br:Projetos\Documents\C0849 - DER\40_Emissao\03_GRD\0-GRDs_Enviadas DER\38°MEDIÇÃO-26-08-2025 A 25-09-25\MR_DER-1159_25\" xr:uid="{73B62F7F-46AC-441F-A425-3BB2A214C7F1}"/>
    <hyperlink ref="M762" r:id="rId132" display="pw:\\SRVPW3.pls.planservi.com.br:Projetos\Documents\C0849 - DER\40_Emissao\03_GRD\0-GRDs_Enviadas DER\38°MEDIÇÃO-26-08-2025 A 25-09-25\MR_DER-1159_25\" xr:uid="{E5DF06CD-350B-41B0-995E-FD792DEB158D}"/>
    <hyperlink ref="M761" r:id="rId133" display="pw:\\SRVPW3.pls.planservi.com.br:Projetos\Documents\C0849 - DER\40_Emissao\03_GRD\0-GRDs_Enviadas DER\38°MEDIÇÃO-26-08-2025 A 25-09-25\MR_DER-1159_25\" xr:uid="{69FEF6E4-CCEC-4226-B3D4-37232370A658}"/>
    <hyperlink ref="M760" r:id="rId134" display="pw:\\SRVPW3.pls.planservi.com.br:Projetos\Documents\C0849 - DER\40_Emissao\03_GRD\0-GRDs_Enviadas DER\38°MEDIÇÃO-26-08-2025 A 25-09-25\MR_DER-1159_25\" xr:uid="{9F2C12D6-FE68-49EF-8537-B3BC23679C4C}"/>
    <hyperlink ref="M759" r:id="rId135" display="pw:\\SRVPW3.pls.planservi.com.br:Projetos\Documents\C0849 - DER\40_Emissao\03_GRD\0-GRDs_Enviadas DER\38°MEDIÇÃO-26-08-2025 A 25-09-25\MR_DER-1159_25\" xr:uid="{EC1B3330-F542-4859-9BEF-E4C59233A193}"/>
    <hyperlink ref="M758" r:id="rId136" display="pw:\\SRVPW3.pls.planservi.com.br:Projetos\Documents\C0849 - DER\40_Emissao\03_GRD\0-GRDs_Enviadas DER\38°MEDIÇÃO-26-08-2025 A 25-09-25\MR_DER-1159_25\" xr:uid="{06F313F6-35AC-4F46-BE88-4396E07CCB9A}"/>
    <hyperlink ref="M757" r:id="rId137" display="pw:\\SRVPW3.pls.planservi.com.br:Projetos\Documents\C0849 - DER\40_Emissao\03_GRD\0-GRDs_Enviadas DER\38°MEDIÇÃO-26-08-2025 A 25-09-25\MR_DER-1159_25\" xr:uid="{42E7785A-9657-46DE-B09C-CC8F796ECF0B}"/>
    <hyperlink ref="M756" r:id="rId138" display="pw:\\SRVPW3.pls.planservi.com.br:Projetos\Documents\C0849 - DER\40_Emissao\03_GRD\0-GRDs_Enviadas DER\38°MEDIÇÃO-26-08-2025 A 25-09-25\MR_DER-1159_25\" xr:uid="{D805C606-72DB-484A-BDFC-723C2335E66E}"/>
    <hyperlink ref="M755" r:id="rId139" display="pw:\\SRVPW3.pls.planservi.com.br:Projetos\Documents\C0849 - DER\40_Emissao\03_GRD\0-GRDs_Enviadas DER\38°MEDIÇÃO-26-08-2025 A 25-09-25\MR_DER-1159_25\" xr:uid="{6E142465-11B1-4CF6-BC54-C1FF77B158C9}"/>
    <hyperlink ref="M754" r:id="rId140" display="pw:\\SRVPW3.pls.planservi.com.br:Projetos\Documents\C0849 - DER\40_Emissao\03_GRD\0-GRDs_Enviadas DER\38°MEDIÇÃO-26-08-2025 A 25-09-25\MR_DER-1159_25\" xr:uid="{D074B4C1-85EA-4CE4-A4BE-82899F02D257}"/>
    <hyperlink ref="M753" r:id="rId141" display="pw:\\SRVPW3.pls.planservi.com.br:Projetos\Documents\C0849 - DER\40_Emissao\03_GRD\0-GRDs_Enviadas DER\38°MEDIÇÃO-26-08-2025 A 25-09-25\MR_DER-1159_25\" xr:uid="{5D565021-FD39-48E2-B5F7-AF0FF3F51C42}"/>
    <hyperlink ref="M752" r:id="rId142" display="pw:\\SRVPW3.pls.planservi.com.br:Projetos\Documents\C0849 - DER\40_Emissao\03_GRD\0-GRDs_Enviadas DER\38°MEDIÇÃO-26-08-2025 A 25-09-25\MR_DER-1159_25\" xr:uid="{3780BC33-379C-4436-87A4-693F5ADF2163}"/>
    <hyperlink ref="M751" r:id="rId143" display="pw:\\SRVPW3.pls.planservi.com.br:Projetos\Documents\C0849 - DER\40_Emissao\03_GRD\0-GRDs_Enviadas DER\38°MEDIÇÃO-26-08-2025 A 25-09-25\MR_DER-1159_25\" xr:uid="{3966AB8F-1719-4C50-8218-9290CDA78AB2}"/>
    <hyperlink ref="M750" r:id="rId144" display="pw:\\SRVPW3.pls.planservi.com.br:Projetos\Documents\C0849 - DER\40_Emissao\03_GRD\0-GRDs_Enviadas DER\38°MEDIÇÃO-26-08-2025 A 25-09-25\MR_DER-1159_25\" xr:uid="{F6574732-80F1-4648-B6D7-DC5E90278A63}"/>
    <hyperlink ref="M749" r:id="rId145" display="pw:\\SRVPW3.pls.planservi.com.br:Projetos\Documents\C0849 - DER\40_Emissao\03_GRD\0-GRDs_Enviadas DER\38°MEDIÇÃO-26-08-2025 A 25-09-25\MR_DER-1159_25\" xr:uid="{9299F88A-F8EF-46C1-8754-70B328E8E7AA}"/>
    <hyperlink ref="M748" r:id="rId146" display="pw:\\SRVPW3.pls.planservi.com.br:Projetos\Documents\C0849 - DER\40_Emissao\03_GRD\0-GRDs_Enviadas DER\38°MEDIÇÃO-26-08-2025 A 25-09-25\MR_DER-1159_25\" xr:uid="{D3D7B2C5-5375-4395-A44A-C771AA1864CA}"/>
    <hyperlink ref="M747" r:id="rId147" display="pw:\\SRVPW3.pls.planservi.com.br:Projetos\Documents\C0849 - DER\40_Emissao\03_GRD\0-GRDs_Enviadas DER\38°MEDIÇÃO-26-08-2025 A 25-09-25\MR_DER-1159_25\" xr:uid="{2061345A-E480-4FD6-A4BA-35F239C98A28}"/>
    <hyperlink ref="M746" r:id="rId148" display="pw:\\SRVPW3.pls.planservi.com.br:Projetos\Documents\C0849 - DER\40_Emissao\03_GRD\0-GRDs_Enviadas DER\38°MEDIÇÃO-26-08-2025 A 25-09-25\MR_DER-1159_25\" xr:uid="{C9B5DF3F-8E64-4434-952E-002E910DFFB4}"/>
    <hyperlink ref="M113" r:id="rId149" display="pw:\\SRVPW3.pls.planservi.com.br:Projetos\Documents\C0849 - DER\40_Emissao\03_GRD\0-GRDs_Enviadas DER\38°MEDIÇÃO-26-08-2025 A 25-09-25\MR_DER-1156_25\" xr:uid="{B11178A0-1088-4488-9E31-2BC7FF264C6C}"/>
    <hyperlink ref="M112" r:id="rId150" display="pw:\\SRVPW3.pls.planservi.com.br:Projetos\Documents\C0849 - DER\40_Emissao\03_GRD\0-GRDs_Enviadas DER\38°MEDIÇÃO-26-08-2025 A 25-09-25\MR_DER-1156_25\" xr:uid="{DABF0924-0B60-4B77-A579-5983D7BCB4CB}"/>
    <hyperlink ref="M111" r:id="rId151" display="pw:\\SRVPW3.pls.planservi.com.br:Projetos\Documents\C0849 - DER\40_Emissao\03_GRD\0-GRDs_Enviadas DER\38°MEDIÇÃO-26-08-2025 A 25-09-25\MR_DER-1156_25\" xr:uid="{CA04267B-2A1C-47E2-BE14-4BE8610B2113}"/>
    <hyperlink ref="V113" r:id="rId152" display="pw:\\pw.planservi.com.br:PROJETOS\Documents\C0849 - DER\30_Producao\12-F6 – SP 147 - km 152,00-210,50\05_Geot\05.00_R031\2022 12 21-R-031_RevisãoA2_G14.doc" xr:uid="{1EFACE99-0A17-48F5-A86A-DC98F72058C0}"/>
    <hyperlink ref="P113" r:id="rId153" display="pw:\\pw.planservi.com.br:PROJETOS\Documents\C0849 - DER\30_Producao\12-F6 – SP 147 - km 152,00-210,50\05_Geot\05.00_R031\2022 11 25-R-031_ProgramaçãoSondagem e Ensaios.doc" xr:uid="{3CE3ED74-9432-40B8-BF17-B4E442A23011}"/>
    <hyperlink ref="V112" r:id="rId154" display="pw:\\pw.planservi.com.br:PROJETOS\Documents\C0849 - DER\30_Producao\12-F6 – SP 147 - km 152,00-210,50\05_Geot\05.00_R031\2022 12 21-R-031_RevisãoA2_G14.doc" xr:uid="{D65AA758-1EEA-4ABF-89E7-B7520BFE66C6}"/>
    <hyperlink ref="P112" r:id="rId155" display="pw:\\pw.planservi.com.br:PROJETOS\Documents\C0849 - DER\30_Producao\12-F6 – SP 147 - km 152,00-210,50\05_Geot\05.00_R031\2022 11 25-R-031_ProgramaçãoSondagem e Ensaios.doc" xr:uid="{93CF3ECE-5F7E-499E-8760-7DEE657484F8}"/>
    <hyperlink ref="S374" r:id="rId156" display="pw:\\SRVPW3.pls.planservi.com.br:Projetos\Documents\C0849 - DER\40_Emissao\03_GRD\0-GRDs_Enviadas DER\37ºMEDIÇÃO-26-07-2025 A 25-08-25\MR_DER-1143_25\" xr:uid="{43948FED-AE60-41ED-9317-E632C341E7D6}"/>
    <hyperlink ref="M347" r:id="rId157" display="pw:\\SRVPW3.pls.planservi.com.br:Projetos\Documents\C0849 - DER\40_Emissao\03_GRD\0-GRDs_Enviadas DER\37ºMEDIÇÃO-26-07-2025 A 25-08-25\MR_DER-1143_25\" xr:uid="{8628BBC2-4D8E-40CC-AD31-58DD845344D1}"/>
    <hyperlink ref="M350" r:id="rId158" display="pw:\\SRVPW3.pls.planservi.com.br:Projetos\Documents\C0849 - DER\40_Emissao\03_GRD\0-GRDs_Enviadas DER\37ºMEDIÇÃO-26-07-2025 A 25-08-25\MR_DER-1143_25\" xr:uid="{C6125016-8B2F-4319-90DB-BC613ADD59ED}"/>
    <hyperlink ref="M349" r:id="rId159" display="pw:\\SRVPW3.pls.planservi.com.br:Projetos\Documents\C0849 - DER\40_Emissao\03_GRD\0-GRDs_Enviadas DER\37ºMEDIÇÃO-26-07-2025 A 25-08-25\MR_DER-1143_25\" xr:uid="{89CBFED7-6A6A-49E5-B975-D74B7A2DCF0E}"/>
    <hyperlink ref="M348" r:id="rId160" display="pw:\\SRVPW3.pls.planservi.com.br:Projetos\Documents\C0849 - DER\40_Emissao\03_GRD\0-GRDs_Enviadas DER\37ºMEDIÇÃO-26-07-2025 A 25-08-25\MR_DER-1143_25\" xr:uid="{1D5E927D-CEC4-443D-AF21-46DC319ECD50}"/>
    <hyperlink ref="M283" r:id="rId161" display="pw:\\SRVPW3.pls.planservi.com.br:Projetos\Documents\C0849 - DER\40_Emissao\03_GRD\0-GRDs_Enviadas DER\37ºMEDIÇÃO-26-07-2025 A 25-08-25\MR_DER-1143_25\" xr:uid="{10FDE092-8C07-4BC2-927D-52C3A8AA38CC}"/>
    <hyperlink ref="M282" r:id="rId162" display="pw:\\SRVPW3.pls.planservi.com.br:Projetos\Documents\C0849 - DER\40_Emissao\03_GRD\0-GRDs_Enviadas DER\37ºMEDIÇÃO-26-07-2025 A 25-08-25\MR_DER-1143_25\" xr:uid="{832FDF8A-842E-42B8-9AEF-0ECF62E04CBD}"/>
    <hyperlink ref="M281" r:id="rId163" display="pw:\\SRVPW3.pls.planservi.com.br:Projetos\Documents\C0849 - DER\40_Emissao\03_GRD\0-GRDs_Enviadas DER\37ºMEDIÇÃO-26-07-2025 A 25-08-25\MR_DER-1143_25\" xr:uid="{AC718640-8751-4C66-AE22-2E24138D8CAD}"/>
    <hyperlink ref="Y550" r:id="rId164" display="pw:\\SRVPW3.pls.planservi.com.br:Projetos\Documents\C0849 - DER\40_Emissao\03_GRD\0-GRDs_Enviadas DER\37ºMEDIÇÃO-26-07-2025 A 25-08-25\MR_DER-1141_25\" xr:uid="{085668FD-7A7D-4F56-9273-1C336765EBBD}"/>
    <hyperlink ref="M596" r:id="rId165" display="pw:\\SRVPW3.pls.planservi.com.br:Projetos\Documents\C0849 - DER\40_Emissao\03_GRD\0-GRDs_Enviadas DER\37ºMEDIÇÃO-26-07-2025 A 25-08-25\MR_DER-1141_25\" xr:uid="{ABBF80E5-723D-4D41-97EE-BED881F59D8A}"/>
    <hyperlink ref="AE701" r:id="rId166" display="pw:\\SRVPW3.pls.planservi.com.br:Projetos\Documents\C0849 - DER\40_Emissao\03_GRD\0-GRDs_Enviadas DER\37ºMEDIÇÃO-26-07-2025 A 25-08-25\MR_DER-1128_25\" xr:uid="{A4485FAC-742A-4ECD-8A8C-8361BC577498}"/>
    <hyperlink ref="AQ700" r:id="rId167" display="pw:\\SRVPW3.pls.planservi.com.br:Projetos\Documents\C0849 - DER\40_Emissao\03_GRD\0-GRDs_Enviadas DER\37ºMEDIÇÃO-26-07-2025 A 25-08-25\MR_DER-1128_25\" xr:uid="{872E7DC8-9E8E-4015-A401-4614F3ADBEC6}"/>
    <hyperlink ref="AQ699" r:id="rId168" display="pw:\\SRVPW3.pls.planservi.com.br:Projetos\Documents\C0849 - DER\40_Emissao\03_GRD\0-GRDs_Enviadas DER\37ºMEDIÇÃO-26-07-2025 A 25-08-25\MR_DER-1128_25\" xr:uid="{88A39C7F-FDB3-450A-836C-48A57191A0CD}"/>
    <hyperlink ref="AQ698" r:id="rId169" display="pw:\\SRVPW3.pls.planservi.com.br:Projetos\Documents\C0849 - DER\40_Emissao\03_GRD\0-GRDs_Enviadas DER\37ºMEDIÇÃO-26-07-2025 A 25-08-25\MR_DER-1128_25\" xr:uid="{8E315672-B4D4-4BA8-B690-D4661DAD1C9C}"/>
    <hyperlink ref="AQ691" r:id="rId170" display="pw:\\SRVPW3.pls.planservi.com.br:Projetos\Documents\C0849 - DER\40_Emissao\03_GRD\0-GRDs_Enviadas DER\37ºMEDIÇÃO-26-07-2025 A 25-08-25\MR_DER-1128_25\" xr:uid="{940B5552-A323-4DD5-A08E-28734FCA843D}"/>
    <hyperlink ref="AQ690" r:id="rId171" display="pw:\\SRVPW3.pls.planservi.com.br:Projetos\Documents\C0849 - DER\40_Emissao\03_GRD\0-GRDs_Enviadas DER\37ºMEDIÇÃO-26-07-2025 A 25-08-25\MR_DER-1128_25\" xr:uid="{721B2777-8229-4F96-A49F-182EBBB09C73}"/>
    <hyperlink ref="AQ689" r:id="rId172" display="pw:\\SRVPW3.pls.planservi.com.br:Projetos\Documents\C0849 - DER\40_Emissao\03_GRD\0-GRDs_Enviadas DER\37ºMEDIÇÃO-26-07-2025 A 25-08-25\MR_DER-1128_25\" xr:uid="{2B1BD2E2-6264-402E-BF36-D94C17C73F60}"/>
    <hyperlink ref="AQ688" r:id="rId173" display="pw:\\SRVPW3.pls.planservi.com.br:Projetos\Documents\C0849 - DER\40_Emissao\03_GRD\0-GRDs_Enviadas DER\37ºMEDIÇÃO-26-07-2025 A 25-08-25\MR_DER-1128_25\" xr:uid="{32E88391-55B7-4257-A1C6-D4B7F559BD99}"/>
    <hyperlink ref="AQ666" r:id="rId174" display="pw:\\SRVPW3.pls.planservi.com.br:Projetos\Documents\C0849 - DER\40_Emissao\03_GRD\0-GRDs_Enviadas DER\37ºMEDIÇÃO-26-07-2025 A 25-08-25\MR_DER-1128_25\" xr:uid="{5B03AB46-33B8-4468-95F4-3ED0CBCF6BE7}"/>
    <hyperlink ref="AQ665" r:id="rId175" display="pw:\\SRVPW3.pls.planservi.com.br:Projetos\Documents\C0849 - DER\40_Emissao\03_GRD\0-GRDs_Enviadas DER\37ºMEDIÇÃO-26-07-2025 A 25-08-25\MR_DER-1128_25\" xr:uid="{70B2BB39-D1F8-468B-8399-8E2B3EB82C2E}"/>
    <hyperlink ref="AQ664" r:id="rId176" display="pw:\\SRVPW3.pls.planservi.com.br:Projetos\Documents\C0849 - DER\40_Emissao\03_GRD\0-GRDs_Enviadas DER\37ºMEDIÇÃO-26-07-2025 A 25-08-25\MR_DER-1128_25\" xr:uid="{E3604A2E-BE22-45F1-92BA-544F0F5BDF55}"/>
    <hyperlink ref="M266" r:id="rId177" display="pw:\\SRVPW3.pls.planservi.com.br:Projetos\Documents\C0849 - DER\40_Emissao\03_GRD\0-GRDs_Enviadas DER\37ºMEDIÇÃO-26-07-2025 A 25-08-25\MR_DER-1123_25\" xr:uid="{E7D48ACF-DBCB-4546-B16F-311ACEAEA732}"/>
    <hyperlink ref="M265" r:id="rId178" display="pw:\\SRVPW3.pls.planservi.com.br:Projetos\Documents\C0849 - DER\40_Emissao\03_GRD\0-GRDs_Enviadas DER\37ºMEDIÇÃO-26-07-2025 A 25-08-25\MR_DER-1123_25\" xr:uid="{BAF9DBC7-B383-4DED-8FAE-F6FC1CDFBEDF}"/>
    <hyperlink ref="M264" r:id="rId179" display="pw:\\SRVPW3.pls.planservi.com.br:Projetos\Documents\C0849 - DER\40_Emissao\03_GRD\0-GRDs_Enviadas DER\37ºMEDIÇÃO-26-07-2025 A 25-08-25\MR_DER-1123_25\" xr:uid="{4149F743-C6DA-421C-8BDC-28EE4039A261}"/>
    <hyperlink ref="M263" r:id="rId180" display="pw:\\SRVPW3.pls.planservi.com.br:Projetos\Documents\C0849 - DER\40_Emissao\03_GRD\0-GRDs_Enviadas DER\37ºMEDIÇÃO-26-07-2025 A 25-08-25\MR_DER-1123_25\" xr:uid="{23620485-A220-4818-80BC-E5FB7203FECA}"/>
    <hyperlink ref="M262" r:id="rId181" display="pw:\\SRVPW3.pls.planservi.com.br:Projetos\Documents\C0849 - DER\40_Emissao\03_GRD\0-GRDs_Enviadas DER\37ºMEDIÇÃO-26-07-2025 A 25-08-25\MR_DER-1123_25\" xr:uid="{0847ABFD-FE7E-47FA-9714-AEAB04AFC1A3}"/>
    <hyperlink ref="M261" r:id="rId182" display="pw:\\SRVPW3.pls.planservi.com.br:Projetos\Documents\C0849 - DER\40_Emissao\03_GRD\0-GRDs_Enviadas DER\37ºMEDIÇÃO-26-07-2025 A 25-08-25\MR_DER-1123_25\" xr:uid="{C89EBAFF-49D8-4026-BF8A-89AEC634334D}"/>
    <hyperlink ref="M260" r:id="rId183" display="pw:\\SRVPW3.pls.planservi.com.br:Projetos\Documents\C0849 - DER\40_Emissao\03_GRD\0-GRDs_Enviadas DER\37ºMEDIÇÃO-26-07-2025 A 25-08-25\MR_DER-1123_25\" xr:uid="{36B7B550-31B6-452B-85FB-D5B1A433D6D8}"/>
    <hyperlink ref="M259" r:id="rId184" display="pw:\\SRVPW3.pls.planservi.com.br:Projetos\Documents\C0849 - DER\40_Emissao\03_GRD\0-GRDs_Enviadas DER\37ºMEDIÇÃO-26-07-2025 A 25-08-25\MR_DER-1123_25\" xr:uid="{83F81BD4-D58B-4009-8B0C-6747E3627BDD}"/>
    <hyperlink ref="M258" r:id="rId185" display="pw:\\SRVPW3.pls.planservi.com.br:Projetos\Documents\C0849 - DER\40_Emissao\03_GRD\0-GRDs_Enviadas DER\37ºMEDIÇÃO-26-07-2025 A 25-08-25\MR_DER-1123_25\" xr:uid="{4A94A45B-8765-4B16-8245-BD273C2101E2}"/>
    <hyperlink ref="M257" r:id="rId186" display="pw:\\SRVPW3.pls.planservi.com.br:Projetos\Documents\C0849 - DER\40_Emissao\03_GRD\0-GRDs_Enviadas DER\37ºMEDIÇÃO-26-07-2025 A 25-08-25\MR_DER-1123_25\" xr:uid="{4482DC57-8433-49D7-BDC9-685D0D0BC7E2}"/>
    <hyperlink ref="M256" r:id="rId187" display="pw:\\SRVPW3.pls.planservi.com.br:Projetos\Documents\C0849 - DER\40_Emissao\03_GRD\0-GRDs_Enviadas DER\37ºMEDIÇÃO-26-07-2025 A 25-08-25\MR_DER-1123_25\" xr:uid="{9A9A15F3-E2AB-43C6-AF90-F01C214C9546}"/>
    <hyperlink ref="M255" r:id="rId188" display="pw:\\SRVPW3.pls.planservi.com.br:Projetos\Documents\C0849 - DER\40_Emissao\03_GRD\0-GRDs_Enviadas DER\37ºMEDIÇÃO-26-07-2025 A 25-08-25\MR_DER-1123_25\" xr:uid="{83808968-875F-4E4F-A5AD-30F6EBE03372}"/>
    <hyperlink ref="M254" r:id="rId189" display="pw:\\SRVPW3.pls.planservi.com.br:Projetos\Documents\C0849 - DER\40_Emissao\03_GRD\0-GRDs_Enviadas DER\37ºMEDIÇÃO-26-07-2025 A 25-08-25\MR_DER-1123_25\" xr:uid="{EE89FFF6-7CAE-43DF-ADAC-E0AF4914398E}"/>
    <hyperlink ref="M253" r:id="rId190" display="pw:\\SRVPW3.pls.planservi.com.br:Projetos\Documents\C0849 - DER\40_Emissao\03_GRD\0-GRDs_Enviadas DER\37ºMEDIÇÃO-26-07-2025 A 25-08-25\MR_DER-1123_25\" xr:uid="{98F9716C-E556-466A-AE01-54A4BB044AC5}"/>
    <hyperlink ref="M252" r:id="rId191" display="pw:\\SRVPW3.pls.planservi.com.br:Projetos\Documents\C0849 - DER\40_Emissao\03_GRD\0-GRDs_Enviadas DER\37ºMEDIÇÃO-26-07-2025 A 25-08-25\MR_DER-1123_25\" xr:uid="{A831996A-8914-4DCD-9F44-8D661F94EA8E}"/>
    <hyperlink ref="M251" r:id="rId192" display="pw:\\SRVPW3.pls.planservi.com.br:Projetos\Documents\C0849 - DER\40_Emissao\03_GRD\0-GRDs_Enviadas DER\37ºMEDIÇÃO-26-07-2025 A 25-08-25\MR_DER-1123_25\" xr:uid="{17A5AE87-FC99-46E7-A613-6429C768F676}"/>
    <hyperlink ref="M250" r:id="rId193" display="pw:\\SRVPW3.pls.planservi.com.br:Projetos\Documents\C0849 - DER\40_Emissao\03_GRD\0-GRDs_Enviadas DER\37ºMEDIÇÃO-26-07-2025 A 25-08-25\MR_DER-1123_25\" xr:uid="{A77EE12A-73CA-4D8D-A676-F14D7291323B}"/>
    <hyperlink ref="M249" r:id="rId194" display="pw:\\SRVPW3.pls.planservi.com.br:Projetos\Documents\C0849 - DER\40_Emissao\03_GRD\0-GRDs_Enviadas DER\37ºMEDIÇÃO-26-07-2025 A 25-08-25\MR_DER-1123_25\" xr:uid="{08A8215C-432E-449D-BC6F-EF7610E908E7}"/>
    <hyperlink ref="S701" r:id="rId195" display="pw:\\SRVPW3.pls.planservi.com.br:Projetos\Documents\C0849 - DER\40_Emissao\03_GRD\0-GRDs_Enviadas DER\37ºMEDIÇÃO-26-07-2025 A 25-08-25\MR_DER-1120_25\" xr:uid="{F1034C4E-4072-4C85-80C8-F19BB8246AB2}"/>
    <hyperlink ref="AK700" r:id="rId196" display="pw:\\SRVPW3.pls.planservi.com.br:Projetos\Documents\C0849 - DER\40_Emissao\03_GRD\0-GRDs_Enviadas DER\37ºMEDIÇÃO-26-07-2025 A 25-08-25\MR_DER-1120_25\" xr:uid="{9746CCE1-975A-45CA-AC3E-C068075E5FE2}"/>
    <hyperlink ref="AK699" r:id="rId197" display="pw:\\SRVPW3.pls.planservi.com.br:Projetos\Documents\C0849 - DER\40_Emissao\03_GRD\0-GRDs_Enviadas DER\37ºMEDIÇÃO-26-07-2025 A 25-08-25\MR_DER-1120_25\" xr:uid="{802DEC41-57C5-46F4-B498-5FA61A5F3363}"/>
    <hyperlink ref="AK698" r:id="rId198" display="pw:\\SRVPW3.pls.planservi.com.br:Projetos\Documents\C0849 - DER\40_Emissao\03_GRD\0-GRDs_Enviadas DER\37ºMEDIÇÃO-26-07-2025 A 25-08-25\MR_DER-1120_25\" xr:uid="{9537854C-0676-4C00-98FA-D686AAEEE602}"/>
    <hyperlink ref="AK691" r:id="rId199" display="pw:\\SRVPW3.pls.planservi.com.br:Projetos\Documents\C0849 - DER\40_Emissao\03_GRD\0-GRDs_Enviadas DER\37ºMEDIÇÃO-26-07-2025 A 25-08-25\MR_DER-1120_25\" xr:uid="{6A379102-5DD4-4133-A252-E47443DA2C2F}"/>
    <hyperlink ref="AK690" r:id="rId200" display="pw:\\SRVPW3.pls.planservi.com.br:Projetos\Documents\C0849 - DER\40_Emissao\03_GRD\0-GRDs_Enviadas DER\37ºMEDIÇÃO-26-07-2025 A 25-08-25\MR_DER-1120_25\" xr:uid="{D0A504E6-5C0A-4701-A008-FD3C43925C94}"/>
    <hyperlink ref="AK689" r:id="rId201" display="pw:\\SRVPW3.pls.planservi.com.br:Projetos\Documents\C0849 - DER\40_Emissao\03_GRD\0-GRDs_Enviadas DER\37ºMEDIÇÃO-26-07-2025 A 25-08-25\MR_DER-1120_25\" xr:uid="{3E4EA07F-2701-4812-B691-60BDC89E7576}"/>
    <hyperlink ref="AK688" r:id="rId202" display="pw:\\SRVPW3.pls.planservi.com.br:Projetos\Documents\C0849 - DER\40_Emissao\03_GRD\0-GRDs_Enviadas DER\37ºMEDIÇÃO-26-07-2025 A 25-08-25\MR_DER-1120_25\" xr:uid="{B900CB21-6103-4A7B-8905-88DFC17C08D8}"/>
    <hyperlink ref="AK666" r:id="rId203" display="pw:\\SRVPW3.pls.planservi.com.br:Projetos\Documents\C0849 - DER\40_Emissao\03_GRD\0-GRDs_Enviadas DER\37ºMEDIÇÃO-26-07-2025 A 25-08-25\MR_DER-1120_25\" xr:uid="{4283D415-05C6-40E0-9008-4A513AB4FD10}"/>
    <hyperlink ref="AK665" r:id="rId204" display="pw:\\SRVPW3.pls.planservi.com.br:Projetos\Documents\C0849 - DER\40_Emissao\03_GRD\0-GRDs_Enviadas DER\37ºMEDIÇÃO-26-07-2025 A 25-08-25\MR_DER-1120_25\" xr:uid="{B79FDBEE-C02D-4E36-BBE0-CE74E8D7B38C}"/>
    <hyperlink ref="AK664" r:id="rId205" display="pw:\\SRVPW3.pls.planservi.com.br:Projetos\Documents\C0849 - DER\40_Emissao\03_GRD\0-GRDs_Enviadas DER\37ºMEDIÇÃO-26-07-2025 A 25-08-25\MR_DER-1120_25\" xr:uid="{77814354-CAAD-4C17-8D42-EB6369F80B42}"/>
    <hyperlink ref="Y280" r:id="rId206" display="pw:\\SRVPW3.pls.planservi.com.br:Projetos\Documents\C0849 - DER\40_Emissao\03_GRD\0-GRDs_Enviadas DER\37ºMEDIÇÃO-26-07-2025 A 25-08-25\MR_DER-1119_25\" xr:uid="{43E4025F-6C8B-4231-AE4D-C88292F78059}"/>
    <hyperlink ref="Y279" r:id="rId207" display="pw:\\SRVPW3.pls.planservi.com.br:Projetos\Documents\C0849 - DER\40_Emissao\03_GRD\0-GRDs_Enviadas DER\37ºMEDIÇÃO-26-07-2025 A 25-08-25\MR_DER-1119_25\" xr:uid="{689A7186-5CE1-422D-968F-857250EF0298}"/>
    <hyperlink ref="Y278" r:id="rId208" display="pw:\\SRVPW3.pls.planservi.com.br:Projetos\Documents\C0849 - DER\40_Emissao\03_GRD\0-GRDs_Enviadas DER\37ºMEDIÇÃO-26-07-2025 A 25-08-25\MR_DER-1119_25\" xr:uid="{A76EB6DE-FC71-4448-9C2F-1AF6F6711C49}"/>
    <hyperlink ref="Y277" r:id="rId209" display="pw:\\SRVPW3.pls.planservi.com.br:Projetos\Documents\C0849 - DER\40_Emissao\03_GRD\0-GRDs_Enviadas DER\37ºMEDIÇÃO-26-07-2025 A 25-08-25\MR_DER-1119_25\" xr:uid="{D9D4E4E3-0421-4BAD-A5E6-49430B880E71}"/>
    <hyperlink ref="Y276" r:id="rId210" display="pw:\\SRVPW3.pls.planservi.com.br:Projetos\Documents\C0849 - DER\40_Emissao\03_GRD\0-GRDs_Enviadas DER\37ºMEDIÇÃO-26-07-2025 A 25-08-25\MR_DER-1119_25\" xr:uid="{D8D57BB8-6764-4D15-B0A8-C21B5C7B2C77}"/>
    <hyperlink ref="Y275" r:id="rId211" display="pw:\\SRVPW3.pls.planservi.com.br:Projetos\Documents\C0849 - DER\40_Emissao\03_GRD\0-GRDs_Enviadas DER\37ºMEDIÇÃO-26-07-2025 A 25-08-25\MR_DER-1119_25\" xr:uid="{EAA5CEED-09B6-4C3B-AAD1-99DA9FEE69A9}"/>
    <hyperlink ref="Y274" r:id="rId212" display="pw:\\SRVPW3.pls.planservi.com.br:Projetos\Documents\C0849 - DER\40_Emissao\03_GRD\0-GRDs_Enviadas DER\37ºMEDIÇÃO-26-07-2025 A 25-08-25\MR_DER-1119_25\" xr:uid="{ADF0A5E6-4F72-41D1-A4CC-8F1940651BD3}"/>
    <hyperlink ref="Y273" r:id="rId213" display="pw:\\SRVPW3.pls.planservi.com.br:Projetos\Documents\C0849 - DER\40_Emissao\03_GRD\0-GRDs_Enviadas DER\37ºMEDIÇÃO-26-07-2025 A 25-08-25\MR_DER-1119_25\" xr:uid="{B6327B58-B902-4D4C-8AE7-D1C05D3421C5}"/>
    <hyperlink ref="Y272" r:id="rId214" display="pw:\\SRVPW3.pls.planservi.com.br:Projetos\Documents\C0849 - DER\40_Emissao\03_GRD\0-GRDs_Enviadas DER\37ºMEDIÇÃO-26-07-2025 A 25-08-25\MR_DER-1119_25\" xr:uid="{C67C0DC4-0038-48E5-92A5-673A8EE9F831}"/>
    <hyperlink ref="Y271" r:id="rId215" display="pw:\\SRVPW3.pls.planservi.com.br:Projetos\Documents\C0849 - DER\40_Emissao\03_GRD\0-GRDs_Enviadas DER\37ºMEDIÇÃO-26-07-2025 A 25-08-25\MR_DER-1119_25\" xr:uid="{1BFF5C94-BCEA-42CF-AA7E-2AF0B960DE75}"/>
    <hyperlink ref="Y270" r:id="rId216" display="pw:\\SRVPW3.pls.planservi.com.br:Projetos\Documents\C0849 - DER\40_Emissao\03_GRD\0-GRDs_Enviadas DER\37ºMEDIÇÃO-26-07-2025 A 25-08-25\MR_DER-1119_25\" xr:uid="{B450B3FE-DFCF-47E3-ADA6-2E56A02B6446}"/>
    <hyperlink ref="Y269" r:id="rId217" display="pw:\\SRVPW3.pls.planservi.com.br:Projetos\Documents\C0849 - DER\40_Emissao\03_GRD\0-GRDs_Enviadas DER\37ºMEDIÇÃO-26-07-2025 A 25-08-25\MR_DER-1119_25\" xr:uid="{DE5B4136-8DBE-461E-9201-6F736E2E9E4B}"/>
    <hyperlink ref="Y268" r:id="rId218" display="pw:\\SRVPW3.pls.planservi.com.br:Projetos\Documents\C0849 - DER\40_Emissao\03_GRD\0-GRDs_Enviadas DER\37ºMEDIÇÃO-26-07-2025 A 25-08-25\MR_DER-1119_25\" xr:uid="{D68216B6-B4BA-4E62-B0E1-CE3960EDE81B}"/>
    <hyperlink ref="Y267" r:id="rId219" display="pw:\\SRVPW3.pls.planservi.com.br:Projetos\Documents\C0849 - DER\40_Emissao\03_GRD\0-GRDs_Enviadas DER\37ºMEDIÇÃO-26-07-2025 A 25-08-25\MR_DER-1119_25\" xr:uid="{F5301BB3-6CAC-44A7-A7D4-3108F955C208}"/>
    <hyperlink ref="Y653" r:id="rId220" display="pw:\\SRVPW3.pls.planservi.com.br:Projetos\Documents\C0849 - DER\40_Emissao\03_GRD\0-GRDs_Enviadas DER\37ºMEDIÇÃO-26-07-2025 A 25-08-25\MR_DER-1113_25\" xr:uid="{30FA0CFE-94EA-4B0D-9F87-E2A1E5C686BC}"/>
    <hyperlink ref="Y652" r:id="rId221" display="pw:\\SRVPW3.pls.planservi.com.br:Projetos\Documents\C0849 - DER\40_Emissao\03_GRD\0-GRDs_Enviadas DER\37ºMEDIÇÃO-26-07-2025 A 25-08-25\MR_DER-1113_25\" xr:uid="{1A997E05-C654-4F8A-A3F7-6653E34F9C17}"/>
    <hyperlink ref="Y651" r:id="rId222" display="pw:\\SRVPW3.pls.planservi.com.br:Projetos\Documents\C0849 - DER\40_Emissao\03_GRD\0-GRDs_Enviadas DER\37ºMEDIÇÃO-26-07-2025 A 25-08-25\MR_DER-1113_25\" xr:uid="{A0DFA2DD-8F48-4304-B139-0DD5D8B73F97}"/>
    <hyperlink ref="Y650" r:id="rId223" display="pw:\\SRVPW3.pls.planservi.com.br:Projetos\Documents\C0849 - DER\40_Emissao\03_GRD\0-GRDs_Enviadas DER\37ºMEDIÇÃO-26-07-2025 A 25-08-25\MR_DER-1113_25\" xr:uid="{AA9440C7-F94F-4C94-B878-D79C09ACE978}"/>
    <hyperlink ref="Y649" r:id="rId224" display="pw:\\SRVPW3.pls.planservi.com.br:Projetos\Documents\C0849 - DER\40_Emissao\03_GRD\0-GRDs_Enviadas DER\37ºMEDIÇÃO-26-07-2025 A 25-08-25\MR_DER-1113_25\" xr:uid="{D1DF051D-A629-4703-B4C2-90B8F5625CB3}"/>
    <hyperlink ref="Y648" r:id="rId225" display="pw:\\SRVPW3.pls.planservi.com.br:Projetos\Documents\C0849 - DER\40_Emissao\03_GRD\0-GRDs_Enviadas DER\37ºMEDIÇÃO-26-07-2025 A 25-08-25\MR_DER-1113_25\" xr:uid="{34E51C5B-4A59-4C8F-B52B-440C76CA8047}"/>
    <hyperlink ref="Y647" r:id="rId226" display="pw:\\SRVPW3.pls.planservi.com.br:Projetos\Documents\C0849 - DER\40_Emissao\03_GRD\0-GRDs_Enviadas DER\37ºMEDIÇÃO-26-07-2025 A 25-08-25\MR_DER-1113_25\" xr:uid="{51E0C90D-3844-48DA-A33C-C6933B875BC0}"/>
    <hyperlink ref="Y646" r:id="rId227" display="pw:\\SRVPW3.pls.planservi.com.br:Projetos\Documents\C0849 - DER\40_Emissao\03_GRD\0-GRDs_Enviadas DER\37ºMEDIÇÃO-26-07-2025 A 25-08-25\MR_DER-1113_25\" xr:uid="{8C05A6D9-C440-4E56-A012-BA31BE439012}"/>
    <hyperlink ref="Y645" r:id="rId228" display="pw:\\SRVPW3.pls.planservi.com.br:Projetos\Documents\C0849 - DER\40_Emissao\03_GRD\0-GRDs_Enviadas DER\37ºMEDIÇÃO-26-07-2025 A 25-08-25\MR_DER-1113_25\" xr:uid="{DF86D002-3B0F-4677-8722-4081FDE36EF4}"/>
    <hyperlink ref="Y644" r:id="rId229" display="pw:\\SRVPW3.pls.planservi.com.br:Projetos\Documents\C0849 - DER\40_Emissao\03_GRD\0-GRDs_Enviadas DER\37ºMEDIÇÃO-26-07-2025 A 25-08-25\MR_DER-1113_25\" xr:uid="{AF98DA1B-DF67-4923-8518-1CA19DBB5D02}"/>
    <hyperlink ref="Y643" r:id="rId230" display="pw:\\SRVPW3.pls.planservi.com.br:Projetos\Documents\C0849 - DER\40_Emissao\03_GRD\0-GRDs_Enviadas DER\37ºMEDIÇÃO-26-07-2025 A 25-08-25\MR_DER-1113_25\" xr:uid="{BD2BA4C0-E2D7-4689-87A9-FD3CF7156126}"/>
    <hyperlink ref="Y642" r:id="rId231" display="pw:\\SRVPW3.pls.planservi.com.br:Projetos\Documents\C0849 - DER\40_Emissao\03_GRD\0-GRDs_Enviadas DER\37ºMEDIÇÃO-26-07-2025 A 25-08-25\MR_DER-1113_25\" xr:uid="{BC990131-19B1-4D87-BB9D-243B0AB1E2AA}"/>
    <hyperlink ref="Y641" r:id="rId232" display="pw:\\SRVPW3.pls.planservi.com.br:Projetos\Documents\C0849 - DER\40_Emissao\03_GRD\0-GRDs_Enviadas DER\37ºMEDIÇÃO-26-07-2025 A 25-08-25\MR_DER-1113_25\" xr:uid="{83664EBC-8330-4059-9CFA-11B88D411DD7}"/>
    <hyperlink ref="Y640" r:id="rId233" display="pw:\\SRVPW3.pls.planservi.com.br:Projetos\Documents\C0849 - DER\40_Emissao\03_GRD\0-GRDs_Enviadas DER\37ºMEDIÇÃO-26-07-2025 A 25-08-25\MR_DER-1113_25\" xr:uid="{41D70C71-12A0-4DF9-8EDE-B8E0CC2F1929}"/>
    <hyperlink ref="Y639" r:id="rId234" display="pw:\\SRVPW3.pls.planservi.com.br:Projetos\Documents\C0849 - DER\40_Emissao\03_GRD\0-GRDs_Enviadas DER\37ºMEDIÇÃO-26-07-2025 A 25-08-25\MR_DER-1113_25\" xr:uid="{46C74F2C-C97B-457C-BC00-5DF3EA39DBAD}"/>
    <hyperlink ref="Y638" r:id="rId235" display="pw:\\SRVPW3.pls.planservi.com.br:Projetos\Documents\C0849 - DER\40_Emissao\03_GRD\0-GRDs_Enviadas DER\37ºMEDIÇÃO-26-07-2025 A 25-08-25\MR_DER-1113_25\" xr:uid="{563D447C-2EEA-4B34-9CC3-A8B183C3FD4A}"/>
    <hyperlink ref="Y637" r:id="rId236" display="pw:\\SRVPW3.pls.planservi.com.br:Projetos\Documents\C0849 - DER\40_Emissao\03_GRD\0-GRDs_Enviadas DER\37ºMEDIÇÃO-26-07-2025 A 25-08-25\MR_DER-1113_25\" xr:uid="{97580584-2F3B-49A9-95C4-5EACD62E79C9}"/>
    <hyperlink ref="Y636" r:id="rId237" display="pw:\\SRVPW3.pls.planservi.com.br:Projetos\Documents\C0849 - DER\40_Emissao\03_GRD\0-GRDs_Enviadas DER\37ºMEDIÇÃO-26-07-2025 A 25-08-25\MR_DER-1113_25\" xr:uid="{5EE095C0-196A-4868-8345-D03373A39275}"/>
    <hyperlink ref="Y635" r:id="rId238" display="pw:\\SRVPW3.pls.planservi.com.br:Projetos\Documents\C0849 - DER\40_Emissao\03_GRD\0-GRDs_Enviadas DER\37ºMEDIÇÃO-26-07-2025 A 25-08-25\MR_DER-1113_25\" xr:uid="{897DCBF8-907C-4B80-A7E5-D18B54ACC299}"/>
    <hyperlink ref="Y634" r:id="rId239" display="pw:\\SRVPW3.pls.planservi.com.br:Projetos\Documents\C0849 - DER\40_Emissao\03_GRD\0-GRDs_Enviadas DER\37ºMEDIÇÃO-26-07-2025 A 25-08-25\MR_DER-1113_25\" xr:uid="{4447625A-3DE9-4920-AC17-CA5A3450C5C5}"/>
    <hyperlink ref="Y633" r:id="rId240" display="pw:\\SRVPW3.pls.planservi.com.br:Projetos\Documents\C0849 - DER\40_Emissao\03_GRD\0-GRDs_Enviadas DER\37ºMEDIÇÃO-26-07-2025 A 25-08-25\MR_DER-1113_25\" xr:uid="{C060916E-0278-49E0-AFE2-6F9DDB0184A3}"/>
    <hyperlink ref="Y632" r:id="rId241" display="pw:\\SRVPW3.pls.planservi.com.br:Projetos\Documents\C0849 - DER\40_Emissao\03_GRD\0-GRDs_Enviadas DER\37ºMEDIÇÃO-26-07-2025 A 25-08-25\MR_DER-1113_25\" xr:uid="{DC8975BD-C108-4C17-B7A3-048B2DA1C583}"/>
    <hyperlink ref="Y631" r:id="rId242" display="pw:\\SRVPW3.pls.planservi.com.br:Projetos\Documents\C0849 - DER\40_Emissao\03_GRD\0-GRDs_Enviadas DER\37ºMEDIÇÃO-26-07-2025 A 25-08-25\MR_DER-1113_25\" xr:uid="{55958EC2-3E71-4C3E-9441-E38851ACE406}"/>
    <hyperlink ref="Y630" r:id="rId243" display="pw:\\SRVPW3.pls.planservi.com.br:Projetos\Documents\C0849 - DER\40_Emissao\03_GRD\0-GRDs_Enviadas DER\37ºMEDIÇÃO-26-07-2025 A 25-08-25\MR_DER-1113_25\" xr:uid="{3749E255-C0D2-4AFC-8AF4-CBC370B75157}"/>
    <hyperlink ref="Y629" r:id="rId244" display="pw:\\SRVPW3.pls.planservi.com.br:Projetos\Documents\C0849 - DER\40_Emissao\03_GRD\0-GRDs_Enviadas DER\37ºMEDIÇÃO-26-07-2025 A 25-08-25\MR_DER-1113_25\" xr:uid="{3B10DE6C-E455-4319-893B-321C609C5F72}"/>
    <hyperlink ref="Y628" r:id="rId245" display="pw:\\SRVPW3.pls.planservi.com.br:Projetos\Documents\C0849 - DER\40_Emissao\03_GRD\0-GRDs_Enviadas DER\37ºMEDIÇÃO-26-07-2025 A 25-08-25\MR_DER-1113_25\" xr:uid="{107DFC1C-92F8-4341-B548-615CF0A85921}"/>
    <hyperlink ref="Y627" r:id="rId246" display="pw:\\SRVPW3.pls.planservi.com.br:Projetos\Documents\C0849 - DER\40_Emissao\03_GRD\0-GRDs_Enviadas DER\37ºMEDIÇÃO-26-07-2025 A 25-08-25\MR_DER-1113_25\" xr:uid="{5E6D3065-203E-4BFE-A3AF-97D16E2E4AFA}"/>
    <hyperlink ref="Y626" r:id="rId247" display="pw:\\SRVPW3.pls.planservi.com.br:Projetos\Documents\C0849 - DER\40_Emissao\03_GRD\0-GRDs_Enviadas DER\37ºMEDIÇÃO-26-07-2025 A 25-08-25\MR_DER-1113_25\" xr:uid="{8FD1E637-136F-4138-9311-D8D7CB3E2A4E}"/>
    <hyperlink ref="Y625" r:id="rId248" display="pw:\\SRVPW3.pls.planservi.com.br:Projetos\Documents\C0849 - DER\40_Emissao\03_GRD\0-GRDs_Enviadas DER\37ºMEDIÇÃO-26-07-2025 A 25-08-25\MR_DER-1113_25\" xr:uid="{B0F7381D-BD5F-4676-A67A-AE2FCD8703D3}"/>
    <hyperlink ref="Y624" r:id="rId249" display="pw:\\SRVPW3.pls.planservi.com.br:Projetos\Documents\C0849 - DER\40_Emissao\03_GRD\0-GRDs_Enviadas DER\37ºMEDIÇÃO-26-07-2025 A 25-08-25\MR_DER-1113_25\" xr:uid="{16214EAA-0C58-48CF-B185-97CA08A57454}"/>
    <hyperlink ref="Y623" r:id="rId250" display="pw:\\SRVPW3.pls.planservi.com.br:Projetos\Documents\C0849 - DER\40_Emissao\03_GRD\0-GRDs_Enviadas DER\37ºMEDIÇÃO-26-07-2025 A 25-08-25\MR_DER-1113_25\" xr:uid="{B5107123-1765-4EE8-BD85-1BE85EF9CAE3}"/>
    <hyperlink ref="Y622" r:id="rId251" display="pw:\\SRVPW3.pls.planservi.com.br:Projetos\Documents\C0849 - DER\40_Emissao\03_GRD\0-GRDs_Enviadas DER\37ºMEDIÇÃO-26-07-2025 A 25-08-25\MR_DER-1113_25\" xr:uid="{7F4212D8-C6D2-421A-9B0D-4CE7EC8B3652}"/>
    <hyperlink ref="Y621" r:id="rId252" display="pw:\\SRVPW3.pls.planservi.com.br:Projetos\Documents\C0849 - DER\40_Emissao\03_GRD\0-GRDs_Enviadas DER\37ºMEDIÇÃO-26-07-2025 A 25-08-25\MR_DER-1113_25\" xr:uid="{5AB96819-7946-4711-B519-E936C50A48B2}"/>
    <hyperlink ref="Y620" r:id="rId253" display="pw:\\SRVPW3.pls.planservi.com.br:Projetos\Documents\C0849 - DER\40_Emissao\03_GRD\0-GRDs_Enviadas DER\37ºMEDIÇÃO-26-07-2025 A 25-08-25\MR_DER-1113_25\" xr:uid="{84E786FA-4D35-4391-970C-77D412121B1E}"/>
    <hyperlink ref="Y619" r:id="rId254" display="pw:\\SRVPW3.pls.planservi.com.br:Projetos\Documents\C0849 - DER\40_Emissao\03_GRD\0-GRDs_Enviadas DER\37ºMEDIÇÃO-26-07-2025 A 25-08-25\MR_DER-1113_25\" xr:uid="{DF2490E8-3903-4BC4-99C3-33CDE8B26F62}"/>
    <hyperlink ref="Y618" r:id="rId255" display="pw:\\SRVPW3.pls.planservi.com.br:Projetos\Documents\C0849 - DER\40_Emissao\03_GRD\0-GRDs_Enviadas DER\37ºMEDIÇÃO-26-07-2025 A 25-08-25\MR_DER-1113_25\" xr:uid="{B67C1B13-2C02-41B6-BAF1-29719210E403}"/>
    <hyperlink ref="Y617" r:id="rId256" display="pw:\\SRVPW3.pls.planservi.com.br:Projetos\Documents\C0849 - DER\40_Emissao\03_GRD\0-GRDs_Enviadas DER\37ºMEDIÇÃO-26-07-2025 A 25-08-25\MR_DER-1113_25\" xr:uid="{A8BD25EB-804D-4F03-AD1A-3837FD86EAD6}"/>
    <hyperlink ref="Y616" r:id="rId257" display="pw:\\SRVPW3.pls.planservi.com.br:Projetos\Documents\C0849 - DER\40_Emissao\03_GRD\0-GRDs_Enviadas DER\37ºMEDIÇÃO-26-07-2025 A 25-08-25\MR_DER-1113_25\" xr:uid="{9F64FBB2-84DA-4C31-BE45-8CF091AF022A}"/>
    <hyperlink ref="Y615" r:id="rId258" display="pw:\\SRVPW3.pls.planservi.com.br:Projetos\Documents\C0849 - DER\40_Emissao\03_GRD\0-GRDs_Enviadas DER\37ºMEDIÇÃO-26-07-2025 A 25-08-25\MR_DER-1113_25\" xr:uid="{F329D049-1923-41C6-9224-57D21737A900}"/>
    <hyperlink ref="Y614" r:id="rId259" display="pw:\\SRVPW3.pls.planservi.com.br:Projetos\Documents\C0849 - DER\40_Emissao\03_GRD\0-GRDs_Enviadas DER\37ºMEDIÇÃO-26-07-2025 A 25-08-25\MR_DER-1113_25\" xr:uid="{228DA7A4-22D1-4340-8443-D6CB9CD2110C}"/>
    <hyperlink ref="Y613" r:id="rId260" display="pw:\\SRVPW3.pls.planservi.com.br:Projetos\Documents\C0849 - DER\40_Emissao\03_GRD\0-GRDs_Enviadas DER\37ºMEDIÇÃO-26-07-2025 A 25-08-25\MR_DER-1113_25\" xr:uid="{CDE691E5-B66D-4571-BF1C-1DFF93847E75}"/>
    <hyperlink ref="Y612" r:id="rId261" display="pw:\\SRVPW3.pls.planservi.com.br:Projetos\Documents\C0849 - DER\40_Emissao\03_GRD\0-GRDs_Enviadas DER\37ºMEDIÇÃO-26-07-2025 A 25-08-25\MR_DER-1113_25\" xr:uid="{4A396760-9693-4B54-9AE2-00FF59B7E79E}"/>
    <hyperlink ref="Y611" r:id="rId262" display="pw:\\SRVPW3.pls.planservi.com.br:Projetos\Documents\C0849 - DER\40_Emissao\03_GRD\0-GRDs_Enviadas DER\37ºMEDIÇÃO-26-07-2025 A 25-08-25\MR_DER-1113_25\" xr:uid="{7B345042-A622-4165-A9B2-53B8FE856A1B}"/>
    <hyperlink ref="Y610" r:id="rId263" display="pw:\\SRVPW3.pls.planservi.com.br:Projetos\Documents\C0849 - DER\40_Emissao\03_GRD\0-GRDs_Enviadas DER\37ºMEDIÇÃO-26-07-2025 A 25-08-25\MR_DER-1113_25\" xr:uid="{F7C65CAA-6B49-43C0-84EE-E1B762CF5781}"/>
    <hyperlink ref="Y609" r:id="rId264" display="pw:\\SRVPW3.pls.planservi.com.br:Projetos\Documents\C0849 - DER\40_Emissao\03_GRD\0-GRDs_Enviadas DER\37ºMEDIÇÃO-26-07-2025 A 25-08-25\MR_DER-1113_25\" xr:uid="{C0BC6F5F-BEE8-4E81-83F4-A419AD099E85}"/>
    <hyperlink ref="Y607" r:id="rId265" display="pw:\\SRVPW3.pls.planservi.com.br:Projetos\Documents\C0849 - DER\40_Emissao\03_GRD\0-GRDs_Enviadas DER\37ºMEDIÇÃO-26-07-2025 A 25-08-25\MR_DER-1113_25\" xr:uid="{860AAD89-7239-458A-95EF-1EB44B18C9B7}"/>
    <hyperlink ref="Y606" r:id="rId266" display="pw:\\SRVPW3.pls.planservi.com.br:Projetos\Documents\C0849 - DER\40_Emissao\03_GRD\0-GRDs_Enviadas DER\37ºMEDIÇÃO-26-07-2025 A 25-08-25\MR_DER-1113_25\" xr:uid="{7F6F19B5-B6D0-4820-8137-CBC5AD593F19}"/>
    <hyperlink ref="Y605" r:id="rId267" display="pw:\\SRVPW3.pls.planservi.com.br:Projetos\Documents\C0849 - DER\40_Emissao\03_GRD\0-GRDs_Enviadas DER\37ºMEDIÇÃO-26-07-2025 A 25-08-25\MR_DER-1113_25\" xr:uid="{05DAB4EB-D7D9-4F9F-B7C5-C60A6D8925AA}"/>
    <hyperlink ref="Y604" r:id="rId268" display="pw:\\SRVPW3.pls.planservi.com.br:Projetos\Documents\C0849 - DER\40_Emissao\03_GRD\0-GRDs_Enviadas DER\37ºMEDIÇÃO-26-07-2025 A 25-08-25\MR_DER-1113_25\" xr:uid="{99975427-B29C-402C-A906-85E45B578D1F}"/>
    <hyperlink ref="Y603" r:id="rId269" display="pw:\\SRVPW3.pls.planservi.com.br:Projetos\Documents\C0849 - DER\40_Emissao\03_GRD\0-GRDs_Enviadas DER\37ºMEDIÇÃO-26-07-2025 A 25-08-25\MR_DER-1113_25\" xr:uid="{2007142D-A975-4741-B482-DA3FE9CBCF79}"/>
    <hyperlink ref="Y602" r:id="rId270" display="pw:\\SRVPW3.pls.planservi.com.br:Projetos\Documents\C0849 - DER\40_Emissao\03_GRD\0-GRDs_Enviadas DER\37ºMEDIÇÃO-26-07-2025 A 25-08-25\MR_DER-1113_25\" xr:uid="{E12F9C9C-3A8B-4E94-9667-9A5FF9597EB5}"/>
    <hyperlink ref="Y601" r:id="rId271" display="pw:\\SRVPW3.pls.planservi.com.br:Projetos\Documents\C0849 - DER\40_Emissao\03_GRD\0-GRDs_Enviadas DER\37ºMEDIÇÃO-26-07-2025 A 25-08-25\MR_DER-1113_25\" xr:uid="{948B9349-78B7-4B1A-B32B-DF41776B8D97}"/>
    <hyperlink ref="Y600" r:id="rId272" display="pw:\\SRVPW3.pls.planservi.com.br:Projetos\Documents\C0849 - DER\40_Emissao\03_GRD\0-GRDs_Enviadas DER\37ºMEDIÇÃO-26-07-2025 A 25-08-25\MR_DER-1113_25\" xr:uid="{1237574C-C241-41B0-BFAA-DECEA3E347B5}"/>
    <hyperlink ref="Y599" r:id="rId273" display="pw:\\SRVPW3.pls.planservi.com.br:Projetos\Documents\C0849 - DER\40_Emissao\03_GRD\0-GRDs_Enviadas DER\37ºMEDIÇÃO-26-07-2025 A 25-08-25\MR_DER-1113_25\" xr:uid="{2B959C50-E4A5-4A26-AC3D-860CCAEA10AA}"/>
    <hyperlink ref="Y598" r:id="rId274" display="pw:\\SRVPW3.pls.planservi.com.br:Projetos\Documents\C0849 - DER\40_Emissao\03_GRD\0-GRDs_Enviadas DER\37ºMEDIÇÃO-26-07-2025 A 25-08-25\MR_DER-1113_25\" xr:uid="{0AE6F5A2-373C-4AA7-AB94-3B95C277E612}"/>
    <hyperlink ref="M608" r:id="rId275" display="pw:\\SRVPW3.pls.planservi.com.br:Projetos\Documents\C0849 - DER\40_Emissao\03_GRD\0-GRDs_Enviadas DER\37ºMEDIÇÃO-26-07-2025 A 25-08-25\MR_DER-1113_25\" xr:uid="{6821A49E-C696-41A5-8A39-1BEB2C8D1543}"/>
    <hyperlink ref="S246" r:id="rId276" display="pw:\\SRVPW3.pls.planservi.com.br:Projetos\Documents\C0849 - DER\40_Emissao\03_GRD\0-GRDs_Enviadas DER\36ºMEDIÇÃO-26-06-2025 A 25-07-25\MR_DER-1103_25\" xr:uid="{6BABF3B0-9412-4EB4-ADC0-D89E487A2B91}"/>
    <hyperlink ref="Y489" r:id="rId277" display="pw:\\SRVPW3.pls.planservi.com.br:Projetos\Documents\C0849 - DER\40_Emissao\03_GRD\0-GRDs_Enviadas DER\36ºMEDIÇÃO-26-06-2025 A 25-07-25\MR_DER-1102_25\" xr:uid="{CAEC80C8-7062-48F5-9C8B-1661E530FD05}"/>
    <hyperlink ref="Y488" r:id="rId278" display="pw:\\SRVPW3.pls.planservi.com.br:Projetos\Documents\C0849 - DER\40_Emissao\03_GRD\0-GRDs_Enviadas DER\36ºMEDIÇÃO-26-06-2025 A 25-07-25\MR_DER-1102_25\" xr:uid="{80800B9B-5C03-44A6-8AC4-83C8F2275E01}"/>
    <hyperlink ref="Y487" r:id="rId279" display="pw:\\SRVPW3.pls.planservi.com.br:Projetos\Documents\C0849 - DER\40_Emissao\03_GRD\0-GRDs_Enviadas DER\36ºMEDIÇÃO-26-06-2025 A 25-07-25\MR_DER-1102_25\" xr:uid="{21FC4757-E0E3-4BA8-9F86-B656AFE9389B}"/>
    <hyperlink ref="Y486" r:id="rId280" display="pw:\\SRVPW3.pls.planservi.com.br:Projetos\Documents\C0849 - DER\40_Emissao\03_GRD\0-GRDs_Enviadas DER\36ºMEDIÇÃO-26-06-2025 A 25-07-25\MR_DER-1102_25\" xr:uid="{A78F2A87-DE25-4EB4-BB47-7C1B29B5738D}"/>
    <hyperlink ref="Y485" r:id="rId281" display="pw:\\SRVPW3.pls.planservi.com.br:Projetos\Documents\C0849 - DER\40_Emissao\03_GRD\0-GRDs_Enviadas DER\36ºMEDIÇÃO-26-06-2025 A 25-07-25\MR_DER-1102_25\" xr:uid="{F8BEDB9F-219A-494E-BCF4-D1CAEABE3836}"/>
    <hyperlink ref="Y484" r:id="rId282" display="pw:\\SRVPW3.pls.planservi.com.br:Projetos\Documents\C0849 - DER\40_Emissao\03_GRD\0-GRDs_Enviadas DER\36ºMEDIÇÃO-26-06-2025 A 25-07-25\MR_DER-1102_25\" xr:uid="{CA810F65-5B8A-40C1-AD18-A66295948561}"/>
    <hyperlink ref="Y483" r:id="rId283" display="pw:\\SRVPW3.pls.planservi.com.br:Projetos\Documents\C0849 - DER\40_Emissao\03_GRD\0-GRDs_Enviadas DER\36ºMEDIÇÃO-26-06-2025 A 25-07-25\MR_DER-1102_25\" xr:uid="{C8924557-AE28-4773-A6BA-97DF27E6A6BB}"/>
    <hyperlink ref="Y482" r:id="rId284" display="pw:\\SRVPW3.pls.planservi.com.br:Projetos\Documents\C0849 - DER\40_Emissao\03_GRD\0-GRDs_Enviadas DER\36ºMEDIÇÃO-26-06-2025 A 25-07-25\MR_DER-1102_25\" xr:uid="{7B78A30E-F1F5-45DF-A3DB-71447966DD56}"/>
    <hyperlink ref="Y481" r:id="rId285" display="pw:\\SRVPW3.pls.planservi.com.br:Projetos\Documents\C0849 - DER\40_Emissao\03_GRD\0-GRDs_Enviadas DER\36ºMEDIÇÃO-26-06-2025 A 25-07-25\MR_DER-1102_25\" xr:uid="{6831D36E-715A-4A23-9EDC-B519DA947CB2}"/>
    <hyperlink ref="Y480" r:id="rId286" display="pw:\\SRVPW3.pls.planservi.com.br:Projetos\Documents\C0849 - DER\40_Emissao\03_GRD\0-GRDs_Enviadas DER\36ºMEDIÇÃO-26-06-2025 A 25-07-25\MR_DER-1102_25\" xr:uid="{0DBA77A3-ABC5-4ED6-9B47-BB8662C53D9A}"/>
    <hyperlink ref="Y479" r:id="rId287" display="pw:\\SRVPW3.pls.planservi.com.br:Projetos\Documents\C0849 - DER\40_Emissao\03_GRD\0-GRDs_Enviadas DER\36ºMEDIÇÃO-26-06-2025 A 25-07-25\MR_DER-1102_25\" xr:uid="{148C9107-550F-41EE-8E44-3410BCE08597}"/>
    <hyperlink ref="Y478" r:id="rId288" display="pw:\\SRVPW3.pls.planservi.com.br:Projetos\Documents\C0849 - DER\40_Emissao\03_GRD\0-GRDs_Enviadas DER\36ºMEDIÇÃO-26-06-2025 A 25-07-25\MR_DER-1102_25\" xr:uid="{45BA3784-CBB2-4AF5-8497-6F0F40079F36}"/>
    <hyperlink ref="Y477" r:id="rId289" display="pw:\\SRVPW3.pls.planservi.com.br:Projetos\Documents\C0849 - DER\40_Emissao\03_GRD\0-GRDs_Enviadas DER\36ºMEDIÇÃO-26-06-2025 A 25-07-25\MR_DER-1102_25\" xr:uid="{E26531C5-14F0-4A35-B4DE-996702DA97BE}"/>
    <hyperlink ref="Y476" r:id="rId290" display="pw:\\SRVPW3.pls.planservi.com.br:Projetos\Documents\C0849 - DER\40_Emissao\03_GRD\0-GRDs_Enviadas DER\36ºMEDIÇÃO-26-06-2025 A 25-07-25\MR_DER-1102_25\" xr:uid="{8BD7D960-214C-4F54-B059-D7BFAED76677}"/>
    <hyperlink ref="Y475" r:id="rId291" display="pw:\\SRVPW3.pls.planservi.com.br:Projetos\Documents\C0849 - DER\40_Emissao\03_GRD\0-GRDs_Enviadas DER\36ºMEDIÇÃO-26-06-2025 A 25-07-25\MR_DER-1102_25\" xr:uid="{671F454E-A741-4AF5-8C2F-F25BEA2EC108}"/>
    <hyperlink ref="Y474" r:id="rId292" display="pw:\\SRVPW3.pls.planservi.com.br:Projetos\Documents\C0849 - DER\40_Emissao\03_GRD\0-GRDs_Enviadas DER\36ºMEDIÇÃO-26-06-2025 A 25-07-25\MR_DER-1102_25\" xr:uid="{4A4E11C2-DAF3-4EE5-B5FF-8A710AADBC65}"/>
    <hyperlink ref="Y473" r:id="rId293" display="pw:\\SRVPW3.pls.planservi.com.br:Projetos\Documents\C0849 - DER\40_Emissao\03_GRD\0-GRDs_Enviadas DER\36ºMEDIÇÃO-26-06-2025 A 25-07-25\MR_DER-1102_25\" xr:uid="{2D8D1D99-8967-4E2E-A5DE-230B8F059979}"/>
    <hyperlink ref="Y472" r:id="rId294" display="pw:\\SRVPW3.pls.planservi.com.br:Projetos\Documents\C0849 - DER\40_Emissao\03_GRD\0-GRDs_Enviadas DER\36ºMEDIÇÃO-26-06-2025 A 25-07-25\MR_DER-1102_25\" xr:uid="{3DAC46E8-1F0F-4940-81F3-3CE92AF5E333}"/>
    <hyperlink ref="Y471" r:id="rId295" display="pw:\\SRVPW3.pls.planservi.com.br:Projetos\Documents\C0849 - DER\40_Emissao\03_GRD\0-GRDs_Enviadas DER\36ºMEDIÇÃO-26-06-2025 A 25-07-25\MR_DER-1102_25\" xr:uid="{2252C683-5F36-4982-9652-D56E452390F7}"/>
    <hyperlink ref="Y470" r:id="rId296" display="pw:\\SRVPW3.pls.planservi.com.br:Projetos\Documents\C0849 - DER\40_Emissao\03_GRD\0-GRDs_Enviadas DER\36ºMEDIÇÃO-26-06-2025 A 25-07-25\MR_DER-1102_25\" xr:uid="{49B0F187-2209-48C6-8694-E1925881AECF}"/>
    <hyperlink ref="Y469" r:id="rId297" display="pw:\\SRVPW3.pls.planservi.com.br:Projetos\Documents\C0849 - DER\40_Emissao\03_GRD\0-GRDs_Enviadas DER\36ºMEDIÇÃO-26-06-2025 A 25-07-25\MR_DER-1102_25\" xr:uid="{D35DD5D3-AD8F-485B-9282-402BBD34DC18}"/>
    <hyperlink ref="Y468" r:id="rId298" display="pw:\\SRVPW3.pls.planservi.com.br:Projetos\Documents\C0849 - DER\40_Emissao\03_GRD\0-GRDs_Enviadas DER\36ºMEDIÇÃO-26-06-2025 A 25-07-25\MR_DER-1102_25\" xr:uid="{ED3EFCF6-0569-4135-B0FE-F130974D27B0}"/>
    <hyperlink ref="Y467" r:id="rId299" display="pw:\\SRVPW3.pls.planservi.com.br:Projetos\Documents\C0849 - DER\40_Emissao\03_GRD\0-GRDs_Enviadas DER\36ºMEDIÇÃO-26-06-2025 A 25-07-25\MR_DER-1102_25\" xr:uid="{5B20AF3A-4806-44B6-84ED-64F4815C564B}"/>
    <hyperlink ref="Y466" r:id="rId300" display="pw:\\SRVPW3.pls.planservi.com.br:Projetos\Documents\C0849 - DER\40_Emissao\03_GRD\0-GRDs_Enviadas DER\36ºMEDIÇÃO-26-06-2025 A 25-07-25\MR_DER-1102_25\" xr:uid="{CC1E8315-AD59-40FB-8F27-AE1E04482A8D}"/>
    <hyperlink ref="Y465" r:id="rId301" display="pw:\\SRVPW3.pls.planservi.com.br:Projetos\Documents\C0849 - DER\40_Emissao\03_GRD\0-GRDs_Enviadas DER\36ºMEDIÇÃO-26-06-2025 A 25-07-25\MR_DER-1102_25\" xr:uid="{01CACBD4-1826-4518-B0D1-A8F7848CEE76}"/>
    <hyperlink ref="Y464" r:id="rId302" display="pw:\\SRVPW3.pls.planservi.com.br:Projetos\Documents\C0849 - DER\40_Emissao\03_GRD\0-GRDs_Enviadas DER\36ºMEDIÇÃO-26-06-2025 A 25-07-25\MR_DER-1102_25\" xr:uid="{986143B3-6535-44D4-99D3-D983F6F5C08A}"/>
    <hyperlink ref="Y463" r:id="rId303" display="pw:\\SRVPW3.pls.planservi.com.br:Projetos\Documents\C0849 - DER\40_Emissao\03_GRD\0-GRDs_Enviadas DER\36ºMEDIÇÃO-26-06-2025 A 25-07-25\MR_DER-1102_25\" xr:uid="{6915131F-36C4-4E60-A19E-2A3FE31E1CC7}"/>
    <hyperlink ref="Y462" r:id="rId304" display="pw:\\SRVPW3.pls.planservi.com.br:Projetos\Documents\C0849 - DER\40_Emissao\03_GRD\0-GRDs_Enviadas DER\36ºMEDIÇÃO-26-06-2025 A 25-07-25\MR_DER-1102_25\" xr:uid="{B6E60C7E-DE81-4CAE-9760-C515C1CA0259}"/>
    <hyperlink ref="Y461" r:id="rId305" display="pw:\\SRVPW3.pls.planservi.com.br:Projetos\Documents\C0849 - DER\40_Emissao\03_GRD\0-GRDs_Enviadas DER\36ºMEDIÇÃO-26-06-2025 A 25-07-25\MR_DER-1102_25\" xr:uid="{DBF4BBC2-EDAF-4D8C-8F77-C57892C15983}"/>
    <hyperlink ref="Y460" r:id="rId306" display="pw:\\SRVPW3.pls.planservi.com.br:Projetos\Documents\C0849 - DER\40_Emissao\03_GRD\0-GRDs_Enviadas DER\36ºMEDIÇÃO-26-06-2025 A 25-07-25\MR_DER-1102_25\" xr:uid="{F629EB3A-2B2B-4A06-9E1D-7CBF21EDD79D}"/>
    <hyperlink ref="Y459" r:id="rId307" display="pw:\\SRVPW3.pls.planservi.com.br:Projetos\Documents\C0849 - DER\40_Emissao\03_GRD\0-GRDs_Enviadas DER\36ºMEDIÇÃO-26-06-2025 A 25-07-25\MR_DER-1102_25\" xr:uid="{5693AF17-605C-4D1F-91E5-391A3A7EC240}"/>
    <hyperlink ref="Y458" r:id="rId308" display="pw:\\SRVPW3.pls.planservi.com.br:Projetos\Documents\C0849 - DER\40_Emissao\03_GRD\0-GRDs_Enviadas DER\36ºMEDIÇÃO-26-06-2025 A 25-07-25\MR_DER-1102_25\" xr:uid="{B7268836-354C-4BB0-8744-6B535CD78200}"/>
    <hyperlink ref="Y457" r:id="rId309" display="pw:\\SRVPW3.pls.planservi.com.br:Projetos\Documents\C0849 - DER\40_Emissao\03_GRD\0-GRDs_Enviadas DER\36ºMEDIÇÃO-26-06-2025 A 25-07-25\MR_DER-1102_25\" xr:uid="{4BAAF834-3486-48FB-8830-7E53699C39D5}"/>
    <hyperlink ref="Y456" r:id="rId310" display="pw:\\SRVPW3.pls.planservi.com.br:Projetos\Documents\C0849 - DER\40_Emissao\03_GRD\0-GRDs_Enviadas DER\36ºMEDIÇÃO-26-06-2025 A 25-07-25\MR_DER-1102_25\" xr:uid="{78A5B016-BC0B-41C0-8E42-4DB2FE32C78B}"/>
    <hyperlink ref="Y455" r:id="rId311" display="pw:\\SRVPW3.pls.planservi.com.br:Projetos\Documents\C0849 - DER\40_Emissao\03_GRD\0-GRDs_Enviadas DER\36ºMEDIÇÃO-26-06-2025 A 25-07-25\MR_DER-1102_25\" xr:uid="{04D08884-88BE-4113-8E7D-C4DE6E006F04}"/>
    <hyperlink ref="Y454" r:id="rId312" display="pw:\\SRVPW3.pls.planservi.com.br:Projetos\Documents\C0849 - DER\40_Emissao\03_GRD\0-GRDs_Enviadas DER\36ºMEDIÇÃO-26-06-2025 A 25-07-25\MR_DER-1102_25\" xr:uid="{B8FDBBA4-E38F-4451-99F6-7C2A47B822C1}"/>
    <hyperlink ref="Y453" r:id="rId313" display="pw:\\SRVPW3.pls.planservi.com.br:Projetos\Documents\C0849 - DER\40_Emissao\03_GRD\0-GRDs_Enviadas DER\36ºMEDIÇÃO-26-06-2025 A 25-07-25\MR_DER-1102_25\" xr:uid="{0A0A63C6-C5E9-4063-90B9-DADF88973CC8}"/>
    <hyperlink ref="Y452" r:id="rId314" display="pw:\\SRVPW3.pls.planservi.com.br:Projetos\Documents\C0849 - DER\40_Emissao\03_GRD\0-GRDs_Enviadas DER\36ºMEDIÇÃO-26-06-2025 A 25-07-25\MR_DER-1102_25\" xr:uid="{8E8803CB-0657-40D4-A010-9E5E73E377C3}"/>
    <hyperlink ref="Y451" r:id="rId315" display="pw:\\SRVPW3.pls.planservi.com.br:Projetos\Documents\C0849 - DER\40_Emissao\03_GRD\0-GRDs_Enviadas DER\36ºMEDIÇÃO-26-06-2025 A 25-07-25\MR_DER-1102_25\" xr:uid="{E87BC3BE-8442-4CF0-A960-C4F37F291362}"/>
    <hyperlink ref="Y450" r:id="rId316" display="pw:\\SRVPW3.pls.planservi.com.br:Projetos\Documents\C0849 - DER\40_Emissao\03_GRD\0-GRDs_Enviadas DER\36ºMEDIÇÃO-26-06-2025 A 25-07-25\MR_DER-1102_25\" xr:uid="{86A92983-2C3D-4398-912F-CD2A4A5878ED}"/>
    <hyperlink ref="Y493" r:id="rId317" display="pw:\\SRVPW3.pls.planservi.com.br:Projetos\Documents\C0849 - DER\40_Emissao\03_GRD\0-GRDs_Enviadas DER\36ºMEDIÇÃO-26-06-2025 A 25-07-25\MR_DER-1102_25\" xr:uid="{69638478-8FB5-4B8B-8E15-C630E60EFD3A}"/>
    <hyperlink ref="Y492" r:id="rId318" display="pw:\\SRVPW3.pls.planservi.com.br:Projetos\Documents\C0849 - DER\40_Emissao\03_GRD\0-GRDs_Enviadas DER\36ºMEDIÇÃO-26-06-2025 A 25-07-25\MR_DER-1102_25\" xr:uid="{FABF25F8-2E5B-4380-BF24-59FD61F7F7AF}"/>
    <hyperlink ref="Y490" r:id="rId319" display="pw:\\SRVPW3.pls.planservi.com.br:Projetos\Documents\C0849 - DER\40_Emissao\03_GRD\0-GRDs_Enviadas DER\36ºMEDIÇÃO-26-06-2025 A 25-07-25\MR_DER-1102_25\" xr:uid="{B0E6CA4C-A0FC-42B2-BB7F-A85BA1B2143E}"/>
    <hyperlink ref="M491" r:id="rId320" display="pw:\\SRVPW3.pls.planservi.com.br:Projetos\Documents\C0849 - DER\40_Emissao\03_GRD\0-GRDs_Enviadas DER\36ºMEDIÇÃO-26-06-2025 A 25-07-25\MR_DER-1102_25\" xr:uid="{37C8E880-D136-4D0B-9500-990E5E59CC96}"/>
    <hyperlink ref="AK248" r:id="rId321" display="pw:\\SRVPW3.pls.planservi.com.br:Projetos\Documents\C0849 - DER\40_Emissao\03_GRD\0-GRDs_Enviadas DER\36ºMEDIÇÃO-26-06-2025 A 25-07-25\MR_DER-1090_25\" xr:uid="{BBD83116-D199-4B68-99E3-03FCF8124046}"/>
    <hyperlink ref="AQ235" r:id="rId322" display="pw:\\SRVPW3.pls.planservi.com.br:Projetos\Documents\C0849 - DER\40_Emissao\03_GRD\0-GRDs_Enviadas DER\36ºMEDIÇÃO-26-06-2025 A 25-07-25\MR_DER-1090_25\" xr:uid="{2FBC9E07-6394-4DCD-BF94-9D52BA502BEB}"/>
    <hyperlink ref="AQ193" r:id="rId323" display="pw:\\SRVPW3.pls.planservi.com.br:Projetos\Documents\C0849 - DER\40_Emissao\03_GRD\0-GRDs_Enviadas DER\36ºMEDIÇÃO-26-06-2025 A 25-07-25\MR_DER-1090_25\" xr:uid="{9396A669-7697-4153-92D5-F9FF08E2F49E}"/>
    <hyperlink ref="M701" r:id="rId324" display="pw:\\SRVPW3.pls.planservi.com.br:Projetos\Documents\C0849 - DER\40_Emissao\03_GRD\0-GRDs_Enviadas DER\36ºMEDIÇÃO-26-06-2025 A 25-07-25\MR_DER-1087_25\" xr:uid="{41632C02-38F3-4074-ABBD-E246F4307B3F}"/>
    <hyperlink ref="AE700" r:id="rId325" display="pw:\\SRVPW3.pls.planservi.com.br:Projetos\Documents\C0849 - DER\40_Emissao\03_GRD\0-GRDs_Enviadas DER\36ºMEDIÇÃO-26-06-2025 A 25-07-25\MR_DER-1087_25\" xr:uid="{90BC07A8-C797-4CFE-8E84-BA8B27BA12C9}"/>
    <hyperlink ref="AE699" r:id="rId326" display="pw:\\SRVPW3.pls.planservi.com.br:Projetos\Documents\C0849 - DER\40_Emissao\03_GRD\0-GRDs_Enviadas DER\36ºMEDIÇÃO-26-06-2025 A 25-07-25\MR_DER-1087_25\" xr:uid="{1A8B59B4-D064-49BD-AC5A-FD6A27EA31DF}"/>
    <hyperlink ref="AE698" r:id="rId327" display="pw:\\SRVPW3.pls.planservi.com.br:Projetos\Documents\C0849 - DER\40_Emissao\03_GRD\0-GRDs_Enviadas DER\36ºMEDIÇÃO-26-06-2025 A 25-07-25\MR_DER-1087_25\" xr:uid="{7F8901BA-7312-4480-9C7D-7A508CDF55EE}"/>
    <hyperlink ref="AE697" r:id="rId328" display="pw:\\SRVPW3.pls.planservi.com.br:Projetos\Documents\C0849 - DER\40_Emissao\03_GRD\0-GRDs_Enviadas DER\36ºMEDIÇÃO-26-06-2025 A 25-07-25\MR_DER-1087_25\" xr:uid="{4D882528-B155-4573-83DB-18ED50832F43}"/>
    <hyperlink ref="AE696" r:id="rId329" display="pw:\\SRVPW3.pls.planservi.com.br:Projetos\Documents\C0849 - DER\40_Emissao\03_GRD\0-GRDs_Enviadas DER\36ºMEDIÇÃO-26-06-2025 A 25-07-25\MR_DER-1087_25\" xr:uid="{2A8FE0D7-AB29-4F2E-91B5-476BBCA65C97}"/>
    <hyperlink ref="AE695" r:id="rId330" display="pw:\\SRVPW3.pls.planservi.com.br:Projetos\Documents\C0849 - DER\40_Emissao\03_GRD\0-GRDs_Enviadas DER\36ºMEDIÇÃO-26-06-2025 A 25-07-25\MR_DER-1087_25\" xr:uid="{B4519BE8-0B4B-4B93-8442-499721C4D695}"/>
    <hyperlink ref="AE694" r:id="rId331" display="pw:\\SRVPW3.pls.planservi.com.br:Projetos\Documents\C0849 - DER\40_Emissao\03_GRD\0-GRDs_Enviadas DER\36ºMEDIÇÃO-26-06-2025 A 25-07-25\MR_DER-1087_25\" xr:uid="{E23E9EC4-A31A-4952-8391-3F1D1D721156}"/>
    <hyperlink ref="AE693" r:id="rId332" display="pw:\\SRVPW3.pls.planservi.com.br:Projetos\Documents\C0849 - DER\40_Emissao\03_GRD\0-GRDs_Enviadas DER\36ºMEDIÇÃO-26-06-2025 A 25-07-25\MR_DER-1087_25\" xr:uid="{B377315A-5EF5-4969-9928-AF7D7BC00F31}"/>
    <hyperlink ref="AE692" r:id="rId333" display="pw:\\SRVPW3.pls.planservi.com.br:Projetos\Documents\C0849 - DER\40_Emissao\03_GRD\0-GRDs_Enviadas DER\36ºMEDIÇÃO-26-06-2025 A 25-07-25\MR_DER-1087_25\" xr:uid="{550B3E44-1128-4964-B6B9-5B12FE155748}"/>
    <hyperlink ref="AE691" r:id="rId334" display="pw:\\SRVPW3.pls.planservi.com.br:Projetos\Documents\C0849 - DER\40_Emissao\03_GRD\0-GRDs_Enviadas DER\36ºMEDIÇÃO-26-06-2025 A 25-07-25\MR_DER-1087_25\" xr:uid="{50196013-A380-405E-83F6-DC0FA6DCC148}"/>
    <hyperlink ref="AE690" r:id="rId335" display="pw:\\SRVPW3.pls.planservi.com.br:Projetos\Documents\C0849 - DER\40_Emissao\03_GRD\0-GRDs_Enviadas DER\36ºMEDIÇÃO-26-06-2025 A 25-07-25\MR_DER-1087_25\" xr:uid="{2DEABDD5-264C-44B9-8E9C-CF5BE344F571}"/>
    <hyperlink ref="AE689" r:id="rId336" display="pw:\\SRVPW3.pls.planservi.com.br:Projetos\Documents\C0849 - DER\40_Emissao\03_GRD\0-GRDs_Enviadas DER\36ºMEDIÇÃO-26-06-2025 A 25-07-25\MR_DER-1087_25\" xr:uid="{4A81127D-6378-4BF5-AAB7-790BE2D9D1D7}"/>
    <hyperlink ref="AE688" r:id="rId337" display="pw:\\SRVPW3.pls.planservi.com.br:Projetos\Documents\C0849 - DER\40_Emissao\03_GRD\0-GRDs_Enviadas DER\36ºMEDIÇÃO-26-06-2025 A 25-07-25\MR_DER-1087_25\" xr:uid="{BBCFFB88-F4E7-4213-B157-E46477F6D0DC}"/>
    <hyperlink ref="AE687" r:id="rId338" display="pw:\\SRVPW3.pls.planservi.com.br:Projetos\Documents\C0849 - DER\40_Emissao\03_GRD\0-GRDs_Enviadas DER\36ºMEDIÇÃO-26-06-2025 A 25-07-25\MR_DER-1087_25\" xr:uid="{D79CE597-AABC-42B8-B0E2-2CB675647E11}"/>
    <hyperlink ref="AE686" r:id="rId339" display="pw:\\SRVPW3.pls.planservi.com.br:Projetos\Documents\C0849 - DER\40_Emissao\03_GRD\0-GRDs_Enviadas DER\36ºMEDIÇÃO-26-06-2025 A 25-07-25\MR_DER-1087_25\" xr:uid="{D46DB498-3887-47D2-B425-40B2C16EAF1E}"/>
    <hyperlink ref="AE685" r:id="rId340" display="pw:\\SRVPW3.pls.planservi.com.br:Projetos\Documents\C0849 - DER\40_Emissao\03_GRD\0-GRDs_Enviadas DER\36ºMEDIÇÃO-26-06-2025 A 25-07-25\MR_DER-1087_25\" xr:uid="{BF757D95-057B-4931-A01A-E8AF64A6ED08}"/>
    <hyperlink ref="AE684" r:id="rId341" display="pw:\\SRVPW3.pls.planservi.com.br:Projetos\Documents\C0849 - DER\40_Emissao\03_GRD\0-GRDs_Enviadas DER\36ºMEDIÇÃO-26-06-2025 A 25-07-25\MR_DER-1087_25\" xr:uid="{F467AEF0-1ACF-497F-8C93-93E0D3529CB1}"/>
    <hyperlink ref="AE683" r:id="rId342" display="pw:\\SRVPW3.pls.planservi.com.br:Projetos\Documents\C0849 - DER\40_Emissao\03_GRD\0-GRDs_Enviadas DER\36ºMEDIÇÃO-26-06-2025 A 25-07-25\MR_DER-1087_25\" xr:uid="{95E398FF-7D94-4295-B39D-F440002C445C}"/>
    <hyperlink ref="AE682" r:id="rId343" display="pw:\\SRVPW3.pls.planservi.com.br:Projetos\Documents\C0849 - DER\40_Emissao\03_GRD\0-GRDs_Enviadas DER\36ºMEDIÇÃO-26-06-2025 A 25-07-25\MR_DER-1087_25\" xr:uid="{84D23B61-4DBB-418D-B89C-07E105BF5319}"/>
    <hyperlink ref="AE681" r:id="rId344" display="pw:\\SRVPW3.pls.planservi.com.br:Projetos\Documents\C0849 - DER\40_Emissao\03_GRD\0-GRDs_Enviadas DER\36ºMEDIÇÃO-26-06-2025 A 25-07-25\MR_DER-1087_25\" xr:uid="{734A7F4E-5713-471B-9908-96AE14A17E52}"/>
    <hyperlink ref="AE680" r:id="rId345" display="pw:\\SRVPW3.pls.planservi.com.br:Projetos\Documents\C0849 - DER\40_Emissao\03_GRD\0-GRDs_Enviadas DER\36ºMEDIÇÃO-26-06-2025 A 25-07-25\MR_DER-1087_25\" xr:uid="{914E0F3A-9A52-495D-82B7-60C14C4271F9}"/>
    <hyperlink ref="AE679" r:id="rId346" display="pw:\\SRVPW3.pls.planservi.com.br:Projetos\Documents\C0849 - DER\40_Emissao\03_GRD\0-GRDs_Enviadas DER\36ºMEDIÇÃO-26-06-2025 A 25-07-25\MR_DER-1087_25\" xr:uid="{B4A078DF-4BB5-4A72-BCF6-24800D64871D}"/>
    <hyperlink ref="AE678" r:id="rId347" display="pw:\\SRVPW3.pls.planservi.com.br:Projetos\Documents\C0849 - DER\40_Emissao\03_GRD\0-GRDs_Enviadas DER\36ºMEDIÇÃO-26-06-2025 A 25-07-25\MR_DER-1087_25\" xr:uid="{84C10825-A4C9-4EC6-8DD2-5FAAB1F6E335}"/>
    <hyperlink ref="AE677" r:id="rId348" display="pw:\\SRVPW3.pls.planservi.com.br:Projetos\Documents\C0849 - DER\40_Emissao\03_GRD\0-GRDs_Enviadas DER\36ºMEDIÇÃO-26-06-2025 A 25-07-25\MR_DER-1087_25\" xr:uid="{1315E3A6-C31E-46DA-BEA8-EC9F9A2C5C8A}"/>
    <hyperlink ref="AE676" r:id="rId349" display="pw:\\SRVPW3.pls.planservi.com.br:Projetos\Documents\C0849 - DER\40_Emissao\03_GRD\0-GRDs_Enviadas DER\36ºMEDIÇÃO-26-06-2025 A 25-07-25\MR_DER-1087_25\" xr:uid="{76DBB3F1-C1ED-4747-B5D4-38274496F21B}"/>
    <hyperlink ref="AE675" r:id="rId350" display="pw:\\SRVPW3.pls.planservi.com.br:Projetos\Documents\C0849 - DER\40_Emissao\03_GRD\0-GRDs_Enviadas DER\36ºMEDIÇÃO-26-06-2025 A 25-07-25\MR_DER-1087_25\" xr:uid="{020BF28C-0EDD-48FB-B7E5-A5672443B78C}"/>
    <hyperlink ref="AE674" r:id="rId351" display="pw:\\SRVPW3.pls.planservi.com.br:Projetos\Documents\C0849 - DER\40_Emissao\03_GRD\0-GRDs_Enviadas DER\36ºMEDIÇÃO-26-06-2025 A 25-07-25\MR_DER-1087_25\" xr:uid="{299953F0-C2E4-4F40-8E1F-768E03E0E0FF}"/>
    <hyperlink ref="AE673" r:id="rId352" display="pw:\\SRVPW3.pls.planservi.com.br:Projetos\Documents\C0849 - DER\40_Emissao\03_GRD\0-GRDs_Enviadas DER\36ºMEDIÇÃO-26-06-2025 A 25-07-25\MR_DER-1087_25\" xr:uid="{D0BD638C-75F0-4B54-AD29-B80A2E255CEF}"/>
    <hyperlink ref="AE672" r:id="rId353" display="pw:\\SRVPW3.pls.planservi.com.br:Projetos\Documents\C0849 - DER\40_Emissao\03_GRD\0-GRDs_Enviadas DER\36ºMEDIÇÃO-26-06-2025 A 25-07-25\MR_DER-1087_25\" xr:uid="{B0CCBC8A-E73E-46A4-A8F5-6B0E513FC69A}"/>
    <hyperlink ref="AE671" r:id="rId354" display="pw:\\SRVPW3.pls.planservi.com.br:Projetos\Documents\C0849 - DER\40_Emissao\03_GRD\0-GRDs_Enviadas DER\36ºMEDIÇÃO-26-06-2025 A 25-07-25\MR_DER-1087_25\" xr:uid="{58E891B3-916D-49B1-B2B8-5A111A4FD184}"/>
    <hyperlink ref="AE670" r:id="rId355" display="pw:\\SRVPW3.pls.planservi.com.br:Projetos\Documents\C0849 - DER\40_Emissao\03_GRD\0-GRDs_Enviadas DER\36ºMEDIÇÃO-26-06-2025 A 25-07-25\MR_DER-1087_25\" xr:uid="{CA142B9C-29C4-4016-B426-EEF0CE5E0116}"/>
    <hyperlink ref="AE669" r:id="rId356" display="pw:\\SRVPW3.pls.planservi.com.br:Projetos\Documents\C0849 - DER\40_Emissao\03_GRD\0-GRDs_Enviadas DER\36ºMEDIÇÃO-26-06-2025 A 25-07-25\MR_DER-1087_25\" xr:uid="{9FF2D3EE-4300-4393-AEF4-35BE27B2F70B}"/>
    <hyperlink ref="AE668" r:id="rId357" display="pw:\\SRVPW3.pls.planservi.com.br:Projetos\Documents\C0849 - DER\40_Emissao\03_GRD\0-GRDs_Enviadas DER\36ºMEDIÇÃO-26-06-2025 A 25-07-25\MR_DER-1087_25\" xr:uid="{00053C26-FEEE-4BAF-9514-6718171116C4}"/>
    <hyperlink ref="AE667" r:id="rId358" display="pw:\\SRVPW3.pls.planservi.com.br:Projetos\Documents\C0849 - DER\40_Emissao\03_GRD\0-GRDs_Enviadas DER\36ºMEDIÇÃO-26-06-2025 A 25-07-25\MR_DER-1087_25\" xr:uid="{9CFBF4BA-F871-4B65-A156-DF2C90B72B29}"/>
    <hyperlink ref="AE666" r:id="rId359" display="pw:\\SRVPW3.pls.planservi.com.br:Projetos\Documents\C0849 - DER\40_Emissao\03_GRD\0-GRDs_Enviadas DER\36ºMEDIÇÃO-26-06-2025 A 25-07-25\MR_DER-1087_25\" xr:uid="{87890562-0472-44D3-8936-92FD816780FD}"/>
    <hyperlink ref="AE665" r:id="rId360" display="pw:\\SRVPW3.pls.planservi.com.br:Projetos\Documents\C0849 - DER\40_Emissao\03_GRD\0-GRDs_Enviadas DER\36ºMEDIÇÃO-26-06-2025 A 25-07-25\MR_DER-1087_25\" xr:uid="{54E6A4FF-6399-4834-AD89-9B760F1BBDF5}"/>
    <hyperlink ref="AE664" r:id="rId361" display="pw:\\SRVPW3.pls.planservi.com.br:Projetos\Documents\C0849 - DER\40_Emissao\03_GRD\0-GRDs_Enviadas DER\36ºMEDIÇÃO-26-06-2025 A 25-07-25\MR_DER-1087_25\" xr:uid="{35055F37-4703-43FB-94FD-1265A270DE21}"/>
    <hyperlink ref="AE663" r:id="rId362" display="pw:\\SRVPW3.pls.planservi.com.br:Projetos\Documents\C0849 - DER\40_Emissao\03_GRD\0-GRDs_Enviadas DER\36ºMEDIÇÃO-26-06-2025 A 25-07-25\MR_DER-1087_25\" xr:uid="{33A8D142-5227-4832-967B-E7BC5B9E55E8}"/>
    <hyperlink ref="AE662" r:id="rId363" display="pw:\\SRVPW3.pls.planservi.com.br:Projetos\Documents\C0849 - DER\40_Emissao\03_GRD\0-GRDs_Enviadas DER\36ºMEDIÇÃO-26-06-2025 A 25-07-25\MR_DER-1087_25\" xr:uid="{5B90DE78-5159-43C5-82E9-0CE55E050C42}"/>
    <hyperlink ref="AE661" r:id="rId364" display="pw:\\SRVPW3.pls.planservi.com.br:Projetos\Documents\C0849 - DER\40_Emissao\03_GRD\0-GRDs_Enviadas DER\36ºMEDIÇÃO-26-06-2025 A 25-07-25\MR_DER-1087_25\" xr:uid="{936309EA-9D16-422C-873E-F8322DE88ED8}"/>
    <hyperlink ref="AE660" r:id="rId365" display="pw:\\SRVPW3.pls.planservi.com.br:Projetos\Documents\C0849 - DER\40_Emissao\03_GRD\0-GRDs_Enviadas DER\36ºMEDIÇÃO-26-06-2025 A 25-07-25\MR_DER-1087_25\" xr:uid="{6F891ED8-202D-432C-9193-06454F1E1B6D}"/>
    <hyperlink ref="AE659" r:id="rId366" display="pw:\\SRVPW3.pls.planservi.com.br:Projetos\Documents\C0849 - DER\40_Emissao\03_GRD\0-GRDs_Enviadas DER\36ºMEDIÇÃO-26-06-2025 A 25-07-25\MR_DER-1087_25\" xr:uid="{D69C9C1B-A876-4231-A956-D030E1E25839}"/>
    <hyperlink ref="AE658" r:id="rId367" display="pw:\\SRVPW3.pls.planservi.com.br:Projetos\Documents\C0849 - DER\40_Emissao\03_GRD\0-GRDs_Enviadas DER\36ºMEDIÇÃO-26-06-2025 A 25-07-25\MR_DER-1087_25\" xr:uid="{58B4C598-8E0C-435D-8CCC-601A6B0255B2}"/>
    <hyperlink ref="AE657" r:id="rId368" display="pw:\\SRVPW3.pls.planservi.com.br:Projetos\Documents\C0849 - DER\40_Emissao\03_GRD\0-GRDs_Enviadas DER\36ºMEDIÇÃO-26-06-2025 A 25-07-25\MR_DER-1087_25\" xr:uid="{E0BCCCFD-2B0B-4B69-9FCD-6891E3107EDE}"/>
    <hyperlink ref="AE656" r:id="rId369" display="pw:\\SRVPW3.pls.planservi.com.br:Projetos\Documents\C0849 - DER\40_Emissao\03_GRD\0-GRDs_Enviadas DER\36ºMEDIÇÃO-26-06-2025 A 25-07-25\MR_DER-1087_25\" xr:uid="{74F0C51E-F9D9-4D02-B043-9DDD0881CA27}"/>
    <hyperlink ref="Y595" r:id="rId370" display="pw:\\SRVPW3.pls.planservi.com.br:Projetos\Documents\C0849 - DER\40_Emissao\03_GRD\0-GRDs_Enviadas DER\35ºMEDIÇÃO-26-05-2025 A 25-06-25\MR_DER-1077_25\" xr:uid="{6B30B1C9-1ABB-4E2F-A135-6E672A4C9208}"/>
    <hyperlink ref="Y594" r:id="rId371" display="pw:\\SRVPW3.pls.planservi.com.br:Projetos\Documents\C0849 - DER\40_Emissao\03_GRD\0-GRDs_Enviadas DER\35ºMEDIÇÃO-26-05-2025 A 25-06-25\MR_DER-1077_25\" xr:uid="{582AFB44-03C8-4F4F-AE67-054F3207581B}"/>
    <hyperlink ref="Y165" r:id="rId372" display="pw:\\SRVPW3.pls.planservi.com.br:Projetos\Documents\C0849 - DER\40_Emissao\03_GRD\0-GRDs_Enviadas DER\35ºMEDIÇÃO-26-05-2025 A 25-06-25\MR_DER-1059_25\" xr:uid="{172A6865-D7BE-4016-B172-633405FEA8DD}"/>
    <hyperlink ref="Y164" r:id="rId373" display="pw:\\SRVPW3.pls.planservi.com.br:Projetos\Documents\C0849 - DER\40_Emissao\03_GRD\0-GRDs_Enviadas DER\35ºMEDIÇÃO-26-05-2025 A 25-06-25\MR_DER-1059_25\" xr:uid="{C3CF19E1-C62C-4EF1-80BA-2447E9B6F3BD}"/>
    <hyperlink ref="Y161" r:id="rId374" display="pw:\\SRVPW3.pls.planservi.com.br:Projetos\Documents\C0849 - DER\40_Emissao\03_GRD\0-GRDs_Enviadas DER\35ºMEDIÇÃO-26-05-2025 A 25-06-25\MR_DER-1059_25\" xr:uid="{959CD33D-40EC-4A41-8E6A-FF64CC256A37}"/>
    <hyperlink ref="Y160" r:id="rId375" display="pw:\\SRVPW3.pls.planservi.com.br:Projetos\Documents\C0849 - DER\40_Emissao\03_GRD\0-GRDs_Enviadas DER\35ºMEDIÇÃO-26-05-2025 A 25-06-25\MR_DER-1059_25\" xr:uid="{76D31A25-1D03-4BDE-8342-C58445C9FD1B}"/>
    <hyperlink ref="Y159" r:id="rId376" display="pw:\\SRVPW3.pls.planservi.com.br:Projetos\Documents\C0849 - DER\40_Emissao\03_GRD\0-GRDs_Enviadas DER\35ºMEDIÇÃO-26-05-2025 A 25-06-25\MR_DER-1059_25\" xr:uid="{34022E01-2891-428A-B448-910ACA6B045E}"/>
    <hyperlink ref="AE248" r:id="rId377" display="pw:\\SRVPW3.pls.planservi.com.br:Projetos\Documents\C0849 - DER\40_Emissao\03_GRD\0-GRDs_Enviadas DER\35ºMEDIÇÃO-26-05-2025 A 25-06-25\MR_DER-1055_25\" xr:uid="{39A4127D-9E78-4966-9FDB-A088E79400FA}"/>
    <hyperlink ref="AK235" r:id="rId378" display="pw:\\SRVPW3.pls.planservi.com.br:Projetos\Documents\C0849 - DER\40_Emissao\03_GRD\0-GRDs_Enviadas DER\35ºMEDIÇÃO-26-05-2025 A 25-06-25\MR_DER-1052_25\" xr:uid="{4C5A875D-47E4-4C54-B387-C1DAD96EB833}"/>
    <hyperlink ref="AK225" r:id="rId379" display="pw:\\SRVPW3.pls.planservi.com.br:Projetos\Documents\C0849 - DER\40_Emissao\03_GRD\0-GRDs_Enviadas DER\35ºMEDIÇÃO-26-05-2025 A 25-06-25\MR_DER-1052_25\" xr:uid="{E46DBA67-3E07-46A0-A69B-54FDCF64AED3}"/>
    <hyperlink ref="AQ201" r:id="rId380" display="pw:\\SRVPW3.pls.planservi.com.br:Projetos\Documents\C0849 - DER\40_Emissao\03_GRD\0-GRDs_Enviadas DER\35ºMEDIÇÃO-26-05-2025 A 25-06-25\MR_DER-1052_25\" xr:uid="{9E540BC8-1FB3-460C-AB11-09D4078047F7}"/>
    <hyperlink ref="AQ200" r:id="rId381" display="pw:\\SRVPW3.pls.planservi.com.br:Projetos\Documents\C0849 - DER\40_Emissao\03_GRD\0-GRDs_Enviadas DER\35ºMEDIÇÃO-26-05-2025 A 25-06-25\MR_DER-1052_25\" xr:uid="{4C1763F6-4352-4ED0-8ED0-90471BED0C05}"/>
    <hyperlink ref="AK193" r:id="rId382" display="pw:\\SRVPW3.pls.planservi.com.br:Projetos\Documents\C0849 - DER\40_Emissao\03_GRD\0-GRDs_Enviadas DER\35ºMEDIÇÃO-26-05-2025 A 25-06-25\MR_DER-1052_25\" xr:uid="{8D48E45A-4182-4F23-864E-636E94D3A474}"/>
    <hyperlink ref="AK192" r:id="rId383" display="pw:\\SRVPW3.pls.planservi.com.br:Projetos\Documents\C0849 - DER\40_Emissao\03_GRD\0-GRDs_Enviadas DER\35ºMEDIÇÃO-26-05-2025 A 25-06-25\MR_DER-1052_25\" xr:uid="{01CF6889-0DA3-4ECD-8341-6665AC835EAC}"/>
    <hyperlink ref="AK191" r:id="rId384" display="pw:\\SRVPW3.pls.planservi.com.br:Projetos\Documents\C0849 - DER\40_Emissao\03_GRD\0-GRDs_Enviadas DER\35ºMEDIÇÃO-26-05-2025 A 25-06-25\MR_DER-1052_25\" xr:uid="{170C8E4F-26E5-49D1-BAAA-0046F175B347}"/>
    <hyperlink ref="AK190" r:id="rId385" display="pw:\\SRVPW3.pls.planservi.com.br:Projetos\Documents\C0849 - DER\40_Emissao\03_GRD\0-GRDs_Enviadas DER\35ºMEDIÇÃO-26-05-2025 A 25-06-25\MR_DER-1052_25\" xr:uid="{82CB8981-A8B8-4A2C-AB78-89F6D189EB12}"/>
    <hyperlink ref="AB547" r:id="rId386" display="pw:\\SRVPW3.pls.planservi.com.br:Projetos\Documents\C0849 - DER\30_Producao\12-F6 – SP 147 - km 152,00-210,50\06_Pavi\06.00_R031\30-04-2025_R-031_P07-LOTE_10.doc" xr:uid="{AD081437-0197-46A8-881E-F33E85293A10}"/>
    <hyperlink ref="AE547" r:id="rId387" display="pw:\\SRVPW3.pls.planservi.com.br:Projetos\Documents\C0849 - DER\40_Emissao\03_GRD\0-GRDs_Enviadas DER\34ºMEDIÇÃO-26-04-2025 A 25-05-25\MR_DER-0988_25\" xr:uid="{4ABA267E-5AE5-455E-AEF1-B03787D100CF}"/>
    <hyperlink ref="AQ145" r:id="rId388" display="pw:\\SRVPW3.pls.planservi.com.br:Projetos\Documents\C0849 - DER\40_Emissao\03_GRD\0-GRDs_Enviadas DER\34ºMEDIÇÃO-26-04-2025 A 25-05-25\MR_DER-0987_25\" xr:uid="{B55DE0F6-1034-414F-9D86-39DF90A7431B}"/>
    <hyperlink ref="AK187" r:id="rId389" display="pw:\\SRVPW3.pls.planservi.com.br:Projetos\Documents\C0849 - DER\40_Emissao\03_GRD\0-GRDs_Enviadas DER\34ºMEDIÇÃO-26-04-2025 A 25-05-25\MR_DER-0987_25\" xr:uid="{1524D01A-FC3C-4692-B335-69884D0A0041}"/>
    <hyperlink ref="AK144" r:id="rId390" display="pw:\\SRVPW3.pls.planservi.com.br:Projetos\Documents\C0849 - DER\40_Emissao\03_GRD\0-GRDs_Enviadas DER\34ºMEDIÇÃO-26-04-2025 A 25-05-25\MR_DER-0987_25\" xr:uid="{2DEE0764-30CD-4DF3-BF0D-B13422053CFC}"/>
    <hyperlink ref="AK143" r:id="rId391" display="pw:\\SRVPW3.pls.planservi.com.br:Projetos\Documents\C0849 - DER\40_Emissao\03_GRD\0-GRDs_Enviadas DER\34ºMEDIÇÃO-26-04-2025 A 25-05-25\MR_DER-0987_25\" xr:uid="{825CA919-D393-4B4B-A721-D6262A466795}"/>
    <hyperlink ref="AK142" r:id="rId392" display="pw:\\SRVPW3.pls.planservi.com.br:Projetos\Documents\C0849 - DER\40_Emissao\03_GRD\0-GRDs_Enviadas DER\34ºMEDIÇÃO-26-04-2025 A 25-05-25\MR_DER-0987_25\" xr:uid="{3CDA80BD-6A7E-483F-8083-40CB9593F630}"/>
    <hyperlink ref="AK186" r:id="rId393" display="pw:\\SRVPW3.pls.planservi.com.br:Projetos\Documents\C0849 - DER\40_Emissao\03_GRD\0-GRDs_Enviadas DER\34ºMEDIÇÃO-26-04-2025 A 25-05-25\MR.DER-0981_25\" xr:uid="{7A7A638A-48D7-4953-8099-0D697FF2FB97}"/>
    <hyperlink ref="AK153" r:id="rId394" display="pw:\\SRVPW3.pls.planservi.com.br:Projetos\Documents\C0849 - DER\40_Emissao\03_GRD\0-GRDs_Enviadas DER\34ºMEDIÇÃO-26-04-2025 A 25-05-25\MR.DER-0981_25\" xr:uid="{E4EC6BDD-90E8-4508-B5A3-E09292DF2F86}"/>
    <hyperlink ref="AE153" r:id="rId395" display="pw:\\SRVPW3.pls.planservi.com.br:Projetos\Documents\C0849 - DER\40_Emissao\03_GRD\0-GRDs_Enviadas DER\33ºMEDIÇÃO-26-03-2025 A 25-04-25\MR.DER-0968_25\" xr:uid="{021376A6-4BA1-42D9-95A3-4FA537CC2188}"/>
    <hyperlink ref="V547" r:id="rId396" display="pw:\\SRVPW3.pls.planservi.com.br:Projetos\Documents\C0849 - DER\30_Producao\12-F6 – SP 147 - km 152,00-210,50\06_Pavi\06.00_R031\16-04-2025_R-031_P07-LOTE_10.doc" xr:uid="{A1BFDE6B-DCCE-45F7-9BF9-4B07B0E6A0C6}"/>
    <hyperlink ref="AB545" r:id="rId397" display="pw:\\SRVPW3.pls.planservi.com.br:Projetos\Documents\C0849 - DER\30_Producao\12-F6 – SP 147 - km 152,00-210,50\06_Pavi\06.00_R031\16-04-2025_R-031_P05-LOTE_10.doc" xr:uid="{DB0FCE33-D6BB-4E11-8B2E-765268F98078}"/>
    <hyperlink ref="Y547" r:id="rId398" display="pw:\\SRVPW3.pls.planservi.com.br:Projetos\Documents\C0849 - DER\40_Emissao\03_GRD\0-GRDs_Enviadas DER\33ºMEDIÇÃO-26-03-2025 A 25-04-25\MR.DER-0975_25\" xr:uid="{279235B1-66CC-4441-AF87-508AC7EFB20A}"/>
    <hyperlink ref="AE545" r:id="rId399" display="pw:\\SRVPW3.pls.planservi.com.br:Projetos\Documents\C0849 - DER\40_Emissao\03_GRD\0-GRDs_Enviadas DER\33ºMEDIÇÃO-26-03-2025 A 25-04-25\MR.DER-0975_25\" xr:uid="{AEF0EB18-644B-4975-A58A-D47EFD15679A}"/>
    <hyperlink ref="Y248" r:id="rId400" display="pw:\\SRVPW3.pls.planservi.com.br:Projetos\Documents\C0849 - DER\40_Emissao\03_GRD\0-GRDs_Enviadas DER\33ºMEDIÇÃO-26-03-2025 A 25-04-25\MR.DER-0969_25\" xr:uid="{309A52DF-E4E5-41F6-AE15-929B582ACFA9}"/>
    <hyperlink ref="AE235" r:id="rId401" display="pw:\\SRVPW3.pls.planservi.com.br:Projetos\Documents\C0849 - DER\40_Emissao\03_GRD\0-GRDs_Enviadas DER\33ºMEDIÇÃO-26-03-2025 A 25-04-25\MR.DER-0969_25\" xr:uid="{4962F8C6-6118-47D6-B9A4-D2D1FEB935EB}"/>
    <hyperlink ref="AE225" r:id="rId402" display="pw:\\SRVPW3.pls.planservi.com.br:Projetos\Documents\C0849 - DER\40_Emissao\03_GRD\0-GRDs_Enviadas DER\33ºMEDIÇÃO-26-03-2025 A 25-04-25\MR.DER-0969_25\" xr:uid="{9A69F443-B331-4504-8141-4882B7C9D488}"/>
    <hyperlink ref="AK201" r:id="rId403" display="pw:\\SRVPW3.pls.planservi.com.br:Projetos\Documents\C0849 - DER\40_Emissao\03_GRD\0-GRDs_Enviadas DER\33ºMEDIÇÃO-26-03-2025 A 25-04-25\MR.DER-0969_25\" xr:uid="{65DDF07F-B869-4ED2-8253-CEE01FD83087}"/>
    <hyperlink ref="AK200" r:id="rId404" display="pw:\\SRVPW3.pls.planservi.com.br:Projetos\Documents\C0849 - DER\40_Emissao\03_GRD\0-GRDs_Enviadas DER\33ºMEDIÇÃO-26-03-2025 A 25-04-25\MR.DER-0969_25\" xr:uid="{3DE82294-1F9C-4D87-AE0A-C1FE257A582C}"/>
    <hyperlink ref="AE193" r:id="rId405" display="pw:\\SRVPW3.pls.planservi.com.br:Projetos\Documents\C0849 - DER\40_Emissao\03_GRD\0-GRDs_Enviadas DER\33ºMEDIÇÃO-26-03-2025 A 25-04-25\MR.DER-0969_25\" xr:uid="{852FF11B-1E65-46F0-A5A8-BD6A2E667B9F}"/>
    <hyperlink ref="AE192" r:id="rId406" display="pw:\\SRVPW3.pls.planservi.com.br:Projetos\Documents\C0849 - DER\40_Emissao\03_GRD\0-GRDs_Enviadas DER\33ºMEDIÇÃO-26-03-2025 A 25-04-25\MR.DER-0969_25\" xr:uid="{655CA34F-4794-439D-A524-E9C966235B0F}"/>
    <hyperlink ref="AE191" r:id="rId407" display="pw:\\SRVPW3.pls.planservi.com.br:Projetos\Documents\C0849 - DER\40_Emissao\03_GRD\0-GRDs_Enviadas DER\33ºMEDIÇÃO-26-03-2025 A 25-04-25\MR.DER-0969_25\" xr:uid="{5E9D4CB2-D1E2-4C73-A06E-F18D8AD63907}"/>
    <hyperlink ref="AE190" r:id="rId408" display="pw:\\SRVPW3.pls.planservi.com.br:Projetos\Documents\C0849 - DER\40_Emissao\03_GRD\0-GRDs_Enviadas DER\33ºMEDIÇÃO-26-03-2025 A 25-04-25\MR.DER-0969_25\" xr:uid="{E382E819-D7F0-40C5-A996-F8565AF6D784}"/>
    <hyperlink ref="AE187" r:id="rId409" display="pw:\\SRVPW3.pls.planservi.com.br:Projetos\Documents\C0849 - DER\40_Emissao\03_GRD\0-GRDs_Enviadas DER\33ºMEDIÇÃO-26-03-2025 A 25-04-25\MR.DER-0968_25\" xr:uid="{81887F86-1618-4EEA-8D20-1F720C4B8B81}"/>
    <hyperlink ref="Y186" r:id="rId410" display="pw:\\SRVPW3.pls.planservi.com.br:Projetos\Documents\C0849 - DER\40_Emissao\03_GRD\0-GRDs_Enviadas DER\33ºMEDIÇÃO-26-03-2025 A 25-04-25\MR.DER-0968_25\" xr:uid="{5B060C88-3BA8-4C69-9D24-D05E4D908674}"/>
    <hyperlink ref="AK145" r:id="rId411" display="pw:\\SRVPW3.pls.planservi.com.br:Projetos\Documents\C0849 - DER\40_Emissao\03_GRD\0-GRDs_Enviadas DER\33ºMEDIÇÃO-26-03-2025 A 25-04-25\MR.DER-0968_25\" xr:uid="{804B567F-D0DE-462E-8A78-E49FB62B8960}"/>
    <hyperlink ref="AE144" r:id="rId412" display="pw:\\SRVPW3.pls.planservi.com.br:Projetos\Documents\C0849 - DER\40_Emissao\03_GRD\0-GRDs_Enviadas DER\33ºMEDIÇÃO-26-03-2025 A 25-04-25\MR.DER-0968_25\" xr:uid="{9A7C37AA-B47E-4327-A50C-F43A2C85C853}"/>
    <hyperlink ref="AE143" r:id="rId413" display="pw:\\SRVPW3.pls.planservi.com.br:Projetos\Documents\C0849 - DER\40_Emissao\03_GRD\0-GRDs_Enviadas DER\33ºMEDIÇÃO-26-03-2025 A 25-04-25\MR.DER-0968_25\" xr:uid="{D71280E1-EDBE-4F91-868A-30428F67BD98}"/>
    <hyperlink ref="AE142" r:id="rId414" display="pw:\\SRVPW3.pls.planservi.com.br:Projetos\Documents\C0849 - DER\40_Emissao\03_GRD\0-GRDs_Enviadas DER\33ºMEDIÇÃO-26-03-2025 A 25-04-25\MR.DER-0968_25\" xr:uid="{35894C04-81A0-46CA-A2D5-32B3B1CCAF63}"/>
    <hyperlink ref="S550" r:id="rId415" display="pw:\\SRVPW3.pls.planservi.com.br:Projetos\Documents\C0849 - DER\40_Emissao\03_GRD\0-GRDs_Enviadas DER\33ºMEDIÇÃO-26-03-2025 A 25-04-25\MR.DER-0958_25\" xr:uid="{D0DAFC30-225D-4C08-B88E-96BBC63F1C0D}"/>
    <hyperlink ref="Y545" r:id="rId416" display="pw:\\SRVPW3.pls.planservi.com.br:Projetos\Documents\C0849 - DER\40_Emissao\03_GRD\0-GRDs_Enviadas DER\33ºMEDIÇÃO-26-03-2025 A 25-04-25\MR.DER-0958_25\" xr:uid="{0D15E3EC-45AE-4CCB-81A9-9E7C1AB31BC1}"/>
    <hyperlink ref="S189" r:id="rId417" display="pw:\\SRVPW3.pls.planservi.com.br:Projetos\Documents\C0849 - DER\40_Emissao\03_GRD\0-GRDs_Enviadas DER\32ºMEDIÇÃO-26-02-2025 A 25-03-25\MR.DER-0946_25\" xr:uid="{9DF6DDA4-4BBB-47FC-9B22-111B4BAB13EF}"/>
    <hyperlink ref="S188" r:id="rId418" display="pw:\\SRVPW3.pls.planservi.com.br:Projetos\Documents\C0849 - DER\40_Emissao\03_GRD\0-GRDs_Enviadas DER\32ºMEDIÇÃO-26-02-2025 A 25-03-25\MR.DER-0946_25\" xr:uid="{B0B95C81-7D38-4FF3-BFEB-0077CC516D1D}"/>
    <hyperlink ref="M550" r:id="rId419" display="pw:\\SRVPW3.pls.planservi.com.br:Projetos\Documents\C0849 - DER\40_Emissao\03_GRD\0-GRDs_Enviadas DER\32ºMEDIÇÃO-26-02-2025 A 25-03-25\MR.DER-0947_25\" xr:uid="{7FDD0C69-6A7F-4BB3-8219-7996DAA34DE6}"/>
    <hyperlink ref="S549" r:id="rId420" display="pw:\\SRVPW3.pls.planservi.com.br:Projetos\Documents\C0849 - DER\40_Emissao\03_GRD\0-GRDs_Enviadas DER\32ºMEDIÇÃO-26-02-2025 A 25-03-25\MR.DER-0947_25\" xr:uid="{A726CABE-663E-4B67-80CA-B21A349E701F}"/>
    <hyperlink ref="S548" r:id="rId421" display="pw:\\SRVPW3.pls.planservi.com.br:Projetos\Documents\C0849 - DER\40_Emissao\03_GRD\0-GRDs_Enviadas DER\32ºMEDIÇÃO-26-02-2025 A 25-03-25\MR.DER-0947_25\" xr:uid="{868979EA-2E48-465D-AE79-AB12DDCE3901}"/>
    <hyperlink ref="S547" r:id="rId422" display="pw:\\SRVPW3.pls.planservi.com.br:Projetos\Documents\C0849 - DER\40_Emissao\03_GRD\0-GRDs_Enviadas DER\32ºMEDIÇÃO-26-02-2025 A 25-03-25\MR.DER-0947_25\" xr:uid="{11296BFC-4B66-46FD-98C1-B102D69E0C06}"/>
    <hyperlink ref="S546" r:id="rId423" display="pw:\\SRVPW3.pls.planservi.com.br:Projetos\Documents\C0849 - DER\40_Emissao\03_GRD\0-GRDs_Enviadas DER\32ºMEDIÇÃO-26-02-2025 A 25-03-25\MR.DER-0947_25\" xr:uid="{83CF8A07-1DFD-48FC-86E1-4B7CABE22C26}"/>
    <hyperlink ref="S545" r:id="rId424" display="pw:\\SRVPW3.pls.planservi.com.br:Projetos\Documents\C0849 - DER\40_Emissao\03_GRD\0-GRDs_Enviadas DER\32ºMEDIÇÃO-26-02-2025 A 25-03-25\MR.DER-0947_25\" xr:uid="{3FCC8F47-5785-4C8A-9831-FFE864C48A7E}"/>
    <hyperlink ref="S544" r:id="rId425" display="pw:\\SRVPW3.pls.planservi.com.br:Projetos\Documents\C0849 - DER\40_Emissao\03_GRD\0-GRDs_Enviadas DER\32ºMEDIÇÃO-26-02-2025 A 25-03-25\MR.DER-0947_25\" xr:uid="{55EA6C22-5E14-4D36-8FE1-C12385057D3D}"/>
    <hyperlink ref="S543" r:id="rId426" display="pw:\\SRVPW3.pls.planservi.com.br:Projetos\Documents\C0849 - DER\40_Emissao\03_GRD\0-GRDs_Enviadas DER\32ºMEDIÇÃO-26-02-2025 A 25-03-25\MR.DER-0947_25\" xr:uid="{22FFF350-1F97-4A77-8E5E-053E4E77FD54}"/>
    <hyperlink ref="S542" r:id="rId427" display="pw:\\SRVPW3.pls.planservi.com.br:Projetos\Documents\C0849 - DER\40_Emissao\03_GRD\0-GRDs_Enviadas DER\32ºMEDIÇÃO-26-02-2025 A 25-03-25\MR.DER-0947_25\" xr:uid="{67D60DC9-4FBC-494C-979E-63A0F28D7BAD}"/>
    <hyperlink ref="S541" r:id="rId428" display="pw:\\SRVPW3.pls.planservi.com.br:Projetos\Documents\C0849 - DER\40_Emissao\03_GRD\0-GRDs_Enviadas DER\32ºMEDIÇÃO-26-02-2025 A 25-03-25\MR.DER-0947_25\" xr:uid="{F4601D57-E57D-4666-9AAC-986B6C519A9F}"/>
    <hyperlink ref="S540" r:id="rId429" display="pw:\\SRVPW3.pls.planservi.com.br:Projetos\Documents\C0849 - DER\40_Emissao\03_GRD\0-GRDs_Enviadas DER\32ºMEDIÇÃO-26-02-2025 A 25-03-25\MR.DER-0947_25\" xr:uid="{EBC56D66-0972-4591-9374-6CECBE2CE212}"/>
    <hyperlink ref="S539" r:id="rId430" display="pw:\\SRVPW3.pls.planservi.com.br:Projetos\Documents\C0849 - DER\40_Emissao\03_GRD\0-GRDs_Enviadas DER\32ºMEDIÇÃO-26-02-2025 A 25-03-25\MR.DER-0947_25\" xr:uid="{108106E3-00A0-4D20-82CF-C770E9CBB6C0}"/>
    <hyperlink ref="S538" r:id="rId431" display="pw:\\SRVPW3.pls.planservi.com.br:Projetos\Documents\C0849 - DER\40_Emissao\03_GRD\0-GRDs_Enviadas DER\32ºMEDIÇÃO-26-02-2025 A 25-03-25\MR.DER-0947_25\" xr:uid="{64536752-0D9D-4CB5-A119-48C8A28E769F}"/>
    <hyperlink ref="S537" r:id="rId432" display="pw:\\SRVPW3.pls.planservi.com.br:Projetos\Documents\C0849 - DER\40_Emissao\03_GRD\0-GRDs_Enviadas DER\32ºMEDIÇÃO-26-02-2025 A 25-03-25\MR.DER-0947_25\" xr:uid="{CF15CF91-1761-45A4-87DE-622E6E6E3CF4}"/>
    <hyperlink ref="S536" r:id="rId433" display="pw:\\SRVPW3.pls.planservi.com.br:Projetos\Documents\C0849 - DER\40_Emissao\03_GRD\0-GRDs_Enviadas DER\32ºMEDIÇÃO-26-02-2025 A 25-03-25\MR.DER-0947_25\" xr:uid="{5CB7A6A2-3BE2-4822-B5CA-8711050534EF}"/>
    <hyperlink ref="S535" r:id="rId434" display="pw:\\SRVPW3.pls.planservi.com.br:Projetos\Documents\C0849 - DER\40_Emissao\03_GRD\0-GRDs_Enviadas DER\32ºMEDIÇÃO-26-02-2025 A 25-03-25\MR.DER-0947_25\" xr:uid="{3EB1EF7A-69F5-4935-B772-5E33B9012222}"/>
    <hyperlink ref="S534" r:id="rId435" display="pw:\\SRVPW3.pls.planservi.com.br:Projetos\Documents\C0849 - DER\40_Emissao\03_GRD\0-GRDs_Enviadas DER\32ºMEDIÇÃO-26-02-2025 A 25-03-25\MR.DER-0947_25\" xr:uid="{6CEEA4A6-6EC4-4928-9661-BEEB5C532520}"/>
    <hyperlink ref="S533" r:id="rId436" display="pw:\\SRVPW3.pls.planservi.com.br:Projetos\Documents\C0849 - DER\40_Emissao\03_GRD\0-GRDs_Enviadas DER\32ºMEDIÇÃO-26-02-2025 A 25-03-25\MR.DER-0947_25\" xr:uid="{E9CBECF3-414B-47CC-A64A-8FF7EBF2F36B}"/>
    <hyperlink ref="S532" r:id="rId437" display="pw:\\SRVPW3.pls.planservi.com.br:Projetos\Documents\C0849 - DER\40_Emissao\03_GRD\0-GRDs_Enviadas DER\32ºMEDIÇÃO-26-02-2025 A 25-03-25\MR.DER-0947_25\" xr:uid="{78A20050-6450-4E88-8327-0C09DC1C9B4E}"/>
    <hyperlink ref="S531" r:id="rId438" display="pw:\\SRVPW3.pls.planservi.com.br:Projetos\Documents\C0849 - DER\40_Emissao\03_GRD\0-GRDs_Enviadas DER\32ºMEDIÇÃO-26-02-2025 A 25-03-25\MR.DER-0947_25\" xr:uid="{3DD6A685-4BAA-487A-A1F6-DBB81295B3E6}"/>
    <hyperlink ref="S530" r:id="rId439" display="pw:\\SRVPW3.pls.planservi.com.br:Projetos\Documents\C0849 - DER\40_Emissao\03_GRD\0-GRDs_Enviadas DER\32ºMEDIÇÃO-26-02-2025 A 25-03-25\MR.DER-0947_25\" xr:uid="{7C6C1AB7-13DD-4C40-A4FB-C7A0028D7335}"/>
    <hyperlink ref="S529" r:id="rId440" display="pw:\\SRVPW3.pls.planservi.com.br:Projetos\Documents\C0849 - DER\40_Emissao\03_GRD\0-GRDs_Enviadas DER\32ºMEDIÇÃO-26-02-2025 A 25-03-25\MR.DER-0947_25\" xr:uid="{1522F762-0F8F-4BAF-98E2-A544556FA749}"/>
    <hyperlink ref="S528" r:id="rId441" display="pw:\\SRVPW3.pls.planservi.com.br:Projetos\Documents\C0849 - DER\40_Emissao\03_GRD\0-GRDs_Enviadas DER\32ºMEDIÇÃO-26-02-2025 A 25-03-25\MR.DER-0947_25\" xr:uid="{BC233076-6DA3-4773-9B9F-84B26AD897F3}"/>
    <hyperlink ref="S527" r:id="rId442" display="pw:\\SRVPW3.pls.planservi.com.br:Projetos\Documents\C0849 - DER\40_Emissao\03_GRD\0-GRDs_Enviadas DER\32ºMEDIÇÃO-26-02-2025 A 25-03-25\MR.DER-0947_25\" xr:uid="{1DEC8883-8780-4434-ABFF-C43F6182E53D}"/>
    <hyperlink ref="S526" r:id="rId443" display="pw:\\SRVPW3.pls.planservi.com.br:Projetos\Documents\C0849 - DER\40_Emissao\03_GRD\0-GRDs_Enviadas DER\32ºMEDIÇÃO-26-02-2025 A 25-03-25\MR.DER-0947_25\" xr:uid="{0CD6296E-8E54-4B0F-8E34-DAE0F1C0CF2E}"/>
    <hyperlink ref="S525" r:id="rId444" display="pw:\\SRVPW3.pls.planservi.com.br:Projetos\Documents\C0849 - DER\40_Emissao\03_GRD\0-GRDs_Enviadas DER\32ºMEDIÇÃO-26-02-2025 A 25-03-25\MR.DER-0947_25\" xr:uid="{EDB62F93-EE2B-4AE3-A114-852B8B9D6A1B}"/>
    <hyperlink ref="S524" r:id="rId445" display="pw:\\SRVPW3.pls.planservi.com.br:Projetos\Documents\C0849 - DER\40_Emissao\03_GRD\0-GRDs_Enviadas DER\32ºMEDIÇÃO-26-02-2025 A 25-03-25\MR.DER-0947_25\" xr:uid="{E32E3E3F-8F59-4BF3-BB18-85A41983BE74}"/>
    <hyperlink ref="S523" r:id="rId446" display="pw:\\SRVPW3.pls.planservi.com.br:Projetos\Documents\C0849 - DER\40_Emissao\03_GRD\0-GRDs_Enviadas DER\32ºMEDIÇÃO-26-02-2025 A 25-03-25\MR.DER-0947_25\" xr:uid="{C77005E7-E88A-41DB-909C-D87D506CAE42}"/>
    <hyperlink ref="S522" r:id="rId447" display="pw:\\SRVPW3.pls.planservi.com.br:Projetos\Documents\C0849 - DER\40_Emissao\03_GRD\0-GRDs_Enviadas DER\32ºMEDIÇÃO-26-02-2025 A 25-03-25\MR.DER-0947_25\" xr:uid="{9ED6350B-05B2-48FD-AE54-D9B4F595854B}"/>
    <hyperlink ref="S521" r:id="rId448" display="pw:\\SRVPW3.pls.planservi.com.br:Projetos\Documents\C0849 - DER\40_Emissao\03_GRD\0-GRDs_Enviadas DER\32ºMEDIÇÃO-26-02-2025 A 25-03-25\MR.DER-0947_25\" xr:uid="{268BCAD5-2201-4E64-9B6D-6F5BD2AEA6BA}"/>
    <hyperlink ref="S520" r:id="rId449" display="pw:\\SRVPW3.pls.planservi.com.br:Projetos\Documents\C0849 - DER\40_Emissao\03_GRD\0-GRDs_Enviadas DER\32ºMEDIÇÃO-26-02-2025 A 25-03-25\MR.DER-0947_25\" xr:uid="{99145EB4-8E28-49D7-9D89-FB2300F9709D}"/>
    <hyperlink ref="S519" r:id="rId450" display="pw:\\SRVPW3.pls.planservi.com.br:Projetos\Documents\C0849 - DER\40_Emissao\03_GRD\0-GRDs_Enviadas DER\32ºMEDIÇÃO-26-02-2025 A 25-03-25\MR.DER-0947_25\" xr:uid="{3FF35BCD-6224-4D4A-AFCE-4C6190AB767E}"/>
    <hyperlink ref="S518" r:id="rId451" display="pw:\\SRVPW3.pls.planservi.com.br:Projetos\Documents\C0849 - DER\40_Emissao\03_GRD\0-GRDs_Enviadas DER\32ºMEDIÇÃO-26-02-2025 A 25-03-25\MR.DER-0947_25\" xr:uid="{645F12A5-DE2B-41FF-86F0-33CBCAB777BC}"/>
    <hyperlink ref="S517" r:id="rId452" display="pw:\\SRVPW3.pls.planservi.com.br:Projetos\Documents\C0849 - DER\40_Emissao\03_GRD\0-GRDs_Enviadas DER\32ºMEDIÇÃO-26-02-2025 A 25-03-25\MR.DER-0947_25\" xr:uid="{8B77E31D-D383-41A7-BE4A-1BFE9CD1FC87}"/>
    <hyperlink ref="S516" r:id="rId453" display="pw:\\SRVPW3.pls.planservi.com.br:Projetos\Documents\C0849 - DER\40_Emissao\03_GRD\0-GRDs_Enviadas DER\32ºMEDIÇÃO-26-02-2025 A 25-03-25\MR.DER-0947_25\" xr:uid="{98D6C99F-4C90-4D2D-8452-3933314C0C9F}"/>
    <hyperlink ref="S515" r:id="rId454" display="pw:\\SRVPW3.pls.planservi.com.br:Projetos\Documents\C0849 - DER\40_Emissao\03_GRD\0-GRDs_Enviadas DER\32ºMEDIÇÃO-26-02-2025 A 25-03-25\MR.DER-0947_25\" xr:uid="{70144018-9CFF-4692-95A3-B66DEC8741A8}"/>
    <hyperlink ref="S514" r:id="rId455" display="pw:\\SRVPW3.pls.planservi.com.br:Projetos\Documents\C0849 - DER\40_Emissao\03_GRD\0-GRDs_Enviadas DER\32ºMEDIÇÃO-26-02-2025 A 25-03-25\MR.DER-0947_25\" xr:uid="{FE8B88DD-8744-4DB3-88CC-BF8EF4CBF72F}"/>
    <hyperlink ref="S513" r:id="rId456" display="pw:\\SRVPW3.pls.planservi.com.br:Projetos\Documents\C0849 - DER\40_Emissao\03_GRD\0-GRDs_Enviadas DER\32ºMEDIÇÃO-26-02-2025 A 25-03-25\MR.DER-0947_25\" xr:uid="{F69EF42D-7002-4935-B1DB-BB111251B6C1}"/>
    <hyperlink ref="S512" r:id="rId457" display="pw:\\SRVPW3.pls.planservi.com.br:Projetos\Documents\C0849 - DER\40_Emissao\03_GRD\0-GRDs_Enviadas DER\32ºMEDIÇÃO-26-02-2025 A 25-03-25\MR.DER-0947_25\" xr:uid="{99F03DFB-A662-48B4-8DE3-6BAEF389225E}"/>
    <hyperlink ref="S511" r:id="rId458" display="pw:\\SRVPW3.pls.planservi.com.br:Projetos\Documents\C0849 - DER\40_Emissao\03_GRD\0-GRDs_Enviadas DER\32ºMEDIÇÃO-26-02-2025 A 25-03-25\MR.DER-0947_25\" xr:uid="{2260081E-DC29-4448-ACFC-0B0F30D899A4}"/>
    <hyperlink ref="S510" r:id="rId459" display="pw:\\SRVPW3.pls.planservi.com.br:Projetos\Documents\C0849 - DER\40_Emissao\03_GRD\0-GRDs_Enviadas DER\32ºMEDIÇÃO-26-02-2025 A 25-03-25\MR.DER-0947_25\" xr:uid="{B08E4AD1-1698-46C2-A450-9ADBA8AB3BE6}"/>
    <hyperlink ref="S509" r:id="rId460" display="pw:\\SRVPW3.pls.planservi.com.br:Projetos\Documents\C0849 - DER\40_Emissao\03_GRD\0-GRDs_Enviadas DER\32ºMEDIÇÃO-26-02-2025 A 25-03-25\MR.DER-0947_25\" xr:uid="{48011BF6-8039-40F1-8A51-BBB99B238AEC}"/>
    <hyperlink ref="S508" r:id="rId461" display="pw:\\SRVPW3.pls.planservi.com.br:Projetos\Documents\C0849 - DER\40_Emissao\03_GRD\0-GRDs_Enviadas DER\32ºMEDIÇÃO-26-02-2025 A 25-03-25\MR.DER-0947_25\" xr:uid="{99877AF3-C660-47A9-A955-D1052AA8A21D}"/>
    <hyperlink ref="S507" r:id="rId462" display="pw:\\SRVPW3.pls.planservi.com.br:Projetos\Documents\C0849 - DER\40_Emissao\03_GRD\0-GRDs_Enviadas DER\32ºMEDIÇÃO-26-02-2025 A 25-03-25\MR.DER-0947_25\" xr:uid="{47D57C08-577A-4DE8-BF9C-33C812D6EAE5}"/>
    <hyperlink ref="S506" r:id="rId463" display="pw:\\SRVPW3.pls.planservi.com.br:Projetos\Documents\C0849 - DER\40_Emissao\03_GRD\0-GRDs_Enviadas DER\32ºMEDIÇÃO-26-02-2025 A 25-03-25\MR.DER-0947_25\" xr:uid="{FDE27D65-72D9-4278-80D5-15DAF273CAB5}"/>
    <hyperlink ref="S505" r:id="rId464" display="pw:\\SRVPW3.pls.planservi.com.br:Projetos\Documents\C0849 - DER\40_Emissao\03_GRD\0-GRDs_Enviadas DER\32ºMEDIÇÃO-26-02-2025 A 25-03-25\MR.DER-0947_25\" xr:uid="{50BEA2F4-CB6D-43DA-82BD-30051F3F6FD7}"/>
    <hyperlink ref="S504" r:id="rId465" display="pw:\\SRVPW3.pls.planservi.com.br:Projetos\Documents\C0849 - DER\40_Emissao\03_GRD\0-GRDs_Enviadas DER\32ºMEDIÇÃO-26-02-2025 A 25-03-25\MR.DER-0947_25\" xr:uid="{0EFA6554-154E-4776-B11A-B2312B44DCD9}"/>
    <hyperlink ref="S503" r:id="rId466" display="pw:\\SRVPW3.pls.planservi.com.br:Projetos\Documents\C0849 - DER\40_Emissao\03_GRD\0-GRDs_Enviadas DER\32ºMEDIÇÃO-26-02-2025 A 25-03-25\MR.DER-0947_25\" xr:uid="{5FB0C457-1A93-4784-BD0C-8EC34E7CE0B3}"/>
    <hyperlink ref="S502" r:id="rId467" display="pw:\\SRVPW3.pls.planservi.com.br:Projetos\Documents\C0849 - DER\40_Emissao\03_GRD\0-GRDs_Enviadas DER\32ºMEDIÇÃO-26-02-2025 A 25-03-25\MR.DER-0947_25\" xr:uid="{320E21F5-CD32-469D-8A8D-ABBC531F1B12}"/>
    <hyperlink ref="S501" r:id="rId468" display="pw:\\SRVPW3.pls.planservi.com.br:Projetos\Documents\C0849 - DER\40_Emissao\03_GRD\0-GRDs_Enviadas DER\32ºMEDIÇÃO-26-02-2025 A 25-03-25\MR.DER-0947_25\" xr:uid="{8C833028-C2CD-4BA8-A518-4A55102AF93E}"/>
    <hyperlink ref="S500" r:id="rId469" display="pw:\\SRVPW3.pls.planservi.com.br:Projetos\Documents\C0849 - DER\40_Emissao\03_GRD\0-GRDs_Enviadas DER\32ºMEDIÇÃO-26-02-2025 A 25-03-25\MR.DER-0947_25\" xr:uid="{98040947-7A1C-47F3-8B7F-22802BC9D360}"/>
    <hyperlink ref="S499" r:id="rId470" display="pw:\\SRVPW3.pls.planservi.com.br:Projetos\Documents\C0849 - DER\40_Emissao\03_GRD\0-GRDs_Enviadas DER\32ºMEDIÇÃO-26-02-2025 A 25-03-25\MR.DER-0947_25\" xr:uid="{D0854E8B-F72E-4A74-BF3B-76D6DD536D67}"/>
    <hyperlink ref="S498" r:id="rId471" display="pw:\\SRVPW3.pls.planservi.com.br:Projetos\Documents\C0849 - DER\40_Emissao\03_GRD\0-GRDs_Enviadas DER\32ºMEDIÇÃO-26-02-2025 A 25-03-25\MR.DER-0947_25\" xr:uid="{FD1A5A80-9A89-4B83-8541-55C6F75AA119}"/>
    <hyperlink ref="S497" r:id="rId472" display="pw:\\SRVPW3.pls.planservi.com.br:Projetos\Documents\C0849 - DER\40_Emissao\03_GRD\0-GRDs_Enviadas DER\32ºMEDIÇÃO-26-02-2025 A 25-03-25\MR.DER-0947_25\" xr:uid="{A66FA61D-2E55-4F4A-B305-BEA4E04D2B22}"/>
    <hyperlink ref="S496" r:id="rId473" display="pw:\\SRVPW3.pls.planservi.com.br:Projetos\Documents\C0849 - DER\40_Emissao\03_GRD\0-GRDs_Enviadas DER\32ºMEDIÇÃO-26-02-2025 A 25-03-25\MR.DER-0947_25\" xr:uid="{F8385E27-8CCB-4C06-ADA4-FAEDDE682D9E}"/>
    <hyperlink ref="M189" r:id="rId474" display="pw:\\SRVPW3.pls.planservi.com.br:Projetos\Documents\C0849 - DER\40_Emissao\03_GRD\0-GRDs_Enviadas DER\32ºMEDIÇÃO-26-02-2025 A 25-03-25\MR.DER-0942_25\" xr:uid="{F87DB8C9-FBE2-4E87-BC82-27316F530B55}"/>
    <hyperlink ref="M188" r:id="rId475" display="pw:\\SRVPW3.pls.planservi.com.br:Projetos\Documents\C0849 - DER\40_Emissao\03_GRD\0-GRDs_Enviadas DER\32ºMEDIÇÃO-26-02-2025 A 25-03-25\MR.DER-0942_25\" xr:uid="{04486BDF-C001-4421-B84C-FC20B331E096}"/>
    <hyperlink ref="M246" r:id="rId476" display="pw:\\SRVPW3.pls.planservi.com.br:Projetos\Documents\C0849 - DER\40_Emissao\03_GRD\0-GRDs_Enviadas DER\32ºMEDIÇÃO-26-02-2025 A 25-03-25\MR.DER-0940_25\" xr:uid="{2EC5C52C-C517-4384-BE45-B747BF1567F9}"/>
    <hyperlink ref="Y187" r:id="rId477" display="pw:\\SRVPW3.pls.planservi.com.br:Projetos\Documents\C0849 - DER\40_Emissao\03_GRD\0-GRDs_Enviadas DER\32ºMEDIÇÃO-26-02-2025 A 25-03-25\MR.DER-0938_25\" xr:uid="{C4689293-EBCB-4FC6-8283-9FB6B739B304}"/>
    <hyperlink ref="S186" r:id="rId478" display="pw:\\SRVPW3.pls.planservi.com.br:Projetos\Documents\C0849 - DER\40_Emissao\03_GRD\0-GRDs_Enviadas DER\32ºMEDIÇÃO-26-02-2025 A 25-03-25\MR.DER-0938_25\" xr:uid="{48B37443-0D8E-4BBD-AF6F-EE233F601A9D}"/>
    <hyperlink ref="AE145" r:id="rId479" display="pw:\\SRVPW3.pls.planservi.com.br:Projetos\Documents\C0849 - DER\40_Emissao\03_GRD\0-GRDs_Enviadas DER\32ºMEDIÇÃO-26-02-2025 A 25-03-25\MR.DER-0938_25\" xr:uid="{FD093236-F83F-4CB9-AE4F-32AD2C9E082D}"/>
    <hyperlink ref="Y144" r:id="rId480" display="pw:\\SRVPW3.pls.planservi.com.br:Projetos\Documents\C0849 - DER\40_Emissao\03_GRD\0-GRDs_Enviadas DER\32ºMEDIÇÃO-26-02-2025 A 25-03-25\MR.DER-0938_25\" xr:uid="{F74E3200-B670-48E0-8AB6-EB931FF3C378}"/>
    <hyperlink ref="Y143" r:id="rId481" display="pw:\\SRVPW3.pls.planservi.com.br:Projetos\Documents\C0849 - DER\40_Emissao\03_GRD\0-GRDs_Enviadas DER\32ºMEDIÇÃO-26-02-2025 A 25-03-25\MR.DER-0938_25\" xr:uid="{A8777A24-EB86-49EA-9B16-453083040327}"/>
    <hyperlink ref="Y142" r:id="rId482" display="pw:\\SRVPW3.pls.planservi.com.br:Projetos\Documents\C0849 - DER\40_Emissao\03_GRD\0-GRDs_Enviadas DER\32ºMEDIÇÃO-26-02-2025 A 25-03-25\MR.DER-0938_25\" xr:uid="{1764982F-73EE-4129-872D-D8AADE4CE1DA}"/>
    <hyperlink ref="S744" r:id="rId483" display="pw:\\SRVPW3.pls.planservi.com.br:Projetos\Documents\C0849 - DER\40_Emissao\03_GRD\0-GRDs_Enviadas DER\31ºMEDIÇÃO-26-01-2025 A 25-02-25\MR.DER-0932_25\" xr:uid="{A73B49FC-8298-4185-8411-FC374CC487AF}"/>
    <hyperlink ref="S743" r:id="rId484" display="pw:\\SRVPW3.pls.planservi.com.br:Projetos\Documents\C0849 - DER\40_Emissao\03_GRD\0-GRDs_Enviadas DER\31ºMEDIÇÃO-26-01-2025 A 25-02-25\MR.DER-0932_25\" xr:uid="{1B747034-73F2-4364-965B-B2C9E12855A9}"/>
    <hyperlink ref="S742" r:id="rId485" display="pw:\\SRVPW3.pls.planservi.com.br:Projetos\Documents\C0849 - DER\40_Emissao\03_GRD\0-GRDs_Enviadas DER\31ºMEDIÇÃO-26-01-2025 A 25-02-25\MR.DER-0932_25\" xr:uid="{74805D47-8697-432A-9DD6-98F9F2010121}"/>
    <hyperlink ref="S741" r:id="rId486" display="pw:\\SRVPW3.pls.planservi.com.br:Projetos\Documents\C0849 - DER\40_Emissao\03_GRD\0-GRDs_Enviadas DER\31ºMEDIÇÃO-26-01-2025 A 25-02-25\MR.DER-0932_25\" xr:uid="{9182514F-B57F-4A26-A794-22451789BA51}"/>
    <hyperlink ref="S740" r:id="rId487" display="pw:\\SRVPW3.pls.planservi.com.br:Projetos\Documents\C0849 - DER\40_Emissao\03_GRD\0-GRDs_Enviadas DER\31ºMEDIÇÃO-26-01-2025 A 25-02-25\MR.DER-0932_25\" xr:uid="{5E20558E-F20B-4AEF-98A2-5AF23C4A19E9}"/>
    <hyperlink ref="S739" r:id="rId488" display="pw:\\SRVPW3.pls.planservi.com.br:Projetos\Documents\C0849 - DER\40_Emissao\03_GRD\0-GRDs_Enviadas DER\31ºMEDIÇÃO-26-01-2025 A 25-02-25\MR.DER-0932_25\" xr:uid="{F2BBAB75-AAA1-464B-A0F4-718A8DB9925C}"/>
    <hyperlink ref="S738" r:id="rId489" display="pw:\\SRVPW3.pls.planservi.com.br:Projetos\Documents\C0849 - DER\40_Emissao\03_GRD\0-GRDs_Enviadas DER\31ºMEDIÇÃO-26-01-2025 A 25-02-25\MR.DER-0932_25\" xr:uid="{B16B4986-DBCB-4A27-B7C5-A1CB50A6FF9A}"/>
    <hyperlink ref="S737" r:id="rId490" display="pw:\\SRVPW3.pls.planservi.com.br:Projetos\Documents\C0849 - DER\40_Emissao\03_GRD\0-GRDs_Enviadas DER\31ºMEDIÇÃO-26-01-2025 A 25-02-25\MR.DER-0932_25\" xr:uid="{C2E0C605-4826-4C5C-AF16-7C9D7C25EBC2}"/>
    <hyperlink ref="S736" r:id="rId491" display="pw:\\SRVPW3.pls.planservi.com.br:Projetos\Documents\C0849 - DER\40_Emissao\03_GRD\0-GRDs_Enviadas DER\31ºMEDIÇÃO-26-01-2025 A 25-02-25\MR.DER-0932_25\" xr:uid="{45C32428-A71C-42F5-BA48-8D7DD945D472}"/>
    <hyperlink ref="S735" r:id="rId492" display="pw:\\SRVPW3.pls.planservi.com.br:Projetos\Documents\C0849 - DER\40_Emissao\03_GRD\0-GRDs_Enviadas DER\31ºMEDIÇÃO-26-01-2025 A 25-02-25\MR.DER-0932_25\" xr:uid="{21A8CE52-244A-44E1-8DB5-235E5BA365A8}"/>
    <hyperlink ref="S734" r:id="rId493" display="pw:\\SRVPW3.pls.planservi.com.br:Projetos\Documents\C0849 - DER\40_Emissao\03_GRD\0-GRDs_Enviadas DER\31ºMEDIÇÃO-26-01-2025 A 25-02-25\MR.DER-0932_25\" xr:uid="{37548FF9-8874-4C7E-883E-3E3A47D6EF17}"/>
    <hyperlink ref="S733" r:id="rId494" display="pw:\\SRVPW3.pls.planservi.com.br:Projetos\Documents\C0849 - DER\40_Emissao\03_GRD\0-GRDs_Enviadas DER\31ºMEDIÇÃO-26-01-2025 A 25-02-25\MR.DER-0932_25\" xr:uid="{396F5E56-0CA3-4E00-859F-BE0AF4F5AA46}"/>
    <hyperlink ref="S732" r:id="rId495" display="pw:\\SRVPW3.pls.planservi.com.br:Projetos\Documents\C0849 - DER\40_Emissao\03_GRD\0-GRDs_Enviadas DER\31ºMEDIÇÃO-26-01-2025 A 25-02-25\MR.DER-0932_25\" xr:uid="{B3C3C073-1407-4805-B517-B17ED6969A8E}"/>
    <hyperlink ref="S731" r:id="rId496" display="pw:\\SRVPW3.pls.planservi.com.br:Projetos\Documents\C0849 - DER\40_Emissao\03_GRD\0-GRDs_Enviadas DER\31ºMEDIÇÃO-26-01-2025 A 25-02-25\MR.DER-0932_25\" xr:uid="{13A90EE6-C35D-42C4-943B-E7358F3BC7CA}"/>
    <hyperlink ref="S730" r:id="rId497" display="pw:\\SRVPW3.pls.planservi.com.br:Projetos\Documents\C0849 - DER\40_Emissao\03_GRD\0-GRDs_Enviadas DER\31ºMEDIÇÃO-26-01-2025 A 25-02-25\MR.DER-0932_25\" xr:uid="{6E0BCD34-9C7E-47B0-AE57-D087FE8D8475}"/>
    <hyperlink ref="S729" r:id="rId498" display="pw:\\SRVPW3.pls.planservi.com.br:Projetos\Documents\C0849 - DER\40_Emissao\03_GRD\0-GRDs_Enviadas DER\31ºMEDIÇÃO-26-01-2025 A 25-02-25\MR.DER-0932_25\" xr:uid="{5E4BFAE3-08C6-459C-B848-F325E56EBFB7}"/>
    <hyperlink ref="S728" r:id="rId499" display="pw:\\SRVPW3.pls.planservi.com.br:Projetos\Documents\C0849 - DER\40_Emissao\03_GRD\0-GRDs_Enviadas DER\31ºMEDIÇÃO-26-01-2025 A 25-02-25\MR.DER-0932_25\" xr:uid="{CF05524A-5390-4031-A704-029B5525BF34}"/>
    <hyperlink ref="S727" r:id="rId500" display="pw:\\SRVPW3.pls.planservi.com.br:Projetos\Documents\C0849 - DER\40_Emissao\03_GRD\0-GRDs_Enviadas DER\31ºMEDIÇÃO-26-01-2025 A 25-02-25\MR.DER-0932_25\" xr:uid="{09A0C01C-B112-4C2F-BDE3-523EC29162CC}"/>
    <hyperlink ref="S726" r:id="rId501" display="pw:\\SRVPW3.pls.planservi.com.br:Projetos\Documents\C0849 - DER\40_Emissao\03_GRD\0-GRDs_Enviadas DER\31ºMEDIÇÃO-26-01-2025 A 25-02-25\MR.DER-0932_25\" xr:uid="{57C6522E-A8E3-4F80-9479-439777B366EA}"/>
    <hyperlink ref="S725" r:id="rId502" display="pw:\\SRVPW3.pls.planservi.com.br:Projetos\Documents\C0849 - DER\40_Emissao\03_GRD\0-GRDs_Enviadas DER\31ºMEDIÇÃO-26-01-2025 A 25-02-25\MR.DER-0932_25\" xr:uid="{6D60D7C2-BF11-48F4-9D9B-A82E7352D2D8}"/>
    <hyperlink ref="S724" r:id="rId503" display="pw:\\SRVPW3.pls.planservi.com.br:Projetos\Documents\C0849 - DER\40_Emissao\03_GRD\0-GRDs_Enviadas DER\31ºMEDIÇÃO-26-01-2025 A 25-02-25\MR.DER-0932_25\" xr:uid="{27063F8F-C079-4248-9610-102AB894A764}"/>
    <hyperlink ref="S723" r:id="rId504" display="pw:\\SRVPW3.pls.planservi.com.br:Projetos\Documents\C0849 - DER\40_Emissao\03_GRD\0-GRDs_Enviadas DER\31ºMEDIÇÃO-26-01-2025 A 25-02-25\MR.DER-0932_25\" xr:uid="{4B77E34C-0A9F-4CCC-9DC1-CD770400FBA6}"/>
    <hyperlink ref="S722" r:id="rId505" display="pw:\\SRVPW3.pls.planservi.com.br:Projetos\Documents\C0849 - DER\40_Emissao\03_GRD\0-GRDs_Enviadas DER\31ºMEDIÇÃO-26-01-2025 A 25-02-25\MR.DER-0932_25\" xr:uid="{B9C0CE07-61D1-4BD8-A6BD-32402F5DEC84}"/>
    <hyperlink ref="S721" r:id="rId506" display="pw:\\SRVPW3.pls.planservi.com.br:Projetos\Documents\C0849 - DER\40_Emissao\03_GRD\0-GRDs_Enviadas DER\31ºMEDIÇÃO-26-01-2025 A 25-02-25\MR.DER-0932_25\" xr:uid="{A5448A94-F9C3-4FFB-916A-B4657594A066}"/>
    <hyperlink ref="S720" r:id="rId507" display="pw:\\SRVPW3.pls.planservi.com.br:Projetos\Documents\C0849 - DER\40_Emissao\03_GRD\0-GRDs_Enviadas DER\31ºMEDIÇÃO-26-01-2025 A 25-02-25\MR.DER-0932_25\" xr:uid="{736FC5A2-D81F-467F-96F9-8DD05BE9B422}"/>
    <hyperlink ref="AW887" r:id="rId508" display="pw:\\SRVPW3.pls.planservi.com.br:Projetos\Documents\C0849 - DER\40_Emissao\03_GRD\0-GRDs_Enviadas DER\30ºMEDIÇÃO-26-12-2024 A 25-01-25\MR.DER-0913_25-SP 147\" xr:uid="{CCDB549F-67A7-420E-A438-EEFE9C5842C1}"/>
    <hyperlink ref="AW886" r:id="rId509" display="pw:\\SRVPW3.pls.planservi.com.br:Projetos\Documents\C0849 - DER\40_Emissao\03_GRD\0-GRDs_Enviadas DER\30ºMEDIÇÃO-26-12-2024 A 25-01-25\MR.DER-0913_25-SP 147\" xr:uid="{490C3226-3CF1-43FD-AD09-6DE70F90AEAD}"/>
    <hyperlink ref="AW885" r:id="rId510" display="pw:\\SRVPW3.pls.planservi.com.br:Projetos\Documents\C0849 - DER\40_Emissao\03_GRD\0-GRDs_Enviadas DER\30ºMEDIÇÃO-26-12-2024 A 25-01-25\MR.DER-0913_25-SP 147\" xr:uid="{4D696BB8-A690-498E-833E-977E26266CF2}"/>
    <hyperlink ref="AW884" r:id="rId511" display="pw:\\SRVPW3.pls.planservi.com.br:Projetos\Documents\C0849 - DER\40_Emissao\03_GRD\0-GRDs_Enviadas DER\30ºMEDIÇÃO-26-12-2024 A 25-01-25\MR.DER-0913_25-SP 147\" xr:uid="{7D5DE563-4485-4C65-A1A6-A84AFD5BC5BF}"/>
    <hyperlink ref="AW78" r:id="rId512" display="pw:\\SRVPW3.pls.planservi.com.br:Projetos\Documents\C0849 - DER\40_Emissao\03_GRD\0-GRDs_Enviadas DER\30ºMEDIÇÃO-26-12-2024 A 25-01-25\MR.DER-0913_25-SP 147\" xr:uid="{61E948FB-7B30-441F-A867-7F4781F0C06F}"/>
    <hyperlink ref="AW77" r:id="rId513" display="pw:\\SRVPW3.pls.planservi.com.br:Projetos\Documents\C0849 - DER\40_Emissao\03_GRD\0-GRDs_Enviadas DER\30ºMEDIÇÃO-26-12-2024 A 25-01-25\MR.DER-0913_25-SP 147\" xr:uid="{77CE3039-0FFF-40A2-B9C5-64E77C9BC66A}"/>
    <hyperlink ref="AK76" r:id="rId514" display="pw:\\SRVPW3.pls.planservi.com.br:Projetos\Documents\C0849 - DER\40_Emissao\03_GRD\0-GRDs_Enviadas DER\30ºMEDIÇÃO-26-12-2024 A 25-01-25\MR.DER-0913_25-SP 147\" xr:uid="{CD012153-CDDE-44DE-AA07-2ACDBB1189F4}"/>
    <hyperlink ref="AW75" r:id="rId515" display="pw:\\SRVPW3.pls.planservi.com.br:Projetos\Documents\C0849 - DER\40_Emissao\03_GRD\0-GRDs_Enviadas DER\30ºMEDIÇÃO-26-12-2024 A 25-01-25\MR.DER-0913_25-SP 147\" xr:uid="{BBA34827-CC02-4C69-82CF-F6AC72593A35}"/>
    <hyperlink ref="AW74" r:id="rId516" display="pw:\\SRVPW3.pls.planservi.com.br:Projetos\Documents\C0849 - DER\40_Emissao\03_GRD\0-GRDs_Enviadas DER\30ºMEDIÇÃO-26-12-2024 A 25-01-25\MR.DER-0913_25-SP 147\" xr:uid="{5B826E68-CA8C-4EC8-B611-35F9F75D2FC1}"/>
    <hyperlink ref="AK73" r:id="rId517" display="pw:\\SRVPW3.pls.planservi.com.br:Projetos\Documents\C0849 - DER\40_Emissao\03_GRD\0-GRDs_Enviadas DER\30ºMEDIÇÃO-26-12-2024 A 25-01-25\MR.DER-0913_25-SP 147\" xr:uid="{F7FDE39A-F0C5-4F29-B88F-DA4EF8403681}"/>
    <hyperlink ref="AK72" r:id="rId518" display="pw:\\SRVPW3.pls.planservi.com.br:Projetos\Documents\C0849 - DER\40_Emissao\03_GRD\0-GRDs_Enviadas DER\30ºMEDIÇÃO-26-12-2024 A 25-01-25\MR.DER-0913_25-SP 147\" xr:uid="{79B24DAD-2CAE-4846-A58E-6BF30B7C3718}"/>
    <hyperlink ref="AW71" r:id="rId519" display="pw:\\SRVPW3.pls.planservi.com.br:Projetos\Documents\C0849 - DER\40_Emissao\03_GRD\0-GRDs_Enviadas DER\30ºMEDIÇÃO-26-12-2024 A 25-01-25\MR.DER-0913_25-SP 147\" xr:uid="{FA555E6D-CF97-4E3F-8684-9281EDBB4270}"/>
    <hyperlink ref="AW70" r:id="rId520" display="pw:\\SRVPW3.pls.planservi.com.br:Projetos\Documents\C0849 - DER\40_Emissao\03_GRD\0-GRDs_Enviadas DER\30ºMEDIÇÃO-26-12-2024 A 25-01-25\MR.DER-0913_25-SP 147\" xr:uid="{49173251-4E18-497A-942C-BCD967BC9EA0}"/>
    <hyperlink ref="M549" r:id="rId521" display="pw:\\SRVPW3.pls.planservi.com.br:Projetos\Documents\C0849 - DER\40_Emissao\03_GRD\0-GRDs_Enviadas DER\30ºMEDIÇÃO-26-12-2024 A 25-01-25\MR.DER-0915_25\" xr:uid="{B6F6743C-6DD3-47FA-8CE9-7BE46F9FC987}"/>
    <hyperlink ref="M548" r:id="rId522" display="pw:\\SRVPW3.pls.planservi.com.br:Projetos\Documents\C0849 - DER\40_Emissao\03_GRD\0-GRDs_Enviadas DER\30ºMEDIÇÃO-26-12-2024 A 25-01-25\MR.DER-0915_25\" xr:uid="{F795EAF1-445C-415C-A074-B8539C478454}"/>
    <hyperlink ref="M547" r:id="rId523" display="pw:\\SRVPW3.pls.planservi.com.br:Projetos\Documents\C0849 - DER\40_Emissao\03_GRD\0-GRDs_Enviadas DER\30ºMEDIÇÃO-26-12-2024 A 25-01-25\MR.DER-0915_25\" xr:uid="{89020DD5-9697-485C-8156-9119A5290FC9}"/>
    <hyperlink ref="M546" r:id="rId524" display="pw:\\SRVPW3.pls.planservi.com.br:Projetos\Documents\C0849 - DER\40_Emissao\03_GRD\0-GRDs_Enviadas DER\30ºMEDIÇÃO-26-12-2024 A 25-01-25\MR.DER-0915_25\" xr:uid="{848B74C8-5077-490F-8D9A-A7FB5E8D84B8}"/>
    <hyperlink ref="M545" r:id="rId525" display="pw:\\SRVPW3.pls.planservi.com.br:Projetos\Documents\C0849 - DER\40_Emissao\03_GRD\0-GRDs_Enviadas DER\30ºMEDIÇÃO-26-12-2024 A 25-01-25\MR.DER-0915_25\" xr:uid="{B52A66BA-F6EB-44C0-8B69-AC74C97A5B76}"/>
    <hyperlink ref="M544" r:id="rId526" display="pw:\\SRVPW3.pls.planservi.com.br:Projetos\Documents\C0849 - DER\40_Emissao\03_GRD\0-GRDs_Enviadas DER\30ºMEDIÇÃO-26-12-2024 A 25-01-25\MR.DER-0915_25\" xr:uid="{7211387D-0C0C-4D07-8CE9-E6BCAE467F4D}"/>
    <hyperlink ref="M543" r:id="rId527" display="pw:\\SRVPW3.pls.planservi.com.br:Projetos\Documents\C0849 - DER\40_Emissao\03_GRD\0-GRDs_Enviadas DER\30ºMEDIÇÃO-26-12-2024 A 25-01-25\MR.DER-0915_25\" xr:uid="{088DDE43-2A9C-46D8-BAF2-FD3109243D48}"/>
    <hyperlink ref="M542" r:id="rId528" display="pw:\\SRVPW3.pls.planservi.com.br:Projetos\Documents\C0849 - DER\40_Emissao\03_GRD\0-GRDs_Enviadas DER\30ºMEDIÇÃO-26-12-2024 A 25-01-25\MR.DER-0915_25\" xr:uid="{BA02EF74-37B9-4F7A-A3E5-6FB73FCBF3D6}"/>
    <hyperlink ref="M541" r:id="rId529" display="pw:\\SRVPW3.pls.planservi.com.br:Projetos\Documents\C0849 - DER\40_Emissao\03_GRD\0-GRDs_Enviadas DER\30ºMEDIÇÃO-26-12-2024 A 25-01-25\MR.DER-0915_25\" xr:uid="{F6F7E872-9573-4B00-992C-8584FBA0E6F0}"/>
    <hyperlink ref="M540" r:id="rId530" display="pw:\\SRVPW3.pls.planservi.com.br:Projetos\Documents\C0849 - DER\40_Emissao\03_GRD\0-GRDs_Enviadas DER\30ºMEDIÇÃO-26-12-2024 A 25-01-25\MR.DER-0915_25\" xr:uid="{D1D5DB68-17AB-4C0D-9489-D80284A2915D}"/>
    <hyperlink ref="M539" r:id="rId531" display="pw:\\SRVPW3.pls.planservi.com.br:Projetos\Documents\C0849 - DER\40_Emissao\03_GRD\0-GRDs_Enviadas DER\30ºMEDIÇÃO-26-12-2024 A 25-01-25\MR.DER-0915_25\" xr:uid="{4EB9D552-73B1-42F3-B4F7-B41254C4C13E}"/>
    <hyperlink ref="M538" r:id="rId532" display="pw:\\SRVPW3.pls.planservi.com.br:Projetos\Documents\C0849 - DER\40_Emissao\03_GRD\0-GRDs_Enviadas DER\30ºMEDIÇÃO-26-12-2024 A 25-01-25\MR.DER-0915_25\" xr:uid="{A99CEDDC-312E-4516-93C9-D2D81256C8F8}"/>
    <hyperlink ref="M537" r:id="rId533" display="pw:\\SRVPW3.pls.planservi.com.br:Projetos\Documents\C0849 - DER\40_Emissao\03_GRD\0-GRDs_Enviadas DER\30ºMEDIÇÃO-26-12-2024 A 25-01-25\MR.DER-0915_25\" xr:uid="{D0D04618-E55E-43B1-8FAD-DAE399B09A9B}"/>
    <hyperlink ref="M536" r:id="rId534" display="pw:\\SRVPW3.pls.planservi.com.br:Projetos\Documents\C0849 - DER\40_Emissao\03_GRD\0-GRDs_Enviadas DER\30ºMEDIÇÃO-26-12-2024 A 25-01-25\MR.DER-0915_25\" xr:uid="{71CE6814-0D92-4151-91F7-0CEB5DEB833C}"/>
    <hyperlink ref="M535" r:id="rId535" display="pw:\\SRVPW3.pls.planservi.com.br:Projetos\Documents\C0849 - DER\40_Emissao\03_GRD\0-GRDs_Enviadas DER\30ºMEDIÇÃO-26-12-2024 A 25-01-25\MR.DER-0915_25\" xr:uid="{3C2C0081-7213-4F8E-AB1B-BBEE2F5DFD22}"/>
    <hyperlink ref="M534" r:id="rId536" display="pw:\\SRVPW3.pls.planservi.com.br:Projetos\Documents\C0849 - DER\40_Emissao\03_GRD\0-GRDs_Enviadas DER\30ºMEDIÇÃO-26-12-2024 A 25-01-25\MR.DER-0915_25\" xr:uid="{1E715D61-B3DB-4D23-85BA-2E409E5ABC5B}"/>
    <hyperlink ref="M533" r:id="rId537" display="pw:\\SRVPW3.pls.planservi.com.br:Projetos\Documents\C0849 - DER\40_Emissao\03_GRD\0-GRDs_Enviadas DER\30ºMEDIÇÃO-26-12-2024 A 25-01-25\MR.DER-0915_25\" xr:uid="{B5EE676F-4035-40AD-A355-172861887B86}"/>
    <hyperlink ref="M532" r:id="rId538" display="pw:\\SRVPW3.pls.planservi.com.br:Projetos\Documents\C0849 - DER\40_Emissao\03_GRD\0-GRDs_Enviadas DER\30ºMEDIÇÃO-26-12-2024 A 25-01-25\MR.DER-0915_25\" xr:uid="{272FC16D-6E0A-48BC-9BF9-B007A26E6428}"/>
    <hyperlink ref="M531" r:id="rId539" display="pw:\\SRVPW3.pls.planservi.com.br:Projetos\Documents\C0849 - DER\40_Emissao\03_GRD\0-GRDs_Enviadas DER\30ºMEDIÇÃO-26-12-2024 A 25-01-25\MR.DER-0915_25\" xr:uid="{216E268E-91C7-4C11-9E18-8B1E5E2732B0}"/>
    <hyperlink ref="M530" r:id="rId540" display="pw:\\SRVPW3.pls.planservi.com.br:Projetos\Documents\C0849 - DER\40_Emissao\03_GRD\0-GRDs_Enviadas DER\30ºMEDIÇÃO-26-12-2024 A 25-01-25\MR.DER-0915_25\" xr:uid="{D331242A-B9A1-4D83-B9CA-6233B8CF3AB3}"/>
    <hyperlink ref="M529" r:id="rId541" display="pw:\\SRVPW3.pls.planservi.com.br:Projetos\Documents\C0849 - DER\40_Emissao\03_GRD\0-GRDs_Enviadas DER\30ºMEDIÇÃO-26-12-2024 A 25-01-25\MR.DER-0915_25\" xr:uid="{8DE21367-70D9-42CE-814E-299D632DEACD}"/>
    <hyperlink ref="M528" r:id="rId542" display="pw:\\SRVPW3.pls.planservi.com.br:Projetos\Documents\C0849 - DER\40_Emissao\03_GRD\0-GRDs_Enviadas DER\30ºMEDIÇÃO-26-12-2024 A 25-01-25\MR.DER-0915_25\" xr:uid="{B2093138-64B3-4EFF-A56B-FE5CFAACCC9C}"/>
    <hyperlink ref="M527" r:id="rId543" display="pw:\\SRVPW3.pls.planservi.com.br:Projetos\Documents\C0849 - DER\40_Emissao\03_GRD\0-GRDs_Enviadas DER\30ºMEDIÇÃO-26-12-2024 A 25-01-25\MR.DER-0915_25\" xr:uid="{D45C03F7-FC6B-448A-846B-600754997CA6}"/>
    <hyperlink ref="M526" r:id="rId544" display="pw:\\SRVPW3.pls.planservi.com.br:Projetos\Documents\C0849 - DER\40_Emissao\03_GRD\0-GRDs_Enviadas DER\30ºMEDIÇÃO-26-12-2024 A 25-01-25\MR.DER-0915_25\" xr:uid="{DB9C1B61-3C16-4297-BBF2-C1F74B0BDEF6}"/>
    <hyperlink ref="M525" r:id="rId545" display="pw:\\SRVPW3.pls.planservi.com.br:Projetos\Documents\C0849 - DER\40_Emissao\03_GRD\0-GRDs_Enviadas DER\30ºMEDIÇÃO-26-12-2024 A 25-01-25\MR.DER-0915_25\" xr:uid="{849E709B-49E7-4B33-ACED-2E83D0303FB4}"/>
    <hyperlink ref="M524" r:id="rId546" display="pw:\\SRVPW3.pls.planservi.com.br:Projetos\Documents\C0849 - DER\40_Emissao\03_GRD\0-GRDs_Enviadas DER\30ºMEDIÇÃO-26-12-2024 A 25-01-25\MR.DER-0915_25\" xr:uid="{D4E305A6-339F-4560-BC79-4ACE38337D87}"/>
    <hyperlink ref="M523" r:id="rId547" display="pw:\\SRVPW3.pls.planservi.com.br:Projetos\Documents\C0849 - DER\40_Emissao\03_GRD\0-GRDs_Enviadas DER\30ºMEDIÇÃO-26-12-2024 A 25-01-25\MR.DER-0915_25\" xr:uid="{3AF8C525-E7D5-48EB-9613-481B475C4503}"/>
    <hyperlink ref="M522" r:id="rId548" display="pw:\\SRVPW3.pls.planservi.com.br:Projetos\Documents\C0849 - DER\40_Emissao\03_GRD\0-GRDs_Enviadas DER\30ºMEDIÇÃO-26-12-2024 A 25-01-25\MR.DER-0915_25\" xr:uid="{74E6D6E8-3129-481B-B6DE-FBE25B9F5C15}"/>
    <hyperlink ref="M521" r:id="rId549" display="pw:\\SRVPW3.pls.planservi.com.br:Projetos\Documents\C0849 - DER\40_Emissao\03_GRD\0-GRDs_Enviadas DER\30ºMEDIÇÃO-26-12-2024 A 25-01-25\MR.DER-0915_25\" xr:uid="{778A8B93-3D9A-41FE-8F9D-6970F4A0CBBF}"/>
    <hyperlink ref="M520" r:id="rId550" display="pw:\\SRVPW3.pls.planservi.com.br:Projetos\Documents\C0849 - DER\40_Emissao\03_GRD\0-GRDs_Enviadas DER\30ºMEDIÇÃO-26-12-2024 A 25-01-25\MR.DER-0915_25\" xr:uid="{5FEDBC5D-6541-40ED-96FC-9AE9E720AB12}"/>
    <hyperlink ref="M519" r:id="rId551" display="pw:\\SRVPW3.pls.planservi.com.br:Projetos\Documents\C0849 - DER\40_Emissao\03_GRD\0-GRDs_Enviadas DER\30ºMEDIÇÃO-26-12-2024 A 25-01-25\MR.DER-0915_25\" xr:uid="{90452376-1E05-4DA1-A6FB-4FF79F686D61}"/>
    <hyperlink ref="M518" r:id="rId552" display="pw:\\SRVPW3.pls.planservi.com.br:Projetos\Documents\C0849 - DER\40_Emissao\03_GRD\0-GRDs_Enviadas DER\30ºMEDIÇÃO-26-12-2024 A 25-01-25\MR.DER-0915_25\" xr:uid="{70FBA563-56CA-4230-8DE2-DA36591E71C3}"/>
    <hyperlink ref="M517" r:id="rId553" display="pw:\\SRVPW3.pls.planservi.com.br:Projetos\Documents\C0849 - DER\40_Emissao\03_GRD\0-GRDs_Enviadas DER\30ºMEDIÇÃO-26-12-2024 A 25-01-25\MR.DER-0915_25\" xr:uid="{413C8A83-7F10-49A6-B516-D754D6CFD345}"/>
    <hyperlink ref="M516" r:id="rId554" display="pw:\\SRVPW3.pls.planservi.com.br:Projetos\Documents\C0849 - DER\40_Emissao\03_GRD\0-GRDs_Enviadas DER\30ºMEDIÇÃO-26-12-2024 A 25-01-25\MR.DER-0915_25\" xr:uid="{4DAF1B5D-E4E6-4A3E-B1BB-E1169C3F775B}"/>
    <hyperlink ref="M515" r:id="rId555" display="pw:\\SRVPW3.pls.planservi.com.br:Projetos\Documents\C0849 - DER\40_Emissao\03_GRD\0-GRDs_Enviadas DER\30ºMEDIÇÃO-26-12-2024 A 25-01-25\MR.DER-0915_25\" xr:uid="{C4825545-764C-44EE-9468-85DFD42C74A2}"/>
    <hyperlink ref="M514" r:id="rId556" display="pw:\\SRVPW3.pls.planservi.com.br:Projetos\Documents\C0849 - DER\40_Emissao\03_GRD\0-GRDs_Enviadas DER\30ºMEDIÇÃO-26-12-2024 A 25-01-25\MR.DER-0915_25\" xr:uid="{63FD9966-5D3C-47A4-AB68-E4D09D318F21}"/>
    <hyperlink ref="M513" r:id="rId557" display="pw:\\SRVPW3.pls.planservi.com.br:Projetos\Documents\C0849 - DER\40_Emissao\03_GRD\0-GRDs_Enviadas DER\30ºMEDIÇÃO-26-12-2024 A 25-01-25\MR.DER-0915_25\" xr:uid="{3C877657-53AB-4967-85EE-41F0E6237E11}"/>
    <hyperlink ref="M512" r:id="rId558" display="pw:\\SRVPW3.pls.planservi.com.br:Projetos\Documents\C0849 - DER\40_Emissao\03_GRD\0-GRDs_Enviadas DER\30ºMEDIÇÃO-26-12-2024 A 25-01-25\MR.DER-0915_25\" xr:uid="{D154ED0D-63D6-4296-82EF-8930B9C8FF37}"/>
    <hyperlink ref="M511" r:id="rId559" display="pw:\\SRVPW3.pls.planservi.com.br:Projetos\Documents\C0849 - DER\40_Emissao\03_GRD\0-GRDs_Enviadas DER\30ºMEDIÇÃO-26-12-2024 A 25-01-25\MR.DER-0915_25\" xr:uid="{749CE059-AB8A-44E4-847A-08246C91EFA9}"/>
    <hyperlink ref="M510" r:id="rId560" display="pw:\\SRVPW3.pls.planservi.com.br:Projetos\Documents\C0849 - DER\40_Emissao\03_GRD\0-GRDs_Enviadas DER\30ºMEDIÇÃO-26-12-2024 A 25-01-25\MR.DER-0915_25\" xr:uid="{51FC4E83-D19B-48FC-82B3-E505AE66AB97}"/>
    <hyperlink ref="M509" r:id="rId561" display="pw:\\SRVPW3.pls.planservi.com.br:Projetos\Documents\C0849 - DER\40_Emissao\03_GRD\0-GRDs_Enviadas DER\30ºMEDIÇÃO-26-12-2024 A 25-01-25\MR.DER-0915_25\" xr:uid="{EAD2BBB9-1936-4B2B-B8D5-1570643654C7}"/>
    <hyperlink ref="M508" r:id="rId562" display="pw:\\SRVPW3.pls.planservi.com.br:Projetos\Documents\C0849 - DER\40_Emissao\03_GRD\0-GRDs_Enviadas DER\30ºMEDIÇÃO-26-12-2024 A 25-01-25\MR.DER-0915_25\" xr:uid="{3EA4046E-5A6F-4E19-9C25-B164B96364A7}"/>
    <hyperlink ref="M507" r:id="rId563" display="pw:\\SRVPW3.pls.planservi.com.br:Projetos\Documents\C0849 - DER\40_Emissao\03_GRD\0-GRDs_Enviadas DER\30ºMEDIÇÃO-26-12-2024 A 25-01-25\MR.DER-0915_25\" xr:uid="{1DCBD896-D0A8-4A77-A382-1436136B4D50}"/>
    <hyperlink ref="M506" r:id="rId564" display="pw:\\SRVPW3.pls.planservi.com.br:Projetos\Documents\C0849 - DER\40_Emissao\03_GRD\0-GRDs_Enviadas DER\30ºMEDIÇÃO-26-12-2024 A 25-01-25\MR.DER-0915_25\" xr:uid="{2DDCA47B-9707-40A7-9FB0-04C5EBCC24EA}"/>
    <hyperlink ref="M505" r:id="rId565" display="pw:\\SRVPW3.pls.planservi.com.br:Projetos\Documents\C0849 - DER\40_Emissao\03_GRD\0-GRDs_Enviadas DER\30ºMEDIÇÃO-26-12-2024 A 25-01-25\MR.DER-0915_25\" xr:uid="{42227867-357E-4E49-B215-65E8DA20242D}"/>
    <hyperlink ref="M504" r:id="rId566" display="pw:\\SRVPW3.pls.planservi.com.br:Projetos\Documents\C0849 - DER\40_Emissao\03_GRD\0-GRDs_Enviadas DER\30ºMEDIÇÃO-26-12-2024 A 25-01-25\MR.DER-0915_25\" xr:uid="{7233CDB4-FAF6-4F18-9589-F17CDAE35FCB}"/>
    <hyperlink ref="M503" r:id="rId567" display="pw:\\SRVPW3.pls.planservi.com.br:Projetos\Documents\C0849 - DER\40_Emissao\03_GRD\0-GRDs_Enviadas DER\30ºMEDIÇÃO-26-12-2024 A 25-01-25\MR.DER-0915_25\" xr:uid="{433592A5-990C-42D7-84B9-080FE84BF6FE}"/>
    <hyperlink ref="M502" r:id="rId568" display="pw:\\SRVPW3.pls.planservi.com.br:Projetos\Documents\C0849 - DER\40_Emissao\03_GRD\0-GRDs_Enviadas DER\30ºMEDIÇÃO-26-12-2024 A 25-01-25\MR.DER-0915_25\" xr:uid="{2834F974-7BF9-42C3-8400-CB24415770F7}"/>
    <hyperlink ref="M501" r:id="rId569" display="pw:\\SRVPW3.pls.planservi.com.br:Projetos\Documents\C0849 - DER\40_Emissao\03_GRD\0-GRDs_Enviadas DER\30ºMEDIÇÃO-26-12-2024 A 25-01-25\MR.DER-0915_25\" xr:uid="{70663012-1FBB-49A5-B40F-472C933FE37C}"/>
    <hyperlink ref="M500" r:id="rId570" display="pw:\\SRVPW3.pls.planservi.com.br:Projetos\Documents\C0849 - DER\40_Emissao\03_GRD\0-GRDs_Enviadas DER\30ºMEDIÇÃO-26-12-2024 A 25-01-25\MR.DER-0915_25\" xr:uid="{EFA7C381-4121-4F12-B4DD-51327099F612}"/>
    <hyperlink ref="M499" r:id="rId571" display="pw:\\SRVPW3.pls.planservi.com.br:Projetos\Documents\C0849 - DER\40_Emissao\03_GRD\0-GRDs_Enviadas DER\30ºMEDIÇÃO-26-12-2024 A 25-01-25\MR.DER-0915_25\" xr:uid="{4B06DD91-460B-4A67-9BA1-F10A63BD68A5}"/>
    <hyperlink ref="M498" r:id="rId572" display="pw:\\SRVPW3.pls.planservi.com.br:Projetos\Documents\C0849 - DER\40_Emissao\03_GRD\0-GRDs_Enviadas DER\30ºMEDIÇÃO-26-12-2024 A 25-01-25\MR.DER-0915_25\" xr:uid="{178A7425-4FC6-4EF9-8233-1B115B64C094}"/>
    <hyperlink ref="M497" r:id="rId573" display="pw:\\SRVPW3.pls.planservi.com.br:Projetos\Documents\C0849 - DER\40_Emissao\03_GRD\0-GRDs_Enviadas DER\30ºMEDIÇÃO-26-12-2024 A 25-01-25\MR.DER-0915_25\" xr:uid="{A6F6E1F7-1C89-49BC-A482-C09ECE09A953}"/>
    <hyperlink ref="M496" r:id="rId574" display="pw:\\SRVPW3.pls.planservi.com.br:Projetos\Documents\C0849 - DER\40_Emissao\03_GRD\0-GRDs_Enviadas DER\30ºMEDIÇÃO-26-12-2024 A 25-01-25\MR.DER-0915_25\" xr:uid="{3E44577A-6E6B-4B5D-B7F5-518D89D256A7}"/>
    <hyperlink ref="M592" r:id="rId575" display="pw:\\SRVPW3.pls.planservi.com.br:Projetos\Documents\C0849 - DER\40_Emissao\03_GRD\0-GRDs_Enviadas DER\30ºMEDIÇÃO-26-12-2024 A 25-01-25\MR.DER-0916_25\" xr:uid="{6AC378D9-A3A2-4995-8212-FBA79E7847F1}"/>
    <hyperlink ref="S595" r:id="rId576" display="pw:\\SRVPW3.pls.planservi.com.br:Projetos\Documents\C0849 - DER\40_Emissao\03_GRD\0-GRDs_Enviadas DER\30ºMEDIÇÃO-26-12-2024 A 25-01-25\MR.DER-0916_25\" xr:uid="{9F90431B-B6D5-4F70-AACF-E3B2BEC7B4BF}"/>
    <hyperlink ref="S594" r:id="rId577" display="pw:\\SRVPW3.pls.planservi.com.br:Projetos\Documents\C0849 - DER\40_Emissao\03_GRD\0-GRDs_Enviadas DER\30ºMEDIÇÃO-26-12-2024 A 25-01-25\MR.DER-0916_25\" xr:uid="{59970AFE-97F9-4A0D-B179-9E000E289B5C}"/>
    <hyperlink ref="S593" r:id="rId578" display="pw:\\SRVPW3.pls.planservi.com.br:Projetos\Documents\C0849 - DER\40_Emissao\03_GRD\0-GRDs_Enviadas DER\30ºMEDIÇÃO-26-12-2024 A 25-01-25\MR.DER-0916_25\" xr:uid="{403CB333-4693-40F2-91A5-58AB7EDEB09B}"/>
    <hyperlink ref="S591" r:id="rId579" display="pw:\\SRVPW3.pls.planservi.com.br:Projetos\Documents\C0849 - DER\40_Emissao\03_GRD\0-GRDs_Enviadas DER\30ºMEDIÇÃO-26-12-2024 A 25-01-25\MR.DER-0916_25\" xr:uid="{2FD67857-2BED-421F-A729-F365C7D8B6E9}"/>
    <hyperlink ref="S590" r:id="rId580" display="pw:\\SRVPW3.pls.planservi.com.br:Projetos\Documents\C0849 - DER\40_Emissao\03_GRD\0-GRDs_Enviadas DER\30ºMEDIÇÃO-26-12-2024 A 25-01-25\MR.DER-0916_25\" xr:uid="{60502080-C701-46F3-82FB-47E79210316A}"/>
    <hyperlink ref="S589" r:id="rId581" display="pw:\\SRVPW3.pls.planservi.com.br:Projetos\Documents\C0849 - DER\40_Emissao\03_GRD\0-GRDs_Enviadas DER\30ºMEDIÇÃO-26-12-2024 A 25-01-25\MR.DER-0916_25\" xr:uid="{FB82839E-8FFF-4F44-B178-A01ADF58ED19}"/>
    <hyperlink ref="S588" r:id="rId582" display="pw:\\SRVPW3.pls.planservi.com.br:Projetos\Documents\C0849 - DER\40_Emissao\03_GRD\0-GRDs_Enviadas DER\30ºMEDIÇÃO-26-12-2024 A 25-01-25\MR.DER-0916_25\" xr:uid="{BD5FD2EA-692E-44A8-A105-F0871883F2CD}"/>
    <hyperlink ref="S587" r:id="rId583" display="pw:\\SRVPW3.pls.planservi.com.br:Projetos\Documents\C0849 - DER\40_Emissao\03_GRD\0-GRDs_Enviadas DER\30ºMEDIÇÃO-26-12-2024 A 25-01-25\MR.DER-0916_25\" xr:uid="{B48B0CF9-2493-406E-B9F8-91C1A7208452}"/>
    <hyperlink ref="S586" r:id="rId584" display="pw:\\SRVPW3.pls.planservi.com.br:Projetos\Documents\C0849 - DER\40_Emissao\03_GRD\0-GRDs_Enviadas DER\30ºMEDIÇÃO-26-12-2024 A 25-01-25\MR.DER-0916_25\" xr:uid="{5E9136CA-FCE9-492B-9897-FB5F04177815}"/>
    <hyperlink ref="S585" r:id="rId585" display="pw:\\SRVPW3.pls.planservi.com.br:Projetos\Documents\C0849 - DER\40_Emissao\03_GRD\0-GRDs_Enviadas DER\30ºMEDIÇÃO-26-12-2024 A 25-01-25\MR.DER-0916_25\" xr:uid="{78A978DB-528B-49D1-8EDD-2BFF172FC1C2}"/>
    <hyperlink ref="S584" r:id="rId586" display="pw:\\SRVPW3.pls.planservi.com.br:Projetos\Documents\C0849 - DER\40_Emissao\03_GRD\0-GRDs_Enviadas DER\30ºMEDIÇÃO-26-12-2024 A 25-01-25\MR.DER-0916_25\" xr:uid="{7F37D952-3272-4940-ABE5-77D8C745E8C6}"/>
    <hyperlink ref="S583" r:id="rId587" display="pw:\\SRVPW3.pls.planservi.com.br:Projetos\Documents\C0849 - DER\40_Emissao\03_GRD\0-GRDs_Enviadas DER\30ºMEDIÇÃO-26-12-2024 A 25-01-25\MR.DER-0916_25\" xr:uid="{67F2579F-AC47-4073-BEF3-EB97878CF94E}"/>
    <hyperlink ref="S582" r:id="rId588" display="pw:\\SRVPW3.pls.planservi.com.br:Projetos\Documents\C0849 - DER\40_Emissao\03_GRD\0-GRDs_Enviadas DER\30ºMEDIÇÃO-26-12-2024 A 25-01-25\MR.DER-0916_25\" xr:uid="{8F4545FA-61F9-4339-A734-03111C832669}"/>
    <hyperlink ref="S581" r:id="rId589" display="pw:\\SRVPW3.pls.planservi.com.br:Projetos\Documents\C0849 - DER\40_Emissao\03_GRD\0-GRDs_Enviadas DER\30ºMEDIÇÃO-26-12-2024 A 25-01-25\MR.DER-0916_25\" xr:uid="{9BF7E905-8E9A-4F76-96F8-2B3B3259F6F7}"/>
    <hyperlink ref="S580" r:id="rId590" display="pw:\\SRVPW3.pls.planservi.com.br:Projetos\Documents\C0849 - DER\40_Emissao\03_GRD\0-GRDs_Enviadas DER\30ºMEDIÇÃO-26-12-2024 A 25-01-25\MR.DER-0916_25\" xr:uid="{198B3C19-089E-4B38-B168-870F223D7629}"/>
    <hyperlink ref="S579" r:id="rId591" display="pw:\\SRVPW3.pls.planservi.com.br:Projetos\Documents\C0849 - DER\40_Emissao\03_GRD\0-GRDs_Enviadas DER\30ºMEDIÇÃO-26-12-2024 A 25-01-25\MR.DER-0916_25\" xr:uid="{627FF179-DDFD-45C4-B592-5178E108BE9E}"/>
    <hyperlink ref="S578" r:id="rId592" display="pw:\\SRVPW3.pls.planservi.com.br:Projetos\Documents\C0849 - DER\40_Emissao\03_GRD\0-GRDs_Enviadas DER\30ºMEDIÇÃO-26-12-2024 A 25-01-25\MR.DER-0916_25\" xr:uid="{0C1BB7C5-02ED-457B-B011-86D149D50C37}"/>
    <hyperlink ref="S577" r:id="rId593" display="pw:\\SRVPW3.pls.planservi.com.br:Projetos\Documents\C0849 - DER\40_Emissao\03_GRD\0-GRDs_Enviadas DER\30ºMEDIÇÃO-26-12-2024 A 25-01-25\MR.DER-0916_25\" xr:uid="{6FA67C94-A32C-44E9-B701-A56F3F13E713}"/>
    <hyperlink ref="S576" r:id="rId594" display="pw:\\SRVPW3.pls.planservi.com.br:Projetos\Documents\C0849 - DER\40_Emissao\03_GRD\0-GRDs_Enviadas DER\30ºMEDIÇÃO-26-12-2024 A 25-01-25\MR.DER-0916_25\" xr:uid="{C263BEC5-0279-4FF9-BBDB-547304F8B262}"/>
    <hyperlink ref="S575" r:id="rId595" display="pw:\\SRVPW3.pls.planservi.com.br:Projetos\Documents\C0849 - DER\40_Emissao\03_GRD\0-GRDs_Enviadas DER\30ºMEDIÇÃO-26-12-2024 A 25-01-25\MR.DER-0916_25\" xr:uid="{B780E2B1-FF54-43B9-A409-3671ABE52E10}"/>
    <hyperlink ref="S574" r:id="rId596" display="pw:\\SRVPW3.pls.planservi.com.br:Projetos\Documents\C0849 - DER\40_Emissao\03_GRD\0-GRDs_Enviadas DER\30ºMEDIÇÃO-26-12-2024 A 25-01-25\MR.DER-0916_25\" xr:uid="{8FC90808-2FD8-4ABC-B1BD-35921005CFA0}"/>
    <hyperlink ref="S573" r:id="rId597" display="pw:\\SRVPW3.pls.planservi.com.br:Projetos\Documents\C0849 - DER\40_Emissao\03_GRD\0-GRDs_Enviadas DER\30ºMEDIÇÃO-26-12-2024 A 25-01-25\MR.DER-0916_25\" xr:uid="{7E7A61A0-AFCC-4387-A283-F0408EBC256A}"/>
    <hyperlink ref="S572" r:id="rId598" display="pw:\\SRVPW3.pls.planservi.com.br:Projetos\Documents\C0849 - DER\40_Emissao\03_GRD\0-GRDs_Enviadas DER\30ºMEDIÇÃO-26-12-2024 A 25-01-25\MR.DER-0916_25\" xr:uid="{4078C307-2B55-4808-BC64-F096601DCE51}"/>
    <hyperlink ref="S571" r:id="rId599" display="pw:\\SRVPW3.pls.planservi.com.br:Projetos\Documents\C0849 - DER\40_Emissao\03_GRD\0-GRDs_Enviadas DER\30ºMEDIÇÃO-26-12-2024 A 25-01-25\MR.DER-0916_25\" xr:uid="{D2C5C1A8-F9AD-4BBD-B960-89003198A69E}"/>
    <hyperlink ref="S570" r:id="rId600" display="pw:\\SRVPW3.pls.planservi.com.br:Projetos\Documents\C0849 - DER\40_Emissao\03_GRD\0-GRDs_Enviadas DER\30ºMEDIÇÃO-26-12-2024 A 25-01-25\MR.DER-0916_25\" xr:uid="{A17B3D33-0BA5-4D3C-8E11-00395CA3CE80}"/>
    <hyperlink ref="S569" r:id="rId601" display="pw:\\SRVPW3.pls.planservi.com.br:Projetos\Documents\C0849 - DER\40_Emissao\03_GRD\0-GRDs_Enviadas DER\30ºMEDIÇÃO-26-12-2024 A 25-01-25\MR.DER-0916_25\" xr:uid="{1AFB63A0-B993-4F38-A0E2-A397E1B8A511}"/>
    <hyperlink ref="S568" r:id="rId602" display="pw:\\SRVPW3.pls.planservi.com.br:Projetos\Documents\C0849 - DER\40_Emissao\03_GRD\0-GRDs_Enviadas DER\30ºMEDIÇÃO-26-12-2024 A 25-01-25\MR.DER-0916_25\" xr:uid="{6F1F3C43-A46B-4855-B326-78458053749A}"/>
    <hyperlink ref="S567" r:id="rId603" display="pw:\\SRVPW3.pls.planservi.com.br:Projetos\Documents\C0849 - DER\40_Emissao\03_GRD\0-GRDs_Enviadas DER\30ºMEDIÇÃO-26-12-2024 A 25-01-25\MR.DER-0916_25\" xr:uid="{1DE22191-BE33-4A88-A651-7837A9C1A151}"/>
    <hyperlink ref="S566" r:id="rId604" display="pw:\\SRVPW3.pls.planservi.com.br:Projetos\Documents\C0849 - DER\40_Emissao\03_GRD\0-GRDs_Enviadas DER\30ºMEDIÇÃO-26-12-2024 A 25-01-25\MR.DER-0916_25\" xr:uid="{F1621BCA-E4BA-4473-8E9A-908D08838EC4}"/>
    <hyperlink ref="S565" r:id="rId605" display="pw:\\SRVPW3.pls.planservi.com.br:Projetos\Documents\C0849 - DER\40_Emissao\03_GRD\0-GRDs_Enviadas DER\30ºMEDIÇÃO-26-12-2024 A 25-01-25\MR.DER-0916_25\" xr:uid="{FA812672-3240-4386-90CB-EF749A97ABA7}"/>
    <hyperlink ref="S564" r:id="rId606" display="pw:\\SRVPW3.pls.planservi.com.br:Projetos\Documents\C0849 - DER\40_Emissao\03_GRD\0-GRDs_Enviadas DER\30ºMEDIÇÃO-26-12-2024 A 25-01-25\MR.DER-0916_25\" xr:uid="{B093B1CC-10B1-4206-9465-F67FE9F52038}"/>
    <hyperlink ref="S563" r:id="rId607" display="pw:\\SRVPW3.pls.planservi.com.br:Projetos\Documents\C0849 - DER\40_Emissao\03_GRD\0-GRDs_Enviadas DER\30ºMEDIÇÃO-26-12-2024 A 25-01-25\MR.DER-0916_25\" xr:uid="{8B77C2A5-B99C-46B1-8EE2-DD5643436218}"/>
    <hyperlink ref="S562" r:id="rId608" display="pw:\\SRVPW3.pls.planservi.com.br:Projetos\Documents\C0849 - DER\40_Emissao\03_GRD\0-GRDs_Enviadas DER\30ºMEDIÇÃO-26-12-2024 A 25-01-25\MR.DER-0916_25\" xr:uid="{C677ED04-17B3-42C5-A109-7153E86783B8}"/>
    <hyperlink ref="S561" r:id="rId609" display="pw:\\SRVPW3.pls.planservi.com.br:Projetos\Documents\C0849 - DER\40_Emissao\03_GRD\0-GRDs_Enviadas DER\30ºMEDIÇÃO-26-12-2024 A 25-01-25\MR.DER-0916_25\" xr:uid="{A6A00245-D544-4973-B7B0-4E6DD5057C89}"/>
    <hyperlink ref="S560" r:id="rId610" display="pw:\\SRVPW3.pls.planservi.com.br:Projetos\Documents\C0849 - DER\40_Emissao\03_GRD\0-GRDs_Enviadas DER\30ºMEDIÇÃO-26-12-2024 A 25-01-25\MR.DER-0916_25\" xr:uid="{2C56D551-A058-4012-B447-51DE8C7A9958}"/>
    <hyperlink ref="S559" r:id="rId611" display="pw:\\SRVPW3.pls.planservi.com.br:Projetos\Documents\C0849 - DER\40_Emissao\03_GRD\0-GRDs_Enviadas DER\30ºMEDIÇÃO-26-12-2024 A 25-01-25\MR.DER-0916_25\" xr:uid="{B4351E67-5207-4A1D-B05F-1BA1647524F3}"/>
    <hyperlink ref="S558" r:id="rId612" display="pw:\\SRVPW3.pls.planservi.com.br:Projetos\Documents\C0849 - DER\40_Emissao\03_GRD\0-GRDs_Enviadas DER\30ºMEDIÇÃO-26-12-2024 A 25-01-25\MR.DER-0916_25\" xr:uid="{44045200-1268-4992-B210-A84D6DACEECC}"/>
    <hyperlink ref="S557" r:id="rId613" display="pw:\\SRVPW3.pls.planservi.com.br:Projetos\Documents\C0849 - DER\40_Emissao\03_GRD\0-GRDs_Enviadas DER\30ºMEDIÇÃO-26-12-2024 A 25-01-25\MR.DER-0916_25\" xr:uid="{E4BD693C-B43E-4D9E-A19D-6EC0C1451533}"/>
    <hyperlink ref="S556" r:id="rId614" display="pw:\\SRVPW3.pls.planservi.com.br:Projetos\Documents\C0849 - DER\40_Emissao\03_GRD\0-GRDs_Enviadas DER\30ºMEDIÇÃO-26-12-2024 A 25-01-25\MR.DER-0916_25\" xr:uid="{F8738433-B1EF-429D-9A35-A73691785644}"/>
    <hyperlink ref="S555" r:id="rId615" display="pw:\\SRVPW3.pls.planservi.com.br:Projetos\Documents\C0849 - DER\40_Emissao\03_GRD\0-GRDs_Enviadas DER\30ºMEDIÇÃO-26-12-2024 A 25-01-25\MR.DER-0916_25\" xr:uid="{6B9574CE-A1F0-426E-B9C0-569558B1447E}"/>
    <hyperlink ref="S554" r:id="rId616" display="pw:\\SRVPW3.pls.planservi.com.br:Projetos\Documents\C0849 - DER\40_Emissao\03_GRD\0-GRDs_Enviadas DER\30ºMEDIÇÃO-26-12-2024 A 25-01-25\MR.DER-0916_25\" xr:uid="{57C5453D-6352-49A7-AB2B-9D0C5E33F952}"/>
    <hyperlink ref="S553" r:id="rId617" display="pw:\\SRVPW3.pls.planservi.com.br:Projetos\Documents\C0849 - DER\40_Emissao\03_GRD\0-GRDs_Enviadas DER\30ºMEDIÇÃO-26-12-2024 A 25-01-25\MR.DER-0916_25\" xr:uid="{6CAA60B8-A832-4653-8515-F6DD89D447F8}"/>
    <hyperlink ref="S552" r:id="rId618" display="pw:\\SRVPW3.pls.planservi.com.br:Projetos\Documents\C0849 - DER\40_Emissao\03_GRD\0-GRDs_Enviadas DER\30ºMEDIÇÃO-26-12-2024 A 25-01-25\MR.DER-0916_25\" xr:uid="{7CE95004-64B8-4124-B310-464F29C5A305}"/>
    <hyperlink ref="S551" r:id="rId619" display="pw:\\SRVPW3.pls.planservi.com.br:Projetos\Documents\C0849 - DER\40_Emissao\03_GRD\0-GRDs_Enviadas DER\30ºMEDIÇÃO-26-12-2024 A 25-01-25\MR.DER-0916_25\" xr:uid="{CDB93BF2-88A7-4A25-AB6C-81A4BF7BBB3B}"/>
    <hyperlink ref="Y153" r:id="rId620" display="pw:\\SRVPW3.pls.planservi.com.br:Projetos\Documents\C0849 - DER\40_Emissao\03_GRD\0-GRDs_Enviadas DER\30ºMEDIÇÃO-26-12-2024 A 25-01-25\MR.DER-0894_25\" xr:uid="{DDBE2FE9-40E1-4D6A-9AA2-5C98ED11575F}"/>
    <hyperlink ref="Y147" r:id="rId621" display="pw:\\SRVPW3.pls.planservi.com.br:Projetos\Documents\C0849 - DER\40_Emissao\03_GRD\0-GRDs_Enviadas DER\30ºMEDIÇÃO-26-12-2024 A 25-01-25\MR.DER-0894_25\" xr:uid="{9EAEE176-614E-41F6-A281-2D6A700D015D}"/>
    <hyperlink ref="Y146" r:id="rId622" display="pw:\\SRVPW3.pls.planservi.com.br:Projetos\Documents\C0849 - DER\40_Emissao\03_GRD\0-GRDs_Enviadas DER\30ºMEDIÇÃO-26-12-2024 A 25-01-25\MR.DER-0894_25\" xr:uid="{A504186A-8595-45BD-86B9-B8B8BBC47B14}"/>
    <hyperlink ref="Y145" r:id="rId623" display="pw:\\SRVPW3.pls.planservi.com.br:Projetos\Documents\C0849 - DER\40_Emissao\03_GRD\0-GRDs_Enviadas DER\30ºMEDIÇÃO-26-12-2024 A 25-01-25\MR.DER-0894_25\" xr:uid="{1EEC0CEB-54CE-418B-800D-75DED3E65A43}"/>
    <hyperlink ref="S140" r:id="rId624" display="pw:\\SRVPW3.pls.planservi.com.br:Projetos\Documents\C0849 - DER\40_Emissao\03_GRD\0-GRDs_Enviadas DER\30ºMEDIÇÃO-26-12-2024 A 25-01-25\MR.DER-0894_25\" xr:uid="{80269228-80F0-4560-87D3-4851440879A8}"/>
    <hyperlink ref="S139" r:id="rId625" display="pw:\\SRVPW3.pls.planservi.com.br:Projetos\Documents\C0849 - DER\40_Emissao\03_GRD\0-GRDs_Enviadas DER\30ºMEDIÇÃO-26-12-2024 A 25-01-25\MR.DER-0894_25\" xr:uid="{8AB62910-D36C-4881-A62A-86D21730F6F3}"/>
    <hyperlink ref="S153" r:id="rId626" display="pw:\\SRVPW3.pls.planservi.com.br:Projetos\Documents\C0849 - DER\40_Emissao\03_GRD\0-GRDs_Enviadas DER\29ºMEDIÇÃO-26-11-2024 A 25-12-24\MR.DER-0884_24\" xr:uid="{796D58CF-9DED-4307-8DE5-46FCDEE3DC10}"/>
    <hyperlink ref="S147" r:id="rId627" display="pw:\\SRVPW3.pls.planservi.com.br:Projetos\Documents\C0849 - DER\40_Emissao\03_GRD\0-GRDs_Enviadas DER\29ºMEDIÇÃO-26-11-2024 A 25-12-24\MR.DER-0884_24\" xr:uid="{35A4FDB8-C2FC-488D-967A-4443F3126F00}"/>
    <hyperlink ref="S146" r:id="rId628" display="pw:\\SRVPW3.pls.planservi.com.br:Projetos\Documents\C0849 - DER\40_Emissao\03_GRD\0-GRDs_Enviadas DER\29ºMEDIÇÃO-26-11-2024 A 25-12-24\MR.DER-0884_24\" xr:uid="{C738BBC4-0060-4FA9-870C-8FB82AA2C638}"/>
    <hyperlink ref="S145" r:id="rId629" display="pw:\\SRVPW3.pls.planservi.com.br:Projetos\Documents\C0849 - DER\40_Emissao\03_GRD\0-GRDs_Enviadas DER\29ºMEDIÇÃO-26-11-2024 A 25-12-24\MR.DER-0884_24\" xr:uid="{6E93C555-B401-47CC-9942-F9C5EDC5A523}"/>
    <hyperlink ref="S138" r:id="rId630" display="pw:\\SRVPW3.pls.planservi.com.br:Projetos\Documents\C0849 - DER\40_Emissao\03_GRD\0-GRDs_Enviadas DER\29ºMEDIÇÃO-26-11-2024 A 25-12-24\MR.DER-0884_24\" xr:uid="{04588A7D-C050-4820-98DD-EE7D6D37F2A2}"/>
    <hyperlink ref="S137" r:id="rId631" display="pw:\\SRVPW3.pls.planservi.com.br:Projetos\Documents\C0849 - DER\40_Emissao\03_GRD\0-GRDs_Enviadas DER\29ºMEDIÇÃO-26-11-2024 A 25-12-24\MR.DER-0884_24\" xr:uid="{E735BD85-04D7-403D-9E71-B11BB7B73B91}"/>
    <hyperlink ref="S136" r:id="rId632" display="pw:\\SRVPW3.pls.planservi.com.br:Projetos\Documents\C0849 - DER\40_Emissao\03_GRD\0-GRDs_Enviadas DER\29ºMEDIÇÃO-26-11-2024 A 25-12-24\MR.DER-0884_24\" xr:uid="{57C52268-5C14-440F-A040-2C0DABFBB9F5}"/>
    <hyperlink ref="S135" r:id="rId633" display="pw:\\SRVPW3.pls.planservi.com.br:Projetos\Documents\C0849 - DER\40_Emissao\03_GRD\0-GRDs_Enviadas DER\29ºMEDIÇÃO-26-11-2024 A 25-12-24\MR.DER-0884_24\" xr:uid="{3E302676-B7F8-41DE-B2D2-A27BDF5A4A2A}"/>
    <hyperlink ref="S134" r:id="rId634" display="pw:\\SRVPW3.pls.planservi.com.br:Projetos\Documents\C0849 - DER\40_Emissao\03_GRD\0-GRDs_Enviadas DER\29ºMEDIÇÃO-26-11-2024 A 25-12-24\MR.DER-0884_24\" xr:uid="{9F722556-7837-4B81-8707-F10A40955FA1}"/>
    <hyperlink ref="S133" r:id="rId635" display="pw:\\SRVPW3.pls.planservi.com.br:Projetos\Documents\C0849 - DER\40_Emissao\03_GRD\0-GRDs_Enviadas DER\29ºMEDIÇÃO-26-11-2024 A 25-12-24\MR.DER-0884_24\" xr:uid="{B8BCBE31-9AF5-4593-A0D1-A3DBF56D7125}"/>
    <hyperlink ref="S132" r:id="rId636" display="pw:\\SRVPW3.pls.planservi.com.br:Projetos\Documents\C0849 - DER\40_Emissao\03_GRD\0-GRDs_Enviadas DER\29ºMEDIÇÃO-26-11-2024 A 25-12-24\MR.DER-0884_24\" xr:uid="{E267688D-83D8-4945-8035-8AEF377DB178}"/>
    <hyperlink ref="S131" r:id="rId637" display="pw:\\SRVPW3.pls.planservi.com.br:Projetos\Documents\C0849 - DER\40_Emissao\03_GRD\0-GRDs_Enviadas DER\29ºMEDIÇÃO-26-11-2024 A 25-12-24\MR.DER-0884_24\" xr:uid="{69C6BB88-396D-42C2-B70A-D596CEDE979B}"/>
    <hyperlink ref="S130" r:id="rId638" display="pw:\\SRVPW3.pls.planservi.com.br:Projetos\Documents\C0849 - DER\40_Emissao\03_GRD\0-GRDs_Enviadas DER\29ºMEDIÇÃO-26-11-2024 A 25-12-24\MR.DER-0884_24\" xr:uid="{33B3921A-1733-4982-9CCB-E13C5889BAAF}"/>
    <hyperlink ref="S129" r:id="rId639" display="pw:\\SRVPW3.pls.planservi.com.br:Projetos\Documents\C0849 - DER\40_Emissao\03_GRD\0-GRDs_Enviadas DER\29ºMEDIÇÃO-26-11-2024 A 25-12-24\MR.DER-0884_24\" xr:uid="{CD91C098-8EBB-43BD-A8D5-606A46829647}"/>
    <hyperlink ref="M140" r:id="rId640" display="pw:\\SRVPW3.pls.planservi.com.br:Projetos\Documents\C0849 - DER\40_Emissao\03_GRD\0-GRDs_Enviadas DER\29ºMEDIÇÃO-26-11-2024 A 25-12-24\MR.DER-0884_24\" xr:uid="{76316A9A-C4A7-4FB7-AAAB-22265017A5D1}"/>
    <hyperlink ref="M139" r:id="rId641" display="pw:\\SRVPW3.pls.planservi.com.br:Projetos\Documents\C0849 - DER\40_Emissao\03_GRD\0-GRDs_Enviadas DER\29ºMEDIÇÃO-26-11-2024 A 25-12-24\MR.DER-0884_24\" xr:uid="{5F64D6A1-E9F1-4B63-9A41-4C4C594DCFA7}"/>
    <hyperlink ref="S187" r:id="rId642" display="pw:\\SRVPW3.pls.planservi.com.br:Projetos\Documents\C0849 - DER\40_Emissao\03_GRD\0-GRDs_Enviadas DER\26ºMEDIÇÃO-26-08-2024 A 25-09-24\MR.DER-0764_24\" xr:uid="{16AE7074-016E-42BE-9C3C-C3B9F11DF23A}"/>
    <hyperlink ref="S128" r:id="rId643" display="pw:\\SRVPW3.pls.planservi.com.br:Projetos\Documents\C0849 - DER\40_Emissao\03_GRD\0-GRDs_Enviadas DER\26ºMEDIÇÃO-26-08-2024 A 25-09-24\MR.DER-0764_24\" xr:uid="{A03E2112-6A0D-465E-B6A9-2271371D008A}"/>
    <hyperlink ref="S127" r:id="rId644" display="pw:\\SRVPW3.pls.planservi.com.br:Projetos\Documents\C0849 - DER\40_Emissao\03_GRD\0-GRDs_Enviadas DER\26ºMEDIÇÃO-26-08-2024 A 25-09-24\MR.DER-0764_24\" xr:uid="{C3F01F0E-7CEF-4261-9195-784FA5818504}"/>
    <hyperlink ref="AQ887" r:id="rId645" display="pw:\\SRVPW3.pls.planservi.com.br:Projetos\Documents\C0849 - DER\40_Emissao\03_GRD\0-GRDs_Enviadas DER\29ºMEDIÇÃO-26-11-2024 A 25-12-24\MR.DER-0883_24\" xr:uid="{FAB1B571-D63D-4C2C-AE58-E32AFD2BFAAD}"/>
    <hyperlink ref="AQ886" r:id="rId646" display="pw:\\SRVPW3.pls.planservi.com.br:Projetos\Documents\C0849 - DER\40_Emissao\03_GRD\0-GRDs_Enviadas DER\29ºMEDIÇÃO-26-11-2024 A 25-12-24\MR.DER-0883_24\" xr:uid="{7E893367-87FA-48D8-92E1-414DE58A0731}"/>
    <hyperlink ref="AQ885" r:id="rId647" display="pw:\\SRVPW3.pls.planservi.com.br:Projetos\Documents\C0849 - DER\40_Emissao\03_GRD\0-GRDs_Enviadas DER\29ºMEDIÇÃO-26-11-2024 A 25-12-24\MR.DER-0883_24\" xr:uid="{3400A0C6-E3CF-4EEF-B4BD-56D810548427}"/>
    <hyperlink ref="AQ884" r:id="rId648" display="pw:\\SRVPW3.pls.planservi.com.br:Projetos\Documents\C0849 - DER\40_Emissao\03_GRD\0-GRDs_Enviadas DER\29ºMEDIÇÃO-26-11-2024 A 25-12-24\MR.DER-0883_24\" xr:uid="{BCC71CEC-ED8C-427D-8F78-091477D74625}"/>
    <hyperlink ref="AQ109" r:id="rId649" display="pw:\\SRVPW3.pls.planservi.com.br:Projetos\Documents\C0849 - DER\40_Emissao\03_GRD\0-GRDs_Enviadas DER\29ºMEDIÇÃO-26-11-2024 A 25-12-24\MR.DER-0883_24\" xr:uid="{981B8C2B-6052-4156-AB08-B5CC5BB28315}"/>
    <hyperlink ref="AQ108" r:id="rId650" display="pw:\\SRVPW3.pls.planservi.com.br:Projetos\Documents\C0849 - DER\40_Emissao\03_GRD\0-GRDs_Enviadas DER\29ºMEDIÇÃO-26-11-2024 A 25-12-24\MR.DER-0883_24\" xr:uid="{A16272D6-9995-4E0E-AC23-9FF200A4C233}"/>
    <hyperlink ref="AQ107" r:id="rId651" display="pw:\\SRVPW3.pls.planservi.com.br:Projetos\Documents\C0849 - DER\40_Emissao\03_GRD\0-GRDs_Enviadas DER\29ºMEDIÇÃO-26-11-2024 A 25-12-24\MR.DER-0883_24\" xr:uid="{89C2EBF0-1719-4EA9-BE70-AB7DE0092E33}"/>
    <hyperlink ref="AQ106" r:id="rId652" display="pw:\\SRVPW3.pls.planservi.com.br:Projetos\Documents\C0849 - DER\40_Emissao\03_GRD\0-GRDs_Enviadas DER\29ºMEDIÇÃO-26-11-2024 A 25-12-24\MR.DER-0883_24\" xr:uid="{4E96C439-3996-4BCC-9AFE-ADFFB2684136}"/>
    <hyperlink ref="AQ105" r:id="rId653" display="pw:\\SRVPW3.pls.planservi.com.br:Projetos\Documents\C0849 - DER\40_Emissao\03_GRD\0-GRDs_Enviadas DER\29ºMEDIÇÃO-26-11-2024 A 25-12-24\MR.DER-0883_24\" xr:uid="{3787A9AC-37D8-449E-B45E-1ABA9D92FD10}"/>
    <hyperlink ref="AQ104" r:id="rId654" display="pw:\\SRVPW3.pls.planservi.com.br:Projetos\Documents\C0849 - DER\40_Emissao\03_GRD\0-GRDs_Enviadas DER\29ºMEDIÇÃO-26-11-2024 A 25-12-24\MR.DER-0883_24\" xr:uid="{CB5B7A70-60C6-4C79-B0F9-EE63F94CE62E}"/>
    <hyperlink ref="AQ103" r:id="rId655" display="pw:\\SRVPW3.pls.planservi.com.br:Projetos\Documents\C0849 - DER\40_Emissao\03_GRD\0-GRDs_Enviadas DER\29ºMEDIÇÃO-26-11-2024 A 25-12-24\MR.DER-0883_24\" xr:uid="{15D9927B-49C9-43EF-BE10-153017D7F0CE}"/>
    <hyperlink ref="AQ102" r:id="rId656" display="pw:\\SRVPW3.pls.planservi.com.br:Projetos\Documents\C0849 - DER\40_Emissao\03_GRD\0-GRDs_Enviadas DER\29ºMEDIÇÃO-26-11-2024 A 25-12-24\MR.DER-0883_24\" xr:uid="{17F70CFA-30CA-4CF3-B605-D78D5DEA327E}"/>
    <hyperlink ref="AQ101" r:id="rId657" display="pw:\\SRVPW3.pls.planservi.com.br:Projetos\Documents\C0849 - DER\40_Emissao\03_GRD\0-GRDs_Enviadas DER\29ºMEDIÇÃO-26-11-2024 A 25-12-24\MR.DER-0883_24\" xr:uid="{2AFF797F-A434-4CDE-BF23-BFB362354D39}"/>
    <hyperlink ref="AQ100" r:id="rId658" display="pw:\\SRVPW3.pls.planservi.com.br:Projetos\Documents\C0849 - DER\40_Emissao\03_GRD\0-GRDs_Enviadas DER\29ºMEDIÇÃO-26-11-2024 A 25-12-24\MR.DER-0883_24\" xr:uid="{08A80298-83CA-4415-A8F1-614B5F19AE76}"/>
    <hyperlink ref="AQ99" r:id="rId659" display="pw:\\SRVPW3.pls.planservi.com.br:Projetos\Documents\C0849 - DER\40_Emissao\03_GRD\0-GRDs_Enviadas DER\29ºMEDIÇÃO-26-11-2024 A 25-12-24\MR.DER-0883_24\" xr:uid="{138C1764-3B4D-4EAB-A7AD-B57BE98C09E2}"/>
    <hyperlink ref="AQ98" r:id="rId660" display="pw:\\SRVPW3.pls.planservi.com.br:Projetos\Documents\C0849 - DER\40_Emissao\03_GRD\0-GRDs_Enviadas DER\29ºMEDIÇÃO-26-11-2024 A 25-12-24\MR.DER-0883_24\" xr:uid="{4F2D0372-8D32-4215-AE76-2E7637D97C64}"/>
    <hyperlink ref="AQ97" r:id="rId661" display="pw:\\SRVPW3.pls.planservi.com.br:Projetos\Documents\C0849 - DER\40_Emissao\03_GRD\0-GRDs_Enviadas DER\29ºMEDIÇÃO-26-11-2024 A 25-12-24\MR.DER-0883_24\" xr:uid="{8BBF2162-7D2A-426A-86AA-EDE651B0A2AE}"/>
    <hyperlink ref="AQ96" r:id="rId662" display="pw:\\SRVPW3.pls.planservi.com.br:Projetos\Documents\C0849 - DER\40_Emissao\03_GRD\0-GRDs_Enviadas DER\29ºMEDIÇÃO-26-11-2024 A 25-12-24\MR.DER-0883_24\" xr:uid="{7EB6A713-36D3-441A-B566-F77604F7A890}"/>
    <hyperlink ref="AQ95" r:id="rId663" display="pw:\\SRVPW3.pls.planservi.com.br:Projetos\Documents\C0849 - DER\40_Emissao\03_GRD\0-GRDs_Enviadas DER\29ºMEDIÇÃO-26-11-2024 A 25-12-24\MR.DER-0883_24\" xr:uid="{F3B36D75-3DA4-4421-8ADC-CA6F68A1BFDA}"/>
    <hyperlink ref="AQ94" r:id="rId664" display="pw:\\SRVPW3.pls.planservi.com.br:Projetos\Documents\C0849 - DER\40_Emissao\03_GRD\0-GRDs_Enviadas DER\29ºMEDIÇÃO-26-11-2024 A 25-12-24\MR.DER-0883_24\" xr:uid="{F9566EB1-AC54-4799-942A-82391B237649}"/>
    <hyperlink ref="AQ93" r:id="rId665" display="pw:\\SRVPW3.pls.planservi.com.br:Projetos\Documents\C0849 - DER\40_Emissao\03_GRD\0-GRDs_Enviadas DER\29ºMEDIÇÃO-26-11-2024 A 25-12-24\MR.DER-0883_24\" xr:uid="{CFC95E23-E064-4CDA-A303-D02438D98523}"/>
    <hyperlink ref="AQ92" r:id="rId666" display="pw:\\SRVPW3.pls.planservi.com.br:Projetos\Documents\C0849 - DER\40_Emissao\03_GRD\0-GRDs_Enviadas DER\29ºMEDIÇÃO-26-11-2024 A 25-12-24\MR.DER-0883_24\" xr:uid="{9F570405-C6E4-41DC-A39D-76598E35BDED}"/>
    <hyperlink ref="AQ91" r:id="rId667" display="pw:\\SRVPW3.pls.planservi.com.br:Projetos\Documents\C0849 - DER\40_Emissao\03_GRD\0-GRDs_Enviadas DER\29ºMEDIÇÃO-26-11-2024 A 25-12-24\MR.DER-0883_24\" xr:uid="{558E84A6-9260-42BC-BCE6-E96404A4DB41}"/>
    <hyperlink ref="AQ90" r:id="rId668" display="pw:\\SRVPW3.pls.planservi.com.br:Projetos\Documents\C0849 - DER\40_Emissao\03_GRD\0-GRDs_Enviadas DER\29ºMEDIÇÃO-26-11-2024 A 25-12-24\MR.DER-0883_24\" xr:uid="{9910BBE8-7D54-4C1B-9D2F-14E69CD870D4}"/>
    <hyperlink ref="AQ89" r:id="rId669" display="pw:\\SRVPW3.pls.planservi.com.br:Projetos\Documents\C0849 - DER\40_Emissao\03_GRD\0-GRDs_Enviadas DER\29ºMEDIÇÃO-26-11-2024 A 25-12-24\MR.DER-0883_24\" xr:uid="{043E646E-C2CC-4CE6-961D-69D42E58AC41}"/>
    <hyperlink ref="AQ88" r:id="rId670" display="pw:\\SRVPW3.pls.planservi.com.br:Projetos\Documents\C0849 - DER\40_Emissao\03_GRD\0-GRDs_Enviadas DER\29ºMEDIÇÃO-26-11-2024 A 25-12-24\MR.DER-0883_24\" xr:uid="{747C57D3-72FF-492A-A550-96727DD68075}"/>
    <hyperlink ref="AQ87" r:id="rId671" display="pw:\\SRVPW3.pls.planservi.com.br:Projetos\Documents\C0849 - DER\40_Emissao\03_GRD\0-GRDs_Enviadas DER\29ºMEDIÇÃO-26-11-2024 A 25-12-24\MR.DER-0883_24\" xr:uid="{EF78141C-4095-41F3-B503-41ACE84760FC}"/>
    <hyperlink ref="AQ86" r:id="rId672" display="pw:\\SRVPW3.pls.planservi.com.br:Projetos\Documents\C0849 - DER\40_Emissao\03_GRD\0-GRDs_Enviadas DER\29ºMEDIÇÃO-26-11-2024 A 25-12-24\MR.DER-0883_24\" xr:uid="{28091069-FCFB-4007-B0B3-65C1012BE44A}"/>
    <hyperlink ref="AQ85" r:id="rId673" display="pw:\\SRVPW3.pls.planservi.com.br:Projetos\Documents\C0849 - DER\40_Emissao\03_GRD\0-GRDs_Enviadas DER\29ºMEDIÇÃO-26-11-2024 A 25-12-24\MR.DER-0883_24\" xr:uid="{D1F47660-805C-4966-A251-94E2022EECCC}"/>
    <hyperlink ref="AQ84" r:id="rId674" display="pw:\\SRVPW3.pls.planservi.com.br:Projetos\Documents\C0849 - DER\40_Emissao\03_GRD\0-GRDs_Enviadas DER\29ºMEDIÇÃO-26-11-2024 A 25-12-24\MR.DER-0883_24\" xr:uid="{800F1E84-8945-442F-ACFF-DA5106B1E49F}"/>
    <hyperlink ref="AQ83" r:id="rId675" display="pw:\\SRVPW3.pls.planservi.com.br:Projetos\Documents\C0849 - DER\40_Emissao\03_GRD\0-GRDs_Enviadas DER\29ºMEDIÇÃO-26-11-2024 A 25-12-24\MR.DER-0883_24\" xr:uid="{E686C66A-79F5-4688-AC68-895BDBEA9A16}"/>
    <hyperlink ref="AQ82" r:id="rId676" display="pw:\\SRVPW3.pls.planservi.com.br:Projetos\Documents\C0849 - DER\40_Emissao\03_GRD\0-GRDs_Enviadas DER\29ºMEDIÇÃO-26-11-2024 A 25-12-24\MR.DER-0883_24\" xr:uid="{4F227AB4-4357-4B13-8053-A02BF0FA61E3}"/>
    <hyperlink ref="AQ81" r:id="rId677" display="pw:\\SRVPW3.pls.planservi.com.br:Projetos\Documents\C0849 - DER\40_Emissao\03_GRD\0-GRDs_Enviadas DER\29ºMEDIÇÃO-26-11-2024 A 25-12-24\MR.DER-0883_24\" xr:uid="{28499FD5-9417-4973-AD21-B1800C70E65D}"/>
    <hyperlink ref="AQ80" r:id="rId678" display="pw:\\SRVPW3.pls.planservi.com.br:Projetos\Documents\C0849 - DER\40_Emissao\03_GRD\0-GRDs_Enviadas DER\29ºMEDIÇÃO-26-11-2024 A 25-12-24\MR.DER-0883_24\" xr:uid="{53673B9F-5617-4E3D-A087-DA9B130DAD9B}"/>
    <hyperlink ref="AQ79" r:id="rId679" display="pw:\\SRVPW3.pls.planservi.com.br:Projetos\Documents\C0849 - DER\40_Emissao\03_GRD\0-GRDs_Enviadas DER\29ºMEDIÇÃO-26-11-2024 A 25-12-24\MR.DER-0883_24\" xr:uid="{B39B0A32-E94C-4BDB-9654-A962EA138CFB}"/>
    <hyperlink ref="AQ78" r:id="rId680" display="pw:\\SRVPW3.pls.planservi.com.br:Projetos\Documents\C0849 - DER\40_Emissao\03_GRD\0-GRDs_Enviadas DER\29ºMEDIÇÃO-26-11-2024 A 25-12-24\MR.DER-0883_24\" xr:uid="{78D7B470-5D68-4904-863D-4E924AC55EFD}"/>
    <hyperlink ref="AQ77" r:id="rId681" display="pw:\\SRVPW3.pls.planservi.com.br:Projetos\Documents\C0849 - DER\40_Emissao\03_GRD\0-GRDs_Enviadas DER\29ºMEDIÇÃO-26-11-2024 A 25-12-24\MR.DER-0883_24\" xr:uid="{44499854-E170-45A1-A459-D53FAD6AEBD0}"/>
    <hyperlink ref="AQ75" r:id="rId682" display="pw:\\SRVPW3.pls.planservi.com.br:Projetos\Documents\C0849 - DER\40_Emissao\03_GRD\0-GRDs_Enviadas DER\29ºMEDIÇÃO-26-11-2024 A 25-12-24\MR.DER-0883_24\" xr:uid="{8D3DB8C8-988F-439E-ADA1-D181BC6BE097}"/>
    <hyperlink ref="AQ74" r:id="rId683" display="pw:\\SRVPW3.pls.planservi.com.br:Projetos\Documents\C0849 - DER\40_Emissao\03_GRD\0-GRDs_Enviadas DER\29ºMEDIÇÃO-26-11-2024 A 25-12-24\MR.DER-0883_24\" xr:uid="{DAD180BE-7D35-480D-BDA2-5A633E64E14B}"/>
    <hyperlink ref="AQ71" r:id="rId684" display="pw:\\SRVPW3.pls.planservi.com.br:Projetos\Documents\C0849 - DER\40_Emissao\03_GRD\0-GRDs_Enviadas DER\29ºMEDIÇÃO-26-11-2024 A 25-12-24\MR.DER-0883_24\" xr:uid="{8C3CAB62-92A0-46E5-A035-776601DC208B}"/>
    <hyperlink ref="AQ70" r:id="rId685" display="pw:\\SRVPW3.pls.planservi.com.br:Projetos\Documents\C0849 - DER\40_Emissao\03_GRD\0-GRDs_Enviadas DER\29ºMEDIÇÃO-26-11-2024 A 25-12-24\MR.DER-0883_24\" xr:uid="{D00617D3-BC23-4DC9-9EF1-04E5B2ED2B24}"/>
    <hyperlink ref="AE231" r:id="rId686" display="pw:\\SRVPW3.pls.planservi.com.br:Projetos\Documents\C0849 - DER\40_Emissao\03_GRD\0-GRDs_Enviadas DER\29ºMEDIÇÃO-26-11-2024 A 25-12-24\MR.DER-0876_24\" xr:uid="{0B195F7B-E28D-4056-B5D8-81C964427E6C}"/>
    <hyperlink ref="AE158" r:id="rId687" display="pw:\\SRVPW3.pls.planservi.com.br:Projetos\Documents\C0849 - DER\40_Emissao\03_GRD\0-GRDs_Enviadas DER\29ºMEDIÇÃO-26-11-2024 A 25-12-24\MR.DER-0876_24\" xr:uid="{1BF9D417-F179-4929-8935-8E73237245A5}"/>
    <hyperlink ref="S493" r:id="rId688" display="pw:\\SRVPW3.pls.planservi.com.br:Projetos\Documents\C0849 - DER\40_Emissao\03_GRD\0-GRDs_Enviadas DER\29ºMEDIÇÃO-26-11-2024 A 25-12-24\MR.DER-0878_24\" xr:uid="{46AC4220-2173-4A50-B1E2-D8B3C9783580}"/>
    <hyperlink ref="S492" r:id="rId689" display="pw:\\SRVPW3.pls.planservi.com.br:Projetos\Documents\C0849 - DER\40_Emissao\03_GRD\0-GRDs_Enviadas DER\29ºMEDIÇÃO-26-11-2024 A 25-12-24\MR.DER-0878_24\" xr:uid="{90C51314-9ACC-4627-A2FC-EB94A43E67F9}"/>
    <hyperlink ref="S490" r:id="rId690" display="pw:\\SRVPW3.pls.planservi.com.br:Projetos\Documents\C0849 - DER\40_Emissao\03_GRD\0-GRDs_Enviadas DER\29ºMEDIÇÃO-26-11-2024 A 25-12-24\MR.DER-0878_24\" xr:uid="{61617851-A4C8-4D2E-BBB0-0DC15A60018A}"/>
    <hyperlink ref="S489" r:id="rId691" display="pw:\\SRVPW3.pls.planservi.com.br:Projetos\Documents\C0849 - DER\40_Emissao\03_GRD\0-GRDs_Enviadas DER\29ºMEDIÇÃO-26-11-2024 A 25-12-24\MR.DER-0878_24\" xr:uid="{7AD7CB2C-99D2-4526-9C3C-7095C8A0AF41}"/>
    <hyperlink ref="S488" r:id="rId692" display="pw:\\SRVPW3.pls.planservi.com.br:Projetos\Documents\C0849 - DER\40_Emissao\03_GRD\0-GRDs_Enviadas DER\29ºMEDIÇÃO-26-11-2024 A 25-12-24\MR.DER-0878_24\" xr:uid="{61F6E825-1E2E-4F6B-A355-8E7F012EE3EA}"/>
    <hyperlink ref="S487" r:id="rId693" display="pw:\\SRVPW3.pls.planservi.com.br:Projetos\Documents\C0849 - DER\40_Emissao\03_GRD\0-GRDs_Enviadas DER\29ºMEDIÇÃO-26-11-2024 A 25-12-24\MR.DER-0878_24\" xr:uid="{79743336-EF66-45EB-B6EB-2A052195AE38}"/>
    <hyperlink ref="S486" r:id="rId694" display="pw:\\SRVPW3.pls.planservi.com.br:Projetos\Documents\C0849 - DER\40_Emissao\03_GRD\0-GRDs_Enviadas DER\29ºMEDIÇÃO-26-11-2024 A 25-12-24\MR.DER-0878_24\" xr:uid="{04B0220E-E2A3-4C17-9C25-924E3F580A77}"/>
    <hyperlink ref="S485" r:id="rId695" display="pw:\\SRVPW3.pls.planservi.com.br:Projetos\Documents\C0849 - DER\40_Emissao\03_GRD\0-GRDs_Enviadas DER\29ºMEDIÇÃO-26-11-2024 A 25-12-24\MR.DER-0878_24\" xr:uid="{72168B82-2220-4F9A-AAB3-BF2F880BB5EB}"/>
    <hyperlink ref="S484" r:id="rId696" display="pw:\\SRVPW3.pls.planservi.com.br:Projetos\Documents\C0849 - DER\40_Emissao\03_GRD\0-GRDs_Enviadas DER\29ºMEDIÇÃO-26-11-2024 A 25-12-24\MR.DER-0878_24\" xr:uid="{5116CDAB-4F61-471D-A75A-1B8BFC006F2A}"/>
    <hyperlink ref="S483" r:id="rId697" display="pw:\\SRVPW3.pls.planservi.com.br:Projetos\Documents\C0849 - DER\40_Emissao\03_GRD\0-GRDs_Enviadas DER\29ºMEDIÇÃO-26-11-2024 A 25-12-24\MR.DER-0878_24\" xr:uid="{A98B9F6D-C191-4061-BD58-39AB2A96D657}"/>
    <hyperlink ref="S482" r:id="rId698" display="pw:\\SRVPW3.pls.planservi.com.br:Projetos\Documents\C0849 - DER\40_Emissao\03_GRD\0-GRDs_Enviadas DER\29ºMEDIÇÃO-26-11-2024 A 25-12-24\MR.DER-0878_24\" xr:uid="{54FD9A04-FBF9-4AD0-BCA8-3D2D18F28BDD}"/>
    <hyperlink ref="S481" r:id="rId699" display="pw:\\SRVPW3.pls.planservi.com.br:Projetos\Documents\C0849 - DER\40_Emissao\03_GRD\0-GRDs_Enviadas DER\29ºMEDIÇÃO-26-11-2024 A 25-12-24\MR.DER-0878_24\" xr:uid="{048970C0-D1A7-4828-91F6-2EF4B63D89AE}"/>
    <hyperlink ref="S480" r:id="rId700" display="pw:\\SRVPW3.pls.planservi.com.br:Projetos\Documents\C0849 - DER\40_Emissao\03_GRD\0-GRDs_Enviadas DER\29ºMEDIÇÃO-26-11-2024 A 25-12-24\MR.DER-0878_24\" xr:uid="{DE96C388-084C-46D6-8455-3CF8A34735AE}"/>
    <hyperlink ref="S479" r:id="rId701" display="pw:\\SRVPW3.pls.planservi.com.br:Projetos\Documents\C0849 - DER\40_Emissao\03_GRD\0-GRDs_Enviadas DER\29ºMEDIÇÃO-26-11-2024 A 25-12-24\MR.DER-0878_24\" xr:uid="{8A568413-F1B9-4D52-8497-40A4E7C12E7A}"/>
    <hyperlink ref="S478" r:id="rId702" display="pw:\\SRVPW3.pls.planservi.com.br:Projetos\Documents\C0849 - DER\40_Emissao\03_GRD\0-GRDs_Enviadas DER\29ºMEDIÇÃO-26-11-2024 A 25-12-24\MR.DER-0878_24\" xr:uid="{C9078E3A-B608-43B7-8814-79EEA525404E}"/>
    <hyperlink ref="S477" r:id="rId703" display="pw:\\SRVPW3.pls.planservi.com.br:Projetos\Documents\C0849 - DER\40_Emissao\03_GRD\0-GRDs_Enviadas DER\29ºMEDIÇÃO-26-11-2024 A 25-12-24\MR.DER-0878_24\" xr:uid="{7A33ED80-BDB5-40E0-928C-8E2BACB48731}"/>
    <hyperlink ref="S476" r:id="rId704" display="pw:\\SRVPW3.pls.planservi.com.br:Projetos\Documents\C0849 - DER\40_Emissao\03_GRD\0-GRDs_Enviadas DER\29ºMEDIÇÃO-26-11-2024 A 25-12-24\MR.DER-0878_24\" xr:uid="{7EF72D61-4001-4F3C-B58D-0DA69A607C36}"/>
    <hyperlink ref="S475" r:id="rId705" display="pw:\\SRVPW3.pls.planservi.com.br:Projetos\Documents\C0849 - DER\40_Emissao\03_GRD\0-GRDs_Enviadas DER\29ºMEDIÇÃO-26-11-2024 A 25-12-24\MR.DER-0878_24\" xr:uid="{BD3064BE-140F-459B-9E58-8CECE330CCB1}"/>
    <hyperlink ref="S474" r:id="rId706" display="pw:\\SRVPW3.pls.planservi.com.br:Projetos\Documents\C0849 - DER\40_Emissao\03_GRD\0-GRDs_Enviadas DER\29ºMEDIÇÃO-26-11-2024 A 25-12-24\MR.DER-0878_24\" xr:uid="{E970589F-CE0D-4028-BCBD-AB2E36F02F06}"/>
    <hyperlink ref="S473" r:id="rId707" display="pw:\\SRVPW3.pls.planservi.com.br:Projetos\Documents\C0849 - DER\40_Emissao\03_GRD\0-GRDs_Enviadas DER\29ºMEDIÇÃO-26-11-2024 A 25-12-24\MR.DER-0878_24\" xr:uid="{FE4E9380-2DD8-4AFC-8F98-01D178F43310}"/>
    <hyperlink ref="S472" r:id="rId708" display="pw:\\SRVPW3.pls.planservi.com.br:Projetos\Documents\C0849 - DER\40_Emissao\03_GRD\0-GRDs_Enviadas DER\29ºMEDIÇÃO-26-11-2024 A 25-12-24\MR.DER-0878_24\" xr:uid="{DBFD1AB0-56F3-4737-B22B-457E47F0B1BD}"/>
    <hyperlink ref="S471" r:id="rId709" display="pw:\\SRVPW3.pls.planservi.com.br:Projetos\Documents\C0849 - DER\40_Emissao\03_GRD\0-GRDs_Enviadas DER\29ºMEDIÇÃO-26-11-2024 A 25-12-24\MR.DER-0878_24\" xr:uid="{483DDB1A-4832-4CC1-AFE8-4A576BDA6390}"/>
    <hyperlink ref="S470" r:id="rId710" display="pw:\\SRVPW3.pls.planservi.com.br:Projetos\Documents\C0849 - DER\40_Emissao\03_GRD\0-GRDs_Enviadas DER\29ºMEDIÇÃO-26-11-2024 A 25-12-24\MR.DER-0878_24\" xr:uid="{8A5CDA9B-99B7-4DFF-A774-E9C33B0A0E0B}"/>
    <hyperlink ref="S469" r:id="rId711" display="pw:\\SRVPW3.pls.planservi.com.br:Projetos\Documents\C0849 - DER\40_Emissao\03_GRD\0-GRDs_Enviadas DER\29ºMEDIÇÃO-26-11-2024 A 25-12-24\MR.DER-0878_24\" xr:uid="{DF5E0683-21BD-4E93-8A18-D99DE64FF24B}"/>
    <hyperlink ref="S468" r:id="rId712" display="pw:\\SRVPW3.pls.planservi.com.br:Projetos\Documents\C0849 - DER\40_Emissao\03_GRD\0-GRDs_Enviadas DER\29ºMEDIÇÃO-26-11-2024 A 25-12-24\MR.DER-0878_24\" xr:uid="{6E38D0BE-CFAE-4E05-BFCC-A689D2B5162A}"/>
    <hyperlink ref="S467" r:id="rId713" display="pw:\\SRVPW3.pls.planservi.com.br:Projetos\Documents\C0849 - DER\40_Emissao\03_GRD\0-GRDs_Enviadas DER\29ºMEDIÇÃO-26-11-2024 A 25-12-24\MR.DER-0878_24\" xr:uid="{81ECEBBC-BFE6-46BB-A51C-C55A756B3719}"/>
    <hyperlink ref="S466" r:id="rId714" display="pw:\\SRVPW3.pls.planservi.com.br:Projetos\Documents\C0849 - DER\40_Emissao\03_GRD\0-GRDs_Enviadas DER\29ºMEDIÇÃO-26-11-2024 A 25-12-24\MR.DER-0878_24\" xr:uid="{832F0A51-30BF-4233-BE7E-EACD6919BD19}"/>
    <hyperlink ref="S465" r:id="rId715" display="pw:\\SRVPW3.pls.planservi.com.br:Projetos\Documents\C0849 - DER\40_Emissao\03_GRD\0-GRDs_Enviadas DER\29ºMEDIÇÃO-26-11-2024 A 25-12-24\MR.DER-0878_24\" xr:uid="{DA038922-E7E0-4E9A-A8FA-5E7E7A28CB85}"/>
    <hyperlink ref="S464" r:id="rId716" display="pw:\\SRVPW3.pls.planservi.com.br:Projetos\Documents\C0849 - DER\40_Emissao\03_GRD\0-GRDs_Enviadas DER\29ºMEDIÇÃO-26-11-2024 A 25-12-24\MR.DER-0878_24\" xr:uid="{D35572AF-77E4-4399-A5A3-7B9DB2E81CA9}"/>
    <hyperlink ref="S463" r:id="rId717" display="pw:\\SRVPW3.pls.planservi.com.br:Projetos\Documents\C0849 - DER\40_Emissao\03_GRD\0-GRDs_Enviadas DER\29ºMEDIÇÃO-26-11-2024 A 25-12-24\MR.DER-0878_24\" xr:uid="{5986EEDA-DF2B-4C6E-AF6F-AE70E77BA887}"/>
    <hyperlink ref="S462" r:id="rId718" display="pw:\\SRVPW3.pls.planservi.com.br:Projetos\Documents\C0849 - DER\40_Emissao\03_GRD\0-GRDs_Enviadas DER\29ºMEDIÇÃO-26-11-2024 A 25-12-24\MR.DER-0878_24\" xr:uid="{AC4E7556-AD8D-47B7-AB42-BD0FB4A8D7FD}"/>
    <hyperlink ref="S461" r:id="rId719" display="pw:\\SRVPW3.pls.planservi.com.br:Projetos\Documents\C0849 - DER\40_Emissao\03_GRD\0-GRDs_Enviadas DER\29ºMEDIÇÃO-26-11-2024 A 25-12-24\MR.DER-0878_24\" xr:uid="{F2104A1B-0CE9-4EBC-8A22-685D267D2882}"/>
    <hyperlink ref="S460" r:id="rId720" display="pw:\\SRVPW3.pls.planservi.com.br:Projetos\Documents\C0849 - DER\40_Emissao\03_GRD\0-GRDs_Enviadas DER\29ºMEDIÇÃO-26-11-2024 A 25-12-24\MR.DER-0878_24\" xr:uid="{29D34940-0085-49C4-A23B-AB1ED21C64FC}"/>
    <hyperlink ref="S459" r:id="rId721" display="pw:\\SRVPW3.pls.planservi.com.br:Projetos\Documents\C0849 - DER\40_Emissao\03_GRD\0-GRDs_Enviadas DER\29ºMEDIÇÃO-26-11-2024 A 25-12-24\MR.DER-0878_24\" xr:uid="{AAE21C67-E0FB-48E9-B42A-969F66BCA1BD}"/>
    <hyperlink ref="S458" r:id="rId722" display="pw:\\SRVPW3.pls.planservi.com.br:Projetos\Documents\C0849 - DER\40_Emissao\03_GRD\0-GRDs_Enviadas DER\29ºMEDIÇÃO-26-11-2024 A 25-12-24\MR.DER-0878_24\" xr:uid="{CF2E7C0B-5A25-4A2B-92E7-798ADDBAE3B9}"/>
    <hyperlink ref="S457" r:id="rId723" display="pw:\\SRVPW3.pls.planservi.com.br:Projetos\Documents\C0849 - DER\40_Emissao\03_GRD\0-GRDs_Enviadas DER\29ºMEDIÇÃO-26-11-2024 A 25-12-24\MR.DER-0878_24\" xr:uid="{648E4077-887C-4646-BDE1-5FDE88AD61C7}"/>
    <hyperlink ref="S456" r:id="rId724" display="pw:\\SRVPW3.pls.planservi.com.br:Projetos\Documents\C0849 - DER\40_Emissao\03_GRD\0-GRDs_Enviadas DER\29ºMEDIÇÃO-26-11-2024 A 25-12-24\MR.DER-0878_24\" xr:uid="{227A075B-6994-40F7-A5A7-F5DEFAEFC104}"/>
    <hyperlink ref="S455" r:id="rId725" display="pw:\\SRVPW3.pls.planservi.com.br:Projetos\Documents\C0849 - DER\40_Emissao\03_GRD\0-GRDs_Enviadas DER\29ºMEDIÇÃO-26-11-2024 A 25-12-24\MR.DER-0878_24\" xr:uid="{7EB6E9A6-2E4A-47AA-A5E2-BDF58846081D}"/>
    <hyperlink ref="S454" r:id="rId726" display="pw:\\SRVPW3.pls.planservi.com.br:Projetos\Documents\C0849 - DER\40_Emissao\03_GRD\0-GRDs_Enviadas DER\29ºMEDIÇÃO-26-11-2024 A 25-12-24\MR.DER-0878_24\" xr:uid="{F6CD8E7A-0A37-48F2-8649-03E88C3693C8}"/>
    <hyperlink ref="S453" r:id="rId727" display="pw:\\SRVPW3.pls.planservi.com.br:Projetos\Documents\C0849 - DER\40_Emissao\03_GRD\0-GRDs_Enviadas DER\29ºMEDIÇÃO-26-11-2024 A 25-12-24\MR.DER-0878_24\" xr:uid="{31647BF1-8428-4E05-A2EC-397424CF9949}"/>
    <hyperlink ref="S452" r:id="rId728" display="pw:\\SRVPW3.pls.planservi.com.br:Projetos\Documents\C0849 - DER\40_Emissao\03_GRD\0-GRDs_Enviadas DER\29ºMEDIÇÃO-26-11-2024 A 25-12-24\MR.DER-0878_24\" xr:uid="{B3F43D91-7703-4F7C-82E7-DB7E3062112C}"/>
    <hyperlink ref="S451" r:id="rId729" display="pw:\\SRVPW3.pls.planservi.com.br:Projetos\Documents\C0849 - DER\40_Emissao\03_GRD\0-GRDs_Enviadas DER\29ºMEDIÇÃO-26-11-2024 A 25-12-24\MR.DER-0878_24\" xr:uid="{6AB7D46F-F48D-4428-B67F-4A6E6C294032}"/>
    <hyperlink ref="S450" r:id="rId730" display="pw:\\SRVPW3.pls.planservi.com.br:Projetos\Documents\C0849 - DER\40_Emissao\03_GRD\0-GRDs_Enviadas DER\29ºMEDIÇÃO-26-11-2024 A 25-12-24\MR.DER-0878_24\" xr:uid="{6A792038-9D46-4B5E-B740-6C32345B93FD}"/>
    <hyperlink ref="AN116:AN117" r:id="rId731" display="pw:\\SRVPW3.pls.planservi.com.br:Projetos\Documents\C0849 - DER\30_Producao\12-F6 – SP 147 - km 152,00-210,50\05_Geot\05.00_R031\2024 12 06-R-031_RevisãoB_G13.doc" xr:uid="{262BFF31-6C5C-4151-A201-84AD85209832}"/>
    <hyperlink ref="AN884" r:id="rId732" display="pw:\\SRVPW3.pls.planservi.com.br:Projetos\Documents\C0849 - DER\30_Producao\12-F6 – SP 147 - km 152,00-210,50\05_Geot\05.00_R031\2024 12 06-R-031_RevisãoB_G13.doc" xr:uid="{8DD02B78-22F0-460B-9319-E14B70ACA89C}"/>
    <hyperlink ref="AK887" r:id="rId733" display="pw:\\SRVPW3.pls.planservi.com.br:Projetos\Documents\C0849 - DER\40_Emissao\03_GRD\0-GRDs_Enviadas DER\29ºMEDIÇÃO-26-11-2024 A 25-12-24\MR.DER-0871_24\" xr:uid="{9484FA0E-9D21-4535-A174-57EC83FF1B5B}"/>
    <hyperlink ref="AK886" r:id="rId734" display="pw:\\SRVPW3.pls.planservi.com.br:Projetos\Documents\C0849 - DER\40_Emissao\03_GRD\0-GRDs_Enviadas DER\29ºMEDIÇÃO-26-11-2024 A 25-12-24\MR.DER-0871_24\" xr:uid="{132D4919-DBCD-4B22-86FC-68C3E90F3AD4}"/>
    <hyperlink ref="AK885" r:id="rId735" display="pw:\\SRVPW3.pls.planservi.com.br:Projetos\Documents\C0849 - DER\40_Emissao\03_GRD\0-GRDs_Enviadas DER\29ºMEDIÇÃO-26-11-2024 A 25-12-24\MR.DER-0871_24\" xr:uid="{2117B97F-4A1F-4F92-90AD-7DB9EDE9DCB2}"/>
    <hyperlink ref="AK884" r:id="rId736" display="pw:\\SRVPW3.pls.planservi.com.br:Projetos\Documents\C0849 - DER\40_Emissao\03_GRD\0-GRDs_Enviadas DER\29ºMEDIÇÃO-26-11-2024 A 25-12-24\MR.DER-0871_24\" xr:uid="{5C69B1B8-F195-4626-A67F-578D61CA2513}"/>
    <hyperlink ref="AK109" r:id="rId737" display="pw:\\SRVPW3.pls.planservi.com.br:Projetos\Documents\C0849 - DER\40_Emissao\03_GRD\0-GRDs_Enviadas DER\29ºMEDIÇÃO-26-11-2024 A 25-12-24\MR.DER-0871_24\" xr:uid="{732C902C-3F57-4DC9-BF8C-4B0FF010C6E7}"/>
    <hyperlink ref="AK108" r:id="rId738" display="pw:\\SRVPW3.pls.planservi.com.br:Projetos\Documents\C0849 - DER\40_Emissao\03_GRD\0-GRDs_Enviadas DER\29ºMEDIÇÃO-26-11-2024 A 25-12-24\MR.DER-0871_24\" xr:uid="{37D950D8-1BE7-4501-9A92-A60754AC1F50}"/>
    <hyperlink ref="AK107" r:id="rId739" display="pw:\\SRVPW3.pls.planservi.com.br:Projetos\Documents\C0849 - DER\40_Emissao\03_GRD\0-GRDs_Enviadas DER\29ºMEDIÇÃO-26-11-2024 A 25-12-24\MR.DER-0871_24\" xr:uid="{6CED416D-7877-4AE7-9852-54FA71C4211B}"/>
    <hyperlink ref="AK106" r:id="rId740" display="pw:\\SRVPW3.pls.planservi.com.br:Projetos\Documents\C0849 - DER\40_Emissao\03_GRD\0-GRDs_Enviadas DER\29ºMEDIÇÃO-26-11-2024 A 25-12-24\MR.DER-0871_24\" xr:uid="{7FF71A53-32D4-4E3C-AA25-FC4C294FB64D}"/>
    <hyperlink ref="AK105" r:id="rId741" display="pw:\\SRVPW3.pls.planservi.com.br:Projetos\Documents\C0849 - DER\40_Emissao\03_GRD\0-GRDs_Enviadas DER\29ºMEDIÇÃO-26-11-2024 A 25-12-24\MR.DER-0871_24\" xr:uid="{F2BB9CDB-4E69-4718-A49A-DD1717F064BB}"/>
    <hyperlink ref="AK104" r:id="rId742" display="pw:\\SRVPW3.pls.planservi.com.br:Projetos\Documents\C0849 - DER\40_Emissao\03_GRD\0-GRDs_Enviadas DER\29ºMEDIÇÃO-26-11-2024 A 25-12-24\MR.DER-0871_24\" xr:uid="{34E7E888-E038-4BC6-836A-9B6C8616BD2C}"/>
    <hyperlink ref="AK103" r:id="rId743" display="pw:\\SRVPW3.pls.planservi.com.br:Projetos\Documents\C0849 - DER\40_Emissao\03_GRD\0-GRDs_Enviadas DER\29ºMEDIÇÃO-26-11-2024 A 25-12-24\MR.DER-0871_24\" xr:uid="{EF3D1F97-ACBE-4E47-BA66-CE2DC0149419}"/>
    <hyperlink ref="AK102" r:id="rId744" display="pw:\\SRVPW3.pls.planservi.com.br:Projetos\Documents\C0849 - DER\40_Emissao\03_GRD\0-GRDs_Enviadas DER\29ºMEDIÇÃO-26-11-2024 A 25-12-24\MR.DER-0871_24\" xr:uid="{DC2454D7-DD06-4DBF-8B83-1D9020921B99}"/>
    <hyperlink ref="AK101" r:id="rId745" display="pw:\\SRVPW3.pls.planservi.com.br:Projetos\Documents\C0849 - DER\40_Emissao\03_GRD\0-GRDs_Enviadas DER\29ºMEDIÇÃO-26-11-2024 A 25-12-24\MR.DER-0871_24\" xr:uid="{168BD7C7-3457-4E76-9537-8348D986AD74}"/>
    <hyperlink ref="AK100" r:id="rId746" display="pw:\\SRVPW3.pls.planservi.com.br:Projetos\Documents\C0849 - DER\40_Emissao\03_GRD\0-GRDs_Enviadas DER\29ºMEDIÇÃO-26-11-2024 A 25-12-24\MR.DER-0871_24\" xr:uid="{E620AB00-CAEA-46CA-B1E9-C3FE56486D97}"/>
    <hyperlink ref="AK99" r:id="rId747" display="pw:\\SRVPW3.pls.planservi.com.br:Projetos\Documents\C0849 - DER\40_Emissao\03_GRD\0-GRDs_Enviadas DER\29ºMEDIÇÃO-26-11-2024 A 25-12-24\MR.DER-0871_24\" xr:uid="{0A1A8FBD-3E04-4509-BCB1-6B036CEA9537}"/>
    <hyperlink ref="AK98" r:id="rId748" display="pw:\\SRVPW3.pls.planservi.com.br:Projetos\Documents\C0849 - DER\40_Emissao\03_GRD\0-GRDs_Enviadas DER\29ºMEDIÇÃO-26-11-2024 A 25-12-24\MR.DER-0871_24\" xr:uid="{8E0A0DB0-F665-49A2-9940-83E0306B131B}"/>
    <hyperlink ref="AK97" r:id="rId749" display="pw:\\SRVPW3.pls.planservi.com.br:Projetos\Documents\C0849 - DER\40_Emissao\03_GRD\0-GRDs_Enviadas DER\29ºMEDIÇÃO-26-11-2024 A 25-12-24\MR.DER-0871_24\" xr:uid="{5F8A1F15-6741-40DE-A3CA-DF945C574DE8}"/>
    <hyperlink ref="AK96" r:id="rId750" display="pw:\\SRVPW3.pls.planservi.com.br:Projetos\Documents\C0849 - DER\40_Emissao\03_GRD\0-GRDs_Enviadas DER\29ºMEDIÇÃO-26-11-2024 A 25-12-24\MR.DER-0871_24\" xr:uid="{0773C777-251C-406A-9284-16FD999A24B6}"/>
    <hyperlink ref="AK95" r:id="rId751" display="pw:\\SRVPW3.pls.planservi.com.br:Projetos\Documents\C0849 - DER\40_Emissao\03_GRD\0-GRDs_Enviadas DER\29ºMEDIÇÃO-26-11-2024 A 25-12-24\MR.DER-0871_24\" xr:uid="{62E3AB26-2768-47ED-B00C-E245C549303A}"/>
    <hyperlink ref="AK94" r:id="rId752" display="pw:\\SRVPW3.pls.planservi.com.br:Projetos\Documents\C0849 - DER\40_Emissao\03_GRD\0-GRDs_Enviadas DER\29ºMEDIÇÃO-26-11-2024 A 25-12-24\MR.DER-0871_24\" xr:uid="{5F31A669-681F-4CA0-A9BB-0832B2F51D96}"/>
    <hyperlink ref="AK93" r:id="rId753" display="pw:\\SRVPW3.pls.planservi.com.br:Projetos\Documents\C0849 - DER\40_Emissao\03_GRD\0-GRDs_Enviadas DER\29ºMEDIÇÃO-26-11-2024 A 25-12-24\MR.DER-0871_24\" xr:uid="{DA208A4D-8B87-4A5A-B06D-004B6E50F450}"/>
    <hyperlink ref="AK92" r:id="rId754" display="pw:\\SRVPW3.pls.planservi.com.br:Projetos\Documents\C0849 - DER\40_Emissao\03_GRD\0-GRDs_Enviadas DER\29ºMEDIÇÃO-26-11-2024 A 25-12-24\MR.DER-0871_24\" xr:uid="{501FEA65-3097-4351-9283-273889A6D644}"/>
    <hyperlink ref="AK91" r:id="rId755" display="pw:\\SRVPW3.pls.planservi.com.br:Projetos\Documents\C0849 - DER\40_Emissao\03_GRD\0-GRDs_Enviadas DER\29ºMEDIÇÃO-26-11-2024 A 25-12-24\MR.DER-0871_24\" xr:uid="{F5772331-D71B-4840-B348-140820346716}"/>
    <hyperlink ref="AK90" r:id="rId756" display="pw:\\SRVPW3.pls.planservi.com.br:Projetos\Documents\C0849 - DER\40_Emissao\03_GRD\0-GRDs_Enviadas DER\29ºMEDIÇÃO-26-11-2024 A 25-12-24\MR.DER-0871_24\" xr:uid="{03E8FD91-FC1A-4BD8-832C-6597861414ED}"/>
    <hyperlink ref="AK89" r:id="rId757" display="pw:\\SRVPW3.pls.planservi.com.br:Projetos\Documents\C0849 - DER\40_Emissao\03_GRD\0-GRDs_Enviadas DER\29ºMEDIÇÃO-26-11-2024 A 25-12-24\MR.DER-0871_24\" xr:uid="{C2B8ADA9-A9DA-486D-B9AF-C750EAB7E342}"/>
    <hyperlink ref="AK88" r:id="rId758" display="pw:\\SRVPW3.pls.planservi.com.br:Projetos\Documents\C0849 - DER\40_Emissao\03_GRD\0-GRDs_Enviadas DER\29ºMEDIÇÃO-26-11-2024 A 25-12-24\MR.DER-0871_24\" xr:uid="{50E752BD-F8DD-40F9-9AB1-D2AAECECF1CA}"/>
    <hyperlink ref="AK87" r:id="rId759" display="pw:\\SRVPW3.pls.planservi.com.br:Projetos\Documents\C0849 - DER\40_Emissao\03_GRD\0-GRDs_Enviadas DER\29ºMEDIÇÃO-26-11-2024 A 25-12-24\MR.DER-0871_24\" xr:uid="{0E36C20D-7F9E-431A-8AD4-083BD1A7176D}"/>
    <hyperlink ref="AK86" r:id="rId760" display="pw:\\SRVPW3.pls.planservi.com.br:Projetos\Documents\C0849 - DER\40_Emissao\03_GRD\0-GRDs_Enviadas DER\29ºMEDIÇÃO-26-11-2024 A 25-12-24\MR.DER-0871_24\" xr:uid="{C61CC309-3496-4AB7-9401-65F736A30E0B}"/>
    <hyperlink ref="AK85" r:id="rId761" display="pw:\\SRVPW3.pls.planservi.com.br:Projetos\Documents\C0849 - DER\40_Emissao\03_GRD\0-GRDs_Enviadas DER\29ºMEDIÇÃO-26-11-2024 A 25-12-24\MR.DER-0871_24\" xr:uid="{21A077C1-926B-4398-9C05-BABF2C6394A2}"/>
    <hyperlink ref="AK84" r:id="rId762" display="pw:\\SRVPW3.pls.planservi.com.br:Projetos\Documents\C0849 - DER\40_Emissao\03_GRD\0-GRDs_Enviadas DER\29ºMEDIÇÃO-26-11-2024 A 25-12-24\MR.DER-0871_24\" xr:uid="{EDE6A2B6-0AF0-40C8-A3A2-C0C2142A4729}"/>
    <hyperlink ref="AK83" r:id="rId763" display="pw:\\SRVPW3.pls.planservi.com.br:Projetos\Documents\C0849 - DER\40_Emissao\03_GRD\0-GRDs_Enviadas DER\29ºMEDIÇÃO-26-11-2024 A 25-12-24\MR.DER-0871_24\" xr:uid="{C0647724-073C-4AB9-B296-1557431DEB01}"/>
    <hyperlink ref="AK82" r:id="rId764" display="pw:\\SRVPW3.pls.planservi.com.br:Projetos\Documents\C0849 - DER\40_Emissao\03_GRD\0-GRDs_Enviadas DER\29ºMEDIÇÃO-26-11-2024 A 25-12-24\MR.DER-0871_24\" xr:uid="{72D707CD-837D-4104-948F-656301F95B60}"/>
    <hyperlink ref="AK81" r:id="rId765" display="pw:\\SRVPW3.pls.planservi.com.br:Projetos\Documents\C0849 - DER\40_Emissao\03_GRD\0-GRDs_Enviadas DER\29ºMEDIÇÃO-26-11-2024 A 25-12-24\MR.DER-0871_24\" xr:uid="{1CFAE69C-9258-4F28-8A02-8C87135B5ED3}"/>
    <hyperlink ref="AK80" r:id="rId766" display="pw:\\SRVPW3.pls.planservi.com.br:Projetos\Documents\C0849 - DER\40_Emissao\03_GRD\0-GRDs_Enviadas DER\29ºMEDIÇÃO-26-11-2024 A 25-12-24\MR.DER-0871_24\" xr:uid="{9AA61FC7-B1C0-44FB-BEC6-3852609EC14B}"/>
    <hyperlink ref="AK79" r:id="rId767" display="pw:\\SRVPW3.pls.planservi.com.br:Projetos\Documents\C0849 - DER\40_Emissao\03_GRD\0-GRDs_Enviadas DER\29ºMEDIÇÃO-26-11-2024 A 25-12-24\MR.DER-0871_24\" xr:uid="{7D6716BF-D9EA-4158-9B18-2A2961284D77}"/>
    <hyperlink ref="AK78" r:id="rId768" display="pw:\\SRVPW3.pls.planservi.com.br:Projetos\Documents\C0849 - DER\40_Emissao\03_GRD\0-GRDs_Enviadas DER\29ºMEDIÇÃO-26-11-2024 A 25-12-24\MR.DER-0871_24\" xr:uid="{6DB2C93B-D994-478D-81FF-594E84C5F9B9}"/>
    <hyperlink ref="AK77" r:id="rId769" display="pw:\\SRVPW3.pls.planservi.com.br:Projetos\Documents\C0849 - DER\40_Emissao\03_GRD\0-GRDs_Enviadas DER\29ºMEDIÇÃO-26-11-2024 A 25-12-24\MR.DER-0871_24\" xr:uid="{D3D0ED02-61AE-4DC6-A38E-C37EE3A67EDE}"/>
    <hyperlink ref="AK75" r:id="rId770" display="pw:\\SRVPW3.pls.planservi.com.br:Projetos\Documents\C0849 - DER\40_Emissao\03_GRD\0-GRDs_Enviadas DER\29ºMEDIÇÃO-26-11-2024 A 25-12-24\MR.DER-0871_24\" xr:uid="{B58DCBDD-E1AB-4821-9224-971D572D02A4}"/>
    <hyperlink ref="AK74" r:id="rId771" display="pw:\\SRVPW3.pls.planservi.com.br:Projetos\Documents\C0849 - DER\40_Emissao\03_GRD\0-GRDs_Enviadas DER\29ºMEDIÇÃO-26-11-2024 A 25-12-24\MR.DER-0871_24\" xr:uid="{97B45BD1-4322-4ADF-9576-2EB3E3D54F99}"/>
    <hyperlink ref="AK71" r:id="rId772" display="pw:\\SRVPW3.pls.planservi.com.br:Projetos\Documents\C0849 - DER\40_Emissao\03_GRD\0-GRDs_Enviadas DER\29ºMEDIÇÃO-26-11-2024 A 25-12-24\MR.DER-0871_24\" xr:uid="{D08FEA10-77C9-4C89-B7ED-BD884E5139B6}"/>
    <hyperlink ref="AK70" r:id="rId773" display="pw:\\SRVPW3.pls.planservi.com.br:Projetos\Documents\C0849 - DER\40_Emissao\03_GRD\0-GRDs_Enviadas DER\29ºMEDIÇÃO-26-11-2024 A 25-12-24\MR.DER-0871_24\" xr:uid="{2C8344C2-E577-4E43-B03D-BB58483402C9}"/>
    <hyperlink ref="M744" r:id="rId774" display="pw:\\SRVPW3.pls.planservi.com.br:Projetos\Documents\C0849 - DER\40_Emissao\03_GRD\0-GRDs_Enviadas DER\29ºMEDIÇÃO-26-11-2024 A 25-12-24\MR.DER-0872_24\" xr:uid="{5F444086-F787-487D-983C-43923608C227}"/>
    <hyperlink ref="M743" r:id="rId775" display="pw:\\SRVPW3.pls.planservi.com.br:Projetos\Documents\C0849 - DER\40_Emissao\03_GRD\0-GRDs_Enviadas DER\29ºMEDIÇÃO-26-11-2024 A 25-12-24\MR.DER-0872_24\" xr:uid="{93263137-29A7-4442-82BC-362135A6B263}"/>
    <hyperlink ref="M742" r:id="rId776" display="pw:\\SRVPW3.pls.planservi.com.br:Projetos\Documents\C0849 - DER\40_Emissao\03_GRD\0-GRDs_Enviadas DER\29ºMEDIÇÃO-26-11-2024 A 25-12-24\MR.DER-0872_24\" xr:uid="{C12468B2-04A5-4A3F-A6D3-719CB25A7CE6}"/>
    <hyperlink ref="M741" r:id="rId777" display="pw:\\SRVPW3.pls.planservi.com.br:Projetos\Documents\C0849 - DER\40_Emissao\03_GRD\0-GRDs_Enviadas DER\29ºMEDIÇÃO-26-11-2024 A 25-12-24\MR.DER-0872_24\" xr:uid="{58F9544F-31C2-48E5-9996-EEB581BCAFF8}"/>
    <hyperlink ref="M740" r:id="rId778" display="pw:\\SRVPW3.pls.planservi.com.br:Projetos\Documents\C0849 - DER\40_Emissao\03_GRD\0-GRDs_Enviadas DER\29ºMEDIÇÃO-26-11-2024 A 25-12-24\MR.DER-0872_24\" xr:uid="{2F01D8CA-07DD-4319-B514-185AA4588AEB}"/>
    <hyperlink ref="M739" r:id="rId779" display="pw:\\SRVPW3.pls.planservi.com.br:Projetos\Documents\C0849 - DER\40_Emissao\03_GRD\0-GRDs_Enviadas DER\29ºMEDIÇÃO-26-11-2024 A 25-12-24\MR.DER-0872_24\" xr:uid="{C7974601-3BE9-4348-AE87-D0A29692391F}"/>
    <hyperlink ref="M738" r:id="rId780" display="pw:\\SRVPW3.pls.planservi.com.br:Projetos\Documents\C0849 - DER\40_Emissao\03_GRD\0-GRDs_Enviadas DER\29ºMEDIÇÃO-26-11-2024 A 25-12-24\MR.DER-0872_24\" xr:uid="{C36595AF-2153-4E6A-9CD5-A28844B0D1D1}"/>
    <hyperlink ref="M737" r:id="rId781" display="pw:\\SRVPW3.pls.planservi.com.br:Projetos\Documents\C0849 - DER\40_Emissao\03_GRD\0-GRDs_Enviadas DER\29ºMEDIÇÃO-26-11-2024 A 25-12-24\MR.DER-0872_24\" xr:uid="{E0E3EBCE-850E-4735-9002-44ECC944EA7D}"/>
    <hyperlink ref="M736" r:id="rId782" display="pw:\\SRVPW3.pls.planservi.com.br:Projetos\Documents\C0849 - DER\40_Emissao\03_GRD\0-GRDs_Enviadas DER\29ºMEDIÇÃO-26-11-2024 A 25-12-24\MR.DER-0872_24\" xr:uid="{31866130-89C7-4F68-87C9-C3E41DB0E23E}"/>
    <hyperlink ref="M735" r:id="rId783" display="pw:\\SRVPW3.pls.planservi.com.br:Projetos\Documents\C0849 - DER\40_Emissao\03_GRD\0-GRDs_Enviadas DER\29ºMEDIÇÃO-26-11-2024 A 25-12-24\MR.DER-0872_24\" xr:uid="{2C5CB72F-F539-4851-8E4A-22FC1C5CD1C1}"/>
    <hyperlink ref="M734" r:id="rId784" display="pw:\\SRVPW3.pls.planservi.com.br:Projetos\Documents\C0849 - DER\40_Emissao\03_GRD\0-GRDs_Enviadas DER\29ºMEDIÇÃO-26-11-2024 A 25-12-24\MR.DER-0872_24\" xr:uid="{3C5B2B48-D615-4BD6-9481-AE7EE9B69D9C}"/>
    <hyperlink ref="M733" r:id="rId785" display="pw:\\SRVPW3.pls.planservi.com.br:Projetos\Documents\C0849 - DER\40_Emissao\03_GRD\0-GRDs_Enviadas DER\29ºMEDIÇÃO-26-11-2024 A 25-12-24\MR.DER-0872_24\" xr:uid="{75E248F5-FC0E-49AF-9584-795BE5354980}"/>
    <hyperlink ref="M732" r:id="rId786" display="pw:\\SRVPW3.pls.planservi.com.br:Projetos\Documents\C0849 - DER\40_Emissao\03_GRD\0-GRDs_Enviadas DER\29ºMEDIÇÃO-26-11-2024 A 25-12-24\MR.DER-0872_24\" xr:uid="{CB488803-5AA4-4525-8919-472F4CE7EEEB}"/>
    <hyperlink ref="M731" r:id="rId787" display="pw:\\SRVPW3.pls.planservi.com.br:Projetos\Documents\C0849 - DER\40_Emissao\03_GRD\0-GRDs_Enviadas DER\29ºMEDIÇÃO-26-11-2024 A 25-12-24\MR.DER-0872_24\" xr:uid="{DA0F6163-E6C8-4FE0-A872-8B8DA2DEF3EF}"/>
    <hyperlink ref="M730" r:id="rId788" display="pw:\\SRVPW3.pls.planservi.com.br:Projetos\Documents\C0849 - DER\40_Emissao\03_GRD\0-GRDs_Enviadas DER\29ºMEDIÇÃO-26-11-2024 A 25-12-24\MR.DER-0872_24\" xr:uid="{384D4CA8-CAFE-4956-AADA-05D9E6233A23}"/>
    <hyperlink ref="M729" r:id="rId789" display="pw:\\SRVPW3.pls.planservi.com.br:Projetos\Documents\C0849 - DER\40_Emissao\03_GRD\0-GRDs_Enviadas DER\29ºMEDIÇÃO-26-11-2024 A 25-12-24\MR.DER-0872_24\" xr:uid="{0D8ED0CB-2351-409C-8E44-8A3124083BF7}"/>
    <hyperlink ref="M728" r:id="rId790" display="pw:\\SRVPW3.pls.planservi.com.br:Projetos\Documents\C0849 - DER\40_Emissao\03_GRD\0-GRDs_Enviadas DER\29ºMEDIÇÃO-26-11-2024 A 25-12-24\MR.DER-0872_24\" xr:uid="{0AE50660-51C7-41F3-AF48-F7095A33D330}"/>
    <hyperlink ref="M727" r:id="rId791" display="pw:\\SRVPW3.pls.planservi.com.br:Projetos\Documents\C0849 - DER\40_Emissao\03_GRD\0-GRDs_Enviadas DER\29ºMEDIÇÃO-26-11-2024 A 25-12-24\MR.DER-0872_24\" xr:uid="{77740788-B1BE-46DB-B9EF-B27F24D495EC}"/>
    <hyperlink ref="M726" r:id="rId792" display="pw:\\SRVPW3.pls.planservi.com.br:Projetos\Documents\C0849 - DER\40_Emissao\03_GRD\0-GRDs_Enviadas DER\29ºMEDIÇÃO-26-11-2024 A 25-12-24\MR.DER-0872_24\" xr:uid="{BEEF957F-817F-4F08-B5C6-ABC5F59F40FC}"/>
    <hyperlink ref="M725" r:id="rId793" display="pw:\\SRVPW3.pls.planservi.com.br:Projetos\Documents\C0849 - DER\40_Emissao\03_GRD\0-GRDs_Enviadas DER\29ºMEDIÇÃO-26-11-2024 A 25-12-24\MR.DER-0872_24\" xr:uid="{5D0BDD33-2BFB-4985-AC8C-A218A49C6453}"/>
    <hyperlink ref="M724" r:id="rId794" display="pw:\\SRVPW3.pls.planservi.com.br:Projetos\Documents\C0849 - DER\40_Emissao\03_GRD\0-GRDs_Enviadas DER\29ºMEDIÇÃO-26-11-2024 A 25-12-24\MR.DER-0872_24\" xr:uid="{E6A1C793-5F68-4EEC-85C8-F128ED1B776C}"/>
    <hyperlink ref="M723" r:id="rId795" display="pw:\\SRVPW3.pls.planservi.com.br:Projetos\Documents\C0849 - DER\40_Emissao\03_GRD\0-GRDs_Enviadas DER\29ºMEDIÇÃO-26-11-2024 A 25-12-24\MR.DER-0872_24\" xr:uid="{3453B28B-2653-46DE-BE05-146461B8E084}"/>
    <hyperlink ref="M722" r:id="rId796" display="pw:\\SRVPW3.pls.planservi.com.br:Projetos\Documents\C0849 - DER\40_Emissao\03_GRD\0-GRDs_Enviadas DER\29ºMEDIÇÃO-26-11-2024 A 25-12-24\MR.DER-0872_24\" xr:uid="{BC294F92-D216-4C8C-8734-81560040E204}"/>
    <hyperlink ref="M721" r:id="rId797" display="pw:\\SRVPW3.pls.planservi.com.br:Projetos\Documents\C0849 - DER\40_Emissao\03_GRD\0-GRDs_Enviadas DER\29ºMEDIÇÃO-26-11-2024 A 25-12-24\MR.DER-0872_24\" xr:uid="{DF516561-EE14-4EA7-A95C-3367543DBD94}"/>
    <hyperlink ref="M720" r:id="rId798" display="pw:\\SRVPW3.pls.planservi.com.br:Projetos\Documents\C0849 - DER\40_Emissao\03_GRD\0-GRDs_Enviadas DER\29ºMEDIÇÃO-26-11-2024 A 25-12-24\MR.DER-0872_24\" xr:uid="{7EBBD536-93A4-489B-84F0-6903D9A0682C}"/>
    <hyperlink ref="AE109" r:id="rId799" display="pw:\\SRVPW3.pls.planservi.com.br:Projetos\Documents\C0849 - DER\40_Emissao\03_GRD\0-GRDs_Enviadas DER\26ºMEDIÇÃO-26-08-2024 A 25-09-24\MR.DER-0744_24\" xr:uid="{78D5731A-8AC2-48B2-86D1-4B163CACA8ED}"/>
    <hyperlink ref="AE108" r:id="rId800" display="pw:\\SRVPW3.pls.planservi.com.br:Projetos\Documents\C0849 - DER\40_Emissao\03_GRD\0-GRDs_Enviadas DER\26ºMEDIÇÃO-26-08-2024 A 25-09-24\MR.DER-0744_24\" xr:uid="{191DE69E-F0A5-44B2-8A52-D5263F94FA86}"/>
    <hyperlink ref="AE107" r:id="rId801" display="pw:\\SRVPW3.pls.planservi.com.br:Projetos\Documents\C0849 - DER\40_Emissao\03_GRD\0-GRDs_Enviadas DER\26ºMEDIÇÃO-26-08-2024 A 25-09-24\MR.DER-0744_24\" xr:uid="{2294B4BE-D237-4556-BAB4-7E227BCB2487}"/>
    <hyperlink ref="AE106" r:id="rId802" display="pw:\\SRVPW3.pls.planservi.com.br:Projetos\Documents\C0849 - DER\40_Emissao\03_GRD\0-GRDs_Enviadas DER\26ºMEDIÇÃO-26-08-2024 A 25-09-24\MR.DER-0744_24\" xr:uid="{D52A2497-0995-4A4B-B958-A53AF06DEFB5}"/>
    <hyperlink ref="AE105" r:id="rId803" display="pw:\\SRVPW3.pls.planservi.com.br:Projetos\Documents\C0849 - DER\40_Emissao\03_GRD\0-GRDs_Enviadas DER\26ºMEDIÇÃO-26-08-2024 A 25-09-24\MR.DER-0744_24\" xr:uid="{97833C12-FF79-4E3E-BF08-AEA7C911A60D}"/>
    <hyperlink ref="AE104" r:id="rId804" display="pw:\\SRVPW3.pls.planservi.com.br:Projetos\Documents\C0849 - DER\40_Emissao\03_GRD\0-GRDs_Enviadas DER\26ºMEDIÇÃO-26-08-2024 A 25-09-24\MR.DER-0744_24\" xr:uid="{DE67C001-4DDE-43B6-ADDD-DC3F32B58121}"/>
    <hyperlink ref="AE103" r:id="rId805" display="pw:\\SRVPW3.pls.planservi.com.br:Projetos\Documents\C0849 - DER\40_Emissao\03_GRD\0-GRDs_Enviadas DER\26ºMEDIÇÃO-26-08-2024 A 25-09-24\MR.DER-0744_24\" xr:uid="{D77F2001-5192-4B92-9443-774EBB629D13}"/>
    <hyperlink ref="AE102" r:id="rId806" display="pw:\\SRVPW3.pls.planservi.com.br:Projetos\Documents\C0849 - DER\40_Emissao\03_GRD\0-GRDs_Enviadas DER\26ºMEDIÇÃO-26-08-2024 A 25-09-24\MR.DER-0744_24\" xr:uid="{E646A855-DDF5-410C-8A9C-1105E338E200}"/>
    <hyperlink ref="AE101" r:id="rId807" display="pw:\\SRVPW3.pls.planservi.com.br:Projetos\Documents\C0849 - DER\40_Emissao\03_GRD\0-GRDs_Enviadas DER\26ºMEDIÇÃO-26-08-2024 A 25-09-24\MR.DER-0744_24\" xr:uid="{C5280BB2-A7B8-492B-91E6-AE6E453C7163}"/>
    <hyperlink ref="AE100" r:id="rId808" display="pw:\\SRVPW3.pls.planservi.com.br:Projetos\Documents\C0849 - DER\40_Emissao\03_GRD\0-GRDs_Enviadas DER\26ºMEDIÇÃO-26-08-2024 A 25-09-24\MR.DER-0744_24\" xr:uid="{38DED1B1-57DC-4DE5-869D-C3FEA6D2AEF8}"/>
    <hyperlink ref="AE99" r:id="rId809" display="pw:\\SRVPW3.pls.planservi.com.br:Projetos\Documents\C0849 - DER\40_Emissao\03_GRD\0-GRDs_Enviadas DER\26ºMEDIÇÃO-26-08-2024 A 25-09-24\MR.DER-0744_24\" xr:uid="{1AF833B3-FEE3-413A-B2FE-36E798B47D47}"/>
    <hyperlink ref="AE98" r:id="rId810" display="pw:\\SRVPW3.pls.planservi.com.br:Projetos\Documents\C0849 - DER\40_Emissao\03_GRD\0-GRDs_Enviadas DER\26ºMEDIÇÃO-26-08-2024 A 25-09-24\MR.DER-0744_24\" xr:uid="{0D87179B-E8B3-4857-A58A-4B5A3145EDEC}"/>
    <hyperlink ref="AE97" r:id="rId811" display="pw:\\SRVPW3.pls.planservi.com.br:Projetos\Documents\C0849 - DER\40_Emissao\03_GRD\0-GRDs_Enviadas DER\26ºMEDIÇÃO-26-08-2024 A 25-09-24\MR.DER-0744_24\" xr:uid="{1A721B72-2171-45FE-81EF-AAE464DD2382}"/>
    <hyperlink ref="AE96" r:id="rId812" display="pw:\\SRVPW3.pls.planservi.com.br:Projetos\Documents\C0849 - DER\40_Emissao\03_GRD\0-GRDs_Enviadas DER\26ºMEDIÇÃO-26-08-2024 A 25-09-24\MR.DER-0744_24\" xr:uid="{E476962C-413C-4D23-87C1-842560764E0D}"/>
    <hyperlink ref="AE95" r:id="rId813" display="pw:\\SRVPW3.pls.planservi.com.br:Projetos\Documents\C0849 - DER\40_Emissao\03_GRD\0-GRDs_Enviadas DER\26ºMEDIÇÃO-26-08-2024 A 25-09-24\MR.DER-0744_24\" xr:uid="{D1462626-659C-46D9-BD50-7587B26CFB93}"/>
    <hyperlink ref="AE94" r:id="rId814" display="pw:\\SRVPW3.pls.planservi.com.br:Projetos\Documents\C0849 - DER\40_Emissao\03_GRD\0-GRDs_Enviadas DER\26ºMEDIÇÃO-26-08-2024 A 25-09-24\MR.DER-0744_24\" xr:uid="{AF0C2F43-AA7C-4633-A5B1-E07B6DF8D8D1}"/>
    <hyperlink ref="AE93" r:id="rId815" display="pw:\\SRVPW3.pls.planservi.com.br:Projetos\Documents\C0849 - DER\40_Emissao\03_GRD\0-GRDs_Enviadas DER\26ºMEDIÇÃO-26-08-2024 A 25-09-24\MR.DER-0744_24\" xr:uid="{92695BDB-A5D8-4E3D-8D66-56F1B8D591D9}"/>
    <hyperlink ref="AE92" r:id="rId816" display="pw:\\SRVPW3.pls.planservi.com.br:Projetos\Documents\C0849 - DER\40_Emissao\03_GRD\0-GRDs_Enviadas DER\26ºMEDIÇÃO-26-08-2024 A 25-09-24\MR.DER-0744_24\" xr:uid="{1C92518F-F3A4-4B31-B7AD-68B01E449718}"/>
    <hyperlink ref="AE91" r:id="rId817" display="pw:\\SRVPW3.pls.planservi.com.br:Projetos\Documents\C0849 - DER\40_Emissao\03_GRD\0-GRDs_Enviadas DER\26ºMEDIÇÃO-26-08-2024 A 25-09-24\MR.DER-0744_24\" xr:uid="{73656573-F495-4D80-B2DA-2247F799DFAD}"/>
    <hyperlink ref="AE90" r:id="rId818" display="pw:\\SRVPW3.pls.planservi.com.br:Projetos\Documents\C0849 - DER\40_Emissao\03_GRD\0-GRDs_Enviadas DER\26ºMEDIÇÃO-26-08-2024 A 25-09-24\MR.DER-0744_24\" xr:uid="{8C4EE9E7-BB71-4A87-84F1-B234525BCCE8}"/>
    <hyperlink ref="AE89" r:id="rId819" display="pw:\\SRVPW3.pls.planservi.com.br:Projetos\Documents\C0849 - DER\40_Emissao\03_GRD\0-GRDs_Enviadas DER\26ºMEDIÇÃO-26-08-2024 A 25-09-24\MR.DER-0744_24\" xr:uid="{9C70172E-ABCA-42CA-957F-813764E4BBAF}"/>
    <hyperlink ref="AE88" r:id="rId820" display="pw:\\SRVPW3.pls.planservi.com.br:Projetos\Documents\C0849 - DER\40_Emissao\03_GRD\0-GRDs_Enviadas DER\26ºMEDIÇÃO-26-08-2024 A 25-09-24\MR.DER-0744_24\" xr:uid="{60221E52-9A99-4F6E-8D6C-5D5C7C4E4FE8}"/>
    <hyperlink ref="AE87" r:id="rId821" display="pw:\\SRVPW3.pls.planservi.com.br:Projetos\Documents\C0849 - DER\40_Emissao\03_GRD\0-GRDs_Enviadas DER\26ºMEDIÇÃO-26-08-2024 A 25-09-24\MR.DER-0744_24\" xr:uid="{793569AE-20BC-43AF-A64E-8EAFD3CACACD}"/>
    <hyperlink ref="AE86" r:id="rId822" display="pw:\\SRVPW3.pls.planservi.com.br:Projetos\Documents\C0849 - DER\40_Emissao\03_GRD\0-GRDs_Enviadas DER\26ºMEDIÇÃO-26-08-2024 A 25-09-24\MR.DER-0744_24\" xr:uid="{5C06E5D3-3FF0-4A54-B58F-2DA2D9C9220C}"/>
    <hyperlink ref="AE85" r:id="rId823" display="pw:\\SRVPW3.pls.planservi.com.br:Projetos\Documents\C0849 - DER\40_Emissao\03_GRD\0-GRDs_Enviadas DER\26ºMEDIÇÃO-26-08-2024 A 25-09-24\MR.DER-0744_24\" xr:uid="{9E4A1FD0-74A8-4B94-88EB-6DC01E8A21B6}"/>
    <hyperlink ref="AE84" r:id="rId824" display="pw:\\SRVPW3.pls.planservi.com.br:Projetos\Documents\C0849 - DER\40_Emissao\03_GRD\0-GRDs_Enviadas DER\26ºMEDIÇÃO-26-08-2024 A 25-09-24\MR.DER-0744_24\" xr:uid="{51CCAA96-6242-4CAE-82DE-81D4AB389F7C}"/>
    <hyperlink ref="AE83" r:id="rId825" display="pw:\\SRVPW3.pls.planservi.com.br:Projetos\Documents\C0849 - DER\40_Emissao\03_GRD\0-GRDs_Enviadas DER\26ºMEDIÇÃO-26-08-2024 A 25-09-24\MR.DER-0744_24\" xr:uid="{5942FD6F-4B3B-4103-B7DA-8A2AA1C2F86F}"/>
    <hyperlink ref="AE82" r:id="rId826" display="pw:\\SRVPW3.pls.planservi.com.br:Projetos\Documents\C0849 - DER\40_Emissao\03_GRD\0-GRDs_Enviadas DER\26ºMEDIÇÃO-26-08-2024 A 25-09-24\MR.DER-0744_24\" xr:uid="{6E1C518B-1A54-442C-AC11-962C61FD63A2}"/>
    <hyperlink ref="AE81" r:id="rId827" display="pw:\\SRVPW3.pls.planservi.com.br:Projetos\Documents\C0849 - DER\40_Emissao\03_GRD\0-GRDs_Enviadas DER\26ºMEDIÇÃO-26-08-2024 A 25-09-24\MR.DER-0744_24\" xr:uid="{A7273AD5-ABC0-40C2-9440-50D3A083DEB2}"/>
    <hyperlink ref="AE80" r:id="rId828" display="pw:\\SRVPW3.pls.planservi.com.br:Projetos\Documents\C0849 - DER\40_Emissao\03_GRD\0-GRDs_Enviadas DER\26ºMEDIÇÃO-26-08-2024 A 25-09-24\MR.DER-0744_24\" xr:uid="{1064F1BE-3174-4FFC-A7A0-BB89A0E276AE}"/>
    <hyperlink ref="AE79" r:id="rId829" display="pw:\\SRVPW3.pls.planservi.com.br:Projetos\Documents\C0849 - DER\40_Emissao\03_GRD\0-GRDs_Enviadas DER\26ºMEDIÇÃO-26-08-2024 A 25-09-24\MR.DER-0744_24\" xr:uid="{1CC2A493-8529-486C-862F-0AB80ADE9A9D}"/>
    <hyperlink ref="AE78" r:id="rId830" display="pw:\\SRVPW3.pls.planservi.com.br:Projetos\Documents\C0849 - DER\40_Emissao\03_GRD\0-GRDs_Enviadas DER\26ºMEDIÇÃO-26-08-2024 A 25-09-24\MR.DER-0744_24\" xr:uid="{F0A5B533-B9F9-4EF4-947F-59F600B706EA}"/>
    <hyperlink ref="AE77" r:id="rId831" display="pw:\\SRVPW3.pls.planservi.com.br:Projetos\Documents\C0849 - DER\40_Emissao\03_GRD\0-GRDs_Enviadas DER\26ºMEDIÇÃO-26-08-2024 A 25-09-24\MR.DER-0744_24\" xr:uid="{1D9B21E2-998C-4EEB-84D9-4D93AD1E33B3}"/>
    <hyperlink ref="AE76" r:id="rId832" display="pw:\\SRVPW3.pls.planservi.com.br:Projetos\Documents\C0849 - DER\40_Emissao\03_GRD\0-GRDs_Enviadas DER\26ºMEDIÇÃO-26-08-2024 A 25-09-24\MR.DER-0744_24\" xr:uid="{88936614-A9ED-4C6A-BD1A-A4B95BAAF082}"/>
    <hyperlink ref="AE75" r:id="rId833" display="pw:\\SRVPW3.pls.planservi.com.br:Projetos\Documents\C0849 - DER\40_Emissao\03_GRD\0-GRDs_Enviadas DER\26ºMEDIÇÃO-26-08-2024 A 25-09-24\MR.DER-0744_24\" xr:uid="{D763716F-9910-4CB5-BB83-CFDF46CDE34A}"/>
    <hyperlink ref="AE74" r:id="rId834" display="pw:\\SRVPW3.pls.planservi.com.br:Projetos\Documents\C0849 - DER\40_Emissao\03_GRD\0-GRDs_Enviadas DER\26ºMEDIÇÃO-26-08-2024 A 25-09-24\MR.DER-0744_24\" xr:uid="{726A8AF3-E091-4310-90C8-77BB3A894A38}"/>
    <hyperlink ref="AE73" r:id="rId835" display="pw:\\SRVPW3.pls.planservi.com.br:Projetos\Documents\C0849 - DER\40_Emissao\03_GRD\0-GRDs_Enviadas DER\26ºMEDIÇÃO-26-08-2024 A 25-09-24\MR.DER-0744_24\" xr:uid="{5819BA7B-DDBE-491D-83FA-7767220D5548}"/>
    <hyperlink ref="AE72" r:id="rId836" display="pw:\\SRVPW3.pls.planservi.com.br:Projetos\Documents\C0849 - DER\40_Emissao\03_GRD\0-GRDs_Enviadas DER\26ºMEDIÇÃO-26-08-2024 A 25-09-24\MR.DER-0744_24\" xr:uid="{52D71BAB-CFB8-4393-B9C8-4F7FD93A43E6}"/>
    <hyperlink ref="AE71" r:id="rId837" display="pw:\\SRVPW3.pls.planservi.com.br:Projetos\Documents\C0849 - DER\40_Emissao\03_GRD\0-GRDs_Enviadas DER\26ºMEDIÇÃO-26-08-2024 A 25-09-24\MR.DER-0744_24\" xr:uid="{03B5063F-935E-4F92-B256-62F8A3B9AFDF}"/>
    <hyperlink ref="AE70" r:id="rId838" display="pw:\\SRVPW3.pls.planservi.com.br:Projetos\Documents\C0849 - DER\40_Emissao\03_GRD\0-GRDs_Enviadas DER\26ºMEDIÇÃO-26-08-2024 A 25-09-24\MR.DER-0744_24\" xr:uid="{4009D2FD-4DEF-48DB-878E-839A8DEAD9E1}"/>
    <hyperlink ref="M374" r:id="rId839" display="pw:\\SRVPW3.pls.planservi.com.br:Projetos\Documents\C0849 - DER\40_Emissao\03_GRD\0-GRDs_Enviadas DER\29ºMEDIÇÃO-26-11-2024 A 25-12-24\MR.DER-0869_24\" xr:uid="{1201563C-6DC3-4907-9495-734637D040FE}"/>
    <hyperlink ref="S280" r:id="rId840" display="pw:\\SRVPW3.pls.planservi.com.br:Projetos\Documents\C0849 - DER\40_Emissao\03_GRD\0-GRDs_Enviadas DER\29ºMEDIÇÃO-26-11-2024 A 25-12-24\MR.DER-0869_24\" xr:uid="{7A0A00AF-B475-4C4F-AA44-DA727D32E4D7}"/>
    <hyperlink ref="S279" r:id="rId841" display="pw:\\SRVPW3.pls.planservi.com.br:Projetos\Documents\C0849 - DER\40_Emissao\03_GRD\0-GRDs_Enviadas DER\29ºMEDIÇÃO-26-11-2024 A 25-12-24\MR.DER-0869_24\" xr:uid="{8C0B05AE-0368-486D-8DB0-ABD14557BDE8}"/>
    <hyperlink ref="S278" r:id="rId842" display="pw:\\SRVPW3.pls.planservi.com.br:Projetos\Documents\C0849 - DER\40_Emissao\03_GRD\0-GRDs_Enviadas DER\29ºMEDIÇÃO-26-11-2024 A 25-12-24\MR.DER-0869_24\" xr:uid="{5F7984E9-77E5-4D16-BF2A-CE6DE1AA5120}"/>
    <hyperlink ref="S277" r:id="rId843" display="pw:\\SRVPW3.pls.planservi.com.br:Projetos\Documents\C0849 - DER\40_Emissao\03_GRD\0-GRDs_Enviadas DER\29ºMEDIÇÃO-26-11-2024 A 25-12-24\MR.DER-0869_24\" xr:uid="{129CCD40-E15B-4302-9637-51A882333476}"/>
    <hyperlink ref="S276" r:id="rId844" display="pw:\\SRVPW3.pls.planservi.com.br:Projetos\Documents\C0849 - DER\40_Emissao\03_GRD\0-GRDs_Enviadas DER\29ºMEDIÇÃO-26-11-2024 A 25-12-24\MR.DER-0869_24\" xr:uid="{A9FC6D61-2CFD-4FD8-8D0E-54B89DB9A6B5}"/>
    <hyperlink ref="S275" r:id="rId845" display="pw:\\SRVPW3.pls.planservi.com.br:Projetos\Documents\C0849 - DER\40_Emissao\03_GRD\0-GRDs_Enviadas DER\29ºMEDIÇÃO-26-11-2024 A 25-12-24\MR.DER-0869_24\" xr:uid="{1785C456-4BEC-4979-A1F6-1C6347350300}"/>
    <hyperlink ref="S274" r:id="rId846" display="pw:\\SRVPW3.pls.planservi.com.br:Projetos\Documents\C0849 - DER\40_Emissao\03_GRD\0-GRDs_Enviadas DER\29ºMEDIÇÃO-26-11-2024 A 25-12-24\MR.DER-0869_24\" xr:uid="{E32B931A-2BD0-40CF-B7A2-9BCF39ACF0E8}"/>
    <hyperlink ref="S273" r:id="rId847" display="pw:\\SRVPW3.pls.planservi.com.br:Projetos\Documents\C0849 - DER\40_Emissao\03_GRD\0-GRDs_Enviadas DER\29ºMEDIÇÃO-26-11-2024 A 25-12-24\MR.DER-0869_24\" xr:uid="{75BC82A6-6699-4505-B1C7-08D46C06BD73}"/>
    <hyperlink ref="S272" r:id="rId848" display="pw:\\SRVPW3.pls.planservi.com.br:Projetos\Documents\C0849 - DER\40_Emissao\03_GRD\0-GRDs_Enviadas DER\29ºMEDIÇÃO-26-11-2024 A 25-12-24\MR.DER-0869_24\" xr:uid="{4DBABF5E-52DB-4A11-93AD-EE2FA0F286FC}"/>
    <hyperlink ref="S271" r:id="rId849" display="pw:\\SRVPW3.pls.planservi.com.br:Projetos\Documents\C0849 - DER\40_Emissao\03_GRD\0-GRDs_Enviadas DER\29ºMEDIÇÃO-26-11-2024 A 25-12-24\MR.DER-0869_24\" xr:uid="{F4DDFBB1-A113-4040-B941-DB88DC48B4A6}"/>
    <hyperlink ref="S270" r:id="rId850" display="pw:\\SRVPW3.pls.planservi.com.br:Projetos\Documents\C0849 - DER\40_Emissao\03_GRD\0-GRDs_Enviadas DER\29ºMEDIÇÃO-26-11-2024 A 25-12-24\MR.DER-0869_24\" xr:uid="{AF417251-AC66-4559-A44D-A60EF17F5121}"/>
    <hyperlink ref="S269" r:id="rId851" display="pw:\\SRVPW3.pls.planservi.com.br:Projetos\Documents\C0849 - DER\40_Emissao\03_GRD\0-GRDs_Enviadas DER\29ºMEDIÇÃO-26-11-2024 A 25-12-24\MR.DER-0869_24\" xr:uid="{0432F993-4975-4294-A3AE-C46B80A3C39D}"/>
    <hyperlink ref="S268" r:id="rId852" display="pw:\\SRVPW3.pls.planservi.com.br:Projetos\Documents\C0849 - DER\40_Emissao\03_GRD\0-GRDs_Enviadas DER\29ºMEDIÇÃO-26-11-2024 A 25-12-24\MR.DER-0869_24\" xr:uid="{03874023-75FD-438B-9517-29FCE957B267}"/>
    <hyperlink ref="S267" r:id="rId853" display="pw:\\SRVPW3.pls.planservi.com.br:Projetos\Documents\C0849 - DER\40_Emissao\03_GRD\0-GRDs_Enviadas DER\29ºMEDIÇÃO-26-11-2024 A 25-12-24\MR.DER-0869_24\" xr:uid="{95DEFB0C-17C9-4B46-BCA3-BF7FA16DA1D0}"/>
    <hyperlink ref="Y158" r:id="rId854" display="pw:\\SRVPW3.pls.planservi.com.br:Projetos\Documents\C0849 - DER\40_Emissao\03_GRD\0-GRDs_Enviadas DER\29ºMEDIÇÃO-26-11-2024 A 25-12-24\MR.DER-0861_24\" xr:uid="{8B344C8B-91AA-4E7B-A208-491A02A4DC47}"/>
    <hyperlink ref="AB70:AB109" r:id="rId855" display="pw:\\SRVPW3.pls.planservi.com.br:Projetos\Documents\C0849 - DER\30_Producao\12-F6 – SP 147 - km 152,00-210,50\05_Geot\05.00_R031\2024 04 17-R-031_RevisãoA3_G14.doc" xr:uid="{324DB36A-C4F6-450C-B48F-8D5F2C8651E7}"/>
    <hyperlink ref="AH887" r:id="rId856" display="pw:\\SRVPW3.pls.planservi.com.br:Projetos\Documents\C0849 - DER\30_Producao\12-F6 – SP 147 - km 152,00-210,50\05_Geot\05.00_R031\2024 04 24-R-031_RevisãoB1_G13.doc" xr:uid="{34791C33-167E-4744-B827-E108CDECC8F1}"/>
    <hyperlink ref="AH886" r:id="rId857" display="pw:\\SRVPW3.pls.planservi.com.br:Projetos\Documents\C0849 - DER\30_Producao\12-F6 – SP 147 - km 152,00-210,50\05_Geot\05.00_R031\2024 04 24-R-031_RevisãoB1_G13.doc" xr:uid="{360893A8-482C-438E-B682-5DFEB3F35BFB}"/>
    <hyperlink ref="AH885" r:id="rId858" display="pw:\\SRVPW3.pls.planservi.com.br:Projetos\Documents\C0849 - DER\30_Producao\12-F6 – SP 147 - km 152,00-210,50\05_Geot\05.00_R031\2024 04 24-R-031_RevisãoB1_G13.doc" xr:uid="{3E9FC67F-E370-4BCC-BFA2-448EACE8763D}"/>
    <hyperlink ref="AH884" r:id="rId859" display="pw:\\SRVPW3.pls.planservi.com.br:Projetos\Documents\C0849 - DER\30_Producao\12-F6 – SP 147 - km 152,00-210,50\05_Geot\05.00_R031\2024 04 24-R-031_RevisãoB1_G13.doc" xr:uid="{A39192C0-50E0-4C20-BBE4-AE3BDADBDA90}"/>
    <hyperlink ref="V244" r:id="rId860" display="pw:\\SRVPW3.pls.planservi.com.br:Projetos\Documents\C0849 - DER\30_Producao\12-F6 – SP 147 - km 152,00-210,50\02_Geom\02.00_R031\2024 11 25-R031_F07-MC aprovado.xls" xr:uid="{750DC9D3-ACE0-47C5-B98E-2643E68D9BEB}"/>
    <hyperlink ref="V243" r:id="rId861" display="pw:\\SRVPW3.pls.planservi.com.br:Projetos\Documents\C0849 - DER\30_Producao\12-F6 – SP 147 - km 152,00-210,50\02_Geom\02.00_R031\2024 11 25-R031_F07-MC aprovado.xls" xr:uid="{38ABA383-3884-4A99-8261-155BFB609002}"/>
    <hyperlink ref="AB231" r:id="rId862" display="pw:\\SRVPW3.pls.planservi.com.br:Projetos\Documents\C0849 - DER\30_Producao\12-F6 – SP 147 - km 152,00-210,50\02_Geom\02.00_R031\2024 11 25-R031_F07-MC aprovado.xls" xr:uid="{A4A174CE-2518-480D-AD6D-59033D9E78AB}"/>
    <hyperlink ref="AB191" r:id="rId863" display="pw:\\SRVPW3.pls.planservi.com.br:Projetos\Documents\C0849 - DER\30_Producao\12-F6 – SP 147 - km 152,00-210,50\02_Geom\02.00_R031\2024 11 25-R031_F07-MC aprovado.xls" xr:uid="{DB46F9B2-3F8C-4ACA-B28D-2192EAAD2C9B}"/>
    <hyperlink ref="AB190" r:id="rId864" display="pw:\\SRVPW3.pls.planservi.com.br:Projetos\Documents\C0849 - DER\30_Producao\12-F6 – SP 147 - km 152,00-210,50\02_Geom\02.00_R031\2024 11 25-R031_F07-MC aprovado.xls" xr:uid="{05DD6E77-211E-44EA-B6B6-9835E730F157}"/>
    <hyperlink ref="AB230" r:id="rId865" display="pw:\\SRVPW3.pls.planservi.com.br:Projetos\Documents\C0849 - DER\30_Producao\12-F6 – SP 147 - km 152,00-210,50\02_Geom\02.00_R031\2024 09 10-R031_F07-F09-A-B1.xls" xr:uid="{98EAFEF0-E2DE-4E18-8633-C604DB518E84}"/>
    <hyperlink ref="AB214" r:id="rId866" display="pw:\\SRVPW3.pls.planservi.com.br:Projetos\Documents\C0849 - DER\30_Producao\12-F6 – SP 147 - km 152,00-210,50\02_Geom\02.00_R031\2024 09 10-R031_F07-F09-A-B1.xls" xr:uid="{0323791E-60C0-46E0-832C-7EE987D8B8E6}"/>
    <hyperlink ref="AH238" r:id="rId867" display="pw:\\SRVPW3.pls.planservi.com.br:Projetos\Documents\C0849 - DER\30_Producao\12-F6 – SP 147 - km 152,00-210,50\02_Geom\02.00_R031\2024 11 25-R031_F07-MC aprovado.xls" xr:uid="{7E8AA005-95F4-46D6-971E-BA579F42F492}"/>
    <hyperlink ref="AH230" r:id="rId868" display="pw:\\SRVPW3.pls.planservi.com.br:Projetos\Documents\C0849 - DER\30_Producao\12-F6 – SP 147 - km 152,00-210,50\02_Geom\02.00_R031\2024 11 25-R031_F07-MC aprovado.xls" xr:uid="{67507F94-63AC-4D52-B69E-91DB19DBC550}"/>
    <hyperlink ref="AH214" r:id="rId869" display="pw:\\SRVPW3.pls.planservi.com.br:Projetos\Documents\C0849 - DER\30_Producao\12-F6 – SP 147 - km 152,00-210,50\02_Geom\02.00_R031\2024 11 25-R031_F07-MC aprovado.xls" xr:uid="{D99BDA46-B254-4BA7-9CB0-7ABD7CA0F1B7}"/>
    <hyperlink ref="AH200" r:id="rId870" display="pw:\\SRVPW3.pls.planservi.com.br:Projetos\Documents\C0849 - DER\30_Producao\12-F6 – SP 147 - km 152,00-210,50\02_Geom\02.00_R031\2024 11 25-R031_F07-MC aprovado.xls" xr:uid="{7F53ECFB-5D86-49D8-84C5-480CA05A01C9}"/>
    <hyperlink ref="P244" r:id="rId871" display="pw:\\SRVPW3.pls.planservi.com.br:Projetos\Documents\C0849 - DER\30_Producao\12-F6 – SP 147 - km 152,00-210,50\02_Geom\02.00_R031\2024 10 18-R031_F09-Emissão incial.xls" xr:uid="{B8E8AC07-170F-40CB-B741-FB6D2F8F9F3F}"/>
    <hyperlink ref="P243" r:id="rId872" display="pw:\\SRVPW3.pls.planservi.com.br:Projetos\Documents\C0849 - DER\30_Producao\12-F6 – SP 147 - km 152,00-210,50\02_Geom\02.00_R031\2024 10 18-R031_F09-Emissão incial.xls" xr:uid="{DAA705EB-CF53-4E41-8B9D-12CD9D5315D7}"/>
    <hyperlink ref="V239:V242" r:id="rId873" display="pw:\\SRVPW3.pls.planservi.com.br:Projetos\Documents\C0849 - DER\30_Producao\12-F6 – SP 147 - km 152,00-210,50\02_Geom\02.00_R031\2024 10 09-R031_F02-F03-F09-A2-A.xls" xr:uid="{D2201DE9-AD0D-4013-940B-FBCDDA99034A}"/>
    <hyperlink ref="V193" r:id="rId874" display="pw:\\SRVPW3.pls.planservi.com.br:Projetos\Documents\C0849 - DER\30_Producao\12-F6 – SP 147 - km 152,00-210,50\02_Geom\02.00_R031\2024 10 09-R031_F02-F03-F09-A2-A.xls" xr:uid="{98F567DB-D97D-4871-9789-98EBD489D8A2}"/>
    <hyperlink ref="V194" r:id="rId875" display="pw:\\SRVPW3.pls.planservi.com.br:Projetos\Documents\C0849 - DER\30_Producao\12-F6 – SP 147 - km 152,00-210,50\02_Geom\02.00_R031\2024 10 09-R031_F02-F03-F09-A2-A.xls" xr:uid="{A3FF6E73-E58A-41A6-AFBF-99D10F801FD1}"/>
    <hyperlink ref="V195" r:id="rId876" display="pw:\\SRVPW3.pls.planservi.com.br:Projetos\Documents\C0849 - DER\30_Producao\12-F6 – SP 147 - km 152,00-210,50\02_Geom\02.00_R031\2024 10 09-R031_F02-F03-F09-A2-A.xls" xr:uid="{C1AC6C9E-85CC-4075-A8B6-690C1469C840}"/>
    <hyperlink ref="V196" r:id="rId877" display="pw:\\SRVPW3.pls.planservi.com.br:Projetos\Documents\C0849 - DER\30_Producao\12-F6 – SP 147 - km 152,00-210,50\02_Geom\02.00_R031\2024 10 09-R031_F02-F03-F09-A2-A.xls" xr:uid="{DE6D4D86-6A51-44F1-A8F0-DCDAE846F989}"/>
    <hyperlink ref="V197" r:id="rId878" display="pw:\\SRVPW3.pls.planservi.com.br:Projetos\Documents\C0849 - DER\30_Producao\12-F6 – SP 147 - km 152,00-210,50\02_Geom\02.00_R031\2024 10 09-R031_F02-F03-F09-A2-A.xls" xr:uid="{5A99F7DA-E735-46A8-A598-4BE5A43DB94A}"/>
    <hyperlink ref="V198" r:id="rId879" display="pw:\\SRVPW3.pls.planservi.com.br:Projetos\Documents\C0849 - DER\30_Producao\12-F6 – SP 147 - km 152,00-210,50\02_Geom\02.00_R031\2024 10 09-R031_F02-F03-F09-A2-A.xls" xr:uid="{EC8FAEC1-0161-4745-8DF5-A39C381E8790}"/>
    <hyperlink ref="V192" r:id="rId880" display="pw:\\SRVPW3.pls.planservi.com.br:Projetos\Documents\C0849 - DER\30_Producao\12-F6 – SP 147 - km 152,00-210,50\02_Geom\02.00_R031\2024 10 09-R031_F02-F03-F09-A2-A.xls" xr:uid="{D4A61781-A090-4C47-ABCA-A77358778304}"/>
    <hyperlink ref="V191" r:id="rId881" display="pw:\\SRVPW3.pls.planservi.com.br:Projetos\Documents\C0849 - DER\30_Producao\12-F6 – SP 147 - km 152,00-210,50\02_Geom\02.00_R031\2024 10 09-R031_F02-F03-F09-A2-A.xls" xr:uid="{294A4493-E5C5-44DF-AAD5-82052B01A5E9}"/>
    <hyperlink ref="V190" r:id="rId882" display="pw:\\SRVPW3.pls.planservi.com.br:Projetos\Documents\C0849 - DER\30_Producao\12-F6 – SP 147 - km 152,00-210,50\02_Geom\02.00_R031\2024 10 09-R031_F02-F03-F09-A2-A.xls" xr:uid="{8D3BCE8C-66AB-4C6C-8F67-75C9D351B27C}"/>
    <hyperlink ref="AB234" r:id="rId883" display="pw:\\SRVPW3.pls.planservi.com.br:Projetos\Documents\C0849 - DER\30_Producao\12-F6 – SP 147 - km 152,00-210,50\02_Geom\02.00_R031\2024 09 25-R031_F07-A.xls" xr:uid="{3D9598AC-4C60-406D-AE56-63433D56EAD0}"/>
    <hyperlink ref="AB233" r:id="rId884" display="pw:\\SRVPW3.pls.planservi.com.br:Projetos\Documents\C0849 - DER\30_Producao\12-F6 – SP 147 - km 152,00-210,50\02_Geom\02.00_R031\2024 09 25-R031_F07-A.xls" xr:uid="{86FBB6B5-2A4F-4B81-9DA2-99E334A430E8}"/>
    <hyperlink ref="AB232" r:id="rId885" display="pw:\\SRVPW3.pls.planservi.com.br:Projetos\Documents\C0849 - DER\30_Producao\12-F6 – SP 147 - km 152,00-210,50\02_Geom\02.00_R031\2024 09 25-R031_F07-A.xls" xr:uid="{AD465768-9396-4052-A445-640EE3849F2A}"/>
    <hyperlink ref="AB229" r:id="rId886" display="pw:\\SRVPW3.pls.planservi.com.br:Projetos\Documents\C0849 - DER\30_Producao\12-F6 – SP 147 - km 152,00-210,50\02_Geom\02.00_R031\2024 09 25-R031_F07-A.xls" xr:uid="{044943D2-CB6C-4551-B206-B92BDD8AAD50}"/>
    <hyperlink ref="AB228" r:id="rId887" display="pw:\\SRVPW3.pls.planservi.com.br:Projetos\Documents\C0849 - DER\30_Producao\12-F6 – SP 147 - km 152,00-210,50\02_Geom\02.00_R031\2024 09 25-R031_F07-A.xls" xr:uid="{B9CE1483-40AA-4B04-8445-561302FF0ED5}"/>
    <hyperlink ref="AB227" r:id="rId888" display="pw:\\SRVPW3.pls.planservi.com.br:Projetos\Documents\C0849 - DER\30_Producao\12-F6 – SP 147 - km 152,00-210,50\02_Geom\02.00_R031\2024 09 25-R031_F07-A.xls" xr:uid="{5250D1F3-C217-4769-8093-D18C6C7465DC}"/>
    <hyperlink ref="AB224" r:id="rId889" display="pw:\\SRVPW3.pls.planservi.com.br:Projetos\Documents\C0849 - DER\30_Producao\12-F6 – SP 147 - km 152,00-210,50\02_Geom\02.00_R031\2024 09 25-R031_F07-A.xls" xr:uid="{16E7051D-FE94-4B4C-83D2-A23CE2D509EF}"/>
    <hyperlink ref="AB223" r:id="rId890" display="pw:\\SRVPW3.pls.planservi.com.br:Projetos\Documents\C0849 - DER\30_Producao\12-F6 – SP 147 - km 152,00-210,50\02_Geom\02.00_R031\2024 09 25-R031_F07-A.xls" xr:uid="{F4504505-11FA-41A8-B5DD-A091D5CA45F5}"/>
    <hyperlink ref="AB221" r:id="rId891" display="pw:\\SRVPW3.pls.planservi.com.br:Projetos\Documents\C0849 - DER\30_Producao\12-F6 – SP 147 - km 152,00-210,50\02_Geom\02.00_R031\2024 09 25-R031_F07-A.xls" xr:uid="{2F2B4250-F513-4548-B8B2-1704730CC2B8}"/>
    <hyperlink ref="AB220" r:id="rId892" display="pw:\\SRVPW3.pls.planservi.com.br:Projetos\Documents\C0849 - DER\30_Producao\12-F6 – SP 147 - km 152,00-210,50\02_Geom\02.00_R031\2024 09 25-R031_F07-A.xls" xr:uid="{44564517-7C1E-458A-BB5E-9BC592961ACC}"/>
    <hyperlink ref="AB219" r:id="rId893" display="pw:\\SRVPW3.pls.planservi.com.br:Projetos\Documents\C0849 - DER\30_Producao\12-F6 – SP 147 - km 152,00-210,50\02_Geom\02.00_R031\2024 09 25-R031_F07-A.xls" xr:uid="{532F1558-531B-4447-862B-C1A27A82B8B1}"/>
    <hyperlink ref="AB217" r:id="rId894" display="pw:\\SRVPW3.pls.planservi.com.br:Projetos\Documents\C0849 - DER\30_Producao\12-F6 – SP 147 - km 152,00-210,50\02_Geom\02.00_R031\2024 09 25-R031_F07-A.xls" xr:uid="{CEFA6819-E10B-47D0-96A3-BB657E9F7E1E}"/>
    <hyperlink ref="AB216" r:id="rId895" display="pw:\\SRVPW3.pls.planservi.com.br:Projetos\Documents\C0849 - DER\30_Producao\12-F6 – SP 147 - km 152,00-210,50\02_Geom\02.00_R031\2024 09 25-R031_F07-A.xls" xr:uid="{D30A165B-27A5-44BF-879D-DFFE5EEBC6A1}"/>
    <hyperlink ref="AB215" r:id="rId896" display="pw:\\SRVPW3.pls.planservi.com.br:Projetos\Documents\C0849 - DER\30_Producao\12-F6 – SP 147 - km 152,00-210,50\02_Geom\02.00_R031\2024 09 25-R031_F07-A.xls" xr:uid="{639A4B8B-E09F-4A05-BC1F-170429381B90}"/>
    <hyperlink ref="AB208" r:id="rId897" display="pw:\\SRVPW3.pls.planservi.com.br:Projetos\Documents\C0849 - DER\30_Producao\12-F6 – SP 147 - km 152,00-210,50\02_Geom\02.00_R031\2024 09 25-R031_F07-A.xls" xr:uid="{46D802B5-1636-4F00-9017-A077CA0274A7}"/>
    <hyperlink ref="AB238" r:id="rId898" display="pw:\\SRVPW3.pls.planservi.com.br:Projetos\Documents\C0849 - DER\30_Producao\12-F6 – SP 147 - km 152,00-210,50\02_Geom\02.00_R031\2024 09 10-R031_F07-F09-A-B1.xls" xr:uid="{16DBFF40-66D1-4AA6-8E10-0143E4EA2E85}"/>
    <hyperlink ref="AB209" r:id="rId899" display="pw:\\SRVPW3.pls.planservi.com.br:Projetos\Documents\C0849 - DER\30_Producao\12-F6 – SP 147 - km 152,00-210,50\02_Geom\02.00_R031\2024 09 10-R031_F07-F09-A-B1.xls" xr:uid="{43AA9814-21B8-4B1A-92C1-5B5309B6A9CE}"/>
    <hyperlink ref="AB201:AB205" r:id="rId900" display="pw:\\SRVPW3.pls.planservi.com.br:Projetos\Documents\C0849 - DER\30_Producao\12-F6 – SP 147 - km 152,00-210,50\02_Geom\02.00_R031\2024 09 10-R031_F07-F09-A-B1.xls" xr:uid="{3A97AAD7-E026-48E6-9CAA-6D4C75F1ABD8}"/>
    <hyperlink ref="AB200" r:id="rId901" display="pw:\\SRVPW3.pls.planservi.com.br:Projetos\Documents\C0849 - DER\30_Producao\12-F6 – SP 147 - km 152,00-210,50\02_Geom\02.00_R031\2024 09 10-R031_F07-F09-A-B1.xls" xr:uid="{DA00014F-3A92-46DE-87B4-5F2E7659918B}"/>
    <hyperlink ref="V238" r:id="rId902" display="pw:\\SRVPW3.pls.planservi.com.br:Projetos\Documents\C0849 - DER\30_Producao\12-F6 – SP 147 - km 152,00-210,50\02_Geom\02.00_R031\2024 09 02-R031_F07-F09-A2-A.xls" xr:uid="{15A72CB9-6EC7-43F0-AA1E-553945571CB1}"/>
    <hyperlink ref="V237" r:id="rId903" display="pw:\\SRVPW3.pls.planservi.com.br:Projetos\Documents\C0849 - DER\30_Producao\12-F6 – SP 147 - km 152,00-210,50\02_Geom\02.00_R031\2024 09 02-R031_F07-F09-A2-A.xls" xr:uid="{1DECF301-5AC4-4FF0-9055-747D31F2D1AF}"/>
    <hyperlink ref="V226:V236" r:id="rId904" display="pw:\\SRVPW3.pls.planservi.com.br:Projetos\Documents\C0849 - DER\30_Producao\12-F6 – SP 147 - km 152,00-210,50\02_Geom\02.00_R031\2024 09 02-R031_F07-F09-A2-A.xls" xr:uid="{92AF2196-F74C-4FEF-AD0E-493BDA649BDB}"/>
    <hyperlink ref="V201:V225" r:id="rId905" display="pw:\\SRVPW3.pls.planservi.com.br:Projetos\Documents\C0849 - DER\30_Producao\12-F6 – SP 147 - km 152,00-210,50\02_Geom\02.00_R031\2024 09 02-R031_F07-F09-A2-A.xls" xr:uid="{3A0B0BBD-B9F8-48C1-9183-1599BC10B798}"/>
    <hyperlink ref="V200" r:id="rId906" display="pw:\\SRVPW3.pls.planservi.com.br:Projetos\Documents\C0849 - DER\30_Producao\12-F6 – SP 147 - km 152,00-210,50\02_Geom\02.00_R031\2024 09 02-R031_F07-F09-A2-A.xls" xr:uid="{F4B11BD6-BC48-44C6-8086-741D69313178}"/>
    <hyperlink ref="P238" r:id="rId907" display="pw:\\SRVPW3.pls.planservi.com.br:Projetos\Documents\C0849 - DER\30_Producao\12-F6 – SP 147 - km 152,00-210,50\02_Geom\02.00_R031\2024 07 19-R031_F07-F09-Emissão incial.xls" xr:uid="{9DAABEE1-843A-4D16-8B50-A098C880E0AA}"/>
    <hyperlink ref="P237" r:id="rId908" display="pw:\\SRVPW3.pls.planservi.com.br:Projetos\Documents\C0849 - DER\30_Producao\12-F6 – SP 147 - km 152,00-210,50\02_Geom\02.00_R031\2024 07 19-R031_F07-F09-Emissão incial.xls" xr:uid="{8E5434AE-C7CF-4878-A928-147C3C437ED4}"/>
    <hyperlink ref="P242" r:id="rId909" display="pw:\\SRVPW3.pls.planservi.com.br:Projetos\Documents\C0849 - DER\30_Producao\12-F6 – SP 147 - km 152,00-210,50\02_Geom\02.00_R031\2024 09 02-R031_F02-F03-F09-Emissão incial.xls" xr:uid="{9841B5C8-ED8A-412F-88A0-7CC004D7498E}"/>
    <hyperlink ref="P191:P198" r:id="rId910" display="pw:\\SRVPW3.pls.planservi.com.br:Projetos\Documents\C0849 - DER\30_Producao\12-F6 – SP 147 - km 152,00-210,50\02_Geom\02.00_R031\2024 09 02-R031_F02-F03-F09-Emissão incial.xls" xr:uid="{66B4850B-9A14-4AE0-8750-E9B7E0443EC9}"/>
    <hyperlink ref="P190" r:id="rId911" display="pw:\\SRVPW3.pls.planservi.com.br:Projetos\Documents\C0849 - DER\30_Producao\12-F6 – SP 147 - km 152,00-210,50\02_Geom\02.00_R031\2024 09 02-R031_F02-F03-F09-Emissão incial.xls" xr:uid="{725A1786-046A-4C75-A81E-63E9F00F6AD3}"/>
    <hyperlink ref="P199" r:id="rId912" display="pw:\\SRVPW3.pls.planservi.com.br:Projetos\Documents\C0849 - DER\30_Producao\12-F6 – SP 147 - km 152,00-210,50\02_Geom\02.00_R031\2024 07 19-R031_F05-Emissão incial.xls" xr:uid="{E86401BE-D2CB-41D3-8EB8-B4E63117B941}"/>
    <hyperlink ref="P235:P236" r:id="rId913" display="pw:\\SRVPW3.pls.planservi.com.br:Projetos\Documents\C0849 - DER\30_Producao\12-F6 – SP 147 - km 152,00-210,50\02_Geom\02.00_R031\2024 07 19-R031_F07-F09-Emissão incial.xls" xr:uid="{B5F4D6D0-CAA7-4728-9C11-17A132FAC248}"/>
    <hyperlink ref="P201:P234" r:id="rId914" display="pw:\\SRVPW3.pls.planservi.com.br:Projetos\Documents\C0849 - DER\30_Producao\12-F6 – SP 147 - km 152,00-210,50\02_Geom\02.00_R031\2024 07 19-R031_F07-F09-Emissão incial.xls" xr:uid="{B7B628D0-0C18-472B-81AF-13DD493A9E77}"/>
    <hyperlink ref="P200" r:id="rId915" display="pw:\\SRVPW3.pls.planservi.com.br:Projetos\Documents\C0849 - DER\30_Producao\12-F6 – SP 147 - km 152,00-210,50\02_Geom\02.00_R031\2024 07 19-R031_F07-F09-Emissão incial.xls" xr:uid="{C3311A28-744D-4369-9C09-A43E869FCDD0}"/>
    <hyperlink ref="V248" r:id="rId916" display="pw:\\SRVPW3.pls.planservi.com.br:Projetos\Documents\C0849 - DER\30_Producao\12-F6 – SP 147 - km 152,00-210,50\03_Terrap\03.00_R031\2024 10 18-R031_P01-A2-A.xls" xr:uid="{F87DAAFE-C2D2-44A8-9D70-A7CA82C78447}"/>
    <hyperlink ref="V247" r:id="rId917" display="pw:\\SRVPW3.pls.planservi.com.br:Projetos\Documents\C0849 - DER\30_Producao\12-F6 – SP 147 - km 152,00-210,50\03_Terrap\03.00_R031\2024 10 18-R031_P01-A2-A.xls" xr:uid="{A4196583-18D6-45ED-8D8C-F4259E193253}"/>
    <hyperlink ref="P248" r:id="rId918" display="pw:\\SRVPW3.pls.planservi.com.br:Projetos\Documents\C0849 - DER\30_Producao\12-F6 – SP 147 - km 152,00-210,50\03_Terrap\03.00_R031\2024 09 18-R031_P01-Emissão incial.xls" xr:uid="{FA80FAE2-49AB-4BBB-ADF8-9D5CFF42BF73}"/>
    <hyperlink ref="P247" r:id="rId919" display="pw:\\SRVPW3.pls.planservi.com.br:Projetos\Documents\C0849 - DER\30_Producao\12-F6 – SP 147 - km 152,00-210,50\03_Terrap\03.00_R031\2024 09 18-R031_P01-Emissão incial.xls" xr:uid="{9841BD26-2F7A-458B-B177-6765E8EF3D8D}"/>
    <hyperlink ref="P278" r:id="rId920" display="pw:\\SRVPW3.pls.planservi.com.br:Projetos\Documents\C0849 - DER\30_Producao\12-F6 – SP 147 - km 152,00-210,50\03_Terrap\03.00_R031\2024 11 18-R031_Q02-Q03-Emissão incial.xls" xr:uid="{0FB10DEB-AD6B-412E-8A28-10E76840A4C3}"/>
    <hyperlink ref="P277" r:id="rId921" display="pw:\\SRVPW3.pls.planservi.com.br:Projetos\Documents\C0849 - DER\30_Producao\12-F6 – SP 147 - km 152,00-210,50\03_Terrap\03.00_R031\2024 11 18-R031_Q02-Q03-Emissão incial.xls" xr:uid="{459DBEDA-5326-4567-A3AB-8C5D30B2D3DB}"/>
    <hyperlink ref="P276" r:id="rId922" display="pw:\\SRVPW3.pls.planservi.com.br:Projetos\Documents\C0849 - DER\30_Producao\12-F6 – SP 147 - km 152,00-210,50\03_Terrap\03.00_R031\2024 11 18-R031_Q02-Q03-Emissão incial.xls" xr:uid="{9797B976-AD3D-4A82-A39D-9A4733F9F767}"/>
    <hyperlink ref="P275" r:id="rId923" display="pw:\\SRVPW3.pls.planservi.com.br:Projetos\Documents\C0849 - DER\30_Producao\12-F6 – SP 147 - km 152,00-210,50\03_Terrap\03.00_R031\2024 11 18-R031_Q02-Q03-Emissão incial.xls" xr:uid="{D980958E-31C4-4647-AD7B-A68F9E87BBDB}"/>
    <hyperlink ref="P274" r:id="rId924" display="pw:\\SRVPW3.pls.planservi.com.br:Projetos\Documents\C0849 - DER\30_Producao\12-F6 – SP 147 - km 152,00-210,50\03_Terrap\03.00_R031\2024 11 18-R031_Q02-Q03-Emissão incial.xls" xr:uid="{A5EDD761-00D0-47E0-8DE9-183DCEE5961F}"/>
    <hyperlink ref="P273" r:id="rId925" display="pw:\\SRVPW3.pls.planservi.com.br:Projetos\Documents\C0849 - DER\30_Producao\12-F6 – SP 147 - km 152,00-210,50\03_Terrap\03.00_R031\2024 11 18-R031_Q02-Q03-Emissão incial.xls" xr:uid="{56CA5EF6-E3C6-479F-BCA6-D52CC003431F}"/>
    <hyperlink ref="P272" r:id="rId926" display="pw:\\SRVPW3.pls.planservi.com.br:Projetos\Documents\C0849 - DER\30_Producao\12-F6 – SP 147 - km 152,00-210,50\03_Terrap\03.00_R031\2024 11 18-R031_Q02-Q03-Emissão incial.xls" xr:uid="{CFE81A6D-067B-45FB-ACB4-4825A9F5A7B6}"/>
    <hyperlink ref="P271" r:id="rId927" display="pw:\\SRVPW3.pls.planservi.com.br:Projetos\Documents\C0849 - DER\30_Producao\12-F6 – SP 147 - km 152,00-210,50\03_Terrap\03.00_R031\2024 11 18-R031_Q02-Q03-Emissão incial.xls" xr:uid="{D07A62C9-5A29-48B3-B273-5747DDC305CF}"/>
    <hyperlink ref="P270" r:id="rId928" display="pw:\\SRVPW3.pls.planservi.com.br:Projetos\Documents\C0849 - DER\30_Producao\12-F6 – SP 147 - km 152,00-210,50\03_Terrap\03.00_R031\2024 11 18-R031_Q02-Q03-Emissão incial.xls" xr:uid="{FB104D04-1161-4E9A-A383-A71F56CE10A0}"/>
    <hyperlink ref="P269" r:id="rId929" display="pw:\\SRVPW3.pls.planservi.com.br:Projetos\Documents\C0849 - DER\30_Producao\12-F6 – SP 147 - km 152,00-210,50\03_Terrap\03.00_R031\2024 11 18-R031_Q02-Q03-Emissão incial.xls" xr:uid="{07A4F511-FB3F-4942-89F6-CF6C594EF188}"/>
    <hyperlink ref="P268" r:id="rId930" display="pw:\\SRVPW3.pls.planservi.com.br:Projetos\Documents\C0849 - DER\30_Producao\12-F6 – SP 147 - km 152,00-210,50\03_Terrap\03.00_R031\2024 11 18-R031_Q02-Q03-Emissão incial.xls" xr:uid="{4A1D03F3-3547-439E-B358-7898F6007CE8}"/>
    <hyperlink ref="P267" r:id="rId931" display="pw:\\SRVPW3.pls.planservi.com.br:Projetos\Documents\C0849 - DER\30_Producao\12-F6 – SP 147 - km 152,00-210,50\03_Terrap\03.00_R031\2024 11 18-R031_Q02-Q03-Emissão incial.xls" xr:uid="{9E22CDE2-2AC7-42D4-A896-EA1DBF5CEF6A}"/>
    <hyperlink ref="P280" r:id="rId932" display="pw:\\SRVPW3.pls.planservi.com.br:Projetos\Documents\C0849 - DER\30_Producao\12-F6 – SP 147 - km 152,00-210,50\03_Terrap\03.00_R031\2024 11 18-R031_Q04-Q05-Emissão incial.xls" xr:uid="{466BE97E-58DB-4782-BB83-BCC87E24D139}"/>
    <hyperlink ref="P279" r:id="rId933" display="pw:\\SRVPW3.pls.planservi.com.br:Projetos\Documents\C0849 - DER\30_Producao\12-F6 – SP 147 - km 152,00-210,50\03_Terrap\03.00_R031\2024 11 18-R031_Q04-Q05-Emissão incial.xls" xr:uid="{D8A6CB68-1C5C-4A9B-AC35-2BD127929417}"/>
    <hyperlink ref="AH376" r:id="rId934" display="pw:\\SRVPW3.pls.planservi.com.br:Projetos\Documents\C0849 - DER\30_Producao\12-F6 – SP 147 - km 152,00-210,50\04_Dren\04.00_R031\2024_10_23_R-031_C0849_Segmento F6 - SP 147_A - EST HIDROL.doc" xr:uid="{FF62FB7B-6967-4874-8053-A37CA17967DD}"/>
    <hyperlink ref="AH377" r:id="rId935" display="pw:\\SRVPW3.pls.planservi.com.br:Projetos\Documents\C0849 - DER\30_Producao\12-F6 – SP 147 - km 152,00-210,50\04_Dren\04.00_R031\2024_10_23_R-031_C0849_Segmento F6 - SP 147_A - EST HIDROL.doc" xr:uid="{BECD518F-368D-43AD-9571-35ADCB385EAB}"/>
    <hyperlink ref="AH378" r:id="rId936" display="pw:\\SRVPW3.pls.planservi.com.br:Projetos\Documents\C0849 - DER\30_Producao\12-F6 – SP 147 - km 152,00-210,50\04_Dren\04.00_R031\2024_10_23_R-031_C0849_Segmento F6 - SP 147_A - EST HIDROL.doc" xr:uid="{D4C3158B-F710-4742-B100-D94B8BEF54EA}"/>
    <hyperlink ref="AH379" r:id="rId937" display="pw:\\SRVPW3.pls.planservi.com.br:Projetos\Documents\C0849 - DER\30_Producao\12-F6 – SP 147 - km 152,00-210,50\04_Dren\04.00_R031\2024_10_23_R-031_C0849_Segmento F6 - SP 147_A - EST HIDROL.doc" xr:uid="{AEDC45D7-1521-4254-A915-D8F9B09A5374}"/>
    <hyperlink ref="AH380" r:id="rId938" display="pw:\\SRVPW3.pls.planservi.com.br:Projetos\Documents\C0849 - DER\30_Producao\12-F6 – SP 147 - km 152,00-210,50\04_Dren\04.00_R031\2024_10_23_R-031_C0849_Segmento F6 - SP 147_A - EST HIDROL.doc" xr:uid="{134EBC0F-7A61-4C91-BD9A-E119AC48B5E5}"/>
    <hyperlink ref="AH381" r:id="rId939" display="pw:\\SRVPW3.pls.planservi.com.br:Projetos\Documents\C0849 - DER\30_Producao\12-F6 – SP 147 - km 152,00-210,50\04_Dren\04.00_R031\2024_10_23_R-031_C0849_Segmento F6 - SP 147_A - EST HIDROL.doc" xr:uid="{15E7547C-AB4E-4B0C-8F14-9F061954B375}"/>
    <hyperlink ref="AH383" r:id="rId940" display="pw:\\SRVPW3.pls.planservi.com.br:Projetos\Documents\C0849 - DER\30_Producao\12-F6 – SP 147 - km 152,00-210,50\04_Dren\04.00_R031\2024_10_23_R-031_C0849_Segmento F6 - SP 147_A - EST HIDROL.doc" xr:uid="{540F7170-120F-428A-A158-97884CBF1786}"/>
    <hyperlink ref="AB384" r:id="rId941" display="pw:\\SRVPW3.pls.planservi.com.br:Projetos\Documents\C0849 - DER\30_Producao\12-F6 – SP 147 - km 152,00-210,50\04_Dren\04.00_R031\2024_10_10_R-031_C0849_Segmento F6 - SP 147_A3_A - EST HIDROL.doc" xr:uid="{96ECB49C-EBE5-4AF2-BCBF-691E9B715C2E}"/>
    <hyperlink ref="AB383" r:id="rId942" display="pw:\\SRVPW3.pls.planservi.com.br:Projetos\Documents\C0849 - DER\30_Producao\12-F6 – SP 147 - km 152,00-210,50\04_Dren\04.00_R031\2024_10_10_R-031_C0849_Segmento F6 - SP 147_A3_A - EST HIDROL.doc" xr:uid="{BE7AC985-A1C9-4A45-AEB7-36F906C3DFC0}"/>
    <hyperlink ref="AB381" r:id="rId943" display="pw:\\SRVPW3.pls.planservi.com.br:Projetos\Documents\C0849 - DER\30_Producao\12-F6 – SP 147 - km 152,00-210,50\04_Dren\04.00_R031\2024_10_10_R-031_C0849_Segmento F6 - SP 147_A3_A - EST HIDROL.doc" xr:uid="{905DE0BB-EC3B-49EA-A2EB-F2964D8BA02B}"/>
    <hyperlink ref="AB380" r:id="rId944" display="pw:\\SRVPW3.pls.planservi.com.br:Projetos\Documents\C0849 - DER\30_Producao\12-F6 – SP 147 - km 152,00-210,50\04_Dren\04.00_R031\2024_10_10_R-031_C0849_Segmento F6 - SP 147_A3_A - EST HIDROL.doc" xr:uid="{2460655E-6D55-4B86-9EAC-D96CDCBEA575}"/>
    <hyperlink ref="AB379" r:id="rId945" display="pw:\\SRVPW3.pls.planservi.com.br:Projetos\Documents\C0849 - DER\30_Producao\12-F6 – SP 147 - km 152,00-210,50\04_Dren\04.00_R031\2024_10_10_R-031_C0849_Segmento F6 - SP 147_A3_A - EST HIDROL.doc" xr:uid="{C8E07E52-A84F-4521-B6C4-7D6FF276EC4C}"/>
    <hyperlink ref="AB378" r:id="rId946" display="pw:\\SRVPW3.pls.planservi.com.br:Projetos\Documents\C0849 - DER\30_Producao\12-F6 – SP 147 - km 152,00-210,50\04_Dren\04.00_R031\2024_10_10_R-031_C0849_Segmento F6 - SP 147_A3_A - EST HIDROL.doc" xr:uid="{2065397C-621B-4D05-97A3-A8B2CBADD0B4}"/>
    <hyperlink ref="AB377" r:id="rId947" display="pw:\\SRVPW3.pls.planservi.com.br:Projetos\Documents\C0849 - DER\30_Producao\12-F6 – SP 147 - km 152,00-210,50\04_Dren\04.00_R031\2024_10_10_R-031_C0849_Segmento F6 - SP 147_A3_A - EST HIDROL.doc" xr:uid="{72E8F132-D346-4618-84B2-01B587C44921}"/>
    <hyperlink ref="AB376" r:id="rId948" display="pw:\\SRVPW3.pls.planservi.com.br:Projetos\Documents\C0849 - DER\30_Producao\12-F6 – SP 147 - km 152,00-210,50\04_Dren\04.00_R031\2024_10_10_R-031_C0849_Segmento F6 - SP 147_A3_A - EST HIDROL.doc" xr:uid="{19126900-EA4F-4EAB-AAE6-240DD33C2C81}"/>
    <hyperlink ref="P376" r:id="rId949" display="pw:\\SRVPW3.pls.planservi.com.br:Projetos\Documents\C0849 - DER\30_Producao\12-F6 – SP 147 - km 152,00-210,50\04_Dren\04.00_R031\2024_07_03_R-031_C0849_Segmento F6 - SP 147_A2 - EST HIDROL.doc" xr:uid="{D24A8632-CC80-4DEF-82A5-75777F8C0ED9}"/>
    <hyperlink ref="V384" r:id="rId950" display="pw:\\SRVPW3.pls.planservi.com.br:Projetos\Documents\C0849 - DER\30_Producao\12-F6 – SP 147 - km 152,00-210,50\04_Dren\04.00_R031\2024_07_03_R-031_C0849_Segmento F6 - SP 147_A2 - EST HIDROL.doc" xr:uid="{F19D44B2-8BDE-491B-AE2A-81CF4D54B49D}"/>
    <hyperlink ref="V383" r:id="rId951" display="pw:\\SRVPW3.pls.planservi.com.br:Projetos\Documents\C0849 - DER\30_Producao\12-F6 – SP 147 - km 152,00-210,50\04_Dren\04.00_R031\2024_07_03_R-031_C0849_Segmento F6 - SP 147_A2 - EST HIDROL.doc" xr:uid="{2AFA1802-AEE0-46A8-BD01-06AFDB75A0B2}"/>
    <hyperlink ref="V382" r:id="rId952" display="pw:\\SRVPW3.pls.planservi.com.br:Projetos\Documents\C0849 - DER\30_Producao\12-F6 – SP 147 - km 152,00-210,50\04_Dren\04.00_R031\2024_07_03_R-031_C0849_Segmento F6 - SP 147_A2 - EST HIDROL.doc" xr:uid="{6642A37F-E8CE-4AC3-9C80-6663A93DCEE8}"/>
    <hyperlink ref="V381" r:id="rId953" display="pw:\\SRVPW3.pls.planservi.com.br:Projetos\Documents\C0849 - DER\30_Producao\12-F6 – SP 147 - km 152,00-210,50\04_Dren\04.00_R031\2024_07_03_R-031_C0849_Segmento F6 - SP 147_A2 - EST HIDROL.doc" xr:uid="{448DDD89-E79B-4146-9D1F-4384B698CC91}"/>
    <hyperlink ref="V380" r:id="rId954" display="pw:\\SRVPW3.pls.planservi.com.br:Projetos\Documents\C0849 - DER\30_Producao\12-F6 – SP 147 - km 152,00-210,50\04_Dren\04.00_R031\2024_07_03_R-031_C0849_Segmento F6 - SP 147_A2 - EST HIDROL.doc" xr:uid="{FE6B92A0-327F-4A6A-A939-A94CD0F2D1E8}"/>
    <hyperlink ref="V379" r:id="rId955" display="pw:\\SRVPW3.pls.planservi.com.br:Projetos\Documents\C0849 - DER\30_Producao\12-F6 – SP 147 - km 152,00-210,50\04_Dren\04.00_R031\2024_07_03_R-031_C0849_Segmento F6 - SP 147_A2 - EST HIDROL.doc" xr:uid="{C753C23B-7D92-4685-89B8-4664C89A5E36}"/>
    <hyperlink ref="V378" r:id="rId956" display="pw:\\SRVPW3.pls.planservi.com.br:Projetos\Documents\C0849 - DER\30_Producao\12-F6 – SP 147 - km 152,00-210,50\04_Dren\04.00_R031\2024_07_03_R-031_C0849_Segmento F6 - SP 147_A2 - EST HIDROL.doc" xr:uid="{4716AD5E-8928-4E04-8568-571110F2E3C1}"/>
    <hyperlink ref="V377" r:id="rId957" display="pw:\\SRVPW3.pls.planservi.com.br:Projetos\Documents\C0849 - DER\30_Producao\12-F6 – SP 147 - km 152,00-210,50\04_Dren\04.00_R031\2024_07_03_R-031_C0849_Segmento F6 - SP 147_A2 - EST HIDROL.doc" xr:uid="{B7C58F76-4BD0-46A4-BD9E-C9EEE0A595FB}"/>
    <hyperlink ref="P384" r:id="rId958" display="pw:\\SRVPW3.pls.planservi.com.br:Projetos\Documents\C0849 - DER\30_Producao\12-F6 – SP 147 - km 152,00-210,50\04_Dren\04.00_R031\2024_04_03_R-031_C0849_Segmento F6 - SP 147_A1 - EST HIDROL.doc" xr:uid="{8B28A069-F7FE-4390-B2E3-91A171F09DD9}"/>
    <hyperlink ref="P383" r:id="rId959" display="pw:\\SRVPW3.pls.planservi.com.br:Projetos\Documents\C0849 - DER\30_Producao\12-F6 – SP 147 - km 152,00-210,50\04_Dren\04.00_R031\2024_04_03_R-031_C0849_Segmento F6 - SP 147_A1 - EST HIDROL.doc" xr:uid="{98DE4465-15CA-4952-B37F-5718E9EC0692}"/>
    <hyperlink ref="P382" r:id="rId960" display="pw:\\SRVPW3.pls.planservi.com.br:Projetos\Documents\C0849 - DER\30_Producao\12-F6 – SP 147 - km 152,00-210,50\04_Dren\04.00_R031\2024_04_03_R-031_C0849_Segmento F6 - SP 147_A1 - EST HIDROL.doc" xr:uid="{AEE11561-028C-47A2-9AB2-136ED4C75B22}"/>
    <hyperlink ref="P381" r:id="rId961" display="pw:\\SRVPW3.pls.planservi.com.br:Projetos\Documents\C0849 - DER\30_Producao\12-F6 – SP 147 - km 152,00-210,50\04_Dren\04.00_R031\2024_04_03_R-031_C0849_Segmento F6 - SP 147_A1 - EST HIDROL.doc" xr:uid="{1969E7FF-3734-4EB1-BFF5-22D4CAD2F5F4}"/>
    <hyperlink ref="P380" r:id="rId962" display="pw:\\SRVPW3.pls.planservi.com.br:Projetos\Documents\C0849 - DER\30_Producao\12-F6 – SP 147 - km 152,00-210,50\04_Dren\04.00_R031\2024_04_03_R-031_C0849_Segmento F6 - SP 147_A1 - EST HIDROL.doc" xr:uid="{E50700F3-CA29-4A28-B623-8AFE6651DE79}"/>
    <hyperlink ref="P379" r:id="rId963" display="pw:\\SRVPW3.pls.planservi.com.br:Projetos\Documents\C0849 - DER\30_Producao\12-F6 – SP 147 - km 152,00-210,50\04_Dren\04.00_R031\2024_04_03_R-031_C0849_Segmento F6 - SP 147_A1 - EST HIDROL.doc" xr:uid="{963D811C-ED71-46EE-8544-0B8D54D6B0FD}"/>
    <hyperlink ref="P378" r:id="rId964" display="pw:\\SRVPW3.pls.planservi.com.br:Projetos\Documents\C0849 - DER\30_Producao\12-F6 – SP 147 - km 152,00-210,50\04_Dren\04.00_R031\2024_04_03_R-031_C0849_Segmento F6 - SP 147_A1 - EST HIDROL.doc" xr:uid="{1561AB31-7810-40CC-A7A5-A6A1B67295EE}"/>
    <hyperlink ref="P377" r:id="rId965" display="pw:\\SRVPW3.pls.planservi.com.br:Projetos\Documents\C0849 - DER\30_Producao\12-F6 – SP 147 - km 152,00-210,50\04_Dren\04.00_R031\2024_04_03_R-031_C0849_Segmento F6 - SP 147_A1 - EST HIDROL.doc" xr:uid="{75059302-596D-4BE1-91DD-FF6FFF48A9F7}"/>
    <hyperlink ref="P595" r:id="rId966" display="pw:\\SRVPW3.pls.planservi.com.br:Projetos\Documents\C0849 - DER\30_Producao\12-F6 – SP 147 - km 152,00-210,50\06_Pavi\06.00_R031\2024 10 14-R-031_MC-LOTE_20.doc" xr:uid="{9C92B088-19C4-462F-B244-7E0923708DFE}"/>
    <hyperlink ref="P594" r:id="rId967" display="pw:\\SRVPW3.pls.planservi.com.br:Projetos\Documents\C0849 - DER\30_Producao\12-F6 – SP 147 - km 152,00-210,50\06_Pavi\06.00_R031\2024 10 14-R-031_MC-LOTE_20.doc" xr:uid="{4BE6B81B-EE15-4AD7-9158-FF17D1C0B65A}"/>
    <hyperlink ref="P593" r:id="rId968" display="pw:\\SRVPW3.pls.planservi.com.br:Projetos\Documents\C0849 - DER\30_Producao\12-F6 – SP 147 - km 152,00-210,50\06_Pavi\06.00_R031\2024 10 14-R-031_Desenhos-LOTE_20.doc" xr:uid="{3D3AEA99-A37E-4FA9-8474-38A8033D240F}"/>
    <hyperlink ref="P552:P591" r:id="rId969" display="pw:\\SRVPW3.pls.planservi.com.br:Projetos\Documents\C0849 - DER\30_Producao\12-F6 – SP 147 - km 152,00-210,50\06_Pavi\06.00_R031\2024 10 14-R-031_Desenhos-LOTE_20.doc" xr:uid="{96DDA19E-C81D-4681-B342-4C10C2FF147A}"/>
    <hyperlink ref="P551" r:id="rId970" display="pw:\\SRVPW3.pls.planservi.com.br:Projetos\Documents\C0849 - DER\30_Producao\12-F6 – SP 147 - km 152,00-210,50\06_Pavi\06.00_R031\2024 10 14-R-031_Desenhos-LOTE_20.doc" xr:uid="{4D090A39-275E-429B-B914-268939C1F4D5}"/>
    <hyperlink ref="AE376:AE381" r:id="rId971" display="pw:\\SRVPW3.pls.planservi.com.br:Projetos\Documents\C0849 - DER\40_Emissao\03_GRD\0-GRDs_Enviadas DER\27ºMEDIÇÃO-26-09-2024 A 25-10-24\MR.DER-0831_24-SP 147\" xr:uid="{BC972550-C57D-40A4-BA6E-59F36B454A3F}"/>
    <hyperlink ref="AE383" r:id="rId972" display="pw:\\SRVPW3.pls.planservi.com.br:Projetos\Documents\C0849 - DER\40_Emissao\03_GRD\0-GRDs_Enviadas DER\27ºMEDIÇÃO-26-09-2024 A 25-10-24\MR.DER-0831_24-SP 147\" xr:uid="{93E4927D-6383-4BC2-97E7-A64017616DFE}"/>
    <hyperlink ref="M376" r:id="rId973" display="pw:\\SRVPW3.pls.planservi.com.br:Projetos\Documents\C0849 - DER\40_Emissao\03_GRD\0-GRDs_Enviadas DER\24ºMEDIÇÃO-26-06-2024 A 25-07-24\MR.DER-0718_24\" xr:uid="{721E1469-9A6B-4214-B2F0-4AABE44D0361}"/>
    <hyperlink ref="M384" r:id="rId974" display="pw:\\SRVPW3.pls.planservi.com.br:Projetos\Documents\C0849 - DER\40_Emissao\03_GRD\0-GRDs_Enviadas DER\21ºMEDIÇÃO-26-03-2024 A 25-04-24\MR.DER-0596_24\" xr:uid="{CE05D9DD-88FB-43EC-B8B1-24A86DF46207}"/>
    <hyperlink ref="M383" r:id="rId975" display="pw:\\SRVPW3.pls.planservi.com.br:Projetos\Documents\C0849 - DER\40_Emissao\03_GRD\0-GRDs_Enviadas DER\21ºMEDIÇÃO-26-03-2024 A 25-04-24\MR.DER-0596_24\" xr:uid="{852F4D97-8212-4B85-9607-A064E794FDFA}"/>
    <hyperlink ref="M382" r:id="rId976" display="pw:\\SRVPW3.pls.planservi.com.br:Projetos\Documents\C0849 - DER\40_Emissao\03_GRD\0-GRDs_Enviadas DER\21ºMEDIÇÃO-26-03-2024 A 25-04-24\MR.DER-0596_24\" xr:uid="{B0355709-CDFE-4EFD-9939-19F910F3A9A6}"/>
    <hyperlink ref="M381" r:id="rId977" display="pw:\\SRVPW3.pls.planservi.com.br:Projetos\Documents\C0849 - DER\40_Emissao\03_GRD\0-GRDs_Enviadas DER\21ºMEDIÇÃO-26-03-2024 A 25-04-24\MR.DER-0596_24\" xr:uid="{F64283C3-0057-46BB-997B-DF42D2FF1DB9}"/>
    <hyperlink ref="M380" r:id="rId978" display="pw:\\SRVPW3.pls.planservi.com.br:Projetos\Documents\C0849 - DER\40_Emissao\03_GRD\0-GRDs_Enviadas DER\21ºMEDIÇÃO-26-03-2024 A 25-04-24\MR.DER-0596_24\" xr:uid="{354771CF-19A9-44B7-B095-CBC9BE813D1D}"/>
    <hyperlink ref="M379" r:id="rId979" display="pw:\\SRVPW3.pls.planservi.com.br:Projetos\Documents\C0849 - DER\40_Emissao\03_GRD\0-GRDs_Enviadas DER\21ºMEDIÇÃO-26-03-2024 A 25-04-24\MR.DER-0596_24\" xr:uid="{60889EB0-714F-4193-9EF0-F0DA635388F7}"/>
    <hyperlink ref="M378" r:id="rId980" display="pw:\\SRVPW3.pls.planservi.com.br:Projetos\Documents\C0849 - DER\40_Emissao\03_GRD\0-GRDs_Enviadas DER\21ºMEDIÇÃO-26-03-2024 A 25-04-24\MR.DER-0596_24\" xr:uid="{94E0492D-8393-4066-BE9F-DD01D3531F4C}"/>
    <hyperlink ref="M377" r:id="rId981" display="pw:\\SRVPW3.pls.planservi.com.br:Projetos\Documents\C0849 - DER\40_Emissao\03_GRD\0-GRDs_Enviadas DER\21ºMEDIÇÃO-26-03-2024 A 25-04-24\MR.DER-0596_24\" xr:uid="{E470A413-443E-422D-8EA2-4F8999F874E5}"/>
    <hyperlink ref="Y376" r:id="rId982" display="pw:\\SRVPW3.pls.planservi.com.br:Projetos\Documents\C0849 - DER\40_Emissao\03_GRD\0-GRDs_Enviadas DER\27ºMEDIÇÃO-26-09-2024 A 25-10-24\MR.DER-0812_24-SP 147\" xr:uid="{0A60E8B1-AEC5-4F66-8B80-7E70709DB0EE}"/>
    <hyperlink ref="Y384" r:id="rId983" display="pw:\\SRVPW3.pls.planservi.com.br:Projetos\Documents\C0849 - DER\40_Emissao\03_GRD\0-GRDs_Enviadas DER\27ºMEDIÇÃO-26-09-2024 A 25-10-24\MR.DER-0812_24-SP 147\" xr:uid="{3BD723AB-71C9-4C92-B840-5DA7C850231B}"/>
    <hyperlink ref="Y383" r:id="rId984" display="pw:\\SRVPW3.pls.planservi.com.br:Projetos\Documents\C0849 - DER\40_Emissao\03_GRD\0-GRDs_Enviadas DER\27ºMEDIÇÃO-26-09-2024 A 25-10-24\MR.DER-0812_24-SP 147\" xr:uid="{88702E5D-7FE2-4EB3-86C2-1C1055AEDD25}"/>
    <hyperlink ref="Y382" r:id="rId985" display="pw:\\SRVPW3.pls.planservi.com.br:Projetos\Documents\C0849 - DER\40_Emissao\03_GRD\0-GRDs_Enviadas DER\27ºMEDIÇÃO-26-09-2024 A 25-10-24\MR.DER-0812_24-SP 147\" xr:uid="{2C6AFF68-7418-4775-B540-ED834D02E0FF}"/>
    <hyperlink ref="Y381" r:id="rId986" display="pw:\\SRVPW3.pls.planservi.com.br:Projetos\Documents\C0849 - DER\40_Emissao\03_GRD\0-GRDs_Enviadas DER\27ºMEDIÇÃO-26-09-2024 A 25-10-24\MR.DER-0812_24-SP 147\" xr:uid="{B80E3A3B-1E7D-47D4-A542-ABE746D61769}"/>
    <hyperlink ref="Y380" r:id="rId987" display="pw:\\SRVPW3.pls.planservi.com.br:Projetos\Documents\C0849 - DER\40_Emissao\03_GRD\0-GRDs_Enviadas DER\27ºMEDIÇÃO-26-09-2024 A 25-10-24\MR.DER-0812_24-SP 147\" xr:uid="{492C386C-14B2-43A4-B80D-72E6D5AD1874}"/>
    <hyperlink ref="Y379" r:id="rId988" display="pw:\\SRVPW3.pls.planservi.com.br:Projetos\Documents\C0849 - DER\40_Emissao\03_GRD\0-GRDs_Enviadas DER\27ºMEDIÇÃO-26-09-2024 A 25-10-24\MR.DER-0812_24-SP 147\" xr:uid="{1B4AFADA-370E-464D-A976-00EA9B9C2135}"/>
    <hyperlink ref="Y378" r:id="rId989" display="pw:\\SRVPW3.pls.planservi.com.br:Projetos\Documents\C0849 - DER\40_Emissao\03_GRD\0-GRDs_Enviadas DER\27ºMEDIÇÃO-26-09-2024 A 25-10-24\MR.DER-0812_24-SP 147\" xr:uid="{4A221146-E8B7-44D5-9F4E-463DAC535B06}"/>
    <hyperlink ref="Y377" r:id="rId990" display="pw:\\SRVPW3.pls.planservi.com.br:Projetos\Documents\C0849 - DER\40_Emissao\03_GRD\0-GRDs_Enviadas DER\27ºMEDIÇÃO-26-09-2024 A 25-10-24\MR.DER-0812_24-SP 147\" xr:uid="{20C54D36-140A-4835-8022-C328EA3FFB47}"/>
    <hyperlink ref="S384" r:id="rId991" display="pw:\\SRVPW3.pls.planservi.com.br:Projetos\Documents\C0849 - DER\40_Emissao\03_GRD\0-GRDs_Enviadas DER\24ºMEDIÇÃO-26-06-2024 A 25-07-24\MR.DER-0718_24\" xr:uid="{D3140FD2-4A78-4326-8E21-D5EB271F3535}"/>
    <hyperlink ref="S383" r:id="rId992" display="pw:\\SRVPW3.pls.planservi.com.br:Projetos\Documents\C0849 - DER\40_Emissao\03_GRD\0-GRDs_Enviadas DER\24ºMEDIÇÃO-26-06-2024 A 25-07-24\MR.DER-0718_24\" xr:uid="{5CEE44DF-8D4A-4E7A-97A2-EA629F02DFFF}"/>
    <hyperlink ref="S382" r:id="rId993" display="pw:\\SRVPW3.pls.planservi.com.br:Projetos\Documents\C0849 - DER\40_Emissao\03_GRD\0-GRDs_Enviadas DER\24ºMEDIÇÃO-26-06-2024 A 25-07-24\MR.DER-0718_24\" xr:uid="{FCF33063-3144-42AA-81A4-D2ED8874A7FD}"/>
    <hyperlink ref="S381" r:id="rId994" display="pw:\\SRVPW3.pls.planservi.com.br:Projetos\Documents\C0849 - DER\40_Emissao\03_GRD\0-GRDs_Enviadas DER\24ºMEDIÇÃO-26-06-2024 A 25-07-24\MR.DER-0718_24\" xr:uid="{116CFCFF-938E-47EE-8A66-7B435F01761E}"/>
    <hyperlink ref="S380" r:id="rId995" display="pw:\\SRVPW3.pls.planservi.com.br:Projetos\Documents\C0849 - DER\40_Emissao\03_GRD\0-GRDs_Enviadas DER\24ºMEDIÇÃO-26-06-2024 A 25-07-24\MR.DER-0718_24\" xr:uid="{BA5A44D7-2417-4055-A6CC-CF4BED1D6577}"/>
    <hyperlink ref="S379" r:id="rId996" display="pw:\\SRVPW3.pls.planservi.com.br:Projetos\Documents\C0849 - DER\40_Emissao\03_GRD\0-GRDs_Enviadas DER\24ºMEDIÇÃO-26-06-2024 A 25-07-24\MR.DER-0718_24\" xr:uid="{21E778B8-F30C-4842-B12A-1F2E83BFDE59}"/>
    <hyperlink ref="S378" r:id="rId997" display="pw:\\SRVPW3.pls.planservi.com.br:Projetos\Documents\C0849 - DER\40_Emissao\03_GRD\0-GRDs_Enviadas DER\24ºMEDIÇÃO-26-06-2024 A 25-07-24\MR.DER-0718_24\" xr:uid="{904FF569-5F3E-4DD9-AFFD-190128CA839B}"/>
    <hyperlink ref="S377" r:id="rId998" display="pw:\\SRVPW3.pls.planservi.com.br:Projetos\Documents\C0849 - DER\40_Emissao\03_GRD\0-GRDs_Enviadas DER\24ºMEDIÇÃO-26-06-2024 A 25-07-24\MR.DER-0718_24\" xr:uid="{39B3B7F5-734B-4F41-B148-6B65992BCE30}"/>
    <hyperlink ref="AK5" r:id="rId999" display="pw:\\SRVPW3.pls.planservi.com.br:Projetos\Documents\C0849 - DER\40_Emissao\03_GRD\0-GRDs_Enviadas DER\29ºMEDIÇÃO-26-11-2024 A 25-12-24\MR.DER-0860_24\" xr:uid="{70043D12-5E99-4667-8717-A64F3EA1856A}"/>
    <hyperlink ref="S244" r:id="rId1000" display="pw:\\SRVPW3.pls.planservi.com.br:Projetos\Documents\C0849 - DER\40_Emissao\03_GRD\0-GRDs_Enviadas DER\28ºMEDIÇÃO-26-10-2024 A 25-11-24\MR.DER-0859_24\" xr:uid="{5A097931-85C3-4432-84B4-17304A0ADEF6}"/>
    <hyperlink ref="S243" r:id="rId1001" display="pw:\\SRVPW3.pls.planservi.com.br:Projetos\Documents\C0849 - DER\40_Emissao\03_GRD\0-GRDs_Enviadas DER\28ºMEDIÇÃO-26-10-2024 A 25-11-24\MR.DER-0859_24\" xr:uid="{A038B1A8-F956-46C4-943D-1F581854432A}"/>
    <hyperlink ref="AE238" r:id="rId1002" display="pw:\\SRVPW3.pls.planservi.com.br:Projetos\Documents\C0849 - DER\40_Emissao\03_GRD\0-GRDs_Enviadas DER\28ºMEDIÇÃO-26-10-2024 A 25-11-24\MR.DER-0859_24\" xr:uid="{E984F2D8-3F78-446B-9C8E-C29B3C3AD8A2}"/>
    <hyperlink ref="Y231" r:id="rId1003" display="pw:\\SRVPW3.pls.planservi.com.br:Projetos\Documents\C0849 - DER\40_Emissao\03_GRD\0-GRDs_Enviadas DER\28ºMEDIÇÃO-26-10-2024 A 25-11-24\MR.DER-0859_24\" xr:uid="{8BA13990-B620-42FF-9115-537E0A101F47}"/>
    <hyperlink ref="AE230" r:id="rId1004" display="pw:\\SRVPW3.pls.planservi.com.br:Projetos\Documents\C0849 - DER\40_Emissao\03_GRD\0-GRDs_Enviadas DER\28ºMEDIÇÃO-26-10-2024 A 25-11-24\MR.DER-0859_24\" xr:uid="{41B9EB4A-8021-417E-A3B6-E4C32E3FE84A}"/>
    <hyperlink ref="AE214" r:id="rId1005" display="pw:\\SRVPW3.pls.planservi.com.br:Projetos\Documents\C0849 - DER\40_Emissao\03_GRD\0-GRDs_Enviadas DER\28ºMEDIÇÃO-26-10-2024 A 25-11-24\MR.DER-0859_24\" xr:uid="{24406A32-AE44-479F-83F8-31743D3B6CA9}"/>
    <hyperlink ref="AE200" r:id="rId1006" display="pw:\\SRVPW3.pls.planservi.com.br:Projetos\Documents\C0849 - DER\40_Emissao\03_GRD\0-GRDs_Enviadas DER\28ºMEDIÇÃO-26-10-2024 A 25-11-24\MR.DER-0859_24\" xr:uid="{6BD94742-25EA-454D-9B7C-783B5A179B93}"/>
    <hyperlink ref="Y191" r:id="rId1007" display="pw:\\SRVPW3.pls.planservi.com.br:Projetos\Documents\C0849 - DER\40_Emissao\03_GRD\0-GRDs_Enviadas DER\28ºMEDIÇÃO-26-10-2024 A 25-11-24\MR.DER-0859_24\" xr:uid="{31C9ECC1-72E4-4B70-B900-EB51C97D5963}"/>
    <hyperlink ref="Y190" r:id="rId1008" display="pw:\\SRVPW3.pls.planservi.com.br:Projetos\Documents\C0849 - DER\40_Emissao\03_GRD\0-GRDs_Enviadas DER\28ºMEDIÇÃO-26-10-2024 A 25-11-24\MR.DER-0859_24\" xr:uid="{8A3E9CAB-70FF-434B-AF9A-86F536841C58}"/>
    <hyperlink ref="S700" r:id="rId1009" display="pw:\\SRVPW3.pls.planservi.com.br:Projetos\Documents\C0849 - DER\40_Emissao\03_GRD\0-GRDs_Enviadas DER\28ºMEDIÇÃO-26-10-2024 A 25-11-24\MR.DER-0854_24\" xr:uid="{260B3AA2-C65A-43C9-B530-BD9A02FB34F5}"/>
    <hyperlink ref="S699" r:id="rId1010" display="pw:\\SRVPW3.pls.planservi.com.br:Projetos\Documents\C0849 - DER\40_Emissao\03_GRD\0-GRDs_Enviadas DER\28ºMEDIÇÃO-26-10-2024 A 25-11-24\MR.DER-0854_24\" xr:uid="{F0A66819-DC73-4F6B-A81D-7FB50711CC44}"/>
    <hyperlink ref="S698" r:id="rId1011" display="pw:\\SRVPW3.pls.planservi.com.br:Projetos\Documents\C0849 - DER\40_Emissao\03_GRD\0-GRDs_Enviadas DER\28ºMEDIÇÃO-26-10-2024 A 25-11-24\MR.DER-0854_24\" xr:uid="{366C9FD2-33B1-413F-8AFB-5B6262117260}"/>
    <hyperlink ref="S697" r:id="rId1012" display="pw:\\SRVPW3.pls.planservi.com.br:Projetos\Documents\C0849 - DER\40_Emissao\03_GRD\0-GRDs_Enviadas DER\28ºMEDIÇÃO-26-10-2024 A 25-11-24\MR.DER-0854_24\" xr:uid="{BD4CFECD-9EB7-49AF-84B2-6B00D6AAC8B2}"/>
    <hyperlink ref="S696" r:id="rId1013" display="pw:\\SRVPW3.pls.planservi.com.br:Projetos\Documents\C0849 - DER\40_Emissao\03_GRD\0-GRDs_Enviadas DER\28ºMEDIÇÃO-26-10-2024 A 25-11-24\MR.DER-0854_24\" xr:uid="{D74382F4-B5BA-4DC0-99AC-47491E73DA53}"/>
    <hyperlink ref="S695" r:id="rId1014" display="pw:\\SRVPW3.pls.planservi.com.br:Projetos\Documents\C0849 - DER\40_Emissao\03_GRD\0-GRDs_Enviadas DER\28ºMEDIÇÃO-26-10-2024 A 25-11-24\MR.DER-0854_24\" xr:uid="{6081C48D-52D6-44E9-A7DA-9BF5B0D7CA1E}"/>
    <hyperlink ref="S694" r:id="rId1015" display="pw:\\SRVPW3.pls.planservi.com.br:Projetos\Documents\C0849 - DER\40_Emissao\03_GRD\0-GRDs_Enviadas DER\28ºMEDIÇÃO-26-10-2024 A 25-11-24\MR.DER-0854_24\" xr:uid="{2E974992-B8C5-4DB3-89C0-CB256B39A849}"/>
    <hyperlink ref="S693" r:id="rId1016" display="pw:\\SRVPW3.pls.planservi.com.br:Projetos\Documents\C0849 - DER\40_Emissao\03_GRD\0-GRDs_Enviadas DER\28ºMEDIÇÃO-26-10-2024 A 25-11-24\MR.DER-0854_24\" xr:uid="{3B54BD1F-AB07-49B9-BD37-50EE2804CBE5}"/>
    <hyperlink ref="S692" r:id="rId1017" display="pw:\\SRVPW3.pls.planservi.com.br:Projetos\Documents\C0849 - DER\40_Emissao\03_GRD\0-GRDs_Enviadas DER\28ºMEDIÇÃO-26-10-2024 A 25-11-24\MR.DER-0854_24\" xr:uid="{FB0B11C1-8F5C-446C-A39C-3BCA72678099}"/>
    <hyperlink ref="S691" r:id="rId1018" display="pw:\\SRVPW3.pls.planservi.com.br:Projetos\Documents\C0849 - DER\40_Emissao\03_GRD\0-GRDs_Enviadas DER\28ºMEDIÇÃO-26-10-2024 A 25-11-24\MR.DER-0854_24\" xr:uid="{1782EFDF-7455-4CCB-B4A3-AF7CC3553799}"/>
    <hyperlink ref="S690" r:id="rId1019" display="pw:\\SRVPW3.pls.planservi.com.br:Projetos\Documents\C0849 - DER\40_Emissao\03_GRD\0-GRDs_Enviadas DER\28ºMEDIÇÃO-26-10-2024 A 25-11-24\MR.DER-0854_24\" xr:uid="{4F7D66C0-212D-4A41-B423-E2A10F159650}"/>
    <hyperlink ref="S689" r:id="rId1020" display="pw:\\SRVPW3.pls.planservi.com.br:Projetos\Documents\C0849 - DER\40_Emissao\03_GRD\0-GRDs_Enviadas DER\28ºMEDIÇÃO-26-10-2024 A 25-11-24\MR.DER-0854_24\" xr:uid="{1FE77CB0-CB7B-48C7-832A-956636E0F748}"/>
    <hyperlink ref="S688" r:id="rId1021" display="pw:\\SRVPW3.pls.planservi.com.br:Projetos\Documents\C0849 - DER\40_Emissao\03_GRD\0-GRDs_Enviadas DER\28ºMEDIÇÃO-26-10-2024 A 25-11-24\MR.DER-0854_24\" xr:uid="{E3FE878D-3D0D-495E-A5D0-2D99D9AFD0D0}"/>
    <hyperlink ref="S687" r:id="rId1022" display="pw:\\SRVPW3.pls.planservi.com.br:Projetos\Documents\C0849 - DER\40_Emissao\03_GRD\0-GRDs_Enviadas DER\28ºMEDIÇÃO-26-10-2024 A 25-11-24\MR.DER-0854_24\" xr:uid="{630524A7-7347-4D1C-A3E8-ADED81F1B559}"/>
    <hyperlink ref="S686" r:id="rId1023" display="pw:\\SRVPW3.pls.planservi.com.br:Projetos\Documents\C0849 - DER\40_Emissao\03_GRD\0-GRDs_Enviadas DER\28ºMEDIÇÃO-26-10-2024 A 25-11-24\MR.DER-0854_24\" xr:uid="{8BA23B40-66DB-47B7-B51C-C7EBA7DBE470}"/>
    <hyperlink ref="S685" r:id="rId1024" display="pw:\\SRVPW3.pls.planservi.com.br:Projetos\Documents\C0849 - DER\40_Emissao\03_GRD\0-GRDs_Enviadas DER\28ºMEDIÇÃO-26-10-2024 A 25-11-24\MR.DER-0854_24\" xr:uid="{E43B2539-77F0-431F-A0D9-51D35C93CB1B}"/>
    <hyperlink ref="S684" r:id="rId1025" display="pw:\\SRVPW3.pls.planservi.com.br:Projetos\Documents\C0849 - DER\40_Emissao\03_GRD\0-GRDs_Enviadas DER\28ºMEDIÇÃO-26-10-2024 A 25-11-24\MR.DER-0854_24\" xr:uid="{AE545FB5-AC51-4F0B-8718-E863D4540BC3}"/>
    <hyperlink ref="S683" r:id="rId1026" display="pw:\\SRVPW3.pls.planservi.com.br:Projetos\Documents\C0849 - DER\40_Emissao\03_GRD\0-GRDs_Enviadas DER\28ºMEDIÇÃO-26-10-2024 A 25-11-24\MR.DER-0854_24\" xr:uid="{A2C96041-A3CC-4D7A-AA7F-422E9F47CFFD}"/>
    <hyperlink ref="S682" r:id="rId1027" display="pw:\\SRVPW3.pls.planservi.com.br:Projetos\Documents\C0849 - DER\40_Emissao\03_GRD\0-GRDs_Enviadas DER\28ºMEDIÇÃO-26-10-2024 A 25-11-24\MR.DER-0854_24\" xr:uid="{1D438217-593C-4873-9086-78BC239B45B2}"/>
    <hyperlink ref="S681" r:id="rId1028" display="pw:\\SRVPW3.pls.planservi.com.br:Projetos\Documents\C0849 - DER\40_Emissao\03_GRD\0-GRDs_Enviadas DER\28ºMEDIÇÃO-26-10-2024 A 25-11-24\MR.DER-0854_24\" xr:uid="{FF5AD6E2-F961-49BD-8701-B785BDF9987F}"/>
    <hyperlink ref="S680" r:id="rId1029" display="pw:\\SRVPW3.pls.planservi.com.br:Projetos\Documents\C0849 - DER\40_Emissao\03_GRD\0-GRDs_Enviadas DER\28ºMEDIÇÃO-26-10-2024 A 25-11-24\MR.DER-0854_24\" xr:uid="{3790648B-D47C-46C2-BBD5-00D3B3F808E5}"/>
    <hyperlink ref="S679" r:id="rId1030" display="pw:\\SRVPW3.pls.planservi.com.br:Projetos\Documents\C0849 - DER\40_Emissao\03_GRD\0-GRDs_Enviadas DER\28ºMEDIÇÃO-26-10-2024 A 25-11-24\MR.DER-0854_24\" xr:uid="{61BF8DA8-767A-4D91-8DBF-D22D8814F6E9}"/>
    <hyperlink ref="S678" r:id="rId1031" display="pw:\\SRVPW3.pls.planservi.com.br:Projetos\Documents\C0849 - DER\40_Emissao\03_GRD\0-GRDs_Enviadas DER\28ºMEDIÇÃO-26-10-2024 A 25-11-24\MR.DER-0854_24\" xr:uid="{43C66D4F-8C7F-40EF-A27D-68C971327664}"/>
    <hyperlink ref="S677" r:id="rId1032" display="pw:\\SRVPW3.pls.planservi.com.br:Projetos\Documents\C0849 - DER\40_Emissao\03_GRD\0-GRDs_Enviadas DER\28ºMEDIÇÃO-26-10-2024 A 25-11-24\MR.DER-0854_24\" xr:uid="{09819CFF-2D7A-4FDC-9E1B-C03ABA318262}"/>
    <hyperlink ref="S676" r:id="rId1033" display="pw:\\SRVPW3.pls.planservi.com.br:Projetos\Documents\C0849 - DER\40_Emissao\03_GRD\0-GRDs_Enviadas DER\28ºMEDIÇÃO-26-10-2024 A 25-11-24\MR.DER-0854_24\" xr:uid="{6E2F7E73-3C8F-44A2-AF47-BA3D4F940705}"/>
    <hyperlink ref="S675" r:id="rId1034" display="pw:\\SRVPW3.pls.planservi.com.br:Projetos\Documents\C0849 - DER\40_Emissao\03_GRD\0-GRDs_Enviadas DER\28ºMEDIÇÃO-26-10-2024 A 25-11-24\MR.DER-0854_24\" xr:uid="{DA7FCBBE-31A7-4B1C-8A03-D9B65C7CD15E}"/>
    <hyperlink ref="S674" r:id="rId1035" display="pw:\\SRVPW3.pls.planservi.com.br:Projetos\Documents\C0849 - DER\40_Emissao\03_GRD\0-GRDs_Enviadas DER\28ºMEDIÇÃO-26-10-2024 A 25-11-24\MR.DER-0854_24\" xr:uid="{0D501103-F0AB-4E04-93F1-6C6A668E8715}"/>
    <hyperlink ref="S673" r:id="rId1036" display="pw:\\SRVPW3.pls.planservi.com.br:Projetos\Documents\C0849 - DER\40_Emissao\03_GRD\0-GRDs_Enviadas DER\28ºMEDIÇÃO-26-10-2024 A 25-11-24\MR.DER-0854_24\" xr:uid="{ED0D3F0C-2E0F-46D0-9F5A-0D8C055303B5}"/>
    <hyperlink ref="S672" r:id="rId1037" display="pw:\\SRVPW3.pls.planservi.com.br:Projetos\Documents\C0849 - DER\40_Emissao\03_GRD\0-GRDs_Enviadas DER\28ºMEDIÇÃO-26-10-2024 A 25-11-24\MR.DER-0854_24\" xr:uid="{19F79452-B9F0-4D46-B579-2F408F81F2D0}"/>
    <hyperlink ref="S671" r:id="rId1038" display="pw:\\SRVPW3.pls.planservi.com.br:Projetos\Documents\C0849 - DER\40_Emissao\03_GRD\0-GRDs_Enviadas DER\28ºMEDIÇÃO-26-10-2024 A 25-11-24\MR.DER-0854_24\" xr:uid="{698BA22C-7CA9-42AF-B416-15CFAD1DCB58}"/>
    <hyperlink ref="S670" r:id="rId1039" display="pw:\\SRVPW3.pls.planservi.com.br:Projetos\Documents\C0849 - DER\40_Emissao\03_GRD\0-GRDs_Enviadas DER\28ºMEDIÇÃO-26-10-2024 A 25-11-24\MR.DER-0854_24\" xr:uid="{EC5FA9BB-6B75-4E67-B368-6AC54706778C}"/>
    <hyperlink ref="S669" r:id="rId1040" display="pw:\\SRVPW3.pls.planservi.com.br:Projetos\Documents\C0849 - DER\40_Emissao\03_GRD\0-GRDs_Enviadas DER\28ºMEDIÇÃO-26-10-2024 A 25-11-24\MR.DER-0854_24\" xr:uid="{55C71843-AD2D-426A-AF03-3D62EBD9627F}"/>
    <hyperlink ref="S668" r:id="rId1041" display="pw:\\SRVPW3.pls.planservi.com.br:Projetos\Documents\C0849 - DER\40_Emissao\03_GRD\0-GRDs_Enviadas DER\28ºMEDIÇÃO-26-10-2024 A 25-11-24\MR.DER-0854_24\" xr:uid="{D7755BF1-2B5C-4AA9-9F9E-2B98740596B3}"/>
    <hyperlink ref="S667" r:id="rId1042" display="pw:\\SRVPW3.pls.planservi.com.br:Projetos\Documents\C0849 - DER\40_Emissao\03_GRD\0-GRDs_Enviadas DER\28ºMEDIÇÃO-26-10-2024 A 25-11-24\MR.DER-0854_24\" xr:uid="{A6409B1B-5175-4752-B99C-6E8A08D17585}"/>
    <hyperlink ref="S666" r:id="rId1043" display="pw:\\SRVPW3.pls.planservi.com.br:Projetos\Documents\C0849 - DER\40_Emissao\03_GRD\0-GRDs_Enviadas DER\28ºMEDIÇÃO-26-10-2024 A 25-11-24\MR.DER-0854_24\" xr:uid="{3C9F5CC9-827E-4136-8D3D-A29E314AF59F}"/>
    <hyperlink ref="S665" r:id="rId1044" display="pw:\\SRVPW3.pls.planservi.com.br:Projetos\Documents\C0849 - DER\40_Emissao\03_GRD\0-GRDs_Enviadas DER\28ºMEDIÇÃO-26-10-2024 A 25-11-24\MR.DER-0854_24\" xr:uid="{F1D64D80-1476-4448-91C4-044CFFC003B3}"/>
    <hyperlink ref="S664" r:id="rId1045" display="pw:\\SRVPW3.pls.planservi.com.br:Projetos\Documents\C0849 - DER\40_Emissao\03_GRD\0-GRDs_Enviadas DER\28ºMEDIÇÃO-26-10-2024 A 25-11-24\MR.DER-0854_24\" xr:uid="{03AE1C29-8796-435D-9DC8-9BD24EE88CCD}"/>
    <hyperlink ref="S663" r:id="rId1046" display="pw:\\SRVPW3.pls.planservi.com.br:Projetos\Documents\C0849 - DER\40_Emissao\03_GRD\0-GRDs_Enviadas DER\28ºMEDIÇÃO-26-10-2024 A 25-11-24\MR.DER-0854_24\" xr:uid="{21F0F547-8A3D-423D-8A76-5A7515035531}"/>
    <hyperlink ref="S662" r:id="rId1047" display="pw:\\SRVPW3.pls.planservi.com.br:Projetos\Documents\C0849 - DER\40_Emissao\03_GRD\0-GRDs_Enviadas DER\28ºMEDIÇÃO-26-10-2024 A 25-11-24\MR.DER-0854_24\" xr:uid="{51403990-DB48-4328-8116-43405AB91DB3}"/>
    <hyperlink ref="S661" r:id="rId1048" display="pw:\\SRVPW3.pls.planservi.com.br:Projetos\Documents\C0849 - DER\40_Emissao\03_GRD\0-GRDs_Enviadas DER\28ºMEDIÇÃO-26-10-2024 A 25-11-24\MR.DER-0854_24\" xr:uid="{AE866978-58D4-4B09-A13A-B48BBC43FB2D}"/>
    <hyperlink ref="S660" r:id="rId1049" display="pw:\\SRVPW3.pls.planservi.com.br:Projetos\Documents\C0849 - DER\40_Emissao\03_GRD\0-GRDs_Enviadas DER\28ºMEDIÇÃO-26-10-2024 A 25-11-24\MR.DER-0854_24\" xr:uid="{CF847DB5-4116-436C-85BF-BBC873B4D0A0}"/>
    <hyperlink ref="S659" r:id="rId1050" display="pw:\\SRVPW3.pls.planservi.com.br:Projetos\Documents\C0849 - DER\40_Emissao\03_GRD\0-GRDs_Enviadas DER\28ºMEDIÇÃO-26-10-2024 A 25-11-24\MR.DER-0854_24\" xr:uid="{AB83AC99-1005-4E99-B65F-7214F0FF17FC}"/>
    <hyperlink ref="S658" r:id="rId1051" display="pw:\\SRVPW3.pls.planservi.com.br:Projetos\Documents\C0849 - DER\40_Emissao\03_GRD\0-GRDs_Enviadas DER\28ºMEDIÇÃO-26-10-2024 A 25-11-24\MR.DER-0854_24\" xr:uid="{DB4954F3-7371-4CD3-966D-3A000D728BE5}"/>
    <hyperlink ref="S657" r:id="rId1052" display="pw:\\SRVPW3.pls.planservi.com.br:Projetos\Documents\C0849 - DER\40_Emissao\03_GRD\0-GRDs_Enviadas DER\28ºMEDIÇÃO-26-10-2024 A 25-11-24\MR.DER-0854_24\" xr:uid="{E39296CD-1429-44EF-A1C1-9432EE6997EC}"/>
    <hyperlink ref="S656" r:id="rId1053" display="pw:\\SRVPW3.pls.planservi.com.br:Projetos\Documents\C0849 - DER\40_Emissao\03_GRD\0-GRDs_Enviadas DER\28ºMEDIÇÃO-26-10-2024 A 25-11-24\MR.DER-0854_24\" xr:uid="{03F9518C-F6DD-48C7-B16A-88A110143984}"/>
    <hyperlink ref="M280" r:id="rId1054" display="pw:\\SRVPW3.pls.planservi.com.br:Projetos\Documents\C0849 - DER\40_Emissao\03_GRD\0-GRDs_Enviadas DER\28ºMEDIÇÃO-26-10-2024 A 25-11-24\MR.DER-0853_24\" xr:uid="{2F10D2C7-ADDF-4FA0-BC7B-5796C1F541A4}"/>
    <hyperlink ref="M279" r:id="rId1055" display="pw:\\SRVPW3.pls.planservi.com.br:Projetos\Documents\C0849 - DER\40_Emissao\03_GRD\0-GRDs_Enviadas DER\28ºMEDIÇÃO-26-10-2024 A 25-11-24\MR.DER-0853_24\" xr:uid="{6FE661B3-4810-4C8A-893C-ABFA29B9E46F}"/>
    <hyperlink ref="M278" r:id="rId1056" display="pw:\\SRVPW3.pls.planservi.com.br:Projetos\Documents\C0849 - DER\40_Emissao\03_GRD\0-GRDs_Enviadas DER\28ºMEDIÇÃO-26-10-2024 A 25-11-24\MR.DER-0853_24\" xr:uid="{1357B4B3-7598-4E73-BBAF-A5F0418B8789}"/>
    <hyperlink ref="M277" r:id="rId1057" display="pw:\\SRVPW3.pls.planservi.com.br:Projetos\Documents\C0849 - DER\40_Emissao\03_GRD\0-GRDs_Enviadas DER\28ºMEDIÇÃO-26-10-2024 A 25-11-24\MR.DER-0853_24\" xr:uid="{B59DF0E4-6934-4821-8DA5-3CA8C807B470}"/>
    <hyperlink ref="M276" r:id="rId1058" display="pw:\\SRVPW3.pls.planservi.com.br:Projetos\Documents\C0849 - DER\40_Emissao\03_GRD\0-GRDs_Enviadas DER\28ºMEDIÇÃO-26-10-2024 A 25-11-24\MR.DER-0853_24\" xr:uid="{41F48524-7AF8-4E26-B1F0-A005EBFCB573}"/>
    <hyperlink ref="M275" r:id="rId1059" display="pw:\\SRVPW3.pls.planservi.com.br:Projetos\Documents\C0849 - DER\40_Emissao\03_GRD\0-GRDs_Enviadas DER\28ºMEDIÇÃO-26-10-2024 A 25-11-24\MR.DER-0853_24\" xr:uid="{50382E83-C35C-4480-B167-57DBEE84F13F}"/>
    <hyperlink ref="M274" r:id="rId1060" display="pw:\\SRVPW3.pls.planservi.com.br:Projetos\Documents\C0849 - DER\40_Emissao\03_GRD\0-GRDs_Enviadas DER\28ºMEDIÇÃO-26-10-2024 A 25-11-24\MR.DER-0853_24\" xr:uid="{9CB8BC5E-A051-4244-8CCC-5EB346D610C8}"/>
    <hyperlink ref="M273" r:id="rId1061" display="pw:\\SRVPW3.pls.planservi.com.br:Projetos\Documents\C0849 - DER\40_Emissao\03_GRD\0-GRDs_Enviadas DER\28ºMEDIÇÃO-26-10-2024 A 25-11-24\MR.DER-0853_24\" xr:uid="{713043A3-B490-42FA-B045-CCE37EC223C0}"/>
    <hyperlink ref="M272" r:id="rId1062" display="pw:\\SRVPW3.pls.planservi.com.br:Projetos\Documents\C0849 - DER\40_Emissao\03_GRD\0-GRDs_Enviadas DER\28ºMEDIÇÃO-26-10-2024 A 25-11-24\MR.DER-0853_24\" xr:uid="{F76E5A6C-076D-40EB-B9B7-D31F49BCBDC2}"/>
    <hyperlink ref="M271" r:id="rId1063" display="pw:\\SRVPW3.pls.planservi.com.br:Projetos\Documents\C0849 - DER\40_Emissao\03_GRD\0-GRDs_Enviadas DER\28ºMEDIÇÃO-26-10-2024 A 25-11-24\MR.DER-0853_24\" xr:uid="{33F83EE2-185D-41D4-B32A-90584FAE3E77}"/>
    <hyperlink ref="M270" r:id="rId1064" display="pw:\\SRVPW3.pls.planservi.com.br:Projetos\Documents\C0849 - DER\40_Emissao\03_GRD\0-GRDs_Enviadas DER\28ºMEDIÇÃO-26-10-2024 A 25-11-24\MR.DER-0853_24\" xr:uid="{B7FD294D-A8AC-4845-A9A8-B360CA88EE3F}"/>
    <hyperlink ref="M269" r:id="rId1065" display="pw:\\SRVPW3.pls.planservi.com.br:Projetos\Documents\C0849 - DER\40_Emissao\03_GRD\0-GRDs_Enviadas DER\28ºMEDIÇÃO-26-10-2024 A 25-11-24\MR.DER-0853_24\" xr:uid="{87044B3F-64EC-4207-83C1-1CAC5B31FDAC}"/>
    <hyperlink ref="M268" r:id="rId1066" display="pw:\\SRVPW3.pls.planservi.com.br:Projetos\Documents\C0849 - DER\40_Emissao\03_GRD\0-GRDs_Enviadas DER\28ºMEDIÇÃO-26-10-2024 A 25-11-24\MR.DER-0853_24\" xr:uid="{BF1FDB13-86D7-42C0-8CB2-7FBC35A5FD55}"/>
    <hyperlink ref="M267" r:id="rId1067" display="pw:\\SRVPW3.pls.planservi.com.br:Projetos\Documents\C0849 - DER\40_Emissao\03_GRD\0-GRDs_Enviadas DER\28ºMEDIÇÃO-26-10-2024 A 25-11-24\MR.DER-0853_24\" xr:uid="{6269391E-BA6F-4914-8F65-9364676DF864}"/>
    <hyperlink ref="AE5" r:id="rId1068" display="pw:\\SRVPW3.pls.planservi.com.br:Projetos\Documents\C0849 - DER\40_Emissao\03_GRD\0-GRDs_Enviadas DER\28ºMEDIÇÃO-26-10-2024 A 25-11-24\MR.DER-0848_24\" xr:uid="{A3ACC798-BB6B-44DD-8009-3795F9BD0424}"/>
    <hyperlink ref="M446" r:id="rId1069" display="pw:\\SRVPW3.pls.planservi.com.br:Projetos\Documents\C0849 - DER\40_Emissao\03_GRD\0-GRDs_Enviadas DER\26ºMEDIÇÃO-26-08-2024 A 25-09-24\MR.DER-0763_24\" xr:uid="{8B789C50-0AD3-4723-A8DC-384FC0759863}"/>
    <hyperlink ref="M445" r:id="rId1070" display="pw:\\SRVPW3.pls.planservi.com.br:Projetos\Documents\C0849 - DER\40_Emissao\03_GRD\0-GRDs_Enviadas DER\26ºMEDIÇÃO-26-08-2024 A 25-09-24\MR.DER-0763_24\" xr:uid="{82F1C465-E836-4AEC-850D-3E1001431788}"/>
    <hyperlink ref="M444" r:id="rId1071" display="pw:\\SRVPW3.pls.planservi.com.br:Projetos\Documents\C0849 - DER\40_Emissao\03_GRD\0-GRDs_Enviadas DER\26ºMEDIÇÃO-26-08-2024 A 25-09-24\MR.DER-0763_24\" xr:uid="{007E6C70-AF87-40E3-993B-323F8D1A17D4}"/>
    <hyperlink ref="M443" r:id="rId1072" display="pw:\\SRVPW3.pls.planservi.com.br:Projetos\Documents\C0849 - DER\40_Emissao\03_GRD\0-GRDs_Enviadas DER\26ºMEDIÇÃO-26-08-2024 A 25-09-24\MR.DER-0763_24\" xr:uid="{47F81635-2542-4464-A814-D0C3BEF861A5}"/>
    <hyperlink ref="M442" r:id="rId1073" display="pw:\\SRVPW3.pls.planservi.com.br:Projetos\Documents\C0849 - DER\40_Emissao\03_GRD\0-GRDs_Enviadas DER\26ºMEDIÇÃO-26-08-2024 A 25-09-24\MR.DER-0763_24\" xr:uid="{9E780223-E2DD-4629-AAE8-484EAD042260}"/>
    <hyperlink ref="M441" r:id="rId1074" display="pw:\\SRVPW3.pls.planservi.com.br:Projetos\Documents\C0849 - DER\40_Emissao\03_GRD\0-GRDs_Enviadas DER\26ºMEDIÇÃO-26-08-2024 A 25-09-24\MR.DER-0763_24\" xr:uid="{5118173C-83C8-40A6-A4EB-1D1450A93EDD}"/>
    <hyperlink ref="M440" r:id="rId1075" display="pw:\\SRVPW3.pls.planservi.com.br:Projetos\Documents\C0849 - DER\40_Emissao\03_GRD\0-GRDs_Enviadas DER\26ºMEDIÇÃO-26-08-2024 A 25-09-24\MR.DER-0763_24\" xr:uid="{1661FAD4-1786-437F-99C2-46A758906410}"/>
    <hyperlink ref="M439" r:id="rId1076" display="pw:\\SRVPW3.pls.planservi.com.br:Projetos\Documents\C0849 - DER\40_Emissao\03_GRD\0-GRDs_Enviadas DER\26ºMEDIÇÃO-26-08-2024 A 25-09-24\MR.DER-0763_24\" xr:uid="{E53EB755-5818-4BC6-9D75-E5EA930A4354}"/>
    <hyperlink ref="M438" r:id="rId1077" display="pw:\\SRVPW3.pls.planservi.com.br:Projetos\Documents\C0849 - DER\40_Emissao\03_GRD\0-GRDs_Enviadas DER\26ºMEDIÇÃO-26-08-2024 A 25-09-24\MR.DER-0763_24\" xr:uid="{7D4E8CC1-1EC5-46D3-941C-C0734CFDAB24}"/>
    <hyperlink ref="M437" r:id="rId1078" display="pw:\\SRVPW3.pls.planservi.com.br:Projetos\Documents\C0849 - DER\40_Emissao\03_GRD\0-GRDs_Enviadas DER\26ºMEDIÇÃO-26-08-2024 A 25-09-24\MR.DER-0763_24\" xr:uid="{80868C03-3B46-4543-9726-96279EB494B8}"/>
    <hyperlink ref="M436" r:id="rId1079" display="pw:\\SRVPW3.pls.planservi.com.br:Projetos\Documents\C0849 - DER\40_Emissao\03_GRD\0-GRDs_Enviadas DER\26ºMEDIÇÃO-26-08-2024 A 25-09-24\MR.DER-0763_24\" xr:uid="{63BD5C0C-2C06-4F6D-B0DC-FD10241664E9}"/>
    <hyperlink ref="M435" r:id="rId1080" display="pw:\\SRVPW3.pls.planservi.com.br:Projetos\Documents\C0849 - DER\40_Emissao\03_GRD\0-GRDs_Enviadas DER\26ºMEDIÇÃO-26-08-2024 A 25-09-24\MR.DER-0763_24\" xr:uid="{1487B433-4046-44DD-96D6-23989C6E3020}"/>
    <hyperlink ref="M434" r:id="rId1081" display="pw:\\SRVPW3.pls.planservi.com.br:Projetos\Documents\C0849 - DER\40_Emissao\03_GRD\0-GRDs_Enviadas DER\26ºMEDIÇÃO-26-08-2024 A 25-09-24\MR.DER-0763_24\" xr:uid="{C49A5567-BCB3-4EDC-8CB4-FCFF98B71CFF}"/>
    <hyperlink ref="M433" r:id="rId1082" display="pw:\\SRVPW3.pls.planservi.com.br:Projetos\Documents\C0849 - DER\40_Emissao\03_GRD\0-GRDs_Enviadas DER\26ºMEDIÇÃO-26-08-2024 A 25-09-24\MR.DER-0763_24\" xr:uid="{5CFCFD37-87CF-4EDA-AF23-0CBE33BB25EC}"/>
    <hyperlink ref="M432" r:id="rId1083" display="pw:\\SRVPW3.pls.planservi.com.br:Projetos\Documents\C0849 - DER\40_Emissao\03_GRD\0-GRDs_Enviadas DER\26ºMEDIÇÃO-26-08-2024 A 25-09-24\MR.DER-0763_24\" xr:uid="{542E8829-9B3E-4ED8-B1BF-C9D9B2FD16DD}"/>
    <hyperlink ref="M431" r:id="rId1084" display="pw:\\SRVPW3.pls.planservi.com.br:Projetos\Documents\C0849 - DER\40_Emissao\03_GRD\0-GRDs_Enviadas DER\26ºMEDIÇÃO-26-08-2024 A 25-09-24\MR.DER-0763_24\" xr:uid="{6C39FC9A-8BA3-466C-BF22-90615B239ED4}"/>
    <hyperlink ref="M430" r:id="rId1085" display="pw:\\SRVPW3.pls.planservi.com.br:Projetos\Documents\C0849 - DER\40_Emissao\03_GRD\0-GRDs_Enviadas DER\26ºMEDIÇÃO-26-08-2024 A 25-09-24\MR.DER-0763_24\" xr:uid="{2D214F70-9DBD-49BA-8EAA-AC23982C99A1}"/>
    <hyperlink ref="Y5" r:id="rId1086" display="pw:\\SRVPW3.pls.planservi.com.br:Projetos\Documents\C0849 - DER\40_Emissao\03_GRD\0-GRDs_Enviadas DER\27ºMEDIÇÃO-26-09-2024 A 25-10-24\MR.DER-0819_24-SP 147\" xr:uid="{77B6BBCD-725E-4ACD-A18C-B51519495B25}"/>
    <hyperlink ref="AE887" r:id="rId1087" display="pw:\\SRVPW3.pls.planservi.com.br:Projetos\Documents\C0849 - DER\40_Emissao\03_GRD\0-GRDs_Enviadas DER\21ºMEDIÇÃO-26-03-2024 A 25-04-24\MR.DER-0638_24\" xr:uid="{1BB3B109-1AD5-4342-A268-B34B28B3BC89}"/>
    <hyperlink ref="AE886" r:id="rId1088" display="pw:\\SRVPW3.pls.planservi.com.br:Projetos\Documents\C0849 - DER\40_Emissao\03_GRD\0-GRDs_Enviadas DER\21ºMEDIÇÃO-26-03-2024 A 25-04-24\MR.DER-0638_24\" xr:uid="{41A7C795-EBB7-4DF8-B4DE-6BE9C1CB733F}"/>
    <hyperlink ref="AE885" r:id="rId1089" display="pw:\\SRVPW3.pls.planservi.com.br:Projetos\Documents\C0849 - DER\40_Emissao\03_GRD\0-GRDs_Enviadas DER\21ºMEDIÇÃO-26-03-2024 A 25-04-24\MR.DER-0638_24\" xr:uid="{23BBD14E-EB9B-413C-B2AC-DA1D3BBEDB0C}"/>
    <hyperlink ref="AE884" r:id="rId1090" display="pw:\\SRVPW3.pls.planservi.com.br:Projetos\Documents\C0849 - DER\40_Emissao\03_GRD\0-GRDs_Enviadas DER\21ºMEDIÇÃO-26-03-2024 A 25-04-24\MR.DER-0638_24\" xr:uid="{53954493-E2C7-4414-91C1-C2B03D52D829}"/>
    <hyperlink ref="Y109" r:id="rId1091" display="pw:\\SRVPW3.pls.planservi.com.br:Projetos\Documents\C0849 - DER\40_Emissao\03_GRD\0-GRDs_Enviadas DER\21ºMEDIÇÃO-26-03-2024 A 25-04-24\MR.DER-0620_24\" xr:uid="{7D8FFC50-949D-4436-A41E-811514D4E541}"/>
    <hyperlink ref="Y108" r:id="rId1092" display="pw:\\SRVPW3.pls.planservi.com.br:Projetos\Documents\C0849 - DER\40_Emissao\03_GRD\0-GRDs_Enviadas DER\21ºMEDIÇÃO-26-03-2024 A 25-04-24\MR.DER-0620_24\" xr:uid="{EAD24D2A-8E4A-46B6-B7B5-3EDBECFC0C25}"/>
    <hyperlink ref="Y107" r:id="rId1093" display="pw:\\SRVPW3.pls.planservi.com.br:Projetos\Documents\C0849 - DER\40_Emissao\03_GRD\0-GRDs_Enviadas DER\21ºMEDIÇÃO-26-03-2024 A 25-04-24\MR.DER-0620_24\" xr:uid="{143D4EAE-4F0D-4761-8994-EA0A3590B0F0}"/>
    <hyperlink ref="Y106" r:id="rId1094" display="pw:\\SRVPW3.pls.planservi.com.br:Projetos\Documents\C0849 - DER\40_Emissao\03_GRD\0-GRDs_Enviadas DER\21ºMEDIÇÃO-26-03-2024 A 25-04-24\MR.DER-0620_24\" xr:uid="{B0516BC6-2976-4D4F-BBE5-7A4EB19D8E71}"/>
    <hyperlink ref="Y105" r:id="rId1095" display="pw:\\SRVPW3.pls.planservi.com.br:Projetos\Documents\C0849 - DER\40_Emissao\03_GRD\0-GRDs_Enviadas DER\21ºMEDIÇÃO-26-03-2024 A 25-04-24\MR.DER-0620_24\" xr:uid="{06356429-25A7-448E-AE67-F72F735C7011}"/>
    <hyperlink ref="Y104" r:id="rId1096" display="pw:\\SRVPW3.pls.planservi.com.br:Projetos\Documents\C0849 - DER\40_Emissao\03_GRD\0-GRDs_Enviadas DER\21ºMEDIÇÃO-26-03-2024 A 25-04-24\MR.DER-0620_24\" xr:uid="{5828644C-0918-4815-8032-993FAE926280}"/>
    <hyperlink ref="Y103" r:id="rId1097" display="pw:\\SRVPW3.pls.planservi.com.br:Projetos\Documents\C0849 - DER\40_Emissao\03_GRD\0-GRDs_Enviadas DER\21ºMEDIÇÃO-26-03-2024 A 25-04-24\MR.DER-0620_24\" xr:uid="{288AFB80-1FDF-42F9-88D5-A2419E35F1B3}"/>
    <hyperlink ref="Y102" r:id="rId1098" display="pw:\\SRVPW3.pls.planservi.com.br:Projetos\Documents\C0849 - DER\40_Emissao\03_GRD\0-GRDs_Enviadas DER\21ºMEDIÇÃO-26-03-2024 A 25-04-24\MR.DER-0620_24\" xr:uid="{1D35266E-660D-4455-97F1-72B232A6F017}"/>
    <hyperlink ref="Y101" r:id="rId1099" display="pw:\\SRVPW3.pls.planservi.com.br:Projetos\Documents\C0849 - DER\40_Emissao\03_GRD\0-GRDs_Enviadas DER\21ºMEDIÇÃO-26-03-2024 A 25-04-24\MR.DER-0620_24\" xr:uid="{75A6055B-1BC0-4088-B5DC-2052A1DDE778}"/>
    <hyperlink ref="Y100" r:id="rId1100" display="pw:\\SRVPW3.pls.planservi.com.br:Projetos\Documents\C0849 - DER\40_Emissao\03_GRD\0-GRDs_Enviadas DER\21ºMEDIÇÃO-26-03-2024 A 25-04-24\MR.DER-0620_24\" xr:uid="{AE77D955-204C-415E-A9F4-46A38FB3C8BA}"/>
    <hyperlink ref="Y99" r:id="rId1101" display="pw:\\SRVPW3.pls.planservi.com.br:Projetos\Documents\C0849 - DER\40_Emissao\03_GRD\0-GRDs_Enviadas DER\21ºMEDIÇÃO-26-03-2024 A 25-04-24\MR.DER-0620_24\" xr:uid="{6F225E73-5E31-4610-916C-B77D5DDF9EA1}"/>
    <hyperlink ref="Y98" r:id="rId1102" display="pw:\\SRVPW3.pls.planservi.com.br:Projetos\Documents\C0849 - DER\40_Emissao\03_GRD\0-GRDs_Enviadas DER\21ºMEDIÇÃO-26-03-2024 A 25-04-24\MR.DER-0620_24\" xr:uid="{D55C0364-AE0A-4BB4-BEE8-ADEFC333DB80}"/>
    <hyperlink ref="Y97" r:id="rId1103" display="pw:\\SRVPW3.pls.planservi.com.br:Projetos\Documents\C0849 - DER\40_Emissao\03_GRD\0-GRDs_Enviadas DER\21ºMEDIÇÃO-26-03-2024 A 25-04-24\MR.DER-0620_24\" xr:uid="{FC3063A8-1925-4CD6-B980-C755013DE9D0}"/>
    <hyperlink ref="Y96" r:id="rId1104" display="pw:\\SRVPW3.pls.planservi.com.br:Projetos\Documents\C0849 - DER\40_Emissao\03_GRD\0-GRDs_Enviadas DER\21ºMEDIÇÃO-26-03-2024 A 25-04-24\MR.DER-0620_24\" xr:uid="{2AA2FAA4-A760-41D3-9D5B-378AC9CFFD38}"/>
    <hyperlink ref="Y95" r:id="rId1105" display="pw:\\SRVPW3.pls.planservi.com.br:Projetos\Documents\C0849 - DER\40_Emissao\03_GRD\0-GRDs_Enviadas DER\21ºMEDIÇÃO-26-03-2024 A 25-04-24\MR.DER-0620_24\" xr:uid="{73E54D9F-A506-4913-A637-697E83909540}"/>
    <hyperlink ref="Y94" r:id="rId1106" display="pw:\\SRVPW3.pls.planservi.com.br:Projetos\Documents\C0849 - DER\40_Emissao\03_GRD\0-GRDs_Enviadas DER\21ºMEDIÇÃO-26-03-2024 A 25-04-24\MR.DER-0620_24\" xr:uid="{0D7A559F-C568-43F2-97DD-CF8695947FFB}"/>
    <hyperlink ref="Y93" r:id="rId1107" display="pw:\\SRVPW3.pls.planservi.com.br:Projetos\Documents\C0849 - DER\40_Emissao\03_GRD\0-GRDs_Enviadas DER\21ºMEDIÇÃO-26-03-2024 A 25-04-24\MR.DER-0620_24\" xr:uid="{B28BFB72-2FF5-48BE-A137-43D3F38427B1}"/>
    <hyperlink ref="Y92" r:id="rId1108" display="pw:\\SRVPW3.pls.planservi.com.br:Projetos\Documents\C0849 - DER\40_Emissao\03_GRD\0-GRDs_Enviadas DER\21ºMEDIÇÃO-26-03-2024 A 25-04-24\MR.DER-0620_24\" xr:uid="{1E5D8397-A436-48E3-BA3E-F6A77E752D48}"/>
    <hyperlink ref="Y91" r:id="rId1109" display="pw:\\SRVPW3.pls.planservi.com.br:Projetos\Documents\C0849 - DER\40_Emissao\03_GRD\0-GRDs_Enviadas DER\21ºMEDIÇÃO-26-03-2024 A 25-04-24\MR.DER-0620_24\" xr:uid="{532B958F-F57C-4D9B-AC16-ECD7985359FB}"/>
    <hyperlink ref="Y90" r:id="rId1110" display="pw:\\SRVPW3.pls.planservi.com.br:Projetos\Documents\C0849 - DER\40_Emissao\03_GRD\0-GRDs_Enviadas DER\21ºMEDIÇÃO-26-03-2024 A 25-04-24\MR.DER-0620_24\" xr:uid="{0995BDB9-14ED-41F5-BF94-70CF24891D32}"/>
    <hyperlink ref="Y89" r:id="rId1111" display="pw:\\SRVPW3.pls.planservi.com.br:Projetos\Documents\C0849 - DER\40_Emissao\03_GRD\0-GRDs_Enviadas DER\21ºMEDIÇÃO-26-03-2024 A 25-04-24\MR.DER-0620_24\" xr:uid="{926FCD77-088F-454D-9A14-CD603DCBAF14}"/>
    <hyperlink ref="Y88" r:id="rId1112" display="pw:\\SRVPW3.pls.planservi.com.br:Projetos\Documents\C0849 - DER\40_Emissao\03_GRD\0-GRDs_Enviadas DER\21ºMEDIÇÃO-26-03-2024 A 25-04-24\MR.DER-0620_24\" xr:uid="{94713415-1843-4125-A861-0EA3C2B48674}"/>
    <hyperlink ref="Y87" r:id="rId1113" display="pw:\\SRVPW3.pls.planservi.com.br:Projetos\Documents\C0849 - DER\40_Emissao\03_GRD\0-GRDs_Enviadas DER\21ºMEDIÇÃO-26-03-2024 A 25-04-24\MR.DER-0620_24\" xr:uid="{C03BCB05-B57B-4A75-8162-309831DB0C34}"/>
    <hyperlink ref="Y86" r:id="rId1114" display="pw:\\SRVPW3.pls.planservi.com.br:Projetos\Documents\C0849 - DER\40_Emissao\03_GRD\0-GRDs_Enviadas DER\21ºMEDIÇÃO-26-03-2024 A 25-04-24\MR.DER-0620_24\" xr:uid="{C031E39E-3C31-4ED0-B483-FCCE030875A4}"/>
    <hyperlink ref="Y85" r:id="rId1115" display="pw:\\SRVPW3.pls.planservi.com.br:Projetos\Documents\C0849 - DER\40_Emissao\03_GRD\0-GRDs_Enviadas DER\21ºMEDIÇÃO-26-03-2024 A 25-04-24\MR.DER-0620_24\" xr:uid="{6FE60D93-A552-4BBA-91BA-D5601FE4985B}"/>
    <hyperlink ref="Y84" r:id="rId1116" display="pw:\\SRVPW3.pls.planservi.com.br:Projetos\Documents\C0849 - DER\40_Emissao\03_GRD\0-GRDs_Enviadas DER\21ºMEDIÇÃO-26-03-2024 A 25-04-24\MR.DER-0620_24\" xr:uid="{AE91FE74-F643-4424-B703-F65900E7DC92}"/>
    <hyperlink ref="Y83" r:id="rId1117" display="pw:\\SRVPW3.pls.planservi.com.br:Projetos\Documents\C0849 - DER\40_Emissao\03_GRD\0-GRDs_Enviadas DER\21ºMEDIÇÃO-26-03-2024 A 25-04-24\MR.DER-0620_24\" xr:uid="{9E47D768-A091-4D52-9F14-8C101258BFB5}"/>
    <hyperlink ref="Y82" r:id="rId1118" display="pw:\\SRVPW3.pls.planservi.com.br:Projetos\Documents\C0849 - DER\40_Emissao\03_GRD\0-GRDs_Enviadas DER\21ºMEDIÇÃO-26-03-2024 A 25-04-24\MR.DER-0620_24\" xr:uid="{C8DD1122-944A-4775-B24C-71FE20EC93D3}"/>
    <hyperlink ref="Y81" r:id="rId1119" display="pw:\\SRVPW3.pls.planservi.com.br:Projetos\Documents\C0849 - DER\40_Emissao\03_GRD\0-GRDs_Enviadas DER\21ºMEDIÇÃO-26-03-2024 A 25-04-24\MR.DER-0620_24\" xr:uid="{01524000-52DC-420C-85AC-A0693D83CB73}"/>
    <hyperlink ref="Y80" r:id="rId1120" display="pw:\\SRVPW3.pls.planservi.com.br:Projetos\Documents\C0849 - DER\40_Emissao\03_GRD\0-GRDs_Enviadas DER\21ºMEDIÇÃO-26-03-2024 A 25-04-24\MR.DER-0620_24\" xr:uid="{E796C140-BB98-4C55-82EE-95660940BF39}"/>
    <hyperlink ref="Y79" r:id="rId1121" display="pw:\\SRVPW3.pls.planservi.com.br:Projetos\Documents\C0849 - DER\40_Emissao\03_GRD\0-GRDs_Enviadas DER\21ºMEDIÇÃO-26-03-2024 A 25-04-24\MR.DER-0620_24\" xr:uid="{E11098D4-1E41-449F-80E3-0717B693CD91}"/>
    <hyperlink ref="Y78" r:id="rId1122" display="pw:\\SRVPW3.pls.planservi.com.br:Projetos\Documents\C0849 - DER\40_Emissao\03_GRD\0-GRDs_Enviadas DER\21ºMEDIÇÃO-26-03-2024 A 25-04-24\MR.DER-0620_24\" xr:uid="{2B7BC2B1-CC7A-4E98-B8D3-1EF390165978}"/>
    <hyperlink ref="Y77" r:id="rId1123" display="pw:\\SRVPW3.pls.planservi.com.br:Projetos\Documents\C0849 - DER\40_Emissao\03_GRD\0-GRDs_Enviadas DER\21ºMEDIÇÃO-26-03-2024 A 25-04-24\MR.DER-0620_24\" xr:uid="{83CDC768-D544-4773-8E4D-1166E7ABC8F2}"/>
    <hyperlink ref="Y76" r:id="rId1124" display="pw:\\SRVPW3.pls.planservi.com.br:Projetos\Documents\C0849 - DER\40_Emissao\03_GRD\0-GRDs_Enviadas DER\21ºMEDIÇÃO-26-03-2024 A 25-04-24\MR.DER-0620_24\" xr:uid="{A2B185C5-9A63-4A17-8341-198B8DC6E9CC}"/>
    <hyperlink ref="Y75" r:id="rId1125" display="pw:\\SRVPW3.pls.planservi.com.br:Projetos\Documents\C0849 - DER\40_Emissao\03_GRD\0-GRDs_Enviadas DER\21ºMEDIÇÃO-26-03-2024 A 25-04-24\MR.DER-0620_24\" xr:uid="{96F231F7-12B2-4BE4-90A7-665C80836600}"/>
    <hyperlink ref="Y74" r:id="rId1126" display="pw:\\SRVPW3.pls.planservi.com.br:Projetos\Documents\C0849 - DER\40_Emissao\03_GRD\0-GRDs_Enviadas DER\21ºMEDIÇÃO-26-03-2024 A 25-04-24\MR.DER-0620_24\" xr:uid="{2E6F1A37-8E7E-4BF7-95E5-BA1CFDC70D57}"/>
    <hyperlink ref="Y73" r:id="rId1127" display="pw:\\SRVPW3.pls.planservi.com.br:Projetos\Documents\C0849 - DER\40_Emissao\03_GRD\0-GRDs_Enviadas DER\21ºMEDIÇÃO-26-03-2024 A 25-04-24\MR.DER-0620_24\" xr:uid="{F148AD57-BEE1-46BF-B210-E0EC0136C2E0}"/>
    <hyperlink ref="Y72" r:id="rId1128" display="pw:\\SRVPW3.pls.planservi.com.br:Projetos\Documents\C0849 - DER\40_Emissao\03_GRD\0-GRDs_Enviadas DER\21ºMEDIÇÃO-26-03-2024 A 25-04-24\MR.DER-0620_24\" xr:uid="{178F9904-3828-41EA-B7D6-7CC83A45FDC7}"/>
    <hyperlink ref="Y71" r:id="rId1129" display="pw:\\SRVPW3.pls.planservi.com.br:Projetos\Documents\C0849 - DER\40_Emissao\03_GRD\0-GRDs_Enviadas DER\21ºMEDIÇÃO-26-03-2024 A 25-04-24\MR.DER-0620_24\" xr:uid="{A11DBAC3-6497-4490-A86D-7AE12192E72E}"/>
    <hyperlink ref="Y70" r:id="rId1130" display="pw:\\SRVPW3.pls.planservi.com.br:Projetos\Documents\C0849 - DER\40_Emissao\03_GRD\0-GRDs_Enviadas DER\21ºMEDIÇÃO-26-03-2024 A 25-04-24\MR.DER-0620_24\" xr:uid="{6E2B4831-634F-4B1E-890A-2B9B210A3683}"/>
    <hyperlink ref="Y887" r:id="rId1131" display="pw:\\pw.planservi.com.br:PROJETOS\Documents\C0849 - DER\40_Emissao\03_GRD\0-GRDs_Enviadas DER\16ºMEDIÇÃO-26-10-23 A 25-11-23\MR.DER-0469_23-Entrega Final\" xr:uid="{CD410187-04BC-49DD-85E9-1853599F42CC}"/>
    <hyperlink ref="Y886" r:id="rId1132" display="pw:\\pw.planservi.com.br:PROJETOS\Documents\C0849 - DER\40_Emissao\03_GRD\0-GRDs_Enviadas DER\16ºMEDIÇÃO-26-10-23 A 25-11-23\MR.DER-0469_23-Entrega Final\" xr:uid="{9A31309E-90E8-4581-95A4-8113E3126A5A}"/>
    <hyperlink ref="Y885" r:id="rId1133" display="pw:\\pw.planservi.com.br:PROJETOS\Documents\C0849 - DER\40_Emissao\03_GRD\0-GRDs_Enviadas DER\16ºMEDIÇÃO-26-10-23 A 25-11-23\MR.DER-0469_23-Entrega Final\" xr:uid="{AAAAD2E8-7925-447F-96EC-A27E5C14DD38}"/>
    <hyperlink ref="Y884" r:id="rId1134" display="pw:\\pw.planservi.com.br:PROJETOS\Documents\C0849 - DER\40_Emissao\03_GRD\0-GRDs_Enviadas DER\16ºMEDIÇÃO-26-10-23 A 25-11-23\MR.DER-0469_23-Entrega Final\" xr:uid="{5FC73C56-8FDA-4302-A1F1-410BE2E629FE}"/>
    <hyperlink ref="V116:V117" r:id="rId1135" display="pw:\\pw.planservi.com.br:PROJETOS\Documents\C0849 - DER\30_Producao\12-F6 – SP 147 - km 152,00-210,50\05_Geot\05.00_R031\2022 12 21-R-031_RevisãoA_G13.doc" xr:uid="{D93EC617-7650-4066-868E-1BA6AE5ABC45}"/>
    <hyperlink ref="V884" r:id="rId1136" display="pw:\\pw.planservi.com.br:PROJETOS\Documents\C0849 - DER\30_Producao\12-F6 – SP 147 - km 152,00-210,50\05_Geot\05.00_R031\2022 12 21-R-031_RevisãoA_G13.doc" xr:uid="{70923779-6372-4431-A8A6-E5D921D878EA}"/>
    <hyperlink ref="V71:V111" r:id="rId1137" display="pw:\\pw.planservi.com.br:PROJETOS\Documents\C0849 - DER\30_Producao\12-F6 – SP 147 - km 152,00-210,50\05_Geot\05.00_R031\2022 12 21-R-031_RevisãoA2_G14.doc" xr:uid="{1B652F23-1862-4D60-9469-596AFDBDAF0D}"/>
    <hyperlink ref="V70" r:id="rId1138" display="pw:\\pw.planservi.com.br:PROJETOS\Documents\C0849 - DER\30_Producao\12-F6 – SP 147 - km 152,00-210,50\05_Geot\05.00_R031\2022 12 21-R-031_RevisãoA2_G14.doc" xr:uid="{B8FDA9BA-E400-4C3D-B7FF-E104B6D7DD75}"/>
    <hyperlink ref="S887" r:id="rId1139" display="pw:\\pw.planservi.com.br:PROJETOS\Documents\C0849 - DER\40_Emissao\03_GRD\0-GRDs_Enviadas DER\5ºMEDIÇÃO\MR.DER-0235_22\" xr:uid="{A3A9FB83-22A2-42F2-80FC-700D9CD3D554}"/>
    <hyperlink ref="S886" r:id="rId1140" display="pw:\\pw.planservi.com.br:PROJETOS\Documents\C0849 - DER\40_Emissao\03_GRD\0-GRDs_Enviadas DER\5ºMEDIÇÃO\MR.DER-0235_22\" xr:uid="{D2E7E7C5-A56A-4B7D-BC19-7BC8C7440385}"/>
    <hyperlink ref="S885" r:id="rId1141" display="pw:\\pw.planservi.com.br:PROJETOS\Documents\C0849 - DER\40_Emissao\03_GRD\0-GRDs_Enviadas DER\5ºMEDIÇÃO\MR.DER-0235_22\" xr:uid="{A332276F-3591-4D22-89A2-3713F2BC3184}"/>
    <hyperlink ref="S884" r:id="rId1142" display="pw:\\pw.planservi.com.br:PROJETOS\Documents\C0849 - DER\40_Emissao\03_GRD\0-GRDs_Enviadas DER\5ºMEDIÇÃO\MR.DER-0235_22\" xr:uid="{83FDD2C2-4196-4952-8177-08D1B469FC0B}"/>
    <hyperlink ref="S109" r:id="rId1143" display="pw:\\pw.planservi.com.br:PROJETOS\Documents\C0849 - DER\40_Emissao\03_GRD\0-GRDs_Enviadas DER\5ºMEDIÇÃO\MR.DER-0232_22\" xr:uid="{B246B185-E908-42AD-8D3F-D00F08725307}"/>
    <hyperlink ref="S108" r:id="rId1144" display="pw:\\pw.planservi.com.br:PROJETOS\Documents\C0849 - DER\40_Emissao\03_GRD\0-GRDs_Enviadas DER\5ºMEDIÇÃO\MR.DER-0232_22\" xr:uid="{FC951918-1B35-400A-B060-4F439886CAE7}"/>
    <hyperlink ref="S107" r:id="rId1145" display="pw:\\pw.planservi.com.br:PROJETOS\Documents\C0849 - DER\40_Emissao\03_GRD\0-GRDs_Enviadas DER\5ºMEDIÇÃO\MR.DER-0232_22\" xr:uid="{5A0E6351-886B-459F-B3D9-09F3368B890E}"/>
    <hyperlink ref="S106" r:id="rId1146" display="pw:\\pw.planservi.com.br:PROJETOS\Documents\C0849 - DER\40_Emissao\03_GRD\0-GRDs_Enviadas DER\5ºMEDIÇÃO\MR.DER-0232_22\" xr:uid="{6E213C57-F585-4EF3-8D7D-7FC5254A8193}"/>
    <hyperlink ref="S105" r:id="rId1147" display="pw:\\pw.planservi.com.br:PROJETOS\Documents\C0849 - DER\40_Emissao\03_GRD\0-GRDs_Enviadas DER\5ºMEDIÇÃO\MR.DER-0232_22\" xr:uid="{726926B6-1FAD-40B5-B81E-9E2432DDD195}"/>
    <hyperlink ref="S104" r:id="rId1148" display="pw:\\pw.planservi.com.br:PROJETOS\Documents\C0849 - DER\40_Emissao\03_GRD\0-GRDs_Enviadas DER\5ºMEDIÇÃO\MR.DER-0232_22\" xr:uid="{FFE8D8B7-BF5E-4492-920C-37B823E1B5EF}"/>
    <hyperlink ref="S103" r:id="rId1149" display="pw:\\pw.planservi.com.br:PROJETOS\Documents\C0849 - DER\40_Emissao\03_GRD\0-GRDs_Enviadas DER\5ºMEDIÇÃO\MR.DER-0232_22\" xr:uid="{07358A28-205C-4144-8FB5-2D8CD12973AC}"/>
    <hyperlink ref="S102" r:id="rId1150" display="pw:\\pw.planservi.com.br:PROJETOS\Documents\C0849 - DER\40_Emissao\03_GRD\0-GRDs_Enviadas DER\5ºMEDIÇÃO\MR.DER-0232_22\" xr:uid="{A72DFACA-90DC-45E4-A444-AB75ED4A45A8}"/>
    <hyperlink ref="S101" r:id="rId1151" display="pw:\\pw.planservi.com.br:PROJETOS\Documents\C0849 - DER\40_Emissao\03_GRD\0-GRDs_Enviadas DER\5ºMEDIÇÃO\MR.DER-0232_22\" xr:uid="{E9044A34-69AF-4076-BFBB-E767DBF8941F}"/>
    <hyperlink ref="S100" r:id="rId1152" display="pw:\\pw.planservi.com.br:PROJETOS\Documents\C0849 - DER\40_Emissao\03_GRD\0-GRDs_Enviadas DER\5ºMEDIÇÃO\MR.DER-0232_22\" xr:uid="{878C21F3-7053-4DFB-9C77-DBC8E5608673}"/>
    <hyperlink ref="S99" r:id="rId1153" display="pw:\\pw.planservi.com.br:PROJETOS\Documents\C0849 - DER\40_Emissao\03_GRD\0-GRDs_Enviadas DER\5ºMEDIÇÃO\MR.DER-0232_22\" xr:uid="{AABB439B-8593-45F7-9693-FD1C06044722}"/>
    <hyperlink ref="S98" r:id="rId1154" display="pw:\\pw.planservi.com.br:PROJETOS\Documents\C0849 - DER\40_Emissao\03_GRD\0-GRDs_Enviadas DER\5ºMEDIÇÃO\MR.DER-0232_22\" xr:uid="{2B8FF079-536D-496D-A526-CF63E549C21B}"/>
    <hyperlink ref="S97" r:id="rId1155" display="pw:\\pw.planservi.com.br:PROJETOS\Documents\C0849 - DER\40_Emissao\03_GRD\0-GRDs_Enviadas DER\5ºMEDIÇÃO\MR.DER-0232_22\" xr:uid="{8EDF3E20-66C0-466A-80B6-96430D43CBED}"/>
    <hyperlink ref="S96" r:id="rId1156" display="pw:\\pw.planservi.com.br:PROJETOS\Documents\C0849 - DER\40_Emissao\03_GRD\0-GRDs_Enviadas DER\5ºMEDIÇÃO\MR.DER-0232_22\" xr:uid="{1980E123-632E-4B03-8962-81BA5EFBA0F1}"/>
    <hyperlink ref="S95" r:id="rId1157" display="pw:\\pw.planservi.com.br:PROJETOS\Documents\C0849 - DER\40_Emissao\03_GRD\0-GRDs_Enviadas DER\5ºMEDIÇÃO\MR.DER-0232_22\" xr:uid="{B39FA59B-7FFD-4C6B-A818-21D94C8FD140}"/>
    <hyperlink ref="S94" r:id="rId1158" display="pw:\\pw.planservi.com.br:PROJETOS\Documents\C0849 - DER\40_Emissao\03_GRD\0-GRDs_Enviadas DER\5ºMEDIÇÃO\MR.DER-0232_22\" xr:uid="{85E3B7CC-1BEE-4B0E-BF4F-269439D5E425}"/>
    <hyperlink ref="S93" r:id="rId1159" display="pw:\\pw.planservi.com.br:PROJETOS\Documents\C0849 - DER\40_Emissao\03_GRD\0-GRDs_Enviadas DER\5ºMEDIÇÃO\MR.DER-0232_22\" xr:uid="{A73BC8A2-1C6D-47FA-A894-65A2F29D8143}"/>
    <hyperlink ref="S92" r:id="rId1160" display="pw:\\pw.planservi.com.br:PROJETOS\Documents\C0849 - DER\40_Emissao\03_GRD\0-GRDs_Enviadas DER\5ºMEDIÇÃO\MR.DER-0232_22\" xr:uid="{1C3A2369-2719-43B3-BD0E-C3E64F013445}"/>
    <hyperlink ref="S91" r:id="rId1161" display="pw:\\pw.planservi.com.br:PROJETOS\Documents\C0849 - DER\40_Emissao\03_GRD\0-GRDs_Enviadas DER\5ºMEDIÇÃO\MR.DER-0232_22\" xr:uid="{109D9187-8EE7-44A3-8A54-8C93FC9CC7EB}"/>
    <hyperlink ref="S90" r:id="rId1162" display="pw:\\pw.planservi.com.br:PROJETOS\Documents\C0849 - DER\40_Emissao\03_GRD\0-GRDs_Enviadas DER\5ºMEDIÇÃO\MR.DER-0232_22\" xr:uid="{F8AA868B-D83A-43BB-8F49-85286B1984E0}"/>
    <hyperlink ref="S89" r:id="rId1163" display="pw:\\pw.planservi.com.br:PROJETOS\Documents\C0849 - DER\40_Emissao\03_GRD\0-GRDs_Enviadas DER\5ºMEDIÇÃO\MR.DER-0232_22\" xr:uid="{C99FC162-A958-4F10-B75F-3BCE79B2CA1B}"/>
    <hyperlink ref="S88" r:id="rId1164" display="pw:\\pw.planservi.com.br:PROJETOS\Documents\C0849 - DER\40_Emissao\03_GRD\0-GRDs_Enviadas DER\5ºMEDIÇÃO\MR.DER-0232_22\" xr:uid="{37F9B91A-CB78-4282-A36E-1510F3FFE037}"/>
    <hyperlink ref="S87" r:id="rId1165" display="pw:\\pw.planservi.com.br:PROJETOS\Documents\C0849 - DER\40_Emissao\03_GRD\0-GRDs_Enviadas DER\5ºMEDIÇÃO\MR.DER-0232_22\" xr:uid="{23FECF50-F8D6-40C7-9A13-61978FE32431}"/>
    <hyperlink ref="S86" r:id="rId1166" display="pw:\\pw.planservi.com.br:PROJETOS\Documents\C0849 - DER\40_Emissao\03_GRD\0-GRDs_Enviadas DER\5ºMEDIÇÃO\MR.DER-0232_22\" xr:uid="{3F6C6D55-B276-470D-9B58-636C865A9257}"/>
    <hyperlink ref="S85" r:id="rId1167" display="pw:\\pw.planservi.com.br:PROJETOS\Documents\C0849 - DER\40_Emissao\03_GRD\0-GRDs_Enviadas DER\5ºMEDIÇÃO\MR.DER-0232_22\" xr:uid="{6EAEBD77-C845-4F1E-B4B9-6A7459CF6939}"/>
    <hyperlink ref="S84" r:id="rId1168" display="pw:\\pw.planservi.com.br:PROJETOS\Documents\C0849 - DER\40_Emissao\03_GRD\0-GRDs_Enviadas DER\5ºMEDIÇÃO\MR.DER-0232_22\" xr:uid="{1D3127AD-A18F-4CE1-9B5B-3B98B4E73DF0}"/>
    <hyperlink ref="S83" r:id="rId1169" display="pw:\\pw.planservi.com.br:PROJETOS\Documents\C0849 - DER\40_Emissao\03_GRD\0-GRDs_Enviadas DER\5ºMEDIÇÃO\MR.DER-0232_22\" xr:uid="{85A69242-45A1-4627-98B0-0B0F0C52B16B}"/>
    <hyperlink ref="S82" r:id="rId1170" display="pw:\\pw.planservi.com.br:PROJETOS\Documents\C0849 - DER\40_Emissao\03_GRD\0-GRDs_Enviadas DER\5ºMEDIÇÃO\MR.DER-0232_22\" xr:uid="{78770F60-10DF-46E2-8FCA-7E812C757F56}"/>
    <hyperlink ref="S81" r:id="rId1171" display="pw:\\pw.planservi.com.br:PROJETOS\Documents\C0849 - DER\40_Emissao\03_GRD\0-GRDs_Enviadas DER\5ºMEDIÇÃO\MR.DER-0232_22\" xr:uid="{69E1F413-AB55-49BE-8732-122F46CEE5D2}"/>
    <hyperlink ref="S80" r:id="rId1172" display="pw:\\pw.planservi.com.br:PROJETOS\Documents\C0849 - DER\40_Emissao\03_GRD\0-GRDs_Enviadas DER\5ºMEDIÇÃO\MR.DER-0232_22\" xr:uid="{6812F5D0-5229-4848-BA61-D85B9013BB76}"/>
    <hyperlink ref="S79" r:id="rId1173" display="pw:\\pw.planservi.com.br:PROJETOS\Documents\C0849 - DER\40_Emissao\03_GRD\0-GRDs_Enviadas DER\5ºMEDIÇÃO\MR.DER-0232_22\" xr:uid="{D054F74B-9387-4C36-803F-11CB913D9ACF}"/>
    <hyperlink ref="S78" r:id="rId1174" display="pw:\\pw.planservi.com.br:PROJETOS\Documents\C0849 - DER\40_Emissao\03_GRD\0-GRDs_Enviadas DER\5ºMEDIÇÃO\MR.DER-0232_22\" xr:uid="{71B36802-4406-492C-92AC-E5710C7EA68F}"/>
    <hyperlink ref="S77" r:id="rId1175" display="pw:\\pw.planservi.com.br:PROJETOS\Documents\C0849 - DER\40_Emissao\03_GRD\0-GRDs_Enviadas DER\5ºMEDIÇÃO\MR.DER-0232_22\" xr:uid="{C9EA79AB-973C-49C0-A020-6E92789E9653}"/>
    <hyperlink ref="S76" r:id="rId1176" display="pw:\\pw.planservi.com.br:PROJETOS\Documents\C0849 - DER\40_Emissao\03_GRD\0-GRDs_Enviadas DER\5ºMEDIÇÃO\MR.DER-0232_22\" xr:uid="{4AD57C9B-E3FF-47EF-8813-40F9571FAC60}"/>
    <hyperlink ref="S75" r:id="rId1177" display="pw:\\pw.planservi.com.br:PROJETOS\Documents\C0849 - DER\40_Emissao\03_GRD\0-GRDs_Enviadas DER\5ºMEDIÇÃO\MR.DER-0232_22\" xr:uid="{833BE905-4C42-4C6C-B064-5044130A98FC}"/>
    <hyperlink ref="S74" r:id="rId1178" display="pw:\\pw.planservi.com.br:PROJETOS\Documents\C0849 - DER\40_Emissao\03_GRD\0-GRDs_Enviadas DER\5ºMEDIÇÃO\MR.DER-0232_22\" xr:uid="{89727D12-BC32-4EF0-AEF2-10CF43AB479C}"/>
    <hyperlink ref="S73" r:id="rId1179" display="pw:\\pw.planservi.com.br:PROJETOS\Documents\C0849 - DER\40_Emissao\03_GRD\0-GRDs_Enviadas DER\5ºMEDIÇÃO\MR.DER-0232_22\" xr:uid="{964EC67B-00A2-48DB-8529-3CCF56D4AA62}"/>
    <hyperlink ref="S72" r:id="rId1180" display="pw:\\pw.planservi.com.br:PROJETOS\Documents\C0849 - DER\40_Emissao\03_GRD\0-GRDs_Enviadas DER\5ºMEDIÇÃO\MR.DER-0232_22\" xr:uid="{F670164A-E85C-41AF-8A78-8C64E213DE63}"/>
    <hyperlink ref="S71" r:id="rId1181" display="pw:\\pw.planservi.com.br:PROJETOS\Documents\C0849 - DER\40_Emissao\03_GRD\0-GRDs_Enviadas DER\5ºMEDIÇÃO\MR.DER-0232_22\" xr:uid="{129EFA4C-E428-40DF-8D9F-F6F3C509CFD8}"/>
    <hyperlink ref="S70" r:id="rId1182" display="pw:\\pw.planservi.com.br:PROJETOS\Documents\C0849 - DER\40_Emissao\03_GRD\0-GRDs_Enviadas DER\5ºMEDIÇÃO\MR.DER-0232_22\" xr:uid="{226CD681-79A6-4417-B0AB-9FEFFDB34D84}"/>
    <hyperlink ref="P114:P117" r:id="rId1183" display="pw:\\pw.planservi.com.br:PROJETOS\Documents\C0849 - DER\30_Producao\12-F6 – SP 147 - km 152,00-210,50\05_Geot\05.00_R031\2022 11 25-R-031_ProgramaçãoSondagem e Ensaios.doc" xr:uid="{84BE19BF-854E-412F-87F5-EBFC304A28AE}"/>
    <hyperlink ref="P71:P111" r:id="rId1184" display="pw:\\pw.planservi.com.br:PROJETOS\Documents\C0849 - DER\30_Producao\12-F6 – SP 147 - km 152,00-210,50\05_Geot\05.00_R031\2022 11 25-R-031_ProgramaçãoSondagem e Ensaios.doc" xr:uid="{BC964EF4-2491-4B47-B6C9-F9FE4A4D7192}"/>
    <hyperlink ref="P70" r:id="rId1185" display="pw:\\pw.planservi.com.br:PROJETOS\Documents\C0849 - DER\30_Producao\12-F6 – SP 147 - km 152,00-210,50\05_Geot\05.00_R031\2022 11 25-R-031_ProgramaçãoSondagem e Ensaios.doc" xr:uid="{9474179C-E806-4C96-B477-2F880EC26020}"/>
    <hyperlink ref="M887" r:id="rId1186" display="pw:\\pw.planservi.com.br:PROJETOS\Documents\C0849 - DER\40_Emissao\03_GRD\0-GRDs_Enviadas DER\4ºMEDIÇÃO\MR.DER-0168_22\" xr:uid="{BDB97FB6-8110-480B-A860-D776ADA45E07}"/>
    <hyperlink ref="M886" r:id="rId1187" display="pw:\\pw.planservi.com.br:PROJETOS\Documents\C0849 - DER\40_Emissao\03_GRD\0-GRDs_Enviadas DER\4ºMEDIÇÃO\MR.DER-0168_22\" xr:uid="{DD2C6B41-2331-4FD2-B08F-6F1CE77DDBB8}"/>
    <hyperlink ref="M885" r:id="rId1188" display="pw:\\pw.planservi.com.br:PROJETOS\Documents\C0849 - DER\40_Emissao\03_GRD\0-GRDs_Enviadas DER\4ºMEDIÇÃO\MR.DER-0168_22\" xr:uid="{B5C666DB-2A18-487A-9556-46DD47256842}"/>
    <hyperlink ref="M884" r:id="rId1189" display="pw:\\pw.planservi.com.br:PROJETOS\Documents\C0849 - DER\40_Emissao\03_GRD\0-GRDs_Enviadas DER\4ºMEDIÇÃO\MR.DER-0168_22\" xr:uid="{7B410348-87B2-40CC-BF9F-4912B0E27D5C}"/>
    <hyperlink ref="M109" r:id="rId1190" display="pw:\\pw.planservi.com.br:PROJETOS\Documents\C0849 - DER\40_Emissao\03_GRD\0-GRDs_Enviadas DER\4ºMEDIÇÃO\MR.DER-0161_22\" xr:uid="{B2AFE394-D8D6-415A-BAED-DD7F03F58990}"/>
    <hyperlink ref="M108" r:id="rId1191" display="pw:\\pw.planservi.com.br:PROJETOS\Documents\C0849 - DER\40_Emissao\03_GRD\0-GRDs_Enviadas DER\4ºMEDIÇÃO\MR.DER-0161_22\" xr:uid="{44B1B42B-6730-4458-A31B-508A6474374C}"/>
    <hyperlink ref="M107" r:id="rId1192" display="pw:\\pw.planservi.com.br:PROJETOS\Documents\C0849 - DER\40_Emissao\03_GRD\0-GRDs_Enviadas DER\4ºMEDIÇÃO\MR.DER-0161_22\" xr:uid="{E9B3856C-AADA-4A36-8E0F-228CF3C5A180}"/>
    <hyperlink ref="M106" r:id="rId1193" display="pw:\\pw.planservi.com.br:PROJETOS\Documents\C0849 - DER\40_Emissao\03_GRD\0-GRDs_Enviadas DER\4ºMEDIÇÃO\MR.DER-0161_22\" xr:uid="{6DA31BE4-422E-409A-8F52-5DEAA1339512}"/>
    <hyperlink ref="M105" r:id="rId1194" display="pw:\\pw.planservi.com.br:PROJETOS\Documents\C0849 - DER\40_Emissao\03_GRD\0-GRDs_Enviadas DER\4ºMEDIÇÃO\MR.DER-0161_22\" xr:uid="{CFF8F49B-28F9-40C2-8F01-05FC7E1CDF6A}"/>
    <hyperlink ref="M104" r:id="rId1195" display="pw:\\pw.planservi.com.br:PROJETOS\Documents\C0849 - DER\40_Emissao\03_GRD\0-GRDs_Enviadas DER\4ºMEDIÇÃO\MR.DER-0161_22\" xr:uid="{1A784C56-5DD5-49AD-856B-F9F13892F36B}"/>
    <hyperlink ref="M103" r:id="rId1196" display="pw:\\pw.planservi.com.br:PROJETOS\Documents\C0849 - DER\40_Emissao\03_GRD\0-GRDs_Enviadas DER\4ºMEDIÇÃO\MR.DER-0161_22\" xr:uid="{59BEE7E8-92EB-4DF2-8F44-6A31A99E9C59}"/>
    <hyperlink ref="M102" r:id="rId1197" display="pw:\\pw.planservi.com.br:PROJETOS\Documents\C0849 - DER\40_Emissao\03_GRD\0-GRDs_Enviadas DER\4ºMEDIÇÃO\MR.DER-0161_22\" xr:uid="{B89D7C59-0ED5-4FE9-9A52-B1D7A5A4CB34}"/>
    <hyperlink ref="M101" r:id="rId1198" display="pw:\\pw.planservi.com.br:PROJETOS\Documents\C0849 - DER\40_Emissao\03_GRD\0-GRDs_Enviadas DER\4ºMEDIÇÃO\MR.DER-0161_22\" xr:uid="{6E1F571C-7D10-4761-84F0-16904BFA8DBB}"/>
    <hyperlink ref="M100" r:id="rId1199" display="pw:\\pw.planservi.com.br:PROJETOS\Documents\C0849 - DER\40_Emissao\03_GRD\0-GRDs_Enviadas DER\4ºMEDIÇÃO\MR.DER-0161_22\" xr:uid="{BD273924-8F9B-4E54-9921-258F910A1862}"/>
    <hyperlink ref="M99" r:id="rId1200" display="pw:\\pw.planservi.com.br:PROJETOS\Documents\C0849 - DER\40_Emissao\03_GRD\0-GRDs_Enviadas DER\4ºMEDIÇÃO\MR.DER-0161_22\" xr:uid="{D79B3ACE-F5C7-4038-8E6A-2F511AFD80DC}"/>
    <hyperlink ref="M98" r:id="rId1201" display="pw:\\pw.planservi.com.br:PROJETOS\Documents\C0849 - DER\40_Emissao\03_GRD\0-GRDs_Enviadas DER\4ºMEDIÇÃO\MR.DER-0161_22\" xr:uid="{DFC9667B-0E1E-414A-A04F-6C7D90AC0981}"/>
    <hyperlink ref="M97" r:id="rId1202" display="pw:\\pw.planservi.com.br:PROJETOS\Documents\C0849 - DER\40_Emissao\03_GRD\0-GRDs_Enviadas DER\4ºMEDIÇÃO\MR.DER-0161_22\" xr:uid="{3BA951D3-DF07-4345-B85B-6A6CFD0FC134}"/>
    <hyperlink ref="M96" r:id="rId1203" display="pw:\\pw.planservi.com.br:PROJETOS\Documents\C0849 - DER\40_Emissao\03_GRD\0-GRDs_Enviadas DER\4ºMEDIÇÃO\MR.DER-0161_22\" xr:uid="{1879EC34-3A6A-451C-B346-E53F076FCE70}"/>
    <hyperlink ref="M95" r:id="rId1204" display="pw:\\pw.planservi.com.br:PROJETOS\Documents\C0849 - DER\40_Emissao\03_GRD\0-GRDs_Enviadas DER\4ºMEDIÇÃO\MR.DER-0161_22\" xr:uid="{20191F87-5F6C-42B1-ADB7-5EF4E3B8803B}"/>
    <hyperlink ref="M94" r:id="rId1205" display="pw:\\pw.planservi.com.br:PROJETOS\Documents\C0849 - DER\40_Emissao\03_GRD\0-GRDs_Enviadas DER\4ºMEDIÇÃO\MR.DER-0161_22\" xr:uid="{A75E3F32-BFB7-40FE-A084-133F3D480DEA}"/>
    <hyperlink ref="M92" r:id="rId1206" display="pw:\\pw.planservi.com.br:PROJETOS\Documents\C0849 - DER\40_Emissao\03_GRD\0-GRDs_Enviadas DER\4ºMEDIÇÃO\MR.DER-0161_22\" xr:uid="{CB047957-5863-4DB2-A816-97F84AB5FDD7}"/>
    <hyperlink ref="M91" r:id="rId1207" display="pw:\\pw.planservi.com.br:PROJETOS\Documents\C0849 - DER\40_Emissao\03_GRD\0-GRDs_Enviadas DER\4ºMEDIÇÃO\MR.DER-0161_22\" xr:uid="{1ABD8054-29C5-4CA3-84EF-A91965E881FB}"/>
    <hyperlink ref="M90" r:id="rId1208" display="pw:\\pw.planservi.com.br:PROJETOS\Documents\C0849 - DER\40_Emissao\03_GRD\0-GRDs_Enviadas DER\4ºMEDIÇÃO\MR.DER-0161_22\" xr:uid="{268F073F-9A79-4E68-B288-0A693A4D3F4A}"/>
    <hyperlink ref="M89" r:id="rId1209" display="pw:\\pw.planservi.com.br:PROJETOS\Documents\C0849 - DER\40_Emissao\03_GRD\0-GRDs_Enviadas DER\4ºMEDIÇÃO\MR.DER-0161_22\" xr:uid="{6D373541-7CE5-4819-874B-2E20A7A9011C}"/>
    <hyperlink ref="M88" r:id="rId1210" display="pw:\\pw.planservi.com.br:PROJETOS\Documents\C0849 - DER\40_Emissao\03_GRD\0-GRDs_Enviadas DER\4ºMEDIÇÃO\MR.DER-0161_22\" xr:uid="{84490B8A-7DCC-4E8F-B71A-5FE3A9F42EE3}"/>
    <hyperlink ref="M87" r:id="rId1211" display="pw:\\pw.planservi.com.br:PROJETOS\Documents\C0849 - DER\40_Emissao\03_GRD\0-GRDs_Enviadas DER\4ºMEDIÇÃO\MR.DER-0161_22\" xr:uid="{75AE0C66-96C8-4EA6-8277-2AA8B26604BF}"/>
    <hyperlink ref="M86" r:id="rId1212" display="pw:\\pw.planservi.com.br:PROJETOS\Documents\C0849 - DER\40_Emissao\03_GRD\0-GRDs_Enviadas DER\4ºMEDIÇÃO\MR.DER-0161_22\" xr:uid="{1A45DC6C-32D9-4A30-A85E-0136EC980BEA}"/>
    <hyperlink ref="M85" r:id="rId1213" display="pw:\\pw.planservi.com.br:PROJETOS\Documents\C0849 - DER\40_Emissao\03_GRD\0-GRDs_Enviadas DER\4ºMEDIÇÃO\MR.DER-0161_22\" xr:uid="{11BB6E41-37F8-409A-9A96-460DEF029841}"/>
    <hyperlink ref="M84" r:id="rId1214" display="pw:\\pw.planservi.com.br:PROJETOS\Documents\C0849 - DER\40_Emissao\03_GRD\0-GRDs_Enviadas DER\4ºMEDIÇÃO\MR.DER-0161_22\" xr:uid="{4FF69572-7B7F-49CE-A4A8-784D44CF2308}"/>
    <hyperlink ref="M83" r:id="rId1215" display="pw:\\pw.planservi.com.br:PROJETOS\Documents\C0849 - DER\40_Emissao\03_GRD\0-GRDs_Enviadas DER\4ºMEDIÇÃO\MR.DER-0161_22\" xr:uid="{E60E8923-F299-47D5-B5A3-1FB7438C7FA1}"/>
    <hyperlink ref="M82" r:id="rId1216" display="pw:\\pw.planservi.com.br:PROJETOS\Documents\C0849 - DER\40_Emissao\03_GRD\0-GRDs_Enviadas DER\4ºMEDIÇÃO\MR.DER-0161_22\" xr:uid="{74258EF1-9356-48F8-91D1-B2BF100E6DCC}"/>
    <hyperlink ref="M81" r:id="rId1217" display="pw:\\pw.planservi.com.br:PROJETOS\Documents\C0849 - DER\40_Emissao\03_GRD\0-GRDs_Enviadas DER\4ºMEDIÇÃO\MR.DER-0161_22\" xr:uid="{4973E58D-3F8B-4B3A-ACE7-59615023BDCA}"/>
    <hyperlink ref="M80" r:id="rId1218" display="pw:\\pw.planservi.com.br:PROJETOS\Documents\C0849 - DER\40_Emissao\03_GRD\0-GRDs_Enviadas DER\4ºMEDIÇÃO\MR.DER-0161_22\" xr:uid="{DB946EB5-50E5-41FC-BD66-2B385D757E18}"/>
    <hyperlink ref="M79" r:id="rId1219" display="pw:\\pw.planservi.com.br:PROJETOS\Documents\C0849 - DER\40_Emissao\03_GRD\0-GRDs_Enviadas DER\4ºMEDIÇÃO\MR.DER-0161_22\" xr:uid="{93FC3BC0-AFBB-41CF-9D99-FAEF134AC633}"/>
    <hyperlink ref="M78" r:id="rId1220" display="pw:\\pw.planservi.com.br:PROJETOS\Documents\C0849 - DER\40_Emissao\03_GRD\0-GRDs_Enviadas DER\4ºMEDIÇÃO\MR.DER-0161_22\" xr:uid="{B59A22CA-48F6-4D4C-9573-70985C2D5530}"/>
    <hyperlink ref="M77" r:id="rId1221" display="pw:\\pw.planservi.com.br:PROJETOS\Documents\C0849 - DER\40_Emissao\03_GRD\0-GRDs_Enviadas DER\4ºMEDIÇÃO\MR.DER-0161_22\" xr:uid="{77121C2A-53E6-4714-BF46-0F62850D23C2}"/>
    <hyperlink ref="M76" r:id="rId1222" display="pw:\\pw.planservi.com.br:PROJETOS\Documents\C0849 - DER\40_Emissao\03_GRD\0-GRDs_Enviadas DER\4ºMEDIÇÃO\MR.DER-0161_22\" xr:uid="{B24CB57A-A61D-4B80-84B4-8F4BAA4E989C}"/>
    <hyperlink ref="M75" r:id="rId1223" display="pw:\\pw.planservi.com.br:PROJETOS\Documents\C0849 - DER\40_Emissao\03_GRD\0-GRDs_Enviadas DER\4ºMEDIÇÃO\MR.DER-0161_22\" xr:uid="{01871972-15F1-4038-B82E-CCD3E550F789}"/>
    <hyperlink ref="M74" r:id="rId1224" display="pw:\\pw.planservi.com.br:PROJETOS\Documents\C0849 - DER\40_Emissao\03_GRD\0-GRDs_Enviadas DER\4ºMEDIÇÃO\MR.DER-0161_22\" xr:uid="{6FCE062B-855E-4C33-B334-D8315A538189}"/>
    <hyperlink ref="M73" r:id="rId1225" display="pw:\\pw.planservi.com.br:PROJETOS\Documents\C0849 - DER\40_Emissao\03_GRD\0-GRDs_Enviadas DER\4ºMEDIÇÃO\MR.DER-0161_22\" xr:uid="{32F93519-F91C-4E1D-85FE-69AD65CB84D3}"/>
    <hyperlink ref="M72" r:id="rId1226" display="pw:\\pw.planservi.com.br:PROJETOS\Documents\C0849 - DER\40_Emissao\03_GRD\0-GRDs_Enviadas DER\4ºMEDIÇÃO\MR.DER-0161_22\" xr:uid="{BC95D744-4097-4D2F-9863-3DF4CD4BAEAA}"/>
    <hyperlink ref="M71" r:id="rId1227" display="pw:\\pw.planservi.com.br:PROJETOS\Documents\C0849 - DER\40_Emissao\03_GRD\0-GRDs_Enviadas DER\4ºMEDIÇÃO\MR.DER-0161_22\" xr:uid="{5A10418B-3058-485C-B5E7-74741E82DD32}"/>
    <hyperlink ref="M70" r:id="rId1228" display="pw:\\pw.planservi.com.br:PROJETOS\Documents\C0849 - DER\40_Emissao\03_GRD\0-GRDs_Enviadas DER\4ºMEDIÇÃO\MR.DER-0161_22\" xr:uid="{CE8A98D6-8FA1-4A6C-A17F-3E22216F30FA}"/>
    <hyperlink ref="M93" r:id="rId1229" display="pw:\\pw.planservi.com.br:PROJETOS\Documents\C0849 - DER\40_Emissao\03_GRD\0-GRDs_Enviadas DER\4ºMEDIÇÃO\MR.DER-0161_22\" xr:uid="{995BC077-16FB-4DAC-A56D-39A348863637}"/>
    <hyperlink ref="M3" r:id="rId1230" display="pw:\\pw.planservi.com.br:PROJETOS\Documents\C0849 - DER\40_Emissao\03_GRD\0-GRDs_Enviadas DER\8ºMEDIÇÃO\MR.DER-0390_23\" xr:uid="{7263AABD-3733-4DC5-89B0-2EC48A374AAA}"/>
    <hyperlink ref="S3" r:id="rId1231" display="pw:\\pw.planservi.com.br:PROJETOS\Documents\C0849 - DER\40_Emissao\03_GRD\0-GRDs_Enviadas DER\13ºMEDIÇÃO-26-07-23 A 25-08-23\MR.DER-0398_23\" xr:uid="{9D6553D4-FD6C-474F-8DF9-16183A0FC9A6}"/>
    <hyperlink ref="Y3" r:id="rId1232" display="pw:\\pw.planservi.com.br:PROJETOS\Documents\C0849 - DER\40_Emissao\03_GRD\0-GRDs_Enviadas DER\13ºMEDIÇÃO-26-07-23 A 25-08-23\MR.DER-0440_23\" xr:uid="{857816EA-011D-4049-A9CA-448DA448A868}"/>
    <hyperlink ref="AE3" r:id="rId1233" display="pw:\\pw.planservi.com.br:PROJETOS\Documents\C0849 - DER\40_Emissao\03_GRD\0-GRDs_Enviadas DER\14ºMEDIÇÃO-26-08-2023 A 25-09-2023\MR.DER-0444_23_\" xr:uid="{CBAF4B0C-6C64-4FE3-BB2F-4DC978EF7FA2}"/>
    <hyperlink ref="AK3" r:id="rId1234" display="pw:\\pw.planservi.com.br:PROJETOS\Documents\C0849 - DER\40_Emissao\03_GRD\0-GRDs_Enviadas DER\16ºMEDIÇÃO-26-10-23 A 25-11-23\MR.DER-0469_23-Entrega Final\" xr:uid="{2D6C6FB5-3F91-4555-A061-2771C9C3999C}"/>
    <hyperlink ref="S5" r:id="rId1235" display="pw:\\SRVPW3.pls.planservi.com.br:Projetos\Documents\C0849 - DER\40_Emissao\03_GRD\0-GRDs_Enviadas DER\21ºMEDIÇÃO-26-03-2024 A 25-04-24\MR.DER-0627_24\" xr:uid="{19917392-0A1F-47EE-9CF2-B4FC2B8A2B2B}"/>
    <hyperlink ref="AK4" r:id="rId1236" display="pw:\\pw.planservi.com.br:PROJETOS\Documents\C0849 - DER\40_Emissao\03_GRD\0-GRDs_Enviadas DER\16ºMEDIÇÃO-26-10-23 A 25-11-23\MR.DER-0469_23-Entrega Final\" xr:uid="{6D7A482B-61A7-44AF-A81C-A43CF25DCCD9}"/>
    <hyperlink ref="AQ20" r:id="rId1237" display="pw:\\pw.planservi.com.br:PROJETOS\Documents\C0849 - DER\40_Emissao\03_GRD\0-GRDs_Enviadas DER\16ºMEDIÇÃO-26-10-23 A 25-11-23\MR.DER-0469_23-Entrega Final\" xr:uid="{27A045B7-AB2B-4433-BFFF-BC8B83060BC6}"/>
    <hyperlink ref="AE45" r:id="rId1238" display="pw:\\pw.planservi.com.br:PROJETOS\Documents\C0849 - DER\40_Emissao\03_GRD\0-GRDs_Enviadas DER\16ºMEDIÇÃO-26-10-23 A 25-11-23\MR.DER-0469_23-Entrega Final\" xr:uid="{21947503-89A9-4DEF-B79F-F9B1E149F9C0}"/>
    <hyperlink ref="AE44" r:id="rId1239" display="pw:\\pw.planservi.com.br:PROJETOS\Documents\C0849 - DER\40_Emissao\03_GRD\0-GRDs_Enviadas DER\16ºMEDIÇÃO-26-10-23 A 25-11-23\MR.DER-0469_23-Entrega Final\" xr:uid="{614794B4-EA5F-4821-A609-349127648002}"/>
    <hyperlink ref="AE43" r:id="rId1240" display="pw:\\pw.planservi.com.br:PROJETOS\Documents\C0849 - DER\40_Emissao\03_GRD\0-GRDs_Enviadas DER\16ºMEDIÇÃO-26-10-23 A 25-11-23\MR.DER-0469_23-Entrega Final\" xr:uid="{C10A3740-6D84-4F34-99AD-B6754CFAC0EA}"/>
    <hyperlink ref="AE42" r:id="rId1241" display="pw:\\pw.planservi.com.br:PROJETOS\Documents\C0849 - DER\40_Emissao\03_GRD\0-GRDs_Enviadas DER\16ºMEDIÇÃO-26-10-23 A 25-11-23\MR.DER-0469_23-Entrega Final\" xr:uid="{2570540E-0067-4BA0-8C8E-B54F8D445F71}"/>
    <hyperlink ref="AE41" r:id="rId1242" display="pw:\\pw.planservi.com.br:PROJETOS\Documents\C0849 - DER\40_Emissao\03_GRD\0-GRDs_Enviadas DER\16ºMEDIÇÃO-26-10-23 A 25-11-23\MR.DER-0469_23-Entrega Final\" xr:uid="{90DB9360-37CA-406D-9EE0-D94B52E9930A}"/>
    <hyperlink ref="AE40" r:id="rId1243" display="pw:\\pw.planservi.com.br:PROJETOS\Documents\C0849 - DER\40_Emissao\03_GRD\0-GRDs_Enviadas DER\16ºMEDIÇÃO-26-10-23 A 25-11-23\MR.DER-0469_23-Entrega Final\" xr:uid="{22855A88-442A-41C7-B807-A16B9E30D85C}"/>
    <hyperlink ref="AE39" r:id="rId1244" display="pw:\\pw.planservi.com.br:PROJETOS\Documents\C0849 - DER\40_Emissao\03_GRD\0-GRDs_Enviadas DER\16ºMEDIÇÃO-26-10-23 A 25-11-23\MR.DER-0469_23-Entrega Final\" xr:uid="{F5448C0E-FBDA-43FB-8B54-CBD0363C9B62}"/>
    <hyperlink ref="AE38" r:id="rId1245" display="pw:\\pw.planservi.com.br:PROJETOS\Documents\C0849 - DER\40_Emissao\03_GRD\0-GRDs_Enviadas DER\16ºMEDIÇÃO-26-10-23 A 25-11-23\MR.DER-0469_23-Entrega Final\" xr:uid="{3477E274-46DA-4FAE-AAA3-31CAEB9EFDE6}"/>
    <hyperlink ref="AE37" r:id="rId1246" display="pw:\\pw.planservi.com.br:PROJETOS\Documents\C0849 - DER\40_Emissao\03_GRD\0-GRDs_Enviadas DER\16ºMEDIÇÃO-26-10-23 A 25-11-23\MR.DER-0469_23-Entrega Final\" xr:uid="{4A45876F-95D8-4A24-852A-12B434B7C52B}"/>
    <hyperlink ref="AE36" r:id="rId1247" display="pw:\\pw.planservi.com.br:PROJETOS\Documents\C0849 - DER\40_Emissao\03_GRD\0-GRDs_Enviadas DER\16ºMEDIÇÃO-26-10-23 A 25-11-23\MR.DER-0469_23-Entrega Final\" xr:uid="{6AAF4F48-AA73-442A-8118-A61F139F25F2}"/>
    <hyperlink ref="AE35" r:id="rId1248" display="pw:\\pw.planservi.com.br:PROJETOS\Documents\C0849 - DER\40_Emissao\03_GRD\0-GRDs_Enviadas DER\16ºMEDIÇÃO-26-10-23 A 25-11-23\MR.DER-0469_23-Entrega Final\" xr:uid="{FEA56216-E64B-4E1B-995B-BBB12FED13E4}"/>
    <hyperlink ref="AE34" r:id="rId1249" display="pw:\\pw.planservi.com.br:PROJETOS\Documents\C0849 - DER\40_Emissao\03_GRD\0-GRDs_Enviadas DER\16ºMEDIÇÃO-26-10-23 A 25-11-23\MR.DER-0469_23-Entrega Final\" xr:uid="{FC087021-6DE3-4F33-8493-FC7CF0750E7E}"/>
    <hyperlink ref="AE33" r:id="rId1250" display="pw:\\pw.planservi.com.br:PROJETOS\Documents\C0849 - DER\40_Emissao\03_GRD\0-GRDs_Enviadas DER\16ºMEDIÇÃO-26-10-23 A 25-11-23\MR.DER-0469_23-Entrega Final\" xr:uid="{F3EE4FD6-7E49-43A9-8581-B42245A77F1F}"/>
    <hyperlink ref="AE32" r:id="rId1251" display="pw:\\pw.planservi.com.br:PROJETOS\Documents\C0849 - DER\40_Emissao\03_GRD\0-GRDs_Enviadas DER\16ºMEDIÇÃO-26-10-23 A 25-11-23\MR.DER-0469_23-Entrega Final\" xr:uid="{E25BA014-04F6-4974-A498-102839BA1FB6}"/>
    <hyperlink ref="AE31" r:id="rId1252" display="pw:\\pw.planservi.com.br:PROJETOS\Documents\C0849 - DER\40_Emissao\03_GRD\0-GRDs_Enviadas DER\16ºMEDIÇÃO-26-10-23 A 25-11-23\MR.DER-0469_23-Entrega Final\" xr:uid="{0124AB5A-1DFB-4F80-8ACC-62D0386676A5}"/>
    <hyperlink ref="AE30" r:id="rId1253" display="pw:\\pw.planservi.com.br:PROJETOS\Documents\C0849 - DER\40_Emissao\03_GRD\0-GRDs_Enviadas DER\16ºMEDIÇÃO-26-10-23 A 25-11-23\MR.DER-0469_23-Entrega Final\" xr:uid="{60795F3C-7196-4BBB-9057-67C0D4469088}"/>
    <hyperlink ref="AE29" r:id="rId1254" display="pw:\\pw.planservi.com.br:PROJETOS\Documents\C0849 - DER\40_Emissao\03_GRD\0-GRDs_Enviadas DER\16ºMEDIÇÃO-26-10-23 A 25-11-23\MR.DER-0469_23-Entrega Final\" xr:uid="{9E7AE0E8-0E8F-47B0-80D9-6B5C3244534D}"/>
    <hyperlink ref="AE28" r:id="rId1255" display="pw:\\pw.planservi.com.br:PROJETOS\Documents\C0849 - DER\40_Emissao\03_GRD\0-GRDs_Enviadas DER\16ºMEDIÇÃO-26-10-23 A 25-11-23\MR.DER-0469_23-Entrega Final\" xr:uid="{40699D9F-922B-4901-AD09-93F0EDC97B4A}"/>
    <hyperlink ref="AE27" r:id="rId1256" display="pw:\\pw.planservi.com.br:PROJETOS\Documents\C0849 - DER\40_Emissao\03_GRD\0-GRDs_Enviadas DER\16ºMEDIÇÃO-26-10-23 A 25-11-23\MR.DER-0469_23-Entrega Final\" xr:uid="{B3011EBC-D0EC-4F7C-898D-CE5ADA96C720}"/>
    <hyperlink ref="AE26" r:id="rId1257" display="pw:\\pw.planservi.com.br:PROJETOS\Documents\C0849 - DER\40_Emissao\03_GRD\0-GRDs_Enviadas DER\16ºMEDIÇÃO-26-10-23 A 25-11-23\MR.DER-0469_23-Entrega Final\" xr:uid="{3A0504A2-75E6-4BC3-BA9A-F8CC0BFC4FF5}"/>
    <hyperlink ref="AE25" r:id="rId1258" display="pw:\\pw.planservi.com.br:PROJETOS\Documents\C0849 - DER\40_Emissao\03_GRD\0-GRDs_Enviadas DER\16ºMEDIÇÃO-26-10-23 A 25-11-23\MR.DER-0469_23-Entrega Final\" xr:uid="{C6BDC8FC-F846-4B39-9A7B-2752C3D3230A}"/>
    <hyperlink ref="AE24" r:id="rId1259" display="pw:\\pw.planservi.com.br:PROJETOS\Documents\C0849 - DER\40_Emissao\03_GRD\0-GRDs_Enviadas DER\16ºMEDIÇÃO-26-10-23 A 25-11-23\MR.DER-0469_23-Entrega Final\" xr:uid="{4EC68D4B-81F5-49FB-8B11-12CD12474E3A}"/>
    <hyperlink ref="AE23" r:id="rId1260" display="pw:\\pw.planservi.com.br:PROJETOS\Documents\C0849 - DER\40_Emissao\03_GRD\0-GRDs_Enviadas DER\16ºMEDIÇÃO-26-10-23 A 25-11-23\MR.DER-0469_23-Entrega Final\" xr:uid="{23415DF9-5A4F-4B2E-A466-FFBAF50E6395}"/>
    <hyperlink ref="AE22" r:id="rId1261" display="pw:\\pw.planservi.com.br:PROJETOS\Documents\C0849 - DER\40_Emissao\03_GRD\0-GRDs_Enviadas DER\16ºMEDIÇÃO-26-10-23 A 25-11-23\MR.DER-0469_23-Entrega Final\" xr:uid="{0AEB566F-04AC-47DB-85B9-78782C0178BD}"/>
    <hyperlink ref="AE21" r:id="rId1262" display="pw:\\pw.planservi.com.br:PROJETOS\Documents\C0849 - DER\40_Emissao\03_GRD\0-GRDs_Enviadas DER\16ºMEDIÇÃO-26-10-23 A 25-11-23\MR.DER-0469_23-Entrega Final\" xr:uid="{E2251048-45BD-4E2E-9A47-D29DA55CF4F3}"/>
    <hyperlink ref="AE19" r:id="rId1263" display="pw:\\pw.planservi.com.br:PROJETOS\Documents\C0849 - DER\40_Emissao\03_GRD\0-GRDs_Enviadas DER\16ºMEDIÇÃO-26-10-23 A 25-11-23\MR.DER-0469_23-Entrega Final\" xr:uid="{29E1A594-90D8-4D76-A6C6-280D7231C299}"/>
    <hyperlink ref="AE18" r:id="rId1264" display="pw:\\pw.planservi.com.br:PROJETOS\Documents\C0849 - DER\40_Emissao\03_GRD\0-GRDs_Enviadas DER\16ºMEDIÇÃO-26-10-23 A 25-11-23\MR.DER-0469_23-Entrega Final\" xr:uid="{44857B1A-A252-4C01-91BC-BB559178F4C7}"/>
    <hyperlink ref="AE17" r:id="rId1265" display="pw:\\pw.planservi.com.br:PROJETOS\Documents\C0849 - DER\40_Emissao\03_GRD\0-GRDs_Enviadas DER\16ºMEDIÇÃO-26-10-23 A 25-11-23\MR.DER-0469_23-Entrega Final\" xr:uid="{E6416D5E-5B54-4AA7-9B49-25BA55181E43}"/>
    <hyperlink ref="AE16" r:id="rId1266" display="pw:\\pw.planservi.com.br:PROJETOS\Documents\C0849 - DER\40_Emissao\03_GRD\0-GRDs_Enviadas DER\16ºMEDIÇÃO-26-10-23 A 25-11-23\MR.DER-0469_23-Entrega Final\" xr:uid="{7F1CE926-8A82-4B08-9BD5-DCF1CE612837}"/>
    <hyperlink ref="AE15" r:id="rId1267" display="pw:\\pw.planservi.com.br:PROJETOS\Documents\C0849 - DER\40_Emissao\03_GRD\0-GRDs_Enviadas DER\16ºMEDIÇÃO-26-10-23 A 25-11-23\MR.DER-0469_23-Entrega Final\" xr:uid="{DE1E93C9-E3DE-42EA-92FF-31B256978D83}"/>
    <hyperlink ref="AE14" r:id="rId1268" display="pw:\\pw.planservi.com.br:PROJETOS\Documents\C0849 - DER\40_Emissao\03_GRD\0-GRDs_Enviadas DER\16ºMEDIÇÃO-26-10-23 A 25-11-23\MR.DER-0469_23-Entrega Final\" xr:uid="{81A4B1EC-7D1D-4F98-BD65-7F0E9D9A7FC9}"/>
    <hyperlink ref="AE13" r:id="rId1269" display="pw:\\pw.planservi.com.br:PROJETOS\Documents\C0849 - DER\40_Emissao\03_GRD\0-GRDs_Enviadas DER\16ºMEDIÇÃO-26-10-23 A 25-11-23\MR.DER-0469_23-Entrega Final\" xr:uid="{C14A9FE9-9489-4F74-8249-44279188E45A}"/>
    <hyperlink ref="AE12" r:id="rId1270" display="pw:\\pw.planservi.com.br:PROJETOS\Documents\C0849 - DER\40_Emissao\03_GRD\0-GRDs_Enviadas DER\16ºMEDIÇÃO-26-10-23 A 25-11-23\MR.DER-0469_23-Entrega Final\" xr:uid="{1C537804-F102-4AF7-9B41-F734B3ABDEEB}"/>
    <hyperlink ref="AE11" r:id="rId1271" display="pw:\\pw.planservi.com.br:PROJETOS\Documents\C0849 - DER\40_Emissao\03_GRD\0-GRDs_Enviadas DER\16ºMEDIÇÃO-26-10-23 A 25-11-23\MR.DER-0469_23-Entrega Final\" xr:uid="{C42222A5-2F85-4A2D-BD84-7A5EDA67CEE7}"/>
    <hyperlink ref="AE10" r:id="rId1272" display="pw:\\pw.planservi.com.br:PROJETOS\Documents\C0849 - DER\40_Emissao\03_GRD\0-GRDs_Enviadas DER\16ºMEDIÇÃO-26-10-23 A 25-11-23\MR.DER-0469_23-Entrega Final\" xr:uid="{2F1ABEF0-2BD0-4F44-913C-787F39B47DDA}"/>
    <hyperlink ref="AE9" r:id="rId1273" display="pw:\\pw.planservi.com.br:PROJETOS\Documents\C0849 - DER\40_Emissao\03_GRD\0-GRDs_Enviadas DER\16ºMEDIÇÃO-26-10-23 A 25-11-23\MR.DER-0469_23-Entrega Final\" xr:uid="{F435BB25-C656-45ED-A826-2DA9BCE7AB28}"/>
    <hyperlink ref="AE8" r:id="rId1274" display="pw:\\pw.planservi.com.br:PROJETOS\Documents\C0849 - DER\40_Emissao\03_GRD\0-GRDs_Enviadas DER\16ºMEDIÇÃO-26-10-23 A 25-11-23\MR.DER-0469_23-Entrega Final\" xr:uid="{0248FBCA-CD39-493C-9B7E-EF47FE427879}"/>
    <hyperlink ref="AE7" r:id="rId1275" display="pw:\\pw.planservi.com.br:PROJETOS\Documents\C0849 - DER\40_Emissao\03_GRD\0-GRDs_Enviadas DER\16ºMEDIÇÃO-26-10-23 A 25-11-23\MR.DER-0469_23-Entrega Final\" xr:uid="{761870E8-2074-4816-AF6A-6189CD23A65E}"/>
    <hyperlink ref="AQ6" r:id="rId1276" display="pw:\\pw.planservi.com.br:PROJETOS\Documents\C0849 - DER\40_Emissao\03_GRD\0-GRDs_Enviadas DER\16ºMEDIÇÃO-26-10-23 A 25-11-23\MR.DER-0469_23-Entrega Final\" xr:uid="{550A2578-C6CE-4B3B-8F71-05A346F1CD27}"/>
    <hyperlink ref="AK20" r:id="rId1277" display="pw:\\pw.planservi.com.br:PROJETOS\Documents\C0849 - DER\40_Emissao\03_GRD\0-GRDs_Enviadas DER\15ºMEDIÇÃO-26-09-23 A 25-10-23\MR.DER-0458_23\" xr:uid="{F769AE9C-E02E-47CF-878B-8FEA01483FE4}"/>
    <hyperlink ref="AK6" r:id="rId1278" display="pw:\\pw.planservi.com.br:PROJETOS\Documents\C0849 - DER\40_Emissao\03_GRD\0-GRDs_Enviadas DER\15ºMEDIÇÃO-26-09-23 A 25-10-23\MR.DER-0458_23\" xr:uid="{D63C717A-B039-491A-8897-502226AF5FE6}"/>
    <hyperlink ref="AE20" r:id="rId1279" display="pw:\\pw.planservi.com.br:PROJETOS\Documents\C0849 - DER\40_Emissao\03_GRD\0-GRDs_Enviadas DER\14ºMEDIÇÃO-26-08-2023 A 25-09-2023\MR.DER-0444_23_\" xr:uid="{DC6E9EA2-3674-4EA6-888B-CF9110536A6D}"/>
    <hyperlink ref="AE6" r:id="rId1280" display="pw:\\pw.planservi.com.br:PROJETOS\Documents\C0849 - DER\40_Emissao\03_GRD\0-GRDs_Enviadas DER\14ºMEDIÇÃO-26-08-2023 A 25-09-2023\MR.DER-0444_23_\" xr:uid="{57BC44A8-EF8A-45F9-BE9B-E5EF231A9B10}"/>
    <hyperlink ref="AE4" r:id="rId1281" display="pw:\\pw.planservi.com.br:PROJETOS\Documents\C0849 - DER\40_Emissao\03_GRD\0-GRDs_Enviadas DER\14ºMEDIÇÃO-26-08-2023 A 25-09-2023\MR.DER-0444_23_\" xr:uid="{2D9F27C5-BD95-49CD-B9F7-B5A8577EC6E7}"/>
    <hyperlink ref="Y4" r:id="rId1282" display="pw:\\pw.planservi.com.br:PROJETOS\Documents\C0849 - DER\40_Emissao\03_GRD\0-GRDs_Enviadas DER\13ºMEDIÇÃO-26-07-23 A 25-08-23\MR.DER-0440_23\" xr:uid="{C7463A8D-84E7-4780-8215-B0E7BCB21726}"/>
    <hyperlink ref="Y6:Y45" r:id="rId1283" display="pw:\\pw.planservi.com.br:PROJETOS\Documents\C0849 - DER\40_Emissao\03_GRD\0-GRDs_Enviadas DER\13ºMEDIÇÃO-26-07-23 A 25-08-23\MR.DER-0440_23\" xr:uid="{82AD0A6D-48E4-4EE2-BFCD-5B9A74401021}"/>
    <hyperlink ref="M5" r:id="rId1284" display="pw:\\pw.planservi.com.br:PROJETOS\Documents\C0849 - DER\40_Emissao\03_GRD\0-GRDs_Enviadas DER\13ºMEDIÇÃO-26-07-23 A 25-08-23\MR.DER-0398_23\" xr:uid="{5DCC17B5-A564-401A-BFDC-E2103CC4F23A}"/>
    <hyperlink ref="S45" r:id="rId1285" display="pw:\\pw.planservi.com.br:PROJETOS\Documents\C0849 - DER\40_Emissao\03_GRD\0-GRDs_Enviadas DER\13ºMEDIÇÃO-26-07-23 A 25-08-23\MR.DER-0398_23\" xr:uid="{C5178C23-5EB4-4440-A6A3-6902CB514022}"/>
    <hyperlink ref="S44" r:id="rId1286" display="pw:\\pw.planservi.com.br:PROJETOS\Documents\C0849 - DER\40_Emissao\03_GRD\0-GRDs_Enviadas DER\13ºMEDIÇÃO-26-07-23 A 25-08-23\MR.DER-0398_23\" xr:uid="{3078E0F8-5831-413D-85A1-C1F79990D03F}"/>
    <hyperlink ref="S43" r:id="rId1287" display="pw:\\pw.planservi.com.br:PROJETOS\Documents\C0849 - DER\40_Emissao\03_GRD\0-GRDs_Enviadas DER\13ºMEDIÇÃO-26-07-23 A 25-08-23\MR.DER-0398_23\" xr:uid="{1E6E0116-9E90-4A0E-A8E9-F5D926B41861}"/>
    <hyperlink ref="S42" r:id="rId1288" display="pw:\\pw.planservi.com.br:PROJETOS\Documents\C0849 - DER\40_Emissao\03_GRD\0-GRDs_Enviadas DER\13ºMEDIÇÃO-26-07-23 A 25-08-23\MR.DER-0398_23\" xr:uid="{DF728148-1739-4BCE-B329-1828168BFAF9}"/>
    <hyperlink ref="S41" r:id="rId1289" display="pw:\\pw.planservi.com.br:PROJETOS\Documents\C0849 - DER\40_Emissao\03_GRD\0-GRDs_Enviadas DER\13ºMEDIÇÃO-26-07-23 A 25-08-23\MR.DER-0398_23\" xr:uid="{664FD8CC-F39F-4A6F-9148-8B9F6935CBB2}"/>
    <hyperlink ref="S40" r:id="rId1290" display="pw:\\pw.planservi.com.br:PROJETOS\Documents\C0849 - DER\40_Emissao\03_GRD\0-GRDs_Enviadas DER\13ºMEDIÇÃO-26-07-23 A 25-08-23\MR.DER-0398_23\" xr:uid="{E3B482FE-A051-4002-9359-C349CBCE6FAC}"/>
    <hyperlink ref="S39" r:id="rId1291" display="pw:\\pw.planservi.com.br:PROJETOS\Documents\C0849 - DER\40_Emissao\03_GRD\0-GRDs_Enviadas DER\13ºMEDIÇÃO-26-07-23 A 25-08-23\MR.DER-0398_23\" xr:uid="{3528B7D7-FB17-4230-A7D1-F6E5EDF7C61B}"/>
    <hyperlink ref="S38" r:id="rId1292" display="pw:\\pw.planservi.com.br:PROJETOS\Documents\C0849 - DER\40_Emissao\03_GRD\0-GRDs_Enviadas DER\13ºMEDIÇÃO-26-07-23 A 25-08-23\MR.DER-0398_23\" xr:uid="{D4B11658-9AF5-4DDF-9BCD-78A097839F53}"/>
    <hyperlink ref="S37" r:id="rId1293" display="pw:\\pw.planservi.com.br:PROJETOS\Documents\C0849 - DER\40_Emissao\03_GRD\0-GRDs_Enviadas DER\13ºMEDIÇÃO-26-07-23 A 25-08-23\MR.DER-0398_23\" xr:uid="{672E6813-70FF-4797-B3EC-73F01657D08E}"/>
    <hyperlink ref="S36" r:id="rId1294" display="pw:\\pw.planservi.com.br:PROJETOS\Documents\C0849 - DER\40_Emissao\03_GRD\0-GRDs_Enviadas DER\13ºMEDIÇÃO-26-07-23 A 25-08-23\MR.DER-0398_23\" xr:uid="{256234BB-5795-47DD-A62A-A15D5512EC3E}"/>
    <hyperlink ref="S35" r:id="rId1295" display="pw:\\pw.planservi.com.br:PROJETOS\Documents\C0849 - DER\40_Emissao\03_GRD\0-GRDs_Enviadas DER\13ºMEDIÇÃO-26-07-23 A 25-08-23\MR.DER-0398_23\" xr:uid="{5F75D47A-73CE-415C-ABFE-D56C395DB3E6}"/>
    <hyperlink ref="S34" r:id="rId1296" display="pw:\\pw.planservi.com.br:PROJETOS\Documents\C0849 - DER\40_Emissao\03_GRD\0-GRDs_Enviadas DER\13ºMEDIÇÃO-26-07-23 A 25-08-23\MR.DER-0398_23\" xr:uid="{8DC5C370-3CF3-4391-92A3-4F63CAE7E4CC}"/>
    <hyperlink ref="S33" r:id="rId1297" display="pw:\\pw.planservi.com.br:PROJETOS\Documents\C0849 - DER\40_Emissao\03_GRD\0-GRDs_Enviadas DER\13ºMEDIÇÃO-26-07-23 A 25-08-23\MR.DER-0398_23\" xr:uid="{A3F11D05-78BB-4C58-8DEA-3061FB37BB2A}"/>
    <hyperlink ref="S32" r:id="rId1298" display="pw:\\pw.planservi.com.br:PROJETOS\Documents\C0849 - DER\40_Emissao\03_GRD\0-GRDs_Enviadas DER\13ºMEDIÇÃO-26-07-23 A 25-08-23\MR.DER-0398_23\" xr:uid="{55751DFE-4F86-41F2-991C-9671C4444BB7}"/>
    <hyperlink ref="S31" r:id="rId1299" display="pw:\\pw.planservi.com.br:PROJETOS\Documents\C0849 - DER\40_Emissao\03_GRD\0-GRDs_Enviadas DER\13ºMEDIÇÃO-26-07-23 A 25-08-23\MR.DER-0398_23\" xr:uid="{EC50169C-6EAA-485B-883F-3018EDB36CCF}"/>
    <hyperlink ref="S30" r:id="rId1300" display="pw:\\pw.planservi.com.br:PROJETOS\Documents\C0849 - DER\40_Emissao\03_GRD\0-GRDs_Enviadas DER\13ºMEDIÇÃO-26-07-23 A 25-08-23\MR.DER-0398_23\" xr:uid="{1A470B92-B784-4B90-9034-6642C73F830A}"/>
    <hyperlink ref="S29" r:id="rId1301" display="pw:\\pw.planservi.com.br:PROJETOS\Documents\C0849 - DER\40_Emissao\03_GRD\0-GRDs_Enviadas DER\13ºMEDIÇÃO-26-07-23 A 25-08-23\MR.DER-0398_23\" xr:uid="{E6B2FFF3-016C-48E6-B11B-73CED960733F}"/>
    <hyperlink ref="S28" r:id="rId1302" display="pw:\\pw.planservi.com.br:PROJETOS\Documents\C0849 - DER\40_Emissao\03_GRD\0-GRDs_Enviadas DER\13ºMEDIÇÃO-26-07-23 A 25-08-23\MR.DER-0398_23\" xr:uid="{06B053B3-EFD7-4AFE-A40D-E4CA68297AD1}"/>
    <hyperlink ref="S27" r:id="rId1303" display="pw:\\pw.planservi.com.br:PROJETOS\Documents\C0849 - DER\40_Emissao\03_GRD\0-GRDs_Enviadas DER\13ºMEDIÇÃO-26-07-23 A 25-08-23\MR.DER-0398_23\" xr:uid="{2B121716-3F91-4B68-A0B2-C0444AF3AE2E}"/>
    <hyperlink ref="S26" r:id="rId1304" display="pw:\\pw.planservi.com.br:PROJETOS\Documents\C0849 - DER\40_Emissao\03_GRD\0-GRDs_Enviadas DER\13ºMEDIÇÃO-26-07-23 A 25-08-23\MR.DER-0398_23\" xr:uid="{CD83E224-F233-4D8A-837D-4CE3656AB3F0}"/>
    <hyperlink ref="S25" r:id="rId1305" display="pw:\\pw.planservi.com.br:PROJETOS\Documents\C0849 - DER\40_Emissao\03_GRD\0-GRDs_Enviadas DER\13ºMEDIÇÃO-26-07-23 A 25-08-23\MR.DER-0398_23\" xr:uid="{3DF9A0B2-4F6B-49DB-AA50-4056B55E473B}"/>
    <hyperlink ref="S24" r:id="rId1306" display="pw:\\pw.planservi.com.br:PROJETOS\Documents\C0849 - DER\40_Emissao\03_GRD\0-GRDs_Enviadas DER\13ºMEDIÇÃO-26-07-23 A 25-08-23\MR.DER-0398_23\" xr:uid="{355C975C-F492-4F88-8FC1-9BCD904BE5CC}"/>
    <hyperlink ref="S23" r:id="rId1307" display="pw:\\pw.planservi.com.br:PROJETOS\Documents\C0849 - DER\40_Emissao\03_GRD\0-GRDs_Enviadas DER\13ºMEDIÇÃO-26-07-23 A 25-08-23\MR.DER-0398_23\" xr:uid="{3B50F5E3-4E3C-4577-9DC0-5284A0898809}"/>
    <hyperlink ref="S22" r:id="rId1308" display="pw:\\pw.planservi.com.br:PROJETOS\Documents\C0849 - DER\40_Emissao\03_GRD\0-GRDs_Enviadas DER\13ºMEDIÇÃO-26-07-23 A 25-08-23\MR.DER-0398_23\" xr:uid="{69AA8718-A1AB-4CDB-89F6-0D2D525127F1}"/>
    <hyperlink ref="S21" r:id="rId1309" display="pw:\\pw.planservi.com.br:PROJETOS\Documents\C0849 - DER\40_Emissao\03_GRD\0-GRDs_Enviadas DER\13ºMEDIÇÃO-26-07-23 A 25-08-23\MR.DER-0398_23\" xr:uid="{55DB7296-8238-49E6-B2F3-9CB50D115F3B}"/>
    <hyperlink ref="S20" r:id="rId1310" display="pw:\\pw.planservi.com.br:PROJETOS\Documents\C0849 - DER\40_Emissao\03_GRD\0-GRDs_Enviadas DER\13ºMEDIÇÃO-26-07-23 A 25-08-23\MR.DER-0398_23\" xr:uid="{1E9F58FB-A356-4BE1-A49E-5E7386F32BD0}"/>
    <hyperlink ref="S19" r:id="rId1311" display="pw:\\pw.planservi.com.br:PROJETOS\Documents\C0849 - DER\40_Emissao\03_GRD\0-GRDs_Enviadas DER\13ºMEDIÇÃO-26-07-23 A 25-08-23\MR.DER-0398_23\" xr:uid="{2492EA36-28EC-4FAE-8765-986EDDD4E08F}"/>
    <hyperlink ref="S18" r:id="rId1312" display="pw:\\pw.planservi.com.br:PROJETOS\Documents\C0849 - DER\40_Emissao\03_GRD\0-GRDs_Enviadas DER\13ºMEDIÇÃO-26-07-23 A 25-08-23\MR.DER-0398_23\" xr:uid="{2A2AF09C-342F-4F1D-8B67-24AF4CECA1A5}"/>
    <hyperlink ref="S17" r:id="rId1313" display="pw:\\pw.planservi.com.br:PROJETOS\Documents\C0849 - DER\40_Emissao\03_GRD\0-GRDs_Enviadas DER\13ºMEDIÇÃO-26-07-23 A 25-08-23\MR.DER-0398_23\" xr:uid="{727E96C3-337A-4D7C-B9D4-57B5652C7AE8}"/>
    <hyperlink ref="S16" r:id="rId1314" display="pw:\\pw.planservi.com.br:PROJETOS\Documents\C0849 - DER\40_Emissao\03_GRD\0-GRDs_Enviadas DER\13ºMEDIÇÃO-26-07-23 A 25-08-23\MR.DER-0398_23\" xr:uid="{5AB50455-D862-4A04-9055-3584552CA5FF}"/>
    <hyperlink ref="S15" r:id="rId1315" display="pw:\\pw.planservi.com.br:PROJETOS\Documents\C0849 - DER\40_Emissao\03_GRD\0-GRDs_Enviadas DER\13ºMEDIÇÃO-26-07-23 A 25-08-23\MR.DER-0398_23\" xr:uid="{576B8A84-4EA0-4DFE-8BAE-2A07EA21B58B}"/>
    <hyperlink ref="S14" r:id="rId1316" display="pw:\\pw.planservi.com.br:PROJETOS\Documents\C0849 - DER\40_Emissao\03_GRD\0-GRDs_Enviadas DER\13ºMEDIÇÃO-26-07-23 A 25-08-23\MR.DER-0398_23\" xr:uid="{4798C070-D92D-4BFD-99F2-E776CBC82894}"/>
    <hyperlink ref="S13" r:id="rId1317" display="pw:\\pw.planservi.com.br:PROJETOS\Documents\C0849 - DER\40_Emissao\03_GRD\0-GRDs_Enviadas DER\13ºMEDIÇÃO-26-07-23 A 25-08-23\MR.DER-0398_23\" xr:uid="{567F3D00-5032-42EE-A634-5446D61B4AAD}"/>
    <hyperlink ref="S12" r:id="rId1318" display="pw:\\pw.planservi.com.br:PROJETOS\Documents\C0849 - DER\40_Emissao\03_GRD\0-GRDs_Enviadas DER\13ºMEDIÇÃO-26-07-23 A 25-08-23\MR.DER-0398_23\" xr:uid="{5FD1375C-2D24-472D-915F-C91050CA19B8}"/>
    <hyperlink ref="S11" r:id="rId1319" display="pw:\\pw.planservi.com.br:PROJETOS\Documents\C0849 - DER\40_Emissao\03_GRD\0-GRDs_Enviadas DER\13ºMEDIÇÃO-26-07-23 A 25-08-23\MR.DER-0398_23\" xr:uid="{817D3818-D3CE-4297-A196-6A828211ECBF}"/>
    <hyperlink ref="S10" r:id="rId1320" display="pw:\\pw.planservi.com.br:PROJETOS\Documents\C0849 - DER\40_Emissao\03_GRD\0-GRDs_Enviadas DER\13ºMEDIÇÃO-26-07-23 A 25-08-23\MR.DER-0398_23\" xr:uid="{79884EAF-0945-4637-9CBA-221609F6B14C}"/>
    <hyperlink ref="S9" r:id="rId1321" display="pw:\\pw.planservi.com.br:PROJETOS\Documents\C0849 - DER\40_Emissao\03_GRD\0-GRDs_Enviadas DER\13ºMEDIÇÃO-26-07-23 A 25-08-23\MR.DER-0398_23\" xr:uid="{59371A65-4C9A-42ED-9D5F-D9C181091FF2}"/>
    <hyperlink ref="S8" r:id="rId1322" display="pw:\\pw.planservi.com.br:PROJETOS\Documents\C0849 - DER\40_Emissao\03_GRD\0-GRDs_Enviadas DER\13ºMEDIÇÃO-26-07-23 A 25-08-23\MR.DER-0398_23\" xr:uid="{D508E3C1-7A95-4E75-BBBF-C5F44A4C8981}"/>
    <hyperlink ref="S7" r:id="rId1323" display="pw:\\pw.planservi.com.br:PROJETOS\Documents\C0849 - DER\40_Emissao\03_GRD\0-GRDs_Enviadas DER\13ºMEDIÇÃO-26-07-23 A 25-08-23\MR.DER-0398_23\" xr:uid="{8BC17E66-51B6-4BF0-9A68-F1265F3986C4}"/>
    <hyperlink ref="S6" r:id="rId1324" display="pw:\\pw.planservi.com.br:PROJETOS\Documents\C0849 - DER\40_Emissao\03_GRD\0-GRDs_Enviadas DER\13ºMEDIÇÃO-26-07-23 A 25-08-23\MR.DER-0398_23\" xr:uid="{45D23A1E-3861-4B5A-8F84-0BCCFCB8C0F8}"/>
    <hyperlink ref="S4" r:id="rId1325" display="pw:\\pw.planservi.com.br:PROJETOS\Documents\C0849 - DER\40_Emissao\03_GRD\0-GRDs_Enviadas DER\13ºMEDIÇÃO-26-07-23 A 25-08-23\MR.DER-0398_23\" xr:uid="{F1BE9836-4699-43DC-B070-CF46ECDA161A}"/>
    <hyperlink ref="M45" r:id="rId1326" display="pw:\\pw.planservi.com.br:PROJETOS\Documents\C0849 - DER\40_Emissao\03_GRD\0-GRDs_Enviadas DER\8ºMEDIÇÃO\MR.DER-0390_23\" xr:uid="{A6299ECE-CBD1-41C5-9588-16318371254F}"/>
    <hyperlink ref="M44" r:id="rId1327" display="pw:\\pw.planservi.com.br:PROJETOS\Documents\C0849 - DER\40_Emissao\03_GRD\0-GRDs_Enviadas DER\8ºMEDIÇÃO\MR.DER-0390_23\" xr:uid="{9117CF96-7A3C-4E39-99EB-534275CE2673}"/>
    <hyperlink ref="M43" r:id="rId1328" display="pw:\\pw.planservi.com.br:PROJETOS\Documents\C0849 - DER\40_Emissao\03_GRD\0-GRDs_Enviadas DER\8ºMEDIÇÃO\MR.DER-0390_23\" xr:uid="{847C64B0-3D15-481B-91B1-F091542E2433}"/>
    <hyperlink ref="M42" r:id="rId1329" display="pw:\\pw.planservi.com.br:PROJETOS\Documents\C0849 - DER\40_Emissao\03_GRD\0-GRDs_Enviadas DER\8ºMEDIÇÃO\MR.DER-0390_23\" xr:uid="{725F5C9C-898C-4722-848E-A971830595A1}"/>
    <hyperlink ref="M41" r:id="rId1330" display="pw:\\pw.planservi.com.br:PROJETOS\Documents\C0849 - DER\40_Emissao\03_GRD\0-GRDs_Enviadas DER\8ºMEDIÇÃO\MR.DER-0390_23\" xr:uid="{B59F8614-204D-45E3-BFC8-E52F20467AE2}"/>
    <hyperlink ref="M40" r:id="rId1331" display="pw:\\pw.planservi.com.br:PROJETOS\Documents\C0849 - DER\40_Emissao\03_GRD\0-GRDs_Enviadas DER\8ºMEDIÇÃO\MR.DER-0390_23\" xr:uid="{AAC584B4-E02D-4E46-BAD9-6CAABA8F29B4}"/>
    <hyperlink ref="M39" r:id="rId1332" display="pw:\\pw.planservi.com.br:PROJETOS\Documents\C0849 - DER\40_Emissao\03_GRD\0-GRDs_Enviadas DER\8ºMEDIÇÃO\MR.DER-0390_23\" xr:uid="{D6EC397C-4533-4F4A-9494-3166C9F905BF}"/>
    <hyperlink ref="M38" r:id="rId1333" display="pw:\\pw.planservi.com.br:PROJETOS\Documents\C0849 - DER\40_Emissao\03_GRD\0-GRDs_Enviadas DER\8ºMEDIÇÃO\MR.DER-0390_23\" xr:uid="{B925F445-37F1-428D-BF88-3F4BDB010C5B}"/>
    <hyperlink ref="M37" r:id="rId1334" display="pw:\\pw.planservi.com.br:PROJETOS\Documents\C0849 - DER\40_Emissao\03_GRD\0-GRDs_Enviadas DER\8ºMEDIÇÃO\MR.DER-0390_23\" xr:uid="{4933701B-CB73-4310-829E-02B760A3146C}"/>
    <hyperlink ref="M36" r:id="rId1335" display="pw:\\pw.planservi.com.br:PROJETOS\Documents\C0849 - DER\40_Emissao\03_GRD\0-GRDs_Enviadas DER\8ºMEDIÇÃO\MR.DER-0390_23\" xr:uid="{1268F357-0560-4171-9B2F-6DC4AF8274FC}"/>
    <hyperlink ref="M35" r:id="rId1336" display="pw:\\pw.planservi.com.br:PROJETOS\Documents\C0849 - DER\40_Emissao\03_GRD\0-GRDs_Enviadas DER\8ºMEDIÇÃO\MR.DER-0390_23\" xr:uid="{E291406B-B02C-410A-BA69-454C15C22B7F}"/>
    <hyperlink ref="M34" r:id="rId1337" display="pw:\\pw.planservi.com.br:PROJETOS\Documents\C0849 - DER\40_Emissao\03_GRD\0-GRDs_Enviadas DER\8ºMEDIÇÃO\MR.DER-0390_23\" xr:uid="{38596B8A-42CC-4C10-87FE-CA4996FD86D2}"/>
    <hyperlink ref="M33" r:id="rId1338" display="pw:\\pw.planservi.com.br:PROJETOS\Documents\C0849 - DER\40_Emissao\03_GRD\0-GRDs_Enviadas DER\8ºMEDIÇÃO\MR.DER-0390_23\" xr:uid="{F40FA991-970E-46D7-BE35-F8336E2315E4}"/>
    <hyperlink ref="M32" r:id="rId1339" display="pw:\\pw.planservi.com.br:PROJETOS\Documents\C0849 - DER\40_Emissao\03_GRD\0-GRDs_Enviadas DER\8ºMEDIÇÃO\MR.DER-0390_23\" xr:uid="{13851214-1F44-4769-80F2-370A7328A375}"/>
    <hyperlink ref="M31" r:id="rId1340" display="pw:\\pw.planservi.com.br:PROJETOS\Documents\C0849 - DER\40_Emissao\03_GRD\0-GRDs_Enviadas DER\8ºMEDIÇÃO\MR.DER-0390_23\" xr:uid="{55A2FE76-8434-4ACF-8AE0-A6DF2C134B08}"/>
    <hyperlink ref="M30" r:id="rId1341" display="pw:\\pw.planservi.com.br:PROJETOS\Documents\C0849 - DER\40_Emissao\03_GRD\0-GRDs_Enviadas DER\8ºMEDIÇÃO\MR.DER-0390_23\" xr:uid="{F0944CD2-5CA1-41A8-B6E3-0F054698EA64}"/>
    <hyperlink ref="M29" r:id="rId1342" display="pw:\\pw.planservi.com.br:PROJETOS\Documents\C0849 - DER\40_Emissao\03_GRD\0-GRDs_Enviadas DER\8ºMEDIÇÃO\MR.DER-0390_23\" xr:uid="{E7456269-9C6E-4A96-8AD3-7015C3348A0F}"/>
    <hyperlink ref="M28" r:id="rId1343" display="pw:\\pw.planservi.com.br:PROJETOS\Documents\C0849 - DER\40_Emissao\03_GRD\0-GRDs_Enviadas DER\8ºMEDIÇÃO\MR.DER-0390_23\" xr:uid="{667955A1-38F0-4116-BE34-D843EDBE312D}"/>
    <hyperlink ref="M27" r:id="rId1344" display="pw:\\pw.planservi.com.br:PROJETOS\Documents\C0849 - DER\40_Emissao\03_GRD\0-GRDs_Enviadas DER\8ºMEDIÇÃO\MR.DER-0390_23\" xr:uid="{16228BBE-EEC4-4C22-9E2D-E843D26BA2C7}"/>
    <hyperlink ref="M26" r:id="rId1345" display="pw:\\pw.planservi.com.br:PROJETOS\Documents\C0849 - DER\40_Emissao\03_GRD\0-GRDs_Enviadas DER\8ºMEDIÇÃO\MR.DER-0390_23\" xr:uid="{3D48B6F7-50D5-4B98-9734-471510BC9C81}"/>
    <hyperlink ref="M25" r:id="rId1346" display="pw:\\pw.planservi.com.br:PROJETOS\Documents\C0849 - DER\40_Emissao\03_GRD\0-GRDs_Enviadas DER\8ºMEDIÇÃO\MR.DER-0390_23\" xr:uid="{ADD96D1A-314B-45F9-B200-5BA0C64608A8}"/>
    <hyperlink ref="M24" r:id="rId1347" display="pw:\\pw.planservi.com.br:PROJETOS\Documents\C0849 - DER\40_Emissao\03_GRD\0-GRDs_Enviadas DER\8ºMEDIÇÃO\MR.DER-0390_23\" xr:uid="{AD928E0E-93A8-4227-B368-0842AB5BABD5}"/>
    <hyperlink ref="M23" r:id="rId1348" display="pw:\\pw.planservi.com.br:PROJETOS\Documents\C0849 - DER\40_Emissao\03_GRD\0-GRDs_Enviadas DER\8ºMEDIÇÃO\MR.DER-0390_23\" xr:uid="{8D84FD80-AFDD-4172-AD14-270AD48967B0}"/>
    <hyperlink ref="M22" r:id="rId1349" display="pw:\\pw.planservi.com.br:PROJETOS\Documents\C0849 - DER\40_Emissao\03_GRD\0-GRDs_Enviadas DER\8ºMEDIÇÃO\MR.DER-0390_23\" xr:uid="{D10B4F6B-D687-48A8-84F8-22A4A806C362}"/>
    <hyperlink ref="M21" r:id="rId1350" display="pw:\\pw.planservi.com.br:PROJETOS\Documents\C0849 - DER\40_Emissao\03_GRD\0-GRDs_Enviadas DER\8ºMEDIÇÃO\MR.DER-0390_23\" xr:uid="{89AFEFC1-F2E5-44EF-BD1E-49DC966183D7}"/>
    <hyperlink ref="M20" r:id="rId1351" display="pw:\\pw.planservi.com.br:PROJETOS\Documents\C0849 - DER\40_Emissao\03_GRD\0-GRDs_Enviadas DER\8ºMEDIÇÃO\MR.DER-0390_23\" xr:uid="{316F530F-8C8C-48CC-BE8A-DE12F5F2BB49}"/>
    <hyperlink ref="M19" r:id="rId1352" display="pw:\\pw.planservi.com.br:PROJETOS\Documents\C0849 - DER\40_Emissao\03_GRD\0-GRDs_Enviadas DER\8ºMEDIÇÃO\MR.DER-0390_23\" xr:uid="{C25D3B2C-B040-43FA-B09C-8FA24F5610E3}"/>
    <hyperlink ref="M18" r:id="rId1353" display="pw:\\pw.planservi.com.br:PROJETOS\Documents\C0849 - DER\40_Emissao\03_GRD\0-GRDs_Enviadas DER\8ºMEDIÇÃO\MR.DER-0390_23\" xr:uid="{CB1DC827-0644-448C-B33B-B998ABB97C2F}"/>
    <hyperlink ref="M17" r:id="rId1354" display="pw:\\pw.planservi.com.br:PROJETOS\Documents\C0849 - DER\40_Emissao\03_GRD\0-GRDs_Enviadas DER\8ºMEDIÇÃO\MR.DER-0390_23\" xr:uid="{AFA14D38-9C57-40DE-8D86-F033439BB2F0}"/>
    <hyperlink ref="M16" r:id="rId1355" display="pw:\\pw.planservi.com.br:PROJETOS\Documents\C0849 - DER\40_Emissao\03_GRD\0-GRDs_Enviadas DER\8ºMEDIÇÃO\MR.DER-0390_23\" xr:uid="{9FC5F3C8-746E-4AF8-8E2A-4BF62949D515}"/>
    <hyperlink ref="M15" r:id="rId1356" display="pw:\\pw.planservi.com.br:PROJETOS\Documents\C0849 - DER\40_Emissao\03_GRD\0-GRDs_Enviadas DER\8ºMEDIÇÃO\MR.DER-0390_23\" xr:uid="{E55EB214-6CEE-4F02-8694-9A015ABA1823}"/>
    <hyperlink ref="M14" r:id="rId1357" display="pw:\\pw.planservi.com.br:PROJETOS\Documents\C0849 - DER\40_Emissao\03_GRD\0-GRDs_Enviadas DER\8ºMEDIÇÃO\MR.DER-0390_23\" xr:uid="{5F2EBB13-A45D-4BB3-9A18-1F4962B7223C}"/>
    <hyperlink ref="M13" r:id="rId1358" display="pw:\\pw.planservi.com.br:PROJETOS\Documents\C0849 - DER\40_Emissao\03_GRD\0-GRDs_Enviadas DER\8ºMEDIÇÃO\MR.DER-0390_23\" xr:uid="{5E5EE08F-9F69-4058-8073-D2A8361659E8}"/>
    <hyperlink ref="M12" r:id="rId1359" display="pw:\\pw.planservi.com.br:PROJETOS\Documents\C0849 - DER\40_Emissao\03_GRD\0-GRDs_Enviadas DER\8ºMEDIÇÃO\MR.DER-0390_23\" xr:uid="{A0D61DD9-7DFD-40AE-B0BE-88882157C82A}"/>
    <hyperlink ref="M11" r:id="rId1360" display="pw:\\pw.planservi.com.br:PROJETOS\Documents\C0849 - DER\40_Emissao\03_GRD\0-GRDs_Enviadas DER\8ºMEDIÇÃO\MR.DER-0390_23\" xr:uid="{2C70D589-FEE3-467B-9E07-1F6CC6CB5700}"/>
    <hyperlink ref="M10" r:id="rId1361" display="pw:\\pw.planservi.com.br:PROJETOS\Documents\C0849 - DER\40_Emissao\03_GRD\0-GRDs_Enviadas DER\8ºMEDIÇÃO\MR.DER-0390_23\" xr:uid="{5B29CD68-AF64-42C6-88DF-C8E84C9E3815}"/>
    <hyperlink ref="M9" r:id="rId1362" display="pw:\\pw.planservi.com.br:PROJETOS\Documents\C0849 - DER\40_Emissao\03_GRD\0-GRDs_Enviadas DER\8ºMEDIÇÃO\MR.DER-0390_23\" xr:uid="{63ED9AD5-CF5C-46FE-8355-146EC712968F}"/>
    <hyperlink ref="M8" r:id="rId1363" display="pw:\\pw.planservi.com.br:PROJETOS\Documents\C0849 - DER\40_Emissao\03_GRD\0-GRDs_Enviadas DER\8ºMEDIÇÃO\MR.DER-0390_23\" xr:uid="{1FD93A29-1732-4143-85FE-AE0C6E56F44A}"/>
    <hyperlink ref="M7" r:id="rId1364" display="pw:\\pw.planservi.com.br:PROJETOS\Documents\C0849 - DER\40_Emissao\03_GRD\0-GRDs_Enviadas DER\8ºMEDIÇÃO\MR.DER-0390_23\" xr:uid="{777E4125-1FD3-4793-9A02-8D248AA44968}"/>
    <hyperlink ref="M6" r:id="rId1365" display="pw:\\pw.planservi.com.br:PROJETOS\Documents\C0849 - DER\40_Emissao\03_GRD\0-GRDs_Enviadas DER\8ºMEDIÇÃO\MR.DER-0390_23\" xr:uid="{A0D09CC2-3251-4E2D-8126-0C848C222B03}"/>
    <hyperlink ref="M4" r:id="rId1366" display="pw:\\pw.planservi.com.br:PROJETOS\Documents\C0849 - DER\40_Emissao\03_GRD\0-GRDs_Enviadas DER\8ºMEDIÇÃO\MR.DER-0390_23\" xr:uid="{B50AC0B9-0545-43E9-B5A6-2030F9AAEAC8}"/>
    <hyperlink ref="S185" r:id="rId1367" display="pw:\\SRVPW3.pls.planservi.com.br:Projetos\Documents\C0849 - DER\40_Emissao\03_GRD\0-GRDs_Enviadas DER\27ºMEDIÇÃO-26-09-2024 A 25-10-24\MR.DER-0843_24-SP 147\" xr:uid="{F73A6B77-8047-4D65-BFD9-D59275111839}"/>
    <hyperlink ref="S184" r:id="rId1368" display="pw:\\SRVPW3.pls.planservi.com.br:Projetos\Documents\C0849 - DER\40_Emissao\03_GRD\0-GRDs_Enviadas DER\27ºMEDIÇÃO-26-09-2024 A 25-10-24\MR.DER-0843_24-SP 147\" xr:uid="{08846CE8-20CF-4518-A2E2-C20867805DD4}"/>
    <hyperlink ref="S183" r:id="rId1369" display="pw:\\SRVPW3.pls.planservi.com.br:Projetos\Documents\C0849 - DER\40_Emissao\03_GRD\0-GRDs_Enviadas DER\27ºMEDIÇÃO-26-09-2024 A 25-10-24\MR.DER-0843_24-SP 147\" xr:uid="{9FE53FD6-BAB4-46BF-ABD2-B3867884D5C3}"/>
    <hyperlink ref="S182" r:id="rId1370" display="pw:\\SRVPW3.pls.planservi.com.br:Projetos\Documents\C0849 - DER\40_Emissao\03_GRD\0-GRDs_Enviadas DER\27ºMEDIÇÃO-26-09-2024 A 25-10-24\MR.DER-0843_24-SP 147\" xr:uid="{7B6AE15D-3FE6-46EE-8694-49C62CAB6FC0}"/>
    <hyperlink ref="S181" r:id="rId1371" display="pw:\\SRVPW3.pls.planservi.com.br:Projetos\Documents\C0849 - DER\40_Emissao\03_GRD\0-GRDs_Enviadas DER\27ºMEDIÇÃO-26-09-2024 A 25-10-24\MR.DER-0843_24-SP 147\" xr:uid="{86C2386A-A3BA-42CD-9B7D-BFFA39C98D9C}"/>
    <hyperlink ref="S180" r:id="rId1372" display="pw:\\SRVPW3.pls.planservi.com.br:Projetos\Documents\C0849 - DER\40_Emissao\03_GRD\0-GRDs_Enviadas DER\27ºMEDIÇÃO-26-09-2024 A 25-10-24\MR.DER-0843_24-SP 147\" xr:uid="{A799150C-4F81-4F5F-9F23-862ACE02A08F}"/>
    <hyperlink ref="S179" r:id="rId1373" display="pw:\\SRVPW3.pls.planservi.com.br:Projetos\Documents\C0849 - DER\40_Emissao\03_GRD\0-GRDs_Enviadas DER\27ºMEDIÇÃO-26-09-2024 A 25-10-24\MR.DER-0843_24-SP 147\" xr:uid="{F6A08A26-6A15-4030-82FB-CE4A1E85B7A8}"/>
    <hyperlink ref="S178" r:id="rId1374" display="pw:\\SRVPW3.pls.planservi.com.br:Projetos\Documents\C0849 - DER\40_Emissao\03_GRD\0-GRDs_Enviadas DER\27ºMEDIÇÃO-26-09-2024 A 25-10-24\MR.DER-0843_24-SP 147\" xr:uid="{7B7AD5DB-D3CE-4D1E-BA93-DCC75CFF1E01}"/>
    <hyperlink ref="S177" r:id="rId1375" display="pw:\\SRVPW3.pls.planservi.com.br:Projetos\Documents\C0849 - DER\40_Emissao\03_GRD\0-GRDs_Enviadas DER\27ºMEDIÇÃO-26-09-2024 A 25-10-24\MR.DER-0843_24-SP 147\" xr:uid="{527BF66F-4516-47CC-96D3-D89A1442FC11}"/>
    <hyperlink ref="S176" r:id="rId1376" display="pw:\\SRVPW3.pls.planservi.com.br:Projetos\Documents\C0849 - DER\40_Emissao\03_GRD\0-GRDs_Enviadas DER\27ºMEDIÇÃO-26-09-2024 A 25-10-24\MR.DER-0843_24-SP 147\" xr:uid="{11391EB1-FB6E-4062-B5BA-DED0881DEECF}"/>
    <hyperlink ref="S175" r:id="rId1377" display="pw:\\SRVPW3.pls.planservi.com.br:Projetos\Documents\C0849 - DER\40_Emissao\03_GRD\0-GRDs_Enviadas DER\27ºMEDIÇÃO-26-09-2024 A 25-10-24\MR.DER-0843_24-SP 147\" xr:uid="{B048978C-F968-4DCF-8F66-B164518BD361}"/>
    <hyperlink ref="S174" r:id="rId1378" display="pw:\\SRVPW3.pls.planservi.com.br:Projetos\Documents\C0849 - DER\40_Emissao\03_GRD\0-GRDs_Enviadas DER\27ºMEDIÇÃO-26-09-2024 A 25-10-24\MR.DER-0843_24-SP 147\" xr:uid="{42BA94ED-D1E7-4664-9C10-21AF77495B90}"/>
    <hyperlink ref="S173" r:id="rId1379" display="pw:\\SRVPW3.pls.planservi.com.br:Projetos\Documents\C0849 - DER\40_Emissao\03_GRD\0-GRDs_Enviadas DER\27ºMEDIÇÃO-26-09-2024 A 25-10-24\MR.DER-0843_24-SP 147\" xr:uid="{AD4E03FD-E26E-4F87-98C9-A56F8FDA3AC7}"/>
    <hyperlink ref="S172" r:id="rId1380" display="pw:\\SRVPW3.pls.planservi.com.br:Projetos\Documents\C0849 - DER\40_Emissao\03_GRD\0-GRDs_Enviadas DER\27ºMEDIÇÃO-26-09-2024 A 25-10-24\MR.DER-0843_24-SP 147\" xr:uid="{625331DC-254F-4E45-BCC3-73CB32007B73}"/>
    <hyperlink ref="S171" r:id="rId1381" display="pw:\\SRVPW3.pls.planservi.com.br:Projetos\Documents\C0849 - DER\40_Emissao\03_GRD\0-GRDs_Enviadas DER\27ºMEDIÇÃO-26-09-2024 A 25-10-24\MR.DER-0843_24-SP 147\" xr:uid="{C41FFD26-3822-4F4F-AA1A-C93B0AD5700F}"/>
    <hyperlink ref="S170" r:id="rId1382" display="pw:\\SRVPW3.pls.planservi.com.br:Projetos\Documents\C0849 - DER\40_Emissao\03_GRD\0-GRDs_Enviadas DER\27ºMEDIÇÃO-26-09-2024 A 25-10-24\MR.DER-0843_24-SP 147\" xr:uid="{9DD551D5-3778-4E8C-8670-22C9E7045D51}"/>
    <hyperlink ref="S169" r:id="rId1383" display="pw:\\SRVPW3.pls.planservi.com.br:Projetos\Documents\C0849 - DER\40_Emissao\03_GRD\0-GRDs_Enviadas DER\27ºMEDIÇÃO-26-09-2024 A 25-10-24\MR.DER-0843_24-SP 147\" xr:uid="{8FE8DEA2-F023-4316-9410-AC8F7098BB43}"/>
    <hyperlink ref="S168" r:id="rId1384" display="pw:\\SRVPW3.pls.planservi.com.br:Projetos\Documents\C0849 - DER\40_Emissao\03_GRD\0-GRDs_Enviadas DER\27ºMEDIÇÃO-26-09-2024 A 25-10-24\MR.DER-0843_24-SP 147\" xr:uid="{C66F1B60-28F4-416F-AF17-ED13BEC98961}"/>
    <hyperlink ref="S167" r:id="rId1385" display="pw:\\SRVPW3.pls.planservi.com.br:Projetos\Documents\C0849 - DER\40_Emissao\03_GRD\0-GRDs_Enviadas DER\27ºMEDIÇÃO-26-09-2024 A 25-10-24\MR.DER-0843_24-SP 147\" xr:uid="{8576865B-38EE-41E1-85EF-9D072FF4C91E}"/>
    <hyperlink ref="S166" r:id="rId1386" display="pw:\\SRVPW3.pls.planservi.com.br:Projetos\Documents\C0849 - DER\40_Emissao\03_GRD\0-GRDs_Enviadas DER\27ºMEDIÇÃO-26-09-2024 A 25-10-24\MR.DER-0843_24-SP 147\" xr:uid="{4FCD4D10-9CC0-491B-A470-03AC45610AE5}"/>
    <hyperlink ref="S165" r:id="rId1387" display="pw:\\SRVPW3.pls.planservi.com.br:Projetos\Documents\C0849 - DER\40_Emissao\03_GRD\0-GRDs_Enviadas DER\27ºMEDIÇÃO-26-09-2024 A 25-10-24\MR.DER-0843_24-SP 147\" xr:uid="{A9B36513-22D0-4039-8252-FA88C141F0AD}"/>
    <hyperlink ref="S164" r:id="rId1388" display="pw:\\SRVPW3.pls.planservi.com.br:Projetos\Documents\C0849 - DER\40_Emissao\03_GRD\0-GRDs_Enviadas DER\27ºMEDIÇÃO-26-09-2024 A 25-10-24\MR.DER-0843_24-SP 147\" xr:uid="{011AE439-8B35-4201-B581-B2997E4B604F}"/>
    <hyperlink ref="S163" r:id="rId1389" display="pw:\\SRVPW3.pls.planservi.com.br:Projetos\Documents\C0849 - DER\40_Emissao\03_GRD\0-GRDs_Enviadas DER\27ºMEDIÇÃO-26-09-2024 A 25-10-24\MR.DER-0843_24-SP 147\" xr:uid="{C1EF7E5C-B612-4F3A-BA63-9F71440A78B8}"/>
    <hyperlink ref="S162" r:id="rId1390" display="pw:\\SRVPW3.pls.planservi.com.br:Projetos\Documents\C0849 - DER\40_Emissao\03_GRD\0-GRDs_Enviadas DER\27ºMEDIÇÃO-26-09-2024 A 25-10-24\MR.DER-0843_24-SP 147\" xr:uid="{92298425-DFF8-416E-A1EC-19FDDD92DABC}"/>
    <hyperlink ref="S161" r:id="rId1391" display="pw:\\SRVPW3.pls.planservi.com.br:Projetos\Documents\C0849 - DER\40_Emissao\03_GRD\0-GRDs_Enviadas DER\27ºMEDIÇÃO-26-09-2024 A 25-10-24\MR.DER-0843_24-SP 147\" xr:uid="{72916745-1A7E-4FBF-93AA-FA0D97528282}"/>
    <hyperlink ref="S160" r:id="rId1392" display="pw:\\SRVPW3.pls.planservi.com.br:Projetos\Documents\C0849 - DER\40_Emissao\03_GRD\0-GRDs_Enviadas DER\27ºMEDIÇÃO-26-09-2024 A 25-10-24\MR.DER-0843_24-SP 147\" xr:uid="{FA81F4A9-E441-4E2E-9C42-9B0DCCF0C896}"/>
    <hyperlink ref="S159" r:id="rId1393" display="pw:\\SRVPW3.pls.planservi.com.br:Projetos\Documents\C0849 - DER\40_Emissao\03_GRD\0-GRDs_Enviadas DER\27ºMEDIÇÃO-26-09-2024 A 25-10-24\MR.DER-0843_24-SP 147\" xr:uid="{C51BDA27-9311-4401-AC0F-3D4AF4B77D67}"/>
    <hyperlink ref="S158" r:id="rId1394" display="pw:\\SRVPW3.pls.planservi.com.br:Projetos\Documents\C0849 - DER\40_Emissao\03_GRD\0-GRDs_Enviadas DER\27ºMEDIÇÃO-26-09-2024 A 25-10-24\MR.DER-0843_24-SP 147\" xr:uid="{63156298-0166-4146-9C28-8FF1BA936D4E}"/>
    <hyperlink ref="S157" r:id="rId1395" display="pw:\\SRVPW3.pls.planservi.com.br:Projetos\Documents\C0849 - DER\40_Emissao\03_GRD\0-GRDs_Enviadas DER\27ºMEDIÇÃO-26-09-2024 A 25-10-24\MR.DER-0842_24-SP 147\" xr:uid="{1DE9617F-790C-4F0B-9CB1-6B54EB7FD37D}"/>
    <hyperlink ref="S156" r:id="rId1396" display="pw:\\SRVPW3.pls.planservi.com.br:Projetos\Documents\C0849 - DER\40_Emissao\03_GRD\0-GRDs_Enviadas DER\27ºMEDIÇÃO-26-09-2024 A 25-10-24\MR.DER-0842_24-SP 147\" xr:uid="{C43DC13D-BC80-48F7-BC7B-069DA6D8E1AB}"/>
    <hyperlink ref="S155" r:id="rId1397" display="pw:\\SRVPW3.pls.planservi.com.br:Projetos\Documents\C0849 - DER\40_Emissao\03_GRD\0-GRDs_Enviadas DER\27ºMEDIÇÃO-26-09-2024 A 25-10-24\MR.DER-0842_24-SP 147\" xr:uid="{0FD73FFA-2DD1-46E1-9E7B-751F9F381F8B}"/>
    <hyperlink ref="S154" r:id="rId1398" display="pw:\\SRVPW3.pls.planservi.com.br:Projetos\Documents\C0849 - DER\40_Emissao\03_GRD\0-GRDs_Enviadas DER\27ºMEDIÇÃO-26-09-2024 A 25-10-24\MR.DER-0842_24-SP 147\" xr:uid="{9838DC0B-1DEF-4984-B70F-6429F70A772C}"/>
    <hyperlink ref="S152" r:id="rId1399" display="pw:\\SRVPW3.pls.planservi.com.br:Projetos\Documents\C0849 - DER\40_Emissao\03_GRD\0-GRDs_Enviadas DER\27ºMEDIÇÃO-26-09-2024 A 25-10-24\MR.DER-0842_24-SP 147\" xr:uid="{2AC1D668-04D8-40D4-A026-1D6B902629E2}"/>
    <hyperlink ref="S151" r:id="rId1400" display="pw:\\SRVPW3.pls.planservi.com.br:Projetos\Documents\C0849 - DER\40_Emissao\03_GRD\0-GRDs_Enviadas DER\27ºMEDIÇÃO-26-09-2024 A 25-10-24\MR.DER-0842_24-SP 147\" xr:uid="{96564AB9-68BA-467E-85FF-74AA00803AA3}"/>
    <hyperlink ref="S150" r:id="rId1401" display="pw:\\SRVPW3.pls.planservi.com.br:Projetos\Documents\C0849 - DER\40_Emissao\03_GRD\0-GRDs_Enviadas DER\27ºMEDIÇÃO-26-09-2024 A 25-10-24\MR.DER-0842_24-SP 147\" xr:uid="{D267DE6D-8154-4D74-9A5B-6B36F883572D}"/>
    <hyperlink ref="S149" r:id="rId1402" display="pw:\\SRVPW3.pls.planservi.com.br:Projetos\Documents\C0849 - DER\40_Emissao\03_GRD\0-GRDs_Enviadas DER\27ºMEDIÇÃO-26-09-2024 A 25-10-24\MR.DER-0842_24-SP 147\" xr:uid="{44AFF5CF-6892-48C8-9A68-A48C5984B578}"/>
    <hyperlink ref="S148" r:id="rId1403" display="pw:\\SRVPW3.pls.planservi.com.br:Projetos\Documents\C0849 - DER\40_Emissao\03_GRD\0-GRDs_Enviadas DER\27ºMEDIÇÃO-26-09-2024 A 25-10-24\MR.DER-0842_24-SP 147\" xr:uid="{5612E16C-AC3C-4C6C-8573-E6D62433BD1C}"/>
    <hyperlink ref="S144" r:id="rId1404" display="pw:\\SRVPW3.pls.planservi.com.br:Projetos\Documents\C0849 - DER\40_Emissao\03_GRD\0-GRDs_Enviadas DER\27ºMEDIÇÃO-26-09-2024 A 25-10-24\MR.DER-0842_24-SP 147\" xr:uid="{D99E06DF-AC64-4CCF-857F-5200F08FED17}"/>
    <hyperlink ref="S143" r:id="rId1405" display="pw:\\SRVPW3.pls.planservi.com.br:Projetos\Documents\C0849 - DER\40_Emissao\03_GRD\0-GRDs_Enviadas DER\27ºMEDIÇÃO-26-09-2024 A 25-10-24\MR.DER-0842_24-SP 147\" xr:uid="{8A8D8DFC-78DB-4D8F-B9EE-54950D906FD0}"/>
    <hyperlink ref="S142" r:id="rId1406" display="pw:\\SRVPW3.pls.planservi.com.br:Projetos\Documents\C0849 - DER\40_Emissao\03_GRD\0-GRDs_Enviadas DER\27ºMEDIÇÃO-26-09-2024 A 25-10-24\MR.DER-0842_24-SP 147\" xr:uid="{5EE4CD90-3FE5-499E-8D92-E7117C84DA45}"/>
    <hyperlink ref="S141" r:id="rId1407" display="pw:\\SRVPW3.pls.planservi.com.br:Projetos\Documents\C0849 - DER\40_Emissao\03_GRD\0-GRDs_Enviadas DER\27ºMEDIÇÃO-26-09-2024 A 25-10-24\MR.DER-0842_24-SP 147\" xr:uid="{7A4C3CD7-01C0-40C9-9BD8-CA288A9ADB34}"/>
    <hyperlink ref="M244" r:id="rId1408" display="pw:\\SRVPW3.pls.planservi.com.br:Projetos\Documents\C0849 - DER\40_Emissao\03_GRD\0-GRDs_Enviadas DER\27ºMEDIÇÃO-26-09-2024 A 25-10-24\MR.DER-0827_24-SP 147\" xr:uid="{7282843A-5DCC-4435-AF88-7A84006D0804}"/>
    <hyperlink ref="M243" r:id="rId1409" display="pw:\\SRVPW3.pls.planservi.com.br:Projetos\Documents\C0849 - DER\40_Emissao\03_GRD\0-GRDs_Enviadas DER\27ºMEDIÇÃO-26-09-2024 A 25-10-24\MR.DER-0827_24-SP 147\" xr:uid="{0D82A840-A1D7-4D7D-83CF-FA96B0F6FE1A}"/>
    <hyperlink ref="S248" r:id="rId1410" display="pw:\\SRVPW3.pls.planservi.com.br:Projetos\Documents\C0849 - DER\40_Emissao\03_GRD\0-GRDs_Enviadas DER\27ºMEDIÇÃO-26-09-2024 A 25-10-24\MR.DER-0827_24-SP 147\" xr:uid="{EBA2EB9B-B4D2-4A9B-BA9F-773B1A61D45A}"/>
    <hyperlink ref="S247" r:id="rId1411" display="pw:\\SRVPW3.pls.planservi.com.br:Projetos\Documents\C0849 - DER\40_Emissao\03_GRD\0-GRDs_Enviadas DER\27ºMEDIÇÃO-26-09-2024 A 25-10-24\MR.DER-0827_24-SP 147\" xr:uid="{23B344CC-F9AE-4D77-A4AD-72362854086D}"/>
    <hyperlink ref="BD714" r:id="rId1412" display="pw:\\SRVPW3.pls.planservi.com.br:Projetos\Documents\C0849 - DER\40_Emissao\03_GRD\0-GRDs_Enviadas DER\27ºMEDIÇÃO-26-09-2024 A 25-10-24\MR.DER-0826_24-SP 147-Entrega Final-C09\" xr:uid="{3FCBD740-66BE-4E3E-AAFB-180A9593D371}"/>
    <hyperlink ref="BD715" r:id="rId1413" display="pw:\\SRVPW3.pls.planservi.com.br:Projetos\Documents\C0849 - DER\40_Emissao\03_GRD\0-GRDs_Enviadas DER\27ºMEDIÇÃO-26-09-2024 A 25-10-24\MR.DER-0826_24-SP 147-Entrega Final-C09\" xr:uid="{854E67F6-9DC4-47D6-A312-DF4848BDB5E4}"/>
    <hyperlink ref="BD716" r:id="rId1414" display="pw:\\SRVPW3.pls.planservi.com.br:Projetos\Documents\C0849 - DER\40_Emissao\03_GRD\0-GRDs_Enviadas DER\27ºMEDIÇÃO-26-09-2024 A 25-10-24\MR.DER-0826_24-SP 147-Entrega Final-C09\" xr:uid="{F0A14D68-BEC9-46AF-99FA-BC9CC0AD685A}"/>
    <hyperlink ref="AW717" r:id="rId1415" display="pw:\\SRVPW3.pls.planservi.com.br:Projetos\Documents\C0849 - DER\40_Emissao\03_GRD\0-GRDs_Enviadas DER\27ºMEDIÇÃO-26-09-2024 A 25-10-24\MR.DER-0826_24-SP 147-Entrega Final-C09\" xr:uid="{852AB27E-56B7-4D1E-BA63-50B7553E123D}"/>
    <hyperlink ref="Y712" r:id="rId1416" display="pw:\\SRVPW3.pls.planservi.com.br:Projetos\Documents\C0849 - DER\40_Emissao\03_GRD\0-GRDs_Enviadas DER\27ºMEDIÇÃO-26-09-2024 A 25-10-24\MR.DER-0825_24-SP 147-Entrega Final-C01\" xr:uid="{C0068DC0-EC57-40FD-B24D-862A41552A9F}"/>
    <hyperlink ref="Y711" r:id="rId1417" display="pw:\\SRVPW3.pls.planservi.com.br:Projetos\Documents\C0849 - DER\40_Emissao\03_GRD\0-GRDs_Enviadas DER\27ºMEDIÇÃO-26-09-2024 A 25-10-24\MR.DER-0825_24-SP 147-Entrega Final-C01\" xr:uid="{0CFEBF37-F64A-4153-8A0F-202F4CEBBF84}"/>
    <hyperlink ref="Y710" r:id="rId1418" display="pw:\\SRVPW3.pls.planservi.com.br:Projetos\Documents\C0849 - DER\40_Emissao\03_GRD\0-GRDs_Enviadas DER\27ºMEDIÇÃO-26-09-2024 A 25-10-24\MR.DER-0825_24-SP 147-Entrega Final-C01\" xr:uid="{147CD856-6712-406F-BB47-C627A9BB7A41}"/>
    <hyperlink ref="Y709" r:id="rId1419" display="pw:\\SRVPW3.pls.planservi.com.br:Projetos\Documents\C0849 - DER\40_Emissao\03_GRD\0-GRDs_Enviadas DER\27ºMEDIÇÃO-26-09-2024 A 25-10-24\MR.DER-0825_24-SP 147-Entrega Final-C01\" xr:uid="{CF244CF5-806A-4B00-9C51-1F37B51FF8AB}"/>
    <hyperlink ref="Y708" r:id="rId1420" display="pw:\\SRVPW3.pls.planservi.com.br:Projetos\Documents\C0849 - DER\40_Emissao\03_GRD\0-GRDs_Enviadas DER\27ºMEDIÇÃO-26-09-2024 A 25-10-24\MR.DER-0825_24-SP 147-Entrega Final-C01\" xr:uid="{E2359C03-14C6-426D-9B25-FC471B1897EB}"/>
    <hyperlink ref="Y707" r:id="rId1421" display="pw:\\SRVPW3.pls.planservi.com.br:Projetos\Documents\C0849 - DER\40_Emissao\03_GRD\0-GRDs_Enviadas DER\27ºMEDIÇÃO-26-09-2024 A 25-10-24\MR.DER-0825_24-SP 147-Entrega Final-C01\" xr:uid="{869B7D4D-3F04-4D5C-B7A6-780F89D9E6CF}"/>
    <hyperlink ref="Y706" r:id="rId1422" display="pw:\\SRVPW3.pls.planservi.com.br:Projetos\Documents\C0849 - DER\40_Emissao\03_GRD\0-GRDs_Enviadas DER\27ºMEDIÇÃO-26-09-2024 A 25-10-24\MR.DER-0825_24-SP 147-Entrega Final-C01\" xr:uid="{A89646A0-EF44-4393-B840-CED27CBFD354}"/>
    <hyperlink ref="Y705" r:id="rId1423" display="pw:\\SRVPW3.pls.planservi.com.br:Projetos\Documents\C0849 - DER\40_Emissao\03_GRD\0-GRDs_Enviadas DER\27ºMEDIÇÃO-26-09-2024 A 25-10-24\MR.DER-0825_24-SP 147-Entrega Final-C01\" xr:uid="{67A23BA3-23CD-4710-A8BB-165B52D4DA19}"/>
    <hyperlink ref="Y704" r:id="rId1424" display="pw:\\SRVPW3.pls.planservi.com.br:Projetos\Documents\C0849 - DER\40_Emissao\03_GRD\0-GRDs_Enviadas DER\27ºMEDIÇÃO-26-09-2024 A 25-10-24\MR.DER-0825_24-SP 147-Entrega Final-C01\" xr:uid="{0568E281-C452-4536-A89C-27AE8C945E8B}"/>
    <hyperlink ref="Y703" r:id="rId1425" display="pw:\\SRVPW3.pls.planservi.com.br:Projetos\Documents\C0849 - DER\40_Emissao\03_GRD\0-GRDs_Enviadas DER\27ºMEDIÇÃO-26-09-2024 A 25-10-24\MR.DER-0825_24-SP 147-Entrega Final-C01\" xr:uid="{68931560-81C2-4EEA-8AEC-FB58D96537C5}"/>
    <hyperlink ref="M450" r:id="rId1426" display="pw:\\SRVPW3.pls.planservi.com.br:Projetos\Documents\C0849 - DER\40_Emissao\03_GRD\0-GRDs_Enviadas DER\27ºMEDIÇÃO-26-09-2024 A 25-10-24\MR.DER-0818_24-SP 147\" xr:uid="{5005FD16-C570-4808-96C6-CC0B755004E3}"/>
    <hyperlink ref="AK125" r:id="rId1427" display="pw:\\pw.planservi.com.br:PROJETOS\Documents\C0849 - DER\40_Emissao\03_GRD\0-GRDs_Enviadas DER\17ºMEDIÇÃO-26-10-23 A 25-12-23\MR.DER-0492_23-Entrega Final\" xr:uid="{B0E97271-269C-4856-A07B-2CE7DE2F1D13}"/>
    <hyperlink ref="AH125" r:id="rId1428" display="pw:\\pw.planservi.com.br:PROJETOS\Documents\C0849 - DER\30_Producao\12-F6 – SP 147 - km 152,00-210,50\06_Pavi\06.00_R031\2023 03 02-R-031_RevisãoB-P09-502.doc" xr:uid="{EF18B42D-0758-48CB-850B-625ECA2DB825}"/>
    <hyperlink ref="AE125" r:id="rId1429" display="pw:\\pw.planservi.com.br:PROJETOS\Documents\C0849 - DER\40_Emissao\03_GRD\0-GRDs_Enviadas DER\8ºMEDIÇÃO\MR.DER-0370_23\" xr:uid="{71140572-921A-4DA8-94F4-5CD021C8CFA5}"/>
    <hyperlink ref="AB125" r:id="rId1430" display="pw:\\pw.planservi.com.br:PROJETOS\Documents\C0849 - DER\30_Producao\12-F6 – SP 147 - km 152,00-210,50\06_Pavi\06.00_R031\2023 02 17-R-031_RevisãoB1-P09-502.doc" xr:uid="{EB0F372B-2613-4157-B925-6B0E42FCD698}"/>
    <hyperlink ref="Y125" r:id="rId1431" display="pw:\\pw.planservi.com.br:PROJETOS\Documents\C0849 - DER\40_Emissao\03_GRD\0-GRDs_Enviadas DER\7ºMEDIÇÃO\MR.DER-0337_23\" xr:uid="{127651FC-5999-4823-8C56-8990D54D3F13}"/>
    <hyperlink ref="V125" r:id="rId1432" display="pw:\\pw.planservi.com.br:PROJETOS\Documents\C0849 - DER\30_Producao\12-F6 – SP 147 - km 152,00-210,50\06_Pavi\06.00_R031\2022 11 25-R-031_RevisãoA-P09-502.doc" xr:uid="{F64931BA-D51B-4C14-AECD-7B976340708D}"/>
    <hyperlink ref="S125" r:id="rId1433" display="pw:\\pw.planservi.com.br:PROJETOS\Documents\C0849 - DER\40_Emissao\03_GRD\0-GRDs_Enviadas DER\4ºMEDIÇÃO\MR.DER-0161_22\" xr:uid="{6972D845-5C0C-464A-A582-D9A3A40A4BAC}"/>
    <hyperlink ref="P125" r:id="rId1434" display="pw:\\pw.planservi.com.br:PROJETOS\Documents\C0849 - DER\30_Producao\12-F6 – SP 147 - km 152,00-210,50\06_Pavi\06.00_R031\2022 09 23-R-031_Emissão Inicial-Relatório.doc" xr:uid="{20B129E1-4C38-4787-94C6-B01A71202F52}"/>
    <hyperlink ref="M125" r:id="rId1435" display="pw:\\pw.planservi.com.br:PROJETOS\Documents\C0849 - DER\40_Emissao\03_GRD\0-GRDs_Enviadas DER\MR.DER-0030_22\" xr:uid="{20D5A667-0970-4DA3-8706-A52EBD7CADAC}"/>
    <hyperlink ref="Y123" r:id="rId1436" display="pw:\\pw.planservi.com.br:PROJETOS\Documents\C0849 - DER\40_Emissao\03_GRD\0-GRDs_Enviadas DER\17ºMEDIÇÃO-26-10-23 A 25-12-23\MR.DER-0492_23-Entrega Final\" xr:uid="{C38FC577-020A-469F-B947-B22FA044CF7B}"/>
    <hyperlink ref="V123" r:id="rId1437" display="pw:\\pw.planservi.com.br:PROJETOS\Documents\C0849 - DER\30_Producao\12-F6 – SP 147 - km 152,00-210,50\06_Pavi\06.00_R031\2022 10 24-R-031_Relatório.doc" xr:uid="{A5963100-BD05-4CA4-A68D-D12A9CDCE337}"/>
    <hyperlink ref="S123" r:id="rId1438" display="pw:\\pw.planservi.com.br:PROJETOS\Documents\C0849 - DER\40_Emissao\03_GRD\0-GRDs_Enviadas DER\3ºMEDIÇÃO\MR.DER-0075_22\" xr:uid="{A613259D-BB62-4944-AC5F-1028B6B8DB2F}"/>
    <hyperlink ref="P123" r:id="rId1439" display="pw:\\pw.planservi.com.br:PROJETOS\Documents\C0849 - DER\30_Producao\12-F6 – SP 147 - km 152,00-210,50\06_Pavi\06.00_R031\2022 09 23-R-031_Emissão Inicial-Relatório.doc" xr:uid="{D636E12E-9DC9-4229-8D25-1A1E227C93E4}"/>
    <hyperlink ref="M123" r:id="rId1440" display="pw:\\pw.planservi.com.br:PROJETOS\Documents\C0849 - DER\40_Emissao\03_GRD\0-GRDs_Enviadas DER\MR.DER-0037_22\" xr:uid="{86ADFDBF-77DD-4512-B828-571E4A9B1C76}"/>
    <hyperlink ref="M595" r:id="rId1441" display="pw:\\SRVPW3.pls.planservi.com.br:Projetos\Documents\C0849 - DER\40_Emissao\03_GRD\0-GRDs_Enviadas DER\27ºMEDIÇÃO-26-09-2024 A 25-10-24\MR.DER-0813_24-SP 147\" xr:uid="{7A2B1337-32C9-4C20-B268-8C5D9FC6532A}"/>
    <hyperlink ref="M594" r:id="rId1442" display="pw:\\SRVPW3.pls.planservi.com.br:Projetos\Documents\C0849 - DER\40_Emissao\03_GRD\0-GRDs_Enviadas DER\27ºMEDIÇÃO-26-09-2024 A 25-10-24\MR.DER-0813_24-SP 147\" xr:uid="{FC4BAAC1-C956-43DE-9EFC-BF845FFB2D3C}"/>
    <hyperlink ref="M593" r:id="rId1443" display="pw:\\SRVPW3.pls.planservi.com.br:Projetos\Documents\C0849 - DER\40_Emissao\03_GRD\0-GRDs_Enviadas DER\27ºMEDIÇÃO-26-09-2024 A 25-10-24\MR.DER-0813_24-SP 147\" xr:uid="{EE8B908A-D262-45F7-A10B-6C286D92695F}"/>
    <hyperlink ref="M587" r:id="rId1444" display="pw:\\SRVPW3.pls.planservi.com.br:Projetos\Documents\C0849 - DER\40_Emissao\03_GRD\0-GRDs_Enviadas DER\27ºMEDIÇÃO-26-09-2024 A 25-10-24\MR.DER-0813_24-SP 147\" xr:uid="{9F087253-A602-4373-9607-26BBBEF6F436}"/>
    <hyperlink ref="M591" r:id="rId1445" display="pw:\\SRVPW3.pls.planservi.com.br:Projetos\Documents\C0849 - DER\40_Emissao\03_GRD\0-GRDs_Enviadas DER\27ºMEDIÇÃO-26-09-2024 A 25-10-24\MR.DER-0813_24-SP 147\" xr:uid="{2796CA58-F2D2-4FE8-865D-CA768D4C0E96}"/>
    <hyperlink ref="M590" r:id="rId1446" display="pw:\\SRVPW3.pls.planservi.com.br:Projetos\Documents\C0849 - DER\40_Emissao\03_GRD\0-GRDs_Enviadas DER\27ºMEDIÇÃO-26-09-2024 A 25-10-24\MR.DER-0813_24-SP 147\" xr:uid="{94711200-FE8C-41DC-82BD-C7925972F425}"/>
    <hyperlink ref="M589" r:id="rId1447" display="pw:\\SRVPW3.pls.planservi.com.br:Projetos\Documents\C0849 - DER\40_Emissao\03_GRD\0-GRDs_Enviadas DER\27ºMEDIÇÃO-26-09-2024 A 25-10-24\MR.DER-0813_24-SP 147\" xr:uid="{12CADDBF-FAC0-4169-92D5-6495D5EC8FE3}"/>
    <hyperlink ref="M588" r:id="rId1448" display="pw:\\SRVPW3.pls.planservi.com.br:Projetos\Documents\C0849 - DER\40_Emissao\03_GRD\0-GRDs_Enviadas DER\27ºMEDIÇÃO-26-09-2024 A 25-10-24\MR.DER-0813_24-SP 147\" xr:uid="{C26D3EE7-AE65-4A95-A141-EEBFFB60F9AB}"/>
    <hyperlink ref="M586" r:id="rId1449" display="pw:\\SRVPW3.pls.planservi.com.br:Projetos\Documents\C0849 - DER\40_Emissao\03_GRD\0-GRDs_Enviadas DER\27ºMEDIÇÃO-26-09-2024 A 25-10-24\MR.DER-0813_24-SP 147\" xr:uid="{45886306-DA1E-4610-BCB0-62E3887006D4}"/>
    <hyperlink ref="M585" r:id="rId1450" display="pw:\\SRVPW3.pls.planservi.com.br:Projetos\Documents\C0849 - DER\40_Emissao\03_GRD\0-GRDs_Enviadas DER\27ºMEDIÇÃO-26-09-2024 A 25-10-24\MR.DER-0813_24-SP 147\" xr:uid="{BDE8B895-8E28-422A-AF60-867527A78034}"/>
    <hyperlink ref="M584" r:id="rId1451" display="pw:\\SRVPW3.pls.planservi.com.br:Projetos\Documents\C0849 - DER\40_Emissao\03_GRD\0-GRDs_Enviadas DER\27ºMEDIÇÃO-26-09-2024 A 25-10-24\MR.DER-0813_24-SP 147\" xr:uid="{4BF25CC0-5D4E-4099-8E5B-22CD756412C8}"/>
    <hyperlink ref="M583" r:id="rId1452" display="pw:\\SRVPW3.pls.planservi.com.br:Projetos\Documents\C0849 - DER\40_Emissao\03_GRD\0-GRDs_Enviadas DER\27ºMEDIÇÃO-26-09-2024 A 25-10-24\MR.DER-0813_24-SP 147\" xr:uid="{343EFAE8-6CA4-4B4D-8EF6-05143518DDD7}"/>
    <hyperlink ref="M582" r:id="rId1453" display="pw:\\SRVPW3.pls.planservi.com.br:Projetos\Documents\C0849 - DER\40_Emissao\03_GRD\0-GRDs_Enviadas DER\27ºMEDIÇÃO-26-09-2024 A 25-10-24\MR.DER-0813_24-SP 147\" xr:uid="{26FD8620-EB92-4CDA-B294-409313A2DF55}"/>
    <hyperlink ref="M581" r:id="rId1454" display="pw:\\SRVPW3.pls.planservi.com.br:Projetos\Documents\C0849 - DER\40_Emissao\03_GRD\0-GRDs_Enviadas DER\27ºMEDIÇÃO-26-09-2024 A 25-10-24\MR.DER-0813_24-SP 147\" xr:uid="{6C602C04-B98C-436E-A722-30A60C83516A}"/>
    <hyperlink ref="M580" r:id="rId1455" display="pw:\\SRVPW3.pls.planservi.com.br:Projetos\Documents\C0849 - DER\40_Emissao\03_GRD\0-GRDs_Enviadas DER\27ºMEDIÇÃO-26-09-2024 A 25-10-24\MR.DER-0813_24-SP 147\" xr:uid="{0837B640-F0B0-4644-8323-552CABB912C4}"/>
    <hyperlink ref="M579" r:id="rId1456" display="pw:\\SRVPW3.pls.planservi.com.br:Projetos\Documents\C0849 - DER\40_Emissao\03_GRD\0-GRDs_Enviadas DER\27ºMEDIÇÃO-26-09-2024 A 25-10-24\MR.DER-0813_24-SP 147\" xr:uid="{2C240513-E8C2-49CD-B8D2-17A8972C454D}"/>
    <hyperlink ref="M578" r:id="rId1457" display="pw:\\SRVPW3.pls.planservi.com.br:Projetos\Documents\C0849 - DER\40_Emissao\03_GRD\0-GRDs_Enviadas DER\27ºMEDIÇÃO-26-09-2024 A 25-10-24\MR.DER-0813_24-SP 147\" xr:uid="{266AE6CA-0C07-4862-846A-E0F29935EA4F}"/>
    <hyperlink ref="M577" r:id="rId1458" display="pw:\\SRVPW3.pls.planservi.com.br:Projetos\Documents\C0849 - DER\40_Emissao\03_GRD\0-GRDs_Enviadas DER\27ºMEDIÇÃO-26-09-2024 A 25-10-24\MR.DER-0813_24-SP 147\" xr:uid="{1A94A75C-A20A-400C-9680-9FF26A016975}"/>
    <hyperlink ref="M576" r:id="rId1459" display="pw:\\SRVPW3.pls.planservi.com.br:Projetos\Documents\C0849 - DER\40_Emissao\03_GRD\0-GRDs_Enviadas DER\27ºMEDIÇÃO-26-09-2024 A 25-10-24\MR.DER-0813_24-SP 147\" xr:uid="{D4B4C918-C5C3-4A57-9FEA-0944DE6828C6}"/>
    <hyperlink ref="M575" r:id="rId1460" display="pw:\\SRVPW3.pls.planservi.com.br:Projetos\Documents\C0849 - DER\40_Emissao\03_GRD\0-GRDs_Enviadas DER\27ºMEDIÇÃO-26-09-2024 A 25-10-24\MR.DER-0813_24-SP 147\" xr:uid="{67B0ADA2-8C86-484B-A37B-A6641114ACB1}"/>
    <hyperlink ref="M574" r:id="rId1461" display="pw:\\SRVPW3.pls.planservi.com.br:Projetos\Documents\C0849 - DER\40_Emissao\03_GRD\0-GRDs_Enviadas DER\27ºMEDIÇÃO-26-09-2024 A 25-10-24\MR.DER-0813_24-SP 147\" xr:uid="{A6C86794-AAB1-487A-8DFB-25AEFC9D1E6E}"/>
    <hyperlink ref="M573" r:id="rId1462" display="pw:\\SRVPW3.pls.planservi.com.br:Projetos\Documents\C0849 - DER\40_Emissao\03_GRD\0-GRDs_Enviadas DER\27ºMEDIÇÃO-26-09-2024 A 25-10-24\MR.DER-0813_24-SP 147\" xr:uid="{3380CE88-7C64-4008-937A-1CBA6577E12C}"/>
    <hyperlink ref="M572" r:id="rId1463" display="pw:\\SRVPW3.pls.planservi.com.br:Projetos\Documents\C0849 - DER\40_Emissao\03_GRD\0-GRDs_Enviadas DER\27ºMEDIÇÃO-26-09-2024 A 25-10-24\MR.DER-0813_24-SP 147\" xr:uid="{663FE60C-BB08-4599-BCAA-123CAEA551E9}"/>
    <hyperlink ref="M571" r:id="rId1464" display="pw:\\SRVPW3.pls.planservi.com.br:Projetos\Documents\C0849 - DER\40_Emissao\03_GRD\0-GRDs_Enviadas DER\27ºMEDIÇÃO-26-09-2024 A 25-10-24\MR.DER-0813_24-SP 147\" xr:uid="{2BBBDCAE-1CE7-499D-B140-BEED5A9C9C59}"/>
    <hyperlink ref="M570" r:id="rId1465" display="pw:\\SRVPW3.pls.planservi.com.br:Projetos\Documents\C0849 - DER\40_Emissao\03_GRD\0-GRDs_Enviadas DER\27ºMEDIÇÃO-26-09-2024 A 25-10-24\MR.DER-0813_24-SP 147\" xr:uid="{F707B182-FEAF-40BC-A43E-ADC2BD7E7D06}"/>
    <hyperlink ref="M569" r:id="rId1466" display="pw:\\SRVPW3.pls.planservi.com.br:Projetos\Documents\C0849 - DER\40_Emissao\03_GRD\0-GRDs_Enviadas DER\27ºMEDIÇÃO-26-09-2024 A 25-10-24\MR.DER-0813_24-SP 147\" xr:uid="{29A4414D-4A68-4316-928B-668380DA53E4}"/>
    <hyperlink ref="M568" r:id="rId1467" display="pw:\\SRVPW3.pls.planservi.com.br:Projetos\Documents\C0849 - DER\40_Emissao\03_GRD\0-GRDs_Enviadas DER\27ºMEDIÇÃO-26-09-2024 A 25-10-24\MR.DER-0813_24-SP 147\" xr:uid="{888EB18D-00ED-4730-BA8F-63242252A6E1}"/>
    <hyperlink ref="M567" r:id="rId1468" display="pw:\\SRVPW3.pls.planservi.com.br:Projetos\Documents\C0849 - DER\40_Emissao\03_GRD\0-GRDs_Enviadas DER\27ºMEDIÇÃO-26-09-2024 A 25-10-24\MR.DER-0813_24-SP 147\" xr:uid="{4413B992-458F-47EB-998A-E644F3796C99}"/>
    <hyperlink ref="M566" r:id="rId1469" display="pw:\\SRVPW3.pls.planservi.com.br:Projetos\Documents\C0849 - DER\40_Emissao\03_GRD\0-GRDs_Enviadas DER\27ºMEDIÇÃO-26-09-2024 A 25-10-24\MR.DER-0813_24-SP 147\" xr:uid="{C85B9B05-EDA6-4AEB-A899-5EB0977659BF}"/>
    <hyperlink ref="M565" r:id="rId1470" display="pw:\\SRVPW3.pls.planservi.com.br:Projetos\Documents\C0849 - DER\40_Emissao\03_GRD\0-GRDs_Enviadas DER\27ºMEDIÇÃO-26-09-2024 A 25-10-24\MR.DER-0813_24-SP 147\" xr:uid="{20B3AC78-72E3-435D-A6F5-1AC5D6610B8D}"/>
    <hyperlink ref="M564" r:id="rId1471" display="pw:\\SRVPW3.pls.planservi.com.br:Projetos\Documents\C0849 - DER\40_Emissao\03_GRD\0-GRDs_Enviadas DER\27ºMEDIÇÃO-26-09-2024 A 25-10-24\MR.DER-0813_24-SP 147\" xr:uid="{FFF76110-F923-479D-A485-F467EDDE4111}"/>
    <hyperlink ref="M563" r:id="rId1472" display="pw:\\SRVPW3.pls.planservi.com.br:Projetos\Documents\C0849 - DER\40_Emissao\03_GRD\0-GRDs_Enviadas DER\27ºMEDIÇÃO-26-09-2024 A 25-10-24\MR.DER-0813_24-SP 147\" xr:uid="{CB30334C-AC69-4D39-8ED7-1EC22712CF17}"/>
    <hyperlink ref="M562" r:id="rId1473" display="pw:\\SRVPW3.pls.planservi.com.br:Projetos\Documents\C0849 - DER\40_Emissao\03_GRD\0-GRDs_Enviadas DER\27ºMEDIÇÃO-26-09-2024 A 25-10-24\MR.DER-0813_24-SP 147\" xr:uid="{3F495348-E501-4D2B-88B3-621247E3B0AF}"/>
    <hyperlink ref="M561" r:id="rId1474" display="pw:\\SRVPW3.pls.planservi.com.br:Projetos\Documents\C0849 - DER\40_Emissao\03_GRD\0-GRDs_Enviadas DER\27ºMEDIÇÃO-26-09-2024 A 25-10-24\MR.DER-0813_24-SP 147\" xr:uid="{3B22B81D-277A-4F1C-B942-E2DE7FAA46FF}"/>
    <hyperlink ref="M560" r:id="rId1475" display="pw:\\SRVPW3.pls.planservi.com.br:Projetos\Documents\C0849 - DER\40_Emissao\03_GRD\0-GRDs_Enviadas DER\27ºMEDIÇÃO-26-09-2024 A 25-10-24\MR.DER-0813_24-SP 147\" xr:uid="{9CD69E66-A3C4-4A96-927A-0249051D9DE7}"/>
    <hyperlink ref="M559" r:id="rId1476" display="pw:\\SRVPW3.pls.planservi.com.br:Projetos\Documents\C0849 - DER\40_Emissao\03_GRD\0-GRDs_Enviadas DER\27ºMEDIÇÃO-26-09-2024 A 25-10-24\MR.DER-0813_24-SP 147\" xr:uid="{8D3DCF5B-2BC0-4212-A0A5-2B93F7695DA9}"/>
    <hyperlink ref="M558" r:id="rId1477" display="pw:\\SRVPW3.pls.planservi.com.br:Projetos\Documents\C0849 - DER\40_Emissao\03_GRD\0-GRDs_Enviadas DER\27ºMEDIÇÃO-26-09-2024 A 25-10-24\MR.DER-0813_24-SP 147\" xr:uid="{EAB4818C-B984-4607-BF97-83159BF55AD6}"/>
    <hyperlink ref="M557" r:id="rId1478" display="pw:\\SRVPW3.pls.planservi.com.br:Projetos\Documents\C0849 - DER\40_Emissao\03_GRD\0-GRDs_Enviadas DER\27ºMEDIÇÃO-26-09-2024 A 25-10-24\MR.DER-0813_24-SP 147\" xr:uid="{069B48D9-CCE3-4346-B67E-C16879E844E4}"/>
    <hyperlink ref="M556" r:id="rId1479" display="pw:\\SRVPW3.pls.planservi.com.br:Projetos\Documents\C0849 - DER\40_Emissao\03_GRD\0-GRDs_Enviadas DER\27ºMEDIÇÃO-26-09-2024 A 25-10-24\MR.DER-0813_24-SP 147\" xr:uid="{51FB0734-4B2F-4787-96ED-0A6EE7CF25D7}"/>
    <hyperlink ref="M555" r:id="rId1480" display="pw:\\SRVPW3.pls.planservi.com.br:Projetos\Documents\C0849 - DER\40_Emissao\03_GRD\0-GRDs_Enviadas DER\27ºMEDIÇÃO-26-09-2024 A 25-10-24\MR.DER-0813_24-SP 147\" xr:uid="{E09E8BA6-B180-4AAB-92FB-B026B093CA9D}"/>
    <hyperlink ref="M554" r:id="rId1481" display="pw:\\SRVPW3.pls.planservi.com.br:Projetos\Documents\C0849 - DER\40_Emissao\03_GRD\0-GRDs_Enviadas DER\27ºMEDIÇÃO-26-09-2024 A 25-10-24\MR.DER-0813_24-SP 147\" xr:uid="{380C3B77-6854-4A4E-B293-9255FAF61D79}"/>
    <hyperlink ref="M553" r:id="rId1482" display="pw:\\SRVPW3.pls.planservi.com.br:Projetos\Documents\C0849 - DER\40_Emissao\03_GRD\0-GRDs_Enviadas DER\27ºMEDIÇÃO-26-09-2024 A 25-10-24\MR.DER-0813_24-SP 147\" xr:uid="{CC94989B-B8ED-45C9-BA26-AB3586F480DE}"/>
    <hyperlink ref="M552" r:id="rId1483" display="pw:\\SRVPW3.pls.planservi.com.br:Projetos\Documents\C0849 - DER\40_Emissao\03_GRD\0-GRDs_Enviadas DER\27ºMEDIÇÃO-26-09-2024 A 25-10-24\MR.DER-0813_24-SP 147\" xr:uid="{5E659EDB-C2FC-45AB-823F-125CCF3F2DEA}"/>
    <hyperlink ref="M551" r:id="rId1484" display="pw:\\SRVPW3.pls.planservi.com.br:Projetos\Documents\C0849 - DER\40_Emissao\03_GRD\0-GRDs_Enviadas DER\27ºMEDIÇÃO-26-09-2024 A 25-10-24\MR.DER-0813_24-SP 147\" xr:uid="{A83E163D-68B2-4692-9B4D-19196C651504}"/>
    <hyperlink ref="M700" r:id="rId1485" display="pw:\\SRVPW3.pls.planservi.com.br:Projetos\Documents\C0849 - DER\40_Emissao\03_GRD\0-GRDs_Enviadas DER\27ºMEDIÇÃO-26-09-2024 A 25-10-24\MR.DER-0812_24-SP 147\" xr:uid="{26F4B3ED-BE22-457C-A284-6650481974E3}"/>
    <hyperlink ref="M699" r:id="rId1486" display="pw:\\SRVPW3.pls.planservi.com.br:Projetos\Documents\C0849 - DER\40_Emissao\03_GRD\0-GRDs_Enviadas DER\27ºMEDIÇÃO-26-09-2024 A 25-10-24\MR.DER-0812_24-SP 147\" xr:uid="{CF046CBC-9829-414E-BBF8-8082C94ACF7E}"/>
    <hyperlink ref="M698" r:id="rId1487" display="pw:\\SRVPW3.pls.planservi.com.br:Projetos\Documents\C0849 - DER\40_Emissao\03_GRD\0-GRDs_Enviadas DER\27ºMEDIÇÃO-26-09-2024 A 25-10-24\MR.DER-0812_24-SP 147\" xr:uid="{22A220C9-4A39-4A89-8C4D-CC3EE8131DF8}"/>
    <hyperlink ref="M697" r:id="rId1488" display="pw:\\SRVPW3.pls.planservi.com.br:Projetos\Documents\C0849 - DER\40_Emissao\03_GRD\0-GRDs_Enviadas DER\27ºMEDIÇÃO-26-09-2024 A 25-10-24\MR.DER-0812_24-SP 147\" xr:uid="{43D71B44-9521-48B8-B04B-362291AF2E88}"/>
    <hyperlink ref="M696" r:id="rId1489" display="pw:\\SRVPW3.pls.planservi.com.br:Projetos\Documents\C0849 - DER\40_Emissao\03_GRD\0-GRDs_Enviadas DER\27ºMEDIÇÃO-26-09-2024 A 25-10-24\MR.DER-0812_24-SP 147\" xr:uid="{3F872226-F6D0-423C-A42E-5D224A4339CE}"/>
    <hyperlink ref="M695" r:id="rId1490" display="pw:\\SRVPW3.pls.planservi.com.br:Projetos\Documents\C0849 - DER\40_Emissao\03_GRD\0-GRDs_Enviadas DER\27ºMEDIÇÃO-26-09-2024 A 25-10-24\MR.DER-0812_24-SP 147\" xr:uid="{7C94395B-59F4-44A1-A4F4-53C1A6B3C870}"/>
    <hyperlink ref="M694" r:id="rId1491" display="pw:\\SRVPW3.pls.planservi.com.br:Projetos\Documents\C0849 - DER\40_Emissao\03_GRD\0-GRDs_Enviadas DER\27ºMEDIÇÃO-26-09-2024 A 25-10-24\MR.DER-0812_24-SP 147\" xr:uid="{FCE9F8F3-EDC7-4682-848B-85DF62159D7A}"/>
    <hyperlink ref="M693" r:id="rId1492" display="pw:\\SRVPW3.pls.planservi.com.br:Projetos\Documents\C0849 - DER\40_Emissao\03_GRD\0-GRDs_Enviadas DER\27ºMEDIÇÃO-26-09-2024 A 25-10-24\MR.DER-0812_24-SP 147\" xr:uid="{51D1D6C3-C840-43D7-ABAC-A3A8AEEA1971}"/>
    <hyperlink ref="M692" r:id="rId1493" display="pw:\\SRVPW3.pls.planservi.com.br:Projetos\Documents\C0849 - DER\40_Emissao\03_GRD\0-GRDs_Enviadas DER\27ºMEDIÇÃO-26-09-2024 A 25-10-24\MR.DER-0812_24-SP 147\" xr:uid="{8A4338EF-36D4-4530-921A-B0AEF2001CE3}"/>
    <hyperlink ref="M691" r:id="rId1494" display="pw:\\SRVPW3.pls.planservi.com.br:Projetos\Documents\C0849 - DER\40_Emissao\03_GRD\0-GRDs_Enviadas DER\27ºMEDIÇÃO-26-09-2024 A 25-10-24\MR.DER-0812_24-SP 147\" xr:uid="{6CBAF2EB-693C-47E9-B4CB-E73B76F3B747}"/>
    <hyperlink ref="M690" r:id="rId1495" display="pw:\\SRVPW3.pls.planservi.com.br:Projetos\Documents\C0849 - DER\40_Emissao\03_GRD\0-GRDs_Enviadas DER\27ºMEDIÇÃO-26-09-2024 A 25-10-24\MR.DER-0812_24-SP 147\" xr:uid="{8ACF6682-6C87-4696-B88C-FED895DB05D3}"/>
    <hyperlink ref="M689" r:id="rId1496" display="pw:\\SRVPW3.pls.planservi.com.br:Projetos\Documents\C0849 - DER\40_Emissao\03_GRD\0-GRDs_Enviadas DER\27ºMEDIÇÃO-26-09-2024 A 25-10-24\MR.DER-0812_24-SP 147\" xr:uid="{19ED6A99-88C3-4944-B56A-2810F80F6C6B}"/>
    <hyperlink ref="M688" r:id="rId1497" display="pw:\\SRVPW3.pls.planservi.com.br:Projetos\Documents\C0849 - DER\40_Emissao\03_GRD\0-GRDs_Enviadas DER\27ºMEDIÇÃO-26-09-2024 A 25-10-24\MR.DER-0812_24-SP 147\" xr:uid="{6382B6D7-6C6D-43D8-B1C6-018C0E1F869E}"/>
    <hyperlink ref="M687" r:id="rId1498" display="pw:\\SRVPW3.pls.planservi.com.br:Projetos\Documents\C0849 - DER\40_Emissao\03_GRD\0-GRDs_Enviadas DER\27ºMEDIÇÃO-26-09-2024 A 25-10-24\MR.DER-0812_24-SP 147\" xr:uid="{3E4DDE62-1F4D-4A18-AE4E-4EE407B7E4FB}"/>
    <hyperlink ref="M686" r:id="rId1499" display="pw:\\SRVPW3.pls.planservi.com.br:Projetos\Documents\C0849 - DER\40_Emissao\03_GRD\0-GRDs_Enviadas DER\27ºMEDIÇÃO-26-09-2024 A 25-10-24\MR.DER-0812_24-SP 147\" xr:uid="{ECFBD441-08A4-44DF-B8EC-472F058E7864}"/>
    <hyperlink ref="M685" r:id="rId1500" display="pw:\\SRVPW3.pls.planservi.com.br:Projetos\Documents\C0849 - DER\40_Emissao\03_GRD\0-GRDs_Enviadas DER\27ºMEDIÇÃO-26-09-2024 A 25-10-24\MR.DER-0812_24-SP 147\" xr:uid="{F8045740-E1BE-4168-AC1D-DCE2535CB9BC}"/>
    <hyperlink ref="M684" r:id="rId1501" display="pw:\\SRVPW3.pls.planservi.com.br:Projetos\Documents\C0849 - DER\40_Emissao\03_GRD\0-GRDs_Enviadas DER\27ºMEDIÇÃO-26-09-2024 A 25-10-24\MR.DER-0812_24-SP 147\" xr:uid="{37401220-3F55-4BD8-A5ED-017500C7D4E8}"/>
    <hyperlink ref="M683" r:id="rId1502" display="pw:\\SRVPW3.pls.planservi.com.br:Projetos\Documents\C0849 - DER\40_Emissao\03_GRD\0-GRDs_Enviadas DER\27ºMEDIÇÃO-26-09-2024 A 25-10-24\MR.DER-0812_24-SP 147\" xr:uid="{97F4B534-A2CB-4FC0-9C19-11CA09B65883}"/>
    <hyperlink ref="M682" r:id="rId1503" display="pw:\\SRVPW3.pls.planservi.com.br:Projetos\Documents\C0849 - DER\40_Emissao\03_GRD\0-GRDs_Enviadas DER\27ºMEDIÇÃO-26-09-2024 A 25-10-24\MR.DER-0812_24-SP 147\" xr:uid="{6F48DC6F-65FB-41B6-921E-A41C60B28475}"/>
    <hyperlink ref="M681" r:id="rId1504" display="pw:\\SRVPW3.pls.planservi.com.br:Projetos\Documents\C0849 - DER\40_Emissao\03_GRD\0-GRDs_Enviadas DER\27ºMEDIÇÃO-26-09-2024 A 25-10-24\MR.DER-0812_24-SP 147\" xr:uid="{8DF0CB16-EE72-4AA3-BDC8-59B170D9421A}"/>
    <hyperlink ref="M680" r:id="rId1505" display="pw:\\SRVPW3.pls.planservi.com.br:Projetos\Documents\C0849 - DER\40_Emissao\03_GRD\0-GRDs_Enviadas DER\27ºMEDIÇÃO-26-09-2024 A 25-10-24\MR.DER-0812_24-SP 147\" xr:uid="{322240EF-528D-45CA-887A-EDA794409848}"/>
    <hyperlink ref="M679" r:id="rId1506" display="pw:\\SRVPW3.pls.planservi.com.br:Projetos\Documents\C0849 - DER\40_Emissao\03_GRD\0-GRDs_Enviadas DER\27ºMEDIÇÃO-26-09-2024 A 25-10-24\MR.DER-0812_24-SP 147\" xr:uid="{4D61083F-71E9-4D0C-9BCB-34C954A0F340}"/>
    <hyperlink ref="M678" r:id="rId1507" display="pw:\\SRVPW3.pls.planservi.com.br:Projetos\Documents\C0849 - DER\40_Emissao\03_GRD\0-GRDs_Enviadas DER\27ºMEDIÇÃO-26-09-2024 A 25-10-24\MR.DER-0812_24-SP 147\" xr:uid="{678669CB-AA7A-45E8-8E08-3FCBF92569FE}"/>
    <hyperlink ref="M677" r:id="rId1508" display="pw:\\SRVPW3.pls.planservi.com.br:Projetos\Documents\C0849 - DER\40_Emissao\03_GRD\0-GRDs_Enviadas DER\27ºMEDIÇÃO-26-09-2024 A 25-10-24\MR.DER-0812_24-SP 147\" xr:uid="{3DF26F47-A38C-4781-9914-9B088A05D79A}"/>
    <hyperlink ref="M676" r:id="rId1509" display="pw:\\SRVPW3.pls.planservi.com.br:Projetos\Documents\C0849 - DER\40_Emissao\03_GRD\0-GRDs_Enviadas DER\27ºMEDIÇÃO-26-09-2024 A 25-10-24\MR.DER-0812_24-SP 147\" xr:uid="{3E123545-DACE-48AB-8CA1-C4AE19AF8FA2}"/>
    <hyperlink ref="M675" r:id="rId1510" display="pw:\\SRVPW3.pls.planservi.com.br:Projetos\Documents\C0849 - DER\40_Emissao\03_GRD\0-GRDs_Enviadas DER\27ºMEDIÇÃO-26-09-2024 A 25-10-24\MR.DER-0812_24-SP 147\" xr:uid="{783A7D8F-1701-4B48-8526-3B3B86A6248D}"/>
    <hyperlink ref="M674" r:id="rId1511" display="pw:\\SRVPW3.pls.planservi.com.br:Projetos\Documents\C0849 - DER\40_Emissao\03_GRD\0-GRDs_Enviadas DER\27ºMEDIÇÃO-26-09-2024 A 25-10-24\MR.DER-0812_24-SP 147\" xr:uid="{CF5B3367-7A7B-4209-8F3F-56B07548B376}"/>
    <hyperlink ref="M673" r:id="rId1512" display="pw:\\SRVPW3.pls.planservi.com.br:Projetos\Documents\C0849 - DER\40_Emissao\03_GRD\0-GRDs_Enviadas DER\27ºMEDIÇÃO-26-09-2024 A 25-10-24\MR.DER-0812_24-SP 147\" xr:uid="{61F6C6B8-86DA-409A-8FAF-40896C2B5D32}"/>
    <hyperlink ref="M672" r:id="rId1513" display="pw:\\SRVPW3.pls.planservi.com.br:Projetos\Documents\C0849 - DER\40_Emissao\03_GRD\0-GRDs_Enviadas DER\27ºMEDIÇÃO-26-09-2024 A 25-10-24\MR.DER-0812_24-SP 147\" xr:uid="{2124A32F-A283-493E-91B2-280133E23E5D}"/>
    <hyperlink ref="M671" r:id="rId1514" display="pw:\\SRVPW3.pls.planservi.com.br:Projetos\Documents\C0849 - DER\40_Emissao\03_GRD\0-GRDs_Enviadas DER\27ºMEDIÇÃO-26-09-2024 A 25-10-24\MR.DER-0812_24-SP 147\" xr:uid="{881703D1-789E-4CB5-8F6F-094B9218BE02}"/>
    <hyperlink ref="M670" r:id="rId1515" display="pw:\\SRVPW3.pls.planservi.com.br:Projetos\Documents\C0849 - DER\40_Emissao\03_GRD\0-GRDs_Enviadas DER\27ºMEDIÇÃO-26-09-2024 A 25-10-24\MR.DER-0812_24-SP 147\" xr:uid="{450B129C-975F-4135-95C6-A243F2D705A9}"/>
    <hyperlink ref="M669" r:id="rId1516" display="pw:\\SRVPW3.pls.planservi.com.br:Projetos\Documents\C0849 - DER\40_Emissao\03_GRD\0-GRDs_Enviadas DER\27ºMEDIÇÃO-26-09-2024 A 25-10-24\MR.DER-0812_24-SP 147\" xr:uid="{00C213B3-5A03-4B45-B150-4959EC436FE3}"/>
    <hyperlink ref="M668" r:id="rId1517" display="pw:\\SRVPW3.pls.planservi.com.br:Projetos\Documents\C0849 - DER\40_Emissao\03_GRD\0-GRDs_Enviadas DER\27ºMEDIÇÃO-26-09-2024 A 25-10-24\MR.DER-0812_24-SP 147\" xr:uid="{5763AFEF-6668-49F2-9181-8945D8223EE3}"/>
    <hyperlink ref="M667" r:id="rId1518" display="pw:\\SRVPW3.pls.planservi.com.br:Projetos\Documents\C0849 - DER\40_Emissao\03_GRD\0-GRDs_Enviadas DER\27ºMEDIÇÃO-26-09-2024 A 25-10-24\MR.DER-0812_24-SP 147\" xr:uid="{CF8C9B35-D1C4-41D3-A665-F536B9E19F44}"/>
    <hyperlink ref="M666" r:id="rId1519" display="pw:\\SRVPW3.pls.planservi.com.br:Projetos\Documents\C0849 - DER\40_Emissao\03_GRD\0-GRDs_Enviadas DER\27ºMEDIÇÃO-26-09-2024 A 25-10-24\MR.DER-0812_24-SP 147\" xr:uid="{4CB8760B-C235-46D6-8300-A4371787FD82}"/>
    <hyperlink ref="M665" r:id="rId1520" display="pw:\\SRVPW3.pls.planservi.com.br:Projetos\Documents\C0849 - DER\40_Emissao\03_GRD\0-GRDs_Enviadas DER\27ºMEDIÇÃO-26-09-2024 A 25-10-24\MR.DER-0812_24-SP 147\" xr:uid="{2E29AF7D-0A43-47D7-BAC9-20A2E19B655C}"/>
    <hyperlink ref="M664" r:id="rId1521" display="pw:\\SRVPW3.pls.planservi.com.br:Projetos\Documents\C0849 - DER\40_Emissao\03_GRD\0-GRDs_Enviadas DER\27ºMEDIÇÃO-26-09-2024 A 25-10-24\MR.DER-0812_24-SP 147\" xr:uid="{4C46CB14-7ED6-456D-936B-75311DD4BCEF}"/>
    <hyperlink ref="M663" r:id="rId1522" display="pw:\\SRVPW3.pls.planservi.com.br:Projetos\Documents\C0849 - DER\40_Emissao\03_GRD\0-GRDs_Enviadas DER\27ºMEDIÇÃO-26-09-2024 A 25-10-24\MR.DER-0812_24-SP 147\" xr:uid="{EF1737D2-8FDD-4317-BFC6-0D00BBAFE92A}"/>
    <hyperlink ref="M662" r:id="rId1523" display="pw:\\SRVPW3.pls.planservi.com.br:Projetos\Documents\C0849 - DER\40_Emissao\03_GRD\0-GRDs_Enviadas DER\27ºMEDIÇÃO-26-09-2024 A 25-10-24\MR.DER-0812_24-SP 147\" xr:uid="{CC21D33C-CD3E-4645-BD56-8F474125589D}"/>
    <hyperlink ref="M661" r:id="rId1524" display="pw:\\SRVPW3.pls.planservi.com.br:Projetos\Documents\C0849 - DER\40_Emissao\03_GRD\0-GRDs_Enviadas DER\27ºMEDIÇÃO-26-09-2024 A 25-10-24\MR.DER-0812_24-SP 147\" xr:uid="{055BE770-63A6-47BF-899C-19F6E1AE933F}"/>
    <hyperlink ref="M660" r:id="rId1525" display="pw:\\SRVPW3.pls.planservi.com.br:Projetos\Documents\C0849 - DER\40_Emissao\03_GRD\0-GRDs_Enviadas DER\27ºMEDIÇÃO-26-09-2024 A 25-10-24\MR.DER-0812_24-SP 147\" xr:uid="{44B6B29C-DB79-470C-9C9D-F96AE144B446}"/>
    <hyperlink ref="M659" r:id="rId1526" display="pw:\\SRVPW3.pls.planservi.com.br:Projetos\Documents\C0849 - DER\40_Emissao\03_GRD\0-GRDs_Enviadas DER\27ºMEDIÇÃO-26-09-2024 A 25-10-24\MR.DER-0812_24-SP 147\" xr:uid="{49237900-B6D4-4EF4-AE69-7E17AF3E6026}"/>
    <hyperlink ref="M658" r:id="rId1527" display="pw:\\SRVPW3.pls.planservi.com.br:Projetos\Documents\C0849 - DER\40_Emissao\03_GRD\0-GRDs_Enviadas DER\27ºMEDIÇÃO-26-09-2024 A 25-10-24\MR.DER-0812_24-SP 147\" xr:uid="{AE039688-79CE-4A7E-B7EA-F7EDFA3124A6}"/>
    <hyperlink ref="M657" r:id="rId1528" display="pw:\\SRVPW3.pls.planservi.com.br:Projetos\Documents\C0849 - DER\40_Emissao\03_GRD\0-GRDs_Enviadas DER\27ºMEDIÇÃO-26-09-2024 A 25-10-24\MR.DER-0812_24-SP 147\" xr:uid="{6BDDED7A-2B39-48E4-9097-815C2B974B8C}"/>
    <hyperlink ref="M656" r:id="rId1529" display="pw:\\SRVPW3.pls.planservi.com.br:Projetos\Documents\C0849 - DER\40_Emissao\03_GRD\0-GRDs_Enviadas DER\27ºMEDIÇÃO-26-09-2024 A 25-10-24\MR.DER-0812_24-SP 147\" xr:uid="{9753B424-9F62-47B4-BBAB-5C7C8E47E107}"/>
    <hyperlink ref="S242" r:id="rId1530" display="pw:\\SRVPW3.pls.planservi.com.br:Projetos\Documents\C0849 - DER\40_Emissao\03_GRD\0-GRDs_Enviadas DER\27ºMEDIÇÃO-26-09-2024 A 25-10-24\MR.DER-0809_24-SP147\" xr:uid="{3C5E231A-6F3B-4864-996B-9A66DA684C82}"/>
    <hyperlink ref="S241" r:id="rId1531" display="pw:\\SRVPW3.pls.planservi.com.br:Projetos\Documents\C0849 - DER\40_Emissao\03_GRD\0-GRDs_Enviadas DER\27ºMEDIÇÃO-26-09-2024 A 25-10-24\MR.DER-0809_24-SP147\" xr:uid="{A1F771FA-3BA8-4ACB-A7EA-B2C192C1635C}"/>
    <hyperlink ref="S240" r:id="rId1532" display="pw:\\SRVPW3.pls.planservi.com.br:Projetos\Documents\C0849 - DER\40_Emissao\03_GRD\0-GRDs_Enviadas DER\27ºMEDIÇÃO-26-09-2024 A 25-10-24\MR.DER-0809_24-SP147\" xr:uid="{053DCBDD-D337-412F-9F8A-7F0B8E9D2CBB}"/>
    <hyperlink ref="S239" r:id="rId1533" display="pw:\\SRVPW3.pls.planservi.com.br:Projetos\Documents\C0849 - DER\40_Emissao\03_GRD\0-GRDs_Enviadas DER\27ºMEDIÇÃO-26-09-2024 A 25-10-24\MR.DER-0809_24-SP147\" xr:uid="{F000B66C-3B19-47DC-BA27-613364C2C291}"/>
    <hyperlink ref="Y238" r:id="rId1534" display="pw:\\SRVPW3.pls.planservi.com.br:Projetos\Documents\C0849 - DER\40_Emissao\03_GRD\0-GRDs_Enviadas DER\27ºMEDIÇÃO-26-09-2024 A 25-10-24\MR.DER-0809_24-SP147\" xr:uid="{51EFADF4-E273-43D3-BF55-E6345B172C9E}"/>
    <hyperlink ref="Y230" r:id="rId1535" display="pw:\\SRVPW3.pls.planservi.com.br:Projetos\Documents\C0849 - DER\40_Emissao\03_GRD\0-GRDs_Enviadas DER\27ºMEDIÇÃO-26-09-2024 A 25-10-24\MR.DER-0809_24-SP147\" xr:uid="{BF5544A7-7095-4F50-8DDE-6451E40D22B0}"/>
    <hyperlink ref="Y226" r:id="rId1536" display="pw:\\SRVPW3.pls.planservi.com.br:Projetos\Documents\C0849 - DER\40_Emissao\03_GRD\0-GRDs_Enviadas DER\27ºMEDIÇÃO-26-09-2024 A 25-10-24\MR.DER-0809_24-SP147\" xr:uid="{83BE13F6-4C15-425F-A8DC-73A9B08F66BA}"/>
    <hyperlink ref="Y225" r:id="rId1537" display="pw:\\SRVPW3.pls.planservi.com.br:Projetos\Documents\C0849 - DER\40_Emissao\03_GRD\0-GRDs_Enviadas DER\27ºMEDIÇÃO-26-09-2024 A 25-10-24\MR.DER-0809_24-SP147\" xr:uid="{B44285E5-4DBB-4687-A11E-CFD61F8E0D28}"/>
    <hyperlink ref="Y218" r:id="rId1538" display="pw:\\SRVPW3.pls.planservi.com.br:Projetos\Documents\C0849 - DER\40_Emissao\03_GRD\0-GRDs_Enviadas DER\27ºMEDIÇÃO-26-09-2024 A 25-10-24\MR.DER-0809_24-SP147\" xr:uid="{7BDD888F-09E0-4C74-949E-1202F1B5060B}"/>
    <hyperlink ref="Y200" r:id="rId1539" display="pw:\\SRVPW3.pls.planservi.com.br:Projetos\Documents\C0849 - DER\40_Emissao\03_GRD\0-GRDs_Enviadas DER\27ºMEDIÇÃO-26-09-2024 A 25-10-24\MR.DER-0809_24-SP147\" xr:uid="{29D866B9-CE8F-45C1-BA97-FD6F9F14DEF9}"/>
    <hyperlink ref="Y214" r:id="rId1540" display="pw:\\SRVPW3.pls.planservi.com.br:Projetos\Documents\C0849 - DER\40_Emissao\03_GRD\0-GRDs_Enviadas DER\27ºMEDIÇÃO-26-09-2024 A 25-10-24\MR.DER-0809_24-SP147\" xr:uid="{B4EC937A-AACC-4721-B0E6-DBFA4EE72CD6}"/>
    <hyperlink ref="Y210" r:id="rId1541" display="pw:\\SRVPW3.pls.planservi.com.br:Projetos\Documents\C0849 - DER\40_Emissao\03_GRD\0-GRDs_Enviadas DER\27ºMEDIÇÃO-26-09-2024 A 25-10-24\MR.DER-0809_24-SP147\" xr:uid="{69546588-9349-409D-A363-90377B062549}"/>
    <hyperlink ref="Y209" r:id="rId1542" display="pw:\\SRVPW3.pls.planservi.com.br:Projetos\Documents\C0849 - DER\40_Emissao\03_GRD\0-GRDs_Enviadas DER\27ºMEDIÇÃO-26-09-2024 A 25-10-24\MR.DER-0809_24-SP147\" xr:uid="{2BB8C6B2-9BA4-4127-B9B8-3931266D05CF}"/>
    <hyperlink ref="Y205" r:id="rId1543" display="pw:\\SRVPW3.pls.planservi.com.br:Projetos\Documents\C0849 - DER\40_Emissao\03_GRD\0-GRDs_Enviadas DER\27ºMEDIÇÃO-26-09-2024 A 25-10-24\MR.DER-0809_24-SP147\" xr:uid="{C05216D3-9B5D-45B4-8F33-221C9DF2BB5C}"/>
    <hyperlink ref="Y204" r:id="rId1544" display="pw:\\SRVPW3.pls.planservi.com.br:Projetos\Documents\C0849 - DER\40_Emissao\03_GRD\0-GRDs_Enviadas DER\27ºMEDIÇÃO-26-09-2024 A 25-10-24\MR.DER-0809_24-SP147\" xr:uid="{039F7F10-FE6F-4F46-BC34-1DDC41CE7E85}"/>
    <hyperlink ref="Y203" r:id="rId1545" display="pw:\\SRVPW3.pls.planservi.com.br:Projetos\Documents\C0849 - DER\40_Emissao\03_GRD\0-GRDs_Enviadas DER\27ºMEDIÇÃO-26-09-2024 A 25-10-24\MR.DER-0809_24-SP147\" xr:uid="{19D9F054-6F84-4120-837E-6413A08375A9}"/>
    <hyperlink ref="Y202" r:id="rId1546" display="pw:\\SRVPW3.pls.planservi.com.br:Projetos\Documents\C0849 - DER\40_Emissao\03_GRD\0-GRDs_Enviadas DER\27ºMEDIÇÃO-26-09-2024 A 25-10-24\MR.DER-0809_24-SP147\" xr:uid="{9C66753A-16FA-4D80-B895-7AF395478595}"/>
    <hyperlink ref="Y201" r:id="rId1547" display="pw:\\SRVPW3.pls.planservi.com.br:Projetos\Documents\C0849 - DER\40_Emissao\03_GRD\0-GRDs_Enviadas DER\27ºMEDIÇÃO-26-09-2024 A 25-10-24\MR.DER-0809_24-SP147\" xr:uid="{3CA917FB-8322-476D-8BC7-990741110C13}"/>
    <hyperlink ref="S198" r:id="rId1548" display="pw:\\SRVPW3.pls.planservi.com.br:Projetos\Documents\C0849 - DER\40_Emissao\03_GRD\0-GRDs_Enviadas DER\27ºMEDIÇÃO-26-09-2024 A 25-10-24\MR.DER-0809_24-SP147\" xr:uid="{04CB74F0-8C38-48F5-8DA4-B69CF198C242}"/>
    <hyperlink ref="S197" r:id="rId1549" display="pw:\\SRVPW3.pls.planservi.com.br:Projetos\Documents\C0849 - DER\40_Emissao\03_GRD\0-GRDs_Enviadas DER\27ºMEDIÇÃO-26-09-2024 A 25-10-24\MR.DER-0809_24-SP147\" xr:uid="{7372E634-8CF3-4F0A-A850-09AC2FF6585B}"/>
    <hyperlink ref="S196" r:id="rId1550" display="pw:\\SRVPW3.pls.planservi.com.br:Projetos\Documents\C0849 - DER\40_Emissao\03_GRD\0-GRDs_Enviadas DER\27ºMEDIÇÃO-26-09-2024 A 25-10-24\MR.DER-0809_24-SP147\" xr:uid="{55E37173-C19A-4562-9AD5-887B682B94FD}"/>
    <hyperlink ref="S195" r:id="rId1551" display="pw:\\SRVPW3.pls.planservi.com.br:Projetos\Documents\C0849 - DER\40_Emissao\03_GRD\0-GRDs_Enviadas DER\27ºMEDIÇÃO-26-09-2024 A 25-10-24\MR.DER-0809_24-SP147\" xr:uid="{42A0D0E3-F2B9-480B-B9BB-3A74867CBE67}"/>
    <hyperlink ref="S194" r:id="rId1552" display="pw:\\SRVPW3.pls.planservi.com.br:Projetos\Documents\C0849 - DER\40_Emissao\03_GRD\0-GRDs_Enviadas DER\27ºMEDIÇÃO-26-09-2024 A 25-10-24\MR.DER-0809_24-SP147\" xr:uid="{19DFF4DE-6676-443B-8265-C0E9962349B9}"/>
    <hyperlink ref="S193" r:id="rId1553" display="pw:\\SRVPW3.pls.planservi.com.br:Projetos\Documents\C0849 - DER\40_Emissao\03_GRD\0-GRDs_Enviadas DER\27ºMEDIÇÃO-26-09-2024 A 25-10-24\MR.DER-0809_24-SP147\" xr:uid="{9BE2E2AC-E5DC-498E-8612-6B019CF58981}"/>
    <hyperlink ref="S192" r:id="rId1554" display="pw:\\SRVPW3.pls.planservi.com.br:Projetos\Documents\C0849 - DER\40_Emissao\03_GRD\0-GRDs_Enviadas DER\27ºMEDIÇÃO-26-09-2024 A 25-10-24\MR.DER-0809_24-SP147\" xr:uid="{708EF133-E0D8-43D3-9105-080CEEB28CE6}"/>
    <hyperlink ref="S191" r:id="rId1555" display="pw:\\SRVPW3.pls.planservi.com.br:Projetos\Documents\C0849 - DER\40_Emissao\03_GRD\0-GRDs_Enviadas DER\27ºMEDIÇÃO-26-09-2024 A 25-10-24\MR.DER-0809_24-SP147\" xr:uid="{24FA8438-C763-460C-A178-474E14641BF9}"/>
    <hyperlink ref="S190" r:id="rId1556" display="pw:\\SRVPW3.pls.planservi.com.br:Projetos\Documents\C0849 - DER\40_Emissao\03_GRD\0-GRDs_Enviadas DER\27ºMEDIÇÃO-26-09-2024 A 25-10-24\MR.DER-0809_24-SP147\" xr:uid="{F7CE1F4B-D5DA-4586-9541-C3EFF3AC921E}"/>
    <hyperlink ref="S653" r:id="rId1557" display="pw:\\SRVPW3.pls.planservi.com.br:Projetos\Documents\C0849 - DER\40_Emissao\03_GRD\0-GRDs_Enviadas DER\27ºMEDIÇÃO-26-09-2024 A 25-10-24\MR.DER-0790_24-SP 147\" xr:uid="{05557423-9795-4813-96C2-F0613802AC9F}"/>
    <hyperlink ref="S652" r:id="rId1558" display="pw:\\SRVPW3.pls.planservi.com.br:Projetos\Documents\C0849 - DER\40_Emissao\03_GRD\0-GRDs_Enviadas DER\27ºMEDIÇÃO-26-09-2024 A 25-10-24\MR.DER-0790_24-SP 147\" xr:uid="{AB064A8E-9588-472B-B9A3-ECF15A2FAA20}"/>
    <hyperlink ref="S651" r:id="rId1559" display="pw:\\SRVPW3.pls.planservi.com.br:Projetos\Documents\C0849 - DER\40_Emissao\03_GRD\0-GRDs_Enviadas DER\27ºMEDIÇÃO-26-09-2024 A 25-10-24\MR.DER-0790_24-SP 147\" xr:uid="{F87F86C8-0DE6-40D4-B4C3-F8E4F42FBD01}"/>
    <hyperlink ref="S650" r:id="rId1560" display="pw:\\SRVPW3.pls.planservi.com.br:Projetos\Documents\C0849 - DER\40_Emissao\03_GRD\0-GRDs_Enviadas DER\27ºMEDIÇÃO-26-09-2024 A 25-10-24\MR.DER-0790_24-SP 147\" xr:uid="{BDC26DDE-79CE-4E6E-9CAE-E23F31CCA4C0}"/>
    <hyperlink ref="S649" r:id="rId1561" display="pw:\\SRVPW3.pls.planservi.com.br:Projetos\Documents\C0849 - DER\40_Emissao\03_GRD\0-GRDs_Enviadas DER\27ºMEDIÇÃO-26-09-2024 A 25-10-24\MR.DER-0790_24-SP 147\" xr:uid="{693B48E0-35CB-4DD5-8518-CEDF15F231CB}"/>
    <hyperlink ref="S648" r:id="rId1562" display="pw:\\SRVPW3.pls.planservi.com.br:Projetos\Documents\C0849 - DER\40_Emissao\03_GRD\0-GRDs_Enviadas DER\27ºMEDIÇÃO-26-09-2024 A 25-10-24\MR.DER-0790_24-SP 147\" xr:uid="{021E2A31-B36A-4123-83AB-41C7319F2E98}"/>
    <hyperlink ref="S647" r:id="rId1563" display="pw:\\SRVPW3.pls.planservi.com.br:Projetos\Documents\C0849 - DER\40_Emissao\03_GRD\0-GRDs_Enviadas DER\27ºMEDIÇÃO-26-09-2024 A 25-10-24\MR.DER-0790_24-SP 147\" xr:uid="{917703AC-C49D-4FB1-A91E-469BB83ACCAD}"/>
    <hyperlink ref="S646" r:id="rId1564" display="pw:\\SRVPW3.pls.planservi.com.br:Projetos\Documents\C0849 - DER\40_Emissao\03_GRD\0-GRDs_Enviadas DER\27ºMEDIÇÃO-26-09-2024 A 25-10-24\MR.DER-0790_24-SP 147\" xr:uid="{CC0FA89D-545A-43B2-B0AA-E1E6332712AA}"/>
    <hyperlink ref="S645" r:id="rId1565" display="pw:\\SRVPW3.pls.planservi.com.br:Projetos\Documents\C0849 - DER\40_Emissao\03_GRD\0-GRDs_Enviadas DER\27ºMEDIÇÃO-26-09-2024 A 25-10-24\MR.DER-0790_24-SP 147\" xr:uid="{9C12F585-70DA-41F8-81FE-18B5FDA0535F}"/>
    <hyperlink ref="S644" r:id="rId1566" display="pw:\\SRVPW3.pls.planservi.com.br:Projetos\Documents\C0849 - DER\40_Emissao\03_GRD\0-GRDs_Enviadas DER\27ºMEDIÇÃO-26-09-2024 A 25-10-24\MR.DER-0790_24-SP 147\" xr:uid="{A0DE575E-EE30-4DF5-838F-7C190023814B}"/>
    <hyperlink ref="S643" r:id="rId1567" display="pw:\\SRVPW3.pls.planservi.com.br:Projetos\Documents\C0849 - DER\40_Emissao\03_GRD\0-GRDs_Enviadas DER\27ºMEDIÇÃO-26-09-2024 A 25-10-24\MR.DER-0790_24-SP 147\" xr:uid="{ED2E31DC-BE5C-43FE-9166-F59AA1A63CD9}"/>
    <hyperlink ref="S642" r:id="rId1568" display="pw:\\SRVPW3.pls.planservi.com.br:Projetos\Documents\C0849 - DER\40_Emissao\03_GRD\0-GRDs_Enviadas DER\27ºMEDIÇÃO-26-09-2024 A 25-10-24\MR.DER-0790_24-SP 147\" xr:uid="{FB5F6912-E142-4815-8CF1-8BAEA2DD018A}"/>
    <hyperlink ref="S641" r:id="rId1569" display="pw:\\SRVPW3.pls.planservi.com.br:Projetos\Documents\C0849 - DER\40_Emissao\03_GRD\0-GRDs_Enviadas DER\27ºMEDIÇÃO-26-09-2024 A 25-10-24\MR.DER-0790_24-SP 147\" xr:uid="{78E900D6-E3BE-432A-A5E4-D86A7D435874}"/>
    <hyperlink ref="S640" r:id="rId1570" display="pw:\\SRVPW3.pls.planservi.com.br:Projetos\Documents\C0849 - DER\40_Emissao\03_GRD\0-GRDs_Enviadas DER\27ºMEDIÇÃO-26-09-2024 A 25-10-24\MR.DER-0790_24-SP 147\" xr:uid="{9093BBB2-632A-42F4-82AB-95A87378847B}"/>
    <hyperlink ref="S639" r:id="rId1571" display="pw:\\SRVPW3.pls.planservi.com.br:Projetos\Documents\C0849 - DER\40_Emissao\03_GRD\0-GRDs_Enviadas DER\27ºMEDIÇÃO-26-09-2024 A 25-10-24\MR.DER-0790_24-SP 147\" xr:uid="{FDF9D95F-4868-4C2C-BC10-E5DFD0847C94}"/>
    <hyperlink ref="S638" r:id="rId1572" display="pw:\\SRVPW3.pls.planservi.com.br:Projetos\Documents\C0849 - DER\40_Emissao\03_GRD\0-GRDs_Enviadas DER\27ºMEDIÇÃO-26-09-2024 A 25-10-24\MR.DER-0790_24-SP 147\" xr:uid="{827F1FAA-2A57-4453-8DC8-26731C278347}"/>
    <hyperlink ref="S637" r:id="rId1573" display="pw:\\SRVPW3.pls.planservi.com.br:Projetos\Documents\C0849 - DER\40_Emissao\03_GRD\0-GRDs_Enviadas DER\27ºMEDIÇÃO-26-09-2024 A 25-10-24\MR.DER-0790_24-SP 147\" xr:uid="{FBA2A3A5-9148-4020-8279-1A5CF3E7D574}"/>
    <hyperlink ref="S636" r:id="rId1574" display="pw:\\SRVPW3.pls.planservi.com.br:Projetos\Documents\C0849 - DER\40_Emissao\03_GRD\0-GRDs_Enviadas DER\27ºMEDIÇÃO-26-09-2024 A 25-10-24\MR.DER-0790_24-SP 147\" xr:uid="{E16620C9-D619-4D16-B8E7-A72970E16DAF}"/>
    <hyperlink ref="S635" r:id="rId1575" display="pw:\\SRVPW3.pls.planservi.com.br:Projetos\Documents\C0849 - DER\40_Emissao\03_GRD\0-GRDs_Enviadas DER\27ºMEDIÇÃO-26-09-2024 A 25-10-24\MR.DER-0790_24-SP 147\" xr:uid="{059D493E-0A31-4EEC-A575-E1C804E13FDB}"/>
    <hyperlink ref="S634" r:id="rId1576" display="pw:\\SRVPW3.pls.planservi.com.br:Projetos\Documents\C0849 - DER\40_Emissao\03_GRD\0-GRDs_Enviadas DER\27ºMEDIÇÃO-26-09-2024 A 25-10-24\MR.DER-0790_24-SP 147\" xr:uid="{96B22491-9469-4F54-9904-F01058EA975A}"/>
    <hyperlink ref="S633" r:id="rId1577" display="pw:\\SRVPW3.pls.planservi.com.br:Projetos\Documents\C0849 - DER\40_Emissao\03_GRD\0-GRDs_Enviadas DER\27ºMEDIÇÃO-26-09-2024 A 25-10-24\MR.DER-0790_24-SP 147\" xr:uid="{12B1CCDA-5B55-4939-B871-89ECEDD2E4F1}"/>
    <hyperlink ref="S632" r:id="rId1578" display="pw:\\SRVPW3.pls.planservi.com.br:Projetos\Documents\C0849 - DER\40_Emissao\03_GRD\0-GRDs_Enviadas DER\27ºMEDIÇÃO-26-09-2024 A 25-10-24\MR.DER-0790_24-SP 147\" xr:uid="{90ED6FA7-D10D-4A1F-8923-685DAB3FE37B}"/>
    <hyperlink ref="S631" r:id="rId1579" display="pw:\\SRVPW3.pls.planservi.com.br:Projetos\Documents\C0849 - DER\40_Emissao\03_GRD\0-GRDs_Enviadas DER\27ºMEDIÇÃO-26-09-2024 A 25-10-24\MR.DER-0790_24-SP 147\" xr:uid="{6E8A4D58-AB1A-4FB0-858B-C5D9424E8CE0}"/>
    <hyperlink ref="S630" r:id="rId1580" display="pw:\\SRVPW3.pls.planservi.com.br:Projetos\Documents\C0849 - DER\40_Emissao\03_GRD\0-GRDs_Enviadas DER\27ºMEDIÇÃO-26-09-2024 A 25-10-24\MR.DER-0790_24-SP 147\" xr:uid="{A0C29EFD-D6BD-404C-A5B1-15FF2C0B6C4C}"/>
    <hyperlink ref="S629" r:id="rId1581" display="pw:\\SRVPW3.pls.planservi.com.br:Projetos\Documents\C0849 - DER\40_Emissao\03_GRD\0-GRDs_Enviadas DER\27ºMEDIÇÃO-26-09-2024 A 25-10-24\MR.DER-0790_24-SP 147\" xr:uid="{32D4744C-81CF-40E2-924B-5AF863BB150E}"/>
    <hyperlink ref="S628" r:id="rId1582" display="pw:\\SRVPW3.pls.planservi.com.br:Projetos\Documents\C0849 - DER\40_Emissao\03_GRD\0-GRDs_Enviadas DER\27ºMEDIÇÃO-26-09-2024 A 25-10-24\MR.DER-0790_24-SP 147\" xr:uid="{6A13B776-3DDE-47E1-9204-7D56BD858462}"/>
    <hyperlink ref="S627" r:id="rId1583" display="pw:\\SRVPW3.pls.planservi.com.br:Projetos\Documents\C0849 - DER\40_Emissao\03_GRD\0-GRDs_Enviadas DER\27ºMEDIÇÃO-26-09-2024 A 25-10-24\MR.DER-0790_24-SP 147\" xr:uid="{3D2F357E-E88C-46B7-A71F-5081AAEC87D2}"/>
    <hyperlink ref="S626" r:id="rId1584" display="pw:\\SRVPW3.pls.planservi.com.br:Projetos\Documents\C0849 - DER\40_Emissao\03_GRD\0-GRDs_Enviadas DER\27ºMEDIÇÃO-26-09-2024 A 25-10-24\MR.DER-0790_24-SP 147\" xr:uid="{CA13581C-B326-4DF8-88E6-09D4E57D14A5}"/>
    <hyperlink ref="S625" r:id="rId1585" display="pw:\\SRVPW3.pls.planservi.com.br:Projetos\Documents\C0849 - DER\40_Emissao\03_GRD\0-GRDs_Enviadas DER\27ºMEDIÇÃO-26-09-2024 A 25-10-24\MR.DER-0790_24-SP 147\" xr:uid="{4B93D00D-1607-4F4B-8546-7537D45BF162}"/>
    <hyperlink ref="S624" r:id="rId1586" display="pw:\\SRVPW3.pls.planservi.com.br:Projetos\Documents\C0849 - DER\40_Emissao\03_GRD\0-GRDs_Enviadas DER\27ºMEDIÇÃO-26-09-2024 A 25-10-24\MR.DER-0790_24-SP 147\" xr:uid="{0069E366-ADF8-4BA4-8602-3ECC0A5FD3B0}"/>
    <hyperlink ref="S623" r:id="rId1587" display="pw:\\SRVPW3.pls.planservi.com.br:Projetos\Documents\C0849 - DER\40_Emissao\03_GRD\0-GRDs_Enviadas DER\27ºMEDIÇÃO-26-09-2024 A 25-10-24\MR.DER-0790_24-SP 147\" xr:uid="{201F932E-0A04-443C-AA55-BEA7716CD091}"/>
    <hyperlink ref="S622" r:id="rId1588" display="pw:\\SRVPW3.pls.planservi.com.br:Projetos\Documents\C0849 - DER\40_Emissao\03_GRD\0-GRDs_Enviadas DER\27ºMEDIÇÃO-26-09-2024 A 25-10-24\MR.DER-0790_24-SP 147\" xr:uid="{BE12916B-37BB-4343-A304-EF92F036F392}"/>
    <hyperlink ref="S621" r:id="rId1589" display="pw:\\SRVPW3.pls.planservi.com.br:Projetos\Documents\C0849 - DER\40_Emissao\03_GRD\0-GRDs_Enviadas DER\27ºMEDIÇÃO-26-09-2024 A 25-10-24\MR.DER-0790_24-SP 147\" xr:uid="{17E17149-46C3-45BD-8FEF-498F4BD79C82}"/>
    <hyperlink ref="S620" r:id="rId1590" display="pw:\\SRVPW3.pls.planservi.com.br:Projetos\Documents\C0849 - DER\40_Emissao\03_GRD\0-GRDs_Enviadas DER\27ºMEDIÇÃO-26-09-2024 A 25-10-24\MR.DER-0790_24-SP 147\" xr:uid="{D93AB112-5F56-4B4E-B809-FA0BB4A00204}"/>
    <hyperlink ref="S619" r:id="rId1591" display="pw:\\SRVPW3.pls.planservi.com.br:Projetos\Documents\C0849 - DER\40_Emissao\03_GRD\0-GRDs_Enviadas DER\27ºMEDIÇÃO-26-09-2024 A 25-10-24\MR.DER-0790_24-SP 147\" xr:uid="{C6F5859D-BB14-4A3A-982F-43EC93A0713B}"/>
    <hyperlink ref="S618" r:id="rId1592" display="pw:\\SRVPW3.pls.planservi.com.br:Projetos\Documents\C0849 - DER\40_Emissao\03_GRD\0-GRDs_Enviadas DER\27ºMEDIÇÃO-26-09-2024 A 25-10-24\MR.DER-0790_24-SP 147\" xr:uid="{C679E005-4C35-4ED6-8A57-00DB104BDCF7}"/>
    <hyperlink ref="S617" r:id="rId1593" display="pw:\\SRVPW3.pls.planservi.com.br:Projetos\Documents\C0849 - DER\40_Emissao\03_GRD\0-GRDs_Enviadas DER\27ºMEDIÇÃO-26-09-2024 A 25-10-24\MR.DER-0790_24-SP 147\" xr:uid="{28147D6B-FD85-4A8A-9E12-61443FC3882A}"/>
    <hyperlink ref="S616" r:id="rId1594" display="pw:\\SRVPW3.pls.planservi.com.br:Projetos\Documents\C0849 - DER\40_Emissao\03_GRD\0-GRDs_Enviadas DER\27ºMEDIÇÃO-26-09-2024 A 25-10-24\MR.DER-0790_24-SP 147\" xr:uid="{235720E6-2EB0-4331-80CC-81138779D3EC}"/>
    <hyperlink ref="S615" r:id="rId1595" display="pw:\\SRVPW3.pls.planservi.com.br:Projetos\Documents\C0849 - DER\40_Emissao\03_GRD\0-GRDs_Enviadas DER\27ºMEDIÇÃO-26-09-2024 A 25-10-24\MR.DER-0790_24-SP 147\" xr:uid="{2138A55A-D49F-4683-B5B9-68A4A34D9C0B}"/>
    <hyperlink ref="S614" r:id="rId1596" display="pw:\\SRVPW3.pls.planservi.com.br:Projetos\Documents\C0849 - DER\40_Emissao\03_GRD\0-GRDs_Enviadas DER\27ºMEDIÇÃO-26-09-2024 A 25-10-24\MR.DER-0790_24-SP 147\" xr:uid="{BC33A3CB-D89C-42D0-8A6E-5005E0909372}"/>
    <hyperlink ref="S613" r:id="rId1597" display="pw:\\SRVPW3.pls.planservi.com.br:Projetos\Documents\C0849 - DER\40_Emissao\03_GRD\0-GRDs_Enviadas DER\27ºMEDIÇÃO-26-09-2024 A 25-10-24\MR.DER-0790_24-SP 147\" xr:uid="{6B5E56C6-2757-457C-B269-AC1F17329DBF}"/>
    <hyperlink ref="S612" r:id="rId1598" display="pw:\\SRVPW3.pls.planservi.com.br:Projetos\Documents\C0849 - DER\40_Emissao\03_GRD\0-GRDs_Enviadas DER\27ºMEDIÇÃO-26-09-2024 A 25-10-24\MR.DER-0790_24-SP 147\" xr:uid="{E958086D-8A94-4057-AC95-ACA18FD6405B}"/>
    <hyperlink ref="S611" r:id="rId1599" display="pw:\\SRVPW3.pls.planservi.com.br:Projetos\Documents\C0849 - DER\40_Emissao\03_GRD\0-GRDs_Enviadas DER\27ºMEDIÇÃO-26-09-2024 A 25-10-24\MR.DER-0790_24-SP 147\" xr:uid="{AB58CB04-53ED-4739-952A-DA5CD0ADA91B}"/>
    <hyperlink ref="S610" r:id="rId1600" display="pw:\\SRVPW3.pls.planservi.com.br:Projetos\Documents\C0849 - DER\40_Emissao\03_GRD\0-GRDs_Enviadas DER\27ºMEDIÇÃO-26-09-2024 A 25-10-24\MR.DER-0790_24-SP 147\" xr:uid="{D99DE6C4-0C67-4666-94C7-3DA042140CF1}"/>
    <hyperlink ref="S609" r:id="rId1601" display="pw:\\SRVPW3.pls.planservi.com.br:Projetos\Documents\C0849 - DER\40_Emissao\03_GRD\0-GRDs_Enviadas DER\27ºMEDIÇÃO-26-09-2024 A 25-10-24\MR.DER-0790_24-SP 147\" xr:uid="{DFB252D2-1F88-4C1B-AE80-E440FF4DB868}"/>
    <hyperlink ref="S607" r:id="rId1602" display="pw:\\SRVPW3.pls.planservi.com.br:Projetos\Documents\C0849 - DER\40_Emissao\03_GRD\0-GRDs_Enviadas DER\27ºMEDIÇÃO-26-09-2024 A 25-10-24\MR.DER-0790_24-SP 147\" xr:uid="{C7A6DAE4-BC2D-4CAA-A742-CFA6C64C2655}"/>
    <hyperlink ref="S606" r:id="rId1603" display="pw:\\SRVPW3.pls.planservi.com.br:Projetos\Documents\C0849 - DER\40_Emissao\03_GRD\0-GRDs_Enviadas DER\27ºMEDIÇÃO-26-09-2024 A 25-10-24\MR.DER-0790_24-SP 147\" xr:uid="{B79AAA2E-94A6-4DEF-BE8B-17451B9B3A25}"/>
    <hyperlink ref="S605" r:id="rId1604" display="pw:\\SRVPW3.pls.planservi.com.br:Projetos\Documents\C0849 - DER\40_Emissao\03_GRD\0-GRDs_Enviadas DER\27ºMEDIÇÃO-26-09-2024 A 25-10-24\MR.DER-0790_24-SP 147\" xr:uid="{86BB01EF-6B59-441D-9B76-5EAEA94872AF}"/>
    <hyperlink ref="S604" r:id="rId1605" display="pw:\\SRVPW3.pls.planservi.com.br:Projetos\Documents\C0849 - DER\40_Emissao\03_GRD\0-GRDs_Enviadas DER\27ºMEDIÇÃO-26-09-2024 A 25-10-24\MR.DER-0790_24-SP 147\" xr:uid="{A53C2521-32DF-4477-B43E-EF5045FDF39A}"/>
    <hyperlink ref="S603" r:id="rId1606" display="pw:\\SRVPW3.pls.planservi.com.br:Projetos\Documents\C0849 - DER\40_Emissao\03_GRD\0-GRDs_Enviadas DER\27ºMEDIÇÃO-26-09-2024 A 25-10-24\MR.DER-0790_24-SP 147\" xr:uid="{0DF57AE5-AD8E-4472-BA7E-5157491D6DF1}"/>
    <hyperlink ref="S602" r:id="rId1607" display="pw:\\SRVPW3.pls.planservi.com.br:Projetos\Documents\C0849 - DER\40_Emissao\03_GRD\0-GRDs_Enviadas DER\27ºMEDIÇÃO-26-09-2024 A 25-10-24\MR.DER-0790_24-SP 147\" xr:uid="{5E25A59A-6449-4865-ACEC-E68EDD9B3ECA}"/>
    <hyperlink ref="S601" r:id="rId1608" display="pw:\\SRVPW3.pls.planservi.com.br:Projetos\Documents\C0849 - DER\40_Emissao\03_GRD\0-GRDs_Enviadas DER\27ºMEDIÇÃO-26-09-2024 A 25-10-24\MR.DER-0790_24-SP 147\" xr:uid="{44B20AB6-B490-420F-A25C-94BB0796A8BE}"/>
    <hyperlink ref="S600" r:id="rId1609" display="pw:\\SRVPW3.pls.planservi.com.br:Projetos\Documents\C0849 - DER\40_Emissao\03_GRD\0-GRDs_Enviadas DER\27ºMEDIÇÃO-26-09-2024 A 25-10-24\MR.DER-0790_24-SP 147\" xr:uid="{759F5876-EB23-4B42-9AA0-38661DB174B7}"/>
    <hyperlink ref="S599" r:id="rId1610" display="pw:\\SRVPW3.pls.planservi.com.br:Projetos\Documents\C0849 - DER\40_Emissao\03_GRD\0-GRDs_Enviadas DER\27ºMEDIÇÃO-26-09-2024 A 25-10-24\MR.DER-0790_24-SP 147\" xr:uid="{9644AFA2-3BD2-49D0-8563-EF1FECF9EB3E}"/>
    <hyperlink ref="S598" r:id="rId1611" display="pw:\\SRVPW3.pls.planservi.com.br:Projetos\Documents\C0849 - DER\40_Emissao\03_GRD\0-GRDs_Enviadas DER\27ºMEDIÇÃO-26-09-2024 A 25-10-24\MR.DER-0790_24-SP 147\" xr:uid="{43BEDEAB-AE17-4BC4-8B21-56FDE404DAF1}"/>
    <hyperlink ref="M448" r:id="rId1612" display="pw:\\SRVPW3.pls.planservi.com.br:Projetos\Documents\C0849 - DER\40_Emissao\03_GRD\0-GRDs_Enviadas DER\26ºMEDIÇÃO-26-08-2024 A 25-09-24\MR.DER-0763_24\" xr:uid="{A4D74195-26AF-4110-8CA2-88CBF77516CD}"/>
    <hyperlink ref="M429" r:id="rId1613" display="pw:\\SRVPW3.pls.planservi.com.br:Projetos\Documents\C0849 - DER\40_Emissao\03_GRD\0-GRDs_Enviadas DER\26ºMEDIÇÃO-26-08-2024 A 25-09-24\MR.DER-0763_24\" xr:uid="{F55FE2BD-0699-4E1D-846A-5CAF896DDEF9}"/>
    <hyperlink ref="M428" r:id="rId1614" display="pw:\\SRVPW3.pls.planservi.com.br:Projetos\Documents\C0849 - DER\40_Emissao\03_GRD\0-GRDs_Enviadas DER\26ºMEDIÇÃO-26-08-2024 A 25-09-24\MR.DER-0763_24\" xr:uid="{637095CF-A579-448A-A54E-430051240D33}"/>
    <hyperlink ref="M427" r:id="rId1615" display="pw:\\SRVPW3.pls.planservi.com.br:Projetos\Documents\C0849 - DER\40_Emissao\03_GRD\0-GRDs_Enviadas DER\26ºMEDIÇÃO-26-08-2024 A 25-09-24\MR.DER-0763_24\" xr:uid="{BEBE6037-13F5-41D0-ADCF-F2E1DE50FFAA}"/>
    <hyperlink ref="M426" r:id="rId1616" display="pw:\\SRVPW3.pls.planservi.com.br:Projetos\Documents\C0849 - DER\40_Emissao\03_GRD\0-GRDs_Enviadas DER\26ºMEDIÇÃO-26-08-2024 A 25-09-24\MR.DER-0763_24\" xr:uid="{A690956A-EEA1-43EC-9D6D-C40E7D35D59B}"/>
    <hyperlink ref="M425" r:id="rId1617" display="pw:\\SRVPW3.pls.planservi.com.br:Projetos\Documents\C0849 - DER\40_Emissao\03_GRD\0-GRDs_Enviadas DER\26ºMEDIÇÃO-26-08-2024 A 25-09-24\MR.DER-0763_24\" xr:uid="{A82F008F-288B-4BD3-BFBD-E519D2E48A59}"/>
    <hyperlink ref="M424" r:id="rId1618" display="pw:\\SRVPW3.pls.planservi.com.br:Projetos\Documents\C0849 - DER\40_Emissao\03_GRD\0-GRDs_Enviadas DER\26ºMEDIÇÃO-26-08-2024 A 25-09-24\MR.DER-0763_24\" xr:uid="{9CA8325F-5F3A-4F2B-BCF4-C58696B07F74}"/>
    <hyperlink ref="M423" r:id="rId1619" display="pw:\\SRVPW3.pls.planservi.com.br:Projetos\Documents\C0849 - DER\40_Emissao\03_GRD\0-GRDs_Enviadas DER\26ºMEDIÇÃO-26-08-2024 A 25-09-24\MR.DER-0763_24\" xr:uid="{E82A4841-8E42-4BB6-878D-3FEA17E7F1B5}"/>
    <hyperlink ref="M422" r:id="rId1620" display="pw:\\SRVPW3.pls.planservi.com.br:Projetos\Documents\C0849 - DER\40_Emissao\03_GRD\0-GRDs_Enviadas DER\26ºMEDIÇÃO-26-08-2024 A 25-09-24\MR.DER-0763_24\" xr:uid="{665E81B7-C790-4E36-B4B9-0B6A5579C88F}"/>
    <hyperlink ref="M421" r:id="rId1621" display="pw:\\SRVPW3.pls.planservi.com.br:Projetos\Documents\C0849 - DER\40_Emissao\03_GRD\0-GRDs_Enviadas DER\26ºMEDIÇÃO-26-08-2024 A 25-09-24\MR.DER-0763_24\" xr:uid="{BAF9F04E-9ED1-4AB0-972C-3C92E8C5397A}"/>
    <hyperlink ref="M420" r:id="rId1622" display="pw:\\SRVPW3.pls.planservi.com.br:Projetos\Documents\C0849 - DER\40_Emissao\03_GRD\0-GRDs_Enviadas DER\26ºMEDIÇÃO-26-08-2024 A 25-09-24\MR.DER-0763_24\" xr:uid="{4EB13974-9156-4574-B7C6-81A4CF3F9FF6}"/>
    <hyperlink ref="M419" r:id="rId1623" display="pw:\\SRVPW3.pls.planservi.com.br:Projetos\Documents\C0849 - DER\40_Emissao\03_GRD\0-GRDs_Enviadas DER\26ºMEDIÇÃO-26-08-2024 A 25-09-24\MR.DER-0763_24\" xr:uid="{6F8015E3-3AD4-41A3-822F-F9EBE8BF220E}"/>
    <hyperlink ref="M418" r:id="rId1624" display="pw:\\SRVPW3.pls.planservi.com.br:Projetos\Documents\C0849 - DER\40_Emissao\03_GRD\0-GRDs_Enviadas DER\26ºMEDIÇÃO-26-08-2024 A 25-09-24\MR.DER-0763_24\" xr:uid="{2262ABBD-EEE1-48B1-B6EF-B3F2E6A391D3}"/>
    <hyperlink ref="M417" r:id="rId1625" display="pw:\\SRVPW3.pls.planservi.com.br:Projetos\Documents\C0849 - DER\40_Emissao\03_GRD\0-GRDs_Enviadas DER\26ºMEDIÇÃO-26-08-2024 A 25-09-24\MR.DER-0763_24\" xr:uid="{27CC9FD0-B97F-4B02-9161-3E95C74EBA66}"/>
    <hyperlink ref="M416" r:id="rId1626" display="pw:\\SRVPW3.pls.planservi.com.br:Projetos\Documents\C0849 - DER\40_Emissao\03_GRD\0-GRDs_Enviadas DER\26ºMEDIÇÃO-26-08-2024 A 25-09-24\MR.DER-0763_24\" xr:uid="{15E3A343-61C3-497A-BE34-9C6ACFC9E841}"/>
    <hyperlink ref="M415" r:id="rId1627" display="pw:\\SRVPW3.pls.planservi.com.br:Projetos\Documents\C0849 - DER\40_Emissao\03_GRD\0-GRDs_Enviadas DER\26ºMEDIÇÃO-26-08-2024 A 25-09-24\MR.DER-0763_24\" xr:uid="{02BC1AF0-DD54-4566-AAD9-C1D9CB65B0C5}"/>
    <hyperlink ref="M414" r:id="rId1628" display="pw:\\SRVPW3.pls.planservi.com.br:Projetos\Documents\C0849 - DER\40_Emissao\03_GRD\0-GRDs_Enviadas DER\26ºMEDIÇÃO-26-08-2024 A 25-09-24\MR.DER-0763_24\" xr:uid="{F562B8DB-B6BC-45CD-82AB-B6E34F16A261}"/>
    <hyperlink ref="M413" r:id="rId1629" display="pw:\\SRVPW3.pls.planservi.com.br:Projetos\Documents\C0849 - DER\40_Emissao\03_GRD\0-GRDs_Enviadas DER\26ºMEDIÇÃO-26-08-2024 A 25-09-24\MR.DER-0763_24\" xr:uid="{C205A371-120B-4465-A838-EDFCCD2AFF10}"/>
    <hyperlink ref="M412" r:id="rId1630" display="pw:\\SRVPW3.pls.planservi.com.br:Projetos\Documents\C0849 - DER\40_Emissao\03_GRD\0-GRDs_Enviadas DER\26ºMEDIÇÃO-26-08-2024 A 25-09-24\MR.DER-0763_24\" xr:uid="{4C5C2CFD-62B4-4327-BA72-B78BB741579C}"/>
    <hyperlink ref="M411" r:id="rId1631" display="pw:\\SRVPW3.pls.planservi.com.br:Projetos\Documents\C0849 - DER\40_Emissao\03_GRD\0-GRDs_Enviadas DER\26ºMEDIÇÃO-26-08-2024 A 25-09-24\MR.DER-0763_24\" xr:uid="{99164805-1A47-471E-B6D4-6ABCAFC0FE4C}"/>
    <hyperlink ref="M410" r:id="rId1632" display="pw:\\SRVPW3.pls.planservi.com.br:Projetos\Documents\C0849 - DER\40_Emissao\03_GRD\0-GRDs_Enviadas DER\26ºMEDIÇÃO-26-08-2024 A 25-09-24\MR.DER-0763_24\" xr:uid="{FE3E3130-401E-4F93-BA3D-CBE37FE2410B}"/>
    <hyperlink ref="M409" r:id="rId1633" display="pw:\\SRVPW3.pls.planservi.com.br:Projetos\Documents\C0849 - DER\40_Emissao\03_GRD\0-GRDs_Enviadas DER\26ºMEDIÇÃO-26-08-2024 A 25-09-24\MR.DER-0763_24\" xr:uid="{508F75A1-A12C-48B1-AB4C-B78B0FBD1973}"/>
    <hyperlink ref="M408" r:id="rId1634" display="pw:\\SRVPW3.pls.planservi.com.br:Projetos\Documents\C0849 - DER\40_Emissao\03_GRD\0-GRDs_Enviadas DER\26ºMEDIÇÃO-26-08-2024 A 25-09-24\MR.DER-0763_24\" xr:uid="{F8CDBC22-B920-4040-804C-8C60CAA724E3}"/>
    <hyperlink ref="M407" r:id="rId1635" display="pw:\\SRVPW3.pls.planservi.com.br:Projetos\Documents\C0849 - DER\40_Emissao\03_GRD\0-GRDs_Enviadas DER\26ºMEDIÇÃO-26-08-2024 A 25-09-24\MR.DER-0763_24\" xr:uid="{3A2B441D-2BD6-4261-88BD-38739B2D5841}"/>
    <hyperlink ref="M406" r:id="rId1636" display="pw:\\SRVPW3.pls.planservi.com.br:Projetos\Documents\C0849 - DER\40_Emissao\03_GRD\0-GRDs_Enviadas DER\26ºMEDIÇÃO-26-08-2024 A 25-09-24\MR.DER-0763_24\" xr:uid="{B530CC18-67D0-4158-B3A5-4A1B7A8963F3}"/>
    <hyperlink ref="M405" r:id="rId1637" display="pw:\\SRVPW3.pls.planservi.com.br:Projetos\Documents\C0849 - DER\40_Emissao\03_GRD\0-GRDs_Enviadas DER\26ºMEDIÇÃO-26-08-2024 A 25-09-24\MR.DER-0763_24\" xr:uid="{78F862F3-D175-4D51-8B0C-95E9A668AB7D}"/>
    <hyperlink ref="M404" r:id="rId1638" display="pw:\\SRVPW3.pls.planservi.com.br:Projetos\Documents\C0849 - DER\40_Emissao\03_GRD\0-GRDs_Enviadas DER\26ºMEDIÇÃO-26-08-2024 A 25-09-24\MR.DER-0763_24\" xr:uid="{93D71008-304B-4C96-9ED2-71388B4C8918}"/>
    <hyperlink ref="M403" r:id="rId1639" display="pw:\\SRVPW3.pls.planservi.com.br:Projetos\Documents\C0849 - DER\40_Emissao\03_GRD\0-GRDs_Enviadas DER\26ºMEDIÇÃO-26-08-2024 A 25-09-24\MR.DER-0763_24\" xr:uid="{FC5981DA-7563-4CB1-9BB8-2C1A33932ED0}"/>
    <hyperlink ref="M402" r:id="rId1640" display="pw:\\SRVPW3.pls.planservi.com.br:Projetos\Documents\C0849 - DER\40_Emissao\03_GRD\0-GRDs_Enviadas DER\26ºMEDIÇÃO-26-08-2024 A 25-09-24\MR.DER-0763_24\" xr:uid="{F42CAC8A-A590-4ACB-A02D-BD55AA443F98}"/>
    <hyperlink ref="M401" r:id="rId1641" display="pw:\\SRVPW3.pls.planservi.com.br:Projetos\Documents\C0849 - DER\40_Emissao\03_GRD\0-GRDs_Enviadas DER\26ºMEDIÇÃO-26-08-2024 A 25-09-24\MR.DER-0763_24\" xr:uid="{E61F43E0-D78D-408C-A197-83448C3931FB}"/>
    <hyperlink ref="M400" r:id="rId1642" display="pw:\\SRVPW3.pls.planservi.com.br:Projetos\Documents\C0849 - DER\40_Emissao\03_GRD\0-GRDs_Enviadas DER\26ºMEDIÇÃO-26-08-2024 A 25-09-24\MR.DER-0763_24\" xr:uid="{49440487-045F-43FA-966D-30DB0A734EB4}"/>
    <hyperlink ref="M399" r:id="rId1643" display="pw:\\SRVPW3.pls.planservi.com.br:Projetos\Documents\C0849 - DER\40_Emissao\03_GRD\0-GRDs_Enviadas DER\26ºMEDIÇÃO-26-08-2024 A 25-09-24\MR.DER-0763_24\" xr:uid="{9BE5AF68-C266-4A12-892F-B2626E216C33}"/>
    <hyperlink ref="M398" r:id="rId1644" display="pw:\\SRVPW3.pls.planservi.com.br:Projetos\Documents\C0849 - DER\40_Emissao\03_GRD\0-GRDs_Enviadas DER\26ºMEDIÇÃO-26-08-2024 A 25-09-24\MR.DER-0763_24\" xr:uid="{19E1B1E6-915E-45B1-B263-529951B110B2}"/>
    <hyperlink ref="M397" r:id="rId1645" display="pw:\\SRVPW3.pls.planservi.com.br:Projetos\Documents\C0849 - DER\40_Emissao\03_GRD\0-GRDs_Enviadas DER\26ºMEDIÇÃO-26-08-2024 A 25-09-24\MR.DER-0763_24\" xr:uid="{B3463334-B405-468D-A5F2-51EE24B69AAC}"/>
    <hyperlink ref="M396" r:id="rId1646" display="pw:\\SRVPW3.pls.planservi.com.br:Projetos\Documents\C0849 - DER\40_Emissao\03_GRD\0-GRDs_Enviadas DER\26ºMEDIÇÃO-26-08-2024 A 25-09-24\MR.DER-0763_24\" xr:uid="{034D3118-086B-4972-B6BA-954A93B078EF}"/>
    <hyperlink ref="M395" r:id="rId1647" display="pw:\\SRVPW3.pls.planservi.com.br:Projetos\Documents\C0849 - DER\40_Emissao\03_GRD\0-GRDs_Enviadas DER\26ºMEDIÇÃO-26-08-2024 A 25-09-24\MR.DER-0763_24\" xr:uid="{70A8AB0C-D297-40F4-887E-7884CFE54988}"/>
    <hyperlink ref="M394" r:id="rId1648" display="pw:\\SRVPW3.pls.planservi.com.br:Projetos\Documents\C0849 - DER\40_Emissao\03_GRD\0-GRDs_Enviadas DER\26ºMEDIÇÃO-26-08-2024 A 25-09-24\MR.DER-0763_24\" xr:uid="{93A87613-E408-4BA6-B485-D854834A44E4}"/>
    <hyperlink ref="M393" r:id="rId1649" display="pw:\\SRVPW3.pls.planservi.com.br:Projetos\Documents\C0849 - DER\40_Emissao\03_GRD\0-GRDs_Enviadas DER\26ºMEDIÇÃO-26-08-2024 A 25-09-24\MR.DER-0763_24\" xr:uid="{74E0958D-94DC-4260-8D0C-1ED0BA0A86F7}"/>
    <hyperlink ref="M392" r:id="rId1650" display="pw:\\SRVPW3.pls.planservi.com.br:Projetos\Documents\C0849 - DER\40_Emissao\03_GRD\0-GRDs_Enviadas DER\26ºMEDIÇÃO-26-08-2024 A 25-09-24\MR.DER-0763_24\" xr:uid="{9D7ADEC7-2B99-4E08-9854-4A7B37D19CD9}"/>
    <hyperlink ref="M391" r:id="rId1651" display="pw:\\SRVPW3.pls.planservi.com.br:Projetos\Documents\C0849 - DER\40_Emissao\03_GRD\0-GRDs_Enviadas DER\26ºMEDIÇÃO-26-08-2024 A 25-09-24\MR.DER-0763_24\" xr:uid="{5263E125-FF90-4005-9AC3-31C766FBC07A}"/>
    <hyperlink ref="M390" r:id="rId1652" display="pw:\\SRVPW3.pls.planservi.com.br:Projetos\Documents\C0849 - DER\40_Emissao\03_GRD\0-GRDs_Enviadas DER\26ºMEDIÇÃO-26-08-2024 A 25-09-24\MR.DER-0763_24\" xr:uid="{95082C2C-B1BB-4432-ACAF-A25F224E9D55}"/>
    <hyperlink ref="M389" r:id="rId1653" display="pw:\\SRVPW3.pls.planservi.com.br:Projetos\Documents\C0849 - DER\40_Emissao\03_GRD\0-GRDs_Enviadas DER\26ºMEDIÇÃO-26-08-2024 A 25-09-24\MR.DER-0763_24\" xr:uid="{654EFDC4-D672-40F2-B86B-A2E818DE3BC4}"/>
    <hyperlink ref="M388" r:id="rId1654" display="pw:\\SRVPW3.pls.planservi.com.br:Projetos\Documents\C0849 - DER\40_Emissao\03_GRD\0-GRDs_Enviadas DER\26ºMEDIÇÃO-26-08-2024 A 25-09-24\MR.DER-0763_24\" xr:uid="{E2971C90-E85C-40A1-AF33-F5EAA761B91F}"/>
    <hyperlink ref="M387" r:id="rId1655" display="pw:\\SRVPW3.pls.planservi.com.br:Projetos\Documents\C0849 - DER\40_Emissao\03_GRD\0-GRDs_Enviadas DER\26ºMEDIÇÃO-26-08-2024 A 25-09-24\MR.DER-0763_24\" xr:uid="{BE670E54-153B-4AA5-9EC8-455BE92CBFE7}"/>
    <hyperlink ref="M386" r:id="rId1656" display="pw:\\SRVPW3.pls.planservi.com.br:Projetos\Documents\C0849 - DER\40_Emissao\03_GRD\0-GRDs_Enviadas DER\26ºMEDIÇÃO-26-08-2024 A 25-09-24\MR.DER-0763_24\" xr:uid="{7FBC4B20-0195-4DB0-A764-EA3EA86816FB}"/>
    <hyperlink ref="M385" r:id="rId1657" display="pw:\\SRVPW3.pls.planservi.com.br:Projetos\Documents\C0849 - DER\40_Emissao\03_GRD\0-GRDs_Enviadas DER\26ºMEDIÇÃO-26-08-2024 A 25-09-24\MR.DER-0763_24\" xr:uid="{50251171-111D-4A2D-A713-C8E5CF499A9F}"/>
    <hyperlink ref="Y234" r:id="rId1658" display="pw:\\SRVPW3.pls.planservi.com.br:Projetos\Documents\C0849 - DER\40_Emissao\03_GRD\0-GRDs_Enviadas DER\26ºMEDIÇÃO-26-08-2024 A 25-09-24\MR.DER-0765_24\" xr:uid="{2DD21E9C-0854-4D59-8C4E-EEB6D1A1E004}"/>
    <hyperlink ref="Y233" r:id="rId1659" display="pw:\\SRVPW3.pls.planservi.com.br:Projetos\Documents\C0849 - DER\40_Emissao\03_GRD\0-GRDs_Enviadas DER\26ºMEDIÇÃO-26-08-2024 A 25-09-24\MR.DER-0765_24\" xr:uid="{A63AAE05-C45F-4A58-AB36-AE7C8CB5D0DD}"/>
    <hyperlink ref="Y232" r:id="rId1660" display="pw:\\SRVPW3.pls.planservi.com.br:Projetos\Documents\C0849 - DER\40_Emissao\03_GRD\0-GRDs_Enviadas DER\26ºMEDIÇÃO-26-08-2024 A 25-09-24\MR.DER-0765_24\" xr:uid="{5348B9F5-CE94-457C-A587-4774270EDF52}"/>
    <hyperlink ref="Y229" r:id="rId1661" display="pw:\\SRVPW3.pls.planservi.com.br:Projetos\Documents\C0849 - DER\40_Emissao\03_GRD\0-GRDs_Enviadas DER\26ºMEDIÇÃO-26-08-2024 A 25-09-24\MR.DER-0765_24\" xr:uid="{91D1031B-2C42-490C-B64D-11A216F79DB4}"/>
    <hyperlink ref="Y228" r:id="rId1662" display="pw:\\SRVPW3.pls.planservi.com.br:Projetos\Documents\C0849 - DER\40_Emissao\03_GRD\0-GRDs_Enviadas DER\26ºMEDIÇÃO-26-08-2024 A 25-09-24\MR.DER-0765_24\" xr:uid="{5B48EA04-BB8C-4FE2-9313-1B06C2831CFD}"/>
    <hyperlink ref="Y227" r:id="rId1663" display="pw:\\SRVPW3.pls.planservi.com.br:Projetos\Documents\C0849 - DER\40_Emissao\03_GRD\0-GRDs_Enviadas DER\26ºMEDIÇÃO-26-08-2024 A 25-09-24\MR.DER-0765_24\" xr:uid="{5EBD344A-FB39-4D6F-9411-4416B482E6EB}"/>
    <hyperlink ref="Y224" r:id="rId1664" display="pw:\\SRVPW3.pls.planservi.com.br:Projetos\Documents\C0849 - DER\40_Emissao\03_GRD\0-GRDs_Enviadas DER\26ºMEDIÇÃO-26-08-2024 A 25-09-24\MR.DER-0765_24\" xr:uid="{A79016C5-FBE0-4466-A087-4CB861E4D8AF}"/>
    <hyperlink ref="Y223" r:id="rId1665" display="pw:\\SRVPW3.pls.planservi.com.br:Projetos\Documents\C0849 - DER\40_Emissao\03_GRD\0-GRDs_Enviadas DER\26ºMEDIÇÃO-26-08-2024 A 25-09-24\MR.DER-0765_24\" xr:uid="{5CC67EB3-B4E4-4878-8DAA-ECFAB67A405F}"/>
    <hyperlink ref="Y221" r:id="rId1666" display="pw:\\SRVPW3.pls.planservi.com.br:Projetos\Documents\C0849 - DER\40_Emissao\03_GRD\0-GRDs_Enviadas DER\26ºMEDIÇÃO-26-08-2024 A 25-09-24\MR.DER-0765_24\" xr:uid="{F74F89B3-B9D6-4D8A-ABB0-97BE2E91129D}"/>
    <hyperlink ref="Y220" r:id="rId1667" display="pw:\\SRVPW3.pls.planservi.com.br:Projetos\Documents\C0849 - DER\40_Emissao\03_GRD\0-GRDs_Enviadas DER\26ºMEDIÇÃO-26-08-2024 A 25-09-24\MR.DER-0765_24\" xr:uid="{5CF475BD-306B-4619-8494-9109F9213114}"/>
    <hyperlink ref="Y219" r:id="rId1668" display="pw:\\SRVPW3.pls.planservi.com.br:Projetos\Documents\C0849 - DER\40_Emissao\03_GRD\0-GRDs_Enviadas DER\26ºMEDIÇÃO-26-08-2024 A 25-09-24\MR.DER-0765_24\" xr:uid="{7DC6B01D-3808-4644-AEE0-6DFE80D913E1}"/>
    <hyperlink ref="Y217" r:id="rId1669" display="pw:\\SRVPW3.pls.planservi.com.br:Projetos\Documents\C0849 - DER\40_Emissao\03_GRD\0-GRDs_Enviadas DER\26ºMEDIÇÃO-26-08-2024 A 25-09-24\MR.DER-0765_24\" xr:uid="{48320B18-659E-4F82-9082-165A1C8193D4}"/>
    <hyperlink ref="Y216" r:id="rId1670" display="pw:\\SRVPW3.pls.planservi.com.br:Projetos\Documents\C0849 - DER\40_Emissao\03_GRD\0-GRDs_Enviadas DER\26ºMEDIÇÃO-26-08-2024 A 25-09-24\MR.DER-0765_24\" xr:uid="{D9D12649-05B9-495B-A4C9-BC39BB24E58B}"/>
    <hyperlink ref="Y215" r:id="rId1671" display="pw:\\SRVPW3.pls.planservi.com.br:Projetos\Documents\C0849 - DER\40_Emissao\03_GRD\0-GRDs_Enviadas DER\26ºMEDIÇÃO-26-08-2024 A 25-09-24\MR.DER-0765_24\" xr:uid="{9A2072A1-B256-4DEA-BF58-3D503B5EEB9F}"/>
    <hyperlink ref="Y208" r:id="rId1672" display="pw:\\SRVPW3.pls.planservi.com.br:Projetos\Documents\C0849 - DER\40_Emissao\03_GRD\0-GRDs_Enviadas DER\26ºMEDIÇÃO-26-08-2024 A 25-09-24\MR.DER-0765_24\" xr:uid="{4AFD7EEB-7BDF-46AE-B1E8-C99B07CE2569}"/>
    <hyperlink ref="M248" r:id="rId1673" display="pw:\\SRVPW3.pls.planservi.com.br:Projetos\Documents\C0849 - DER\40_Emissao\03_GRD\0-GRDs_Enviadas DER\26ºMEDIÇÃO-26-08-2024 A 25-09-24\MR.DER-0751_24\" xr:uid="{595DF829-6F24-4649-885B-DBDD8292FF55}"/>
    <hyperlink ref="M247" r:id="rId1674" display="pw:\\SRVPW3.pls.planservi.com.br:Projetos\Documents\C0849 - DER\40_Emissao\03_GRD\0-GRDs_Enviadas DER\26ºMEDIÇÃO-26-08-2024 A 25-09-24\MR.DER-0751_24\" xr:uid="{3ACE675D-5A7B-4B81-BB31-5CAD242D3794}"/>
    <hyperlink ref="M185" r:id="rId1675" display="pw:\\SRVPW3.pls.planservi.com.br:Projetos\Documents\C0849 - DER\40_Emissao\03_GRD\0-GRDs_Enviadas DER\25ºMEDIÇÃO-26-07-2024 A 25-08-24\MR.DER-0738_24\" xr:uid="{6E59DC1A-813F-4E5B-87A9-E5278AB0969C}"/>
    <hyperlink ref="M184" r:id="rId1676" display="pw:\\SRVPW3.pls.planservi.com.br:Projetos\Documents\C0849 - DER\40_Emissao\03_GRD\0-GRDs_Enviadas DER\25ºMEDIÇÃO-26-07-2024 A 25-08-24\MR.DER-0738_24\" xr:uid="{A4C484F2-F09E-44FF-9926-9380383A380C}"/>
    <hyperlink ref="M183" r:id="rId1677" display="pw:\\SRVPW3.pls.planservi.com.br:Projetos\Documents\C0849 - DER\40_Emissao\03_GRD\0-GRDs_Enviadas DER\25ºMEDIÇÃO-26-07-2024 A 25-08-24\MR.DER-0738_24\" xr:uid="{EED984AA-54B3-4BF3-A633-1D2696678389}"/>
    <hyperlink ref="M182" r:id="rId1678" display="pw:\\SRVPW3.pls.planservi.com.br:Projetos\Documents\C0849 - DER\40_Emissao\03_GRD\0-GRDs_Enviadas DER\25ºMEDIÇÃO-26-07-2024 A 25-08-24\MR.DER-0738_24\" xr:uid="{1EC6E212-ADA6-48FD-BCD1-171633D3CCC0}"/>
    <hyperlink ref="M181" r:id="rId1679" display="pw:\\SRVPW3.pls.planservi.com.br:Projetos\Documents\C0849 - DER\40_Emissao\03_GRD\0-GRDs_Enviadas DER\25ºMEDIÇÃO-26-07-2024 A 25-08-24\MR.DER-0738_24\" xr:uid="{C9017449-CA4A-415E-8591-40224ABD2D3E}"/>
    <hyperlink ref="M180" r:id="rId1680" display="pw:\\SRVPW3.pls.planservi.com.br:Projetos\Documents\C0849 - DER\40_Emissao\03_GRD\0-GRDs_Enviadas DER\25ºMEDIÇÃO-26-07-2024 A 25-08-24\MR.DER-0738_24\" xr:uid="{DDF3E6B7-FA02-4239-AB68-079E0E7B9F57}"/>
    <hyperlink ref="M179" r:id="rId1681" display="pw:\\SRVPW3.pls.planservi.com.br:Projetos\Documents\C0849 - DER\40_Emissao\03_GRD\0-GRDs_Enviadas DER\25ºMEDIÇÃO-26-07-2024 A 25-08-24\MR.DER-0738_24\" xr:uid="{6E54E900-2A89-4CCB-9191-228B1784EC03}"/>
    <hyperlink ref="M178" r:id="rId1682" display="pw:\\SRVPW3.pls.planservi.com.br:Projetos\Documents\C0849 - DER\40_Emissao\03_GRD\0-GRDs_Enviadas DER\25ºMEDIÇÃO-26-07-2024 A 25-08-24\MR.DER-0738_24\" xr:uid="{A5E2981D-5AEB-4934-995F-39AA4C4B2759}"/>
    <hyperlink ref="M177" r:id="rId1683" display="pw:\\SRVPW3.pls.planservi.com.br:Projetos\Documents\C0849 - DER\40_Emissao\03_GRD\0-GRDs_Enviadas DER\25ºMEDIÇÃO-26-07-2024 A 25-08-24\MR.DER-0738_24\" xr:uid="{EF0BF6C6-36D9-41FB-81BB-C9E44227E217}"/>
    <hyperlink ref="M176" r:id="rId1684" display="pw:\\SRVPW3.pls.planservi.com.br:Projetos\Documents\C0849 - DER\40_Emissao\03_GRD\0-GRDs_Enviadas DER\25ºMEDIÇÃO-26-07-2024 A 25-08-24\MR.DER-0738_24\" xr:uid="{A09EF4AC-2004-41A2-86A7-61FDB8248DA1}"/>
    <hyperlink ref="M175" r:id="rId1685" display="pw:\\SRVPW3.pls.planservi.com.br:Projetos\Documents\C0849 - DER\40_Emissao\03_GRD\0-GRDs_Enviadas DER\25ºMEDIÇÃO-26-07-2024 A 25-08-24\MR.DER-0738_24\" xr:uid="{649B8BD0-9507-4C78-BECE-E40A5839EEE0}"/>
    <hyperlink ref="M174" r:id="rId1686" display="pw:\\SRVPW3.pls.planservi.com.br:Projetos\Documents\C0849 - DER\40_Emissao\03_GRD\0-GRDs_Enviadas DER\25ºMEDIÇÃO-26-07-2024 A 25-08-24\MR.DER-0738_24\" xr:uid="{A92B9F63-24F6-4B5D-8DD2-79D08951D71E}"/>
    <hyperlink ref="M173" r:id="rId1687" display="pw:\\SRVPW3.pls.planservi.com.br:Projetos\Documents\C0849 - DER\40_Emissao\03_GRD\0-GRDs_Enviadas DER\25ºMEDIÇÃO-26-07-2024 A 25-08-24\MR.DER-0738_24\" xr:uid="{62FC86CF-BBCD-4F38-A707-63D21C163350}"/>
    <hyperlink ref="M172" r:id="rId1688" display="pw:\\SRVPW3.pls.planservi.com.br:Projetos\Documents\C0849 - DER\40_Emissao\03_GRD\0-GRDs_Enviadas DER\25ºMEDIÇÃO-26-07-2024 A 25-08-24\MR.DER-0738_24\" xr:uid="{E7832482-26A8-4125-9574-F81FEC1D300D}"/>
    <hyperlink ref="M171" r:id="rId1689" display="pw:\\SRVPW3.pls.planservi.com.br:Projetos\Documents\C0849 - DER\40_Emissao\03_GRD\0-GRDs_Enviadas DER\25ºMEDIÇÃO-26-07-2024 A 25-08-24\MR.DER-0738_24\" xr:uid="{866877EE-5E54-4228-B5C9-A801E8C2C17A}"/>
    <hyperlink ref="M170" r:id="rId1690" display="pw:\\SRVPW3.pls.planservi.com.br:Projetos\Documents\C0849 - DER\40_Emissao\03_GRD\0-GRDs_Enviadas DER\25ºMEDIÇÃO-26-07-2024 A 25-08-24\MR.DER-0738_24\" xr:uid="{B19F1417-520A-4CA5-887A-6A97C2DD726D}"/>
    <hyperlink ref="M169" r:id="rId1691" display="pw:\\SRVPW3.pls.planservi.com.br:Projetos\Documents\C0849 - DER\40_Emissao\03_GRD\0-GRDs_Enviadas DER\25ºMEDIÇÃO-26-07-2024 A 25-08-24\MR.DER-0738_24\" xr:uid="{DF2278B8-F4B2-4651-934C-EE5CAD6C3D33}"/>
    <hyperlink ref="M168" r:id="rId1692" display="pw:\\SRVPW3.pls.planservi.com.br:Projetos\Documents\C0849 - DER\40_Emissao\03_GRD\0-GRDs_Enviadas DER\25ºMEDIÇÃO-26-07-2024 A 25-08-24\MR.DER-0738_24\" xr:uid="{8346F033-3FFB-48A9-AF00-DE543484E50D}"/>
    <hyperlink ref="M167" r:id="rId1693" display="pw:\\SRVPW3.pls.planservi.com.br:Projetos\Documents\C0849 - DER\40_Emissao\03_GRD\0-GRDs_Enviadas DER\25ºMEDIÇÃO-26-07-2024 A 25-08-24\MR.DER-0738_24\" xr:uid="{369B1BB7-EDC3-4970-8A59-A458E0C26BA9}"/>
    <hyperlink ref="M166" r:id="rId1694" display="pw:\\SRVPW3.pls.planservi.com.br:Projetos\Documents\C0849 - DER\40_Emissao\03_GRD\0-GRDs_Enviadas DER\25ºMEDIÇÃO-26-07-2024 A 25-08-24\MR.DER-0738_24\" xr:uid="{267CAF02-0BE9-497B-863C-4B6D1A0B2E06}"/>
    <hyperlink ref="M165" r:id="rId1695" display="pw:\\SRVPW3.pls.planservi.com.br:Projetos\Documents\C0849 - DER\40_Emissao\03_GRD\0-GRDs_Enviadas DER\25ºMEDIÇÃO-26-07-2024 A 25-08-24\MR.DER-0738_24\" xr:uid="{DD178860-89BE-4189-9960-1C64A59B15DE}"/>
    <hyperlink ref="M164" r:id="rId1696" display="pw:\\SRVPW3.pls.planservi.com.br:Projetos\Documents\C0849 - DER\40_Emissao\03_GRD\0-GRDs_Enviadas DER\25ºMEDIÇÃO-26-07-2024 A 25-08-24\MR.DER-0738_24\" xr:uid="{7F185564-EF82-4102-8C3C-9CCF30261136}"/>
    <hyperlink ref="M163" r:id="rId1697" display="pw:\\SRVPW3.pls.planservi.com.br:Projetos\Documents\C0849 - DER\40_Emissao\03_GRD\0-GRDs_Enviadas DER\25ºMEDIÇÃO-26-07-2024 A 25-08-24\MR.DER-0738_24\" xr:uid="{61430223-8168-4D4D-9FA7-EFCC40FCB7AE}"/>
    <hyperlink ref="M162" r:id="rId1698" display="pw:\\SRVPW3.pls.planservi.com.br:Projetos\Documents\C0849 - DER\40_Emissao\03_GRD\0-GRDs_Enviadas DER\25ºMEDIÇÃO-26-07-2024 A 25-08-24\MR.DER-0738_24\" xr:uid="{6C43682C-B2F8-4EB5-8F64-BF5FE776216E}"/>
    <hyperlink ref="M161" r:id="rId1699" display="pw:\\SRVPW3.pls.planservi.com.br:Projetos\Documents\C0849 - DER\40_Emissao\03_GRD\0-GRDs_Enviadas DER\25ºMEDIÇÃO-26-07-2024 A 25-08-24\MR.DER-0738_24\" xr:uid="{09FD83BD-50EA-4070-B0F6-1A452C6BA6B9}"/>
    <hyperlink ref="M160" r:id="rId1700" display="pw:\\SRVPW3.pls.planservi.com.br:Projetos\Documents\C0849 - DER\40_Emissao\03_GRD\0-GRDs_Enviadas DER\25ºMEDIÇÃO-26-07-2024 A 25-08-24\MR.DER-0738_24\" xr:uid="{3ED06349-010D-4672-86CC-22BF8113BC23}"/>
    <hyperlink ref="M159" r:id="rId1701" display="pw:\\SRVPW3.pls.planservi.com.br:Projetos\Documents\C0849 - DER\40_Emissao\03_GRD\0-GRDs_Enviadas DER\25ºMEDIÇÃO-26-07-2024 A 25-08-24\MR.DER-0738_24\" xr:uid="{6901BC79-04E9-4B2E-A089-B5AAEB3802E9}"/>
    <hyperlink ref="M158" r:id="rId1702" display="pw:\\SRVPW3.pls.planservi.com.br:Projetos\Documents\C0849 - DER\40_Emissao\03_GRD\0-GRDs_Enviadas DER\25ºMEDIÇÃO-26-07-2024 A 25-08-24\MR.DER-0738_24\" xr:uid="{BD8E02CC-90EA-4D5D-B003-7941765A0F28}"/>
    <hyperlink ref="M157" r:id="rId1703" display="pw:\\SRVPW3.pls.planservi.com.br:Projetos\Documents\C0849 - DER\40_Emissao\03_GRD\0-GRDs_Enviadas DER\25ºMEDIÇÃO-26-07-2024 A 25-08-24\MR.DER-0738_24\" xr:uid="{86B178D1-C1E5-46A1-8D13-1CF6C898D432}"/>
    <hyperlink ref="M156" r:id="rId1704" display="pw:\\SRVPW3.pls.planservi.com.br:Projetos\Documents\C0849 - DER\40_Emissao\03_GRD\0-GRDs_Enviadas DER\25ºMEDIÇÃO-26-07-2024 A 25-08-24\MR.DER-0738_24\" xr:uid="{E1148D61-D16D-4745-AC48-87329EC259D9}"/>
    <hyperlink ref="M155" r:id="rId1705" display="pw:\\SRVPW3.pls.planservi.com.br:Projetos\Documents\C0849 - DER\40_Emissao\03_GRD\0-GRDs_Enviadas DER\25ºMEDIÇÃO-26-07-2024 A 25-08-24\MR.DER-0738_24\" xr:uid="{E5079C3C-78DB-441A-9651-028BAD94A795}"/>
    <hyperlink ref="M152" r:id="rId1706" display="pw:\\SRVPW3.pls.planservi.com.br:Projetos\Documents\C0849 - DER\40_Emissao\03_GRD\0-GRDs_Enviadas DER\25ºMEDIÇÃO-26-07-2024 A 25-08-24\MR.DER-0738_24\" xr:uid="{D7D2A1AA-DBAC-45A2-9E5A-6A0B21317105}"/>
    <hyperlink ref="M151" r:id="rId1707" display="pw:\\SRVPW3.pls.planservi.com.br:Projetos\Documents\C0849 - DER\40_Emissao\03_GRD\0-GRDs_Enviadas DER\25ºMEDIÇÃO-26-07-2024 A 25-08-24\MR.DER-0738_24\" xr:uid="{62E8FB85-D9D2-4C8E-B0E5-644953B51C8E}"/>
    <hyperlink ref="M150" r:id="rId1708" display="pw:\\SRVPW3.pls.planservi.com.br:Projetos\Documents\C0849 - DER\40_Emissao\03_GRD\0-GRDs_Enviadas DER\25ºMEDIÇÃO-26-07-2024 A 25-08-24\MR.DER-0738_24\" xr:uid="{201FF1EB-587F-4D13-B280-68587BA01B65}"/>
    <hyperlink ref="M149" r:id="rId1709" display="pw:\\SRVPW3.pls.planservi.com.br:Projetos\Documents\C0849 - DER\40_Emissao\03_GRD\0-GRDs_Enviadas DER\25ºMEDIÇÃO-26-07-2024 A 25-08-24\MR.DER-0738_24\" xr:uid="{F8B483D2-BD0C-4C93-B285-8F3F7966516B}"/>
    <hyperlink ref="M148" r:id="rId1710" display="pw:\\SRVPW3.pls.planservi.com.br:Projetos\Documents\C0849 - DER\40_Emissao\03_GRD\0-GRDs_Enviadas DER\25ºMEDIÇÃO-26-07-2024 A 25-08-24\MR.DER-0738_24\" xr:uid="{36FAA2F5-1613-4110-B6C4-71C30DE325FE}"/>
    <hyperlink ref="M147" r:id="rId1711" display="pw:\\SRVPW3.pls.planservi.com.br:Projetos\Documents\C0849 - DER\40_Emissao\03_GRD\0-GRDs_Enviadas DER\25ºMEDIÇÃO-26-07-2024 A 25-08-24\MR.DER-0738_24\" xr:uid="{B0DBC303-614C-48BB-9D00-971DD4B21393}"/>
    <hyperlink ref="M146" r:id="rId1712" display="pw:\\SRVPW3.pls.planservi.com.br:Projetos\Documents\C0849 - DER\40_Emissao\03_GRD\0-GRDs_Enviadas DER\25ºMEDIÇÃO-26-07-2024 A 25-08-24\MR.DER-0738_24\" xr:uid="{41D8E22B-0666-4BC9-85E4-94C2619BEFFD}"/>
    <hyperlink ref="M145" r:id="rId1713" display="pw:\\SRVPW3.pls.planservi.com.br:Projetos\Documents\C0849 - DER\40_Emissao\03_GRD\0-GRDs_Enviadas DER\25ºMEDIÇÃO-26-07-2024 A 25-08-24\MR.DER-0738_24\" xr:uid="{F07BC245-D66C-4D33-8C18-B1899B44D9E3}"/>
    <hyperlink ref="M144" r:id="rId1714" display="pw:\\SRVPW3.pls.planservi.com.br:Projetos\Documents\C0849 - DER\40_Emissao\03_GRD\0-GRDs_Enviadas DER\25ºMEDIÇÃO-26-07-2024 A 25-08-24\MR.DER-0738_24\" xr:uid="{5ADC4EAC-94E9-4981-ACD8-B8935E021DCC}"/>
    <hyperlink ref="M143" r:id="rId1715" display="pw:\\SRVPW3.pls.planservi.com.br:Projetos\Documents\C0849 - DER\40_Emissao\03_GRD\0-GRDs_Enviadas DER\25ºMEDIÇÃO-26-07-2024 A 25-08-24\MR.DER-0738_24\" xr:uid="{A0DB31EF-42C2-417B-9E57-982B1C8EA047}"/>
    <hyperlink ref="M142" r:id="rId1716" display="pw:\\SRVPW3.pls.planservi.com.br:Projetos\Documents\C0849 - DER\40_Emissao\03_GRD\0-GRDs_Enviadas DER\25ºMEDIÇÃO-26-07-2024 A 25-08-24\MR.DER-0738_24\" xr:uid="{0444BCF4-7B9B-42D1-8811-317712478249}"/>
    <hyperlink ref="M141" r:id="rId1717" display="pw:\\SRVPW3.pls.planservi.com.br:Projetos\Documents\C0849 - DER\40_Emissao\03_GRD\0-GRDs_Enviadas DER\25ºMEDIÇÃO-26-07-2024 A 25-08-24\MR.DER-0738_24\" xr:uid="{A2A77EC3-7E91-4E48-BA46-647FFE3F0330}"/>
    <hyperlink ref="M129" r:id="rId1718" display="pw:\\SRVPW3.pls.planservi.com.br:Projetos\Documents\C0849 - DER\40_Emissao\03_GRD\0-GRDs_Enviadas DER\25ºMEDIÇÃO-26-07-2024 A 25-08-24\MR.DER-0738_24\" xr:uid="{4902760F-7080-43A6-81C3-15FE159490D7}"/>
    <hyperlink ref="M128" r:id="rId1719" display="pw:\\SRVPW3.pls.planservi.com.br:Projetos\Documents\C0849 - DER\40_Emissao\03_GRD\0-GRDs_Enviadas DER\25ºMEDIÇÃO-26-07-2024 A 25-08-24\MR.DER-0738_24\" xr:uid="{E920281E-B2C3-4487-A14F-79FD2F83D056}"/>
    <hyperlink ref="M127" r:id="rId1720" display="pw:\\SRVPW3.pls.planservi.com.br:Projetos\Documents\C0849 - DER\40_Emissao\03_GRD\0-GRDs_Enviadas DER\25ºMEDIÇÃO-26-07-2024 A 25-08-24\MR.DER-0738_24\" xr:uid="{CE9A27B8-5664-429E-83DA-A42FE8C32A56}"/>
    <hyperlink ref="M136" r:id="rId1721" display="pw:\\SRVPW3.pls.planservi.com.br:Projetos\Documents\C0849 - DER\40_Emissao\03_GRD\0-GRDs_Enviadas DER\25ºMEDIÇÃO-26-07-2024 A 25-08-24\MR.DER-0738_24\" xr:uid="{A358A047-C69F-4717-99EC-EDA537D83873}"/>
    <hyperlink ref="M135" r:id="rId1722" display="pw:\\SRVPW3.pls.planservi.com.br:Projetos\Documents\C0849 - DER\40_Emissao\03_GRD\0-GRDs_Enviadas DER\25ºMEDIÇÃO-26-07-2024 A 25-08-24\MR.DER-0738_24\" xr:uid="{28BC7D81-74AA-42BF-87AA-05546B22F379}"/>
    <hyperlink ref="M134" r:id="rId1723" display="pw:\\SRVPW3.pls.planservi.com.br:Projetos\Documents\C0849 - DER\40_Emissao\03_GRD\0-GRDs_Enviadas DER\25ºMEDIÇÃO-26-07-2024 A 25-08-24\MR.DER-0738_24\" xr:uid="{7D849AAE-A0FB-4AFB-8A58-0F4F758CF78D}"/>
    <hyperlink ref="M133" r:id="rId1724" display="pw:\\SRVPW3.pls.planservi.com.br:Projetos\Documents\C0849 - DER\40_Emissao\03_GRD\0-GRDs_Enviadas DER\25ºMEDIÇÃO-26-07-2024 A 25-08-24\MR.DER-0738_24\" xr:uid="{EC0884BE-A450-4ABF-A4D3-CCD07993160B}"/>
    <hyperlink ref="M132" r:id="rId1725" display="pw:\\SRVPW3.pls.planservi.com.br:Projetos\Documents\C0849 - DER\40_Emissao\03_GRD\0-GRDs_Enviadas DER\25ºMEDIÇÃO-26-07-2024 A 25-08-24\MR.DER-0738_24\" xr:uid="{A8623D12-B93B-45C5-927C-B91C97C257E0}"/>
    <hyperlink ref="M131" r:id="rId1726" display="pw:\\SRVPW3.pls.planservi.com.br:Projetos\Documents\C0849 - DER\40_Emissao\03_GRD\0-GRDs_Enviadas DER\25ºMEDIÇÃO-26-07-2024 A 25-08-24\MR.DER-0738_24\" xr:uid="{BB6DAEDF-5AA2-420A-85CA-6CA4A38D2020}"/>
    <hyperlink ref="M187" r:id="rId1727" display="pw:\\SRVPW3.pls.planservi.com.br:Projetos\Documents\C0849 - DER\40_Emissao\03_GRD\0-GRDs_Enviadas DER\25ºMEDIÇÃO-26-07-2024 A 25-08-24\MR.DER-0739_24\" xr:uid="{64765B74-6230-4BEC-A471-C118613F95FC}"/>
    <hyperlink ref="M186" r:id="rId1728" display="pw:\\SRVPW3.pls.planservi.com.br:Projetos\Documents\C0849 - DER\40_Emissao\03_GRD\0-GRDs_Enviadas DER\25ºMEDIÇÃO-26-07-2024 A 25-08-24\MR.DER-0739_24\" xr:uid="{23A31228-810A-4755-98EB-FD56AE63EE3D}"/>
    <hyperlink ref="M154" r:id="rId1729" display="pw:\\SRVPW3.pls.planservi.com.br:Projetos\Documents\C0849 - DER\40_Emissao\03_GRD\0-GRDs_Enviadas DER\25ºMEDIÇÃO-26-07-2024 A 25-08-24\MR.DER-0739_24\" xr:uid="{8D19F2B2-0604-4CAE-A5D3-FC1A128286B9}"/>
    <hyperlink ref="M153" r:id="rId1730" display="pw:\\SRVPW3.pls.planservi.com.br:Projetos\Documents\C0849 - DER\40_Emissao\03_GRD\0-GRDs_Enviadas DER\25ºMEDIÇÃO-26-07-2024 A 25-08-24\MR.DER-0739_24\" xr:uid="{6AEE698D-BC50-4A1F-9617-509B8DD2C6EA}"/>
    <hyperlink ref="M138" r:id="rId1731" display="pw:\\SRVPW3.pls.planservi.com.br:Projetos\Documents\C0849 - DER\40_Emissao\03_GRD\0-GRDs_Enviadas DER\25ºMEDIÇÃO-26-07-2024 A 25-08-24\MR.DER-0739_24\" xr:uid="{8DB548B5-A78D-409F-8325-F6406A924D0D}"/>
    <hyperlink ref="M137" r:id="rId1732" display="pw:\\SRVPW3.pls.planservi.com.br:Projetos\Documents\C0849 - DER\40_Emissao\03_GRD\0-GRDs_Enviadas DER\25ºMEDIÇÃO-26-07-2024 A 25-08-24\MR.DER-0739_24\" xr:uid="{F9834791-D5D7-4E6D-AAEF-FF19756F5E28}"/>
    <hyperlink ref="M130" r:id="rId1733" display="pw:\\SRVPW3.pls.planservi.com.br:Projetos\Documents\C0849 - DER\40_Emissao\03_GRD\0-GRDs_Enviadas DER\25ºMEDIÇÃO-26-07-2024 A 25-08-24\MR.DER-0739_24\" xr:uid="{F69289E7-8C85-4A8F-AF51-2B5A2BA88BD5}"/>
    <hyperlink ref="M242" r:id="rId1734" display="pw:\\SRVPW3.pls.planservi.com.br:Projetos\Documents\C0849 - DER\40_Emissao\03_GRD\0-GRDs_Enviadas DER\26ºMEDIÇÃO-26-08-2024 A 25-09-24\MR.DER-0742_24\" xr:uid="{95F57CE4-0CFE-4A92-AD6D-96508A7ADDD0}"/>
    <hyperlink ref="M241" r:id="rId1735" display="pw:\\SRVPW3.pls.planservi.com.br:Projetos\Documents\C0849 - DER\40_Emissao\03_GRD\0-GRDs_Enviadas DER\26ºMEDIÇÃO-26-08-2024 A 25-09-24\MR.DER-0742_24\" xr:uid="{0BD5838E-1FF4-4E2E-A7F9-9F604ACE3309}"/>
    <hyperlink ref="M240" r:id="rId1736" display="pw:\\SRVPW3.pls.planservi.com.br:Projetos\Documents\C0849 - DER\40_Emissao\03_GRD\0-GRDs_Enviadas DER\26ºMEDIÇÃO-26-08-2024 A 25-09-24\MR.DER-0742_24\" xr:uid="{E45DCE29-3A67-419F-B9FB-AA5CAA7DF87D}"/>
    <hyperlink ref="M239" r:id="rId1737" display="pw:\\SRVPW3.pls.planservi.com.br:Projetos\Documents\C0849 - DER\40_Emissao\03_GRD\0-GRDs_Enviadas DER\26ºMEDIÇÃO-26-08-2024 A 25-09-24\MR.DER-0742_24\" xr:uid="{E2198CE4-307B-4F5E-BFAF-BE22A4530D63}"/>
    <hyperlink ref="S238" r:id="rId1738" display="pw:\\SRVPW3.pls.planservi.com.br:Projetos\Documents\C0849 - DER\40_Emissao\03_GRD\0-GRDs_Enviadas DER\26ºMEDIÇÃO-26-08-2024 A 25-09-24\MR.DER-0742_24\" xr:uid="{AF3067B9-4983-4AE6-9A8C-668A16397ED4}"/>
    <hyperlink ref="S237" r:id="rId1739" display="pw:\\SRVPW3.pls.planservi.com.br:Projetos\Documents\C0849 - DER\40_Emissao\03_GRD\0-GRDs_Enviadas DER\26ºMEDIÇÃO-26-08-2024 A 25-09-24\MR.DER-0742_24\" xr:uid="{B84ADEA3-2CC4-443F-A23F-12CCFD8B5D0F}"/>
    <hyperlink ref="S236" r:id="rId1740" display="pw:\\SRVPW3.pls.planservi.com.br:Projetos\Documents\C0849 - DER\40_Emissao\03_GRD\0-GRDs_Enviadas DER\26ºMEDIÇÃO-26-08-2024 A 25-09-24\MR.DER-0742_24\" xr:uid="{FB0C83E6-465E-41FC-A556-BF22300AC527}"/>
    <hyperlink ref="S235" r:id="rId1741" display="pw:\\SRVPW3.pls.planservi.com.br:Projetos\Documents\C0849 - DER\40_Emissao\03_GRD\0-GRDs_Enviadas DER\26ºMEDIÇÃO-26-08-2024 A 25-09-24\MR.DER-0742_24\" xr:uid="{293DA2CC-250B-4547-8386-1777B2E7B66B}"/>
    <hyperlink ref="S231" r:id="rId1742" display="pw:\\SRVPW3.pls.planservi.com.br:Projetos\Documents\C0849 - DER\40_Emissao\03_GRD\0-GRDs_Enviadas DER\26ºMEDIÇÃO-26-08-2024 A 25-09-24\MR.DER-0742_24\" xr:uid="{50436DCA-E8CF-482E-8A35-C68E2502EFEF}"/>
    <hyperlink ref="S230" r:id="rId1743" display="pw:\\SRVPW3.pls.planservi.com.br:Projetos\Documents\C0849 - DER\40_Emissao\03_GRD\0-GRDs_Enviadas DER\26ºMEDIÇÃO-26-08-2024 A 25-09-24\MR.DER-0742_24\" xr:uid="{B98259F3-F65D-49EB-9C14-D1963E89A786}"/>
    <hyperlink ref="S222" r:id="rId1744" display="pw:\\SRVPW3.pls.planservi.com.br:Projetos\Documents\C0849 - DER\40_Emissao\03_GRD\0-GRDs_Enviadas DER\26ºMEDIÇÃO-26-08-2024 A 25-09-24\MR.DER-0742_24\" xr:uid="{1AEB3928-85FB-46A3-80A6-191258455605}"/>
    <hyperlink ref="S213" r:id="rId1745" display="pw:\\SRVPW3.pls.planservi.com.br:Projetos\Documents\C0849 - DER\40_Emissao\03_GRD\0-GRDs_Enviadas DER\26ºMEDIÇÃO-26-08-2024 A 25-09-24\MR.DER-0742_24\" xr:uid="{25520157-60E7-4897-A8CA-6F58E4D5EF51}"/>
    <hyperlink ref="S212" r:id="rId1746" display="pw:\\SRVPW3.pls.planservi.com.br:Projetos\Documents\C0849 - DER\40_Emissao\03_GRD\0-GRDs_Enviadas DER\26ºMEDIÇÃO-26-08-2024 A 25-09-24\MR.DER-0742_24\" xr:uid="{E0D2243F-DFEC-4ED3-8696-3DFE21CFFE45}"/>
    <hyperlink ref="S211" r:id="rId1747" display="pw:\\SRVPW3.pls.planservi.com.br:Projetos\Documents\C0849 - DER\40_Emissao\03_GRD\0-GRDs_Enviadas DER\26ºMEDIÇÃO-26-08-2024 A 25-09-24\MR.DER-0742_24\" xr:uid="{B2B59F2B-F1D9-4DB8-AEF9-848007D314F3}"/>
    <hyperlink ref="S207" r:id="rId1748" display="pw:\\SRVPW3.pls.planservi.com.br:Projetos\Documents\C0849 - DER\40_Emissao\03_GRD\0-GRDs_Enviadas DER\26ºMEDIÇÃO-26-08-2024 A 25-09-24\MR.DER-0742_24\" xr:uid="{2EF6014A-185C-4860-A4A5-57085A00DF69}"/>
    <hyperlink ref="S206" r:id="rId1749" display="pw:\\SRVPW3.pls.planservi.com.br:Projetos\Documents\C0849 - DER\40_Emissao\03_GRD\0-GRDs_Enviadas DER\26ºMEDIÇÃO-26-08-2024 A 25-09-24\MR.DER-0742_24\" xr:uid="{33BB4706-5EC3-4BB1-8171-D4767AC7C331}"/>
    <hyperlink ref="S234" r:id="rId1750" display="pw:\\SRVPW3.pls.planservi.com.br:Projetos\Documents\C0849 - DER\40_Emissao\03_GRD\0-GRDs_Enviadas DER\26ºMEDIÇÃO-26-08-2024 A 25-09-24\MR.DER-0742_24\" xr:uid="{3B0F406F-9DE0-4DFF-ACF9-BAE050B9FAB2}"/>
    <hyperlink ref="S233" r:id="rId1751" display="pw:\\SRVPW3.pls.planservi.com.br:Projetos\Documents\C0849 - DER\40_Emissao\03_GRD\0-GRDs_Enviadas DER\26ºMEDIÇÃO-26-08-2024 A 25-09-24\MR.DER-0742_24\" xr:uid="{49B13490-68BA-4081-AA6F-9C35F8ED12F5}"/>
    <hyperlink ref="S232" r:id="rId1752" display="pw:\\SRVPW3.pls.planservi.com.br:Projetos\Documents\C0849 - DER\40_Emissao\03_GRD\0-GRDs_Enviadas DER\26ºMEDIÇÃO-26-08-2024 A 25-09-24\MR.DER-0742_24\" xr:uid="{86C28429-844A-4AA3-B0B1-46E16CA8FB87}"/>
    <hyperlink ref="S229" r:id="rId1753" display="pw:\\SRVPW3.pls.planservi.com.br:Projetos\Documents\C0849 - DER\40_Emissao\03_GRD\0-GRDs_Enviadas DER\26ºMEDIÇÃO-26-08-2024 A 25-09-24\MR.DER-0742_24\" xr:uid="{B7ACBDEC-C1E2-4438-9715-F19A1F3F8DC5}"/>
    <hyperlink ref="S228" r:id="rId1754" display="pw:\\SRVPW3.pls.planservi.com.br:Projetos\Documents\C0849 - DER\40_Emissao\03_GRD\0-GRDs_Enviadas DER\26ºMEDIÇÃO-26-08-2024 A 25-09-24\MR.DER-0742_24\" xr:uid="{DCFE8859-BB45-4AC4-A498-36513E6F4F76}"/>
    <hyperlink ref="S227" r:id="rId1755" display="pw:\\SRVPW3.pls.planservi.com.br:Projetos\Documents\C0849 - DER\40_Emissao\03_GRD\0-GRDs_Enviadas DER\26ºMEDIÇÃO-26-08-2024 A 25-09-24\MR.DER-0742_24\" xr:uid="{7978B1BA-43BE-4415-8219-158EBBD24585}"/>
    <hyperlink ref="S226" r:id="rId1756" display="pw:\\SRVPW3.pls.planservi.com.br:Projetos\Documents\C0849 - DER\40_Emissao\03_GRD\0-GRDs_Enviadas DER\26ºMEDIÇÃO-26-08-2024 A 25-09-24\MR.DER-0742_24\" xr:uid="{E4DD9A46-7DB2-40CE-8A67-AE41FA15F6B4}"/>
    <hyperlink ref="S225" r:id="rId1757" display="pw:\\SRVPW3.pls.planservi.com.br:Projetos\Documents\C0849 - DER\40_Emissao\03_GRD\0-GRDs_Enviadas DER\26ºMEDIÇÃO-26-08-2024 A 25-09-24\MR.DER-0742_24\" xr:uid="{0E1997AF-7B79-4DC8-B3CA-DA6A35754550}"/>
    <hyperlink ref="S224" r:id="rId1758" display="pw:\\SRVPW3.pls.planservi.com.br:Projetos\Documents\C0849 - DER\40_Emissao\03_GRD\0-GRDs_Enviadas DER\26ºMEDIÇÃO-26-08-2024 A 25-09-24\MR.DER-0742_24\" xr:uid="{4F18F4ED-0E46-4F7D-809D-C7BD00BE606E}"/>
    <hyperlink ref="S223" r:id="rId1759" display="pw:\\SRVPW3.pls.planservi.com.br:Projetos\Documents\C0849 - DER\40_Emissao\03_GRD\0-GRDs_Enviadas DER\26ºMEDIÇÃO-26-08-2024 A 25-09-24\MR.DER-0742_24\" xr:uid="{F9E19278-D646-4AAA-998E-E9FD77CD5D5C}"/>
    <hyperlink ref="S221" r:id="rId1760" display="pw:\\SRVPW3.pls.planservi.com.br:Projetos\Documents\C0849 - DER\40_Emissao\03_GRD\0-GRDs_Enviadas DER\26ºMEDIÇÃO-26-08-2024 A 25-09-24\MR.DER-0742_24\" xr:uid="{A0F48D89-F1B5-4F2C-BE5A-C4316C9D481C}"/>
    <hyperlink ref="S220" r:id="rId1761" display="pw:\\SRVPW3.pls.planservi.com.br:Projetos\Documents\C0849 - DER\40_Emissao\03_GRD\0-GRDs_Enviadas DER\26ºMEDIÇÃO-26-08-2024 A 25-09-24\MR.DER-0742_24\" xr:uid="{CD6DC9FA-1B6D-4D32-9737-DE2438B40608}"/>
    <hyperlink ref="S219" r:id="rId1762" display="pw:\\SRVPW3.pls.planservi.com.br:Projetos\Documents\C0849 - DER\40_Emissao\03_GRD\0-GRDs_Enviadas DER\26ºMEDIÇÃO-26-08-2024 A 25-09-24\MR.DER-0742_24\" xr:uid="{E6E6E0B8-78FE-49C1-BDCF-171A1D28672E}"/>
    <hyperlink ref="S218" r:id="rId1763" display="pw:\\SRVPW3.pls.planservi.com.br:Projetos\Documents\C0849 - DER\40_Emissao\03_GRD\0-GRDs_Enviadas DER\26ºMEDIÇÃO-26-08-2024 A 25-09-24\MR.DER-0742_24\" xr:uid="{4E1BDF28-AA2A-4E18-8F18-107FF5C0CE11}"/>
    <hyperlink ref="S217" r:id="rId1764" display="pw:\\SRVPW3.pls.planservi.com.br:Projetos\Documents\C0849 - DER\40_Emissao\03_GRD\0-GRDs_Enviadas DER\26ºMEDIÇÃO-26-08-2024 A 25-09-24\MR.DER-0742_24\" xr:uid="{BA6AC8BF-7A9C-4A28-8CA9-A4776D931665}"/>
    <hyperlink ref="S216" r:id="rId1765" display="pw:\\SRVPW3.pls.planservi.com.br:Projetos\Documents\C0849 - DER\40_Emissao\03_GRD\0-GRDs_Enviadas DER\26ºMEDIÇÃO-26-08-2024 A 25-09-24\MR.DER-0742_24\" xr:uid="{169EFA3D-7C50-43CA-9EC1-FF95399D18BD}"/>
    <hyperlink ref="S215" r:id="rId1766" display="pw:\\SRVPW3.pls.planservi.com.br:Projetos\Documents\C0849 - DER\40_Emissao\03_GRD\0-GRDs_Enviadas DER\26ºMEDIÇÃO-26-08-2024 A 25-09-24\MR.DER-0742_24\" xr:uid="{DDD31EBA-6E12-4F26-95C2-1899157F5F74}"/>
    <hyperlink ref="S214" r:id="rId1767" display="pw:\\SRVPW3.pls.planservi.com.br:Projetos\Documents\C0849 - DER\40_Emissao\03_GRD\0-GRDs_Enviadas DER\26ºMEDIÇÃO-26-08-2024 A 25-09-24\MR.DER-0742_24\" xr:uid="{8C2692E1-DA03-467A-A14D-1F49DAEA989A}"/>
    <hyperlink ref="S208:S210" r:id="rId1768" display="pw:\\SRVPW3.pls.planservi.com.br:Projetos\Documents\C0849 - DER\40_Emissao\03_GRD\0-GRDs_Enviadas DER\26ºMEDIÇÃO-26-08-2024 A 25-09-24\MR.DER-0742_24\" xr:uid="{BA996ED1-05C6-407A-892C-0E8B9A985AAC}"/>
    <hyperlink ref="S201:S205" r:id="rId1769" display="pw:\\SRVPW3.pls.planservi.com.br:Projetos\Documents\C0849 - DER\40_Emissao\03_GRD\0-GRDs_Enviadas DER\26ºMEDIÇÃO-26-08-2024 A 25-09-24\MR.DER-0742_24\" xr:uid="{8BE9CF1F-AF99-4F47-AE70-B539366EB0C6}"/>
    <hyperlink ref="S200" r:id="rId1770" display="pw:\\SRVPW3.pls.planservi.com.br:Projetos\Documents\C0849 - DER\40_Emissao\03_GRD\0-GRDs_Enviadas DER\26ºMEDIÇÃO-26-08-2024 A 25-09-24\MR.DER-0742_24\" xr:uid="{23B2A91E-F863-477A-83A9-2EEEED810651}"/>
    <hyperlink ref="S199" r:id="rId1771" display="pw:\\SRVPW3.pls.planservi.com.br:Projetos\Documents\C0849 - DER\40_Emissao\03_GRD\0-GRDs_Enviadas DER\26ºMEDIÇÃO-26-08-2024 A 25-09-24\MR.DER-0742_24\" xr:uid="{280A4FD7-5DED-4140-98E5-8114F9B9F407}"/>
    <hyperlink ref="M198" r:id="rId1772" display="pw:\\SRVPW3.pls.planservi.com.br:Projetos\Documents\C0849 - DER\40_Emissao\03_GRD\0-GRDs_Enviadas DER\26ºMEDIÇÃO-26-08-2024 A 25-09-24\MR.DER-0742_24\" xr:uid="{B9176FC6-53AF-414B-BF87-7D6585D53C31}"/>
    <hyperlink ref="M197" r:id="rId1773" display="pw:\\SRVPW3.pls.planservi.com.br:Projetos\Documents\C0849 - DER\40_Emissao\03_GRD\0-GRDs_Enviadas DER\26ºMEDIÇÃO-26-08-2024 A 25-09-24\MR.DER-0742_24\" xr:uid="{8B518D01-4AFA-493E-98F4-0234966B69BE}"/>
    <hyperlink ref="M196" r:id="rId1774" display="pw:\\SRVPW3.pls.planservi.com.br:Projetos\Documents\C0849 - DER\40_Emissao\03_GRD\0-GRDs_Enviadas DER\26ºMEDIÇÃO-26-08-2024 A 25-09-24\MR.DER-0742_24\" xr:uid="{702238DF-CD97-42F6-AF09-CECE4320B1C8}"/>
    <hyperlink ref="M195" r:id="rId1775" display="pw:\\SRVPW3.pls.planservi.com.br:Projetos\Documents\C0849 - DER\40_Emissao\03_GRD\0-GRDs_Enviadas DER\26ºMEDIÇÃO-26-08-2024 A 25-09-24\MR.DER-0742_24\" xr:uid="{7A77876B-748C-47AF-B11F-6C0A7A6231D3}"/>
    <hyperlink ref="M194" r:id="rId1776" display="pw:\\SRVPW3.pls.planservi.com.br:Projetos\Documents\C0849 - DER\40_Emissao\03_GRD\0-GRDs_Enviadas DER\26ºMEDIÇÃO-26-08-2024 A 25-09-24\MR.DER-0742_24\" xr:uid="{771E5AB1-B288-4A00-A660-E2EDF8D1DDF5}"/>
    <hyperlink ref="M193" r:id="rId1777" display="pw:\\SRVPW3.pls.planservi.com.br:Projetos\Documents\C0849 - DER\40_Emissao\03_GRD\0-GRDs_Enviadas DER\26ºMEDIÇÃO-26-08-2024 A 25-09-24\MR.DER-0742_24\" xr:uid="{B0A70D02-0673-4773-A2B4-E457C38420E5}"/>
    <hyperlink ref="M192" r:id="rId1778" display="pw:\\SRVPW3.pls.planservi.com.br:Projetos\Documents\C0849 - DER\40_Emissao\03_GRD\0-GRDs_Enviadas DER\26ºMEDIÇÃO-26-08-2024 A 25-09-24\MR.DER-0742_24\" xr:uid="{E25A4B8A-D7D7-4AEB-91D5-FD2BC3A6424D}"/>
    <hyperlink ref="M191" r:id="rId1779" display="pw:\\SRVPW3.pls.planservi.com.br:Projetos\Documents\C0849 - DER\40_Emissao\03_GRD\0-GRDs_Enviadas DER\26ºMEDIÇÃO-26-08-2024 A 25-09-24\MR.DER-0742_24\" xr:uid="{96621AA4-C740-4BED-8A06-1914D535FC7E}"/>
    <hyperlink ref="M190" r:id="rId1780" display="pw:\\SRVPW3.pls.planservi.com.br:Projetos\Documents\C0849 - DER\40_Emissao\03_GRD\0-GRDs_Enviadas DER\26ºMEDIÇÃO-26-08-2024 A 25-09-24\MR.DER-0742_24\" xr:uid="{BF4169A8-C88F-4E6A-83A8-5CBE4B7BCA91}"/>
    <hyperlink ref="M238" r:id="rId1781" display="pw:\\SRVPW3.pls.planservi.com.br:Projetos\Documents\C0849 - DER\40_Emissao\03_GRD\0-GRDs_Enviadas DER\24ºMEDIÇÃO-26-06-2024 A 25-07-24\MR.DER-0728_24\" xr:uid="{91C87906-78C8-4B69-AE97-EDD195172170}"/>
    <hyperlink ref="M237" r:id="rId1782" display="pw:\\SRVPW3.pls.planservi.com.br:Projetos\Documents\C0849 - DER\40_Emissao\03_GRD\0-GRDs_Enviadas DER\24ºMEDIÇÃO-26-06-2024 A 25-07-24\MR.DER-0728_24\" xr:uid="{3EF46560-762B-43CB-B171-C2DD77BF5822}"/>
    <hyperlink ref="M236" r:id="rId1783" display="pw:\\SRVPW3.pls.planservi.com.br:Projetos\Documents\C0849 - DER\40_Emissao\03_GRD\0-GRDs_Enviadas DER\24ºMEDIÇÃO-26-06-2024 A 25-07-24\MR.DER-0728_24\" xr:uid="{33C31B0A-5D5E-439F-A43F-2BAB65D4EF0C}"/>
    <hyperlink ref="M235" r:id="rId1784" display="pw:\\SRVPW3.pls.planservi.com.br:Projetos\Documents\C0849 - DER\40_Emissao\03_GRD\0-GRDs_Enviadas DER\24ºMEDIÇÃO-26-06-2024 A 25-07-24\MR.DER-0728_24\" xr:uid="{8A218314-65C9-45A1-981B-57A41FDC0EFC}"/>
    <hyperlink ref="M234" r:id="rId1785" display="pw:\\SRVPW3.pls.planservi.com.br:Projetos\Documents\C0849 - DER\40_Emissao\03_GRD\0-GRDs_Enviadas DER\24ºMEDIÇÃO-26-06-2024 A 25-07-24\MR.DER-0728_24\" xr:uid="{5E6EBF83-DA0F-4054-9796-CCC974CB4BDA}"/>
    <hyperlink ref="M233" r:id="rId1786" display="pw:\\SRVPW3.pls.planservi.com.br:Projetos\Documents\C0849 - DER\40_Emissao\03_GRD\0-GRDs_Enviadas DER\24ºMEDIÇÃO-26-06-2024 A 25-07-24\MR.DER-0728_24\" xr:uid="{AA6601A9-2865-41FC-A22C-826ABEE53FD9}"/>
    <hyperlink ref="M232" r:id="rId1787" display="pw:\\SRVPW3.pls.planservi.com.br:Projetos\Documents\C0849 - DER\40_Emissao\03_GRD\0-GRDs_Enviadas DER\24ºMEDIÇÃO-26-06-2024 A 25-07-24\MR.DER-0728_24\" xr:uid="{F113FEC0-67EC-4BE3-8D91-6BBC73A619F3}"/>
    <hyperlink ref="M231" r:id="rId1788" display="pw:\\SRVPW3.pls.planservi.com.br:Projetos\Documents\C0849 - DER\40_Emissao\03_GRD\0-GRDs_Enviadas DER\24ºMEDIÇÃO-26-06-2024 A 25-07-24\MR.DER-0728_24\" xr:uid="{A728CF6B-1D2F-4172-9DA1-C1456C4EFC43}"/>
    <hyperlink ref="M230" r:id="rId1789" display="pw:\\SRVPW3.pls.planservi.com.br:Projetos\Documents\C0849 - DER\40_Emissao\03_GRD\0-GRDs_Enviadas DER\24ºMEDIÇÃO-26-06-2024 A 25-07-24\MR.DER-0728_24\" xr:uid="{19087957-CF0C-4B10-B2D7-C6891124F6AA}"/>
    <hyperlink ref="M229" r:id="rId1790" display="pw:\\SRVPW3.pls.planservi.com.br:Projetos\Documents\C0849 - DER\40_Emissao\03_GRD\0-GRDs_Enviadas DER\24ºMEDIÇÃO-26-06-2024 A 25-07-24\MR.DER-0728_24\" xr:uid="{40F304EB-4C40-4249-8615-E17D4F7B3025}"/>
    <hyperlink ref="M228" r:id="rId1791" display="pw:\\SRVPW3.pls.planservi.com.br:Projetos\Documents\C0849 - DER\40_Emissao\03_GRD\0-GRDs_Enviadas DER\24ºMEDIÇÃO-26-06-2024 A 25-07-24\MR.DER-0728_24\" xr:uid="{32563B15-DE73-4E86-A0FF-DB315B7C7953}"/>
    <hyperlink ref="M227" r:id="rId1792" display="pw:\\SRVPW3.pls.planservi.com.br:Projetos\Documents\C0849 - DER\40_Emissao\03_GRD\0-GRDs_Enviadas DER\24ºMEDIÇÃO-26-06-2024 A 25-07-24\MR.DER-0728_24\" xr:uid="{DF2872CA-874E-48A8-8713-019E839F1C4D}"/>
    <hyperlink ref="M226" r:id="rId1793" display="pw:\\SRVPW3.pls.planservi.com.br:Projetos\Documents\C0849 - DER\40_Emissao\03_GRD\0-GRDs_Enviadas DER\24ºMEDIÇÃO-26-06-2024 A 25-07-24\MR.DER-0728_24\" xr:uid="{912930E4-E1E1-4847-A663-9EFEEE256D98}"/>
    <hyperlink ref="M225" r:id="rId1794" display="pw:\\SRVPW3.pls.planservi.com.br:Projetos\Documents\C0849 - DER\40_Emissao\03_GRD\0-GRDs_Enviadas DER\24ºMEDIÇÃO-26-06-2024 A 25-07-24\MR.DER-0728_24\" xr:uid="{7B25AD94-8D0E-40F3-8353-DDE678D5AD48}"/>
    <hyperlink ref="M224" r:id="rId1795" display="pw:\\SRVPW3.pls.planservi.com.br:Projetos\Documents\C0849 - DER\40_Emissao\03_GRD\0-GRDs_Enviadas DER\24ºMEDIÇÃO-26-06-2024 A 25-07-24\MR.DER-0728_24\" xr:uid="{DBCC7CF9-F49E-4338-9A73-548E8F3F1958}"/>
    <hyperlink ref="M223" r:id="rId1796" display="pw:\\SRVPW3.pls.planservi.com.br:Projetos\Documents\C0849 - DER\40_Emissao\03_GRD\0-GRDs_Enviadas DER\24ºMEDIÇÃO-26-06-2024 A 25-07-24\MR.DER-0728_24\" xr:uid="{CB3234F7-8AC8-4510-8B01-172840599F85}"/>
    <hyperlink ref="M222" r:id="rId1797" display="pw:\\SRVPW3.pls.planservi.com.br:Projetos\Documents\C0849 - DER\40_Emissao\03_GRD\0-GRDs_Enviadas DER\24ºMEDIÇÃO-26-06-2024 A 25-07-24\MR.DER-0728_24\" xr:uid="{DD6A132A-0C7A-4951-9E87-0D6594059B68}"/>
    <hyperlink ref="M221" r:id="rId1798" display="pw:\\SRVPW3.pls.planservi.com.br:Projetos\Documents\C0849 - DER\40_Emissao\03_GRD\0-GRDs_Enviadas DER\24ºMEDIÇÃO-26-06-2024 A 25-07-24\MR.DER-0728_24\" xr:uid="{C44A85FB-34C6-4FEB-8339-5A5E3F6F67A9}"/>
    <hyperlink ref="M220" r:id="rId1799" display="pw:\\SRVPW3.pls.planservi.com.br:Projetos\Documents\C0849 - DER\40_Emissao\03_GRD\0-GRDs_Enviadas DER\24ºMEDIÇÃO-26-06-2024 A 25-07-24\MR.DER-0728_24\" xr:uid="{8B41A9EF-FAB7-4A43-8230-3A22AA7DC6FE}"/>
    <hyperlink ref="M219" r:id="rId1800" display="pw:\\SRVPW3.pls.planservi.com.br:Projetos\Documents\C0849 - DER\40_Emissao\03_GRD\0-GRDs_Enviadas DER\24ºMEDIÇÃO-26-06-2024 A 25-07-24\MR.DER-0728_24\" xr:uid="{36FD152B-FBC6-453F-9F41-C7325D21B47D}"/>
    <hyperlink ref="M218" r:id="rId1801" display="pw:\\SRVPW3.pls.planservi.com.br:Projetos\Documents\C0849 - DER\40_Emissao\03_GRD\0-GRDs_Enviadas DER\24ºMEDIÇÃO-26-06-2024 A 25-07-24\MR.DER-0728_24\" xr:uid="{02275849-2EED-432C-A328-B276F2488EAB}"/>
    <hyperlink ref="M217" r:id="rId1802" display="pw:\\SRVPW3.pls.planservi.com.br:Projetos\Documents\C0849 - DER\40_Emissao\03_GRD\0-GRDs_Enviadas DER\24ºMEDIÇÃO-26-06-2024 A 25-07-24\MR.DER-0728_24\" xr:uid="{6E5B6E07-D5A9-4726-A7AC-1B4768458107}"/>
    <hyperlink ref="M216" r:id="rId1803" display="pw:\\SRVPW3.pls.planservi.com.br:Projetos\Documents\C0849 - DER\40_Emissao\03_GRD\0-GRDs_Enviadas DER\24ºMEDIÇÃO-26-06-2024 A 25-07-24\MR.DER-0728_24\" xr:uid="{BCA3A99A-8FB1-4F15-B367-F74A57EAB6B3}"/>
    <hyperlink ref="M215" r:id="rId1804" display="pw:\\SRVPW3.pls.planservi.com.br:Projetos\Documents\C0849 - DER\40_Emissao\03_GRD\0-GRDs_Enviadas DER\24ºMEDIÇÃO-26-06-2024 A 25-07-24\MR.DER-0728_24\" xr:uid="{B19CA518-D4C7-4918-905A-2931B0019AAD}"/>
    <hyperlink ref="M214" r:id="rId1805" display="pw:\\SRVPW3.pls.planservi.com.br:Projetos\Documents\C0849 - DER\40_Emissao\03_GRD\0-GRDs_Enviadas DER\24ºMEDIÇÃO-26-06-2024 A 25-07-24\MR.DER-0728_24\" xr:uid="{D48F21DB-32A8-44C2-971B-572350EBEFAF}"/>
    <hyperlink ref="M213" r:id="rId1806" display="pw:\\SRVPW3.pls.planservi.com.br:Projetos\Documents\C0849 - DER\40_Emissao\03_GRD\0-GRDs_Enviadas DER\24ºMEDIÇÃO-26-06-2024 A 25-07-24\MR.DER-0728_24\" xr:uid="{38F6EFDE-CD6C-4613-99AC-1467E3619B0E}"/>
    <hyperlink ref="M212" r:id="rId1807" display="pw:\\SRVPW3.pls.planservi.com.br:Projetos\Documents\C0849 - DER\40_Emissao\03_GRD\0-GRDs_Enviadas DER\24ºMEDIÇÃO-26-06-2024 A 25-07-24\MR.DER-0728_24\" xr:uid="{3359BC29-01C9-4792-B31A-573DF95BF39D}"/>
    <hyperlink ref="M211" r:id="rId1808" display="pw:\\SRVPW3.pls.planservi.com.br:Projetos\Documents\C0849 - DER\40_Emissao\03_GRD\0-GRDs_Enviadas DER\24ºMEDIÇÃO-26-06-2024 A 25-07-24\MR.DER-0728_24\" xr:uid="{5F81C069-2CE0-405C-AB82-8492F567883C}"/>
    <hyperlink ref="M210" r:id="rId1809" display="pw:\\SRVPW3.pls.planservi.com.br:Projetos\Documents\C0849 - DER\40_Emissao\03_GRD\0-GRDs_Enviadas DER\24ºMEDIÇÃO-26-06-2024 A 25-07-24\MR.DER-0728_24\" xr:uid="{C12E33DC-C996-4A17-B4E1-46309BFF4072}"/>
    <hyperlink ref="M209" r:id="rId1810" display="pw:\\SRVPW3.pls.planservi.com.br:Projetos\Documents\C0849 - DER\40_Emissao\03_GRD\0-GRDs_Enviadas DER\24ºMEDIÇÃO-26-06-2024 A 25-07-24\MR.DER-0728_24\" xr:uid="{CBFB9A77-C69F-4B97-8702-620608FC5F94}"/>
    <hyperlink ref="M208" r:id="rId1811" display="pw:\\SRVPW3.pls.planservi.com.br:Projetos\Documents\C0849 - DER\40_Emissao\03_GRD\0-GRDs_Enviadas DER\24ºMEDIÇÃO-26-06-2024 A 25-07-24\MR.DER-0728_24\" xr:uid="{D9B45E54-B962-4320-8470-3DF27E8A1CA7}"/>
    <hyperlink ref="M207" r:id="rId1812" display="pw:\\SRVPW3.pls.planservi.com.br:Projetos\Documents\C0849 - DER\40_Emissao\03_GRD\0-GRDs_Enviadas DER\24ºMEDIÇÃO-26-06-2024 A 25-07-24\MR.DER-0728_24\" xr:uid="{D8981A99-5AE0-426F-81B6-3CF8D0AB19EB}"/>
    <hyperlink ref="M206" r:id="rId1813" display="pw:\\SRVPW3.pls.planservi.com.br:Projetos\Documents\C0849 - DER\40_Emissao\03_GRD\0-GRDs_Enviadas DER\24ºMEDIÇÃO-26-06-2024 A 25-07-24\MR.DER-0728_24\" xr:uid="{F4EC5666-A1BB-4D07-AB8D-FBC7C7EA6363}"/>
    <hyperlink ref="M205" r:id="rId1814" display="pw:\\SRVPW3.pls.planservi.com.br:Projetos\Documents\C0849 - DER\40_Emissao\03_GRD\0-GRDs_Enviadas DER\24ºMEDIÇÃO-26-06-2024 A 25-07-24\MR.DER-0728_24\" xr:uid="{074C5B8D-943F-4A76-9B1C-C0860B91E0FD}"/>
    <hyperlink ref="M204" r:id="rId1815" display="pw:\\SRVPW3.pls.planservi.com.br:Projetos\Documents\C0849 - DER\40_Emissao\03_GRD\0-GRDs_Enviadas DER\24ºMEDIÇÃO-26-06-2024 A 25-07-24\MR.DER-0728_24\" xr:uid="{DD7DB1CD-986A-4247-A708-D1D579E975D1}"/>
    <hyperlink ref="M203" r:id="rId1816" display="pw:\\SRVPW3.pls.planservi.com.br:Projetos\Documents\C0849 - DER\40_Emissao\03_GRD\0-GRDs_Enviadas DER\24ºMEDIÇÃO-26-06-2024 A 25-07-24\MR.DER-0728_24\" xr:uid="{5DA81D38-AF42-4474-83D3-47AB8E13B365}"/>
    <hyperlink ref="M202" r:id="rId1817" display="pw:\\SRVPW3.pls.planservi.com.br:Projetos\Documents\C0849 - DER\40_Emissao\03_GRD\0-GRDs_Enviadas DER\24ºMEDIÇÃO-26-06-2024 A 25-07-24\MR.DER-0728_24\" xr:uid="{77E4E2EB-1053-47CE-BAAE-74CAC492E2BC}"/>
    <hyperlink ref="M201" r:id="rId1818" display="pw:\\SRVPW3.pls.planservi.com.br:Projetos\Documents\C0849 - DER\40_Emissao\03_GRD\0-GRDs_Enviadas DER\24ºMEDIÇÃO-26-06-2024 A 25-07-24\MR.DER-0728_24\" xr:uid="{300E74BD-693F-46F0-A7F0-467EF55EAECF}"/>
    <hyperlink ref="M200" r:id="rId1819" display="pw:\\SRVPW3.pls.planservi.com.br:Projetos\Documents\C0849 - DER\40_Emissao\03_GRD\0-GRDs_Enviadas DER\24ºMEDIÇÃO-26-06-2024 A 25-07-24\MR.DER-0728_24\" xr:uid="{C4BDC916-5B45-403C-93E6-B1032BB85257}"/>
    <hyperlink ref="M199" r:id="rId1820" display="pw:\\SRVPW3.pls.planservi.com.br:Projetos\Documents\C0849 - DER\40_Emissao\03_GRD\0-GRDs_Enviadas DER\24ºMEDIÇÃO-26-06-2024 A 25-07-24\MR.DER-0728_24\" xr:uid="{F816A84C-3C7D-4202-B251-19475A0D13AF}"/>
    <hyperlink ref="M653" r:id="rId1821" display="pw:\\SRVPW3.pls.planservi.com.br:Projetos\Documents\C0849 - DER\40_Emissao\03_GRD\0-GRDs_Enviadas DER\23ºMEDIÇÃO-26-05-2024 A 25-06-24\MR.DER-0703_24\" xr:uid="{D7AEEF02-C908-4A5F-90F8-EEA8D38650DE}"/>
    <hyperlink ref="M652" r:id="rId1822" display="pw:\\SRVPW3.pls.planservi.com.br:Projetos\Documents\C0849 - DER\40_Emissao\03_GRD\0-GRDs_Enviadas DER\23ºMEDIÇÃO-26-05-2024 A 25-06-24\MR.DER-0703_24\" xr:uid="{6067C4D9-24A4-4335-A90D-923CD745BEB2}"/>
    <hyperlink ref="M651" r:id="rId1823" display="pw:\\SRVPW3.pls.planservi.com.br:Projetos\Documents\C0849 - DER\40_Emissao\03_GRD\0-GRDs_Enviadas DER\23ºMEDIÇÃO-26-05-2024 A 25-06-24\MR.DER-0703_24\" xr:uid="{07AC7484-B85D-40CC-9214-D9C3E7926215}"/>
    <hyperlink ref="M650" r:id="rId1824" display="pw:\\SRVPW3.pls.planservi.com.br:Projetos\Documents\C0849 - DER\40_Emissao\03_GRD\0-GRDs_Enviadas DER\23ºMEDIÇÃO-26-05-2024 A 25-06-24\MR.DER-0703_24\" xr:uid="{E170566A-DDA1-4344-BCB2-CAD47CA74502}"/>
    <hyperlink ref="M649" r:id="rId1825" display="pw:\\SRVPW3.pls.planservi.com.br:Projetos\Documents\C0849 - DER\40_Emissao\03_GRD\0-GRDs_Enviadas DER\23ºMEDIÇÃO-26-05-2024 A 25-06-24\MR.DER-0703_24\" xr:uid="{C6153933-EF28-41E7-8376-A01856869D56}"/>
    <hyperlink ref="M648" r:id="rId1826" display="pw:\\SRVPW3.pls.planservi.com.br:Projetos\Documents\C0849 - DER\40_Emissao\03_GRD\0-GRDs_Enviadas DER\23ºMEDIÇÃO-26-05-2024 A 25-06-24\MR.DER-0703_24\" xr:uid="{26054153-1230-4D99-A349-2EE1E33C75E8}"/>
    <hyperlink ref="M647" r:id="rId1827" display="pw:\\SRVPW3.pls.planservi.com.br:Projetos\Documents\C0849 - DER\40_Emissao\03_GRD\0-GRDs_Enviadas DER\23ºMEDIÇÃO-26-05-2024 A 25-06-24\MR.DER-0703_24\" xr:uid="{A7C312CC-8543-4488-B96B-8DFC31B5DE75}"/>
    <hyperlink ref="M646" r:id="rId1828" display="pw:\\SRVPW3.pls.planservi.com.br:Projetos\Documents\C0849 - DER\40_Emissao\03_GRD\0-GRDs_Enviadas DER\23ºMEDIÇÃO-26-05-2024 A 25-06-24\MR.DER-0703_24\" xr:uid="{72802549-A2F9-4C45-9608-2CEBDD10803F}"/>
    <hyperlink ref="M645" r:id="rId1829" display="pw:\\SRVPW3.pls.planservi.com.br:Projetos\Documents\C0849 - DER\40_Emissao\03_GRD\0-GRDs_Enviadas DER\23ºMEDIÇÃO-26-05-2024 A 25-06-24\MR.DER-0703_24\" xr:uid="{9DE6B5F7-9AB8-45BA-BF46-623919B78C44}"/>
    <hyperlink ref="M644" r:id="rId1830" display="pw:\\SRVPW3.pls.planservi.com.br:Projetos\Documents\C0849 - DER\40_Emissao\03_GRD\0-GRDs_Enviadas DER\23ºMEDIÇÃO-26-05-2024 A 25-06-24\MR.DER-0703_24\" xr:uid="{E02A2803-F094-4976-9236-6308F7FDA2D0}"/>
    <hyperlink ref="M643" r:id="rId1831" display="pw:\\SRVPW3.pls.planservi.com.br:Projetos\Documents\C0849 - DER\40_Emissao\03_GRD\0-GRDs_Enviadas DER\23ºMEDIÇÃO-26-05-2024 A 25-06-24\MR.DER-0703_24\" xr:uid="{8FBEA49C-2565-4969-9036-87B8801A0909}"/>
    <hyperlink ref="M642" r:id="rId1832" display="pw:\\SRVPW3.pls.planservi.com.br:Projetos\Documents\C0849 - DER\40_Emissao\03_GRD\0-GRDs_Enviadas DER\23ºMEDIÇÃO-26-05-2024 A 25-06-24\MR.DER-0703_24\" xr:uid="{DCC54705-8BD7-42B2-8D59-8DA539705E45}"/>
    <hyperlink ref="M641" r:id="rId1833" display="pw:\\SRVPW3.pls.planservi.com.br:Projetos\Documents\C0849 - DER\40_Emissao\03_GRD\0-GRDs_Enviadas DER\23ºMEDIÇÃO-26-05-2024 A 25-06-24\MR.DER-0703_24\" xr:uid="{A4CB198E-E85E-49D0-88A6-E396397CD5CB}"/>
    <hyperlink ref="M640" r:id="rId1834" display="pw:\\SRVPW3.pls.planservi.com.br:Projetos\Documents\C0849 - DER\40_Emissao\03_GRD\0-GRDs_Enviadas DER\23ºMEDIÇÃO-26-05-2024 A 25-06-24\MR.DER-0703_24\" xr:uid="{E70488D3-FEB7-41F2-9FAD-B5125B64578A}"/>
    <hyperlink ref="M639" r:id="rId1835" display="pw:\\SRVPW3.pls.planservi.com.br:Projetos\Documents\C0849 - DER\40_Emissao\03_GRD\0-GRDs_Enviadas DER\23ºMEDIÇÃO-26-05-2024 A 25-06-24\MR.DER-0703_24\" xr:uid="{37492CDD-FAC6-40A7-B39B-40FB0C6E47CF}"/>
    <hyperlink ref="M638" r:id="rId1836" display="pw:\\SRVPW3.pls.planservi.com.br:Projetos\Documents\C0849 - DER\40_Emissao\03_GRD\0-GRDs_Enviadas DER\23ºMEDIÇÃO-26-05-2024 A 25-06-24\MR.DER-0703_24\" xr:uid="{1F597017-6098-421A-99FD-39F6241365B8}"/>
    <hyperlink ref="M637" r:id="rId1837" display="pw:\\SRVPW3.pls.planservi.com.br:Projetos\Documents\C0849 - DER\40_Emissao\03_GRD\0-GRDs_Enviadas DER\23ºMEDIÇÃO-26-05-2024 A 25-06-24\MR.DER-0703_24\" xr:uid="{CA368FEE-1480-4954-85AE-599828386440}"/>
    <hyperlink ref="M636" r:id="rId1838" display="pw:\\SRVPW3.pls.planservi.com.br:Projetos\Documents\C0849 - DER\40_Emissao\03_GRD\0-GRDs_Enviadas DER\23ºMEDIÇÃO-26-05-2024 A 25-06-24\MR.DER-0703_24\" xr:uid="{CA348392-96EE-4456-BA24-61352C62E0A1}"/>
    <hyperlink ref="M635" r:id="rId1839" display="pw:\\SRVPW3.pls.planservi.com.br:Projetos\Documents\C0849 - DER\40_Emissao\03_GRD\0-GRDs_Enviadas DER\23ºMEDIÇÃO-26-05-2024 A 25-06-24\MR.DER-0703_24\" xr:uid="{3FC2DFDA-59C2-418D-9AFA-51E0019F18E5}"/>
    <hyperlink ref="M634" r:id="rId1840" display="pw:\\SRVPW3.pls.planservi.com.br:Projetos\Documents\C0849 - DER\40_Emissao\03_GRD\0-GRDs_Enviadas DER\23ºMEDIÇÃO-26-05-2024 A 25-06-24\MR.DER-0703_24\" xr:uid="{1BA246D9-83EF-4564-99B9-773AED803484}"/>
    <hyperlink ref="M633" r:id="rId1841" display="pw:\\SRVPW3.pls.planservi.com.br:Projetos\Documents\C0849 - DER\40_Emissao\03_GRD\0-GRDs_Enviadas DER\23ºMEDIÇÃO-26-05-2024 A 25-06-24\MR.DER-0703_24\" xr:uid="{099ACECA-3D69-4D1E-A644-7EAB8312C0A7}"/>
    <hyperlink ref="M632" r:id="rId1842" display="pw:\\SRVPW3.pls.planservi.com.br:Projetos\Documents\C0849 - DER\40_Emissao\03_GRD\0-GRDs_Enviadas DER\23ºMEDIÇÃO-26-05-2024 A 25-06-24\MR.DER-0703_24\" xr:uid="{9DC680B2-38F6-40B6-A7C1-560424B81701}"/>
    <hyperlink ref="M631" r:id="rId1843" display="pw:\\SRVPW3.pls.planservi.com.br:Projetos\Documents\C0849 - DER\40_Emissao\03_GRD\0-GRDs_Enviadas DER\23ºMEDIÇÃO-26-05-2024 A 25-06-24\MR.DER-0703_24\" xr:uid="{E08B8F81-D437-4D52-A13D-58B5F3B9D72D}"/>
    <hyperlink ref="M630" r:id="rId1844" display="pw:\\SRVPW3.pls.planservi.com.br:Projetos\Documents\C0849 - DER\40_Emissao\03_GRD\0-GRDs_Enviadas DER\23ºMEDIÇÃO-26-05-2024 A 25-06-24\MR.DER-0703_24\" xr:uid="{2B2E0DC8-2D32-4919-862B-436580B20320}"/>
    <hyperlink ref="M629" r:id="rId1845" display="pw:\\SRVPW3.pls.planservi.com.br:Projetos\Documents\C0849 - DER\40_Emissao\03_GRD\0-GRDs_Enviadas DER\23ºMEDIÇÃO-26-05-2024 A 25-06-24\MR.DER-0703_24\" xr:uid="{13A1CE40-7D56-47EB-9E29-51B38CB37476}"/>
    <hyperlink ref="M628" r:id="rId1846" display="pw:\\SRVPW3.pls.planservi.com.br:Projetos\Documents\C0849 - DER\40_Emissao\03_GRD\0-GRDs_Enviadas DER\23ºMEDIÇÃO-26-05-2024 A 25-06-24\MR.DER-0703_24\" xr:uid="{6BC130EC-4314-41B2-821B-1F3479EA7EA4}"/>
    <hyperlink ref="M627" r:id="rId1847" display="pw:\\SRVPW3.pls.planservi.com.br:Projetos\Documents\C0849 - DER\40_Emissao\03_GRD\0-GRDs_Enviadas DER\23ºMEDIÇÃO-26-05-2024 A 25-06-24\MR.DER-0703_24\" xr:uid="{4D71F94F-5A1D-4AEA-8110-2F52E42A35F1}"/>
    <hyperlink ref="M626" r:id="rId1848" display="pw:\\SRVPW3.pls.planservi.com.br:Projetos\Documents\C0849 - DER\40_Emissao\03_GRD\0-GRDs_Enviadas DER\23ºMEDIÇÃO-26-05-2024 A 25-06-24\MR.DER-0703_24\" xr:uid="{CE358542-48AA-46E5-BEB1-9D73538AC972}"/>
    <hyperlink ref="M625" r:id="rId1849" display="pw:\\SRVPW3.pls.planservi.com.br:Projetos\Documents\C0849 - DER\40_Emissao\03_GRD\0-GRDs_Enviadas DER\23ºMEDIÇÃO-26-05-2024 A 25-06-24\MR.DER-0703_24\" xr:uid="{37B3B16E-5840-4485-A2E6-771998320E6B}"/>
    <hyperlink ref="M624" r:id="rId1850" display="pw:\\SRVPW3.pls.planservi.com.br:Projetos\Documents\C0849 - DER\40_Emissao\03_GRD\0-GRDs_Enviadas DER\23ºMEDIÇÃO-26-05-2024 A 25-06-24\MR.DER-0703_24\" xr:uid="{16AF554E-D3A1-4BD1-9888-C0FC00FCADAB}"/>
    <hyperlink ref="M623" r:id="rId1851" display="pw:\\SRVPW3.pls.planservi.com.br:Projetos\Documents\C0849 - DER\40_Emissao\03_GRD\0-GRDs_Enviadas DER\23ºMEDIÇÃO-26-05-2024 A 25-06-24\MR.DER-0703_24\" xr:uid="{5522E573-1C7D-4EB7-A180-04EB4F6497B7}"/>
    <hyperlink ref="M622" r:id="rId1852" display="pw:\\SRVPW3.pls.planservi.com.br:Projetos\Documents\C0849 - DER\40_Emissao\03_GRD\0-GRDs_Enviadas DER\23ºMEDIÇÃO-26-05-2024 A 25-06-24\MR.DER-0703_24\" xr:uid="{EAAA908C-C228-4746-B8C2-601B2CCFD6BD}"/>
    <hyperlink ref="M621" r:id="rId1853" display="pw:\\SRVPW3.pls.planservi.com.br:Projetos\Documents\C0849 - DER\40_Emissao\03_GRD\0-GRDs_Enviadas DER\23ºMEDIÇÃO-26-05-2024 A 25-06-24\MR.DER-0703_24\" xr:uid="{1B33DD25-E8D7-4544-AAAA-1605557BE1F2}"/>
    <hyperlink ref="M620" r:id="rId1854" display="pw:\\SRVPW3.pls.planservi.com.br:Projetos\Documents\C0849 - DER\40_Emissao\03_GRD\0-GRDs_Enviadas DER\23ºMEDIÇÃO-26-05-2024 A 25-06-24\MR.DER-0703_24\" xr:uid="{A190D503-FFF6-4BE9-9EF2-8003A600C7E7}"/>
    <hyperlink ref="M619" r:id="rId1855" display="pw:\\SRVPW3.pls.planservi.com.br:Projetos\Documents\C0849 - DER\40_Emissao\03_GRD\0-GRDs_Enviadas DER\23ºMEDIÇÃO-26-05-2024 A 25-06-24\MR.DER-0703_24\" xr:uid="{53F1D923-4DDB-4056-9459-CC5AF39B81AE}"/>
    <hyperlink ref="M618" r:id="rId1856" display="pw:\\SRVPW3.pls.planservi.com.br:Projetos\Documents\C0849 - DER\40_Emissao\03_GRD\0-GRDs_Enviadas DER\23ºMEDIÇÃO-26-05-2024 A 25-06-24\MR.DER-0703_24\" xr:uid="{A9D7D6FE-8DB6-4CCF-9FAA-4DE29034AE41}"/>
    <hyperlink ref="M617" r:id="rId1857" display="pw:\\SRVPW3.pls.planservi.com.br:Projetos\Documents\C0849 - DER\40_Emissao\03_GRD\0-GRDs_Enviadas DER\23ºMEDIÇÃO-26-05-2024 A 25-06-24\MR.DER-0703_24\" xr:uid="{55B6AC8F-76AC-4EE7-AD9F-3BC4F1B606C0}"/>
    <hyperlink ref="M616" r:id="rId1858" display="pw:\\SRVPW3.pls.planservi.com.br:Projetos\Documents\C0849 - DER\40_Emissao\03_GRD\0-GRDs_Enviadas DER\23ºMEDIÇÃO-26-05-2024 A 25-06-24\MR.DER-0703_24\" xr:uid="{05CE122C-B873-421B-B1AC-C0C85C51C57E}"/>
    <hyperlink ref="M615" r:id="rId1859" display="pw:\\SRVPW3.pls.planservi.com.br:Projetos\Documents\C0849 - DER\40_Emissao\03_GRD\0-GRDs_Enviadas DER\23ºMEDIÇÃO-26-05-2024 A 25-06-24\MR.DER-0703_24\" xr:uid="{0D1EB9B6-2265-4739-9121-15ED0F9A3A3B}"/>
    <hyperlink ref="M614" r:id="rId1860" display="pw:\\SRVPW3.pls.planservi.com.br:Projetos\Documents\C0849 - DER\40_Emissao\03_GRD\0-GRDs_Enviadas DER\23ºMEDIÇÃO-26-05-2024 A 25-06-24\MR.DER-0703_24\" xr:uid="{3FAC2205-4C78-452C-9C4B-B89826E8F8EC}"/>
    <hyperlink ref="M613" r:id="rId1861" display="pw:\\SRVPW3.pls.planservi.com.br:Projetos\Documents\C0849 - DER\40_Emissao\03_GRD\0-GRDs_Enviadas DER\23ºMEDIÇÃO-26-05-2024 A 25-06-24\MR.DER-0703_24\" xr:uid="{23257348-527D-485D-A153-8387DD0C31C8}"/>
    <hyperlink ref="M612" r:id="rId1862" display="pw:\\SRVPW3.pls.planservi.com.br:Projetos\Documents\C0849 - DER\40_Emissao\03_GRD\0-GRDs_Enviadas DER\23ºMEDIÇÃO-26-05-2024 A 25-06-24\MR.DER-0703_24\" xr:uid="{365D50AF-0029-4F6F-B397-9EAEF7A0D862}"/>
    <hyperlink ref="M611" r:id="rId1863" display="pw:\\SRVPW3.pls.planservi.com.br:Projetos\Documents\C0849 - DER\40_Emissao\03_GRD\0-GRDs_Enviadas DER\23ºMEDIÇÃO-26-05-2024 A 25-06-24\MR.DER-0703_24\" xr:uid="{C32DF26D-96B1-4BD5-BFFA-635BB5E580FD}"/>
    <hyperlink ref="M610" r:id="rId1864" display="pw:\\SRVPW3.pls.planservi.com.br:Projetos\Documents\C0849 - DER\40_Emissao\03_GRD\0-GRDs_Enviadas DER\23ºMEDIÇÃO-26-05-2024 A 25-06-24\MR.DER-0703_24\" xr:uid="{F0512252-2997-4545-931B-285A95E05BAE}"/>
    <hyperlink ref="M609" r:id="rId1865" display="pw:\\SRVPW3.pls.planservi.com.br:Projetos\Documents\C0849 - DER\40_Emissao\03_GRD\0-GRDs_Enviadas DER\23ºMEDIÇÃO-26-05-2024 A 25-06-24\MR.DER-0703_24\" xr:uid="{CEB6EFE8-A8B3-4127-87B3-CAA1403FD9A2}"/>
    <hyperlink ref="M607" r:id="rId1866" display="pw:\\SRVPW3.pls.planservi.com.br:Projetos\Documents\C0849 - DER\40_Emissao\03_GRD\0-GRDs_Enviadas DER\23ºMEDIÇÃO-26-05-2024 A 25-06-24\MR.DER-0703_24\" xr:uid="{CA488830-8C16-404B-AB88-4B2F45D27539}"/>
    <hyperlink ref="M606" r:id="rId1867" display="pw:\\SRVPW3.pls.planservi.com.br:Projetos\Documents\C0849 - DER\40_Emissao\03_GRD\0-GRDs_Enviadas DER\23ºMEDIÇÃO-26-05-2024 A 25-06-24\MR.DER-0703_24\" xr:uid="{56FC8375-13BF-46CA-A8F4-C3CFBD9535D1}"/>
    <hyperlink ref="M605" r:id="rId1868" display="pw:\\SRVPW3.pls.planservi.com.br:Projetos\Documents\C0849 - DER\40_Emissao\03_GRD\0-GRDs_Enviadas DER\23ºMEDIÇÃO-26-05-2024 A 25-06-24\MR.DER-0703_24\" xr:uid="{BE6EA90F-2245-4561-AFD5-313CC79EB797}"/>
    <hyperlink ref="M604" r:id="rId1869" display="pw:\\SRVPW3.pls.planservi.com.br:Projetos\Documents\C0849 - DER\40_Emissao\03_GRD\0-GRDs_Enviadas DER\23ºMEDIÇÃO-26-05-2024 A 25-06-24\MR.DER-0703_24\" xr:uid="{82DF22EA-963F-42AB-89DD-DF990B8101DB}"/>
    <hyperlink ref="M603" r:id="rId1870" display="pw:\\SRVPW3.pls.planservi.com.br:Projetos\Documents\C0849 - DER\40_Emissao\03_GRD\0-GRDs_Enviadas DER\23ºMEDIÇÃO-26-05-2024 A 25-06-24\MR.DER-0703_24\" xr:uid="{16F7D2EB-F18B-4BF1-A087-93A57BB3E0AC}"/>
    <hyperlink ref="M602" r:id="rId1871" display="pw:\\SRVPW3.pls.planservi.com.br:Projetos\Documents\C0849 - DER\40_Emissao\03_GRD\0-GRDs_Enviadas DER\23ºMEDIÇÃO-26-05-2024 A 25-06-24\MR.DER-0703_24\" xr:uid="{DC09503B-1EC7-46F1-99AD-0EBFBE9985A1}"/>
    <hyperlink ref="M601" r:id="rId1872" display="pw:\\SRVPW3.pls.planservi.com.br:Projetos\Documents\C0849 - DER\40_Emissao\03_GRD\0-GRDs_Enviadas DER\23ºMEDIÇÃO-26-05-2024 A 25-06-24\MR.DER-0703_24\" xr:uid="{7A70E52E-BF7B-4F8B-AC00-C30BF7EC56ED}"/>
    <hyperlink ref="M600" r:id="rId1873" display="pw:\\SRVPW3.pls.planservi.com.br:Projetos\Documents\C0849 - DER\40_Emissao\03_GRD\0-GRDs_Enviadas DER\23ºMEDIÇÃO-26-05-2024 A 25-06-24\MR.DER-0703_24\" xr:uid="{E6C46AC5-9463-4A17-8992-C3BE26E42DDB}"/>
    <hyperlink ref="M599" r:id="rId1874" display="pw:\\SRVPW3.pls.planservi.com.br:Projetos\Documents\C0849 - DER\40_Emissao\03_GRD\0-GRDs_Enviadas DER\23ºMEDIÇÃO-26-05-2024 A 25-06-24\MR.DER-0703_24\" xr:uid="{09E1F4FA-440D-43AF-88A8-BC888F1B9F9B}"/>
    <hyperlink ref="M598" r:id="rId1875" display="pw:\\SRVPW3.pls.planservi.com.br:Projetos\Documents\C0849 - DER\40_Emissao\03_GRD\0-GRDs_Enviadas DER\23ºMEDIÇÃO-26-05-2024 A 25-06-24\MR.DER-0703_24\" xr:uid="{B7D622F0-8CB6-46E9-86D7-B803627255DE}"/>
    <hyperlink ref="AQ110" r:id="rId1876" display="pw:\\SRVPW3.pls.planservi.com.br:Projetos\Documents\C0849 - DER\40_Emissao\03_GRD\0-GRDs_Enviadas DER\29ºMEDIÇÃO-26-11-2024 A 25-12-24\MR.DER-0883_24\" xr:uid="{5E3BA825-2C5A-412F-AD99-8ECB82D6F79E}"/>
    <hyperlink ref="AK110" r:id="rId1877" display="pw:\\SRVPW3.pls.planservi.com.br:Projetos\Documents\C0849 - DER\40_Emissao\03_GRD\0-GRDs_Enviadas DER\29ºMEDIÇÃO-26-11-2024 A 25-12-24\MR.DER-0871_24\" xr:uid="{A5C4CBD3-06E6-40BA-9A0D-A946B855E6D9}"/>
    <hyperlink ref="AE110" r:id="rId1878" display="pw:\\SRVPW3.pls.planservi.com.br:Projetos\Documents\C0849 - DER\40_Emissao\03_GRD\0-GRDs_Enviadas DER\26ºMEDIÇÃO-26-08-2024 A 25-09-24\MR.DER-0744_24\" xr:uid="{C3C06784-C983-4E2E-B7B3-D3B39D9CD83F}"/>
    <hyperlink ref="AB110" r:id="rId1879" display="pw:\\SRVPW3.pls.planservi.com.br:Projetos\Documents\C0849 - DER\30_Producao\12-F6 – SP 147 - km 152,00-210,50\05_Geot\05.00_R031\2024 04 17-R-031_RevisãoA3_G14.doc" xr:uid="{17AECBBD-1507-42E7-86D1-9926E7DD2E05}"/>
    <hyperlink ref="Y110" r:id="rId1880" display="pw:\\SRVPW3.pls.planservi.com.br:Projetos\Documents\C0849 - DER\40_Emissao\03_GRD\0-GRDs_Enviadas DER\21ºMEDIÇÃO-26-03-2024 A 25-04-24\MR.DER-0620_24\" xr:uid="{D9979744-2AE5-406F-9BD3-DF3AF1ED2232}"/>
    <hyperlink ref="V110" r:id="rId1881" display="pw:\\pw.planservi.com.br:PROJETOS\Documents\C0849 - DER\30_Producao\12-F6 – SP 147 - km 152,00-210,50\05_Geot\05.00_R031\2022 12 21-R-031_RevisãoA2_G14.doc" xr:uid="{295E47C9-AA8E-4A47-A70F-846379C3757E}"/>
    <hyperlink ref="S110" r:id="rId1882" display="pw:\\pw.planservi.com.br:PROJETOS\Documents\C0849 - DER\40_Emissao\03_GRD\0-GRDs_Enviadas DER\5ºMEDIÇÃO\MR.DER-0232_22\" xr:uid="{A542CB43-3706-499D-818A-FE19A52DB1A9}"/>
    <hyperlink ref="P110" r:id="rId1883" display="pw:\\pw.planservi.com.br:PROJETOS\Documents\C0849 - DER\30_Producao\12-F6 – SP 147 - km 152,00-210,50\05_Geot\05.00_R031\2022 11 25-R-031_ProgramaçãoSondagem e Ensaios.doc" xr:uid="{65AA6C75-8CA7-4CB9-A949-B36032201979}"/>
    <hyperlink ref="M110" r:id="rId1884" display="pw:\\pw.planservi.com.br:PROJETOS\Documents\C0849 - DER\40_Emissao\03_GRD\0-GRDs_Enviadas DER\4ºMEDIÇÃO\MR.DER-0161_22\" xr:uid="{BDDEF727-4222-43C5-A276-D5C502ADE62A}"/>
    <hyperlink ref="AW110" r:id="rId1885" display="pw:\\SRVPW3.pls.planservi.com.br:Projetos\Documents\C0849 - DER\40_Emissao\03_GRD\0-GRDs_Enviadas DER\39°MEDIÇÃO-26-09-2025 A 25-10-25\MR_DER-1261_25\" xr:uid="{6413C774-5D2D-463D-9C13-2A38AB14A55D}"/>
    <hyperlink ref="BC78" r:id="rId1886" display="pw:\\SRVPW3.pls.planservi.com.br:Projetos\Documents\C0849 - DER\40_Emissao\03_GRD\0-GRDs_Enviadas DER\39°MEDIÇÃO-26-09-2025 A 25-10-25\MR_DER-1261_25\" xr:uid="{7819144A-1E7E-4492-9339-5F1D0B9762DF}"/>
    <hyperlink ref="BC77" r:id="rId1887" display="pw:\\SRVPW3.pls.planservi.com.br:Projetos\Documents\C0849 - DER\40_Emissao\03_GRD\0-GRDs_Enviadas DER\39°MEDIÇÃO-26-09-2025 A 25-10-25\MR_DER-1261_25\" xr:uid="{299DEEAC-D2D8-4D47-839C-70224A63B269}"/>
    <hyperlink ref="BC75" r:id="rId1888" display="pw:\\SRVPW3.pls.planservi.com.br:Projetos\Documents\C0849 - DER\40_Emissao\03_GRD\0-GRDs_Enviadas DER\39°MEDIÇÃO-26-09-2025 A 25-10-25\MR_DER-1261_25\" xr:uid="{28289091-89E9-4D88-A0D6-0440116C4DA4}"/>
    <hyperlink ref="BC74" r:id="rId1889" display="pw:\\SRVPW3.pls.planservi.com.br:Projetos\Documents\C0849 - DER\40_Emissao\03_GRD\0-GRDs_Enviadas DER\39°MEDIÇÃO-26-09-2025 A 25-10-25\MR_DER-1261_25\" xr:uid="{C2613EEF-3D99-4AD3-8B72-AF40B84CE035}"/>
    <hyperlink ref="BC71" r:id="rId1890" display="pw:\\SRVPW3.pls.planservi.com.br:Projetos\Documents\C0849 - DER\40_Emissao\03_GRD\0-GRDs_Enviadas DER\39°MEDIÇÃO-26-09-2025 A 25-10-25\MR_DER-1261_25\" xr:uid="{31211EDA-C2B9-41AE-A524-A196E071C5D6}"/>
    <hyperlink ref="BC70" r:id="rId1891" display="pw:\\SRVPW3.pls.planservi.com.br:Projetos\Documents\C0849 - DER\40_Emissao\03_GRD\0-GRDs_Enviadas DER\39°MEDIÇÃO-26-09-2025 A 25-10-25\MR_DER-1261_25\" xr:uid="{AD1260B0-A0E8-428D-B7D8-BDCC1BBF6373}"/>
    <hyperlink ref="AQ72" r:id="rId1892" display="pw:\\SRVPW3.pls.planservi.com.br:Projetos\Documents\C0849 - DER\40_Emissao\03_GRD\0-GRDs_Enviadas DER\39°MEDIÇÃO-26-09-2025 A 25-10-25\MR_DER-1261_25\" xr:uid="{68EB23DD-A6DE-4DF7-9A2F-D3A74EE034E3}"/>
    <hyperlink ref="AQ73" r:id="rId1893" display="pw:\\SRVPW3.pls.planservi.com.br:Projetos\Documents\C0849 - DER\40_Emissao\03_GRD\0-GRDs_Enviadas DER\39°MEDIÇÃO-26-09-2025 A 25-10-25\MR_DER-1261_25\" xr:uid="{9DA81760-617F-413B-8AEC-9F749921D8B1}"/>
    <hyperlink ref="AQ76" r:id="rId1894" display="pw:\\SRVPW3.pls.planservi.com.br:Projetos\Documents\C0849 - DER\40_Emissao\03_GRD\0-GRDs_Enviadas DER\39°MEDIÇÃO-26-09-2025 A 25-10-25\MR_DER-1261_25\" xr:uid="{9629EF11-6830-497C-AA71-00202489880C}"/>
    <hyperlink ref="Y592" r:id="rId1895" display="pw:\\SRVPW3.pls.planservi.com.br:Projetos\Documents\C0849 - DER\40_Emissao\03_GRD\0-GRDs_Enviadas DER\39°MEDIÇÃO-26-09-2025 A 25-10-25\MR_DER-1262_25\" xr:uid="{E649D126-359F-4933-80DF-8A9BCEEF3634}"/>
    <hyperlink ref="AE591" r:id="rId1896" display="pw:\\SRVPW3.pls.planservi.com.br:Projetos\Documents\C0849 - DER\40_Emissao\03_GRD\0-GRDs_Enviadas DER\39°MEDIÇÃO-26-09-2025 A 25-10-25\MR_DER-1262_25\" xr:uid="{B1308F00-5FAC-4676-9271-B9D87E0971CC}"/>
    <hyperlink ref="AE590" r:id="rId1897" display="pw:\\SRVPW3.pls.planservi.com.br:Projetos\Documents\C0849 - DER\40_Emissao\03_GRD\0-GRDs_Enviadas DER\39°MEDIÇÃO-26-09-2025 A 25-10-25\MR_DER-1262_25\" xr:uid="{9A043312-892D-4A23-931C-043DA8358378}"/>
    <hyperlink ref="AE589" r:id="rId1898" display="pw:\\SRVPW3.pls.planservi.com.br:Projetos\Documents\C0849 - DER\40_Emissao\03_GRD\0-GRDs_Enviadas DER\39°MEDIÇÃO-26-09-2025 A 25-10-25\MR_DER-1262_25\" xr:uid="{5EAD8BDD-9824-46A8-90F3-BAEC713A6C88}"/>
    <hyperlink ref="AE588" r:id="rId1899" display="pw:\\SRVPW3.pls.planservi.com.br:Projetos\Documents\C0849 - DER\40_Emissao\03_GRD\0-GRDs_Enviadas DER\39°MEDIÇÃO-26-09-2025 A 25-10-25\MR_DER-1262_25\" xr:uid="{CB80CC26-60E8-417C-8DCF-91B1D905A8FD}"/>
    <hyperlink ref="AE550" r:id="rId1900" display="pw:\\SRVPW3.pls.planservi.com.br:Projetos\Documents\C0849 - DER\40_Emissao\03_GRD\0-GRDs_Enviadas DER\39°MEDIÇÃO-26-09-2025 A 25-10-25\MR_DER-1317_25\" xr:uid="{9D07EFD9-5147-4638-BBFF-7EF66579B76F}"/>
    <hyperlink ref="AK588" r:id="rId1901" display="pw:\\SRVPW3.pls.planservi.com.br:Projetos\Documents\C0849 - DER\40_Emissao\03_GRD\0-GRDs_Enviadas DER\39°MEDIÇÃO-26-09-2025 A 25-10-25\MR_DER-1317_25\" xr:uid="{CD5BA058-F8D7-4541-BFD0-8C53D9B147C1}"/>
    <hyperlink ref="AK589" r:id="rId1902" display="pw:\\SRVPW3.pls.planservi.com.br:Projetos\Documents\C0849 - DER\40_Emissao\03_GRD\0-GRDs_Enviadas DER\39°MEDIÇÃO-26-09-2025 A 25-10-25\MR_DER-1317_25\" xr:uid="{92F31561-537D-426F-AD46-A0D5AC4BEAB5}"/>
    <hyperlink ref="AK590" r:id="rId1903" display="pw:\\SRVPW3.pls.planservi.com.br:Projetos\Documents\C0849 - DER\40_Emissao\03_GRD\0-GRDs_Enviadas DER\39°MEDIÇÃO-26-09-2025 A 25-10-25\MR_DER-1317_25\" xr:uid="{D29A0942-44AA-4704-B9A7-BECE72B76DC0}"/>
    <hyperlink ref="AK591" r:id="rId1904" display="pw:\\SRVPW3.pls.planservi.com.br:Projetos\Documents\C0849 - DER\40_Emissao\03_GRD\0-GRDs_Enviadas DER\39°MEDIÇÃO-26-09-2025 A 25-10-25\MR_DER-1317_25\" xr:uid="{68850B48-9EC6-4E71-8AB6-36ACC6EA35A6}"/>
    <hyperlink ref="AE592" r:id="rId1905" display="pw:\\SRVPW3.pls.planservi.com.br:Projetos\Documents\C0849 - DER\40_Emissao\03_GRD\0-GRDs_Enviadas DER\39°MEDIÇÃO-26-09-2025 A 25-10-25\MR_DER-1317_25\" xr:uid="{3D0AFF41-16BF-4C4E-B78C-0914835FF331}"/>
    <hyperlink ref="AE594" r:id="rId1906" display="pw:\\SRVPW3.pls.planservi.com.br:Projetos\Documents\C0849 - DER\40_Emissao\03_GRD\0-GRDs_Enviadas DER\39°MEDIÇÃO-26-09-2025 A 25-10-25\MR_DER-1317_25\" xr:uid="{F6F36B89-D42C-4D71-BF07-D06EE628FADA}"/>
    <hyperlink ref="AE595" r:id="rId1907" display="pw:\\SRVPW3.pls.planservi.com.br:Projetos\Documents\C0849 - DER\40_Emissao\03_GRD\0-GRDs_Enviadas DER\39°MEDIÇÃO-26-09-2025 A 25-10-25\MR_DER-1317_25\" xr:uid="{575B4ACE-AB96-49B9-B0F2-6264E4363F82}"/>
    <hyperlink ref="S596" r:id="rId1908" display="pw:\\SRVPW3.pls.planservi.com.br:Projetos\Documents\C0849 - DER\40_Emissao\03_GRD\0-GRDs_Enviadas DER\39°MEDIÇÃO-26-09-2025 A 25-10-25\MR_DER-1317_25\" xr:uid="{61009F47-A1A3-4B81-B524-E91D2E7446C0}"/>
    <hyperlink ref="AW193" r:id="rId1909" display="pw:\\SRVPW3.pls.planservi.com.br:Projetos\Documents\C0849 - DER\40_Emissao\03_GRD\0-GRDs_Enviadas DER\39°MEDIÇÃO-26-09-2025 A 25-10-25\MR_DER-1322_25\" xr:uid="{19A911EA-80A8-4B50-9DCB-3FDA5620180F}"/>
    <hyperlink ref="AW235" r:id="rId1910" display="pw:\\SRVPW3.pls.planservi.com.br:Projetos\Documents\C0849 - DER\40_Emissao\03_GRD\0-GRDs_Enviadas DER\39°MEDIÇÃO-26-09-2025 A 25-10-25\MR_DER-1322_25\" xr:uid="{2BA32C25-4493-4B75-879E-0B1F548EAEEF}"/>
    <hyperlink ref="AQ248" r:id="rId1911" display="pw:\\SRVPW3.pls.planservi.com.br:Projetos\Documents\C0849 - DER\40_Emissao\03_GRD\0-GRDs_Enviadas DER\39°MEDIÇÃO-26-09-2025 A 25-10-25\MR_DER-1322_25\" xr:uid="{B629C109-5865-47C7-90BA-C86646F06357}"/>
    <hyperlink ref="AE236" r:id="rId1912" display="pw:\\SRVPW3.pls.planservi.com.br:Projetos\Documents\C0849 - DER\40_Emissao\03_GRD\0-GRDs_Enviadas DER\39°MEDIÇÃO-26-09-2025 A 25-10-25\MR_DER-1322_25\" xr:uid="{3964D2FB-4358-4B9F-9951-60176D5E0C64}"/>
    <hyperlink ref="M872" r:id="rId1913" display="pw:\\SRVPW3.pls.planservi.com.br:Projetos\Documents\C0849 - DER\40_Emissao\03_GRD\0-GRDs_Enviadas DER\40ºMEDIÇÃO-26-10-2025 A 25-11-25\MR_DER-1338_25\" xr:uid="{84633BFE-5729-4161-ACC0-3D528397C844}"/>
    <hyperlink ref="M871" r:id="rId1914" display="pw:\\SRVPW3.pls.planservi.com.br:Projetos\Documents\C0849 - DER\40_Emissao\03_GRD\0-GRDs_Enviadas DER\40ºMEDIÇÃO-26-10-2025 A 25-11-25\MR_DER-1338_25\" xr:uid="{4AF9492F-B1B2-4179-899F-37E76817E845}"/>
    <hyperlink ref="AK750" r:id="rId1915" display="pw:\\SRVPW3.pls.planservi.com.br:Projetos\Documents\C0849 - DER\40_Emissao\03_GRD\0-GRDs_Enviadas DER\40ºMEDIÇÃO-26-10-2025 A 25-11-25\MR_DER-1339_25\" xr:uid="{0E703BCD-609B-4D14-B349-F5508CB2535C}"/>
    <hyperlink ref="AQ598" r:id="rId1916" display="pw:\\SRVPW3.pls.planservi.com.br:Projetos\Documents\C0849 - DER\40_Emissao\03_GRD\0-GRDs_Enviadas DER\40ºMEDIÇÃO-26-10-2025 A 25-11-25\MR_DER-1342_25\" xr:uid="{306432BF-B8BA-4A03-A372-E6512461D7AF}"/>
    <hyperlink ref="AQ602" r:id="rId1917" display="pw:\\SRVPW3.pls.planservi.com.br:Projetos\Documents\C0849 - DER\40_Emissao\03_GRD\0-GRDs_Enviadas DER\40ºMEDIÇÃO-26-10-2025 A 25-11-25\MR_DER-1342_25\" xr:uid="{8C88E1D6-AE2E-4A47-A830-F76AFFA588A0}"/>
    <hyperlink ref="AK450" r:id="rId1918" display="pw:\\SRVPW3.pls.planservi.com.br:Projetos\Documents\C0849 - DER\40_Emissao\03_GRD\0-GRDs_Enviadas DER\40ºMEDIÇÃO-26-10-2025 A 25-11-25\MR_DER-1343_25\" xr:uid="{094FD625-EAFB-42D7-827A-C8225BB9CD68}"/>
    <hyperlink ref="AK456" r:id="rId1919" display="pw:\\SRVPW3.pls.planservi.com.br:Projetos\Documents\C0849 - DER\40_Emissao\03_GRD\0-GRDs_Enviadas DER\40ºMEDIÇÃO-26-10-2025 A 25-11-25\MR_DER-1343_25\" xr:uid="{FC7FB854-A142-4BBD-8012-42092BB78C12}"/>
    <hyperlink ref="AK465" r:id="rId1920" display="pw:\\SRVPW3.pls.planservi.com.br:Projetos\Documents\C0849 - DER\40_Emissao\03_GRD\0-GRDs_Enviadas DER\40ºMEDIÇÃO-26-10-2025 A 25-11-25\MR_DER-1343_25\" xr:uid="{D2D4D5ED-A41C-4793-99A8-725C63927D7A}"/>
    <hyperlink ref="AK475" r:id="rId1921" display="pw:\\SRVPW3.pls.planservi.com.br:Projetos\Documents\C0849 - DER\40_Emissao\03_GRD\0-GRDs_Enviadas DER\40ºMEDIÇÃO-26-10-2025 A 25-11-25\MR_DER-1343_25\" xr:uid="{E537C06E-C43C-47B9-88A7-51093779ECE4}"/>
    <hyperlink ref="AK486" r:id="rId1922" display="pw:\\SRVPW3.pls.planservi.com.br:Projetos\Documents\C0849 - DER\40_Emissao\03_GRD\0-GRDs_Enviadas DER\40ºMEDIÇÃO-26-10-2025 A 25-11-25\MR_DER-1343_25\" xr:uid="{B12B96F5-5C85-4C8B-BFF6-D80ECCC2C0DF}"/>
    <hyperlink ref="AK487" r:id="rId1923" display="pw:\\SRVPW3.pls.planservi.com.br:Projetos\Documents\C0849 - DER\40_Emissao\03_GRD\0-GRDs_Enviadas DER\40ºMEDIÇÃO-26-10-2025 A 25-11-25\MR_DER-1343_25\" xr:uid="{08BB6228-35FF-4BEA-BF2C-F73165FA0133}"/>
    <hyperlink ref="AK488" r:id="rId1924" display="pw:\\SRVPW3.pls.planservi.com.br:Projetos\Documents\C0849 - DER\40_Emissao\03_GRD\0-GRDs_Enviadas DER\40ºMEDIÇÃO-26-10-2025 A 25-11-25\MR_DER-1343_25\" xr:uid="{8B6C7E84-EBD9-444B-A734-307ECF0A162C}"/>
    <hyperlink ref="AK489" r:id="rId1925" display="pw:\\SRVPW3.pls.planservi.com.br:Projetos\Documents\C0849 - DER\40_Emissao\03_GRD\0-GRDs_Enviadas DER\40ºMEDIÇÃO-26-10-2025 A 25-11-25\MR_DER-1343_25\" xr:uid="{8D7A6271-9992-49C6-B8DB-B7E96EA2974F}"/>
    <hyperlink ref="AK490" r:id="rId1926" display="pw:\\SRVPW3.pls.planservi.com.br:Projetos\Documents\C0849 - DER\40_Emissao\03_GRD\0-GRDs_Enviadas DER\40ºMEDIÇÃO-26-10-2025 A 25-11-25\MR_DER-1343_25\" xr:uid="{DBF2C57C-D118-4130-A246-AC533C826478}"/>
    <hyperlink ref="AK493" r:id="rId1927" display="pw:\\SRVPW3.pls.planservi.com.br:Projetos\Documents\C0849 - DER\40_Emissao\03_GRD\0-GRDs_Enviadas DER\40ºMEDIÇÃO-26-10-2025 A 25-11-25\MR_DER-1343_25\" xr:uid="{81D65171-BD41-4853-8C8B-EE368CE897A0}"/>
    <hyperlink ref="M117" r:id="rId1928" display="pw:\\SRVPW3.pls.planservi.com.br:Projetos\Documents\C0849 - DER\40_Emissao\03_GRD\0-GRDs_Enviadas DER\40ºMEDIÇÃO-26-10-2025 A 25-11-25\MR_DER-1343_25\" xr:uid="{9F579F60-8ACB-4EA4-B326-45CCA0E2195A}"/>
    <hyperlink ref="Y798" r:id="rId1929" display="pw:\\SRVPW3.pls.planservi.com.br:Projetos\Documents\C0849 - DER\40_Emissao\03_GRD\0-GRDs_Enviadas DER\40ºMEDIÇÃO-26-10-2025 A 25-11-25\MR_DER-1357_25\" xr:uid="{4C4C4CAD-6F70-41D8-8D9B-77F8BDF14F1F}"/>
    <hyperlink ref="AK701" r:id="rId1930" display="pw:\\SRVPW3.pls.planservi.com.br:Projetos\Documents\C0849 - DER\40_Emissao\03_GRD\0-GRDs_Enviadas DER\40ºMEDIÇÃO-26-10-2025 A 25-11-25\MR_DER-1363_25\" xr:uid="{BF874904-F0F2-44EA-B493-0CECD198B444}"/>
    <hyperlink ref="AK692" r:id="rId1931" display="pw:\\SRVPW3.pls.planservi.com.br:Projetos\Documents\C0849 - DER\40_Emissao\03_GRD\0-GRDs_Enviadas DER\40ºMEDIÇÃO-26-10-2025 A 25-11-25\MR_DER-1363_25\" xr:uid="{15A0AF52-0F77-4AD1-8C71-2CFD9DDB64DE}"/>
    <hyperlink ref="AK693" r:id="rId1932" display="pw:\\SRVPW3.pls.planservi.com.br:Projetos\Documents\C0849 - DER\40_Emissao\03_GRD\0-GRDs_Enviadas DER\40ºMEDIÇÃO-26-10-2025 A 25-11-25\MR_DER-1363_25\" xr:uid="{6166FD6C-D0A5-4F05-B1F4-5A258772EA6E}"/>
    <hyperlink ref="AK694" r:id="rId1933" display="pw:\\SRVPW3.pls.planservi.com.br:Projetos\Documents\C0849 - DER\40_Emissao\03_GRD\0-GRDs_Enviadas DER\40ºMEDIÇÃO-26-10-2025 A 25-11-25\MR_DER-1363_25\" xr:uid="{58CEE2F6-CCD2-4CC0-8CD2-5D79A7E78DBA}"/>
    <hyperlink ref="AK695" r:id="rId1934" display="pw:\\SRVPW3.pls.planservi.com.br:Projetos\Documents\C0849 - DER\40_Emissao\03_GRD\0-GRDs_Enviadas DER\40ºMEDIÇÃO-26-10-2025 A 25-11-25\MR_DER-1363_25\" xr:uid="{4BCCC987-4CA6-443D-A6DC-9351B75D98B5}"/>
    <hyperlink ref="AK696" r:id="rId1935" display="pw:\\SRVPW3.pls.planservi.com.br:Projetos\Documents\C0849 - DER\40_Emissao\03_GRD\0-GRDs_Enviadas DER\40ºMEDIÇÃO-26-10-2025 A 25-11-25\MR_DER-1363_25\" xr:uid="{A0386698-4023-496B-A9B1-D7CD8FB196A5}"/>
    <hyperlink ref="AK697" r:id="rId1936" display="pw:\\SRVPW3.pls.planservi.com.br:Projetos\Documents\C0849 - DER\40_Emissao\03_GRD\0-GRDs_Enviadas DER\40ºMEDIÇÃO-26-10-2025 A 25-11-25\MR_DER-1363_25\" xr:uid="{A69F2A1D-CE18-4D94-9DC1-13F7337C0771}"/>
    <hyperlink ref="AK667" r:id="rId1937" display="pw:\\SRVPW3.pls.planservi.com.br:Projetos\Documents\C0849 - DER\40_Emissao\03_GRD\0-GRDs_Enviadas DER\40ºMEDIÇÃO-26-10-2025 A 25-11-25\MR_DER-1363_25\" xr:uid="{E5DAFF76-AF73-4DFA-B717-F4DE6F2F408C}"/>
    <hyperlink ref="AK668" r:id="rId1938" display="pw:\\SRVPW3.pls.planservi.com.br:Projetos\Documents\C0849 - DER\40_Emissao\03_GRD\0-GRDs_Enviadas DER\40ºMEDIÇÃO-26-10-2025 A 25-11-25\MR_DER-1363_25\" xr:uid="{8CDD0840-7398-4A57-B564-63DCF6D29348}"/>
    <hyperlink ref="AK669" r:id="rId1939" display="pw:\\SRVPW3.pls.planservi.com.br:Projetos\Documents\C0849 - DER\40_Emissao\03_GRD\0-GRDs_Enviadas DER\40ºMEDIÇÃO-26-10-2025 A 25-11-25\MR_DER-1363_25\" xr:uid="{7E470FC6-ACAB-41E5-829E-54E2694526CD}"/>
    <hyperlink ref="AK670" r:id="rId1940" display="pw:\\SRVPW3.pls.planservi.com.br:Projetos\Documents\C0849 - DER\40_Emissao\03_GRD\0-GRDs_Enviadas DER\40ºMEDIÇÃO-26-10-2025 A 25-11-25\MR_DER-1363_25\" xr:uid="{CD4A005E-14EE-44F0-9ECF-73C4454D3284}"/>
    <hyperlink ref="AK671" r:id="rId1941" display="pw:\\SRVPW3.pls.planservi.com.br:Projetos\Documents\C0849 - DER\40_Emissao\03_GRD\0-GRDs_Enviadas DER\40ºMEDIÇÃO-26-10-2025 A 25-11-25\MR_DER-1363_25\" xr:uid="{8643D3CE-5552-4AF6-A041-29E462FFA2EF}"/>
    <hyperlink ref="AK672" r:id="rId1942" display="pw:\\SRVPW3.pls.planservi.com.br:Projetos\Documents\C0849 - DER\40_Emissao\03_GRD\0-GRDs_Enviadas DER\40ºMEDIÇÃO-26-10-2025 A 25-11-25\MR_DER-1363_25\" xr:uid="{92D9092B-DA5C-4B6B-8345-343B13FD9846}"/>
    <hyperlink ref="AK673" r:id="rId1943" display="pw:\\SRVPW3.pls.planservi.com.br:Projetos\Documents\C0849 - DER\40_Emissao\03_GRD\0-GRDs_Enviadas DER\40ºMEDIÇÃO-26-10-2025 A 25-11-25\MR_DER-1363_25\" xr:uid="{1A086B4D-0E1F-4876-A932-7DE0AB6DACF1}"/>
    <hyperlink ref="AK674" r:id="rId1944" display="pw:\\SRVPW3.pls.planservi.com.br:Projetos\Documents\C0849 - DER\40_Emissao\03_GRD\0-GRDs_Enviadas DER\40ºMEDIÇÃO-26-10-2025 A 25-11-25\MR_DER-1363_25\" xr:uid="{75191FBC-47BF-4C4D-A298-6494CAC5899D}"/>
    <hyperlink ref="AK675" r:id="rId1945" display="pw:\\SRVPW3.pls.planservi.com.br:Projetos\Documents\C0849 - DER\40_Emissao\03_GRD\0-GRDs_Enviadas DER\40ºMEDIÇÃO-26-10-2025 A 25-11-25\MR_DER-1363_25\" xr:uid="{10FF1AC3-BA7E-4A86-94AC-38E885D810C0}"/>
    <hyperlink ref="AK676" r:id="rId1946" display="pw:\\SRVPW3.pls.planservi.com.br:Projetos\Documents\C0849 - DER\40_Emissao\03_GRD\0-GRDs_Enviadas DER\40ºMEDIÇÃO-26-10-2025 A 25-11-25\MR_DER-1363_25\" xr:uid="{53982D29-BF61-4448-88B1-B9944ECF99C9}"/>
    <hyperlink ref="AK677" r:id="rId1947" display="pw:\\SRVPW3.pls.planservi.com.br:Projetos\Documents\C0849 - DER\40_Emissao\03_GRD\0-GRDs_Enviadas DER\40ºMEDIÇÃO-26-10-2025 A 25-11-25\MR_DER-1363_25\" xr:uid="{26DB3046-43E6-4A94-BCEB-FE2BF54F7FBC}"/>
    <hyperlink ref="AK678" r:id="rId1948" display="pw:\\SRVPW3.pls.planservi.com.br:Projetos\Documents\C0849 - DER\40_Emissao\03_GRD\0-GRDs_Enviadas DER\40ºMEDIÇÃO-26-10-2025 A 25-11-25\MR_DER-1363_25\" xr:uid="{54FB8A52-5DFF-44FB-B4E6-3A2CDB3C06B6}"/>
    <hyperlink ref="AK679" r:id="rId1949" display="pw:\\SRVPW3.pls.planservi.com.br:Projetos\Documents\C0849 - DER\40_Emissao\03_GRD\0-GRDs_Enviadas DER\40ºMEDIÇÃO-26-10-2025 A 25-11-25\MR_DER-1363_25\" xr:uid="{AA4C3729-E32A-4A4F-8552-8FA3124176FD}"/>
    <hyperlink ref="AK680" r:id="rId1950" display="pw:\\SRVPW3.pls.planservi.com.br:Projetos\Documents\C0849 - DER\40_Emissao\03_GRD\0-GRDs_Enviadas DER\40ºMEDIÇÃO-26-10-2025 A 25-11-25\MR_DER-1363_25\" xr:uid="{52A48B72-87DF-446D-A862-9F2CC904B5DF}"/>
    <hyperlink ref="AK681" r:id="rId1951" display="pw:\\SRVPW3.pls.planservi.com.br:Projetos\Documents\C0849 - DER\40_Emissao\03_GRD\0-GRDs_Enviadas DER\40ºMEDIÇÃO-26-10-2025 A 25-11-25\MR_DER-1363_25\" xr:uid="{82DF5ADB-0E87-4D9C-B706-352113A1967B}"/>
    <hyperlink ref="AK682" r:id="rId1952" display="pw:\\SRVPW3.pls.planservi.com.br:Projetos\Documents\C0849 - DER\40_Emissao\03_GRD\0-GRDs_Enviadas DER\40ºMEDIÇÃO-26-10-2025 A 25-11-25\MR_DER-1363_25\" xr:uid="{ACF94A61-5774-44BE-99FE-95B8D4D9775E}"/>
    <hyperlink ref="AK683" r:id="rId1953" display="pw:\\SRVPW3.pls.planservi.com.br:Projetos\Documents\C0849 - DER\40_Emissao\03_GRD\0-GRDs_Enviadas DER\40ºMEDIÇÃO-26-10-2025 A 25-11-25\MR_DER-1363_25\" xr:uid="{7226BF88-EF56-4C94-8401-B9B319F83F91}"/>
    <hyperlink ref="AK684" r:id="rId1954" display="pw:\\SRVPW3.pls.planservi.com.br:Projetos\Documents\C0849 - DER\40_Emissao\03_GRD\0-GRDs_Enviadas DER\40ºMEDIÇÃO-26-10-2025 A 25-11-25\MR_DER-1363_25\" xr:uid="{BB8226A7-BC04-41CB-93E4-52BD86D89943}"/>
    <hyperlink ref="AK685" r:id="rId1955" display="pw:\\SRVPW3.pls.planservi.com.br:Projetos\Documents\C0849 - DER\40_Emissao\03_GRD\0-GRDs_Enviadas DER\40ºMEDIÇÃO-26-10-2025 A 25-11-25\MR_DER-1363_25\" xr:uid="{8B715D2F-FF9C-41B0-9A8A-81D801D31656}"/>
    <hyperlink ref="AK686" r:id="rId1956" display="pw:\\SRVPW3.pls.planservi.com.br:Projetos\Documents\C0849 - DER\40_Emissao\03_GRD\0-GRDs_Enviadas DER\40ºMEDIÇÃO-26-10-2025 A 25-11-25\MR_DER-1363_25\" xr:uid="{31C6EBD9-DD22-4D20-9271-1B41403D86E1}"/>
    <hyperlink ref="AK687" r:id="rId1957" display="pw:\\SRVPW3.pls.planservi.com.br:Projetos\Documents\C0849 - DER\40_Emissao\03_GRD\0-GRDs_Enviadas DER\40ºMEDIÇÃO-26-10-2025 A 25-11-25\MR_DER-1363_25\" xr:uid="{F2E8F3D7-9929-4040-A566-888B7C0C971A}"/>
    <hyperlink ref="AK656" r:id="rId1958" display="pw:\\SRVPW3.pls.planservi.com.br:Projetos\Documents\C0849 - DER\40_Emissao\03_GRD\0-GRDs_Enviadas DER\40ºMEDIÇÃO-26-10-2025 A 25-11-25\MR_DER-1363_25\" xr:uid="{35066811-88E8-42A2-BA35-EAEBCB226012}"/>
    <hyperlink ref="AK657" r:id="rId1959" display="pw:\\SRVPW3.pls.planservi.com.br:Projetos\Documents\C0849 - DER\40_Emissao\03_GRD\0-GRDs_Enviadas DER\40ºMEDIÇÃO-26-10-2025 A 25-11-25\MR_DER-1363_25\" xr:uid="{A3681DFD-63D2-4A5C-BF5D-7C5966A4F7A6}"/>
    <hyperlink ref="AK663" r:id="rId1960" display="pw:\\SRVPW3.pls.planservi.com.br:Projetos\Documents\C0849 - DER\40_Emissao\03_GRD\0-GRDs_Enviadas DER\40ºMEDIÇÃO-26-10-2025 A 25-11-25\MR_DER-1363_25\" xr:uid="{0B9C6E57-5D9F-4E7C-9686-3F29796AC5CF}"/>
    <hyperlink ref="M116" r:id="rId1961" display="pw:\\SRVPW3.pls.planservi.com.br:Projetos\Documents\C0849 - DER\40_Emissao\03_GRD\0-GRDs_Enviadas DER\40ºMEDIÇÃO-26-10-2025 A 25-11-25\MR_DER-1381_25\" xr:uid="{D9E0436C-1F58-4956-A0C2-54B9EB5DC69E}"/>
    <hyperlink ref="AE448" r:id="rId1962" display="pw:\\SRVPW3.pls.planservi.com.br:Projetos\Documents\C0849 - DER\40_Emissao\03_GRD\0-GRDs_Enviadas DER\40ºMEDIÇÃO-26-10-2025 A 25-11-25\MR_DER-1381_25\" xr:uid="{489B9193-9CBE-45D4-A486-C33EAF11AD5C}"/>
    <hyperlink ref="AE385" r:id="rId1963" display="pw:\\SRVPW3.pls.planservi.com.br:Projetos\Documents\C0849 - DER\40_Emissao\03_GRD\0-GRDs_Enviadas DER\40ºMEDIÇÃO-26-10-2025 A 25-11-25\MR_DER-1381_25\" xr:uid="{C2A0D9D1-CD54-4182-96B2-A8B273655892}"/>
    <hyperlink ref="AE386" r:id="rId1964" display="pw:\\SRVPW3.pls.planservi.com.br:Projetos\Documents\C0849 - DER\40_Emissao\03_GRD\0-GRDs_Enviadas DER\40ºMEDIÇÃO-26-10-2025 A 25-11-25\MR_DER-1381_25\" xr:uid="{A1CFED08-4DA9-4F7A-A6D7-1A598EFA6646}"/>
    <hyperlink ref="AE387" r:id="rId1965" display="pw:\\SRVPW3.pls.planservi.com.br:Projetos\Documents\C0849 - DER\40_Emissao\03_GRD\0-GRDs_Enviadas DER\40ºMEDIÇÃO-26-10-2025 A 25-11-25\MR_DER-1381_25\" xr:uid="{5324F097-0D1E-46E6-A369-B6C7FDC28400}"/>
    <hyperlink ref="AE389" r:id="rId1966" display="pw:\\SRVPW3.pls.planservi.com.br:Projetos\Documents\C0849 - DER\40_Emissao\03_GRD\0-GRDs_Enviadas DER\40ºMEDIÇÃO-26-10-2025 A 25-11-25\MR_DER-1381_25\" xr:uid="{D68D1EEC-4056-4C9F-9509-6A0A1290719F}"/>
    <hyperlink ref="AE391" r:id="rId1967" display="pw:\\SRVPW3.pls.planservi.com.br:Projetos\Documents\C0849 - DER\40_Emissao\03_GRD\0-GRDs_Enviadas DER\40ºMEDIÇÃO-26-10-2025 A 25-11-25\MR_DER-1381_25\" xr:uid="{BB1E7BE8-7C71-4640-AE27-AEC7A4E1391D}"/>
    <hyperlink ref="AE399" r:id="rId1968" display="pw:\\SRVPW3.pls.planservi.com.br:Projetos\Documents\C0849 - DER\40_Emissao\03_GRD\0-GRDs_Enviadas DER\40ºMEDIÇÃO-26-10-2025 A 25-11-25\MR_DER-1381_25\" xr:uid="{52BF00B0-4D7D-43E9-864E-7C28F2CDC237}"/>
    <hyperlink ref="AE400" r:id="rId1969" display="pw:\\SRVPW3.pls.planservi.com.br:Projetos\Documents\C0849 - DER\40_Emissao\03_GRD\0-GRDs_Enviadas DER\40ºMEDIÇÃO-26-10-2025 A 25-11-25\MR_DER-1381_25\" xr:uid="{E2BAB124-953F-46C4-9402-FA87F366BD4F}"/>
    <hyperlink ref="AE405" r:id="rId1970" display="pw:\\SRVPW3.pls.planservi.com.br:Projetos\Documents\C0849 - DER\40_Emissao\03_GRD\0-GRDs_Enviadas DER\40ºMEDIÇÃO-26-10-2025 A 25-11-25\MR_DER-1381_25\" xr:uid="{96EB447A-1912-4674-9F68-ADC3D91550E5}"/>
    <hyperlink ref="AE417" r:id="rId1971" display="pw:\\SRVPW3.pls.planservi.com.br:Projetos\Documents\C0849 - DER\40_Emissao\03_GRD\0-GRDs_Enviadas DER\40ºMEDIÇÃO-26-10-2025 A 25-11-25\MR_DER-1381_25\" xr:uid="{CC3A3446-6633-439C-A82F-8E320093DD4C}"/>
    <hyperlink ref="AE427" r:id="rId1972" display="pw:\\SRVPW3.pls.planservi.com.br:Projetos\Documents\C0849 - DER\40_Emissao\03_GRD\0-GRDs_Enviadas DER\40ºMEDIÇÃO-26-10-2025 A 25-11-25\MR_DER-1381_25\" xr:uid="{3666318F-1575-44F4-900D-8C1FAA9B04E6}"/>
    <hyperlink ref="AE430" r:id="rId1973" display="pw:\\SRVPW3.pls.planservi.com.br:Projetos\Documents\C0849 - DER\40_Emissao\03_GRD\0-GRDs_Enviadas DER\40ºMEDIÇÃO-26-10-2025 A 25-11-25\MR_DER-1381_25\" xr:uid="{24AD4CAC-6DF6-4970-B6F0-1CCAAE055D27}"/>
    <hyperlink ref="AE431" r:id="rId1974" display="pw:\\SRVPW3.pls.planservi.com.br:Projetos\Documents\C0849 - DER\40_Emissao\03_GRD\0-GRDs_Enviadas DER\40ºMEDIÇÃO-26-10-2025 A 25-11-25\MR_DER-1381_25\" xr:uid="{7BF988D4-84E8-48FF-9C15-C7247375EB71}"/>
    <hyperlink ref="AE432" r:id="rId1975" display="pw:\\SRVPW3.pls.planservi.com.br:Projetos\Documents\C0849 - DER\40_Emissao\03_GRD\0-GRDs_Enviadas DER\40ºMEDIÇÃO-26-10-2025 A 25-11-25\MR_DER-1381_25\" xr:uid="{712CEA9E-C6CF-4C7E-B70F-EB98076FEEF1}"/>
    <hyperlink ref="AE433" r:id="rId1976" display="pw:\\SRVPW3.pls.planservi.com.br:Projetos\Documents\C0849 - DER\40_Emissao\03_GRD\0-GRDs_Enviadas DER\40ºMEDIÇÃO-26-10-2025 A 25-11-25\MR_DER-1381_25\" xr:uid="{DC18462D-69D8-472D-B4D9-C580520B1F2B}"/>
    <hyperlink ref="AE439" r:id="rId1977" display="pw:\\SRVPW3.pls.planservi.com.br:Projetos\Documents\C0849 - DER\40_Emissao\03_GRD\0-GRDs_Enviadas DER\40ºMEDIÇÃO-26-10-2025 A 25-11-25\MR_DER-1381_25\" xr:uid="{1AC3E918-C0D9-4BE9-8D36-0CE06F711B12}"/>
    <hyperlink ref="AE440" r:id="rId1978" display="pw:\\SRVPW3.pls.planservi.com.br:Projetos\Documents\C0849 - DER\40_Emissao\03_GRD\0-GRDs_Enviadas DER\40ºMEDIÇÃO-26-10-2025 A 25-11-25\MR_DER-1381_25\" xr:uid="{37F244AD-022F-47C4-8177-6F3FFC0E8002}"/>
    <hyperlink ref="AE441" r:id="rId1979" display="pw:\\SRVPW3.pls.planservi.com.br:Projetos\Documents\C0849 - DER\40_Emissao\03_GRD\0-GRDs_Enviadas DER\40ºMEDIÇÃO-26-10-2025 A 25-11-25\MR_DER-1381_25\" xr:uid="{29D27A12-1A5F-441E-9465-D0D8EE6BD9C5}"/>
    <hyperlink ref="AE442" r:id="rId1980" display="pw:\\SRVPW3.pls.planservi.com.br:Projetos\Documents\C0849 - DER\40_Emissao\03_GRD\0-GRDs_Enviadas DER\40ºMEDIÇÃO-26-10-2025 A 25-11-25\MR_DER-1381_25\" xr:uid="{C5FFB154-D0D6-4FBD-B06E-D591B098FCF1}"/>
    <hyperlink ref="AE443" r:id="rId1981" display="pw:\\SRVPW3.pls.planservi.com.br:Projetos\Documents\C0849 - DER\40_Emissao\03_GRD\0-GRDs_Enviadas DER\40ºMEDIÇÃO-26-10-2025 A 25-11-25\MR_DER-1381_25\" xr:uid="{C598D4D0-0AA4-4FAB-8F33-A72B70C5957A}"/>
    <hyperlink ref="AE444" r:id="rId1982" display="pw:\\SRVPW3.pls.planservi.com.br:Projetos\Documents\C0849 - DER\40_Emissao\03_GRD\0-GRDs_Enviadas DER\40ºMEDIÇÃO-26-10-2025 A 25-11-25\MR_DER-1381_25\" xr:uid="{2BFEEC61-8A8C-4EF8-BD4B-B40539C80B06}"/>
    <hyperlink ref="AE445" r:id="rId1983" display="pw:\\SRVPW3.pls.planservi.com.br:Projetos\Documents\C0849 - DER\40_Emissao\03_GRD\0-GRDs_Enviadas DER\40ºMEDIÇÃO-26-10-2025 A 25-11-25\MR_DER-1381_25\" xr:uid="{3BB284D1-2078-4CBB-976F-62C885FCC603}"/>
    <hyperlink ref="AE446" r:id="rId1984" display="pw:\\SRVPW3.pls.planservi.com.br:Projetos\Documents\C0849 - DER\40_Emissao\03_GRD\0-GRDs_Enviadas DER\40ºMEDIÇÃO-26-10-2025 A 25-11-25\MR_DER-1381_25\" xr:uid="{7722287F-CE07-47CA-915C-496D1483CA2D}"/>
    <hyperlink ref="S115" r:id="rId1985" display="pw:\\SRVPW3.pls.planservi.com.br:Projetos\Documents\C0849 - DER\40_Emissao\03_GRD\0-GRDs_Enviadas DER\40ºMEDIÇÃO-26-10-2025 A 25-11-25\MR_DER-1383_25\" xr:uid="{E50C6DB3-4FAE-4344-9AC0-30E919847E28}"/>
    <hyperlink ref="M114" r:id="rId1986" display="pw:\\SRVPW3.pls.planservi.com.br:Projetos\Documents\C0849 - DER\40_Emissao\03_GRD\0-GRDs_Enviadas DER\40ºMEDIÇÃO-26-10-2025 A 25-11-25\MR_DER-1383_25\" xr:uid="{2B6559EB-B254-478A-B855-DF8AAF83F7B3}"/>
    <hyperlink ref="Y348" r:id="rId1987" display="pw:\\SRVPW3.pls.planservi.com.br:Projetos\Documents\C0849 - DER\40_Emissao\03_GRD\0-GRDs_Enviadas DER\41ºMEDIÇÃO-26-11-2025 A 25-12-25\MR_DER-1407_25\" xr:uid="{EF1D01BF-AE19-418D-97CC-B70007504572}"/>
    <hyperlink ref="Y349" r:id="rId1988" display="pw:\\SRVPW3.pls.planservi.com.br:Projetos\Documents\C0849 - DER\40_Emissao\03_GRD\0-GRDs_Enviadas DER\41ºMEDIÇÃO-26-11-2025 A 25-12-25\MR_DER-1407_25\" xr:uid="{6EE08341-EFD7-470D-9351-4C10ED4EDF57}"/>
    <hyperlink ref="Y350" r:id="rId1989" display="pw:\\SRVPW3.pls.planservi.com.br:Projetos\Documents\C0849 - DER\40_Emissao\03_GRD\0-GRDs_Enviadas DER\41ºMEDIÇÃO-26-11-2025 A 25-12-25\MR_DER-1407_25\" xr:uid="{824ED111-B431-4DB6-9A56-9D3459099691}"/>
    <hyperlink ref="S117" r:id="rId1990" display="pw:\\SRVPW3.pls.planservi.com.br:Projetos\Documents\C0849 - DER\40_Emissao\03_GRD\0-GRDs_Enviadas DER\41ºMEDIÇÃO-26-11-2025 A 25-12-25\MR_DER-1409_25\" xr:uid="{9A066993-1223-48EE-B815-FDF8EF2D8BBD}"/>
    <hyperlink ref="Y347" r:id="rId1991" display="pw:\\SRVPW3.pls.planservi.com.br:Projetos\Documents\C0849 - DER\40_Emissao\03_GRD\0-GRDs_Enviadas DER\41ºMEDIÇÃO-26-11-2025 A 25-12-25\MR_DER-1410_25\" xr:uid="{35ECFA01-C055-464B-B651-1ACB3C80B35D}"/>
    <hyperlink ref="AE374" r:id="rId1992" display="pw:\\SRVPW3.pls.planservi.com.br:Projetos\Documents\C0849 - DER\40_Emissao\03_GRD\0-GRDs_Enviadas DER\41ºMEDIÇÃO-26-11-2025 A 25-12-25\MR_DER-1410_25\" xr:uid="{EB0606DA-4845-4088-8FFE-3D3F43769B29}"/>
    <hyperlink ref="AK545" r:id="rId1993" display="pw:\\SRVPW3.pls.planservi.com.br:Projetos\Documents\C0849 - DER\40_Emissao\03_GRD\0-GRDs_Enviadas DER\41ºMEDIÇÃO-26-11-2025 A 25-12-25\MR_DER-1416_25\" xr:uid="{ACBA628E-9F87-4DD1-82BD-3C7AF3EACE25}"/>
    <hyperlink ref="AK550" r:id="rId1994" display="pw:\\SRVPW3.pls.planservi.com.br:Projetos\Documents\C0849 - DER\40_Emissao\03_GRD\0-GRDs_Enviadas DER\41ºMEDIÇÃO-26-11-2025 A 25-12-25\MR_DER-1416_25\" xr:uid="{3E3812BA-24F7-4C09-A3F9-448562CE8BA1}"/>
    <hyperlink ref="BI70" r:id="rId1995" display="pw:\\SRVPW3.pls.planservi.com.br:Projetos\Documents\C0849 - DER\40_Emissao\03_GRD\0-GRDs_Enviadas DER\41ºMEDIÇÃO-26-11-2025 A 25-12-25\MR_DER-1417_25\" xr:uid="{85B57775-EEE6-4F61-A1E6-7D655947C254}"/>
    <hyperlink ref="BI71" r:id="rId1996" display="pw:\\SRVPW3.pls.planservi.com.br:Projetos\Documents\C0849 - DER\40_Emissao\03_GRD\0-GRDs_Enviadas DER\41ºMEDIÇÃO-26-11-2025 A 25-12-25\MR_DER-1417_25\" xr:uid="{2A17505E-C462-4B10-A88E-7EE19B5F44D0}"/>
    <hyperlink ref="BI74" r:id="rId1997" display="pw:\\SRVPW3.pls.planservi.com.br:Projetos\Documents\C0849 - DER\40_Emissao\03_GRD\0-GRDs_Enviadas DER\41ºMEDIÇÃO-26-11-2025 A 25-12-25\MR_DER-1417_25\" xr:uid="{B32AD1C9-6FF7-4CBE-9E99-C2752E668705}"/>
    <hyperlink ref="BI75" r:id="rId1998" display="pw:\\SRVPW3.pls.planservi.com.br:Projetos\Documents\C0849 - DER\40_Emissao\03_GRD\0-GRDs_Enviadas DER\41ºMEDIÇÃO-26-11-2025 A 25-12-25\MR_DER-1417_25\" xr:uid="{BB74AFBB-FFEF-4A1B-9162-B8893FD23FEC}"/>
    <hyperlink ref="BI77" r:id="rId1999" display="pw:\\SRVPW3.pls.planservi.com.br:Projetos\Documents\C0849 - DER\40_Emissao\03_GRD\0-GRDs_Enviadas DER\41ºMEDIÇÃO-26-11-2025 A 25-12-25\MR_DER-1417_25\" xr:uid="{C3D996E5-6026-428D-9205-1B466D6B43B1}"/>
    <hyperlink ref="BI78" r:id="rId2000" display="pw:\\SRVPW3.pls.planservi.com.br:Projetos\Documents\C0849 - DER\40_Emissao\03_GRD\0-GRDs_Enviadas DER\41ºMEDIÇÃO-26-11-2025 A 25-12-25\MR_DER-1417_25\" xr:uid="{35323B9E-895D-4683-899F-40BE6427059F}"/>
    <hyperlink ref="AW72" r:id="rId2001" display="pw:\\SRVPW3.pls.planservi.com.br:Projetos\Documents\C0849 - DER\40_Emissao\03_GRD\0-GRDs_Enviadas DER\41ºMEDIÇÃO-26-11-2025 A 25-12-25\MR_DER-1417_25\" xr:uid="{86C03F53-D6F3-46DE-A395-2066C0D5B276}"/>
    <hyperlink ref="AW73" r:id="rId2002" display="pw:\\SRVPW3.pls.planservi.com.br:Projetos\Documents\C0849 - DER\40_Emissao\03_GRD\0-GRDs_Enviadas DER\41ºMEDIÇÃO-26-11-2025 A 25-12-25\MR_DER-1417_25\" xr:uid="{2C9E62C5-1980-41FE-9869-FB24F34A56A1}"/>
    <hyperlink ref="AW76" r:id="rId2003" display="pw:\\SRVPW3.pls.planservi.com.br:Projetos\Documents\C0849 - DER\40_Emissao\03_GRD\0-GRDs_Enviadas DER\41ºMEDIÇÃO-26-11-2025 A 25-12-25\MR_DER-1417_25\" xr:uid="{817E1B3F-0FC7-4840-A598-CD6F16AD9E2D}"/>
    <hyperlink ref="AW79" r:id="rId2004" display="pw:\\SRVPW3.pls.planservi.com.br:Projetos\Documents\C0849 - DER\40_Emissao\03_GRD\0-GRDs_Enviadas DER\41ºMEDIÇÃO-26-11-2025 A 25-12-25\MR_DER-1417_25\" xr:uid="{8CAB75AC-6FB8-46C7-BF96-3AD6A553CF03}"/>
    <hyperlink ref="AW80" r:id="rId2005" display="pw:\\SRVPW3.pls.planservi.com.br:Projetos\Documents\C0849 - DER\40_Emissao\03_GRD\0-GRDs_Enviadas DER\41ºMEDIÇÃO-26-11-2025 A 25-12-25\MR_DER-1417_25\" xr:uid="{AD599F0A-44D3-4A63-B865-417A96BF1E72}"/>
    <hyperlink ref="AW81" r:id="rId2006" display="pw:\\SRVPW3.pls.planservi.com.br:Projetos\Documents\C0849 - DER\40_Emissao\03_GRD\0-GRDs_Enviadas DER\41ºMEDIÇÃO-26-11-2025 A 25-12-25\MR_DER-1417_25\" xr:uid="{73AD1E14-0118-4744-B670-6A2729F258FF}"/>
    <hyperlink ref="AW82" r:id="rId2007" display="pw:\\SRVPW3.pls.planservi.com.br:Projetos\Documents\C0849 - DER\40_Emissao\03_GRD\0-GRDs_Enviadas DER\41ºMEDIÇÃO-26-11-2025 A 25-12-25\MR_DER-1417_25\" xr:uid="{48F15017-867D-457E-86EB-E196B62FF2D4}"/>
    <hyperlink ref="AW83" r:id="rId2008" display="pw:\\SRVPW3.pls.planservi.com.br:Projetos\Documents\C0849 - DER\40_Emissao\03_GRD\0-GRDs_Enviadas DER\41ºMEDIÇÃO-26-11-2025 A 25-12-25\MR_DER-1417_25\" xr:uid="{1F9A5065-0172-4BA6-AA0E-9BDBBA8A1552}"/>
    <hyperlink ref="AW84" r:id="rId2009" display="pw:\\SRVPW3.pls.planservi.com.br:Projetos\Documents\C0849 - DER\40_Emissao\03_GRD\0-GRDs_Enviadas DER\41ºMEDIÇÃO-26-11-2025 A 25-12-25\MR_DER-1417_25\" xr:uid="{0B7B2E52-75DA-4E45-A835-977F4D3E87F8}"/>
    <hyperlink ref="AW85" r:id="rId2010" display="pw:\\SRVPW3.pls.planservi.com.br:Projetos\Documents\C0849 - DER\40_Emissao\03_GRD\0-GRDs_Enviadas DER\41ºMEDIÇÃO-26-11-2025 A 25-12-25\MR_DER-1417_25\" xr:uid="{F1C8CB40-4FEE-4917-B008-0E4C16FAB642}"/>
    <hyperlink ref="AW86" r:id="rId2011" display="pw:\\SRVPW3.pls.planservi.com.br:Projetos\Documents\C0849 - DER\40_Emissao\03_GRD\0-GRDs_Enviadas DER\41ºMEDIÇÃO-26-11-2025 A 25-12-25\MR_DER-1417_25\" xr:uid="{E56865E9-2B23-438C-A9DE-84A8CCE5DFCD}"/>
    <hyperlink ref="AW87" r:id="rId2012" display="pw:\\SRVPW3.pls.planservi.com.br:Projetos\Documents\C0849 - DER\40_Emissao\03_GRD\0-GRDs_Enviadas DER\41ºMEDIÇÃO-26-11-2025 A 25-12-25\MR_DER-1417_25\" xr:uid="{71B5AFF9-8E08-4AE0-B62F-224C2CBE909B}"/>
    <hyperlink ref="AW88" r:id="rId2013" display="pw:\\SRVPW3.pls.planservi.com.br:Projetos\Documents\C0849 - DER\40_Emissao\03_GRD\0-GRDs_Enviadas DER\41ºMEDIÇÃO-26-11-2025 A 25-12-25\MR_DER-1417_25\" xr:uid="{F7446B5F-2BE9-4F7E-B17D-25F244C3BE0A}"/>
    <hyperlink ref="AW89" r:id="rId2014" display="pw:\\SRVPW3.pls.planservi.com.br:Projetos\Documents\C0849 - DER\40_Emissao\03_GRD\0-GRDs_Enviadas DER\41ºMEDIÇÃO-26-11-2025 A 25-12-25\MR_DER-1417_25\" xr:uid="{1D222180-BA11-419A-AE68-83BC551C37D6}"/>
    <hyperlink ref="AW90" r:id="rId2015" display="pw:\\SRVPW3.pls.planservi.com.br:Projetos\Documents\C0849 - DER\40_Emissao\03_GRD\0-GRDs_Enviadas DER\41ºMEDIÇÃO-26-11-2025 A 25-12-25\MR_DER-1417_25\" xr:uid="{C22BBD76-7AD7-4554-9C23-CB6C7DC58476}"/>
    <hyperlink ref="AW91" r:id="rId2016" display="pw:\\SRVPW3.pls.planservi.com.br:Projetos\Documents\C0849 - DER\40_Emissao\03_GRD\0-GRDs_Enviadas DER\41ºMEDIÇÃO-26-11-2025 A 25-12-25\MR_DER-1417_25\" xr:uid="{0D56A2D0-5BC0-4A0D-8242-174ED18873BE}"/>
    <hyperlink ref="AW92" r:id="rId2017" display="pw:\\SRVPW3.pls.planservi.com.br:Projetos\Documents\C0849 - DER\40_Emissao\03_GRD\0-GRDs_Enviadas DER\41ºMEDIÇÃO-26-11-2025 A 25-12-25\MR_DER-1417_25\" xr:uid="{66E0EDAE-BDFE-4E2E-95D7-893C227C0FFC}"/>
    <hyperlink ref="AW93" r:id="rId2018" display="pw:\\SRVPW3.pls.planservi.com.br:Projetos\Documents\C0849 - DER\40_Emissao\03_GRD\0-GRDs_Enviadas DER\41ºMEDIÇÃO-26-11-2025 A 25-12-25\MR_DER-1417_25\" xr:uid="{F54747A0-2972-4A91-B6A2-44213538D919}"/>
    <hyperlink ref="AW94" r:id="rId2019" display="pw:\\SRVPW3.pls.planservi.com.br:Projetos\Documents\C0849 - DER\40_Emissao\03_GRD\0-GRDs_Enviadas DER\41ºMEDIÇÃO-26-11-2025 A 25-12-25\MR_DER-1417_25\" xr:uid="{DB3DC0BC-BEF9-4B32-971F-886793F07732}"/>
    <hyperlink ref="AW95" r:id="rId2020" display="pw:\\SRVPW3.pls.planservi.com.br:Projetos\Documents\C0849 - DER\40_Emissao\03_GRD\0-GRDs_Enviadas DER\41ºMEDIÇÃO-26-11-2025 A 25-12-25\MR_DER-1417_25\" xr:uid="{DC36A62B-F20E-4082-A1FE-BEA35280A160}"/>
    <hyperlink ref="AW96" r:id="rId2021" display="pw:\\SRVPW3.pls.planservi.com.br:Projetos\Documents\C0849 - DER\40_Emissao\03_GRD\0-GRDs_Enviadas DER\41ºMEDIÇÃO-26-11-2025 A 25-12-25\MR_DER-1417_25\" xr:uid="{3E7C5205-ADBA-477F-BFFE-7023A5413F46}"/>
    <hyperlink ref="AW97" r:id="rId2022" display="pw:\\SRVPW3.pls.planservi.com.br:Projetos\Documents\C0849 - DER\40_Emissao\03_GRD\0-GRDs_Enviadas DER\41ºMEDIÇÃO-26-11-2025 A 25-12-25\MR_DER-1417_25\" xr:uid="{007A27F9-3D8E-40D5-AF0C-91399052475D}"/>
    <hyperlink ref="AW98" r:id="rId2023" display="pw:\\SRVPW3.pls.planservi.com.br:Projetos\Documents\C0849 - DER\40_Emissao\03_GRD\0-GRDs_Enviadas DER\41ºMEDIÇÃO-26-11-2025 A 25-12-25\MR_DER-1417_25\" xr:uid="{762B4CE7-8B27-4C8D-8CDF-979AD2A5EA87}"/>
    <hyperlink ref="AW99" r:id="rId2024" display="pw:\\SRVPW3.pls.planservi.com.br:Projetos\Documents\C0849 - DER\40_Emissao\03_GRD\0-GRDs_Enviadas DER\41ºMEDIÇÃO-26-11-2025 A 25-12-25\MR_DER-1417_25\" xr:uid="{C446E24F-ADB1-4ED0-A147-64EE78E482F5}"/>
    <hyperlink ref="AW100" r:id="rId2025" display="pw:\\SRVPW3.pls.planservi.com.br:Projetos\Documents\C0849 - DER\40_Emissao\03_GRD\0-GRDs_Enviadas DER\41ºMEDIÇÃO-26-11-2025 A 25-12-25\MR_DER-1417_25\" xr:uid="{0987FD20-351A-434C-BE5A-10A283306292}"/>
    <hyperlink ref="AW101" r:id="rId2026" display="pw:\\SRVPW3.pls.planservi.com.br:Projetos\Documents\C0849 - DER\40_Emissao\03_GRD\0-GRDs_Enviadas DER\41ºMEDIÇÃO-26-11-2025 A 25-12-25\MR_DER-1417_25\" xr:uid="{D3C3B938-B73C-4F2B-89CE-1AC0087D09F5}"/>
    <hyperlink ref="AW102" r:id="rId2027" display="pw:\\SRVPW3.pls.planservi.com.br:Projetos\Documents\C0849 - DER\40_Emissao\03_GRD\0-GRDs_Enviadas DER\41ºMEDIÇÃO-26-11-2025 A 25-12-25\MR_DER-1417_25\" xr:uid="{9394C3BD-D3C1-480F-8502-6899E15D7513}"/>
    <hyperlink ref="AW103" r:id="rId2028" display="pw:\\SRVPW3.pls.planservi.com.br:Projetos\Documents\C0849 - DER\40_Emissao\03_GRD\0-GRDs_Enviadas DER\41ºMEDIÇÃO-26-11-2025 A 25-12-25\MR_DER-1417_25\" xr:uid="{A7553914-9F5B-4A78-AAF8-2F9DBD3A7075}"/>
    <hyperlink ref="AW104" r:id="rId2029" display="pw:\\SRVPW3.pls.planservi.com.br:Projetos\Documents\C0849 - DER\40_Emissao\03_GRD\0-GRDs_Enviadas DER\41ºMEDIÇÃO-26-11-2025 A 25-12-25\MR_DER-1417_25\" xr:uid="{BC34A832-A5F3-4ADC-A03B-E50D9B8B4FE7}"/>
    <hyperlink ref="AW105" r:id="rId2030" display="pw:\\SRVPW3.pls.planservi.com.br:Projetos\Documents\C0849 - DER\40_Emissao\03_GRD\0-GRDs_Enviadas DER\41ºMEDIÇÃO-26-11-2025 A 25-12-25\MR_DER-1417_25\" xr:uid="{2D4AC3E7-1143-4862-B726-3979811CEF08}"/>
    <hyperlink ref="AW106" r:id="rId2031" display="pw:\\SRVPW3.pls.planservi.com.br:Projetos\Documents\C0849 - DER\40_Emissao\03_GRD\0-GRDs_Enviadas DER\41ºMEDIÇÃO-26-11-2025 A 25-12-25\MR_DER-1417_25\" xr:uid="{B03B8FE5-CAB2-45B9-A647-6D5C7728C030}"/>
    <hyperlink ref="AW107" r:id="rId2032" display="pw:\\SRVPW3.pls.planservi.com.br:Projetos\Documents\C0849 - DER\40_Emissao\03_GRD\0-GRDs_Enviadas DER\41ºMEDIÇÃO-26-11-2025 A 25-12-25\MR_DER-1417_25\" xr:uid="{E04C901E-51FF-4B32-9AB6-4EDF319F4D3F}"/>
    <hyperlink ref="AW108" r:id="rId2033" display="pw:\\SRVPW3.pls.planservi.com.br:Projetos\Documents\C0849 - DER\40_Emissao\03_GRD\0-GRDs_Enviadas DER\41ºMEDIÇÃO-26-11-2025 A 25-12-25\MR_DER-1417_25\" xr:uid="{F8621DD2-1CAB-4D47-9F39-1A736C63DB78}"/>
    <hyperlink ref="AW109" r:id="rId2034" display="pw:\\SRVPW3.pls.planservi.com.br:Projetos\Documents\C0849 - DER\40_Emissao\03_GRD\0-GRDs_Enviadas DER\41ºMEDIÇÃO-26-11-2025 A 25-12-25\MR_DER-1417_25\" xr:uid="{E3FE9B0E-ED69-46D7-B7AB-FCFB121BFC2B}"/>
    <hyperlink ref="AQ450" r:id="rId2035" display="pw:\\SRVPW3.pls.planservi.com.br:Projetos\Documents\C0849 - DER\40_Emissao\03_GRD\0-GRDs_Enviadas DER\41ºMEDIÇÃO-26-11-2025 A 25-12-25\MR_DER-1422_25\" xr:uid="{D93A9D93-395E-4FBA-866D-4B0B4101D031}"/>
    <hyperlink ref="AQ456" r:id="rId2036" display="pw:\\SRVPW3.pls.planservi.com.br:Projetos\Documents\C0849 - DER\40_Emissao\03_GRD\0-GRDs_Enviadas DER\41ºMEDIÇÃO-26-11-2025 A 25-12-25\MR_DER-1422_25\" xr:uid="{9B5F28E2-A0BA-4E81-9094-9CAD097E130E}"/>
    <hyperlink ref="AQ465" r:id="rId2037" display="pw:\\SRVPW3.pls.planservi.com.br:Projetos\Documents\C0849 - DER\40_Emissao\03_GRD\0-GRDs_Enviadas DER\41ºMEDIÇÃO-26-11-2025 A 25-12-25\MR_DER-1422_25\" xr:uid="{CE4BE3C6-8587-426B-BF79-56D7C679CCAE}"/>
    <hyperlink ref="AQ475" r:id="rId2038" display="pw:\\SRVPW3.pls.planservi.com.br:Projetos\Documents\C0849 - DER\40_Emissao\03_GRD\0-GRDs_Enviadas DER\41ºMEDIÇÃO-26-11-2025 A 25-12-25\MR_DER-1422_25\" xr:uid="{67FE027D-7F48-4ECC-9041-44AAC2620059}"/>
    <hyperlink ref="AQ486" r:id="rId2039" display="pw:\\SRVPW3.pls.planservi.com.br:Projetos\Documents\C0849 - DER\40_Emissao\03_GRD\0-GRDs_Enviadas DER\41ºMEDIÇÃO-26-11-2025 A 25-12-25\MR_DER-1422_25\" xr:uid="{FA1A6151-840E-4132-9FD2-C0BE55D060EA}"/>
    <hyperlink ref="AQ487" r:id="rId2040" display="pw:\\SRVPW3.pls.planservi.com.br:Projetos\Documents\C0849 - DER\40_Emissao\03_GRD\0-GRDs_Enviadas DER\41ºMEDIÇÃO-26-11-2025 A 25-12-25\MR_DER-1422_25\" xr:uid="{1FCAEFE0-12EA-4D09-AD9A-00380AB118A9}"/>
    <hyperlink ref="AQ488" r:id="rId2041" display="pw:\\SRVPW3.pls.planservi.com.br:Projetos\Documents\C0849 - DER\40_Emissao\03_GRD\0-GRDs_Enviadas DER\41ºMEDIÇÃO-26-11-2025 A 25-12-25\MR_DER-1422_25\" xr:uid="{BE74DEBD-2B03-4060-A30A-4AB7AC3E0BDF}"/>
    <hyperlink ref="AQ489" r:id="rId2042" display="pw:\\SRVPW3.pls.planservi.com.br:Projetos\Documents\C0849 - DER\40_Emissao\03_GRD\0-GRDs_Enviadas DER\41ºMEDIÇÃO-26-11-2025 A 25-12-25\MR_DER-1422_25\" xr:uid="{B0A4A115-C5BE-4E17-9E19-42976B6D7B1A}"/>
    <hyperlink ref="AQ490" r:id="rId2043" display="pw:\\SRVPW3.pls.planservi.com.br:Projetos\Documents\C0849 - DER\40_Emissao\03_GRD\0-GRDs_Enviadas DER\41ºMEDIÇÃO-26-11-2025 A 25-12-25\MR_DER-1422_25\" xr:uid="{22015C8B-8DFE-47B6-A9C8-206BBBB528AB}"/>
    <hyperlink ref="AQ493" r:id="rId2044" display="pw:\\SRVPW3.pls.planservi.com.br:Projetos\Documents\C0849 - DER\40_Emissao\03_GRD\0-GRDs_Enviadas DER\41ºMEDIÇÃO-26-11-2025 A 25-12-25\MR_DER-1422_25\" xr:uid="{99C628C0-652B-437F-B729-42B335843365}"/>
    <hyperlink ref="AK451" r:id="rId2045" display="pw:\\SRVPW3.pls.planservi.com.br:Projetos\Documents\C0849 - DER\40_Emissao\03_GRD\0-GRDs_Enviadas DER\41ºMEDIÇÃO-26-11-2025 A 25-12-25\MR_DER-1422_25\" xr:uid="{1F7FEA52-927A-4615-8EFC-7205CE24F621}"/>
    <hyperlink ref="BC193" r:id="rId2046" display="pw:\\SRVPW3.pls.planservi.com.br:Projetos\Documents\C0849 - DER\40_Emissao\03_GRD\0-GRDs_Enviadas DER\41ºMEDIÇÃO-26-11-2025 A 25-12-25\MR_DER-1423_25\" xr:uid="{8D8C1AEA-9A65-4DBD-A2A1-B3CA0E02B138}"/>
    <hyperlink ref="BC235" r:id="rId2047" display="pw:\\SRVPW3.pls.planservi.com.br:Projetos\Documents\C0849 - DER\40_Emissao\03_GRD\0-GRDs_Enviadas DER\41ºMEDIÇÃO-26-11-2025 A 25-12-25\MR_DER-1423_25\" xr:uid="{B9C6F3B1-3F66-4406-99E3-620D657BE433}"/>
    <hyperlink ref="AW248" r:id="rId2048" display="pw:\\SRVPW3.pls.planservi.com.br:Projetos\Documents\C0849 - DER\40_Emissao\03_GRD\0-GRDs_Enviadas DER\41ºMEDIÇÃO-26-11-2025 A 25-12-25\MR_DER-1423_25\" xr:uid="{2E19BC0D-F146-4421-997D-1176F0929F4F}"/>
    <hyperlink ref="Y247" r:id="rId2049" display="pw:\\SRVPW3.pls.planservi.com.br:Projetos\Documents\C0849 - DER\40_Emissao\03_GRD\0-GRDs_Enviadas DER\41ºMEDIÇÃO-26-11-2025 A 25-12-25\MR_DER-1423_25\" xr:uid="{92B560E2-A32A-46FA-A5BF-602C2525CB54}"/>
    <hyperlink ref="AK236" r:id="rId2050" display="pw:\\SRVPW3.pls.planservi.com.br:Projetos\Documents\C0849 - DER\40_Emissao\03_GRD\0-GRDs_Enviadas DER\41ºMEDIÇÃO-26-11-2025 A 25-12-25\MR_DER-1423_25\" xr:uid="{851F5406-2E45-44E2-92C2-49335F9518C2}"/>
    <hyperlink ref="AQ550" r:id="rId2051" display="pw:\\SRVPW3.pls.planservi.com.br:Projetos\Documents\C0849 - DER\40_Emissao\03_GRD\0-GRDs_Enviadas DER\41ºMEDIÇÃO-26-11-2025 A 25-12-25\MR_DER-1424_25\" xr:uid="{1723DAD4-52B7-424A-AFE1-D02B278F1D8C}"/>
    <hyperlink ref="Y596" r:id="rId2052" display="pw:\\SRVPW3.pls.planservi.com.br:Projetos\Documents\C0849 - DER\40_Emissao\03_GRD\0-GRDs_Enviadas DER\41ºMEDIÇÃO-26-11-2025 A 25-12-25\MR_DER-1424_25\" xr:uid="{CA0837B8-C9E2-4B9C-A197-3B4D74CB6B7B}"/>
    <hyperlink ref="AK592" r:id="rId2053" display="pw:\\SRVPW3.pls.planservi.com.br:Projetos\Documents\C0849 - DER\40_Emissao\03_GRD\0-GRDs_Enviadas DER\41ºMEDIÇÃO-26-11-2025 A 25-12-25\MR_DER-1441_25\" xr:uid="{4C778A43-8721-4652-91DA-FED378C482F2}"/>
    <hyperlink ref="AK594" r:id="rId2054" display="pw:\\SRVPW3.pls.planservi.com.br:Projetos\Documents\C0849 - DER\40_Emissao\03_GRD\0-GRDs_Enviadas DER\41ºMEDIÇÃO-26-11-2025 A 25-12-25\MR_DER-1441_25\" xr:uid="{4244888C-04CC-4EB9-8072-07F41A1D50A2}"/>
    <hyperlink ref="AK595" r:id="rId2055" display="pw:\\SRVPW3.pls.planservi.com.br:Projetos\Documents\C0849 - DER\40_Emissao\03_GRD\0-GRDs_Enviadas DER\41ºMEDIÇÃO-26-11-2025 A 25-12-25\MR_DER-1441_25\" xr:uid="{5E72E9E4-FBE2-4695-8D75-A3381DC86277}"/>
    <hyperlink ref="AE718" r:id="rId2056" display="pw:\\SRVPW3.pls.planservi.com.br:Projetos\Documents\C0849 - DER\40_Emissao\03_GRD\0-GRDs_Enviadas DER\41ºMEDIÇÃO-26-11-2025 A 25-12-25\MR_DER-1451_25\" xr:uid="{F746719C-37BD-4977-870C-BADE200C3B47}"/>
    <hyperlink ref="Y246" r:id="rId2057" display="pw:\\SRVPW3.pls.planservi.com.br:Projetos\Documents\C0849 - DER\40_Emissao\03_GRD\0-GRDs_Enviadas DER\41ºMEDIÇÃO-26-11-2025 A 25-12-25\MR_DER-1451_25\" xr:uid="{35D13158-0F6C-4C7E-ADF5-5CA8A459A3F4}"/>
    <hyperlink ref="AE491" r:id="rId2058" display="pw:\\SRVPW3.pls.planservi.com.br:Projetos\Documents\C0849 - DER\40_Emissao\03_GRD\0-GRDs_Enviadas DER\41ºMEDIÇÃO-26-11-2025 A 25-12-25\MR_DER-1451_25\" xr:uid="{08D96DEF-9868-4A21-BF72-061F54917C27}"/>
    <hyperlink ref="AK492" r:id="rId2059" display="pw:\\SRVPW3.pls.planservi.com.br:Projetos\Documents\C0849 - DER\40_Emissao\03_GRD\0-GRDs_Enviadas DER\41ºMEDIÇÃO-26-11-2025 A 25-12-25\MR_DER-1451_25\" xr:uid="{38A4D5EE-03B1-44D1-96D6-AF26BF186DCF}"/>
    <hyperlink ref="AQ595" r:id="rId2060" display="pw:\\SRVPW3.pls.planservi.com.br:Projetos\Documents\C0849 - DER\40_Emissao\03_GRD\0-GRDs_Enviadas DER\41ºMEDIÇÃO-26-11-2025 A 25-12-25\MR_DER-1470_25\" xr:uid="{501CCE18-090E-4A3A-B21C-232572FC0689}"/>
    <hyperlink ref="AQ594" r:id="rId2061" display="pw:\\SRVPW3.pls.planservi.com.br:Projetos\Documents\C0849 - DER\40_Emissao\03_GRD\0-GRDs_Enviadas DER\41ºMEDIÇÃO-26-11-2025 A 25-12-25\MR_DER-1470_25\" xr:uid="{201C8C1B-6625-43C8-A867-91C8DC629670}"/>
    <hyperlink ref="AE549" r:id="rId2062" display="pw:\\SRVPW3.pls.planservi.com.br:Projetos\Documents\C0849 - DER\40_Emissao\03_GRD\0-GRDs_Enviadas DER\41ºMEDIÇÃO-26-11-2025 A 25-12-25\MR_DER-1470_25\" xr:uid="{8421EECF-43AA-4805-BD46-5F147D30B894}"/>
    <hyperlink ref="AE548" r:id="rId2063" display="pw:\\SRVPW3.pls.planservi.com.br:Projetos\Documents\C0849 - DER\40_Emissao\03_GRD\0-GRDs_Enviadas DER\41ºMEDIÇÃO-26-11-2025 A 25-12-25\MR_DER-1470_25\" xr:uid="{4C0A4ECD-DD24-4A76-8292-8936D03F902B}"/>
    <hyperlink ref="S116" r:id="rId2064" display="pw:\\SRVPW3.pls.planservi.com.br:Projetos\Documents\C0849 - DER\40_Emissao\03_GRD\0-GRDs_Enviadas DER\42ºMEDIÇÃO-26-12-2025 A 25-01-26\MR_DER-1491_25\" xr:uid="{21D51C80-4747-4D17-8FD1-FFE281255A54}"/>
    <hyperlink ref="Y117" r:id="rId2065" display="pw:\\SRVPW3.pls.planservi.com.br:Projetos\Documents\C0849 - DER\40_Emissao\03_GRD\0-GRDs_Enviadas DER\42ºMEDIÇÃO-26-12-2025 A 25-01-26\MR_DER-1491_25\" xr:uid="{CC7065AE-DED2-454C-A1E4-3FECFC8887AD}"/>
    <hyperlink ref="AK548" r:id="rId2066" display="pw:\\SRVPW3.pls.planservi.com.br:Projetos\Documents\C0849 - DER\40_Emissao\03_GRD\0-GRDs_Enviadas DER\42ºMEDIÇÃO-26-12-2025 A 25-01-26\MR_DER-1504_26\" xr:uid="{FCACFC0C-2C1C-40C9-9A51-15F288D7614A}"/>
    <hyperlink ref="AK549" r:id="rId2067" display="pw:\\SRVPW3.pls.planservi.com.br:Projetos\Documents\C0849 - DER\40_Emissao\03_GRD\0-GRDs_Enviadas DER\42ºMEDIÇÃO-26-12-2025 A 25-01-26\MR_DER-1504_26\" xr:uid="{D713EE51-BBC0-4750-A3F8-13417330E395}"/>
    <hyperlink ref="AW550" r:id="rId2068" display="pw:\\SRVPW3.pls.planservi.com.br:Projetos\Documents\C0849 - DER\40_Emissao\03_GRD\0-GRDs_Enviadas DER\42ºMEDIÇÃO-26-12-2025 A 25-01-26\MR_DER-1504_26\" xr:uid="{1B2855D7-641B-49F0-8096-EC589EC25DC4}"/>
    <hyperlink ref="AW594" r:id="rId2069" display="pw:\\SRVPW3.pls.planservi.com.br:Projetos\Documents\C0849 - DER\40_Emissao\03_GRD\0-GRDs_Enviadas DER\42ºMEDIÇÃO-26-12-2025 A 25-01-26\MR_DER-1504_26\" xr:uid="{4C54E1E3-3443-4C38-96C5-CEF10A40FA6E}"/>
    <hyperlink ref="AW595" r:id="rId2070" display="pw:\\SRVPW3.pls.planservi.com.br:Projetos\Documents\C0849 - DER\40_Emissao\03_GRD\0-GRDs_Enviadas DER\42ºMEDIÇÃO-26-12-2025 A 25-01-26\MR_DER-1504_26\" xr:uid="{2C7A216E-9864-4C45-A3C1-E2A3B816E6D7}"/>
    <hyperlink ref="AE596" r:id="rId2071" display="pw:\\SRVPW3.pls.planservi.com.br:Projetos\Documents\C0849 - DER\40_Emissao\03_GRD\0-GRDs_Enviadas DER\42ºMEDIÇÃO-26-12-2025 A 25-01-26\MR_DER-1504_26\" xr:uid="{BCC408CF-386D-4BC1-B6E3-C3FAB89761F6}"/>
    <hyperlink ref="Y871" r:id="rId2072" display="pw:\\SRVPW3.pls.planservi.com.br:Projetos\Documents\C0849 - DER\40_Emissao\03_GRD\0-GRDs_Enviadas DER\42ºMEDIÇÃO-26-12-2025 A 25-01-26\MR_DER-1509_26\" xr:uid="{5D0E45A5-14D9-476C-B91D-49F47C3F362D}"/>
    <hyperlink ref="Y351" r:id="rId2073" display="pw:\\SRVPW3.pls.planservi.com.br:Projetos\Documents\C0849 - DER\40_Emissao\03_GRD\0-GRDs_Enviadas DER\42ºMEDIÇÃO-26-12-2025 A 25-01-26\MR_DER-1510_26\" xr:uid="{4B0F04FE-6F11-4C12-9395-994FD9546F4B}"/>
    <hyperlink ref="Y355" r:id="rId2074" display="pw:\\SRVPW3.pls.planservi.com.br:Projetos\Documents\C0849 - DER\40_Emissao\03_GRD\0-GRDs_Enviadas DER\42ºMEDIÇÃO-26-12-2025 A 25-01-26\MR_DER-1510_26\" xr:uid="{58AEC201-A631-49F0-A9F4-C574673183BC}"/>
    <hyperlink ref="Y359" r:id="rId2075" display="pw:\\SRVPW3.pls.planservi.com.br:Projetos\Documents\C0849 - DER\40_Emissao\03_GRD\0-GRDs_Enviadas DER\42ºMEDIÇÃO-26-12-2025 A 25-01-26\MR_DER-1510_26\" xr:uid="{056ABA58-AB0C-4256-9F34-9C976F4FEEB2}"/>
    <hyperlink ref="Y362" r:id="rId2076" display="pw:\\SRVPW3.pls.planservi.com.br:Projetos\Documents\C0849 - DER\40_Emissao\03_GRD\0-GRDs_Enviadas DER\42ºMEDIÇÃO-26-12-2025 A 25-01-26\MR_DER-1510_26\" xr:uid="{FB51CB58-CA2E-4EDB-ADFB-5D0A6A8ACB38}"/>
    <hyperlink ref="Y366" r:id="rId2077" display="pw:\\SRVPW3.pls.planservi.com.br:Projetos\Documents\C0849 - DER\40_Emissao\03_GRD\0-GRDs_Enviadas DER\42ºMEDIÇÃO-26-12-2025 A 25-01-26\MR_DER-1510_26\" xr:uid="{1AD35564-A867-425C-B87F-22BE1C7441D7}"/>
    <hyperlink ref="Y367" r:id="rId2078" display="pw:\\SRVPW3.pls.planservi.com.br:Projetos\Documents\C0849 - DER\40_Emissao\03_GRD\0-GRDs_Enviadas DER\42ºMEDIÇÃO-26-12-2025 A 25-01-26\MR_DER-1510_26\" xr:uid="{2516A343-EFA5-4EEA-97CD-D9B546C244E3}"/>
    <hyperlink ref="Y369" r:id="rId2079" display="pw:\\SRVPW3.pls.planservi.com.br:Projetos\Documents\C0849 - DER\40_Emissao\03_GRD\0-GRDs_Enviadas DER\42ºMEDIÇÃO-26-12-2025 A 25-01-26\MR_DER-1510_26\" xr:uid="{4137C098-4175-48A6-9ECE-68A99C66EBFF}"/>
    <hyperlink ref="Y371" r:id="rId2080" display="pw:\\SRVPW3.pls.planservi.com.br:Projetos\Documents\C0849 - DER\40_Emissao\03_GRD\0-GRDs_Enviadas DER\42ºMEDIÇÃO-26-12-2025 A 25-01-26\MR_DER-1510_26\" xr:uid="{FDBA565B-0D39-4390-8372-601BFABCED92}"/>
    <hyperlink ref="Y373" r:id="rId2081" display="pw:\\SRVPW3.pls.planservi.com.br:Projetos\Documents\C0849 - DER\40_Emissao\03_GRD\0-GRDs_Enviadas DER\42ºMEDIÇÃO-26-12-2025 A 25-01-26\MR_DER-1510_26\" xr:uid="{E2F47E96-5079-42EE-9AAF-E5F857257EAA}"/>
    <hyperlink ref="Y284" r:id="rId2082" display="pw:\\SRVPW3.pls.planservi.com.br:Projetos\Documents\C0849 - DER\40_Emissao\03_GRD\0-GRDs_Enviadas DER\42ºMEDIÇÃO-26-12-2025 A 25-01-26\MR_DER-1512_26\" xr:uid="{337F9F7D-7BCA-4977-B217-8A12F235DE82}"/>
    <hyperlink ref="S47" r:id="rId2083" display="pw:\\SRVPW3.pls.planservi.com.br:Projetos\Documents\C0849 - DER\40_Emissao\03_GRD\0-GRDs_Enviadas DER\42ºMEDIÇÃO-26-12-2025 A 25-01-26\MR_DER-1518_26\" xr:uid="{597DA8E1-1409-4E05-AE9B-E0793284DE8E}"/>
    <hyperlink ref="S68" r:id="rId2084" display="pw:\\SRVPW3.pls.planservi.com.br:Projetos\Documents\C0849 - DER\40_Emissao\03_GRD\0-GRDs_Enviadas DER\42ºMEDIÇÃO-26-12-2025 A 25-01-26\MR_DER-1518_26\" xr:uid="{5F6A1D66-4690-4D9C-9C4F-34BF3844592A}"/>
    <hyperlink ref="S69" r:id="rId2085" display="pw:\\SRVPW3.pls.planservi.com.br:Projetos\Documents\C0849 - DER\40_Emissao\03_GRD\0-GRDs_Enviadas DER\42ºMEDIÇÃO-26-12-2025 A 25-01-26\MR_DER-1518_26\" xr:uid="{0E6E17C0-C693-4DAD-884A-E55C6F1B8951}"/>
    <hyperlink ref="AE351" r:id="rId2086" display="pw:\\SRVPW3.pls.planservi.com.br:Projetos\Documents\C0849 - DER\40_Emissao\03_GRD\0-GRDs_Enviadas DER\42ºMEDIÇÃO-26-12-2025 A 25-01-26\MR_DER-1523_26\" xr:uid="{375DF871-689F-474F-840B-BE0A528EE16C}"/>
    <hyperlink ref="AE355" r:id="rId2087" display="pw:\\SRVPW3.pls.planservi.com.br:Projetos\Documents\C0849 - DER\40_Emissao\03_GRD\0-GRDs_Enviadas DER\42ºMEDIÇÃO-26-12-2025 A 25-01-26\MR_DER-1523_26\" xr:uid="{E39D0098-17F5-4C06-8120-77E4BEF13FBD}"/>
    <hyperlink ref="AE359" r:id="rId2088" display="pw:\\SRVPW3.pls.planservi.com.br:Projetos\Documents\C0849 - DER\40_Emissao\03_GRD\0-GRDs_Enviadas DER\42ºMEDIÇÃO-26-12-2025 A 25-01-26\MR_DER-1523_26\" xr:uid="{036B4660-28EF-496A-888E-80D58D5C8F1B}"/>
    <hyperlink ref="AE362" r:id="rId2089" display="pw:\\SRVPW3.pls.planservi.com.br:Projetos\Documents\C0849 - DER\40_Emissao\03_GRD\0-GRDs_Enviadas DER\42ºMEDIÇÃO-26-12-2025 A 25-01-26\MR_DER-1523_26\" xr:uid="{91DE6EE2-998B-4C94-BDD5-45B369650319}"/>
    <hyperlink ref="AE366" r:id="rId2090" display="pw:\\SRVPW3.pls.planservi.com.br:Projetos\Documents\C0849 - DER\40_Emissao\03_GRD\0-GRDs_Enviadas DER\42ºMEDIÇÃO-26-12-2025 A 25-01-26\MR_DER-1523_26\" xr:uid="{DE65E842-F15B-46D4-9F1D-406E23487120}"/>
    <hyperlink ref="AE367" r:id="rId2091" display="pw:\\SRVPW3.pls.planservi.com.br:Projetos\Documents\C0849 - DER\40_Emissao\03_GRD\0-GRDs_Enviadas DER\42ºMEDIÇÃO-26-12-2025 A 25-01-26\MR_DER-1523_26\" xr:uid="{ECD13847-56E0-4F11-B24C-C606B96B827A}"/>
    <hyperlink ref="AE369" r:id="rId2092" display="pw:\\SRVPW3.pls.planservi.com.br:Projetos\Documents\C0849 - DER\40_Emissao\03_GRD\0-GRDs_Enviadas DER\42ºMEDIÇÃO-26-12-2025 A 25-01-26\MR_DER-1523_26\" xr:uid="{8E64E0AD-C718-43B2-83BC-8806A2117170}"/>
    <hyperlink ref="AE371" r:id="rId2093" display="pw:\\SRVPW3.pls.planservi.com.br:Projetos\Documents\C0849 - DER\40_Emissao\03_GRD\0-GRDs_Enviadas DER\42ºMEDIÇÃO-26-12-2025 A 25-01-26\MR_DER-1523_26\" xr:uid="{A36B3F7C-81B7-4D48-9406-43D6577F57D7}"/>
    <hyperlink ref="AE373" r:id="rId2094" display="pw:\\SRVPW3.pls.planservi.com.br:Projetos\Documents\C0849 - DER\40_Emissao\03_GRD\0-GRDs_Enviadas DER\42ºMEDIÇÃO-26-12-2025 A 25-01-26\MR_DER-1523_26\" xr:uid="{61E4E6AA-9D9C-4D9F-9243-2C6939E6C96C}"/>
    <hyperlink ref="BC110" r:id="rId2095" display="pw:\\SRVPW3.pls.planservi.com.br:Projetos\Documents\C0849 - DER\40_Emissao\03_GRD\0-GRDs_Enviadas DER\42ºMEDIÇÃO-26-12-2025 A 25-01-26\MR_DER-1534_26\" xr:uid="{E92A2B0E-E58C-49EE-BFBD-A9043BCD305F}"/>
    <hyperlink ref="S66" r:id="rId2096" display="pw:\\SRVPW3.pls.planservi.com.br:Projetos\Documents\C0849 - DER\40_Emissao\03_GRD\0-GRDs_Enviadas DER\42ºMEDIÇÃO-26-12-2025 A 25-01-26\MR_DER-1545_26\" xr:uid="{FF190362-C168-4F00-9E34-318B08E71B73}"/>
    <hyperlink ref="S67" r:id="rId2097" display="pw:\\SRVPW3.pls.planservi.com.br:Projetos\Documents\C0849 - DER\40_Emissao\03_GRD\0-GRDs_Enviadas DER\42ºMEDIÇÃO-26-12-2025 A 25-01-26\MR_DER-1545_26\" xr:uid="{E4426BB8-A03C-45E7-BBC7-A33736429CB7}"/>
    <hyperlink ref="Y116" r:id="rId2098" display="pw:\\SRVPW3.pls.planservi.com.br:Projetos\Documents\C0849 - DER\40_Emissao\03_GRD\0-GRDs_Enviadas DER\42ºMEDIÇÃO-26-12-2025 A 25-01-26\MR_DER-1547_26\" xr:uid="{1CB004FC-4EE3-4E4D-B455-F655BBE8E669}"/>
    <hyperlink ref="AE117" r:id="rId2099" display="pw:\\SRVPW3.pls.planservi.com.br:Projetos\Documents\C0849 - DER\40_Emissao\03_GRD\0-GRDs_Enviadas DER\42ºMEDIÇÃO-26-12-2025 A 25-01-26\MR_DER-1547_26\" xr:uid="{2A1F49F3-0794-4D32-AFB1-3A184EDCB390}"/>
    <hyperlink ref="S121" r:id="rId2100" display="pw:\\SRVPW3.pls.planservi.com.br:Projetos\Documents\C0849 - DER\40_Emissao\03_GRD\0-GRDs_Enviadas DER\42ºMEDIÇÃO-26-12-2025 A 25-01-26\MR_DER-1551_26\" xr:uid="{FE5F81DA-9680-47B5-B33C-75E896AA9392}"/>
    <hyperlink ref="S449" r:id="rId2101" display="pw:\\SRVPW3.pls.planservi.com.br:Projetos\Documents\C0849 - DER\40_Emissao\03_GRD\0-GRDs_Enviadas DER\42ºMEDIÇÃO-26-12-2025 A 25-01-26\MR_DER-1551_26\" xr:uid="{B657FD53-F843-41A9-A75A-684688CA781C}"/>
    <hyperlink ref="S494" r:id="rId2102" display="pw:\\SRVPW3.pls.planservi.com.br:Projetos\Documents\C0849 - DER\40_Emissao\03_GRD\0-GRDs_Enviadas DER\42ºMEDIÇÃO-26-12-2025 A 25-01-26\MR_DER-1551_26\" xr:uid="{91CADFED-EE25-4674-8E0A-F29B3941B61E}"/>
    <hyperlink ref="S874" r:id="rId2103" display="pw:\\SRVPW3.pls.planservi.com.br:Projetos\Documents\C0849 - DER\40_Emissao\03_GRD\0-GRDs_Enviadas DER\42ºMEDIÇÃO-26-12-2025 A 25-01-26\MR_DER-1551_26\" xr:uid="{DF32AEEF-ED13-4C26-A5AE-6138374302A9}"/>
    <hyperlink ref="S880" r:id="rId2104" display="pw:\\SRVPW3.pls.planservi.com.br:Projetos\Documents\C0849 - DER\40_Emissao\03_GRD\0-GRDs_Enviadas DER\42ºMEDIÇÃO-26-12-2025 A 25-01-26\MR_DER-1551_26\" xr:uid="{D49EF661-CBC6-417F-BBE8-AB9FB0DA3493}"/>
    <hyperlink ref="S881" r:id="rId2105" display="pw:\\SRVPW3.pls.planservi.com.br:Projetos\Documents\C0849 - DER\40_Emissao\03_GRD\0-GRDs_Enviadas DER\42ºMEDIÇÃO-26-12-2025 A 25-01-26\MR_DER-1551_26\" xr:uid="{41B1B721-6468-4A81-8913-9829BCD514F3}"/>
    <hyperlink ref="S882" r:id="rId2106" display="pw:\\SRVPW3.pls.planservi.com.br:Projetos\Documents\C0849 - DER\40_Emissao\03_GRD\0-GRDs_Enviadas DER\42ºMEDIÇÃO-26-12-2025 A 25-01-26\MR_DER-1551_26\" xr:uid="{ED457587-8C3F-4F31-A448-1B4750A53CFA}"/>
    <hyperlink ref="S883" r:id="rId2107" display="pw:\\SRVPW3.pls.planservi.com.br:Projetos\Documents\C0849 - DER\40_Emissao\03_GRD\0-GRDs_Enviadas DER\42ºMEDIÇÃO-26-12-2025 A 25-01-26\MR_DER-1551_26\" xr:uid="{7B269CB7-9245-4F2D-97A8-23102C60C14B}"/>
    <hyperlink ref="Y114" r:id="rId2108" display="pw:\\SRVPW3.pls.planservi.com.br:Projetos\Documents\C0849 - DER\40_Emissao\03_GRD\0-GRDs_Enviadas DER\43ºMEDIÇÃO-26-01-2026 A 25-02-26\MR_DER-1570_26\" xr:uid="{2BF0E2A0-1362-4E25-A851-E92E3ED36F08}"/>
    <hyperlink ref="Y115" r:id="rId2109" display="pw:\\SRVPW3.pls.planservi.com.br:Projetos\Documents\C0849 - DER\40_Emissao\03_GRD\0-GRDs_Enviadas DER\43ºMEDIÇÃO-26-01-2026 A 25-02-26\MR_DER-1570_26\" xr:uid="{3670AF63-C9BC-45F4-BFBF-E11B5A4555B0}"/>
    <hyperlink ref="AK351" r:id="rId2110" display="pw:\\SRVPW3.pls.planservi.com.br:Projetos\Documents\C0849 - DER\40_Emissao\03_GRD\0-GRDs_Enviadas DER\43ºMEDIÇÃO-26-01-2026 A 25-02-26\MR_DER-1581_26\" xr:uid="{5366D110-5AC3-4ED7-BEF1-7B80453A64BF}"/>
    <hyperlink ref="AK355" r:id="rId2111" display="pw:\\SRVPW3.pls.planservi.com.br:Projetos\Documents\C0849 - DER\40_Emissao\03_GRD\0-GRDs_Enviadas DER\43ºMEDIÇÃO-26-01-2026 A 25-02-26\MR_DER-1581_26\" xr:uid="{7F16F904-6A33-4D76-87E4-30EEF8002238}"/>
    <hyperlink ref="AK359" r:id="rId2112" display="pw:\\SRVPW3.pls.planservi.com.br:Projetos\Documents\C0849 - DER\40_Emissao\03_GRD\0-GRDs_Enviadas DER\43ºMEDIÇÃO-26-01-2026 A 25-02-26\MR_DER-1581_26\" xr:uid="{DDF933A3-2BF7-4449-9C5F-4AF4CA99BE48}"/>
    <hyperlink ref="AK293" r:id="rId2113" display="pw:\\SRVPW3.pls.planservi.com.br:Projetos\Documents\C0849 - DER\40_Emissao\03_GRD\0-GRDs_Enviadas DER\43ºMEDIÇÃO-26-01-2026 A 25-02-26\MR_DER-1580_26\" xr:uid="{180007E2-62A5-4AC9-93A4-9CE273943FFD}"/>
    <hyperlink ref="AK295" r:id="rId2114" display="pw:\\SRVPW3.pls.planservi.com.br:Projetos\Documents\C0849 - DER\40_Emissao\03_GRD\0-GRDs_Enviadas DER\43ºMEDIÇÃO-26-01-2026 A 25-02-26\MR_DER-1580_26\" xr:uid="{F3C53C6D-B3B3-45EF-A9B9-2D321EE41F29}"/>
    <hyperlink ref="AK309" r:id="rId2115" display="pw:\\SRVPW3.pls.planservi.com.br:Projetos\Documents\C0849 - DER\40_Emissao\03_GRD\0-GRDs_Enviadas DER\43ºMEDIÇÃO-26-01-2026 A 25-02-26\MR_DER-1580_26\" xr:uid="{BD998796-294F-41F2-931C-9E90C76171DE}"/>
    <hyperlink ref="AK315" r:id="rId2116" display="pw:\\SRVPW3.pls.planservi.com.br:Projetos\Documents\C0849 - DER\40_Emissao\03_GRD\0-GRDs_Enviadas DER\43ºMEDIÇÃO-26-01-2026 A 25-02-26\MR_DER-1580_26\" xr:uid="{019AEA1D-295A-4017-B094-7967CD85AA49}"/>
    <hyperlink ref="AK324" r:id="rId2117" display="pw:\\SRVPW3.pls.planservi.com.br:Projetos\Documents\C0849 - DER\40_Emissao\03_GRD\0-GRDs_Enviadas DER\43ºMEDIÇÃO-26-01-2026 A 25-02-26\MR_DER-1580_26\" xr:uid="{8CFF531A-89D3-4D96-B0A6-46DDC4B536EE}"/>
    <hyperlink ref="AK327" r:id="rId2118" display="pw:\\SRVPW3.pls.planservi.com.br:Projetos\Documents\C0849 - DER\40_Emissao\03_GRD\0-GRDs_Enviadas DER\43ºMEDIÇÃO-26-01-2026 A 25-02-26\MR_DER-1580_26\" xr:uid="{04853F1C-5B71-4F3B-9801-421E5CA58439}"/>
    <hyperlink ref="AK347" r:id="rId2119" display="pw:\\SRVPW3.pls.planservi.com.br:Projetos\Documents\C0849 - DER\40_Emissao\03_GRD\0-GRDs_Enviadas DER\43ºMEDIÇÃO-26-01-2026 A 25-02-26\MR_DER-1580_26\" xr:uid="{07D4F542-8FD8-4C35-80F9-E46B3A91521B}"/>
    <hyperlink ref="AE287" r:id="rId2120" display="pw:\\SRVPW3.pls.planservi.com.br:Projetos\Documents\C0849 - DER\40_Emissao\03_GRD\0-GRDs_Enviadas DER\43ºMEDIÇÃO-26-01-2026 A 25-02-26\MR_DER-1580_26\" xr:uid="{B996873F-B51C-4F52-B585-BB6434242278}"/>
    <hyperlink ref="AE290" r:id="rId2121" display="pw:\\SRVPW3.pls.planservi.com.br:Projetos\Documents\C0849 - DER\40_Emissao\03_GRD\0-GRDs_Enviadas DER\43ºMEDIÇÃO-26-01-2026 A 25-02-26\MR_DER-1580_26\" xr:uid="{41B8EF67-3333-41D7-B815-D74CBB50178C}"/>
    <hyperlink ref="AQ281:AQ283" r:id="rId2122" display="pw:\\SRVPW3.pls.planservi.com.br:Projetos\Documents\C0849 - DER\40_Emissao\03_GRD\0-GRDs_Enviadas DER\43ºMEDIÇÃO-26-01-2026 A 25-02-26\MR_DER-1580_26\" xr:uid="{45A4A238-62B8-4E59-B6D6-82929EBC13AB}"/>
    <hyperlink ref="AQ374" r:id="rId2123" display="pw:\\SRVPW3.pls.planservi.com.br:Projetos\Documents\C0849 - DER\40_Emissao\03_GRD\0-GRDs_Enviadas DER\43ºMEDIÇÃO-26-01-2026 A 25-02-26\MR_DER-1581_26\" xr:uid="{A9665724-CA8A-465D-8498-33D92811D955}"/>
    <hyperlink ref="AE116" r:id="rId2124" display="pw:\\SRVPW3.pls.planservi.com.br:Projetos\Documents\C0849 - DER\40_Emissao\03_GRD\0-GRDs_Enviadas DER\43ºMEDIÇÃO-26-01-2026 A 25-02-26\MR_DER-1582_26\" xr:uid="{151A2EED-E672-43E8-9525-5A374969DC46}"/>
    <hyperlink ref="AW374" r:id="rId2125" display="pw:\\SRVPW3.pls.planservi.com.br:Projetos\Documents\C0849 - DER\40_Emissao\03_GRD\0-GRDs_Enviadas DER\45ºMEDIÇÃO-26-03-2026 A 25-04-26\MR_DER-1677_26\" xr:uid="{3E0A0B58-6254-4CA7-8382-E586AB6161C2}"/>
    <hyperlink ref="AW281" r:id="rId2126" display="pw:\\SRVPW3.pls.planservi.com.br:Projetos\Documents\C0849 - DER\40_Emissao\03_GRD\0-GRDs_Enviadas DER\45ºMEDIÇÃO-26-03-2026 A 25-04-26\MR_DER-1687_26\" xr:uid="{1EE2BD65-61A4-410F-80A2-D65206339D18}"/>
    <hyperlink ref="AW282:AW283" r:id="rId2127" display="pw:\\SRVPW3.pls.planservi.com.br:Projetos\Documents\C0849 - DER\40_Emissao\03_GRD\0-GRDs_Enviadas DER\45ºMEDIÇÃO-26-03-2026 A 25-04-26\MR_DER-1687_26\" xr:uid="{986845FC-22A4-4123-ADDE-E3B4372EA9BD}"/>
    <hyperlink ref="AK290" r:id="rId2128" display="pw:\\SRVPW3.pls.planservi.com.br:Projetos\Documents\C0849 - DER\40_Emissao\03_GRD\0-GRDs_Enviadas DER\45ºMEDIÇÃO-26-03-2026 A 25-04-26\MR_DER-1687_26\" xr:uid="{1C4DF11F-6034-4D21-8F6A-2BE108C9CC55}"/>
    <hyperlink ref="AK291" r:id="rId2129" display="pw:\\SRVPW3.pls.planservi.com.br:Projetos\Documents\C0849 - DER\40_Emissao\03_GRD\0-GRDs_Enviadas DER\45ºMEDIÇÃO-26-03-2026 A 25-04-26\MR_DER-1687_26\" xr:uid="{30F267A5-4575-474F-9CFE-132B9FE2F1AA}"/>
    <hyperlink ref="AK292" r:id="rId2130" display="pw:\\SRVPW3.pls.planservi.com.br:Projetos\Documents\C0849 - DER\40_Emissao\03_GRD\0-GRDs_Enviadas DER\45ºMEDIÇÃO-26-03-2026 A 25-04-26\MR_DER-1687_26\" xr:uid="{E92A26B2-24C2-47BF-8158-3459613AFCBA}"/>
    <hyperlink ref="AQ293" r:id="rId2131" display="pw:\\SRVPW3.pls.planservi.com.br:Projetos\Documents\C0849 - DER\40_Emissao\03_GRD\0-GRDs_Enviadas DER\45ºMEDIÇÃO-26-03-2026 A 25-04-26\MR_DER-1687_26\" xr:uid="{6F29F9C8-2A0A-4859-B120-4621D15F1D12}"/>
    <hyperlink ref="AE294" r:id="rId2132" display="pw:\\SRVPW3.pls.planservi.com.br:Projetos\Documents\C0849 - DER\40_Emissao\03_GRD\0-GRDs_Enviadas DER\45ºMEDIÇÃO-26-03-2026 A 25-04-26\MR_DER-1687_26\" xr:uid="{A0AD8F1A-8DA4-487F-8E99-8DB37D3B05E2}"/>
    <hyperlink ref="AQ295" r:id="rId2133" display="pw:\\SRVPW3.pls.planservi.com.br:Projetos\Documents\C0849 - DER\40_Emissao\03_GRD\0-GRDs_Enviadas DER\45ºMEDIÇÃO-26-03-2026 A 25-04-26\MR_DER-1687_26\" xr:uid="{16CBE83B-3238-445B-90B5-7FE4C9D9D894}"/>
    <hyperlink ref="AE296" r:id="rId2134" display="pw:\\SRVPW3.pls.planservi.com.br:Projetos\Documents\C0849 - DER\40_Emissao\03_GRD\0-GRDs_Enviadas DER\45ºMEDIÇÃO-26-03-2026 A 25-04-26\MR_DER-1687_26\" xr:uid="{235BBCA4-7232-4191-B234-7D585C0ED175}"/>
    <hyperlink ref="AE297" r:id="rId2135" display="pw:\\SRVPW3.pls.planservi.com.br:Projetos\Documents\C0849 - DER\40_Emissao\03_GRD\0-GRDs_Enviadas DER\45ºMEDIÇÃO-26-03-2026 A 25-04-26\MR_DER-1687_26\" xr:uid="{36C36C28-BB03-40C0-B1AC-74076920EDD5}"/>
    <hyperlink ref="AQ309" r:id="rId2136" display="pw:\\SRVPW3.pls.planservi.com.br:Projetos\Documents\C0849 - DER\40_Emissao\03_GRD\0-GRDs_Enviadas DER\45ºMEDIÇÃO-26-03-2026 A 25-04-26\MR_DER-1687_26\" xr:uid="{00A48956-6E6F-49E0-B389-186552CC21EE}"/>
    <hyperlink ref="AK310" r:id="rId2137" display="pw:\\SRVPW3.pls.planservi.com.br:Projetos\Documents\C0849 - DER\40_Emissao\03_GRD\0-GRDs_Enviadas DER\45ºMEDIÇÃO-26-03-2026 A 25-04-26\MR_DER-1687_26\" xr:uid="{8C385FA7-9997-4DDC-9D04-FE63F02C1FC9}"/>
    <hyperlink ref="AK311" r:id="rId2138" display="pw:\\SRVPW3.pls.planservi.com.br:Projetos\Documents\C0849 - DER\40_Emissao\03_GRD\0-GRDs_Enviadas DER\45ºMEDIÇÃO-26-03-2026 A 25-04-26\MR_DER-1687_26\" xr:uid="{7D7D4D53-528A-4C57-B220-8B13D458A5D4}"/>
    <hyperlink ref="AQ324" r:id="rId2139" display="pw:\\SRVPW3.pls.planservi.com.br:Projetos\Documents\C0849 - DER\40_Emissao\03_GRD\0-GRDs_Enviadas DER\45ºMEDIÇÃO-26-03-2026 A 25-04-26\MR_DER-1687_26\" xr:uid="{DE5FAA50-8505-4B4D-9298-5E9E6D2D8AD7}"/>
    <hyperlink ref="AE325" r:id="rId2140" display="pw:\\SRVPW3.pls.planservi.com.br:Projetos\Documents\C0849 - DER\40_Emissao\03_GRD\0-GRDs_Enviadas DER\45ºMEDIÇÃO-26-03-2026 A 25-04-26\MR_DER-1687_26\" xr:uid="{05CB14B3-6EB3-42ED-9A0B-C40CEE6A27FD}"/>
    <hyperlink ref="AE326" r:id="rId2141" display="pw:\\SRVPW3.pls.planservi.com.br:Projetos\Documents\C0849 - DER\40_Emissao\03_GRD\0-GRDs_Enviadas DER\45ºMEDIÇÃO-26-03-2026 A 25-04-26\MR_DER-1687_26\" xr:uid="{AF57B5DD-9849-43DC-B461-722E13DAD5C7}"/>
    <hyperlink ref="AQ327" r:id="rId2142" display="pw:\\SRVPW3.pls.planservi.com.br:Projetos\Documents\C0849 - DER\40_Emissao\03_GRD\0-GRDs_Enviadas DER\45ºMEDIÇÃO-26-03-2026 A 25-04-26\MR_DER-1687_26\" xr:uid="{FB64CC1B-C8F9-4421-96E3-020DAC937A8B}"/>
    <hyperlink ref="AE329" r:id="rId2143" display="pw:\\SRVPW3.pls.planservi.com.br:Projetos\Documents\C0849 - DER\40_Emissao\03_GRD\0-GRDs_Enviadas DER\45ºMEDIÇÃO-26-03-2026 A 25-04-26\MR_DER-1687_26\" xr:uid="{A0849E0D-099F-4B37-9706-843EED6A0C7E}"/>
    <hyperlink ref="AK328" r:id="rId2144" display="pw:\\SRVPW3.pls.planservi.com.br:Projetos\Documents\C0849 - DER\40_Emissao\03_GRD\0-GRDs_Enviadas DER\45ºMEDIÇÃO-26-03-2026 A 25-04-26\MR_DER-1687_26\" xr:uid="{739E4614-2BC4-49F9-8202-87EA73864968}"/>
    <hyperlink ref="AQ351" r:id="rId2145" display="pw:\\SRVPW3.pls.planservi.com.br:Projetos\Documents\C0849 - DER\40_Emissao\03_GRD\0-GRDs_Enviadas DER\45ºMEDIÇÃO-26-03-2026 A 25-04-26\MR_DER-1687_26\" xr:uid="{D289EF85-4A69-46FA-A6E1-2B054B5E1204}"/>
    <hyperlink ref="AQ355" r:id="rId2146" display="pw:\\SRVPW3.pls.planservi.com.br:Projetos\Documents\C0849 - DER\40_Emissao\03_GRD\0-GRDs_Enviadas DER\45ºMEDIÇÃO-26-03-2026 A 25-04-26\MR_DER-1687_26\" xr:uid="{04C05033-0D65-4439-9FDA-FF8EF5446B60}"/>
    <hyperlink ref="AQ359" r:id="rId2147" display="pw:\\SRVPW3.pls.planservi.com.br:Projetos\Documents\C0849 - DER\40_Emissao\03_GRD\0-GRDs_Enviadas DER\45ºMEDIÇÃO-26-03-2026 A 25-04-26\MR_DER-1687_26\" xr:uid="{9882AC28-7DB7-4FEB-B7C3-2EEE5503ED54}"/>
    <hyperlink ref="AQ315" r:id="rId2148" display="pw:\\SRVPW3.pls.planservi.com.br:Projetos\Documents\C0849 - DER\40_Emissao\03_GRD\0-GRDs_Enviadas DER\46ºMEDIÇÃO-26-04-2026 A 25-05-26\MR_DER-1751_26\" xr:uid="{D1DD4BED-F7CD-497A-BB1C-2FE6F5F78BC4}"/>
    <hyperlink ref="AQ347" r:id="rId2149" display="pw:\\SRVPW3.pls.planservi.com.br:Projetos\Documents\C0849 - DER\40_Emissao\03_GRD\0-GRDs_Enviadas DER\46ºMEDIÇÃO-26-04-2026 A 25-05-26\MR_DER-1751_26\" xr:uid="{E885F818-07AD-4FFA-8CFE-666766EDCB90}"/>
    <hyperlink ref="AK287" r:id="rId2150" display="pw:\\SRVPW3.pls.planservi.com.br:Projetos\Documents\C0849 - DER\40_Emissao\03_GRD\0-GRDs_Enviadas DER\46ºMEDIÇÃO-26-04-2026 A 25-05-26\MR_DER-1751_26\" xr:uid="{89897D2D-AAD2-4B64-961B-631FAB396546}"/>
    <hyperlink ref="AE114" r:id="rId2151" display="pw:\\SRVPW3.pls.planservi.com.br:Projetos\Documents\C0849 - DER\40_Emissao\03_GRD\0-GRDs_Enviadas DER\47ºMEDIÇÃO-26-05-2026 A 25-06-26\MR_DER-1777_26\" xr:uid="{53C2A6E5-8ABA-462C-8FA7-0FFD560F5CCD}"/>
    <hyperlink ref="AE115" r:id="rId2152" display="pw:\\SRVPW3.pls.planservi.com.br:Projetos\Documents\C0849 - DER\40_Emissao\03_GRD\0-GRDs_Enviadas DER\47ºMEDIÇÃO-26-05-2026 A 25-06-26\MR_DER-1777_26\" xr:uid="{D67E3BAE-D75E-4DBA-8F94-B037E4655DDE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4">
    <tabColor theme="7"/>
  </sheetPr>
  <dimension ref="A1:BF955"/>
  <sheetViews>
    <sheetView zoomScale="85" zoomScaleNormal="85" zoomScaleSheetLayoutView="85" workbookViewId="0">
      <pane xSplit="10" ySplit="2" topLeftCell="K303" activePane="bottomRight" state="frozen"/>
      <selection activeCell="AI220" sqref="AI220"/>
      <selection pane="topRight" activeCell="AI220" sqref="AI220"/>
      <selection pane="bottomLeft" activeCell="AI220" sqref="AI220"/>
      <selection pane="bottomRight" activeCell="E850" sqref="E850"/>
    </sheetView>
  </sheetViews>
  <sheetFormatPr defaultColWidth="9.140625" defaultRowHeight="11.25" x14ac:dyDescent="0.25"/>
  <cols>
    <col min="1" max="1" width="32.42578125" style="785" bestFit="1" customWidth="1"/>
    <col min="2" max="2" width="9.28515625" style="783" customWidth="1"/>
    <col min="3" max="3" width="8.85546875" style="783" customWidth="1"/>
    <col min="4" max="4" width="75.42578125" style="774" customWidth="1"/>
    <col min="5" max="5" width="34.85546875" style="774" customWidth="1"/>
    <col min="6" max="6" width="13.28515625" style="783" customWidth="1"/>
    <col min="7" max="7" width="11.140625" style="783" customWidth="1"/>
    <col min="8" max="8" width="17.28515625" style="783" customWidth="1"/>
    <col min="9" max="9" width="11.7109375" style="783" customWidth="1"/>
    <col min="10" max="10" width="29" style="783" customWidth="1"/>
    <col min="11" max="11" width="12.5703125" style="783" customWidth="1"/>
    <col min="12" max="12" width="12.28515625" style="783" customWidth="1"/>
    <col min="13" max="13" width="16.140625" style="783" customWidth="1"/>
    <col min="14" max="15" width="13.42578125" style="783" customWidth="1"/>
    <col min="16" max="16" width="16.140625" style="774" customWidth="1"/>
    <col min="17" max="17" width="12.5703125" style="783" customWidth="1"/>
    <col min="18" max="18" width="12.28515625" style="783" customWidth="1"/>
    <col min="19" max="19" width="15.7109375" style="783" customWidth="1"/>
    <col min="20" max="21" width="13.42578125" style="783" customWidth="1"/>
    <col min="22" max="23" width="12.5703125" style="783" customWidth="1"/>
    <col min="24" max="24" width="12.28515625" style="783" customWidth="1"/>
    <col min="25" max="25" width="15.7109375" style="783" customWidth="1"/>
    <col min="26" max="27" width="13.42578125" style="783" customWidth="1"/>
    <col min="28" max="29" width="12.5703125" style="783" customWidth="1"/>
    <col min="30" max="30" width="12.28515625" style="783" customWidth="1"/>
    <col min="31" max="31" width="9.28515625" style="783" customWidth="1"/>
    <col min="32" max="33" width="13.42578125" style="783" customWidth="1"/>
    <col min="34" max="35" width="12.5703125" style="783" customWidth="1"/>
    <col min="36" max="36" width="22.85546875" style="783" bestFit="1" customWidth="1"/>
    <col min="37" max="37" width="15.85546875" style="783" bestFit="1" customWidth="1"/>
    <col min="38" max="39" width="13.42578125" style="783" customWidth="1"/>
    <col min="40" max="41" width="12.5703125" style="783" customWidth="1"/>
    <col min="42" max="42" width="12.28515625" style="783" customWidth="1"/>
    <col min="43" max="43" width="9.140625" style="783"/>
    <col min="44" max="45" width="13.42578125" style="783" customWidth="1"/>
    <col min="46" max="46" width="12.5703125" style="783" customWidth="1"/>
    <col min="47" max="16384" width="9.140625" style="774"/>
  </cols>
  <sheetData>
    <row r="1" spans="1:58" ht="60" customHeight="1" x14ac:dyDescent="0.25">
      <c r="A1" s="1735"/>
      <c r="B1" s="1735"/>
      <c r="D1" s="937" t="s">
        <v>8702</v>
      </c>
      <c r="E1" s="1166" t="s">
        <v>11189</v>
      </c>
      <c r="F1" s="938" t="s">
        <v>3723</v>
      </c>
      <c r="G1" s="938"/>
      <c r="H1" s="938"/>
      <c r="I1" s="938"/>
      <c r="J1" s="798"/>
      <c r="K1" s="1727" t="s">
        <v>96</v>
      </c>
      <c r="L1" s="1728"/>
      <c r="M1" s="1728"/>
      <c r="N1" s="1728"/>
      <c r="O1" s="1728"/>
      <c r="P1" s="1729"/>
      <c r="Q1" s="1727" t="s">
        <v>3725</v>
      </c>
      <c r="R1" s="1728"/>
      <c r="S1" s="1728"/>
      <c r="T1" s="1728"/>
      <c r="U1" s="1728"/>
      <c r="V1" s="1729"/>
      <c r="W1" s="1727" t="s">
        <v>3726</v>
      </c>
      <c r="X1" s="1728"/>
      <c r="Y1" s="1728"/>
      <c r="Z1" s="1728"/>
      <c r="AA1" s="1728"/>
      <c r="AB1" s="1729"/>
      <c r="AC1" s="1727" t="s">
        <v>3727</v>
      </c>
      <c r="AD1" s="1728"/>
      <c r="AE1" s="1728"/>
      <c r="AF1" s="1728"/>
      <c r="AG1" s="1728"/>
      <c r="AH1" s="1729"/>
      <c r="AI1" s="1727" t="s">
        <v>3728</v>
      </c>
      <c r="AJ1" s="1728"/>
      <c r="AK1" s="1728"/>
      <c r="AL1" s="1728"/>
      <c r="AM1" s="1728"/>
      <c r="AN1" s="1729"/>
      <c r="AO1" s="1727" t="s">
        <v>3729</v>
      </c>
      <c r="AP1" s="1728"/>
      <c r="AQ1" s="1728"/>
      <c r="AR1" s="1728"/>
      <c r="AS1" s="1728"/>
      <c r="AT1" s="1729"/>
      <c r="AU1" s="1727" t="s">
        <v>6339</v>
      </c>
      <c r="AV1" s="1728"/>
      <c r="AW1" s="1728"/>
      <c r="AX1" s="1728"/>
      <c r="AY1" s="1728"/>
      <c r="AZ1" s="1729"/>
      <c r="BA1" s="1727" t="s">
        <v>6771</v>
      </c>
      <c r="BB1" s="1728"/>
      <c r="BC1" s="1728"/>
      <c r="BD1" s="1728"/>
      <c r="BE1" s="1728"/>
      <c r="BF1" s="1729"/>
    </row>
    <row r="2" spans="1:58" s="809" customFormat="1" x14ac:dyDescent="0.25">
      <c r="A2" s="940" t="s">
        <v>8258</v>
      </c>
      <c r="B2" s="939" t="s">
        <v>7387</v>
      </c>
      <c r="C2" s="939" t="s">
        <v>3730</v>
      </c>
      <c r="D2" s="800" t="s">
        <v>2</v>
      </c>
      <c r="E2" s="800" t="s">
        <v>1</v>
      </c>
      <c r="F2" s="939" t="s">
        <v>98</v>
      </c>
      <c r="G2" s="939" t="s">
        <v>99</v>
      </c>
      <c r="H2" s="941" t="s">
        <v>8040</v>
      </c>
      <c r="I2" s="942" t="s">
        <v>100</v>
      </c>
      <c r="J2" s="943" t="s">
        <v>6708</v>
      </c>
      <c r="K2" s="804" t="s">
        <v>3724</v>
      </c>
      <c r="L2" s="805" t="s">
        <v>93</v>
      </c>
      <c r="M2" s="806" t="s">
        <v>94</v>
      </c>
      <c r="N2" s="807" t="s">
        <v>97</v>
      </c>
      <c r="O2" s="807" t="s">
        <v>100</v>
      </c>
      <c r="P2" s="944" t="s">
        <v>95</v>
      </c>
      <c r="Q2" s="804" t="s">
        <v>3724</v>
      </c>
      <c r="R2" s="805" t="s">
        <v>93</v>
      </c>
      <c r="S2" s="806" t="s">
        <v>94</v>
      </c>
      <c r="T2" s="807" t="s">
        <v>97</v>
      </c>
      <c r="U2" s="807" t="s">
        <v>100</v>
      </c>
      <c r="V2" s="808" t="s">
        <v>95</v>
      </c>
      <c r="W2" s="804" t="s">
        <v>3724</v>
      </c>
      <c r="X2" s="805" t="s">
        <v>93</v>
      </c>
      <c r="Y2" s="806" t="s">
        <v>94</v>
      </c>
      <c r="Z2" s="807" t="s">
        <v>97</v>
      </c>
      <c r="AA2" s="807" t="s">
        <v>100</v>
      </c>
      <c r="AB2" s="808" t="s">
        <v>95</v>
      </c>
      <c r="AC2" s="804" t="s">
        <v>3724</v>
      </c>
      <c r="AD2" s="805" t="s">
        <v>93</v>
      </c>
      <c r="AE2" s="806" t="s">
        <v>94</v>
      </c>
      <c r="AF2" s="807" t="s">
        <v>97</v>
      </c>
      <c r="AG2" s="807" t="s">
        <v>100</v>
      </c>
      <c r="AH2" s="808" t="s">
        <v>95</v>
      </c>
      <c r="AI2" s="804" t="s">
        <v>3724</v>
      </c>
      <c r="AJ2" s="805" t="s">
        <v>93</v>
      </c>
      <c r="AK2" s="806" t="s">
        <v>94</v>
      </c>
      <c r="AL2" s="807" t="s">
        <v>97</v>
      </c>
      <c r="AM2" s="807" t="s">
        <v>100</v>
      </c>
      <c r="AN2" s="808" t="s">
        <v>95</v>
      </c>
      <c r="AO2" s="804" t="s">
        <v>3724</v>
      </c>
      <c r="AP2" s="805" t="s">
        <v>93</v>
      </c>
      <c r="AQ2" s="806" t="s">
        <v>94</v>
      </c>
      <c r="AR2" s="807" t="s">
        <v>97</v>
      </c>
      <c r="AS2" s="807" t="s">
        <v>100</v>
      </c>
      <c r="AT2" s="808" t="s">
        <v>95</v>
      </c>
      <c r="AU2" s="804" t="s">
        <v>3724</v>
      </c>
      <c r="AV2" s="805" t="s">
        <v>93</v>
      </c>
      <c r="AW2" s="806" t="s">
        <v>94</v>
      </c>
      <c r="AX2" s="807" t="s">
        <v>97</v>
      </c>
      <c r="AY2" s="807" t="s">
        <v>100</v>
      </c>
      <c r="AZ2" s="808" t="s">
        <v>95</v>
      </c>
      <c r="BA2" s="804" t="s">
        <v>3724</v>
      </c>
      <c r="BB2" s="805" t="s">
        <v>93</v>
      </c>
      <c r="BC2" s="806" t="s">
        <v>94</v>
      </c>
      <c r="BD2" s="807" t="s">
        <v>97</v>
      </c>
      <c r="BE2" s="807" t="s">
        <v>100</v>
      </c>
      <c r="BF2" s="808" t="s">
        <v>95</v>
      </c>
    </row>
    <row r="3" spans="1:58" s="809" customFormat="1" ht="15" x14ac:dyDescent="0.25">
      <c r="A3" s="1713" t="s">
        <v>8263</v>
      </c>
      <c r="B3" s="1251"/>
      <c r="C3" s="1251" t="s">
        <v>8603</v>
      </c>
      <c r="D3" s="1257" t="s">
        <v>65</v>
      </c>
      <c r="E3" s="1668" t="s">
        <v>2914</v>
      </c>
      <c r="F3" s="1271">
        <f>IF(L3&lt;&gt;0,MAX(L3,R3,X3,AD3),"NE")</f>
        <v>46161</v>
      </c>
      <c r="G3" s="1276" t="str">
        <f t="shared" ref="G3:G66" si="0">IF($F3="","",INDEX($K3:$FI3,1,MATCH($F3,$K3:$FI3,)-1))</f>
        <v>A</v>
      </c>
      <c r="H3" s="1282" t="str">
        <f t="shared" ref="H3:H66" si="1">IF($F3="","",INDEX($K3:$FL3,1,MATCH($F3,$K3:$FL3,)+1))</f>
        <v>MR_DER-1749_26</v>
      </c>
      <c r="I3" s="1288" t="str">
        <f t="shared" ref="I3:I66" si="2">IF(F3="NE",F3,IF(INDEX(K3:CP3,,MATCH(F3,K3:CP3,0)+3)&lt;&gt;0,INDEX(K3:CP3,,MATCH(F3,K3:CP3,0)+3),"ND"))</f>
        <v>ND</v>
      </c>
      <c r="J3" s="816" t="str">
        <f t="shared" ref="J3:J66" si="3">IF(G3="NE",G3,IF(INDEX(K3:CQ3,,MATCH(G3,K3:CQ3,0)+3)&lt;&gt;0,INDEX(K3:CQ3,,MATCH(G3,K3:CQ3,0)+3),"ND"))</f>
        <v>ND</v>
      </c>
      <c r="K3" s="1713" t="s">
        <v>3730</v>
      </c>
      <c r="L3" s="1699">
        <v>45947</v>
      </c>
      <c r="M3" s="1318" t="s">
        <v>10850</v>
      </c>
      <c r="N3" s="1700" t="s">
        <v>5536</v>
      </c>
      <c r="O3" s="1714">
        <v>46136</v>
      </c>
      <c r="P3" s="1271"/>
      <c r="Q3" s="1276" t="s">
        <v>3765</v>
      </c>
      <c r="R3" s="1715">
        <v>46141</v>
      </c>
      <c r="S3" s="218" t="s">
        <v>12618</v>
      </c>
      <c r="T3" s="1700" t="s">
        <v>5539</v>
      </c>
      <c r="U3" s="1718">
        <v>46160</v>
      </c>
      <c r="V3" s="1700"/>
      <c r="W3" s="1700" t="s">
        <v>3748</v>
      </c>
      <c r="X3" s="821">
        <v>46161</v>
      </c>
      <c r="Y3" s="23" t="s">
        <v>12665</v>
      </c>
      <c r="Z3" s="1700"/>
      <c r="AA3" s="1700"/>
      <c r="AB3" s="1700"/>
      <c r="AC3" s="1700"/>
      <c r="AD3" s="1700"/>
      <c r="AE3" s="1700"/>
      <c r="AF3" s="1700"/>
      <c r="AG3" s="1700"/>
      <c r="AH3" s="1700"/>
      <c r="AI3" s="1700"/>
      <c r="AJ3" s="1700"/>
      <c r="AK3" s="1700"/>
      <c r="AL3" s="1700"/>
      <c r="AM3" s="1700"/>
      <c r="AN3" s="1700"/>
      <c r="AO3" s="1700"/>
      <c r="AP3" s="1700"/>
      <c r="AQ3" s="1700"/>
      <c r="AR3" s="1700"/>
      <c r="AS3" s="1700"/>
      <c r="AT3" s="1700"/>
      <c r="AU3" s="731"/>
      <c r="AV3" s="731"/>
      <c r="AW3" s="731"/>
      <c r="AX3" s="731"/>
      <c r="AY3" s="731"/>
      <c r="AZ3" s="731"/>
      <c r="BA3" s="725" t="s">
        <v>7375</v>
      </c>
      <c r="BB3" s="1213">
        <v>45916</v>
      </c>
      <c r="BC3" s="218" t="s">
        <v>10292</v>
      </c>
      <c r="BD3" s="725" t="s">
        <v>5537</v>
      </c>
      <c r="BE3" s="1213">
        <v>45919</v>
      </c>
      <c r="BF3" s="725"/>
    </row>
    <row r="4" spans="1:58" s="731" customFormat="1" ht="15" x14ac:dyDescent="0.25">
      <c r="A4" s="1713" t="s">
        <v>8263</v>
      </c>
      <c r="B4" s="983"/>
      <c r="C4" s="983" t="s">
        <v>8603</v>
      </c>
      <c r="D4" s="838" t="s">
        <v>65</v>
      </c>
      <c r="E4" s="812" t="s">
        <v>2915</v>
      </c>
      <c r="F4" s="813">
        <f>IF(L4&lt;&gt;0,MAX(L4,R4,X4,AD4),"NE")</f>
        <v>46161</v>
      </c>
      <c r="G4" s="814" t="str">
        <f t="shared" si="0"/>
        <v>A</v>
      </c>
      <c r="H4" s="941" t="str">
        <f t="shared" si="1"/>
        <v>MR_DER-1749_26</v>
      </c>
      <c r="I4" s="816" t="str">
        <f t="shared" si="2"/>
        <v>ND</v>
      </c>
      <c r="J4" s="816" t="str">
        <f t="shared" si="3"/>
        <v>ND</v>
      </c>
      <c r="K4" s="1716" t="s">
        <v>3730</v>
      </c>
      <c r="L4" s="818">
        <v>45947</v>
      </c>
      <c r="M4" s="218" t="s">
        <v>10850</v>
      </c>
      <c r="N4" s="1700" t="s">
        <v>5536</v>
      </c>
      <c r="O4" s="1714">
        <v>46136</v>
      </c>
      <c r="P4" s="1717"/>
      <c r="Q4" s="1276" t="s">
        <v>3765</v>
      </c>
      <c r="R4" s="1715">
        <v>46141</v>
      </c>
      <c r="S4" s="218" t="s">
        <v>12618</v>
      </c>
      <c r="T4" s="1700" t="s">
        <v>5539</v>
      </c>
      <c r="U4" s="1718">
        <v>46160</v>
      </c>
      <c r="V4" s="822"/>
      <c r="W4" s="823" t="s">
        <v>3748</v>
      </c>
      <c r="X4" s="821">
        <v>46161</v>
      </c>
      <c r="Y4" s="23" t="s">
        <v>12665</v>
      </c>
      <c r="Z4" s="820"/>
      <c r="AA4" s="820"/>
      <c r="AB4" s="822"/>
      <c r="AC4" s="823"/>
      <c r="AD4" s="820"/>
      <c r="AE4" s="820"/>
      <c r="AF4" s="820"/>
      <c r="AG4" s="820"/>
      <c r="AH4" s="822"/>
      <c r="AI4" s="823"/>
      <c r="AJ4" s="820"/>
      <c r="AK4" s="820"/>
      <c r="AL4" s="820"/>
      <c r="AM4" s="820"/>
      <c r="AN4" s="822"/>
      <c r="AO4" s="823"/>
      <c r="AP4" s="820"/>
      <c r="AQ4" s="820"/>
      <c r="AR4" s="820"/>
      <c r="AS4" s="820"/>
      <c r="AT4" s="822"/>
    </row>
    <row r="5" spans="1:58" s="731" customFormat="1" ht="15" x14ac:dyDescent="0.25">
      <c r="A5" s="1713" t="s">
        <v>8263</v>
      </c>
      <c r="B5" s="983"/>
      <c r="C5" s="983" t="s">
        <v>8603</v>
      </c>
      <c r="D5" s="838" t="s">
        <v>65</v>
      </c>
      <c r="E5" s="812" t="s">
        <v>10798</v>
      </c>
      <c r="F5" s="813">
        <f>IF(L5&lt;&gt;0,MAX(L5,R5,X5,AD5),"NE")</f>
        <v>46161</v>
      </c>
      <c r="G5" s="814" t="str">
        <f t="shared" si="0"/>
        <v>A</v>
      </c>
      <c r="H5" s="941" t="str">
        <f t="shared" si="1"/>
        <v>MR_DER-1749_26</v>
      </c>
      <c r="I5" s="816" t="str">
        <f t="shared" si="2"/>
        <v>ND</v>
      </c>
      <c r="J5" s="816" t="str">
        <f t="shared" si="3"/>
        <v>ND</v>
      </c>
      <c r="K5" s="1716" t="s">
        <v>3730</v>
      </c>
      <c r="L5" s="818">
        <v>45947</v>
      </c>
      <c r="M5" s="218" t="s">
        <v>10850</v>
      </c>
      <c r="N5" s="1700" t="s">
        <v>5536</v>
      </c>
      <c r="O5" s="1714">
        <v>46136</v>
      </c>
      <c r="P5" s="1717"/>
      <c r="Q5" s="1276" t="s">
        <v>3765</v>
      </c>
      <c r="R5" s="1715">
        <v>46141</v>
      </c>
      <c r="S5" s="218" t="s">
        <v>12618</v>
      </c>
      <c r="T5" s="1700" t="s">
        <v>5539</v>
      </c>
      <c r="U5" s="1718">
        <v>46160</v>
      </c>
      <c r="V5" s="822"/>
      <c r="W5" s="823" t="s">
        <v>3748</v>
      </c>
      <c r="X5" s="821">
        <v>46161</v>
      </c>
      <c r="Y5" s="23" t="s">
        <v>12665</v>
      </c>
      <c r="Z5" s="820"/>
      <c r="AA5" s="820"/>
      <c r="AB5" s="822"/>
      <c r="AC5" s="823"/>
      <c r="AD5" s="820"/>
      <c r="AE5" s="820"/>
      <c r="AF5" s="820"/>
      <c r="AG5" s="820"/>
      <c r="AH5" s="822"/>
      <c r="AI5" s="823"/>
      <c r="AJ5" s="820"/>
      <c r="AK5" s="820"/>
      <c r="AL5" s="820"/>
      <c r="AM5" s="820"/>
      <c r="AN5" s="822"/>
      <c r="AO5" s="823"/>
      <c r="AP5" s="820"/>
      <c r="AQ5" s="820"/>
      <c r="AR5" s="820"/>
      <c r="AS5" s="820"/>
      <c r="AT5" s="822"/>
    </row>
    <row r="6" spans="1:58" s="842" customFormat="1" ht="22.5" x14ac:dyDescent="0.25">
      <c r="A6" s="1242" t="s">
        <v>8342</v>
      </c>
      <c r="B6" s="983">
        <f t="shared" ref="B6:B11" si="4">IF(LEFT(E6,2)="DE",0,1)</f>
        <v>0</v>
      </c>
      <c r="C6" s="983">
        <f t="shared" ref="C6:C11" si="5">IF(LEFT(E6,2)="DE",1,0)</f>
        <v>1</v>
      </c>
      <c r="D6" s="828" t="s">
        <v>10424</v>
      </c>
      <c r="E6" s="872" t="s">
        <v>10423</v>
      </c>
      <c r="F6" s="832">
        <f t="shared" ref="F6:F11" si="6">IF(L6&lt;&gt;0,MAX(L6,R6,X6,AD6,AJ6),"NE")</f>
        <v>46008</v>
      </c>
      <c r="G6" s="833" t="str">
        <f t="shared" si="0"/>
        <v>A2</v>
      </c>
      <c r="H6" s="951" t="str">
        <f t="shared" si="1"/>
        <v>MR_DER-1465_25</v>
      </c>
      <c r="I6" s="834" t="str">
        <f t="shared" si="2"/>
        <v>ND</v>
      </c>
      <c r="J6" s="834" t="str">
        <f t="shared" si="3"/>
        <v>ND</v>
      </c>
      <c r="K6" s="873" t="s">
        <v>3730</v>
      </c>
      <c r="L6" s="874">
        <v>45926</v>
      </c>
      <c r="M6" s="23" t="s">
        <v>10432</v>
      </c>
      <c r="N6" s="880" t="s">
        <v>5536</v>
      </c>
      <c r="O6" s="874">
        <v>45961</v>
      </c>
      <c r="P6" s="1325"/>
      <c r="Q6" s="873" t="s">
        <v>3765</v>
      </c>
      <c r="R6" s="874">
        <v>46008</v>
      </c>
      <c r="S6" s="23" t="s">
        <v>11608</v>
      </c>
      <c r="T6" s="880"/>
      <c r="U6" s="874"/>
      <c r="V6" s="1340"/>
      <c r="W6" s="887"/>
      <c r="X6" s="885"/>
      <c r="Y6" s="1344"/>
      <c r="Z6" s="884"/>
      <c r="AA6" s="885"/>
      <c r="AB6" s="1348"/>
      <c r="AC6" s="887"/>
      <c r="AD6" s="885"/>
      <c r="AE6" s="1344"/>
      <c r="AF6" s="884"/>
      <c r="AG6" s="884"/>
      <c r="AH6" s="886"/>
      <c r="AI6" s="887"/>
      <c r="AJ6" s="884"/>
      <c r="AK6" s="884"/>
      <c r="AL6" s="884"/>
      <c r="AM6" s="884"/>
      <c r="AN6" s="886"/>
      <c r="AO6" s="887"/>
      <c r="AP6" s="884"/>
      <c r="AQ6" s="884"/>
      <c r="AR6" s="884"/>
      <c r="AS6" s="884"/>
      <c r="AT6" s="886"/>
      <c r="AU6" s="764"/>
      <c r="AV6" s="764"/>
      <c r="AW6" s="764"/>
      <c r="AX6" s="764"/>
      <c r="AY6" s="764"/>
      <c r="AZ6" s="764"/>
    </row>
    <row r="7" spans="1:58" s="731" customFormat="1" ht="22.5" x14ac:dyDescent="0.25">
      <c r="A7" s="1242" t="s">
        <v>8342</v>
      </c>
      <c r="B7" s="983">
        <f t="shared" si="4"/>
        <v>0</v>
      </c>
      <c r="C7" s="983">
        <f t="shared" si="5"/>
        <v>1</v>
      </c>
      <c r="D7" s="828" t="s">
        <v>10424</v>
      </c>
      <c r="E7" s="872" t="s">
        <v>10425</v>
      </c>
      <c r="F7" s="832">
        <f t="shared" si="6"/>
        <v>46008</v>
      </c>
      <c r="G7" s="833" t="str">
        <f t="shared" si="0"/>
        <v>A2</v>
      </c>
      <c r="H7" s="951" t="str">
        <f t="shared" si="1"/>
        <v>MR_DER-1465_25</v>
      </c>
      <c r="I7" s="834" t="str">
        <f t="shared" si="2"/>
        <v>ND</v>
      </c>
      <c r="J7" s="834" t="str">
        <f t="shared" si="3"/>
        <v>ND</v>
      </c>
      <c r="K7" s="873" t="s">
        <v>3730</v>
      </c>
      <c r="L7" s="874">
        <v>45926</v>
      </c>
      <c r="M7" s="23" t="s">
        <v>10432</v>
      </c>
      <c r="N7" s="880" t="s">
        <v>5536</v>
      </c>
      <c r="O7" s="874">
        <v>45961</v>
      </c>
      <c r="P7" s="1325"/>
      <c r="Q7" s="873" t="s">
        <v>3765</v>
      </c>
      <c r="R7" s="874">
        <v>46008</v>
      </c>
      <c r="S7" s="23" t="s">
        <v>11608</v>
      </c>
      <c r="T7" s="880"/>
      <c r="U7" s="874"/>
      <c r="V7" s="1340"/>
      <c r="W7" s="887"/>
      <c r="X7" s="885"/>
      <c r="Y7" s="1344"/>
      <c r="Z7" s="884"/>
      <c r="AA7" s="885"/>
      <c r="AB7" s="1348"/>
      <c r="AC7" s="887"/>
      <c r="AD7" s="885"/>
      <c r="AE7" s="1344"/>
      <c r="AF7" s="884"/>
      <c r="AG7" s="884"/>
      <c r="AH7" s="886"/>
      <c r="AI7" s="887"/>
      <c r="AJ7" s="884"/>
      <c r="AK7" s="884"/>
      <c r="AL7" s="884"/>
      <c r="AM7" s="884"/>
      <c r="AN7" s="886"/>
      <c r="AO7" s="887"/>
      <c r="AP7" s="884"/>
      <c r="AQ7" s="884"/>
      <c r="AR7" s="884"/>
      <c r="AS7" s="884"/>
      <c r="AT7" s="886"/>
      <c r="AU7" s="764"/>
      <c r="AV7" s="764"/>
      <c r="AW7" s="764"/>
      <c r="AX7" s="764"/>
      <c r="AY7" s="764"/>
      <c r="AZ7" s="764"/>
    </row>
    <row r="8" spans="1:58" s="731" customFormat="1" ht="22.5" x14ac:dyDescent="0.25">
      <c r="A8" s="1242" t="s">
        <v>8342</v>
      </c>
      <c r="B8" s="983">
        <f t="shared" si="4"/>
        <v>0</v>
      </c>
      <c r="C8" s="983">
        <f t="shared" si="5"/>
        <v>1</v>
      </c>
      <c r="D8" s="828" t="s">
        <v>10424</v>
      </c>
      <c r="E8" s="872" t="s">
        <v>10426</v>
      </c>
      <c r="F8" s="832">
        <f t="shared" si="6"/>
        <v>46008</v>
      </c>
      <c r="G8" s="833" t="str">
        <f t="shared" si="0"/>
        <v>A2</v>
      </c>
      <c r="H8" s="951" t="str">
        <f t="shared" si="1"/>
        <v>MR_DER-1465_25</v>
      </c>
      <c r="I8" s="834" t="str">
        <f t="shared" si="2"/>
        <v>ND</v>
      </c>
      <c r="J8" s="834" t="str">
        <f t="shared" si="3"/>
        <v>ND</v>
      </c>
      <c r="K8" s="873" t="s">
        <v>3730</v>
      </c>
      <c r="L8" s="874">
        <v>45926</v>
      </c>
      <c r="M8" s="23" t="s">
        <v>10432</v>
      </c>
      <c r="N8" s="880" t="s">
        <v>5536</v>
      </c>
      <c r="O8" s="874">
        <v>45961</v>
      </c>
      <c r="P8" s="1325"/>
      <c r="Q8" s="873" t="s">
        <v>3765</v>
      </c>
      <c r="R8" s="874">
        <v>46008</v>
      </c>
      <c r="S8" s="23" t="s">
        <v>11608</v>
      </c>
      <c r="T8" s="880"/>
      <c r="U8" s="874"/>
      <c r="V8" s="1340"/>
      <c r="W8" s="887"/>
      <c r="X8" s="885"/>
      <c r="Y8" s="1344"/>
      <c r="Z8" s="884"/>
      <c r="AA8" s="885"/>
      <c r="AB8" s="1348"/>
      <c r="AC8" s="887"/>
      <c r="AD8" s="885"/>
      <c r="AE8" s="1344"/>
      <c r="AF8" s="884"/>
      <c r="AG8" s="884"/>
      <c r="AH8" s="886"/>
      <c r="AI8" s="887"/>
      <c r="AJ8" s="884"/>
      <c r="AK8" s="884"/>
      <c r="AL8" s="884"/>
      <c r="AM8" s="884"/>
      <c r="AN8" s="886"/>
      <c r="AO8" s="887"/>
      <c r="AP8" s="884"/>
      <c r="AQ8" s="884"/>
      <c r="AR8" s="884"/>
      <c r="AS8" s="884"/>
      <c r="AT8" s="886"/>
      <c r="AU8" s="764"/>
      <c r="AV8" s="764"/>
      <c r="AW8" s="764"/>
      <c r="AX8" s="764"/>
      <c r="AY8" s="764"/>
      <c r="AZ8" s="764"/>
    </row>
    <row r="9" spans="1:58" s="731" customFormat="1" ht="22.5" x14ac:dyDescent="0.25">
      <c r="A9" s="1242" t="s">
        <v>8342</v>
      </c>
      <c r="B9" s="983">
        <f t="shared" si="4"/>
        <v>0</v>
      </c>
      <c r="C9" s="983">
        <f t="shared" si="5"/>
        <v>1</v>
      </c>
      <c r="D9" s="828" t="s">
        <v>10424</v>
      </c>
      <c r="E9" s="872" t="s">
        <v>10427</v>
      </c>
      <c r="F9" s="832">
        <f t="shared" si="6"/>
        <v>46008</v>
      </c>
      <c r="G9" s="833" t="str">
        <f t="shared" si="0"/>
        <v>A2</v>
      </c>
      <c r="H9" s="951" t="str">
        <f t="shared" si="1"/>
        <v>MR_DER-1465_25</v>
      </c>
      <c r="I9" s="834" t="str">
        <f t="shared" si="2"/>
        <v>ND</v>
      </c>
      <c r="J9" s="834" t="str">
        <f t="shared" si="3"/>
        <v>ND</v>
      </c>
      <c r="K9" s="873" t="s">
        <v>3730</v>
      </c>
      <c r="L9" s="874">
        <v>45926</v>
      </c>
      <c r="M9" s="23" t="s">
        <v>10432</v>
      </c>
      <c r="N9" s="880" t="s">
        <v>5536</v>
      </c>
      <c r="O9" s="874">
        <v>45961</v>
      </c>
      <c r="P9" s="1325"/>
      <c r="Q9" s="873" t="s">
        <v>3765</v>
      </c>
      <c r="R9" s="874">
        <v>46008</v>
      </c>
      <c r="S9" s="23" t="s">
        <v>11608</v>
      </c>
      <c r="T9" s="880"/>
      <c r="U9" s="874"/>
      <c r="V9" s="1340"/>
      <c r="W9" s="887"/>
      <c r="X9" s="885"/>
      <c r="Y9" s="1344"/>
      <c r="Z9" s="884"/>
      <c r="AA9" s="885"/>
      <c r="AB9" s="1348"/>
      <c r="AC9" s="887"/>
      <c r="AD9" s="885"/>
      <c r="AE9" s="1344"/>
      <c r="AF9" s="884"/>
      <c r="AG9" s="884"/>
      <c r="AH9" s="886"/>
      <c r="AI9" s="887"/>
      <c r="AJ9" s="884"/>
      <c r="AK9" s="884"/>
      <c r="AL9" s="884"/>
      <c r="AM9" s="884"/>
      <c r="AN9" s="886"/>
      <c r="AO9" s="887"/>
      <c r="AP9" s="884"/>
      <c r="AQ9" s="884"/>
      <c r="AR9" s="884"/>
      <c r="AS9" s="884"/>
      <c r="AT9" s="886"/>
      <c r="AU9" s="764"/>
      <c r="AV9" s="764"/>
      <c r="AW9" s="764"/>
      <c r="AX9" s="764"/>
      <c r="AY9" s="764"/>
      <c r="AZ9" s="764"/>
    </row>
    <row r="10" spans="1:58" s="731" customFormat="1" ht="22.5" x14ac:dyDescent="0.25">
      <c r="A10" s="1242" t="s">
        <v>8342</v>
      </c>
      <c r="B10" s="983">
        <f t="shared" si="4"/>
        <v>0</v>
      </c>
      <c r="C10" s="983">
        <f t="shared" si="5"/>
        <v>1</v>
      </c>
      <c r="D10" s="828" t="s">
        <v>10424</v>
      </c>
      <c r="E10" s="872" t="s">
        <v>10428</v>
      </c>
      <c r="F10" s="832">
        <f t="shared" si="6"/>
        <v>46008</v>
      </c>
      <c r="G10" s="833" t="str">
        <f t="shared" si="0"/>
        <v>A2</v>
      </c>
      <c r="H10" s="951" t="str">
        <f t="shared" si="1"/>
        <v>MR_DER-1465_25</v>
      </c>
      <c r="I10" s="834" t="str">
        <f t="shared" si="2"/>
        <v>ND</v>
      </c>
      <c r="J10" s="834" t="str">
        <f t="shared" si="3"/>
        <v>ND</v>
      </c>
      <c r="K10" s="873" t="s">
        <v>3730</v>
      </c>
      <c r="L10" s="874">
        <v>45926</v>
      </c>
      <c r="M10" s="23" t="s">
        <v>10432</v>
      </c>
      <c r="N10" s="880" t="s">
        <v>5536</v>
      </c>
      <c r="O10" s="874">
        <v>45961</v>
      </c>
      <c r="P10" s="1325"/>
      <c r="Q10" s="873" t="s">
        <v>3765</v>
      </c>
      <c r="R10" s="874">
        <v>46008</v>
      </c>
      <c r="S10" s="23" t="s">
        <v>11608</v>
      </c>
      <c r="T10" s="880"/>
      <c r="U10" s="874"/>
      <c r="V10" s="1340"/>
      <c r="W10" s="887"/>
      <c r="X10" s="885"/>
      <c r="Y10" s="1344"/>
      <c r="Z10" s="884"/>
      <c r="AA10" s="885"/>
      <c r="AB10" s="1348"/>
      <c r="AC10" s="887"/>
      <c r="AD10" s="885"/>
      <c r="AE10" s="1344"/>
      <c r="AF10" s="884"/>
      <c r="AG10" s="884"/>
      <c r="AH10" s="886"/>
      <c r="AI10" s="887"/>
      <c r="AJ10" s="884"/>
      <c r="AK10" s="884"/>
      <c r="AL10" s="884"/>
      <c r="AM10" s="884"/>
      <c r="AN10" s="886"/>
      <c r="AO10" s="887"/>
      <c r="AP10" s="884"/>
      <c r="AQ10" s="884"/>
      <c r="AR10" s="884"/>
      <c r="AS10" s="884"/>
      <c r="AT10" s="886"/>
      <c r="AU10" s="764"/>
      <c r="AV10" s="764"/>
      <c r="AW10" s="764"/>
      <c r="AX10" s="764"/>
      <c r="AY10" s="764"/>
      <c r="AZ10" s="764"/>
    </row>
    <row r="11" spans="1:58" s="731" customFormat="1" ht="22.5" x14ac:dyDescent="0.25">
      <c r="A11" s="1242" t="s">
        <v>8342</v>
      </c>
      <c r="B11" s="983">
        <f t="shared" si="4"/>
        <v>0</v>
      </c>
      <c r="C11" s="983">
        <f t="shared" si="5"/>
        <v>1</v>
      </c>
      <c r="D11" s="828" t="s">
        <v>10424</v>
      </c>
      <c r="E11" s="872" t="s">
        <v>10429</v>
      </c>
      <c r="F11" s="832">
        <f t="shared" si="6"/>
        <v>46008</v>
      </c>
      <c r="G11" s="833" t="str">
        <f t="shared" si="0"/>
        <v>A2</v>
      </c>
      <c r="H11" s="951" t="str">
        <f t="shared" si="1"/>
        <v>MR_DER-1465_25</v>
      </c>
      <c r="I11" s="834" t="str">
        <f t="shared" si="2"/>
        <v>ND</v>
      </c>
      <c r="J11" s="834" t="str">
        <f t="shared" si="3"/>
        <v>ND</v>
      </c>
      <c r="K11" s="873" t="s">
        <v>3730</v>
      </c>
      <c r="L11" s="874">
        <v>45926</v>
      </c>
      <c r="M11" s="23" t="s">
        <v>10432</v>
      </c>
      <c r="N11" s="880" t="s">
        <v>5536</v>
      </c>
      <c r="O11" s="874">
        <v>45961</v>
      </c>
      <c r="P11" s="1325"/>
      <c r="Q11" s="873" t="s">
        <v>3765</v>
      </c>
      <c r="R11" s="874">
        <v>46008</v>
      </c>
      <c r="S11" s="23" t="s">
        <v>11608</v>
      </c>
      <c r="T11" s="880"/>
      <c r="U11" s="874"/>
      <c r="V11" s="1340"/>
      <c r="W11" s="887"/>
      <c r="X11" s="885"/>
      <c r="Y11" s="1344"/>
      <c r="Z11" s="884"/>
      <c r="AA11" s="885"/>
      <c r="AB11" s="1348"/>
      <c r="AC11" s="887"/>
      <c r="AD11" s="885"/>
      <c r="AE11" s="1344"/>
      <c r="AF11" s="884"/>
      <c r="AG11" s="884"/>
      <c r="AH11" s="886"/>
      <c r="AI11" s="887"/>
      <c r="AJ11" s="884"/>
      <c r="AK11" s="884"/>
      <c r="AL11" s="884"/>
      <c r="AM11" s="884"/>
      <c r="AN11" s="886"/>
      <c r="AO11" s="887"/>
      <c r="AP11" s="884"/>
      <c r="AQ11" s="884"/>
      <c r="AR11" s="884"/>
      <c r="AS11" s="884"/>
      <c r="AT11" s="886"/>
      <c r="AU11" s="764"/>
      <c r="AV11" s="764"/>
      <c r="AW11" s="764"/>
      <c r="AX11" s="764"/>
      <c r="AY11" s="764"/>
      <c r="AZ11" s="764"/>
    </row>
    <row r="12" spans="1:58" s="731" customFormat="1" ht="15" x14ac:dyDescent="0.25">
      <c r="A12" s="954" t="s">
        <v>11478</v>
      </c>
      <c r="B12" s="880"/>
      <c r="C12" s="880" t="s">
        <v>8257</v>
      </c>
      <c r="D12" s="884" t="s">
        <v>10610</v>
      </c>
      <c r="E12" s="872" t="s">
        <v>10611</v>
      </c>
      <c r="F12" s="832">
        <f t="shared" ref="F12:F51" si="7">IF(L12&lt;&gt;0,MAX(L12,R12,X12,AD12,AJ12,AP12),"NE")</f>
        <v>45946</v>
      </c>
      <c r="G12" s="833" t="str">
        <f t="shared" si="0"/>
        <v>A</v>
      </c>
      <c r="H12" s="951" t="str">
        <f t="shared" si="1"/>
        <v>MR_DER-1281_25</v>
      </c>
      <c r="I12" s="834">
        <f t="shared" si="2"/>
        <v>46101</v>
      </c>
      <c r="J12" s="834" t="str">
        <f t="shared" si="3"/>
        <v>NÃO APROVADO</v>
      </c>
      <c r="K12" s="873" t="s">
        <v>3730</v>
      </c>
      <c r="L12" s="874">
        <v>45936</v>
      </c>
      <c r="M12" s="69" t="s">
        <v>10651</v>
      </c>
      <c r="N12" s="880" t="s">
        <v>5537</v>
      </c>
      <c r="O12" s="874">
        <v>45944</v>
      </c>
      <c r="P12" s="886"/>
      <c r="Q12" s="873" t="s">
        <v>3748</v>
      </c>
      <c r="R12" s="874">
        <v>45946</v>
      </c>
      <c r="S12" s="23" t="s">
        <v>10775</v>
      </c>
      <c r="T12" s="884" t="s">
        <v>5536</v>
      </c>
      <c r="U12" s="885">
        <v>46101</v>
      </c>
      <c r="V12" s="886"/>
      <c r="W12" s="887"/>
      <c r="X12" s="884"/>
      <c r="Y12" s="884"/>
      <c r="Z12" s="884"/>
      <c r="AA12" s="884"/>
      <c r="AB12" s="886"/>
      <c r="AC12" s="887"/>
      <c r="AD12" s="884"/>
      <c r="AE12" s="884"/>
      <c r="AF12" s="884"/>
      <c r="AG12" s="884"/>
      <c r="AH12" s="886"/>
      <c r="AI12" s="887"/>
      <c r="AJ12" s="884"/>
      <c r="AK12" s="884"/>
      <c r="AL12" s="884"/>
      <c r="AM12" s="884"/>
      <c r="AN12" s="886"/>
      <c r="AO12" s="887"/>
      <c r="AP12" s="884"/>
      <c r="AQ12" s="884"/>
      <c r="AR12" s="884"/>
      <c r="AS12" s="884"/>
      <c r="AT12" s="886"/>
      <c r="AU12" s="764"/>
      <c r="AV12" s="764"/>
      <c r="AW12" s="764"/>
      <c r="AX12" s="764"/>
      <c r="AY12" s="764"/>
      <c r="AZ12" s="764"/>
    </row>
    <row r="13" spans="1:58" s="731" customFormat="1" ht="15" x14ac:dyDescent="0.25">
      <c r="A13" s="954" t="s">
        <v>11478</v>
      </c>
      <c r="B13" s="880"/>
      <c r="C13" s="880" t="s">
        <v>8257</v>
      </c>
      <c r="D13" s="884" t="s">
        <v>10610</v>
      </c>
      <c r="E13" s="872" t="s">
        <v>10612</v>
      </c>
      <c r="F13" s="832">
        <f t="shared" si="7"/>
        <v>45946</v>
      </c>
      <c r="G13" s="833" t="str">
        <f t="shared" si="0"/>
        <v>A</v>
      </c>
      <c r="H13" s="951" t="str">
        <f t="shared" si="1"/>
        <v>MR_DER-1281_25</v>
      </c>
      <c r="I13" s="834">
        <f t="shared" si="2"/>
        <v>46101</v>
      </c>
      <c r="J13" s="834" t="str">
        <f t="shared" si="3"/>
        <v>NÃO APROVADO</v>
      </c>
      <c r="K13" s="873" t="s">
        <v>3730</v>
      </c>
      <c r="L13" s="874">
        <v>45936</v>
      </c>
      <c r="M13" s="69" t="s">
        <v>10651</v>
      </c>
      <c r="N13" s="880" t="s">
        <v>5537</v>
      </c>
      <c r="O13" s="874">
        <v>45944</v>
      </c>
      <c r="P13" s="886"/>
      <c r="Q13" s="873" t="s">
        <v>3748</v>
      </c>
      <c r="R13" s="874">
        <v>45946</v>
      </c>
      <c r="S13" s="23" t="s">
        <v>10775</v>
      </c>
      <c r="T13" s="884" t="s">
        <v>5536</v>
      </c>
      <c r="U13" s="885">
        <v>46101</v>
      </c>
      <c r="V13" s="886"/>
      <c r="W13" s="887"/>
      <c r="X13" s="884"/>
      <c r="Y13" s="884"/>
      <c r="Z13" s="884"/>
      <c r="AA13" s="884"/>
      <c r="AB13" s="886"/>
      <c r="AC13" s="887"/>
      <c r="AD13" s="884"/>
      <c r="AE13" s="884"/>
      <c r="AF13" s="884"/>
      <c r="AG13" s="884"/>
      <c r="AH13" s="886"/>
      <c r="AI13" s="887"/>
      <c r="AJ13" s="884"/>
      <c r="AK13" s="884"/>
      <c r="AL13" s="884"/>
      <c r="AM13" s="884"/>
      <c r="AN13" s="886"/>
      <c r="AO13" s="887"/>
      <c r="AP13" s="884"/>
      <c r="AQ13" s="884"/>
      <c r="AR13" s="884"/>
      <c r="AS13" s="884"/>
      <c r="AT13" s="886"/>
      <c r="AU13" s="764"/>
      <c r="AV13" s="764"/>
      <c r="AW13" s="764"/>
      <c r="AX13" s="764"/>
      <c r="AY13" s="764"/>
      <c r="AZ13" s="764"/>
    </row>
    <row r="14" spans="1:58" s="731" customFormat="1" ht="15" x14ac:dyDescent="0.25">
      <c r="A14" s="954" t="s">
        <v>11478</v>
      </c>
      <c r="B14" s="880"/>
      <c r="C14" s="880" t="s">
        <v>8257</v>
      </c>
      <c r="D14" s="884" t="s">
        <v>10610</v>
      </c>
      <c r="E14" s="872" t="s">
        <v>10613</v>
      </c>
      <c r="F14" s="832">
        <f t="shared" si="7"/>
        <v>45946</v>
      </c>
      <c r="G14" s="833" t="str">
        <f t="shared" si="0"/>
        <v>A</v>
      </c>
      <c r="H14" s="951" t="str">
        <f t="shared" si="1"/>
        <v>MR_DER-1281_25</v>
      </c>
      <c r="I14" s="834">
        <f t="shared" si="2"/>
        <v>46101</v>
      </c>
      <c r="J14" s="834" t="str">
        <f t="shared" si="3"/>
        <v>NÃO APROVADO</v>
      </c>
      <c r="K14" s="873" t="s">
        <v>3730</v>
      </c>
      <c r="L14" s="874">
        <v>45936</v>
      </c>
      <c r="M14" s="69" t="s">
        <v>10651</v>
      </c>
      <c r="N14" s="880" t="s">
        <v>5537</v>
      </c>
      <c r="O14" s="874">
        <v>45944</v>
      </c>
      <c r="P14" s="886"/>
      <c r="Q14" s="873" t="s">
        <v>3748</v>
      </c>
      <c r="R14" s="874">
        <v>45946</v>
      </c>
      <c r="S14" s="23" t="s">
        <v>10775</v>
      </c>
      <c r="T14" s="884" t="s">
        <v>5536</v>
      </c>
      <c r="U14" s="885">
        <v>46101</v>
      </c>
      <c r="V14" s="886"/>
      <c r="W14" s="887"/>
      <c r="X14" s="884"/>
      <c r="Y14" s="884"/>
      <c r="Z14" s="884"/>
      <c r="AA14" s="884"/>
      <c r="AB14" s="886"/>
      <c r="AC14" s="887"/>
      <c r="AD14" s="884"/>
      <c r="AE14" s="884"/>
      <c r="AF14" s="884"/>
      <c r="AG14" s="884"/>
      <c r="AH14" s="886"/>
      <c r="AI14" s="887"/>
      <c r="AJ14" s="884"/>
      <c r="AK14" s="884"/>
      <c r="AL14" s="884"/>
      <c r="AM14" s="884"/>
      <c r="AN14" s="886"/>
      <c r="AO14" s="887"/>
      <c r="AP14" s="884"/>
      <c r="AQ14" s="884"/>
      <c r="AR14" s="884"/>
      <c r="AS14" s="884"/>
      <c r="AT14" s="886"/>
      <c r="AU14" s="764"/>
      <c r="AV14" s="764"/>
      <c r="AW14" s="764"/>
      <c r="AX14" s="764"/>
      <c r="AY14" s="764"/>
      <c r="AZ14" s="764"/>
    </row>
    <row r="15" spans="1:58" s="731" customFormat="1" ht="15" x14ac:dyDescent="0.25">
      <c r="A15" s="954" t="s">
        <v>11478</v>
      </c>
      <c r="B15" s="880"/>
      <c r="C15" s="880" t="s">
        <v>8257</v>
      </c>
      <c r="D15" s="884" t="s">
        <v>10610</v>
      </c>
      <c r="E15" s="872" t="s">
        <v>10614</v>
      </c>
      <c r="F15" s="832">
        <f t="shared" si="7"/>
        <v>45946</v>
      </c>
      <c r="G15" s="833" t="str">
        <f t="shared" si="0"/>
        <v>A</v>
      </c>
      <c r="H15" s="951" t="str">
        <f t="shared" si="1"/>
        <v>MR_DER-1281_25</v>
      </c>
      <c r="I15" s="834">
        <f t="shared" si="2"/>
        <v>46101</v>
      </c>
      <c r="J15" s="834" t="str">
        <f t="shared" si="3"/>
        <v>NÃO APROVADO</v>
      </c>
      <c r="K15" s="873" t="s">
        <v>3730</v>
      </c>
      <c r="L15" s="874">
        <v>45936</v>
      </c>
      <c r="M15" s="69" t="s">
        <v>10651</v>
      </c>
      <c r="N15" s="880" t="s">
        <v>5537</v>
      </c>
      <c r="O15" s="874">
        <v>45944</v>
      </c>
      <c r="P15" s="886"/>
      <c r="Q15" s="873" t="s">
        <v>3748</v>
      </c>
      <c r="R15" s="874">
        <v>45946</v>
      </c>
      <c r="S15" s="23" t="s">
        <v>10775</v>
      </c>
      <c r="T15" s="884" t="s">
        <v>5536</v>
      </c>
      <c r="U15" s="885">
        <v>46101</v>
      </c>
      <c r="V15" s="886"/>
      <c r="W15" s="887"/>
      <c r="X15" s="884"/>
      <c r="Y15" s="884"/>
      <c r="Z15" s="884"/>
      <c r="AA15" s="884"/>
      <c r="AB15" s="886"/>
      <c r="AC15" s="887"/>
      <c r="AD15" s="884"/>
      <c r="AE15" s="884"/>
      <c r="AF15" s="884"/>
      <c r="AG15" s="884"/>
      <c r="AH15" s="886"/>
      <c r="AI15" s="887"/>
      <c r="AJ15" s="884"/>
      <c r="AK15" s="884"/>
      <c r="AL15" s="884"/>
      <c r="AM15" s="884"/>
      <c r="AN15" s="886"/>
      <c r="AO15" s="887"/>
      <c r="AP15" s="884"/>
      <c r="AQ15" s="884"/>
      <c r="AR15" s="884"/>
      <c r="AS15" s="884"/>
      <c r="AT15" s="886"/>
      <c r="AU15" s="764"/>
      <c r="AV15" s="764"/>
      <c r="AW15" s="764"/>
      <c r="AX15" s="764"/>
      <c r="AY15" s="764"/>
      <c r="AZ15" s="764"/>
    </row>
    <row r="16" spans="1:58" s="731" customFormat="1" ht="15" x14ac:dyDescent="0.25">
      <c r="A16" s="954" t="s">
        <v>11478</v>
      </c>
      <c r="B16" s="880"/>
      <c r="C16" s="880" t="s">
        <v>8257</v>
      </c>
      <c r="D16" s="884" t="s">
        <v>10610</v>
      </c>
      <c r="E16" s="872" t="s">
        <v>10615</v>
      </c>
      <c r="F16" s="832">
        <f t="shared" si="7"/>
        <v>45946</v>
      </c>
      <c r="G16" s="833" t="str">
        <f t="shared" si="0"/>
        <v>A</v>
      </c>
      <c r="H16" s="951" t="str">
        <f t="shared" si="1"/>
        <v>MR_DER-1281_25</v>
      </c>
      <c r="I16" s="834">
        <f t="shared" si="2"/>
        <v>46101</v>
      </c>
      <c r="J16" s="834" t="str">
        <f t="shared" si="3"/>
        <v>NÃO APROVADO</v>
      </c>
      <c r="K16" s="873" t="s">
        <v>3730</v>
      </c>
      <c r="L16" s="874">
        <v>45936</v>
      </c>
      <c r="M16" s="69" t="s">
        <v>10651</v>
      </c>
      <c r="N16" s="880" t="s">
        <v>5537</v>
      </c>
      <c r="O16" s="874">
        <v>45944</v>
      </c>
      <c r="P16" s="886"/>
      <c r="Q16" s="873" t="s">
        <v>3748</v>
      </c>
      <c r="R16" s="874">
        <v>45946</v>
      </c>
      <c r="S16" s="23" t="s">
        <v>10775</v>
      </c>
      <c r="T16" s="884" t="s">
        <v>5536</v>
      </c>
      <c r="U16" s="885">
        <v>46101</v>
      </c>
      <c r="V16" s="886"/>
      <c r="W16" s="887"/>
      <c r="X16" s="884"/>
      <c r="Y16" s="884"/>
      <c r="Z16" s="884"/>
      <c r="AA16" s="884"/>
      <c r="AB16" s="886"/>
      <c r="AC16" s="887"/>
      <c r="AD16" s="884"/>
      <c r="AE16" s="884"/>
      <c r="AF16" s="884"/>
      <c r="AG16" s="884"/>
      <c r="AH16" s="886"/>
      <c r="AI16" s="887"/>
      <c r="AJ16" s="884"/>
      <c r="AK16" s="884"/>
      <c r="AL16" s="884"/>
      <c r="AM16" s="884"/>
      <c r="AN16" s="886"/>
      <c r="AO16" s="887"/>
      <c r="AP16" s="884"/>
      <c r="AQ16" s="884"/>
      <c r="AR16" s="884"/>
      <c r="AS16" s="884"/>
      <c r="AT16" s="886"/>
      <c r="AU16" s="764"/>
      <c r="AV16" s="764"/>
      <c r="AW16" s="764"/>
      <c r="AX16" s="764"/>
      <c r="AY16" s="764"/>
      <c r="AZ16" s="764"/>
    </row>
    <row r="17" spans="1:52" s="731" customFormat="1" ht="15" x14ac:dyDescent="0.25">
      <c r="A17" s="954" t="s">
        <v>11478</v>
      </c>
      <c r="B17" s="880"/>
      <c r="C17" s="880" t="s">
        <v>8257</v>
      </c>
      <c r="D17" s="884" t="s">
        <v>10610</v>
      </c>
      <c r="E17" s="872" t="s">
        <v>10616</v>
      </c>
      <c r="F17" s="832">
        <f t="shared" si="7"/>
        <v>45946</v>
      </c>
      <c r="G17" s="833" t="str">
        <f t="shared" si="0"/>
        <v>A</v>
      </c>
      <c r="H17" s="951" t="str">
        <f t="shared" si="1"/>
        <v>MR_DER-1281_25</v>
      </c>
      <c r="I17" s="834">
        <f t="shared" si="2"/>
        <v>46101</v>
      </c>
      <c r="J17" s="834" t="str">
        <f t="shared" si="3"/>
        <v>NÃO APROVADO</v>
      </c>
      <c r="K17" s="873" t="s">
        <v>3730</v>
      </c>
      <c r="L17" s="874">
        <v>45936</v>
      </c>
      <c r="M17" s="69" t="s">
        <v>10651</v>
      </c>
      <c r="N17" s="880" t="s">
        <v>5537</v>
      </c>
      <c r="O17" s="874">
        <v>45944</v>
      </c>
      <c r="P17" s="886"/>
      <c r="Q17" s="873" t="s">
        <v>3748</v>
      </c>
      <c r="R17" s="874">
        <v>45946</v>
      </c>
      <c r="S17" s="23" t="s">
        <v>10775</v>
      </c>
      <c r="T17" s="884" t="s">
        <v>5536</v>
      </c>
      <c r="U17" s="885">
        <v>46101</v>
      </c>
      <c r="V17" s="764"/>
      <c r="W17" s="764"/>
      <c r="X17" s="764"/>
      <c r="Y17" s="764"/>
      <c r="Z17" s="764"/>
      <c r="AA17" s="764"/>
      <c r="AB17" s="764"/>
      <c r="AC17" s="764"/>
      <c r="AD17" s="764"/>
      <c r="AE17" s="764"/>
      <c r="AF17" s="764"/>
      <c r="AG17" s="764"/>
      <c r="AH17" s="764"/>
      <c r="AI17" s="764"/>
      <c r="AJ17" s="764"/>
      <c r="AK17" s="764"/>
      <c r="AL17" s="764"/>
      <c r="AM17" s="764"/>
      <c r="AN17" s="764"/>
      <c r="AO17" s="764"/>
      <c r="AP17" s="764"/>
      <c r="AQ17" s="764"/>
      <c r="AR17" s="764"/>
      <c r="AS17" s="764"/>
      <c r="AT17" s="764"/>
      <c r="AU17" s="764"/>
      <c r="AV17" s="764"/>
      <c r="AW17" s="764"/>
      <c r="AX17" s="764"/>
      <c r="AY17" s="764"/>
      <c r="AZ17" s="764"/>
    </row>
    <row r="18" spans="1:52" s="731" customFormat="1" ht="15" x14ac:dyDescent="0.25">
      <c r="A18" s="954" t="s">
        <v>11478</v>
      </c>
      <c r="B18" s="880"/>
      <c r="C18" s="880" t="s">
        <v>8257</v>
      </c>
      <c r="D18" s="884" t="s">
        <v>10610</v>
      </c>
      <c r="E18" s="872" t="s">
        <v>10617</v>
      </c>
      <c r="F18" s="832">
        <f t="shared" si="7"/>
        <v>45946</v>
      </c>
      <c r="G18" s="833" t="str">
        <f t="shared" si="0"/>
        <v>A</v>
      </c>
      <c r="H18" s="951" t="str">
        <f t="shared" si="1"/>
        <v>MR_DER-1281_25</v>
      </c>
      <c r="I18" s="834">
        <f t="shared" si="2"/>
        <v>46101</v>
      </c>
      <c r="J18" s="834" t="str">
        <f t="shared" si="3"/>
        <v>NÃO APROVADO</v>
      </c>
      <c r="K18" s="873" t="s">
        <v>3730</v>
      </c>
      <c r="L18" s="874">
        <v>45936</v>
      </c>
      <c r="M18" s="69" t="s">
        <v>10651</v>
      </c>
      <c r="N18" s="880" t="s">
        <v>5537</v>
      </c>
      <c r="O18" s="874">
        <v>45938</v>
      </c>
      <c r="P18" s="764"/>
      <c r="Q18" s="873" t="s">
        <v>3748</v>
      </c>
      <c r="R18" s="874">
        <v>45946</v>
      </c>
      <c r="S18" s="23" t="s">
        <v>10775</v>
      </c>
      <c r="T18" s="884" t="s">
        <v>5536</v>
      </c>
      <c r="U18" s="885">
        <v>46101</v>
      </c>
      <c r="V18" s="764"/>
      <c r="W18" s="764"/>
      <c r="X18" s="764"/>
      <c r="Y18" s="764"/>
      <c r="Z18" s="764"/>
      <c r="AA18" s="764"/>
      <c r="AB18" s="764"/>
      <c r="AC18" s="764"/>
      <c r="AD18" s="764"/>
      <c r="AE18" s="764"/>
      <c r="AF18" s="764"/>
      <c r="AG18" s="764"/>
      <c r="AH18" s="764"/>
      <c r="AI18" s="764"/>
      <c r="AJ18" s="764"/>
      <c r="AK18" s="764"/>
      <c r="AL18" s="764"/>
      <c r="AM18" s="764"/>
      <c r="AN18" s="764"/>
      <c r="AO18" s="764"/>
      <c r="AP18" s="764"/>
      <c r="AQ18" s="764"/>
      <c r="AR18" s="764"/>
      <c r="AS18" s="764"/>
      <c r="AT18" s="764"/>
      <c r="AU18" s="764"/>
      <c r="AV18" s="764"/>
      <c r="AW18" s="764"/>
      <c r="AX18" s="764"/>
      <c r="AY18" s="764"/>
      <c r="AZ18" s="764"/>
    </row>
    <row r="19" spans="1:52" s="731" customFormat="1" ht="15" x14ac:dyDescent="0.25">
      <c r="A19" s="954" t="s">
        <v>11478</v>
      </c>
      <c r="B19" s="880"/>
      <c r="C19" s="880" t="s">
        <v>8257</v>
      </c>
      <c r="D19" s="884" t="s">
        <v>10610</v>
      </c>
      <c r="E19" s="872" t="s">
        <v>10618</v>
      </c>
      <c r="F19" s="832">
        <f t="shared" si="7"/>
        <v>45946</v>
      </c>
      <c r="G19" s="833" t="str">
        <f t="shared" si="0"/>
        <v>A</v>
      </c>
      <c r="H19" s="951" t="str">
        <f t="shared" si="1"/>
        <v>MR_DER-1281_25</v>
      </c>
      <c r="I19" s="834">
        <f t="shared" si="2"/>
        <v>46101</v>
      </c>
      <c r="J19" s="834" t="str">
        <f t="shared" si="3"/>
        <v>NÃO APROVADO</v>
      </c>
      <c r="K19" s="873" t="s">
        <v>3730</v>
      </c>
      <c r="L19" s="874">
        <v>45936</v>
      </c>
      <c r="M19" s="69" t="s">
        <v>10651</v>
      </c>
      <c r="N19" s="880" t="s">
        <v>5537</v>
      </c>
      <c r="O19" s="874">
        <v>45944</v>
      </c>
      <c r="P19" s="764"/>
      <c r="Q19" s="873" t="s">
        <v>3748</v>
      </c>
      <c r="R19" s="874">
        <v>45946</v>
      </c>
      <c r="S19" s="23" t="s">
        <v>10775</v>
      </c>
      <c r="T19" s="884" t="s">
        <v>5536</v>
      </c>
      <c r="U19" s="885">
        <v>46101</v>
      </c>
      <c r="V19" s="764"/>
      <c r="W19" s="764"/>
      <c r="X19" s="764"/>
      <c r="Y19" s="764"/>
      <c r="Z19" s="764"/>
      <c r="AA19" s="764"/>
      <c r="AB19" s="764"/>
      <c r="AC19" s="764"/>
      <c r="AD19" s="764"/>
      <c r="AE19" s="764"/>
      <c r="AF19" s="764"/>
      <c r="AG19" s="764"/>
      <c r="AH19" s="764"/>
      <c r="AI19" s="764"/>
      <c r="AJ19" s="764"/>
      <c r="AK19" s="764"/>
      <c r="AL19" s="764"/>
      <c r="AM19" s="764"/>
      <c r="AN19" s="764"/>
      <c r="AO19" s="764"/>
      <c r="AP19" s="764"/>
      <c r="AQ19" s="764"/>
      <c r="AR19" s="764"/>
      <c r="AS19" s="764"/>
      <c r="AT19" s="764"/>
      <c r="AU19" s="764"/>
      <c r="AV19" s="764"/>
      <c r="AW19" s="764"/>
      <c r="AX19" s="764"/>
      <c r="AY19" s="764"/>
      <c r="AZ19" s="764"/>
    </row>
    <row r="20" spans="1:52" s="731" customFormat="1" ht="15" x14ac:dyDescent="0.25">
      <c r="A20" s="954" t="s">
        <v>11478</v>
      </c>
      <c r="B20" s="880"/>
      <c r="C20" s="880" t="s">
        <v>8257</v>
      </c>
      <c r="D20" s="884" t="s">
        <v>10610</v>
      </c>
      <c r="E20" s="872" t="s">
        <v>10619</v>
      </c>
      <c r="F20" s="832">
        <f t="shared" si="7"/>
        <v>45946</v>
      </c>
      <c r="G20" s="833" t="str">
        <f t="shared" si="0"/>
        <v>A</v>
      </c>
      <c r="H20" s="951" t="str">
        <f t="shared" si="1"/>
        <v>MR_DER-1281_25</v>
      </c>
      <c r="I20" s="834">
        <f t="shared" si="2"/>
        <v>46101</v>
      </c>
      <c r="J20" s="834" t="str">
        <f t="shared" si="3"/>
        <v>NÃO APROVADO</v>
      </c>
      <c r="K20" s="873" t="s">
        <v>3730</v>
      </c>
      <c r="L20" s="874">
        <v>45936</v>
      </c>
      <c r="M20" s="69" t="s">
        <v>10651</v>
      </c>
      <c r="N20" s="880" t="s">
        <v>5537</v>
      </c>
      <c r="O20" s="874">
        <v>45944</v>
      </c>
      <c r="P20" s="764"/>
      <c r="Q20" s="873" t="s">
        <v>3748</v>
      </c>
      <c r="R20" s="874">
        <v>45946</v>
      </c>
      <c r="S20" s="23" t="s">
        <v>10775</v>
      </c>
      <c r="T20" s="884" t="s">
        <v>5536</v>
      </c>
      <c r="U20" s="885">
        <v>46101</v>
      </c>
      <c r="V20" s="764"/>
      <c r="W20" s="764"/>
      <c r="X20" s="764"/>
      <c r="Y20" s="764"/>
      <c r="Z20" s="764"/>
      <c r="AA20" s="764"/>
      <c r="AB20" s="764"/>
      <c r="AC20" s="764"/>
      <c r="AD20" s="764"/>
      <c r="AE20" s="764"/>
      <c r="AF20" s="764"/>
      <c r="AG20" s="764"/>
      <c r="AH20" s="764"/>
      <c r="AI20" s="764"/>
      <c r="AJ20" s="764"/>
      <c r="AK20" s="764"/>
      <c r="AL20" s="764"/>
      <c r="AM20" s="764"/>
      <c r="AN20" s="764"/>
      <c r="AO20" s="764"/>
      <c r="AP20" s="764"/>
      <c r="AQ20" s="764"/>
      <c r="AR20" s="764"/>
      <c r="AS20" s="764"/>
      <c r="AT20" s="764"/>
      <c r="AU20" s="764"/>
      <c r="AV20" s="764"/>
      <c r="AW20" s="764"/>
      <c r="AX20" s="764"/>
      <c r="AY20" s="764"/>
      <c r="AZ20" s="764"/>
    </row>
    <row r="21" spans="1:52" s="731" customFormat="1" ht="15" x14ac:dyDescent="0.25">
      <c r="A21" s="954" t="s">
        <v>11478</v>
      </c>
      <c r="B21" s="880"/>
      <c r="C21" s="880" t="s">
        <v>8257</v>
      </c>
      <c r="D21" s="884" t="s">
        <v>10610</v>
      </c>
      <c r="E21" s="872" t="s">
        <v>10620</v>
      </c>
      <c r="F21" s="832">
        <f t="shared" si="7"/>
        <v>45946</v>
      </c>
      <c r="G21" s="833" t="str">
        <f t="shared" si="0"/>
        <v>A</v>
      </c>
      <c r="H21" s="951" t="str">
        <f t="shared" si="1"/>
        <v>MR_DER-1281_25</v>
      </c>
      <c r="I21" s="834">
        <f t="shared" si="2"/>
        <v>46101</v>
      </c>
      <c r="J21" s="834" t="str">
        <f t="shared" si="3"/>
        <v>NÃO APROVADO</v>
      </c>
      <c r="K21" s="873" t="s">
        <v>3730</v>
      </c>
      <c r="L21" s="874">
        <v>45936</v>
      </c>
      <c r="M21" s="69" t="s">
        <v>10651</v>
      </c>
      <c r="N21" s="880" t="s">
        <v>5537</v>
      </c>
      <c r="O21" s="874">
        <v>45944</v>
      </c>
      <c r="P21" s="764"/>
      <c r="Q21" s="873" t="s">
        <v>3748</v>
      </c>
      <c r="R21" s="874">
        <v>45946</v>
      </c>
      <c r="S21" s="23" t="s">
        <v>10775</v>
      </c>
      <c r="T21" s="884" t="s">
        <v>5536</v>
      </c>
      <c r="U21" s="885">
        <v>46101</v>
      </c>
      <c r="V21" s="764"/>
      <c r="W21" s="764"/>
      <c r="X21" s="764"/>
      <c r="Y21" s="764"/>
      <c r="Z21" s="764"/>
      <c r="AA21" s="764"/>
      <c r="AB21" s="764"/>
      <c r="AC21" s="764"/>
      <c r="AD21" s="764"/>
      <c r="AE21" s="764"/>
      <c r="AF21" s="764"/>
      <c r="AG21" s="764"/>
      <c r="AH21" s="764"/>
      <c r="AI21" s="764"/>
      <c r="AJ21" s="764"/>
      <c r="AK21" s="764"/>
      <c r="AL21" s="764"/>
      <c r="AM21" s="764"/>
      <c r="AN21" s="764"/>
      <c r="AO21" s="764"/>
      <c r="AP21" s="764"/>
      <c r="AQ21" s="764"/>
      <c r="AR21" s="764"/>
      <c r="AS21" s="764"/>
      <c r="AT21" s="764"/>
      <c r="AU21" s="764"/>
      <c r="AV21" s="764"/>
      <c r="AW21" s="764"/>
      <c r="AX21" s="764"/>
      <c r="AY21" s="764"/>
      <c r="AZ21" s="764"/>
    </row>
    <row r="22" spans="1:52" s="731" customFormat="1" ht="15" x14ac:dyDescent="0.25">
      <c r="A22" s="954" t="s">
        <v>11478</v>
      </c>
      <c r="B22" s="880"/>
      <c r="C22" s="880" t="s">
        <v>8257</v>
      </c>
      <c r="D22" s="884" t="s">
        <v>10610</v>
      </c>
      <c r="E22" s="872" t="s">
        <v>10621</v>
      </c>
      <c r="F22" s="832">
        <f t="shared" si="7"/>
        <v>45946</v>
      </c>
      <c r="G22" s="833" t="str">
        <f t="shared" si="0"/>
        <v>A</v>
      </c>
      <c r="H22" s="951" t="str">
        <f t="shared" si="1"/>
        <v>MR_DER-1281_25</v>
      </c>
      <c r="I22" s="834">
        <f t="shared" si="2"/>
        <v>46101</v>
      </c>
      <c r="J22" s="834" t="str">
        <f t="shared" si="3"/>
        <v>NÃO APROVADO</v>
      </c>
      <c r="K22" s="873" t="s">
        <v>3730</v>
      </c>
      <c r="L22" s="874">
        <v>45936</v>
      </c>
      <c r="M22" s="69" t="s">
        <v>10651</v>
      </c>
      <c r="N22" s="880" t="s">
        <v>5537</v>
      </c>
      <c r="O22" s="874">
        <v>45944</v>
      </c>
      <c r="P22" s="764"/>
      <c r="Q22" s="873" t="s">
        <v>3748</v>
      </c>
      <c r="R22" s="874">
        <v>45946</v>
      </c>
      <c r="S22" s="23" t="s">
        <v>10775</v>
      </c>
      <c r="T22" s="884" t="s">
        <v>5536</v>
      </c>
      <c r="U22" s="885">
        <v>46101</v>
      </c>
      <c r="V22" s="764"/>
      <c r="W22" s="764"/>
      <c r="X22" s="764"/>
      <c r="Y22" s="764"/>
      <c r="Z22" s="764"/>
      <c r="AA22" s="764"/>
      <c r="AB22" s="764"/>
      <c r="AC22" s="764"/>
      <c r="AD22" s="764"/>
      <c r="AE22" s="764"/>
      <c r="AF22" s="764"/>
      <c r="AG22" s="764"/>
      <c r="AH22" s="764"/>
      <c r="AI22" s="764"/>
      <c r="AJ22" s="764"/>
      <c r="AK22" s="764"/>
      <c r="AL22" s="764"/>
      <c r="AM22" s="764"/>
      <c r="AN22" s="764"/>
      <c r="AO22" s="764"/>
      <c r="AP22" s="764"/>
      <c r="AQ22" s="764"/>
      <c r="AR22" s="764"/>
      <c r="AS22" s="764"/>
      <c r="AT22" s="764"/>
      <c r="AU22" s="764"/>
      <c r="AV22" s="764"/>
      <c r="AW22" s="764"/>
      <c r="AX22" s="764"/>
      <c r="AY22" s="764"/>
      <c r="AZ22" s="764"/>
    </row>
    <row r="23" spans="1:52" s="731" customFormat="1" ht="15" x14ac:dyDescent="0.25">
      <c r="A23" s="954" t="s">
        <v>11478</v>
      </c>
      <c r="B23" s="880"/>
      <c r="C23" s="880" t="s">
        <v>8257</v>
      </c>
      <c r="D23" s="884" t="s">
        <v>10610</v>
      </c>
      <c r="E23" s="872" t="s">
        <v>10622</v>
      </c>
      <c r="F23" s="832">
        <f t="shared" si="7"/>
        <v>45946</v>
      </c>
      <c r="G23" s="833" t="str">
        <f t="shared" si="0"/>
        <v>A</v>
      </c>
      <c r="H23" s="951" t="str">
        <f t="shared" si="1"/>
        <v>MR_DER-1281_25</v>
      </c>
      <c r="I23" s="834">
        <f t="shared" si="2"/>
        <v>46101</v>
      </c>
      <c r="J23" s="834" t="str">
        <f t="shared" si="3"/>
        <v>NÃO APROVADO</v>
      </c>
      <c r="K23" s="873" t="s">
        <v>3730</v>
      </c>
      <c r="L23" s="874">
        <v>45936</v>
      </c>
      <c r="M23" s="69" t="s">
        <v>10651</v>
      </c>
      <c r="N23" s="880" t="s">
        <v>5537</v>
      </c>
      <c r="O23" s="874">
        <v>45944</v>
      </c>
      <c r="P23" s="764"/>
      <c r="Q23" s="873" t="s">
        <v>3748</v>
      </c>
      <c r="R23" s="874">
        <v>45946</v>
      </c>
      <c r="S23" s="23" t="s">
        <v>10775</v>
      </c>
      <c r="T23" s="884" t="s">
        <v>5536</v>
      </c>
      <c r="U23" s="885">
        <v>46101</v>
      </c>
      <c r="V23" s="764"/>
      <c r="W23" s="764"/>
      <c r="X23" s="764"/>
      <c r="Y23" s="764"/>
      <c r="Z23" s="764"/>
      <c r="AA23" s="764"/>
      <c r="AB23" s="764"/>
      <c r="AC23" s="764"/>
      <c r="AD23" s="764"/>
      <c r="AE23" s="764"/>
      <c r="AF23" s="764"/>
      <c r="AG23" s="764"/>
      <c r="AH23" s="764"/>
      <c r="AI23" s="764"/>
      <c r="AJ23" s="764"/>
      <c r="AK23" s="764"/>
      <c r="AL23" s="764"/>
      <c r="AM23" s="764"/>
      <c r="AN23" s="764"/>
      <c r="AO23" s="764"/>
      <c r="AP23" s="764"/>
      <c r="AQ23" s="764"/>
      <c r="AR23" s="764"/>
      <c r="AS23" s="764"/>
      <c r="AT23" s="764"/>
      <c r="AU23" s="764"/>
      <c r="AV23" s="764"/>
      <c r="AW23" s="764"/>
      <c r="AX23" s="764"/>
      <c r="AY23" s="764"/>
      <c r="AZ23" s="764"/>
    </row>
    <row r="24" spans="1:52" s="731" customFormat="1" ht="15" x14ac:dyDescent="0.25">
      <c r="A24" s="954" t="s">
        <v>11478</v>
      </c>
      <c r="B24" s="880"/>
      <c r="C24" s="880" t="s">
        <v>8257</v>
      </c>
      <c r="D24" s="884" t="s">
        <v>10610</v>
      </c>
      <c r="E24" s="872" t="s">
        <v>10623</v>
      </c>
      <c r="F24" s="832">
        <f t="shared" si="7"/>
        <v>45946</v>
      </c>
      <c r="G24" s="833" t="str">
        <f t="shared" si="0"/>
        <v>A2</v>
      </c>
      <c r="H24" s="951" t="str">
        <f t="shared" si="1"/>
        <v>MR_DER-1281_25</v>
      </c>
      <c r="I24" s="834">
        <f t="shared" si="2"/>
        <v>46101</v>
      </c>
      <c r="J24" s="834" t="str">
        <f t="shared" si="3"/>
        <v>NÃO APROVADO</v>
      </c>
      <c r="K24" s="873" t="s">
        <v>3730</v>
      </c>
      <c r="L24" s="874">
        <v>45936</v>
      </c>
      <c r="M24" s="69" t="s">
        <v>10651</v>
      </c>
      <c r="N24" s="880" t="s">
        <v>5536</v>
      </c>
      <c r="O24" s="874">
        <v>45938</v>
      </c>
      <c r="P24" s="764"/>
      <c r="Q24" s="873" t="s">
        <v>3765</v>
      </c>
      <c r="R24" s="874">
        <v>45946</v>
      </c>
      <c r="S24" s="23" t="s">
        <v>10775</v>
      </c>
      <c r="T24" s="884" t="s">
        <v>5536</v>
      </c>
      <c r="U24" s="885">
        <v>46101</v>
      </c>
      <c r="V24" s="764"/>
      <c r="W24" s="764"/>
      <c r="X24" s="764"/>
      <c r="Y24" s="764"/>
      <c r="Z24" s="764"/>
      <c r="AA24" s="764"/>
      <c r="AB24" s="764"/>
      <c r="AC24" s="764"/>
      <c r="AD24" s="764"/>
      <c r="AE24" s="764"/>
      <c r="AF24" s="764"/>
      <c r="AG24" s="764"/>
      <c r="AH24" s="764"/>
      <c r="AI24" s="764"/>
      <c r="AJ24" s="764"/>
      <c r="AK24" s="764"/>
      <c r="AL24" s="764"/>
      <c r="AM24" s="764"/>
      <c r="AN24" s="764"/>
      <c r="AO24" s="764"/>
      <c r="AP24" s="764"/>
      <c r="AQ24" s="764"/>
      <c r="AR24" s="764"/>
      <c r="AS24" s="764"/>
      <c r="AT24" s="764"/>
      <c r="AU24" s="764"/>
      <c r="AV24" s="764"/>
      <c r="AW24" s="764"/>
      <c r="AX24" s="764"/>
      <c r="AY24" s="764"/>
      <c r="AZ24" s="764"/>
    </row>
    <row r="25" spans="1:52" s="731" customFormat="1" ht="15" x14ac:dyDescent="0.25">
      <c r="A25" s="954" t="s">
        <v>11478</v>
      </c>
      <c r="B25" s="880"/>
      <c r="C25" s="880" t="s">
        <v>8257</v>
      </c>
      <c r="D25" s="884" t="s">
        <v>10610</v>
      </c>
      <c r="E25" s="872" t="s">
        <v>10624</v>
      </c>
      <c r="F25" s="832">
        <f t="shared" si="7"/>
        <v>45946</v>
      </c>
      <c r="G25" s="833" t="str">
        <f t="shared" si="0"/>
        <v>A</v>
      </c>
      <c r="H25" s="951" t="str">
        <f t="shared" si="1"/>
        <v>MR_DER-1281_25</v>
      </c>
      <c r="I25" s="834">
        <f t="shared" si="2"/>
        <v>46101</v>
      </c>
      <c r="J25" s="834" t="str">
        <f t="shared" si="3"/>
        <v>NÃO APROVADO</v>
      </c>
      <c r="K25" s="873" t="s">
        <v>3730</v>
      </c>
      <c r="L25" s="874">
        <v>45936</v>
      </c>
      <c r="M25" s="69" t="s">
        <v>10651</v>
      </c>
      <c r="N25" s="880" t="s">
        <v>5537</v>
      </c>
      <c r="O25" s="874">
        <v>45944</v>
      </c>
      <c r="P25" s="764"/>
      <c r="Q25" s="873" t="s">
        <v>3748</v>
      </c>
      <c r="R25" s="874">
        <v>45946</v>
      </c>
      <c r="S25" s="23" t="s">
        <v>10775</v>
      </c>
      <c r="T25" s="884" t="s">
        <v>5536</v>
      </c>
      <c r="U25" s="885">
        <v>46101</v>
      </c>
      <c r="V25" s="764"/>
      <c r="W25" s="764"/>
      <c r="X25" s="764"/>
      <c r="Y25" s="764"/>
      <c r="Z25" s="764"/>
      <c r="AA25" s="764"/>
      <c r="AB25" s="764"/>
      <c r="AC25" s="764"/>
      <c r="AD25" s="764"/>
      <c r="AE25" s="764"/>
      <c r="AF25" s="764"/>
      <c r="AG25" s="764"/>
      <c r="AH25" s="764"/>
      <c r="AI25" s="764"/>
      <c r="AJ25" s="764"/>
      <c r="AK25" s="764"/>
      <c r="AL25" s="764"/>
      <c r="AM25" s="764"/>
      <c r="AN25" s="764"/>
      <c r="AO25" s="764"/>
      <c r="AP25" s="764"/>
      <c r="AQ25" s="764"/>
      <c r="AR25" s="764"/>
      <c r="AS25" s="764"/>
      <c r="AT25" s="764"/>
      <c r="AU25" s="764"/>
      <c r="AV25" s="764"/>
      <c r="AW25" s="764"/>
      <c r="AX25" s="764"/>
      <c r="AY25" s="764"/>
      <c r="AZ25" s="764"/>
    </row>
    <row r="26" spans="1:52" s="731" customFormat="1" ht="15" x14ac:dyDescent="0.25">
      <c r="A26" s="954" t="s">
        <v>11478</v>
      </c>
      <c r="B26" s="880"/>
      <c r="C26" s="880" t="s">
        <v>8257</v>
      </c>
      <c r="D26" s="884" t="s">
        <v>10610</v>
      </c>
      <c r="E26" s="872" t="s">
        <v>10625</v>
      </c>
      <c r="F26" s="832">
        <f t="shared" si="7"/>
        <v>45946</v>
      </c>
      <c r="G26" s="833" t="str">
        <f t="shared" si="0"/>
        <v>A</v>
      </c>
      <c r="H26" s="951" t="str">
        <f t="shared" si="1"/>
        <v>MR_DER-1281_25</v>
      </c>
      <c r="I26" s="834">
        <f t="shared" si="2"/>
        <v>46101</v>
      </c>
      <c r="J26" s="834" t="str">
        <f t="shared" si="3"/>
        <v>NÃO APROVADO</v>
      </c>
      <c r="K26" s="873" t="s">
        <v>3730</v>
      </c>
      <c r="L26" s="874">
        <v>45936</v>
      </c>
      <c r="M26" s="69" t="s">
        <v>10651</v>
      </c>
      <c r="N26" s="880" t="s">
        <v>5537</v>
      </c>
      <c r="O26" s="874">
        <v>45938</v>
      </c>
      <c r="P26" s="764"/>
      <c r="Q26" s="873" t="s">
        <v>3748</v>
      </c>
      <c r="R26" s="874">
        <v>45946</v>
      </c>
      <c r="S26" s="23" t="s">
        <v>10775</v>
      </c>
      <c r="T26" s="884" t="s">
        <v>5536</v>
      </c>
      <c r="U26" s="885">
        <v>46101</v>
      </c>
      <c r="V26" s="764"/>
      <c r="W26" s="764"/>
      <c r="X26" s="764"/>
      <c r="Y26" s="764"/>
      <c r="Z26" s="764"/>
      <c r="AA26" s="764"/>
      <c r="AB26" s="764"/>
      <c r="AC26" s="764"/>
      <c r="AD26" s="764"/>
      <c r="AE26" s="764"/>
      <c r="AF26" s="764"/>
      <c r="AG26" s="764"/>
      <c r="AH26" s="764"/>
      <c r="AI26" s="764"/>
      <c r="AJ26" s="764"/>
      <c r="AK26" s="764"/>
      <c r="AL26" s="764"/>
      <c r="AM26" s="764"/>
      <c r="AN26" s="764"/>
      <c r="AO26" s="764"/>
      <c r="AP26" s="764"/>
      <c r="AQ26" s="764"/>
      <c r="AR26" s="764"/>
      <c r="AS26" s="764"/>
      <c r="AT26" s="764"/>
      <c r="AU26" s="764"/>
      <c r="AV26" s="764"/>
      <c r="AW26" s="764"/>
      <c r="AX26" s="764"/>
      <c r="AY26" s="764"/>
      <c r="AZ26" s="764"/>
    </row>
    <row r="27" spans="1:52" s="731" customFormat="1" ht="15" x14ac:dyDescent="0.25">
      <c r="A27" s="954" t="s">
        <v>11478</v>
      </c>
      <c r="B27" s="880"/>
      <c r="C27" s="880" t="s">
        <v>8257</v>
      </c>
      <c r="D27" s="884" t="s">
        <v>10610</v>
      </c>
      <c r="E27" s="872" t="s">
        <v>10626</v>
      </c>
      <c r="F27" s="832">
        <f t="shared" si="7"/>
        <v>45946</v>
      </c>
      <c r="G27" s="833" t="str">
        <f t="shared" si="0"/>
        <v>A</v>
      </c>
      <c r="H27" s="951" t="str">
        <f t="shared" si="1"/>
        <v>MR_DER-1281_25</v>
      </c>
      <c r="I27" s="834">
        <f t="shared" si="2"/>
        <v>46101</v>
      </c>
      <c r="J27" s="834" t="str">
        <f t="shared" si="3"/>
        <v>NÃO APROVADO</v>
      </c>
      <c r="K27" s="873" t="s">
        <v>3730</v>
      </c>
      <c r="L27" s="874">
        <v>45936</v>
      </c>
      <c r="M27" s="69" t="s">
        <v>10651</v>
      </c>
      <c r="N27" s="880" t="s">
        <v>5537</v>
      </c>
      <c r="O27" s="874">
        <v>45938</v>
      </c>
      <c r="P27" s="764"/>
      <c r="Q27" s="873" t="s">
        <v>3748</v>
      </c>
      <c r="R27" s="874">
        <v>45946</v>
      </c>
      <c r="S27" s="23" t="s">
        <v>10775</v>
      </c>
      <c r="T27" s="884" t="s">
        <v>5536</v>
      </c>
      <c r="U27" s="885">
        <v>46101</v>
      </c>
      <c r="V27" s="764"/>
      <c r="W27" s="764"/>
      <c r="X27" s="764"/>
      <c r="Y27" s="764"/>
      <c r="Z27" s="764"/>
      <c r="AA27" s="764"/>
      <c r="AB27" s="764"/>
      <c r="AC27" s="764"/>
      <c r="AD27" s="764"/>
      <c r="AE27" s="764"/>
      <c r="AF27" s="764"/>
      <c r="AG27" s="764"/>
      <c r="AH27" s="764"/>
      <c r="AI27" s="764"/>
      <c r="AJ27" s="764"/>
      <c r="AK27" s="764"/>
      <c r="AL27" s="764"/>
      <c r="AM27" s="764"/>
      <c r="AN27" s="764"/>
      <c r="AO27" s="764"/>
      <c r="AP27" s="764"/>
      <c r="AQ27" s="764"/>
      <c r="AR27" s="764"/>
      <c r="AS27" s="764"/>
      <c r="AT27" s="764"/>
      <c r="AU27" s="764"/>
      <c r="AV27" s="764"/>
      <c r="AW27" s="764"/>
      <c r="AX27" s="764"/>
      <c r="AY27" s="764"/>
      <c r="AZ27" s="764"/>
    </row>
    <row r="28" spans="1:52" s="731" customFormat="1" ht="15" x14ac:dyDescent="0.25">
      <c r="A28" s="954" t="s">
        <v>11478</v>
      </c>
      <c r="B28" s="880"/>
      <c r="C28" s="880" t="s">
        <v>8257</v>
      </c>
      <c r="D28" s="884" t="s">
        <v>10610</v>
      </c>
      <c r="E28" s="872" t="s">
        <v>10627</v>
      </c>
      <c r="F28" s="832">
        <f t="shared" si="7"/>
        <v>45946</v>
      </c>
      <c r="G28" s="833" t="str">
        <f t="shared" si="0"/>
        <v>A</v>
      </c>
      <c r="H28" s="951" t="str">
        <f t="shared" si="1"/>
        <v>MR_DER-1281_25</v>
      </c>
      <c r="I28" s="834">
        <f t="shared" si="2"/>
        <v>46101</v>
      </c>
      <c r="J28" s="834" t="str">
        <f t="shared" si="3"/>
        <v>NÃO APROVADO</v>
      </c>
      <c r="K28" s="873" t="s">
        <v>3730</v>
      </c>
      <c r="L28" s="874">
        <v>45936</v>
      </c>
      <c r="M28" s="69" t="s">
        <v>10651</v>
      </c>
      <c r="N28" s="880" t="s">
        <v>5537</v>
      </c>
      <c r="O28" s="874">
        <v>45938</v>
      </c>
      <c r="P28" s="764"/>
      <c r="Q28" s="873" t="s">
        <v>3748</v>
      </c>
      <c r="R28" s="874">
        <v>45946</v>
      </c>
      <c r="S28" s="23" t="s">
        <v>10775</v>
      </c>
      <c r="T28" s="884" t="s">
        <v>5536</v>
      </c>
      <c r="U28" s="885">
        <v>46101</v>
      </c>
      <c r="V28" s="764"/>
      <c r="W28" s="764"/>
      <c r="X28" s="764"/>
      <c r="Y28" s="764"/>
      <c r="Z28" s="764"/>
      <c r="AA28" s="764"/>
      <c r="AB28" s="764"/>
      <c r="AC28" s="764"/>
      <c r="AD28" s="764"/>
      <c r="AE28" s="764"/>
      <c r="AF28" s="764"/>
      <c r="AG28" s="764"/>
      <c r="AH28" s="764"/>
      <c r="AI28" s="764"/>
      <c r="AJ28" s="764"/>
      <c r="AK28" s="764"/>
      <c r="AL28" s="764"/>
      <c r="AM28" s="764"/>
      <c r="AN28" s="764"/>
      <c r="AO28" s="764"/>
      <c r="AP28" s="764"/>
      <c r="AQ28" s="764"/>
      <c r="AR28" s="764"/>
      <c r="AS28" s="764"/>
      <c r="AT28" s="764"/>
      <c r="AU28" s="764"/>
      <c r="AV28" s="764"/>
      <c r="AW28" s="764"/>
      <c r="AX28" s="764"/>
      <c r="AY28" s="764"/>
      <c r="AZ28" s="764"/>
    </row>
    <row r="29" spans="1:52" s="731" customFormat="1" ht="15" x14ac:dyDescent="0.25">
      <c r="A29" s="954" t="s">
        <v>11478</v>
      </c>
      <c r="B29" s="880"/>
      <c r="C29" s="880" t="s">
        <v>8257</v>
      </c>
      <c r="D29" s="884" t="s">
        <v>10610</v>
      </c>
      <c r="E29" s="872" t="s">
        <v>10628</v>
      </c>
      <c r="F29" s="832">
        <f t="shared" si="7"/>
        <v>45946</v>
      </c>
      <c r="G29" s="833" t="str">
        <f t="shared" si="0"/>
        <v>A</v>
      </c>
      <c r="H29" s="951" t="str">
        <f t="shared" si="1"/>
        <v>MR_DER-1281_25</v>
      </c>
      <c r="I29" s="834">
        <f t="shared" si="2"/>
        <v>46101</v>
      </c>
      <c r="J29" s="834" t="str">
        <f t="shared" si="3"/>
        <v>NÃO APROVADO</v>
      </c>
      <c r="K29" s="873" t="s">
        <v>3730</v>
      </c>
      <c r="L29" s="874">
        <v>45936</v>
      </c>
      <c r="M29" s="69" t="s">
        <v>10651</v>
      </c>
      <c r="N29" s="880" t="s">
        <v>5537</v>
      </c>
      <c r="O29" s="874">
        <v>45938</v>
      </c>
      <c r="P29" s="764"/>
      <c r="Q29" s="873" t="s">
        <v>3748</v>
      </c>
      <c r="R29" s="874">
        <v>45946</v>
      </c>
      <c r="S29" s="23" t="s">
        <v>10775</v>
      </c>
      <c r="T29" s="884" t="s">
        <v>5536</v>
      </c>
      <c r="U29" s="885">
        <v>46101</v>
      </c>
      <c r="V29" s="764"/>
      <c r="W29" s="764"/>
      <c r="X29" s="764"/>
      <c r="Y29" s="764"/>
      <c r="Z29" s="764"/>
      <c r="AA29" s="764"/>
      <c r="AB29" s="764"/>
      <c r="AC29" s="764"/>
      <c r="AD29" s="764"/>
      <c r="AE29" s="764"/>
      <c r="AF29" s="764"/>
      <c r="AG29" s="764"/>
      <c r="AH29" s="764"/>
      <c r="AI29" s="764"/>
      <c r="AJ29" s="764"/>
      <c r="AK29" s="764"/>
      <c r="AL29" s="764"/>
      <c r="AM29" s="764"/>
      <c r="AN29" s="764"/>
      <c r="AO29" s="764"/>
      <c r="AP29" s="764"/>
      <c r="AQ29" s="764"/>
      <c r="AR29" s="764"/>
      <c r="AS29" s="764"/>
      <c r="AT29" s="764"/>
      <c r="AU29" s="764"/>
      <c r="AV29" s="764"/>
      <c r="AW29" s="764"/>
      <c r="AX29" s="764"/>
      <c r="AY29" s="764"/>
      <c r="AZ29" s="764"/>
    </row>
    <row r="30" spans="1:52" s="731" customFormat="1" ht="15" x14ac:dyDescent="0.25">
      <c r="A30" s="954" t="s">
        <v>11478</v>
      </c>
      <c r="B30" s="880"/>
      <c r="C30" s="880" t="s">
        <v>8257</v>
      </c>
      <c r="D30" s="884" t="s">
        <v>10610</v>
      </c>
      <c r="E30" s="872" t="s">
        <v>10629</v>
      </c>
      <c r="F30" s="832">
        <f t="shared" si="7"/>
        <v>45946</v>
      </c>
      <c r="G30" s="833" t="str">
        <f t="shared" si="0"/>
        <v>A2</v>
      </c>
      <c r="H30" s="951" t="str">
        <f t="shared" si="1"/>
        <v>MR_DER-1281_25</v>
      </c>
      <c r="I30" s="834">
        <f t="shared" si="2"/>
        <v>46101</v>
      </c>
      <c r="J30" s="834" t="str">
        <f t="shared" si="3"/>
        <v>NÃO APROVADO</v>
      </c>
      <c r="K30" s="873" t="s">
        <v>3730</v>
      </c>
      <c r="L30" s="874">
        <v>45936</v>
      </c>
      <c r="M30" s="69" t="s">
        <v>10651</v>
      </c>
      <c r="N30" s="880" t="s">
        <v>5536</v>
      </c>
      <c r="O30" s="874">
        <v>45938</v>
      </c>
      <c r="P30" s="764"/>
      <c r="Q30" s="873" t="s">
        <v>3765</v>
      </c>
      <c r="R30" s="874">
        <v>45946</v>
      </c>
      <c r="S30" s="23" t="s">
        <v>10775</v>
      </c>
      <c r="T30" s="884" t="s">
        <v>5536</v>
      </c>
      <c r="U30" s="885">
        <v>46101</v>
      </c>
      <c r="V30" s="764"/>
      <c r="W30" s="764"/>
      <c r="X30" s="764"/>
      <c r="Y30" s="764"/>
      <c r="Z30" s="764"/>
      <c r="AA30" s="764"/>
      <c r="AB30" s="764"/>
      <c r="AC30" s="764"/>
      <c r="AD30" s="764"/>
      <c r="AE30" s="764"/>
      <c r="AF30" s="764"/>
      <c r="AG30" s="764"/>
      <c r="AH30" s="764"/>
      <c r="AI30" s="764"/>
      <c r="AJ30" s="764"/>
      <c r="AK30" s="764"/>
      <c r="AL30" s="764"/>
      <c r="AM30" s="764"/>
      <c r="AN30" s="764"/>
      <c r="AO30" s="764"/>
      <c r="AP30" s="764"/>
      <c r="AQ30" s="764"/>
      <c r="AR30" s="764"/>
      <c r="AS30" s="764"/>
      <c r="AT30" s="764"/>
      <c r="AU30" s="764"/>
      <c r="AV30" s="764"/>
      <c r="AW30" s="764"/>
      <c r="AX30" s="764"/>
      <c r="AY30" s="764"/>
      <c r="AZ30" s="764"/>
    </row>
    <row r="31" spans="1:52" s="731" customFormat="1" ht="15" x14ac:dyDescent="0.25">
      <c r="A31" s="954" t="s">
        <v>11478</v>
      </c>
      <c r="B31" s="880"/>
      <c r="C31" s="880" t="s">
        <v>8257</v>
      </c>
      <c r="D31" s="884" t="s">
        <v>10610</v>
      </c>
      <c r="E31" s="872" t="s">
        <v>10630</v>
      </c>
      <c r="F31" s="832">
        <f t="shared" si="7"/>
        <v>45946</v>
      </c>
      <c r="G31" s="833" t="str">
        <f t="shared" si="0"/>
        <v>A</v>
      </c>
      <c r="H31" s="951" t="str">
        <f t="shared" si="1"/>
        <v>MR_DER-1281_25</v>
      </c>
      <c r="I31" s="834">
        <f t="shared" si="2"/>
        <v>46101</v>
      </c>
      <c r="J31" s="834" t="str">
        <f t="shared" si="3"/>
        <v>NÃO APROVADO</v>
      </c>
      <c r="K31" s="873" t="s">
        <v>3730</v>
      </c>
      <c r="L31" s="874">
        <v>45936</v>
      </c>
      <c r="M31" s="69" t="s">
        <v>10651</v>
      </c>
      <c r="N31" s="880" t="s">
        <v>5537</v>
      </c>
      <c r="O31" s="874">
        <v>45944</v>
      </c>
      <c r="P31" s="764"/>
      <c r="Q31" s="873" t="s">
        <v>3748</v>
      </c>
      <c r="R31" s="874">
        <v>45946</v>
      </c>
      <c r="S31" s="23" t="s">
        <v>10775</v>
      </c>
      <c r="T31" s="884" t="s">
        <v>5536</v>
      </c>
      <c r="U31" s="885">
        <v>46101</v>
      </c>
      <c r="V31" s="764"/>
      <c r="W31" s="764"/>
      <c r="X31" s="764"/>
      <c r="Y31" s="764"/>
      <c r="Z31" s="764"/>
      <c r="AA31" s="764"/>
      <c r="AB31" s="764"/>
      <c r="AC31" s="764"/>
      <c r="AD31" s="764"/>
      <c r="AE31" s="764"/>
      <c r="AF31" s="764"/>
      <c r="AG31" s="764"/>
      <c r="AH31" s="764"/>
      <c r="AI31" s="764"/>
      <c r="AJ31" s="764"/>
      <c r="AK31" s="764"/>
      <c r="AL31" s="764"/>
      <c r="AM31" s="764"/>
      <c r="AN31" s="764"/>
      <c r="AO31" s="764"/>
      <c r="AP31" s="764"/>
      <c r="AQ31" s="764"/>
      <c r="AR31" s="764"/>
      <c r="AS31" s="764"/>
      <c r="AT31" s="764"/>
      <c r="AU31" s="764"/>
      <c r="AV31" s="764"/>
      <c r="AW31" s="764"/>
      <c r="AX31" s="764"/>
      <c r="AY31" s="764"/>
      <c r="AZ31" s="764"/>
    </row>
    <row r="32" spans="1:52" s="731" customFormat="1" ht="15" x14ac:dyDescent="0.25">
      <c r="A32" s="954" t="s">
        <v>11478</v>
      </c>
      <c r="B32" s="880"/>
      <c r="C32" s="880" t="s">
        <v>8257</v>
      </c>
      <c r="D32" s="884" t="s">
        <v>10610</v>
      </c>
      <c r="E32" s="872" t="s">
        <v>10631</v>
      </c>
      <c r="F32" s="832">
        <f t="shared" si="7"/>
        <v>45946</v>
      </c>
      <c r="G32" s="833" t="str">
        <f t="shared" si="0"/>
        <v>A</v>
      </c>
      <c r="H32" s="951" t="str">
        <f t="shared" si="1"/>
        <v>MR_DER-1281_25</v>
      </c>
      <c r="I32" s="834">
        <f t="shared" si="2"/>
        <v>46101</v>
      </c>
      <c r="J32" s="834" t="str">
        <f t="shared" si="3"/>
        <v>NÃO APROVADO</v>
      </c>
      <c r="K32" s="873" t="s">
        <v>3730</v>
      </c>
      <c r="L32" s="874">
        <v>45936</v>
      </c>
      <c r="M32" s="69" t="s">
        <v>10651</v>
      </c>
      <c r="N32" s="880" t="s">
        <v>5537</v>
      </c>
      <c r="O32" s="874">
        <v>45944</v>
      </c>
      <c r="P32" s="764"/>
      <c r="Q32" s="873" t="s">
        <v>3748</v>
      </c>
      <c r="R32" s="874">
        <v>45946</v>
      </c>
      <c r="S32" s="23" t="s">
        <v>10775</v>
      </c>
      <c r="T32" s="884" t="s">
        <v>5536</v>
      </c>
      <c r="U32" s="885">
        <v>46101</v>
      </c>
      <c r="V32" s="764"/>
      <c r="W32" s="764"/>
      <c r="X32" s="764"/>
      <c r="Y32" s="764"/>
      <c r="Z32" s="764"/>
      <c r="AA32" s="764"/>
      <c r="AB32" s="764"/>
      <c r="AC32" s="764"/>
      <c r="AD32" s="764"/>
      <c r="AE32" s="764"/>
      <c r="AF32" s="764"/>
      <c r="AG32" s="764"/>
      <c r="AH32" s="764"/>
      <c r="AI32" s="764"/>
      <c r="AJ32" s="764"/>
      <c r="AK32" s="764"/>
      <c r="AL32" s="764"/>
      <c r="AM32" s="764"/>
      <c r="AN32" s="764"/>
      <c r="AO32" s="764"/>
      <c r="AP32" s="764"/>
      <c r="AQ32" s="764"/>
      <c r="AR32" s="764"/>
      <c r="AS32" s="764"/>
      <c r="AT32" s="764"/>
      <c r="AU32" s="764"/>
      <c r="AV32" s="764"/>
      <c r="AW32" s="764"/>
      <c r="AX32" s="764"/>
      <c r="AY32" s="764"/>
      <c r="AZ32" s="764"/>
    </row>
    <row r="33" spans="1:52" s="809" customFormat="1" ht="15" x14ac:dyDescent="0.25">
      <c r="A33" s="954" t="s">
        <v>11478</v>
      </c>
      <c r="B33" s="1253"/>
      <c r="C33" s="1253" t="s">
        <v>8257</v>
      </c>
      <c r="D33" s="1258" t="s">
        <v>10610</v>
      </c>
      <c r="E33" s="1264" t="s">
        <v>10632</v>
      </c>
      <c r="F33" s="1268">
        <f t="shared" si="7"/>
        <v>45946</v>
      </c>
      <c r="G33" s="1273" t="str">
        <f t="shared" si="0"/>
        <v>A</v>
      </c>
      <c r="H33" s="1278" t="str">
        <f t="shared" si="1"/>
        <v>MR_DER-1281_25</v>
      </c>
      <c r="I33" s="1284">
        <f t="shared" si="2"/>
        <v>46101</v>
      </c>
      <c r="J33" s="834" t="str">
        <f t="shared" si="3"/>
        <v>NÃO APROVADO</v>
      </c>
      <c r="K33" s="1253" t="s">
        <v>3730</v>
      </c>
      <c r="L33" s="1297">
        <v>45936</v>
      </c>
      <c r="M33" s="1312" t="s">
        <v>10651</v>
      </c>
      <c r="N33" s="1253" t="s">
        <v>5537</v>
      </c>
      <c r="O33" s="1297">
        <v>45944</v>
      </c>
      <c r="P33" s="1258"/>
      <c r="Q33" s="1253" t="s">
        <v>3748</v>
      </c>
      <c r="R33" s="1297">
        <v>45946</v>
      </c>
      <c r="S33" s="1311" t="s">
        <v>10775</v>
      </c>
      <c r="T33" s="884" t="s">
        <v>5536</v>
      </c>
      <c r="U33" s="885">
        <v>46101</v>
      </c>
      <c r="V33" s="1258"/>
      <c r="W33" s="1258"/>
      <c r="X33" s="1258"/>
      <c r="Y33" s="1258"/>
      <c r="Z33" s="1258"/>
      <c r="AA33" s="1258"/>
      <c r="AB33" s="1258"/>
      <c r="AC33" s="1258"/>
      <c r="AD33" s="1258"/>
      <c r="AE33" s="1258"/>
      <c r="AF33" s="1258"/>
      <c r="AG33" s="1258"/>
      <c r="AH33" s="1258"/>
      <c r="AI33" s="1258"/>
      <c r="AJ33" s="1258"/>
      <c r="AK33" s="1258"/>
      <c r="AL33" s="1258"/>
      <c r="AM33" s="1258"/>
      <c r="AN33" s="1258"/>
      <c r="AO33" s="764"/>
      <c r="AP33" s="764"/>
      <c r="AQ33" s="764"/>
      <c r="AR33" s="764"/>
      <c r="AS33" s="764"/>
      <c r="AT33" s="764"/>
      <c r="AU33" s="764"/>
      <c r="AV33" s="764"/>
      <c r="AW33" s="764"/>
      <c r="AX33" s="764"/>
      <c r="AY33" s="764"/>
      <c r="AZ33" s="764"/>
    </row>
    <row r="34" spans="1:52" s="982" customFormat="1" ht="15" x14ac:dyDescent="0.25">
      <c r="A34" s="954" t="s">
        <v>11478</v>
      </c>
      <c r="B34" s="1253"/>
      <c r="C34" s="1253" t="s">
        <v>8257</v>
      </c>
      <c r="D34" s="1258" t="s">
        <v>10610</v>
      </c>
      <c r="E34" s="1264" t="s">
        <v>10633</v>
      </c>
      <c r="F34" s="1270">
        <f t="shared" si="7"/>
        <v>45946</v>
      </c>
      <c r="G34" s="1273" t="str">
        <f t="shared" si="0"/>
        <v>A</v>
      </c>
      <c r="H34" s="1281" t="str">
        <f t="shared" si="1"/>
        <v>MR_DER-1281_25</v>
      </c>
      <c r="I34" s="1287">
        <f t="shared" si="2"/>
        <v>46101</v>
      </c>
      <c r="J34" s="834" t="str">
        <f t="shared" si="3"/>
        <v>NÃO APROVADO</v>
      </c>
      <c r="K34" s="1254" t="s">
        <v>3730</v>
      </c>
      <c r="L34" s="1298">
        <v>45936</v>
      </c>
      <c r="M34" s="1313" t="s">
        <v>10651</v>
      </c>
      <c r="N34" s="1254" t="s">
        <v>5537</v>
      </c>
      <c r="O34" s="1320">
        <v>45944</v>
      </c>
      <c r="P34" s="1261"/>
      <c r="Q34" s="1254" t="s">
        <v>3748</v>
      </c>
      <c r="R34" s="1298">
        <v>45946</v>
      </c>
      <c r="S34" s="1337" t="s">
        <v>10775</v>
      </c>
      <c r="T34" s="884" t="s">
        <v>5536</v>
      </c>
      <c r="U34" s="885">
        <v>46101</v>
      </c>
      <c r="V34" s="1261"/>
      <c r="W34" s="1261"/>
      <c r="X34" s="1261"/>
      <c r="Y34" s="1261"/>
      <c r="Z34" s="1261"/>
      <c r="AA34" s="1261"/>
      <c r="AB34" s="1261"/>
      <c r="AC34" s="1261"/>
      <c r="AD34" s="1261"/>
      <c r="AE34" s="1261"/>
      <c r="AF34" s="1261"/>
      <c r="AG34" s="1261"/>
      <c r="AH34" s="1261"/>
      <c r="AI34" s="1261"/>
      <c r="AJ34" s="1261"/>
      <c r="AK34" s="1261"/>
      <c r="AL34" s="1261"/>
      <c r="AM34" s="1261"/>
      <c r="AN34" s="1261"/>
      <c r="AO34" s="764"/>
      <c r="AP34" s="764"/>
      <c r="AQ34" s="764"/>
      <c r="AR34" s="764"/>
      <c r="AS34" s="764"/>
      <c r="AT34" s="764"/>
      <c r="AU34" s="764"/>
      <c r="AV34" s="764"/>
      <c r="AW34" s="764"/>
      <c r="AX34" s="764"/>
      <c r="AY34" s="764"/>
      <c r="AZ34" s="764"/>
    </row>
    <row r="35" spans="1:52" s="982" customFormat="1" ht="15" x14ac:dyDescent="0.25">
      <c r="A35" s="954" t="s">
        <v>11478</v>
      </c>
      <c r="B35" s="1253"/>
      <c r="C35" s="1253" t="s">
        <v>8257</v>
      </c>
      <c r="D35" s="1258" t="s">
        <v>10610</v>
      </c>
      <c r="E35" s="1264" t="s">
        <v>10634</v>
      </c>
      <c r="F35" s="1270">
        <f t="shared" si="7"/>
        <v>45946</v>
      </c>
      <c r="G35" s="1273" t="str">
        <f t="shared" si="0"/>
        <v>A</v>
      </c>
      <c r="H35" s="1281" t="str">
        <f t="shared" si="1"/>
        <v>MR_DER-1281_25</v>
      </c>
      <c r="I35" s="1287">
        <f t="shared" si="2"/>
        <v>46101</v>
      </c>
      <c r="J35" s="834" t="str">
        <f t="shared" si="3"/>
        <v>NÃO APROVADO</v>
      </c>
      <c r="K35" s="1254" t="s">
        <v>3730</v>
      </c>
      <c r="L35" s="1298">
        <v>45936</v>
      </c>
      <c r="M35" s="1313" t="s">
        <v>10651</v>
      </c>
      <c r="N35" s="1254" t="s">
        <v>5537</v>
      </c>
      <c r="O35" s="1320">
        <v>45944</v>
      </c>
      <c r="P35" s="1261"/>
      <c r="Q35" s="1254" t="s">
        <v>3748</v>
      </c>
      <c r="R35" s="1298">
        <v>45946</v>
      </c>
      <c r="S35" s="1337" t="s">
        <v>10775</v>
      </c>
      <c r="T35" s="884" t="s">
        <v>5536</v>
      </c>
      <c r="U35" s="885">
        <v>46101</v>
      </c>
      <c r="V35" s="1261"/>
      <c r="W35" s="1261"/>
      <c r="X35" s="1261"/>
      <c r="Y35" s="1261"/>
      <c r="Z35" s="1261"/>
      <c r="AA35" s="1261"/>
      <c r="AB35" s="1261"/>
      <c r="AC35" s="1261"/>
      <c r="AD35" s="1261"/>
      <c r="AE35" s="1261"/>
      <c r="AF35" s="1261"/>
      <c r="AG35" s="1261"/>
      <c r="AH35" s="1261"/>
      <c r="AI35" s="1261"/>
      <c r="AJ35" s="1261"/>
      <c r="AK35" s="1261"/>
      <c r="AL35" s="1261"/>
      <c r="AM35" s="1261"/>
      <c r="AN35" s="1261"/>
      <c r="AO35" s="764"/>
      <c r="AP35" s="764"/>
      <c r="AQ35" s="764"/>
      <c r="AR35" s="764"/>
      <c r="AS35" s="764"/>
      <c r="AT35" s="764"/>
      <c r="AU35" s="764"/>
      <c r="AV35" s="764"/>
      <c r="AW35" s="764"/>
      <c r="AX35" s="764"/>
      <c r="AY35" s="764"/>
      <c r="AZ35" s="764"/>
    </row>
    <row r="36" spans="1:52" s="982" customFormat="1" ht="15" x14ac:dyDescent="0.25">
      <c r="A36" s="954" t="s">
        <v>11478</v>
      </c>
      <c r="B36" s="1253"/>
      <c r="C36" s="1253" t="s">
        <v>8257</v>
      </c>
      <c r="D36" s="1258" t="s">
        <v>10610</v>
      </c>
      <c r="E36" s="1264" t="s">
        <v>10635</v>
      </c>
      <c r="F36" s="1270">
        <f t="shared" si="7"/>
        <v>45946</v>
      </c>
      <c r="G36" s="1273" t="str">
        <f t="shared" si="0"/>
        <v>A</v>
      </c>
      <c r="H36" s="1281" t="str">
        <f t="shared" si="1"/>
        <v>MR_DER-1281_25</v>
      </c>
      <c r="I36" s="1287">
        <f t="shared" si="2"/>
        <v>46101</v>
      </c>
      <c r="J36" s="834" t="str">
        <f t="shared" si="3"/>
        <v>NÃO APROVADO</v>
      </c>
      <c r="K36" s="1254" t="s">
        <v>3730</v>
      </c>
      <c r="L36" s="1298">
        <v>45936</v>
      </c>
      <c r="M36" s="1313" t="s">
        <v>10651</v>
      </c>
      <c r="N36" s="1254" t="s">
        <v>5537</v>
      </c>
      <c r="O36" s="1320">
        <v>45944</v>
      </c>
      <c r="P36" s="1261"/>
      <c r="Q36" s="1254" t="s">
        <v>3748</v>
      </c>
      <c r="R36" s="1298">
        <v>45946</v>
      </c>
      <c r="S36" s="1337" t="s">
        <v>10775</v>
      </c>
      <c r="T36" s="884" t="s">
        <v>5536</v>
      </c>
      <c r="U36" s="885">
        <v>46101</v>
      </c>
      <c r="V36" s="1261"/>
      <c r="W36" s="1261"/>
      <c r="X36" s="1261"/>
      <c r="Y36" s="1261"/>
      <c r="Z36" s="1261"/>
      <c r="AA36" s="1261"/>
      <c r="AB36" s="1261"/>
      <c r="AC36" s="1261"/>
      <c r="AD36" s="1261"/>
      <c r="AE36" s="1261"/>
      <c r="AF36" s="1261"/>
      <c r="AG36" s="1261"/>
      <c r="AH36" s="1261"/>
      <c r="AI36" s="1261"/>
      <c r="AJ36" s="1261"/>
      <c r="AK36" s="1261"/>
      <c r="AL36" s="1261"/>
      <c r="AM36" s="1261"/>
      <c r="AN36" s="1261"/>
      <c r="AO36" s="764"/>
      <c r="AP36" s="764"/>
      <c r="AQ36" s="764"/>
      <c r="AR36" s="764"/>
      <c r="AS36" s="764"/>
      <c r="AT36" s="764"/>
      <c r="AU36" s="764"/>
      <c r="AV36" s="764"/>
      <c r="AW36" s="764"/>
      <c r="AX36" s="764"/>
      <c r="AY36" s="764"/>
      <c r="AZ36" s="764"/>
    </row>
    <row r="37" spans="1:52" s="982" customFormat="1" ht="15" x14ac:dyDescent="0.25">
      <c r="A37" s="954" t="s">
        <v>11478</v>
      </c>
      <c r="B37" s="1253"/>
      <c r="C37" s="1253" t="s">
        <v>8257</v>
      </c>
      <c r="D37" s="1258" t="s">
        <v>10610</v>
      </c>
      <c r="E37" s="1264" t="s">
        <v>10636</v>
      </c>
      <c r="F37" s="1270">
        <f t="shared" si="7"/>
        <v>45946</v>
      </c>
      <c r="G37" s="1273" t="str">
        <f t="shared" si="0"/>
        <v>A</v>
      </c>
      <c r="H37" s="1281" t="str">
        <f t="shared" si="1"/>
        <v>MR_DER-1281_25</v>
      </c>
      <c r="I37" s="1287">
        <f t="shared" si="2"/>
        <v>46101</v>
      </c>
      <c r="J37" s="834" t="str">
        <f t="shared" si="3"/>
        <v>NÃO APROVADO</v>
      </c>
      <c r="K37" s="1254" t="s">
        <v>3730</v>
      </c>
      <c r="L37" s="1298">
        <v>45936</v>
      </c>
      <c r="M37" s="1313" t="s">
        <v>10651</v>
      </c>
      <c r="N37" s="1254" t="s">
        <v>5537</v>
      </c>
      <c r="O37" s="1320">
        <v>45944</v>
      </c>
      <c r="P37" s="1261"/>
      <c r="Q37" s="1254" t="s">
        <v>3748</v>
      </c>
      <c r="R37" s="1298">
        <v>45946</v>
      </c>
      <c r="S37" s="1337" t="s">
        <v>10775</v>
      </c>
      <c r="T37" s="884" t="s">
        <v>5536</v>
      </c>
      <c r="U37" s="885">
        <v>46101</v>
      </c>
      <c r="V37" s="1261"/>
      <c r="W37" s="1261"/>
      <c r="X37" s="1261"/>
      <c r="Y37" s="1261"/>
      <c r="Z37" s="1261"/>
      <c r="AA37" s="1261"/>
      <c r="AB37" s="1261"/>
      <c r="AC37" s="1261"/>
      <c r="AD37" s="1261"/>
      <c r="AE37" s="1261"/>
      <c r="AF37" s="1261"/>
      <c r="AG37" s="1261"/>
      <c r="AH37" s="1261"/>
      <c r="AI37" s="1261"/>
      <c r="AJ37" s="1261"/>
      <c r="AK37" s="1261"/>
      <c r="AL37" s="1261"/>
      <c r="AM37" s="1261"/>
      <c r="AN37" s="1261"/>
      <c r="AO37" s="764"/>
      <c r="AP37" s="764"/>
      <c r="AQ37" s="764"/>
      <c r="AR37" s="764"/>
      <c r="AS37" s="764"/>
      <c r="AT37" s="764"/>
      <c r="AU37" s="764"/>
      <c r="AV37" s="764"/>
      <c r="AW37" s="764"/>
      <c r="AX37" s="764"/>
      <c r="AY37" s="764"/>
      <c r="AZ37" s="764"/>
    </row>
    <row r="38" spans="1:52" s="982" customFormat="1" ht="15" x14ac:dyDescent="0.25">
      <c r="A38" s="954" t="s">
        <v>11478</v>
      </c>
      <c r="B38" s="1253"/>
      <c r="C38" s="1253" t="s">
        <v>8257</v>
      </c>
      <c r="D38" s="1258" t="s">
        <v>10610</v>
      </c>
      <c r="E38" s="1264" t="s">
        <v>10637</v>
      </c>
      <c r="F38" s="1270">
        <f t="shared" si="7"/>
        <v>45946</v>
      </c>
      <c r="G38" s="1273" t="str">
        <f t="shared" si="0"/>
        <v>A</v>
      </c>
      <c r="H38" s="1281" t="str">
        <f t="shared" si="1"/>
        <v>MR_DER-1281_25</v>
      </c>
      <c r="I38" s="1287">
        <f t="shared" si="2"/>
        <v>46101</v>
      </c>
      <c r="J38" s="834" t="str">
        <f t="shared" si="3"/>
        <v>NÃO APROVADO</v>
      </c>
      <c r="K38" s="1254" t="s">
        <v>3730</v>
      </c>
      <c r="L38" s="1298">
        <v>45936</v>
      </c>
      <c r="M38" s="1313" t="s">
        <v>10651</v>
      </c>
      <c r="N38" s="1254" t="s">
        <v>5537</v>
      </c>
      <c r="O38" s="1320">
        <v>45938</v>
      </c>
      <c r="P38" s="1261"/>
      <c r="Q38" s="1254" t="s">
        <v>3748</v>
      </c>
      <c r="R38" s="1298">
        <v>45946</v>
      </c>
      <c r="S38" s="1337" t="s">
        <v>10775</v>
      </c>
      <c r="T38" s="884" t="s">
        <v>5536</v>
      </c>
      <c r="U38" s="885">
        <v>46101</v>
      </c>
      <c r="V38" s="1261"/>
      <c r="W38" s="1261"/>
      <c r="X38" s="1261"/>
      <c r="Y38" s="1261"/>
      <c r="Z38" s="1261"/>
      <c r="AA38" s="1261"/>
      <c r="AB38" s="1261"/>
      <c r="AC38" s="1261"/>
      <c r="AD38" s="1261"/>
      <c r="AE38" s="1261"/>
      <c r="AF38" s="1261"/>
      <c r="AG38" s="1261"/>
      <c r="AH38" s="1261"/>
      <c r="AI38" s="1261"/>
      <c r="AJ38" s="1261"/>
      <c r="AK38" s="1261"/>
      <c r="AL38" s="1261"/>
      <c r="AM38" s="1261"/>
      <c r="AN38" s="1261"/>
      <c r="AO38" s="764"/>
      <c r="AP38" s="764"/>
      <c r="AQ38" s="764"/>
      <c r="AR38" s="764"/>
      <c r="AS38" s="764"/>
      <c r="AT38" s="764"/>
      <c r="AU38" s="764"/>
      <c r="AV38" s="764"/>
      <c r="AW38" s="764"/>
      <c r="AX38" s="764"/>
      <c r="AY38" s="764"/>
      <c r="AZ38" s="764"/>
    </row>
    <row r="39" spans="1:52" s="982" customFormat="1" ht="15" x14ac:dyDescent="0.25">
      <c r="A39" s="954" t="s">
        <v>11478</v>
      </c>
      <c r="B39" s="1253"/>
      <c r="C39" s="1253" t="s">
        <v>8257</v>
      </c>
      <c r="D39" s="1258" t="s">
        <v>10610</v>
      </c>
      <c r="E39" s="1264" t="s">
        <v>10638</v>
      </c>
      <c r="F39" s="1270">
        <f t="shared" si="7"/>
        <v>45946</v>
      </c>
      <c r="G39" s="1273" t="str">
        <f t="shared" si="0"/>
        <v>A</v>
      </c>
      <c r="H39" s="1281" t="str">
        <f t="shared" si="1"/>
        <v>MR_DER-1281_25</v>
      </c>
      <c r="I39" s="1287">
        <f t="shared" si="2"/>
        <v>46101</v>
      </c>
      <c r="J39" s="834" t="str">
        <f t="shared" si="3"/>
        <v>NÃO APROVADO</v>
      </c>
      <c r="K39" s="1254" t="s">
        <v>3730</v>
      </c>
      <c r="L39" s="1298">
        <v>45936</v>
      </c>
      <c r="M39" s="1313" t="s">
        <v>10651</v>
      </c>
      <c r="N39" s="1254" t="s">
        <v>5537</v>
      </c>
      <c r="O39" s="1320">
        <v>45938</v>
      </c>
      <c r="P39" s="1261"/>
      <c r="Q39" s="1254" t="s">
        <v>3748</v>
      </c>
      <c r="R39" s="1298">
        <v>45946</v>
      </c>
      <c r="S39" s="1337" t="s">
        <v>10775</v>
      </c>
      <c r="T39" s="884" t="s">
        <v>5536</v>
      </c>
      <c r="U39" s="885">
        <v>46101</v>
      </c>
      <c r="V39" s="1261"/>
      <c r="W39" s="1261"/>
      <c r="X39" s="1261"/>
      <c r="Y39" s="1261"/>
      <c r="Z39" s="1261"/>
      <c r="AA39" s="1261"/>
      <c r="AB39" s="1261"/>
      <c r="AC39" s="1261"/>
      <c r="AD39" s="1261"/>
      <c r="AE39" s="1261"/>
      <c r="AF39" s="1261"/>
      <c r="AG39" s="1261"/>
      <c r="AH39" s="1261"/>
      <c r="AI39" s="1261"/>
      <c r="AJ39" s="1261"/>
      <c r="AK39" s="1261"/>
      <c r="AL39" s="1261"/>
      <c r="AM39" s="1261"/>
      <c r="AN39" s="1261"/>
      <c r="AO39" s="764"/>
      <c r="AP39" s="764"/>
      <c r="AQ39" s="764"/>
      <c r="AR39" s="764"/>
      <c r="AS39" s="764"/>
      <c r="AT39" s="764"/>
      <c r="AU39" s="764"/>
      <c r="AV39" s="764"/>
      <c r="AW39" s="764"/>
      <c r="AX39" s="764"/>
      <c r="AY39" s="764"/>
      <c r="AZ39" s="764"/>
    </row>
    <row r="40" spans="1:52" s="982" customFormat="1" ht="15" x14ac:dyDescent="0.25">
      <c r="A40" s="954" t="s">
        <v>11478</v>
      </c>
      <c r="B40" s="1253"/>
      <c r="C40" s="1253" t="s">
        <v>8257</v>
      </c>
      <c r="D40" s="1258" t="s">
        <v>10610</v>
      </c>
      <c r="E40" s="1264" t="s">
        <v>10639</v>
      </c>
      <c r="F40" s="1270">
        <f t="shared" si="7"/>
        <v>45946</v>
      </c>
      <c r="G40" s="1273" t="str">
        <f t="shared" si="0"/>
        <v>A</v>
      </c>
      <c r="H40" s="1281" t="str">
        <f t="shared" si="1"/>
        <v>MR_DER-1281_25</v>
      </c>
      <c r="I40" s="1287">
        <f t="shared" si="2"/>
        <v>46101</v>
      </c>
      <c r="J40" s="834" t="str">
        <f t="shared" si="3"/>
        <v>NÃO APROVADO</v>
      </c>
      <c r="K40" s="1254" t="s">
        <v>3730</v>
      </c>
      <c r="L40" s="1298">
        <v>45936</v>
      </c>
      <c r="M40" s="1313" t="s">
        <v>10651</v>
      </c>
      <c r="N40" s="1254" t="s">
        <v>5537</v>
      </c>
      <c r="O40" s="1320">
        <v>45938</v>
      </c>
      <c r="P40" s="1261"/>
      <c r="Q40" s="1254" t="s">
        <v>3748</v>
      </c>
      <c r="R40" s="1298">
        <v>45946</v>
      </c>
      <c r="S40" s="1337" t="s">
        <v>10775</v>
      </c>
      <c r="T40" s="884" t="s">
        <v>5536</v>
      </c>
      <c r="U40" s="885">
        <v>46101</v>
      </c>
      <c r="V40" s="1261"/>
      <c r="W40" s="1261"/>
      <c r="X40" s="1261"/>
      <c r="Y40" s="1261"/>
      <c r="Z40" s="1261"/>
      <c r="AA40" s="1261"/>
      <c r="AB40" s="1261"/>
      <c r="AC40" s="1261"/>
      <c r="AD40" s="1261"/>
      <c r="AE40" s="1261"/>
      <c r="AF40" s="1261"/>
      <c r="AG40" s="1261"/>
      <c r="AH40" s="1261"/>
      <c r="AI40" s="1261"/>
      <c r="AJ40" s="1261"/>
      <c r="AK40" s="1261"/>
      <c r="AL40" s="1261"/>
      <c r="AM40" s="1261"/>
      <c r="AN40" s="1261"/>
      <c r="AO40" s="764"/>
      <c r="AP40" s="764"/>
      <c r="AQ40" s="764"/>
      <c r="AR40" s="764"/>
      <c r="AS40" s="764"/>
      <c r="AT40" s="764"/>
      <c r="AU40" s="764"/>
      <c r="AV40" s="764"/>
      <c r="AW40" s="764"/>
      <c r="AX40" s="764"/>
      <c r="AY40" s="764"/>
      <c r="AZ40" s="764"/>
    </row>
    <row r="41" spans="1:52" s="764" customFormat="1" ht="15" x14ac:dyDescent="0.25">
      <c r="A41" s="954" t="s">
        <v>11478</v>
      </c>
      <c r="B41" s="1253"/>
      <c r="C41" s="1253" t="s">
        <v>8257</v>
      </c>
      <c r="D41" s="1258" t="s">
        <v>10610</v>
      </c>
      <c r="E41" s="872" t="s">
        <v>10640</v>
      </c>
      <c r="F41" s="832">
        <f t="shared" si="7"/>
        <v>45946</v>
      </c>
      <c r="G41" s="833" t="str">
        <f t="shared" si="0"/>
        <v>A</v>
      </c>
      <c r="H41" s="951" t="str">
        <f t="shared" si="1"/>
        <v>MR_DER-1281_25</v>
      </c>
      <c r="I41" s="834">
        <f t="shared" si="2"/>
        <v>46101</v>
      </c>
      <c r="J41" s="834" t="str">
        <f t="shared" si="3"/>
        <v>NÃO APROVADO</v>
      </c>
      <c r="K41" s="873" t="s">
        <v>3730</v>
      </c>
      <c r="L41" s="874">
        <v>45936</v>
      </c>
      <c r="M41" s="69" t="s">
        <v>10651</v>
      </c>
      <c r="N41" s="880" t="s">
        <v>5537</v>
      </c>
      <c r="O41" s="874">
        <v>45938</v>
      </c>
      <c r="Q41" s="873" t="s">
        <v>3748</v>
      </c>
      <c r="R41" s="874">
        <v>45946</v>
      </c>
      <c r="S41" s="23" t="s">
        <v>10775</v>
      </c>
      <c r="T41" s="884" t="s">
        <v>5536</v>
      </c>
      <c r="U41" s="885">
        <v>46101</v>
      </c>
      <c r="W41" s="887"/>
      <c r="X41" s="884"/>
      <c r="Z41" s="884"/>
      <c r="AA41" s="884"/>
      <c r="AC41" s="887"/>
      <c r="AD41" s="884"/>
      <c r="AF41" s="884"/>
      <c r="AG41" s="884"/>
      <c r="AI41" s="887"/>
      <c r="AJ41" s="884"/>
      <c r="AL41" s="884"/>
      <c r="AM41" s="884"/>
    </row>
    <row r="42" spans="1:52" s="764" customFormat="1" ht="15" x14ac:dyDescent="0.25">
      <c r="A42" s="954" t="s">
        <v>11478</v>
      </c>
      <c r="B42" s="880"/>
      <c r="C42" s="880" t="s">
        <v>8257</v>
      </c>
      <c r="D42" s="884" t="s">
        <v>10610</v>
      </c>
      <c r="E42" s="872" t="s">
        <v>10641</v>
      </c>
      <c r="F42" s="832">
        <f t="shared" si="7"/>
        <v>45946</v>
      </c>
      <c r="G42" s="833" t="str">
        <f t="shared" si="0"/>
        <v>A</v>
      </c>
      <c r="H42" s="951" t="str">
        <f t="shared" si="1"/>
        <v>MR_DER-1281_25</v>
      </c>
      <c r="I42" s="834">
        <f t="shared" si="2"/>
        <v>46101</v>
      </c>
      <c r="J42" s="834" t="str">
        <f t="shared" si="3"/>
        <v>NÃO APROVADO</v>
      </c>
      <c r="K42" s="873" t="s">
        <v>3730</v>
      </c>
      <c r="L42" s="874">
        <v>45936</v>
      </c>
      <c r="M42" s="69" t="s">
        <v>10651</v>
      </c>
      <c r="N42" s="880" t="s">
        <v>5537</v>
      </c>
      <c r="O42" s="874">
        <v>45938</v>
      </c>
      <c r="Q42" s="873" t="s">
        <v>3748</v>
      </c>
      <c r="R42" s="874">
        <v>45946</v>
      </c>
      <c r="S42" s="23" t="s">
        <v>10775</v>
      </c>
      <c r="T42" s="884" t="s">
        <v>5536</v>
      </c>
      <c r="U42" s="885">
        <v>46101</v>
      </c>
      <c r="W42" s="887"/>
      <c r="X42" s="884"/>
      <c r="Z42" s="884"/>
      <c r="AA42" s="884"/>
      <c r="AC42" s="887"/>
      <c r="AD42" s="884"/>
      <c r="AF42" s="884"/>
      <c r="AG42" s="884"/>
      <c r="AI42" s="887"/>
      <c r="AJ42" s="884"/>
      <c r="AL42" s="884"/>
      <c r="AM42" s="884"/>
    </row>
    <row r="43" spans="1:52" s="764" customFormat="1" ht="15" x14ac:dyDescent="0.25">
      <c r="A43" s="954" t="s">
        <v>11478</v>
      </c>
      <c r="B43" s="880"/>
      <c r="C43" s="880" t="s">
        <v>8257</v>
      </c>
      <c r="D43" s="884" t="s">
        <v>10610</v>
      </c>
      <c r="E43" s="872" t="s">
        <v>10642</v>
      </c>
      <c r="F43" s="832">
        <f t="shared" si="7"/>
        <v>45946</v>
      </c>
      <c r="G43" s="833" t="str">
        <f t="shared" si="0"/>
        <v>A</v>
      </c>
      <c r="H43" s="951" t="str">
        <f t="shared" si="1"/>
        <v>MR_DER-1281_25</v>
      </c>
      <c r="I43" s="834">
        <f t="shared" si="2"/>
        <v>46101</v>
      </c>
      <c r="J43" s="834" t="str">
        <f t="shared" si="3"/>
        <v>NÃO APROVADO</v>
      </c>
      <c r="K43" s="873" t="s">
        <v>3730</v>
      </c>
      <c r="L43" s="874">
        <v>45936</v>
      </c>
      <c r="M43" s="69" t="s">
        <v>10651</v>
      </c>
      <c r="N43" s="880" t="s">
        <v>5537</v>
      </c>
      <c r="O43" s="874">
        <v>45938</v>
      </c>
      <c r="Q43" s="873" t="s">
        <v>3748</v>
      </c>
      <c r="R43" s="874">
        <v>45946</v>
      </c>
      <c r="S43" s="23" t="s">
        <v>10775</v>
      </c>
      <c r="T43" s="884" t="s">
        <v>5536</v>
      </c>
      <c r="U43" s="885">
        <v>46101</v>
      </c>
      <c r="V43" s="1296"/>
      <c r="W43" s="887"/>
      <c r="X43" s="885"/>
      <c r="Y43" s="878"/>
      <c r="Z43" s="884"/>
      <c r="AA43" s="884"/>
      <c r="AC43" s="887"/>
      <c r="AD43" s="884"/>
      <c r="AF43" s="884"/>
      <c r="AG43" s="884"/>
      <c r="AI43" s="887"/>
      <c r="AJ43" s="884"/>
      <c r="AL43" s="884"/>
      <c r="AM43" s="884"/>
    </row>
    <row r="44" spans="1:52" s="764" customFormat="1" ht="15" x14ac:dyDescent="0.25">
      <c r="A44" s="954" t="s">
        <v>11478</v>
      </c>
      <c r="B44" s="880"/>
      <c r="C44" s="880" t="s">
        <v>8257</v>
      </c>
      <c r="D44" s="884" t="s">
        <v>10610</v>
      </c>
      <c r="E44" s="872" t="s">
        <v>10643</v>
      </c>
      <c r="F44" s="832">
        <f t="shared" si="7"/>
        <v>45946</v>
      </c>
      <c r="G44" s="833" t="str">
        <f t="shared" si="0"/>
        <v>A</v>
      </c>
      <c r="H44" s="951" t="str">
        <f t="shared" si="1"/>
        <v>MR_DER-1281_25</v>
      </c>
      <c r="I44" s="834">
        <f t="shared" si="2"/>
        <v>46101</v>
      </c>
      <c r="J44" s="834" t="str">
        <f t="shared" si="3"/>
        <v>NÃO APROVADO</v>
      </c>
      <c r="K44" s="873" t="s">
        <v>3730</v>
      </c>
      <c r="L44" s="874">
        <v>45936</v>
      </c>
      <c r="M44" s="69" t="s">
        <v>10651</v>
      </c>
      <c r="N44" s="880" t="s">
        <v>5537</v>
      </c>
      <c r="O44" s="874">
        <v>45938</v>
      </c>
      <c r="Q44" s="873" t="s">
        <v>3748</v>
      </c>
      <c r="R44" s="874">
        <v>45946</v>
      </c>
      <c r="S44" s="23" t="s">
        <v>10775</v>
      </c>
      <c r="T44" s="884" t="s">
        <v>5536</v>
      </c>
      <c r="U44" s="885">
        <v>46101</v>
      </c>
      <c r="V44" s="1296"/>
      <c r="W44" s="887"/>
      <c r="X44" s="885"/>
      <c r="Y44" s="878"/>
      <c r="Z44" s="884"/>
      <c r="AA44" s="884"/>
      <c r="AC44" s="887"/>
      <c r="AD44" s="884"/>
      <c r="AF44" s="884"/>
      <c r="AG44" s="884"/>
      <c r="AI44" s="887"/>
      <c r="AJ44" s="884"/>
      <c r="AL44" s="884"/>
      <c r="AM44" s="884"/>
    </row>
    <row r="45" spans="1:52" s="764" customFormat="1" ht="15" x14ac:dyDescent="0.25">
      <c r="A45" s="954" t="s">
        <v>11478</v>
      </c>
      <c r="B45" s="880"/>
      <c r="C45" s="880" t="s">
        <v>8257</v>
      </c>
      <c r="D45" s="884" t="s">
        <v>10610</v>
      </c>
      <c r="E45" s="872" t="s">
        <v>10644</v>
      </c>
      <c r="F45" s="832">
        <f t="shared" si="7"/>
        <v>45946</v>
      </c>
      <c r="G45" s="833" t="str">
        <f t="shared" si="0"/>
        <v>A</v>
      </c>
      <c r="H45" s="951" t="str">
        <f t="shared" si="1"/>
        <v>MR_DER-1281_25</v>
      </c>
      <c r="I45" s="834">
        <f t="shared" si="2"/>
        <v>46101</v>
      </c>
      <c r="J45" s="834" t="str">
        <f t="shared" si="3"/>
        <v>NÃO APROVADO</v>
      </c>
      <c r="K45" s="873" t="s">
        <v>3730</v>
      </c>
      <c r="L45" s="874">
        <v>45936</v>
      </c>
      <c r="M45" s="69" t="s">
        <v>10651</v>
      </c>
      <c r="N45" s="880" t="s">
        <v>5537</v>
      </c>
      <c r="O45" s="874">
        <v>45938</v>
      </c>
      <c r="Q45" s="873" t="s">
        <v>3748</v>
      </c>
      <c r="R45" s="874">
        <v>45946</v>
      </c>
      <c r="S45" s="23" t="s">
        <v>10775</v>
      </c>
      <c r="T45" s="884" t="s">
        <v>5536</v>
      </c>
      <c r="U45" s="885">
        <v>46101</v>
      </c>
      <c r="V45" s="1296"/>
      <c r="W45" s="887"/>
      <c r="X45" s="885"/>
      <c r="Y45" s="878"/>
      <c r="Z45" s="884"/>
      <c r="AA45" s="884"/>
      <c r="AC45" s="887"/>
      <c r="AD45" s="884"/>
      <c r="AF45" s="884"/>
      <c r="AG45" s="884"/>
      <c r="AI45" s="887"/>
      <c r="AJ45" s="884"/>
      <c r="AL45" s="884"/>
      <c r="AM45" s="884"/>
    </row>
    <row r="46" spans="1:52" s="764" customFormat="1" ht="15" x14ac:dyDescent="0.25">
      <c r="A46" s="954" t="s">
        <v>11478</v>
      </c>
      <c r="B46" s="880"/>
      <c r="C46" s="880" t="s">
        <v>8257</v>
      </c>
      <c r="D46" s="884" t="s">
        <v>10610</v>
      </c>
      <c r="E46" s="872" t="s">
        <v>10645</v>
      </c>
      <c r="F46" s="832">
        <f t="shared" si="7"/>
        <v>45946</v>
      </c>
      <c r="G46" s="833" t="str">
        <f t="shared" si="0"/>
        <v>A</v>
      </c>
      <c r="H46" s="951" t="str">
        <f t="shared" si="1"/>
        <v>MR_DER-1281_25</v>
      </c>
      <c r="I46" s="834">
        <f t="shared" si="2"/>
        <v>46101</v>
      </c>
      <c r="J46" s="834" t="str">
        <f t="shared" si="3"/>
        <v>NÃO APROVADO</v>
      </c>
      <c r="K46" s="873" t="s">
        <v>3730</v>
      </c>
      <c r="L46" s="874">
        <v>45936</v>
      </c>
      <c r="M46" s="69" t="s">
        <v>10651</v>
      </c>
      <c r="N46" s="880" t="s">
        <v>5537</v>
      </c>
      <c r="O46" s="874">
        <v>45938</v>
      </c>
      <c r="Q46" s="873" t="s">
        <v>3748</v>
      </c>
      <c r="R46" s="874">
        <v>45946</v>
      </c>
      <c r="S46" s="23" t="s">
        <v>10775</v>
      </c>
      <c r="T46" s="884" t="s">
        <v>5536</v>
      </c>
      <c r="U46" s="885">
        <v>46101</v>
      </c>
      <c r="V46" s="1296"/>
      <c r="W46" s="887"/>
      <c r="X46" s="885"/>
      <c r="Y46" s="878"/>
      <c r="Z46" s="884"/>
      <c r="AA46" s="884"/>
      <c r="AC46" s="887"/>
      <c r="AD46" s="884"/>
      <c r="AF46" s="884"/>
      <c r="AG46" s="884"/>
      <c r="AI46" s="887"/>
      <c r="AJ46" s="884"/>
      <c r="AL46" s="884"/>
      <c r="AM46" s="884"/>
    </row>
    <row r="47" spans="1:52" s="764" customFormat="1" ht="15" x14ac:dyDescent="0.25">
      <c r="A47" s="954" t="s">
        <v>11478</v>
      </c>
      <c r="B47" s="880"/>
      <c r="C47" s="880" t="s">
        <v>8257</v>
      </c>
      <c r="D47" s="884" t="s">
        <v>10610</v>
      </c>
      <c r="E47" s="872" t="s">
        <v>10646</v>
      </c>
      <c r="F47" s="832">
        <f t="shared" si="7"/>
        <v>45946</v>
      </c>
      <c r="G47" s="833" t="str">
        <f t="shared" si="0"/>
        <v>A</v>
      </c>
      <c r="H47" s="951" t="str">
        <f t="shared" si="1"/>
        <v>MR_DER-1281_25</v>
      </c>
      <c r="I47" s="834">
        <f t="shared" si="2"/>
        <v>46101</v>
      </c>
      <c r="J47" s="834" t="str">
        <f t="shared" si="3"/>
        <v>NÃO APROVADO</v>
      </c>
      <c r="K47" s="873" t="s">
        <v>3730</v>
      </c>
      <c r="L47" s="874">
        <v>45936</v>
      </c>
      <c r="M47" s="69" t="s">
        <v>10651</v>
      </c>
      <c r="N47" s="880" t="s">
        <v>5537</v>
      </c>
      <c r="O47" s="874">
        <v>45938</v>
      </c>
      <c r="Q47" s="873" t="s">
        <v>3748</v>
      </c>
      <c r="R47" s="874">
        <v>45946</v>
      </c>
      <c r="S47" s="23" t="s">
        <v>10775</v>
      </c>
      <c r="T47" s="884" t="s">
        <v>5536</v>
      </c>
      <c r="U47" s="885">
        <v>46101</v>
      </c>
      <c r="V47" s="1296"/>
      <c r="W47" s="887"/>
      <c r="X47" s="885"/>
      <c r="Y47" s="878"/>
      <c r="Z47" s="884"/>
      <c r="AA47" s="884"/>
      <c r="AC47" s="887"/>
      <c r="AD47" s="884"/>
      <c r="AF47" s="884"/>
      <c r="AG47" s="884"/>
      <c r="AI47" s="887"/>
      <c r="AJ47" s="884"/>
      <c r="AL47" s="884"/>
      <c r="AM47" s="884"/>
    </row>
    <row r="48" spans="1:52" s="764" customFormat="1" ht="15" x14ac:dyDescent="0.25">
      <c r="A48" s="954" t="s">
        <v>11478</v>
      </c>
      <c r="B48" s="880"/>
      <c r="C48" s="880" t="s">
        <v>8257</v>
      </c>
      <c r="D48" s="884" t="s">
        <v>10610</v>
      </c>
      <c r="E48" s="872" t="s">
        <v>10647</v>
      </c>
      <c r="F48" s="832">
        <f t="shared" si="7"/>
        <v>45946</v>
      </c>
      <c r="G48" s="833" t="str">
        <f t="shared" si="0"/>
        <v>A</v>
      </c>
      <c r="H48" s="951" t="str">
        <f t="shared" si="1"/>
        <v>MR_DER-1281_25</v>
      </c>
      <c r="I48" s="834">
        <f t="shared" si="2"/>
        <v>46101</v>
      </c>
      <c r="J48" s="834" t="str">
        <f t="shared" si="3"/>
        <v>NÃO APROVADO</v>
      </c>
      <c r="K48" s="873" t="s">
        <v>3730</v>
      </c>
      <c r="L48" s="874">
        <v>45936</v>
      </c>
      <c r="M48" s="69" t="s">
        <v>10651</v>
      </c>
      <c r="N48" s="880" t="s">
        <v>5537</v>
      </c>
      <c r="O48" s="874">
        <v>45938</v>
      </c>
      <c r="Q48" s="873" t="s">
        <v>3748</v>
      </c>
      <c r="R48" s="874">
        <v>45946</v>
      </c>
      <c r="S48" s="23" t="s">
        <v>10775</v>
      </c>
      <c r="T48" s="884" t="s">
        <v>5536</v>
      </c>
      <c r="U48" s="885">
        <v>46101</v>
      </c>
      <c r="V48" s="1296"/>
      <c r="W48" s="887"/>
      <c r="X48" s="885"/>
      <c r="Y48" s="878"/>
      <c r="Z48" s="884"/>
      <c r="AA48" s="884"/>
      <c r="AC48" s="887"/>
      <c r="AD48" s="884"/>
      <c r="AF48" s="884"/>
      <c r="AG48" s="884"/>
      <c r="AI48" s="887"/>
      <c r="AJ48" s="884"/>
      <c r="AL48" s="884"/>
      <c r="AM48" s="884"/>
    </row>
    <row r="49" spans="1:37" s="764" customFormat="1" ht="15" x14ac:dyDescent="0.25">
      <c r="A49" s="954" t="s">
        <v>11478</v>
      </c>
      <c r="B49" s="880"/>
      <c r="C49" s="880" t="s">
        <v>8257</v>
      </c>
      <c r="D49" s="884" t="s">
        <v>10610</v>
      </c>
      <c r="E49" s="872" t="s">
        <v>10648</v>
      </c>
      <c r="F49" s="832">
        <f t="shared" si="7"/>
        <v>45946</v>
      </c>
      <c r="G49" s="833" t="str">
        <f t="shared" si="0"/>
        <v>A</v>
      </c>
      <c r="H49" s="951" t="str">
        <f t="shared" si="1"/>
        <v>MR_DER-1281_25</v>
      </c>
      <c r="I49" s="834">
        <f t="shared" si="2"/>
        <v>46101</v>
      </c>
      <c r="J49" s="834" t="str">
        <f t="shared" si="3"/>
        <v>NÃO APROVADO</v>
      </c>
      <c r="K49" s="873" t="s">
        <v>3730</v>
      </c>
      <c r="L49" s="874">
        <v>45936</v>
      </c>
      <c r="M49" s="69" t="s">
        <v>10651</v>
      </c>
      <c r="N49" s="880" t="s">
        <v>5537</v>
      </c>
      <c r="O49" s="874">
        <v>45938</v>
      </c>
      <c r="Q49" s="873" t="s">
        <v>3748</v>
      </c>
      <c r="R49" s="874">
        <v>45946</v>
      </c>
      <c r="S49" s="23" t="s">
        <v>10775</v>
      </c>
      <c r="T49" s="884" t="s">
        <v>5536</v>
      </c>
      <c r="U49" s="885">
        <v>46101</v>
      </c>
      <c r="V49" s="1296"/>
      <c r="W49" s="887"/>
      <c r="X49" s="885"/>
      <c r="Y49" s="878"/>
      <c r="Z49" s="884"/>
      <c r="AA49" s="884"/>
      <c r="AC49" s="887"/>
      <c r="AD49" s="884"/>
    </row>
    <row r="50" spans="1:37" s="764" customFormat="1" ht="15" x14ac:dyDescent="0.25">
      <c r="A50" s="954" t="s">
        <v>11478</v>
      </c>
      <c r="B50" s="880"/>
      <c r="C50" s="880" t="s">
        <v>8257</v>
      </c>
      <c r="D50" s="884" t="s">
        <v>10610</v>
      </c>
      <c r="E50" s="872" t="s">
        <v>10649</v>
      </c>
      <c r="F50" s="832">
        <f t="shared" si="7"/>
        <v>45946</v>
      </c>
      <c r="G50" s="833" t="str">
        <f t="shared" si="0"/>
        <v>A</v>
      </c>
      <c r="H50" s="951" t="str">
        <f t="shared" si="1"/>
        <v>MR_DER-1281_25</v>
      </c>
      <c r="I50" s="834">
        <f t="shared" si="2"/>
        <v>46101</v>
      </c>
      <c r="J50" s="834" t="str">
        <f t="shared" si="3"/>
        <v>NÃO APROVADO</v>
      </c>
      <c r="K50" s="873" t="s">
        <v>3730</v>
      </c>
      <c r="L50" s="874">
        <v>45936</v>
      </c>
      <c r="M50" s="69" t="s">
        <v>10651</v>
      </c>
      <c r="N50" s="880" t="s">
        <v>5537</v>
      </c>
      <c r="O50" s="874">
        <v>45938</v>
      </c>
      <c r="Q50" s="873" t="s">
        <v>3748</v>
      </c>
      <c r="R50" s="874">
        <v>45946</v>
      </c>
      <c r="S50" s="23" t="s">
        <v>10775</v>
      </c>
      <c r="T50" s="884" t="s">
        <v>5536</v>
      </c>
      <c r="U50" s="885">
        <v>46101</v>
      </c>
      <c r="V50" s="1296"/>
      <c r="W50" s="887"/>
      <c r="X50" s="885"/>
      <c r="Y50" s="878"/>
      <c r="Z50" s="884"/>
      <c r="AA50" s="884"/>
      <c r="AC50" s="887"/>
      <c r="AD50" s="884"/>
    </row>
    <row r="51" spans="1:37" s="764" customFormat="1" ht="15" x14ac:dyDescent="0.25">
      <c r="A51" s="954" t="s">
        <v>11478</v>
      </c>
      <c r="B51" s="880"/>
      <c r="C51" s="880" t="s">
        <v>8257</v>
      </c>
      <c r="D51" s="884" t="s">
        <v>10610</v>
      </c>
      <c r="E51" s="872" t="s">
        <v>10650</v>
      </c>
      <c r="F51" s="832">
        <f t="shared" si="7"/>
        <v>45946</v>
      </c>
      <c r="G51" s="833" t="str">
        <f t="shared" si="0"/>
        <v>A</v>
      </c>
      <c r="H51" s="951" t="str">
        <f t="shared" si="1"/>
        <v>MR_DER-1281_25</v>
      </c>
      <c r="I51" s="834">
        <f t="shared" si="2"/>
        <v>46101</v>
      </c>
      <c r="J51" s="834" t="str">
        <f t="shared" si="3"/>
        <v>NÃO APROVADO</v>
      </c>
      <c r="K51" s="873" t="s">
        <v>3730</v>
      </c>
      <c r="L51" s="874">
        <v>45936</v>
      </c>
      <c r="M51" s="69" t="s">
        <v>10651</v>
      </c>
      <c r="N51" s="880" t="s">
        <v>5537</v>
      </c>
      <c r="O51" s="874">
        <v>45938</v>
      </c>
      <c r="Q51" s="873" t="s">
        <v>3748</v>
      </c>
      <c r="R51" s="874">
        <v>45946</v>
      </c>
      <c r="S51" s="23" t="s">
        <v>10775</v>
      </c>
      <c r="T51" s="884" t="s">
        <v>5536</v>
      </c>
      <c r="U51" s="885">
        <v>46101</v>
      </c>
      <c r="V51" s="1296"/>
      <c r="W51" s="887"/>
      <c r="X51" s="885"/>
      <c r="Y51" s="878"/>
      <c r="Z51" s="884"/>
      <c r="AA51" s="884"/>
      <c r="AC51" s="887"/>
      <c r="AD51" s="884"/>
    </row>
    <row r="52" spans="1:37" s="725" customFormat="1" ht="15" x14ac:dyDescent="0.25">
      <c r="A52" s="1244" t="s">
        <v>8263</v>
      </c>
      <c r="B52" s="855"/>
      <c r="C52" s="855"/>
      <c r="D52" s="851" t="s">
        <v>10664</v>
      </c>
      <c r="E52" s="847" t="s">
        <v>10652</v>
      </c>
      <c r="F52" s="813">
        <f t="shared" ref="F52:F83" si="8">IF(L52&lt;&gt;0,MAX(L52,R52,X52,AD52,AJ52),"NE")</f>
        <v>46037</v>
      </c>
      <c r="G52" s="814" t="str">
        <f t="shared" si="0"/>
        <v>A</v>
      </c>
      <c r="H52" s="941" t="str">
        <f t="shared" si="1"/>
        <v>MR_DER-1513_26</v>
      </c>
      <c r="I52" s="816" t="str">
        <f t="shared" si="2"/>
        <v>ND</v>
      </c>
      <c r="J52" s="816" t="str">
        <f t="shared" si="3"/>
        <v>ND</v>
      </c>
      <c r="K52" s="848" t="s">
        <v>3730</v>
      </c>
      <c r="L52" s="849">
        <v>45936</v>
      </c>
      <c r="M52" s="218" t="s">
        <v>10743</v>
      </c>
      <c r="N52" s="855" t="s">
        <v>10360</v>
      </c>
      <c r="O52" s="849">
        <v>45966</v>
      </c>
      <c r="P52" s="949"/>
      <c r="Q52" s="848" t="s">
        <v>3748</v>
      </c>
      <c r="R52" s="849">
        <v>46001</v>
      </c>
      <c r="S52" s="218" t="s">
        <v>11544</v>
      </c>
      <c r="T52" s="855"/>
      <c r="U52" s="855"/>
      <c r="V52" s="853"/>
      <c r="W52" s="856" t="s">
        <v>3748</v>
      </c>
      <c r="X52" s="852">
        <v>46037</v>
      </c>
      <c r="Y52" s="218" t="s">
        <v>11982</v>
      </c>
      <c r="Z52" s="851"/>
      <c r="AA52" s="852"/>
      <c r="AB52" s="853"/>
      <c r="AC52" s="856"/>
      <c r="AD52" s="852"/>
      <c r="AE52" s="853"/>
      <c r="AH52" s="853"/>
      <c r="AJ52" s="1213"/>
      <c r="AK52" s="819"/>
    </row>
    <row r="53" spans="1:37" s="725" customFormat="1" ht="15" x14ac:dyDescent="0.25">
      <c r="A53" s="1244" t="s">
        <v>8263</v>
      </c>
      <c r="B53" s="855"/>
      <c r="C53" s="855"/>
      <c r="D53" s="851" t="s">
        <v>10664</v>
      </c>
      <c r="E53" s="847" t="s">
        <v>10653</v>
      </c>
      <c r="F53" s="813">
        <f t="shared" si="8"/>
        <v>46037</v>
      </c>
      <c r="G53" s="814" t="str">
        <f t="shared" si="0"/>
        <v>A</v>
      </c>
      <c r="H53" s="941" t="str">
        <f t="shared" si="1"/>
        <v>MR_DER-1513_26</v>
      </c>
      <c r="I53" s="816" t="str">
        <f t="shared" si="2"/>
        <v>ND</v>
      </c>
      <c r="J53" s="816" t="str">
        <f t="shared" si="3"/>
        <v>ND</v>
      </c>
      <c r="K53" s="848" t="s">
        <v>3730</v>
      </c>
      <c r="L53" s="849">
        <v>45936</v>
      </c>
      <c r="M53" s="218" t="s">
        <v>10743</v>
      </c>
      <c r="N53" s="855" t="s">
        <v>10360</v>
      </c>
      <c r="O53" s="849">
        <v>45966</v>
      </c>
      <c r="P53" s="949"/>
      <c r="Q53" s="848" t="s">
        <v>3748</v>
      </c>
      <c r="R53" s="849">
        <v>46001</v>
      </c>
      <c r="S53" s="218" t="s">
        <v>11544</v>
      </c>
      <c r="T53" s="855"/>
      <c r="U53" s="855"/>
      <c r="V53" s="853"/>
      <c r="W53" s="856" t="s">
        <v>3748</v>
      </c>
      <c r="X53" s="852">
        <v>46037</v>
      </c>
      <c r="Y53" s="218" t="s">
        <v>11982</v>
      </c>
      <c r="Z53" s="851"/>
      <c r="AA53" s="852"/>
      <c r="AB53" s="853"/>
      <c r="AC53" s="856"/>
      <c r="AD53" s="852"/>
      <c r="AE53" s="853"/>
      <c r="AH53" s="853"/>
      <c r="AJ53" s="1213"/>
      <c r="AK53" s="819"/>
    </row>
    <row r="54" spans="1:37" s="725" customFormat="1" ht="15" x14ac:dyDescent="0.25">
      <c r="A54" s="1244" t="s">
        <v>8263</v>
      </c>
      <c r="B54" s="855"/>
      <c r="C54" s="855"/>
      <c r="D54" s="851" t="s">
        <v>10664</v>
      </c>
      <c r="E54" s="847" t="s">
        <v>10654</v>
      </c>
      <c r="F54" s="813">
        <f t="shared" si="8"/>
        <v>46037</v>
      </c>
      <c r="G54" s="814" t="str">
        <f t="shared" si="0"/>
        <v>A</v>
      </c>
      <c r="H54" s="941" t="str">
        <f t="shared" si="1"/>
        <v>MR_DER-1513_26</v>
      </c>
      <c r="I54" s="816" t="str">
        <f t="shared" si="2"/>
        <v>ND</v>
      </c>
      <c r="J54" s="816" t="str">
        <f t="shared" si="3"/>
        <v>ND</v>
      </c>
      <c r="K54" s="848" t="s">
        <v>3730</v>
      </c>
      <c r="L54" s="849">
        <v>45936</v>
      </c>
      <c r="M54" s="218" t="s">
        <v>10743</v>
      </c>
      <c r="N54" s="855" t="s">
        <v>10360</v>
      </c>
      <c r="O54" s="849">
        <v>45966</v>
      </c>
      <c r="P54" s="949"/>
      <c r="Q54" s="848" t="s">
        <v>3748</v>
      </c>
      <c r="R54" s="849">
        <v>46001</v>
      </c>
      <c r="S54" s="218" t="s">
        <v>11544</v>
      </c>
      <c r="T54" s="855"/>
      <c r="U54" s="855"/>
      <c r="V54" s="853"/>
      <c r="W54" s="856" t="s">
        <v>3748</v>
      </c>
      <c r="X54" s="852">
        <v>46037</v>
      </c>
      <c r="Y54" s="218" t="s">
        <v>11982</v>
      </c>
      <c r="Z54" s="851"/>
      <c r="AA54" s="852"/>
      <c r="AB54" s="853"/>
      <c r="AC54" s="856"/>
      <c r="AD54" s="852"/>
      <c r="AE54" s="853"/>
      <c r="AH54" s="853"/>
      <c r="AJ54" s="1213"/>
      <c r="AK54" s="819"/>
    </row>
    <row r="55" spans="1:37" s="725" customFormat="1" ht="15" x14ac:dyDescent="0.25">
      <c r="A55" s="1244" t="s">
        <v>8263</v>
      </c>
      <c r="B55" s="855"/>
      <c r="C55" s="855"/>
      <c r="D55" s="851" t="s">
        <v>10664</v>
      </c>
      <c r="E55" s="847" t="s">
        <v>10655</v>
      </c>
      <c r="F55" s="813">
        <f t="shared" si="8"/>
        <v>46037</v>
      </c>
      <c r="G55" s="814" t="str">
        <f t="shared" si="0"/>
        <v>A</v>
      </c>
      <c r="H55" s="941" t="str">
        <f t="shared" si="1"/>
        <v>MR_DER-1513_26</v>
      </c>
      <c r="I55" s="816" t="str">
        <f t="shared" si="2"/>
        <v>ND</v>
      </c>
      <c r="J55" s="816" t="str">
        <f t="shared" si="3"/>
        <v>ND</v>
      </c>
      <c r="K55" s="848" t="s">
        <v>3730</v>
      </c>
      <c r="L55" s="849">
        <v>45936</v>
      </c>
      <c r="M55" s="218" t="s">
        <v>10743</v>
      </c>
      <c r="N55" s="855" t="s">
        <v>10360</v>
      </c>
      <c r="O55" s="849">
        <v>45966</v>
      </c>
      <c r="P55" s="949"/>
      <c r="Q55" s="848" t="s">
        <v>3748</v>
      </c>
      <c r="R55" s="849">
        <v>46001</v>
      </c>
      <c r="S55" s="218" t="s">
        <v>11544</v>
      </c>
      <c r="T55" s="855"/>
      <c r="U55" s="855"/>
      <c r="V55" s="853"/>
      <c r="W55" s="856" t="s">
        <v>3748</v>
      </c>
      <c r="X55" s="852">
        <v>46037</v>
      </c>
      <c r="Y55" s="218" t="s">
        <v>11982</v>
      </c>
      <c r="Z55" s="851"/>
      <c r="AA55" s="852"/>
      <c r="AB55" s="853"/>
      <c r="AC55" s="856"/>
      <c r="AD55" s="852"/>
      <c r="AE55" s="853"/>
      <c r="AH55" s="853"/>
      <c r="AJ55" s="1213"/>
      <c r="AK55" s="819"/>
    </row>
    <row r="56" spans="1:37" s="725" customFormat="1" ht="15" x14ac:dyDescent="0.25">
      <c r="A56" s="1244" t="s">
        <v>8263</v>
      </c>
      <c r="B56" s="855"/>
      <c r="C56" s="855"/>
      <c r="D56" s="851" t="s">
        <v>10664</v>
      </c>
      <c r="E56" s="847" t="s">
        <v>10656</v>
      </c>
      <c r="F56" s="813">
        <f t="shared" si="8"/>
        <v>46037</v>
      </c>
      <c r="G56" s="814" t="str">
        <f t="shared" si="0"/>
        <v>A</v>
      </c>
      <c r="H56" s="941" t="str">
        <f t="shared" si="1"/>
        <v>MR_DER-1513_26</v>
      </c>
      <c r="I56" s="816" t="str">
        <f t="shared" si="2"/>
        <v>ND</v>
      </c>
      <c r="J56" s="816" t="str">
        <f t="shared" si="3"/>
        <v>ND</v>
      </c>
      <c r="K56" s="848" t="s">
        <v>3730</v>
      </c>
      <c r="L56" s="849">
        <v>45936</v>
      </c>
      <c r="M56" s="218" t="s">
        <v>10743</v>
      </c>
      <c r="N56" s="855" t="s">
        <v>10360</v>
      </c>
      <c r="O56" s="849">
        <v>45966</v>
      </c>
      <c r="P56" s="949"/>
      <c r="Q56" s="848" t="s">
        <v>3748</v>
      </c>
      <c r="R56" s="849">
        <v>46001</v>
      </c>
      <c r="S56" s="218" t="s">
        <v>11544</v>
      </c>
      <c r="T56" s="855"/>
      <c r="U56" s="855"/>
      <c r="V56" s="853"/>
      <c r="W56" s="856" t="s">
        <v>3748</v>
      </c>
      <c r="X56" s="852">
        <v>46037</v>
      </c>
      <c r="Y56" s="218" t="s">
        <v>11982</v>
      </c>
      <c r="Z56" s="851"/>
      <c r="AA56" s="852"/>
      <c r="AB56" s="853"/>
      <c r="AC56" s="856"/>
      <c r="AD56" s="852"/>
      <c r="AE56" s="853"/>
      <c r="AH56" s="853"/>
      <c r="AJ56" s="1213"/>
      <c r="AK56" s="819"/>
    </row>
    <row r="57" spans="1:37" s="725" customFormat="1" ht="15" x14ac:dyDescent="0.25">
      <c r="A57" s="1244" t="s">
        <v>8263</v>
      </c>
      <c r="B57" s="855"/>
      <c r="C57" s="855"/>
      <c r="D57" s="851" t="s">
        <v>10664</v>
      </c>
      <c r="E57" s="847" t="s">
        <v>10657</v>
      </c>
      <c r="F57" s="813">
        <f t="shared" si="8"/>
        <v>46037</v>
      </c>
      <c r="G57" s="814" t="str">
        <f t="shared" si="0"/>
        <v>A</v>
      </c>
      <c r="H57" s="941" t="str">
        <f t="shared" si="1"/>
        <v>MR_DER-1513_26</v>
      </c>
      <c r="I57" s="816" t="str">
        <f t="shared" si="2"/>
        <v>ND</v>
      </c>
      <c r="J57" s="816" t="str">
        <f t="shared" si="3"/>
        <v>ND</v>
      </c>
      <c r="K57" s="848" t="s">
        <v>3730</v>
      </c>
      <c r="L57" s="849">
        <v>45936</v>
      </c>
      <c r="M57" s="218" t="s">
        <v>10743</v>
      </c>
      <c r="N57" s="855" t="s">
        <v>10360</v>
      </c>
      <c r="O57" s="849">
        <v>45966</v>
      </c>
      <c r="P57" s="949"/>
      <c r="Q57" s="848" t="s">
        <v>3748</v>
      </c>
      <c r="R57" s="849">
        <v>46001</v>
      </c>
      <c r="S57" s="218" t="s">
        <v>11544</v>
      </c>
      <c r="T57" s="855"/>
      <c r="U57" s="855"/>
      <c r="V57" s="853"/>
      <c r="W57" s="856" t="s">
        <v>3748</v>
      </c>
      <c r="X57" s="852">
        <v>46037</v>
      </c>
      <c r="Y57" s="218" t="s">
        <v>11982</v>
      </c>
      <c r="Z57" s="851"/>
      <c r="AA57" s="852"/>
      <c r="AB57" s="853"/>
      <c r="AC57" s="856"/>
      <c r="AD57" s="852"/>
      <c r="AE57" s="853"/>
      <c r="AH57" s="853"/>
      <c r="AJ57" s="1213"/>
      <c r="AK57" s="819"/>
    </row>
    <row r="58" spans="1:37" s="725" customFormat="1" ht="15" x14ac:dyDescent="0.25">
      <c r="A58" s="1244" t="s">
        <v>8263</v>
      </c>
      <c r="B58" s="855"/>
      <c r="C58" s="855"/>
      <c r="D58" s="851" t="s">
        <v>10664</v>
      </c>
      <c r="E58" s="847" t="s">
        <v>10658</v>
      </c>
      <c r="F58" s="813">
        <f t="shared" si="8"/>
        <v>46037</v>
      </c>
      <c r="G58" s="814" t="str">
        <f t="shared" si="0"/>
        <v>A</v>
      </c>
      <c r="H58" s="941" t="str">
        <f t="shared" si="1"/>
        <v>MR_DER-1513_26</v>
      </c>
      <c r="I58" s="816" t="str">
        <f t="shared" si="2"/>
        <v>ND</v>
      </c>
      <c r="J58" s="816" t="str">
        <f t="shared" si="3"/>
        <v>ND</v>
      </c>
      <c r="K58" s="848" t="s">
        <v>3730</v>
      </c>
      <c r="L58" s="849">
        <v>45936</v>
      </c>
      <c r="M58" s="218" t="s">
        <v>10743</v>
      </c>
      <c r="N58" s="855" t="s">
        <v>10360</v>
      </c>
      <c r="O58" s="849">
        <v>45966</v>
      </c>
      <c r="P58" s="949"/>
      <c r="Q58" s="848" t="s">
        <v>3748</v>
      </c>
      <c r="R58" s="849">
        <v>46001</v>
      </c>
      <c r="S58" s="218" t="s">
        <v>11544</v>
      </c>
      <c r="T58" s="851"/>
      <c r="U58" s="851"/>
      <c r="W58" s="856" t="s">
        <v>3748</v>
      </c>
      <c r="X58" s="852">
        <v>46037</v>
      </c>
      <c r="Y58" s="218" t="s">
        <v>11982</v>
      </c>
      <c r="Z58" s="851"/>
      <c r="AA58" s="851"/>
      <c r="AC58" s="856"/>
      <c r="AD58" s="851"/>
    </row>
    <row r="59" spans="1:37" s="725" customFormat="1" ht="15" x14ac:dyDescent="0.25">
      <c r="A59" s="1244" t="s">
        <v>8263</v>
      </c>
      <c r="B59" s="855"/>
      <c r="C59" s="855"/>
      <c r="D59" s="851" t="s">
        <v>10664</v>
      </c>
      <c r="E59" s="847" t="s">
        <v>10659</v>
      </c>
      <c r="F59" s="813">
        <f t="shared" si="8"/>
        <v>46037</v>
      </c>
      <c r="G59" s="814" t="str">
        <f t="shared" si="0"/>
        <v>A</v>
      </c>
      <c r="H59" s="941" t="str">
        <f t="shared" si="1"/>
        <v>MR_DER-1513_26</v>
      </c>
      <c r="I59" s="816" t="str">
        <f t="shared" si="2"/>
        <v>ND</v>
      </c>
      <c r="J59" s="816" t="str">
        <f t="shared" si="3"/>
        <v>ND</v>
      </c>
      <c r="K59" s="848" t="s">
        <v>3730</v>
      </c>
      <c r="L59" s="849">
        <v>45936</v>
      </c>
      <c r="M59" s="218" t="s">
        <v>10743</v>
      </c>
      <c r="N59" s="855" t="s">
        <v>10360</v>
      </c>
      <c r="O59" s="849">
        <v>45966</v>
      </c>
      <c r="P59" s="949"/>
      <c r="Q59" s="848" t="s">
        <v>3748</v>
      </c>
      <c r="R59" s="849">
        <v>46001</v>
      </c>
      <c r="S59" s="218" t="s">
        <v>11544</v>
      </c>
      <c r="T59" s="851"/>
      <c r="U59" s="851"/>
      <c r="W59" s="856" t="s">
        <v>3748</v>
      </c>
      <c r="X59" s="852">
        <v>46037</v>
      </c>
      <c r="Y59" s="218" t="s">
        <v>11982</v>
      </c>
      <c r="Z59" s="851"/>
      <c r="AA59" s="851"/>
      <c r="AC59" s="856"/>
      <c r="AD59" s="851"/>
    </row>
    <row r="60" spans="1:37" s="725" customFormat="1" ht="15" x14ac:dyDescent="0.25">
      <c r="A60" s="1244" t="s">
        <v>8263</v>
      </c>
      <c r="B60" s="855"/>
      <c r="C60" s="855"/>
      <c r="D60" s="851" t="s">
        <v>10664</v>
      </c>
      <c r="E60" s="847" t="s">
        <v>10660</v>
      </c>
      <c r="F60" s="813">
        <f t="shared" si="8"/>
        <v>46037</v>
      </c>
      <c r="G60" s="814" t="str">
        <f t="shared" si="0"/>
        <v>A</v>
      </c>
      <c r="H60" s="941" t="str">
        <f t="shared" si="1"/>
        <v>MR_DER-1513_26</v>
      </c>
      <c r="I60" s="816" t="str">
        <f t="shared" si="2"/>
        <v>ND</v>
      </c>
      <c r="J60" s="816" t="str">
        <f t="shared" si="3"/>
        <v>ND</v>
      </c>
      <c r="K60" s="848" t="s">
        <v>3730</v>
      </c>
      <c r="L60" s="849">
        <v>45936</v>
      </c>
      <c r="M60" s="218" t="s">
        <v>10743</v>
      </c>
      <c r="N60" s="855" t="s">
        <v>10360</v>
      </c>
      <c r="O60" s="849">
        <v>45966</v>
      </c>
      <c r="P60" s="949"/>
      <c r="Q60" s="848" t="s">
        <v>3748</v>
      </c>
      <c r="R60" s="849">
        <v>46001</v>
      </c>
      <c r="S60" s="218" t="s">
        <v>11544</v>
      </c>
      <c r="T60" s="851"/>
      <c r="U60" s="851"/>
      <c r="W60" s="856" t="s">
        <v>3748</v>
      </c>
      <c r="X60" s="852">
        <v>46037</v>
      </c>
      <c r="Y60" s="218" t="s">
        <v>11982</v>
      </c>
      <c r="Z60" s="851"/>
      <c r="AA60" s="851"/>
      <c r="AC60" s="856"/>
      <c r="AD60" s="851"/>
    </row>
    <row r="61" spans="1:37" s="725" customFormat="1" ht="15" x14ac:dyDescent="0.25">
      <c r="A61" s="1244" t="s">
        <v>8263</v>
      </c>
      <c r="B61" s="855"/>
      <c r="C61" s="855"/>
      <c r="D61" s="851" t="s">
        <v>10664</v>
      </c>
      <c r="E61" s="847" t="s">
        <v>10661</v>
      </c>
      <c r="F61" s="813">
        <f t="shared" si="8"/>
        <v>46037</v>
      </c>
      <c r="G61" s="814" t="str">
        <f t="shared" si="0"/>
        <v>A</v>
      </c>
      <c r="H61" s="941" t="str">
        <f t="shared" si="1"/>
        <v>MR_DER-1513_26</v>
      </c>
      <c r="I61" s="816" t="str">
        <f t="shared" si="2"/>
        <v>ND</v>
      </c>
      <c r="J61" s="816" t="str">
        <f t="shared" si="3"/>
        <v>ND</v>
      </c>
      <c r="K61" s="848" t="s">
        <v>3730</v>
      </c>
      <c r="L61" s="849">
        <v>45936</v>
      </c>
      <c r="M61" s="218" t="s">
        <v>10743</v>
      </c>
      <c r="N61" s="855" t="s">
        <v>10360</v>
      </c>
      <c r="O61" s="849">
        <v>45966</v>
      </c>
      <c r="P61" s="949"/>
      <c r="Q61" s="848" t="s">
        <v>3748</v>
      </c>
      <c r="R61" s="849">
        <v>46001</v>
      </c>
      <c r="S61" s="218" t="s">
        <v>11544</v>
      </c>
      <c r="T61" s="851"/>
      <c r="U61" s="851"/>
      <c r="W61" s="856" t="s">
        <v>3748</v>
      </c>
      <c r="X61" s="852">
        <v>46037</v>
      </c>
      <c r="Y61" s="218" t="s">
        <v>11982</v>
      </c>
      <c r="Z61" s="851"/>
      <c r="AA61" s="851"/>
      <c r="AC61" s="856"/>
      <c r="AD61" s="851"/>
    </row>
    <row r="62" spans="1:37" s="725" customFormat="1" ht="15" x14ac:dyDescent="0.25">
      <c r="A62" s="1244" t="s">
        <v>8263</v>
      </c>
      <c r="B62" s="855"/>
      <c r="C62" s="855"/>
      <c r="D62" s="851" t="s">
        <v>10664</v>
      </c>
      <c r="E62" s="847" t="s">
        <v>10662</v>
      </c>
      <c r="F62" s="813">
        <f t="shared" si="8"/>
        <v>46037</v>
      </c>
      <c r="G62" s="814" t="str">
        <f t="shared" si="0"/>
        <v>A</v>
      </c>
      <c r="H62" s="941" t="str">
        <f t="shared" si="1"/>
        <v>MR_DER-1513_26</v>
      </c>
      <c r="I62" s="816" t="str">
        <f t="shared" si="2"/>
        <v>ND</v>
      </c>
      <c r="J62" s="816" t="str">
        <f t="shared" si="3"/>
        <v>ND</v>
      </c>
      <c r="K62" s="848" t="s">
        <v>3730</v>
      </c>
      <c r="L62" s="849">
        <v>45936</v>
      </c>
      <c r="M62" s="218" t="s">
        <v>10743</v>
      </c>
      <c r="N62" s="855" t="s">
        <v>10360</v>
      </c>
      <c r="O62" s="849">
        <v>45966</v>
      </c>
      <c r="P62" s="949"/>
      <c r="Q62" s="848" t="s">
        <v>3748</v>
      </c>
      <c r="R62" s="849">
        <v>46001</v>
      </c>
      <c r="S62" s="218" t="s">
        <v>11544</v>
      </c>
      <c r="T62" s="851"/>
      <c r="U62" s="851"/>
      <c r="W62" s="856" t="s">
        <v>3748</v>
      </c>
      <c r="X62" s="852">
        <v>46037</v>
      </c>
      <c r="Y62" s="218" t="s">
        <v>11982</v>
      </c>
      <c r="Z62" s="851"/>
      <c r="AA62" s="851"/>
      <c r="AC62" s="856"/>
      <c r="AD62" s="851"/>
    </row>
    <row r="63" spans="1:37" s="725" customFormat="1" ht="15" x14ac:dyDescent="0.25">
      <c r="A63" s="1244" t="s">
        <v>8263</v>
      </c>
      <c r="B63" s="855"/>
      <c r="C63" s="855"/>
      <c r="D63" s="851" t="s">
        <v>10664</v>
      </c>
      <c r="E63" s="847" t="s">
        <v>10663</v>
      </c>
      <c r="F63" s="813">
        <f t="shared" si="8"/>
        <v>46037</v>
      </c>
      <c r="G63" s="814" t="str">
        <f t="shared" si="0"/>
        <v>A</v>
      </c>
      <c r="H63" s="941" t="str">
        <f t="shared" si="1"/>
        <v>MR_DER-1513_26</v>
      </c>
      <c r="I63" s="816" t="str">
        <f t="shared" si="2"/>
        <v>ND</v>
      </c>
      <c r="J63" s="816" t="str">
        <f t="shared" si="3"/>
        <v>ND</v>
      </c>
      <c r="K63" s="848" t="s">
        <v>3730</v>
      </c>
      <c r="L63" s="849">
        <v>45936</v>
      </c>
      <c r="M63" s="218" t="s">
        <v>10743</v>
      </c>
      <c r="N63" s="855" t="s">
        <v>10360</v>
      </c>
      <c r="O63" s="849">
        <v>45966</v>
      </c>
      <c r="P63" s="949"/>
      <c r="Q63" s="848" t="s">
        <v>3748</v>
      </c>
      <c r="R63" s="849">
        <v>46001</v>
      </c>
      <c r="S63" s="218" t="s">
        <v>11544</v>
      </c>
      <c r="T63" s="851"/>
      <c r="U63" s="851"/>
      <c r="W63" s="856" t="s">
        <v>3748</v>
      </c>
      <c r="X63" s="852">
        <v>46037</v>
      </c>
      <c r="Y63" s="218" t="s">
        <v>11982</v>
      </c>
      <c r="Z63" s="851"/>
      <c r="AA63" s="851"/>
      <c r="AC63" s="856"/>
      <c r="AD63" s="851"/>
    </row>
    <row r="64" spans="1:37" s="725" customFormat="1" ht="15" x14ac:dyDescent="0.25">
      <c r="A64" s="1244" t="s">
        <v>8263</v>
      </c>
      <c r="B64" s="855"/>
      <c r="C64" s="855"/>
      <c r="D64" s="851" t="s">
        <v>10739</v>
      </c>
      <c r="E64" s="847" t="s">
        <v>10665</v>
      </c>
      <c r="F64" s="813">
        <f t="shared" si="8"/>
        <v>46038</v>
      </c>
      <c r="G64" s="814" t="str">
        <f t="shared" si="0"/>
        <v>A</v>
      </c>
      <c r="H64" s="941" t="str">
        <f t="shared" si="1"/>
        <v>MR_DER-1514_26</v>
      </c>
      <c r="I64" s="816" t="str">
        <f t="shared" si="2"/>
        <v>ND</v>
      </c>
      <c r="J64" s="816" t="str">
        <f t="shared" si="3"/>
        <v>ND</v>
      </c>
      <c r="K64" s="848" t="s">
        <v>3730</v>
      </c>
      <c r="L64" s="849">
        <v>45936</v>
      </c>
      <c r="M64" s="218" t="s">
        <v>10744</v>
      </c>
      <c r="N64" s="855" t="s">
        <v>10360</v>
      </c>
      <c r="O64" s="849">
        <v>45966</v>
      </c>
      <c r="P64" s="949"/>
      <c r="Q64" s="848" t="s">
        <v>3748</v>
      </c>
      <c r="R64" s="849">
        <v>46001</v>
      </c>
      <c r="S64" s="218" t="s">
        <v>11544</v>
      </c>
      <c r="T64" s="851"/>
      <c r="U64" s="851"/>
      <c r="W64" s="856" t="s">
        <v>3748</v>
      </c>
      <c r="X64" s="852">
        <v>46038</v>
      </c>
      <c r="Y64" s="218" t="s">
        <v>11983</v>
      </c>
      <c r="Z64" s="851"/>
      <c r="AA64" s="851"/>
      <c r="AC64" s="856"/>
      <c r="AD64" s="851"/>
    </row>
    <row r="65" spans="1:30" s="725" customFormat="1" ht="15" x14ac:dyDescent="0.25">
      <c r="A65" s="1244" t="s">
        <v>8263</v>
      </c>
      <c r="B65" s="855"/>
      <c r="C65" s="855"/>
      <c r="D65" s="851" t="s">
        <v>10739</v>
      </c>
      <c r="E65" s="847" t="s">
        <v>10666</v>
      </c>
      <c r="F65" s="813">
        <f t="shared" si="8"/>
        <v>46038</v>
      </c>
      <c r="G65" s="814" t="str">
        <f t="shared" si="0"/>
        <v>A</v>
      </c>
      <c r="H65" s="941" t="str">
        <f t="shared" si="1"/>
        <v>MR_DER-1514_26</v>
      </c>
      <c r="I65" s="816" t="str">
        <f t="shared" si="2"/>
        <v>ND</v>
      </c>
      <c r="J65" s="816" t="str">
        <f t="shared" si="3"/>
        <v>ND</v>
      </c>
      <c r="K65" s="848" t="s">
        <v>3730</v>
      </c>
      <c r="L65" s="849">
        <v>45936</v>
      </c>
      <c r="M65" s="218" t="s">
        <v>10744</v>
      </c>
      <c r="N65" s="855" t="s">
        <v>10360</v>
      </c>
      <c r="O65" s="849">
        <v>45966</v>
      </c>
      <c r="P65" s="949"/>
      <c r="Q65" s="848" t="s">
        <v>3748</v>
      </c>
      <c r="R65" s="849">
        <v>46001</v>
      </c>
      <c r="S65" s="218" t="s">
        <v>11544</v>
      </c>
      <c r="T65" s="851"/>
      <c r="U65" s="851"/>
      <c r="W65" s="856" t="s">
        <v>3748</v>
      </c>
      <c r="X65" s="852">
        <v>46038</v>
      </c>
      <c r="Y65" s="218" t="s">
        <v>11983</v>
      </c>
      <c r="Z65" s="851"/>
      <c r="AA65" s="851"/>
      <c r="AC65" s="856"/>
      <c r="AD65" s="851"/>
    </row>
    <row r="66" spans="1:30" s="725" customFormat="1" ht="15" x14ac:dyDescent="0.25">
      <c r="A66" s="1244" t="s">
        <v>8263</v>
      </c>
      <c r="B66" s="855"/>
      <c r="C66" s="855"/>
      <c r="D66" s="851" t="s">
        <v>10739</v>
      </c>
      <c r="E66" s="847" t="s">
        <v>10667</v>
      </c>
      <c r="F66" s="813">
        <f t="shared" si="8"/>
        <v>46038</v>
      </c>
      <c r="G66" s="814" t="str">
        <f t="shared" si="0"/>
        <v>A</v>
      </c>
      <c r="H66" s="941" t="str">
        <f t="shared" si="1"/>
        <v>MR_DER-1514_26</v>
      </c>
      <c r="I66" s="816" t="str">
        <f t="shared" si="2"/>
        <v>ND</v>
      </c>
      <c r="J66" s="816" t="str">
        <f t="shared" si="3"/>
        <v>ND</v>
      </c>
      <c r="K66" s="848" t="s">
        <v>3730</v>
      </c>
      <c r="L66" s="849">
        <v>45936</v>
      </c>
      <c r="M66" s="218" t="s">
        <v>10744</v>
      </c>
      <c r="N66" s="855" t="s">
        <v>10360</v>
      </c>
      <c r="O66" s="849">
        <v>45966</v>
      </c>
      <c r="P66" s="949"/>
      <c r="Q66" s="848" t="s">
        <v>3748</v>
      </c>
      <c r="R66" s="849">
        <v>46001</v>
      </c>
      <c r="S66" s="218" t="s">
        <v>11544</v>
      </c>
      <c r="T66" s="851"/>
      <c r="U66" s="851"/>
      <c r="W66" s="856" t="s">
        <v>3748</v>
      </c>
      <c r="X66" s="852">
        <v>46038</v>
      </c>
      <c r="Y66" s="218" t="s">
        <v>11983</v>
      </c>
      <c r="Z66" s="851"/>
      <c r="AA66" s="851"/>
      <c r="AC66" s="856"/>
      <c r="AD66" s="851"/>
    </row>
    <row r="67" spans="1:30" s="725" customFormat="1" ht="15" x14ac:dyDescent="0.25">
      <c r="A67" s="1244" t="s">
        <v>8263</v>
      </c>
      <c r="B67" s="855"/>
      <c r="C67" s="855"/>
      <c r="D67" s="851" t="s">
        <v>10739</v>
      </c>
      <c r="E67" s="847" t="s">
        <v>10668</v>
      </c>
      <c r="F67" s="813">
        <f t="shared" si="8"/>
        <v>46038</v>
      </c>
      <c r="G67" s="814" t="str">
        <f t="shared" ref="G67:G130" si="9">IF($F67="","",INDEX($K67:$FI67,1,MATCH($F67,$K67:$FI67,)-1))</f>
        <v>A</v>
      </c>
      <c r="H67" s="941" t="str">
        <f t="shared" ref="H67:H130" si="10">IF($F67="","",INDEX($K67:$FL67,1,MATCH($F67,$K67:$FL67,)+1))</f>
        <v>MR_DER-1514_26</v>
      </c>
      <c r="I67" s="816" t="str">
        <f t="shared" ref="I67:I130" si="11">IF(F67="NE",F67,IF(INDEX(K67:CP67,,MATCH(F67,K67:CP67,0)+3)&lt;&gt;0,INDEX(K67:CP67,,MATCH(F67,K67:CP67,0)+3),"ND"))</f>
        <v>ND</v>
      </c>
      <c r="J67" s="816" t="str">
        <f t="shared" ref="J67:J130" si="12">IF(G67="NE",G67,IF(INDEX(K67:CQ67,,MATCH(G67,K67:CQ67,0)+3)&lt;&gt;0,INDEX(K67:CQ67,,MATCH(G67,K67:CQ67,0)+3),"ND"))</f>
        <v>ND</v>
      </c>
      <c r="K67" s="848" t="s">
        <v>3730</v>
      </c>
      <c r="L67" s="849">
        <v>45936</v>
      </c>
      <c r="M67" s="218" t="s">
        <v>10744</v>
      </c>
      <c r="N67" s="855" t="s">
        <v>10360</v>
      </c>
      <c r="O67" s="849">
        <v>45966</v>
      </c>
      <c r="P67" s="949"/>
      <c r="Q67" s="848" t="s">
        <v>3748</v>
      </c>
      <c r="R67" s="849">
        <v>46001</v>
      </c>
      <c r="S67" s="218" t="s">
        <v>11544</v>
      </c>
      <c r="T67" s="851"/>
      <c r="U67" s="851"/>
      <c r="W67" s="856" t="s">
        <v>3748</v>
      </c>
      <c r="X67" s="852">
        <v>46038</v>
      </c>
      <c r="Y67" s="218" t="s">
        <v>11983</v>
      </c>
      <c r="Z67" s="851"/>
      <c r="AA67" s="851"/>
      <c r="AC67" s="856"/>
      <c r="AD67" s="851"/>
    </row>
    <row r="68" spans="1:30" s="725" customFormat="1" ht="15" x14ac:dyDescent="0.25">
      <c r="A68" s="1244" t="s">
        <v>8263</v>
      </c>
      <c r="B68" s="855"/>
      <c r="C68" s="855"/>
      <c r="D68" s="851" t="s">
        <v>10739</v>
      </c>
      <c r="E68" s="847" t="s">
        <v>10669</v>
      </c>
      <c r="F68" s="813">
        <f t="shared" si="8"/>
        <v>46038</v>
      </c>
      <c r="G68" s="814" t="str">
        <f t="shared" si="9"/>
        <v>A</v>
      </c>
      <c r="H68" s="941" t="str">
        <f t="shared" si="10"/>
        <v>MR_DER-1514_26</v>
      </c>
      <c r="I68" s="816" t="str">
        <f t="shared" si="11"/>
        <v>ND</v>
      </c>
      <c r="J68" s="816" t="str">
        <f t="shared" si="12"/>
        <v>ND</v>
      </c>
      <c r="K68" s="848" t="s">
        <v>3730</v>
      </c>
      <c r="L68" s="849">
        <v>45936</v>
      </c>
      <c r="M68" s="218" t="s">
        <v>10744</v>
      </c>
      <c r="N68" s="855" t="s">
        <v>10360</v>
      </c>
      <c r="O68" s="849">
        <v>45966</v>
      </c>
      <c r="P68" s="949"/>
      <c r="Q68" s="848" t="s">
        <v>3748</v>
      </c>
      <c r="R68" s="849">
        <v>46001</v>
      </c>
      <c r="S68" s="218" t="s">
        <v>11544</v>
      </c>
      <c r="T68" s="851"/>
      <c r="U68" s="851"/>
      <c r="W68" s="856" t="s">
        <v>3748</v>
      </c>
      <c r="X68" s="852">
        <v>46038</v>
      </c>
      <c r="Y68" s="218" t="s">
        <v>11983</v>
      </c>
      <c r="Z68" s="851"/>
      <c r="AA68" s="851"/>
      <c r="AC68" s="856"/>
      <c r="AD68" s="851"/>
    </row>
    <row r="69" spans="1:30" s="725" customFormat="1" ht="15" x14ac:dyDescent="0.25">
      <c r="A69" s="1244" t="s">
        <v>8263</v>
      </c>
      <c r="B69" s="855"/>
      <c r="C69" s="855"/>
      <c r="D69" s="851" t="s">
        <v>10739</v>
      </c>
      <c r="E69" s="847" t="s">
        <v>10670</v>
      </c>
      <c r="F69" s="813">
        <f t="shared" si="8"/>
        <v>46038</v>
      </c>
      <c r="G69" s="814" t="str">
        <f t="shared" si="9"/>
        <v>A</v>
      </c>
      <c r="H69" s="941" t="str">
        <f t="shared" si="10"/>
        <v>MR_DER-1514_26</v>
      </c>
      <c r="I69" s="816" t="str">
        <f t="shared" si="11"/>
        <v>ND</v>
      </c>
      <c r="J69" s="816" t="str">
        <f t="shared" si="12"/>
        <v>ND</v>
      </c>
      <c r="K69" s="848" t="s">
        <v>3730</v>
      </c>
      <c r="L69" s="849">
        <v>45936</v>
      </c>
      <c r="M69" s="218" t="s">
        <v>10744</v>
      </c>
      <c r="N69" s="855" t="s">
        <v>10360</v>
      </c>
      <c r="O69" s="849">
        <v>45966</v>
      </c>
      <c r="P69" s="949"/>
      <c r="Q69" s="848" t="s">
        <v>3748</v>
      </c>
      <c r="R69" s="849">
        <v>46001</v>
      </c>
      <c r="S69" s="218" t="s">
        <v>11544</v>
      </c>
      <c r="T69" s="851"/>
      <c r="U69" s="851"/>
      <c r="W69" s="856" t="s">
        <v>3748</v>
      </c>
      <c r="X69" s="852">
        <v>46038</v>
      </c>
      <c r="Y69" s="218" t="s">
        <v>11983</v>
      </c>
      <c r="Z69" s="851"/>
      <c r="AA69" s="851"/>
      <c r="AC69" s="856"/>
      <c r="AD69" s="851"/>
    </row>
    <row r="70" spans="1:30" s="725" customFormat="1" ht="15" x14ac:dyDescent="0.25">
      <c r="A70" s="1244" t="s">
        <v>8263</v>
      </c>
      <c r="B70" s="855"/>
      <c r="C70" s="855"/>
      <c r="D70" s="851" t="s">
        <v>10739</v>
      </c>
      <c r="E70" s="847" t="s">
        <v>10671</v>
      </c>
      <c r="F70" s="813">
        <f t="shared" si="8"/>
        <v>46038</v>
      </c>
      <c r="G70" s="814" t="str">
        <f t="shared" si="9"/>
        <v>A</v>
      </c>
      <c r="H70" s="941" t="str">
        <f t="shared" si="10"/>
        <v>MR_DER-1514_26</v>
      </c>
      <c r="I70" s="816" t="str">
        <f t="shared" si="11"/>
        <v>ND</v>
      </c>
      <c r="J70" s="816" t="str">
        <f t="shared" si="12"/>
        <v>ND</v>
      </c>
      <c r="K70" s="848" t="s">
        <v>3730</v>
      </c>
      <c r="L70" s="849">
        <v>45936</v>
      </c>
      <c r="M70" s="218" t="s">
        <v>10744</v>
      </c>
      <c r="N70" s="855" t="s">
        <v>10360</v>
      </c>
      <c r="O70" s="849">
        <v>45966</v>
      </c>
      <c r="P70" s="949"/>
      <c r="Q70" s="848" t="s">
        <v>3748</v>
      </c>
      <c r="R70" s="849">
        <v>46001</v>
      </c>
      <c r="S70" s="218" t="s">
        <v>11544</v>
      </c>
      <c r="T70" s="851"/>
      <c r="U70" s="851"/>
      <c r="W70" s="856" t="s">
        <v>3748</v>
      </c>
      <c r="X70" s="852">
        <v>46038</v>
      </c>
      <c r="Y70" s="218" t="s">
        <v>11983</v>
      </c>
      <c r="Z70" s="851"/>
      <c r="AA70" s="851"/>
      <c r="AC70" s="856"/>
      <c r="AD70" s="851"/>
    </row>
    <row r="71" spans="1:30" s="725" customFormat="1" ht="15" x14ac:dyDescent="0.25">
      <c r="A71" s="1244" t="s">
        <v>8263</v>
      </c>
      <c r="B71" s="855"/>
      <c r="C71" s="855"/>
      <c r="D71" s="851" t="s">
        <v>10739</v>
      </c>
      <c r="E71" s="847" t="s">
        <v>10672</v>
      </c>
      <c r="F71" s="813">
        <f t="shared" si="8"/>
        <v>46038</v>
      </c>
      <c r="G71" s="814" t="str">
        <f t="shared" si="9"/>
        <v>A</v>
      </c>
      <c r="H71" s="941" t="str">
        <f t="shared" si="10"/>
        <v>MR_DER-1514_26</v>
      </c>
      <c r="I71" s="816" t="str">
        <f t="shared" si="11"/>
        <v>ND</v>
      </c>
      <c r="J71" s="816" t="str">
        <f t="shared" si="12"/>
        <v>ND</v>
      </c>
      <c r="K71" s="848" t="s">
        <v>3730</v>
      </c>
      <c r="L71" s="849">
        <v>45936</v>
      </c>
      <c r="M71" s="218" t="s">
        <v>10744</v>
      </c>
      <c r="N71" s="855" t="s">
        <v>10360</v>
      </c>
      <c r="O71" s="849">
        <v>45966</v>
      </c>
      <c r="P71" s="949"/>
      <c r="Q71" s="848" t="s">
        <v>3748</v>
      </c>
      <c r="R71" s="849">
        <v>46001</v>
      </c>
      <c r="S71" s="218" t="s">
        <v>11544</v>
      </c>
      <c r="T71" s="851"/>
      <c r="U71" s="851"/>
      <c r="W71" s="856" t="s">
        <v>3748</v>
      </c>
      <c r="X71" s="852">
        <v>46038</v>
      </c>
      <c r="Y71" s="218" t="s">
        <v>11983</v>
      </c>
      <c r="Z71" s="851"/>
      <c r="AA71" s="851"/>
      <c r="AC71" s="856"/>
      <c r="AD71" s="851"/>
    </row>
    <row r="72" spans="1:30" s="725" customFormat="1" ht="15" x14ac:dyDescent="0.25">
      <c r="A72" s="1244" t="s">
        <v>8263</v>
      </c>
      <c r="B72" s="855"/>
      <c r="C72" s="855"/>
      <c r="D72" s="851" t="s">
        <v>10739</v>
      </c>
      <c r="E72" s="847" t="s">
        <v>10673</v>
      </c>
      <c r="F72" s="813">
        <f t="shared" si="8"/>
        <v>46038</v>
      </c>
      <c r="G72" s="814" t="str">
        <f t="shared" si="9"/>
        <v>A</v>
      </c>
      <c r="H72" s="941" t="str">
        <f t="shared" si="10"/>
        <v>MR_DER-1514_26</v>
      </c>
      <c r="I72" s="816" t="str">
        <f t="shared" si="11"/>
        <v>ND</v>
      </c>
      <c r="J72" s="816" t="str">
        <f t="shared" si="12"/>
        <v>ND</v>
      </c>
      <c r="K72" s="848" t="s">
        <v>3730</v>
      </c>
      <c r="L72" s="849">
        <v>45936</v>
      </c>
      <c r="M72" s="218" t="s">
        <v>10744</v>
      </c>
      <c r="N72" s="855" t="s">
        <v>10360</v>
      </c>
      <c r="O72" s="849">
        <v>45966</v>
      </c>
      <c r="P72" s="949"/>
      <c r="Q72" s="848" t="s">
        <v>3748</v>
      </c>
      <c r="R72" s="849">
        <v>46001</v>
      </c>
      <c r="S72" s="218" t="s">
        <v>11544</v>
      </c>
      <c r="T72" s="851"/>
      <c r="U72" s="851"/>
      <c r="W72" s="856" t="s">
        <v>3748</v>
      </c>
      <c r="X72" s="852">
        <v>46038</v>
      </c>
      <c r="Y72" s="218" t="s">
        <v>11983</v>
      </c>
      <c r="Z72" s="851"/>
      <c r="AA72" s="851"/>
      <c r="AC72" s="856"/>
      <c r="AD72" s="851"/>
    </row>
    <row r="73" spans="1:30" s="725" customFormat="1" ht="15" x14ac:dyDescent="0.25">
      <c r="A73" s="1244" t="s">
        <v>8263</v>
      </c>
      <c r="B73" s="855"/>
      <c r="C73" s="855"/>
      <c r="D73" s="851" t="s">
        <v>10739</v>
      </c>
      <c r="E73" s="847" t="s">
        <v>10674</v>
      </c>
      <c r="F73" s="813">
        <f t="shared" si="8"/>
        <v>46038</v>
      </c>
      <c r="G73" s="814" t="str">
        <f t="shared" si="9"/>
        <v>A</v>
      </c>
      <c r="H73" s="941" t="str">
        <f t="shared" si="10"/>
        <v>MR_DER-1514_26</v>
      </c>
      <c r="I73" s="816" t="str">
        <f t="shared" si="11"/>
        <v>ND</v>
      </c>
      <c r="J73" s="816" t="str">
        <f t="shared" si="12"/>
        <v>ND</v>
      </c>
      <c r="K73" s="848" t="s">
        <v>3730</v>
      </c>
      <c r="L73" s="849">
        <v>45936</v>
      </c>
      <c r="M73" s="218" t="s">
        <v>10744</v>
      </c>
      <c r="N73" s="855" t="s">
        <v>10360</v>
      </c>
      <c r="O73" s="849">
        <v>45966</v>
      </c>
      <c r="P73" s="949"/>
      <c r="Q73" s="848" t="s">
        <v>3748</v>
      </c>
      <c r="R73" s="849">
        <v>46001</v>
      </c>
      <c r="S73" s="218" t="s">
        <v>11544</v>
      </c>
      <c r="T73" s="851"/>
      <c r="U73" s="851"/>
      <c r="W73" s="856" t="s">
        <v>3748</v>
      </c>
      <c r="X73" s="852">
        <v>46038</v>
      </c>
      <c r="Y73" s="218" t="s">
        <v>11983</v>
      </c>
      <c r="Z73" s="851"/>
      <c r="AA73" s="851"/>
      <c r="AC73" s="856"/>
      <c r="AD73" s="851"/>
    </row>
    <row r="74" spans="1:30" s="725" customFormat="1" ht="15" x14ac:dyDescent="0.25">
      <c r="A74" s="1244" t="s">
        <v>8263</v>
      </c>
      <c r="B74" s="855"/>
      <c r="C74" s="855"/>
      <c r="D74" s="851" t="s">
        <v>10739</v>
      </c>
      <c r="E74" s="847" t="s">
        <v>10675</v>
      </c>
      <c r="F74" s="813">
        <f t="shared" si="8"/>
        <v>46038</v>
      </c>
      <c r="G74" s="814" t="str">
        <f t="shared" si="9"/>
        <v>A</v>
      </c>
      <c r="H74" s="941" t="str">
        <f t="shared" si="10"/>
        <v>MR_DER-1514_26</v>
      </c>
      <c r="I74" s="816" t="str">
        <f t="shared" si="11"/>
        <v>ND</v>
      </c>
      <c r="J74" s="816" t="str">
        <f t="shared" si="12"/>
        <v>ND</v>
      </c>
      <c r="K74" s="848" t="s">
        <v>3730</v>
      </c>
      <c r="L74" s="849">
        <v>45936</v>
      </c>
      <c r="M74" s="218" t="s">
        <v>10744</v>
      </c>
      <c r="N74" s="855" t="s">
        <v>10360</v>
      </c>
      <c r="O74" s="849">
        <v>45966</v>
      </c>
      <c r="P74" s="949"/>
      <c r="Q74" s="848" t="s">
        <v>3748</v>
      </c>
      <c r="R74" s="849">
        <v>46001</v>
      </c>
      <c r="S74" s="218" t="s">
        <v>11544</v>
      </c>
      <c r="T74" s="851"/>
      <c r="U74" s="851"/>
      <c r="W74" s="856" t="s">
        <v>3748</v>
      </c>
      <c r="X74" s="852">
        <v>46038</v>
      </c>
      <c r="Y74" s="218" t="s">
        <v>11983</v>
      </c>
      <c r="Z74" s="851"/>
      <c r="AA74" s="851"/>
      <c r="AC74" s="856"/>
      <c r="AD74" s="851"/>
    </row>
    <row r="75" spans="1:30" s="725" customFormat="1" ht="15" x14ac:dyDescent="0.25">
      <c r="A75" s="1244" t="s">
        <v>8263</v>
      </c>
      <c r="B75" s="855"/>
      <c r="C75" s="855"/>
      <c r="D75" s="851" t="s">
        <v>10739</v>
      </c>
      <c r="E75" s="847" t="s">
        <v>10676</v>
      </c>
      <c r="F75" s="813">
        <f t="shared" si="8"/>
        <v>46038</v>
      </c>
      <c r="G75" s="814" t="str">
        <f t="shared" si="9"/>
        <v>A</v>
      </c>
      <c r="H75" s="941" t="str">
        <f t="shared" si="10"/>
        <v>MR_DER-1514_26</v>
      </c>
      <c r="I75" s="816" t="str">
        <f t="shared" si="11"/>
        <v>ND</v>
      </c>
      <c r="J75" s="816" t="str">
        <f t="shared" si="12"/>
        <v>ND</v>
      </c>
      <c r="K75" s="848" t="s">
        <v>3730</v>
      </c>
      <c r="L75" s="849">
        <v>45936</v>
      </c>
      <c r="M75" s="218" t="s">
        <v>10744</v>
      </c>
      <c r="N75" s="855" t="s">
        <v>10360</v>
      </c>
      <c r="O75" s="849">
        <v>45966</v>
      </c>
      <c r="P75" s="949"/>
      <c r="Q75" s="848" t="s">
        <v>3748</v>
      </c>
      <c r="R75" s="849">
        <v>46001</v>
      </c>
      <c r="S75" s="218" t="s">
        <v>11544</v>
      </c>
      <c r="T75" s="851"/>
      <c r="U75" s="851"/>
      <c r="W75" s="856" t="s">
        <v>3748</v>
      </c>
      <c r="X75" s="852">
        <v>46038</v>
      </c>
      <c r="Y75" s="218" t="s">
        <v>11983</v>
      </c>
      <c r="Z75" s="851"/>
      <c r="AA75" s="851"/>
      <c r="AC75" s="856"/>
      <c r="AD75" s="851"/>
    </row>
    <row r="76" spans="1:30" s="725" customFormat="1" ht="15" x14ac:dyDescent="0.25">
      <c r="A76" s="1244" t="s">
        <v>8263</v>
      </c>
      <c r="B76" s="855"/>
      <c r="C76" s="855"/>
      <c r="D76" s="851" t="s">
        <v>10739</v>
      </c>
      <c r="E76" s="847" t="s">
        <v>10677</v>
      </c>
      <c r="F76" s="813">
        <f t="shared" si="8"/>
        <v>46038</v>
      </c>
      <c r="G76" s="814" t="str">
        <f t="shared" si="9"/>
        <v>A</v>
      </c>
      <c r="H76" s="941" t="str">
        <f t="shared" si="10"/>
        <v>MR_DER-1514_26</v>
      </c>
      <c r="I76" s="816" t="str">
        <f t="shared" si="11"/>
        <v>ND</v>
      </c>
      <c r="J76" s="816" t="str">
        <f t="shared" si="12"/>
        <v>ND</v>
      </c>
      <c r="K76" s="848" t="s">
        <v>3730</v>
      </c>
      <c r="L76" s="849">
        <v>45936</v>
      </c>
      <c r="M76" s="218" t="s">
        <v>10744</v>
      </c>
      <c r="N76" s="855" t="s">
        <v>10360</v>
      </c>
      <c r="O76" s="849">
        <v>45966</v>
      </c>
      <c r="P76" s="949"/>
      <c r="Q76" s="848" t="s">
        <v>3748</v>
      </c>
      <c r="R76" s="849">
        <v>46001</v>
      </c>
      <c r="S76" s="218" t="s">
        <v>11544</v>
      </c>
      <c r="T76" s="851"/>
      <c r="U76" s="851"/>
      <c r="W76" s="856" t="s">
        <v>3748</v>
      </c>
      <c r="X76" s="852">
        <v>46038</v>
      </c>
      <c r="Y76" s="218" t="s">
        <v>11983</v>
      </c>
      <c r="Z76" s="851"/>
      <c r="AA76" s="851"/>
      <c r="AC76" s="856"/>
      <c r="AD76" s="851"/>
    </row>
    <row r="77" spans="1:30" s="725" customFormat="1" ht="15" x14ac:dyDescent="0.25">
      <c r="A77" s="1244" t="s">
        <v>8263</v>
      </c>
      <c r="B77" s="855"/>
      <c r="C77" s="855"/>
      <c r="D77" s="851" t="s">
        <v>10739</v>
      </c>
      <c r="E77" s="847" t="s">
        <v>10678</v>
      </c>
      <c r="F77" s="813">
        <f t="shared" si="8"/>
        <v>46038</v>
      </c>
      <c r="G77" s="814" t="str">
        <f t="shared" si="9"/>
        <v>A</v>
      </c>
      <c r="H77" s="941" t="str">
        <f t="shared" si="10"/>
        <v>MR_DER-1514_26</v>
      </c>
      <c r="I77" s="816" t="str">
        <f t="shared" si="11"/>
        <v>ND</v>
      </c>
      <c r="J77" s="816" t="str">
        <f t="shared" si="12"/>
        <v>ND</v>
      </c>
      <c r="K77" s="848" t="s">
        <v>3730</v>
      </c>
      <c r="L77" s="849">
        <v>45936</v>
      </c>
      <c r="M77" s="218" t="s">
        <v>10744</v>
      </c>
      <c r="N77" s="855" t="s">
        <v>10360</v>
      </c>
      <c r="O77" s="849">
        <v>45966</v>
      </c>
      <c r="P77" s="949"/>
      <c r="Q77" s="848" t="s">
        <v>3748</v>
      </c>
      <c r="R77" s="849">
        <v>46001</v>
      </c>
      <c r="S77" s="218" t="s">
        <v>11544</v>
      </c>
      <c r="T77" s="851"/>
      <c r="U77" s="851"/>
      <c r="W77" s="856" t="s">
        <v>3748</v>
      </c>
      <c r="X77" s="852">
        <v>46038</v>
      </c>
      <c r="Y77" s="218" t="s">
        <v>11983</v>
      </c>
      <c r="Z77" s="851"/>
      <c r="AA77" s="851"/>
      <c r="AC77" s="856"/>
      <c r="AD77" s="851"/>
    </row>
    <row r="78" spans="1:30" s="725" customFormat="1" ht="15" x14ac:dyDescent="0.25">
      <c r="A78" s="1244" t="s">
        <v>8263</v>
      </c>
      <c r="B78" s="855"/>
      <c r="C78" s="855"/>
      <c r="D78" s="851" t="s">
        <v>10739</v>
      </c>
      <c r="E78" s="847" t="s">
        <v>10679</v>
      </c>
      <c r="F78" s="813">
        <f t="shared" si="8"/>
        <v>46038</v>
      </c>
      <c r="G78" s="814" t="str">
        <f t="shared" si="9"/>
        <v>A</v>
      </c>
      <c r="H78" s="941" t="str">
        <f t="shared" si="10"/>
        <v>MR_DER-1514_26</v>
      </c>
      <c r="I78" s="816" t="str">
        <f t="shared" si="11"/>
        <v>ND</v>
      </c>
      <c r="J78" s="816" t="str">
        <f t="shared" si="12"/>
        <v>ND</v>
      </c>
      <c r="K78" s="848" t="s">
        <v>3730</v>
      </c>
      <c r="L78" s="849">
        <v>45936</v>
      </c>
      <c r="M78" s="218" t="s">
        <v>10744</v>
      </c>
      <c r="N78" s="855" t="s">
        <v>10360</v>
      </c>
      <c r="O78" s="849">
        <v>45966</v>
      </c>
      <c r="P78" s="949"/>
      <c r="Q78" s="848" t="s">
        <v>3748</v>
      </c>
      <c r="R78" s="849">
        <v>46001</v>
      </c>
      <c r="S78" s="218" t="s">
        <v>11544</v>
      </c>
      <c r="T78" s="851"/>
      <c r="U78" s="851"/>
      <c r="W78" s="856" t="s">
        <v>3748</v>
      </c>
      <c r="X78" s="852">
        <v>46038</v>
      </c>
      <c r="Y78" s="218" t="s">
        <v>11983</v>
      </c>
      <c r="Z78" s="851"/>
      <c r="AA78" s="851"/>
      <c r="AC78" s="856"/>
      <c r="AD78" s="851"/>
    </row>
    <row r="79" spans="1:30" s="725" customFormat="1" ht="15" x14ac:dyDescent="0.25">
      <c r="A79" s="1244" t="s">
        <v>8263</v>
      </c>
      <c r="B79" s="855"/>
      <c r="C79" s="855"/>
      <c r="D79" s="851" t="s">
        <v>10739</v>
      </c>
      <c r="E79" s="847" t="s">
        <v>10680</v>
      </c>
      <c r="F79" s="813">
        <f t="shared" si="8"/>
        <v>46038</v>
      </c>
      <c r="G79" s="814" t="str">
        <f t="shared" si="9"/>
        <v>A</v>
      </c>
      <c r="H79" s="941" t="str">
        <f t="shared" si="10"/>
        <v>MR_DER-1514_26</v>
      </c>
      <c r="I79" s="816" t="str">
        <f t="shared" si="11"/>
        <v>ND</v>
      </c>
      <c r="J79" s="816" t="str">
        <f t="shared" si="12"/>
        <v>ND</v>
      </c>
      <c r="K79" s="848" t="s">
        <v>3730</v>
      </c>
      <c r="L79" s="849">
        <v>45936</v>
      </c>
      <c r="M79" s="218" t="s">
        <v>10744</v>
      </c>
      <c r="N79" s="855" t="s">
        <v>10360</v>
      </c>
      <c r="O79" s="849">
        <v>45966</v>
      </c>
      <c r="P79" s="949"/>
      <c r="Q79" s="848" t="s">
        <v>3748</v>
      </c>
      <c r="R79" s="849">
        <v>46001</v>
      </c>
      <c r="S79" s="218" t="s">
        <v>11544</v>
      </c>
      <c r="T79" s="851"/>
      <c r="U79" s="851"/>
      <c r="W79" s="856" t="s">
        <v>3748</v>
      </c>
      <c r="X79" s="852">
        <v>46038</v>
      </c>
      <c r="Y79" s="218" t="s">
        <v>11983</v>
      </c>
      <c r="Z79" s="851"/>
      <c r="AA79" s="851"/>
      <c r="AC79" s="856"/>
      <c r="AD79" s="851"/>
    </row>
    <row r="80" spans="1:30" s="725" customFormat="1" ht="15" x14ac:dyDescent="0.25">
      <c r="A80" s="1244" t="s">
        <v>8263</v>
      </c>
      <c r="B80" s="855"/>
      <c r="C80" s="855"/>
      <c r="D80" s="851" t="s">
        <v>10739</v>
      </c>
      <c r="E80" s="847" t="s">
        <v>10681</v>
      </c>
      <c r="F80" s="813">
        <f t="shared" si="8"/>
        <v>46038</v>
      </c>
      <c r="G80" s="814" t="str">
        <f t="shared" si="9"/>
        <v>A</v>
      </c>
      <c r="H80" s="941" t="str">
        <f t="shared" si="10"/>
        <v>MR_DER-1514_26</v>
      </c>
      <c r="I80" s="816" t="str">
        <f t="shared" si="11"/>
        <v>ND</v>
      </c>
      <c r="J80" s="816" t="str">
        <f t="shared" si="12"/>
        <v>ND</v>
      </c>
      <c r="K80" s="848" t="s">
        <v>3730</v>
      </c>
      <c r="L80" s="849">
        <v>45936</v>
      </c>
      <c r="M80" s="218" t="s">
        <v>10744</v>
      </c>
      <c r="N80" s="855" t="s">
        <v>10360</v>
      </c>
      <c r="O80" s="849">
        <v>45966</v>
      </c>
      <c r="P80" s="949"/>
      <c r="Q80" s="848" t="s">
        <v>3748</v>
      </c>
      <c r="R80" s="849">
        <v>46001</v>
      </c>
      <c r="S80" s="218" t="s">
        <v>11544</v>
      </c>
      <c r="T80" s="851"/>
      <c r="U80" s="851"/>
      <c r="W80" s="856" t="s">
        <v>3748</v>
      </c>
      <c r="X80" s="852">
        <v>46038</v>
      </c>
      <c r="Y80" s="218" t="s">
        <v>11983</v>
      </c>
      <c r="Z80" s="851"/>
      <c r="AA80" s="851"/>
      <c r="AC80" s="856"/>
      <c r="AD80" s="851"/>
    </row>
    <row r="81" spans="1:39" s="725" customFormat="1" ht="15" x14ac:dyDescent="0.25">
      <c r="A81" s="1244" t="s">
        <v>8263</v>
      </c>
      <c r="B81" s="855"/>
      <c r="C81" s="855"/>
      <c r="D81" s="851" t="s">
        <v>10739</v>
      </c>
      <c r="E81" s="847" t="s">
        <v>10682</v>
      </c>
      <c r="F81" s="813">
        <f t="shared" si="8"/>
        <v>46038</v>
      </c>
      <c r="G81" s="814" t="str">
        <f t="shared" si="9"/>
        <v>A</v>
      </c>
      <c r="H81" s="941" t="str">
        <f t="shared" si="10"/>
        <v>MR_DER-1514_26</v>
      </c>
      <c r="I81" s="816" t="str">
        <f t="shared" si="11"/>
        <v>ND</v>
      </c>
      <c r="J81" s="816" t="str">
        <f t="shared" si="12"/>
        <v>ND</v>
      </c>
      <c r="K81" s="848" t="s">
        <v>3730</v>
      </c>
      <c r="L81" s="849">
        <v>45936</v>
      </c>
      <c r="M81" s="218" t="s">
        <v>10744</v>
      </c>
      <c r="N81" s="855" t="s">
        <v>10360</v>
      </c>
      <c r="O81" s="849">
        <v>45966</v>
      </c>
      <c r="P81" s="949"/>
      <c r="Q81" s="848" t="s">
        <v>3748</v>
      </c>
      <c r="R81" s="849">
        <v>46001</v>
      </c>
      <c r="S81" s="218" t="s">
        <v>11544</v>
      </c>
      <c r="T81" s="851"/>
      <c r="U81" s="851"/>
      <c r="W81" s="856" t="s">
        <v>3748</v>
      </c>
      <c r="X81" s="852">
        <v>46038</v>
      </c>
      <c r="Y81" s="218" t="s">
        <v>11983</v>
      </c>
      <c r="Z81" s="851"/>
      <c r="AA81" s="851"/>
      <c r="AC81" s="856"/>
      <c r="AD81" s="851"/>
      <c r="AF81" s="851"/>
      <c r="AG81" s="851"/>
      <c r="AI81" s="856"/>
      <c r="AJ81" s="851"/>
      <c r="AL81" s="851"/>
      <c r="AM81" s="851"/>
    </row>
    <row r="82" spans="1:39" s="725" customFormat="1" ht="15" x14ac:dyDescent="0.25">
      <c r="A82" s="1244" t="s">
        <v>8263</v>
      </c>
      <c r="B82" s="855"/>
      <c r="C82" s="855"/>
      <c r="D82" s="851" t="s">
        <v>10739</v>
      </c>
      <c r="E82" s="847" t="s">
        <v>10683</v>
      </c>
      <c r="F82" s="813">
        <f t="shared" si="8"/>
        <v>46038</v>
      </c>
      <c r="G82" s="814" t="str">
        <f t="shared" si="9"/>
        <v>A</v>
      </c>
      <c r="H82" s="941" t="str">
        <f t="shared" si="10"/>
        <v>MR_DER-1514_26</v>
      </c>
      <c r="I82" s="816" t="str">
        <f t="shared" si="11"/>
        <v>ND</v>
      </c>
      <c r="J82" s="816" t="str">
        <f t="shared" si="12"/>
        <v>ND</v>
      </c>
      <c r="K82" s="848" t="s">
        <v>3730</v>
      </c>
      <c r="L82" s="849">
        <v>45936</v>
      </c>
      <c r="M82" s="218" t="s">
        <v>10744</v>
      </c>
      <c r="N82" s="855" t="s">
        <v>10360</v>
      </c>
      <c r="O82" s="849">
        <v>45966</v>
      </c>
      <c r="P82" s="949"/>
      <c r="Q82" s="848" t="s">
        <v>3748</v>
      </c>
      <c r="R82" s="849">
        <v>46001</v>
      </c>
      <c r="S82" s="218" t="s">
        <v>11544</v>
      </c>
      <c r="T82" s="851"/>
      <c r="U82" s="851"/>
      <c r="W82" s="856" t="s">
        <v>3748</v>
      </c>
      <c r="X82" s="852">
        <v>46038</v>
      </c>
      <c r="Y82" s="218" t="s">
        <v>11983</v>
      </c>
      <c r="Z82" s="851"/>
      <c r="AA82" s="851"/>
      <c r="AC82" s="856"/>
      <c r="AD82" s="851"/>
      <c r="AF82" s="851"/>
      <c r="AG82" s="851"/>
      <c r="AI82" s="856"/>
      <c r="AJ82" s="851"/>
      <c r="AL82" s="851"/>
      <c r="AM82" s="851"/>
    </row>
    <row r="83" spans="1:39" s="725" customFormat="1" ht="12" customHeight="1" x14ac:dyDescent="0.25">
      <c r="A83" s="1244" t="s">
        <v>8263</v>
      </c>
      <c r="B83" s="855"/>
      <c r="C83" s="855"/>
      <c r="D83" s="851" t="s">
        <v>10739</v>
      </c>
      <c r="E83" s="847" t="s">
        <v>10684</v>
      </c>
      <c r="F83" s="813">
        <f t="shared" si="8"/>
        <v>46038</v>
      </c>
      <c r="G83" s="814" t="str">
        <f t="shared" si="9"/>
        <v>A</v>
      </c>
      <c r="H83" s="941" t="str">
        <f t="shared" si="10"/>
        <v>MR_DER-1514_26</v>
      </c>
      <c r="I83" s="816" t="str">
        <f t="shared" si="11"/>
        <v>ND</v>
      </c>
      <c r="J83" s="816" t="str">
        <f t="shared" si="12"/>
        <v>ND</v>
      </c>
      <c r="K83" s="848" t="s">
        <v>3730</v>
      </c>
      <c r="L83" s="849">
        <v>45936</v>
      </c>
      <c r="M83" s="218" t="s">
        <v>10744</v>
      </c>
      <c r="N83" s="855" t="s">
        <v>10360</v>
      </c>
      <c r="O83" s="849">
        <v>45966</v>
      </c>
      <c r="P83" s="949"/>
      <c r="Q83" s="848" t="s">
        <v>3748</v>
      </c>
      <c r="R83" s="849">
        <v>46001</v>
      </c>
      <c r="S83" s="218" t="s">
        <v>11544</v>
      </c>
      <c r="T83" s="851"/>
      <c r="U83" s="851"/>
      <c r="W83" s="856" t="s">
        <v>3748</v>
      </c>
      <c r="X83" s="852">
        <v>46038</v>
      </c>
      <c r="Y83" s="218" t="s">
        <v>11983</v>
      </c>
      <c r="Z83" s="851"/>
      <c r="AA83" s="851"/>
      <c r="AC83" s="856"/>
      <c r="AD83" s="851"/>
      <c r="AF83" s="851"/>
      <c r="AG83" s="851"/>
      <c r="AI83" s="856"/>
      <c r="AJ83" s="851"/>
      <c r="AL83" s="851"/>
      <c r="AM83" s="851"/>
    </row>
    <row r="84" spans="1:39" s="725" customFormat="1" ht="12" customHeight="1" x14ac:dyDescent="0.25">
      <c r="A84" s="1244" t="s">
        <v>8263</v>
      </c>
      <c r="B84" s="855"/>
      <c r="C84" s="855"/>
      <c r="D84" s="851" t="s">
        <v>10739</v>
      </c>
      <c r="E84" s="847" t="s">
        <v>10685</v>
      </c>
      <c r="F84" s="813">
        <f t="shared" ref="F84:F115" si="13">IF(L84&lt;&gt;0,MAX(L84,R84,X84,AD84,AJ84),"NE")</f>
        <v>46038</v>
      </c>
      <c r="G84" s="814" t="str">
        <f t="shared" si="9"/>
        <v>A</v>
      </c>
      <c r="H84" s="941" t="str">
        <f t="shared" si="10"/>
        <v>MR_DER-1514_26</v>
      </c>
      <c r="I84" s="816" t="str">
        <f t="shared" si="11"/>
        <v>ND</v>
      </c>
      <c r="J84" s="816" t="str">
        <f t="shared" si="12"/>
        <v>ND</v>
      </c>
      <c r="K84" s="848" t="s">
        <v>3730</v>
      </c>
      <c r="L84" s="849">
        <v>45936</v>
      </c>
      <c r="M84" s="218" t="s">
        <v>10744</v>
      </c>
      <c r="N84" s="855" t="s">
        <v>10360</v>
      </c>
      <c r="O84" s="849">
        <v>45966</v>
      </c>
      <c r="P84" s="949"/>
      <c r="Q84" s="848" t="s">
        <v>3748</v>
      </c>
      <c r="R84" s="849">
        <v>46001</v>
      </c>
      <c r="S84" s="218" t="s">
        <v>11544</v>
      </c>
      <c r="T84" s="851"/>
      <c r="U84" s="851"/>
      <c r="W84" s="856" t="s">
        <v>3748</v>
      </c>
      <c r="X84" s="852">
        <v>46038</v>
      </c>
      <c r="Y84" s="218" t="s">
        <v>11983</v>
      </c>
      <c r="Z84" s="851"/>
      <c r="AA84" s="851"/>
      <c r="AC84" s="856"/>
      <c r="AD84" s="851"/>
      <c r="AF84" s="851"/>
      <c r="AG84" s="851"/>
      <c r="AI84" s="856"/>
      <c r="AJ84" s="851"/>
      <c r="AL84" s="851"/>
      <c r="AM84" s="851"/>
    </row>
    <row r="85" spans="1:39" s="725" customFormat="1" ht="12" customHeight="1" x14ac:dyDescent="0.25">
      <c r="A85" s="1244" t="s">
        <v>8263</v>
      </c>
      <c r="B85" s="855"/>
      <c r="C85" s="855"/>
      <c r="D85" s="851" t="s">
        <v>10739</v>
      </c>
      <c r="E85" s="847" t="s">
        <v>10686</v>
      </c>
      <c r="F85" s="813">
        <f t="shared" si="13"/>
        <v>46038</v>
      </c>
      <c r="G85" s="814" t="str">
        <f t="shared" si="9"/>
        <v>A</v>
      </c>
      <c r="H85" s="941" t="str">
        <f t="shared" si="10"/>
        <v>MR_DER-1514_26</v>
      </c>
      <c r="I85" s="816" t="str">
        <f t="shared" si="11"/>
        <v>ND</v>
      </c>
      <c r="J85" s="816" t="str">
        <f t="shared" si="12"/>
        <v>ND</v>
      </c>
      <c r="K85" s="848" t="s">
        <v>3730</v>
      </c>
      <c r="L85" s="849">
        <v>45936</v>
      </c>
      <c r="M85" s="218" t="s">
        <v>10744</v>
      </c>
      <c r="N85" s="855" t="s">
        <v>10360</v>
      </c>
      <c r="O85" s="849">
        <v>45966</v>
      </c>
      <c r="P85" s="949"/>
      <c r="Q85" s="848" t="s">
        <v>3748</v>
      </c>
      <c r="R85" s="849">
        <v>46001</v>
      </c>
      <c r="S85" s="218" t="s">
        <v>11544</v>
      </c>
      <c r="T85" s="851"/>
      <c r="U85" s="851"/>
      <c r="W85" s="856" t="s">
        <v>3748</v>
      </c>
      <c r="X85" s="852">
        <v>46038</v>
      </c>
      <c r="Y85" s="218" t="s">
        <v>11983</v>
      </c>
      <c r="Z85" s="851"/>
      <c r="AA85" s="851"/>
      <c r="AC85" s="856"/>
      <c r="AD85" s="851"/>
      <c r="AF85" s="851"/>
      <c r="AG85" s="851"/>
      <c r="AI85" s="856"/>
      <c r="AJ85" s="851"/>
      <c r="AL85" s="851"/>
      <c r="AM85" s="851"/>
    </row>
    <row r="86" spans="1:39" s="725" customFormat="1" ht="12" customHeight="1" x14ac:dyDescent="0.25">
      <c r="A86" s="1244" t="s">
        <v>8263</v>
      </c>
      <c r="B86" s="855"/>
      <c r="C86" s="855"/>
      <c r="D86" s="851" t="s">
        <v>10739</v>
      </c>
      <c r="E86" s="847" t="s">
        <v>10687</v>
      </c>
      <c r="F86" s="813">
        <f t="shared" si="13"/>
        <v>46038</v>
      </c>
      <c r="G86" s="814" t="str">
        <f t="shared" si="9"/>
        <v>A</v>
      </c>
      <c r="H86" s="941" t="str">
        <f t="shared" si="10"/>
        <v>MR_DER-1514_26</v>
      </c>
      <c r="I86" s="816" t="str">
        <f t="shared" si="11"/>
        <v>ND</v>
      </c>
      <c r="J86" s="816" t="str">
        <f t="shared" si="12"/>
        <v>ND</v>
      </c>
      <c r="K86" s="848" t="s">
        <v>3730</v>
      </c>
      <c r="L86" s="849">
        <v>45936</v>
      </c>
      <c r="M86" s="218" t="s">
        <v>10744</v>
      </c>
      <c r="N86" s="855" t="s">
        <v>10360</v>
      </c>
      <c r="O86" s="849">
        <v>45966</v>
      </c>
      <c r="P86" s="949"/>
      <c r="Q86" s="848" t="s">
        <v>3748</v>
      </c>
      <c r="R86" s="849">
        <v>46001</v>
      </c>
      <c r="S86" s="218" t="s">
        <v>11544</v>
      </c>
      <c r="T86" s="851"/>
      <c r="U86" s="851"/>
      <c r="W86" s="856" t="s">
        <v>3748</v>
      </c>
      <c r="X86" s="852">
        <v>46038</v>
      </c>
      <c r="Y86" s="218" t="s">
        <v>11983</v>
      </c>
      <c r="Z86" s="851"/>
      <c r="AA86" s="851"/>
      <c r="AC86" s="856"/>
      <c r="AD86" s="851"/>
      <c r="AF86" s="851"/>
      <c r="AG86" s="851"/>
      <c r="AI86" s="856"/>
      <c r="AJ86" s="851"/>
      <c r="AL86" s="851"/>
      <c r="AM86" s="851"/>
    </row>
    <row r="87" spans="1:39" s="725" customFormat="1" ht="12" customHeight="1" x14ac:dyDescent="0.25">
      <c r="A87" s="1244" t="s">
        <v>8263</v>
      </c>
      <c r="B87" s="855"/>
      <c r="C87" s="855"/>
      <c r="D87" s="851" t="s">
        <v>10739</v>
      </c>
      <c r="E87" s="847" t="s">
        <v>10688</v>
      </c>
      <c r="F87" s="813">
        <f t="shared" si="13"/>
        <v>46038</v>
      </c>
      <c r="G87" s="814" t="str">
        <f t="shared" si="9"/>
        <v>A</v>
      </c>
      <c r="H87" s="941" t="str">
        <f t="shared" si="10"/>
        <v>MR_DER-1514_26</v>
      </c>
      <c r="I87" s="816" t="str">
        <f t="shared" si="11"/>
        <v>ND</v>
      </c>
      <c r="J87" s="816" t="str">
        <f t="shared" si="12"/>
        <v>ND</v>
      </c>
      <c r="K87" s="848" t="s">
        <v>3730</v>
      </c>
      <c r="L87" s="849">
        <v>45936</v>
      </c>
      <c r="M87" s="218" t="s">
        <v>10744</v>
      </c>
      <c r="N87" s="855" t="s">
        <v>10360</v>
      </c>
      <c r="O87" s="849">
        <v>45966</v>
      </c>
      <c r="P87" s="949"/>
      <c r="Q87" s="848" t="s">
        <v>3748</v>
      </c>
      <c r="R87" s="849">
        <v>46001</v>
      </c>
      <c r="S87" s="218" t="s">
        <v>11544</v>
      </c>
      <c r="T87" s="851"/>
      <c r="U87" s="851"/>
      <c r="W87" s="856" t="s">
        <v>3748</v>
      </c>
      <c r="X87" s="852">
        <v>46038</v>
      </c>
      <c r="Y87" s="218" t="s">
        <v>11983</v>
      </c>
      <c r="Z87" s="851"/>
      <c r="AA87" s="851"/>
      <c r="AC87" s="856"/>
      <c r="AD87" s="851"/>
      <c r="AF87" s="851"/>
      <c r="AG87" s="851"/>
      <c r="AI87" s="856"/>
      <c r="AJ87" s="851"/>
      <c r="AL87" s="851"/>
      <c r="AM87" s="851"/>
    </row>
    <row r="88" spans="1:39" s="725" customFormat="1" ht="12" customHeight="1" x14ac:dyDescent="0.25">
      <c r="A88" s="1244" t="s">
        <v>8263</v>
      </c>
      <c r="B88" s="855"/>
      <c r="C88" s="855"/>
      <c r="D88" s="851" t="s">
        <v>10739</v>
      </c>
      <c r="E88" s="847" t="s">
        <v>10689</v>
      </c>
      <c r="F88" s="813">
        <f t="shared" si="13"/>
        <v>46038</v>
      </c>
      <c r="G88" s="814" t="str">
        <f t="shared" si="9"/>
        <v>A</v>
      </c>
      <c r="H88" s="941" t="str">
        <f t="shared" si="10"/>
        <v>MR_DER-1514_26</v>
      </c>
      <c r="I88" s="816" t="str">
        <f t="shared" si="11"/>
        <v>ND</v>
      </c>
      <c r="J88" s="816" t="str">
        <f t="shared" si="12"/>
        <v>ND</v>
      </c>
      <c r="K88" s="848" t="s">
        <v>3730</v>
      </c>
      <c r="L88" s="849">
        <v>45936</v>
      </c>
      <c r="M88" s="218" t="s">
        <v>10744</v>
      </c>
      <c r="N88" s="855" t="s">
        <v>10360</v>
      </c>
      <c r="O88" s="849">
        <v>45966</v>
      </c>
      <c r="P88" s="949"/>
      <c r="Q88" s="848" t="s">
        <v>3748</v>
      </c>
      <c r="R88" s="849">
        <v>46001</v>
      </c>
      <c r="S88" s="218" t="s">
        <v>11544</v>
      </c>
      <c r="T88" s="851"/>
      <c r="U88" s="851"/>
      <c r="W88" s="856" t="s">
        <v>3748</v>
      </c>
      <c r="X88" s="852">
        <v>46038</v>
      </c>
      <c r="Y88" s="218" t="s">
        <v>11983</v>
      </c>
      <c r="Z88" s="851"/>
      <c r="AA88" s="851"/>
      <c r="AC88" s="856"/>
      <c r="AD88" s="851"/>
      <c r="AF88" s="851"/>
      <c r="AG88" s="851"/>
      <c r="AI88" s="856"/>
      <c r="AJ88" s="851"/>
      <c r="AL88" s="851"/>
      <c r="AM88" s="851"/>
    </row>
    <row r="89" spans="1:39" s="725" customFormat="1" ht="12" customHeight="1" x14ac:dyDescent="0.25">
      <c r="A89" s="1244" t="s">
        <v>8263</v>
      </c>
      <c r="B89" s="855"/>
      <c r="C89" s="855"/>
      <c r="D89" s="851" t="s">
        <v>10739</v>
      </c>
      <c r="E89" s="847" t="s">
        <v>10690</v>
      </c>
      <c r="F89" s="813">
        <f t="shared" si="13"/>
        <v>46038</v>
      </c>
      <c r="G89" s="814" t="str">
        <f t="shared" si="9"/>
        <v>A</v>
      </c>
      <c r="H89" s="941" t="str">
        <f t="shared" si="10"/>
        <v>MR_DER-1514_26</v>
      </c>
      <c r="I89" s="816" t="str">
        <f t="shared" si="11"/>
        <v>ND</v>
      </c>
      <c r="J89" s="816" t="str">
        <f t="shared" si="12"/>
        <v>ND</v>
      </c>
      <c r="K89" s="848" t="s">
        <v>3730</v>
      </c>
      <c r="L89" s="849">
        <v>45936</v>
      </c>
      <c r="M89" s="218" t="s">
        <v>10744</v>
      </c>
      <c r="N89" s="855" t="s">
        <v>10360</v>
      </c>
      <c r="O89" s="849">
        <v>45966</v>
      </c>
      <c r="P89" s="949"/>
      <c r="Q89" s="848" t="s">
        <v>3748</v>
      </c>
      <c r="R89" s="849">
        <v>46001</v>
      </c>
      <c r="S89" s="218" t="s">
        <v>11544</v>
      </c>
      <c r="T89" s="851"/>
      <c r="U89" s="851"/>
      <c r="W89" s="856" t="s">
        <v>3748</v>
      </c>
      <c r="X89" s="852">
        <v>46038</v>
      </c>
      <c r="Y89" s="218" t="s">
        <v>11983</v>
      </c>
      <c r="Z89" s="851"/>
      <c r="AA89" s="851"/>
      <c r="AC89" s="856"/>
      <c r="AD89" s="851"/>
      <c r="AF89" s="851"/>
      <c r="AG89" s="851"/>
      <c r="AI89" s="856"/>
      <c r="AJ89" s="851"/>
      <c r="AL89" s="851"/>
      <c r="AM89" s="851"/>
    </row>
    <row r="90" spans="1:39" s="725" customFormat="1" ht="12" customHeight="1" x14ac:dyDescent="0.25">
      <c r="A90" s="1244" t="s">
        <v>8263</v>
      </c>
      <c r="B90" s="855"/>
      <c r="C90" s="855"/>
      <c r="D90" s="851" t="s">
        <v>10739</v>
      </c>
      <c r="E90" s="847" t="s">
        <v>10691</v>
      </c>
      <c r="F90" s="813">
        <f t="shared" si="13"/>
        <v>46038</v>
      </c>
      <c r="G90" s="814" t="str">
        <f t="shared" si="9"/>
        <v>A</v>
      </c>
      <c r="H90" s="941" t="str">
        <f t="shared" si="10"/>
        <v>MR_DER-1514_26</v>
      </c>
      <c r="I90" s="816" t="str">
        <f t="shared" si="11"/>
        <v>ND</v>
      </c>
      <c r="J90" s="816" t="str">
        <f t="shared" si="12"/>
        <v>ND</v>
      </c>
      <c r="K90" s="848" t="s">
        <v>3730</v>
      </c>
      <c r="L90" s="849">
        <v>45936</v>
      </c>
      <c r="M90" s="218" t="s">
        <v>10744</v>
      </c>
      <c r="N90" s="855" t="s">
        <v>10360</v>
      </c>
      <c r="O90" s="849">
        <v>45966</v>
      </c>
      <c r="P90" s="949"/>
      <c r="Q90" s="848" t="s">
        <v>3748</v>
      </c>
      <c r="R90" s="849">
        <v>46001</v>
      </c>
      <c r="S90" s="218" t="s">
        <v>11544</v>
      </c>
      <c r="T90" s="851"/>
      <c r="U90" s="851"/>
      <c r="W90" s="856" t="s">
        <v>3748</v>
      </c>
      <c r="X90" s="852">
        <v>46038</v>
      </c>
      <c r="Y90" s="218" t="s">
        <v>11983</v>
      </c>
      <c r="Z90" s="851"/>
      <c r="AA90" s="851"/>
      <c r="AC90" s="856"/>
      <c r="AD90" s="851"/>
      <c r="AF90" s="851"/>
      <c r="AG90" s="851"/>
      <c r="AI90" s="856"/>
      <c r="AJ90" s="851"/>
      <c r="AL90" s="851"/>
      <c r="AM90" s="851"/>
    </row>
    <row r="91" spans="1:39" s="725" customFormat="1" ht="12" customHeight="1" x14ac:dyDescent="0.25">
      <c r="A91" s="1244" t="s">
        <v>8263</v>
      </c>
      <c r="B91" s="855"/>
      <c r="C91" s="855"/>
      <c r="D91" s="851" t="s">
        <v>10739</v>
      </c>
      <c r="E91" s="847" t="s">
        <v>10692</v>
      </c>
      <c r="F91" s="813">
        <f t="shared" si="13"/>
        <v>46038</v>
      </c>
      <c r="G91" s="814" t="str">
        <f t="shared" si="9"/>
        <v>A</v>
      </c>
      <c r="H91" s="941" t="str">
        <f t="shared" si="10"/>
        <v>MR_DER-1514_26</v>
      </c>
      <c r="I91" s="816" t="str">
        <f t="shared" si="11"/>
        <v>ND</v>
      </c>
      <c r="J91" s="816" t="str">
        <f t="shared" si="12"/>
        <v>ND</v>
      </c>
      <c r="K91" s="848" t="s">
        <v>3730</v>
      </c>
      <c r="L91" s="849">
        <v>45936</v>
      </c>
      <c r="M91" s="218" t="s">
        <v>10744</v>
      </c>
      <c r="N91" s="855" t="s">
        <v>10360</v>
      </c>
      <c r="O91" s="849">
        <v>45966</v>
      </c>
      <c r="P91" s="949"/>
      <c r="Q91" s="848" t="s">
        <v>3748</v>
      </c>
      <c r="R91" s="849">
        <v>46001</v>
      </c>
      <c r="S91" s="218" t="s">
        <v>11544</v>
      </c>
      <c r="T91" s="851"/>
      <c r="U91" s="851"/>
      <c r="W91" s="856" t="s">
        <v>3748</v>
      </c>
      <c r="X91" s="852">
        <v>46038</v>
      </c>
      <c r="Y91" s="218" t="s">
        <v>11983</v>
      </c>
      <c r="Z91" s="851"/>
      <c r="AA91" s="851"/>
      <c r="AC91" s="856"/>
      <c r="AD91" s="851"/>
      <c r="AF91" s="851"/>
      <c r="AG91" s="851"/>
      <c r="AI91" s="856"/>
      <c r="AJ91" s="851"/>
      <c r="AL91" s="851"/>
      <c r="AM91" s="851"/>
    </row>
    <row r="92" spans="1:39" s="725" customFormat="1" ht="12" customHeight="1" x14ac:dyDescent="0.25">
      <c r="A92" s="1244" t="s">
        <v>8263</v>
      </c>
      <c r="B92" s="855"/>
      <c r="C92" s="855"/>
      <c r="D92" s="851" t="s">
        <v>10739</v>
      </c>
      <c r="E92" s="847" t="s">
        <v>10693</v>
      </c>
      <c r="F92" s="813">
        <f t="shared" si="13"/>
        <v>46038</v>
      </c>
      <c r="G92" s="814" t="str">
        <f t="shared" si="9"/>
        <v>A</v>
      </c>
      <c r="H92" s="941" t="str">
        <f t="shared" si="10"/>
        <v>MR_DER-1514_26</v>
      </c>
      <c r="I92" s="816" t="str">
        <f t="shared" si="11"/>
        <v>ND</v>
      </c>
      <c r="J92" s="816" t="str">
        <f t="shared" si="12"/>
        <v>ND</v>
      </c>
      <c r="K92" s="848" t="s">
        <v>3730</v>
      </c>
      <c r="L92" s="849">
        <v>45936</v>
      </c>
      <c r="M92" s="218" t="s">
        <v>10744</v>
      </c>
      <c r="N92" s="855" t="s">
        <v>10360</v>
      </c>
      <c r="O92" s="849">
        <v>45966</v>
      </c>
      <c r="P92" s="949"/>
      <c r="Q92" s="848" t="s">
        <v>3748</v>
      </c>
      <c r="R92" s="849">
        <v>46001</v>
      </c>
      <c r="S92" s="218" t="s">
        <v>11544</v>
      </c>
      <c r="T92" s="851"/>
      <c r="U92" s="851"/>
      <c r="W92" s="856" t="s">
        <v>3748</v>
      </c>
      <c r="X92" s="852">
        <v>46038</v>
      </c>
      <c r="Y92" s="218" t="s">
        <v>11983</v>
      </c>
      <c r="Z92" s="851"/>
      <c r="AA92" s="851"/>
      <c r="AC92" s="856"/>
      <c r="AD92" s="851"/>
      <c r="AF92" s="851"/>
      <c r="AG92" s="851"/>
      <c r="AI92" s="856"/>
      <c r="AJ92" s="851"/>
      <c r="AL92" s="851"/>
      <c r="AM92" s="851"/>
    </row>
    <row r="93" spans="1:39" s="725" customFormat="1" ht="12" customHeight="1" x14ac:dyDescent="0.25">
      <c r="A93" s="1244" t="s">
        <v>8263</v>
      </c>
      <c r="B93" s="855"/>
      <c r="C93" s="855"/>
      <c r="D93" s="851" t="s">
        <v>10740</v>
      </c>
      <c r="E93" s="847" t="s">
        <v>10694</v>
      </c>
      <c r="F93" s="813">
        <f t="shared" si="13"/>
        <v>46092</v>
      </c>
      <c r="G93" s="814" t="str">
        <f t="shared" si="9"/>
        <v>A</v>
      </c>
      <c r="H93" s="941" t="str">
        <f t="shared" si="10"/>
        <v>MR_DER-1616_26</v>
      </c>
      <c r="I93" s="816" t="str">
        <f t="shared" si="11"/>
        <v>ND</v>
      </c>
      <c r="J93" s="816" t="str">
        <f t="shared" si="12"/>
        <v>ND</v>
      </c>
      <c r="K93" s="848" t="s">
        <v>3730</v>
      </c>
      <c r="L93" s="849">
        <v>45936</v>
      </c>
      <c r="M93" s="218" t="s">
        <v>10745</v>
      </c>
      <c r="N93" s="855" t="s">
        <v>5538</v>
      </c>
      <c r="O93" s="849">
        <v>45966</v>
      </c>
      <c r="P93" s="949"/>
      <c r="Q93" s="848" t="s">
        <v>3748</v>
      </c>
      <c r="R93" s="849">
        <v>46092</v>
      </c>
      <c r="S93" s="218" t="s">
        <v>12318</v>
      </c>
      <c r="T93" s="851"/>
      <c r="U93" s="851"/>
      <c r="W93" s="856"/>
      <c r="X93" s="851"/>
      <c r="Z93" s="851"/>
      <c r="AA93" s="851"/>
      <c r="AC93" s="856"/>
      <c r="AD93" s="851"/>
      <c r="AF93" s="851"/>
      <c r="AG93" s="851"/>
      <c r="AI93" s="856"/>
      <c r="AJ93" s="851"/>
      <c r="AL93" s="851"/>
      <c r="AM93" s="851"/>
    </row>
    <row r="94" spans="1:39" s="725" customFormat="1" ht="12" customHeight="1" x14ac:dyDescent="0.25">
      <c r="A94" s="1244" t="s">
        <v>8263</v>
      </c>
      <c r="B94" s="855"/>
      <c r="C94" s="855"/>
      <c r="D94" s="851" t="s">
        <v>10740</v>
      </c>
      <c r="E94" s="847" t="s">
        <v>10695</v>
      </c>
      <c r="F94" s="813">
        <f t="shared" si="13"/>
        <v>46092</v>
      </c>
      <c r="G94" s="814" t="str">
        <f t="shared" si="9"/>
        <v>A</v>
      </c>
      <c r="H94" s="941" t="str">
        <f t="shared" si="10"/>
        <v>MR_DER-1616_26</v>
      </c>
      <c r="I94" s="816" t="str">
        <f t="shared" si="11"/>
        <v>ND</v>
      </c>
      <c r="J94" s="816" t="str">
        <f t="shared" si="12"/>
        <v>ND</v>
      </c>
      <c r="K94" s="848" t="s">
        <v>3730</v>
      </c>
      <c r="L94" s="849">
        <v>45936</v>
      </c>
      <c r="M94" s="218" t="s">
        <v>10745</v>
      </c>
      <c r="N94" s="855" t="s">
        <v>5538</v>
      </c>
      <c r="O94" s="849">
        <v>45966</v>
      </c>
      <c r="P94" s="949"/>
      <c r="Q94" s="848" t="s">
        <v>3748</v>
      </c>
      <c r="R94" s="849">
        <v>46092</v>
      </c>
      <c r="S94" s="218" t="s">
        <v>12318</v>
      </c>
      <c r="T94" s="851"/>
      <c r="U94" s="851"/>
      <c r="W94" s="856"/>
      <c r="X94" s="851"/>
      <c r="Z94" s="851"/>
      <c r="AA94" s="851"/>
      <c r="AC94" s="856"/>
      <c r="AD94" s="851"/>
      <c r="AF94" s="851"/>
      <c r="AG94" s="851"/>
      <c r="AI94" s="856"/>
      <c r="AJ94" s="851"/>
      <c r="AL94" s="851"/>
      <c r="AM94" s="851"/>
    </row>
    <row r="95" spans="1:39" s="725" customFormat="1" ht="12" customHeight="1" x14ac:dyDescent="0.25">
      <c r="A95" s="1244" t="s">
        <v>8263</v>
      </c>
      <c r="B95" s="855"/>
      <c r="C95" s="855"/>
      <c r="D95" s="851" t="s">
        <v>10741</v>
      </c>
      <c r="E95" s="847" t="s">
        <v>10696</v>
      </c>
      <c r="F95" s="813">
        <f t="shared" si="13"/>
        <v>46038</v>
      </c>
      <c r="G95" s="814" t="str">
        <f t="shared" si="9"/>
        <v>A</v>
      </c>
      <c r="H95" s="941" t="str">
        <f t="shared" si="10"/>
        <v>MR_DER-1515_26</v>
      </c>
      <c r="I95" s="816" t="str">
        <f t="shared" si="11"/>
        <v>ND</v>
      </c>
      <c r="J95" s="816" t="str">
        <f t="shared" si="12"/>
        <v>ND</v>
      </c>
      <c r="K95" s="848" t="s">
        <v>3730</v>
      </c>
      <c r="L95" s="849">
        <v>45936</v>
      </c>
      <c r="M95" s="218" t="s">
        <v>10746</v>
      </c>
      <c r="N95" s="855" t="s">
        <v>10360</v>
      </c>
      <c r="O95" s="849">
        <v>45966</v>
      </c>
      <c r="P95" s="949"/>
      <c r="Q95" s="848" t="s">
        <v>3748</v>
      </c>
      <c r="R95" s="849">
        <v>46001</v>
      </c>
      <c r="S95" s="218" t="s">
        <v>11544</v>
      </c>
      <c r="T95" s="851"/>
      <c r="U95" s="851"/>
      <c r="W95" s="856" t="s">
        <v>3748</v>
      </c>
      <c r="X95" s="852">
        <v>46038</v>
      </c>
      <c r="Y95" s="218" t="s">
        <v>11984</v>
      </c>
      <c r="Z95" s="851"/>
      <c r="AA95" s="851"/>
      <c r="AC95" s="856"/>
      <c r="AD95" s="851"/>
      <c r="AF95" s="851"/>
      <c r="AG95" s="851"/>
      <c r="AI95" s="856"/>
      <c r="AJ95" s="851"/>
      <c r="AL95" s="851"/>
      <c r="AM95" s="851"/>
    </row>
    <row r="96" spans="1:39" s="725" customFormat="1" ht="12" customHeight="1" x14ac:dyDescent="0.25">
      <c r="A96" s="1244" t="s">
        <v>8263</v>
      </c>
      <c r="B96" s="855"/>
      <c r="C96" s="855"/>
      <c r="D96" s="851" t="s">
        <v>10741</v>
      </c>
      <c r="E96" s="847" t="s">
        <v>10697</v>
      </c>
      <c r="F96" s="813">
        <f t="shared" si="13"/>
        <v>46038</v>
      </c>
      <c r="G96" s="814" t="str">
        <f t="shared" si="9"/>
        <v>A</v>
      </c>
      <c r="H96" s="941" t="str">
        <f t="shared" si="10"/>
        <v>MR_DER-1515_26</v>
      </c>
      <c r="I96" s="816" t="str">
        <f t="shared" si="11"/>
        <v>ND</v>
      </c>
      <c r="J96" s="816" t="str">
        <f t="shared" si="12"/>
        <v>ND</v>
      </c>
      <c r="K96" s="848" t="s">
        <v>3730</v>
      </c>
      <c r="L96" s="849">
        <v>45936</v>
      </c>
      <c r="M96" s="218" t="s">
        <v>10746</v>
      </c>
      <c r="N96" s="855" t="s">
        <v>10360</v>
      </c>
      <c r="O96" s="849">
        <v>45966</v>
      </c>
      <c r="P96" s="949"/>
      <c r="Q96" s="848" t="s">
        <v>3748</v>
      </c>
      <c r="R96" s="849">
        <v>46001</v>
      </c>
      <c r="S96" s="218" t="s">
        <v>11544</v>
      </c>
      <c r="T96" s="851"/>
      <c r="U96" s="851"/>
      <c r="W96" s="856" t="s">
        <v>3748</v>
      </c>
      <c r="X96" s="852">
        <v>46038</v>
      </c>
      <c r="Y96" s="218" t="s">
        <v>11984</v>
      </c>
      <c r="Z96" s="851"/>
      <c r="AA96" s="851"/>
      <c r="AC96" s="856"/>
      <c r="AD96" s="851"/>
      <c r="AF96" s="851"/>
      <c r="AG96" s="851"/>
      <c r="AI96" s="856"/>
      <c r="AJ96" s="851"/>
      <c r="AL96" s="851"/>
      <c r="AM96" s="851"/>
    </row>
    <row r="97" spans="1:40" s="764" customFormat="1" ht="15" x14ac:dyDescent="0.25">
      <c r="A97" s="1241" t="s">
        <v>9037</v>
      </c>
      <c r="B97" s="880"/>
      <c r="C97" s="880"/>
      <c r="D97" s="884" t="s">
        <v>10741</v>
      </c>
      <c r="E97" s="872" t="s">
        <v>10698</v>
      </c>
      <c r="F97" s="832">
        <f t="shared" si="13"/>
        <v>46001</v>
      </c>
      <c r="G97" s="833" t="str">
        <f t="shared" si="9"/>
        <v>A</v>
      </c>
      <c r="H97" s="951" t="str">
        <f t="shared" si="10"/>
        <v>MR_DER-1450_25</v>
      </c>
      <c r="I97" s="834" t="str">
        <f t="shared" si="11"/>
        <v>ND</v>
      </c>
      <c r="J97" s="834" t="str">
        <f t="shared" si="12"/>
        <v>ND</v>
      </c>
      <c r="K97" s="873" t="s">
        <v>3730</v>
      </c>
      <c r="L97" s="874">
        <v>45936</v>
      </c>
      <c r="M97" s="23" t="s">
        <v>10746</v>
      </c>
      <c r="N97" s="880" t="s">
        <v>10360</v>
      </c>
      <c r="O97" s="874">
        <v>45966</v>
      </c>
      <c r="P97" s="1021"/>
      <c r="Q97" s="873" t="s">
        <v>3748</v>
      </c>
      <c r="R97" s="874">
        <v>46001</v>
      </c>
      <c r="S97" s="23" t="s">
        <v>11544</v>
      </c>
      <c r="T97" s="884"/>
      <c r="U97" s="884"/>
      <c r="W97" s="887"/>
      <c r="X97" s="884"/>
      <c r="Z97" s="884"/>
      <c r="AA97" s="884"/>
      <c r="AC97" s="887"/>
      <c r="AD97" s="884"/>
      <c r="AF97" s="884"/>
      <c r="AG97" s="884"/>
      <c r="AI97" s="887"/>
      <c r="AJ97" s="884"/>
      <c r="AL97" s="884"/>
      <c r="AM97" s="884"/>
      <c r="AN97" s="886"/>
    </row>
    <row r="98" spans="1:40" s="725" customFormat="1" ht="12" customHeight="1" x14ac:dyDescent="0.25">
      <c r="A98" s="1244" t="s">
        <v>8263</v>
      </c>
      <c r="B98" s="855"/>
      <c r="C98" s="855"/>
      <c r="D98" s="851" t="s">
        <v>10741</v>
      </c>
      <c r="E98" s="847" t="s">
        <v>10699</v>
      </c>
      <c r="F98" s="813">
        <f t="shared" si="13"/>
        <v>46038</v>
      </c>
      <c r="G98" s="814" t="str">
        <f t="shared" si="9"/>
        <v>A</v>
      </c>
      <c r="H98" s="941" t="str">
        <f t="shared" si="10"/>
        <v>MR_DER-1515_26</v>
      </c>
      <c r="I98" s="816" t="str">
        <f t="shared" si="11"/>
        <v>ND</v>
      </c>
      <c r="J98" s="816" t="str">
        <f t="shared" si="12"/>
        <v>ND</v>
      </c>
      <c r="K98" s="848" t="s">
        <v>3730</v>
      </c>
      <c r="L98" s="849">
        <v>45936</v>
      </c>
      <c r="M98" s="218" t="s">
        <v>10746</v>
      </c>
      <c r="N98" s="855" t="s">
        <v>10360</v>
      </c>
      <c r="O98" s="849">
        <v>45966</v>
      </c>
      <c r="P98" s="949"/>
      <c r="Q98" s="848" t="s">
        <v>3748</v>
      </c>
      <c r="R98" s="849">
        <v>46001</v>
      </c>
      <c r="S98" s="218" t="s">
        <v>11544</v>
      </c>
      <c r="T98" s="851"/>
      <c r="U98" s="851"/>
      <c r="W98" s="856" t="s">
        <v>3748</v>
      </c>
      <c r="X98" s="852">
        <v>46038</v>
      </c>
      <c r="Y98" s="218" t="s">
        <v>11984</v>
      </c>
      <c r="Z98" s="851"/>
      <c r="AA98" s="851"/>
      <c r="AC98" s="856"/>
      <c r="AD98" s="851"/>
      <c r="AF98" s="851"/>
      <c r="AG98" s="851"/>
      <c r="AI98" s="856"/>
      <c r="AJ98" s="851"/>
      <c r="AL98" s="851"/>
      <c r="AM98" s="851"/>
      <c r="AN98" s="859"/>
    </row>
    <row r="99" spans="1:40" s="725" customFormat="1" ht="12" customHeight="1" x14ac:dyDescent="0.25">
      <c r="A99" s="1244" t="s">
        <v>8263</v>
      </c>
      <c r="B99" s="855"/>
      <c r="C99" s="855"/>
      <c r="D99" s="851" t="s">
        <v>10741</v>
      </c>
      <c r="E99" s="847" t="s">
        <v>10700</v>
      </c>
      <c r="F99" s="813">
        <f t="shared" si="13"/>
        <v>46038</v>
      </c>
      <c r="G99" s="814" t="str">
        <f t="shared" si="9"/>
        <v>A</v>
      </c>
      <c r="H99" s="941" t="str">
        <f t="shared" si="10"/>
        <v>MR_DER-1515_26</v>
      </c>
      <c r="I99" s="816" t="str">
        <f t="shared" si="11"/>
        <v>ND</v>
      </c>
      <c r="J99" s="816" t="str">
        <f t="shared" si="12"/>
        <v>ND</v>
      </c>
      <c r="K99" s="848" t="s">
        <v>3730</v>
      </c>
      <c r="L99" s="849">
        <v>45936</v>
      </c>
      <c r="M99" s="218" t="s">
        <v>10746</v>
      </c>
      <c r="N99" s="855" t="s">
        <v>10360</v>
      </c>
      <c r="O99" s="849">
        <v>45966</v>
      </c>
      <c r="P99" s="949"/>
      <c r="Q99" s="848" t="s">
        <v>3748</v>
      </c>
      <c r="R99" s="849">
        <v>46001</v>
      </c>
      <c r="S99" s="218" t="s">
        <v>11544</v>
      </c>
      <c r="T99" s="851"/>
      <c r="U99" s="851"/>
      <c r="W99" s="856" t="s">
        <v>3748</v>
      </c>
      <c r="X99" s="852">
        <v>46038</v>
      </c>
      <c r="Y99" s="218" t="s">
        <v>11984</v>
      </c>
      <c r="Z99" s="851"/>
      <c r="AA99" s="851"/>
      <c r="AC99" s="856"/>
      <c r="AD99" s="851"/>
      <c r="AF99" s="851"/>
      <c r="AG99" s="851"/>
      <c r="AI99" s="856"/>
      <c r="AJ99" s="851"/>
      <c r="AL99" s="851"/>
      <c r="AM99" s="851"/>
      <c r="AN99" s="859"/>
    </row>
    <row r="100" spans="1:40" s="725" customFormat="1" ht="12" customHeight="1" x14ac:dyDescent="0.25">
      <c r="A100" s="1244" t="s">
        <v>8263</v>
      </c>
      <c r="B100" s="855"/>
      <c r="C100" s="855"/>
      <c r="D100" s="851" t="s">
        <v>10741</v>
      </c>
      <c r="E100" s="847" t="s">
        <v>10701</v>
      </c>
      <c r="F100" s="813">
        <f t="shared" si="13"/>
        <v>46038</v>
      </c>
      <c r="G100" s="814" t="str">
        <f t="shared" si="9"/>
        <v>A</v>
      </c>
      <c r="H100" s="941" t="str">
        <f t="shared" si="10"/>
        <v>MR_DER-1515_26</v>
      </c>
      <c r="I100" s="816" t="str">
        <f t="shared" si="11"/>
        <v>ND</v>
      </c>
      <c r="J100" s="816" t="str">
        <f t="shared" si="12"/>
        <v>ND</v>
      </c>
      <c r="K100" s="848" t="s">
        <v>3730</v>
      </c>
      <c r="L100" s="849">
        <v>45936</v>
      </c>
      <c r="M100" s="218" t="s">
        <v>10746</v>
      </c>
      <c r="N100" s="855" t="s">
        <v>10360</v>
      </c>
      <c r="O100" s="849">
        <v>45966</v>
      </c>
      <c r="P100" s="949"/>
      <c r="Q100" s="848" t="s">
        <v>3748</v>
      </c>
      <c r="R100" s="849">
        <v>46001</v>
      </c>
      <c r="S100" s="218" t="s">
        <v>11544</v>
      </c>
      <c r="T100" s="851"/>
      <c r="U100" s="851"/>
      <c r="W100" s="856" t="s">
        <v>3748</v>
      </c>
      <c r="X100" s="852">
        <v>46038</v>
      </c>
      <c r="Y100" s="218" t="s">
        <v>11984</v>
      </c>
      <c r="Z100" s="851"/>
      <c r="AA100" s="851"/>
      <c r="AC100" s="856"/>
      <c r="AD100" s="851"/>
      <c r="AF100" s="851"/>
      <c r="AG100" s="851"/>
      <c r="AI100" s="856"/>
      <c r="AJ100" s="851"/>
      <c r="AL100" s="851"/>
      <c r="AM100" s="851"/>
      <c r="AN100" s="859"/>
    </row>
    <row r="101" spans="1:40" s="725" customFormat="1" ht="12" customHeight="1" x14ac:dyDescent="0.25">
      <c r="A101" s="1244" t="s">
        <v>8263</v>
      </c>
      <c r="B101" s="855"/>
      <c r="C101" s="855"/>
      <c r="D101" s="851" t="s">
        <v>10741</v>
      </c>
      <c r="E101" s="847" t="s">
        <v>10702</v>
      </c>
      <c r="F101" s="813">
        <f t="shared" si="13"/>
        <v>46038</v>
      </c>
      <c r="G101" s="814" t="str">
        <f t="shared" si="9"/>
        <v>A</v>
      </c>
      <c r="H101" s="941" t="str">
        <f t="shared" si="10"/>
        <v>MR_DER-1515_26</v>
      </c>
      <c r="I101" s="816" t="str">
        <f t="shared" si="11"/>
        <v>ND</v>
      </c>
      <c r="J101" s="816" t="str">
        <f t="shared" si="12"/>
        <v>ND</v>
      </c>
      <c r="K101" s="848" t="s">
        <v>3730</v>
      </c>
      <c r="L101" s="849">
        <v>45936</v>
      </c>
      <c r="M101" s="218" t="s">
        <v>10746</v>
      </c>
      <c r="N101" s="855" t="s">
        <v>10360</v>
      </c>
      <c r="O101" s="849">
        <v>45966</v>
      </c>
      <c r="P101" s="949"/>
      <c r="Q101" s="848" t="s">
        <v>3748</v>
      </c>
      <c r="R101" s="849">
        <v>46001</v>
      </c>
      <c r="S101" s="218" t="s">
        <v>11544</v>
      </c>
      <c r="T101" s="851"/>
      <c r="U101" s="851"/>
      <c r="W101" s="856" t="s">
        <v>3748</v>
      </c>
      <c r="X101" s="852">
        <v>46038</v>
      </c>
      <c r="Y101" s="218" t="s">
        <v>11984</v>
      </c>
      <c r="Z101" s="851"/>
      <c r="AA101" s="851"/>
      <c r="AC101" s="856"/>
      <c r="AD101" s="851"/>
      <c r="AF101" s="851"/>
      <c r="AG101" s="851"/>
      <c r="AI101" s="856"/>
      <c r="AJ101" s="851"/>
      <c r="AL101" s="851"/>
      <c r="AM101" s="851"/>
      <c r="AN101" s="859"/>
    </row>
    <row r="102" spans="1:40" s="725" customFormat="1" ht="12" customHeight="1" x14ac:dyDescent="0.25">
      <c r="A102" s="1244" t="s">
        <v>8263</v>
      </c>
      <c r="B102" s="855"/>
      <c r="C102" s="855"/>
      <c r="D102" s="851" t="s">
        <v>10741</v>
      </c>
      <c r="E102" s="847" t="s">
        <v>10703</v>
      </c>
      <c r="F102" s="813">
        <f t="shared" si="13"/>
        <v>46038</v>
      </c>
      <c r="G102" s="814" t="str">
        <f t="shared" si="9"/>
        <v>A</v>
      </c>
      <c r="H102" s="941" t="str">
        <f t="shared" si="10"/>
        <v>MR_DER-1515_26</v>
      </c>
      <c r="I102" s="816" t="str">
        <f t="shared" si="11"/>
        <v>ND</v>
      </c>
      <c r="J102" s="816" t="str">
        <f t="shared" si="12"/>
        <v>ND</v>
      </c>
      <c r="K102" s="848" t="s">
        <v>3730</v>
      </c>
      <c r="L102" s="849">
        <v>45936</v>
      </c>
      <c r="M102" s="218" t="s">
        <v>10746</v>
      </c>
      <c r="N102" s="855" t="s">
        <v>10360</v>
      </c>
      <c r="O102" s="849">
        <v>45966</v>
      </c>
      <c r="P102" s="949"/>
      <c r="Q102" s="848" t="s">
        <v>3748</v>
      </c>
      <c r="R102" s="849">
        <v>46001</v>
      </c>
      <c r="S102" s="218" t="s">
        <v>11544</v>
      </c>
      <c r="T102" s="851"/>
      <c r="U102" s="851"/>
      <c r="W102" s="856" t="s">
        <v>3748</v>
      </c>
      <c r="X102" s="852">
        <v>46038</v>
      </c>
      <c r="Y102" s="218" t="s">
        <v>11984</v>
      </c>
      <c r="Z102" s="851"/>
      <c r="AA102" s="851"/>
      <c r="AC102" s="856"/>
      <c r="AD102" s="851"/>
      <c r="AF102" s="851"/>
      <c r="AG102" s="851"/>
      <c r="AI102" s="856"/>
      <c r="AJ102" s="851"/>
      <c r="AL102" s="851"/>
      <c r="AM102" s="851"/>
      <c r="AN102" s="859"/>
    </row>
    <row r="103" spans="1:40" s="725" customFormat="1" ht="12" customHeight="1" x14ac:dyDescent="0.25">
      <c r="A103" s="1244" t="s">
        <v>8263</v>
      </c>
      <c r="B103" s="855"/>
      <c r="C103" s="855"/>
      <c r="D103" s="851" t="s">
        <v>10741</v>
      </c>
      <c r="E103" s="847" t="s">
        <v>10704</v>
      </c>
      <c r="F103" s="813">
        <f t="shared" si="13"/>
        <v>46038</v>
      </c>
      <c r="G103" s="814" t="str">
        <f t="shared" si="9"/>
        <v>A</v>
      </c>
      <c r="H103" s="941" t="str">
        <f t="shared" si="10"/>
        <v>MR_DER-1515_26</v>
      </c>
      <c r="I103" s="816" t="str">
        <f t="shared" si="11"/>
        <v>ND</v>
      </c>
      <c r="J103" s="816" t="str">
        <f t="shared" si="12"/>
        <v>ND</v>
      </c>
      <c r="K103" s="848" t="s">
        <v>3730</v>
      </c>
      <c r="L103" s="849">
        <v>45936</v>
      </c>
      <c r="M103" s="218" t="s">
        <v>10746</v>
      </c>
      <c r="N103" s="855" t="s">
        <v>10360</v>
      </c>
      <c r="O103" s="849">
        <v>45966</v>
      </c>
      <c r="P103" s="949"/>
      <c r="Q103" s="848" t="s">
        <v>3748</v>
      </c>
      <c r="R103" s="849">
        <v>46001</v>
      </c>
      <c r="S103" s="218" t="s">
        <v>11544</v>
      </c>
      <c r="T103" s="851"/>
      <c r="U103" s="851"/>
      <c r="W103" s="856" t="s">
        <v>3748</v>
      </c>
      <c r="X103" s="852">
        <v>46038</v>
      </c>
      <c r="Y103" s="218" t="s">
        <v>11984</v>
      </c>
      <c r="Z103" s="851"/>
      <c r="AA103" s="851"/>
      <c r="AC103" s="856"/>
      <c r="AD103" s="851"/>
      <c r="AF103" s="851"/>
      <c r="AG103" s="851"/>
      <c r="AI103" s="856"/>
      <c r="AJ103" s="851"/>
      <c r="AL103" s="851"/>
      <c r="AM103" s="851"/>
      <c r="AN103" s="859"/>
    </row>
    <row r="104" spans="1:40" s="725" customFormat="1" ht="15" x14ac:dyDescent="0.25">
      <c r="A104" s="1244" t="s">
        <v>8263</v>
      </c>
      <c r="B104" s="855"/>
      <c r="C104" s="855"/>
      <c r="D104" s="851" t="s">
        <v>10741</v>
      </c>
      <c r="E104" s="847" t="s">
        <v>10705</v>
      </c>
      <c r="F104" s="813">
        <f t="shared" si="13"/>
        <v>46038</v>
      </c>
      <c r="G104" s="814" t="str">
        <f t="shared" si="9"/>
        <v>A</v>
      </c>
      <c r="H104" s="941" t="str">
        <f t="shared" si="10"/>
        <v>MR_DER-1515_26</v>
      </c>
      <c r="I104" s="816" t="str">
        <f t="shared" si="11"/>
        <v>ND</v>
      </c>
      <c r="J104" s="816" t="str">
        <f t="shared" si="12"/>
        <v>ND</v>
      </c>
      <c r="K104" s="848" t="s">
        <v>3730</v>
      </c>
      <c r="L104" s="849">
        <v>45936</v>
      </c>
      <c r="M104" s="218" t="s">
        <v>10746</v>
      </c>
      <c r="N104" s="855" t="s">
        <v>10360</v>
      </c>
      <c r="O104" s="849">
        <v>45966</v>
      </c>
      <c r="P104" s="949"/>
      <c r="Q104" s="848" t="s">
        <v>3748</v>
      </c>
      <c r="R104" s="849">
        <v>46001</v>
      </c>
      <c r="S104" s="218" t="s">
        <v>11544</v>
      </c>
      <c r="T104" s="851"/>
      <c r="U104" s="851"/>
      <c r="W104" s="856" t="s">
        <v>3748</v>
      </c>
      <c r="X104" s="852">
        <v>46038</v>
      </c>
      <c r="Y104" s="218" t="s">
        <v>11984</v>
      </c>
      <c r="Z104" s="851"/>
      <c r="AA104" s="851"/>
      <c r="AC104" s="856"/>
      <c r="AD104" s="851"/>
      <c r="AF104" s="851"/>
      <c r="AG104" s="851"/>
      <c r="AI104" s="856"/>
      <c r="AJ104" s="851"/>
      <c r="AL104" s="851"/>
      <c r="AM104" s="851"/>
      <c r="AN104" s="859"/>
    </row>
    <row r="105" spans="1:40" s="725" customFormat="1" ht="15" x14ac:dyDescent="0.25">
      <c r="A105" s="1244" t="s">
        <v>8263</v>
      </c>
      <c r="B105" s="855"/>
      <c r="C105" s="855"/>
      <c r="D105" s="851" t="s">
        <v>10741</v>
      </c>
      <c r="E105" s="847" t="s">
        <v>10706</v>
      </c>
      <c r="F105" s="813">
        <f t="shared" si="13"/>
        <v>46038</v>
      </c>
      <c r="G105" s="814" t="str">
        <f t="shared" si="9"/>
        <v>A</v>
      </c>
      <c r="H105" s="941" t="str">
        <f t="shared" si="10"/>
        <v>MR_DER-1515_26</v>
      </c>
      <c r="I105" s="816" t="str">
        <f t="shared" si="11"/>
        <v>ND</v>
      </c>
      <c r="J105" s="816" t="str">
        <f t="shared" si="12"/>
        <v>ND</v>
      </c>
      <c r="K105" s="848" t="s">
        <v>3730</v>
      </c>
      <c r="L105" s="849">
        <v>45936</v>
      </c>
      <c r="M105" s="218" t="s">
        <v>10746</v>
      </c>
      <c r="N105" s="855" t="s">
        <v>10360</v>
      </c>
      <c r="O105" s="849">
        <v>45966</v>
      </c>
      <c r="P105" s="949"/>
      <c r="Q105" s="848" t="s">
        <v>3748</v>
      </c>
      <c r="R105" s="849">
        <v>46001</v>
      </c>
      <c r="S105" s="218" t="s">
        <v>11544</v>
      </c>
      <c r="T105" s="851"/>
      <c r="U105" s="851"/>
      <c r="W105" s="856" t="s">
        <v>3748</v>
      </c>
      <c r="X105" s="852">
        <v>46038</v>
      </c>
      <c r="Y105" s="218" t="s">
        <v>11984</v>
      </c>
      <c r="Z105" s="851"/>
      <c r="AA105" s="851"/>
      <c r="AB105" s="859"/>
      <c r="AC105" s="856"/>
      <c r="AD105" s="851"/>
      <c r="AF105" s="851"/>
      <c r="AG105" s="851"/>
      <c r="AH105" s="859"/>
      <c r="AI105" s="856"/>
      <c r="AJ105" s="851"/>
      <c r="AL105" s="851"/>
      <c r="AM105" s="851"/>
      <c r="AN105" s="859"/>
    </row>
    <row r="106" spans="1:40" s="725" customFormat="1" ht="15" x14ac:dyDescent="0.25">
      <c r="A106" s="1244" t="s">
        <v>8263</v>
      </c>
      <c r="B106" s="855"/>
      <c r="C106" s="855"/>
      <c r="D106" s="851" t="s">
        <v>10741</v>
      </c>
      <c r="E106" s="847" t="s">
        <v>10707</v>
      </c>
      <c r="F106" s="813">
        <f t="shared" si="13"/>
        <v>46038</v>
      </c>
      <c r="G106" s="814" t="str">
        <f t="shared" si="9"/>
        <v>A</v>
      </c>
      <c r="H106" s="941" t="str">
        <f t="shared" si="10"/>
        <v>MR_DER-1515_26</v>
      </c>
      <c r="I106" s="816" t="str">
        <f t="shared" si="11"/>
        <v>ND</v>
      </c>
      <c r="J106" s="816" t="str">
        <f t="shared" si="12"/>
        <v>ND</v>
      </c>
      <c r="K106" s="848" t="s">
        <v>3730</v>
      </c>
      <c r="L106" s="849">
        <v>45936</v>
      </c>
      <c r="M106" s="218" t="s">
        <v>10746</v>
      </c>
      <c r="N106" s="855" t="s">
        <v>10360</v>
      </c>
      <c r="O106" s="849">
        <v>45966</v>
      </c>
      <c r="P106" s="949"/>
      <c r="Q106" s="848" t="s">
        <v>3748</v>
      </c>
      <c r="R106" s="849">
        <v>46001</v>
      </c>
      <c r="S106" s="218" t="s">
        <v>11544</v>
      </c>
      <c r="T106" s="851"/>
      <c r="U106" s="851"/>
      <c r="W106" s="856" t="s">
        <v>3748</v>
      </c>
      <c r="X106" s="852">
        <v>46038</v>
      </c>
      <c r="Y106" s="218" t="s">
        <v>11984</v>
      </c>
      <c r="Z106" s="851"/>
      <c r="AA106" s="851"/>
      <c r="AC106" s="856"/>
      <c r="AD106" s="851"/>
      <c r="AF106" s="851"/>
      <c r="AG106" s="851"/>
      <c r="AI106" s="856"/>
      <c r="AJ106" s="851"/>
      <c r="AL106" s="851"/>
      <c r="AM106" s="851"/>
      <c r="AN106" s="859"/>
    </row>
    <row r="107" spans="1:40" s="725" customFormat="1" ht="15" x14ac:dyDescent="0.25">
      <c r="A107" s="1244" t="s">
        <v>8263</v>
      </c>
      <c r="B107" s="855"/>
      <c r="C107" s="855"/>
      <c r="D107" s="851" t="s">
        <v>10741</v>
      </c>
      <c r="E107" s="847" t="s">
        <v>10708</v>
      </c>
      <c r="F107" s="813">
        <f t="shared" si="13"/>
        <v>46038</v>
      </c>
      <c r="G107" s="814" t="str">
        <f t="shared" si="9"/>
        <v>A</v>
      </c>
      <c r="H107" s="941" t="str">
        <f t="shared" si="10"/>
        <v>MR_DER-1515_26</v>
      </c>
      <c r="I107" s="816" t="str">
        <f t="shared" si="11"/>
        <v>ND</v>
      </c>
      <c r="J107" s="816" t="str">
        <f t="shared" si="12"/>
        <v>ND</v>
      </c>
      <c r="K107" s="848" t="s">
        <v>3730</v>
      </c>
      <c r="L107" s="849">
        <v>45936</v>
      </c>
      <c r="M107" s="218" t="s">
        <v>10746</v>
      </c>
      <c r="N107" s="855" t="s">
        <v>10360</v>
      </c>
      <c r="O107" s="849">
        <v>45966</v>
      </c>
      <c r="P107" s="949"/>
      <c r="Q107" s="848" t="s">
        <v>3748</v>
      </c>
      <c r="R107" s="849">
        <v>46001</v>
      </c>
      <c r="S107" s="218" t="s">
        <v>11544</v>
      </c>
      <c r="T107" s="851"/>
      <c r="U107" s="851"/>
      <c r="W107" s="856" t="s">
        <v>3748</v>
      </c>
      <c r="X107" s="852">
        <v>46038</v>
      </c>
      <c r="Y107" s="218" t="s">
        <v>11984</v>
      </c>
      <c r="Z107" s="851"/>
      <c r="AA107" s="851"/>
      <c r="AC107" s="856"/>
      <c r="AD107" s="851"/>
      <c r="AF107" s="851"/>
      <c r="AG107" s="851"/>
      <c r="AI107" s="856"/>
      <c r="AJ107" s="851"/>
      <c r="AL107" s="851"/>
      <c r="AM107" s="851"/>
      <c r="AN107" s="859"/>
    </row>
    <row r="108" spans="1:40" s="725" customFormat="1" ht="15" x14ac:dyDescent="0.25">
      <c r="A108" s="1244" t="s">
        <v>8263</v>
      </c>
      <c r="B108" s="855"/>
      <c r="C108" s="855"/>
      <c r="D108" s="851" t="s">
        <v>10741</v>
      </c>
      <c r="E108" s="847" t="s">
        <v>10709</v>
      </c>
      <c r="F108" s="813">
        <f t="shared" si="13"/>
        <v>46038</v>
      </c>
      <c r="G108" s="814" t="str">
        <f t="shared" si="9"/>
        <v>A</v>
      </c>
      <c r="H108" s="941" t="str">
        <f t="shared" si="10"/>
        <v>MR_DER-1515_26</v>
      </c>
      <c r="I108" s="816" t="str">
        <f t="shared" si="11"/>
        <v>ND</v>
      </c>
      <c r="J108" s="816" t="str">
        <f t="shared" si="12"/>
        <v>ND</v>
      </c>
      <c r="K108" s="848" t="s">
        <v>3730</v>
      </c>
      <c r="L108" s="849">
        <v>45936</v>
      </c>
      <c r="M108" s="218" t="s">
        <v>10746</v>
      </c>
      <c r="N108" s="855" t="s">
        <v>10360</v>
      </c>
      <c r="O108" s="849">
        <v>45966</v>
      </c>
      <c r="P108" s="949"/>
      <c r="Q108" s="848" t="s">
        <v>3748</v>
      </c>
      <c r="R108" s="849">
        <v>46001</v>
      </c>
      <c r="S108" s="218" t="s">
        <v>11544</v>
      </c>
      <c r="T108" s="851"/>
      <c r="U108" s="851"/>
      <c r="W108" s="856" t="s">
        <v>3748</v>
      </c>
      <c r="X108" s="852">
        <v>46038</v>
      </c>
      <c r="Y108" s="218" t="s">
        <v>11984</v>
      </c>
      <c r="Z108" s="851"/>
      <c r="AA108" s="851"/>
      <c r="AC108" s="856"/>
      <c r="AD108" s="851"/>
      <c r="AF108" s="851"/>
      <c r="AG108" s="851"/>
      <c r="AI108" s="856"/>
      <c r="AJ108" s="851"/>
      <c r="AL108" s="851"/>
      <c r="AM108" s="851"/>
      <c r="AN108" s="859"/>
    </row>
    <row r="109" spans="1:40" s="725" customFormat="1" ht="15" x14ac:dyDescent="0.25">
      <c r="A109" s="1244" t="s">
        <v>8263</v>
      </c>
      <c r="B109" s="855"/>
      <c r="C109" s="855"/>
      <c r="D109" s="851" t="s">
        <v>10741</v>
      </c>
      <c r="E109" s="847" t="s">
        <v>10710</v>
      </c>
      <c r="F109" s="813">
        <f t="shared" si="13"/>
        <v>46038</v>
      </c>
      <c r="G109" s="814" t="str">
        <f t="shared" si="9"/>
        <v>A</v>
      </c>
      <c r="H109" s="941" t="str">
        <f t="shared" si="10"/>
        <v>MR_DER-1515_26</v>
      </c>
      <c r="I109" s="816" t="str">
        <f t="shared" si="11"/>
        <v>ND</v>
      </c>
      <c r="J109" s="816" t="str">
        <f t="shared" si="12"/>
        <v>ND</v>
      </c>
      <c r="K109" s="848" t="s">
        <v>3730</v>
      </c>
      <c r="L109" s="849">
        <v>45936</v>
      </c>
      <c r="M109" s="218" t="s">
        <v>10746</v>
      </c>
      <c r="N109" s="855" t="s">
        <v>10360</v>
      </c>
      <c r="O109" s="849">
        <v>45966</v>
      </c>
      <c r="P109" s="949"/>
      <c r="Q109" s="848" t="s">
        <v>3748</v>
      </c>
      <c r="R109" s="849">
        <v>46001</v>
      </c>
      <c r="S109" s="218" t="s">
        <v>11544</v>
      </c>
      <c r="T109" s="851"/>
      <c r="U109" s="851"/>
      <c r="W109" s="856" t="s">
        <v>3748</v>
      </c>
      <c r="X109" s="852">
        <v>46038</v>
      </c>
      <c r="Y109" s="218" t="s">
        <v>11984</v>
      </c>
      <c r="Z109" s="851"/>
      <c r="AA109" s="851"/>
      <c r="AC109" s="856"/>
      <c r="AD109" s="851"/>
      <c r="AF109" s="851"/>
      <c r="AG109" s="851"/>
      <c r="AI109" s="856"/>
      <c r="AJ109" s="851"/>
      <c r="AL109" s="851"/>
      <c r="AM109" s="851"/>
      <c r="AN109" s="859"/>
    </row>
    <row r="110" spans="1:40" s="725" customFormat="1" ht="15" x14ac:dyDescent="0.25">
      <c r="A110" s="1244" t="s">
        <v>8263</v>
      </c>
      <c r="B110" s="855"/>
      <c r="C110" s="855"/>
      <c r="D110" s="851" t="s">
        <v>10741</v>
      </c>
      <c r="E110" s="847" t="s">
        <v>10711</v>
      </c>
      <c r="F110" s="813">
        <f t="shared" si="13"/>
        <v>46038</v>
      </c>
      <c r="G110" s="814" t="str">
        <f t="shared" si="9"/>
        <v>A</v>
      </c>
      <c r="H110" s="941" t="str">
        <f t="shared" si="10"/>
        <v>MR_DER-1515_26</v>
      </c>
      <c r="I110" s="816" t="str">
        <f t="shared" si="11"/>
        <v>ND</v>
      </c>
      <c r="J110" s="816" t="str">
        <f t="shared" si="12"/>
        <v>ND</v>
      </c>
      <c r="K110" s="848" t="s">
        <v>3730</v>
      </c>
      <c r="L110" s="849">
        <v>45936</v>
      </c>
      <c r="M110" s="218" t="s">
        <v>10746</v>
      </c>
      <c r="N110" s="855" t="s">
        <v>10360</v>
      </c>
      <c r="O110" s="849">
        <v>45966</v>
      </c>
      <c r="P110" s="949"/>
      <c r="Q110" s="848" t="s">
        <v>3748</v>
      </c>
      <c r="R110" s="849">
        <v>46001</v>
      </c>
      <c r="S110" s="218" t="s">
        <v>11544</v>
      </c>
      <c r="T110" s="851"/>
      <c r="U110" s="851"/>
      <c r="W110" s="856" t="s">
        <v>3748</v>
      </c>
      <c r="X110" s="852">
        <v>46038</v>
      </c>
      <c r="Y110" s="218" t="s">
        <v>11984</v>
      </c>
      <c r="Z110" s="851"/>
      <c r="AA110" s="851"/>
      <c r="AC110" s="856"/>
      <c r="AD110" s="851"/>
      <c r="AF110" s="851"/>
      <c r="AG110" s="851"/>
      <c r="AI110" s="856"/>
      <c r="AJ110" s="851"/>
      <c r="AL110" s="851"/>
      <c r="AM110" s="851"/>
      <c r="AN110" s="859"/>
    </row>
    <row r="111" spans="1:40" s="725" customFormat="1" ht="15" x14ac:dyDescent="0.25">
      <c r="A111" s="1244" t="s">
        <v>8263</v>
      </c>
      <c r="B111" s="855"/>
      <c r="C111" s="855"/>
      <c r="D111" s="851" t="s">
        <v>10741</v>
      </c>
      <c r="E111" s="847" t="s">
        <v>10712</v>
      </c>
      <c r="F111" s="813">
        <f t="shared" si="13"/>
        <v>46038</v>
      </c>
      <c r="G111" s="814" t="str">
        <f t="shared" si="9"/>
        <v>A</v>
      </c>
      <c r="H111" s="941" t="str">
        <f t="shared" si="10"/>
        <v>MR_DER-1515_26</v>
      </c>
      <c r="I111" s="816" t="str">
        <f t="shared" si="11"/>
        <v>ND</v>
      </c>
      <c r="J111" s="816" t="str">
        <f t="shared" si="12"/>
        <v>ND</v>
      </c>
      <c r="K111" s="848" t="s">
        <v>3730</v>
      </c>
      <c r="L111" s="849">
        <v>45936</v>
      </c>
      <c r="M111" s="218" t="s">
        <v>10746</v>
      </c>
      <c r="N111" s="855" t="s">
        <v>10360</v>
      </c>
      <c r="O111" s="849">
        <v>45966</v>
      </c>
      <c r="P111" s="949"/>
      <c r="Q111" s="848" t="s">
        <v>3748</v>
      </c>
      <c r="R111" s="849">
        <v>46001</v>
      </c>
      <c r="S111" s="218" t="s">
        <v>11544</v>
      </c>
      <c r="T111" s="851"/>
      <c r="U111" s="851"/>
      <c r="W111" s="856" t="s">
        <v>3748</v>
      </c>
      <c r="X111" s="852">
        <v>46038</v>
      </c>
      <c r="Y111" s="218" t="s">
        <v>11984</v>
      </c>
      <c r="Z111" s="851"/>
      <c r="AA111" s="851"/>
      <c r="AC111" s="856"/>
      <c r="AD111" s="851"/>
      <c r="AF111" s="851"/>
      <c r="AG111" s="851"/>
      <c r="AI111" s="856"/>
      <c r="AJ111" s="851"/>
      <c r="AL111" s="851"/>
      <c r="AM111" s="851"/>
      <c r="AN111" s="859"/>
    </row>
    <row r="112" spans="1:40" s="725" customFormat="1" ht="15" x14ac:dyDescent="0.25">
      <c r="A112" s="1244" t="s">
        <v>8263</v>
      </c>
      <c r="B112" s="855"/>
      <c r="C112" s="855"/>
      <c r="D112" s="851" t="s">
        <v>10741</v>
      </c>
      <c r="E112" s="847" t="s">
        <v>10713</v>
      </c>
      <c r="F112" s="813">
        <f t="shared" si="13"/>
        <v>46038</v>
      </c>
      <c r="G112" s="814" t="str">
        <f t="shared" si="9"/>
        <v>A</v>
      </c>
      <c r="H112" s="941" t="str">
        <f t="shared" si="10"/>
        <v>MR_DER-1515_26</v>
      </c>
      <c r="I112" s="816" t="str">
        <f t="shared" si="11"/>
        <v>ND</v>
      </c>
      <c r="J112" s="816" t="str">
        <f t="shared" si="12"/>
        <v>ND</v>
      </c>
      <c r="K112" s="848" t="s">
        <v>3730</v>
      </c>
      <c r="L112" s="849">
        <v>45936</v>
      </c>
      <c r="M112" s="218" t="s">
        <v>10746</v>
      </c>
      <c r="N112" s="855" t="s">
        <v>10360</v>
      </c>
      <c r="O112" s="849">
        <v>45966</v>
      </c>
      <c r="P112" s="949"/>
      <c r="Q112" s="848" t="s">
        <v>3748</v>
      </c>
      <c r="R112" s="849">
        <v>46001</v>
      </c>
      <c r="S112" s="218" t="s">
        <v>11544</v>
      </c>
      <c r="T112" s="851"/>
      <c r="U112" s="851"/>
      <c r="W112" s="856" t="s">
        <v>3748</v>
      </c>
      <c r="X112" s="852">
        <v>46038</v>
      </c>
      <c r="Y112" s="218" t="s">
        <v>11984</v>
      </c>
      <c r="Z112" s="851"/>
      <c r="AA112" s="851"/>
      <c r="AC112" s="856"/>
      <c r="AD112" s="851"/>
      <c r="AF112" s="851"/>
      <c r="AG112" s="851"/>
      <c r="AI112" s="856"/>
      <c r="AJ112" s="851"/>
      <c r="AL112" s="851"/>
      <c r="AM112" s="851"/>
      <c r="AN112" s="859"/>
    </row>
    <row r="113" spans="1:30" s="725" customFormat="1" ht="15" x14ac:dyDescent="0.25">
      <c r="A113" s="1244" t="s">
        <v>8263</v>
      </c>
      <c r="B113" s="855"/>
      <c r="C113" s="855"/>
      <c r="D113" s="851" t="s">
        <v>10741</v>
      </c>
      <c r="E113" s="847" t="s">
        <v>10714</v>
      </c>
      <c r="F113" s="813">
        <f t="shared" si="13"/>
        <v>46038</v>
      </c>
      <c r="G113" s="814" t="str">
        <f t="shared" si="9"/>
        <v>A</v>
      </c>
      <c r="H113" s="941" t="str">
        <f t="shared" si="10"/>
        <v>MR_DER-1515_26</v>
      </c>
      <c r="I113" s="816" t="str">
        <f t="shared" si="11"/>
        <v>ND</v>
      </c>
      <c r="J113" s="816" t="str">
        <f t="shared" si="12"/>
        <v>ND</v>
      </c>
      <c r="K113" s="848" t="s">
        <v>3730</v>
      </c>
      <c r="L113" s="849">
        <v>45936</v>
      </c>
      <c r="M113" s="218" t="s">
        <v>10746</v>
      </c>
      <c r="N113" s="855" t="s">
        <v>10360</v>
      </c>
      <c r="O113" s="849">
        <v>45966</v>
      </c>
      <c r="P113" s="949"/>
      <c r="Q113" s="848" t="s">
        <v>3748</v>
      </c>
      <c r="R113" s="849">
        <v>46001</v>
      </c>
      <c r="S113" s="218" t="s">
        <v>11544</v>
      </c>
      <c r="T113" s="851"/>
      <c r="U113" s="851"/>
      <c r="W113" s="856" t="s">
        <v>3748</v>
      </c>
      <c r="X113" s="852">
        <v>46038</v>
      </c>
      <c r="Y113" s="218" t="s">
        <v>11984</v>
      </c>
      <c r="Z113" s="851"/>
      <c r="AA113" s="851"/>
      <c r="AC113" s="856"/>
      <c r="AD113" s="851"/>
    </row>
    <row r="114" spans="1:30" s="725" customFormat="1" ht="15" x14ac:dyDescent="0.25">
      <c r="A114" s="1244" t="s">
        <v>8263</v>
      </c>
      <c r="B114" s="855"/>
      <c r="C114" s="855"/>
      <c r="D114" s="851" t="s">
        <v>10741</v>
      </c>
      <c r="E114" s="847" t="s">
        <v>10715</v>
      </c>
      <c r="F114" s="813">
        <f t="shared" si="13"/>
        <v>46038</v>
      </c>
      <c r="G114" s="814" t="str">
        <f t="shared" si="9"/>
        <v>A</v>
      </c>
      <c r="H114" s="941" t="str">
        <f t="shared" si="10"/>
        <v>MR_DER-1515_26</v>
      </c>
      <c r="I114" s="816" t="str">
        <f t="shared" si="11"/>
        <v>ND</v>
      </c>
      <c r="J114" s="816" t="str">
        <f t="shared" si="12"/>
        <v>ND</v>
      </c>
      <c r="K114" s="848" t="s">
        <v>3730</v>
      </c>
      <c r="L114" s="849">
        <v>45936</v>
      </c>
      <c r="M114" s="218" t="s">
        <v>10746</v>
      </c>
      <c r="N114" s="855" t="s">
        <v>10360</v>
      </c>
      <c r="O114" s="849">
        <v>45966</v>
      </c>
      <c r="P114" s="949"/>
      <c r="Q114" s="848" t="s">
        <v>3748</v>
      </c>
      <c r="R114" s="849">
        <v>46001</v>
      </c>
      <c r="S114" s="218" t="s">
        <v>11544</v>
      </c>
      <c r="T114" s="851"/>
      <c r="U114" s="851"/>
      <c r="W114" s="856" t="s">
        <v>3748</v>
      </c>
      <c r="X114" s="852">
        <v>46038</v>
      </c>
      <c r="Y114" s="218" t="s">
        <v>11984</v>
      </c>
      <c r="Z114" s="851"/>
      <c r="AA114" s="851"/>
      <c r="AC114" s="856"/>
      <c r="AD114" s="851"/>
    </row>
    <row r="115" spans="1:30" s="725" customFormat="1" ht="15" x14ac:dyDescent="0.25">
      <c r="A115" s="1244" t="s">
        <v>8263</v>
      </c>
      <c r="B115" s="855"/>
      <c r="C115" s="855"/>
      <c r="D115" s="851" t="s">
        <v>10741</v>
      </c>
      <c r="E115" s="847" t="s">
        <v>10716</v>
      </c>
      <c r="F115" s="813">
        <f t="shared" si="13"/>
        <v>46038</v>
      </c>
      <c r="G115" s="814" t="str">
        <f t="shared" si="9"/>
        <v>A</v>
      </c>
      <c r="H115" s="941" t="str">
        <f t="shared" si="10"/>
        <v>MR_DER-1515_26</v>
      </c>
      <c r="I115" s="816" t="str">
        <f t="shared" si="11"/>
        <v>ND</v>
      </c>
      <c r="J115" s="816" t="str">
        <f t="shared" si="12"/>
        <v>ND</v>
      </c>
      <c r="K115" s="848" t="s">
        <v>3730</v>
      </c>
      <c r="L115" s="849">
        <v>45936</v>
      </c>
      <c r="M115" s="218" t="s">
        <v>10746</v>
      </c>
      <c r="N115" s="855" t="s">
        <v>10360</v>
      </c>
      <c r="O115" s="849">
        <v>45966</v>
      </c>
      <c r="P115" s="949"/>
      <c r="Q115" s="848" t="s">
        <v>3748</v>
      </c>
      <c r="R115" s="849">
        <v>46001</v>
      </c>
      <c r="S115" s="218" t="s">
        <v>11544</v>
      </c>
      <c r="T115" s="851"/>
      <c r="U115" s="851"/>
      <c r="W115" s="856" t="s">
        <v>3748</v>
      </c>
      <c r="X115" s="852">
        <v>46038</v>
      </c>
      <c r="Y115" s="218" t="s">
        <v>11984</v>
      </c>
      <c r="Z115" s="851"/>
      <c r="AA115" s="851"/>
      <c r="AC115" s="856"/>
      <c r="AD115" s="851"/>
    </row>
    <row r="116" spans="1:30" s="725" customFormat="1" ht="15" x14ac:dyDescent="0.25">
      <c r="A116" s="1244" t="s">
        <v>8263</v>
      </c>
      <c r="B116" s="855"/>
      <c r="C116" s="855"/>
      <c r="D116" s="851" t="s">
        <v>10741</v>
      </c>
      <c r="E116" s="847" t="s">
        <v>10717</v>
      </c>
      <c r="F116" s="813">
        <f t="shared" ref="F116:F142" si="14">IF(L116&lt;&gt;0,MAX(L116,R116,X116,AD116,AJ116),"NE")</f>
        <v>46038</v>
      </c>
      <c r="G116" s="814" t="str">
        <f t="shared" si="9"/>
        <v>A</v>
      </c>
      <c r="H116" s="941" t="str">
        <f t="shared" si="10"/>
        <v>MR_DER-1515_26</v>
      </c>
      <c r="I116" s="816" t="str">
        <f t="shared" si="11"/>
        <v>ND</v>
      </c>
      <c r="J116" s="816" t="str">
        <f t="shared" si="12"/>
        <v>ND</v>
      </c>
      <c r="K116" s="848" t="s">
        <v>3730</v>
      </c>
      <c r="L116" s="849">
        <v>45936</v>
      </c>
      <c r="M116" s="218" t="s">
        <v>10746</v>
      </c>
      <c r="N116" s="855" t="s">
        <v>10360</v>
      </c>
      <c r="O116" s="849">
        <v>45966</v>
      </c>
      <c r="P116" s="949"/>
      <c r="Q116" s="848" t="s">
        <v>3748</v>
      </c>
      <c r="R116" s="849">
        <v>46001</v>
      </c>
      <c r="S116" s="218" t="s">
        <v>11544</v>
      </c>
      <c r="T116" s="851"/>
      <c r="U116" s="851"/>
      <c r="W116" s="856" t="s">
        <v>3748</v>
      </c>
      <c r="X116" s="852">
        <v>46038</v>
      </c>
      <c r="Y116" s="218" t="s">
        <v>11984</v>
      </c>
      <c r="Z116" s="851"/>
      <c r="AA116" s="851"/>
      <c r="AC116" s="856"/>
      <c r="AD116" s="851"/>
    </row>
    <row r="117" spans="1:30" s="725" customFormat="1" ht="15" x14ac:dyDescent="0.25">
      <c r="A117" s="1244" t="s">
        <v>8263</v>
      </c>
      <c r="B117" s="855"/>
      <c r="C117" s="855"/>
      <c r="D117" s="851" t="s">
        <v>10741</v>
      </c>
      <c r="E117" s="847" t="s">
        <v>10718</v>
      </c>
      <c r="F117" s="813">
        <f t="shared" si="14"/>
        <v>46038</v>
      </c>
      <c r="G117" s="814" t="str">
        <f t="shared" si="9"/>
        <v>A</v>
      </c>
      <c r="H117" s="941" t="str">
        <f t="shared" si="10"/>
        <v>MR_DER-1515_26</v>
      </c>
      <c r="I117" s="816" t="str">
        <f t="shared" si="11"/>
        <v>ND</v>
      </c>
      <c r="J117" s="816" t="str">
        <f t="shared" si="12"/>
        <v>ND</v>
      </c>
      <c r="K117" s="848" t="s">
        <v>3730</v>
      </c>
      <c r="L117" s="849">
        <v>45936</v>
      </c>
      <c r="M117" s="218" t="s">
        <v>10746</v>
      </c>
      <c r="N117" s="855" t="s">
        <v>10360</v>
      </c>
      <c r="O117" s="849">
        <v>45966</v>
      </c>
      <c r="P117" s="949"/>
      <c r="Q117" s="848" t="s">
        <v>3748</v>
      </c>
      <c r="R117" s="849">
        <v>46001</v>
      </c>
      <c r="S117" s="218" t="s">
        <v>11544</v>
      </c>
      <c r="T117" s="851"/>
      <c r="U117" s="851"/>
      <c r="W117" s="856" t="s">
        <v>3748</v>
      </c>
      <c r="X117" s="852">
        <v>46038</v>
      </c>
      <c r="Y117" s="218" t="s">
        <v>11984</v>
      </c>
      <c r="Z117" s="851"/>
      <c r="AA117" s="851"/>
      <c r="AC117" s="856"/>
      <c r="AD117" s="851"/>
    </row>
    <row r="118" spans="1:30" s="725" customFormat="1" ht="15" x14ac:dyDescent="0.25">
      <c r="A118" s="1244" t="s">
        <v>8263</v>
      </c>
      <c r="B118" s="855"/>
      <c r="C118" s="855"/>
      <c r="D118" s="851" t="s">
        <v>10741</v>
      </c>
      <c r="E118" s="847" t="s">
        <v>10719</v>
      </c>
      <c r="F118" s="813">
        <f t="shared" si="14"/>
        <v>46038</v>
      </c>
      <c r="G118" s="814" t="str">
        <f t="shared" si="9"/>
        <v>A</v>
      </c>
      <c r="H118" s="941" t="str">
        <f t="shared" si="10"/>
        <v>MR_DER-1515_26</v>
      </c>
      <c r="I118" s="816" t="str">
        <f t="shared" si="11"/>
        <v>ND</v>
      </c>
      <c r="J118" s="816" t="str">
        <f t="shared" si="12"/>
        <v>ND</v>
      </c>
      <c r="K118" s="848" t="s">
        <v>3730</v>
      </c>
      <c r="L118" s="849">
        <v>45936</v>
      </c>
      <c r="M118" s="218" t="s">
        <v>10746</v>
      </c>
      <c r="N118" s="855" t="s">
        <v>10360</v>
      </c>
      <c r="O118" s="849">
        <v>45966</v>
      </c>
      <c r="P118" s="949"/>
      <c r="Q118" s="848" t="s">
        <v>3748</v>
      </c>
      <c r="R118" s="849">
        <v>46001</v>
      </c>
      <c r="S118" s="218" t="s">
        <v>11544</v>
      </c>
      <c r="T118" s="851"/>
      <c r="U118" s="851"/>
      <c r="W118" s="856" t="s">
        <v>3748</v>
      </c>
      <c r="X118" s="852">
        <v>46038</v>
      </c>
      <c r="Y118" s="218" t="s">
        <v>11984</v>
      </c>
      <c r="Z118" s="851"/>
      <c r="AA118" s="851"/>
      <c r="AC118" s="856"/>
      <c r="AD118" s="851"/>
    </row>
    <row r="119" spans="1:30" s="725" customFormat="1" ht="15" x14ac:dyDescent="0.25">
      <c r="A119" s="1244" t="s">
        <v>8263</v>
      </c>
      <c r="B119" s="855"/>
      <c r="C119" s="855"/>
      <c r="D119" s="851" t="s">
        <v>10741</v>
      </c>
      <c r="E119" s="847" t="s">
        <v>10720</v>
      </c>
      <c r="F119" s="813">
        <f t="shared" si="14"/>
        <v>46038</v>
      </c>
      <c r="G119" s="814" t="str">
        <f t="shared" si="9"/>
        <v>A</v>
      </c>
      <c r="H119" s="941" t="str">
        <f t="shared" si="10"/>
        <v>MR_DER-1515_26</v>
      </c>
      <c r="I119" s="816" t="str">
        <f t="shared" si="11"/>
        <v>ND</v>
      </c>
      <c r="J119" s="816" t="str">
        <f t="shared" si="12"/>
        <v>ND</v>
      </c>
      <c r="K119" s="848" t="s">
        <v>3730</v>
      </c>
      <c r="L119" s="849">
        <v>45936</v>
      </c>
      <c r="M119" s="218" t="s">
        <v>10746</v>
      </c>
      <c r="N119" s="855" t="s">
        <v>10360</v>
      </c>
      <c r="O119" s="849">
        <v>45966</v>
      </c>
      <c r="P119" s="949"/>
      <c r="Q119" s="848" t="s">
        <v>3748</v>
      </c>
      <c r="R119" s="849">
        <v>46001</v>
      </c>
      <c r="S119" s="218" t="s">
        <v>11544</v>
      </c>
      <c r="T119" s="851"/>
      <c r="U119" s="851"/>
      <c r="W119" s="856" t="s">
        <v>3748</v>
      </c>
      <c r="X119" s="852">
        <v>46038</v>
      </c>
      <c r="Y119" s="218" t="s">
        <v>11984</v>
      </c>
      <c r="Z119" s="851"/>
      <c r="AA119" s="851"/>
      <c r="AC119" s="856"/>
      <c r="AD119" s="851"/>
    </row>
    <row r="120" spans="1:30" s="725" customFormat="1" ht="15" x14ac:dyDescent="0.25">
      <c r="A120" s="1244" t="s">
        <v>8263</v>
      </c>
      <c r="B120" s="855"/>
      <c r="C120" s="855"/>
      <c r="D120" s="851" t="s">
        <v>10741</v>
      </c>
      <c r="E120" s="847" t="s">
        <v>10721</v>
      </c>
      <c r="F120" s="813">
        <f t="shared" si="14"/>
        <v>46038</v>
      </c>
      <c r="G120" s="814" t="str">
        <f t="shared" si="9"/>
        <v>A</v>
      </c>
      <c r="H120" s="941" t="str">
        <f t="shared" si="10"/>
        <v>MR_DER-1515_26</v>
      </c>
      <c r="I120" s="816" t="str">
        <f t="shared" si="11"/>
        <v>ND</v>
      </c>
      <c r="J120" s="816" t="str">
        <f t="shared" si="12"/>
        <v>ND</v>
      </c>
      <c r="K120" s="848" t="s">
        <v>3730</v>
      </c>
      <c r="L120" s="849">
        <v>45936</v>
      </c>
      <c r="M120" s="218" t="s">
        <v>10746</v>
      </c>
      <c r="N120" s="855" t="s">
        <v>10360</v>
      </c>
      <c r="O120" s="849">
        <v>45966</v>
      </c>
      <c r="P120" s="949"/>
      <c r="Q120" s="848" t="s">
        <v>3748</v>
      </c>
      <c r="R120" s="849">
        <v>46001</v>
      </c>
      <c r="S120" s="218" t="s">
        <v>11544</v>
      </c>
      <c r="T120" s="851"/>
      <c r="U120" s="851"/>
      <c r="W120" s="856" t="s">
        <v>3748</v>
      </c>
      <c r="X120" s="852">
        <v>46038</v>
      </c>
      <c r="Y120" s="218" t="s">
        <v>11984</v>
      </c>
      <c r="Z120" s="851"/>
      <c r="AA120" s="851"/>
      <c r="AC120" s="856"/>
      <c r="AD120" s="851"/>
    </row>
    <row r="121" spans="1:30" s="725" customFormat="1" ht="15" x14ac:dyDescent="0.25">
      <c r="A121" s="1244" t="s">
        <v>8263</v>
      </c>
      <c r="B121" s="855"/>
      <c r="C121" s="855"/>
      <c r="D121" s="851" t="s">
        <v>10741</v>
      </c>
      <c r="E121" s="847" t="s">
        <v>10722</v>
      </c>
      <c r="F121" s="813">
        <f t="shared" si="14"/>
        <v>46038</v>
      </c>
      <c r="G121" s="814" t="str">
        <f t="shared" si="9"/>
        <v>A</v>
      </c>
      <c r="H121" s="941" t="str">
        <f t="shared" si="10"/>
        <v>MR_DER-1515_26</v>
      </c>
      <c r="I121" s="816" t="str">
        <f t="shared" si="11"/>
        <v>ND</v>
      </c>
      <c r="J121" s="816" t="str">
        <f t="shared" si="12"/>
        <v>ND</v>
      </c>
      <c r="K121" s="848" t="s">
        <v>3730</v>
      </c>
      <c r="L121" s="849">
        <v>45936</v>
      </c>
      <c r="M121" s="218" t="s">
        <v>10746</v>
      </c>
      <c r="N121" s="855" t="s">
        <v>10360</v>
      </c>
      <c r="O121" s="849">
        <v>45966</v>
      </c>
      <c r="P121" s="949"/>
      <c r="Q121" s="848" t="s">
        <v>3748</v>
      </c>
      <c r="R121" s="849">
        <v>46001</v>
      </c>
      <c r="S121" s="218" t="s">
        <v>11544</v>
      </c>
      <c r="T121" s="851"/>
      <c r="U121" s="851"/>
      <c r="W121" s="856" t="s">
        <v>3748</v>
      </c>
      <c r="X121" s="852">
        <v>46038</v>
      </c>
      <c r="Y121" s="218" t="s">
        <v>11984</v>
      </c>
      <c r="Z121" s="851"/>
      <c r="AA121" s="851"/>
      <c r="AC121" s="856"/>
      <c r="AD121" s="851"/>
    </row>
    <row r="122" spans="1:30" s="725" customFormat="1" ht="15" x14ac:dyDescent="0.25">
      <c r="A122" s="1244" t="s">
        <v>8263</v>
      </c>
      <c r="B122" s="855"/>
      <c r="C122" s="855"/>
      <c r="D122" s="851" t="s">
        <v>10741</v>
      </c>
      <c r="E122" s="847" t="s">
        <v>10723</v>
      </c>
      <c r="F122" s="813">
        <f t="shared" si="14"/>
        <v>46038</v>
      </c>
      <c r="G122" s="814" t="str">
        <f t="shared" si="9"/>
        <v>A</v>
      </c>
      <c r="H122" s="941" t="str">
        <f t="shared" si="10"/>
        <v>MR_DER-1515_26</v>
      </c>
      <c r="I122" s="816" t="str">
        <f t="shared" si="11"/>
        <v>ND</v>
      </c>
      <c r="J122" s="816" t="str">
        <f t="shared" si="12"/>
        <v>ND</v>
      </c>
      <c r="K122" s="848" t="s">
        <v>3730</v>
      </c>
      <c r="L122" s="849">
        <v>45936</v>
      </c>
      <c r="M122" s="218" t="s">
        <v>10746</v>
      </c>
      <c r="N122" s="855" t="s">
        <v>10360</v>
      </c>
      <c r="O122" s="849">
        <v>45966</v>
      </c>
      <c r="P122" s="949"/>
      <c r="Q122" s="848" t="s">
        <v>3748</v>
      </c>
      <c r="R122" s="849">
        <v>46001</v>
      </c>
      <c r="S122" s="218" t="s">
        <v>11544</v>
      </c>
      <c r="T122" s="851"/>
      <c r="U122" s="851"/>
      <c r="W122" s="856" t="s">
        <v>3748</v>
      </c>
      <c r="X122" s="852">
        <v>46038</v>
      </c>
      <c r="Y122" s="218" t="s">
        <v>11984</v>
      </c>
      <c r="Z122" s="851"/>
      <c r="AA122" s="851"/>
      <c r="AC122" s="856"/>
      <c r="AD122" s="851"/>
    </row>
    <row r="123" spans="1:30" s="725" customFormat="1" ht="15" x14ac:dyDescent="0.25">
      <c r="A123" s="1244" t="s">
        <v>8263</v>
      </c>
      <c r="B123" s="855"/>
      <c r="C123" s="855"/>
      <c r="D123" s="851" t="s">
        <v>10741</v>
      </c>
      <c r="E123" s="847" t="s">
        <v>10724</v>
      </c>
      <c r="F123" s="813">
        <f t="shared" si="14"/>
        <v>46038</v>
      </c>
      <c r="G123" s="814" t="str">
        <f t="shared" si="9"/>
        <v>A</v>
      </c>
      <c r="H123" s="941" t="str">
        <f t="shared" si="10"/>
        <v>MR_DER-1515_26</v>
      </c>
      <c r="I123" s="816" t="str">
        <f t="shared" si="11"/>
        <v>ND</v>
      </c>
      <c r="J123" s="816" t="str">
        <f t="shared" si="12"/>
        <v>ND</v>
      </c>
      <c r="K123" s="848" t="s">
        <v>3730</v>
      </c>
      <c r="L123" s="849">
        <v>45936</v>
      </c>
      <c r="M123" s="218" t="s">
        <v>10746</v>
      </c>
      <c r="N123" s="855" t="s">
        <v>10360</v>
      </c>
      <c r="O123" s="849">
        <v>45966</v>
      </c>
      <c r="P123" s="949"/>
      <c r="Q123" s="848" t="s">
        <v>3748</v>
      </c>
      <c r="R123" s="849">
        <v>46001</v>
      </c>
      <c r="S123" s="218" t="s">
        <v>11544</v>
      </c>
      <c r="T123" s="851"/>
      <c r="U123" s="851"/>
      <c r="W123" s="856" t="s">
        <v>3748</v>
      </c>
      <c r="X123" s="852">
        <v>46038</v>
      </c>
      <c r="Y123" s="218" t="s">
        <v>11984</v>
      </c>
      <c r="Z123" s="851"/>
      <c r="AA123" s="851"/>
      <c r="AC123" s="856"/>
      <c r="AD123" s="851"/>
    </row>
    <row r="124" spans="1:30" s="725" customFormat="1" ht="15" x14ac:dyDescent="0.25">
      <c r="A124" s="1244" t="s">
        <v>8263</v>
      </c>
      <c r="B124" s="855"/>
      <c r="C124" s="855"/>
      <c r="D124" s="851" t="s">
        <v>10741</v>
      </c>
      <c r="E124" s="847" t="s">
        <v>10725</v>
      </c>
      <c r="F124" s="813">
        <f t="shared" si="14"/>
        <v>46038</v>
      </c>
      <c r="G124" s="814" t="str">
        <f t="shared" si="9"/>
        <v>A</v>
      </c>
      <c r="H124" s="941" t="str">
        <f t="shared" si="10"/>
        <v>MR_DER-1515_26</v>
      </c>
      <c r="I124" s="816" t="str">
        <f t="shared" si="11"/>
        <v>ND</v>
      </c>
      <c r="J124" s="816" t="str">
        <f t="shared" si="12"/>
        <v>ND</v>
      </c>
      <c r="K124" s="848" t="s">
        <v>3730</v>
      </c>
      <c r="L124" s="849">
        <v>45936</v>
      </c>
      <c r="M124" s="218" t="s">
        <v>10746</v>
      </c>
      <c r="N124" s="855" t="s">
        <v>10360</v>
      </c>
      <c r="O124" s="849">
        <v>45966</v>
      </c>
      <c r="P124" s="949"/>
      <c r="Q124" s="848" t="s">
        <v>3748</v>
      </c>
      <c r="R124" s="849">
        <v>46001</v>
      </c>
      <c r="S124" s="218" t="s">
        <v>11544</v>
      </c>
      <c r="T124" s="851"/>
      <c r="U124" s="851"/>
      <c r="W124" s="856" t="s">
        <v>3748</v>
      </c>
      <c r="X124" s="852">
        <v>46038</v>
      </c>
      <c r="Y124" s="218" t="s">
        <v>11984</v>
      </c>
      <c r="Z124" s="851"/>
      <c r="AA124" s="851"/>
      <c r="AC124" s="856"/>
      <c r="AD124" s="851"/>
    </row>
    <row r="125" spans="1:30" s="725" customFormat="1" ht="15" x14ac:dyDescent="0.25">
      <c r="A125" s="1244" t="s">
        <v>8263</v>
      </c>
      <c r="B125" s="855"/>
      <c r="C125" s="855"/>
      <c r="D125" s="851" t="s">
        <v>10741</v>
      </c>
      <c r="E125" s="847" t="s">
        <v>10726</v>
      </c>
      <c r="F125" s="813">
        <f t="shared" si="14"/>
        <v>46038</v>
      </c>
      <c r="G125" s="814" t="str">
        <f t="shared" si="9"/>
        <v>A</v>
      </c>
      <c r="H125" s="941" t="str">
        <f t="shared" si="10"/>
        <v>MR_DER-1515_26</v>
      </c>
      <c r="I125" s="816" t="str">
        <f t="shared" si="11"/>
        <v>ND</v>
      </c>
      <c r="J125" s="816" t="str">
        <f t="shared" si="12"/>
        <v>ND</v>
      </c>
      <c r="K125" s="848" t="s">
        <v>3730</v>
      </c>
      <c r="L125" s="849">
        <v>45936</v>
      </c>
      <c r="M125" s="218" t="s">
        <v>10746</v>
      </c>
      <c r="N125" s="855" t="s">
        <v>10360</v>
      </c>
      <c r="O125" s="849">
        <v>45966</v>
      </c>
      <c r="P125" s="949"/>
      <c r="Q125" s="855" t="s">
        <v>3748</v>
      </c>
      <c r="R125" s="849">
        <v>46001</v>
      </c>
      <c r="S125" s="218" t="s">
        <v>11544</v>
      </c>
      <c r="T125" s="851"/>
      <c r="U125" s="851"/>
      <c r="W125" s="856" t="s">
        <v>3748</v>
      </c>
      <c r="X125" s="852">
        <v>46038</v>
      </c>
      <c r="Y125" s="218" t="s">
        <v>11984</v>
      </c>
      <c r="Z125" s="851"/>
      <c r="AA125" s="851"/>
      <c r="AC125" s="856"/>
      <c r="AD125" s="851"/>
    </row>
    <row r="126" spans="1:30" s="725" customFormat="1" ht="15" x14ac:dyDescent="0.25">
      <c r="A126" s="1244" t="s">
        <v>8263</v>
      </c>
      <c r="B126" s="855"/>
      <c r="C126" s="855"/>
      <c r="D126" s="851" t="s">
        <v>10741</v>
      </c>
      <c r="E126" s="847" t="s">
        <v>10727</v>
      </c>
      <c r="F126" s="813">
        <f t="shared" si="14"/>
        <v>46038</v>
      </c>
      <c r="G126" s="814" t="str">
        <f t="shared" si="9"/>
        <v>A</v>
      </c>
      <c r="H126" s="941" t="str">
        <f t="shared" si="10"/>
        <v>MR_DER-1515_26</v>
      </c>
      <c r="I126" s="816" t="str">
        <f t="shared" si="11"/>
        <v>ND</v>
      </c>
      <c r="J126" s="816" t="str">
        <f t="shared" si="12"/>
        <v>ND</v>
      </c>
      <c r="K126" s="848" t="s">
        <v>3730</v>
      </c>
      <c r="L126" s="849">
        <v>45936</v>
      </c>
      <c r="M126" s="218" t="s">
        <v>10746</v>
      </c>
      <c r="N126" s="855" t="s">
        <v>10360</v>
      </c>
      <c r="O126" s="849">
        <v>45966</v>
      </c>
      <c r="P126" s="949"/>
      <c r="Q126" s="855" t="s">
        <v>3748</v>
      </c>
      <c r="R126" s="849">
        <v>46001</v>
      </c>
      <c r="S126" s="218" t="s">
        <v>11544</v>
      </c>
      <c r="T126" s="851"/>
      <c r="U126" s="851"/>
      <c r="W126" s="856" t="s">
        <v>3748</v>
      </c>
      <c r="X126" s="852">
        <v>46038</v>
      </c>
      <c r="Y126" s="218" t="s">
        <v>11984</v>
      </c>
      <c r="Z126" s="851"/>
      <c r="AA126" s="851"/>
      <c r="AC126" s="856"/>
      <c r="AD126" s="851"/>
    </row>
    <row r="127" spans="1:30" s="725" customFormat="1" ht="15" x14ac:dyDescent="0.25">
      <c r="A127" s="1244" t="s">
        <v>8263</v>
      </c>
      <c r="B127" s="855"/>
      <c r="C127" s="855"/>
      <c r="D127" s="851" t="s">
        <v>10741</v>
      </c>
      <c r="E127" s="847" t="s">
        <v>10728</v>
      </c>
      <c r="F127" s="813">
        <f t="shared" si="14"/>
        <v>46038</v>
      </c>
      <c r="G127" s="814" t="str">
        <f t="shared" si="9"/>
        <v>A</v>
      </c>
      <c r="H127" s="941" t="str">
        <f t="shared" si="10"/>
        <v>MR_DER-1515_26</v>
      </c>
      <c r="I127" s="816" t="str">
        <f t="shared" si="11"/>
        <v>ND</v>
      </c>
      <c r="J127" s="816" t="str">
        <f t="shared" si="12"/>
        <v>ND</v>
      </c>
      <c r="K127" s="848" t="s">
        <v>3730</v>
      </c>
      <c r="L127" s="849">
        <v>45936</v>
      </c>
      <c r="M127" s="218" t="s">
        <v>10746</v>
      </c>
      <c r="N127" s="855" t="s">
        <v>10360</v>
      </c>
      <c r="O127" s="849">
        <v>45966</v>
      </c>
      <c r="P127" s="949"/>
      <c r="Q127" s="855" t="s">
        <v>3748</v>
      </c>
      <c r="R127" s="849">
        <v>46001</v>
      </c>
      <c r="S127" s="218" t="s">
        <v>11544</v>
      </c>
      <c r="T127" s="851"/>
      <c r="U127" s="851"/>
      <c r="W127" s="856" t="s">
        <v>3748</v>
      </c>
      <c r="X127" s="852">
        <v>46038</v>
      </c>
      <c r="Y127" s="218" t="s">
        <v>11984</v>
      </c>
      <c r="Z127" s="851"/>
      <c r="AA127" s="851"/>
      <c r="AC127" s="856"/>
      <c r="AD127" s="851"/>
    </row>
    <row r="128" spans="1:30" s="725" customFormat="1" ht="15" x14ac:dyDescent="0.25">
      <c r="A128" s="1244" t="s">
        <v>8263</v>
      </c>
      <c r="B128" s="855"/>
      <c r="C128" s="855"/>
      <c r="D128" s="851" t="s">
        <v>10741</v>
      </c>
      <c r="E128" s="847" t="s">
        <v>10729</v>
      </c>
      <c r="F128" s="813">
        <f t="shared" si="14"/>
        <v>46038</v>
      </c>
      <c r="G128" s="814" t="str">
        <f t="shared" si="9"/>
        <v>A</v>
      </c>
      <c r="H128" s="941" t="str">
        <f t="shared" si="10"/>
        <v>MR_DER-1515_26</v>
      </c>
      <c r="I128" s="816" t="str">
        <f t="shared" si="11"/>
        <v>ND</v>
      </c>
      <c r="J128" s="816" t="str">
        <f t="shared" si="12"/>
        <v>ND</v>
      </c>
      <c r="K128" s="848" t="s">
        <v>3730</v>
      </c>
      <c r="L128" s="849">
        <v>45936</v>
      </c>
      <c r="M128" s="218" t="s">
        <v>10746</v>
      </c>
      <c r="N128" s="855" t="s">
        <v>10360</v>
      </c>
      <c r="O128" s="849">
        <v>45966</v>
      </c>
      <c r="P128" s="949"/>
      <c r="Q128" s="855" t="s">
        <v>3748</v>
      </c>
      <c r="R128" s="849">
        <v>46001</v>
      </c>
      <c r="S128" s="218" t="s">
        <v>11544</v>
      </c>
      <c r="T128" s="851"/>
      <c r="U128" s="851"/>
      <c r="W128" s="856" t="s">
        <v>3748</v>
      </c>
      <c r="X128" s="852">
        <v>46038</v>
      </c>
      <c r="Y128" s="218" t="s">
        <v>11984</v>
      </c>
      <c r="Z128" s="851"/>
      <c r="AA128" s="851"/>
      <c r="AC128" s="856"/>
      <c r="AD128" s="851"/>
    </row>
    <row r="129" spans="1:52" s="725" customFormat="1" ht="15" x14ac:dyDescent="0.25">
      <c r="A129" s="1244" t="s">
        <v>8263</v>
      </c>
      <c r="B129" s="855"/>
      <c r="C129" s="855"/>
      <c r="D129" s="851" t="s">
        <v>10741</v>
      </c>
      <c r="E129" s="847" t="s">
        <v>10730</v>
      </c>
      <c r="F129" s="813">
        <f t="shared" si="14"/>
        <v>46038</v>
      </c>
      <c r="G129" s="814" t="str">
        <f t="shared" si="9"/>
        <v>A</v>
      </c>
      <c r="H129" s="941" t="str">
        <f t="shared" si="10"/>
        <v>MR_DER-1515_26</v>
      </c>
      <c r="I129" s="816" t="str">
        <f t="shared" si="11"/>
        <v>ND</v>
      </c>
      <c r="J129" s="816" t="str">
        <f t="shared" si="12"/>
        <v>ND</v>
      </c>
      <c r="K129" s="848" t="s">
        <v>3730</v>
      </c>
      <c r="L129" s="849">
        <v>45936</v>
      </c>
      <c r="M129" s="218" t="s">
        <v>10746</v>
      </c>
      <c r="N129" s="855" t="s">
        <v>10360</v>
      </c>
      <c r="O129" s="849">
        <v>45966</v>
      </c>
      <c r="P129" s="949"/>
      <c r="Q129" s="848" t="s">
        <v>3748</v>
      </c>
      <c r="R129" s="849">
        <v>46001</v>
      </c>
      <c r="S129" s="218" t="s">
        <v>11544</v>
      </c>
      <c r="T129" s="851"/>
      <c r="U129" s="851"/>
      <c r="W129" s="856" t="s">
        <v>3748</v>
      </c>
      <c r="X129" s="852">
        <v>46038</v>
      </c>
      <c r="Y129" s="218" t="s">
        <v>11984</v>
      </c>
      <c r="Z129" s="851"/>
      <c r="AA129" s="851"/>
      <c r="AC129" s="856"/>
      <c r="AD129" s="851"/>
    </row>
    <row r="130" spans="1:52" s="725" customFormat="1" ht="15" x14ac:dyDescent="0.25">
      <c r="A130" s="1244" t="s">
        <v>8263</v>
      </c>
      <c r="B130" s="855"/>
      <c r="C130" s="855"/>
      <c r="D130" s="851" t="s">
        <v>10741</v>
      </c>
      <c r="E130" s="847" t="s">
        <v>10731</v>
      </c>
      <c r="F130" s="813">
        <f t="shared" si="14"/>
        <v>46038</v>
      </c>
      <c r="G130" s="814" t="str">
        <f t="shared" si="9"/>
        <v>A</v>
      </c>
      <c r="H130" s="941" t="str">
        <f t="shared" si="10"/>
        <v>MR_DER-1515_26</v>
      </c>
      <c r="I130" s="816" t="str">
        <f t="shared" si="11"/>
        <v>ND</v>
      </c>
      <c r="J130" s="816" t="str">
        <f t="shared" si="12"/>
        <v>ND</v>
      </c>
      <c r="K130" s="848" t="s">
        <v>3730</v>
      </c>
      <c r="L130" s="849">
        <v>45936</v>
      </c>
      <c r="M130" s="218" t="s">
        <v>10746</v>
      </c>
      <c r="N130" s="855" t="s">
        <v>10360</v>
      </c>
      <c r="O130" s="849">
        <v>45966</v>
      </c>
      <c r="P130" s="949"/>
      <c r="Q130" s="855" t="s">
        <v>3748</v>
      </c>
      <c r="R130" s="849">
        <v>46001</v>
      </c>
      <c r="S130" s="218" t="s">
        <v>11544</v>
      </c>
      <c r="T130" s="851"/>
      <c r="U130" s="851"/>
      <c r="W130" s="856" t="s">
        <v>3748</v>
      </c>
      <c r="X130" s="852">
        <v>46038</v>
      </c>
      <c r="Y130" s="218" t="s">
        <v>11984</v>
      </c>
      <c r="Z130" s="851"/>
      <c r="AA130" s="851"/>
      <c r="AC130" s="856"/>
      <c r="AD130" s="851"/>
    </row>
    <row r="131" spans="1:52" s="725" customFormat="1" ht="15" x14ac:dyDescent="0.25">
      <c r="A131" s="1244" t="s">
        <v>8263</v>
      </c>
      <c r="B131" s="855"/>
      <c r="C131" s="855"/>
      <c r="D131" s="851" t="s">
        <v>10741</v>
      </c>
      <c r="E131" s="847" t="s">
        <v>10732</v>
      </c>
      <c r="F131" s="813">
        <f t="shared" si="14"/>
        <v>46038</v>
      </c>
      <c r="G131" s="814" t="str">
        <f t="shared" ref="G131:G194" si="15">IF($F131="","",INDEX($K131:$FI131,1,MATCH($F131,$K131:$FI131,)-1))</f>
        <v>A</v>
      </c>
      <c r="H131" s="941" t="str">
        <f t="shared" ref="H131:H194" si="16">IF($F131="","",INDEX($K131:$FL131,1,MATCH($F131,$K131:$FL131,)+1))</f>
        <v>MR_DER-1515_26</v>
      </c>
      <c r="I131" s="816" t="str">
        <f t="shared" ref="I131:I194" si="17">IF(F131="NE",F131,IF(INDEX(K131:CP131,,MATCH(F131,K131:CP131,0)+3)&lt;&gt;0,INDEX(K131:CP131,,MATCH(F131,K131:CP131,0)+3),"ND"))</f>
        <v>ND</v>
      </c>
      <c r="J131" s="816" t="str">
        <f t="shared" ref="J131:J194" si="18">IF(G131="NE",G131,IF(INDEX(K131:CQ131,,MATCH(G131,K131:CQ131,0)+3)&lt;&gt;0,INDEX(K131:CQ131,,MATCH(G131,K131:CQ131,0)+3),"ND"))</f>
        <v>ND</v>
      </c>
      <c r="K131" s="848" t="s">
        <v>3730</v>
      </c>
      <c r="L131" s="849">
        <v>45936</v>
      </c>
      <c r="M131" s="218" t="s">
        <v>10746</v>
      </c>
      <c r="N131" s="855" t="s">
        <v>10360</v>
      </c>
      <c r="O131" s="849">
        <v>45966</v>
      </c>
      <c r="P131" s="949"/>
      <c r="Q131" s="848" t="s">
        <v>3748</v>
      </c>
      <c r="R131" s="849">
        <v>46001</v>
      </c>
      <c r="S131" s="218" t="s">
        <v>11544</v>
      </c>
      <c r="T131" s="851"/>
      <c r="U131" s="851"/>
      <c r="W131" s="856" t="s">
        <v>3748</v>
      </c>
      <c r="X131" s="852">
        <v>46038</v>
      </c>
      <c r="Y131" s="218" t="s">
        <v>11984</v>
      </c>
      <c r="Z131" s="851"/>
      <c r="AA131" s="851"/>
      <c r="AC131" s="856"/>
      <c r="AD131" s="851"/>
    </row>
    <row r="132" spans="1:52" s="725" customFormat="1" ht="15" x14ac:dyDescent="0.25">
      <c r="A132" s="1244" t="s">
        <v>8263</v>
      </c>
      <c r="B132" s="855"/>
      <c r="C132" s="855"/>
      <c r="D132" s="851" t="s">
        <v>10741</v>
      </c>
      <c r="E132" s="847" t="s">
        <v>10733</v>
      </c>
      <c r="F132" s="813">
        <f t="shared" si="14"/>
        <v>46038</v>
      </c>
      <c r="G132" s="814" t="str">
        <f t="shared" si="15"/>
        <v>A</v>
      </c>
      <c r="H132" s="941" t="str">
        <f t="shared" si="16"/>
        <v>MR_DER-1515_26</v>
      </c>
      <c r="I132" s="816" t="str">
        <f t="shared" si="17"/>
        <v>ND</v>
      </c>
      <c r="J132" s="816" t="str">
        <f t="shared" si="18"/>
        <v>ND</v>
      </c>
      <c r="K132" s="848" t="s">
        <v>3730</v>
      </c>
      <c r="L132" s="849">
        <v>45936</v>
      </c>
      <c r="M132" s="218" t="s">
        <v>10746</v>
      </c>
      <c r="N132" s="855" t="s">
        <v>10360</v>
      </c>
      <c r="O132" s="849">
        <v>45966</v>
      </c>
      <c r="P132" s="949"/>
      <c r="Q132" s="848" t="s">
        <v>3748</v>
      </c>
      <c r="R132" s="849">
        <v>46001</v>
      </c>
      <c r="S132" s="218" t="s">
        <v>11544</v>
      </c>
      <c r="T132" s="851"/>
      <c r="U132" s="851"/>
      <c r="W132" s="856" t="s">
        <v>3748</v>
      </c>
      <c r="X132" s="852">
        <v>46038</v>
      </c>
      <c r="Y132" s="218" t="s">
        <v>11984</v>
      </c>
      <c r="Z132" s="851"/>
      <c r="AA132" s="851"/>
      <c r="AC132" s="856"/>
      <c r="AD132" s="851"/>
    </row>
    <row r="133" spans="1:52" s="725" customFormat="1" ht="15" x14ac:dyDescent="0.25">
      <c r="A133" s="1244" t="s">
        <v>8263</v>
      </c>
      <c r="B133" s="855"/>
      <c r="C133" s="855"/>
      <c r="D133" s="851" t="s">
        <v>10741</v>
      </c>
      <c r="E133" s="847" t="s">
        <v>10734</v>
      </c>
      <c r="F133" s="813">
        <f t="shared" si="14"/>
        <v>46038</v>
      </c>
      <c r="G133" s="814" t="str">
        <f t="shared" si="15"/>
        <v>A</v>
      </c>
      <c r="H133" s="941" t="str">
        <f t="shared" si="16"/>
        <v>MR_DER-1515_26</v>
      </c>
      <c r="I133" s="816" t="str">
        <f t="shared" si="17"/>
        <v>ND</v>
      </c>
      <c r="J133" s="816" t="str">
        <f t="shared" si="18"/>
        <v>ND</v>
      </c>
      <c r="K133" s="848" t="s">
        <v>3730</v>
      </c>
      <c r="L133" s="849">
        <v>45936</v>
      </c>
      <c r="M133" s="218" t="s">
        <v>10746</v>
      </c>
      <c r="N133" s="855" t="s">
        <v>10360</v>
      </c>
      <c r="O133" s="849">
        <v>45966</v>
      </c>
      <c r="P133" s="949"/>
      <c r="Q133" s="848" t="s">
        <v>3748</v>
      </c>
      <c r="R133" s="849">
        <v>46001</v>
      </c>
      <c r="S133" s="218" t="s">
        <v>11544</v>
      </c>
      <c r="T133" s="851"/>
      <c r="U133" s="851"/>
      <c r="W133" s="856" t="s">
        <v>3748</v>
      </c>
      <c r="X133" s="852">
        <v>46038</v>
      </c>
      <c r="Y133" s="218" t="s">
        <v>11984</v>
      </c>
      <c r="Z133" s="851"/>
      <c r="AA133" s="851"/>
      <c r="AC133" s="856"/>
      <c r="AD133" s="851"/>
    </row>
    <row r="134" spans="1:52" s="725" customFormat="1" ht="15" x14ac:dyDescent="0.25">
      <c r="A134" s="1244" t="s">
        <v>8263</v>
      </c>
      <c r="B134" s="855"/>
      <c r="C134" s="855"/>
      <c r="D134" s="851" t="s">
        <v>10741</v>
      </c>
      <c r="E134" s="847" t="s">
        <v>10735</v>
      </c>
      <c r="F134" s="813">
        <f t="shared" si="14"/>
        <v>46038</v>
      </c>
      <c r="G134" s="814" t="str">
        <f t="shared" si="15"/>
        <v>A</v>
      </c>
      <c r="H134" s="941" t="str">
        <f t="shared" si="16"/>
        <v>MR_DER-1515_26</v>
      </c>
      <c r="I134" s="816" t="str">
        <f t="shared" si="17"/>
        <v>ND</v>
      </c>
      <c r="J134" s="816" t="str">
        <f t="shared" si="18"/>
        <v>ND</v>
      </c>
      <c r="K134" s="848" t="s">
        <v>3730</v>
      </c>
      <c r="L134" s="849">
        <v>45936</v>
      </c>
      <c r="M134" s="218" t="s">
        <v>10746</v>
      </c>
      <c r="N134" s="855" t="s">
        <v>10360</v>
      </c>
      <c r="O134" s="849">
        <v>45966</v>
      </c>
      <c r="P134" s="949"/>
      <c r="Q134" s="848" t="s">
        <v>3748</v>
      </c>
      <c r="R134" s="849">
        <v>46001</v>
      </c>
      <c r="S134" s="218" t="s">
        <v>11544</v>
      </c>
      <c r="T134" s="851"/>
      <c r="U134" s="851"/>
      <c r="W134" s="856" t="s">
        <v>3748</v>
      </c>
      <c r="X134" s="852">
        <v>46038</v>
      </c>
      <c r="Y134" s="218" t="s">
        <v>11984</v>
      </c>
      <c r="Z134" s="851"/>
      <c r="AA134" s="851"/>
      <c r="AC134" s="856"/>
      <c r="AD134" s="851"/>
    </row>
    <row r="135" spans="1:52" s="725" customFormat="1" ht="15" x14ac:dyDescent="0.25">
      <c r="A135" s="900" t="s">
        <v>8263</v>
      </c>
      <c r="B135" s="844">
        <f t="shared" ref="B135:B166" si="19">IF(LEFT(E135,2)="DE",0,1)</f>
        <v>0</v>
      </c>
      <c r="C135" s="844">
        <f t="shared" ref="C135:C166" si="20">IF(LEFT(E135,2)="DE",1,0)</f>
        <v>1</v>
      </c>
      <c r="D135" s="851" t="s">
        <v>11212</v>
      </c>
      <c r="E135" s="847" t="s">
        <v>11203</v>
      </c>
      <c r="F135" s="813">
        <f t="shared" si="14"/>
        <v>46049</v>
      </c>
      <c r="G135" s="814" t="str">
        <f t="shared" si="15"/>
        <v>A</v>
      </c>
      <c r="H135" s="941" t="str">
        <f t="shared" si="16"/>
        <v>MR_DER-1559_26</v>
      </c>
      <c r="I135" s="816" t="str">
        <f t="shared" si="17"/>
        <v>ND</v>
      </c>
      <c r="J135" s="816" t="str">
        <f t="shared" si="18"/>
        <v>ND</v>
      </c>
      <c r="K135" s="848" t="s">
        <v>3730</v>
      </c>
      <c r="L135" s="849">
        <v>45968</v>
      </c>
      <c r="M135" s="218" t="s">
        <v>11217</v>
      </c>
      <c r="N135" s="855" t="s">
        <v>5536</v>
      </c>
      <c r="O135" s="849">
        <v>45999</v>
      </c>
      <c r="P135" s="1423"/>
      <c r="Q135" s="848" t="s">
        <v>3765</v>
      </c>
      <c r="R135" s="849">
        <v>46001</v>
      </c>
      <c r="S135" s="218" t="s">
        <v>11548</v>
      </c>
      <c r="T135" s="855"/>
      <c r="U135" s="849"/>
      <c r="V135" s="853"/>
      <c r="W135" s="856" t="s">
        <v>3748</v>
      </c>
      <c r="X135" s="852">
        <v>46049</v>
      </c>
      <c r="Y135" s="218" t="s">
        <v>12067</v>
      </c>
      <c r="Z135" s="851"/>
      <c r="AA135" s="852"/>
      <c r="AB135" s="508"/>
      <c r="AC135" s="856"/>
      <c r="AD135" s="852"/>
      <c r="AE135" s="853"/>
      <c r="AH135" s="853"/>
      <c r="AJ135" s="1213"/>
      <c r="AK135" s="853"/>
    </row>
    <row r="136" spans="1:52" s="725" customFormat="1" ht="15" x14ac:dyDescent="0.25">
      <c r="A136" s="900" t="s">
        <v>8263</v>
      </c>
      <c r="B136" s="844">
        <f t="shared" si="19"/>
        <v>0</v>
      </c>
      <c r="C136" s="844">
        <f t="shared" si="20"/>
        <v>1</v>
      </c>
      <c r="D136" s="851" t="s">
        <v>11212</v>
      </c>
      <c r="E136" s="847" t="s">
        <v>11204</v>
      </c>
      <c r="F136" s="813">
        <f t="shared" si="14"/>
        <v>46049</v>
      </c>
      <c r="G136" s="814" t="str">
        <f t="shared" si="15"/>
        <v>A</v>
      </c>
      <c r="H136" s="941" t="str">
        <f t="shared" si="16"/>
        <v>MR_DER-1559_26</v>
      </c>
      <c r="I136" s="816" t="str">
        <f t="shared" si="17"/>
        <v>ND</v>
      </c>
      <c r="J136" s="816" t="str">
        <f t="shared" si="18"/>
        <v>Aprovado</v>
      </c>
      <c r="K136" s="848" t="s">
        <v>3730</v>
      </c>
      <c r="L136" s="849">
        <v>45968</v>
      </c>
      <c r="M136" s="218" t="s">
        <v>11217</v>
      </c>
      <c r="N136" s="855" t="s">
        <v>5537</v>
      </c>
      <c r="O136" s="849">
        <v>45999</v>
      </c>
      <c r="P136" s="1423"/>
      <c r="Q136" s="848" t="s">
        <v>3748</v>
      </c>
      <c r="R136" s="849">
        <v>46001</v>
      </c>
      <c r="S136" s="218" t="s">
        <v>11548</v>
      </c>
      <c r="T136" s="1303" t="s">
        <v>9402</v>
      </c>
      <c r="U136" s="1303">
        <v>46042</v>
      </c>
      <c r="V136" s="853"/>
      <c r="W136" s="856" t="s">
        <v>3748</v>
      </c>
      <c r="X136" s="852">
        <v>46049</v>
      </c>
      <c r="Y136" s="218" t="s">
        <v>12067</v>
      </c>
      <c r="Z136" s="851"/>
      <c r="AA136" s="852"/>
      <c r="AB136" s="508"/>
      <c r="AC136" s="856"/>
      <c r="AD136" s="852"/>
      <c r="AE136" s="853"/>
      <c r="AH136" s="853"/>
      <c r="AJ136" s="1213"/>
      <c r="AK136" s="853"/>
    </row>
    <row r="137" spans="1:52" s="725" customFormat="1" ht="15" x14ac:dyDescent="0.25">
      <c r="A137" s="900" t="s">
        <v>8263</v>
      </c>
      <c r="B137" s="844">
        <f t="shared" si="19"/>
        <v>0</v>
      </c>
      <c r="C137" s="844">
        <f t="shared" si="20"/>
        <v>1</v>
      </c>
      <c r="D137" s="851" t="s">
        <v>11213</v>
      </c>
      <c r="E137" s="847" t="s">
        <v>11205</v>
      </c>
      <c r="F137" s="813">
        <f t="shared" si="14"/>
        <v>46049</v>
      </c>
      <c r="G137" s="814" t="str">
        <f t="shared" si="15"/>
        <v>A</v>
      </c>
      <c r="H137" s="941" t="str">
        <f t="shared" si="16"/>
        <v>MR_DER-1559_26</v>
      </c>
      <c r="I137" s="816" t="str">
        <f t="shared" si="17"/>
        <v>ND</v>
      </c>
      <c r="J137" s="816" t="str">
        <f t="shared" si="18"/>
        <v>ND</v>
      </c>
      <c r="K137" s="848" t="s">
        <v>3730</v>
      </c>
      <c r="L137" s="849">
        <v>45968</v>
      </c>
      <c r="M137" s="218" t="s">
        <v>11217</v>
      </c>
      <c r="N137" s="855" t="s">
        <v>5536</v>
      </c>
      <c r="O137" s="849">
        <v>45999</v>
      </c>
      <c r="P137" s="1423"/>
      <c r="Q137" s="848" t="s">
        <v>3765</v>
      </c>
      <c r="R137" s="849">
        <v>46001</v>
      </c>
      <c r="S137" s="218" t="s">
        <v>11548</v>
      </c>
      <c r="T137" s="855"/>
      <c r="U137" s="849"/>
      <c r="V137" s="853"/>
      <c r="W137" s="856" t="s">
        <v>3748</v>
      </c>
      <c r="X137" s="852">
        <v>46049</v>
      </c>
      <c r="Y137" s="218" t="s">
        <v>12067</v>
      </c>
      <c r="Z137" s="851"/>
      <c r="AA137" s="852"/>
      <c r="AB137" s="508"/>
      <c r="AC137" s="856"/>
      <c r="AD137" s="852"/>
      <c r="AE137" s="853"/>
      <c r="AH137" s="853"/>
      <c r="AJ137" s="1213"/>
      <c r="AK137" s="853"/>
    </row>
    <row r="138" spans="1:52" s="725" customFormat="1" ht="15" x14ac:dyDescent="0.25">
      <c r="A138" s="900" t="s">
        <v>8263</v>
      </c>
      <c r="B138" s="844">
        <f t="shared" si="19"/>
        <v>0</v>
      </c>
      <c r="C138" s="844">
        <f t="shared" si="20"/>
        <v>1</v>
      </c>
      <c r="D138" s="851" t="s">
        <v>11213</v>
      </c>
      <c r="E138" s="847" t="s">
        <v>11206</v>
      </c>
      <c r="F138" s="813">
        <f t="shared" si="14"/>
        <v>46049</v>
      </c>
      <c r="G138" s="814" t="str">
        <f t="shared" si="15"/>
        <v>A</v>
      </c>
      <c r="H138" s="941" t="str">
        <f t="shared" si="16"/>
        <v>MR_DER-1559_26</v>
      </c>
      <c r="I138" s="816" t="str">
        <f t="shared" si="17"/>
        <v>ND</v>
      </c>
      <c r="J138" s="816" t="str">
        <f t="shared" si="18"/>
        <v>ND</v>
      </c>
      <c r="K138" s="848" t="s">
        <v>3730</v>
      </c>
      <c r="L138" s="849">
        <v>45968</v>
      </c>
      <c r="M138" s="218" t="s">
        <v>11217</v>
      </c>
      <c r="N138" s="855" t="s">
        <v>5537</v>
      </c>
      <c r="O138" s="849">
        <v>45999</v>
      </c>
      <c r="P138" s="1423"/>
      <c r="Q138" s="848" t="s">
        <v>3748</v>
      </c>
      <c r="R138" s="849">
        <v>46001</v>
      </c>
      <c r="S138" s="218" t="s">
        <v>11548</v>
      </c>
      <c r="T138" s="855"/>
      <c r="U138" s="849"/>
      <c r="V138" s="853"/>
      <c r="W138" s="856" t="s">
        <v>3748</v>
      </c>
      <c r="X138" s="852">
        <v>46049</v>
      </c>
      <c r="Y138" s="218" t="s">
        <v>12067</v>
      </c>
      <c r="Z138" s="851"/>
      <c r="AA138" s="852"/>
      <c r="AB138" s="508"/>
      <c r="AC138" s="856"/>
      <c r="AD138" s="852"/>
      <c r="AE138" s="853"/>
      <c r="AH138" s="853"/>
      <c r="AJ138" s="1213"/>
      <c r="AK138" s="853"/>
    </row>
    <row r="139" spans="1:52" s="809" customFormat="1" ht="15" x14ac:dyDescent="0.25">
      <c r="A139" s="900" t="s">
        <v>8263</v>
      </c>
      <c r="B139" s="1301">
        <f t="shared" si="19"/>
        <v>0</v>
      </c>
      <c r="C139" s="1301">
        <f t="shared" si="20"/>
        <v>1</v>
      </c>
      <c r="D139" s="1262" t="s">
        <v>11213</v>
      </c>
      <c r="E139" s="1266" t="s">
        <v>11207</v>
      </c>
      <c r="F139" s="1271">
        <f t="shared" si="14"/>
        <v>46049</v>
      </c>
      <c r="G139" s="1276" t="str">
        <f t="shared" si="15"/>
        <v>A</v>
      </c>
      <c r="H139" s="1282" t="str">
        <f t="shared" si="16"/>
        <v>MR_DER-1559_26</v>
      </c>
      <c r="I139" s="1288" t="str">
        <f t="shared" si="17"/>
        <v>ND</v>
      </c>
      <c r="J139" s="1288" t="str">
        <f t="shared" si="18"/>
        <v>ND</v>
      </c>
      <c r="K139" s="1255" t="s">
        <v>3730</v>
      </c>
      <c r="L139" s="1308">
        <v>45968</v>
      </c>
      <c r="M139" s="1318" t="s">
        <v>11217</v>
      </c>
      <c r="N139" s="1255" t="s">
        <v>5537</v>
      </c>
      <c r="O139" s="1308">
        <v>45999</v>
      </c>
      <c r="P139" s="1326"/>
      <c r="Q139" s="1255" t="s">
        <v>3748</v>
      </c>
      <c r="R139" s="1308">
        <v>46001</v>
      </c>
      <c r="S139" s="1318" t="s">
        <v>11548</v>
      </c>
      <c r="T139" s="1255"/>
      <c r="U139" s="1308"/>
      <c r="V139" s="1342"/>
      <c r="W139" s="856" t="s">
        <v>3748</v>
      </c>
      <c r="X139" s="852">
        <v>46049</v>
      </c>
      <c r="Y139" s="218" t="s">
        <v>12067</v>
      </c>
      <c r="Z139" s="1262"/>
      <c r="AA139" s="1346"/>
      <c r="AB139" s="1424"/>
      <c r="AC139" s="1262"/>
      <c r="AD139" s="1346"/>
      <c r="AE139" s="1342"/>
      <c r="AF139" s="725"/>
      <c r="AG139" s="725"/>
      <c r="AH139" s="853"/>
      <c r="AI139" s="725"/>
      <c r="AJ139" s="1213"/>
      <c r="AK139" s="853"/>
      <c r="AL139" s="725"/>
      <c r="AM139" s="725"/>
      <c r="AN139" s="725"/>
      <c r="AO139" s="725"/>
      <c r="AP139" s="725"/>
      <c r="AQ139" s="725"/>
      <c r="AR139" s="725"/>
      <c r="AS139" s="725"/>
      <c r="AT139" s="725"/>
      <c r="AU139" s="725"/>
      <c r="AV139" s="725"/>
      <c r="AW139" s="725"/>
      <c r="AX139" s="725"/>
      <c r="AY139" s="725"/>
      <c r="AZ139" s="725"/>
    </row>
    <row r="140" spans="1:52" s="731" customFormat="1" ht="15" x14ac:dyDescent="0.25">
      <c r="A140" s="900" t="s">
        <v>8263</v>
      </c>
      <c r="B140" s="844">
        <f t="shared" si="19"/>
        <v>0</v>
      </c>
      <c r="C140" s="844">
        <f t="shared" si="20"/>
        <v>1</v>
      </c>
      <c r="D140" s="851" t="s">
        <v>11213</v>
      </c>
      <c r="E140" s="847" t="s">
        <v>11208</v>
      </c>
      <c r="F140" s="813">
        <f t="shared" si="14"/>
        <v>46049</v>
      </c>
      <c r="G140" s="814" t="str">
        <f t="shared" si="15"/>
        <v>A</v>
      </c>
      <c r="H140" s="941" t="str">
        <f t="shared" si="16"/>
        <v>MR_DER-1559_26</v>
      </c>
      <c r="I140" s="816" t="str">
        <f t="shared" si="17"/>
        <v>ND</v>
      </c>
      <c r="J140" s="816" t="str">
        <f t="shared" si="18"/>
        <v>ND</v>
      </c>
      <c r="K140" s="848" t="s">
        <v>3730</v>
      </c>
      <c r="L140" s="849">
        <v>45968</v>
      </c>
      <c r="M140" s="1316" t="s">
        <v>11217</v>
      </c>
      <c r="N140" s="855" t="s">
        <v>5537</v>
      </c>
      <c r="O140" s="849">
        <v>45999</v>
      </c>
      <c r="P140" s="1324"/>
      <c r="Q140" s="848" t="s">
        <v>3748</v>
      </c>
      <c r="R140" s="849">
        <v>46001</v>
      </c>
      <c r="S140" s="1316" t="s">
        <v>11548</v>
      </c>
      <c r="T140" s="855"/>
      <c r="U140" s="849"/>
      <c r="V140" s="1341"/>
      <c r="W140" s="856" t="s">
        <v>3748</v>
      </c>
      <c r="X140" s="852">
        <v>46049</v>
      </c>
      <c r="Y140" s="218" t="s">
        <v>12067</v>
      </c>
      <c r="Z140" s="851"/>
      <c r="AA140" s="852"/>
      <c r="AB140" s="1347"/>
      <c r="AC140" s="856"/>
      <c r="AD140" s="852"/>
      <c r="AE140" s="1354"/>
      <c r="AF140" s="725"/>
      <c r="AG140" s="725"/>
      <c r="AH140" s="725"/>
      <c r="AI140" s="725"/>
      <c r="AJ140" s="725"/>
      <c r="AK140" s="725"/>
      <c r="AL140" s="725"/>
      <c r="AM140" s="725"/>
      <c r="AN140" s="725"/>
      <c r="AO140" s="725"/>
      <c r="AP140" s="725"/>
      <c r="AQ140" s="725"/>
      <c r="AR140" s="725"/>
      <c r="AS140" s="725"/>
      <c r="AT140" s="725"/>
      <c r="AU140" s="725"/>
      <c r="AV140" s="725"/>
      <c r="AW140" s="725"/>
      <c r="AX140" s="725"/>
      <c r="AY140" s="725"/>
      <c r="AZ140" s="725"/>
    </row>
    <row r="141" spans="1:52" s="809" customFormat="1" ht="22.5" x14ac:dyDescent="0.25">
      <c r="A141" s="900" t="s">
        <v>8263</v>
      </c>
      <c r="B141" s="1301">
        <f t="shared" si="19"/>
        <v>0</v>
      </c>
      <c r="C141" s="1301">
        <f t="shared" si="20"/>
        <v>1</v>
      </c>
      <c r="D141" s="1425" t="s">
        <v>11214</v>
      </c>
      <c r="E141" s="1266" t="s">
        <v>11209</v>
      </c>
      <c r="F141" s="1271">
        <f t="shared" si="14"/>
        <v>46049</v>
      </c>
      <c r="G141" s="1276" t="str">
        <f t="shared" si="15"/>
        <v>A</v>
      </c>
      <c r="H141" s="1282" t="str">
        <f t="shared" si="16"/>
        <v>MR_DER-1559_26</v>
      </c>
      <c r="I141" s="1288" t="str">
        <f t="shared" si="17"/>
        <v>ND</v>
      </c>
      <c r="J141" s="1288" t="str">
        <f t="shared" si="18"/>
        <v>ND</v>
      </c>
      <c r="K141" s="1255" t="s">
        <v>3730</v>
      </c>
      <c r="L141" s="1308">
        <v>45968</v>
      </c>
      <c r="M141" s="1318" t="s">
        <v>11217</v>
      </c>
      <c r="N141" s="1255" t="s">
        <v>5536</v>
      </c>
      <c r="O141" s="1308">
        <v>45999</v>
      </c>
      <c r="P141" s="1326"/>
      <c r="Q141" s="1255" t="s">
        <v>3765</v>
      </c>
      <c r="R141" s="1308">
        <v>46001</v>
      </c>
      <c r="S141" s="1318" t="s">
        <v>11548</v>
      </c>
      <c r="T141" s="1255"/>
      <c r="U141" s="1308"/>
      <c r="V141" s="1342"/>
      <c r="W141" s="856" t="s">
        <v>3748</v>
      </c>
      <c r="X141" s="852">
        <v>46049</v>
      </c>
      <c r="Y141" s="218" t="s">
        <v>12067</v>
      </c>
      <c r="Z141" s="1262"/>
      <c r="AA141" s="1346"/>
      <c r="AB141" s="1424"/>
      <c r="AC141" s="1262"/>
      <c r="AD141" s="1346"/>
      <c r="AE141" s="1342"/>
      <c r="AF141" s="725"/>
      <c r="AG141" s="725"/>
      <c r="AH141" s="725"/>
      <c r="AI141" s="725"/>
      <c r="AJ141" s="725"/>
      <c r="AK141" s="725"/>
      <c r="AL141" s="725"/>
      <c r="AM141" s="725"/>
      <c r="AN141" s="725"/>
      <c r="AO141" s="725"/>
      <c r="AP141" s="725"/>
      <c r="AQ141" s="725"/>
      <c r="AR141" s="725"/>
      <c r="AS141" s="725"/>
      <c r="AT141" s="725"/>
      <c r="AU141" s="725"/>
      <c r="AV141" s="725"/>
      <c r="AW141" s="725"/>
      <c r="AX141" s="725"/>
      <c r="AY141" s="725"/>
      <c r="AZ141" s="725"/>
    </row>
    <row r="142" spans="1:52" s="731" customFormat="1" ht="11.25" customHeight="1" x14ac:dyDescent="0.25">
      <c r="A142" s="900" t="s">
        <v>8263</v>
      </c>
      <c r="B142" s="844">
        <f t="shared" si="19"/>
        <v>0</v>
      </c>
      <c r="C142" s="844">
        <f t="shared" si="20"/>
        <v>1</v>
      </c>
      <c r="D142" s="846" t="s">
        <v>11215</v>
      </c>
      <c r="E142" s="847" t="s">
        <v>11210</v>
      </c>
      <c r="F142" s="813">
        <f t="shared" si="14"/>
        <v>46049</v>
      </c>
      <c r="G142" s="814" t="str">
        <f t="shared" si="15"/>
        <v>A</v>
      </c>
      <c r="H142" s="941" t="str">
        <f t="shared" si="16"/>
        <v>MR_DER-1559_26</v>
      </c>
      <c r="I142" s="816" t="str">
        <f t="shared" si="17"/>
        <v>ND</v>
      </c>
      <c r="J142" s="816" t="str">
        <f t="shared" si="18"/>
        <v>ND</v>
      </c>
      <c r="K142" s="848" t="s">
        <v>3730</v>
      </c>
      <c r="L142" s="849">
        <v>45968</v>
      </c>
      <c r="M142" s="218" t="s">
        <v>11217</v>
      </c>
      <c r="N142" s="855" t="s">
        <v>5537</v>
      </c>
      <c r="O142" s="849">
        <v>45999</v>
      </c>
      <c r="P142" s="1423"/>
      <c r="Q142" s="848" t="s">
        <v>3748</v>
      </c>
      <c r="R142" s="849">
        <v>46001</v>
      </c>
      <c r="S142" s="1316" t="s">
        <v>11548</v>
      </c>
      <c r="T142" s="855"/>
      <c r="U142" s="849"/>
      <c r="V142" s="1341"/>
      <c r="W142" s="1586" t="s">
        <v>3748</v>
      </c>
      <c r="X142" s="1587">
        <v>46049</v>
      </c>
      <c r="Y142" s="218" t="s">
        <v>12067</v>
      </c>
      <c r="Z142" s="1214"/>
      <c r="AA142" s="1587"/>
      <c r="AB142" s="1588"/>
      <c r="AC142" s="856"/>
      <c r="AD142" s="852"/>
      <c r="AE142" s="1354"/>
      <c r="AF142" s="725"/>
      <c r="AG142" s="725"/>
      <c r="AH142" s="725"/>
      <c r="AI142" s="725"/>
      <c r="AJ142" s="725"/>
      <c r="AK142" s="725"/>
      <c r="AL142" s="725"/>
      <c r="AM142" s="725"/>
      <c r="AN142" s="725"/>
      <c r="AO142" s="725"/>
      <c r="AP142" s="725"/>
      <c r="AQ142" s="725"/>
      <c r="AR142" s="725"/>
      <c r="AS142" s="725"/>
      <c r="AT142" s="725"/>
      <c r="AU142" s="725"/>
      <c r="AV142" s="725"/>
      <c r="AW142" s="725"/>
      <c r="AX142" s="725"/>
      <c r="AY142" s="725"/>
      <c r="AZ142" s="725"/>
    </row>
    <row r="143" spans="1:52" s="809" customFormat="1" ht="15" x14ac:dyDescent="0.25">
      <c r="A143" s="1244" t="s">
        <v>8263</v>
      </c>
      <c r="B143" s="1301">
        <f t="shared" si="19"/>
        <v>0</v>
      </c>
      <c r="C143" s="1301">
        <f t="shared" si="20"/>
        <v>1</v>
      </c>
      <c r="D143" s="1262" t="s">
        <v>39</v>
      </c>
      <c r="E143" s="1668" t="s">
        <v>10540</v>
      </c>
      <c r="F143" s="1271">
        <f t="shared" ref="F143:F182" si="21">IF(L143&lt;&gt;0,MAX(L143,R143,X143,AD143,AJ143,AP143,AV143),"NE")</f>
        <v>46146</v>
      </c>
      <c r="G143" s="1276" t="str">
        <f t="shared" si="15"/>
        <v>A</v>
      </c>
      <c r="H143" s="1282" t="str">
        <f t="shared" si="16"/>
        <v>MR_DER-1716_26</v>
      </c>
      <c r="I143" s="1288" t="str">
        <f t="shared" si="17"/>
        <v>ND</v>
      </c>
      <c r="J143" s="816" t="str">
        <f t="shared" si="18"/>
        <v>ND</v>
      </c>
      <c r="K143" s="1255" t="s">
        <v>3730</v>
      </c>
      <c r="L143" s="1308">
        <v>45931</v>
      </c>
      <c r="M143" s="1318" t="s">
        <v>10581</v>
      </c>
      <c r="N143" s="1255" t="s">
        <v>5536</v>
      </c>
      <c r="O143" s="1308">
        <v>45966</v>
      </c>
      <c r="P143" s="1326"/>
      <c r="Q143" s="1255" t="s">
        <v>3765</v>
      </c>
      <c r="R143" s="1308">
        <v>46044</v>
      </c>
      <c r="S143" s="218" t="s">
        <v>12038</v>
      </c>
      <c r="T143" s="1255" t="s">
        <v>5536</v>
      </c>
      <c r="U143" s="1308">
        <v>46100</v>
      </c>
      <c r="V143" s="1671"/>
      <c r="W143" s="863" t="s">
        <v>5701</v>
      </c>
      <c r="X143" s="1563">
        <v>46113</v>
      </c>
      <c r="Y143" s="218" t="s">
        <v>12498</v>
      </c>
      <c r="Z143" s="863" t="s">
        <v>5539</v>
      </c>
      <c r="AA143" s="1563">
        <v>46141</v>
      </c>
      <c r="AB143" s="1672"/>
      <c r="AC143" s="1673" t="s">
        <v>3748</v>
      </c>
      <c r="AD143" s="1346">
        <v>46146</v>
      </c>
      <c r="AE143" s="218" t="s">
        <v>12619</v>
      </c>
      <c r="AF143" s="725"/>
      <c r="AG143" s="725"/>
      <c r="AH143" s="853"/>
      <c r="AI143" s="1223"/>
      <c r="AJ143" s="1303"/>
      <c r="AK143" s="853"/>
      <c r="AL143" s="725"/>
      <c r="AM143" s="725"/>
      <c r="AN143" s="508"/>
      <c r="AO143" s="725"/>
      <c r="AP143" s="1213"/>
      <c r="AQ143" s="218"/>
      <c r="AR143" s="725"/>
      <c r="AS143" s="725"/>
      <c r="AT143" s="725"/>
      <c r="AU143" s="725"/>
      <c r="AV143" s="1213"/>
      <c r="AW143" s="218"/>
      <c r="AX143" s="725"/>
      <c r="AY143" s="725"/>
      <c r="AZ143" s="725"/>
    </row>
    <row r="144" spans="1:52" s="725" customFormat="1" ht="11.25" customHeight="1" x14ac:dyDescent="0.25">
      <c r="A144" s="1244" t="s">
        <v>8263</v>
      </c>
      <c r="B144" s="844">
        <f t="shared" si="19"/>
        <v>0</v>
      </c>
      <c r="C144" s="844">
        <f t="shared" si="20"/>
        <v>1</v>
      </c>
      <c r="D144" s="851" t="s">
        <v>39</v>
      </c>
      <c r="E144" s="812" t="s">
        <v>10541</v>
      </c>
      <c r="F144" s="813">
        <f t="shared" si="21"/>
        <v>46146</v>
      </c>
      <c r="G144" s="814" t="str">
        <f t="shared" si="15"/>
        <v>A</v>
      </c>
      <c r="H144" s="941" t="str">
        <f t="shared" si="16"/>
        <v>MR_DER-1716_26</v>
      </c>
      <c r="I144" s="816" t="str">
        <f t="shared" si="17"/>
        <v>ND</v>
      </c>
      <c r="J144" s="816" t="str">
        <f t="shared" si="18"/>
        <v>ND</v>
      </c>
      <c r="K144" s="848" t="s">
        <v>3730</v>
      </c>
      <c r="L144" s="849">
        <v>45931</v>
      </c>
      <c r="M144" s="218" t="s">
        <v>10581</v>
      </c>
      <c r="N144" s="855" t="s">
        <v>5536</v>
      </c>
      <c r="O144" s="849">
        <v>45966</v>
      </c>
      <c r="P144" s="1423"/>
      <c r="Q144" s="1255" t="s">
        <v>3765</v>
      </c>
      <c r="R144" s="1308">
        <v>46044</v>
      </c>
      <c r="S144" s="218" t="s">
        <v>12038</v>
      </c>
      <c r="T144" s="1255" t="s">
        <v>5536</v>
      </c>
      <c r="U144" s="1308">
        <v>46100</v>
      </c>
      <c r="V144" s="853"/>
      <c r="W144" s="863" t="s">
        <v>5701</v>
      </c>
      <c r="X144" s="1563">
        <v>46113</v>
      </c>
      <c r="Y144" s="218" t="s">
        <v>12498</v>
      </c>
      <c r="Z144" s="863" t="s">
        <v>5539</v>
      </c>
      <c r="AA144" s="1563">
        <v>46141</v>
      </c>
      <c r="AB144" s="1672"/>
      <c r="AC144" s="1673" t="s">
        <v>3748</v>
      </c>
      <c r="AD144" s="1346">
        <v>46146</v>
      </c>
      <c r="AE144" s="218" t="s">
        <v>12619</v>
      </c>
      <c r="AH144" s="853"/>
      <c r="AI144" s="1223"/>
      <c r="AJ144" s="1303"/>
      <c r="AK144" s="853"/>
      <c r="AN144" s="508"/>
      <c r="AP144" s="1213"/>
      <c r="AQ144" s="218"/>
      <c r="AV144" s="1213"/>
      <c r="AW144" s="218"/>
    </row>
    <row r="145" spans="1:52" s="809" customFormat="1" ht="15" x14ac:dyDescent="0.25">
      <c r="A145" s="1244" t="s">
        <v>8263</v>
      </c>
      <c r="B145" s="1301">
        <f t="shared" si="19"/>
        <v>0</v>
      </c>
      <c r="C145" s="1301">
        <f t="shared" si="20"/>
        <v>1</v>
      </c>
      <c r="D145" s="1262" t="s">
        <v>39</v>
      </c>
      <c r="E145" s="1668" t="s">
        <v>10542</v>
      </c>
      <c r="F145" s="1271">
        <f t="shared" si="21"/>
        <v>46146</v>
      </c>
      <c r="G145" s="1276" t="str">
        <f t="shared" si="15"/>
        <v>A</v>
      </c>
      <c r="H145" s="1282" t="str">
        <f t="shared" si="16"/>
        <v>MR_DER-1716_26</v>
      </c>
      <c r="I145" s="1288" t="str">
        <f t="shared" si="17"/>
        <v>ND</v>
      </c>
      <c r="J145" s="816" t="str">
        <f t="shared" si="18"/>
        <v>ND</v>
      </c>
      <c r="K145" s="1255" t="s">
        <v>3730</v>
      </c>
      <c r="L145" s="1308">
        <v>45931</v>
      </c>
      <c r="M145" s="1318" t="s">
        <v>10581</v>
      </c>
      <c r="N145" s="1255" t="s">
        <v>5536</v>
      </c>
      <c r="O145" s="1308">
        <v>45966</v>
      </c>
      <c r="P145" s="1326"/>
      <c r="Q145" s="1255" t="s">
        <v>3765</v>
      </c>
      <c r="R145" s="1308">
        <v>46044</v>
      </c>
      <c r="S145" s="218" t="s">
        <v>12038</v>
      </c>
      <c r="T145" s="1255" t="s">
        <v>5536</v>
      </c>
      <c r="U145" s="1308">
        <v>46100</v>
      </c>
      <c r="V145" s="1671"/>
      <c r="W145" s="863" t="s">
        <v>5701</v>
      </c>
      <c r="X145" s="1563">
        <v>46113</v>
      </c>
      <c r="Y145" s="218" t="s">
        <v>12498</v>
      </c>
      <c r="Z145" s="863" t="s">
        <v>5539</v>
      </c>
      <c r="AA145" s="1563">
        <v>46141</v>
      </c>
      <c r="AB145" s="1672"/>
      <c r="AC145" s="1673" t="s">
        <v>3748</v>
      </c>
      <c r="AD145" s="1346">
        <v>46146</v>
      </c>
      <c r="AE145" s="852" t="s">
        <v>12619</v>
      </c>
      <c r="AF145" s="1262"/>
      <c r="AG145" s="1262"/>
      <c r="AH145" s="1342"/>
      <c r="AI145" s="1255"/>
      <c r="AJ145" s="1308"/>
      <c r="AK145" s="1342"/>
      <c r="AL145" s="1262"/>
      <c r="AM145" s="1262"/>
      <c r="AN145" s="508"/>
      <c r="AO145" s="725"/>
      <c r="AP145" s="1213"/>
      <c r="AQ145" s="218"/>
      <c r="AR145" s="725"/>
      <c r="AS145" s="725"/>
      <c r="AT145" s="725"/>
      <c r="AU145" s="725"/>
      <c r="AV145" s="1213"/>
      <c r="AW145" s="218"/>
      <c r="AX145" s="725"/>
      <c r="AY145" s="725"/>
      <c r="AZ145" s="725"/>
    </row>
    <row r="146" spans="1:52" s="725" customFormat="1" ht="11.25" customHeight="1" x14ac:dyDescent="0.25">
      <c r="A146" s="1244" t="s">
        <v>8263</v>
      </c>
      <c r="B146" s="844">
        <f t="shared" si="19"/>
        <v>0</v>
      </c>
      <c r="C146" s="844">
        <f t="shared" si="20"/>
        <v>1</v>
      </c>
      <c r="D146" s="851" t="s">
        <v>39</v>
      </c>
      <c r="E146" s="812" t="s">
        <v>10543</v>
      </c>
      <c r="F146" s="813">
        <f t="shared" si="21"/>
        <v>46146</v>
      </c>
      <c r="G146" s="814" t="str">
        <f t="shared" si="15"/>
        <v>A</v>
      </c>
      <c r="H146" s="941" t="str">
        <f t="shared" si="16"/>
        <v>MR_DER-1716_26</v>
      </c>
      <c r="I146" s="816" t="str">
        <f t="shared" si="17"/>
        <v>ND</v>
      </c>
      <c r="J146" s="816" t="str">
        <f t="shared" si="18"/>
        <v>ND</v>
      </c>
      <c r="K146" s="848" t="s">
        <v>3730</v>
      </c>
      <c r="L146" s="849">
        <v>45931</v>
      </c>
      <c r="M146" s="218" t="s">
        <v>10581</v>
      </c>
      <c r="N146" s="855" t="s">
        <v>5536</v>
      </c>
      <c r="O146" s="849">
        <v>45966</v>
      </c>
      <c r="P146" s="1423"/>
      <c r="Q146" s="1255" t="s">
        <v>3765</v>
      </c>
      <c r="R146" s="1308">
        <v>46044</v>
      </c>
      <c r="S146" s="218" t="s">
        <v>12038</v>
      </c>
      <c r="T146" s="1255" t="s">
        <v>5536</v>
      </c>
      <c r="U146" s="1308">
        <v>46100</v>
      </c>
      <c r="V146" s="853"/>
      <c r="W146" s="863" t="s">
        <v>5701</v>
      </c>
      <c r="X146" s="1563">
        <v>46113</v>
      </c>
      <c r="Y146" s="218" t="s">
        <v>12498</v>
      </c>
      <c r="Z146" s="863" t="s">
        <v>5539</v>
      </c>
      <c r="AA146" s="1563">
        <v>46141</v>
      </c>
      <c r="AB146" s="1672"/>
      <c r="AC146" s="1673" t="s">
        <v>3748</v>
      </c>
      <c r="AD146" s="1346">
        <v>46146</v>
      </c>
      <c r="AE146" s="852" t="s">
        <v>12619</v>
      </c>
      <c r="AF146" s="851"/>
      <c r="AG146" s="851"/>
      <c r="AH146" s="853"/>
      <c r="AI146" s="848"/>
      <c r="AJ146" s="849"/>
      <c r="AK146" s="853"/>
      <c r="AL146" s="851"/>
      <c r="AM146" s="851"/>
      <c r="AN146" s="508"/>
      <c r="AP146" s="1213"/>
      <c r="AQ146" s="218"/>
      <c r="AV146" s="1213"/>
      <c r="AW146" s="218"/>
    </row>
    <row r="147" spans="1:52" s="110" customFormat="1" ht="15" x14ac:dyDescent="0.25">
      <c r="A147" s="1244" t="s">
        <v>8263</v>
      </c>
      <c r="B147" s="742">
        <f t="shared" si="19"/>
        <v>0</v>
      </c>
      <c r="C147" s="1669">
        <f t="shared" si="20"/>
        <v>1</v>
      </c>
      <c r="D147" s="720" t="s">
        <v>39</v>
      </c>
      <c r="E147" s="744" t="s">
        <v>10544</v>
      </c>
      <c r="F147" s="1676">
        <f t="shared" si="21"/>
        <v>46146</v>
      </c>
      <c r="G147" s="1670" t="str">
        <f t="shared" si="15"/>
        <v>A</v>
      </c>
      <c r="H147" s="724" t="str">
        <f t="shared" si="16"/>
        <v>MR_DER-1716_26</v>
      </c>
      <c r="I147" s="1677" t="str">
        <f t="shared" si="17"/>
        <v>ND</v>
      </c>
      <c r="J147" s="816" t="str">
        <f t="shared" si="18"/>
        <v>ND</v>
      </c>
      <c r="K147" s="719" t="s">
        <v>3730</v>
      </c>
      <c r="L147" s="752">
        <v>45931</v>
      </c>
      <c r="M147" s="1205" t="s">
        <v>10581</v>
      </c>
      <c r="N147" s="719" t="s">
        <v>5536</v>
      </c>
      <c r="O147" s="752">
        <v>45966</v>
      </c>
      <c r="P147" s="1674"/>
      <c r="Q147" s="1255" t="s">
        <v>3765</v>
      </c>
      <c r="R147" s="1308">
        <v>46044</v>
      </c>
      <c r="S147" s="218" t="s">
        <v>12038</v>
      </c>
      <c r="T147" s="1255" t="s">
        <v>5536</v>
      </c>
      <c r="U147" s="1308">
        <v>46100</v>
      </c>
      <c r="V147" s="1675"/>
      <c r="W147" s="863" t="s">
        <v>5701</v>
      </c>
      <c r="X147" s="1563">
        <v>46113</v>
      </c>
      <c r="Y147" s="218" t="s">
        <v>12498</v>
      </c>
      <c r="Z147" s="863" t="s">
        <v>5539</v>
      </c>
      <c r="AA147" s="1563">
        <v>46141</v>
      </c>
      <c r="AB147" s="1672"/>
      <c r="AC147" s="1673" t="s">
        <v>3748</v>
      </c>
      <c r="AD147" s="1346">
        <v>46146</v>
      </c>
      <c r="AE147" s="852" t="s">
        <v>12619</v>
      </c>
      <c r="AF147" s="720"/>
      <c r="AG147" s="720"/>
      <c r="AH147" s="789"/>
      <c r="AI147" s="719"/>
      <c r="AJ147" s="752"/>
      <c r="AK147" s="789"/>
      <c r="AL147" s="720"/>
      <c r="AM147" s="720"/>
      <c r="AN147" s="508"/>
      <c r="AO147" s="725"/>
      <c r="AP147" s="1213"/>
      <c r="AQ147" s="218"/>
      <c r="AR147" s="725"/>
      <c r="AS147" s="725"/>
      <c r="AT147" s="725"/>
      <c r="AU147" s="725"/>
      <c r="AV147" s="1213"/>
      <c r="AW147" s="218"/>
      <c r="AX147" s="725"/>
      <c r="AY147" s="725"/>
      <c r="AZ147" s="725"/>
    </row>
    <row r="148" spans="1:52" s="725" customFormat="1" ht="11.25" customHeight="1" x14ac:dyDescent="0.25">
      <c r="A148" s="1244" t="s">
        <v>8263</v>
      </c>
      <c r="B148" s="844">
        <f t="shared" si="19"/>
        <v>0</v>
      </c>
      <c r="C148" s="844">
        <f t="shared" si="20"/>
        <v>1</v>
      </c>
      <c r="D148" s="851" t="s">
        <v>39</v>
      </c>
      <c r="E148" s="812" t="s">
        <v>10545</v>
      </c>
      <c r="F148" s="813">
        <f t="shared" si="21"/>
        <v>46146</v>
      </c>
      <c r="G148" s="814" t="str">
        <f t="shared" si="15"/>
        <v>A</v>
      </c>
      <c r="H148" s="941" t="str">
        <f t="shared" si="16"/>
        <v>MR_DER-1716_26</v>
      </c>
      <c r="I148" s="816" t="str">
        <f t="shared" si="17"/>
        <v>ND</v>
      </c>
      <c r="J148" s="816" t="str">
        <f t="shared" si="18"/>
        <v>ND</v>
      </c>
      <c r="K148" s="848" t="s">
        <v>3730</v>
      </c>
      <c r="L148" s="849">
        <v>45931</v>
      </c>
      <c r="M148" s="218" t="s">
        <v>10581</v>
      </c>
      <c r="N148" s="855" t="s">
        <v>5536</v>
      </c>
      <c r="O148" s="849">
        <v>45966</v>
      </c>
      <c r="P148" s="1423"/>
      <c r="Q148" s="1255" t="s">
        <v>3765</v>
      </c>
      <c r="R148" s="1308">
        <v>46044</v>
      </c>
      <c r="S148" s="218" t="s">
        <v>12038</v>
      </c>
      <c r="T148" s="1255" t="s">
        <v>5536</v>
      </c>
      <c r="U148" s="1308">
        <v>46100</v>
      </c>
      <c r="V148" s="853"/>
      <c r="W148" s="863" t="s">
        <v>5701</v>
      </c>
      <c r="X148" s="1563">
        <v>46113</v>
      </c>
      <c r="Y148" s="218" t="s">
        <v>12498</v>
      </c>
      <c r="Z148" s="863" t="s">
        <v>5539</v>
      </c>
      <c r="AA148" s="1563">
        <v>46141</v>
      </c>
      <c r="AB148" s="1672"/>
      <c r="AC148" s="1673" t="s">
        <v>3748</v>
      </c>
      <c r="AD148" s="1346">
        <v>46146</v>
      </c>
      <c r="AE148" s="852" t="s">
        <v>12619</v>
      </c>
      <c r="AF148" s="851"/>
      <c r="AG148" s="851"/>
      <c r="AH148" s="853"/>
      <c r="AI148" s="848"/>
      <c r="AJ148" s="849"/>
      <c r="AK148" s="853"/>
      <c r="AL148" s="851"/>
      <c r="AM148" s="851"/>
      <c r="AN148" s="508"/>
      <c r="AP148" s="1213"/>
      <c r="AQ148" s="218"/>
      <c r="AV148" s="1213"/>
      <c r="AW148" s="218"/>
    </row>
    <row r="149" spans="1:52" s="725" customFormat="1" ht="11.25" customHeight="1" x14ac:dyDescent="0.25">
      <c r="A149" s="1244" t="s">
        <v>8263</v>
      </c>
      <c r="B149" s="844">
        <f t="shared" si="19"/>
        <v>0</v>
      </c>
      <c r="C149" s="844">
        <f t="shared" si="20"/>
        <v>1</v>
      </c>
      <c r="D149" s="851" t="s">
        <v>39</v>
      </c>
      <c r="E149" s="812" t="s">
        <v>10546</v>
      </c>
      <c r="F149" s="813">
        <f t="shared" si="21"/>
        <v>46146</v>
      </c>
      <c r="G149" s="814" t="str">
        <f t="shared" si="15"/>
        <v>A</v>
      </c>
      <c r="H149" s="941" t="str">
        <f t="shared" si="16"/>
        <v>MR_DER-1716_26</v>
      </c>
      <c r="I149" s="816" t="str">
        <f t="shared" si="17"/>
        <v>ND</v>
      </c>
      <c r="J149" s="816" t="str">
        <f t="shared" si="18"/>
        <v>ND</v>
      </c>
      <c r="K149" s="848" t="s">
        <v>3730</v>
      </c>
      <c r="L149" s="849">
        <v>45931</v>
      </c>
      <c r="M149" s="218" t="s">
        <v>10581</v>
      </c>
      <c r="N149" s="855" t="s">
        <v>5536</v>
      </c>
      <c r="O149" s="849">
        <v>45966</v>
      </c>
      <c r="P149" s="1423"/>
      <c r="Q149" s="1255" t="s">
        <v>3765</v>
      </c>
      <c r="R149" s="1308">
        <v>46044</v>
      </c>
      <c r="S149" s="218" t="s">
        <v>12038</v>
      </c>
      <c r="T149" s="1255" t="s">
        <v>5536</v>
      </c>
      <c r="U149" s="1308">
        <v>46100</v>
      </c>
      <c r="V149" s="853"/>
      <c r="W149" s="863" t="s">
        <v>5701</v>
      </c>
      <c r="X149" s="1563">
        <v>46113</v>
      </c>
      <c r="Y149" s="218" t="s">
        <v>12498</v>
      </c>
      <c r="Z149" s="863" t="s">
        <v>5539</v>
      </c>
      <c r="AA149" s="1563">
        <v>46141</v>
      </c>
      <c r="AB149" s="1672"/>
      <c r="AC149" s="1673" t="s">
        <v>3748</v>
      </c>
      <c r="AD149" s="1346">
        <v>46146</v>
      </c>
      <c r="AE149" s="852" t="s">
        <v>12619</v>
      </c>
      <c r="AF149" s="851"/>
      <c r="AG149" s="851"/>
      <c r="AH149" s="853"/>
      <c r="AI149" s="848"/>
      <c r="AJ149" s="849"/>
      <c r="AK149" s="853"/>
      <c r="AL149" s="851"/>
      <c r="AM149" s="851"/>
      <c r="AN149" s="508"/>
      <c r="AP149" s="1213"/>
      <c r="AQ149" s="218"/>
      <c r="AV149" s="1213"/>
      <c r="AW149" s="218"/>
    </row>
    <row r="150" spans="1:52" s="725" customFormat="1" ht="11.25" customHeight="1" x14ac:dyDescent="0.25">
      <c r="A150" s="1244" t="s">
        <v>8263</v>
      </c>
      <c r="B150" s="844">
        <f t="shared" si="19"/>
        <v>0</v>
      </c>
      <c r="C150" s="844">
        <f t="shared" si="20"/>
        <v>1</v>
      </c>
      <c r="D150" s="851" t="s">
        <v>39</v>
      </c>
      <c r="E150" s="812" t="s">
        <v>10547</v>
      </c>
      <c r="F150" s="813">
        <f t="shared" si="21"/>
        <v>46146</v>
      </c>
      <c r="G150" s="814" t="str">
        <f t="shared" si="15"/>
        <v>A</v>
      </c>
      <c r="H150" s="941" t="str">
        <f t="shared" si="16"/>
        <v>MR_DER-1716_26</v>
      </c>
      <c r="I150" s="816" t="str">
        <f t="shared" si="17"/>
        <v>ND</v>
      </c>
      <c r="J150" s="816" t="str">
        <f t="shared" si="18"/>
        <v>ND</v>
      </c>
      <c r="K150" s="848" t="s">
        <v>3730</v>
      </c>
      <c r="L150" s="849">
        <v>45931</v>
      </c>
      <c r="M150" s="218" t="s">
        <v>10581</v>
      </c>
      <c r="N150" s="855" t="s">
        <v>5536</v>
      </c>
      <c r="O150" s="849">
        <v>45966</v>
      </c>
      <c r="P150" s="1423"/>
      <c r="Q150" s="1255" t="s">
        <v>3765</v>
      </c>
      <c r="R150" s="1308">
        <v>46044</v>
      </c>
      <c r="S150" s="218" t="s">
        <v>12038</v>
      </c>
      <c r="T150" s="1255" t="s">
        <v>5536</v>
      </c>
      <c r="U150" s="1308">
        <v>46100</v>
      </c>
      <c r="V150" s="853"/>
      <c r="W150" s="863" t="s">
        <v>5701</v>
      </c>
      <c r="X150" s="1563">
        <v>46113</v>
      </c>
      <c r="Y150" s="218" t="s">
        <v>12498</v>
      </c>
      <c r="Z150" s="863" t="s">
        <v>5539</v>
      </c>
      <c r="AA150" s="1563">
        <v>46141</v>
      </c>
      <c r="AB150" s="1672"/>
      <c r="AC150" s="1673" t="s">
        <v>3748</v>
      </c>
      <c r="AD150" s="1346">
        <v>46146</v>
      </c>
      <c r="AE150" s="852" t="s">
        <v>12619</v>
      </c>
      <c r="AF150" s="851"/>
      <c r="AG150" s="851"/>
      <c r="AI150" s="856"/>
      <c r="AJ150" s="851"/>
      <c r="AL150" s="851"/>
      <c r="AM150" s="851"/>
    </row>
    <row r="151" spans="1:52" s="725" customFormat="1" ht="11.25" customHeight="1" x14ac:dyDescent="0.25">
      <c r="A151" s="1244" t="s">
        <v>8263</v>
      </c>
      <c r="B151" s="844">
        <f t="shared" si="19"/>
        <v>0</v>
      </c>
      <c r="C151" s="844">
        <f t="shared" si="20"/>
        <v>1</v>
      </c>
      <c r="D151" s="851" t="s">
        <v>39</v>
      </c>
      <c r="E151" s="812" t="s">
        <v>10548</v>
      </c>
      <c r="F151" s="813">
        <f t="shared" si="21"/>
        <v>46146</v>
      </c>
      <c r="G151" s="814" t="str">
        <f t="shared" si="15"/>
        <v>A</v>
      </c>
      <c r="H151" s="941" t="str">
        <f t="shared" si="16"/>
        <v>MR_DER-1716_26</v>
      </c>
      <c r="I151" s="816" t="str">
        <f t="shared" si="17"/>
        <v>ND</v>
      </c>
      <c r="J151" s="816" t="str">
        <f t="shared" si="18"/>
        <v>ND</v>
      </c>
      <c r="K151" s="848" t="s">
        <v>3730</v>
      </c>
      <c r="L151" s="849">
        <v>45931</v>
      </c>
      <c r="M151" s="218" t="s">
        <v>10581</v>
      </c>
      <c r="N151" s="855" t="s">
        <v>5536</v>
      </c>
      <c r="O151" s="849">
        <v>45966</v>
      </c>
      <c r="P151" s="1423"/>
      <c r="Q151" s="1255" t="s">
        <v>3765</v>
      </c>
      <c r="R151" s="1308">
        <v>46044</v>
      </c>
      <c r="S151" s="218" t="s">
        <v>12038</v>
      </c>
      <c r="T151" s="1255" t="s">
        <v>5536</v>
      </c>
      <c r="U151" s="1308">
        <v>46100</v>
      </c>
      <c r="V151" s="853"/>
      <c r="W151" s="863" t="s">
        <v>5701</v>
      </c>
      <c r="X151" s="1563">
        <v>46113</v>
      </c>
      <c r="Y151" s="218" t="s">
        <v>12498</v>
      </c>
      <c r="Z151" s="863" t="s">
        <v>5539</v>
      </c>
      <c r="AA151" s="1563">
        <v>46141</v>
      </c>
      <c r="AB151" s="1672"/>
      <c r="AC151" s="1673" t="s">
        <v>3748</v>
      </c>
      <c r="AD151" s="1346">
        <v>46146</v>
      </c>
      <c r="AE151" s="852" t="s">
        <v>12619</v>
      </c>
      <c r="AF151" s="851"/>
      <c r="AG151" s="851"/>
      <c r="AI151" s="856"/>
      <c r="AJ151" s="851"/>
      <c r="AL151" s="851"/>
      <c r="AM151" s="851"/>
    </row>
    <row r="152" spans="1:52" s="725" customFormat="1" ht="11.25" customHeight="1" x14ac:dyDescent="0.25">
      <c r="A152" s="1244" t="s">
        <v>8263</v>
      </c>
      <c r="B152" s="844">
        <f t="shared" si="19"/>
        <v>0</v>
      </c>
      <c r="C152" s="844">
        <f t="shared" si="20"/>
        <v>1</v>
      </c>
      <c r="D152" s="851" t="s">
        <v>39</v>
      </c>
      <c r="E152" s="812" t="s">
        <v>10549</v>
      </c>
      <c r="F152" s="813">
        <f t="shared" si="21"/>
        <v>46146</v>
      </c>
      <c r="G152" s="814" t="str">
        <f t="shared" si="15"/>
        <v>A</v>
      </c>
      <c r="H152" s="941" t="str">
        <f t="shared" si="16"/>
        <v>MR_DER-1716_26</v>
      </c>
      <c r="I152" s="816" t="str">
        <f t="shared" si="17"/>
        <v>ND</v>
      </c>
      <c r="J152" s="816" t="str">
        <f t="shared" si="18"/>
        <v>ND</v>
      </c>
      <c r="K152" s="848" t="s">
        <v>3730</v>
      </c>
      <c r="L152" s="849">
        <v>45931</v>
      </c>
      <c r="M152" s="218" t="s">
        <v>10581</v>
      </c>
      <c r="N152" s="855" t="s">
        <v>5536</v>
      </c>
      <c r="O152" s="849">
        <v>45966</v>
      </c>
      <c r="P152" s="1423"/>
      <c r="Q152" s="1255" t="s">
        <v>3765</v>
      </c>
      <c r="R152" s="1308">
        <v>46044</v>
      </c>
      <c r="S152" s="218" t="s">
        <v>12038</v>
      </c>
      <c r="T152" s="1255" t="s">
        <v>5536</v>
      </c>
      <c r="U152" s="1308">
        <v>46100</v>
      </c>
      <c r="V152" s="853"/>
      <c r="W152" s="863" t="s">
        <v>5701</v>
      </c>
      <c r="X152" s="1563">
        <v>46113</v>
      </c>
      <c r="Y152" s="218" t="s">
        <v>12498</v>
      </c>
      <c r="Z152" s="863" t="s">
        <v>5539</v>
      </c>
      <c r="AA152" s="1563">
        <v>46141</v>
      </c>
      <c r="AB152" s="1672"/>
      <c r="AC152" s="1673" t="s">
        <v>3748</v>
      </c>
      <c r="AD152" s="1346">
        <v>46146</v>
      </c>
      <c r="AE152" s="852" t="s">
        <v>12619</v>
      </c>
      <c r="AF152" s="851"/>
      <c r="AG152" s="851"/>
      <c r="AI152" s="856"/>
      <c r="AJ152" s="851"/>
      <c r="AL152" s="851"/>
      <c r="AM152" s="851"/>
    </row>
    <row r="153" spans="1:52" s="725" customFormat="1" ht="11.25" customHeight="1" x14ac:dyDescent="0.25">
      <c r="A153" s="1244" t="s">
        <v>8263</v>
      </c>
      <c r="B153" s="844">
        <f t="shared" si="19"/>
        <v>0</v>
      </c>
      <c r="C153" s="844">
        <f t="shared" si="20"/>
        <v>1</v>
      </c>
      <c r="D153" s="851" t="s">
        <v>39</v>
      </c>
      <c r="E153" s="812" t="s">
        <v>10550</v>
      </c>
      <c r="F153" s="813">
        <f t="shared" si="21"/>
        <v>46146</v>
      </c>
      <c r="G153" s="814" t="str">
        <f t="shared" si="15"/>
        <v>A</v>
      </c>
      <c r="H153" s="941" t="str">
        <f t="shared" si="16"/>
        <v>MR_DER-1716_26</v>
      </c>
      <c r="I153" s="816" t="str">
        <f t="shared" si="17"/>
        <v>ND</v>
      </c>
      <c r="J153" s="816" t="str">
        <f t="shared" si="18"/>
        <v>ND</v>
      </c>
      <c r="K153" s="848" t="s">
        <v>3730</v>
      </c>
      <c r="L153" s="849">
        <v>45931</v>
      </c>
      <c r="M153" s="218" t="s">
        <v>10581</v>
      </c>
      <c r="N153" s="855" t="s">
        <v>5536</v>
      </c>
      <c r="O153" s="849">
        <v>45966</v>
      </c>
      <c r="P153" s="1423"/>
      <c r="Q153" s="1255" t="s">
        <v>3765</v>
      </c>
      <c r="R153" s="1308">
        <v>46044</v>
      </c>
      <c r="S153" s="218" t="s">
        <v>12038</v>
      </c>
      <c r="T153" s="1255" t="s">
        <v>5536</v>
      </c>
      <c r="U153" s="1308">
        <v>46100</v>
      </c>
      <c r="V153" s="853"/>
      <c r="W153" s="863" t="s">
        <v>5701</v>
      </c>
      <c r="X153" s="1563">
        <v>46113</v>
      </c>
      <c r="Y153" s="218" t="s">
        <v>12498</v>
      </c>
      <c r="Z153" s="863" t="s">
        <v>5539</v>
      </c>
      <c r="AA153" s="1563">
        <v>46141</v>
      </c>
      <c r="AB153" s="1672"/>
      <c r="AC153" s="1673" t="s">
        <v>3748</v>
      </c>
      <c r="AD153" s="1346">
        <v>46146</v>
      </c>
      <c r="AE153" s="852" t="s">
        <v>12619</v>
      </c>
      <c r="AF153" s="851"/>
      <c r="AG153" s="851"/>
      <c r="AI153" s="856"/>
      <c r="AJ153" s="851"/>
      <c r="AL153" s="851"/>
      <c r="AM153" s="851"/>
    </row>
    <row r="154" spans="1:52" s="725" customFormat="1" ht="11.25" customHeight="1" x14ac:dyDescent="0.25">
      <c r="A154" s="1244" t="s">
        <v>8263</v>
      </c>
      <c r="B154" s="844">
        <f t="shared" si="19"/>
        <v>0</v>
      </c>
      <c r="C154" s="844">
        <f t="shared" si="20"/>
        <v>1</v>
      </c>
      <c r="D154" s="851" t="s">
        <v>39</v>
      </c>
      <c r="E154" s="812" t="s">
        <v>10551</v>
      </c>
      <c r="F154" s="813">
        <f t="shared" si="21"/>
        <v>46146</v>
      </c>
      <c r="G154" s="814" t="str">
        <f t="shared" si="15"/>
        <v>A</v>
      </c>
      <c r="H154" s="941" t="str">
        <f t="shared" si="16"/>
        <v>MR_DER-1716_26</v>
      </c>
      <c r="I154" s="816" t="str">
        <f t="shared" si="17"/>
        <v>ND</v>
      </c>
      <c r="J154" s="816" t="str">
        <f t="shared" si="18"/>
        <v>ND</v>
      </c>
      <c r="K154" s="848" t="s">
        <v>3730</v>
      </c>
      <c r="L154" s="849">
        <v>45931</v>
      </c>
      <c r="M154" s="218" t="s">
        <v>10581</v>
      </c>
      <c r="N154" s="855" t="s">
        <v>5536</v>
      </c>
      <c r="O154" s="849">
        <v>45966</v>
      </c>
      <c r="P154" s="1423"/>
      <c r="Q154" s="1255" t="s">
        <v>3765</v>
      </c>
      <c r="R154" s="1308">
        <v>46044</v>
      </c>
      <c r="S154" s="218" t="s">
        <v>12038</v>
      </c>
      <c r="T154" s="1255" t="s">
        <v>5536</v>
      </c>
      <c r="U154" s="1308">
        <v>46100</v>
      </c>
      <c r="V154" s="853"/>
      <c r="W154" s="863" t="s">
        <v>5701</v>
      </c>
      <c r="X154" s="1563">
        <v>46113</v>
      </c>
      <c r="Y154" s="218" t="s">
        <v>12498</v>
      </c>
      <c r="Z154" s="863" t="s">
        <v>5539</v>
      </c>
      <c r="AA154" s="1563">
        <v>46141</v>
      </c>
      <c r="AB154" s="1672"/>
      <c r="AC154" s="1673" t="s">
        <v>3748</v>
      </c>
      <c r="AD154" s="1346">
        <v>46146</v>
      </c>
      <c r="AE154" s="852" t="s">
        <v>12619</v>
      </c>
      <c r="AF154" s="851"/>
      <c r="AG154" s="851"/>
      <c r="AI154" s="856"/>
      <c r="AJ154" s="851"/>
      <c r="AL154" s="851"/>
      <c r="AM154" s="851"/>
    </row>
    <row r="155" spans="1:52" s="725" customFormat="1" ht="15" x14ac:dyDescent="0.25">
      <c r="A155" s="1244" t="s">
        <v>8263</v>
      </c>
      <c r="B155" s="844">
        <f t="shared" si="19"/>
        <v>0</v>
      </c>
      <c r="C155" s="844">
        <f t="shared" si="20"/>
        <v>1</v>
      </c>
      <c r="D155" s="851" t="s">
        <v>39</v>
      </c>
      <c r="E155" s="812" t="s">
        <v>10552</v>
      </c>
      <c r="F155" s="813">
        <f t="shared" si="21"/>
        <v>46146</v>
      </c>
      <c r="G155" s="814" t="str">
        <f t="shared" si="15"/>
        <v>A</v>
      </c>
      <c r="H155" s="941" t="str">
        <f t="shared" si="16"/>
        <v>MR_DER-1716_26</v>
      </c>
      <c r="I155" s="816" t="str">
        <f t="shared" si="17"/>
        <v>ND</v>
      </c>
      <c r="J155" s="816" t="str">
        <f t="shared" si="18"/>
        <v>ND</v>
      </c>
      <c r="K155" s="848" t="s">
        <v>3730</v>
      </c>
      <c r="L155" s="849">
        <v>45931</v>
      </c>
      <c r="M155" s="218" t="s">
        <v>10581</v>
      </c>
      <c r="N155" s="855" t="s">
        <v>5536</v>
      </c>
      <c r="O155" s="849">
        <v>45966</v>
      </c>
      <c r="P155" s="1423"/>
      <c r="Q155" s="1255" t="s">
        <v>3765</v>
      </c>
      <c r="R155" s="1308">
        <v>46044</v>
      </c>
      <c r="S155" s="218" t="s">
        <v>12038</v>
      </c>
      <c r="T155" s="1255" t="s">
        <v>5536</v>
      </c>
      <c r="U155" s="1308">
        <v>46100</v>
      </c>
      <c r="V155" s="853"/>
      <c r="W155" s="863" t="s">
        <v>5701</v>
      </c>
      <c r="X155" s="1563">
        <v>46113</v>
      </c>
      <c r="Y155" s="218" t="s">
        <v>12498</v>
      </c>
      <c r="Z155" s="863" t="s">
        <v>5539</v>
      </c>
      <c r="AA155" s="1563">
        <v>46141</v>
      </c>
      <c r="AB155" s="1672"/>
      <c r="AC155" s="1673" t="s">
        <v>3748</v>
      </c>
      <c r="AD155" s="1346">
        <v>46146</v>
      </c>
      <c r="AE155" s="852" t="s">
        <v>12619</v>
      </c>
      <c r="AF155" s="851"/>
      <c r="AG155" s="851"/>
      <c r="AI155" s="856"/>
      <c r="AJ155" s="851"/>
      <c r="AL155" s="851"/>
      <c r="AM155" s="851"/>
    </row>
    <row r="156" spans="1:52" s="725" customFormat="1" ht="15" x14ac:dyDescent="0.25">
      <c r="A156" s="1244" t="s">
        <v>8263</v>
      </c>
      <c r="B156" s="844">
        <f t="shared" si="19"/>
        <v>0</v>
      </c>
      <c r="C156" s="844">
        <f t="shared" si="20"/>
        <v>1</v>
      </c>
      <c r="D156" s="851" t="s">
        <v>39</v>
      </c>
      <c r="E156" s="812" t="s">
        <v>10553</v>
      </c>
      <c r="F156" s="813">
        <f t="shared" si="21"/>
        <v>46146</v>
      </c>
      <c r="G156" s="814" t="str">
        <f t="shared" si="15"/>
        <v>A</v>
      </c>
      <c r="H156" s="941" t="str">
        <f t="shared" si="16"/>
        <v>MR_DER-1716_26</v>
      </c>
      <c r="I156" s="816" t="str">
        <f t="shared" si="17"/>
        <v>ND</v>
      </c>
      <c r="J156" s="816" t="str">
        <f t="shared" si="18"/>
        <v>ND</v>
      </c>
      <c r="K156" s="848" t="s">
        <v>3730</v>
      </c>
      <c r="L156" s="849">
        <v>45931</v>
      </c>
      <c r="M156" s="218" t="s">
        <v>10581</v>
      </c>
      <c r="N156" s="855" t="s">
        <v>5536</v>
      </c>
      <c r="O156" s="849">
        <v>45966</v>
      </c>
      <c r="P156" s="1423"/>
      <c r="Q156" s="1255" t="s">
        <v>3765</v>
      </c>
      <c r="R156" s="1308">
        <v>46044</v>
      </c>
      <c r="S156" s="218" t="s">
        <v>12038</v>
      </c>
      <c r="T156" s="1255" t="s">
        <v>5536</v>
      </c>
      <c r="U156" s="1308">
        <v>46100</v>
      </c>
      <c r="V156" s="853"/>
      <c r="W156" s="863" t="s">
        <v>5701</v>
      </c>
      <c r="X156" s="1563">
        <v>46113</v>
      </c>
      <c r="Y156" s="218" t="s">
        <v>12498</v>
      </c>
      <c r="Z156" s="863" t="s">
        <v>5539</v>
      </c>
      <c r="AA156" s="1563">
        <v>46141</v>
      </c>
      <c r="AB156" s="1672"/>
      <c r="AC156" s="1673" t="s">
        <v>3748</v>
      </c>
      <c r="AD156" s="1346">
        <v>46146</v>
      </c>
      <c r="AE156" s="852" t="s">
        <v>12619</v>
      </c>
      <c r="AF156" s="851"/>
      <c r="AG156" s="851"/>
      <c r="AI156" s="856"/>
      <c r="AJ156" s="851"/>
      <c r="AL156" s="851"/>
      <c r="AM156" s="851"/>
    </row>
    <row r="157" spans="1:52" s="725" customFormat="1" ht="15" x14ac:dyDescent="0.25">
      <c r="A157" s="1244" t="s">
        <v>8263</v>
      </c>
      <c r="B157" s="844">
        <f t="shared" si="19"/>
        <v>0</v>
      </c>
      <c r="C157" s="844">
        <f t="shared" si="20"/>
        <v>1</v>
      </c>
      <c r="D157" s="851" t="s">
        <v>39</v>
      </c>
      <c r="E157" s="812" t="s">
        <v>10554</v>
      </c>
      <c r="F157" s="813">
        <f t="shared" si="21"/>
        <v>46146</v>
      </c>
      <c r="G157" s="814" t="str">
        <f t="shared" si="15"/>
        <v>A</v>
      </c>
      <c r="H157" s="941" t="str">
        <f t="shared" si="16"/>
        <v>MR_DER-1716_26</v>
      </c>
      <c r="I157" s="816" t="str">
        <f t="shared" si="17"/>
        <v>ND</v>
      </c>
      <c r="J157" s="816" t="str">
        <f t="shared" si="18"/>
        <v>ND</v>
      </c>
      <c r="K157" s="848" t="s">
        <v>3730</v>
      </c>
      <c r="L157" s="849">
        <v>45931</v>
      </c>
      <c r="M157" s="218" t="s">
        <v>10581</v>
      </c>
      <c r="N157" s="855" t="s">
        <v>5536</v>
      </c>
      <c r="O157" s="849">
        <v>45966</v>
      </c>
      <c r="P157" s="1423"/>
      <c r="Q157" s="1255" t="s">
        <v>3765</v>
      </c>
      <c r="R157" s="1308">
        <v>46044</v>
      </c>
      <c r="S157" s="218" t="s">
        <v>12038</v>
      </c>
      <c r="T157" s="1255" t="s">
        <v>5536</v>
      </c>
      <c r="U157" s="1308">
        <v>46100</v>
      </c>
      <c r="V157" s="853"/>
      <c r="W157" s="863" t="s">
        <v>5701</v>
      </c>
      <c r="X157" s="1563">
        <v>46113</v>
      </c>
      <c r="Y157" s="218" t="s">
        <v>12498</v>
      </c>
      <c r="Z157" s="863" t="s">
        <v>5539</v>
      </c>
      <c r="AA157" s="1563">
        <v>46141</v>
      </c>
      <c r="AB157" s="1672"/>
      <c r="AC157" s="1673" t="s">
        <v>3748</v>
      </c>
      <c r="AD157" s="1346">
        <v>46146</v>
      </c>
      <c r="AE157" s="852" t="s">
        <v>12619</v>
      </c>
      <c r="AF157" s="851"/>
      <c r="AG157" s="851"/>
      <c r="AI157" s="856"/>
      <c r="AJ157" s="851"/>
      <c r="AL157" s="851"/>
      <c r="AM157" s="851"/>
    </row>
    <row r="158" spans="1:52" s="725" customFormat="1" ht="15" x14ac:dyDescent="0.25">
      <c r="A158" s="1244" t="s">
        <v>8263</v>
      </c>
      <c r="B158" s="844">
        <f t="shared" si="19"/>
        <v>0</v>
      </c>
      <c r="C158" s="844">
        <f t="shared" si="20"/>
        <v>1</v>
      </c>
      <c r="D158" s="851" t="s">
        <v>39</v>
      </c>
      <c r="E158" s="812" t="s">
        <v>10555</v>
      </c>
      <c r="F158" s="813">
        <f t="shared" si="21"/>
        <v>46146</v>
      </c>
      <c r="G158" s="814" t="str">
        <f t="shared" si="15"/>
        <v>A</v>
      </c>
      <c r="H158" s="941" t="str">
        <f t="shared" si="16"/>
        <v>MR_DER-1716_26</v>
      </c>
      <c r="I158" s="816" t="str">
        <f t="shared" si="17"/>
        <v>ND</v>
      </c>
      <c r="J158" s="816" t="str">
        <f t="shared" si="18"/>
        <v>ND</v>
      </c>
      <c r="K158" s="848" t="s">
        <v>3730</v>
      </c>
      <c r="L158" s="849">
        <v>45931</v>
      </c>
      <c r="M158" s="218" t="s">
        <v>10581</v>
      </c>
      <c r="N158" s="855" t="s">
        <v>5536</v>
      </c>
      <c r="O158" s="849">
        <v>45966</v>
      </c>
      <c r="P158" s="1423"/>
      <c r="Q158" s="1255" t="s">
        <v>3765</v>
      </c>
      <c r="R158" s="1308">
        <v>46044</v>
      </c>
      <c r="S158" s="218" t="s">
        <v>12038</v>
      </c>
      <c r="T158" s="1255" t="s">
        <v>5536</v>
      </c>
      <c r="U158" s="1308">
        <v>46100</v>
      </c>
      <c r="V158" s="853"/>
      <c r="W158" s="863" t="s">
        <v>5701</v>
      </c>
      <c r="X158" s="1563">
        <v>46113</v>
      </c>
      <c r="Y158" s="218" t="s">
        <v>12498</v>
      </c>
      <c r="Z158" s="863" t="s">
        <v>5539</v>
      </c>
      <c r="AA158" s="1563">
        <v>46141</v>
      </c>
      <c r="AB158" s="1672"/>
      <c r="AC158" s="1673" t="s">
        <v>3748</v>
      </c>
      <c r="AD158" s="1346">
        <v>46146</v>
      </c>
      <c r="AE158" s="852" t="s">
        <v>12619</v>
      </c>
      <c r="AF158" s="851"/>
      <c r="AG158" s="851"/>
      <c r="AI158" s="856"/>
      <c r="AJ158" s="851"/>
      <c r="AL158" s="851"/>
      <c r="AM158" s="851"/>
    </row>
    <row r="159" spans="1:52" s="725" customFormat="1" ht="15" x14ac:dyDescent="0.25">
      <c r="A159" s="1244" t="s">
        <v>8263</v>
      </c>
      <c r="B159" s="844">
        <f t="shared" si="19"/>
        <v>0</v>
      </c>
      <c r="C159" s="844">
        <f t="shared" si="20"/>
        <v>1</v>
      </c>
      <c r="D159" s="851" t="s">
        <v>39</v>
      </c>
      <c r="E159" s="812" t="s">
        <v>10556</v>
      </c>
      <c r="F159" s="813">
        <f t="shared" si="21"/>
        <v>46146</v>
      </c>
      <c r="G159" s="814" t="str">
        <f t="shared" si="15"/>
        <v>A</v>
      </c>
      <c r="H159" s="941" t="str">
        <f t="shared" si="16"/>
        <v>MR_DER-1716_26</v>
      </c>
      <c r="I159" s="816" t="str">
        <f t="shared" si="17"/>
        <v>ND</v>
      </c>
      <c r="J159" s="816" t="str">
        <f t="shared" si="18"/>
        <v>ND</v>
      </c>
      <c r="K159" s="848" t="s">
        <v>3730</v>
      </c>
      <c r="L159" s="849">
        <v>45931</v>
      </c>
      <c r="M159" s="218" t="s">
        <v>10581</v>
      </c>
      <c r="N159" s="855" t="s">
        <v>5536</v>
      </c>
      <c r="O159" s="849">
        <v>45966</v>
      </c>
      <c r="P159" s="1423"/>
      <c r="Q159" s="1255" t="s">
        <v>3765</v>
      </c>
      <c r="R159" s="1308">
        <v>46044</v>
      </c>
      <c r="S159" s="218" t="s">
        <v>12038</v>
      </c>
      <c r="T159" s="1255" t="s">
        <v>5536</v>
      </c>
      <c r="U159" s="1308">
        <v>46100</v>
      </c>
      <c r="V159" s="853"/>
      <c r="W159" s="863" t="s">
        <v>5701</v>
      </c>
      <c r="X159" s="1563">
        <v>46113</v>
      </c>
      <c r="Y159" s="218" t="s">
        <v>12498</v>
      </c>
      <c r="Z159" s="863" t="s">
        <v>5539</v>
      </c>
      <c r="AA159" s="1563">
        <v>46141</v>
      </c>
      <c r="AB159" s="1672"/>
      <c r="AC159" s="1673" t="s">
        <v>3748</v>
      </c>
      <c r="AD159" s="1346">
        <v>46146</v>
      </c>
      <c r="AE159" s="852" t="s">
        <v>12619</v>
      </c>
      <c r="AF159" s="851"/>
      <c r="AG159" s="851"/>
      <c r="AI159" s="856"/>
      <c r="AJ159" s="851"/>
      <c r="AL159" s="851"/>
      <c r="AM159" s="851"/>
    </row>
    <row r="160" spans="1:52" s="725" customFormat="1" ht="15" x14ac:dyDescent="0.25">
      <c r="A160" s="1244" t="s">
        <v>8263</v>
      </c>
      <c r="B160" s="844">
        <f t="shared" si="19"/>
        <v>0</v>
      </c>
      <c r="C160" s="844">
        <f t="shared" si="20"/>
        <v>1</v>
      </c>
      <c r="D160" s="851" t="s">
        <v>39</v>
      </c>
      <c r="E160" s="812" t="s">
        <v>10557</v>
      </c>
      <c r="F160" s="813">
        <f t="shared" si="21"/>
        <v>46146</v>
      </c>
      <c r="G160" s="814" t="str">
        <f t="shared" si="15"/>
        <v>A</v>
      </c>
      <c r="H160" s="941" t="str">
        <f t="shared" si="16"/>
        <v>MR_DER-1716_26</v>
      </c>
      <c r="I160" s="816" t="str">
        <f t="shared" si="17"/>
        <v>ND</v>
      </c>
      <c r="J160" s="816" t="str">
        <f t="shared" si="18"/>
        <v>ND</v>
      </c>
      <c r="K160" s="848" t="s">
        <v>3730</v>
      </c>
      <c r="L160" s="849">
        <v>45931</v>
      </c>
      <c r="M160" s="218" t="s">
        <v>10581</v>
      </c>
      <c r="N160" s="855" t="s">
        <v>5536</v>
      </c>
      <c r="O160" s="849">
        <v>45966</v>
      </c>
      <c r="P160" s="1423"/>
      <c r="Q160" s="1255" t="s">
        <v>3765</v>
      </c>
      <c r="R160" s="1308">
        <v>46044</v>
      </c>
      <c r="S160" s="218" t="s">
        <v>12038</v>
      </c>
      <c r="T160" s="1255" t="s">
        <v>5536</v>
      </c>
      <c r="U160" s="1308">
        <v>46100</v>
      </c>
      <c r="V160" s="853"/>
      <c r="W160" s="863" t="s">
        <v>5701</v>
      </c>
      <c r="X160" s="1563">
        <v>46113</v>
      </c>
      <c r="Y160" s="218" t="s">
        <v>12498</v>
      </c>
      <c r="Z160" s="863" t="s">
        <v>5539</v>
      </c>
      <c r="AA160" s="1563">
        <v>46141</v>
      </c>
      <c r="AB160" s="1672"/>
      <c r="AC160" s="1673" t="s">
        <v>3748</v>
      </c>
      <c r="AD160" s="1346">
        <v>46146</v>
      </c>
      <c r="AE160" s="852" t="s">
        <v>12619</v>
      </c>
      <c r="AF160" s="851"/>
      <c r="AG160" s="851"/>
      <c r="AI160" s="856"/>
      <c r="AJ160" s="851"/>
      <c r="AL160" s="851"/>
      <c r="AM160" s="851"/>
    </row>
    <row r="161" spans="1:33" s="725" customFormat="1" ht="15" x14ac:dyDescent="0.25">
      <c r="A161" s="1244" t="s">
        <v>8263</v>
      </c>
      <c r="B161" s="844">
        <f t="shared" si="19"/>
        <v>0</v>
      </c>
      <c r="C161" s="844">
        <f t="shared" si="20"/>
        <v>1</v>
      </c>
      <c r="D161" s="851" t="s">
        <v>39</v>
      </c>
      <c r="E161" s="812" t="s">
        <v>10558</v>
      </c>
      <c r="F161" s="813">
        <f t="shared" si="21"/>
        <v>46146</v>
      </c>
      <c r="G161" s="814" t="str">
        <f t="shared" si="15"/>
        <v>A</v>
      </c>
      <c r="H161" s="941" t="str">
        <f t="shared" si="16"/>
        <v>MR_DER-1716_26</v>
      </c>
      <c r="I161" s="816" t="str">
        <f t="shared" si="17"/>
        <v>ND</v>
      </c>
      <c r="J161" s="816" t="str">
        <f t="shared" si="18"/>
        <v>ND</v>
      </c>
      <c r="K161" s="848" t="s">
        <v>3730</v>
      </c>
      <c r="L161" s="849">
        <v>45931</v>
      </c>
      <c r="M161" s="218" t="s">
        <v>10581</v>
      </c>
      <c r="N161" s="855" t="s">
        <v>5536</v>
      </c>
      <c r="O161" s="849">
        <v>45966</v>
      </c>
      <c r="P161" s="1423"/>
      <c r="Q161" s="1255" t="s">
        <v>3765</v>
      </c>
      <c r="R161" s="1308">
        <v>46044</v>
      </c>
      <c r="S161" s="218" t="s">
        <v>12038</v>
      </c>
      <c r="T161" s="1255" t="s">
        <v>5536</v>
      </c>
      <c r="U161" s="1308">
        <v>46100</v>
      </c>
      <c r="V161" s="853"/>
      <c r="W161" s="863" t="s">
        <v>5701</v>
      </c>
      <c r="X161" s="1563">
        <v>46113</v>
      </c>
      <c r="Y161" s="218" t="s">
        <v>12498</v>
      </c>
      <c r="Z161" s="863" t="s">
        <v>5539</v>
      </c>
      <c r="AA161" s="1563">
        <v>46141</v>
      </c>
      <c r="AB161" s="1672"/>
      <c r="AC161" s="1673" t="s">
        <v>3748</v>
      </c>
      <c r="AD161" s="1346">
        <v>46146</v>
      </c>
      <c r="AE161" s="852" t="s">
        <v>12619</v>
      </c>
      <c r="AF161" s="852"/>
      <c r="AG161" s="852"/>
    </row>
    <row r="162" spans="1:33" s="725" customFormat="1" ht="15" x14ac:dyDescent="0.25">
      <c r="A162" s="1244" t="s">
        <v>8263</v>
      </c>
      <c r="B162" s="844">
        <f t="shared" si="19"/>
        <v>0</v>
      </c>
      <c r="C162" s="844">
        <f t="shared" si="20"/>
        <v>1</v>
      </c>
      <c r="D162" s="851" t="s">
        <v>39</v>
      </c>
      <c r="E162" s="812" t="s">
        <v>10559</v>
      </c>
      <c r="F162" s="813">
        <f t="shared" si="21"/>
        <v>46146</v>
      </c>
      <c r="G162" s="814" t="str">
        <f t="shared" si="15"/>
        <v>A</v>
      </c>
      <c r="H162" s="941" t="str">
        <f t="shared" si="16"/>
        <v>MR_DER-1716_26</v>
      </c>
      <c r="I162" s="816" t="str">
        <f t="shared" si="17"/>
        <v>ND</v>
      </c>
      <c r="J162" s="816" t="str">
        <f t="shared" si="18"/>
        <v>ND</v>
      </c>
      <c r="K162" s="848" t="s">
        <v>3730</v>
      </c>
      <c r="L162" s="849">
        <v>45931</v>
      </c>
      <c r="M162" s="218" t="s">
        <v>10581</v>
      </c>
      <c r="N162" s="855" t="s">
        <v>5536</v>
      </c>
      <c r="O162" s="849">
        <v>45966</v>
      </c>
      <c r="P162" s="1423"/>
      <c r="Q162" s="1255" t="s">
        <v>3765</v>
      </c>
      <c r="R162" s="1308">
        <v>46044</v>
      </c>
      <c r="S162" s="218" t="s">
        <v>12038</v>
      </c>
      <c r="T162" s="1255" t="s">
        <v>5536</v>
      </c>
      <c r="U162" s="1308">
        <v>46100</v>
      </c>
      <c r="V162" s="853"/>
      <c r="W162" s="863" t="s">
        <v>5701</v>
      </c>
      <c r="X162" s="1563">
        <v>46113</v>
      </c>
      <c r="Y162" s="218" t="s">
        <v>12498</v>
      </c>
      <c r="Z162" s="863" t="s">
        <v>5539</v>
      </c>
      <c r="AA162" s="1563">
        <v>46141</v>
      </c>
      <c r="AB162" s="1672"/>
      <c r="AC162" s="1673" t="s">
        <v>3748</v>
      </c>
      <c r="AD162" s="1346">
        <v>46146</v>
      </c>
      <c r="AE162" s="780" t="s">
        <v>12619</v>
      </c>
      <c r="AF162" s="780"/>
      <c r="AG162" s="780"/>
    </row>
    <row r="163" spans="1:33" s="725" customFormat="1" ht="15" x14ac:dyDescent="0.25">
      <c r="A163" s="1244" t="s">
        <v>8263</v>
      </c>
      <c r="B163" s="844">
        <f t="shared" si="19"/>
        <v>0</v>
      </c>
      <c r="C163" s="844">
        <f t="shared" si="20"/>
        <v>1</v>
      </c>
      <c r="D163" s="851" t="s">
        <v>39</v>
      </c>
      <c r="E163" s="812" t="s">
        <v>10560</v>
      </c>
      <c r="F163" s="813">
        <f t="shared" si="21"/>
        <v>46146</v>
      </c>
      <c r="G163" s="814" t="str">
        <f t="shared" si="15"/>
        <v>A</v>
      </c>
      <c r="H163" s="941" t="str">
        <f t="shared" si="16"/>
        <v>MR_DER-1716_26</v>
      </c>
      <c r="I163" s="816" t="str">
        <f t="shared" si="17"/>
        <v>ND</v>
      </c>
      <c r="J163" s="816" t="str">
        <f t="shared" si="18"/>
        <v>ND</v>
      </c>
      <c r="K163" s="848" t="s">
        <v>3730</v>
      </c>
      <c r="L163" s="849">
        <v>45931</v>
      </c>
      <c r="M163" s="218" t="s">
        <v>10581</v>
      </c>
      <c r="N163" s="855" t="s">
        <v>5536</v>
      </c>
      <c r="O163" s="849">
        <v>45966</v>
      </c>
      <c r="P163" s="1423"/>
      <c r="Q163" s="1255" t="s">
        <v>3765</v>
      </c>
      <c r="R163" s="1308">
        <v>46044</v>
      </c>
      <c r="S163" s="218" t="s">
        <v>12038</v>
      </c>
      <c r="T163" s="1255" t="s">
        <v>5536</v>
      </c>
      <c r="U163" s="1308">
        <v>46100</v>
      </c>
      <c r="V163" s="853"/>
      <c r="W163" s="863" t="s">
        <v>5701</v>
      </c>
      <c r="X163" s="1563">
        <v>46113</v>
      </c>
      <c r="Y163" s="218" t="s">
        <v>12498</v>
      </c>
      <c r="Z163" s="863" t="s">
        <v>5539</v>
      </c>
      <c r="AA163" s="1563">
        <v>46141</v>
      </c>
      <c r="AB163" s="1672"/>
      <c r="AC163" s="1673" t="s">
        <v>3748</v>
      </c>
      <c r="AD163" s="1346">
        <v>46146</v>
      </c>
      <c r="AE163" s="852" t="s">
        <v>12619</v>
      </c>
      <c r="AF163" s="852"/>
      <c r="AG163" s="852"/>
    </row>
    <row r="164" spans="1:33" s="725" customFormat="1" ht="15" x14ac:dyDescent="0.25">
      <c r="A164" s="1244" t="s">
        <v>8263</v>
      </c>
      <c r="B164" s="844">
        <f t="shared" si="19"/>
        <v>0</v>
      </c>
      <c r="C164" s="844">
        <f t="shared" si="20"/>
        <v>1</v>
      </c>
      <c r="D164" s="851" t="s">
        <v>39</v>
      </c>
      <c r="E164" s="812" t="s">
        <v>10561</v>
      </c>
      <c r="F164" s="813">
        <f t="shared" si="21"/>
        <v>46146</v>
      </c>
      <c r="G164" s="814" t="str">
        <f t="shared" si="15"/>
        <v>A</v>
      </c>
      <c r="H164" s="941" t="str">
        <f t="shared" si="16"/>
        <v>MR_DER-1716_26</v>
      </c>
      <c r="I164" s="816" t="str">
        <f t="shared" si="17"/>
        <v>ND</v>
      </c>
      <c r="J164" s="816" t="str">
        <f t="shared" si="18"/>
        <v>ND</v>
      </c>
      <c r="K164" s="848" t="s">
        <v>3730</v>
      </c>
      <c r="L164" s="849">
        <v>45931</v>
      </c>
      <c r="M164" s="218" t="s">
        <v>10581</v>
      </c>
      <c r="N164" s="855" t="s">
        <v>5536</v>
      </c>
      <c r="O164" s="849">
        <v>45966</v>
      </c>
      <c r="P164" s="1423"/>
      <c r="Q164" s="1255" t="s">
        <v>3765</v>
      </c>
      <c r="R164" s="1308">
        <v>46044</v>
      </c>
      <c r="S164" s="218" t="s">
        <v>12038</v>
      </c>
      <c r="T164" s="1255" t="s">
        <v>5536</v>
      </c>
      <c r="U164" s="1308">
        <v>46100</v>
      </c>
      <c r="V164" s="853"/>
      <c r="W164" s="863" t="s">
        <v>5701</v>
      </c>
      <c r="X164" s="1563">
        <v>46113</v>
      </c>
      <c r="Y164" s="218" t="s">
        <v>12498</v>
      </c>
      <c r="Z164" s="863" t="s">
        <v>5539</v>
      </c>
      <c r="AA164" s="1563">
        <v>46141</v>
      </c>
      <c r="AB164" s="1672"/>
      <c r="AC164" s="1673" t="s">
        <v>3748</v>
      </c>
      <c r="AD164" s="1346">
        <v>46146</v>
      </c>
      <c r="AE164" s="780" t="s">
        <v>12619</v>
      </c>
      <c r="AF164" s="780"/>
      <c r="AG164" s="780"/>
    </row>
    <row r="165" spans="1:33" s="725" customFormat="1" ht="15" x14ac:dyDescent="0.25">
      <c r="A165" s="1244" t="s">
        <v>8263</v>
      </c>
      <c r="B165" s="844">
        <f t="shared" si="19"/>
        <v>0</v>
      </c>
      <c r="C165" s="844">
        <f t="shared" si="20"/>
        <v>1</v>
      </c>
      <c r="D165" s="851" t="s">
        <v>39</v>
      </c>
      <c r="E165" s="812" t="s">
        <v>10562</v>
      </c>
      <c r="F165" s="813">
        <f t="shared" si="21"/>
        <v>46146</v>
      </c>
      <c r="G165" s="814" t="str">
        <f t="shared" si="15"/>
        <v>A</v>
      </c>
      <c r="H165" s="941" t="str">
        <f t="shared" si="16"/>
        <v>MR_DER-1716_26</v>
      </c>
      <c r="I165" s="816" t="str">
        <f t="shared" si="17"/>
        <v>ND</v>
      </c>
      <c r="J165" s="816" t="str">
        <f t="shared" si="18"/>
        <v>ND</v>
      </c>
      <c r="K165" s="848" t="s">
        <v>3730</v>
      </c>
      <c r="L165" s="849">
        <v>45931</v>
      </c>
      <c r="M165" s="218" t="s">
        <v>10581</v>
      </c>
      <c r="N165" s="855" t="s">
        <v>5536</v>
      </c>
      <c r="O165" s="849">
        <v>45966</v>
      </c>
      <c r="P165" s="1423"/>
      <c r="Q165" s="1255" t="s">
        <v>3765</v>
      </c>
      <c r="R165" s="1308">
        <v>46044</v>
      </c>
      <c r="S165" s="218" t="s">
        <v>12038</v>
      </c>
      <c r="T165" s="1255" t="s">
        <v>5536</v>
      </c>
      <c r="U165" s="1308">
        <v>46100</v>
      </c>
      <c r="V165" s="853"/>
      <c r="W165" s="863" t="s">
        <v>5701</v>
      </c>
      <c r="X165" s="1563">
        <v>46113</v>
      </c>
      <c r="Y165" s="218" t="s">
        <v>12498</v>
      </c>
      <c r="Z165" s="863" t="s">
        <v>5539</v>
      </c>
      <c r="AA165" s="1563">
        <v>46141</v>
      </c>
      <c r="AB165" s="1672"/>
      <c r="AC165" s="1673" t="s">
        <v>3748</v>
      </c>
      <c r="AD165" s="1346">
        <v>46146</v>
      </c>
      <c r="AE165" s="852" t="s">
        <v>12619</v>
      </c>
      <c r="AF165" s="852"/>
      <c r="AG165" s="852"/>
    </row>
    <row r="166" spans="1:33" s="725" customFormat="1" ht="15" x14ac:dyDescent="0.25">
      <c r="A166" s="1244" t="s">
        <v>8263</v>
      </c>
      <c r="B166" s="844">
        <f t="shared" si="19"/>
        <v>0</v>
      </c>
      <c r="C166" s="844">
        <f t="shared" si="20"/>
        <v>1</v>
      </c>
      <c r="D166" s="851" t="s">
        <v>39</v>
      </c>
      <c r="E166" s="812" t="s">
        <v>10563</v>
      </c>
      <c r="F166" s="813">
        <f t="shared" si="21"/>
        <v>46146</v>
      </c>
      <c r="G166" s="814" t="str">
        <f t="shared" si="15"/>
        <v>A</v>
      </c>
      <c r="H166" s="941" t="str">
        <f t="shared" si="16"/>
        <v>MR_DER-1716_26</v>
      </c>
      <c r="I166" s="816" t="str">
        <f t="shared" si="17"/>
        <v>ND</v>
      </c>
      <c r="J166" s="816" t="str">
        <f t="shared" si="18"/>
        <v>ND</v>
      </c>
      <c r="K166" s="848" t="s">
        <v>3730</v>
      </c>
      <c r="L166" s="849">
        <v>45931</v>
      </c>
      <c r="M166" s="218" t="s">
        <v>10581</v>
      </c>
      <c r="N166" s="855" t="s">
        <v>5536</v>
      </c>
      <c r="O166" s="849">
        <v>45966</v>
      </c>
      <c r="P166" s="1423"/>
      <c r="Q166" s="1255" t="s">
        <v>3765</v>
      </c>
      <c r="R166" s="1308">
        <v>46044</v>
      </c>
      <c r="S166" s="218" t="s">
        <v>12038</v>
      </c>
      <c r="T166" s="1255" t="s">
        <v>5536</v>
      </c>
      <c r="U166" s="1308">
        <v>46100</v>
      </c>
      <c r="V166" s="853"/>
      <c r="W166" s="863" t="s">
        <v>5701</v>
      </c>
      <c r="X166" s="1563">
        <v>46113</v>
      </c>
      <c r="Y166" s="218" t="s">
        <v>12498</v>
      </c>
      <c r="Z166" s="863" t="s">
        <v>5539</v>
      </c>
      <c r="AA166" s="1563">
        <v>46141</v>
      </c>
      <c r="AB166" s="1672"/>
      <c r="AC166" s="1673" t="s">
        <v>3748</v>
      </c>
      <c r="AD166" s="1346">
        <v>46146</v>
      </c>
      <c r="AE166" s="780" t="s">
        <v>12619</v>
      </c>
      <c r="AF166" s="780"/>
      <c r="AG166" s="780"/>
    </row>
    <row r="167" spans="1:33" s="725" customFormat="1" ht="15" x14ac:dyDescent="0.25">
      <c r="A167" s="1244" t="s">
        <v>8263</v>
      </c>
      <c r="B167" s="844">
        <f t="shared" ref="B167:B198" si="22">IF(LEFT(E167,2)="DE",0,1)</f>
        <v>0</v>
      </c>
      <c r="C167" s="844">
        <f t="shared" ref="C167:C198" si="23">IF(LEFT(E167,2)="DE",1,0)</f>
        <v>1</v>
      </c>
      <c r="D167" s="851" t="s">
        <v>39</v>
      </c>
      <c r="E167" s="812" t="s">
        <v>10564</v>
      </c>
      <c r="F167" s="813">
        <f t="shared" si="21"/>
        <v>46146</v>
      </c>
      <c r="G167" s="814" t="str">
        <f t="shared" si="15"/>
        <v>A</v>
      </c>
      <c r="H167" s="941" t="str">
        <f t="shared" si="16"/>
        <v>MR_DER-1716_26</v>
      </c>
      <c r="I167" s="816" t="str">
        <f t="shared" si="17"/>
        <v>ND</v>
      </c>
      <c r="J167" s="816" t="str">
        <f t="shared" si="18"/>
        <v>ND</v>
      </c>
      <c r="K167" s="848" t="s">
        <v>3730</v>
      </c>
      <c r="L167" s="849">
        <v>45931</v>
      </c>
      <c r="M167" s="218" t="s">
        <v>10581</v>
      </c>
      <c r="N167" s="855" t="s">
        <v>5536</v>
      </c>
      <c r="O167" s="849">
        <v>45966</v>
      </c>
      <c r="P167" s="1423"/>
      <c r="Q167" s="1255" t="s">
        <v>3765</v>
      </c>
      <c r="R167" s="1308">
        <v>46044</v>
      </c>
      <c r="S167" s="218" t="s">
        <v>12038</v>
      </c>
      <c r="T167" s="1255" t="s">
        <v>5536</v>
      </c>
      <c r="U167" s="1308">
        <v>46100</v>
      </c>
      <c r="V167" s="853"/>
      <c r="W167" s="863" t="s">
        <v>5701</v>
      </c>
      <c r="X167" s="1563">
        <v>46113</v>
      </c>
      <c r="Y167" s="218" t="s">
        <v>12498</v>
      </c>
      <c r="Z167" s="863" t="s">
        <v>5539</v>
      </c>
      <c r="AA167" s="1563">
        <v>46141</v>
      </c>
      <c r="AB167" s="1672"/>
      <c r="AC167" s="1673" t="s">
        <v>3748</v>
      </c>
      <c r="AD167" s="1346">
        <v>46146</v>
      </c>
      <c r="AE167" s="852" t="s">
        <v>12619</v>
      </c>
      <c r="AF167" s="852"/>
      <c r="AG167" s="852"/>
    </row>
    <row r="168" spans="1:33" s="725" customFormat="1" ht="15" x14ac:dyDescent="0.25">
      <c r="A168" s="1244" t="s">
        <v>8263</v>
      </c>
      <c r="B168" s="844">
        <f t="shared" si="22"/>
        <v>0</v>
      </c>
      <c r="C168" s="844">
        <f t="shared" si="23"/>
        <v>1</v>
      </c>
      <c r="D168" s="851" t="s">
        <v>39</v>
      </c>
      <c r="E168" s="812" t="s">
        <v>10565</v>
      </c>
      <c r="F168" s="813">
        <f t="shared" si="21"/>
        <v>46146</v>
      </c>
      <c r="G168" s="814" t="str">
        <f t="shared" si="15"/>
        <v>A</v>
      </c>
      <c r="H168" s="941" t="str">
        <f t="shared" si="16"/>
        <v>MR_DER-1716_26</v>
      </c>
      <c r="I168" s="816" t="str">
        <f t="shared" si="17"/>
        <v>ND</v>
      </c>
      <c r="J168" s="816" t="str">
        <f t="shared" si="18"/>
        <v>ND</v>
      </c>
      <c r="K168" s="848" t="s">
        <v>3730</v>
      </c>
      <c r="L168" s="849">
        <v>45931</v>
      </c>
      <c r="M168" s="218" t="s">
        <v>10581</v>
      </c>
      <c r="N168" s="855" t="s">
        <v>5536</v>
      </c>
      <c r="O168" s="849">
        <v>45966</v>
      </c>
      <c r="P168" s="1423"/>
      <c r="Q168" s="1255" t="s">
        <v>3765</v>
      </c>
      <c r="R168" s="1308">
        <v>46044</v>
      </c>
      <c r="S168" s="218" t="s">
        <v>12038</v>
      </c>
      <c r="T168" s="1255" t="s">
        <v>5536</v>
      </c>
      <c r="U168" s="1308">
        <v>46100</v>
      </c>
      <c r="V168" s="853"/>
      <c r="W168" s="863" t="s">
        <v>5701</v>
      </c>
      <c r="X168" s="1563">
        <v>46113</v>
      </c>
      <c r="Y168" s="218" t="s">
        <v>12498</v>
      </c>
      <c r="Z168" s="863" t="s">
        <v>5539</v>
      </c>
      <c r="AA168" s="1563">
        <v>46141</v>
      </c>
      <c r="AB168" s="1672"/>
      <c r="AC168" s="1673" t="s">
        <v>3748</v>
      </c>
      <c r="AD168" s="1346">
        <v>46146</v>
      </c>
      <c r="AE168" s="780" t="s">
        <v>12619</v>
      </c>
      <c r="AF168" s="780"/>
      <c r="AG168" s="780"/>
    </row>
    <row r="169" spans="1:33" s="725" customFormat="1" ht="15" x14ac:dyDescent="0.25">
      <c r="A169" s="1244" t="s">
        <v>8263</v>
      </c>
      <c r="B169" s="844">
        <f t="shared" si="22"/>
        <v>0</v>
      </c>
      <c r="C169" s="844">
        <f t="shared" si="23"/>
        <v>1</v>
      </c>
      <c r="D169" s="851" t="s">
        <v>39</v>
      </c>
      <c r="E169" s="812" t="s">
        <v>10566</v>
      </c>
      <c r="F169" s="813">
        <f t="shared" si="21"/>
        <v>46146</v>
      </c>
      <c r="G169" s="814" t="str">
        <f t="shared" si="15"/>
        <v>A</v>
      </c>
      <c r="H169" s="941" t="str">
        <f t="shared" si="16"/>
        <v>MR_DER-1716_26</v>
      </c>
      <c r="I169" s="816" t="str">
        <f t="shared" si="17"/>
        <v>ND</v>
      </c>
      <c r="J169" s="816" t="str">
        <f t="shared" si="18"/>
        <v>ND</v>
      </c>
      <c r="K169" s="848" t="s">
        <v>3730</v>
      </c>
      <c r="L169" s="849">
        <v>45931</v>
      </c>
      <c r="M169" s="218" t="s">
        <v>10581</v>
      </c>
      <c r="N169" s="855" t="s">
        <v>5536</v>
      </c>
      <c r="O169" s="849">
        <v>45966</v>
      </c>
      <c r="P169" s="1423"/>
      <c r="Q169" s="1255" t="s">
        <v>3765</v>
      </c>
      <c r="R169" s="1308">
        <v>46044</v>
      </c>
      <c r="S169" s="218" t="s">
        <v>12038</v>
      </c>
      <c r="T169" s="1255" t="s">
        <v>5536</v>
      </c>
      <c r="U169" s="1308">
        <v>46100</v>
      </c>
      <c r="V169" s="853"/>
      <c r="W169" s="863" t="s">
        <v>5701</v>
      </c>
      <c r="X169" s="1563">
        <v>46113</v>
      </c>
      <c r="Y169" s="218" t="s">
        <v>12498</v>
      </c>
      <c r="Z169" s="863" t="s">
        <v>5539</v>
      </c>
      <c r="AA169" s="1563">
        <v>46141</v>
      </c>
      <c r="AB169" s="1672"/>
      <c r="AC169" s="1673" t="s">
        <v>3748</v>
      </c>
      <c r="AD169" s="1346">
        <v>46146</v>
      </c>
      <c r="AE169" s="852" t="s">
        <v>12619</v>
      </c>
      <c r="AF169" s="852"/>
      <c r="AG169" s="852"/>
    </row>
    <row r="170" spans="1:33" s="725" customFormat="1" ht="15" x14ac:dyDescent="0.25">
      <c r="A170" s="1244" t="s">
        <v>8263</v>
      </c>
      <c r="B170" s="844">
        <f t="shared" si="22"/>
        <v>0</v>
      </c>
      <c r="C170" s="844">
        <f t="shared" si="23"/>
        <v>1</v>
      </c>
      <c r="D170" s="851" t="s">
        <v>39</v>
      </c>
      <c r="E170" s="812" t="s">
        <v>10567</v>
      </c>
      <c r="F170" s="813">
        <f t="shared" si="21"/>
        <v>46146</v>
      </c>
      <c r="G170" s="814" t="str">
        <f t="shared" si="15"/>
        <v>A</v>
      </c>
      <c r="H170" s="941" t="str">
        <f t="shared" si="16"/>
        <v>MR_DER-1716_26</v>
      </c>
      <c r="I170" s="816" t="str">
        <f t="shared" si="17"/>
        <v>ND</v>
      </c>
      <c r="J170" s="816" t="str">
        <f t="shared" si="18"/>
        <v>ND</v>
      </c>
      <c r="K170" s="848" t="s">
        <v>3730</v>
      </c>
      <c r="L170" s="849">
        <v>45931</v>
      </c>
      <c r="M170" s="218" t="s">
        <v>10581</v>
      </c>
      <c r="N170" s="855" t="s">
        <v>5536</v>
      </c>
      <c r="O170" s="849">
        <v>45966</v>
      </c>
      <c r="P170" s="1423"/>
      <c r="Q170" s="1255" t="s">
        <v>3765</v>
      </c>
      <c r="R170" s="1308">
        <v>46044</v>
      </c>
      <c r="S170" s="218" t="s">
        <v>12038</v>
      </c>
      <c r="T170" s="1255" t="s">
        <v>5536</v>
      </c>
      <c r="U170" s="1308">
        <v>46100</v>
      </c>
      <c r="V170" s="853"/>
      <c r="W170" s="863" t="s">
        <v>5701</v>
      </c>
      <c r="X170" s="1563">
        <v>46113</v>
      </c>
      <c r="Y170" s="218" t="s">
        <v>12498</v>
      </c>
      <c r="Z170" s="863" t="s">
        <v>5539</v>
      </c>
      <c r="AA170" s="1563">
        <v>46141</v>
      </c>
      <c r="AB170" s="1672"/>
      <c r="AC170" s="1673" t="s">
        <v>3748</v>
      </c>
      <c r="AD170" s="1346">
        <v>46146</v>
      </c>
      <c r="AE170" s="780" t="s">
        <v>12619</v>
      </c>
      <c r="AF170" s="780"/>
      <c r="AG170" s="780"/>
    </row>
    <row r="171" spans="1:33" s="725" customFormat="1" ht="15" x14ac:dyDescent="0.25">
      <c r="A171" s="1244" t="s">
        <v>8263</v>
      </c>
      <c r="B171" s="844">
        <f t="shared" si="22"/>
        <v>0</v>
      </c>
      <c r="C171" s="844">
        <f t="shared" si="23"/>
        <v>1</v>
      </c>
      <c r="D171" s="851" t="s">
        <v>39</v>
      </c>
      <c r="E171" s="812" t="s">
        <v>10568</v>
      </c>
      <c r="F171" s="813">
        <f t="shared" si="21"/>
        <v>46146</v>
      </c>
      <c r="G171" s="814" t="str">
        <f t="shared" si="15"/>
        <v>A</v>
      </c>
      <c r="H171" s="941" t="str">
        <f t="shared" si="16"/>
        <v>MR_DER-1716_26</v>
      </c>
      <c r="I171" s="816" t="str">
        <f t="shared" si="17"/>
        <v>ND</v>
      </c>
      <c r="J171" s="816" t="str">
        <f t="shared" si="18"/>
        <v>ND</v>
      </c>
      <c r="K171" s="848" t="s">
        <v>3730</v>
      </c>
      <c r="L171" s="849">
        <v>45931</v>
      </c>
      <c r="M171" s="218" t="s">
        <v>10581</v>
      </c>
      <c r="N171" s="855" t="s">
        <v>5536</v>
      </c>
      <c r="O171" s="849">
        <v>45966</v>
      </c>
      <c r="P171" s="1423"/>
      <c r="Q171" s="1255" t="s">
        <v>3765</v>
      </c>
      <c r="R171" s="1308">
        <v>46044</v>
      </c>
      <c r="S171" s="218" t="s">
        <v>12038</v>
      </c>
      <c r="T171" s="1255" t="s">
        <v>5536</v>
      </c>
      <c r="U171" s="1308">
        <v>46100</v>
      </c>
      <c r="V171" s="853"/>
      <c r="W171" s="863" t="s">
        <v>5701</v>
      </c>
      <c r="X171" s="1563">
        <v>46113</v>
      </c>
      <c r="Y171" s="218" t="s">
        <v>12498</v>
      </c>
      <c r="Z171" s="863" t="s">
        <v>5539</v>
      </c>
      <c r="AA171" s="1563">
        <v>46141</v>
      </c>
      <c r="AB171" s="1672"/>
      <c r="AC171" s="1673" t="s">
        <v>3748</v>
      </c>
      <c r="AD171" s="1346">
        <v>46146</v>
      </c>
      <c r="AE171" s="852" t="s">
        <v>12619</v>
      </c>
      <c r="AF171" s="852"/>
      <c r="AG171" s="852"/>
    </row>
    <row r="172" spans="1:33" s="725" customFormat="1" ht="15" x14ac:dyDescent="0.25">
      <c r="A172" s="1244" t="s">
        <v>8263</v>
      </c>
      <c r="B172" s="844">
        <f t="shared" si="22"/>
        <v>0</v>
      </c>
      <c r="C172" s="844">
        <f t="shared" si="23"/>
        <v>1</v>
      </c>
      <c r="D172" s="851" t="s">
        <v>39</v>
      </c>
      <c r="E172" s="812" t="s">
        <v>10569</v>
      </c>
      <c r="F172" s="813">
        <f t="shared" si="21"/>
        <v>46146</v>
      </c>
      <c r="G172" s="814" t="str">
        <f t="shared" si="15"/>
        <v>A</v>
      </c>
      <c r="H172" s="941" t="str">
        <f t="shared" si="16"/>
        <v>MR_DER-1716_26</v>
      </c>
      <c r="I172" s="816" t="str">
        <f t="shared" si="17"/>
        <v>ND</v>
      </c>
      <c r="J172" s="816" t="str">
        <f t="shared" si="18"/>
        <v>ND</v>
      </c>
      <c r="K172" s="848" t="s">
        <v>3730</v>
      </c>
      <c r="L172" s="849">
        <v>45931</v>
      </c>
      <c r="M172" s="218" t="s">
        <v>10581</v>
      </c>
      <c r="N172" s="855" t="s">
        <v>5536</v>
      </c>
      <c r="O172" s="849">
        <v>45966</v>
      </c>
      <c r="P172" s="1423"/>
      <c r="Q172" s="1255" t="s">
        <v>3765</v>
      </c>
      <c r="R172" s="1308">
        <v>46044</v>
      </c>
      <c r="S172" s="218" t="s">
        <v>12038</v>
      </c>
      <c r="T172" s="1255" t="s">
        <v>5536</v>
      </c>
      <c r="U172" s="1308">
        <v>46100</v>
      </c>
      <c r="V172" s="853"/>
      <c r="W172" s="863" t="s">
        <v>5701</v>
      </c>
      <c r="X172" s="1563">
        <v>46113</v>
      </c>
      <c r="Y172" s="218" t="s">
        <v>12498</v>
      </c>
      <c r="Z172" s="863" t="s">
        <v>5539</v>
      </c>
      <c r="AA172" s="1563">
        <v>46141</v>
      </c>
      <c r="AB172" s="1672"/>
      <c r="AC172" s="1673" t="s">
        <v>3748</v>
      </c>
      <c r="AD172" s="1346">
        <v>46146</v>
      </c>
      <c r="AE172" s="780" t="s">
        <v>12619</v>
      </c>
      <c r="AF172" s="780"/>
      <c r="AG172" s="780"/>
    </row>
    <row r="173" spans="1:33" s="725" customFormat="1" ht="15" x14ac:dyDescent="0.25">
      <c r="A173" s="1244" t="s">
        <v>8263</v>
      </c>
      <c r="B173" s="844">
        <f t="shared" si="22"/>
        <v>0</v>
      </c>
      <c r="C173" s="844">
        <f t="shared" si="23"/>
        <v>1</v>
      </c>
      <c r="D173" s="851" t="s">
        <v>39</v>
      </c>
      <c r="E173" s="812" t="s">
        <v>10570</v>
      </c>
      <c r="F173" s="813">
        <f t="shared" si="21"/>
        <v>46146</v>
      </c>
      <c r="G173" s="814" t="str">
        <f t="shared" si="15"/>
        <v>A</v>
      </c>
      <c r="H173" s="941" t="str">
        <f t="shared" si="16"/>
        <v>MR_DER-1716_26</v>
      </c>
      <c r="I173" s="816" t="str">
        <f t="shared" si="17"/>
        <v>ND</v>
      </c>
      <c r="J173" s="816" t="str">
        <f t="shared" si="18"/>
        <v>ND</v>
      </c>
      <c r="K173" s="848" t="s">
        <v>3730</v>
      </c>
      <c r="L173" s="849">
        <v>45931</v>
      </c>
      <c r="M173" s="218" t="s">
        <v>10581</v>
      </c>
      <c r="N173" s="855" t="s">
        <v>5536</v>
      </c>
      <c r="O173" s="849">
        <v>45966</v>
      </c>
      <c r="P173" s="1423"/>
      <c r="Q173" s="1255" t="s">
        <v>3765</v>
      </c>
      <c r="R173" s="1308">
        <v>46044</v>
      </c>
      <c r="S173" s="218" t="s">
        <v>12038</v>
      </c>
      <c r="T173" s="1255" t="s">
        <v>5536</v>
      </c>
      <c r="U173" s="1308">
        <v>46100</v>
      </c>
      <c r="V173" s="853"/>
      <c r="W173" s="863" t="s">
        <v>5701</v>
      </c>
      <c r="X173" s="1563">
        <v>46113</v>
      </c>
      <c r="Y173" s="218" t="s">
        <v>12498</v>
      </c>
      <c r="Z173" s="863" t="s">
        <v>5539</v>
      </c>
      <c r="AA173" s="1563">
        <v>46141</v>
      </c>
      <c r="AB173" s="1672"/>
      <c r="AC173" s="1673" t="s">
        <v>3748</v>
      </c>
      <c r="AD173" s="1346">
        <v>46146</v>
      </c>
      <c r="AE173" s="852" t="s">
        <v>12619</v>
      </c>
      <c r="AF173" s="852"/>
      <c r="AG173" s="852"/>
    </row>
    <row r="174" spans="1:33" s="725" customFormat="1" ht="15" x14ac:dyDescent="0.25">
      <c r="A174" s="1244" t="s">
        <v>8263</v>
      </c>
      <c r="B174" s="844">
        <f t="shared" si="22"/>
        <v>0</v>
      </c>
      <c r="C174" s="844">
        <f t="shared" si="23"/>
        <v>1</v>
      </c>
      <c r="D174" s="851" t="s">
        <v>39</v>
      </c>
      <c r="E174" s="812" t="s">
        <v>10571</v>
      </c>
      <c r="F174" s="813">
        <f t="shared" si="21"/>
        <v>46146</v>
      </c>
      <c r="G174" s="814" t="str">
        <f t="shared" si="15"/>
        <v>A</v>
      </c>
      <c r="H174" s="941" t="str">
        <f t="shared" si="16"/>
        <v>MR_DER-1716_26</v>
      </c>
      <c r="I174" s="816" t="str">
        <f t="shared" si="17"/>
        <v>ND</v>
      </c>
      <c r="J174" s="816" t="str">
        <f t="shared" si="18"/>
        <v>ND</v>
      </c>
      <c r="K174" s="848" t="s">
        <v>3730</v>
      </c>
      <c r="L174" s="849">
        <v>45931</v>
      </c>
      <c r="M174" s="218" t="s">
        <v>10581</v>
      </c>
      <c r="N174" s="855" t="s">
        <v>5536</v>
      </c>
      <c r="O174" s="849">
        <v>45966</v>
      </c>
      <c r="P174" s="1423"/>
      <c r="Q174" s="1255" t="s">
        <v>3765</v>
      </c>
      <c r="R174" s="1308">
        <v>46044</v>
      </c>
      <c r="S174" s="218" t="s">
        <v>12038</v>
      </c>
      <c r="T174" s="1255" t="s">
        <v>5536</v>
      </c>
      <c r="U174" s="1308">
        <v>46100</v>
      </c>
      <c r="V174" s="853"/>
      <c r="W174" s="863" t="s">
        <v>5701</v>
      </c>
      <c r="X174" s="1563">
        <v>46113</v>
      </c>
      <c r="Y174" s="218" t="s">
        <v>12498</v>
      </c>
      <c r="Z174" s="863" t="s">
        <v>5539</v>
      </c>
      <c r="AA174" s="1563">
        <v>46141</v>
      </c>
      <c r="AB174" s="1672"/>
      <c r="AC174" s="1673" t="s">
        <v>3748</v>
      </c>
      <c r="AD174" s="1346">
        <v>46146</v>
      </c>
      <c r="AE174" s="780" t="s">
        <v>12619</v>
      </c>
      <c r="AF174" s="780"/>
      <c r="AG174" s="780"/>
    </row>
    <row r="175" spans="1:33" s="725" customFormat="1" ht="15" x14ac:dyDescent="0.25">
      <c r="A175" s="1244" t="s">
        <v>8263</v>
      </c>
      <c r="B175" s="844">
        <f t="shared" si="22"/>
        <v>0</v>
      </c>
      <c r="C175" s="844">
        <f t="shared" si="23"/>
        <v>1</v>
      </c>
      <c r="D175" s="851" t="s">
        <v>39</v>
      </c>
      <c r="E175" s="812" t="s">
        <v>10572</v>
      </c>
      <c r="F175" s="813">
        <f t="shared" si="21"/>
        <v>46146</v>
      </c>
      <c r="G175" s="814" t="str">
        <f t="shared" si="15"/>
        <v>A</v>
      </c>
      <c r="H175" s="941" t="str">
        <f t="shared" si="16"/>
        <v>MR_DER-1716_26</v>
      </c>
      <c r="I175" s="816" t="str">
        <f t="shared" si="17"/>
        <v>ND</v>
      </c>
      <c r="J175" s="816" t="str">
        <f t="shared" si="18"/>
        <v>ND</v>
      </c>
      <c r="K175" s="848" t="s">
        <v>3730</v>
      </c>
      <c r="L175" s="849">
        <v>45931</v>
      </c>
      <c r="M175" s="218" t="s">
        <v>10581</v>
      </c>
      <c r="N175" s="855" t="s">
        <v>5536</v>
      </c>
      <c r="O175" s="849">
        <v>45966</v>
      </c>
      <c r="P175" s="1423"/>
      <c r="Q175" s="1255" t="s">
        <v>3765</v>
      </c>
      <c r="R175" s="1308">
        <v>46044</v>
      </c>
      <c r="S175" s="218" t="s">
        <v>12038</v>
      </c>
      <c r="T175" s="1255" t="s">
        <v>5536</v>
      </c>
      <c r="U175" s="1308">
        <v>46100</v>
      </c>
      <c r="V175" s="853"/>
      <c r="W175" s="863" t="s">
        <v>5701</v>
      </c>
      <c r="X175" s="1563">
        <v>46113</v>
      </c>
      <c r="Y175" s="218" t="s">
        <v>12498</v>
      </c>
      <c r="Z175" s="863" t="s">
        <v>5539</v>
      </c>
      <c r="AA175" s="1563">
        <v>46141</v>
      </c>
      <c r="AB175" s="1672"/>
      <c r="AC175" s="1673" t="s">
        <v>3748</v>
      </c>
      <c r="AD175" s="1346">
        <v>46146</v>
      </c>
      <c r="AE175" s="852" t="s">
        <v>12619</v>
      </c>
      <c r="AF175" s="852"/>
      <c r="AG175" s="852"/>
    </row>
    <row r="176" spans="1:33" s="725" customFormat="1" ht="15" x14ac:dyDescent="0.25">
      <c r="A176" s="1244" t="s">
        <v>8263</v>
      </c>
      <c r="B176" s="844">
        <f t="shared" si="22"/>
        <v>0</v>
      </c>
      <c r="C176" s="844">
        <f t="shared" si="23"/>
        <v>1</v>
      </c>
      <c r="D176" s="851" t="s">
        <v>39</v>
      </c>
      <c r="E176" s="812" t="s">
        <v>10573</v>
      </c>
      <c r="F176" s="813">
        <f t="shared" si="21"/>
        <v>46146</v>
      </c>
      <c r="G176" s="814" t="str">
        <f t="shared" si="15"/>
        <v>A</v>
      </c>
      <c r="H176" s="941" t="str">
        <f t="shared" si="16"/>
        <v>MR_DER-1716_26</v>
      </c>
      <c r="I176" s="816" t="str">
        <f t="shared" si="17"/>
        <v>ND</v>
      </c>
      <c r="J176" s="816" t="str">
        <f t="shared" si="18"/>
        <v>ND</v>
      </c>
      <c r="K176" s="848" t="s">
        <v>3730</v>
      </c>
      <c r="L176" s="849">
        <v>45931</v>
      </c>
      <c r="M176" s="218" t="s">
        <v>10581</v>
      </c>
      <c r="N176" s="855" t="s">
        <v>5536</v>
      </c>
      <c r="O176" s="849">
        <v>45966</v>
      </c>
      <c r="P176" s="1423"/>
      <c r="Q176" s="1255" t="s">
        <v>3765</v>
      </c>
      <c r="R176" s="1308">
        <v>46044</v>
      </c>
      <c r="S176" s="218" t="s">
        <v>12038</v>
      </c>
      <c r="T176" s="1255" t="s">
        <v>5536</v>
      </c>
      <c r="U176" s="1308">
        <v>46100</v>
      </c>
      <c r="V176" s="853"/>
      <c r="W176" s="863" t="s">
        <v>5701</v>
      </c>
      <c r="X176" s="1563">
        <v>46113</v>
      </c>
      <c r="Y176" s="218" t="s">
        <v>12498</v>
      </c>
      <c r="Z176" s="863" t="s">
        <v>5539</v>
      </c>
      <c r="AA176" s="1563">
        <v>46141</v>
      </c>
      <c r="AB176" s="1672"/>
      <c r="AC176" s="1673" t="s">
        <v>3748</v>
      </c>
      <c r="AD176" s="1346">
        <v>46146</v>
      </c>
      <c r="AE176" s="780" t="s">
        <v>12619</v>
      </c>
      <c r="AF176" s="780"/>
      <c r="AG176" s="780"/>
    </row>
    <row r="177" spans="1:39" s="725" customFormat="1" ht="15" x14ac:dyDescent="0.25">
      <c r="A177" s="1244" t="s">
        <v>8263</v>
      </c>
      <c r="B177" s="844">
        <f t="shared" si="22"/>
        <v>0</v>
      </c>
      <c r="C177" s="844">
        <f t="shared" si="23"/>
        <v>1</v>
      </c>
      <c r="D177" s="851" t="s">
        <v>39</v>
      </c>
      <c r="E177" s="812" t="s">
        <v>10574</v>
      </c>
      <c r="F177" s="813">
        <f t="shared" si="21"/>
        <v>46146</v>
      </c>
      <c r="G177" s="814" t="str">
        <f t="shared" si="15"/>
        <v>A</v>
      </c>
      <c r="H177" s="941" t="str">
        <f t="shared" si="16"/>
        <v>MR_DER-1716_26</v>
      </c>
      <c r="I177" s="816" t="str">
        <f t="shared" si="17"/>
        <v>ND</v>
      </c>
      <c r="J177" s="816" t="str">
        <f t="shared" si="18"/>
        <v>ND</v>
      </c>
      <c r="K177" s="848" t="s">
        <v>3730</v>
      </c>
      <c r="L177" s="849">
        <v>45931</v>
      </c>
      <c r="M177" s="218" t="s">
        <v>10581</v>
      </c>
      <c r="N177" s="855" t="s">
        <v>5536</v>
      </c>
      <c r="O177" s="849">
        <v>45966</v>
      </c>
      <c r="P177" s="1423"/>
      <c r="Q177" s="1255" t="s">
        <v>3765</v>
      </c>
      <c r="R177" s="1308">
        <v>46044</v>
      </c>
      <c r="S177" s="218" t="s">
        <v>12038</v>
      </c>
      <c r="T177" s="1255" t="s">
        <v>5536</v>
      </c>
      <c r="U177" s="1308">
        <v>46100</v>
      </c>
      <c r="V177" s="853"/>
      <c r="W177" s="863" t="s">
        <v>5701</v>
      </c>
      <c r="X177" s="1563">
        <v>46113</v>
      </c>
      <c r="Y177" s="218" t="s">
        <v>12498</v>
      </c>
      <c r="Z177" s="863" t="s">
        <v>5539</v>
      </c>
      <c r="AA177" s="1563">
        <v>46141</v>
      </c>
      <c r="AB177" s="1672"/>
      <c r="AC177" s="1673" t="s">
        <v>3748</v>
      </c>
      <c r="AD177" s="1346">
        <v>46146</v>
      </c>
      <c r="AE177" s="852" t="s">
        <v>12619</v>
      </c>
      <c r="AF177" s="852"/>
      <c r="AG177" s="852"/>
    </row>
    <row r="178" spans="1:39" s="725" customFormat="1" ht="15" x14ac:dyDescent="0.25">
      <c r="A178" s="1244" t="s">
        <v>8263</v>
      </c>
      <c r="B178" s="844">
        <f t="shared" si="22"/>
        <v>0</v>
      </c>
      <c r="C178" s="844">
        <f t="shared" si="23"/>
        <v>1</v>
      </c>
      <c r="D178" s="851" t="s">
        <v>39</v>
      </c>
      <c r="E178" s="812" t="s">
        <v>10575</v>
      </c>
      <c r="F178" s="813">
        <f t="shared" si="21"/>
        <v>46146</v>
      </c>
      <c r="G178" s="814" t="str">
        <f t="shared" si="15"/>
        <v>A</v>
      </c>
      <c r="H178" s="941" t="str">
        <f t="shared" si="16"/>
        <v>MR_DER-1716_26</v>
      </c>
      <c r="I178" s="816" t="str">
        <f t="shared" si="17"/>
        <v>ND</v>
      </c>
      <c r="J178" s="816" t="str">
        <f t="shared" si="18"/>
        <v>ND</v>
      </c>
      <c r="K178" s="848" t="s">
        <v>3730</v>
      </c>
      <c r="L178" s="849">
        <v>45931</v>
      </c>
      <c r="M178" s="218" t="s">
        <v>10581</v>
      </c>
      <c r="N178" s="855" t="s">
        <v>5536</v>
      </c>
      <c r="O178" s="849">
        <v>45966</v>
      </c>
      <c r="P178" s="1423"/>
      <c r="Q178" s="1255" t="s">
        <v>3765</v>
      </c>
      <c r="R178" s="1308">
        <v>46044</v>
      </c>
      <c r="S178" s="218" t="s">
        <v>12038</v>
      </c>
      <c r="T178" s="1255" t="s">
        <v>5536</v>
      </c>
      <c r="U178" s="1308">
        <v>46100</v>
      </c>
      <c r="V178" s="853"/>
      <c r="W178" s="863" t="s">
        <v>5701</v>
      </c>
      <c r="X178" s="1563">
        <v>46113</v>
      </c>
      <c r="Y178" s="218" t="s">
        <v>12498</v>
      </c>
      <c r="Z178" s="863" t="s">
        <v>5539</v>
      </c>
      <c r="AA178" s="1563">
        <v>46141</v>
      </c>
      <c r="AB178" s="1672"/>
      <c r="AC178" s="1673" t="s">
        <v>3748</v>
      </c>
      <c r="AD178" s="1346">
        <v>46146</v>
      </c>
      <c r="AE178" s="780" t="s">
        <v>12619</v>
      </c>
      <c r="AF178" s="780"/>
      <c r="AG178" s="780"/>
    </row>
    <row r="179" spans="1:39" s="725" customFormat="1" ht="15" x14ac:dyDescent="0.25">
      <c r="A179" s="1244" t="s">
        <v>8263</v>
      </c>
      <c r="B179" s="844">
        <f t="shared" si="22"/>
        <v>0</v>
      </c>
      <c r="C179" s="844">
        <f t="shared" si="23"/>
        <v>1</v>
      </c>
      <c r="D179" s="851" t="s">
        <v>39</v>
      </c>
      <c r="E179" s="812" t="s">
        <v>10576</v>
      </c>
      <c r="F179" s="813">
        <f t="shared" si="21"/>
        <v>46146</v>
      </c>
      <c r="G179" s="814" t="str">
        <f t="shared" si="15"/>
        <v>A</v>
      </c>
      <c r="H179" s="941" t="str">
        <f t="shared" si="16"/>
        <v>MR_DER-1716_26</v>
      </c>
      <c r="I179" s="816" t="str">
        <f t="shared" si="17"/>
        <v>ND</v>
      </c>
      <c r="J179" s="816" t="str">
        <f t="shared" si="18"/>
        <v>ND</v>
      </c>
      <c r="K179" s="848" t="s">
        <v>3730</v>
      </c>
      <c r="L179" s="849">
        <v>45931</v>
      </c>
      <c r="M179" s="218" t="s">
        <v>10581</v>
      </c>
      <c r="N179" s="855" t="s">
        <v>5536</v>
      </c>
      <c r="O179" s="849">
        <v>45966</v>
      </c>
      <c r="P179" s="1423"/>
      <c r="Q179" s="1255" t="s">
        <v>3765</v>
      </c>
      <c r="R179" s="1308">
        <v>46044</v>
      </c>
      <c r="S179" s="218" t="s">
        <v>12038</v>
      </c>
      <c r="T179" s="1255" t="s">
        <v>5536</v>
      </c>
      <c r="U179" s="1308">
        <v>46100</v>
      </c>
      <c r="V179" s="853"/>
      <c r="W179" s="863" t="s">
        <v>5701</v>
      </c>
      <c r="X179" s="1563">
        <v>46113</v>
      </c>
      <c r="Y179" s="218" t="s">
        <v>12498</v>
      </c>
      <c r="Z179" s="863" t="s">
        <v>5539</v>
      </c>
      <c r="AA179" s="1563">
        <v>46141</v>
      </c>
      <c r="AB179" s="1672"/>
      <c r="AC179" s="1673" t="s">
        <v>3748</v>
      </c>
      <c r="AD179" s="1346">
        <v>46146</v>
      </c>
      <c r="AE179" s="852" t="s">
        <v>12619</v>
      </c>
      <c r="AF179" s="852"/>
      <c r="AG179" s="852"/>
    </row>
    <row r="180" spans="1:39" s="725" customFormat="1" ht="15" x14ac:dyDescent="0.25">
      <c r="A180" s="1244" t="s">
        <v>8263</v>
      </c>
      <c r="B180" s="844">
        <f t="shared" si="22"/>
        <v>0</v>
      </c>
      <c r="C180" s="844">
        <f t="shared" si="23"/>
        <v>1</v>
      </c>
      <c r="D180" s="851" t="s">
        <v>39</v>
      </c>
      <c r="E180" s="812" t="s">
        <v>10577</v>
      </c>
      <c r="F180" s="813">
        <f t="shared" si="21"/>
        <v>46146</v>
      </c>
      <c r="G180" s="814" t="str">
        <f t="shared" si="15"/>
        <v>A</v>
      </c>
      <c r="H180" s="941" t="str">
        <f t="shared" si="16"/>
        <v>MR_DER-1716_26</v>
      </c>
      <c r="I180" s="816" t="str">
        <f t="shared" si="17"/>
        <v>ND</v>
      </c>
      <c r="J180" s="816" t="str">
        <f t="shared" si="18"/>
        <v>ND</v>
      </c>
      <c r="K180" s="848" t="s">
        <v>3730</v>
      </c>
      <c r="L180" s="849">
        <v>45931</v>
      </c>
      <c r="M180" s="218" t="s">
        <v>10581</v>
      </c>
      <c r="N180" s="855" t="s">
        <v>5536</v>
      </c>
      <c r="O180" s="849">
        <v>45966</v>
      </c>
      <c r="P180" s="1423"/>
      <c r="Q180" s="1255" t="s">
        <v>3765</v>
      </c>
      <c r="R180" s="1308">
        <v>46044</v>
      </c>
      <c r="S180" s="218" t="s">
        <v>12038</v>
      </c>
      <c r="T180" s="1255" t="s">
        <v>5536</v>
      </c>
      <c r="U180" s="1308">
        <v>46100</v>
      </c>
      <c r="V180" s="853"/>
      <c r="W180" s="863" t="s">
        <v>5701</v>
      </c>
      <c r="X180" s="1563">
        <v>46113</v>
      </c>
      <c r="Y180" s="218" t="s">
        <v>12498</v>
      </c>
      <c r="Z180" s="863" t="s">
        <v>5539</v>
      </c>
      <c r="AA180" s="1563">
        <v>46141</v>
      </c>
      <c r="AB180" s="1672"/>
      <c r="AC180" s="1673" t="s">
        <v>3748</v>
      </c>
      <c r="AD180" s="1346">
        <v>46146</v>
      </c>
      <c r="AE180" s="780" t="s">
        <v>12619</v>
      </c>
      <c r="AF180" s="780"/>
      <c r="AG180" s="780"/>
    </row>
    <row r="181" spans="1:39" s="725" customFormat="1" ht="15" x14ac:dyDescent="0.25">
      <c r="A181" s="1244" t="s">
        <v>8263</v>
      </c>
      <c r="B181" s="844">
        <f t="shared" si="22"/>
        <v>0</v>
      </c>
      <c r="C181" s="844">
        <f t="shared" si="23"/>
        <v>1</v>
      </c>
      <c r="D181" s="851" t="s">
        <v>39</v>
      </c>
      <c r="E181" s="812" t="s">
        <v>10578</v>
      </c>
      <c r="F181" s="813">
        <f t="shared" si="21"/>
        <v>46146</v>
      </c>
      <c r="G181" s="814" t="str">
        <f t="shared" si="15"/>
        <v>A</v>
      </c>
      <c r="H181" s="941" t="str">
        <f t="shared" si="16"/>
        <v>MR_DER-1716_26</v>
      </c>
      <c r="I181" s="816" t="str">
        <f t="shared" si="17"/>
        <v>ND</v>
      </c>
      <c r="J181" s="816" t="str">
        <f t="shared" si="18"/>
        <v>ND</v>
      </c>
      <c r="K181" s="848" t="s">
        <v>3730</v>
      </c>
      <c r="L181" s="849">
        <v>45931</v>
      </c>
      <c r="M181" s="218" t="s">
        <v>10581</v>
      </c>
      <c r="N181" s="855" t="s">
        <v>5536</v>
      </c>
      <c r="O181" s="849">
        <v>45966</v>
      </c>
      <c r="P181" s="1423"/>
      <c r="Q181" s="1255" t="s">
        <v>3765</v>
      </c>
      <c r="R181" s="1308">
        <v>46044</v>
      </c>
      <c r="S181" s="218" t="s">
        <v>12038</v>
      </c>
      <c r="T181" s="1255" t="s">
        <v>5536</v>
      </c>
      <c r="U181" s="1308">
        <v>46100</v>
      </c>
      <c r="V181" s="853"/>
      <c r="W181" s="863" t="s">
        <v>5701</v>
      </c>
      <c r="X181" s="1563">
        <v>46113</v>
      </c>
      <c r="Y181" s="218" t="s">
        <v>12498</v>
      </c>
      <c r="Z181" s="863" t="s">
        <v>5539</v>
      </c>
      <c r="AA181" s="1563">
        <v>46141</v>
      </c>
      <c r="AB181" s="1672"/>
      <c r="AC181" s="1673" t="s">
        <v>3748</v>
      </c>
      <c r="AD181" s="1346">
        <v>46146</v>
      </c>
      <c r="AE181" s="852" t="s">
        <v>12619</v>
      </c>
      <c r="AF181" s="852"/>
      <c r="AG181" s="852"/>
    </row>
    <row r="182" spans="1:39" s="725" customFormat="1" ht="15" x14ac:dyDescent="0.25">
      <c r="A182" s="1244" t="s">
        <v>8263</v>
      </c>
      <c r="B182" s="844">
        <f t="shared" si="22"/>
        <v>0</v>
      </c>
      <c r="C182" s="844">
        <f t="shared" si="23"/>
        <v>1</v>
      </c>
      <c r="D182" s="851" t="s">
        <v>39</v>
      </c>
      <c r="E182" s="812" t="s">
        <v>10579</v>
      </c>
      <c r="F182" s="813">
        <f t="shared" si="21"/>
        <v>46146</v>
      </c>
      <c r="G182" s="814" t="str">
        <f t="shared" si="15"/>
        <v>A</v>
      </c>
      <c r="H182" s="941" t="str">
        <f t="shared" si="16"/>
        <v>MR_DER-1716_26</v>
      </c>
      <c r="I182" s="816" t="str">
        <f t="shared" si="17"/>
        <v>ND</v>
      </c>
      <c r="J182" s="816" t="str">
        <f t="shared" si="18"/>
        <v>ND</v>
      </c>
      <c r="K182" s="848" t="s">
        <v>3730</v>
      </c>
      <c r="L182" s="849">
        <v>45931</v>
      </c>
      <c r="M182" s="218" t="s">
        <v>10581</v>
      </c>
      <c r="N182" s="855" t="s">
        <v>5536</v>
      </c>
      <c r="O182" s="849">
        <v>45966</v>
      </c>
      <c r="P182" s="1423"/>
      <c r="Q182" s="1255" t="s">
        <v>3765</v>
      </c>
      <c r="R182" s="1308">
        <v>46044</v>
      </c>
      <c r="S182" s="218" t="s">
        <v>12038</v>
      </c>
      <c r="T182" s="1255" t="s">
        <v>5536</v>
      </c>
      <c r="U182" s="1308">
        <v>46100</v>
      </c>
      <c r="V182" s="853"/>
      <c r="W182" s="863" t="s">
        <v>5701</v>
      </c>
      <c r="X182" s="1563">
        <v>46113</v>
      </c>
      <c r="Y182" s="218" t="s">
        <v>12498</v>
      </c>
      <c r="Z182" s="863" t="s">
        <v>5539</v>
      </c>
      <c r="AA182" s="1563">
        <v>46141</v>
      </c>
      <c r="AB182" s="1672"/>
      <c r="AC182" s="1673" t="s">
        <v>3748</v>
      </c>
      <c r="AD182" s="1346">
        <v>46146</v>
      </c>
      <c r="AE182" s="780" t="s">
        <v>12619</v>
      </c>
      <c r="AF182" s="780"/>
      <c r="AG182" s="780"/>
      <c r="AH182" s="853"/>
      <c r="AI182" s="1223"/>
      <c r="AJ182" s="1303"/>
      <c r="AK182" s="853"/>
    </row>
    <row r="183" spans="1:39" s="725" customFormat="1" ht="15" customHeight="1" x14ac:dyDescent="0.2">
      <c r="A183" s="645" t="s">
        <v>8263</v>
      </c>
      <c r="B183" s="844">
        <f t="shared" si="22"/>
        <v>0</v>
      </c>
      <c r="C183" s="844">
        <f t="shared" si="23"/>
        <v>1</v>
      </c>
      <c r="D183" s="851" t="s">
        <v>6051</v>
      </c>
      <c r="E183" s="847" t="s">
        <v>2875</v>
      </c>
      <c r="F183" s="813">
        <f t="shared" ref="F183:F196" si="24">IF(L183&lt;&gt;0,MAX(L183,R183,X183,AD183,AJ183),"NE")</f>
        <v>45224</v>
      </c>
      <c r="G183" s="814" t="str">
        <f t="shared" si="15"/>
        <v>A</v>
      </c>
      <c r="H183" s="941" t="str">
        <f t="shared" si="16"/>
        <v>MR.DER-0463_23</v>
      </c>
      <c r="I183" s="816" t="str">
        <f t="shared" si="17"/>
        <v>ASSINADO</v>
      </c>
      <c r="J183" s="816" t="str">
        <f t="shared" si="18"/>
        <v>ND</v>
      </c>
      <c r="K183" s="848" t="s">
        <v>3730</v>
      </c>
      <c r="L183" s="849">
        <v>44888</v>
      </c>
      <c r="M183" s="854" t="s">
        <v>5704</v>
      </c>
      <c r="N183" s="855" t="s">
        <v>5536</v>
      </c>
      <c r="O183" s="849">
        <v>44908</v>
      </c>
      <c r="P183" s="949" t="s">
        <v>5859</v>
      </c>
      <c r="Q183" s="848" t="s">
        <v>3765</v>
      </c>
      <c r="R183" s="849">
        <v>44916</v>
      </c>
      <c r="S183" s="854" t="s">
        <v>6056</v>
      </c>
      <c r="T183" s="1223" t="s">
        <v>5536</v>
      </c>
      <c r="U183" s="1303">
        <v>44935</v>
      </c>
      <c r="V183" s="853" t="s">
        <v>6128</v>
      </c>
      <c r="W183" s="725" t="s">
        <v>5701</v>
      </c>
      <c r="X183" s="1213">
        <v>44973</v>
      </c>
      <c r="Y183" s="850" t="s">
        <v>6382</v>
      </c>
      <c r="Z183" s="725" t="s">
        <v>5537</v>
      </c>
      <c r="AA183" s="1213">
        <v>45008</v>
      </c>
      <c r="AB183" s="853" t="s">
        <v>6640</v>
      </c>
      <c r="AC183" s="725" t="s">
        <v>3748</v>
      </c>
      <c r="AD183" s="1213">
        <v>45133</v>
      </c>
      <c r="AE183" s="853" t="s">
        <v>6762</v>
      </c>
      <c r="AH183" s="853" t="s">
        <v>6817</v>
      </c>
      <c r="AI183" s="1223" t="s">
        <v>3748</v>
      </c>
      <c r="AJ183" s="1303">
        <v>45224</v>
      </c>
      <c r="AK183" s="854" t="s">
        <v>6915</v>
      </c>
      <c r="AL183" s="725" t="s">
        <v>6913</v>
      </c>
      <c r="AM183" s="725" t="s">
        <v>6913</v>
      </c>
    </row>
    <row r="184" spans="1:39" s="725" customFormat="1" ht="15" customHeight="1" x14ac:dyDescent="0.2">
      <c r="A184" s="645" t="s">
        <v>8263</v>
      </c>
      <c r="B184" s="844">
        <f t="shared" si="22"/>
        <v>0</v>
      </c>
      <c r="C184" s="844">
        <f t="shared" si="23"/>
        <v>1</v>
      </c>
      <c r="D184" s="851" t="s">
        <v>6051</v>
      </c>
      <c r="E184" s="847" t="s">
        <v>2876</v>
      </c>
      <c r="F184" s="813">
        <f t="shared" si="24"/>
        <v>45224</v>
      </c>
      <c r="G184" s="814" t="str">
        <f t="shared" si="15"/>
        <v>A</v>
      </c>
      <c r="H184" s="941" t="str">
        <f t="shared" si="16"/>
        <v>MR.DER-0463_23</v>
      </c>
      <c r="I184" s="816" t="str">
        <f t="shared" si="17"/>
        <v>ASSINADO</v>
      </c>
      <c r="J184" s="816" t="str">
        <f t="shared" si="18"/>
        <v>ND</v>
      </c>
      <c r="K184" s="848" t="s">
        <v>3730</v>
      </c>
      <c r="L184" s="849">
        <v>44888</v>
      </c>
      <c r="M184" s="854" t="s">
        <v>5704</v>
      </c>
      <c r="N184" s="855" t="s">
        <v>5536</v>
      </c>
      <c r="O184" s="849">
        <v>44908</v>
      </c>
      <c r="P184" s="949" t="s">
        <v>5859</v>
      </c>
      <c r="Q184" s="848" t="s">
        <v>3765</v>
      </c>
      <c r="R184" s="849">
        <v>44916</v>
      </c>
      <c r="S184" s="854" t="s">
        <v>6056</v>
      </c>
      <c r="T184" s="1223" t="s">
        <v>5536</v>
      </c>
      <c r="U184" s="1303">
        <v>44935</v>
      </c>
      <c r="V184" s="853" t="s">
        <v>6128</v>
      </c>
      <c r="W184" s="725" t="s">
        <v>5701</v>
      </c>
      <c r="X184" s="1213">
        <v>44973</v>
      </c>
      <c r="Y184" s="850" t="s">
        <v>6382</v>
      </c>
      <c r="Z184" s="725" t="s">
        <v>5537</v>
      </c>
      <c r="AA184" s="1213">
        <v>45008</v>
      </c>
      <c r="AB184" s="853" t="s">
        <v>6640</v>
      </c>
      <c r="AC184" s="725" t="s">
        <v>3748</v>
      </c>
      <c r="AD184" s="1213">
        <v>45133</v>
      </c>
      <c r="AE184" s="853" t="s">
        <v>6762</v>
      </c>
      <c r="AH184" s="853" t="s">
        <v>6817</v>
      </c>
      <c r="AI184" s="1223" t="s">
        <v>3748</v>
      </c>
      <c r="AJ184" s="1303">
        <v>45224</v>
      </c>
      <c r="AK184" s="854" t="s">
        <v>6915</v>
      </c>
      <c r="AL184" s="725" t="s">
        <v>6913</v>
      </c>
      <c r="AM184" s="725" t="s">
        <v>6913</v>
      </c>
    </row>
    <row r="185" spans="1:39" s="725" customFormat="1" ht="15" customHeight="1" x14ac:dyDescent="0.2">
      <c r="A185" s="645" t="s">
        <v>8263</v>
      </c>
      <c r="B185" s="844">
        <f t="shared" si="22"/>
        <v>0</v>
      </c>
      <c r="C185" s="844">
        <f t="shared" si="23"/>
        <v>1</v>
      </c>
      <c r="D185" s="851" t="s">
        <v>6051</v>
      </c>
      <c r="E185" s="847" t="s">
        <v>2877</v>
      </c>
      <c r="F185" s="813">
        <f t="shared" si="24"/>
        <v>45224</v>
      </c>
      <c r="G185" s="814" t="str">
        <f t="shared" si="15"/>
        <v>A</v>
      </c>
      <c r="H185" s="941" t="str">
        <f t="shared" si="16"/>
        <v>MR.DER-0463_23</v>
      </c>
      <c r="I185" s="816" t="str">
        <f t="shared" si="17"/>
        <v>ASSINADO</v>
      </c>
      <c r="J185" s="816" t="str">
        <f t="shared" si="18"/>
        <v>ND</v>
      </c>
      <c r="K185" s="848" t="s">
        <v>3730</v>
      </c>
      <c r="L185" s="849">
        <v>44888</v>
      </c>
      <c r="M185" s="854" t="s">
        <v>5704</v>
      </c>
      <c r="N185" s="855" t="s">
        <v>5536</v>
      </c>
      <c r="O185" s="849">
        <v>44908</v>
      </c>
      <c r="P185" s="949" t="s">
        <v>5859</v>
      </c>
      <c r="Q185" s="848" t="s">
        <v>3765</v>
      </c>
      <c r="R185" s="849">
        <v>44916</v>
      </c>
      <c r="S185" s="854" t="s">
        <v>6056</v>
      </c>
      <c r="T185" s="1223" t="s">
        <v>5536</v>
      </c>
      <c r="U185" s="1303">
        <v>44935</v>
      </c>
      <c r="V185" s="853" t="s">
        <v>6128</v>
      </c>
      <c r="W185" s="725" t="s">
        <v>5701</v>
      </c>
      <c r="X185" s="1213">
        <v>44973</v>
      </c>
      <c r="Y185" s="850" t="s">
        <v>6382</v>
      </c>
      <c r="Z185" s="725" t="s">
        <v>5537</v>
      </c>
      <c r="AA185" s="1213">
        <v>45008</v>
      </c>
      <c r="AB185" s="853" t="s">
        <v>6640</v>
      </c>
      <c r="AC185" s="725" t="s">
        <v>3748</v>
      </c>
      <c r="AD185" s="1213">
        <v>45133</v>
      </c>
      <c r="AE185" s="853" t="s">
        <v>6762</v>
      </c>
      <c r="AH185" s="853" t="s">
        <v>6817</v>
      </c>
      <c r="AI185" s="1223" t="s">
        <v>3748</v>
      </c>
      <c r="AJ185" s="1303">
        <v>45224</v>
      </c>
      <c r="AK185" s="854" t="s">
        <v>6915</v>
      </c>
      <c r="AL185" s="725" t="s">
        <v>6913</v>
      </c>
      <c r="AM185" s="725" t="s">
        <v>6913</v>
      </c>
    </row>
    <row r="186" spans="1:39" s="725" customFormat="1" ht="15" customHeight="1" x14ac:dyDescent="0.2">
      <c r="A186" s="645" t="s">
        <v>8263</v>
      </c>
      <c r="B186" s="844">
        <f t="shared" si="22"/>
        <v>0</v>
      </c>
      <c r="C186" s="844">
        <f t="shared" si="23"/>
        <v>1</v>
      </c>
      <c r="D186" s="851" t="s">
        <v>6051</v>
      </c>
      <c r="E186" s="847" t="s">
        <v>2878</v>
      </c>
      <c r="F186" s="813">
        <f t="shared" si="24"/>
        <v>45224</v>
      </c>
      <c r="G186" s="814" t="str">
        <f t="shared" si="15"/>
        <v>A</v>
      </c>
      <c r="H186" s="941" t="str">
        <f t="shared" si="16"/>
        <v>MR.DER-0463_23</v>
      </c>
      <c r="I186" s="816" t="str">
        <f t="shared" si="17"/>
        <v>ASSINADO</v>
      </c>
      <c r="J186" s="816" t="str">
        <f t="shared" si="18"/>
        <v>ND</v>
      </c>
      <c r="K186" s="848" t="s">
        <v>3730</v>
      </c>
      <c r="L186" s="849">
        <v>44888</v>
      </c>
      <c r="M186" s="854" t="s">
        <v>5704</v>
      </c>
      <c r="N186" s="855" t="s">
        <v>5536</v>
      </c>
      <c r="O186" s="849">
        <v>44908</v>
      </c>
      <c r="P186" s="949" t="s">
        <v>5859</v>
      </c>
      <c r="Q186" s="848" t="s">
        <v>3765</v>
      </c>
      <c r="R186" s="849">
        <v>44916</v>
      </c>
      <c r="S186" s="854" t="s">
        <v>6056</v>
      </c>
      <c r="T186" s="1223" t="s">
        <v>5536</v>
      </c>
      <c r="U186" s="1303">
        <v>44935</v>
      </c>
      <c r="V186" s="853" t="s">
        <v>6128</v>
      </c>
      <c r="W186" s="725" t="s">
        <v>5701</v>
      </c>
      <c r="X186" s="1213">
        <v>44973</v>
      </c>
      <c r="Y186" s="850" t="s">
        <v>6382</v>
      </c>
      <c r="Z186" s="725" t="s">
        <v>5537</v>
      </c>
      <c r="AA186" s="1213">
        <v>45008</v>
      </c>
      <c r="AB186" s="853" t="s">
        <v>6640</v>
      </c>
      <c r="AC186" s="725" t="s">
        <v>3748</v>
      </c>
      <c r="AD186" s="1213">
        <v>45133</v>
      </c>
      <c r="AE186" s="853" t="s">
        <v>6762</v>
      </c>
      <c r="AH186" s="853" t="s">
        <v>6817</v>
      </c>
      <c r="AI186" s="1223" t="s">
        <v>3748</v>
      </c>
      <c r="AJ186" s="1303">
        <v>45224</v>
      </c>
      <c r="AK186" s="854" t="s">
        <v>6915</v>
      </c>
      <c r="AL186" s="725" t="s">
        <v>6913</v>
      </c>
      <c r="AM186" s="725" t="s">
        <v>6913</v>
      </c>
    </row>
    <row r="187" spans="1:39" s="725" customFormat="1" ht="15" customHeight="1" x14ac:dyDescent="0.2">
      <c r="A187" s="645" t="s">
        <v>8263</v>
      </c>
      <c r="B187" s="844">
        <f t="shared" si="22"/>
        <v>0</v>
      </c>
      <c r="C187" s="844">
        <f t="shared" si="23"/>
        <v>1</v>
      </c>
      <c r="D187" s="851" t="s">
        <v>6051</v>
      </c>
      <c r="E187" s="847" t="s">
        <v>2879</v>
      </c>
      <c r="F187" s="813">
        <f t="shared" si="24"/>
        <v>45224</v>
      </c>
      <c r="G187" s="814" t="str">
        <f t="shared" si="15"/>
        <v>A</v>
      </c>
      <c r="H187" s="941" t="str">
        <f t="shared" si="16"/>
        <v>MR.DER-0463_23</v>
      </c>
      <c r="I187" s="816" t="str">
        <f t="shared" si="17"/>
        <v>ASSINADO</v>
      </c>
      <c r="J187" s="816" t="str">
        <f t="shared" si="18"/>
        <v>ND</v>
      </c>
      <c r="K187" s="848" t="s">
        <v>3730</v>
      </c>
      <c r="L187" s="849">
        <v>44888</v>
      </c>
      <c r="M187" s="854" t="s">
        <v>5704</v>
      </c>
      <c r="N187" s="855" t="s">
        <v>5536</v>
      </c>
      <c r="O187" s="849">
        <v>44908</v>
      </c>
      <c r="P187" s="949" t="s">
        <v>5859</v>
      </c>
      <c r="Q187" s="848" t="s">
        <v>3765</v>
      </c>
      <c r="R187" s="849">
        <v>44916</v>
      </c>
      <c r="S187" s="854" t="s">
        <v>6056</v>
      </c>
      <c r="T187" s="1223" t="s">
        <v>5536</v>
      </c>
      <c r="U187" s="1303">
        <v>44935</v>
      </c>
      <c r="V187" s="853" t="s">
        <v>6128</v>
      </c>
      <c r="W187" s="725" t="s">
        <v>5701</v>
      </c>
      <c r="X187" s="1213">
        <v>44973</v>
      </c>
      <c r="Y187" s="850" t="s">
        <v>6382</v>
      </c>
      <c r="Z187" s="725" t="s">
        <v>5537</v>
      </c>
      <c r="AA187" s="1213">
        <v>45008</v>
      </c>
      <c r="AB187" s="853" t="s">
        <v>6640</v>
      </c>
      <c r="AC187" s="725" t="s">
        <v>3748</v>
      </c>
      <c r="AD187" s="1213">
        <v>45133</v>
      </c>
      <c r="AE187" s="853" t="s">
        <v>6762</v>
      </c>
      <c r="AH187" s="853" t="s">
        <v>6817</v>
      </c>
      <c r="AI187" s="1223" t="s">
        <v>3748</v>
      </c>
      <c r="AJ187" s="1303">
        <v>45224</v>
      </c>
      <c r="AK187" s="854" t="s">
        <v>6915</v>
      </c>
      <c r="AL187" s="725" t="s">
        <v>6913</v>
      </c>
      <c r="AM187" s="725" t="s">
        <v>6913</v>
      </c>
    </row>
    <row r="188" spans="1:39" s="725" customFormat="1" ht="15" customHeight="1" x14ac:dyDescent="0.2">
      <c r="A188" s="645" t="s">
        <v>8263</v>
      </c>
      <c r="B188" s="844">
        <f t="shared" si="22"/>
        <v>0</v>
      </c>
      <c r="C188" s="844">
        <f t="shared" si="23"/>
        <v>1</v>
      </c>
      <c r="D188" s="851" t="s">
        <v>6051</v>
      </c>
      <c r="E188" s="847" t="s">
        <v>2880</v>
      </c>
      <c r="F188" s="813">
        <f t="shared" si="24"/>
        <v>45224</v>
      </c>
      <c r="G188" s="814" t="str">
        <f t="shared" si="15"/>
        <v>A</v>
      </c>
      <c r="H188" s="941" t="str">
        <f t="shared" si="16"/>
        <v>MR.DER-0463_23</v>
      </c>
      <c r="I188" s="816" t="str">
        <f t="shared" si="17"/>
        <v>ASSINADO</v>
      </c>
      <c r="J188" s="816" t="str">
        <f t="shared" si="18"/>
        <v>ND</v>
      </c>
      <c r="K188" s="848" t="s">
        <v>3730</v>
      </c>
      <c r="L188" s="849">
        <v>44888</v>
      </c>
      <c r="M188" s="854" t="s">
        <v>5704</v>
      </c>
      <c r="N188" s="855" t="s">
        <v>5536</v>
      </c>
      <c r="O188" s="849">
        <v>44908</v>
      </c>
      <c r="P188" s="949" t="s">
        <v>5859</v>
      </c>
      <c r="Q188" s="848" t="s">
        <v>3765</v>
      </c>
      <c r="R188" s="849">
        <v>44916</v>
      </c>
      <c r="S188" s="854" t="s">
        <v>6056</v>
      </c>
      <c r="T188" s="1223" t="s">
        <v>5536</v>
      </c>
      <c r="U188" s="1303">
        <v>44935</v>
      </c>
      <c r="V188" s="853" t="s">
        <v>6128</v>
      </c>
      <c r="W188" s="725" t="s">
        <v>5701</v>
      </c>
      <c r="X188" s="1213">
        <v>44973</v>
      </c>
      <c r="Y188" s="850" t="s">
        <v>6382</v>
      </c>
      <c r="Z188" s="725" t="s">
        <v>5537</v>
      </c>
      <c r="AA188" s="1213">
        <v>45008</v>
      </c>
      <c r="AB188" s="853" t="s">
        <v>6640</v>
      </c>
      <c r="AC188" s="725" t="s">
        <v>3748</v>
      </c>
      <c r="AD188" s="1213">
        <v>45133</v>
      </c>
      <c r="AE188" s="853" t="s">
        <v>6762</v>
      </c>
      <c r="AH188" s="853" t="s">
        <v>6817</v>
      </c>
      <c r="AI188" s="1223" t="s">
        <v>3748</v>
      </c>
      <c r="AJ188" s="1303">
        <v>45224</v>
      </c>
      <c r="AK188" s="854" t="s">
        <v>6915</v>
      </c>
      <c r="AL188" s="725" t="s">
        <v>6913</v>
      </c>
      <c r="AM188" s="725" t="s">
        <v>6913</v>
      </c>
    </row>
    <row r="189" spans="1:39" s="725" customFormat="1" ht="15" customHeight="1" x14ac:dyDescent="0.2">
      <c r="A189" s="645" t="s">
        <v>8263</v>
      </c>
      <c r="B189" s="844">
        <f t="shared" si="22"/>
        <v>0</v>
      </c>
      <c r="C189" s="844">
        <f t="shared" si="23"/>
        <v>1</v>
      </c>
      <c r="D189" s="851" t="s">
        <v>6051</v>
      </c>
      <c r="E189" s="847" t="s">
        <v>2881</v>
      </c>
      <c r="F189" s="813">
        <f t="shared" si="24"/>
        <v>45224</v>
      </c>
      <c r="G189" s="814" t="str">
        <f t="shared" si="15"/>
        <v>A</v>
      </c>
      <c r="H189" s="941" t="str">
        <f t="shared" si="16"/>
        <v>MR.DER-0463_23</v>
      </c>
      <c r="I189" s="816" t="str">
        <f t="shared" si="17"/>
        <v>ASSINADO</v>
      </c>
      <c r="J189" s="816" t="str">
        <f t="shared" si="18"/>
        <v>ND</v>
      </c>
      <c r="K189" s="848" t="s">
        <v>3730</v>
      </c>
      <c r="L189" s="849">
        <v>44888</v>
      </c>
      <c r="M189" s="854" t="s">
        <v>5704</v>
      </c>
      <c r="N189" s="855" t="s">
        <v>5536</v>
      </c>
      <c r="O189" s="849">
        <v>44908</v>
      </c>
      <c r="P189" s="949" t="s">
        <v>5859</v>
      </c>
      <c r="Q189" s="848" t="s">
        <v>3765</v>
      </c>
      <c r="R189" s="849">
        <v>44916</v>
      </c>
      <c r="S189" s="854" t="s">
        <v>6056</v>
      </c>
      <c r="T189" s="1223" t="s">
        <v>5536</v>
      </c>
      <c r="U189" s="1303">
        <v>44935</v>
      </c>
      <c r="V189" s="853" t="s">
        <v>6128</v>
      </c>
      <c r="W189" s="725" t="s">
        <v>5701</v>
      </c>
      <c r="X189" s="1213">
        <v>44973</v>
      </c>
      <c r="Y189" s="850" t="s">
        <v>6382</v>
      </c>
      <c r="Z189" s="725" t="s">
        <v>5537</v>
      </c>
      <c r="AA189" s="1213">
        <v>45008</v>
      </c>
      <c r="AB189" s="853" t="s">
        <v>6640</v>
      </c>
      <c r="AC189" s="725" t="s">
        <v>3748</v>
      </c>
      <c r="AD189" s="1213">
        <v>45133</v>
      </c>
      <c r="AE189" s="853" t="s">
        <v>6762</v>
      </c>
      <c r="AH189" s="853" t="s">
        <v>6817</v>
      </c>
      <c r="AI189" s="1223" t="s">
        <v>3748</v>
      </c>
      <c r="AJ189" s="1303">
        <v>45224</v>
      </c>
      <c r="AK189" s="854" t="s">
        <v>6915</v>
      </c>
      <c r="AL189" s="725" t="s">
        <v>6913</v>
      </c>
      <c r="AM189" s="725" t="s">
        <v>6913</v>
      </c>
    </row>
    <row r="190" spans="1:39" s="725" customFormat="1" ht="15" customHeight="1" x14ac:dyDescent="0.2">
      <c r="A190" s="645" t="s">
        <v>8263</v>
      </c>
      <c r="B190" s="844">
        <f t="shared" si="22"/>
        <v>0</v>
      </c>
      <c r="C190" s="844">
        <f t="shared" si="23"/>
        <v>1</v>
      </c>
      <c r="D190" s="851" t="s">
        <v>6051</v>
      </c>
      <c r="E190" s="847" t="s">
        <v>2882</v>
      </c>
      <c r="F190" s="813">
        <f t="shared" si="24"/>
        <v>45224</v>
      </c>
      <c r="G190" s="814" t="str">
        <f t="shared" si="15"/>
        <v>A</v>
      </c>
      <c r="H190" s="941" t="str">
        <f t="shared" si="16"/>
        <v>MR.DER-0463_23</v>
      </c>
      <c r="I190" s="816" t="str">
        <f t="shared" si="17"/>
        <v>ASSINADO</v>
      </c>
      <c r="J190" s="816" t="str">
        <f t="shared" si="18"/>
        <v>ND</v>
      </c>
      <c r="K190" s="848" t="s">
        <v>3730</v>
      </c>
      <c r="L190" s="849">
        <v>44888</v>
      </c>
      <c r="M190" s="854" t="s">
        <v>5704</v>
      </c>
      <c r="N190" s="855" t="s">
        <v>5536</v>
      </c>
      <c r="O190" s="849">
        <v>44908</v>
      </c>
      <c r="P190" s="949" t="s">
        <v>5859</v>
      </c>
      <c r="Q190" s="848" t="s">
        <v>3765</v>
      </c>
      <c r="R190" s="849">
        <v>44916</v>
      </c>
      <c r="S190" s="854" t="s">
        <v>6056</v>
      </c>
      <c r="T190" s="1223" t="s">
        <v>5536</v>
      </c>
      <c r="U190" s="1303">
        <v>44935</v>
      </c>
      <c r="V190" s="853" t="s">
        <v>6128</v>
      </c>
      <c r="W190" s="725" t="s">
        <v>5701</v>
      </c>
      <c r="X190" s="1213">
        <v>44973</v>
      </c>
      <c r="Y190" s="850" t="s">
        <v>6382</v>
      </c>
      <c r="Z190" s="725" t="s">
        <v>5537</v>
      </c>
      <c r="AA190" s="1213">
        <v>45008</v>
      </c>
      <c r="AB190" s="853" t="s">
        <v>6640</v>
      </c>
      <c r="AC190" s="725" t="s">
        <v>3748</v>
      </c>
      <c r="AD190" s="1213">
        <v>45133</v>
      </c>
      <c r="AE190" s="853" t="s">
        <v>6762</v>
      </c>
      <c r="AH190" s="853" t="s">
        <v>6817</v>
      </c>
      <c r="AI190" s="1223" t="s">
        <v>3748</v>
      </c>
      <c r="AJ190" s="1303">
        <v>45224</v>
      </c>
      <c r="AK190" s="854" t="s">
        <v>6915</v>
      </c>
      <c r="AL190" s="725" t="s">
        <v>6913</v>
      </c>
      <c r="AM190" s="725" t="s">
        <v>6913</v>
      </c>
    </row>
    <row r="191" spans="1:39" s="725" customFormat="1" ht="15" customHeight="1" x14ac:dyDescent="0.2">
      <c r="A191" s="645" t="s">
        <v>8263</v>
      </c>
      <c r="B191" s="844">
        <f t="shared" si="22"/>
        <v>0</v>
      </c>
      <c r="C191" s="844">
        <f t="shared" si="23"/>
        <v>1</v>
      </c>
      <c r="D191" s="851" t="s">
        <v>6051</v>
      </c>
      <c r="E191" s="847" t="s">
        <v>2883</v>
      </c>
      <c r="F191" s="813">
        <f t="shared" si="24"/>
        <v>45224</v>
      </c>
      <c r="G191" s="814" t="str">
        <f t="shared" si="15"/>
        <v>A</v>
      </c>
      <c r="H191" s="941" t="str">
        <f t="shared" si="16"/>
        <v>MR.DER-0463_23</v>
      </c>
      <c r="I191" s="816" t="str">
        <f t="shared" si="17"/>
        <v>ASSINADO</v>
      </c>
      <c r="J191" s="816" t="str">
        <f t="shared" si="18"/>
        <v>ND</v>
      </c>
      <c r="K191" s="848" t="s">
        <v>3730</v>
      </c>
      <c r="L191" s="849">
        <v>44888</v>
      </c>
      <c r="M191" s="854" t="s">
        <v>5704</v>
      </c>
      <c r="N191" s="855" t="s">
        <v>5536</v>
      </c>
      <c r="O191" s="849">
        <v>44908</v>
      </c>
      <c r="P191" s="949" t="s">
        <v>5859</v>
      </c>
      <c r="Q191" s="848" t="s">
        <v>3765</v>
      </c>
      <c r="R191" s="849">
        <v>44916</v>
      </c>
      <c r="S191" s="854" t="s">
        <v>6056</v>
      </c>
      <c r="T191" s="1223" t="s">
        <v>5536</v>
      </c>
      <c r="U191" s="1303">
        <v>44935</v>
      </c>
      <c r="V191" s="853" t="s">
        <v>6128</v>
      </c>
      <c r="W191" s="725" t="s">
        <v>5701</v>
      </c>
      <c r="X191" s="1213">
        <v>44973</v>
      </c>
      <c r="Y191" s="850" t="s">
        <v>6382</v>
      </c>
      <c r="Z191" s="725" t="s">
        <v>5537</v>
      </c>
      <c r="AA191" s="1213">
        <v>45008</v>
      </c>
      <c r="AB191" s="853" t="s">
        <v>6640</v>
      </c>
      <c r="AC191" s="725" t="s">
        <v>3748</v>
      </c>
      <c r="AD191" s="1213">
        <v>45133</v>
      </c>
      <c r="AE191" s="853" t="s">
        <v>6762</v>
      </c>
      <c r="AH191" s="853" t="s">
        <v>6817</v>
      </c>
      <c r="AI191" s="1223" t="s">
        <v>3748</v>
      </c>
      <c r="AJ191" s="1303">
        <v>45224</v>
      </c>
      <c r="AK191" s="854" t="s">
        <v>6915</v>
      </c>
      <c r="AL191" s="725" t="s">
        <v>6913</v>
      </c>
      <c r="AM191" s="725" t="s">
        <v>6913</v>
      </c>
    </row>
    <row r="192" spans="1:39" s="725" customFormat="1" ht="15" customHeight="1" x14ac:dyDescent="0.2">
      <c r="A192" s="645" t="s">
        <v>8263</v>
      </c>
      <c r="B192" s="844">
        <f t="shared" si="22"/>
        <v>0</v>
      </c>
      <c r="C192" s="844">
        <f t="shared" si="23"/>
        <v>1</v>
      </c>
      <c r="D192" s="851" t="s">
        <v>6051</v>
      </c>
      <c r="E192" s="847" t="s">
        <v>2884</v>
      </c>
      <c r="F192" s="813">
        <f t="shared" si="24"/>
        <v>45224</v>
      </c>
      <c r="G192" s="814" t="str">
        <f t="shared" si="15"/>
        <v>A</v>
      </c>
      <c r="H192" s="941" t="str">
        <f t="shared" si="16"/>
        <v>MR.DER-0463_23</v>
      </c>
      <c r="I192" s="816" t="str">
        <f t="shared" si="17"/>
        <v>ASSINADO</v>
      </c>
      <c r="J192" s="816" t="str">
        <f t="shared" si="18"/>
        <v>ND</v>
      </c>
      <c r="K192" s="848" t="s">
        <v>3730</v>
      </c>
      <c r="L192" s="849">
        <v>44888</v>
      </c>
      <c r="M192" s="854" t="s">
        <v>5704</v>
      </c>
      <c r="N192" s="855" t="s">
        <v>5536</v>
      </c>
      <c r="O192" s="849">
        <v>44908</v>
      </c>
      <c r="P192" s="949" t="s">
        <v>5859</v>
      </c>
      <c r="Q192" s="848" t="s">
        <v>3765</v>
      </c>
      <c r="R192" s="849">
        <v>44916</v>
      </c>
      <c r="S192" s="854" t="s">
        <v>6056</v>
      </c>
      <c r="T192" s="1223" t="s">
        <v>5536</v>
      </c>
      <c r="U192" s="1303">
        <v>44935</v>
      </c>
      <c r="V192" s="853" t="s">
        <v>6128</v>
      </c>
      <c r="W192" s="725" t="s">
        <v>5701</v>
      </c>
      <c r="X192" s="1213">
        <v>44973</v>
      </c>
      <c r="Y192" s="850" t="s">
        <v>6382</v>
      </c>
      <c r="Z192" s="725" t="s">
        <v>5537</v>
      </c>
      <c r="AA192" s="1213">
        <v>45008</v>
      </c>
      <c r="AB192" s="853" t="s">
        <v>6640</v>
      </c>
      <c r="AC192" s="725" t="s">
        <v>3748</v>
      </c>
      <c r="AD192" s="1213">
        <v>45133</v>
      </c>
      <c r="AE192" s="853" t="s">
        <v>6762</v>
      </c>
      <c r="AH192" s="853" t="s">
        <v>6817</v>
      </c>
      <c r="AI192" s="1223" t="s">
        <v>3748</v>
      </c>
      <c r="AJ192" s="1303">
        <v>45224</v>
      </c>
      <c r="AK192" s="854" t="s">
        <v>6915</v>
      </c>
      <c r="AL192" s="725" t="s">
        <v>6913</v>
      </c>
      <c r="AM192" s="725" t="s">
        <v>6913</v>
      </c>
    </row>
    <row r="193" spans="1:52" s="725" customFormat="1" ht="15" customHeight="1" x14ac:dyDescent="0.2">
      <c r="A193" s="645" t="s">
        <v>8263</v>
      </c>
      <c r="B193" s="844">
        <f t="shared" si="22"/>
        <v>0</v>
      </c>
      <c r="C193" s="844">
        <f t="shared" si="23"/>
        <v>1</v>
      </c>
      <c r="D193" s="851" t="s">
        <v>6051</v>
      </c>
      <c r="E193" s="847" t="s">
        <v>2885</v>
      </c>
      <c r="F193" s="813">
        <f t="shared" si="24"/>
        <v>45224</v>
      </c>
      <c r="G193" s="814" t="str">
        <f t="shared" si="15"/>
        <v>A</v>
      </c>
      <c r="H193" s="941" t="str">
        <f t="shared" si="16"/>
        <v>MR.DER-0463_23</v>
      </c>
      <c r="I193" s="816" t="str">
        <f t="shared" si="17"/>
        <v>ASSINADO</v>
      </c>
      <c r="J193" s="816" t="str">
        <f t="shared" si="18"/>
        <v>ND</v>
      </c>
      <c r="K193" s="848" t="s">
        <v>3730</v>
      </c>
      <c r="L193" s="849">
        <v>44888</v>
      </c>
      <c r="M193" s="854" t="s">
        <v>5704</v>
      </c>
      <c r="N193" s="855" t="s">
        <v>5536</v>
      </c>
      <c r="O193" s="849">
        <v>44908</v>
      </c>
      <c r="P193" s="949" t="s">
        <v>5859</v>
      </c>
      <c r="Q193" s="848" t="s">
        <v>3765</v>
      </c>
      <c r="R193" s="849">
        <v>44916</v>
      </c>
      <c r="S193" s="854" t="s">
        <v>6056</v>
      </c>
      <c r="T193" s="1223" t="s">
        <v>5536</v>
      </c>
      <c r="U193" s="1303">
        <v>44935</v>
      </c>
      <c r="V193" s="853" t="s">
        <v>6128</v>
      </c>
      <c r="W193" s="725" t="s">
        <v>5701</v>
      </c>
      <c r="X193" s="1213">
        <v>44973</v>
      </c>
      <c r="Y193" s="850" t="s">
        <v>6382</v>
      </c>
      <c r="Z193" s="725" t="s">
        <v>5537</v>
      </c>
      <c r="AA193" s="1213">
        <v>45008</v>
      </c>
      <c r="AB193" s="853" t="s">
        <v>6640</v>
      </c>
      <c r="AC193" s="725" t="s">
        <v>3748</v>
      </c>
      <c r="AD193" s="1213">
        <v>45133</v>
      </c>
      <c r="AE193" s="853" t="s">
        <v>6762</v>
      </c>
      <c r="AH193" s="853" t="s">
        <v>6817</v>
      </c>
      <c r="AI193" s="1223" t="s">
        <v>3748</v>
      </c>
      <c r="AJ193" s="1303">
        <v>45224</v>
      </c>
      <c r="AK193" s="854" t="s">
        <v>6915</v>
      </c>
      <c r="AL193" s="725" t="s">
        <v>6913</v>
      </c>
      <c r="AM193" s="725" t="s">
        <v>6913</v>
      </c>
    </row>
    <row r="194" spans="1:52" s="725" customFormat="1" ht="15" customHeight="1" x14ac:dyDescent="0.2">
      <c r="A194" s="645" t="s">
        <v>8263</v>
      </c>
      <c r="B194" s="844">
        <f t="shared" si="22"/>
        <v>0</v>
      </c>
      <c r="C194" s="844">
        <f t="shared" si="23"/>
        <v>1</v>
      </c>
      <c r="D194" s="851" t="s">
        <v>6051</v>
      </c>
      <c r="E194" s="847" t="s">
        <v>2886</v>
      </c>
      <c r="F194" s="813">
        <f t="shared" si="24"/>
        <v>45224</v>
      </c>
      <c r="G194" s="814" t="str">
        <f t="shared" si="15"/>
        <v>A</v>
      </c>
      <c r="H194" s="941" t="str">
        <f t="shared" si="16"/>
        <v>MR.DER-0463_23</v>
      </c>
      <c r="I194" s="816" t="str">
        <f t="shared" si="17"/>
        <v>ASSINADO</v>
      </c>
      <c r="J194" s="816" t="str">
        <f t="shared" si="18"/>
        <v>ND</v>
      </c>
      <c r="K194" s="848" t="s">
        <v>3730</v>
      </c>
      <c r="L194" s="849">
        <v>44888</v>
      </c>
      <c r="M194" s="854" t="s">
        <v>5704</v>
      </c>
      <c r="N194" s="855" t="s">
        <v>5536</v>
      </c>
      <c r="O194" s="849">
        <v>44908</v>
      </c>
      <c r="P194" s="949" t="s">
        <v>5859</v>
      </c>
      <c r="Q194" s="848" t="s">
        <v>3765</v>
      </c>
      <c r="R194" s="849">
        <v>44916</v>
      </c>
      <c r="S194" s="854" t="s">
        <v>6056</v>
      </c>
      <c r="T194" s="1223" t="s">
        <v>5536</v>
      </c>
      <c r="U194" s="1303">
        <v>44935</v>
      </c>
      <c r="V194" s="853" t="s">
        <v>6128</v>
      </c>
      <c r="W194" s="725" t="s">
        <v>5701</v>
      </c>
      <c r="X194" s="1213">
        <v>44973</v>
      </c>
      <c r="Y194" s="850" t="s">
        <v>6382</v>
      </c>
      <c r="Z194" s="725" t="s">
        <v>5537</v>
      </c>
      <c r="AA194" s="1213">
        <v>45008</v>
      </c>
      <c r="AB194" s="853" t="s">
        <v>6640</v>
      </c>
      <c r="AC194" s="725" t="s">
        <v>3748</v>
      </c>
      <c r="AD194" s="1213">
        <v>45133</v>
      </c>
      <c r="AE194" s="853" t="s">
        <v>6762</v>
      </c>
      <c r="AH194" s="853" t="s">
        <v>6817</v>
      </c>
      <c r="AI194" s="1223" t="s">
        <v>3748</v>
      </c>
      <c r="AJ194" s="1303">
        <v>45224</v>
      </c>
      <c r="AK194" s="854" t="s">
        <v>6915</v>
      </c>
      <c r="AL194" s="725" t="s">
        <v>6913</v>
      </c>
      <c r="AM194" s="725" t="s">
        <v>6913</v>
      </c>
    </row>
    <row r="195" spans="1:52" s="725" customFormat="1" ht="15" customHeight="1" x14ac:dyDescent="0.2">
      <c r="A195" s="645" t="s">
        <v>8263</v>
      </c>
      <c r="B195" s="844">
        <f t="shared" si="22"/>
        <v>0</v>
      </c>
      <c r="C195" s="844">
        <f t="shared" si="23"/>
        <v>1</v>
      </c>
      <c r="D195" s="851" t="s">
        <v>6051</v>
      </c>
      <c r="E195" s="847" t="s">
        <v>5705</v>
      </c>
      <c r="F195" s="813">
        <f t="shared" si="24"/>
        <v>45224</v>
      </c>
      <c r="G195" s="814" t="str">
        <f t="shared" ref="G195:G250" si="25">IF($F195="","",INDEX($K195:$FI195,1,MATCH($F195,$K195:$FI195,)-1))</f>
        <v>A</v>
      </c>
      <c r="H195" s="941" t="str">
        <f t="shared" ref="H195:H250" si="26">IF($F195="","",INDEX($K195:$FL195,1,MATCH($F195,$K195:$FL195,)+1))</f>
        <v>MR.DER-0463_23</v>
      </c>
      <c r="I195" s="816" t="str">
        <f t="shared" ref="I195:I250" si="27">IF(F195="NE",F195,IF(INDEX(K195:CP195,,MATCH(F195,K195:CP195,0)+3)&lt;&gt;0,INDEX(K195:CP195,,MATCH(F195,K195:CP195,0)+3),"ND"))</f>
        <v>ASSINADO</v>
      </c>
      <c r="J195" s="816" t="str">
        <f t="shared" ref="J195:J250" si="28">IF(G195="NE",G195,IF(INDEX(K195:CQ195,,MATCH(G195,K195:CQ195,0)+3)&lt;&gt;0,INDEX(K195:CQ195,,MATCH(G195,K195:CQ195,0)+3),"ND"))</f>
        <v>ND</v>
      </c>
      <c r="K195" s="848" t="s">
        <v>3730</v>
      </c>
      <c r="L195" s="849">
        <v>44888</v>
      </c>
      <c r="M195" s="854" t="s">
        <v>5704</v>
      </c>
      <c r="N195" s="855" t="s">
        <v>5536</v>
      </c>
      <c r="O195" s="849">
        <v>44908</v>
      </c>
      <c r="P195" s="949" t="s">
        <v>5859</v>
      </c>
      <c r="Q195" s="848" t="s">
        <v>3765</v>
      </c>
      <c r="R195" s="849">
        <v>44916</v>
      </c>
      <c r="S195" s="854" t="s">
        <v>6056</v>
      </c>
      <c r="T195" s="1223" t="s">
        <v>5536</v>
      </c>
      <c r="U195" s="1303">
        <v>44935</v>
      </c>
      <c r="V195" s="853" t="s">
        <v>6128</v>
      </c>
      <c r="W195" s="725" t="s">
        <v>5701</v>
      </c>
      <c r="X195" s="1213">
        <v>44973</v>
      </c>
      <c r="Y195" s="850" t="s">
        <v>6382</v>
      </c>
      <c r="Z195" s="725" t="s">
        <v>5537</v>
      </c>
      <c r="AA195" s="1213">
        <v>45008</v>
      </c>
      <c r="AB195" s="853" t="s">
        <v>6640</v>
      </c>
      <c r="AC195" s="725" t="s">
        <v>3748</v>
      </c>
      <c r="AD195" s="1213">
        <v>45133</v>
      </c>
      <c r="AE195" s="853" t="s">
        <v>6762</v>
      </c>
      <c r="AH195" s="853" t="s">
        <v>6817</v>
      </c>
      <c r="AI195" s="1223" t="s">
        <v>3748</v>
      </c>
      <c r="AJ195" s="1303">
        <v>45224</v>
      </c>
      <c r="AK195" s="854" t="s">
        <v>6915</v>
      </c>
      <c r="AL195" s="725" t="s">
        <v>6913</v>
      </c>
      <c r="AM195" s="725" t="s">
        <v>6913</v>
      </c>
    </row>
    <row r="196" spans="1:52" s="725" customFormat="1" ht="15" customHeight="1" x14ac:dyDescent="0.2">
      <c r="A196" s="645" t="s">
        <v>8263</v>
      </c>
      <c r="B196" s="844">
        <f t="shared" si="22"/>
        <v>0</v>
      </c>
      <c r="C196" s="844">
        <f t="shared" si="23"/>
        <v>1</v>
      </c>
      <c r="D196" s="851" t="s">
        <v>6051</v>
      </c>
      <c r="E196" s="847" t="s">
        <v>5706</v>
      </c>
      <c r="F196" s="813">
        <f t="shared" si="24"/>
        <v>45224</v>
      </c>
      <c r="G196" s="814" t="str">
        <f t="shared" si="25"/>
        <v>A</v>
      </c>
      <c r="H196" s="941" t="str">
        <f t="shared" si="26"/>
        <v>MR.DER-0463_23</v>
      </c>
      <c r="I196" s="816" t="str">
        <f t="shared" si="27"/>
        <v>ASSINADO</v>
      </c>
      <c r="J196" s="816" t="str">
        <f t="shared" si="28"/>
        <v>ND</v>
      </c>
      <c r="K196" s="848" t="s">
        <v>3730</v>
      </c>
      <c r="L196" s="849">
        <v>44888</v>
      </c>
      <c r="M196" s="854" t="s">
        <v>5704</v>
      </c>
      <c r="N196" s="855" t="s">
        <v>5536</v>
      </c>
      <c r="O196" s="849">
        <v>44908</v>
      </c>
      <c r="P196" s="949" t="s">
        <v>5859</v>
      </c>
      <c r="Q196" s="848" t="s">
        <v>3765</v>
      </c>
      <c r="R196" s="849">
        <v>44916</v>
      </c>
      <c r="S196" s="854" t="s">
        <v>6056</v>
      </c>
      <c r="T196" s="1223" t="s">
        <v>5536</v>
      </c>
      <c r="U196" s="1303">
        <v>44935</v>
      </c>
      <c r="V196" s="853" t="s">
        <v>6128</v>
      </c>
      <c r="W196" s="725" t="s">
        <v>5701</v>
      </c>
      <c r="X196" s="1213">
        <v>44973</v>
      </c>
      <c r="Y196" s="850" t="s">
        <v>6382</v>
      </c>
      <c r="Z196" s="725" t="s">
        <v>5537</v>
      </c>
      <c r="AA196" s="1213">
        <v>45008</v>
      </c>
      <c r="AB196" s="853" t="s">
        <v>6640</v>
      </c>
      <c r="AC196" s="725" t="s">
        <v>3748</v>
      </c>
      <c r="AD196" s="1213">
        <v>45133</v>
      </c>
      <c r="AE196" s="853" t="s">
        <v>6762</v>
      </c>
      <c r="AH196" s="853" t="s">
        <v>6817</v>
      </c>
      <c r="AI196" s="1223" t="s">
        <v>3748</v>
      </c>
      <c r="AJ196" s="1303">
        <v>45224</v>
      </c>
      <c r="AK196" s="854" t="s">
        <v>6915</v>
      </c>
      <c r="AL196" s="725" t="s">
        <v>6913</v>
      </c>
      <c r="AM196" s="725" t="s">
        <v>6913</v>
      </c>
    </row>
    <row r="197" spans="1:52" s="725" customFormat="1" ht="15" x14ac:dyDescent="0.25">
      <c r="A197" s="645" t="s">
        <v>8263</v>
      </c>
      <c r="B197" s="844">
        <f t="shared" si="22"/>
        <v>0</v>
      </c>
      <c r="C197" s="844">
        <f t="shared" si="23"/>
        <v>1</v>
      </c>
      <c r="D197" s="851" t="s">
        <v>6051</v>
      </c>
      <c r="E197" s="847" t="s">
        <v>5707</v>
      </c>
      <c r="F197" s="813">
        <f>IF(L197&lt;&gt;0,MAX(L197,R197,X197,AD197,AJ197,AP197,AV197),"NE")</f>
        <v>46092</v>
      </c>
      <c r="G197" s="814" t="str">
        <f t="shared" si="25"/>
        <v>B</v>
      </c>
      <c r="H197" s="941" t="str">
        <f t="shared" si="26"/>
        <v>MR_DER-1614_26</v>
      </c>
      <c r="I197" s="816" t="str">
        <f t="shared" si="27"/>
        <v>ND</v>
      </c>
      <c r="J197" s="816" t="str">
        <f t="shared" si="28"/>
        <v>ASSINADO</v>
      </c>
      <c r="K197" s="848" t="s">
        <v>3730</v>
      </c>
      <c r="L197" s="849">
        <v>44888</v>
      </c>
      <c r="M197" s="854" t="s">
        <v>5704</v>
      </c>
      <c r="N197" s="855" t="s">
        <v>5536</v>
      </c>
      <c r="O197" s="849">
        <v>44908</v>
      </c>
      <c r="P197" s="949" t="s">
        <v>5859</v>
      </c>
      <c r="Q197" s="848" t="s">
        <v>3765</v>
      </c>
      <c r="R197" s="849">
        <v>44916</v>
      </c>
      <c r="S197" s="854" t="s">
        <v>6056</v>
      </c>
      <c r="T197" s="1223" t="s">
        <v>5536</v>
      </c>
      <c r="U197" s="1303">
        <v>44935</v>
      </c>
      <c r="V197" s="853" t="s">
        <v>6128</v>
      </c>
      <c r="W197" s="725" t="s">
        <v>5701</v>
      </c>
      <c r="X197" s="1213">
        <v>44973</v>
      </c>
      <c r="Y197" s="850" t="s">
        <v>6382</v>
      </c>
      <c r="Z197" s="725" t="s">
        <v>5537</v>
      </c>
      <c r="AA197" s="1213">
        <v>45008</v>
      </c>
      <c r="AB197" s="853" t="s">
        <v>6640</v>
      </c>
      <c r="AC197" s="725" t="s">
        <v>3748</v>
      </c>
      <c r="AD197" s="1213">
        <v>45133</v>
      </c>
      <c r="AE197" s="853" t="s">
        <v>6762</v>
      </c>
      <c r="AH197" s="853" t="s">
        <v>6817</v>
      </c>
      <c r="AI197" s="1223" t="s">
        <v>3748</v>
      </c>
      <c r="AJ197" s="1303">
        <v>45224</v>
      </c>
      <c r="AK197" s="854" t="s">
        <v>6915</v>
      </c>
      <c r="AL197" s="725" t="s">
        <v>6913</v>
      </c>
      <c r="AM197" s="725" t="s">
        <v>6913</v>
      </c>
      <c r="AO197" s="725" t="s">
        <v>5626</v>
      </c>
      <c r="AP197" s="1213">
        <v>45916</v>
      </c>
      <c r="AQ197" s="218" t="s">
        <v>10292</v>
      </c>
      <c r="AR197" s="725" t="s">
        <v>5539</v>
      </c>
      <c r="AS197" s="1213">
        <v>45919</v>
      </c>
      <c r="AU197" s="725" t="s">
        <v>5811</v>
      </c>
      <c r="AV197" s="1213">
        <v>46092</v>
      </c>
      <c r="AW197" s="218" t="s">
        <v>12316</v>
      </c>
      <c r="AX197" s="725" t="s">
        <v>6913</v>
      </c>
    </row>
    <row r="198" spans="1:52" s="725" customFormat="1" ht="15" customHeight="1" x14ac:dyDescent="0.2">
      <c r="A198" s="645" t="s">
        <v>8263</v>
      </c>
      <c r="B198" s="844">
        <f t="shared" si="22"/>
        <v>0</v>
      </c>
      <c r="C198" s="844">
        <f t="shared" si="23"/>
        <v>1</v>
      </c>
      <c r="D198" s="851" t="s">
        <v>6051</v>
      </c>
      <c r="E198" s="847" t="s">
        <v>5708</v>
      </c>
      <c r="F198" s="813">
        <f t="shared" ref="F198:F203" si="29">IF(L198&lt;&gt;0,MAX(L198,R198,X198,AD198,AJ198),"NE")</f>
        <v>45224</v>
      </c>
      <c r="G198" s="814" t="str">
        <f t="shared" si="25"/>
        <v>A</v>
      </c>
      <c r="H198" s="941" t="str">
        <f t="shared" si="26"/>
        <v>MR.DER-0463_23</v>
      </c>
      <c r="I198" s="816" t="str">
        <f t="shared" si="27"/>
        <v>ASSINADO</v>
      </c>
      <c r="J198" s="816" t="str">
        <f t="shared" si="28"/>
        <v>ND</v>
      </c>
      <c r="K198" s="848" t="s">
        <v>3730</v>
      </c>
      <c r="L198" s="849">
        <v>44888</v>
      </c>
      <c r="M198" s="854" t="s">
        <v>5704</v>
      </c>
      <c r="N198" s="855" t="s">
        <v>5536</v>
      </c>
      <c r="O198" s="849">
        <v>44908</v>
      </c>
      <c r="P198" s="949" t="s">
        <v>5859</v>
      </c>
      <c r="Q198" s="848" t="s">
        <v>3765</v>
      </c>
      <c r="R198" s="849">
        <v>44916</v>
      </c>
      <c r="S198" s="854" t="s">
        <v>6056</v>
      </c>
      <c r="T198" s="1223" t="s">
        <v>5536</v>
      </c>
      <c r="U198" s="1303">
        <v>44935</v>
      </c>
      <c r="V198" s="853" t="s">
        <v>6128</v>
      </c>
      <c r="W198" s="725" t="s">
        <v>5701</v>
      </c>
      <c r="X198" s="1213">
        <v>44973</v>
      </c>
      <c r="Y198" s="850" t="s">
        <v>6382</v>
      </c>
      <c r="Z198" s="725" t="s">
        <v>5537</v>
      </c>
      <c r="AA198" s="1213">
        <v>45008</v>
      </c>
      <c r="AB198" s="853" t="s">
        <v>6640</v>
      </c>
      <c r="AC198" s="725" t="s">
        <v>3748</v>
      </c>
      <c r="AD198" s="1213">
        <v>45133</v>
      </c>
      <c r="AE198" s="853" t="s">
        <v>6762</v>
      </c>
      <c r="AH198" s="853" t="s">
        <v>6817</v>
      </c>
      <c r="AI198" s="1223" t="s">
        <v>3748</v>
      </c>
      <c r="AJ198" s="1303">
        <v>45224</v>
      </c>
      <c r="AK198" s="854" t="s">
        <v>6915</v>
      </c>
      <c r="AL198" s="725" t="s">
        <v>6913</v>
      </c>
      <c r="AM198" s="725" t="s">
        <v>6913</v>
      </c>
    </row>
    <row r="199" spans="1:52" s="725" customFormat="1" ht="15" customHeight="1" x14ac:dyDescent="0.2">
      <c r="A199" s="645" t="s">
        <v>8263</v>
      </c>
      <c r="B199" s="844">
        <f t="shared" ref="B199:B205" si="30">IF(LEFT(E199,2)="DE",0,1)</f>
        <v>0</v>
      </c>
      <c r="C199" s="844">
        <f t="shared" ref="C199:C205" si="31">IF(LEFT(E199,2)="DE",1,0)</f>
        <v>1</v>
      </c>
      <c r="D199" s="851" t="s">
        <v>6051</v>
      </c>
      <c r="E199" s="847" t="s">
        <v>5709</v>
      </c>
      <c r="F199" s="813">
        <f t="shared" si="29"/>
        <v>45224</v>
      </c>
      <c r="G199" s="814" t="str">
        <f t="shared" si="25"/>
        <v>A</v>
      </c>
      <c r="H199" s="941" t="str">
        <f t="shared" si="26"/>
        <v>MR.DER-0463_23</v>
      </c>
      <c r="I199" s="816" t="str">
        <f t="shared" si="27"/>
        <v>ASSINADO</v>
      </c>
      <c r="J199" s="816" t="str">
        <f t="shared" si="28"/>
        <v>ND</v>
      </c>
      <c r="K199" s="848" t="s">
        <v>3730</v>
      </c>
      <c r="L199" s="849">
        <v>44888</v>
      </c>
      <c r="M199" s="854" t="s">
        <v>5704</v>
      </c>
      <c r="N199" s="855" t="s">
        <v>5536</v>
      </c>
      <c r="O199" s="849">
        <v>44908</v>
      </c>
      <c r="P199" s="949" t="s">
        <v>5859</v>
      </c>
      <c r="Q199" s="848" t="s">
        <v>3765</v>
      </c>
      <c r="R199" s="849">
        <v>44916</v>
      </c>
      <c r="S199" s="854" t="s">
        <v>6056</v>
      </c>
      <c r="T199" s="1223" t="s">
        <v>5536</v>
      </c>
      <c r="U199" s="1303">
        <v>44935</v>
      </c>
      <c r="V199" s="853" t="s">
        <v>6128</v>
      </c>
      <c r="W199" s="725" t="s">
        <v>5701</v>
      </c>
      <c r="X199" s="1213">
        <v>44973</v>
      </c>
      <c r="Y199" s="850" t="s">
        <v>6382</v>
      </c>
      <c r="Z199" s="725" t="s">
        <v>5537</v>
      </c>
      <c r="AA199" s="1213">
        <v>45008</v>
      </c>
      <c r="AB199" s="853" t="s">
        <v>6640</v>
      </c>
      <c r="AC199" s="725" t="s">
        <v>3748</v>
      </c>
      <c r="AD199" s="1213">
        <v>45133</v>
      </c>
      <c r="AE199" s="853" t="s">
        <v>6762</v>
      </c>
      <c r="AH199" s="853" t="s">
        <v>6817</v>
      </c>
      <c r="AI199" s="1223" t="s">
        <v>3748</v>
      </c>
      <c r="AJ199" s="1303">
        <v>45224</v>
      </c>
      <c r="AK199" s="854" t="s">
        <v>6915</v>
      </c>
      <c r="AL199" s="725" t="s">
        <v>6913</v>
      </c>
      <c r="AM199" s="725" t="s">
        <v>6913</v>
      </c>
    </row>
    <row r="200" spans="1:52" s="725" customFormat="1" ht="15" customHeight="1" x14ac:dyDescent="0.2">
      <c r="A200" s="645" t="s">
        <v>8263</v>
      </c>
      <c r="B200" s="844">
        <f t="shared" si="30"/>
        <v>0</v>
      </c>
      <c r="C200" s="844">
        <f t="shared" si="31"/>
        <v>1</v>
      </c>
      <c r="D200" s="851" t="s">
        <v>6051</v>
      </c>
      <c r="E200" s="847" t="s">
        <v>5710</v>
      </c>
      <c r="F200" s="813">
        <f t="shared" si="29"/>
        <v>45224</v>
      </c>
      <c r="G200" s="814" t="str">
        <f t="shared" si="25"/>
        <v>A</v>
      </c>
      <c r="H200" s="941" t="str">
        <f t="shared" si="26"/>
        <v>MR.DER-0463_23</v>
      </c>
      <c r="I200" s="816" t="str">
        <f t="shared" si="27"/>
        <v>ASSINADO</v>
      </c>
      <c r="J200" s="816" t="str">
        <f t="shared" si="28"/>
        <v>ND</v>
      </c>
      <c r="K200" s="848" t="s">
        <v>3730</v>
      </c>
      <c r="L200" s="849">
        <v>44888</v>
      </c>
      <c r="M200" s="854" t="s">
        <v>5704</v>
      </c>
      <c r="N200" s="855" t="s">
        <v>5536</v>
      </c>
      <c r="O200" s="849">
        <v>44908</v>
      </c>
      <c r="P200" s="949" t="s">
        <v>5859</v>
      </c>
      <c r="Q200" s="848" t="s">
        <v>3765</v>
      </c>
      <c r="R200" s="849">
        <v>44916</v>
      </c>
      <c r="S200" s="854" t="s">
        <v>6056</v>
      </c>
      <c r="T200" s="1223" t="s">
        <v>5536</v>
      </c>
      <c r="U200" s="1303">
        <v>44935</v>
      </c>
      <c r="V200" s="853" t="s">
        <v>6128</v>
      </c>
      <c r="W200" s="725" t="s">
        <v>5701</v>
      </c>
      <c r="X200" s="1213">
        <v>44973</v>
      </c>
      <c r="Y200" s="850" t="s">
        <v>6382</v>
      </c>
      <c r="Z200" s="725" t="s">
        <v>5537</v>
      </c>
      <c r="AA200" s="1213">
        <v>45008</v>
      </c>
      <c r="AB200" s="853" t="s">
        <v>6640</v>
      </c>
      <c r="AC200" s="725" t="s">
        <v>3748</v>
      </c>
      <c r="AD200" s="1213">
        <v>45133</v>
      </c>
      <c r="AE200" s="853" t="s">
        <v>6762</v>
      </c>
      <c r="AH200" s="853" t="s">
        <v>6817</v>
      </c>
      <c r="AI200" s="1223" t="s">
        <v>3748</v>
      </c>
      <c r="AJ200" s="1303">
        <v>45224</v>
      </c>
      <c r="AK200" s="854" t="s">
        <v>6915</v>
      </c>
      <c r="AL200" s="725" t="s">
        <v>6913</v>
      </c>
      <c r="AM200" s="725" t="s">
        <v>6913</v>
      </c>
    </row>
    <row r="201" spans="1:52" s="725" customFormat="1" ht="15" customHeight="1" x14ac:dyDescent="0.2">
      <c r="A201" s="645" t="s">
        <v>8263</v>
      </c>
      <c r="B201" s="844">
        <f t="shared" si="30"/>
        <v>0</v>
      </c>
      <c r="C201" s="844">
        <f t="shared" si="31"/>
        <v>1</v>
      </c>
      <c r="D201" s="851" t="s">
        <v>6051</v>
      </c>
      <c r="E201" s="847" t="s">
        <v>5711</v>
      </c>
      <c r="F201" s="813">
        <f t="shared" si="29"/>
        <v>45224</v>
      </c>
      <c r="G201" s="814" t="str">
        <f t="shared" si="25"/>
        <v>A</v>
      </c>
      <c r="H201" s="941" t="str">
        <f t="shared" si="26"/>
        <v>MR.DER-0463_23</v>
      </c>
      <c r="I201" s="816" t="str">
        <f t="shared" si="27"/>
        <v>ASSINADO</v>
      </c>
      <c r="J201" s="816" t="str">
        <f t="shared" si="28"/>
        <v>ND</v>
      </c>
      <c r="K201" s="848" t="s">
        <v>3730</v>
      </c>
      <c r="L201" s="849">
        <v>44888</v>
      </c>
      <c r="M201" s="854" t="s">
        <v>5704</v>
      </c>
      <c r="N201" s="855" t="s">
        <v>5536</v>
      </c>
      <c r="O201" s="849">
        <v>44908</v>
      </c>
      <c r="P201" s="949" t="s">
        <v>5859</v>
      </c>
      <c r="Q201" s="848" t="s">
        <v>3765</v>
      </c>
      <c r="R201" s="849">
        <v>44916</v>
      </c>
      <c r="S201" s="854" t="s">
        <v>6056</v>
      </c>
      <c r="T201" s="1223" t="s">
        <v>5536</v>
      </c>
      <c r="U201" s="1303">
        <v>44935</v>
      </c>
      <c r="V201" s="853" t="s">
        <v>6128</v>
      </c>
      <c r="W201" s="725" t="s">
        <v>5701</v>
      </c>
      <c r="X201" s="1213">
        <v>44973</v>
      </c>
      <c r="Y201" s="850" t="s">
        <v>6382</v>
      </c>
      <c r="Z201" s="725" t="s">
        <v>5537</v>
      </c>
      <c r="AA201" s="1213">
        <v>45008</v>
      </c>
      <c r="AB201" s="853" t="s">
        <v>6640</v>
      </c>
      <c r="AC201" s="725" t="s">
        <v>3748</v>
      </c>
      <c r="AD201" s="1213">
        <v>45133</v>
      </c>
      <c r="AE201" s="853" t="s">
        <v>6762</v>
      </c>
      <c r="AH201" s="853" t="s">
        <v>6817</v>
      </c>
      <c r="AI201" s="1223" t="s">
        <v>3748</v>
      </c>
      <c r="AJ201" s="1303">
        <v>45224</v>
      </c>
      <c r="AK201" s="854" t="s">
        <v>6915</v>
      </c>
      <c r="AL201" s="725" t="s">
        <v>6913</v>
      </c>
      <c r="AM201" s="725" t="s">
        <v>6913</v>
      </c>
    </row>
    <row r="202" spans="1:52" s="725" customFormat="1" ht="15" customHeight="1" x14ac:dyDescent="0.2">
      <c r="A202" s="645" t="s">
        <v>8263</v>
      </c>
      <c r="B202" s="844">
        <f t="shared" si="30"/>
        <v>0</v>
      </c>
      <c r="C202" s="844">
        <f t="shared" si="31"/>
        <v>1</v>
      </c>
      <c r="D202" s="851" t="s">
        <v>6051</v>
      </c>
      <c r="E202" s="847" t="s">
        <v>5712</v>
      </c>
      <c r="F202" s="813">
        <f t="shared" si="29"/>
        <v>45224</v>
      </c>
      <c r="G202" s="814" t="str">
        <f t="shared" si="25"/>
        <v>A</v>
      </c>
      <c r="H202" s="941" t="str">
        <f t="shared" si="26"/>
        <v>MR.DER-0463_23</v>
      </c>
      <c r="I202" s="816" t="str">
        <f t="shared" si="27"/>
        <v>ASSINADO</v>
      </c>
      <c r="J202" s="816" t="str">
        <f t="shared" si="28"/>
        <v>ND</v>
      </c>
      <c r="K202" s="848" t="s">
        <v>3730</v>
      </c>
      <c r="L202" s="849">
        <v>44888</v>
      </c>
      <c r="M202" s="854" t="s">
        <v>5704</v>
      </c>
      <c r="N202" s="855" t="s">
        <v>5536</v>
      </c>
      <c r="O202" s="849">
        <v>44908</v>
      </c>
      <c r="P202" s="949" t="s">
        <v>5859</v>
      </c>
      <c r="Q202" s="848" t="s">
        <v>3765</v>
      </c>
      <c r="R202" s="849">
        <v>44916</v>
      </c>
      <c r="S202" s="854" t="s">
        <v>6056</v>
      </c>
      <c r="T202" s="1223" t="s">
        <v>5536</v>
      </c>
      <c r="U202" s="1303">
        <v>44935</v>
      </c>
      <c r="V202" s="853" t="s">
        <v>6128</v>
      </c>
      <c r="W202" s="725" t="s">
        <v>5701</v>
      </c>
      <c r="X202" s="1213">
        <v>44973</v>
      </c>
      <c r="Y202" s="850" t="s">
        <v>6382</v>
      </c>
      <c r="Z202" s="725" t="s">
        <v>5537</v>
      </c>
      <c r="AA202" s="1213">
        <v>45008</v>
      </c>
      <c r="AB202" s="853" t="s">
        <v>6640</v>
      </c>
      <c r="AC202" s="725" t="s">
        <v>3748</v>
      </c>
      <c r="AD202" s="1213">
        <v>45133</v>
      </c>
      <c r="AE202" s="853" t="s">
        <v>6762</v>
      </c>
      <c r="AH202" s="853" t="s">
        <v>6817</v>
      </c>
      <c r="AI202" s="1223" t="s">
        <v>3748</v>
      </c>
      <c r="AJ202" s="1303">
        <v>45224</v>
      </c>
      <c r="AK202" s="854" t="s">
        <v>6915</v>
      </c>
      <c r="AL202" s="725" t="s">
        <v>6913</v>
      </c>
      <c r="AM202" s="725" t="s">
        <v>6913</v>
      </c>
    </row>
    <row r="203" spans="1:52" s="725" customFormat="1" ht="15" customHeight="1" x14ac:dyDescent="0.2">
      <c r="A203" s="645" t="s">
        <v>8263</v>
      </c>
      <c r="B203" s="844">
        <f t="shared" si="30"/>
        <v>0</v>
      </c>
      <c r="C203" s="844">
        <f t="shared" si="31"/>
        <v>1</v>
      </c>
      <c r="D203" s="851" t="s">
        <v>6051</v>
      </c>
      <c r="E203" s="847" t="s">
        <v>5713</v>
      </c>
      <c r="F203" s="813">
        <f t="shared" si="29"/>
        <v>45224</v>
      </c>
      <c r="G203" s="814" t="str">
        <f t="shared" si="25"/>
        <v>A</v>
      </c>
      <c r="H203" s="941" t="str">
        <f t="shared" si="26"/>
        <v>MR.DER-0463_23</v>
      </c>
      <c r="I203" s="816" t="str">
        <f t="shared" si="27"/>
        <v>ASSINADO</v>
      </c>
      <c r="J203" s="816" t="str">
        <f t="shared" si="28"/>
        <v>ND</v>
      </c>
      <c r="K203" s="848" t="s">
        <v>3730</v>
      </c>
      <c r="L203" s="849">
        <v>44888</v>
      </c>
      <c r="M203" s="854" t="s">
        <v>5704</v>
      </c>
      <c r="N203" s="855" t="s">
        <v>5536</v>
      </c>
      <c r="O203" s="849">
        <v>44908</v>
      </c>
      <c r="P203" s="949" t="s">
        <v>5859</v>
      </c>
      <c r="Q203" s="848" t="s">
        <v>3765</v>
      </c>
      <c r="R203" s="849">
        <v>44916</v>
      </c>
      <c r="S203" s="854" t="s">
        <v>6056</v>
      </c>
      <c r="T203" s="1223" t="s">
        <v>5536</v>
      </c>
      <c r="U203" s="1303">
        <v>44935</v>
      </c>
      <c r="V203" s="853" t="s">
        <v>6128</v>
      </c>
      <c r="W203" s="725" t="s">
        <v>5701</v>
      </c>
      <c r="X203" s="1213">
        <v>44973</v>
      </c>
      <c r="Y203" s="850" t="s">
        <v>6382</v>
      </c>
      <c r="Z203" s="725" t="s">
        <v>5537</v>
      </c>
      <c r="AA203" s="1213">
        <v>45008</v>
      </c>
      <c r="AB203" s="853" t="s">
        <v>6640</v>
      </c>
      <c r="AC203" s="725" t="s">
        <v>3748</v>
      </c>
      <c r="AD203" s="1213">
        <v>45133</v>
      </c>
      <c r="AE203" s="853" t="s">
        <v>6762</v>
      </c>
      <c r="AH203" s="853" t="s">
        <v>6817</v>
      </c>
      <c r="AI203" s="1223" t="s">
        <v>3748</v>
      </c>
      <c r="AJ203" s="1303">
        <v>45224</v>
      </c>
      <c r="AK203" s="854" t="s">
        <v>6915</v>
      </c>
      <c r="AL203" s="725" t="s">
        <v>6913</v>
      </c>
      <c r="AM203" s="725" t="s">
        <v>6913</v>
      </c>
    </row>
    <row r="204" spans="1:52" s="725" customFormat="1" ht="15" x14ac:dyDescent="0.25">
      <c r="A204" s="645" t="s">
        <v>8263</v>
      </c>
      <c r="B204" s="844">
        <f t="shared" si="30"/>
        <v>0</v>
      </c>
      <c r="C204" s="844">
        <f t="shared" si="31"/>
        <v>1</v>
      </c>
      <c r="D204" s="851" t="s">
        <v>6051</v>
      </c>
      <c r="E204" s="847" t="s">
        <v>6099</v>
      </c>
      <c r="F204" s="813">
        <f>IF(L204&lt;&gt;0,MAX(L204,R204,X204,AD204,AJ204,AP204,AV204),"NE")</f>
        <v>46092</v>
      </c>
      <c r="G204" s="814" t="str">
        <f t="shared" si="25"/>
        <v>B</v>
      </c>
      <c r="H204" s="941" t="str">
        <f t="shared" si="26"/>
        <v>MR_DER-1614_26</v>
      </c>
      <c r="I204" s="816" t="str">
        <f t="shared" si="27"/>
        <v>ND</v>
      </c>
      <c r="J204" s="816" t="str">
        <f t="shared" si="28"/>
        <v>ASSINADO</v>
      </c>
      <c r="K204" s="848" t="s">
        <v>3730</v>
      </c>
      <c r="L204" s="849">
        <v>44888</v>
      </c>
      <c r="M204" s="854" t="s">
        <v>5704</v>
      </c>
      <c r="N204" s="855" t="s">
        <v>5536</v>
      </c>
      <c r="O204" s="849">
        <v>44908</v>
      </c>
      <c r="P204" s="949" t="s">
        <v>5859</v>
      </c>
      <c r="Q204" s="848" t="s">
        <v>3765</v>
      </c>
      <c r="R204" s="849">
        <v>44916</v>
      </c>
      <c r="S204" s="854" t="s">
        <v>6056</v>
      </c>
      <c r="T204" s="1223" t="s">
        <v>5536</v>
      </c>
      <c r="U204" s="1303">
        <v>44935</v>
      </c>
      <c r="V204" s="853" t="s">
        <v>6128</v>
      </c>
      <c r="W204" s="725" t="s">
        <v>5701</v>
      </c>
      <c r="X204" s="1213">
        <v>44973</v>
      </c>
      <c r="Y204" s="850" t="s">
        <v>6382</v>
      </c>
      <c r="Z204" s="725" t="s">
        <v>5537</v>
      </c>
      <c r="AA204" s="1213">
        <v>45008</v>
      </c>
      <c r="AB204" s="853" t="s">
        <v>6640</v>
      </c>
      <c r="AC204" s="725" t="s">
        <v>3748</v>
      </c>
      <c r="AD204" s="1213">
        <v>45133</v>
      </c>
      <c r="AE204" s="853" t="s">
        <v>6762</v>
      </c>
      <c r="AH204" s="853" t="s">
        <v>6817</v>
      </c>
      <c r="AI204" s="1223" t="s">
        <v>3748</v>
      </c>
      <c r="AJ204" s="1303">
        <v>45224</v>
      </c>
      <c r="AK204" s="854" t="s">
        <v>6915</v>
      </c>
      <c r="AL204" s="725" t="s">
        <v>6913</v>
      </c>
      <c r="AM204" s="725" t="s">
        <v>6913</v>
      </c>
      <c r="AO204" s="725" t="s">
        <v>5626</v>
      </c>
      <c r="AP204" s="1213">
        <v>45916</v>
      </c>
      <c r="AQ204" s="218" t="s">
        <v>10292</v>
      </c>
      <c r="AR204" s="725" t="s">
        <v>5539</v>
      </c>
      <c r="AS204" s="1213">
        <v>45919</v>
      </c>
      <c r="AU204" s="725" t="s">
        <v>5811</v>
      </c>
      <c r="AV204" s="1213">
        <v>46092</v>
      </c>
      <c r="AW204" s="218" t="s">
        <v>12316</v>
      </c>
      <c r="AX204" s="725" t="s">
        <v>6913</v>
      </c>
    </row>
    <row r="205" spans="1:52" s="725" customFormat="1" ht="15" x14ac:dyDescent="0.25">
      <c r="A205" s="645" t="s">
        <v>8263</v>
      </c>
      <c r="B205" s="844">
        <f t="shared" si="30"/>
        <v>0</v>
      </c>
      <c r="C205" s="844">
        <f t="shared" si="31"/>
        <v>1</v>
      </c>
      <c r="D205" s="851" t="s">
        <v>6051</v>
      </c>
      <c r="E205" s="847" t="s">
        <v>6383</v>
      </c>
      <c r="F205" s="813">
        <f>IF(L205&lt;&gt;0,MAX(L205,R205,X205,AD205,AJ205),"NE")</f>
        <v>45224</v>
      </c>
      <c r="G205" s="814" t="str">
        <f t="shared" si="25"/>
        <v>A</v>
      </c>
      <c r="H205" s="941" t="str">
        <f t="shared" si="26"/>
        <v>MR.DER-0463_23</v>
      </c>
      <c r="I205" s="816" t="str">
        <f t="shared" si="27"/>
        <v>ASSINADO</v>
      </c>
      <c r="J205" s="816" t="str">
        <f t="shared" si="28"/>
        <v>ND</v>
      </c>
      <c r="K205" s="848" t="s">
        <v>3730</v>
      </c>
      <c r="L205" s="849">
        <v>44973</v>
      </c>
      <c r="M205" s="854" t="s">
        <v>6382</v>
      </c>
      <c r="N205" s="855" t="s">
        <v>5537</v>
      </c>
      <c r="O205" s="849">
        <v>45008</v>
      </c>
      <c r="P205" s="508" t="s">
        <v>6640</v>
      </c>
      <c r="Q205" s="848" t="s">
        <v>3748</v>
      </c>
      <c r="R205" s="849">
        <v>45133</v>
      </c>
      <c r="S205" s="890" t="s">
        <v>6762</v>
      </c>
      <c r="T205" s="1223"/>
      <c r="U205" s="1303"/>
      <c r="V205" s="853" t="s">
        <v>6817</v>
      </c>
      <c r="X205" s="1213"/>
      <c r="Y205" s="850"/>
      <c r="AD205" s="1213"/>
      <c r="AE205" s="853"/>
      <c r="AI205" s="1223" t="s">
        <v>3748</v>
      </c>
      <c r="AJ205" s="1303">
        <v>45224</v>
      </c>
      <c r="AK205" s="854" t="s">
        <v>6915</v>
      </c>
      <c r="AL205" s="725" t="s">
        <v>6913</v>
      </c>
      <c r="AM205" s="725" t="s">
        <v>6913</v>
      </c>
    </row>
    <row r="206" spans="1:52" s="725" customFormat="1" ht="15" x14ac:dyDescent="0.25">
      <c r="A206" s="645" t="s">
        <v>8263</v>
      </c>
      <c r="B206" s="844"/>
      <c r="C206" s="844"/>
      <c r="D206" s="820" t="s">
        <v>42</v>
      </c>
      <c r="E206" s="812" t="s">
        <v>3010</v>
      </c>
      <c r="F206" s="813">
        <f>IF(L206&lt;&gt;0,MAX(L206,R206,X206,AD206,AJ206,AP206,AV206),"NE")</f>
        <v>46092</v>
      </c>
      <c r="G206" s="814" t="str">
        <f t="shared" si="25"/>
        <v>A</v>
      </c>
      <c r="H206" s="941" t="str">
        <f t="shared" si="26"/>
        <v>MR_DER-1614_26</v>
      </c>
      <c r="I206" s="816" t="str">
        <f t="shared" si="27"/>
        <v>ND</v>
      </c>
      <c r="J206" s="816" t="str">
        <f t="shared" si="28"/>
        <v>ASSINADO</v>
      </c>
      <c r="K206" s="817" t="s">
        <v>3730</v>
      </c>
      <c r="L206" s="818">
        <v>45929</v>
      </c>
      <c r="M206" s="218" t="s">
        <v>10478</v>
      </c>
      <c r="N206" s="844" t="s">
        <v>5539</v>
      </c>
      <c r="O206" s="818">
        <v>45965</v>
      </c>
      <c r="P206" s="731"/>
      <c r="Q206" s="817" t="s">
        <v>3748</v>
      </c>
      <c r="R206" s="1213">
        <v>46092</v>
      </c>
      <c r="S206" s="218" t="s">
        <v>12316</v>
      </c>
      <c r="T206" s="725" t="s">
        <v>6913</v>
      </c>
      <c r="U206" s="731"/>
      <c r="V206" s="731"/>
      <c r="W206" s="731"/>
      <c r="X206" s="731"/>
      <c r="Y206" s="731"/>
      <c r="Z206" s="731"/>
      <c r="AA206" s="731"/>
      <c r="AB206" s="731"/>
      <c r="AC206" s="731"/>
      <c r="AD206" s="731"/>
      <c r="AE206" s="731"/>
      <c r="AF206" s="731"/>
      <c r="AG206" s="731"/>
      <c r="AH206" s="731"/>
      <c r="AI206" s="731"/>
      <c r="AJ206" s="731"/>
      <c r="AK206" s="731"/>
      <c r="AL206" s="731"/>
      <c r="AM206" s="731"/>
      <c r="AN206" s="731"/>
      <c r="AO206" s="731"/>
      <c r="AP206" s="731"/>
      <c r="AQ206" s="731"/>
      <c r="AR206" s="731"/>
      <c r="AS206" s="731"/>
      <c r="AT206" s="731"/>
      <c r="AU206" s="731"/>
      <c r="AV206" s="731"/>
      <c r="AW206" s="731"/>
      <c r="AX206" s="731"/>
      <c r="AY206" s="731"/>
      <c r="AZ206" s="731"/>
    </row>
    <row r="207" spans="1:52" s="725" customFormat="1" ht="15" x14ac:dyDescent="0.25">
      <c r="A207" s="645" t="s">
        <v>8263</v>
      </c>
      <c r="B207" s="844"/>
      <c r="C207" s="844"/>
      <c r="D207" s="820" t="s">
        <v>42</v>
      </c>
      <c r="E207" s="812" t="s">
        <v>3011</v>
      </c>
      <c r="F207" s="813">
        <f>IF(L207&lt;&gt;0,MAX(L207,R207,X207,AD207,AJ207,AP207,AV207),"NE")</f>
        <v>46092</v>
      </c>
      <c r="G207" s="814" t="str">
        <f t="shared" si="25"/>
        <v>A</v>
      </c>
      <c r="H207" s="941" t="str">
        <f t="shared" si="26"/>
        <v>MR_DER-1614_26</v>
      </c>
      <c r="I207" s="816" t="str">
        <f t="shared" si="27"/>
        <v>ND</v>
      </c>
      <c r="J207" s="816" t="str">
        <f t="shared" si="28"/>
        <v>ASSINADO</v>
      </c>
      <c r="K207" s="817" t="s">
        <v>3730</v>
      </c>
      <c r="L207" s="818">
        <v>45929</v>
      </c>
      <c r="M207" s="218" t="s">
        <v>10478</v>
      </c>
      <c r="N207" s="844" t="s">
        <v>5539</v>
      </c>
      <c r="O207" s="818">
        <v>45965</v>
      </c>
      <c r="P207" s="731"/>
      <c r="Q207" s="817" t="s">
        <v>3748</v>
      </c>
      <c r="R207" s="1213">
        <v>46092</v>
      </c>
      <c r="S207" s="218" t="s">
        <v>12316</v>
      </c>
      <c r="T207" s="725" t="s">
        <v>6913</v>
      </c>
      <c r="U207" s="731"/>
      <c r="V207" s="731"/>
      <c r="W207" s="731"/>
      <c r="X207" s="731"/>
      <c r="Y207" s="731"/>
      <c r="Z207" s="731"/>
      <c r="AA207" s="731"/>
      <c r="AB207" s="731"/>
      <c r="AC207" s="731"/>
      <c r="AD207" s="731"/>
      <c r="AE207" s="731"/>
      <c r="AF207" s="731"/>
      <c r="AG207" s="731"/>
      <c r="AH207" s="731"/>
      <c r="AI207" s="731"/>
      <c r="AJ207" s="731"/>
      <c r="AK207" s="731"/>
      <c r="AL207" s="731"/>
      <c r="AM207" s="731"/>
      <c r="AN207" s="731"/>
      <c r="AO207" s="731"/>
      <c r="AP207" s="731"/>
      <c r="AQ207" s="731"/>
      <c r="AR207" s="731"/>
      <c r="AS207" s="731"/>
      <c r="AT207" s="731"/>
      <c r="AU207" s="731"/>
      <c r="AV207" s="731"/>
      <c r="AW207" s="731"/>
      <c r="AX207" s="731"/>
      <c r="AY207" s="731"/>
      <c r="AZ207" s="731"/>
    </row>
    <row r="208" spans="1:52" s="764" customFormat="1" ht="15" x14ac:dyDescent="0.25">
      <c r="A208" s="984" t="s">
        <v>8342</v>
      </c>
      <c r="B208" s="983"/>
      <c r="C208" s="983"/>
      <c r="D208" s="838" t="s">
        <v>63</v>
      </c>
      <c r="E208" s="831" t="s">
        <v>2899</v>
      </c>
      <c r="F208" s="832">
        <f t="shared" ref="F208:F229" si="32">IF(L208&lt;&gt;0,MAX(L208,R208,X208,AD208),"NE")</f>
        <v>45891</v>
      </c>
      <c r="G208" s="833" t="str">
        <f t="shared" si="25"/>
        <v>A1</v>
      </c>
      <c r="H208" s="951" t="str">
        <f t="shared" si="26"/>
        <v>MR_DER-1145_25</v>
      </c>
      <c r="I208" s="834" t="str">
        <f t="shared" si="27"/>
        <v>ND</v>
      </c>
      <c r="J208" s="834" t="str">
        <f t="shared" si="28"/>
        <v>ND</v>
      </c>
      <c r="K208" s="835" t="s">
        <v>3730</v>
      </c>
      <c r="L208" s="836">
        <v>45891</v>
      </c>
      <c r="M208" s="69" t="s">
        <v>9839</v>
      </c>
      <c r="N208" s="983"/>
      <c r="O208" s="983"/>
      <c r="P208" s="842"/>
      <c r="Q208" s="835"/>
      <c r="R208" s="983"/>
      <c r="S208" s="1020"/>
      <c r="T208" s="842"/>
      <c r="U208" s="842"/>
      <c r="V208" s="842"/>
      <c r="W208" s="842"/>
      <c r="X208" s="842"/>
      <c r="Y208" s="842"/>
      <c r="Z208" s="842"/>
      <c r="AA208" s="842"/>
      <c r="AB208" s="842"/>
      <c r="AC208" s="842"/>
      <c r="AD208" s="842"/>
      <c r="AE208" s="842"/>
      <c r="AF208" s="842"/>
      <c r="AG208" s="842"/>
      <c r="AH208" s="842"/>
      <c r="AI208" s="842"/>
      <c r="AJ208" s="842"/>
      <c r="AK208" s="842"/>
      <c r="AL208" s="842"/>
      <c r="AM208" s="842"/>
      <c r="AN208" s="842"/>
      <c r="AO208" s="842"/>
      <c r="AP208" s="842"/>
      <c r="AQ208" s="842"/>
      <c r="AR208" s="842"/>
      <c r="AS208" s="842"/>
      <c r="AT208" s="842"/>
      <c r="AU208" s="842"/>
      <c r="AV208" s="842"/>
      <c r="AW208" s="842"/>
      <c r="AX208" s="842"/>
      <c r="AY208" s="842"/>
      <c r="AZ208" s="842"/>
    </row>
    <row r="209" spans="1:52" s="764" customFormat="1" ht="15" x14ac:dyDescent="0.25">
      <c r="A209" s="984" t="s">
        <v>8342</v>
      </c>
      <c r="B209" s="983"/>
      <c r="C209" s="983"/>
      <c r="D209" s="838" t="s">
        <v>63</v>
      </c>
      <c r="E209" s="831" t="s">
        <v>2900</v>
      </c>
      <c r="F209" s="832">
        <f t="shared" si="32"/>
        <v>45891</v>
      </c>
      <c r="G209" s="833" t="str">
        <f t="shared" si="25"/>
        <v>A1</v>
      </c>
      <c r="H209" s="951" t="str">
        <f t="shared" si="26"/>
        <v>MR_DER-1145_25</v>
      </c>
      <c r="I209" s="834" t="str">
        <f t="shared" si="27"/>
        <v>ND</v>
      </c>
      <c r="J209" s="834" t="str">
        <f t="shared" si="28"/>
        <v>ND</v>
      </c>
      <c r="K209" s="835" t="s">
        <v>3730</v>
      </c>
      <c r="L209" s="836">
        <v>45891</v>
      </c>
      <c r="M209" s="69" t="s">
        <v>9839</v>
      </c>
      <c r="N209" s="983"/>
      <c r="O209" s="983"/>
      <c r="P209" s="842"/>
      <c r="Q209" s="835"/>
      <c r="R209" s="983"/>
      <c r="S209" s="1020"/>
      <c r="T209" s="842"/>
      <c r="U209" s="842"/>
      <c r="V209" s="842"/>
      <c r="W209" s="842"/>
      <c r="X209" s="842"/>
      <c r="Y209" s="842"/>
      <c r="Z209" s="842"/>
      <c r="AA209" s="842"/>
      <c r="AB209" s="842"/>
      <c r="AC209" s="842"/>
      <c r="AD209" s="842"/>
      <c r="AE209" s="842"/>
      <c r="AF209" s="842"/>
      <c r="AG209" s="842"/>
      <c r="AH209" s="842"/>
      <c r="AI209" s="842"/>
      <c r="AJ209" s="842"/>
      <c r="AK209" s="842"/>
      <c r="AL209" s="842"/>
      <c r="AM209" s="842"/>
      <c r="AN209" s="842"/>
      <c r="AO209" s="842"/>
      <c r="AP209" s="842"/>
      <c r="AQ209" s="842"/>
      <c r="AR209" s="842"/>
      <c r="AS209" s="842"/>
      <c r="AT209" s="842"/>
      <c r="AU209" s="842"/>
      <c r="AV209" s="842"/>
      <c r="AW209" s="842"/>
      <c r="AX209" s="842"/>
      <c r="AY209" s="842"/>
      <c r="AZ209" s="842"/>
    </row>
    <row r="210" spans="1:52" s="764" customFormat="1" ht="15" x14ac:dyDescent="0.25">
      <c r="A210" s="984" t="s">
        <v>8342</v>
      </c>
      <c r="B210" s="983"/>
      <c r="C210" s="983"/>
      <c r="D210" s="838" t="s">
        <v>63</v>
      </c>
      <c r="E210" s="831" t="s">
        <v>2901</v>
      </c>
      <c r="F210" s="832">
        <f t="shared" si="32"/>
        <v>45891</v>
      </c>
      <c r="G210" s="833" t="str">
        <f t="shared" si="25"/>
        <v>A1</v>
      </c>
      <c r="H210" s="951" t="str">
        <f t="shared" si="26"/>
        <v>MR_DER-1145_25</v>
      </c>
      <c r="I210" s="834" t="str">
        <f t="shared" si="27"/>
        <v>ND</v>
      </c>
      <c r="J210" s="834" t="str">
        <f t="shared" si="28"/>
        <v>ND</v>
      </c>
      <c r="K210" s="835" t="s">
        <v>3730</v>
      </c>
      <c r="L210" s="836">
        <v>45891</v>
      </c>
      <c r="M210" s="69" t="s">
        <v>9839</v>
      </c>
      <c r="N210" s="983"/>
      <c r="O210" s="983"/>
      <c r="P210" s="842"/>
      <c r="Q210" s="835"/>
      <c r="R210" s="983"/>
      <c r="S210" s="1020"/>
      <c r="T210" s="842"/>
      <c r="U210" s="842"/>
      <c r="V210" s="842"/>
      <c r="W210" s="842"/>
      <c r="X210" s="842"/>
      <c r="Y210" s="842"/>
      <c r="Z210" s="842"/>
      <c r="AA210" s="842"/>
      <c r="AB210" s="842"/>
      <c r="AC210" s="842"/>
      <c r="AD210" s="842"/>
      <c r="AE210" s="842"/>
      <c r="AF210" s="842"/>
      <c r="AG210" s="842"/>
      <c r="AH210" s="842"/>
      <c r="AI210" s="842"/>
      <c r="AJ210" s="842"/>
      <c r="AK210" s="842"/>
      <c r="AL210" s="842"/>
      <c r="AM210" s="842"/>
      <c r="AN210" s="842"/>
      <c r="AO210" s="842"/>
      <c r="AP210" s="842"/>
      <c r="AQ210" s="842"/>
      <c r="AR210" s="842"/>
      <c r="AS210" s="842"/>
      <c r="AT210" s="842"/>
      <c r="AU210" s="842"/>
      <c r="AV210" s="842"/>
      <c r="AW210" s="842"/>
      <c r="AX210" s="842"/>
      <c r="AY210" s="842"/>
      <c r="AZ210" s="842"/>
    </row>
    <row r="211" spans="1:52" s="764" customFormat="1" ht="15" x14ac:dyDescent="0.25">
      <c r="A211" s="984" t="s">
        <v>8342</v>
      </c>
      <c r="B211" s="983"/>
      <c r="C211" s="983"/>
      <c r="D211" s="838" t="s">
        <v>63</v>
      </c>
      <c r="E211" s="831" t="s">
        <v>2902</v>
      </c>
      <c r="F211" s="832">
        <f t="shared" si="32"/>
        <v>45891</v>
      </c>
      <c r="G211" s="833" t="str">
        <f t="shared" si="25"/>
        <v>A1</v>
      </c>
      <c r="H211" s="951" t="str">
        <f t="shared" si="26"/>
        <v>MR_DER-1145_25</v>
      </c>
      <c r="I211" s="834" t="str">
        <f t="shared" si="27"/>
        <v>ND</v>
      </c>
      <c r="J211" s="834" t="str">
        <f t="shared" si="28"/>
        <v>ND</v>
      </c>
      <c r="K211" s="835" t="s">
        <v>3730</v>
      </c>
      <c r="L211" s="836">
        <v>45891</v>
      </c>
      <c r="M211" s="69" t="s">
        <v>9839</v>
      </c>
      <c r="N211" s="983"/>
      <c r="O211" s="983"/>
      <c r="P211" s="842"/>
      <c r="Q211" s="835"/>
      <c r="R211" s="983"/>
      <c r="S211" s="1020"/>
      <c r="T211" s="842"/>
      <c r="U211" s="842"/>
      <c r="V211" s="842"/>
      <c r="W211" s="842"/>
      <c r="X211" s="842"/>
      <c r="Y211" s="842"/>
      <c r="Z211" s="842"/>
      <c r="AA211" s="842"/>
      <c r="AB211" s="842"/>
      <c r="AC211" s="842"/>
      <c r="AD211" s="842"/>
      <c r="AE211" s="842"/>
      <c r="AF211" s="842"/>
      <c r="AG211" s="842"/>
      <c r="AH211" s="842"/>
      <c r="AI211" s="842"/>
      <c r="AJ211" s="842"/>
      <c r="AK211" s="842"/>
      <c r="AL211" s="842"/>
      <c r="AM211" s="842"/>
      <c r="AN211" s="842"/>
      <c r="AO211" s="842"/>
      <c r="AP211" s="842"/>
      <c r="AQ211" s="842"/>
      <c r="AR211" s="842"/>
      <c r="AS211" s="842"/>
      <c r="AT211" s="842"/>
      <c r="AU211" s="842"/>
      <c r="AV211" s="842"/>
      <c r="AW211" s="842"/>
      <c r="AX211" s="842"/>
      <c r="AY211" s="842"/>
      <c r="AZ211" s="842"/>
    </row>
    <row r="212" spans="1:52" s="764" customFormat="1" ht="15" x14ac:dyDescent="0.25">
      <c r="A212" s="984" t="s">
        <v>8342</v>
      </c>
      <c r="B212" s="983"/>
      <c r="C212" s="983"/>
      <c r="D212" s="838" t="s">
        <v>63</v>
      </c>
      <c r="E212" s="831" t="s">
        <v>9840</v>
      </c>
      <c r="F212" s="832">
        <f t="shared" si="32"/>
        <v>45891</v>
      </c>
      <c r="G212" s="833" t="str">
        <f t="shared" si="25"/>
        <v>A1</v>
      </c>
      <c r="H212" s="951" t="str">
        <f t="shared" si="26"/>
        <v>MR_DER-1145_25</v>
      </c>
      <c r="I212" s="834" t="str">
        <f t="shared" si="27"/>
        <v>ND</v>
      </c>
      <c r="J212" s="834" t="str">
        <f t="shared" si="28"/>
        <v>ND</v>
      </c>
      <c r="K212" s="835" t="s">
        <v>3730</v>
      </c>
      <c r="L212" s="836">
        <v>45891</v>
      </c>
      <c r="M212" s="69" t="s">
        <v>9839</v>
      </c>
      <c r="N212" s="983"/>
      <c r="O212" s="983"/>
      <c r="P212" s="842"/>
      <c r="Q212" s="835"/>
      <c r="R212" s="983"/>
      <c r="S212" s="1020"/>
      <c r="T212" s="842"/>
      <c r="U212" s="842"/>
      <c r="V212" s="842"/>
      <c r="W212" s="842"/>
      <c r="X212" s="842"/>
      <c r="Y212" s="842"/>
      <c r="Z212" s="842"/>
      <c r="AA212" s="842"/>
      <c r="AB212" s="842"/>
      <c r="AC212" s="842"/>
      <c r="AD212" s="842"/>
      <c r="AE212" s="842"/>
      <c r="AF212" s="842"/>
      <c r="AG212" s="842"/>
      <c r="AH212" s="842"/>
      <c r="AI212" s="842"/>
      <c r="AJ212" s="842"/>
      <c r="AK212" s="842"/>
      <c r="AL212" s="842"/>
      <c r="AM212" s="842"/>
      <c r="AN212" s="842"/>
      <c r="AO212" s="842"/>
      <c r="AP212" s="842"/>
      <c r="AQ212" s="842"/>
      <c r="AR212" s="842"/>
      <c r="AS212" s="842"/>
      <c r="AT212" s="842"/>
      <c r="AU212" s="842"/>
      <c r="AV212" s="842"/>
      <c r="AW212" s="842"/>
      <c r="AX212" s="842"/>
      <c r="AY212" s="842"/>
      <c r="AZ212" s="842"/>
    </row>
    <row r="213" spans="1:52" s="764" customFormat="1" ht="15" x14ac:dyDescent="0.25">
      <c r="A213" s="984" t="s">
        <v>8342</v>
      </c>
      <c r="B213" s="983"/>
      <c r="C213" s="983"/>
      <c r="D213" s="838" t="s">
        <v>10848</v>
      </c>
      <c r="E213" s="831" t="s">
        <v>10799</v>
      </c>
      <c r="F213" s="832">
        <f t="shared" si="32"/>
        <v>45947</v>
      </c>
      <c r="G213" s="833" t="str">
        <f t="shared" si="25"/>
        <v>A1</v>
      </c>
      <c r="H213" s="951" t="str">
        <f t="shared" si="26"/>
        <v>MR_DER-1294_25</v>
      </c>
      <c r="I213" s="834" t="str">
        <f t="shared" si="27"/>
        <v>ND</v>
      </c>
      <c r="J213" s="834" t="str">
        <f t="shared" si="28"/>
        <v>ND</v>
      </c>
      <c r="K213" s="1294" t="s">
        <v>3730</v>
      </c>
      <c r="L213" s="836">
        <v>45947</v>
      </c>
      <c r="M213" s="23" t="s">
        <v>10850</v>
      </c>
      <c r="N213" s="838"/>
      <c r="O213" s="831"/>
      <c r="P213" s="1269"/>
      <c r="Q213" s="1331"/>
      <c r="R213" s="1334"/>
      <c r="S213" s="1286"/>
      <c r="T213" s="842"/>
      <c r="U213" s="842"/>
      <c r="V213" s="842"/>
      <c r="W213" s="842"/>
      <c r="X213" s="842"/>
      <c r="Y213" s="842"/>
      <c r="Z213" s="842"/>
      <c r="AA213" s="842"/>
      <c r="AB213" s="842"/>
      <c r="AC213" s="842"/>
      <c r="AD213" s="842"/>
      <c r="AE213" s="842"/>
      <c r="AF213" s="842"/>
      <c r="AG213" s="842"/>
      <c r="AH213" s="842"/>
      <c r="AI213" s="842"/>
      <c r="AJ213" s="842"/>
      <c r="AK213" s="842"/>
      <c r="AL213" s="842"/>
      <c r="AM213" s="842"/>
      <c r="AN213" s="842"/>
      <c r="AO213" s="842"/>
      <c r="AP213" s="842"/>
      <c r="AQ213" s="842"/>
      <c r="AR213" s="842"/>
      <c r="AS213" s="842"/>
      <c r="AT213" s="842"/>
      <c r="AU213" s="842"/>
      <c r="AV213" s="842"/>
      <c r="AW213" s="842"/>
      <c r="AX213" s="842"/>
      <c r="AY213" s="842"/>
      <c r="AZ213" s="842"/>
    </row>
    <row r="214" spans="1:52" s="764" customFormat="1" ht="15" x14ac:dyDescent="0.25">
      <c r="A214" s="984" t="s">
        <v>8342</v>
      </c>
      <c r="B214" s="983"/>
      <c r="C214" s="983"/>
      <c r="D214" s="838" t="s">
        <v>10848</v>
      </c>
      <c r="E214" s="831" t="s">
        <v>10800</v>
      </c>
      <c r="F214" s="832">
        <f t="shared" si="32"/>
        <v>45947</v>
      </c>
      <c r="G214" s="833" t="str">
        <f t="shared" si="25"/>
        <v>A1</v>
      </c>
      <c r="H214" s="951" t="str">
        <f t="shared" si="26"/>
        <v>MR_DER-1294_25</v>
      </c>
      <c r="I214" s="834" t="str">
        <f t="shared" si="27"/>
        <v>ND</v>
      </c>
      <c r="J214" s="834" t="str">
        <f t="shared" si="28"/>
        <v>ND</v>
      </c>
      <c r="K214" s="1294" t="s">
        <v>3730</v>
      </c>
      <c r="L214" s="836">
        <v>45947</v>
      </c>
      <c r="M214" s="23" t="s">
        <v>10850</v>
      </c>
      <c r="N214" s="838"/>
      <c r="O214" s="838"/>
      <c r="P214" s="842"/>
      <c r="Q214" s="841"/>
      <c r="R214" s="838"/>
      <c r="S214" s="842"/>
      <c r="T214" s="842"/>
      <c r="U214" s="842"/>
      <c r="V214" s="842"/>
      <c r="W214" s="842"/>
      <c r="X214" s="842"/>
      <c r="Y214" s="842"/>
      <c r="Z214" s="842"/>
      <c r="AA214" s="842"/>
      <c r="AB214" s="842"/>
      <c r="AC214" s="842"/>
      <c r="AD214" s="842"/>
      <c r="AE214" s="842"/>
      <c r="AF214" s="842"/>
      <c r="AG214" s="842"/>
      <c r="AH214" s="842"/>
      <c r="AI214" s="842"/>
      <c r="AJ214" s="842"/>
      <c r="AK214" s="842"/>
      <c r="AL214" s="842"/>
      <c r="AM214" s="842"/>
      <c r="AN214" s="842"/>
      <c r="AO214" s="842"/>
      <c r="AP214" s="842"/>
      <c r="AQ214" s="842"/>
      <c r="AR214" s="842"/>
      <c r="AS214" s="842"/>
      <c r="AT214" s="842"/>
      <c r="AU214" s="842"/>
      <c r="AV214" s="842"/>
      <c r="AW214" s="842"/>
      <c r="AX214" s="842"/>
      <c r="AY214" s="842"/>
      <c r="AZ214" s="842"/>
    </row>
    <row r="215" spans="1:52" s="764" customFormat="1" ht="15" x14ac:dyDescent="0.25">
      <c r="A215" s="984" t="s">
        <v>8342</v>
      </c>
      <c r="B215" s="983"/>
      <c r="C215" s="983"/>
      <c r="D215" s="838" t="s">
        <v>10848</v>
      </c>
      <c r="E215" s="831" t="s">
        <v>10801</v>
      </c>
      <c r="F215" s="832">
        <f t="shared" si="32"/>
        <v>45947</v>
      </c>
      <c r="G215" s="833" t="str">
        <f t="shared" si="25"/>
        <v>A1</v>
      </c>
      <c r="H215" s="951" t="str">
        <f t="shared" si="26"/>
        <v>MR_DER-1294_25</v>
      </c>
      <c r="I215" s="834" t="str">
        <f t="shared" si="27"/>
        <v>ND</v>
      </c>
      <c r="J215" s="834" t="str">
        <f t="shared" si="28"/>
        <v>ND</v>
      </c>
      <c r="K215" s="1294" t="s">
        <v>3730</v>
      </c>
      <c r="L215" s="836">
        <v>45947</v>
      </c>
      <c r="M215" s="23" t="s">
        <v>10850</v>
      </c>
      <c r="N215" s="838"/>
      <c r="O215" s="838"/>
      <c r="P215" s="842"/>
      <c r="Q215" s="841"/>
      <c r="R215" s="838"/>
      <c r="S215" s="842"/>
      <c r="T215" s="842"/>
      <c r="U215" s="842"/>
      <c r="V215" s="842"/>
      <c r="W215" s="842"/>
      <c r="X215" s="842"/>
      <c r="Y215" s="842"/>
      <c r="Z215" s="842"/>
      <c r="AA215" s="842"/>
      <c r="AB215" s="842"/>
      <c r="AC215" s="842"/>
      <c r="AD215" s="842"/>
      <c r="AE215" s="842"/>
      <c r="AF215" s="842"/>
      <c r="AG215" s="842"/>
      <c r="AH215" s="842"/>
      <c r="AI215" s="842"/>
      <c r="AJ215" s="842"/>
      <c r="AK215" s="842"/>
      <c r="AL215" s="842"/>
      <c r="AM215" s="842"/>
      <c r="AN215" s="842"/>
      <c r="AO215" s="842"/>
      <c r="AP215" s="842"/>
      <c r="AQ215" s="842"/>
      <c r="AR215" s="842"/>
      <c r="AS215" s="842"/>
      <c r="AT215" s="842"/>
      <c r="AU215" s="842"/>
      <c r="AV215" s="842"/>
      <c r="AW215" s="842"/>
      <c r="AX215" s="842"/>
      <c r="AY215" s="842"/>
      <c r="AZ215" s="842"/>
    </row>
    <row r="216" spans="1:52" s="764" customFormat="1" ht="15" x14ac:dyDescent="0.25">
      <c r="A216" s="984" t="s">
        <v>8342</v>
      </c>
      <c r="B216" s="983"/>
      <c r="C216" s="983"/>
      <c r="D216" s="838" t="s">
        <v>10848</v>
      </c>
      <c r="E216" s="831" t="s">
        <v>10802</v>
      </c>
      <c r="F216" s="832">
        <f t="shared" si="32"/>
        <v>45947</v>
      </c>
      <c r="G216" s="833" t="str">
        <f t="shared" si="25"/>
        <v>A1</v>
      </c>
      <c r="H216" s="951" t="str">
        <f t="shared" si="26"/>
        <v>MR_DER-1294_25</v>
      </c>
      <c r="I216" s="834" t="str">
        <f t="shared" si="27"/>
        <v>ND</v>
      </c>
      <c r="J216" s="834" t="str">
        <f t="shared" si="28"/>
        <v>ND</v>
      </c>
      <c r="K216" s="1294" t="s">
        <v>3730</v>
      </c>
      <c r="L216" s="836">
        <v>45947</v>
      </c>
      <c r="M216" s="23" t="s">
        <v>10850</v>
      </c>
      <c r="N216" s="838"/>
      <c r="O216" s="838"/>
      <c r="P216" s="842"/>
      <c r="Q216" s="841"/>
      <c r="R216" s="838"/>
      <c r="S216" s="842"/>
      <c r="T216" s="842"/>
      <c r="U216" s="842"/>
      <c r="V216" s="842"/>
      <c r="W216" s="842"/>
      <c r="X216" s="842"/>
      <c r="Y216" s="842"/>
      <c r="Z216" s="842"/>
      <c r="AA216" s="842"/>
      <c r="AB216" s="842"/>
      <c r="AC216" s="842"/>
      <c r="AD216" s="842"/>
      <c r="AE216" s="842"/>
      <c r="AF216" s="842"/>
      <c r="AG216" s="842"/>
      <c r="AH216" s="842"/>
      <c r="AI216" s="842"/>
      <c r="AJ216" s="842"/>
      <c r="AK216" s="842"/>
      <c r="AL216" s="842"/>
      <c r="AM216" s="842"/>
      <c r="AN216" s="842"/>
      <c r="AO216" s="842"/>
      <c r="AP216" s="842"/>
      <c r="AQ216" s="842"/>
      <c r="AR216" s="842"/>
      <c r="AS216" s="842"/>
      <c r="AT216" s="842"/>
      <c r="AU216" s="842"/>
      <c r="AV216" s="842"/>
      <c r="AW216" s="842"/>
      <c r="AX216" s="842"/>
      <c r="AY216" s="842"/>
      <c r="AZ216" s="842"/>
    </row>
    <row r="217" spans="1:52" s="764" customFormat="1" ht="15" x14ac:dyDescent="0.25">
      <c r="A217" s="984" t="s">
        <v>8342</v>
      </c>
      <c r="B217" s="983"/>
      <c r="C217" s="983"/>
      <c r="D217" s="838" t="s">
        <v>10848</v>
      </c>
      <c r="E217" s="831" t="s">
        <v>10803</v>
      </c>
      <c r="F217" s="832">
        <f t="shared" si="32"/>
        <v>45947</v>
      </c>
      <c r="G217" s="833" t="str">
        <f t="shared" si="25"/>
        <v>A1</v>
      </c>
      <c r="H217" s="951" t="str">
        <f t="shared" si="26"/>
        <v>MR_DER-1294_25</v>
      </c>
      <c r="I217" s="834" t="str">
        <f t="shared" si="27"/>
        <v>ND</v>
      </c>
      <c r="J217" s="834" t="str">
        <f t="shared" si="28"/>
        <v>ND</v>
      </c>
      <c r="K217" s="1294" t="s">
        <v>3730</v>
      </c>
      <c r="L217" s="836">
        <v>45947</v>
      </c>
      <c r="M217" s="23" t="s">
        <v>10850</v>
      </c>
      <c r="N217" s="838"/>
      <c r="O217" s="838"/>
      <c r="P217" s="842"/>
      <c r="Q217" s="841"/>
      <c r="R217" s="838"/>
      <c r="S217" s="842"/>
      <c r="T217" s="842"/>
      <c r="U217" s="842"/>
      <c r="V217" s="842"/>
      <c r="W217" s="842"/>
      <c r="X217" s="842"/>
      <c r="Y217" s="842"/>
      <c r="Z217" s="842"/>
      <c r="AA217" s="842"/>
      <c r="AB217" s="842"/>
      <c r="AC217" s="842"/>
      <c r="AD217" s="842"/>
      <c r="AE217" s="842"/>
      <c r="AF217" s="842"/>
      <c r="AG217" s="842"/>
      <c r="AH217" s="842"/>
      <c r="AI217" s="842"/>
      <c r="AJ217" s="842"/>
      <c r="AK217" s="842"/>
      <c r="AL217" s="842"/>
      <c r="AM217" s="842"/>
      <c r="AN217" s="842"/>
      <c r="AO217" s="842"/>
      <c r="AP217" s="842"/>
      <c r="AQ217" s="842"/>
      <c r="AR217" s="842"/>
      <c r="AS217" s="842"/>
      <c r="AT217" s="842"/>
      <c r="AU217" s="842"/>
      <c r="AV217" s="842"/>
      <c r="AW217" s="842"/>
      <c r="AX217" s="842"/>
      <c r="AY217" s="842"/>
      <c r="AZ217" s="842"/>
    </row>
    <row r="218" spans="1:52" s="764" customFormat="1" ht="15" x14ac:dyDescent="0.25">
      <c r="A218" s="984" t="s">
        <v>8342</v>
      </c>
      <c r="B218" s="983"/>
      <c r="C218" s="983"/>
      <c r="D218" s="838" t="s">
        <v>10848</v>
      </c>
      <c r="E218" s="831" t="s">
        <v>10804</v>
      </c>
      <c r="F218" s="832">
        <f t="shared" si="32"/>
        <v>45947</v>
      </c>
      <c r="G218" s="833" t="str">
        <f t="shared" si="25"/>
        <v>A1</v>
      </c>
      <c r="H218" s="951" t="str">
        <f t="shared" si="26"/>
        <v>MR_DER-1294_25</v>
      </c>
      <c r="I218" s="834" t="str">
        <f t="shared" si="27"/>
        <v>ND</v>
      </c>
      <c r="J218" s="834" t="str">
        <f t="shared" si="28"/>
        <v>ND</v>
      </c>
      <c r="K218" s="1294" t="s">
        <v>3730</v>
      </c>
      <c r="L218" s="836">
        <v>45947</v>
      </c>
      <c r="M218" s="23" t="s">
        <v>10850</v>
      </c>
      <c r="N218" s="838"/>
      <c r="O218" s="838"/>
      <c r="P218" s="842"/>
      <c r="Q218" s="841"/>
      <c r="R218" s="838"/>
      <c r="S218" s="842"/>
      <c r="T218" s="842"/>
      <c r="U218" s="842"/>
      <c r="V218" s="842"/>
      <c r="W218" s="842"/>
      <c r="X218" s="842"/>
      <c r="Y218" s="842"/>
      <c r="Z218" s="842"/>
      <c r="AA218" s="842"/>
      <c r="AB218" s="842"/>
      <c r="AC218" s="842"/>
      <c r="AD218" s="842"/>
      <c r="AE218" s="842"/>
      <c r="AF218" s="842"/>
      <c r="AG218" s="842"/>
      <c r="AH218" s="842"/>
      <c r="AI218" s="842"/>
      <c r="AJ218" s="842"/>
      <c r="AK218" s="842"/>
      <c r="AL218" s="842"/>
      <c r="AM218" s="842"/>
      <c r="AN218" s="842"/>
      <c r="AO218" s="842"/>
      <c r="AP218" s="842"/>
      <c r="AQ218" s="842"/>
      <c r="AR218" s="842"/>
      <c r="AS218" s="842"/>
      <c r="AT218" s="842"/>
      <c r="AU218" s="842"/>
      <c r="AV218" s="842"/>
      <c r="AW218" s="842"/>
      <c r="AX218" s="842"/>
      <c r="AY218" s="842"/>
      <c r="AZ218" s="842"/>
    </row>
    <row r="219" spans="1:52" s="764" customFormat="1" ht="15" x14ac:dyDescent="0.25">
      <c r="A219" s="984" t="s">
        <v>8342</v>
      </c>
      <c r="B219" s="983"/>
      <c r="C219" s="983"/>
      <c r="D219" s="838" t="s">
        <v>10848</v>
      </c>
      <c r="E219" s="831" t="s">
        <v>10805</v>
      </c>
      <c r="F219" s="832">
        <f t="shared" si="32"/>
        <v>45947</v>
      </c>
      <c r="G219" s="833" t="str">
        <f t="shared" si="25"/>
        <v>A1</v>
      </c>
      <c r="H219" s="951" t="str">
        <f t="shared" si="26"/>
        <v>MR_DER-1294_25</v>
      </c>
      <c r="I219" s="834" t="str">
        <f t="shared" si="27"/>
        <v>ND</v>
      </c>
      <c r="J219" s="834" t="str">
        <f t="shared" si="28"/>
        <v>ND</v>
      </c>
      <c r="K219" s="1294" t="s">
        <v>3730</v>
      </c>
      <c r="L219" s="836">
        <v>45947</v>
      </c>
      <c r="M219" s="23" t="s">
        <v>10850</v>
      </c>
      <c r="N219" s="838"/>
      <c r="O219" s="838"/>
      <c r="P219" s="842"/>
      <c r="Q219" s="841"/>
      <c r="R219" s="838"/>
      <c r="S219" s="842"/>
      <c r="T219" s="842"/>
      <c r="U219" s="842"/>
      <c r="V219" s="842"/>
      <c r="W219" s="842"/>
      <c r="X219" s="842"/>
      <c r="Y219" s="842"/>
      <c r="Z219" s="842"/>
      <c r="AA219" s="842"/>
      <c r="AB219" s="842"/>
      <c r="AC219" s="842"/>
      <c r="AD219" s="842"/>
      <c r="AE219" s="842"/>
      <c r="AF219" s="842"/>
      <c r="AG219" s="842"/>
      <c r="AH219" s="842"/>
      <c r="AI219" s="842"/>
      <c r="AJ219" s="842"/>
      <c r="AK219" s="842"/>
      <c r="AL219" s="842"/>
      <c r="AM219" s="842"/>
      <c r="AN219" s="842"/>
      <c r="AO219" s="842"/>
      <c r="AP219" s="842"/>
      <c r="AQ219" s="842"/>
      <c r="AR219" s="842"/>
      <c r="AS219" s="842"/>
      <c r="AT219" s="842"/>
      <c r="AU219" s="842"/>
      <c r="AV219" s="842"/>
      <c r="AW219" s="842"/>
      <c r="AX219" s="842"/>
      <c r="AY219" s="842"/>
      <c r="AZ219" s="842"/>
    </row>
    <row r="220" spans="1:52" s="764" customFormat="1" ht="15" x14ac:dyDescent="0.25">
      <c r="A220" s="984" t="s">
        <v>8342</v>
      </c>
      <c r="B220" s="983"/>
      <c r="C220" s="983"/>
      <c r="D220" s="838" t="s">
        <v>10848</v>
      </c>
      <c r="E220" s="831" t="s">
        <v>10806</v>
      </c>
      <c r="F220" s="832">
        <f t="shared" si="32"/>
        <v>45947</v>
      </c>
      <c r="G220" s="833" t="str">
        <f t="shared" si="25"/>
        <v>A1</v>
      </c>
      <c r="H220" s="951" t="str">
        <f t="shared" si="26"/>
        <v>MR_DER-1294_25</v>
      </c>
      <c r="I220" s="834" t="str">
        <f t="shared" si="27"/>
        <v>ND</v>
      </c>
      <c r="J220" s="834" t="str">
        <f t="shared" si="28"/>
        <v>ND</v>
      </c>
      <c r="K220" s="1294" t="s">
        <v>3730</v>
      </c>
      <c r="L220" s="836">
        <v>45947</v>
      </c>
      <c r="M220" s="23" t="s">
        <v>10850</v>
      </c>
      <c r="N220" s="838"/>
      <c r="O220" s="838"/>
      <c r="P220" s="842"/>
      <c r="Q220" s="841"/>
      <c r="R220" s="838"/>
      <c r="S220" s="842"/>
      <c r="T220" s="842"/>
      <c r="U220" s="842"/>
      <c r="V220" s="842"/>
      <c r="W220" s="842"/>
      <c r="X220" s="842"/>
      <c r="Y220" s="842"/>
      <c r="Z220" s="842"/>
      <c r="AA220" s="842"/>
      <c r="AB220" s="842"/>
      <c r="AC220" s="842"/>
      <c r="AD220" s="842"/>
      <c r="AE220" s="842"/>
      <c r="AF220" s="842"/>
      <c r="AG220" s="842"/>
      <c r="AH220" s="842"/>
      <c r="AI220" s="842"/>
      <c r="AJ220" s="842"/>
      <c r="AK220" s="842"/>
      <c r="AL220" s="842"/>
      <c r="AM220" s="842"/>
      <c r="AN220" s="842"/>
      <c r="AO220" s="842"/>
      <c r="AP220" s="842"/>
      <c r="AQ220" s="842"/>
      <c r="AR220" s="842"/>
      <c r="AS220" s="842"/>
      <c r="AT220" s="842"/>
      <c r="AU220" s="842"/>
      <c r="AV220" s="842"/>
      <c r="AW220" s="842"/>
      <c r="AX220" s="842"/>
      <c r="AY220" s="842"/>
      <c r="AZ220" s="842"/>
    </row>
    <row r="221" spans="1:52" s="764" customFormat="1" ht="15" x14ac:dyDescent="0.25">
      <c r="A221" s="984" t="s">
        <v>8342</v>
      </c>
      <c r="B221" s="983"/>
      <c r="C221" s="983"/>
      <c r="D221" s="838" t="s">
        <v>10848</v>
      </c>
      <c r="E221" s="831" t="s">
        <v>10807</v>
      </c>
      <c r="F221" s="832">
        <f t="shared" si="32"/>
        <v>45947</v>
      </c>
      <c r="G221" s="833" t="str">
        <f t="shared" si="25"/>
        <v>A1</v>
      </c>
      <c r="H221" s="951" t="str">
        <f t="shared" si="26"/>
        <v>MR_DER-1294_25</v>
      </c>
      <c r="I221" s="834" t="str">
        <f t="shared" si="27"/>
        <v>ND</v>
      </c>
      <c r="J221" s="834" t="str">
        <f t="shared" si="28"/>
        <v>ND</v>
      </c>
      <c r="K221" s="1294" t="s">
        <v>3730</v>
      </c>
      <c r="L221" s="836">
        <v>45947</v>
      </c>
      <c r="M221" s="23" t="s">
        <v>10850</v>
      </c>
      <c r="N221" s="838"/>
      <c r="O221" s="838"/>
      <c r="P221" s="842"/>
      <c r="Q221" s="841"/>
      <c r="R221" s="838"/>
      <c r="S221" s="842"/>
      <c r="T221" s="842"/>
      <c r="U221" s="842"/>
      <c r="V221" s="842"/>
      <c r="W221" s="842"/>
      <c r="X221" s="842"/>
      <c r="Y221" s="842"/>
      <c r="Z221" s="842"/>
      <c r="AA221" s="842"/>
      <c r="AB221" s="842"/>
      <c r="AC221" s="842"/>
      <c r="AD221" s="842"/>
      <c r="AE221" s="842"/>
      <c r="AF221" s="842"/>
      <c r="AG221" s="842"/>
      <c r="AH221" s="842"/>
      <c r="AI221" s="842"/>
      <c r="AJ221" s="842"/>
      <c r="AK221" s="842"/>
      <c r="AL221" s="842"/>
      <c r="AM221" s="842"/>
      <c r="AN221" s="842"/>
      <c r="AO221" s="842"/>
      <c r="AP221" s="842"/>
      <c r="AQ221" s="842"/>
      <c r="AR221" s="842"/>
      <c r="AS221" s="842"/>
      <c r="AT221" s="842"/>
      <c r="AU221" s="842"/>
      <c r="AV221" s="842"/>
      <c r="AW221" s="842"/>
      <c r="AX221" s="842"/>
      <c r="AY221" s="842"/>
      <c r="AZ221" s="842"/>
    </row>
    <row r="222" spans="1:52" s="764" customFormat="1" ht="15" x14ac:dyDescent="0.25">
      <c r="A222" s="984" t="s">
        <v>8342</v>
      </c>
      <c r="B222" s="983"/>
      <c r="C222" s="983"/>
      <c r="D222" s="838" t="s">
        <v>10848</v>
      </c>
      <c r="E222" s="831" t="s">
        <v>10808</v>
      </c>
      <c r="F222" s="832">
        <f t="shared" si="32"/>
        <v>45947</v>
      </c>
      <c r="G222" s="833" t="str">
        <f t="shared" si="25"/>
        <v>A1</v>
      </c>
      <c r="H222" s="951" t="str">
        <f t="shared" si="26"/>
        <v>MR_DER-1294_25</v>
      </c>
      <c r="I222" s="834" t="str">
        <f t="shared" si="27"/>
        <v>ND</v>
      </c>
      <c r="J222" s="834" t="str">
        <f t="shared" si="28"/>
        <v>ND</v>
      </c>
      <c r="K222" s="1294" t="s">
        <v>3730</v>
      </c>
      <c r="L222" s="836">
        <v>45947</v>
      </c>
      <c r="M222" s="23" t="s">
        <v>10850</v>
      </c>
      <c r="N222" s="838"/>
      <c r="O222" s="838"/>
      <c r="P222" s="842"/>
      <c r="Q222" s="841"/>
      <c r="R222" s="838"/>
      <c r="S222" s="842"/>
      <c r="T222" s="842"/>
      <c r="U222" s="842"/>
      <c r="V222" s="842"/>
      <c r="W222" s="842"/>
      <c r="X222" s="842"/>
      <c r="Y222" s="842"/>
      <c r="Z222" s="842"/>
      <c r="AA222" s="842"/>
      <c r="AB222" s="842"/>
      <c r="AC222" s="842"/>
      <c r="AD222" s="842"/>
      <c r="AE222" s="842"/>
      <c r="AF222" s="842"/>
      <c r="AG222" s="842"/>
      <c r="AH222" s="842"/>
      <c r="AI222" s="842"/>
      <c r="AJ222" s="842"/>
      <c r="AK222" s="842"/>
      <c r="AL222" s="842"/>
      <c r="AM222" s="842"/>
      <c r="AN222" s="842"/>
      <c r="AO222" s="842"/>
      <c r="AP222" s="842"/>
      <c r="AQ222" s="842"/>
      <c r="AR222" s="842"/>
      <c r="AS222" s="842"/>
      <c r="AT222" s="842"/>
      <c r="AU222" s="842"/>
      <c r="AV222" s="842"/>
      <c r="AW222" s="842"/>
      <c r="AX222" s="842"/>
      <c r="AY222" s="842"/>
      <c r="AZ222" s="842"/>
    </row>
    <row r="223" spans="1:52" s="764" customFormat="1" ht="15" x14ac:dyDescent="0.25">
      <c r="A223" s="984" t="s">
        <v>8342</v>
      </c>
      <c r="B223" s="983"/>
      <c r="C223" s="983"/>
      <c r="D223" s="838" t="s">
        <v>10848</v>
      </c>
      <c r="E223" s="831" t="s">
        <v>10809</v>
      </c>
      <c r="F223" s="832">
        <f t="shared" si="32"/>
        <v>45947</v>
      </c>
      <c r="G223" s="833" t="str">
        <f t="shared" si="25"/>
        <v>A1</v>
      </c>
      <c r="H223" s="951" t="str">
        <f t="shared" si="26"/>
        <v>MR_DER-1294_25</v>
      </c>
      <c r="I223" s="834" t="str">
        <f t="shared" si="27"/>
        <v>ND</v>
      </c>
      <c r="J223" s="834" t="str">
        <f t="shared" si="28"/>
        <v>ND</v>
      </c>
      <c r="K223" s="1294" t="s">
        <v>3730</v>
      </c>
      <c r="L223" s="836">
        <v>45947</v>
      </c>
      <c r="M223" s="23" t="s">
        <v>10850</v>
      </c>
      <c r="N223" s="838"/>
      <c r="O223" s="838"/>
      <c r="P223" s="842"/>
      <c r="Q223" s="841"/>
      <c r="R223" s="838"/>
      <c r="S223" s="842"/>
      <c r="T223" s="842"/>
      <c r="U223" s="842"/>
      <c r="V223" s="842"/>
      <c r="W223" s="842"/>
      <c r="X223" s="842"/>
      <c r="Y223" s="842"/>
      <c r="Z223" s="842"/>
      <c r="AA223" s="842"/>
      <c r="AB223" s="842"/>
      <c r="AC223" s="842"/>
      <c r="AD223" s="842"/>
      <c r="AE223" s="842"/>
      <c r="AF223" s="842"/>
      <c r="AG223" s="842"/>
      <c r="AH223" s="842"/>
      <c r="AI223" s="842"/>
      <c r="AJ223" s="842"/>
      <c r="AK223" s="842"/>
      <c r="AL223" s="842"/>
      <c r="AM223" s="842"/>
      <c r="AN223" s="842"/>
      <c r="AO223" s="842"/>
      <c r="AP223" s="842"/>
      <c r="AQ223" s="842"/>
      <c r="AR223" s="842"/>
      <c r="AS223" s="842"/>
      <c r="AT223" s="842"/>
      <c r="AU223" s="842"/>
      <c r="AV223" s="842"/>
      <c r="AW223" s="842"/>
      <c r="AX223" s="842"/>
      <c r="AY223" s="842"/>
      <c r="AZ223" s="842"/>
    </row>
    <row r="224" spans="1:52" s="764" customFormat="1" ht="15" x14ac:dyDescent="0.25">
      <c r="A224" s="984" t="s">
        <v>8342</v>
      </c>
      <c r="B224" s="983"/>
      <c r="C224" s="983"/>
      <c r="D224" s="838" t="s">
        <v>10848</v>
      </c>
      <c r="E224" s="831" t="s">
        <v>10810</v>
      </c>
      <c r="F224" s="832">
        <f t="shared" si="32"/>
        <v>45947</v>
      </c>
      <c r="G224" s="833" t="str">
        <f t="shared" si="25"/>
        <v>A1</v>
      </c>
      <c r="H224" s="951" t="str">
        <f t="shared" si="26"/>
        <v>MR_DER-1294_25</v>
      </c>
      <c r="I224" s="834" t="str">
        <f t="shared" si="27"/>
        <v>ND</v>
      </c>
      <c r="J224" s="834" t="str">
        <f t="shared" si="28"/>
        <v>ND</v>
      </c>
      <c r="K224" s="1294" t="s">
        <v>3730</v>
      </c>
      <c r="L224" s="836">
        <v>45947</v>
      </c>
      <c r="M224" s="23" t="s">
        <v>10850</v>
      </c>
      <c r="N224" s="838"/>
      <c r="O224" s="838"/>
      <c r="P224" s="842"/>
      <c r="Q224" s="841"/>
      <c r="R224" s="838"/>
      <c r="S224" s="842"/>
      <c r="T224" s="842"/>
      <c r="U224" s="842"/>
      <c r="V224" s="842"/>
      <c r="W224" s="842"/>
      <c r="X224" s="842"/>
      <c r="Y224" s="842"/>
      <c r="Z224" s="842"/>
      <c r="AA224" s="842"/>
      <c r="AB224" s="842"/>
      <c r="AC224" s="842"/>
      <c r="AD224" s="842"/>
      <c r="AE224" s="842"/>
      <c r="AF224" s="842"/>
      <c r="AG224" s="842"/>
      <c r="AH224" s="842"/>
      <c r="AI224" s="842"/>
      <c r="AJ224" s="842"/>
      <c r="AK224" s="842"/>
      <c r="AL224" s="842"/>
      <c r="AM224" s="842"/>
      <c r="AN224" s="842"/>
      <c r="AO224" s="842"/>
      <c r="AP224" s="842"/>
      <c r="AQ224" s="842"/>
      <c r="AR224" s="842"/>
      <c r="AS224" s="842"/>
      <c r="AT224" s="842"/>
      <c r="AU224" s="842"/>
      <c r="AV224" s="842"/>
      <c r="AW224" s="842"/>
      <c r="AX224" s="842"/>
      <c r="AY224" s="842"/>
      <c r="AZ224" s="842"/>
    </row>
    <row r="225" spans="1:52" s="764" customFormat="1" ht="15" x14ac:dyDescent="0.25">
      <c r="A225" s="984" t="s">
        <v>8342</v>
      </c>
      <c r="B225" s="983"/>
      <c r="C225" s="983"/>
      <c r="D225" s="838" t="s">
        <v>10848</v>
      </c>
      <c r="E225" s="831" t="s">
        <v>10811</v>
      </c>
      <c r="F225" s="832">
        <f t="shared" si="32"/>
        <v>45947</v>
      </c>
      <c r="G225" s="833" t="str">
        <f t="shared" si="25"/>
        <v>A1</v>
      </c>
      <c r="H225" s="951" t="str">
        <f t="shared" si="26"/>
        <v>MR_DER-1294_25</v>
      </c>
      <c r="I225" s="834" t="str">
        <f t="shared" si="27"/>
        <v>ND</v>
      </c>
      <c r="J225" s="834" t="str">
        <f t="shared" si="28"/>
        <v>ND</v>
      </c>
      <c r="K225" s="1294" t="s">
        <v>3730</v>
      </c>
      <c r="L225" s="836">
        <v>45947</v>
      </c>
      <c r="M225" s="23" t="s">
        <v>10850</v>
      </c>
      <c r="N225" s="838"/>
      <c r="O225" s="838"/>
      <c r="P225" s="842"/>
      <c r="Q225" s="841"/>
      <c r="R225" s="838"/>
      <c r="S225" s="842"/>
      <c r="T225" s="842"/>
      <c r="U225" s="842"/>
      <c r="V225" s="842"/>
      <c r="W225" s="842"/>
      <c r="X225" s="842"/>
      <c r="Y225" s="842"/>
      <c r="Z225" s="842"/>
      <c r="AA225" s="842"/>
      <c r="AB225" s="842"/>
      <c r="AC225" s="842"/>
      <c r="AD225" s="842"/>
      <c r="AE225" s="842"/>
      <c r="AF225" s="842"/>
      <c r="AG225" s="842"/>
      <c r="AH225" s="842"/>
      <c r="AI225" s="842"/>
      <c r="AJ225" s="842"/>
      <c r="AK225" s="842"/>
      <c r="AL225" s="842"/>
      <c r="AM225" s="842"/>
      <c r="AN225" s="842"/>
      <c r="AO225" s="842"/>
      <c r="AP225" s="842"/>
      <c r="AQ225" s="842"/>
      <c r="AR225" s="842"/>
      <c r="AS225" s="842"/>
      <c r="AT225" s="842"/>
      <c r="AU225" s="842"/>
      <c r="AV225" s="842"/>
      <c r="AW225" s="842"/>
      <c r="AX225" s="842"/>
      <c r="AY225" s="842"/>
      <c r="AZ225" s="842"/>
    </row>
    <row r="226" spans="1:52" s="764" customFormat="1" ht="15" x14ac:dyDescent="0.25">
      <c r="A226" s="984" t="s">
        <v>8342</v>
      </c>
      <c r="B226" s="983"/>
      <c r="C226" s="983"/>
      <c r="D226" s="838" t="s">
        <v>10848</v>
      </c>
      <c r="E226" s="831" t="s">
        <v>10812</v>
      </c>
      <c r="F226" s="832">
        <f t="shared" si="32"/>
        <v>45947</v>
      </c>
      <c r="G226" s="833" t="str">
        <f t="shared" si="25"/>
        <v>A1</v>
      </c>
      <c r="H226" s="951" t="str">
        <f t="shared" si="26"/>
        <v>MR_DER-1294_25</v>
      </c>
      <c r="I226" s="834" t="str">
        <f t="shared" si="27"/>
        <v>ND</v>
      </c>
      <c r="J226" s="834" t="str">
        <f t="shared" si="28"/>
        <v>ND</v>
      </c>
      <c r="K226" s="1294" t="s">
        <v>3730</v>
      </c>
      <c r="L226" s="836">
        <v>45947</v>
      </c>
      <c r="M226" s="23" t="s">
        <v>10850</v>
      </c>
      <c r="N226" s="838"/>
      <c r="O226" s="838"/>
      <c r="P226" s="842"/>
      <c r="Q226" s="841"/>
      <c r="R226" s="838"/>
      <c r="S226" s="842"/>
      <c r="T226" s="842"/>
      <c r="U226" s="842"/>
      <c r="V226" s="842"/>
      <c r="W226" s="842"/>
      <c r="X226" s="842"/>
      <c r="Y226" s="842"/>
      <c r="Z226" s="842"/>
      <c r="AA226" s="842"/>
      <c r="AB226" s="842"/>
      <c r="AC226" s="842"/>
      <c r="AD226" s="842"/>
      <c r="AE226" s="842"/>
      <c r="AF226" s="842"/>
      <c r="AG226" s="842"/>
      <c r="AH226" s="842"/>
      <c r="AI226" s="842"/>
      <c r="AJ226" s="842"/>
      <c r="AK226" s="842"/>
      <c r="AL226" s="842"/>
      <c r="AM226" s="842"/>
      <c r="AN226" s="842"/>
      <c r="AO226" s="842"/>
      <c r="AP226" s="842"/>
      <c r="AQ226" s="842"/>
      <c r="AR226" s="842"/>
      <c r="AS226" s="842"/>
      <c r="AT226" s="842"/>
      <c r="AU226" s="842"/>
      <c r="AV226" s="842"/>
      <c r="AW226" s="842"/>
      <c r="AX226" s="842"/>
      <c r="AY226" s="842"/>
      <c r="AZ226" s="842"/>
    </row>
    <row r="227" spans="1:52" s="764" customFormat="1" ht="15" x14ac:dyDescent="0.25">
      <c r="A227" s="984" t="s">
        <v>8342</v>
      </c>
      <c r="B227" s="983"/>
      <c r="C227" s="983"/>
      <c r="D227" s="838" t="s">
        <v>10848</v>
      </c>
      <c r="E227" s="831" t="s">
        <v>10813</v>
      </c>
      <c r="F227" s="832">
        <f t="shared" si="32"/>
        <v>45947</v>
      </c>
      <c r="G227" s="833" t="str">
        <f t="shared" si="25"/>
        <v>A1</v>
      </c>
      <c r="H227" s="951" t="str">
        <f t="shared" si="26"/>
        <v>MR_DER-1294_25</v>
      </c>
      <c r="I227" s="834" t="str">
        <f t="shared" si="27"/>
        <v>ND</v>
      </c>
      <c r="J227" s="834" t="str">
        <f t="shared" si="28"/>
        <v>ND</v>
      </c>
      <c r="K227" s="1294" t="s">
        <v>3730</v>
      </c>
      <c r="L227" s="836">
        <v>45947</v>
      </c>
      <c r="M227" s="23" t="s">
        <v>10850</v>
      </c>
      <c r="N227" s="838"/>
      <c r="O227" s="838"/>
      <c r="P227" s="842"/>
      <c r="Q227" s="841"/>
      <c r="R227" s="838"/>
      <c r="S227" s="842"/>
      <c r="T227" s="842"/>
      <c r="U227" s="842"/>
      <c r="V227" s="842"/>
      <c r="W227" s="842"/>
      <c r="X227" s="842"/>
      <c r="Y227" s="842"/>
      <c r="Z227" s="842"/>
      <c r="AA227" s="842"/>
      <c r="AB227" s="842"/>
      <c r="AC227" s="842"/>
      <c r="AD227" s="842"/>
      <c r="AE227" s="842"/>
      <c r="AF227" s="842"/>
      <c r="AG227" s="842"/>
      <c r="AH227" s="842"/>
      <c r="AI227" s="842"/>
      <c r="AJ227" s="842"/>
      <c r="AK227" s="842"/>
      <c r="AL227" s="842"/>
      <c r="AM227" s="842"/>
      <c r="AN227" s="842"/>
      <c r="AO227" s="842"/>
      <c r="AP227" s="842"/>
      <c r="AQ227" s="842"/>
      <c r="AR227" s="842"/>
      <c r="AS227" s="842"/>
      <c r="AT227" s="842"/>
      <c r="AU227" s="842"/>
      <c r="AV227" s="842"/>
      <c r="AW227" s="842"/>
      <c r="AX227" s="842"/>
      <c r="AY227" s="842"/>
      <c r="AZ227" s="842"/>
    </row>
    <row r="228" spans="1:52" s="764" customFormat="1" ht="15" x14ac:dyDescent="0.25">
      <c r="A228" s="984" t="s">
        <v>8342</v>
      </c>
      <c r="B228" s="983"/>
      <c r="C228" s="983"/>
      <c r="D228" s="838" t="s">
        <v>10848</v>
      </c>
      <c r="E228" s="831" t="s">
        <v>10814</v>
      </c>
      <c r="F228" s="832">
        <f t="shared" si="32"/>
        <v>45947</v>
      </c>
      <c r="G228" s="833" t="str">
        <f t="shared" si="25"/>
        <v>A1</v>
      </c>
      <c r="H228" s="951" t="str">
        <f t="shared" si="26"/>
        <v>MR_DER-1294_25</v>
      </c>
      <c r="I228" s="834" t="str">
        <f t="shared" si="27"/>
        <v>ND</v>
      </c>
      <c r="J228" s="834" t="str">
        <f t="shared" si="28"/>
        <v>ND</v>
      </c>
      <c r="K228" s="1294" t="s">
        <v>3730</v>
      </c>
      <c r="L228" s="836">
        <v>45947</v>
      </c>
      <c r="M228" s="23" t="s">
        <v>10850</v>
      </c>
      <c r="N228" s="838"/>
      <c r="O228" s="838"/>
      <c r="P228" s="842"/>
      <c r="Q228" s="841"/>
      <c r="R228" s="838"/>
      <c r="S228" s="842"/>
      <c r="T228" s="842"/>
      <c r="U228" s="842"/>
      <c r="V228" s="842"/>
      <c r="W228" s="842"/>
      <c r="X228" s="842"/>
      <c r="Y228" s="842"/>
      <c r="Z228" s="842"/>
      <c r="AA228" s="842"/>
      <c r="AB228" s="842"/>
      <c r="AC228" s="842"/>
      <c r="AD228" s="842"/>
      <c r="AE228" s="842"/>
      <c r="AF228" s="842"/>
      <c r="AG228" s="842"/>
      <c r="AH228" s="842"/>
      <c r="AI228" s="842"/>
      <c r="AJ228" s="842"/>
      <c r="AK228" s="842"/>
      <c r="AL228" s="842"/>
      <c r="AM228" s="842"/>
      <c r="AN228" s="842"/>
      <c r="AO228" s="842"/>
      <c r="AP228" s="842"/>
      <c r="AQ228" s="842"/>
      <c r="AR228" s="842"/>
      <c r="AS228" s="842"/>
      <c r="AT228" s="842"/>
      <c r="AU228" s="842"/>
      <c r="AV228" s="842"/>
      <c r="AW228" s="842"/>
      <c r="AX228" s="842"/>
      <c r="AY228" s="842"/>
      <c r="AZ228" s="842"/>
    </row>
    <row r="229" spans="1:52" s="764" customFormat="1" ht="15" x14ac:dyDescent="0.25">
      <c r="A229" s="984" t="s">
        <v>8342</v>
      </c>
      <c r="B229" s="983"/>
      <c r="C229" s="983"/>
      <c r="D229" s="838" t="s">
        <v>10848</v>
      </c>
      <c r="E229" s="831" t="s">
        <v>10815</v>
      </c>
      <c r="F229" s="832">
        <f t="shared" si="32"/>
        <v>45947</v>
      </c>
      <c r="G229" s="833" t="str">
        <f t="shared" si="25"/>
        <v>A1</v>
      </c>
      <c r="H229" s="951" t="str">
        <f t="shared" si="26"/>
        <v>MR_DER-1294_25</v>
      </c>
      <c r="I229" s="834" t="str">
        <f t="shared" si="27"/>
        <v>ND</v>
      </c>
      <c r="J229" s="834" t="str">
        <f t="shared" si="28"/>
        <v>ND</v>
      </c>
      <c r="K229" s="1294" t="s">
        <v>3730</v>
      </c>
      <c r="L229" s="836">
        <v>45947</v>
      </c>
      <c r="M229" s="23" t="s">
        <v>10850</v>
      </c>
      <c r="N229" s="838"/>
      <c r="O229" s="838"/>
      <c r="P229" s="842"/>
      <c r="Q229" s="841"/>
      <c r="R229" s="838"/>
      <c r="S229" s="842"/>
      <c r="T229" s="842"/>
      <c r="U229" s="842"/>
      <c r="V229" s="842"/>
      <c r="W229" s="842"/>
      <c r="X229" s="842"/>
      <c r="Y229" s="842"/>
      <c r="Z229" s="842"/>
      <c r="AA229" s="842"/>
      <c r="AB229" s="842"/>
      <c r="AC229" s="842"/>
      <c r="AD229" s="842"/>
      <c r="AE229" s="842"/>
      <c r="AF229" s="842"/>
      <c r="AG229" s="842"/>
      <c r="AH229" s="842"/>
      <c r="AI229" s="842"/>
      <c r="AJ229" s="842"/>
      <c r="AK229" s="842"/>
      <c r="AL229" s="842"/>
      <c r="AM229" s="842"/>
      <c r="AN229" s="842"/>
      <c r="AO229" s="842"/>
      <c r="AP229" s="842"/>
      <c r="AQ229" s="842"/>
      <c r="AR229" s="842"/>
      <c r="AS229" s="842"/>
      <c r="AT229" s="842"/>
      <c r="AU229" s="842"/>
      <c r="AV229" s="842"/>
      <c r="AW229" s="842"/>
      <c r="AX229" s="842"/>
      <c r="AY229" s="842"/>
      <c r="AZ229" s="842"/>
    </row>
    <row r="230" spans="1:52" s="764" customFormat="1" ht="15" x14ac:dyDescent="0.25">
      <c r="A230" s="984" t="s">
        <v>8342</v>
      </c>
      <c r="B230" s="983"/>
      <c r="C230" s="983"/>
      <c r="D230" s="838" t="s">
        <v>10848</v>
      </c>
      <c r="E230" s="831" t="s">
        <v>10816</v>
      </c>
      <c r="F230" s="832">
        <f t="shared" ref="F230:F261" si="33">IF(L230&lt;&gt;0,MAX(L230,R230,X230,AD230),"NE")</f>
        <v>45947</v>
      </c>
      <c r="G230" s="833" t="str">
        <f t="shared" si="25"/>
        <v>A1</v>
      </c>
      <c r="H230" s="951" t="str">
        <f t="shared" si="26"/>
        <v>MR_DER-1294_25</v>
      </c>
      <c r="I230" s="834" t="str">
        <f t="shared" si="27"/>
        <v>ND</v>
      </c>
      <c r="J230" s="834" t="str">
        <f t="shared" si="28"/>
        <v>ND</v>
      </c>
      <c r="K230" s="1294" t="s">
        <v>3730</v>
      </c>
      <c r="L230" s="836">
        <v>45947</v>
      </c>
      <c r="M230" s="23" t="s">
        <v>10850</v>
      </c>
      <c r="N230" s="838"/>
      <c r="O230" s="838"/>
      <c r="P230" s="842"/>
      <c r="Q230" s="841"/>
      <c r="R230" s="838"/>
      <c r="S230" s="842"/>
      <c r="T230" s="842"/>
      <c r="U230" s="842"/>
      <c r="V230" s="842"/>
      <c r="W230" s="842"/>
      <c r="X230" s="842"/>
      <c r="Y230" s="842"/>
      <c r="Z230" s="842"/>
      <c r="AA230" s="842"/>
      <c r="AB230" s="842"/>
      <c r="AC230" s="842"/>
      <c r="AD230" s="842"/>
      <c r="AE230" s="842"/>
      <c r="AF230" s="842"/>
      <c r="AG230" s="842"/>
      <c r="AH230" s="842"/>
      <c r="AI230" s="842"/>
      <c r="AJ230" s="842"/>
      <c r="AK230" s="842"/>
      <c r="AL230" s="842"/>
      <c r="AM230" s="842"/>
      <c r="AN230" s="842"/>
      <c r="AO230" s="842"/>
      <c r="AP230" s="842"/>
      <c r="AQ230" s="842"/>
      <c r="AR230" s="842"/>
      <c r="AS230" s="842"/>
      <c r="AT230" s="842"/>
      <c r="AU230" s="842"/>
      <c r="AV230" s="842"/>
      <c r="AW230" s="842"/>
      <c r="AX230" s="842"/>
      <c r="AY230" s="842"/>
      <c r="AZ230" s="842"/>
    </row>
    <row r="231" spans="1:52" s="764" customFormat="1" ht="15" x14ac:dyDescent="0.25">
      <c r="A231" s="984" t="s">
        <v>8342</v>
      </c>
      <c r="B231" s="983"/>
      <c r="C231" s="983"/>
      <c r="D231" s="838" t="s">
        <v>10848</v>
      </c>
      <c r="E231" s="831" t="s">
        <v>10817</v>
      </c>
      <c r="F231" s="832">
        <f t="shared" si="33"/>
        <v>45947</v>
      </c>
      <c r="G231" s="833" t="str">
        <f t="shared" si="25"/>
        <v>A1</v>
      </c>
      <c r="H231" s="951" t="str">
        <f t="shared" si="26"/>
        <v>MR_DER-1294_25</v>
      </c>
      <c r="I231" s="834" t="str">
        <f t="shared" si="27"/>
        <v>ND</v>
      </c>
      <c r="J231" s="834" t="str">
        <f t="shared" si="28"/>
        <v>ND</v>
      </c>
      <c r="K231" s="1294" t="s">
        <v>3730</v>
      </c>
      <c r="L231" s="836">
        <v>45947</v>
      </c>
      <c r="M231" s="23" t="s">
        <v>10850</v>
      </c>
      <c r="N231" s="838"/>
      <c r="O231" s="838"/>
      <c r="P231" s="842"/>
      <c r="Q231" s="841"/>
      <c r="R231" s="838"/>
      <c r="S231" s="842"/>
      <c r="T231" s="842"/>
      <c r="U231" s="842"/>
      <c r="V231" s="842"/>
      <c r="W231" s="842"/>
      <c r="X231" s="842"/>
      <c r="Y231" s="842"/>
      <c r="Z231" s="842"/>
      <c r="AA231" s="842"/>
      <c r="AB231" s="842"/>
      <c r="AC231" s="842"/>
      <c r="AD231" s="842"/>
      <c r="AE231" s="842"/>
      <c r="AF231" s="842"/>
      <c r="AG231" s="842"/>
      <c r="AH231" s="842"/>
      <c r="AI231" s="842"/>
      <c r="AJ231" s="842"/>
      <c r="AK231" s="842"/>
      <c r="AL231" s="842"/>
      <c r="AM231" s="842"/>
      <c r="AN231" s="842"/>
      <c r="AO231" s="842"/>
      <c r="AP231" s="842"/>
      <c r="AQ231" s="842"/>
      <c r="AR231" s="842"/>
      <c r="AS231" s="842"/>
      <c r="AT231" s="842"/>
      <c r="AU231" s="842"/>
      <c r="AV231" s="842"/>
      <c r="AW231" s="842"/>
      <c r="AX231" s="842"/>
      <c r="AY231" s="842"/>
      <c r="AZ231" s="842"/>
    </row>
    <row r="232" spans="1:52" s="764" customFormat="1" ht="15" x14ac:dyDescent="0.25">
      <c r="A232" s="984" t="s">
        <v>8342</v>
      </c>
      <c r="B232" s="983"/>
      <c r="C232" s="983"/>
      <c r="D232" s="838" t="s">
        <v>10848</v>
      </c>
      <c r="E232" s="831" t="s">
        <v>10818</v>
      </c>
      <c r="F232" s="832">
        <f t="shared" si="33"/>
        <v>45947</v>
      </c>
      <c r="G232" s="833" t="str">
        <f t="shared" si="25"/>
        <v>A1</v>
      </c>
      <c r="H232" s="951" t="str">
        <f t="shared" si="26"/>
        <v>MR_DER-1294_25</v>
      </c>
      <c r="I232" s="834" t="str">
        <f t="shared" si="27"/>
        <v>ND</v>
      </c>
      <c r="J232" s="834" t="str">
        <f t="shared" si="28"/>
        <v>ND</v>
      </c>
      <c r="K232" s="1294" t="s">
        <v>3730</v>
      </c>
      <c r="L232" s="836">
        <v>45947</v>
      </c>
      <c r="M232" s="23" t="s">
        <v>10850</v>
      </c>
      <c r="N232" s="838"/>
      <c r="O232" s="838"/>
      <c r="P232" s="842"/>
      <c r="Q232" s="841"/>
      <c r="R232" s="838"/>
      <c r="S232" s="842"/>
      <c r="T232" s="842"/>
      <c r="U232" s="842"/>
      <c r="V232" s="842"/>
      <c r="W232" s="842"/>
      <c r="X232" s="842"/>
      <c r="Y232" s="842"/>
      <c r="Z232" s="842"/>
      <c r="AA232" s="842"/>
      <c r="AB232" s="842"/>
      <c r="AC232" s="842"/>
      <c r="AD232" s="842"/>
      <c r="AE232" s="842"/>
      <c r="AF232" s="842"/>
      <c r="AG232" s="842"/>
      <c r="AH232" s="842"/>
      <c r="AI232" s="842"/>
      <c r="AJ232" s="842"/>
      <c r="AK232" s="842"/>
      <c r="AL232" s="842"/>
      <c r="AM232" s="842"/>
      <c r="AN232" s="842"/>
      <c r="AO232" s="842"/>
      <c r="AP232" s="842"/>
      <c r="AQ232" s="842"/>
      <c r="AR232" s="842"/>
      <c r="AS232" s="842"/>
      <c r="AT232" s="842"/>
      <c r="AU232" s="842"/>
      <c r="AV232" s="842"/>
      <c r="AW232" s="842"/>
      <c r="AX232" s="842"/>
      <c r="AY232" s="842"/>
      <c r="AZ232" s="842"/>
    </row>
    <row r="233" spans="1:52" s="764" customFormat="1" ht="15" x14ac:dyDescent="0.25">
      <c r="A233" s="984" t="s">
        <v>8342</v>
      </c>
      <c r="B233" s="983"/>
      <c r="C233" s="983"/>
      <c r="D233" s="838" t="s">
        <v>10848</v>
      </c>
      <c r="E233" s="831" t="s">
        <v>10819</v>
      </c>
      <c r="F233" s="832">
        <f t="shared" si="33"/>
        <v>45947</v>
      </c>
      <c r="G233" s="833" t="str">
        <f t="shared" si="25"/>
        <v>A1</v>
      </c>
      <c r="H233" s="951" t="str">
        <f t="shared" si="26"/>
        <v>MR_DER-1294_25</v>
      </c>
      <c r="I233" s="834" t="str">
        <f t="shared" si="27"/>
        <v>ND</v>
      </c>
      <c r="J233" s="834" t="str">
        <f t="shared" si="28"/>
        <v>ND</v>
      </c>
      <c r="K233" s="1294" t="s">
        <v>3730</v>
      </c>
      <c r="L233" s="836">
        <v>45947</v>
      </c>
      <c r="M233" s="23" t="s">
        <v>10850</v>
      </c>
      <c r="N233" s="838"/>
      <c r="O233" s="838"/>
      <c r="P233" s="842"/>
      <c r="Q233" s="841"/>
      <c r="R233" s="838"/>
      <c r="S233" s="842"/>
      <c r="T233" s="842"/>
      <c r="U233" s="842"/>
      <c r="V233" s="842"/>
      <c r="W233" s="842"/>
      <c r="X233" s="842"/>
      <c r="Y233" s="842"/>
      <c r="Z233" s="842"/>
      <c r="AA233" s="842"/>
      <c r="AB233" s="842"/>
      <c r="AC233" s="842"/>
      <c r="AD233" s="842"/>
      <c r="AE233" s="842"/>
      <c r="AF233" s="842"/>
      <c r="AG233" s="842"/>
      <c r="AH233" s="842"/>
      <c r="AI233" s="842"/>
      <c r="AJ233" s="842"/>
      <c r="AK233" s="842"/>
      <c r="AL233" s="842"/>
      <c r="AM233" s="842"/>
      <c r="AN233" s="842"/>
      <c r="AO233" s="842"/>
      <c r="AP233" s="842"/>
      <c r="AQ233" s="842"/>
      <c r="AR233" s="842"/>
      <c r="AS233" s="842"/>
      <c r="AT233" s="842"/>
      <c r="AU233" s="842"/>
      <c r="AV233" s="842"/>
      <c r="AW233" s="842"/>
      <c r="AX233" s="842"/>
      <c r="AY233" s="842"/>
      <c r="AZ233" s="842"/>
    </row>
    <row r="234" spans="1:52" s="764" customFormat="1" ht="15" x14ac:dyDescent="0.25">
      <c r="A234" s="984" t="s">
        <v>8342</v>
      </c>
      <c r="B234" s="983"/>
      <c r="C234" s="983"/>
      <c r="D234" s="838" t="s">
        <v>10848</v>
      </c>
      <c r="E234" s="831" t="s">
        <v>10820</v>
      </c>
      <c r="F234" s="832">
        <f t="shared" si="33"/>
        <v>45947</v>
      </c>
      <c r="G234" s="833" t="str">
        <f t="shared" si="25"/>
        <v>A1</v>
      </c>
      <c r="H234" s="951" t="str">
        <f t="shared" si="26"/>
        <v>MR_DER-1294_25</v>
      </c>
      <c r="I234" s="834" t="str">
        <f t="shared" si="27"/>
        <v>ND</v>
      </c>
      <c r="J234" s="834" t="str">
        <f t="shared" si="28"/>
        <v>ND</v>
      </c>
      <c r="K234" s="1294" t="s">
        <v>3730</v>
      </c>
      <c r="L234" s="836">
        <v>45947</v>
      </c>
      <c r="M234" s="23" t="s">
        <v>10850</v>
      </c>
      <c r="N234" s="838"/>
      <c r="O234" s="838"/>
      <c r="P234" s="842"/>
      <c r="Q234" s="841"/>
      <c r="R234" s="838"/>
      <c r="S234" s="842"/>
      <c r="T234" s="842"/>
      <c r="U234" s="842"/>
      <c r="V234" s="842"/>
      <c r="W234" s="842"/>
      <c r="X234" s="842"/>
      <c r="Y234" s="842"/>
      <c r="Z234" s="842"/>
      <c r="AA234" s="842"/>
      <c r="AB234" s="842"/>
      <c r="AC234" s="842"/>
      <c r="AD234" s="842"/>
      <c r="AE234" s="842"/>
      <c r="AF234" s="842"/>
      <c r="AG234" s="842"/>
      <c r="AH234" s="842"/>
      <c r="AI234" s="842"/>
      <c r="AJ234" s="842"/>
      <c r="AK234" s="842"/>
      <c r="AL234" s="842"/>
      <c r="AM234" s="842"/>
      <c r="AN234" s="842"/>
      <c r="AO234" s="842"/>
      <c r="AP234" s="842"/>
      <c r="AQ234" s="842"/>
      <c r="AR234" s="842"/>
      <c r="AS234" s="842"/>
      <c r="AT234" s="842"/>
      <c r="AU234" s="842"/>
      <c r="AV234" s="842"/>
      <c r="AW234" s="842"/>
      <c r="AX234" s="842"/>
      <c r="AY234" s="842"/>
      <c r="AZ234" s="842"/>
    </row>
    <row r="235" spans="1:52" s="764" customFormat="1" ht="15" x14ac:dyDescent="0.25">
      <c r="A235" s="984" t="s">
        <v>8342</v>
      </c>
      <c r="B235" s="983"/>
      <c r="C235" s="983"/>
      <c r="D235" s="838" t="s">
        <v>10848</v>
      </c>
      <c r="E235" s="831" t="s">
        <v>10821</v>
      </c>
      <c r="F235" s="832">
        <f t="shared" si="33"/>
        <v>45947</v>
      </c>
      <c r="G235" s="833" t="str">
        <f t="shared" si="25"/>
        <v>A1</v>
      </c>
      <c r="H235" s="951" t="str">
        <f t="shared" si="26"/>
        <v>MR_DER-1294_25</v>
      </c>
      <c r="I235" s="834" t="str">
        <f t="shared" si="27"/>
        <v>ND</v>
      </c>
      <c r="J235" s="834" t="str">
        <f t="shared" si="28"/>
        <v>ND</v>
      </c>
      <c r="K235" s="1294" t="s">
        <v>3730</v>
      </c>
      <c r="L235" s="836">
        <v>45947</v>
      </c>
      <c r="M235" s="23" t="s">
        <v>10850</v>
      </c>
      <c r="N235" s="838"/>
      <c r="O235" s="838"/>
      <c r="P235" s="842"/>
      <c r="Q235" s="841"/>
      <c r="R235" s="838"/>
      <c r="S235" s="842"/>
      <c r="T235" s="842"/>
      <c r="U235" s="842"/>
      <c r="V235" s="842"/>
      <c r="W235" s="842"/>
      <c r="X235" s="842"/>
      <c r="Y235" s="842"/>
      <c r="Z235" s="842"/>
      <c r="AA235" s="842"/>
      <c r="AB235" s="842"/>
      <c r="AC235" s="842"/>
      <c r="AD235" s="842"/>
      <c r="AE235" s="842"/>
      <c r="AF235" s="842"/>
      <c r="AG235" s="842"/>
      <c r="AH235" s="842"/>
      <c r="AI235" s="842"/>
      <c r="AJ235" s="842"/>
      <c r="AK235" s="842"/>
      <c r="AL235" s="842"/>
      <c r="AM235" s="842"/>
      <c r="AN235" s="842"/>
      <c r="AO235" s="842"/>
      <c r="AP235" s="842"/>
      <c r="AQ235" s="842"/>
      <c r="AR235" s="842"/>
      <c r="AS235" s="842"/>
      <c r="AT235" s="842"/>
      <c r="AU235" s="842"/>
      <c r="AV235" s="842"/>
      <c r="AW235" s="842"/>
      <c r="AX235" s="842"/>
      <c r="AY235" s="842"/>
      <c r="AZ235" s="842"/>
    </row>
    <row r="236" spans="1:52" s="764" customFormat="1" ht="15" x14ac:dyDescent="0.25">
      <c r="A236" s="984" t="s">
        <v>8342</v>
      </c>
      <c r="B236" s="983"/>
      <c r="C236" s="983"/>
      <c r="D236" s="838" t="s">
        <v>10848</v>
      </c>
      <c r="E236" s="831" t="s">
        <v>10822</v>
      </c>
      <c r="F236" s="832">
        <f t="shared" si="33"/>
        <v>45947</v>
      </c>
      <c r="G236" s="833" t="str">
        <f t="shared" si="25"/>
        <v>A1</v>
      </c>
      <c r="H236" s="951" t="str">
        <f t="shared" si="26"/>
        <v>MR_DER-1294_25</v>
      </c>
      <c r="I236" s="834" t="str">
        <f t="shared" si="27"/>
        <v>ND</v>
      </c>
      <c r="J236" s="834" t="str">
        <f t="shared" si="28"/>
        <v>ND</v>
      </c>
      <c r="K236" s="1294" t="s">
        <v>3730</v>
      </c>
      <c r="L236" s="836">
        <v>45947</v>
      </c>
      <c r="M236" s="23" t="s">
        <v>10850</v>
      </c>
      <c r="N236" s="838"/>
      <c r="O236" s="838"/>
      <c r="P236" s="842"/>
      <c r="Q236" s="841"/>
      <c r="R236" s="838"/>
      <c r="S236" s="842"/>
      <c r="T236" s="842"/>
      <c r="U236" s="842"/>
      <c r="V236" s="842"/>
      <c r="W236" s="842"/>
      <c r="X236" s="842"/>
      <c r="Y236" s="842"/>
      <c r="Z236" s="842"/>
      <c r="AA236" s="842"/>
      <c r="AB236" s="842"/>
      <c r="AC236" s="842"/>
      <c r="AD236" s="842"/>
      <c r="AE236" s="842"/>
      <c r="AF236" s="842"/>
      <c r="AG236" s="842"/>
      <c r="AH236" s="842"/>
      <c r="AI236" s="842"/>
      <c r="AJ236" s="842"/>
      <c r="AK236" s="842"/>
      <c r="AL236" s="842"/>
      <c r="AM236" s="842"/>
      <c r="AN236" s="842"/>
      <c r="AO236" s="842"/>
      <c r="AP236" s="842"/>
      <c r="AQ236" s="842"/>
      <c r="AR236" s="842"/>
      <c r="AS236" s="842"/>
      <c r="AT236" s="842"/>
      <c r="AU236" s="842"/>
      <c r="AV236" s="842"/>
      <c r="AW236" s="842"/>
      <c r="AX236" s="842"/>
      <c r="AY236" s="842"/>
      <c r="AZ236" s="842"/>
    </row>
    <row r="237" spans="1:52" s="764" customFormat="1" ht="15" x14ac:dyDescent="0.25">
      <c r="A237" s="984" t="s">
        <v>8342</v>
      </c>
      <c r="B237" s="983"/>
      <c r="C237" s="983"/>
      <c r="D237" s="838" t="s">
        <v>10848</v>
      </c>
      <c r="E237" s="831" t="s">
        <v>10823</v>
      </c>
      <c r="F237" s="832">
        <f t="shared" si="33"/>
        <v>45947</v>
      </c>
      <c r="G237" s="833" t="str">
        <f t="shared" si="25"/>
        <v>A1</v>
      </c>
      <c r="H237" s="951" t="str">
        <f t="shared" si="26"/>
        <v>MR_DER-1294_25</v>
      </c>
      <c r="I237" s="834" t="str">
        <f t="shared" si="27"/>
        <v>ND</v>
      </c>
      <c r="J237" s="834" t="str">
        <f t="shared" si="28"/>
        <v>ND</v>
      </c>
      <c r="K237" s="1294" t="s">
        <v>3730</v>
      </c>
      <c r="L237" s="836">
        <v>45947</v>
      </c>
      <c r="M237" s="23" t="s">
        <v>10850</v>
      </c>
      <c r="N237" s="838"/>
      <c r="O237" s="838"/>
      <c r="P237" s="842"/>
      <c r="Q237" s="841"/>
      <c r="R237" s="838"/>
      <c r="S237" s="842"/>
      <c r="T237" s="842"/>
      <c r="U237" s="842"/>
      <c r="V237" s="842"/>
      <c r="W237" s="842"/>
      <c r="X237" s="842"/>
      <c r="Y237" s="842"/>
      <c r="Z237" s="842"/>
      <c r="AA237" s="842"/>
      <c r="AB237" s="842"/>
      <c r="AC237" s="842"/>
      <c r="AD237" s="842"/>
      <c r="AE237" s="842"/>
      <c r="AF237" s="842"/>
      <c r="AG237" s="842"/>
      <c r="AH237" s="842"/>
      <c r="AI237" s="842"/>
      <c r="AJ237" s="842"/>
      <c r="AK237" s="842"/>
      <c r="AL237" s="842"/>
      <c r="AM237" s="842"/>
      <c r="AN237" s="842"/>
      <c r="AO237" s="842"/>
      <c r="AP237" s="842"/>
      <c r="AQ237" s="842"/>
      <c r="AR237" s="842"/>
      <c r="AS237" s="842"/>
      <c r="AT237" s="842"/>
      <c r="AU237" s="842"/>
      <c r="AV237" s="842"/>
      <c r="AW237" s="842"/>
      <c r="AX237" s="842"/>
      <c r="AY237" s="842"/>
      <c r="AZ237" s="842"/>
    </row>
    <row r="238" spans="1:52" s="764" customFormat="1" ht="15" x14ac:dyDescent="0.25">
      <c r="A238" s="984" t="s">
        <v>8342</v>
      </c>
      <c r="B238" s="983"/>
      <c r="C238" s="983"/>
      <c r="D238" s="838" t="s">
        <v>10848</v>
      </c>
      <c r="E238" s="831" t="s">
        <v>10824</v>
      </c>
      <c r="F238" s="832">
        <f t="shared" si="33"/>
        <v>45947</v>
      </c>
      <c r="G238" s="833" t="str">
        <f t="shared" si="25"/>
        <v>A1</v>
      </c>
      <c r="H238" s="951" t="str">
        <f t="shared" si="26"/>
        <v>MR_DER-1294_25</v>
      </c>
      <c r="I238" s="834" t="str">
        <f t="shared" si="27"/>
        <v>ND</v>
      </c>
      <c r="J238" s="834" t="str">
        <f t="shared" si="28"/>
        <v>ND</v>
      </c>
      <c r="K238" s="1294" t="s">
        <v>3730</v>
      </c>
      <c r="L238" s="836">
        <v>45947</v>
      </c>
      <c r="M238" s="23" t="s">
        <v>10850</v>
      </c>
      <c r="N238" s="838"/>
      <c r="O238" s="838"/>
      <c r="P238" s="842"/>
      <c r="Q238" s="841"/>
      <c r="R238" s="838"/>
      <c r="S238" s="842"/>
      <c r="T238" s="842"/>
      <c r="U238" s="842"/>
      <c r="V238" s="842"/>
      <c r="W238" s="842"/>
      <c r="X238" s="842"/>
      <c r="Y238" s="842"/>
      <c r="Z238" s="842"/>
      <c r="AA238" s="842"/>
      <c r="AB238" s="842"/>
      <c r="AC238" s="842"/>
      <c r="AD238" s="842"/>
      <c r="AE238" s="842"/>
      <c r="AF238" s="842"/>
      <c r="AG238" s="842"/>
      <c r="AH238" s="842"/>
      <c r="AI238" s="842"/>
      <c r="AJ238" s="842"/>
      <c r="AK238" s="842"/>
      <c r="AL238" s="842"/>
      <c r="AM238" s="842"/>
      <c r="AN238" s="842"/>
      <c r="AO238" s="842"/>
      <c r="AP238" s="842"/>
      <c r="AQ238" s="842"/>
      <c r="AR238" s="842"/>
      <c r="AS238" s="842"/>
      <c r="AT238" s="842"/>
      <c r="AU238" s="842"/>
      <c r="AV238" s="842"/>
      <c r="AW238" s="842"/>
      <c r="AX238" s="842"/>
      <c r="AY238" s="842"/>
      <c r="AZ238" s="842"/>
    </row>
    <row r="239" spans="1:52" s="764" customFormat="1" ht="15" x14ac:dyDescent="0.25">
      <c r="A239" s="984" t="s">
        <v>8342</v>
      </c>
      <c r="B239" s="983"/>
      <c r="C239" s="983"/>
      <c r="D239" s="838" t="s">
        <v>10848</v>
      </c>
      <c r="E239" s="831" t="s">
        <v>10825</v>
      </c>
      <c r="F239" s="832">
        <f t="shared" si="33"/>
        <v>45947</v>
      </c>
      <c r="G239" s="833" t="str">
        <f t="shared" si="25"/>
        <v>A1</v>
      </c>
      <c r="H239" s="951" t="str">
        <f t="shared" si="26"/>
        <v>MR_DER-1294_25</v>
      </c>
      <c r="I239" s="834" t="str">
        <f t="shared" si="27"/>
        <v>ND</v>
      </c>
      <c r="J239" s="834" t="str">
        <f t="shared" si="28"/>
        <v>ND</v>
      </c>
      <c r="K239" s="1294" t="s">
        <v>3730</v>
      </c>
      <c r="L239" s="836">
        <v>45947</v>
      </c>
      <c r="M239" s="23" t="s">
        <v>10850</v>
      </c>
      <c r="N239" s="838"/>
      <c r="O239" s="838"/>
      <c r="P239" s="842"/>
      <c r="Q239" s="841"/>
      <c r="R239" s="838"/>
      <c r="S239" s="842"/>
      <c r="T239" s="842"/>
      <c r="U239" s="842"/>
      <c r="V239" s="842"/>
      <c r="W239" s="842"/>
      <c r="X239" s="842"/>
      <c r="Y239" s="842"/>
      <c r="Z239" s="842"/>
      <c r="AA239" s="842"/>
      <c r="AB239" s="842"/>
      <c r="AC239" s="842"/>
      <c r="AD239" s="842"/>
      <c r="AE239" s="842"/>
      <c r="AF239" s="842"/>
      <c r="AG239" s="842"/>
      <c r="AH239" s="842"/>
      <c r="AI239" s="842"/>
      <c r="AJ239" s="842"/>
      <c r="AK239" s="842"/>
      <c r="AL239" s="842"/>
      <c r="AM239" s="842"/>
      <c r="AN239" s="842"/>
      <c r="AO239" s="842"/>
      <c r="AP239" s="842"/>
      <c r="AQ239" s="842"/>
      <c r="AR239" s="842"/>
      <c r="AS239" s="842"/>
      <c r="AT239" s="842"/>
      <c r="AU239" s="842"/>
      <c r="AV239" s="842"/>
      <c r="AW239" s="842"/>
      <c r="AX239" s="842"/>
      <c r="AY239" s="842"/>
      <c r="AZ239" s="842"/>
    </row>
    <row r="240" spans="1:52" s="764" customFormat="1" ht="15" x14ac:dyDescent="0.25">
      <c r="A240" s="984" t="s">
        <v>8342</v>
      </c>
      <c r="B240" s="983"/>
      <c r="C240" s="983"/>
      <c r="D240" s="838" t="s">
        <v>10848</v>
      </c>
      <c r="E240" s="831" t="s">
        <v>10826</v>
      </c>
      <c r="F240" s="832">
        <f t="shared" si="33"/>
        <v>45947</v>
      </c>
      <c r="G240" s="833" t="str">
        <f t="shared" si="25"/>
        <v>A1</v>
      </c>
      <c r="H240" s="951" t="str">
        <f t="shared" si="26"/>
        <v>MR_DER-1294_25</v>
      </c>
      <c r="I240" s="834" t="str">
        <f t="shared" si="27"/>
        <v>ND</v>
      </c>
      <c r="J240" s="834" t="str">
        <f t="shared" si="28"/>
        <v>ND</v>
      </c>
      <c r="K240" s="1294" t="s">
        <v>3730</v>
      </c>
      <c r="L240" s="836">
        <v>45947</v>
      </c>
      <c r="M240" s="23" t="s">
        <v>10850</v>
      </c>
      <c r="N240" s="838"/>
      <c r="O240" s="838"/>
      <c r="P240" s="842"/>
      <c r="Q240" s="841"/>
      <c r="R240" s="838"/>
      <c r="S240" s="842"/>
      <c r="T240" s="842"/>
      <c r="U240" s="842"/>
      <c r="V240" s="842"/>
      <c r="W240" s="842"/>
      <c r="X240" s="842"/>
      <c r="Y240" s="842"/>
      <c r="Z240" s="842"/>
      <c r="AA240" s="842"/>
      <c r="AB240" s="842"/>
      <c r="AC240" s="842"/>
      <c r="AD240" s="842"/>
      <c r="AE240" s="842"/>
      <c r="AF240" s="842"/>
      <c r="AG240" s="842"/>
      <c r="AH240" s="842"/>
      <c r="AI240" s="842"/>
      <c r="AJ240" s="842"/>
      <c r="AK240" s="842"/>
      <c r="AL240" s="842"/>
      <c r="AM240" s="842"/>
      <c r="AN240" s="842"/>
      <c r="AO240" s="842"/>
      <c r="AP240" s="842"/>
      <c r="AQ240" s="842"/>
      <c r="AR240" s="842"/>
      <c r="AS240" s="842"/>
      <c r="AT240" s="842"/>
      <c r="AU240" s="842"/>
      <c r="AV240" s="842"/>
      <c r="AW240" s="842"/>
      <c r="AX240" s="842"/>
      <c r="AY240" s="842"/>
      <c r="AZ240" s="842"/>
    </row>
    <row r="241" spans="1:52" s="809" customFormat="1" ht="15" x14ac:dyDescent="0.25">
      <c r="A241" s="1239" t="s">
        <v>8342</v>
      </c>
      <c r="B241" s="1251"/>
      <c r="C241" s="1251"/>
      <c r="D241" s="1257" t="s">
        <v>10848</v>
      </c>
      <c r="E241" s="1263" t="s">
        <v>10827</v>
      </c>
      <c r="F241" s="1268">
        <f t="shared" si="33"/>
        <v>45947</v>
      </c>
      <c r="G241" s="1273" t="str">
        <f t="shared" si="25"/>
        <v>A1</v>
      </c>
      <c r="H241" s="1278" t="str">
        <f t="shared" si="26"/>
        <v>MR_DER-1294_25</v>
      </c>
      <c r="I241" s="1284" t="str">
        <f t="shared" si="27"/>
        <v>ND</v>
      </c>
      <c r="J241" s="1284" t="str">
        <f t="shared" si="28"/>
        <v>ND</v>
      </c>
      <c r="K241" s="1239" t="s">
        <v>3730</v>
      </c>
      <c r="L241" s="1302">
        <v>45947</v>
      </c>
      <c r="M241" s="1311" t="s">
        <v>10850</v>
      </c>
      <c r="N241" s="1257"/>
      <c r="O241" s="1257"/>
      <c r="P241" s="1257"/>
      <c r="Q241" s="1257"/>
      <c r="R241" s="1257"/>
      <c r="S241" s="1257"/>
      <c r="T241" s="842"/>
      <c r="U241" s="842"/>
      <c r="V241" s="842"/>
      <c r="W241" s="842"/>
      <c r="X241" s="842"/>
      <c r="Y241" s="842"/>
      <c r="Z241" s="842"/>
      <c r="AA241" s="842"/>
      <c r="AB241" s="842"/>
      <c r="AC241" s="842"/>
      <c r="AD241" s="842"/>
      <c r="AE241" s="842"/>
      <c r="AF241" s="842"/>
      <c r="AG241" s="842"/>
      <c r="AH241" s="842"/>
      <c r="AI241" s="842"/>
      <c r="AJ241" s="842"/>
      <c r="AK241" s="842"/>
      <c r="AL241" s="842"/>
      <c r="AM241" s="842"/>
      <c r="AN241" s="842"/>
      <c r="AO241" s="842"/>
      <c r="AP241" s="842"/>
      <c r="AQ241" s="842"/>
      <c r="AR241" s="842"/>
      <c r="AS241" s="842"/>
      <c r="AT241" s="842"/>
      <c r="AU241" s="842"/>
      <c r="AV241" s="842"/>
      <c r="AW241" s="842"/>
      <c r="AX241" s="842"/>
      <c r="AY241" s="842"/>
      <c r="AZ241" s="842"/>
    </row>
    <row r="242" spans="1:52" s="764" customFormat="1" ht="15" x14ac:dyDescent="0.25">
      <c r="A242" s="984" t="s">
        <v>8342</v>
      </c>
      <c r="B242" s="983"/>
      <c r="C242" s="983"/>
      <c r="D242" s="838" t="s">
        <v>10848</v>
      </c>
      <c r="E242" s="831" t="s">
        <v>10828</v>
      </c>
      <c r="F242" s="832">
        <f t="shared" si="33"/>
        <v>45947</v>
      </c>
      <c r="G242" s="833" t="str">
        <f t="shared" si="25"/>
        <v>A1</v>
      </c>
      <c r="H242" s="951" t="str">
        <f t="shared" si="26"/>
        <v>MR_DER-1294_25</v>
      </c>
      <c r="I242" s="834" t="str">
        <f t="shared" si="27"/>
        <v>ND</v>
      </c>
      <c r="J242" s="834" t="str">
        <f t="shared" si="28"/>
        <v>ND</v>
      </c>
      <c r="K242" s="1294" t="s">
        <v>3730</v>
      </c>
      <c r="L242" s="1307">
        <v>45947</v>
      </c>
      <c r="M242" s="23" t="s">
        <v>10850</v>
      </c>
      <c r="N242" s="838"/>
      <c r="O242" s="838"/>
      <c r="P242" s="842"/>
      <c r="Q242" s="841"/>
      <c r="R242" s="838"/>
      <c r="S242" s="842"/>
      <c r="T242" s="842"/>
      <c r="U242" s="842"/>
      <c r="V242" s="842"/>
      <c r="W242" s="842"/>
      <c r="X242" s="842"/>
      <c r="Y242" s="842"/>
      <c r="Z242" s="842"/>
      <c r="AA242" s="842"/>
      <c r="AB242" s="842"/>
      <c r="AC242" s="842"/>
      <c r="AD242" s="842"/>
      <c r="AE242" s="842"/>
      <c r="AF242" s="842"/>
      <c r="AG242" s="842"/>
      <c r="AH242" s="842"/>
      <c r="AI242" s="842"/>
      <c r="AJ242" s="842"/>
      <c r="AK242" s="842"/>
      <c r="AL242" s="842"/>
      <c r="AM242" s="842"/>
      <c r="AN242" s="842"/>
      <c r="AO242" s="842"/>
      <c r="AP242" s="842"/>
      <c r="AQ242" s="842"/>
      <c r="AR242" s="842"/>
      <c r="AS242" s="842"/>
      <c r="AT242" s="842"/>
      <c r="AU242" s="842"/>
      <c r="AV242" s="842"/>
      <c r="AW242" s="842"/>
      <c r="AX242" s="842"/>
      <c r="AY242" s="842"/>
      <c r="AZ242" s="842"/>
    </row>
    <row r="243" spans="1:52" s="764" customFormat="1" ht="15" x14ac:dyDescent="0.25">
      <c r="A243" s="984" t="s">
        <v>8342</v>
      </c>
      <c r="B243" s="983"/>
      <c r="C243" s="983"/>
      <c r="D243" s="838" t="s">
        <v>10848</v>
      </c>
      <c r="E243" s="831" t="s">
        <v>10829</v>
      </c>
      <c r="F243" s="832">
        <f t="shared" si="33"/>
        <v>45947</v>
      </c>
      <c r="G243" s="833" t="str">
        <f t="shared" si="25"/>
        <v>A1</v>
      </c>
      <c r="H243" s="951" t="str">
        <f t="shared" si="26"/>
        <v>MR_DER-1294_25</v>
      </c>
      <c r="I243" s="834" t="str">
        <f t="shared" si="27"/>
        <v>ND</v>
      </c>
      <c r="J243" s="834" t="str">
        <f t="shared" si="28"/>
        <v>ND</v>
      </c>
      <c r="K243" s="1294" t="s">
        <v>3730</v>
      </c>
      <c r="L243" s="1307">
        <v>45947</v>
      </c>
      <c r="M243" s="23" t="s">
        <v>10850</v>
      </c>
      <c r="N243" s="838"/>
      <c r="O243" s="838"/>
      <c r="P243" s="842"/>
      <c r="Q243" s="841"/>
      <c r="R243" s="838"/>
      <c r="S243" s="842"/>
      <c r="T243" s="842"/>
      <c r="U243" s="842"/>
      <c r="V243" s="842"/>
      <c r="W243" s="842"/>
      <c r="X243" s="842"/>
      <c r="Y243" s="842"/>
      <c r="Z243" s="842"/>
      <c r="AA243" s="842"/>
      <c r="AB243" s="842"/>
      <c r="AC243" s="842"/>
      <c r="AD243" s="842"/>
      <c r="AE243" s="842"/>
      <c r="AF243" s="842"/>
      <c r="AG243" s="842"/>
      <c r="AH243" s="842"/>
      <c r="AI243" s="842"/>
      <c r="AJ243" s="842"/>
      <c r="AK243" s="842"/>
      <c r="AL243" s="842"/>
      <c r="AM243" s="842"/>
      <c r="AN243" s="842"/>
      <c r="AO243" s="842"/>
      <c r="AP243" s="842"/>
      <c r="AQ243" s="842"/>
      <c r="AR243" s="842"/>
      <c r="AS243" s="842"/>
      <c r="AT243" s="842"/>
      <c r="AU243" s="842"/>
      <c r="AV243" s="842"/>
      <c r="AW243" s="842"/>
      <c r="AX243" s="842"/>
      <c r="AY243" s="842"/>
      <c r="AZ243" s="842"/>
    </row>
    <row r="244" spans="1:52" s="764" customFormat="1" ht="15" x14ac:dyDescent="0.25">
      <c r="A244" s="984" t="s">
        <v>8342</v>
      </c>
      <c r="B244" s="983"/>
      <c r="C244" s="983"/>
      <c r="D244" s="838" t="s">
        <v>10848</v>
      </c>
      <c r="E244" s="831" t="s">
        <v>10830</v>
      </c>
      <c r="F244" s="832">
        <f t="shared" si="33"/>
        <v>45947</v>
      </c>
      <c r="G244" s="833" t="str">
        <f t="shared" si="25"/>
        <v>A1</v>
      </c>
      <c r="H244" s="951" t="str">
        <f t="shared" si="26"/>
        <v>MR_DER-1294_25</v>
      </c>
      <c r="I244" s="834" t="str">
        <f t="shared" si="27"/>
        <v>ND</v>
      </c>
      <c r="J244" s="834" t="str">
        <f t="shared" si="28"/>
        <v>ND</v>
      </c>
      <c r="K244" s="1294" t="s">
        <v>3730</v>
      </c>
      <c r="L244" s="1307">
        <v>45947</v>
      </c>
      <c r="M244" s="23" t="s">
        <v>10850</v>
      </c>
      <c r="N244" s="838"/>
      <c r="O244" s="838"/>
      <c r="P244" s="842"/>
      <c r="Q244" s="841"/>
      <c r="R244" s="838"/>
      <c r="S244" s="842"/>
      <c r="T244" s="842"/>
      <c r="U244" s="842"/>
      <c r="V244" s="842"/>
      <c r="W244" s="842"/>
      <c r="X244" s="842"/>
      <c r="Y244" s="842"/>
      <c r="Z244" s="842"/>
      <c r="AA244" s="842"/>
      <c r="AB244" s="842"/>
      <c r="AC244" s="842"/>
      <c r="AD244" s="842"/>
      <c r="AE244" s="842"/>
      <c r="AF244" s="842"/>
      <c r="AG244" s="842"/>
      <c r="AH244" s="842"/>
      <c r="AI244" s="842"/>
      <c r="AJ244" s="842"/>
      <c r="AK244" s="842"/>
      <c r="AL244" s="842"/>
      <c r="AM244" s="842"/>
      <c r="AN244" s="842"/>
      <c r="AO244" s="842"/>
      <c r="AP244" s="842"/>
      <c r="AQ244" s="842"/>
      <c r="AR244" s="842"/>
      <c r="AS244" s="842"/>
      <c r="AT244" s="842"/>
      <c r="AU244" s="842"/>
      <c r="AV244" s="842"/>
      <c r="AW244" s="842"/>
      <c r="AX244" s="842"/>
      <c r="AY244" s="842"/>
      <c r="AZ244" s="842"/>
    </row>
    <row r="245" spans="1:52" s="764" customFormat="1" ht="15" x14ac:dyDescent="0.25">
      <c r="A245" s="984" t="s">
        <v>8342</v>
      </c>
      <c r="B245" s="983"/>
      <c r="C245" s="983"/>
      <c r="D245" s="838" t="s">
        <v>10848</v>
      </c>
      <c r="E245" s="831" t="s">
        <v>10831</v>
      </c>
      <c r="F245" s="832">
        <f t="shared" si="33"/>
        <v>45947</v>
      </c>
      <c r="G245" s="833" t="str">
        <f t="shared" si="25"/>
        <v>A1</v>
      </c>
      <c r="H245" s="951" t="str">
        <f t="shared" si="26"/>
        <v>MR_DER-1294_25</v>
      </c>
      <c r="I245" s="834" t="str">
        <f t="shared" si="27"/>
        <v>ND</v>
      </c>
      <c r="J245" s="834" t="str">
        <f t="shared" si="28"/>
        <v>ND</v>
      </c>
      <c r="K245" s="1294" t="s">
        <v>3730</v>
      </c>
      <c r="L245" s="1307">
        <v>45947</v>
      </c>
      <c r="M245" s="23" t="s">
        <v>10850</v>
      </c>
      <c r="N245" s="838"/>
      <c r="O245" s="838"/>
      <c r="P245" s="842"/>
      <c r="Q245" s="841"/>
      <c r="R245" s="838"/>
      <c r="S245" s="842"/>
      <c r="T245" s="842"/>
      <c r="U245" s="842"/>
      <c r="V245" s="842"/>
      <c r="W245" s="842"/>
      <c r="X245" s="842"/>
      <c r="Y245" s="842"/>
      <c r="Z245" s="842"/>
      <c r="AA245" s="842"/>
      <c r="AB245" s="842"/>
      <c r="AC245" s="842"/>
      <c r="AD245" s="842"/>
      <c r="AE245" s="842"/>
      <c r="AF245" s="842"/>
      <c r="AG245" s="842"/>
      <c r="AH245" s="842"/>
      <c r="AI245" s="842"/>
      <c r="AJ245" s="842"/>
      <c r="AK245" s="842"/>
      <c r="AL245" s="842"/>
      <c r="AM245" s="842"/>
      <c r="AN245" s="842"/>
      <c r="AO245" s="842"/>
      <c r="AP245" s="842"/>
      <c r="AQ245" s="842"/>
      <c r="AR245" s="842"/>
      <c r="AS245" s="842"/>
      <c r="AT245" s="842"/>
      <c r="AU245" s="842"/>
      <c r="AV245" s="842"/>
      <c r="AW245" s="842"/>
      <c r="AX245" s="842"/>
      <c r="AY245" s="842"/>
      <c r="AZ245" s="842"/>
    </row>
    <row r="246" spans="1:52" s="764" customFormat="1" ht="15" x14ac:dyDescent="0.25">
      <c r="A246" s="984" t="s">
        <v>8342</v>
      </c>
      <c r="B246" s="983"/>
      <c r="C246" s="983"/>
      <c r="D246" s="838" t="s">
        <v>10848</v>
      </c>
      <c r="E246" s="831" t="s">
        <v>10832</v>
      </c>
      <c r="F246" s="832">
        <f t="shared" si="33"/>
        <v>45947</v>
      </c>
      <c r="G246" s="833" t="str">
        <f t="shared" si="25"/>
        <v>A1</v>
      </c>
      <c r="H246" s="951" t="str">
        <f t="shared" si="26"/>
        <v>MR_DER-1294_25</v>
      </c>
      <c r="I246" s="834" t="str">
        <f t="shared" si="27"/>
        <v>ND</v>
      </c>
      <c r="J246" s="834" t="str">
        <f t="shared" si="28"/>
        <v>ND</v>
      </c>
      <c r="K246" s="1294" t="s">
        <v>3730</v>
      </c>
      <c r="L246" s="1307">
        <v>45947</v>
      </c>
      <c r="M246" s="23" t="s">
        <v>10850</v>
      </c>
      <c r="N246" s="838"/>
      <c r="O246" s="838"/>
      <c r="P246" s="842"/>
      <c r="Q246" s="841"/>
      <c r="R246" s="838"/>
      <c r="S246" s="842"/>
      <c r="T246" s="842"/>
      <c r="U246" s="842"/>
      <c r="V246" s="842"/>
      <c r="W246" s="842"/>
      <c r="X246" s="842"/>
      <c r="Y246" s="842"/>
      <c r="Z246" s="842"/>
      <c r="AA246" s="842"/>
      <c r="AB246" s="842"/>
      <c r="AC246" s="842"/>
      <c r="AD246" s="842"/>
      <c r="AE246" s="842"/>
      <c r="AF246" s="842"/>
      <c r="AG246" s="842"/>
      <c r="AH246" s="842"/>
      <c r="AI246" s="842"/>
      <c r="AJ246" s="842"/>
      <c r="AK246" s="842"/>
      <c r="AL246" s="842"/>
      <c r="AM246" s="842"/>
      <c r="AN246" s="842"/>
      <c r="AO246" s="842"/>
      <c r="AP246" s="842"/>
      <c r="AQ246" s="842"/>
      <c r="AR246" s="842"/>
      <c r="AS246" s="842"/>
      <c r="AT246" s="842"/>
      <c r="AU246" s="842"/>
      <c r="AV246" s="842"/>
      <c r="AW246" s="842"/>
      <c r="AX246" s="842"/>
      <c r="AY246" s="842"/>
      <c r="AZ246" s="842"/>
    </row>
    <row r="247" spans="1:52" s="764" customFormat="1" ht="15" x14ac:dyDescent="0.25">
      <c r="A247" s="984" t="s">
        <v>8342</v>
      </c>
      <c r="B247" s="983"/>
      <c r="C247" s="983"/>
      <c r="D247" s="838" t="s">
        <v>10848</v>
      </c>
      <c r="E247" s="831" t="s">
        <v>10833</v>
      </c>
      <c r="F247" s="832">
        <f t="shared" si="33"/>
        <v>45947</v>
      </c>
      <c r="G247" s="833" t="str">
        <f t="shared" si="25"/>
        <v>A1</v>
      </c>
      <c r="H247" s="951" t="str">
        <f t="shared" si="26"/>
        <v>MR_DER-1294_25</v>
      </c>
      <c r="I247" s="834" t="str">
        <f t="shared" si="27"/>
        <v>ND</v>
      </c>
      <c r="J247" s="834" t="str">
        <f t="shared" si="28"/>
        <v>ND</v>
      </c>
      <c r="K247" s="1294" t="s">
        <v>3730</v>
      </c>
      <c r="L247" s="1307">
        <v>45947</v>
      </c>
      <c r="M247" s="23" t="s">
        <v>10850</v>
      </c>
      <c r="N247" s="838"/>
      <c r="O247" s="838"/>
      <c r="P247" s="842"/>
      <c r="Q247" s="841"/>
      <c r="R247" s="838"/>
      <c r="S247" s="842"/>
      <c r="T247" s="842"/>
      <c r="U247" s="842"/>
      <c r="V247" s="842"/>
      <c r="W247" s="842"/>
      <c r="X247" s="842"/>
      <c r="Y247" s="842"/>
      <c r="Z247" s="842"/>
      <c r="AA247" s="842"/>
      <c r="AB247" s="842"/>
      <c r="AC247" s="842"/>
      <c r="AD247" s="842"/>
      <c r="AE247" s="842"/>
      <c r="AF247" s="842"/>
      <c r="AG247" s="842"/>
      <c r="AH247" s="842"/>
      <c r="AI247" s="842"/>
      <c r="AJ247" s="842"/>
      <c r="AK247" s="842"/>
      <c r="AL247" s="842"/>
      <c r="AM247" s="842"/>
      <c r="AN247" s="842"/>
      <c r="AO247" s="842"/>
      <c r="AP247" s="842"/>
      <c r="AQ247" s="842"/>
      <c r="AR247" s="842"/>
      <c r="AS247" s="842"/>
      <c r="AT247" s="842"/>
      <c r="AU247" s="842"/>
      <c r="AV247" s="842"/>
      <c r="AW247" s="842"/>
      <c r="AX247" s="842"/>
      <c r="AY247" s="842"/>
      <c r="AZ247" s="842"/>
    </row>
    <row r="248" spans="1:52" s="764" customFormat="1" ht="15" x14ac:dyDescent="0.25">
      <c r="A248" s="984" t="s">
        <v>8342</v>
      </c>
      <c r="B248" s="983"/>
      <c r="C248" s="983"/>
      <c r="D248" s="838" t="s">
        <v>10848</v>
      </c>
      <c r="E248" s="831" t="s">
        <v>10834</v>
      </c>
      <c r="F248" s="832">
        <f t="shared" si="33"/>
        <v>45947</v>
      </c>
      <c r="G248" s="833" t="str">
        <f t="shared" si="25"/>
        <v>A1</v>
      </c>
      <c r="H248" s="951" t="str">
        <f t="shared" si="26"/>
        <v>MR_DER-1294_25</v>
      </c>
      <c r="I248" s="834" t="str">
        <f t="shared" si="27"/>
        <v>ND</v>
      </c>
      <c r="J248" s="834" t="str">
        <f t="shared" si="28"/>
        <v>ND</v>
      </c>
      <c r="K248" s="1294" t="s">
        <v>3730</v>
      </c>
      <c r="L248" s="1307">
        <v>45947</v>
      </c>
      <c r="M248" s="23" t="s">
        <v>10850</v>
      </c>
      <c r="N248" s="838"/>
      <c r="O248" s="838"/>
      <c r="P248" s="842"/>
      <c r="Q248" s="841"/>
      <c r="R248" s="838"/>
      <c r="S248" s="842"/>
      <c r="T248" s="842"/>
      <c r="U248" s="842"/>
      <c r="V248" s="842"/>
      <c r="W248" s="842"/>
      <c r="X248" s="842"/>
      <c r="Y248" s="842"/>
      <c r="Z248" s="842"/>
      <c r="AA248" s="842"/>
      <c r="AB248" s="842"/>
      <c r="AC248" s="842"/>
      <c r="AD248" s="842"/>
      <c r="AE248" s="842"/>
      <c r="AF248" s="842"/>
      <c r="AG248" s="842"/>
      <c r="AH248" s="842"/>
      <c r="AI248" s="842"/>
      <c r="AJ248" s="842"/>
      <c r="AK248" s="842"/>
      <c r="AL248" s="842"/>
      <c r="AM248" s="842"/>
      <c r="AN248" s="842"/>
      <c r="AO248" s="842"/>
      <c r="AP248" s="842"/>
      <c r="AQ248" s="842"/>
      <c r="AR248" s="842"/>
      <c r="AS248" s="842"/>
      <c r="AT248" s="842"/>
      <c r="AU248" s="842"/>
      <c r="AV248" s="842"/>
      <c r="AW248" s="842"/>
      <c r="AX248" s="842"/>
      <c r="AY248" s="842"/>
      <c r="AZ248" s="842"/>
    </row>
    <row r="249" spans="1:52" s="764" customFormat="1" ht="15" x14ac:dyDescent="0.25">
      <c r="A249" s="984" t="s">
        <v>8342</v>
      </c>
      <c r="B249" s="983"/>
      <c r="C249" s="983"/>
      <c r="D249" s="838" t="s">
        <v>10848</v>
      </c>
      <c r="E249" s="831" t="s">
        <v>10835</v>
      </c>
      <c r="F249" s="832">
        <f t="shared" si="33"/>
        <v>45947</v>
      </c>
      <c r="G249" s="833" t="str">
        <f t="shared" si="25"/>
        <v>A1</v>
      </c>
      <c r="H249" s="951" t="str">
        <f t="shared" si="26"/>
        <v>MR_DER-1294_25</v>
      </c>
      <c r="I249" s="834" t="str">
        <f t="shared" si="27"/>
        <v>ND</v>
      </c>
      <c r="J249" s="834" t="str">
        <f t="shared" si="28"/>
        <v>ND</v>
      </c>
      <c r="K249" s="1294" t="s">
        <v>3730</v>
      </c>
      <c r="L249" s="1307">
        <v>45947</v>
      </c>
      <c r="M249" s="23" t="s">
        <v>10850</v>
      </c>
      <c r="N249" s="838"/>
      <c r="O249" s="838"/>
      <c r="P249" s="842"/>
      <c r="Q249" s="841"/>
      <c r="R249" s="838"/>
      <c r="S249" s="842"/>
      <c r="T249" s="842"/>
      <c r="U249" s="842"/>
      <c r="V249" s="842"/>
      <c r="W249" s="842"/>
      <c r="X249" s="842"/>
      <c r="Y249" s="842"/>
      <c r="Z249" s="842"/>
      <c r="AA249" s="842"/>
      <c r="AB249" s="842"/>
      <c r="AC249" s="842"/>
      <c r="AD249" s="842"/>
      <c r="AE249" s="842"/>
      <c r="AF249" s="842"/>
      <c r="AG249" s="842"/>
      <c r="AH249" s="842"/>
      <c r="AI249" s="842"/>
      <c r="AJ249" s="842"/>
      <c r="AK249" s="842"/>
      <c r="AL249" s="842"/>
      <c r="AM249" s="842"/>
      <c r="AN249" s="842"/>
      <c r="AO249" s="842"/>
      <c r="AP249" s="842"/>
      <c r="AQ249" s="842"/>
      <c r="AR249" s="842"/>
      <c r="AS249" s="842"/>
      <c r="AT249" s="842"/>
      <c r="AU249" s="842"/>
      <c r="AV249" s="842"/>
      <c r="AW249" s="842"/>
      <c r="AX249" s="842"/>
      <c r="AY249" s="842"/>
      <c r="AZ249" s="842"/>
    </row>
    <row r="250" spans="1:52" s="764" customFormat="1" ht="15" x14ac:dyDescent="0.25">
      <c r="A250" s="984" t="s">
        <v>8342</v>
      </c>
      <c r="B250" s="983"/>
      <c r="C250" s="983"/>
      <c r="D250" s="838" t="s">
        <v>10848</v>
      </c>
      <c r="E250" s="831" t="s">
        <v>10836</v>
      </c>
      <c r="F250" s="832">
        <f t="shared" si="33"/>
        <v>45947</v>
      </c>
      <c r="G250" s="833" t="str">
        <f t="shared" si="25"/>
        <v>A1</v>
      </c>
      <c r="H250" s="951" t="str">
        <f t="shared" si="26"/>
        <v>MR_DER-1294_25</v>
      </c>
      <c r="I250" s="834" t="str">
        <f t="shared" si="27"/>
        <v>ND</v>
      </c>
      <c r="J250" s="834" t="str">
        <f t="shared" si="28"/>
        <v>ND</v>
      </c>
      <c r="K250" s="1294" t="s">
        <v>3730</v>
      </c>
      <c r="L250" s="1307">
        <v>45947</v>
      </c>
      <c r="M250" s="23" t="s">
        <v>10850</v>
      </c>
      <c r="N250" s="838"/>
      <c r="O250" s="838"/>
      <c r="P250" s="842"/>
      <c r="Q250" s="841"/>
      <c r="R250" s="838"/>
      <c r="S250" s="842"/>
      <c r="T250" s="842"/>
      <c r="U250" s="842"/>
      <c r="V250" s="842"/>
      <c r="W250" s="842"/>
      <c r="X250" s="842"/>
      <c r="Y250" s="842"/>
      <c r="Z250" s="842"/>
      <c r="AA250" s="842"/>
      <c r="AB250" s="842"/>
      <c r="AC250" s="842"/>
      <c r="AD250" s="842"/>
      <c r="AE250" s="842"/>
      <c r="AF250" s="842"/>
      <c r="AG250" s="842"/>
      <c r="AH250" s="842"/>
      <c r="AI250" s="842"/>
      <c r="AJ250" s="842"/>
      <c r="AK250" s="842"/>
      <c r="AL250" s="842"/>
      <c r="AM250" s="842"/>
      <c r="AN250" s="842"/>
      <c r="AO250" s="842"/>
      <c r="AP250" s="842"/>
      <c r="AQ250" s="842"/>
      <c r="AR250" s="842"/>
      <c r="AS250" s="842"/>
      <c r="AT250" s="842"/>
      <c r="AU250" s="842"/>
      <c r="AV250" s="842"/>
      <c r="AW250" s="842"/>
      <c r="AX250" s="842"/>
      <c r="AY250" s="842"/>
      <c r="AZ250" s="842"/>
    </row>
    <row r="251" spans="1:52" s="764" customFormat="1" ht="15" x14ac:dyDescent="0.25">
      <c r="A251" s="984" t="s">
        <v>8342</v>
      </c>
      <c r="B251" s="983"/>
      <c r="C251" s="983"/>
      <c r="D251" s="838" t="s">
        <v>10848</v>
      </c>
      <c r="E251" s="831" t="s">
        <v>10837</v>
      </c>
      <c r="F251" s="832">
        <f t="shared" si="33"/>
        <v>45947</v>
      </c>
      <c r="G251" s="833" t="str">
        <f t="shared" ref="G251:G314" si="34">IF($F251="","",INDEX($K251:$FI251,1,MATCH($F251,$K251:$FI251,)-1))</f>
        <v>A1</v>
      </c>
      <c r="H251" s="951" t="str">
        <f t="shared" ref="H251:H314" si="35">IF($F251="","",INDEX($K251:$FL251,1,MATCH($F251,$K251:$FL251,)+1))</f>
        <v>MR_DER-1294_25</v>
      </c>
      <c r="I251" s="834" t="str">
        <f t="shared" ref="I251:I314" si="36">IF(F251="NE",F251,IF(INDEX(K251:CP251,,MATCH(F251,K251:CP251,0)+3)&lt;&gt;0,INDEX(K251:CP251,,MATCH(F251,K251:CP251,0)+3),"ND"))</f>
        <v>ND</v>
      </c>
      <c r="J251" s="834" t="str">
        <f t="shared" ref="J251:J314" si="37">IF(G251="NE",G251,IF(INDEX(K251:CQ251,,MATCH(G251,K251:CQ251,0)+3)&lt;&gt;0,INDEX(K251:CQ251,,MATCH(G251,K251:CQ251,0)+3),"ND"))</f>
        <v>ND</v>
      </c>
      <c r="K251" s="1294" t="s">
        <v>3730</v>
      </c>
      <c r="L251" s="1307">
        <v>45947</v>
      </c>
      <c r="M251" s="23" t="s">
        <v>10850</v>
      </c>
      <c r="N251" s="838"/>
      <c r="O251" s="838"/>
      <c r="P251" s="842"/>
      <c r="Q251" s="841"/>
      <c r="R251" s="838"/>
      <c r="S251" s="842"/>
      <c r="T251" s="842"/>
      <c r="U251" s="842"/>
      <c r="V251" s="842"/>
      <c r="W251" s="842"/>
      <c r="X251" s="842"/>
      <c r="Y251" s="842"/>
      <c r="Z251" s="842"/>
      <c r="AA251" s="842"/>
      <c r="AB251" s="842"/>
      <c r="AC251" s="842"/>
      <c r="AD251" s="842"/>
      <c r="AE251" s="842"/>
      <c r="AF251" s="842"/>
      <c r="AG251" s="842"/>
      <c r="AH251" s="842"/>
      <c r="AI251" s="842"/>
      <c r="AJ251" s="842"/>
      <c r="AK251" s="842"/>
      <c r="AL251" s="842"/>
      <c r="AM251" s="842"/>
      <c r="AN251" s="842"/>
      <c r="AO251" s="842"/>
      <c r="AP251" s="842"/>
      <c r="AQ251" s="842"/>
      <c r="AR251" s="842"/>
      <c r="AS251" s="842"/>
      <c r="AT251" s="842"/>
      <c r="AU251" s="842"/>
      <c r="AV251" s="842"/>
      <c r="AW251" s="842"/>
      <c r="AX251" s="842"/>
      <c r="AY251" s="842"/>
      <c r="AZ251" s="842"/>
    </row>
    <row r="252" spans="1:52" s="809" customFormat="1" ht="15" x14ac:dyDescent="0.25">
      <c r="A252" s="1243" t="s">
        <v>8342</v>
      </c>
      <c r="B252" s="1020"/>
      <c r="C252" s="1020"/>
      <c r="D252" s="842" t="s">
        <v>10848</v>
      </c>
      <c r="E252" s="1265" t="s">
        <v>10838</v>
      </c>
      <c r="F252" s="1269">
        <f t="shared" si="33"/>
        <v>45947</v>
      </c>
      <c r="G252" s="1275" t="str">
        <f t="shared" si="34"/>
        <v>A1</v>
      </c>
      <c r="H252" s="1280" t="str">
        <f t="shared" si="35"/>
        <v>MR_DER-1294_25</v>
      </c>
      <c r="I252" s="1286" t="str">
        <f t="shared" si="36"/>
        <v>ND</v>
      </c>
      <c r="J252" s="1286" t="str">
        <f t="shared" si="37"/>
        <v>ND</v>
      </c>
      <c r="K252" s="1243" t="s">
        <v>3730</v>
      </c>
      <c r="L252" s="1306">
        <v>45947</v>
      </c>
      <c r="M252" s="23" t="s">
        <v>10850</v>
      </c>
      <c r="N252" s="842"/>
      <c r="O252" s="842"/>
      <c r="P252" s="842"/>
      <c r="Q252" s="842"/>
      <c r="R252" s="842"/>
      <c r="S252" s="842"/>
      <c r="T252" s="842"/>
      <c r="U252" s="842"/>
      <c r="V252" s="842"/>
      <c r="W252" s="842"/>
      <c r="X252" s="842"/>
      <c r="Y252" s="842"/>
      <c r="Z252" s="842"/>
      <c r="AA252" s="842"/>
      <c r="AB252" s="842"/>
      <c r="AC252" s="842"/>
      <c r="AD252" s="842"/>
      <c r="AE252" s="842"/>
      <c r="AF252" s="842"/>
      <c r="AG252" s="842"/>
      <c r="AH252" s="842"/>
      <c r="AI252" s="842"/>
      <c r="AJ252" s="842"/>
      <c r="AK252" s="842"/>
      <c r="AL252" s="842"/>
      <c r="AM252" s="842"/>
      <c r="AN252" s="842"/>
      <c r="AO252" s="842"/>
      <c r="AP252" s="842"/>
      <c r="AQ252" s="842"/>
      <c r="AR252" s="842"/>
      <c r="AS252" s="842"/>
      <c r="AT252" s="842"/>
      <c r="AU252" s="842"/>
      <c r="AV252" s="842"/>
      <c r="AW252" s="842"/>
      <c r="AX252" s="842"/>
      <c r="AY252" s="842"/>
      <c r="AZ252" s="842"/>
    </row>
    <row r="253" spans="1:52" s="764" customFormat="1" ht="15" x14ac:dyDescent="0.25">
      <c r="A253" s="984" t="s">
        <v>8342</v>
      </c>
      <c r="B253" s="983"/>
      <c r="C253" s="983"/>
      <c r="D253" s="838" t="s">
        <v>64</v>
      </c>
      <c r="E253" s="831" t="s">
        <v>2903</v>
      </c>
      <c r="F253" s="832">
        <f t="shared" si="33"/>
        <v>45947</v>
      </c>
      <c r="G253" s="833" t="str">
        <f t="shared" si="34"/>
        <v>A1</v>
      </c>
      <c r="H253" s="951" t="str">
        <f t="shared" si="35"/>
        <v>MR_DER-1294_25</v>
      </c>
      <c r="I253" s="834" t="str">
        <f t="shared" si="36"/>
        <v>ND</v>
      </c>
      <c r="J253" s="834" t="str">
        <f t="shared" si="37"/>
        <v>ND</v>
      </c>
      <c r="K253" s="1294" t="s">
        <v>3730</v>
      </c>
      <c r="L253" s="836">
        <v>45947</v>
      </c>
      <c r="M253" s="23" t="s">
        <v>10850</v>
      </c>
      <c r="N253" s="838"/>
      <c r="O253" s="838"/>
      <c r="P253" s="842"/>
      <c r="Q253" s="841"/>
      <c r="R253" s="838"/>
      <c r="S253" s="842"/>
      <c r="T253" s="842"/>
      <c r="U253" s="842"/>
      <c r="V253" s="842"/>
      <c r="W253" s="842"/>
      <c r="X253" s="842"/>
      <c r="Y253" s="842"/>
      <c r="Z253" s="842"/>
      <c r="AA253" s="842"/>
      <c r="AB253" s="842"/>
      <c r="AC253" s="842"/>
      <c r="AD253" s="842"/>
      <c r="AE253" s="842"/>
      <c r="AF253" s="842"/>
      <c r="AG253" s="842"/>
      <c r="AH253" s="842"/>
      <c r="AI253" s="842"/>
      <c r="AJ253" s="842"/>
      <c r="AK253" s="842"/>
      <c r="AL253" s="842"/>
      <c r="AM253" s="842"/>
      <c r="AN253" s="842"/>
      <c r="AO253" s="842"/>
      <c r="AP253" s="842"/>
      <c r="AQ253" s="842"/>
      <c r="AR253" s="842"/>
      <c r="AS253" s="842"/>
      <c r="AT253" s="842"/>
      <c r="AU253" s="842"/>
      <c r="AV253" s="842"/>
      <c r="AW253" s="842"/>
      <c r="AX253" s="842"/>
      <c r="AY253" s="842"/>
      <c r="AZ253" s="842"/>
    </row>
    <row r="254" spans="1:52" s="764" customFormat="1" ht="15" x14ac:dyDescent="0.25">
      <c r="A254" s="984" t="s">
        <v>8342</v>
      </c>
      <c r="B254" s="983"/>
      <c r="C254" s="983"/>
      <c r="D254" s="838" t="s">
        <v>64</v>
      </c>
      <c r="E254" s="831" t="s">
        <v>2904</v>
      </c>
      <c r="F254" s="832">
        <f t="shared" si="33"/>
        <v>45947</v>
      </c>
      <c r="G254" s="833" t="str">
        <f t="shared" si="34"/>
        <v>A1</v>
      </c>
      <c r="H254" s="951" t="str">
        <f t="shared" si="35"/>
        <v>MR_DER-1294_25</v>
      </c>
      <c r="I254" s="834" t="str">
        <f t="shared" si="36"/>
        <v>ND</v>
      </c>
      <c r="J254" s="834" t="str">
        <f t="shared" si="37"/>
        <v>ND</v>
      </c>
      <c r="K254" s="1294" t="s">
        <v>3730</v>
      </c>
      <c r="L254" s="836">
        <v>45947</v>
      </c>
      <c r="M254" s="23" t="s">
        <v>10850</v>
      </c>
      <c r="N254" s="838"/>
      <c r="O254" s="838"/>
      <c r="P254" s="842"/>
      <c r="Q254" s="841"/>
      <c r="R254" s="838"/>
      <c r="S254" s="842"/>
      <c r="T254" s="842"/>
      <c r="U254" s="842"/>
      <c r="V254" s="842"/>
      <c r="W254" s="842"/>
      <c r="X254" s="842"/>
      <c r="Y254" s="842"/>
      <c r="Z254" s="842"/>
      <c r="AA254" s="842"/>
      <c r="AB254" s="842"/>
      <c r="AC254" s="842"/>
      <c r="AD254" s="842"/>
      <c r="AE254" s="842"/>
      <c r="AF254" s="842"/>
      <c r="AG254" s="842"/>
      <c r="AH254" s="842"/>
      <c r="AI254" s="842"/>
      <c r="AJ254" s="842"/>
      <c r="AK254" s="842"/>
      <c r="AL254" s="842"/>
      <c r="AM254" s="842"/>
      <c r="AN254" s="842"/>
      <c r="AO254" s="842"/>
      <c r="AP254" s="842"/>
      <c r="AQ254" s="842"/>
      <c r="AR254" s="842"/>
      <c r="AS254" s="842"/>
      <c r="AT254" s="842"/>
      <c r="AU254" s="842"/>
      <c r="AV254" s="842"/>
      <c r="AW254" s="842"/>
      <c r="AX254" s="842"/>
      <c r="AY254" s="842"/>
      <c r="AZ254" s="842"/>
    </row>
    <row r="255" spans="1:52" s="764" customFormat="1" ht="15" x14ac:dyDescent="0.25">
      <c r="A255" s="984" t="s">
        <v>8342</v>
      </c>
      <c r="B255" s="983"/>
      <c r="C255" s="983"/>
      <c r="D255" s="838" t="s">
        <v>64</v>
      </c>
      <c r="E255" s="831" t="s">
        <v>2905</v>
      </c>
      <c r="F255" s="832">
        <f t="shared" si="33"/>
        <v>45947</v>
      </c>
      <c r="G255" s="833" t="str">
        <f t="shared" si="34"/>
        <v>A1</v>
      </c>
      <c r="H255" s="951" t="str">
        <f t="shared" si="35"/>
        <v>MR_DER-1294_25</v>
      </c>
      <c r="I255" s="834" t="str">
        <f t="shared" si="36"/>
        <v>ND</v>
      </c>
      <c r="J255" s="834" t="str">
        <f t="shared" si="37"/>
        <v>ND</v>
      </c>
      <c r="K255" s="1294" t="s">
        <v>3730</v>
      </c>
      <c r="L255" s="836">
        <v>45947</v>
      </c>
      <c r="M255" s="23" t="s">
        <v>10850</v>
      </c>
      <c r="N255" s="838"/>
      <c r="O255" s="838"/>
      <c r="P255" s="842"/>
      <c r="Q255" s="841"/>
      <c r="R255" s="838"/>
      <c r="S255" s="842"/>
      <c r="T255" s="842"/>
      <c r="U255" s="842"/>
      <c r="V255" s="842"/>
      <c r="W255" s="842"/>
      <c r="X255" s="842"/>
      <c r="Y255" s="842"/>
      <c r="Z255" s="842"/>
      <c r="AA255" s="842"/>
      <c r="AB255" s="842"/>
      <c r="AC255" s="842"/>
      <c r="AD255" s="842"/>
      <c r="AE255" s="842"/>
      <c r="AF255" s="842"/>
      <c r="AG255" s="842"/>
      <c r="AH255" s="842"/>
      <c r="AI255" s="842"/>
      <c r="AJ255" s="842"/>
      <c r="AK255" s="842"/>
      <c r="AL255" s="842"/>
      <c r="AM255" s="842"/>
      <c r="AN255" s="842"/>
      <c r="AO255" s="842"/>
      <c r="AP255" s="842"/>
      <c r="AQ255" s="842"/>
      <c r="AR255" s="842"/>
      <c r="AS255" s="842"/>
      <c r="AT255" s="842"/>
      <c r="AU255" s="842"/>
      <c r="AV255" s="842"/>
      <c r="AW255" s="842"/>
      <c r="AX255" s="842"/>
      <c r="AY255" s="842"/>
      <c r="AZ255" s="842"/>
    </row>
    <row r="256" spans="1:52" s="764" customFormat="1" ht="15" x14ac:dyDescent="0.25">
      <c r="A256" s="984" t="s">
        <v>8342</v>
      </c>
      <c r="B256" s="983"/>
      <c r="C256" s="983"/>
      <c r="D256" s="838" t="s">
        <v>64</v>
      </c>
      <c r="E256" s="831" t="s">
        <v>2906</v>
      </c>
      <c r="F256" s="832">
        <f t="shared" si="33"/>
        <v>45947</v>
      </c>
      <c r="G256" s="833" t="str">
        <f t="shared" si="34"/>
        <v>A1</v>
      </c>
      <c r="H256" s="951" t="str">
        <f t="shared" si="35"/>
        <v>MR_DER-1294_25</v>
      </c>
      <c r="I256" s="834" t="str">
        <f t="shared" si="36"/>
        <v>ND</v>
      </c>
      <c r="J256" s="834" t="str">
        <f t="shared" si="37"/>
        <v>ND</v>
      </c>
      <c r="K256" s="1294" t="s">
        <v>3730</v>
      </c>
      <c r="L256" s="836">
        <v>45947</v>
      </c>
      <c r="M256" s="23" t="s">
        <v>10850</v>
      </c>
      <c r="N256" s="838"/>
      <c r="O256" s="838"/>
      <c r="P256" s="842"/>
      <c r="Q256" s="841"/>
      <c r="R256" s="838"/>
      <c r="S256" s="842"/>
      <c r="T256" s="842"/>
      <c r="U256" s="842"/>
      <c r="V256" s="842"/>
      <c r="W256" s="842"/>
      <c r="X256" s="842"/>
      <c r="Y256" s="842"/>
      <c r="Z256" s="842"/>
      <c r="AA256" s="842"/>
      <c r="AB256" s="842"/>
      <c r="AC256" s="842"/>
      <c r="AD256" s="842"/>
      <c r="AE256" s="842"/>
      <c r="AF256" s="842"/>
      <c r="AG256" s="842"/>
      <c r="AH256" s="842"/>
      <c r="AI256" s="842"/>
      <c r="AJ256" s="842"/>
      <c r="AK256" s="842"/>
      <c r="AL256" s="842"/>
      <c r="AM256" s="842"/>
      <c r="AN256" s="842"/>
      <c r="AO256" s="842"/>
      <c r="AP256" s="842"/>
      <c r="AQ256" s="842"/>
      <c r="AR256" s="842"/>
      <c r="AS256" s="842"/>
      <c r="AT256" s="842"/>
      <c r="AU256" s="842"/>
      <c r="AV256" s="842"/>
      <c r="AW256" s="842"/>
      <c r="AX256" s="842"/>
      <c r="AY256" s="842"/>
      <c r="AZ256" s="842"/>
    </row>
    <row r="257" spans="1:52" s="764" customFormat="1" ht="15" x14ac:dyDescent="0.25">
      <c r="A257" s="984" t="s">
        <v>8342</v>
      </c>
      <c r="B257" s="983"/>
      <c r="C257" s="983"/>
      <c r="D257" s="838" t="s">
        <v>64</v>
      </c>
      <c r="E257" s="831" t="s">
        <v>2907</v>
      </c>
      <c r="F257" s="832">
        <f t="shared" si="33"/>
        <v>45947</v>
      </c>
      <c r="G257" s="833" t="str">
        <f t="shared" si="34"/>
        <v>A1</v>
      </c>
      <c r="H257" s="951" t="str">
        <f t="shared" si="35"/>
        <v>MR_DER-1294_25</v>
      </c>
      <c r="I257" s="834" t="str">
        <f t="shared" si="36"/>
        <v>ND</v>
      </c>
      <c r="J257" s="834" t="str">
        <f t="shared" si="37"/>
        <v>ND</v>
      </c>
      <c r="K257" s="1294" t="s">
        <v>3730</v>
      </c>
      <c r="L257" s="836">
        <v>45947</v>
      </c>
      <c r="M257" s="23" t="s">
        <v>10850</v>
      </c>
      <c r="N257" s="838"/>
      <c r="O257" s="838"/>
      <c r="P257" s="842"/>
      <c r="Q257" s="841"/>
      <c r="R257" s="838"/>
      <c r="S257" s="842"/>
      <c r="T257" s="842"/>
      <c r="U257" s="842"/>
      <c r="V257" s="842"/>
      <c r="W257" s="842"/>
      <c r="X257" s="842"/>
      <c r="Y257" s="842"/>
      <c r="Z257" s="842"/>
      <c r="AA257" s="842"/>
      <c r="AB257" s="842"/>
      <c r="AC257" s="842"/>
      <c r="AD257" s="842"/>
      <c r="AE257" s="842"/>
      <c r="AF257" s="842"/>
      <c r="AG257" s="842"/>
      <c r="AH257" s="842"/>
      <c r="AI257" s="842"/>
      <c r="AJ257" s="842"/>
      <c r="AK257" s="842"/>
      <c r="AL257" s="842"/>
      <c r="AM257" s="842"/>
      <c r="AN257" s="842"/>
      <c r="AO257" s="842"/>
      <c r="AP257" s="842"/>
      <c r="AQ257" s="842"/>
      <c r="AR257" s="842"/>
      <c r="AS257" s="842"/>
      <c r="AT257" s="842"/>
      <c r="AU257" s="842"/>
      <c r="AV257" s="842"/>
      <c r="AW257" s="842"/>
      <c r="AX257" s="842"/>
      <c r="AY257" s="842"/>
      <c r="AZ257" s="842"/>
    </row>
    <row r="258" spans="1:52" s="764" customFormat="1" ht="15" x14ac:dyDescent="0.25">
      <c r="A258" s="984" t="s">
        <v>8342</v>
      </c>
      <c r="B258" s="983"/>
      <c r="C258" s="983"/>
      <c r="D258" s="838" t="s">
        <v>64</v>
      </c>
      <c r="E258" s="831" t="s">
        <v>2908</v>
      </c>
      <c r="F258" s="832">
        <f t="shared" si="33"/>
        <v>45947</v>
      </c>
      <c r="G258" s="833" t="str">
        <f t="shared" si="34"/>
        <v>A1</v>
      </c>
      <c r="H258" s="951" t="str">
        <f t="shared" si="35"/>
        <v>MR_DER-1294_25</v>
      </c>
      <c r="I258" s="834" t="str">
        <f t="shared" si="36"/>
        <v>ND</v>
      </c>
      <c r="J258" s="834" t="str">
        <f t="shared" si="37"/>
        <v>ND</v>
      </c>
      <c r="K258" s="1294" t="s">
        <v>3730</v>
      </c>
      <c r="L258" s="836">
        <v>45947</v>
      </c>
      <c r="M258" s="23" t="s">
        <v>10850</v>
      </c>
      <c r="N258" s="838"/>
      <c r="O258" s="838"/>
      <c r="P258" s="842"/>
      <c r="Q258" s="841"/>
      <c r="R258" s="838"/>
      <c r="S258" s="842"/>
      <c r="T258" s="842"/>
      <c r="U258" s="842"/>
      <c r="V258" s="842"/>
      <c r="W258" s="842"/>
      <c r="X258" s="842"/>
      <c r="Y258" s="842"/>
      <c r="Z258" s="842"/>
      <c r="AA258" s="842"/>
      <c r="AB258" s="842"/>
      <c r="AC258" s="842"/>
      <c r="AD258" s="842"/>
      <c r="AE258" s="842"/>
      <c r="AF258" s="842"/>
      <c r="AG258" s="842"/>
      <c r="AH258" s="842"/>
      <c r="AI258" s="842"/>
      <c r="AJ258" s="842"/>
      <c r="AK258" s="842"/>
      <c r="AL258" s="842"/>
      <c r="AM258" s="842"/>
      <c r="AN258" s="842"/>
      <c r="AO258" s="842"/>
      <c r="AP258" s="842"/>
      <c r="AQ258" s="842"/>
      <c r="AR258" s="842"/>
      <c r="AS258" s="842"/>
      <c r="AT258" s="842"/>
      <c r="AU258" s="842"/>
      <c r="AV258" s="842"/>
      <c r="AW258" s="842"/>
      <c r="AX258" s="842"/>
      <c r="AY258" s="842"/>
      <c r="AZ258" s="842"/>
    </row>
    <row r="259" spans="1:52" s="764" customFormat="1" ht="15" x14ac:dyDescent="0.25">
      <c r="A259" s="984" t="s">
        <v>8342</v>
      </c>
      <c r="B259" s="983"/>
      <c r="C259" s="983"/>
      <c r="D259" s="838" t="s">
        <v>64</v>
      </c>
      <c r="E259" s="831" t="s">
        <v>2909</v>
      </c>
      <c r="F259" s="832">
        <f t="shared" si="33"/>
        <v>45947</v>
      </c>
      <c r="G259" s="833" t="str">
        <f t="shared" si="34"/>
        <v>A1</v>
      </c>
      <c r="H259" s="951" t="str">
        <f t="shared" si="35"/>
        <v>MR_DER-1294_25</v>
      </c>
      <c r="I259" s="834" t="str">
        <f t="shared" si="36"/>
        <v>ND</v>
      </c>
      <c r="J259" s="834" t="str">
        <f t="shared" si="37"/>
        <v>ND</v>
      </c>
      <c r="K259" s="1294" t="s">
        <v>3730</v>
      </c>
      <c r="L259" s="836">
        <v>45947</v>
      </c>
      <c r="M259" s="23" t="s">
        <v>10850</v>
      </c>
      <c r="N259" s="838"/>
      <c r="O259" s="838"/>
      <c r="P259" s="842"/>
      <c r="Q259" s="841"/>
      <c r="R259" s="838"/>
      <c r="S259" s="842"/>
      <c r="T259" s="842"/>
      <c r="U259" s="842"/>
      <c r="V259" s="842"/>
      <c r="W259" s="842"/>
      <c r="X259" s="842"/>
      <c r="Y259" s="842"/>
      <c r="Z259" s="842"/>
      <c r="AA259" s="842"/>
      <c r="AB259" s="842"/>
      <c r="AC259" s="842"/>
      <c r="AD259" s="842"/>
      <c r="AE259" s="842"/>
      <c r="AF259" s="842"/>
      <c r="AG259" s="842"/>
      <c r="AH259" s="842"/>
      <c r="AI259" s="842"/>
      <c r="AJ259" s="842"/>
      <c r="AK259" s="842"/>
      <c r="AL259" s="842"/>
      <c r="AM259" s="842"/>
      <c r="AN259" s="842"/>
      <c r="AO259" s="842"/>
      <c r="AP259" s="842"/>
      <c r="AQ259" s="842"/>
      <c r="AR259" s="842"/>
      <c r="AS259" s="842"/>
      <c r="AT259" s="842"/>
      <c r="AU259" s="842"/>
      <c r="AV259" s="842"/>
      <c r="AW259" s="842"/>
      <c r="AX259" s="842"/>
      <c r="AY259" s="842"/>
      <c r="AZ259" s="842"/>
    </row>
    <row r="260" spans="1:52" s="764" customFormat="1" ht="15" x14ac:dyDescent="0.25">
      <c r="A260" s="984" t="s">
        <v>8342</v>
      </c>
      <c r="B260" s="983"/>
      <c r="C260" s="983"/>
      <c r="D260" s="838" t="s">
        <v>64</v>
      </c>
      <c r="E260" s="831" t="s">
        <v>2910</v>
      </c>
      <c r="F260" s="832">
        <f t="shared" si="33"/>
        <v>45947</v>
      </c>
      <c r="G260" s="833" t="str">
        <f t="shared" si="34"/>
        <v>A1</v>
      </c>
      <c r="H260" s="951" t="str">
        <f t="shared" si="35"/>
        <v>MR_DER-1294_25</v>
      </c>
      <c r="I260" s="834" t="str">
        <f t="shared" si="36"/>
        <v>ND</v>
      </c>
      <c r="J260" s="834" t="str">
        <f t="shared" si="37"/>
        <v>ND</v>
      </c>
      <c r="K260" s="1294" t="s">
        <v>3730</v>
      </c>
      <c r="L260" s="836">
        <v>45947</v>
      </c>
      <c r="M260" s="23" t="s">
        <v>10850</v>
      </c>
      <c r="N260" s="838"/>
      <c r="O260" s="838"/>
      <c r="P260" s="842"/>
      <c r="Q260" s="841"/>
      <c r="R260" s="838"/>
      <c r="S260" s="842"/>
      <c r="T260" s="842"/>
      <c r="U260" s="842"/>
      <c r="V260" s="842"/>
      <c r="W260" s="842"/>
      <c r="X260" s="842"/>
      <c r="Y260" s="842"/>
      <c r="Z260" s="842"/>
      <c r="AA260" s="842"/>
      <c r="AB260" s="842"/>
      <c r="AC260" s="842"/>
      <c r="AD260" s="842"/>
      <c r="AE260" s="842"/>
      <c r="AF260" s="842"/>
      <c r="AG260" s="842"/>
      <c r="AH260" s="842"/>
      <c r="AI260" s="842"/>
      <c r="AJ260" s="842"/>
      <c r="AK260" s="842"/>
      <c r="AL260" s="842"/>
      <c r="AM260" s="842"/>
      <c r="AN260" s="842"/>
      <c r="AO260" s="842"/>
      <c r="AP260" s="842"/>
      <c r="AQ260" s="842"/>
      <c r="AR260" s="842"/>
      <c r="AS260" s="842"/>
      <c r="AT260" s="842"/>
      <c r="AU260" s="842"/>
      <c r="AV260" s="842"/>
      <c r="AW260" s="842"/>
      <c r="AX260" s="842"/>
      <c r="AY260" s="842"/>
      <c r="AZ260" s="842"/>
    </row>
    <row r="261" spans="1:52" s="764" customFormat="1" ht="15" x14ac:dyDescent="0.25">
      <c r="A261" s="984" t="s">
        <v>8342</v>
      </c>
      <c r="B261" s="983"/>
      <c r="C261" s="983"/>
      <c r="D261" s="838" t="s">
        <v>64</v>
      </c>
      <c r="E261" s="831" t="s">
        <v>2911</v>
      </c>
      <c r="F261" s="832">
        <f t="shared" si="33"/>
        <v>45947</v>
      </c>
      <c r="G261" s="833" t="str">
        <f t="shared" si="34"/>
        <v>A1</v>
      </c>
      <c r="H261" s="951" t="str">
        <f t="shared" si="35"/>
        <v>MR_DER-1294_25</v>
      </c>
      <c r="I261" s="834" t="str">
        <f t="shared" si="36"/>
        <v>ND</v>
      </c>
      <c r="J261" s="834" t="str">
        <f t="shared" si="37"/>
        <v>ND</v>
      </c>
      <c r="K261" s="1294" t="s">
        <v>3730</v>
      </c>
      <c r="L261" s="836">
        <v>45947</v>
      </c>
      <c r="M261" s="23" t="s">
        <v>10850</v>
      </c>
      <c r="N261" s="838"/>
      <c r="O261" s="838"/>
      <c r="P261" s="842"/>
      <c r="Q261" s="841"/>
      <c r="R261" s="838"/>
      <c r="S261" s="842"/>
      <c r="T261" s="842"/>
      <c r="U261" s="842"/>
      <c r="V261" s="842"/>
      <c r="W261" s="842"/>
      <c r="X261" s="842"/>
      <c r="Y261" s="842"/>
      <c r="Z261" s="842"/>
      <c r="AA261" s="842"/>
      <c r="AB261" s="842"/>
      <c r="AC261" s="842"/>
      <c r="AD261" s="842"/>
      <c r="AE261" s="842"/>
      <c r="AF261" s="842"/>
      <c r="AG261" s="842"/>
      <c r="AH261" s="842"/>
      <c r="AI261" s="842"/>
      <c r="AJ261" s="842"/>
      <c r="AK261" s="842"/>
      <c r="AL261" s="842"/>
      <c r="AM261" s="842"/>
      <c r="AN261" s="842"/>
      <c r="AO261" s="842"/>
      <c r="AP261" s="842"/>
      <c r="AQ261" s="842"/>
      <c r="AR261" s="842"/>
      <c r="AS261" s="842"/>
      <c r="AT261" s="842"/>
      <c r="AU261" s="842"/>
      <c r="AV261" s="842"/>
      <c r="AW261" s="842"/>
      <c r="AX261" s="842"/>
      <c r="AY261" s="842"/>
      <c r="AZ261" s="842"/>
    </row>
    <row r="262" spans="1:52" s="764" customFormat="1" ht="15" x14ac:dyDescent="0.25">
      <c r="A262" s="984" t="s">
        <v>8342</v>
      </c>
      <c r="B262" s="983"/>
      <c r="C262" s="983"/>
      <c r="D262" s="838" t="s">
        <v>64</v>
      </c>
      <c r="E262" s="831" t="s">
        <v>2912</v>
      </c>
      <c r="F262" s="832">
        <f t="shared" ref="F262:F293" si="38">IF(L262&lt;&gt;0,MAX(L262,R262,X262,AD262),"NE")</f>
        <v>45947</v>
      </c>
      <c r="G262" s="833" t="str">
        <f t="shared" si="34"/>
        <v>A1</v>
      </c>
      <c r="H262" s="951" t="str">
        <f t="shared" si="35"/>
        <v>MR_DER-1294_25</v>
      </c>
      <c r="I262" s="834" t="str">
        <f t="shared" si="36"/>
        <v>ND</v>
      </c>
      <c r="J262" s="834" t="str">
        <f t="shared" si="37"/>
        <v>ND</v>
      </c>
      <c r="K262" s="1294" t="s">
        <v>3730</v>
      </c>
      <c r="L262" s="836">
        <v>45947</v>
      </c>
      <c r="M262" s="23" t="s">
        <v>10850</v>
      </c>
      <c r="N262" s="838"/>
      <c r="O262" s="831"/>
      <c r="P262" s="1269"/>
      <c r="Q262" s="1331"/>
      <c r="R262" s="1334"/>
      <c r="S262" s="1286"/>
      <c r="T262" s="1286"/>
      <c r="U262" s="1243"/>
      <c r="V262" s="842"/>
      <c r="W262" s="842"/>
      <c r="X262" s="842"/>
      <c r="Y262" s="842"/>
      <c r="Z262" s="842"/>
      <c r="AA262" s="842"/>
      <c r="AB262" s="842"/>
      <c r="AC262" s="842"/>
      <c r="AD262" s="842"/>
      <c r="AE262" s="842"/>
      <c r="AF262" s="842"/>
      <c r="AG262" s="842"/>
      <c r="AH262" s="842"/>
      <c r="AI262" s="842"/>
      <c r="AJ262" s="842"/>
      <c r="AK262" s="842"/>
      <c r="AL262" s="842"/>
      <c r="AM262" s="842"/>
      <c r="AN262" s="842"/>
      <c r="AO262" s="842"/>
      <c r="AP262" s="842"/>
      <c r="AQ262" s="842"/>
      <c r="AR262" s="842"/>
      <c r="AS262" s="842"/>
      <c r="AT262" s="842"/>
      <c r="AU262" s="842"/>
      <c r="AV262" s="842"/>
      <c r="AW262" s="842"/>
      <c r="AX262" s="842"/>
      <c r="AY262" s="842"/>
      <c r="AZ262" s="842"/>
    </row>
    <row r="263" spans="1:52" s="764" customFormat="1" ht="15" x14ac:dyDescent="0.25">
      <c r="A263" s="984" t="s">
        <v>8342</v>
      </c>
      <c r="B263" s="983"/>
      <c r="C263" s="983"/>
      <c r="D263" s="838" t="s">
        <v>64</v>
      </c>
      <c r="E263" s="831" t="s">
        <v>2913</v>
      </c>
      <c r="F263" s="832">
        <f t="shared" si="38"/>
        <v>45947</v>
      </c>
      <c r="G263" s="833" t="str">
        <f t="shared" si="34"/>
        <v>A1</v>
      </c>
      <c r="H263" s="951" t="str">
        <f t="shared" si="35"/>
        <v>MR_DER-1294_25</v>
      </c>
      <c r="I263" s="834" t="str">
        <f t="shared" si="36"/>
        <v>ND</v>
      </c>
      <c r="J263" s="834" t="str">
        <f t="shared" si="37"/>
        <v>ND</v>
      </c>
      <c r="K263" s="1294" t="s">
        <v>3730</v>
      </c>
      <c r="L263" s="836">
        <v>45947</v>
      </c>
      <c r="M263" s="23" t="s">
        <v>10850</v>
      </c>
      <c r="N263" s="838"/>
      <c r="O263" s="831"/>
      <c r="P263" s="1269"/>
      <c r="Q263" s="1331"/>
      <c r="R263" s="1334"/>
      <c r="S263" s="1286"/>
      <c r="T263" s="1286"/>
      <c r="U263" s="1243"/>
      <c r="V263" s="842"/>
      <c r="W263" s="842"/>
      <c r="X263" s="842"/>
      <c r="Y263" s="842"/>
      <c r="Z263" s="842"/>
      <c r="AA263" s="842"/>
      <c r="AB263" s="842"/>
      <c r="AC263" s="842"/>
      <c r="AD263" s="842"/>
      <c r="AE263" s="842"/>
      <c r="AF263" s="842"/>
      <c r="AG263" s="842"/>
      <c r="AH263" s="842"/>
      <c r="AI263" s="842"/>
      <c r="AJ263" s="842"/>
      <c r="AK263" s="842"/>
      <c r="AL263" s="842"/>
      <c r="AM263" s="842"/>
      <c r="AN263" s="842"/>
      <c r="AO263" s="842"/>
      <c r="AP263" s="842"/>
      <c r="AQ263" s="842"/>
      <c r="AR263" s="842"/>
      <c r="AS263" s="842"/>
      <c r="AT263" s="842"/>
      <c r="AU263" s="842"/>
      <c r="AV263" s="842"/>
      <c r="AW263" s="842"/>
      <c r="AX263" s="842"/>
      <c r="AY263" s="842"/>
      <c r="AZ263" s="842"/>
    </row>
    <row r="264" spans="1:52" s="764" customFormat="1" ht="15" x14ac:dyDescent="0.25">
      <c r="A264" s="984" t="s">
        <v>8342</v>
      </c>
      <c r="B264" s="983"/>
      <c r="C264" s="983"/>
      <c r="D264" s="838" t="s">
        <v>64</v>
      </c>
      <c r="E264" s="831" t="s">
        <v>10839</v>
      </c>
      <c r="F264" s="832">
        <f t="shared" si="38"/>
        <v>45947</v>
      </c>
      <c r="G264" s="833" t="str">
        <f t="shared" si="34"/>
        <v>A1</v>
      </c>
      <c r="H264" s="951" t="str">
        <f t="shared" si="35"/>
        <v>MR_DER-1294_25</v>
      </c>
      <c r="I264" s="834" t="str">
        <f t="shared" si="36"/>
        <v>ND</v>
      </c>
      <c r="J264" s="834" t="str">
        <f t="shared" si="37"/>
        <v>ND</v>
      </c>
      <c r="K264" s="1294" t="s">
        <v>3730</v>
      </c>
      <c r="L264" s="836">
        <v>45947</v>
      </c>
      <c r="M264" s="23" t="s">
        <v>10850</v>
      </c>
      <c r="N264" s="838"/>
      <c r="O264" s="831"/>
      <c r="P264" s="1269"/>
      <c r="Q264" s="1331"/>
      <c r="R264" s="1334"/>
      <c r="S264" s="1286"/>
      <c r="T264" s="1286"/>
      <c r="U264" s="1243"/>
      <c r="V264" s="842"/>
      <c r="W264" s="842"/>
      <c r="X264" s="842"/>
      <c r="Y264" s="842"/>
      <c r="Z264" s="842"/>
      <c r="AA264" s="842"/>
      <c r="AB264" s="842"/>
      <c r="AC264" s="842"/>
      <c r="AD264" s="842"/>
      <c r="AE264" s="842"/>
      <c r="AF264" s="842"/>
      <c r="AG264" s="842"/>
      <c r="AH264" s="842"/>
      <c r="AI264" s="842"/>
      <c r="AJ264" s="842"/>
      <c r="AK264" s="842"/>
      <c r="AL264" s="842"/>
      <c r="AM264" s="842"/>
      <c r="AN264" s="842"/>
      <c r="AO264" s="842"/>
      <c r="AP264" s="842"/>
      <c r="AQ264" s="842"/>
      <c r="AR264" s="842"/>
      <c r="AS264" s="842"/>
      <c r="AT264" s="842"/>
      <c r="AU264" s="842"/>
      <c r="AV264" s="842"/>
      <c r="AW264" s="842"/>
      <c r="AX264" s="842"/>
      <c r="AY264" s="842"/>
      <c r="AZ264" s="842"/>
    </row>
    <row r="265" spans="1:52" s="764" customFormat="1" ht="15" x14ac:dyDescent="0.25">
      <c r="A265" s="984" t="s">
        <v>8342</v>
      </c>
      <c r="B265" s="983"/>
      <c r="C265" s="983"/>
      <c r="D265" s="838" t="s">
        <v>64</v>
      </c>
      <c r="E265" s="831" t="s">
        <v>10840</v>
      </c>
      <c r="F265" s="832">
        <f t="shared" si="38"/>
        <v>45947</v>
      </c>
      <c r="G265" s="833" t="str">
        <f t="shared" si="34"/>
        <v>A1</v>
      </c>
      <c r="H265" s="951" t="str">
        <f t="shared" si="35"/>
        <v>MR_DER-1294_25</v>
      </c>
      <c r="I265" s="834" t="str">
        <f t="shared" si="36"/>
        <v>ND</v>
      </c>
      <c r="J265" s="834" t="str">
        <f t="shared" si="37"/>
        <v>ND</v>
      </c>
      <c r="K265" s="1294" t="s">
        <v>3730</v>
      </c>
      <c r="L265" s="836">
        <v>45947</v>
      </c>
      <c r="M265" s="23" t="s">
        <v>10850</v>
      </c>
      <c r="N265" s="838"/>
      <c r="O265" s="831"/>
      <c r="P265" s="1269"/>
      <c r="Q265" s="1331"/>
      <c r="R265" s="1334"/>
      <c r="S265" s="1286"/>
      <c r="T265" s="1286"/>
      <c r="U265" s="1243"/>
      <c r="V265" s="842"/>
      <c r="W265" s="842"/>
      <c r="X265" s="842"/>
      <c r="Y265" s="842"/>
      <c r="Z265" s="842"/>
      <c r="AA265" s="842"/>
      <c r="AB265" s="842"/>
      <c r="AC265" s="842"/>
      <c r="AD265" s="842"/>
      <c r="AE265" s="842"/>
      <c r="AF265" s="842"/>
      <c r="AG265" s="842"/>
      <c r="AH265" s="842"/>
      <c r="AI265" s="842"/>
      <c r="AJ265" s="842"/>
      <c r="AK265" s="842"/>
      <c r="AL265" s="842"/>
      <c r="AM265" s="842"/>
      <c r="AN265" s="842"/>
      <c r="AO265" s="842"/>
      <c r="AP265" s="842"/>
      <c r="AQ265" s="842"/>
      <c r="AR265" s="842"/>
      <c r="AS265" s="842"/>
      <c r="AT265" s="842"/>
      <c r="AU265" s="842"/>
      <c r="AV265" s="842"/>
      <c r="AW265" s="842"/>
      <c r="AX265" s="842"/>
      <c r="AY265" s="842"/>
      <c r="AZ265" s="842"/>
    </row>
    <row r="266" spans="1:52" s="764" customFormat="1" ht="15" x14ac:dyDescent="0.25">
      <c r="A266" s="984" t="s">
        <v>8342</v>
      </c>
      <c r="B266" s="983"/>
      <c r="C266" s="983"/>
      <c r="D266" s="838" t="s">
        <v>64</v>
      </c>
      <c r="E266" s="831" t="s">
        <v>10841</v>
      </c>
      <c r="F266" s="832">
        <f t="shared" si="38"/>
        <v>45947</v>
      </c>
      <c r="G266" s="833" t="str">
        <f t="shared" si="34"/>
        <v>A1</v>
      </c>
      <c r="H266" s="951" t="str">
        <f t="shared" si="35"/>
        <v>MR_DER-1294_25</v>
      </c>
      <c r="I266" s="834" t="str">
        <f t="shared" si="36"/>
        <v>ND</v>
      </c>
      <c r="J266" s="834" t="str">
        <f t="shared" si="37"/>
        <v>ND</v>
      </c>
      <c r="K266" s="1294" t="s">
        <v>3730</v>
      </c>
      <c r="L266" s="836">
        <v>45947</v>
      </c>
      <c r="M266" s="23" t="s">
        <v>10850</v>
      </c>
      <c r="N266" s="838"/>
      <c r="O266" s="831"/>
      <c r="P266" s="1269"/>
      <c r="Q266" s="1331"/>
      <c r="R266" s="1334"/>
      <c r="S266" s="1286"/>
      <c r="T266" s="1286"/>
      <c r="U266" s="1243"/>
      <c r="V266" s="842"/>
      <c r="W266" s="842"/>
      <c r="X266" s="842"/>
      <c r="Y266" s="842"/>
      <c r="Z266" s="842"/>
      <c r="AA266" s="842"/>
      <c r="AB266" s="842"/>
      <c r="AC266" s="842"/>
      <c r="AD266" s="842"/>
      <c r="AE266" s="842"/>
      <c r="AF266" s="842"/>
      <c r="AG266" s="842"/>
      <c r="AH266" s="842"/>
      <c r="AI266" s="842"/>
      <c r="AJ266" s="842"/>
      <c r="AK266" s="842"/>
      <c r="AL266" s="842"/>
      <c r="AM266" s="842"/>
      <c r="AN266" s="842"/>
      <c r="AO266" s="842"/>
      <c r="AP266" s="842"/>
      <c r="AQ266" s="842"/>
      <c r="AR266" s="842"/>
      <c r="AS266" s="842"/>
      <c r="AT266" s="842"/>
      <c r="AU266" s="842"/>
      <c r="AV266" s="842"/>
      <c r="AW266" s="842"/>
      <c r="AX266" s="842"/>
      <c r="AY266" s="842"/>
      <c r="AZ266" s="842"/>
    </row>
    <row r="267" spans="1:52" s="725" customFormat="1" ht="15" x14ac:dyDescent="0.25">
      <c r="A267" s="948" t="s">
        <v>8263</v>
      </c>
      <c r="B267" s="855"/>
      <c r="C267" s="855"/>
      <c r="D267" s="851" t="s">
        <v>9804</v>
      </c>
      <c r="E267" s="847" t="s">
        <v>11359</v>
      </c>
      <c r="F267" s="813">
        <f t="shared" si="38"/>
        <v>45996</v>
      </c>
      <c r="G267" s="814" t="str">
        <f t="shared" si="34"/>
        <v>A</v>
      </c>
      <c r="H267" s="941" t="str">
        <f t="shared" si="35"/>
        <v>MR_DER-1433_25</v>
      </c>
      <c r="I267" s="816" t="str">
        <f t="shared" si="36"/>
        <v>ND</v>
      </c>
      <c r="J267" s="816" t="str">
        <f t="shared" si="37"/>
        <v>Aprovado</v>
      </c>
      <c r="K267" s="817" t="s">
        <v>3730</v>
      </c>
      <c r="L267" s="849">
        <v>45985</v>
      </c>
      <c r="M267" s="218" t="s">
        <v>11379</v>
      </c>
      <c r="N267" s="855" t="s">
        <v>5539</v>
      </c>
      <c r="O267" s="849">
        <v>45986</v>
      </c>
      <c r="Q267" s="848" t="s">
        <v>3748</v>
      </c>
      <c r="R267" s="849">
        <v>45989</v>
      </c>
      <c r="S267" s="218" t="s">
        <v>11475</v>
      </c>
      <c r="T267" s="1223" t="s">
        <v>9402</v>
      </c>
      <c r="U267" s="1303">
        <v>45994</v>
      </c>
      <c r="V267" s="1223"/>
      <c r="W267" s="725" t="s">
        <v>3748</v>
      </c>
      <c r="X267" s="1213">
        <v>45996</v>
      </c>
      <c r="Y267" s="218" t="s">
        <v>11517</v>
      </c>
    </row>
    <row r="268" spans="1:52" s="725" customFormat="1" ht="15" x14ac:dyDescent="0.25">
      <c r="A268" s="948" t="s">
        <v>8263</v>
      </c>
      <c r="B268" s="855"/>
      <c r="C268" s="855"/>
      <c r="D268" s="851" t="s">
        <v>9804</v>
      </c>
      <c r="E268" s="847" t="s">
        <v>11360</v>
      </c>
      <c r="F268" s="813">
        <f t="shared" si="38"/>
        <v>45996</v>
      </c>
      <c r="G268" s="814" t="str">
        <f t="shared" si="34"/>
        <v>A</v>
      </c>
      <c r="H268" s="941" t="str">
        <f t="shared" si="35"/>
        <v>MR_DER-1433_25</v>
      </c>
      <c r="I268" s="816" t="str">
        <f t="shared" si="36"/>
        <v>ND</v>
      </c>
      <c r="J268" s="816" t="str">
        <f t="shared" si="37"/>
        <v>Aprovado</v>
      </c>
      <c r="K268" s="817" t="s">
        <v>3730</v>
      </c>
      <c r="L268" s="849">
        <v>45985</v>
      </c>
      <c r="M268" s="218" t="s">
        <v>11379</v>
      </c>
      <c r="N268" s="855" t="s">
        <v>5539</v>
      </c>
      <c r="O268" s="849">
        <v>45986</v>
      </c>
      <c r="Q268" s="848" t="s">
        <v>3748</v>
      </c>
      <c r="R268" s="849">
        <v>45989</v>
      </c>
      <c r="S268" s="218" t="s">
        <v>11475</v>
      </c>
      <c r="T268" s="1223" t="s">
        <v>9402</v>
      </c>
      <c r="U268" s="1303">
        <v>45994</v>
      </c>
      <c r="V268" s="1223"/>
      <c r="W268" s="725" t="s">
        <v>3748</v>
      </c>
      <c r="X268" s="1213">
        <v>45996</v>
      </c>
      <c r="Y268" s="218" t="s">
        <v>11517</v>
      </c>
    </row>
    <row r="269" spans="1:52" s="725" customFormat="1" ht="15" x14ac:dyDescent="0.25">
      <c r="A269" s="948" t="s">
        <v>8263</v>
      </c>
      <c r="B269" s="855"/>
      <c r="C269" s="855"/>
      <c r="D269" s="851" t="s">
        <v>9804</v>
      </c>
      <c r="E269" s="847" t="s">
        <v>11361</v>
      </c>
      <c r="F269" s="813">
        <f t="shared" si="38"/>
        <v>45996</v>
      </c>
      <c r="G269" s="814" t="str">
        <f t="shared" si="34"/>
        <v>A</v>
      </c>
      <c r="H269" s="941" t="str">
        <f t="shared" si="35"/>
        <v>MR_DER-1433_25</v>
      </c>
      <c r="I269" s="816" t="str">
        <f t="shared" si="36"/>
        <v>ND</v>
      </c>
      <c r="J269" s="816" t="str">
        <f t="shared" si="37"/>
        <v>Aprovado</v>
      </c>
      <c r="K269" s="817" t="s">
        <v>3730</v>
      </c>
      <c r="L269" s="849">
        <v>45985</v>
      </c>
      <c r="M269" s="218" t="s">
        <v>11379</v>
      </c>
      <c r="N269" s="855" t="s">
        <v>5539</v>
      </c>
      <c r="O269" s="849">
        <v>45986</v>
      </c>
      <c r="Q269" s="848" t="s">
        <v>3748</v>
      </c>
      <c r="R269" s="849">
        <v>45989</v>
      </c>
      <c r="S269" s="218" t="s">
        <v>11475</v>
      </c>
      <c r="T269" s="1223" t="s">
        <v>9402</v>
      </c>
      <c r="U269" s="1303">
        <v>45994</v>
      </c>
      <c r="V269" s="1223"/>
      <c r="W269" s="725" t="s">
        <v>3748</v>
      </c>
      <c r="X269" s="1213">
        <v>45996</v>
      </c>
      <c r="Y269" s="218" t="s">
        <v>11517</v>
      </c>
    </row>
    <row r="270" spans="1:52" s="725" customFormat="1" ht="15" x14ac:dyDescent="0.25">
      <c r="A270" s="948" t="s">
        <v>8263</v>
      </c>
      <c r="B270" s="855"/>
      <c r="C270" s="855"/>
      <c r="D270" s="851" t="s">
        <v>9804</v>
      </c>
      <c r="E270" s="847" t="s">
        <v>11362</v>
      </c>
      <c r="F270" s="813">
        <f t="shared" si="38"/>
        <v>45996</v>
      </c>
      <c r="G270" s="814" t="str">
        <f t="shared" si="34"/>
        <v>A</v>
      </c>
      <c r="H270" s="941" t="str">
        <f t="shared" si="35"/>
        <v>MR_DER-1433_25</v>
      </c>
      <c r="I270" s="816" t="str">
        <f t="shared" si="36"/>
        <v>ND</v>
      </c>
      <c r="J270" s="816" t="str">
        <f t="shared" si="37"/>
        <v>Aprovado</v>
      </c>
      <c r="K270" s="817" t="s">
        <v>3730</v>
      </c>
      <c r="L270" s="849">
        <v>45985</v>
      </c>
      <c r="M270" s="218" t="s">
        <v>11379</v>
      </c>
      <c r="N270" s="855" t="s">
        <v>5539</v>
      </c>
      <c r="O270" s="849">
        <v>45986</v>
      </c>
      <c r="Q270" s="848" t="s">
        <v>3748</v>
      </c>
      <c r="R270" s="849">
        <v>45989</v>
      </c>
      <c r="S270" s="218" t="s">
        <v>11475</v>
      </c>
      <c r="T270" s="1223" t="s">
        <v>9402</v>
      </c>
      <c r="U270" s="1303">
        <v>45994</v>
      </c>
      <c r="V270" s="1223"/>
      <c r="W270" s="725" t="s">
        <v>3748</v>
      </c>
      <c r="X270" s="1213">
        <v>45996</v>
      </c>
      <c r="Y270" s="218" t="s">
        <v>11517</v>
      </c>
    </row>
    <row r="271" spans="1:52" s="725" customFormat="1" ht="15" x14ac:dyDescent="0.25">
      <c r="A271" s="948" t="s">
        <v>8263</v>
      </c>
      <c r="B271" s="855"/>
      <c r="C271" s="855"/>
      <c r="D271" s="851" t="s">
        <v>9804</v>
      </c>
      <c r="E271" s="847" t="s">
        <v>11363</v>
      </c>
      <c r="F271" s="813">
        <f t="shared" si="38"/>
        <v>45996</v>
      </c>
      <c r="G271" s="814" t="str">
        <f t="shared" si="34"/>
        <v>A</v>
      </c>
      <c r="H271" s="941" t="str">
        <f t="shared" si="35"/>
        <v>MR_DER-1433_25</v>
      </c>
      <c r="I271" s="816" t="str">
        <f t="shared" si="36"/>
        <v>ND</v>
      </c>
      <c r="J271" s="816" t="str">
        <f t="shared" si="37"/>
        <v>Aprovado</v>
      </c>
      <c r="K271" s="817" t="s">
        <v>3730</v>
      </c>
      <c r="L271" s="849">
        <v>45985</v>
      </c>
      <c r="M271" s="218" t="s">
        <v>11379</v>
      </c>
      <c r="N271" s="855" t="s">
        <v>5539</v>
      </c>
      <c r="O271" s="849">
        <v>45986</v>
      </c>
      <c r="Q271" s="848" t="s">
        <v>3748</v>
      </c>
      <c r="R271" s="849">
        <v>45989</v>
      </c>
      <c r="S271" s="218" t="s">
        <v>11475</v>
      </c>
      <c r="T271" s="1223" t="s">
        <v>9402</v>
      </c>
      <c r="U271" s="1303">
        <v>45994</v>
      </c>
      <c r="V271" s="1223"/>
      <c r="W271" s="725" t="s">
        <v>3748</v>
      </c>
      <c r="X271" s="1213">
        <v>45996</v>
      </c>
      <c r="Y271" s="218" t="s">
        <v>11517</v>
      </c>
    </row>
    <row r="272" spans="1:52" s="725" customFormat="1" ht="15" x14ac:dyDescent="0.25">
      <c r="A272" s="948" t="s">
        <v>8263</v>
      </c>
      <c r="B272" s="855"/>
      <c r="C272" s="855"/>
      <c r="D272" s="851" t="s">
        <v>9804</v>
      </c>
      <c r="E272" s="847" t="s">
        <v>11364</v>
      </c>
      <c r="F272" s="813">
        <f t="shared" si="38"/>
        <v>45996</v>
      </c>
      <c r="G272" s="814" t="str">
        <f t="shared" si="34"/>
        <v>A</v>
      </c>
      <c r="H272" s="941" t="str">
        <f t="shared" si="35"/>
        <v>MR_DER-1433_25</v>
      </c>
      <c r="I272" s="816" t="str">
        <f t="shared" si="36"/>
        <v>ND</v>
      </c>
      <c r="J272" s="816" t="str">
        <f t="shared" si="37"/>
        <v>Aprovado</v>
      </c>
      <c r="K272" s="817" t="s">
        <v>3730</v>
      </c>
      <c r="L272" s="849">
        <v>45985</v>
      </c>
      <c r="M272" s="218" t="s">
        <v>11379</v>
      </c>
      <c r="N272" s="855" t="s">
        <v>5539</v>
      </c>
      <c r="O272" s="849">
        <v>45986</v>
      </c>
      <c r="Q272" s="848" t="s">
        <v>3748</v>
      </c>
      <c r="R272" s="849">
        <v>45989</v>
      </c>
      <c r="S272" s="218" t="s">
        <v>11475</v>
      </c>
      <c r="T272" s="1223" t="s">
        <v>9402</v>
      </c>
      <c r="U272" s="1303">
        <v>45994</v>
      </c>
      <c r="V272" s="1223"/>
      <c r="W272" s="725" t="s">
        <v>3748</v>
      </c>
      <c r="X272" s="1213">
        <v>45996</v>
      </c>
      <c r="Y272" s="218" t="s">
        <v>11517</v>
      </c>
    </row>
    <row r="273" spans="1:52" s="725" customFormat="1" ht="15" x14ac:dyDescent="0.25">
      <c r="A273" s="948" t="s">
        <v>8263</v>
      </c>
      <c r="B273" s="855"/>
      <c r="C273" s="855"/>
      <c r="D273" s="851" t="s">
        <v>9804</v>
      </c>
      <c r="E273" s="847" t="s">
        <v>11365</v>
      </c>
      <c r="F273" s="813">
        <f t="shared" si="38"/>
        <v>45996</v>
      </c>
      <c r="G273" s="814" t="str">
        <f t="shared" si="34"/>
        <v>A</v>
      </c>
      <c r="H273" s="941" t="str">
        <f t="shared" si="35"/>
        <v>MR_DER-1433_25</v>
      </c>
      <c r="I273" s="816" t="str">
        <f t="shared" si="36"/>
        <v>ND</v>
      </c>
      <c r="J273" s="816" t="str">
        <f t="shared" si="37"/>
        <v>Aprovado</v>
      </c>
      <c r="K273" s="817" t="s">
        <v>3730</v>
      </c>
      <c r="L273" s="849">
        <v>45985</v>
      </c>
      <c r="M273" s="218" t="s">
        <v>11379</v>
      </c>
      <c r="N273" s="855" t="s">
        <v>5539</v>
      </c>
      <c r="O273" s="849">
        <v>45986</v>
      </c>
      <c r="Q273" s="848" t="s">
        <v>3748</v>
      </c>
      <c r="R273" s="849">
        <v>45989</v>
      </c>
      <c r="S273" s="218" t="s">
        <v>11475</v>
      </c>
      <c r="T273" s="1223" t="s">
        <v>9402</v>
      </c>
      <c r="U273" s="1303">
        <v>45994</v>
      </c>
      <c r="V273" s="1223"/>
      <c r="W273" s="725" t="s">
        <v>3748</v>
      </c>
      <c r="X273" s="1213">
        <v>45996</v>
      </c>
      <c r="Y273" s="218" t="s">
        <v>11517</v>
      </c>
    </row>
    <row r="274" spans="1:52" s="725" customFormat="1" ht="15" x14ac:dyDescent="0.25">
      <c r="A274" s="948" t="s">
        <v>8263</v>
      </c>
      <c r="B274" s="855"/>
      <c r="C274" s="855"/>
      <c r="D274" s="851" t="s">
        <v>9804</v>
      </c>
      <c r="E274" s="847" t="s">
        <v>11366</v>
      </c>
      <c r="F274" s="813">
        <f t="shared" si="38"/>
        <v>45996</v>
      </c>
      <c r="G274" s="814" t="str">
        <f t="shared" si="34"/>
        <v>A</v>
      </c>
      <c r="H274" s="941" t="str">
        <f t="shared" si="35"/>
        <v>MR_DER-1433_25</v>
      </c>
      <c r="I274" s="816" t="str">
        <f t="shared" si="36"/>
        <v>ND</v>
      </c>
      <c r="J274" s="816" t="str">
        <f t="shared" si="37"/>
        <v>Aprovado</v>
      </c>
      <c r="K274" s="817" t="s">
        <v>3730</v>
      </c>
      <c r="L274" s="849">
        <v>45985</v>
      </c>
      <c r="M274" s="218" t="s">
        <v>11379</v>
      </c>
      <c r="N274" s="855" t="s">
        <v>5539</v>
      </c>
      <c r="O274" s="849">
        <v>45986</v>
      </c>
      <c r="Q274" s="848" t="s">
        <v>3748</v>
      </c>
      <c r="R274" s="849">
        <v>45989</v>
      </c>
      <c r="S274" s="218" t="s">
        <v>11475</v>
      </c>
      <c r="T274" s="1223" t="s">
        <v>9402</v>
      </c>
      <c r="U274" s="1303">
        <v>45994</v>
      </c>
      <c r="V274" s="1223"/>
      <c r="W274" s="725" t="s">
        <v>3748</v>
      </c>
      <c r="X274" s="1213">
        <v>45996</v>
      </c>
      <c r="Y274" s="218" t="s">
        <v>11517</v>
      </c>
    </row>
    <row r="275" spans="1:52" s="725" customFormat="1" ht="15" x14ac:dyDescent="0.25">
      <c r="A275" s="948" t="s">
        <v>8263</v>
      </c>
      <c r="B275" s="855"/>
      <c r="C275" s="855"/>
      <c r="D275" s="851" t="s">
        <v>9804</v>
      </c>
      <c r="E275" s="847" t="s">
        <v>11367</v>
      </c>
      <c r="F275" s="813">
        <f t="shared" si="38"/>
        <v>45996</v>
      </c>
      <c r="G275" s="814" t="str">
        <f t="shared" si="34"/>
        <v>A</v>
      </c>
      <c r="H275" s="941" t="str">
        <f t="shared" si="35"/>
        <v>MR_DER-1433_25</v>
      </c>
      <c r="I275" s="816" t="str">
        <f t="shared" si="36"/>
        <v>ND</v>
      </c>
      <c r="J275" s="816" t="str">
        <f t="shared" si="37"/>
        <v>Aprovado</v>
      </c>
      <c r="K275" s="817" t="s">
        <v>3730</v>
      </c>
      <c r="L275" s="849">
        <v>45985</v>
      </c>
      <c r="M275" s="218" t="s">
        <v>11379</v>
      </c>
      <c r="N275" s="855" t="s">
        <v>5537</v>
      </c>
      <c r="O275" s="849">
        <v>45986</v>
      </c>
      <c r="Q275" s="848" t="s">
        <v>3748</v>
      </c>
      <c r="R275" s="849">
        <v>45989</v>
      </c>
      <c r="S275" s="218" t="s">
        <v>11475</v>
      </c>
      <c r="T275" s="1223" t="s">
        <v>9402</v>
      </c>
      <c r="U275" s="1303">
        <v>45994</v>
      </c>
      <c r="V275" s="1223"/>
      <c r="W275" s="725" t="s">
        <v>3748</v>
      </c>
      <c r="X275" s="1213">
        <v>45996</v>
      </c>
      <c r="Y275" s="218" t="s">
        <v>11517</v>
      </c>
    </row>
    <row r="276" spans="1:52" s="725" customFormat="1" ht="15" x14ac:dyDescent="0.25">
      <c r="A276" s="948" t="s">
        <v>8263</v>
      </c>
      <c r="B276" s="855"/>
      <c r="C276" s="855"/>
      <c r="D276" s="851" t="s">
        <v>9804</v>
      </c>
      <c r="E276" s="847" t="s">
        <v>11368</v>
      </c>
      <c r="F276" s="813">
        <f t="shared" si="38"/>
        <v>45996</v>
      </c>
      <c r="G276" s="814" t="str">
        <f t="shared" si="34"/>
        <v>A</v>
      </c>
      <c r="H276" s="941" t="str">
        <f t="shared" si="35"/>
        <v>MR_DER-1433_25</v>
      </c>
      <c r="I276" s="816" t="str">
        <f t="shared" si="36"/>
        <v>ND</v>
      </c>
      <c r="J276" s="816" t="str">
        <f t="shared" si="37"/>
        <v>Aprovado</v>
      </c>
      <c r="K276" s="817" t="s">
        <v>3730</v>
      </c>
      <c r="L276" s="849">
        <v>45985</v>
      </c>
      <c r="M276" s="218" t="s">
        <v>11379</v>
      </c>
      <c r="N276" s="855" t="s">
        <v>5539</v>
      </c>
      <c r="O276" s="849">
        <v>45986</v>
      </c>
      <c r="Q276" s="848" t="s">
        <v>3748</v>
      </c>
      <c r="R276" s="849">
        <v>45989</v>
      </c>
      <c r="S276" s="218" t="s">
        <v>11475</v>
      </c>
      <c r="T276" s="1223" t="s">
        <v>9402</v>
      </c>
      <c r="U276" s="1303">
        <v>45994</v>
      </c>
      <c r="V276" s="1223"/>
      <c r="W276" s="725" t="s">
        <v>3748</v>
      </c>
      <c r="X276" s="1213">
        <v>45996</v>
      </c>
      <c r="Y276" s="218" t="s">
        <v>11517</v>
      </c>
    </row>
    <row r="277" spans="1:52" s="725" customFormat="1" ht="15" x14ac:dyDescent="0.25">
      <c r="A277" s="948" t="s">
        <v>8263</v>
      </c>
      <c r="B277" s="855"/>
      <c r="C277" s="855"/>
      <c r="D277" s="851" t="s">
        <v>9804</v>
      </c>
      <c r="E277" s="847" t="s">
        <v>11369</v>
      </c>
      <c r="F277" s="813">
        <f t="shared" si="38"/>
        <v>45996</v>
      </c>
      <c r="G277" s="814" t="str">
        <f t="shared" si="34"/>
        <v>A</v>
      </c>
      <c r="H277" s="941" t="str">
        <f t="shared" si="35"/>
        <v>MR_DER-1433_25</v>
      </c>
      <c r="I277" s="816" t="str">
        <f t="shared" si="36"/>
        <v>ND</v>
      </c>
      <c r="J277" s="816" t="str">
        <f t="shared" si="37"/>
        <v>Aprovado</v>
      </c>
      <c r="K277" s="817" t="s">
        <v>3730</v>
      </c>
      <c r="L277" s="849">
        <v>45985</v>
      </c>
      <c r="M277" s="218" t="s">
        <v>11379</v>
      </c>
      <c r="N277" s="855" t="s">
        <v>5537</v>
      </c>
      <c r="O277" s="849">
        <v>45986</v>
      </c>
      <c r="Q277" s="848" t="s">
        <v>3748</v>
      </c>
      <c r="R277" s="849">
        <v>45989</v>
      </c>
      <c r="S277" s="218" t="s">
        <v>11475</v>
      </c>
      <c r="T277" s="1223" t="s">
        <v>9402</v>
      </c>
      <c r="U277" s="1303">
        <v>45994</v>
      </c>
      <c r="V277" s="1223"/>
      <c r="W277" s="725" t="s">
        <v>3748</v>
      </c>
      <c r="X277" s="1213">
        <v>45996</v>
      </c>
      <c r="Y277" s="218" t="s">
        <v>11517</v>
      </c>
    </row>
    <row r="278" spans="1:52" s="725" customFormat="1" ht="15" x14ac:dyDescent="0.25">
      <c r="A278" s="948" t="s">
        <v>8263</v>
      </c>
      <c r="B278" s="855"/>
      <c r="C278" s="855"/>
      <c r="D278" s="851" t="s">
        <v>9804</v>
      </c>
      <c r="E278" s="847" t="s">
        <v>11370</v>
      </c>
      <c r="F278" s="813">
        <f t="shared" si="38"/>
        <v>45996</v>
      </c>
      <c r="G278" s="814" t="str">
        <f t="shared" si="34"/>
        <v>A</v>
      </c>
      <c r="H278" s="941" t="str">
        <f t="shared" si="35"/>
        <v>MR_DER-1433_25</v>
      </c>
      <c r="I278" s="816" t="str">
        <f t="shared" si="36"/>
        <v>ND</v>
      </c>
      <c r="J278" s="816" t="str">
        <f t="shared" si="37"/>
        <v>Aprovado</v>
      </c>
      <c r="K278" s="817" t="s">
        <v>3730</v>
      </c>
      <c r="L278" s="849">
        <v>45985</v>
      </c>
      <c r="M278" s="218" t="s">
        <v>11379</v>
      </c>
      <c r="N278" s="855" t="s">
        <v>5539</v>
      </c>
      <c r="O278" s="849">
        <v>45986</v>
      </c>
      <c r="Q278" s="848" t="s">
        <v>3748</v>
      </c>
      <c r="R278" s="849">
        <v>45989</v>
      </c>
      <c r="S278" s="218" t="s">
        <v>11475</v>
      </c>
      <c r="T278" s="1223" t="s">
        <v>9402</v>
      </c>
      <c r="U278" s="1303">
        <v>45994</v>
      </c>
      <c r="V278" s="1223"/>
      <c r="W278" s="725" t="s">
        <v>3748</v>
      </c>
      <c r="X278" s="1213">
        <v>45996</v>
      </c>
      <c r="Y278" s="218" t="s">
        <v>11517</v>
      </c>
    </row>
    <row r="279" spans="1:52" s="725" customFormat="1" ht="15" x14ac:dyDescent="0.25">
      <c r="A279" s="948" t="s">
        <v>8263</v>
      </c>
      <c r="B279" s="855"/>
      <c r="C279" s="855"/>
      <c r="D279" s="851" t="s">
        <v>9804</v>
      </c>
      <c r="E279" s="847" t="s">
        <v>11371</v>
      </c>
      <c r="F279" s="813">
        <f t="shared" si="38"/>
        <v>45996</v>
      </c>
      <c r="G279" s="814" t="str">
        <f t="shared" si="34"/>
        <v>A</v>
      </c>
      <c r="H279" s="941" t="str">
        <f t="shared" si="35"/>
        <v>MR_DER-1433_25</v>
      </c>
      <c r="I279" s="816" t="str">
        <f t="shared" si="36"/>
        <v>ND</v>
      </c>
      <c r="J279" s="816" t="str">
        <f t="shared" si="37"/>
        <v>Aprovado</v>
      </c>
      <c r="K279" s="817" t="s">
        <v>3730</v>
      </c>
      <c r="L279" s="849">
        <v>45985</v>
      </c>
      <c r="M279" s="218" t="s">
        <v>11379</v>
      </c>
      <c r="N279" s="855" t="s">
        <v>5539</v>
      </c>
      <c r="O279" s="849">
        <v>45986</v>
      </c>
      <c r="Q279" s="848" t="s">
        <v>3748</v>
      </c>
      <c r="R279" s="849">
        <v>45989</v>
      </c>
      <c r="S279" s="218" t="s">
        <v>11475</v>
      </c>
      <c r="T279" s="1223" t="s">
        <v>9402</v>
      </c>
      <c r="U279" s="1303">
        <v>45994</v>
      </c>
      <c r="V279" s="1223"/>
      <c r="W279" s="725" t="s">
        <v>3748</v>
      </c>
      <c r="X279" s="1213">
        <v>45996</v>
      </c>
      <c r="Y279" s="218" t="s">
        <v>11517</v>
      </c>
    </row>
    <row r="280" spans="1:52" s="725" customFormat="1" ht="15" x14ac:dyDescent="0.25">
      <c r="A280" s="948" t="s">
        <v>8263</v>
      </c>
      <c r="B280" s="855"/>
      <c r="C280" s="855"/>
      <c r="D280" s="851" t="s">
        <v>9804</v>
      </c>
      <c r="E280" s="847" t="s">
        <v>11372</v>
      </c>
      <c r="F280" s="813">
        <f t="shared" si="38"/>
        <v>45996</v>
      </c>
      <c r="G280" s="814" t="str">
        <f t="shared" si="34"/>
        <v>A</v>
      </c>
      <c r="H280" s="941" t="str">
        <f t="shared" si="35"/>
        <v>MR_DER-1433_25</v>
      </c>
      <c r="I280" s="816" t="str">
        <f t="shared" si="36"/>
        <v>ND</v>
      </c>
      <c r="J280" s="816" t="str">
        <f t="shared" si="37"/>
        <v>Aprovado</v>
      </c>
      <c r="K280" s="817" t="s">
        <v>3730</v>
      </c>
      <c r="L280" s="849">
        <v>45985</v>
      </c>
      <c r="M280" s="218" t="s">
        <v>11379</v>
      </c>
      <c r="N280" s="855" t="s">
        <v>5539</v>
      </c>
      <c r="O280" s="849">
        <v>45986</v>
      </c>
      <c r="Q280" s="848" t="s">
        <v>3748</v>
      </c>
      <c r="R280" s="849">
        <v>45989</v>
      </c>
      <c r="S280" s="218" t="s">
        <v>11475</v>
      </c>
      <c r="T280" s="1223" t="s">
        <v>9402</v>
      </c>
      <c r="U280" s="1303">
        <v>45994</v>
      </c>
      <c r="V280" s="1223"/>
      <c r="W280" s="725" t="s">
        <v>3748</v>
      </c>
      <c r="X280" s="1213">
        <v>45996</v>
      </c>
      <c r="Y280" s="218" t="s">
        <v>11517</v>
      </c>
    </row>
    <row r="281" spans="1:52" s="725" customFormat="1" ht="15" x14ac:dyDescent="0.25">
      <c r="A281" s="948" t="s">
        <v>8263</v>
      </c>
      <c r="B281" s="855"/>
      <c r="C281" s="855"/>
      <c r="D281" s="851" t="s">
        <v>9804</v>
      </c>
      <c r="E281" s="847" t="s">
        <v>11373</v>
      </c>
      <c r="F281" s="813">
        <f t="shared" si="38"/>
        <v>45996</v>
      </c>
      <c r="G281" s="814" t="str">
        <f t="shared" si="34"/>
        <v>A</v>
      </c>
      <c r="H281" s="941" t="str">
        <f t="shared" si="35"/>
        <v>MR_DER-1433_25</v>
      </c>
      <c r="I281" s="816" t="str">
        <f t="shared" si="36"/>
        <v>ND</v>
      </c>
      <c r="J281" s="816" t="str">
        <f t="shared" si="37"/>
        <v>Aprovado</v>
      </c>
      <c r="K281" s="817" t="s">
        <v>3730</v>
      </c>
      <c r="L281" s="849">
        <v>45985</v>
      </c>
      <c r="M281" s="218" t="s">
        <v>11379</v>
      </c>
      <c r="N281" s="855" t="s">
        <v>5539</v>
      </c>
      <c r="O281" s="849">
        <v>45986</v>
      </c>
      <c r="Q281" s="848" t="s">
        <v>3748</v>
      </c>
      <c r="R281" s="849">
        <v>45989</v>
      </c>
      <c r="S281" s="218" t="s">
        <v>11475</v>
      </c>
      <c r="T281" s="1223" t="s">
        <v>9402</v>
      </c>
      <c r="U281" s="1303">
        <v>45994</v>
      </c>
      <c r="V281" s="1223"/>
      <c r="W281" s="725" t="s">
        <v>3748</v>
      </c>
      <c r="X281" s="1213">
        <v>45996</v>
      </c>
      <c r="Y281" s="218" t="s">
        <v>11517</v>
      </c>
    </row>
    <row r="282" spans="1:52" s="725" customFormat="1" ht="15" x14ac:dyDescent="0.25">
      <c r="A282" s="948" t="s">
        <v>8263</v>
      </c>
      <c r="B282" s="855"/>
      <c r="C282" s="855"/>
      <c r="D282" s="851" t="s">
        <v>9804</v>
      </c>
      <c r="E282" s="847" t="s">
        <v>11374</v>
      </c>
      <c r="F282" s="813">
        <f t="shared" si="38"/>
        <v>45996</v>
      </c>
      <c r="G282" s="814" t="str">
        <f t="shared" si="34"/>
        <v>A</v>
      </c>
      <c r="H282" s="941" t="str">
        <f t="shared" si="35"/>
        <v>MR_DER-1433_25</v>
      </c>
      <c r="I282" s="816" t="str">
        <f t="shared" si="36"/>
        <v>ND</v>
      </c>
      <c r="J282" s="816" t="str">
        <f t="shared" si="37"/>
        <v>Aprovado</v>
      </c>
      <c r="K282" s="817" t="s">
        <v>3730</v>
      </c>
      <c r="L282" s="849">
        <v>45985</v>
      </c>
      <c r="M282" s="218" t="s">
        <v>11379</v>
      </c>
      <c r="N282" s="855" t="s">
        <v>5539</v>
      </c>
      <c r="O282" s="849">
        <v>45986</v>
      </c>
      <c r="Q282" s="848" t="s">
        <v>3748</v>
      </c>
      <c r="R282" s="849">
        <v>45989</v>
      </c>
      <c r="S282" s="218" t="s">
        <v>11475</v>
      </c>
      <c r="T282" s="1223" t="s">
        <v>9402</v>
      </c>
      <c r="U282" s="1303">
        <v>45994</v>
      </c>
      <c r="V282" s="1223"/>
      <c r="W282" s="725" t="s">
        <v>3748</v>
      </c>
      <c r="X282" s="1213">
        <v>45996</v>
      </c>
      <c r="Y282" s="218" t="s">
        <v>11517</v>
      </c>
    </row>
    <row r="283" spans="1:52" s="725" customFormat="1" ht="15" x14ac:dyDescent="0.25">
      <c r="A283" s="948" t="s">
        <v>8263</v>
      </c>
      <c r="B283" s="855"/>
      <c r="C283" s="855"/>
      <c r="D283" s="851" t="s">
        <v>9804</v>
      </c>
      <c r="E283" s="847" t="s">
        <v>11375</v>
      </c>
      <c r="F283" s="813">
        <f t="shared" si="38"/>
        <v>45996</v>
      </c>
      <c r="G283" s="814" t="str">
        <f t="shared" si="34"/>
        <v>A</v>
      </c>
      <c r="H283" s="941" t="str">
        <f t="shared" si="35"/>
        <v>MR_DER-1433_25</v>
      </c>
      <c r="I283" s="816" t="str">
        <f t="shared" si="36"/>
        <v>ND</v>
      </c>
      <c r="J283" s="816" t="str">
        <f t="shared" si="37"/>
        <v>Aprovado</v>
      </c>
      <c r="K283" s="817" t="s">
        <v>3730</v>
      </c>
      <c r="L283" s="849">
        <v>45985</v>
      </c>
      <c r="M283" s="218" t="s">
        <v>11379</v>
      </c>
      <c r="N283" s="855" t="s">
        <v>5539</v>
      </c>
      <c r="O283" s="849">
        <v>45986</v>
      </c>
      <c r="Q283" s="848" t="s">
        <v>3748</v>
      </c>
      <c r="R283" s="849">
        <v>45989</v>
      </c>
      <c r="S283" s="218" t="s">
        <v>11475</v>
      </c>
      <c r="T283" s="1223" t="s">
        <v>9402</v>
      </c>
      <c r="U283" s="1303">
        <v>45994</v>
      </c>
      <c r="V283" s="1223"/>
      <c r="W283" s="725" t="s">
        <v>3748</v>
      </c>
      <c r="X283" s="1213">
        <v>45996</v>
      </c>
      <c r="Y283" s="218" t="s">
        <v>11517</v>
      </c>
    </row>
    <row r="284" spans="1:52" s="725" customFormat="1" ht="15" x14ac:dyDescent="0.25">
      <c r="A284" s="948" t="s">
        <v>8263</v>
      </c>
      <c r="B284" s="855"/>
      <c r="C284" s="855"/>
      <c r="D284" s="851" t="s">
        <v>9804</v>
      </c>
      <c r="E284" s="847" t="s">
        <v>11376</v>
      </c>
      <c r="F284" s="813">
        <f t="shared" si="38"/>
        <v>45996</v>
      </c>
      <c r="G284" s="814" t="str">
        <f t="shared" si="34"/>
        <v>A</v>
      </c>
      <c r="H284" s="941" t="str">
        <f t="shared" si="35"/>
        <v>MR_DER-1433_25</v>
      </c>
      <c r="I284" s="816" t="str">
        <f t="shared" si="36"/>
        <v>ND</v>
      </c>
      <c r="J284" s="816" t="str">
        <f t="shared" si="37"/>
        <v>Aprovado</v>
      </c>
      <c r="K284" s="817" t="s">
        <v>3730</v>
      </c>
      <c r="L284" s="849">
        <v>45985</v>
      </c>
      <c r="M284" s="218" t="s">
        <v>11379</v>
      </c>
      <c r="N284" s="855" t="s">
        <v>5539</v>
      </c>
      <c r="O284" s="849">
        <v>45986</v>
      </c>
      <c r="Q284" s="848" t="s">
        <v>3748</v>
      </c>
      <c r="R284" s="849">
        <v>45989</v>
      </c>
      <c r="S284" s="218" t="s">
        <v>11475</v>
      </c>
      <c r="T284" s="1223" t="s">
        <v>9402</v>
      </c>
      <c r="U284" s="1303">
        <v>45994</v>
      </c>
      <c r="V284" s="1223"/>
      <c r="W284" s="725" t="s">
        <v>3748</v>
      </c>
      <c r="X284" s="1213">
        <v>45996</v>
      </c>
      <c r="Y284" s="218" t="s">
        <v>11517</v>
      </c>
    </row>
    <row r="285" spans="1:52" s="809" customFormat="1" ht="15" x14ac:dyDescent="0.25">
      <c r="A285" s="1244" t="s">
        <v>8263</v>
      </c>
      <c r="B285" s="1255"/>
      <c r="C285" s="1255"/>
      <c r="D285" s="1262" t="s">
        <v>9804</v>
      </c>
      <c r="E285" s="1266" t="s">
        <v>11377</v>
      </c>
      <c r="F285" s="1271">
        <f t="shared" si="38"/>
        <v>45996</v>
      </c>
      <c r="G285" s="1276" t="str">
        <f t="shared" si="34"/>
        <v>A</v>
      </c>
      <c r="H285" s="1282" t="str">
        <f t="shared" si="35"/>
        <v>MR_DER-1433_25</v>
      </c>
      <c r="I285" s="1288" t="str">
        <f t="shared" si="36"/>
        <v>ND</v>
      </c>
      <c r="J285" s="1288" t="str">
        <f t="shared" si="37"/>
        <v>Aprovado</v>
      </c>
      <c r="K285" s="1301" t="s">
        <v>3730</v>
      </c>
      <c r="L285" s="1308">
        <v>45985</v>
      </c>
      <c r="M285" s="1318" t="s">
        <v>11379</v>
      </c>
      <c r="N285" s="1255" t="s">
        <v>5539</v>
      </c>
      <c r="O285" s="1308">
        <v>45986</v>
      </c>
      <c r="P285" s="1262"/>
      <c r="Q285" s="1255" t="s">
        <v>3748</v>
      </c>
      <c r="R285" s="1308">
        <v>45989</v>
      </c>
      <c r="S285" s="1318" t="s">
        <v>11475</v>
      </c>
      <c r="T285" s="1223" t="s">
        <v>9402</v>
      </c>
      <c r="U285" s="1303">
        <v>45994</v>
      </c>
      <c r="V285" s="1223"/>
      <c r="W285" s="725" t="s">
        <v>3748</v>
      </c>
      <c r="X285" s="1213">
        <v>45996</v>
      </c>
      <c r="Y285" s="218" t="s">
        <v>11517</v>
      </c>
      <c r="Z285" s="725"/>
      <c r="AA285" s="725"/>
      <c r="AB285" s="725"/>
      <c r="AC285" s="725"/>
      <c r="AD285" s="725"/>
      <c r="AE285" s="725"/>
      <c r="AF285" s="725"/>
      <c r="AG285" s="725"/>
      <c r="AH285" s="725"/>
      <c r="AI285" s="725"/>
      <c r="AJ285" s="725"/>
      <c r="AK285" s="725"/>
      <c r="AL285" s="725"/>
      <c r="AM285" s="725"/>
      <c r="AN285" s="725"/>
      <c r="AO285" s="725"/>
      <c r="AP285" s="725"/>
      <c r="AQ285" s="725"/>
      <c r="AR285" s="725"/>
      <c r="AS285" s="725"/>
      <c r="AT285" s="725"/>
      <c r="AU285" s="725"/>
      <c r="AV285" s="725"/>
      <c r="AW285" s="725"/>
      <c r="AX285" s="725"/>
      <c r="AY285" s="725"/>
      <c r="AZ285" s="725"/>
    </row>
    <row r="286" spans="1:52" s="731" customFormat="1" ht="15" x14ac:dyDescent="0.25">
      <c r="A286" s="948" t="s">
        <v>8263</v>
      </c>
      <c r="B286" s="855"/>
      <c r="C286" s="855"/>
      <c r="D286" s="851" t="s">
        <v>9804</v>
      </c>
      <c r="E286" s="847" t="s">
        <v>11378</v>
      </c>
      <c r="F286" s="813">
        <f t="shared" si="38"/>
        <v>45996</v>
      </c>
      <c r="G286" s="814" t="str">
        <f t="shared" si="34"/>
        <v>A</v>
      </c>
      <c r="H286" s="941" t="str">
        <f t="shared" si="35"/>
        <v>MR_DER-1433_25</v>
      </c>
      <c r="I286" s="816" t="str">
        <f t="shared" si="36"/>
        <v>ND</v>
      </c>
      <c r="J286" s="816" t="str">
        <f t="shared" si="37"/>
        <v>Aprovado</v>
      </c>
      <c r="K286" s="817" t="s">
        <v>3730</v>
      </c>
      <c r="L286" s="849">
        <v>45985</v>
      </c>
      <c r="M286" s="1316" t="s">
        <v>11379</v>
      </c>
      <c r="N286" s="855" t="s">
        <v>5537</v>
      </c>
      <c r="O286" s="849">
        <v>45986</v>
      </c>
      <c r="P286" s="859"/>
      <c r="Q286" s="848" t="s">
        <v>3748</v>
      </c>
      <c r="R286" s="849">
        <v>45989</v>
      </c>
      <c r="S286" s="1316" t="s">
        <v>11475</v>
      </c>
      <c r="T286" s="1223" t="s">
        <v>9402</v>
      </c>
      <c r="U286" s="1303">
        <v>45994</v>
      </c>
      <c r="V286" s="1223"/>
      <c r="W286" s="725" t="s">
        <v>3748</v>
      </c>
      <c r="X286" s="1213">
        <v>45996</v>
      </c>
      <c r="Y286" s="218" t="s">
        <v>11517</v>
      </c>
      <c r="Z286" s="725"/>
      <c r="AA286" s="725"/>
      <c r="AB286" s="725"/>
      <c r="AC286" s="725"/>
      <c r="AD286" s="725"/>
      <c r="AE286" s="725"/>
      <c r="AF286" s="725"/>
      <c r="AG286" s="725"/>
      <c r="AH286" s="725"/>
      <c r="AI286" s="725"/>
      <c r="AJ286" s="725"/>
      <c r="AK286" s="725"/>
      <c r="AL286" s="725"/>
      <c r="AM286" s="725"/>
      <c r="AN286" s="725"/>
      <c r="AO286" s="725"/>
      <c r="AP286" s="725"/>
      <c r="AQ286" s="725"/>
      <c r="AR286" s="725"/>
      <c r="AS286" s="725"/>
      <c r="AT286" s="725"/>
      <c r="AU286" s="725"/>
      <c r="AV286" s="725"/>
      <c r="AW286" s="725"/>
      <c r="AX286" s="725"/>
      <c r="AY286" s="725"/>
      <c r="AZ286" s="725"/>
    </row>
    <row r="287" spans="1:52" s="731" customFormat="1" ht="15" x14ac:dyDescent="0.25">
      <c r="A287" s="984" t="s">
        <v>12364</v>
      </c>
      <c r="B287" s="983"/>
      <c r="C287" s="983">
        <v>1</v>
      </c>
      <c r="D287" s="838" t="s">
        <v>78</v>
      </c>
      <c r="E287" s="831" t="s">
        <v>10521</v>
      </c>
      <c r="F287" s="832">
        <f t="shared" si="38"/>
        <v>46001</v>
      </c>
      <c r="G287" s="833" t="str">
        <f t="shared" si="34"/>
        <v>A3</v>
      </c>
      <c r="H287" s="951" t="str">
        <f t="shared" si="35"/>
        <v>MR_DER-1436_25</v>
      </c>
      <c r="I287" s="834">
        <f t="shared" si="36"/>
        <v>46104</v>
      </c>
      <c r="J287" s="834" t="str">
        <f t="shared" si="37"/>
        <v>APROVADO COM RESSALVAS</v>
      </c>
      <c r="K287" s="841" t="s">
        <v>3730</v>
      </c>
      <c r="L287" s="839">
        <v>45930</v>
      </c>
      <c r="M287" s="69" t="s">
        <v>10538</v>
      </c>
      <c r="N287" s="838" t="s">
        <v>5536</v>
      </c>
      <c r="O287" s="839">
        <v>45931</v>
      </c>
      <c r="P287" s="840"/>
      <c r="Q287" s="841" t="s">
        <v>3765</v>
      </c>
      <c r="R287" s="839">
        <v>45938</v>
      </c>
      <c r="S287" s="1336" t="s">
        <v>10752</v>
      </c>
      <c r="T287" s="842" t="s">
        <v>5536</v>
      </c>
      <c r="U287" s="1119">
        <v>45989</v>
      </c>
      <c r="V287" s="842"/>
      <c r="W287" s="842" t="s">
        <v>5701</v>
      </c>
      <c r="X287" s="1119">
        <v>46001</v>
      </c>
      <c r="Y287" s="23" t="s">
        <v>11543</v>
      </c>
      <c r="Z287" s="842" t="s">
        <v>5537</v>
      </c>
      <c r="AA287" s="1119">
        <v>46104</v>
      </c>
      <c r="AB287" s="842"/>
      <c r="AC287" s="842"/>
      <c r="AD287" s="842"/>
      <c r="AE287" s="842"/>
      <c r="AF287" s="842"/>
      <c r="AG287" s="842"/>
      <c r="AH287" s="842"/>
      <c r="AI287" s="842"/>
      <c r="AJ287" s="842"/>
      <c r="AK287" s="842"/>
      <c r="AL287" s="842"/>
      <c r="AM287" s="842"/>
      <c r="AN287" s="842"/>
      <c r="AO287" s="842"/>
      <c r="AP287" s="842"/>
      <c r="AQ287" s="842"/>
      <c r="AR287" s="842"/>
      <c r="AS287" s="842"/>
      <c r="AT287" s="842"/>
      <c r="AU287" s="842"/>
      <c r="AV287" s="842"/>
      <c r="AW287" s="842"/>
      <c r="AX287" s="842"/>
      <c r="AY287" s="842"/>
      <c r="AZ287" s="842"/>
    </row>
    <row r="288" spans="1:52" s="731" customFormat="1" ht="15" x14ac:dyDescent="0.25">
      <c r="A288" s="984" t="s">
        <v>12364</v>
      </c>
      <c r="B288" s="983"/>
      <c r="C288" s="983">
        <v>1</v>
      </c>
      <c r="D288" s="838" t="s">
        <v>78</v>
      </c>
      <c r="E288" s="831" t="s">
        <v>10522</v>
      </c>
      <c r="F288" s="832">
        <f t="shared" si="38"/>
        <v>46001</v>
      </c>
      <c r="G288" s="833" t="str">
        <f t="shared" si="34"/>
        <v>A3</v>
      </c>
      <c r="H288" s="951" t="str">
        <f t="shared" si="35"/>
        <v>MR_DER-1436_25</v>
      </c>
      <c r="I288" s="834">
        <f t="shared" si="36"/>
        <v>46104</v>
      </c>
      <c r="J288" s="834" t="str">
        <f t="shared" si="37"/>
        <v>APROVADO COM RESSALVAS</v>
      </c>
      <c r="K288" s="841" t="s">
        <v>3730</v>
      </c>
      <c r="L288" s="839">
        <v>45930</v>
      </c>
      <c r="M288" s="69" t="s">
        <v>10538</v>
      </c>
      <c r="N288" s="838" t="s">
        <v>5536</v>
      </c>
      <c r="O288" s="839">
        <v>45931</v>
      </c>
      <c r="P288" s="840"/>
      <c r="Q288" s="841" t="s">
        <v>3765</v>
      </c>
      <c r="R288" s="839">
        <v>45938</v>
      </c>
      <c r="S288" s="1336" t="s">
        <v>10752</v>
      </c>
      <c r="T288" s="842" t="s">
        <v>5536</v>
      </c>
      <c r="U288" s="1119">
        <v>45989</v>
      </c>
      <c r="V288" s="842"/>
      <c r="W288" s="842" t="s">
        <v>5701</v>
      </c>
      <c r="X288" s="1119">
        <v>46001</v>
      </c>
      <c r="Y288" s="23" t="s">
        <v>11543</v>
      </c>
      <c r="Z288" s="842" t="s">
        <v>5537</v>
      </c>
      <c r="AA288" s="1119">
        <v>46104</v>
      </c>
      <c r="AB288" s="842"/>
      <c r="AC288" s="842"/>
      <c r="AD288" s="842"/>
      <c r="AE288" s="842"/>
      <c r="AF288" s="842"/>
      <c r="AG288" s="842"/>
      <c r="AH288" s="842"/>
      <c r="AI288" s="842"/>
      <c r="AJ288" s="842"/>
      <c r="AK288" s="842"/>
      <c r="AL288" s="842"/>
      <c r="AM288" s="842"/>
      <c r="AN288" s="842"/>
      <c r="AO288" s="842"/>
      <c r="AP288" s="842"/>
      <c r="AQ288" s="842"/>
      <c r="AR288" s="842"/>
      <c r="AS288" s="842"/>
      <c r="AT288" s="842"/>
      <c r="AU288" s="842"/>
      <c r="AV288" s="842"/>
      <c r="AW288" s="842"/>
      <c r="AX288" s="842"/>
      <c r="AY288" s="842"/>
      <c r="AZ288" s="842"/>
    </row>
    <row r="289" spans="1:52" s="731" customFormat="1" ht="15.75" customHeight="1" x14ac:dyDescent="0.25">
      <c r="A289" s="984" t="s">
        <v>12364</v>
      </c>
      <c r="B289" s="983"/>
      <c r="C289" s="983">
        <v>1</v>
      </c>
      <c r="D289" s="838" t="s">
        <v>78</v>
      </c>
      <c r="E289" s="831" t="s">
        <v>10523</v>
      </c>
      <c r="F289" s="832">
        <f t="shared" si="38"/>
        <v>46001</v>
      </c>
      <c r="G289" s="833" t="str">
        <f t="shared" si="34"/>
        <v>A3</v>
      </c>
      <c r="H289" s="951" t="str">
        <f t="shared" si="35"/>
        <v>MR_DER-1436_25</v>
      </c>
      <c r="I289" s="834">
        <f t="shared" si="36"/>
        <v>46104</v>
      </c>
      <c r="J289" s="834" t="str">
        <f t="shared" si="37"/>
        <v>APROVADO COM RESSALVAS</v>
      </c>
      <c r="K289" s="841" t="s">
        <v>3730</v>
      </c>
      <c r="L289" s="839">
        <v>45930</v>
      </c>
      <c r="M289" s="69" t="s">
        <v>10538</v>
      </c>
      <c r="N289" s="838" t="s">
        <v>5536</v>
      </c>
      <c r="O289" s="839">
        <v>45931</v>
      </c>
      <c r="P289" s="840"/>
      <c r="Q289" s="841" t="s">
        <v>3765</v>
      </c>
      <c r="R289" s="839">
        <v>45938</v>
      </c>
      <c r="S289" s="1336" t="s">
        <v>10752</v>
      </c>
      <c r="T289" s="842" t="s">
        <v>5536</v>
      </c>
      <c r="U289" s="1119">
        <v>45989</v>
      </c>
      <c r="V289" s="842"/>
      <c r="W289" s="842" t="s">
        <v>5701</v>
      </c>
      <c r="X289" s="1119">
        <v>46001</v>
      </c>
      <c r="Y289" s="23" t="s">
        <v>11543</v>
      </c>
      <c r="Z289" s="842" t="s">
        <v>5537</v>
      </c>
      <c r="AA289" s="1119">
        <v>46104</v>
      </c>
      <c r="AB289" s="842"/>
      <c r="AC289" s="842"/>
      <c r="AD289" s="842"/>
      <c r="AE289" s="842"/>
      <c r="AF289" s="842"/>
      <c r="AG289" s="842"/>
      <c r="AH289" s="842"/>
      <c r="AI289" s="842"/>
      <c r="AJ289" s="842"/>
      <c r="AK289" s="842"/>
      <c r="AL289" s="842"/>
      <c r="AM289" s="842"/>
      <c r="AN289" s="842"/>
      <c r="AO289" s="842"/>
      <c r="AP289" s="842"/>
      <c r="AQ289" s="842"/>
      <c r="AR289" s="842"/>
      <c r="AS289" s="842"/>
      <c r="AT289" s="842"/>
      <c r="AU289" s="842"/>
      <c r="AV289" s="842"/>
      <c r="AW289" s="842"/>
      <c r="AX289" s="842"/>
      <c r="AY289" s="842"/>
      <c r="AZ289" s="842"/>
    </row>
    <row r="290" spans="1:52" s="731" customFormat="1" ht="15.75" customHeight="1" x14ac:dyDescent="0.25">
      <c r="A290" s="984" t="s">
        <v>12364</v>
      </c>
      <c r="B290" s="983"/>
      <c r="C290" s="983">
        <v>1</v>
      </c>
      <c r="D290" s="838" t="s">
        <v>78</v>
      </c>
      <c r="E290" s="831" t="s">
        <v>10524</v>
      </c>
      <c r="F290" s="832">
        <f t="shared" si="38"/>
        <v>46001</v>
      </c>
      <c r="G290" s="833" t="str">
        <f t="shared" si="34"/>
        <v>A3</v>
      </c>
      <c r="H290" s="951" t="str">
        <f t="shared" si="35"/>
        <v>MR_DER-1436_25</v>
      </c>
      <c r="I290" s="834">
        <f t="shared" si="36"/>
        <v>46104</v>
      </c>
      <c r="J290" s="834" t="str">
        <f t="shared" si="37"/>
        <v>APROVADO COM RESSALVAS</v>
      </c>
      <c r="K290" s="841" t="s">
        <v>3730</v>
      </c>
      <c r="L290" s="839">
        <v>45930</v>
      </c>
      <c r="M290" s="69" t="s">
        <v>10538</v>
      </c>
      <c r="N290" s="838" t="s">
        <v>5536</v>
      </c>
      <c r="O290" s="839">
        <v>45931</v>
      </c>
      <c r="P290" s="840"/>
      <c r="Q290" s="841" t="s">
        <v>3765</v>
      </c>
      <c r="R290" s="839">
        <v>45938</v>
      </c>
      <c r="S290" s="1336" t="s">
        <v>10752</v>
      </c>
      <c r="T290" s="842" t="s">
        <v>5536</v>
      </c>
      <c r="U290" s="1119">
        <v>45989</v>
      </c>
      <c r="V290" s="842"/>
      <c r="W290" s="842" t="s">
        <v>5701</v>
      </c>
      <c r="X290" s="1119">
        <v>46001</v>
      </c>
      <c r="Y290" s="23" t="s">
        <v>11543</v>
      </c>
      <c r="Z290" s="842" t="s">
        <v>5537</v>
      </c>
      <c r="AA290" s="1119">
        <v>46104</v>
      </c>
      <c r="AB290" s="842"/>
      <c r="AC290" s="842"/>
      <c r="AD290" s="842"/>
      <c r="AE290" s="842"/>
      <c r="AF290" s="842"/>
      <c r="AG290" s="842"/>
      <c r="AH290" s="842"/>
      <c r="AI290" s="842"/>
      <c r="AJ290" s="842"/>
      <c r="AK290" s="842"/>
      <c r="AL290" s="842"/>
      <c r="AM290" s="842"/>
      <c r="AN290" s="842"/>
      <c r="AO290" s="842"/>
      <c r="AP290" s="842"/>
      <c r="AQ290" s="842"/>
      <c r="AR290" s="842"/>
      <c r="AS290" s="842"/>
      <c r="AT290" s="842"/>
      <c r="AU290" s="842"/>
      <c r="AV290" s="842"/>
      <c r="AW290" s="842"/>
      <c r="AX290" s="842"/>
      <c r="AY290" s="842"/>
      <c r="AZ290" s="842"/>
    </row>
    <row r="291" spans="1:52" s="731" customFormat="1" ht="15.75" customHeight="1" x14ac:dyDescent="0.25">
      <c r="A291" s="984" t="s">
        <v>12364</v>
      </c>
      <c r="B291" s="983"/>
      <c r="C291" s="983">
        <v>1</v>
      </c>
      <c r="D291" s="838" t="s">
        <v>78</v>
      </c>
      <c r="E291" s="831" t="s">
        <v>10525</v>
      </c>
      <c r="F291" s="832">
        <f t="shared" si="38"/>
        <v>46001</v>
      </c>
      <c r="G291" s="833" t="str">
        <f t="shared" si="34"/>
        <v>A3</v>
      </c>
      <c r="H291" s="951" t="str">
        <f t="shared" si="35"/>
        <v>MR_DER-1436_25</v>
      </c>
      <c r="I291" s="834">
        <f t="shared" si="36"/>
        <v>46104</v>
      </c>
      <c r="J291" s="834" t="str">
        <f t="shared" si="37"/>
        <v>APROVADO COM RESSALVAS</v>
      </c>
      <c r="K291" s="841" t="s">
        <v>3730</v>
      </c>
      <c r="L291" s="839">
        <v>45930</v>
      </c>
      <c r="M291" s="69" t="s">
        <v>10538</v>
      </c>
      <c r="N291" s="838" t="s">
        <v>5536</v>
      </c>
      <c r="O291" s="839">
        <v>45931</v>
      </c>
      <c r="P291" s="840"/>
      <c r="Q291" s="841" t="s">
        <v>3765</v>
      </c>
      <c r="R291" s="839">
        <v>45938</v>
      </c>
      <c r="S291" s="1336" t="s">
        <v>10752</v>
      </c>
      <c r="T291" s="842" t="s">
        <v>5536</v>
      </c>
      <c r="U291" s="1119">
        <v>45989</v>
      </c>
      <c r="V291" s="842"/>
      <c r="W291" s="842" t="s">
        <v>5701</v>
      </c>
      <c r="X291" s="1119">
        <v>46001</v>
      </c>
      <c r="Y291" s="23" t="s">
        <v>11543</v>
      </c>
      <c r="Z291" s="842" t="s">
        <v>5537</v>
      </c>
      <c r="AA291" s="1119">
        <v>46104</v>
      </c>
      <c r="AB291" s="842"/>
      <c r="AC291" s="842"/>
      <c r="AD291" s="842"/>
      <c r="AE291" s="842"/>
      <c r="AF291" s="842"/>
      <c r="AG291" s="842"/>
      <c r="AH291" s="842"/>
      <c r="AI291" s="842"/>
      <c r="AJ291" s="842"/>
      <c r="AK291" s="842"/>
      <c r="AL291" s="842"/>
      <c r="AM291" s="842"/>
      <c r="AN291" s="842"/>
      <c r="AO291" s="842"/>
      <c r="AP291" s="842"/>
      <c r="AQ291" s="842"/>
      <c r="AR291" s="842"/>
      <c r="AS291" s="842"/>
      <c r="AT291" s="842"/>
      <c r="AU291" s="842"/>
      <c r="AV291" s="842"/>
      <c r="AW291" s="842"/>
      <c r="AX291" s="842"/>
      <c r="AY291" s="842"/>
      <c r="AZ291" s="842"/>
    </row>
    <row r="292" spans="1:52" s="731" customFormat="1" ht="15" x14ac:dyDescent="0.25">
      <c r="A292" s="984" t="s">
        <v>12364</v>
      </c>
      <c r="B292" s="983"/>
      <c r="C292" s="983">
        <v>1</v>
      </c>
      <c r="D292" s="838" t="s">
        <v>78</v>
      </c>
      <c r="E292" s="831" t="s">
        <v>10526</v>
      </c>
      <c r="F292" s="832">
        <f t="shared" si="38"/>
        <v>46001</v>
      </c>
      <c r="G292" s="833" t="str">
        <f t="shared" si="34"/>
        <v>A3</v>
      </c>
      <c r="H292" s="951" t="str">
        <f t="shared" si="35"/>
        <v>MR_DER-1436_25</v>
      </c>
      <c r="I292" s="834">
        <f t="shared" si="36"/>
        <v>46104</v>
      </c>
      <c r="J292" s="834" t="str">
        <f t="shared" si="37"/>
        <v>APROVADO COM RESSALVAS</v>
      </c>
      <c r="K292" s="841" t="s">
        <v>3730</v>
      </c>
      <c r="L292" s="839">
        <v>45930</v>
      </c>
      <c r="M292" s="69" t="s">
        <v>10538</v>
      </c>
      <c r="N292" s="842" t="s">
        <v>5536</v>
      </c>
      <c r="O292" s="1119">
        <v>45931</v>
      </c>
      <c r="P292" s="842"/>
      <c r="Q292" s="842" t="s">
        <v>3765</v>
      </c>
      <c r="R292" s="1119">
        <v>45938</v>
      </c>
      <c r="S292" s="23" t="s">
        <v>10752</v>
      </c>
      <c r="T292" s="842" t="s">
        <v>5536</v>
      </c>
      <c r="U292" s="1119">
        <v>45989</v>
      </c>
      <c r="V292" s="842"/>
      <c r="W292" s="842" t="s">
        <v>5701</v>
      </c>
      <c r="X292" s="1119">
        <v>46001</v>
      </c>
      <c r="Y292" s="23" t="s">
        <v>11543</v>
      </c>
      <c r="Z292" s="842" t="s">
        <v>5537</v>
      </c>
      <c r="AA292" s="1119">
        <v>46104</v>
      </c>
      <c r="AB292" s="842"/>
      <c r="AC292" s="842"/>
      <c r="AD292" s="842"/>
      <c r="AE292" s="842"/>
      <c r="AF292" s="842"/>
      <c r="AG292" s="842"/>
      <c r="AH292" s="842"/>
      <c r="AI292" s="842"/>
      <c r="AJ292" s="842"/>
      <c r="AK292" s="842"/>
      <c r="AL292" s="842"/>
      <c r="AM292" s="842"/>
      <c r="AN292" s="842"/>
      <c r="AO292" s="842"/>
      <c r="AP292" s="842"/>
      <c r="AQ292" s="842"/>
      <c r="AR292" s="842"/>
      <c r="AS292" s="842"/>
      <c r="AT292" s="842"/>
      <c r="AU292" s="842"/>
      <c r="AV292" s="842"/>
      <c r="AW292" s="842"/>
      <c r="AX292" s="842"/>
      <c r="AY292" s="842"/>
      <c r="AZ292" s="842"/>
    </row>
    <row r="293" spans="1:52" s="842" customFormat="1" ht="15" x14ac:dyDescent="0.25">
      <c r="A293" s="984" t="s">
        <v>12364</v>
      </c>
      <c r="B293" s="983"/>
      <c r="C293" s="983">
        <v>1</v>
      </c>
      <c r="D293" s="838" t="s">
        <v>78</v>
      </c>
      <c r="E293" s="831" t="s">
        <v>10527</v>
      </c>
      <c r="F293" s="832">
        <f t="shared" si="38"/>
        <v>46001</v>
      </c>
      <c r="G293" s="833" t="str">
        <f t="shared" si="34"/>
        <v>A3</v>
      </c>
      <c r="H293" s="951" t="str">
        <f t="shared" si="35"/>
        <v>MR_DER-1436_25</v>
      </c>
      <c r="I293" s="834">
        <f t="shared" si="36"/>
        <v>46104</v>
      </c>
      <c r="J293" s="834" t="str">
        <f t="shared" si="37"/>
        <v>APROVADO COM RESSALVAS</v>
      </c>
      <c r="K293" s="838" t="s">
        <v>3730</v>
      </c>
      <c r="L293" s="839">
        <v>45930</v>
      </c>
      <c r="M293" s="69" t="s">
        <v>10538</v>
      </c>
      <c r="N293" s="838" t="s">
        <v>5536</v>
      </c>
      <c r="O293" s="839">
        <v>45931</v>
      </c>
      <c r="P293" s="838"/>
      <c r="Q293" s="838" t="s">
        <v>3765</v>
      </c>
      <c r="R293" s="1333">
        <v>45938</v>
      </c>
      <c r="S293" s="1335" t="s">
        <v>10752</v>
      </c>
      <c r="T293" s="842" t="s">
        <v>5536</v>
      </c>
      <c r="U293" s="1119">
        <v>45989</v>
      </c>
      <c r="W293" s="842" t="s">
        <v>5701</v>
      </c>
      <c r="X293" s="1119">
        <v>46001</v>
      </c>
      <c r="Y293" s="23" t="s">
        <v>11543</v>
      </c>
      <c r="Z293" s="842" t="s">
        <v>5537</v>
      </c>
      <c r="AA293" s="1119">
        <v>46104</v>
      </c>
    </row>
    <row r="294" spans="1:52" s="842" customFormat="1" ht="15" x14ac:dyDescent="0.25">
      <c r="A294" s="984" t="s">
        <v>12364</v>
      </c>
      <c r="B294" s="983"/>
      <c r="C294" s="983">
        <v>1</v>
      </c>
      <c r="D294" s="838" t="s">
        <v>78</v>
      </c>
      <c r="E294" s="831" t="s">
        <v>10528</v>
      </c>
      <c r="F294" s="832">
        <f t="shared" ref="F294:F325" si="39">IF(L294&lt;&gt;0,MAX(L294,R294,X294,AD294),"NE")</f>
        <v>46001</v>
      </c>
      <c r="G294" s="833" t="str">
        <f t="shared" si="34"/>
        <v>A3</v>
      </c>
      <c r="H294" s="951" t="str">
        <f t="shared" si="35"/>
        <v>MR_DER-1436_25</v>
      </c>
      <c r="I294" s="834">
        <f t="shared" si="36"/>
        <v>46104</v>
      </c>
      <c r="J294" s="834" t="str">
        <f t="shared" si="37"/>
        <v>APROVADO COM RESSALVAS</v>
      </c>
      <c r="K294" s="838" t="s">
        <v>3730</v>
      </c>
      <c r="L294" s="839">
        <v>45930</v>
      </c>
      <c r="M294" s="69" t="s">
        <v>10538</v>
      </c>
      <c r="N294" s="838" t="s">
        <v>5536</v>
      </c>
      <c r="O294" s="839">
        <v>45931</v>
      </c>
      <c r="P294" s="838"/>
      <c r="Q294" s="838" t="s">
        <v>3765</v>
      </c>
      <c r="R294" s="1333">
        <v>45938</v>
      </c>
      <c r="S294" s="1335" t="s">
        <v>10752</v>
      </c>
      <c r="T294" s="842" t="s">
        <v>5536</v>
      </c>
      <c r="U294" s="1119">
        <v>45989</v>
      </c>
      <c r="W294" s="842" t="s">
        <v>5701</v>
      </c>
      <c r="X294" s="1119">
        <v>46001</v>
      </c>
      <c r="Y294" s="23" t="s">
        <v>11543</v>
      </c>
      <c r="Z294" s="842" t="s">
        <v>5537</v>
      </c>
      <c r="AA294" s="1119">
        <v>46104</v>
      </c>
    </row>
    <row r="295" spans="1:52" s="842" customFormat="1" ht="15" x14ac:dyDescent="0.25">
      <c r="A295" s="984" t="s">
        <v>12364</v>
      </c>
      <c r="B295" s="983"/>
      <c r="C295" s="983">
        <v>1</v>
      </c>
      <c r="D295" s="838" t="s">
        <v>78</v>
      </c>
      <c r="E295" s="831" t="s">
        <v>10529</v>
      </c>
      <c r="F295" s="832">
        <f t="shared" si="39"/>
        <v>46001</v>
      </c>
      <c r="G295" s="833" t="str">
        <f t="shared" si="34"/>
        <v>A3</v>
      </c>
      <c r="H295" s="951" t="str">
        <f t="shared" si="35"/>
        <v>MR_DER-1436_25</v>
      </c>
      <c r="I295" s="834">
        <f t="shared" si="36"/>
        <v>46104</v>
      </c>
      <c r="J295" s="834" t="str">
        <f t="shared" si="37"/>
        <v>APROVADO COM RESSALVAS</v>
      </c>
      <c r="K295" s="838" t="s">
        <v>3730</v>
      </c>
      <c r="L295" s="839">
        <v>45930</v>
      </c>
      <c r="M295" s="69" t="s">
        <v>10538</v>
      </c>
      <c r="N295" s="838" t="s">
        <v>5536</v>
      </c>
      <c r="O295" s="839">
        <v>45931</v>
      </c>
      <c r="P295" s="838"/>
      <c r="Q295" s="838" t="s">
        <v>3765</v>
      </c>
      <c r="R295" s="1333">
        <v>45938</v>
      </c>
      <c r="S295" s="1335" t="s">
        <v>10752</v>
      </c>
      <c r="T295" s="842" t="s">
        <v>5536</v>
      </c>
      <c r="U295" s="1119">
        <v>45989</v>
      </c>
      <c r="W295" s="842" t="s">
        <v>5701</v>
      </c>
      <c r="X295" s="1119">
        <v>46001</v>
      </c>
      <c r="Y295" s="23" t="s">
        <v>11543</v>
      </c>
      <c r="Z295" s="842" t="s">
        <v>5537</v>
      </c>
      <c r="AA295" s="1119">
        <v>46104</v>
      </c>
    </row>
    <row r="296" spans="1:52" s="842" customFormat="1" ht="15" x14ac:dyDescent="0.25">
      <c r="A296" s="984" t="s">
        <v>12364</v>
      </c>
      <c r="B296" s="983"/>
      <c r="C296" s="983">
        <v>1</v>
      </c>
      <c r="D296" s="838" t="s">
        <v>78</v>
      </c>
      <c r="E296" s="831" t="s">
        <v>10530</v>
      </c>
      <c r="F296" s="832">
        <f t="shared" si="39"/>
        <v>46001</v>
      </c>
      <c r="G296" s="833" t="str">
        <f t="shared" si="34"/>
        <v>A3</v>
      </c>
      <c r="H296" s="951" t="str">
        <f t="shared" si="35"/>
        <v>MR_DER-1436_25</v>
      </c>
      <c r="I296" s="834">
        <f t="shared" si="36"/>
        <v>46104</v>
      </c>
      <c r="J296" s="834" t="str">
        <f t="shared" si="37"/>
        <v>APROVADO COM RESSALVAS</v>
      </c>
      <c r="K296" s="838" t="s">
        <v>3730</v>
      </c>
      <c r="L296" s="839">
        <v>45930</v>
      </c>
      <c r="M296" s="69" t="s">
        <v>10538</v>
      </c>
      <c r="N296" s="838" t="s">
        <v>5536</v>
      </c>
      <c r="O296" s="839">
        <v>45931</v>
      </c>
      <c r="P296" s="838"/>
      <c r="Q296" s="838" t="s">
        <v>3765</v>
      </c>
      <c r="R296" s="1333">
        <v>45938</v>
      </c>
      <c r="S296" s="1335" t="s">
        <v>10752</v>
      </c>
      <c r="T296" s="842" t="s">
        <v>5536</v>
      </c>
      <c r="U296" s="1119">
        <v>45989</v>
      </c>
      <c r="W296" s="842" t="s">
        <v>5701</v>
      </c>
      <c r="X296" s="1119">
        <v>46001</v>
      </c>
      <c r="Y296" s="23" t="s">
        <v>11543</v>
      </c>
      <c r="Z296" s="842" t="s">
        <v>5537</v>
      </c>
      <c r="AA296" s="1119">
        <v>46104</v>
      </c>
    </row>
    <row r="297" spans="1:52" s="842" customFormat="1" ht="15" x14ac:dyDescent="0.25">
      <c r="A297" s="984" t="s">
        <v>12364</v>
      </c>
      <c r="B297" s="983"/>
      <c r="C297" s="983">
        <v>1</v>
      </c>
      <c r="D297" s="838" t="s">
        <v>78</v>
      </c>
      <c r="E297" s="831" t="s">
        <v>10531</v>
      </c>
      <c r="F297" s="832">
        <f t="shared" si="39"/>
        <v>46001</v>
      </c>
      <c r="G297" s="833" t="str">
        <f t="shared" si="34"/>
        <v>A3</v>
      </c>
      <c r="H297" s="951" t="str">
        <f t="shared" si="35"/>
        <v>MR_DER-1436_25</v>
      </c>
      <c r="I297" s="834">
        <f t="shared" si="36"/>
        <v>46104</v>
      </c>
      <c r="J297" s="834" t="str">
        <f t="shared" si="37"/>
        <v>APROVADO COM RESSALVAS</v>
      </c>
      <c r="K297" s="838" t="s">
        <v>3730</v>
      </c>
      <c r="L297" s="839">
        <v>45930</v>
      </c>
      <c r="M297" s="69" t="s">
        <v>10538</v>
      </c>
      <c r="N297" s="842" t="s">
        <v>5536</v>
      </c>
      <c r="O297" s="1119">
        <v>45931</v>
      </c>
      <c r="Q297" s="842" t="s">
        <v>3765</v>
      </c>
      <c r="R297" s="1119">
        <v>45938</v>
      </c>
      <c r="S297" s="23" t="s">
        <v>10752</v>
      </c>
      <c r="T297" s="842" t="s">
        <v>5536</v>
      </c>
      <c r="U297" s="1119">
        <v>45989</v>
      </c>
      <c r="W297" s="842" t="s">
        <v>5701</v>
      </c>
      <c r="X297" s="1119">
        <v>46001</v>
      </c>
      <c r="Y297" s="23" t="s">
        <v>11543</v>
      </c>
      <c r="Z297" s="842" t="s">
        <v>5537</v>
      </c>
      <c r="AA297" s="1119">
        <v>46104</v>
      </c>
    </row>
    <row r="298" spans="1:52" s="842" customFormat="1" ht="15" x14ac:dyDescent="0.25">
      <c r="A298" s="984" t="s">
        <v>12364</v>
      </c>
      <c r="B298" s="983"/>
      <c r="C298" s="983">
        <v>1</v>
      </c>
      <c r="D298" s="838" t="s">
        <v>78</v>
      </c>
      <c r="E298" s="831" t="s">
        <v>10532</v>
      </c>
      <c r="F298" s="832">
        <f t="shared" si="39"/>
        <v>46001</v>
      </c>
      <c r="G298" s="833" t="str">
        <f t="shared" si="34"/>
        <v>A3</v>
      </c>
      <c r="H298" s="951" t="str">
        <f t="shared" si="35"/>
        <v>MR_DER-1436_25</v>
      </c>
      <c r="I298" s="834">
        <f t="shared" si="36"/>
        <v>46104</v>
      </c>
      <c r="J298" s="834" t="str">
        <f t="shared" si="37"/>
        <v>APROVADO COM RESSALVAS</v>
      </c>
      <c r="K298" s="838" t="s">
        <v>3730</v>
      </c>
      <c r="L298" s="839">
        <v>45930</v>
      </c>
      <c r="M298" s="69" t="s">
        <v>10538</v>
      </c>
      <c r="N298" s="842" t="s">
        <v>5536</v>
      </c>
      <c r="O298" s="1119">
        <v>45931</v>
      </c>
      <c r="Q298" s="842" t="s">
        <v>3765</v>
      </c>
      <c r="R298" s="1119">
        <v>45938</v>
      </c>
      <c r="S298" s="23" t="s">
        <v>10752</v>
      </c>
      <c r="T298" s="842" t="s">
        <v>5536</v>
      </c>
      <c r="U298" s="1119">
        <v>45989</v>
      </c>
      <c r="W298" s="842" t="s">
        <v>5701</v>
      </c>
      <c r="X298" s="1119">
        <v>46001</v>
      </c>
      <c r="Y298" s="23" t="s">
        <v>11543</v>
      </c>
      <c r="Z298" s="842" t="s">
        <v>5537</v>
      </c>
      <c r="AA298" s="1119">
        <v>46104</v>
      </c>
    </row>
    <row r="299" spans="1:52" s="842" customFormat="1" ht="15" x14ac:dyDescent="0.25">
      <c r="A299" s="984" t="s">
        <v>12364</v>
      </c>
      <c r="B299" s="983"/>
      <c r="C299" s="983">
        <v>1</v>
      </c>
      <c r="D299" s="838" t="s">
        <v>78</v>
      </c>
      <c r="E299" s="831" t="s">
        <v>10533</v>
      </c>
      <c r="F299" s="832">
        <f t="shared" si="39"/>
        <v>46001</v>
      </c>
      <c r="G299" s="833" t="str">
        <f t="shared" si="34"/>
        <v>A3</v>
      </c>
      <c r="H299" s="951" t="str">
        <f t="shared" si="35"/>
        <v>MR_DER-1436_25</v>
      </c>
      <c r="I299" s="834">
        <f t="shared" si="36"/>
        <v>46104</v>
      </c>
      <c r="J299" s="834" t="str">
        <f t="shared" si="37"/>
        <v>APROVADO COM RESSALVAS</v>
      </c>
      <c r="K299" s="838" t="s">
        <v>3730</v>
      </c>
      <c r="L299" s="839">
        <v>45930</v>
      </c>
      <c r="M299" s="69" t="s">
        <v>10538</v>
      </c>
      <c r="N299" s="842" t="s">
        <v>5536</v>
      </c>
      <c r="O299" s="1119">
        <v>45931</v>
      </c>
      <c r="Q299" s="842" t="s">
        <v>3765</v>
      </c>
      <c r="R299" s="1119">
        <v>45938</v>
      </c>
      <c r="S299" s="23" t="s">
        <v>10752</v>
      </c>
      <c r="T299" s="842" t="s">
        <v>5536</v>
      </c>
      <c r="U299" s="1119">
        <v>45989</v>
      </c>
      <c r="W299" s="842" t="s">
        <v>5701</v>
      </c>
      <c r="X299" s="1119">
        <v>46001</v>
      </c>
      <c r="Y299" s="23" t="s">
        <v>11543</v>
      </c>
      <c r="Z299" s="842" t="s">
        <v>5537</v>
      </c>
      <c r="AA299" s="1119">
        <v>46104</v>
      </c>
    </row>
    <row r="300" spans="1:52" s="731" customFormat="1" ht="15" x14ac:dyDescent="0.25">
      <c r="A300" s="1222" t="s">
        <v>8263</v>
      </c>
      <c r="B300" s="844"/>
      <c r="C300" s="844">
        <v>1</v>
      </c>
      <c r="D300" s="820" t="s">
        <v>78</v>
      </c>
      <c r="E300" s="812" t="s">
        <v>10534</v>
      </c>
      <c r="F300" s="813">
        <f t="shared" si="39"/>
        <v>46092</v>
      </c>
      <c r="G300" s="814" t="str">
        <f t="shared" si="34"/>
        <v>A</v>
      </c>
      <c r="H300" s="941" t="str">
        <f t="shared" si="35"/>
        <v>MR_DER-1618_26</v>
      </c>
      <c r="I300" s="816" t="str">
        <f t="shared" si="36"/>
        <v>ND</v>
      </c>
      <c r="J300" s="816" t="str">
        <f t="shared" si="37"/>
        <v>ND</v>
      </c>
      <c r="K300" s="820" t="s">
        <v>3730</v>
      </c>
      <c r="L300" s="821">
        <v>45930</v>
      </c>
      <c r="M300" s="218" t="s">
        <v>10538</v>
      </c>
      <c r="N300" s="731" t="s">
        <v>5536</v>
      </c>
      <c r="O300" s="1045">
        <v>45931</v>
      </c>
      <c r="Q300" s="731" t="s">
        <v>3765</v>
      </c>
      <c r="R300" s="1045">
        <v>45938</v>
      </c>
      <c r="S300" s="218" t="s">
        <v>10752</v>
      </c>
      <c r="T300" s="731" t="s">
        <v>5539</v>
      </c>
      <c r="U300" s="1045">
        <v>45989</v>
      </c>
      <c r="W300" s="731" t="s">
        <v>3748</v>
      </c>
      <c r="X300" s="1045">
        <v>46092</v>
      </c>
      <c r="Y300" s="218" t="s">
        <v>12320</v>
      </c>
    </row>
    <row r="301" spans="1:52" s="731" customFormat="1" ht="15" x14ac:dyDescent="0.25">
      <c r="A301" s="1222" t="s">
        <v>8263</v>
      </c>
      <c r="B301" s="844"/>
      <c r="C301" s="844">
        <v>1</v>
      </c>
      <c r="D301" s="820" t="s">
        <v>78</v>
      </c>
      <c r="E301" s="812" t="s">
        <v>10535</v>
      </c>
      <c r="F301" s="813">
        <f t="shared" si="39"/>
        <v>46092</v>
      </c>
      <c r="G301" s="814" t="str">
        <f t="shared" si="34"/>
        <v>A</v>
      </c>
      <c r="H301" s="941" t="str">
        <f t="shared" si="35"/>
        <v>MR_DER-1618_26</v>
      </c>
      <c r="I301" s="816" t="str">
        <f t="shared" si="36"/>
        <v>ND</v>
      </c>
      <c r="J301" s="816" t="str">
        <f t="shared" si="37"/>
        <v>ND</v>
      </c>
      <c r="K301" s="820" t="s">
        <v>3730</v>
      </c>
      <c r="L301" s="821">
        <v>45930</v>
      </c>
      <c r="M301" s="218" t="s">
        <v>10538</v>
      </c>
      <c r="N301" s="731" t="s">
        <v>5536</v>
      </c>
      <c r="O301" s="1045">
        <v>45931</v>
      </c>
      <c r="Q301" s="731" t="s">
        <v>3765</v>
      </c>
      <c r="R301" s="1045">
        <v>45938</v>
      </c>
      <c r="S301" s="218" t="s">
        <v>10752</v>
      </c>
      <c r="T301" s="731" t="s">
        <v>5539</v>
      </c>
      <c r="U301" s="1045">
        <v>45989</v>
      </c>
      <c r="W301" s="731" t="s">
        <v>3748</v>
      </c>
      <c r="X301" s="1045">
        <v>46092</v>
      </c>
      <c r="Y301" s="218" t="s">
        <v>12320</v>
      </c>
    </row>
    <row r="302" spans="1:52" s="731" customFormat="1" ht="15" x14ac:dyDescent="0.25">
      <c r="A302" s="1222" t="s">
        <v>8263</v>
      </c>
      <c r="B302" s="844"/>
      <c r="C302" s="844">
        <v>1</v>
      </c>
      <c r="D302" s="820" t="s">
        <v>78</v>
      </c>
      <c r="E302" s="812" t="s">
        <v>10536</v>
      </c>
      <c r="F302" s="813">
        <f t="shared" si="39"/>
        <v>46092</v>
      </c>
      <c r="G302" s="814" t="str">
        <f t="shared" si="34"/>
        <v>A</v>
      </c>
      <c r="H302" s="941" t="str">
        <f t="shared" si="35"/>
        <v>MR_DER-1618_26</v>
      </c>
      <c r="I302" s="816" t="str">
        <f t="shared" si="36"/>
        <v>ND</v>
      </c>
      <c r="J302" s="816" t="str">
        <f t="shared" si="37"/>
        <v>ND</v>
      </c>
      <c r="K302" s="820" t="s">
        <v>3730</v>
      </c>
      <c r="L302" s="821">
        <v>45930</v>
      </c>
      <c r="M302" s="218" t="s">
        <v>10538</v>
      </c>
      <c r="N302" s="731" t="s">
        <v>5536</v>
      </c>
      <c r="O302" s="1045">
        <v>45931</v>
      </c>
      <c r="Q302" s="731" t="s">
        <v>3765</v>
      </c>
      <c r="R302" s="1045">
        <v>45938</v>
      </c>
      <c r="S302" s="218" t="s">
        <v>10752</v>
      </c>
      <c r="T302" s="731" t="s">
        <v>5539</v>
      </c>
      <c r="U302" s="1045">
        <v>45989</v>
      </c>
      <c r="W302" s="731" t="s">
        <v>3748</v>
      </c>
      <c r="X302" s="1045">
        <v>46092</v>
      </c>
      <c r="Y302" s="218" t="s">
        <v>12320</v>
      </c>
    </row>
    <row r="303" spans="1:52" s="731" customFormat="1" ht="15" x14ac:dyDescent="0.25">
      <c r="A303" s="1222" t="s">
        <v>8263</v>
      </c>
      <c r="B303" s="844"/>
      <c r="C303" s="844">
        <v>1</v>
      </c>
      <c r="D303" s="820" t="s">
        <v>78</v>
      </c>
      <c r="E303" s="812" t="s">
        <v>10537</v>
      </c>
      <c r="F303" s="813">
        <f t="shared" si="39"/>
        <v>46092</v>
      </c>
      <c r="G303" s="814" t="str">
        <f t="shared" si="34"/>
        <v>A</v>
      </c>
      <c r="H303" s="941" t="str">
        <f t="shared" si="35"/>
        <v>MR_DER-1618_26</v>
      </c>
      <c r="I303" s="816" t="str">
        <f t="shared" si="36"/>
        <v>ND</v>
      </c>
      <c r="J303" s="816" t="str">
        <f t="shared" si="37"/>
        <v>ND</v>
      </c>
      <c r="K303" s="820" t="s">
        <v>3730</v>
      </c>
      <c r="L303" s="821">
        <v>45930</v>
      </c>
      <c r="M303" s="218" t="s">
        <v>10538</v>
      </c>
      <c r="N303" s="731" t="s">
        <v>5536</v>
      </c>
      <c r="O303" s="1045">
        <v>45931</v>
      </c>
      <c r="Q303" s="731" t="s">
        <v>3765</v>
      </c>
      <c r="R303" s="1045">
        <v>45938</v>
      </c>
      <c r="S303" s="218" t="s">
        <v>10752</v>
      </c>
      <c r="T303" s="731" t="s">
        <v>5539</v>
      </c>
      <c r="U303" s="1045">
        <v>45989</v>
      </c>
      <c r="W303" s="731" t="s">
        <v>3748</v>
      </c>
      <c r="X303" s="1045">
        <v>46092</v>
      </c>
      <c r="Y303" s="218" t="s">
        <v>12320</v>
      </c>
    </row>
    <row r="304" spans="1:52" s="731" customFormat="1" ht="15" x14ac:dyDescent="0.25">
      <c r="A304" s="1222" t="s">
        <v>8263</v>
      </c>
      <c r="B304" s="844"/>
      <c r="C304" s="844">
        <v>1</v>
      </c>
      <c r="D304" s="820" t="s">
        <v>78</v>
      </c>
      <c r="E304" s="812" t="s">
        <v>10479</v>
      </c>
      <c r="F304" s="813">
        <f t="shared" si="39"/>
        <v>46092</v>
      </c>
      <c r="G304" s="814" t="str">
        <f t="shared" si="34"/>
        <v>A</v>
      </c>
      <c r="H304" s="941" t="str">
        <f t="shared" si="35"/>
        <v>MR_DER-1618_26</v>
      </c>
      <c r="I304" s="816" t="str">
        <f t="shared" si="36"/>
        <v>ND</v>
      </c>
      <c r="J304" s="816" t="str">
        <f t="shared" si="37"/>
        <v>ND</v>
      </c>
      <c r="K304" s="820" t="s">
        <v>3730</v>
      </c>
      <c r="L304" s="821">
        <v>45930</v>
      </c>
      <c r="M304" s="218" t="s">
        <v>10538</v>
      </c>
      <c r="N304" s="731" t="s">
        <v>5536</v>
      </c>
      <c r="O304" s="1045">
        <v>45931</v>
      </c>
      <c r="Q304" s="731" t="s">
        <v>3765</v>
      </c>
      <c r="R304" s="1045">
        <v>45938</v>
      </c>
      <c r="S304" s="218" t="s">
        <v>10752</v>
      </c>
      <c r="T304" s="731" t="s">
        <v>5536</v>
      </c>
      <c r="U304" s="1045">
        <v>45989</v>
      </c>
      <c r="W304" s="731" t="s">
        <v>5701</v>
      </c>
      <c r="X304" s="1045">
        <v>46001</v>
      </c>
      <c r="Y304" s="218" t="s">
        <v>11543</v>
      </c>
      <c r="AC304" s="731" t="s">
        <v>3748</v>
      </c>
      <c r="AD304" s="1045">
        <v>46092</v>
      </c>
      <c r="AE304" s="218" t="s">
        <v>12320</v>
      </c>
    </row>
    <row r="305" spans="1:27" s="842" customFormat="1" ht="15" x14ac:dyDescent="0.25">
      <c r="A305" s="984" t="s">
        <v>12364</v>
      </c>
      <c r="B305" s="983"/>
      <c r="C305" s="983">
        <v>1</v>
      </c>
      <c r="D305" s="838" t="s">
        <v>78</v>
      </c>
      <c r="E305" s="831" t="s">
        <v>10480</v>
      </c>
      <c r="F305" s="832">
        <f t="shared" si="39"/>
        <v>46001</v>
      </c>
      <c r="G305" s="833" t="str">
        <f t="shared" si="34"/>
        <v>A3</v>
      </c>
      <c r="H305" s="951" t="str">
        <f t="shared" si="35"/>
        <v>MR_DER-1436_25</v>
      </c>
      <c r="I305" s="834">
        <f t="shared" si="36"/>
        <v>46104</v>
      </c>
      <c r="J305" s="834" t="str">
        <f t="shared" si="37"/>
        <v>APROVADO COM RESSALVAS</v>
      </c>
      <c r="K305" s="838" t="s">
        <v>3730</v>
      </c>
      <c r="L305" s="839">
        <v>45930</v>
      </c>
      <c r="M305" s="69" t="s">
        <v>10538</v>
      </c>
      <c r="N305" s="842" t="s">
        <v>5536</v>
      </c>
      <c r="O305" s="1119">
        <v>45931</v>
      </c>
      <c r="Q305" s="842" t="s">
        <v>3765</v>
      </c>
      <c r="R305" s="1119">
        <v>45938</v>
      </c>
      <c r="S305" s="23" t="s">
        <v>10752</v>
      </c>
      <c r="T305" s="842" t="s">
        <v>5536</v>
      </c>
      <c r="U305" s="1119">
        <v>45989</v>
      </c>
      <c r="W305" s="842" t="s">
        <v>5701</v>
      </c>
      <c r="X305" s="1119">
        <v>46001</v>
      </c>
      <c r="Y305" s="23" t="s">
        <v>11543</v>
      </c>
      <c r="Z305" s="842" t="s">
        <v>5537</v>
      </c>
      <c r="AA305" s="1119">
        <v>46104</v>
      </c>
    </row>
    <row r="306" spans="1:27" s="842" customFormat="1" ht="15" x14ac:dyDescent="0.25">
      <c r="A306" s="984" t="s">
        <v>12364</v>
      </c>
      <c r="B306" s="983"/>
      <c r="C306" s="983">
        <v>1</v>
      </c>
      <c r="D306" s="838" t="s">
        <v>78</v>
      </c>
      <c r="E306" s="831" t="s">
        <v>10481</v>
      </c>
      <c r="F306" s="832">
        <f t="shared" si="39"/>
        <v>46001</v>
      </c>
      <c r="G306" s="833" t="str">
        <f t="shared" si="34"/>
        <v>A3</v>
      </c>
      <c r="H306" s="951" t="str">
        <f t="shared" si="35"/>
        <v>MR_DER-1436_25</v>
      </c>
      <c r="I306" s="834">
        <f t="shared" si="36"/>
        <v>46104</v>
      </c>
      <c r="J306" s="834" t="str">
        <f t="shared" si="37"/>
        <v>APROVADO COM RESSALVAS</v>
      </c>
      <c r="K306" s="838" t="s">
        <v>3730</v>
      </c>
      <c r="L306" s="839">
        <v>45930</v>
      </c>
      <c r="M306" s="69" t="s">
        <v>10538</v>
      </c>
      <c r="N306" s="842" t="s">
        <v>5536</v>
      </c>
      <c r="O306" s="1119">
        <v>45931</v>
      </c>
      <c r="Q306" s="842" t="s">
        <v>3765</v>
      </c>
      <c r="R306" s="1119">
        <v>45938</v>
      </c>
      <c r="S306" s="23" t="s">
        <v>10752</v>
      </c>
      <c r="T306" s="842" t="s">
        <v>5536</v>
      </c>
      <c r="U306" s="1119">
        <v>45989</v>
      </c>
      <c r="W306" s="842" t="s">
        <v>5701</v>
      </c>
      <c r="X306" s="1119">
        <v>46001</v>
      </c>
      <c r="Y306" s="23" t="s">
        <v>11543</v>
      </c>
      <c r="Z306" s="842" t="s">
        <v>5537</v>
      </c>
      <c r="AA306" s="1119">
        <v>46104</v>
      </c>
    </row>
    <row r="307" spans="1:27" s="842" customFormat="1" ht="15" x14ac:dyDescent="0.25">
      <c r="A307" s="984" t="s">
        <v>12364</v>
      </c>
      <c r="B307" s="983"/>
      <c r="C307" s="983">
        <v>1</v>
      </c>
      <c r="D307" s="838" t="s">
        <v>78</v>
      </c>
      <c r="E307" s="831" t="s">
        <v>10482</v>
      </c>
      <c r="F307" s="832">
        <f t="shared" si="39"/>
        <v>46001</v>
      </c>
      <c r="G307" s="833" t="str">
        <f t="shared" si="34"/>
        <v>A3</v>
      </c>
      <c r="H307" s="951" t="str">
        <f t="shared" si="35"/>
        <v>MR_DER-1436_25</v>
      </c>
      <c r="I307" s="834">
        <f t="shared" si="36"/>
        <v>46104</v>
      </c>
      <c r="J307" s="834" t="str">
        <f t="shared" si="37"/>
        <v>APROVADO COM RESSALVAS</v>
      </c>
      <c r="K307" s="838" t="s">
        <v>3730</v>
      </c>
      <c r="L307" s="839">
        <v>45930</v>
      </c>
      <c r="M307" s="69" t="s">
        <v>10538</v>
      </c>
      <c r="N307" s="842" t="s">
        <v>5536</v>
      </c>
      <c r="O307" s="1119">
        <v>45931</v>
      </c>
      <c r="Q307" s="842" t="s">
        <v>3765</v>
      </c>
      <c r="R307" s="1119">
        <v>45938</v>
      </c>
      <c r="S307" s="23" t="s">
        <v>10752</v>
      </c>
      <c r="T307" s="842" t="s">
        <v>5536</v>
      </c>
      <c r="U307" s="1119">
        <v>45989</v>
      </c>
      <c r="W307" s="842" t="s">
        <v>5701</v>
      </c>
      <c r="X307" s="1119">
        <v>46001</v>
      </c>
      <c r="Y307" s="23" t="s">
        <v>11543</v>
      </c>
      <c r="Z307" s="842" t="s">
        <v>5537</v>
      </c>
      <c r="AA307" s="1119">
        <v>46104</v>
      </c>
    </row>
    <row r="308" spans="1:27" s="842" customFormat="1" ht="15" x14ac:dyDescent="0.25">
      <c r="A308" s="984" t="s">
        <v>12364</v>
      </c>
      <c r="B308" s="983"/>
      <c r="C308" s="983">
        <v>1</v>
      </c>
      <c r="D308" s="838" t="s">
        <v>78</v>
      </c>
      <c r="E308" s="831" t="s">
        <v>10483</v>
      </c>
      <c r="F308" s="832">
        <f t="shared" si="39"/>
        <v>46001</v>
      </c>
      <c r="G308" s="833" t="str">
        <f t="shared" si="34"/>
        <v>A3</v>
      </c>
      <c r="H308" s="951" t="str">
        <f t="shared" si="35"/>
        <v>MR_DER-1436_25</v>
      </c>
      <c r="I308" s="834">
        <f t="shared" si="36"/>
        <v>46104</v>
      </c>
      <c r="J308" s="834" t="str">
        <f t="shared" si="37"/>
        <v>APROVADO COM RESSALVAS</v>
      </c>
      <c r="K308" s="838" t="s">
        <v>3730</v>
      </c>
      <c r="L308" s="839">
        <v>45930</v>
      </c>
      <c r="M308" s="69" t="s">
        <v>10538</v>
      </c>
      <c r="N308" s="842" t="s">
        <v>5536</v>
      </c>
      <c r="O308" s="1119">
        <v>45931</v>
      </c>
      <c r="Q308" s="842" t="s">
        <v>3765</v>
      </c>
      <c r="R308" s="1119">
        <v>45938</v>
      </c>
      <c r="S308" s="23" t="s">
        <v>10752</v>
      </c>
      <c r="T308" s="842" t="s">
        <v>5536</v>
      </c>
      <c r="U308" s="1119">
        <v>45989</v>
      </c>
      <c r="W308" s="842" t="s">
        <v>5701</v>
      </c>
      <c r="X308" s="1119">
        <v>46001</v>
      </c>
      <c r="Y308" s="23" t="s">
        <v>11543</v>
      </c>
      <c r="Z308" s="842" t="s">
        <v>5537</v>
      </c>
      <c r="AA308" s="1119">
        <v>46104</v>
      </c>
    </row>
    <row r="309" spans="1:27" s="842" customFormat="1" ht="15" x14ac:dyDescent="0.25">
      <c r="A309" s="984" t="s">
        <v>12364</v>
      </c>
      <c r="B309" s="983"/>
      <c r="C309" s="983">
        <v>1</v>
      </c>
      <c r="D309" s="838" t="s">
        <v>78</v>
      </c>
      <c r="E309" s="831" t="s">
        <v>10484</v>
      </c>
      <c r="F309" s="832">
        <f t="shared" si="39"/>
        <v>46001</v>
      </c>
      <c r="G309" s="833" t="str">
        <f t="shared" si="34"/>
        <v>A3</v>
      </c>
      <c r="H309" s="951" t="str">
        <f t="shared" si="35"/>
        <v>MR_DER-1436_25</v>
      </c>
      <c r="I309" s="834">
        <f t="shared" si="36"/>
        <v>46104</v>
      </c>
      <c r="J309" s="834" t="str">
        <f t="shared" si="37"/>
        <v>APROVADO COM RESSALVAS</v>
      </c>
      <c r="K309" s="838" t="s">
        <v>3730</v>
      </c>
      <c r="L309" s="839">
        <v>45930</v>
      </c>
      <c r="M309" s="69" t="s">
        <v>10538</v>
      </c>
      <c r="N309" s="842" t="s">
        <v>5536</v>
      </c>
      <c r="O309" s="1119">
        <v>45931</v>
      </c>
      <c r="Q309" s="842" t="s">
        <v>3765</v>
      </c>
      <c r="R309" s="1119">
        <v>45938</v>
      </c>
      <c r="S309" s="23" t="s">
        <v>10752</v>
      </c>
      <c r="T309" s="842" t="s">
        <v>5536</v>
      </c>
      <c r="U309" s="1119">
        <v>45989</v>
      </c>
      <c r="W309" s="842" t="s">
        <v>5701</v>
      </c>
      <c r="X309" s="1119">
        <v>46001</v>
      </c>
      <c r="Y309" s="23" t="s">
        <v>11543</v>
      </c>
      <c r="Z309" s="842" t="s">
        <v>5537</v>
      </c>
      <c r="AA309" s="1119">
        <v>46104</v>
      </c>
    </row>
    <row r="310" spans="1:27" s="842" customFormat="1" ht="15" x14ac:dyDescent="0.25">
      <c r="A310" s="984" t="s">
        <v>12364</v>
      </c>
      <c r="B310" s="983"/>
      <c r="C310" s="983">
        <v>1</v>
      </c>
      <c r="D310" s="838" t="s">
        <v>78</v>
      </c>
      <c r="E310" s="831" t="s">
        <v>10485</v>
      </c>
      <c r="F310" s="832">
        <f t="shared" si="39"/>
        <v>46001</v>
      </c>
      <c r="G310" s="833" t="str">
        <f t="shared" si="34"/>
        <v>A3</v>
      </c>
      <c r="H310" s="951" t="str">
        <f t="shared" si="35"/>
        <v>MR_DER-1436_25</v>
      </c>
      <c r="I310" s="834">
        <f t="shared" si="36"/>
        <v>46104</v>
      </c>
      <c r="J310" s="834" t="str">
        <f t="shared" si="37"/>
        <v>APROVADO COM RESSALVAS</v>
      </c>
      <c r="K310" s="838" t="s">
        <v>3730</v>
      </c>
      <c r="L310" s="839">
        <v>45930</v>
      </c>
      <c r="M310" s="69" t="s">
        <v>10538</v>
      </c>
      <c r="N310" s="842" t="s">
        <v>5536</v>
      </c>
      <c r="O310" s="1119">
        <v>45931</v>
      </c>
      <c r="Q310" s="842" t="s">
        <v>3765</v>
      </c>
      <c r="R310" s="1119">
        <v>45938</v>
      </c>
      <c r="S310" s="23" t="s">
        <v>10752</v>
      </c>
      <c r="T310" s="842" t="s">
        <v>5536</v>
      </c>
      <c r="U310" s="1119">
        <v>45989</v>
      </c>
      <c r="W310" s="842" t="s">
        <v>5701</v>
      </c>
      <c r="X310" s="1119">
        <v>46001</v>
      </c>
      <c r="Y310" s="23" t="s">
        <v>11543</v>
      </c>
      <c r="Z310" s="842" t="s">
        <v>5537</v>
      </c>
      <c r="AA310" s="1119">
        <v>46104</v>
      </c>
    </row>
    <row r="311" spans="1:27" s="842" customFormat="1" ht="15" x14ac:dyDescent="0.25">
      <c r="A311" s="984" t="s">
        <v>12364</v>
      </c>
      <c r="B311" s="983"/>
      <c r="C311" s="983">
        <v>1</v>
      </c>
      <c r="D311" s="838" t="s">
        <v>78</v>
      </c>
      <c r="E311" s="831" t="s">
        <v>10486</v>
      </c>
      <c r="F311" s="832">
        <f t="shared" si="39"/>
        <v>46001</v>
      </c>
      <c r="G311" s="833" t="str">
        <f t="shared" si="34"/>
        <v>A3</v>
      </c>
      <c r="H311" s="951" t="str">
        <f t="shared" si="35"/>
        <v>MR_DER-1436_25</v>
      </c>
      <c r="I311" s="834">
        <f t="shared" si="36"/>
        <v>46104</v>
      </c>
      <c r="J311" s="834" t="str">
        <f t="shared" si="37"/>
        <v>APROVADO COM RESSALVAS</v>
      </c>
      <c r="K311" s="838" t="s">
        <v>3730</v>
      </c>
      <c r="L311" s="839">
        <v>45930</v>
      </c>
      <c r="M311" s="69" t="s">
        <v>10538</v>
      </c>
      <c r="N311" s="842" t="s">
        <v>5536</v>
      </c>
      <c r="O311" s="1119">
        <v>45931</v>
      </c>
      <c r="Q311" s="842" t="s">
        <v>3765</v>
      </c>
      <c r="R311" s="1119">
        <v>45938</v>
      </c>
      <c r="S311" s="23" t="s">
        <v>10752</v>
      </c>
      <c r="T311" s="842" t="s">
        <v>5536</v>
      </c>
      <c r="U311" s="1119">
        <v>45989</v>
      </c>
      <c r="W311" s="842" t="s">
        <v>5701</v>
      </c>
      <c r="X311" s="1119">
        <v>46001</v>
      </c>
      <c r="Y311" s="23" t="s">
        <v>11543</v>
      </c>
      <c r="Z311" s="842" t="s">
        <v>5537</v>
      </c>
      <c r="AA311" s="1119">
        <v>46104</v>
      </c>
    </row>
    <row r="312" spans="1:27" s="842" customFormat="1" ht="15" x14ac:dyDescent="0.25">
      <c r="A312" s="984" t="s">
        <v>12364</v>
      </c>
      <c r="B312" s="983"/>
      <c r="C312" s="983">
        <v>1</v>
      </c>
      <c r="D312" s="838" t="s">
        <v>78</v>
      </c>
      <c r="E312" s="831" t="s">
        <v>10487</v>
      </c>
      <c r="F312" s="832">
        <f t="shared" si="39"/>
        <v>46001</v>
      </c>
      <c r="G312" s="833" t="str">
        <f t="shared" si="34"/>
        <v>A3</v>
      </c>
      <c r="H312" s="951" t="str">
        <f t="shared" si="35"/>
        <v>MR_DER-1436_25</v>
      </c>
      <c r="I312" s="834">
        <f t="shared" si="36"/>
        <v>46104</v>
      </c>
      <c r="J312" s="834" t="str">
        <f t="shared" si="37"/>
        <v>APROVADO COM RESSALVAS</v>
      </c>
      <c r="K312" s="838" t="s">
        <v>3730</v>
      </c>
      <c r="L312" s="839">
        <v>45930</v>
      </c>
      <c r="M312" s="69" t="s">
        <v>10538</v>
      </c>
      <c r="N312" s="842" t="s">
        <v>5536</v>
      </c>
      <c r="O312" s="1119">
        <v>45931</v>
      </c>
      <c r="Q312" s="842" t="s">
        <v>3765</v>
      </c>
      <c r="R312" s="1119">
        <v>45938</v>
      </c>
      <c r="S312" s="23" t="s">
        <v>10752</v>
      </c>
      <c r="T312" s="842" t="s">
        <v>5536</v>
      </c>
      <c r="U312" s="1119">
        <v>45989</v>
      </c>
      <c r="W312" s="842" t="s">
        <v>5701</v>
      </c>
      <c r="X312" s="1119">
        <v>46001</v>
      </c>
      <c r="Y312" s="23" t="s">
        <v>11543</v>
      </c>
      <c r="Z312" s="842" t="s">
        <v>5537</v>
      </c>
      <c r="AA312" s="1119">
        <v>46104</v>
      </c>
    </row>
    <row r="313" spans="1:27" s="842" customFormat="1" ht="15" x14ac:dyDescent="0.25">
      <c r="A313" s="984" t="s">
        <v>12364</v>
      </c>
      <c r="B313" s="983"/>
      <c r="C313" s="983">
        <v>1</v>
      </c>
      <c r="D313" s="838" t="s">
        <v>78</v>
      </c>
      <c r="E313" s="831" t="s">
        <v>10488</v>
      </c>
      <c r="F313" s="832">
        <f t="shared" si="39"/>
        <v>46001</v>
      </c>
      <c r="G313" s="833" t="str">
        <f t="shared" si="34"/>
        <v>A3</v>
      </c>
      <c r="H313" s="951" t="str">
        <f t="shared" si="35"/>
        <v>MR_DER-1436_25</v>
      </c>
      <c r="I313" s="834">
        <f t="shared" si="36"/>
        <v>46104</v>
      </c>
      <c r="J313" s="834" t="str">
        <f t="shared" si="37"/>
        <v>APROVADO COM RESSALVAS</v>
      </c>
      <c r="K313" s="838" t="s">
        <v>3730</v>
      </c>
      <c r="L313" s="839">
        <v>45930</v>
      </c>
      <c r="M313" s="69" t="s">
        <v>10538</v>
      </c>
      <c r="N313" s="842" t="s">
        <v>5536</v>
      </c>
      <c r="O313" s="1119">
        <v>45931</v>
      </c>
      <c r="Q313" s="842" t="s">
        <v>3765</v>
      </c>
      <c r="R313" s="1119">
        <v>45938</v>
      </c>
      <c r="S313" s="23" t="s">
        <v>10752</v>
      </c>
      <c r="T313" s="842" t="s">
        <v>5536</v>
      </c>
      <c r="U313" s="1119">
        <v>45989</v>
      </c>
      <c r="W313" s="842" t="s">
        <v>5701</v>
      </c>
      <c r="X313" s="1119">
        <v>46001</v>
      </c>
      <c r="Y313" s="23" t="s">
        <v>11543</v>
      </c>
      <c r="Z313" s="842" t="s">
        <v>5537</v>
      </c>
      <c r="AA313" s="1119">
        <v>46104</v>
      </c>
    </row>
    <row r="314" spans="1:27" s="842" customFormat="1" ht="15" x14ac:dyDescent="0.25">
      <c r="A314" s="984" t="s">
        <v>12364</v>
      </c>
      <c r="B314" s="983"/>
      <c r="C314" s="983">
        <v>1</v>
      </c>
      <c r="D314" s="838" t="s">
        <v>78</v>
      </c>
      <c r="E314" s="831" t="s">
        <v>10489</v>
      </c>
      <c r="F314" s="832">
        <f t="shared" si="39"/>
        <v>46001</v>
      </c>
      <c r="G314" s="833" t="str">
        <f t="shared" si="34"/>
        <v>A3</v>
      </c>
      <c r="H314" s="951" t="str">
        <f t="shared" si="35"/>
        <v>MR_DER-1436_25</v>
      </c>
      <c r="I314" s="834">
        <f t="shared" si="36"/>
        <v>46104</v>
      </c>
      <c r="J314" s="834" t="str">
        <f t="shared" si="37"/>
        <v>APROVADO COM RESSALVAS</v>
      </c>
      <c r="K314" s="838" t="s">
        <v>3730</v>
      </c>
      <c r="L314" s="839">
        <v>45930</v>
      </c>
      <c r="M314" s="69" t="s">
        <v>10538</v>
      </c>
      <c r="N314" s="842" t="s">
        <v>5536</v>
      </c>
      <c r="O314" s="1119">
        <v>45931</v>
      </c>
      <c r="Q314" s="842" t="s">
        <v>3765</v>
      </c>
      <c r="R314" s="1119">
        <v>45938</v>
      </c>
      <c r="S314" s="23" t="s">
        <v>10752</v>
      </c>
      <c r="T314" s="842" t="s">
        <v>5536</v>
      </c>
      <c r="U314" s="1119">
        <v>45989</v>
      </c>
      <c r="W314" s="842" t="s">
        <v>5701</v>
      </c>
      <c r="X314" s="1119">
        <v>46001</v>
      </c>
      <c r="Y314" s="23" t="s">
        <v>11543</v>
      </c>
      <c r="Z314" s="842" t="s">
        <v>5537</v>
      </c>
      <c r="AA314" s="1119">
        <v>46104</v>
      </c>
    </row>
    <row r="315" spans="1:27" s="842" customFormat="1" ht="15" x14ac:dyDescent="0.25">
      <c r="A315" s="984" t="s">
        <v>12364</v>
      </c>
      <c r="B315" s="983"/>
      <c r="C315" s="983">
        <v>1</v>
      </c>
      <c r="D315" s="838" t="s">
        <v>78</v>
      </c>
      <c r="E315" s="831" t="s">
        <v>10490</v>
      </c>
      <c r="F315" s="832">
        <f t="shared" si="39"/>
        <v>46001</v>
      </c>
      <c r="G315" s="833" t="str">
        <f t="shared" ref="G315:G378" si="40">IF($F315="","",INDEX($K315:$FI315,1,MATCH($F315,$K315:$FI315,)-1))</f>
        <v>A3</v>
      </c>
      <c r="H315" s="951" t="str">
        <f t="shared" ref="H315:H378" si="41">IF($F315="","",INDEX($K315:$FL315,1,MATCH($F315,$K315:$FL315,)+1))</f>
        <v>MR_DER-1436_25</v>
      </c>
      <c r="I315" s="834">
        <f t="shared" ref="I315:I378" si="42">IF(F315="NE",F315,IF(INDEX(K315:CP315,,MATCH(F315,K315:CP315,0)+3)&lt;&gt;0,INDEX(K315:CP315,,MATCH(F315,K315:CP315,0)+3),"ND"))</f>
        <v>46104</v>
      </c>
      <c r="J315" s="834" t="str">
        <f t="shared" ref="J315:J378" si="43">IF(G315="NE",G315,IF(INDEX(K315:CQ315,,MATCH(G315,K315:CQ315,0)+3)&lt;&gt;0,INDEX(K315:CQ315,,MATCH(G315,K315:CQ315,0)+3),"ND"))</f>
        <v>APROVADO COM RESSALVAS</v>
      </c>
      <c r="K315" s="838" t="s">
        <v>3730</v>
      </c>
      <c r="L315" s="839">
        <v>45930</v>
      </c>
      <c r="M315" s="69" t="s">
        <v>10538</v>
      </c>
      <c r="N315" s="842" t="s">
        <v>5536</v>
      </c>
      <c r="O315" s="1119">
        <v>45931</v>
      </c>
      <c r="Q315" s="842" t="s">
        <v>3765</v>
      </c>
      <c r="R315" s="1119">
        <v>45938</v>
      </c>
      <c r="S315" s="23" t="s">
        <v>10752</v>
      </c>
      <c r="T315" s="842" t="s">
        <v>5536</v>
      </c>
      <c r="U315" s="1119">
        <v>45989</v>
      </c>
      <c r="W315" s="842" t="s">
        <v>5701</v>
      </c>
      <c r="X315" s="1119">
        <v>46001</v>
      </c>
      <c r="Y315" s="23" t="s">
        <v>11543</v>
      </c>
      <c r="Z315" s="842" t="s">
        <v>5537</v>
      </c>
      <c r="AA315" s="1119">
        <v>46104</v>
      </c>
    </row>
    <row r="316" spans="1:27" s="842" customFormat="1" ht="15" x14ac:dyDescent="0.25">
      <c r="A316" s="984" t="s">
        <v>12364</v>
      </c>
      <c r="B316" s="983"/>
      <c r="C316" s="983">
        <v>1</v>
      </c>
      <c r="D316" s="838" t="s">
        <v>78</v>
      </c>
      <c r="E316" s="831" t="s">
        <v>10491</v>
      </c>
      <c r="F316" s="832">
        <f t="shared" si="39"/>
        <v>46001</v>
      </c>
      <c r="G316" s="833" t="str">
        <f t="shared" si="40"/>
        <v>A3</v>
      </c>
      <c r="H316" s="951" t="str">
        <f t="shared" si="41"/>
        <v>MR_DER-1436_25</v>
      </c>
      <c r="I316" s="834">
        <f t="shared" si="42"/>
        <v>46104</v>
      </c>
      <c r="J316" s="834" t="str">
        <f t="shared" si="43"/>
        <v>APROVADO COM RESSALVAS</v>
      </c>
      <c r="K316" s="838" t="s">
        <v>3730</v>
      </c>
      <c r="L316" s="839">
        <v>45930</v>
      </c>
      <c r="M316" s="69" t="s">
        <v>10538</v>
      </c>
      <c r="N316" s="842" t="s">
        <v>5536</v>
      </c>
      <c r="O316" s="1119">
        <v>45931</v>
      </c>
      <c r="Q316" s="842" t="s">
        <v>3765</v>
      </c>
      <c r="R316" s="1119">
        <v>45938</v>
      </c>
      <c r="S316" s="23" t="s">
        <v>10752</v>
      </c>
      <c r="T316" s="842" t="s">
        <v>5536</v>
      </c>
      <c r="U316" s="1119">
        <v>45989</v>
      </c>
      <c r="W316" s="842" t="s">
        <v>5701</v>
      </c>
      <c r="X316" s="1119">
        <v>46001</v>
      </c>
      <c r="Y316" s="23" t="s">
        <v>11543</v>
      </c>
      <c r="Z316" s="842" t="s">
        <v>5537</v>
      </c>
      <c r="AA316" s="1119">
        <v>46104</v>
      </c>
    </row>
    <row r="317" spans="1:27" s="842" customFormat="1" ht="15" x14ac:dyDescent="0.25">
      <c r="A317" s="984" t="s">
        <v>12364</v>
      </c>
      <c r="B317" s="983"/>
      <c r="C317" s="983">
        <v>1</v>
      </c>
      <c r="D317" s="838" t="s">
        <v>78</v>
      </c>
      <c r="E317" s="831" t="s">
        <v>10492</v>
      </c>
      <c r="F317" s="832">
        <f t="shared" si="39"/>
        <v>46001</v>
      </c>
      <c r="G317" s="833" t="str">
        <f t="shared" si="40"/>
        <v>A3</v>
      </c>
      <c r="H317" s="951" t="str">
        <f t="shared" si="41"/>
        <v>MR_DER-1436_25</v>
      </c>
      <c r="I317" s="834">
        <f t="shared" si="42"/>
        <v>46104</v>
      </c>
      <c r="J317" s="834" t="str">
        <f t="shared" si="43"/>
        <v>APROVADO COM RESSALVAS</v>
      </c>
      <c r="K317" s="838" t="s">
        <v>3730</v>
      </c>
      <c r="L317" s="839">
        <v>45930</v>
      </c>
      <c r="M317" s="69" t="s">
        <v>10538</v>
      </c>
      <c r="N317" s="842" t="s">
        <v>5536</v>
      </c>
      <c r="O317" s="1119">
        <v>45931</v>
      </c>
      <c r="Q317" s="842" t="s">
        <v>3765</v>
      </c>
      <c r="R317" s="1119">
        <v>45938</v>
      </c>
      <c r="S317" s="23" t="s">
        <v>10752</v>
      </c>
      <c r="T317" s="842" t="s">
        <v>5536</v>
      </c>
      <c r="U317" s="1119">
        <v>45989</v>
      </c>
      <c r="W317" s="842" t="s">
        <v>5701</v>
      </c>
      <c r="X317" s="1119">
        <v>46001</v>
      </c>
      <c r="Y317" s="23" t="s">
        <v>11543</v>
      </c>
      <c r="Z317" s="842" t="s">
        <v>5537</v>
      </c>
      <c r="AA317" s="1119">
        <v>46104</v>
      </c>
    </row>
    <row r="318" spans="1:27" s="842" customFormat="1" ht="15" x14ac:dyDescent="0.25">
      <c r="A318" s="984" t="s">
        <v>12364</v>
      </c>
      <c r="B318" s="983"/>
      <c r="C318" s="983">
        <v>1</v>
      </c>
      <c r="D318" s="838" t="s">
        <v>78</v>
      </c>
      <c r="E318" s="831" t="s">
        <v>10493</v>
      </c>
      <c r="F318" s="832">
        <f t="shared" si="39"/>
        <v>46001</v>
      </c>
      <c r="G318" s="833" t="str">
        <f t="shared" si="40"/>
        <v>A3</v>
      </c>
      <c r="H318" s="951" t="str">
        <f t="shared" si="41"/>
        <v>MR_DER-1436_25</v>
      </c>
      <c r="I318" s="834">
        <f t="shared" si="42"/>
        <v>46104</v>
      </c>
      <c r="J318" s="834" t="str">
        <f t="shared" si="43"/>
        <v>APROVADO COM RESSALVAS</v>
      </c>
      <c r="K318" s="838" t="s">
        <v>3730</v>
      </c>
      <c r="L318" s="839">
        <v>45930</v>
      </c>
      <c r="M318" s="69" t="s">
        <v>10538</v>
      </c>
      <c r="N318" s="842" t="s">
        <v>5536</v>
      </c>
      <c r="O318" s="1119">
        <v>45931</v>
      </c>
      <c r="Q318" s="842" t="s">
        <v>3765</v>
      </c>
      <c r="R318" s="1119">
        <v>45938</v>
      </c>
      <c r="S318" s="23" t="s">
        <v>10752</v>
      </c>
      <c r="T318" s="842" t="s">
        <v>5536</v>
      </c>
      <c r="U318" s="1119">
        <v>45989</v>
      </c>
      <c r="W318" s="842" t="s">
        <v>5701</v>
      </c>
      <c r="X318" s="1119">
        <v>46001</v>
      </c>
      <c r="Y318" s="23" t="s">
        <v>11543</v>
      </c>
      <c r="Z318" s="842" t="s">
        <v>5537</v>
      </c>
      <c r="AA318" s="1119">
        <v>46104</v>
      </c>
    </row>
    <row r="319" spans="1:27" s="842" customFormat="1" ht="15" x14ac:dyDescent="0.25">
      <c r="A319" s="984" t="s">
        <v>12364</v>
      </c>
      <c r="B319" s="983"/>
      <c r="C319" s="983">
        <v>1</v>
      </c>
      <c r="D319" s="838" t="s">
        <v>78</v>
      </c>
      <c r="E319" s="831" t="s">
        <v>10494</v>
      </c>
      <c r="F319" s="832">
        <f t="shared" si="39"/>
        <v>46001</v>
      </c>
      <c r="G319" s="833" t="str">
        <f t="shared" si="40"/>
        <v>A3</v>
      </c>
      <c r="H319" s="951" t="str">
        <f t="shared" si="41"/>
        <v>MR_DER-1436_25</v>
      </c>
      <c r="I319" s="834">
        <f t="shared" si="42"/>
        <v>46104</v>
      </c>
      <c r="J319" s="834" t="str">
        <f t="shared" si="43"/>
        <v>APROVADO COM RESSALVAS</v>
      </c>
      <c r="K319" s="838" t="s">
        <v>3730</v>
      </c>
      <c r="L319" s="839">
        <v>45930</v>
      </c>
      <c r="M319" s="69" t="s">
        <v>10538</v>
      </c>
      <c r="N319" s="842" t="s">
        <v>5536</v>
      </c>
      <c r="O319" s="1119">
        <v>45931</v>
      </c>
      <c r="Q319" s="842" t="s">
        <v>3765</v>
      </c>
      <c r="R319" s="1119">
        <v>45938</v>
      </c>
      <c r="S319" s="23" t="s">
        <v>10752</v>
      </c>
      <c r="T319" s="842" t="s">
        <v>5536</v>
      </c>
      <c r="U319" s="1119">
        <v>45989</v>
      </c>
      <c r="W319" s="842" t="s">
        <v>5701</v>
      </c>
      <c r="X319" s="1119">
        <v>46001</v>
      </c>
      <c r="Y319" s="23" t="s">
        <v>11543</v>
      </c>
      <c r="Z319" s="842" t="s">
        <v>5537</v>
      </c>
      <c r="AA319" s="1119">
        <v>46104</v>
      </c>
    </row>
    <row r="320" spans="1:27" s="842" customFormat="1" ht="15" x14ac:dyDescent="0.25">
      <c r="A320" s="984" t="s">
        <v>12364</v>
      </c>
      <c r="B320" s="983"/>
      <c r="C320" s="983">
        <v>1</v>
      </c>
      <c r="D320" s="838" t="s">
        <v>78</v>
      </c>
      <c r="E320" s="831" t="s">
        <v>10495</v>
      </c>
      <c r="F320" s="832">
        <f t="shared" si="39"/>
        <v>46001</v>
      </c>
      <c r="G320" s="833" t="str">
        <f t="shared" si="40"/>
        <v>A3</v>
      </c>
      <c r="H320" s="951" t="str">
        <f t="shared" si="41"/>
        <v>MR_DER-1436_25</v>
      </c>
      <c r="I320" s="834">
        <f t="shared" si="42"/>
        <v>46104</v>
      </c>
      <c r="J320" s="834" t="str">
        <f t="shared" si="43"/>
        <v>APROVADO COM RESSALVAS</v>
      </c>
      <c r="K320" s="838" t="s">
        <v>3730</v>
      </c>
      <c r="L320" s="839">
        <v>45930</v>
      </c>
      <c r="M320" s="69" t="s">
        <v>10538</v>
      </c>
      <c r="N320" s="842" t="s">
        <v>5536</v>
      </c>
      <c r="O320" s="1119">
        <v>45931</v>
      </c>
      <c r="Q320" s="842" t="s">
        <v>3765</v>
      </c>
      <c r="R320" s="1119">
        <v>45938</v>
      </c>
      <c r="S320" s="23" t="s">
        <v>10752</v>
      </c>
      <c r="T320" s="842" t="s">
        <v>5536</v>
      </c>
      <c r="U320" s="1119">
        <v>45989</v>
      </c>
      <c r="W320" s="842" t="s">
        <v>5701</v>
      </c>
      <c r="X320" s="1119">
        <v>46001</v>
      </c>
      <c r="Y320" s="23" t="s">
        <v>11543</v>
      </c>
      <c r="Z320" s="842" t="s">
        <v>5537</v>
      </c>
      <c r="AA320" s="1119">
        <v>46104</v>
      </c>
    </row>
    <row r="321" spans="1:27" s="842" customFormat="1" ht="15" x14ac:dyDescent="0.25">
      <c r="A321" s="984" t="s">
        <v>12364</v>
      </c>
      <c r="B321" s="983"/>
      <c r="C321" s="983">
        <v>1</v>
      </c>
      <c r="D321" s="838" t="s">
        <v>78</v>
      </c>
      <c r="E321" s="831" t="s">
        <v>10496</v>
      </c>
      <c r="F321" s="832">
        <f t="shared" si="39"/>
        <v>46001</v>
      </c>
      <c r="G321" s="833" t="str">
        <f t="shared" si="40"/>
        <v>A3</v>
      </c>
      <c r="H321" s="951" t="str">
        <f t="shared" si="41"/>
        <v>MR_DER-1436_25</v>
      </c>
      <c r="I321" s="834">
        <f t="shared" si="42"/>
        <v>46104</v>
      </c>
      <c r="J321" s="834" t="str">
        <f t="shared" si="43"/>
        <v>APROVADO COM RESSALVAS</v>
      </c>
      <c r="K321" s="838" t="s">
        <v>3730</v>
      </c>
      <c r="L321" s="839">
        <v>45930</v>
      </c>
      <c r="M321" s="69" t="s">
        <v>10538</v>
      </c>
      <c r="N321" s="842" t="s">
        <v>5536</v>
      </c>
      <c r="O321" s="1119">
        <v>45931</v>
      </c>
      <c r="Q321" s="842" t="s">
        <v>3765</v>
      </c>
      <c r="R321" s="1119">
        <v>45938</v>
      </c>
      <c r="S321" s="23" t="s">
        <v>10752</v>
      </c>
      <c r="T321" s="842" t="s">
        <v>5536</v>
      </c>
      <c r="U321" s="1119">
        <v>45989</v>
      </c>
      <c r="W321" s="842" t="s">
        <v>5701</v>
      </c>
      <c r="X321" s="1119">
        <v>46001</v>
      </c>
      <c r="Y321" s="23" t="s">
        <v>11543</v>
      </c>
      <c r="Z321" s="842" t="s">
        <v>5537</v>
      </c>
      <c r="AA321" s="1119">
        <v>46104</v>
      </c>
    </row>
    <row r="322" spans="1:27" s="842" customFormat="1" ht="15" x14ac:dyDescent="0.25">
      <c r="A322" s="984" t="s">
        <v>12364</v>
      </c>
      <c r="B322" s="983"/>
      <c r="C322" s="983">
        <v>1</v>
      </c>
      <c r="D322" s="838" t="s">
        <v>78</v>
      </c>
      <c r="E322" s="831" t="s">
        <v>10497</v>
      </c>
      <c r="F322" s="832">
        <f t="shared" si="39"/>
        <v>46001</v>
      </c>
      <c r="G322" s="833" t="str">
        <f t="shared" si="40"/>
        <v>A3</v>
      </c>
      <c r="H322" s="951" t="str">
        <f t="shared" si="41"/>
        <v>MR_DER-1436_25</v>
      </c>
      <c r="I322" s="834">
        <f t="shared" si="42"/>
        <v>46104</v>
      </c>
      <c r="J322" s="834" t="str">
        <f t="shared" si="43"/>
        <v>APROVADO COM RESSALVAS</v>
      </c>
      <c r="K322" s="838" t="s">
        <v>3730</v>
      </c>
      <c r="L322" s="839">
        <v>45930</v>
      </c>
      <c r="M322" s="69" t="s">
        <v>10538</v>
      </c>
      <c r="N322" s="842" t="s">
        <v>5536</v>
      </c>
      <c r="O322" s="1119">
        <v>45931</v>
      </c>
      <c r="Q322" s="842" t="s">
        <v>3765</v>
      </c>
      <c r="R322" s="1119">
        <v>45938</v>
      </c>
      <c r="S322" s="23" t="s">
        <v>10752</v>
      </c>
      <c r="T322" s="842" t="s">
        <v>5536</v>
      </c>
      <c r="U322" s="1119">
        <v>45989</v>
      </c>
      <c r="W322" s="842" t="s">
        <v>5701</v>
      </c>
      <c r="X322" s="1119">
        <v>46001</v>
      </c>
      <c r="Y322" s="23" t="s">
        <v>11543</v>
      </c>
      <c r="Z322" s="842" t="s">
        <v>5537</v>
      </c>
      <c r="AA322" s="1119">
        <v>46104</v>
      </c>
    </row>
    <row r="323" spans="1:27" s="842" customFormat="1" ht="15" x14ac:dyDescent="0.25">
      <c r="A323" s="984" t="s">
        <v>12364</v>
      </c>
      <c r="B323" s="983"/>
      <c r="C323" s="983">
        <v>1</v>
      </c>
      <c r="D323" s="838" t="s">
        <v>78</v>
      </c>
      <c r="E323" s="831" t="s">
        <v>10498</v>
      </c>
      <c r="F323" s="832">
        <f t="shared" si="39"/>
        <v>46001</v>
      </c>
      <c r="G323" s="833" t="str">
        <f t="shared" si="40"/>
        <v>A3</v>
      </c>
      <c r="H323" s="951" t="str">
        <f t="shared" si="41"/>
        <v>MR_DER-1436_25</v>
      </c>
      <c r="I323" s="834">
        <f t="shared" si="42"/>
        <v>46104</v>
      </c>
      <c r="J323" s="834" t="str">
        <f t="shared" si="43"/>
        <v>APROVADO COM RESSALVAS</v>
      </c>
      <c r="K323" s="838" t="s">
        <v>3730</v>
      </c>
      <c r="L323" s="839">
        <v>45930</v>
      </c>
      <c r="M323" s="69" t="s">
        <v>10538</v>
      </c>
      <c r="N323" s="842" t="s">
        <v>5536</v>
      </c>
      <c r="O323" s="1119">
        <v>45931</v>
      </c>
      <c r="Q323" s="842" t="s">
        <v>3765</v>
      </c>
      <c r="R323" s="1119">
        <v>45938</v>
      </c>
      <c r="S323" s="23" t="s">
        <v>10752</v>
      </c>
      <c r="T323" s="842" t="s">
        <v>5536</v>
      </c>
      <c r="U323" s="1119">
        <v>45989</v>
      </c>
      <c r="W323" s="842" t="s">
        <v>5701</v>
      </c>
      <c r="X323" s="1119">
        <v>46001</v>
      </c>
      <c r="Y323" s="23" t="s">
        <v>11543</v>
      </c>
      <c r="Z323" s="842" t="s">
        <v>5537</v>
      </c>
      <c r="AA323" s="1119">
        <v>46104</v>
      </c>
    </row>
    <row r="324" spans="1:27" s="842" customFormat="1" ht="15" x14ac:dyDescent="0.25">
      <c r="A324" s="984" t="s">
        <v>12364</v>
      </c>
      <c r="B324" s="983"/>
      <c r="C324" s="983">
        <v>1</v>
      </c>
      <c r="D324" s="838" t="s">
        <v>78</v>
      </c>
      <c r="E324" s="831" t="s">
        <v>10499</v>
      </c>
      <c r="F324" s="832">
        <f t="shared" si="39"/>
        <v>46001</v>
      </c>
      <c r="G324" s="833" t="str">
        <f t="shared" si="40"/>
        <v>A3</v>
      </c>
      <c r="H324" s="951" t="str">
        <f t="shared" si="41"/>
        <v>MR_DER-1436_25</v>
      </c>
      <c r="I324" s="834">
        <f t="shared" si="42"/>
        <v>46104</v>
      </c>
      <c r="J324" s="834" t="str">
        <f t="shared" si="43"/>
        <v>APROVADO COM RESSALVAS</v>
      </c>
      <c r="K324" s="838" t="s">
        <v>3730</v>
      </c>
      <c r="L324" s="839">
        <v>45930</v>
      </c>
      <c r="M324" s="69" t="s">
        <v>10538</v>
      </c>
      <c r="N324" s="842" t="s">
        <v>5536</v>
      </c>
      <c r="O324" s="1119">
        <v>45931</v>
      </c>
      <c r="Q324" s="842" t="s">
        <v>3765</v>
      </c>
      <c r="R324" s="1119">
        <v>45938</v>
      </c>
      <c r="S324" s="23" t="s">
        <v>10752</v>
      </c>
      <c r="T324" s="842" t="s">
        <v>5536</v>
      </c>
      <c r="U324" s="1119">
        <v>45989</v>
      </c>
      <c r="W324" s="842" t="s">
        <v>5701</v>
      </c>
      <c r="X324" s="1119">
        <v>46001</v>
      </c>
      <c r="Y324" s="23" t="s">
        <v>11543</v>
      </c>
      <c r="Z324" s="842" t="s">
        <v>5537</v>
      </c>
      <c r="AA324" s="1119">
        <v>46104</v>
      </c>
    </row>
    <row r="325" spans="1:27" s="842" customFormat="1" ht="15" x14ac:dyDescent="0.25">
      <c r="A325" s="984" t="s">
        <v>12364</v>
      </c>
      <c r="B325" s="983"/>
      <c r="C325" s="983">
        <v>1</v>
      </c>
      <c r="D325" s="838" t="s">
        <v>78</v>
      </c>
      <c r="E325" s="831" t="s">
        <v>10500</v>
      </c>
      <c r="F325" s="832">
        <f t="shared" si="39"/>
        <v>46001</v>
      </c>
      <c r="G325" s="833" t="str">
        <f t="shared" si="40"/>
        <v>A3</v>
      </c>
      <c r="H325" s="951" t="str">
        <f t="shared" si="41"/>
        <v>MR_DER-1436_25</v>
      </c>
      <c r="I325" s="834">
        <f t="shared" si="42"/>
        <v>46104</v>
      </c>
      <c r="J325" s="834" t="str">
        <f t="shared" si="43"/>
        <v>APROVADO COM RESSALVAS</v>
      </c>
      <c r="K325" s="838" t="s">
        <v>3730</v>
      </c>
      <c r="L325" s="839">
        <v>45930</v>
      </c>
      <c r="M325" s="69" t="s">
        <v>10538</v>
      </c>
      <c r="N325" s="842" t="s">
        <v>5536</v>
      </c>
      <c r="O325" s="1119">
        <v>45931</v>
      </c>
      <c r="Q325" s="842" t="s">
        <v>3765</v>
      </c>
      <c r="R325" s="1119">
        <v>45938</v>
      </c>
      <c r="S325" s="23" t="s">
        <v>10752</v>
      </c>
      <c r="T325" s="842" t="s">
        <v>5536</v>
      </c>
      <c r="U325" s="1119">
        <v>45989</v>
      </c>
      <c r="W325" s="842" t="s">
        <v>5701</v>
      </c>
      <c r="X325" s="1119">
        <v>46001</v>
      </c>
      <c r="Y325" s="23" t="s">
        <v>11543</v>
      </c>
      <c r="Z325" s="842" t="s">
        <v>5537</v>
      </c>
      <c r="AA325" s="1119">
        <v>46104</v>
      </c>
    </row>
    <row r="326" spans="1:27" s="842" customFormat="1" ht="15" x14ac:dyDescent="0.25">
      <c r="A326" s="984" t="s">
        <v>12364</v>
      </c>
      <c r="B326" s="983"/>
      <c r="C326" s="983">
        <v>1</v>
      </c>
      <c r="D326" s="838" t="s">
        <v>78</v>
      </c>
      <c r="E326" s="831" t="s">
        <v>10501</v>
      </c>
      <c r="F326" s="832">
        <f t="shared" ref="F326:F357" si="44">IF(L326&lt;&gt;0,MAX(L326,R326,X326,AD326),"NE")</f>
        <v>46001</v>
      </c>
      <c r="G326" s="833" t="str">
        <f t="shared" si="40"/>
        <v>A3</v>
      </c>
      <c r="H326" s="951" t="str">
        <f t="shared" si="41"/>
        <v>MR_DER-1436_25</v>
      </c>
      <c r="I326" s="834">
        <f t="shared" si="42"/>
        <v>46104</v>
      </c>
      <c r="J326" s="834" t="str">
        <f t="shared" si="43"/>
        <v>APROVADO COM RESSALVAS</v>
      </c>
      <c r="K326" s="838" t="s">
        <v>3730</v>
      </c>
      <c r="L326" s="839">
        <v>45930</v>
      </c>
      <c r="M326" s="69" t="s">
        <v>10538</v>
      </c>
      <c r="N326" s="842" t="s">
        <v>5536</v>
      </c>
      <c r="O326" s="1119">
        <v>45931</v>
      </c>
      <c r="Q326" s="842" t="s">
        <v>3765</v>
      </c>
      <c r="R326" s="1119">
        <v>45938</v>
      </c>
      <c r="S326" s="23" t="s">
        <v>10752</v>
      </c>
      <c r="T326" s="842" t="s">
        <v>5536</v>
      </c>
      <c r="U326" s="1119">
        <v>45989</v>
      </c>
      <c r="W326" s="842" t="s">
        <v>5701</v>
      </c>
      <c r="X326" s="1119">
        <v>46001</v>
      </c>
      <c r="Y326" s="23" t="s">
        <v>11543</v>
      </c>
      <c r="Z326" s="842" t="s">
        <v>5537</v>
      </c>
      <c r="AA326" s="1119">
        <v>46104</v>
      </c>
    </row>
    <row r="327" spans="1:27" s="842" customFormat="1" ht="15" x14ac:dyDescent="0.25">
      <c r="A327" s="984" t="s">
        <v>12364</v>
      </c>
      <c r="B327" s="983"/>
      <c r="C327" s="983">
        <v>1</v>
      </c>
      <c r="D327" s="838" t="s">
        <v>78</v>
      </c>
      <c r="E327" s="831" t="s">
        <v>10502</v>
      </c>
      <c r="F327" s="832">
        <f t="shared" si="44"/>
        <v>46001</v>
      </c>
      <c r="G327" s="833" t="str">
        <f t="shared" si="40"/>
        <v>A3</v>
      </c>
      <c r="H327" s="951" t="str">
        <f t="shared" si="41"/>
        <v>MR_DER-1436_25</v>
      </c>
      <c r="I327" s="834">
        <f t="shared" si="42"/>
        <v>46104</v>
      </c>
      <c r="J327" s="834" t="str">
        <f t="shared" si="43"/>
        <v>APROVADO COM RESSALVAS</v>
      </c>
      <c r="K327" s="838" t="s">
        <v>3730</v>
      </c>
      <c r="L327" s="839">
        <v>45930</v>
      </c>
      <c r="M327" s="69" t="s">
        <v>10538</v>
      </c>
      <c r="N327" s="842" t="s">
        <v>5536</v>
      </c>
      <c r="O327" s="1119">
        <v>45931</v>
      </c>
      <c r="Q327" s="842" t="s">
        <v>3765</v>
      </c>
      <c r="R327" s="1119">
        <v>45938</v>
      </c>
      <c r="S327" s="23" t="s">
        <v>10752</v>
      </c>
      <c r="T327" s="842" t="s">
        <v>5536</v>
      </c>
      <c r="U327" s="1119">
        <v>45989</v>
      </c>
      <c r="W327" s="842" t="s">
        <v>5701</v>
      </c>
      <c r="X327" s="1119">
        <v>46001</v>
      </c>
      <c r="Y327" s="23" t="s">
        <v>11543</v>
      </c>
      <c r="Z327" s="842" t="s">
        <v>5537</v>
      </c>
      <c r="AA327" s="1119">
        <v>46104</v>
      </c>
    </row>
    <row r="328" spans="1:27" s="842" customFormat="1" ht="15" x14ac:dyDescent="0.25">
      <c r="A328" s="984" t="s">
        <v>12364</v>
      </c>
      <c r="B328" s="983"/>
      <c r="C328" s="983">
        <v>1</v>
      </c>
      <c r="D328" s="838" t="s">
        <v>78</v>
      </c>
      <c r="E328" s="831" t="s">
        <v>10503</v>
      </c>
      <c r="F328" s="832">
        <f t="shared" si="44"/>
        <v>46001</v>
      </c>
      <c r="G328" s="833" t="str">
        <f t="shared" si="40"/>
        <v>A3</v>
      </c>
      <c r="H328" s="951" t="str">
        <f t="shared" si="41"/>
        <v>MR_DER-1436_25</v>
      </c>
      <c r="I328" s="834">
        <f t="shared" si="42"/>
        <v>46104</v>
      </c>
      <c r="J328" s="834" t="str">
        <f t="shared" si="43"/>
        <v>APROVADO COM RESSALVAS</v>
      </c>
      <c r="K328" s="838" t="s">
        <v>3730</v>
      </c>
      <c r="L328" s="839">
        <v>45930</v>
      </c>
      <c r="M328" s="69" t="s">
        <v>10538</v>
      </c>
      <c r="N328" s="842" t="s">
        <v>5536</v>
      </c>
      <c r="O328" s="1119">
        <v>45931</v>
      </c>
      <c r="Q328" s="842" t="s">
        <v>3765</v>
      </c>
      <c r="R328" s="1119">
        <v>45938</v>
      </c>
      <c r="S328" s="23" t="s">
        <v>10752</v>
      </c>
      <c r="T328" s="842" t="s">
        <v>5536</v>
      </c>
      <c r="U328" s="1119">
        <v>45989</v>
      </c>
      <c r="W328" s="842" t="s">
        <v>5701</v>
      </c>
      <c r="X328" s="1119">
        <v>46001</v>
      </c>
      <c r="Y328" s="23" t="s">
        <v>11543</v>
      </c>
      <c r="Z328" s="842" t="s">
        <v>5537</v>
      </c>
      <c r="AA328" s="1119">
        <v>46104</v>
      </c>
    </row>
    <row r="329" spans="1:27" s="842" customFormat="1" ht="15" x14ac:dyDescent="0.25">
      <c r="A329" s="984" t="s">
        <v>12364</v>
      </c>
      <c r="B329" s="983"/>
      <c r="C329" s="983">
        <v>1</v>
      </c>
      <c r="D329" s="838" t="s">
        <v>78</v>
      </c>
      <c r="E329" s="831" t="s">
        <v>10504</v>
      </c>
      <c r="F329" s="832">
        <f t="shared" si="44"/>
        <v>46001</v>
      </c>
      <c r="G329" s="833" t="str">
        <f t="shared" si="40"/>
        <v>A3</v>
      </c>
      <c r="H329" s="951" t="str">
        <f t="shared" si="41"/>
        <v>MR_DER-1436_25</v>
      </c>
      <c r="I329" s="834">
        <f t="shared" si="42"/>
        <v>46104</v>
      </c>
      <c r="J329" s="834" t="str">
        <f t="shared" si="43"/>
        <v>APROVADO COM RESSALVAS</v>
      </c>
      <c r="K329" s="838" t="s">
        <v>3730</v>
      </c>
      <c r="L329" s="839">
        <v>45930</v>
      </c>
      <c r="M329" s="69" t="s">
        <v>10538</v>
      </c>
      <c r="N329" s="842" t="s">
        <v>5536</v>
      </c>
      <c r="O329" s="1119">
        <v>45931</v>
      </c>
      <c r="Q329" s="842" t="s">
        <v>3765</v>
      </c>
      <c r="R329" s="1119">
        <v>45938</v>
      </c>
      <c r="S329" s="23" t="s">
        <v>10752</v>
      </c>
      <c r="T329" s="842" t="s">
        <v>5536</v>
      </c>
      <c r="U329" s="1119">
        <v>45989</v>
      </c>
      <c r="W329" s="842" t="s">
        <v>5701</v>
      </c>
      <c r="X329" s="1119">
        <v>46001</v>
      </c>
      <c r="Y329" s="23" t="s">
        <v>11543</v>
      </c>
      <c r="Z329" s="842" t="s">
        <v>5537</v>
      </c>
      <c r="AA329" s="1119">
        <v>46104</v>
      </c>
    </row>
    <row r="330" spans="1:27" s="842" customFormat="1" ht="15" x14ac:dyDescent="0.25">
      <c r="A330" s="984" t="s">
        <v>12364</v>
      </c>
      <c r="B330" s="983"/>
      <c r="C330" s="983">
        <v>1</v>
      </c>
      <c r="D330" s="838" t="s">
        <v>78</v>
      </c>
      <c r="E330" s="831" t="s">
        <v>10505</v>
      </c>
      <c r="F330" s="832">
        <f t="shared" si="44"/>
        <v>46001</v>
      </c>
      <c r="G330" s="833" t="str">
        <f t="shared" si="40"/>
        <v>A3</v>
      </c>
      <c r="H330" s="951" t="str">
        <f t="shared" si="41"/>
        <v>MR_DER-1436_25</v>
      </c>
      <c r="I330" s="834">
        <f t="shared" si="42"/>
        <v>46104</v>
      </c>
      <c r="J330" s="834" t="str">
        <f t="shared" si="43"/>
        <v>APROVADO COM RESSALVAS</v>
      </c>
      <c r="K330" s="838" t="s">
        <v>3730</v>
      </c>
      <c r="L330" s="839">
        <v>45930</v>
      </c>
      <c r="M330" s="69" t="s">
        <v>10538</v>
      </c>
      <c r="N330" s="842" t="s">
        <v>5536</v>
      </c>
      <c r="O330" s="1119">
        <v>45931</v>
      </c>
      <c r="Q330" s="842" t="s">
        <v>3765</v>
      </c>
      <c r="R330" s="1119">
        <v>45938</v>
      </c>
      <c r="S330" s="23" t="s">
        <v>10752</v>
      </c>
      <c r="T330" s="842" t="s">
        <v>5536</v>
      </c>
      <c r="U330" s="1119">
        <v>45989</v>
      </c>
      <c r="W330" s="842" t="s">
        <v>5701</v>
      </c>
      <c r="X330" s="1119">
        <v>46001</v>
      </c>
      <c r="Y330" s="23" t="s">
        <v>11543</v>
      </c>
      <c r="Z330" s="842" t="s">
        <v>5537</v>
      </c>
      <c r="AA330" s="1119">
        <v>46104</v>
      </c>
    </row>
    <row r="331" spans="1:27" s="842" customFormat="1" ht="15" x14ac:dyDescent="0.25">
      <c r="A331" s="984" t="s">
        <v>12364</v>
      </c>
      <c r="B331" s="983"/>
      <c r="C331" s="983">
        <v>1</v>
      </c>
      <c r="D331" s="838" t="s">
        <v>78</v>
      </c>
      <c r="E331" s="831" t="s">
        <v>10506</v>
      </c>
      <c r="F331" s="832">
        <f t="shared" si="44"/>
        <v>46001</v>
      </c>
      <c r="G331" s="833" t="str">
        <f t="shared" si="40"/>
        <v>A3</v>
      </c>
      <c r="H331" s="951" t="str">
        <f t="shared" si="41"/>
        <v>MR_DER-1436_25</v>
      </c>
      <c r="I331" s="834">
        <f t="shared" si="42"/>
        <v>46104</v>
      </c>
      <c r="J331" s="834" t="str">
        <f t="shared" si="43"/>
        <v>APROVADO COM RESSALVAS</v>
      </c>
      <c r="K331" s="838" t="s">
        <v>3730</v>
      </c>
      <c r="L331" s="839">
        <v>45930</v>
      </c>
      <c r="M331" s="69" t="s">
        <v>10538</v>
      </c>
      <c r="N331" s="842" t="s">
        <v>5536</v>
      </c>
      <c r="O331" s="1119">
        <v>45931</v>
      </c>
      <c r="Q331" s="842" t="s">
        <v>3765</v>
      </c>
      <c r="R331" s="1119">
        <v>45938</v>
      </c>
      <c r="S331" s="23" t="s">
        <v>10752</v>
      </c>
      <c r="T331" s="842" t="s">
        <v>5536</v>
      </c>
      <c r="U331" s="1119">
        <v>45989</v>
      </c>
      <c r="W331" s="842" t="s">
        <v>5701</v>
      </c>
      <c r="X331" s="1119">
        <v>46001</v>
      </c>
      <c r="Y331" s="23" t="s">
        <v>11543</v>
      </c>
      <c r="Z331" s="842" t="s">
        <v>5537</v>
      </c>
      <c r="AA331" s="1119">
        <v>46104</v>
      </c>
    </row>
    <row r="332" spans="1:27" s="842" customFormat="1" ht="15" x14ac:dyDescent="0.25">
      <c r="A332" s="984" t="s">
        <v>12364</v>
      </c>
      <c r="B332" s="983"/>
      <c r="C332" s="983">
        <v>1</v>
      </c>
      <c r="D332" s="838" t="s">
        <v>78</v>
      </c>
      <c r="E332" s="831" t="s">
        <v>10507</v>
      </c>
      <c r="F332" s="832">
        <f t="shared" si="44"/>
        <v>46001</v>
      </c>
      <c r="G332" s="833" t="str">
        <f t="shared" si="40"/>
        <v>A3</v>
      </c>
      <c r="H332" s="951" t="str">
        <f t="shared" si="41"/>
        <v>MR_DER-1436_25</v>
      </c>
      <c r="I332" s="834">
        <f t="shared" si="42"/>
        <v>46104</v>
      </c>
      <c r="J332" s="834" t="str">
        <f t="shared" si="43"/>
        <v>APROVADO COM RESSALVAS</v>
      </c>
      <c r="K332" s="838" t="s">
        <v>3730</v>
      </c>
      <c r="L332" s="839">
        <v>45930</v>
      </c>
      <c r="M332" s="69" t="s">
        <v>10538</v>
      </c>
      <c r="N332" s="842" t="s">
        <v>5536</v>
      </c>
      <c r="O332" s="1119">
        <v>45931</v>
      </c>
      <c r="Q332" s="842" t="s">
        <v>3765</v>
      </c>
      <c r="R332" s="1119">
        <v>45938</v>
      </c>
      <c r="S332" s="23" t="s">
        <v>10752</v>
      </c>
      <c r="T332" s="842" t="s">
        <v>5536</v>
      </c>
      <c r="U332" s="1119">
        <v>45989</v>
      </c>
      <c r="W332" s="842" t="s">
        <v>5701</v>
      </c>
      <c r="X332" s="1119">
        <v>46001</v>
      </c>
      <c r="Y332" s="23" t="s">
        <v>11543</v>
      </c>
      <c r="Z332" s="842" t="s">
        <v>5537</v>
      </c>
      <c r="AA332" s="1119">
        <v>46104</v>
      </c>
    </row>
    <row r="333" spans="1:27" s="842" customFormat="1" ht="15" x14ac:dyDescent="0.25">
      <c r="A333" s="984" t="s">
        <v>12364</v>
      </c>
      <c r="B333" s="983"/>
      <c r="C333" s="983">
        <v>1</v>
      </c>
      <c r="D333" s="838" t="s">
        <v>78</v>
      </c>
      <c r="E333" s="831" t="s">
        <v>10508</v>
      </c>
      <c r="F333" s="832">
        <f t="shared" si="44"/>
        <v>46001</v>
      </c>
      <c r="G333" s="833" t="str">
        <f t="shared" si="40"/>
        <v>A3</v>
      </c>
      <c r="H333" s="951" t="str">
        <f t="shared" si="41"/>
        <v>MR_DER-1436_25</v>
      </c>
      <c r="I333" s="834">
        <f t="shared" si="42"/>
        <v>46104</v>
      </c>
      <c r="J333" s="834" t="str">
        <f t="shared" si="43"/>
        <v>APROVADO COM RESSALVAS</v>
      </c>
      <c r="K333" s="838" t="s">
        <v>3730</v>
      </c>
      <c r="L333" s="839">
        <v>45930</v>
      </c>
      <c r="M333" s="69" t="s">
        <v>10538</v>
      </c>
      <c r="N333" s="842" t="s">
        <v>5536</v>
      </c>
      <c r="O333" s="1119">
        <v>45931</v>
      </c>
      <c r="Q333" s="842" t="s">
        <v>3765</v>
      </c>
      <c r="R333" s="1119">
        <v>45938</v>
      </c>
      <c r="S333" s="23" t="s">
        <v>10752</v>
      </c>
      <c r="T333" s="842" t="s">
        <v>5536</v>
      </c>
      <c r="U333" s="1119">
        <v>45989</v>
      </c>
      <c r="W333" s="842" t="s">
        <v>5701</v>
      </c>
      <c r="X333" s="1119">
        <v>46001</v>
      </c>
      <c r="Y333" s="23" t="s">
        <v>11543</v>
      </c>
      <c r="Z333" s="842" t="s">
        <v>5537</v>
      </c>
      <c r="AA333" s="1119">
        <v>46104</v>
      </c>
    </row>
    <row r="334" spans="1:27" s="842" customFormat="1" ht="15" x14ac:dyDescent="0.25">
      <c r="A334" s="984" t="s">
        <v>12364</v>
      </c>
      <c r="B334" s="983"/>
      <c r="C334" s="983">
        <v>1</v>
      </c>
      <c r="D334" s="838" t="s">
        <v>78</v>
      </c>
      <c r="E334" s="831" t="s">
        <v>10509</v>
      </c>
      <c r="F334" s="832">
        <f t="shared" si="44"/>
        <v>46001</v>
      </c>
      <c r="G334" s="833" t="str">
        <f t="shared" si="40"/>
        <v>A3</v>
      </c>
      <c r="H334" s="951" t="str">
        <f t="shared" si="41"/>
        <v>MR_DER-1436_25</v>
      </c>
      <c r="I334" s="834">
        <f t="shared" si="42"/>
        <v>46104</v>
      </c>
      <c r="J334" s="834" t="str">
        <f t="shared" si="43"/>
        <v>APROVADO COM RESSALVAS</v>
      </c>
      <c r="K334" s="838" t="s">
        <v>3730</v>
      </c>
      <c r="L334" s="839">
        <v>45930</v>
      </c>
      <c r="M334" s="69" t="s">
        <v>10538</v>
      </c>
      <c r="N334" s="842" t="s">
        <v>5536</v>
      </c>
      <c r="O334" s="1119">
        <v>45931</v>
      </c>
      <c r="Q334" s="842" t="s">
        <v>3765</v>
      </c>
      <c r="R334" s="1119">
        <v>45938</v>
      </c>
      <c r="S334" s="23" t="s">
        <v>10752</v>
      </c>
      <c r="T334" s="842" t="s">
        <v>5536</v>
      </c>
      <c r="U334" s="1119">
        <v>45989</v>
      </c>
      <c r="W334" s="842" t="s">
        <v>5701</v>
      </c>
      <c r="X334" s="1119">
        <v>46001</v>
      </c>
      <c r="Y334" s="23" t="s">
        <v>11543</v>
      </c>
      <c r="Z334" s="842" t="s">
        <v>5537</v>
      </c>
      <c r="AA334" s="1119">
        <v>46104</v>
      </c>
    </row>
    <row r="335" spans="1:27" s="842" customFormat="1" ht="15" x14ac:dyDescent="0.25">
      <c r="A335" s="984" t="s">
        <v>12364</v>
      </c>
      <c r="B335" s="983"/>
      <c r="C335" s="983">
        <v>1</v>
      </c>
      <c r="D335" s="838" t="s">
        <v>78</v>
      </c>
      <c r="E335" s="831" t="s">
        <v>10510</v>
      </c>
      <c r="F335" s="832">
        <f t="shared" si="44"/>
        <v>46001</v>
      </c>
      <c r="G335" s="833" t="str">
        <f t="shared" si="40"/>
        <v>A3</v>
      </c>
      <c r="H335" s="951" t="str">
        <f t="shared" si="41"/>
        <v>MR_DER-1436_25</v>
      </c>
      <c r="I335" s="834">
        <f t="shared" si="42"/>
        <v>46104</v>
      </c>
      <c r="J335" s="834" t="str">
        <f t="shared" si="43"/>
        <v>APROVADO COM RESSALVAS</v>
      </c>
      <c r="K335" s="838" t="s">
        <v>3730</v>
      </c>
      <c r="L335" s="839">
        <v>45930</v>
      </c>
      <c r="M335" s="69" t="s">
        <v>10538</v>
      </c>
      <c r="N335" s="842" t="s">
        <v>5536</v>
      </c>
      <c r="O335" s="1119">
        <v>45931</v>
      </c>
      <c r="Q335" s="842" t="s">
        <v>3765</v>
      </c>
      <c r="R335" s="1119">
        <v>45938</v>
      </c>
      <c r="S335" s="23" t="s">
        <v>10752</v>
      </c>
      <c r="T335" s="842" t="s">
        <v>5536</v>
      </c>
      <c r="U335" s="1119">
        <v>45989</v>
      </c>
      <c r="W335" s="842" t="s">
        <v>5701</v>
      </c>
      <c r="X335" s="1119">
        <v>46001</v>
      </c>
      <c r="Y335" s="23" t="s">
        <v>11543</v>
      </c>
      <c r="Z335" s="842" t="s">
        <v>5537</v>
      </c>
      <c r="AA335" s="1119">
        <v>46104</v>
      </c>
    </row>
    <row r="336" spans="1:27" s="842" customFormat="1" ht="15" x14ac:dyDescent="0.25">
      <c r="A336" s="984" t="s">
        <v>12364</v>
      </c>
      <c r="B336" s="983"/>
      <c r="C336" s="983">
        <v>1</v>
      </c>
      <c r="D336" s="838" t="s">
        <v>78</v>
      </c>
      <c r="E336" s="831" t="s">
        <v>10511</v>
      </c>
      <c r="F336" s="832">
        <f t="shared" si="44"/>
        <v>46001</v>
      </c>
      <c r="G336" s="833" t="str">
        <f t="shared" si="40"/>
        <v>A3</v>
      </c>
      <c r="H336" s="951" t="str">
        <f t="shared" si="41"/>
        <v>MR_DER-1436_25</v>
      </c>
      <c r="I336" s="834">
        <f t="shared" si="42"/>
        <v>46104</v>
      </c>
      <c r="J336" s="834" t="str">
        <f t="shared" si="43"/>
        <v>APROVADO COM RESSALVAS</v>
      </c>
      <c r="K336" s="838" t="s">
        <v>3730</v>
      </c>
      <c r="L336" s="839">
        <v>45930</v>
      </c>
      <c r="M336" s="69" t="s">
        <v>10538</v>
      </c>
      <c r="N336" s="842" t="s">
        <v>5536</v>
      </c>
      <c r="O336" s="1119">
        <v>45931</v>
      </c>
      <c r="Q336" s="842" t="s">
        <v>3765</v>
      </c>
      <c r="R336" s="1119">
        <v>45938</v>
      </c>
      <c r="S336" s="23" t="s">
        <v>10752</v>
      </c>
      <c r="T336" s="842" t="s">
        <v>5536</v>
      </c>
      <c r="U336" s="1119">
        <v>45989</v>
      </c>
      <c r="W336" s="842" t="s">
        <v>5701</v>
      </c>
      <c r="X336" s="1119">
        <v>46001</v>
      </c>
      <c r="Y336" s="23" t="s">
        <v>11543</v>
      </c>
      <c r="Z336" s="842" t="s">
        <v>5537</v>
      </c>
      <c r="AA336" s="1119">
        <v>46104</v>
      </c>
    </row>
    <row r="337" spans="1:33" s="842" customFormat="1" ht="15" x14ac:dyDescent="0.25">
      <c r="A337" s="984" t="s">
        <v>12364</v>
      </c>
      <c r="B337" s="983"/>
      <c r="C337" s="983">
        <v>1</v>
      </c>
      <c r="D337" s="838" t="s">
        <v>78</v>
      </c>
      <c r="E337" s="831" t="s">
        <v>10512</v>
      </c>
      <c r="F337" s="832">
        <f t="shared" si="44"/>
        <v>46001</v>
      </c>
      <c r="G337" s="833" t="str">
        <f t="shared" si="40"/>
        <v>A3</v>
      </c>
      <c r="H337" s="951" t="str">
        <f t="shared" si="41"/>
        <v>MR_DER-1436_25</v>
      </c>
      <c r="I337" s="834">
        <f t="shared" si="42"/>
        <v>46104</v>
      </c>
      <c r="J337" s="834" t="str">
        <f t="shared" si="43"/>
        <v>APROVADO COM RESSALVAS</v>
      </c>
      <c r="K337" s="838" t="s">
        <v>3730</v>
      </c>
      <c r="L337" s="839">
        <v>45930</v>
      </c>
      <c r="M337" s="69" t="s">
        <v>10538</v>
      </c>
      <c r="N337" s="842" t="s">
        <v>5536</v>
      </c>
      <c r="O337" s="1119">
        <v>45931</v>
      </c>
      <c r="Q337" s="842" t="s">
        <v>3765</v>
      </c>
      <c r="R337" s="1119">
        <v>45938</v>
      </c>
      <c r="S337" s="23" t="s">
        <v>10752</v>
      </c>
      <c r="T337" s="842" t="s">
        <v>5536</v>
      </c>
      <c r="U337" s="1119">
        <v>45989</v>
      </c>
      <c r="W337" s="842" t="s">
        <v>5701</v>
      </c>
      <c r="X337" s="1119">
        <v>46001</v>
      </c>
      <c r="Y337" s="23" t="s">
        <v>11543</v>
      </c>
      <c r="Z337" s="842" t="s">
        <v>5537</v>
      </c>
      <c r="AA337" s="1119">
        <v>46104</v>
      </c>
    </row>
    <row r="338" spans="1:33" s="842" customFormat="1" ht="15" x14ac:dyDescent="0.25">
      <c r="A338" s="984" t="s">
        <v>12364</v>
      </c>
      <c r="B338" s="983"/>
      <c r="C338" s="983">
        <v>1</v>
      </c>
      <c r="D338" s="838" t="s">
        <v>78</v>
      </c>
      <c r="E338" s="831" t="s">
        <v>10513</v>
      </c>
      <c r="F338" s="832">
        <f t="shared" si="44"/>
        <v>46001</v>
      </c>
      <c r="G338" s="833" t="str">
        <f t="shared" si="40"/>
        <v>A3</v>
      </c>
      <c r="H338" s="951" t="str">
        <f t="shared" si="41"/>
        <v>MR_DER-1436_25</v>
      </c>
      <c r="I338" s="834">
        <f t="shared" si="42"/>
        <v>46104</v>
      </c>
      <c r="J338" s="834" t="str">
        <f t="shared" si="43"/>
        <v>APROVADO COM RESSALVAS</v>
      </c>
      <c r="K338" s="838" t="s">
        <v>3730</v>
      </c>
      <c r="L338" s="839">
        <v>45930</v>
      </c>
      <c r="M338" s="69" t="s">
        <v>10538</v>
      </c>
      <c r="N338" s="842" t="s">
        <v>5536</v>
      </c>
      <c r="O338" s="1119">
        <v>45931</v>
      </c>
      <c r="Q338" s="842" t="s">
        <v>3765</v>
      </c>
      <c r="R338" s="1119">
        <v>45938</v>
      </c>
      <c r="S338" s="23" t="s">
        <v>10752</v>
      </c>
      <c r="T338" s="842" t="s">
        <v>5536</v>
      </c>
      <c r="U338" s="1119">
        <v>45989</v>
      </c>
      <c r="W338" s="842" t="s">
        <v>5701</v>
      </c>
      <c r="X338" s="1119">
        <v>46001</v>
      </c>
      <c r="Y338" s="23" t="s">
        <v>11543</v>
      </c>
      <c r="Z338" s="842" t="s">
        <v>5537</v>
      </c>
      <c r="AA338" s="1119">
        <v>46104</v>
      </c>
    </row>
    <row r="339" spans="1:33" s="842" customFormat="1" ht="15" x14ac:dyDescent="0.25">
      <c r="A339" s="984" t="s">
        <v>12364</v>
      </c>
      <c r="B339" s="983"/>
      <c r="C339" s="983">
        <v>1</v>
      </c>
      <c r="D339" s="838" t="s">
        <v>78</v>
      </c>
      <c r="E339" s="831" t="s">
        <v>10514</v>
      </c>
      <c r="F339" s="832">
        <f t="shared" si="44"/>
        <v>46001</v>
      </c>
      <c r="G339" s="833" t="str">
        <f t="shared" si="40"/>
        <v>A3</v>
      </c>
      <c r="H339" s="951" t="str">
        <f t="shared" si="41"/>
        <v>MR_DER-1436_25</v>
      </c>
      <c r="I339" s="834">
        <f t="shared" si="42"/>
        <v>46104</v>
      </c>
      <c r="J339" s="834" t="str">
        <f t="shared" si="43"/>
        <v>APROVADO COM RESSALVAS</v>
      </c>
      <c r="K339" s="838" t="s">
        <v>3730</v>
      </c>
      <c r="L339" s="839">
        <v>45930</v>
      </c>
      <c r="M339" s="69" t="s">
        <v>10538</v>
      </c>
      <c r="N339" s="842" t="s">
        <v>5536</v>
      </c>
      <c r="O339" s="1119">
        <v>45931</v>
      </c>
      <c r="Q339" s="842" t="s">
        <v>3765</v>
      </c>
      <c r="R339" s="1119">
        <v>45938</v>
      </c>
      <c r="S339" s="23" t="s">
        <v>10752</v>
      </c>
      <c r="T339" s="842" t="s">
        <v>5536</v>
      </c>
      <c r="U339" s="1119">
        <v>45989</v>
      </c>
      <c r="W339" s="842" t="s">
        <v>5701</v>
      </c>
      <c r="X339" s="1119">
        <v>46001</v>
      </c>
      <c r="Y339" s="23" t="s">
        <v>11543</v>
      </c>
      <c r="Z339" s="842" t="s">
        <v>5537</v>
      </c>
      <c r="AA339" s="1119">
        <v>46104</v>
      </c>
    </row>
    <row r="340" spans="1:33" s="842" customFormat="1" ht="15" x14ac:dyDescent="0.25">
      <c r="A340" s="984" t="s">
        <v>12364</v>
      </c>
      <c r="B340" s="983"/>
      <c r="C340" s="983">
        <v>1</v>
      </c>
      <c r="D340" s="838" t="s">
        <v>78</v>
      </c>
      <c r="E340" s="831" t="s">
        <v>10515</v>
      </c>
      <c r="F340" s="832">
        <f t="shared" si="44"/>
        <v>46001</v>
      </c>
      <c r="G340" s="833" t="str">
        <f t="shared" si="40"/>
        <v>A3</v>
      </c>
      <c r="H340" s="951" t="str">
        <f t="shared" si="41"/>
        <v>MR_DER-1436_25</v>
      </c>
      <c r="I340" s="834">
        <f t="shared" si="42"/>
        <v>46104</v>
      </c>
      <c r="J340" s="834" t="str">
        <f t="shared" si="43"/>
        <v>APROVADO COM RESSALVAS</v>
      </c>
      <c r="K340" s="838" t="s">
        <v>3730</v>
      </c>
      <c r="L340" s="839">
        <v>45930</v>
      </c>
      <c r="M340" s="69" t="s">
        <v>10538</v>
      </c>
      <c r="N340" s="842" t="s">
        <v>5536</v>
      </c>
      <c r="O340" s="1119">
        <v>45931</v>
      </c>
      <c r="Q340" s="842" t="s">
        <v>3765</v>
      </c>
      <c r="R340" s="1119">
        <v>45938</v>
      </c>
      <c r="S340" s="23" t="s">
        <v>10752</v>
      </c>
      <c r="T340" s="842" t="s">
        <v>5536</v>
      </c>
      <c r="U340" s="1119">
        <v>45989</v>
      </c>
      <c r="W340" s="842" t="s">
        <v>5701</v>
      </c>
      <c r="X340" s="1119">
        <v>46001</v>
      </c>
      <c r="Y340" s="23" t="s">
        <v>11543</v>
      </c>
      <c r="Z340" s="842" t="s">
        <v>5537</v>
      </c>
      <c r="AA340" s="1119">
        <v>46104</v>
      </c>
    </row>
    <row r="341" spans="1:33" s="842" customFormat="1" ht="15" x14ac:dyDescent="0.25">
      <c r="A341" s="984" t="s">
        <v>12364</v>
      </c>
      <c r="B341" s="983"/>
      <c r="C341" s="983">
        <v>1</v>
      </c>
      <c r="D341" s="838" t="s">
        <v>78</v>
      </c>
      <c r="E341" s="831" t="s">
        <v>10516</v>
      </c>
      <c r="F341" s="832">
        <f t="shared" si="44"/>
        <v>46001</v>
      </c>
      <c r="G341" s="833" t="str">
        <f t="shared" si="40"/>
        <v>A3</v>
      </c>
      <c r="H341" s="951" t="str">
        <f t="shared" si="41"/>
        <v>MR_DER-1436_25</v>
      </c>
      <c r="I341" s="834">
        <f t="shared" si="42"/>
        <v>46104</v>
      </c>
      <c r="J341" s="834" t="str">
        <f t="shared" si="43"/>
        <v>APROVADO COM RESSALVAS</v>
      </c>
      <c r="K341" s="838" t="s">
        <v>3730</v>
      </c>
      <c r="L341" s="839">
        <v>45930</v>
      </c>
      <c r="M341" s="69" t="s">
        <v>10538</v>
      </c>
      <c r="N341" s="842" t="s">
        <v>5536</v>
      </c>
      <c r="O341" s="1119">
        <v>45931</v>
      </c>
      <c r="Q341" s="842" t="s">
        <v>3765</v>
      </c>
      <c r="R341" s="1119">
        <v>45938</v>
      </c>
      <c r="S341" s="23" t="s">
        <v>10752</v>
      </c>
      <c r="T341" s="842" t="s">
        <v>5536</v>
      </c>
      <c r="U341" s="1119">
        <v>45989</v>
      </c>
      <c r="W341" s="842" t="s">
        <v>5701</v>
      </c>
      <c r="X341" s="1119">
        <v>46001</v>
      </c>
      <c r="Y341" s="23" t="s">
        <v>11543</v>
      </c>
      <c r="Z341" s="842" t="s">
        <v>5537</v>
      </c>
      <c r="AA341" s="1119">
        <v>46104</v>
      </c>
    </row>
    <row r="342" spans="1:33" s="842" customFormat="1" ht="15" x14ac:dyDescent="0.25">
      <c r="A342" s="984" t="s">
        <v>12364</v>
      </c>
      <c r="B342" s="983"/>
      <c r="C342" s="983">
        <v>1</v>
      </c>
      <c r="D342" s="838" t="s">
        <v>78</v>
      </c>
      <c r="E342" s="831" t="s">
        <v>10517</v>
      </c>
      <c r="F342" s="832">
        <f t="shared" si="44"/>
        <v>46001</v>
      </c>
      <c r="G342" s="833" t="str">
        <f t="shared" si="40"/>
        <v>A3</v>
      </c>
      <c r="H342" s="951" t="str">
        <f t="shared" si="41"/>
        <v>MR_DER-1436_25</v>
      </c>
      <c r="I342" s="834">
        <f t="shared" si="42"/>
        <v>46104</v>
      </c>
      <c r="J342" s="834" t="str">
        <f t="shared" si="43"/>
        <v>APROVADO COM RESSALVAS</v>
      </c>
      <c r="K342" s="838" t="s">
        <v>3730</v>
      </c>
      <c r="L342" s="839">
        <v>45930</v>
      </c>
      <c r="M342" s="69" t="s">
        <v>10538</v>
      </c>
      <c r="N342" s="842" t="s">
        <v>5536</v>
      </c>
      <c r="O342" s="1119">
        <v>45931</v>
      </c>
      <c r="Q342" s="842" t="s">
        <v>3765</v>
      </c>
      <c r="R342" s="1119">
        <v>45938</v>
      </c>
      <c r="S342" s="23" t="s">
        <v>10752</v>
      </c>
      <c r="T342" s="842" t="s">
        <v>5536</v>
      </c>
      <c r="U342" s="1119">
        <v>45989</v>
      </c>
      <c r="W342" s="842" t="s">
        <v>5701</v>
      </c>
      <c r="X342" s="1119">
        <v>46001</v>
      </c>
      <c r="Y342" s="23" t="s">
        <v>11543</v>
      </c>
      <c r="Z342" s="842" t="s">
        <v>5537</v>
      </c>
      <c r="AA342" s="1119">
        <v>46104</v>
      </c>
    </row>
    <row r="343" spans="1:33" s="842" customFormat="1" ht="15" x14ac:dyDescent="0.25">
      <c r="A343" s="984" t="s">
        <v>12364</v>
      </c>
      <c r="B343" s="983"/>
      <c r="C343" s="983">
        <v>1</v>
      </c>
      <c r="D343" s="838" t="s">
        <v>78</v>
      </c>
      <c r="E343" s="831" t="s">
        <v>10518</v>
      </c>
      <c r="F343" s="832">
        <f t="shared" si="44"/>
        <v>46001</v>
      </c>
      <c r="G343" s="833" t="str">
        <f t="shared" si="40"/>
        <v>A3</v>
      </c>
      <c r="H343" s="951" t="str">
        <f t="shared" si="41"/>
        <v>MR_DER-1436_25</v>
      </c>
      <c r="I343" s="834">
        <f t="shared" si="42"/>
        <v>46104</v>
      </c>
      <c r="J343" s="834" t="str">
        <f t="shared" si="43"/>
        <v>APROVADO COM RESSALVAS</v>
      </c>
      <c r="K343" s="838" t="s">
        <v>3730</v>
      </c>
      <c r="L343" s="839">
        <v>45930</v>
      </c>
      <c r="M343" s="69" t="s">
        <v>10538</v>
      </c>
      <c r="N343" s="842" t="s">
        <v>5536</v>
      </c>
      <c r="O343" s="1119">
        <v>45931</v>
      </c>
      <c r="Q343" s="842" t="s">
        <v>3765</v>
      </c>
      <c r="R343" s="1119">
        <v>45938</v>
      </c>
      <c r="S343" s="23" t="s">
        <v>10752</v>
      </c>
      <c r="T343" s="842" t="s">
        <v>5536</v>
      </c>
      <c r="U343" s="1119">
        <v>45989</v>
      </c>
      <c r="W343" s="842" t="s">
        <v>5701</v>
      </c>
      <c r="X343" s="1119">
        <v>46001</v>
      </c>
      <c r="Y343" s="23" t="s">
        <v>11543</v>
      </c>
      <c r="Z343" s="842" t="s">
        <v>5537</v>
      </c>
      <c r="AA343" s="1119">
        <v>46104</v>
      </c>
    </row>
    <row r="344" spans="1:33" s="842" customFormat="1" ht="15" x14ac:dyDescent="0.25">
      <c r="A344" s="984" t="s">
        <v>8342</v>
      </c>
      <c r="B344" s="983"/>
      <c r="C344" s="983"/>
      <c r="D344" s="838" t="s">
        <v>28</v>
      </c>
      <c r="E344" s="831" t="s">
        <v>2918</v>
      </c>
      <c r="F344" s="832">
        <f t="shared" si="44"/>
        <v>46099</v>
      </c>
      <c r="G344" s="833" t="str">
        <f t="shared" si="40"/>
        <v>A4</v>
      </c>
      <c r="H344" s="951" t="str">
        <f t="shared" si="41"/>
        <v>MR_DER-1649_26</v>
      </c>
      <c r="I344" s="834">
        <f t="shared" si="42"/>
        <v>45748</v>
      </c>
      <c r="J344" s="834" t="str">
        <f t="shared" si="43"/>
        <v>NÃO APROVADO</v>
      </c>
      <c r="K344" s="838" t="s">
        <v>3730</v>
      </c>
      <c r="L344" s="839">
        <v>45925</v>
      </c>
      <c r="M344" s="69" t="s">
        <v>10422</v>
      </c>
      <c r="N344" s="842" t="s">
        <v>5536</v>
      </c>
      <c r="O344" s="1119">
        <v>45938</v>
      </c>
      <c r="Q344" s="842" t="s">
        <v>3765</v>
      </c>
      <c r="R344" s="1119">
        <v>45951</v>
      </c>
      <c r="S344" s="23" t="s">
        <v>10864</v>
      </c>
      <c r="T344" s="842" t="s">
        <v>5536</v>
      </c>
      <c r="U344" s="1119">
        <v>45999</v>
      </c>
      <c r="W344" s="842" t="s">
        <v>5701</v>
      </c>
      <c r="X344" s="1119">
        <v>46009</v>
      </c>
      <c r="Y344" s="23" t="s">
        <v>11627</v>
      </c>
      <c r="Z344" s="838" t="s">
        <v>5536</v>
      </c>
      <c r="AA344" s="839">
        <v>46057</v>
      </c>
      <c r="AC344" s="842" t="s">
        <v>7387</v>
      </c>
      <c r="AD344" s="1119">
        <v>46099</v>
      </c>
      <c r="AE344" s="23" t="s">
        <v>12397</v>
      </c>
      <c r="AF344" s="842" t="s">
        <v>5536</v>
      </c>
      <c r="AG344" s="1119">
        <v>45748</v>
      </c>
    </row>
    <row r="345" spans="1:33" s="842" customFormat="1" ht="15" x14ac:dyDescent="0.25">
      <c r="A345" s="984" t="s">
        <v>8342</v>
      </c>
      <c r="B345" s="983"/>
      <c r="C345" s="983"/>
      <c r="D345" s="838" t="s">
        <v>28</v>
      </c>
      <c r="E345" s="831" t="s">
        <v>2919</v>
      </c>
      <c r="F345" s="832">
        <f t="shared" si="44"/>
        <v>46099</v>
      </c>
      <c r="G345" s="833" t="str">
        <f t="shared" si="40"/>
        <v>A4</v>
      </c>
      <c r="H345" s="951" t="str">
        <f t="shared" si="41"/>
        <v>MR_DER-1649_26</v>
      </c>
      <c r="I345" s="834">
        <f t="shared" si="42"/>
        <v>45748</v>
      </c>
      <c r="J345" s="834" t="str">
        <f t="shared" si="43"/>
        <v>NÃO APROVADO</v>
      </c>
      <c r="K345" s="838" t="s">
        <v>3730</v>
      </c>
      <c r="L345" s="839">
        <v>45925</v>
      </c>
      <c r="M345" s="69" t="s">
        <v>10422</v>
      </c>
      <c r="N345" s="838" t="s">
        <v>5536</v>
      </c>
      <c r="O345" s="839">
        <v>45938</v>
      </c>
      <c r="P345" s="838"/>
      <c r="Q345" s="838" t="s">
        <v>3765</v>
      </c>
      <c r="R345" s="1333">
        <v>45951</v>
      </c>
      <c r="S345" s="1335" t="s">
        <v>10864</v>
      </c>
      <c r="T345" s="1338" t="s">
        <v>5536</v>
      </c>
      <c r="U345" s="839">
        <v>45999</v>
      </c>
      <c r="W345" s="842" t="s">
        <v>5701</v>
      </c>
      <c r="X345" s="1119">
        <v>46009</v>
      </c>
      <c r="Y345" s="23" t="s">
        <v>11627</v>
      </c>
      <c r="Z345" s="838" t="s">
        <v>5536</v>
      </c>
      <c r="AA345" s="839">
        <v>46057</v>
      </c>
      <c r="AC345" s="842" t="s">
        <v>7387</v>
      </c>
      <c r="AD345" s="1119">
        <v>46099</v>
      </c>
      <c r="AE345" s="23" t="s">
        <v>12397</v>
      </c>
      <c r="AF345" s="842" t="s">
        <v>5536</v>
      </c>
      <c r="AG345" s="1119">
        <v>45748</v>
      </c>
    </row>
    <row r="346" spans="1:33" s="842" customFormat="1" ht="15" x14ac:dyDescent="0.25">
      <c r="A346" s="984" t="s">
        <v>8342</v>
      </c>
      <c r="B346" s="983"/>
      <c r="C346" s="983"/>
      <c r="D346" s="838" t="s">
        <v>28</v>
      </c>
      <c r="E346" s="831" t="s">
        <v>2920</v>
      </c>
      <c r="F346" s="832">
        <f t="shared" si="44"/>
        <v>46099</v>
      </c>
      <c r="G346" s="833" t="str">
        <f t="shared" si="40"/>
        <v>A4</v>
      </c>
      <c r="H346" s="951" t="str">
        <f t="shared" si="41"/>
        <v>MR_DER-1649_26</v>
      </c>
      <c r="I346" s="834">
        <f t="shared" si="42"/>
        <v>45748</v>
      </c>
      <c r="J346" s="834" t="str">
        <f t="shared" si="43"/>
        <v>NÃO APROVADO</v>
      </c>
      <c r="K346" s="838" t="s">
        <v>3730</v>
      </c>
      <c r="L346" s="839">
        <v>45925</v>
      </c>
      <c r="M346" s="69" t="s">
        <v>10422</v>
      </c>
      <c r="N346" s="838" t="s">
        <v>5536</v>
      </c>
      <c r="O346" s="839">
        <v>45938</v>
      </c>
      <c r="P346" s="838"/>
      <c r="Q346" s="838" t="s">
        <v>3765</v>
      </c>
      <c r="R346" s="1333">
        <v>45951</v>
      </c>
      <c r="S346" s="1335" t="s">
        <v>10864</v>
      </c>
      <c r="T346" s="1338" t="s">
        <v>5536</v>
      </c>
      <c r="U346" s="839">
        <v>45999</v>
      </c>
      <c r="W346" s="842" t="s">
        <v>5701</v>
      </c>
      <c r="X346" s="1119">
        <v>46009</v>
      </c>
      <c r="Y346" s="23" t="s">
        <v>11627</v>
      </c>
      <c r="Z346" s="838" t="s">
        <v>5536</v>
      </c>
      <c r="AA346" s="839">
        <v>46057</v>
      </c>
      <c r="AC346" s="842" t="s">
        <v>7387</v>
      </c>
      <c r="AD346" s="1119">
        <v>46099</v>
      </c>
      <c r="AE346" s="23" t="s">
        <v>12397</v>
      </c>
      <c r="AF346" s="842" t="s">
        <v>5536</v>
      </c>
      <c r="AG346" s="1119">
        <v>45748</v>
      </c>
    </row>
    <row r="347" spans="1:33" s="842" customFormat="1" ht="15" x14ac:dyDescent="0.25">
      <c r="A347" s="984" t="s">
        <v>8342</v>
      </c>
      <c r="B347" s="983"/>
      <c r="C347" s="983"/>
      <c r="D347" s="838" t="s">
        <v>28</v>
      </c>
      <c r="E347" s="831" t="s">
        <v>2921</v>
      </c>
      <c r="F347" s="832">
        <f t="shared" si="44"/>
        <v>46099</v>
      </c>
      <c r="G347" s="833" t="str">
        <f t="shared" si="40"/>
        <v>A4</v>
      </c>
      <c r="H347" s="951" t="str">
        <f t="shared" si="41"/>
        <v>MR_DER-1649_26</v>
      </c>
      <c r="I347" s="834">
        <f t="shared" si="42"/>
        <v>45748</v>
      </c>
      <c r="J347" s="834" t="str">
        <f t="shared" si="43"/>
        <v>NÃO APROVADO</v>
      </c>
      <c r="K347" s="838" t="s">
        <v>3730</v>
      </c>
      <c r="L347" s="839">
        <v>45925</v>
      </c>
      <c r="M347" s="69" t="s">
        <v>10422</v>
      </c>
      <c r="N347" s="838" t="s">
        <v>5536</v>
      </c>
      <c r="O347" s="839">
        <v>45938</v>
      </c>
      <c r="P347" s="838"/>
      <c r="Q347" s="838" t="s">
        <v>3765</v>
      </c>
      <c r="R347" s="1333">
        <v>45951</v>
      </c>
      <c r="S347" s="1335" t="s">
        <v>10864</v>
      </c>
      <c r="T347" s="1338" t="s">
        <v>5536</v>
      </c>
      <c r="U347" s="839">
        <v>45999</v>
      </c>
      <c r="W347" s="842" t="s">
        <v>5701</v>
      </c>
      <c r="X347" s="1119">
        <v>46009</v>
      </c>
      <c r="Y347" s="23" t="s">
        <v>11627</v>
      </c>
      <c r="Z347" s="838" t="s">
        <v>5536</v>
      </c>
      <c r="AA347" s="839">
        <v>46057</v>
      </c>
      <c r="AC347" s="842" t="s">
        <v>7387</v>
      </c>
      <c r="AD347" s="1119">
        <v>46099</v>
      </c>
      <c r="AE347" s="23" t="s">
        <v>12397</v>
      </c>
      <c r="AF347" s="842" t="s">
        <v>5536</v>
      </c>
      <c r="AG347" s="1119">
        <v>45748</v>
      </c>
    </row>
    <row r="348" spans="1:33" s="842" customFormat="1" ht="15" x14ac:dyDescent="0.25">
      <c r="A348" s="984" t="s">
        <v>8342</v>
      </c>
      <c r="B348" s="983"/>
      <c r="C348" s="983"/>
      <c r="D348" s="838" t="s">
        <v>28</v>
      </c>
      <c r="E348" s="831" t="s">
        <v>2922</v>
      </c>
      <c r="F348" s="832">
        <f t="shared" si="44"/>
        <v>46099</v>
      </c>
      <c r="G348" s="833" t="str">
        <f t="shared" si="40"/>
        <v>A4</v>
      </c>
      <c r="H348" s="951" t="str">
        <f t="shared" si="41"/>
        <v>MR_DER-1649_26</v>
      </c>
      <c r="I348" s="834">
        <f t="shared" si="42"/>
        <v>45748</v>
      </c>
      <c r="J348" s="834" t="str">
        <f t="shared" si="43"/>
        <v>NÃO APROVADO</v>
      </c>
      <c r="K348" s="838" t="s">
        <v>3730</v>
      </c>
      <c r="L348" s="839">
        <v>45925</v>
      </c>
      <c r="M348" s="69" t="s">
        <v>10422</v>
      </c>
      <c r="N348" s="838" t="s">
        <v>5536</v>
      </c>
      <c r="O348" s="839">
        <v>45938</v>
      </c>
      <c r="P348" s="838"/>
      <c r="Q348" s="838" t="s">
        <v>3765</v>
      </c>
      <c r="R348" s="1333">
        <v>45951</v>
      </c>
      <c r="S348" s="1335" t="s">
        <v>10864</v>
      </c>
      <c r="T348" s="1338" t="s">
        <v>5536</v>
      </c>
      <c r="U348" s="839">
        <v>45999</v>
      </c>
      <c r="W348" s="842" t="s">
        <v>5701</v>
      </c>
      <c r="X348" s="1119">
        <v>46009</v>
      </c>
      <c r="Y348" s="23" t="s">
        <v>11627</v>
      </c>
      <c r="Z348" s="838" t="s">
        <v>5536</v>
      </c>
      <c r="AA348" s="839">
        <v>46057</v>
      </c>
      <c r="AC348" s="842" t="s">
        <v>7387</v>
      </c>
      <c r="AD348" s="1119">
        <v>46099</v>
      </c>
      <c r="AE348" s="23" t="s">
        <v>12397</v>
      </c>
      <c r="AF348" s="842" t="s">
        <v>5536</v>
      </c>
      <c r="AG348" s="1119">
        <v>45748</v>
      </c>
    </row>
    <row r="349" spans="1:33" s="842" customFormat="1" ht="15" x14ac:dyDescent="0.25">
      <c r="A349" s="984" t="s">
        <v>8342</v>
      </c>
      <c r="B349" s="983"/>
      <c r="C349" s="983"/>
      <c r="D349" s="838" t="s">
        <v>28</v>
      </c>
      <c r="E349" s="831" t="s">
        <v>2923</v>
      </c>
      <c r="F349" s="832">
        <f t="shared" si="44"/>
        <v>46099</v>
      </c>
      <c r="G349" s="833" t="str">
        <f t="shared" si="40"/>
        <v>A4</v>
      </c>
      <c r="H349" s="951" t="str">
        <f t="shared" si="41"/>
        <v>MR_DER-1649_26</v>
      </c>
      <c r="I349" s="834">
        <f t="shared" si="42"/>
        <v>45748</v>
      </c>
      <c r="J349" s="834" t="str">
        <f t="shared" si="43"/>
        <v>NÃO APROVADO</v>
      </c>
      <c r="K349" s="838" t="s">
        <v>3730</v>
      </c>
      <c r="L349" s="839">
        <v>45925</v>
      </c>
      <c r="M349" s="69" t="s">
        <v>10422</v>
      </c>
      <c r="N349" s="838" t="s">
        <v>5536</v>
      </c>
      <c r="O349" s="839">
        <v>45938</v>
      </c>
      <c r="P349" s="838"/>
      <c r="Q349" s="838" t="s">
        <v>3765</v>
      </c>
      <c r="R349" s="1333">
        <v>45951</v>
      </c>
      <c r="S349" s="1335" t="s">
        <v>10864</v>
      </c>
      <c r="T349" s="1338" t="s">
        <v>5536</v>
      </c>
      <c r="U349" s="839">
        <v>45999</v>
      </c>
      <c r="W349" s="842" t="s">
        <v>5701</v>
      </c>
      <c r="X349" s="1119">
        <v>46009</v>
      </c>
      <c r="Y349" s="23" t="s">
        <v>11627</v>
      </c>
      <c r="Z349" s="838" t="s">
        <v>5536</v>
      </c>
      <c r="AA349" s="839">
        <v>46057</v>
      </c>
      <c r="AC349" s="842" t="s">
        <v>7387</v>
      </c>
      <c r="AD349" s="1119">
        <v>46099</v>
      </c>
      <c r="AE349" s="23" t="s">
        <v>12397</v>
      </c>
      <c r="AF349" s="842" t="s">
        <v>5536</v>
      </c>
      <c r="AG349" s="1119">
        <v>45748</v>
      </c>
    </row>
    <row r="350" spans="1:33" s="842" customFormat="1" ht="15" x14ac:dyDescent="0.25">
      <c r="A350" s="984" t="s">
        <v>8342</v>
      </c>
      <c r="B350" s="983"/>
      <c r="C350" s="983"/>
      <c r="D350" s="838" t="s">
        <v>28</v>
      </c>
      <c r="E350" s="831" t="s">
        <v>2924</v>
      </c>
      <c r="F350" s="832">
        <f t="shared" si="44"/>
        <v>46099</v>
      </c>
      <c r="G350" s="833" t="str">
        <f t="shared" si="40"/>
        <v>A4</v>
      </c>
      <c r="H350" s="951" t="str">
        <f t="shared" si="41"/>
        <v>MR_DER-1649_26</v>
      </c>
      <c r="I350" s="834">
        <f t="shared" si="42"/>
        <v>45748</v>
      </c>
      <c r="J350" s="834" t="str">
        <f t="shared" si="43"/>
        <v>NÃO APROVADO</v>
      </c>
      <c r="K350" s="838" t="s">
        <v>3730</v>
      </c>
      <c r="L350" s="839">
        <v>45925</v>
      </c>
      <c r="M350" s="69" t="s">
        <v>10422</v>
      </c>
      <c r="N350" s="838" t="s">
        <v>5536</v>
      </c>
      <c r="O350" s="839">
        <v>45938</v>
      </c>
      <c r="P350" s="838"/>
      <c r="Q350" s="838" t="s">
        <v>3765</v>
      </c>
      <c r="R350" s="1333">
        <v>45951</v>
      </c>
      <c r="S350" s="1335" t="s">
        <v>10864</v>
      </c>
      <c r="T350" s="1338" t="s">
        <v>5536</v>
      </c>
      <c r="U350" s="839">
        <v>45999</v>
      </c>
      <c r="W350" s="842" t="s">
        <v>5701</v>
      </c>
      <c r="X350" s="1119">
        <v>46009</v>
      </c>
      <c r="Y350" s="23" t="s">
        <v>11627</v>
      </c>
      <c r="Z350" s="838" t="s">
        <v>5536</v>
      </c>
      <c r="AA350" s="839">
        <v>46057</v>
      </c>
      <c r="AC350" s="842" t="s">
        <v>7387</v>
      </c>
      <c r="AD350" s="1119">
        <v>46099</v>
      </c>
      <c r="AE350" s="23" t="s">
        <v>12397</v>
      </c>
      <c r="AF350" s="842" t="s">
        <v>5536</v>
      </c>
      <c r="AG350" s="1119">
        <v>45748</v>
      </c>
    </row>
    <row r="351" spans="1:33" s="842" customFormat="1" ht="15" x14ac:dyDescent="0.25">
      <c r="A351" s="984" t="s">
        <v>8342</v>
      </c>
      <c r="B351" s="983"/>
      <c r="C351" s="983"/>
      <c r="D351" s="838" t="s">
        <v>28</v>
      </c>
      <c r="E351" s="831" t="s">
        <v>2925</v>
      </c>
      <c r="F351" s="832">
        <f t="shared" si="44"/>
        <v>46099</v>
      </c>
      <c r="G351" s="833" t="str">
        <f t="shared" si="40"/>
        <v>A4</v>
      </c>
      <c r="H351" s="951" t="str">
        <f t="shared" si="41"/>
        <v>MR_DER-1649_26</v>
      </c>
      <c r="I351" s="834">
        <f t="shared" si="42"/>
        <v>45748</v>
      </c>
      <c r="J351" s="834" t="str">
        <f t="shared" si="43"/>
        <v>NÃO APROVADO</v>
      </c>
      <c r="K351" s="838" t="s">
        <v>3730</v>
      </c>
      <c r="L351" s="839">
        <v>45925</v>
      </c>
      <c r="M351" s="69" t="s">
        <v>10422</v>
      </c>
      <c r="N351" s="838" t="s">
        <v>5536</v>
      </c>
      <c r="O351" s="839">
        <v>45938</v>
      </c>
      <c r="P351" s="838"/>
      <c r="Q351" s="838" t="s">
        <v>3765</v>
      </c>
      <c r="R351" s="1333">
        <v>45951</v>
      </c>
      <c r="S351" s="1335" t="s">
        <v>10864</v>
      </c>
      <c r="T351" s="1338" t="s">
        <v>5536</v>
      </c>
      <c r="U351" s="839">
        <v>45999</v>
      </c>
      <c r="W351" s="842" t="s">
        <v>5701</v>
      </c>
      <c r="X351" s="1119">
        <v>46009</v>
      </c>
      <c r="Y351" s="23" t="s">
        <v>11627</v>
      </c>
      <c r="Z351" s="838" t="s">
        <v>5536</v>
      </c>
      <c r="AA351" s="839">
        <v>46057</v>
      </c>
      <c r="AC351" s="842" t="s">
        <v>7387</v>
      </c>
      <c r="AD351" s="1119">
        <v>46099</v>
      </c>
      <c r="AE351" s="23" t="s">
        <v>12397</v>
      </c>
      <c r="AF351" s="842" t="s">
        <v>5536</v>
      </c>
      <c r="AG351" s="1119">
        <v>45748</v>
      </c>
    </row>
    <row r="352" spans="1:33" s="842" customFormat="1" ht="15" x14ac:dyDescent="0.25">
      <c r="A352" s="984" t="s">
        <v>8342</v>
      </c>
      <c r="B352" s="983"/>
      <c r="C352" s="983"/>
      <c r="D352" s="838" t="s">
        <v>28</v>
      </c>
      <c r="E352" s="831" t="s">
        <v>2926</v>
      </c>
      <c r="F352" s="832">
        <f t="shared" si="44"/>
        <v>46099</v>
      </c>
      <c r="G352" s="833" t="str">
        <f t="shared" si="40"/>
        <v>A4</v>
      </c>
      <c r="H352" s="951" t="str">
        <f t="shared" si="41"/>
        <v>MR_DER-1649_26</v>
      </c>
      <c r="I352" s="834">
        <f t="shared" si="42"/>
        <v>45748</v>
      </c>
      <c r="J352" s="834" t="str">
        <f t="shared" si="43"/>
        <v>NÃO APROVADO</v>
      </c>
      <c r="K352" s="838" t="s">
        <v>3730</v>
      </c>
      <c r="L352" s="839">
        <v>45925</v>
      </c>
      <c r="M352" s="69" t="s">
        <v>10422</v>
      </c>
      <c r="N352" s="838" t="s">
        <v>5536</v>
      </c>
      <c r="O352" s="839">
        <v>45938</v>
      </c>
      <c r="P352" s="838"/>
      <c r="Q352" s="838" t="s">
        <v>3765</v>
      </c>
      <c r="R352" s="1333">
        <v>45951</v>
      </c>
      <c r="S352" s="1335" t="s">
        <v>10864</v>
      </c>
      <c r="T352" s="1338" t="s">
        <v>5536</v>
      </c>
      <c r="U352" s="839">
        <v>45999</v>
      </c>
      <c r="W352" s="842" t="s">
        <v>5701</v>
      </c>
      <c r="X352" s="1119">
        <v>46009</v>
      </c>
      <c r="Y352" s="23" t="s">
        <v>11627</v>
      </c>
      <c r="Z352" s="838" t="s">
        <v>5536</v>
      </c>
      <c r="AA352" s="839">
        <v>46057</v>
      </c>
      <c r="AC352" s="842" t="s">
        <v>7387</v>
      </c>
      <c r="AD352" s="1119">
        <v>46099</v>
      </c>
      <c r="AE352" s="23" t="s">
        <v>12397</v>
      </c>
      <c r="AF352" s="842" t="s">
        <v>5536</v>
      </c>
      <c r="AG352" s="1119">
        <v>45748</v>
      </c>
    </row>
    <row r="353" spans="1:52" s="842" customFormat="1" ht="15" x14ac:dyDescent="0.25">
      <c r="A353" s="984" t="s">
        <v>8342</v>
      </c>
      <c r="B353" s="983"/>
      <c r="C353" s="983"/>
      <c r="D353" s="838" t="s">
        <v>28</v>
      </c>
      <c r="E353" s="831" t="s">
        <v>2927</v>
      </c>
      <c r="F353" s="832">
        <f t="shared" si="44"/>
        <v>46099</v>
      </c>
      <c r="G353" s="833" t="str">
        <f t="shared" si="40"/>
        <v>A4</v>
      </c>
      <c r="H353" s="951" t="str">
        <f t="shared" si="41"/>
        <v>MR_DER-1649_26</v>
      </c>
      <c r="I353" s="834">
        <f t="shared" si="42"/>
        <v>45748</v>
      </c>
      <c r="J353" s="834" t="str">
        <f t="shared" si="43"/>
        <v>NÃO APROVADO</v>
      </c>
      <c r="K353" s="838" t="s">
        <v>3730</v>
      </c>
      <c r="L353" s="839">
        <v>45925</v>
      </c>
      <c r="M353" s="69" t="s">
        <v>10422</v>
      </c>
      <c r="N353" s="838" t="s">
        <v>5536</v>
      </c>
      <c r="O353" s="839">
        <v>45938</v>
      </c>
      <c r="P353" s="838"/>
      <c r="Q353" s="838" t="s">
        <v>3765</v>
      </c>
      <c r="R353" s="1333">
        <v>45951</v>
      </c>
      <c r="S353" s="1335" t="s">
        <v>10864</v>
      </c>
      <c r="T353" s="1338" t="s">
        <v>5536</v>
      </c>
      <c r="U353" s="839">
        <v>45999</v>
      </c>
      <c r="W353" s="842" t="s">
        <v>5701</v>
      </c>
      <c r="X353" s="1119">
        <v>46009</v>
      </c>
      <c r="Y353" s="23" t="s">
        <v>11627</v>
      </c>
      <c r="Z353" s="838" t="s">
        <v>5536</v>
      </c>
      <c r="AA353" s="839">
        <v>46057</v>
      </c>
      <c r="AC353" s="842" t="s">
        <v>7387</v>
      </c>
      <c r="AD353" s="1119">
        <v>46099</v>
      </c>
      <c r="AE353" s="23" t="s">
        <v>12397</v>
      </c>
      <c r="AF353" s="842" t="s">
        <v>5536</v>
      </c>
      <c r="AG353" s="1119">
        <v>45748</v>
      </c>
    </row>
    <row r="354" spans="1:52" s="842" customFormat="1" ht="15" x14ac:dyDescent="0.25">
      <c r="A354" s="984" t="s">
        <v>8342</v>
      </c>
      <c r="B354" s="983"/>
      <c r="C354" s="983"/>
      <c r="D354" s="838" t="s">
        <v>28</v>
      </c>
      <c r="E354" s="831" t="s">
        <v>2928</v>
      </c>
      <c r="F354" s="832">
        <f t="shared" si="44"/>
        <v>46099</v>
      </c>
      <c r="G354" s="833" t="str">
        <f t="shared" si="40"/>
        <v>A4</v>
      </c>
      <c r="H354" s="951" t="str">
        <f t="shared" si="41"/>
        <v>MR_DER-1649_26</v>
      </c>
      <c r="I354" s="834">
        <f t="shared" si="42"/>
        <v>45748</v>
      </c>
      <c r="J354" s="834" t="str">
        <f t="shared" si="43"/>
        <v>NÃO APROVADO</v>
      </c>
      <c r="K354" s="838" t="s">
        <v>3730</v>
      </c>
      <c r="L354" s="839">
        <v>45925</v>
      </c>
      <c r="M354" s="69" t="s">
        <v>10422</v>
      </c>
      <c r="N354" s="838" t="s">
        <v>5536</v>
      </c>
      <c r="O354" s="839">
        <v>45938</v>
      </c>
      <c r="P354" s="838"/>
      <c r="Q354" s="838" t="s">
        <v>3765</v>
      </c>
      <c r="R354" s="1333">
        <v>45951</v>
      </c>
      <c r="S354" s="1335" t="s">
        <v>10864</v>
      </c>
      <c r="T354" s="1338" t="s">
        <v>5536</v>
      </c>
      <c r="U354" s="839">
        <v>45999</v>
      </c>
      <c r="W354" s="842" t="s">
        <v>5701</v>
      </c>
      <c r="X354" s="1119">
        <v>46009</v>
      </c>
      <c r="Y354" s="23" t="s">
        <v>11627</v>
      </c>
      <c r="Z354" s="838" t="s">
        <v>5536</v>
      </c>
      <c r="AA354" s="839">
        <v>46057</v>
      </c>
      <c r="AC354" s="842" t="s">
        <v>7387</v>
      </c>
      <c r="AD354" s="1119">
        <v>46099</v>
      </c>
      <c r="AE354" s="23" t="s">
        <v>12397</v>
      </c>
      <c r="AF354" s="842" t="s">
        <v>5536</v>
      </c>
      <c r="AG354" s="1119">
        <v>45748</v>
      </c>
    </row>
    <row r="355" spans="1:52" s="842" customFormat="1" ht="15" x14ac:dyDescent="0.25">
      <c r="A355" s="984" t="s">
        <v>8342</v>
      </c>
      <c r="B355" s="983"/>
      <c r="C355" s="983"/>
      <c r="D355" s="838" t="s">
        <v>28</v>
      </c>
      <c r="E355" s="831" t="s">
        <v>2929</v>
      </c>
      <c r="F355" s="832">
        <f t="shared" si="44"/>
        <v>46099</v>
      </c>
      <c r="G355" s="833" t="str">
        <f t="shared" si="40"/>
        <v>A4</v>
      </c>
      <c r="H355" s="951" t="str">
        <f t="shared" si="41"/>
        <v>MR_DER-1649_26</v>
      </c>
      <c r="I355" s="834">
        <f t="shared" si="42"/>
        <v>45748</v>
      </c>
      <c r="J355" s="834" t="str">
        <f t="shared" si="43"/>
        <v>NÃO APROVADO</v>
      </c>
      <c r="K355" s="838" t="s">
        <v>3730</v>
      </c>
      <c r="L355" s="839">
        <v>45925</v>
      </c>
      <c r="M355" s="69" t="s">
        <v>10422</v>
      </c>
      <c r="N355" s="838" t="s">
        <v>5536</v>
      </c>
      <c r="O355" s="839">
        <v>45938</v>
      </c>
      <c r="P355" s="838"/>
      <c r="Q355" s="838" t="s">
        <v>3765</v>
      </c>
      <c r="R355" s="1333">
        <v>45951</v>
      </c>
      <c r="S355" s="1335" t="s">
        <v>10864</v>
      </c>
      <c r="T355" s="1338" t="s">
        <v>5536</v>
      </c>
      <c r="U355" s="839">
        <v>45999</v>
      </c>
      <c r="W355" s="842" t="s">
        <v>5701</v>
      </c>
      <c r="X355" s="1119">
        <v>46009</v>
      </c>
      <c r="Y355" s="23" t="s">
        <v>11627</v>
      </c>
      <c r="Z355" s="838" t="s">
        <v>5536</v>
      </c>
      <c r="AA355" s="839">
        <v>46057</v>
      </c>
      <c r="AC355" s="842" t="s">
        <v>7387</v>
      </c>
      <c r="AD355" s="1119">
        <v>46099</v>
      </c>
      <c r="AE355" s="23" t="s">
        <v>12397</v>
      </c>
      <c r="AF355" s="842" t="s">
        <v>5536</v>
      </c>
      <c r="AG355" s="1119">
        <v>45748</v>
      </c>
    </row>
    <row r="356" spans="1:52" s="842" customFormat="1" ht="15" x14ac:dyDescent="0.25">
      <c r="A356" s="984" t="s">
        <v>8342</v>
      </c>
      <c r="B356" s="983"/>
      <c r="C356" s="983"/>
      <c r="D356" s="838" t="s">
        <v>28</v>
      </c>
      <c r="E356" s="831" t="s">
        <v>2930</v>
      </c>
      <c r="F356" s="832">
        <f t="shared" si="44"/>
        <v>46099</v>
      </c>
      <c r="G356" s="833" t="str">
        <f t="shared" si="40"/>
        <v>A4</v>
      </c>
      <c r="H356" s="951" t="str">
        <f t="shared" si="41"/>
        <v>MR_DER-1649_26</v>
      </c>
      <c r="I356" s="834">
        <f t="shared" si="42"/>
        <v>45748</v>
      </c>
      <c r="J356" s="834" t="str">
        <f t="shared" si="43"/>
        <v>NÃO APROVADO</v>
      </c>
      <c r="K356" s="838" t="s">
        <v>3730</v>
      </c>
      <c r="L356" s="839">
        <v>45925</v>
      </c>
      <c r="M356" s="69" t="s">
        <v>10422</v>
      </c>
      <c r="N356" s="838" t="s">
        <v>5536</v>
      </c>
      <c r="O356" s="839">
        <v>45938</v>
      </c>
      <c r="P356" s="838"/>
      <c r="Q356" s="838" t="s">
        <v>3765</v>
      </c>
      <c r="R356" s="1333">
        <v>45951</v>
      </c>
      <c r="S356" s="1335" t="s">
        <v>10864</v>
      </c>
      <c r="T356" s="1338" t="s">
        <v>5536</v>
      </c>
      <c r="U356" s="839">
        <v>45999</v>
      </c>
      <c r="W356" s="842" t="s">
        <v>5701</v>
      </c>
      <c r="X356" s="1119">
        <v>46009</v>
      </c>
      <c r="Y356" s="23" t="s">
        <v>11627</v>
      </c>
      <c r="Z356" s="838" t="s">
        <v>5536</v>
      </c>
      <c r="AA356" s="839">
        <v>46057</v>
      </c>
      <c r="AC356" s="842" t="s">
        <v>7387</v>
      </c>
      <c r="AD356" s="1119">
        <v>46099</v>
      </c>
      <c r="AE356" s="23" t="s">
        <v>12397</v>
      </c>
      <c r="AF356" s="842" t="s">
        <v>5536</v>
      </c>
      <c r="AG356" s="1119">
        <v>45748</v>
      </c>
    </row>
    <row r="357" spans="1:52" s="1157" customFormat="1" ht="15" x14ac:dyDescent="0.25">
      <c r="A357" s="984" t="s">
        <v>8342</v>
      </c>
      <c r="B357" s="1251"/>
      <c r="C357" s="1251"/>
      <c r="D357" s="1257" t="s">
        <v>28</v>
      </c>
      <c r="E357" s="1263" t="s">
        <v>2931</v>
      </c>
      <c r="F357" s="1268">
        <f t="shared" si="44"/>
        <v>46099</v>
      </c>
      <c r="G357" s="1273" t="str">
        <f t="shared" si="40"/>
        <v>A4</v>
      </c>
      <c r="H357" s="1278" t="str">
        <f t="shared" si="41"/>
        <v>MR_DER-1649_26</v>
      </c>
      <c r="I357" s="1284">
        <f t="shared" si="42"/>
        <v>45748</v>
      </c>
      <c r="J357" s="834" t="str">
        <f t="shared" si="43"/>
        <v>NÃO APROVADO</v>
      </c>
      <c r="K357" s="842" t="s">
        <v>3730</v>
      </c>
      <c r="L357" s="1119">
        <v>45925</v>
      </c>
      <c r="M357" s="69" t="s">
        <v>10422</v>
      </c>
      <c r="N357" s="842" t="s">
        <v>5536</v>
      </c>
      <c r="O357" s="1119">
        <v>45938</v>
      </c>
      <c r="P357" s="842"/>
      <c r="Q357" s="842" t="s">
        <v>3765</v>
      </c>
      <c r="R357" s="1119">
        <v>45951</v>
      </c>
      <c r="S357" s="23" t="s">
        <v>10864</v>
      </c>
      <c r="T357" s="842" t="s">
        <v>5536</v>
      </c>
      <c r="U357" s="1119">
        <v>45999</v>
      </c>
      <c r="V357" s="842"/>
      <c r="W357" s="842" t="s">
        <v>5701</v>
      </c>
      <c r="X357" s="1119">
        <v>46009</v>
      </c>
      <c r="Y357" s="23" t="s">
        <v>11627</v>
      </c>
      <c r="Z357" s="838" t="s">
        <v>5536</v>
      </c>
      <c r="AA357" s="839">
        <v>46057</v>
      </c>
      <c r="AB357" s="842"/>
      <c r="AC357" s="842" t="s">
        <v>7387</v>
      </c>
      <c r="AD357" s="1119">
        <v>46099</v>
      </c>
      <c r="AE357" s="23" t="s">
        <v>12397</v>
      </c>
      <c r="AF357" s="842" t="s">
        <v>5536</v>
      </c>
      <c r="AG357" s="1119">
        <v>45748</v>
      </c>
      <c r="AH357" s="842"/>
      <c r="AI357" s="842"/>
      <c r="AJ357" s="842"/>
      <c r="AK357" s="842"/>
      <c r="AL357" s="842"/>
      <c r="AM357" s="842"/>
      <c r="AN357" s="842"/>
      <c r="AO357" s="842"/>
      <c r="AP357" s="842"/>
      <c r="AQ357" s="842"/>
      <c r="AR357" s="842"/>
      <c r="AS357" s="842"/>
      <c r="AT357" s="842"/>
      <c r="AU357" s="842"/>
      <c r="AV357" s="842"/>
      <c r="AW357" s="842"/>
      <c r="AX357" s="842"/>
      <c r="AY357" s="842"/>
      <c r="AZ357" s="842"/>
    </row>
    <row r="358" spans="1:52" s="842" customFormat="1" ht="15" x14ac:dyDescent="0.25">
      <c r="A358" s="984" t="s">
        <v>8342</v>
      </c>
      <c r="B358" s="983"/>
      <c r="C358" s="983"/>
      <c r="D358" s="838" t="s">
        <v>28</v>
      </c>
      <c r="E358" s="831" t="s">
        <v>2932</v>
      </c>
      <c r="F358" s="832">
        <f t="shared" ref="F358:F388" si="45">IF(L358&lt;&gt;0,MAX(L358,R358,X358,AD358),"NE")</f>
        <v>46099</v>
      </c>
      <c r="G358" s="833" t="str">
        <f t="shared" si="40"/>
        <v>A4</v>
      </c>
      <c r="H358" s="951" t="str">
        <f t="shared" si="41"/>
        <v>MR_DER-1649_26</v>
      </c>
      <c r="I358" s="834">
        <f t="shared" si="42"/>
        <v>45748</v>
      </c>
      <c r="J358" s="834" t="str">
        <f t="shared" si="43"/>
        <v>NÃO APROVADO</v>
      </c>
      <c r="K358" s="842" t="s">
        <v>3730</v>
      </c>
      <c r="L358" s="1119">
        <v>45925</v>
      </c>
      <c r="M358" s="69" t="s">
        <v>10422</v>
      </c>
      <c r="N358" s="842" t="s">
        <v>5536</v>
      </c>
      <c r="O358" s="1119">
        <v>45938</v>
      </c>
      <c r="Q358" s="842" t="s">
        <v>3765</v>
      </c>
      <c r="R358" s="1119">
        <v>45951</v>
      </c>
      <c r="S358" s="23" t="s">
        <v>10864</v>
      </c>
      <c r="T358" s="842" t="s">
        <v>5536</v>
      </c>
      <c r="U358" s="1119">
        <v>45999</v>
      </c>
      <c r="W358" s="842" t="s">
        <v>5701</v>
      </c>
      <c r="X358" s="1119">
        <v>46009</v>
      </c>
      <c r="Y358" s="23" t="s">
        <v>11627</v>
      </c>
      <c r="Z358" s="838" t="s">
        <v>5536</v>
      </c>
      <c r="AA358" s="839">
        <v>46057</v>
      </c>
      <c r="AC358" s="842" t="s">
        <v>7387</v>
      </c>
      <c r="AD358" s="1119">
        <v>46099</v>
      </c>
      <c r="AE358" s="23" t="s">
        <v>12397</v>
      </c>
      <c r="AF358" s="842" t="s">
        <v>5536</v>
      </c>
      <c r="AG358" s="1119">
        <v>45748</v>
      </c>
    </row>
    <row r="359" spans="1:52" s="842" customFormat="1" ht="15" x14ac:dyDescent="0.25">
      <c r="A359" s="984" t="s">
        <v>8342</v>
      </c>
      <c r="B359" s="983"/>
      <c r="C359" s="983"/>
      <c r="D359" s="838" t="s">
        <v>28</v>
      </c>
      <c r="E359" s="831" t="s">
        <v>2933</v>
      </c>
      <c r="F359" s="832">
        <f t="shared" si="45"/>
        <v>46099</v>
      </c>
      <c r="G359" s="833" t="str">
        <f t="shared" si="40"/>
        <v>A4</v>
      </c>
      <c r="H359" s="951" t="str">
        <f t="shared" si="41"/>
        <v>MR_DER-1649_26</v>
      </c>
      <c r="I359" s="834">
        <f t="shared" si="42"/>
        <v>45748</v>
      </c>
      <c r="J359" s="834" t="str">
        <f t="shared" si="43"/>
        <v>NÃO APROVADO</v>
      </c>
      <c r="K359" s="842" t="s">
        <v>3730</v>
      </c>
      <c r="L359" s="1119">
        <v>45925</v>
      </c>
      <c r="M359" s="69" t="s">
        <v>10422</v>
      </c>
      <c r="N359" s="842" t="s">
        <v>5536</v>
      </c>
      <c r="O359" s="1119">
        <v>45938</v>
      </c>
      <c r="Q359" s="842" t="s">
        <v>3765</v>
      </c>
      <c r="R359" s="1119">
        <v>45951</v>
      </c>
      <c r="S359" s="23" t="s">
        <v>10864</v>
      </c>
      <c r="T359" s="842" t="s">
        <v>5536</v>
      </c>
      <c r="U359" s="1119">
        <v>45999</v>
      </c>
      <c r="W359" s="842" t="s">
        <v>5701</v>
      </c>
      <c r="X359" s="1119">
        <v>46009</v>
      </c>
      <c r="Y359" s="23" t="s">
        <v>11627</v>
      </c>
      <c r="Z359" s="838" t="s">
        <v>5536</v>
      </c>
      <c r="AA359" s="839">
        <v>46057</v>
      </c>
      <c r="AC359" s="842" t="s">
        <v>7387</v>
      </c>
      <c r="AD359" s="1119">
        <v>46099</v>
      </c>
      <c r="AE359" s="23" t="s">
        <v>12397</v>
      </c>
      <c r="AF359" s="842" t="s">
        <v>5536</v>
      </c>
      <c r="AG359" s="1119">
        <v>45748</v>
      </c>
    </row>
    <row r="360" spans="1:52" s="842" customFormat="1" ht="15" x14ac:dyDescent="0.25">
      <c r="A360" s="984" t="s">
        <v>8342</v>
      </c>
      <c r="B360" s="983"/>
      <c r="C360" s="983"/>
      <c r="D360" s="838" t="s">
        <v>28</v>
      </c>
      <c r="E360" s="831" t="s">
        <v>2934</v>
      </c>
      <c r="F360" s="832">
        <f t="shared" si="45"/>
        <v>46099</v>
      </c>
      <c r="G360" s="833" t="str">
        <f t="shared" si="40"/>
        <v>A4</v>
      </c>
      <c r="H360" s="951" t="str">
        <f t="shared" si="41"/>
        <v>MR_DER-1649_26</v>
      </c>
      <c r="I360" s="834">
        <f t="shared" si="42"/>
        <v>45748</v>
      </c>
      <c r="J360" s="834" t="str">
        <f t="shared" si="43"/>
        <v>NÃO APROVADO</v>
      </c>
      <c r="K360" s="842" t="s">
        <v>3730</v>
      </c>
      <c r="L360" s="1119">
        <v>45925</v>
      </c>
      <c r="M360" s="69" t="s">
        <v>10422</v>
      </c>
      <c r="N360" s="842" t="s">
        <v>5536</v>
      </c>
      <c r="O360" s="1119">
        <v>45938</v>
      </c>
      <c r="Q360" s="842" t="s">
        <v>3765</v>
      </c>
      <c r="R360" s="1119">
        <v>45951</v>
      </c>
      <c r="S360" s="23" t="s">
        <v>10864</v>
      </c>
      <c r="T360" s="842" t="s">
        <v>5536</v>
      </c>
      <c r="U360" s="1119">
        <v>45999</v>
      </c>
      <c r="W360" s="842" t="s">
        <v>5701</v>
      </c>
      <c r="X360" s="1119">
        <v>46009</v>
      </c>
      <c r="Y360" s="23" t="s">
        <v>11627</v>
      </c>
      <c r="Z360" s="838" t="s">
        <v>5536</v>
      </c>
      <c r="AA360" s="839">
        <v>46057</v>
      </c>
      <c r="AC360" s="842" t="s">
        <v>7387</v>
      </c>
      <c r="AD360" s="1119">
        <v>46099</v>
      </c>
      <c r="AE360" s="23" t="s">
        <v>12397</v>
      </c>
      <c r="AF360" s="842" t="s">
        <v>5536</v>
      </c>
      <c r="AG360" s="1119">
        <v>45748</v>
      </c>
    </row>
    <row r="361" spans="1:52" s="842" customFormat="1" ht="15" x14ac:dyDescent="0.25">
      <c r="A361" s="984" t="s">
        <v>8342</v>
      </c>
      <c r="B361" s="983"/>
      <c r="C361" s="983"/>
      <c r="D361" s="838" t="s">
        <v>28</v>
      </c>
      <c r="E361" s="831" t="s">
        <v>2935</v>
      </c>
      <c r="F361" s="832">
        <f t="shared" si="45"/>
        <v>46099</v>
      </c>
      <c r="G361" s="833" t="str">
        <f t="shared" si="40"/>
        <v>A4</v>
      </c>
      <c r="H361" s="951" t="str">
        <f t="shared" si="41"/>
        <v>MR_DER-1649_26</v>
      </c>
      <c r="I361" s="834">
        <f t="shared" si="42"/>
        <v>45748</v>
      </c>
      <c r="J361" s="834" t="str">
        <f t="shared" si="43"/>
        <v>NÃO APROVADO</v>
      </c>
      <c r="K361" s="842" t="s">
        <v>3730</v>
      </c>
      <c r="L361" s="1119">
        <v>45925</v>
      </c>
      <c r="M361" s="69" t="s">
        <v>10422</v>
      </c>
      <c r="N361" s="842" t="s">
        <v>5536</v>
      </c>
      <c r="O361" s="1119">
        <v>45938</v>
      </c>
      <c r="Q361" s="842" t="s">
        <v>3765</v>
      </c>
      <c r="R361" s="1119">
        <v>45951</v>
      </c>
      <c r="S361" s="23" t="s">
        <v>10864</v>
      </c>
      <c r="T361" s="842" t="s">
        <v>5536</v>
      </c>
      <c r="U361" s="1119">
        <v>45999</v>
      </c>
      <c r="W361" s="842" t="s">
        <v>5701</v>
      </c>
      <c r="X361" s="1119">
        <v>46009</v>
      </c>
      <c r="Y361" s="23" t="s">
        <v>11627</v>
      </c>
      <c r="Z361" s="838" t="s">
        <v>5536</v>
      </c>
      <c r="AA361" s="839">
        <v>46057</v>
      </c>
      <c r="AC361" s="842" t="s">
        <v>7387</v>
      </c>
      <c r="AD361" s="1119">
        <v>46099</v>
      </c>
      <c r="AE361" s="23" t="s">
        <v>12397</v>
      </c>
      <c r="AF361" s="842" t="s">
        <v>5536</v>
      </c>
      <c r="AG361" s="1119">
        <v>45748</v>
      </c>
    </row>
    <row r="362" spans="1:52" s="842" customFormat="1" ht="15" x14ac:dyDescent="0.25">
      <c r="A362" s="984" t="s">
        <v>8342</v>
      </c>
      <c r="B362" s="983"/>
      <c r="C362" s="983"/>
      <c r="D362" s="838" t="s">
        <v>28</v>
      </c>
      <c r="E362" s="831" t="s">
        <v>2936</v>
      </c>
      <c r="F362" s="832">
        <f t="shared" si="45"/>
        <v>46099</v>
      </c>
      <c r="G362" s="833" t="str">
        <f t="shared" si="40"/>
        <v>A4</v>
      </c>
      <c r="H362" s="951" t="str">
        <f t="shared" si="41"/>
        <v>MR_DER-1649_26</v>
      </c>
      <c r="I362" s="834">
        <f t="shared" si="42"/>
        <v>45748</v>
      </c>
      <c r="J362" s="834" t="str">
        <f t="shared" si="43"/>
        <v>NÃO APROVADO</v>
      </c>
      <c r="K362" s="842" t="s">
        <v>3730</v>
      </c>
      <c r="L362" s="1119">
        <v>45925</v>
      </c>
      <c r="M362" s="69" t="s">
        <v>10422</v>
      </c>
      <c r="N362" s="842" t="s">
        <v>5536</v>
      </c>
      <c r="O362" s="1119">
        <v>45938</v>
      </c>
      <c r="Q362" s="842" t="s">
        <v>3765</v>
      </c>
      <c r="R362" s="1119">
        <v>45951</v>
      </c>
      <c r="S362" s="23" t="s">
        <v>10864</v>
      </c>
      <c r="T362" s="842" t="s">
        <v>5536</v>
      </c>
      <c r="U362" s="1119">
        <v>45999</v>
      </c>
      <c r="W362" s="842" t="s">
        <v>5701</v>
      </c>
      <c r="X362" s="1119">
        <v>46009</v>
      </c>
      <c r="Y362" s="23" t="s">
        <v>11627</v>
      </c>
      <c r="Z362" s="838" t="s">
        <v>5536</v>
      </c>
      <c r="AA362" s="839">
        <v>46057</v>
      </c>
      <c r="AC362" s="842" t="s">
        <v>7387</v>
      </c>
      <c r="AD362" s="1119">
        <v>46099</v>
      </c>
      <c r="AE362" s="23" t="s">
        <v>12397</v>
      </c>
      <c r="AF362" s="842" t="s">
        <v>5536</v>
      </c>
      <c r="AG362" s="1119">
        <v>45748</v>
      </c>
    </row>
    <row r="363" spans="1:52" s="842" customFormat="1" ht="15" x14ac:dyDescent="0.25">
      <c r="A363" s="984" t="s">
        <v>8342</v>
      </c>
      <c r="B363" s="983"/>
      <c r="C363" s="983"/>
      <c r="D363" s="838" t="s">
        <v>28</v>
      </c>
      <c r="E363" s="831" t="s">
        <v>2937</v>
      </c>
      <c r="F363" s="832">
        <f t="shared" si="45"/>
        <v>46099</v>
      </c>
      <c r="G363" s="833" t="str">
        <f t="shared" si="40"/>
        <v>A4</v>
      </c>
      <c r="H363" s="951" t="str">
        <f t="shared" si="41"/>
        <v>MR_DER-1649_26</v>
      </c>
      <c r="I363" s="834">
        <f t="shared" si="42"/>
        <v>45748</v>
      </c>
      <c r="J363" s="834" t="str">
        <f t="shared" si="43"/>
        <v>NÃO APROVADO</v>
      </c>
      <c r="K363" s="842" t="s">
        <v>3730</v>
      </c>
      <c r="L363" s="1119">
        <v>45925</v>
      </c>
      <c r="M363" s="69" t="s">
        <v>10422</v>
      </c>
      <c r="N363" s="842" t="s">
        <v>5536</v>
      </c>
      <c r="O363" s="1119">
        <v>45938</v>
      </c>
      <c r="Q363" s="842" t="s">
        <v>3765</v>
      </c>
      <c r="R363" s="1119">
        <v>45951</v>
      </c>
      <c r="S363" s="23" t="s">
        <v>10864</v>
      </c>
      <c r="T363" s="842" t="s">
        <v>5536</v>
      </c>
      <c r="U363" s="1119">
        <v>45999</v>
      </c>
      <c r="W363" s="842" t="s">
        <v>5701</v>
      </c>
      <c r="X363" s="1119">
        <v>46009</v>
      </c>
      <c r="Y363" s="23" t="s">
        <v>11627</v>
      </c>
      <c r="Z363" s="838" t="s">
        <v>5536</v>
      </c>
      <c r="AA363" s="839">
        <v>46057</v>
      </c>
      <c r="AC363" s="842" t="s">
        <v>7387</v>
      </c>
      <c r="AD363" s="1119">
        <v>46099</v>
      </c>
      <c r="AE363" s="23" t="s">
        <v>12397</v>
      </c>
      <c r="AF363" s="842" t="s">
        <v>5536</v>
      </c>
      <c r="AG363" s="1119">
        <v>45748</v>
      </c>
    </row>
    <row r="364" spans="1:52" s="842" customFormat="1" ht="15" x14ac:dyDescent="0.25">
      <c r="A364" s="984" t="s">
        <v>8342</v>
      </c>
      <c r="B364" s="983"/>
      <c r="C364" s="983"/>
      <c r="D364" s="838" t="s">
        <v>28</v>
      </c>
      <c r="E364" s="831" t="s">
        <v>2938</v>
      </c>
      <c r="F364" s="832">
        <f t="shared" si="45"/>
        <v>46099</v>
      </c>
      <c r="G364" s="833" t="str">
        <f t="shared" si="40"/>
        <v>A4</v>
      </c>
      <c r="H364" s="951" t="str">
        <f t="shared" si="41"/>
        <v>MR_DER-1649_26</v>
      </c>
      <c r="I364" s="834">
        <f t="shared" si="42"/>
        <v>45748</v>
      </c>
      <c r="J364" s="834" t="str">
        <f t="shared" si="43"/>
        <v>NÃO APROVADO</v>
      </c>
      <c r="K364" s="842" t="s">
        <v>3730</v>
      </c>
      <c r="L364" s="1119">
        <v>45925</v>
      </c>
      <c r="M364" s="69" t="s">
        <v>10422</v>
      </c>
      <c r="N364" s="842" t="s">
        <v>5536</v>
      </c>
      <c r="O364" s="1119">
        <v>45938</v>
      </c>
      <c r="Q364" s="842" t="s">
        <v>3765</v>
      </c>
      <c r="R364" s="1119">
        <v>45951</v>
      </c>
      <c r="S364" s="23" t="s">
        <v>10864</v>
      </c>
      <c r="T364" s="842" t="s">
        <v>5536</v>
      </c>
      <c r="U364" s="1119">
        <v>45999</v>
      </c>
      <c r="W364" s="842" t="s">
        <v>5701</v>
      </c>
      <c r="X364" s="1119">
        <v>46009</v>
      </c>
      <c r="Y364" s="23" t="s">
        <v>11627</v>
      </c>
      <c r="Z364" s="838" t="s">
        <v>5536</v>
      </c>
      <c r="AA364" s="839">
        <v>46057</v>
      </c>
      <c r="AC364" s="842" t="s">
        <v>7387</v>
      </c>
      <c r="AD364" s="1119">
        <v>46099</v>
      </c>
      <c r="AE364" s="23" t="s">
        <v>12397</v>
      </c>
      <c r="AF364" s="842" t="s">
        <v>5536</v>
      </c>
      <c r="AG364" s="1119">
        <v>45748</v>
      </c>
    </row>
    <row r="365" spans="1:52" s="842" customFormat="1" ht="15" x14ac:dyDescent="0.25">
      <c r="A365" s="984" t="s">
        <v>8342</v>
      </c>
      <c r="B365" s="983"/>
      <c r="C365" s="983"/>
      <c r="D365" s="838" t="s">
        <v>28</v>
      </c>
      <c r="E365" s="831" t="s">
        <v>2939</v>
      </c>
      <c r="F365" s="832">
        <f t="shared" si="45"/>
        <v>46099</v>
      </c>
      <c r="G365" s="833" t="str">
        <f t="shared" si="40"/>
        <v>A4</v>
      </c>
      <c r="H365" s="951" t="str">
        <f t="shared" si="41"/>
        <v>MR_DER-1649_26</v>
      </c>
      <c r="I365" s="834">
        <f t="shared" si="42"/>
        <v>45748</v>
      </c>
      <c r="J365" s="834" t="str">
        <f t="shared" si="43"/>
        <v>NÃO APROVADO</v>
      </c>
      <c r="K365" s="842" t="s">
        <v>3730</v>
      </c>
      <c r="L365" s="1119">
        <v>45925</v>
      </c>
      <c r="M365" s="69" t="s">
        <v>10422</v>
      </c>
      <c r="N365" s="842" t="s">
        <v>5536</v>
      </c>
      <c r="O365" s="1119">
        <v>45938</v>
      </c>
      <c r="Q365" s="842" t="s">
        <v>3765</v>
      </c>
      <c r="R365" s="1119">
        <v>45951</v>
      </c>
      <c r="S365" s="23" t="s">
        <v>10864</v>
      </c>
      <c r="T365" s="842" t="s">
        <v>5536</v>
      </c>
      <c r="U365" s="1119">
        <v>45999</v>
      </c>
      <c r="W365" s="842" t="s">
        <v>5701</v>
      </c>
      <c r="X365" s="1119">
        <v>46009</v>
      </c>
      <c r="Y365" s="23" t="s">
        <v>11627</v>
      </c>
      <c r="Z365" s="838" t="s">
        <v>5536</v>
      </c>
      <c r="AA365" s="839">
        <v>46057</v>
      </c>
      <c r="AC365" s="842" t="s">
        <v>7387</v>
      </c>
      <c r="AD365" s="1119">
        <v>46099</v>
      </c>
      <c r="AE365" s="23" t="s">
        <v>12397</v>
      </c>
      <c r="AF365" s="842" t="s">
        <v>5536</v>
      </c>
      <c r="AG365" s="1119">
        <v>45748</v>
      </c>
    </row>
    <row r="366" spans="1:52" s="842" customFormat="1" ht="15" x14ac:dyDescent="0.25">
      <c r="A366" s="984" t="s">
        <v>8342</v>
      </c>
      <c r="B366" s="983"/>
      <c r="C366" s="983"/>
      <c r="D366" s="838" t="s">
        <v>28</v>
      </c>
      <c r="E366" s="831" t="s">
        <v>2940</v>
      </c>
      <c r="F366" s="832">
        <f t="shared" si="45"/>
        <v>46099</v>
      </c>
      <c r="G366" s="833" t="str">
        <f t="shared" si="40"/>
        <v>A4</v>
      </c>
      <c r="H366" s="951" t="str">
        <f t="shared" si="41"/>
        <v>MR_DER-1649_26</v>
      </c>
      <c r="I366" s="834">
        <f t="shared" si="42"/>
        <v>45748</v>
      </c>
      <c r="J366" s="834" t="str">
        <f t="shared" si="43"/>
        <v>NÃO APROVADO</v>
      </c>
      <c r="K366" s="842" t="s">
        <v>3730</v>
      </c>
      <c r="L366" s="1119">
        <v>45925</v>
      </c>
      <c r="M366" s="69" t="s">
        <v>10422</v>
      </c>
      <c r="N366" s="842" t="s">
        <v>5536</v>
      </c>
      <c r="O366" s="1119">
        <v>45938</v>
      </c>
      <c r="Q366" s="842" t="s">
        <v>3765</v>
      </c>
      <c r="R366" s="1119">
        <v>45951</v>
      </c>
      <c r="S366" s="23" t="s">
        <v>10864</v>
      </c>
      <c r="T366" s="842" t="s">
        <v>5536</v>
      </c>
      <c r="U366" s="1119">
        <v>45999</v>
      </c>
      <c r="W366" s="842" t="s">
        <v>5701</v>
      </c>
      <c r="X366" s="1119">
        <v>46009</v>
      </c>
      <c r="Y366" s="23" t="s">
        <v>11627</v>
      </c>
      <c r="Z366" s="838" t="s">
        <v>5536</v>
      </c>
      <c r="AA366" s="839">
        <v>46057</v>
      </c>
      <c r="AC366" s="842" t="s">
        <v>7387</v>
      </c>
      <c r="AD366" s="1119">
        <v>46099</v>
      </c>
      <c r="AE366" s="23" t="s">
        <v>12397</v>
      </c>
      <c r="AF366" s="842" t="s">
        <v>5536</v>
      </c>
      <c r="AG366" s="1119">
        <v>45748</v>
      </c>
    </row>
    <row r="367" spans="1:52" s="842" customFormat="1" ht="15" x14ac:dyDescent="0.25">
      <c r="A367" s="984" t="s">
        <v>8342</v>
      </c>
      <c r="B367" s="983"/>
      <c r="C367" s="983"/>
      <c r="D367" s="838" t="s">
        <v>28</v>
      </c>
      <c r="E367" s="831" t="s">
        <v>2941</v>
      </c>
      <c r="F367" s="832">
        <f t="shared" si="45"/>
        <v>46099</v>
      </c>
      <c r="G367" s="833" t="str">
        <f t="shared" si="40"/>
        <v>A4</v>
      </c>
      <c r="H367" s="951" t="str">
        <f t="shared" si="41"/>
        <v>MR_DER-1649_26</v>
      </c>
      <c r="I367" s="834">
        <f t="shared" si="42"/>
        <v>45748</v>
      </c>
      <c r="J367" s="834" t="str">
        <f t="shared" si="43"/>
        <v>NÃO APROVADO</v>
      </c>
      <c r="K367" s="842" t="s">
        <v>3730</v>
      </c>
      <c r="L367" s="1119">
        <v>45925</v>
      </c>
      <c r="M367" s="69" t="s">
        <v>10422</v>
      </c>
      <c r="N367" s="842" t="s">
        <v>5536</v>
      </c>
      <c r="O367" s="1119">
        <v>45938</v>
      </c>
      <c r="Q367" s="842" t="s">
        <v>3765</v>
      </c>
      <c r="R367" s="1119">
        <v>45951</v>
      </c>
      <c r="S367" s="23" t="s">
        <v>10864</v>
      </c>
      <c r="T367" s="842" t="s">
        <v>5536</v>
      </c>
      <c r="U367" s="1119">
        <v>45999</v>
      </c>
      <c r="W367" s="842" t="s">
        <v>5701</v>
      </c>
      <c r="X367" s="1119">
        <v>46009</v>
      </c>
      <c r="Y367" s="23" t="s">
        <v>11627</v>
      </c>
      <c r="Z367" s="838" t="s">
        <v>5536</v>
      </c>
      <c r="AA367" s="839">
        <v>46057</v>
      </c>
      <c r="AC367" s="842" t="s">
        <v>7387</v>
      </c>
      <c r="AD367" s="1119">
        <v>46099</v>
      </c>
      <c r="AE367" s="23" t="s">
        <v>12397</v>
      </c>
      <c r="AF367" s="842" t="s">
        <v>5536</v>
      </c>
      <c r="AG367" s="1119">
        <v>45748</v>
      </c>
    </row>
    <row r="368" spans="1:52" s="842" customFormat="1" ht="15" x14ac:dyDescent="0.25">
      <c r="A368" s="984" t="s">
        <v>8342</v>
      </c>
      <c r="B368" s="983"/>
      <c r="C368" s="983"/>
      <c r="D368" s="838" t="s">
        <v>28</v>
      </c>
      <c r="E368" s="831" t="s">
        <v>10405</v>
      </c>
      <c r="F368" s="832">
        <f t="shared" si="45"/>
        <v>46099</v>
      </c>
      <c r="G368" s="833" t="str">
        <f t="shared" si="40"/>
        <v>A4</v>
      </c>
      <c r="H368" s="951" t="str">
        <f t="shared" si="41"/>
        <v>MR_DER-1649_26</v>
      </c>
      <c r="I368" s="834">
        <f t="shared" si="42"/>
        <v>45748</v>
      </c>
      <c r="J368" s="834" t="str">
        <f t="shared" si="43"/>
        <v>NÃO APROVADO</v>
      </c>
      <c r="K368" s="842" t="s">
        <v>3730</v>
      </c>
      <c r="L368" s="1119">
        <v>45925</v>
      </c>
      <c r="M368" s="69" t="s">
        <v>10422</v>
      </c>
      <c r="N368" s="842" t="s">
        <v>5536</v>
      </c>
      <c r="O368" s="1119">
        <v>45938</v>
      </c>
      <c r="Q368" s="842" t="s">
        <v>3765</v>
      </c>
      <c r="R368" s="1119">
        <v>45951</v>
      </c>
      <c r="S368" s="23" t="s">
        <v>10864</v>
      </c>
      <c r="T368" s="842" t="s">
        <v>5536</v>
      </c>
      <c r="U368" s="1119">
        <v>45999</v>
      </c>
      <c r="W368" s="842" t="s">
        <v>5701</v>
      </c>
      <c r="X368" s="1119">
        <v>46009</v>
      </c>
      <c r="Y368" s="23" t="s">
        <v>11627</v>
      </c>
      <c r="Z368" s="838" t="s">
        <v>5536</v>
      </c>
      <c r="AA368" s="839">
        <v>46057</v>
      </c>
      <c r="AC368" s="842" t="s">
        <v>7387</v>
      </c>
      <c r="AD368" s="1119">
        <v>46099</v>
      </c>
      <c r="AE368" s="23" t="s">
        <v>12397</v>
      </c>
      <c r="AF368" s="842" t="s">
        <v>5536</v>
      </c>
      <c r="AG368" s="1119">
        <v>45748</v>
      </c>
    </row>
    <row r="369" spans="1:33" s="842" customFormat="1" ht="15" x14ac:dyDescent="0.25">
      <c r="A369" s="984" t="s">
        <v>8342</v>
      </c>
      <c r="B369" s="983"/>
      <c r="C369" s="983"/>
      <c r="D369" s="838" t="s">
        <v>28</v>
      </c>
      <c r="E369" s="831" t="s">
        <v>10406</v>
      </c>
      <c r="F369" s="832">
        <f t="shared" si="45"/>
        <v>46099</v>
      </c>
      <c r="G369" s="833" t="str">
        <f t="shared" si="40"/>
        <v>A4</v>
      </c>
      <c r="H369" s="951" t="str">
        <f t="shared" si="41"/>
        <v>MR_DER-1649_26</v>
      </c>
      <c r="I369" s="834">
        <f t="shared" si="42"/>
        <v>45748</v>
      </c>
      <c r="J369" s="834" t="str">
        <f t="shared" si="43"/>
        <v>NÃO APROVADO</v>
      </c>
      <c r="K369" s="842" t="s">
        <v>3730</v>
      </c>
      <c r="L369" s="1119">
        <v>45925</v>
      </c>
      <c r="M369" s="69" t="s">
        <v>10422</v>
      </c>
      <c r="N369" s="842" t="s">
        <v>5536</v>
      </c>
      <c r="O369" s="1119">
        <v>45938</v>
      </c>
      <c r="Q369" s="842" t="s">
        <v>3765</v>
      </c>
      <c r="R369" s="1119">
        <v>45951</v>
      </c>
      <c r="S369" s="23" t="s">
        <v>10864</v>
      </c>
      <c r="T369" s="842" t="s">
        <v>5536</v>
      </c>
      <c r="U369" s="1119">
        <v>45999</v>
      </c>
      <c r="W369" s="842" t="s">
        <v>5701</v>
      </c>
      <c r="X369" s="1119">
        <v>46009</v>
      </c>
      <c r="Y369" s="23" t="s">
        <v>11627</v>
      </c>
      <c r="Z369" s="838" t="s">
        <v>5536</v>
      </c>
      <c r="AA369" s="839">
        <v>46057</v>
      </c>
      <c r="AC369" s="842" t="s">
        <v>7387</v>
      </c>
      <c r="AD369" s="1119">
        <v>46099</v>
      </c>
      <c r="AE369" s="23" t="s">
        <v>12397</v>
      </c>
      <c r="AF369" s="842" t="s">
        <v>5536</v>
      </c>
      <c r="AG369" s="1119">
        <v>45748</v>
      </c>
    </row>
    <row r="370" spans="1:33" s="842" customFormat="1" ht="15" x14ac:dyDescent="0.25">
      <c r="A370" s="984" t="s">
        <v>8342</v>
      </c>
      <c r="B370" s="983"/>
      <c r="C370" s="983"/>
      <c r="D370" s="838" t="s">
        <v>28</v>
      </c>
      <c r="E370" s="831" t="s">
        <v>10407</v>
      </c>
      <c r="F370" s="832">
        <f t="shared" si="45"/>
        <v>46099</v>
      </c>
      <c r="G370" s="833" t="str">
        <f t="shared" si="40"/>
        <v>A4</v>
      </c>
      <c r="H370" s="951" t="str">
        <f t="shared" si="41"/>
        <v>MR_DER-1649_26</v>
      </c>
      <c r="I370" s="834">
        <f t="shared" si="42"/>
        <v>45748</v>
      </c>
      <c r="J370" s="834" t="str">
        <f t="shared" si="43"/>
        <v>NÃO APROVADO</v>
      </c>
      <c r="K370" s="842" t="s">
        <v>3730</v>
      </c>
      <c r="L370" s="1119">
        <v>45925</v>
      </c>
      <c r="M370" s="69" t="s">
        <v>10422</v>
      </c>
      <c r="N370" s="842" t="s">
        <v>5536</v>
      </c>
      <c r="O370" s="1119">
        <v>45938</v>
      </c>
      <c r="Q370" s="842" t="s">
        <v>3765</v>
      </c>
      <c r="R370" s="1119">
        <v>45951</v>
      </c>
      <c r="S370" s="23" t="s">
        <v>10864</v>
      </c>
      <c r="T370" s="842" t="s">
        <v>5536</v>
      </c>
      <c r="U370" s="1119">
        <v>45999</v>
      </c>
      <c r="W370" s="842" t="s">
        <v>5701</v>
      </c>
      <c r="X370" s="1119">
        <v>46009</v>
      </c>
      <c r="Y370" s="23" t="s">
        <v>11627</v>
      </c>
      <c r="Z370" s="838" t="s">
        <v>5536</v>
      </c>
      <c r="AA370" s="839">
        <v>46057</v>
      </c>
      <c r="AC370" s="842" t="s">
        <v>7387</v>
      </c>
      <c r="AD370" s="1119">
        <v>46099</v>
      </c>
      <c r="AE370" s="23" t="s">
        <v>12397</v>
      </c>
      <c r="AF370" s="842" t="s">
        <v>5536</v>
      </c>
      <c r="AG370" s="1119">
        <v>45748</v>
      </c>
    </row>
    <row r="371" spans="1:33" s="842" customFormat="1" ht="15" x14ac:dyDescent="0.25">
      <c r="A371" s="984" t="s">
        <v>8342</v>
      </c>
      <c r="B371" s="983"/>
      <c r="C371" s="983"/>
      <c r="D371" s="838" t="s">
        <v>28</v>
      </c>
      <c r="E371" s="831" t="s">
        <v>10408</v>
      </c>
      <c r="F371" s="832">
        <f t="shared" si="45"/>
        <v>46099</v>
      </c>
      <c r="G371" s="833" t="str">
        <f t="shared" si="40"/>
        <v>A4</v>
      </c>
      <c r="H371" s="951" t="str">
        <f t="shared" si="41"/>
        <v>MR_DER-1649_26</v>
      </c>
      <c r="I371" s="834">
        <f t="shared" si="42"/>
        <v>45748</v>
      </c>
      <c r="J371" s="834" t="str">
        <f t="shared" si="43"/>
        <v>NÃO APROVADO</v>
      </c>
      <c r="K371" s="842" t="s">
        <v>3730</v>
      </c>
      <c r="L371" s="1119">
        <v>45925</v>
      </c>
      <c r="M371" s="69" t="s">
        <v>10422</v>
      </c>
      <c r="N371" s="842" t="s">
        <v>5536</v>
      </c>
      <c r="O371" s="1119">
        <v>45938</v>
      </c>
      <c r="Q371" s="842" t="s">
        <v>3765</v>
      </c>
      <c r="R371" s="1119">
        <v>45951</v>
      </c>
      <c r="S371" s="23" t="s">
        <v>10864</v>
      </c>
      <c r="T371" s="842" t="s">
        <v>5536</v>
      </c>
      <c r="U371" s="1119">
        <v>45999</v>
      </c>
      <c r="W371" s="842" t="s">
        <v>5701</v>
      </c>
      <c r="X371" s="1119">
        <v>46009</v>
      </c>
      <c r="Y371" s="23" t="s">
        <v>11627</v>
      </c>
      <c r="Z371" s="838" t="s">
        <v>5536</v>
      </c>
      <c r="AA371" s="839">
        <v>46057</v>
      </c>
      <c r="AC371" s="842" t="s">
        <v>7387</v>
      </c>
      <c r="AD371" s="1119">
        <v>46099</v>
      </c>
      <c r="AE371" s="23" t="s">
        <v>12397</v>
      </c>
      <c r="AF371" s="842" t="s">
        <v>5536</v>
      </c>
      <c r="AG371" s="1119">
        <v>45748</v>
      </c>
    </row>
    <row r="372" spans="1:33" s="842" customFormat="1" ht="15" x14ac:dyDescent="0.25">
      <c r="A372" s="984" t="s">
        <v>8342</v>
      </c>
      <c r="B372" s="983"/>
      <c r="C372" s="983"/>
      <c r="D372" s="838" t="s">
        <v>28</v>
      </c>
      <c r="E372" s="831" t="s">
        <v>10409</v>
      </c>
      <c r="F372" s="832">
        <f t="shared" si="45"/>
        <v>46099</v>
      </c>
      <c r="G372" s="833" t="str">
        <f t="shared" si="40"/>
        <v>A4</v>
      </c>
      <c r="H372" s="951" t="str">
        <f t="shared" si="41"/>
        <v>MR_DER-1649_26</v>
      </c>
      <c r="I372" s="834">
        <f t="shared" si="42"/>
        <v>45748</v>
      </c>
      <c r="J372" s="834" t="str">
        <f t="shared" si="43"/>
        <v>NÃO APROVADO</v>
      </c>
      <c r="K372" s="842" t="s">
        <v>3730</v>
      </c>
      <c r="L372" s="1119">
        <v>45925</v>
      </c>
      <c r="M372" s="69" t="s">
        <v>10422</v>
      </c>
      <c r="N372" s="842" t="s">
        <v>5536</v>
      </c>
      <c r="O372" s="1119">
        <v>45938</v>
      </c>
      <c r="Q372" s="842" t="s">
        <v>3765</v>
      </c>
      <c r="R372" s="1119">
        <v>45951</v>
      </c>
      <c r="S372" s="23" t="s">
        <v>10864</v>
      </c>
      <c r="T372" s="842" t="s">
        <v>5536</v>
      </c>
      <c r="U372" s="1119">
        <v>45999</v>
      </c>
      <c r="W372" s="842" t="s">
        <v>5701</v>
      </c>
      <c r="X372" s="1119">
        <v>46009</v>
      </c>
      <c r="Y372" s="23" t="s">
        <v>11627</v>
      </c>
      <c r="Z372" s="838" t="s">
        <v>5536</v>
      </c>
      <c r="AA372" s="839">
        <v>46057</v>
      </c>
      <c r="AC372" s="842" t="s">
        <v>7387</v>
      </c>
      <c r="AD372" s="1119">
        <v>46099</v>
      </c>
      <c r="AE372" s="23" t="s">
        <v>12397</v>
      </c>
      <c r="AF372" s="842" t="s">
        <v>5536</v>
      </c>
      <c r="AG372" s="1119">
        <v>45748</v>
      </c>
    </row>
    <row r="373" spans="1:33" s="842" customFormat="1" ht="15" x14ac:dyDescent="0.25">
      <c r="A373" s="984" t="s">
        <v>8342</v>
      </c>
      <c r="B373" s="983"/>
      <c r="C373" s="983"/>
      <c r="D373" s="838" t="s">
        <v>28</v>
      </c>
      <c r="E373" s="831" t="s">
        <v>10410</v>
      </c>
      <c r="F373" s="832">
        <f t="shared" si="45"/>
        <v>46099</v>
      </c>
      <c r="G373" s="833" t="str">
        <f t="shared" si="40"/>
        <v>A4</v>
      </c>
      <c r="H373" s="951" t="str">
        <f t="shared" si="41"/>
        <v>MR_DER-1649_26</v>
      </c>
      <c r="I373" s="834">
        <f t="shared" si="42"/>
        <v>45748</v>
      </c>
      <c r="J373" s="834" t="str">
        <f t="shared" si="43"/>
        <v>NÃO APROVADO</v>
      </c>
      <c r="K373" s="842" t="s">
        <v>3730</v>
      </c>
      <c r="L373" s="1119">
        <v>45925</v>
      </c>
      <c r="M373" s="69" t="s">
        <v>10422</v>
      </c>
      <c r="N373" s="842" t="s">
        <v>5536</v>
      </c>
      <c r="O373" s="1119">
        <v>45938</v>
      </c>
      <c r="Q373" s="842" t="s">
        <v>3765</v>
      </c>
      <c r="R373" s="1119">
        <v>45951</v>
      </c>
      <c r="S373" s="23" t="s">
        <v>10864</v>
      </c>
      <c r="T373" s="842" t="s">
        <v>5536</v>
      </c>
      <c r="U373" s="1119">
        <v>45999</v>
      </c>
      <c r="W373" s="842" t="s">
        <v>5701</v>
      </c>
      <c r="X373" s="1119">
        <v>46009</v>
      </c>
      <c r="Y373" s="23" t="s">
        <v>11627</v>
      </c>
      <c r="Z373" s="838" t="s">
        <v>5536</v>
      </c>
      <c r="AA373" s="839">
        <v>46057</v>
      </c>
      <c r="AC373" s="842" t="s">
        <v>7387</v>
      </c>
      <c r="AD373" s="1119">
        <v>46099</v>
      </c>
      <c r="AE373" s="23" t="s">
        <v>12397</v>
      </c>
      <c r="AF373" s="842" t="s">
        <v>5536</v>
      </c>
      <c r="AG373" s="1119">
        <v>45748</v>
      </c>
    </row>
    <row r="374" spans="1:33" s="842" customFormat="1" ht="15" x14ac:dyDescent="0.25">
      <c r="A374" s="984" t="s">
        <v>8342</v>
      </c>
      <c r="B374" s="983"/>
      <c r="C374" s="983"/>
      <c r="D374" s="838" t="s">
        <v>28</v>
      </c>
      <c r="E374" s="831" t="s">
        <v>10411</v>
      </c>
      <c r="F374" s="832">
        <f t="shared" si="45"/>
        <v>46099</v>
      </c>
      <c r="G374" s="833" t="str">
        <f t="shared" si="40"/>
        <v>A4</v>
      </c>
      <c r="H374" s="951" t="str">
        <f t="shared" si="41"/>
        <v>MR_DER-1649_26</v>
      </c>
      <c r="I374" s="834">
        <f t="shared" si="42"/>
        <v>45748</v>
      </c>
      <c r="J374" s="834" t="str">
        <f t="shared" si="43"/>
        <v>NÃO APROVADO</v>
      </c>
      <c r="K374" s="842" t="s">
        <v>3730</v>
      </c>
      <c r="L374" s="1119">
        <v>45925</v>
      </c>
      <c r="M374" s="69" t="s">
        <v>10422</v>
      </c>
      <c r="N374" s="842" t="s">
        <v>5536</v>
      </c>
      <c r="O374" s="1119">
        <v>45938</v>
      </c>
      <c r="Q374" s="842" t="s">
        <v>3765</v>
      </c>
      <c r="R374" s="1119">
        <v>45951</v>
      </c>
      <c r="S374" s="23" t="s">
        <v>10864</v>
      </c>
      <c r="T374" s="842" t="s">
        <v>5536</v>
      </c>
      <c r="U374" s="1119">
        <v>45999</v>
      </c>
      <c r="W374" s="842" t="s">
        <v>5701</v>
      </c>
      <c r="X374" s="1119">
        <v>46009</v>
      </c>
      <c r="Y374" s="23" t="s">
        <v>11627</v>
      </c>
      <c r="Z374" s="838" t="s">
        <v>5536</v>
      </c>
      <c r="AA374" s="839">
        <v>46057</v>
      </c>
      <c r="AC374" s="842" t="s">
        <v>7387</v>
      </c>
      <c r="AD374" s="1119">
        <v>46099</v>
      </c>
      <c r="AE374" s="23" t="s">
        <v>12397</v>
      </c>
      <c r="AF374" s="842" t="s">
        <v>5536</v>
      </c>
      <c r="AG374" s="1119">
        <v>45748</v>
      </c>
    </row>
    <row r="375" spans="1:33" s="842" customFormat="1" ht="15" x14ac:dyDescent="0.25">
      <c r="A375" s="984" t="s">
        <v>8342</v>
      </c>
      <c r="B375" s="983"/>
      <c r="C375" s="983"/>
      <c r="D375" s="838" t="s">
        <v>28</v>
      </c>
      <c r="E375" s="831" t="s">
        <v>10412</v>
      </c>
      <c r="F375" s="832">
        <f t="shared" si="45"/>
        <v>46099</v>
      </c>
      <c r="G375" s="833" t="str">
        <f t="shared" si="40"/>
        <v>A4</v>
      </c>
      <c r="H375" s="951" t="str">
        <f t="shared" si="41"/>
        <v>MR_DER-1649_26</v>
      </c>
      <c r="I375" s="834">
        <f t="shared" si="42"/>
        <v>45748</v>
      </c>
      <c r="J375" s="834" t="str">
        <f t="shared" si="43"/>
        <v>NÃO APROVADO</v>
      </c>
      <c r="K375" s="842" t="s">
        <v>3730</v>
      </c>
      <c r="L375" s="1119">
        <v>45925</v>
      </c>
      <c r="M375" s="69" t="s">
        <v>10422</v>
      </c>
      <c r="N375" s="842" t="s">
        <v>5536</v>
      </c>
      <c r="O375" s="1119">
        <v>45938</v>
      </c>
      <c r="Q375" s="842" t="s">
        <v>3765</v>
      </c>
      <c r="R375" s="1119">
        <v>45951</v>
      </c>
      <c r="S375" s="23" t="s">
        <v>10864</v>
      </c>
      <c r="T375" s="842" t="s">
        <v>5536</v>
      </c>
      <c r="U375" s="1119">
        <v>45999</v>
      </c>
      <c r="W375" s="842" t="s">
        <v>5701</v>
      </c>
      <c r="X375" s="1119">
        <v>46009</v>
      </c>
      <c r="Y375" s="23" t="s">
        <v>11627</v>
      </c>
      <c r="Z375" s="838" t="s">
        <v>5536</v>
      </c>
      <c r="AA375" s="839">
        <v>46057</v>
      </c>
      <c r="AC375" s="842" t="s">
        <v>7387</v>
      </c>
      <c r="AD375" s="1119">
        <v>46099</v>
      </c>
      <c r="AE375" s="23" t="s">
        <v>12397</v>
      </c>
      <c r="AF375" s="842" t="s">
        <v>5536</v>
      </c>
      <c r="AG375" s="1119">
        <v>45748</v>
      </c>
    </row>
    <row r="376" spans="1:33" s="842" customFormat="1" ht="15" x14ac:dyDescent="0.25">
      <c r="A376" s="984" t="s">
        <v>8342</v>
      </c>
      <c r="B376" s="983"/>
      <c r="C376" s="983"/>
      <c r="D376" s="838" t="s">
        <v>28</v>
      </c>
      <c r="E376" s="831" t="s">
        <v>10413</v>
      </c>
      <c r="F376" s="832">
        <f t="shared" si="45"/>
        <v>46099</v>
      </c>
      <c r="G376" s="833" t="str">
        <f t="shared" si="40"/>
        <v>A4</v>
      </c>
      <c r="H376" s="951" t="str">
        <f t="shared" si="41"/>
        <v>MR_DER-1649_26</v>
      </c>
      <c r="I376" s="834">
        <f t="shared" si="42"/>
        <v>45748</v>
      </c>
      <c r="J376" s="834" t="str">
        <f t="shared" si="43"/>
        <v>NÃO APROVADO</v>
      </c>
      <c r="K376" s="842" t="s">
        <v>3730</v>
      </c>
      <c r="L376" s="1119">
        <v>45925</v>
      </c>
      <c r="M376" s="69" t="s">
        <v>10422</v>
      </c>
      <c r="N376" s="842" t="s">
        <v>5536</v>
      </c>
      <c r="O376" s="1119">
        <v>45938</v>
      </c>
      <c r="Q376" s="842" t="s">
        <v>3765</v>
      </c>
      <c r="R376" s="1119">
        <v>45951</v>
      </c>
      <c r="S376" s="23" t="s">
        <v>10864</v>
      </c>
      <c r="T376" s="842" t="s">
        <v>5536</v>
      </c>
      <c r="U376" s="1119">
        <v>45999</v>
      </c>
      <c r="W376" s="842" t="s">
        <v>5701</v>
      </c>
      <c r="X376" s="1119">
        <v>46009</v>
      </c>
      <c r="Y376" s="23" t="s">
        <v>11627</v>
      </c>
      <c r="Z376" s="838" t="s">
        <v>5536</v>
      </c>
      <c r="AA376" s="839">
        <v>46057</v>
      </c>
      <c r="AC376" s="842" t="s">
        <v>7387</v>
      </c>
      <c r="AD376" s="1119">
        <v>46099</v>
      </c>
      <c r="AE376" s="23" t="s">
        <v>12397</v>
      </c>
      <c r="AF376" s="842" t="s">
        <v>5536</v>
      </c>
      <c r="AG376" s="1119">
        <v>45748</v>
      </c>
    </row>
    <row r="377" spans="1:33" s="842" customFormat="1" ht="15" x14ac:dyDescent="0.25">
      <c r="A377" s="984" t="s">
        <v>8342</v>
      </c>
      <c r="B377" s="983"/>
      <c r="C377" s="983"/>
      <c r="D377" s="838" t="s">
        <v>28</v>
      </c>
      <c r="E377" s="831" t="s">
        <v>10414</v>
      </c>
      <c r="F377" s="832">
        <f t="shared" si="45"/>
        <v>46099</v>
      </c>
      <c r="G377" s="833" t="str">
        <f t="shared" si="40"/>
        <v>A4</v>
      </c>
      <c r="H377" s="951" t="str">
        <f t="shared" si="41"/>
        <v>MR_DER-1649_26</v>
      </c>
      <c r="I377" s="834">
        <f t="shared" si="42"/>
        <v>45748</v>
      </c>
      <c r="J377" s="834" t="str">
        <f t="shared" si="43"/>
        <v>NÃO APROVADO</v>
      </c>
      <c r="K377" s="842" t="s">
        <v>3730</v>
      </c>
      <c r="L377" s="1119">
        <v>45925</v>
      </c>
      <c r="M377" s="69" t="s">
        <v>10422</v>
      </c>
      <c r="N377" s="842" t="s">
        <v>5536</v>
      </c>
      <c r="O377" s="1119">
        <v>45938</v>
      </c>
      <c r="Q377" s="842" t="s">
        <v>3765</v>
      </c>
      <c r="R377" s="1119">
        <v>45951</v>
      </c>
      <c r="S377" s="23" t="s">
        <v>10864</v>
      </c>
      <c r="T377" s="842" t="s">
        <v>5536</v>
      </c>
      <c r="U377" s="1119">
        <v>45999</v>
      </c>
      <c r="W377" s="842" t="s">
        <v>5701</v>
      </c>
      <c r="X377" s="1119">
        <v>46009</v>
      </c>
      <c r="Y377" s="23" t="s">
        <v>11627</v>
      </c>
      <c r="Z377" s="838" t="s">
        <v>5536</v>
      </c>
      <c r="AA377" s="839">
        <v>46057</v>
      </c>
      <c r="AC377" s="842" t="s">
        <v>7387</v>
      </c>
      <c r="AD377" s="1119">
        <v>46099</v>
      </c>
      <c r="AE377" s="23" t="s">
        <v>12397</v>
      </c>
      <c r="AF377" s="842" t="s">
        <v>5536</v>
      </c>
      <c r="AG377" s="1119">
        <v>45748</v>
      </c>
    </row>
    <row r="378" spans="1:33" s="842" customFormat="1" ht="15" x14ac:dyDescent="0.25">
      <c r="A378" s="984" t="s">
        <v>8342</v>
      </c>
      <c r="B378" s="983"/>
      <c r="C378" s="983"/>
      <c r="D378" s="838" t="s">
        <v>28</v>
      </c>
      <c r="E378" s="831" t="s">
        <v>10415</v>
      </c>
      <c r="F378" s="832">
        <f t="shared" si="45"/>
        <v>46099</v>
      </c>
      <c r="G378" s="833" t="str">
        <f t="shared" si="40"/>
        <v>A4</v>
      </c>
      <c r="H378" s="951" t="str">
        <f t="shared" si="41"/>
        <v>MR_DER-1649_26</v>
      </c>
      <c r="I378" s="834">
        <f t="shared" si="42"/>
        <v>45748</v>
      </c>
      <c r="J378" s="834" t="str">
        <f t="shared" si="43"/>
        <v>NÃO APROVADO</v>
      </c>
      <c r="K378" s="842" t="s">
        <v>3730</v>
      </c>
      <c r="L378" s="1119">
        <v>45925</v>
      </c>
      <c r="M378" s="69" t="s">
        <v>10422</v>
      </c>
      <c r="N378" s="842" t="s">
        <v>5536</v>
      </c>
      <c r="O378" s="1119">
        <v>45938</v>
      </c>
      <c r="Q378" s="842" t="s">
        <v>3765</v>
      </c>
      <c r="R378" s="1119">
        <v>45951</v>
      </c>
      <c r="S378" s="23" t="s">
        <v>10864</v>
      </c>
      <c r="T378" s="842" t="s">
        <v>5536</v>
      </c>
      <c r="U378" s="1119">
        <v>45999</v>
      </c>
      <c r="W378" s="842" t="s">
        <v>5701</v>
      </c>
      <c r="X378" s="1119">
        <v>46009</v>
      </c>
      <c r="Y378" s="23" t="s">
        <v>11627</v>
      </c>
      <c r="Z378" s="838" t="s">
        <v>5536</v>
      </c>
      <c r="AA378" s="839">
        <v>46057</v>
      </c>
      <c r="AC378" s="842" t="s">
        <v>7387</v>
      </c>
      <c r="AD378" s="1119">
        <v>46099</v>
      </c>
      <c r="AE378" s="23" t="s">
        <v>12397</v>
      </c>
      <c r="AF378" s="842" t="s">
        <v>5536</v>
      </c>
      <c r="AG378" s="1119">
        <v>45748</v>
      </c>
    </row>
    <row r="379" spans="1:33" s="842" customFormat="1" ht="15" x14ac:dyDescent="0.25">
      <c r="A379" s="984" t="s">
        <v>8342</v>
      </c>
      <c r="B379" s="983"/>
      <c r="C379" s="983"/>
      <c r="D379" s="838" t="s">
        <v>28</v>
      </c>
      <c r="E379" s="831" t="s">
        <v>10416</v>
      </c>
      <c r="F379" s="832">
        <f t="shared" si="45"/>
        <v>46099</v>
      </c>
      <c r="G379" s="833" t="str">
        <f t="shared" ref="G379:G442" si="46">IF($F379="","",INDEX($K379:$FI379,1,MATCH($F379,$K379:$FI379,)-1))</f>
        <v>A4</v>
      </c>
      <c r="H379" s="951" t="str">
        <f t="shared" ref="H379:H442" si="47">IF($F379="","",INDEX($K379:$FL379,1,MATCH($F379,$K379:$FL379,)+1))</f>
        <v>MR_DER-1649_26</v>
      </c>
      <c r="I379" s="834">
        <f t="shared" ref="I379:I442" si="48">IF(F379="NE",F379,IF(INDEX(K379:CP379,,MATCH(F379,K379:CP379,0)+3)&lt;&gt;0,INDEX(K379:CP379,,MATCH(F379,K379:CP379,0)+3),"ND"))</f>
        <v>45748</v>
      </c>
      <c r="J379" s="834" t="str">
        <f t="shared" ref="J379:J442" si="49">IF(G379="NE",G379,IF(INDEX(K379:CQ379,,MATCH(G379,K379:CQ379,0)+3)&lt;&gt;0,INDEX(K379:CQ379,,MATCH(G379,K379:CQ379,0)+3),"ND"))</f>
        <v>NÃO APROVADO</v>
      </c>
      <c r="K379" s="842" t="s">
        <v>3730</v>
      </c>
      <c r="L379" s="1119">
        <v>45925</v>
      </c>
      <c r="M379" s="69" t="s">
        <v>10422</v>
      </c>
      <c r="N379" s="842" t="s">
        <v>5536</v>
      </c>
      <c r="O379" s="1119">
        <v>45938</v>
      </c>
      <c r="Q379" s="842" t="s">
        <v>3765</v>
      </c>
      <c r="R379" s="1119">
        <v>45951</v>
      </c>
      <c r="S379" s="23" t="s">
        <v>10864</v>
      </c>
      <c r="T379" s="842" t="s">
        <v>5536</v>
      </c>
      <c r="U379" s="1119">
        <v>45999</v>
      </c>
      <c r="W379" s="842" t="s">
        <v>5701</v>
      </c>
      <c r="X379" s="1119">
        <v>46009</v>
      </c>
      <c r="Y379" s="23" t="s">
        <v>11627</v>
      </c>
      <c r="Z379" s="838" t="s">
        <v>5536</v>
      </c>
      <c r="AA379" s="839">
        <v>46057</v>
      </c>
      <c r="AC379" s="842" t="s">
        <v>7387</v>
      </c>
      <c r="AD379" s="1119">
        <v>46099</v>
      </c>
      <c r="AE379" s="23" t="s">
        <v>12397</v>
      </c>
      <c r="AF379" s="842" t="s">
        <v>5536</v>
      </c>
      <c r="AG379" s="1119">
        <v>45748</v>
      </c>
    </row>
    <row r="380" spans="1:33" s="842" customFormat="1" ht="15" x14ac:dyDescent="0.25">
      <c r="A380" s="984" t="s">
        <v>8342</v>
      </c>
      <c r="B380" s="983"/>
      <c r="C380" s="983"/>
      <c r="D380" s="838" t="s">
        <v>28</v>
      </c>
      <c r="E380" s="831" t="s">
        <v>10417</v>
      </c>
      <c r="F380" s="832">
        <f t="shared" si="45"/>
        <v>46099</v>
      </c>
      <c r="G380" s="833" t="str">
        <f t="shared" si="46"/>
        <v>A4</v>
      </c>
      <c r="H380" s="951" t="str">
        <f t="shared" si="47"/>
        <v>MR_DER-1649_26</v>
      </c>
      <c r="I380" s="834">
        <f t="shared" si="48"/>
        <v>45748</v>
      </c>
      <c r="J380" s="834" t="str">
        <f t="shared" si="49"/>
        <v>NÃO APROVADO</v>
      </c>
      <c r="K380" s="842" t="s">
        <v>3730</v>
      </c>
      <c r="L380" s="1119">
        <v>45925</v>
      </c>
      <c r="M380" s="69" t="s">
        <v>10422</v>
      </c>
      <c r="N380" s="842" t="s">
        <v>5536</v>
      </c>
      <c r="O380" s="1119">
        <v>45938</v>
      </c>
      <c r="Q380" s="842" t="s">
        <v>3765</v>
      </c>
      <c r="R380" s="1119">
        <v>45951</v>
      </c>
      <c r="S380" s="23" t="s">
        <v>10864</v>
      </c>
      <c r="T380" s="842" t="s">
        <v>5536</v>
      </c>
      <c r="U380" s="1119">
        <v>45999</v>
      </c>
      <c r="W380" s="842" t="s">
        <v>5701</v>
      </c>
      <c r="X380" s="1119">
        <v>46009</v>
      </c>
      <c r="Y380" s="23" t="s">
        <v>11627</v>
      </c>
      <c r="Z380" s="838" t="s">
        <v>5536</v>
      </c>
      <c r="AA380" s="839">
        <v>46057</v>
      </c>
      <c r="AC380" s="842" t="s">
        <v>7387</v>
      </c>
      <c r="AD380" s="1119">
        <v>46099</v>
      </c>
      <c r="AE380" s="23" t="s">
        <v>12397</v>
      </c>
      <c r="AF380" s="842" t="s">
        <v>5536</v>
      </c>
      <c r="AG380" s="1119">
        <v>45748</v>
      </c>
    </row>
    <row r="381" spans="1:33" s="842" customFormat="1" ht="15" x14ac:dyDescent="0.25">
      <c r="A381" s="984" t="s">
        <v>8342</v>
      </c>
      <c r="B381" s="983"/>
      <c r="C381" s="983"/>
      <c r="D381" s="838" t="s">
        <v>28</v>
      </c>
      <c r="E381" s="831" t="s">
        <v>10418</v>
      </c>
      <c r="F381" s="832">
        <f t="shared" si="45"/>
        <v>46099</v>
      </c>
      <c r="G381" s="833" t="str">
        <f t="shared" si="46"/>
        <v>A4</v>
      </c>
      <c r="H381" s="951" t="str">
        <f t="shared" si="47"/>
        <v>MR_DER-1649_26</v>
      </c>
      <c r="I381" s="834">
        <f t="shared" si="48"/>
        <v>45748</v>
      </c>
      <c r="J381" s="834" t="str">
        <f t="shared" si="49"/>
        <v>NÃO APROVADO</v>
      </c>
      <c r="K381" s="842" t="s">
        <v>3730</v>
      </c>
      <c r="L381" s="1119">
        <v>45925</v>
      </c>
      <c r="M381" s="69" t="s">
        <v>10422</v>
      </c>
      <c r="N381" s="842" t="s">
        <v>5536</v>
      </c>
      <c r="O381" s="1119">
        <v>45938</v>
      </c>
      <c r="Q381" s="842" t="s">
        <v>3765</v>
      </c>
      <c r="R381" s="1119">
        <v>45951</v>
      </c>
      <c r="S381" s="23" t="s">
        <v>10864</v>
      </c>
      <c r="T381" s="842" t="s">
        <v>5536</v>
      </c>
      <c r="U381" s="1119">
        <v>45999</v>
      </c>
      <c r="W381" s="842" t="s">
        <v>5701</v>
      </c>
      <c r="X381" s="1119">
        <v>46009</v>
      </c>
      <c r="Y381" s="23" t="s">
        <v>11627</v>
      </c>
      <c r="Z381" s="838" t="s">
        <v>5536</v>
      </c>
      <c r="AA381" s="839">
        <v>46057</v>
      </c>
      <c r="AC381" s="842" t="s">
        <v>7387</v>
      </c>
      <c r="AD381" s="1119">
        <v>46099</v>
      </c>
      <c r="AE381" s="23" t="s">
        <v>12397</v>
      </c>
      <c r="AF381" s="842" t="s">
        <v>5536</v>
      </c>
      <c r="AG381" s="1119">
        <v>45748</v>
      </c>
    </row>
    <row r="382" spans="1:33" s="842" customFormat="1" ht="15" x14ac:dyDescent="0.25">
      <c r="A382" s="984" t="s">
        <v>8342</v>
      </c>
      <c r="B382" s="983"/>
      <c r="C382" s="983"/>
      <c r="D382" s="838" t="s">
        <v>28</v>
      </c>
      <c r="E382" s="831" t="s">
        <v>10419</v>
      </c>
      <c r="F382" s="832">
        <f t="shared" si="45"/>
        <v>46099</v>
      </c>
      <c r="G382" s="833" t="str">
        <f t="shared" si="46"/>
        <v>A4</v>
      </c>
      <c r="H382" s="951" t="str">
        <f t="shared" si="47"/>
        <v>MR_DER-1649_26</v>
      </c>
      <c r="I382" s="834">
        <f t="shared" si="48"/>
        <v>45748</v>
      </c>
      <c r="J382" s="834" t="str">
        <f t="shared" si="49"/>
        <v>NÃO APROVADO</v>
      </c>
      <c r="K382" s="842" t="s">
        <v>3730</v>
      </c>
      <c r="L382" s="1119">
        <v>45925</v>
      </c>
      <c r="M382" s="69" t="s">
        <v>10422</v>
      </c>
      <c r="N382" s="842" t="s">
        <v>5536</v>
      </c>
      <c r="O382" s="1119">
        <v>45938</v>
      </c>
      <c r="Q382" s="842" t="s">
        <v>3765</v>
      </c>
      <c r="R382" s="1119">
        <v>45951</v>
      </c>
      <c r="S382" s="23" t="s">
        <v>10864</v>
      </c>
      <c r="T382" s="842" t="s">
        <v>5536</v>
      </c>
      <c r="U382" s="1119">
        <v>45999</v>
      </c>
      <c r="W382" s="842" t="s">
        <v>5701</v>
      </c>
      <c r="X382" s="1119">
        <v>46009</v>
      </c>
      <c r="Y382" s="23" t="s">
        <v>11627</v>
      </c>
      <c r="Z382" s="838" t="s">
        <v>5536</v>
      </c>
      <c r="AA382" s="839">
        <v>46057</v>
      </c>
      <c r="AC382" s="842" t="s">
        <v>7387</v>
      </c>
      <c r="AD382" s="1119">
        <v>46099</v>
      </c>
      <c r="AE382" s="23" t="s">
        <v>12397</v>
      </c>
      <c r="AF382" s="842" t="s">
        <v>5536</v>
      </c>
      <c r="AG382" s="1119">
        <v>45748</v>
      </c>
    </row>
    <row r="383" spans="1:33" s="842" customFormat="1" ht="15" x14ac:dyDescent="0.25">
      <c r="A383" s="984" t="s">
        <v>8342</v>
      </c>
      <c r="B383" s="983"/>
      <c r="C383" s="983"/>
      <c r="D383" s="838" t="s">
        <v>28</v>
      </c>
      <c r="E383" s="831" t="s">
        <v>10420</v>
      </c>
      <c r="F383" s="832">
        <f t="shared" si="45"/>
        <v>46099</v>
      </c>
      <c r="G383" s="833" t="str">
        <f t="shared" si="46"/>
        <v>A4</v>
      </c>
      <c r="H383" s="951" t="str">
        <f t="shared" si="47"/>
        <v>MR_DER-1649_26</v>
      </c>
      <c r="I383" s="834">
        <f t="shared" si="48"/>
        <v>45748</v>
      </c>
      <c r="J383" s="834" t="str">
        <f t="shared" si="49"/>
        <v>NÃO APROVADO</v>
      </c>
      <c r="K383" s="842" t="s">
        <v>3730</v>
      </c>
      <c r="L383" s="1119">
        <v>45925</v>
      </c>
      <c r="M383" s="69" t="s">
        <v>10422</v>
      </c>
      <c r="N383" s="842" t="s">
        <v>5536</v>
      </c>
      <c r="O383" s="1119">
        <v>45938</v>
      </c>
      <c r="Q383" s="842" t="s">
        <v>3765</v>
      </c>
      <c r="R383" s="1119">
        <v>45951</v>
      </c>
      <c r="S383" s="23" t="s">
        <v>10864</v>
      </c>
      <c r="T383" s="842" t="s">
        <v>5536</v>
      </c>
      <c r="U383" s="1119">
        <v>45999</v>
      </c>
      <c r="W383" s="842" t="s">
        <v>5701</v>
      </c>
      <c r="X383" s="1119">
        <v>46009</v>
      </c>
      <c r="Y383" s="23" t="s">
        <v>11627</v>
      </c>
      <c r="Z383" s="838" t="s">
        <v>5536</v>
      </c>
      <c r="AA383" s="839">
        <v>46057</v>
      </c>
      <c r="AC383" s="842" t="s">
        <v>7387</v>
      </c>
      <c r="AD383" s="1119">
        <v>46099</v>
      </c>
      <c r="AE383" s="23" t="s">
        <v>12397</v>
      </c>
      <c r="AF383" s="842" t="s">
        <v>5536</v>
      </c>
      <c r="AG383" s="1119">
        <v>45748</v>
      </c>
    </row>
    <row r="384" spans="1:33" s="842" customFormat="1" ht="15" x14ac:dyDescent="0.25">
      <c r="A384" s="984" t="s">
        <v>8342</v>
      </c>
      <c r="B384" s="983"/>
      <c r="C384" s="983"/>
      <c r="D384" s="838" t="s">
        <v>28</v>
      </c>
      <c r="E384" s="831" t="s">
        <v>10421</v>
      </c>
      <c r="F384" s="832">
        <f t="shared" si="45"/>
        <v>46099</v>
      </c>
      <c r="G384" s="833" t="str">
        <f t="shared" si="46"/>
        <v>A4</v>
      </c>
      <c r="H384" s="951" t="str">
        <f t="shared" si="47"/>
        <v>MR_DER-1649_26</v>
      </c>
      <c r="I384" s="834">
        <f t="shared" si="48"/>
        <v>45748</v>
      </c>
      <c r="J384" s="834" t="str">
        <f t="shared" si="49"/>
        <v>NÃO APROVADO</v>
      </c>
      <c r="K384" s="842" t="s">
        <v>3730</v>
      </c>
      <c r="L384" s="1119">
        <v>45925</v>
      </c>
      <c r="M384" s="69" t="s">
        <v>10422</v>
      </c>
      <c r="N384" s="842" t="s">
        <v>5536</v>
      </c>
      <c r="O384" s="1119">
        <v>45938</v>
      </c>
      <c r="Q384" s="842" t="s">
        <v>3765</v>
      </c>
      <c r="R384" s="1119">
        <v>45951</v>
      </c>
      <c r="S384" s="23" t="s">
        <v>10864</v>
      </c>
      <c r="T384" s="842" t="s">
        <v>5536</v>
      </c>
      <c r="U384" s="1119">
        <v>45999</v>
      </c>
      <c r="W384" s="842" t="s">
        <v>5701</v>
      </c>
      <c r="X384" s="1119">
        <v>46009</v>
      </c>
      <c r="Y384" s="23" t="s">
        <v>11627</v>
      </c>
      <c r="Z384" s="838" t="s">
        <v>5536</v>
      </c>
      <c r="AA384" s="839">
        <v>46057</v>
      </c>
      <c r="AC384" s="842" t="s">
        <v>7387</v>
      </c>
      <c r="AD384" s="1119">
        <v>46099</v>
      </c>
      <c r="AE384" s="23" t="s">
        <v>12397</v>
      </c>
      <c r="AF384" s="842" t="s">
        <v>5536</v>
      </c>
      <c r="AG384" s="1119">
        <v>45748</v>
      </c>
    </row>
    <row r="385" spans="1:52" s="842" customFormat="1" ht="15" x14ac:dyDescent="0.25">
      <c r="A385" s="984" t="s">
        <v>8342</v>
      </c>
      <c r="B385" s="983"/>
      <c r="C385" s="983"/>
      <c r="D385" s="838" t="s">
        <v>29</v>
      </c>
      <c r="E385" s="831" t="s">
        <v>2942</v>
      </c>
      <c r="F385" s="832">
        <f t="shared" si="45"/>
        <v>46099</v>
      </c>
      <c r="G385" s="833" t="str">
        <f t="shared" si="46"/>
        <v>A4</v>
      </c>
      <c r="H385" s="951" t="str">
        <f t="shared" si="47"/>
        <v>MR_DER-1649_26</v>
      </c>
      <c r="I385" s="834">
        <f t="shared" si="48"/>
        <v>45748</v>
      </c>
      <c r="J385" s="834" t="str">
        <f t="shared" si="49"/>
        <v>NÃO APROVADO</v>
      </c>
      <c r="K385" s="842" t="s">
        <v>3730</v>
      </c>
      <c r="L385" s="1119">
        <v>45925</v>
      </c>
      <c r="M385" s="69" t="s">
        <v>10422</v>
      </c>
      <c r="N385" s="842" t="s">
        <v>5536</v>
      </c>
      <c r="O385" s="1119">
        <v>45938</v>
      </c>
      <c r="Q385" s="842" t="s">
        <v>3765</v>
      </c>
      <c r="R385" s="1119">
        <v>45951</v>
      </c>
      <c r="S385" s="23" t="s">
        <v>10864</v>
      </c>
      <c r="T385" s="842" t="s">
        <v>5536</v>
      </c>
      <c r="U385" s="1119">
        <v>45999</v>
      </c>
      <c r="W385" s="842" t="s">
        <v>5701</v>
      </c>
      <c r="X385" s="1119">
        <v>46009</v>
      </c>
      <c r="Y385" s="23" t="s">
        <v>11627</v>
      </c>
      <c r="Z385" s="838" t="s">
        <v>5536</v>
      </c>
      <c r="AA385" s="839">
        <v>46057</v>
      </c>
      <c r="AC385" s="842" t="s">
        <v>7387</v>
      </c>
      <c r="AD385" s="1119">
        <v>46099</v>
      </c>
      <c r="AE385" s="23" t="s">
        <v>12397</v>
      </c>
      <c r="AF385" s="842" t="s">
        <v>5536</v>
      </c>
      <c r="AG385" s="1119">
        <v>45748</v>
      </c>
    </row>
    <row r="386" spans="1:52" s="842" customFormat="1" ht="15" x14ac:dyDescent="0.25">
      <c r="A386" s="984" t="s">
        <v>8342</v>
      </c>
      <c r="B386" s="983"/>
      <c r="C386" s="983"/>
      <c r="D386" s="838" t="s">
        <v>29</v>
      </c>
      <c r="E386" s="831" t="s">
        <v>2943</v>
      </c>
      <c r="F386" s="832">
        <f t="shared" si="45"/>
        <v>46099</v>
      </c>
      <c r="G386" s="833" t="str">
        <f t="shared" si="46"/>
        <v>A4</v>
      </c>
      <c r="H386" s="951" t="str">
        <f t="shared" si="47"/>
        <v>MR_DER-1649_26</v>
      </c>
      <c r="I386" s="834">
        <f t="shared" si="48"/>
        <v>45748</v>
      </c>
      <c r="J386" s="834" t="str">
        <f t="shared" si="49"/>
        <v>NÃO APROVADO</v>
      </c>
      <c r="K386" s="842" t="s">
        <v>3730</v>
      </c>
      <c r="L386" s="1119">
        <v>45925</v>
      </c>
      <c r="M386" s="69" t="s">
        <v>10422</v>
      </c>
      <c r="N386" s="842" t="s">
        <v>5536</v>
      </c>
      <c r="O386" s="1119">
        <v>45938</v>
      </c>
      <c r="Q386" s="842" t="s">
        <v>3765</v>
      </c>
      <c r="R386" s="1119">
        <v>45951</v>
      </c>
      <c r="S386" s="23" t="s">
        <v>10864</v>
      </c>
      <c r="T386" s="842" t="s">
        <v>5536</v>
      </c>
      <c r="U386" s="1119">
        <v>45999</v>
      </c>
      <c r="W386" s="842" t="s">
        <v>5701</v>
      </c>
      <c r="X386" s="1119">
        <v>46009</v>
      </c>
      <c r="Y386" s="23" t="s">
        <v>11627</v>
      </c>
      <c r="Z386" s="838" t="s">
        <v>5536</v>
      </c>
      <c r="AA386" s="839">
        <v>46057</v>
      </c>
      <c r="AC386" s="842" t="s">
        <v>7387</v>
      </c>
      <c r="AD386" s="1119">
        <v>46099</v>
      </c>
      <c r="AE386" s="23" t="s">
        <v>12397</v>
      </c>
      <c r="AF386" s="842" t="s">
        <v>5536</v>
      </c>
      <c r="AG386" s="1119">
        <v>45748</v>
      </c>
    </row>
    <row r="387" spans="1:52" s="842" customFormat="1" ht="15" x14ac:dyDescent="0.25">
      <c r="A387" s="984" t="s">
        <v>8342</v>
      </c>
      <c r="B387" s="983"/>
      <c r="C387" s="983"/>
      <c r="D387" s="838" t="s">
        <v>29</v>
      </c>
      <c r="E387" s="831" t="s">
        <v>2944</v>
      </c>
      <c r="F387" s="832">
        <f t="shared" si="45"/>
        <v>46099</v>
      </c>
      <c r="G387" s="833" t="str">
        <f t="shared" si="46"/>
        <v>A4</v>
      </c>
      <c r="H387" s="951" t="str">
        <f t="shared" si="47"/>
        <v>MR_DER-1649_26</v>
      </c>
      <c r="I387" s="834">
        <f t="shared" si="48"/>
        <v>45748</v>
      </c>
      <c r="J387" s="834" t="str">
        <f t="shared" si="49"/>
        <v>NÃO APROVADO</v>
      </c>
      <c r="K387" s="842" t="s">
        <v>3730</v>
      </c>
      <c r="L387" s="1119">
        <v>45925</v>
      </c>
      <c r="M387" s="69" t="s">
        <v>10422</v>
      </c>
      <c r="N387" s="842" t="s">
        <v>5536</v>
      </c>
      <c r="O387" s="1119">
        <v>45938</v>
      </c>
      <c r="Q387" s="842" t="s">
        <v>3765</v>
      </c>
      <c r="R387" s="1119">
        <v>45951</v>
      </c>
      <c r="S387" s="23" t="s">
        <v>10864</v>
      </c>
      <c r="T387" s="842" t="s">
        <v>5536</v>
      </c>
      <c r="U387" s="1119">
        <v>45999</v>
      </c>
      <c r="W387" s="842" t="s">
        <v>5701</v>
      </c>
      <c r="X387" s="1119">
        <v>46009</v>
      </c>
      <c r="Y387" s="23" t="s">
        <v>11627</v>
      </c>
      <c r="Z387" s="838" t="s">
        <v>5536</v>
      </c>
      <c r="AA387" s="839">
        <v>46057</v>
      </c>
      <c r="AC387" s="842" t="s">
        <v>7387</v>
      </c>
      <c r="AD387" s="1119">
        <v>46099</v>
      </c>
      <c r="AE387" s="23" t="s">
        <v>12397</v>
      </c>
      <c r="AF387" s="842" t="s">
        <v>5536</v>
      </c>
      <c r="AG387" s="1119">
        <v>45748</v>
      </c>
    </row>
    <row r="388" spans="1:52" s="842" customFormat="1" ht="15" x14ac:dyDescent="0.25">
      <c r="A388" s="984" t="s">
        <v>8342</v>
      </c>
      <c r="B388" s="983"/>
      <c r="C388" s="983"/>
      <c r="D388" s="838" t="s">
        <v>29</v>
      </c>
      <c r="E388" s="831" t="s">
        <v>2945</v>
      </c>
      <c r="F388" s="832">
        <f t="shared" si="45"/>
        <v>46099</v>
      </c>
      <c r="G388" s="833" t="str">
        <f t="shared" si="46"/>
        <v>A4</v>
      </c>
      <c r="H388" s="951" t="str">
        <f t="shared" si="47"/>
        <v>MR_DER-1649_26</v>
      </c>
      <c r="I388" s="834">
        <f t="shared" si="48"/>
        <v>45748</v>
      </c>
      <c r="J388" s="834" t="str">
        <f t="shared" si="49"/>
        <v>NÃO APROVADO</v>
      </c>
      <c r="K388" s="842" t="s">
        <v>3730</v>
      </c>
      <c r="L388" s="1119">
        <v>45925</v>
      </c>
      <c r="M388" s="69" t="s">
        <v>10422</v>
      </c>
      <c r="N388" s="842" t="s">
        <v>5536</v>
      </c>
      <c r="O388" s="1119">
        <v>45938</v>
      </c>
      <c r="Q388" s="842" t="s">
        <v>3765</v>
      </c>
      <c r="R388" s="1119">
        <v>45951</v>
      </c>
      <c r="S388" s="23" t="s">
        <v>10864</v>
      </c>
      <c r="T388" s="842" t="s">
        <v>5536</v>
      </c>
      <c r="U388" s="1119">
        <v>45999</v>
      </c>
      <c r="W388" s="842" t="s">
        <v>5701</v>
      </c>
      <c r="X388" s="1119">
        <v>46009</v>
      </c>
      <c r="Y388" s="23" t="s">
        <v>11627</v>
      </c>
      <c r="Z388" s="838" t="s">
        <v>5536</v>
      </c>
      <c r="AA388" s="839">
        <v>46057</v>
      </c>
      <c r="AC388" s="842" t="s">
        <v>7387</v>
      </c>
      <c r="AD388" s="1119">
        <v>46099</v>
      </c>
      <c r="AE388" s="23" t="s">
        <v>12397</v>
      </c>
      <c r="AF388" s="842" t="s">
        <v>5536</v>
      </c>
      <c r="AG388" s="1119">
        <v>45748</v>
      </c>
    </row>
    <row r="389" spans="1:52" s="842" customFormat="1" ht="15" x14ac:dyDescent="0.25">
      <c r="A389" s="954" t="s">
        <v>9040</v>
      </c>
      <c r="B389" s="880"/>
      <c r="C389" s="880" t="s">
        <v>8603</v>
      </c>
      <c r="D389" s="884" t="s">
        <v>7619</v>
      </c>
      <c r="E389" s="872" t="s">
        <v>11091</v>
      </c>
      <c r="F389" s="832">
        <f t="shared" ref="F389:F415" si="50">IF(L389&lt;&gt;0,MAX(L389,R389,X389,AD389,AJ389),"NE")</f>
        <v>45958</v>
      </c>
      <c r="G389" s="833" t="str">
        <f t="shared" si="46"/>
        <v>A1</v>
      </c>
      <c r="H389" s="951" t="str">
        <f t="shared" si="47"/>
        <v>MR_DER-1327_25</v>
      </c>
      <c r="I389" s="834">
        <f t="shared" si="48"/>
        <v>45986</v>
      </c>
      <c r="J389" s="834" t="str">
        <f t="shared" si="49"/>
        <v>APROVADO COM RESSALVAS</v>
      </c>
      <c r="K389" s="1296" t="s">
        <v>3730</v>
      </c>
      <c r="L389" s="1298">
        <v>45958</v>
      </c>
      <c r="M389" s="23" t="s">
        <v>11108</v>
      </c>
      <c r="N389" s="1296" t="s">
        <v>5537</v>
      </c>
      <c r="O389" s="1298">
        <v>45986</v>
      </c>
      <c r="P389" s="1021"/>
      <c r="Q389" s="1296"/>
      <c r="R389" s="1298"/>
      <c r="S389" s="879"/>
      <c r="T389" s="764"/>
      <c r="U389" s="764"/>
      <c r="V389" s="764"/>
      <c r="W389" s="764"/>
      <c r="X389" s="764"/>
      <c r="Y389" s="764"/>
      <c r="Z389" s="764"/>
      <c r="AA389" s="764"/>
      <c r="AB389" s="764"/>
      <c r="AC389" s="764"/>
      <c r="AD389" s="764"/>
      <c r="AE389" s="764"/>
      <c r="AF389" s="764"/>
      <c r="AG389" s="764"/>
      <c r="AH389" s="764"/>
      <c r="AI389" s="764"/>
      <c r="AJ389" s="764"/>
      <c r="AK389" s="764"/>
      <c r="AL389" s="764"/>
      <c r="AM389" s="764"/>
      <c r="AN389" s="764"/>
      <c r="AO389" s="764"/>
      <c r="AP389" s="764"/>
      <c r="AQ389" s="764"/>
      <c r="AR389" s="764"/>
      <c r="AS389" s="764"/>
      <c r="AT389" s="764"/>
      <c r="AU389" s="764"/>
      <c r="AV389" s="764"/>
      <c r="AW389" s="764"/>
      <c r="AX389" s="764"/>
      <c r="AY389" s="764"/>
      <c r="AZ389" s="764"/>
    </row>
    <row r="390" spans="1:52" s="842" customFormat="1" ht="15" x14ac:dyDescent="0.25">
      <c r="A390" s="954" t="s">
        <v>9040</v>
      </c>
      <c r="B390" s="880"/>
      <c r="C390" s="880" t="s">
        <v>8603</v>
      </c>
      <c r="D390" s="884" t="s">
        <v>7619</v>
      </c>
      <c r="E390" s="872" t="s">
        <v>11092</v>
      </c>
      <c r="F390" s="832">
        <f t="shared" si="50"/>
        <v>45958</v>
      </c>
      <c r="G390" s="833" t="str">
        <f t="shared" si="46"/>
        <v>A1</v>
      </c>
      <c r="H390" s="951" t="str">
        <f t="shared" si="47"/>
        <v>MR_DER-1327_25</v>
      </c>
      <c r="I390" s="834">
        <f t="shared" si="48"/>
        <v>45986</v>
      </c>
      <c r="J390" s="834" t="str">
        <f t="shared" si="49"/>
        <v>APROVADO COM RESSALVAS</v>
      </c>
      <c r="K390" s="1296" t="s">
        <v>3730</v>
      </c>
      <c r="L390" s="1298">
        <v>45958</v>
      </c>
      <c r="M390" s="23" t="s">
        <v>11108</v>
      </c>
      <c r="N390" s="1296" t="s">
        <v>5537</v>
      </c>
      <c r="O390" s="1298">
        <v>45986</v>
      </c>
      <c r="P390" s="1021"/>
      <c r="Q390" s="1296"/>
      <c r="R390" s="1298"/>
      <c r="S390" s="879"/>
      <c r="T390" s="764"/>
      <c r="U390" s="764"/>
      <c r="V390" s="764"/>
      <c r="W390" s="764"/>
      <c r="X390" s="764"/>
      <c r="Y390" s="764"/>
      <c r="Z390" s="764"/>
      <c r="AA390" s="764"/>
      <c r="AB390" s="764"/>
      <c r="AC390" s="764"/>
      <c r="AD390" s="764"/>
      <c r="AE390" s="764"/>
      <c r="AF390" s="764"/>
      <c r="AG390" s="764"/>
      <c r="AH390" s="764"/>
      <c r="AI390" s="764"/>
      <c r="AJ390" s="764"/>
      <c r="AK390" s="764"/>
      <c r="AL390" s="764"/>
      <c r="AM390" s="764"/>
      <c r="AN390" s="764"/>
      <c r="AO390" s="764"/>
      <c r="AP390" s="764"/>
      <c r="AQ390" s="764"/>
      <c r="AR390" s="764"/>
      <c r="AS390" s="764"/>
      <c r="AT390" s="764"/>
      <c r="AU390" s="764"/>
      <c r="AV390" s="764"/>
      <c r="AW390" s="764"/>
      <c r="AX390" s="764"/>
      <c r="AY390" s="764"/>
      <c r="AZ390" s="764"/>
    </row>
    <row r="391" spans="1:52" s="842" customFormat="1" ht="15" x14ac:dyDescent="0.25">
      <c r="A391" s="954" t="s">
        <v>9040</v>
      </c>
      <c r="B391" s="880"/>
      <c r="C391" s="880" t="s">
        <v>8603</v>
      </c>
      <c r="D391" s="884" t="s">
        <v>7619</v>
      </c>
      <c r="E391" s="872" t="s">
        <v>11093</v>
      </c>
      <c r="F391" s="832">
        <f t="shared" si="50"/>
        <v>45958</v>
      </c>
      <c r="G391" s="833" t="str">
        <f t="shared" si="46"/>
        <v>A1</v>
      </c>
      <c r="H391" s="951" t="str">
        <f t="shared" si="47"/>
        <v>MR_DER-1327_25</v>
      </c>
      <c r="I391" s="834">
        <f t="shared" si="48"/>
        <v>45986</v>
      </c>
      <c r="J391" s="834" t="str">
        <f t="shared" si="49"/>
        <v>APROVADO COM RESSALVAS</v>
      </c>
      <c r="K391" s="1296" t="s">
        <v>3730</v>
      </c>
      <c r="L391" s="1298">
        <v>45958</v>
      </c>
      <c r="M391" s="23" t="s">
        <v>11108</v>
      </c>
      <c r="N391" s="1296" t="s">
        <v>5537</v>
      </c>
      <c r="O391" s="1298">
        <v>45986</v>
      </c>
      <c r="P391" s="1021"/>
      <c r="Q391" s="1296"/>
      <c r="R391" s="1298"/>
      <c r="S391" s="879"/>
      <c r="T391" s="764"/>
      <c r="U391" s="764"/>
      <c r="V391" s="764"/>
      <c r="W391" s="764"/>
      <c r="X391" s="764"/>
      <c r="Y391" s="764"/>
      <c r="Z391" s="764"/>
      <c r="AA391" s="764"/>
      <c r="AB391" s="764"/>
      <c r="AC391" s="764"/>
      <c r="AD391" s="764"/>
      <c r="AE391" s="764"/>
      <c r="AF391" s="764"/>
      <c r="AG391" s="764"/>
      <c r="AH391" s="764"/>
      <c r="AI391" s="764"/>
      <c r="AJ391" s="764"/>
      <c r="AK391" s="764"/>
      <c r="AL391" s="764"/>
      <c r="AM391" s="764"/>
      <c r="AN391" s="764"/>
      <c r="AO391" s="764"/>
      <c r="AP391" s="764"/>
      <c r="AQ391" s="764"/>
      <c r="AR391" s="764"/>
      <c r="AS391" s="764"/>
      <c r="AT391" s="764"/>
      <c r="AU391" s="764"/>
      <c r="AV391" s="764"/>
      <c r="AW391" s="764"/>
      <c r="AX391" s="764"/>
      <c r="AY391" s="764"/>
      <c r="AZ391" s="764"/>
    </row>
    <row r="392" spans="1:52" s="842" customFormat="1" ht="15" x14ac:dyDescent="0.25">
      <c r="A392" s="954" t="s">
        <v>9040</v>
      </c>
      <c r="B392" s="880"/>
      <c r="C392" s="880" t="s">
        <v>8603</v>
      </c>
      <c r="D392" s="884" t="s">
        <v>7619</v>
      </c>
      <c r="E392" s="872" t="s">
        <v>11094</v>
      </c>
      <c r="F392" s="832">
        <f t="shared" si="50"/>
        <v>45958</v>
      </c>
      <c r="G392" s="833" t="str">
        <f t="shared" si="46"/>
        <v>A1</v>
      </c>
      <c r="H392" s="951" t="str">
        <f t="shared" si="47"/>
        <v>MR_DER-1327_25</v>
      </c>
      <c r="I392" s="834">
        <f t="shared" si="48"/>
        <v>45986</v>
      </c>
      <c r="J392" s="834" t="str">
        <f t="shared" si="49"/>
        <v>APROVADO COM RESSALVAS</v>
      </c>
      <c r="K392" s="1296" t="s">
        <v>3730</v>
      </c>
      <c r="L392" s="1298">
        <v>45958</v>
      </c>
      <c r="M392" s="23" t="s">
        <v>11108</v>
      </c>
      <c r="N392" s="1296" t="s">
        <v>5537</v>
      </c>
      <c r="O392" s="1298">
        <v>45986</v>
      </c>
      <c r="P392" s="1021"/>
      <c r="Q392" s="1296"/>
      <c r="R392" s="1298"/>
      <c r="S392" s="879"/>
      <c r="T392" s="764"/>
      <c r="U392" s="764"/>
      <c r="V392" s="764"/>
      <c r="W392" s="764"/>
      <c r="X392" s="764"/>
      <c r="Y392" s="764"/>
      <c r="Z392" s="764"/>
      <c r="AA392" s="764"/>
      <c r="AB392" s="764"/>
      <c r="AC392" s="764"/>
      <c r="AD392" s="764"/>
      <c r="AE392" s="764"/>
      <c r="AF392" s="764"/>
      <c r="AG392" s="764"/>
      <c r="AH392" s="764"/>
      <c r="AI392" s="764"/>
      <c r="AJ392" s="764"/>
      <c r="AK392" s="764"/>
      <c r="AL392" s="764"/>
      <c r="AM392" s="764"/>
      <c r="AN392" s="764"/>
      <c r="AO392" s="764"/>
      <c r="AP392" s="764"/>
      <c r="AQ392" s="764"/>
      <c r="AR392" s="764"/>
      <c r="AS392" s="764"/>
      <c r="AT392" s="764"/>
      <c r="AU392" s="764"/>
      <c r="AV392" s="764"/>
      <c r="AW392" s="764"/>
      <c r="AX392" s="764"/>
      <c r="AY392" s="764"/>
      <c r="AZ392" s="764"/>
    </row>
    <row r="393" spans="1:52" s="842" customFormat="1" ht="15" x14ac:dyDescent="0.25">
      <c r="A393" s="954" t="s">
        <v>9040</v>
      </c>
      <c r="B393" s="880"/>
      <c r="C393" s="880" t="s">
        <v>8603</v>
      </c>
      <c r="D393" s="884" t="s">
        <v>11105</v>
      </c>
      <c r="E393" s="872" t="s">
        <v>11095</v>
      </c>
      <c r="F393" s="832">
        <f t="shared" si="50"/>
        <v>45958</v>
      </c>
      <c r="G393" s="833" t="str">
        <f t="shared" si="46"/>
        <v>A1</v>
      </c>
      <c r="H393" s="951" t="str">
        <f t="shared" si="47"/>
        <v>MR_DER-1327_25</v>
      </c>
      <c r="I393" s="834">
        <f t="shared" si="48"/>
        <v>45986</v>
      </c>
      <c r="J393" s="834" t="str">
        <f t="shared" si="49"/>
        <v>APROVADO COM RESSALVAS</v>
      </c>
      <c r="K393" s="1296" t="s">
        <v>3730</v>
      </c>
      <c r="L393" s="1298">
        <v>45958</v>
      </c>
      <c r="M393" s="23" t="s">
        <v>11108</v>
      </c>
      <c r="N393" s="1296" t="s">
        <v>5537</v>
      </c>
      <c r="O393" s="1298">
        <v>45986</v>
      </c>
      <c r="P393" s="1021"/>
      <c r="Q393" s="1296"/>
      <c r="R393" s="1298"/>
      <c r="S393" s="879"/>
      <c r="T393" s="764"/>
      <c r="U393" s="764"/>
      <c r="V393" s="764"/>
      <c r="W393" s="764"/>
      <c r="X393" s="764"/>
      <c r="Y393" s="764"/>
      <c r="Z393" s="764"/>
      <c r="AA393" s="764"/>
      <c r="AB393" s="764"/>
      <c r="AC393" s="764"/>
      <c r="AD393" s="764"/>
      <c r="AE393" s="764"/>
      <c r="AF393" s="764"/>
      <c r="AG393" s="764"/>
      <c r="AH393" s="764"/>
      <c r="AI393" s="764"/>
      <c r="AJ393" s="764"/>
      <c r="AK393" s="764"/>
      <c r="AL393" s="764"/>
      <c r="AM393" s="764"/>
      <c r="AN393" s="764"/>
      <c r="AO393" s="764"/>
      <c r="AP393" s="764"/>
      <c r="AQ393" s="764"/>
      <c r="AR393" s="764"/>
      <c r="AS393" s="764"/>
      <c r="AT393" s="764"/>
      <c r="AU393" s="764"/>
      <c r="AV393" s="764"/>
      <c r="AW393" s="764"/>
      <c r="AX393" s="764"/>
      <c r="AY393" s="764"/>
      <c r="AZ393" s="764"/>
    </row>
    <row r="394" spans="1:52" s="842" customFormat="1" ht="15" x14ac:dyDescent="0.25">
      <c r="A394" s="954" t="s">
        <v>9040</v>
      </c>
      <c r="B394" s="880"/>
      <c r="C394" s="880" t="s">
        <v>8603</v>
      </c>
      <c r="D394" s="884" t="s">
        <v>11105</v>
      </c>
      <c r="E394" s="872" t="s">
        <v>11096</v>
      </c>
      <c r="F394" s="832">
        <f t="shared" si="50"/>
        <v>45958</v>
      </c>
      <c r="G394" s="833" t="str">
        <f t="shared" si="46"/>
        <v>A1</v>
      </c>
      <c r="H394" s="951" t="str">
        <f t="shared" si="47"/>
        <v>MR_DER-1327_25</v>
      </c>
      <c r="I394" s="834">
        <f t="shared" si="48"/>
        <v>45986</v>
      </c>
      <c r="J394" s="834" t="str">
        <f t="shared" si="49"/>
        <v>APROVADO COM RESSALVAS</v>
      </c>
      <c r="K394" s="1296" t="s">
        <v>3730</v>
      </c>
      <c r="L394" s="1298">
        <v>45958</v>
      </c>
      <c r="M394" s="23" t="s">
        <v>11108</v>
      </c>
      <c r="N394" s="1296" t="s">
        <v>5537</v>
      </c>
      <c r="O394" s="1298">
        <v>45986</v>
      </c>
      <c r="P394" s="1021"/>
      <c r="Q394" s="1296"/>
      <c r="R394" s="1298"/>
      <c r="S394" s="879"/>
      <c r="T394" s="764"/>
      <c r="U394" s="764"/>
      <c r="V394" s="764"/>
      <c r="W394" s="764"/>
      <c r="X394" s="764"/>
      <c r="Y394" s="764"/>
      <c r="Z394" s="764"/>
      <c r="AA394" s="764"/>
      <c r="AB394" s="764"/>
      <c r="AC394" s="764"/>
      <c r="AD394" s="764"/>
      <c r="AE394" s="764"/>
      <c r="AF394" s="764"/>
      <c r="AG394" s="764"/>
      <c r="AH394" s="764"/>
      <c r="AI394" s="764"/>
      <c r="AJ394" s="764"/>
      <c r="AK394" s="764"/>
      <c r="AL394" s="764"/>
      <c r="AM394" s="764"/>
      <c r="AN394" s="764"/>
      <c r="AO394" s="764"/>
      <c r="AP394" s="764"/>
      <c r="AQ394" s="764"/>
      <c r="AR394" s="764"/>
      <c r="AS394" s="764"/>
      <c r="AT394" s="764"/>
      <c r="AU394" s="764"/>
      <c r="AV394" s="764"/>
      <c r="AW394" s="764"/>
      <c r="AX394" s="764"/>
      <c r="AY394" s="764"/>
      <c r="AZ394" s="764"/>
    </row>
    <row r="395" spans="1:52" s="842" customFormat="1" ht="15" x14ac:dyDescent="0.25">
      <c r="A395" s="954" t="s">
        <v>9040</v>
      </c>
      <c r="B395" s="880"/>
      <c r="C395" s="880" t="s">
        <v>8603</v>
      </c>
      <c r="D395" s="884" t="s">
        <v>11105</v>
      </c>
      <c r="E395" s="872" t="s">
        <v>11097</v>
      </c>
      <c r="F395" s="832">
        <f t="shared" si="50"/>
        <v>45958</v>
      </c>
      <c r="G395" s="833" t="str">
        <f t="shared" si="46"/>
        <v>A1</v>
      </c>
      <c r="H395" s="951" t="str">
        <f t="shared" si="47"/>
        <v>MR_DER-1327_25</v>
      </c>
      <c r="I395" s="834">
        <f t="shared" si="48"/>
        <v>45986</v>
      </c>
      <c r="J395" s="834" t="str">
        <f t="shared" si="49"/>
        <v>APROVADO COM RESSALVAS</v>
      </c>
      <c r="K395" s="1296" t="s">
        <v>3730</v>
      </c>
      <c r="L395" s="1298">
        <v>45958</v>
      </c>
      <c r="M395" s="23" t="s">
        <v>11108</v>
      </c>
      <c r="N395" s="1296" t="s">
        <v>5537</v>
      </c>
      <c r="O395" s="1298">
        <v>45986</v>
      </c>
      <c r="P395" s="1021"/>
      <c r="Q395" s="1296"/>
      <c r="R395" s="1298"/>
      <c r="S395" s="879"/>
      <c r="T395" s="764"/>
      <c r="U395" s="764"/>
      <c r="V395" s="764"/>
      <c r="W395" s="764"/>
      <c r="X395" s="764"/>
      <c r="Y395" s="764"/>
      <c r="Z395" s="764"/>
      <c r="AA395" s="764"/>
      <c r="AB395" s="764"/>
      <c r="AC395" s="764"/>
      <c r="AD395" s="764"/>
      <c r="AE395" s="764"/>
      <c r="AF395" s="764"/>
      <c r="AG395" s="764"/>
      <c r="AH395" s="764"/>
      <c r="AI395" s="764"/>
      <c r="AJ395" s="764"/>
      <c r="AK395" s="764"/>
      <c r="AL395" s="764"/>
      <c r="AM395" s="764"/>
      <c r="AN395" s="764"/>
      <c r="AO395" s="764"/>
      <c r="AP395" s="764"/>
      <c r="AQ395" s="764"/>
      <c r="AR395" s="764"/>
      <c r="AS395" s="764"/>
      <c r="AT395" s="764"/>
      <c r="AU395" s="764"/>
      <c r="AV395" s="764"/>
      <c r="AW395" s="764"/>
      <c r="AX395" s="764"/>
      <c r="AY395" s="764"/>
      <c r="AZ395" s="764"/>
    </row>
    <row r="396" spans="1:52" s="842" customFormat="1" ht="15" x14ac:dyDescent="0.25">
      <c r="A396" s="954" t="s">
        <v>9040</v>
      </c>
      <c r="B396" s="880"/>
      <c r="C396" s="880" t="s">
        <v>8603</v>
      </c>
      <c r="D396" s="884" t="s">
        <v>11105</v>
      </c>
      <c r="E396" s="872" t="s">
        <v>11098</v>
      </c>
      <c r="F396" s="832">
        <f t="shared" si="50"/>
        <v>45958</v>
      </c>
      <c r="G396" s="833" t="str">
        <f t="shared" si="46"/>
        <v>A1</v>
      </c>
      <c r="H396" s="951" t="str">
        <f t="shared" si="47"/>
        <v>MR_DER-1327_25</v>
      </c>
      <c r="I396" s="834">
        <f t="shared" si="48"/>
        <v>45986</v>
      </c>
      <c r="J396" s="834" t="str">
        <f t="shared" si="49"/>
        <v>APROVADO COM RESSALVAS</v>
      </c>
      <c r="K396" s="1296" t="s">
        <v>3730</v>
      </c>
      <c r="L396" s="1298">
        <v>45958</v>
      </c>
      <c r="M396" s="23" t="s">
        <v>11108</v>
      </c>
      <c r="N396" s="1296" t="s">
        <v>5537</v>
      </c>
      <c r="O396" s="1298">
        <v>45986</v>
      </c>
      <c r="P396" s="1021"/>
      <c r="Q396" s="1296"/>
      <c r="R396" s="1298"/>
      <c r="S396" s="879"/>
      <c r="T396" s="764"/>
      <c r="U396" s="764"/>
      <c r="V396" s="764"/>
      <c r="W396" s="764"/>
      <c r="X396" s="764"/>
      <c r="Y396" s="764"/>
      <c r="Z396" s="764"/>
      <c r="AA396" s="764"/>
      <c r="AB396" s="764"/>
      <c r="AC396" s="764"/>
      <c r="AD396" s="764"/>
      <c r="AE396" s="764"/>
      <c r="AF396" s="764"/>
      <c r="AG396" s="764"/>
      <c r="AH396" s="764"/>
      <c r="AI396" s="764"/>
      <c r="AJ396" s="764"/>
      <c r="AK396" s="764"/>
      <c r="AL396" s="764"/>
      <c r="AM396" s="764"/>
      <c r="AN396" s="764"/>
      <c r="AO396" s="764"/>
      <c r="AP396" s="764"/>
      <c r="AQ396" s="764"/>
      <c r="AR396" s="764"/>
      <c r="AS396" s="764"/>
      <c r="AT396" s="764"/>
      <c r="AU396" s="764"/>
      <c r="AV396" s="764"/>
      <c r="AW396" s="764"/>
      <c r="AX396" s="764"/>
      <c r="AY396" s="764"/>
      <c r="AZ396" s="764"/>
    </row>
    <row r="397" spans="1:52" s="842" customFormat="1" ht="15" x14ac:dyDescent="0.25">
      <c r="A397" s="954" t="s">
        <v>9040</v>
      </c>
      <c r="B397" s="880"/>
      <c r="C397" s="880" t="s">
        <v>8603</v>
      </c>
      <c r="D397" s="884" t="s">
        <v>11105</v>
      </c>
      <c r="E397" s="872" t="s">
        <v>11099</v>
      </c>
      <c r="F397" s="832">
        <f t="shared" si="50"/>
        <v>45958</v>
      </c>
      <c r="G397" s="833" t="str">
        <f t="shared" si="46"/>
        <v>A1</v>
      </c>
      <c r="H397" s="951" t="str">
        <f t="shared" si="47"/>
        <v>MR_DER-1327_25</v>
      </c>
      <c r="I397" s="834">
        <f t="shared" si="48"/>
        <v>45986</v>
      </c>
      <c r="J397" s="834" t="str">
        <f t="shared" si="49"/>
        <v>APROVADO COM RESSALVAS</v>
      </c>
      <c r="K397" s="1296" t="s">
        <v>3730</v>
      </c>
      <c r="L397" s="1298">
        <v>45958</v>
      </c>
      <c r="M397" s="23" t="s">
        <v>11108</v>
      </c>
      <c r="N397" s="1296" t="s">
        <v>5537</v>
      </c>
      <c r="O397" s="1298">
        <v>45986</v>
      </c>
      <c r="P397" s="1021"/>
      <c r="Q397" s="1296"/>
      <c r="R397" s="1298"/>
      <c r="S397" s="879"/>
      <c r="T397" s="764"/>
      <c r="U397" s="764"/>
      <c r="V397" s="764"/>
      <c r="W397" s="764"/>
      <c r="X397" s="764"/>
      <c r="Y397" s="764"/>
      <c r="Z397" s="764"/>
      <c r="AA397" s="764"/>
      <c r="AB397" s="764"/>
      <c r="AC397" s="764"/>
      <c r="AD397" s="764"/>
      <c r="AE397" s="764"/>
      <c r="AF397" s="764"/>
      <c r="AG397" s="764"/>
      <c r="AH397" s="764"/>
      <c r="AI397" s="764"/>
      <c r="AJ397" s="764"/>
      <c r="AK397" s="764"/>
      <c r="AL397" s="764"/>
      <c r="AM397" s="764"/>
      <c r="AN397" s="764"/>
      <c r="AO397" s="764"/>
      <c r="AP397" s="764"/>
      <c r="AQ397" s="764"/>
      <c r="AR397" s="764"/>
      <c r="AS397" s="764"/>
      <c r="AT397" s="764"/>
      <c r="AU397" s="764"/>
      <c r="AV397" s="764"/>
      <c r="AW397" s="764"/>
      <c r="AX397" s="764"/>
      <c r="AY397" s="764"/>
      <c r="AZ397" s="764"/>
    </row>
    <row r="398" spans="1:52" s="842" customFormat="1" ht="15" x14ac:dyDescent="0.25">
      <c r="A398" s="954" t="s">
        <v>9040</v>
      </c>
      <c r="B398" s="880"/>
      <c r="C398" s="880" t="s">
        <v>8603</v>
      </c>
      <c r="D398" s="884" t="s">
        <v>11105</v>
      </c>
      <c r="E398" s="872" t="s">
        <v>11100</v>
      </c>
      <c r="F398" s="832">
        <f t="shared" si="50"/>
        <v>45958</v>
      </c>
      <c r="G398" s="833" t="str">
        <f t="shared" si="46"/>
        <v>A1</v>
      </c>
      <c r="H398" s="951" t="str">
        <f t="shared" si="47"/>
        <v>MR_DER-1327_25</v>
      </c>
      <c r="I398" s="834">
        <f t="shared" si="48"/>
        <v>45986</v>
      </c>
      <c r="J398" s="834" t="str">
        <f t="shared" si="49"/>
        <v>APROVADO COM RESSALVAS</v>
      </c>
      <c r="K398" s="1296" t="s">
        <v>3730</v>
      </c>
      <c r="L398" s="1298">
        <v>45958</v>
      </c>
      <c r="M398" s="23" t="s">
        <v>11108</v>
      </c>
      <c r="N398" s="1296" t="s">
        <v>5537</v>
      </c>
      <c r="O398" s="1298">
        <v>45986</v>
      </c>
      <c r="P398" s="1021"/>
      <c r="Q398" s="1296"/>
      <c r="R398" s="1298"/>
      <c r="S398" s="879"/>
      <c r="T398" s="764"/>
      <c r="U398" s="764"/>
      <c r="V398" s="764"/>
      <c r="W398" s="764"/>
      <c r="X398" s="764"/>
      <c r="Y398" s="764"/>
      <c r="Z398" s="764"/>
      <c r="AA398" s="764"/>
      <c r="AB398" s="764"/>
      <c r="AC398" s="764"/>
      <c r="AD398" s="764"/>
      <c r="AE398" s="764"/>
      <c r="AF398" s="764"/>
      <c r="AG398" s="764"/>
      <c r="AH398" s="764"/>
      <c r="AI398" s="764"/>
      <c r="AJ398" s="764"/>
      <c r="AK398" s="764"/>
      <c r="AL398" s="764"/>
      <c r="AM398" s="764"/>
      <c r="AN398" s="764"/>
      <c r="AO398" s="764"/>
      <c r="AP398" s="764"/>
      <c r="AQ398" s="764"/>
      <c r="AR398" s="764"/>
      <c r="AS398" s="764"/>
      <c r="AT398" s="764"/>
      <c r="AU398" s="764"/>
      <c r="AV398" s="764"/>
      <c r="AW398" s="764"/>
      <c r="AX398" s="764"/>
      <c r="AY398" s="764"/>
      <c r="AZ398" s="764"/>
    </row>
    <row r="399" spans="1:52" s="842" customFormat="1" ht="15" x14ac:dyDescent="0.25">
      <c r="A399" s="954" t="s">
        <v>9040</v>
      </c>
      <c r="B399" s="880"/>
      <c r="C399" s="880" t="s">
        <v>8603</v>
      </c>
      <c r="D399" s="884" t="s">
        <v>11105</v>
      </c>
      <c r="E399" s="872" t="s">
        <v>11101</v>
      </c>
      <c r="F399" s="832">
        <f t="shared" si="50"/>
        <v>45958</v>
      </c>
      <c r="G399" s="833" t="str">
        <f t="shared" si="46"/>
        <v>A1</v>
      </c>
      <c r="H399" s="951" t="str">
        <f t="shared" si="47"/>
        <v>MR_DER-1327_25</v>
      </c>
      <c r="I399" s="834">
        <f t="shared" si="48"/>
        <v>45986</v>
      </c>
      <c r="J399" s="834" t="str">
        <f t="shared" si="49"/>
        <v>APROVADO COM RESSALVAS</v>
      </c>
      <c r="K399" s="1296" t="s">
        <v>3730</v>
      </c>
      <c r="L399" s="1298">
        <v>45958</v>
      </c>
      <c r="M399" s="23" t="s">
        <v>11108</v>
      </c>
      <c r="N399" s="1296" t="s">
        <v>5537</v>
      </c>
      <c r="O399" s="1298">
        <v>45986</v>
      </c>
      <c r="P399" s="1021"/>
      <c r="Q399" s="1296"/>
      <c r="R399" s="1298"/>
      <c r="S399" s="879"/>
      <c r="T399" s="764"/>
      <c r="U399" s="764"/>
      <c r="V399" s="764"/>
      <c r="W399" s="764"/>
      <c r="X399" s="764"/>
      <c r="Y399" s="764"/>
      <c r="Z399" s="764"/>
      <c r="AA399" s="764"/>
      <c r="AB399" s="764"/>
      <c r="AC399" s="764"/>
      <c r="AD399" s="764"/>
      <c r="AE399" s="764"/>
      <c r="AF399" s="764"/>
      <c r="AG399" s="764"/>
      <c r="AH399" s="764"/>
      <c r="AI399" s="764"/>
      <c r="AJ399" s="764"/>
      <c r="AK399" s="764"/>
      <c r="AL399" s="764"/>
      <c r="AM399" s="764"/>
      <c r="AN399" s="764"/>
      <c r="AO399" s="764"/>
      <c r="AP399" s="764"/>
      <c r="AQ399" s="764"/>
      <c r="AR399" s="764"/>
      <c r="AS399" s="764"/>
      <c r="AT399" s="764"/>
      <c r="AU399" s="764"/>
      <c r="AV399" s="764"/>
      <c r="AW399" s="764"/>
      <c r="AX399" s="764"/>
      <c r="AY399" s="764"/>
      <c r="AZ399" s="764"/>
    </row>
    <row r="400" spans="1:52" s="842" customFormat="1" ht="15" x14ac:dyDescent="0.25">
      <c r="A400" s="954" t="s">
        <v>9040</v>
      </c>
      <c r="B400" s="880"/>
      <c r="C400" s="880" t="s">
        <v>8603</v>
      </c>
      <c r="D400" s="884" t="s">
        <v>11105</v>
      </c>
      <c r="E400" s="872" t="s">
        <v>11102</v>
      </c>
      <c r="F400" s="832">
        <f t="shared" si="50"/>
        <v>45958</v>
      </c>
      <c r="G400" s="833" t="str">
        <f t="shared" si="46"/>
        <v>A1</v>
      </c>
      <c r="H400" s="951" t="str">
        <f t="shared" si="47"/>
        <v>MR_DER-1327_25</v>
      </c>
      <c r="I400" s="834">
        <f t="shared" si="48"/>
        <v>45986</v>
      </c>
      <c r="J400" s="834" t="str">
        <f t="shared" si="49"/>
        <v>APROVADO COM RESSALVAS</v>
      </c>
      <c r="K400" s="1296" t="s">
        <v>3730</v>
      </c>
      <c r="L400" s="1298">
        <v>45958</v>
      </c>
      <c r="M400" s="23" t="s">
        <v>11108</v>
      </c>
      <c r="N400" s="1296" t="s">
        <v>5537</v>
      </c>
      <c r="O400" s="1298">
        <v>45986</v>
      </c>
      <c r="P400" s="1021"/>
      <c r="Q400" s="1296"/>
      <c r="R400" s="1298"/>
      <c r="S400" s="879"/>
      <c r="T400" s="764"/>
      <c r="U400" s="764"/>
      <c r="V400" s="764"/>
      <c r="W400" s="764"/>
      <c r="X400" s="764"/>
      <c r="Y400" s="764"/>
      <c r="Z400" s="764"/>
      <c r="AA400" s="764"/>
      <c r="AB400" s="764"/>
      <c r="AC400" s="764"/>
      <c r="AD400" s="764"/>
      <c r="AE400" s="764"/>
      <c r="AF400" s="764"/>
      <c r="AG400" s="764"/>
      <c r="AH400" s="764"/>
      <c r="AI400" s="764"/>
      <c r="AJ400" s="764"/>
      <c r="AK400" s="764"/>
      <c r="AL400" s="764"/>
      <c r="AM400" s="764"/>
      <c r="AN400" s="764"/>
      <c r="AO400" s="764"/>
      <c r="AP400" s="764"/>
      <c r="AQ400" s="764"/>
      <c r="AR400" s="764"/>
      <c r="AS400" s="764"/>
      <c r="AT400" s="764"/>
      <c r="AU400" s="764"/>
      <c r="AV400" s="764"/>
      <c r="AW400" s="764"/>
      <c r="AX400" s="764"/>
      <c r="AY400" s="764"/>
      <c r="AZ400" s="764"/>
    </row>
    <row r="401" spans="1:52" s="731" customFormat="1" ht="15" x14ac:dyDescent="0.25">
      <c r="A401" s="948" t="s">
        <v>8263</v>
      </c>
      <c r="B401" s="855"/>
      <c r="C401" s="855" t="s">
        <v>8603</v>
      </c>
      <c r="D401" s="851" t="s">
        <v>10466</v>
      </c>
      <c r="E401" s="847" t="s">
        <v>10449</v>
      </c>
      <c r="F401" s="813">
        <f t="shared" si="50"/>
        <v>45979</v>
      </c>
      <c r="G401" s="814" t="str">
        <f t="shared" si="46"/>
        <v>A</v>
      </c>
      <c r="H401" s="941" t="str">
        <f t="shared" si="47"/>
        <v>MR_DER-1370_25</v>
      </c>
      <c r="I401" s="816" t="str">
        <f t="shared" si="48"/>
        <v>ND</v>
      </c>
      <c r="J401" s="816" t="str">
        <f t="shared" si="49"/>
        <v>ND</v>
      </c>
      <c r="K401" s="1223" t="s">
        <v>3730</v>
      </c>
      <c r="L401" s="1303">
        <v>45926</v>
      </c>
      <c r="M401" s="218" t="s">
        <v>10467</v>
      </c>
      <c r="N401" s="1223" t="s">
        <v>5539</v>
      </c>
      <c r="O401" s="1303">
        <v>45929</v>
      </c>
      <c r="P401" s="949"/>
      <c r="Q401" s="1223" t="s">
        <v>3748</v>
      </c>
      <c r="R401" s="1303">
        <v>45979</v>
      </c>
      <c r="S401" s="218" t="s">
        <v>11341</v>
      </c>
      <c r="T401" s="725"/>
      <c r="U401" s="725"/>
      <c r="V401" s="725"/>
      <c r="W401" s="725"/>
      <c r="X401" s="725"/>
      <c r="Y401" s="725"/>
      <c r="Z401" s="725"/>
      <c r="AA401" s="725"/>
      <c r="AB401" s="725"/>
      <c r="AC401" s="725"/>
      <c r="AD401" s="725"/>
      <c r="AE401" s="725"/>
      <c r="AF401" s="725"/>
      <c r="AG401" s="725"/>
      <c r="AH401" s="725"/>
      <c r="AI401" s="725"/>
      <c r="AJ401" s="725"/>
      <c r="AK401" s="725"/>
      <c r="AL401" s="725"/>
      <c r="AM401" s="725"/>
      <c r="AN401" s="725"/>
      <c r="AO401" s="725"/>
      <c r="AP401" s="725"/>
      <c r="AQ401" s="725"/>
      <c r="AR401" s="725"/>
      <c r="AS401" s="725"/>
      <c r="AT401" s="725"/>
      <c r="AU401" s="725"/>
      <c r="AV401" s="725"/>
      <c r="AW401" s="725"/>
      <c r="AX401" s="725"/>
      <c r="AY401" s="725"/>
      <c r="AZ401" s="725"/>
    </row>
    <row r="402" spans="1:52" s="731" customFormat="1" ht="15" x14ac:dyDescent="0.25">
      <c r="A402" s="948" t="s">
        <v>8263</v>
      </c>
      <c r="B402" s="855"/>
      <c r="C402" s="855" t="s">
        <v>8603</v>
      </c>
      <c r="D402" s="851" t="s">
        <v>10466</v>
      </c>
      <c r="E402" s="847" t="s">
        <v>10450</v>
      </c>
      <c r="F402" s="813">
        <f t="shared" si="50"/>
        <v>45979</v>
      </c>
      <c r="G402" s="814" t="str">
        <f t="shared" si="46"/>
        <v>A</v>
      </c>
      <c r="H402" s="941" t="str">
        <f t="shared" si="47"/>
        <v>MR_DER-1370_25</v>
      </c>
      <c r="I402" s="816" t="str">
        <f t="shared" si="48"/>
        <v>ND</v>
      </c>
      <c r="J402" s="816" t="str">
        <f t="shared" si="49"/>
        <v>ND</v>
      </c>
      <c r="K402" s="1223" t="s">
        <v>3730</v>
      </c>
      <c r="L402" s="1303">
        <v>45926</v>
      </c>
      <c r="M402" s="218" t="s">
        <v>10467</v>
      </c>
      <c r="N402" s="1223" t="s">
        <v>5539</v>
      </c>
      <c r="O402" s="1303">
        <v>45929</v>
      </c>
      <c r="P402" s="949"/>
      <c r="Q402" s="1223" t="s">
        <v>3748</v>
      </c>
      <c r="R402" s="1303">
        <v>45979</v>
      </c>
      <c r="S402" s="218" t="s">
        <v>11341</v>
      </c>
      <c r="T402" s="725"/>
      <c r="U402" s="725"/>
      <c r="V402" s="725"/>
      <c r="W402" s="725"/>
      <c r="X402" s="725"/>
      <c r="Y402" s="725"/>
      <c r="Z402" s="725"/>
      <c r="AA402" s="725"/>
      <c r="AB402" s="725"/>
      <c r="AC402" s="725"/>
      <c r="AD402" s="725"/>
      <c r="AE402" s="725"/>
      <c r="AF402" s="725"/>
      <c r="AG402" s="725"/>
      <c r="AH402" s="725"/>
      <c r="AI402" s="725"/>
      <c r="AJ402" s="725"/>
      <c r="AK402" s="725"/>
      <c r="AL402" s="725"/>
      <c r="AM402" s="725"/>
      <c r="AN402" s="725"/>
      <c r="AO402" s="725"/>
      <c r="AP402" s="725"/>
      <c r="AQ402" s="725"/>
      <c r="AR402" s="725"/>
      <c r="AS402" s="725"/>
      <c r="AT402" s="725"/>
      <c r="AU402" s="725"/>
      <c r="AV402" s="725"/>
      <c r="AW402" s="725"/>
      <c r="AX402" s="725"/>
      <c r="AY402" s="725"/>
      <c r="AZ402" s="725"/>
    </row>
    <row r="403" spans="1:52" s="731" customFormat="1" ht="15" x14ac:dyDescent="0.25">
      <c r="A403" s="948" t="s">
        <v>8263</v>
      </c>
      <c r="B403" s="855"/>
      <c r="C403" s="855" t="s">
        <v>8603</v>
      </c>
      <c r="D403" s="851" t="s">
        <v>10466</v>
      </c>
      <c r="E403" s="847" t="s">
        <v>10451</v>
      </c>
      <c r="F403" s="813">
        <f t="shared" si="50"/>
        <v>45979</v>
      </c>
      <c r="G403" s="814" t="str">
        <f t="shared" si="46"/>
        <v>A</v>
      </c>
      <c r="H403" s="941" t="str">
        <f t="shared" si="47"/>
        <v>MR_DER-1370_25</v>
      </c>
      <c r="I403" s="816" t="str">
        <f t="shared" si="48"/>
        <v>ND</v>
      </c>
      <c r="J403" s="816" t="str">
        <f t="shared" si="49"/>
        <v>ND</v>
      </c>
      <c r="K403" s="1223" t="s">
        <v>3730</v>
      </c>
      <c r="L403" s="1303">
        <v>45926</v>
      </c>
      <c r="M403" s="218" t="s">
        <v>10467</v>
      </c>
      <c r="N403" s="1223" t="s">
        <v>5539</v>
      </c>
      <c r="O403" s="1303">
        <v>45929</v>
      </c>
      <c r="P403" s="949"/>
      <c r="Q403" s="1223" t="s">
        <v>3748</v>
      </c>
      <c r="R403" s="1303">
        <v>45979</v>
      </c>
      <c r="S403" s="218" t="s">
        <v>11341</v>
      </c>
      <c r="T403" s="725"/>
      <c r="U403" s="725"/>
      <c r="V403" s="725"/>
      <c r="W403" s="725"/>
      <c r="X403" s="725"/>
      <c r="Y403" s="725"/>
      <c r="Z403" s="725"/>
      <c r="AA403" s="725"/>
      <c r="AB403" s="725"/>
      <c r="AC403" s="725"/>
      <c r="AD403" s="725"/>
      <c r="AE403" s="725"/>
      <c r="AF403" s="725"/>
      <c r="AG403" s="725"/>
      <c r="AH403" s="725"/>
      <c r="AI403" s="725"/>
      <c r="AJ403" s="725"/>
      <c r="AK403" s="725"/>
      <c r="AL403" s="725"/>
      <c r="AM403" s="725"/>
      <c r="AN403" s="725"/>
      <c r="AO403" s="725"/>
      <c r="AP403" s="725"/>
      <c r="AQ403" s="725"/>
      <c r="AR403" s="725"/>
      <c r="AS403" s="725"/>
      <c r="AT403" s="725"/>
      <c r="AU403" s="725"/>
      <c r="AV403" s="725"/>
      <c r="AW403" s="725"/>
      <c r="AX403" s="725"/>
      <c r="AY403" s="725"/>
      <c r="AZ403" s="725"/>
    </row>
    <row r="404" spans="1:52" s="731" customFormat="1" ht="15" x14ac:dyDescent="0.25">
      <c r="A404" s="948" t="s">
        <v>8263</v>
      </c>
      <c r="B404" s="855"/>
      <c r="C404" s="855" t="s">
        <v>8603</v>
      </c>
      <c r="D404" s="851" t="s">
        <v>10466</v>
      </c>
      <c r="E404" s="847" t="s">
        <v>10452</v>
      </c>
      <c r="F404" s="813">
        <f t="shared" si="50"/>
        <v>45979</v>
      </c>
      <c r="G404" s="814" t="str">
        <f t="shared" si="46"/>
        <v>A</v>
      </c>
      <c r="H404" s="941" t="str">
        <f t="shared" si="47"/>
        <v>MR_DER-1370_25</v>
      </c>
      <c r="I404" s="816" t="str">
        <f t="shared" si="48"/>
        <v>ND</v>
      </c>
      <c r="J404" s="816" t="str">
        <f t="shared" si="49"/>
        <v>ND</v>
      </c>
      <c r="K404" s="1223" t="s">
        <v>3730</v>
      </c>
      <c r="L404" s="1303">
        <v>45926</v>
      </c>
      <c r="M404" s="218" t="s">
        <v>10467</v>
      </c>
      <c r="N404" s="1223" t="s">
        <v>5539</v>
      </c>
      <c r="O404" s="1303">
        <v>45929</v>
      </c>
      <c r="P404" s="949"/>
      <c r="Q404" s="1223" t="s">
        <v>3748</v>
      </c>
      <c r="R404" s="1303">
        <v>45979</v>
      </c>
      <c r="S404" s="218" t="s">
        <v>11341</v>
      </c>
      <c r="T404" s="725"/>
      <c r="U404" s="725"/>
      <c r="V404" s="725"/>
      <c r="W404" s="725"/>
      <c r="X404" s="725"/>
      <c r="Y404" s="725"/>
      <c r="Z404" s="725"/>
      <c r="AA404" s="725"/>
      <c r="AB404" s="725"/>
      <c r="AC404" s="725"/>
      <c r="AD404" s="725"/>
      <c r="AE404" s="725"/>
      <c r="AF404" s="725"/>
      <c r="AG404" s="725"/>
      <c r="AH404" s="725"/>
      <c r="AI404" s="725"/>
      <c r="AJ404" s="725"/>
      <c r="AK404" s="725"/>
      <c r="AL404" s="725"/>
      <c r="AM404" s="725"/>
      <c r="AN404" s="725"/>
      <c r="AO404" s="725"/>
      <c r="AP404" s="725"/>
      <c r="AQ404" s="725"/>
      <c r="AR404" s="725"/>
      <c r="AS404" s="725"/>
      <c r="AT404" s="725"/>
      <c r="AU404" s="725"/>
      <c r="AV404" s="725"/>
      <c r="AW404" s="725"/>
      <c r="AX404" s="725"/>
      <c r="AY404" s="725"/>
      <c r="AZ404" s="725"/>
    </row>
    <row r="405" spans="1:52" s="731" customFormat="1" ht="15" x14ac:dyDescent="0.25">
      <c r="A405" s="948" t="s">
        <v>8263</v>
      </c>
      <c r="B405" s="855"/>
      <c r="C405" s="855" t="s">
        <v>8603</v>
      </c>
      <c r="D405" s="851" t="s">
        <v>10466</v>
      </c>
      <c r="E405" s="847" t="s">
        <v>10453</v>
      </c>
      <c r="F405" s="813">
        <f t="shared" si="50"/>
        <v>45979</v>
      </c>
      <c r="G405" s="814" t="str">
        <f t="shared" si="46"/>
        <v>A</v>
      </c>
      <c r="H405" s="941" t="str">
        <f t="shared" si="47"/>
        <v>MR_DER-1370_25</v>
      </c>
      <c r="I405" s="816" t="str">
        <f t="shared" si="48"/>
        <v>ND</v>
      </c>
      <c r="J405" s="816" t="str">
        <f t="shared" si="49"/>
        <v>ND</v>
      </c>
      <c r="K405" s="1223" t="s">
        <v>3730</v>
      </c>
      <c r="L405" s="1303">
        <v>45926</v>
      </c>
      <c r="M405" s="218" t="s">
        <v>10467</v>
      </c>
      <c r="N405" s="1223" t="s">
        <v>5539</v>
      </c>
      <c r="O405" s="1303">
        <v>45929</v>
      </c>
      <c r="P405" s="949"/>
      <c r="Q405" s="1223" t="s">
        <v>3748</v>
      </c>
      <c r="R405" s="1303">
        <v>45979</v>
      </c>
      <c r="S405" s="218" t="s">
        <v>11341</v>
      </c>
      <c r="T405" s="725"/>
      <c r="U405" s="725"/>
      <c r="V405" s="725"/>
      <c r="W405" s="725"/>
      <c r="X405" s="725"/>
      <c r="Y405" s="725"/>
      <c r="Z405" s="725"/>
      <c r="AA405" s="725"/>
      <c r="AB405" s="725"/>
      <c r="AC405" s="725"/>
      <c r="AD405" s="725"/>
      <c r="AE405" s="725"/>
      <c r="AF405" s="725"/>
      <c r="AG405" s="725"/>
      <c r="AH405" s="725"/>
      <c r="AI405" s="725"/>
      <c r="AJ405" s="725"/>
      <c r="AK405" s="725"/>
      <c r="AL405" s="725"/>
      <c r="AM405" s="725"/>
      <c r="AN405" s="725"/>
      <c r="AO405" s="725"/>
      <c r="AP405" s="725"/>
      <c r="AQ405" s="725"/>
      <c r="AR405" s="725"/>
      <c r="AS405" s="725"/>
      <c r="AT405" s="725"/>
      <c r="AU405" s="725"/>
      <c r="AV405" s="725"/>
      <c r="AW405" s="725"/>
      <c r="AX405" s="725"/>
      <c r="AY405" s="725"/>
      <c r="AZ405" s="725"/>
    </row>
    <row r="406" spans="1:52" s="809" customFormat="1" ht="15" x14ac:dyDescent="0.25">
      <c r="A406" s="1244" t="s">
        <v>8263</v>
      </c>
      <c r="B406" s="1255"/>
      <c r="C406" s="1255" t="s">
        <v>8603</v>
      </c>
      <c r="D406" s="1262" t="s">
        <v>10466</v>
      </c>
      <c r="E406" s="1266" t="s">
        <v>10454</v>
      </c>
      <c r="F406" s="1271">
        <f t="shared" si="50"/>
        <v>45979</v>
      </c>
      <c r="G406" s="1276" t="str">
        <f t="shared" si="46"/>
        <v>A</v>
      </c>
      <c r="H406" s="1282" t="str">
        <f t="shared" si="47"/>
        <v>MR_DER-1370_25</v>
      </c>
      <c r="I406" s="1288" t="str">
        <f t="shared" si="48"/>
        <v>ND</v>
      </c>
      <c r="J406" s="1288" t="str">
        <f t="shared" si="49"/>
        <v>ND</v>
      </c>
      <c r="K406" s="1223" t="s">
        <v>3730</v>
      </c>
      <c r="L406" s="1303">
        <v>45926</v>
      </c>
      <c r="M406" s="218" t="s">
        <v>10467</v>
      </c>
      <c r="N406" s="1223" t="s">
        <v>5539</v>
      </c>
      <c r="O406" s="1303">
        <v>45929</v>
      </c>
      <c r="P406" s="949"/>
      <c r="Q406" s="1223" t="s">
        <v>3748</v>
      </c>
      <c r="R406" s="1303">
        <v>45979</v>
      </c>
      <c r="S406" s="218" t="s">
        <v>11341</v>
      </c>
      <c r="T406" s="725"/>
      <c r="U406" s="725"/>
      <c r="V406" s="725"/>
      <c r="W406" s="725"/>
      <c r="X406" s="725"/>
      <c r="Y406" s="725"/>
      <c r="Z406" s="725"/>
      <c r="AA406" s="725"/>
      <c r="AB406" s="725"/>
      <c r="AC406" s="725"/>
      <c r="AD406" s="725"/>
      <c r="AE406" s="725"/>
      <c r="AF406" s="725"/>
      <c r="AG406" s="725"/>
      <c r="AH406" s="725"/>
      <c r="AI406" s="725"/>
      <c r="AJ406" s="725"/>
      <c r="AK406" s="725"/>
      <c r="AL406" s="725"/>
      <c r="AM406" s="725"/>
      <c r="AN406" s="725"/>
      <c r="AO406" s="725"/>
      <c r="AP406" s="725"/>
      <c r="AQ406" s="725"/>
      <c r="AR406" s="725"/>
      <c r="AS406" s="725"/>
      <c r="AT406" s="725"/>
      <c r="AU406" s="725"/>
      <c r="AV406" s="725"/>
      <c r="AW406" s="725"/>
      <c r="AX406" s="725"/>
      <c r="AY406" s="725"/>
      <c r="AZ406" s="725"/>
    </row>
    <row r="407" spans="1:52" s="731" customFormat="1" ht="15" x14ac:dyDescent="0.25">
      <c r="A407" s="948" t="s">
        <v>8263</v>
      </c>
      <c r="B407" s="855"/>
      <c r="C407" s="855" t="s">
        <v>8603</v>
      </c>
      <c r="D407" s="851" t="s">
        <v>10466</v>
      </c>
      <c r="E407" s="847" t="s">
        <v>10455</v>
      </c>
      <c r="F407" s="813">
        <f t="shared" si="50"/>
        <v>45979</v>
      </c>
      <c r="G407" s="814" t="str">
        <f t="shared" si="46"/>
        <v>A</v>
      </c>
      <c r="H407" s="941" t="str">
        <f t="shared" si="47"/>
        <v>MR_DER-1370_25</v>
      </c>
      <c r="I407" s="816" t="str">
        <f t="shared" si="48"/>
        <v>ND</v>
      </c>
      <c r="J407" s="816" t="str">
        <f t="shared" si="49"/>
        <v>ND</v>
      </c>
      <c r="K407" s="1223" t="s">
        <v>3730</v>
      </c>
      <c r="L407" s="1303">
        <v>45926</v>
      </c>
      <c r="M407" s="218" t="s">
        <v>10467</v>
      </c>
      <c r="N407" s="1223" t="s">
        <v>5539</v>
      </c>
      <c r="O407" s="1303">
        <v>45929</v>
      </c>
      <c r="P407" s="949"/>
      <c r="Q407" s="1223" t="s">
        <v>3748</v>
      </c>
      <c r="R407" s="1303">
        <v>45979</v>
      </c>
      <c r="S407" s="218" t="s">
        <v>11341</v>
      </c>
      <c r="T407" s="725"/>
      <c r="U407" s="725"/>
      <c r="V407" s="725"/>
      <c r="W407" s="725"/>
      <c r="X407" s="725"/>
      <c r="Y407" s="725"/>
      <c r="Z407" s="725"/>
      <c r="AA407" s="725"/>
      <c r="AB407" s="725"/>
      <c r="AC407" s="725"/>
      <c r="AD407" s="725"/>
      <c r="AE407" s="725"/>
      <c r="AF407" s="725"/>
      <c r="AG407" s="725"/>
      <c r="AH407" s="725"/>
      <c r="AI407" s="725"/>
      <c r="AJ407" s="725"/>
      <c r="AK407" s="725"/>
      <c r="AL407" s="725"/>
      <c r="AM407" s="725"/>
      <c r="AN407" s="725"/>
      <c r="AO407" s="725"/>
      <c r="AP407" s="725"/>
      <c r="AQ407" s="725"/>
      <c r="AR407" s="725"/>
      <c r="AS407" s="725"/>
      <c r="AT407" s="725"/>
      <c r="AU407" s="725"/>
      <c r="AV407" s="725"/>
      <c r="AW407" s="725"/>
      <c r="AX407" s="725"/>
      <c r="AY407" s="725"/>
      <c r="AZ407" s="725"/>
    </row>
    <row r="408" spans="1:52" s="731" customFormat="1" ht="15" x14ac:dyDescent="0.25">
      <c r="A408" s="948" t="s">
        <v>8263</v>
      </c>
      <c r="B408" s="855"/>
      <c r="C408" s="855" t="s">
        <v>8603</v>
      </c>
      <c r="D408" s="851" t="s">
        <v>10466</v>
      </c>
      <c r="E408" s="847" t="s">
        <v>10456</v>
      </c>
      <c r="F408" s="813">
        <f t="shared" si="50"/>
        <v>45979</v>
      </c>
      <c r="G408" s="814" t="str">
        <f t="shared" si="46"/>
        <v>A</v>
      </c>
      <c r="H408" s="941" t="str">
        <f t="shared" si="47"/>
        <v>MR_DER-1370_25</v>
      </c>
      <c r="I408" s="816" t="str">
        <f t="shared" si="48"/>
        <v>ND</v>
      </c>
      <c r="J408" s="816" t="str">
        <f t="shared" si="49"/>
        <v>ND</v>
      </c>
      <c r="K408" s="1223" t="s">
        <v>3730</v>
      </c>
      <c r="L408" s="1303">
        <v>45926</v>
      </c>
      <c r="M408" s="218" t="s">
        <v>10467</v>
      </c>
      <c r="N408" s="1223" t="s">
        <v>5539</v>
      </c>
      <c r="O408" s="1303">
        <v>45929</v>
      </c>
      <c r="P408" s="949"/>
      <c r="Q408" s="1223" t="s">
        <v>3748</v>
      </c>
      <c r="R408" s="1303">
        <v>45979</v>
      </c>
      <c r="S408" s="218" t="s">
        <v>11341</v>
      </c>
      <c r="T408" s="725"/>
      <c r="U408" s="725"/>
      <c r="V408" s="725"/>
      <c r="W408" s="725"/>
      <c r="X408" s="725"/>
      <c r="Y408" s="725"/>
      <c r="Z408" s="725"/>
      <c r="AA408" s="725"/>
      <c r="AB408" s="725"/>
      <c r="AC408" s="725"/>
      <c r="AD408" s="725"/>
      <c r="AE408" s="725"/>
      <c r="AF408" s="725"/>
      <c r="AG408" s="725"/>
      <c r="AH408" s="725"/>
      <c r="AI408" s="725"/>
      <c r="AJ408" s="725"/>
      <c r="AK408" s="725"/>
      <c r="AL408" s="725"/>
      <c r="AM408" s="725"/>
      <c r="AN408" s="725"/>
      <c r="AO408" s="725"/>
      <c r="AP408" s="725"/>
      <c r="AQ408" s="725"/>
      <c r="AR408" s="725"/>
      <c r="AS408" s="725"/>
      <c r="AT408" s="725"/>
      <c r="AU408" s="725"/>
      <c r="AV408" s="725"/>
      <c r="AW408" s="725"/>
      <c r="AX408" s="725"/>
      <c r="AY408" s="725"/>
      <c r="AZ408" s="725"/>
    </row>
    <row r="409" spans="1:52" s="731" customFormat="1" ht="15" x14ac:dyDescent="0.25">
      <c r="A409" s="948" t="s">
        <v>8263</v>
      </c>
      <c r="B409" s="855"/>
      <c r="C409" s="855" t="s">
        <v>8603</v>
      </c>
      <c r="D409" s="851" t="s">
        <v>10466</v>
      </c>
      <c r="E409" s="847" t="s">
        <v>10457</v>
      </c>
      <c r="F409" s="813">
        <f t="shared" si="50"/>
        <v>45979</v>
      </c>
      <c r="G409" s="814" t="str">
        <f t="shared" si="46"/>
        <v>A</v>
      </c>
      <c r="H409" s="941" t="str">
        <f t="shared" si="47"/>
        <v>MR_DER-1370_25</v>
      </c>
      <c r="I409" s="816" t="str">
        <f t="shared" si="48"/>
        <v>ND</v>
      </c>
      <c r="J409" s="816" t="str">
        <f t="shared" si="49"/>
        <v>ND</v>
      </c>
      <c r="K409" s="1223" t="s">
        <v>3730</v>
      </c>
      <c r="L409" s="1303">
        <v>45926</v>
      </c>
      <c r="M409" s="218" t="s">
        <v>10467</v>
      </c>
      <c r="N409" s="1223" t="s">
        <v>5539</v>
      </c>
      <c r="O409" s="1303">
        <v>45929</v>
      </c>
      <c r="P409" s="949"/>
      <c r="Q409" s="1223" t="s">
        <v>3748</v>
      </c>
      <c r="R409" s="1303">
        <v>45979</v>
      </c>
      <c r="S409" s="218" t="s">
        <v>11341</v>
      </c>
      <c r="T409" s="725"/>
      <c r="U409" s="725"/>
      <c r="V409" s="725"/>
      <c r="W409" s="725"/>
      <c r="X409" s="725"/>
      <c r="Y409" s="725"/>
      <c r="Z409" s="725"/>
      <c r="AA409" s="725"/>
      <c r="AB409" s="725"/>
      <c r="AC409" s="725"/>
      <c r="AD409" s="725"/>
      <c r="AE409" s="725"/>
      <c r="AF409" s="725"/>
      <c r="AG409" s="725"/>
      <c r="AH409" s="725"/>
      <c r="AI409" s="725"/>
      <c r="AJ409" s="725"/>
      <c r="AK409" s="725"/>
      <c r="AL409" s="725"/>
      <c r="AM409" s="725"/>
      <c r="AN409" s="725"/>
      <c r="AO409" s="725"/>
      <c r="AP409" s="725"/>
      <c r="AQ409" s="725"/>
      <c r="AR409" s="725"/>
      <c r="AS409" s="725"/>
      <c r="AT409" s="725"/>
      <c r="AU409" s="725"/>
      <c r="AV409" s="725"/>
      <c r="AW409" s="725"/>
      <c r="AX409" s="725"/>
      <c r="AY409" s="725"/>
      <c r="AZ409" s="725"/>
    </row>
    <row r="410" spans="1:52" s="731" customFormat="1" ht="15" x14ac:dyDescent="0.25">
      <c r="A410" s="948" t="s">
        <v>8263</v>
      </c>
      <c r="B410" s="855"/>
      <c r="C410" s="855" t="s">
        <v>8603</v>
      </c>
      <c r="D410" s="851" t="s">
        <v>10466</v>
      </c>
      <c r="E410" s="847" t="s">
        <v>10458</v>
      </c>
      <c r="F410" s="813">
        <f t="shared" si="50"/>
        <v>45979</v>
      </c>
      <c r="G410" s="814" t="str">
        <f t="shared" si="46"/>
        <v>A</v>
      </c>
      <c r="H410" s="941" t="str">
        <f t="shared" si="47"/>
        <v>MR_DER-1370_25</v>
      </c>
      <c r="I410" s="816" t="str">
        <f t="shared" si="48"/>
        <v>ND</v>
      </c>
      <c r="J410" s="816" t="str">
        <f t="shared" si="49"/>
        <v>ND</v>
      </c>
      <c r="K410" s="1223" t="s">
        <v>3730</v>
      </c>
      <c r="L410" s="1303">
        <v>45926</v>
      </c>
      <c r="M410" s="218" t="s">
        <v>10467</v>
      </c>
      <c r="N410" s="1223" t="s">
        <v>5539</v>
      </c>
      <c r="O410" s="1303">
        <v>45929</v>
      </c>
      <c r="P410" s="949"/>
      <c r="Q410" s="1223" t="s">
        <v>3748</v>
      </c>
      <c r="R410" s="1303">
        <v>45979</v>
      </c>
      <c r="S410" s="218" t="s">
        <v>11341</v>
      </c>
      <c r="T410" s="725"/>
      <c r="U410" s="725"/>
      <c r="V410" s="725"/>
      <c r="W410" s="725"/>
      <c r="X410" s="725"/>
      <c r="Y410" s="725"/>
      <c r="Z410" s="725"/>
      <c r="AA410" s="725"/>
      <c r="AB410" s="725"/>
      <c r="AC410" s="725"/>
      <c r="AD410" s="725"/>
      <c r="AE410" s="725"/>
      <c r="AF410" s="725"/>
      <c r="AG410" s="725"/>
      <c r="AH410" s="725"/>
      <c r="AI410" s="725"/>
      <c r="AJ410" s="725"/>
      <c r="AK410" s="725"/>
      <c r="AL410" s="725"/>
      <c r="AM410" s="725"/>
      <c r="AN410" s="725"/>
      <c r="AO410" s="725"/>
      <c r="AP410" s="725"/>
      <c r="AQ410" s="725"/>
      <c r="AR410" s="725"/>
      <c r="AS410" s="725"/>
      <c r="AT410" s="725"/>
      <c r="AU410" s="725"/>
      <c r="AV410" s="725"/>
      <c r="AW410" s="725"/>
      <c r="AX410" s="725"/>
      <c r="AY410" s="725"/>
      <c r="AZ410" s="725"/>
    </row>
    <row r="411" spans="1:52" s="731" customFormat="1" ht="15" x14ac:dyDescent="0.25">
      <c r="A411" s="948" t="s">
        <v>8263</v>
      </c>
      <c r="B411" s="855"/>
      <c r="C411" s="855" t="s">
        <v>8603</v>
      </c>
      <c r="D411" s="851" t="s">
        <v>10466</v>
      </c>
      <c r="E411" s="847" t="s">
        <v>10459</v>
      </c>
      <c r="F411" s="813">
        <f t="shared" si="50"/>
        <v>45979</v>
      </c>
      <c r="G411" s="814" t="str">
        <f t="shared" si="46"/>
        <v>A</v>
      </c>
      <c r="H411" s="941" t="str">
        <f t="shared" si="47"/>
        <v>MR_DER-1370_25</v>
      </c>
      <c r="I411" s="816" t="str">
        <f t="shared" si="48"/>
        <v>ND</v>
      </c>
      <c r="J411" s="816" t="str">
        <f t="shared" si="49"/>
        <v>ND</v>
      </c>
      <c r="K411" s="1223" t="s">
        <v>3730</v>
      </c>
      <c r="L411" s="1303">
        <v>45926</v>
      </c>
      <c r="M411" s="218" t="s">
        <v>10467</v>
      </c>
      <c r="N411" s="1223" t="s">
        <v>5539</v>
      </c>
      <c r="O411" s="1303">
        <v>45929</v>
      </c>
      <c r="P411" s="949"/>
      <c r="Q411" s="1223" t="s">
        <v>3748</v>
      </c>
      <c r="R411" s="1303">
        <v>45979</v>
      </c>
      <c r="S411" s="218" t="s">
        <v>11341</v>
      </c>
      <c r="T411" s="725"/>
      <c r="U411" s="725"/>
      <c r="V411" s="725"/>
      <c r="W411" s="725"/>
      <c r="X411" s="725"/>
      <c r="Y411" s="725"/>
      <c r="Z411" s="725"/>
      <c r="AA411" s="725"/>
      <c r="AB411" s="725"/>
      <c r="AC411" s="725"/>
      <c r="AD411" s="725"/>
      <c r="AE411" s="725"/>
      <c r="AF411" s="725"/>
      <c r="AG411" s="725"/>
      <c r="AH411" s="725"/>
      <c r="AI411" s="725"/>
      <c r="AJ411" s="725"/>
      <c r="AK411" s="725"/>
      <c r="AL411" s="725"/>
      <c r="AM411" s="725"/>
      <c r="AN411" s="725"/>
      <c r="AO411" s="725"/>
      <c r="AP411" s="725"/>
      <c r="AQ411" s="725"/>
      <c r="AR411" s="725"/>
      <c r="AS411" s="725"/>
      <c r="AT411" s="725"/>
      <c r="AU411" s="725"/>
      <c r="AV411" s="725"/>
      <c r="AW411" s="725"/>
      <c r="AX411" s="725"/>
      <c r="AY411" s="725"/>
      <c r="AZ411" s="725"/>
    </row>
    <row r="412" spans="1:52" s="731" customFormat="1" ht="15" x14ac:dyDescent="0.25">
      <c r="A412" s="948" t="s">
        <v>8263</v>
      </c>
      <c r="B412" s="855"/>
      <c r="C412" s="855" t="s">
        <v>8603</v>
      </c>
      <c r="D412" s="851" t="s">
        <v>10466</v>
      </c>
      <c r="E412" s="847" t="s">
        <v>10460</v>
      </c>
      <c r="F412" s="813">
        <f t="shared" si="50"/>
        <v>45979</v>
      </c>
      <c r="G412" s="814" t="str">
        <f t="shared" si="46"/>
        <v>A</v>
      </c>
      <c r="H412" s="941" t="str">
        <f t="shared" si="47"/>
        <v>MR_DER-1370_25</v>
      </c>
      <c r="I412" s="816" t="str">
        <f t="shared" si="48"/>
        <v>ND</v>
      </c>
      <c r="J412" s="816" t="str">
        <f t="shared" si="49"/>
        <v>ND</v>
      </c>
      <c r="K412" s="1223" t="s">
        <v>3730</v>
      </c>
      <c r="L412" s="1303">
        <v>45926</v>
      </c>
      <c r="M412" s="218" t="s">
        <v>10467</v>
      </c>
      <c r="N412" s="1223" t="s">
        <v>5539</v>
      </c>
      <c r="O412" s="1303">
        <v>45929</v>
      </c>
      <c r="P412" s="949"/>
      <c r="Q412" s="1223" t="s">
        <v>3748</v>
      </c>
      <c r="R412" s="1303">
        <v>45979</v>
      </c>
      <c r="S412" s="218" t="s">
        <v>11341</v>
      </c>
      <c r="T412" s="725"/>
      <c r="U412" s="725"/>
      <c r="V412" s="725"/>
      <c r="W412" s="725"/>
      <c r="X412" s="725"/>
      <c r="Y412" s="725"/>
      <c r="Z412" s="725"/>
      <c r="AA412" s="725"/>
      <c r="AB412" s="725"/>
      <c r="AC412" s="725"/>
      <c r="AD412" s="725"/>
      <c r="AE412" s="725"/>
      <c r="AF412" s="725"/>
      <c r="AG412" s="725"/>
      <c r="AH412" s="725"/>
      <c r="AI412" s="725"/>
      <c r="AJ412" s="725"/>
      <c r="AK412" s="725"/>
      <c r="AL412" s="725"/>
      <c r="AM412" s="725"/>
      <c r="AN412" s="725"/>
      <c r="AO412" s="725"/>
      <c r="AP412" s="725"/>
      <c r="AQ412" s="725"/>
      <c r="AR412" s="725"/>
      <c r="AS412" s="725"/>
      <c r="AT412" s="725"/>
      <c r="AU412" s="725"/>
      <c r="AV412" s="725"/>
      <c r="AW412" s="725"/>
      <c r="AX412" s="725"/>
      <c r="AY412" s="725"/>
      <c r="AZ412" s="725"/>
    </row>
    <row r="413" spans="1:52" s="731" customFormat="1" ht="15" x14ac:dyDescent="0.25">
      <c r="A413" s="948" t="s">
        <v>8263</v>
      </c>
      <c r="B413" s="855"/>
      <c r="C413" s="855" t="s">
        <v>8603</v>
      </c>
      <c r="D413" s="851" t="s">
        <v>10466</v>
      </c>
      <c r="E413" s="847" t="s">
        <v>10461</v>
      </c>
      <c r="F413" s="813">
        <f t="shared" si="50"/>
        <v>45979</v>
      </c>
      <c r="G413" s="814" t="str">
        <f t="shared" si="46"/>
        <v>A</v>
      </c>
      <c r="H413" s="941" t="str">
        <f t="shared" si="47"/>
        <v>MR_DER-1370_25</v>
      </c>
      <c r="I413" s="816" t="str">
        <f t="shared" si="48"/>
        <v>ND</v>
      </c>
      <c r="J413" s="816" t="str">
        <f t="shared" si="49"/>
        <v>ND</v>
      </c>
      <c r="K413" s="1223" t="s">
        <v>3730</v>
      </c>
      <c r="L413" s="1303">
        <v>45926</v>
      </c>
      <c r="M413" s="218" t="s">
        <v>10467</v>
      </c>
      <c r="N413" s="1223" t="s">
        <v>5539</v>
      </c>
      <c r="O413" s="1303">
        <v>45929</v>
      </c>
      <c r="P413" s="949"/>
      <c r="Q413" s="1223" t="s">
        <v>3748</v>
      </c>
      <c r="R413" s="1303">
        <v>45979</v>
      </c>
      <c r="S413" s="218" t="s">
        <v>11341</v>
      </c>
      <c r="T413" s="725"/>
      <c r="U413" s="725"/>
      <c r="V413" s="725"/>
      <c r="W413" s="725"/>
      <c r="X413" s="725"/>
      <c r="Y413" s="725"/>
      <c r="Z413" s="725"/>
      <c r="AA413" s="725"/>
      <c r="AB413" s="725"/>
      <c r="AC413" s="725"/>
      <c r="AD413" s="725"/>
      <c r="AE413" s="725"/>
      <c r="AF413" s="725"/>
      <c r="AG413" s="725"/>
      <c r="AH413" s="725"/>
      <c r="AI413" s="725"/>
      <c r="AJ413" s="725"/>
      <c r="AK413" s="725"/>
      <c r="AL413" s="725"/>
      <c r="AM413" s="725"/>
      <c r="AN413" s="725"/>
      <c r="AO413" s="725"/>
      <c r="AP413" s="725"/>
      <c r="AQ413" s="725"/>
      <c r="AR413" s="725"/>
      <c r="AS413" s="725"/>
      <c r="AT413" s="725"/>
      <c r="AU413" s="725"/>
      <c r="AV413" s="725"/>
      <c r="AW413" s="725"/>
      <c r="AX413" s="725"/>
      <c r="AY413" s="725"/>
      <c r="AZ413" s="725"/>
    </row>
    <row r="414" spans="1:52" s="731" customFormat="1" ht="15" x14ac:dyDescent="0.25">
      <c r="A414" s="948" t="s">
        <v>8263</v>
      </c>
      <c r="B414" s="855"/>
      <c r="C414" s="855" t="s">
        <v>8603</v>
      </c>
      <c r="D414" s="851" t="s">
        <v>10466</v>
      </c>
      <c r="E414" s="847" t="s">
        <v>10462</v>
      </c>
      <c r="F414" s="813">
        <f t="shared" si="50"/>
        <v>45979</v>
      </c>
      <c r="G414" s="814" t="str">
        <f t="shared" si="46"/>
        <v>A</v>
      </c>
      <c r="H414" s="941" t="str">
        <f t="shared" si="47"/>
        <v>MR_DER-1370_25</v>
      </c>
      <c r="I414" s="816" t="str">
        <f t="shared" si="48"/>
        <v>ND</v>
      </c>
      <c r="J414" s="816" t="str">
        <f t="shared" si="49"/>
        <v>ND</v>
      </c>
      <c r="K414" s="1223" t="s">
        <v>3730</v>
      </c>
      <c r="L414" s="1303">
        <v>45926</v>
      </c>
      <c r="M414" s="218" t="s">
        <v>10467</v>
      </c>
      <c r="N414" s="1223" t="s">
        <v>5539</v>
      </c>
      <c r="O414" s="1303">
        <v>45929</v>
      </c>
      <c r="P414" s="949"/>
      <c r="Q414" s="1223" t="s">
        <v>3748</v>
      </c>
      <c r="R414" s="1303">
        <v>45979</v>
      </c>
      <c r="S414" s="218" t="s">
        <v>11341</v>
      </c>
      <c r="T414" s="725"/>
      <c r="U414" s="725"/>
      <c r="V414" s="725"/>
      <c r="W414" s="725"/>
      <c r="X414" s="725"/>
      <c r="Y414" s="725"/>
      <c r="Z414" s="725"/>
      <c r="AA414" s="725"/>
      <c r="AB414" s="725"/>
      <c r="AC414" s="725"/>
      <c r="AD414" s="725"/>
      <c r="AE414" s="725"/>
      <c r="AF414" s="725"/>
      <c r="AG414" s="725"/>
      <c r="AH414" s="725"/>
      <c r="AI414" s="725"/>
      <c r="AJ414" s="725"/>
      <c r="AK414" s="725"/>
      <c r="AL414" s="725"/>
      <c r="AM414" s="725"/>
      <c r="AN414" s="725"/>
      <c r="AO414" s="725"/>
      <c r="AP414" s="725"/>
      <c r="AQ414" s="725"/>
      <c r="AR414" s="725"/>
      <c r="AS414" s="725"/>
      <c r="AT414" s="725"/>
      <c r="AU414" s="725"/>
      <c r="AV414" s="725"/>
      <c r="AW414" s="725"/>
      <c r="AX414" s="725"/>
      <c r="AY414" s="725"/>
      <c r="AZ414" s="725"/>
    </row>
    <row r="415" spans="1:52" s="731" customFormat="1" ht="15" x14ac:dyDescent="0.25">
      <c r="A415" s="948" t="s">
        <v>8263</v>
      </c>
      <c r="B415" s="855"/>
      <c r="C415" s="855" t="s">
        <v>8603</v>
      </c>
      <c r="D415" s="851" t="s">
        <v>10466</v>
      </c>
      <c r="E415" s="847" t="s">
        <v>10463</v>
      </c>
      <c r="F415" s="813">
        <f t="shared" si="50"/>
        <v>45979</v>
      </c>
      <c r="G415" s="814" t="str">
        <f t="shared" si="46"/>
        <v>A</v>
      </c>
      <c r="H415" s="941" t="str">
        <f t="shared" si="47"/>
        <v>MR_DER-1370_25</v>
      </c>
      <c r="I415" s="816" t="str">
        <f t="shared" si="48"/>
        <v>ND</v>
      </c>
      <c r="J415" s="816" t="str">
        <f t="shared" si="49"/>
        <v>ND</v>
      </c>
      <c r="K415" s="1223" t="s">
        <v>3730</v>
      </c>
      <c r="L415" s="1303">
        <v>45926</v>
      </c>
      <c r="M415" s="218" t="s">
        <v>10467</v>
      </c>
      <c r="N415" s="1223" t="s">
        <v>5539</v>
      </c>
      <c r="O415" s="1303">
        <v>45929</v>
      </c>
      <c r="P415" s="949"/>
      <c r="Q415" s="1223" t="s">
        <v>3748</v>
      </c>
      <c r="R415" s="1303">
        <v>45979</v>
      </c>
      <c r="S415" s="218" t="s">
        <v>11341</v>
      </c>
      <c r="T415" s="725"/>
      <c r="U415" s="725"/>
      <c r="V415" s="725"/>
      <c r="W415" s="725"/>
      <c r="X415" s="725"/>
      <c r="Y415" s="725"/>
      <c r="Z415" s="725"/>
      <c r="AA415" s="725"/>
      <c r="AB415" s="725"/>
      <c r="AC415" s="725"/>
      <c r="AD415" s="725"/>
      <c r="AE415" s="725"/>
      <c r="AF415" s="725"/>
      <c r="AG415" s="725"/>
      <c r="AH415" s="725"/>
      <c r="AI415" s="725"/>
      <c r="AJ415" s="725"/>
      <c r="AK415" s="725"/>
      <c r="AL415" s="725"/>
      <c r="AM415" s="725"/>
      <c r="AN415" s="725"/>
      <c r="AO415" s="725"/>
      <c r="AP415" s="725"/>
      <c r="AQ415" s="725"/>
      <c r="AR415" s="725"/>
      <c r="AS415" s="725"/>
      <c r="AT415" s="725"/>
      <c r="AU415" s="725"/>
      <c r="AV415" s="725"/>
      <c r="AW415" s="725"/>
      <c r="AX415" s="725"/>
      <c r="AY415" s="725"/>
      <c r="AZ415" s="725"/>
    </row>
    <row r="416" spans="1:52" s="731" customFormat="1" ht="15" x14ac:dyDescent="0.25">
      <c r="A416" s="947" t="s">
        <v>8263</v>
      </c>
      <c r="B416" s="844">
        <f t="shared" ref="B416:B441" si="51">IF(LEFT(E416,2)="DE",0,1)</f>
        <v>0</v>
      </c>
      <c r="C416" s="844">
        <f t="shared" ref="C416:C441" si="52">IF(LEFT(E416,2)="DE",1,0)</f>
        <v>1</v>
      </c>
      <c r="D416" s="820" t="s">
        <v>6695</v>
      </c>
      <c r="E416" s="812" t="s">
        <v>2856</v>
      </c>
      <c r="F416" s="1126">
        <f t="shared" ref="F416:F453" si="53">IF(L416&lt;&gt;0,MAX(L416,R416,X416,AD416),"NE")</f>
        <v>45979</v>
      </c>
      <c r="G416" s="814" t="str">
        <f t="shared" si="46"/>
        <v>A</v>
      </c>
      <c r="H416" s="941" t="str">
        <f t="shared" si="47"/>
        <v>MR_DER-1371_25</v>
      </c>
      <c r="I416" s="1127" t="str">
        <f t="shared" si="48"/>
        <v>ND</v>
      </c>
      <c r="J416" s="816" t="str">
        <f t="shared" si="49"/>
        <v>ND</v>
      </c>
      <c r="K416" s="1042" t="s">
        <v>3730</v>
      </c>
      <c r="L416" s="1305">
        <v>45932</v>
      </c>
      <c r="M416" s="218" t="s">
        <v>10607</v>
      </c>
      <c r="N416" s="1042" t="s">
        <v>5539</v>
      </c>
      <c r="O416" s="1305">
        <v>45936</v>
      </c>
      <c r="Q416" s="1042" t="s">
        <v>3748</v>
      </c>
      <c r="R416" s="1305">
        <v>45979</v>
      </c>
      <c r="S416" s="218" t="s">
        <v>11342</v>
      </c>
    </row>
    <row r="417" spans="1:19" s="731" customFormat="1" ht="15" x14ac:dyDescent="0.25">
      <c r="A417" s="947" t="s">
        <v>8263</v>
      </c>
      <c r="B417" s="844">
        <f t="shared" si="51"/>
        <v>0</v>
      </c>
      <c r="C417" s="844">
        <f t="shared" si="52"/>
        <v>1</v>
      </c>
      <c r="D417" s="820" t="s">
        <v>6695</v>
      </c>
      <c r="E417" s="812" t="s">
        <v>2857</v>
      </c>
      <c r="F417" s="1126">
        <f t="shared" si="53"/>
        <v>45979</v>
      </c>
      <c r="G417" s="814" t="str">
        <f t="shared" si="46"/>
        <v>A</v>
      </c>
      <c r="H417" s="941" t="str">
        <f t="shared" si="47"/>
        <v>MR_DER-1371_25</v>
      </c>
      <c r="I417" s="1127" t="str">
        <f t="shared" si="48"/>
        <v>ND</v>
      </c>
      <c r="J417" s="816" t="str">
        <f t="shared" si="49"/>
        <v>ND</v>
      </c>
      <c r="K417" s="1042" t="s">
        <v>3730</v>
      </c>
      <c r="L417" s="1305">
        <v>45932</v>
      </c>
      <c r="M417" s="218" t="s">
        <v>10607</v>
      </c>
      <c r="N417" s="1042" t="s">
        <v>5539</v>
      </c>
      <c r="O417" s="1305">
        <v>45936</v>
      </c>
      <c r="Q417" s="1042" t="s">
        <v>3748</v>
      </c>
      <c r="R417" s="1305">
        <v>45979</v>
      </c>
      <c r="S417" s="218" t="s">
        <v>11342</v>
      </c>
    </row>
    <row r="418" spans="1:19" s="731" customFormat="1" ht="15" x14ac:dyDescent="0.25">
      <c r="A418" s="947" t="s">
        <v>8263</v>
      </c>
      <c r="B418" s="844">
        <f t="shared" si="51"/>
        <v>0</v>
      </c>
      <c r="C418" s="844">
        <f t="shared" si="52"/>
        <v>1</v>
      </c>
      <c r="D418" s="820" t="s">
        <v>6695</v>
      </c>
      <c r="E418" s="812" t="s">
        <v>2858</v>
      </c>
      <c r="F418" s="1126">
        <f t="shared" si="53"/>
        <v>45979</v>
      </c>
      <c r="G418" s="814" t="str">
        <f t="shared" si="46"/>
        <v>A</v>
      </c>
      <c r="H418" s="941" t="str">
        <f t="shared" si="47"/>
        <v>MR_DER-1371_25</v>
      </c>
      <c r="I418" s="1127" t="str">
        <f t="shared" si="48"/>
        <v>ND</v>
      </c>
      <c r="J418" s="816" t="str">
        <f t="shared" si="49"/>
        <v>ND</v>
      </c>
      <c r="K418" s="1042" t="s">
        <v>3730</v>
      </c>
      <c r="L418" s="1305">
        <v>45932</v>
      </c>
      <c r="M418" s="218" t="s">
        <v>10607</v>
      </c>
      <c r="N418" s="1042" t="s">
        <v>5539</v>
      </c>
      <c r="O418" s="1305">
        <v>45936</v>
      </c>
      <c r="Q418" s="1042" t="s">
        <v>3748</v>
      </c>
      <c r="R418" s="1305">
        <v>45979</v>
      </c>
      <c r="S418" s="218" t="s">
        <v>11342</v>
      </c>
    </row>
    <row r="419" spans="1:19" s="731" customFormat="1" ht="15" x14ac:dyDescent="0.25">
      <c r="A419" s="947" t="s">
        <v>8263</v>
      </c>
      <c r="B419" s="844">
        <f t="shared" si="51"/>
        <v>0</v>
      </c>
      <c r="C419" s="844">
        <f t="shared" si="52"/>
        <v>1</v>
      </c>
      <c r="D419" s="820" t="s">
        <v>6695</v>
      </c>
      <c r="E419" s="812" t="s">
        <v>2859</v>
      </c>
      <c r="F419" s="1126">
        <f t="shared" si="53"/>
        <v>45979</v>
      </c>
      <c r="G419" s="814" t="str">
        <f t="shared" si="46"/>
        <v>A</v>
      </c>
      <c r="H419" s="941" t="str">
        <f t="shared" si="47"/>
        <v>MR_DER-1371_25</v>
      </c>
      <c r="I419" s="1127" t="str">
        <f t="shared" si="48"/>
        <v>ND</v>
      </c>
      <c r="J419" s="816" t="str">
        <f t="shared" si="49"/>
        <v>ND</v>
      </c>
      <c r="K419" s="1042" t="s">
        <v>3730</v>
      </c>
      <c r="L419" s="1305">
        <v>45932</v>
      </c>
      <c r="M419" s="218" t="s">
        <v>10607</v>
      </c>
      <c r="N419" s="1042" t="s">
        <v>5539</v>
      </c>
      <c r="O419" s="1305">
        <v>45936</v>
      </c>
      <c r="Q419" s="1042" t="s">
        <v>3748</v>
      </c>
      <c r="R419" s="1305">
        <v>45979</v>
      </c>
      <c r="S419" s="218" t="s">
        <v>11342</v>
      </c>
    </row>
    <row r="420" spans="1:19" s="731" customFormat="1" ht="15" x14ac:dyDescent="0.25">
      <c r="A420" s="947" t="s">
        <v>8263</v>
      </c>
      <c r="B420" s="844">
        <f t="shared" si="51"/>
        <v>0</v>
      </c>
      <c r="C420" s="844">
        <f t="shared" si="52"/>
        <v>1</v>
      </c>
      <c r="D420" s="820" t="s">
        <v>6695</v>
      </c>
      <c r="E420" s="812" t="s">
        <v>2860</v>
      </c>
      <c r="F420" s="1126">
        <f t="shared" si="53"/>
        <v>45979</v>
      </c>
      <c r="G420" s="814" t="str">
        <f t="shared" si="46"/>
        <v>A</v>
      </c>
      <c r="H420" s="941" t="str">
        <f t="shared" si="47"/>
        <v>MR_DER-1371_25</v>
      </c>
      <c r="I420" s="1127" t="str">
        <f t="shared" si="48"/>
        <v>ND</v>
      </c>
      <c r="J420" s="816" t="str">
        <f t="shared" si="49"/>
        <v>ND</v>
      </c>
      <c r="K420" s="1042" t="s">
        <v>3730</v>
      </c>
      <c r="L420" s="1305">
        <v>45932</v>
      </c>
      <c r="M420" s="218" t="s">
        <v>10607</v>
      </c>
      <c r="N420" s="1042" t="s">
        <v>5539</v>
      </c>
      <c r="O420" s="1305">
        <v>45936</v>
      </c>
      <c r="Q420" s="1042" t="s">
        <v>3748</v>
      </c>
      <c r="R420" s="1305">
        <v>45979</v>
      </c>
      <c r="S420" s="218" t="s">
        <v>11342</v>
      </c>
    </row>
    <row r="421" spans="1:19" s="731" customFormat="1" ht="15" x14ac:dyDescent="0.25">
      <c r="A421" s="947" t="s">
        <v>8263</v>
      </c>
      <c r="B421" s="844">
        <f t="shared" si="51"/>
        <v>0</v>
      </c>
      <c r="C421" s="844">
        <f t="shared" si="52"/>
        <v>1</v>
      </c>
      <c r="D421" s="820" t="s">
        <v>6695</v>
      </c>
      <c r="E421" s="812" t="s">
        <v>2861</v>
      </c>
      <c r="F421" s="1126">
        <f t="shared" si="53"/>
        <v>45979</v>
      </c>
      <c r="G421" s="814" t="str">
        <f t="shared" si="46"/>
        <v>A</v>
      </c>
      <c r="H421" s="941" t="str">
        <f t="shared" si="47"/>
        <v>MR_DER-1371_25</v>
      </c>
      <c r="I421" s="1127" t="str">
        <f t="shared" si="48"/>
        <v>ND</v>
      </c>
      <c r="J421" s="816" t="str">
        <f t="shared" si="49"/>
        <v>ND</v>
      </c>
      <c r="K421" s="1042" t="s">
        <v>3730</v>
      </c>
      <c r="L421" s="1305">
        <v>45932</v>
      </c>
      <c r="M421" s="218" t="s">
        <v>10607</v>
      </c>
      <c r="N421" s="1042" t="s">
        <v>5539</v>
      </c>
      <c r="O421" s="1305">
        <v>45936</v>
      </c>
      <c r="Q421" s="1042" t="s">
        <v>3748</v>
      </c>
      <c r="R421" s="1305">
        <v>45979</v>
      </c>
      <c r="S421" s="218" t="s">
        <v>11342</v>
      </c>
    </row>
    <row r="422" spans="1:19" s="731" customFormat="1" ht="15" x14ac:dyDescent="0.25">
      <c r="A422" s="947" t="s">
        <v>8263</v>
      </c>
      <c r="B422" s="844">
        <f t="shared" si="51"/>
        <v>0</v>
      </c>
      <c r="C422" s="844">
        <f t="shared" si="52"/>
        <v>1</v>
      </c>
      <c r="D422" s="820" t="s">
        <v>6695</v>
      </c>
      <c r="E422" s="812" t="s">
        <v>2862</v>
      </c>
      <c r="F422" s="1126">
        <f t="shared" si="53"/>
        <v>45979</v>
      </c>
      <c r="G422" s="814" t="str">
        <f t="shared" si="46"/>
        <v>A</v>
      </c>
      <c r="H422" s="941" t="str">
        <f t="shared" si="47"/>
        <v>MR_DER-1371_25</v>
      </c>
      <c r="I422" s="1127" t="str">
        <f t="shared" si="48"/>
        <v>ND</v>
      </c>
      <c r="J422" s="816" t="str">
        <f t="shared" si="49"/>
        <v>ND</v>
      </c>
      <c r="K422" s="1042" t="s">
        <v>3730</v>
      </c>
      <c r="L422" s="1305">
        <v>45932</v>
      </c>
      <c r="M422" s="218" t="s">
        <v>10607</v>
      </c>
      <c r="N422" s="1042" t="s">
        <v>5539</v>
      </c>
      <c r="O422" s="1305">
        <v>45936</v>
      </c>
      <c r="Q422" s="1042" t="s">
        <v>3748</v>
      </c>
      <c r="R422" s="1305">
        <v>45979</v>
      </c>
      <c r="S422" s="218" t="s">
        <v>11342</v>
      </c>
    </row>
    <row r="423" spans="1:19" s="731" customFormat="1" ht="15" x14ac:dyDescent="0.25">
      <c r="A423" s="947" t="s">
        <v>8263</v>
      </c>
      <c r="B423" s="844">
        <f t="shared" si="51"/>
        <v>0</v>
      </c>
      <c r="C423" s="844">
        <f t="shared" si="52"/>
        <v>1</v>
      </c>
      <c r="D423" s="820" t="s">
        <v>6695</v>
      </c>
      <c r="E423" s="812" t="s">
        <v>2863</v>
      </c>
      <c r="F423" s="1126">
        <f t="shared" si="53"/>
        <v>45979</v>
      </c>
      <c r="G423" s="814" t="str">
        <f t="shared" si="46"/>
        <v>A</v>
      </c>
      <c r="H423" s="941" t="str">
        <f t="shared" si="47"/>
        <v>MR_DER-1371_25</v>
      </c>
      <c r="I423" s="1127" t="str">
        <f t="shared" si="48"/>
        <v>ND</v>
      </c>
      <c r="J423" s="816" t="str">
        <f t="shared" si="49"/>
        <v>ND</v>
      </c>
      <c r="K423" s="1042" t="s">
        <v>3730</v>
      </c>
      <c r="L423" s="1305">
        <v>45932</v>
      </c>
      <c r="M423" s="218" t="s">
        <v>10607</v>
      </c>
      <c r="N423" s="1042" t="s">
        <v>5539</v>
      </c>
      <c r="O423" s="1305">
        <v>45936</v>
      </c>
      <c r="Q423" s="1042" t="s">
        <v>3748</v>
      </c>
      <c r="R423" s="1305">
        <v>45979</v>
      </c>
      <c r="S423" s="218" t="s">
        <v>11342</v>
      </c>
    </row>
    <row r="424" spans="1:19" s="731" customFormat="1" ht="15" x14ac:dyDescent="0.25">
      <c r="A424" s="947" t="s">
        <v>8263</v>
      </c>
      <c r="B424" s="844">
        <f t="shared" si="51"/>
        <v>0</v>
      </c>
      <c r="C424" s="844">
        <f t="shared" si="52"/>
        <v>1</v>
      </c>
      <c r="D424" s="820" t="s">
        <v>6695</v>
      </c>
      <c r="E424" s="812" t="s">
        <v>2864</v>
      </c>
      <c r="F424" s="1126">
        <f t="shared" si="53"/>
        <v>45979</v>
      </c>
      <c r="G424" s="814" t="str">
        <f t="shared" si="46"/>
        <v>A</v>
      </c>
      <c r="H424" s="941" t="str">
        <f t="shared" si="47"/>
        <v>MR_DER-1371_25</v>
      </c>
      <c r="I424" s="1127" t="str">
        <f t="shared" si="48"/>
        <v>ND</v>
      </c>
      <c r="J424" s="816" t="str">
        <f t="shared" si="49"/>
        <v>ND</v>
      </c>
      <c r="K424" s="1042" t="s">
        <v>3730</v>
      </c>
      <c r="L424" s="1305">
        <v>45932</v>
      </c>
      <c r="M424" s="218" t="s">
        <v>10607</v>
      </c>
      <c r="N424" s="1042" t="s">
        <v>5539</v>
      </c>
      <c r="O424" s="1305">
        <v>45936</v>
      </c>
      <c r="Q424" s="1042" t="s">
        <v>3748</v>
      </c>
      <c r="R424" s="1305">
        <v>45979</v>
      </c>
      <c r="S424" s="218" t="s">
        <v>11342</v>
      </c>
    </row>
    <row r="425" spans="1:19" s="731" customFormat="1" ht="15" x14ac:dyDescent="0.25">
      <c r="A425" s="947" t="s">
        <v>8263</v>
      </c>
      <c r="B425" s="844">
        <f t="shared" si="51"/>
        <v>0</v>
      </c>
      <c r="C425" s="844">
        <f t="shared" si="52"/>
        <v>1</v>
      </c>
      <c r="D425" s="820" t="s">
        <v>6695</v>
      </c>
      <c r="E425" s="812" t="s">
        <v>2865</v>
      </c>
      <c r="F425" s="1126">
        <f t="shared" si="53"/>
        <v>45979</v>
      </c>
      <c r="G425" s="814" t="str">
        <f t="shared" si="46"/>
        <v>A</v>
      </c>
      <c r="H425" s="941" t="str">
        <f t="shared" si="47"/>
        <v>MR_DER-1371_25</v>
      </c>
      <c r="I425" s="1127" t="str">
        <f t="shared" si="48"/>
        <v>ND</v>
      </c>
      <c r="J425" s="816" t="str">
        <f t="shared" si="49"/>
        <v>ND</v>
      </c>
      <c r="K425" s="1042" t="s">
        <v>3730</v>
      </c>
      <c r="L425" s="1305">
        <v>45932</v>
      </c>
      <c r="M425" s="218" t="s">
        <v>10607</v>
      </c>
      <c r="N425" s="1042" t="s">
        <v>5539</v>
      </c>
      <c r="O425" s="1305">
        <v>45936</v>
      </c>
      <c r="Q425" s="1042" t="s">
        <v>3748</v>
      </c>
      <c r="R425" s="1305">
        <v>45979</v>
      </c>
      <c r="S425" s="218" t="s">
        <v>11342</v>
      </c>
    </row>
    <row r="426" spans="1:19" s="731" customFormat="1" ht="15" x14ac:dyDescent="0.25">
      <c r="A426" s="947" t="s">
        <v>8263</v>
      </c>
      <c r="B426" s="844">
        <f t="shared" si="51"/>
        <v>0</v>
      </c>
      <c r="C426" s="844">
        <f t="shared" si="52"/>
        <v>1</v>
      </c>
      <c r="D426" s="820" t="s">
        <v>6695</v>
      </c>
      <c r="E426" s="812" t="s">
        <v>2866</v>
      </c>
      <c r="F426" s="1126">
        <f t="shared" si="53"/>
        <v>45979</v>
      </c>
      <c r="G426" s="814" t="str">
        <f t="shared" si="46"/>
        <v>A</v>
      </c>
      <c r="H426" s="941" t="str">
        <f t="shared" si="47"/>
        <v>MR_DER-1371_25</v>
      </c>
      <c r="I426" s="1127" t="str">
        <f t="shared" si="48"/>
        <v>ND</v>
      </c>
      <c r="J426" s="816" t="str">
        <f t="shared" si="49"/>
        <v>ND</v>
      </c>
      <c r="K426" s="1042" t="s">
        <v>3730</v>
      </c>
      <c r="L426" s="1305">
        <v>45932</v>
      </c>
      <c r="M426" s="218" t="s">
        <v>10607</v>
      </c>
      <c r="N426" s="1042" t="s">
        <v>5539</v>
      </c>
      <c r="O426" s="1305">
        <v>45936</v>
      </c>
      <c r="Q426" s="1042" t="s">
        <v>3748</v>
      </c>
      <c r="R426" s="1305">
        <v>45979</v>
      </c>
      <c r="S426" s="218" t="s">
        <v>11342</v>
      </c>
    </row>
    <row r="427" spans="1:19" s="731" customFormat="1" ht="15" x14ac:dyDescent="0.25">
      <c r="A427" s="947" t="s">
        <v>8263</v>
      </c>
      <c r="B427" s="844">
        <f t="shared" si="51"/>
        <v>0</v>
      </c>
      <c r="C427" s="844">
        <f t="shared" si="52"/>
        <v>1</v>
      </c>
      <c r="D427" s="820" t="s">
        <v>6695</v>
      </c>
      <c r="E427" s="812" t="s">
        <v>10591</v>
      </c>
      <c r="F427" s="1126">
        <f t="shared" si="53"/>
        <v>45979</v>
      </c>
      <c r="G427" s="814" t="str">
        <f t="shared" si="46"/>
        <v>A</v>
      </c>
      <c r="H427" s="941" t="str">
        <f t="shared" si="47"/>
        <v>MR_DER-1371_25</v>
      </c>
      <c r="I427" s="1127" t="str">
        <f t="shared" si="48"/>
        <v>ND</v>
      </c>
      <c r="J427" s="816" t="str">
        <f t="shared" si="49"/>
        <v>ND</v>
      </c>
      <c r="K427" s="1042" t="s">
        <v>3730</v>
      </c>
      <c r="L427" s="1305">
        <v>45932</v>
      </c>
      <c r="M427" s="218" t="s">
        <v>10607</v>
      </c>
      <c r="N427" s="1042" t="s">
        <v>5539</v>
      </c>
      <c r="O427" s="1305">
        <v>45936</v>
      </c>
      <c r="Q427" s="1042" t="s">
        <v>3748</v>
      </c>
      <c r="R427" s="1305">
        <v>45979</v>
      </c>
      <c r="S427" s="218" t="s">
        <v>11342</v>
      </c>
    </row>
    <row r="428" spans="1:19" s="731" customFormat="1" ht="15" x14ac:dyDescent="0.25">
      <c r="A428" s="947" t="s">
        <v>8263</v>
      </c>
      <c r="B428" s="844">
        <f t="shared" si="51"/>
        <v>0</v>
      </c>
      <c r="C428" s="844">
        <f t="shared" si="52"/>
        <v>1</v>
      </c>
      <c r="D428" s="820" t="s">
        <v>6695</v>
      </c>
      <c r="E428" s="812" t="s">
        <v>10592</v>
      </c>
      <c r="F428" s="1126">
        <f t="shared" si="53"/>
        <v>45979</v>
      </c>
      <c r="G428" s="814" t="str">
        <f t="shared" si="46"/>
        <v>A</v>
      </c>
      <c r="H428" s="941" t="str">
        <f t="shared" si="47"/>
        <v>MR_DER-1371_25</v>
      </c>
      <c r="I428" s="1127" t="str">
        <f t="shared" si="48"/>
        <v>ND</v>
      </c>
      <c r="J428" s="816" t="str">
        <f t="shared" si="49"/>
        <v>ND</v>
      </c>
      <c r="K428" s="1042" t="s">
        <v>3730</v>
      </c>
      <c r="L428" s="1305">
        <v>45932</v>
      </c>
      <c r="M428" s="218" t="s">
        <v>10607</v>
      </c>
      <c r="N428" s="1042" t="s">
        <v>5539</v>
      </c>
      <c r="O428" s="1305">
        <v>45936</v>
      </c>
      <c r="Q428" s="1042" t="s">
        <v>3748</v>
      </c>
      <c r="R428" s="1305">
        <v>45979</v>
      </c>
      <c r="S428" s="218" t="s">
        <v>11342</v>
      </c>
    </row>
    <row r="429" spans="1:19" s="731" customFormat="1" ht="15" x14ac:dyDescent="0.25">
      <c r="A429" s="947" t="s">
        <v>8263</v>
      </c>
      <c r="B429" s="844">
        <f t="shared" si="51"/>
        <v>0</v>
      </c>
      <c r="C429" s="844">
        <f t="shared" si="52"/>
        <v>1</v>
      </c>
      <c r="D429" s="820" t="s">
        <v>6695</v>
      </c>
      <c r="E429" s="812" t="s">
        <v>10593</v>
      </c>
      <c r="F429" s="1126">
        <f t="shared" si="53"/>
        <v>45979</v>
      </c>
      <c r="G429" s="814" t="str">
        <f t="shared" si="46"/>
        <v>A</v>
      </c>
      <c r="H429" s="941" t="str">
        <f t="shared" si="47"/>
        <v>MR_DER-1371_25</v>
      </c>
      <c r="I429" s="1127" t="str">
        <f t="shared" si="48"/>
        <v>ND</v>
      </c>
      <c r="J429" s="816" t="str">
        <f t="shared" si="49"/>
        <v>ND</v>
      </c>
      <c r="K429" s="1042" t="s">
        <v>3730</v>
      </c>
      <c r="L429" s="1305">
        <v>45932</v>
      </c>
      <c r="M429" s="218" t="s">
        <v>10607</v>
      </c>
      <c r="N429" s="1042" t="s">
        <v>5539</v>
      </c>
      <c r="O429" s="1305">
        <v>45936</v>
      </c>
      <c r="Q429" s="1042" t="s">
        <v>3748</v>
      </c>
      <c r="R429" s="1305">
        <v>45979</v>
      </c>
      <c r="S429" s="218" t="s">
        <v>11342</v>
      </c>
    </row>
    <row r="430" spans="1:19" s="731" customFormat="1" ht="15" x14ac:dyDescent="0.25">
      <c r="A430" s="947" t="s">
        <v>8263</v>
      </c>
      <c r="B430" s="844">
        <f t="shared" si="51"/>
        <v>0</v>
      </c>
      <c r="C430" s="844">
        <f t="shared" si="52"/>
        <v>1</v>
      </c>
      <c r="D430" s="820" t="s">
        <v>6695</v>
      </c>
      <c r="E430" s="812" t="s">
        <v>10594</v>
      </c>
      <c r="F430" s="1126">
        <f t="shared" si="53"/>
        <v>45979</v>
      </c>
      <c r="G430" s="814" t="str">
        <f t="shared" si="46"/>
        <v>A</v>
      </c>
      <c r="H430" s="941" t="str">
        <f t="shared" si="47"/>
        <v>MR_DER-1371_25</v>
      </c>
      <c r="I430" s="1127" t="str">
        <f t="shared" si="48"/>
        <v>ND</v>
      </c>
      <c r="J430" s="816" t="str">
        <f t="shared" si="49"/>
        <v>ND</v>
      </c>
      <c r="K430" s="1042" t="s">
        <v>3730</v>
      </c>
      <c r="L430" s="1305">
        <v>45932</v>
      </c>
      <c r="M430" s="218" t="s">
        <v>10607</v>
      </c>
      <c r="N430" s="1042" t="s">
        <v>5539</v>
      </c>
      <c r="O430" s="1305">
        <v>45936</v>
      </c>
      <c r="Q430" s="1042" t="s">
        <v>3748</v>
      </c>
      <c r="R430" s="1305">
        <v>45979</v>
      </c>
      <c r="S430" s="218" t="s">
        <v>11342</v>
      </c>
    </row>
    <row r="431" spans="1:19" s="731" customFormat="1" ht="15" x14ac:dyDescent="0.25">
      <c r="A431" s="947" t="s">
        <v>8263</v>
      </c>
      <c r="B431" s="844">
        <f t="shared" si="51"/>
        <v>0</v>
      </c>
      <c r="C431" s="844">
        <f t="shared" si="52"/>
        <v>1</v>
      </c>
      <c r="D431" s="820" t="s">
        <v>6695</v>
      </c>
      <c r="E431" s="812" t="s">
        <v>10595</v>
      </c>
      <c r="F431" s="1126">
        <f t="shared" si="53"/>
        <v>45979</v>
      </c>
      <c r="G431" s="814" t="str">
        <f t="shared" si="46"/>
        <v>A</v>
      </c>
      <c r="H431" s="941" t="str">
        <f t="shared" si="47"/>
        <v>MR_DER-1371_25</v>
      </c>
      <c r="I431" s="1127" t="str">
        <f t="shared" si="48"/>
        <v>ND</v>
      </c>
      <c r="J431" s="816" t="str">
        <f t="shared" si="49"/>
        <v>ND</v>
      </c>
      <c r="K431" s="1042" t="s">
        <v>3730</v>
      </c>
      <c r="L431" s="1305">
        <v>45932</v>
      </c>
      <c r="M431" s="218" t="s">
        <v>10607</v>
      </c>
      <c r="N431" s="1042" t="s">
        <v>5539</v>
      </c>
      <c r="O431" s="1305">
        <v>45936</v>
      </c>
      <c r="Q431" s="1042" t="s">
        <v>3748</v>
      </c>
      <c r="R431" s="1305">
        <v>45979</v>
      </c>
      <c r="S431" s="218" t="s">
        <v>11342</v>
      </c>
    </row>
    <row r="432" spans="1:19" s="731" customFormat="1" ht="15" x14ac:dyDescent="0.25">
      <c r="A432" s="947" t="s">
        <v>8263</v>
      </c>
      <c r="B432" s="844">
        <f t="shared" si="51"/>
        <v>0</v>
      </c>
      <c r="C432" s="844">
        <f t="shared" si="52"/>
        <v>1</v>
      </c>
      <c r="D432" s="820" t="s">
        <v>6695</v>
      </c>
      <c r="E432" s="812" t="s">
        <v>10596</v>
      </c>
      <c r="F432" s="1126">
        <f t="shared" si="53"/>
        <v>45979</v>
      </c>
      <c r="G432" s="814" t="str">
        <f t="shared" si="46"/>
        <v>A</v>
      </c>
      <c r="H432" s="941" t="str">
        <f t="shared" si="47"/>
        <v>MR_DER-1371_25</v>
      </c>
      <c r="I432" s="1127" t="str">
        <f t="shared" si="48"/>
        <v>ND</v>
      </c>
      <c r="J432" s="816" t="str">
        <f t="shared" si="49"/>
        <v>ND</v>
      </c>
      <c r="K432" s="1042" t="s">
        <v>3730</v>
      </c>
      <c r="L432" s="1305">
        <v>45932</v>
      </c>
      <c r="M432" s="218" t="s">
        <v>10607</v>
      </c>
      <c r="N432" s="1042" t="s">
        <v>5539</v>
      </c>
      <c r="O432" s="1305">
        <v>45936</v>
      </c>
      <c r="Q432" s="1042" t="s">
        <v>3748</v>
      </c>
      <c r="R432" s="1305">
        <v>45979</v>
      </c>
      <c r="S432" s="218" t="s">
        <v>11342</v>
      </c>
    </row>
    <row r="433" spans="1:25" s="731" customFormat="1" ht="15" x14ac:dyDescent="0.25">
      <c r="A433" s="947" t="s">
        <v>8263</v>
      </c>
      <c r="B433" s="844">
        <f t="shared" si="51"/>
        <v>0</v>
      </c>
      <c r="C433" s="844">
        <f t="shared" si="52"/>
        <v>1</v>
      </c>
      <c r="D433" s="820" t="s">
        <v>6695</v>
      </c>
      <c r="E433" s="812" t="s">
        <v>10597</v>
      </c>
      <c r="F433" s="1126">
        <f t="shared" si="53"/>
        <v>45979</v>
      </c>
      <c r="G433" s="814" t="str">
        <f t="shared" si="46"/>
        <v>A</v>
      </c>
      <c r="H433" s="941" t="str">
        <f t="shared" si="47"/>
        <v>MR_DER-1371_25</v>
      </c>
      <c r="I433" s="1127" t="str">
        <f t="shared" si="48"/>
        <v>ND</v>
      </c>
      <c r="J433" s="816" t="str">
        <f t="shared" si="49"/>
        <v>ND</v>
      </c>
      <c r="K433" s="1042" t="s">
        <v>3730</v>
      </c>
      <c r="L433" s="1305">
        <v>45932</v>
      </c>
      <c r="M433" s="218" t="s">
        <v>10607</v>
      </c>
      <c r="N433" s="1042" t="s">
        <v>5539</v>
      </c>
      <c r="O433" s="1305">
        <v>45936</v>
      </c>
      <c r="Q433" s="1042" t="s">
        <v>3748</v>
      </c>
      <c r="R433" s="1305">
        <v>45979</v>
      </c>
      <c r="S433" s="218" t="s">
        <v>11342</v>
      </c>
    </row>
    <row r="434" spans="1:25" s="731" customFormat="1" ht="15" x14ac:dyDescent="0.25">
      <c r="A434" s="947" t="s">
        <v>8263</v>
      </c>
      <c r="B434" s="844">
        <f t="shared" si="51"/>
        <v>0</v>
      </c>
      <c r="C434" s="844">
        <f t="shared" si="52"/>
        <v>1</v>
      </c>
      <c r="D434" s="820" t="s">
        <v>6695</v>
      </c>
      <c r="E434" s="812" t="s">
        <v>10598</v>
      </c>
      <c r="F434" s="1126">
        <f t="shared" si="53"/>
        <v>45979</v>
      </c>
      <c r="G434" s="814" t="str">
        <f t="shared" si="46"/>
        <v>A</v>
      </c>
      <c r="H434" s="941" t="str">
        <f t="shared" si="47"/>
        <v>MR_DER-1371_25</v>
      </c>
      <c r="I434" s="1127" t="str">
        <f t="shared" si="48"/>
        <v>ND</v>
      </c>
      <c r="J434" s="816" t="str">
        <f t="shared" si="49"/>
        <v>ND</v>
      </c>
      <c r="K434" s="1042" t="s">
        <v>3730</v>
      </c>
      <c r="L434" s="1305">
        <v>45932</v>
      </c>
      <c r="M434" s="218" t="s">
        <v>10607</v>
      </c>
      <c r="N434" s="1042" t="s">
        <v>5539</v>
      </c>
      <c r="O434" s="1305">
        <v>45936</v>
      </c>
      <c r="Q434" s="1042" t="s">
        <v>3748</v>
      </c>
      <c r="R434" s="1305">
        <v>45979</v>
      </c>
      <c r="S434" s="218" t="s">
        <v>11342</v>
      </c>
    </row>
    <row r="435" spans="1:25" s="731" customFormat="1" ht="15" x14ac:dyDescent="0.25">
      <c r="A435" s="947" t="s">
        <v>8263</v>
      </c>
      <c r="B435" s="844">
        <f t="shared" si="51"/>
        <v>0</v>
      </c>
      <c r="C435" s="844">
        <f t="shared" si="52"/>
        <v>1</v>
      </c>
      <c r="D435" s="820" t="s">
        <v>6695</v>
      </c>
      <c r="E435" s="812" t="s">
        <v>10599</v>
      </c>
      <c r="F435" s="1126">
        <f t="shared" si="53"/>
        <v>45979</v>
      </c>
      <c r="G435" s="814" t="str">
        <f t="shared" si="46"/>
        <v>A</v>
      </c>
      <c r="H435" s="941" t="str">
        <f t="shared" si="47"/>
        <v>MR_DER-1371_25</v>
      </c>
      <c r="I435" s="1127" t="str">
        <f t="shared" si="48"/>
        <v>ND</v>
      </c>
      <c r="J435" s="816" t="str">
        <f t="shared" si="49"/>
        <v>ND</v>
      </c>
      <c r="K435" s="1042" t="s">
        <v>3730</v>
      </c>
      <c r="L435" s="1305">
        <v>45932</v>
      </c>
      <c r="M435" s="218" t="s">
        <v>10607</v>
      </c>
      <c r="N435" s="1042" t="s">
        <v>5539</v>
      </c>
      <c r="O435" s="1305">
        <v>45936</v>
      </c>
      <c r="Q435" s="1042" t="s">
        <v>3748</v>
      </c>
      <c r="R435" s="1305">
        <v>45979</v>
      </c>
      <c r="S435" s="218" t="s">
        <v>11342</v>
      </c>
    </row>
    <row r="436" spans="1:25" s="731" customFormat="1" ht="15" x14ac:dyDescent="0.25">
      <c r="A436" s="947" t="s">
        <v>8263</v>
      </c>
      <c r="B436" s="844">
        <f t="shared" si="51"/>
        <v>0</v>
      </c>
      <c r="C436" s="844">
        <f t="shared" si="52"/>
        <v>1</v>
      </c>
      <c r="D436" s="820" t="s">
        <v>6695</v>
      </c>
      <c r="E436" s="812" t="s">
        <v>10600</v>
      </c>
      <c r="F436" s="1126">
        <f t="shared" si="53"/>
        <v>45979</v>
      </c>
      <c r="G436" s="814" t="str">
        <f t="shared" si="46"/>
        <v>A</v>
      </c>
      <c r="H436" s="941" t="str">
        <f t="shared" si="47"/>
        <v>MR_DER-1371_25</v>
      </c>
      <c r="I436" s="1127" t="str">
        <f t="shared" si="48"/>
        <v>ND</v>
      </c>
      <c r="J436" s="816" t="str">
        <f t="shared" si="49"/>
        <v>ND</v>
      </c>
      <c r="K436" s="1042" t="s">
        <v>3730</v>
      </c>
      <c r="L436" s="1305">
        <v>45932</v>
      </c>
      <c r="M436" s="218" t="s">
        <v>10607</v>
      </c>
      <c r="N436" s="1042" t="s">
        <v>5539</v>
      </c>
      <c r="O436" s="1305">
        <v>45936</v>
      </c>
      <c r="Q436" s="1042" t="s">
        <v>3748</v>
      </c>
      <c r="R436" s="1305">
        <v>45979</v>
      </c>
      <c r="S436" s="218" t="s">
        <v>11342</v>
      </c>
    </row>
    <row r="437" spans="1:25" s="731" customFormat="1" ht="15" x14ac:dyDescent="0.25">
      <c r="A437" s="947" t="s">
        <v>8263</v>
      </c>
      <c r="B437" s="844">
        <f t="shared" si="51"/>
        <v>0</v>
      </c>
      <c r="C437" s="844">
        <f t="shared" si="52"/>
        <v>1</v>
      </c>
      <c r="D437" s="820" t="s">
        <v>6695</v>
      </c>
      <c r="E437" s="812" t="s">
        <v>10601</v>
      </c>
      <c r="F437" s="1126">
        <f t="shared" si="53"/>
        <v>45979</v>
      </c>
      <c r="G437" s="814" t="str">
        <f t="shared" si="46"/>
        <v>A</v>
      </c>
      <c r="H437" s="941" t="str">
        <f t="shared" si="47"/>
        <v>MR_DER-1371_25</v>
      </c>
      <c r="I437" s="1127" t="str">
        <f t="shared" si="48"/>
        <v>ND</v>
      </c>
      <c r="J437" s="816" t="str">
        <f t="shared" si="49"/>
        <v>ND</v>
      </c>
      <c r="K437" s="1042" t="s">
        <v>3730</v>
      </c>
      <c r="L437" s="1305">
        <v>45932</v>
      </c>
      <c r="M437" s="218" t="s">
        <v>10607</v>
      </c>
      <c r="N437" s="1042" t="s">
        <v>5539</v>
      </c>
      <c r="O437" s="1305">
        <v>45936</v>
      </c>
      <c r="Q437" s="1042" t="s">
        <v>3748</v>
      </c>
      <c r="R437" s="1305">
        <v>45979</v>
      </c>
      <c r="S437" s="218" t="s">
        <v>11342</v>
      </c>
    </row>
    <row r="438" spans="1:25" s="731" customFormat="1" ht="15" x14ac:dyDescent="0.25">
      <c r="A438" s="947" t="s">
        <v>8263</v>
      </c>
      <c r="B438" s="844">
        <f t="shared" si="51"/>
        <v>0</v>
      </c>
      <c r="C438" s="844">
        <f t="shared" si="52"/>
        <v>1</v>
      </c>
      <c r="D438" s="820" t="s">
        <v>6695</v>
      </c>
      <c r="E438" s="812" t="s">
        <v>10602</v>
      </c>
      <c r="F438" s="1126">
        <f t="shared" si="53"/>
        <v>45979</v>
      </c>
      <c r="G438" s="814" t="str">
        <f t="shared" si="46"/>
        <v>A</v>
      </c>
      <c r="H438" s="941" t="str">
        <f t="shared" si="47"/>
        <v>MR_DER-1371_25</v>
      </c>
      <c r="I438" s="1127" t="str">
        <f t="shared" si="48"/>
        <v>ND</v>
      </c>
      <c r="J438" s="816" t="str">
        <f t="shared" si="49"/>
        <v>ND</v>
      </c>
      <c r="K438" s="1042" t="s">
        <v>3730</v>
      </c>
      <c r="L438" s="1305">
        <v>45932</v>
      </c>
      <c r="M438" s="218" t="s">
        <v>10607</v>
      </c>
      <c r="N438" s="1042" t="s">
        <v>5539</v>
      </c>
      <c r="O438" s="1305">
        <v>45936</v>
      </c>
      <c r="Q438" s="1042" t="s">
        <v>3748</v>
      </c>
      <c r="R438" s="1305">
        <v>45979</v>
      </c>
      <c r="S438" s="218" t="s">
        <v>11342</v>
      </c>
    </row>
    <row r="439" spans="1:25" s="731" customFormat="1" ht="15" x14ac:dyDescent="0.25">
      <c r="A439" s="947" t="s">
        <v>8263</v>
      </c>
      <c r="B439" s="844">
        <f t="shared" si="51"/>
        <v>0</v>
      </c>
      <c r="C439" s="844">
        <f t="shared" si="52"/>
        <v>1</v>
      </c>
      <c r="D439" s="820" t="s">
        <v>10606</v>
      </c>
      <c r="E439" s="812" t="s">
        <v>10603</v>
      </c>
      <c r="F439" s="1126">
        <f t="shared" si="53"/>
        <v>45979</v>
      </c>
      <c r="G439" s="814" t="str">
        <f t="shared" si="46"/>
        <v>A</v>
      </c>
      <c r="H439" s="941" t="str">
        <f t="shared" si="47"/>
        <v>MR_DER-1371_25</v>
      </c>
      <c r="I439" s="1127" t="str">
        <f t="shared" si="48"/>
        <v>ND</v>
      </c>
      <c r="J439" s="816" t="str">
        <f t="shared" si="49"/>
        <v>ND</v>
      </c>
      <c r="K439" s="1042" t="s">
        <v>3730</v>
      </c>
      <c r="L439" s="1305">
        <v>45932</v>
      </c>
      <c r="M439" s="218" t="s">
        <v>10607</v>
      </c>
      <c r="N439" s="1042" t="s">
        <v>5539</v>
      </c>
      <c r="O439" s="1305">
        <v>45936</v>
      </c>
      <c r="Q439" s="1042" t="s">
        <v>3748</v>
      </c>
      <c r="R439" s="1305">
        <v>45979</v>
      </c>
      <c r="S439" s="218" t="s">
        <v>11342</v>
      </c>
    </row>
    <row r="440" spans="1:25" s="731" customFormat="1" ht="15" x14ac:dyDescent="0.25">
      <c r="A440" s="947" t="s">
        <v>8263</v>
      </c>
      <c r="B440" s="844">
        <f t="shared" si="51"/>
        <v>0</v>
      </c>
      <c r="C440" s="844">
        <f t="shared" si="52"/>
        <v>1</v>
      </c>
      <c r="D440" s="820" t="s">
        <v>10606</v>
      </c>
      <c r="E440" s="812" t="s">
        <v>10604</v>
      </c>
      <c r="F440" s="1126">
        <f t="shared" si="53"/>
        <v>45979</v>
      </c>
      <c r="G440" s="814" t="str">
        <f t="shared" si="46"/>
        <v>A</v>
      </c>
      <c r="H440" s="941" t="str">
        <f t="shared" si="47"/>
        <v>MR_DER-1371_25</v>
      </c>
      <c r="I440" s="1127" t="str">
        <f t="shared" si="48"/>
        <v>ND</v>
      </c>
      <c r="J440" s="816" t="str">
        <f t="shared" si="49"/>
        <v>ND</v>
      </c>
      <c r="K440" s="1042" t="s">
        <v>3730</v>
      </c>
      <c r="L440" s="1305">
        <v>45932</v>
      </c>
      <c r="M440" s="218" t="s">
        <v>10607</v>
      </c>
      <c r="N440" s="1042" t="s">
        <v>5539</v>
      </c>
      <c r="O440" s="1305">
        <v>45936</v>
      </c>
      <c r="Q440" s="1042" t="s">
        <v>3748</v>
      </c>
      <c r="R440" s="1305">
        <v>45979</v>
      </c>
      <c r="S440" s="218" t="s">
        <v>11342</v>
      </c>
    </row>
    <row r="441" spans="1:25" s="731" customFormat="1" ht="15" x14ac:dyDescent="0.25">
      <c r="A441" s="947" t="s">
        <v>8263</v>
      </c>
      <c r="B441" s="844">
        <f t="shared" si="51"/>
        <v>0</v>
      </c>
      <c r="C441" s="844">
        <f t="shared" si="52"/>
        <v>1</v>
      </c>
      <c r="D441" s="820" t="s">
        <v>10606</v>
      </c>
      <c r="E441" s="812" t="s">
        <v>10605</v>
      </c>
      <c r="F441" s="1126">
        <f t="shared" si="53"/>
        <v>45979</v>
      </c>
      <c r="G441" s="814" t="str">
        <f t="shared" si="46"/>
        <v>A</v>
      </c>
      <c r="H441" s="941" t="str">
        <f t="shared" si="47"/>
        <v>MR_DER-1371_25</v>
      </c>
      <c r="I441" s="1127" t="str">
        <f t="shared" si="48"/>
        <v>ND</v>
      </c>
      <c r="J441" s="816" t="str">
        <f t="shared" si="49"/>
        <v>ND</v>
      </c>
      <c r="K441" s="1042" t="s">
        <v>3730</v>
      </c>
      <c r="L441" s="1305">
        <v>45932</v>
      </c>
      <c r="M441" s="218" t="s">
        <v>10607</v>
      </c>
      <c r="N441" s="1042" t="s">
        <v>5539</v>
      </c>
      <c r="O441" s="1305">
        <v>45936</v>
      </c>
      <c r="Q441" s="1042" t="s">
        <v>3748</v>
      </c>
      <c r="R441" s="1305">
        <v>45979</v>
      </c>
      <c r="S441" s="218" t="s">
        <v>11342</v>
      </c>
    </row>
    <row r="442" spans="1:25" s="731" customFormat="1" ht="15" x14ac:dyDescent="0.25">
      <c r="A442" s="948" t="s">
        <v>8263</v>
      </c>
      <c r="B442" s="844"/>
      <c r="C442" s="844" t="s">
        <v>8257</v>
      </c>
      <c r="D442" s="820" t="s">
        <v>6016</v>
      </c>
      <c r="E442" s="812" t="s">
        <v>6017</v>
      </c>
      <c r="F442" s="1035">
        <f t="shared" si="53"/>
        <v>45979</v>
      </c>
      <c r="G442" s="1036" t="str">
        <f t="shared" si="46"/>
        <v>A</v>
      </c>
      <c r="H442" s="1037" t="str">
        <f t="shared" si="47"/>
        <v>MR_DER-1380_25</v>
      </c>
      <c r="I442" s="1038" t="str">
        <f t="shared" si="48"/>
        <v>ND</v>
      </c>
      <c r="J442" s="1038" t="str">
        <f t="shared" si="49"/>
        <v>ND</v>
      </c>
      <c r="K442" s="1042" t="s">
        <v>3730</v>
      </c>
      <c r="L442" s="1305">
        <v>44916</v>
      </c>
      <c r="M442" s="1039" t="s">
        <v>6015</v>
      </c>
      <c r="N442" s="1042" t="s">
        <v>5537</v>
      </c>
      <c r="O442" s="1305">
        <v>44963</v>
      </c>
      <c r="P442" s="731" t="s">
        <v>3777</v>
      </c>
      <c r="Q442" s="1042" t="s">
        <v>3748</v>
      </c>
      <c r="R442" s="1305">
        <v>44987</v>
      </c>
      <c r="S442" s="1039" t="s">
        <v>6650</v>
      </c>
      <c r="T442" s="1042"/>
      <c r="U442" s="1042"/>
      <c r="V442" s="1040" t="s">
        <v>3777</v>
      </c>
      <c r="W442" s="731" t="s">
        <v>3748</v>
      </c>
      <c r="X442" s="1045">
        <v>45979</v>
      </c>
      <c r="Y442" s="218" t="s">
        <v>11350</v>
      </c>
    </row>
    <row r="443" spans="1:25" s="731" customFormat="1" ht="15" x14ac:dyDescent="0.25">
      <c r="A443" s="948" t="s">
        <v>8263</v>
      </c>
      <c r="B443" s="844"/>
      <c r="C443" s="844" t="s">
        <v>8257</v>
      </c>
      <c r="D443" s="820" t="s">
        <v>6016</v>
      </c>
      <c r="E443" s="812" t="s">
        <v>6018</v>
      </c>
      <c r="F443" s="1035">
        <f t="shared" si="53"/>
        <v>45979</v>
      </c>
      <c r="G443" s="1036" t="str">
        <f t="shared" ref="G443:G506" si="54">IF($F443="","",INDEX($K443:$FI443,1,MATCH($F443,$K443:$FI443,)-1))</f>
        <v>A</v>
      </c>
      <c r="H443" s="1037" t="str">
        <f t="shared" ref="H443:H506" si="55">IF($F443="","",INDEX($K443:$FL443,1,MATCH($F443,$K443:$FL443,)+1))</f>
        <v>MR_DER-1380_25</v>
      </c>
      <c r="I443" s="1038" t="str">
        <f t="shared" ref="I443:I506" si="56">IF(F443="NE",F443,IF(INDEX(K443:CP443,,MATCH(F443,K443:CP443,0)+3)&lt;&gt;0,INDEX(K443:CP443,,MATCH(F443,K443:CP443,0)+3),"ND"))</f>
        <v>ND</v>
      </c>
      <c r="J443" s="1038" t="str">
        <f t="shared" ref="J443:J506" si="57">IF(G443="NE",G443,IF(INDEX(K443:CQ443,,MATCH(G443,K443:CQ443,0)+3)&lt;&gt;0,INDEX(K443:CQ443,,MATCH(G443,K443:CQ443,0)+3),"ND"))</f>
        <v>ND</v>
      </c>
      <c r="K443" s="1042" t="s">
        <v>3730</v>
      </c>
      <c r="L443" s="1305">
        <v>44916</v>
      </c>
      <c r="M443" s="1039" t="s">
        <v>6025</v>
      </c>
      <c r="N443" s="1042" t="s">
        <v>5537</v>
      </c>
      <c r="O443" s="1305">
        <v>44963</v>
      </c>
      <c r="P443" s="731" t="s">
        <v>3777</v>
      </c>
      <c r="Q443" s="1042" t="s">
        <v>3748</v>
      </c>
      <c r="R443" s="1305">
        <v>44987</v>
      </c>
      <c r="S443" s="1039" t="s">
        <v>6650</v>
      </c>
      <c r="T443" s="1042"/>
      <c r="U443" s="1042"/>
      <c r="V443" s="1040" t="s">
        <v>3777</v>
      </c>
      <c r="W443" s="731" t="s">
        <v>3748</v>
      </c>
      <c r="X443" s="1045">
        <v>45979</v>
      </c>
      <c r="Y443" s="218" t="s">
        <v>11350</v>
      </c>
    </row>
    <row r="444" spans="1:25" s="731" customFormat="1" ht="15" x14ac:dyDescent="0.25">
      <c r="A444" s="948" t="s">
        <v>8263</v>
      </c>
      <c r="B444" s="844"/>
      <c r="C444" s="844" t="s">
        <v>8257</v>
      </c>
      <c r="D444" s="820" t="s">
        <v>6016</v>
      </c>
      <c r="E444" s="812" t="s">
        <v>6019</v>
      </c>
      <c r="F444" s="1035">
        <f t="shared" si="53"/>
        <v>45979</v>
      </c>
      <c r="G444" s="1036" t="str">
        <f t="shared" si="54"/>
        <v>A</v>
      </c>
      <c r="H444" s="1037" t="str">
        <f t="shared" si="55"/>
        <v>MR_DER-1380_25</v>
      </c>
      <c r="I444" s="1038" t="str">
        <f t="shared" si="56"/>
        <v>ND</v>
      </c>
      <c r="J444" s="1038" t="str">
        <f t="shared" si="57"/>
        <v>ND</v>
      </c>
      <c r="K444" s="1042" t="s">
        <v>3730</v>
      </c>
      <c r="L444" s="1305">
        <v>44916</v>
      </c>
      <c r="M444" s="1039" t="s">
        <v>6025</v>
      </c>
      <c r="N444" s="1042" t="s">
        <v>5537</v>
      </c>
      <c r="O444" s="1305">
        <v>44963</v>
      </c>
      <c r="P444" s="731" t="s">
        <v>3777</v>
      </c>
      <c r="Q444" s="1042" t="s">
        <v>3748</v>
      </c>
      <c r="R444" s="1305">
        <v>44987</v>
      </c>
      <c r="S444" s="1039" t="s">
        <v>6650</v>
      </c>
      <c r="T444" s="1042"/>
      <c r="U444" s="1042"/>
      <c r="V444" s="1040" t="s">
        <v>3777</v>
      </c>
      <c r="W444" s="731" t="s">
        <v>3748</v>
      </c>
      <c r="X444" s="1045">
        <v>45979</v>
      </c>
      <c r="Y444" s="218" t="s">
        <v>11350</v>
      </c>
    </row>
    <row r="445" spans="1:25" s="731" customFormat="1" ht="15" x14ac:dyDescent="0.25">
      <c r="A445" s="948" t="s">
        <v>8263</v>
      </c>
      <c r="B445" s="844"/>
      <c r="C445" s="844" t="s">
        <v>8257</v>
      </c>
      <c r="D445" s="820" t="s">
        <v>6016</v>
      </c>
      <c r="E445" s="812" t="s">
        <v>6020</v>
      </c>
      <c r="F445" s="1035">
        <f t="shared" si="53"/>
        <v>45979</v>
      </c>
      <c r="G445" s="1036" t="str">
        <f t="shared" si="54"/>
        <v>A</v>
      </c>
      <c r="H445" s="1037" t="str">
        <f t="shared" si="55"/>
        <v>MR_DER-1380_25</v>
      </c>
      <c r="I445" s="1038" t="str">
        <f t="shared" si="56"/>
        <v>ND</v>
      </c>
      <c r="J445" s="1038" t="str">
        <f t="shared" si="57"/>
        <v>ND</v>
      </c>
      <c r="K445" s="1042" t="s">
        <v>3730</v>
      </c>
      <c r="L445" s="1305">
        <v>44916</v>
      </c>
      <c r="M445" s="1039" t="s">
        <v>6025</v>
      </c>
      <c r="N445" s="1042" t="s">
        <v>5539</v>
      </c>
      <c r="O445" s="1305">
        <v>44963</v>
      </c>
      <c r="P445" s="731" t="s">
        <v>3777</v>
      </c>
      <c r="Q445" s="1042" t="s">
        <v>3748</v>
      </c>
      <c r="R445" s="1305">
        <v>44987</v>
      </c>
      <c r="S445" s="1039" t="s">
        <v>6650</v>
      </c>
      <c r="T445" s="1042"/>
      <c r="U445" s="1042"/>
      <c r="V445" s="1040" t="s">
        <v>3777</v>
      </c>
      <c r="W445" s="731" t="s">
        <v>3748</v>
      </c>
      <c r="X445" s="1045">
        <v>45979</v>
      </c>
      <c r="Y445" s="218" t="s">
        <v>11350</v>
      </c>
    </row>
    <row r="446" spans="1:25" s="731" customFormat="1" ht="15" x14ac:dyDescent="0.25">
      <c r="A446" s="948" t="s">
        <v>8263</v>
      </c>
      <c r="B446" s="844"/>
      <c r="C446" s="844" t="s">
        <v>8257</v>
      </c>
      <c r="D446" s="820" t="s">
        <v>6016</v>
      </c>
      <c r="E446" s="812" t="s">
        <v>6021</v>
      </c>
      <c r="F446" s="1035">
        <f t="shared" si="53"/>
        <v>45979</v>
      </c>
      <c r="G446" s="1036" t="str">
        <f t="shared" si="54"/>
        <v>A</v>
      </c>
      <c r="H446" s="1037" t="str">
        <f t="shared" si="55"/>
        <v>MR_DER-1380_25</v>
      </c>
      <c r="I446" s="1038" t="str">
        <f t="shared" si="56"/>
        <v>ND</v>
      </c>
      <c r="J446" s="1038" t="str">
        <f t="shared" si="57"/>
        <v>ND</v>
      </c>
      <c r="K446" s="1042" t="s">
        <v>3730</v>
      </c>
      <c r="L446" s="1305">
        <v>44916</v>
      </c>
      <c r="M446" s="1039" t="s">
        <v>6025</v>
      </c>
      <c r="N446" s="1042" t="s">
        <v>5539</v>
      </c>
      <c r="O446" s="1305">
        <v>44963</v>
      </c>
      <c r="P446" s="731" t="s">
        <v>3777</v>
      </c>
      <c r="Q446" s="1042" t="s">
        <v>3748</v>
      </c>
      <c r="R446" s="1305">
        <v>44987</v>
      </c>
      <c r="S446" s="1039" t="s">
        <v>6650</v>
      </c>
      <c r="T446" s="1042"/>
      <c r="U446" s="1042"/>
      <c r="V446" s="1040" t="s">
        <v>3777</v>
      </c>
      <c r="W446" s="731" t="s">
        <v>3748</v>
      </c>
      <c r="X446" s="1045">
        <v>45979</v>
      </c>
      <c r="Y446" s="218" t="s">
        <v>11350</v>
      </c>
    </row>
    <row r="447" spans="1:25" s="731" customFormat="1" ht="15" x14ac:dyDescent="0.25">
      <c r="A447" s="948" t="s">
        <v>8263</v>
      </c>
      <c r="B447" s="844"/>
      <c r="C447" s="844" t="s">
        <v>8257</v>
      </c>
      <c r="D447" s="820" t="s">
        <v>6016</v>
      </c>
      <c r="E447" s="812" t="s">
        <v>6022</v>
      </c>
      <c r="F447" s="1035">
        <f t="shared" si="53"/>
        <v>45979</v>
      </c>
      <c r="G447" s="1036" t="str">
        <f t="shared" si="54"/>
        <v>A</v>
      </c>
      <c r="H447" s="1037" t="str">
        <f t="shared" si="55"/>
        <v>MR_DER-1380_25</v>
      </c>
      <c r="I447" s="1038" t="str">
        <f t="shared" si="56"/>
        <v>ND</v>
      </c>
      <c r="J447" s="1038" t="str">
        <f t="shared" si="57"/>
        <v>ND</v>
      </c>
      <c r="K447" s="1042" t="s">
        <v>3730</v>
      </c>
      <c r="L447" s="1305">
        <v>44916</v>
      </c>
      <c r="M447" s="1039" t="s">
        <v>6025</v>
      </c>
      <c r="N447" s="1042" t="s">
        <v>5539</v>
      </c>
      <c r="O447" s="1305">
        <v>44963</v>
      </c>
      <c r="P447" s="731" t="s">
        <v>3777</v>
      </c>
      <c r="Q447" s="1042" t="s">
        <v>3748</v>
      </c>
      <c r="R447" s="1305">
        <v>44987</v>
      </c>
      <c r="S447" s="1039" t="s">
        <v>6650</v>
      </c>
      <c r="T447" s="1042"/>
      <c r="U447" s="1042"/>
      <c r="V447" s="1040" t="s">
        <v>3777</v>
      </c>
      <c r="W447" s="731" t="s">
        <v>3748</v>
      </c>
      <c r="X447" s="1045">
        <v>45979</v>
      </c>
      <c r="Y447" s="218" t="s">
        <v>11350</v>
      </c>
    </row>
    <row r="448" spans="1:25" s="731" customFormat="1" ht="15" x14ac:dyDescent="0.25">
      <c r="A448" s="948" t="s">
        <v>8263</v>
      </c>
      <c r="B448" s="844"/>
      <c r="C448" s="844" t="s">
        <v>8257</v>
      </c>
      <c r="D448" s="820" t="s">
        <v>6016</v>
      </c>
      <c r="E448" s="812" t="s">
        <v>6023</v>
      </c>
      <c r="F448" s="1035">
        <f t="shared" si="53"/>
        <v>45979</v>
      </c>
      <c r="G448" s="1036" t="str">
        <f t="shared" si="54"/>
        <v>A</v>
      </c>
      <c r="H448" s="1037" t="str">
        <f t="shared" si="55"/>
        <v>MR_DER-1380_25</v>
      </c>
      <c r="I448" s="1038" t="str">
        <f t="shared" si="56"/>
        <v>ND</v>
      </c>
      <c r="J448" s="1038" t="str">
        <f t="shared" si="57"/>
        <v>ND</v>
      </c>
      <c r="K448" s="1042" t="s">
        <v>3730</v>
      </c>
      <c r="L448" s="1305">
        <v>44916</v>
      </c>
      <c r="M448" s="1039" t="s">
        <v>6025</v>
      </c>
      <c r="N448" s="1042" t="s">
        <v>5539</v>
      </c>
      <c r="O448" s="1305">
        <v>44963</v>
      </c>
      <c r="P448" s="731" t="s">
        <v>3777</v>
      </c>
      <c r="Q448" s="1042" t="s">
        <v>3748</v>
      </c>
      <c r="R448" s="1305">
        <v>44987</v>
      </c>
      <c r="S448" s="1039" t="s">
        <v>6650</v>
      </c>
      <c r="T448" s="1042"/>
      <c r="U448" s="1042"/>
      <c r="V448" s="1040" t="s">
        <v>3777</v>
      </c>
      <c r="W448" s="731" t="s">
        <v>3748</v>
      </c>
      <c r="X448" s="1045">
        <v>45979</v>
      </c>
      <c r="Y448" s="218" t="s">
        <v>11350</v>
      </c>
    </row>
    <row r="449" spans="1:52" s="731" customFormat="1" ht="15" x14ac:dyDescent="0.25">
      <c r="A449" s="948" t="s">
        <v>8263</v>
      </c>
      <c r="B449" s="844"/>
      <c r="C449" s="844" t="s">
        <v>8257</v>
      </c>
      <c r="D449" s="820" t="s">
        <v>6016</v>
      </c>
      <c r="E449" s="812" t="s">
        <v>7329</v>
      </c>
      <c r="F449" s="1035">
        <f t="shared" si="53"/>
        <v>45979</v>
      </c>
      <c r="G449" s="1036" t="str">
        <f t="shared" si="54"/>
        <v>A</v>
      </c>
      <c r="H449" s="1037" t="str">
        <f t="shared" si="55"/>
        <v>MR_DER-1380_25</v>
      </c>
      <c r="I449" s="1038" t="str">
        <f t="shared" si="56"/>
        <v>ND</v>
      </c>
      <c r="J449" s="1038" t="str">
        <f t="shared" si="57"/>
        <v>ND</v>
      </c>
      <c r="K449" s="1042" t="s">
        <v>3730</v>
      </c>
      <c r="L449" s="1305">
        <v>45364</v>
      </c>
      <c r="M449" s="1039" t="s">
        <v>7334</v>
      </c>
      <c r="N449" s="1042" t="s">
        <v>5539</v>
      </c>
      <c r="O449" s="1305">
        <v>45384</v>
      </c>
      <c r="P449" s="731" t="s">
        <v>3777</v>
      </c>
      <c r="Q449" s="1042" t="s">
        <v>3748</v>
      </c>
      <c r="R449" s="1305">
        <v>45385</v>
      </c>
      <c r="S449" s="1039" t="s">
        <v>7481</v>
      </c>
      <c r="T449" s="1042"/>
      <c r="U449" s="1042"/>
      <c r="V449" s="1040" t="s">
        <v>3777</v>
      </c>
      <c r="W449" s="731" t="s">
        <v>3748</v>
      </c>
      <c r="X449" s="1045">
        <v>45979</v>
      </c>
      <c r="Y449" s="218" t="s">
        <v>11350</v>
      </c>
    </row>
    <row r="450" spans="1:52" s="731" customFormat="1" ht="15" x14ac:dyDescent="0.25">
      <c r="A450" s="948" t="s">
        <v>8263</v>
      </c>
      <c r="B450" s="844"/>
      <c r="C450" s="844" t="s">
        <v>8257</v>
      </c>
      <c r="D450" s="820" t="s">
        <v>6016</v>
      </c>
      <c r="E450" s="812" t="s">
        <v>7330</v>
      </c>
      <c r="F450" s="1035">
        <f t="shared" si="53"/>
        <v>45979</v>
      </c>
      <c r="G450" s="1036" t="str">
        <f t="shared" si="54"/>
        <v>A</v>
      </c>
      <c r="H450" s="1037" t="str">
        <f t="shared" si="55"/>
        <v>MR_DER-1380_25</v>
      </c>
      <c r="I450" s="1038" t="str">
        <f t="shared" si="56"/>
        <v>ND</v>
      </c>
      <c r="J450" s="1038" t="str">
        <f t="shared" si="57"/>
        <v>ND</v>
      </c>
      <c r="K450" s="1042" t="s">
        <v>3730</v>
      </c>
      <c r="L450" s="1305">
        <v>45364</v>
      </c>
      <c r="M450" s="1039" t="s">
        <v>7334</v>
      </c>
      <c r="N450" s="1042" t="s">
        <v>5539</v>
      </c>
      <c r="O450" s="1305">
        <v>45384</v>
      </c>
      <c r="P450" s="731" t="s">
        <v>3777</v>
      </c>
      <c r="Q450" s="1042" t="s">
        <v>3748</v>
      </c>
      <c r="R450" s="1305">
        <v>45385</v>
      </c>
      <c r="S450" s="1039" t="s">
        <v>7481</v>
      </c>
      <c r="T450" s="1042"/>
      <c r="U450" s="1042"/>
      <c r="V450" s="1040" t="s">
        <v>3777</v>
      </c>
      <c r="W450" s="731" t="s">
        <v>3748</v>
      </c>
      <c r="X450" s="1045">
        <v>45979</v>
      </c>
      <c r="Y450" s="218" t="s">
        <v>11350</v>
      </c>
    </row>
    <row r="451" spans="1:52" s="731" customFormat="1" ht="15" x14ac:dyDescent="0.25">
      <c r="A451" s="948" t="s">
        <v>8263</v>
      </c>
      <c r="B451" s="844"/>
      <c r="C451" s="844" t="s">
        <v>8257</v>
      </c>
      <c r="D451" s="820" t="s">
        <v>6016</v>
      </c>
      <c r="E451" s="812" t="s">
        <v>7331</v>
      </c>
      <c r="F451" s="1035">
        <f t="shared" si="53"/>
        <v>45979</v>
      </c>
      <c r="G451" s="1036" t="str">
        <f t="shared" si="54"/>
        <v>A</v>
      </c>
      <c r="H451" s="1037" t="str">
        <f t="shared" si="55"/>
        <v>MR_DER-1380_25</v>
      </c>
      <c r="I451" s="1038" t="str">
        <f t="shared" si="56"/>
        <v>ND</v>
      </c>
      <c r="J451" s="1038" t="str">
        <f t="shared" si="57"/>
        <v>ND</v>
      </c>
      <c r="K451" s="1042" t="s">
        <v>3730</v>
      </c>
      <c r="L451" s="1305">
        <v>45364</v>
      </c>
      <c r="M451" s="1039" t="s">
        <v>7334</v>
      </c>
      <c r="N451" s="1042" t="s">
        <v>5539</v>
      </c>
      <c r="O451" s="1305">
        <v>45384</v>
      </c>
      <c r="P451" s="731" t="s">
        <v>3777</v>
      </c>
      <c r="Q451" s="1042" t="s">
        <v>3748</v>
      </c>
      <c r="R451" s="1305">
        <v>45385</v>
      </c>
      <c r="S451" s="1039" t="s">
        <v>7481</v>
      </c>
      <c r="T451" s="1042"/>
      <c r="U451" s="1042"/>
      <c r="V451" s="1040" t="s">
        <v>3777</v>
      </c>
      <c r="W451" s="731" t="s">
        <v>3748</v>
      </c>
      <c r="X451" s="1045">
        <v>45979</v>
      </c>
      <c r="Y451" s="218" t="s">
        <v>11350</v>
      </c>
    </row>
    <row r="452" spans="1:52" s="731" customFormat="1" ht="15" x14ac:dyDescent="0.25">
      <c r="A452" s="948" t="s">
        <v>8263</v>
      </c>
      <c r="B452" s="844"/>
      <c r="C452" s="844" t="s">
        <v>8257</v>
      </c>
      <c r="D452" s="820" t="s">
        <v>6016</v>
      </c>
      <c r="E452" s="812" t="s">
        <v>7332</v>
      </c>
      <c r="F452" s="1035">
        <f t="shared" si="53"/>
        <v>45979</v>
      </c>
      <c r="G452" s="1036" t="str">
        <f t="shared" si="54"/>
        <v>A</v>
      </c>
      <c r="H452" s="1037" t="str">
        <f t="shared" si="55"/>
        <v>MR_DER-1380_25</v>
      </c>
      <c r="I452" s="1038" t="str">
        <f t="shared" si="56"/>
        <v>ND</v>
      </c>
      <c r="J452" s="1038" t="str">
        <f t="shared" si="57"/>
        <v>ND</v>
      </c>
      <c r="K452" s="1042" t="s">
        <v>3730</v>
      </c>
      <c r="L452" s="1305">
        <v>45364</v>
      </c>
      <c r="M452" s="1039" t="s">
        <v>7334</v>
      </c>
      <c r="N452" s="1042" t="s">
        <v>5539</v>
      </c>
      <c r="O452" s="1305">
        <v>45384</v>
      </c>
      <c r="P452" s="731" t="s">
        <v>3777</v>
      </c>
      <c r="Q452" s="1042" t="s">
        <v>3748</v>
      </c>
      <c r="R452" s="1305">
        <v>45385</v>
      </c>
      <c r="S452" s="1039" t="s">
        <v>7481</v>
      </c>
      <c r="T452" s="1042"/>
      <c r="U452" s="1042"/>
      <c r="V452" s="1040" t="s">
        <v>3777</v>
      </c>
      <c r="W452" s="731" t="s">
        <v>3748</v>
      </c>
      <c r="X452" s="1045">
        <v>45979</v>
      </c>
      <c r="Y452" s="218" t="s">
        <v>11350</v>
      </c>
    </row>
    <row r="453" spans="1:52" s="731" customFormat="1" ht="15" x14ac:dyDescent="0.25">
      <c r="A453" s="948" t="s">
        <v>8263</v>
      </c>
      <c r="B453" s="844"/>
      <c r="C453" s="844" t="s">
        <v>8257</v>
      </c>
      <c r="D453" s="820" t="s">
        <v>6016</v>
      </c>
      <c r="E453" s="812" t="s">
        <v>7333</v>
      </c>
      <c r="F453" s="1035">
        <f t="shared" si="53"/>
        <v>45979</v>
      </c>
      <c r="G453" s="1036" t="str">
        <f t="shared" si="54"/>
        <v>A</v>
      </c>
      <c r="H453" s="1037" t="str">
        <f t="shared" si="55"/>
        <v>MR_DER-1380_25</v>
      </c>
      <c r="I453" s="1038" t="str">
        <f t="shared" si="56"/>
        <v>ND</v>
      </c>
      <c r="J453" s="1038" t="str">
        <f t="shared" si="57"/>
        <v>ND</v>
      </c>
      <c r="K453" s="1042" t="s">
        <v>3730</v>
      </c>
      <c r="L453" s="1305">
        <v>45364</v>
      </c>
      <c r="M453" s="1039" t="s">
        <v>7334</v>
      </c>
      <c r="N453" s="1042" t="s">
        <v>5539</v>
      </c>
      <c r="O453" s="1305">
        <v>45384</v>
      </c>
      <c r="P453" s="731" t="s">
        <v>3777</v>
      </c>
      <c r="Q453" s="1042" t="s">
        <v>3748</v>
      </c>
      <c r="R453" s="1305">
        <v>45385</v>
      </c>
      <c r="S453" s="1039" t="s">
        <v>7481</v>
      </c>
      <c r="T453" s="1042"/>
      <c r="U453" s="1042"/>
      <c r="V453" s="1040" t="s">
        <v>3777</v>
      </c>
      <c r="W453" s="731" t="s">
        <v>3748</v>
      </c>
      <c r="X453" s="1045">
        <v>45979</v>
      </c>
      <c r="Y453" s="218" t="s">
        <v>11350</v>
      </c>
    </row>
    <row r="454" spans="1:52" s="731" customFormat="1" ht="15" customHeight="1" x14ac:dyDescent="0.25">
      <c r="A454" s="1244" t="s">
        <v>8263</v>
      </c>
      <c r="B454" s="855"/>
      <c r="C454" s="855" t="s">
        <v>8603</v>
      </c>
      <c r="D454" s="851" t="s">
        <v>9415</v>
      </c>
      <c r="E454" s="847" t="s">
        <v>9408</v>
      </c>
      <c r="F454" s="813">
        <f t="shared" ref="F454:F468" si="58">IF(L454&lt;&gt;0,MAX(L454,R454,X454,AD454,AJ454),"NE")</f>
        <v>46092</v>
      </c>
      <c r="G454" s="814" t="str">
        <f t="shared" si="54"/>
        <v>A</v>
      </c>
      <c r="H454" s="941" t="str">
        <f t="shared" si="55"/>
        <v>MR_DER-1616_26</v>
      </c>
      <c r="I454" s="816" t="str">
        <f t="shared" si="56"/>
        <v>ND</v>
      </c>
      <c r="J454" s="816" t="str">
        <f t="shared" si="57"/>
        <v>ND</v>
      </c>
      <c r="K454" s="1223" t="s">
        <v>3730</v>
      </c>
      <c r="L454" s="1303">
        <v>45804</v>
      </c>
      <c r="M454" s="854" t="s">
        <v>9421</v>
      </c>
      <c r="N454" s="1223"/>
      <c r="O454" s="1303"/>
      <c r="P454" s="949"/>
      <c r="Q454" s="848" t="s">
        <v>3748</v>
      </c>
      <c r="R454" s="849">
        <v>46092</v>
      </c>
      <c r="S454" s="218" t="s">
        <v>12318</v>
      </c>
      <c r="T454" s="1223"/>
      <c r="U454" s="1223"/>
      <c r="V454" s="853"/>
      <c r="W454" s="725"/>
      <c r="X454" s="1213"/>
      <c r="Y454" s="853"/>
      <c r="Z454" s="725"/>
      <c r="AA454" s="1213"/>
      <c r="AB454" s="853"/>
      <c r="AC454" s="725"/>
      <c r="AD454" s="1213"/>
      <c r="AE454" s="853"/>
      <c r="AF454" s="725"/>
      <c r="AG454" s="725"/>
      <c r="AH454" s="853"/>
      <c r="AI454" s="725"/>
      <c r="AJ454" s="1213"/>
      <c r="AK454" s="819"/>
      <c r="AL454" s="725"/>
      <c r="AM454" s="725"/>
      <c r="AN454" s="725"/>
      <c r="AO454" s="725"/>
      <c r="AP454" s="725"/>
      <c r="AQ454" s="725"/>
      <c r="AR454" s="725"/>
      <c r="AS454" s="725"/>
      <c r="AT454" s="725"/>
      <c r="AU454" s="725"/>
      <c r="AV454" s="725"/>
      <c r="AW454" s="725"/>
      <c r="AX454" s="725"/>
      <c r="AY454" s="725"/>
      <c r="AZ454" s="725"/>
    </row>
    <row r="455" spans="1:52" s="731" customFormat="1" ht="15" customHeight="1" x14ac:dyDescent="0.25">
      <c r="A455" s="1244" t="s">
        <v>8263</v>
      </c>
      <c r="B455" s="855"/>
      <c r="C455" s="855" t="s">
        <v>8603</v>
      </c>
      <c r="D455" s="851" t="s">
        <v>9416</v>
      </c>
      <c r="E455" s="847" t="s">
        <v>9409</v>
      </c>
      <c r="F455" s="813">
        <f t="shared" si="58"/>
        <v>46092</v>
      </c>
      <c r="G455" s="814" t="str">
        <f t="shared" si="54"/>
        <v>A</v>
      </c>
      <c r="H455" s="941" t="str">
        <f t="shared" si="55"/>
        <v>MR_DER-1616_26</v>
      </c>
      <c r="I455" s="816" t="str">
        <f t="shared" si="56"/>
        <v>ND</v>
      </c>
      <c r="J455" s="816" t="str">
        <f t="shared" si="57"/>
        <v>ND</v>
      </c>
      <c r="K455" s="1223" t="s">
        <v>3730</v>
      </c>
      <c r="L455" s="1303">
        <v>45804</v>
      </c>
      <c r="M455" s="854" t="s">
        <v>9421</v>
      </c>
      <c r="N455" s="1223"/>
      <c r="O455" s="1303"/>
      <c r="P455" s="949"/>
      <c r="Q455" s="848" t="s">
        <v>3748</v>
      </c>
      <c r="R455" s="849">
        <v>46092</v>
      </c>
      <c r="S455" s="218" t="s">
        <v>12318</v>
      </c>
      <c r="T455" s="1223"/>
      <c r="U455" s="1223"/>
      <c r="V455" s="853"/>
      <c r="W455" s="725"/>
      <c r="X455" s="1213"/>
      <c r="Y455" s="853"/>
      <c r="Z455" s="725"/>
      <c r="AA455" s="1213"/>
      <c r="AB455" s="853"/>
      <c r="AC455" s="725"/>
      <c r="AD455" s="1213"/>
      <c r="AE455" s="853"/>
      <c r="AF455" s="725"/>
      <c r="AG455" s="725"/>
      <c r="AH455" s="853"/>
      <c r="AI455" s="725"/>
      <c r="AJ455" s="1213"/>
      <c r="AK455" s="819"/>
      <c r="AL455" s="725"/>
      <c r="AM455" s="725"/>
      <c r="AN455" s="725"/>
      <c r="AO455" s="725"/>
      <c r="AP455" s="725"/>
      <c r="AQ455" s="725"/>
      <c r="AR455" s="725"/>
      <c r="AS455" s="725"/>
      <c r="AT455" s="725"/>
      <c r="AU455" s="725"/>
      <c r="AV455" s="725"/>
      <c r="AW455" s="725"/>
      <c r="AX455" s="725"/>
      <c r="AY455" s="725"/>
      <c r="AZ455" s="725"/>
    </row>
    <row r="456" spans="1:52" s="731" customFormat="1" ht="15" customHeight="1" x14ac:dyDescent="0.25">
      <c r="A456" s="1244" t="s">
        <v>8263</v>
      </c>
      <c r="B456" s="855"/>
      <c r="C456" s="855" t="s">
        <v>8603</v>
      </c>
      <c r="D456" s="851" t="s">
        <v>9417</v>
      </c>
      <c r="E456" s="847" t="s">
        <v>9410</v>
      </c>
      <c r="F456" s="813">
        <f t="shared" si="58"/>
        <v>46092</v>
      </c>
      <c r="G456" s="814" t="str">
        <f t="shared" si="54"/>
        <v>A</v>
      </c>
      <c r="H456" s="941" t="str">
        <f t="shared" si="55"/>
        <v>MR_DER-1616_26</v>
      </c>
      <c r="I456" s="816" t="str">
        <f t="shared" si="56"/>
        <v>ND</v>
      </c>
      <c r="J456" s="816" t="str">
        <f t="shared" si="57"/>
        <v>ND</v>
      </c>
      <c r="K456" s="1223" t="s">
        <v>3730</v>
      </c>
      <c r="L456" s="1303">
        <v>45804</v>
      </c>
      <c r="M456" s="854" t="s">
        <v>9421</v>
      </c>
      <c r="N456" s="1223"/>
      <c r="O456" s="1303"/>
      <c r="P456" s="949"/>
      <c r="Q456" s="848" t="s">
        <v>3748</v>
      </c>
      <c r="R456" s="849">
        <v>46092</v>
      </c>
      <c r="S456" s="218" t="s">
        <v>12318</v>
      </c>
      <c r="T456" s="1223"/>
      <c r="U456" s="1223"/>
      <c r="V456" s="853"/>
      <c r="W456" s="725"/>
      <c r="X456" s="1213"/>
      <c r="Y456" s="853"/>
      <c r="Z456" s="725"/>
      <c r="AA456" s="1213"/>
      <c r="AB456" s="853"/>
      <c r="AC456" s="725"/>
      <c r="AD456" s="1213"/>
      <c r="AE456" s="853"/>
      <c r="AF456" s="725"/>
      <c r="AG456" s="725"/>
      <c r="AH456" s="853"/>
      <c r="AI456" s="725"/>
      <c r="AJ456" s="1213"/>
      <c r="AK456" s="819"/>
      <c r="AL456" s="725"/>
      <c r="AM456" s="725"/>
      <c r="AN456" s="725"/>
      <c r="AO456" s="725"/>
      <c r="AP456" s="725"/>
      <c r="AQ456" s="725"/>
      <c r="AR456" s="725"/>
      <c r="AS456" s="725"/>
      <c r="AT456" s="725"/>
      <c r="AU456" s="725"/>
      <c r="AV456" s="725"/>
      <c r="AW456" s="725"/>
      <c r="AX456" s="725"/>
      <c r="AY456" s="725"/>
      <c r="AZ456" s="725"/>
    </row>
    <row r="457" spans="1:52" s="731" customFormat="1" ht="15" customHeight="1" x14ac:dyDescent="0.25">
      <c r="A457" s="1244" t="s">
        <v>8263</v>
      </c>
      <c r="B457" s="855"/>
      <c r="C457" s="855" t="s">
        <v>8603</v>
      </c>
      <c r="D457" s="851" t="s">
        <v>9418</v>
      </c>
      <c r="E457" s="847" t="s">
        <v>9411</v>
      </c>
      <c r="F457" s="813">
        <f t="shared" si="58"/>
        <v>46092</v>
      </c>
      <c r="G457" s="814" t="str">
        <f t="shared" si="54"/>
        <v>A</v>
      </c>
      <c r="H457" s="941" t="str">
        <f t="shared" si="55"/>
        <v>MR_DER-1616_26</v>
      </c>
      <c r="I457" s="816" t="str">
        <f t="shared" si="56"/>
        <v>ND</v>
      </c>
      <c r="J457" s="816" t="str">
        <f t="shared" si="57"/>
        <v>ND</v>
      </c>
      <c r="K457" s="1223" t="s">
        <v>3730</v>
      </c>
      <c r="L457" s="1303">
        <v>45804</v>
      </c>
      <c r="M457" s="854" t="s">
        <v>9421</v>
      </c>
      <c r="N457" s="1223"/>
      <c r="O457" s="1303"/>
      <c r="P457" s="949"/>
      <c r="Q457" s="848" t="s">
        <v>3748</v>
      </c>
      <c r="R457" s="849">
        <v>46092</v>
      </c>
      <c r="S457" s="218" t="s">
        <v>12318</v>
      </c>
      <c r="T457" s="1223"/>
      <c r="U457" s="1223"/>
      <c r="V457" s="853"/>
      <c r="W457" s="725"/>
      <c r="X457" s="1213"/>
      <c r="Y457" s="853"/>
      <c r="Z457" s="725"/>
      <c r="AA457" s="1213"/>
      <c r="AB457" s="853"/>
      <c r="AC457" s="725"/>
      <c r="AD457" s="1213"/>
      <c r="AE457" s="853"/>
      <c r="AF457" s="725"/>
      <c r="AG457" s="725"/>
      <c r="AH457" s="853"/>
      <c r="AI457" s="725"/>
      <c r="AJ457" s="1213"/>
      <c r="AK457" s="819"/>
      <c r="AL457" s="725"/>
      <c r="AM457" s="725"/>
      <c r="AN457" s="725"/>
      <c r="AO457" s="725"/>
      <c r="AP457" s="725"/>
      <c r="AQ457" s="725"/>
      <c r="AR457" s="725"/>
      <c r="AS457" s="725"/>
      <c r="AT457" s="725"/>
      <c r="AU457" s="725"/>
      <c r="AV457" s="725"/>
      <c r="AW457" s="725"/>
      <c r="AX457" s="725"/>
      <c r="AY457" s="725"/>
      <c r="AZ457" s="725"/>
    </row>
    <row r="458" spans="1:52" s="731" customFormat="1" ht="15" customHeight="1" x14ac:dyDescent="0.25">
      <c r="A458" s="1244" t="s">
        <v>8263</v>
      </c>
      <c r="B458" s="855"/>
      <c r="C458" s="855" t="s">
        <v>8603</v>
      </c>
      <c r="D458" s="851" t="s">
        <v>9419</v>
      </c>
      <c r="E458" s="847" t="s">
        <v>9412</v>
      </c>
      <c r="F458" s="813">
        <f t="shared" si="58"/>
        <v>46092</v>
      </c>
      <c r="G458" s="814" t="str">
        <f t="shared" si="54"/>
        <v>A</v>
      </c>
      <c r="H458" s="941" t="str">
        <f t="shared" si="55"/>
        <v>MR_DER-1616_26</v>
      </c>
      <c r="I458" s="816" t="str">
        <f t="shared" si="56"/>
        <v>ND</v>
      </c>
      <c r="J458" s="816" t="str">
        <f t="shared" si="57"/>
        <v>ND</v>
      </c>
      <c r="K458" s="1223" t="s">
        <v>3730</v>
      </c>
      <c r="L458" s="1303">
        <v>45804</v>
      </c>
      <c r="M458" s="854" t="s">
        <v>9421</v>
      </c>
      <c r="N458" s="1223"/>
      <c r="O458" s="1303"/>
      <c r="P458" s="949"/>
      <c r="Q458" s="848" t="s">
        <v>3748</v>
      </c>
      <c r="R458" s="849">
        <v>46092</v>
      </c>
      <c r="S458" s="218" t="s">
        <v>12318</v>
      </c>
      <c r="T458" s="1223"/>
      <c r="U458" s="1223"/>
      <c r="V458" s="853"/>
      <c r="W458" s="725"/>
      <c r="X458" s="1213"/>
      <c r="Y458" s="853"/>
      <c r="Z458" s="725"/>
      <c r="AA458" s="1213"/>
      <c r="AB458" s="853"/>
      <c r="AC458" s="725"/>
      <c r="AD458" s="1213"/>
      <c r="AE458" s="853"/>
      <c r="AF458" s="725"/>
      <c r="AG458" s="725"/>
      <c r="AH458" s="853"/>
      <c r="AI458" s="725"/>
      <c r="AJ458" s="1213"/>
      <c r="AK458" s="819"/>
      <c r="AL458" s="725"/>
      <c r="AM458" s="725"/>
      <c r="AN458" s="725"/>
      <c r="AO458" s="725"/>
      <c r="AP458" s="725"/>
      <c r="AQ458" s="725"/>
      <c r="AR458" s="725"/>
      <c r="AS458" s="725"/>
      <c r="AT458" s="725"/>
      <c r="AU458" s="725"/>
      <c r="AV458" s="725"/>
      <c r="AW458" s="725"/>
      <c r="AX458" s="725"/>
      <c r="AY458" s="725"/>
      <c r="AZ458" s="725"/>
    </row>
    <row r="459" spans="1:52" s="731" customFormat="1" ht="15" customHeight="1" x14ac:dyDescent="0.25">
      <c r="A459" s="1244" t="s">
        <v>8263</v>
      </c>
      <c r="B459" s="855"/>
      <c r="C459" s="855" t="s">
        <v>8603</v>
      </c>
      <c r="D459" s="851" t="s">
        <v>9420</v>
      </c>
      <c r="E459" s="847" t="s">
        <v>9413</v>
      </c>
      <c r="F459" s="813">
        <f t="shared" si="58"/>
        <v>46092</v>
      </c>
      <c r="G459" s="814" t="str">
        <f t="shared" si="54"/>
        <v>A</v>
      </c>
      <c r="H459" s="941" t="str">
        <f t="shared" si="55"/>
        <v>MR_DER-1616_26</v>
      </c>
      <c r="I459" s="816" t="str">
        <f t="shared" si="56"/>
        <v>ND</v>
      </c>
      <c r="J459" s="816" t="str">
        <f t="shared" si="57"/>
        <v>ND</v>
      </c>
      <c r="K459" s="1223" t="s">
        <v>3730</v>
      </c>
      <c r="L459" s="1303">
        <v>45804</v>
      </c>
      <c r="M459" s="854" t="s">
        <v>9421</v>
      </c>
      <c r="N459" s="1223"/>
      <c r="O459" s="1303"/>
      <c r="P459" s="949"/>
      <c r="Q459" s="848" t="s">
        <v>3748</v>
      </c>
      <c r="R459" s="849">
        <v>46092</v>
      </c>
      <c r="S459" s="218" t="s">
        <v>12318</v>
      </c>
      <c r="T459" s="1223"/>
      <c r="U459" s="1223"/>
      <c r="V459" s="853"/>
      <c r="W459" s="725"/>
      <c r="X459" s="1213"/>
      <c r="Y459" s="853"/>
      <c r="Z459" s="725"/>
      <c r="AA459" s="1213"/>
      <c r="AB459" s="853"/>
      <c r="AC459" s="725"/>
      <c r="AD459" s="1213"/>
      <c r="AE459" s="853"/>
      <c r="AF459" s="725"/>
      <c r="AG459" s="725"/>
      <c r="AH459" s="853"/>
      <c r="AI459" s="725"/>
      <c r="AJ459" s="1213"/>
      <c r="AK459" s="819"/>
      <c r="AL459" s="725"/>
      <c r="AM459" s="725"/>
      <c r="AN459" s="725"/>
      <c r="AO459" s="725"/>
      <c r="AP459" s="725"/>
      <c r="AQ459" s="725"/>
      <c r="AR459" s="725"/>
      <c r="AS459" s="725"/>
      <c r="AT459" s="725"/>
      <c r="AU459" s="725"/>
      <c r="AV459" s="725"/>
      <c r="AW459" s="725"/>
      <c r="AX459" s="725"/>
      <c r="AY459" s="725"/>
      <c r="AZ459" s="725"/>
    </row>
    <row r="460" spans="1:52" s="731" customFormat="1" ht="15" customHeight="1" x14ac:dyDescent="0.25">
      <c r="A460" s="1244" t="s">
        <v>8263</v>
      </c>
      <c r="B460" s="855"/>
      <c r="C460" s="855" t="s">
        <v>8603</v>
      </c>
      <c r="D460" s="851" t="s">
        <v>9420</v>
      </c>
      <c r="E460" s="847" t="s">
        <v>9414</v>
      </c>
      <c r="F460" s="813">
        <f t="shared" si="58"/>
        <v>46092</v>
      </c>
      <c r="G460" s="814" t="str">
        <f t="shared" si="54"/>
        <v>A</v>
      </c>
      <c r="H460" s="941" t="str">
        <f t="shared" si="55"/>
        <v>MR_DER-1616_26</v>
      </c>
      <c r="I460" s="816" t="str">
        <f t="shared" si="56"/>
        <v>ND</v>
      </c>
      <c r="J460" s="816" t="str">
        <f t="shared" si="57"/>
        <v>ND</v>
      </c>
      <c r="K460" s="1223" t="s">
        <v>3730</v>
      </c>
      <c r="L460" s="1303">
        <v>45804</v>
      </c>
      <c r="M460" s="854" t="s">
        <v>9421</v>
      </c>
      <c r="N460" s="1223"/>
      <c r="O460" s="1303"/>
      <c r="P460" s="949"/>
      <c r="Q460" s="848" t="s">
        <v>3748</v>
      </c>
      <c r="R460" s="849">
        <v>46092</v>
      </c>
      <c r="S460" s="218" t="s">
        <v>12318</v>
      </c>
      <c r="T460" s="1223"/>
      <c r="U460" s="1223"/>
      <c r="V460" s="853"/>
      <c r="W460" s="725"/>
      <c r="X460" s="1213"/>
      <c r="Y460" s="853"/>
      <c r="Z460" s="725"/>
      <c r="AA460" s="1213"/>
      <c r="AB460" s="853"/>
      <c r="AC460" s="725"/>
      <c r="AD460" s="1213"/>
      <c r="AE460" s="853"/>
      <c r="AF460" s="725"/>
      <c r="AG460" s="725"/>
      <c r="AH460" s="853"/>
      <c r="AI460" s="725"/>
      <c r="AJ460" s="1213"/>
      <c r="AK460" s="819"/>
      <c r="AL460" s="725"/>
      <c r="AM460" s="725"/>
      <c r="AN460" s="725"/>
      <c r="AO460" s="725"/>
      <c r="AP460" s="725"/>
      <c r="AQ460" s="725"/>
      <c r="AR460" s="725"/>
      <c r="AS460" s="725"/>
      <c r="AT460" s="725"/>
      <c r="AU460" s="725"/>
      <c r="AV460" s="725"/>
      <c r="AW460" s="725"/>
      <c r="AX460" s="725"/>
      <c r="AY460" s="725"/>
      <c r="AZ460" s="725"/>
    </row>
    <row r="461" spans="1:52" s="1010" customFormat="1" ht="15" x14ac:dyDescent="0.25">
      <c r="A461" s="1060" t="s">
        <v>12156</v>
      </c>
      <c r="B461" s="1061"/>
      <c r="C461" s="1061"/>
      <c r="D461" s="1062" t="s">
        <v>11087</v>
      </c>
      <c r="E461" s="1059" t="s">
        <v>11077</v>
      </c>
      <c r="F461" s="1012">
        <f t="shared" si="58"/>
        <v>45958</v>
      </c>
      <c r="G461" s="1013" t="str">
        <f t="shared" si="54"/>
        <v>A1</v>
      </c>
      <c r="H461" s="1063" t="str">
        <f t="shared" si="55"/>
        <v>MR_DER-1326_25</v>
      </c>
      <c r="I461" s="1007">
        <f t="shared" si="56"/>
        <v>45975</v>
      </c>
      <c r="J461" s="1007" t="str">
        <f t="shared" si="57"/>
        <v>APROVADO COM RESSALVA</v>
      </c>
      <c r="K461" s="1506" t="s">
        <v>3730</v>
      </c>
      <c r="L461" s="1506">
        <v>45958</v>
      </c>
      <c r="M461" s="1454" t="s">
        <v>11090</v>
      </c>
      <c r="N461" s="1507" t="s">
        <v>10360</v>
      </c>
      <c r="O461" s="1506">
        <v>45975</v>
      </c>
      <c r="P461" s="1508"/>
      <c r="Q461" s="1507"/>
      <c r="R461" s="1506"/>
      <c r="S461" s="1509"/>
      <c r="T461" s="1003"/>
      <c r="U461" s="1003"/>
      <c r="V461" s="1003"/>
      <c r="W461" s="1003"/>
      <c r="X461" s="1003"/>
      <c r="Y461" s="1003"/>
      <c r="Z461" s="1003"/>
      <c r="AA461" s="1003"/>
      <c r="AB461" s="1003"/>
      <c r="AC461" s="1003"/>
      <c r="AD461" s="1003"/>
      <c r="AE461" s="1003"/>
      <c r="AF461" s="1003"/>
      <c r="AG461" s="1003"/>
      <c r="AH461" s="1003"/>
      <c r="AI461" s="1003"/>
      <c r="AJ461" s="1003"/>
      <c r="AK461" s="1003"/>
      <c r="AL461" s="1003"/>
      <c r="AM461" s="1003"/>
      <c r="AN461" s="1003"/>
      <c r="AO461" s="1003"/>
      <c r="AP461" s="1003"/>
      <c r="AQ461" s="1003"/>
      <c r="AR461" s="1003"/>
      <c r="AS461" s="1003"/>
      <c r="AT461" s="1003"/>
      <c r="AU461" s="1003"/>
      <c r="AV461" s="1003"/>
      <c r="AW461" s="1003"/>
      <c r="AX461" s="1003"/>
      <c r="AY461" s="1003"/>
      <c r="AZ461" s="1003"/>
    </row>
    <row r="462" spans="1:52" s="1010" customFormat="1" ht="15" x14ac:dyDescent="0.25">
      <c r="A462" s="1060" t="s">
        <v>12156</v>
      </c>
      <c r="B462" s="1061"/>
      <c r="C462" s="1061"/>
      <c r="D462" s="1062" t="s">
        <v>11087</v>
      </c>
      <c r="E462" s="1059" t="s">
        <v>11078</v>
      </c>
      <c r="F462" s="1012">
        <f t="shared" si="58"/>
        <v>45958</v>
      </c>
      <c r="G462" s="1013" t="str">
        <f t="shared" si="54"/>
        <v>A1</v>
      </c>
      <c r="H462" s="1063" t="str">
        <f t="shared" si="55"/>
        <v>MR_DER-1326_25</v>
      </c>
      <c r="I462" s="1007">
        <f t="shared" si="56"/>
        <v>45975</v>
      </c>
      <c r="J462" s="1007" t="str">
        <f t="shared" si="57"/>
        <v>APROVADO COM RESSALVA</v>
      </c>
      <c r="K462" s="1506" t="s">
        <v>3730</v>
      </c>
      <c r="L462" s="1506">
        <v>45958</v>
      </c>
      <c r="M462" s="1454" t="s">
        <v>11090</v>
      </c>
      <c r="N462" s="1507" t="s">
        <v>10360</v>
      </c>
      <c r="O462" s="1506">
        <v>45975</v>
      </c>
      <c r="P462" s="1508"/>
      <c r="Q462" s="1507"/>
      <c r="R462" s="1506"/>
      <c r="S462" s="1509"/>
      <c r="T462" s="1003"/>
      <c r="U462" s="1003"/>
      <c r="V462" s="1003"/>
      <c r="W462" s="1003"/>
      <c r="X462" s="1003"/>
      <c r="Y462" s="1003"/>
      <c r="Z462" s="1003"/>
      <c r="AA462" s="1003"/>
      <c r="AB462" s="1003"/>
      <c r="AC462" s="1003"/>
      <c r="AD462" s="1003"/>
      <c r="AE462" s="1003"/>
      <c r="AF462" s="1003"/>
      <c r="AG462" s="1003"/>
      <c r="AH462" s="1003"/>
      <c r="AI462" s="1003"/>
      <c r="AJ462" s="1003"/>
      <c r="AK462" s="1003"/>
      <c r="AL462" s="1003"/>
      <c r="AM462" s="1003"/>
      <c r="AN462" s="1003"/>
      <c r="AO462" s="1003"/>
      <c r="AP462" s="1003"/>
      <c r="AQ462" s="1003"/>
      <c r="AR462" s="1003"/>
      <c r="AS462" s="1003"/>
      <c r="AT462" s="1003"/>
      <c r="AU462" s="1003"/>
      <c r="AV462" s="1003"/>
      <c r="AW462" s="1003"/>
      <c r="AX462" s="1003"/>
      <c r="AY462" s="1003"/>
      <c r="AZ462" s="1003"/>
    </row>
    <row r="463" spans="1:52" s="1010" customFormat="1" ht="15" x14ac:dyDescent="0.25">
      <c r="A463" s="1060" t="s">
        <v>12156</v>
      </c>
      <c r="B463" s="1061"/>
      <c r="C463" s="1061"/>
      <c r="D463" s="1062" t="s">
        <v>11087</v>
      </c>
      <c r="E463" s="1059" t="s">
        <v>11079</v>
      </c>
      <c r="F463" s="1012">
        <f t="shared" si="58"/>
        <v>45958</v>
      </c>
      <c r="G463" s="1013" t="str">
        <f t="shared" si="54"/>
        <v>A1</v>
      </c>
      <c r="H463" s="1063" t="str">
        <f t="shared" si="55"/>
        <v>MR_DER-1326_25</v>
      </c>
      <c r="I463" s="1007">
        <f t="shared" si="56"/>
        <v>45975</v>
      </c>
      <c r="J463" s="1007" t="str">
        <f t="shared" si="57"/>
        <v>APROVADO COM RESSALVA</v>
      </c>
      <c r="K463" s="1506" t="s">
        <v>3730</v>
      </c>
      <c r="L463" s="1506">
        <v>45958</v>
      </c>
      <c r="M463" s="1454" t="s">
        <v>11090</v>
      </c>
      <c r="N463" s="1507" t="s">
        <v>10360</v>
      </c>
      <c r="O463" s="1506">
        <v>45975</v>
      </c>
      <c r="P463" s="1508"/>
      <c r="Q463" s="1507"/>
      <c r="R463" s="1506"/>
      <c r="S463" s="1509"/>
      <c r="T463" s="1003"/>
      <c r="U463" s="1003"/>
      <c r="V463" s="1003"/>
      <c r="W463" s="1003"/>
      <c r="X463" s="1003"/>
      <c r="Y463" s="1003"/>
      <c r="Z463" s="1003"/>
      <c r="AA463" s="1003"/>
      <c r="AB463" s="1003"/>
      <c r="AC463" s="1003"/>
      <c r="AD463" s="1003"/>
      <c r="AE463" s="1003"/>
      <c r="AF463" s="1003"/>
      <c r="AG463" s="1003"/>
      <c r="AH463" s="1003"/>
      <c r="AI463" s="1003"/>
      <c r="AJ463" s="1003"/>
      <c r="AK463" s="1003"/>
      <c r="AL463" s="1003"/>
      <c r="AM463" s="1003"/>
      <c r="AN463" s="1003"/>
      <c r="AO463" s="1003"/>
      <c r="AP463" s="1003"/>
      <c r="AQ463" s="1003"/>
      <c r="AR463" s="1003"/>
      <c r="AS463" s="1003"/>
      <c r="AT463" s="1003"/>
      <c r="AU463" s="1003"/>
      <c r="AV463" s="1003"/>
      <c r="AW463" s="1003"/>
      <c r="AX463" s="1003"/>
      <c r="AY463" s="1003"/>
      <c r="AZ463" s="1003"/>
    </row>
    <row r="464" spans="1:52" s="1010" customFormat="1" ht="15" x14ac:dyDescent="0.25">
      <c r="A464" s="1060" t="s">
        <v>12156</v>
      </c>
      <c r="B464" s="1061"/>
      <c r="C464" s="1061"/>
      <c r="D464" s="1062" t="s">
        <v>11087</v>
      </c>
      <c r="E464" s="1059" t="s">
        <v>11080</v>
      </c>
      <c r="F464" s="1012">
        <f t="shared" si="58"/>
        <v>45958</v>
      </c>
      <c r="G464" s="1013" t="str">
        <f t="shared" si="54"/>
        <v>A1</v>
      </c>
      <c r="H464" s="1063" t="str">
        <f t="shared" si="55"/>
        <v>MR_DER-1326_25</v>
      </c>
      <c r="I464" s="1007">
        <f t="shared" si="56"/>
        <v>45975</v>
      </c>
      <c r="J464" s="1007" t="str">
        <f t="shared" si="57"/>
        <v>APROVADO COM RESSALVA</v>
      </c>
      <c r="K464" s="1506" t="s">
        <v>3730</v>
      </c>
      <c r="L464" s="1506">
        <v>45958</v>
      </c>
      <c r="M464" s="1454" t="s">
        <v>11090</v>
      </c>
      <c r="N464" s="1507" t="s">
        <v>10360</v>
      </c>
      <c r="O464" s="1506">
        <v>45975</v>
      </c>
      <c r="P464" s="1510"/>
      <c r="Q464" s="1507"/>
      <c r="R464" s="1506"/>
      <c r="S464" s="1509"/>
      <c r="T464" s="1003"/>
      <c r="U464" s="1003"/>
      <c r="V464" s="1003"/>
      <c r="W464" s="1003"/>
      <c r="X464" s="1003"/>
      <c r="Y464" s="1003"/>
      <c r="Z464" s="1003"/>
      <c r="AA464" s="1003"/>
      <c r="AB464" s="1003"/>
      <c r="AC464" s="1003"/>
      <c r="AD464" s="1003"/>
      <c r="AE464" s="1003"/>
      <c r="AF464" s="1003"/>
      <c r="AG464" s="1003"/>
      <c r="AH464" s="1003"/>
      <c r="AI464" s="1003"/>
      <c r="AJ464" s="1003"/>
      <c r="AK464" s="1003"/>
      <c r="AL464" s="1003"/>
      <c r="AM464" s="1003"/>
      <c r="AN464" s="1003"/>
      <c r="AO464" s="1003"/>
      <c r="AP464" s="1003"/>
      <c r="AQ464" s="1003"/>
      <c r="AR464" s="1003"/>
      <c r="AS464" s="1003"/>
      <c r="AT464" s="1003"/>
      <c r="AU464" s="1003"/>
      <c r="AV464" s="1003"/>
      <c r="AW464" s="1003"/>
      <c r="AX464" s="1003"/>
      <c r="AY464" s="1003"/>
      <c r="AZ464" s="1003"/>
    </row>
    <row r="465" spans="1:52" s="1010" customFormat="1" ht="15" x14ac:dyDescent="0.25">
      <c r="A465" s="1060" t="s">
        <v>12156</v>
      </c>
      <c r="B465" s="1061"/>
      <c r="C465" s="1061"/>
      <c r="D465" s="1062" t="s">
        <v>11088</v>
      </c>
      <c r="E465" s="1059" t="s">
        <v>11081</v>
      </c>
      <c r="F465" s="1012">
        <f t="shared" si="58"/>
        <v>45958</v>
      </c>
      <c r="G465" s="1013" t="str">
        <f t="shared" si="54"/>
        <v>A1</v>
      </c>
      <c r="H465" s="1063" t="str">
        <f t="shared" si="55"/>
        <v>MR_DER-1326_25</v>
      </c>
      <c r="I465" s="1007">
        <f t="shared" si="56"/>
        <v>45975</v>
      </c>
      <c r="J465" s="1007" t="str">
        <f t="shared" si="57"/>
        <v>APROVADO COM RESSALVA</v>
      </c>
      <c r="K465" s="1506" t="s">
        <v>3730</v>
      </c>
      <c r="L465" s="1506">
        <v>45958</v>
      </c>
      <c r="M465" s="1454" t="s">
        <v>11090</v>
      </c>
      <c r="N465" s="1507" t="s">
        <v>10360</v>
      </c>
      <c r="O465" s="1506">
        <v>45975</v>
      </c>
      <c r="P465" s="1510"/>
      <c r="Q465" s="1507"/>
      <c r="R465" s="1506"/>
      <c r="S465" s="1509"/>
      <c r="T465" s="1003"/>
      <c r="U465" s="1003"/>
      <c r="V465" s="1003"/>
      <c r="W465" s="1003"/>
      <c r="X465" s="1003"/>
      <c r="Y465" s="1003"/>
      <c r="Z465" s="1003"/>
      <c r="AA465" s="1003"/>
      <c r="AB465" s="1003"/>
      <c r="AC465" s="1003"/>
      <c r="AD465" s="1003"/>
      <c r="AE465" s="1003"/>
      <c r="AF465" s="1003"/>
      <c r="AG465" s="1003"/>
      <c r="AH465" s="1003"/>
      <c r="AI465" s="1003"/>
      <c r="AJ465" s="1003"/>
      <c r="AK465" s="1003"/>
      <c r="AL465" s="1003"/>
      <c r="AM465" s="1003"/>
      <c r="AN465" s="1003"/>
      <c r="AO465" s="1003"/>
      <c r="AP465" s="1003"/>
      <c r="AQ465" s="1003"/>
      <c r="AR465" s="1003"/>
      <c r="AS465" s="1003"/>
      <c r="AT465" s="1003"/>
      <c r="AU465" s="1003"/>
      <c r="AV465" s="1003"/>
      <c r="AW465" s="1003"/>
      <c r="AX465" s="1003"/>
      <c r="AY465" s="1003"/>
      <c r="AZ465" s="1003"/>
    </row>
    <row r="466" spans="1:52" s="1522" customFormat="1" ht="15" x14ac:dyDescent="0.25">
      <c r="A466" s="1060" t="s">
        <v>12156</v>
      </c>
      <c r="B466" s="1511"/>
      <c r="C466" s="1511"/>
      <c r="D466" s="1512" t="s">
        <v>11088</v>
      </c>
      <c r="E466" s="1513" t="s">
        <v>11082</v>
      </c>
      <c r="F466" s="1514">
        <f t="shared" si="58"/>
        <v>45958</v>
      </c>
      <c r="G466" s="1515" t="str">
        <f t="shared" si="54"/>
        <v>A1</v>
      </c>
      <c r="H466" s="1516" t="str">
        <f t="shared" si="55"/>
        <v>MR_DER-1326_25</v>
      </c>
      <c r="I466" s="1517">
        <f t="shared" si="56"/>
        <v>45975</v>
      </c>
      <c r="J466" s="1517" t="str">
        <f t="shared" si="57"/>
        <v>APROVADO COM RESSALVA</v>
      </c>
      <c r="K466" s="1518" t="s">
        <v>3730</v>
      </c>
      <c r="L466" s="1518">
        <v>45958</v>
      </c>
      <c r="M466" s="1519" t="s">
        <v>11090</v>
      </c>
      <c r="N466" s="1511" t="s">
        <v>10360</v>
      </c>
      <c r="O466" s="1518">
        <v>45975</v>
      </c>
      <c r="P466" s="1520"/>
      <c r="Q466" s="1511"/>
      <c r="R466" s="1518"/>
      <c r="S466" s="1521"/>
      <c r="T466" s="1003"/>
      <c r="U466" s="1003"/>
      <c r="V466" s="1003"/>
      <c r="W466" s="1003"/>
      <c r="X466" s="1003"/>
      <c r="Y466" s="1003"/>
      <c r="Z466" s="1003"/>
      <c r="AA466" s="1003"/>
      <c r="AB466" s="1003"/>
      <c r="AC466" s="1003"/>
      <c r="AD466" s="1003"/>
      <c r="AE466" s="1003"/>
      <c r="AF466" s="1003"/>
      <c r="AG466" s="1003"/>
      <c r="AH466" s="1003"/>
      <c r="AI466" s="1003"/>
      <c r="AJ466" s="1003"/>
      <c r="AK466" s="1003"/>
      <c r="AL466" s="1003"/>
      <c r="AM466" s="1003"/>
      <c r="AN466" s="1003"/>
      <c r="AO466" s="1003"/>
      <c r="AP466" s="1003"/>
      <c r="AQ466" s="1003"/>
      <c r="AR466" s="1003"/>
      <c r="AS466" s="1003"/>
      <c r="AT466" s="1003"/>
      <c r="AU466" s="1003"/>
      <c r="AV466" s="1003"/>
      <c r="AW466" s="1003"/>
      <c r="AX466" s="1003"/>
      <c r="AY466" s="1003"/>
      <c r="AZ466" s="1003"/>
    </row>
    <row r="467" spans="1:52" s="1010" customFormat="1" ht="15" x14ac:dyDescent="0.25">
      <c r="A467" s="1060" t="s">
        <v>12156</v>
      </c>
      <c r="B467" s="1061"/>
      <c r="C467" s="1061"/>
      <c r="D467" s="1062" t="s">
        <v>11088</v>
      </c>
      <c r="E467" s="1059" t="s">
        <v>11083</v>
      </c>
      <c r="F467" s="1012">
        <f t="shared" si="58"/>
        <v>45958</v>
      </c>
      <c r="G467" s="1013" t="str">
        <f t="shared" si="54"/>
        <v>A1</v>
      </c>
      <c r="H467" s="1063" t="str">
        <f t="shared" si="55"/>
        <v>MR_DER-1326_25</v>
      </c>
      <c r="I467" s="1007">
        <f t="shared" si="56"/>
        <v>45975</v>
      </c>
      <c r="J467" s="1007" t="str">
        <f t="shared" si="57"/>
        <v>APROVADO COM RESSALVA</v>
      </c>
      <c r="K467" s="1523" t="s">
        <v>3730</v>
      </c>
      <c r="L467" s="1065">
        <v>45958</v>
      </c>
      <c r="M467" s="1454" t="s">
        <v>11090</v>
      </c>
      <c r="N467" s="1061" t="s">
        <v>10360</v>
      </c>
      <c r="O467" s="1065">
        <v>45975</v>
      </c>
      <c r="P467" s="1510"/>
      <c r="Q467" s="1064"/>
      <c r="R467" s="1065"/>
      <c r="S467" s="1509"/>
      <c r="T467" s="1003"/>
      <c r="U467" s="1003"/>
      <c r="V467" s="1003"/>
      <c r="W467" s="1003"/>
      <c r="X467" s="1003"/>
      <c r="Y467" s="1003"/>
      <c r="Z467" s="1003"/>
      <c r="AA467" s="1003"/>
      <c r="AB467" s="1003"/>
      <c r="AC467" s="1003"/>
      <c r="AD467" s="1003"/>
      <c r="AE467" s="1003"/>
      <c r="AF467" s="1003"/>
      <c r="AG467" s="1003"/>
      <c r="AH467" s="1003"/>
      <c r="AI467" s="1003"/>
      <c r="AJ467" s="1003"/>
      <c r="AK467" s="1003"/>
      <c r="AL467" s="1003"/>
      <c r="AM467" s="1003"/>
      <c r="AN467" s="1003"/>
      <c r="AO467" s="1003"/>
      <c r="AP467" s="1003"/>
      <c r="AQ467" s="1003"/>
      <c r="AR467" s="1003"/>
      <c r="AS467" s="1003"/>
      <c r="AT467" s="1003"/>
      <c r="AU467" s="1003"/>
      <c r="AV467" s="1003"/>
      <c r="AW467" s="1003"/>
      <c r="AX467" s="1003"/>
      <c r="AY467" s="1003"/>
      <c r="AZ467" s="1003"/>
    </row>
    <row r="468" spans="1:52" s="1010" customFormat="1" ht="15" x14ac:dyDescent="0.25">
      <c r="A468" s="1060" t="s">
        <v>12156</v>
      </c>
      <c r="B468" s="1061"/>
      <c r="C468" s="1061"/>
      <c r="D468" s="1062" t="s">
        <v>11088</v>
      </c>
      <c r="E468" s="1059" t="s">
        <v>11084</v>
      </c>
      <c r="F468" s="1012">
        <f t="shared" si="58"/>
        <v>45958</v>
      </c>
      <c r="G468" s="1013" t="str">
        <f t="shared" si="54"/>
        <v>A1</v>
      </c>
      <c r="H468" s="1063" t="str">
        <f t="shared" si="55"/>
        <v>MR_DER-1326_25</v>
      </c>
      <c r="I468" s="1007">
        <f t="shared" si="56"/>
        <v>45975</v>
      </c>
      <c r="J468" s="1007" t="str">
        <f t="shared" si="57"/>
        <v>APROVADO COM RESSALVA</v>
      </c>
      <c r="K468" s="1523" t="s">
        <v>3730</v>
      </c>
      <c r="L468" s="1065">
        <v>45958</v>
      </c>
      <c r="M468" s="1454" t="s">
        <v>11090</v>
      </c>
      <c r="N468" s="1061" t="s">
        <v>10360</v>
      </c>
      <c r="O468" s="1065">
        <v>45975</v>
      </c>
      <c r="P468" s="1510"/>
      <c r="Q468" s="1064"/>
      <c r="R468" s="1065"/>
      <c r="S468" s="1524"/>
      <c r="T468" s="1003"/>
      <c r="U468" s="1003"/>
      <c r="V468" s="1003"/>
      <c r="W468" s="1003"/>
      <c r="X468" s="1003"/>
      <c r="Y468" s="1003"/>
      <c r="Z468" s="1003"/>
      <c r="AA468" s="1003"/>
      <c r="AB468" s="1003"/>
      <c r="AC468" s="1003"/>
      <c r="AD468" s="1003"/>
      <c r="AE468" s="1003"/>
      <c r="AF468" s="1003"/>
      <c r="AG468" s="1003"/>
      <c r="AH468" s="1003"/>
      <c r="AI468" s="1003"/>
      <c r="AJ468" s="1003"/>
      <c r="AK468" s="1003"/>
      <c r="AL468" s="1003"/>
      <c r="AM468" s="1003"/>
      <c r="AN468" s="1003"/>
      <c r="AO468" s="1003"/>
      <c r="AP468" s="1003"/>
      <c r="AQ468" s="1003"/>
      <c r="AR468" s="1003"/>
      <c r="AS468" s="1003"/>
      <c r="AT468" s="1003"/>
      <c r="AU468" s="1003"/>
      <c r="AV468" s="1003"/>
      <c r="AW468" s="1003"/>
      <c r="AX468" s="1003"/>
      <c r="AY468" s="1003"/>
      <c r="AZ468" s="1003"/>
    </row>
    <row r="469" spans="1:52" s="731" customFormat="1" ht="15" x14ac:dyDescent="0.25">
      <c r="A469" s="947" t="s">
        <v>8263</v>
      </c>
      <c r="B469" s="983"/>
      <c r="C469" s="983"/>
      <c r="D469" s="838" t="s">
        <v>42</v>
      </c>
      <c r="E469" s="812" t="s">
        <v>10471</v>
      </c>
      <c r="F469" s="813">
        <f>IF(L469&lt;&gt;0,MAX(L469,R469,X469,AD469,AJ469),"NE")</f>
        <v>46156</v>
      </c>
      <c r="G469" s="814" t="str">
        <f t="shared" si="54"/>
        <v>A</v>
      </c>
      <c r="H469" s="941" t="str">
        <f t="shared" si="55"/>
        <v>MR_DER-1744_26</v>
      </c>
      <c r="I469" s="816" t="str">
        <f t="shared" si="56"/>
        <v>ND</v>
      </c>
      <c r="J469" s="816" t="str">
        <f t="shared" si="57"/>
        <v>APROVADO</v>
      </c>
      <c r="K469" s="817" t="s">
        <v>3730</v>
      </c>
      <c r="L469" s="818">
        <v>45929</v>
      </c>
      <c r="M469" s="218" t="s">
        <v>10475</v>
      </c>
      <c r="N469" s="844" t="s">
        <v>5536</v>
      </c>
      <c r="O469" s="818">
        <v>45964</v>
      </c>
      <c r="P469" s="822"/>
      <c r="Q469" s="817" t="s">
        <v>3765</v>
      </c>
      <c r="R469" s="818">
        <v>45974</v>
      </c>
      <c r="S469" s="1316" t="s">
        <v>11249</v>
      </c>
      <c r="T469" s="731" t="s">
        <v>5536</v>
      </c>
      <c r="U469" s="1045">
        <v>46008</v>
      </c>
      <c r="W469" s="1301" t="s">
        <v>5701</v>
      </c>
      <c r="X469" s="1699">
        <v>46073</v>
      </c>
      <c r="Y469" s="218" t="s">
        <v>12166</v>
      </c>
      <c r="Z469" s="731" t="s">
        <v>5537</v>
      </c>
      <c r="AA469" s="1045">
        <v>46126</v>
      </c>
      <c r="AC469" s="731" t="s">
        <v>3748</v>
      </c>
      <c r="AD469" s="1045">
        <v>46127</v>
      </c>
      <c r="AE469" s="218" t="s">
        <v>12521</v>
      </c>
      <c r="AF469" s="731" t="s">
        <v>5539</v>
      </c>
      <c r="AG469" s="1701">
        <v>46155</v>
      </c>
      <c r="AI469" s="731" t="s">
        <v>3748</v>
      </c>
      <c r="AJ469" s="1045">
        <v>46156</v>
      </c>
      <c r="AK469" s="23" t="s">
        <v>12660</v>
      </c>
    </row>
    <row r="470" spans="1:52" s="731" customFormat="1" ht="15" x14ac:dyDescent="0.25">
      <c r="A470" s="947" t="s">
        <v>8263</v>
      </c>
      <c r="B470" s="983"/>
      <c r="C470" s="983"/>
      <c r="D470" s="838" t="s">
        <v>42</v>
      </c>
      <c r="E470" s="812" t="s">
        <v>10472</v>
      </c>
      <c r="F470" s="813">
        <f t="shared" ref="F470:F472" si="59">IF(L470&lt;&gt;0,MAX(L470,R470,X470,AD470,AJ470),"NE")</f>
        <v>46156</v>
      </c>
      <c r="G470" s="814" t="str">
        <f t="shared" si="54"/>
        <v>A</v>
      </c>
      <c r="H470" s="941" t="str">
        <f t="shared" si="55"/>
        <v>MR_DER-1744_26</v>
      </c>
      <c r="I470" s="816" t="str">
        <f t="shared" si="56"/>
        <v>ND</v>
      </c>
      <c r="J470" s="816" t="str">
        <f t="shared" si="57"/>
        <v>APROVADO</v>
      </c>
      <c r="K470" s="817" t="s">
        <v>3730</v>
      </c>
      <c r="L470" s="818">
        <v>45929</v>
      </c>
      <c r="M470" s="218" t="s">
        <v>10475</v>
      </c>
      <c r="N470" s="844" t="s">
        <v>5536</v>
      </c>
      <c r="O470" s="818">
        <v>45964</v>
      </c>
      <c r="P470" s="822"/>
      <c r="Q470" s="817" t="s">
        <v>3765</v>
      </c>
      <c r="R470" s="818">
        <v>45974</v>
      </c>
      <c r="S470" s="218" t="s">
        <v>11249</v>
      </c>
      <c r="T470" s="731" t="s">
        <v>5536</v>
      </c>
      <c r="U470" s="1045">
        <v>46008</v>
      </c>
      <c r="W470" s="1301" t="s">
        <v>5701</v>
      </c>
      <c r="X470" s="1699">
        <v>46073</v>
      </c>
      <c r="Y470" s="218" t="s">
        <v>12166</v>
      </c>
      <c r="Z470" s="731" t="s">
        <v>5537</v>
      </c>
      <c r="AA470" s="1045">
        <v>46126</v>
      </c>
      <c r="AC470" s="731" t="s">
        <v>3748</v>
      </c>
      <c r="AD470" s="1045">
        <v>46127</v>
      </c>
      <c r="AE470" s="218" t="s">
        <v>12521</v>
      </c>
      <c r="AF470" s="731" t="s">
        <v>5539</v>
      </c>
      <c r="AG470" s="1701">
        <v>46155</v>
      </c>
      <c r="AI470" s="731" t="s">
        <v>3748</v>
      </c>
      <c r="AJ470" s="1045">
        <v>46156</v>
      </c>
      <c r="AK470" s="23" t="s">
        <v>12660</v>
      </c>
    </row>
    <row r="471" spans="1:52" s="731" customFormat="1" ht="15" x14ac:dyDescent="0.25">
      <c r="A471" s="947" t="s">
        <v>8263</v>
      </c>
      <c r="B471" s="983"/>
      <c r="C471" s="983"/>
      <c r="D471" s="838" t="s">
        <v>42</v>
      </c>
      <c r="E471" s="812" t="s">
        <v>10473</v>
      </c>
      <c r="F471" s="813">
        <f t="shared" si="59"/>
        <v>46156</v>
      </c>
      <c r="G471" s="814" t="str">
        <f t="shared" si="54"/>
        <v>A</v>
      </c>
      <c r="H471" s="941" t="str">
        <f t="shared" si="55"/>
        <v>MR_DER-1744_26</v>
      </c>
      <c r="I471" s="816" t="str">
        <f t="shared" si="56"/>
        <v>ND</v>
      </c>
      <c r="J471" s="816" t="str">
        <f t="shared" si="57"/>
        <v>APROVADO</v>
      </c>
      <c r="K471" s="817" t="s">
        <v>3730</v>
      </c>
      <c r="L471" s="818">
        <v>45929</v>
      </c>
      <c r="M471" s="218" t="s">
        <v>10475</v>
      </c>
      <c r="N471" s="844" t="s">
        <v>5536</v>
      </c>
      <c r="O471" s="818">
        <v>45964</v>
      </c>
      <c r="P471" s="822"/>
      <c r="Q471" s="817" t="s">
        <v>3765</v>
      </c>
      <c r="R471" s="818">
        <v>45974</v>
      </c>
      <c r="S471" s="218" t="s">
        <v>11249</v>
      </c>
      <c r="T471" s="731" t="s">
        <v>5536</v>
      </c>
      <c r="U471" s="1045">
        <v>46008</v>
      </c>
      <c r="W471" s="1301" t="s">
        <v>5701</v>
      </c>
      <c r="X471" s="1699">
        <v>46073</v>
      </c>
      <c r="Y471" s="218" t="s">
        <v>12166</v>
      </c>
      <c r="Z471" s="731" t="s">
        <v>5537</v>
      </c>
      <c r="AA471" s="1045">
        <v>46126</v>
      </c>
      <c r="AC471" s="731" t="s">
        <v>3748</v>
      </c>
      <c r="AD471" s="1045">
        <v>46127</v>
      </c>
      <c r="AE471" s="218" t="s">
        <v>12521</v>
      </c>
      <c r="AF471" s="731" t="s">
        <v>5539</v>
      </c>
      <c r="AG471" s="1701">
        <v>46155</v>
      </c>
      <c r="AI471" s="731" t="s">
        <v>3748</v>
      </c>
      <c r="AJ471" s="1045">
        <v>46156</v>
      </c>
      <c r="AK471" s="23" t="s">
        <v>12660</v>
      </c>
    </row>
    <row r="472" spans="1:52" s="731" customFormat="1" ht="15" x14ac:dyDescent="0.25">
      <c r="A472" s="947" t="s">
        <v>8263</v>
      </c>
      <c r="B472" s="983"/>
      <c r="C472" s="983"/>
      <c r="D472" s="838" t="s">
        <v>42</v>
      </c>
      <c r="E472" s="812" t="s">
        <v>10474</v>
      </c>
      <c r="F472" s="813">
        <f t="shared" si="59"/>
        <v>46156</v>
      </c>
      <c r="G472" s="814" t="str">
        <f t="shared" si="54"/>
        <v>A</v>
      </c>
      <c r="H472" s="941" t="str">
        <f t="shared" si="55"/>
        <v>MR_DER-1744_26</v>
      </c>
      <c r="I472" s="816" t="str">
        <f t="shared" si="56"/>
        <v>ND</v>
      </c>
      <c r="J472" s="816" t="str">
        <f t="shared" si="57"/>
        <v>APROVADO</v>
      </c>
      <c r="K472" s="817" t="s">
        <v>3730</v>
      </c>
      <c r="L472" s="818">
        <v>45929</v>
      </c>
      <c r="M472" s="218" t="s">
        <v>10475</v>
      </c>
      <c r="N472" s="844" t="s">
        <v>5536</v>
      </c>
      <c r="O472" s="818">
        <v>45964</v>
      </c>
      <c r="P472" s="822"/>
      <c r="Q472" s="817" t="s">
        <v>3765</v>
      </c>
      <c r="R472" s="818">
        <v>45974</v>
      </c>
      <c r="S472" s="218" t="s">
        <v>11249</v>
      </c>
      <c r="T472" s="731" t="s">
        <v>5536</v>
      </c>
      <c r="U472" s="1045">
        <v>46008</v>
      </c>
      <c r="W472" s="1301" t="s">
        <v>5701</v>
      </c>
      <c r="X472" s="1699">
        <v>46073</v>
      </c>
      <c r="Y472" s="218" t="s">
        <v>12166</v>
      </c>
      <c r="Z472" s="731" t="s">
        <v>5537</v>
      </c>
      <c r="AA472" s="1045">
        <v>46126</v>
      </c>
      <c r="AC472" s="731" t="s">
        <v>3748</v>
      </c>
      <c r="AD472" s="1045">
        <v>46127</v>
      </c>
      <c r="AE472" s="218" t="s">
        <v>12521</v>
      </c>
      <c r="AF472" s="731" t="s">
        <v>5539</v>
      </c>
      <c r="AG472" s="1701">
        <v>46155</v>
      </c>
      <c r="AI472" s="731" t="s">
        <v>3748</v>
      </c>
      <c r="AJ472" s="1045">
        <v>46156</v>
      </c>
      <c r="AK472" s="23" t="s">
        <v>12660</v>
      </c>
    </row>
    <row r="473" spans="1:52" s="731" customFormat="1" ht="15" x14ac:dyDescent="0.25">
      <c r="A473" s="948" t="s">
        <v>8263</v>
      </c>
      <c r="B473" s="855" t="s">
        <v>8257</v>
      </c>
      <c r="C473" s="855"/>
      <c r="D473" s="851" t="s">
        <v>6473</v>
      </c>
      <c r="E473" s="847" t="s">
        <v>6491</v>
      </c>
      <c r="F473" s="813">
        <f>IF(L473&lt;&gt;0,MAX(L473,R473,X473,AJ473),"NE")</f>
        <v>46098</v>
      </c>
      <c r="G473" s="814" t="str">
        <f t="shared" si="54"/>
        <v>B</v>
      </c>
      <c r="H473" s="941" t="str">
        <f t="shared" si="55"/>
        <v>MR_DER-1646_26</v>
      </c>
      <c r="I473" s="816" t="str">
        <f t="shared" si="56"/>
        <v>ND</v>
      </c>
      <c r="J473" s="816" t="str">
        <f t="shared" si="57"/>
        <v>APROVADO</v>
      </c>
      <c r="K473" s="848" t="s">
        <v>3730</v>
      </c>
      <c r="L473" s="849">
        <v>44981</v>
      </c>
      <c r="M473" s="890" t="s">
        <v>6483</v>
      </c>
      <c r="N473" s="855" t="s">
        <v>5539</v>
      </c>
      <c r="O473" s="849">
        <v>45008</v>
      </c>
      <c r="P473" s="859" t="s">
        <v>3777</v>
      </c>
      <c r="Q473" s="865" t="s">
        <v>3748</v>
      </c>
      <c r="R473" s="849">
        <v>45140</v>
      </c>
      <c r="S473" s="890" t="s">
        <v>6750</v>
      </c>
      <c r="T473" s="1223"/>
      <c r="U473" s="1223"/>
      <c r="V473" s="853" t="s">
        <v>3777</v>
      </c>
      <c r="W473" s="725" t="s">
        <v>5626</v>
      </c>
      <c r="X473" s="1213">
        <v>45894</v>
      </c>
      <c r="Y473" s="218" t="s">
        <v>9908</v>
      </c>
      <c r="Z473" s="725" t="s">
        <v>5539</v>
      </c>
      <c r="AA473" s="1213">
        <v>45897</v>
      </c>
      <c r="AB473" s="725"/>
      <c r="AC473" s="725" t="s">
        <v>5811</v>
      </c>
      <c r="AD473" s="1213">
        <v>45901</v>
      </c>
      <c r="AE473" s="218" t="s">
        <v>10011</v>
      </c>
      <c r="AF473" s="725" t="s">
        <v>5539</v>
      </c>
      <c r="AG473" s="1562">
        <v>45975</v>
      </c>
      <c r="AH473" s="863"/>
      <c r="AI473" s="863" t="s">
        <v>5811</v>
      </c>
      <c r="AJ473" s="1563">
        <v>46098</v>
      </c>
      <c r="AK473" s="1358" t="s">
        <v>12392</v>
      </c>
      <c r="AL473" s="863" t="s">
        <v>5539</v>
      </c>
      <c r="AM473" s="863"/>
      <c r="AN473" s="863"/>
      <c r="AO473" s="863"/>
      <c r="AP473" s="863"/>
      <c r="AQ473" s="863"/>
      <c r="AR473" s="863"/>
      <c r="AS473" s="863"/>
      <c r="AT473" s="863"/>
      <c r="AU473" s="725"/>
      <c r="AV473" s="725"/>
      <c r="AW473" s="725"/>
      <c r="AX473" s="725"/>
      <c r="AY473" s="725"/>
      <c r="AZ473" s="725"/>
    </row>
    <row r="474" spans="1:52" s="731" customFormat="1" ht="15" x14ac:dyDescent="0.25">
      <c r="A474" s="948" t="s">
        <v>8263</v>
      </c>
      <c r="B474" s="855"/>
      <c r="C474" s="855" t="s">
        <v>8257</v>
      </c>
      <c r="D474" s="851" t="s">
        <v>6473</v>
      </c>
      <c r="E474" s="847" t="s">
        <v>6534</v>
      </c>
      <c r="F474" s="813">
        <f t="shared" ref="F474:F507" si="60">IF(L474&lt;&gt;0,MAX(L474,R474,X474,AD474,AJ474),"NE")</f>
        <v>45979</v>
      </c>
      <c r="G474" s="814" t="str">
        <f t="shared" si="54"/>
        <v>B</v>
      </c>
      <c r="H474" s="941" t="str">
        <f t="shared" si="55"/>
        <v>MR_DER-1372_25</v>
      </c>
      <c r="I474" s="816" t="str">
        <f t="shared" si="56"/>
        <v>ND</v>
      </c>
      <c r="J474" s="816" t="str">
        <f t="shared" si="57"/>
        <v>ND</v>
      </c>
      <c r="K474" s="848" t="s">
        <v>3730</v>
      </c>
      <c r="L474" s="849">
        <v>44981</v>
      </c>
      <c r="M474" s="890" t="s">
        <v>6483</v>
      </c>
      <c r="N474" s="855" t="s">
        <v>5539</v>
      </c>
      <c r="O474" s="849">
        <v>45008</v>
      </c>
      <c r="P474" s="859" t="s">
        <v>3777</v>
      </c>
      <c r="Q474" s="865" t="s">
        <v>3748</v>
      </c>
      <c r="R474" s="849">
        <v>45140</v>
      </c>
      <c r="S474" s="890" t="s">
        <v>6750</v>
      </c>
      <c r="T474" s="1223"/>
      <c r="U474" s="1223"/>
      <c r="V474" s="853" t="s">
        <v>3777</v>
      </c>
      <c r="W474" s="725" t="s">
        <v>5626</v>
      </c>
      <c r="X474" s="1213">
        <v>45894</v>
      </c>
      <c r="Y474" s="218" t="s">
        <v>9908</v>
      </c>
      <c r="Z474" s="725" t="s">
        <v>5539</v>
      </c>
      <c r="AA474" s="1213">
        <v>45897</v>
      </c>
      <c r="AB474" s="725"/>
      <c r="AC474" s="725" t="s">
        <v>5811</v>
      </c>
      <c r="AD474" s="1213">
        <v>45901</v>
      </c>
      <c r="AE474" s="218" t="s">
        <v>10011</v>
      </c>
      <c r="AF474" s="725"/>
      <c r="AG474" s="725"/>
      <c r="AH474" s="725"/>
      <c r="AI474" s="725" t="s">
        <v>5811</v>
      </c>
      <c r="AJ474" s="1213">
        <v>45979</v>
      </c>
      <c r="AK474" s="218" t="s">
        <v>11343</v>
      </c>
      <c r="AL474" s="725"/>
      <c r="AM474" s="725"/>
      <c r="AN474" s="725"/>
      <c r="AO474" s="725"/>
      <c r="AP474" s="725"/>
      <c r="AQ474" s="725"/>
      <c r="AR474" s="725"/>
      <c r="AS474" s="725"/>
      <c r="AT474" s="725"/>
      <c r="AU474" s="725"/>
      <c r="AV474" s="725"/>
      <c r="AW474" s="725"/>
      <c r="AX474" s="725"/>
      <c r="AY474" s="725"/>
      <c r="AZ474" s="725"/>
    </row>
    <row r="475" spans="1:52" s="725" customFormat="1" ht="12.75" customHeight="1" x14ac:dyDescent="0.25">
      <c r="A475" s="948" t="s">
        <v>8263</v>
      </c>
      <c r="B475" s="855"/>
      <c r="C475" s="855" t="s">
        <v>8257</v>
      </c>
      <c r="D475" s="851" t="s">
        <v>6473</v>
      </c>
      <c r="E475" s="847" t="s">
        <v>6535</v>
      </c>
      <c r="F475" s="813">
        <f t="shared" si="60"/>
        <v>45979</v>
      </c>
      <c r="G475" s="814" t="str">
        <f t="shared" si="54"/>
        <v>B</v>
      </c>
      <c r="H475" s="941" t="str">
        <f t="shared" si="55"/>
        <v>MR_DER-1372_25</v>
      </c>
      <c r="I475" s="816" t="str">
        <f t="shared" si="56"/>
        <v>ND</v>
      </c>
      <c r="J475" s="816" t="str">
        <f t="shared" si="57"/>
        <v>ND</v>
      </c>
      <c r="K475" s="848" t="s">
        <v>3730</v>
      </c>
      <c r="L475" s="849">
        <v>44981</v>
      </c>
      <c r="M475" s="890" t="s">
        <v>6483</v>
      </c>
      <c r="N475" s="855" t="s">
        <v>5539</v>
      </c>
      <c r="O475" s="849">
        <v>45008</v>
      </c>
      <c r="P475" s="725" t="s">
        <v>3777</v>
      </c>
      <c r="Q475" s="865" t="s">
        <v>3748</v>
      </c>
      <c r="R475" s="849">
        <v>45140</v>
      </c>
      <c r="S475" s="890" t="s">
        <v>6750</v>
      </c>
      <c r="T475" s="855"/>
      <c r="U475" s="855"/>
      <c r="V475" s="853" t="s">
        <v>3777</v>
      </c>
      <c r="W475" s="856" t="s">
        <v>5626</v>
      </c>
      <c r="X475" s="852">
        <v>45894</v>
      </c>
      <c r="Y475" s="218" t="s">
        <v>9908</v>
      </c>
      <c r="Z475" s="851" t="s">
        <v>5539</v>
      </c>
      <c r="AA475" s="852">
        <v>45897</v>
      </c>
      <c r="AB475" s="859"/>
      <c r="AC475" s="856" t="s">
        <v>5811</v>
      </c>
      <c r="AD475" s="852">
        <v>45901</v>
      </c>
      <c r="AE475" s="1316" t="s">
        <v>10011</v>
      </c>
      <c r="AF475" s="851"/>
      <c r="AG475" s="851"/>
      <c r="AH475" s="859"/>
      <c r="AI475" s="856" t="s">
        <v>5811</v>
      </c>
      <c r="AJ475" s="852">
        <v>45979</v>
      </c>
      <c r="AK475" s="1316" t="s">
        <v>11343</v>
      </c>
      <c r="AL475" s="851"/>
      <c r="AM475" s="851"/>
    </row>
    <row r="476" spans="1:52" s="725" customFormat="1" ht="15" x14ac:dyDescent="0.25">
      <c r="A476" s="948" t="s">
        <v>8263</v>
      </c>
      <c r="B476" s="855"/>
      <c r="C476" s="855" t="s">
        <v>8257</v>
      </c>
      <c r="D476" s="851" t="s">
        <v>6473</v>
      </c>
      <c r="E476" s="847" t="s">
        <v>6536</v>
      </c>
      <c r="F476" s="813">
        <f t="shared" si="60"/>
        <v>45979</v>
      </c>
      <c r="G476" s="814" t="str">
        <f t="shared" si="54"/>
        <v>B</v>
      </c>
      <c r="H476" s="941" t="str">
        <f t="shared" si="55"/>
        <v>MR_DER-1372_25</v>
      </c>
      <c r="I476" s="816" t="str">
        <f t="shared" si="56"/>
        <v>ND</v>
      </c>
      <c r="J476" s="816" t="str">
        <f t="shared" si="57"/>
        <v>ND</v>
      </c>
      <c r="K476" s="848" t="s">
        <v>3730</v>
      </c>
      <c r="L476" s="849">
        <v>44981</v>
      </c>
      <c r="M476" s="890" t="s">
        <v>6483</v>
      </c>
      <c r="N476" s="855" t="s">
        <v>5539</v>
      </c>
      <c r="O476" s="849">
        <v>45008</v>
      </c>
      <c r="P476" s="725" t="s">
        <v>3777</v>
      </c>
      <c r="Q476" s="865" t="s">
        <v>3748</v>
      </c>
      <c r="R476" s="849">
        <v>45140</v>
      </c>
      <c r="S476" s="890" t="s">
        <v>6750</v>
      </c>
      <c r="T476" s="855"/>
      <c r="U476" s="855"/>
      <c r="V476" s="853" t="s">
        <v>3777</v>
      </c>
      <c r="W476" s="856" t="s">
        <v>5626</v>
      </c>
      <c r="X476" s="852">
        <v>45894</v>
      </c>
      <c r="Y476" s="218" t="s">
        <v>9908</v>
      </c>
      <c r="Z476" s="851" t="s">
        <v>5539</v>
      </c>
      <c r="AA476" s="852">
        <v>45897</v>
      </c>
      <c r="AB476" s="859"/>
      <c r="AC476" s="856" t="s">
        <v>5811</v>
      </c>
      <c r="AD476" s="852">
        <v>45901</v>
      </c>
      <c r="AE476" s="1316" t="s">
        <v>10011</v>
      </c>
      <c r="AF476" s="851"/>
      <c r="AG476" s="851"/>
      <c r="AH476" s="859"/>
      <c r="AI476" s="856" t="s">
        <v>5811</v>
      </c>
      <c r="AJ476" s="852">
        <v>45979</v>
      </c>
      <c r="AK476" s="1316" t="s">
        <v>11343</v>
      </c>
      <c r="AL476" s="851"/>
      <c r="AM476" s="851"/>
    </row>
    <row r="477" spans="1:52" s="725" customFormat="1" ht="15" x14ac:dyDescent="0.25">
      <c r="A477" s="948" t="s">
        <v>8263</v>
      </c>
      <c r="B477" s="855"/>
      <c r="C477" s="855" t="s">
        <v>8257</v>
      </c>
      <c r="D477" s="851" t="s">
        <v>6473</v>
      </c>
      <c r="E477" s="847" t="s">
        <v>6537</v>
      </c>
      <c r="F477" s="813">
        <f t="shared" si="60"/>
        <v>45979</v>
      </c>
      <c r="G477" s="814" t="str">
        <f t="shared" si="54"/>
        <v>B</v>
      </c>
      <c r="H477" s="941" t="str">
        <f t="shared" si="55"/>
        <v>MR_DER-1372_25</v>
      </c>
      <c r="I477" s="816" t="str">
        <f t="shared" si="56"/>
        <v>ND</v>
      </c>
      <c r="J477" s="816" t="str">
        <f t="shared" si="57"/>
        <v>ND</v>
      </c>
      <c r="K477" s="848" t="s">
        <v>3730</v>
      </c>
      <c r="L477" s="849">
        <v>44981</v>
      </c>
      <c r="M477" s="890" t="s">
        <v>6483</v>
      </c>
      <c r="N477" s="855" t="s">
        <v>5539</v>
      </c>
      <c r="O477" s="849">
        <v>45008</v>
      </c>
      <c r="P477" s="725" t="s">
        <v>3777</v>
      </c>
      <c r="Q477" s="865" t="s">
        <v>3748</v>
      </c>
      <c r="R477" s="849">
        <v>45140</v>
      </c>
      <c r="S477" s="890" t="s">
        <v>6750</v>
      </c>
      <c r="T477" s="855"/>
      <c r="U477" s="855"/>
      <c r="V477" s="853" t="s">
        <v>3777</v>
      </c>
      <c r="W477" s="856" t="s">
        <v>5626</v>
      </c>
      <c r="X477" s="852">
        <v>45894</v>
      </c>
      <c r="Y477" s="1316" t="s">
        <v>9908</v>
      </c>
      <c r="Z477" s="851" t="s">
        <v>5539</v>
      </c>
      <c r="AA477" s="852">
        <v>45897</v>
      </c>
      <c r="AB477" s="859"/>
      <c r="AC477" s="856" t="s">
        <v>5811</v>
      </c>
      <c r="AD477" s="852">
        <v>45901</v>
      </c>
      <c r="AE477" s="1316" t="s">
        <v>10011</v>
      </c>
      <c r="AF477" s="851"/>
      <c r="AG477" s="851"/>
      <c r="AH477" s="859"/>
      <c r="AI477" s="856" t="s">
        <v>5811</v>
      </c>
      <c r="AJ477" s="852">
        <v>45979</v>
      </c>
      <c r="AK477" s="1316" t="s">
        <v>11343</v>
      </c>
      <c r="AL477" s="851"/>
      <c r="AM477" s="851"/>
    </row>
    <row r="478" spans="1:52" s="725" customFormat="1" ht="15" x14ac:dyDescent="0.25">
      <c r="A478" s="948" t="s">
        <v>8263</v>
      </c>
      <c r="B478" s="855"/>
      <c r="C478" s="855" t="s">
        <v>8257</v>
      </c>
      <c r="D478" s="851" t="s">
        <v>6473</v>
      </c>
      <c r="E478" s="847" t="s">
        <v>6538</v>
      </c>
      <c r="F478" s="813">
        <f t="shared" si="60"/>
        <v>45979</v>
      </c>
      <c r="G478" s="814" t="str">
        <f t="shared" si="54"/>
        <v>B</v>
      </c>
      <c r="H478" s="941" t="str">
        <f t="shared" si="55"/>
        <v>MR_DER-1372_25</v>
      </c>
      <c r="I478" s="816" t="str">
        <f t="shared" si="56"/>
        <v>ND</v>
      </c>
      <c r="J478" s="816" t="str">
        <f t="shared" si="57"/>
        <v>ND</v>
      </c>
      <c r="K478" s="848" t="s">
        <v>3730</v>
      </c>
      <c r="L478" s="849">
        <v>44981</v>
      </c>
      <c r="M478" s="890" t="s">
        <v>6483</v>
      </c>
      <c r="N478" s="855" t="s">
        <v>5539</v>
      </c>
      <c r="O478" s="849">
        <v>45008</v>
      </c>
      <c r="P478" s="725" t="s">
        <v>3777</v>
      </c>
      <c r="Q478" s="865" t="s">
        <v>3748</v>
      </c>
      <c r="R478" s="849">
        <v>45140</v>
      </c>
      <c r="S478" s="890" t="s">
        <v>6750</v>
      </c>
      <c r="T478" s="855"/>
      <c r="U478" s="855"/>
      <c r="V478" s="853" t="s">
        <v>3777</v>
      </c>
      <c r="W478" s="856" t="s">
        <v>5626</v>
      </c>
      <c r="X478" s="852">
        <v>45894</v>
      </c>
      <c r="Y478" s="218" t="s">
        <v>9908</v>
      </c>
      <c r="Z478" s="851" t="s">
        <v>5539</v>
      </c>
      <c r="AA478" s="852">
        <v>45897</v>
      </c>
      <c r="AB478" s="859"/>
      <c r="AC478" s="856" t="s">
        <v>5811</v>
      </c>
      <c r="AD478" s="852">
        <v>45901</v>
      </c>
      <c r="AE478" s="1316" t="s">
        <v>10011</v>
      </c>
      <c r="AF478" s="851"/>
      <c r="AG478" s="851"/>
      <c r="AH478" s="859"/>
      <c r="AI478" s="856" t="s">
        <v>5811</v>
      </c>
      <c r="AJ478" s="852">
        <v>45979</v>
      </c>
      <c r="AK478" s="1316" t="s">
        <v>11343</v>
      </c>
      <c r="AL478" s="851"/>
      <c r="AM478" s="851"/>
    </row>
    <row r="479" spans="1:52" s="725" customFormat="1" ht="15" x14ac:dyDescent="0.25">
      <c r="A479" s="948" t="s">
        <v>8263</v>
      </c>
      <c r="B479" s="855"/>
      <c r="C479" s="855" t="s">
        <v>8257</v>
      </c>
      <c r="D479" s="851" t="s">
        <v>6473</v>
      </c>
      <c r="E479" s="847" t="s">
        <v>6539</v>
      </c>
      <c r="F479" s="813">
        <f t="shared" si="60"/>
        <v>45979</v>
      </c>
      <c r="G479" s="814" t="str">
        <f t="shared" si="54"/>
        <v>B</v>
      </c>
      <c r="H479" s="941" t="str">
        <f t="shared" si="55"/>
        <v>MR_DER-1372_25</v>
      </c>
      <c r="I479" s="816" t="str">
        <f t="shared" si="56"/>
        <v>ND</v>
      </c>
      <c r="J479" s="816" t="str">
        <f t="shared" si="57"/>
        <v>ND</v>
      </c>
      <c r="K479" s="848" t="s">
        <v>3730</v>
      </c>
      <c r="L479" s="849">
        <v>44981</v>
      </c>
      <c r="M479" s="890" t="s">
        <v>6483</v>
      </c>
      <c r="N479" s="855" t="s">
        <v>5539</v>
      </c>
      <c r="O479" s="849">
        <v>45008</v>
      </c>
      <c r="P479" s="725" t="s">
        <v>3777</v>
      </c>
      <c r="Q479" s="865" t="s">
        <v>3748</v>
      </c>
      <c r="R479" s="849">
        <v>45140</v>
      </c>
      <c r="S479" s="890" t="s">
        <v>6750</v>
      </c>
      <c r="T479" s="855"/>
      <c r="U479" s="855"/>
      <c r="V479" s="853" t="s">
        <v>3777</v>
      </c>
      <c r="W479" s="856" t="s">
        <v>5626</v>
      </c>
      <c r="X479" s="852">
        <v>45894</v>
      </c>
      <c r="Y479" s="218" t="s">
        <v>9908</v>
      </c>
      <c r="Z479" s="851" t="s">
        <v>5539</v>
      </c>
      <c r="AA479" s="852">
        <v>45897</v>
      </c>
      <c r="AB479" s="859"/>
      <c r="AC479" s="856" t="s">
        <v>5811</v>
      </c>
      <c r="AD479" s="852">
        <v>45901</v>
      </c>
      <c r="AE479" s="218" t="s">
        <v>10011</v>
      </c>
      <c r="AF479" s="851"/>
      <c r="AG479" s="851"/>
      <c r="AH479" s="859"/>
      <c r="AI479" s="856" t="s">
        <v>5811</v>
      </c>
      <c r="AJ479" s="852">
        <v>45979</v>
      </c>
      <c r="AK479" s="1316" t="s">
        <v>11343</v>
      </c>
      <c r="AL479" s="851"/>
      <c r="AM479" s="851"/>
    </row>
    <row r="480" spans="1:52" s="725" customFormat="1" ht="15" x14ac:dyDescent="0.25">
      <c r="A480" s="948" t="s">
        <v>8263</v>
      </c>
      <c r="B480" s="855"/>
      <c r="C480" s="855" t="s">
        <v>8257</v>
      </c>
      <c r="D480" s="851" t="s">
        <v>6473</v>
      </c>
      <c r="E480" s="847" t="s">
        <v>6540</v>
      </c>
      <c r="F480" s="813">
        <f t="shared" si="60"/>
        <v>45979</v>
      </c>
      <c r="G480" s="814" t="str">
        <f t="shared" si="54"/>
        <v>B</v>
      </c>
      <c r="H480" s="941" t="str">
        <f t="shared" si="55"/>
        <v>MR_DER-1372_25</v>
      </c>
      <c r="I480" s="816" t="str">
        <f t="shared" si="56"/>
        <v>ND</v>
      </c>
      <c r="J480" s="816" t="str">
        <f t="shared" si="57"/>
        <v>ND</v>
      </c>
      <c r="K480" s="848" t="s">
        <v>3730</v>
      </c>
      <c r="L480" s="849">
        <v>44981</v>
      </c>
      <c r="M480" s="890" t="s">
        <v>6483</v>
      </c>
      <c r="N480" s="855" t="s">
        <v>5539</v>
      </c>
      <c r="O480" s="849">
        <v>45008</v>
      </c>
      <c r="P480" s="725" t="s">
        <v>3777</v>
      </c>
      <c r="Q480" s="865" t="s">
        <v>3748</v>
      </c>
      <c r="R480" s="849">
        <v>45140</v>
      </c>
      <c r="S480" s="890" t="s">
        <v>6750</v>
      </c>
      <c r="T480" s="855"/>
      <c r="U480" s="855"/>
      <c r="V480" s="853" t="s">
        <v>3777</v>
      </c>
      <c r="W480" s="856" t="s">
        <v>5626</v>
      </c>
      <c r="X480" s="852">
        <v>45894</v>
      </c>
      <c r="Y480" s="218" t="s">
        <v>9908</v>
      </c>
      <c r="Z480" s="851" t="s">
        <v>5539</v>
      </c>
      <c r="AA480" s="852">
        <v>45897</v>
      </c>
      <c r="AB480" s="859"/>
      <c r="AC480" s="856" t="s">
        <v>5811</v>
      </c>
      <c r="AD480" s="852">
        <v>45901</v>
      </c>
      <c r="AE480" s="1316" t="s">
        <v>10011</v>
      </c>
      <c r="AF480" s="851"/>
      <c r="AG480" s="851"/>
      <c r="AH480" s="859"/>
      <c r="AI480" s="856" t="s">
        <v>5811</v>
      </c>
      <c r="AJ480" s="852">
        <v>45979</v>
      </c>
      <c r="AK480" s="1316" t="s">
        <v>11343</v>
      </c>
      <c r="AL480" s="851"/>
      <c r="AM480" s="851"/>
    </row>
    <row r="481" spans="1:52" s="725" customFormat="1" ht="15" x14ac:dyDescent="0.25">
      <c r="A481" s="948" t="s">
        <v>8263</v>
      </c>
      <c r="B481" s="855"/>
      <c r="C481" s="855" t="s">
        <v>8257</v>
      </c>
      <c r="D481" s="851" t="s">
        <v>6473</v>
      </c>
      <c r="E481" s="847" t="s">
        <v>6541</v>
      </c>
      <c r="F481" s="813">
        <f t="shared" si="60"/>
        <v>45979</v>
      </c>
      <c r="G481" s="814" t="str">
        <f t="shared" si="54"/>
        <v>B</v>
      </c>
      <c r="H481" s="941" t="str">
        <f t="shared" si="55"/>
        <v>MR_DER-1372_25</v>
      </c>
      <c r="I481" s="816" t="str">
        <f t="shared" si="56"/>
        <v>ND</v>
      </c>
      <c r="J481" s="816" t="str">
        <f t="shared" si="57"/>
        <v>ND</v>
      </c>
      <c r="K481" s="848" t="s">
        <v>3730</v>
      </c>
      <c r="L481" s="849">
        <v>44981</v>
      </c>
      <c r="M481" s="890" t="s">
        <v>6483</v>
      </c>
      <c r="N481" s="855" t="s">
        <v>5539</v>
      </c>
      <c r="O481" s="849">
        <v>45008</v>
      </c>
      <c r="P481" s="725" t="s">
        <v>3777</v>
      </c>
      <c r="Q481" s="865" t="s">
        <v>3748</v>
      </c>
      <c r="R481" s="849">
        <v>45140</v>
      </c>
      <c r="S481" s="890" t="s">
        <v>6750</v>
      </c>
      <c r="T481" s="855"/>
      <c r="U481" s="855"/>
      <c r="V481" s="853" t="s">
        <v>3777</v>
      </c>
      <c r="W481" s="856" t="s">
        <v>5626</v>
      </c>
      <c r="X481" s="852">
        <v>45894</v>
      </c>
      <c r="Y481" s="218" t="s">
        <v>9908</v>
      </c>
      <c r="Z481" s="851" t="s">
        <v>5539</v>
      </c>
      <c r="AA481" s="852">
        <v>45897</v>
      </c>
      <c r="AB481" s="859"/>
      <c r="AC481" s="856" t="s">
        <v>5811</v>
      </c>
      <c r="AD481" s="852">
        <v>45901</v>
      </c>
      <c r="AE481" s="1316" t="s">
        <v>10011</v>
      </c>
      <c r="AF481" s="851"/>
      <c r="AG481" s="851"/>
      <c r="AH481" s="859"/>
      <c r="AI481" s="856" t="s">
        <v>5811</v>
      </c>
      <c r="AJ481" s="852">
        <v>45979</v>
      </c>
      <c r="AK481" s="1316" t="s">
        <v>11343</v>
      </c>
      <c r="AL481" s="851"/>
      <c r="AM481" s="851"/>
    </row>
    <row r="482" spans="1:52" s="725" customFormat="1" ht="15" x14ac:dyDescent="0.25">
      <c r="A482" s="948" t="s">
        <v>8263</v>
      </c>
      <c r="B482" s="855"/>
      <c r="C482" s="855" t="s">
        <v>8257</v>
      </c>
      <c r="D482" s="851" t="s">
        <v>6473</v>
      </c>
      <c r="E482" s="847" t="s">
        <v>6542</v>
      </c>
      <c r="F482" s="813">
        <f t="shared" si="60"/>
        <v>45979</v>
      </c>
      <c r="G482" s="814" t="str">
        <f t="shared" si="54"/>
        <v>B</v>
      </c>
      <c r="H482" s="941" t="str">
        <f t="shared" si="55"/>
        <v>MR_DER-1372_25</v>
      </c>
      <c r="I482" s="816" t="str">
        <f t="shared" si="56"/>
        <v>ND</v>
      </c>
      <c r="J482" s="816" t="str">
        <f t="shared" si="57"/>
        <v>ND</v>
      </c>
      <c r="K482" s="848" t="s">
        <v>3730</v>
      </c>
      <c r="L482" s="849">
        <v>44981</v>
      </c>
      <c r="M482" s="890" t="s">
        <v>6483</v>
      </c>
      <c r="N482" s="855" t="s">
        <v>5539</v>
      </c>
      <c r="O482" s="849">
        <v>45008</v>
      </c>
      <c r="P482" s="725" t="s">
        <v>3777</v>
      </c>
      <c r="Q482" s="865" t="s">
        <v>3748</v>
      </c>
      <c r="R482" s="849">
        <v>45140</v>
      </c>
      <c r="S482" s="890" t="s">
        <v>6750</v>
      </c>
      <c r="T482" s="855"/>
      <c r="U482" s="855"/>
      <c r="V482" s="853" t="s">
        <v>3777</v>
      </c>
      <c r="W482" s="856" t="s">
        <v>5626</v>
      </c>
      <c r="X482" s="852">
        <v>45894</v>
      </c>
      <c r="Y482" s="218" t="s">
        <v>9908</v>
      </c>
      <c r="Z482" s="851" t="s">
        <v>5539</v>
      </c>
      <c r="AA482" s="852">
        <v>45897</v>
      </c>
      <c r="AB482" s="859"/>
      <c r="AC482" s="856" t="s">
        <v>5811</v>
      </c>
      <c r="AD482" s="852">
        <v>45901</v>
      </c>
      <c r="AE482" s="1316" t="s">
        <v>10011</v>
      </c>
      <c r="AF482" s="851"/>
      <c r="AG482" s="851"/>
      <c r="AH482" s="859"/>
      <c r="AI482" s="856" t="s">
        <v>5811</v>
      </c>
      <c r="AJ482" s="852">
        <v>45979</v>
      </c>
      <c r="AK482" s="1316" t="s">
        <v>11343</v>
      </c>
      <c r="AL482" s="851"/>
      <c r="AM482" s="851"/>
    </row>
    <row r="483" spans="1:52" s="809" customFormat="1" ht="15" x14ac:dyDescent="0.25">
      <c r="A483" s="1244" t="s">
        <v>8263</v>
      </c>
      <c r="B483" s="1255"/>
      <c r="C483" s="1255" t="s">
        <v>8257</v>
      </c>
      <c r="D483" s="1262" t="s">
        <v>6473</v>
      </c>
      <c r="E483" s="1266" t="s">
        <v>6543</v>
      </c>
      <c r="F483" s="1271">
        <f t="shared" si="60"/>
        <v>45979</v>
      </c>
      <c r="G483" s="1276" t="str">
        <f t="shared" si="54"/>
        <v>B</v>
      </c>
      <c r="H483" s="1282" t="str">
        <f t="shared" si="55"/>
        <v>MR_DER-1372_25</v>
      </c>
      <c r="I483" s="1288" t="str">
        <f t="shared" si="56"/>
        <v>ND</v>
      </c>
      <c r="J483" s="1288" t="str">
        <f t="shared" si="57"/>
        <v>ND</v>
      </c>
      <c r="K483" s="1255" t="s">
        <v>3730</v>
      </c>
      <c r="L483" s="1308">
        <v>44981</v>
      </c>
      <c r="M483" s="1315" t="s">
        <v>6483</v>
      </c>
      <c r="N483" s="1255" t="s">
        <v>5539</v>
      </c>
      <c r="O483" s="1308">
        <v>45008</v>
      </c>
      <c r="P483" s="1262" t="s">
        <v>3777</v>
      </c>
      <c r="Q483" s="1332" t="s">
        <v>3748</v>
      </c>
      <c r="R483" s="1308">
        <v>45140</v>
      </c>
      <c r="S483" s="1315" t="s">
        <v>6750</v>
      </c>
      <c r="T483" s="1255"/>
      <c r="U483" s="1255"/>
      <c r="V483" s="1342" t="s">
        <v>3777</v>
      </c>
      <c r="W483" s="1262" t="s">
        <v>5626</v>
      </c>
      <c r="X483" s="1346">
        <v>45894</v>
      </c>
      <c r="Y483" s="1318" t="s">
        <v>9908</v>
      </c>
      <c r="Z483" s="1262" t="s">
        <v>5539</v>
      </c>
      <c r="AA483" s="1346">
        <v>45897</v>
      </c>
      <c r="AB483" s="1262"/>
      <c r="AC483" s="1262" t="s">
        <v>5811</v>
      </c>
      <c r="AD483" s="1346">
        <v>45901</v>
      </c>
      <c r="AE483" s="1318" t="s">
        <v>10011</v>
      </c>
      <c r="AF483" s="1262"/>
      <c r="AG483" s="1262"/>
      <c r="AH483" s="1262"/>
      <c r="AI483" s="1262" t="s">
        <v>5811</v>
      </c>
      <c r="AJ483" s="1346">
        <v>45979</v>
      </c>
      <c r="AK483" s="1318" t="s">
        <v>11343</v>
      </c>
      <c r="AL483" s="1262"/>
      <c r="AM483" s="1262"/>
      <c r="AN483" s="725"/>
      <c r="AO483" s="725"/>
      <c r="AP483" s="725"/>
      <c r="AQ483" s="725"/>
      <c r="AR483" s="725"/>
      <c r="AS483" s="725"/>
      <c r="AT483" s="725"/>
      <c r="AU483" s="725"/>
      <c r="AV483" s="725"/>
      <c r="AW483" s="725"/>
      <c r="AX483" s="725"/>
      <c r="AY483" s="725"/>
      <c r="AZ483" s="725"/>
    </row>
    <row r="484" spans="1:52" s="731" customFormat="1" ht="15" customHeight="1" x14ac:dyDescent="0.25">
      <c r="A484" s="948" t="s">
        <v>8263</v>
      </c>
      <c r="B484" s="855"/>
      <c r="C484" s="855" t="s">
        <v>8257</v>
      </c>
      <c r="D484" s="851" t="s">
        <v>6473</v>
      </c>
      <c r="E484" s="847" t="s">
        <v>6544</v>
      </c>
      <c r="F484" s="813">
        <f t="shared" si="60"/>
        <v>45979</v>
      </c>
      <c r="G484" s="814" t="str">
        <f t="shared" si="54"/>
        <v>B</v>
      </c>
      <c r="H484" s="941" t="str">
        <f t="shared" si="55"/>
        <v>MR_DER-1372_25</v>
      </c>
      <c r="I484" s="816" t="str">
        <f t="shared" si="56"/>
        <v>ND</v>
      </c>
      <c r="J484" s="816" t="str">
        <f t="shared" si="57"/>
        <v>ND</v>
      </c>
      <c r="K484" s="848" t="s">
        <v>3730</v>
      </c>
      <c r="L484" s="849">
        <v>44981</v>
      </c>
      <c r="M484" s="890" t="s">
        <v>6483</v>
      </c>
      <c r="N484" s="855" t="s">
        <v>5539</v>
      </c>
      <c r="O484" s="849">
        <v>45008</v>
      </c>
      <c r="P484" s="859" t="s">
        <v>3777</v>
      </c>
      <c r="Q484" s="865" t="s">
        <v>3748</v>
      </c>
      <c r="R484" s="849">
        <v>45140</v>
      </c>
      <c r="S484" s="890" t="s">
        <v>6750</v>
      </c>
      <c r="T484" s="855"/>
      <c r="U484" s="855"/>
      <c r="V484" s="853" t="s">
        <v>3777</v>
      </c>
      <c r="W484" s="856" t="s">
        <v>5626</v>
      </c>
      <c r="X484" s="852">
        <v>45894</v>
      </c>
      <c r="Y484" s="218" t="s">
        <v>9908</v>
      </c>
      <c r="Z484" s="851" t="s">
        <v>5539</v>
      </c>
      <c r="AA484" s="852">
        <v>45897</v>
      </c>
      <c r="AB484" s="859"/>
      <c r="AC484" s="856" t="s">
        <v>5811</v>
      </c>
      <c r="AD484" s="852">
        <v>45901</v>
      </c>
      <c r="AE484" s="1316" t="s">
        <v>10011</v>
      </c>
      <c r="AF484" s="851"/>
      <c r="AG484" s="851"/>
      <c r="AH484" s="859"/>
      <c r="AI484" s="856" t="s">
        <v>5811</v>
      </c>
      <c r="AJ484" s="852">
        <v>45979</v>
      </c>
      <c r="AK484" s="1316" t="s">
        <v>11343</v>
      </c>
      <c r="AL484" s="851"/>
      <c r="AM484" s="851"/>
      <c r="AN484" s="725"/>
      <c r="AO484" s="725"/>
      <c r="AP484" s="725"/>
      <c r="AQ484" s="725"/>
      <c r="AR484" s="725"/>
      <c r="AS484" s="725"/>
      <c r="AT484" s="725"/>
      <c r="AU484" s="725"/>
      <c r="AV484" s="725"/>
      <c r="AW484" s="725"/>
      <c r="AX484" s="725"/>
      <c r="AY484" s="725"/>
      <c r="AZ484" s="725"/>
    </row>
    <row r="485" spans="1:52" s="731" customFormat="1" ht="15" x14ac:dyDescent="0.25">
      <c r="A485" s="948" t="s">
        <v>8263</v>
      </c>
      <c r="B485" s="855"/>
      <c r="C485" s="855" t="s">
        <v>8257</v>
      </c>
      <c r="D485" s="851" t="s">
        <v>6473</v>
      </c>
      <c r="E485" s="847" t="s">
        <v>6545</v>
      </c>
      <c r="F485" s="813">
        <f t="shared" si="60"/>
        <v>45979</v>
      </c>
      <c r="G485" s="814" t="str">
        <f t="shared" si="54"/>
        <v>B</v>
      </c>
      <c r="H485" s="941" t="str">
        <f t="shared" si="55"/>
        <v>MR_DER-1372_25</v>
      </c>
      <c r="I485" s="816" t="str">
        <f t="shared" si="56"/>
        <v>ND</v>
      </c>
      <c r="J485" s="816" t="str">
        <f t="shared" si="57"/>
        <v>ND</v>
      </c>
      <c r="K485" s="848" t="s">
        <v>3730</v>
      </c>
      <c r="L485" s="849">
        <v>44981</v>
      </c>
      <c r="M485" s="890" t="s">
        <v>6483</v>
      </c>
      <c r="N485" s="855" t="s">
        <v>5539</v>
      </c>
      <c r="O485" s="849">
        <v>45008</v>
      </c>
      <c r="P485" s="859" t="s">
        <v>3777</v>
      </c>
      <c r="Q485" s="865" t="s">
        <v>3748</v>
      </c>
      <c r="R485" s="849">
        <v>45140</v>
      </c>
      <c r="S485" s="890" t="s">
        <v>6750</v>
      </c>
      <c r="T485" s="855"/>
      <c r="U485" s="855"/>
      <c r="V485" s="853" t="s">
        <v>3777</v>
      </c>
      <c r="W485" s="856" t="s">
        <v>5626</v>
      </c>
      <c r="X485" s="852">
        <v>45894</v>
      </c>
      <c r="Y485" s="218" t="s">
        <v>9908</v>
      </c>
      <c r="Z485" s="851" t="s">
        <v>5539</v>
      </c>
      <c r="AA485" s="852">
        <v>45897</v>
      </c>
      <c r="AB485" s="859"/>
      <c r="AC485" s="856" t="s">
        <v>5811</v>
      </c>
      <c r="AD485" s="852">
        <v>45901</v>
      </c>
      <c r="AE485" s="1316" t="s">
        <v>10011</v>
      </c>
      <c r="AF485" s="851"/>
      <c r="AG485" s="851"/>
      <c r="AH485" s="859"/>
      <c r="AI485" s="856" t="s">
        <v>5811</v>
      </c>
      <c r="AJ485" s="852">
        <v>45979</v>
      </c>
      <c r="AK485" s="1316" t="s">
        <v>11343</v>
      </c>
      <c r="AL485" s="851"/>
      <c r="AM485" s="851"/>
      <c r="AN485" s="725"/>
      <c r="AO485" s="725"/>
      <c r="AP485" s="725"/>
      <c r="AQ485" s="725"/>
      <c r="AR485" s="725"/>
      <c r="AS485" s="725"/>
      <c r="AT485" s="725"/>
      <c r="AU485" s="725"/>
      <c r="AV485" s="725"/>
      <c r="AW485" s="725"/>
      <c r="AX485" s="725"/>
      <c r="AY485" s="725"/>
      <c r="AZ485" s="725"/>
    </row>
    <row r="486" spans="1:52" s="731" customFormat="1" ht="15" x14ac:dyDescent="0.25">
      <c r="A486" s="948" t="s">
        <v>8263</v>
      </c>
      <c r="B486" s="855"/>
      <c r="C486" s="855" t="s">
        <v>8257</v>
      </c>
      <c r="D486" s="851" t="s">
        <v>6473</v>
      </c>
      <c r="E486" s="847" t="s">
        <v>6546</v>
      </c>
      <c r="F486" s="813">
        <f t="shared" si="60"/>
        <v>45979</v>
      </c>
      <c r="G486" s="814" t="str">
        <f t="shared" si="54"/>
        <v>B</v>
      </c>
      <c r="H486" s="941" t="str">
        <f t="shared" si="55"/>
        <v>MR_DER-1372_25</v>
      </c>
      <c r="I486" s="816" t="str">
        <f t="shared" si="56"/>
        <v>ND</v>
      </c>
      <c r="J486" s="816" t="str">
        <f t="shared" si="57"/>
        <v>ND</v>
      </c>
      <c r="K486" s="848" t="s">
        <v>3730</v>
      </c>
      <c r="L486" s="849">
        <v>44981</v>
      </c>
      <c r="M486" s="890" t="s">
        <v>6483</v>
      </c>
      <c r="N486" s="855" t="s">
        <v>5539</v>
      </c>
      <c r="O486" s="849">
        <v>45008</v>
      </c>
      <c r="P486" s="859" t="s">
        <v>3777</v>
      </c>
      <c r="Q486" s="865" t="s">
        <v>3748</v>
      </c>
      <c r="R486" s="849">
        <v>45140</v>
      </c>
      <c r="S486" s="890" t="s">
        <v>6750</v>
      </c>
      <c r="T486" s="855"/>
      <c r="U486" s="855"/>
      <c r="V486" s="853" t="s">
        <v>3777</v>
      </c>
      <c r="W486" s="856" t="s">
        <v>5626</v>
      </c>
      <c r="X486" s="852">
        <v>45894</v>
      </c>
      <c r="Y486" s="218" t="s">
        <v>9908</v>
      </c>
      <c r="Z486" s="851" t="s">
        <v>5539</v>
      </c>
      <c r="AA486" s="852">
        <v>45897</v>
      </c>
      <c r="AB486" s="859"/>
      <c r="AC486" s="856" t="s">
        <v>5811</v>
      </c>
      <c r="AD486" s="852">
        <v>45901</v>
      </c>
      <c r="AE486" s="1316" t="s">
        <v>10011</v>
      </c>
      <c r="AF486" s="851"/>
      <c r="AG486" s="851"/>
      <c r="AH486" s="859"/>
      <c r="AI486" s="856" t="s">
        <v>5811</v>
      </c>
      <c r="AJ486" s="852">
        <v>45979</v>
      </c>
      <c r="AK486" s="1316" t="s">
        <v>11343</v>
      </c>
      <c r="AL486" s="851"/>
      <c r="AM486" s="851"/>
      <c r="AN486" s="725"/>
      <c r="AO486" s="725"/>
      <c r="AP486" s="725"/>
      <c r="AQ486" s="725"/>
      <c r="AR486" s="725"/>
      <c r="AS486" s="725"/>
      <c r="AT486" s="725"/>
      <c r="AU486" s="725"/>
      <c r="AV486" s="725"/>
      <c r="AW486" s="725"/>
      <c r="AX486" s="725"/>
      <c r="AY486" s="725"/>
      <c r="AZ486" s="725"/>
    </row>
    <row r="487" spans="1:52" s="731" customFormat="1" ht="15" x14ac:dyDescent="0.25">
      <c r="A487" s="948" t="s">
        <v>8263</v>
      </c>
      <c r="B487" s="855"/>
      <c r="C487" s="855" t="s">
        <v>8257</v>
      </c>
      <c r="D487" s="851" t="s">
        <v>6473</v>
      </c>
      <c r="E487" s="847" t="s">
        <v>6547</v>
      </c>
      <c r="F487" s="813">
        <f t="shared" si="60"/>
        <v>45979</v>
      </c>
      <c r="G487" s="814" t="str">
        <f t="shared" si="54"/>
        <v>B</v>
      </c>
      <c r="H487" s="941" t="str">
        <f t="shared" si="55"/>
        <v>MR_DER-1372_25</v>
      </c>
      <c r="I487" s="816" t="str">
        <f t="shared" si="56"/>
        <v>ND</v>
      </c>
      <c r="J487" s="816" t="str">
        <f t="shared" si="57"/>
        <v>ND</v>
      </c>
      <c r="K487" s="848" t="s">
        <v>3730</v>
      </c>
      <c r="L487" s="849">
        <v>44981</v>
      </c>
      <c r="M487" s="890" t="s">
        <v>6483</v>
      </c>
      <c r="N487" s="855" t="s">
        <v>5539</v>
      </c>
      <c r="O487" s="849">
        <v>45008</v>
      </c>
      <c r="P487" s="859" t="s">
        <v>3777</v>
      </c>
      <c r="Q487" s="865" t="s">
        <v>3748</v>
      </c>
      <c r="R487" s="849">
        <v>45140</v>
      </c>
      <c r="S487" s="890" t="s">
        <v>6750</v>
      </c>
      <c r="T487" s="855"/>
      <c r="U487" s="855"/>
      <c r="V487" s="853" t="s">
        <v>3777</v>
      </c>
      <c r="W487" s="856" t="s">
        <v>5626</v>
      </c>
      <c r="X487" s="852">
        <v>45894</v>
      </c>
      <c r="Y487" s="218" t="s">
        <v>9908</v>
      </c>
      <c r="Z487" s="851" t="s">
        <v>5539</v>
      </c>
      <c r="AA487" s="852">
        <v>45897</v>
      </c>
      <c r="AB487" s="859"/>
      <c r="AC487" s="856" t="s">
        <v>5811</v>
      </c>
      <c r="AD487" s="852">
        <v>45901</v>
      </c>
      <c r="AE487" s="1316" t="s">
        <v>10011</v>
      </c>
      <c r="AF487" s="851"/>
      <c r="AG487" s="851"/>
      <c r="AH487" s="859"/>
      <c r="AI487" s="856" t="s">
        <v>5811</v>
      </c>
      <c r="AJ487" s="852">
        <v>45979</v>
      </c>
      <c r="AK487" s="1316" t="s">
        <v>11343</v>
      </c>
      <c r="AL487" s="851"/>
      <c r="AM487" s="851"/>
      <c r="AN487" s="725"/>
      <c r="AO487" s="725"/>
      <c r="AP487" s="725"/>
      <c r="AQ487" s="725"/>
      <c r="AR487" s="725"/>
      <c r="AS487" s="725"/>
      <c r="AT487" s="725"/>
      <c r="AU487" s="725"/>
      <c r="AV487" s="725"/>
      <c r="AW487" s="725"/>
      <c r="AX487" s="725"/>
      <c r="AY487" s="725"/>
      <c r="AZ487" s="725"/>
    </row>
    <row r="488" spans="1:52" s="731" customFormat="1" ht="15" x14ac:dyDescent="0.25">
      <c r="A488" s="948" t="s">
        <v>8263</v>
      </c>
      <c r="B488" s="855"/>
      <c r="C488" s="855" t="s">
        <v>8257</v>
      </c>
      <c r="D488" s="851" t="s">
        <v>6473</v>
      </c>
      <c r="E488" s="847" t="s">
        <v>6548</v>
      </c>
      <c r="F488" s="813">
        <f t="shared" si="60"/>
        <v>45979</v>
      </c>
      <c r="G488" s="814" t="str">
        <f t="shared" si="54"/>
        <v>B</v>
      </c>
      <c r="H488" s="941" t="str">
        <f t="shared" si="55"/>
        <v>MR_DER-1372_25</v>
      </c>
      <c r="I488" s="816" t="str">
        <f t="shared" si="56"/>
        <v>ND</v>
      </c>
      <c r="J488" s="816" t="str">
        <f t="shared" si="57"/>
        <v>ND</v>
      </c>
      <c r="K488" s="848" t="s">
        <v>3730</v>
      </c>
      <c r="L488" s="849">
        <v>44981</v>
      </c>
      <c r="M488" s="890" t="s">
        <v>6483</v>
      </c>
      <c r="N488" s="855" t="s">
        <v>5539</v>
      </c>
      <c r="O488" s="849">
        <v>45008</v>
      </c>
      <c r="P488" s="859" t="s">
        <v>3777</v>
      </c>
      <c r="Q488" s="865" t="s">
        <v>3748</v>
      </c>
      <c r="R488" s="849">
        <v>45140</v>
      </c>
      <c r="S488" s="890" t="s">
        <v>6750</v>
      </c>
      <c r="T488" s="855"/>
      <c r="U488" s="855"/>
      <c r="V488" s="853" t="s">
        <v>3777</v>
      </c>
      <c r="W488" s="856" t="s">
        <v>5626</v>
      </c>
      <c r="X488" s="852">
        <v>45894</v>
      </c>
      <c r="Y488" s="218" t="s">
        <v>9908</v>
      </c>
      <c r="Z488" s="851" t="s">
        <v>5539</v>
      </c>
      <c r="AA488" s="852">
        <v>45897</v>
      </c>
      <c r="AB488" s="859"/>
      <c r="AC488" s="856" t="s">
        <v>5811</v>
      </c>
      <c r="AD488" s="852">
        <v>45901</v>
      </c>
      <c r="AE488" s="1316" t="s">
        <v>10011</v>
      </c>
      <c r="AF488" s="851"/>
      <c r="AG488" s="851"/>
      <c r="AH488" s="859"/>
      <c r="AI488" s="856" t="s">
        <v>5811</v>
      </c>
      <c r="AJ488" s="852">
        <v>45979</v>
      </c>
      <c r="AK488" s="1316" t="s">
        <v>11343</v>
      </c>
      <c r="AL488" s="851"/>
      <c r="AM488" s="851"/>
      <c r="AN488" s="725"/>
      <c r="AO488" s="725"/>
      <c r="AP488" s="725"/>
      <c r="AQ488" s="725"/>
      <c r="AR488" s="725"/>
      <c r="AS488" s="725"/>
      <c r="AT488" s="725"/>
      <c r="AU488" s="725"/>
      <c r="AV488" s="725"/>
      <c r="AW488" s="725"/>
      <c r="AX488" s="725"/>
      <c r="AY488" s="725"/>
      <c r="AZ488" s="725"/>
    </row>
    <row r="489" spans="1:52" s="731" customFormat="1" ht="15" x14ac:dyDescent="0.25">
      <c r="A489" s="948" t="s">
        <v>8263</v>
      </c>
      <c r="B489" s="855"/>
      <c r="C489" s="855" t="s">
        <v>8257</v>
      </c>
      <c r="D489" s="851" t="s">
        <v>6473</v>
      </c>
      <c r="E489" s="847" t="s">
        <v>6549</v>
      </c>
      <c r="F489" s="813">
        <f t="shared" si="60"/>
        <v>45979</v>
      </c>
      <c r="G489" s="814" t="str">
        <f t="shared" si="54"/>
        <v>B</v>
      </c>
      <c r="H489" s="941" t="str">
        <f t="shared" si="55"/>
        <v>MR_DER-1372_25</v>
      </c>
      <c r="I489" s="816" t="str">
        <f t="shared" si="56"/>
        <v>ND</v>
      </c>
      <c r="J489" s="816" t="str">
        <f t="shared" si="57"/>
        <v>ND</v>
      </c>
      <c r="K489" s="848" t="s">
        <v>3730</v>
      </c>
      <c r="L489" s="849">
        <v>44981</v>
      </c>
      <c r="M489" s="890" t="s">
        <v>6483</v>
      </c>
      <c r="N489" s="855" t="s">
        <v>5539</v>
      </c>
      <c r="O489" s="849">
        <v>45008</v>
      </c>
      <c r="P489" s="859" t="s">
        <v>3777</v>
      </c>
      <c r="Q489" s="865" t="s">
        <v>3748</v>
      </c>
      <c r="R489" s="849">
        <v>45140</v>
      </c>
      <c r="S489" s="890" t="s">
        <v>6750</v>
      </c>
      <c r="T489" s="855"/>
      <c r="U489" s="855"/>
      <c r="V489" s="853" t="s">
        <v>3777</v>
      </c>
      <c r="W489" s="856" t="s">
        <v>5626</v>
      </c>
      <c r="X489" s="852">
        <v>45894</v>
      </c>
      <c r="Y489" s="218" t="s">
        <v>9908</v>
      </c>
      <c r="Z489" s="851" t="s">
        <v>5539</v>
      </c>
      <c r="AA489" s="852">
        <v>45897</v>
      </c>
      <c r="AB489" s="859"/>
      <c r="AC489" s="856" t="s">
        <v>5811</v>
      </c>
      <c r="AD489" s="852">
        <v>45901</v>
      </c>
      <c r="AE489" s="1316" t="s">
        <v>10011</v>
      </c>
      <c r="AF489" s="851"/>
      <c r="AG489" s="851"/>
      <c r="AH489" s="859"/>
      <c r="AI489" s="856" t="s">
        <v>5811</v>
      </c>
      <c r="AJ489" s="852">
        <v>45979</v>
      </c>
      <c r="AK489" s="1316" t="s">
        <v>11343</v>
      </c>
      <c r="AL489" s="851"/>
      <c r="AM489" s="851"/>
      <c r="AN489" s="725"/>
      <c r="AO489" s="725"/>
      <c r="AP489" s="725"/>
      <c r="AQ489" s="725"/>
      <c r="AR489" s="725"/>
      <c r="AS489" s="725"/>
      <c r="AT489" s="725"/>
      <c r="AU489" s="725"/>
      <c r="AV489" s="725"/>
      <c r="AW489" s="725"/>
      <c r="AX489" s="725"/>
      <c r="AY489" s="725"/>
      <c r="AZ489" s="725"/>
    </row>
    <row r="490" spans="1:52" s="731" customFormat="1" ht="15" x14ac:dyDescent="0.25">
      <c r="A490" s="948" t="s">
        <v>8263</v>
      </c>
      <c r="B490" s="855"/>
      <c r="C490" s="855" t="s">
        <v>8257</v>
      </c>
      <c r="D490" s="851" t="s">
        <v>6473</v>
      </c>
      <c r="E490" s="847" t="s">
        <v>6550</v>
      </c>
      <c r="F490" s="813">
        <f t="shared" si="60"/>
        <v>45979</v>
      </c>
      <c r="G490" s="814" t="str">
        <f t="shared" si="54"/>
        <v>B</v>
      </c>
      <c r="H490" s="941" t="str">
        <f t="shared" si="55"/>
        <v>MR_DER-1372_25</v>
      </c>
      <c r="I490" s="816" t="str">
        <f t="shared" si="56"/>
        <v>ND</v>
      </c>
      <c r="J490" s="816" t="str">
        <f t="shared" si="57"/>
        <v>ND</v>
      </c>
      <c r="K490" s="848" t="s">
        <v>3730</v>
      </c>
      <c r="L490" s="849">
        <v>44981</v>
      </c>
      <c r="M490" s="890" t="s">
        <v>6483</v>
      </c>
      <c r="N490" s="855" t="s">
        <v>5539</v>
      </c>
      <c r="O490" s="849">
        <v>45008</v>
      </c>
      <c r="P490" s="859" t="s">
        <v>3777</v>
      </c>
      <c r="Q490" s="865" t="s">
        <v>3748</v>
      </c>
      <c r="R490" s="849">
        <v>45140</v>
      </c>
      <c r="S490" s="890" t="s">
        <v>6750</v>
      </c>
      <c r="T490" s="855"/>
      <c r="U490" s="855"/>
      <c r="V490" s="853" t="s">
        <v>3777</v>
      </c>
      <c r="W490" s="856" t="s">
        <v>5626</v>
      </c>
      <c r="X490" s="852">
        <v>45894</v>
      </c>
      <c r="Y490" s="218" t="s">
        <v>9908</v>
      </c>
      <c r="Z490" s="851" t="s">
        <v>5539</v>
      </c>
      <c r="AA490" s="852">
        <v>45897</v>
      </c>
      <c r="AB490" s="859"/>
      <c r="AC490" s="856" t="s">
        <v>5811</v>
      </c>
      <c r="AD490" s="852">
        <v>45901</v>
      </c>
      <c r="AE490" s="1316" t="s">
        <v>10011</v>
      </c>
      <c r="AF490" s="851"/>
      <c r="AG490" s="851"/>
      <c r="AH490" s="859"/>
      <c r="AI490" s="856" t="s">
        <v>5811</v>
      </c>
      <c r="AJ490" s="852">
        <v>45979</v>
      </c>
      <c r="AK490" s="1316" t="s">
        <v>11343</v>
      </c>
      <c r="AL490" s="851"/>
      <c r="AM490" s="851"/>
      <c r="AN490" s="725"/>
      <c r="AO490" s="725"/>
      <c r="AP490" s="725"/>
      <c r="AQ490" s="725"/>
      <c r="AR490" s="725"/>
      <c r="AS490" s="725"/>
      <c r="AT490" s="725"/>
      <c r="AU490" s="725"/>
      <c r="AV490" s="725"/>
      <c r="AW490" s="725"/>
      <c r="AX490" s="725"/>
      <c r="AY490" s="725"/>
      <c r="AZ490" s="725"/>
    </row>
    <row r="491" spans="1:52" s="731" customFormat="1" ht="15" x14ac:dyDescent="0.25">
      <c r="A491" s="948" t="s">
        <v>8263</v>
      </c>
      <c r="B491" s="855"/>
      <c r="C491" s="855" t="s">
        <v>8257</v>
      </c>
      <c r="D491" s="851" t="s">
        <v>6473</v>
      </c>
      <c r="E491" s="847" t="s">
        <v>6551</v>
      </c>
      <c r="F491" s="813">
        <f t="shared" si="60"/>
        <v>45979</v>
      </c>
      <c r="G491" s="814" t="str">
        <f t="shared" si="54"/>
        <v>B</v>
      </c>
      <c r="H491" s="941" t="str">
        <f t="shared" si="55"/>
        <v>MR_DER-1372_25</v>
      </c>
      <c r="I491" s="816" t="str">
        <f t="shared" si="56"/>
        <v>ND</v>
      </c>
      <c r="J491" s="816" t="str">
        <f t="shared" si="57"/>
        <v>ND</v>
      </c>
      <c r="K491" s="848" t="s">
        <v>3730</v>
      </c>
      <c r="L491" s="849">
        <v>44981</v>
      </c>
      <c r="M491" s="890" t="s">
        <v>6483</v>
      </c>
      <c r="N491" s="855" t="s">
        <v>5539</v>
      </c>
      <c r="O491" s="849">
        <v>45008</v>
      </c>
      <c r="P491" s="859" t="s">
        <v>3777</v>
      </c>
      <c r="Q491" s="865" t="s">
        <v>3748</v>
      </c>
      <c r="R491" s="849">
        <v>45140</v>
      </c>
      <c r="S491" s="890" t="s">
        <v>6750</v>
      </c>
      <c r="T491" s="855"/>
      <c r="U491" s="855"/>
      <c r="V491" s="853" t="s">
        <v>3777</v>
      </c>
      <c r="W491" s="856" t="s">
        <v>5626</v>
      </c>
      <c r="X491" s="852">
        <v>45894</v>
      </c>
      <c r="Y491" s="218" t="s">
        <v>9908</v>
      </c>
      <c r="Z491" s="851" t="s">
        <v>5539</v>
      </c>
      <c r="AA491" s="852">
        <v>45897</v>
      </c>
      <c r="AB491" s="859"/>
      <c r="AC491" s="856" t="s">
        <v>5811</v>
      </c>
      <c r="AD491" s="852">
        <v>45901</v>
      </c>
      <c r="AE491" s="1316" t="s">
        <v>10011</v>
      </c>
      <c r="AF491" s="851"/>
      <c r="AG491" s="851"/>
      <c r="AH491" s="859"/>
      <c r="AI491" s="856" t="s">
        <v>5811</v>
      </c>
      <c r="AJ491" s="852">
        <v>45979</v>
      </c>
      <c r="AK491" s="1316" t="s">
        <v>11343</v>
      </c>
      <c r="AL491" s="851"/>
      <c r="AM491" s="851"/>
      <c r="AN491" s="725"/>
      <c r="AO491" s="725"/>
      <c r="AP491" s="725"/>
      <c r="AQ491" s="725"/>
      <c r="AR491" s="725"/>
      <c r="AS491" s="725"/>
      <c r="AT491" s="725"/>
      <c r="AU491" s="725"/>
      <c r="AV491" s="725"/>
      <c r="AW491" s="725"/>
      <c r="AX491" s="725"/>
      <c r="AY491" s="725"/>
      <c r="AZ491" s="725"/>
    </row>
    <row r="492" spans="1:52" s="731" customFormat="1" ht="15" x14ac:dyDescent="0.25">
      <c r="A492" s="948" t="s">
        <v>8263</v>
      </c>
      <c r="B492" s="855"/>
      <c r="C492" s="855" t="s">
        <v>8257</v>
      </c>
      <c r="D492" s="851" t="s">
        <v>6473</v>
      </c>
      <c r="E492" s="847" t="s">
        <v>6552</v>
      </c>
      <c r="F492" s="813">
        <f t="shared" si="60"/>
        <v>45979</v>
      </c>
      <c r="G492" s="814" t="str">
        <f t="shared" si="54"/>
        <v>B</v>
      </c>
      <c r="H492" s="941" t="str">
        <f t="shared" si="55"/>
        <v>MR_DER-1372_25</v>
      </c>
      <c r="I492" s="816" t="str">
        <f t="shared" si="56"/>
        <v>ND</v>
      </c>
      <c r="J492" s="816" t="str">
        <f t="shared" si="57"/>
        <v>ND</v>
      </c>
      <c r="K492" s="848" t="s">
        <v>3730</v>
      </c>
      <c r="L492" s="849">
        <v>44981</v>
      </c>
      <c r="M492" s="890" t="s">
        <v>6483</v>
      </c>
      <c r="N492" s="855" t="s">
        <v>5539</v>
      </c>
      <c r="O492" s="849">
        <v>45008</v>
      </c>
      <c r="P492" s="859" t="s">
        <v>3777</v>
      </c>
      <c r="Q492" s="865" t="s">
        <v>3748</v>
      </c>
      <c r="R492" s="849">
        <v>45140</v>
      </c>
      <c r="S492" s="890" t="s">
        <v>6750</v>
      </c>
      <c r="T492" s="855"/>
      <c r="U492" s="855"/>
      <c r="V492" s="853" t="s">
        <v>3777</v>
      </c>
      <c r="W492" s="856" t="s">
        <v>5626</v>
      </c>
      <c r="X492" s="852">
        <v>45894</v>
      </c>
      <c r="Y492" s="218" t="s">
        <v>9908</v>
      </c>
      <c r="Z492" s="851" t="s">
        <v>5539</v>
      </c>
      <c r="AA492" s="852">
        <v>45897</v>
      </c>
      <c r="AB492" s="859"/>
      <c r="AC492" s="856" t="s">
        <v>5811</v>
      </c>
      <c r="AD492" s="852">
        <v>45901</v>
      </c>
      <c r="AE492" s="1316" t="s">
        <v>10011</v>
      </c>
      <c r="AF492" s="851"/>
      <c r="AG492" s="851"/>
      <c r="AH492" s="859"/>
      <c r="AI492" s="856" t="s">
        <v>5811</v>
      </c>
      <c r="AJ492" s="852">
        <v>45979</v>
      </c>
      <c r="AK492" s="1316" t="s">
        <v>11343</v>
      </c>
      <c r="AL492" s="851"/>
      <c r="AM492" s="851"/>
      <c r="AN492" s="725"/>
      <c r="AO492" s="725"/>
      <c r="AP492" s="725"/>
      <c r="AQ492" s="725"/>
      <c r="AR492" s="725"/>
      <c r="AS492" s="725"/>
      <c r="AT492" s="725"/>
      <c r="AU492" s="725"/>
      <c r="AV492" s="725"/>
      <c r="AW492" s="725"/>
      <c r="AX492" s="725"/>
      <c r="AY492" s="725"/>
      <c r="AZ492" s="725"/>
    </row>
    <row r="493" spans="1:52" s="731" customFormat="1" ht="15" x14ac:dyDescent="0.25">
      <c r="A493" s="948" t="s">
        <v>8263</v>
      </c>
      <c r="B493" s="855"/>
      <c r="C493" s="855" t="s">
        <v>8257</v>
      </c>
      <c r="D493" s="851" t="s">
        <v>6473</v>
      </c>
      <c r="E493" s="847" t="s">
        <v>6553</v>
      </c>
      <c r="F493" s="813">
        <f t="shared" si="60"/>
        <v>45979</v>
      </c>
      <c r="G493" s="814" t="str">
        <f t="shared" si="54"/>
        <v>B</v>
      </c>
      <c r="H493" s="941" t="str">
        <f t="shared" si="55"/>
        <v>MR_DER-1372_25</v>
      </c>
      <c r="I493" s="816" t="str">
        <f t="shared" si="56"/>
        <v>ND</v>
      </c>
      <c r="J493" s="816" t="str">
        <f t="shared" si="57"/>
        <v>ND</v>
      </c>
      <c r="K493" s="848" t="s">
        <v>3730</v>
      </c>
      <c r="L493" s="849">
        <v>44981</v>
      </c>
      <c r="M493" s="890" t="s">
        <v>6483</v>
      </c>
      <c r="N493" s="855" t="s">
        <v>5539</v>
      </c>
      <c r="O493" s="849">
        <v>45008</v>
      </c>
      <c r="P493" s="859" t="s">
        <v>3777</v>
      </c>
      <c r="Q493" s="865" t="s">
        <v>3748</v>
      </c>
      <c r="R493" s="849">
        <v>45140</v>
      </c>
      <c r="S493" s="890" t="s">
        <v>6750</v>
      </c>
      <c r="T493" s="855"/>
      <c r="U493" s="855"/>
      <c r="V493" s="853" t="s">
        <v>3777</v>
      </c>
      <c r="W493" s="856" t="s">
        <v>5626</v>
      </c>
      <c r="X493" s="852">
        <v>45894</v>
      </c>
      <c r="Y493" s="218" t="s">
        <v>9908</v>
      </c>
      <c r="Z493" s="851" t="s">
        <v>5539</v>
      </c>
      <c r="AA493" s="852">
        <v>45897</v>
      </c>
      <c r="AB493" s="859"/>
      <c r="AC493" s="856" t="s">
        <v>5811</v>
      </c>
      <c r="AD493" s="852">
        <v>45901</v>
      </c>
      <c r="AE493" s="1316" t="s">
        <v>10011</v>
      </c>
      <c r="AF493" s="851"/>
      <c r="AG493" s="851"/>
      <c r="AH493" s="859"/>
      <c r="AI493" s="856" t="s">
        <v>5811</v>
      </c>
      <c r="AJ493" s="852">
        <v>45979</v>
      </c>
      <c r="AK493" s="1316" t="s">
        <v>11343</v>
      </c>
      <c r="AL493" s="851"/>
      <c r="AM493" s="851"/>
      <c r="AN493" s="725"/>
      <c r="AO493" s="725"/>
      <c r="AP493" s="725"/>
      <c r="AQ493" s="725"/>
      <c r="AR493" s="725"/>
      <c r="AS493" s="725"/>
      <c r="AT493" s="725"/>
      <c r="AU493" s="725"/>
      <c r="AV493" s="725"/>
      <c r="AW493" s="725"/>
      <c r="AX493" s="725"/>
      <c r="AY493" s="725"/>
      <c r="AZ493" s="725"/>
    </row>
    <row r="494" spans="1:52" s="731" customFormat="1" ht="15" x14ac:dyDescent="0.25">
      <c r="A494" s="948" t="s">
        <v>8263</v>
      </c>
      <c r="B494" s="855"/>
      <c r="C494" s="855" t="s">
        <v>8257</v>
      </c>
      <c r="D494" s="851" t="s">
        <v>6473</v>
      </c>
      <c r="E494" s="847" t="s">
        <v>6554</v>
      </c>
      <c r="F494" s="813">
        <f t="shared" si="60"/>
        <v>45979</v>
      </c>
      <c r="G494" s="814" t="str">
        <f t="shared" si="54"/>
        <v>B</v>
      </c>
      <c r="H494" s="941" t="str">
        <f t="shared" si="55"/>
        <v>MR_DER-1372_25</v>
      </c>
      <c r="I494" s="816" t="str">
        <f t="shared" si="56"/>
        <v>ND</v>
      </c>
      <c r="J494" s="816" t="str">
        <f t="shared" si="57"/>
        <v>ND</v>
      </c>
      <c r="K494" s="848" t="s">
        <v>3730</v>
      </c>
      <c r="L494" s="849">
        <v>44981</v>
      </c>
      <c r="M494" s="890" t="s">
        <v>6483</v>
      </c>
      <c r="N494" s="855" t="s">
        <v>5539</v>
      </c>
      <c r="O494" s="849">
        <v>45008</v>
      </c>
      <c r="P494" s="859" t="s">
        <v>3777</v>
      </c>
      <c r="Q494" s="865" t="s">
        <v>3748</v>
      </c>
      <c r="R494" s="849">
        <v>45140</v>
      </c>
      <c r="S494" s="890" t="s">
        <v>6750</v>
      </c>
      <c r="T494" s="855"/>
      <c r="U494" s="855"/>
      <c r="V494" s="853" t="s">
        <v>3777</v>
      </c>
      <c r="W494" s="856" t="s">
        <v>5626</v>
      </c>
      <c r="X494" s="852">
        <v>45894</v>
      </c>
      <c r="Y494" s="218" t="s">
        <v>9908</v>
      </c>
      <c r="Z494" s="851" t="s">
        <v>5539</v>
      </c>
      <c r="AA494" s="852">
        <v>45897</v>
      </c>
      <c r="AB494" s="859"/>
      <c r="AC494" s="856" t="s">
        <v>5811</v>
      </c>
      <c r="AD494" s="852">
        <v>45901</v>
      </c>
      <c r="AE494" s="1316" t="s">
        <v>10011</v>
      </c>
      <c r="AF494" s="851"/>
      <c r="AG494" s="851"/>
      <c r="AH494" s="859"/>
      <c r="AI494" s="856" t="s">
        <v>5811</v>
      </c>
      <c r="AJ494" s="852">
        <v>45979</v>
      </c>
      <c r="AK494" s="1316" t="s">
        <v>11343</v>
      </c>
      <c r="AL494" s="851"/>
      <c r="AM494" s="851"/>
      <c r="AN494" s="725"/>
      <c r="AO494" s="725"/>
      <c r="AP494" s="725"/>
      <c r="AQ494" s="725"/>
      <c r="AR494" s="725"/>
      <c r="AS494" s="725"/>
      <c r="AT494" s="725"/>
      <c r="AU494" s="725"/>
      <c r="AV494" s="725"/>
      <c r="AW494" s="725"/>
      <c r="AX494" s="725"/>
      <c r="AY494" s="725"/>
      <c r="AZ494" s="725"/>
    </row>
    <row r="495" spans="1:52" s="731" customFormat="1" ht="15" x14ac:dyDescent="0.25">
      <c r="A495" s="948" t="s">
        <v>8263</v>
      </c>
      <c r="B495" s="855"/>
      <c r="C495" s="855" t="s">
        <v>8257</v>
      </c>
      <c r="D495" s="851" t="s">
        <v>6473</v>
      </c>
      <c r="E495" s="847" t="s">
        <v>6555</v>
      </c>
      <c r="F495" s="813">
        <f t="shared" si="60"/>
        <v>45979</v>
      </c>
      <c r="G495" s="814" t="str">
        <f t="shared" si="54"/>
        <v>B</v>
      </c>
      <c r="H495" s="941" t="str">
        <f t="shared" si="55"/>
        <v>MR_DER-1372_25</v>
      </c>
      <c r="I495" s="816" t="str">
        <f t="shared" si="56"/>
        <v>ND</v>
      </c>
      <c r="J495" s="816" t="str">
        <f t="shared" si="57"/>
        <v>ND</v>
      </c>
      <c r="K495" s="848" t="s">
        <v>3730</v>
      </c>
      <c r="L495" s="849">
        <v>44981</v>
      </c>
      <c r="M495" s="890" t="s">
        <v>6483</v>
      </c>
      <c r="N495" s="855" t="s">
        <v>5539</v>
      </c>
      <c r="O495" s="849">
        <v>45008</v>
      </c>
      <c r="P495" s="859" t="s">
        <v>3777</v>
      </c>
      <c r="Q495" s="865" t="s">
        <v>3748</v>
      </c>
      <c r="R495" s="849">
        <v>45140</v>
      </c>
      <c r="S495" s="890" t="s">
        <v>6750</v>
      </c>
      <c r="T495" s="855"/>
      <c r="U495" s="855"/>
      <c r="V495" s="853" t="s">
        <v>3777</v>
      </c>
      <c r="W495" s="856" t="s">
        <v>5626</v>
      </c>
      <c r="X495" s="852">
        <v>45894</v>
      </c>
      <c r="Y495" s="218" t="s">
        <v>9908</v>
      </c>
      <c r="Z495" s="851" t="s">
        <v>5539</v>
      </c>
      <c r="AA495" s="852">
        <v>45897</v>
      </c>
      <c r="AB495" s="859"/>
      <c r="AC495" s="856" t="s">
        <v>5811</v>
      </c>
      <c r="AD495" s="852">
        <v>45901</v>
      </c>
      <c r="AE495" s="1316" t="s">
        <v>10011</v>
      </c>
      <c r="AF495" s="851"/>
      <c r="AG495" s="851"/>
      <c r="AH495" s="859"/>
      <c r="AI495" s="856" t="s">
        <v>5811</v>
      </c>
      <c r="AJ495" s="852">
        <v>45979</v>
      </c>
      <c r="AK495" s="1316" t="s">
        <v>11343</v>
      </c>
      <c r="AL495" s="851"/>
      <c r="AM495" s="851"/>
      <c r="AN495" s="725"/>
      <c r="AO495" s="725"/>
      <c r="AP495" s="725"/>
      <c r="AQ495" s="725"/>
      <c r="AR495" s="725"/>
      <c r="AS495" s="725"/>
      <c r="AT495" s="725"/>
      <c r="AU495" s="725"/>
      <c r="AV495" s="725"/>
      <c r="AW495" s="725"/>
      <c r="AX495" s="725"/>
      <c r="AY495" s="725"/>
      <c r="AZ495" s="725"/>
    </row>
    <row r="496" spans="1:52" s="731" customFormat="1" ht="15" x14ac:dyDescent="0.25">
      <c r="A496" s="948" t="s">
        <v>8263</v>
      </c>
      <c r="B496" s="855"/>
      <c r="C496" s="855" t="s">
        <v>8257</v>
      </c>
      <c r="D496" s="851" t="s">
        <v>6473</v>
      </c>
      <c r="E496" s="847" t="s">
        <v>6556</v>
      </c>
      <c r="F496" s="813">
        <f t="shared" si="60"/>
        <v>45979</v>
      </c>
      <c r="G496" s="814" t="str">
        <f t="shared" si="54"/>
        <v>B</v>
      </c>
      <c r="H496" s="941" t="str">
        <f t="shared" si="55"/>
        <v>MR_DER-1372_25</v>
      </c>
      <c r="I496" s="816" t="str">
        <f t="shared" si="56"/>
        <v>ND</v>
      </c>
      <c r="J496" s="816" t="str">
        <f t="shared" si="57"/>
        <v>ND</v>
      </c>
      <c r="K496" s="848" t="s">
        <v>3730</v>
      </c>
      <c r="L496" s="849">
        <v>44981</v>
      </c>
      <c r="M496" s="890" t="s">
        <v>6483</v>
      </c>
      <c r="N496" s="855" t="s">
        <v>5539</v>
      </c>
      <c r="O496" s="849">
        <v>45008</v>
      </c>
      <c r="P496" s="859" t="s">
        <v>3777</v>
      </c>
      <c r="Q496" s="865" t="s">
        <v>3748</v>
      </c>
      <c r="R496" s="849">
        <v>45140</v>
      </c>
      <c r="S496" s="890" t="s">
        <v>6750</v>
      </c>
      <c r="T496" s="855"/>
      <c r="U496" s="855"/>
      <c r="V496" s="853" t="s">
        <v>3777</v>
      </c>
      <c r="W496" s="856" t="s">
        <v>5626</v>
      </c>
      <c r="X496" s="852">
        <v>45894</v>
      </c>
      <c r="Y496" s="218" t="s">
        <v>9908</v>
      </c>
      <c r="Z496" s="851" t="s">
        <v>5539</v>
      </c>
      <c r="AA496" s="852">
        <v>45897</v>
      </c>
      <c r="AB496" s="859"/>
      <c r="AC496" s="856" t="s">
        <v>5811</v>
      </c>
      <c r="AD496" s="852">
        <v>45901</v>
      </c>
      <c r="AE496" s="1316" t="s">
        <v>10011</v>
      </c>
      <c r="AF496" s="851"/>
      <c r="AG496" s="851"/>
      <c r="AH496" s="859"/>
      <c r="AI496" s="856" t="s">
        <v>5811</v>
      </c>
      <c r="AJ496" s="852">
        <v>45979</v>
      </c>
      <c r="AK496" s="1316" t="s">
        <v>11343</v>
      </c>
      <c r="AL496" s="851"/>
      <c r="AM496" s="851"/>
      <c r="AN496" s="725"/>
      <c r="AO496" s="725"/>
      <c r="AP496" s="725"/>
      <c r="AQ496" s="725"/>
      <c r="AR496" s="725"/>
      <c r="AS496" s="725"/>
      <c r="AT496" s="725"/>
      <c r="AU496" s="725"/>
      <c r="AV496" s="725"/>
      <c r="AW496" s="725"/>
      <c r="AX496" s="725"/>
      <c r="AY496" s="725"/>
      <c r="AZ496" s="725"/>
    </row>
    <row r="497" spans="1:39" s="725" customFormat="1" ht="15" x14ac:dyDescent="0.25">
      <c r="A497" s="948" t="s">
        <v>8263</v>
      </c>
      <c r="B497" s="855"/>
      <c r="C497" s="855" t="s">
        <v>8257</v>
      </c>
      <c r="D497" s="851" t="s">
        <v>6473</v>
      </c>
      <c r="E497" s="847" t="s">
        <v>6557</v>
      </c>
      <c r="F497" s="813">
        <f t="shared" si="60"/>
        <v>45979</v>
      </c>
      <c r="G497" s="814" t="str">
        <f t="shared" si="54"/>
        <v>B</v>
      </c>
      <c r="H497" s="941" t="str">
        <f t="shared" si="55"/>
        <v>MR_DER-1372_25</v>
      </c>
      <c r="I497" s="816" t="str">
        <f t="shared" si="56"/>
        <v>ND</v>
      </c>
      <c r="J497" s="816" t="str">
        <f t="shared" si="57"/>
        <v>ND</v>
      </c>
      <c r="K497" s="848" t="s">
        <v>3730</v>
      </c>
      <c r="L497" s="849">
        <v>44981</v>
      </c>
      <c r="M497" s="890" t="s">
        <v>6483</v>
      </c>
      <c r="N497" s="855" t="s">
        <v>5539</v>
      </c>
      <c r="O497" s="849">
        <v>45008</v>
      </c>
      <c r="P497" s="859" t="s">
        <v>3777</v>
      </c>
      <c r="Q497" s="865" t="s">
        <v>3748</v>
      </c>
      <c r="R497" s="849">
        <v>45140</v>
      </c>
      <c r="S497" s="890" t="s">
        <v>6750</v>
      </c>
      <c r="T497" s="855"/>
      <c r="U497" s="855"/>
      <c r="V497" s="853" t="s">
        <v>3777</v>
      </c>
      <c r="W497" s="856" t="s">
        <v>5626</v>
      </c>
      <c r="X497" s="852">
        <v>45894</v>
      </c>
      <c r="Y497" s="218" t="s">
        <v>9908</v>
      </c>
      <c r="Z497" s="851" t="s">
        <v>5539</v>
      </c>
      <c r="AA497" s="852">
        <v>45897</v>
      </c>
      <c r="AB497" s="859"/>
      <c r="AC497" s="856" t="s">
        <v>5811</v>
      </c>
      <c r="AD497" s="852">
        <v>45901</v>
      </c>
      <c r="AE497" s="218" t="s">
        <v>10011</v>
      </c>
      <c r="AF497" s="851"/>
      <c r="AG497" s="851"/>
      <c r="AH497" s="859"/>
      <c r="AI497" s="856" t="s">
        <v>5811</v>
      </c>
      <c r="AJ497" s="852">
        <v>45979</v>
      </c>
      <c r="AK497" s="1316" t="s">
        <v>11343</v>
      </c>
      <c r="AL497" s="851"/>
      <c r="AM497" s="851"/>
    </row>
    <row r="498" spans="1:39" s="725" customFormat="1" ht="15" x14ac:dyDescent="0.25">
      <c r="A498" s="948" t="s">
        <v>8263</v>
      </c>
      <c r="B498" s="855"/>
      <c r="C498" s="855" t="s">
        <v>8257</v>
      </c>
      <c r="D498" s="851" t="s">
        <v>6473</v>
      </c>
      <c r="E498" s="847" t="s">
        <v>6558</v>
      </c>
      <c r="F498" s="813">
        <f t="shared" si="60"/>
        <v>45979</v>
      </c>
      <c r="G498" s="814" t="str">
        <f t="shared" si="54"/>
        <v>B</v>
      </c>
      <c r="H498" s="941" t="str">
        <f t="shared" si="55"/>
        <v>MR_DER-1372_25</v>
      </c>
      <c r="I498" s="816" t="str">
        <f t="shared" si="56"/>
        <v>ND</v>
      </c>
      <c r="J498" s="816" t="str">
        <f t="shared" si="57"/>
        <v>ND</v>
      </c>
      <c r="K498" s="848" t="s">
        <v>3730</v>
      </c>
      <c r="L498" s="849">
        <v>44981</v>
      </c>
      <c r="M498" s="890" t="s">
        <v>6483</v>
      </c>
      <c r="N498" s="855" t="s">
        <v>5539</v>
      </c>
      <c r="O498" s="849">
        <v>45008</v>
      </c>
      <c r="P498" s="859" t="s">
        <v>3777</v>
      </c>
      <c r="Q498" s="865" t="s">
        <v>3748</v>
      </c>
      <c r="R498" s="849">
        <v>45140</v>
      </c>
      <c r="S498" s="890" t="s">
        <v>6750</v>
      </c>
      <c r="T498" s="855"/>
      <c r="U498" s="855"/>
      <c r="V498" s="853" t="s">
        <v>3777</v>
      </c>
      <c r="W498" s="856" t="s">
        <v>5626</v>
      </c>
      <c r="X498" s="852">
        <v>45894</v>
      </c>
      <c r="Y498" s="218" t="s">
        <v>9908</v>
      </c>
      <c r="Z498" s="851" t="s">
        <v>5539</v>
      </c>
      <c r="AA498" s="852">
        <v>45897</v>
      </c>
      <c r="AB498" s="859"/>
      <c r="AC498" s="856" t="s">
        <v>5811</v>
      </c>
      <c r="AD498" s="852">
        <v>45901</v>
      </c>
      <c r="AE498" s="218" t="s">
        <v>10011</v>
      </c>
      <c r="AF498" s="851"/>
      <c r="AG498" s="851"/>
      <c r="AH498" s="859"/>
      <c r="AI498" s="856" t="s">
        <v>5811</v>
      </c>
      <c r="AJ498" s="852">
        <v>45979</v>
      </c>
      <c r="AK498" s="218" t="s">
        <v>11343</v>
      </c>
      <c r="AL498" s="851"/>
      <c r="AM498" s="851"/>
    </row>
    <row r="499" spans="1:39" s="725" customFormat="1" ht="15" x14ac:dyDescent="0.25">
      <c r="A499" s="948" t="s">
        <v>8263</v>
      </c>
      <c r="B499" s="855"/>
      <c r="C499" s="855" t="s">
        <v>8257</v>
      </c>
      <c r="D499" s="851" t="s">
        <v>6473</v>
      </c>
      <c r="E499" s="847" t="s">
        <v>6559</v>
      </c>
      <c r="F499" s="813">
        <f t="shared" si="60"/>
        <v>45979</v>
      </c>
      <c r="G499" s="814" t="str">
        <f t="shared" si="54"/>
        <v>B</v>
      </c>
      <c r="H499" s="941" t="str">
        <f t="shared" si="55"/>
        <v>MR_DER-1372_25</v>
      </c>
      <c r="I499" s="816" t="str">
        <f t="shared" si="56"/>
        <v>ND</v>
      </c>
      <c r="J499" s="816" t="str">
        <f t="shared" si="57"/>
        <v>ND</v>
      </c>
      <c r="K499" s="848" t="s">
        <v>3730</v>
      </c>
      <c r="L499" s="849">
        <v>44981</v>
      </c>
      <c r="M499" s="890" t="s">
        <v>6483</v>
      </c>
      <c r="N499" s="855" t="s">
        <v>5539</v>
      </c>
      <c r="O499" s="849">
        <v>45008</v>
      </c>
      <c r="P499" s="859" t="s">
        <v>3777</v>
      </c>
      <c r="Q499" s="865" t="s">
        <v>3748</v>
      </c>
      <c r="R499" s="849">
        <v>45140</v>
      </c>
      <c r="S499" s="890" t="s">
        <v>6750</v>
      </c>
      <c r="T499" s="855"/>
      <c r="U499" s="855"/>
      <c r="V499" s="853" t="s">
        <v>3777</v>
      </c>
      <c r="W499" s="856" t="s">
        <v>5626</v>
      </c>
      <c r="X499" s="852">
        <v>45894</v>
      </c>
      <c r="Y499" s="218" t="s">
        <v>9908</v>
      </c>
      <c r="Z499" s="851" t="s">
        <v>5539</v>
      </c>
      <c r="AA499" s="852">
        <v>45897</v>
      </c>
      <c r="AB499" s="859"/>
      <c r="AC499" s="856" t="s">
        <v>5811</v>
      </c>
      <c r="AD499" s="852">
        <v>45901</v>
      </c>
      <c r="AE499" s="218" t="s">
        <v>10011</v>
      </c>
      <c r="AF499" s="851"/>
      <c r="AG499" s="851"/>
      <c r="AH499" s="859"/>
      <c r="AI499" s="856" t="s">
        <v>5811</v>
      </c>
      <c r="AJ499" s="852">
        <v>45979</v>
      </c>
      <c r="AK499" s="218" t="s">
        <v>11343</v>
      </c>
      <c r="AL499" s="851"/>
      <c r="AM499" s="851"/>
    </row>
    <row r="500" spans="1:39" s="725" customFormat="1" ht="15" x14ac:dyDescent="0.25">
      <c r="A500" s="948" t="s">
        <v>8263</v>
      </c>
      <c r="B500" s="855"/>
      <c r="C500" s="855" t="s">
        <v>8257</v>
      </c>
      <c r="D500" s="851" t="s">
        <v>6473</v>
      </c>
      <c r="E500" s="847" t="s">
        <v>6560</v>
      </c>
      <c r="F500" s="813">
        <f t="shared" si="60"/>
        <v>45979</v>
      </c>
      <c r="G500" s="814" t="str">
        <f t="shared" si="54"/>
        <v>B</v>
      </c>
      <c r="H500" s="941" t="str">
        <f t="shared" si="55"/>
        <v>MR_DER-1372_25</v>
      </c>
      <c r="I500" s="816" t="str">
        <f t="shared" si="56"/>
        <v>ND</v>
      </c>
      <c r="J500" s="816" t="str">
        <f t="shared" si="57"/>
        <v>ND</v>
      </c>
      <c r="K500" s="848" t="s">
        <v>3730</v>
      </c>
      <c r="L500" s="849">
        <v>44981</v>
      </c>
      <c r="M500" s="890" t="s">
        <v>6483</v>
      </c>
      <c r="N500" s="855" t="s">
        <v>5539</v>
      </c>
      <c r="O500" s="849">
        <v>45008</v>
      </c>
      <c r="P500" s="859" t="s">
        <v>3777</v>
      </c>
      <c r="Q500" s="865" t="s">
        <v>3748</v>
      </c>
      <c r="R500" s="849">
        <v>45140</v>
      </c>
      <c r="S500" s="890" t="s">
        <v>6750</v>
      </c>
      <c r="T500" s="855"/>
      <c r="U500" s="855"/>
      <c r="V500" s="853" t="s">
        <v>3777</v>
      </c>
      <c r="W500" s="856" t="s">
        <v>5626</v>
      </c>
      <c r="X500" s="852">
        <v>45894</v>
      </c>
      <c r="Y500" s="218" t="s">
        <v>9908</v>
      </c>
      <c r="Z500" s="851" t="s">
        <v>5539</v>
      </c>
      <c r="AA500" s="852">
        <v>45897</v>
      </c>
      <c r="AB500" s="859"/>
      <c r="AC500" s="856" t="s">
        <v>5811</v>
      </c>
      <c r="AD500" s="852">
        <v>45901</v>
      </c>
      <c r="AE500" s="218" t="s">
        <v>10011</v>
      </c>
      <c r="AF500" s="851"/>
      <c r="AG500" s="851"/>
      <c r="AH500" s="859"/>
      <c r="AI500" s="856" t="s">
        <v>5811</v>
      </c>
      <c r="AJ500" s="852">
        <v>45979</v>
      </c>
      <c r="AK500" s="218" t="s">
        <v>11343</v>
      </c>
      <c r="AL500" s="851"/>
      <c r="AM500" s="851"/>
    </row>
    <row r="501" spans="1:39" s="725" customFormat="1" ht="15" x14ac:dyDescent="0.25">
      <c r="A501" s="948" t="s">
        <v>8263</v>
      </c>
      <c r="B501" s="855"/>
      <c r="C501" s="855" t="s">
        <v>8257</v>
      </c>
      <c r="D501" s="851" t="s">
        <v>6473</v>
      </c>
      <c r="E501" s="847" t="s">
        <v>6561</v>
      </c>
      <c r="F501" s="813">
        <f t="shared" si="60"/>
        <v>45979</v>
      </c>
      <c r="G501" s="814" t="str">
        <f t="shared" si="54"/>
        <v>B</v>
      </c>
      <c r="H501" s="941" t="str">
        <f t="shared" si="55"/>
        <v>MR_DER-1372_25</v>
      </c>
      <c r="I501" s="816" t="str">
        <f t="shared" si="56"/>
        <v>ND</v>
      </c>
      <c r="J501" s="816" t="str">
        <f t="shared" si="57"/>
        <v>ND</v>
      </c>
      <c r="K501" s="848" t="s">
        <v>3730</v>
      </c>
      <c r="L501" s="849">
        <v>44981</v>
      </c>
      <c r="M501" s="890" t="s">
        <v>6483</v>
      </c>
      <c r="N501" s="855" t="s">
        <v>5539</v>
      </c>
      <c r="O501" s="849">
        <v>45008</v>
      </c>
      <c r="P501" s="859" t="s">
        <v>3777</v>
      </c>
      <c r="Q501" s="865" t="s">
        <v>3748</v>
      </c>
      <c r="R501" s="849">
        <v>45140</v>
      </c>
      <c r="S501" s="890" t="s">
        <v>6750</v>
      </c>
      <c r="T501" s="855"/>
      <c r="U501" s="855"/>
      <c r="V501" s="853" t="s">
        <v>3777</v>
      </c>
      <c r="W501" s="856" t="s">
        <v>5626</v>
      </c>
      <c r="X501" s="852">
        <v>45894</v>
      </c>
      <c r="Y501" s="218" t="s">
        <v>9908</v>
      </c>
      <c r="Z501" s="851" t="s">
        <v>5539</v>
      </c>
      <c r="AA501" s="852">
        <v>45897</v>
      </c>
      <c r="AB501" s="859"/>
      <c r="AC501" s="856" t="s">
        <v>5811</v>
      </c>
      <c r="AD501" s="852">
        <v>45901</v>
      </c>
      <c r="AE501" s="218" t="s">
        <v>10011</v>
      </c>
      <c r="AF501" s="851"/>
      <c r="AG501" s="851"/>
      <c r="AH501" s="859"/>
      <c r="AI501" s="856" t="s">
        <v>5811</v>
      </c>
      <c r="AJ501" s="852">
        <v>45979</v>
      </c>
      <c r="AK501" s="218" t="s">
        <v>11343</v>
      </c>
      <c r="AL501" s="851"/>
      <c r="AM501" s="851"/>
    </row>
    <row r="502" spans="1:39" s="725" customFormat="1" ht="15" x14ac:dyDescent="0.25">
      <c r="A502" s="948" t="s">
        <v>8263</v>
      </c>
      <c r="B502" s="855"/>
      <c r="C502" s="855" t="s">
        <v>8257</v>
      </c>
      <c r="D502" s="851" t="s">
        <v>6473</v>
      </c>
      <c r="E502" s="847" t="s">
        <v>6562</v>
      </c>
      <c r="F502" s="813">
        <f t="shared" si="60"/>
        <v>45979</v>
      </c>
      <c r="G502" s="814" t="str">
        <f t="shared" si="54"/>
        <v>B</v>
      </c>
      <c r="H502" s="941" t="str">
        <f t="shared" si="55"/>
        <v>MR_DER-1372_25</v>
      </c>
      <c r="I502" s="816" t="str">
        <f t="shared" si="56"/>
        <v>ND</v>
      </c>
      <c r="J502" s="816" t="str">
        <f t="shared" si="57"/>
        <v>ND</v>
      </c>
      <c r="K502" s="848" t="s">
        <v>3730</v>
      </c>
      <c r="L502" s="849">
        <v>44981</v>
      </c>
      <c r="M502" s="890" t="s">
        <v>6483</v>
      </c>
      <c r="N502" s="855" t="s">
        <v>5539</v>
      </c>
      <c r="O502" s="849">
        <v>45008</v>
      </c>
      <c r="P502" s="859" t="s">
        <v>3777</v>
      </c>
      <c r="Q502" s="865" t="s">
        <v>3748</v>
      </c>
      <c r="R502" s="849">
        <v>45140</v>
      </c>
      <c r="S502" s="890" t="s">
        <v>6750</v>
      </c>
      <c r="T502" s="855"/>
      <c r="U502" s="855"/>
      <c r="V502" s="853" t="s">
        <v>3777</v>
      </c>
      <c r="W502" s="856" t="s">
        <v>5626</v>
      </c>
      <c r="X502" s="852">
        <v>45894</v>
      </c>
      <c r="Y502" s="218" t="s">
        <v>9908</v>
      </c>
      <c r="Z502" s="851" t="s">
        <v>5539</v>
      </c>
      <c r="AA502" s="852">
        <v>45897</v>
      </c>
      <c r="AB502" s="859"/>
      <c r="AC502" s="856" t="s">
        <v>5811</v>
      </c>
      <c r="AD502" s="852">
        <v>45901</v>
      </c>
      <c r="AE502" s="218" t="s">
        <v>10011</v>
      </c>
      <c r="AF502" s="851"/>
      <c r="AG502" s="851"/>
      <c r="AH502" s="859"/>
      <c r="AI502" s="856" t="s">
        <v>5811</v>
      </c>
      <c r="AJ502" s="852">
        <v>45979</v>
      </c>
      <c r="AK502" s="218" t="s">
        <v>11343</v>
      </c>
      <c r="AL502" s="851"/>
      <c r="AM502" s="851"/>
    </row>
    <row r="503" spans="1:39" s="725" customFormat="1" ht="15" x14ac:dyDescent="0.25">
      <c r="A503" s="948" t="s">
        <v>8263</v>
      </c>
      <c r="B503" s="855"/>
      <c r="C503" s="855" t="s">
        <v>8257</v>
      </c>
      <c r="D503" s="851" t="s">
        <v>6473</v>
      </c>
      <c r="E503" s="847" t="s">
        <v>6563</v>
      </c>
      <c r="F503" s="813">
        <f t="shared" si="60"/>
        <v>45979</v>
      </c>
      <c r="G503" s="814" t="str">
        <f t="shared" si="54"/>
        <v>B</v>
      </c>
      <c r="H503" s="941" t="str">
        <f t="shared" si="55"/>
        <v>MR_DER-1372_25</v>
      </c>
      <c r="I503" s="816" t="str">
        <f t="shared" si="56"/>
        <v>ND</v>
      </c>
      <c r="J503" s="816" t="str">
        <f t="shared" si="57"/>
        <v>ND</v>
      </c>
      <c r="K503" s="848" t="s">
        <v>3730</v>
      </c>
      <c r="L503" s="849">
        <v>44981</v>
      </c>
      <c r="M503" s="890" t="s">
        <v>6483</v>
      </c>
      <c r="N503" s="855" t="s">
        <v>5539</v>
      </c>
      <c r="O503" s="849">
        <v>45008</v>
      </c>
      <c r="P503" s="859" t="s">
        <v>3777</v>
      </c>
      <c r="Q503" s="865" t="s">
        <v>3748</v>
      </c>
      <c r="R503" s="849">
        <v>45140</v>
      </c>
      <c r="S503" s="890" t="s">
        <v>6750</v>
      </c>
      <c r="T503" s="855"/>
      <c r="U503" s="855"/>
      <c r="V503" s="853" t="s">
        <v>3777</v>
      </c>
      <c r="W503" s="856" t="s">
        <v>5626</v>
      </c>
      <c r="X503" s="852">
        <v>45894</v>
      </c>
      <c r="Y503" s="218" t="s">
        <v>9908</v>
      </c>
      <c r="Z503" s="851" t="s">
        <v>5539</v>
      </c>
      <c r="AA503" s="852">
        <v>45897</v>
      </c>
      <c r="AB503" s="859"/>
      <c r="AC503" s="856" t="s">
        <v>5811</v>
      </c>
      <c r="AD503" s="852">
        <v>45901</v>
      </c>
      <c r="AE503" s="218" t="s">
        <v>10011</v>
      </c>
      <c r="AF503" s="851"/>
      <c r="AG503" s="851"/>
      <c r="AH503" s="859"/>
      <c r="AI503" s="856" t="s">
        <v>5811</v>
      </c>
      <c r="AJ503" s="852">
        <v>45979</v>
      </c>
      <c r="AK503" s="218" t="s">
        <v>11343</v>
      </c>
      <c r="AL503" s="851"/>
      <c r="AM503" s="851"/>
    </row>
    <row r="504" spans="1:39" s="725" customFormat="1" ht="15" x14ac:dyDescent="0.25">
      <c r="A504" s="948" t="s">
        <v>8263</v>
      </c>
      <c r="B504" s="855"/>
      <c r="C504" s="855" t="s">
        <v>8257</v>
      </c>
      <c r="D504" s="851" t="s">
        <v>6473</v>
      </c>
      <c r="E504" s="847" t="s">
        <v>6564</v>
      </c>
      <c r="F504" s="813">
        <f t="shared" si="60"/>
        <v>45979</v>
      </c>
      <c r="G504" s="814" t="str">
        <f t="shared" si="54"/>
        <v>B</v>
      </c>
      <c r="H504" s="941" t="str">
        <f t="shared" si="55"/>
        <v>MR_DER-1372_25</v>
      </c>
      <c r="I504" s="816" t="str">
        <f t="shared" si="56"/>
        <v>ND</v>
      </c>
      <c r="J504" s="816" t="str">
        <f t="shared" si="57"/>
        <v>ND</v>
      </c>
      <c r="K504" s="848" t="s">
        <v>3730</v>
      </c>
      <c r="L504" s="849">
        <v>44981</v>
      </c>
      <c r="M504" s="890" t="s">
        <v>6483</v>
      </c>
      <c r="N504" s="855" t="s">
        <v>5539</v>
      </c>
      <c r="O504" s="849">
        <v>45008</v>
      </c>
      <c r="P504" s="859" t="s">
        <v>3777</v>
      </c>
      <c r="Q504" s="865" t="s">
        <v>3748</v>
      </c>
      <c r="R504" s="849">
        <v>45140</v>
      </c>
      <c r="S504" s="890" t="s">
        <v>6750</v>
      </c>
      <c r="T504" s="855"/>
      <c r="U504" s="855"/>
      <c r="V504" s="853" t="s">
        <v>3777</v>
      </c>
      <c r="W504" s="856" t="s">
        <v>5626</v>
      </c>
      <c r="X504" s="852">
        <v>45894</v>
      </c>
      <c r="Y504" s="218" t="s">
        <v>9908</v>
      </c>
      <c r="Z504" s="851" t="s">
        <v>5539</v>
      </c>
      <c r="AA504" s="852">
        <v>45897</v>
      </c>
      <c r="AB504" s="859"/>
      <c r="AC504" s="856" t="s">
        <v>5811</v>
      </c>
      <c r="AD504" s="852">
        <v>45901</v>
      </c>
      <c r="AE504" s="218" t="s">
        <v>10011</v>
      </c>
      <c r="AF504" s="851"/>
      <c r="AG504" s="851"/>
      <c r="AH504" s="859"/>
      <c r="AI504" s="856" t="s">
        <v>5811</v>
      </c>
      <c r="AJ504" s="852">
        <v>45979</v>
      </c>
      <c r="AK504" s="218" t="s">
        <v>11343</v>
      </c>
      <c r="AL504" s="851"/>
      <c r="AM504" s="851"/>
    </row>
    <row r="505" spans="1:39" s="725" customFormat="1" ht="15" x14ac:dyDescent="0.25">
      <c r="A505" s="948" t="s">
        <v>8263</v>
      </c>
      <c r="B505" s="855"/>
      <c r="C505" s="855" t="s">
        <v>8257</v>
      </c>
      <c r="D505" s="851" t="s">
        <v>6473</v>
      </c>
      <c r="E505" s="847" t="s">
        <v>6565</v>
      </c>
      <c r="F505" s="813">
        <f t="shared" si="60"/>
        <v>45979</v>
      </c>
      <c r="G505" s="814" t="str">
        <f t="shared" si="54"/>
        <v>B</v>
      </c>
      <c r="H505" s="941" t="str">
        <f t="shared" si="55"/>
        <v>MR_DER-1372_25</v>
      </c>
      <c r="I505" s="816" t="str">
        <f t="shared" si="56"/>
        <v>ND</v>
      </c>
      <c r="J505" s="816" t="str">
        <f t="shared" si="57"/>
        <v>ND</v>
      </c>
      <c r="K505" s="848" t="s">
        <v>3730</v>
      </c>
      <c r="L505" s="849">
        <v>44981</v>
      </c>
      <c r="M505" s="890" t="s">
        <v>6483</v>
      </c>
      <c r="N505" s="855" t="s">
        <v>5539</v>
      </c>
      <c r="O505" s="849">
        <v>45008</v>
      </c>
      <c r="P505" s="859" t="s">
        <v>3777</v>
      </c>
      <c r="Q505" s="865" t="s">
        <v>3748</v>
      </c>
      <c r="R505" s="849">
        <v>45140</v>
      </c>
      <c r="S505" s="890" t="s">
        <v>6750</v>
      </c>
      <c r="T505" s="855"/>
      <c r="U505" s="855"/>
      <c r="V505" s="853" t="s">
        <v>3777</v>
      </c>
      <c r="W505" s="856" t="s">
        <v>5626</v>
      </c>
      <c r="X505" s="852">
        <v>45894</v>
      </c>
      <c r="Y505" s="218" t="s">
        <v>9908</v>
      </c>
      <c r="Z505" s="851" t="s">
        <v>5539</v>
      </c>
      <c r="AA505" s="852">
        <v>45897</v>
      </c>
      <c r="AB505" s="859"/>
      <c r="AC505" s="856" t="s">
        <v>5811</v>
      </c>
      <c r="AD505" s="852">
        <v>45901</v>
      </c>
      <c r="AE505" s="218" t="s">
        <v>10011</v>
      </c>
      <c r="AF505" s="851"/>
      <c r="AG505" s="851"/>
      <c r="AH505" s="859"/>
      <c r="AI505" s="856" t="s">
        <v>5811</v>
      </c>
      <c r="AJ505" s="852">
        <v>45979</v>
      </c>
      <c r="AK505" s="218" t="s">
        <v>11343</v>
      </c>
      <c r="AL505" s="851"/>
      <c r="AM505" s="851"/>
    </row>
    <row r="506" spans="1:39" s="725" customFormat="1" ht="15" x14ac:dyDescent="0.25">
      <c r="A506" s="948" t="s">
        <v>8263</v>
      </c>
      <c r="B506" s="855"/>
      <c r="C506" s="855" t="s">
        <v>8257</v>
      </c>
      <c r="D506" s="851" t="s">
        <v>6473</v>
      </c>
      <c r="E506" s="847" t="s">
        <v>6566</v>
      </c>
      <c r="F506" s="813">
        <f t="shared" si="60"/>
        <v>45979</v>
      </c>
      <c r="G506" s="814" t="str">
        <f t="shared" si="54"/>
        <v>B</v>
      </c>
      <c r="H506" s="941" t="str">
        <f t="shared" si="55"/>
        <v>MR_DER-1372_25</v>
      </c>
      <c r="I506" s="816" t="str">
        <f t="shared" si="56"/>
        <v>ND</v>
      </c>
      <c r="J506" s="816" t="str">
        <f t="shared" si="57"/>
        <v>ND</v>
      </c>
      <c r="K506" s="848" t="s">
        <v>3730</v>
      </c>
      <c r="L506" s="849">
        <v>44981</v>
      </c>
      <c r="M506" s="890" t="s">
        <v>6483</v>
      </c>
      <c r="N506" s="855" t="s">
        <v>5539</v>
      </c>
      <c r="O506" s="849">
        <v>45008</v>
      </c>
      <c r="P506" s="859" t="s">
        <v>3777</v>
      </c>
      <c r="Q506" s="865" t="s">
        <v>3748</v>
      </c>
      <c r="R506" s="849">
        <v>45140</v>
      </c>
      <c r="S506" s="890" t="s">
        <v>6750</v>
      </c>
      <c r="T506" s="855"/>
      <c r="U506" s="855"/>
      <c r="V506" s="853" t="s">
        <v>3777</v>
      </c>
      <c r="W506" s="856" t="s">
        <v>5626</v>
      </c>
      <c r="X506" s="852">
        <v>45894</v>
      </c>
      <c r="Y506" s="218" t="s">
        <v>9908</v>
      </c>
      <c r="Z506" s="851" t="s">
        <v>5539</v>
      </c>
      <c r="AA506" s="852">
        <v>45897</v>
      </c>
      <c r="AB506" s="859"/>
      <c r="AC506" s="856" t="s">
        <v>5811</v>
      </c>
      <c r="AD506" s="852">
        <v>45901</v>
      </c>
      <c r="AE506" s="218" t="s">
        <v>10011</v>
      </c>
      <c r="AF506" s="851"/>
      <c r="AG506" s="851"/>
      <c r="AH506" s="859"/>
      <c r="AI506" s="856" t="s">
        <v>5811</v>
      </c>
      <c r="AJ506" s="852">
        <v>45979</v>
      </c>
      <c r="AK506" s="218" t="s">
        <v>11343</v>
      </c>
      <c r="AL506" s="851"/>
      <c r="AM506" s="851"/>
    </row>
    <row r="507" spans="1:39" s="725" customFormat="1" ht="15" x14ac:dyDescent="0.25">
      <c r="A507" s="948" t="s">
        <v>8263</v>
      </c>
      <c r="B507" s="855"/>
      <c r="C507" s="855" t="s">
        <v>8257</v>
      </c>
      <c r="D507" s="851" t="s">
        <v>6473</v>
      </c>
      <c r="E507" s="847" t="s">
        <v>6567</v>
      </c>
      <c r="F507" s="813">
        <f t="shared" si="60"/>
        <v>45979</v>
      </c>
      <c r="G507" s="814" t="str">
        <f t="shared" ref="G507:G569" si="61">IF($F507="","",INDEX($K507:$FI507,1,MATCH($F507,$K507:$FI507,)-1))</f>
        <v>B</v>
      </c>
      <c r="H507" s="941" t="str">
        <f t="shared" ref="H507:H569" si="62">IF($F507="","",INDEX($K507:$FL507,1,MATCH($F507,$K507:$FL507,)+1))</f>
        <v>MR_DER-1372_25</v>
      </c>
      <c r="I507" s="816" t="str">
        <f t="shared" ref="I507:I569" si="63">IF(F507="NE",F507,IF(INDEX(K507:CP507,,MATCH(F507,K507:CP507,0)+3)&lt;&gt;0,INDEX(K507:CP507,,MATCH(F507,K507:CP507,0)+3),"ND"))</f>
        <v>ND</v>
      </c>
      <c r="J507" s="816" t="str">
        <f t="shared" ref="J507:J569" si="64">IF(G507="NE",G507,IF(INDEX(K507:CQ507,,MATCH(G507,K507:CQ507,0)+3)&lt;&gt;0,INDEX(K507:CQ507,,MATCH(G507,K507:CQ507,0)+3),"ND"))</f>
        <v>ND</v>
      </c>
      <c r="K507" s="848" t="s">
        <v>3730</v>
      </c>
      <c r="L507" s="849">
        <v>44981</v>
      </c>
      <c r="M507" s="890" t="s">
        <v>6483</v>
      </c>
      <c r="N507" s="855" t="s">
        <v>5539</v>
      </c>
      <c r="O507" s="849">
        <v>45008</v>
      </c>
      <c r="P507" s="859" t="s">
        <v>3777</v>
      </c>
      <c r="Q507" s="865" t="s">
        <v>3748</v>
      </c>
      <c r="R507" s="849">
        <v>45140</v>
      </c>
      <c r="S507" s="890" t="s">
        <v>6750</v>
      </c>
      <c r="T507" s="855"/>
      <c r="U507" s="855"/>
      <c r="V507" s="853" t="s">
        <v>3777</v>
      </c>
      <c r="W507" s="856" t="s">
        <v>5626</v>
      </c>
      <c r="X507" s="852">
        <v>45894</v>
      </c>
      <c r="Y507" s="218" t="s">
        <v>9908</v>
      </c>
      <c r="Z507" s="851" t="s">
        <v>5539</v>
      </c>
      <c r="AA507" s="852">
        <v>45897</v>
      </c>
      <c r="AB507" s="859"/>
      <c r="AC507" s="856" t="s">
        <v>5811</v>
      </c>
      <c r="AD507" s="852">
        <v>45901</v>
      </c>
      <c r="AE507" s="218" t="s">
        <v>10011</v>
      </c>
      <c r="AF507" s="851"/>
      <c r="AG507" s="851"/>
      <c r="AH507" s="859"/>
      <c r="AI507" s="856" t="s">
        <v>5811</v>
      </c>
      <c r="AJ507" s="852">
        <v>45979</v>
      </c>
      <c r="AK507" s="218" t="s">
        <v>11343</v>
      </c>
      <c r="AL507" s="851"/>
      <c r="AM507" s="851"/>
    </row>
    <row r="508" spans="1:39" s="725" customFormat="1" ht="15" x14ac:dyDescent="0.25">
      <c r="A508" s="948" t="s">
        <v>8263</v>
      </c>
      <c r="B508" s="855"/>
      <c r="C508" s="855" t="s">
        <v>8257</v>
      </c>
      <c r="D508" s="851" t="s">
        <v>6473</v>
      </c>
      <c r="E508" s="847" t="s">
        <v>6568</v>
      </c>
      <c r="F508" s="813">
        <f t="shared" ref="F508:F521" si="65">IF(L508&lt;&gt;0,MAX(L508,R508,X508,AD508,AJ508),"NE")</f>
        <v>45979</v>
      </c>
      <c r="G508" s="814" t="str">
        <f t="shared" si="61"/>
        <v>A</v>
      </c>
      <c r="H508" s="941" t="str">
        <f t="shared" si="62"/>
        <v>MR_DER-1372_25</v>
      </c>
      <c r="I508" s="816" t="str">
        <f t="shared" si="63"/>
        <v>ND</v>
      </c>
      <c r="J508" s="816" t="str">
        <f t="shared" si="64"/>
        <v>ND</v>
      </c>
      <c r="K508" s="848" t="s">
        <v>3730</v>
      </c>
      <c r="L508" s="849">
        <v>44981</v>
      </c>
      <c r="M508" s="890" t="s">
        <v>6483</v>
      </c>
      <c r="N508" s="855" t="s">
        <v>5539</v>
      </c>
      <c r="O508" s="849">
        <v>45008</v>
      </c>
      <c r="P508" s="859" t="s">
        <v>3777</v>
      </c>
      <c r="Q508" s="865" t="s">
        <v>3748</v>
      </c>
      <c r="R508" s="849">
        <v>45140</v>
      </c>
      <c r="S508" s="890" t="s">
        <v>6750</v>
      </c>
      <c r="T508" s="855"/>
      <c r="U508" s="855"/>
      <c r="V508" s="853" t="s">
        <v>3777</v>
      </c>
      <c r="W508" s="856" t="s">
        <v>3748</v>
      </c>
      <c r="X508" s="852">
        <v>45979</v>
      </c>
      <c r="Y508" s="218" t="s">
        <v>11343</v>
      </c>
      <c r="Z508" s="851"/>
      <c r="AA508" s="851"/>
      <c r="AB508" s="859"/>
      <c r="AC508" s="856"/>
      <c r="AD508" s="851"/>
      <c r="AF508" s="851"/>
      <c r="AG508" s="851"/>
      <c r="AH508" s="859"/>
      <c r="AI508" s="856"/>
      <c r="AJ508" s="851"/>
      <c r="AL508" s="851"/>
      <c r="AM508" s="851"/>
    </row>
    <row r="509" spans="1:39" s="725" customFormat="1" ht="15" x14ac:dyDescent="0.25">
      <c r="A509" s="948" t="s">
        <v>8263</v>
      </c>
      <c r="B509" s="855"/>
      <c r="C509" s="855" t="s">
        <v>8257</v>
      </c>
      <c r="D509" s="851" t="s">
        <v>6473</v>
      </c>
      <c r="E509" s="847" t="s">
        <v>6569</v>
      </c>
      <c r="F509" s="813">
        <f t="shared" si="65"/>
        <v>45979</v>
      </c>
      <c r="G509" s="814" t="str">
        <f t="shared" si="61"/>
        <v>A</v>
      </c>
      <c r="H509" s="941" t="str">
        <f t="shared" si="62"/>
        <v>MR_DER-1372_25</v>
      </c>
      <c r="I509" s="816" t="str">
        <f t="shared" si="63"/>
        <v>ND</v>
      </c>
      <c r="J509" s="816" t="str">
        <f t="shared" si="64"/>
        <v>ND</v>
      </c>
      <c r="K509" s="848" t="s">
        <v>3730</v>
      </c>
      <c r="L509" s="849">
        <v>44981</v>
      </c>
      <c r="M509" s="890" t="s">
        <v>6483</v>
      </c>
      <c r="N509" s="855" t="s">
        <v>5539</v>
      </c>
      <c r="O509" s="849">
        <v>45008</v>
      </c>
      <c r="P509" s="859" t="s">
        <v>3777</v>
      </c>
      <c r="Q509" s="865" t="s">
        <v>3748</v>
      </c>
      <c r="R509" s="849">
        <v>45140</v>
      </c>
      <c r="S509" s="890" t="s">
        <v>6750</v>
      </c>
      <c r="T509" s="855"/>
      <c r="U509" s="855"/>
      <c r="V509" s="853" t="s">
        <v>3777</v>
      </c>
      <c r="W509" s="856" t="s">
        <v>3748</v>
      </c>
      <c r="X509" s="852">
        <v>45979</v>
      </c>
      <c r="Y509" s="218" t="s">
        <v>11343</v>
      </c>
      <c r="Z509" s="851"/>
      <c r="AA509" s="851"/>
      <c r="AB509" s="859"/>
      <c r="AC509" s="856"/>
      <c r="AD509" s="851"/>
      <c r="AF509" s="851"/>
      <c r="AG509" s="851"/>
      <c r="AH509" s="859"/>
      <c r="AI509" s="856"/>
      <c r="AJ509" s="851"/>
      <c r="AL509" s="851"/>
      <c r="AM509" s="851"/>
    </row>
    <row r="510" spans="1:39" s="725" customFormat="1" ht="15" x14ac:dyDescent="0.25">
      <c r="A510" s="948" t="s">
        <v>8263</v>
      </c>
      <c r="B510" s="855"/>
      <c r="C510" s="855" t="s">
        <v>8257</v>
      </c>
      <c r="D510" s="851" t="s">
        <v>6473</v>
      </c>
      <c r="E510" s="847" t="s">
        <v>6570</v>
      </c>
      <c r="F510" s="813">
        <f t="shared" si="65"/>
        <v>45979</v>
      </c>
      <c r="G510" s="814" t="str">
        <f t="shared" si="61"/>
        <v>A</v>
      </c>
      <c r="H510" s="941" t="str">
        <f t="shared" si="62"/>
        <v>MR_DER-1372_25</v>
      </c>
      <c r="I510" s="816" t="str">
        <f t="shared" si="63"/>
        <v>ND</v>
      </c>
      <c r="J510" s="816" t="str">
        <f t="shared" si="64"/>
        <v>ND</v>
      </c>
      <c r="K510" s="848" t="s">
        <v>3730</v>
      </c>
      <c r="L510" s="849">
        <v>44981</v>
      </c>
      <c r="M510" s="890" t="s">
        <v>6483</v>
      </c>
      <c r="N510" s="855" t="s">
        <v>5539</v>
      </c>
      <c r="O510" s="849">
        <v>45008</v>
      </c>
      <c r="P510" s="859" t="s">
        <v>3777</v>
      </c>
      <c r="Q510" s="865" t="s">
        <v>3748</v>
      </c>
      <c r="R510" s="849">
        <v>45140</v>
      </c>
      <c r="S510" s="890" t="s">
        <v>6750</v>
      </c>
      <c r="T510" s="855"/>
      <c r="U510" s="855"/>
      <c r="V510" s="853" t="s">
        <v>3777</v>
      </c>
      <c r="W510" s="856" t="s">
        <v>3748</v>
      </c>
      <c r="X510" s="852">
        <v>45979</v>
      </c>
      <c r="Y510" s="218" t="s">
        <v>11343</v>
      </c>
      <c r="Z510" s="851"/>
      <c r="AA510" s="851"/>
      <c r="AB510" s="859"/>
      <c r="AC510" s="856"/>
      <c r="AD510" s="851"/>
      <c r="AF510" s="851"/>
      <c r="AG510" s="851"/>
      <c r="AH510" s="859"/>
      <c r="AI510" s="856"/>
      <c r="AJ510" s="851"/>
      <c r="AL510" s="851"/>
      <c r="AM510" s="851"/>
    </row>
    <row r="511" spans="1:39" s="725" customFormat="1" ht="15" x14ac:dyDescent="0.25">
      <c r="A511" s="948" t="s">
        <v>8263</v>
      </c>
      <c r="B511" s="855"/>
      <c r="C511" s="855" t="s">
        <v>8257</v>
      </c>
      <c r="D511" s="851" t="s">
        <v>6473</v>
      </c>
      <c r="E511" s="847" t="s">
        <v>6571</v>
      </c>
      <c r="F511" s="813">
        <f t="shared" si="65"/>
        <v>45979</v>
      </c>
      <c r="G511" s="814" t="str">
        <f t="shared" si="61"/>
        <v>A</v>
      </c>
      <c r="H511" s="941" t="str">
        <f t="shared" si="62"/>
        <v>MR_DER-1372_25</v>
      </c>
      <c r="I511" s="816" t="str">
        <f t="shared" si="63"/>
        <v>ND</v>
      </c>
      <c r="J511" s="816" t="str">
        <f t="shared" si="64"/>
        <v>ND</v>
      </c>
      <c r="K511" s="848" t="s">
        <v>3730</v>
      </c>
      <c r="L511" s="849">
        <v>44981</v>
      </c>
      <c r="M511" s="890" t="s">
        <v>6483</v>
      </c>
      <c r="N511" s="855" t="s">
        <v>5539</v>
      </c>
      <c r="O511" s="849">
        <v>45008</v>
      </c>
      <c r="P511" s="859" t="s">
        <v>3777</v>
      </c>
      <c r="Q511" s="865" t="s">
        <v>3748</v>
      </c>
      <c r="R511" s="849">
        <v>45140</v>
      </c>
      <c r="S511" s="890" t="s">
        <v>6750</v>
      </c>
      <c r="T511" s="855"/>
      <c r="U511" s="855"/>
      <c r="V511" s="853" t="s">
        <v>3777</v>
      </c>
      <c r="W511" s="856" t="s">
        <v>3748</v>
      </c>
      <c r="X511" s="852">
        <v>45979</v>
      </c>
      <c r="Y511" s="218" t="s">
        <v>11343</v>
      </c>
      <c r="Z511" s="851"/>
      <c r="AA511" s="851"/>
      <c r="AB511" s="859"/>
      <c r="AC511" s="856"/>
      <c r="AD511" s="851"/>
      <c r="AF511" s="851"/>
      <c r="AG511" s="851"/>
      <c r="AH511" s="859"/>
      <c r="AI511" s="856"/>
      <c r="AJ511" s="851"/>
      <c r="AL511" s="851"/>
      <c r="AM511" s="851"/>
    </row>
    <row r="512" spans="1:39" s="725" customFormat="1" ht="15" x14ac:dyDescent="0.25">
      <c r="A512" s="948" t="s">
        <v>8263</v>
      </c>
      <c r="B512" s="855"/>
      <c r="C512" s="855" t="s">
        <v>8257</v>
      </c>
      <c r="D512" s="851" t="s">
        <v>6473</v>
      </c>
      <c r="E512" s="847" t="s">
        <v>6572</v>
      </c>
      <c r="F512" s="813">
        <f t="shared" si="65"/>
        <v>45979</v>
      </c>
      <c r="G512" s="814" t="str">
        <f t="shared" si="61"/>
        <v>A</v>
      </c>
      <c r="H512" s="941" t="str">
        <f t="shared" si="62"/>
        <v>MR_DER-1372_25</v>
      </c>
      <c r="I512" s="816" t="str">
        <f t="shared" si="63"/>
        <v>ND</v>
      </c>
      <c r="J512" s="816" t="str">
        <f t="shared" si="64"/>
        <v>ND</v>
      </c>
      <c r="K512" s="848" t="s">
        <v>3730</v>
      </c>
      <c r="L512" s="849">
        <v>44981</v>
      </c>
      <c r="M512" s="890" t="s">
        <v>6483</v>
      </c>
      <c r="N512" s="855" t="s">
        <v>5539</v>
      </c>
      <c r="O512" s="849">
        <v>45008</v>
      </c>
      <c r="P512" s="859" t="s">
        <v>3777</v>
      </c>
      <c r="Q512" s="865" t="s">
        <v>3748</v>
      </c>
      <c r="R512" s="849">
        <v>45140</v>
      </c>
      <c r="S512" s="890" t="s">
        <v>6750</v>
      </c>
      <c r="T512" s="855"/>
      <c r="U512" s="855"/>
      <c r="V512" s="853" t="s">
        <v>3777</v>
      </c>
      <c r="W512" s="856" t="s">
        <v>3748</v>
      </c>
      <c r="X512" s="852">
        <v>45979</v>
      </c>
      <c r="Y512" s="218" t="s">
        <v>11343</v>
      </c>
      <c r="Z512" s="851"/>
      <c r="AA512" s="851"/>
      <c r="AB512" s="859"/>
      <c r="AC512" s="856"/>
      <c r="AD512" s="851"/>
      <c r="AF512" s="851"/>
      <c r="AG512" s="851"/>
      <c r="AH512" s="859"/>
      <c r="AI512" s="856"/>
      <c r="AJ512" s="851"/>
      <c r="AL512" s="851"/>
      <c r="AM512" s="851"/>
    </row>
    <row r="513" spans="1:52" s="725" customFormat="1" ht="15" x14ac:dyDescent="0.25">
      <c r="A513" s="948" t="s">
        <v>8263</v>
      </c>
      <c r="B513" s="855"/>
      <c r="C513" s="855" t="s">
        <v>8257</v>
      </c>
      <c r="D513" s="851" t="s">
        <v>6473</v>
      </c>
      <c r="E513" s="847" t="s">
        <v>6573</v>
      </c>
      <c r="F513" s="813">
        <f t="shared" si="65"/>
        <v>45979</v>
      </c>
      <c r="G513" s="814" t="str">
        <f t="shared" si="61"/>
        <v>A</v>
      </c>
      <c r="H513" s="941" t="str">
        <f t="shared" si="62"/>
        <v>MR_DER-1372_25</v>
      </c>
      <c r="I513" s="816" t="str">
        <f t="shared" si="63"/>
        <v>ND</v>
      </c>
      <c r="J513" s="816" t="str">
        <f t="shared" si="64"/>
        <v>ND</v>
      </c>
      <c r="K513" s="848" t="s">
        <v>3730</v>
      </c>
      <c r="L513" s="849">
        <v>44981</v>
      </c>
      <c r="M513" s="890" t="s">
        <v>6483</v>
      </c>
      <c r="N513" s="855" t="s">
        <v>5539</v>
      </c>
      <c r="O513" s="849">
        <v>45008</v>
      </c>
      <c r="P513" s="859" t="s">
        <v>3777</v>
      </c>
      <c r="Q513" s="865" t="s">
        <v>3748</v>
      </c>
      <c r="R513" s="849">
        <v>45140</v>
      </c>
      <c r="S513" s="890" t="s">
        <v>6750</v>
      </c>
      <c r="T513" s="855"/>
      <c r="U513" s="855"/>
      <c r="V513" s="853" t="s">
        <v>3777</v>
      </c>
      <c r="W513" s="856" t="s">
        <v>3748</v>
      </c>
      <c r="X513" s="852">
        <v>45979</v>
      </c>
      <c r="Y513" s="218" t="s">
        <v>11343</v>
      </c>
      <c r="Z513" s="851"/>
      <c r="AA513" s="851"/>
      <c r="AB513" s="859"/>
      <c r="AC513" s="856"/>
      <c r="AD513" s="851"/>
      <c r="AF513" s="851"/>
      <c r="AG513" s="851"/>
      <c r="AH513" s="859"/>
      <c r="AI513" s="856"/>
      <c r="AJ513" s="851"/>
      <c r="AL513" s="851"/>
      <c r="AM513" s="851"/>
    </row>
    <row r="514" spans="1:52" s="725" customFormat="1" ht="15" x14ac:dyDescent="0.25">
      <c r="A514" s="948" t="s">
        <v>8263</v>
      </c>
      <c r="B514" s="855"/>
      <c r="C514" s="855" t="s">
        <v>8257</v>
      </c>
      <c r="D514" s="851" t="s">
        <v>6473</v>
      </c>
      <c r="E514" s="847" t="s">
        <v>6574</v>
      </c>
      <c r="F514" s="813">
        <f t="shared" si="65"/>
        <v>45979</v>
      </c>
      <c r="G514" s="814" t="str">
        <f t="shared" si="61"/>
        <v>A</v>
      </c>
      <c r="H514" s="941" t="str">
        <f t="shared" si="62"/>
        <v>MR_DER-1372_25</v>
      </c>
      <c r="I514" s="816" t="str">
        <f t="shared" si="63"/>
        <v>ND</v>
      </c>
      <c r="J514" s="816" t="str">
        <f t="shared" si="64"/>
        <v>ND</v>
      </c>
      <c r="K514" s="848" t="s">
        <v>3730</v>
      </c>
      <c r="L514" s="849">
        <v>44981</v>
      </c>
      <c r="M514" s="890" t="s">
        <v>6483</v>
      </c>
      <c r="N514" s="855" t="s">
        <v>5539</v>
      </c>
      <c r="O514" s="849">
        <v>45008</v>
      </c>
      <c r="P514" s="859" t="s">
        <v>3777</v>
      </c>
      <c r="Q514" s="865" t="s">
        <v>3748</v>
      </c>
      <c r="R514" s="849">
        <v>45140</v>
      </c>
      <c r="S514" s="890" t="s">
        <v>6750</v>
      </c>
      <c r="T514" s="855"/>
      <c r="U514" s="855"/>
      <c r="V514" s="853" t="s">
        <v>3777</v>
      </c>
      <c r="W514" s="856" t="s">
        <v>3748</v>
      </c>
      <c r="X514" s="852">
        <v>45979</v>
      </c>
      <c r="Y514" s="218" t="s">
        <v>11343</v>
      </c>
      <c r="Z514" s="851"/>
      <c r="AA514" s="851"/>
      <c r="AB514" s="859"/>
      <c r="AC514" s="856"/>
      <c r="AD514" s="851"/>
      <c r="AF514" s="851"/>
      <c r="AG514" s="851"/>
      <c r="AH514" s="859"/>
      <c r="AI514" s="856"/>
      <c r="AJ514" s="851"/>
      <c r="AL514" s="851"/>
      <c r="AM514" s="851"/>
    </row>
    <row r="515" spans="1:52" s="725" customFormat="1" ht="15" x14ac:dyDescent="0.25">
      <c r="A515" s="948" t="s">
        <v>8263</v>
      </c>
      <c r="B515" s="855"/>
      <c r="C515" s="855" t="s">
        <v>8257</v>
      </c>
      <c r="D515" s="851" t="s">
        <v>6473</v>
      </c>
      <c r="E515" s="847" t="s">
        <v>6575</v>
      </c>
      <c r="F515" s="813">
        <f t="shared" si="65"/>
        <v>45979</v>
      </c>
      <c r="G515" s="814" t="str">
        <f t="shared" si="61"/>
        <v>A</v>
      </c>
      <c r="H515" s="941" t="str">
        <f t="shared" si="62"/>
        <v>MR_DER-1372_25</v>
      </c>
      <c r="I515" s="816" t="str">
        <f t="shared" si="63"/>
        <v>ND</v>
      </c>
      <c r="J515" s="816" t="str">
        <f t="shared" si="64"/>
        <v>ND</v>
      </c>
      <c r="K515" s="848" t="s">
        <v>3730</v>
      </c>
      <c r="L515" s="849">
        <v>44981</v>
      </c>
      <c r="M515" s="890" t="s">
        <v>6483</v>
      </c>
      <c r="N515" s="855" t="s">
        <v>5539</v>
      </c>
      <c r="O515" s="849">
        <v>45008</v>
      </c>
      <c r="P515" s="859" t="s">
        <v>3777</v>
      </c>
      <c r="Q515" s="865" t="s">
        <v>3748</v>
      </c>
      <c r="R515" s="849">
        <v>45140</v>
      </c>
      <c r="S515" s="890" t="s">
        <v>6750</v>
      </c>
      <c r="T515" s="855"/>
      <c r="U515" s="855"/>
      <c r="V515" s="853" t="s">
        <v>3777</v>
      </c>
      <c r="W515" s="856" t="s">
        <v>3748</v>
      </c>
      <c r="X515" s="852">
        <v>45979</v>
      </c>
      <c r="Y515" s="218" t="s">
        <v>11343</v>
      </c>
      <c r="Z515" s="851"/>
      <c r="AA515" s="851"/>
      <c r="AB515" s="859"/>
      <c r="AC515" s="856"/>
      <c r="AD515" s="851"/>
      <c r="AF515" s="851"/>
      <c r="AG515" s="851"/>
      <c r="AH515" s="859"/>
      <c r="AI515" s="856"/>
      <c r="AJ515" s="851"/>
      <c r="AL515" s="851"/>
      <c r="AM515" s="851"/>
    </row>
    <row r="516" spans="1:52" s="725" customFormat="1" ht="15" x14ac:dyDescent="0.25">
      <c r="A516" s="948" t="s">
        <v>8263</v>
      </c>
      <c r="B516" s="855"/>
      <c r="C516" s="855" t="s">
        <v>8257</v>
      </c>
      <c r="D516" s="851" t="s">
        <v>6473</v>
      </c>
      <c r="E516" s="847" t="s">
        <v>6576</v>
      </c>
      <c r="F516" s="813">
        <f t="shared" si="65"/>
        <v>45979</v>
      </c>
      <c r="G516" s="814" t="str">
        <f t="shared" si="61"/>
        <v>A</v>
      </c>
      <c r="H516" s="941" t="str">
        <f t="shared" si="62"/>
        <v>MR_DER-1372_25</v>
      </c>
      <c r="I516" s="816" t="str">
        <f t="shared" si="63"/>
        <v>ND</v>
      </c>
      <c r="J516" s="816" t="str">
        <f t="shared" si="64"/>
        <v>ND</v>
      </c>
      <c r="K516" s="848" t="s">
        <v>3730</v>
      </c>
      <c r="L516" s="849">
        <v>44981</v>
      </c>
      <c r="M516" s="890" t="s">
        <v>6483</v>
      </c>
      <c r="N516" s="855" t="s">
        <v>5539</v>
      </c>
      <c r="O516" s="849">
        <v>45008</v>
      </c>
      <c r="P516" s="859" t="s">
        <v>3777</v>
      </c>
      <c r="Q516" s="865" t="s">
        <v>3748</v>
      </c>
      <c r="R516" s="849">
        <v>45140</v>
      </c>
      <c r="S516" s="890" t="s">
        <v>6750</v>
      </c>
      <c r="T516" s="855"/>
      <c r="U516" s="855"/>
      <c r="V516" s="853" t="s">
        <v>3777</v>
      </c>
      <c r="W516" s="856" t="s">
        <v>3748</v>
      </c>
      <c r="X516" s="852">
        <v>45979</v>
      </c>
      <c r="Y516" s="218" t="s">
        <v>11343</v>
      </c>
      <c r="Z516" s="851"/>
      <c r="AA516" s="851"/>
      <c r="AB516" s="859"/>
      <c r="AC516" s="856"/>
      <c r="AD516" s="851"/>
      <c r="AF516" s="851"/>
      <c r="AG516" s="851"/>
      <c r="AH516" s="859"/>
      <c r="AI516" s="856"/>
      <c r="AJ516" s="851"/>
      <c r="AL516" s="851"/>
      <c r="AM516" s="851"/>
    </row>
    <row r="517" spans="1:52" s="725" customFormat="1" ht="15" x14ac:dyDescent="0.25">
      <c r="A517" s="948" t="s">
        <v>8263</v>
      </c>
      <c r="B517" s="855"/>
      <c r="C517" s="855" t="s">
        <v>8257</v>
      </c>
      <c r="D517" s="851" t="s">
        <v>6473</v>
      </c>
      <c r="E517" s="847" t="s">
        <v>6577</v>
      </c>
      <c r="F517" s="813">
        <f t="shared" si="65"/>
        <v>45979</v>
      </c>
      <c r="G517" s="814" t="str">
        <f t="shared" si="61"/>
        <v>A</v>
      </c>
      <c r="H517" s="941" t="str">
        <f t="shared" si="62"/>
        <v>MR_DER-1372_25</v>
      </c>
      <c r="I517" s="816" t="str">
        <f t="shared" si="63"/>
        <v>ND</v>
      </c>
      <c r="J517" s="816" t="str">
        <f t="shared" si="64"/>
        <v>ND</v>
      </c>
      <c r="K517" s="848" t="s">
        <v>3730</v>
      </c>
      <c r="L517" s="849">
        <v>44981</v>
      </c>
      <c r="M517" s="890" t="s">
        <v>6483</v>
      </c>
      <c r="N517" s="855" t="s">
        <v>5539</v>
      </c>
      <c r="O517" s="849">
        <v>45008</v>
      </c>
      <c r="P517" s="859" t="s">
        <v>3777</v>
      </c>
      <c r="Q517" s="865" t="s">
        <v>3748</v>
      </c>
      <c r="R517" s="849">
        <v>45140</v>
      </c>
      <c r="S517" s="890" t="s">
        <v>6750</v>
      </c>
      <c r="T517" s="855"/>
      <c r="U517" s="855"/>
      <c r="V517" s="853" t="s">
        <v>3777</v>
      </c>
      <c r="W517" s="856" t="s">
        <v>3748</v>
      </c>
      <c r="X517" s="852">
        <v>45979</v>
      </c>
      <c r="Y517" s="218" t="s">
        <v>11343</v>
      </c>
      <c r="Z517" s="851"/>
      <c r="AA517" s="851"/>
      <c r="AB517" s="859"/>
      <c r="AC517" s="856"/>
      <c r="AD517" s="851"/>
      <c r="AF517" s="851"/>
      <c r="AG517" s="851"/>
      <c r="AH517" s="859"/>
      <c r="AI517" s="856"/>
      <c r="AJ517" s="851"/>
      <c r="AL517" s="851"/>
      <c r="AM517" s="851"/>
    </row>
    <row r="518" spans="1:52" s="725" customFormat="1" ht="15" x14ac:dyDescent="0.25">
      <c r="A518" s="948" t="s">
        <v>8263</v>
      </c>
      <c r="B518" s="855"/>
      <c r="C518" s="855" t="s">
        <v>8257</v>
      </c>
      <c r="D518" s="851" t="s">
        <v>6473</v>
      </c>
      <c r="E518" s="847" t="s">
        <v>6578</v>
      </c>
      <c r="F518" s="813">
        <f t="shared" si="65"/>
        <v>45979</v>
      </c>
      <c r="G518" s="814" t="str">
        <f t="shared" si="61"/>
        <v>A</v>
      </c>
      <c r="H518" s="941" t="str">
        <f t="shared" si="62"/>
        <v>MR_DER-1372_25</v>
      </c>
      <c r="I518" s="816" t="str">
        <f t="shared" si="63"/>
        <v>ND</v>
      </c>
      <c r="J518" s="816" t="str">
        <f t="shared" si="64"/>
        <v>ND</v>
      </c>
      <c r="K518" s="848" t="s">
        <v>3730</v>
      </c>
      <c r="L518" s="849">
        <v>44981</v>
      </c>
      <c r="M518" s="890" t="s">
        <v>6483</v>
      </c>
      <c r="N518" s="855" t="s">
        <v>5539</v>
      </c>
      <c r="O518" s="849">
        <v>45008</v>
      </c>
      <c r="P518" s="859" t="s">
        <v>3777</v>
      </c>
      <c r="Q518" s="865" t="s">
        <v>3748</v>
      </c>
      <c r="R518" s="849">
        <v>45140</v>
      </c>
      <c r="S518" s="890" t="s">
        <v>6750</v>
      </c>
      <c r="T518" s="855"/>
      <c r="U518" s="855"/>
      <c r="V518" s="853" t="s">
        <v>3777</v>
      </c>
      <c r="W518" s="856" t="s">
        <v>3748</v>
      </c>
      <c r="X518" s="852">
        <v>45979</v>
      </c>
      <c r="Y518" s="218" t="s">
        <v>11343</v>
      </c>
      <c r="Z518" s="851"/>
      <c r="AA518" s="851"/>
      <c r="AB518" s="859"/>
      <c r="AC518" s="856"/>
      <c r="AD518" s="851"/>
      <c r="AF518" s="851"/>
      <c r="AG518" s="851"/>
      <c r="AH518" s="859"/>
      <c r="AI518" s="856"/>
      <c r="AJ518" s="851"/>
      <c r="AL518" s="851"/>
      <c r="AM518" s="851"/>
    </row>
    <row r="519" spans="1:52" s="725" customFormat="1" ht="15" x14ac:dyDescent="0.25">
      <c r="A519" s="948" t="s">
        <v>8263</v>
      </c>
      <c r="B519" s="855"/>
      <c r="C519" s="855" t="s">
        <v>8257</v>
      </c>
      <c r="D519" s="851" t="s">
        <v>6473</v>
      </c>
      <c r="E519" s="847" t="s">
        <v>6579</v>
      </c>
      <c r="F519" s="813">
        <f t="shared" si="65"/>
        <v>45979</v>
      </c>
      <c r="G519" s="814" t="str">
        <f t="shared" si="61"/>
        <v>A</v>
      </c>
      <c r="H519" s="941" t="str">
        <f t="shared" si="62"/>
        <v>MR_DER-1372_25</v>
      </c>
      <c r="I519" s="816" t="str">
        <f t="shared" si="63"/>
        <v>ND</v>
      </c>
      <c r="J519" s="816" t="str">
        <f t="shared" si="64"/>
        <v>ND</v>
      </c>
      <c r="K519" s="848" t="s">
        <v>3730</v>
      </c>
      <c r="L519" s="849">
        <v>44981</v>
      </c>
      <c r="M519" s="890" t="s">
        <v>6483</v>
      </c>
      <c r="N519" s="855" t="s">
        <v>5539</v>
      </c>
      <c r="O519" s="849">
        <v>45008</v>
      </c>
      <c r="P519" s="859" t="s">
        <v>3777</v>
      </c>
      <c r="Q519" s="865" t="s">
        <v>3748</v>
      </c>
      <c r="R519" s="849">
        <v>45140</v>
      </c>
      <c r="S519" s="890" t="s">
        <v>6750</v>
      </c>
      <c r="T519" s="855"/>
      <c r="U519" s="855"/>
      <c r="V519" s="853" t="s">
        <v>3777</v>
      </c>
      <c r="W519" s="856" t="s">
        <v>3748</v>
      </c>
      <c r="X519" s="852">
        <v>45979</v>
      </c>
      <c r="Y519" s="218" t="s">
        <v>11343</v>
      </c>
      <c r="Z519" s="851"/>
      <c r="AA519" s="851"/>
      <c r="AB519" s="859"/>
      <c r="AC519" s="856"/>
      <c r="AD519" s="851"/>
      <c r="AF519" s="851"/>
      <c r="AG519" s="851"/>
      <c r="AH519" s="859"/>
      <c r="AI519" s="856"/>
      <c r="AJ519" s="851"/>
      <c r="AL519" s="851"/>
      <c r="AM519" s="851"/>
    </row>
    <row r="520" spans="1:52" s="725" customFormat="1" ht="15" x14ac:dyDescent="0.25">
      <c r="A520" s="948" t="s">
        <v>8263</v>
      </c>
      <c r="B520" s="855"/>
      <c r="C520" s="855" t="s">
        <v>8257</v>
      </c>
      <c r="D520" s="851" t="s">
        <v>6473</v>
      </c>
      <c r="E520" s="847" t="s">
        <v>6580</v>
      </c>
      <c r="F520" s="813">
        <f t="shared" si="65"/>
        <v>45979</v>
      </c>
      <c r="G520" s="814" t="str">
        <f t="shared" si="61"/>
        <v>B</v>
      </c>
      <c r="H520" s="941" t="str">
        <f t="shared" si="62"/>
        <v>MR_DER-1372_25</v>
      </c>
      <c r="I520" s="816" t="str">
        <f t="shared" si="63"/>
        <v>ND</v>
      </c>
      <c r="J520" s="816" t="str">
        <f t="shared" si="64"/>
        <v>ND</v>
      </c>
      <c r="K520" s="848" t="s">
        <v>3730</v>
      </c>
      <c r="L520" s="849">
        <v>44981</v>
      </c>
      <c r="M520" s="890" t="s">
        <v>6483</v>
      </c>
      <c r="N520" s="855" t="s">
        <v>5539</v>
      </c>
      <c r="O520" s="849">
        <v>45008</v>
      </c>
      <c r="P520" s="859" t="s">
        <v>3777</v>
      </c>
      <c r="Q520" s="865" t="s">
        <v>3748</v>
      </c>
      <c r="R520" s="849">
        <v>45140</v>
      </c>
      <c r="S520" s="890" t="s">
        <v>6750</v>
      </c>
      <c r="T520" s="855"/>
      <c r="U520" s="855"/>
      <c r="V520" s="853" t="s">
        <v>3777</v>
      </c>
      <c r="W520" s="856" t="s">
        <v>5626</v>
      </c>
      <c r="X520" s="851">
        <v>45401</v>
      </c>
      <c r="Y520" s="725" t="s">
        <v>7578</v>
      </c>
      <c r="Z520" s="851" t="s">
        <v>5538</v>
      </c>
      <c r="AA520" s="851">
        <v>45426</v>
      </c>
      <c r="AB520" s="859" t="s">
        <v>3777</v>
      </c>
      <c r="AC520" s="856" t="s">
        <v>5811</v>
      </c>
      <c r="AD520" s="851">
        <v>45427</v>
      </c>
      <c r="AE520" s="725" t="s">
        <v>7698</v>
      </c>
      <c r="AF520" s="851"/>
      <c r="AG520" s="851"/>
      <c r="AH520" s="859" t="s">
        <v>3777</v>
      </c>
      <c r="AI520" s="856" t="s">
        <v>5811</v>
      </c>
      <c r="AJ520" s="852">
        <v>45979</v>
      </c>
      <c r="AK520" s="218" t="s">
        <v>11343</v>
      </c>
      <c r="AL520" s="851"/>
      <c r="AM520" s="851"/>
    </row>
    <row r="521" spans="1:52" s="725" customFormat="1" ht="15" x14ac:dyDescent="0.25">
      <c r="A521" s="948" t="s">
        <v>8263</v>
      </c>
      <c r="B521" s="855"/>
      <c r="C521" s="855" t="s">
        <v>8257</v>
      </c>
      <c r="D521" s="851" t="s">
        <v>6473</v>
      </c>
      <c r="E521" s="847" t="s">
        <v>6581</v>
      </c>
      <c r="F521" s="813">
        <f t="shared" si="65"/>
        <v>45979</v>
      </c>
      <c r="G521" s="814" t="str">
        <f t="shared" si="61"/>
        <v>B</v>
      </c>
      <c r="H521" s="941" t="str">
        <f t="shared" si="62"/>
        <v>MR_DER-1372_25</v>
      </c>
      <c r="I521" s="816" t="str">
        <f t="shared" si="63"/>
        <v>ND</v>
      </c>
      <c r="J521" s="816" t="str">
        <f t="shared" si="64"/>
        <v>ND</v>
      </c>
      <c r="K521" s="848" t="s">
        <v>3730</v>
      </c>
      <c r="L521" s="849">
        <v>44981</v>
      </c>
      <c r="M521" s="890" t="s">
        <v>6483</v>
      </c>
      <c r="N521" s="855" t="s">
        <v>5539</v>
      </c>
      <c r="O521" s="849">
        <v>45008</v>
      </c>
      <c r="P521" s="859" t="s">
        <v>3777</v>
      </c>
      <c r="Q521" s="865" t="s">
        <v>3748</v>
      </c>
      <c r="R521" s="849">
        <v>45140</v>
      </c>
      <c r="S521" s="890" t="s">
        <v>6750</v>
      </c>
      <c r="T521" s="855"/>
      <c r="U521" s="855"/>
      <c r="V521" s="853" t="s">
        <v>3777</v>
      </c>
      <c r="W521" s="856" t="s">
        <v>5626</v>
      </c>
      <c r="X521" s="851">
        <v>45401</v>
      </c>
      <c r="Y521" s="725" t="s">
        <v>7578</v>
      </c>
      <c r="Z521" s="851" t="s">
        <v>5538</v>
      </c>
      <c r="AA521" s="851">
        <v>45426</v>
      </c>
      <c r="AB521" s="859" t="s">
        <v>3777</v>
      </c>
      <c r="AC521" s="856" t="s">
        <v>5811</v>
      </c>
      <c r="AD521" s="851">
        <v>45427</v>
      </c>
      <c r="AE521" s="725" t="s">
        <v>7698</v>
      </c>
      <c r="AF521" s="851"/>
      <c r="AG521" s="851"/>
      <c r="AH521" s="859" t="s">
        <v>3777</v>
      </c>
      <c r="AI521" s="856" t="s">
        <v>5811</v>
      </c>
      <c r="AJ521" s="852">
        <v>45979</v>
      </c>
      <c r="AK521" s="218" t="s">
        <v>11343</v>
      </c>
      <c r="AL521" s="851"/>
      <c r="AM521" s="851"/>
    </row>
    <row r="522" spans="1:52" s="725" customFormat="1" ht="15" customHeight="1" x14ac:dyDescent="0.2">
      <c r="A522" s="1060" t="s">
        <v>12156</v>
      </c>
      <c r="B522" s="1061"/>
      <c r="C522" s="1061" t="s">
        <v>8257</v>
      </c>
      <c r="D522" s="1062" t="s">
        <v>6473</v>
      </c>
      <c r="E522" s="1059" t="s">
        <v>6582</v>
      </c>
      <c r="F522" s="1012">
        <f>IF(L522&lt;&gt;0,MAX(L522,R522,X522,AD522),"NE")</f>
        <v>45401</v>
      </c>
      <c r="G522" s="1013" t="str">
        <f t="shared" si="61"/>
        <v>B1</v>
      </c>
      <c r="H522" s="1063" t="str">
        <f t="shared" si="62"/>
        <v>MR.DER-0632_24</v>
      </c>
      <c r="I522" s="1007">
        <f t="shared" si="63"/>
        <v>45426</v>
      </c>
      <c r="J522" s="1007" t="str">
        <f t="shared" si="64"/>
        <v>APROVADO COM RESSALVAS</v>
      </c>
      <c r="K522" s="1064" t="s">
        <v>3730</v>
      </c>
      <c r="L522" s="1065">
        <v>44981</v>
      </c>
      <c r="M522" s="1066" t="s">
        <v>6483</v>
      </c>
      <c r="N522" s="1061" t="s">
        <v>5539</v>
      </c>
      <c r="O522" s="1065">
        <v>45008</v>
      </c>
      <c r="P522" s="1067" t="s">
        <v>3777</v>
      </c>
      <c r="Q522" s="1068" t="s">
        <v>3748</v>
      </c>
      <c r="R522" s="1065">
        <v>45140</v>
      </c>
      <c r="S522" s="1066" t="s">
        <v>6750</v>
      </c>
      <c r="T522" s="1061"/>
      <c r="U522" s="1061"/>
      <c r="V522" s="1069" t="s">
        <v>3777</v>
      </c>
      <c r="W522" s="1070" t="s">
        <v>5626</v>
      </c>
      <c r="X522" s="1062">
        <v>45401</v>
      </c>
      <c r="Y522" s="1003" t="s">
        <v>7578</v>
      </c>
      <c r="Z522" s="1062" t="s">
        <v>5537</v>
      </c>
      <c r="AA522" s="1062">
        <v>45426</v>
      </c>
      <c r="AB522" s="1067" t="s">
        <v>3777</v>
      </c>
      <c r="AC522" s="1070"/>
      <c r="AD522" s="1062"/>
      <c r="AE522" s="1003"/>
      <c r="AF522" s="1062"/>
      <c r="AG522" s="1062"/>
      <c r="AH522" s="1067"/>
      <c r="AI522" s="1070"/>
      <c r="AJ522" s="1062"/>
      <c r="AK522" s="1003"/>
      <c r="AL522" s="1062"/>
      <c r="AM522" s="1062"/>
      <c r="AN522" s="1003"/>
      <c r="AO522" s="1003"/>
      <c r="AP522" s="1003"/>
      <c r="AQ522" s="1003"/>
      <c r="AR522" s="1003"/>
      <c r="AS522" s="1003"/>
      <c r="AT522" s="1003"/>
      <c r="AU522" s="1003"/>
      <c r="AV522" s="1003"/>
      <c r="AW522" s="1003"/>
      <c r="AX522" s="1003"/>
      <c r="AY522" s="1003"/>
      <c r="AZ522" s="1003"/>
    </row>
    <row r="523" spans="1:52" s="725" customFormat="1" ht="15" x14ac:dyDescent="0.25">
      <c r="A523" s="948" t="s">
        <v>8263</v>
      </c>
      <c r="B523" s="855"/>
      <c r="C523" s="855" t="s">
        <v>8257</v>
      </c>
      <c r="D523" s="851" t="s">
        <v>6473</v>
      </c>
      <c r="E523" s="847" t="s">
        <v>6583</v>
      </c>
      <c r="F523" s="813">
        <f t="shared" ref="F523:F529" si="66">IF(L523&lt;&gt;0,MAX(L523,R523,X523,AD523,AJ523),"NE")</f>
        <v>45979</v>
      </c>
      <c r="G523" s="814" t="str">
        <f t="shared" si="61"/>
        <v>A</v>
      </c>
      <c r="H523" s="941" t="str">
        <f t="shared" si="62"/>
        <v>MR_DER-1372_25</v>
      </c>
      <c r="I523" s="816" t="str">
        <f t="shared" si="63"/>
        <v>ND</v>
      </c>
      <c r="J523" s="816" t="str">
        <f t="shared" si="64"/>
        <v>ND</v>
      </c>
      <c r="K523" s="848" t="s">
        <v>3730</v>
      </c>
      <c r="L523" s="849">
        <v>44981</v>
      </c>
      <c r="M523" s="890" t="s">
        <v>6483</v>
      </c>
      <c r="N523" s="855" t="s">
        <v>5539</v>
      </c>
      <c r="O523" s="849">
        <v>45008</v>
      </c>
      <c r="P523" s="859" t="s">
        <v>3777</v>
      </c>
      <c r="Q523" s="865" t="s">
        <v>3748</v>
      </c>
      <c r="R523" s="849">
        <v>45140</v>
      </c>
      <c r="S523" s="890" t="s">
        <v>6750</v>
      </c>
      <c r="T523" s="855"/>
      <c r="U523" s="855"/>
      <c r="V523" s="853" t="s">
        <v>3777</v>
      </c>
      <c r="W523" s="856" t="s">
        <v>3748</v>
      </c>
      <c r="X523" s="852">
        <v>45979</v>
      </c>
      <c r="Y523" s="218" t="s">
        <v>11343</v>
      </c>
      <c r="Z523" s="851"/>
      <c r="AA523" s="851"/>
      <c r="AB523" s="859"/>
      <c r="AC523" s="856"/>
      <c r="AD523" s="851"/>
      <c r="AF523" s="851"/>
      <c r="AG523" s="851"/>
      <c r="AH523" s="859"/>
      <c r="AI523" s="856"/>
      <c r="AJ523" s="851"/>
      <c r="AL523" s="851"/>
      <c r="AM523" s="851"/>
    </row>
    <row r="524" spans="1:52" s="725" customFormat="1" ht="15" x14ac:dyDescent="0.25">
      <c r="A524" s="948" t="s">
        <v>8263</v>
      </c>
      <c r="B524" s="855"/>
      <c r="C524" s="855" t="s">
        <v>8257</v>
      </c>
      <c r="D524" s="851" t="s">
        <v>6473</v>
      </c>
      <c r="E524" s="847" t="s">
        <v>6584</v>
      </c>
      <c r="F524" s="813">
        <f t="shared" si="66"/>
        <v>45979</v>
      </c>
      <c r="G524" s="814" t="str">
        <f t="shared" si="61"/>
        <v>A</v>
      </c>
      <c r="H524" s="941" t="str">
        <f t="shared" si="62"/>
        <v>MR_DER-1372_25</v>
      </c>
      <c r="I524" s="816" t="str">
        <f t="shared" si="63"/>
        <v>ND</v>
      </c>
      <c r="J524" s="816" t="str">
        <f t="shared" si="64"/>
        <v>ND</v>
      </c>
      <c r="K524" s="848" t="s">
        <v>3730</v>
      </c>
      <c r="L524" s="849">
        <v>44981</v>
      </c>
      <c r="M524" s="890" t="s">
        <v>6483</v>
      </c>
      <c r="N524" s="855" t="s">
        <v>5539</v>
      </c>
      <c r="O524" s="849">
        <v>45008</v>
      </c>
      <c r="P524" s="859" t="s">
        <v>3777</v>
      </c>
      <c r="Q524" s="865" t="s">
        <v>3748</v>
      </c>
      <c r="R524" s="849">
        <v>45140</v>
      </c>
      <c r="S524" s="890" t="s">
        <v>6750</v>
      </c>
      <c r="T524" s="855"/>
      <c r="U524" s="855"/>
      <c r="V524" s="853" t="s">
        <v>3777</v>
      </c>
      <c r="W524" s="856" t="s">
        <v>3748</v>
      </c>
      <c r="X524" s="852">
        <v>45979</v>
      </c>
      <c r="Y524" s="218" t="s">
        <v>11343</v>
      </c>
      <c r="Z524" s="851"/>
      <c r="AA524" s="851"/>
      <c r="AB524" s="859"/>
      <c r="AC524" s="856"/>
      <c r="AD524" s="851"/>
      <c r="AF524" s="851"/>
      <c r="AG524" s="851"/>
      <c r="AH524" s="859"/>
      <c r="AI524" s="856"/>
      <c r="AJ524" s="851"/>
      <c r="AL524" s="851"/>
      <c r="AM524" s="851"/>
    </row>
    <row r="525" spans="1:52" s="725" customFormat="1" ht="15" x14ac:dyDescent="0.25">
      <c r="A525" s="948" t="s">
        <v>8263</v>
      </c>
      <c r="B525" s="855"/>
      <c r="C525" s="855" t="s">
        <v>8257</v>
      </c>
      <c r="D525" s="851" t="s">
        <v>6473</v>
      </c>
      <c r="E525" s="847" t="s">
        <v>6585</v>
      </c>
      <c r="F525" s="813">
        <f t="shared" si="66"/>
        <v>45979</v>
      </c>
      <c r="G525" s="814" t="str">
        <f t="shared" si="61"/>
        <v>B</v>
      </c>
      <c r="H525" s="941" t="str">
        <f t="shared" si="62"/>
        <v>MR_DER-1372_25</v>
      </c>
      <c r="I525" s="816" t="str">
        <f t="shared" si="63"/>
        <v>ND</v>
      </c>
      <c r="J525" s="816" t="str">
        <f t="shared" si="64"/>
        <v>ND</v>
      </c>
      <c r="K525" s="848" t="s">
        <v>3730</v>
      </c>
      <c r="L525" s="849">
        <v>44981</v>
      </c>
      <c r="M525" s="890" t="s">
        <v>6483</v>
      </c>
      <c r="N525" s="855" t="s">
        <v>5539</v>
      </c>
      <c r="O525" s="849">
        <v>45008</v>
      </c>
      <c r="P525" s="859" t="s">
        <v>3777</v>
      </c>
      <c r="Q525" s="865" t="s">
        <v>3748</v>
      </c>
      <c r="R525" s="849">
        <v>45140</v>
      </c>
      <c r="S525" s="890" t="s">
        <v>6750</v>
      </c>
      <c r="T525" s="855"/>
      <c r="U525" s="855"/>
      <c r="V525" s="853" t="s">
        <v>3777</v>
      </c>
      <c r="W525" s="856" t="s">
        <v>5626</v>
      </c>
      <c r="X525" s="851">
        <v>45401</v>
      </c>
      <c r="Y525" s="725" t="s">
        <v>7578</v>
      </c>
      <c r="Z525" s="851" t="s">
        <v>5538</v>
      </c>
      <c r="AA525" s="851">
        <v>45426</v>
      </c>
      <c r="AB525" s="859" t="s">
        <v>3777</v>
      </c>
      <c r="AC525" s="856" t="s">
        <v>5811</v>
      </c>
      <c r="AD525" s="851">
        <v>45427</v>
      </c>
      <c r="AE525" s="725" t="s">
        <v>7698</v>
      </c>
      <c r="AF525" s="851"/>
      <c r="AG525" s="851"/>
      <c r="AH525" s="859" t="s">
        <v>3777</v>
      </c>
      <c r="AI525" s="856" t="s">
        <v>5811</v>
      </c>
      <c r="AJ525" s="852">
        <v>45979</v>
      </c>
      <c r="AK525" s="218" t="s">
        <v>11343</v>
      </c>
      <c r="AL525" s="851"/>
      <c r="AM525" s="851"/>
    </row>
    <row r="526" spans="1:52" s="725" customFormat="1" ht="15" x14ac:dyDescent="0.25">
      <c r="A526" s="948" t="s">
        <v>8263</v>
      </c>
      <c r="B526" s="855"/>
      <c r="C526" s="855" t="s">
        <v>8257</v>
      </c>
      <c r="D526" s="851" t="s">
        <v>6473</v>
      </c>
      <c r="E526" s="847" t="s">
        <v>6586</v>
      </c>
      <c r="F526" s="813">
        <f t="shared" si="66"/>
        <v>45979</v>
      </c>
      <c r="G526" s="814" t="str">
        <f t="shared" si="61"/>
        <v>A</v>
      </c>
      <c r="H526" s="941" t="str">
        <f t="shared" si="62"/>
        <v>MR_DER-1372_25</v>
      </c>
      <c r="I526" s="816" t="str">
        <f t="shared" si="63"/>
        <v>ND</v>
      </c>
      <c r="J526" s="816" t="str">
        <f t="shared" si="64"/>
        <v>ND</v>
      </c>
      <c r="K526" s="848" t="s">
        <v>3730</v>
      </c>
      <c r="L526" s="849">
        <v>44981</v>
      </c>
      <c r="M526" s="890" t="s">
        <v>6483</v>
      </c>
      <c r="N526" s="855" t="s">
        <v>5539</v>
      </c>
      <c r="O526" s="849">
        <v>45008</v>
      </c>
      <c r="P526" s="859" t="s">
        <v>3777</v>
      </c>
      <c r="Q526" s="865" t="s">
        <v>3748</v>
      </c>
      <c r="R526" s="849">
        <v>45140</v>
      </c>
      <c r="S526" s="890" t="s">
        <v>6750</v>
      </c>
      <c r="T526" s="855"/>
      <c r="U526" s="855"/>
      <c r="V526" s="853" t="s">
        <v>3777</v>
      </c>
      <c r="W526" s="856" t="s">
        <v>3748</v>
      </c>
      <c r="X526" s="852">
        <v>45979</v>
      </c>
      <c r="Y526" s="218" t="s">
        <v>11343</v>
      </c>
      <c r="Z526" s="851"/>
      <c r="AA526" s="851"/>
      <c r="AB526" s="859"/>
      <c r="AC526" s="856"/>
      <c r="AD526" s="851"/>
      <c r="AF526" s="851"/>
      <c r="AG526" s="851"/>
      <c r="AH526" s="859"/>
      <c r="AI526" s="856"/>
      <c r="AJ526" s="851"/>
      <c r="AL526" s="851"/>
      <c r="AM526" s="851"/>
    </row>
    <row r="527" spans="1:52" s="725" customFormat="1" ht="15" x14ac:dyDescent="0.25">
      <c r="A527" s="948" t="s">
        <v>8263</v>
      </c>
      <c r="B527" s="855"/>
      <c r="C527" s="855" t="s">
        <v>8257</v>
      </c>
      <c r="D527" s="851" t="s">
        <v>6473</v>
      </c>
      <c r="E527" s="847" t="s">
        <v>6751</v>
      </c>
      <c r="F527" s="813">
        <f t="shared" si="66"/>
        <v>45979</v>
      </c>
      <c r="G527" s="814" t="str">
        <f t="shared" si="61"/>
        <v>A</v>
      </c>
      <c r="H527" s="941" t="str">
        <f t="shared" si="62"/>
        <v>MR_DER-1372_25</v>
      </c>
      <c r="I527" s="816" t="str">
        <f t="shared" si="63"/>
        <v>ND</v>
      </c>
      <c r="J527" s="816" t="str">
        <f t="shared" si="64"/>
        <v>ND</v>
      </c>
      <c r="K527" s="848" t="s">
        <v>3730</v>
      </c>
      <c r="L527" s="849">
        <v>45140</v>
      </c>
      <c r="M527" s="890" t="s">
        <v>6750</v>
      </c>
      <c r="N527" s="855"/>
      <c r="O527" s="849">
        <v>45198</v>
      </c>
      <c r="P527" s="859" t="s">
        <v>6867</v>
      </c>
      <c r="Q527" s="865" t="s">
        <v>3730</v>
      </c>
      <c r="R527" s="849">
        <v>45401</v>
      </c>
      <c r="S527" s="890" t="s">
        <v>7578</v>
      </c>
      <c r="T527" s="855" t="s">
        <v>5538</v>
      </c>
      <c r="U527" s="855">
        <v>45426</v>
      </c>
      <c r="V527" s="853" t="s">
        <v>3777</v>
      </c>
      <c r="W527" s="856" t="s">
        <v>3748</v>
      </c>
      <c r="X527" s="851">
        <v>45427</v>
      </c>
      <c r="Y527" s="725" t="s">
        <v>7698</v>
      </c>
      <c r="Z527" s="851"/>
      <c r="AA527" s="851"/>
      <c r="AB527" s="859"/>
      <c r="AC527" s="856" t="s">
        <v>3748</v>
      </c>
      <c r="AD527" s="852">
        <v>45979</v>
      </c>
      <c r="AE527" s="218" t="s">
        <v>11343</v>
      </c>
      <c r="AF527" s="851"/>
      <c r="AG527" s="851"/>
      <c r="AH527" s="859"/>
      <c r="AI527" s="856"/>
      <c r="AJ527" s="851"/>
      <c r="AL527" s="851"/>
      <c r="AM527" s="851"/>
    </row>
    <row r="528" spans="1:52" s="725" customFormat="1" ht="15" x14ac:dyDescent="0.25">
      <c r="A528" s="948" t="s">
        <v>8263</v>
      </c>
      <c r="B528" s="855"/>
      <c r="C528" s="855" t="s">
        <v>8257</v>
      </c>
      <c r="D528" s="851" t="s">
        <v>6473</v>
      </c>
      <c r="E528" s="847" t="s">
        <v>6752</v>
      </c>
      <c r="F528" s="813">
        <f t="shared" si="66"/>
        <v>45979</v>
      </c>
      <c r="G528" s="814" t="str">
        <f t="shared" si="61"/>
        <v>A</v>
      </c>
      <c r="H528" s="941" t="str">
        <f t="shared" si="62"/>
        <v>MR_DER-1372_25</v>
      </c>
      <c r="I528" s="816" t="str">
        <f t="shared" si="63"/>
        <v>ND</v>
      </c>
      <c r="J528" s="816" t="str">
        <f t="shared" si="64"/>
        <v>ND</v>
      </c>
      <c r="K528" s="848" t="s">
        <v>3730</v>
      </c>
      <c r="L528" s="849">
        <v>45140</v>
      </c>
      <c r="M528" s="890" t="s">
        <v>6750</v>
      </c>
      <c r="N528" s="855"/>
      <c r="O528" s="849">
        <v>45198</v>
      </c>
      <c r="P528" s="859" t="s">
        <v>6867</v>
      </c>
      <c r="Q528" s="865" t="s">
        <v>3730</v>
      </c>
      <c r="R528" s="849">
        <v>45401</v>
      </c>
      <c r="S528" s="890" t="s">
        <v>7578</v>
      </c>
      <c r="T528" s="855" t="s">
        <v>5538</v>
      </c>
      <c r="U528" s="855">
        <v>45426</v>
      </c>
      <c r="V528" s="853" t="s">
        <v>3777</v>
      </c>
      <c r="W528" s="856" t="s">
        <v>3748</v>
      </c>
      <c r="X528" s="851">
        <v>45427</v>
      </c>
      <c r="Y528" s="725" t="s">
        <v>7698</v>
      </c>
      <c r="Z528" s="851"/>
      <c r="AA528" s="851"/>
      <c r="AB528" s="859"/>
      <c r="AC528" s="856" t="s">
        <v>3748</v>
      </c>
      <c r="AD528" s="852">
        <v>45979</v>
      </c>
      <c r="AE528" s="218" t="s">
        <v>11343</v>
      </c>
      <c r="AF528" s="851"/>
      <c r="AG528" s="851"/>
      <c r="AH528" s="859"/>
      <c r="AI528" s="856"/>
      <c r="AJ528" s="851"/>
      <c r="AL528" s="851"/>
      <c r="AM528" s="851"/>
    </row>
    <row r="529" spans="1:39" s="725" customFormat="1" ht="15" x14ac:dyDescent="0.25">
      <c r="A529" s="948" t="s">
        <v>8263</v>
      </c>
      <c r="B529" s="855"/>
      <c r="C529" s="855" t="s">
        <v>8257</v>
      </c>
      <c r="D529" s="851" t="s">
        <v>6473</v>
      </c>
      <c r="E529" s="847" t="s">
        <v>6753</v>
      </c>
      <c r="F529" s="813">
        <f t="shared" si="66"/>
        <v>45979</v>
      </c>
      <c r="G529" s="814" t="str">
        <f t="shared" si="61"/>
        <v>A</v>
      </c>
      <c r="H529" s="941" t="str">
        <f t="shared" si="62"/>
        <v>MR_DER-1372_25</v>
      </c>
      <c r="I529" s="816" t="str">
        <f t="shared" si="63"/>
        <v>ND</v>
      </c>
      <c r="J529" s="816" t="str">
        <f t="shared" si="64"/>
        <v>ND</v>
      </c>
      <c r="K529" s="848" t="s">
        <v>3730</v>
      </c>
      <c r="L529" s="849">
        <v>45140</v>
      </c>
      <c r="M529" s="890" t="s">
        <v>6750</v>
      </c>
      <c r="N529" s="855"/>
      <c r="O529" s="849">
        <v>45198</v>
      </c>
      <c r="P529" s="859" t="s">
        <v>6867</v>
      </c>
      <c r="Q529" s="865" t="s">
        <v>3730</v>
      </c>
      <c r="R529" s="849">
        <v>45401</v>
      </c>
      <c r="S529" s="890" t="s">
        <v>7578</v>
      </c>
      <c r="T529" s="855" t="s">
        <v>5538</v>
      </c>
      <c r="U529" s="855">
        <v>45426</v>
      </c>
      <c r="V529" s="853" t="s">
        <v>3777</v>
      </c>
      <c r="W529" s="856" t="s">
        <v>3748</v>
      </c>
      <c r="X529" s="851">
        <v>45427</v>
      </c>
      <c r="Y529" s="725" t="s">
        <v>7698</v>
      </c>
      <c r="Z529" s="851"/>
      <c r="AA529" s="851"/>
      <c r="AB529" s="859"/>
      <c r="AC529" s="856" t="s">
        <v>3748</v>
      </c>
      <c r="AD529" s="852">
        <v>45979</v>
      </c>
      <c r="AE529" s="218" t="s">
        <v>11343</v>
      </c>
      <c r="AF529" s="851"/>
      <c r="AG529" s="851"/>
      <c r="AH529" s="859"/>
      <c r="AI529" s="856"/>
      <c r="AJ529" s="851"/>
      <c r="AL529" s="851"/>
      <c r="AM529" s="851"/>
    </row>
    <row r="530" spans="1:39" s="725" customFormat="1" ht="15" x14ac:dyDescent="0.25">
      <c r="A530" s="948" t="s">
        <v>8263</v>
      </c>
      <c r="B530" s="855"/>
      <c r="C530" s="855" t="s">
        <v>8257</v>
      </c>
      <c r="D530" s="851" t="s">
        <v>9972</v>
      </c>
      <c r="E530" s="847" t="s">
        <v>9973</v>
      </c>
      <c r="F530" s="813">
        <f t="shared" ref="F530:F561" si="67">IF(L530&lt;&gt;0,MAX(L530,R530,X530,AD530),"NE")</f>
        <v>45994</v>
      </c>
      <c r="G530" s="814" t="str">
        <f t="shared" si="61"/>
        <v>A</v>
      </c>
      <c r="H530" s="941" t="str">
        <f t="shared" si="62"/>
        <v>MR_DER-1421_25</v>
      </c>
      <c r="I530" s="816" t="str">
        <f t="shared" si="63"/>
        <v>ND</v>
      </c>
      <c r="J530" s="816" t="str">
        <f t="shared" si="64"/>
        <v>ND</v>
      </c>
      <c r="K530" s="848" t="s">
        <v>3730</v>
      </c>
      <c r="L530" s="849">
        <v>45901</v>
      </c>
      <c r="M530" s="218" t="s">
        <v>9974</v>
      </c>
      <c r="N530" s="855" t="s">
        <v>5539</v>
      </c>
      <c r="O530" s="849">
        <v>45992</v>
      </c>
      <c r="P530" s="859"/>
      <c r="Q530" s="865" t="s">
        <v>3748</v>
      </c>
      <c r="R530" s="849">
        <v>45994</v>
      </c>
      <c r="S530" s="218" t="s">
        <v>11500</v>
      </c>
      <c r="T530" s="855"/>
      <c r="U530" s="855"/>
      <c r="V530" s="853"/>
      <c r="W530" s="856"/>
      <c r="X530" s="852"/>
      <c r="Y530" s="218"/>
      <c r="Z530" s="851"/>
      <c r="AA530" s="852"/>
      <c r="AB530" s="859"/>
      <c r="AC530" s="856"/>
      <c r="AD530" s="851"/>
      <c r="AF530" s="851"/>
      <c r="AG530" s="851"/>
      <c r="AH530" s="859"/>
      <c r="AI530" s="856"/>
      <c r="AJ530" s="851"/>
      <c r="AL530" s="851"/>
      <c r="AM530" s="851"/>
    </row>
    <row r="531" spans="1:39" s="725" customFormat="1" ht="11.25" customHeight="1" x14ac:dyDescent="0.25">
      <c r="A531" s="948" t="s">
        <v>8263</v>
      </c>
      <c r="B531" s="855"/>
      <c r="C531" s="855" t="s">
        <v>8257</v>
      </c>
      <c r="D531" s="851" t="s">
        <v>9972</v>
      </c>
      <c r="E531" s="847" t="s">
        <v>9975</v>
      </c>
      <c r="F531" s="813">
        <f t="shared" si="67"/>
        <v>45994</v>
      </c>
      <c r="G531" s="814" t="str">
        <f t="shared" si="61"/>
        <v>A</v>
      </c>
      <c r="H531" s="941" t="str">
        <f t="shared" si="62"/>
        <v>MR_DER-1421_25</v>
      </c>
      <c r="I531" s="816" t="str">
        <f t="shared" si="63"/>
        <v>ND</v>
      </c>
      <c r="J531" s="816" t="str">
        <f t="shared" si="64"/>
        <v>ND</v>
      </c>
      <c r="K531" s="848" t="s">
        <v>3730</v>
      </c>
      <c r="L531" s="849">
        <v>45901</v>
      </c>
      <c r="M531" s="218" t="s">
        <v>9974</v>
      </c>
      <c r="N531" s="855" t="s">
        <v>5539</v>
      </c>
      <c r="O531" s="849">
        <v>45992</v>
      </c>
      <c r="P531" s="859"/>
      <c r="Q531" s="865" t="s">
        <v>3748</v>
      </c>
      <c r="R531" s="849">
        <v>45994</v>
      </c>
      <c r="S531" s="218" t="s">
        <v>11500</v>
      </c>
      <c r="T531" s="855"/>
      <c r="U531" s="855"/>
      <c r="V531" s="853"/>
      <c r="W531" s="856"/>
      <c r="X531" s="852"/>
      <c r="Y531" s="1316"/>
      <c r="Z531" s="851"/>
      <c r="AA531" s="852"/>
      <c r="AB531" s="859"/>
      <c r="AC531" s="856"/>
      <c r="AD531" s="851"/>
      <c r="AE531" s="851"/>
      <c r="AF531" s="851"/>
      <c r="AG531" s="851"/>
      <c r="AH531" s="859"/>
      <c r="AI531" s="856"/>
      <c r="AJ531" s="851"/>
      <c r="AK531" s="851"/>
      <c r="AL531" s="851"/>
      <c r="AM531" s="851"/>
    </row>
    <row r="532" spans="1:39" s="725" customFormat="1" ht="15" x14ac:dyDescent="0.25">
      <c r="A532" s="948" t="s">
        <v>8263</v>
      </c>
      <c r="B532" s="855"/>
      <c r="C532" s="855" t="s">
        <v>8257</v>
      </c>
      <c r="D532" s="851" t="s">
        <v>9972</v>
      </c>
      <c r="E532" s="847" t="s">
        <v>9976</v>
      </c>
      <c r="F532" s="813">
        <f t="shared" si="67"/>
        <v>45994</v>
      </c>
      <c r="G532" s="814" t="str">
        <f t="shared" si="61"/>
        <v>A</v>
      </c>
      <c r="H532" s="941" t="str">
        <f t="shared" si="62"/>
        <v>MR_DER-1421_25</v>
      </c>
      <c r="I532" s="816" t="str">
        <f t="shared" si="63"/>
        <v>ND</v>
      </c>
      <c r="J532" s="816" t="str">
        <f t="shared" si="64"/>
        <v>ND</v>
      </c>
      <c r="K532" s="848" t="s">
        <v>3730</v>
      </c>
      <c r="L532" s="849">
        <v>45901</v>
      </c>
      <c r="M532" s="218" t="s">
        <v>9974</v>
      </c>
      <c r="N532" s="855" t="s">
        <v>5539</v>
      </c>
      <c r="O532" s="849">
        <v>45992</v>
      </c>
      <c r="P532" s="859"/>
      <c r="Q532" s="865" t="s">
        <v>3748</v>
      </c>
      <c r="R532" s="849">
        <v>45994</v>
      </c>
      <c r="S532" s="218" t="s">
        <v>11500</v>
      </c>
      <c r="T532" s="855"/>
      <c r="U532" s="855"/>
      <c r="V532" s="853"/>
      <c r="W532" s="856"/>
      <c r="X532" s="852"/>
      <c r="Y532" s="218"/>
      <c r="Z532" s="851"/>
      <c r="AA532" s="852"/>
      <c r="AB532" s="859"/>
      <c r="AC532" s="856"/>
      <c r="AD532" s="851"/>
      <c r="AE532" s="851"/>
      <c r="AF532" s="851"/>
      <c r="AG532" s="851"/>
      <c r="AH532" s="859"/>
      <c r="AI532" s="856"/>
      <c r="AJ532" s="851"/>
      <c r="AK532" s="851"/>
      <c r="AL532" s="851"/>
      <c r="AM532" s="851"/>
    </row>
    <row r="533" spans="1:39" s="725" customFormat="1" ht="15" x14ac:dyDescent="0.25">
      <c r="A533" s="948" t="s">
        <v>8263</v>
      </c>
      <c r="B533" s="855"/>
      <c r="C533" s="855" t="s">
        <v>8257</v>
      </c>
      <c r="D533" s="851" t="s">
        <v>9972</v>
      </c>
      <c r="E533" s="847" t="s">
        <v>9977</v>
      </c>
      <c r="F533" s="813">
        <f t="shared" si="67"/>
        <v>45994</v>
      </c>
      <c r="G533" s="814" t="str">
        <f t="shared" si="61"/>
        <v>A</v>
      </c>
      <c r="H533" s="941" t="str">
        <f t="shared" si="62"/>
        <v>MR_DER-1421_25</v>
      </c>
      <c r="I533" s="816" t="str">
        <f t="shared" si="63"/>
        <v>ND</v>
      </c>
      <c r="J533" s="816" t="str">
        <f t="shared" si="64"/>
        <v>ND</v>
      </c>
      <c r="K533" s="848" t="s">
        <v>3730</v>
      </c>
      <c r="L533" s="849">
        <v>45901</v>
      </c>
      <c r="M533" s="218" t="s">
        <v>9974</v>
      </c>
      <c r="N533" s="855" t="s">
        <v>5539</v>
      </c>
      <c r="O533" s="849">
        <v>45992</v>
      </c>
      <c r="P533" s="859"/>
      <c r="Q533" s="865" t="s">
        <v>3748</v>
      </c>
      <c r="R533" s="849">
        <v>45994</v>
      </c>
      <c r="S533" s="218" t="s">
        <v>11500</v>
      </c>
      <c r="T533" s="855"/>
      <c r="U533" s="855"/>
      <c r="V533" s="853"/>
      <c r="W533" s="856"/>
      <c r="X533" s="852"/>
      <c r="Y533" s="218"/>
      <c r="Z533" s="851"/>
      <c r="AA533" s="852"/>
      <c r="AB533" s="859"/>
      <c r="AC533" s="856"/>
      <c r="AD533" s="851"/>
      <c r="AE533" s="851"/>
      <c r="AF533" s="851"/>
      <c r="AG533" s="851"/>
      <c r="AH533" s="859"/>
      <c r="AI533" s="856"/>
      <c r="AJ533" s="851"/>
      <c r="AK533" s="851"/>
      <c r="AL533" s="851"/>
      <c r="AM533" s="851"/>
    </row>
    <row r="534" spans="1:39" s="725" customFormat="1" ht="15" x14ac:dyDescent="0.25">
      <c r="A534" s="948" t="s">
        <v>8263</v>
      </c>
      <c r="B534" s="855"/>
      <c r="C534" s="855" t="s">
        <v>8257</v>
      </c>
      <c r="D534" s="851" t="s">
        <v>9972</v>
      </c>
      <c r="E534" s="847" t="s">
        <v>9978</v>
      </c>
      <c r="F534" s="813">
        <f t="shared" si="67"/>
        <v>45994</v>
      </c>
      <c r="G534" s="814" t="str">
        <f t="shared" si="61"/>
        <v>A</v>
      </c>
      <c r="H534" s="941" t="str">
        <f t="shared" si="62"/>
        <v>MR_DER-1421_25</v>
      </c>
      <c r="I534" s="816" t="str">
        <f t="shared" si="63"/>
        <v>ND</v>
      </c>
      <c r="J534" s="816" t="str">
        <f t="shared" si="64"/>
        <v>ND</v>
      </c>
      <c r="K534" s="848" t="s">
        <v>3730</v>
      </c>
      <c r="L534" s="849">
        <v>45901</v>
      </c>
      <c r="M534" s="218" t="s">
        <v>9974</v>
      </c>
      <c r="N534" s="855" t="s">
        <v>5539</v>
      </c>
      <c r="O534" s="849">
        <v>45992</v>
      </c>
      <c r="P534" s="859"/>
      <c r="Q534" s="865" t="s">
        <v>3748</v>
      </c>
      <c r="R534" s="849">
        <v>45994</v>
      </c>
      <c r="S534" s="218" t="s">
        <v>11500</v>
      </c>
      <c r="T534" s="855"/>
      <c r="U534" s="855"/>
      <c r="V534" s="853"/>
      <c r="W534" s="856"/>
      <c r="X534" s="852"/>
      <c r="Y534" s="218"/>
      <c r="Z534" s="851"/>
      <c r="AA534" s="852"/>
      <c r="AB534" s="859"/>
      <c r="AC534" s="856"/>
      <c r="AD534" s="851"/>
      <c r="AE534" s="851"/>
      <c r="AF534" s="851"/>
      <c r="AG534" s="851"/>
      <c r="AH534" s="859"/>
      <c r="AI534" s="856"/>
      <c r="AJ534" s="851"/>
      <c r="AK534" s="851"/>
      <c r="AL534" s="851"/>
      <c r="AM534" s="851"/>
    </row>
    <row r="535" spans="1:39" s="725" customFormat="1" ht="15" x14ac:dyDescent="0.25">
      <c r="A535" s="948" t="s">
        <v>8263</v>
      </c>
      <c r="B535" s="855"/>
      <c r="C535" s="855" t="s">
        <v>8257</v>
      </c>
      <c r="D535" s="851" t="s">
        <v>9972</v>
      </c>
      <c r="E535" s="847" t="s">
        <v>9979</v>
      </c>
      <c r="F535" s="813">
        <f t="shared" si="67"/>
        <v>45994</v>
      </c>
      <c r="G535" s="814" t="str">
        <f t="shared" si="61"/>
        <v>A</v>
      </c>
      <c r="H535" s="941" t="str">
        <f t="shared" si="62"/>
        <v>MR_DER-1421_25</v>
      </c>
      <c r="I535" s="816" t="str">
        <f t="shared" si="63"/>
        <v>ND</v>
      </c>
      <c r="J535" s="816" t="str">
        <f t="shared" si="64"/>
        <v>ND</v>
      </c>
      <c r="K535" s="848" t="s">
        <v>3730</v>
      </c>
      <c r="L535" s="849">
        <v>45901</v>
      </c>
      <c r="M535" s="218" t="s">
        <v>9974</v>
      </c>
      <c r="N535" s="855" t="s">
        <v>5539</v>
      </c>
      <c r="O535" s="849">
        <v>45992</v>
      </c>
      <c r="P535" s="859"/>
      <c r="Q535" s="865" t="s">
        <v>3748</v>
      </c>
      <c r="R535" s="849">
        <v>45994</v>
      </c>
      <c r="S535" s="218" t="s">
        <v>11500</v>
      </c>
      <c r="T535" s="855"/>
      <c r="U535" s="855"/>
      <c r="V535" s="853"/>
      <c r="W535" s="856"/>
      <c r="X535" s="852"/>
      <c r="Y535" s="218"/>
      <c r="Z535" s="851"/>
      <c r="AA535" s="852"/>
      <c r="AB535" s="859"/>
      <c r="AC535" s="856"/>
      <c r="AD535" s="851"/>
      <c r="AE535" s="851"/>
      <c r="AF535" s="851"/>
      <c r="AG535" s="851"/>
      <c r="AH535" s="859"/>
      <c r="AI535" s="856"/>
      <c r="AJ535" s="851"/>
      <c r="AK535" s="851"/>
      <c r="AL535" s="851"/>
      <c r="AM535" s="851"/>
    </row>
    <row r="536" spans="1:39" s="725" customFormat="1" ht="15" x14ac:dyDescent="0.25">
      <c r="A536" s="948" t="s">
        <v>8263</v>
      </c>
      <c r="B536" s="855"/>
      <c r="C536" s="855" t="s">
        <v>8257</v>
      </c>
      <c r="D536" s="851" t="s">
        <v>9972</v>
      </c>
      <c r="E536" s="847" t="s">
        <v>9980</v>
      </c>
      <c r="F536" s="813">
        <f t="shared" si="67"/>
        <v>45994</v>
      </c>
      <c r="G536" s="814" t="str">
        <f t="shared" si="61"/>
        <v>A</v>
      </c>
      <c r="H536" s="941" t="str">
        <f t="shared" si="62"/>
        <v>MR_DER-1421_25</v>
      </c>
      <c r="I536" s="816" t="str">
        <f t="shared" si="63"/>
        <v>ND</v>
      </c>
      <c r="J536" s="816" t="str">
        <f t="shared" si="64"/>
        <v>ND</v>
      </c>
      <c r="K536" s="848" t="s">
        <v>3730</v>
      </c>
      <c r="L536" s="849">
        <v>45901</v>
      </c>
      <c r="M536" s="218" t="s">
        <v>9974</v>
      </c>
      <c r="N536" s="855" t="s">
        <v>5539</v>
      </c>
      <c r="O536" s="849">
        <v>45992</v>
      </c>
      <c r="P536" s="859"/>
      <c r="Q536" s="865" t="s">
        <v>3748</v>
      </c>
      <c r="R536" s="849">
        <v>45994</v>
      </c>
      <c r="S536" s="218" t="s">
        <v>11500</v>
      </c>
      <c r="T536" s="855"/>
      <c r="U536" s="855"/>
      <c r="V536" s="853"/>
      <c r="W536" s="856"/>
      <c r="X536" s="852"/>
      <c r="Y536" s="218"/>
      <c r="Z536" s="851"/>
      <c r="AA536" s="852"/>
      <c r="AB536" s="859"/>
      <c r="AC536" s="856"/>
      <c r="AD536" s="851"/>
      <c r="AE536" s="851"/>
      <c r="AF536" s="851"/>
      <c r="AG536" s="851"/>
      <c r="AH536" s="859"/>
      <c r="AI536" s="856"/>
      <c r="AJ536" s="851"/>
      <c r="AK536" s="851"/>
      <c r="AL536" s="851"/>
      <c r="AM536" s="851"/>
    </row>
    <row r="537" spans="1:39" s="725" customFormat="1" ht="15" x14ac:dyDescent="0.25">
      <c r="A537" s="948" t="s">
        <v>8263</v>
      </c>
      <c r="B537" s="855"/>
      <c r="C537" s="855" t="s">
        <v>8257</v>
      </c>
      <c r="D537" s="851" t="s">
        <v>9972</v>
      </c>
      <c r="E537" s="847" t="s">
        <v>9981</v>
      </c>
      <c r="F537" s="813">
        <f t="shared" si="67"/>
        <v>45994</v>
      </c>
      <c r="G537" s="814" t="str">
        <f t="shared" si="61"/>
        <v>A</v>
      </c>
      <c r="H537" s="941" t="str">
        <f t="shared" si="62"/>
        <v>MR_DER-1421_25</v>
      </c>
      <c r="I537" s="816" t="str">
        <f t="shared" si="63"/>
        <v>ND</v>
      </c>
      <c r="J537" s="816" t="str">
        <f t="shared" si="64"/>
        <v>ND</v>
      </c>
      <c r="K537" s="848" t="s">
        <v>3730</v>
      </c>
      <c r="L537" s="849">
        <v>45901</v>
      </c>
      <c r="M537" s="218" t="s">
        <v>9974</v>
      </c>
      <c r="N537" s="855" t="s">
        <v>5539</v>
      </c>
      <c r="O537" s="849">
        <v>45992</v>
      </c>
      <c r="P537" s="859"/>
      <c r="Q537" s="865" t="s">
        <v>3748</v>
      </c>
      <c r="R537" s="849">
        <v>45994</v>
      </c>
      <c r="S537" s="218" t="s">
        <v>11500</v>
      </c>
      <c r="T537" s="855"/>
      <c r="U537" s="855"/>
      <c r="V537" s="853"/>
      <c r="W537" s="856"/>
      <c r="X537" s="852"/>
      <c r="Y537" s="218"/>
      <c r="Z537" s="851"/>
      <c r="AA537" s="852"/>
      <c r="AB537" s="859"/>
      <c r="AC537" s="856"/>
      <c r="AD537" s="851"/>
      <c r="AE537" s="851"/>
      <c r="AF537" s="851"/>
      <c r="AG537" s="851"/>
      <c r="AH537" s="859"/>
      <c r="AI537" s="856"/>
      <c r="AJ537" s="851"/>
      <c r="AK537" s="851"/>
      <c r="AL537" s="851"/>
      <c r="AM537" s="851"/>
    </row>
    <row r="538" spans="1:39" s="725" customFormat="1" ht="15" x14ac:dyDescent="0.25">
      <c r="A538" s="948" t="s">
        <v>8263</v>
      </c>
      <c r="B538" s="855"/>
      <c r="C538" s="855" t="s">
        <v>8257</v>
      </c>
      <c r="D538" s="851" t="s">
        <v>9972</v>
      </c>
      <c r="E538" s="847" t="s">
        <v>9982</v>
      </c>
      <c r="F538" s="813">
        <f t="shared" si="67"/>
        <v>45994</v>
      </c>
      <c r="G538" s="814" t="str">
        <f t="shared" si="61"/>
        <v>A</v>
      </c>
      <c r="H538" s="941" t="str">
        <f t="shared" si="62"/>
        <v>MR_DER-1421_25</v>
      </c>
      <c r="I538" s="816" t="str">
        <f t="shared" si="63"/>
        <v>ND</v>
      </c>
      <c r="J538" s="816" t="str">
        <f t="shared" si="64"/>
        <v>ND</v>
      </c>
      <c r="K538" s="848" t="s">
        <v>3730</v>
      </c>
      <c r="L538" s="849">
        <v>45901</v>
      </c>
      <c r="M538" s="218" t="s">
        <v>9974</v>
      </c>
      <c r="N538" s="855" t="s">
        <v>5539</v>
      </c>
      <c r="O538" s="849">
        <v>45992</v>
      </c>
      <c r="P538" s="859"/>
      <c r="Q538" s="865" t="s">
        <v>3748</v>
      </c>
      <c r="R538" s="849">
        <v>45994</v>
      </c>
      <c r="S538" s="218" t="s">
        <v>11500</v>
      </c>
      <c r="T538" s="855"/>
      <c r="U538" s="855"/>
      <c r="V538" s="853"/>
      <c r="W538" s="856"/>
      <c r="X538" s="852"/>
      <c r="Y538" s="218"/>
      <c r="Z538" s="851"/>
      <c r="AA538" s="852"/>
      <c r="AB538" s="859"/>
      <c r="AC538" s="856"/>
      <c r="AD538" s="851"/>
      <c r="AE538" s="851"/>
      <c r="AF538" s="851"/>
      <c r="AG538" s="851"/>
      <c r="AH538" s="859"/>
      <c r="AI538" s="856"/>
      <c r="AJ538" s="851"/>
      <c r="AK538" s="851"/>
      <c r="AL538" s="851"/>
      <c r="AM538" s="851"/>
    </row>
    <row r="539" spans="1:39" s="725" customFormat="1" ht="15" x14ac:dyDescent="0.25">
      <c r="A539" s="948" t="s">
        <v>8263</v>
      </c>
      <c r="B539" s="855"/>
      <c r="C539" s="855" t="s">
        <v>8257</v>
      </c>
      <c r="D539" s="851" t="s">
        <v>9972</v>
      </c>
      <c r="E539" s="847" t="s">
        <v>9983</v>
      </c>
      <c r="F539" s="813">
        <f t="shared" si="67"/>
        <v>45994</v>
      </c>
      <c r="G539" s="814" t="str">
        <f t="shared" si="61"/>
        <v>A</v>
      </c>
      <c r="H539" s="941" t="str">
        <f t="shared" si="62"/>
        <v>MR_DER-1421_25</v>
      </c>
      <c r="I539" s="816" t="str">
        <f t="shared" si="63"/>
        <v>ND</v>
      </c>
      <c r="J539" s="816" t="str">
        <f t="shared" si="64"/>
        <v>ND</v>
      </c>
      <c r="K539" s="848" t="s">
        <v>3730</v>
      </c>
      <c r="L539" s="849">
        <v>45901</v>
      </c>
      <c r="M539" s="218" t="s">
        <v>9974</v>
      </c>
      <c r="N539" s="855" t="s">
        <v>5539</v>
      </c>
      <c r="O539" s="849">
        <v>45992</v>
      </c>
      <c r="P539" s="859"/>
      <c r="Q539" s="865" t="s">
        <v>3748</v>
      </c>
      <c r="R539" s="849">
        <v>45994</v>
      </c>
      <c r="S539" s="218" t="s">
        <v>11500</v>
      </c>
      <c r="T539" s="855"/>
      <c r="U539" s="855"/>
      <c r="V539" s="853"/>
      <c r="W539" s="856"/>
      <c r="X539" s="852"/>
      <c r="Y539" s="218"/>
      <c r="Z539" s="851"/>
      <c r="AA539" s="852"/>
      <c r="AB539" s="859"/>
      <c r="AC539" s="856"/>
      <c r="AD539" s="851"/>
      <c r="AE539" s="851"/>
      <c r="AF539" s="851"/>
      <c r="AG539" s="851"/>
      <c r="AH539" s="859"/>
      <c r="AI539" s="856"/>
      <c r="AJ539" s="851"/>
      <c r="AK539" s="851"/>
      <c r="AL539" s="851"/>
      <c r="AM539" s="851"/>
    </row>
    <row r="540" spans="1:39" s="725" customFormat="1" ht="15" x14ac:dyDescent="0.25">
      <c r="A540" s="948" t="s">
        <v>8263</v>
      </c>
      <c r="B540" s="855"/>
      <c r="C540" s="855" t="s">
        <v>8257</v>
      </c>
      <c r="D540" s="851" t="s">
        <v>9972</v>
      </c>
      <c r="E540" s="847" t="s">
        <v>9984</v>
      </c>
      <c r="F540" s="813">
        <f t="shared" si="67"/>
        <v>45994</v>
      </c>
      <c r="G540" s="814" t="str">
        <f t="shared" si="61"/>
        <v>A</v>
      </c>
      <c r="H540" s="941" t="str">
        <f t="shared" si="62"/>
        <v>MR_DER-1421_25</v>
      </c>
      <c r="I540" s="816" t="str">
        <f t="shared" si="63"/>
        <v>ND</v>
      </c>
      <c r="J540" s="816" t="str">
        <f t="shared" si="64"/>
        <v>ND</v>
      </c>
      <c r="K540" s="848" t="s">
        <v>3730</v>
      </c>
      <c r="L540" s="849">
        <v>45901</v>
      </c>
      <c r="M540" s="218" t="s">
        <v>9974</v>
      </c>
      <c r="N540" s="855" t="s">
        <v>5539</v>
      </c>
      <c r="O540" s="849">
        <v>45992</v>
      </c>
      <c r="P540" s="859"/>
      <c r="Q540" s="865" t="s">
        <v>3748</v>
      </c>
      <c r="R540" s="849">
        <v>45994</v>
      </c>
      <c r="S540" s="218" t="s">
        <v>11500</v>
      </c>
      <c r="T540" s="855"/>
      <c r="U540" s="855"/>
      <c r="V540" s="853"/>
      <c r="W540" s="856"/>
      <c r="X540" s="852"/>
      <c r="Y540" s="218"/>
      <c r="Z540" s="851"/>
      <c r="AA540" s="852"/>
      <c r="AB540" s="859"/>
      <c r="AC540" s="856"/>
      <c r="AD540" s="851"/>
      <c r="AE540" s="851"/>
      <c r="AF540" s="851"/>
      <c r="AG540" s="851"/>
      <c r="AH540" s="859"/>
      <c r="AI540" s="856"/>
      <c r="AJ540" s="851"/>
      <c r="AK540" s="851"/>
      <c r="AL540" s="851"/>
      <c r="AM540" s="851"/>
    </row>
    <row r="541" spans="1:39" s="725" customFormat="1" ht="15" x14ac:dyDescent="0.25">
      <c r="A541" s="948" t="s">
        <v>8263</v>
      </c>
      <c r="B541" s="855"/>
      <c r="C541" s="855" t="s">
        <v>8257</v>
      </c>
      <c r="D541" s="851" t="s">
        <v>9972</v>
      </c>
      <c r="E541" s="847" t="s">
        <v>9985</v>
      </c>
      <c r="F541" s="813">
        <f t="shared" si="67"/>
        <v>45994</v>
      </c>
      <c r="G541" s="814" t="str">
        <f t="shared" si="61"/>
        <v>A</v>
      </c>
      <c r="H541" s="941" t="str">
        <f t="shared" si="62"/>
        <v>MR_DER-1421_25</v>
      </c>
      <c r="I541" s="816" t="str">
        <f t="shared" si="63"/>
        <v>ND</v>
      </c>
      <c r="J541" s="816" t="str">
        <f t="shared" si="64"/>
        <v>ND</v>
      </c>
      <c r="K541" s="848" t="s">
        <v>3730</v>
      </c>
      <c r="L541" s="849">
        <v>45901</v>
      </c>
      <c r="M541" s="218" t="s">
        <v>9974</v>
      </c>
      <c r="N541" s="855" t="s">
        <v>5539</v>
      </c>
      <c r="O541" s="849">
        <v>45992</v>
      </c>
      <c r="P541" s="859"/>
      <c r="Q541" s="865" t="s">
        <v>3748</v>
      </c>
      <c r="R541" s="849">
        <v>45994</v>
      </c>
      <c r="S541" s="218" t="s">
        <v>11500</v>
      </c>
      <c r="T541" s="855"/>
      <c r="U541" s="855"/>
      <c r="V541" s="853"/>
      <c r="W541" s="856"/>
      <c r="X541" s="852"/>
      <c r="Y541" s="218"/>
      <c r="Z541" s="851"/>
      <c r="AA541" s="852"/>
      <c r="AB541" s="859"/>
      <c r="AC541" s="856"/>
      <c r="AD541" s="851"/>
      <c r="AE541" s="851"/>
      <c r="AF541" s="851"/>
      <c r="AG541" s="851"/>
      <c r="AH541" s="859"/>
      <c r="AI541" s="856"/>
      <c r="AJ541" s="851"/>
      <c r="AK541" s="851"/>
      <c r="AL541" s="851"/>
      <c r="AM541" s="851"/>
    </row>
    <row r="542" spans="1:39" s="725" customFormat="1" ht="15" x14ac:dyDescent="0.25">
      <c r="A542" s="948" t="s">
        <v>8263</v>
      </c>
      <c r="B542" s="855"/>
      <c r="C542" s="855" t="s">
        <v>8257</v>
      </c>
      <c r="D542" s="851" t="s">
        <v>9972</v>
      </c>
      <c r="E542" s="847" t="s">
        <v>9986</v>
      </c>
      <c r="F542" s="813">
        <f t="shared" si="67"/>
        <v>45994</v>
      </c>
      <c r="G542" s="814" t="str">
        <f t="shared" si="61"/>
        <v>A</v>
      </c>
      <c r="H542" s="941" t="str">
        <f t="shared" si="62"/>
        <v>MR_DER-1421_25</v>
      </c>
      <c r="I542" s="816" t="str">
        <f t="shared" si="63"/>
        <v>ND</v>
      </c>
      <c r="J542" s="816" t="str">
        <f t="shared" si="64"/>
        <v>ND</v>
      </c>
      <c r="K542" s="848" t="s">
        <v>3730</v>
      </c>
      <c r="L542" s="849">
        <v>45901</v>
      </c>
      <c r="M542" s="218" t="s">
        <v>9974</v>
      </c>
      <c r="N542" s="855" t="s">
        <v>5539</v>
      </c>
      <c r="O542" s="849">
        <v>45992</v>
      </c>
      <c r="P542" s="859"/>
      <c r="Q542" s="865" t="s">
        <v>3748</v>
      </c>
      <c r="R542" s="849">
        <v>45994</v>
      </c>
      <c r="S542" s="218" t="s">
        <v>11500</v>
      </c>
      <c r="T542" s="855"/>
      <c r="U542" s="855"/>
      <c r="V542" s="853"/>
      <c r="W542" s="856"/>
      <c r="X542" s="852"/>
      <c r="Y542" s="218"/>
      <c r="Z542" s="851"/>
      <c r="AA542" s="852"/>
      <c r="AB542" s="859"/>
      <c r="AC542" s="856"/>
      <c r="AD542" s="851"/>
      <c r="AE542" s="851"/>
      <c r="AF542" s="851"/>
      <c r="AG542" s="851"/>
      <c r="AH542" s="859"/>
      <c r="AI542" s="856"/>
      <c r="AJ542" s="851"/>
      <c r="AK542" s="851"/>
      <c r="AL542" s="851"/>
      <c r="AM542" s="851"/>
    </row>
    <row r="543" spans="1:39" s="725" customFormat="1" ht="15" x14ac:dyDescent="0.25">
      <c r="A543" s="948" t="s">
        <v>8263</v>
      </c>
      <c r="B543" s="855"/>
      <c r="C543" s="855" t="s">
        <v>8257</v>
      </c>
      <c r="D543" s="851" t="s">
        <v>9972</v>
      </c>
      <c r="E543" s="847" t="s">
        <v>9987</v>
      </c>
      <c r="F543" s="813">
        <f t="shared" si="67"/>
        <v>45994</v>
      </c>
      <c r="G543" s="814" t="str">
        <f t="shared" si="61"/>
        <v>A</v>
      </c>
      <c r="H543" s="941" t="str">
        <f t="shared" si="62"/>
        <v>MR_DER-1421_25</v>
      </c>
      <c r="I543" s="816" t="str">
        <f t="shared" si="63"/>
        <v>ND</v>
      </c>
      <c r="J543" s="816" t="str">
        <f t="shared" si="64"/>
        <v>ND</v>
      </c>
      <c r="K543" s="848" t="s">
        <v>3730</v>
      </c>
      <c r="L543" s="849">
        <v>45901</v>
      </c>
      <c r="M543" s="218" t="s">
        <v>9974</v>
      </c>
      <c r="N543" s="855" t="s">
        <v>5539</v>
      </c>
      <c r="O543" s="849">
        <v>45992</v>
      </c>
      <c r="P543" s="859"/>
      <c r="Q543" s="865" t="s">
        <v>3748</v>
      </c>
      <c r="R543" s="849">
        <v>45994</v>
      </c>
      <c r="S543" s="218" t="s">
        <v>11500</v>
      </c>
      <c r="T543" s="855"/>
      <c r="U543" s="855"/>
      <c r="V543" s="853"/>
      <c r="W543" s="856"/>
      <c r="X543" s="852"/>
      <c r="Y543" s="218"/>
      <c r="Z543" s="851"/>
      <c r="AA543" s="852"/>
      <c r="AB543" s="859"/>
      <c r="AC543" s="856"/>
      <c r="AD543" s="851"/>
      <c r="AE543" s="851"/>
      <c r="AF543" s="851"/>
      <c r="AG543" s="851"/>
      <c r="AH543" s="859"/>
      <c r="AI543" s="856"/>
      <c r="AJ543" s="851"/>
      <c r="AK543" s="851"/>
      <c r="AL543" s="851"/>
      <c r="AM543" s="851"/>
    </row>
    <row r="544" spans="1:39" s="725" customFormat="1" ht="15" x14ac:dyDescent="0.25">
      <c r="A544" s="948" t="s">
        <v>8263</v>
      </c>
      <c r="B544" s="855"/>
      <c r="C544" s="855" t="s">
        <v>8257</v>
      </c>
      <c r="D544" s="851" t="s">
        <v>9972</v>
      </c>
      <c r="E544" s="847" t="s">
        <v>9988</v>
      </c>
      <c r="F544" s="813">
        <f t="shared" si="67"/>
        <v>45994</v>
      </c>
      <c r="G544" s="814" t="str">
        <f t="shared" si="61"/>
        <v>A</v>
      </c>
      <c r="H544" s="941" t="str">
        <f t="shared" si="62"/>
        <v>MR_DER-1421_25</v>
      </c>
      <c r="I544" s="816" t="str">
        <f t="shared" si="63"/>
        <v>ND</v>
      </c>
      <c r="J544" s="816" t="str">
        <f t="shared" si="64"/>
        <v>ND</v>
      </c>
      <c r="K544" s="848" t="s">
        <v>3730</v>
      </c>
      <c r="L544" s="849">
        <v>45901</v>
      </c>
      <c r="M544" s="218" t="s">
        <v>9974</v>
      </c>
      <c r="N544" s="855" t="s">
        <v>5539</v>
      </c>
      <c r="O544" s="849">
        <v>45992</v>
      </c>
      <c r="P544" s="859"/>
      <c r="Q544" s="865" t="s">
        <v>3748</v>
      </c>
      <c r="R544" s="849">
        <v>45994</v>
      </c>
      <c r="S544" s="218" t="s">
        <v>11500</v>
      </c>
      <c r="T544" s="855"/>
      <c r="U544" s="855"/>
      <c r="V544" s="853"/>
      <c r="W544" s="856"/>
      <c r="X544" s="852"/>
      <c r="Y544" s="1316"/>
      <c r="Z544" s="851"/>
      <c r="AA544" s="852"/>
      <c r="AB544" s="859"/>
      <c r="AC544" s="856"/>
      <c r="AD544" s="851"/>
      <c r="AE544" s="851"/>
      <c r="AF544" s="851"/>
      <c r="AG544" s="851"/>
      <c r="AH544" s="859"/>
      <c r="AI544" s="856"/>
      <c r="AJ544" s="851"/>
      <c r="AL544" s="851"/>
      <c r="AM544" s="851"/>
    </row>
    <row r="545" spans="1:48" s="725" customFormat="1" ht="15" x14ac:dyDescent="0.25">
      <c r="A545" s="948" t="s">
        <v>8263</v>
      </c>
      <c r="B545" s="855"/>
      <c r="C545" s="855" t="s">
        <v>8257</v>
      </c>
      <c r="D545" s="851" t="s">
        <v>9972</v>
      </c>
      <c r="E545" s="847" t="s">
        <v>9989</v>
      </c>
      <c r="F545" s="813">
        <f t="shared" si="67"/>
        <v>45994</v>
      </c>
      <c r="G545" s="814" t="str">
        <f t="shared" si="61"/>
        <v>A</v>
      </c>
      <c r="H545" s="941" t="str">
        <f t="shared" si="62"/>
        <v>MR_DER-1421_25</v>
      </c>
      <c r="I545" s="816" t="str">
        <f t="shared" si="63"/>
        <v>ND</v>
      </c>
      <c r="J545" s="816" t="str">
        <f t="shared" si="64"/>
        <v>ND</v>
      </c>
      <c r="K545" s="848" t="s">
        <v>3730</v>
      </c>
      <c r="L545" s="849">
        <v>45901</v>
      </c>
      <c r="M545" s="218" t="s">
        <v>9974</v>
      </c>
      <c r="N545" s="855" t="s">
        <v>5539</v>
      </c>
      <c r="O545" s="849">
        <v>45992</v>
      </c>
      <c r="P545" s="859"/>
      <c r="Q545" s="865" t="s">
        <v>3748</v>
      </c>
      <c r="R545" s="849">
        <v>45994</v>
      </c>
      <c r="S545" s="218" t="s">
        <v>11500</v>
      </c>
      <c r="T545" s="855"/>
      <c r="U545" s="855"/>
      <c r="V545" s="853"/>
      <c r="W545" s="856"/>
      <c r="X545" s="852"/>
      <c r="Y545" s="1316"/>
      <c r="Z545" s="851"/>
      <c r="AA545" s="852"/>
      <c r="AB545" s="859"/>
      <c r="AC545" s="856"/>
      <c r="AD545" s="851"/>
      <c r="AE545" s="851"/>
      <c r="AF545" s="851"/>
      <c r="AG545" s="851"/>
      <c r="AH545" s="859"/>
      <c r="AI545" s="856"/>
      <c r="AJ545" s="851"/>
      <c r="AL545" s="851"/>
      <c r="AM545" s="851"/>
    </row>
    <row r="546" spans="1:48" s="725" customFormat="1" ht="11.25" customHeight="1" x14ac:dyDescent="0.25">
      <c r="A546" s="948" t="s">
        <v>8263</v>
      </c>
      <c r="B546" s="855"/>
      <c r="C546" s="855" t="s">
        <v>8257</v>
      </c>
      <c r="D546" s="851" t="s">
        <v>9972</v>
      </c>
      <c r="E546" s="847" t="s">
        <v>9990</v>
      </c>
      <c r="F546" s="813">
        <f t="shared" si="67"/>
        <v>45994</v>
      </c>
      <c r="G546" s="814" t="str">
        <f t="shared" si="61"/>
        <v>A</v>
      </c>
      <c r="H546" s="941" t="str">
        <f t="shared" si="62"/>
        <v>MR_DER-1421_25</v>
      </c>
      <c r="I546" s="816" t="str">
        <f t="shared" si="63"/>
        <v>ND</v>
      </c>
      <c r="J546" s="816" t="str">
        <f t="shared" si="64"/>
        <v>ND</v>
      </c>
      <c r="K546" s="848" t="s">
        <v>3730</v>
      </c>
      <c r="L546" s="849">
        <v>45901</v>
      </c>
      <c r="M546" s="218" t="s">
        <v>9974</v>
      </c>
      <c r="N546" s="855" t="s">
        <v>5539</v>
      </c>
      <c r="O546" s="849">
        <v>45992</v>
      </c>
      <c r="P546" s="859"/>
      <c r="Q546" s="865" t="s">
        <v>3748</v>
      </c>
      <c r="R546" s="849">
        <v>45994</v>
      </c>
      <c r="S546" s="218" t="s">
        <v>11500</v>
      </c>
      <c r="T546" s="855"/>
      <c r="U546" s="855"/>
      <c r="V546" s="853"/>
      <c r="W546" s="856"/>
      <c r="X546" s="852"/>
      <c r="Y546" s="1316"/>
      <c r="Z546" s="851"/>
      <c r="AA546" s="852"/>
      <c r="AB546" s="859"/>
      <c r="AC546" s="856"/>
      <c r="AD546" s="851"/>
      <c r="AE546" s="851"/>
      <c r="AF546" s="851"/>
      <c r="AG546" s="851"/>
      <c r="AH546" s="859"/>
      <c r="AI546" s="856"/>
      <c r="AJ546" s="851"/>
      <c r="AK546" s="851"/>
      <c r="AL546" s="851"/>
      <c r="AM546" s="851"/>
    </row>
    <row r="547" spans="1:48" s="725" customFormat="1" ht="15" x14ac:dyDescent="0.25">
      <c r="A547" s="948" t="s">
        <v>8263</v>
      </c>
      <c r="B547" s="855"/>
      <c r="C547" s="855" t="s">
        <v>8257</v>
      </c>
      <c r="D547" s="851" t="s">
        <v>9972</v>
      </c>
      <c r="E547" s="847" t="s">
        <v>9991</v>
      </c>
      <c r="F547" s="813">
        <f t="shared" si="67"/>
        <v>45994</v>
      </c>
      <c r="G547" s="814" t="str">
        <f t="shared" si="61"/>
        <v>A</v>
      </c>
      <c r="H547" s="941" t="str">
        <f t="shared" si="62"/>
        <v>MR_DER-1421_25</v>
      </c>
      <c r="I547" s="816" t="str">
        <f t="shared" si="63"/>
        <v>ND</v>
      </c>
      <c r="J547" s="816" t="str">
        <f t="shared" si="64"/>
        <v>ND</v>
      </c>
      <c r="K547" s="848" t="s">
        <v>3730</v>
      </c>
      <c r="L547" s="849">
        <v>45901</v>
      </c>
      <c r="M547" s="218" t="s">
        <v>9974</v>
      </c>
      <c r="N547" s="855" t="s">
        <v>5539</v>
      </c>
      <c r="O547" s="849">
        <v>45992</v>
      </c>
      <c r="P547" s="859"/>
      <c r="Q547" s="865" t="s">
        <v>3748</v>
      </c>
      <c r="R547" s="849">
        <v>45994</v>
      </c>
      <c r="S547" s="218" t="s">
        <v>11500</v>
      </c>
      <c r="T547" s="855"/>
      <c r="U547" s="855"/>
      <c r="V547" s="853"/>
      <c r="W547" s="856"/>
      <c r="X547" s="852"/>
      <c r="Y547" s="218"/>
      <c r="Z547" s="851"/>
      <c r="AA547" s="852"/>
      <c r="AB547" s="859"/>
      <c r="AC547" s="856"/>
      <c r="AD547" s="851"/>
      <c r="AE547" s="851"/>
      <c r="AF547" s="851"/>
      <c r="AG547" s="851"/>
      <c r="AH547" s="859"/>
      <c r="AI547" s="856"/>
      <c r="AJ547" s="851"/>
      <c r="AK547" s="851"/>
      <c r="AL547" s="851"/>
      <c r="AM547" s="851"/>
    </row>
    <row r="548" spans="1:48" s="725" customFormat="1" ht="15" x14ac:dyDescent="0.25">
      <c r="A548" s="948" t="s">
        <v>8263</v>
      </c>
      <c r="B548" s="855"/>
      <c r="C548" s="855" t="s">
        <v>8257</v>
      </c>
      <c r="D548" s="851" t="s">
        <v>9972</v>
      </c>
      <c r="E548" s="847" t="s">
        <v>9992</v>
      </c>
      <c r="F548" s="813">
        <f t="shared" si="67"/>
        <v>45994</v>
      </c>
      <c r="G548" s="814" t="str">
        <f t="shared" si="61"/>
        <v>A</v>
      </c>
      <c r="H548" s="941" t="str">
        <f t="shared" si="62"/>
        <v>MR_DER-1421_25</v>
      </c>
      <c r="I548" s="816" t="str">
        <f t="shared" si="63"/>
        <v>ND</v>
      </c>
      <c r="J548" s="816" t="str">
        <f t="shared" si="64"/>
        <v>ND</v>
      </c>
      <c r="K548" s="848" t="s">
        <v>3730</v>
      </c>
      <c r="L548" s="849">
        <v>45901</v>
      </c>
      <c r="M548" s="218" t="s">
        <v>9974</v>
      </c>
      <c r="N548" s="855" t="s">
        <v>5539</v>
      </c>
      <c r="O548" s="849">
        <v>45992</v>
      </c>
      <c r="P548" s="859"/>
      <c r="Q548" s="865" t="s">
        <v>3748</v>
      </c>
      <c r="R548" s="849">
        <v>45994</v>
      </c>
      <c r="S548" s="218" t="s">
        <v>11500</v>
      </c>
      <c r="T548" s="855"/>
      <c r="U548" s="855"/>
      <c r="V548" s="853"/>
      <c r="W548" s="856"/>
      <c r="X548" s="852"/>
      <c r="Y548" s="218"/>
      <c r="Z548" s="851"/>
      <c r="AA548" s="852"/>
      <c r="AB548" s="859"/>
      <c r="AC548" s="856"/>
      <c r="AD548" s="851"/>
      <c r="AE548" s="851"/>
      <c r="AF548" s="851"/>
      <c r="AG548" s="851"/>
      <c r="AH548" s="859"/>
      <c r="AI548" s="856"/>
      <c r="AJ548" s="851"/>
      <c r="AK548" s="851"/>
      <c r="AL548" s="851"/>
      <c r="AM548" s="851"/>
    </row>
    <row r="549" spans="1:48" s="725" customFormat="1" ht="15" x14ac:dyDescent="0.25">
      <c r="A549" s="948" t="s">
        <v>8263</v>
      </c>
      <c r="B549" s="855"/>
      <c r="C549" s="855" t="s">
        <v>8257</v>
      </c>
      <c r="D549" s="851" t="s">
        <v>9972</v>
      </c>
      <c r="E549" s="847" t="s">
        <v>9993</v>
      </c>
      <c r="F549" s="813">
        <f t="shared" si="67"/>
        <v>45994</v>
      </c>
      <c r="G549" s="814" t="str">
        <f t="shared" si="61"/>
        <v>A</v>
      </c>
      <c r="H549" s="941" t="str">
        <f t="shared" si="62"/>
        <v>MR_DER-1421_25</v>
      </c>
      <c r="I549" s="816" t="str">
        <f t="shared" si="63"/>
        <v>ND</v>
      </c>
      <c r="J549" s="816" t="str">
        <f t="shared" si="64"/>
        <v>ND</v>
      </c>
      <c r="K549" s="848" t="s">
        <v>3730</v>
      </c>
      <c r="L549" s="849">
        <v>45901</v>
      </c>
      <c r="M549" s="218" t="s">
        <v>9974</v>
      </c>
      <c r="N549" s="855" t="s">
        <v>5539</v>
      </c>
      <c r="O549" s="849">
        <v>45992</v>
      </c>
      <c r="P549" s="859"/>
      <c r="Q549" s="865" t="s">
        <v>3748</v>
      </c>
      <c r="R549" s="849">
        <v>45994</v>
      </c>
      <c r="S549" s="218" t="s">
        <v>11500</v>
      </c>
      <c r="T549" s="855"/>
      <c r="U549" s="855"/>
      <c r="V549" s="853"/>
      <c r="W549" s="856"/>
      <c r="X549" s="852"/>
      <c r="Y549" s="1316"/>
      <c r="Z549" s="851"/>
      <c r="AA549" s="852"/>
      <c r="AB549" s="859"/>
      <c r="AC549" s="856"/>
      <c r="AD549" s="851"/>
      <c r="AE549" s="851"/>
      <c r="AF549" s="851"/>
      <c r="AG549" s="851"/>
      <c r="AH549" s="859"/>
      <c r="AI549" s="856"/>
      <c r="AJ549" s="851"/>
      <c r="AL549" s="851"/>
      <c r="AM549" s="851"/>
    </row>
    <row r="550" spans="1:48" s="725" customFormat="1" ht="15" x14ac:dyDescent="0.25">
      <c r="A550" s="948" t="s">
        <v>8263</v>
      </c>
      <c r="B550" s="855"/>
      <c r="C550" s="855" t="s">
        <v>8257</v>
      </c>
      <c r="D550" s="851" t="s">
        <v>9972</v>
      </c>
      <c r="E550" s="847" t="s">
        <v>9994</v>
      </c>
      <c r="F550" s="813">
        <f t="shared" si="67"/>
        <v>45994</v>
      </c>
      <c r="G550" s="814" t="str">
        <f t="shared" si="61"/>
        <v>A</v>
      </c>
      <c r="H550" s="941" t="str">
        <f t="shared" si="62"/>
        <v>MR_DER-1421_25</v>
      </c>
      <c r="I550" s="816" t="str">
        <f t="shared" si="63"/>
        <v>ND</v>
      </c>
      <c r="J550" s="816" t="str">
        <f t="shared" si="64"/>
        <v>ND</v>
      </c>
      <c r="K550" s="848" t="s">
        <v>3730</v>
      </c>
      <c r="L550" s="849">
        <v>45901</v>
      </c>
      <c r="M550" s="218" t="s">
        <v>9974</v>
      </c>
      <c r="N550" s="855" t="s">
        <v>5539</v>
      </c>
      <c r="O550" s="849">
        <v>45992</v>
      </c>
      <c r="P550" s="859"/>
      <c r="Q550" s="865" t="s">
        <v>3748</v>
      </c>
      <c r="R550" s="849">
        <v>45994</v>
      </c>
      <c r="S550" s="218" t="s">
        <v>11500</v>
      </c>
      <c r="T550" s="855"/>
      <c r="U550" s="855"/>
      <c r="V550" s="853"/>
      <c r="W550" s="856"/>
      <c r="X550" s="852"/>
      <c r="Y550" s="218"/>
      <c r="Z550" s="851"/>
      <c r="AA550" s="852"/>
      <c r="AB550" s="859"/>
      <c r="AC550" s="856"/>
      <c r="AD550" s="851"/>
      <c r="AE550" s="851"/>
      <c r="AF550" s="851"/>
      <c r="AG550" s="851"/>
      <c r="AH550" s="859"/>
      <c r="AI550" s="856"/>
      <c r="AJ550" s="851"/>
      <c r="AK550" s="851"/>
      <c r="AL550" s="851"/>
      <c r="AM550" s="851"/>
    </row>
    <row r="551" spans="1:48" s="725" customFormat="1" ht="15" x14ac:dyDescent="0.25">
      <c r="A551" s="948" t="s">
        <v>8263</v>
      </c>
      <c r="B551" s="855"/>
      <c r="C551" s="855" t="s">
        <v>8257</v>
      </c>
      <c r="D551" s="851" t="s">
        <v>9972</v>
      </c>
      <c r="E551" s="847" t="s">
        <v>9995</v>
      </c>
      <c r="F551" s="813">
        <f t="shared" si="67"/>
        <v>45994</v>
      </c>
      <c r="G551" s="814" t="str">
        <f t="shared" si="61"/>
        <v>A</v>
      </c>
      <c r="H551" s="941" t="str">
        <f t="shared" si="62"/>
        <v>MR_DER-1421_25</v>
      </c>
      <c r="I551" s="816" t="str">
        <f t="shared" si="63"/>
        <v>ND</v>
      </c>
      <c r="J551" s="816" t="str">
        <f t="shared" si="64"/>
        <v>ND</v>
      </c>
      <c r="K551" s="848" t="s">
        <v>3730</v>
      </c>
      <c r="L551" s="849">
        <v>45901</v>
      </c>
      <c r="M551" s="218" t="s">
        <v>9974</v>
      </c>
      <c r="N551" s="855" t="s">
        <v>5539</v>
      </c>
      <c r="O551" s="849">
        <v>45992</v>
      </c>
      <c r="P551" s="859"/>
      <c r="Q551" s="865" t="s">
        <v>3748</v>
      </c>
      <c r="R551" s="849">
        <v>45994</v>
      </c>
      <c r="S551" s="218" t="s">
        <v>11500</v>
      </c>
      <c r="T551" s="855"/>
      <c r="U551" s="855"/>
      <c r="V551" s="853"/>
      <c r="W551" s="856"/>
      <c r="X551" s="852"/>
      <c r="Y551" s="1316"/>
      <c r="Z551" s="851"/>
      <c r="AA551" s="852"/>
      <c r="AB551" s="859"/>
      <c r="AC551" s="856"/>
      <c r="AD551" s="851"/>
      <c r="AF551" s="851"/>
      <c r="AG551" s="851"/>
      <c r="AH551" s="859"/>
      <c r="AI551" s="856"/>
      <c r="AJ551" s="851"/>
      <c r="AK551" s="851"/>
      <c r="AL551" s="851"/>
      <c r="AM551" s="851"/>
    </row>
    <row r="552" spans="1:48" s="725" customFormat="1" ht="15" x14ac:dyDescent="0.25">
      <c r="A552" s="948" t="s">
        <v>8263</v>
      </c>
      <c r="B552" s="855"/>
      <c r="C552" s="855" t="s">
        <v>8257</v>
      </c>
      <c r="D552" s="851" t="s">
        <v>9972</v>
      </c>
      <c r="E552" s="847" t="s">
        <v>9996</v>
      </c>
      <c r="F552" s="813">
        <f t="shared" si="67"/>
        <v>45994</v>
      </c>
      <c r="G552" s="814" t="str">
        <f t="shared" si="61"/>
        <v>A</v>
      </c>
      <c r="H552" s="941" t="str">
        <f t="shared" si="62"/>
        <v>MR_DER-1421_25</v>
      </c>
      <c r="I552" s="816" t="str">
        <f t="shared" si="63"/>
        <v>ND</v>
      </c>
      <c r="J552" s="816" t="str">
        <f t="shared" si="64"/>
        <v>ND</v>
      </c>
      <c r="K552" s="848" t="s">
        <v>3730</v>
      </c>
      <c r="L552" s="849">
        <v>45901</v>
      </c>
      <c r="M552" s="218" t="s">
        <v>9974</v>
      </c>
      <c r="N552" s="855" t="s">
        <v>5539</v>
      </c>
      <c r="O552" s="849">
        <v>45992</v>
      </c>
      <c r="P552" s="859"/>
      <c r="Q552" s="865" t="s">
        <v>3748</v>
      </c>
      <c r="R552" s="849">
        <v>45994</v>
      </c>
      <c r="S552" s="218" t="s">
        <v>11500</v>
      </c>
      <c r="T552" s="855"/>
      <c r="U552" s="855"/>
      <c r="V552" s="853"/>
      <c r="W552" s="856"/>
      <c r="X552" s="852"/>
      <c r="Y552" s="1316"/>
      <c r="Z552" s="851"/>
      <c r="AA552" s="852"/>
      <c r="AB552" s="859"/>
      <c r="AC552" s="856"/>
      <c r="AD552" s="851"/>
      <c r="AF552" s="851"/>
      <c r="AG552" s="851"/>
      <c r="AH552" s="859"/>
      <c r="AI552" s="856"/>
      <c r="AJ552" s="851"/>
      <c r="AK552" s="851"/>
      <c r="AL552" s="851"/>
      <c r="AM552" s="851"/>
    </row>
    <row r="553" spans="1:48" s="725" customFormat="1" ht="15" x14ac:dyDescent="0.25">
      <c r="A553" s="948" t="s">
        <v>8263</v>
      </c>
      <c r="B553" s="855"/>
      <c r="C553" s="855" t="s">
        <v>8257</v>
      </c>
      <c r="D553" s="851" t="s">
        <v>9972</v>
      </c>
      <c r="E553" s="847" t="s">
        <v>9997</v>
      </c>
      <c r="F553" s="813">
        <f t="shared" si="67"/>
        <v>45994</v>
      </c>
      <c r="G553" s="814" t="str">
        <f t="shared" si="61"/>
        <v>A</v>
      </c>
      <c r="H553" s="941" t="str">
        <f t="shared" si="62"/>
        <v>MR_DER-1421_25</v>
      </c>
      <c r="I553" s="816" t="str">
        <f t="shared" si="63"/>
        <v>ND</v>
      </c>
      <c r="J553" s="816" t="str">
        <f t="shared" si="64"/>
        <v>ND</v>
      </c>
      <c r="K553" s="848" t="s">
        <v>3730</v>
      </c>
      <c r="L553" s="849">
        <v>45901</v>
      </c>
      <c r="M553" s="218" t="s">
        <v>9974</v>
      </c>
      <c r="N553" s="855" t="s">
        <v>5539</v>
      </c>
      <c r="O553" s="849">
        <v>45992</v>
      </c>
      <c r="P553" s="859"/>
      <c r="Q553" s="865" t="s">
        <v>3748</v>
      </c>
      <c r="R553" s="849">
        <v>45994</v>
      </c>
      <c r="S553" s="218" t="s">
        <v>11500</v>
      </c>
      <c r="T553" s="855"/>
      <c r="U553" s="855"/>
      <c r="V553" s="853"/>
      <c r="W553" s="856"/>
      <c r="X553" s="852"/>
      <c r="Y553" s="1316"/>
      <c r="Z553" s="851"/>
      <c r="AA553" s="852"/>
      <c r="AB553" s="859"/>
      <c r="AC553" s="856"/>
      <c r="AD553" s="851"/>
      <c r="AF553" s="851"/>
      <c r="AG553" s="851"/>
      <c r="AH553" s="859"/>
      <c r="AI553" s="856"/>
      <c r="AJ553" s="851"/>
      <c r="AK553" s="851"/>
      <c r="AL553" s="851"/>
      <c r="AM553" s="851"/>
    </row>
    <row r="554" spans="1:48" s="725" customFormat="1" ht="15" x14ac:dyDescent="0.25">
      <c r="A554" s="948" t="s">
        <v>8263</v>
      </c>
      <c r="B554" s="855"/>
      <c r="C554" s="855" t="s">
        <v>8257</v>
      </c>
      <c r="D554" s="851" t="s">
        <v>9972</v>
      </c>
      <c r="E554" s="847" t="s">
        <v>9998</v>
      </c>
      <c r="F554" s="813">
        <f t="shared" si="67"/>
        <v>45994</v>
      </c>
      <c r="G554" s="814" t="str">
        <f t="shared" si="61"/>
        <v>A</v>
      </c>
      <c r="H554" s="941" t="str">
        <f t="shared" si="62"/>
        <v>MR_DER-1421_25</v>
      </c>
      <c r="I554" s="816" t="str">
        <f t="shared" si="63"/>
        <v>ND</v>
      </c>
      <c r="J554" s="816" t="str">
        <f t="shared" si="64"/>
        <v>ND</v>
      </c>
      <c r="K554" s="848" t="s">
        <v>3730</v>
      </c>
      <c r="L554" s="849">
        <v>45901</v>
      </c>
      <c r="M554" s="218" t="s">
        <v>9974</v>
      </c>
      <c r="N554" s="855" t="s">
        <v>5539</v>
      </c>
      <c r="O554" s="849">
        <v>45992</v>
      </c>
      <c r="P554" s="859"/>
      <c r="Q554" s="865" t="s">
        <v>3748</v>
      </c>
      <c r="R554" s="849">
        <v>45994</v>
      </c>
      <c r="S554" s="218" t="s">
        <v>11500</v>
      </c>
      <c r="T554" s="855"/>
      <c r="U554" s="855"/>
      <c r="V554" s="853"/>
      <c r="W554" s="856"/>
      <c r="X554" s="852"/>
      <c r="Y554" s="218"/>
      <c r="Z554" s="851"/>
      <c r="AA554" s="852"/>
      <c r="AB554" s="859"/>
      <c r="AC554" s="856"/>
      <c r="AD554" s="851"/>
      <c r="AF554" s="851"/>
      <c r="AG554" s="851"/>
      <c r="AI554" s="856"/>
      <c r="AJ554" s="851"/>
      <c r="AL554" s="851"/>
      <c r="AM554" s="851"/>
      <c r="AO554" s="856"/>
      <c r="AP554" s="851"/>
      <c r="AU554" s="856"/>
      <c r="AV554" s="851"/>
    </row>
    <row r="555" spans="1:48" s="725" customFormat="1" ht="15" x14ac:dyDescent="0.25">
      <c r="A555" s="948" t="s">
        <v>8263</v>
      </c>
      <c r="B555" s="855"/>
      <c r="C555" s="855" t="s">
        <v>8257</v>
      </c>
      <c r="D555" s="851" t="s">
        <v>9972</v>
      </c>
      <c r="E555" s="847" t="s">
        <v>9999</v>
      </c>
      <c r="F555" s="813">
        <f t="shared" si="67"/>
        <v>45994</v>
      </c>
      <c r="G555" s="814" t="str">
        <f t="shared" si="61"/>
        <v>A</v>
      </c>
      <c r="H555" s="941" t="str">
        <f t="shared" si="62"/>
        <v>MR_DER-1421_25</v>
      </c>
      <c r="I555" s="816" t="str">
        <f t="shared" si="63"/>
        <v>ND</v>
      </c>
      <c r="J555" s="816" t="str">
        <f t="shared" si="64"/>
        <v>ND</v>
      </c>
      <c r="K555" s="848" t="s">
        <v>3730</v>
      </c>
      <c r="L555" s="849">
        <v>45901</v>
      </c>
      <c r="M555" s="218" t="s">
        <v>9974</v>
      </c>
      <c r="N555" s="855" t="s">
        <v>5539</v>
      </c>
      <c r="O555" s="849">
        <v>45992</v>
      </c>
      <c r="P555" s="859"/>
      <c r="Q555" s="865" t="s">
        <v>3748</v>
      </c>
      <c r="R555" s="849">
        <v>45994</v>
      </c>
      <c r="S555" s="218" t="s">
        <v>11500</v>
      </c>
      <c r="T555" s="855"/>
      <c r="U555" s="855"/>
      <c r="V555" s="853"/>
      <c r="W555" s="856"/>
      <c r="X555" s="852"/>
      <c r="Y555" s="218"/>
      <c r="Z555" s="851"/>
      <c r="AA555" s="852"/>
      <c r="AB555" s="859"/>
      <c r="AC555" s="856"/>
      <c r="AD555" s="851"/>
      <c r="AE555" s="851"/>
      <c r="AF555" s="851"/>
      <c r="AG555" s="851"/>
      <c r="AH555" s="859"/>
      <c r="AI555" s="856"/>
      <c r="AJ555" s="851"/>
      <c r="AK555" s="851"/>
      <c r="AL555" s="851"/>
      <c r="AM555" s="851"/>
    </row>
    <row r="556" spans="1:48" s="725" customFormat="1" ht="15" x14ac:dyDescent="0.25">
      <c r="A556" s="948" t="s">
        <v>8263</v>
      </c>
      <c r="B556" s="855"/>
      <c r="C556" s="855" t="s">
        <v>8257</v>
      </c>
      <c r="D556" s="851" t="s">
        <v>9972</v>
      </c>
      <c r="E556" s="847" t="s">
        <v>10000</v>
      </c>
      <c r="F556" s="813">
        <f t="shared" si="67"/>
        <v>45994</v>
      </c>
      <c r="G556" s="814" t="str">
        <f t="shared" si="61"/>
        <v>A</v>
      </c>
      <c r="H556" s="941" t="str">
        <f t="shared" si="62"/>
        <v>MR_DER-1421_25</v>
      </c>
      <c r="I556" s="816" t="str">
        <f t="shared" si="63"/>
        <v>ND</v>
      </c>
      <c r="J556" s="816" t="str">
        <f t="shared" si="64"/>
        <v>ND</v>
      </c>
      <c r="K556" s="848" t="s">
        <v>3730</v>
      </c>
      <c r="L556" s="849">
        <v>45901</v>
      </c>
      <c r="M556" s="218" t="s">
        <v>9974</v>
      </c>
      <c r="N556" s="855" t="s">
        <v>5539</v>
      </c>
      <c r="O556" s="849">
        <v>45992</v>
      </c>
      <c r="P556" s="859"/>
      <c r="Q556" s="865" t="s">
        <v>3748</v>
      </c>
      <c r="R556" s="849">
        <v>45994</v>
      </c>
      <c r="S556" s="218" t="s">
        <v>11500</v>
      </c>
      <c r="T556" s="855"/>
      <c r="U556" s="855"/>
      <c r="V556" s="853"/>
      <c r="W556" s="856"/>
      <c r="X556" s="852"/>
      <c r="Y556" s="218"/>
      <c r="Z556" s="851"/>
      <c r="AA556" s="852"/>
      <c r="AB556" s="859"/>
      <c r="AC556" s="856"/>
      <c r="AD556" s="851"/>
      <c r="AE556" s="851"/>
      <c r="AF556" s="851"/>
      <c r="AG556" s="851"/>
      <c r="AH556" s="859"/>
      <c r="AI556" s="856"/>
      <c r="AJ556" s="851"/>
      <c r="AK556" s="851"/>
      <c r="AL556" s="851"/>
      <c r="AM556" s="851"/>
    </row>
    <row r="557" spans="1:48" s="725" customFormat="1" ht="15" x14ac:dyDescent="0.25">
      <c r="A557" s="948" t="s">
        <v>8263</v>
      </c>
      <c r="B557" s="855"/>
      <c r="C557" s="855" t="s">
        <v>8257</v>
      </c>
      <c r="D557" s="851" t="s">
        <v>9972</v>
      </c>
      <c r="E557" s="847" t="s">
        <v>10001</v>
      </c>
      <c r="F557" s="813">
        <f t="shared" si="67"/>
        <v>45994</v>
      </c>
      <c r="G557" s="814" t="str">
        <f t="shared" si="61"/>
        <v>A</v>
      </c>
      <c r="H557" s="941" t="str">
        <f t="shared" si="62"/>
        <v>MR_DER-1421_25</v>
      </c>
      <c r="I557" s="816" t="str">
        <f t="shared" si="63"/>
        <v>ND</v>
      </c>
      <c r="J557" s="816" t="str">
        <f t="shared" si="64"/>
        <v>ND</v>
      </c>
      <c r="K557" s="848" t="s">
        <v>3730</v>
      </c>
      <c r="L557" s="849">
        <v>45901</v>
      </c>
      <c r="M557" s="218" t="s">
        <v>9974</v>
      </c>
      <c r="N557" s="855" t="s">
        <v>5539</v>
      </c>
      <c r="O557" s="849">
        <v>45992</v>
      </c>
      <c r="P557" s="859"/>
      <c r="Q557" s="865" t="s">
        <v>3748</v>
      </c>
      <c r="R557" s="849">
        <v>45994</v>
      </c>
      <c r="S557" s="218" t="s">
        <v>11500</v>
      </c>
      <c r="T557" s="855"/>
      <c r="U557" s="855"/>
      <c r="V557" s="853"/>
      <c r="W557" s="856"/>
      <c r="X557" s="852"/>
      <c r="Y557" s="218"/>
      <c r="Z557" s="851"/>
      <c r="AA557" s="852"/>
      <c r="AB557" s="859"/>
      <c r="AC557" s="856"/>
      <c r="AD557" s="851"/>
      <c r="AE557" s="851"/>
      <c r="AF557" s="851"/>
      <c r="AG557" s="851"/>
      <c r="AH557" s="859"/>
      <c r="AI557" s="856"/>
      <c r="AJ557" s="851"/>
      <c r="AK557" s="851"/>
      <c r="AL557" s="851"/>
      <c r="AM557" s="851"/>
    </row>
    <row r="558" spans="1:48" s="725" customFormat="1" ht="15" x14ac:dyDescent="0.25">
      <c r="A558" s="948" t="s">
        <v>8263</v>
      </c>
      <c r="B558" s="855"/>
      <c r="C558" s="855" t="s">
        <v>8257</v>
      </c>
      <c r="D558" s="851" t="s">
        <v>9972</v>
      </c>
      <c r="E558" s="847" t="s">
        <v>10002</v>
      </c>
      <c r="F558" s="813">
        <f t="shared" si="67"/>
        <v>45994</v>
      </c>
      <c r="G558" s="814" t="str">
        <f t="shared" si="61"/>
        <v>A</v>
      </c>
      <c r="H558" s="941" t="str">
        <f t="shared" si="62"/>
        <v>MR_DER-1421_25</v>
      </c>
      <c r="I558" s="816" t="str">
        <f t="shared" si="63"/>
        <v>ND</v>
      </c>
      <c r="J558" s="816" t="str">
        <f t="shared" si="64"/>
        <v>ND</v>
      </c>
      <c r="K558" s="848" t="s">
        <v>3730</v>
      </c>
      <c r="L558" s="849">
        <v>45901</v>
      </c>
      <c r="M558" s="218" t="s">
        <v>9974</v>
      </c>
      <c r="N558" s="855" t="s">
        <v>5539</v>
      </c>
      <c r="O558" s="849">
        <v>45992</v>
      </c>
      <c r="P558" s="859"/>
      <c r="Q558" s="865" t="s">
        <v>3748</v>
      </c>
      <c r="R558" s="849">
        <v>45994</v>
      </c>
      <c r="S558" s="218" t="s">
        <v>11500</v>
      </c>
      <c r="T558" s="855"/>
      <c r="U558" s="855"/>
      <c r="V558" s="853"/>
      <c r="W558" s="856"/>
      <c r="X558" s="852"/>
      <c r="Y558" s="218"/>
      <c r="Z558" s="851"/>
      <c r="AA558" s="852"/>
      <c r="AB558" s="859"/>
      <c r="AC558" s="856"/>
      <c r="AD558" s="851"/>
      <c r="AE558" s="851"/>
      <c r="AF558" s="851"/>
      <c r="AG558" s="851"/>
      <c r="AH558" s="859"/>
      <c r="AI558" s="856"/>
      <c r="AJ558" s="851"/>
      <c r="AK558" s="851"/>
      <c r="AL558" s="851"/>
      <c r="AM558" s="851"/>
    </row>
    <row r="559" spans="1:48" s="725" customFormat="1" ht="15" x14ac:dyDescent="0.25">
      <c r="A559" s="948" t="s">
        <v>8263</v>
      </c>
      <c r="B559" s="855"/>
      <c r="C559" s="855" t="s">
        <v>8257</v>
      </c>
      <c r="D559" s="851" t="s">
        <v>9972</v>
      </c>
      <c r="E559" s="847" t="s">
        <v>10003</v>
      </c>
      <c r="F559" s="813">
        <f t="shared" si="67"/>
        <v>45994</v>
      </c>
      <c r="G559" s="814" t="str">
        <f t="shared" si="61"/>
        <v>A</v>
      </c>
      <c r="H559" s="941" t="str">
        <f t="shared" si="62"/>
        <v>MR_DER-1421_25</v>
      </c>
      <c r="I559" s="816" t="str">
        <f t="shared" si="63"/>
        <v>ND</v>
      </c>
      <c r="J559" s="816" t="str">
        <f t="shared" si="64"/>
        <v>ND</v>
      </c>
      <c r="K559" s="848" t="s">
        <v>3730</v>
      </c>
      <c r="L559" s="849">
        <v>45901</v>
      </c>
      <c r="M559" s="218" t="s">
        <v>9974</v>
      </c>
      <c r="N559" s="855" t="s">
        <v>5539</v>
      </c>
      <c r="O559" s="849">
        <v>45992</v>
      </c>
      <c r="P559" s="859"/>
      <c r="Q559" s="865" t="s">
        <v>3748</v>
      </c>
      <c r="R559" s="849">
        <v>45994</v>
      </c>
      <c r="S559" s="218" t="s">
        <v>11500</v>
      </c>
      <c r="T559" s="855"/>
      <c r="U559" s="855"/>
      <c r="V559" s="853"/>
      <c r="W559" s="856"/>
      <c r="X559" s="852"/>
      <c r="Y559" s="218"/>
      <c r="Z559" s="851"/>
      <c r="AA559" s="852"/>
      <c r="AB559" s="859"/>
      <c r="AC559" s="856"/>
      <c r="AD559" s="851"/>
      <c r="AE559" s="851"/>
      <c r="AF559" s="851"/>
      <c r="AG559" s="851"/>
      <c r="AH559" s="859"/>
      <c r="AI559" s="856"/>
      <c r="AJ559" s="851"/>
      <c r="AK559" s="851"/>
      <c r="AL559" s="851"/>
      <c r="AM559" s="851"/>
    </row>
    <row r="560" spans="1:48" s="725" customFormat="1" ht="15" x14ac:dyDescent="0.25">
      <c r="A560" s="948" t="s">
        <v>8263</v>
      </c>
      <c r="B560" s="855"/>
      <c r="C560" s="855" t="s">
        <v>8257</v>
      </c>
      <c r="D560" s="851" t="s">
        <v>9972</v>
      </c>
      <c r="E560" s="847" t="s">
        <v>10004</v>
      </c>
      <c r="F560" s="813">
        <f t="shared" si="67"/>
        <v>45994</v>
      </c>
      <c r="G560" s="814" t="str">
        <f t="shared" si="61"/>
        <v>A</v>
      </c>
      <c r="H560" s="941" t="str">
        <f t="shared" si="62"/>
        <v>MR_DER-1421_25</v>
      </c>
      <c r="I560" s="816" t="str">
        <f t="shared" si="63"/>
        <v>ND</v>
      </c>
      <c r="J560" s="816" t="str">
        <f t="shared" si="64"/>
        <v>ND</v>
      </c>
      <c r="K560" s="848" t="s">
        <v>3730</v>
      </c>
      <c r="L560" s="849">
        <v>45901</v>
      </c>
      <c r="M560" s="218" t="s">
        <v>9974</v>
      </c>
      <c r="N560" s="855" t="s">
        <v>5539</v>
      </c>
      <c r="O560" s="849">
        <v>45992</v>
      </c>
      <c r="P560" s="859"/>
      <c r="Q560" s="865" t="s">
        <v>3748</v>
      </c>
      <c r="R560" s="849">
        <v>45994</v>
      </c>
      <c r="S560" s="218" t="s">
        <v>11500</v>
      </c>
      <c r="T560" s="855"/>
      <c r="U560" s="855"/>
      <c r="V560" s="853"/>
      <c r="W560" s="856"/>
      <c r="X560" s="852"/>
      <c r="Y560" s="218"/>
      <c r="Z560" s="851"/>
      <c r="AA560" s="852"/>
      <c r="AB560" s="859"/>
      <c r="AC560" s="856"/>
      <c r="AD560" s="851"/>
      <c r="AE560" s="851"/>
      <c r="AF560" s="851"/>
      <c r="AG560" s="851"/>
      <c r="AH560" s="859"/>
      <c r="AI560" s="856"/>
      <c r="AJ560" s="851"/>
      <c r="AK560" s="851"/>
      <c r="AL560" s="851"/>
      <c r="AM560" s="851"/>
    </row>
    <row r="561" spans="1:39" s="725" customFormat="1" ht="15" x14ac:dyDescent="0.25">
      <c r="A561" s="948" t="s">
        <v>8263</v>
      </c>
      <c r="B561" s="855"/>
      <c r="C561" s="855" t="s">
        <v>8257</v>
      </c>
      <c r="D561" s="851" t="s">
        <v>9972</v>
      </c>
      <c r="E561" s="847" t="s">
        <v>10005</v>
      </c>
      <c r="F561" s="813">
        <f t="shared" si="67"/>
        <v>45994</v>
      </c>
      <c r="G561" s="814" t="str">
        <f t="shared" si="61"/>
        <v>A</v>
      </c>
      <c r="H561" s="941" t="str">
        <f t="shared" si="62"/>
        <v>MR_DER-1421_25</v>
      </c>
      <c r="I561" s="816" t="str">
        <f t="shared" si="63"/>
        <v>ND</v>
      </c>
      <c r="J561" s="816" t="str">
        <f t="shared" si="64"/>
        <v>ND</v>
      </c>
      <c r="K561" s="848" t="s">
        <v>3730</v>
      </c>
      <c r="L561" s="849">
        <v>45901</v>
      </c>
      <c r="M561" s="218" t="s">
        <v>9974</v>
      </c>
      <c r="N561" s="855" t="s">
        <v>5539</v>
      </c>
      <c r="O561" s="849">
        <v>45992</v>
      </c>
      <c r="P561" s="859"/>
      <c r="Q561" s="865" t="s">
        <v>3748</v>
      </c>
      <c r="R561" s="849">
        <v>45994</v>
      </c>
      <c r="S561" s="218" t="s">
        <v>11500</v>
      </c>
      <c r="T561" s="855"/>
      <c r="U561" s="855"/>
      <c r="V561" s="853"/>
      <c r="W561" s="856"/>
      <c r="X561" s="852"/>
      <c r="Y561" s="218"/>
      <c r="Z561" s="851"/>
      <c r="AA561" s="852"/>
      <c r="AB561" s="859"/>
      <c r="AC561" s="856"/>
      <c r="AD561" s="851"/>
      <c r="AE561" s="851"/>
      <c r="AF561" s="851"/>
      <c r="AG561" s="851"/>
      <c r="AH561" s="859"/>
      <c r="AI561" s="856"/>
      <c r="AJ561" s="851"/>
      <c r="AK561" s="851"/>
      <c r="AL561" s="851"/>
      <c r="AM561" s="851"/>
    </row>
    <row r="562" spans="1:39" s="725" customFormat="1" ht="15" x14ac:dyDescent="0.25">
      <c r="A562" s="948" t="s">
        <v>8263</v>
      </c>
      <c r="B562" s="855"/>
      <c r="C562" s="855" t="s">
        <v>8257</v>
      </c>
      <c r="D562" s="851" t="s">
        <v>9972</v>
      </c>
      <c r="E562" s="847" t="s">
        <v>10006</v>
      </c>
      <c r="F562" s="813">
        <f t="shared" ref="F562:F588" si="68">IF(L562&lt;&gt;0,MAX(L562,R562,X562,AD562),"NE")</f>
        <v>45994</v>
      </c>
      <c r="G562" s="814" t="str">
        <f t="shared" si="61"/>
        <v>A</v>
      </c>
      <c r="H562" s="941" t="str">
        <f t="shared" si="62"/>
        <v>MR_DER-1421_25</v>
      </c>
      <c r="I562" s="816" t="str">
        <f t="shared" si="63"/>
        <v>ND</v>
      </c>
      <c r="J562" s="816" t="str">
        <f t="shared" si="64"/>
        <v>ND</v>
      </c>
      <c r="K562" s="848" t="s">
        <v>3730</v>
      </c>
      <c r="L562" s="849">
        <v>45901</v>
      </c>
      <c r="M562" s="218" t="s">
        <v>9974</v>
      </c>
      <c r="N562" s="855" t="s">
        <v>5539</v>
      </c>
      <c r="O562" s="849">
        <v>45992</v>
      </c>
      <c r="P562" s="859"/>
      <c r="Q562" s="865" t="s">
        <v>3748</v>
      </c>
      <c r="R562" s="849">
        <v>45994</v>
      </c>
      <c r="S562" s="218" t="s">
        <v>11500</v>
      </c>
      <c r="T562" s="855"/>
      <c r="U562" s="855"/>
      <c r="V562" s="853"/>
      <c r="W562" s="856"/>
      <c r="X562" s="852"/>
      <c r="Y562" s="218"/>
      <c r="Z562" s="851"/>
      <c r="AA562" s="852"/>
      <c r="AB562" s="859"/>
      <c r="AC562" s="856"/>
      <c r="AD562" s="851"/>
      <c r="AE562" s="851"/>
      <c r="AF562" s="851"/>
      <c r="AG562" s="851"/>
      <c r="AH562" s="859"/>
      <c r="AI562" s="856"/>
      <c r="AJ562" s="851"/>
      <c r="AK562" s="851"/>
      <c r="AL562" s="851"/>
      <c r="AM562" s="851"/>
    </row>
    <row r="563" spans="1:39" s="725" customFormat="1" ht="15" x14ac:dyDescent="0.25">
      <c r="A563" s="948" t="s">
        <v>8263</v>
      </c>
      <c r="B563" s="855"/>
      <c r="C563" s="855" t="s">
        <v>8257</v>
      </c>
      <c r="D563" s="851" t="s">
        <v>9972</v>
      </c>
      <c r="E563" s="847" t="s">
        <v>10007</v>
      </c>
      <c r="F563" s="813">
        <f t="shared" si="68"/>
        <v>45994</v>
      </c>
      <c r="G563" s="814" t="str">
        <f t="shared" si="61"/>
        <v>A</v>
      </c>
      <c r="H563" s="941" t="str">
        <f t="shared" si="62"/>
        <v>MR_DER-1421_25</v>
      </c>
      <c r="I563" s="816" t="str">
        <f t="shared" si="63"/>
        <v>ND</v>
      </c>
      <c r="J563" s="816" t="str">
        <f t="shared" si="64"/>
        <v>ND</v>
      </c>
      <c r="K563" s="848" t="s">
        <v>3730</v>
      </c>
      <c r="L563" s="849">
        <v>45901</v>
      </c>
      <c r="M563" s="218" t="s">
        <v>9974</v>
      </c>
      <c r="N563" s="855" t="s">
        <v>5539</v>
      </c>
      <c r="O563" s="849">
        <v>45992</v>
      </c>
      <c r="P563" s="859"/>
      <c r="Q563" s="865" t="s">
        <v>3748</v>
      </c>
      <c r="R563" s="849">
        <v>45994</v>
      </c>
      <c r="S563" s="218" t="s">
        <v>11500</v>
      </c>
      <c r="T563" s="855"/>
      <c r="U563" s="855"/>
      <c r="V563" s="853"/>
      <c r="W563" s="856"/>
      <c r="X563" s="852"/>
      <c r="Y563" s="218"/>
      <c r="Z563" s="851"/>
      <c r="AA563" s="852"/>
      <c r="AB563" s="859"/>
      <c r="AC563" s="856"/>
      <c r="AD563" s="851"/>
      <c r="AE563" s="851"/>
      <c r="AF563" s="851"/>
      <c r="AG563" s="851"/>
      <c r="AH563" s="859"/>
      <c r="AI563" s="856"/>
      <c r="AJ563" s="851"/>
      <c r="AK563" s="851"/>
      <c r="AL563" s="851"/>
      <c r="AM563" s="851"/>
    </row>
    <row r="564" spans="1:39" s="725" customFormat="1" ht="15" x14ac:dyDescent="0.25">
      <c r="A564" s="948" t="s">
        <v>8263</v>
      </c>
      <c r="B564" s="855"/>
      <c r="C564" s="855" t="s">
        <v>8257</v>
      </c>
      <c r="D564" s="851" t="s">
        <v>9972</v>
      </c>
      <c r="E564" s="847" t="s">
        <v>10008</v>
      </c>
      <c r="F564" s="813">
        <f t="shared" si="68"/>
        <v>45994</v>
      </c>
      <c r="G564" s="814" t="str">
        <f t="shared" si="61"/>
        <v>A</v>
      </c>
      <c r="H564" s="941" t="str">
        <f t="shared" si="62"/>
        <v>MR_DER-1421_25</v>
      </c>
      <c r="I564" s="816" t="str">
        <f t="shared" si="63"/>
        <v>ND</v>
      </c>
      <c r="J564" s="816" t="str">
        <f t="shared" si="64"/>
        <v>ND</v>
      </c>
      <c r="K564" s="848" t="s">
        <v>3730</v>
      </c>
      <c r="L564" s="849">
        <v>45901</v>
      </c>
      <c r="M564" s="218" t="s">
        <v>9974</v>
      </c>
      <c r="N564" s="855" t="s">
        <v>5539</v>
      </c>
      <c r="O564" s="849">
        <v>45992</v>
      </c>
      <c r="P564" s="859"/>
      <c r="Q564" s="865" t="s">
        <v>3748</v>
      </c>
      <c r="R564" s="849">
        <v>45994</v>
      </c>
      <c r="S564" s="218" t="s">
        <v>11500</v>
      </c>
      <c r="T564" s="855"/>
      <c r="U564" s="855"/>
      <c r="V564" s="853"/>
      <c r="W564" s="856"/>
      <c r="X564" s="852"/>
      <c r="Y564" s="218"/>
      <c r="Z564" s="851"/>
      <c r="AA564" s="852"/>
      <c r="AB564" s="859"/>
      <c r="AC564" s="856"/>
      <c r="AD564" s="851"/>
      <c r="AE564" s="851"/>
      <c r="AF564" s="851"/>
      <c r="AG564" s="851"/>
      <c r="AH564" s="859"/>
      <c r="AI564" s="856"/>
      <c r="AJ564" s="851"/>
      <c r="AK564" s="851"/>
      <c r="AL564" s="851"/>
      <c r="AM564" s="851"/>
    </row>
    <row r="565" spans="1:39" s="725" customFormat="1" ht="22.5" x14ac:dyDescent="0.25">
      <c r="A565" s="948" t="s">
        <v>8263</v>
      </c>
      <c r="B565" s="855"/>
      <c r="C565" s="855" t="s">
        <v>8257</v>
      </c>
      <c r="D565" s="811" t="s">
        <v>9123</v>
      </c>
      <c r="E565" s="847" t="s">
        <v>9099</v>
      </c>
      <c r="F565" s="813">
        <f t="shared" si="68"/>
        <v>46000</v>
      </c>
      <c r="G565" s="814" t="str">
        <f t="shared" si="61"/>
        <v>B</v>
      </c>
      <c r="H565" s="941" t="str">
        <f t="shared" si="62"/>
        <v>MR_DER-1440_25</v>
      </c>
      <c r="I565" s="816" t="str">
        <f t="shared" si="63"/>
        <v>ND</v>
      </c>
      <c r="J565" s="816" t="str">
        <f t="shared" si="64"/>
        <v>ND</v>
      </c>
      <c r="K565" s="848" t="s">
        <v>3730</v>
      </c>
      <c r="L565" s="849">
        <v>45777</v>
      </c>
      <c r="M565" s="854" t="s">
        <v>9148</v>
      </c>
      <c r="N565" s="855" t="s">
        <v>5539</v>
      </c>
      <c r="O565" s="849">
        <v>45789</v>
      </c>
      <c r="P565" s="859"/>
      <c r="Q565" s="865" t="s">
        <v>3748</v>
      </c>
      <c r="R565" s="849">
        <v>45796</v>
      </c>
      <c r="S565" s="218" t="s">
        <v>9286</v>
      </c>
      <c r="T565" s="855"/>
      <c r="U565" s="855"/>
      <c r="V565" s="853"/>
      <c r="W565" s="856" t="s">
        <v>5626</v>
      </c>
      <c r="X565" s="852">
        <v>45811</v>
      </c>
      <c r="Y565" s="218" t="s">
        <v>9561</v>
      </c>
      <c r="Z565" s="820"/>
      <c r="AA565" s="821"/>
      <c r="AB565" s="859"/>
      <c r="AC565" s="856" t="s">
        <v>5811</v>
      </c>
      <c r="AD565" s="852">
        <v>46000</v>
      </c>
      <c r="AE565" s="1316" t="s">
        <v>11532</v>
      </c>
      <c r="AF565" s="851"/>
      <c r="AG565" s="851"/>
      <c r="AH565" s="1341"/>
      <c r="AI565" s="856"/>
      <c r="AJ565" s="851"/>
      <c r="AK565" s="851"/>
      <c r="AL565" s="851"/>
      <c r="AM565" s="851"/>
    </row>
    <row r="566" spans="1:39" s="725" customFormat="1" ht="22.5" x14ac:dyDescent="0.25">
      <c r="A566" s="948" t="s">
        <v>8263</v>
      </c>
      <c r="B566" s="855"/>
      <c r="C566" s="855" t="s">
        <v>8257</v>
      </c>
      <c r="D566" s="811" t="s">
        <v>9124</v>
      </c>
      <c r="E566" s="847" t="s">
        <v>9100</v>
      </c>
      <c r="F566" s="813">
        <f t="shared" si="68"/>
        <v>46000</v>
      </c>
      <c r="G566" s="814" t="str">
        <f t="shared" si="61"/>
        <v>A</v>
      </c>
      <c r="H566" s="941" t="str">
        <f t="shared" si="62"/>
        <v>MR_DER-1440_25</v>
      </c>
      <c r="I566" s="816" t="str">
        <f t="shared" si="63"/>
        <v>ND</v>
      </c>
      <c r="J566" s="816" t="str">
        <f t="shared" si="64"/>
        <v>ND</v>
      </c>
      <c r="K566" s="848" t="s">
        <v>3730</v>
      </c>
      <c r="L566" s="849">
        <v>45777</v>
      </c>
      <c r="M566" s="854" t="s">
        <v>9148</v>
      </c>
      <c r="N566" s="855" t="s">
        <v>5539</v>
      </c>
      <c r="O566" s="849">
        <v>45789</v>
      </c>
      <c r="P566" s="859"/>
      <c r="Q566" s="865" t="s">
        <v>3748</v>
      </c>
      <c r="R566" s="849">
        <v>45796</v>
      </c>
      <c r="S566" s="218" t="s">
        <v>9286</v>
      </c>
      <c r="T566" s="855"/>
      <c r="U566" s="855"/>
      <c r="V566" s="853"/>
      <c r="W566" s="856" t="s">
        <v>3748</v>
      </c>
      <c r="X566" s="852">
        <v>46000</v>
      </c>
      <c r="Y566" s="218" t="s">
        <v>11532</v>
      </c>
      <c r="Z566" s="820"/>
      <c r="AA566" s="821"/>
      <c r="AB566" s="859"/>
      <c r="AC566" s="856"/>
      <c r="AD566" s="852"/>
      <c r="AE566" s="1353"/>
      <c r="AF566" s="851"/>
      <c r="AG566" s="851"/>
      <c r="AH566" s="1341"/>
      <c r="AI566" s="856"/>
      <c r="AJ566" s="851"/>
      <c r="AK566" s="851"/>
      <c r="AL566" s="851"/>
      <c r="AM566" s="851"/>
    </row>
    <row r="567" spans="1:39" s="725" customFormat="1" ht="22.5" x14ac:dyDescent="0.25">
      <c r="A567" s="948" t="s">
        <v>8263</v>
      </c>
      <c r="B567" s="855"/>
      <c r="C567" s="855" t="s">
        <v>8257</v>
      </c>
      <c r="D567" s="811" t="s">
        <v>9125</v>
      </c>
      <c r="E567" s="847" t="s">
        <v>9101</v>
      </c>
      <c r="F567" s="813">
        <f t="shared" si="68"/>
        <v>46000</v>
      </c>
      <c r="G567" s="814" t="str">
        <f t="shared" si="61"/>
        <v>A</v>
      </c>
      <c r="H567" s="941" t="str">
        <f t="shared" si="62"/>
        <v>MR_DER-1440_25</v>
      </c>
      <c r="I567" s="816" t="str">
        <f t="shared" si="63"/>
        <v>ND</v>
      </c>
      <c r="J567" s="816" t="str">
        <f t="shared" si="64"/>
        <v>ND</v>
      </c>
      <c r="K567" s="848" t="s">
        <v>3730</v>
      </c>
      <c r="L567" s="849">
        <v>45777</v>
      </c>
      <c r="M567" s="854" t="s">
        <v>9148</v>
      </c>
      <c r="N567" s="855" t="s">
        <v>5539</v>
      </c>
      <c r="O567" s="849">
        <v>45789</v>
      </c>
      <c r="P567" s="859"/>
      <c r="Q567" s="865" t="s">
        <v>3748</v>
      </c>
      <c r="R567" s="849">
        <v>45796</v>
      </c>
      <c r="S567" s="218" t="s">
        <v>9286</v>
      </c>
      <c r="T567" s="855"/>
      <c r="U567" s="855"/>
      <c r="V567" s="853"/>
      <c r="W567" s="856" t="s">
        <v>3748</v>
      </c>
      <c r="X567" s="852">
        <v>46000</v>
      </c>
      <c r="Y567" s="218" t="s">
        <v>11532</v>
      </c>
      <c r="Z567" s="820"/>
      <c r="AA567" s="821"/>
      <c r="AB567" s="859"/>
      <c r="AC567" s="856"/>
      <c r="AD567" s="852"/>
      <c r="AE567" s="1353"/>
      <c r="AF567" s="851"/>
      <c r="AG567" s="851"/>
      <c r="AH567" s="1341"/>
      <c r="AI567" s="856"/>
      <c r="AJ567" s="851"/>
      <c r="AK567" s="851"/>
      <c r="AL567" s="851"/>
      <c r="AM567" s="851"/>
    </row>
    <row r="568" spans="1:39" s="725" customFormat="1" ht="22.5" x14ac:dyDescent="0.25">
      <c r="A568" s="948" t="s">
        <v>8263</v>
      </c>
      <c r="B568" s="855"/>
      <c r="C568" s="855" t="s">
        <v>8257</v>
      </c>
      <c r="D568" s="811" t="s">
        <v>9126</v>
      </c>
      <c r="E568" s="847" t="s">
        <v>9102</v>
      </c>
      <c r="F568" s="813">
        <f t="shared" si="68"/>
        <v>46000</v>
      </c>
      <c r="G568" s="814" t="str">
        <f t="shared" si="61"/>
        <v>A</v>
      </c>
      <c r="H568" s="941" t="str">
        <f t="shared" si="62"/>
        <v>MR_DER-1440_25</v>
      </c>
      <c r="I568" s="816" t="str">
        <f t="shared" si="63"/>
        <v>ND</v>
      </c>
      <c r="J568" s="816" t="str">
        <f t="shared" si="64"/>
        <v>ND</v>
      </c>
      <c r="K568" s="848" t="s">
        <v>3730</v>
      </c>
      <c r="L568" s="849">
        <v>45777</v>
      </c>
      <c r="M568" s="854" t="s">
        <v>9148</v>
      </c>
      <c r="N568" s="855" t="s">
        <v>5539</v>
      </c>
      <c r="O568" s="849">
        <v>45789</v>
      </c>
      <c r="P568" s="859"/>
      <c r="Q568" s="865" t="s">
        <v>3748</v>
      </c>
      <c r="R568" s="849">
        <v>45796</v>
      </c>
      <c r="S568" s="218" t="s">
        <v>9286</v>
      </c>
      <c r="T568" s="855"/>
      <c r="U568" s="855"/>
      <c r="V568" s="853"/>
      <c r="W568" s="856" t="s">
        <v>3748</v>
      </c>
      <c r="X568" s="852">
        <v>46000</v>
      </c>
      <c r="Y568" s="218" t="s">
        <v>11532</v>
      </c>
      <c r="Z568" s="820"/>
      <c r="AA568" s="821"/>
      <c r="AB568" s="859"/>
      <c r="AC568" s="856"/>
      <c r="AD568" s="852"/>
      <c r="AE568" s="1353"/>
      <c r="AF568" s="851"/>
      <c r="AG568" s="851"/>
      <c r="AH568" s="1341"/>
      <c r="AI568" s="856"/>
      <c r="AJ568" s="851"/>
      <c r="AK568" s="851"/>
      <c r="AL568" s="851"/>
      <c r="AM568" s="851"/>
    </row>
    <row r="569" spans="1:39" s="725" customFormat="1" ht="22.5" x14ac:dyDescent="0.25">
      <c r="A569" s="948" t="s">
        <v>8263</v>
      </c>
      <c r="B569" s="855"/>
      <c r="C569" s="855" t="s">
        <v>8257</v>
      </c>
      <c r="D569" s="811" t="s">
        <v>9127</v>
      </c>
      <c r="E569" s="847" t="s">
        <v>9103</v>
      </c>
      <c r="F569" s="813">
        <f t="shared" si="68"/>
        <v>46000</v>
      </c>
      <c r="G569" s="814" t="str">
        <f t="shared" si="61"/>
        <v>A</v>
      </c>
      <c r="H569" s="941" t="str">
        <f t="shared" si="62"/>
        <v>MR_DER-1440_25</v>
      </c>
      <c r="I569" s="816" t="str">
        <f t="shared" si="63"/>
        <v>ND</v>
      </c>
      <c r="J569" s="816" t="str">
        <f t="shared" si="64"/>
        <v>ND</v>
      </c>
      <c r="K569" s="848" t="s">
        <v>3730</v>
      </c>
      <c r="L569" s="849">
        <v>45777</v>
      </c>
      <c r="M569" s="854" t="s">
        <v>9148</v>
      </c>
      <c r="N569" s="855" t="s">
        <v>5539</v>
      </c>
      <c r="O569" s="849">
        <v>45789</v>
      </c>
      <c r="P569" s="859"/>
      <c r="Q569" s="865" t="s">
        <v>3748</v>
      </c>
      <c r="R569" s="849">
        <v>45796</v>
      </c>
      <c r="S569" s="218" t="s">
        <v>9286</v>
      </c>
      <c r="T569" s="855"/>
      <c r="U569" s="855"/>
      <c r="V569" s="853"/>
      <c r="W569" s="856" t="s">
        <v>3748</v>
      </c>
      <c r="X569" s="852">
        <v>46000</v>
      </c>
      <c r="Y569" s="218" t="s">
        <v>11532</v>
      </c>
      <c r="Z569" s="820"/>
      <c r="AA569" s="821"/>
      <c r="AB569" s="859"/>
      <c r="AC569" s="856"/>
      <c r="AD569" s="852"/>
      <c r="AE569" s="1353"/>
      <c r="AF569" s="851"/>
      <c r="AG569" s="851"/>
      <c r="AH569" s="1341"/>
      <c r="AI569" s="856"/>
      <c r="AJ569" s="851"/>
      <c r="AK569" s="851"/>
      <c r="AL569" s="851"/>
      <c r="AM569" s="851"/>
    </row>
    <row r="570" spans="1:39" s="725" customFormat="1" ht="22.5" x14ac:dyDescent="0.25">
      <c r="A570" s="948" t="s">
        <v>8263</v>
      </c>
      <c r="B570" s="855"/>
      <c r="C570" s="855" t="s">
        <v>8257</v>
      </c>
      <c r="D570" s="811" t="s">
        <v>9128</v>
      </c>
      <c r="E570" s="847" t="s">
        <v>9104</v>
      </c>
      <c r="F570" s="813">
        <f t="shared" si="68"/>
        <v>46000</v>
      </c>
      <c r="G570" s="814" t="str">
        <f t="shared" ref="G570:G633" si="69">IF($F570="","",INDEX($K570:$FI570,1,MATCH($F570,$K570:$FI570,)-1))</f>
        <v>A</v>
      </c>
      <c r="H570" s="941" t="str">
        <f t="shared" ref="H570:H633" si="70">IF($F570="","",INDEX($K570:$FL570,1,MATCH($F570,$K570:$FL570,)+1))</f>
        <v>MR_DER-1440_25</v>
      </c>
      <c r="I570" s="816" t="str">
        <f t="shared" ref="I570:I633" si="71">IF(F570="NE",F570,IF(INDEX(K570:CP570,,MATCH(F570,K570:CP570,0)+3)&lt;&gt;0,INDEX(K570:CP570,,MATCH(F570,K570:CP570,0)+3),"ND"))</f>
        <v>ND</v>
      </c>
      <c r="J570" s="816" t="str">
        <f t="shared" ref="J570:J633" si="72">IF(G570="NE",G570,IF(INDEX(K570:CQ570,,MATCH(G570,K570:CQ570,0)+3)&lt;&gt;0,INDEX(K570:CQ570,,MATCH(G570,K570:CQ570,0)+3),"ND"))</f>
        <v>ND</v>
      </c>
      <c r="K570" s="848" t="s">
        <v>3730</v>
      </c>
      <c r="L570" s="849">
        <v>45777</v>
      </c>
      <c r="M570" s="854" t="s">
        <v>9148</v>
      </c>
      <c r="N570" s="855" t="s">
        <v>5539</v>
      </c>
      <c r="O570" s="849">
        <v>45789</v>
      </c>
      <c r="P570" s="859"/>
      <c r="Q570" s="865" t="s">
        <v>3748</v>
      </c>
      <c r="R570" s="849">
        <v>45796</v>
      </c>
      <c r="S570" s="218" t="s">
        <v>9286</v>
      </c>
      <c r="T570" s="855"/>
      <c r="U570" s="855"/>
      <c r="V570" s="853"/>
      <c r="W570" s="856" t="s">
        <v>3748</v>
      </c>
      <c r="X570" s="852">
        <v>46000</v>
      </c>
      <c r="Y570" s="218" t="s">
        <v>11532</v>
      </c>
      <c r="Z570" s="820"/>
      <c r="AA570" s="821"/>
      <c r="AB570" s="859"/>
      <c r="AC570" s="856"/>
      <c r="AD570" s="852"/>
      <c r="AE570" s="1353"/>
      <c r="AF570" s="851"/>
      <c r="AG570" s="851"/>
      <c r="AH570" s="1341"/>
      <c r="AI570" s="856"/>
      <c r="AJ570" s="851"/>
      <c r="AK570" s="851"/>
      <c r="AL570" s="851"/>
      <c r="AM570" s="851"/>
    </row>
    <row r="571" spans="1:39" s="725" customFormat="1" ht="22.5" x14ac:dyDescent="0.25">
      <c r="A571" s="948" t="s">
        <v>8263</v>
      </c>
      <c r="B571" s="855"/>
      <c r="C571" s="855" t="s">
        <v>8257</v>
      </c>
      <c r="D571" s="811" t="s">
        <v>9129</v>
      </c>
      <c r="E571" s="847" t="s">
        <v>9105</v>
      </c>
      <c r="F571" s="813">
        <f t="shared" si="68"/>
        <v>46000</v>
      </c>
      <c r="G571" s="814" t="str">
        <f t="shared" si="69"/>
        <v>A</v>
      </c>
      <c r="H571" s="941" t="str">
        <f t="shared" si="70"/>
        <v>MR_DER-1440_25</v>
      </c>
      <c r="I571" s="816" t="str">
        <f t="shared" si="71"/>
        <v>ND</v>
      </c>
      <c r="J571" s="816" t="str">
        <f t="shared" si="72"/>
        <v>ND</v>
      </c>
      <c r="K571" s="848" t="s">
        <v>3730</v>
      </c>
      <c r="L571" s="849">
        <v>45777</v>
      </c>
      <c r="M571" s="854" t="s">
        <v>9148</v>
      </c>
      <c r="N571" s="855" t="s">
        <v>5539</v>
      </c>
      <c r="O571" s="849">
        <v>45789</v>
      </c>
      <c r="P571" s="859"/>
      <c r="Q571" s="865" t="s">
        <v>3748</v>
      </c>
      <c r="R571" s="849">
        <v>45796</v>
      </c>
      <c r="S571" s="218" t="s">
        <v>9286</v>
      </c>
      <c r="T571" s="855"/>
      <c r="U571" s="855"/>
      <c r="V571" s="853"/>
      <c r="W571" s="856" t="s">
        <v>3748</v>
      </c>
      <c r="X571" s="852">
        <v>46000</v>
      </c>
      <c r="Y571" s="218" t="s">
        <v>11532</v>
      </c>
      <c r="Z571" s="820"/>
      <c r="AA571" s="821"/>
      <c r="AB571" s="859"/>
      <c r="AC571" s="856"/>
      <c r="AD571" s="852"/>
      <c r="AE571" s="1353"/>
      <c r="AF571" s="851"/>
      <c r="AG571" s="851"/>
      <c r="AH571" s="1341"/>
      <c r="AI571" s="856"/>
      <c r="AJ571" s="851"/>
      <c r="AK571" s="851"/>
      <c r="AL571" s="851"/>
      <c r="AM571" s="851"/>
    </row>
    <row r="572" spans="1:39" s="725" customFormat="1" ht="22.5" x14ac:dyDescent="0.25">
      <c r="A572" s="948" t="s">
        <v>8263</v>
      </c>
      <c r="B572" s="855"/>
      <c r="C572" s="855" t="s">
        <v>8257</v>
      </c>
      <c r="D572" s="811" t="s">
        <v>9130</v>
      </c>
      <c r="E572" s="847" t="s">
        <v>9106</v>
      </c>
      <c r="F572" s="813">
        <f t="shared" si="68"/>
        <v>46000</v>
      </c>
      <c r="G572" s="814" t="str">
        <f t="shared" si="69"/>
        <v>A</v>
      </c>
      <c r="H572" s="941" t="str">
        <f t="shared" si="70"/>
        <v>MR_DER-1440_25</v>
      </c>
      <c r="I572" s="816" t="str">
        <f t="shared" si="71"/>
        <v>ND</v>
      </c>
      <c r="J572" s="816" t="str">
        <f t="shared" si="72"/>
        <v>ND</v>
      </c>
      <c r="K572" s="848" t="s">
        <v>3730</v>
      </c>
      <c r="L572" s="849">
        <v>45777</v>
      </c>
      <c r="M572" s="854" t="s">
        <v>9148</v>
      </c>
      <c r="N572" s="855" t="s">
        <v>5539</v>
      </c>
      <c r="O572" s="849">
        <v>45789</v>
      </c>
      <c r="P572" s="859"/>
      <c r="Q572" s="865" t="s">
        <v>3748</v>
      </c>
      <c r="R572" s="849">
        <v>45796</v>
      </c>
      <c r="S572" s="218" t="s">
        <v>9286</v>
      </c>
      <c r="T572" s="855"/>
      <c r="U572" s="855"/>
      <c r="V572" s="853"/>
      <c r="W572" s="856" t="s">
        <v>3748</v>
      </c>
      <c r="X572" s="852">
        <v>46000</v>
      </c>
      <c r="Y572" s="218" t="s">
        <v>11532</v>
      </c>
      <c r="Z572" s="820"/>
      <c r="AA572" s="821"/>
      <c r="AB572" s="859"/>
      <c r="AC572" s="856"/>
      <c r="AD572" s="852"/>
      <c r="AE572" s="1353"/>
      <c r="AF572" s="851"/>
      <c r="AG572" s="851"/>
      <c r="AH572" s="1341"/>
      <c r="AI572" s="856"/>
      <c r="AJ572" s="851"/>
      <c r="AK572" s="851"/>
      <c r="AL572" s="851"/>
      <c r="AM572" s="851"/>
    </row>
    <row r="573" spans="1:39" s="725" customFormat="1" ht="22.5" x14ac:dyDescent="0.25">
      <c r="A573" s="948" t="s">
        <v>8263</v>
      </c>
      <c r="B573" s="855"/>
      <c r="C573" s="855" t="s">
        <v>8257</v>
      </c>
      <c r="D573" s="811" t="s">
        <v>9131</v>
      </c>
      <c r="E573" s="847" t="s">
        <v>9107</v>
      </c>
      <c r="F573" s="813">
        <f t="shared" si="68"/>
        <v>46000</v>
      </c>
      <c r="G573" s="814" t="str">
        <f t="shared" si="69"/>
        <v>A</v>
      </c>
      <c r="H573" s="941" t="str">
        <f t="shared" si="70"/>
        <v>MR_DER-1440_25</v>
      </c>
      <c r="I573" s="816" t="str">
        <f t="shared" si="71"/>
        <v>ND</v>
      </c>
      <c r="J573" s="816" t="str">
        <f t="shared" si="72"/>
        <v>ND</v>
      </c>
      <c r="K573" s="848" t="s">
        <v>3730</v>
      </c>
      <c r="L573" s="849">
        <v>45777</v>
      </c>
      <c r="M573" s="854" t="s">
        <v>9148</v>
      </c>
      <c r="N573" s="855" t="s">
        <v>5539</v>
      </c>
      <c r="O573" s="849">
        <v>45789</v>
      </c>
      <c r="P573" s="859"/>
      <c r="Q573" s="865" t="s">
        <v>3748</v>
      </c>
      <c r="R573" s="849">
        <v>45796</v>
      </c>
      <c r="S573" s="218" t="s">
        <v>9286</v>
      </c>
      <c r="T573" s="855"/>
      <c r="U573" s="855"/>
      <c r="V573" s="853"/>
      <c r="W573" s="856" t="s">
        <v>3748</v>
      </c>
      <c r="X573" s="852">
        <v>46000</v>
      </c>
      <c r="Y573" s="218" t="s">
        <v>11532</v>
      </c>
      <c r="Z573" s="820"/>
      <c r="AA573" s="821"/>
      <c r="AB573" s="859"/>
      <c r="AC573" s="856"/>
      <c r="AD573" s="852"/>
      <c r="AE573" s="1353"/>
      <c r="AF573" s="851"/>
      <c r="AG573" s="851"/>
      <c r="AH573" s="1341"/>
      <c r="AI573" s="856"/>
      <c r="AJ573" s="851"/>
      <c r="AK573" s="851"/>
      <c r="AL573" s="851"/>
      <c r="AM573" s="851"/>
    </row>
    <row r="574" spans="1:39" s="725" customFormat="1" ht="22.5" x14ac:dyDescent="0.25">
      <c r="A574" s="948" t="s">
        <v>8263</v>
      </c>
      <c r="B574" s="855"/>
      <c r="C574" s="855" t="s">
        <v>8257</v>
      </c>
      <c r="D574" s="811" t="s">
        <v>9132</v>
      </c>
      <c r="E574" s="847" t="s">
        <v>9108</v>
      </c>
      <c r="F574" s="813">
        <f t="shared" si="68"/>
        <v>46000</v>
      </c>
      <c r="G574" s="814" t="str">
        <f t="shared" si="69"/>
        <v>A</v>
      </c>
      <c r="H574" s="941" t="str">
        <f t="shared" si="70"/>
        <v>MR_DER-1440_25</v>
      </c>
      <c r="I574" s="816" t="str">
        <f t="shared" si="71"/>
        <v>ND</v>
      </c>
      <c r="J574" s="816" t="str">
        <f t="shared" si="72"/>
        <v>ND</v>
      </c>
      <c r="K574" s="848" t="s">
        <v>3730</v>
      </c>
      <c r="L574" s="849">
        <v>45777</v>
      </c>
      <c r="M574" s="854" t="s">
        <v>9148</v>
      </c>
      <c r="N574" s="855" t="s">
        <v>5539</v>
      </c>
      <c r="O574" s="849">
        <v>45789</v>
      </c>
      <c r="P574" s="859"/>
      <c r="Q574" s="865" t="s">
        <v>3748</v>
      </c>
      <c r="R574" s="849">
        <v>45796</v>
      </c>
      <c r="S574" s="218" t="s">
        <v>9286</v>
      </c>
      <c r="T574" s="855"/>
      <c r="U574" s="855"/>
      <c r="V574" s="853"/>
      <c r="W574" s="856" t="s">
        <v>3748</v>
      </c>
      <c r="X574" s="852">
        <v>46000</v>
      </c>
      <c r="Y574" s="218" t="s">
        <v>11532</v>
      </c>
      <c r="Z574" s="820"/>
      <c r="AA574" s="821"/>
      <c r="AB574" s="859"/>
      <c r="AC574" s="856"/>
      <c r="AD574" s="852"/>
      <c r="AE574" s="1353"/>
      <c r="AF574" s="851"/>
      <c r="AG574" s="851"/>
      <c r="AH574" s="1341"/>
      <c r="AI574" s="856"/>
      <c r="AJ574" s="851"/>
      <c r="AK574" s="851"/>
      <c r="AL574" s="851"/>
      <c r="AM574" s="851"/>
    </row>
    <row r="575" spans="1:39" s="725" customFormat="1" ht="22.5" x14ac:dyDescent="0.25">
      <c r="A575" s="948" t="s">
        <v>8263</v>
      </c>
      <c r="B575" s="855"/>
      <c r="C575" s="855" t="s">
        <v>8257</v>
      </c>
      <c r="D575" s="811" t="s">
        <v>9133</v>
      </c>
      <c r="E575" s="847" t="s">
        <v>9109</v>
      </c>
      <c r="F575" s="813">
        <f t="shared" si="68"/>
        <v>46000</v>
      </c>
      <c r="G575" s="814" t="str">
        <f t="shared" si="69"/>
        <v>A</v>
      </c>
      <c r="H575" s="941" t="str">
        <f t="shared" si="70"/>
        <v>MR_DER-1440_25</v>
      </c>
      <c r="I575" s="816" t="str">
        <f t="shared" si="71"/>
        <v>ND</v>
      </c>
      <c r="J575" s="816" t="str">
        <f t="shared" si="72"/>
        <v>ND</v>
      </c>
      <c r="K575" s="848" t="s">
        <v>3730</v>
      </c>
      <c r="L575" s="849">
        <v>45777</v>
      </c>
      <c r="M575" s="854" t="s">
        <v>9148</v>
      </c>
      <c r="N575" s="855" t="s">
        <v>5539</v>
      </c>
      <c r="O575" s="849">
        <v>45789</v>
      </c>
      <c r="P575" s="859"/>
      <c r="Q575" s="865" t="s">
        <v>3748</v>
      </c>
      <c r="R575" s="849">
        <v>45796</v>
      </c>
      <c r="S575" s="218" t="s">
        <v>9286</v>
      </c>
      <c r="T575" s="855"/>
      <c r="U575" s="855"/>
      <c r="V575" s="853"/>
      <c r="W575" s="856" t="s">
        <v>3748</v>
      </c>
      <c r="X575" s="852">
        <v>46000</v>
      </c>
      <c r="Y575" s="218" t="s">
        <v>11532</v>
      </c>
      <c r="Z575" s="820"/>
      <c r="AA575" s="821"/>
      <c r="AB575" s="859"/>
      <c r="AC575" s="856"/>
      <c r="AD575" s="852"/>
      <c r="AE575" s="1353"/>
      <c r="AF575" s="851"/>
      <c r="AG575" s="851"/>
      <c r="AH575" s="1341"/>
      <c r="AI575" s="856"/>
      <c r="AJ575" s="851"/>
      <c r="AK575" s="851"/>
      <c r="AL575" s="851"/>
      <c r="AM575" s="851"/>
    </row>
    <row r="576" spans="1:39" s="725" customFormat="1" ht="22.5" x14ac:dyDescent="0.25">
      <c r="A576" s="948" t="s">
        <v>8263</v>
      </c>
      <c r="B576" s="855"/>
      <c r="C576" s="855" t="s">
        <v>8257</v>
      </c>
      <c r="D576" s="811" t="s">
        <v>9134</v>
      </c>
      <c r="E576" s="847" t="s">
        <v>9110</v>
      </c>
      <c r="F576" s="813">
        <f t="shared" si="68"/>
        <v>46000</v>
      </c>
      <c r="G576" s="814" t="str">
        <f t="shared" si="69"/>
        <v>A</v>
      </c>
      <c r="H576" s="941" t="str">
        <f t="shared" si="70"/>
        <v>MR_DER-1440_25</v>
      </c>
      <c r="I576" s="816" t="str">
        <f t="shared" si="71"/>
        <v>ND</v>
      </c>
      <c r="J576" s="816" t="str">
        <f t="shared" si="72"/>
        <v>ND</v>
      </c>
      <c r="K576" s="848" t="s">
        <v>3730</v>
      </c>
      <c r="L576" s="849">
        <v>45777</v>
      </c>
      <c r="M576" s="854" t="s">
        <v>9148</v>
      </c>
      <c r="N576" s="855" t="s">
        <v>5539</v>
      </c>
      <c r="O576" s="849">
        <v>45789</v>
      </c>
      <c r="P576" s="859"/>
      <c r="Q576" s="865" t="s">
        <v>3748</v>
      </c>
      <c r="R576" s="849">
        <v>45796</v>
      </c>
      <c r="S576" s="218" t="s">
        <v>9286</v>
      </c>
      <c r="T576" s="855"/>
      <c r="U576" s="855"/>
      <c r="V576" s="853"/>
      <c r="W576" s="856" t="s">
        <v>3748</v>
      </c>
      <c r="X576" s="852">
        <v>46000</v>
      </c>
      <c r="Y576" s="218" t="s">
        <v>11532</v>
      </c>
      <c r="Z576" s="820"/>
      <c r="AA576" s="821"/>
      <c r="AB576" s="859"/>
      <c r="AC576" s="856"/>
      <c r="AD576" s="852"/>
      <c r="AE576" s="1353"/>
      <c r="AF576" s="851"/>
      <c r="AG576" s="851"/>
      <c r="AH576" s="1341"/>
      <c r="AI576" s="856"/>
      <c r="AJ576" s="851"/>
      <c r="AK576" s="851"/>
      <c r="AL576" s="851"/>
      <c r="AM576" s="851"/>
    </row>
    <row r="577" spans="1:49" s="725" customFormat="1" ht="22.5" x14ac:dyDescent="0.25">
      <c r="A577" s="948" t="s">
        <v>8263</v>
      </c>
      <c r="B577" s="855"/>
      <c r="C577" s="855" t="s">
        <v>8257</v>
      </c>
      <c r="D577" s="811" t="s">
        <v>9135</v>
      </c>
      <c r="E577" s="847" t="s">
        <v>9111</v>
      </c>
      <c r="F577" s="813">
        <f t="shared" si="68"/>
        <v>46000</v>
      </c>
      <c r="G577" s="814" t="str">
        <f t="shared" si="69"/>
        <v>A</v>
      </c>
      <c r="H577" s="941" t="str">
        <f t="shared" si="70"/>
        <v>MR_DER-1440_25</v>
      </c>
      <c r="I577" s="816" t="str">
        <f t="shared" si="71"/>
        <v>ND</v>
      </c>
      <c r="J577" s="816" t="str">
        <f t="shared" si="72"/>
        <v>ND</v>
      </c>
      <c r="K577" s="848" t="s">
        <v>3730</v>
      </c>
      <c r="L577" s="849">
        <v>45777</v>
      </c>
      <c r="M577" s="854" t="s">
        <v>9148</v>
      </c>
      <c r="N577" s="855" t="s">
        <v>5539</v>
      </c>
      <c r="O577" s="849">
        <v>45789</v>
      </c>
      <c r="P577" s="859"/>
      <c r="Q577" s="865" t="s">
        <v>3748</v>
      </c>
      <c r="R577" s="849">
        <v>45796</v>
      </c>
      <c r="S577" s="218" t="s">
        <v>9286</v>
      </c>
      <c r="T577" s="855"/>
      <c r="U577" s="855"/>
      <c r="V577" s="853"/>
      <c r="W577" s="856" t="s">
        <v>3748</v>
      </c>
      <c r="X577" s="852">
        <v>46000</v>
      </c>
      <c r="Y577" s="218" t="s">
        <v>11532</v>
      </c>
      <c r="Z577" s="820"/>
      <c r="AA577" s="821"/>
      <c r="AB577" s="859"/>
      <c r="AC577" s="856"/>
      <c r="AD577" s="852"/>
      <c r="AE577" s="1353"/>
      <c r="AF577" s="851"/>
      <c r="AG577" s="851"/>
      <c r="AH577" s="1341"/>
      <c r="AI577" s="856"/>
      <c r="AJ577" s="851"/>
      <c r="AK577" s="851"/>
      <c r="AL577" s="851"/>
      <c r="AM577" s="851"/>
    </row>
    <row r="578" spans="1:49" s="725" customFormat="1" ht="22.5" x14ac:dyDescent="0.25">
      <c r="A578" s="948" t="s">
        <v>8263</v>
      </c>
      <c r="B578" s="855"/>
      <c r="C578" s="855" t="s">
        <v>8257</v>
      </c>
      <c r="D578" s="811" t="s">
        <v>9136</v>
      </c>
      <c r="E578" s="847" t="s">
        <v>9112</v>
      </c>
      <c r="F578" s="813">
        <f t="shared" si="68"/>
        <v>46000</v>
      </c>
      <c r="G578" s="814" t="str">
        <f t="shared" si="69"/>
        <v>A</v>
      </c>
      <c r="H578" s="941" t="str">
        <f t="shared" si="70"/>
        <v>MR_DER-1440_25</v>
      </c>
      <c r="I578" s="816" t="str">
        <f t="shared" si="71"/>
        <v>ND</v>
      </c>
      <c r="J578" s="816" t="str">
        <f t="shared" si="72"/>
        <v>ND</v>
      </c>
      <c r="K578" s="848" t="s">
        <v>3730</v>
      </c>
      <c r="L578" s="849">
        <v>45777</v>
      </c>
      <c r="M578" s="854" t="s">
        <v>9148</v>
      </c>
      <c r="N578" s="855" t="s">
        <v>5539</v>
      </c>
      <c r="O578" s="849">
        <v>45789</v>
      </c>
      <c r="P578" s="859"/>
      <c r="Q578" s="865" t="s">
        <v>3748</v>
      </c>
      <c r="R578" s="849">
        <v>45796</v>
      </c>
      <c r="S578" s="218" t="s">
        <v>9286</v>
      </c>
      <c r="T578" s="855"/>
      <c r="U578" s="855"/>
      <c r="V578" s="853"/>
      <c r="W578" s="856" t="s">
        <v>3748</v>
      </c>
      <c r="X578" s="852">
        <v>46000</v>
      </c>
      <c r="Y578" s="218" t="s">
        <v>11532</v>
      </c>
      <c r="Z578" s="820"/>
      <c r="AA578" s="821"/>
      <c r="AB578" s="859"/>
      <c r="AC578" s="856"/>
      <c r="AD578" s="852"/>
      <c r="AE578" s="1353"/>
      <c r="AF578" s="851"/>
      <c r="AG578" s="851"/>
      <c r="AH578" s="1341"/>
      <c r="AI578" s="856"/>
      <c r="AJ578" s="851"/>
      <c r="AK578" s="851"/>
      <c r="AL578" s="851"/>
      <c r="AM578" s="851"/>
    </row>
    <row r="579" spans="1:49" s="725" customFormat="1" ht="22.5" x14ac:dyDescent="0.25">
      <c r="A579" s="948" t="s">
        <v>8263</v>
      </c>
      <c r="B579" s="855"/>
      <c r="C579" s="855" t="s">
        <v>8257</v>
      </c>
      <c r="D579" s="811" t="s">
        <v>9137</v>
      </c>
      <c r="E579" s="847" t="s">
        <v>9113</v>
      </c>
      <c r="F579" s="813">
        <f t="shared" si="68"/>
        <v>46000</v>
      </c>
      <c r="G579" s="814" t="str">
        <f t="shared" si="69"/>
        <v>A</v>
      </c>
      <c r="H579" s="941" t="str">
        <f t="shared" si="70"/>
        <v>MR_DER-1440_25</v>
      </c>
      <c r="I579" s="816" t="str">
        <f t="shared" si="71"/>
        <v>ND</v>
      </c>
      <c r="J579" s="816" t="str">
        <f t="shared" si="72"/>
        <v>ND</v>
      </c>
      <c r="K579" s="848" t="s">
        <v>3730</v>
      </c>
      <c r="L579" s="849">
        <v>45777</v>
      </c>
      <c r="M579" s="854" t="s">
        <v>9148</v>
      </c>
      <c r="N579" s="855" t="s">
        <v>5539</v>
      </c>
      <c r="O579" s="849">
        <v>45789</v>
      </c>
      <c r="P579" s="859"/>
      <c r="Q579" s="865" t="s">
        <v>3748</v>
      </c>
      <c r="R579" s="849">
        <v>45796</v>
      </c>
      <c r="S579" s="218" t="s">
        <v>9286</v>
      </c>
      <c r="T579" s="855"/>
      <c r="U579" s="855"/>
      <c r="V579" s="853"/>
      <c r="W579" s="856" t="s">
        <v>3748</v>
      </c>
      <c r="X579" s="852">
        <v>46000</v>
      </c>
      <c r="Y579" s="218" t="s">
        <v>11532</v>
      </c>
      <c r="Z579" s="820"/>
      <c r="AA579" s="821"/>
      <c r="AB579" s="859"/>
      <c r="AC579" s="856"/>
      <c r="AD579" s="852"/>
      <c r="AE579" s="1353"/>
      <c r="AF579" s="851"/>
      <c r="AG579" s="851"/>
      <c r="AH579" s="1341"/>
      <c r="AI579" s="856"/>
      <c r="AJ579" s="851"/>
      <c r="AK579" s="851"/>
      <c r="AL579" s="851"/>
      <c r="AM579" s="851"/>
    </row>
    <row r="580" spans="1:49" s="725" customFormat="1" ht="22.5" x14ac:dyDescent="0.25">
      <c r="A580" s="948" t="s">
        <v>8263</v>
      </c>
      <c r="B580" s="855"/>
      <c r="C580" s="855" t="s">
        <v>8257</v>
      </c>
      <c r="D580" s="811" t="s">
        <v>9138</v>
      </c>
      <c r="E580" s="847" t="s">
        <v>9114</v>
      </c>
      <c r="F580" s="813">
        <f t="shared" si="68"/>
        <v>46000</v>
      </c>
      <c r="G580" s="814" t="str">
        <f t="shared" si="69"/>
        <v>A</v>
      </c>
      <c r="H580" s="941" t="str">
        <f t="shared" si="70"/>
        <v>MR_DER-1440_25</v>
      </c>
      <c r="I580" s="816" t="str">
        <f t="shared" si="71"/>
        <v>ND</v>
      </c>
      <c r="J580" s="816" t="str">
        <f t="shared" si="72"/>
        <v>ND</v>
      </c>
      <c r="K580" s="848" t="s">
        <v>3730</v>
      </c>
      <c r="L580" s="849">
        <v>45777</v>
      </c>
      <c r="M580" s="854" t="s">
        <v>9148</v>
      </c>
      <c r="N580" s="855" t="s">
        <v>5539</v>
      </c>
      <c r="O580" s="849">
        <v>45789</v>
      </c>
      <c r="P580" s="859"/>
      <c r="Q580" s="865" t="s">
        <v>3748</v>
      </c>
      <c r="R580" s="849">
        <v>45796</v>
      </c>
      <c r="S580" s="218" t="s">
        <v>9286</v>
      </c>
      <c r="T580" s="855"/>
      <c r="U580" s="855"/>
      <c r="V580" s="853"/>
      <c r="W580" s="856" t="s">
        <v>3748</v>
      </c>
      <c r="X580" s="852">
        <v>46000</v>
      </c>
      <c r="Y580" s="218" t="s">
        <v>11532</v>
      </c>
      <c r="Z580" s="820"/>
      <c r="AA580" s="821"/>
      <c r="AB580" s="859"/>
      <c r="AC580" s="856"/>
      <c r="AD580" s="852"/>
      <c r="AE580" s="1353"/>
      <c r="AF580" s="851"/>
      <c r="AG580" s="851"/>
      <c r="AH580" s="1341"/>
      <c r="AI580" s="856"/>
      <c r="AJ580" s="851"/>
      <c r="AK580" s="851"/>
      <c r="AL580" s="851"/>
      <c r="AM580" s="851"/>
    </row>
    <row r="581" spans="1:49" s="725" customFormat="1" ht="22.5" x14ac:dyDescent="0.25">
      <c r="A581" s="948" t="s">
        <v>8263</v>
      </c>
      <c r="B581" s="855"/>
      <c r="C581" s="855" t="s">
        <v>8257</v>
      </c>
      <c r="D581" s="811" t="s">
        <v>9139</v>
      </c>
      <c r="E581" s="847" t="s">
        <v>9115</v>
      </c>
      <c r="F581" s="813">
        <f t="shared" si="68"/>
        <v>46000</v>
      </c>
      <c r="G581" s="814" t="str">
        <f t="shared" si="69"/>
        <v>A</v>
      </c>
      <c r="H581" s="941" t="str">
        <f t="shared" si="70"/>
        <v>MR_DER-1440_25</v>
      </c>
      <c r="I581" s="816" t="str">
        <f t="shared" si="71"/>
        <v>ND</v>
      </c>
      <c r="J581" s="816" t="str">
        <f t="shared" si="72"/>
        <v>ND</v>
      </c>
      <c r="K581" s="848" t="s">
        <v>3730</v>
      </c>
      <c r="L581" s="849">
        <v>45777</v>
      </c>
      <c r="M581" s="854" t="s">
        <v>9148</v>
      </c>
      <c r="N581" s="855" t="s">
        <v>5539</v>
      </c>
      <c r="O581" s="849">
        <v>45789</v>
      </c>
      <c r="P581" s="859"/>
      <c r="Q581" s="865" t="s">
        <v>3748</v>
      </c>
      <c r="R581" s="849">
        <v>45796</v>
      </c>
      <c r="S581" s="218" t="s">
        <v>9286</v>
      </c>
      <c r="T581" s="855"/>
      <c r="U581" s="855"/>
      <c r="V581" s="853"/>
      <c r="W581" s="856" t="s">
        <v>3748</v>
      </c>
      <c r="X581" s="852">
        <v>46000</v>
      </c>
      <c r="Y581" s="218" t="s">
        <v>11532</v>
      </c>
      <c r="Z581" s="820"/>
      <c r="AA581" s="821"/>
      <c r="AB581" s="859"/>
      <c r="AC581" s="856"/>
      <c r="AD581" s="852"/>
      <c r="AE581" s="1353"/>
      <c r="AF581" s="851"/>
      <c r="AG581" s="851"/>
      <c r="AH581" s="1341"/>
      <c r="AI581" s="856"/>
      <c r="AJ581" s="851"/>
      <c r="AK581" s="851"/>
      <c r="AL581" s="851"/>
      <c r="AM581" s="851"/>
    </row>
    <row r="582" spans="1:49" s="725" customFormat="1" ht="22.5" x14ac:dyDescent="0.25">
      <c r="A582" s="948" t="s">
        <v>8263</v>
      </c>
      <c r="B582" s="855"/>
      <c r="C582" s="855" t="s">
        <v>8257</v>
      </c>
      <c r="D582" s="811" t="s">
        <v>9140</v>
      </c>
      <c r="E582" s="847" t="s">
        <v>9116</v>
      </c>
      <c r="F582" s="813">
        <f t="shared" si="68"/>
        <v>46000</v>
      </c>
      <c r="G582" s="814" t="str">
        <f t="shared" si="69"/>
        <v>A</v>
      </c>
      <c r="H582" s="941" t="str">
        <f t="shared" si="70"/>
        <v>MR_DER-1440_25</v>
      </c>
      <c r="I582" s="816" t="str">
        <f t="shared" si="71"/>
        <v>ND</v>
      </c>
      <c r="J582" s="816" t="str">
        <f t="shared" si="72"/>
        <v>ND</v>
      </c>
      <c r="K582" s="848" t="s">
        <v>3730</v>
      </c>
      <c r="L582" s="849">
        <v>45777</v>
      </c>
      <c r="M582" s="854" t="s">
        <v>9148</v>
      </c>
      <c r="N582" s="855" t="s">
        <v>5539</v>
      </c>
      <c r="O582" s="849">
        <v>45789</v>
      </c>
      <c r="P582" s="859"/>
      <c r="Q582" s="865" t="s">
        <v>3748</v>
      </c>
      <c r="R582" s="849">
        <v>45796</v>
      </c>
      <c r="S582" s="218" t="s">
        <v>9286</v>
      </c>
      <c r="T582" s="855"/>
      <c r="U582" s="855"/>
      <c r="V582" s="853"/>
      <c r="W582" s="856" t="s">
        <v>3748</v>
      </c>
      <c r="X582" s="852">
        <v>46000</v>
      </c>
      <c r="Y582" s="218" t="s">
        <v>11532</v>
      </c>
      <c r="Z582" s="820"/>
      <c r="AA582" s="821"/>
      <c r="AB582" s="859"/>
      <c r="AC582" s="856"/>
      <c r="AD582" s="852"/>
      <c r="AE582" s="1353"/>
      <c r="AF582" s="851"/>
      <c r="AG582" s="851"/>
      <c r="AH582" s="1341"/>
      <c r="AI582" s="856"/>
      <c r="AJ582" s="851"/>
      <c r="AK582" s="851"/>
      <c r="AL582" s="851"/>
      <c r="AM582" s="851"/>
    </row>
    <row r="583" spans="1:49" s="725" customFormat="1" ht="22.5" x14ac:dyDescent="0.25">
      <c r="A583" s="948" t="s">
        <v>8263</v>
      </c>
      <c r="B583" s="855"/>
      <c r="C583" s="855" t="s">
        <v>8257</v>
      </c>
      <c r="D583" s="811" t="s">
        <v>9141</v>
      </c>
      <c r="E583" s="847" t="s">
        <v>9117</v>
      </c>
      <c r="F583" s="813">
        <f t="shared" si="68"/>
        <v>46000</v>
      </c>
      <c r="G583" s="814" t="str">
        <f t="shared" si="69"/>
        <v>A</v>
      </c>
      <c r="H583" s="941" t="str">
        <f t="shared" si="70"/>
        <v>MR_DER-1440_25</v>
      </c>
      <c r="I583" s="816" t="str">
        <f t="shared" si="71"/>
        <v>ND</v>
      </c>
      <c r="J583" s="816" t="str">
        <f t="shared" si="72"/>
        <v>ND</v>
      </c>
      <c r="K583" s="848" t="s">
        <v>3730</v>
      </c>
      <c r="L583" s="849">
        <v>45777</v>
      </c>
      <c r="M583" s="854" t="s">
        <v>9148</v>
      </c>
      <c r="N583" s="855" t="s">
        <v>5539</v>
      </c>
      <c r="O583" s="849">
        <v>45789</v>
      </c>
      <c r="P583" s="859"/>
      <c r="Q583" s="865" t="s">
        <v>3748</v>
      </c>
      <c r="R583" s="849">
        <v>45796</v>
      </c>
      <c r="S583" s="218" t="s">
        <v>9286</v>
      </c>
      <c r="T583" s="855"/>
      <c r="U583" s="855"/>
      <c r="V583" s="853"/>
      <c r="W583" s="856" t="s">
        <v>3748</v>
      </c>
      <c r="X583" s="852">
        <v>46000</v>
      </c>
      <c r="Y583" s="218" t="s">
        <v>11532</v>
      </c>
      <c r="Z583" s="820"/>
      <c r="AA583" s="821"/>
      <c r="AB583" s="859"/>
      <c r="AC583" s="856"/>
      <c r="AD583" s="852"/>
      <c r="AE583" s="1353"/>
      <c r="AF583" s="851"/>
      <c r="AG583" s="851"/>
      <c r="AH583" s="1341"/>
      <c r="AI583" s="856"/>
      <c r="AJ583" s="851"/>
      <c r="AK583" s="851"/>
      <c r="AL583" s="851"/>
      <c r="AM583" s="851"/>
    </row>
    <row r="584" spans="1:49" s="725" customFormat="1" ht="22.5" x14ac:dyDescent="0.25">
      <c r="A584" s="948" t="s">
        <v>8263</v>
      </c>
      <c r="B584" s="855"/>
      <c r="C584" s="855" t="s">
        <v>8257</v>
      </c>
      <c r="D584" s="811" t="s">
        <v>9142</v>
      </c>
      <c r="E584" s="847" t="s">
        <v>9118</v>
      </c>
      <c r="F584" s="813">
        <f t="shared" si="68"/>
        <v>46000</v>
      </c>
      <c r="G584" s="814" t="str">
        <f t="shared" si="69"/>
        <v>A</v>
      </c>
      <c r="H584" s="941" t="str">
        <f t="shared" si="70"/>
        <v>MR_DER-1440_25</v>
      </c>
      <c r="I584" s="816" t="str">
        <f t="shared" si="71"/>
        <v>ND</v>
      </c>
      <c r="J584" s="816" t="str">
        <f t="shared" si="72"/>
        <v>ND</v>
      </c>
      <c r="K584" s="848" t="s">
        <v>3730</v>
      </c>
      <c r="L584" s="849">
        <v>45777</v>
      </c>
      <c r="M584" s="854" t="s">
        <v>9148</v>
      </c>
      <c r="N584" s="855" t="s">
        <v>5539</v>
      </c>
      <c r="O584" s="849">
        <v>45789</v>
      </c>
      <c r="P584" s="859"/>
      <c r="Q584" s="865" t="s">
        <v>3748</v>
      </c>
      <c r="R584" s="849">
        <v>45796</v>
      </c>
      <c r="S584" s="218" t="s">
        <v>9286</v>
      </c>
      <c r="T584" s="855"/>
      <c r="U584" s="855"/>
      <c r="V584" s="853"/>
      <c r="W584" s="856" t="s">
        <v>3748</v>
      </c>
      <c r="X584" s="852">
        <v>46000</v>
      </c>
      <c r="Y584" s="218" t="s">
        <v>11532</v>
      </c>
      <c r="Z584" s="820"/>
      <c r="AA584" s="821"/>
      <c r="AB584" s="859"/>
      <c r="AC584" s="856"/>
      <c r="AD584" s="852"/>
      <c r="AE584" s="1353"/>
      <c r="AF584" s="851"/>
      <c r="AG584" s="851"/>
      <c r="AH584" s="1341"/>
      <c r="AI584" s="856"/>
      <c r="AJ584" s="851"/>
      <c r="AK584" s="851"/>
      <c r="AL584" s="851"/>
      <c r="AM584" s="851"/>
    </row>
    <row r="585" spans="1:49" s="725" customFormat="1" ht="22.5" x14ac:dyDescent="0.25">
      <c r="A585" s="948" t="s">
        <v>8263</v>
      </c>
      <c r="B585" s="855"/>
      <c r="C585" s="855" t="s">
        <v>8257</v>
      </c>
      <c r="D585" s="811" t="s">
        <v>9143</v>
      </c>
      <c r="E585" s="847" t="s">
        <v>9119</v>
      </c>
      <c r="F585" s="813">
        <f t="shared" si="68"/>
        <v>46000</v>
      </c>
      <c r="G585" s="814" t="str">
        <f t="shared" si="69"/>
        <v>A</v>
      </c>
      <c r="H585" s="941" t="str">
        <f t="shared" si="70"/>
        <v>MR_DER-1440_25</v>
      </c>
      <c r="I585" s="816" t="str">
        <f t="shared" si="71"/>
        <v>ND</v>
      </c>
      <c r="J585" s="816" t="str">
        <f t="shared" si="72"/>
        <v>ND</v>
      </c>
      <c r="K585" s="848" t="s">
        <v>3730</v>
      </c>
      <c r="L585" s="849">
        <v>45777</v>
      </c>
      <c r="M585" s="854" t="s">
        <v>9148</v>
      </c>
      <c r="N585" s="855" t="s">
        <v>5539</v>
      </c>
      <c r="O585" s="849">
        <v>45789</v>
      </c>
      <c r="P585" s="859"/>
      <c r="Q585" s="865" t="s">
        <v>3748</v>
      </c>
      <c r="R585" s="849">
        <v>45796</v>
      </c>
      <c r="S585" s="218" t="s">
        <v>9286</v>
      </c>
      <c r="T585" s="855"/>
      <c r="U585" s="855"/>
      <c r="V585" s="853"/>
      <c r="W585" s="856" t="s">
        <v>3748</v>
      </c>
      <c r="X585" s="852">
        <v>46000</v>
      </c>
      <c r="Y585" s="218" t="s">
        <v>11532</v>
      </c>
      <c r="Z585" s="820"/>
      <c r="AA585" s="821"/>
      <c r="AB585" s="859"/>
      <c r="AC585" s="856"/>
      <c r="AD585" s="852"/>
      <c r="AE585" s="1353"/>
      <c r="AF585" s="851"/>
      <c r="AG585" s="851"/>
      <c r="AH585" s="1341"/>
      <c r="AI585" s="856"/>
      <c r="AJ585" s="851"/>
      <c r="AK585" s="851"/>
      <c r="AL585" s="851"/>
      <c r="AM585" s="851"/>
    </row>
    <row r="586" spans="1:49" s="725" customFormat="1" ht="22.5" x14ac:dyDescent="0.25">
      <c r="A586" s="948" t="s">
        <v>8263</v>
      </c>
      <c r="B586" s="855"/>
      <c r="C586" s="855" t="s">
        <v>8257</v>
      </c>
      <c r="D586" s="811" t="s">
        <v>9144</v>
      </c>
      <c r="E586" s="847" t="s">
        <v>9120</v>
      </c>
      <c r="F586" s="813">
        <f t="shared" si="68"/>
        <v>45979</v>
      </c>
      <c r="G586" s="814" t="str">
        <f t="shared" si="69"/>
        <v>A</v>
      </c>
      <c r="H586" s="941" t="str">
        <f t="shared" si="70"/>
        <v>MR_DER-1373_25</v>
      </c>
      <c r="I586" s="816" t="str">
        <f t="shared" si="71"/>
        <v>ND</v>
      </c>
      <c r="J586" s="816" t="str">
        <f t="shared" si="72"/>
        <v>ND</v>
      </c>
      <c r="K586" s="848" t="s">
        <v>3730</v>
      </c>
      <c r="L586" s="849">
        <v>45777</v>
      </c>
      <c r="M586" s="854" t="s">
        <v>9148</v>
      </c>
      <c r="N586" s="855" t="s">
        <v>5539</v>
      </c>
      <c r="O586" s="849">
        <v>45789</v>
      </c>
      <c r="P586" s="859"/>
      <c r="Q586" s="865" t="s">
        <v>3748</v>
      </c>
      <c r="R586" s="849">
        <v>45796</v>
      </c>
      <c r="S586" s="218" t="s">
        <v>9286</v>
      </c>
      <c r="T586" s="855"/>
      <c r="U586" s="855"/>
      <c r="V586" s="853"/>
      <c r="W586" s="856" t="s">
        <v>3748</v>
      </c>
      <c r="X586" s="852">
        <v>45979</v>
      </c>
      <c r="Y586" s="218" t="s">
        <v>11344</v>
      </c>
      <c r="Z586" s="820"/>
      <c r="AA586" s="821"/>
      <c r="AB586" s="859"/>
      <c r="AC586" s="856"/>
      <c r="AD586" s="852"/>
      <c r="AE586" s="1353"/>
      <c r="AF586" s="851"/>
      <c r="AG586" s="851"/>
      <c r="AH586" s="1341"/>
      <c r="AI586" s="856"/>
      <c r="AJ586" s="851"/>
      <c r="AK586" s="851"/>
      <c r="AL586" s="851"/>
      <c r="AM586" s="851"/>
    </row>
    <row r="587" spans="1:49" s="725" customFormat="1" ht="22.5" x14ac:dyDescent="0.25">
      <c r="A587" s="948" t="s">
        <v>8263</v>
      </c>
      <c r="B587" s="855"/>
      <c r="C587" s="855" t="s">
        <v>8257</v>
      </c>
      <c r="D587" s="811" t="s">
        <v>9145</v>
      </c>
      <c r="E587" s="847" t="s">
        <v>9121</v>
      </c>
      <c r="F587" s="813">
        <f t="shared" si="68"/>
        <v>45979</v>
      </c>
      <c r="G587" s="814" t="str">
        <f t="shared" si="69"/>
        <v>A</v>
      </c>
      <c r="H587" s="941" t="str">
        <f t="shared" si="70"/>
        <v>MR_DER-1373_25</v>
      </c>
      <c r="I587" s="816" t="str">
        <f t="shared" si="71"/>
        <v>ND</v>
      </c>
      <c r="J587" s="816" t="str">
        <f t="shared" si="72"/>
        <v>ND</v>
      </c>
      <c r="K587" s="848" t="s">
        <v>3730</v>
      </c>
      <c r="L587" s="849">
        <v>45777</v>
      </c>
      <c r="M587" s="854" t="s">
        <v>9148</v>
      </c>
      <c r="N587" s="855" t="s">
        <v>5539</v>
      </c>
      <c r="O587" s="849">
        <v>45789</v>
      </c>
      <c r="P587" s="859"/>
      <c r="Q587" s="865" t="s">
        <v>3748</v>
      </c>
      <c r="R587" s="849">
        <v>45796</v>
      </c>
      <c r="S587" s="218" t="s">
        <v>9286</v>
      </c>
      <c r="T587" s="855"/>
      <c r="U587" s="855"/>
      <c r="V587" s="853"/>
      <c r="W587" s="856" t="s">
        <v>3748</v>
      </c>
      <c r="X587" s="852">
        <v>45979</v>
      </c>
      <c r="Y587" s="218" t="s">
        <v>11344</v>
      </c>
      <c r="Z587" s="820"/>
      <c r="AA587" s="821"/>
      <c r="AB587" s="859"/>
      <c r="AC587" s="856"/>
      <c r="AD587" s="852"/>
      <c r="AE587" s="1353"/>
      <c r="AF587" s="851"/>
      <c r="AG587" s="851"/>
      <c r="AH587" s="1341"/>
      <c r="AI587" s="856"/>
      <c r="AJ587" s="851"/>
      <c r="AK587" s="851"/>
      <c r="AL587" s="851"/>
      <c r="AM587" s="851"/>
    </row>
    <row r="588" spans="1:49" s="725" customFormat="1" ht="22.5" x14ac:dyDescent="0.25">
      <c r="A588" s="948" t="s">
        <v>8263</v>
      </c>
      <c r="B588" s="855"/>
      <c r="C588" s="855" t="s">
        <v>8257</v>
      </c>
      <c r="D588" s="811" t="s">
        <v>9146</v>
      </c>
      <c r="E588" s="847" t="s">
        <v>9122</v>
      </c>
      <c r="F588" s="813">
        <f t="shared" si="68"/>
        <v>45979</v>
      </c>
      <c r="G588" s="814" t="str">
        <f t="shared" si="69"/>
        <v>A</v>
      </c>
      <c r="H588" s="941" t="str">
        <f t="shared" si="70"/>
        <v>MR_DER-1373_25</v>
      </c>
      <c r="I588" s="816" t="str">
        <f t="shared" si="71"/>
        <v>ND</v>
      </c>
      <c r="J588" s="816" t="str">
        <f t="shared" si="72"/>
        <v>ND</v>
      </c>
      <c r="K588" s="848" t="s">
        <v>3730</v>
      </c>
      <c r="L588" s="849">
        <v>45777</v>
      </c>
      <c r="M588" s="854" t="s">
        <v>9148</v>
      </c>
      <c r="N588" s="855" t="s">
        <v>5539</v>
      </c>
      <c r="O588" s="849">
        <v>45789</v>
      </c>
      <c r="P588" s="859"/>
      <c r="Q588" s="865" t="s">
        <v>3748</v>
      </c>
      <c r="R588" s="849">
        <v>45796</v>
      </c>
      <c r="S588" s="218" t="s">
        <v>9286</v>
      </c>
      <c r="T588" s="855"/>
      <c r="U588" s="855"/>
      <c r="V588" s="853"/>
      <c r="W588" s="856" t="s">
        <v>3748</v>
      </c>
      <c r="X588" s="852">
        <v>45979</v>
      </c>
      <c r="Y588" s="218" t="s">
        <v>11344</v>
      </c>
      <c r="Z588" s="820"/>
      <c r="AA588" s="821"/>
      <c r="AB588" s="859"/>
      <c r="AC588" s="856"/>
      <c r="AD588" s="852"/>
      <c r="AE588" s="1353"/>
      <c r="AF588" s="851"/>
      <c r="AG588" s="851"/>
      <c r="AH588" s="1341"/>
      <c r="AI588" s="856"/>
      <c r="AJ588" s="851"/>
      <c r="AK588" s="851"/>
      <c r="AL588" s="851"/>
      <c r="AM588" s="851"/>
    </row>
    <row r="589" spans="1:49" s="725" customFormat="1" ht="15" x14ac:dyDescent="0.25">
      <c r="A589" s="948" t="s">
        <v>8263</v>
      </c>
      <c r="B589" s="855"/>
      <c r="C589" s="855" t="s">
        <v>8257</v>
      </c>
      <c r="D589" s="851" t="s">
        <v>6215</v>
      </c>
      <c r="E589" s="847" t="s">
        <v>5601</v>
      </c>
      <c r="F589" s="813">
        <f>IF(L589&lt;&gt;0,MAX(L589,R589,X589,AD589,AJ589,AP589,AV589),"NE")</f>
        <v>45979</v>
      </c>
      <c r="G589" s="814" t="str">
        <f t="shared" si="69"/>
        <v>B</v>
      </c>
      <c r="H589" s="941" t="str">
        <f t="shared" si="70"/>
        <v>MR_DER-1374_25</v>
      </c>
      <c r="I589" s="816" t="str">
        <f t="shared" si="71"/>
        <v>ND</v>
      </c>
      <c r="J589" s="816" t="str">
        <f t="shared" si="72"/>
        <v>ND</v>
      </c>
      <c r="K589" s="848" t="s">
        <v>3730</v>
      </c>
      <c r="L589" s="849">
        <v>44859</v>
      </c>
      <c r="M589" s="854" t="s">
        <v>5607</v>
      </c>
      <c r="N589" s="855" t="s">
        <v>5538</v>
      </c>
      <c r="O589" s="849">
        <v>44908</v>
      </c>
      <c r="P589" s="859" t="s">
        <v>3777</v>
      </c>
      <c r="Q589" s="848" t="s">
        <v>3765</v>
      </c>
      <c r="R589" s="849">
        <v>44911</v>
      </c>
      <c r="S589" s="890" t="s">
        <v>5893</v>
      </c>
      <c r="T589" s="855" t="s">
        <v>5539</v>
      </c>
      <c r="U589" s="849">
        <v>44931</v>
      </c>
      <c r="V589" s="853" t="s">
        <v>3777</v>
      </c>
      <c r="W589" s="826" t="s">
        <v>3748</v>
      </c>
      <c r="X589" s="852">
        <v>44937</v>
      </c>
      <c r="Y589" s="853" t="s">
        <v>6135</v>
      </c>
      <c r="Z589" s="851"/>
      <c r="AA589" s="851"/>
      <c r="AB589" s="859" t="s">
        <v>3777</v>
      </c>
      <c r="AC589" s="856" t="s">
        <v>5626</v>
      </c>
      <c r="AD589" s="852">
        <v>45401</v>
      </c>
      <c r="AE589" s="1353" t="s">
        <v>7579</v>
      </c>
      <c r="AF589" s="851" t="s">
        <v>5536</v>
      </c>
      <c r="AG589" s="852">
        <v>45420</v>
      </c>
      <c r="AH589" s="1341" t="s">
        <v>3777</v>
      </c>
      <c r="AI589" s="856" t="s">
        <v>6229</v>
      </c>
      <c r="AJ589" s="852">
        <v>45770</v>
      </c>
      <c r="AK589" s="1359" t="s">
        <v>9083</v>
      </c>
      <c r="AL589" s="851" t="s">
        <v>5539</v>
      </c>
      <c r="AM589" s="852">
        <v>45783</v>
      </c>
      <c r="AO589" s="725" t="s">
        <v>5811</v>
      </c>
      <c r="AP589" s="1213">
        <v>45786</v>
      </c>
      <c r="AQ589" s="853" t="s">
        <v>9185</v>
      </c>
      <c r="AU589" s="1213" t="s">
        <v>5811</v>
      </c>
      <c r="AV589" s="1213">
        <v>45979</v>
      </c>
      <c r="AW589" s="218" t="s">
        <v>11345</v>
      </c>
    </row>
    <row r="590" spans="1:49" s="725" customFormat="1" ht="15" x14ac:dyDescent="0.25">
      <c r="A590" s="948" t="s">
        <v>8263</v>
      </c>
      <c r="B590" s="855"/>
      <c r="C590" s="855" t="s">
        <v>8257</v>
      </c>
      <c r="D590" s="851" t="s">
        <v>6215</v>
      </c>
      <c r="E590" s="847" t="s">
        <v>5602</v>
      </c>
      <c r="F590" s="813">
        <f>IF(L590&lt;&gt;0,MAX(L590,R590,X590,AD590,AJ590,AP590,AV590),"NE")</f>
        <v>45979</v>
      </c>
      <c r="G590" s="814" t="str">
        <f t="shared" si="69"/>
        <v>B</v>
      </c>
      <c r="H590" s="941" t="str">
        <f t="shared" si="70"/>
        <v>MR_DER-1374_25</v>
      </c>
      <c r="I590" s="816" t="str">
        <f t="shared" si="71"/>
        <v>ND</v>
      </c>
      <c r="J590" s="816" t="str">
        <f t="shared" si="72"/>
        <v>ND</v>
      </c>
      <c r="K590" s="848" t="s">
        <v>3730</v>
      </c>
      <c r="L590" s="849">
        <v>44859</v>
      </c>
      <c r="M590" s="854" t="s">
        <v>5607</v>
      </c>
      <c r="N590" s="855" t="s">
        <v>5538</v>
      </c>
      <c r="O590" s="849">
        <v>44908</v>
      </c>
      <c r="P590" s="859" t="s">
        <v>3777</v>
      </c>
      <c r="Q590" s="865" t="s">
        <v>3748</v>
      </c>
      <c r="R590" s="849">
        <v>44911</v>
      </c>
      <c r="S590" s="890" t="s">
        <v>5893</v>
      </c>
      <c r="T590" s="855"/>
      <c r="U590" s="855"/>
      <c r="V590" s="853" t="s">
        <v>3777</v>
      </c>
      <c r="W590" s="856" t="s">
        <v>5626</v>
      </c>
      <c r="X590" s="852">
        <v>45401</v>
      </c>
      <c r="Y590" s="819" t="s">
        <v>7579</v>
      </c>
      <c r="Z590" s="851" t="s">
        <v>5536</v>
      </c>
      <c r="AA590" s="852">
        <v>45420</v>
      </c>
      <c r="AB590" s="1341" t="s">
        <v>3777</v>
      </c>
      <c r="AC590" s="856" t="s">
        <v>6229</v>
      </c>
      <c r="AD590" s="852">
        <v>45770</v>
      </c>
      <c r="AE590" s="1359" t="s">
        <v>9083</v>
      </c>
      <c r="AF590" s="851" t="s">
        <v>5539</v>
      </c>
      <c r="AG590" s="852">
        <v>45783</v>
      </c>
      <c r="AH590" s="859"/>
      <c r="AI590" s="856" t="s">
        <v>5811</v>
      </c>
      <c r="AJ590" s="852">
        <v>45786</v>
      </c>
      <c r="AK590" s="1354" t="s">
        <v>9185</v>
      </c>
      <c r="AL590" s="851"/>
      <c r="AM590" s="851"/>
      <c r="AO590" s="725" t="s">
        <v>5811</v>
      </c>
      <c r="AP590" s="1213">
        <v>45786</v>
      </c>
      <c r="AQ590" s="853" t="s">
        <v>9185</v>
      </c>
      <c r="AU590" s="1213" t="s">
        <v>5811</v>
      </c>
      <c r="AV590" s="1213">
        <v>45979</v>
      </c>
      <c r="AW590" s="218" t="s">
        <v>11345</v>
      </c>
    </row>
    <row r="591" spans="1:49" s="725" customFormat="1" ht="15" x14ac:dyDescent="0.25">
      <c r="A591" s="948" t="s">
        <v>8263</v>
      </c>
      <c r="B591" s="855"/>
      <c r="C591" s="855" t="s">
        <v>8257</v>
      </c>
      <c r="D591" s="863" t="s">
        <v>6215</v>
      </c>
      <c r="E591" s="847" t="s">
        <v>5603</v>
      </c>
      <c r="F591" s="813">
        <f>IF(L591&lt;&gt;0,MAX(L591,R591,X591,AD591,AJ591,AP591,AV591),"NE")</f>
        <v>45979</v>
      </c>
      <c r="G591" s="814" t="str">
        <f t="shared" si="69"/>
        <v>B</v>
      </c>
      <c r="H591" s="941" t="str">
        <f t="shared" si="70"/>
        <v>MR_DER-1374_25</v>
      </c>
      <c r="I591" s="816" t="str">
        <f t="shared" si="71"/>
        <v>ND</v>
      </c>
      <c r="J591" s="816" t="str">
        <f t="shared" si="72"/>
        <v>ND</v>
      </c>
      <c r="K591" s="848" t="s">
        <v>3730</v>
      </c>
      <c r="L591" s="849">
        <v>44859</v>
      </c>
      <c r="M591" s="854" t="s">
        <v>5607</v>
      </c>
      <c r="N591" s="855" t="s">
        <v>5538</v>
      </c>
      <c r="O591" s="849">
        <v>44908</v>
      </c>
      <c r="P591" s="859" t="s">
        <v>3777</v>
      </c>
      <c r="Q591" s="865" t="s">
        <v>3748</v>
      </c>
      <c r="R591" s="849">
        <v>44911</v>
      </c>
      <c r="S591" s="890" t="s">
        <v>5893</v>
      </c>
      <c r="T591" s="855"/>
      <c r="U591" s="855"/>
      <c r="V591" s="853" t="s">
        <v>3777</v>
      </c>
      <c r="W591" s="856" t="s">
        <v>5626</v>
      </c>
      <c r="X591" s="852">
        <v>45401</v>
      </c>
      <c r="Y591" s="819" t="s">
        <v>7579</v>
      </c>
      <c r="Z591" s="851" t="s">
        <v>5536</v>
      </c>
      <c r="AA591" s="852">
        <v>45420</v>
      </c>
      <c r="AB591" s="1341" t="s">
        <v>3777</v>
      </c>
      <c r="AC591" s="856" t="s">
        <v>6229</v>
      </c>
      <c r="AD591" s="852">
        <v>45770</v>
      </c>
      <c r="AE591" s="890" t="s">
        <v>9083</v>
      </c>
      <c r="AF591" s="851" t="s">
        <v>5539</v>
      </c>
      <c r="AG591" s="852">
        <v>45783</v>
      </c>
      <c r="AI591" s="856" t="s">
        <v>5811</v>
      </c>
      <c r="AJ591" s="852">
        <v>45786</v>
      </c>
      <c r="AK591" s="853" t="s">
        <v>9185</v>
      </c>
      <c r="AL591" s="851"/>
      <c r="AM591" s="851"/>
      <c r="AO591" s="725" t="s">
        <v>5811</v>
      </c>
      <c r="AP591" s="1213">
        <v>45786</v>
      </c>
      <c r="AQ591" s="853" t="s">
        <v>9185</v>
      </c>
      <c r="AU591" s="1213" t="s">
        <v>5811</v>
      </c>
      <c r="AV591" s="1213">
        <v>45979</v>
      </c>
      <c r="AW591" s="218" t="s">
        <v>11345</v>
      </c>
    </row>
    <row r="592" spans="1:49" s="725" customFormat="1" ht="15" x14ac:dyDescent="0.25">
      <c r="A592" s="948" t="s">
        <v>8263</v>
      </c>
      <c r="B592" s="855"/>
      <c r="C592" s="855" t="s">
        <v>8257</v>
      </c>
      <c r="D592" s="863" t="s">
        <v>6215</v>
      </c>
      <c r="E592" s="847" t="s">
        <v>5604</v>
      </c>
      <c r="F592" s="813">
        <f t="shared" ref="F592:F623" si="73">IF(L592&lt;&gt;0,MAX(L592,R592,X592,AD592,AJ592,AP592),"NE")</f>
        <v>45979</v>
      </c>
      <c r="G592" s="814" t="str">
        <f t="shared" si="69"/>
        <v>B</v>
      </c>
      <c r="H592" s="941" t="str">
        <f t="shared" si="70"/>
        <v>MR_DER-1374_25</v>
      </c>
      <c r="I592" s="816" t="str">
        <f t="shared" si="71"/>
        <v>ND</v>
      </c>
      <c r="J592" s="816" t="str">
        <f t="shared" si="72"/>
        <v>ND</v>
      </c>
      <c r="K592" s="848" t="s">
        <v>3730</v>
      </c>
      <c r="L592" s="849">
        <v>44859</v>
      </c>
      <c r="M592" s="854" t="s">
        <v>5607</v>
      </c>
      <c r="N592" s="855" t="s">
        <v>5538</v>
      </c>
      <c r="O592" s="849">
        <v>44908</v>
      </c>
      <c r="P592" s="859" t="s">
        <v>3777</v>
      </c>
      <c r="Q592" s="865" t="s">
        <v>3748</v>
      </c>
      <c r="R592" s="849">
        <v>44911</v>
      </c>
      <c r="S592" s="890" t="s">
        <v>5893</v>
      </c>
      <c r="T592" s="855"/>
      <c r="U592" s="855"/>
      <c r="V592" s="853" t="s">
        <v>3777</v>
      </c>
      <c r="W592" s="856" t="s">
        <v>5626</v>
      </c>
      <c r="X592" s="852">
        <v>45770</v>
      </c>
      <c r="Y592" s="890" t="s">
        <v>9083</v>
      </c>
      <c r="Z592" s="851" t="s">
        <v>5539</v>
      </c>
      <c r="AA592" s="852">
        <v>45783</v>
      </c>
      <c r="AB592" s="859"/>
      <c r="AC592" s="856" t="s">
        <v>5811</v>
      </c>
      <c r="AD592" s="852">
        <v>45786</v>
      </c>
      <c r="AE592" s="853" t="s">
        <v>9185</v>
      </c>
      <c r="AF592" s="851"/>
      <c r="AG592" s="851"/>
      <c r="AI592" s="1350" t="s">
        <v>5811</v>
      </c>
      <c r="AJ592" s="852">
        <v>45979</v>
      </c>
      <c r="AK592" s="218" t="s">
        <v>11345</v>
      </c>
      <c r="AL592" s="851"/>
      <c r="AM592" s="851"/>
    </row>
    <row r="593" spans="1:52" s="725" customFormat="1" ht="15" x14ac:dyDescent="0.25">
      <c r="A593" s="948" t="s">
        <v>8263</v>
      </c>
      <c r="B593" s="855"/>
      <c r="C593" s="855" t="s">
        <v>8257</v>
      </c>
      <c r="D593" s="863" t="s">
        <v>6215</v>
      </c>
      <c r="E593" s="847" t="s">
        <v>5605</v>
      </c>
      <c r="F593" s="813">
        <f t="shared" si="73"/>
        <v>45979</v>
      </c>
      <c r="G593" s="814" t="str">
        <f t="shared" si="69"/>
        <v>B</v>
      </c>
      <c r="H593" s="941" t="str">
        <f t="shared" si="70"/>
        <v>MR_DER-1374_25</v>
      </c>
      <c r="I593" s="816" t="str">
        <f t="shared" si="71"/>
        <v>ND</v>
      </c>
      <c r="J593" s="816" t="str">
        <f t="shared" si="72"/>
        <v>ND</v>
      </c>
      <c r="K593" s="848" t="s">
        <v>3730</v>
      </c>
      <c r="L593" s="849">
        <v>44859</v>
      </c>
      <c r="M593" s="854" t="s">
        <v>5607</v>
      </c>
      <c r="N593" s="855" t="s">
        <v>5538</v>
      </c>
      <c r="O593" s="849">
        <v>44908</v>
      </c>
      <c r="P593" s="859" t="s">
        <v>3777</v>
      </c>
      <c r="Q593" s="865" t="s">
        <v>3748</v>
      </c>
      <c r="R593" s="849">
        <v>44911</v>
      </c>
      <c r="S593" s="890" t="s">
        <v>5893</v>
      </c>
      <c r="T593" s="855"/>
      <c r="U593" s="855"/>
      <c r="V593" s="853" t="s">
        <v>3777</v>
      </c>
      <c r="W593" s="856" t="s">
        <v>5626</v>
      </c>
      <c r="X593" s="852">
        <v>45770</v>
      </c>
      <c r="Y593" s="890" t="s">
        <v>9083</v>
      </c>
      <c r="Z593" s="851" t="s">
        <v>5539</v>
      </c>
      <c r="AA593" s="852">
        <v>45783</v>
      </c>
      <c r="AB593" s="859"/>
      <c r="AC593" s="856" t="s">
        <v>5811</v>
      </c>
      <c r="AD593" s="852">
        <v>45786</v>
      </c>
      <c r="AE593" s="853" t="s">
        <v>9185</v>
      </c>
      <c r="AF593" s="851"/>
      <c r="AG593" s="851"/>
      <c r="AI593" s="1350" t="s">
        <v>5811</v>
      </c>
      <c r="AJ593" s="852">
        <v>45979</v>
      </c>
      <c r="AK593" s="218" t="s">
        <v>11345</v>
      </c>
      <c r="AL593" s="851"/>
      <c r="AM593" s="851"/>
    </row>
    <row r="594" spans="1:52" s="725" customFormat="1" ht="15" x14ac:dyDescent="0.25">
      <c r="A594" s="948" t="s">
        <v>8263</v>
      </c>
      <c r="B594" s="855"/>
      <c r="C594" s="855" t="s">
        <v>8257</v>
      </c>
      <c r="D594" s="863" t="s">
        <v>6215</v>
      </c>
      <c r="E594" s="847" t="s">
        <v>7580</v>
      </c>
      <c r="F594" s="813">
        <f t="shared" si="73"/>
        <v>45979</v>
      </c>
      <c r="G594" s="814" t="str">
        <f t="shared" si="69"/>
        <v>A</v>
      </c>
      <c r="H594" s="941" t="str">
        <f t="shared" si="70"/>
        <v>MR_DER-1374_25</v>
      </c>
      <c r="I594" s="816" t="str">
        <f t="shared" si="71"/>
        <v>ND</v>
      </c>
      <c r="J594" s="816" t="str">
        <f t="shared" si="72"/>
        <v>ND</v>
      </c>
      <c r="K594" s="848" t="s">
        <v>3730</v>
      </c>
      <c r="L594" s="849">
        <v>45401</v>
      </c>
      <c r="M594" s="950" t="s">
        <v>7579</v>
      </c>
      <c r="N594" s="855" t="s">
        <v>5536</v>
      </c>
      <c r="O594" s="849">
        <v>45420</v>
      </c>
      <c r="P594" s="859" t="s">
        <v>3777</v>
      </c>
      <c r="Q594" s="865" t="s">
        <v>3765</v>
      </c>
      <c r="R594" s="849">
        <v>45770</v>
      </c>
      <c r="S594" s="890" t="s">
        <v>9083</v>
      </c>
      <c r="T594" s="851" t="s">
        <v>5539</v>
      </c>
      <c r="U594" s="852">
        <v>45783</v>
      </c>
      <c r="V594" s="1223"/>
      <c r="W594" s="856" t="s">
        <v>3748</v>
      </c>
      <c r="X594" s="852">
        <v>45786</v>
      </c>
      <c r="Y594" s="853" t="s">
        <v>9185</v>
      </c>
      <c r="Z594" s="851"/>
      <c r="AA594" s="851"/>
      <c r="AB594" s="859"/>
      <c r="AC594" s="1350" t="s">
        <v>3748</v>
      </c>
      <c r="AD594" s="852">
        <v>45979</v>
      </c>
      <c r="AE594" s="218" t="s">
        <v>11345</v>
      </c>
      <c r="AF594" s="851"/>
      <c r="AG594" s="851"/>
      <c r="AI594" s="856"/>
      <c r="AJ594" s="851"/>
      <c r="AL594" s="851"/>
      <c r="AM594" s="851"/>
    </row>
    <row r="595" spans="1:52" s="725" customFormat="1" ht="15" x14ac:dyDescent="0.25">
      <c r="A595" s="948" t="s">
        <v>8263</v>
      </c>
      <c r="B595" s="855"/>
      <c r="C595" s="855" t="s">
        <v>8257</v>
      </c>
      <c r="D595" s="863" t="s">
        <v>6215</v>
      </c>
      <c r="E595" s="847" t="s">
        <v>7581</v>
      </c>
      <c r="F595" s="813">
        <f t="shared" si="73"/>
        <v>45979</v>
      </c>
      <c r="G595" s="814" t="str">
        <f t="shared" si="69"/>
        <v>A</v>
      </c>
      <c r="H595" s="941" t="str">
        <f t="shared" si="70"/>
        <v>MR_DER-1374_25</v>
      </c>
      <c r="I595" s="816" t="str">
        <f t="shared" si="71"/>
        <v>ND</v>
      </c>
      <c r="J595" s="816" t="str">
        <f t="shared" si="72"/>
        <v>ND</v>
      </c>
      <c r="K595" s="848" t="s">
        <v>3730</v>
      </c>
      <c r="L595" s="849">
        <v>45401</v>
      </c>
      <c r="M595" s="950" t="s">
        <v>7579</v>
      </c>
      <c r="N595" s="855" t="s">
        <v>5536</v>
      </c>
      <c r="O595" s="849">
        <v>45420</v>
      </c>
      <c r="P595" s="859" t="s">
        <v>3777</v>
      </c>
      <c r="Q595" s="865" t="s">
        <v>3765</v>
      </c>
      <c r="R595" s="849">
        <v>45770</v>
      </c>
      <c r="S595" s="890" t="s">
        <v>9083</v>
      </c>
      <c r="T595" s="851" t="s">
        <v>5539</v>
      </c>
      <c r="U595" s="852">
        <v>45783</v>
      </c>
      <c r="V595" s="1223"/>
      <c r="W595" s="856" t="s">
        <v>3748</v>
      </c>
      <c r="X595" s="852">
        <v>45786</v>
      </c>
      <c r="Y595" s="853" t="s">
        <v>9185</v>
      </c>
      <c r="Z595" s="851"/>
      <c r="AA595" s="851"/>
      <c r="AB595" s="859"/>
      <c r="AC595" s="1350" t="s">
        <v>3748</v>
      </c>
      <c r="AD595" s="852">
        <v>45979</v>
      </c>
      <c r="AE595" s="218" t="s">
        <v>11345</v>
      </c>
      <c r="AF595" s="851"/>
      <c r="AG595" s="851"/>
      <c r="AI595" s="856"/>
      <c r="AJ595" s="851"/>
      <c r="AL595" s="851"/>
      <c r="AM595" s="851"/>
    </row>
    <row r="596" spans="1:52" s="725" customFormat="1" ht="15" x14ac:dyDescent="0.25">
      <c r="A596" s="948" t="s">
        <v>8263</v>
      </c>
      <c r="B596" s="855"/>
      <c r="C596" s="855" t="s">
        <v>8257</v>
      </c>
      <c r="D596" s="863" t="s">
        <v>6215</v>
      </c>
      <c r="E596" s="847" t="s">
        <v>7582</v>
      </c>
      <c r="F596" s="813">
        <f t="shared" si="73"/>
        <v>45979</v>
      </c>
      <c r="G596" s="814" t="str">
        <f t="shared" si="69"/>
        <v>A</v>
      </c>
      <c r="H596" s="941" t="str">
        <f t="shared" si="70"/>
        <v>MR_DER-1374_25</v>
      </c>
      <c r="I596" s="816" t="str">
        <f t="shared" si="71"/>
        <v>ND</v>
      </c>
      <c r="J596" s="816" t="str">
        <f t="shared" si="72"/>
        <v>ND</v>
      </c>
      <c r="K596" s="848" t="s">
        <v>3730</v>
      </c>
      <c r="L596" s="849">
        <v>45401</v>
      </c>
      <c r="M596" s="950" t="s">
        <v>7579</v>
      </c>
      <c r="N596" s="855" t="s">
        <v>5536</v>
      </c>
      <c r="O596" s="849">
        <v>45420</v>
      </c>
      <c r="P596" s="859" t="s">
        <v>3777</v>
      </c>
      <c r="Q596" s="865" t="s">
        <v>3765</v>
      </c>
      <c r="R596" s="849">
        <v>45770</v>
      </c>
      <c r="S596" s="890" t="s">
        <v>9083</v>
      </c>
      <c r="T596" s="851" t="s">
        <v>5539</v>
      </c>
      <c r="U596" s="852">
        <v>45783</v>
      </c>
      <c r="V596" s="1223"/>
      <c r="W596" s="856" t="s">
        <v>3748</v>
      </c>
      <c r="X596" s="852">
        <v>45786</v>
      </c>
      <c r="Y596" s="853" t="s">
        <v>9185</v>
      </c>
      <c r="Z596" s="851"/>
      <c r="AA596" s="851"/>
      <c r="AB596" s="859"/>
      <c r="AC596" s="1350" t="s">
        <v>3748</v>
      </c>
      <c r="AD596" s="852">
        <v>45979</v>
      </c>
      <c r="AE596" s="218" t="s">
        <v>11345</v>
      </c>
      <c r="AF596" s="851"/>
      <c r="AG596" s="851"/>
      <c r="AI596" s="856"/>
      <c r="AJ596" s="851"/>
      <c r="AL596" s="851"/>
      <c r="AM596" s="851"/>
    </row>
    <row r="597" spans="1:52" s="725" customFormat="1" ht="15" x14ac:dyDescent="0.25">
      <c r="A597" s="948" t="s">
        <v>8263</v>
      </c>
      <c r="B597" s="855"/>
      <c r="C597" s="855" t="s">
        <v>8257</v>
      </c>
      <c r="D597" s="863" t="s">
        <v>6215</v>
      </c>
      <c r="E597" s="847" t="s">
        <v>7583</v>
      </c>
      <c r="F597" s="813">
        <f t="shared" si="73"/>
        <v>45979</v>
      </c>
      <c r="G597" s="814" t="str">
        <f t="shared" si="69"/>
        <v>A</v>
      </c>
      <c r="H597" s="941" t="str">
        <f t="shared" si="70"/>
        <v>MR_DER-1374_25</v>
      </c>
      <c r="I597" s="816" t="str">
        <f t="shared" si="71"/>
        <v>ND</v>
      </c>
      <c r="J597" s="816" t="str">
        <f t="shared" si="72"/>
        <v>ND</v>
      </c>
      <c r="K597" s="848" t="s">
        <v>3730</v>
      </c>
      <c r="L597" s="849">
        <v>45401</v>
      </c>
      <c r="M597" s="950" t="s">
        <v>7579</v>
      </c>
      <c r="N597" s="855" t="s">
        <v>5536</v>
      </c>
      <c r="O597" s="849">
        <v>45420</v>
      </c>
      <c r="P597" s="859" t="s">
        <v>3777</v>
      </c>
      <c r="Q597" s="865" t="s">
        <v>3765</v>
      </c>
      <c r="R597" s="849">
        <v>45770</v>
      </c>
      <c r="S597" s="890" t="s">
        <v>9083</v>
      </c>
      <c r="T597" s="851" t="s">
        <v>5539</v>
      </c>
      <c r="U597" s="852">
        <v>45783</v>
      </c>
      <c r="V597" s="1223"/>
      <c r="W597" s="856" t="s">
        <v>3748</v>
      </c>
      <c r="X597" s="852">
        <v>45786</v>
      </c>
      <c r="Y597" s="853" t="s">
        <v>9185</v>
      </c>
      <c r="Z597" s="851"/>
      <c r="AA597" s="851"/>
      <c r="AB597" s="859"/>
      <c r="AC597" s="1350" t="s">
        <v>3748</v>
      </c>
      <c r="AD597" s="852">
        <v>45979</v>
      </c>
      <c r="AE597" s="218" t="s">
        <v>11345</v>
      </c>
      <c r="AF597" s="851"/>
      <c r="AG597" s="851"/>
      <c r="AI597" s="856"/>
      <c r="AJ597" s="851"/>
      <c r="AL597" s="851"/>
      <c r="AM597" s="851"/>
    </row>
    <row r="598" spans="1:52" s="725" customFormat="1" ht="15" x14ac:dyDescent="0.25">
      <c r="A598" s="948" t="s">
        <v>8263</v>
      </c>
      <c r="B598" s="855"/>
      <c r="C598" s="855" t="s">
        <v>8257</v>
      </c>
      <c r="D598" s="863" t="s">
        <v>6215</v>
      </c>
      <c r="E598" s="847" t="s">
        <v>7584</v>
      </c>
      <c r="F598" s="813">
        <f t="shared" si="73"/>
        <v>45979</v>
      </c>
      <c r="G598" s="814" t="str">
        <f t="shared" si="69"/>
        <v>A</v>
      </c>
      <c r="H598" s="941" t="str">
        <f t="shared" si="70"/>
        <v>MR_DER-1374_25</v>
      </c>
      <c r="I598" s="816" t="str">
        <f t="shared" si="71"/>
        <v>ND</v>
      </c>
      <c r="J598" s="816" t="str">
        <f t="shared" si="72"/>
        <v>ND</v>
      </c>
      <c r="K598" s="848" t="s">
        <v>3730</v>
      </c>
      <c r="L598" s="849">
        <v>45401</v>
      </c>
      <c r="M598" s="950" t="s">
        <v>7579</v>
      </c>
      <c r="N598" s="855" t="s">
        <v>5536</v>
      </c>
      <c r="O598" s="849">
        <v>45420</v>
      </c>
      <c r="P598" s="859" t="s">
        <v>3777</v>
      </c>
      <c r="Q598" s="865" t="s">
        <v>3765</v>
      </c>
      <c r="R598" s="849">
        <v>45770</v>
      </c>
      <c r="S598" s="890" t="s">
        <v>9083</v>
      </c>
      <c r="T598" s="851" t="s">
        <v>5539</v>
      </c>
      <c r="U598" s="852">
        <v>45783</v>
      </c>
      <c r="V598" s="1223"/>
      <c r="W598" s="856" t="s">
        <v>3748</v>
      </c>
      <c r="X598" s="852">
        <v>45786</v>
      </c>
      <c r="Y598" s="853" t="s">
        <v>9185</v>
      </c>
      <c r="Z598" s="851"/>
      <c r="AA598" s="851"/>
      <c r="AB598" s="859"/>
      <c r="AC598" s="1350" t="s">
        <v>3748</v>
      </c>
      <c r="AD598" s="852">
        <v>45979</v>
      </c>
      <c r="AE598" s="218" t="s">
        <v>11345</v>
      </c>
      <c r="AF598" s="851"/>
      <c r="AG598" s="851"/>
      <c r="AI598" s="856"/>
      <c r="AJ598" s="851"/>
      <c r="AL598" s="851"/>
      <c r="AM598" s="851"/>
    </row>
    <row r="599" spans="1:52" s="725" customFormat="1" ht="15" x14ac:dyDescent="0.25">
      <c r="A599" s="948" t="s">
        <v>8263</v>
      </c>
      <c r="B599" s="855"/>
      <c r="C599" s="855" t="s">
        <v>8257</v>
      </c>
      <c r="D599" s="863" t="s">
        <v>6215</v>
      </c>
      <c r="E599" s="847" t="s">
        <v>7585</v>
      </c>
      <c r="F599" s="813">
        <f t="shared" si="73"/>
        <v>45979</v>
      </c>
      <c r="G599" s="814" t="str">
        <f t="shared" si="69"/>
        <v>A</v>
      </c>
      <c r="H599" s="941" t="str">
        <f t="shared" si="70"/>
        <v>MR_DER-1374_25</v>
      </c>
      <c r="I599" s="816" t="str">
        <f t="shared" si="71"/>
        <v>ND</v>
      </c>
      <c r="J599" s="816" t="str">
        <f t="shared" si="72"/>
        <v>ND</v>
      </c>
      <c r="K599" s="848" t="s">
        <v>3730</v>
      </c>
      <c r="L599" s="849">
        <v>45401</v>
      </c>
      <c r="M599" s="950" t="s">
        <v>7579</v>
      </c>
      <c r="N599" s="855" t="s">
        <v>5536</v>
      </c>
      <c r="O599" s="849">
        <v>45420</v>
      </c>
      <c r="P599" s="859" t="s">
        <v>3777</v>
      </c>
      <c r="Q599" s="865" t="s">
        <v>3765</v>
      </c>
      <c r="R599" s="849">
        <v>45770</v>
      </c>
      <c r="S599" s="890" t="s">
        <v>9083</v>
      </c>
      <c r="T599" s="851" t="s">
        <v>5539</v>
      </c>
      <c r="U599" s="852">
        <v>45783</v>
      </c>
      <c r="V599" s="1223"/>
      <c r="W599" s="856" t="s">
        <v>3748</v>
      </c>
      <c r="X599" s="852">
        <v>45786</v>
      </c>
      <c r="Y599" s="853" t="s">
        <v>9185</v>
      </c>
      <c r="Z599" s="851"/>
      <c r="AA599" s="851"/>
      <c r="AB599" s="859"/>
      <c r="AC599" s="1350" t="s">
        <v>3748</v>
      </c>
      <c r="AD599" s="852">
        <v>45979</v>
      </c>
      <c r="AE599" s="218" t="s">
        <v>11345</v>
      </c>
      <c r="AF599" s="851"/>
      <c r="AG599" s="851"/>
      <c r="AI599" s="856"/>
      <c r="AJ599" s="851"/>
      <c r="AL599" s="851"/>
      <c r="AM599" s="851"/>
    </row>
    <row r="600" spans="1:52" s="725" customFormat="1" ht="15" x14ac:dyDescent="0.25">
      <c r="A600" s="948" t="s">
        <v>8263</v>
      </c>
      <c r="B600" s="855"/>
      <c r="C600" s="855" t="s">
        <v>8257</v>
      </c>
      <c r="D600" s="863" t="s">
        <v>6215</v>
      </c>
      <c r="E600" s="847" t="s">
        <v>7586</v>
      </c>
      <c r="F600" s="813">
        <f t="shared" si="73"/>
        <v>45979</v>
      </c>
      <c r="G600" s="814" t="str">
        <f t="shared" si="69"/>
        <v>A</v>
      </c>
      <c r="H600" s="941" t="str">
        <f t="shared" si="70"/>
        <v>MR_DER-1374_25</v>
      </c>
      <c r="I600" s="816" t="str">
        <f t="shared" si="71"/>
        <v>ND</v>
      </c>
      <c r="J600" s="816" t="str">
        <f t="shared" si="72"/>
        <v>ND</v>
      </c>
      <c r="K600" s="848" t="s">
        <v>3730</v>
      </c>
      <c r="L600" s="849">
        <v>45401</v>
      </c>
      <c r="M600" s="950" t="s">
        <v>7579</v>
      </c>
      <c r="N600" s="855" t="s">
        <v>5536</v>
      </c>
      <c r="O600" s="849">
        <v>45420</v>
      </c>
      <c r="P600" s="859" t="s">
        <v>3777</v>
      </c>
      <c r="Q600" s="865" t="s">
        <v>3765</v>
      </c>
      <c r="R600" s="849">
        <v>45770</v>
      </c>
      <c r="S600" s="890" t="s">
        <v>9083</v>
      </c>
      <c r="T600" s="851" t="s">
        <v>5539</v>
      </c>
      <c r="U600" s="852">
        <v>45783</v>
      </c>
      <c r="V600" s="1223"/>
      <c r="W600" s="856" t="s">
        <v>3748</v>
      </c>
      <c r="X600" s="852">
        <v>45786</v>
      </c>
      <c r="Y600" s="853" t="s">
        <v>9185</v>
      </c>
      <c r="Z600" s="851"/>
      <c r="AA600" s="851"/>
      <c r="AB600" s="859"/>
      <c r="AC600" s="1350" t="s">
        <v>3748</v>
      </c>
      <c r="AD600" s="852">
        <v>45979</v>
      </c>
      <c r="AE600" s="218" t="s">
        <v>11345</v>
      </c>
      <c r="AF600" s="851"/>
      <c r="AG600" s="851"/>
      <c r="AI600" s="856"/>
      <c r="AJ600" s="851"/>
      <c r="AL600" s="851"/>
      <c r="AM600" s="851"/>
    </row>
    <row r="601" spans="1:52" s="725" customFormat="1" ht="15" x14ac:dyDescent="0.25">
      <c r="A601" s="948" t="s">
        <v>8263</v>
      </c>
      <c r="B601" s="855"/>
      <c r="C601" s="855" t="s">
        <v>8257</v>
      </c>
      <c r="D601" s="863" t="s">
        <v>6215</v>
      </c>
      <c r="E601" s="847" t="s">
        <v>7587</v>
      </c>
      <c r="F601" s="813">
        <f t="shared" si="73"/>
        <v>45979</v>
      </c>
      <c r="G601" s="814" t="str">
        <f t="shared" si="69"/>
        <v>A</v>
      </c>
      <c r="H601" s="941" t="str">
        <f t="shared" si="70"/>
        <v>MR_DER-1374_25</v>
      </c>
      <c r="I601" s="816" t="str">
        <f t="shared" si="71"/>
        <v>ND</v>
      </c>
      <c r="J601" s="816" t="str">
        <f t="shared" si="72"/>
        <v>ND</v>
      </c>
      <c r="K601" s="848" t="s">
        <v>3730</v>
      </c>
      <c r="L601" s="849">
        <v>45401</v>
      </c>
      <c r="M601" s="950" t="s">
        <v>7579</v>
      </c>
      <c r="N601" s="855" t="s">
        <v>5536</v>
      </c>
      <c r="O601" s="849">
        <v>45420</v>
      </c>
      <c r="P601" s="859" t="s">
        <v>3777</v>
      </c>
      <c r="Q601" s="865" t="s">
        <v>3765</v>
      </c>
      <c r="R601" s="849">
        <v>45770</v>
      </c>
      <c r="S601" s="890" t="s">
        <v>9083</v>
      </c>
      <c r="T601" s="851" t="s">
        <v>5539</v>
      </c>
      <c r="U601" s="852">
        <v>45783</v>
      </c>
      <c r="V601" s="1223"/>
      <c r="W601" s="856" t="s">
        <v>3748</v>
      </c>
      <c r="X601" s="852">
        <v>45786</v>
      </c>
      <c r="Y601" s="853" t="s">
        <v>9185</v>
      </c>
      <c r="Z601" s="851"/>
      <c r="AA601" s="851"/>
      <c r="AB601" s="859"/>
      <c r="AC601" s="1350" t="s">
        <v>3748</v>
      </c>
      <c r="AD601" s="852">
        <v>45979</v>
      </c>
      <c r="AE601" s="218" t="s">
        <v>11345</v>
      </c>
      <c r="AF601" s="851"/>
      <c r="AG601" s="851"/>
      <c r="AI601" s="856"/>
      <c r="AJ601" s="851"/>
      <c r="AL601" s="851"/>
      <c r="AM601" s="851"/>
    </row>
    <row r="602" spans="1:52" s="725" customFormat="1" ht="15" x14ac:dyDescent="0.25">
      <c r="A602" s="948" t="s">
        <v>8263</v>
      </c>
      <c r="B602" s="844"/>
      <c r="C602" s="844" t="s">
        <v>8257</v>
      </c>
      <c r="D602" s="1259" t="s">
        <v>5932</v>
      </c>
      <c r="E602" s="812" t="s">
        <v>5912</v>
      </c>
      <c r="F602" s="1035">
        <f t="shared" si="73"/>
        <v>45979</v>
      </c>
      <c r="G602" s="1036" t="str">
        <f t="shared" si="69"/>
        <v>B</v>
      </c>
      <c r="H602" s="1037" t="str">
        <f t="shared" si="70"/>
        <v>MR_DER-1375_25</v>
      </c>
      <c r="I602" s="1038" t="str">
        <f t="shared" si="71"/>
        <v>ND</v>
      </c>
      <c r="J602" s="1038" t="str">
        <f t="shared" si="72"/>
        <v>ND</v>
      </c>
      <c r="K602" s="817" t="s">
        <v>3730</v>
      </c>
      <c r="L602" s="818">
        <v>44910</v>
      </c>
      <c r="M602" s="1041" t="s">
        <v>5935</v>
      </c>
      <c r="N602" s="844" t="s">
        <v>5537</v>
      </c>
      <c r="O602" s="818">
        <v>44931</v>
      </c>
      <c r="P602" s="822" t="s">
        <v>3777</v>
      </c>
      <c r="Q602" s="817" t="s">
        <v>3748</v>
      </c>
      <c r="R602" s="818">
        <v>44937</v>
      </c>
      <c r="S602" s="1039" t="s">
        <v>6136</v>
      </c>
      <c r="T602" s="844"/>
      <c r="U602" s="844"/>
      <c r="V602" s="1042" t="s">
        <v>3777</v>
      </c>
      <c r="W602" s="823" t="s">
        <v>5626</v>
      </c>
      <c r="X602" s="821">
        <v>45401</v>
      </c>
      <c r="Y602" s="1040" t="s">
        <v>7588</v>
      </c>
      <c r="Z602" s="820" t="s">
        <v>5536</v>
      </c>
      <c r="AA602" s="821">
        <v>45449</v>
      </c>
      <c r="AB602" s="1343" t="s">
        <v>3777</v>
      </c>
      <c r="AC602" s="817" t="s">
        <v>6229</v>
      </c>
      <c r="AD602" s="818">
        <v>45814</v>
      </c>
      <c r="AE602" s="1044" t="s">
        <v>9575</v>
      </c>
      <c r="AF602" s="820" t="s">
        <v>5539</v>
      </c>
      <c r="AG602" s="821">
        <v>45821</v>
      </c>
      <c r="AH602" s="731"/>
      <c r="AI602" s="823" t="s">
        <v>5811</v>
      </c>
      <c r="AJ602" s="821">
        <v>45824</v>
      </c>
      <c r="AK602" s="218" t="s">
        <v>9596</v>
      </c>
      <c r="AL602" s="820"/>
      <c r="AM602" s="820"/>
      <c r="AN602" s="731"/>
      <c r="AO602" s="731" t="s">
        <v>5811</v>
      </c>
      <c r="AP602" s="1045">
        <v>45979</v>
      </c>
      <c r="AQ602" s="218" t="s">
        <v>11346</v>
      </c>
      <c r="AR602" s="731"/>
      <c r="AS602" s="731"/>
      <c r="AT602" s="731"/>
      <c r="AU602" s="731"/>
      <c r="AV602" s="731"/>
      <c r="AW602" s="731"/>
      <c r="AX602" s="731"/>
      <c r="AY602" s="731"/>
      <c r="AZ602" s="731"/>
    </row>
    <row r="603" spans="1:52" s="725" customFormat="1" ht="15" x14ac:dyDescent="0.25">
      <c r="A603" s="948" t="s">
        <v>8263</v>
      </c>
      <c r="B603" s="844"/>
      <c r="C603" s="844" t="s">
        <v>8257</v>
      </c>
      <c r="D603" s="1259" t="s">
        <v>5932</v>
      </c>
      <c r="E603" s="812" t="s">
        <v>5913</v>
      </c>
      <c r="F603" s="1035">
        <f t="shared" si="73"/>
        <v>45979</v>
      </c>
      <c r="G603" s="1036" t="str">
        <f t="shared" si="69"/>
        <v>B</v>
      </c>
      <c r="H603" s="1037" t="str">
        <f t="shared" si="70"/>
        <v>MR_DER-1375_25</v>
      </c>
      <c r="I603" s="1038" t="str">
        <f t="shared" si="71"/>
        <v>ND</v>
      </c>
      <c r="J603" s="1038" t="str">
        <f t="shared" si="72"/>
        <v>ND</v>
      </c>
      <c r="K603" s="817" t="s">
        <v>3730</v>
      </c>
      <c r="L603" s="818">
        <v>44910</v>
      </c>
      <c r="M603" s="1041" t="s">
        <v>5935</v>
      </c>
      <c r="N603" s="844" t="s">
        <v>5538</v>
      </c>
      <c r="O603" s="818">
        <v>44931</v>
      </c>
      <c r="P603" s="822" t="s">
        <v>3777</v>
      </c>
      <c r="Q603" s="817" t="s">
        <v>3748</v>
      </c>
      <c r="R603" s="818">
        <v>44937</v>
      </c>
      <c r="S603" s="1039" t="s">
        <v>6136</v>
      </c>
      <c r="T603" s="844"/>
      <c r="U603" s="844"/>
      <c r="V603" s="1042" t="s">
        <v>3777</v>
      </c>
      <c r="W603" s="817" t="s">
        <v>5626</v>
      </c>
      <c r="X603" s="818">
        <v>45814</v>
      </c>
      <c r="Y603" s="1044" t="s">
        <v>9575</v>
      </c>
      <c r="Z603" s="820" t="s">
        <v>5539</v>
      </c>
      <c r="AA603" s="821">
        <v>45821</v>
      </c>
      <c r="AB603" s="822"/>
      <c r="AC603" s="823" t="s">
        <v>5811</v>
      </c>
      <c r="AD603" s="821">
        <v>45824</v>
      </c>
      <c r="AE603" s="218" t="s">
        <v>9596</v>
      </c>
      <c r="AF603" s="820"/>
      <c r="AG603" s="820"/>
      <c r="AH603" s="731"/>
      <c r="AI603" s="823" t="s">
        <v>5811</v>
      </c>
      <c r="AJ603" s="821">
        <v>45979</v>
      </c>
      <c r="AK603" s="218" t="s">
        <v>11346</v>
      </c>
      <c r="AL603" s="820"/>
      <c r="AM603" s="820"/>
      <c r="AN603" s="731"/>
      <c r="AO603" s="731"/>
      <c r="AP603" s="731"/>
      <c r="AQ603" s="731"/>
      <c r="AR603" s="731"/>
      <c r="AS603" s="731"/>
      <c r="AT603" s="731"/>
      <c r="AU603" s="731"/>
      <c r="AV603" s="731"/>
      <c r="AW603" s="731"/>
      <c r="AX603" s="731"/>
      <c r="AY603" s="731"/>
      <c r="AZ603" s="731"/>
    </row>
    <row r="604" spans="1:52" s="725" customFormat="1" ht="15" x14ac:dyDescent="0.25">
      <c r="A604" s="948" t="s">
        <v>8263</v>
      </c>
      <c r="B604" s="844"/>
      <c r="C604" s="844" t="s">
        <v>8257</v>
      </c>
      <c r="D604" s="1259" t="s">
        <v>5932</v>
      </c>
      <c r="E604" s="812" t="s">
        <v>5914</v>
      </c>
      <c r="F604" s="1035">
        <f t="shared" si="73"/>
        <v>46000</v>
      </c>
      <c r="G604" s="1036" t="str">
        <f t="shared" si="69"/>
        <v>B</v>
      </c>
      <c r="H604" s="1037" t="str">
        <f t="shared" si="70"/>
        <v>MR_DER-1439_25</v>
      </c>
      <c r="I604" s="1038" t="str">
        <f t="shared" si="71"/>
        <v>ND</v>
      </c>
      <c r="J604" s="1038" t="str">
        <f t="shared" si="72"/>
        <v>ND</v>
      </c>
      <c r="K604" s="817" t="s">
        <v>3730</v>
      </c>
      <c r="L604" s="818">
        <v>44910</v>
      </c>
      <c r="M604" s="1041" t="s">
        <v>5935</v>
      </c>
      <c r="N604" s="844" t="s">
        <v>5538</v>
      </c>
      <c r="O604" s="818">
        <v>44931</v>
      </c>
      <c r="P604" s="822" t="s">
        <v>3777</v>
      </c>
      <c r="Q604" s="817" t="s">
        <v>3748</v>
      </c>
      <c r="R604" s="818">
        <v>44937</v>
      </c>
      <c r="S604" s="1039" t="s">
        <v>6136</v>
      </c>
      <c r="T604" s="844"/>
      <c r="U604" s="844"/>
      <c r="V604" s="1042" t="s">
        <v>3777</v>
      </c>
      <c r="W604" s="817" t="s">
        <v>5626</v>
      </c>
      <c r="X604" s="818">
        <v>45814</v>
      </c>
      <c r="Y604" s="1044" t="s">
        <v>9575</v>
      </c>
      <c r="Z604" s="820" t="s">
        <v>5539</v>
      </c>
      <c r="AA604" s="821">
        <v>45821</v>
      </c>
      <c r="AB604" s="822"/>
      <c r="AC604" s="823" t="s">
        <v>5811</v>
      </c>
      <c r="AD604" s="821">
        <v>45824</v>
      </c>
      <c r="AE604" s="218" t="s">
        <v>9596</v>
      </c>
      <c r="AF604" s="820"/>
      <c r="AG604" s="820"/>
      <c r="AH604" s="731"/>
      <c r="AI604" s="823" t="s">
        <v>5811</v>
      </c>
      <c r="AJ604" s="821">
        <v>45979</v>
      </c>
      <c r="AK604" s="218" t="s">
        <v>11346</v>
      </c>
      <c r="AL604" s="820"/>
      <c r="AM604" s="820"/>
      <c r="AN604" s="731"/>
      <c r="AO604" s="731" t="s">
        <v>5811</v>
      </c>
      <c r="AP604" s="1045">
        <v>46000</v>
      </c>
      <c r="AQ604" s="218" t="s">
        <v>11531</v>
      </c>
      <c r="AR604" s="731"/>
      <c r="AS604" s="731"/>
      <c r="AT604" s="731"/>
      <c r="AU604" s="731"/>
      <c r="AV604" s="731"/>
      <c r="AW604" s="731"/>
      <c r="AX604" s="731"/>
      <c r="AY604" s="731"/>
      <c r="AZ604" s="731"/>
    </row>
    <row r="605" spans="1:52" s="725" customFormat="1" ht="15" x14ac:dyDescent="0.25">
      <c r="A605" s="948" t="s">
        <v>8263</v>
      </c>
      <c r="B605" s="844"/>
      <c r="C605" s="844" t="s">
        <v>8257</v>
      </c>
      <c r="D605" s="1259" t="s">
        <v>5932</v>
      </c>
      <c r="E605" s="812" t="s">
        <v>5915</v>
      </c>
      <c r="F605" s="1035">
        <f t="shared" si="73"/>
        <v>45979</v>
      </c>
      <c r="G605" s="1036" t="str">
        <f t="shared" si="69"/>
        <v>B</v>
      </c>
      <c r="H605" s="1037" t="str">
        <f t="shared" si="70"/>
        <v>MR_DER-1375_25</v>
      </c>
      <c r="I605" s="1038" t="str">
        <f t="shared" si="71"/>
        <v>ND</v>
      </c>
      <c r="J605" s="1038" t="str">
        <f t="shared" si="72"/>
        <v>ND</v>
      </c>
      <c r="K605" s="817" t="s">
        <v>3730</v>
      </c>
      <c r="L605" s="818">
        <v>44910</v>
      </c>
      <c r="M605" s="1041" t="s">
        <v>5935</v>
      </c>
      <c r="N605" s="844" t="s">
        <v>5538</v>
      </c>
      <c r="O605" s="818">
        <v>44931</v>
      </c>
      <c r="P605" s="822" t="s">
        <v>3777</v>
      </c>
      <c r="Q605" s="817" t="s">
        <v>3748</v>
      </c>
      <c r="R605" s="818">
        <v>44937</v>
      </c>
      <c r="S605" s="1039" t="s">
        <v>6136</v>
      </c>
      <c r="T605" s="844"/>
      <c r="U605" s="844"/>
      <c r="V605" s="1042" t="s">
        <v>3777</v>
      </c>
      <c r="W605" s="817" t="s">
        <v>5626</v>
      </c>
      <c r="X605" s="818">
        <v>45814</v>
      </c>
      <c r="Y605" s="1044" t="s">
        <v>9575</v>
      </c>
      <c r="Z605" s="820" t="s">
        <v>5539</v>
      </c>
      <c r="AA605" s="821">
        <v>45821</v>
      </c>
      <c r="AB605" s="822"/>
      <c r="AC605" s="823" t="s">
        <v>5811</v>
      </c>
      <c r="AD605" s="821">
        <v>45824</v>
      </c>
      <c r="AE605" s="218" t="s">
        <v>9596</v>
      </c>
      <c r="AF605" s="820"/>
      <c r="AG605" s="820"/>
      <c r="AH605" s="731"/>
      <c r="AI605" s="823" t="s">
        <v>5811</v>
      </c>
      <c r="AJ605" s="821">
        <v>45979</v>
      </c>
      <c r="AK605" s="218" t="s">
        <v>11346</v>
      </c>
      <c r="AL605" s="820"/>
      <c r="AM605" s="820"/>
      <c r="AN605" s="731"/>
      <c r="AO605" s="731"/>
      <c r="AP605" s="731"/>
      <c r="AQ605" s="731"/>
      <c r="AR605" s="731"/>
      <c r="AS605" s="731"/>
      <c r="AT605" s="731"/>
      <c r="AU605" s="731"/>
      <c r="AV605" s="731"/>
      <c r="AW605" s="731"/>
      <c r="AX605" s="731"/>
      <c r="AY605" s="731"/>
      <c r="AZ605" s="731"/>
    </row>
    <row r="606" spans="1:52" s="725" customFormat="1" ht="15" x14ac:dyDescent="0.25">
      <c r="A606" s="948" t="s">
        <v>8263</v>
      </c>
      <c r="B606" s="844"/>
      <c r="C606" s="844" t="s">
        <v>8257</v>
      </c>
      <c r="D606" s="1259" t="s">
        <v>5932</v>
      </c>
      <c r="E606" s="812" t="s">
        <v>5916</v>
      </c>
      <c r="F606" s="1035">
        <f t="shared" si="73"/>
        <v>45979</v>
      </c>
      <c r="G606" s="1036" t="str">
        <f t="shared" si="69"/>
        <v>B</v>
      </c>
      <c r="H606" s="1037" t="str">
        <f t="shared" si="70"/>
        <v>MR_DER-1375_25</v>
      </c>
      <c r="I606" s="1038" t="str">
        <f t="shared" si="71"/>
        <v>ND</v>
      </c>
      <c r="J606" s="1038" t="str">
        <f t="shared" si="72"/>
        <v>ND</v>
      </c>
      <c r="K606" s="817" t="s">
        <v>3730</v>
      </c>
      <c r="L606" s="818">
        <v>44910</v>
      </c>
      <c r="M606" s="1041" t="s">
        <v>5935</v>
      </c>
      <c r="N606" s="844" t="s">
        <v>5538</v>
      </c>
      <c r="O606" s="818">
        <v>44931</v>
      </c>
      <c r="P606" s="822" t="s">
        <v>3777</v>
      </c>
      <c r="Q606" s="817" t="s">
        <v>3748</v>
      </c>
      <c r="R606" s="818">
        <v>44937</v>
      </c>
      <c r="S606" s="1039" t="s">
        <v>6136</v>
      </c>
      <c r="T606" s="844"/>
      <c r="U606" s="844"/>
      <c r="V606" s="1042" t="s">
        <v>3777</v>
      </c>
      <c r="W606" s="817" t="s">
        <v>5626</v>
      </c>
      <c r="X606" s="818">
        <v>45814</v>
      </c>
      <c r="Y606" s="1044" t="s">
        <v>9575</v>
      </c>
      <c r="Z606" s="820" t="s">
        <v>5539</v>
      </c>
      <c r="AA606" s="821">
        <v>45821</v>
      </c>
      <c r="AB606" s="822"/>
      <c r="AC606" s="823" t="s">
        <v>5811</v>
      </c>
      <c r="AD606" s="821">
        <v>45824</v>
      </c>
      <c r="AE606" s="218" t="s">
        <v>9596</v>
      </c>
      <c r="AF606" s="820"/>
      <c r="AG606" s="820"/>
      <c r="AH606" s="731"/>
      <c r="AI606" s="823" t="s">
        <v>5811</v>
      </c>
      <c r="AJ606" s="821">
        <v>45979</v>
      </c>
      <c r="AK606" s="218" t="s">
        <v>11346</v>
      </c>
      <c r="AL606" s="820"/>
      <c r="AM606" s="820"/>
      <c r="AN606" s="731"/>
      <c r="AO606" s="731"/>
      <c r="AP606" s="731"/>
      <c r="AQ606" s="731"/>
      <c r="AR606" s="731"/>
      <c r="AS606" s="731"/>
      <c r="AT606" s="731"/>
      <c r="AU606" s="731"/>
      <c r="AV606" s="731"/>
      <c r="AW606" s="731"/>
      <c r="AX606" s="731"/>
      <c r="AY606" s="731"/>
      <c r="AZ606" s="731"/>
    </row>
    <row r="607" spans="1:52" s="725" customFormat="1" ht="15" x14ac:dyDescent="0.25">
      <c r="A607" s="948" t="s">
        <v>8263</v>
      </c>
      <c r="B607" s="844"/>
      <c r="C607" s="844" t="s">
        <v>8257</v>
      </c>
      <c r="D607" s="1259" t="s">
        <v>5932</v>
      </c>
      <c r="E607" s="812" t="s">
        <v>5917</v>
      </c>
      <c r="F607" s="1035">
        <f t="shared" si="73"/>
        <v>45979</v>
      </c>
      <c r="G607" s="1036" t="str">
        <f t="shared" si="69"/>
        <v>B</v>
      </c>
      <c r="H607" s="1037" t="str">
        <f t="shared" si="70"/>
        <v>MR_DER-1375_25</v>
      </c>
      <c r="I607" s="1038" t="str">
        <f t="shared" si="71"/>
        <v>ND</v>
      </c>
      <c r="J607" s="1038" t="str">
        <f t="shared" si="72"/>
        <v>ND</v>
      </c>
      <c r="K607" s="817" t="s">
        <v>3730</v>
      </c>
      <c r="L607" s="818">
        <v>44910</v>
      </c>
      <c r="M607" s="1041" t="s">
        <v>5935</v>
      </c>
      <c r="N607" s="844" t="s">
        <v>5537</v>
      </c>
      <c r="O607" s="818">
        <v>44931</v>
      </c>
      <c r="P607" s="822" t="s">
        <v>3777</v>
      </c>
      <c r="Q607" s="817" t="s">
        <v>3748</v>
      </c>
      <c r="R607" s="818">
        <v>44937</v>
      </c>
      <c r="S607" s="1039" t="s">
        <v>6136</v>
      </c>
      <c r="T607" s="844"/>
      <c r="U607" s="844"/>
      <c r="V607" s="1042" t="s">
        <v>3777</v>
      </c>
      <c r="W607" s="817" t="s">
        <v>5626</v>
      </c>
      <c r="X607" s="818">
        <v>45814</v>
      </c>
      <c r="Y607" s="1044" t="s">
        <v>9575</v>
      </c>
      <c r="Z607" s="820" t="s">
        <v>5539</v>
      </c>
      <c r="AA607" s="821">
        <v>45821</v>
      </c>
      <c r="AB607" s="822"/>
      <c r="AC607" s="823" t="s">
        <v>5811</v>
      </c>
      <c r="AD607" s="821">
        <v>45824</v>
      </c>
      <c r="AE607" s="218" t="s">
        <v>9596</v>
      </c>
      <c r="AF607" s="820"/>
      <c r="AG607" s="820"/>
      <c r="AH607" s="731"/>
      <c r="AI607" s="823" t="s">
        <v>5811</v>
      </c>
      <c r="AJ607" s="821">
        <v>45979</v>
      </c>
      <c r="AK607" s="218" t="s">
        <v>11346</v>
      </c>
      <c r="AL607" s="820"/>
      <c r="AM607" s="820"/>
      <c r="AN607" s="731"/>
      <c r="AO607" s="731"/>
      <c r="AP607" s="731"/>
      <c r="AQ607" s="731"/>
      <c r="AR607" s="731"/>
      <c r="AS607" s="731"/>
      <c r="AT607" s="731"/>
      <c r="AU607" s="731"/>
      <c r="AV607" s="731"/>
      <c r="AW607" s="731"/>
      <c r="AX607" s="731"/>
      <c r="AY607" s="731"/>
      <c r="AZ607" s="731"/>
    </row>
    <row r="608" spans="1:52" s="725" customFormat="1" ht="15" x14ac:dyDescent="0.25">
      <c r="A608" s="948" t="s">
        <v>8263</v>
      </c>
      <c r="B608" s="844"/>
      <c r="C608" s="844" t="s">
        <v>8257</v>
      </c>
      <c r="D608" s="1259" t="s">
        <v>5932</v>
      </c>
      <c r="E608" s="812" t="s">
        <v>5918</v>
      </c>
      <c r="F608" s="1035">
        <f t="shared" si="73"/>
        <v>45979</v>
      </c>
      <c r="G608" s="1036" t="str">
        <f t="shared" si="69"/>
        <v>B</v>
      </c>
      <c r="H608" s="1037" t="str">
        <f t="shared" si="70"/>
        <v>MR_DER-1375_25</v>
      </c>
      <c r="I608" s="1038" t="str">
        <f t="shared" si="71"/>
        <v>ND</v>
      </c>
      <c r="J608" s="1038" t="str">
        <f t="shared" si="72"/>
        <v>ND</v>
      </c>
      <c r="K608" s="817" t="s">
        <v>3730</v>
      </c>
      <c r="L608" s="818">
        <v>44910</v>
      </c>
      <c r="M608" s="1041" t="s">
        <v>5935</v>
      </c>
      <c r="N608" s="844" t="s">
        <v>5538</v>
      </c>
      <c r="O608" s="818">
        <v>44931</v>
      </c>
      <c r="P608" s="822" t="s">
        <v>3777</v>
      </c>
      <c r="Q608" s="817" t="s">
        <v>3748</v>
      </c>
      <c r="R608" s="818">
        <v>44937</v>
      </c>
      <c r="S608" s="1039" t="s">
        <v>6136</v>
      </c>
      <c r="T608" s="844"/>
      <c r="U608" s="844"/>
      <c r="V608" s="1042" t="s">
        <v>3777</v>
      </c>
      <c r="W608" s="817" t="s">
        <v>5626</v>
      </c>
      <c r="X608" s="818">
        <v>45814</v>
      </c>
      <c r="Y608" s="1044" t="s">
        <v>9575</v>
      </c>
      <c r="Z608" s="820" t="s">
        <v>5539</v>
      </c>
      <c r="AA608" s="821">
        <v>45821</v>
      </c>
      <c r="AB608" s="822"/>
      <c r="AC608" s="823" t="s">
        <v>5811</v>
      </c>
      <c r="AD608" s="821">
        <v>45824</v>
      </c>
      <c r="AE608" s="218" t="s">
        <v>9596</v>
      </c>
      <c r="AF608" s="820"/>
      <c r="AG608" s="820"/>
      <c r="AH608" s="731"/>
      <c r="AI608" s="823" t="s">
        <v>5811</v>
      </c>
      <c r="AJ608" s="821">
        <v>45979</v>
      </c>
      <c r="AK608" s="218" t="s">
        <v>11346</v>
      </c>
      <c r="AL608" s="820"/>
      <c r="AM608" s="820"/>
      <c r="AN608" s="731"/>
      <c r="AO608" s="731"/>
      <c r="AP608" s="731"/>
      <c r="AQ608" s="731"/>
      <c r="AR608" s="731"/>
      <c r="AS608" s="731"/>
      <c r="AT608" s="731"/>
      <c r="AU608" s="731"/>
      <c r="AV608" s="731"/>
      <c r="AW608" s="731"/>
      <c r="AX608" s="731"/>
      <c r="AY608" s="731"/>
      <c r="AZ608" s="731"/>
    </row>
    <row r="609" spans="1:52" s="725" customFormat="1" ht="15" x14ac:dyDescent="0.25">
      <c r="A609" s="948" t="s">
        <v>8263</v>
      </c>
      <c r="B609" s="844"/>
      <c r="C609" s="844" t="s">
        <v>8257</v>
      </c>
      <c r="D609" s="1259" t="s">
        <v>5932</v>
      </c>
      <c r="E609" s="812" t="s">
        <v>5919</v>
      </c>
      <c r="F609" s="1035">
        <f t="shared" si="73"/>
        <v>45979</v>
      </c>
      <c r="G609" s="1036" t="str">
        <f t="shared" si="69"/>
        <v>B</v>
      </c>
      <c r="H609" s="1037" t="str">
        <f t="shared" si="70"/>
        <v>MR_DER-1375_25</v>
      </c>
      <c r="I609" s="1038" t="str">
        <f t="shared" si="71"/>
        <v>ND</v>
      </c>
      <c r="J609" s="1038" t="str">
        <f t="shared" si="72"/>
        <v>ND</v>
      </c>
      <c r="K609" s="817" t="s">
        <v>3730</v>
      </c>
      <c r="L609" s="818">
        <v>44910</v>
      </c>
      <c r="M609" s="1041" t="s">
        <v>5935</v>
      </c>
      <c r="N609" s="844" t="s">
        <v>5538</v>
      </c>
      <c r="O609" s="818">
        <v>44931</v>
      </c>
      <c r="P609" s="822" t="s">
        <v>3777</v>
      </c>
      <c r="Q609" s="817" t="s">
        <v>3748</v>
      </c>
      <c r="R609" s="818">
        <v>44937</v>
      </c>
      <c r="S609" s="1039" t="s">
        <v>6136</v>
      </c>
      <c r="T609" s="844"/>
      <c r="U609" s="844"/>
      <c r="V609" s="1042" t="s">
        <v>3777</v>
      </c>
      <c r="W609" s="817" t="s">
        <v>5626</v>
      </c>
      <c r="X609" s="818">
        <v>45814</v>
      </c>
      <c r="Y609" s="1044" t="s">
        <v>9575</v>
      </c>
      <c r="Z609" s="820" t="s">
        <v>5539</v>
      </c>
      <c r="AA609" s="821">
        <v>45821</v>
      </c>
      <c r="AB609" s="822"/>
      <c r="AC609" s="823" t="s">
        <v>5811</v>
      </c>
      <c r="AD609" s="821">
        <v>45824</v>
      </c>
      <c r="AE609" s="218" t="s">
        <v>9596</v>
      </c>
      <c r="AF609" s="820"/>
      <c r="AG609" s="820"/>
      <c r="AH609" s="731"/>
      <c r="AI609" s="823" t="s">
        <v>5811</v>
      </c>
      <c r="AJ609" s="821">
        <v>45979</v>
      </c>
      <c r="AK609" s="218" t="s">
        <v>11346</v>
      </c>
      <c r="AL609" s="820"/>
      <c r="AM609" s="820"/>
      <c r="AN609" s="731"/>
      <c r="AO609" s="731"/>
      <c r="AP609" s="731"/>
      <c r="AQ609" s="731"/>
      <c r="AR609" s="731"/>
      <c r="AS609" s="731"/>
      <c r="AT609" s="731"/>
      <c r="AU609" s="731"/>
      <c r="AV609" s="731"/>
      <c r="AW609" s="731"/>
      <c r="AX609" s="731"/>
      <c r="AY609" s="731"/>
      <c r="AZ609" s="731"/>
    </row>
    <row r="610" spans="1:52" s="725" customFormat="1" ht="15" x14ac:dyDescent="0.25">
      <c r="A610" s="948" t="s">
        <v>8263</v>
      </c>
      <c r="B610" s="844"/>
      <c r="C610" s="844" t="s">
        <v>8257</v>
      </c>
      <c r="D610" s="1259" t="s">
        <v>5932</v>
      </c>
      <c r="E610" s="812" t="s">
        <v>5920</v>
      </c>
      <c r="F610" s="1035">
        <f t="shared" si="73"/>
        <v>45979</v>
      </c>
      <c r="G610" s="1036" t="str">
        <f t="shared" si="69"/>
        <v>B</v>
      </c>
      <c r="H610" s="1037" t="str">
        <f t="shared" si="70"/>
        <v>MR_DER-1375_25</v>
      </c>
      <c r="I610" s="1038" t="str">
        <f t="shared" si="71"/>
        <v>ND</v>
      </c>
      <c r="J610" s="1038" t="str">
        <f t="shared" si="72"/>
        <v>ND</v>
      </c>
      <c r="K610" s="817" t="s">
        <v>3730</v>
      </c>
      <c r="L610" s="818">
        <v>44910</v>
      </c>
      <c r="M610" s="1041" t="s">
        <v>5935</v>
      </c>
      <c r="N610" s="844" t="s">
        <v>5538</v>
      </c>
      <c r="O610" s="818">
        <v>44931</v>
      </c>
      <c r="P610" s="822" t="s">
        <v>3777</v>
      </c>
      <c r="Q610" s="817" t="s">
        <v>3748</v>
      </c>
      <c r="R610" s="818">
        <v>44937</v>
      </c>
      <c r="S610" s="1039" t="s">
        <v>6136</v>
      </c>
      <c r="T610" s="844"/>
      <c r="U610" s="844"/>
      <c r="V610" s="1042" t="s">
        <v>3777</v>
      </c>
      <c r="W610" s="817" t="s">
        <v>5626</v>
      </c>
      <c r="X610" s="818">
        <v>45814</v>
      </c>
      <c r="Y610" s="1044" t="s">
        <v>9575</v>
      </c>
      <c r="Z610" s="820" t="s">
        <v>5539</v>
      </c>
      <c r="AA610" s="821">
        <v>45821</v>
      </c>
      <c r="AB610" s="822"/>
      <c r="AC610" s="823" t="s">
        <v>5811</v>
      </c>
      <c r="AD610" s="821">
        <v>45824</v>
      </c>
      <c r="AE610" s="218" t="s">
        <v>9596</v>
      </c>
      <c r="AF610" s="820"/>
      <c r="AG610" s="820"/>
      <c r="AH610" s="731"/>
      <c r="AI610" s="823" t="s">
        <v>5811</v>
      </c>
      <c r="AJ610" s="821">
        <v>45979</v>
      </c>
      <c r="AK610" s="218" t="s">
        <v>11346</v>
      </c>
      <c r="AL610" s="820"/>
      <c r="AM610" s="820"/>
      <c r="AN610" s="731"/>
      <c r="AO610" s="731"/>
      <c r="AP610" s="731"/>
      <c r="AQ610" s="731"/>
      <c r="AR610" s="731"/>
      <c r="AS610" s="731"/>
      <c r="AT610" s="731"/>
      <c r="AU610" s="731"/>
      <c r="AV610" s="731"/>
      <c r="AW610" s="731"/>
      <c r="AX610" s="731"/>
      <c r="AY610" s="731"/>
      <c r="AZ610" s="731"/>
    </row>
    <row r="611" spans="1:52" s="725" customFormat="1" ht="15" x14ac:dyDescent="0.25">
      <c r="A611" s="948" t="s">
        <v>8263</v>
      </c>
      <c r="B611" s="844"/>
      <c r="C611" s="844" t="s">
        <v>8257</v>
      </c>
      <c r="D611" s="1259" t="s">
        <v>5932</v>
      </c>
      <c r="E611" s="812" t="s">
        <v>7589</v>
      </c>
      <c r="F611" s="1035">
        <f t="shared" si="73"/>
        <v>45979</v>
      </c>
      <c r="G611" s="1036" t="str">
        <f t="shared" si="69"/>
        <v>A</v>
      </c>
      <c r="H611" s="1037" t="str">
        <f t="shared" si="70"/>
        <v>MR_DER-1375_25</v>
      </c>
      <c r="I611" s="1038" t="str">
        <f t="shared" si="71"/>
        <v>ND</v>
      </c>
      <c r="J611" s="1038" t="str">
        <f t="shared" si="72"/>
        <v>ND</v>
      </c>
      <c r="K611" s="817" t="s">
        <v>3730</v>
      </c>
      <c r="L611" s="818">
        <v>45401</v>
      </c>
      <c r="M611" s="1039" t="s">
        <v>7588</v>
      </c>
      <c r="N611" s="844" t="s">
        <v>5536</v>
      </c>
      <c r="O611" s="818">
        <v>45449</v>
      </c>
      <c r="P611" s="822" t="s">
        <v>3777</v>
      </c>
      <c r="Q611" s="817" t="s">
        <v>3765</v>
      </c>
      <c r="R611" s="818">
        <v>45814</v>
      </c>
      <c r="S611" s="1044" t="s">
        <v>9575</v>
      </c>
      <c r="T611" s="820" t="s">
        <v>5539</v>
      </c>
      <c r="U611" s="821">
        <v>45821</v>
      </c>
      <c r="V611" s="1042"/>
      <c r="W611" s="823" t="s">
        <v>3748</v>
      </c>
      <c r="X611" s="821">
        <v>45824</v>
      </c>
      <c r="Y611" s="218" t="s">
        <v>9596</v>
      </c>
      <c r="Z611" s="820"/>
      <c r="AA611" s="820"/>
      <c r="AB611" s="822"/>
      <c r="AC611" s="823" t="s">
        <v>3748</v>
      </c>
      <c r="AD611" s="821">
        <v>45979</v>
      </c>
      <c r="AE611" s="218" t="s">
        <v>11346</v>
      </c>
      <c r="AF611" s="820"/>
      <c r="AG611" s="820"/>
      <c r="AH611" s="731"/>
      <c r="AI611" s="823"/>
      <c r="AJ611" s="820"/>
      <c r="AK611" s="731"/>
      <c r="AL611" s="820"/>
      <c r="AM611" s="820"/>
      <c r="AN611" s="731"/>
      <c r="AO611" s="731"/>
      <c r="AP611" s="731"/>
      <c r="AQ611" s="731"/>
      <c r="AR611" s="731"/>
      <c r="AS611" s="731"/>
      <c r="AT611" s="731"/>
      <c r="AU611" s="731"/>
      <c r="AV611" s="731"/>
      <c r="AW611" s="731"/>
      <c r="AX611" s="731"/>
      <c r="AY611" s="731"/>
      <c r="AZ611" s="731"/>
    </row>
    <row r="612" spans="1:52" s="725" customFormat="1" ht="15" x14ac:dyDescent="0.25">
      <c r="A612" s="948" t="s">
        <v>8263</v>
      </c>
      <c r="B612" s="844"/>
      <c r="C612" s="844" t="s">
        <v>8257</v>
      </c>
      <c r="D612" s="1259" t="s">
        <v>5932</v>
      </c>
      <c r="E612" s="812" t="s">
        <v>7590</v>
      </c>
      <c r="F612" s="1035">
        <f t="shared" si="73"/>
        <v>45979</v>
      </c>
      <c r="G612" s="1036" t="str">
        <f t="shared" si="69"/>
        <v>A</v>
      </c>
      <c r="H612" s="1037" t="str">
        <f t="shared" si="70"/>
        <v>MR_DER-1375_25</v>
      </c>
      <c r="I612" s="1038" t="str">
        <f t="shared" si="71"/>
        <v>ND</v>
      </c>
      <c r="J612" s="1038" t="str">
        <f t="shared" si="72"/>
        <v>ND</v>
      </c>
      <c r="K612" s="817" t="s">
        <v>3730</v>
      </c>
      <c r="L612" s="818">
        <v>45401</v>
      </c>
      <c r="M612" s="1039" t="s">
        <v>7588</v>
      </c>
      <c r="N612" s="844" t="s">
        <v>5536</v>
      </c>
      <c r="O612" s="818">
        <v>45449</v>
      </c>
      <c r="P612" s="822" t="s">
        <v>3777</v>
      </c>
      <c r="Q612" s="817" t="s">
        <v>3765</v>
      </c>
      <c r="R612" s="818">
        <v>45814</v>
      </c>
      <c r="S612" s="1044" t="s">
        <v>9575</v>
      </c>
      <c r="T612" s="820" t="s">
        <v>5539</v>
      </c>
      <c r="U612" s="821">
        <v>45821</v>
      </c>
      <c r="V612" s="1042"/>
      <c r="W612" s="823" t="s">
        <v>3748</v>
      </c>
      <c r="X612" s="821">
        <v>45824</v>
      </c>
      <c r="Y612" s="218" t="s">
        <v>9596</v>
      </c>
      <c r="Z612" s="820"/>
      <c r="AA612" s="820"/>
      <c r="AB612" s="822"/>
      <c r="AC612" s="823" t="s">
        <v>3748</v>
      </c>
      <c r="AD612" s="821">
        <v>45979</v>
      </c>
      <c r="AE612" s="218" t="s">
        <v>11346</v>
      </c>
      <c r="AF612" s="820"/>
      <c r="AG612" s="820"/>
      <c r="AH612" s="731"/>
      <c r="AI612" s="823"/>
      <c r="AJ612" s="820"/>
      <c r="AK612" s="731"/>
      <c r="AL612" s="820"/>
      <c r="AM612" s="820"/>
      <c r="AN612" s="731"/>
      <c r="AO612" s="731"/>
      <c r="AP612" s="731"/>
      <c r="AQ612" s="731"/>
      <c r="AR612" s="731"/>
      <c r="AS612" s="731"/>
      <c r="AT612" s="731"/>
      <c r="AU612" s="731"/>
      <c r="AV612" s="731"/>
      <c r="AW612" s="731"/>
      <c r="AX612" s="731"/>
      <c r="AY612" s="731"/>
      <c r="AZ612" s="731"/>
    </row>
    <row r="613" spans="1:52" s="725" customFormat="1" ht="15" x14ac:dyDescent="0.25">
      <c r="A613" s="948" t="s">
        <v>8263</v>
      </c>
      <c r="B613" s="844"/>
      <c r="C613" s="844" t="s">
        <v>8257</v>
      </c>
      <c r="D613" s="1259" t="s">
        <v>5932</v>
      </c>
      <c r="E613" s="812" t="s">
        <v>7591</v>
      </c>
      <c r="F613" s="1035">
        <f t="shared" si="73"/>
        <v>45979</v>
      </c>
      <c r="G613" s="1036" t="str">
        <f t="shared" si="69"/>
        <v>A</v>
      </c>
      <c r="H613" s="1037" t="str">
        <f t="shared" si="70"/>
        <v>MR_DER-1375_25</v>
      </c>
      <c r="I613" s="1038" t="str">
        <f t="shared" si="71"/>
        <v>ND</v>
      </c>
      <c r="J613" s="1038" t="str">
        <f t="shared" si="72"/>
        <v>ND</v>
      </c>
      <c r="K613" s="817" t="s">
        <v>3730</v>
      </c>
      <c r="L613" s="818">
        <v>45401</v>
      </c>
      <c r="M613" s="1039" t="s">
        <v>7588</v>
      </c>
      <c r="N613" s="844" t="s">
        <v>5536</v>
      </c>
      <c r="O613" s="818">
        <v>45449</v>
      </c>
      <c r="P613" s="822" t="s">
        <v>3777</v>
      </c>
      <c r="Q613" s="817" t="s">
        <v>3765</v>
      </c>
      <c r="R613" s="818">
        <v>45814</v>
      </c>
      <c r="S613" s="1044" t="s">
        <v>9575</v>
      </c>
      <c r="T613" s="820" t="s">
        <v>5539</v>
      </c>
      <c r="U613" s="821">
        <v>45821</v>
      </c>
      <c r="V613" s="1042"/>
      <c r="W613" s="823" t="s">
        <v>3748</v>
      </c>
      <c r="X613" s="821">
        <v>45824</v>
      </c>
      <c r="Y613" s="218" t="s">
        <v>9596</v>
      </c>
      <c r="Z613" s="820"/>
      <c r="AA613" s="820"/>
      <c r="AB613" s="822"/>
      <c r="AC613" s="823" t="s">
        <v>3748</v>
      </c>
      <c r="AD613" s="821">
        <v>45979</v>
      </c>
      <c r="AE613" s="218" t="s">
        <v>11346</v>
      </c>
      <c r="AF613" s="820"/>
      <c r="AG613" s="820"/>
      <c r="AH613" s="731"/>
      <c r="AI613" s="823"/>
      <c r="AJ613" s="820"/>
      <c r="AK613" s="731"/>
      <c r="AL613" s="820"/>
      <c r="AM613" s="820"/>
      <c r="AN613" s="731"/>
      <c r="AO613" s="731"/>
      <c r="AP613" s="731"/>
      <c r="AQ613" s="731"/>
      <c r="AR613" s="731"/>
      <c r="AS613" s="731"/>
      <c r="AT613" s="731"/>
      <c r="AU613" s="731"/>
      <c r="AV613" s="731"/>
      <c r="AW613" s="731"/>
      <c r="AX613" s="731"/>
      <c r="AY613" s="731"/>
      <c r="AZ613" s="731"/>
    </row>
    <row r="614" spans="1:52" s="725" customFormat="1" ht="15" x14ac:dyDescent="0.25">
      <c r="A614" s="948" t="s">
        <v>8263</v>
      </c>
      <c r="B614" s="844"/>
      <c r="C614" s="844" t="s">
        <v>8257</v>
      </c>
      <c r="D614" s="1259" t="s">
        <v>5932</v>
      </c>
      <c r="E614" s="812" t="s">
        <v>7592</v>
      </c>
      <c r="F614" s="1035">
        <f t="shared" si="73"/>
        <v>45979</v>
      </c>
      <c r="G614" s="1036" t="str">
        <f t="shared" si="69"/>
        <v>B</v>
      </c>
      <c r="H614" s="1037" t="str">
        <f t="shared" si="70"/>
        <v>MR_DER-1375_25</v>
      </c>
      <c r="I614" s="1038" t="str">
        <f t="shared" si="71"/>
        <v>ND</v>
      </c>
      <c r="J614" s="1038" t="str">
        <f t="shared" si="72"/>
        <v>ND</v>
      </c>
      <c r="K614" s="817" t="s">
        <v>3730</v>
      </c>
      <c r="L614" s="818">
        <v>45401</v>
      </c>
      <c r="M614" s="1039" t="s">
        <v>7588</v>
      </c>
      <c r="N614" s="844" t="s">
        <v>5536</v>
      </c>
      <c r="O614" s="818">
        <v>45449</v>
      </c>
      <c r="P614" s="822" t="s">
        <v>3777</v>
      </c>
      <c r="Q614" s="817" t="s">
        <v>3765</v>
      </c>
      <c r="R614" s="818">
        <v>45814</v>
      </c>
      <c r="S614" s="1044" t="s">
        <v>9575</v>
      </c>
      <c r="T614" s="820" t="s">
        <v>5539</v>
      </c>
      <c r="U614" s="821">
        <v>45821</v>
      </c>
      <c r="V614" s="1042"/>
      <c r="W614" s="823" t="s">
        <v>3748</v>
      </c>
      <c r="X614" s="821">
        <v>45824</v>
      </c>
      <c r="Y614" s="1044" t="s">
        <v>9596</v>
      </c>
      <c r="Z614" s="820"/>
      <c r="AA614" s="820"/>
      <c r="AB614" s="822"/>
      <c r="AC614" s="823" t="s">
        <v>5626</v>
      </c>
      <c r="AD614" s="821">
        <v>45849</v>
      </c>
      <c r="AE614" s="1044" t="s">
        <v>9649</v>
      </c>
      <c r="AF614" s="820"/>
      <c r="AG614" s="820" t="s">
        <v>5539</v>
      </c>
      <c r="AH614" s="1045">
        <v>45862</v>
      </c>
      <c r="AI614" s="823" t="s">
        <v>5811</v>
      </c>
      <c r="AJ614" s="821">
        <v>45866</v>
      </c>
      <c r="AK614" s="1044" t="s">
        <v>9683</v>
      </c>
      <c r="AL614" s="820"/>
      <c r="AM614" s="820"/>
      <c r="AN614" s="731"/>
      <c r="AO614" s="731" t="s">
        <v>5811</v>
      </c>
      <c r="AP614" s="1045">
        <v>45979</v>
      </c>
      <c r="AQ614" s="218" t="s">
        <v>11346</v>
      </c>
      <c r="AR614" s="731"/>
      <c r="AS614" s="731"/>
      <c r="AT614" s="731"/>
      <c r="AU614" s="731"/>
      <c r="AV614" s="731"/>
      <c r="AW614" s="731"/>
      <c r="AX614" s="731"/>
      <c r="AY614" s="731"/>
      <c r="AZ614" s="731"/>
    </row>
    <row r="615" spans="1:52" s="725" customFormat="1" ht="15" x14ac:dyDescent="0.25">
      <c r="A615" s="948" t="s">
        <v>8263</v>
      </c>
      <c r="B615" s="844"/>
      <c r="C615" s="844" t="s">
        <v>8257</v>
      </c>
      <c r="D615" s="731" t="s">
        <v>5932</v>
      </c>
      <c r="E615" s="812" t="s">
        <v>7593</v>
      </c>
      <c r="F615" s="1035">
        <f t="shared" si="73"/>
        <v>45979</v>
      </c>
      <c r="G615" s="1036" t="str">
        <f t="shared" si="69"/>
        <v>A</v>
      </c>
      <c r="H615" s="1037" t="str">
        <f t="shared" si="70"/>
        <v>MR_DER-1375_25</v>
      </c>
      <c r="I615" s="1038" t="str">
        <f t="shared" si="71"/>
        <v>ND</v>
      </c>
      <c r="J615" s="1038" t="str">
        <f t="shared" si="72"/>
        <v>ND</v>
      </c>
      <c r="K615" s="817" t="s">
        <v>3730</v>
      </c>
      <c r="L615" s="818">
        <v>45401</v>
      </c>
      <c r="M615" s="1039" t="s">
        <v>7588</v>
      </c>
      <c r="N615" s="844" t="s">
        <v>5536</v>
      </c>
      <c r="O615" s="818">
        <v>45449</v>
      </c>
      <c r="P615" s="822" t="s">
        <v>3777</v>
      </c>
      <c r="Q615" s="817" t="s">
        <v>3765</v>
      </c>
      <c r="R615" s="818">
        <v>45814</v>
      </c>
      <c r="S615" s="1044" t="s">
        <v>9575</v>
      </c>
      <c r="T615" s="820" t="s">
        <v>5539</v>
      </c>
      <c r="U615" s="821">
        <v>45821</v>
      </c>
      <c r="V615" s="1042"/>
      <c r="W615" s="823" t="s">
        <v>3748</v>
      </c>
      <c r="X615" s="821">
        <v>45824</v>
      </c>
      <c r="Y615" s="1044" t="s">
        <v>9596</v>
      </c>
      <c r="Z615" s="820"/>
      <c r="AA615" s="820"/>
      <c r="AB615" s="822"/>
      <c r="AC615" s="823" t="s">
        <v>3748</v>
      </c>
      <c r="AD615" s="821">
        <v>45979</v>
      </c>
      <c r="AE615" s="218" t="s">
        <v>11346</v>
      </c>
      <c r="AF615" s="820"/>
      <c r="AG615" s="820"/>
      <c r="AH615" s="731"/>
      <c r="AI615" s="823"/>
      <c r="AJ615" s="820"/>
      <c r="AK615" s="731"/>
      <c r="AL615" s="820"/>
      <c r="AM615" s="820"/>
      <c r="AN615" s="731"/>
      <c r="AO615" s="731"/>
      <c r="AP615" s="731"/>
      <c r="AQ615" s="731"/>
      <c r="AR615" s="731"/>
      <c r="AS615" s="731"/>
      <c r="AT615" s="731"/>
      <c r="AU615" s="731"/>
      <c r="AV615" s="731"/>
      <c r="AW615" s="731"/>
      <c r="AX615" s="731"/>
      <c r="AY615" s="731"/>
      <c r="AZ615" s="731"/>
    </row>
    <row r="616" spans="1:52" s="725" customFormat="1" ht="15" x14ac:dyDescent="0.25">
      <c r="A616" s="948" t="s">
        <v>8263</v>
      </c>
      <c r="B616" s="844"/>
      <c r="C616" s="844" t="s">
        <v>8257</v>
      </c>
      <c r="D616" s="731" t="s">
        <v>5932</v>
      </c>
      <c r="E616" s="812" t="s">
        <v>7594</v>
      </c>
      <c r="F616" s="1035">
        <f t="shared" si="73"/>
        <v>45979</v>
      </c>
      <c r="G616" s="1036" t="str">
        <f t="shared" si="69"/>
        <v>B</v>
      </c>
      <c r="H616" s="1037" t="str">
        <f t="shared" si="70"/>
        <v>MR_DER-1375_25</v>
      </c>
      <c r="I616" s="1038" t="str">
        <f t="shared" si="71"/>
        <v>ND</v>
      </c>
      <c r="J616" s="1038" t="str">
        <f t="shared" si="72"/>
        <v>ND</v>
      </c>
      <c r="K616" s="817" t="s">
        <v>3730</v>
      </c>
      <c r="L616" s="818">
        <v>45401</v>
      </c>
      <c r="M616" s="1039" t="s">
        <v>7588</v>
      </c>
      <c r="N616" s="844" t="s">
        <v>5536</v>
      </c>
      <c r="O616" s="818">
        <v>45449</v>
      </c>
      <c r="P616" s="822" t="s">
        <v>3777</v>
      </c>
      <c r="Q616" s="817" t="s">
        <v>3765</v>
      </c>
      <c r="R616" s="818">
        <v>45814</v>
      </c>
      <c r="S616" s="1044" t="s">
        <v>9575</v>
      </c>
      <c r="T616" s="820" t="s">
        <v>5539</v>
      </c>
      <c r="U616" s="821">
        <v>45821</v>
      </c>
      <c r="V616" s="1042"/>
      <c r="W616" s="823" t="s">
        <v>3748</v>
      </c>
      <c r="X616" s="821">
        <v>45824</v>
      </c>
      <c r="Y616" s="1044" t="s">
        <v>9596</v>
      </c>
      <c r="Z616" s="820"/>
      <c r="AA616" s="820"/>
      <c r="AB616" s="822"/>
      <c r="AC616" s="823" t="s">
        <v>5626</v>
      </c>
      <c r="AD616" s="821">
        <v>45849</v>
      </c>
      <c r="AE616" s="1044" t="s">
        <v>9649</v>
      </c>
      <c r="AF616" s="820"/>
      <c r="AG616" s="820" t="s">
        <v>5539</v>
      </c>
      <c r="AH616" s="1045">
        <v>45862</v>
      </c>
      <c r="AI616" s="823" t="s">
        <v>5811</v>
      </c>
      <c r="AJ616" s="821">
        <v>45866</v>
      </c>
      <c r="AK616" s="1044" t="s">
        <v>9683</v>
      </c>
      <c r="AL616" s="820"/>
      <c r="AM616" s="820"/>
      <c r="AN616" s="731"/>
      <c r="AO616" s="731" t="s">
        <v>5811</v>
      </c>
      <c r="AP616" s="1045">
        <v>45979</v>
      </c>
      <c r="AQ616" s="218" t="s">
        <v>11346</v>
      </c>
      <c r="AR616" s="731"/>
      <c r="AS616" s="731"/>
      <c r="AT616" s="731"/>
      <c r="AU616" s="731"/>
      <c r="AV616" s="731"/>
      <c r="AW616" s="731"/>
      <c r="AX616" s="731"/>
      <c r="AY616" s="731"/>
      <c r="AZ616" s="731"/>
    </row>
    <row r="617" spans="1:52" s="725" customFormat="1" ht="15" x14ac:dyDescent="0.25">
      <c r="A617" s="948" t="s">
        <v>8263</v>
      </c>
      <c r="B617" s="844"/>
      <c r="C617" s="844"/>
      <c r="D617" s="731" t="s">
        <v>5932</v>
      </c>
      <c r="E617" s="812" t="s">
        <v>9567</v>
      </c>
      <c r="F617" s="1035">
        <f t="shared" si="73"/>
        <v>45979</v>
      </c>
      <c r="G617" s="1036" t="str">
        <f t="shared" si="69"/>
        <v>A</v>
      </c>
      <c r="H617" s="1037" t="str">
        <f t="shared" si="70"/>
        <v>MR_DER-1375_25</v>
      </c>
      <c r="I617" s="1038" t="str">
        <f t="shared" si="71"/>
        <v>ND</v>
      </c>
      <c r="J617" s="1038" t="str">
        <f t="shared" si="72"/>
        <v>ND</v>
      </c>
      <c r="K617" s="817" t="s">
        <v>3730</v>
      </c>
      <c r="L617" s="818">
        <v>45814</v>
      </c>
      <c r="M617" s="1044" t="s">
        <v>9575</v>
      </c>
      <c r="N617" s="820" t="s">
        <v>5539</v>
      </c>
      <c r="O617" s="821">
        <v>45821</v>
      </c>
      <c r="P617" s="822"/>
      <c r="Q617" s="823" t="s">
        <v>3748</v>
      </c>
      <c r="R617" s="821">
        <v>45824</v>
      </c>
      <c r="S617" s="1044" t="s">
        <v>9596</v>
      </c>
      <c r="T617" s="844"/>
      <c r="U617" s="844"/>
      <c r="V617" s="1042"/>
      <c r="W617" s="823" t="s">
        <v>3748</v>
      </c>
      <c r="X617" s="821">
        <v>45979</v>
      </c>
      <c r="Y617" s="218" t="s">
        <v>11346</v>
      </c>
      <c r="Z617" s="820"/>
      <c r="AA617" s="820"/>
      <c r="AB617" s="822"/>
      <c r="AC617" s="823"/>
      <c r="AD617" s="820"/>
      <c r="AE617" s="731"/>
      <c r="AF617" s="820"/>
      <c r="AG617" s="820"/>
      <c r="AH617" s="731"/>
      <c r="AI617" s="823"/>
      <c r="AJ617" s="820"/>
      <c r="AK617" s="731"/>
      <c r="AL617" s="820"/>
      <c r="AM617" s="820"/>
      <c r="AN617" s="731"/>
      <c r="AO617" s="731"/>
      <c r="AP617" s="731"/>
      <c r="AQ617" s="731"/>
      <c r="AR617" s="731"/>
      <c r="AS617" s="731"/>
      <c r="AT617" s="731"/>
      <c r="AU617" s="731"/>
      <c r="AV617" s="731"/>
      <c r="AW617" s="731"/>
      <c r="AX617" s="731"/>
      <c r="AY617" s="731"/>
      <c r="AZ617" s="731"/>
    </row>
    <row r="618" spans="1:52" s="725" customFormat="1" ht="15" x14ac:dyDescent="0.25">
      <c r="A618" s="948" t="s">
        <v>8263</v>
      </c>
      <c r="B618" s="844"/>
      <c r="C618" s="844"/>
      <c r="D618" s="731" t="s">
        <v>5932</v>
      </c>
      <c r="E618" s="812" t="s">
        <v>9568</v>
      </c>
      <c r="F618" s="1035">
        <f t="shared" si="73"/>
        <v>45979</v>
      </c>
      <c r="G618" s="1036" t="str">
        <f t="shared" si="69"/>
        <v>A</v>
      </c>
      <c r="H618" s="1037" t="str">
        <f t="shared" si="70"/>
        <v>MR_DER-1375_25</v>
      </c>
      <c r="I618" s="1038" t="str">
        <f t="shared" si="71"/>
        <v>ND</v>
      </c>
      <c r="J618" s="1038" t="str">
        <f t="shared" si="72"/>
        <v>ND</v>
      </c>
      <c r="K618" s="817" t="s">
        <v>3730</v>
      </c>
      <c r="L618" s="818">
        <v>45814</v>
      </c>
      <c r="M618" s="1044" t="s">
        <v>9575</v>
      </c>
      <c r="N618" s="820" t="s">
        <v>5539</v>
      </c>
      <c r="O618" s="821">
        <v>45821</v>
      </c>
      <c r="P618" s="822"/>
      <c r="Q618" s="823" t="s">
        <v>3748</v>
      </c>
      <c r="R618" s="821">
        <v>45824</v>
      </c>
      <c r="S618" s="1044" t="s">
        <v>9596</v>
      </c>
      <c r="T618" s="844"/>
      <c r="U618" s="844"/>
      <c r="V618" s="1042"/>
      <c r="W618" s="823" t="s">
        <v>3748</v>
      </c>
      <c r="X618" s="821">
        <v>45979</v>
      </c>
      <c r="Y618" s="218" t="s">
        <v>11346</v>
      </c>
      <c r="Z618" s="820"/>
      <c r="AA618" s="820"/>
      <c r="AB618" s="822"/>
      <c r="AC618" s="823"/>
      <c r="AD618" s="820"/>
      <c r="AE618" s="731"/>
      <c r="AF618" s="820"/>
      <c r="AG618" s="820"/>
      <c r="AH618" s="731"/>
      <c r="AI618" s="823"/>
      <c r="AJ618" s="820"/>
      <c r="AK618" s="731"/>
      <c r="AL618" s="820"/>
      <c r="AM618" s="820"/>
      <c r="AN618" s="731"/>
      <c r="AO618" s="731"/>
      <c r="AP618" s="731"/>
      <c r="AQ618" s="731"/>
      <c r="AR618" s="731"/>
      <c r="AS618" s="731"/>
      <c r="AT618" s="731"/>
      <c r="AU618" s="731"/>
      <c r="AV618" s="731"/>
      <c r="AW618" s="731"/>
      <c r="AX618" s="731"/>
      <c r="AY618" s="731"/>
      <c r="AZ618" s="731"/>
    </row>
    <row r="619" spans="1:52" s="725" customFormat="1" ht="15" x14ac:dyDescent="0.25">
      <c r="A619" s="948" t="s">
        <v>8263</v>
      </c>
      <c r="B619" s="844"/>
      <c r="C619" s="844"/>
      <c r="D619" s="731" t="s">
        <v>5932</v>
      </c>
      <c r="E619" s="812" t="s">
        <v>9569</v>
      </c>
      <c r="F619" s="1035">
        <f t="shared" si="73"/>
        <v>45979</v>
      </c>
      <c r="G619" s="1036" t="str">
        <f t="shared" si="69"/>
        <v>A</v>
      </c>
      <c r="H619" s="1037" t="str">
        <f t="shared" si="70"/>
        <v>MR_DER-1375_25</v>
      </c>
      <c r="I619" s="1038" t="str">
        <f t="shared" si="71"/>
        <v>ND</v>
      </c>
      <c r="J619" s="1038" t="str">
        <f t="shared" si="72"/>
        <v>ND</v>
      </c>
      <c r="K619" s="817" t="s">
        <v>3730</v>
      </c>
      <c r="L619" s="818">
        <v>45814</v>
      </c>
      <c r="M619" s="1044" t="s">
        <v>9575</v>
      </c>
      <c r="N619" s="820" t="s">
        <v>5539</v>
      </c>
      <c r="O619" s="821">
        <v>45821</v>
      </c>
      <c r="P619" s="822"/>
      <c r="Q619" s="823" t="s">
        <v>3748</v>
      </c>
      <c r="R619" s="821">
        <v>45824</v>
      </c>
      <c r="S619" s="1044" t="s">
        <v>9596</v>
      </c>
      <c r="T619" s="844"/>
      <c r="U619" s="844"/>
      <c r="V619" s="1042"/>
      <c r="W619" s="823" t="s">
        <v>3748</v>
      </c>
      <c r="X619" s="821">
        <v>45979</v>
      </c>
      <c r="Y619" s="218" t="s">
        <v>11346</v>
      </c>
      <c r="Z619" s="820"/>
      <c r="AA619" s="820"/>
      <c r="AB619" s="822"/>
      <c r="AC619" s="823"/>
      <c r="AD619" s="820"/>
      <c r="AE619" s="731"/>
      <c r="AF619" s="820"/>
      <c r="AG619" s="820"/>
      <c r="AH619" s="731"/>
      <c r="AI619" s="823"/>
      <c r="AJ619" s="820"/>
      <c r="AK619" s="731"/>
      <c r="AL619" s="820"/>
      <c r="AM619" s="820"/>
      <c r="AN619" s="731"/>
      <c r="AO619" s="731"/>
      <c r="AP619" s="731"/>
      <c r="AQ619" s="731"/>
      <c r="AR619" s="731"/>
      <c r="AS619" s="731"/>
      <c r="AT619" s="731"/>
      <c r="AU619" s="731"/>
      <c r="AV619" s="731"/>
      <c r="AW619" s="731"/>
      <c r="AX619" s="731"/>
      <c r="AY619" s="731"/>
      <c r="AZ619" s="731"/>
    </row>
    <row r="620" spans="1:52" s="725" customFormat="1" ht="15" x14ac:dyDescent="0.25">
      <c r="A620" s="948" t="s">
        <v>8263</v>
      </c>
      <c r="B620" s="844"/>
      <c r="C620" s="844"/>
      <c r="D620" s="731" t="s">
        <v>5932</v>
      </c>
      <c r="E620" s="812" t="s">
        <v>9570</v>
      </c>
      <c r="F620" s="1035">
        <f t="shared" si="73"/>
        <v>45979</v>
      </c>
      <c r="G620" s="1036" t="str">
        <f t="shared" si="69"/>
        <v>B</v>
      </c>
      <c r="H620" s="1037" t="str">
        <f t="shared" si="70"/>
        <v>MR_DER-1375_25</v>
      </c>
      <c r="I620" s="1038" t="str">
        <f t="shared" si="71"/>
        <v>ND</v>
      </c>
      <c r="J620" s="1038" t="str">
        <f t="shared" si="72"/>
        <v>ND</v>
      </c>
      <c r="K620" s="817" t="s">
        <v>3730</v>
      </c>
      <c r="L620" s="818">
        <v>45814</v>
      </c>
      <c r="M620" s="1044" t="s">
        <v>9575</v>
      </c>
      <c r="N620" s="820" t="s">
        <v>5539</v>
      </c>
      <c r="O620" s="821">
        <v>45821</v>
      </c>
      <c r="P620" s="822"/>
      <c r="Q620" s="823" t="s">
        <v>3748</v>
      </c>
      <c r="R620" s="821">
        <v>45824</v>
      </c>
      <c r="S620" s="1044" t="s">
        <v>9596</v>
      </c>
      <c r="T620" s="844"/>
      <c r="U620" s="844"/>
      <c r="V620" s="1042"/>
      <c r="W620" s="823" t="s">
        <v>5626</v>
      </c>
      <c r="X620" s="821">
        <v>45849</v>
      </c>
      <c r="Y620" s="1044" t="s">
        <v>9649</v>
      </c>
      <c r="Z620" s="820" t="s">
        <v>5539</v>
      </c>
      <c r="AA620" s="821">
        <v>45862</v>
      </c>
      <c r="AB620" s="822"/>
      <c r="AC620" s="823" t="s">
        <v>5811</v>
      </c>
      <c r="AD620" s="821">
        <v>45979</v>
      </c>
      <c r="AE620" s="218" t="s">
        <v>11346</v>
      </c>
      <c r="AF620" s="820"/>
      <c r="AG620" s="820"/>
      <c r="AH620" s="731"/>
      <c r="AI620" s="823" t="s">
        <v>5811</v>
      </c>
      <c r="AJ620" s="821">
        <v>45866</v>
      </c>
      <c r="AK620" s="1044" t="s">
        <v>9683</v>
      </c>
      <c r="AL620" s="820"/>
      <c r="AM620" s="820"/>
      <c r="AN620" s="731"/>
      <c r="AO620" s="731"/>
      <c r="AP620" s="731"/>
      <c r="AQ620" s="731"/>
      <c r="AR620" s="731"/>
      <c r="AS620" s="731"/>
      <c r="AT620" s="731"/>
      <c r="AU620" s="731"/>
      <c r="AV620" s="731"/>
      <c r="AW620" s="731"/>
      <c r="AX620" s="731"/>
      <c r="AY620" s="731"/>
      <c r="AZ620" s="731"/>
    </row>
    <row r="621" spans="1:52" s="725" customFormat="1" ht="15" x14ac:dyDescent="0.25">
      <c r="A621" s="948" t="s">
        <v>8263</v>
      </c>
      <c r="B621" s="844"/>
      <c r="C621" s="844"/>
      <c r="D621" s="731" t="s">
        <v>5932</v>
      </c>
      <c r="E621" s="812" t="s">
        <v>9571</v>
      </c>
      <c r="F621" s="1035">
        <f t="shared" si="73"/>
        <v>46000</v>
      </c>
      <c r="G621" s="1036" t="str">
        <f t="shared" si="69"/>
        <v>B</v>
      </c>
      <c r="H621" s="1037" t="str">
        <f t="shared" si="70"/>
        <v>MR_DER-1439_25</v>
      </c>
      <c r="I621" s="1038" t="str">
        <f t="shared" si="71"/>
        <v>ND</v>
      </c>
      <c r="J621" s="1038" t="str">
        <f t="shared" si="72"/>
        <v>ND</v>
      </c>
      <c r="K621" s="817" t="s">
        <v>3730</v>
      </c>
      <c r="L621" s="818">
        <v>45814</v>
      </c>
      <c r="M621" s="1044" t="s">
        <v>9575</v>
      </c>
      <c r="N621" s="820" t="s">
        <v>5539</v>
      </c>
      <c r="O621" s="821">
        <v>45821</v>
      </c>
      <c r="P621" s="822"/>
      <c r="Q621" s="823" t="s">
        <v>3748</v>
      </c>
      <c r="R621" s="821">
        <v>45824</v>
      </c>
      <c r="S621" s="1044" t="s">
        <v>9596</v>
      </c>
      <c r="T621" s="844"/>
      <c r="U621" s="844"/>
      <c r="V621" s="1042"/>
      <c r="W621" s="823" t="s">
        <v>5626</v>
      </c>
      <c r="X621" s="821">
        <v>45849</v>
      </c>
      <c r="Y621" s="1044" t="s">
        <v>9649</v>
      </c>
      <c r="Z621" s="820" t="s">
        <v>5539</v>
      </c>
      <c r="AA621" s="821">
        <v>45862</v>
      </c>
      <c r="AB621" s="822"/>
      <c r="AC621" s="823"/>
      <c r="AD621" s="820"/>
      <c r="AE621" s="731"/>
      <c r="AF621" s="820"/>
      <c r="AG621" s="820"/>
      <c r="AH621" s="731"/>
      <c r="AI621" s="823" t="s">
        <v>5811</v>
      </c>
      <c r="AJ621" s="821">
        <v>45866</v>
      </c>
      <c r="AK621" s="1044" t="s">
        <v>9683</v>
      </c>
      <c r="AL621" s="820"/>
      <c r="AM621" s="820"/>
      <c r="AN621" s="731"/>
      <c r="AO621" s="731" t="s">
        <v>5811</v>
      </c>
      <c r="AP621" s="1045">
        <v>46000</v>
      </c>
      <c r="AQ621" s="218" t="s">
        <v>11531</v>
      </c>
      <c r="AR621" s="731"/>
      <c r="AS621" s="731"/>
      <c r="AT621" s="731"/>
      <c r="AU621" s="731"/>
      <c r="AV621" s="731"/>
      <c r="AW621" s="731"/>
      <c r="AX621" s="731"/>
      <c r="AY621" s="731"/>
      <c r="AZ621" s="731"/>
    </row>
    <row r="622" spans="1:52" s="725" customFormat="1" ht="15" x14ac:dyDescent="0.25">
      <c r="A622" s="948" t="s">
        <v>8263</v>
      </c>
      <c r="B622" s="844"/>
      <c r="C622" s="844"/>
      <c r="D622" s="731" t="s">
        <v>5932</v>
      </c>
      <c r="E622" s="812" t="s">
        <v>9572</v>
      </c>
      <c r="F622" s="1035">
        <f t="shared" si="73"/>
        <v>45979</v>
      </c>
      <c r="G622" s="1036" t="str">
        <f t="shared" si="69"/>
        <v>A</v>
      </c>
      <c r="H622" s="1037" t="str">
        <f t="shared" si="70"/>
        <v>MR_DER-1375_25</v>
      </c>
      <c r="I622" s="1038" t="str">
        <f t="shared" si="71"/>
        <v>ND</v>
      </c>
      <c r="J622" s="1038" t="str">
        <f t="shared" si="72"/>
        <v>ND</v>
      </c>
      <c r="K622" s="817" t="s">
        <v>3730</v>
      </c>
      <c r="L622" s="818">
        <v>45814</v>
      </c>
      <c r="M622" s="1044" t="s">
        <v>9575</v>
      </c>
      <c r="N622" s="820" t="s">
        <v>5539</v>
      </c>
      <c r="O622" s="821">
        <v>45821</v>
      </c>
      <c r="P622" s="822"/>
      <c r="Q622" s="823" t="s">
        <v>3748</v>
      </c>
      <c r="R622" s="821">
        <v>45824</v>
      </c>
      <c r="S622" s="218" t="s">
        <v>9596</v>
      </c>
      <c r="T622" s="844"/>
      <c r="U622" s="844"/>
      <c r="V622" s="1042"/>
      <c r="W622" s="823" t="s">
        <v>3748</v>
      </c>
      <c r="X622" s="821">
        <v>45979</v>
      </c>
      <c r="Y622" s="218" t="s">
        <v>11346</v>
      </c>
      <c r="Z622" s="820"/>
      <c r="AA622" s="820"/>
      <c r="AB622" s="822"/>
      <c r="AC622" s="823"/>
      <c r="AD622" s="820"/>
      <c r="AE622" s="731"/>
      <c r="AF622" s="820"/>
      <c r="AG622" s="820"/>
      <c r="AH622" s="731"/>
      <c r="AI622" s="823"/>
      <c r="AJ622" s="820"/>
      <c r="AK622" s="731"/>
      <c r="AL622" s="820"/>
      <c r="AM622" s="820"/>
      <c r="AN622" s="731"/>
      <c r="AO622" s="731"/>
      <c r="AP622" s="731"/>
      <c r="AQ622" s="731"/>
      <c r="AR622" s="731"/>
      <c r="AS622" s="731"/>
      <c r="AT622" s="731"/>
      <c r="AU622" s="731"/>
      <c r="AV622" s="731"/>
      <c r="AW622" s="731"/>
      <c r="AX622" s="731"/>
      <c r="AY622" s="731"/>
      <c r="AZ622" s="731"/>
    </row>
    <row r="623" spans="1:52" s="725" customFormat="1" ht="15" x14ac:dyDescent="0.25">
      <c r="A623" s="948" t="s">
        <v>8263</v>
      </c>
      <c r="B623" s="844"/>
      <c r="C623" s="844" t="s">
        <v>8257</v>
      </c>
      <c r="D623" s="731" t="s">
        <v>5933</v>
      </c>
      <c r="E623" s="812" t="s">
        <v>5921</v>
      </c>
      <c r="F623" s="1035">
        <f t="shared" si="73"/>
        <v>46000</v>
      </c>
      <c r="G623" s="1036" t="str">
        <f t="shared" si="69"/>
        <v>B</v>
      </c>
      <c r="H623" s="1037" t="str">
        <f t="shared" si="70"/>
        <v>MR_DER-1439_25</v>
      </c>
      <c r="I623" s="1038" t="str">
        <f t="shared" si="71"/>
        <v>ND</v>
      </c>
      <c r="J623" s="1038" t="str">
        <f t="shared" si="72"/>
        <v>ND</v>
      </c>
      <c r="K623" s="817" t="s">
        <v>3730</v>
      </c>
      <c r="L623" s="818">
        <v>44910</v>
      </c>
      <c r="M623" s="1041" t="s">
        <v>5935</v>
      </c>
      <c r="N623" s="844" t="s">
        <v>5537</v>
      </c>
      <c r="O623" s="818">
        <v>44931</v>
      </c>
      <c r="P623" s="822" t="s">
        <v>3777</v>
      </c>
      <c r="Q623" s="817" t="s">
        <v>3748</v>
      </c>
      <c r="R623" s="818">
        <v>44937</v>
      </c>
      <c r="S623" s="1039" t="s">
        <v>6136</v>
      </c>
      <c r="T623" s="844"/>
      <c r="U623" s="844"/>
      <c r="V623" s="1042" t="s">
        <v>3777</v>
      </c>
      <c r="W623" s="817" t="s">
        <v>5626</v>
      </c>
      <c r="X623" s="818">
        <v>45401</v>
      </c>
      <c r="Y623" s="1040" t="s">
        <v>7588</v>
      </c>
      <c r="Z623" s="820" t="s">
        <v>5539</v>
      </c>
      <c r="AA623" s="821">
        <v>45449</v>
      </c>
      <c r="AB623" s="1343" t="s">
        <v>3777</v>
      </c>
      <c r="AC623" s="817" t="s">
        <v>6229</v>
      </c>
      <c r="AD623" s="821">
        <v>45826</v>
      </c>
      <c r="AE623" s="1040" t="s">
        <v>9605</v>
      </c>
      <c r="AF623" s="844" t="s">
        <v>5539</v>
      </c>
      <c r="AG623" s="818">
        <v>45833</v>
      </c>
      <c r="AH623" s="731"/>
      <c r="AI623" s="823" t="s">
        <v>5811</v>
      </c>
      <c r="AJ623" s="821">
        <v>45835</v>
      </c>
      <c r="AK623" s="1044" t="s">
        <v>9628</v>
      </c>
      <c r="AL623" s="820"/>
      <c r="AM623" s="820"/>
      <c r="AN623" s="731"/>
      <c r="AO623" s="731" t="s">
        <v>5811</v>
      </c>
      <c r="AP623" s="1045">
        <v>46000</v>
      </c>
      <c r="AQ623" s="218" t="s">
        <v>11531</v>
      </c>
      <c r="AR623" s="731"/>
      <c r="AS623" s="731"/>
      <c r="AT623" s="731"/>
      <c r="AU623" s="731"/>
      <c r="AV623" s="731"/>
      <c r="AW623" s="731"/>
      <c r="AX623" s="731"/>
      <c r="AY623" s="731"/>
      <c r="AZ623" s="731"/>
    </row>
    <row r="624" spans="1:52" s="725" customFormat="1" ht="15" x14ac:dyDescent="0.25">
      <c r="A624" s="948" t="s">
        <v>8263</v>
      </c>
      <c r="B624" s="844"/>
      <c r="C624" s="844" t="s">
        <v>8257</v>
      </c>
      <c r="D624" s="731" t="s">
        <v>5933</v>
      </c>
      <c r="E624" s="812" t="s">
        <v>5922</v>
      </c>
      <c r="F624" s="1035">
        <f t="shared" ref="F624:F644" si="74">IF(L624&lt;&gt;0,MAX(L624,R624,X624,AD624,AJ624),"NE")</f>
        <v>46000</v>
      </c>
      <c r="G624" s="1036" t="str">
        <f t="shared" si="69"/>
        <v>B</v>
      </c>
      <c r="H624" s="1037" t="str">
        <f t="shared" si="70"/>
        <v>MR_DER-1439_25</v>
      </c>
      <c r="I624" s="1038" t="str">
        <f t="shared" si="71"/>
        <v>ND</v>
      </c>
      <c r="J624" s="1038" t="str">
        <f t="shared" si="72"/>
        <v>ND</v>
      </c>
      <c r="K624" s="817" t="s">
        <v>3730</v>
      </c>
      <c r="L624" s="818">
        <v>44910</v>
      </c>
      <c r="M624" s="1041" t="s">
        <v>5935</v>
      </c>
      <c r="N624" s="844" t="s">
        <v>5538</v>
      </c>
      <c r="O624" s="818">
        <v>44931</v>
      </c>
      <c r="P624" s="822" t="s">
        <v>3777</v>
      </c>
      <c r="Q624" s="817" t="s">
        <v>3748</v>
      </c>
      <c r="R624" s="818">
        <v>44937</v>
      </c>
      <c r="S624" s="1039" t="s">
        <v>6136</v>
      </c>
      <c r="T624" s="844"/>
      <c r="U624" s="844"/>
      <c r="V624" s="1042" t="s">
        <v>3777</v>
      </c>
      <c r="W624" s="817" t="s">
        <v>5626</v>
      </c>
      <c r="X624" s="821">
        <v>45826</v>
      </c>
      <c r="Y624" s="1040" t="s">
        <v>9605</v>
      </c>
      <c r="Z624" s="844" t="s">
        <v>5539</v>
      </c>
      <c r="AA624" s="818">
        <v>45833</v>
      </c>
      <c r="AB624" s="822"/>
      <c r="AC624" s="823" t="s">
        <v>5811</v>
      </c>
      <c r="AD624" s="821">
        <v>45835</v>
      </c>
      <c r="AE624" s="1044" t="s">
        <v>9628</v>
      </c>
      <c r="AF624" s="820"/>
      <c r="AG624" s="820"/>
      <c r="AH624" s="731"/>
      <c r="AI624" s="823" t="s">
        <v>5811</v>
      </c>
      <c r="AJ624" s="821">
        <v>46000</v>
      </c>
      <c r="AK624" s="218" t="s">
        <v>11531</v>
      </c>
      <c r="AL624" s="820"/>
      <c r="AM624" s="820"/>
      <c r="AN624" s="731"/>
      <c r="AO624" s="731"/>
      <c r="AP624" s="731"/>
      <c r="AQ624" s="731"/>
      <c r="AR624" s="731"/>
      <c r="AS624" s="731"/>
      <c r="AT624" s="731"/>
      <c r="AU624" s="731"/>
      <c r="AV624" s="731"/>
      <c r="AW624" s="731"/>
      <c r="AX624" s="731"/>
      <c r="AY624" s="731"/>
      <c r="AZ624" s="731"/>
    </row>
    <row r="625" spans="1:52" s="725" customFormat="1" ht="15" x14ac:dyDescent="0.25">
      <c r="A625" s="948" t="s">
        <v>8263</v>
      </c>
      <c r="B625" s="844"/>
      <c r="C625" s="844" t="s">
        <v>8257</v>
      </c>
      <c r="D625" s="731" t="s">
        <v>5933</v>
      </c>
      <c r="E625" s="812" t="s">
        <v>5923</v>
      </c>
      <c r="F625" s="1035">
        <f t="shared" si="74"/>
        <v>46000</v>
      </c>
      <c r="G625" s="1036" t="str">
        <f t="shared" si="69"/>
        <v>B</v>
      </c>
      <c r="H625" s="1037" t="str">
        <f t="shared" si="70"/>
        <v>MR_DER-1439_25</v>
      </c>
      <c r="I625" s="1038" t="str">
        <f t="shared" si="71"/>
        <v>ND</v>
      </c>
      <c r="J625" s="1038" t="str">
        <f t="shared" si="72"/>
        <v>ND</v>
      </c>
      <c r="K625" s="817" t="s">
        <v>3730</v>
      </c>
      <c r="L625" s="818">
        <v>44910</v>
      </c>
      <c r="M625" s="1041" t="s">
        <v>5935</v>
      </c>
      <c r="N625" s="844" t="s">
        <v>5538</v>
      </c>
      <c r="O625" s="818">
        <v>44931</v>
      </c>
      <c r="P625" s="822" t="s">
        <v>3777</v>
      </c>
      <c r="Q625" s="817" t="s">
        <v>3748</v>
      </c>
      <c r="R625" s="818">
        <v>44937</v>
      </c>
      <c r="S625" s="1039" t="s">
        <v>6136</v>
      </c>
      <c r="T625" s="844"/>
      <c r="U625" s="844"/>
      <c r="V625" s="1042" t="s">
        <v>3777</v>
      </c>
      <c r="W625" s="817" t="s">
        <v>5626</v>
      </c>
      <c r="X625" s="821">
        <v>45826</v>
      </c>
      <c r="Y625" s="1040" t="s">
        <v>9605</v>
      </c>
      <c r="Z625" s="844" t="s">
        <v>5539</v>
      </c>
      <c r="AA625" s="818">
        <v>45833</v>
      </c>
      <c r="AB625" s="822"/>
      <c r="AC625" s="823" t="s">
        <v>5811</v>
      </c>
      <c r="AD625" s="821">
        <v>45835</v>
      </c>
      <c r="AE625" s="1044" t="s">
        <v>9628</v>
      </c>
      <c r="AF625" s="820"/>
      <c r="AG625" s="820"/>
      <c r="AH625" s="731"/>
      <c r="AI625" s="823" t="s">
        <v>5811</v>
      </c>
      <c r="AJ625" s="821">
        <v>46000</v>
      </c>
      <c r="AK625" s="218" t="s">
        <v>11531</v>
      </c>
      <c r="AL625" s="820"/>
      <c r="AM625" s="820"/>
      <c r="AN625" s="731"/>
      <c r="AO625" s="731"/>
      <c r="AP625" s="731"/>
      <c r="AQ625" s="731"/>
      <c r="AR625" s="731"/>
      <c r="AS625" s="731"/>
      <c r="AT625" s="731"/>
      <c r="AU625" s="731"/>
      <c r="AV625" s="731"/>
      <c r="AW625" s="731"/>
      <c r="AX625" s="731"/>
      <c r="AY625" s="731"/>
      <c r="AZ625" s="731"/>
    </row>
    <row r="626" spans="1:52" s="725" customFormat="1" ht="15" x14ac:dyDescent="0.25">
      <c r="A626" s="948" t="s">
        <v>8263</v>
      </c>
      <c r="B626" s="844"/>
      <c r="C626" s="844" t="s">
        <v>8257</v>
      </c>
      <c r="D626" s="731" t="s">
        <v>5933</v>
      </c>
      <c r="E626" s="812" t="s">
        <v>5924</v>
      </c>
      <c r="F626" s="1035">
        <f t="shared" si="74"/>
        <v>46000</v>
      </c>
      <c r="G626" s="1036" t="str">
        <f t="shared" si="69"/>
        <v>B</v>
      </c>
      <c r="H626" s="1037" t="str">
        <f t="shared" si="70"/>
        <v>MR_DER-1439_25</v>
      </c>
      <c r="I626" s="1038" t="str">
        <f t="shared" si="71"/>
        <v>ND</v>
      </c>
      <c r="J626" s="1038" t="str">
        <f t="shared" si="72"/>
        <v>ND</v>
      </c>
      <c r="K626" s="817" t="s">
        <v>3730</v>
      </c>
      <c r="L626" s="818">
        <v>44910</v>
      </c>
      <c r="M626" s="1041" t="s">
        <v>5935</v>
      </c>
      <c r="N626" s="844" t="s">
        <v>5538</v>
      </c>
      <c r="O626" s="818">
        <v>44931</v>
      </c>
      <c r="P626" s="822" t="s">
        <v>3777</v>
      </c>
      <c r="Q626" s="817" t="s">
        <v>3748</v>
      </c>
      <c r="R626" s="818">
        <v>44937</v>
      </c>
      <c r="S626" s="1039" t="s">
        <v>6136</v>
      </c>
      <c r="T626" s="844"/>
      <c r="U626" s="844"/>
      <c r="V626" s="1042" t="s">
        <v>3777</v>
      </c>
      <c r="W626" s="817" t="s">
        <v>5626</v>
      </c>
      <c r="X626" s="821">
        <v>45826</v>
      </c>
      <c r="Y626" s="1040" t="s">
        <v>9605</v>
      </c>
      <c r="Z626" s="844" t="s">
        <v>5539</v>
      </c>
      <c r="AA626" s="818">
        <v>45833</v>
      </c>
      <c r="AB626" s="822"/>
      <c r="AC626" s="823" t="s">
        <v>5811</v>
      </c>
      <c r="AD626" s="821">
        <v>45835</v>
      </c>
      <c r="AE626" s="1044" t="s">
        <v>9628</v>
      </c>
      <c r="AF626" s="820"/>
      <c r="AG626" s="820"/>
      <c r="AH626" s="731"/>
      <c r="AI626" s="823" t="s">
        <v>5811</v>
      </c>
      <c r="AJ626" s="821">
        <v>46000</v>
      </c>
      <c r="AK626" s="218" t="s">
        <v>11531</v>
      </c>
      <c r="AL626" s="820"/>
      <c r="AM626" s="820"/>
      <c r="AN626" s="731"/>
      <c r="AO626" s="731"/>
      <c r="AP626" s="731"/>
      <c r="AQ626" s="731"/>
      <c r="AR626" s="731"/>
      <c r="AS626" s="731"/>
      <c r="AT626" s="731"/>
      <c r="AU626" s="731"/>
      <c r="AV626" s="731"/>
      <c r="AW626" s="731"/>
      <c r="AX626" s="731"/>
      <c r="AY626" s="731"/>
      <c r="AZ626" s="731"/>
    </row>
    <row r="627" spans="1:52" s="725" customFormat="1" ht="15" x14ac:dyDescent="0.25">
      <c r="A627" s="948" t="s">
        <v>8263</v>
      </c>
      <c r="B627" s="844"/>
      <c r="C627" s="844" t="s">
        <v>8257</v>
      </c>
      <c r="D627" s="731" t="s">
        <v>5933</v>
      </c>
      <c r="E627" s="812" t="s">
        <v>5925</v>
      </c>
      <c r="F627" s="1035">
        <f t="shared" si="74"/>
        <v>46000</v>
      </c>
      <c r="G627" s="1036" t="str">
        <f t="shared" si="69"/>
        <v>B</v>
      </c>
      <c r="H627" s="1037" t="str">
        <f t="shared" si="70"/>
        <v>MR_DER-1439_25</v>
      </c>
      <c r="I627" s="1038" t="str">
        <f t="shared" si="71"/>
        <v>ND</v>
      </c>
      <c r="J627" s="1038" t="str">
        <f t="shared" si="72"/>
        <v>ND</v>
      </c>
      <c r="K627" s="817" t="s">
        <v>3730</v>
      </c>
      <c r="L627" s="818">
        <v>44910</v>
      </c>
      <c r="M627" s="1041" t="s">
        <v>5935</v>
      </c>
      <c r="N627" s="844" t="s">
        <v>5538</v>
      </c>
      <c r="O627" s="818">
        <v>44931</v>
      </c>
      <c r="P627" s="822" t="s">
        <v>3777</v>
      </c>
      <c r="Q627" s="817" t="s">
        <v>3748</v>
      </c>
      <c r="R627" s="818">
        <v>44937</v>
      </c>
      <c r="S627" s="1039" t="s">
        <v>6136</v>
      </c>
      <c r="T627" s="844"/>
      <c r="U627" s="844"/>
      <c r="V627" s="1042" t="s">
        <v>3777</v>
      </c>
      <c r="W627" s="817" t="s">
        <v>5626</v>
      </c>
      <c r="X627" s="821">
        <v>45826</v>
      </c>
      <c r="Y627" s="1040" t="s">
        <v>9605</v>
      </c>
      <c r="Z627" s="844" t="s">
        <v>5539</v>
      </c>
      <c r="AA627" s="818">
        <v>45833</v>
      </c>
      <c r="AB627" s="822"/>
      <c r="AC627" s="823" t="s">
        <v>5811</v>
      </c>
      <c r="AD627" s="821">
        <v>45835</v>
      </c>
      <c r="AE627" s="1044" t="s">
        <v>9628</v>
      </c>
      <c r="AF627" s="820"/>
      <c r="AG627" s="820"/>
      <c r="AH627" s="731"/>
      <c r="AI627" s="823" t="s">
        <v>5811</v>
      </c>
      <c r="AJ627" s="821">
        <v>46000</v>
      </c>
      <c r="AK627" s="218" t="s">
        <v>11531</v>
      </c>
      <c r="AL627" s="820"/>
      <c r="AM627" s="820"/>
      <c r="AN627" s="731"/>
      <c r="AO627" s="731"/>
      <c r="AP627" s="731"/>
      <c r="AQ627" s="731"/>
      <c r="AR627" s="731"/>
      <c r="AS627" s="731"/>
      <c r="AT627" s="731"/>
      <c r="AU627" s="731"/>
      <c r="AV627" s="731"/>
      <c r="AW627" s="731"/>
      <c r="AX627" s="731"/>
      <c r="AY627" s="731"/>
      <c r="AZ627" s="731"/>
    </row>
    <row r="628" spans="1:52" s="725" customFormat="1" ht="15" x14ac:dyDescent="0.25">
      <c r="A628" s="948" t="s">
        <v>8263</v>
      </c>
      <c r="B628" s="844"/>
      <c r="C628" s="844" t="s">
        <v>8257</v>
      </c>
      <c r="D628" s="731" t="s">
        <v>5933</v>
      </c>
      <c r="E628" s="812" t="s">
        <v>5926</v>
      </c>
      <c r="F628" s="1035">
        <f t="shared" si="74"/>
        <v>46000</v>
      </c>
      <c r="G628" s="1036" t="str">
        <f t="shared" si="69"/>
        <v>B</v>
      </c>
      <c r="H628" s="1037" t="str">
        <f t="shared" si="70"/>
        <v>MR_DER-1439_25</v>
      </c>
      <c r="I628" s="1038" t="str">
        <f t="shared" si="71"/>
        <v>ND</v>
      </c>
      <c r="J628" s="1038" t="str">
        <f t="shared" si="72"/>
        <v>ND</v>
      </c>
      <c r="K628" s="817" t="s">
        <v>3730</v>
      </c>
      <c r="L628" s="818">
        <v>44910</v>
      </c>
      <c r="M628" s="1041" t="s">
        <v>5935</v>
      </c>
      <c r="N628" s="844" t="s">
        <v>5537</v>
      </c>
      <c r="O628" s="818">
        <v>44931</v>
      </c>
      <c r="P628" s="822" t="s">
        <v>3777</v>
      </c>
      <c r="Q628" s="817" t="s">
        <v>3748</v>
      </c>
      <c r="R628" s="818">
        <v>44937</v>
      </c>
      <c r="S628" s="1039" t="s">
        <v>6136</v>
      </c>
      <c r="T628" s="844"/>
      <c r="U628" s="844"/>
      <c r="V628" s="1042" t="s">
        <v>3777</v>
      </c>
      <c r="W628" s="817" t="s">
        <v>5626</v>
      </c>
      <c r="X628" s="821">
        <v>45826</v>
      </c>
      <c r="Y628" s="1040" t="s">
        <v>9605</v>
      </c>
      <c r="Z628" s="844" t="s">
        <v>5539</v>
      </c>
      <c r="AA628" s="818">
        <v>45833</v>
      </c>
      <c r="AB628" s="822"/>
      <c r="AC628" s="823" t="s">
        <v>5811</v>
      </c>
      <c r="AD628" s="821">
        <v>45835</v>
      </c>
      <c r="AE628" s="1044" t="s">
        <v>9628</v>
      </c>
      <c r="AF628" s="820"/>
      <c r="AG628" s="820"/>
      <c r="AH628" s="731"/>
      <c r="AI628" s="823" t="s">
        <v>5811</v>
      </c>
      <c r="AJ628" s="821">
        <v>46000</v>
      </c>
      <c r="AK628" s="218" t="s">
        <v>11531</v>
      </c>
      <c r="AL628" s="820"/>
      <c r="AM628" s="820"/>
      <c r="AN628" s="731"/>
      <c r="AO628" s="731"/>
      <c r="AP628" s="731"/>
      <c r="AQ628" s="731"/>
      <c r="AR628" s="731"/>
      <c r="AS628" s="731"/>
      <c r="AT628" s="731"/>
      <c r="AU628" s="731"/>
      <c r="AV628" s="731"/>
      <c r="AW628" s="731"/>
      <c r="AX628" s="731"/>
      <c r="AY628" s="731"/>
      <c r="AZ628" s="731"/>
    </row>
    <row r="629" spans="1:52" s="725" customFormat="1" ht="15" x14ac:dyDescent="0.25">
      <c r="A629" s="948" t="s">
        <v>8263</v>
      </c>
      <c r="B629" s="844"/>
      <c r="C629" s="844" t="s">
        <v>8257</v>
      </c>
      <c r="D629" s="731" t="s">
        <v>5933</v>
      </c>
      <c r="E629" s="812" t="s">
        <v>5927</v>
      </c>
      <c r="F629" s="1035">
        <f t="shared" si="74"/>
        <v>46000</v>
      </c>
      <c r="G629" s="1036" t="str">
        <f t="shared" si="69"/>
        <v>B</v>
      </c>
      <c r="H629" s="1037" t="str">
        <f t="shared" si="70"/>
        <v>MR_DER-1439_25</v>
      </c>
      <c r="I629" s="1038" t="str">
        <f t="shared" si="71"/>
        <v>ND</v>
      </c>
      <c r="J629" s="1038" t="str">
        <f t="shared" si="72"/>
        <v>ND</v>
      </c>
      <c r="K629" s="817" t="s">
        <v>3730</v>
      </c>
      <c r="L629" s="818">
        <v>44910</v>
      </c>
      <c r="M629" s="1041" t="s">
        <v>5935</v>
      </c>
      <c r="N629" s="844" t="s">
        <v>5538</v>
      </c>
      <c r="O629" s="818">
        <v>44931</v>
      </c>
      <c r="P629" s="822" t="s">
        <v>3777</v>
      </c>
      <c r="Q629" s="817" t="s">
        <v>3748</v>
      </c>
      <c r="R629" s="818">
        <v>44937</v>
      </c>
      <c r="S629" s="1039" t="s">
        <v>6136</v>
      </c>
      <c r="T629" s="844"/>
      <c r="U629" s="844"/>
      <c r="V629" s="1042" t="s">
        <v>3777</v>
      </c>
      <c r="W629" s="817" t="s">
        <v>5626</v>
      </c>
      <c r="X629" s="821">
        <v>45826</v>
      </c>
      <c r="Y629" s="1040" t="s">
        <v>9605</v>
      </c>
      <c r="Z629" s="844" t="s">
        <v>5539</v>
      </c>
      <c r="AA629" s="818">
        <v>45833</v>
      </c>
      <c r="AB629" s="822"/>
      <c r="AC629" s="823" t="s">
        <v>5811</v>
      </c>
      <c r="AD629" s="821">
        <v>45835</v>
      </c>
      <c r="AE629" s="1044" t="s">
        <v>9628</v>
      </c>
      <c r="AF629" s="820"/>
      <c r="AG629" s="820"/>
      <c r="AH629" s="731"/>
      <c r="AI629" s="823" t="s">
        <v>5811</v>
      </c>
      <c r="AJ629" s="821">
        <v>46000</v>
      </c>
      <c r="AK629" s="218" t="s">
        <v>11531</v>
      </c>
      <c r="AL629" s="820"/>
      <c r="AM629" s="820"/>
      <c r="AN629" s="731"/>
      <c r="AO629" s="731"/>
      <c r="AP629" s="731"/>
      <c r="AQ629" s="731"/>
      <c r="AR629" s="731"/>
      <c r="AS629" s="731"/>
      <c r="AT629" s="731"/>
      <c r="AU629" s="731"/>
      <c r="AV629" s="731"/>
      <c r="AW629" s="731"/>
      <c r="AX629" s="731"/>
      <c r="AY629" s="731"/>
      <c r="AZ629" s="731"/>
    </row>
    <row r="630" spans="1:52" s="725" customFormat="1" ht="15" x14ac:dyDescent="0.25">
      <c r="A630" s="948" t="s">
        <v>8263</v>
      </c>
      <c r="B630" s="844"/>
      <c r="C630" s="844" t="s">
        <v>8257</v>
      </c>
      <c r="D630" s="731" t="s">
        <v>5933</v>
      </c>
      <c r="E630" s="812" t="s">
        <v>5928</v>
      </c>
      <c r="F630" s="1035">
        <f t="shared" si="74"/>
        <v>46000</v>
      </c>
      <c r="G630" s="1036" t="str">
        <f t="shared" si="69"/>
        <v>B</v>
      </c>
      <c r="H630" s="1037" t="str">
        <f t="shared" si="70"/>
        <v>MR_DER-1439_25</v>
      </c>
      <c r="I630" s="1038" t="str">
        <f t="shared" si="71"/>
        <v>ND</v>
      </c>
      <c r="J630" s="1038" t="str">
        <f t="shared" si="72"/>
        <v>ND</v>
      </c>
      <c r="K630" s="817" t="s">
        <v>3730</v>
      </c>
      <c r="L630" s="818">
        <v>44910</v>
      </c>
      <c r="M630" s="1041" t="s">
        <v>5935</v>
      </c>
      <c r="N630" s="844" t="s">
        <v>5538</v>
      </c>
      <c r="O630" s="818">
        <v>44931</v>
      </c>
      <c r="P630" s="822" t="s">
        <v>3777</v>
      </c>
      <c r="Q630" s="817" t="s">
        <v>3748</v>
      </c>
      <c r="R630" s="818">
        <v>44937</v>
      </c>
      <c r="S630" s="1039" t="s">
        <v>6136</v>
      </c>
      <c r="T630" s="844"/>
      <c r="U630" s="844"/>
      <c r="V630" s="1042" t="s">
        <v>3777</v>
      </c>
      <c r="W630" s="817" t="s">
        <v>5626</v>
      </c>
      <c r="X630" s="821">
        <v>45826</v>
      </c>
      <c r="Y630" s="1040" t="s">
        <v>9605</v>
      </c>
      <c r="Z630" s="844" t="s">
        <v>5539</v>
      </c>
      <c r="AA630" s="818">
        <v>45833</v>
      </c>
      <c r="AB630" s="822"/>
      <c r="AC630" s="823" t="s">
        <v>5811</v>
      </c>
      <c r="AD630" s="821">
        <v>45835</v>
      </c>
      <c r="AE630" s="1044" t="s">
        <v>9628</v>
      </c>
      <c r="AF630" s="820"/>
      <c r="AG630" s="820"/>
      <c r="AH630" s="731"/>
      <c r="AI630" s="823" t="s">
        <v>5811</v>
      </c>
      <c r="AJ630" s="821">
        <v>46000</v>
      </c>
      <c r="AK630" s="218" t="s">
        <v>11531</v>
      </c>
      <c r="AL630" s="820"/>
      <c r="AM630" s="820"/>
      <c r="AN630" s="731"/>
      <c r="AO630" s="731"/>
      <c r="AP630" s="731"/>
      <c r="AQ630" s="731"/>
      <c r="AR630" s="731"/>
      <c r="AS630" s="731"/>
      <c r="AT630" s="731"/>
      <c r="AU630" s="731"/>
      <c r="AV630" s="731"/>
      <c r="AW630" s="731"/>
      <c r="AX630" s="731"/>
      <c r="AY630" s="731"/>
      <c r="AZ630" s="731"/>
    </row>
    <row r="631" spans="1:52" s="725" customFormat="1" ht="15" x14ac:dyDescent="0.25">
      <c r="A631" s="948" t="s">
        <v>8263</v>
      </c>
      <c r="B631" s="844"/>
      <c r="C631" s="844" t="s">
        <v>8257</v>
      </c>
      <c r="D631" s="731" t="s">
        <v>5933</v>
      </c>
      <c r="E631" s="812" t="s">
        <v>5929</v>
      </c>
      <c r="F631" s="1035">
        <f t="shared" si="74"/>
        <v>46000</v>
      </c>
      <c r="G631" s="1036" t="str">
        <f t="shared" si="69"/>
        <v>B</v>
      </c>
      <c r="H631" s="1037" t="str">
        <f t="shared" si="70"/>
        <v>MR_DER-1439_25</v>
      </c>
      <c r="I631" s="1038" t="str">
        <f t="shared" si="71"/>
        <v>ND</v>
      </c>
      <c r="J631" s="1038" t="str">
        <f t="shared" si="72"/>
        <v>ND</v>
      </c>
      <c r="K631" s="817" t="s">
        <v>3730</v>
      </c>
      <c r="L631" s="818">
        <v>44910</v>
      </c>
      <c r="M631" s="1041" t="s">
        <v>5935</v>
      </c>
      <c r="N631" s="844" t="s">
        <v>5538</v>
      </c>
      <c r="O631" s="818">
        <v>44931</v>
      </c>
      <c r="P631" s="822" t="s">
        <v>3777</v>
      </c>
      <c r="Q631" s="817" t="s">
        <v>3748</v>
      </c>
      <c r="R631" s="818">
        <v>44937</v>
      </c>
      <c r="S631" s="1039" t="s">
        <v>6136</v>
      </c>
      <c r="T631" s="844"/>
      <c r="U631" s="844"/>
      <c r="V631" s="1042" t="s">
        <v>3777</v>
      </c>
      <c r="W631" s="817" t="s">
        <v>5626</v>
      </c>
      <c r="X631" s="821">
        <v>45826</v>
      </c>
      <c r="Y631" s="1040" t="s">
        <v>9605</v>
      </c>
      <c r="Z631" s="844" t="s">
        <v>5539</v>
      </c>
      <c r="AA631" s="818">
        <v>45833</v>
      </c>
      <c r="AB631" s="822"/>
      <c r="AC631" s="823" t="s">
        <v>5811</v>
      </c>
      <c r="AD631" s="821">
        <v>45835</v>
      </c>
      <c r="AE631" s="1044" t="s">
        <v>9628</v>
      </c>
      <c r="AF631" s="820"/>
      <c r="AG631" s="820"/>
      <c r="AH631" s="731"/>
      <c r="AI631" s="823" t="s">
        <v>5811</v>
      </c>
      <c r="AJ631" s="821">
        <v>46000</v>
      </c>
      <c r="AK631" s="218" t="s">
        <v>11531</v>
      </c>
      <c r="AL631" s="820"/>
      <c r="AM631" s="820"/>
      <c r="AN631" s="731"/>
      <c r="AO631" s="731"/>
      <c r="AP631" s="731"/>
      <c r="AQ631" s="731"/>
      <c r="AR631" s="731"/>
      <c r="AS631" s="731"/>
      <c r="AT631" s="731"/>
      <c r="AU631" s="731"/>
      <c r="AV631" s="731"/>
      <c r="AW631" s="731"/>
      <c r="AX631" s="731"/>
      <c r="AY631" s="731"/>
      <c r="AZ631" s="731"/>
    </row>
    <row r="632" spans="1:52" s="725" customFormat="1" ht="15" x14ac:dyDescent="0.25">
      <c r="A632" s="948" t="s">
        <v>8263</v>
      </c>
      <c r="B632" s="844"/>
      <c r="C632" s="844" t="s">
        <v>8257</v>
      </c>
      <c r="D632" s="731" t="s">
        <v>5933</v>
      </c>
      <c r="E632" s="812" t="s">
        <v>7595</v>
      </c>
      <c r="F632" s="1035">
        <f t="shared" si="74"/>
        <v>46000</v>
      </c>
      <c r="G632" s="1036" t="str">
        <f t="shared" si="69"/>
        <v>A</v>
      </c>
      <c r="H632" s="1037" t="str">
        <f t="shared" si="70"/>
        <v>MR_DER-1439_25</v>
      </c>
      <c r="I632" s="1038" t="str">
        <f t="shared" si="71"/>
        <v>ND</v>
      </c>
      <c r="J632" s="1038" t="str">
        <f t="shared" si="72"/>
        <v>ND</v>
      </c>
      <c r="K632" s="817" t="s">
        <v>3730</v>
      </c>
      <c r="L632" s="818">
        <v>45401</v>
      </c>
      <c r="M632" s="1039" t="s">
        <v>7588</v>
      </c>
      <c r="N632" s="844" t="s">
        <v>5536</v>
      </c>
      <c r="O632" s="818">
        <v>45449</v>
      </c>
      <c r="P632" s="822" t="s">
        <v>3777</v>
      </c>
      <c r="Q632" s="817" t="s">
        <v>3765</v>
      </c>
      <c r="R632" s="821">
        <v>45826</v>
      </c>
      <c r="S632" s="1040" t="s">
        <v>9605</v>
      </c>
      <c r="T632" s="844" t="s">
        <v>5539</v>
      </c>
      <c r="U632" s="818">
        <v>45833</v>
      </c>
      <c r="V632" s="1042"/>
      <c r="W632" s="823" t="s">
        <v>3748</v>
      </c>
      <c r="X632" s="821">
        <v>45835</v>
      </c>
      <c r="Y632" s="1044" t="s">
        <v>9628</v>
      </c>
      <c r="Z632" s="820"/>
      <c r="AA632" s="820"/>
      <c r="AB632" s="822"/>
      <c r="AC632" s="823" t="s">
        <v>3748</v>
      </c>
      <c r="AD632" s="821">
        <v>46000</v>
      </c>
      <c r="AE632" s="218" t="s">
        <v>11531</v>
      </c>
      <c r="AF632" s="820"/>
      <c r="AG632" s="820"/>
      <c r="AH632" s="731"/>
      <c r="AI632" s="823"/>
      <c r="AJ632" s="820"/>
      <c r="AK632" s="731"/>
      <c r="AL632" s="820"/>
      <c r="AM632" s="820"/>
      <c r="AN632" s="731"/>
      <c r="AO632" s="731"/>
      <c r="AP632" s="731"/>
      <c r="AQ632" s="731"/>
      <c r="AR632" s="731"/>
      <c r="AS632" s="731"/>
      <c r="AT632" s="731"/>
      <c r="AU632" s="731"/>
      <c r="AV632" s="731"/>
      <c r="AW632" s="731"/>
      <c r="AX632" s="731"/>
      <c r="AY632" s="731"/>
      <c r="AZ632" s="731"/>
    </row>
    <row r="633" spans="1:52" s="725" customFormat="1" ht="15" x14ac:dyDescent="0.25">
      <c r="A633" s="948" t="s">
        <v>8263</v>
      </c>
      <c r="B633" s="844"/>
      <c r="C633" s="844" t="s">
        <v>8257</v>
      </c>
      <c r="D633" s="731" t="s">
        <v>5933</v>
      </c>
      <c r="E633" s="812" t="s">
        <v>7596</v>
      </c>
      <c r="F633" s="1035">
        <f t="shared" si="74"/>
        <v>46000</v>
      </c>
      <c r="G633" s="1036" t="str">
        <f t="shared" si="69"/>
        <v>A</v>
      </c>
      <c r="H633" s="1037" t="str">
        <f t="shared" si="70"/>
        <v>MR_DER-1439_25</v>
      </c>
      <c r="I633" s="1038" t="str">
        <f t="shared" si="71"/>
        <v>ND</v>
      </c>
      <c r="J633" s="1038" t="str">
        <f t="shared" si="72"/>
        <v>ND</v>
      </c>
      <c r="K633" s="817" t="s">
        <v>3730</v>
      </c>
      <c r="L633" s="818">
        <v>45401</v>
      </c>
      <c r="M633" s="1039" t="s">
        <v>7588</v>
      </c>
      <c r="N633" s="844" t="s">
        <v>5536</v>
      </c>
      <c r="O633" s="818">
        <v>45449</v>
      </c>
      <c r="P633" s="822" t="s">
        <v>3777</v>
      </c>
      <c r="Q633" s="817" t="s">
        <v>3765</v>
      </c>
      <c r="R633" s="821">
        <v>45826</v>
      </c>
      <c r="S633" s="1040" t="s">
        <v>9605</v>
      </c>
      <c r="T633" s="844" t="s">
        <v>5539</v>
      </c>
      <c r="U633" s="818">
        <v>45833</v>
      </c>
      <c r="V633" s="1042"/>
      <c r="W633" s="823" t="s">
        <v>3748</v>
      </c>
      <c r="X633" s="821">
        <v>45835</v>
      </c>
      <c r="Y633" s="1044" t="s">
        <v>9628</v>
      </c>
      <c r="Z633" s="820"/>
      <c r="AA633" s="820"/>
      <c r="AB633" s="822"/>
      <c r="AC633" s="823" t="s">
        <v>3748</v>
      </c>
      <c r="AD633" s="821">
        <v>46000</v>
      </c>
      <c r="AE633" s="218" t="s">
        <v>11531</v>
      </c>
      <c r="AF633" s="820"/>
      <c r="AG633" s="820"/>
      <c r="AH633" s="731"/>
      <c r="AI633" s="823"/>
      <c r="AJ633" s="820"/>
      <c r="AK633" s="731"/>
      <c r="AL633" s="820"/>
      <c r="AM633" s="820"/>
      <c r="AN633" s="731"/>
      <c r="AO633" s="731"/>
      <c r="AP633" s="731"/>
      <c r="AQ633" s="731"/>
      <c r="AR633" s="731"/>
      <c r="AS633" s="731"/>
      <c r="AT633" s="731"/>
      <c r="AU633" s="731"/>
      <c r="AV633" s="731"/>
      <c r="AW633" s="731"/>
      <c r="AX633" s="731"/>
      <c r="AY633" s="731"/>
      <c r="AZ633" s="731"/>
    </row>
    <row r="634" spans="1:52" s="725" customFormat="1" ht="15" x14ac:dyDescent="0.25">
      <c r="A634" s="948" t="s">
        <v>8263</v>
      </c>
      <c r="B634" s="844"/>
      <c r="C634" s="844" t="s">
        <v>8257</v>
      </c>
      <c r="D634" s="731" t="s">
        <v>5933</v>
      </c>
      <c r="E634" s="812" t="s">
        <v>7597</v>
      </c>
      <c r="F634" s="1035">
        <f t="shared" si="74"/>
        <v>46000</v>
      </c>
      <c r="G634" s="1036" t="str">
        <f t="shared" ref="G634:G697" si="75">IF($F634="","",INDEX($K634:$FI634,1,MATCH($F634,$K634:$FI634,)-1))</f>
        <v>A</v>
      </c>
      <c r="H634" s="1037" t="str">
        <f t="shared" ref="H634:H697" si="76">IF($F634="","",INDEX($K634:$FL634,1,MATCH($F634,$K634:$FL634,)+1))</f>
        <v>MR_DER-1439_25</v>
      </c>
      <c r="I634" s="1038" t="str">
        <f t="shared" ref="I634:I697" si="77">IF(F634="NE",F634,IF(INDEX(K634:CP634,,MATCH(F634,K634:CP634,0)+3)&lt;&gt;0,INDEX(K634:CP634,,MATCH(F634,K634:CP634,0)+3),"ND"))</f>
        <v>ND</v>
      </c>
      <c r="J634" s="1038" t="str">
        <f t="shared" ref="J634:J697" si="78">IF(G634="NE",G634,IF(INDEX(K634:CQ634,,MATCH(G634,K634:CQ634,0)+3)&lt;&gt;0,INDEX(K634:CQ634,,MATCH(G634,K634:CQ634,0)+3),"ND"))</f>
        <v>ND</v>
      </c>
      <c r="K634" s="817" t="s">
        <v>3730</v>
      </c>
      <c r="L634" s="818">
        <v>45401</v>
      </c>
      <c r="M634" s="1039" t="s">
        <v>7588</v>
      </c>
      <c r="N634" s="844" t="s">
        <v>5536</v>
      </c>
      <c r="O634" s="818">
        <v>45449</v>
      </c>
      <c r="P634" s="822" t="s">
        <v>3777</v>
      </c>
      <c r="Q634" s="817" t="s">
        <v>3765</v>
      </c>
      <c r="R634" s="821">
        <v>45826</v>
      </c>
      <c r="S634" s="1040" t="s">
        <v>9605</v>
      </c>
      <c r="T634" s="844" t="s">
        <v>5539</v>
      </c>
      <c r="U634" s="818">
        <v>45833</v>
      </c>
      <c r="V634" s="1042"/>
      <c r="W634" s="823" t="s">
        <v>3748</v>
      </c>
      <c r="X634" s="821">
        <v>45835</v>
      </c>
      <c r="Y634" s="1044" t="s">
        <v>9628</v>
      </c>
      <c r="Z634" s="820"/>
      <c r="AA634" s="820"/>
      <c r="AB634" s="822"/>
      <c r="AC634" s="823" t="s">
        <v>3748</v>
      </c>
      <c r="AD634" s="821">
        <v>46000</v>
      </c>
      <c r="AE634" s="218" t="s">
        <v>11531</v>
      </c>
      <c r="AF634" s="820"/>
      <c r="AG634" s="820"/>
      <c r="AH634" s="731"/>
      <c r="AI634" s="823"/>
      <c r="AJ634" s="820"/>
      <c r="AK634" s="731"/>
      <c r="AL634" s="820"/>
      <c r="AM634" s="820"/>
      <c r="AN634" s="731"/>
      <c r="AO634" s="731"/>
      <c r="AP634" s="731"/>
      <c r="AQ634" s="731"/>
      <c r="AR634" s="731"/>
      <c r="AS634" s="731"/>
      <c r="AT634" s="731"/>
      <c r="AU634" s="731"/>
      <c r="AV634" s="731"/>
      <c r="AW634" s="731"/>
      <c r="AX634" s="731"/>
      <c r="AY634" s="731"/>
      <c r="AZ634" s="731"/>
    </row>
    <row r="635" spans="1:52" s="725" customFormat="1" ht="15" x14ac:dyDescent="0.25">
      <c r="A635" s="948" t="s">
        <v>8263</v>
      </c>
      <c r="B635" s="844"/>
      <c r="C635" s="844" t="s">
        <v>8257</v>
      </c>
      <c r="D635" s="731" t="s">
        <v>5933</v>
      </c>
      <c r="E635" s="812" t="s">
        <v>7598</v>
      </c>
      <c r="F635" s="1035">
        <f t="shared" si="74"/>
        <v>46000</v>
      </c>
      <c r="G635" s="1036" t="str">
        <f t="shared" si="75"/>
        <v>A</v>
      </c>
      <c r="H635" s="1037" t="str">
        <f t="shared" si="76"/>
        <v>MR_DER-1439_25</v>
      </c>
      <c r="I635" s="1038" t="str">
        <f t="shared" si="77"/>
        <v>ND</v>
      </c>
      <c r="J635" s="1038" t="str">
        <f t="shared" si="78"/>
        <v>ND</v>
      </c>
      <c r="K635" s="817" t="s">
        <v>3730</v>
      </c>
      <c r="L635" s="818">
        <v>45401</v>
      </c>
      <c r="M635" s="1039" t="s">
        <v>7588</v>
      </c>
      <c r="N635" s="844" t="s">
        <v>5536</v>
      </c>
      <c r="O635" s="818">
        <v>45449</v>
      </c>
      <c r="P635" s="822" t="s">
        <v>3777</v>
      </c>
      <c r="Q635" s="817" t="s">
        <v>3765</v>
      </c>
      <c r="R635" s="821">
        <v>45826</v>
      </c>
      <c r="S635" s="1040" t="s">
        <v>9605</v>
      </c>
      <c r="T635" s="844" t="s">
        <v>5539</v>
      </c>
      <c r="U635" s="818">
        <v>45833</v>
      </c>
      <c r="V635" s="1042"/>
      <c r="W635" s="823" t="s">
        <v>3748</v>
      </c>
      <c r="X635" s="821">
        <v>45835</v>
      </c>
      <c r="Y635" s="1044" t="s">
        <v>9628</v>
      </c>
      <c r="Z635" s="820"/>
      <c r="AA635" s="820"/>
      <c r="AB635" s="822"/>
      <c r="AC635" s="823" t="s">
        <v>3748</v>
      </c>
      <c r="AD635" s="821">
        <v>46000</v>
      </c>
      <c r="AE635" s="218" t="s">
        <v>11531</v>
      </c>
      <c r="AF635" s="820"/>
      <c r="AG635" s="820"/>
      <c r="AH635" s="731"/>
      <c r="AI635" s="823"/>
      <c r="AJ635" s="820"/>
      <c r="AK635" s="731"/>
      <c r="AL635" s="820"/>
      <c r="AM635" s="820"/>
      <c r="AN635" s="731"/>
      <c r="AO635" s="731"/>
      <c r="AP635" s="731"/>
      <c r="AQ635" s="731"/>
      <c r="AR635" s="731"/>
      <c r="AS635" s="731"/>
      <c r="AT635" s="731"/>
      <c r="AU635" s="731"/>
      <c r="AV635" s="731"/>
      <c r="AW635" s="731"/>
      <c r="AX635" s="731"/>
      <c r="AY635" s="731"/>
      <c r="AZ635" s="731"/>
    </row>
    <row r="636" spans="1:52" s="725" customFormat="1" ht="15" x14ac:dyDescent="0.25">
      <c r="A636" s="948" t="s">
        <v>8263</v>
      </c>
      <c r="B636" s="844"/>
      <c r="C636" s="844" t="s">
        <v>8257</v>
      </c>
      <c r="D636" s="731" t="s">
        <v>5933</v>
      </c>
      <c r="E636" s="812" t="s">
        <v>7599</v>
      </c>
      <c r="F636" s="1035">
        <f t="shared" si="74"/>
        <v>46000</v>
      </c>
      <c r="G636" s="1036" t="str">
        <f t="shared" si="75"/>
        <v>A</v>
      </c>
      <c r="H636" s="1037" t="str">
        <f t="shared" si="76"/>
        <v>MR_DER-1439_25</v>
      </c>
      <c r="I636" s="1038" t="str">
        <f t="shared" si="77"/>
        <v>ND</v>
      </c>
      <c r="J636" s="1038" t="str">
        <f t="shared" si="78"/>
        <v>ND</v>
      </c>
      <c r="K636" s="817" t="s">
        <v>3730</v>
      </c>
      <c r="L636" s="818">
        <v>45401</v>
      </c>
      <c r="M636" s="1039" t="s">
        <v>7588</v>
      </c>
      <c r="N636" s="844" t="s">
        <v>5536</v>
      </c>
      <c r="O636" s="818">
        <v>45449</v>
      </c>
      <c r="P636" s="822" t="s">
        <v>3777</v>
      </c>
      <c r="Q636" s="817" t="s">
        <v>3765</v>
      </c>
      <c r="R636" s="821">
        <v>45826</v>
      </c>
      <c r="S636" s="1040" t="s">
        <v>9605</v>
      </c>
      <c r="T636" s="844" t="s">
        <v>5539</v>
      </c>
      <c r="U636" s="818">
        <v>45833</v>
      </c>
      <c r="V636" s="1042"/>
      <c r="W636" s="823" t="s">
        <v>3748</v>
      </c>
      <c r="X636" s="821">
        <v>45835</v>
      </c>
      <c r="Y636" s="1044" t="s">
        <v>9628</v>
      </c>
      <c r="Z636" s="820"/>
      <c r="AA636" s="820"/>
      <c r="AB636" s="822"/>
      <c r="AC636" s="823" t="s">
        <v>3748</v>
      </c>
      <c r="AD636" s="821">
        <v>46000</v>
      </c>
      <c r="AE636" s="218" t="s">
        <v>11531</v>
      </c>
      <c r="AF636" s="820"/>
      <c r="AG636" s="820"/>
      <c r="AH636" s="731"/>
      <c r="AI636" s="823"/>
      <c r="AJ636" s="820"/>
      <c r="AK636" s="731"/>
      <c r="AL636" s="820"/>
      <c r="AM636" s="820"/>
      <c r="AN636" s="731"/>
      <c r="AO636" s="731"/>
      <c r="AP636" s="731"/>
      <c r="AQ636" s="731"/>
      <c r="AR636" s="731"/>
      <c r="AS636" s="731"/>
      <c r="AT636" s="731"/>
      <c r="AU636" s="731"/>
      <c r="AV636" s="731"/>
      <c r="AW636" s="731"/>
      <c r="AX636" s="731"/>
      <c r="AY636" s="731"/>
      <c r="AZ636" s="731"/>
    </row>
    <row r="637" spans="1:52" s="725" customFormat="1" ht="15" x14ac:dyDescent="0.25">
      <c r="A637" s="948" t="s">
        <v>8263</v>
      </c>
      <c r="B637" s="844"/>
      <c r="C637" s="844" t="s">
        <v>8257</v>
      </c>
      <c r="D637" s="731" t="s">
        <v>5933</v>
      </c>
      <c r="E637" s="812" t="s">
        <v>7600</v>
      </c>
      <c r="F637" s="1035">
        <f t="shared" si="74"/>
        <v>46000</v>
      </c>
      <c r="G637" s="1036" t="str">
        <f t="shared" si="75"/>
        <v>A</v>
      </c>
      <c r="H637" s="1037" t="str">
        <f t="shared" si="76"/>
        <v>MR_DER-1439_25</v>
      </c>
      <c r="I637" s="1038" t="str">
        <f t="shared" si="77"/>
        <v>ND</v>
      </c>
      <c r="J637" s="1038" t="str">
        <f t="shared" si="78"/>
        <v>ND</v>
      </c>
      <c r="K637" s="817" t="s">
        <v>3730</v>
      </c>
      <c r="L637" s="818">
        <v>45401</v>
      </c>
      <c r="M637" s="1039" t="s">
        <v>7588</v>
      </c>
      <c r="N637" s="844" t="s">
        <v>5536</v>
      </c>
      <c r="O637" s="818">
        <v>45449</v>
      </c>
      <c r="P637" s="822" t="s">
        <v>3777</v>
      </c>
      <c r="Q637" s="817" t="s">
        <v>3765</v>
      </c>
      <c r="R637" s="821">
        <v>45826</v>
      </c>
      <c r="S637" s="1040" t="s">
        <v>9605</v>
      </c>
      <c r="T637" s="844" t="s">
        <v>5539</v>
      </c>
      <c r="U637" s="818">
        <v>45833</v>
      </c>
      <c r="V637" s="1042"/>
      <c r="W637" s="823" t="s">
        <v>3748</v>
      </c>
      <c r="X637" s="821">
        <v>45835</v>
      </c>
      <c r="Y637" s="1044" t="s">
        <v>9628</v>
      </c>
      <c r="Z637" s="820"/>
      <c r="AA637" s="820"/>
      <c r="AB637" s="822"/>
      <c r="AC637" s="823" t="s">
        <v>3748</v>
      </c>
      <c r="AD637" s="821">
        <v>46000</v>
      </c>
      <c r="AE637" s="218" t="s">
        <v>11531</v>
      </c>
      <c r="AF637" s="820"/>
      <c r="AG637" s="820"/>
      <c r="AH637" s="731"/>
      <c r="AI637" s="823"/>
      <c r="AJ637" s="820"/>
      <c r="AK637" s="731"/>
      <c r="AL637" s="820"/>
      <c r="AM637" s="820"/>
      <c r="AN637" s="822"/>
      <c r="AO637" s="823"/>
      <c r="AP637" s="820"/>
      <c r="AQ637" s="820"/>
      <c r="AR637" s="731"/>
      <c r="AS637" s="731"/>
      <c r="AT637" s="731"/>
      <c r="AU637" s="731"/>
      <c r="AV637" s="731"/>
      <c r="AW637" s="731"/>
      <c r="AX637" s="731"/>
      <c r="AY637" s="731"/>
      <c r="AZ637" s="731"/>
    </row>
    <row r="638" spans="1:52" s="725" customFormat="1" ht="15" x14ac:dyDescent="0.25">
      <c r="A638" s="948" t="s">
        <v>8263</v>
      </c>
      <c r="B638" s="844"/>
      <c r="C638" s="844"/>
      <c r="D638" s="731" t="s">
        <v>5933</v>
      </c>
      <c r="E638" s="812" t="s">
        <v>9598</v>
      </c>
      <c r="F638" s="1035">
        <f t="shared" si="74"/>
        <v>46000</v>
      </c>
      <c r="G638" s="1036" t="str">
        <f t="shared" si="75"/>
        <v>A</v>
      </c>
      <c r="H638" s="1037" t="str">
        <f t="shared" si="76"/>
        <v>MR_DER-1439_25</v>
      </c>
      <c r="I638" s="1038" t="str">
        <f t="shared" si="77"/>
        <v>ND</v>
      </c>
      <c r="J638" s="1038" t="str">
        <f t="shared" si="78"/>
        <v>ND</v>
      </c>
      <c r="K638" s="817" t="s">
        <v>3730</v>
      </c>
      <c r="L638" s="821">
        <v>45826</v>
      </c>
      <c r="M638" s="1040" t="s">
        <v>9605</v>
      </c>
      <c r="N638" s="844" t="s">
        <v>5539</v>
      </c>
      <c r="O638" s="818">
        <v>45833</v>
      </c>
      <c r="P638" s="822"/>
      <c r="Q638" s="823" t="s">
        <v>3748</v>
      </c>
      <c r="R638" s="821">
        <v>45835</v>
      </c>
      <c r="S638" s="1044" t="s">
        <v>9628</v>
      </c>
      <c r="T638" s="844"/>
      <c r="U638" s="844"/>
      <c r="V638" s="1042"/>
      <c r="W638" s="823" t="s">
        <v>3748</v>
      </c>
      <c r="X638" s="821">
        <v>46000</v>
      </c>
      <c r="Y638" s="218" t="s">
        <v>11531</v>
      </c>
      <c r="Z638" s="820"/>
      <c r="AA638" s="820"/>
      <c r="AB638" s="822"/>
      <c r="AC638" s="823"/>
      <c r="AD638" s="820"/>
      <c r="AE638" s="731"/>
      <c r="AF638" s="820"/>
      <c r="AG638" s="820"/>
      <c r="AH638" s="731"/>
      <c r="AI638" s="823"/>
      <c r="AJ638" s="820"/>
      <c r="AK638" s="731"/>
      <c r="AL638" s="820"/>
      <c r="AM638" s="820"/>
      <c r="AN638" s="822"/>
      <c r="AO638" s="823"/>
      <c r="AP638" s="820"/>
      <c r="AQ638" s="820"/>
      <c r="AR638" s="731"/>
      <c r="AS638" s="731"/>
      <c r="AT638" s="731"/>
      <c r="AU638" s="731"/>
      <c r="AV638" s="731"/>
      <c r="AW638" s="731"/>
      <c r="AX638" s="731"/>
      <c r="AY638" s="731"/>
      <c r="AZ638" s="731"/>
    </row>
    <row r="639" spans="1:52" s="725" customFormat="1" ht="15" x14ac:dyDescent="0.25">
      <c r="A639" s="948" t="s">
        <v>8263</v>
      </c>
      <c r="B639" s="844"/>
      <c r="C639" s="844"/>
      <c r="D639" s="731" t="s">
        <v>5933</v>
      </c>
      <c r="E639" s="812" t="s">
        <v>9599</v>
      </c>
      <c r="F639" s="1035">
        <f t="shared" si="74"/>
        <v>46000</v>
      </c>
      <c r="G639" s="1036" t="str">
        <f t="shared" si="75"/>
        <v>A</v>
      </c>
      <c r="H639" s="1037" t="str">
        <f t="shared" si="76"/>
        <v>MR_DER-1439_25</v>
      </c>
      <c r="I639" s="1038" t="str">
        <f t="shared" si="77"/>
        <v>ND</v>
      </c>
      <c r="J639" s="1038" t="str">
        <f t="shared" si="78"/>
        <v>ND</v>
      </c>
      <c r="K639" s="817" t="s">
        <v>3730</v>
      </c>
      <c r="L639" s="821">
        <v>45826</v>
      </c>
      <c r="M639" s="1040" t="s">
        <v>9605</v>
      </c>
      <c r="N639" s="844" t="s">
        <v>5539</v>
      </c>
      <c r="O639" s="818">
        <v>45833</v>
      </c>
      <c r="P639" s="822"/>
      <c r="Q639" s="823" t="s">
        <v>3748</v>
      </c>
      <c r="R639" s="821">
        <v>45835</v>
      </c>
      <c r="S639" s="1044" t="s">
        <v>9628</v>
      </c>
      <c r="T639" s="844"/>
      <c r="U639" s="844"/>
      <c r="V639" s="1042"/>
      <c r="W639" s="823" t="s">
        <v>3748</v>
      </c>
      <c r="X639" s="821">
        <v>46000</v>
      </c>
      <c r="Y639" s="218" t="s">
        <v>11531</v>
      </c>
      <c r="Z639" s="820"/>
      <c r="AA639" s="820"/>
      <c r="AB639" s="822"/>
      <c r="AC639" s="823"/>
      <c r="AD639" s="820"/>
      <c r="AE639" s="731"/>
      <c r="AF639" s="820"/>
      <c r="AG639" s="820"/>
      <c r="AH639" s="731"/>
      <c r="AI639" s="823"/>
      <c r="AJ639" s="820"/>
      <c r="AK639" s="731"/>
      <c r="AL639" s="820"/>
      <c r="AM639" s="820"/>
      <c r="AN639" s="822"/>
      <c r="AO639" s="823"/>
      <c r="AP639" s="820"/>
      <c r="AQ639" s="820"/>
      <c r="AR639" s="731"/>
      <c r="AS639" s="731"/>
      <c r="AT639" s="731"/>
      <c r="AU639" s="731"/>
      <c r="AV639" s="731"/>
      <c r="AW639" s="731"/>
      <c r="AX639" s="731"/>
      <c r="AY639" s="731"/>
      <c r="AZ639" s="731"/>
    </row>
    <row r="640" spans="1:52" s="725" customFormat="1" ht="15" x14ac:dyDescent="0.25">
      <c r="A640" s="948" t="s">
        <v>8263</v>
      </c>
      <c r="B640" s="844"/>
      <c r="C640" s="844"/>
      <c r="D640" s="731" t="s">
        <v>5933</v>
      </c>
      <c r="E640" s="812" t="s">
        <v>9600</v>
      </c>
      <c r="F640" s="1035">
        <f t="shared" si="74"/>
        <v>46000</v>
      </c>
      <c r="G640" s="1036" t="str">
        <f t="shared" si="75"/>
        <v>A</v>
      </c>
      <c r="H640" s="1037" t="str">
        <f t="shared" si="76"/>
        <v>MR_DER-1439_25</v>
      </c>
      <c r="I640" s="1038" t="str">
        <f t="shared" si="77"/>
        <v>ND</v>
      </c>
      <c r="J640" s="1038" t="str">
        <f t="shared" si="78"/>
        <v>ND</v>
      </c>
      <c r="K640" s="817" t="s">
        <v>3730</v>
      </c>
      <c r="L640" s="821">
        <v>45826</v>
      </c>
      <c r="M640" s="1040" t="s">
        <v>9605</v>
      </c>
      <c r="N640" s="844" t="s">
        <v>5539</v>
      </c>
      <c r="O640" s="818">
        <v>45833</v>
      </c>
      <c r="P640" s="822"/>
      <c r="Q640" s="823" t="s">
        <v>3748</v>
      </c>
      <c r="R640" s="821">
        <v>45835</v>
      </c>
      <c r="S640" s="1044" t="s">
        <v>9628</v>
      </c>
      <c r="T640" s="844"/>
      <c r="U640" s="844"/>
      <c r="V640" s="1042"/>
      <c r="W640" s="823" t="s">
        <v>3748</v>
      </c>
      <c r="X640" s="821">
        <v>46000</v>
      </c>
      <c r="Y640" s="218" t="s">
        <v>11531</v>
      </c>
      <c r="Z640" s="820"/>
      <c r="AA640" s="820"/>
      <c r="AB640" s="822"/>
      <c r="AC640" s="823"/>
      <c r="AD640" s="820"/>
      <c r="AE640" s="731"/>
      <c r="AF640" s="820"/>
      <c r="AG640" s="820"/>
      <c r="AH640" s="731"/>
      <c r="AI640" s="823"/>
      <c r="AJ640" s="820"/>
      <c r="AK640" s="731"/>
      <c r="AL640" s="820"/>
      <c r="AM640" s="820"/>
      <c r="AN640" s="822"/>
      <c r="AO640" s="823"/>
      <c r="AP640" s="820"/>
      <c r="AQ640" s="820"/>
      <c r="AR640" s="731"/>
      <c r="AS640" s="731"/>
      <c r="AT640" s="731"/>
      <c r="AU640" s="731"/>
      <c r="AV640" s="731"/>
      <c r="AW640" s="731"/>
      <c r="AX640" s="731"/>
      <c r="AY640" s="731"/>
      <c r="AZ640" s="731"/>
    </row>
    <row r="641" spans="1:52" s="725" customFormat="1" ht="15" x14ac:dyDescent="0.25">
      <c r="A641" s="948" t="s">
        <v>8263</v>
      </c>
      <c r="B641" s="844"/>
      <c r="C641" s="844"/>
      <c r="D641" s="820" t="s">
        <v>5933</v>
      </c>
      <c r="E641" s="812" t="s">
        <v>9601</v>
      </c>
      <c r="F641" s="1035">
        <f t="shared" si="74"/>
        <v>46000</v>
      </c>
      <c r="G641" s="1036" t="str">
        <f t="shared" si="75"/>
        <v>A</v>
      </c>
      <c r="H641" s="1037" t="str">
        <f t="shared" si="76"/>
        <v>MR_DER-1439_25</v>
      </c>
      <c r="I641" s="1038" t="str">
        <f t="shared" si="77"/>
        <v>ND</v>
      </c>
      <c r="J641" s="1038" t="str">
        <f t="shared" si="78"/>
        <v>ND</v>
      </c>
      <c r="K641" s="817" t="s">
        <v>3730</v>
      </c>
      <c r="L641" s="821">
        <v>45826</v>
      </c>
      <c r="M641" s="1040" t="s">
        <v>9605</v>
      </c>
      <c r="N641" s="844" t="s">
        <v>5539</v>
      </c>
      <c r="O641" s="818">
        <v>45833</v>
      </c>
      <c r="P641" s="822"/>
      <c r="Q641" s="823" t="s">
        <v>3748</v>
      </c>
      <c r="R641" s="821">
        <v>45835</v>
      </c>
      <c r="S641" s="1044" t="s">
        <v>9628</v>
      </c>
      <c r="T641" s="844"/>
      <c r="U641" s="844"/>
      <c r="V641" s="1042"/>
      <c r="W641" s="823" t="s">
        <v>3748</v>
      </c>
      <c r="X641" s="821">
        <v>46000</v>
      </c>
      <c r="Y641" s="218" t="s">
        <v>11531</v>
      </c>
      <c r="Z641" s="820"/>
      <c r="AA641" s="820"/>
      <c r="AB641" s="822"/>
      <c r="AC641" s="823"/>
      <c r="AD641" s="820"/>
      <c r="AE641" s="731"/>
      <c r="AF641" s="820"/>
      <c r="AG641" s="820"/>
      <c r="AH641" s="731"/>
      <c r="AI641" s="823"/>
      <c r="AJ641" s="820"/>
      <c r="AK641" s="731"/>
      <c r="AL641" s="820"/>
      <c r="AM641" s="820"/>
      <c r="AN641" s="822"/>
      <c r="AO641" s="823"/>
      <c r="AP641" s="820"/>
      <c r="AQ641" s="731"/>
      <c r="AR641" s="731"/>
      <c r="AS641" s="731"/>
      <c r="AT641" s="731"/>
      <c r="AU641" s="731"/>
      <c r="AV641" s="731"/>
      <c r="AW641" s="731"/>
      <c r="AX641" s="731"/>
      <c r="AY641" s="731"/>
      <c r="AZ641" s="731"/>
    </row>
    <row r="642" spans="1:52" s="725" customFormat="1" ht="15" x14ac:dyDescent="0.25">
      <c r="A642" s="948" t="s">
        <v>8263</v>
      </c>
      <c r="B642" s="844"/>
      <c r="C642" s="844"/>
      <c r="D642" s="820" t="s">
        <v>5933</v>
      </c>
      <c r="E642" s="812" t="s">
        <v>9602</v>
      </c>
      <c r="F642" s="1035">
        <f t="shared" si="74"/>
        <v>46000</v>
      </c>
      <c r="G642" s="1036" t="str">
        <f t="shared" si="75"/>
        <v>A</v>
      </c>
      <c r="H642" s="1037" t="str">
        <f t="shared" si="76"/>
        <v>MR_DER-1439_25</v>
      </c>
      <c r="I642" s="1038" t="str">
        <f t="shared" si="77"/>
        <v>ND</v>
      </c>
      <c r="J642" s="1038" t="str">
        <f t="shared" si="78"/>
        <v>ND</v>
      </c>
      <c r="K642" s="817" t="s">
        <v>3730</v>
      </c>
      <c r="L642" s="821">
        <v>45826</v>
      </c>
      <c r="M642" s="1040" t="s">
        <v>9605</v>
      </c>
      <c r="N642" s="844" t="s">
        <v>5539</v>
      </c>
      <c r="O642" s="818">
        <v>45833</v>
      </c>
      <c r="P642" s="822"/>
      <c r="Q642" s="823" t="s">
        <v>3748</v>
      </c>
      <c r="R642" s="821">
        <v>45835</v>
      </c>
      <c r="S642" s="1044" t="s">
        <v>9628</v>
      </c>
      <c r="T642" s="844"/>
      <c r="U642" s="844"/>
      <c r="V642" s="1042"/>
      <c r="W642" s="823" t="s">
        <v>3748</v>
      </c>
      <c r="X642" s="821">
        <v>46000</v>
      </c>
      <c r="Y642" s="218" t="s">
        <v>11531</v>
      </c>
      <c r="Z642" s="820"/>
      <c r="AA642" s="820"/>
      <c r="AB642" s="731"/>
      <c r="AC642" s="823"/>
      <c r="AD642" s="820"/>
      <c r="AE642" s="731"/>
      <c r="AF642" s="820"/>
      <c r="AG642" s="820"/>
      <c r="AH642" s="822"/>
      <c r="AI642" s="823"/>
      <c r="AJ642" s="820"/>
      <c r="AK642" s="731"/>
      <c r="AL642" s="820"/>
      <c r="AM642" s="820"/>
      <c r="AN642" s="822"/>
      <c r="AO642" s="823"/>
      <c r="AP642" s="820"/>
      <c r="AQ642" s="731"/>
      <c r="AR642" s="731"/>
      <c r="AS642" s="731"/>
      <c r="AT642" s="731"/>
      <c r="AU642" s="731"/>
      <c r="AV642" s="731"/>
      <c r="AW642" s="731"/>
      <c r="AX642" s="731"/>
      <c r="AY642" s="731"/>
      <c r="AZ642" s="731"/>
    </row>
    <row r="643" spans="1:52" s="725" customFormat="1" ht="15" x14ac:dyDescent="0.25">
      <c r="A643" s="948" t="s">
        <v>8263</v>
      </c>
      <c r="B643" s="844"/>
      <c r="C643" s="844"/>
      <c r="D643" s="820" t="s">
        <v>5933</v>
      </c>
      <c r="E643" s="812" t="s">
        <v>9603</v>
      </c>
      <c r="F643" s="1035">
        <f t="shared" si="74"/>
        <v>46000</v>
      </c>
      <c r="G643" s="1036" t="str">
        <f t="shared" si="75"/>
        <v>A</v>
      </c>
      <c r="H643" s="1037" t="str">
        <f t="shared" si="76"/>
        <v>MR_DER-1439_25</v>
      </c>
      <c r="I643" s="1038" t="str">
        <f t="shared" si="77"/>
        <v>ND</v>
      </c>
      <c r="J643" s="1038" t="str">
        <f t="shared" si="78"/>
        <v>ND</v>
      </c>
      <c r="K643" s="817" t="s">
        <v>3730</v>
      </c>
      <c r="L643" s="821">
        <v>45826</v>
      </c>
      <c r="M643" s="1040" t="s">
        <v>9605</v>
      </c>
      <c r="N643" s="844" t="s">
        <v>5539</v>
      </c>
      <c r="O643" s="818">
        <v>45833</v>
      </c>
      <c r="P643" s="822"/>
      <c r="Q643" s="823" t="s">
        <v>3748</v>
      </c>
      <c r="R643" s="821">
        <v>45835</v>
      </c>
      <c r="S643" s="1044" t="s">
        <v>9628</v>
      </c>
      <c r="T643" s="844"/>
      <c r="U643" s="844"/>
      <c r="V643" s="1042"/>
      <c r="W643" s="823" t="s">
        <v>3748</v>
      </c>
      <c r="X643" s="821">
        <v>46000</v>
      </c>
      <c r="Y643" s="218" t="s">
        <v>11531</v>
      </c>
      <c r="Z643" s="820"/>
      <c r="AA643" s="820"/>
      <c r="AB643" s="731"/>
      <c r="AC643" s="823"/>
      <c r="AD643" s="820"/>
      <c r="AE643" s="731"/>
      <c r="AF643" s="820"/>
      <c r="AG643" s="820"/>
      <c r="AH643" s="822"/>
      <c r="AI643" s="823"/>
      <c r="AJ643" s="820"/>
      <c r="AK643" s="731"/>
      <c r="AL643" s="820"/>
      <c r="AM643" s="820"/>
      <c r="AN643" s="822"/>
      <c r="AO643" s="823"/>
      <c r="AP643" s="820"/>
      <c r="AQ643" s="731"/>
      <c r="AR643" s="731"/>
      <c r="AS643" s="731"/>
      <c r="AT643" s="731"/>
      <c r="AU643" s="731"/>
      <c r="AV643" s="731"/>
      <c r="AW643" s="731"/>
      <c r="AX643" s="731"/>
      <c r="AY643" s="731"/>
      <c r="AZ643" s="731"/>
    </row>
    <row r="644" spans="1:52" s="725" customFormat="1" ht="15" x14ac:dyDescent="0.25">
      <c r="A644" s="948" t="s">
        <v>8263</v>
      </c>
      <c r="B644" s="844"/>
      <c r="C644" s="844"/>
      <c r="D644" s="820" t="s">
        <v>5933</v>
      </c>
      <c r="E644" s="812" t="s">
        <v>9604</v>
      </c>
      <c r="F644" s="1035">
        <f t="shared" si="74"/>
        <v>46000</v>
      </c>
      <c r="G644" s="1036" t="str">
        <f t="shared" si="75"/>
        <v>A</v>
      </c>
      <c r="H644" s="1037" t="str">
        <f t="shared" si="76"/>
        <v>MR_DER-1439_25</v>
      </c>
      <c r="I644" s="1038" t="str">
        <f t="shared" si="77"/>
        <v>ND</v>
      </c>
      <c r="J644" s="1038" t="str">
        <f t="shared" si="78"/>
        <v>ND</v>
      </c>
      <c r="K644" s="817" t="s">
        <v>3730</v>
      </c>
      <c r="L644" s="821">
        <v>45826</v>
      </c>
      <c r="M644" s="1040" t="s">
        <v>9605</v>
      </c>
      <c r="N644" s="844" t="s">
        <v>5539</v>
      </c>
      <c r="O644" s="818">
        <v>45833</v>
      </c>
      <c r="P644" s="822"/>
      <c r="Q644" s="823" t="s">
        <v>3748</v>
      </c>
      <c r="R644" s="821">
        <v>45835</v>
      </c>
      <c r="S644" s="1044" t="s">
        <v>9628</v>
      </c>
      <c r="T644" s="844"/>
      <c r="U644" s="844"/>
      <c r="V644" s="1042"/>
      <c r="W644" s="823" t="s">
        <v>3748</v>
      </c>
      <c r="X644" s="821">
        <v>46000</v>
      </c>
      <c r="Y644" s="218" t="s">
        <v>11531</v>
      </c>
      <c r="Z644" s="820"/>
      <c r="AA644" s="820"/>
      <c r="AB644" s="822"/>
      <c r="AC644" s="823"/>
      <c r="AD644" s="820"/>
      <c r="AE644" s="731"/>
      <c r="AF644" s="820"/>
      <c r="AG644" s="820"/>
      <c r="AH644" s="822"/>
      <c r="AI644" s="731"/>
      <c r="AJ644" s="731"/>
      <c r="AK644" s="731"/>
      <c r="AL644" s="820"/>
      <c r="AM644" s="820"/>
      <c r="AN644" s="822"/>
      <c r="AO644" s="823"/>
      <c r="AP644" s="820"/>
      <c r="AQ644" s="820"/>
      <c r="AR644" s="731"/>
      <c r="AS644" s="731"/>
      <c r="AT644" s="731"/>
      <c r="AU644" s="731"/>
      <c r="AV644" s="731"/>
      <c r="AW644" s="731"/>
      <c r="AX644" s="731"/>
      <c r="AY644" s="731"/>
      <c r="AZ644" s="731"/>
    </row>
    <row r="645" spans="1:52" s="725" customFormat="1" ht="15" x14ac:dyDescent="0.25">
      <c r="A645" s="947" t="s">
        <v>8263</v>
      </c>
      <c r="B645" s="844"/>
      <c r="C645" s="844" t="s">
        <v>8257</v>
      </c>
      <c r="D645" s="820" t="s">
        <v>5743</v>
      </c>
      <c r="E645" s="812" t="s">
        <v>5733</v>
      </c>
      <c r="F645" s="1035">
        <f t="shared" ref="F645:F660" si="79">IF(L645&lt;&gt;0,MAX(L645,R645,X645,AD645,AJ645,AP645,AV645),"NE")</f>
        <v>45818</v>
      </c>
      <c r="G645" s="1036" t="str">
        <f t="shared" si="75"/>
        <v>C</v>
      </c>
      <c r="H645" s="1037" t="str">
        <f t="shared" si="76"/>
        <v>MR_DER-1054_25</v>
      </c>
      <c r="I645" s="1038" t="str">
        <f t="shared" si="77"/>
        <v>ND</v>
      </c>
      <c r="J645" s="1038" t="str">
        <f t="shared" si="78"/>
        <v>ND</v>
      </c>
      <c r="K645" s="817" t="s">
        <v>3730</v>
      </c>
      <c r="L645" s="818">
        <v>44890</v>
      </c>
      <c r="M645" s="1041" t="s">
        <v>5744</v>
      </c>
      <c r="N645" s="844" t="s">
        <v>5538</v>
      </c>
      <c r="O645" s="818">
        <v>44908</v>
      </c>
      <c r="P645" s="822" t="s">
        <v>3777</v>
      </c>
      <c r="Q645" s="817" t="s">
        <v>3748</v>
      </c>
      <c r="R645" s="818">
        <v>44911</v>
      </c>
      <c r="S645" s="1041" t="s">
        <v>5892</v>
      </c>
      <c r="T645" s="844"/>
      <c r="U645" s="844"/>
      <c r="V645" s="1042" t="s">
        <v>3777</v>
      </c>
      <c r="W645" s="823" t="s">
        <v>5626</v>
      </c>
      <c r="X645" s="821">
        <v>45408</v>
      </c>
      <c r="Y645" s="1040" t="s">
        <v>7667</v>
      </c>
      <c r="Z645" s="820" t="s">
        <v>5538</v>
      </c>
      <c r="AA645" s="821">
        <v>45426</v>
      </c>
      <c r="AB645" s="1343" t="s">
        <v>3777</v>
      </c>
      <c r="AC645" s="823" t="s">
        <v>5811</v>
      </c>
      <c r="AD645" s="821">
        <v>45427</v>
      </c>
      <c r="AE645" s="1040" t="s">
        <v>7697</v>
      </c>
      <c r="AF645" s="820"/>
      <c r="AG645" s="820"/>
      <c r="AH645" s="1343" t="s">
        <v>3777</v>
      </c>
      <c r="AI645" s="731" t="s">
        <v>6393</v>
      </c>
      <c r="AJ645" s="1045">
        <v>45805</v>
      </c>
      <c r="AK645" s="1044" t="s">
        <v>9427</v>
      </c>
      <c r="AL645" s="820" t="s">
        <v>9084</v>
      </c>
      <c r="AM645" s="821">
        <v>45812</v>
      </c>
      <c r="AN645" s="822"/>
      <c r="AO645" s="823" t="s">
        <v>6649</v>
      </c>
      <c r="AP645" s="821">
        <v>45813</v>
      </c>
      <c r="AQ645" s="1316" t="s">
        <v>9573</v>
      </c>
      <c r="AR645" s="731"/>
      <c r="AS645" s="731"/>
      <c r="AT645" s="731"/>
      <c r="AU645" s="731" t="s">
        <v>6649</v>
      </c>
      <c r="AV645" s="1045">
        <v>45818</v>
      </c>
      <c r="AW645" s="218" t="s">
        <v>9580</v>
      </c>
      <c r="AX645" s="731"/>
      <c r="AY645" s="731"/>
      <c r="AZ645" s="731"/>
    </row>
    <row r="646" spans="1:52" s="725" customFormat="1" ht="15" x14ac:dyDescent="0.25">
      <c r="A646" s="947" t="s">
        <v>8263</v>
      </c>
      <c r="B646" s="844"/>
      <c r="C646" s="844" t="s">
        <v>8257</v>
      </c>
      <c r="D646" s="820" t="s">
        <v>5743</v>
      </c>
      <c r="E646" s="812" t="s">
        <v>5734</v>
      </c>
      <c r="F646" s="1035">
        <f t="shared" si="79"/>
        <v>45818</v>
      </c>
      <c r="G646" s="1036" t="str">
        <f t="shared" si="75"/>
        <v>C</v>
      </c>
      <c r="H646" s="1037" t="str">
        <f t="shared" si="76"/>
        <v>MR_DER-1054_25</v>
      </c>
      <c r="I646" s="1038" t="str">
        <f t="shared" si="77"/>
        <v>ND</v>
      </c>
      <c r="J646" s="1038" t="str">
        <f t="shared" si="78"/>
        <v>ND</v>
      </c>
      <c r="K646" s="817" t="s">
        <v>3730</v>
      </c>
      <c r="L646" s="818">
        <v>44890</v>
      </c>
      <c r="M646" s="1041" t="s">
        <v>5744</v>
      </c>
      <c r="N646" s="844" t="s">
        <v>5538</v>
      </c>
      <c r="O646" s="818">
        <v>44908</v>
      </c>
      <c r="P646" s="822" t="s">
        <v>3777</v>
      </c>
      <c r="Q646" s="817" t="s">
        <v>3748</v>
      </c>
      <c r="R646" s="818">
        <v>44911</v>
      </c>
      <c r="S646" s="1041" t="s">
        <v>5892</v>
      </c>
      <c r="T646" s="844"/>
      <c r="U646" s="844"/>
      <c r="V646" s="1043" t="s">
        <v>3777</v>
      </c>
      <c r="W646" s="823" t="s">
        <v>5626</v>
      </c>
      <c r="X646" s="821">
        <v>45408</v>
      </c>
      <c r="Y646" s="1040" t="s">
        <v>7667</v>
      </c>
      <c r="Z646" s="820" t="s">
        <v>5538</v>
      </c>
      <c r="AA646" s="821">
        <v>45426</v>
      </c>
      <c r="AB646" s="1343" t="s">
        <v>3777</v>
      </c>
      <c r="AC646" s="731" t="s">
        <v>5811</v>
      </c>
      <c r="AD646" s="1045">
        <v>45427</v>
      </c>
      <c r="AE646" s="1040" t="s">
        <v>7697</v>
      </c>
      <c r="AF646" s="820"/>
      <c r="AG646" s="820"/>
      <c r="AH646" s="1343" t="s">
        <v>3777</v>
      </c>
      <c r="AI646" s="823" t="s">
        <v>6393</v>
      </c>
      <c r="AJ646" s="821">
        <v>45805</v>
      </c>
      <c r="AK646" s="1357" t="s">
        <v>9427</v>
      </c>
      <c r="AL646" s="820" t="s">
        <v>5539</v>
      </c>
      <c r="AM646" s="821">
        <v>45812</v>
      </c>
      <c r="AN646" s="822"/>
      <c r="AO646" s="823" t="s">
        <v>6649</v>
      </c>
      <c r="AP646" s="821">
        <v>45813</v>
      </c>
      <c r="AQ646" s="1316" t="s">
        <v>9573</v>
      </c>
      <c r="AR646" s="731"/>
      <c r="AS646" s="731"/>
      <c r="AT646" s="731"/>
      <c r="AU646" s="731" t="s">
        <v>6649</v>
      </c>
      <c r="AV646" s="1045">
        <v>45818</v>
      </c>
      <c r="AW646" s="218" t="s">
        <v>9580</v>
      </c>
      <c r="AX646" s="731"/>
      <c r="AY646" s="731"/>
      <c r="AZ646" s="731"/>
    </row>
    <row r="647" spans="1:52" s="725" customFormat="1" ht="15" x14ac:dyDescent="0.25">
      <c r="A647" s="947" t="s">
        <v>8263</v>
      </c>
      <c r="B647" s="844"/>
      <c r="C647" s="844" t="s">
        <v>8257</v>
      </c>
      <c r="D647" s="820" t="s">
        <v>5743</v>
      </c>
      <c r="E647" s="812" t="s">
        <v>5735</v>
      </c>
      <c r="F647" s="1035">
        <f t="shared" si="79"/>
        <v>45818</v>
      </c>
      <c r="G647" s="1036" t="str">
        <f t="shared" si="75"/>
        <v>C</v>
      </c>
      <c r="H647" s="1037" t="str">
        <f t="shared" si="76"/>
        <v>MR_DER-1054_25</v>
      </c>
      <c r="I647" s="1038" t="str">
        <f t="shared" si="77"/>
        <v>ND</v>
      </c>
      <c r="J647" s="1038" t="str">
        <f t="shared" si="78"/>
        <v>ND</v>
      </c>
      <c r="K647" s="817" t="s">
        <v>3730</v>
      </c>
      <c r="L647" s="818">
        <v>44890</v>
      </c>
      <c r="M647" s="1041" t="s">
        <v>5744</v>
      </c>
      <c r="N647" s="844" t="s">
        <v>5538</v>
      </c>
      <c r="O647" s="818">
        <v>44908</v>
      </c>
      <c r="P647" s="822" t="s">
        <v>3777</v>
      </c>
      <c r="Q647" s="817" t="s">
        <v>3748</v>
      </c>
      <c r="R647" s="818">
        <v>44911</v>
      </c>
      <c r="S647" s="1041" t="s">
        <v>5892</v>
      </c>
      <c r="T647" s="844"/>
      <c r="U647" s="844"/>
      <c r="V647" s="1043" t="s">
        <v>3777</v>
      </c>
      <c r="W647" s="823" t="s">
        <v>5626</v>
      </c>
      <c r="X647" s="821">
        <v>45408</v>
      </c>
      <c r="Y647" s="1040" t="s">
        <v>7667</v>
      </c>
      <c r="Z647" s="820" t="s">
        <v>5538</v>
      </c>
      <c r="AA647" s="821">
        <v>45426</v>
      </c>
      <c r="AB647" s="1343" t="s">
        <v>3777</v>
      </c>
      <c r="AC647" s="731" t="s">
        <v>5811</v>
      </c>
      <c r="AD647" s="1045">
        <v>45427</v>
      </c>
      <c r="AE647" s="1040" t="s">
        <v>7697</v>
      </c>
      <c r="AF647" s="820"/>
      <c r="AG647" s="820"/>
      <c r="AH647" s="1343" t="s">
        <v>3777</v>
      </c>
      <c r="AI647" s="823" t="s">
        <v>6393</v>
      </c>
      <c r="AJ647" s="821">
        <v>45805</v>
      </c>
      <c r="AK647" s="1357" t="s">
        <v>9427</v>
      </c>
      <c r="AL647" s="820" t="s">
        <v>5539</v>
      </c>
      <c r="AM647" s="821">
        <v>45812</v>
      </c>
      <c r="AN647" s="822"/>
      <c r="AO647" s="823" t="s">
        <v>6649</v>
      </c>
      <c r="AP647" s="821">
        <v>45813</v>
      </c>
      <c r="AQ647" s="1316" t="s">
        <v>9573</v>
      </c>
      <c r="AR647" s="731"/>
      <c r="AS647" s="731"/>
      <c r="AT647" s="731"/>
      <c r="AU647" s="731" t="s">
        <v>6649</v>
      </c>
      <c r="AV647" s="1045">
        <v>45818</v>
      </c>
      <c r="AW647" s="218" t="s">
        <v>9580</v>
      </c>
      <c r="AX647" s="731"/>
      <c r="AY647" s="731"/>
      <c r="AZ647" s="731"/>
    </row>
    <row r="648" spans="1:52" s="725" customFormat="1" ht="15" x14ac:dyDescent="0.25">
      <c r="A648" s="947" t="s">
        <v>8263</v>
      </c>
      <c r="B648" s="844"/>
      <c r="C648" s="844" t="s">
        <v>8257</v>
      </c>
      <c r="D648" s="820" t="s">
        <v>5743</v>
      </c>
      <c r="E648" s="812" t="s">
        <v>5736</v>
      </c>
      <c r="F648" s="1035">
        <f t="shared" si="79"/>
        <v>45818</v>
      </c>
      <c r="G648" s="1036" t="str">
        <f t="shared" si="75"/>
        <v>C</v>
      </c>
      <c r="H648" s="1037" t="str">
        <f t="shared" si="76"/>
        <v>MR_DER-1054_25</v>
      </c>
      <c r="I648" s="1038" t="str">
        <f t="shared" si="77"/>
        <v>ND</v>
      </c>
      <c r="J648" s="1038" t="str">
        <f t="shared" si="78"/>
        <v>ND</v>
      </c>
      <c r="K648" s="817" t="s">
        <v>3730</v>
      </c>
      <c r="L648" s="818">
        <v>44890</v>
      </c>
      <c r="M648" s="1041" t="s">
        <v>5744</v>
      </c>
      <c r="N648" s="844" t="s">
        <v>5538</v>
      </c>
      <c r="O648" s="818">
        <v>44908</v>
      </c>
      <c r="P648" s="822" t="s">
        <v>3777</v>
      </c>
      <c r="Q648" s="817" t="s">
        <v>3748</v>
      </c>
      <c r="R648" s="818">
        <v>44911</v>
      </c>
      <c r="S648" s="1041" t="s">
        <v>5892</v>
      </c>
      <c r="T648" s="844"/>
      <c r="U648" s="844"/>
      <c r="V648" s="1043" t="s">
        <v>3777</v>
      </c>
      <c r="W648" s="823" t="s">
        <v>5626</v>
      </c>
      <c r="X648" s="821">
        <v>45408</v>
      </c>
      <c r="Y648" s="1040" t="s">
        <v>7667</v>
      </c>
      <c r="Z648" s="820" t="s">
        <v>5538</v>
      </c>
      <c r="AA648" s="821">
        <v>45426</v>
      </c>
      <c r="AB648" s="1343" t="s">
        <v>3777</v>
      </c>
      <c r="AC648" s="731" t="s">
        <v>5811</v>
      </c>
      <c r="AD648" s="1045">
        <v>45427</v>
      </c>
      <c r="AE648" s="1040" t="s">
        <v>7697</v>
      </c>
      <c r="AF648" s="820"/>
      <c r="AG648" s="820"/>
      <c r="AH648" s="1343" t="s">
        <v>3777</v>
      </c>
      <c r="AI648" s="823" t="s">
        <v>6393</v>
      </c>
      <c r="AJ648" s="821">
        <v>45805</v>
      </c>
      <c r="AK648" s="1357" t="s">
        <v>9427</v>
      </c>
      <c r="AL648" s="820" t="s">
        <v>5539</v>
      </c>
      <c r="AM648" s="821">
        <v>45812</v>
      </c>
      <c r="AN648" s="822"/>
      <c r="AO648" s="823" t="s">
        <v>6649</v>
      </c>
      <c r="AP648" s="821">
        <v>45813</v>
      </c>
      <c r="AQ648" s="1316" t="s">
        <v>9573</v>
      </c>
      <c r="AR648" s="731"/>
      <c r="AS648" s="731"/>
      <c r="AT648" s="731"/>
      <c r="AU648" s="731" t="s">
        <v>6649</v>
      </c>
      <c r="AV648" s="1045">
        <v>45818</v>
      </c>
      <c r="AW648" s="218" t="s">
        <v>9580</v>
      </c>
      <c r="AX648" s="731"/>
      <c r="AY648" s="731"/>
      <c r="AZ648" s="731"/>
    </row>
    <row r="649" spans="1:52" s="725" customFormat="1" ht="15" x14ac:dyDescent="0.25">
      <c r="A649" s="947" t="s">
        <v>8263</v>
      </c>
      <c r="B649" s="844"/>
      <c r="C649" s="844" t="s">
        <v>8257</v>
      </c>
      <c r="D649" s="820" t="s">
        <v>5743</v>
      </c>
      <c r="E649" s="812" t="s">
        <v>5737</v>
      </c>
      <c r="F649" s="1035">
        <f t="shared" si="79"/>
        <v>45818</v>
      </c>
      <c r="G649" s="1036" t="str">
        <f t="shared" si="75"/>
        <v>C</v>
      </c>
      <c r="H649" s="1037" t="str">
        <f t="shared" si="76"/>
        <v>MR_DER-1054_25</v>
      </c>
      <c r="I649" s="1038" t="str">
        <f t="shared" si="77"/>
        <v>ND</v>
      </c>
      <c r="J649" s="1038" t="str">
        <f t="shared" si="78"/>
        <v>ND</v>
      </c>
      <c r="K649" s="817" t="s">
        <v>3730</v>
      </c>
      <c r="L649" s="818">
        <v>44890</v>
      </c>
      <c r="M649" s="1041" t="s">
        <v>5744</v>
      </c>
      <c r="N649" s="844" t="s">
        <v>5538</v>
      </c>
      <c r="O649" s="818">
        <v>44908</v>
      </c>
      <c r="P649" s="822" t="s">
        <v>3777</v>
      </c>
      <c r="Q649" s="817" t="s">
        <v>3748</v>
      </c>
      <c r="R649" s="818">
        <v>44911</v>
      </c>
      <c r="S649" s="1041" t="s">
        <v>5892</v>
      </c>
      <c r="T649" s="844"/>
      <c r="U649" s="844"/>
      <c r="V649" s="1043" t="s">
        <v>3777</v>
      </c>
      <c r="W649" s="823" t="s">
        <v>5626</v>
      </c>
      <c r="X649" s="821">
        <v>45408</v>
      </c>
      <c r="Y649" s="1040" t="s">
        <v>7667</v>
      </c>
      <c r="Z649" s="820" t="s">
        <v>5538</v>
      </c>
      <c r="AA649" s="821">
        <v>45426</v>
      </c>
      <c r="AB649" s="1343" t="s">
        <v>3777</v>
      </c>
      <c r="AC649" s="731" t="s">
        <v>5811</v>
      </c>
      <c r="AD649" s="1045">
        <v>45427</v>
      </c>
      <c r="AE649" s="1040" t="s">
        <v>7697</v>
      </c>
      <c r="AF649" s="820"/>
      <c r="AG649" s="820"/>
      <c r="AH649" s="1343" t="s">
        <v>3777</v>
      </c>
      <c r="AI649" s="823" t="s">
        <v>6393</v>
      </c>
      <c r="AJ649" s="821">
        <v>45805</v>
      </c>
      <c r="AK649" s="1357" t="s">
        <v>9427</v>
      </c>
      <c r="AL649" s="820" t="s">
        <v>5539</v>
      </c>
      <c r="AM649" s="821">
        <v>45812</v>
      </c>
      <c r="AN649" s="822"/>
      <c r="AO649" s="823" t="s">
        <v>6649</v>
      </c>
      <c r="AP649" s="821">
        <v>45813</v>
      </c>
      <c r="AQ649" s="1316" t="s">
        <v>9573</v>
      </c>
      <c r="AR649" s="731"/>
      <c r="AS649" s="731"/>
      <c r="AT649" s="731"/>
      <c r="AU649" s="731" t="s">
        <v>6649</v>
      </c>
      <c r="AV649" s="1045">
        <v>45818</v>
      </c>
      <c r="AW649" s="218" t="s">
        <v>9580</v>
      </c>
      <c r="AX649" s="731"/>
      <c r="AY649" s="731"/>
      <c r="AZ649" s="731"/>
    </row>
    <row r="650" spans="1:52" s="725" customFormat="1" ht="15" x14ac:dyDescent="0.25">
      <c r="A650" s="947" t="s">
        <v>8263</v>
      </c>
      <c r="B650" s="844"/>
      <c r="C650" s="844" t="s">
        <v>8257</v>
      </c>
      <c r="D650" s="820" t="s">
        <v>5743</v>
      </c>
      <c r="E650" s="812" t="s">
        <v>5738</v>
      </c>
      <c r="F650" s="1035">
        <f t="shared" si="79"/>
        <v>45818</v>
      </c>
      <c r="G650" s="1036" t="str">
        <f t="shared" si="75"/>
        <v>C</v>
      </c>
      <c r="H650" s="1037" t="str">
        <f t="shared" si="76"/>
        <v>MR_DER-1054_25</v>
      </c>
      <c r="I650" s="1038" t="str">
        <f t="shared" si="77"/>
        <v>ND</v>
      </c>
      <c r="J650" s="1038" t="str">
        <f t="shared" si="78"/>
        <v>ND</v>
      </c>
      <c r="K650" s="817" t="s">
        <v>3730</v>
      </c>
      <c r="L650" s="818">
        <v>44890</v>
      </c>
      <c r="M650" s="1041" t="s">
        <v>5744</v>
      </c>
      <c r="N650" s="844" t="s">
        <v>5538</v>
      </c>
      <c r="O650" s="818">
        <v>44908</v>
      </c>
      <c r="P650" s="822" t="s">
        <v>3777</v>
      </c>
      <c r="Q650" s="817" t="s">
        <v>3748</v>
      </c>
      <c r="R650" s="818">
        <v>44911</v>
      </c>
      <c r="S650" s="1041" t="s">
        <v>5892</v>
      </c>
      <c r="T650" s="844"/>
      <c r="U650" s="844"/>
      <c r="V650" s="1043" t="s">
        <v>3777</v>
      </c>
      <c r="W650" s="823" t="s">
        <v>5626</v>
      </c>
      <c r="X650" s="821">
        <v>45408</v>
      </c>
      <c r="Y650" s="1040" t="s">
        <v>7667</v>
      </c>
      <c r="Z650" s="820" t="s">
        <v>5538</v>
      </c>
      <c r="AA650" s="821">
        <v>45426</v>
      </c>
      <c r="AB650" s="1343" t="s">
        <v>3777</v>
      </c>
      <c r="AC650" s="731" t="s">
        <v>5811</v>
      </c>
      <c r="AD650" s="1045">
        <v>45427</v>
      </c>
      <c r="AE650" s="1040" t="s">
        <v>7697</v>
      </c>
      <c r="AF650" s="820"/>
      <c r="AG650" s="820"/>
      <c r="AH650" s="1343" t="s">
        <v>3777</v>
      </c>
      <c r="AI650" s="823" t="s">
        <v>6393</v>
      </c>
      <c r="AJ650" s="821">
        <v>45805</v>
      </c>
      <c r="AK650" s="1357" t="s">
        <v>9427</v>
      </c>
      <c r="AL650" s="820" t="s">
        <v>5539</v>
      </c>
      <c r="AM650" s="821">
        <v>45812</v>
      </c>
      <c r="AN650" s="822"/>
      <c r="AO650" s="823" t="s">
        <v>6649</v>
      </c>
      <c r="AP650" s="821">
        <v>45813</v>
      </c>
      <c r="AQ650" s="1316" t="s">
        <v>9573</v>
      </c>
      <c r="AR650" s="731"/>
      <c r="AS650" s="731"/>
      <c r="AT650" s="731"/>
      <c r="AU650" s="731" t="s">
        <v>6649</v>
      </c>
      <c r="AV650" s="1045">
        <v>45818</v>
      </c>
      <c r="AW650" s="218" t="s">
        <v>9580</v>
      </c>
      <c r="AX650" s="731"/>
      <c r="AY650" s="731"/>
      <c r="AZ650" s="731"/>
    </row>
    <row r="651" spans="1:52" s="725" customFormat="1" ht="15" x14ac:dyDescent="0.25">
      <c r="A651" s="947" t="s">
        <v>8263</v>
      </c>
      <c r="B651" s="844"/>
      <c r="C651" s="844" t="s">
        <v>8257</v>
      </c>
      <c r="D651" s="820" t="s">
        <v>5743</v>
      </c>
      <c r="E651" s="812" t="s">
        <v>5739</v>
      </c>
      <c r="F651" s="1035">
        <f t="shared" si="79"/>
        <v>45818</v>
      </c>
      <c r="G651" s="1036" t="str">
        <f t="shared" si="75"/>
        <v>C</v>
      </c>
      <c r="H651" s="1037" t="str">
        <f t="shared" si="76"/>
        <v>MR_DER-1054_25</v>
      </c>
      <c r="I651" s="1038" t="str">
        <f t="shared" si="77"/>
        <v>ND</v>
      </c>
      <c r="J651" s="1038" t="str">
        <f t="shared" si="78"/>
        <v>ND</v>
      </c>
      <c r="K651" s="817" t="s">
        <v>3730</v>
      </c>
      <c r="L651" s="818">
        <v>44890</v>
      </c>
      <c r="M651" s="1041" t="s">
        <v>5744</v>
      </c>
      <c r="N651" s="844" t="s">
        <v>5538</v>
      </c>
      <c r="O651" s="818">
        <v>44908</v>
      </c>
      <c r="P651" s="822" t="s">
        <v>3777</v>
      </c>
      <c r="Q651" s="817" t="s">
        <v>3748</v>
      </c>
      <c r="R651" s="818">
        <v>44911</v>
      </c>
      <c r="S651" s="1041" t="s">
        <v>5892</v>
      </c>
      <c r="T651" s="844"/>
      <c r="U651" s="844"/>
      <c r="V651" s="1043" t="s">
        <v>3777</v>
      </c>
      <c r="W651" s="823" t="s">
        <v>5626</v>
      </c>
      <c r="X651" s="821">
        <v>45408</v>
      </c>
      <c r="Y651" s="1040" t="s">
        <v>7667</v>
      </c>
      <c r="Z651" s="820" t="s">
        <v>5538</v>
      </c>
      <c r="AA651" s="821">
        <v>45426</v>
      </c>
      <c r="AB651" s="1343" t="s">
        <v>3777</v>
      </c>
      <c r="AC651" s="731" t="s">
        <v>5811</v>
      </c>
      <c r="AD651" s="1045">
        <v>45427</v>
      </c>
      <c r="AE651" s="1040" t="s">
        <v>7697</v>
      </c>
      <c r="AF651" s="820"/>
      <c r="AG651" s="820"/>
      <c r="AH651" s="1343" t="s">
        <v>3777</v>
      </c>
      <c r="AI651" s="823" t="s">
        <v>6393</v>
      </c>
      <c r="AJ651" s="821">
        <v>45805</v>
      </c>
      <c r="AK651" s="1357" t="s">
        <v>9427</v>
      </c>
      <c r="AL651" s="820" t="s">
        <v>5539</v>
      </c>
      <c r="AM651" s="821">
        <v>45812</v>
      </c>
      <c r="AN651" s="822"/>
      <c r="AO651" s="823" t="s">
        <v>6649</v>
      </c>
      <c r="AP651" s="821">
        <v>45813</v>
      </c>
      <c r="AQ651" s="1316" t="s">
        <v>9573</v>
      </c>
      <c r="AR651" s="731"/>
      <c r="AS651" s="731"/>
      <c r="AT651" s="731"/>
      <c r="AU651" s="731" t="s">
        <v>6649</v>
      </c>
      <c r="AV651" s="1045">
        <v>45818</v>
      </c>
      <c r="AW651" s="218" t="s">
        <v>9580</v>
      </c>
      <c r="AX651" s="731"/>
      <c r="AY651" s="731"/>
      <c r="AZ651" s="731"/>
    </row>
    <row r="652" spans="1:52" s="725" customFormat="1" ht="15" x14ac:dyDescent="0.25">
      <c r="A652" s="947" t="s">
        <v>8263</v>
      </c>
      <c r="B652" s="844"/>
      <c r="C652" s="844" t="s">
        <v>8257</v>
      </c>
      <c r="D652" s="820" t="s">
        <v>5743</v>
      </c>
      <c r="E652" s="812" t="s">
        <v>5740</v>
      </c>
      <c r="F652" s="1035">
        <f t="shared" si="79"/>
        <v>45818</v>
      </c>
      <c r="G652" s="1036" t="str">
        <f t="shared" si="75"/>
        <v>C</v>
      </c>
      <c r="H652" s="1037" t="str">
        <f t="shared" si="76"/>
        <v>MR_DER-1054_25</v>
      </c>
      <c r="I652" s="1038" t="str">
        <f t="shared" si="77"/>
        <v>ND</v>
      </c>
      <c r="J652" s="1038" t="str">
        <f t="shared" si="78"/>
        <v>ND</v>
      </c>
      <c r="K652" s="817" t="s">
        <v>3730</v>
      </c>
      <c r="L652" s="818">
        <v>44890</v>
      </c>
      <c r="M652" s="1041" t="s">
        <v>5744</v>
      </c>
      <c r="N652" s="844" t="s">
        <v>5538</v>
      </c>
      <c r="O652" s="818">
        <v>44908</v>
      </c>
      <c r="P652" s="822" t="s">
        <v>3777</v>
      </c>
      <c r="Q652" s="817" t="s">
        <v>3748</v>
      </c>
      <c r="R652" s="818">
        <v>44911</v>
      </c>
      <c r="S652" s="1041" t="s">
        <v>5892</v>
      </c>
      <c r="T652" s="844"/>
      <c r="U652" s="844"/>
      <c r="V652" s="1043" t="s">
        <v>3777</v>
      </c>
      <c r="W652" s="823" t="s">
        <v>5626</v>
      </c>
      <c r="X652" s="821">
        <v>45408</v>
      </c>
      <c r="Y652" s="1040" t="s">
        <v>7667</v>
      </c>
      <c r="Z652" s="820" t="s">
        <v>5538</v>
      </c>
      <c r="AA652" s="821">
        <v>45426</v>
      </c>
      <c r="AB652" s="1343" t="s">
        <v>3777</v>
      </c>
      <c r="AC652" s="731" t="s">
        <v>5811</v>
      </c>
      <c r="AD652" s="1045">
        <v>45427</v>
      </c>
      <c r="AE652" s="1040" t="s">
        <v>7697</v>
      </c>
      <c r="AF652" s="820"/>
      <c r="AG652" s="820"/>
      <c r="AH652" s="1343" t="s">
        <v>3777</v>
      </c>
      <c r="AI652" s="823" t="s">
        <v>6393</v>
      </c>
      <c r="AJ652" s="821">
        <v>45805</v>
      </c>
      <c r="AK652" s="1357" t="s">
        <v>9427</v>
      </c>
      <c r="AL652" s="820" t="s">
        <v>5539</v>
      </c>
      <c r="AM652" s="821">
        <v>45812</v>
      </c>
      <c r="AN652" s="822"/>
      <c r="AO652" s="823" t="s">
        <v>6649</v>
      </c>
      <c r="AP652" s="821">
        <v>45813</v>
      </c>
      <c r="AQ652" s="1316" t="s">
        <v>9573</v>
      </c>
      <c r="AR652" s="731"/>
      <c r="AS652" s="731"/>
      <c r="AT652" s="731"/>
      <c r="AU652" s="731" t="s">
        <v>6649</v>
      </c>
      <c r="AV652" s="1045">
        <v>45818</v>
      </c>
      <c r="AW652" s="218" t="s">
        <v>9580</v>
      </c>
      <c r="AX652" s="731"/>
      <c r="AY652" s="731"/>
      <c r="AZ652" s="731"/>
    </row>
    <row r="653" spans="1:52" s="725" customFormat="1" ht="15" x14ac:dyDescent="0.25">
      <c r="A653" s="947" t="s">
        <v>8263</v>
      </c>
      <c r="B653" s="844"/>
      <c r="C653" s="844" t="s">
        <v>8257</v>
      </c>
      <c r="D653" s="820" t="s">
        <v>5743</v>
      </c>
      <c r="E653" s="812" t="s">
        <v>5741</v>
      </c>
      <c r="F653" s="1035">
        <f t="shared" si="79"/>
        <v>45818</v>
      </c>
      <c r="G653" s="1036" t="str">
        <f t="shared" si="75"/>
        <v>B</v>
      </c>
      <c r="H653" s="1037" t="str">
        <f t="shared" si="76"/>
        <v>MR_DER-1054_25</v>
      </c>
      <c r="I653" s="1038" t="str">
        <f t="shared" si="77"/>
        <v>ND</v>
      </c>
      <c r="J653" s="1038" t="str">
        <f t="shared" si="78"/>
        <v>ND</v>
      </c>
      <c r="K653" s="817" t="s">
        <v>3730</v>
      </c>
      <c r="L653" s="818">
        <v>44890</v>
      </c>
      <c r="M653" s="1041" t="s">
        <v>5744</v>
      </c>
      <c r="N653" s="844" t="s">
        <v>5538</v>
      </c>
      <c r="O653" s="818">
        <v>44908</v>
      </c>
      <c r="P653" s="822" t="s">
        <v>3777</v>
      </c>
      <c r="Q653" s="817" t="s">
        <v>3748</v>
      </c>
      <c r="R653" s="818">
        <v>44911</v>
      </c>
      <c r="S653" s="1041" t="s">
        <v>5892</v>
      </c>
      <c r="T653" s="844"/>
      <c r="U653" s="844"/>
      <c r="V653" s="1043" t="s">
        <v>3777</v>
      </c>
      <c r="W653" s="823" t="s">
        <v>5626</v>
      </c>
      <c r="X653" s="821">
        <v>45408</v>
      </c>
      <c r="Y653" s="1040" t="s">
        <v>7667</v>
      </c>
      <c r="Z653" s="820" t="s">
        <v>6100</v>
      </c>
      <c r="AA653" s="821">
        <v>45426</v>
      </c>
      <c r="AB653" s="1343" t="s">
        <v>3777</v>
      </c>
      <c r="AC653" s="731" t="s">
        <v>6229</v>
      </c>
      <c r="AD653" s="1045">
        <v>45805</v>
      </c>
      <c r="AE653" s="1044" t="s">
        <v>9427</v>
      </c>
      <c r="AF653" s="820" t="s">
        <v>5539</v>
      </c>
      <c r="AG653" s="821">
        <v>45812</v>
      </c>
      <c r="AH653" s="822"/>
      <c r="AI653" s="823" t="s">
        <v>5811</v>
      </c>
      <c r="AJ653" s="821">
        <v>45813</v>
      </c>
      <c r="AK653" s="1316" t="s">
        <v>9573</v>
      </c>
      <c r="AL653" s="820"/>
      <c r="AM653" s="820"/>
      <c r="AN653" s="822"/>
      <c r="AO653" s="823" t="s">
        <v>5811</v>
      </c>
      <c r="AP653" s="821">
        <v>45818</v>
      </c>
      <c r="AQ653" s="1316" t="s">
        <v>9580</v>
      </c>
      <c r="AR653" s="731"/>
      <c r="AS653" s="731"/>
      <c r="AT653" s="731"/>
      <c r="AU653" s="731"/>
      <c r="AV653" s="731"/>
      <c r="AW653" s="731"/>
      <c r="AX653" s="731"/>
      <c r="AY653" s="731"/>
      <c r="AZ653" s="731"/>
    </row>
    <row r="654" spans="1:52" s="725" customFormat="1" ht="11.25" customHeight="1" x14ac:dyDescent="0.25">
      <c r="A654" s="947" t="s">
        <v>8263</v>
      </c>
      <c r="B654" s="844"/>
      <c r="C654" s="844" t="s">
        <v>8257</v>
      </c>
      <c r="D654" s="820" t="s">
        <v>5743</v>
      </c>
      <c r="E654" s="812" t="s">
        <v>5742</v>
      </c>
      <c r="F654" s="1035">
        <f t="shared" si="79"/>
        <v>45818</v>
      </c>
      <c r="G654" s="1036" t="str">
        <f t="shared" si="75"/>
        <v>B</v>
      </c>
      <c r="H654" s="1037" t="str">
        <f t="shared" si="76"/>
        <v>MR_DER-1054_25</v>
      </c>
      <c r="I654" s="1038" t="str">
        <f t="shared" si="77"/>
        <v>ND</v>
      </c>
      <c r="J654" s="1038" t="str">
        <f t="shared" si="78"/>
        <v>ND</v>
      </c>
      <c r="K654" s="817" t="s">
        <v>3730</v>
      </c>
      <c r="L654" s="818">
        <v>44890</v>
      </c>
      <c r="M654" s="1041" t="s">
        <v>5744</v>
      </c>
      <c r="N654" s="844" t="s">
        <v>5538</v>
      </c>
      <c r="O654" s="818">
        <v>44908</v>
      </c>
      <c r="P654" s="822" t="s">
        <v>3777</v>
      </c>
      <c r="Q654" s="817" t="s">
        <v>3748</v>
      </c>
      <c r="R654" s="818">
        <v>44911</v>
      </c>
      <c r="S654" s="1041" t="s">
        <v>5892</v>
      </c>
      <c r="T654" s="844"/>
      <c r="U654" s="844"/>
      <c r="V654" s="1042" t="s">
        <v>3777</v>
      </c>
      <c r="W654" s="823" t="s">
        <v>5626</v>
      </c>
      <c r="X654" s="821">
        <v>45408</v>
      </c>
      <c r="Y654" s="1040" t="s">
        <v>7667</v>
      </c>
      <c r="Z654" s="820" t="s">
        <v>6100</v>
      </c>
      <c r="AA654" s="821">
        <v>45426</v>
      </c>
      <c r="AB654" s="1343" t="s">
        <v>3777</v>
      </c>
      <c r="AC654" s="823" t="s">
        <v>6229</v>
      </c>
      <c r="AD654" s="821">
        <v>45805</v>
      </c>
      <c r="AE654" s="1044" t="s">
        <v>9427</v>
      </c>
      <c r="AF654" s="820" t="s">
        <v>5539</v>
      </c>
      <c r="AG654" s="821">
        <v>45812</v>
      </c>
      <c r="AH654" s="731"/>
      <c r="AI654" s="823" t="s">
        <v>5811</v>
      </c>
      <c r="AJ654" s="821">
        <v>45813</v>
      </c>
      <c r="AK654" s="218" t="s">
        <v>9573</v>
      </c>
      <c r="AL654" s="820"/>
      <c r="AM654" s="820"/>
      <c r="AN654" s="822"/>
      <c r="AO654" s="823" t="s">
        <v>5811</v>
      </c>
      <c r="AP654" s="821">
        <v>45818</v>
      </c>
      <c r="AQ654" s="218" t="s">
        <v>9580</v>
      </c>
      <c r="AR654" s="731"/>
      <c r="AS654" s="731"/>
      <c r="AT654" s="731"/>
      <c r="AU654" s="731"/>
      <c r="AV654" s="731"/>
      <c r="AW654" s="731"/>
      <c r="AX654" s="731"/>
      <c r="AY654" s="731"/>
      <c r="AZ654" s="731"/>
    </row>
    <row r="655" spans="1:52" s="725" customFormat="1" ht="11.25" customHeight="1" x14ac:dyDescent="0.25">
      <c r="A655" s="947" t="s">
        <v>8263</v>
      </c>
      <c r="B655" s="844"/>
      <c r="C655" s="844" t="s">
        <v>8257</v>
      </c>
      <c r="D655" s="820" t="s">
        <v>5743</v>
      </c>
      <c r="E655" s="812" t="s">
        <v>7668</v>
      </c>
      <c r="F655" s="1035">
        <f t="shared" si="79"/>
        <v>45818</v>
      </c>
      <c r="G655" s="1036" t="str">
        <f t="shared" si="75"/>
        <v>B</v>
      </c>
      <c r="H655" s="1037" t="str">
        <f t="shared" si="76"/>
        <v>MR_DER-1054_25</v>
      </c>
      <c r="I655" s="1038" t="str">
        <f t="shared" si="77"/>
        <v>ND</v>
      </c>
      <c r="J655" s="1038" t="str">
        <f t="shared" si="78"/>
        <v>ND</v>
      </c>
      <c r="K655" s="817" t="s">
        <v>3730</v>
      </c>
      <c r="L655" s="818">
        <v>45408</v>
      </c>
      <c r="M655" s="1039" t="s">
        <v>7667</v>
      </c>
      <c r="N655" s="844" t="s">
        <v>5538</v>
      </c>
      <c r="O655" s="818">
        <v>45426</v>
      </c>
      <c r="P655" s="822" t="s">
        <v>3777</v>
      </c>
      <c r="Q655" s="823" t="s">
        <v>3748</v>
      </c>
      <c r="R655" s="821">
        <v>45427</v>
      </c>
      <c r="S655" s="1039" t="s">
        <v>7697</v>
      </c>
      <c r="T655" s="844"/>
      <c r="U655" s="844"/>
      <c r="V655" s="1343" t="s">
        <v>3777</v>
      </c>
      <c r="W655" s="823" t="s">
        <v>5626</v>
      </c>
      <c r="X655" s="821">
        <v>45805</v>
      </c>
      <c r="Y655" s="1044" t="s">
        <v>9427</v>
      </c>
      <c r="Z655" s="820" t="s">
        <v>5539</v>
      </c>
      <c r="AA655" s="821">
        <v>45812</v>
      </c>
      <c r="AB655" s="822"/>
      <c r="AC655" s="823" t="s">
        <v>5811</v>
      </c>
      <c r="AD655" s="821">
        <v>45813</v>
      </c>
      <c r="AE655" s="218" t="s">
        <v>9573</v>
      </c>
      <c r="AF655" s="820"/>
      <c r="AG655" s="820"/>
      <c r="AH655" s="822"/>
      <c r="AI655" s="823"/>
      <c r="AJ655" s="820"/>
      <c r="AK655" s="820"/>
      <c r="AL655" s="820"/>
      <c r="AM655" s="820"/>
      <c r="AN655" s="822"/>
      <c r="AO655" s="823" t="s">
        <v>5811</v>
      </c>
      <c r="AP655" s="821">
        <v>45818</v>
      </c>
      <c r="AQ655" s="1316" t="s">
        <v>9580</v>
      </c>
      <c r="AR655" s="731"/>
      <c r="AS655" s="731"/>
      <c r="AT655" s="731"/>
      <c r="AU655" s="731"/>
      <c r="AV655" s="731"/>
      <c r="AW655" s="731"/>
      <c r="AX655" s="731"/>
      <c r="AY655" s="731"/>
      <c r="AZ655" s="731"/>
    </row>
    <row r="656" spans="1:52" s="731" customFormat="1" ht="15" x14ac:dyDescent="0.25">
      <c r="A656" s="947" t="s">
        <v>8263</v>
      </c>
      <c r="B656" s="844"/>
      <c r="C656" s="844" t="s">
        <v>8257</v>
      </c>
      <c r="D656" s="820" t="s">
        <v>5743</v>
      </c>
      <c r="E656" s="812" t="s">
        <v>7669</v>
      </c>
      <c r="F656" s="1035">
        <f t="shared" si="79"/>
        <v>45818</v>
      </c>
      <c r="G656" s="1036" t="str">
        <f t="shared" si="75"/>
        <v>B</v>
      </c>
      <c r="H656" s="1037" t="str">
        <f t="shared" si="76"/>
        <v>MR_DER-1054_25</v>
      </c>
      <c r="I656" s="1038" t="str">
        <f t="shared" si="77"/>
        <v>ND</v>
      </c>
      <c r="J656" s="1038" t="str">
        <f t="shared" si="78"/>
        <v>ND</v>
      </c>
      <c r="K656" s="817" t="s">
        <v>3730</v>
      </c>
      <c r="L656" s="818">
        <v>45408</v>
      </c>
      <c r="M656" s="1039" t="s">
        <v>7667</v>
      </c>
      <c r="N656" s="844" t="s">
        <v>5538</v>
      </c>
      <c r="O656" s="818">
        <v>45426</v>
      </c>
      <c r="P656" s="822" t="s">
        <v>3777</v>
      </c>
      <c r="Q656" s="823" t="s">
        <v>3748</v>
      </c>
      <c r="R656" s="821">
        <v>45427</v>
      </c>
      <c r="S656" s="1039" t="s">
        <v>7697</v>
      </c>
      <c r="T656" s="844"/>
      <c r="U656" s="844"/>
      <c r="V656" s="1343" t="s">
        <v>3777</v>
      </c>
      <c r="W656" s="823" t="s">
        <v>5626</v>
      </c>
      <c r="X656" s="821">
        <v>45805</v>
      </c>
      <c r="Y656" s="1044" t="s">
        <v>9427</v>
      </c>
      <c r="Z656" s="820" t="s">
        <v>5539</v>
      </c>
      <c r="AA656" s="821">
        <v>45812</v>
      </c>
      <c r="AC656" s="823" t="s">
        <v>5811</v>
      </c>
      <c r="AD656" s="821">
        <v>45813</v>
      </c>
      <c r="AE656" s="218" t="s">
        <v>9573</v>
      </c>
      <c r="AF656" s="820"/>
      <c r="AG656" s="820"/>
      <c r="AH656" s="822"/>
      <c r="AI656" s="823"/>
      <c r="AJ656" s="820"/>
      <c r="AL656" s="820"/>
      <c r="AM656" s="820"/>
      <c r="AN656" s="822"/>
      <c r="AO656" s="823" t="s">
        <v>5811</v>
      </c>
      <c r="AP656" s="821">
        <v>45818</v>
      </c>
      <c r="AQ656" s="218" t="s">
        <v>9580</v>
      </c>
    </row>
    <row r="657" spans="1:43" s="731" customFormat="1" ht="15" x14ac:dyDescent="0.25">
      <c r="A657" s="947" t="s">
        <v>8263</v>
      </c>
      <c r="B657" s="844"/>
      <c r="C657" s="844" t="s">
        <v>8257</v>
      </c>
      <c r="D657" s="820" t="s">
        <v>5743</v>
      </c>
      <c r="E657" s="812" t="s">
        <v>7670</v>
      </c>
      <c r="F657" s="1035">
        <f t="shared" si="79"/>
        <v>45818</v>
      </c>
      <c r="G657" s="1036" t="str">
        <f t="shared" si="75"/>
        <v>B</v>
      </c>
      <c r="H657" s="1037" t="str">
        <f t="shared" si="76"/>
        <v>MR_DER-1054_25</v>
      </c>
      <c r="I657" s="1038" t="str">
        <f t="shared" si="77"/>
        <v>ND</v>
      </c>
      <c r="J657" s="1038" t="str">
        <f t="shared" si="78"/>
        <v>ND</v>
      </c>
      <c r="K657" s="817" t="s">
        <v>3730</v>
      </c>
      <c r="L657" s="818">
        <v>45408</v>
      </c>
      <c r="M657" s="1039" t="s">
        <v>7667</v>
      </c>
      <c r="N657" s="844" t="s">
        <v>5538</v>
      </c>
      <c r="O657" s="818">
        <v>45426</v>
      </c>
      <c r="P657" s="822" t="s">
        <v>3777</v>
      </c>
      <c r="Q657" s="823" t="s">
        <v>3748</v>
      </c>
      <c r="R657" s="821">
        <v>45427</v>
      </c>
      <c r="S657" s="1039" t="s">
        <v>7697</v>
      </c>
      <c r="T657" s="844"/>
      <c r="U657" s="844"/>
      <c r="V657" s="1343" t="s">
        <v>3777</v>
      </c>
      <c r="W657" s="823" t="s">
        <v>5626</v>
      </c>
      <c r="X657" s="821">
        <v>45805</v>
      </c>
      <c r="Y657" s="1044" t="s">
        <v>9427</v>
      </c>
      <c r="Z657" s="820" t="s">
        <v>5539</v>
      </c>
      <c r="AA657" s="821">
        <v>45812</v>
      </c>
      <c r="AB657" s="822"/>
      <c r="AC657" s="823" t="s">
        <v>5811</v>
      </c>
      <c r="AD657" s="821">
        <v>45813</v>
      </c>
      <c r="AE657" s="218" t="s">
        <v>9573</v>
      </c>
      <c r="AF657" s="820"/>
      <c r="AG657" s="820"/>
      <c r="AH657" s="822"/>
      <c r="AI657" s="823"/>
      <c r="AJ657" s="820"/>
      <c r="AL657" s="820"/>
      <c r="AM657" s="820"/>
      <c r="AN657" s="822"/>
      <c r="AO657" s="823" t="s">
        <v>5811</v>
      </c>
      <c r="AP657" s="821">
        <v>45818</v>
      </c>
      <c r="AQ657" s="1316" t="s">
        <v>9580</v>
      </c>
    </row>
    <row r="658" spans="1:43" s="731" customFormat="1" ht="15" x14ac:dyDescent="0.25">
      <c r="A658" s="947" t="s">
        <v>8263</v>
      </c>
      <c r="B658" s="844"/>
      <c r="C658" s="844" t="s">
        <v>8257</v>
      </c>
      <c r="D658" s="820" t="s">
        <v>5743</v>
      </c>
      <c r="E658" s="812" t="s">
        <v>7671</v>
      </c>
      <c r="F658" s="1035">
        <f t="shared" si="79"/>
        <v>45818</v>
      </c>
      <c r="G658" s="1036" t="str">
        <f t="shared" si="75"/>
        <v>B</v>
      </c>
      <c r="H658" s="1037" t="str">
        <f t="shared" si="76"/>
        <v>MR_DER-1054_25</v>
      </c>
      <c r="I658" s="1038" t="str">
        <f t="shared" si="77"/>
        <v>ND</v>
      </c>
      <c r="J658" s="1038" t="str">
        <f t="shared" si="78"/>
        <v>ND</v>
      </c>
      <c r="K658" s="817" t="s">
        <v>3730</v>
      </c>
      <c r="L658" s="818">
        <v>45408</v>
      </c>
      <c r="M658" s="1039" t="s">
        <v>7667</v>
      </c>
      <c r="N658" s="844" t="s">
        <v>5538</v>
      </c>
      <c r="O658" s="818">
        <v>45426</v>
      </c>
      <c r="P658" s="822" t="s">
        <v>3777</v>
      </c>
      <c r="Q658" s="823" t="s">
        <v>3748</v>
      </c>
      <c r="R658" s="821">
        <v>45427</v>
      </c>
      <c r="S658" s="1039" t="s">
        <v>7697</v>
      </c>
      <c r="T658" s="844"/>
      <c r="U658" s="844"/>
      <c r="V658" s="1343" t="s">
        <v>3777</v>
      </c>
      <c r="W658" s="823" t="s">
        <v>5626</v>
      </c>
      <c r="X658" s="821">
        <v>45805</v>
      </c>
      <c r="Y658" s="1044" t="s">
        <v>9427</v>
      </c>
      <c r="Z658" s="820" t="s">
        <v>5539</v>
      </c>
      <c r="AA658" s="821">
        <v>45812</v>
      </c>
      <c r="AB658" s="822"/>
      <c r="AC658" s="823" t="s">
        <v>5811</v>
      </c>
      <c r="AD658" s="821">
        <v>45813</v>
      </c>
      <c r="AE658" s="218" t="s">
        <v>9573</v>
      </c>
      <c r="AF658" s="820"/>
      <c r="AG658" s="820"/>
      <c r="AH658" s="822"/>
      <c r="AI658" s="823"/>
      <c r="AJ658" s="820"/>
      <c r="AL658" s="820"/>
      <c r="AM658" s="820"/>
      <c r="AN658" s="822"/>
      <c r="AO658" s="823" t="s">
        <v>5811</v>
      </c>
      <c r="AP658" s="821">
        <v>45818</v>
      </c>
      <c r="AQ658" s="218" t="s">
        <v>9580</v>
      </c>
    </row>
    <row r="659" spans="1:43" s="731" customFormat="1" ht="15" x14ac:dyDescent="0.25">
      <c r="A659" s="947" t="s">
        <v>8263</v>
      </c>
      <c r="B659" s="844"/>
      <c r="C659" s="844" t="s">
        <v>8257</v>
      </c>
      <c r="D659" s="820" t="s">
        <v>5743</v>
      </c>
      <c r="E659" s="812" t="s">
        <v>9428</v>
      </c>
      <c r="F659" s="1035">
        <f t="shared" si="79"/>
        <v>45818</v>
      </c>
      <c r="G659" s="1036" t="str">
        <f t="shared" si="75"/>
        <v>A</v>
      </c>
      <c r="H659" s="1037" t="str">
        <f t="shared" si="76"/>
        <v>MR_DER-1054_25</v>
      </c>
      <c r="I659" s="1038" t="str">
        <f t="shared" si="77"/>
        <v>ND</v>
      </c>
      <c r="J659" s="1038" t="str">
        <f t="shared" si="78"/>
        <v>ND</v>
      </c>
      <c r="K659" s="817" t="s">
        <v>3730</v>
      </c>
      <c r="L659" s="818">
        <v>45805</v>
      </c>
      <c r="M659" s="1044" t="s">
        <v>9427</v>
      </c>
      <c r="N659" s="820" t="s">
        <v>5539</v>
      </c>
      <c r="O659" s="821">
        <v>45812</v>
      </c>
      <c r="P659" s="822"/>
      <c r="Q659" s="823" t="s">
        <v>3748</v>
      </c>
      <c r="R659" s="821">
        <v>45813</v>
      </c>
      <c r="S659" s="218" t="s">
        <v>9573</v>
      </c>
      <c r="T659" s="844"/>
      <c r="U659" s="844"/>
      <c r="V659" s="1343" t="s">
        <v>3777</v>
      </c>
      <c r="W659" s="823" t="s">
        <v>3748</v>
      </c>
      <c r="X659" s="821">
        <v>45818</v>
      </c>
      <c r="Y659" s="218" t="s">
        <v>9580</v>
      </c>
      <c r="Z659" s="820"/>
      <c r="AA659" s="821"/>
      <c r="AB659" s="822"/>
      <c r="AC659" s="823"/>
      <c r="AD659" s="820"/>
      <c r="AF659" s="820"/>
      <c r="AG659" s="820"/>
      <c r="AH659" s="822"/>
      <c r="AI659" s="823"/>
      <c r="AJ659" s="820"/>
      <c r="AL659" s="820"/>
      <c r="AM659" s="820"/>
      <c r="AN659" s="822"/>
      <c r="AO659" s="823"/>
      <c r="AP659" s="820"/>
      <c r="AQ659" s="820"/>
    </row>
    <row r="660" spans="1:43" s="731" customFormat="1" ht="15" x14ac:dyDescent="0.25">
      <c r="A660" s="947" t="s">
        <v>8263</v>
      </c>
      <c r="B660" s="844"/>
      <c r="C660" s="844" t="s">
        <v>8257</v>
      </c>
      <c r="D660" s="820" t="s">
        <v>5743</v>
      </c>
      <c r="E660" s="812" t="s">
        <v>9429</v>
      </c>
      <c r="F660" s="1035">
        <f t="shared" si="79"/>
        <v>45818</v>
      </c>
      <c r="G660" s="1036" t="str">
        <f t="shared" si="75"/>
        <v>A</v>
      </c>
      <c r="H660" s="1037" t="str">
        <f t="shared" si="76"/>
        <v>MR_DER-1054_25</v>
      </c>
      <c r="I660" s="1038" t="str">
        <f t="shared" si="77"/>
        <v>ND</v>
      </c>
      <c r="J660" s="1038" t="str">
        <f t="shared" si="78"/>
        <v>ND</v>
      </c>
      <c r="K660" s="817" t="s">
        <v>3730</v>
      </c>
      <c r="L660" s="818">
        <v>45805</v>
      </c>
      <c r="M660" s="1044" t="s">
        <v>9427</v>
      </c>
      <c r="N660" s="820" t="s">
        <v>5539</v>
      </c>
      <c r="O660" s="821">
        <v>45812</v>
      </c>
      <c r="P660" s="822"/>
      <c r="Q660" s="823" t="s">
        <v>3748</v>
      </c>
      <c r="R660" s="821">
        <v>45813</v>
      </c>
      <c r="S660" s="218" t="s">
        <v>9573</v>
      </c>
      <c r="T660" s="844"/>
      <c r="U660" s="844"/>
      <c r="V660" s="1343" t="s">
        <v>3777</v>
      </c>
      <c r="W660" s="823" t="s">
        <v>3748</v>
      </c>
      <c r="X660" s="821">
        <v>45818</v>
      </c>
      <c r="Y660" s="218" t="s">
        <v>9580</v>
      </c>
      <c r="Z660" s="820"/>
      <c r="AA660" s="821"/>
      <c r="AB660" s="822"/>
      <c r="AC660" s="823"/>
      <c r="AD660" s="820"/>
      <c r="AF660" s="820"/>
      <c r="AG660" s="820"/>
      <c r="AH660" s="822"/>
      <c r="AI660" s="823"/>
      <c r="AJ660" s="820"/>
      <c r="AL660" s="820"/>
      <c r="AM660" s="820"/>
      <c r="AN660" s="822"/>
      <c r="AO660" s="823"/>
      <c r="AP660" s="820"/>
      <c r="AQ660" s="820"/>
    </row>
    <row r="661" spans="1:43" s="731" customFormat="1" ht="15" x14ac:dyDescent="0.25">
      <c r="A661" s="948" t="s">
        <v>8263</v>
      </c>
      <c r="B661" s="844"/>
      <c r="C661" s="844"/>
      <c r="D661" s="820" t="s">
        <v>9252</v>
      </c>
      <c r="E661" s="812" t="s">
        <v>9222</v>
      </c>
      <c r="F661" s="1035">
        <f t="shared" ref="F661:F668" si="80">IF(L661&lt;&gt;0,MAX(L661,R661,X661,AD661),"NE")</f>
        <v>45979</v>
      </c>
      <c r="G661" s="1036" t="str">
        <f t="shared" si="75"/>
        <v>A</v>
      </c>
      <c r="H661" s="1037" t="str">
        <f t="shared" si="76"/>
        <v>MR_DER-1376_25</v>
      </c>
      <c r="I661" s="1038" t="str">
        <f t="shared" si="77"/>
        <v>ND</v>
      </c>
      <c r="J661" s="1038" t="str">
        <f t="shared" si="78"/>
        <v>ND</v>
      </c>
      <c r="K661" s="817" t="s">
        <v>3730</v>
      </c>
      <c r="L661" s="818">
        <v>45792</v>
      </c>
      <c r="M661" s="1039" t="s">
        <v>9281</v>
      </c>
      <c r="N661" s="844" t="s">
        <v>5539</v>
      </c>
      <c r="O661" s="818">
        <v>45797</v>
      </c>
      <c r="P661" s="822"/>
      <c r="Q661" s="817" t="s">
        <v>3748</v>
      </c>
      <c r="R661" s="818">
        <v>45800</v>
      </c>
      <c r="S661" s="1041" t="s">
        <v>9330</v>
      </c>
      <c r="T661" s="844"/>
      <c r="U661" s="844"/>
      <c r="V661" s="1043"/>
      <c r="W661" s="823" t="s">
        <v>3748</v>
      </c>
      <c r="X661" s="821">
        <v>45979</v>
      </c>
      <c r="Y661" s="218" t="s">
        <v>11347</v>
      </c>
      <c r="Z661" s="820"/>
      <c r="AA661" s="820"/>
      <c r="AB661" s="822"/>
      <c r="AC661" s="823"/>
      <c r="AD661" s="820"/>
      <c r="AF661" s="820"/>
      <c r="AG661" s="820"/>
      <c r="AH661" s="822"/>
      <c r="AI661" s="823"/>
      <c r="AJ661" s="820"/>
      <c r="AL661" s="820"/>
      <c r="AM661" s="820"/>
      <c r="AN661" s="822"/>
      <c r="AO661" s="823"/>
      <c r="AP661" s="820"/>
      <c r="AQ661" s="820"/>
    </row>
    <row r="662" spans="1:43" s="731" customFormat="1" ht="15" x14ac:dyDescent="0.25">
      <c r="A662" s="948" t="s">
        <v>8263</v>
      </c>
      <c r="B662" s="844"/>
      <c r="C662" s="844"/>
      <c r="D662" s="820" t="s">
        <v>9253</v>
      </c>
      <c r="E662" s="812" t="s">
        <v>9223</v>
      </c>
      <c r="F662" s="1035">
        <f t="shared" si="80"/>
        <v>45979</v>
      </c>
      <c r="G662" s="1036" t="str">
        <f t="shared" si="75"/>
        <v>A</v>
      </c>
      <c r="H662" s="1037" t="str">
        <f t="shared" si="76"/>
        <v>MR_DER-1376_25</v>
      </c>
      <c r="I662" s="1038" t="str">
        <f t="shared" si="77"/>
        <v>ND</v>
      </c>
      <c r="J662" s="1038" t="str">
        <f t="shared" si="78"/>
        <v>ND</v>
      </c>
      <c r="K662" s="817" t="s">
        <v>3730</v>
      </c>
      <c r="L662" s="818">
        <v>45792</v>
      </c>
      <c r="M662" s="1039" t="s">
        <v>9281</v>
      </c>
      <c r="N662" s="844" t="s">
        <v>5539</v>
      </c>
      <c r="O662" s="818">
        <v>45797</v>
      </c>
      <c r="P662" s="822"/>
      <c r="Q662" s="817" t="s">
        <v>3748</v>
      </c>
      <c r="R662" s="818">
        <v>45800</v>
      </c>
      <c r="S662" s="1041" t="s">
        <v>9330</v>
      </c>
      <c r="T662" s="844"/>
      <c r="U662" s="844"/>
      <c r="V662" s="1043"/>
      <c r="W662" s="823" t="s">
        <v>3748</v>
      </c>
      <c r="X662" s="821">
        <v>45979</v>
      </c>
      <c r="Y662" s="218" t="s">
        <v>11347</v>
      </c>
      <c r="Z662" s="820"/>
      <c r="AA662" s="820"/>
      <c r="AB662" s="822"/>
      <c r="AC662" s="823"/>
      <c r="AD662" s="820"/>
      <c r="AF662" s="820"/>
      <c r="AG662" s="820"/>
      <c r="AH662" s="822"/>
      <c r="AI662" s="823"/>
      <c r="AJ662" s="820"/>
      <c r="AL662" s="820"/>
      <c r="AM662" s="820"/>
      <c r="AN662" s="822"/>
      <c r="AO662" s="823"/>
      <c r="AP662" s="820"/>
      <c r="AQ662" s="820"/>
    </row>
    <row r="663" spans="1:43" s="731" customFormat="1" ht="15" x14ac:dyDescent="0.25">
      <c r="A663" s="948" t="s">
        <v>8263</v>
      </c>
      <c r="B663" s="844"/>
      <c r="C663" s="844"/>
      <c r="D663" s="820" t="s">
        <v>9254</v>
      </c>
      <c r="E663" s="812" t="s">
        <v>9224</v>
      </c>
      <c r="F663" s="1035">
        <f t="shared" si="80"/>
        <v>45979</v>
      </c>
      <c r="G663" s="1036" t="str">
        <f t="shared" si="75"/>
        <v>A</v>
      </c>
      <c r="H663" s="1037" t="str">
        <f t="shared" si="76"/>
        <v>MR_DER-1376_25</v>
      </c>
      <c r="I663" s="1038" t="str">
        <f t="shared" si="77"/>
        <v>ND</v>
      </c>
      <c r="J663" s="1038" t="str">
        <f t="shared" si="78"/>
        <v>ND</v>
      </c>
      <c r="K663" s="817" t="s">
        <v>3730</v>
      </c>
      <c r="L663" s="818">
        <v>45792</v>
      </c>
      <c r="M663" s="1039" t="s">
        <v>9281</v>
      </c>
      <c r="N663" s="844" t="s">
        <v>5539</v>
      </c>
      <c r="O663" s="818">
        <v>45797</v>
      </c>
      <c r="P663" s="822"/>
      <c r="Q663" s="817" t="s">
        <v>3748</v>
      </c>
      <c r="R663" s="818">
        <v>45800</v>
      </c>
      <c r="S663" s="1041" t="s">
        <v>9330</v>
      </c>
      <c r="T663" s="844"/>
      <c r="U663" s="844"/>
      <c r="V663" s="1043"/>
      <c r="W663" s="823" t="s">
        <v>3748</v>
      </c>
      <c r="X663" s="821">
        <v>45979</v>
      </c>
      <c r="Y663" s="218" t="s">
        <v>11347</v>
      </c>
      <c r="Z663" s="820"/>
      <c r="AA663" s="820"/>
      <c r="AB663" s="822"/>
      <c r="AC663" s="823"/>
      <c r="AD663" s="820"/>
      <c r="AF663" s="820"/>
      <c r="AG663" s="820"/>
      <c r="AH663" s="822"/>
      <c r="AI663" s="823"/>
      <c r="AJ663" s="820"/>
      <c r="AL663" s="820"/>
      <c r="AM663" s="820"/>
      <c r="AN663" s="822"/>
      <c r="AO663" s="823"/>
      <c r="AP663" s="820"/>
      <c r="AQ663" s="820"/>
    </row>
    <row r="664" spans="1:43" s="731" customFormat="1" ht="15" x14ac:dyDescent="0.25">
      <c r="A664" s="948" t="s">
        <v>8263</v>
      </c>
      <c r="B664" s="844"/>
      <c r="C664" s="844"/>
      <c r="D664" s="820" t="s">
        <v>9255</v>
      </c>
      <c r="E664" s="812" t="s">
        <v>9225</v>
      </c>
      <c r="F664" s="1035">
        <f t="shared" si="80"/>
        <v>45979</v>
      </c>
      <c r="G664" s="1036" t="str">
        <f t="shared" si="75"/>
        <v>A</v>
      </c>
      <c r="H664" s="1037" t="str">
        <f t="shared" si="76"/>
        <v>MR_DER-1376_25</v>
      </c>
      <c r="I664" s="1038" t="str">
        <f t="shared" si="77"/>
        <v>ND</v>
      </c>
      <c r="J664" s="1038" t="str">
        <f t="shared" si="78"/>
        <v>ND</v>
      </c>
      <c r="K664" s="817" t="s">
        <v>3730</v>
      </c>
      <c r="L664" s="818">
        <v>45792</v>
      </c>
      <c r="M664" s="1039" t="s">
        <v>9281</v>
      </c>
      <c r="N664" s="844" t="s">
        <v>5539</v>
      </c>
      <c r="O664" s="818">
        <v>45797</v>
      </c>
      <c r="P664" s="822"/>
      <c r="Q664" s="817" t="s">
        <v>3748</v>
      </c>
      <c r="R664" s="818">
        <v>45800</v>
      </c>
      <c r="S664" s="1041" t="s">
        <v>9330</v>
      </c>
      <c r="T664" s="844"/>
      <c r="U664" s="844"/>
      <c r="V664" s="1043"/>
      <c r="W664" s="823" t="s">
        <v>3748</v>
      </c>
      <c r="X664" s="821">
        <v>45979</v>
      </c>
      <c r="Y664" s="218" t="s">
        <v>11347</v>
      </c>
      <c r="Z664" s="820"/>
      <c r="AA664" s="820"/>
      <c r="AB664" s="822"/>
      <c r="AC664" s="823"/>
      <c r="AD664" s="820"/>
      <c r="AF664" s="820"/>
      <c r="AG664" s="820"/>
      <c r="AH664" s="822"/>
      <c r="AI664" s="823"/>
      <c r="AJ664" s="820"/>
      <c r="AL664" s="820"/>
      <c r="AM664" s="820"/>
      <c r="AN664" s="822"/>
      <c r="AO664" s="823"/>
      <c r="AP664" s="820"/>
      <c r="AQ664" s="820"/>
    </row>
    <row r="665" spans="1:43" s="731" customFormat="1" ht="15" x14ac:dyDescent="0.25">
      <c r="A665" s="948" t="s">
        <v>8263</v>
      </c>
      <c r="B665" s="844"/>
      <c r="C665" s="844"/>
      <c r="D665" s="820" t="s">
        <v>9256</v>
      </c>
      <c r="E665" s="812" t="s">
        <v>9226</v>
      </c>
      <c r="F665" s="1035">
        <f t="shared" si="80"/>
        <v>45979</v>
      </c>
      <c r="G665" s="1036" t="str">
        <f t="shared" si="75"/>
        <v>A</v>
      </c>
      <c r="H665" s="1037" t="str">
        <f t="shared" si="76"/>
        <v>MR_DER-1376_25</v>
      </c>
      <c r="I665" s="1038" t="str">
        <f t="shared" si="77"/>
        <v>ND</v>
      </c>
      <c r="J665" s="1038" t="str">
        <f t="shared" si="78"/>
        <v>ND</v>
      </c>
      <c r="K665" s="817" t="s">
        <v>3730</v>
      </c>
      <c r="L665" s="818">
        <v>45792</v>
      </c>
      <c r="M665" s="1039" t="s">
        <v>9281</v>
      </c>
      <c r="N665" s="844" t="s">
        <v>5539</v>
      </c>
      <c r="O665" s="818">
        <v>45797</v>
      </c>
      <c r="P665" s="822"/>
      <c r="Q665" s="817" t="s">
        <v>3748</v>
      </c>
      <c r="R665" s="818">
        <v>45800</v>
      </c>
      <c r="S665" s="1041" t="s">
        <v>9330</v>
      </c>
      <c r="T665" s="844"/>
      <c r="U665" s="844"/>
      <c r="V665" s="1043"/>
      <c r="W665" s="823" t="s">
        <v>3748</v>
      </c>
      <c r="X665" s="821">
        <v>45979</v>
      </c>
      <c r="Y665" s="218" t="s">
        <v>11347</v>
      </c>
      <c r="Z665" s="820"/>
      <c r="AA665" s="820"/>
      <c r="AB665" s="822"/>
      <c r="AC665" s="823"/>
      <c r="AD665" s="820"/>
      <c r="AF665" s="820"/>
      <c r="AG665" s="820"/>
      <c r="AH665" s="822"/>
      <c r="AI665" s="823"/>
      <c r="AJ665" s="820"/>
      <c r="AK665" s="820"/>
      <c r="AL665" s="820"/>
      <c r="AM665" s="820"/>
      <c r="AN665" s="822"/>
      <c r="AO665" s="823"/>
      <c r="AP665" s="820"/>
      <c r="AQ665" s="820"/>
    </row>
    <row r="666" spans="1:43" s="731" customFormat="1" ht="15" x14ac:dyDescent="0.25">
      <c r="A666" s="948" t="s">
        <v>8263</v>
      </c>
      <c r="B666" s="844"/>
      <c r="C666" s="844"/>
      <c r="D666" s="820" t="s">
        <v>9257</v>
      </c>
      <c r="E666" s="812" t="s">
        <v>9227</v>
      </c>
      <c r="F666" s="1035">
        <f t="shared" si="80"/>
        <v>45979</v>
      </c>
      <c r="G666" s="1036" t="str">
        <f t="shared" si="75"/>
        <v>A</v>
      </c>
      <c r="H666" s="1037" t="str">
        <f t="shared" si="76"/>
        <v>MR_DER-1376_25</v>
      </c>
      <c r="I666" s="1038" t="str">
        <f t="shared" si="77"/>
        <v>ND</v>
      </c>
      <c r="J666" s="1038" t="str">
        <f t="shared" si="78"/>
        <v>ND</v>
      </c>
      <c r="K666" s="817" t="s">
        <v>3730</v>
      </c>
      <c r="L666" s="818">
        <v>45792</v>
      </c>
      <c r="M666" s="1039" t="s">
        <v>9281</v>
      </c>
      <c r="N666" s="844" t="s">
        <v>5539</v>
      </c>
      <c r="O666" s="818">
        <v>45797</v>
      </c>
      <c r="P666" s="822"/>
      <c r="Q666" s="817" t="s">
        <v>3748</v>
      </c>
      <c r="R666" s="818">
        <v>45800</v>
      </c>
      <c r="S666" s="1041" t="s">
        <v>9330</v>
      </c>
      <c r="T666" s="844"/>
      <c r="U666" s="844"/>
      <c r="V666" s="1043"/>
      <c r="W666" s="823" t="s">
        <v>3748</v>
      </c>
      <c r="X666" s="821">
        <v>45979</v>
      </c>
      <c r="Y666" s="218" t="s">
        <v>11347</v>
      </c>
      <c r="Z666" s="820"/>
      <c r="AA666" s="820"/>
      <c r="AB666" s="822"/>
      <c r="AC666" s="823"/>
      <c r="AD666" s="820"/>
      <c r="AF666" s="820"/>
      <c r="AG666" s="820"/>
      <c r="AH666" s="822"/>
      <c r="AI666" s="823"/>
      <c r="AJ666" s="820"/>
      <c r="AK666" s="820"/>
      <c r="AL666" s="820"/>
      <c r="AM666" s="820"/>
      <c r="AN666" s="822"/>
      <c r="AO666" s="823"/>
      <c r="AP666" s="820"/>
      <c r="AQ666" s="820"/>
    </row>
    <row r="667" spans="1:43" s="731" customFormat="1" ht="15" x14ac:dyDescent="0.25">
      <c r="A667" s="948" t="s">
        <v>8263</v>
      </c>
      <c r="B667" s="844"/>
      <c r="C667" s="844"/>
      <c r="D667" s="820" t="s">
        <v>9258</v>
      </c>
      <c r="E667" s="812" t="s">
        <v>9228</v>
      </c>
      <c r="F667" s="1035">
        <f t="shared" si="80"/>
        <v>45979</v>
      </c>
      <c r="G667" s="1036" t="str">
        <f t="shared" si="75"/>
        <v>A</v>
      </c>
      <c r="H667" s="1037" t="str">
        <f t="shared" si="76"/>
        <v>MR_DER-1376_25</v>
      </c>
      <c r="I667" s="1038" t="str">
        <f t="shared" si="77"/>
        <v>ND</v>
      </c>
      <c r="J667" s="1038" t="str">
        <f t="shared" si="78"/>
        <v>ND</v>
      </c>
      <c r="K667" s="817" t="s">
        <v>3730</v>
      </c>
      <c r="L667" s="818">
        <v>45792</v>
      </c>
      <c r="M667" s="1039" t="s">
        <v>9281</v>
      </c>
      <c r="N667" s="844" t="s">
        <v>5539</v>
      </c>
      <c r="O667" s="818">
        <v>45797</v>
      </c>
      <c r="P667" s="822"/>
      <c r="Q667" s="817" t="s">
        <v>3748</v>
      </c>
      <c r="R667" s="818">
        <v>45800</v>
      </c>
      <c r="S667" s="1041" t="s">
        <v>9330</v>
      </c>
      <c r="T667" s="844"/>
      <c r="U667" s="844"/>
      <c r="V667" s="1043"/>
      <c r="W667" s="823" t="s">
        <v>3748</v>
      </c>
      <c r="X667" s="821">
        <v>45979</v>
      </c>
      <c r="Y667" s="218" t="s">
        <v>11347</v>
      </c>
      <c r="Z667" s="820"/>
      <c r="AA667" s="820"/>
      <c r="AB667" s="822"/>
      <c r="AC667" s="823"/>
      <c r="AD667" s="820"/>
      <c r="AF667" s="820"/>
      <c r="AG667" s="820"/>
      <c r="AH667" s="822"/>
      <c r="AI667" s="823"/>
      <c r="AJ667" s="820"/>
      <c r="AK667" s="820"/>
      <c r="AL667" s="820"/>
      <c r="AM667" s="820"/>
      <c r="AN667" s="822"/>
      <c r="AO667" s="823"/>
      <c r="AP667" s="820"/>
      <c r="AQ667" s="820"/>
    </row>
    <row r="668" spans="1:43" s="731" customFormat="1" ht="15" x14ac:dyDescent="0.25">
      <c r="A668" s="948" t="s">
        <v>8263</v>
      </c>
      <c r="B668" s="844"/>
      <c r="C668" s="844"/>
      <c r="D668" s="820" t="s">
        <v>9259</v>
      </c>
      <c r="E668" s="812" t="s">
        <v>9229</v>
      </c>
      <c r="F668" s="1035">
        <f t="shared" si="80"/>
        <v>45812</v>
      </c>
      <c r="G668" s="1036" t="str">
        <f t="shared" si="75"/>
        <v>A</v>
      </c>
      <c r="H668" s="1037" t="str">
        <f t="shared" si="76"/>
        <v>MR_DER-1046_25</v>
      </c>
      <c r="I668" s="1038" t="str">
        <f t="shared" si="77"/>
        <v>ND</v>
      </c>
      <c r="J668" s="1038" t="str">
        <f t="shared" si="78"/>
        <v>ND</v>
      </c>
      <c r="K668" s="817" t="s">
        <v>3730</v>
      </c>
      <c r="L668" s="818">
        <v>45792</v>
      </c>
      <c r="M668" s="1039" t="s">
        <v>9281</v>
      </c>
      <c r="N668" s="844" t="s">
        <v>5537</v>
      </c>
      <c r="O668" s="818">
        <v>45797</v>
      </c>
      <c r="P668" s="822"/>
      <c r="Q668" s="817" t="s">
        <v>3748</v>
      </c>
      <c r="R668" s="818">
        <v>45800</v>
      </c>
      <c r="S668" s="1041" t="s">
        <v>9330</v>
      </c>
      <c r="T668" s="844"/>
      <c r="U668" s="844"/>
      <c r="V668" s="1043"/>
      <c r="W668" s="823" t="s">
        <v>3748</v>
      </c>
      <c r="X668" s="821">
        <v>45812</v>
      </c>
      <c r="Y668" s="218" t="s">
        <v>9577</v>
      </c>
      <c r="Z668" s="820"/>
      <c r="AA668" s="820"/>
      <c r="AB668" s="822"/>
      <c r="AC668" s="823"/>
      <c r="AD668" s="820"/>
      <c r="AF668" s="820"/>
      <c r="AG668" s="820"/>
      <c r="AH668" s="822"/>
      <c r="AI668" s="823"/>
      <c r="AJ668" s="820"/>
      <c r="AL668" s="820"/>
      <c r="AM668" s="820"/>
      <c r="AN668" s="822"/>
      <c r="AO668" s="823"/>
      <c r="AP668" s="820"/>
    </row>
    <row r="669" spans="1:43" s="731" customFormat="1" ht="15" x14ac:dyDescent="0.25">
      <c r="A669" s="948" t="s">
        <v>8263</v>
      </c>
      <c r="B669" s="844"/>
      <c r="C669" s="844"/>
      <c r="D669" s="820" t="s">
        <v>9260</v>
      </c>
      <c r="E669" s="812" t="s">
        <v>9230</v>
      </c>
      <c r="F669" s="1035">
        <f>IF(L669&lt;&gt;0,MAX(L669,R669,X669,AD669,AJ669),"NE")</f>
        <v>45979</v>
      </c>
      <c r="G669" s="1036" t="str">
        <f t="shared" si="75"/>
        <v>B</v>
      </c>
      <c r="H669" s="1037" t="str">
        <f t="shared" si="76"/>
        <v>MR_DER-1376_25</v>
      </c>
      <c r="I669" s="1038" t="str">
        <f t="shared" si="77"/>
        <v>ND</v>
      </c>
      <c r="J669" s="1038" t="str">
        <f t="shared" si="78"/>
        <v>ND</v>
      </c>
      <c r="K669" s="817" t="s">
        <v>3730</v>
      </c>
      <c r="L669" s="818">
        <v>45792</v>
      </c>
      <c r="M669" s="1039" t="s">
        <v>9281</v>
      </c>
      <c r="N669" s="844" t="s">
        <v>5539</v>
      </c>
      <c r="O669" s="818">
        <v>45797</v>
      </c>
      <c r="P669" s="822"/>
      <c r="Q669" s="817" t="s">
        <v>3748</v>
      </c>
      <c r="R669" s="818">
        <v>45800</v>
      </c>
      <c r="S669" s="1041" t="s">
        <v>9330</v>
      </c>
      <c r="T669" s="844"/>
      <c r="U669" s="844"/>
      <c r="V669" s="1043"/>
      <c r="W669" s="823" t="s">
        <v>5626</v>
      </c>
      <c r="X669" s="821">
        <v>45867</v>
      </c>
      <c r="Y669" s="218" t="s">
        <v>9688</v>
      </c>
      <c r="Z669" s="820"/>
      <c r="AA669" s="820"/>
      <c r="AB669" s="822"/>
      <c r="AC669" s="856" t="s">
        <v>5811</v>
      </c>
      <c r="AD669" s="852">
        <v>45884</v>
      </c>
      <c r="AE669" s="218" t="s">
        <v>9781</v>
      </c>
      <c r="AF669" s="820"/>
      <c r="AG669" s="820"/>
      <c r="AH669" s="822"/>
      <c r="AI669" s="823" t="s">
        <v>5811</v>
      </c>
      <c r="AJ669" s="821">
        <v>45979</v>
      </c>
      <c r="AK669" s="1316" t="s">
        <v>11347</v>
      </c>
      <c r="AL669" s="820"/>
      <c r="AM669" s="820"/>
    </row>
    <row r="670" spans="1:43" s="731" customFormat="1" ht="15" x14ac:dyDescent="0.25">
      <c r="A670" s="948" t="s">
        <v>8263</v>
      </c>
      <c r="B670" s="844"/>
      <c r="C670" s="844"/>
      <c r="D670" s="820" t="s">
        <v>9261</v>
      </c>
      <c r="E670" s="812" t="s">
        <v>9231</v>
      </c>
      <c r="F670" s="1035">
        <f t="shared" ref="F670:F688" si="81">IF(L670&lt;&gt;0,MAX(L670,R670,X670,AD670),"NE")</f>
        <v>45979</v>
      </c>
      <c r="G670" s="1036" t="str">
        <f t="shared" si="75"/>
        <v>A</v>
      </c>
      <c r="H670" s="1037" t="str">
        <f t="shared" si="76"/>
        <v>MR_DER-1376_25</v>
      </c>
      <c r="I670" s="1038" t="str">
        <f t="shared" si="77"/>
        <v>ND</v>
      </c>
      <c r="J670" s="1038" t="str">
        <f t="shared" si="78"/>
        <v>ND</v>
      </c>
      <c r="K670" s="817" t="s">
        <v>3730</v>
      </c>
      <c r="L670" s="818">
        <v>45792</v>
      </c>
      <c r="M670" s="1039" t="s">
        <v>9281</v>
      </c>
      <c r="N670" s="844" t="s">
        <v>5539</v>
      </c>
      <c r="O670" s="818">
        <v>45797</v>
      </c>
      <c r="P670" s="822"/>
      <c r="Q670" s="817" t="s">
        <v>3748</v>
      </c>
      <c r="R670" s="818">
        <v>45800</v>
      </c>
      <c r="S670" s="1041" t="s">
        <v>9330</v>
      </c>
      <c r="T670" s="844"/>
      <c r="U670" s="844"/>
      <c r="V670" s="1043"/>
      <c r="W670" s="823" t="s">
        <v>3748</v>
      </c>
      <c r="X670" s="821">
        <v>45979</v>
      </c>
      <c r="Y670" s="218" t="s">
        <v>11347</v>
      </c>
      <c r="Z670" s="820"/>
      <c r="AA670" s="820"/>
      <c r="AB670" s="822"/>
      <c r="AC670" s="823"/>
      <c r="AD670" s="820"/>
      <c r="AF670" s="820"/>
      <c r="AG670" s="820"/>
      <c r="AH670" s="822"/>
      <c r="AI670" s="823"/>
      <c r="AJ670" s="820"/>
      <c r="AL670" s="820"/>
      <c r="AM670" s="820"/>
      <c r="AO670" s="823"/>
      <c r="AP670" s="820"/>
    </row>
    <row r="671" spans="1:43" s="731" customFormat="1" ht="15" x14ac:dyDescent="0.25">
      <c r="A671" s="948" t="s">
        <v>8263</v>
      </c>
      <c r="B671" s="844"/>
      <c r="C671" s="844"/>
      <c r="D671" s="820" t="s">
        <v>9262</v>
      </c>
      <c r="E671" s="812" t="s">
        <v>9232</v>
      </c>
      <c r="F671" s="1035">
        <f t="shared" si="81"/>
        <v>45979</v>
      </c>
      <c r="G671" s="1036" t="str">
        <f t="shared" si="75"/>
        <v>A</v>
      </c>
      <c r="H671" s="1037" t="str">
        <f t="shared" si="76"/>
        <v>MR_DER-1376_25</v>
      </c>
      <c r="I671" s="1038" t="str">
        <f t="shared" si="77"/>
        <v>ND</v>
      </c>
      <c r="J671" s="1038" t="str">
        <f t="shared" si="78"/>
        <v>ND</v>
      </c>
      <c r="K671" s="817" t="s">
        <v>3730</v>
      </c>
      <c r="L671" s="818">
        <v>45792</v>
      </c>
      <c r="M671" s="1039" t="s">
        <v>9281</v>
      </c>
      <c r="N671" s="844" t="s">
        <v>5539</v>
      </c>
      <c r="O671" s="818">
        <v>45797</v>
      </c>
      <c r="P671" s="822"/>
      <c r="Q671" s="817" t="s">
        <v>3748</v>
      </c>
      <c r="R671" s="818">
        <v>45800</v>
      </c>
      <c r="S671" s="1041" t="s">
        <v>9330</v>
      </c>
      <c r="T671" s="844"/>
      <c r="U671" s="844"/>
      <c r="V671" s="1043"/>
      <c r="W671" s="823" t="s">
        <v>3748</v>
      </c>
      <c r="X671" s="821">
        <v>45979</v>
      </c>
      <c r="Y671" s="218" t="s">
        <v>11347</v>
      </c>
      <c r="Z671" s="820"/>
      <c r="AA671" s="820"/>
      <c r="AC671" s="823"/>
      <c r="AD671" s="820"/>
      <c r="AE671" s="820"/>
      <c r="AF671" s="820"/>
      <c r="AG671" s="820"/>
      <c r="AH671" s="822"/>
      <c r="AI671" s="823"/>
      <c r="AJ671" s="820"/>
      <c r="AK671" s="820"/>
      <c r="AL671" s="820"/>
      <c r="AM671" s="820"/>
    </row>
    <row r="672" spans="1:43" s="731" customFormat="1" ht="15" x14ac:dyDescent="0.25">
      <c r="A672" s="948" t="s">
        <v>8263</v>
      </c>
      <c r="B672" s="844"/>
      <c r="C672" s="844"/>
      <c r="D672" s="820" t="s">
        <v>9263</v>
      </c>
      <c r="E672" s="812" t="s">
        <v>9233</v>
      </c>
      <c r="F672" s="1035">
        <f t="shared" si="81"/>
        <v>45979</v>
      </c>
      <c r="G672" s="1036" t="str">
        <f t="shared" si="75"/>
        <v>A</v>
      </c>
      <c r="H672" s="1037" t="str">
        <f t="shared" si="76"/>
        <v>MR_DER-1376_25</v>
      </c>
      <c r="I672" s="1038" t="str">
        <f t="shared" si="77"/>
        <v>ND</v>
      </c>
      <c r="J672" s="1038" t="str">
        <f t="shared" si="78"/>
        <v>ND</v>
      </c>
      <c r="K672" s="817" t="s">
        <v>3730</v>
      </c>
      <c r="L672" s="818">
        <v>45792</v>
      </c>
      <c r="M672" s="1039" t="s">
        <v>9281</v>
      </c>
      <c r="N672" s="844" t="s">
        <v>5539</v>
      </c>
      <c r="O672" s="818">
        <v>45797</v>
      </c>
      <c r="P672" s="822"/>
      <c r="Q672" s="817" t="s">
        <v>3748</v>
      </c>
      <c r="R672" s="818">
        <v>45800</v>
      </c>
      <c r="S672" s="1041" t="s">
        <v>9330</v>
      </c>
      <c r="T672" s="844"/>
      <c r="U672" s="844"/>
      <c r="V672" s="1043"/>
      <c r="W672" s="823" t="s">
        <v>3748</v>
      </c>
      <c r="X672" s="821">
        <v>45979</v>
      </c>
      <c r="Y672" s="218" t="s">
        <v>11347</v>
      </c>
      <c r="Z672" s="820"/>
      <c r="AA672" s="820"/>
      <c r="AC672" s="823"/>
      <c r="AD672" s="820"/>
      <c r="AE672" s="820"/>
      <c r="AF672" s="820"/>
      <c r="AG672" s="820"/>
      <c r="AH672" s="822"/>
      <c r="AI672" s="823"/>
      <c r="AJ672" s="820"/>
      <c r="AK672" s="820"/>
      <c r="AL672" s="820"/>
      <c r="AM672" s="820"/>
    </row>
    <row r="673" spans="1:48" s="731" customFormat="1" ht="15" x14ac:dyDescent="0.25">
      <c r="A673" s="948" t="s">
        <v>8263</v>
      </c>
      <c r="B673" s="844"/>
      <c r="C673" s="844"/>
      <c r="D673" s="820" t="s">
        <v>9264</v>
      </c>
      <c r="E673" s="812" t="s">
        <v>9234</v>
      </c>
      <c r="F673" s="1035">
        <f t="shared" si="81"/>
        <v>45979</v>
      </c>
      <c r="G673" s="1036" t="str">
        <f t="shared" si="75"/>
        <v>A</v>
      </c>
      <c r="H673" s="1037" t="str">
        <f t="shared" si="76"/>
        <v>MR_DER-1376_25</v>
      </c>
      <c r="I673" s="1038" t="str">
        <f t="shared" si="77"/>
        <v>ND</v>
      </c>
      <c r="J673" s="1038" t="str">
        <f t="shared" si="78"/>
        <v>ND</v>
      </c>
      <c r="K673" s="817" t="s">
        <v>3730</v>
      </c>
      <c r="L673" s="818">
        <v>45792</v>
      </c>
      <c r="M673" s="1039" t="s">
        <v>9281</v>
      </c>
      <c r="N673" s="844" t="s">
        <v>5539</v>
      </c>
      <c r="O673" s="818">
        <v>45797</v>
      </c>
      <c r="P673" s="822"/>
      <c r="Q673" s="817" t="s">
        <v>3748</v>
      </c>
      <c r="R673" s="818">
        <v>45800</v>
      </c>
      <c r="S673" s="1041" t="s">
        <v>9330</v>
      </c>
      <c r="T673" s="844"/>
      <c r="U673" s="844"/>
      <c r="V673" s="1043"/>
      <c r="W673" s="823" t="s">
        <v>3748</v>
      </c>
      <c r="X673" s="821">
        <v>45979</v>
      </c>
      <c r="Y673" s="218" t="s">
        <v>11347</v>
      </c>
      <c r="Z673" s="820"/>
      <c r="AA673" s="820"/>
      <c r="AC673" s="823"/>
      <c r="AD673" s="820"/>
      <c r="AE673" s="820"/>
      <c r="AF673" s="820"/>
      <c r="AG673" s="820"/>
      <c r="AH673" s="822"/>
      <c r="AI673" s="823"/>
      <c r="AJ673" s="820"/>
      <c r="AK673" s="820"/>
      <c r="AL673" s="820"/>
      <c r="AM673" s="820"/>
    </row>
    <row r="674" spans="1:48" s="731" customFormat="1" ht="15" x14ac:dyDescent="0.25">
      <c r="A674" s="948" t="s">
        <v>8263</v>
      </c>
      <c r="B674" s="844"/>
      <c r="C674" s="844"/>
      <c r="D674" s="820" t="s">
        <v>9265</v>
      </c>
      <c r="E674" s="812" t="s">
        <v>9235</v>
      </c>
      <c r="F674" s="1035">
        <f t="shared" si="81"/>
        <v>45979</v>
      </c>
      <c r="G674" s="1036" t="str">
        <f t="shared" si="75"/>
        <v>A</v>
      </c>
      <c r="H674" s="1037" t="str">
        <f t="shared" si="76"/>
        <v>MR_DER-1376_25</v>
      </c>
      <c r="I674" s="1038" t="str">
        <f t="shared" si="77"/>
        <v>ND</v>
      </c>
      <c r="J674" s="1038" t="str">
        <f t="shared" si="78"/>
        <v>ND</v>
      </c>
      <c r="K674" s="817" t="s">
        <v>3730</v>
      </c>
      <c r="L674" s="818">
        <v>45792</v>
      </c>
      <c r="M674" s="1039" t="s">
        <v>9281</v>
      </c>
      <c r="N674" s="844" t="s">
        <v>5539</v>
      </c>
      <c r="O674" s="818">
        <v>45797</v>
      </c>
      <c r="P674" s="822"/>
      <c r="Q674" s="817" t="s">
        <v>3748</v>
      </c>
      <c r="R674" s="818">
        <v>45800</v>
      </c>
      <c r="S674" s="1041" t="s">
        <v>9330</v>
      </c>
      <c r="T674" s="844"/>
      <c r="U674" s="844"/>
      <c r="V674" s="1043"/>
      <c r="W674" s="823" t="s">
        <v>3748</v>
      </c>
      <c r="X674" s="821">
        <v>45979</v>
      </c>
      <c r="Y674" s="218" t="s">
        <v>11347</v>
      </c>
      <c r="Z674" s="820"/>
      <c r="AA674" s="822"/>
      <c r="AC674" s="823"/>
      <c r="AD674" s="820"/>
      <c r="AF674" s="820"/>
      <c r="AG674" s="820"/>
      <c r="AH674" s="822"/>
      <c r="AI674" s="823"/>
      <c r="AJ674" s="820"/>
      <c r="AL674" s="820"/>
      <c r="AM674" s="820"/>
    </row>
    <row r="675" spans="1:48" s="731" customFormat="1" ht="15" x14ac:dyDescent="0.25">
      <c r="A675" s="948" t="s">
        <v>8263</v>
      </c>
      <c r="B675" s="844"/>
      <c r="C675" s="844"/>
      <c r="D675" s="820" t="s">
        <v>9266</v>
      </c>
      <c r="E675" s="812" t="s">
        <v>9236</v>
      </c>
      <c r="F675" s="1035">
        <f t="shared" si="81"/>
        <v>45979</v>
      </c>
      <c r="G675" s="1036" t="str">
        <f t="shared" si="75"/>
        <v>A</v>
      </c>
      <c r="H675" s="1037" t="str">
        <f t="shared" si="76"/>
        <v>MR_DER-1376_25</v>
      </c>
      <c r="I675" s="1038" t="str">
        <f t="shared" si="77"/>
        <v>ND</v>
      </c>
      <c r="J675" s="1038" t="str">
        <f t="shared" si="78"/>
        <v>ND</v>
      </c>
      <c r="K675" s="817" t="s">
        <v>3730</v>
      </c>
      <c r="L675" s="818">
        <v>45792</v>
      </c>
      <c r="M675" s="1039" t="s">
        <v>9281</v>
      </c>
      <c r="N675" s="844" t="s">
        <v>5539</v>
      </c>
      <c r="O675" s="818">
        <v>45797</v>
      </c>
      <c r="P675" s="822"/>
      <c r="Q675" s="817" t="s">
        <v>3748</v>
      </c>
      <c r="R675" s="818">
        <v>45800</v>
      </c>
      <c r="S675" s="1041" t="s">
        <v>9330</v>
      </c>
      <c r="T675" s="844"/>
      <c r="U675" s="844"/>
      <c r="V675" s="1043"/>
      <c r="W675" s="823" t="s">
        <v>3748</v>
      </c>
      <c r="X675" s="821">
        <v>45979</v>
      </c>
      <c r="Y675" s="218" t="s">
        <v>11347</v>
      </c>
      <c r="Z675" s="820"/>
      <c r="AA675" s="822"/>
      <c r="AC675" s="823"/>
      <c r="AD675" s="820"/>
      <c r="AE675" s="820"/>
      <c r="AF675" s="820"/>
      <c r="AG675" s="820"/>
      <c r="AH675" s="822"/>
      <c r="AI675" s="823"/>
      <c r="AJ675" s="820"/>
      <c r="AL675" s="820"/>
      <c r="AM675" s="820"/>
      <c r="AO675" s="823"/>
      <c r="AP675" s="820"/>
    </row>
    <row r="676" spans="1:48" s="731" customFormat="1" ht="15" x14ac:dyDescent="0.25">
      <c r="A676" s="948" t="s">
        <v>8263</v>
      </c>
      <c r="B676" s="844"/>
      <c r="C676" s="844"/>
      <c r="D676" s="820" t="s">
        <v>9134</v>
      </c>
      <c r="E676" s="812" t="s">
        <v>9237</v>
      </c>
      <c r="F676" s="1035">
        <f t="shared" si="81"/>
        <v>45979</v>
      </c>
      <c r="G676" s="1036" t="str">
        <f t="shared" si="75"/>
        <v>A</v>
      </c>
      <c r="H676" s="1037" t="str">
        <f t="shared" si="76"/>
        <v>MR_DER-1376_25</v>
      </c>
      <c r="I676" s="1038" t="str">
        <f t="shared" si="77"/>
        <v>ND</v>
      </c>
      <c r="J676" s="1038" t="str">
        <f t="shared" si="78"/>
        <v>ND</v>
      </c>
      <c r="K676" s="817" t="s">
        <v>3730</v>
      </c>
      <c r="L676" s="818">
        <v>45792</v>
      </c>
      <c r="M676" s="1039" t="s">
        <v>9281</v>
      </c>
      <c r="N676" s="844" t="s">
        <v>5539</v>
      </c>
      <c r="O676" s="818">
        <v>45797</v>
      </c>
      <c r="P676" s="822"/>
      <c r="Q676" s="817" t="s">
        <v>3748</v>
      </c>
      <c r="R676" s="818">
        <v>45800</v>
      </c>
      <c r="S676" s="1041" t="s">
        <v>9330</v>
      </c>
      <c r="T676" s="844"/>
      <c r="U676" s="844"/>
      <c r="V676" s="1043"/>
      <c r="W676" s="823" t="s">
        <v>3748</v>
      </c>
      <c r="X676" s="821">
        <v>45979</v>
      </c>
      <c r="Y676" s="218" t="s">
        <v>11347</v>
      </c>
      <c r="Z676" s="820"/>
      <c r="AA676" s="820"/>
      <c r="AC676" s="823"/>
      <c r="AD676" s="820"/>
      <c r="AE676" s="820"/>
      <c r="AF676" s="820"/>
      <c r="AG676" s="820"/>
      <c r="AH676" s="822"/>
      <c r="AI676" s="823"/>
      <c r="AJ676" s="820"/>
      <c r="AK676" s="820"/>
      <c r="AL676" s="820"/>
      <c r="AM676" s="820"/>
    </row>
    <row r="677" spans="1:48" s="731" customFormat="1" ht="15" x14ac:dyDescent="0.25">
      <c r="A677" s="948" t="s">
        <v>8263</v>
      </c>
      <c r="B677" s="844"/>
      <c r="C677" s="844"/>
      <c r="D677" s="820" t="s">
        <v>9267</v>
      </c>
      <c r="E677" s="812" t="s">
        <v>9238</v>
      </c>
      <c r="F677" s="1035">
        <f t="shared" si="81"/>
        <v>45979</v>
      </c>
      <c r="G677" s="1036" t="str">
        <f t="shared" si="75"/>
        <v>A</v>
      </c>
      <c r="H677" s="1037" t="str">
        <f t="shared" si="76"/>
        <v>MR_DER-1376_25</v>
      </c>
      <c r="I677" s="1038" t="str">
        <f t="shared" si="77"/>
        <v>ND</v>
      </c>
      <c r="J677" s="1038" t="str">
        <f t="shared" si="78"/>
        <v>ND</v>
      </c>
      <c r="K677" s="817" t="s">
        <v>3730</v>
      </c>
      <c r="L677" s="818">
        <v>45792</v>
      </c>
      <c r="M677" s="1039" t="s">
        <v>9281</v>
      </c>
      <c r="N677" s="844" t="s">
        <v>5539</v>
      </c>
      <c r="O677" s="818">
        <v>45797</v>
      </c>
      <c r="P677" s="822"/>
      <c r="Q677" s="817" t="s">
        <v>3748</v>
      </c>
      <c r="R677" s="818">
        <v>45800</v>
      </c>
      <c r="S677" s="1041" t="s">
        <v>9330</v>
      </c>
      <c r="T677" s="844"/>
      <c r="U677" s="844"/>
      <c r="V677" s="1043"/>
      <c r="W677" s="823" t="s">
        <v>3748</v>
      </c>
      <c r="X677" s="821">
        <v>45979</v>
      </c>
      <c r="Y677" s="218" t="s">
        <v>11347</v>
      </c>
      <c r="Z677" s="820"/>
      <c r="AA677" s="820"/>
      <c r="AC677" s="823"/>
      <c r="AD677" s="820"/>
      <c r="AF677" s="820"/>
      <c r="AG677" s="820"/>
      <c r="AI677" s="823"/>
      <c r="AJ677" s="820"/>
      <c r="AL677" s="820"/>
      <c r="AM677" s="820"/>
      <c r="AO677" s="823"/>
      <c r="AP677" s="820"/>
      <c r="AU677" s="823"/>
      <c r="AV677" s="820"/>
    </row>
    <row r="678" spans="1:48" s="731" customFormat="1" ht="15" x14ac:dyDescent="0.25">
      <c r="A678" s="948" t="s">
        <v>8263</v>
      </c>
      <c r="B678" s="844"/>
      <c r="C678" s="844"/>
      <c r="D678" s="820" t="s">
        <v>9268</v>
      </c>
      <c r="E678" s="812" t="s">
        <v>9239</v>
      </c>
      <c r="F678" s="1035">
        <f t="shared" si="81"/>
        <v>45979</v>
      </c>
      <c r="G678" s="1036" t="str">
        <f t="shared" si="75"/>
        <v>A</v>
      </c>
      <c r="H678" s="1037" t="str">
        <f t="shared" si="76"/>
        <v>MR_DER-1376_25</v>
      </c>
      <c r="I678" s="1038" t="str">
        <f t="shared" si="77"/>
        <v>ND</v>
      </c>
      <c r="J678" s="1038" t="str">
        <f t="shared" si="78"/>
        <v>ND</v>
      </c>
      <c r="K678" s="817" t="s">
        <v>3730</v>
      </c>
      <c r="L678" s="818">
        <v>45792</v>
      </c>
      <c r="M678" s="1039" t="s">
        <v>9281</v>
      </c>
      <c r="N678" s="844" t="s">
        <v>5536</v>
      </c>
      <c r="O678" s="818">
        <v>45797</v>
      </c>
      <c r="P678" s="822"/>
      <c r="Q678" s="817" t="s">
        <v>3765</v>
      </c>
      <c r="R678" s="818">
        <v>45800</v>
      </c>
      <c r="S678" s="1041" t="s">
        <v>9330</v>
      </c>
      <c r="T678" s="844"/>
      <c r="U678" s="844"/>
      <c r="V678" s="1043"/>
      <c r="W678" s="823" t="s">
        <v>3748</v>
      </c>
      <c r="X678" s="821">
        <v>45811</v>
      </c>
      <c r="Y678" s="218" t="s">
        <v>9562</v>
      </c>
      <c r="Z678" s="820"/>
      <c r="AA678" s="820"/>
      <c r="AC678" s="823" t="s">
        <v>3748</v>
      </c>
      <c r="AD678" s="821">
        <v>45979</v>
      </c>
      <c r="AE678" s="218" t="s">
        <v>11347</v>
      </c>
      <c r="AF678" s="820"/>
      <c r="AG678" s="820"/>
      <c r="AH678" s="822"/>
      <c r="AI678" s="823"/>
      <c r="AJ678" s="820"/>
      <c r="AL678" s="820"/>
      <c r="AM678" s="820"/>
      <c r="AO678" s="823"/>
      <c r="AP678" s="820"/>
    </row>
    <row r="679" spans="1:48" s="731" customFormat="1" ht="15" x14ac:dyDescent="0.25">
      <c r="A679" s="948" t="s">
        <v>8263</v>
      </c>
      <c r="B679" s="844"/>
      <c r="C679" s="844"/>
      <c r="D679" s="820" t="s">
        <v>9269</v>
      </c>
      <c r="E679" s="812" t="s">
        <v>9240</v>
      </c>
      <c r="F679" s="1035">
        <f t="shared" si="81"/>
        <v>45979</v>
      </c>
      <c r="G679" s="1036" t="str">
        <f t="shared" si="75"/>
        <v>A</v>
      </c>
      <c r="H679" s="1037" t="str">
        <f t="shared" si="76"/>
        <v>MR_DER-1376_25</v>
      </c>
      <c r="I679" s="1038" t="str">
        <f t="shared" si="77"/>
        <v>ND</v>
      </c>
      <c r="J679" s="1038" t="str">
        <f t="shared" si="78"/>
        <v>ND</v>
      </c>
      <c r="K679" s="817" t="s">
        <v>3730</v>
      </c>
      <c r="L679" s="818">
        <v>45792</v>
      </c>
      <c r="M679" s="1039" t="s">
        <v>9281</v>
      </c>
      <c r="N679" s="844" t="s">
        <v>5539</v>
      </c>
      <c r="O679" s="818">
        <v>45797</v>
      </c>
      <c r="P679" s="822"/>
      <c r="Q679" s="817" t="s">
        <v>3748</v>
      </c>
      <c r="R679" s="818">
        <v>45800</v>
      </c>
      <c r="S679" s="1041" t="s">
        <v>9330</v>
      </c>
      <c r="T679" s="844"/>
      <c r="U679" s="844"/>
      <c r="V679" s="1043"/>
      <c r="W679" s="823" t="s">
        <v>3748</v>
      </c>
      <c r="X679" s="821">
        <v>45979</v>
      </c>
      <c r="Y679" s="218" t="s">
        <v>11347</v>
      </c>
      <c r="Z679" s="820"/>
      <c r="AA679" s="820"/>
      <c r="AB679" s="822"/>
      <c r="AC679" s="823"/>
      <c r="AD679" s="820"/>
      <c r="AF679" s="820"/>
      <c r="AG679" s="820"/>
      <c r="AH679" s="822"/>
      <c r="AI679" s="823"/>
      <c r="AJ679" s="820"/>
      <c r="AL679" s="820"/>
      <c r="AM679" s="820"/>
    </row>
    <row r="680" spans="1:48" s="731" customFormat="1" ht="15" x14ac:dyDescent="0.25">
      <c r="A680" s="948" t="s">
        <v>8263</v>
      </c>
      <c r="B680" s="844"/>
      <c r="C680" s="844"/>
      <c r="D680" s="820" t="s">
        <v>9270</v>
      </c>
      <c r="E680" s="812" t="s">
        <v>9241</v>
      </c>
      <c r="F680" s="1035">
        <f t="shared" si="81"/>
        <v>45979</v>
      </c>
      <c r="G680" s="1036" t="str">
        <f t="shared" si="75"/>
        <v>A</v>
      </c>
      <c r="H680" s="1037" t="str">
        <f t="shared" si="76"/>
        <v>MR_DER-1376_25</v>
      </c>
      <c r="I680" s="1038" t="str">
        <f t="shared" si="77"/>
        <v>ND</v>
      </c>
      <c r="J680" s="1038" t="str">
        <f t="shared" si="78"/>
        <v>ND</v>
      </c>
      <c r="K680" s="817" t="s">
        <v>3730</v>
      </c>
      <c r="L680" s="818">
        <v>45792</v>
      </c>
      <c r="M680" s="1039" t="s">
        <v>9281</v>
      </c>
      <c r="N680" s="844" t="s">
        <v>5539</v>
      </c>
      <c r="O680" s="818">
        <v>45797</v>
      </c>
      <c r="P680" s="822"/>
      <c r="Q680" s="817" t="s">
        <v>3748</v>
      </c>
      <c r="R680" s="818">
        <v>45800</v>
      </c>
      <c r="S680" s="1041" t="s">
        <v>9330</v>
      </c>
      <c r="T680" s="844"/>
      <c r="U680" s="844"/>
      <c r="V680" s="1043"/>
      <c r="W680" s="823" t="s">
        <v>3748</v>
      </c>
      <c r="X680" s="821">
        <v>45979</v>
      </c>
      <c r="Y680" s="218" t="s">
        <v>11347</v>
      </c>
      <c r="Z680" s="820"/>
      <c r="AA680" s="820"/>
      <c r="AB680" s="822"/>
      <c r="AC680" s="823"/>
      <c r="AD680" s="820"/>
      <c r="AF680" s="820"/>
      <c r="AG680" s="820"/>
      <c r="AH680" s="822"/>
      <c r="AI680" s="823"/>
      <c r="AJ680" s="820"/>
      <c r="AL680" s="820"/>
      <c r="AM680" s="820"/>
    </row>
    <row r="681" spans="1:48" s="731" customFormat="1" ht="15" x14ac:dyDescent="0.25">
      <c r="A681" s="948" t="s">
        <v>8263</v>
      </c>
      <c r="B681" s="844"/>
      <c r="C681" s="844"/>
      <c r="D681" s="820" t="s">
        <v>9271</v>
      </c>
      <c r="E681" s="812" t="s">
        <v>9242</v>
      </c>
      <c r="F681" s="1035">
        <f t="shared" si="81"/>
        <v>45979</v>
      </c>
      <c r="G681" s="1036" t="str">
        <f t="shared" si="75"/>
        <v>A</v>
      </c>
      <c r="H681" s="1037" t="str">
        <f t="shared" si="76"/>
        <v>MR_DER-1376_25</v>
      </c>
      <c r="I681" s="1038" t="str">
        <f t="shared" si="77"/>
        <v>ND</v>
      </c>
      <c r="J681" s="1038" t="str">
        <f t="shared" si="78"/>
        <v>ND</v>
      </c>
      <c r="K681" s="817" t="s">
        <v>3730</v>
      </c>
      <c r="L681" s="818">
        <v>45792</v>
      </c>
      <c r="M681" s="1039" t="s">
        <v>9281</v>
      </c>
      <c r="N681" s="844" t="s">
        <v>5536</v>
      </c>
      <c r="O681" s="818">
        <v>45797</v>
      </c>
      <c r="P681" s="822"/>
      <c r="Q681" s="817" t="s">
        <v>3765</v>
      </c>
      <c r="R681" s="818">
        <v>45800</v>
      </c>
      <c r="S681" s="1041" t="s">
        <v>9330</v>
      </c>
      <c r="T681" s="844"/>
      <c r="U681" s="844"/>
      <c r="V681" s="1043"/>
      <c r="W681" s="823" t="s">
        <v>3748</v>
      </c>
      <c r="X681" s="821">
        <v>45811</v>
      </c>
      <c r="Y681" s="218" t="s">
        <v>9562</v>
      </c>
      <c r="Z681" s="820"/>
      <c r="AA681" s="820"/>
      <c r="AB681" s="822"/>
      <c r="AC681" s="823" t="s">
        <v>3748</v>
      </c>
      <c r="AD681" s="821">
        <v>45979</v>
      </c>
      <c r="AE681" s="218" t="s">
        <v>11347</v>
      </c>
      <c r="AF681" s="820"/>
      <c r="AG681" s="820"/>
      <c r="AH681" s="822"/>
      <c r="AI681" s="823"/>
      <c r="AJ681" s="820"/>
      <c r="AL681" s="820"/>
      <c r="AM681" s="820"/>
    </row>
    <row r="682" spans="1:48" s="731" customFormat="1" ht="15" x14ac:dyDescent="0.25">
      <c r="A682" s="948" t="s">
        <v>8263</v>
      </c>
      <c r="B682" s="844"/>
      <c r="C682" s="844"/>
      <c r="D682" s="820" t="s">
        <v>9272</v>
      </c>
      <c r="E682" s="812" t="s">
        <v>9243</v>
      </c>
      <c r="F682" s="1035">
        <f t="shared" si="81"/>
        <v>45979</v>
      </c>
      <c r="G682" s="1036" t="str">
        <f t="shared" si="75"/>
        <v>A</v>
      </c>
      <c r="H682" s="1037" t="str">
        <f t="shared" si="76"/>
        <v>MR_DER-1376_25</v>
      </c>
      <c r="I682" s="1038" t="str">
        <f t="shared" si="77"/>
        <v>ND</v>
      </c>
      <c r="J682" s="1038" t="str">
        <f t="shared" si="78"/>
        <v>ND</v>
      </c>
      <c r="K682" s="817" t="s">
        <v>3730</v>
      </c>
      <c r="L682" s="818">
        <v>45792</v>
      </c>
      <c r="M682" s="1039" t="s">
        <v>9281</v>
      </c>
      <c r="N682" s="844" t="s">
        <v>5536</v>
      </c>
      <c r="O682" s="818">
        <v>45797</v>
      </c>
      <c r="P682" s="822"/>
      <c r="Q682" s="817" t="s">
        <v>3765</v>
      </c>
      <c r="R682" s="818">
        <v>45800</v>
      </c>
      <c r="S682" s="1041" t="s">
        <v>9330</v>
      </c>
      <c r="T682" s="844"/>
      <c r="U682" s="844"/>
      <c r="V682" s="1043"/>
      <c r="W682" s="823" t="s">
        <v>3748</v>
      </c>
      <c r="X682" s="821">
        <v>45811</v>
      </c>
      <c r="Y682" s="218" t="s">
        <v>9562</v>
      </c>
      <c r="Z682" s="820"/>
      <c r="AA682" s="820"/>
      <c r="AB682" s="822"/>
      <c r="AC682" s="823" t="s">
        <v>3748</v>
      </c>
      <c r="AD682" s="821">
        <v>45979</v>
      </c>
      <c r="AE682" s="218" t="s">
        <v>11347</v>
      </c>
      <c r="AF682" s="820"/>
      <c r="AG682" s="820"/>
      <c r="AH682" s="822"/>
      <c r="AI682" s="823"/>
      <c r="AJ682" s="820"/>
      <c r="AL682" s="820"/>
      <c r="AM682" s="820"/>
    </row>
    <row r="683" spans="1:48" s="731" customFormat="1" ht="15" x14ac:dyDescent="0.25">
      <c r="A683" s="948" t="s">
        <v>8263</v>
      </c>
      <c r="B683" s="844"/>
      <c r="C683" s="844"/>
      <c r="D683" s="820" t="s">
        <v>9273</v>
      </c>
      <c r="E683" s="812" t="s">
        <v>9244</v>
      </c>
      <c r="F683" s="1035">
        <f t="shared" si="81"/>
        <v>45979</v>
      </c>
      <c r="G683" s="1036" t="str">
        <f t="shared" si="75"/>
        <v>A</v>
      </c>
      <c r="H683" s="1037" t="str">
        <f t="shared" si="76"/>
        <v>MR_DER-1376_25</v>
      </c>
      <c r="I683" s="1038" t="str">
        <f t="shared" si="77"/>
        <v>ND</v>
      </c>
      <c r="J683" s="1038" t="str">
        <f t="shared" si="78"/>
        <v>ND</v>
      </c>
      <c r="K683" s="817" t="s">
        <v>3730</v>
      </c>
      <c r="L683" s="818">
        <v>45792</v>
      </c>
      <c r="M683" s="1039" t="s">
        <v>9281</v>
      </c>
      <c r="N683" s="844" t="s">
        <v>5536</v>
      </c>
      <c r="O683" s="818">
        <v>45797</v>
      </c>
      <c r="P683" s="822"/>
      <c r="Q683" s="817" t="s">
        <v>3765</v>
      </c>
      <c r="R683" s="818">
        <v>45800</v>
      </c>
      <c r="S683" s="1041" t="s">
        <v>9330</v>
      </c>
      <c r="T683" s="844"/>
      <c r="U683" s="844"/>
      <c r="V683" s="1043"/>
      <c r="W683" s="823" t="s">
        <v>3748</v>
      </c>
      <c r="X683" s="821">
        <v>45811</v>
      </c>
      <c r="Y683" s="218" t="s">
        <v>9562</v>
      </c>
      <c r="Z683" s="820"/>
      <c r="AA683" s="820"/>
      <c r="AB683" s="822"/>
      <c r="AC683" s="823" t="s">
        <v>3748</v>
      </c>
      <c r="AD683" s="821">
        <v>45979</v>
      </c>
      <c r="AE683" s="218" t="s">
        <v>11347</v>
      </c>
      <c r="AF683" s="820"/>
      <c r="AG683" s="820"/>
      <c r="AH683" s="822"/>
      <c r="AI683" s="823"/>
      <c r="AJ683" s="820"/>
      <c r="AL683" s="820"/>
      <c r="AM683" s="820"/>
    </row>
    <row r="684" spans="1:48" s="731" customFormat="1" ht="15" x14ac:dyDescent="0.25">
      <c r="A684" s="948" t="s">
        <v>8263</v>
      </c>
      <c r="B684" s="844"/>
      <c r="C684" s="844"/>
      <c r="D684" s="820" t="s">
        <v>9274</v>
      </c>
      <c r="E684" s="812" t="s">
        <v>9245</v>
      </c>
      <c r="F684" s="1035">
        <f t="shared" si="81"/>
        <v>45979</v>
      </c>
      <c r="G684" s="1036" t="str">
        <f t="shared" si="75"/>
        <v>A</v>
      </c>
      <c r="H684" s="1037" t="str">
        <f t="shared" si="76"/>
        <v>MR_DER-1376_25</v>
      </c>
      <c r="I684" s="1038" t="str">
        <f t="shared" si="77"/>
        <v>ND</v>
      </c>
      <c r="J684" s="1038" t="str">
        <f t="shared" si="78"/>
        <v>ND</v>
      </c>
      <c r="K684" s="817" t="s">
        <v>3730</v>
      </c>
      <c r="L684" s="818">
        <v>45792</v>
      </c>
      <c r="M684" s="1039" t="s">
        <v>9281</v>
      </c>
      <c r="N684" s="844" t="s">
        <v>5536</v>
      </c>
      <c r="O684" s="818">
        <v>45797</v>
      </c>
      <c r="P684" s="822"/>
      <c r="Q684" s="817" t="s">
        <v>3765</v>
      </c>
      <c r="R684" s="818">
        <v>45800</v>
      </c>
      <c r="S684" s="1041" t="s">
        <v>9330</v>
      </c>
      <c r="T684" s="844"/>
      <c r="U684" s="844"/>
      <c r="V684" s="1043"/>
      <c r="W684" s="823" t="s">
        <v>3748</v>
      </c>
      <c r="X684" s="821">
        <v>45811</v>
      </c>
      <c r="Y684" s="218" t="s">
        <v>9562</v>
      </c>
      <c r="Z684" s="820"/>
      <c r="AA684" s="820"/>
      <c r="AB684" s="822"/>
      <c r="AC684" s="823" t="s">
        <v>3748</v>
      </c>
      <c r="AD684" s="821">
        <v>45979</v>
      </c>
      <c r="AE684" s="218" t="s">
        <v>11347</v>
      </c>
      <c r="AF684" s="820"/>
      <c r="AG684" s="820"/>
      <c r="AH684" s="822"/>
      <c r="AI684" s="823"/>
      <c r="AJ684" s="820"/>
      <c r="AL684" s="820"/>
      <c r="AM684" s="820"/>
    </row>
    <row r="685" spans="1:48" s="731" customFormat="1" ht="15" x14ac:dyDescent="0.25">
      <c r="A685" s="948" t="s">
        <v>8263</v>
      </c>
      <c r="B685" s="844"/>
      <c r="C685" s="844"/>
      <c r="D685" s="820" t="s">
        <v>9275</v>
      </c>
      <c r="E685" s="812" t="s">
        <v>9246</v>
      </c>
      <c r="F685" s="1035">
        <f t="shared" si="81"/>
        <v>45979</v>
      </c>
      <c r="G685" s="1036" t="str">
        <f t="shared" si="75"/>
        <v>A</v>
      </c>
      <c r="H685" s="1037" t="str">
        <f t="shared" si="76"/>
        <v>MR_DER-1376_25</v>
      </c>
      <c r="I685" s="1038" t="str">
        <f t="shared" si="77"/>
        <v>ND</v>
      </c>
      <c r="J685" s="1038" t="str">
        <f t="shared" si="78"/>
        <v>ND</v>
      </c>
      <c r="K685" s="817" t="s">
        <v>3730</v>
      </c>
      <c r="L685" s="818">
        <v>45792</v>
      </c>
      <c r="M685" s="1039" t="s">
        <v>9281</v>
      </c>
      <c r="N685" s="844" t="s">
        <v>5536</v>
      </c>
      <c r="O685" s="818">
        <v>45797</v>
      </c>
      <c r="P685" s="822"/>
      <c r="Q685" s="817" t="s">
        <v>3765</v>
      </c>
      <c r="R685" s="818">
        <v>45800</v>
      </c>
      <c r="S685" s="1041" t="s">
        <v>9330</v>
      </c>
      <c r="T685" s="844"/>
      <c r="U685" s="844"/>
      <c r="V685" s="1043"/>
      <c r="W685" s="823" t="s">
        <v>3748</v>
      </c>
      <c r="X685" s="821">
        <v>45811</v>
      </c>
      <c r="Y685" s="218" t="s">
        <v>9562</v>
      </c>
      <c r="Z685" s="820"/>
      <c r="AA685" s="820"/>
      <c r="AB685" s="822"/>
      <c r="AC685" s="823" t="s">
        <v>3748</v>
      </c>
      <c r="AD685" s="821">
        <v>45979</v>
      </c>
      <c r="AE685" s="218" t="s">
        <v>11347</v>
      </c>
      <c r="AF685" s="820"/>
      <c r="AG685" s="820"/>
      <c r="AH685" s="822"/>
      <c r="AI685" s="823"/>
      <c r="AJ685" s="820"/>
      <c r="AL685" s="820"/>
      <c r="AM685" s="820"/>
    </row>
    <row r="686" spans="1:48" s="731" customFormat="1" ht="15" x14ac:dyDescent="0.25">
      <c r="A686" s="948" t="s">
        <v>8263</v>
      </c>
      <c r="B686" s="844"/>
      <c r="C686" s="844"/>
      <c r="D686" s="820" t="s">
        <v>9276</v>
      </c>
      <c r="E686" s="812" t="s">
        <v>9247</v>
      </c>
      <c r="F686" s="1035">
        <f t="shared" si="81"/>
        <v>45979</v>
      </c>
      <c r="G686" s="1036" t="str">
        <f t="shared" si="75"/>
        <v>A</v>
      </c>
      <c r="H686" s="1037" t="str">
        <f t="shared" si="76"/>
        <v>MR_DER-1376_25</v>
      </c>
      <c r="I686" s="1038" t="str">
        <f t="shared" si="77"/>
        <v>ND</v>
      </c>
      <c r="J686" s="1038" t="str">
        <f t="shared" si="78"/>
        <v>ND</v>
      </c>
      <c r="K686" s="817" t="s">
        <v>3730</v>
      </c>
      <c r="L686" s="818">
        <v>45792</v>
      </c>
      <c r="M686" s="1039" t="s">
        <v>9281</v>
      </c>
      <c r="N686" s="844" t="s">
        <v>5536</v>
      </c>
      <c r="O686" s="818">
        <v>45797</v>
      </c>
      <c r="P686" s="822"/>
      <c r="Q686" s="817" t="s">
        <v>3765</v>
      </c>
      <c r="R686" s="818">
        <v>45800</v>
      </c>
      <c r="S686" s="1041" t="s">
        <v>9330</v>
      </c>
      <c r="T686" s="844"/>
      <c r="U686" s="844"/>
      <c r="V686" s="1043"/>
      <c r="W686" s="823" t="s">
        <v>3748</v>
      </c>
      <c r="X686" s="821">
        <v>45811</v>
      </c>
      <c r="Y686" s="218" t="s">
        <v>9562</v>
      </c>
      <c r="Z686" s="820"/>
      <c r="AA686" s="820"/>
      <c r="AB686" s="822"/>
      <c r="AC686" s="823" t="s">
        <v>3748</v>
      </c>
      <c r="AD686" s="821">
        <v>45979</v>
      </c>
      <c r="AE686" s="218" t="s">
        <v>11347</v>
      </c>
      <c r="AF686" s="820"/>
      <c r="AG686" s="820"/>
      <c r="AH686" s="822"/>
      <c r="AI686" s="823"/>
      <c r="AJ686" s="820"/>
      <c r="AL686" s="820"/>
      <c r="AM686" s="820"/>
    </row>
    <row r="687" spans="1:48" s="731" customFormat="1" ht="15" x14ac:dyDescent="0.25">
      <c r="A687" s="948" t="s">
        <v>8263</v>
      </c>
      <c r="B687" s="844"/>
      <c r="C687" s="844"/>
      <c r="D687" s="820" t="s">
        <v>9277</v>
      </c>
      <c r="E687" s="812" t="s">
        <v>9248</v>
      </c>
      <c r="F687" s="1035">
        <f t="shared" si="81"/>
        <v>45979</v>
      </c>
      <c r="G687" s="1036" t="str">
        <f t="shared" si="75"/>
        <v>A</v>
      </c>
      <c r="H687" s="1037" t="str">
        <f t="shared" si="76"/>
        <v>MR_DER-1376_25</v>
      </c>
      <c r="I687" s="1038" t="str">
        <f t="shared" si="77"/>
        <v>ND</v>
      </c>
      <c r="J687" s="1038" t="str">
        <f t="shared" si="78"/>
        <v>ND</v>
      </c>
      <c r="K687" s="817" t="s">
        <v>3730</v>
      </c>
      <c r="L687" s="818">
        <v>45792</v>
      </c>
      <c r="M687" s="1039" t="s">
        <v>9281</v>
      </c>
      <c r="N687" s="844" t="s">
        <v>5539</v>
      </c>
      <c r="O687" s="818">
        <v>45797</v>
      </c>
      <c r="P687" s="822"/>
      <c r="Q687" s="817" t="s">
        <v>3748</v>
      </c>
      <c r="R687" s="818">
        <v>45800</v>
      </c>
      <c r="S687" s="1041" t="s">
        <v>9330</v>
      </c>
      <c r="T687" s="844"/>
      <c r="U687" s="844"/>
      <c r="V687" s="1043"/>
      <c r="W687" s="823" t="s">
        <v>3748</v>
      </c>
      <c r="X687" s="821">
        <v>45979</v>
      </c>
      <c r="Y687" s="218" t="s">
        <v>11347</v>
      </c>
      <c r="Z687" s="820"/>
      <c r="AA687" s="820"/>
      <c r="AB687" s="822"/>
      <c r="AC687" s="823"/>
      <c r="AD687" s="820"/>
      <c r="AF687" s="820"/>
      <c r="AG687" s="820"/>
      <c r="AH687" s="822"/>
      <c r="AI687" s="823"/>
      <c r="AJ687" s="820"/>
      <c r="AK687" s="820"/>
      <c r="AL687" s="820"/>
      <c r="AM687" s="820"/>
    </row>
    <row r="688" spans="1:48" s="731" customFormat="1" ht="15" x14ac:dyDescent="0.25">
      <c r="A688" s="948" t="s">
        <v>8263</v>
      </c>
      <c r="B688" s="844"/>
      <c r="C688" s="844"/>
      <c r="D688" s="820" t="s">
        <v>9278</v>
      </c>
      <c r="E688" s="812" t="s">
        <v>9249</v>
      </c>
      <c r="F688" s="1035">
        <f t="shared" si="81"/>
        <v>45979</v>
      </c>
      <c r="G688" s="1036" t="str">
        <f t="shared" si="75"/>
        <v>A</v>
      </c>
      <c r="H688" s="1037" t="str">
        <f t="shared" si="76"/>
        <v>MR_DER-1376_25</v>
      </c>
      <c r="I688" s="1038" t="str">
        <f t="shared" si="77"/>
        <v>ND</v>
      </c>
      <c r="J688" s="1038" t="str">
        <f t="shared" si="78"/>
        <v>ND</v>
      </c>
      <c r="K688" s="817" t="s">
        <v>3730</v>
      </c>
      <c r="L688" s="818">
        <v>45792</v>
      </c>
      <c r="M688" s="1039" t="s">
        <v>9281</v>
      </c>
      <c r="N688" s="844" t="s">
        <v>5539</v>
      </c>
      <c r="O688" s="818">
        <v>45797</v>
      </c>
      <c r="P688" s="822"/>
      <c r="Q688" s="817" t="s">
        <v>3748</v>
      </c>
      <c r="R688" s="818">
        <v>45800</v>
      </c>
      <c r="S688" s="1041" t="s">
        <v>9330</v>
      </c>
      <c r="T688" s="844"/>
      <c r="U688" s="844"/>
      <c r="V688" s="1043"/>
      <c r="W688" s="823" t="s">
        <v>3748</v>
      </c>
      <c r="X688" s="821">
        <v>45979</v>
      </c>
      <c r="Y688" s="218" t="s">
        <v>11347</v>
      </c>
      <c r="Z688" s="820"/>
      <c r="AA688" s="820"/>
      <c r="AB688" s="822"/>
      <c r="AC688" s="823"/>
      <c r="AD688" s="820"/>
      <c r="AF688" s="820"/>
      <c r="AG688" s="820"/>
      <c r="AH688" s="822"/>
      <c r="AI688" s="823"/>
      <c r="AJ688" s="820"/>
      <c r="AK688" s="820"/>
      <c r="AL688" s="820"/>
      <c r="AM688" s="820"/>
    </row>
    <row r="689" spans="1:42" s="731" customFormat="1" ht="15" x14ac:dyDescent="0.25">
      <c r="A689" s="948" t="s">
        <v>8263</v>
      </c>
      <c r="B689" s="844"/>
      <c r="C689" s="844"/>
      <c r="D689" s="820" t="s">
        <v>9279</v>
      </c>
      <c r="E689" s="812" t="s">
        <v>9250</v>
      </c>
      <c r="F689" s="1035">
        <f>IF(L689&lt;&gt;0,MAX(L689,R689,X689,AD689,AJ689),"NE")</f>
        <v>45979</v>
      </c>
      <c r="G689" s="1036" t="str">
        <f t="shared" si="75"/>
        <v>B</v>
      </c>
      <c r="H689" s="1037" t="str">
        <f t="shared" si="76"/>
        <v>MR_DER-1376_25</v>
      </c>
      <c r="I689" s="1038" t="str">
        <f t="shared" si="77"/>
        <v>ND</v>
      </c>
      <c r="J689" s="1038" t="str">
        <f t="shared" si="78"/>
        <v>ND</v>
      </c>
      <c r="K689" s="817" t="s">
        <v>3730</v>
      </c>
      <c r="L689" s="818">
        <v>45792</v>
      </c>
      <c r="M689" s="1039" t="s">
        <v>9281</v>
      </c>
      <c r="N689" s="844" t="s">
        <v>5539</v>
      </c>
      <c r="O689" s="818">
        <v>45797</v>
      </c>
      <c r="P689" s="822"/>
      <c r="Q689" s="817" t="s">
        <v>3748</v>
      </c>
      <c r="R689" s="818">
        <v>45800</v>
      </c>
      <c r="S689" s="1041" t="s">
        <v>9330</v>
      </c>
      <c r="T689" s="844"/>
      <c r="U689" s="844"/>
      <c r="V689" s="1043"/>
      <c r="W689" s="823" t="s">
        <v>5626</v>
      </c>
      <c r="X689" s="821">
        <v>45867</v>
      </c>
      <c r="Y689" s="218" t="s">
        <v>9688</v>
      </c>
      <c r="Z689" s="820"/>
      <c r="AA689" s="820"/>
      <c r="AB689" s="822"/>
      <c r="AC689" s="856" t="s">
        <v>5811</v>
      </c>
      <c r="AD689" s="852">
        <v>45884</v>
      </c>
      <c r="AE689" s="218" t="s">
        <v>9781</v>
      </c>
      <c r="AF689" s="820"/>
      <c r="AG689" s="820"/>
      <c r="AH689" s="822"/>
      <c r="AI689" s="823" t="s">
        <v>5811</v>
      </c>
      <c r="AJ689" s="821">
        <v>45979</v>
      </c>
      <c r="AK689" s="1316" t="s">
        <v>11347</v>
      </c>
      <c r="AL689" s="820"/>
      <c r="AM689" s="820"/>
    </row>
    <row r="690" spans="1:42" s="731" customFormat="1" ht="15" x14ac:dyDescent="0.25">
      <c r="A690" s="948" t="s">
        <v>8263</v>
      </c>
      <c r="B690" s="844"/>
      <c r="C690" s="844"/>
      <c r="D690" s="820" t="s">
        <v>9362</v>
      </c>
      <c r="E690" s="812" t="s">
        <v>9331</v>
      </c>
      <c r="F690" s="1035">
        <f t="shared" ref="F690:F697" si="82">IF(L690&lt;&gt;0,MAX(L690,R690,X690,AD690),"NE")</f>
        <v>45979</v>
      </c>
      <c r="G690" s="1036" t="str">
        <f t="shared" si="75"/>
        <v>A</v>
      </c>
      <c r="H690" s="1037" t="str">
        <f t="shared" si="76"/>
        <v>MR_DER-1376_25</v>
      </c>
      <c r="I690" s="1038" t="str">
        <f t="shared" si="77"/>
        <v>ND</v>
      </c>
      <c r="J690" s="1038" t="str">
        <f t="shared" si="78"/>
        <v>ND</v>
      </c>
      <c r="K690" s="817" t="s">
        <v>3730</v>
      </c>
      <c r="L690" s="818">
        <v>45800</v>
      </c>
      <c r="M690" s="1039" t="s">
        <v>9332</v>
      </c>
      <c r="N690" s="844" t="s">
        <v>5539</v>
      </c>
      <c r="O690" s="818">
        <v>45810</v>
      </c>
      <c r="P690" s="822"/>
      <c r="Q690" s="817" t="s">
        <v>3748</v>
      </c>
      <c r="R690" s="818">
        <v>45811</v>
      </c>
      <c r="S690" s="218" t="s">
        <v>9563</v>
      </c>
      <c r="T690" s="844"/>
      <c r="U690" s="844"/>
      <c r="V690" s="1043"/>
      <c r="W690" s="823" t="s">
        <v>3748</v>
      </c>
      <c r="X690" s="821">
        <v>45979</v>
      </c>
      <c r="Y690" s="218" t="s">
        <v>11347</v>
      </c>
      <c r="Z690" s="820"/>
      <c r="AA690" s="820"/>
      <c r="AB690" s="822"/>
      <c r="AC690" s="823"/>
      <c r="AD690" s="820"/>
      <c r="AF690" s="820"/>
      <c r="AG690" s="820"/>
      <c r="AH690" s="822"/>
      <c r="AI690" s="823"/>
      <c r="AJ690" s="820"/>
      <c r="AK690" s="820"/>
      <c r="AL690" s="820"/>
      <c r="AM690" s="820"/>
    </row>
    <row r="691" spans="1:42" s="731" customFormat="1" ht="15" x14ac:dyDescent="0.25">
      <c r="A691" s="948" t="s">
        <v>8263</v>
      </c>
      <c r="B691" s="844"/>
      <c r="C691" s="844"/>
      <c r="D691" s="820" t="s">
        <v>9363</v>
      </c>
      <c r="E691" s="812" t="s">
        <v>9333</v>
      </c>
      <c r="F691" s="1035">
        <f t="shared" si="82"/>
        <v>45979</v>
      </c>
      <c r="G691" s="1036" t="str">
        <f t="shared" si="75"/>
        <v>A</v>
      </c>
      <c r="H691" s="1037" t="str">
        <f t="shared" si="76"/>
        <v>MR_DER-1376_25</v>
      </c>
      <c r="I691" s="1038" t="str">
        <f t="shared" si="77"/>
        <v>ND</v>
      </c>
      <c r="J691" s="1038" t="str">
        <f t="shared" si="78"/>
        <v>ND</v>
      </c>
      <c r="K691" s="817" t="s">
        <v>3730</v>
      </c>
      <c r="L691" s="818">
        <v>45800</v>
      </c>
      <c r="M691" s="1039" t="s">
        <v>9332</v>
      </c>
      <c r="N691" s="844" t="s">
        <v>5539</v>
      </c>
      <c r="O691" s="818">
        <v>45810</v>
      </c>
      <c r="P691" s="822"/>
      <c r="Q691" s="817" t="s">
        <v>3748</v>
      </c>
      <c r="R691" s="818">
        <v>45811</v>
      </c>
      <c r="S691" s="218" t="s">
        <v>9563</v>
      </c>
      <c r="T691" s="844"/>
      <c r="U691" s="844"/>
      <c r="V691" s="1043"/>
      <c r="W691" s="823" t="s">
        <v>3748</v>
      </c>
      <c r="X691" s="821">
        <v>45979</v>
      </c>
      <c r="Y691" s="218" t="s">
        <v>11347</v>
      </c>
      <c r="Z691" s="820"/>
      <c r="AA691" s="820"/>
      <c r="AB691" s="822"/>
      <c r="AC691" s="823"/>
      <c r="AD691" s="820"/>
      <c r="AF691" s="820"/>
      <c r="AG691" s="820"/>
      <c r="AH691" s="822"/>
      <c r="AI691" s="823"/>
      <c r="AJ691" s="820"/>
      <c r="AK691" s="820"/>
      <c r="AL691" s="820"/>
      <c r="AM691" s="820"/>
    </row>
    <row r="692" spans="1:42" s="731" customFormat="1" ht="15" x14ac:dyDescent="0.25">
      <c r="A692" s="948" t="s">
        <v>8263</v>
      </c>
      <c r="B692" s="844"/>
      <c r="C692" s="844"/>
      <c r="D692" s="820" t="s">
        <v>9364</v>
      </c>
      <c r="E692" s="812" t="s">
        <v>9334</v>
      </c>
      <c r="F692" s="1035">
        <f t="shared" si="82"/>
        <v>45979</v>
      </c>
      <c r="G692" s="1036" t="str">
        <f t="shared" si="75"/>
        <v>A</v>
      </c>
      <c r="H692" s="1037" t="str">
        <f t="shared" si="76"/>
        <v>MR_DER-1376_25</v>
      </c>
      <c r="I692" s="1038" t="str">
        <f t="shared" si="77"/>
        <v>ND</v>
      </c>
      <c r="J692" s="1038" t="str">
        <f t="shared" si="78"/>
        <v>ND</v>
      </c>
      <c r="K692" s="817" t="s">
        <v>3730</v>
      </c>
      <c r="L692" s="818">
        <v>45800</v>
      </c>
      <c r="M692" s="1039" t="s">
        <v>9332</v>
      </c>
      <c r="N692" s="844" t="s">
        <v>5539</v>
      </c>
      <c r="O692" s="818">
        <v>45810</v>
      </c>
      <c r="P692" s="822"/>
      <c r="Q692" s="817" t="s">
        <v>3748</v>
      </c>
      <c r="R692" s="818">
        <v>45811</v>
      </c>
      <c r="S692" s="218" t="s">
        <v>9563</v>
      </c>
      <c r="T692" s="844"/>
      <c r="U692" s="844"/>
      <c r="V692" s="1043"/>
      <c r="W692" s="823" t="s">
        <v>3748</v>
      </c>
      <c r="X692" s="821">
        <v>45979</v>
      </c>
      <c r="Y692" s="218" t="s">
        <v>11347</v>
      </c>
      <c r="Z692" s="820"/>
      <c r="AA692" s="820"/>
      <c r="AB692" s="822"/>
      <c r="AC692" s="823"/>
      <c r="AD692" s="820"/>
      <c r="AF692" s="820"/>
      <c r="AG692" s="820"/>
      <c r="AH692" s="822"/>
      <c r="AI692" s="823"/>
      <c r="AJ692" s="820"/>
      <c r="AK692" s="820"/>
      <c r="AL692" s="820"/>
      <c r="AM692" s="820"/>
    </row>
    <row r="693" spans="1:42" s="731" customFormat="1" ht="15" x14ac:dyDescent="0.25">
      <c r="A693" s="948" t="s">
        <v>8263</v>
      </c>
      <c r="B693" s="844"/>
      <c r="C693" s="844"/>
      <c r="D693" s="820" t="s">
        <v>9365</v>
      </c>
      <c r="E693" s="812" t="s">
        <v>9335</v>
      </c>
      <c r="F693" s="1035">
        <f t="shared" si="82"/>
        <v>45979</v>
      </c>
      <c r="G693" s="1036" t="str">
        <f t="shared" si="75"/>
        <v>A</v>
      </c>
      <c r="H693" s="1037" t="str">
        <f t="shared" si="76"/>
        <v>MR_DER-1376_25</v>
      </c>
      <c r="I693" s="1038" t="str">
        <f t="shared" si="77"/>
        <v>ND</v>
      </c>
      <c r="J693" s="1038" t="str">
        <f t="shared" si="78"/>
        <v>ND</v>
      </c>
      <c r="K693" s="817" t="s">
        <v>3730</v>
      </c>
      <c r="L693" s="818">
        <v>45800</v>
      </c>
      <c r="M693" s="1039" t="s">
        <v>9332</v>
      </c>
      <c r="N693" s="844" t="s">
        <v>5539</v>
      </c>
      <c r="O693" s="818">
        <v>45810</v>
      </c>
      <c r="P693" s="822"/>
      <c r="Q693" s="817" t="s">
        <v>3748</v>
      </c>
      <c r="R693" s="818">
        <v>45811</v>
      </c>
      <c r="S693" s="218" t="s">
        <v>9563</v>
      </c>
      <c r="T693" s="844"/>
      <c r="U693" s="844"/>
      <c r="V693" s="1043"/>
      <c r="W693" s="823" t="s">
        <v>3748</v>
      </c>
      <c r="X693" s="821">
        <v>45979</v>
      </c>
      <c r="Y693" s="218" t="s">
        <v>11347</v>
      </c>
      <c r="Z693" s="820"/>
      <c r="AA693" s="820"/>
      <c r="AB693" s="822"/>
      <c r="AC693" s="823"/>
      <c r="AD693" s="820"/>
      <c r="AE693" s="820"/>
      <c r="AF693" s="820"/>
      <c r="AG693" s="820"/>
      <c r="AH693" s="822"/>
      <c r="AI693" s="823"/>
      <c r="AJ693" s="820"/>
      <c r="AK693" s="820"/>
      <c r="AL693" s="820"/>
      <c r="AM693" s="820"/>
    </row>
    <row r="694" spans="1:42" s="731" customFormat="1" ht="15" x14ac:dyDescent="0.25">
      <c r="A694" s="948" t="s">
        <v>8263</v>
      </c>
      <c r="B694" s="844"/>
      <c r="C694" s="844"/>
      <c r="D694" s="820" t="s">
        <v>9366</v>
      </c>
      <c r="E694" s="812" t="s">
        <v>9336</v>
      </c>
      <c r="F694" s="1035">
        <f t="shared" si="82"/>
        <v>45979</v>
      </c>
      <c r="G694" s="1036" t="str">
        <f t="shared" si="75"/>
        <v>A</v>
      </c>
      <c r="H694" s="1037" t="str">
        <f t="shared" si="76"/>
        <v>MR_DER-1376_25</v>
      </c>
      <c r="I694" s="1038" t="str">
        <f t="shared" si="77"/>
        <v>ND</v>
      </c>
      <c r="J694" s="1038" t="str">
        <f t="shared" si="78"/>
        <v>ND</v>
      </c>
      <c r="K694" s="817" t="s">
        <v>3730</v>
      </c>
      <c r="L694" s="818">
        <v>45800</v>
      </c>
      <c r="M694" s="1039" t="s">
        <v>9332</v>
      </c>
      <c r="N694" s="844" t="s">
        <v>5539</v>
      </c>
      <c r="O694" s="818">
        <v>45810</v>
      </c>
      <c r="P694" s="822"/>
      <c r="Q694" s="817" t="s">
        <v>3748</v>
      </c>
      <c r="R694" s="818">
        <v>45811</v>
      </c>
      <c r="S694" s="218" t="s">
        <v>9563</v>
      </c>
      <c r="T694" s="844"/>
      <c r="U694" s="844"/>
      <c r="V694" s="1043"/>
      <c r="W694" s="823" t="s">
        <v>3748</v>
      </c>
      <c r="X694" s="821">
        <v>45979</v>
      </c>
      <c r="Y694" s="218" t="s">
        <v>11347</v>
      </c>
      <c r="Z694" s="820"/>
      <c r="AA694" s="820"/>
      <c r="AB694" s="822"/>
      <c r="AC694" s="823"/>
      <c r="AD694" s="820"/>
      <c r="AE694" s="820"/>
      <c r="AF694" s="820"/>
      <c r="AG694" s="820"/>
      <c r="AH694" s="822"/>
      <c r="AI694" s="823"/>
      <c r="AJ694" s="820"/>
      <c r="AK694" s="820"/>
      <c r="AL694" s="820"/>
      <c r="AM694" s="820"/>
    </row>
    <row r="695" spans="1:42" s="731" customFormat="1" ht="15" x14ac:dyDescent="0.25">
      <c r="A695" s="948" t="s">
        <v>8263</v>
      </c>
      <c r="B695" s="844"/>
      <c r="C695" s="844"/>
      <c r="D695" s="820" t="s">
        <v>9367</v>
      </c>
      <c r="E695" s="812" t="s">
        <v>9337</v>
      </c>
      <c r="F695" s="1035">
        <f t="shared" si="82"/>
        <v>45979</v>
      </c>
      <c r="G695" s="1036" t="str">
        <f t="shared" si="75"/>
        <v>A</v>
      </c>
      <c r="H695" s="1037" t="str">
        <f t="shared" si="76"/>
        <v>MR_DER-1376_25</v>
      </c>
      <c r="I695" s="1038" t="str">
        <f t="shared" si="77"/>
        <v>ND</v>
      </c>
      <c r="J695" s="1038" t="str">
        <f t="shared" si="78"/>
        <v>ND</v>
      </c>
      <c r="K695" s="817" t="s">
        <v>3730</v>
      </c>
      <c r="L695" s="818">
        <v>45800</v>
      </c>
      <c r="M695" s="1039" t="s">
        <v>9332</v>
      </c>
      <c r="N695" s="844" t="s">
        <v>5539</v>
      </c>
      <c r="O695" s="818">
        <v>45810</v>
      </c>
      <c r="P695" s="822"/>
      <c r="Q695" s="817" t="s">
        <v>3748</v>
      </c>
      <c r="R695" s="818">
        <v>45811</v>
      </c>
      <c r="S695" s="218" t="s">
        <v>9563</v>
      </c>
      <c r="T695" s="844"/>
      <c r="U695" s="844"/>
      <c r="V695" s="1043"/>
      <c r="W695" s="823" t="s">
        <v>3748</v>
      </c>
      <c r="X695" s="821">
        <v>45979</v>
      </c>
      <c r="Y695" s="218" t="s">
        <v>11347</v>
      </c>
      <c r="Z695" s="820"/>
      <c r="AA695" s="820"/>
      <c r="AB695" s="822"/>
      <c r="AC695" s="823"/>
      <c r="AD695" s="820"/>
      <c r="AE695" s="820"/>
      <c r="AF695" s="820"/>
      <c r="AG695" s="820"/>
      <c r="AH695" s="822"/>
      <c r="AI695" s="823"/>
      <c r="AJ695" s="820"/>
      <c r="AK695" s="820"/>
      <c r="AL695" s="820"/>
      <c r="AM695" s="820"/>
    </row>
    <row r="696" spans="1:42" s="731" customFormat="1" ht="15" x14ac:dyDescent="0.25">
      <c r="A696" s="948" t="s">
        <v>8263</v>
      </c>
      <c r="B696" s="844"/>
      <c r="C696" s="844"/>
      <c r="D696" s="820" t="s">
        <v>9368</v>
      </c>
      <c r="E696" s="812" t="s">
        <v>9338</v>
      </c>
      <c r="F696" s="1035">
        <f t="shared" si="82"/>
        <v>45979</v>
      </c>
      <c r="G696" s="1036" t="str">
        <f t="shared" si="75"/>
        <v>A</v>
      </c>
      <c r="H696" s="1037" t="str">
        <f t="shared" si="76"/>
        <v>MR_DER-1376_25</v>
      </c>
      <c r="I696" s="1038" t="str">
        <f t="shared" si="77"/>
        <v>ND</v>
      </c>
      <c r="J696" s="1038" t="str">
        <f t="shared" si="78"/>
        <v>ND</v>
      </c>
      <c r="K696" s="817" t="s">
        <v>3730</v>
      </c>
      <c r="L696" s="818">
        <v>45800</v>
      </c>
      <c r="M696" s="1039" t="s">
        <v>9332</v>
      </c>
      <c r="N696" s="844" t="s">
        <v>5539</v>
      </c>
      <c r="O696" s="818">
        <v>45810</v>
      </c>
      <c r="P696" s="822"/>
      <c r="Q696" s="817" t="s">
        <v>3748</v>
      </c>
      <c r="R696" s="818">
        <v>45811</v>
      </c>
      <c r="S696" s="218" t="s">
        <v>9563</v>
      </c>
      <c r="T696" s="844"/>
      <c r="U696" s="844"/>
      <c r="V696" s="1043"/>
      <c r="W696" s="823" t="s">
        <v>3748</v>
      </c>
      <c r="X696" s="821">
        <v>45979</v>
      </c>
      <c r="Y696" s="218" t="s">
        <v>11347</v>
      </c>
      <c r="Z696" s="820"/>
      <c r="AA696" s="820"/>
      <c r="AB696" s="822"/>
      <c r="AC696" s="823"/>
      <c r="AD696" s="820"/>
      <c r="AE696" s="820"/>
      <c r="AF696" s="820"/>
      <c r="AG696" s="820"/>
      <c r="AH696" s="822"/>
      <c r="AI696" s="823"/>
      <c r="AJ696" s="820"/>
      <c r="AK696" s="820"/>
      <c r="AL696" s="820"/>
      <c r="AM696" s="820"/>
    </row>
    <row r="697" spans="1:42" s="731" customFormat="1" ht="15" x14ac:dyDescent="0.25">
      <c r="A697" s="948" t="s">
        <v>8263</v>
      </c>
      <c r="B697" s="844"/>
      <c r="C697" s="844"/>
      <c r="D697" s="820" t="s">
        <v>9369</v>
      </c>
      <c r="E697" s="812" t="s">
        <v>9339</v>
      </c>
      <c r="F697" s="1035">
        <f t="shared" si="82"/>
        <v>45979</v>
      </c>
      <c r="G697" s="1036" t="str">
        <f t="shared" si="75"/>
        <v>A</v>
      </c>
      <c r="H697" s="1037" t="str">
        <f t="shared" si="76"/>
        <v>MR_DER-1376_25</v>
      </c>
      <c r="I697" s="1038" t="str">
        <f t="shared" si="77"/>
        <v>ND</v>
      </c>
      <c r="J697" s="1038" t="str">
        <f t="shared" si="78"/>
        <v>ND</v>
      </c>
      <c r="K697" s="817" t="s">
        <v>3730</v>
      </c>
      <c r="L697" s="818">
        <v>45800</v>
      </c>
      <c r="M697" s="1039" t="s">
        <v>9332</v>
      </c>
      <c r="N697" s="844" t="s">
        <v>5539</v>
      </c>
      <c r="O697" s="818">
        <v>45810</v>
      </c>
      <c r="P697" s="822"/>
      <c r="Q697" s="817" t="s">
        <v>3748</v>
      </c>
      <c r="R697" s="818">
        <v>45811</v>
      </c>
      <c r="S697" s="218" t="s">
        <v>9563</v>
      </c>
      <c r="T697" s="844"/>
      <c r="U697" s="844"/>
      <c r="V697" s="1043"/>
      <c r="W697" s="823" t="s">
        <v>3748</v>
      </c>
      <c r="X697" s="821">
        <v>45979</v>
      </c>
      <c r="Y697" s="218" t="s">
        <v>11347</v>
      </c>
      <c r="Z697" s="820"/>
      <c r="AA697" s="820"/>
      <c r="AB697" s="822"/>
      <c r="AC697" s="823"/>
      <c r="AD697" s="820"/>
      <c r="AE697" s="820"/>
      <c r="AF697" s="820"/>
      <c r="AG697" s="820"/>
      <c r="AH697" s="822"/>
      <c r="AI697" s="823"/>
      <c r="AJ697" s="820"/>
      <c r="AK697" s="820"/>
      <c r="AL697" s="820"/>
      <c r="AM697" s="820"/>
    </row>
    <row r="698" spans="1:42" s="731" customFormat="1" ht="15" x14ac:dyDescent="0.25">
      <c r="A698" s="948" t="s">
        <v>8263</v>
      </c>
      <c r="B698" s="844"/>
      <c r="C698" s="844"/>
      <c r="D698" s="820" t="s">
        <v>9370</v>
      </c>
      <c r="E698" s="812" t="s">
        <v>9340</v>
      </c>
      <c r="F698" s="1035">
        <f>IF(L698&lt;&gt;0,MAX(L698,R698,X698,AD698,AJ698),"NE")</f>
        <v>45979</v>
      </c>
      <c r="G698" s="1036" t="str">
        <f t="shared" ref="G698:G761" si="83">IF($F698="","",INDEX($K698:$FI698,1,MATCH($F698,$K698:$FI698,)-1))</f>
        <v>B</v>
      </c>
      <c r="H698" s="1037" t="str">
        <f t="shared" ref="H698:H761" si="84">IF($F698="","",INDEX($K698:$FL698,1,MATCH($F698,$K698:$FL698,)+1))</f>
        <v>MR_DER-1376_25</v>
      </c>
      <c r="I698" s="1038" t="str">
        <f t="shared" ref="I698:I761" si="85">IF(F698="NE",F698,IF(INDEX(K698:CP698,,MATCH(F698,K698:CP698,0)+3)&lt;&gt;0,INDEX(K698:CP698,,MATCH(F698,K698:CP698,0)+3),"ND"))</f>
        <v>ND</v>
      </c>
      <c r="J698" s="1038" t="str">
        <f t="shared" ref="J698:J761" si="86">IF(G698="NE",G698,IF(INDEX(K698:CQ698,,MATCH(G698,K698:CQ698,0)+3)&lt;&gt;0,INDEX(K698:CQ698,,MATCH(G698,K698:CQ698,0)+3),"ND"))</f>
        <v>ND</v>
      </c>
      <c r="K698" s="817" t="s">
        <v>3730</v>
      </c>
      <c r="L698" s="818">
        <v>45800</v>
      </c>
      <c r="M698" s="1039" t="s">
        <v>9332</v>
      </c>
      <c r="N698" s="844" t="s">
        <v>5539</v>
      </c>
      <c r="O698" s="818">
        <v>45810</v>
      </c>
      <c r="P698" s="822"/>
      <c r="Q698" s="817" t="s">
        <v>3748</v>
      </c>
      <c r="R698" s="818">
        <v>45811</v>
      </c>
      <c r="S698" s="218" t="s">
        <v>9563</v>
      </c>
      <c r="T698" s="844"/>
      <c r="U698" s="844"/>
      <c r="V698" s="1043"/>
      <c r="W698" s="823" t="s">
        <v>5626</v>
      </c>
      <c r="X698" s="821">
        <v>45867</v>
      </c>
      <c r="Y698" s="218" t="s">
        <v>9688</v>
      </c>
      <c r="Z698" s="820"/>
      <c r="AA698" s="820"/>
      <c r="AB698" s="822"/>
      <c r="AC698" s="856" t="s">
        <v>5811</v>
      </c>
      <c r="AD698" s="852">
        <v>45884</v>
      </c>
      <c r="AE698" s="1316" t="s">
        <v>9781</v>
      </c>
      <c r="AF698" s="820"/>
      <c r="AG698" s="820"/>
      <c r="AH698" s="822"/>
      <c r="AI698" s="823" t="s">
        <v>5811</v>
      </c>
      <c r="AJ698" s="821">
        <v>45979</v>
      </c>
      <c r="AK698" s="1316" t="s">
        <v>11347</v>
      </c>
      <c r="AL698" s="820"/>
      <c r="AM698" s="820"/>
    </row>
    <row r="699" spans="1:42" s="731" customFormat="1" ht="15" x14ac:dyDescent="0.25">
      <c r="A699" s="948" t="s">
        <v>8263</v>
      </c>
      <c r="B699" s="844"/>
      <c r="C699" s="844"/>
      <c r="D699" s="820" t="s">
        <v>9371</v>
      </c>
      <c r="E699" s="812" t="s">
        <v>9341</v>
      </c>
      <c r="F699" s="1035">
        <f t="shared" ref="F699:F717" si="87">IF(L699&lt;&gt;0,MAX(L699,R699,X699,AD699),"NE")</f>
        <v>45979</v>
      </c>
      <c r="G699" s="1036" t="str">
        <f t="shared" si="83"/>
        <v>A</v>
      </c>
      <c r="H699" s="1037" t="str">
        <f t="shared" si="84"/>
        <v>MR_DER-1376_25</v>
      </c>
      <c r="I699" s="1038" t="str">
        <f t="shared" si="85"/>
        <v>ND</v>
      </c>
      <c r="J699" s="1038" t="str">
        <f t="shared" si="86"/>
        <v>ND</v>
      </c>
      <c r="K699" s="817" t="s">
        <v>3730</v>
      </c>
      <c r="L699" s="818">
        <v>45800</v>
      </c>
      <c r="M699" s="1039" t="s">
        <v>9332</v>
      </c>
      <c r="N699" s="844" t="s">
        <v>5539</v>
      </c>
      <c r="O699" s="818">
        <v>45810</v>
      </c>
      <c r="P699" s="822"/>
      <c r="Q699" s="817" t="s">
        <v>3748</v>
      </c>
      <c r="R699" s="818">
        <v>45811</v>
      </c>
      <c r="S699" s="218" t="s">
        <v>9563</v>
      </c>
      <c r="T699" s="844"/>
      <c r="U699" s="844"/>
      <c r="V699" s="1043"/>
      <c r="W699" s="823" t="s">
        <v>3748</v>
      </c>
      <c r="X699" s="821">
        <v>45979</v>
      </c>
      <c r="Y699" s="218" t="s">
        <v>11347</v>
      </c>
      <c r="Z699" s="820"/>
      <c r="AA699" s="820"/>
      <c r="AB699" s="822"/>
      <c r="AC699" s="823"/>
      <c r="AD699" s="820"/>
      <c r="AE699" s="820"/>
      <c r="AF699" s="820"/>
      <c r="AG699" s="820"/>
      <c r="AH699" s="822"/>
      <c r="AI699" s="823"/>
      <c r="AJ699" s="820"/>
      <c r="AK699" s="820"/>
      <c r="AL699" s="820"/>
      <c r="AM699" s="820"/>
    </row>
    <row r="700" spans="1:42" s="731" customFormat="1" ht="11.25" customHeight="1" x14ac:dyDescent="0.25">
      <c r="A700" s="948" t="s">
        <v>8263</v>
      </c>
      <c r="B700" s="844"/>
      <c r="C700" s="844"/>
      <c r="D700" s="820" t="s">
        <v>9372</v>
      </c>
      <c r="E700" s="812" t="s">
        <v>9342</v>
      </c>
      <c r="F700" s="1035">
        <f t="shared" si="87"/>
        <v>45979</v>
      </c>
      <c r="G700" s="1036" t="str">
        <f t="shared" si="83"/>
        <v>A</v>
      </c>
      <c r="H700" s="1037" t="str">
        <f t="shared" si="84"/>
        <v>MR_DER-1376_25</v>
      </c>
      <c r="I700" s="1038" t="str">
        <f t="shared" si="85"/>
        <v>ND</v>
      </c>
      <c r="J700" s="1038" t="str">
        <f t="shared" si="86"/>
        <v>ND</v>
      </c>
      <c r="K700" s="817" t="s">
        <v>3730</v>
      </c>
      <c r="L700" s="818">
        <v>45800</v>
      </c>
      <c r="M700" s="1039" t="s">
        <v>9332</v>
      </c>
      <c r="N700" s="844" t="s">
        <v>5539</v>
      </c>
      <c r="O700" s="818">
        <v>45810</v>
      </c>
      <c r="P700" s="822"/>
      <c r="Q700" s="817" t="s">
        <v>3748</v>
      </c>
      <c r="R700" s="818">
        <v>45811</v>
      </c>
      <c r="S700" s="218" t="s">
        <v>9563</v>
      </c>
      <c r="T700" s="844"/>
      <c r="U700" s="844"/>
      <c r="V700" s="1043"/>
      <c r="W700" s="823" t="s">
        <v>3748</v>
      </c>
      <c r="X700" s="821">
        <v>45979</v>
      </c>
      <c r="Y700" s="218" t="s">
        <v>11347</v>
      </c>
      <c r="Z700" s="820"/>
      <c r="AA700" s="820"/>
      <c r="AB700" s="822"/>
      <c r="AC700" s="823"/>
      <c r="AD700" s="820"/>
      <c r="AE700" s="820"/>
      <c r="AF700" s="820"/>
      <c r="AG700" s="820"/>
      <c r="AH700" s="822"/>
      <c r="AI700" s="823"/>
      <c r="AJ700" s="820"/>
      <c r="AK700" s="820"/>
      <c r="AL700" s="820"/>
      <c r="AM700" s="820"/>
    </row>
    <row r="701" spans="1:42" s="731" customFormat="1" ht="15" x14ac:dyDescent="0.25">
      <c r="A701" s="948" t="s">
        <v>8263</v>
      </c>
      <c r="B701" s="844"/>
      <c r="C701" s="844"/>
      <c r="D701" s="820" t="s">
        <v>9373</v>
      </c>
      <c r="E701" s="812" t="s">
        <v>9343</v>
      </c>
      <c r="F701" s="1035">
        <f t="shared" si="87"/>
        <v>45979</v>
      </c>
      <c r="G701" s="1036" t="str">
        <f t="shared" si="83"/>
        <v>A</v>
      </c>
      <c r="H701" s="1037" t="str">
        <f t="shared" si="84"/>
        <v>MR_DER-1376_25</v>
      </c>
      <c r="I701" s="1038" t="str">
        <f t="shared" si="85"/>
        <v>ND</v>
      </c>
      <c r="J701" s="1038" t="str">
        <f t="shared" si="86"/>
        <v>ND</v>
      </c>
      <c r="K701" s="817" t="s">
        <v>3730</v>
      </c>
      <c r="L701" s="818">
        <v>45800</v>
      </c>
      <c r="M701" s="1039" t="s">
        <v>9332</v>
      </c>
      <c r="N701" s="844" t="s">
        <v>5539</v>
      </c>
      <c r="O701" s="818">
        <v>45810</v>
      </c>
      <c r="P701" s="822"/>
      <c r="Q701" s="817" t="s">
        <v>3748</v>
      </c>
      <c r="R701" s="818">
        <v>45811</v>
      </c>
      <c r="S701" s="218" t="s">
        <v>9563</v>
      </c>
      <c r="T701" s="844"/>
      <c r="U701" s="844"/>
      <c r="V701" s="1043"/>
      <c r="W701" s="823" t="s">
        <v>3748</v>
      </c>
      <c r="X701" s="821">
        <v>45979</v>
      </c>
      <c r="Y701" s="218" t="s">
        <v>11347</v>
      </c>
      <c r="Z701" s="820"/>
      <c r="AA701" s="820"/>
      <c r="AB701" s="822"/>
      <c r="AC701" s="823"/>
      <c r="AD701" s="820"/>
      <c r="AF701" s="820"/>
      <c r="AG701" s="820"/>
      <c r="AH701" s="822"/>
      <c r="AI701" s="823"/>
      <c r="AJ701" s="820"/>
      <c r="AL701" s="820"/>
      <c r="AM701" s="820"/>
      <c r="AO701" s="823"/>
      <c r="AP701" s="820"/>
    </row>
    <row r="702" spans="1:42" s="731" customFormat="1" ht="11.25" customHeight="1" x14ac:dyDescent="0.25">
      <c r="A702" s="948" t="s">
        <v>8263</v>
      </c>
      <c r="B702" s="844"/>
      <c r="C702" s="844"/>
      <c r="D702" s="820" t="s">
        <v>9374</v>
      </c>
      <c r="E702" s="812" t="s">
        <v>9344</v>
      </c>
      <c r="F702" s="1035">
        <f t="shared" si="87"/>
        <v>45979</v>
      </c>
      <c r="G702" s="1036" t="str">
        <f t="shared" si="83"/>
        <v>A</v>
      </c>
      <c r="H702" s="1037" t="str">
        <f t="shared" si="84"/>
        <v>MR_DER-1376_25</v>
      </c>
      <c r="I702" s="1038" t="str">
        <f t="shared" si="85"/>
        <v>ND</v>
      </c>
      <c r="J702" s="1038" t="str">
        <f t="shared" si="86"/>
        <v>ND</v>
      </c>
      <c r="K702" s="817" t="s">
        <v>3730</v>
      </c>
      <c r="L702" s="818">
        <v>45800</v>
      </c>
      <c r="M702" s="1039" t="s">
        <v>9332</v>
      </c>
      <c r="N702" s="844" t="s">
        <v>5539</v>
      </c>
      <c r="O702" s="818">
        <v>45810</v>
      </c>
      <c r="P702" s="822"/>
      <c r="Q702" s="817" t="s">
        <v>3748</v>
      </c>
      <c r="R702" s="818">
        <v>45811</v>
      </c>
      <c r="S702" s="218" t="s">
        <v>9563</v>
      </c>
      <c r="T702" s="844"/>
      <c r="U702" s="844"/>
      <c r="V702" s="1043"/>
      <c r="W702" s="823" t="s">
        <v>3748</v>
      </c>
      <c r="X702" s="821">
        <v>45979</v>
      </c>
      <c r="Y702" s="218" t="s">
        <v>11347</v>
      </c>
      <c r="Z702" s="820"/>
      <c r="AA702" s="820"/>
      <c r="AB702" s="822"/>
      <c r="AC702" s="823"/>
      <c r="AD702" s="820"/>
      <c r="AE702" s="820"/>
      <c r="AF702" s="820"/>
      <c r="AG702" s="820"/>
      <c r="AH702" s="822"/>
      <c r="AI702" s="823"/>
      <c r="AJ702" s="820"/>
      <c r="AK702" s="820"/>
      <c r="AL702" s="820"/>
      <c r="AM702" s="820"/>
    </row>
    <row r="703" spans="1:42" s="731" customFormat="1" ht="15" x14ac:dyDescent="0.25">
      <c r="A703" s="948" t="s">
        <v>8263</v>
      </c>
      <c r="B703" s="844"/>
      <c r="C703" s="844"/>
      <c r="D703" s="820" t="s">
        <v>9375</v>
      </c>
      <c r="E703" s="812" t="s">
        <v>9345</v>
      </c>
      <c r="F703" s="1035">
        <f t="shared" si="87"/>
        <v>45979</v>
      </c>
      <c r="G703" s="1036" t="str">
        <f t="shared" si="83"/>
        <v>A</v>
      </c>
      <c r="H703" s="1037" t="str">
        <f t="shared" si="84"/>
        <v>MR_DER-1376_25</v>
      </c>
      <c r="I703" s="1038" t="str">
        <f t="shared" si="85"/>
        <v>ND</v>
      </c>
      <c r="J703" s="1038" t="str">
        <f t="shared" si="86"/>
        <v>ND</v>
      </c>
      <c r="K703" s="817" t="s">
        <v>3730</v>
      </c>
      <c r="L703" s="818">
        <v>45800</v>
      </c>
      <c r="M703" s="1039" t="s">
        <v>9332</v>
      </c>
      <c r="N703" s="844" t="s">
        <v>5539</v>
      </c>
      <c r="O703" s="818">
        <v>45810</v>
      </c>
      <c r="P703" s="822"/>
      <c r="Q703" s="817" t="s">
        <v>3748</v>
      </c>
      <c r="R703" s="818">
        <v>45811</v>
      </c>
      <c r="S703" s="218" t="s">
        <v>9563</v>
      </c>
      <c r="T703" s="844"/>
      <c r="U703" s="844"/>
      <c r="V703" s="1043"/>
      <c r="W703" s="823" t="s">
        <v>3748</v>
      </c>
      <c r="X703" s="821">
        <v>45979</v>
      </c>
      <c r="Y703" s="218" t="s">
        <v>11347</v>
      </c>
      <c r="Z703" s="820"/>
      <c r="AA703" s="820"/>
      <c r="AC703" s="823"/>
      <c r="AD703" s="820"/>
      <c r="AF703" s="820"/>
      <c r="AG703" s="820"/>
      <c r="AI703" s="823"/>
      <c r="AJ703" s="820"/>
      <c r="AL703" s="820"/>
      <c r="AM703" s="820"/>
    </row>
    <row r="704" spans="1:42" s="731" customFormat="1" ht="15" x14ac:dyDescent="0.25">
      <c r="A704" s="948" t="s">
        <v>8263</v>
      </c>
      <c r="B704" s="844"/>
      <c r="C704" s="844"/>
      <c r="D704" s="820" t="s">
        <v>9376</v>
      </c>
      <c r="E704" s="812" t="s">
        <v>9346</v>
      </c>
      <c r="F704" s="1035">
        <f t="shared" si="87"/>
        <v>45979</v>
      </c>
      <c r="G704" s="1036" t="str">
        <f t="shared" si="83"/>
        <v>A</v>
      </c>
      <c r="H704" s="1037" t="str">
        <f t="shared" si="84"/>
        <v>MR_DER-1376_25</v>
      </c>
      <c r="I704" s="1038" t="str">
        <f t="shared" si="85"/>
        <v>ND</v>
      </c>
      <c r="J704" s="1038" t="str">
        <f t="shared" si="86"/>
        <v>ND</v>
      </c>
      <c r="K704" s="817" t="s">
        <v>3730</v>
      </c>
      <c r="L704" s="818">
        <v>45800</v>
      </c>
      <c r="M704" s="1039" t="s">
        <v>9332</v>
      </c>
      <c r="N704" s="844" t="s">
        <v>5539</v>
      </c>
      <c r="O704" s="818">
        <v>45810</v>
      </c>
      <c r="P704" s="822"/>
      <c r="Q704" s="817" t="s">
        <v>3748</v>
      </c>
      <c r="R704" s="818">
        <v>45811</v>
      </c>
      <c r="S704" s="218" t="s">
        <v>9563</v>
      </c>
      <c r="T704" s="844"/>
      <c r="U704" s="844"/>
      <c r="V704" s="1043"/>
      <c r="W704" s="823" t="s">
        <v>3748</v>
      </c>
      <c r="X704" s="821">
        <v>45979</v>
      </c>
      <c r="Y704" s="218" t="s">
        <v>11347</v>
      </c>
      <c r="Z704" s="820"/>
      <c r="AA704" s="820"/>
      <c r="AC704" s="823"/>
      <c r="AD704" s="820"/>
      <c r="AF704" s="820"/>
      <c r="AG704" s="820"/>
      <c r="AI704" s="823"/>
      <c r="AJ704" s="820"/>
      <c r="AL704" s="820"/>
      <c r="AM704" s="820"/>
    </row>
    <row r="705" spans="1:52" s="731" customFormat="1" ht="15" x14ac:dyDescent="0.25">
      <c r="A705" s="948" t="s">
        <v>8263</v>
      </c>
      <c r="B705" s="844"/>
      <c r="C705" s="844"/>
      <c r="D705" s="820" t="s">
        <v>9377</v>
      </c>
      <c r="E705" s="812" t="s">
        <v>9347</v>
      </c>
      <c r="F705" s="1035">
        <f t="shared" si="87"/>
        <v>45979</v>
      </c>
      <c r="G705" s="1036" t="str">
        <f t="shared" si="83"/>
        <v>A</v>
      </c>
      <c r="H705" s="1037" t="str">
        <f t="shared" si="84"/>
        <v>MR_DER-1376_25</v>
      </c>
      <c r="I705" s="1038" t="str">
        <f t="shared" si="85"/>
        <v>ND</v>
      </c>
      <c r="J705" s="1038" t="str">
        <f t="shared" si="86"/>
        <v>ND</v>
      </c>
      <c r="K705" s="817" t="s">
        <v>3730</v>
      </c>
      <c r="L705" s="818">
        <v>45800</v>
      </c>
      <c r="M705" s="1039" t="s">
        <v>9332</v>
      </c>
      <c r="N705" s="844" t="s">
        <v>5539</v>
      </c>
      <c r="O705" s="818">
        <v>45810</v>
      </c>
      <c r="P705" s="822"/>
      <c r="Q705" s="817" t="s">
        <v>3748</v>
      </c>
      <c r="R705" s="818">
        <v>45811</v>
      </c>
      <c r="S705" s="218" t="s">
        <v>9563</v>
      </c>
      <c r="T705" s="844"/>
      <c r="U705" s="844"/>
      <c r="V705" s="1043"/>
      <c r="W705" s="823" t="s">
        <v>3748</v>
      </c>
      <c r="X705" s="821">
        <v>45979</v>
      </c>
      <c r="Y705" s="218" t="s">
        <v>11347</v>
      </c>
      <c r="Z705" s="820"/>
      <c r="AA705" s="820"/>
      <c r="AC705" s="823"/>
      <c r="AD705" s="820"/>
      <c r="AF705" s="820"/>
      <c r="AG705" s="820"/>
      <c r="AI705" s="823"/>
      <c r="AJ705" s="820"/>
      <c r="AL705" s="820"/>
      <c r="AM705" s="820"/>
    </row>
    <row r="706" spans="1:52" s="731" customFormat="1" ht="15" x14ac:dyDescent="0.25">
      <c r="A706" s="948" t="s">
        <v>8263</v>
      </c>
      <c r="B706" s="844"/>
      <c r="C706" s="844"/>
      <c r="D706" s="820" t="s">
        <v>9378</v>
      </c>
      <c r="E706" s="812" t="s">
        <v>9348</v>
      </c>
      <c r="F706" s="1035">
        <f t="shared" si="87"/>
        <v>45979</v>
      </c>
      <c r="G706" s="1036" t="str">
        <f t="shared" si="83"/>
        <v>A</v>
      </c>
      <c r="H706" s="1037" t="str">
        <f t="shared" si="84"/>
        <v>MR_DER-1376_25</v>
      </c>
      <c r="I706" s="1038" t="str">
        <f t="shared" si="85"/>
        <v>ND</v>
      </c>
      <c r="J706" s="1038" t="str">
        <f t="shared" si="86"/>
        <v>ND</v>
      </c>
      <c r="K706" s="817" t="s">
        <v>3730</v>
      </c>
      <c r="L706" s="818">
        <v>45800</v>
      </c>
      <c r="M706" s="1039" t="s">
        <v>9332</v>
      </c>
      <c r="N706" s="844" t="s">
        <v>5539</v>
      </c>
      <c r="O706" s="818">
        <v>45810</v>
      </c>
      <c r="P706" s="822"/>
      <c r="Q706" s="817" t="s">
        <v>3748</v>
      </c>
      <c r="R706" s="818">
        <v>45811</v>
      </c>
      <c r="S706" s="218" t="s">
        <v>9563</v>
      </c>
      <c r="T706" s="844"/>
      <c r="U706" s="844"/>
      <c r="V706" s="1043"/>
      <c r="W706" s="823" t="s">
        <v>3748</v>
      </c>
      <c r="X706" s="821">
        <v>45979</v>
      </c>
      <c r="Y706" s="218" t="s">
        <v>11347</v>
      </c>
      <c r="Z706" s="820"/>
      <c r="AA706" s="820"/>
      <c r="AC706" s="823"/>
      <c r="AD706" s="820"/>
      <c r="AF706" s="820"/>
      <c r="AG706" s="820"/>
      <c r="AI706" s="823"/>
      <c r="AJ706" s="820"/>
      <c r="AL706" s="820"/>
      <c r="AM706" s="820"/>
    </row>
    <row r="707" spans="1:52" s="731" customFormat="1" ht="15" x14ac:dyDescent="0.25">
      <c r="A707" s="948" t="s">
        <v>8263</v>
      </c>
      <c r="B707" s="844"/>
      <c r="C707" s="844"/>
      <c r="D707" s="820" t="s">
        <v>9379</v>
      </c>
      <c r="E707" s="812" t="s">
        <v>9349</v>
      </c>
      <c r="F707" s="1035">
        <f t="shared" si="87"/>
        <v>45979</v>
      </c>
      <c r="G707" s="1036" t="str">
        <f t="shared" si="83"/>
        <v>A</v>
      </c>
      <c r="H707" s="1037" t="str">
        <f t="shared" si="84"/>
        <v>MR_DER-1376_25</v>
      </c>
      <c r="I707" s="1038" t="str">
        <f t="shared" si="85"/>
        <v>ND</v>
      </c>
      <c r="J707" s="1038" t="str">
        <f t="shared" si="86"/>
        <v>ND</v>
      </c>
      <c r="K707" s="817" t="s">
        <v>3730</v>
      </c>
      <c r="L707" s="818">
        <v>45800</v>
      </c>
      <c r="M707" s="1039" t="s">
        <v>9332</v>
      </c>
      <c r="N707" s="844" t="s">
        <v>5539</v>
      </c>
      <c r="O707" s="818">
        <v>45810</v>
      </c>
      <c r="P707" s="822"/>
      <c r="Q707" s="817" t="s">
        <v>3748</v>
      </c>
      <c r="R707" s="818">
        <v>45811</v>
      </c>
      <c r="S707" s="218" t="s">
        <v>9563</v>
      </c>
      <c r="T707" s="844"/>
      <c r="U707" s="844"/>
      <c r="V707" s="1043"/>
      <c r="W707" s="823" t="s">
        <v>3748</v>
      </c>
      <c r="X707" s="821">
        <v>45979</v>
      </c>
      <c r="Y707" s="218" t="s">
        <v>11347</v>
      </c>
      <c r="Z707" s="820"/>
      <c r="AA707" s="820"/>
      <c r="AC707" s="823"/>
      <c r="AD707" s="820"/>
      <c r="AF707" s="820"/>
      <c r="AG707" s="820"/>
      <c r="AI707" s="823"/>
      <c r="AJ707" s="820"/>
      <c r="AL707" s="820"/>
      <c r="AM707" s="820"/>
    </row>
    <row r="708" spans="1:52" s="731" customFormat="1" ht="15" x14ac:dyDescent="0.25">
      <c r="A708" s="948" t="s">
        <v>8263</v>
      </c>
      <c r="B708" s="844"/>
      <c r="C708" s="844"/>
      <c r="D708" s="820" t="s">
        <v>9380</v>
      </c>
      <c r="E708" s="812" t="s">
        <v>9350</v>
      </c>
      <c r="F708" s="1035">
        <f t="shared" si="87"/>
        <v>45979</v>
      </c>
      <c r="G708" s="1036" t="str">
        <f t="shared" si="83"/>
        <v>A</v>
      </c>
      <c r="H708" s="1037" t="str">
        <f t="shared" si="84"/>
        <v>MR_DER-1376_25</v>
      </c>
      <c r="I708" s="1038" t="str">
        <f t="shared" si="85"/>
        <v>ND</v>
      </c>
      <c r="J708" s="1038" t="str">
        <f t="shared" si="86"/>
        <v>ND</v>
      </c>
      <c r="K708" s="817" t="s">
        <v>3730</v>
      </c>
      <c r="L708" s="818">
        <v>45800</v>
      </c>
      <c r="M708" s="1039" t="s">
        <v>9332</v>
      </c>
      <c r="N708" s="844" t="s">
        <v>5539</v>
      </c>
      <c r="O708" s="818">
        <v>45810</v>
      </c>
      <c r="P708" s="822"/>
      <c r="Q708" s="817" t="s">
        <v>3748</v>
      </c>
      <c r="R708" s="818">
        <v>45811</v>
      </c>
      <c r="S708" s="218" t="s">
        <v>9563</v>
      </c>
      <c r="T708" s="844"/>
      <c r="U708" s="844"/>
      <c r="V708" s="1043"/>
      <c r="W708" s="823" t="s">
        <v>3748</v>
      </c>
      <c r="X708" s="821">
        <v>45979</v>
      </c>
      <c r="Y708" s="218" t="s">
        <v>11347</v>
      </c>
      <c r="Z708" s="820"/>
      <c r="AA708" s="820"/>
      <c r="AC708" s="823"/>
      <c r="AD708" s="820"/>
      <c r="AF708" s="820"/>
      <c r="AG708" s="820"/>
      <c r="AI708" s="823"/>
      <c r="AJ708" s="820"/>
      <c r="AL708" s="820"/>
      <c r="AM708" s="820"/>
    </row>
    <row r="709" spans="1:52" s="731" customFormat="1" ht="15" x14ac:dyDescent="0.25">
      <c r="A709" s="948" t="s">
        <v>8263</v>
      </c>
      <c r="B709" s="844"/>
      <c r="C709" s="844"/>
      <c r="D709" s="820" t="s">
        <v>9381</v>
      </c>
      <c r="E709" s="812" t="s">
        <v>9351</v>
      </c>
      <c r="F709" s="1035">
        <f t="shared" si="87"/>
        <v>45979</v>
      </c>
      <c r="G709" s="1036" t="str">
        <f t="shared" si="83"/>
        <v>A</v>
      </c>
      <c r="H709" s="1037" t="str">
        <f t="shared" si="84"/>
        <v>MR_DER-1376_25</v>
      </c>
      <c r="I709" s="1038" t="str">
        <f t="shared" si="85"/>
        <v>ND</v>
      </c>
      <c r="J709" s="1038" t="str">
        <f t="shared" si="86"/>
        <v>ND</v>
      </c>
      <c r="K709" s="817" t="s">
        <v>3730</v>
      </c>
      <c r="L709" s="818">
        <v>45800</v>
      </c>
      <c r="M709" s="1039" t="s">
        <v>9332</v>
      </c>
      <c r="N709" s="844" t="s">
        <v>5539</v>
      </c>
      <c r="O709" s="818">
        <v>45810</v>
      </c>
      <c r="P709" s="822"/>
      <c r="Q709" s="817" t="s">
        <v>3748</v>
      </c>
      <c r="R709" s="818">
        <v>45811</v>
      </c>
      <c r="S709" s="218" t="s">
        <v>9563</v>
      </c>
      <c r="T709" s="844"/>
      <c r="U709" s="844"/>
      <c r="V709" s="1043"/>
      <c r="W709" s="823" t="s">
        <v>3748</v>
      </c>
      <c r="X709" s="821">
        <v>45979</v>
      </c>
      <c r="Y709" s="218" t="s">
        <v>11347</v>
      </c>
      <c r="Z709" s="820"/>
      <c r="AA709" s="820"/>
      <c r="AC709" s="823"/>
      <c r="AD709" s="820"/>
      <c r="AF709" s="820"/>
      <c r="AG709" s="820"/>
      <c r="AI709" s="823"/>
      <c r="AJ709" s="820"/>
      <c r="AL709" s="820"/>
      <c r="AM709" s="820"/>
    </row>
    <row r="710" spans="1:52" s="731" customFormat="1" ht="15" x14ac:dyDescent="0.25">
      <c r="A710" s="948" t="s">
        <v>8263</v>
      </c>
      <c r="B710" s="844"/>
      <c r="C710" s="844"/>
      <c r="D710" s="820" t="s">
        <v>9382</v>
      </c>
      <c r="E710" s="812" t="s">
        <v>9352</v>
      </c>
      <c r="F710" s="1035">
        <f t="shared" si="87"/>
        <v>45979</v>
      </c>
      <c r="G710" s="1036" t="str">
        <f t="shared" si="83"/>
        <v>A</v>
      </c>
      <c r="H710" s="1037" t="str">
        <f t="shared" si="84"/>
        <v>MR_DER-1376_25</v>
      </c>
      <c r="I710" s="1038" t="str">
        <f t="shared" si="85"/>
        <v>ND</v>
      </c>
      <c r="J710" s="1038" t="str">
        <f t="shared" si="86"/>
        <v>ND</v>
      </c>
      <c r="K710" s="817" t="s">
        <v>3730</v>
      </c>
      <c r="L710" s="818">
        <v>45800</v>
      </c>
      <c r="M710" s="1039" t="s">
        <v>9332</v>
      </c>
      <c r="N710" s="844" t="s">
        <v>5539</v>
      </c>
      <c r="O710" s="818">
        <v>45810</v>
      </c>
      <c r="P710" s="822"/>
      <c r="Q710" s="817" t="s">
        <v>3748</v>
      </c>
      <c r="R710" s="818">
        <v>45811</v>
      </c>
      <c r="S710" s="218" t="s">
        <v>9563</v>
      </c>
      <c r="T710" s="844"/>
      <c r="U710" s="844"/>
      <c r="V710" s="1043"/>
      <c r="W710" s="823" t="s">
        <v>3748</v>
      </c>
      <c r="X710" s="821">
        <v>45979</v>
      </c>
      <c r="Y710" s="218" t="s">
        <v>11347</v>
      </c>
      <c r="Z710" s="820"/>
      <c r="AA710" s="820"/>
      <c r="AC710" s="823"/>
      <c r="AD710" s="820"/>
      <c r="AF710" s="820"/>
      <c r="AG710" s="820"/>
      <c r="AI710" s="823"/>
      <c r="AJ710" s="820"/>
      <c r="AL710" s="820"/>
      <c r="AM710" s="820"/>
    </row>
    <row r="711" spans="1:52" s="731" customFormat="1" ht="15" x14ac:dyDescent="0.25">
      <c r="A711" s="948" t="s">
        <v>8263</v>
      </c>
      <c r="B711" s="844"/>
      <c r="C711" s="844"/>
      <c r="D711" s="820" t="s">
        <v>9383</v>
      </c>
      <c r="E711" s="812" t="s">
        <v>9353</v>
      </c>
      <c r="F711" s="1035">
        <f t="shared" si="87"/>
        <v>45979</v>
      </c>
      <c r="G711" s="1036" t="str">
        <f t="shared" si="83"/>
        <v>A</v>
      </c>
      <c r="H711" s="1037" t="str">
        <f t="shared" si="84"/>
        <v>MR_DER-1376_25</v>
      </c>
      <c r="I711" s="1038" t="str">
        <f t="shared" si="85"/>
        <v>ND</v>
      </c>
      <c r="J711" s="1038" t="str">
        <f t="shared" si="86"/>
        <v>ND</v>
      </c>
      <c r="K711" s="817" t="s">
        <v>3730</v>
      </c>
      <c r="L711" s="818">
        <v>45800</v>
      </c>
      <c r="M711" s="1039" t="s">
        <v>9332</v>
      </c>
      <c r="N711" s="844" t="s">
        <v>5539</v>
      </c>
      <c r="O711" s="818">
        <v>45810</v>
      </c>
      <c r="P711" s="822"/>
      <c r="Q711" s="817" t="s">
        <v>3748</v>
      </c>
      <c r="R711" s="818">
        <v>45811</v>
      </c>
      <c r="S711" s="218" t="s">
        <v>9563</v>
      </c>
      <c r="T711" s="844"/>
      <c r="U711" s="844"/>
      <c r="V711" s="1043"/>
      <c r="W711" s="823" t="s">
        <v>3748</v>
      </c>
      <c r="X711" s="821">
        <v>45979</v>
      </c>
      <c r="Y711" s="218" t="s">
        <v>11347</v>
      </c>
      <c r="Z711" s="820"/>
      <c r="AA711" s="820"/>
      <c r="AC711" s="823"/>
      <c r="AD711" s="820"/>
      <c r="AF711" s="820"/>
      <c r="AG711" s="820"/>
      <c r="AH711" s="822"/>
      <c r="AL711" s="820"/>
      <c r="AM711" s="820"/>
    </row>
    <row r="712" spans="1:52" s="731" customFormat="1" ht="15" x14ac:dyDescent="0.25">
      <c r="A712" s="948" t="s">
        <v>8263</v>
      </c>
      <c r="B712" s="844"/>
      <c r="C712" s="844"/>
      <c r="D712" s="820" t="s">
        <v>9384</v>
      </c>
      <c r="E712" s="812" t="s">
        <v>9354</v>
      </c>
      <c r="F712" s="1035">
        <f t="shared" si="87"/>
        <v>45979</v>
      </c>
      <c r="G712" s="1036" t="str">
        <f t="shared" si="83"/>
        <v>A</v>
      </c>
      <c r="H712" s="1037" t="str">
        <f t="shared" si="84"/>
        <v>MR_DER-1376_25</v>
      </c>
      <c r="I712" s="1038" t="str">
        <f t="shared" si="85"/>
        <v>ND</v>
      </c>
      <c r="J712" s="1038" t="str">
        <f t="shared" si="86"/>
        <v>ND</v>
      </c>
      <c r="K712" s="817" t="s">
        <v>3730</v>
      </c>
      <c r="L712" s="818">
        <v>45800</v>
      </c>
      <c r="M712" s="1039" t="s">
        <v>9332</v>
      </c>
      <c r="N712" s="844" t="s">
        <v>5539</v>
      </c>
      <c r="O712" s="818">
        <v>45810</v>
      </c>
      <c r="P712" s="822"/>
      <c r="Q712" s="817" t="s">
        <v>3748</v>
      </c>
      <c r="R712" s="818">
        <v>45811</v>
      </c>
      <c r="S712" s="218" t="s">
        <v>9563</v>
      </c>
      <c r="T712" s="844"/>
      <c r="U712" s="844"/>
      <c r="V712" s="1043"/>
      <c r="W712" s="823" t="s">
        <v>3748</v>
      </c>
      <c r="X712" s="821">
        <v>45979</v>
      </c>
      <c r="Y712" s="218" t="s">
        <v>11347</v>
      </c>
      <c r="Z712" s="820"/>
      <c r="AA712" s="820"/>
      <c r="AC712" s="823"/>
      <c r="AD712" s="820"/>
      <c r="AF712" s="820"/>
      <c r="AG712" s="820"/>
      <c r="AH712" s="822"/>
      <c r="AL712" s="820"/>
      <c r="AM712" s="820"/>
    </row>
    <row r="713" spans="1:52" s="731" customFormat="1" ht="15" x14ac:dyDescent="0.25">
      <c r="A713" s="948" t="s">
        <v>8263</v>
      </c>
      <c r="B713" s="844"/>
      <c r="C713" s="844"/>
      <c r="D713" s="820" t="s">
        <v>9385</v>
      </c>
      <c r="E713" s="812" t="s">
        <v>9355</v>
      </c>
      <c r="F713" s="1035">
        <f t="shared" si="87"/>
        <v>45979</v>
      </c>
      <c r="G713" s="1036" t="str">
        <f t="shared" si="83"/>
        <v>A</v>
      </c>
      <c r="H713" s="1037" t="str">
        <f t="shared" si="84"/>
        <v>MR_DER-1376_25</v>
      </c>
      <c r="I713" s="1038" t="str">
        <f t="shared" si="85"/>
        <v>ND</v>
      </c>
      <c r="J713" s="1038" t="str">
        <f t="shared" si="86"/>
        <v>ND</v>
      </c>
      <c r="K713" s="817" t="s">
        <v>3730</v>
      </c>
      <c r="L713" s="818">
        <v>45800</v>
      </c>
      <c r="M713" s="1039" t="s">
        <v>9332</v>
      </c>
      <c r="N713" s="844" t="s">
        <v>5539</v>
      </c>
      <c r="O713" s="818">
        <v>45810</v>
      </c>
      <c r="P713" s="822"/>
      <c r="Q713" s="817" t="s">
        <v>3748</v>
      </c>
      <c r="R713" s="818">
        <v>45811</v>
      </c>
      <c r="S713" s="218" t="s">
        <v>9563</v>
      </c>
      <c r="T713" s="844"/>
      <c r="U713" s="844"/>
      <c r="V713" s="1042"/>
      <c r="W713" s="823" t="s">
        <v>3748</v>
      </c>
      <c r="X713" s="821">
        <v>45979</v>
      </c>
      <c r="Y713" s="218" t="s">
        <v>11347</v>
      </c>
      <c r="Z713" s="820"/>
      <c r="AA713" s="820"/>
      <c r="AB713" s="822"/>
      <c r="AF713" s="820"/>
      <c r="AG713" s="820"/>
      <c r="AH713" s="822"/>
      <c r="AI713" s="823"/>
      <c r="AJ713" s="820"/>
      <c r="AK713" s="820"/>
      <c r="AL713" s="820"/>
      <c r="AM713" s="820"/>
    </row>
    <row r="714" spans="1:52" s="731" customFormat="1" ht="15" x14ac:dyDescent="0.25">
      <c r="A714" s="948" t="s">
        <v>8263</v>
      </c>
      <c r="B714" s="844"/>
      <c r="C714" s="844"/>
      <c r="D714" s="820" t="s">
        <v>9386</v>
      </c>
      <c r="E714" s="812" t="s">
        <v>9356</v>
      </c>
      <c r="F714" s="1035">
        <f t="shared" si="87"/>
        <v>45979</v>
      </c>
      <c r="G714" s="1036" t="str">
        <f t="shared" si="83"/>
        <v>A</v>
      </c>
      <c r="H714" s="1037" t="str">
        <f t="shared" si="84"/>
        <v>MR_DER-1376_25</v>
      </c>
      <c r="I714" s="1038" t="str">
        <f t="shared" si="85"/>
        <v>ND</v>
      </c>
      <c r="J714" s="1038" t="str">
        <f t="shared" si="86"/>
        <v>ND</v>
      </c>
      <c r="K714" s="817" t="s">
        <v>3730</v>
      </c>
      <c r="L714" s="818">
        <v>45800</v>
      </c>
      <c r="M714" s="1039" t="s">
        <v>9332</v>
      </c>
      <c r="N714" s="844" t="s">
        <v>5539</v>
      </c>
      <c r="O714" s="818">
        <v>45810</v>
      </c>
      <c r="P714" s="822"/>
      <c r="Q714" s="817" t="s">
        <v>3748</v>
      </c>
      <c r="R714" s="818">
        <v>45811</v>
      </c>
      <c r="S714" s="218" t="s">
        <v>9563</v>
      </c>
      <c r="T714" s="844"/>
      <c r="U714" s="844"/>
      <c r="V714" s="1042"/>
      <c r="W714" s="823" t="s">
        <v>3748</v>
      </c>
      <c r="X714" s="821">
        <v>45979</v>
      </c>
      <c r="Y714" s="218" t="s">
        <v>11347</v>
      </c>
      <c r="Z714" s="820"/>
      <c r="AA714" s="820"/>
      <c r="AB714" s="822"/>
      <c r="AF714" s="820"/>
      <c r="AG714" s="820"/>
      <c r="AH714" s="822"/>
      <c r="AI714" s="823"/>
      <c r="AJ714" s="820"/>
      <c r="AK714" s="820"/>
      <c r="AL714" s="820"/>
      <c r="AM714" s="820"/>
    </row>
    <row r="715" spans="1:52" s="731" customFormat="1" ht="15" x14ac:dyDescent="0.25">
      <c r="A715" s="948" t="s">
        <v>8263</v>
      </c>
      <c r="B715" s="844"/>
      <c r="C715" s="844"/>
      <c r="D715" s="820" t="s">
        <v>9387</v>
      </c>
      <c r="E715" s="812" t="s">
        <v>9357</v>
      </c>
      <c r="F715" s="1035">
        <f t="shared" si="87"/>
        <v>45979</v>
      </c>
      <c r="G715" s="1036" t="str">
        <f t="shared" si="83"/>
        <v>A</v>
      </c>
      <c r="H715" s="1037" t="str">
        <f t="shared" si="84"/>
        <v>MR_DER-1376_25</v>
      </c>
      <c r="I715" s="1038" t="str">
        <f t="shared" si="85"/>
        <v>ND</v>
      </c>
      <c r="J715" s="1038" t="str">
        <f t="shared" si="86"/>
        <v>ND</v>
      </c>
      <c r="K715" s="817" t="s">
        <v>3730</v>
      </c>
      <c r="L715" s="818">
        <v>45800</v>
      </c>
      <c r="M715" s="1039" t="s">
        <v>9332</v>
      </c>
      <c r="N715" s="844" t="s">
        <v>5539</v>
      </c>
      <c r="O715" s="818">
        <v>45810</v>
      </c>
      <c r="P715" s="822"/>
      <c r="Q715" s="817" t="s">
        <v>3748</v>
      </c>
      <c r="R715" s="818">
        <v>45811</v>
      </c>
      <c r="S715" s="218" t="s">
        <v>9563</v>
      </c>
      <c r="T715" s="844"/>
      <c r="U715" s="844"/>
      <c r="V715" s="1042"/>
      <c r="W715" s="823" t="s">
        <v>3748</v>
      </c>
      <c r="X715" s="821">
        <v>45979</v>
      </c>
      <c r="Y715" s="218" t="s">
        <v>11347</v>
      </c>
      <c r="Z715" s="820"/>
      <c r="AA715" s="820"/>
      <c r="AB715" s="822"/>
      <c r="AF715" s="820"/>
      <c r="AG715" s="820"/>
      <c r="AH715" s="822"/>
      <c r="AI715" s="823"/>
      <c r="AJ715" s="820"/>
      <c r="AK715" s="820"/>
      <c r="AL715" s="820"/>
      <c r="AM715" s="820"/>
    </row>
    <row r="716" spans="1:52" s="731" customFormat="1" ht="15" x14ac:dyDescent="0.25">
      <c r="A716" s="948" t="s">
        <v>8263</v>
      </c>
      <c r="B716" s="844"/>
      <c r="C716" s="844"/>
      <c r="D716" s="820" t="s">
        <v>9388</v>
      </c>
      <c r="E716" s="812" t="s">
        <v>9358</v>
      </c>
      <c r="F716" s="1035">
        <f t="shared" si="87"/>
        <v>45979</v>
      </c>
      <c r="G716" s="1036" t="str">
        <f t="shared" si="83"/>
        <v>A</v>
      </c>
      <c r="H716" s="1037" t="str">
        <f t="shared" si="84"/>
        <v>MR_DER-1376_25</v>
      </c>
      <c r="I716" s="1038" t="str">
        <f t="shared" si="85"/>
        <v>ND</v>
      </c>
      <c r="J716" s="1038" t="str">
        <f t="shared" si="86"/>
        <v>ND</v>
      </c>
      <c r="K716" s="817" t="s">
        <v>3730</v>
      </c>
      <c r="L716" s="818">
        <v>45800</v>
      </c>
      <c r="M716" s="1039" t="s">
        <v>9332</v>
      </c>
      <c r="N716" s="844" t="s">
        <v>5539</v>
      </c>
      <c r="O716" s="818">
        <v>45810</v>
      </c>
      <c r="P716" s="822"/>
      <c r="Q716" s="817" t="s">
        <v>3748</v>
      </c>
      <c r="R716" s="818">
        <v>45811</v>
      </c>
      <c r="S716" s="218" t="s">
        <v>9563</v>
      </c>
      <c r="T716" s="844"/>
      <c r="U716" s="844"/>
      <c r="V716" s="1042"/>
      <c r="W716" s="823" t="s">
        <v>3748</v>
      </c>
      <c r="X716" s="821">
        <v>45979</v>
      </c>
      <c r="Y716" s="218" t="s">
        <v>11347</v>
      </c>
      <c r="Z716" s="820"/>
      <c r="AA716" s="820"/>
      <c r="AB716" s="822"/>
      <c r="AF716" s="820"/>
      <c r="AG716" s="820"/>
      <c r="AH716" s="822"/>
      <c r="AI716" s="823"/>
      <c r="AJ716" s="820"/>
      <c r="AK716" s="820"/>
      <c r="AL716" s="820"/>
      <c r="AM716" s="820"/>
    </row>
    <row r="717" spans="1:52" s="731" customFormat="1" ht="15" x14ac:dyDescent="0.25">
      <c r="A717" s="948" t="s">
        <v>8263</v>
      </c>
      <c r="B717" s="844"/>
      <c r="C717" s="844"/>
      <c r="D717" s="820" t="s">
        <v>9389</v>
      </c>
      <c r="E717" s="812" t="s">
        <v>9359</v>
      </c>
      <c r="F717" s="1035">
        <f t="shared" si="87"/>
        <v>45979</v>
      </c>
      <c r="G717" s="1036" t="str">
        <f t="shared" si="83"/>
        <v>A</v>
      </c>
      <c r="H717" s="1037" t="str">
        <f t="shared" si="84"/>
        <v>MR_DER-1376_25</v>
      </c>
      <c r="I717" s="1038" t="str">
        <f t="shared" si="85"/>
        <v>ND</v>
      </c>
      <c r="J717" s="1038" t="str">
        <f t="shared" si="86"/>
        <v>ND</v>
      </c>
      <c r="K717" s="817" t="s">
        <v>3730</v>
      </c>
      <c r="L717" s="818">
        <v>45800</v>
      </c>
      <c r="M717" s="1039" t="s">
        <v>9332</v>
      </c>
      <c r="N717" s="844" t="s">
        <v>5539</v>
      </c>
      <c r="O717" s="818">
        <v>45810</v>
      </c>
      <c r="P717" s="822"/>
      <c r="Q717" s="1042" t="s">
        <v>3748</v>
      </c>
      <c r="R717" s="1305">
        <v>45811</v>
      </c>
      <c r="S717" s="218" t="s">
        <v>9563</v>
      </c>
      <c r="T717" s="844"/>
      <c r="U717" s="844"/>
      <c r="V717" s="1042"/>
      <c r="W717" s="731" t="s">
        <v>3748</v>
      </c>
      <c r="X717" s="1045">
        <v>45979</v>
      </c>
      <c r="Y717" s="218" t="s">
        <v>11347</v>
      </c>
      <c r="Z717" s="820"/>
      <c r="AA717" s="820"/>
      <c r="AB717" s="822"/>
      <c r="AC717" s="823"/>
      <c r="AD717" s="820"/>
      <c r="AE717" s="820"/>
      <c r="AF717" s="820"/>
      <c r="AG717" s="820"/>
      <c r="AH717" s="822"/>
      <c r="AI717" s="823"/>
      <c r="AJ717" s="820"/>
      <c r="AK717" s="820"/>
      <c r="AL717" s="820"/>
      <c r="AM717" s="820"/>
    </row>
    <row r="718" spans="1:52" s="731" customFormat="1" ht="15" x14ac:dyDescent="0.25">
      <c r="A718" s="948" t="s">
        <v>8263</v>
      </c>
      <c r="B718" s="844"/>
      <c r="C718" s="844"/>
      <c r="D718" s="820" t="s">
        <v>9390</v>
      </c>
      <c r="E718" s="812" t="s">
        <v>9360</v>
      </c>
      <c r="F718" s="1035">
        <f>IF(L718&lt;&gt;0,MAX(L718,R718,X718,AD718,AJ718),"NE")</f>
        <v>45979</v>
      </c>
      <c r="G718" s="1036" t="str">
        <f t="shared" si="83"/>
        <v>B</v>
      </c>
      <c r="H718" s="1037" t="str">
        <f t="shared" si="84"/>
        <v>MR_DER-1376_25</v>
      </c>
      <c r="I718" s="1038" t="str">
        <f t="shared" si="85"/>
        <v>ND</v>
      </c>
      <c r="J718" s="1038" t="str">
        <f t="shared" si="86"/>
        <v>ND</v>
      </c>
      <c r="K718" s="817" t="s">
        <v>3730</v>
      </c>
      <c r="L718" s="818">
        <v>45800</v>
      </c>
      <c r="M718" s="1039" t="s">
        <v>9332</v>
      </c>
      <c r="N718" s="844" t="s">
        <v>5539</v>
      </c>
      <c r="O718" s="818">
        <v>45810</v>
      </c>
      <c r="P718" s="822"/>
      <c r="Q718" s="1042" t="s">
        <v>3748</v>
      </c>
      <c r="R718" s="1305">
        <v>45811</v>
      </c>
      <c r="S718" s="218" t="s">
        <v>9563</v>
      </c>
      <c r="T718" s="844"/>
      <c r="U718" s="844"/>
      <c r="V718" s="1042"/>
      <c r="W718" s="731" t="s">
        <v>5626</v>
      </c>
      <c r="X718" s="1045">
        <v>45867</v>
      </c>
      <c r="Y718" s="218" t="s">
        <v>9688</v>
      </c>
      <c r="Z718" s="820"/>
      <c r="AA718" s="820"/>
      <c r="AB718" s="822"/>
      <c r="AC718" s="856" t="s">
        <v>5811</v>
      </c>
      <c r="AD718" s="852">
        <v>45884</v>
      </c>
      <c r="AE718" s="1316" t="s">
        <v>9781</v>
      </c>
      <c r="AF718" s="820"/>
      <c r="AG718" s="820"/>
      <c r="AH718" s="822"/>
      <c r="AI718" s="823" t="s">
        <v>5811</v>
      </c>
      <c r="AJ718" s="821">
        <v>45979</v>
      </c>
      <c r="AK718" s="1316" t="s">
        <v>11347</v>
      </c>
      <c r="AL718" s="820"/>
      <c r="AM718" s="820"/>
    </row>
    <row r="719" spans="1:52" s="731" customFormat="1" ht="22.5" x14ac:dyDescent="0.25">
      <c r="A719" s="1242" t="s">
        <v>9037</v>
      </c>
      <c r="B719" s="983">
        <f>IF(LEFT(E719,2)="DE",0,1)</f>
        <v>0</v>
      </c>
      <c r="C719" s="983">
        <f>IF(LEFT(E719,2)="DE",1,0)</f>
        <v>1</v>
      </c>
      <c r="D719" s="828" t="s">
        <v>10585</v>
      </c>
      <c r="E719" s="872" t="s">
        <v>10582</v>
      </c>
      <c r="F719" s="832">
        <f>IF(L719&lt;&gt;0,MAX(L719,R719,X719,AD719,AJ719),"NE")</f>
        <v>46083</v>
      </c>
      <c r="G719" s="833" t="str">
        <f t="shared" si="83"/>
        <v>A2</v>
      </c>
      <c r="H719" s="951" t="str">
        <f t="shared" si="84"/>
        <v>MR_DER-1602_26</v>
      </c>
      <c r="I719" s="834">
        <f t="shared" si="85"/>
        <v>46128</v>
      </c>
      <c r="J719" s="834" t="str">
        <f t="shared" si="86"/>
        <v>APROVADO COM RESSALVAS</v>
      </c>
      <c r="K719" s="873" t="s">
        <v>3730</v>
      </c>
      <c r="L719" s="874">
        <v>45931</v>
      </c>
      <c r="M719" s="23" t="s">
        <v>10587</v>
      </c>
      <c r="N719" s="855" t="s">
        <v>5536</v>
      </c>
      <c r="O719" s="849">
        <v>46034</v>
      </c>
      <c r="P719" s="1324"/>
      <c r="Q719" s="1253" t="s">
        <v>3765</v>
      </c>
      <c r="R719" s="1297">
        <v>46083</v>
      </c>
      <c r="S719" s="23" t="s">
        <v>12260</v>
      </c>
      <c r="T719" s="855" t="s">
        <v>5537</v>
      </c>
      <c r="U719" s="849">
        <v>46128</v>
      </c>
      <c r="V719" s="853"/>
      <c r="W719" s="856"/>
      <c r="X719" s="852"/>
      <c r="Y719" s="853"/>
      <c r="Z719" s="851"/>
      <c r="AA719" s="852"/>
      <c r="AB719" s="508"/>
      <c r="AC719" s="856"/>
      <c r="AD719" s="852"/>
      <c r="AE719" s="853"/>
      <c r="AF719" s="851"/>
      <c r="AG719" s="851"/>
      <c r="AH719" s="725"/>
      <c r="AI719" s="856"/>
      <c r="AJ719" s="851"/>
      <c r="AK719" s="725"/>
      <c r="AL719" s="851"/>
      <c r="AM719" s="851"/>
      <c r="AN719" s="725"/>
      <c r="AO719" s="725"/>
      <c r="AP719" s="725"/>
      <c r="AQ719" s="725"/>
      <c r="AR719" s="725"/>
      <c r="AS719" s="725"/>
      <c r="AT719" s="725"/>
      <c r="AU719" s="725"/>
      <c r="AV719" s="725"/>
      <c r="AW719" s="725"/>
      <c r="AX719" s="725"/>
      <c r="AY719" s="725"/>
      <c r="AZ719" s="725"/>
    </row>
    <row r="720" spans="1:52" s="842" customFormat="1" ht="11.25" customHeight="1" x14ac:dyDescent="0.25">
      <c r="A720" s="1242" t="s">
        <v>9037</v>
      </c>
      <c r="B720" s="983">
        <f>IF(LEFT(E720,2)="DE",0,1)</f>
        <v>0</v>
      </c>
      <c r="C720" s="983">
        <f>IF(LEFT(E720,2)="DE",1,0)</f>
        <v>1</v>
      </c>
      <c r="D720" s="828" t="s">
        <v>10585</v>
      </c>
      <c r="E720" s="872" t="s">
        <v>10583</v>
      </c>
      <c r="F720" s="832">
        <f>IF(L720&lt;&gt;0,MAX(L720,R720,X720,AD720,AJ720),"NE")</f>
        <v>46083</v>
      </c>
      <c r="G720" s="833" t="str">
        <f t="shared" si="83"/>
        <v>A2</v>
      </c>
      <c r="H720" s="951" t="str">
        <f t="shared" si="84"/>
        <v>MR_DER-1602_26</v>
      </c>
      <c r="I720" s="834">
        <f t="shared" si="85"/>
        <v>46128</v>
      </c>
      <c r="J720" s="834" t="str">
        <f t="shared" si="86"/>
        <v>APROVADO COM RESSALVAS</v>
      </c>
      <c r="K720" s="873" t="s">
        <v>3730</v>
      </c>
      <c r="L720" s="874">
        <v>45931</v>
      </c>
      <c r="M720" s="23" t="s">
        <v>10587</v>
      </c>
      <c r="N720" s="855" t="s">
        <v>5536</v>
      </c>
      <c r="O720" s="849">
        <v>46034</v>
      </c>
      <c r="P720" s="1324"/>
      <c r="Q720" s="1253" t="s">
        <v>3765</v>
      </c>
      <c r="R720" s="1297">
        <v>46083</v>
      </c>
      <c r="S720" s="23" t="s">
        <v>12260</v>
      </c>
      <c r="T720" s="855" t="s">
        <v>5537</v>
      </c>
      <c r="U720" s="849">
        <v>46128</v>
      </c>
      <c r="V720" s="853"/>
      <c r="W720" s="856"/>
      <c r="X720" s="852"/>
      <c r="Y720" s="853"/>
      <c r="Z720" s="851"/>
      <c r="AA720" s="852"/>
      <c r="AB720" s="1347"/>
      <c r="AC720" s="856"/>
      <c r="AD720" s="852"/>
      <c r="AE720" s="1354"/>
      <c r="AF720" s="851"/>
      <c r="AG720" s="851"/>
      <c r="AH720" s="859"/>
      <c r="AI720" s="856"/>
      <c r="AJ720" s="851"/>
      <c r="AK720" s="851"/>
      <c r="AL720" s="851"/>
      <c r="AM720" s="851"/>
      <c r="AN720" s="725"/>
      <c r="AO720" s="725"/>
      <c r="AP720" s="725"/>
      <c r="AQ720" s="725"/>
      <c r="AR720" s="725"/>
      <c r="AS720" s="725"/>
      <c r="AT720" s="725"/>
      <c r="AU720" s="725"/>
      <c r="AV720" s="725"/>
      <c r="AW720" s="725"/>
      <c r="AX720" s="725"/>
      <c r="AY720" s="725"/>
      <c r="AZ720" s="725"/>
    </row>
    <row r="721" spans="1:52" s="731" customFormat="1" ht="22.5" x14ac:dyDescent="0.25">
      <c r="A721" s="1242" t="s">
        <v>12477</v>
      </c>
      <c r="B721" s="983">
        <f>IF(LEFT(E721,2)="DE",0,1)</f>
        <v>0</v>
      </c>
      <c r="C721" s="983">
        <f>IF(LEFT(E721,2)="DE",1,0)</f>
        <v>1</v>
      </c>
      <c r="D721" s="828" t="s">
        <v>10585</v>
      </c>
      <c r="E721" s="872" t="s">
        <v>10584</v>
      </c>
      <c r="F721" s="832">
        <f>IF(L721&lt;&gt;0,MAX(L721,R721,X721,AD721,AJ721),"NE")</f>
        <v>45931</v>
      </c>
      <c r="G721" s="833" t="str">
        <f t="shared" si="83"/>
        <v>A1</v>
      </c>
      <c r="H721" s="951" t="str">
        <f t="shared" si="84"/>
        <v>MR_DER-1250_25</v>
      </c>
      <c r="I721" s="834">
        <f t="shared" si="85"/>
        <v>46034</v>
      </c>
      <c r="J721" s="834" t="str">
        <f t="shared" si="86"/>
        <v>NÃO APROVADO</v>
      </c>
      <c r="K721" s="873" t="s">
        <v>3730</v>
      </c>
      <c r="L721" s="874">
        <v>45931</v>
      </c>
      <c r="M721" s="23" t="s">
        <v>10587</v>
      </c>
      <c r="N721" s="855" t="s">
        <v>5536</v>
      </c>
      <c r="O721" s="849">
        <v>46034</v>
      </c>
      <c r="P721" s="1324"/>
      <c r="Q721" s="1253"/>
      <c r="R721" s="1297"/>
      <c r="S721" s="23"/>
      <c r="T721" s="855"/>
      <c r="U721" s="849"/>
      <c r="V721" s="853"/>
      <c r="W721" s="856"/>
      <c r="X721" s="852"/>
      <c r="Y721" s="853"/>
      <c r="Z721" s="851"/>
      <c r="AA721" s="852"/>
      <c r="AB721" s="1347"/>
      <c r="AC721" s="856"/>
      <c r="AD721" s="852"/>
      <c r="AE721" s="1354"/>
      <c r="AF721" s="851"/>
      <c r="AG721" s="851"/>
      <c r="AH721" s="859"/>
      <c r="AI721" s="856"/>
      <c r="AJ721" s="851"/>
      <c r="AK721" s="851"/>
      <c r="AL721" s="851"/>
      <c r="AM721" s="851"/>
      <c r="AN721" s="725"/>
      <c r="AO721" s="725"/>
      <c r="AP721" s="725"/>
      <c r="AQ721" s="725"/>
      <c r="AR721" s="725"/>
      <c r="AS721" s="725"/>
      <c r="AT721" s="725"/>
      <c r="AU721" s="725"/>
      <c r="AV721" s="725"/>
      <c r="AW721" s="725"/>
      <c r="AX721" s="725"/>
      <c r="AY721" s="725"/>
      <c r="AZ721" s="725"/>
    </row>
    <row r="722" spans="1:52" s="731" customFormat="1" ht="15" x14ac:dyDescent="0.25">
      <c r="A722" s="984" t="s">
        <v>8342</v>
      </c>
      <c r="B722" s="983"/>
      <c r="C722" s="983"/>
      <c r="D722" s="838" t="s">
        <v>10849</v>
      </c>
      <c r="E722" s="831" t="s">
        <v>10842</v>
      </c>
      <c r="F722" s="832">
        <f>IF(L722&lt;&gt;0,MAX(L722,R722,X722,AD722),"NE")</f>
        <v>45947</v>
      </c>
      <c r="G722" s="833" t="str">
        <f t="shared" si="83"/>
        <v>A1</v>
      </c>
      <c r="H722" s="951" t="str">
        <f t="shared" si="84"/>
        <v>MR_DER-1294_25</v>
      </c>
      <c r="I722" s="834" t="str">
        <f t="shared" si="85"/>
        <v>ND</v>
      </c>
      <c r="J722" s="834" t="str">
        <f t="shared" si="86"/>
        <v>ND</v>
      </c>
      <c r="K722" s="1294" t="s">
        <v>3730</v>
      </c>
      <c r="L722" s="836">
        <v>45947</v>
      </c>
      <c r="M722" s="23" t="s">
        <v>10850</v>
      </c>
      <c r="N722" s="838"/>
      <c r="O722" s="831"/>
      <c r="P722" s="1322"/>
      <c r="Q722" s="1331"/>
      <c r="R722" s="1334"/>
      <c r="S722" s="1286"/>
      <c r="T722" s="1339"/>
      <c r="U722" s="984"/>
      <c r="V722" s="842"/>
      <c r="W722" s="841"/>
      <c r="X722" s="838"/>
      <c r="Y722" s="842"/>
      <c r="Z722" s="838"/>
      <c r="AA722" s="838"/>
      <c r="AB722" s="840"/>
      <c r="AC722" s="841"/>
      <c r="AD722" s="838"/>
      <c r="AE722" s="838"/>
      <c r="AF722" s="838"/>
      <c r="AG722" s="838"/>
      <c r="AH722" s="840"/>
      <c r="AI722" s="841"/>
      <c r="AJ722" s="838"/>
      <c r="AK722" s="838"/>
      <c r="AL722" s="838"/>
      <c r="AM722" s="838"/>
      <c r="AN722" s="842"/>
      <c r="AO722" s="842"/>
      <c r="AP722" s="842"/>
      <c r="AQ722" s="842"/>
      <c r="AR722" s="842"/>
      <c r="AS722" s="842"/>
      <c r="AT722" s="842"/>
      <c r="AU722" s="842"/>
      <c r="AV722" s="842"/>
      <c r="AW722" s="842"/>
      <c r="AX722" s="842"/>
      <c r="AY722" s="842"/>
      <c r="AZ722" s="842"/>
    </row>
    <row r="723" spans="1:52" s="731" customFormat="1" ht="15" x14ac:dyDescent="0.25">
      <c r="A723" s="984" t="s">
        <v>8342</v>
      </c>
      <c r="B723" s="983"/>
      <c r="C723" s="983"/>
      <c r="D723" s="838" t="s">
        <v>10849</v>
      </c>
      <c r="E723" s="831" t="s">
        <v>10843</v>
      </c>
      <c r="F723" s="832">
        <f>IF(L723&lt;&gt;0,MAX(L723,R723,X723,AD723),"NE")</f>
        <v>45947</v>
      </c>
      <c r="G723" s="833" t="str">
        <f t="shared" si="83"/>
        <v>A1</v>
      </c>
      <c r="H723" s="951" t="str">
        <f t="shared" si="84"/>
        <v>MR_DER-1294_25</v>
      </c>
      <c r="I723" s="834" t="str">
        <f t="shared" si="85"/>
        <v>ND</v>
      </c>
      <c r="J723" s="834" t="str">
        <f t="shared" si="86"/>
        <v>ND</v>
      </c>
      <c r="K723" s="1294" t="s">
        <v>3730</v>
      </c>
      <c r="L723" s="836">
        <v>45947</v>
      </c>
      <c r="M723" s="23" t="s">
        <v>10850</v>
      </c>
      <c r="N723" s="838"/>
      <c r="O723" s="831"/>
      <c r="P723" s="1322"/>
      <c r="Q723" s="1331"/>
      <c r="R723" s="1334"/>
      <c r="S723" s="1286"/>
      <c r="T723" s="1339"/>
      <c r="U723" s="984"/>
      <c r="V723" s="842"/>
      <c r="W723" s="841"/>
      <c r="X723" s="838"/>
      <c r="Y723" s="842"/>
      <c r="Z723" s="838"/>
      <c r="AA723" s="838"/>
      <c r="AB723" s="840"/>
      <c r="AC723" s="841"/>
      <c r="AD723" s="838"/>
      <c r="AE723" s="838"/>
      <c r="AF723" s="838"/>
      <c r="AG723" s="838"/>
      <c r="AH723" s="840"/>
      <c r="AI723" s="841"/>
      <c r="AJ723" s="838"/>
      <c r="AK723" s="838"/>
      <c r="AL723" s="838"/>
      <c r="AM723" s="838"/>
      <c r="AN723" s="842"/>
      <c r="AO723" s="842"/>
      <c r="AP723" s="842"/>
      <c r="AQ723" s="842"/>
      <c r="AR723" s="842"/>
      <c r="AS723" s="842"/>
      <c r="AT723" s="842"/>
      <c r="AU723" s="842"/>
      <c r="AV723" s="842"/>
      <c r="AW723" s="842"/>
      <c r="AX723" s="842"/>
      <c r="AY723" s="842"/>
      <c r="AZ723" s="842"/>
    </row>
    <row r="724" spans="1:52" s="731" customFormat="1" ht="15" x14ac:dyDescent="0.25">
      <c r="A724" s="984" t="s">
        <v>8342</v>
      </c>
      <c r="B724" s="983"/>
      <c r="C724" s="983"/>
      <c r="D724" s="838" t="s">
        <v>10849</v>
      </c>
      <c r="E724" s="831" t="s">
        <v>10844</v>
      </c>
      <c r="F724" s="832">
        <f>IF(L724&lt;&gt;0,MAX(L724,R724,X724,AD724),"NE")</f>
        <v>45947</v>
      </c>
      <c r="G724" s="833" t="str">
        <f t="shared" si="83"/>
        <v>A1</v>
      </c>
      <c r="H724" s="951" t="str">
        <f t="shared" si="84"/>
        <v>MR_DER-1294_25</v>
      </c>
      <c r="I724" s="834" t="str">
        <f t="shared" si="85"/>
        <v>ND</v>
      </c>
      <c r="J724" s="834" t="str">
        <f t="shared" si="86"/>
        <v>ND</v>
      </c>
      <c r="K724" s="1294" t="s">
        <v>3730</v>
      </c>
      <c r="L724" s="836">
        <v>45947</v>
      </c>
      <c r="M724" s="23" t="s">
        <v>10850</v>
      </c>
      <c r="N724" s="838"/>
      <c r="O724" s="831"/>
      <c r="P724" s="1322"/>
      <c r="Q724" s="1331"/>
      <c r="R724" s="1334"/>
      <c r="S724" s="1286"/>
      <c r="T724" s="1339"/>
      <c r="U724" s="984"/>
      <c r="V724" s="842"/>
      <c r="W724" s="841"/>
      <c r="X724" s="838"/>
      <c r="Y724" s="842"/>
      <c r="Z724" s="838"/>
      <c r="AA724" s="838"/>
      <c r="AB724" s="840"/>
      <c r="AC724" s="841"/>
      <c r="AD724" s="838"/>
      <c r="AE724" s="838"/>
      <c r="AF724" s="838"/>
      <c r="AG724" s="838"/>
      <c r="AH724" s="840"/>
      <c r="AI724" s="841"/>
      <c r="AJ724" s="838"/>
      <c r="AK724" s="838"/>
      <c r="AL724" s="838"/>
      <c r="AM724" s="838"/>
      <c r="AN724" s="842"/>
      <c r="AO724" s="842"/>
      <c r="AP724" s="842"/>
      <c r="AQ724" s="842"/>
      <c r="AR724" s="842"/>
      <c r="AS724" s="842"/>
      <c r="AT724" s="842"/>
      <c r="AU724" s="842"/>
      <c r="AV724" s="842"/>
      <c r="AW724" s="842"/>
      <c r="AX724" s="842"/>
      <c r="AY724" s="842"/>
      <c r="AZ724" s="842"/>
    </row>
    <row r="725" spans="1:52" s="731" customFormat="1" ht="15" x14ac:dyDescent="0.25">
      <c r="A725" s="984" t="s">
        <v>8342</v>
      </c>
      <c r="B725" s="983"/>
      <c r="C725" s="983"/>
      <c r="D725" s="838" t="s">
        <v>10849</v>
      </c>
      <c r="E725" s="831" t="s">
        <v>10845</v>
      </c>
      <c r="F725" s="832">
        <f>IF(L725&lt;&gt;0,MAX(L725,R725,X725,AD725),"NE")</f>
        <v>45947</v>
      </c>
      <c r="G725" s="833" t="str">
        <f t="shared" si="83"/>
        <v>A1</v>
      </c>
      <c r="H725" s="951" t="str">
        <f t="shared" si="84"/>
        <v>MR_DER-1294_25</v>
      </c>
      <c r="I725" s="834" t="str">
        <f t="shared" si="85"/>
        <v>ND</v>
      </c>
      <c r="J725" s="834" t="str">
        <f t="shared" si="86"/>
        <v>ND</v>
      </c>
      <c r="K725" s="1294" t="s">
        <v>3730</v>
      </c>
      <c r="L725" s="836">
        <v>45947</v>
      </c>
      <c r="M725" s="23" t="s">
        <v>10850</v>
      </c>
      <c r="N725" s="838"/>
      <c r="O725" s="831"/>
      <c r="P725" s="1322"/>
      <c r="Q725" s="1331"/>
      <c r="R725" s="1334"/>
      <c r="S725" s="1286"/>
      <c r="T725" s="1339"/>
      <c r="U725" s="984"/>
      <c r="V725" s="842"/>
      <c r="W725" s="841"/>
      <c r="X725" s="838"/>
      <c r="Y725" s="842"/>
      <c r="Z725" s="838"/>
      <c r="AA725" s="838"/>
      <c r="AB725" s="840"/>
      <c r="AC725" s="841"/>
      <c r="AD725" s="838"/>
      <c r="AE725" s="838"/>
      <c r="AF725" s="838"/>
      <c r="AG725" s="838"/>
      <c r="AH725" s="840"/>
      <c r="AI725" s="841"/>
      <c r="AJ725" s="838"/>
      <c r="AK725" s="838"/>
      <c r="AL725" s="838"/>
      <c r="AM725" s="838"/>
      <c r="AN725" s="842"/>
      <c r="AO725" s="842"/>
      <c r="AP725" s="842"/>
      <c r="AQ725" s="842"/>
      <c r="AR725" s="842"/>
      <c r="AS725" s="842"/>
      <c r="AT725" s="842"/>
      <c r="AU725" s="842"/>
      <c r="AV725" s="842"/>
      <c r="AW725" s="842"/>
      <c r="AX725" s="842"/>
      <c r="AY725" s="842"/>
      <c r="AZ725" s="842"/>
    </row>
    <row r="726" spans="1:52" s="731" customFormat="1" ht="15" x14ac:dyDescent="0.25">
      <c r="A726" s="948" t="s">
        <v>8263</v>
      </c>
      <c r="B726" s="844"/>
      <c r="C726" s="844" t="s">
        <v>8257</v>
      </c>
      <c r="D726" s="820" t="s">
        <v>6374</v>
      </c>
      <c r="E726" s="812" t="s">
        <v>6343</v>
      </c>
      <c r="F726" s="813">
        <f t="shared" ref="F726:F745" si="88">IF(L726&lt;&gt;0,MAX(L726,R726,X726,AD726,AJ726),"NE")</f>
        <v>45979</v>
      </c>
      <c r="G726" s="1036" t="str">
        <f t="shared" si="83"/>
        <v>B</v>
      </c>
      <c r="H726" s="1037" t="str">
        <f t="shared" si="84"/>
        <v>MR_DER-1377_25</v>
      </c>
      <c r="I726" s="1038" t="str">
        <f t="shared" si="85"/>
        <v>ND</v>
      </c>
      <c r="J726" s="1038" t="str">
        <f t="shared" si="86"/>
        <v>ND</v>
      </c>
      <c r="K726" s="817" t="s">
        <v>3730</v>
      </c>
      <c r="L726" s="818">
        <v>44973</v>
      </c>
      <c r="M726" s="1039" t="s">
        <v>6378</v>
      </c>
      <c r="N726" s="844" t="s">
        <v>5539</v>
      </c>
      <c r="O726" s="818">
        <v>45063</v>
      </c>
      <c r="P726" s="822" t="s">
        <v>3777</v>
      </c>
      <c r="Q726" s="817" t="s">
        <v>3748</v>
      </c>
      <c r="R726" s="818">
        <v>45140</v>
      </c>
      <c r="S726" s="1039" t="s">
        <v>6737</v>
      </c>
      <c r="T726" s="844"/>
      <c r="U726" s="844"/>
      <c r="V726" s="1040" t="s">
        <v>3777</v>
      </c>
      <c r="W726" s="823" t="s">
        <v>5626</v>
      </c>
      <c r="X726" s="821">
        <v>45835</v>
      </c>
      <c r="Y726" s="1044" t="s">
        <v>9623</v>
      </c>
      <c r="Z726" s="820" t="s">
        <v>5539</v>
      </c>
      <c r="AA726" s="821">
        <v>45839</v>
      </c>
      <c r="AB726" s="822"/>
      <c r="AC726" s="823" t="s">
        <v>5811</v>
      </c>
      <c r="AD726" s="821">
        <v>45840</v>
      </c>
      <c r="AE726" s="1357" t="s">
        <v>9637</v>
      </c>
      <c r="AF726" s="820"/>
      <c r="AG726" s="820"/>
      <c r="AH726" s="822"/>
      <c r="AI726" s="823" t="s">
        <v>5811</v>
      </c>
      <c r="AJ726" s="821">
        <v>45979</v>
      </c>
      <c r="AK726" s="1316" t="s">
        <v>11348</v>
      </c>
      <c r="AL726" s="820"/>
      <c r="AM726" s="820"/>
    </row>
    <row r="727" spans="1:52" s="731" customFormat="1" ht="15" x14ac:dyDescent="0.25">
      <c r="A727" s="948" t="s">
        <v>8263</v>
      </c>
      <c r="B727" s="844"/>
      <c r="C727" s="844" t="s">
        <v>8257</v>
      </c>
      <c r="D727" s="820" t="s">
        <v>6374</v>
      </c>
      <c r="E727" s="812" t="s">
        <v>6344</v>
      </c>
      <c r="F727" s="813">
        <f t="shared" si="88"/>
        <v>45979</v>
      </c>
      <c r="G727" s="1036" t="str">
        <f t="shared" si="83"/>
        <v>B</v>
      </c>
      <c r="H727" s="1037" t="str">
        <f t="shared" si="84"/>
        <v>MR_DER-1377_25</v>
      </c>
      <c r="I727" s="1038" t="str">
        <f t="shared" si="85"/>
        <v>ND</v>
      </c>
      <c r="J727" s="1038" t="str">
        <f t="shared" si="86"/>
        <v>ND</v>
      </c>
      <c r="K727" s="817" t="s">
        <v>3730</v>
      </c>
      <c r="L727" s="818">
        <v>44973</v>
      </c>
      <c r="M727" s="1039" t="s">
        <v>6378</v>
      </c>
      <c r="N727" s="844" t="s">
        <v>5539</v>
      </c>
      <c r="O727" s="818">
        <v>45063</v>
      </c>
      <c r="P727" s="822" t="s">
        <v>3777</v>
      </c>
      <c r="Q727" s="817" t="s">
        <v>3748</v>
      </c>
      <c r="R727" s="818">
        <v>45140</v>
      </c>
      <c r="S727" s="1039" t="s">
        <v>6737</v>
      </c>
      <c r="T727" s="844"/>
      <c r="U727" s="844"/>
      <c r="V727" s="1040" t="s">
        <v>3777</v>
      </c>
      <c r="W727" s="823" t="s">
        <v>5626</v>
      </c>
      <c r="X727" s="821">
        <v>45835</v>
      </c>
      <c r="Y727" s="1044" t="s">
        <v>9623</v>
      </c>
      <c r="Z727" s="820" t="s">
        <v>5539</v>
      </c>
      <c r="AA727" s="821">
        <v>45839</v>
      </c>
      <c r="AB727" s="822"/>
      <c r="AC727" s="823" t="s">
        <v>5811</v>
      </c>
      <c r="AD727" s="821">
        <v>45840</v>
      </c>
      <c r="AE727" s="1357" t="s">
        <v>9637</v>
      </c>
      <c r="AF727" s="820"/>
      <c r="AG727" s="820"/>
      <c r="AH727" s="822"/>
      <c r="AI727" s="823" t="s">
        <v>5811</v>
      </c>
      <c r="AJ727" s="821">
        <v>45979</v>
      </c>
      <c r="AK727" s="1316" t="s">
        <v>11348</v>
      </c>
      <c r="AL727" s="820"/>
      <c r="AM727" s="820"/>
    </row>
    <row r="728" spans="1:52" s="731" customFormat="1" ht="15" x14ac:dyDescent="0.25">
      <c r="A728" s="948" t="s">
        <v>8263</v>
      </c>
      <c r="B728" s="844"/>
      <c r="C728" s="844" t="s">
        <v>8257</v>
      </c>
      <c r="D728" s="820" t="s">
        <v>6374</v>
      </c>
      <c r="E728" s="812" t="s">
        <v>6345</v>
      </c>
      <c r="F728" s="813">
        <f t="shared" si="88"/>
        <v>45979</v>
      </c>
      <c r="G728" s="1036" t="str">
        <f t="shared" si="83"/>
        <v>B</v>
      </c>
      <c r="H728" s="1037" t="str">
        <f t="shared" si="84"/>
        <v>MR_DER-1377_25</v>
      </c>
      <c r="I728" s="1038" t="str">
        <f t="shared" si="85"/>
        <v>ND</v>
      </c>
      <c r="J728" s="1038" t="str">
        <f t="shared" si="86"/>
        <v>ND</v>
      </c>
      <c r="K728" s="817" t="s">
        <v>3730</v>
      </c>
      <c r="L728" s="818">
        <v>44973</v>
      </c>
      <c r="M728" s="1039" t="s">
        <v>6378</v>
      </c>
      <c r="N728" s="844" t="s">
        <v>5539</v>
      </c>
      <c r="O728" s="818">
        <v>45063</v>
      </c>
      <c r="P728" s="822" t="s">
        <v>3777</v>
      </c>
      <c r="Q728" s="817" t="s">
        <v>3748</v>
      </c>
      <c r="R728" s="818">
        <v>45140</v>
      </c>
      <c r="S728" s="1039" t="s">
        <v>6737</v>
      </c>
      <c r="T728" s="844"/>
      <c r="U728" s="844"/>
      <c r="V728" s="1040" t="s">
        <v>3777</v>
      </c>
      <c r="W728" s="823" t="s">
        <v>5626</v>
      </c>
      <c r="X728" s="821">
        <v>45835</v>
      </c>
      <c r="Y728" s="1044" t="s">
        <v>9623</v>
      </c>
      <c r="Z728" s="820" t="s">
        <v>5539</v>
      </c>
      <c r="AA728" s="821">
        <v>45839</v>
      </c>
      <c r="AB728" s="822"/>
      <c r="AC728" s="823" t="s">
        <v>5811</v>
      </c>
      <c r="AD728" s="821">
        <v>45840</v>
      </c>
      <c r="AE728" s="1357" t="s">
        <v>9637</v>
      </c>
      <c r="AF728" s="820"/>
      <c r="AG728" s="820"/>
      <c r="AH728" s="822"/>
      <c r="AI728" s="823" t="s">
        <v>5811</v>
      </c>
      <c r="AJ728" s="821">
        <v>45979</v>
      </c>
      <c r="AK728" s="1316" t="s">
        <v>11348</v>
      </c>
      <c r="AL728" s="820"/>
      <c r="AM728" s="820"/>
    </row>
    <row r="729" spans="1:52" s="731" customFormat="1" ht="15" x14ac:dyDescent="0.25">
      <c r="A729" s="948" t="s">
        <v>8263</v>
      </c>
      <c r="B729" s="844"/>
      <c r="C729" s="844" t="s">
        <v>8257</v>
      </c>
      <c r="D729" s="820" t="s">
        <v>6374</v>
      </c>
      <c r="E729" s="812" t="s">
        <v>6346</v>
      </c>
      <c r="F729" s="813">
        <f t="shared" si="88"/>
        <v>45979</v>
      </c>
      <c r="G729" s="1036" t="str">
        <f t="shared" si="83"/>
        <v>B</v>
      </c>
      <c r="H729" s="1037" t="str">
        <f t="shared" si="84"/>
        <v>MR_DER-1377_25</v>
      </c>
      <c r="I729" s="1038" t="str">
        <f t="shared" si="85"/>
        <v>ND</v>
      </c>
      <c r="J729" s="1038" t="str">
        <f t="shared" si="86"/>
        <v>ND</v>
      </c>
      <c r="K729" s="817" t="s">
        <v>3730</v>
      </c>
      <c r="L729" s="818">
        <v>44973</v>
      </c>
      <c r="M729" s="1039" t="s">
        <v>6378</v>
      </c>
      <c r="N729" s="844" t="s">
        <v>5539</v>
      </c>
      <c r="O729" s="818">
        <v>45063</v>
      </c>
      <c r="P729" s="822" t="s">
        <v>3777</v>
      </c>
      <c r="Q729" s="817" t="s">
        <v>3748</v>
      </c>
      <c r="R729" s="818">
        <v>45140</v>
      </c>
      <c r="S729" s="1039" t="s">
        <v>6737</v>
      </c>
      <c r="T729" s="844"/>
      <c r="U729" s="844"/>
      <c r="V729" s="1040" t="s">
        <v>3777</v>
      </c>
      <c r="W729" s="823" t="s">
        <v>5626</v>
      </c>
      <c r="X729" s="821">
        <v>45835</v>
      </c>
      <c r="Y729" s="1044" t="s">
        <v>9623</v>
      </c>
      <c r="Z729" s="820" t="s">
        <v>5539</v>
      </c>
      <c r="AA729" s="821">
        <v>45839</v>
      </c>
      <c r="AB729" s="822"/>
      <c r="AC729" s="823" t="s">
        <v>5811</v>
      </c>
      <c r="AD729" s="821">
        <v>45840</v>
      </c>
      <c r="AE729" s="1044" t="s">
        <v>9637</v>
      </c>
      <c r="AF729" s="820"/>
      <c r="AG729" s="820"/>
      <c r="AH729" s="822"/>
      <c r="AI729" s="823" t="s">
        <v>5811</v>
      </c>
      <c r="AJ729" s="821">
        <v>45979</v>
      </c>
      <c r="AK729" s="218" t="s">
        <v>11348</v>
      </c>
      <c r="AL729" s="820"/>
      <c r="AM729" s="820"/>
    </row>
    <row r="730" spans="1:52" s="731" customFormat="1" ht="15" x14ac:dyDescent="0.25">
      <c r="A730" s="948" t="s">
        <v>8263</v>
      </c>
      <c r="B730" s="844"/>
      <c r="C730" s="844" t="s">
        <v>8257</v>
      </c>
      <c r="D730" s="820" t="s">
        <v>6374</v>
      </c>
      <c r="E730" s="812" t="s">
        <v>6347</v>
      </c>
      <c r="F730" s="813">
        <f t="shared" si="88"/>
        <v>45979</v>
      </c>
      <c r="G730" s="1036" t="str">
        <f t="shared" si="83"/>
        <v>B</v>
      </c>
      <c r="H730" s="1037" t="str">
        <f t="shared" si="84"/>
        <v>MR_DER-1377_25</v>
      </c>
      <c r="I730" s="1038" t="str">
        <f t="shared" si="85"/>
        <v>ND</v>
      </c>
      <c r="J730" s="1038" t="str">
        <f t="shared" si="86"/>
        <v>ND</v>
      </c>
      <c r="K730" s="817" t="s">
        <v>3730</v>
      </c>
      <c r="L730" s="818">
        <v>44973</v>
      </c>
      <c r="M730" s="1039" t="s">
        <v>6378</v>
      </c>
      <c r="N730" s="844" t="s">
        <v>5539</v>
      </c>
      <c r="O730" s="818">
        <v>45063</v>
      </c>
      <c r="P730" s="822" t="s">
        <v>3777</v>
      </c>
      <c r="Q730" s="817" t="s">
        <v>3748</v>
      </c>
      <c r="R730" s="818">
        <v>45140</v>
      </c>
      <c r="S730" s="1039" t="s">
        <v>6737</v>
      </c>
      <c r="T730" s="844"/>
      <c r="U730" s="844"/>
      <c r="V730" s="1040" t="s">
        <v>3777</v>
      </c>
      <c r="W730" s="823" t="s">
        <v>5626</v>
      </c>
      <c r="X730" s="821">
        <v>45835</v>
      </c>
      <c r="Y730" s="1044" t="s">
        <v>9623</v>
      </c>
      <c r="Z730" s="820" t="s">
        <v>5539</v>
      </c>
      <c r="AA730" s="821">
        <v>45839</v>
      </c>
      <c r="AB730" s="822"/>
      <c r="AC730" s="823" t="s">
        <v>5811</v>
      </c>
      <c r="AD730" s="821">
        <v>45840</v>
      </c>
      <c r="AE730" s="1357" t="s">
        <v>9637</v>
      </c>
      <c r="AF730" s="820"/>
      <c r="AG730" s="820"/>
      <c r="AH730" s="822"/>
      <c r="AI730" s="823" t="s">
        <v>5811</v>
      </c>
      <c r="AJ730" s="821">
        <v>45979</v>
      </c>
      <c r="AK730" s="1316" t="s">
        <v>11348</v>
      </c>
      <c r="AL730" s="820"/>
      <c r="AM730" s="820"/>
    </row>
    <row r="731" spans="1:52" s="731" customFormat="1" ht="15" x14ac:dyDescent="0.25">
      <c r="A731" s="948" t="s">
        <v>8263</v>
      </c>
      <c r="B731" s="844"/>
      <c r="C731" s="844" t="s">
        <v>8257</v>
      </c>
      <c r="D731" s="820" t="s">
        <v>6374</v>
      </c>
      <c r="E731" s="812" t="s">
        <v>6348</v>
      </c>
      <c r="F731" s="813">
        <f t="shared" si="88"/>
        <v>45979</v>
      </c>
      <c r="G731" s="1036" t="str">
        <f t="shared" si="83"/>
        <v>B</v>
      </c>
      <c r="H731" s="1037" t="str">
        <f t="shared" si="84"/>
        <v>MR_DER-1377_25</v>
      </c>
      <c r="I731" s="1038" t="str">
        <f t="shared" si="85"/>
        <v>ND</v>
      </c>
      <c r="J731" s="1038" t="str">
        <f t="shared" si="86"/>
        <v>ND</v>
      </c>
      <c r="K731" s="817" t="s">
        <v>3730</v>
      </c>
      <c r="L731" s="818">
        <v>44973</v>
      </c>
      <c r="M731" s="1039" t="s">
        <v>6378</v>
      </c>
      <c r="N731" s="844" t="s">
        <v>5539</v>
      </c>
      <c r="O731" s="818">
        <v>45063</v>
      </c>
      <c r="P731" s="822" t="s">
        <v>3777</v>
      </c>
      <c r="Q731" s="817" t="s">
        <v>3748</v>
      </c>
      <c r="R731" s="818">
        <v>45140</v>
      </c>
      <c r="S731" s="1039" t="s">
        <v>6737</v>
      </c>
      <c r="T731" s="844"/>
      <c r="U731" s="844"/>
      <c r="V731" s="1040" t="s">
        <v>3777</v>
      </c>
      <c r="W731" s="823" t="s">
        <v>5626</v>
      </c>
      <c r="X731" s="821">
        <v>45835</v>
      </c>
      <c r="Y731" s="1044" t="s">
        <v>9623</v>
      </c>
      <c r="Z731" s="820" t="s">
        <v>5539</v>
      </c>
      <c r="AA731" s="821">
        <v>45839</v>
      </c>
      <c r="AB731" s="822"/>
      <c r="AC731" s="823" t="s">
        <v>5811</v>
      </c>
      <c r="AD731" s="821">
        <v>45840</v>
      </c>
      <c r="AE731" s="1357" t="s">
        <v>9637</v>
      </c>
      <c r="AF731" s="820"/>
      <c r="AG731" s="820"/>
      <c r="AH731" s="822"/>
      <c r="AI731" s="823" t="s">
        <v>5811</v>
      </c>
      <c r="AJ731" s="821">
        <v>45979</v>
      </c>
      <c r="AK731" s="1316" t="s">
        <v>11348</v>
      </c>
      <c r="AL731" s="820"/>
      <c r="AM731" s="820"/>
    </row>
    <row r="732" spans="1:52" s="731" customFormat="1" ht="15" x14ac:dyDescent="0.25">
      <c r="A732" s="948" t="s">
        <v>8263</v>
      </c>
      <c r="B732" s="844"/>
      <c r="C732" s="844" t="s">
        <v>8257</v>
      </c>
      <c r="D732" s="820" t="s">
        <v>6374</v>
      </c>
      <c r="E732" s="812" t="s">
        <v>6349</v>
      </c>
      <c r="F732" s="813">
        <f t="shared" si="88"/>
        <v>45979</v>
      </c>
      <c r="G732" s="1036" t="str">
        <f t="shared" si="83"/>
        <v>B</v>
      </c>
      <c r="H732" s="1037" t="str">
        <f t="shared" si="84"/>
        <v>MR_DER-1377_25</v>
      </c>
      <c r="I732" s="1038" t="str">
        <f t="shared" si="85"/>
        <v>ND</v>
      </c>
      <c r="J732" s="1038" t="str">
        <f t="shared" si="86"/>
        <v>ND</v>
      </c>
      <c r="K732" s="817" t="s">
        <v>3730</v>
      </c>
      <c r="L732" s="818">
        <v>44973</v>
      </c>
      <c r="M732" s="1039" t="s">
        <v>6378</v>
      </c>
      <c r="N732" s="844" t="s">
        <v>5539</v>
      </c>
      <c r="O732" s="818">
        <v>45063</v>
      </c>
      <c r="P732" s="822" t="s">
        <v>3777</v>
      </c>
      <c r="Q732" s="817" t="s">
        <v>3748</v>
      </c>
      <c r="R732" s="818">
        <v>45140</v>
      </c>
      <c r="S732" s="1039" t="s">
        <v>6737</v>
      </c>
      <c r="T732" s="844"/>
      <c r="U732" s="844"/>
      <c r="V732" s="1040" t="s">
        <v>3777</v>
      </c>
      <c r="W732" s="823" t="s">
        <v>5626</v>
      </c>
      <c r="X732" s="821">
        <v>45835</v>
      </c>
      <c r="Y732" s="1044" t="s">
        <v>9623</v>
      </c>
      <c r="Z732" s="820" t="s">
        <v>5539</v>
      </c>
      <c r="AA732" s="821">
        <v>45839</v>
      </c>
      <c r="AB732" s="822"/>
      <c r="AC732" s="823" t="s">
        <v>5811</v>
      </c>
      <c r="AD732" s="821">
        <v>45840</v>
      </c>
      <c r="AE732" s="1357" t="s">
        <v>9637</v>
      </c>
      <c r="AF732" s="820"/>
      <c r="AG732" s="820"/>
      <c r="AH732" s="822"/>
      <c r="AI732" s="823" t="s">
        <v>5811</v>
      </c>
      <c r="AJ732" s="821">
        <v>45979</v>
      </c>
      <c r="AK732" s="1316" t="s">
        <v>11348</v>
      </c>
      <c r="AL732" s="820"/>
      <c r="AM732" s="820"/>
    </row>
    <row r="733" spans="1:52" s="731" customFormat="1" ht="15" x14ac:dyDescent="0.25">
      <c r="A733" s="948" t="s">
        <v>8263</v>
      </c>
      <c r="B733" s="844"/>
      <c r="C733" s="844" t="s">
        <v>8257</v>
      </c>
      <c r="D733" s="820" t="s">
        <v>6374</v>
      </c>
      <c r="E733" s="812" t="s">
        <v>6350</v>
      </c>
      <c r="F733" s="813">
        <f t="shared" si="88"/>
        <v>45979</v>
      </c>
      <c r="G733" s="1036" t="str">
        <f t="shared" si="83"/>
        <v>B</v>
      </c>
      <c r="H733" s="1037" t="str">
        <f t="shared" si="84"/>
        <v>MR_DER-1377_25</v>
      </c>
      <c r="I733" s="1038" t="str">
        <f t="shared" si="85"/>
        <v>ND</v>
      </c>
      <c r="J733" s="1038" t="str">
        <f t="shared" si="86"/>
        <v>ND</v>
      </c>
      <c r="K733" s="817" t="s">
        <v>3730</v>
      </c>
      <c r="L733" s="818">
        <v>44973</v>
      </c>
      <c r="M733" s="1039" t="s">
        <v>6378</v>
      </c>
      <c r="N733" s="844" t="s">
        <v>5539</v>
      </c>
      <c r="O733" s="818">
        <v>45063</v>
      </c>
      <c r="P733" s="822" t="s">
        <v>3777</v>
      </c>
      <c r="Q733" s="817" t="s">
        <v>3748</v>
      </c>
      <c r="R733" s="818">
        <v>45140</v>
      </c>
      <c r="S733" s="1039" t="s">
        <v>6737</v>
      </c>
      <c r="T733" s="844"/>
      <c r="U733" s="844"/>
      <c r="V733" s="1040" t="s">
        <v>3777</v>
      </c>
      <c r="W733" s="823" t="s">
        <v>5626</v>
      </c>
      <c r="X733" s="821">
        <v>45835</v>
      </c>
      <c r="Y733" s="1044" t="s">
        <v>9623</v>
      </c>
      <c r="Z733" s="820" t="s">
        <v>5539</v>
      </c>
      <c r="AA733" s="821">
        <v>45839</v>
      </c>
      <c r="AB733" s="822"/>
      <c r="AC733" s="823" t="s">
        <v>5811</v>
      </c>
      <c r="AD733" s="821">
        <v>45840</v>
      </c>
      <c r="AE733" s="1357" t="s">
        <v>9637</v>
      </c>
      <c r="AF733" s="820"/>
      <c r="AG733" s="820"/>
      <c r="AH733" s="822"/>
      <c r="AI733" s="823" t="s">
        <v>5811</v>
      </c>
      <c r="AJ733" s="821">
        <v>45979</v>
      </c>
      <c r="AK733" s="1316" t="s">
        <v>11348</v>
      </c>
      <c r="AL733" s="820"/>
      <c r="AM733" s="820"/>
    </row>
    <row r="734" spans="1:52" s="731" customFormat="1" ht="15" x14ac:dyDescent="0.25">
      <c r="A734" s="948" t="s">
        <v>8263</v>
      </c>
      <c r="B734" s="844"/>
      <c r="C734" s="844" t="s">
        <v>8257</v>
      </c>
      <c r="D734" s="820" t="s">
        <v>6374</v>
      </c>
      <c r="E734" s="812" t="s">
        <v>6351</v>
      </c>
      <c r="F734" s="813">
        <f t="shared" si="88"/>
        <v>45979</v>
      </c>
      <c r="G734" s="1036" t="str">
        <f t="shared" si="83"/>
        <v>B</v>
      </c>
      <c r="H734" s="1037" t="str">
        <f t="shared" si="84"/>
        <v>MR_DER-1377_25</v>
      </c>
      <c r="I734" s="1038" t="str">
        <f t="shared" si="85"/>
        <v>ND</v>
      </c>
      <c r="J734" s="1038" t="str">
        <f t="shared" si="86"/>
        <v>ND</v>
      </c>
      <c r="K734" s="817" t="s">
        <v>3730</v>
      </c>
      <c r="L734" s="818">
        <v>44973</v>
      </c>
      <c r="M734" s="1039" t="s">
        <v>6378</v>
      </c>
      <c r="N734" s="844" t="s">
        <v>5539</v>
      </c>
      <c r="O734" s="818">
        <v>45063</v>
      </c>
      <c r="P734" s="822" t="s">
        <v>3777</v>
      </c>
      <c r="Q734" s="817" t="s">
        <v>3748</v>
      </c>
      <c r="R734" s="818">
        <v>45140</v>
      </c>
      <c r="S734" s="1039" t="s">
        <v>6737</v>
      </c>
      <c r="T734" s="844"/>
      <c r="U734" s="844"/>
      <c r="V734" s="1040" t="s">
        <v>3777</v>
      </c>
      <c r="W734" s="823" t="s">
        <v>5626</v>
      </c>
      <c r="X734" s="821">
        <v>45835</v>
      </c>
      <c r="Y734" s="1044" t="s">
        <v>9623</v>
      </c>
      <c r="Z734" s="820" t="s">
        <v>5539</v>
      </c>
      <c r="AA734" s="821">
        <v>45839</v>
      </c>
      <c r="AB734" s="822"/>
      <c r="AC734" s="823" t="s">
        <v>5811</v>
      </c>
      <c r="AD734" s="821">
        <v>45840</v>
      </c>
      <c r="AE734" s="1357" t="s">
        <v>9637</v>
      </c>
      <c r="AF734" s="820"/>
      <c r="AG734" s="820"/>
      <c r="AH734" s="822"/>
      <c r="AI734" s="823" t="s">
        <v>5811</v>
      </c>
      <c r="AJ734" s="821">
        <v>45979</v>
      </c>
      <c r="AK734" s="1316" t="s">
        <v>11348</v>
      </c>
      <c r="AL734" s="820"/>
      <c r="AM734" s="820"/>
    </row>
    <row r="735" spans="1:52" s="731" customFormat="1" ht="15" x14ac:dyDescent="0.25">
      <c r="A735" s="948" t="s">
        <v>8263</v>
      </c>
      <c r="B735" s="844"/>
      <c r="C735" s="844" t="s">
        <v>8257</v>
      </c>
      <c r="D735" s="820" t="s">
        <v>6374</v>
      </c>
      <c r="E735" s="812" t="s">
        <v>6352</v>
      </c>
      <c r="F735" s="813">
        <f t="shared" si="88"/>
        <v>45979</v>
      </c>
      <c r="G735" s="1036" t="str">
        <f t="shared" si="83"/>
        <v>B</v>
      </c>
      <c r="H735" s="1037" t="str">
        <f t="shared" si="84"/>
        <v>MR_DER-1377_25</v>
      </c>
      <c r="I735" s="1038" t="str">
        <f t="shared" si="85"/>
        <v>ND</v>
      </c>
      <c r="J735" s="1038" t="str">
        <f t="shared" si="86"/>
        <v>ND</v>
      </c>
      <c r="K735" s="817" t="s">
        <v>3730</v>
      </c>
      <c r="L735" s="818">
        <v>44973</v>
      </c>
      <c r="M735" s="1039" t="s">
        <v>6378</v>
      </c>
      <c r="N735" s="844" t="s">
        <v>5539</v>
      </c>
      <c r="O735" s="818">
        <v>45063</v>
      </c>
      <c r="P735" s="822" t="s">
        <v>3777</v>
      </c>
      <c r="Q735" s="817" t="s">
        <v>3748</v>
      </c>
      <c r="R735" s="818">
        <v>45140</v>
      </c>
      <c r="S735" s="1039" t="s">
        <v>6737</v>
      </c>
      <c r="T735" s="844"/>
      <c r="U735" s="844"/>
      <c r="V735" s="1040" t="s">
        <v>3777</v>
      </c>
      <c r="W735" s="823" t="s">
        <v>5626</v>
      </c>
      <c r="X735" s="821">
        <v>45835</v>
      </c>
      <c r="Y735" s="1044" t="s">
        <v>9623</v>
      </c>
      <c r="Z735" s="820" t="s">
        <v>5539</v>
      </c>
      <c r="AA735" s="821">
        <v>45839</v>
      </c>
      <c r="AB735" s="822"/>
      <c r="AC735" s="823" t="s">
        <v>5811</v>
      </c>
      <c r="AD735" s="821">
        <v>45840</v>
      </c>
      <c r="AE735" s="1357" t="s">
        <v>9637</v>
      </c>
      <c r="AF735" s="820"/>
      <c r="AG735" s="820"/>
      <c r="AH735" s="822"/>
      <c r="AI735" s="823" t="s">
        <v>5811</v>
      </c>
      <c r="AJ735" s="821">
        <v>45979</v>
      </c>
      <c r="AK735" s="1316" t="s">
        <v>11348</v>
      </c>
      <c r="AL735" s="820"/>
      <c r="AM735" s="820"/>
    </row>
    <row r="736" spans="1:52" s="731" customFormat="1" ht="15" x14ac:dyDescent="0.25">
      <c r="A736" s="948" t="s">
        <v>8263</v>
      </c>
      <c r="B736" s="844"/>
      <c r="C736" s="844" t="s">
        <v>8257</v>
      </c>
      <c r="D736" s="820" t="s">
        <v>6374</v>
      </c>
      <c r="E736" s="812" t="s">
        <v>6353</v>
      </c>
      <c r="F736" s="813">
        <f t="shared" si="88"/>
        <v>45979</v>
      </c>
      <c r="G736" s="1036" t="str">
        <f t="shared" si="83"/>
        <v>B</v>
      </c>
      <c r="H736" s="1037" t="str">
        <f t="shared" si="84"/>
        <v>MR_DER-1377_25</v>
      </c>
      <c r="I736" s="1038" t="str">
        <f t="shared" si="85"/>
        <v>ND</v>
      </c>
      <c r="J736" s="1038" t="str">
        <f t="shared" si="86"/>
        <v>ND</v>
      </c>
      <c r="K736" s="817" t="s">
        <v>3730</v>
      </c>
      <c r="L736" s="818">
        <v>44973</v>
      </c>
      <c r="M736" s="1039" t="s">
        <v>6378</v>
      </c>
      <c r="N736" s="844" t="s">
        <v>5539</v>
      </c>
      <c r="O736" s="818">
        <v>45063</v>
      </c>
      <c r="P736" s="822" t="s">
        <v>3777</v>
      </c>
      <c r="Q736" s="817" t="s">
        <v>3748</v>
      </c>
      <c r="R736" s="818">
        <v>45140</v>
      </c>
      <c r="S736" s="1039" t="s">
        <v>6737</v>
      </c>
      <c r="T736" s="844"/>
      <c r="U736" s="844"/>
      <c r="V736" s="1040" t="s">
        <v>3777</v>
      </c>
      <c r="W736" s="823" t="s">
        <v>5626</v>
      </c>
      <c r="X736" s="821">
        <v>45835</v>
      </c>
      <c r="Y736" s="1044" t="s">
        <v>9623</v>
      </c>
      <c r="Z736" s="820" t="s">
        <v>5539</v>
      </c>
      <c r="AA736" s="821">
        <v>45839</v>
      </c>
      <c r="AB736" s="822"/>
      <c r="AC736" s="823" t="s">
        <v>5811</v>
      </c>
      <c r="AD736" s="821">
        <v>45840</v>
      </c>
      <c r="AE736" s="1357" t="s">
        <v>9637</v>
      </c>
      <c r="AF736" s="820"/>
      <c r="AG736" s="820"/>
      <c r="AH736" s="822"/>
      <c r="AI736" s="823" t="s">
        <v>5811</v>
      </c>
      <c r="AJ736" s="821">
        <v>45979</v>
      </c>
      <c r="AK736" s="1316" t="s">
        <v>11348</v>
      </c>
      <c r="AL736" s="820"/>
      <c r="AM736" s="820"/>
    </row>
    <row r="737" spans="1:52" s="731" customFormat="1" ht="15" x14ac:dyDescent="0.25">
      <c r="A737" s="948" t="s">
        <v>8263</v>
      </c>
      <c r="B737" s="844"/>
      <c r="C737" s="844" t="s">
        <v>8257</v>
      </c>
      <c r="D737" s="820" t="s">
        <v>6374</v>
      </c>
      <c r="E737" s="812" t="s">
        <v>6354</v>
      </c>
      <c r="F737" s="813">
        <f t="shared" si="88"/>
        <v>45979</v>
      </c>
      <c r="G737" s="1036" t="str">
        <f t="shared" si="83"/>
        <v>B</v>
      </c>
      <c r="H737" s="1037" t="str">
        <f t="shared" si="84"/>
        <v>MR_DER-1377_25</v>
      </c>
      <c r="I737" s="1038" t="str">
        <f t="shared" si="85"/>
        <v>ND</v>
      </c>
      <c r="J737" s="1038" t="str">
        <f t="shared" si="86"/>
        <v>ND</v>
      </c>
      <c r="K737" s="817" t="s">
        <v>3730</v>
      </c>
      <c r="L737" s="818">
        <v>44973</v>
      </c>
      <c r="M737" s="1039" t="s">
        <v>6378</v>
      </c>
      <c r="N737" s="844" t="s">
        <v>5539</v>
      </c>
      <c r="O737" s="818">
        <v>45063</v>
      </c>
      <c r="P737" s="822" t="s">
        <v>3777</v>
      </c>
      <c r="Q737" s="817" t="s">
        <v>3748</v>
      </c>
      <c r="R737" s="818">
        <v>45140</v>
      </c>
      <c r="S737" s="1039" t="s">
        <v>6737</v>
      </c>
      <c r="T737" s="844"/>
      <c r="U737" s="844"/>
      <c r="V737" s="1040" t="s">
        <v>3777</v>
      </c>
      <c r="W737" s="823" t="s">
        <v>5626</v>
      </c>
      <c r="X737" s="821">
        <v>45835</v>
      </c>
      <c r="Y737" s="1044" t="s">
        <v>9623</v>
      </c>
      <c r="Z737" s="820" t="s">
        <v>5539</v>
      </c>
      <c r="AA737" s="821">
        <v>45839</v>
      </c>
      <c r="AB737" s="822"/>
      <c r="AC737" s="823" t="s">
        <v>5811</v>
      </c>
      <c r="AD737" s="821">
        <v>45840</v>
      </c>
      <c r="AE737" s="1357" t="s">
        <v>9637</v>
      </c>
      <c r="AF737" s="820"/>
      <c r="AG737" s="820"/>
      <c r="AH737" s="822"/>
      <c r="AI737" s="823" t="s">
        <v>5811</v>
      </c>
      <c r="AJ737" s="821">
        <v>45979</v>
      </c>
      <c r="AK737" s="1316" t="s">
        <v>11348</v>
      </c>
      <c r="AL737" s="820"/>
      <c r="AM737" s="820"/>
    </row>
    <row r="738" spans="1:52" s="731" customFormat="1" ht="15" x14ac:dyDescent="0.25">
      <c r="A738" s="948" t="s">
        <v>8263</v>
      </c>
      <c r="B738" s="844"/>
      <c r="C738" s="844" t="s">
        <v>8257</v>
      </c>
      <c r="D738" s="820" t="s">
        <v>6374</v>
      </c>
      <c r="E738" s="812" t="s">
        <v>6355</v>
      </c>
      <c r="F738" s="813">
        <f t="shared" si="88"/>
        <v>45979</v>
      </c>
      <c r="G738" s="1036" t="str">
        <f t="shared" si="83"/>
        <v>B</v>
      </c>
      <c r="H738" s="1037" t="str">
        <f t="shared" si="84"/>
        <v>MR_DER-1377_25</v>
      </c>
      <c r="I738" s="1038" t="str">
        <f t="shared" si="85"/>
        <v>ND</v>
      </c>
      <c r="J738" s="1038" t="str">
        <f t="shared" si="86"/>
        <v>ND</v>
      </c>
      <c r="K738" s="817" t="s">
        <v>3730</v>
      </c>
      <c r="L738" s="818">
        <v>44973</v>
      </c>
      <c r="M738" s="1039" t="s">
        <v>6378</v>
      </c>
      <c r="N738" s="844" t="s">
        <v>5539</v>
      </c>
      <c r="O738" s="818">
        <v>45063</v>
      </c>
      <c r="P738" s="822" t="s">
        <v>3777</v>
      </c>
      <c r="Q738" s="817" t="s">
        <v>3748</v>
      </c>
      <c r="R738" s="818">
        <v>45140</v>
      </c>
      <c r="S738" s="1039" t="s">
        <v>6737</v>
      </c>
      <c r="T738" s="844"/>
      <c r="U738" s="844"/>
      <c r="V738" s="1040" t="s">
        <v>3777</v>
      </c>
      <c r="W738" s="823" t="s">
        <v>5626</v>
      </c>
      <c r="X738" s="821">
        <v>45835</v>
      </c>
      <c r="Y738" s="1044" t="s">
        <v>9623</v>
      </c>
      <c r="Z738" s="820" t="s">
        <v>5539</v>
      </c>
      <c r="AA738" s="821">
        <v>45839</v>
      </c>
      <c r="AB738" s="822"/>
      <c r="AC738" s="823" t="s">
        <v>5811</v>
      </c>
      <c r="AD738" s="821">
        <v>45840</v>
      </c>
      <c r="AE738" s="1044" t="s">
        <v>9637</v>
      </c>
      <c r="AF738" s="820"/>
      <c r="AG738" s="820"/>
      <c r="AH738" s="822"/>
      <c r="AI738" s="823" t="s">
        <v>5811</v>
      </c>
      <c r="AJ738" s="821">
        <v>45979</v>
      </c>
      <c r="AK738" s="1316" t="s">
        <v>11348</v>
      </c>
      <c r="AL738" s="820"/>
      <c r="AM738" s="820"/>
    </row>
    <row r="739" spans="1:52" s="731" customFormat="1" ht="15" x14ac:dyDescent="0.25">
      <c r="A739" s="948" t="s">
        <v>8263</v>
      </c>
      <c r="B739" s="844"/>
      <c r="C739" s="844" t="s">
        <v>8257</v>
      </c>
      <c r="D739" s="820" t="s">
        <v>6374</v>
      </c>
      <c r="E739" s="812" t="s">
        <v>6356</v>
      </c>
      <c r="F739" s="813">
        <f t="shared" si="88"/>
        <v>45979</v>
      </c>
      <c r="G739" s="1036" t="str">
        <f t="shared" si="83"/>
        <v>B</v>
      </c>
      <c r="H739" s="1037" t="str">
        <f t="shared" si="84"/>
        <v>MR_DER-1377_25</v>
      </c>
      <c r="I739" s="1038" t="str">
        <f t="shared" si="85"/>
        <v>ND</v>
      </c>
      <c r="J739" s="1038" t="str">
        <f t="shared" si="86"/>
        <v>ND</v>
      </c>
      <c r="K739" s="817" t="s">
        <v>3730</v>
      </c>
      <c r="L739" s="818">
        <v>44973</v>
      </c>
      <c r="M739" s="1039" t="s">
        <v>6378</v>
      </c>
      <c r="N739" s="844" t="s">
        <v>5539</v>
      </c>
      <c r="O739" s="818">
        <v>45063</v>
      </c>
      <c r="P739" s="822" t="s">
        <v>3777</v>
      </c>
      <c r="Q739" s="817" t="s">
        <v>3748</v>
      </c>
      <c r="R739" s="818">
        <v>45140</v>
      </c>
      <c r="S739" s="1039" t="s">
        <v>6737</v>
      </c>
      <c r="T739" s="844"/>
      <c r="U739" s="844"/>
      <c r="V739" s="1040" t="s">
        <v>3777</v>
      </c>
      <c r="W739" s="823" t="s">
        <v>5626</v>
      </c>
      <c r="X739" s="821">
        <v>45835</v>
      </c>
      <c r="Y739" s="1044" t="s">
        <v>9623</v>
      </c>
      <c r="Z739" s="820" t="s">
        <v>5539</v>
      </c>
      <c r="AA739" s="821">
        <v>45839</v>
      </c>
      <c r="AB739" s="822"/>
      <c r="AC739" s="823" t="s">
        <v>5811</v>
      </c>
      <c r="AD739" s="821">
        <v>45840</v>
      </c>
      <c r="AE739" s="1357" t="s">
        <v>9637</v>
      </c>
      <c r="AF739" s="820"/>
      <c r="AG739" s="820"/>
      <c r="AH739" s="822"/>
      <c r="AI739" s="823" t="s">
        <v>5811</v>
      </c>
      <c r="AJ739" s="821">
        <v>45979</v>
      </c>
      <c r="AK739" s="1316" t="s">
        <v>11348</v>
      </c>
      <c r="AL739" s="820"/>
      <c r="AM739" s="820"/>
    </row>
    <row r="740" spans="1:52" s="731" customFormat="1" ht="15" x14ac:dyDescent="0.25">
      <c r="A740" s="948" t="s">
        <v>8263</v>
      </c>
      <c r="B740" s="844"/>
      <c r="C740" s="844" t="s">
        <v>8257</v>
      </c>
      <c r="D740" s="820" t="s">
        <v>6374</v>
      </c>
      <c r="E740" s="812" t="s">
        <v>6357</v>
      </c>
      <c r="F740" s="813">
        <f t="shared" si="88"/>
        <v>45979</v>
      </c>
      <c r="G740" s="1036" t="str">
        <f t="shared" si="83"/>
        <v>B</v>
      </c>
      <c r="H740" s="1037" t="str">
        <f t="shared" si="84"/>
        <v>MR_DER-1377_25</v>
      </c>
      <c r="I740" s="1038" t="str">
        <f t="shared" si="85"/>
        <v>ND</v>
      </c>
      <c r="J740" s="1038" t="str">
        <f t="shared" si="86"/>
        <v>ND</v>
      </c>
      <c r="K740" s="817" t="s">
        <v>3730</v>
      </c>
      <c r="L740" s="818">
        <v>44973</v>
      </c>
      <c r="M740" s="1039" t="s">
        <v>6378</v>
      </c>
      <c r="N740" s="844" t="s">
        <v>5539</v>
      </c>
      <c r="O740" s="818">
        <v>45063</v>
      </c>
      <c r="P740" s="822" t="s">
        <v>3777</v>
      </c>
      <c r="Q740" s="817" t="s">
        <v>3748</v>
      </c>
      <c r="R740" s="818">
        <v>45140</v>
      </c>
      <c r="S740" s="1039" t="s">
        <v>6737</v>
      </c>
      <c r="T740" s="844"/>
      <c r="U740" s="844"/>
      <c r="V740" s="1040" t="s">
        <v>3777</v>
      </c>
      <c r="W740" s="823" t="s">
        <v>5626</v>
      </c>
      <c r="X740" s="821">
        <v>45835</v>
      </c>
      <c r="Y740" s="1044" t="s">
        <v>9623</v>
      </c>
      <c r="Z740" s="820" t="s">
        <v>5539</v>
      </c>
      <c r="AA740" s="821">
        <v>45839</v>
      </c>
      <c r="AB740" s="822"/>
      <c r="AC740" s="823" t="s">
        <v>5811</v>
      </c>
      <c r="AD740" s="821">
        <v>45840</v>
      </c>
      <c r="AE740" s="1357" t="s">
        <v>9637</v>
      </c>
      <c r="AF740" s="820"/>
      <c r="AG740" s="820"/>
      <c r="AH740" s="822"/>
      <c r="AI740" s="823" t="s">
        <v>5811</v>
      </c>
      <c r="AJ740" s="821">
        <v>45979</v>
      </c>
      <c r="AK740" s="1316" t="s">
        <v>11348</v>
      </c>
      <c r="AL740" s="820"/>
      <c r="AM740" s="820"/>
    </row>
    <row r="741" spans="1:52" s="731" customFormat="1" ht="15" x14ac:dyDescent="0.25">
      <c r="A741" s="948" t="s">
        <v>8263</v>
      </c>
      <c r="B741" s="844"/>
      <c r="C741" s="844" t="s">
        <v>8257</v>
      </c>
      <c r="D741" s="820" t="s">
        <v>6374</v>
      </c>
      <c r="E741" s="812" t="s">
        <v>6738</v>
      </c>
      <c r="F741" s="813">
        <f t="shared" si="88"/>
        <v>45979</v>
      </c>
      <c r="G741" s="1036" t="str">
        <f t="shared" si="83"/>
        <v>A</v>
      </c>
      <c r="H741" s="1037" t="str">
        <f t="shared" si="84"/>
        <v>MR_DER-1377_25</v>
      </c>
      <c r="I741" s="1038" t="str">
        <f t="shared" si="85"/>
        <v>ND</v>
      </c>
      <c r="J741" s="1038" t="str">
        <f t="shared" si="86"/>
        <v>ND</v>
      </c>
      <c r="K741" s="817" t="s">
        <v>3730</v>
      </c>
      <c r="L741" s="818">
        <v>45140</v>
      </c>
      <c r="M741" s="1039" t="s">
        <v>6737</v>
      </c>
      <c r="N741" s="844" t="s">
        <v>6867</v>
      </c>
      <c r="O741" s="818">
        <v>45198</v>
      </c>
      <c r="P741" s="822" t="s">
        <v>3777</v>
      </c>
      <c r="Q741" s="823" t="s">
        <v>3730</v>
      </c>
      <c r="R741" s="821">
        <v>45835</v>
      </c>
      <c r="S741" s="1044" t="s">
        <v>9623</v>
      </c>
      <c r="T741" s="820" t="s">
        <v>5539</v>
      </c>
      <c r="U741" s="821">
        <v>45839</v>
      </c>
      <c r="V741" s="1040"/>
      <c r="W741" s="823" t="s">
        <v>3748</v>
      </c>
      <c r="X741" s="821">
        <v>45840</v>
      </c>
      <c r="Y741" s="1044" t="s">
        <v>9637</v>
      </c>
      <c r="Z741" s="820"/>
      <c r="AA741" s="820"/>
      <c r="AB741" s="822"/>
      <c r="AC741" s="823" t="s">
        <v>3748</v>
      </c>
      <c r="AD741" s="821">
        <v>45979</v>
      </c>
      <c r="AE741" s="218" t="s">
        <v>11348</v>
      </c>
      <c r="AF741" s="820"/>
      <c r="AG741" s="820"/>
      <c r="AH741" s="822"/>
      <c r="AI741" s="823"/>
      <c r="AJ741" s="820"/>
      <c r="AK741" s="820"/>
      <c r="AL741" s="820"/>
      <c r="AM741" s="820"/>
    </row>
    <row r="742" spans="1:52" s="731" customFormat="1" ht="15" x14ac:dyDescent="0.25">
      <c r="A742" s="948" t="s">
        <v>8263</v>
      </c>
      <c r="B742" s="844"/>
      <c r="C742" s="844" t="s">
        <v>8257</v>
      </c>
      <c r="D742" s="820" t="s">
        <v>6374</v>
      </c>
      <c r="E742" s="812" t="s">
        <v>6739</v>
      </c>
      <c r="F742" s="813">
        <f t="shared" si="88"/>
        <v>45979</v>
      </c>
      <c r="G742" s="1036" t="str">
        <f t="shared" si="83"/>
        <v>A</v>
      </c>
      <c r="H742" s="1037" t="str">
        <f t="shared" si="84"/>
        <v>MR_DER-1377_25</v>
      </c>
      <c r="I742" s="1038" t="str">
        <f t="shared" si="85"/>
        <v>ND</v>
      </c>
      <c r="J742" s="1038" t="str">
        <f t="shared" si="86"/>
        <v>ND</v>
      </c>
      <c r="K742" s="817" t="s">
        <v>3730</v>
      </c>
      <c r="L742" s="818">
        <v>45140</v>
      </c>
      <c r="M742" s="1039" t="s">
        <v>6737</v>
      </c>
      <c r="N742" s="844" t="s">
        <v>6867</v>
      </c>
      <c r="O742" s="818">
        <v>45198</v>
      </c>
      <c r="P742" s="822" t="s">
        <v>3777</v>
      </c>
      <c r="Q742" s="823" t="s">
        <v>3730</v>
      </c>
      <c r="R742" s="821">
        <v>45835</v>
      </c>
      <c r="S742" s="1044" t="s">
        <v>9623</v>
      </c>
      <c r="T742" s="820" t="s">
        <v>5539</v>
      </c>
      <c r="U742" s="821">
        <v>45839</v>
      </c>
      <c r="V742" s="1040"/>
      <c r="W742" s="823" t="s">
        <v>3748</v>
      </c>
      <c r="X742" s="821">
        <v>45840</v>
      </c>
      <c r="Y742" s="1044" t="s">
        <v>9637</v>
      </c>
      <c r="Z742" s="820"/>
      <c r="AA742" s="820"/>
      <c r="AB742" s="822"/>
      <c r="AC742" s="823" t="s">
        <v>3748</v>
      </c>
      <c r="AD742" s="821">
        <v>45979</v>
      </c>
      <c r="AE742" s="218" t="s">
        <v>11348</v>
      </c>
      <c r="AF742" s="820"/>
      <c r="AG742" s="820"/>
      <c r="AH742" s="822"/>
      <c r="AI742" s="823"/>
      <c r="AJ742" s="820"/>
      <c r="AK742" s="820"/>
      <c r="AL742" s="820"/>
      <c r="AM742" s="820"/>
    </row>
    <row r="743" spans="1:52" s="731" customFormat="1" ht="15" x14ac:dyDescent="0.25">
      <c r="A743" s="948" t="s">
        <v>8263</v>
      </c>
      <c r="B743" s="844"/>
      <c r="C743" s="844" t="s">
        <v>8257</v>
      </c>
      <c r="D743" s="820" t="s">
        <v>6374</v>
      </c>
      <c r="E743" s="812" t="s">
        <v>6740</v>
      </c>
      <c r="F743" s="813">
        <f t="shared" si="88"/>
        <v>45979</v>
      </c>
      <c r="G743" s="1036" t="str">
        <f t="shared" si="83"/>
        <v>A</v>
      </c>
      <c r="H743" s="1037" t="str">
        <f t="shared" si="84"/>
        <v>MR_DER-1377_25</v>
      </c>
      <c r="I743" s="1038" t="str">
        <f t="shared" si="85"/>
        <v>ND</v>
      </c>
      <c r="J743" s="1038" t="str">
        <f t="shared" si="86"/>
        <v>ND</v>
      </c>
      <c r="K743" s="817" t="s">
        <v>3730</v>
      </c>
      <c r="L743" s="818">
        <v>45140</v>
      </c>
      <c r="M743" s="1039" t="s">
        <v>6737</v>
      </c>
      <c r="N743" s="844" t="s">
        <v>6867</v>
      </c>
      <c r="O743" s="818">
        <v>45198</v>
      </c>
      <c r="P743" s="822" t="s">
        <v>3777</v>
      </c>
      <c r="Q743" s="823" t="s">
        <v>3730</v>
      </c>
      <c r="R743" s="821">
        <v>45835</v>
      </c>
      <c r="S743" s="1044" t="s">
        <v>9623</v>
      </c>
      <c r="T743" s="820" t="s">
        <v>5539</v>
      </c>
      <c r="U743" s="821">
        <v>45839</v>
      </c>
      <c r="V743" s="1040"/>
      <c r="W743" s="823" t="s">
        <v>3748</v>
      </c>
      <c r="X743" s="821">
        <v>45840</v>
      </c>
      <c r="Y743" s="1044" t="s">
        <v>9637</v>
      </c>
      <c r="Z743" s="820"/>
      <c r="AA743" s="820"/>
      <c r="AB743" s="822"/>
      <c r="AC743" s="823" t="s">
        <v>3748</v>
      </c>
      <c r="AD743" s="821">
        <v>45979</v>
      </c>
      <c r="AE743" s="218" t="s">
        <v>11348</v>
      </c>
      <c r="AF743" s="820"/>
      <c r="AG743" s="820"/>
      <c r="AH743" s="822"/>
      <c r="AI743" s="823"/>
      <c r="AJ743" s="820"/>
      <c r="AK743" s="820"/>
      <c r="AL743" s="820"/>
      <c r="AM743" s="820"/>
    </row>
    <row r="744" spans="1:52" s="731" customFormat="1" ht="15" x14ac:dyDescent="0.25">
      <c r="A744" s="948" t="s">
        <v>8263</v>
      </c>
      <c r="B744" s="844"/>
      <c r="C744" s="844" t="s">
        <v>8257</v>
      </c>
      <c r="D744" s="820" t="s">
        <v>6374</v>
      </c>
      <c r="E744" s="812" t="s">
        <v>6741</v>
      </c>
      <c r="F744" s="813">
        <f t="shared" si="88"/>
        <v>45979</v>
      </c>
      <c r="G744" s="1036" t="str">
        <f t="shared" si="83"/>
        <v>A</v>
      </c>
      <c r="H744" s="1037" t="str">
        <f t="shared" si="84"/>
        <v>MR_DER-1377_25</v>
      </c>
      <c r="I744" s="1038" t="str">
        <f t="shared" si="85"/>
        <v>ND</v>
      </c>
      <c r="J744" s="1038" t="str">
        <f t="shared" si="86"/>
        <v>ND</v>
      </c>
      <c r="K744" s="817" t="s">
        <v>3730</v>
      </c>
      <c r="L744" s="818">
        <v>45140</v>
      </c>
      <c r="M744" s="1039" t="s">
        <v>6737</v>
      </c>
      <c r="N744" s="844" t="s">
        <v>6867</v>
      </c>
      <c r="O744" s="818">
        <v>45198</v>
      </c>
      <c r="P744" s="822" t="s">
        <v>3777</v>
      </c>
      <c r="Q744" s="823" t="s">
        <v>3730</v>
      </c>
      <c r="R744" s="821">
        <v>45835</v>
      </c>
      <c r="S744" s="1044" t="s">
        <v>9623</v>
      </c>
      <c r="T744" s="820" t="s">
        <v>5539</v>
      </c>
      <c r="U744" s="821">
        <v>45839</v>
      </c>
      <c r="V744" s="1040"/>
      <c r="W744" s="823" t="s">
        <v>3748</v>
      </c>
      <c r="X744" s="821">
        <v>45840</v>
      </c>
      <c r="Y744" s="1044" t="s">
        <v>9637</v>
      </c>
      <c r="Z744" s="820"/>
      <c r="AA744" s="820"/>
      <c r="AB744" s="822"/>
      <c r="AC744" s="823" t="s">
        <v>3748</v>
      </c>
      <c r="AD744" s="821">
        <v>45979</v>
      </c>
      <c r="AE744" s="218" t="s">
        <v>11348</v>
      </c>
      <c r="AF744" s="820"/>
      <c r="AG744" s="820"/>
      <c r="AH744" s="822"/>
      <c r="AI744" s="823"/>
      <c r="AJ744" s="820"/>
      <c r="AK744" s="820"/>
      <c r="AL744" s="820"/>
      <c r="AM744" s="820"/>
    </row>
    <row r="745" spans="1:52" s="731" customFormat="1" ht="15" x14ac:dyDescent="0.25">
      <c r="A745" s="948" t="s">
        <v>8263</v>
      </c>
      <c r="B745" s="844"/>
      <c r="C745" s="844" t="s">
        <v>8257</v>
      </c>
      <c r="D745" s="820" t="s">
        <v>6374</v>
      </c>
      <c r="E745" s="812" t="s">
        <v>6742</v>
      </c>
      <c r="F745" s="813">
        <f t="shared" si="88"/>
        <v>45979</v>
      </c>
      <c r="G745" s="1036" t="str">
        <f t="shared" si="83"/>
        <v>A</v>
      </c>
      <c r="H745" s="1037" t="str">
        <f t="shared" si="84"/>
        <v>MR_DER-1377_25</v>
      </c>
      <c r="I745" s="1038" t="str">
        <f t="shared" si="85"/>
        <v>ND</v>
      </c>
      <c r="J745" s="1038" t="str">
        <f t="shared" si="86"/>
        <v>ND</v>
      </c>
      <c r="K745" s="817" t="s">
        <v>3730</v>
      </c>
      <c r="L745" s="818">
        <v>45140</v>
      </c>
      <c r="M745" s="1039" t="s">
        <v>6737</v>
      </c>
      <c r="N745" s="844" t="s">
        <v>6867</v>
      </c>
      <c r="O745" s="818">
        <v>45198</v>
      </c>
      <c r="P745" s="822" t="s">
        <v>3777</v>
      </c>
      <c r="Q745" s="823" t="s">
        <v>3730</v>
      </c>
      <c r="R745" s="821">
        <v>45835</v>
      </c>
      <c r="S745" s="1044" t="s">
        <v>9623</v>
      </c>
      <c r="T745" s="820" t="s">
        <v>5539</v>
      </c>
      <c r="U745" s="821">
        <v>45839</v>
      </c>
      <c r="V745" s="1040"/>
      <c r="W745" s="823" t="s">
        <v>3748</v>
      </c>
      <c r="X745" s="821">
        <v>45840</v>
      </c>
      <c r="Y745" s="1044" t="s">
        <v>9637</v>
      </c>
      <c r="Z745" s="820"/>
      <c r="AA745" s="820"/>
      <c r="AB745" s="822"/>
      <c r="AC745" s="823" t="s">
        <v>3748</v>
      </c>
      <c r="AD745" s="821">
        <v>45979</v>
      </c>
      <c r="AE745" s="218" t="s">
        <v>11348</v>
      </c>
      <c r="AF745" s="820"/>
      <c r="AG745" s="1557"/>
      <c r="AH745" s="1558"/>
      <c r="AI745" s="1559"/>
      <c r="AJ745" s="1557"/>
      <c r="AK745" s="1557"/>
      <c r="AL745" s="1557"/>
      <c r="AM745" s="1557"/>
    </row>
    <row r="746" spans="1:52" s="731" customFormat="1" ht="15" x14ac:dyDescent="0.25">
      <c r="A746" s="947" t="s">
        <v>8263</v>
      </c>
      <c r="B746" s="844"/>
      <c r="C746" s="844" t="s">
        <v>8257</v>
      </c>
      <c r="D746" s="820" t="s">
        <v>6374</v>
      </c>
      <c r="E746" s="812" t="s">
        <v>6743</v>
      </c>
      <c r="F746" s="813">
        <f>IF(L746&lt;&gt;0,MAX(L746,R746,X746,AP746,AP746,),"NE")</f>
        <v>46098</v>
      </c>
      <c r="G746" s="1036" t="str">
        <f t="shared" si="83"/>
        <v>B</v>
      </c>
      <c r="H746" s="1037" t="str">
        <f t="shared" si="84"/>
        <v>MR_DER-1646_26</v>
      </c>
      <c r="I746" s="1038" t="str">
        <f t="shared" si="85"/>
        <v>ND</v>
      </c>
      <c r="J746" s="1038" t="str">
        <f t="shared" si="86"/>
        <v>AROVADO</v>
      </c>
      <c r="K746" s="817" t="s">
        <v>3730</v>
      </c>
      <c r="L746" s="818">
        <v>45140</v>
      </c>
      <c r="M746" s="1039" t="s">
        <v>6737</v>
      </c>
      <c r="N746" s="844" t="s">
        <v>6867</v>
      </c>
      <c r="O746" s="818">
        <v>45198</v>
      </c>
      <c r="P746" s="822" t="s">
        <v>3777</v>
      </c>
      <c r="Q746" s="823" t="s">
        <v>3730</v>
      </c>
      <c r="R746" s="821">
        <v>45835</v>
      </c>
      <c r="S746" s="1044" t="s">
        <v>9623</v>
      </c>
      <c r="T746" s="820" t="s">
        <v>5539</v>
      </c>
      <c r="U746" s="821">
        <v>45839</v>
      </c>
      <c r="V746" s="1040"/>
      <c r="W746" s="823" t="s">
        <v>3748</v>
      </c>
      <c r="X746" s="821">
        <v>45840</v>
      </c>
      <c r="Y746" s="1044" t="s">
        <v>9637</v>
      </c>
      <c r="Z746" s="820"/>
      <c r="AA746" s="820"/>
      <c r="AB746" s="822"/>
      <c r="AC746" s="823" t="s">
        <v>5626</v>
      </c>
      <c r="AD746" s="821">
        <v>45852</v>
      </c>
      <c r="AE746" s="218" t="s">
        <v>9653</v>
      </c>
      <c r="AF746" s="1128" t="s">
        <v>5539</v>
      </c>
      <c r="AG746" s="1503">
        <v>45862</v>
      </c>
      <c r="AH746" s="1259"/>
      <c r="AI746" s="1259" t="s">
        <v>5811</v>
      </c>
      <c r="AJ746" s="1503">
        <v>45866</v>
      </c>
      <c r="AK746" s="1358" t="s">
        <v>9684</v>
      </c>
      <c r="AL746" s="1259" t="s">
        <v>12393</v>
      </c>
      <c r="AM746" s="1562">
        <v>45975</v>
      </c>
      <c r="AN746" s="1259"/>
      <c r="AO746" s="1259" t="s">
        <v>5811</v>
      </c>
      <c r="AP746" s="1503">
        <v>46098</v>
      </c>
      <c r="AQ746" s="218" t="s">
        <v>12392</v>
      </c>
      <c r="AR746" s="1259" t="s">
        <v>5539</v>
      </c>
      <c r="AS746" s="1259"/>
      <c r="AT746" s="1259"/>
    </row>
    <row r="747" spans="1:52" s="731" customFormat="1" ht="15" x14ac:dyDescent="0.25">
      <c r="A747" s="948" t="s">
        <v>8263</v>
      </c>
      <c r="B747" s="844"/>
      <c r="C747" s="844" t="s">
        <v>8257</v>
      </c>
      <c r="D747" s="820" t="s">
        <v>6374</v>
      </c>
      <c r="E747" s="812" t="s">
        <v>9624</v>
      </c>
      <c r="F747" s="813">
        <f t="shared" ref="F747:F774" si="89">IF(L747&lt;&gt;0,MAX(L747,R747,X747,AD747,AJ747),"NE")</f>
        <v>45979</v>
      </c>
      <c r="G747" s="1036" t="str">
        <f t="shared" si="83"/>
        <v>A</v>
      </c>
      <c r="H747" s="1037" t="str">
        <f t="shared" si="84"/>
        <v>MR_DER-1377_25</v>
      </c>
      <c r="I747" s="1038" t="str">
        <f t="shared" si="85"/>
        <v>ND</v>
      </c>
      <c r="J747" s="1038" t="str">
        <f t="shared" si="86"/>
        <v>ND</v>
      </c>
      <c r="K747" s="823" t="s">
        <v>3730</v>
      </c>
      <c r="L747" s="821">
        <v>45835</v>
      </c>
      <c r="M747" s="1044" t="s">
        <v>9623</v>
      </c>
      <c r="N747" s="820" t="s">
        <v>5539</v>
      </c>
      <c r="O747" s="821">
        <v>45839</v>
      </c>
      <c r="P747" s="822"/>
      <c r="Q747" s="823" t="s">
        <v>3748</v>
      </c>
      <c r="R747" s="821">
        <v>45840</v>
      </c>
      <c r="S747" s="1044" t="s">
        <v>9637</v>
      </c>
      <c r="T747" s="844"/>
      <c r="U747" s="844"/>
      <c r="V747" s="1040"/>
      <c r="W747" s="823"/>
      <c r="X747" s="820"/>
      <c r="Z747" s="820"/>
      <c r="AA747" s="820"/>
      <c r="AB747" s="822"/>
      <c r="AC747" s="823" t="s">
        <v>3748</v>
      </c>
      <c r="AD747" s="821">
        <v>45979</v>
      </c>
      <c r="AE747" s="1316" t="s">
        <v>11348</v>
      </c>
      <c r="AF747" s="820"/>
      <c r="AG747" s="1360"/>
      <c r="AH747" s="1560"/>
      <c r="AI747" s="1561"/>
      <c r="AJ747" s="1360"/>
      <c r="AK747" s="1360"/>
      <c r="AL747" s="1360"/>
      <c r="AM747" s="1360"/>
    </row>
    <row r="748" spans="1:52" s="731" customFormat="1" ht="15" x14ac:dyDescent="0.25">
      <c r="A748" s="948" t="s">
        <v>8263</v>
      </c>
      <c r="B748" s="844"/>
      <c r="C748" s="844"/>
      <c r="D748" s="820" t="s">
        <v>6374</v>
      </c>
      <c r="E748" s="812" t="s">
        <v>9625</v>
      </c>
      <c r="F748" s="813">
        <f t="shared" si="89"/>
        <v>45979</v>
      </c>
      <c r="G748" s="1036" t="str">
        <f t="shared" si="83"/>
        <v>A</v>
      </c>
      <c r="H748" s="1037" t="str">
        <f t="shared" si="84"/>
        <v>MR_DER-1377_25</v>
      </c>
      <c r="I748" s="1038" t="str">
        <f t="shared" si="85"/>
        <v>ND</v>
      </c>
      <c r="J748" s="1038" t="str">
        <f t="shared" si="86"/>
        <v>ND</v>
      </c>
      <c r="K748" s="823" t="s">
        <v>3730</v>
      </c>
      <c r="L748" s="821">
        <v>45835</v>
      </c>
      <c r="M748" s="1044" t="s">
        <v>9623</v>
      </c>
      <c r="N748" s="820" t="s">
        <v>5539</v>
      </c>
      <c r="O748" s="821">
        <v>45839</v>
      </c>
      <c r="P748" s="822"/>
      <c r="Q748" s="823" t="s">
        <v>3748</v>
      </c>
      <c r="R748" s="821">
        <v>45840</v>
      </c>
      <c r="S748" s="1044" t="s">
        <v>9637</v>
      </c>
      <c r="T748" s="844"/>
      <c r="U748" s="844"/>
      <c r="V748" s="1040"/>
      <c r="W748" s="823"/>
      <c r="X748" s="820"/>
      <c r="Z748" s="820"/>
      <c r="AA748" s="820"/>
      <c r="AB748" s="822"/>
      <c r="AC748" s="823" t="s">
        <v>3748</v>
      </c>
      <c r="AD748" s="821">
        <v>45979</v>
      </c>
      <c r="AE748" s="1316" t="s">
        <v>11348</v>
      </c>
      <c r="AF748" s="820"/>
      <c r="AG748" s="820"/>
      <c r="AH748" s="822"/>
      <c r="AI748" s="823"/>
      <c r="AJ748" s="820"/>
      <c r="AK748" s="820"/>
      <c r="AL748" s="820"/>
      <c r="AM748" s="820"/>
    </row>
    <row r="749" spans="1:52" s="731" customFormat="1" ht="15" x14ac:dyDescent="0.25">
      <c r="A749" s="948" t="s">
        <v>8263</v>
      </c>
      <c r="B749" s="844"/>
      <c r="C749" s="844"/>
      <c r="D749" s="820" t="s">
        <v>6374</v>
      </c>
      <c r="E749" s="812" t="s">
        <v>9626</v>
      </c>
      <c r="F749" s="813">
        <f t="shared" si="89"/>
        <v>45979</v>
      </c>
      <c r="G749" s="1036" t="str">
        <f t="shared" si="83"/>
        <v>A</v>
      </c>
      <c r="H749" s="1037" t="str">
        <f t="shared" si="84"/>
        <v>MR_DER-1377_25</v>
      </c>
      <c r="I749" s="1038" t="str">
        <f t="shared" si="85"/>
        <v>ND</v>
      </c>
      <c r="J749" s="1038" t="str">
        <f t="shared" si="86"/>
        <v>ND</v>
      </c>
      <c r="K749" s="823" t="s">
        <v>3730</v>
      </c>
      <c r="L749" s="821">
        <v>45835</v>
      </c>
      <c r="M749" s="1044" t="s">
        <v>9623</v>
      </c>
      <c r="N749" s="820" t="s">
        <v>5539</v>
      </c>
      <c r="O749" s="821">
        <v>45839</v>
      </c>
      <c r="P749" s="822"/>
      <c r="Q749" s="823" t="s">
        <v>3748</v>
      </c>
      <c r="R749" s="821">
        <v>45840</v>
      </c>
      <c r="S749" s="1044" t="s">
        <v>9637</v>
      </c>
      <c r="T749" s="844"/>
      <c r="U749" s="844"/>
      <c r="V749" s="1040"/>
      <c r="W749" s="823"/>
      <c r="X749" s="820"/>
      <c r="Z749" s="820"/>
      <c r="AA749" s="820"/>
      <c r="AB749" s="822"/>
      <c r="AC749" s="823" t="s">
        <v>3748</v>
      </c>
      <c r="AD749" s="821">
        <v>45979</v>
      </c>
      <c r="AE749" s="218" t="s">
        <v>11348</v>
      </c>
      <c r="AF749" s="820"/>
      <c r="AG749" s="820"/>
      <c r="AH749" s="822"/>
      <c r="AI749" s="823"/>
      <c r="AJ749" s="820"/>
      <c r="AL749" s="820"/>
      <c r="AM749" s="820"/>
    </row>
    <row r="750" spans="1:52" s="731" customFormat="1" ht="15" x14ac:dyDescent="0.25">
      <c r="A750" s="948" t="s">
        <v>8263</v>
      </c>
      <c r="B750" s="844"/>
      <c r="C750" s="844"/>
      <c r="D750" s="820" t="s">
        <v>6374</v>
      </c>
      <c r="E750" s="812" t="s">
        <v>9627</v>
      </c>
      <c r="F750" s="813">
        <f t="shared" si="89"/>
        <v>45979</v>
      </c>
      <c r="G750" s="1036" t="str">
        <f t="shared" si="83"/>
        <v>A</v>
      </c>
      <c r="H750" s="1037" t="str">
        <f t="shared" si="84"/>
        <v>MR_DER-1377_25</v>
      </c>
      <c r="I750" s="1038" t="str">
        <f t="shared" si="85"/>
        <v>ND</v>
      </c>
      <c r="J750" s="1038" t="str">
        <f t="shared" si="86"/>
        <v>ND</v>
      </c>
      <c r="K750" s="823" t="s">
        <v>3730</v>
      </c>
      <c r="L750" s="821">
        <v>45835</v>
      </c>
      <c r="M750" s="1044" t="s">
        <v>9623</v>
      </c>
      <c r="N750" s="820" t="s">
        <v>5539</v>
      </c>
      <c r="O750" s="821">
        <v>45839</v>
      </c>
      <c r="P750" s="822"/>
      <c r="Q750" s="823" t="s">
        <v>3748</v>
      </c>
      <c r="R750" s="821">
        <v>45840</v>
      </c>
      <c r="S750" s="1044" t="s">
        <v>9637</v>
      </c>
      <c r="T750" s="844"/>
      <c r="U750" s="844"/>
      <c r="V750" s="1040"/>
      <c r="W750" s="823"/>
      <c r="X750" s="820"/>
      <c r="Z750" s="820"/>
      <c r="AA750" s="820"/>
      <c r="AB750" s="822"/>
      <c r="AC750" s="823" t="s">
        <v>3748</v>
      </c>
      <c r="AD750" s="821">
        <v>45979</v>
      </c>
      <c r="AE750" s="218" t="s">
        <v>11348</v>
      </c>
      <c r="AF750" s="820"/>
      <c r="AG750" s="820"/>
      <c r="AH750" s="822"/>
      <c r="AI750" s="823"/>
      <c r="AJ750" s="820"/>
      <c r="AK750" s="820"/>
      <c r="AL750" s="820"/>
      <c r="AM750" s="820"/>
    </row>
    <row r="751" spans="1:52" s="731" customFormat="1" ht="15" x14ac:dyDescent="0.25">
      <c r="A751" s="948" t="s">
        <v>8263</v>
      </c>
      <c r="B751" s="855"/>
      <c r="C751" s="855" t="s">
        <v>8257</v>
      </c>
      <c r="D751" s="851" t="s">
        <v>6375</v>
      </c>
      <c r="E751" s="847" t="s">
        <v>6358</v>
      </c>
      <c r="F751" s="813">
        <f t="shared" si="89"/>
        <v>45979</v>
      </c>
      <c r="G751" s="814" t="str">
        <f t="shared" si="83"/>
        <v>B</v>
      </c>
      <c r="H751" s="941" t="str">
        <f t="shared" si="84"/>
        <v>MR_DER-1377_25</v>
      </c>
      <c r="I751" s="816" t="str">
        <f t="shared" si="85"/>
        <v>ND</v>
      </c>
      <c r="J751" s="816" t="str">
        <f t="shared" si="86"/>
        <v>ND</v>
      </c>
      <c r="K751" s="848" t="s">
        <v>3730</v>
      </c>
      <c r="L751" s="849">
        <v>44973</v>
      </c>
      <c r="M751" s="890" t="s">
        <v>6378</v>
      </c>
      <c r="N751" s="855" t="s">
        <v>5539</v>
      </c>
      <c r="O751" s="849">
        <v>45063</v>
      </c>
      <c r="P751" s="859" t="s">
        <v>3777</v>
      </c>
      <c r="Q751" s="865" t="s">
        <v>3748</v>
      </c>
      <c r="R751" s="849">
        <v>45140</v>
      </c>
      <c r="S751" s="890" t="s">
        <v>6737</v>
      </c>
      <c r="T751" s="855"/>
      <c r="U751" s="855"/>
      <c r="V751" s="853" t="s">
        <v>3777</v>
      </c>
      <c r="W751" s="848" t="s">
        <v>5626</v>
      </c>
      <c r="X751" s="849">
        <v>45838</v>
      </c>
      <c r="Y751" s="218" t="s">
        <v>9634</v>
      </c>
      <c r="Z751" s="851" t="s">
        <v>5539</v>
      </c>
      <c r="AA751" s="852">
        <v>45849</v>
      </c>
      <c r="AB751" s="859"/>
      <c r="AC751" s="856" t="s">
        <v>5811</v>
      </c>
      <c r="AD751" s="852">
        <v>45852</v>
      </c>
      <c r="AE751" s="1316" t="s">
        <v>9651</v>
      </c>
      <c r="AF751" s="851"/>
      <c r="AG751" s="851"/>
      <c r="AH751" s="859"/>
      <c r="AI751" s="823" t="s">
        <v>5811</v>
      </c>
      <c r="AJ751" s="821">
        <v>45979</v>
      </c>
      <c r="AK751" s="1316" t="s">
        <v>11348</v>
      </c>
      <c r="AL751" s="851"/>
      <c r="AM751" s="851"/>
      <c r="AN751" s="725"/>
      <c r="AO751" s="725"/>
      <c r="AP751" s="725"/>
      <c r="AQ751" s="725"/>
      <c r="AR751" s="725"/>
      <c r="AS751" s="725"/>
      <c r="AT751" s="725"/>
      <c r="AU751" s="725"/>
      <c r="AV751" s="725"/>
      <c r="AW751" s="725"/>
      <c r="AX751" s="725"/>
      <c r="AY751" s="725"/>
      <c r="AZ751" s="725"/>
    </row>
    <row r="752" spans="1:52" s="731" customFormat="1" ht="15" x14ac:dyDescent="0.25">
      <c r="A752" s="948" t="s">
        <v>8263</v>
      </c>
      <c r="B752" s="855"/>
      <c r="C752" s="855" t="s">
        <v>8257</v>
      </c>
      <c r="D752" s="851" t="s">
        <v>6375</v>
      </c>
      <c r="E752" s="847" t="s">
        <v>6359</v>
      </c>
      <c r="F752" s="813">
        <f t="shared" si="89"/>
        <v>45979</v>
      </c>
      <c r="G752" s="814" t="str">
        <f t="shared" si="83"/>
        <v>B</v>
      </c>
      <c r="H752" s="941" t="str">
        <f t="shared" si="84"/>
        <v>MR_DER-1377_25</v>
      </c>
      <c r="I752" s="816" t="str">
        <f t="shared" si="85"/>
        <v>ND</v>
      </c>
      <c r="J752" s="816" t="str">
        <f t="shared" si="86"/>
        <v>ND</v>
      </c>
      <c r="K752" s="848" t="s">
        <v>3730</v>
      </c>
      <c r="L752" s="849">
        <v>44973</v>
      </c>
      <c r="M752" s="890" t="s">
        <v>6378</v>
      </c>
      <c r="N752" s="855" t="s">
        <v>5539</v>
      </c>
      <c r="O752" s="849">
        <v>45063</v>
      </c>
      <c r="P752" s="859" t="s">
        <v>3777</v>
      </c>
      <c r="Q752" s="865" t="s">
        <v>3748</v>
      </c>
      <c r="R752" s="849">
        <v>45140</v>
      </c>
      <c r="S752" s="890" t="s">
        <v>6737</v>
      </c>
      <c r="T752" s="855"/>
      <c r="U752" s="855"/>
      <c r="V752" s="853" t="s">
        <v>3777</v>
      </c>
      <c r="W752" s="848" t="s">
        <v>5626</v>
      </c>
      <c r="X752" s="849">
        <v>45838</v>
      </c>
      <c r="Y752" s="218" t="s">
        <v>9634</v>
      </c>
      <c r="Z752" s="851" t="s">
        <v>5539</v>
      </c>
      <c r="AA752" s="852">
        <v>45849</v>
      </c>
      <c r="AB752" s="859"/>
      <c r="AC752" s="856" t="s">
        <v>5811</v>
      </c>
      <c r="AD752" s="852">
        <v>45852</v>
      </c>
      <c r="AE752" s="1316" t="s">
        <v>9651</v>
      </c>
      <c r="AF752" s="851"/>
      <c r="AG752" s="851"/>
      <c r="AH752" s="859"/>
      <c r="AI752" s="823" t="s">
        <v>5811</v>
      </c>
      <c r="AJ752" s="821">
        <v>45979</v>
      </c>
      <c r="AK752" s="1316" t="s">
        <v>11348</v>
      </c>
      <c r="AL752" s="851"/>
      <c r="AM752" s="851"/>
      <c r="AN752" s="725"/>
      <c r="AO752" s="725"/>
      <c r="AP752" s="725"/>
      <c r="AQ752" s="725"/>
      <c r="AR752" s="725"/>
      <c r="AS752" s="725"/>
      <c r="AT752" s="725"/>
      <c r="AU752" s="725"/>
      <c r="AV752" s="725"/>
      <c r="AW752" s="725"/>
      <c r="AX752" s="725"/>
      <c r="AY752" s="725"/>
      <c r="AZ752" s="725"/>
    </row>
    <row r="753" spans="1:52" s="731" customFormat="1" ht="15" x14ac:dyDescent="0.25">
      <c r="A753" s="948" t="s">
        <v>8263</v>
      </c>
      <c r="B753" s="855"/>
      <c r="C753" s="855" t="s">
        <v>8257</v>
      </c>
      <c r="D753" s="851" t="s">
        <v>6375</v>
      </c>
      <c r="E753" s="847" t="s">
        <v>6360</v>
      </c>
      <c r="F753" s="813">
        <f t="shared" si="89"/>
        <v>45979</v>
      </c>
      <c r="G753" s="814" t="str">
        <f t="shared" si="83"/>
        <v>B</v>
      </c>
      <c r="H753" s="941" t="str">
        <f t="shared" si="84"/>
        <v>MR_DER-1377_25</v>
      </c>
      <c r="I753" s="816" t="str">
        <f t="shared" si="85"/>
        <v>ND</v>
      </c>
      <c r="J753" s="816" t="str">
        <f t="shared" si="86"/>
        <v>ND</v>
      </c>
      <c r="K753" s="848" t="s">
        <v>3730</v>
      </c>
      <c r="L753" s="849">
        <v>44973</v>
      </c>
      <c r="M753" s="890" t="s">
        <v>6378</v>
      </c>
      <c r="N753" s="855" t="s">
        <v>5539</v>
      </c>
      <c r="O753" s="849">
        <v>45063</v>
      </c>
      <c r="P753" s="859" t="s">
        <v>3777</v>
      </c>
      <c r="Q753" s="865" t="s">
        <v>3748</v>
      </c>
      <c r="R753" s="849">
        <v>45140</v>
      </c>
      <c r="S753" s="890" t="s">
        <v>6737</v>
      </c>
      <c r="T753" s="855"/>
      <c r="U753" s="855"/>
      <c r="V753" s="853" t="s">
        <v>3777</v>
      </c>
      <c r="W753" s="848" t="s">
        <v>5626</v>
      </c>
      <c r="X753" s="849">
        <v>45838</v>
      </c>
      <c r="Y753" s="218" t="s">
        <v>9634</v>
      </c>
      <c r="Z753" s="851" t="s">
        <v>5539</v>
      </c>
      <c r="AA753" s="852">
        <v>45849</v>
      </c>
      <c r="AB753" s="859"/>
      <c r="AC753" s="856" t="s">
        <v>5811</v>
      </c>
      <c r="AD753" s="852">
        <v>45852</v>
      </c>
      <c r="AE753" s="1316" t="s">
        <v>9651</v>
      </c>
      <c r="AF753" s="851"/>
      <c r="AG753" s="851"/>
      <c r="AH753" s="859"/>
      <c r="AI753" s="823" t="s">
        <v>5811</v>
      </c>
      <c r="AJ753" s="821">
        <v>45979</v>
      </c>
      <c r="AK753" s="1316" t="s">
        <v>11348</v>
      </c>
      <c r="AL753" s="851"/>
      <c r="AM753" s="851"/>
      <c r="AN753" s="725"/>
      <c r="AO753" s="725"/>
      <c r="AP753" s="725"/>
      <c r="AQ753" s="725"/>
      <c r="AR753" s="725"/>
      <c r="AS753" s="725"/>
      <c r="AT753" s="725"/>
      <c r="AU753" s="725"/>
      <c r="AV753" s="725"/>
      <c r="AW753" s="725"/>
      <c r="AX753" s="725"/>
      <c r="AY753" s="725"/>
      <c r="AZ753" s="725"/>
    </row>
    <row r="754" spans="1:52" s="731" customFormat="1" ht="15" x14ac:dyDescent="0.25">
      <c r="A754" s="948" t="s">
        <v>8263</v>
      </c>
      <c r="B754" s="855"/>
      <c r="C754" s="855" t="s">
        <v>8257</v>
      </c>
      <c r="D754" s="851" t="s">
        <v>6375</v>
      </c>
      <c r="E754" s="847" t="s">
        <v>6361</v>
      </c>
      <c r="F754" s="813">
        <f t="shared" si="89"/>
        <v>45979</v>
      </c>
      <c r="G754" s="814" t="str">
        <f t="shared" si="83"/>
        <v>B</v>
      </c>
      <c r="H754" s="941" t="str">
        <f t="shared" si="84"/>
        <v>MR_DER-1377_25</v>
      </c>
      <c r="I754" s="816" t="str">
        <f t="shared" si="85"/>
        <v>ND</v>
      </c>
      <c r="J754" s="816" t="str">
        <f t="shared" si="86"/>
        <v>ND</v>
      </c>
      <c r="K754" s="848" t="s">
        <v>3730</v>
      </c>
      <c r="L754" s="849">
        <v>44973</v>
      </c>
      <c r="M754" s="890" t="s">
        <v>6378</v>
      </c>
      <c r="N754" s="855" t="s">
        <v>5539</v>
      </c>
      <c r="O754" s="849">
        <v>45063</v>
      </c>
      <c r="P754" s="859" t="s">
        <v>3777</v>
      </c>
      <c r="Q754" s="865" t="s">
        <v>3748</v>
      </c>
      <c r="R754" s="849">
        <v>45140</v>
      </c>
      <c r="S754" s="890" t="s">
        <v>6737</v>
      </c>
      <c r="T754" s="855"/>
      <c r="U754" s="855"/>
      <c r="V754" s="853" t="s">
        <v>3777</v>
      </c>
      <c r="W754" s="848" t="s">
        <v>5626</v>
      </c>
      <c r="X754" s="849">
        <v>45838</v>
      </c>
      <c r="Y754" s="218" t="s">
        <v>9634</v>
      </c>
      <c r="Z754" s="851" t="s">
        <v>5539</v>
      </c>
      <c r="AA754" s="852">
        <v>45849</v>
      </c>
      <c r="AB754" s="859"/>
      <c r="AC754" s="856" t="s">
        <v>5811</v>
      </c>
      <c r="AD754" s="852">
        <v>45852</v>
      </c>
      <c r="AE754" s="1316" t="s">
        <v>9651</v>
      </c>
      <c r="AF754" s="851"/>
      <c r="AG754" s="851"/>
      <c r="AH754" s="859"/>
      <c r="AI754" s="823" t="s">
        <v>5811</v>
      </c>
      <c r="AJ754" s="821">
        <v>45979</v>
      </c>
      <c r="AK754" s="1316" t="s">
        <v>11348</v>
      </c>
      <c r="AL754" s="851"/>
      <c r="AM754" s="851"/>
      <c r="AN754" s="725"/>
      <c r="AO754" s="725"/>
      <c r="AP754" s="725"/>
      <c r="AQ754" s="725"/>
      <c r="AR754" s="725"/>
      <c r="AS754" s="725"/>
      <c r="AT754" s="725"/>
      <c r="AU754" s="725"/>
      <c r="AV754" s="725"/>
      <c r="AW754" s="725"/>
      <c r="AX754" s="725"/>
      <c r="AY754" s="725"/>
      <c r="AZ754" s="725"/>
    </row>
    <row r="755" spans="1:52" s="731" customFormat="1" ht="15" x14ac:dyDescent="0.25">
      <c r="A755" s="948" t="s">
        <v>8263</v>
      </c>
      <c r="B755" s="855"/>
      <c r="C755" s="855" t="s">
        <v>8257</v>
      </c>
      <c r="D755" s="851" t="s">
        <v>6375</v>
      </c>
      <c r="E755" s="847" t="s">
        <v>6362</v>
      </c>
      <c r="F755" s="813">
        <f t="shared" si="89"/>
        <v>45979</v>
      </c>
      <c r="G755" s="814" t="str">
        <f t="shared" si="83"/>
        <v>B</v>
      </c>
      <c r="H755" s="941" t="str">
        <f t="shared" si="84"/>
        <v>MR_DER-1377_25</v>
      </c>
      <c r="I755" s="816" t="str">
        <f t="shared" si="85"/>
        <v>ND</v>
      </c>
      <c r="J755" s="816" t="str">
        <f t="shared" si="86"/>
        <v>ND</v>
      </c>
      <c r="K755" s="848" t="s">
        <v>3730</v>
      </c>
      <c r="L755" s="849">
        <v>44973</v>
      </c>
      <c r="M755" s="890" t="s">
        <v>6378</v>
      </c>
      <c r="N755" s="855" t="s">
        <v>5539</v>
      </c>
      <c r="O755" s="849">
        <v>45063</v>
      </c>
      <c r="P755" s="859" t="s">
        <v>3777</v>
      </c>
      <c r="Q755" s="865" t="s">
        <v>3748</v>
      </c>
      <c r="R755" s="849">
        <v>45140</v>
      </c>
      <c r="S755" s="890" t="s">
        <v>6737</v>
      </c>
      <c r="T755" s="855"/>
      <c r="U755" s="855"/>
      <c r="V755" s="853" t="s">
        <v>3777</v>
      </c>
      <c r="W755" s="848" t="s">
        <v>5626</v>
      </c>
      <c r="X755" s="849">
        <v>45838</v>
      </c>
      <c r="Y755" s="218" t="s">
        <v>9634</v>
      </c>
      <c r="Z755" s="851" t="s">
        <v>5539</v>
      </c>
      <c r="AA755" s="852">
        <v>45849</v>
      </c>
      <c r="AB755" s="859"/>
      <c r="AC755" s="856" t="s">
        <v>5811</v>
      </c>
      <c r="AD755" s="852">
        <v>45852</v>
      </c>
      <c r="AE755" s="1316" t="s">
        <v>9651</v>
      </c>
      <c r="AF755" s="851"/>
      <c r="AG755" s="851"/>
      <c r="AH755" s="859"/>
      <c r="AI755" s="823" t="s">
        <v>5811</v>
      </c>
      <c r="AJ755" s="821">
        <v>45979</v>
      </c>
      <c r="AK755" s="1316" t="s">
        <v>11348</v>
      </c>
      <c r="AL755" s="851"/>
      <c r="AM755" s="851"/>
      <c r="AN755" s="725"/>
      <c r="AO755" s="725"/>
      <c r="AP755" s="725"/>
      <c r="AQ755" s="725"/>
      <c r="AR755" s="725"/>
      <c r="AS755" s="725"/>
      <c r="AT755" s="725"/>
      <c r="AU755" s="725"/>
      <c r="AV755" s="725"/>
      <c r="AW755" s="725"/>
      <c r="AX755" s="725"/>
      <c r="AY755" s="725"/>
      <c r="AZ755" s="725"/>
    </row>
    <row r="756" spans="1:52" s="731" customFormat="1" ht="15" x14ac:dyDescent="0.25">
      <c r="A756" s="948" t="s">
        <v>8263</v>
      </c>
      <c r="B756" s="855"/>
      <c r="C756" s="855" t="s">
        <v>8257</v>
      </c>
      <c r="D756" s="851" t="s">
        <v>6375</v>
      </c>
      <c r="E756" s="847" t="s">
        <v>6363</v>
      </c>
      <c r="F756" s="813">
        <f t="shared" si="89"/>
        <v>45979</v>
      </c>
      <c r="G756" s="814" t="str">
        <f t="shared" si="83"/>
        <v>B</v>
      </c>
      <c r="H756" s="941" t="str">
        <f t="shared" si="84"/>
        <v>MR_DER-1377_25</v>
      </c>
      <c r="I756" s="816" t="str">
        <f t="shared" si="85"/>
        <v>ND</v>
      </c>
      <c r="J756" s="816" t="str">
        <f t="shared" si="86"/>
        <v>ND</v>
      </c>
      <c r="K756" s="848" t="s">
        <v>3730</v>
      </c>
      <c r="L756" s="849">
        <v>44973</v>
      </c>
      <c r="M756" s="890" t="s">
        <v>6378</v>
      </c>
      <c r="N756" s="855" t="s">
        <v>5539</v>
      </c>
      <c r="O756" s="849">
        <v>45063</v>
      </c>
      <c r="P756" s="859" t="s">
        <v>3777</v>
      </c>
      <c r="Q756" s="865" t="s">
        <v>3748</v>
      </c>
      <c r="R756" s="849">
        <v>45140</v>
      </c>
      <c r="S756" s="890" t="s">
        <v>6737</v>
      </c>
      <c r="T756" s="855"/>
      <c r="U756" s="855"/>
      <c r="V756" s="853" t="s">
        <v>3777</v>
      </c>
      <c r="W756" s="848" t="s">
        <v>5626</v>
      </c>
      <c r="X756" s="849">
        <v>45838</v>
      </c>
      <c r="Y756" s="218" t="s">
        <v>9634</v>
      </c>
      <c r="Z756" s="851" t="s">
        <v>5539</v>
      </c>
      <c r="AA756" s="852">
        <v>45849</v>
      </c>
      <c r="AB756" s="859"/>
      <c r="AC756" s="856" t="s">
        <v>5811</v>
      </c>
      <c r="AD756" s="852">
        <v>45852</v>
      </c>
      <c r="AE756" s="1316" t="s">
        <v>9651</v>
      </c>
      <c r="AF756" s="851"/>
      <c r="AG756" s="851"/>
      <c r="AH756" s="859"/>
      <c r="AI756" s="823" t="s">
        <v>5811</v>
      </c>
      <c r="AJ756" s="821">
        <v>45979</v>
      </c>
      <c r="AK756" s="1316" t="s">
        <v>11348</v>
      </c>
      <c r="AL756" s="851"/>
      <c r="AM756" s="851"/>
      <c r="AN756" s="725"/>
      <c r="AO756" s="725"/>
      <c r="AP756" s="725"/>
      <c r="AQ756" s="725"/>
      <c r="AR756" s="725"/>
      <c r="AS756" s="725"/>
      <c r="AT756" s="725"/>
      <c r="AU756" s="725"/>
      <c r="AV756" s="725"/>
      <c r="AW756" s="725"/>
      <c r="AX756" s="725"/>
      <c r="AY756" s="725"/>
      <c r="AZ756" s="725"/>
    </row>
    <row r="757" spans="1:52" s="731" customFormat="1" ht="15" x14ac:dyDescent="0.25">
      <c r="A757" s="948" t="s">
        <v>8263</v>
      </c>
      <c r="B757" s="855"/>
      <c r="C757" s="855" t="s">
        <v>8257</v>
      </c>
      <c r="D757" s="851" t="s">
        <v>6375</v>
      </c>
      <c r="E757" s="847" t="s">
        <v>6364</v>
      </c>
      <c r="F757" s="813">
        <f t="shared" si="89"/>
        <v>45979</v>
      </c>
      <c r="G757" s="814" t="str">
        <f t="shared" si="83"/>
        <v>B</v>
      </c>
      <c r="H757" s="941" t="str">
        <f t="shared" si="84"/>
        <v>MR_DER-1377_25</v>
      </c>
      <c r="I757" s="816" t="str">
        <f t="shared" si="85"/>
        <v>ND</v>
      </c>
      <c r="J757" s="816" t="str">
        <f t="shared" si="86"/>
        <v>ND</v>
      </c>
      <c r="K757" s="848" t="s">
        <v>3730</v>
      </c>
      <c r="L757" s="849">
        <v>44973</v>
      </c>
      <c r="M757" s="890" t="s">
        <v>6378</v>
      </c>
      <c r="N757" s="855" t="s">
        <v>5539</v>
      </c>
      <c r="O757" s="849">
        <v>45063</v>
      </c>
      <c r="P757" s="859" t="s">
        <v>3777</v>
      </c>
      <c r="Q757" s="865" t="s">
        <v>3748</v>
      </c>
      <c r="R757" s="849">
        <v>45140</v>
      </c>
      <c r="S757" s="890" t="s">
        <v>6737</v>
      </c>
      <c r="T757" s="855"/>
      <c r="U757" s="855"/>
      <c r="V757" s="853" t="s">
        <v>3777</v>
      </c>
      <c r="W757" s="848" t="s">
        <v>5626</v>
      </c>
      <c r="X757" s="849">
        <v>45838</v>
      </c>
      <c r="Y757" s="218" t="s">
        <v>9634</v>
      </c>
      <c r="Z757" s="851" t="s">
        <v>5539</v>
      </c>
      <c r="AA757" s="852">
        <v>45849</v>
      </c>
      <c r="AB757" s="859"/>
      <c r="AC757" s="856" t="s">
        <v>5811</v>
      </c>
      <c r="AD757" s="852">
        <v>45852</v>
      </c>
      <c r="AE757" s="1316" t="s">
        <v>9651</v>
      </c>
      <c r="AF757" s="851"/>
      <c r="AG757" s="851"/>
      <c r="AH757" s="859"/>
      <c r="AI757" s="823" t="s">
        <v>5811</v>
      </c>
      <c r="AJ757" s="821">
        <v>45979</v>
      </c>
      <c r="AK757" s="1316" t="s">
        <v>11348</v>
      </c>
      <c r="AL757" s="851"/>
      <c r="AM757" s="851"/>
      <c r="AN757" s="725"/>
      <c r="AO757" s="725"/>
      <c r="AP757" s="725"/>
      <c r="AQ757" s="725"/>
      <c r="AR757" s="725"/>
      <c r="AS757" s="725"/>
      <c r="AT757" s="725"/>
      <c r="AU757" s="725"/>
      <c r="AV757" s="725"/>
      <c r="AW757" s="725"/>
      <c r="AX757" s="725"/>
      <c r="AY757" s="725"/>
      <c r="AZ757" s="725"/>
    </row>
    <row r="758" spans="1:52" s="731" customFormat="1" ht="15" x14ac:dyDescent="0.25">
      <c r="A758" s="948" t="s">
        <v>8263</v>
      </c>
      <c r="B758" s="855"/>
      <c r="C758" s="855" t="s">
        <v>8257</v>
      </c>
      <c r="D758" s="851" t="s">
        <v>6375</v>
      </c>
      <c r="E758" s="847" t="s">
        <v>6365</v>
      </c>
      <c r="F758" s="813">
        <f t="shared" si="89"/>
        <v>45979</v>
      </c>
      <c r="G758" s="814" t="str">
        <f t="shared" si="83"/>
        <v>B</v>
      </c>
      <c r="H758" s="941" t="str">
        <f t="shared" si="84"/>
        <v>MR_DER-1377_25</v>
      </c>
      <c r="I758" s="816" t="str">
        <f t="shared" si="85"/>
        <v>ND</v>
      </c>
      <c r="J758" s="816" t="str">
        <f t="shared" si="86"/>
        <v>ND</v>
      </c>
      <c r="K758" s="848" t="s">
        <v>3730</v>
      </c>
      <c r="L758" s="849">
        <v>44973</v>
      </c>
      <c r="M758" s="890" t="s">
        <v>6378</v>
      </c>
      <c r="N758" s="855" t="s">
        <v>5539</v>
      </c>
      <c r="O758" s="849">
        <v>45063</v>
      </c>
      <c r="P758" s="859" t="s">
        <v>3777</v>
      </c>
      <c r="Q758" s="865" t="s">
        <v>3748</v>
      </c>
      <c r="R758" s="849">
        <v>45140</v>
      </c>
      <c r="S758" s="890" t="s">
        <v>6737</v>
      </c>
      <c r="T758" s="855"/>
      <c r="U758" s="855"/>
      <c r="V758" s="853" t="s">
        <v>3777</v>
      </c>
      <c r="W758" s="848" t="s">
        <v>5626</v>
      </c>
      <c r="X758" s="849">
        <v>45838</v>
      </c>
      <c r="Y758" s="218" t="s">
        <v>9634</v>
      </c>
      <c r="Z758" s="851" t="s">
        <v>5539</v>
      </c>
      <c r="AA758" s="852">
        <v>45849</v>
      </c>
      <c r="AB758" s="859"/>
      <c r="AC758" s="856" t="s">
        <v>5811</v>
      </c>
      <c r="AD758" s="852">
        <v>45852</v>
      </c>
      <c r="AE758" s="1316" t="s">
        <v>9651</v>
      </c>
      <c r="AF758" s="851"/>
      <c r="AG758" s="851"/>
      <c r="AH758" s="859"/>
      <c r="AI758" s="823" t="s">
        <v>5811</v>
      </c>
      <c r="AJ758" s="821">
        <v>45979</v>
      </c>
      <c r="AK758" s="1316" t="s">
        <v>11348</v>
      </c>
      <c r="AL758" s="851"/>
      <c r="AM758" s="851"/>
      <c r="AN758" s="725"/>
      <c r="AO758" s="725"/>
      <c r="AP758" s="725"/>
      <c r="AQ758" s="725"/>
      <c r="AR758" s="725"/>
      <c r="AS758" s="725"/>
      <c r="AT758" s="725"/>
      <c r="AU758" s="725"/>
      <c r="AV758" s="725"/>
      <c r="AW758" s="725"/>
      <c r="AX758" s="725"/>
      <c r="AY758" s="725"/>
      <c r="AZ758" s="725"/>
    </row>
    <row r="759" spans="1:52" s="731" customFormat="1" ht="15" x14ac:dyDescent="0.25">
      <c r="A759" s="948" t="s">
        <v>8263</v>
      </c>
      <c r="B759" s="855"/>
      <c r="C759" s="855" t="s">
        <v>8257</v>
      </c>
      <c r="D759" s="851" t="s">
        <v>6375</v>
      </c>
      <c r="E759" s="847" t="s">
        <v>6366</v>
      </c>
      <c r="F759" s="813">
        <f t="shared" si="89"/>
        <v>45979</v>
      </c>
      <c r="G759" s="814" t="str">
        <f t="shared" si="83"/>
        <v>B</v>
      </c>
      <c r="H759" s="941" t="str">
        <f t="shared" si="84"/>
        <v>MR_DER-1377_25</v>
      </c>
      <c r="I759" s="816" t="str">
        <f t="shared" si="85"/>
        <v>ND</v>
      </c>
      <c r="J759" s="816" t="str">
        <f t="shared" si="86"/>
        <v>ND</v>
      </c>
      <c r="K759" s="848" t="s">
        <v>3730</v>
      </c>
      <c r="L759" s="849">
        <v>44973</v>
      </c>
      <c r="M759" s="890" t="s">
        <v>6378</v>
      </c>
      <c r="N759" s="855" t="s">
        <v>5539</v>
      </c>
      <c r="O759" s="849">
        <v>45063</v>
      </c>
      <c r="P759" s="859" t="s">
        <v>3777</v>
      </c>
      <c r="Q759" s="865" t="s">
        <v>3748</v>
      </c>
      <c r="R759" s="849">
        <v>45140</v>
      </c>
      <c r="S759" s="890" t="s">
        <v>6737</v>
      </c>
      <c r="T759" s="855"/>
      <c r="U759" s="855"/>
      <c r="V759" s="853" t="s">
        <v>3777</v>
      </c>
      <c r="W759" s="848" t="s">
        <v>5626</v>
      </c>
      <c r="X759" s="849">
        <v>45838</v>
      </c>
      <c r="Y759" s="218" t="s">
        <v>9634</v>
      </c>
      <c r="Z759" s="851" t="s">
        <v>5539</v>
      </c>
      <c r="AA759" s="852">
        <v>45849</v>
      </c>
      <c r="AB759" s="859"/>
      <c r="AC759" s="856" t="s">
        <v>5811</v>
      </c>
      <c r="AD759" s="852">
        <v>45852</v>
      </c>
      <c r="AE759" s="218" t="s">
        <v>9651</v>
      </c>
      <c r="AF759" s="851"/>
      <c r="AG759" s="851"/>
      <c r="AH759" s="859"/>
      <c r="AI759" s="823" t="s">
        <v>5811</v>
      </c>
      <c r="AJ759" s="821">
        <v>45979</v>
      </c>
      <c r="AK759" s="218" t="s">
        <v>11348</v>
      </c>
      <c r="AL759" s="851"/>
      <c r="AM759" s="851"/>
      <c r="AN759" s="725"/>
      <c r="AO759" s="725"/>
      <c r="AP759" s="725"/>
      <c r="AQ759" s="725"/>
      <c r="AR759" s="725"/>
      <c r="AS759" s="725"/>
      <c r="AT759" s="725"/>
      <c r="AU759" s="725"/>
      <c r="AV759" s="725"/>
      <c r="AW759" s="725"/>
      <c r="AX759" s="725"/>
      <c r="AY759" s="725"/>
      <c r="AZ759" s="725"/>
    </row>
    <row r="760" spans="1:52" s="731" customFormat="1" ht="15" x14ac:dyDescent="0.25">
      <c r="A760" s="948" t="s">
        <v>8263</v>
      </c>
      <c r="B760" s="855"/>
      <c r="C760" s="855" t="s">
        <v>8257</v>
      </c>
      <c r="D760" s="851" t="s">
        <v>6375</v>
      </c>
      <c r="E760" s="847" t="s">
        <v>6367</v>
      </c>
      <c r="F760" s="813">
        <f t="shared" si="89"/>
        <v>45979</v>
      </c>
      <c r="G760" s="814" t="str">
        <f t="shared" si="83"/>
        <v>B</v>
      </c>
      <c r="H760" s="941" t="str">
        <f t="shared" si="84"/>
        <v>MR_DER-1377_25</v>
      </c>
      <c r="I760" s="816" t="str">
        <f t="shared" si="85"/>
        <v>ND</v>
      </c>
      <c r="J760" s="816" t="str">
        <f t="shared" si="86"/>
        <v>ND</v>
      </c>
      <c r="K760" s="848" t="s">
        <v>3730</v>
      </c>
      <c r="L760" s="849">
        <v>44973</v>
      </c>
      <c r="M760" s="890" t="s">
        <v>6378</v>
      </c>
      <c r="N760" s="855" t="s">
        <v>5539</v>
      </c>
      <c r="O760" s="849">
        <v>45063</v>
      </c>
      <c r="P760" s="859" t="s">
        <v>3777</v>
      </c>
      <c r="Q760" s="865" t="s">
        <v>3748</v>
      </c>
      <c r="R760" s="849">
        <v>45140</v>
      </c>
      <c r="S760" s="890" t="s">
        <v>6737</v>
      </c>
      <c r="T760" s="855"/>
      <c r="U760" s="855"/>
      <c r="V760" s="853" t="s">
        <v>3777</v>
      </c>
      <c r="W760" s="848" t="s">
        <v>5626</v>
      </c>
      <c r="X760" s="849">
        <v>45838</v>
      </c>
      <c r="Y760" s="218" t="s">
        <v>9634</v>
      </c>
      <c r="Z760" s="851" t="s">
        <v>5539</v>
      </c>
      <c r="AA760" s="852">
        <v>45849</v>
      </c>
      <c r="AB760" s="859"/>
      <c r="AC760" s="856" t="s">
        <v>5811</v>
      </c>
      <c r="AD760" s="852">
        <v>45852</v>
      </c>
      <c r="AE760" s="1316" t="s">
        <v>9651</v>
      </c>
      <c r="AF760" s="851"/>
      <c r="AG760" s="851"/>
      <c r="AH760" s="859"/>
      <c r="AI760" s="823" t="s">
        <v>5811</v>
      </c>
      <c r="AJ760" s="821">
        <v>45979</v>
      </c>
      <c r="AK760" s="1316" t="s">
        <v>11348</v>
      </c>
      <c r="AL760" s="851"/>
      <c r="AM760" s="851"/>
      <c r="AN760" s="725"/>
      <c r="AO760" s="725"/>
      <c r="AP760" s="725"/>
      <c r="AQ760" s="725"/>
      <c r="AR760" s="725"/>
      <c r="AS760" s="725"/>
      <c r="AT760" s="725"/>
      <c r="AU760" s="725"/>
      <c r="AV760" s="725"/>
      <c r="AW760" s="725"/>
      <c r="AX760" s="725"/>
      <c r="AY760" s="725"/>
      <c r="AZ760" s="725"/>
    </row>
    <row r="761" spans="1:52" s="731" customFormat="1" ht="15" x14ac:dyDescent="0.25">
      <c r="A761" s="948" t="s">
        <v>8263</v>
      </c>
      <c r="B761" s="855"/>
      <c r="C761" s="855" t="s">
        <v>8257</v>
      </c>
      <c r="D761" s="851" t="s">
        <v>6375</v>
      </c>
      <c r="E761" s="847" t="s">
        <v>6368</v>
      </c>
      <c r="F761" s="813">
        <f t="shared" si="89"/>
        <v>45979</v>
      </c>
      <c r="G761" s="814" t="str">
        <f t="shared" si="83"/>
        <v>B</v>
      </c>
      <c r="H761" s="941" t="str">
        <f t="shared" si="84"/>
        <v>MR_DER-1377_25</v>
      </c>
      <c r="I761" s="816" t="str">
        <f t="shared" si="85"/>
        <v>ND</v>
      </c>
      <c r="J761" s="816" t="str">
        <f t="shared" si="86"/>
        <v>ND</v>
      </c>
      <c r="K761" s="848" t="s">
        <v>3730</v>
      </c>
      <c r="L761" s="849">
        <v>44973</v>
      </c>
      <c r="M761" s="890" t="s">
        <v>6378</v>
      </c>
      <c r="N761" s="855" t="s">
        <v>5539</v>
      </c>
      <c r="O761" s="849">
        <v>45063</v>
      </c>
      <c r="P761" s="859" t="s">
        <v>3777</v>
      </c>
      <c r="Q761" s="865" t="s">
        <v>3748</v>
      </c>
      <c r="R761" s="849">
        <v>45140</v>
      </c>
      <c r="S761" s="890" t="s">
        <v>6737</v>
      </c>
      <c r="T761" s="855"/>
      <c r="U761" s="855"/>
      <c r="V761" s="853" t="s">
        <v>3777</v>
      </c>
      <c r="W761" s="848" t="s">
        <v>5626</v>
      </c>
      <c r="X761" s="849">
        <v>45838</v>
      </c>
      <c r="Y761" s="218" t="s">
        <v>9634</v>
      </c>
      <c r="Z761" s="851" t="s">
        <v>5539</v>
      </c>
      <c r="AA761" s="852">
        <v>45849</v>
      </c>
      <c r="AB761" s="859"/>
      <c r="AC761" s="856" t="s">
        <v>5811</v>
      </c>
      <c r="AD761" s="852">
        <v>45852</v>
      </c>
      <c r="AE761" s="1316" t="s">
        <v>9651</v>
      </c>
      <c r="AF761" s="851"/>
      <c r="AG761" s="851"/>
      <c r="AH761" s="859"/>
      <c r="AI761" s="823" t="s">
        <v>5811</v>
      </c>
      <c r="AJ761" s="821">
        <v>45979</v>
      </c>
      <c r="AK761" s="1316" t="s">
        <v>11348</v>
      </c>
      <c r="AL761" s="851"/>
      <c r="AM761" s="851"/>
      <c r="AN761" s="725"/>
      <c r="AO761" s="725"/>
      <c r="AP761" s="725"/>
      <c r="AQ761" s="725"/>
      <c r="AR761" s="725"/>
      <c r="AS761" s="725"/>
      <c r="AT761" s="725"/>
      <c r="AU761" s="725"/>
      <c r="AV761" s="725"/>
      <c r="AW761" s="725"/>
      <c r="AX761" s="725"/>
      <c r="AY761" s="725"/>
      <c r="AZ761" s="725"/>
    </row>
    <row r="762" spans="1:52" s="731" customFormat="1" ht="15" x14ac:dyDescent="0.25">
      <c r="A762" s="948" t="s">
        <v>8263</v>
      </c>
      <c r="B762" s="855"/>
      <c r="C762" s="855" t="s">
        <v>8257</v>
      </c>
      <c r="D762" s="851" t="s">
        <v>6375</v>
      </c>
      <c r="E762" s="847" t="s">
        <v>6369</v>
      </c>
      <c r="F762" s="813">
        <f t="shared" si="89"/>
        <v>45979</v>
      </c>
      <c r="G762" s="814" t="str">
        <f t="shared" ref="G762:G811" si="90">IF($F762="","",INDEX($K762:$FI762,1,MATCH($F762,$K762:$FI762,)-1))</f>
        <v>B</v>
      </c>
      <c r="H762" s="941" t="str">
        <f t="shared" ref="H762:H811" si="91">IF($F762="","",INDEX($K762:$FL762,1,MATCH($F762,$K762:$FL762,)+1))</f>
        <v>MR_DER-1377_25</v>
      </c>
      <c r="I762" s="816" t="str">
        <f t="shared" ref="I762:I811" si="92">IF(F762="NE",F762,IF(INDEX(K762:CP762,,MATCH(F762,K762:CP762,0)+3)&lt;&gt;0,INDEX(K762:CP762,,MATCH(F762,K762:CP762,0)+3),"ND"))</f>
        <v>ND</v>
      </c>
      <c r="J762" s="816" t="str">
        <f t="shared" ref="J762:J811" si="93">IF(G762="NE",G762,IF(INDEX(K762:CQ762,,MATCH(G762,K762:CQ762,0)+3)&lt;&gt;0,INDEX(K762:CQ762,,MATCH(G762,K762:CQ762,0)+3),"ND"))</f>
        <v>ND</v>
      </c>
      <c r="K762" s="848" t="s">
        <v>3730</v>
      </c>
      <c r="L762" s="849">
        <v>44973</v>
      </c>
      <c r="M762" s="890" t="s">
        <v>6378</v>
      </c>
      <c r="N762" s="855" t="s">
        <v>5539</v>
      </c>
      <c r="O762" s="849">
        <v>45063</v>
      </c>
      <c r="P762" s="859" t="s">
        <v>3777</v>
      </c>
      <c r="Q762" s="865" t="s">
        <v>3748</v>
      </c>
      <c r="R762" s="849">
        <v>45140</v>
      </c>
      <c r="S762" s="890" t="s">
        <v>6737</v>
      </c>
      <c r="T762" s="855"/>
      <c r="U762" s="855"/>
      <c r="V762" s="853" t="s">
        <v>3777</v>
      </c>
      <c r="W762" s="848" t="s">
        <v>5626</v>
      </c>
      <c r="X762" s="849">
        <v>45838</v>
      </c>
      <c r="Y762" s="218" t="s">
        <v>9634</v>
      </c>
      <c r="Z762" s="851" t="s">
        <v>5539</v>
      </c>
      <c r="AA762" s="852">
        <v>45849</v>
      </c>
      <c r="AB762" s="859"/>
      <c r="AC762" s="856" t="s">
        <v>5811</v>
      </c>
      <c r="AD762" s="852">
        <v>45852</v>
      </c>
      <c r="AE762" s="1316" t="s">
        <v>9651</v>
      </c>
      <c r="AF762" s="851"/>
      <c r="AG762" s="851"/>
      <c r="AH762" s="859"/>
      <c r="AI762" s="823" t="s">
        <v>5811</v>
      </c>
      <c r="AJ762" s="821">
        <v>45979</v>
      </c>
      <c r="AK762" s="1316" t="s">
        <v>11348</v>
      </c>
      <c r="AL762" s="851"/>
      <c r="AM762" s="851"/>
      <c r="AN762" s="725"/>
      <c r="AO762" s="725"/>
      <c r="AP762" s="725"/>
      <c r="AQ762" s="725"/>
      <c r="AR762" s="725"/>
      <c r="AS762" s="725"/>
      <c r="AT762" s="725"/>
      <c r="AU762" s="725"/>
      <c r="AV762" s="725"/>
      <c r="AW762" s="725"/>
      <c r="AX762" s="725"/>
      <c r="AY762" s="725"/>
      <c r="AZ762" s="725"/>
    </row>
    <row r="763" spans="1:52" s="731" customFormat="1" ht="15" x14ac:dyDescent="0.25">
      <c r="A763" s="948" t="s">
        <v>8263</v>
      </c>
      <c r="B763" s="855"/>
      <c r="C763" s="855" t="s">
        <v>8257</v>
      </c>
      <c r="D763" s="851" t="s">
        <v>6375</v>
      </c>
      <c r="E763" s="847" t="s">
        <v>6370</v>
      </c>
      <c r="F763" s="813">
        <f t="shared" si="89"/>
        <v>45979</v>
      </c>
      <c r="G763" s="814" t="str">
        <f t="shared" si="90"/>
        <v>B</v>
      </c>
      <c r="H763" s="941" t="str">
        <f t="shared" si="91"/>
        <v>MR_DER-1377_25</v>
      </c>
      <c r="I763" s="816" t="str">
        <f t="shared" si="92"/>
        <v>ND</v>
      </c>
      <c r="J763" s="816" t="str">
        <f t="shared" si="93"/>
        <v>ND</v>
      </c>
      <c r="K763" s="848" t="s">
        <v>3730</v>
      </c>
      <c r="L763" s="849">
        <v>44973</v>
      </c>
      <c r="M763" s="890" t="s">
        <v>6378</v>
      </c>
      <c r="N763" s="855" t="s">
        <v>5539</v>
      </c>
      <c r="O763" s="849">
        <v>45063</v>
      </c>
      <c r="P763" s="859" t="s">
        <v>3777</v>
      </c>
      <c r="Q763" s="865" t="s">
        <v>3748</v>
      </c>
      <c r="R763" s="849">
        <v>45140</v>
      </c>
      <c r="S763" s="890" t="s">
        <v>6737</v>
      </c>
      <c r="T763" s="855"/>
      <c r="U763" s="855"/>
      <c r="V763" s="853" t="s">
        <v>3777</v>
      </c>
      <c r="W763" s="848" t="s">
        <v>5626</v>
      </c>
      <c r="X763" s="849">
        <v>45838</v>
      </c>
      <c r="Y763" s="218" t="s">
        <v>9634</v>
      </c>
      <c r="Z763" s="851" t="s">
        <v>5539</v>
      </c>
      <c r="AA763" s="852">
        <v>45849</v>
      </c>
      <c r="AB763" s="859"/>
      <c r="AC763" s="856" t="s">
        <v>5811</v>
      </c>
      <c r="AD763" s="852">
        <v>45852</v>
      </c>
      <c r="AE763" s="1316" t="s">
        <v>9651</v>
      </c>
      <c r="AF763" s="851"/>
      <c r="AG763" s="851"/>
      <c r="AH763" s="859"/>
      <c r="AI763" s="823" t="s">
        <v>5811</v>
      </c>
      <c r="AJ763" s="821">
        <v>45979</v>
      </c>
      <c r="AK763" s="1316" t="s">
        <v>11348</v>
      </c>
      <c r="AL763" s="851"/>
      <c r="AM763" s="851"/>
      <c r="AN763" s="725"/>
      <c r="AO763" s="725"/>
      <c r="AP763" s="725"/>
      <c r="AQ763" s="725"/>
      <c r="AR763" s="725"/>
      <c r="AS763" s="725"/>
      <c r="AT763" s="725"/>
      <c r="AU763" s="725"/>
      <c r="AV763" s="725"/>
      <c r="AW763" s="725"/>
      <c r="AX763" s="725"/>
      <c r="AY763" s="725"/>
      <c r="AZ763" s="725"/>
    </row>
    <row r="764" spans="1:52" s="731" customFormat="1" ht="15" x14ac:dyDescent="0.25">
      <c r="A764" s="948" t="s">
        <v>8263</v>
      </c>
      <c r="B764" s="855"/>
      <c r="C764" s="855" t="s">
        <v>8257</v>
      </c>
      <c r="D764" s="851" t="s">
        <v>6375</v>
      </c>
      <c r="E764" s="847" t="s">
        <v>6371</v>
      </c>
      <c r="F764" s="813">
        <f t="shared" si="89"/>
        <v>45979</v>
      </c>
      <c r="G764" s="814" t="str">
        <f t="shared" si="90"/>
        <v>B</v>
      </c>
      <c r="H764" s="941" t="str">
        <f t="shared" si="91"/>
        <v>MR_DER-1377_25</v>
      </c>
      <c r="I764" s="816" t="str">
        <f t="shared" si="92"/>
        <v>ND</v>
      </c>
      <c r="J764" s="816" t="str">
        <f t="shared" si="93"/>
        <v>ND</v>
      </c>
      <c r="K764" s="848" t="s">
        <v>3730</v>
      </c>
      <c r="L764" s="849">
        <v>44973</v>
      </c>
      <c r="M764" s="890" t="s">
        <v>6378</v>
      </c>
      <c r="N764" s="855" t="s">
        <v>5539</v>
      </c>
      <c r="O764" s="849">
        <v>45063</v>
      </c>
      <c r="P764" s="859" t="s">
        <v>3777</v>
      </c>
      <c r="Q764" s="865" t="s">
        <v>3748</v>
      </c>
      <c r="R764" s="849">
        <v>45140</v>
      </c>
      <c r="S764" s="890" t="s">
        <v>6737</v>
      </c>
      <c r="T764" s="855"/>
      <c r="U764" s="855"/>
      <c r="V764" s="853" t="s">
        <v>3777</v>
      </c>
      <c r="W764" s="848" t="s">
        <v>5626</v>
      </c>
      <c r="X764" s="849">
        <v>45838</v>
      </c>
      <c r="Y764" s="218" t="s">
        <v>9634</v>
      </c>
      <c r="Z764" s="851" t="s">
        <v>5539</v>
      </c>
      <c r="AA764" s="852">
        <v>45849</v>
      </c>
      <c r="AB764" s="859"/>
      <c r="AC764" s="856" t="s">
        <v>5811</v>
      </c>
      <c r="AD764" s="852">
        <v>45852</v>
      </c>
      <c r="AE764" s="1316" t="s">
        <v>9651</v>
      </c>
      <c r="AF764" s="851"/>
      <c r="AG764" s="851"/>
      <c r="AH764" s="859"/>
      <c r="AI764" s="823" t="s">
        <v>5811</v>
      </c>
      <c r="AJ764" s="821">
        <v>45979</v>
      </c>
      <c r="AK764" s="1316" t="s">
        <v>11348</v>
      </c>
      <c r="AL764" s="851"/>
      <c r="AM764" s="851"/>
      <c r="AN764" s="725"/>
      <c r="AO764" s="725"/>
      <c r="AP764" s="725"/>
      <c r="AQ764" s="725"/>
      <c r="AR764" s="725"/>
      <c r="AS764" s="725"/>
      <c r="AT764" s="725"/>
      <c r="AU764" s="725"/>
      <c r="AV764" s="725"/>
      <c r="AW764" s="725"/>
      <c r="AX764" s="725"/>
      <c r="AY764" s="725"/>
      <c r="AZ764" s="725"/>
    </row>
    <row r="765" spans="1:52" s="731" customFormat="1" ht="15" x14ac:dyDescent="0.25">
      <c r="A765" s="948" t="s">
        <v>8263</v>
      </c>
      <c r="B765" s="855"/>
      <c r="C765" s="855" t="s">
        <v>8257</v>
      </c>
      <c r="D765" s="851" t="s">
        <v>6375</v>
      </c>
      <c r="E765" s="847" t="s">
        <v>6744</v>
      </c>
      <c r="F765" s="813">
        <f t="shared" si="89"/>
        <v>45979</v>
      </c>
      <c r="G765" s="814" t="str">
        <f t="shared" si="90"/>
        <v>A</v>
      </c>
      <c r="H765" s="941" t="str">
        <f t="shared" si="91"/>
        <v>MR_DER-1377_25</v>
      </c>
      <c r="I765" s="816" t="str">
        <f t="shared" si="92"/>
        <v>ND</v>
      </c>
      <c r="J765" s="816" t="str">
        <f t="shared" si="93"/>
        <v>ND</v>
      </c>
      <c r="K765" s="848" t="s">
        <v>3730</v>
      </c>
      <c r="L765" s="849">
        <v>45140</v>
      </c>
      <c r="M765" s="890" t="s">
        <v>6737</v>
      </c>
      <c r="N765" s="855" t="s">
        <v>6867</v>
      </c>
      <c r="O765" s="849">
        <v>45198</v>
      </c>
      <c r="P765" s="859" t="s">
        <v>3777</v>
      </c>
      <c r="Q765" s="848" t="s">
        <v>3730</v>
      </c>
      <c r="R765" s="849">
        <v>45838</v>
      </c>
      <c r="S765" s="218" t="s">
        <v>9634</v>
      </c>
      <c r="T765" s="851" t="s">
        <v>5539</v>
      </c>
      <c r="U765" s="852">
        <v>45849</v>
      </c>
      <c r="V765" s="853"/>
      <c r="W765" s="856" t="s">
        <v>3748</v>
      </c>
      <c r="X765" s="852">
        <v>45852</v>
      </c>
      <c r="Y765" s="218" t="s">
        <v>9651</v>
      </c>
      <c r="Z765" s="851"/>
      <c r="AA765" s="851"/>
      <c r="AB765" s="859"/>
      <c r="AC765" s="823" t="s">
        <v>3748</v>
      </c>
      <c r="AD765" s="821">
        <v>45979</v>
      </c>
      <c r="AE765" s="1316" t="s">
        <v>11348</v>
      </c>
      <c r="AF765" s="851"/>
      <c r="AG765" s="851"/>
      <c r="AH765" s="859"/>
      <c r="AI765" s="856"/>
      <c r="AJ765" s="851"/>
      <c r="AK765" s="851"/>
      <c r="AL765" s="851"/>
      <c r="AM765" s="851"/>
      <c r="AN765" s="725"/>
      <c r="AO765" s="725"/>
      <c r="AP765" s="725"/>
      <c r="AQ765" s="725"/>
      <c r="AR765" s="725"/>
      <c r="AS765" s="725"/>
      <c r="AT765" s="725"/>
      <c r="AU765" s="725"/>
      <c r="AV765" s="725"/>
      <c r="AW765" s="725"/>
      <c r="AX765" s="725"/>
      <c r="AY765" s="725"/>
      <c r="AZ765" s="725"/>
    </row>
    <row r="766" spans="1:52" s="731" customFormat="1" ht="15" x14ac:dyDescent="0.25">
      <c r="A766" s="948" t="s">
        <v>8263</v>
      </c>
      <c r="B766" s="855"/>
      <c r="C766" s="855" t="s">
        <v>8257</v>
      </c>
      <c r="D766" s="851" t="s">
        <v>6375</v>
      </c>
      <c r="E766" s="847" t="s">
        <v>6745</v>
      </c>
      <c r="F766" s="813">
        <f t="shared" si="89"/>
        <v>45979</v>
      </c>
      <c r="G766" s="814" t="str">
        <f t="shared" si="90"/>
        <v>A</v>
      </c>
      <c r="H766" s="941" t="str">
        <f t="shared" si="91"/>
        <v>MR_DER-1377_25</v>
      </c>
      <c r="I766" s="816" t="str">
        <f t="shared" si="92"/>
        <v>ND</v>
      </c>
      <c r="J766" s="816" t="str">
        <f t="shared" si="93"/>
        <v>ND</v>
      </c>
      <c r="K766" s="848" t="s">
        <v>3730</v>
      </c>
      <c r="L766" s="849">
        <v>45140</v>
      </c>
      <c r="M766" s="890" t="s">
        <v>6737</v>
      </c>
      <c r="N766" s="855" t="s">
        <v>6867</v>
      </c>
      <c r="O766" s="849">
        <v>45198</v>
      </c>
      <c r="P766" s="859" t="s">
        <v>3777</v>
      </c>
      <c r="Q766" s="848" t="s">
        <v>3730</v>
      </c>
      <c r="R766" s="849">
        <v>45838</v>
      </c>
      <c r="S766" s="218" t="s">
        <v>9634</v>
      </c>
      <c r="T766" s="851" t="s">
        <v>5539</v>
      </c>
      <c r="U766" s="852">
        <v>45849</v>
      </c>
      <c r="V766" s="853"/>
      <c r="W766" s="856" t="s">
        <v>3748</v>
      </c>
      <c r="X766" s="852">
        <v>45852</v>
      </c>
      <c r="Y766" s="218" t="s">
        <v>9651</v>
      </c>
      <c r="Z766" s="851"/>
      <c r="AA766" s="851"/>
      <c r="AB766" s="859"/>
      <c r="AC766" s="823" t="s">
        <v>3748</v>
      </c>
      <c r="AD766" s="821">
        <v>45979</v>
      </c>
      <c r="AE766" s="1316" t="s">
        <v>11348</v>
      </c>
      <c r="AF766" s="851"/>
      <c r="AG766" s="851"/>
      <c r="AH766" s="859"/>
      <c r="AI766" s="856"/>
      <c r="AJ766" s="851"/>
      <c r="AK766" s="851"/>
      <c r="AL766" s="851"/>
      <c r="AM766" s="851"/>
      <c r="AN766" s="725"/>
      <c r="AO766" s="725"/>
      <c r="AP766" s="725"/>
      <c r="AQ766" s="725"/>
      <c r="AR766" s="725"/>
      <c r="AS766" s="725"/>
      <c r="AT766" s="725"/>
      <c r="AU766" s="725"/>
      <c r="AV766" s="725"/>
      <c r="AW766" s="725"/>
      <c r="AX766" s="725"/>
      <c r="AY766" s="725"/>
      <c r="AZ766" s="725"/>
    </row>
    <row r="767" spans="1:52" s="731" customFormat="1" ht="15" x14ac:dyDescent="0.25">
      <c r="A767" s="948" t="s">
        <v>8263</v>
      </c>
      <c r="B767" s="855"/>
      <c r="C767" s="855" t="s">
        <v>8257</v>
      </c>
      <c r="D767" s="851" t="s">
        <v>6375</v>
      </c>
      <c r="E767" s="847" t="s">
        <v>6746</v>
      </c>
      <c r="F767" s="813">
        <f t="shared" si="89"/>
        <v>45979</v>
      </c>
      <c r="G767" s="814" t="str">
        <f t="shared" si="90"/>
        <v>A</v>
      </c>
      <c r="H767" s="941" t="str">
        <f t="shared" si="91"/>
        <v>MR_DER-1377_25</v>
      </c>
      <c r="I767" s="816" t="str">
        <f t="shared" si="92"/>
        <v>ND</v>
      </c>
      <c r="J767" s="816" t="str">
        <f t="shared" si="93"/>
        <v>ND</v>
      </c>
      <c r="K767" s="848" t="s">
        <v>3730</v>
      </c>
      <c r="L767" s="849">
        <v>45140</v>
      </c>
      <c r="M767" s="890" t="s">
        <v>6737</v>
      </c>
      <c r="N767" s="855" t="s">
        <v>6867</v>
      </c>
      <c r="O767" s="849">
        <v>45198</v>
      </c>
      <c r="P767" s="859" t="s">
        <v>3777</v>
      </c>
      <c r="Q767" s="848" t="s">
        <v>3730</v>
      </c>
      <c r="R767" s="849">
        <v>45838</v>
      </c>
      <c r="S767" s="218" t="s">
        <v>9634</v>
      </c>
      <c r="T767" s="851" t="s">
        <v>5539</v>
      </c>
      <c r="U767" s="852">
        <v>45849</v>
      </c>
      <c r="V767" s="853"/>
      <c r="W767" s="856" t="s">
        <v>3748</v>
      </c>
      <c r="X767" s="852">
        <v>45852</v>
      </c>
      <c r="Y767" s="218" t="s">
        <v>9651</v>
      </c>
      <c r="Z767" s="851"/>
      <c r="AA767" s="851"/>
      <c r="AB767" s="859"/>
      <c r="AC767" s="823" t="s">
        <v>3748</v>
      </c>
      <c r="AD767" s="821">
        <v>45979</v>
      </c>
      <c r="AE767" s="1316" t="s">
        <v>11348</v>
      </c>
      <c r="AF767" s="851"/>
      <c r="AG767" s="851"/>
      <c r="AH767" s="859"/>
      <c r="AI767" s="856"/>
      <c r="AJ767" s="851"/>
      <c r="AK767" s="851"/>
      <c r="AL767" s="851"/>
      <c r="AM767" s="851"/>
      <c r="AN767" s="725"/>
      <c r="AO767" s="725"/>
      <c r="AP767" s="725"/>
      <c r="AQ767" s="725"/>
      <c r="AR767" s="725"/>
      <c r="AS767" s="725"/>
      <c r="AT767" s="725"/>
      <c r="AU767" s="725"/>
      <c r="AV767" s="725"/>
      <c r="AW767" s="725"/>
      <c r="AX767" s="725"/>
      <c r="AY767" s="725"/>
      <c r="AZ767" s="725"/>
    </row>
    <row r="768" spans="1:52" s="731" customFormat="1" ht="15" x14ac:dyDescent="0.25">
      <c r="A768" s="948" t="s">
        <v>8263</v>
      </c>
      <c r="B768" s="855"/>
      <c r="C768" s="855" t="s">
        <v>8257</v>
      </c>
      <c r="D768" s="851" t="s">
        <v>6375</v>
      </c>
      <c r="E768" s="847" t="s">
        <v>6747</v>
      </c>
      <c r="F768" s="813">
        <f t="shared" si="89"/>
        <v>45979</v>
      </c>
      <c r="G768" s="814" t="str">
        <f t="shared" si="90"/>
        <v>A</v>
      </c>
      <c r="H768" s="941" t="str">
        <f t="shared" si="91"/>
        <v>MR_DER-1377_25</v>
      </c>
      <c r="I768" s="816" t="str">
        <f t="shared" si="92"/>
        <v>ND</v>
      </c>
      <c r="J768" s="816" t="str">
        <f t="shared" si="93"/>
        <v>ND</v>
      </c>
      <c r="K768" s="848" t="s">
        <v>3730</v>
      </c>
      <c r="L768" s="849">
        <v>45140</v>
      </c>
      <c r="M768" s="890" t="s">
        <v>6737</v>
      </c>
      <c r="N768" s="855" t="s">
        <v>6867</v>
      </c>
      <c r="O768" s="849">
        <v>45198</v>
      </c>
      <c r="P768" s="859" t="s">
        <v>3777</v>
      </c>
      <c r="Q768" s="848" t="s">
        <v>3730</v>
      </c>
      <c r="R768" s="849">
        <v>45838</v>
      </c>
      <c r="S768" s="218" t="s">
        <v>9634</v>
      </c>
      <c r="T768" s="851" t="s">
        <v>5539</v>
      </c>
      <c r="U768" s="852">
        <v>45849</v>
      </c>
      <c r="V768" s="853"/>
      <c r="W768" s="856" t="s">
        <v>3748</v>
      </c>
      <c r="X768" s="852">
        <v>45852</v>
      </c>
      <c r="Y768" s="218" t="s">
        <v>9651</v>
      </c>
      <c r="Z768" s="851"/>
      <c r="AA768" s="851"/>
      <c r="AB768" s="859"/>
      <c r="AC768" s="823" t="s">
        <v>3748</v>
      </c>
      <c r="AD768" s="821">
        <v>45979</v>
      </c>
      <c r="AE768" s="1316" t="s">
        <v>11348</v>
      </c>
      <c r="AF768" s="851"/>
      <c r="AG768" s="851"/>
      <c r="AH768" s="859"/>
      <c r="AI768" s="856"/>
      <c r="AJ768" s="851"/>
      <c r="AK768" s="851"/>
      <c r="AL768" s="851"/>
      <c r="AM768" s="851"/>
      <c r="AN768" s="725"/>
      <c r="AO768" s="725"/>
      <c r="AP768" s="725"/>
      <c r="AQ768" s="725"/>
      <c r="AR768" s="725"/>
      <c r="AS768" s="725"/>
      <c r="AT768" s="725"/>
      <c r="AU768" s="725"/>
      <c r="AV768" s="725"/>
      <c r="AW768" s="725"/>
      <c r="AX768" s="725"/>
      <c r="AY768" s="725"/>
      <c r="AZ768" s="725"/>
    </row>
    <row r="769" spans="1:52" s="731" customFormat="1" ht="15" x14ac:dyDescent="0.25">
      <c r="A769" s="948" t="s">
        <v>8263</v>
      </c>
      <c r="B769" s="855"/>
      <c r="C769" s="855" t="s">
        <v>8257</v>
      </c>
      <c r="D769" s="851" t="s">
        <v>6375</v>
      </c>
      <c r="E769" s="847" t="s">
        <v>6748</v>
      </c>
      <c r="F769" s="813">
        <f t="shared" si="89"/>
        <v>45979</v>
      </c>
      <c r="G769" s="814" t="str">
        <f t="shared" si="90"/>
        <v>A</v>
      </c>
      <c r="H769" s="941" t="str">
        <f t="shared" si="91"/>
        <v>MR_DER-1377_25</v>
      </c>
      <c r="I769" s="816" t="str">
        <f t="shared" si="92"/>
        <v>ND</v>
      </c>
      <c r="J769" s="816" t="str">
        <f t="shared" si="93"/>
        <v>ND</v>
      </c>
      <c r="K769" s="848" t="s">
        <v>3730</v>
      </c>
      <c r="L769" s="849">
        <v>45140</v>
      </c>
      <c r="M769" s="890" t="s">
        <v>6737</v>
      </c>
      <c r="N769" s="855" t="s">
        <v>6867</v>
      </c>
      <c r="O769" s="849">
        <v>45198</v>
      </c>
      <c r="P769" s="859" t="s">
        <v>3777</v>
      </c>
      <c r="Q769" s="848" t="s">
        <v>3730</v>
      </c>
      <c r="R769" s="849">
        <v>45838</v>
      </c>
      <c r="S769" s="218" t="s">
        <v>9634</v>
      </c>
      <c r="T769" s="851" t="s">
        <v>5539</v>
      </c>
      <c r="U769" s="852">
        <v>45849</v>
      </c>
      <c r="V769" s="853"/>
      <c r="W769" s="856" t="s">
        <v>3748</v>
      </c>
      <c r="X769" s="852">
        <v>45852</v>
      </c>
      <c r="Y769" s="218" t="s">
        <v>9651</v>
      </c>
      <c r="Z769" s="851"/>
      <c r="AA769" s="851"/>
      <c r="AB769" s="859"/>
      <c r="AC769" s="823" t="s">
        <v>3748</v>
      </c>
      <c r="AD769" s="821">
        <v>45979</v>
      </c>
      <c r="AE769" s="1316" t="s">
        <v>11348</v>
      </c>
      <c r="AF769" s="851"/>
      <c r="AG769" s="851"/>
      <c r="AH769" s="859"/>
      <c r="AI769" s="856"/>
      <c r="AJ769" s="851"/>
      <c r="AK769" s="851"/>
      <c r="AL769" s="851"/>
      <c r="AM769" s="851"/>
      <c r="AN769" s="725"/>
      <c r="AO769" s="725"/>
      <c r="AP769" s="725"/>
      <c r="AQ769" s="725"/>
      <c r="AR769" s="725"/>
      <c r="AS769" s="725"/>
      <c r="AT769" s="725"/>
      <c r="AU769" s="725"/>
      <c r="AV769" s="725"/>
      <c r="AW769" s="725"/>
      <c r="AX769" s="725"/>
      <c r="AY769" s="725"/>
      <c r="AZ769" s="725"/>
    </row>
    <row r="770" spans="1:52" s="731" customFormat="1" ht="15" x14ac:dyDescent="0.25">
      <c r="A770" s="948" t="s">
        <v>8263</v>
      </c>
      <c r="B770" s="855"/>
      <c r="C770" s="855" t="s">
        <v>8257</v>
      </c>
      <c r="D770" s="851" t="s">
        <v>6375</v>
      </c>
      <c r="E770" s="847" t="s">
        <v>6749</v>
      </c>
      <c r="F770" s="813">
        <f t="shared" si="89"/>
        <v>45979</v>
      </c>
      <c r="G770" s="814" t="str">
        <f t="shared" si="90"/>
        <v>A</v>
      </c>
      <c r="H770" s="941" t="str">
        <f t="shared" si="91"/>
        <v>MR_DER-1377_25</v>
      </c>
      <c r="I770" s="816" t="str">
        <f t="shared" si="92"/>
        <v>ND</v>
      </c>
      <c r="J770" s="816" t="str">
        <f t="shared" si="93"/>
        <v>ND</v>
      </c>
      <c r="K770" s="848" t="s">
        <v>3730</v>
      </c>
      <c r="L770" s="849">
        <v>45140</v>
      </c>
      <c r="M770" s="890" t="s">
        <v>6737</v>
      </c>
      <c r="N770" s="855" t="s">
        <v>6867</v>
      </c>
      <c r="O770" s="849">
        <v>45198</v>
      </c>
      <c r="P770" s="859" t="s">
        <v>3777</v>
      </c>
      <c r="Q770" s="848" t="s">
        <v>3730</v>
      </c>
      <c r="R770" s="849">
        <v>45838</v>
      </c>
      <c r="S770" s="218" t="s">
        <v>9634</v>
      </c>
      <c r="T770" s="851" t="s">
        <v>5539</v>
      </c>
      <c r="U770" s="852">
        <v>45849</v>
      </c>
      <c r="V770" s="853"/>
      <c r="W770" s="856" t="s">
        <v>3748</v>
      </c>
      <c r="X770" s="852">
        <v>45852</v>
      </c>
      <c r="Y770" s="218" t="s">
        <v>9651</v>
      </c>
      <c r="Z770" s="851"/>
      <c r="AA770" s="851"/>
      <c r="AB770" s="859"/>
      <c r="AC770" s="823" t="s">
        <v>3748</v>
      </c>
      <c r="AD770" s="821">
        <v>45979</v>
      </c>
      <c r="AE770" s="1316" t="s">
        <v>11348</v>
      </c>
      <c r="AF770" s="851"/>
      <c r="AG770" s="851"/>
      <c r="AH770" s="859"/>
      <c r="AI770" s="856"/>
      <c r="AJ770" s="851"/>
      <c r="AK770" s="851"/>
      <c r="AL770" s="851"/>
      <c r="AM770" s="851"/>
      <c r="AN770" s="725"/>
      <c r="AO770" s="725"/>
      <c r="AP770" s="725"/>
      <c r="AQ770" s="725"/>
      <c r="AR770" s="725"/>
      <c r="AS770" s="725"/>
      <c r="AT770" s="725"/>
      <c r="AU770" s="725"/>
      <c r="AV770" s="725"/>
      <c r="AW770" s="725"/>
      <c r="AX770" s="725"/>
      <c r="AY770" s="725"/>
      <c r="AZ770" s="725"/>
    </row>
    <row r="771" spans="1:52" s="731" customFormat="1" ht="15" x14ac:dyDescent="0.25">
      <c r="A771" s="948" t="s">
        <v>8263</v>
      </c>
      <c r="B771" s="855"/>
      <c r="C771" s="855"/>
      <c r="D771" s="851" t="s">
        <v>6375</v>
      </c>
      <c r="E771" s="847" t="s">
        <v>9630</v>
      </c>
      <c r="F771" s="813">
        <f t="shared" si="89"/>
        <v>45979</v>
      </c>
      <c r="G771" s="814" t="str">
        <f t="shared" si="90"/>
        <v>A</v>
      </c>
      <c r="H771" s="941" t="str">
        <f t="shared" si="91"/>
        <v>MR_DER-1377_25</v>
      </c>
      <c r="I771" s="816" t="str">
        <f t="shared" si="92"/>
        <v>ND</v>
      </c>
      <c r="J771" s="816" t="str">
        <f t="shared" si="93"/>
        <v>ND</v>
      </c>
      <c r="K771" s="848" t="s">
        <v>3730</v>
      </c>
      <c r="L771" s="849">
        <v>45838</v>
      </c>
      <c r="M771" s="218" t="s">
        <v>9634</v>
      </c>
      <c r="N771" s="855"/>
      <c r="O771" s="849"/>
      <c r="P771" s="859"/>
      <c r="Q771" s="848"/>
      <c r="R771" s="849"/>
      <c r="S771" s="890"/>
      <c r="T771" s="851" t="s">
        <v>5539</v>
      </c>
      <c r="U771" s="852">
        <v>45849</v>
      </c>
      <c r="V771" s="853"/>
      <c r="W771" s="856" t="s">
        <v>3748</v>
      </c>
      <c r="X771" s="852">
        <v>45852</v>
      </c>
      <c r="Y771" s="218" t="s">
        <v>9651</v>
      </c>
      <c r="Z771" s="851"/>
      <c r="AA771" s="851"/>
      <c r="AB771" s="859"/>
      <c r="AC771" s="823" t="s">
        <v>3748</v>
      </c>
      <c r="AD771" s="821">
        <v>45979</v>
      </c>
      <c r="AE771" s="1316" t="s">
        <v>11348</v>
      </c>
      <c r="AF771" s="851"/>
      <c r="AG771" s="851"/>
      <c r="AH771" s="859"/>
      <c r="AI771" s="856"/>
      <c r="AJ771" s="851"/>
      <c r="AK771" s="851"/>
      <c r="AL771" s="851"/>
      <c r="AM771" s="851"/>
      <c r="AN771" s="725"/>
      <c r="AO771" s="725"/>
      <c r="AP771" s="725"/>
      <c r="AQ771" s="725"/>
      <c r="AR771" s="725"/>
      <c r="AS771" s="725"/>
      <c r="AT771" s="725"/>
      <c r="AU771" s="725"/>
      <c r="AV771" s="725"/>
      <c r="AW771" s="725"/>
      <c r="AX771" s="725"/>
      <c r="AY771" s="725"/>
      <c r="AZ771" s="725"/>
    </row>
    <row r="772" spans="1:52" s="731" customFormat="1" ht="15" x14ac:dyDescent="0.25">
      <c r="A772" s="948" t="s">
        <v>8263</v>
      </c>
      <c r="B772" s="855"/>
      <c r="C772" s="855"/>
      <c r="D772" s="851" t="s">
        <v>6375</v>
      </c>
      <c r="E772" s="847" t="s">
        <v>9631</v>
      </c>
      <c r="F772" s="813">
        <f t="shared" si="89"/>
        <v>45979</v>
      </c>
      <c r="G772" s="814" t="str">
        <f t="shared" si="90"/>
        <v>A</v>
      </c>
      <c r="H772" s="941" t="str">
        <f t="shared" si="91"/>
        <v>MR_DER-1377_25</v>
      </c>
      <c r="I772" s="816" t="str">
        <f t="shared" si="92"/>
        <v>ND</v>
      </c>
      <c r="J772" s="816" t="str">
        <f t="shared" si="93"/>
        <v>ND</v>
      </c>
      <c r="K772" s="848" t="s">
        <v>3730</v>
      </c>
      <c r="L772" s="849">
        <v>45838</v>
      </c>
      <c r="M772" s="218" t="s">
        <v>9634</v>
      </c>
      <c r="N772" s="855"/>
      <c r="O772" s="849"/>
      <c r="P772" s="859"/>
      <c r="Q772" s="848"/>
      <c r="R772" s="849"/>
      <c r="S772" s="890"/>
      <c r="T772" s="851" t="s">
        <v>5539</v>
      </c>
      <c r="U772" s="852">
        <v>45849</v>
      </c>
      <c r="V772" s="853"/>
      <c r="W772" s="856" t="s">
        <v>3748</v>
      </c>
      <c r="X772" s="852">
        <v>45852</v>
      </c>
      <c r="Y772" s="218" t="s">
        <v>9651</v>
      </c>
      <c r="Z772" s="851"/>
      <c r="AA772" s="851"/>
      <c r="AB772" s="859"/>
      <c r="AC772" s="823" t="s">
        <v>3748</v>
      </c>
      <c r="AD772" s="821">
        <v>45979</v>
      </c>
      <c r="AE772" s="1316" t="s">
        <v>11348</v>
      </c>
      <c r="AF772" s="851"/>
      <c r="AG772" s="851"/>
      <c r="AH772" s="859"/>
      <c r="AI772" s="856"/>
      <c r="AJ772" s="851"/>
      <c r="AK772" s="851"/>
      <c r="AL772" s="851"/>
      <c r="AM772" s="851"/>
      <c r="AN772" s="725"/>
      <c r="AO772" s="725"/>
      <c r="AP772" s="725"/>
      <c r="AQ772" s="725"/>
      <c r="AR772" s="725"/>
      <c r="AS772" s="725"/>
      <c r="AT772" s="725"/>
      <c r="AU772" s="725"/>
      <c r="AV772" s="725"/>
      <c r="AW772" s="725"/>
      <c r="AX772" s="725"/>
      <c r="AY772" s="725"/>
      <c r="AZ772" s="725"/>
    </row>
    <row r="773" spans="1:52" s="731" customFormat="1" ht="15" x14ac:dyDescent="0.25">
      <c r="A773" s="948" t="s">
        <v>8263</v>
      </c>
      <c r="B773" s="855"/>
      <c r="C773" s="855"/>
      <c r="D773" s="851" t="s">
        <v>6375</v>
      </c>
      <c r="E773" s="847" t="s">
        <v>9632</v>
      </c>
      <c r="F773" s="813">
        <f t="shared" si="89"/>
        <v>45979</v>
      </c>
      <c r="G773" s="814" t="str">
        <f t="shared" si="90"/>
        <v>A</v>
      </c>
      <c r="H773" s="941" t="str">
        <f t="shared" si="91"/>
        <v>MR_DER-1377_25</v>
      </c>
      <c r="I773" s="816" t="str">
        <f t="shared" si="92"/>
        <v>ND</v>
      </c>
      <c r="J773" s="816" t="str">
        <f t="shared" si="93"/>
        <v>ND</v>
      </c>
      <c r="K773" s="848" t="s">
        <v>3730</v>
      </c>
      <c r="L773" s="849">
        <v>45838</v>
      </c>
      <c r="M773" s="218" t="s">
        <v>9634</v>
      </c>
      <c r="N773" s="855"/>
      <c r="O773" s="849"/>
      <c r="P773" s="859"/>
      <c r="Q773" s="848"/>
      <c r="R773" s="849"/>
      <c r="S773" s="890"/>
      <c r="T773" s="851" t="s">
        <v>5539</v>
      </c>
      <c r="U773" s="852">
        <v>45849</v>
      </c>
      <c r="V773" s="853"/>
      <c r="W773" s="856" t="s">
        <v>3748</v>
      </c>
      <c r="X773" s="852">
        <v>45852</v>
      </c>
      <c r="Y773" s="218" t="s">
        <v>9651</v>
      </c>
      <c r="Z773" s="851"/>
      <c r="AA773" s="851"/>
      <c r="AB773" s="859"/>
      <c r="AC773" s="823" t="s">
        <v>3748</v>
      </c>
      <c r="AD773" s="821">
        <v>45979</v>
      </c>
      <c r="AE773" s="1316" t="s">
        <v>11348</v>
      </c>
      <c r="AF773" s="851"/>
      <c r="AG773" s="851"/>
      <c r="AH773" s="859"/>
      <c r="AI773" s="856"/>
      <c r="AJ773" s="851"/>
      <c r="AK773" s="851"/>
      <c r="AL773" s="851"/>
      <c r="AM773" s="851"/>
      <c r="AN773" s="725"/>
      <c r="AO773" s="725"/>
      <c r="AP773" s="725"/>
      <c r="AQ773" s="725"/>
      <c r="AR773" s="725"/>
      <c r="AS773" s="725"/>
      <c r="AT773" s="725"/>
      <c r="AU773" s="725"/>
      <c r="AV773" s="725"/>
      <c r="AW773" s="725"/>
      <c r="AX773" s="725"/>
      <c r="AY773" s="725"/>
      <c r="AZ773" s="725"/>
    </row>
    <row r="774" spans="1:52" s="731" customFormat="1" ht="15" x14ac:dyDescent="0.25">
      <c r="A774" s="948" t="s">
        <v>8263</v>
      </c>
      <c r="B774" s="855"/>
      <c r="C774" s="855"/>
      <c r="D774" s="851" t="s">
        <v>6375</v>
      </c>
      <c r="E774" s="847" t="s">
        <v>9633</v>
      </c>
      <c r="F774" s="813">
        <f t="shared" si="89"/>
        <v>45979</v>
      </c>
      <c r="G774" s="814" t="str">
        <f t="shared" si="90"/>
        <v>A</v>
      </c>
      <c r="H774" s="941" t="str">
        <f t="shared" si="91"/>
        <v>MR_DER-1377_25</v>
      </c>
      <c r="I774" s="816" t="str">
        <f t="shared" si="92"/>
        <v>ND</v>
      </c>
      <c r="J774" s="816" t="str">
        <f t="shared" si="93"/>
        <v>ND</v>
      </c>
      <c r="K774" s="848" t="s">
        <v>3730</v>
      </c>
      <c r="L774" s="849">
        <v>45838</v>
      </c>
      <c r="M774" s="218" t="s">
        <v>9634</v>
      </c>
      <c r="N774" s="855"/>
      <c r="O774" s="849"/>
      <c r="P774" s="859"/>
      <c r="Q774" s="848"/>
      <c r="R774" s="849"/>
      <c r="S774" s="890"/>
      <c r="T774" s="851" t="s">
        <v>5539</v>
      </c>
      <c r="U774" s="852">
        <v>45849</v>
      </c>
      <c r="V774" s="853"/>
      <c r="W774" s="856" t="s">
        <v>3748</v>
      </c>
      <c r="X774" s="852">
        <v>45852</v>
      </c>
      <c r="Y774" s="218" t="s">
        <v>9651</v>
      </c>
      <c r="Z774" s="851"/>
      <c r="AA774" s="851"/>
      <c r="AB774" s="859"/>
      <c r="AC774" s="823" t="s">
        <v>3748</v>
      </c>
      <c r="AD774" s="821">
        <v>45979</v>
      </c>
      <c r="AE774" s="1316" t="s">
        <v>11348</v>
      </c>
      <c r="AF774" s="851"/>
      <c r="AG774" s="851"/>
      <c r="AH774" s="859"/>
      <c r="AI774" s="856"/>
      <c r="AJ774" s="851"/>
      <c r="AK774" s="851"/>
      <c r="AL774" s="851"/>
      <c r="AM774" s="851"/>
      <c r="AN774" s="725"/>
      <c r="AO774" s="725"/>
      <c r="AP774" s="725"/>
      <c r="AQ774" s="725"/>
      <c r="AR774" s="725"/>
      <c r="AS774" s="725"/>
      <c r="AT774" s="725"/>
      <c r="AU774" s="725"/>
      <c r="AV774" s="725"/>
      <c r="AW774" s="725"/>
      <c r="AX774" s="725"/>
      <c r="AY774" s="725"/>
      <c r="AZ774" s="725"/>
    </row>
    <row r="775" spans="1:52" s="731" customFormat="1" ht="22.5" x14ac:dyDescent="0.25">
      <c r="A775" s="645" t="s">
        <v>8263</v>
      </c>
      <c r="B775" s="844">
        <f t="shared" ref="B775:B781" si="94">IF(LEFT(E775,2)="DE",0,1)</f>
        <v>0</v>
      </c>
      <c r="C775" s="844">
        <f t="shared" ref="C775:C781" si="95">IF(LEFT(E775,2)="DE",1,0)</f>
        <v>1</v>
      </c>
      <c r="D775" s="846" t="s">
        <v>10435</v>
      </c>
      <c r="E775" s="847" t="s">
        <v>10438</v>
      </c>
      <c r="F775" s="813">
        <f t="shared" ref="F775:F781" si="96">IF(L775&lt;&gt;0,MAX(L775,R775,X775,AD775,AJ775,AP775,AV775),"NE")</f>
        <v>46092</v>
      </c>
      <c r="G775" s="814" t="str">
        <f t="shared" si="90"/>
        <v>A</v>
      </c>
      <c r="H775" s="941" t="str">
        <f t="shared" si="91"/>
        <v>MR_DER-1614_26</v>
      </c>
      <c r="I775" s="816" t="str">
        <f t="shared" si="92"/>
        <v>ND</v>
      </c>
      <c r="J775" s="816" t="str">
        <f t="shared" si="93"/>
        <v>ASSINADO</v>
      </c>
      <c r="K775" s="848" t="s">
        <v>3730</v>
      </c>
      <c r="L775" s="849">
        <v>45926</v>
      </c>
      <c r="M775" s="218" t="s">
        <v>10437</v>
      </c>
      <c r="N775" s="855" t="s">
        <v>5536</v>
      </c>
      <c r="O775" s="849">
        <v>45960</v>
      </c>
      <c r="P775" s="1324"/>
      <c r="Q775" s="848" t="s">
        <v>3765</v>
      </c>
      <c r="R775" s="849">
        <v>45985</v>
      </c>
      <c r="S775" s="218" t="s">
        <v>11396</v>
      </c>
      <c r="T775" s="855" t="s">
        <v>5536</v>
      </c>
      <c r="U775" s="849">
        <v>46010</v>
      </c>
      <c r="V775" s="853"/>
      <c r="W775" s="856" t="s">
        <v>5701</v>
      </c>
      <c r="X775" s="852">
        <v>46043</v>
      </c>
      <c r="Y775" s="218" t="s">
        <v>12023</v>
      </c>
      <c r="Z775" s="851" t="s">
        <v>5539</v>
      </c>
      <c r="AA775" s="852">
        <v>46086</v>
      </c>
      <c r="AB775" s="1347"/>
      <c r="AC775" s="856" t="s">
        <v>3748</v>
      </c>
      <c r="AD775" s="1213">
        <v>46092</v>
      </c>
      <c r="AE775" s="218" t="s">
        <v>12316</v>
      </c>
      <c r="AF775" s="725" t="s">
        <v>6913</v>
      </c>
      <c r="AG775" s="851"/>
      <c r="AH775" s="859"/>
      <c r="AI775" s="856"/>
      <c r="AJ775" s="851"/>
      <c r="AK775" s="851"/>
      <c r="AL775" s="851"/>
      <c r="AM775" s="851"/>
      <c r="AN775" s="725"/>
      <c r="AO775" s="725"/>
      <c r="AP775" s="725"/>
      <c r="AQ775" s="725"/>
      <c r="AR775" s="725"/>
      <c r="AS775" s="725"/>
      <c r="AT775" s="725"/>
      <c r="AU775" s="725"/>
      <c r="AV775" s="725"/>
      <c r="AW775" s="725"/>
      <c r="AX775" s="725"/>
      <c r="AY775" s="725"/>
      <c r="AZ775" s="725"/>
    </row>
    <row r="776" spans="1:52" s="731" customFormat="1" ht="22.5" x14ac:dyDescent="0.25">
      <c r="A776" s="645" t="s">
        <v>8263</v>
      </c>
      <c r="B776" s="844">
        <f t="shared" si="94"/>
        <v>0</v>
      </c>
      <c r="C776" s="844">
        <f t="shared" si="95"/>
        <v>1</v>
      </c>
      <c r="D776" s="846" t="s">
        <v>10435</v>
      </c>
      <c r="E776" s="847" t="s">
        <v>10439</v>
      </c>
      <c r="F776" s="813">
        <f t="shared" si="96"/>
        <v>46092</v>
      </c>
      <c r="G776" s="814" t="str">
        <f t="shared" si="90"/>
        <v>A</v>
      </c>
      <c r="H776" s="941" t="str">
        <f t="shared" si="91"/>
        <v>MR_DER-1614_26</v>
      </c>
      <c r="I776" s="816" t="str">
        <f t="shared" si="92"/>
        <v>ND</v>
      </c>
      <c r="J776" s="816" t="str">
        <f t="shared" si="93"/>
        <v>ASSINADO</v>
      </c>
      <c r="K776" s="848" t="s">
        <v>3730</v>
      </c>
      <c r="L776" s="849">
        <v>45926</v>
      </c>
      <c r="M776" s="218" t="s">
        <v>10437</v>
      </c>
      <c r="N776" s="855" t="s">
        <v>5536</v>
      </c>
      <c r="O776" s="849">
        <v>45960</v>
      </c>
      <c r="P776" s="1324"/>
      <c r="Q776" s="848" t="s">
        <v>3765</v>
      </c>
      <c r="R776" s="849">
        <v>45985</v>
      </c>
      <c r="S776" s="218" t="s">
        <v>11396</v>
      </c>
      <c r="T776" s="855" t="s">
        <v>5536</v>
      </c>
      <c r="U776" s="849">
        <v>46010</v>
      </c>
      <c r="V776" s="853"/>
      <c r="W776" s="856" t="s">
        <v>5701</v>
      </c>
      <c r="X776" s="852">
        <v>46043</v>
      </c>
      <c r="Y776" s="218" t="s">
        <v>12023</v>
      </c>
      <c r="Z776" s="851" t="s">
        <v>5539</v>
      </c>
      <c r="AA776" s="852">
        <v>46086</v>
      </c>
      <c r="AB776" s="1347"/>
      <c r="AC776" s="856" t="s">
        <v>3748</v>
      </c>
      <c r="AD776" s="1213">
        <v>46092</v>
      </c>
      <c r="AE776" s="218" t="s">
        <v>12316</v>
      </c>
      <c r="AF776" s="725" t="s">
        <v>6913</v>
      </c>
      <c r="AG776" s="851"/>
      <c r="AH776" s="859"/>
      <c r="AI776" s="856"/>
      <c r="AJ776" s="851"/>
      <c r="AK776" s="851"/>
      <c r="AL776" s="851"/>
      <c r="AM776" s="851"/>
      <c r="AN776" s="725"/>
      <c r="AO776" s="725"/>
      <c r="AP776" s="725"/>
      <c r="AQ776" s="725"/>
      <c r="AR776" s="725"/>
      <c r="AS776" s="725"/>
      <c r="AT776" s="725"/>
      <c r="AU776" s="725"/>
      <c r="AV776" s="725"/>
      <c r="AW776" s="725"/>
      <c r="AX776" s="725"/>
      <c r="AY776" s="725"/>
      <c r="AZ776" s="725"/>
    </row>
    <row r="777" spans="1:52" s="731" customFormat="1" ht="22.5" x14ac:dyDescent="0.25">
      <c r="A777" s="645" t="s">
        <v>8263</v>
      </c>
      <c r="B777" s="844">
        <f t="shared" si="94"/>
        <v>0</v>
      </c>
      <c r="C777" s="844">
        <f t="shared" si="95"/>
        <v>1</v>
      </c>
      <c r="D777" s="846" t="s">
        <v>10435</v>
      </c>
      <c r="E777" s="847" t="s">
        <v>10440</v>
      </c>
      <c r="F777" s="813">
        <f t="shared" si="96"/>
        <v>46092</v>
      </c>
      <c r="G777" s="814" t="str">
        <f t="shared" si="90"/>
        <v>A</v>
      </c>
      <c r="H777" s="941" t="str">
        <f t="shared" si="91"/>
        <v>MR_DER-1614_26</v>
      </c>
      <c r="I777" s="816" t="str">
        <f t="shared" si="92"/>
        <v>ND</v>
      </c>
      <c r="J777" s="816" t="str">
        <f t="shared" si="93"/>
        <v>ASSINADO</v>
      </c>
      <c r="K777" s="848" t="s">
        <v>3730</v>
      </c>
      <c r="L777" s="849">
        <v>45926</v>
      </c>
      <c r="M777" s="218" t="s">
        <v>10437</v>
      </c>
      <c r="N777" s="855" t="s">
        <v>5536</v>
      </c>
      <c r="O777" s="849">
        <v>45960</v>
      </c>
      <c r="P777" s="1324"/>
      <c r="Q777" s="848" t="s">
        <v>3765</v>
      </c>
      <c r="R777" s="849">
        <v>45985</v>
      </c>
      <c r="S777" s="218" t="s">
        <v>11396</v>
      </c>
      <c r="T777" s="855" t="s">
        <v>5536</v>
      </c>
      <c r="U777" s="849">
        <v>46010</v>
      </c>
      <c r="V777" s="853"/>
      <c r="W777" s="856" t="s">
        <v>5701</v>
      </c>
      <c r="X777" s="852">
        <v>46043</v>
      </c>
      <c r="Y777" s="218" t="s">
        <v>12023</v>
      </c>
      <c r="Z777" s="851" t="s">
        <v>5539</v>
      </c>
      <c r="AA777" s="852">
        <v>46086</v>
      </c>
      <c r="AB777" s="1347"/>
      <c r="AC777" s="856" t="s">
        <v>3748</v>
      </c>
      <c r="AD777" s="1213">
        <v>46092</v>
      </c>
      <c r="AE777" s="218" t="s">
        <v>12316</v>
      </c>
      <c r="AF777" s="725" t="s">
        <v>6913</v>
      </c>
      <c r="AG777" s="851"/>
      <c r="AH777" s="859"/>
      <c r="AI777" s="856"/>
      <c r="AJ777" s="851"/>
      <c r="AK777" s="851"/>
      <c r="AL777" s="851"/>
      <c r="AM777" s="851"/>
      <c r="AN777" s="725"/>
      <c r="AO777" s="725"/>
      <c r="AP777" s="725"/>
      <c r="AQ777" s="725"/>
      <c r="AR777" s="725"/>
      <c r="AS777" s="725"/>
      <c r="AT777" s="725"/>
      <c r="AU777" s="725"/>
      <c r="AV777" s="725"/>
      <c r="AW777" s="725"/>
      <c r="AX777" s="725"/>
      <c r="AY777" s="725"/>
      <c r="AZ777" s="725"/>
    </row>
    <row r="778" spans="1:52" s="731" customFormat="1" ht="22.5" x14ac:dyDescent="0.25">
      <c r="A778" s="645" t="s">
        <v>8263</v>
      </c>
      <c r="B778" s="844">
        <f t="shared" si="94"/>
        <v>0</v>
      </c>
      <c r="C778" s="844">
        <f t="shared" si="95"/>
        <v>1</v>
      </c>
      <c r="D778" s="846" t="s">
        <v>10446</v>
      </c>
      <c r="E778" s="847" t="s">
        <v>10442</v>
      </c>
      <c r="F778" s="813">
        <f t="shared" si="96"/>
        <v>46092</v>
      </c>
      <c r="G778" s="814" t="str">
        <f t="shared" si="90"/>
        <v>A</v>
      </c>
      <c r="H778" s="941" t="str">
        <f t="shared" si="91"/>
        <v>MR_DER-1614_26</v>
      </c>
      <c r="I778" s="816" t="str">
        <f t="shared" si="92"/>
        <v>ND</v>
      </c>
      <c r="J778" s="816" t="str">
        <f t="shared" si="93"/>
        <v>APROVADO</v>
      </c>
      <c r="K778" s="848" t="s">
        <v>3730</v>
      </c>
      <c r="L778" s="849">
        <v>45926</v>
      </c>
      <c r="M778" s="218" t="s">
        <v>10437</v>
      </c>
      <c r="N778" s="855" t="s">
        <v>5536</v>
      </c>
      <c r="O778" s="849">
        <v>45960</v>
      </c>
      <c r="P778" s="1324"/>
      <c r="Q778" s="1295" t="s">
        <v>3765</v>
      </c>
      <c r="R778" s="849">
        <v>46007</v>
      </c>
      <c r="S778" s="218" t="s">
        <v>11600</v>
      </c>
      <c r="T778" s="855" t="s">
        <v>5537</v>
      </c>
      <c r="U778" s="849">
        <v>46010</v>
      </c>
      <c r="V778" s="853"/>
      <c r="W778" s="856" t="s">
        <v>3748</v>
      </c>
      <c r="X778" s="852">
        <v>46048</v>
      </c>
      <c r="Y778" s="218" t="s">
        <v>12061</v>
      </c>
      <c r="Z778" s="851" t="s">
        <v>5539</v>
      </c>
      <c r="AA778" s="852">
        <v>46086</v>
      </c>
      <c r="AB778" s="1347"/>
      <c r="AC778" s="856" t="s">
        <v>3748</v>
      </c>
      <c r="AD778" s="1213">
        <v>46092</v>
      </c>
      <c r="AE778" s="218" t="s">
        <v>12316</v>
      </c>
      <c r="AF778" s="725" t="s">
        <v>6913</v>
      </c>
      <c r="AG778" s="851"/>
      <c r="AH778" s="859"/>
      <c r="AI778" s="856"/>
      <c r="AJ778" s="851"/>
      <c r="AK778" s="851"/>
      <c r="AL778" s="851"/>
      <c r="AM778" s="851"/>
      <c r="AN778" s="725"/>
      <c r="AO778" s="725"/>
      <c r="AP778" s="725"/>
      <c r="AQ778" s="725"/>
      <c r="AR778" s="725"/>
      <c r="AS778" s="725"/>
      <c r="AT778" s="725"/>
      <c r="AU778" s="725"/>
      <c r="AV778" s="725"/>
      <c r="AW778" s="725"/>
      <c r="AX778" s="725"/>
      <c r="AY778" s="725"/>
      <c r="AZ778" s="725"/>
    </row>
    <row r="779" spans="1:52" s="731" customFormat="1" ht="22.5" x14ac:dyDescent="0.25">
      <c r="A779" s="645" t="s">
        <v>8263</v>
      </c>
      <c r="B779" s="844">
        <f t="shared" si="94"/>
        <v>0</v>
      </c>
      <c r="C779" s="844">
        <f t="shared" si="95"/>
        <v>1</v>
      </c>
      <c r="D779" s="846" t="s">
        <v>10446</v>
      </c>
      <c r="E779" s="847" t="s">
        <v>10443</v>
      </c>
      <c r="F779" s="813">
        <f t="shared" si="96"/>
        <v>46092</v>
      </c>
      <c r="G779" s="814" t="str">
        <f t="shared" si="90"/>
        <v>A</v>
      </c>
      <c r="H779" s="941" t="str">
        <f t="shared" si="91"/>
        <v>MR_DER-1614_26</v>
      </c>
      <c r="I779" s="816" t="str">
        <f t="shared" si="92"/>
        <v>ND</v>
      </c>
      <c r="J779" s="816" t="str">
        <f t="shared" si="93"/>
        <v>APROVADO</v>
      </c>
      <c r="K779" s="848" t="s">
        <v>3730</v>
      </c>
      <c r="L779" s="849">
        <v>45926</v>
      </c>
      <c r="M779" s="218" t="s">
        <v>10437</v>
      </c>
      <c r="N779" s="855" t="s">
        <v>5536</v>
      </c>
      <c r="O779" s="849">
        <v>45960</v>
      </c>
      <c r="P779" s="1324"/>
      <c r="Q779" s="1295" t="s">
        <v>3765</v>
      </c>
      <c r="R779" s="849">
        <v>46007</v>
      </c>
      <c r="S779" s="218" t="s">
        <v>11600</v>
      </c>
      <c r="T779" s="855" t="s">
        <v>5537</v>
      </c>
      <c r="U779" s="849">
        <v>46010</v>
      </c>
      <c r="V779" s="853"/>
      <c r="W779" s="856" t="s">
        <v>3748</v>
      </c>
      <c r="X779" s="852">
        <v>46048</v>
      </c>
      <c r="Y779" s="218" t="s">
        <v>12061</v>
      </c>
      <c r="Z779" s="851" t="s">
        <v>5539</v>
      </c>
      <c r="AA779" s="852">
        <v>46086</v>
      </c>
      <c r="AB779" s="1347"/>
      <c r="AC779" s="856" t="s">
        <v>3748</v>
      </c>
      <c r="AD779" s="1213">
        <v>46092</v>
      </c>
      <c r="AE779" s="218" t="s">
        <v>12316</v>
      </c>
      <c r="AF779" s="725" t="s">
        <v>6913</v>
      </c>
      <c r="AG779" s="851"/>
      <c r="AH779" s="859"/>
      <c r="AI779" s="856"/>
      <c r="AJ779" s="851"/>
      <c r="AK779" s="725"/>
      <c r="AL779" s="851"/>
      <c r="AM779" s="851"/>
      <c r="AN779" s="725"/>
      <c r="AO779" s="725"/>
      <c r="AP779" s="725"/>
      <c r="AQ779" s="725"/>
      <c r="AR779" s="725"/>
      <c r="AS779" s="725"/>
      <c r="AT779" s="725"/>
      <c r="AU779" s="725"/>
      <c r="AV779" s="725"/>
      <c r="AW779" s="725"/>
      <c r="AX779" s="725"/>
      <c r="AY779" s="725"/>
      <c r="AZ779" s="725"/>
    </row>
    <row r="780" spans="1:52" s="731" customFormat="1" ht="22.5" x14ac:dyDescent="0.25">
      <c r="A780" s="645" t="s">
        <v>8263</v>
      </c>
      <c r="B780" s="844">
        <f t="shared" si="94"/>
        <v>0</v>
      </c>
      <c r="C780" s="844">
        <f t="shared" si="95"/>
        <v>1</v>
      </c>
      <c r="D780" s="846" t="s">
        <v>10446</v>
      </c>
      <c r="E780" s="847" t="s">
        <v>10444</v>
      </c>
      <c r="F780" s="813">
        <f t="shared" si="96"/>
        <v>46092</v>
      </c>
      <c r="G780" s="814" t="str">
        <f t="shared" si="90"/>
        <v>A</v>
      </c>
      <c r="H780" s="941" t="str">
        <f t="shared" si="91"/>
        <v>MR_DER-1614_26</v>
      </c>
      <c r="I780" s="816" t="str">
        <f t="shared" si="92"/>
        <v>ND</v>
      </c>
      <c r="J780" s="816" t="str">
        <f t="shared" si="93"/>
        <v>APROVADO</v>
      </c>
      <c r="K780" s="848" t="s">
        <v>3730</v>
      </c>
      <c r="L780" s="849">
        <v>45926</v>
      </c>
      <c r="M780" s="218" t="s">
        <v>10437</v>
      </c>
      <c r="N780" s="855" t="s">
        <v>5536</v>
      </c>
      <c r="O780" s="849">
        <v>45960</v>
      </c>
      <c r="P780" s="1324"/>
      <c r="Q780" s="1295" t="s">
        <v>3765</v>
      </c>
      <c r="R780" s="849">
        <v>46007</v>
      </c>
      <c r="S780" s="218" t="s">
        <v>11600</v>
      </c>
      <c r="T780" s="855" t="s">
        <v>5537</v>
      </c>
      <c r="U780" s="849">
        <v>46010</v>
      </c>
      <c r="V780" s="853"/>
      <c r="W780" s="856" t="s">
        <v>3748</v>
      </c>
      <c r="X780" s="852">
        <v>46048</v>
      </c>
      <c r="Y780" s="218" t="s">
        <v>12061</v>
      </c>
      <c r="Z780" s="851" t="s">
        <v>5539</v>
      </c>
      <c r="AA780" s="852">
        <v>46086</v>
      </c>
      <c r="AB780" s="1347"/>
      <c r="AC780" s="856" t="s">
        <v>3748</v>
      </c>
      <c r="AD780" s="1213">
        <v>46092</v>
      </c>
      <c r="AE780" s="218" t="s">
        <v>12316</v>
      </c>
      <c r="AF780" s="725" t="s">
        <v>6913</v>
      </c>
      <c r="AG780" s="851"/>
      <c r="AH780" s="859"/>
      <c r="AI780" s="856"/>
      <c r="AJ780" s="851"/>
      <c r="AK780" s="851"/>
      <c r="AL780" s="851"/>
      <c r="AM780" s="851"/>
      <c r="AN780" s="725"/>
      <c r="AO780" s="725"/>
      <c r="AP780" s="725"/>
      <c r="AQ780" s="725"/>
      <c r="AR780" s="725"/>
      <c r="AS780" s="725"/>
      <c r="AT780" s="725"/>
      <c r="AU780" s="725"/>
      <c r="AV780" s="725"/>
      <c r="AW780" s="725"/>
      <c r="AX780" s="725"/>
      <c r="AY780" s="725"/>
      <c r="AZ780" s="725"/>
    </row>
    <row r="781" spans="1:52" s="731" customFormat="1" ht="22.5" x14ac:dyDescent="0.25">
      <c r="A781" s="645" t="s">
        <v>8263</v>
      </c>
      <c r="B781" s="844">
        <f t="shared" si="94"/>
        <v>0</v>
      </c>
      <c r="C781" s="844">
        <f t="shared" si="95"/>
        <v>1</v>
      </c>
      <c r="D781" s="846" t="s">
        <v>10446</v>
      </c>
      <c r="E781" s="847" t="s">
        <v>10445</v>
      </c>
      <c r="F781" s="813">
        <f t="shared" si="96"/>
        <v>46092</v>
      </c>
      <c r="G781" s="814" t="str">
        <f t="shared" si="90"/>
        <v>A</v>
      </c>
      <c r="H781" s="941" t="str">
        <f t="shared" si="91"/>
        <v>MR_DER-1614_26</v>
      </c>
      <c r="I781" s="816" t="str">
        <f t="shared" si="92"/>
        <v>ND</v>
      </c>
      <c r="J781" s="816" t="str">
        <f t="shared" si="93"/>
        <v>APROVADO</v>
      </c>
      <c r="K781" s="848" t="s">
        <v>3730</v>
      </c>
      <c r="L781" s="849">
        <v>45926</v>
      </c>
      <c r="M781" s="218" t="s">
        <v>10437</v>
      </c>
      <c r="N781" s="855" t="s">
        <v>5536</v>
      </c>
      <c r="O781" s="849">
        <v>45960</v>
      </c>
      <c r="P781" s="1324"/>
      <c r="Q781" s="1295" t="s">
        <v>3765</v>
      </c>
      <c r="R781" s="849">
        <v>46007</v>
      </c>
      <c r="S781" s="218" t="s">
        <v>11600</v>
      </c>
      <c r="T781" s="855" t="s">
        <v>5537</v>
      </c>
      <c r="U781" s="849">
        <v>46010</v>
      </c>
      <c r="V781" s="853"/>
      <c r="W781" s="856" t="s">
        <v>3748</v>
      </c>
      <c r="X781" s="852">
        <v>46048</v>
      </c>
      <c r="Y781" s="218" t="s">
        <v>12061</v>
      </c>
      <c r="Z781" s="851" t="s">
        <v>5539</v>
      </c>
      <c r="AA781" s="852">
        <v>46086</v>
      </c>
      <c r="AB781" s="1347"/>
      <c r="AC781" s="856" t="s">
        <v>3748</v>
      </c>
      <c r="AD781" s="1213">
        <v>46092</v>
      </c>
      <c r="AE781" s="218" t="s">
        <v>12316</v>
      </c>
      <c r="AF781" s="725" t="s">
        <v>6913</v>
      </c>
      <c r="AG781" s="851"/>
      <c r="AH781" s="859"/>
      <c r="AI781" s="856"/>
      <c r="AJ781" s="851"/>
      <c r="AK781" s="725"/>
      <c r="AL781" s="851"/>
      <c r="AM781" s="851"/>
      <c r="AN781" s="725"/>
      <c r="AO781" s="725"/>
      <c r="AP781" s="725"/>
      <c r="AQ781" s="725"/>
      <c r="AR781" s="725"/>
      <c r="AS781" s="725"/>
      <c r="AT781" s="725"/>
      <c r="AU781" s="725"/>
      <c r="AV781" s="725"/>
      <c r="AW781" s="725"/>
      <c r="AX781" s="725"/>
      <c r="AY781" s="725"/>
      <c r="AZ781" s="725"/>
    </row>
    <row r="782" spans="1:52" s="731" customFormat="1" ht="15" x14ac:dyDescent="0.25">
      <c r="A782" s="984" t="s">
        <v>8342</v>
      </c>
      <c r="B782" s="983"/>
      <c r="C782" s="983"/>
      <c r="D782" s="838" t="s">
        <v>10849</v>
      </c>
      <c r="E782" s="831" t="s">
        <v>10846</v>
      </c>
      <c r="F782" s="832">
        <f>IF(L782&lt;&gt;0,MAX(L782,R782,X782,AD782),"NE")</f>
        <v>45947</v>
      </c>
      <c r="G782" s="833" t="str">
        <f t="shared" si="90"/>
        <v>A1</v>
      </c>
      <c r="H782" s="951" t="str">
        <f t="shared" si="91"/>
        <v>MR_DER-1294_25</v>
      </c>
      <c r="I782" s="834" t="str">
        <f t="shared" si="92"/>
        <v>ND</v>
      </c>
      <c r="J782" s="834" t="str">
        <f t="shared" si="93"/>
        <v>ND</v>
      </c>
      <c r="K782" s="1294" t="s">
        <v>3730</v>
      </c>
      <c r="L782" s="836">
        <v>45947</v>
      </c>
      <c r="M782" s="23" t="s">
        <v>10850</v>
      </c>
      <c r="N782" s="838"/>
      <c r="O782" s="831"/>
      <c r="P782" s="1322"/>
      <c r="Q782" s="1331"/>
      <c r="R782" s="1334"/>
      <c r="S782" s="1286"/>
      <c r="T782" s="1339"/>
      <c r="U782" s="984"/>
      <c r="V782" s="842"/>
      <c r="W782" s="841"/>
      <c r="X782" s="838"/>
      <c r="Y782" s="842"/>
      <c r="Z782" s="838"/>
      <c r="AA782" s="838"/>
      <c r="AB782" s="840"/>
      <c r="AC782" s="841"/>
      <c r="AD782" s="838"/>
      <c r="AE782" s="842"/>
      <c r="AF782" s="838"/>
      <c r="AG782" s="838"/>
      <c r="AH782" s="840"/>
      <c r="AI782" s="841"/>
      <c r="AJ782" s="838"/>
      <c r="AK782" s="842"/>
      <c r="AL782" s="838"/>
      <c r="AM782" s="838"/>
      <c r="AN782" s="842"/>
      <c r="AO782" s="842"/>
      <c r="AP782" s="842"/>
      <c r="AQ782" s="842"/>
      <c r="AR782" s="842"/>
      <c r="AS782" s="842"/>
      <c r="AT782" s="842"/>
      <c r="AU782" s="842"/>
      <c r="AV782" s="842"/>
      <c r="AW782" s="842"/>
      <c r="AX782" s="842"/>
      <c r="AY782" s="842"/>
      <c r="AZ782" s="842"/>
    </row>
    <row r="783" spans="1:52" s="731" customFormat="1" ht="15" x14ac:dyDescent="0.25">
      <c r="A783" s="984" t="s">
        <v>8342</v>
      </c>
      <c r="B783" s="983"/>
      <c r="C783" s="983"/>
      <c r="D783" s="838" t="s">
        <v>10849</v>
      </c>
      <c r="E783" s="831" t="s">
        <v>10847</v>
      </c>
      <c r="F783" s="832">
        <f>IF(L783&lt;&gt;0,MAX(L783,R783,X783,AD783),"NE")</f>
        <v>45947</v>
      </c>
      <c r="G783" s="833" t="str">
        <f t="shared" si="90"/>
        <v>A1</v>
      </c>
      <c r="H783" s="951" t="str">
        <f t="shared" si="91"/>
        <v>MR_DER-1294_25</v>
      </c>
      <c r="I783" s="834" t="str">
        <f t="shared" si="92"/>
        <v>ND</v>
      </c>
      <c r="J783" s="834" t="str">
        <f t="shared" si="93"/>
        <v>ND</v>
      </c>
      <c r="K783" s="1294" t="s">
        <v>3730</v>
      </c>
      <c r="L783" s="836">
        <v>45947</v>
      </c>
      <c r="M783" s="23" t="s">
        <v>10850</v>
      </c>
      <c r="N783" s="838"/>
      <c r="O783" s="831"/>
      <c r="P783" s="1322"/>
      <c r="Q783" s="1331"/>
      <c r="R783" s="1334"/>
      <c r="S783" s="1286"/>
      <c r="T783" s="1339"/>
      <c r="U783" s="984"/>
      <c r="V783" s="842"/>
      <c r="W783" s="841"/>
      <c r="X783" s="838"/>
      <c r="Y783" s="842"/>
      <c r="Z783" s="838"/>
      <c r="AA783" s="838"/>
      <c r="AB783" s="840"/>
      <c r="AC783" s="841"/>
      <c r="AD783" s="838"/>
      <c r="AE783" s="842"/>
      <c r="AF783" s="838"/>
      <c r="AG783" s="838"/>
      <c r="AH783" s="840"/>
      <c r="AI783" s="841"/>
      <c r="AJ783" s="838"/>
      <c r="AK783" s="842"/>
      <c r="AL783" s="838"/>
      <c r="AM783" s="838"/>
      <c r="AN783" s="842"/>
      <c r="AO783" s="842"/>
      <c r="AP783" s="842"/>
      <c r="AQ783" s="842"/>
      <c r="AR783" s="842"/>
      <c r="AS783" s="842"/>
      <c r="AT783" s="842"/>
      <c r="AU783" s="842"/>
      <c r="AV783" s="842"/>
      <c r="AW783" s="842"/>
      <c r="AX783" s="842"/>
      <c r="AY783" s="842"/>
      <c r="AZ783" s="842"/>
    </row>
    <row r="784" spans="1:52" s="731" customFormat="1" ht="15" x14ac:dyDescent="0.25">
      <c r="A784" s="948" t="s">
        <v>8263</v>
      </c>
      <c r="B784" s="855"/>
      <c r="C784" s="855" t="s">
        <v>8257</v>
      </c>
      <c r="D784" s="851" t="s">
        <v>6833</v>
      </c>
      <c r="E784" s="847" t="s">
        <v>6426</v>
      </c>
      <c r="F784" s="813">
        <f>IF(L784&lt;&gt;0,MAX(L784,R784,X784,AD784,AJ784,AP784,AV784),"NE")</f>
        <v>45979</v>
      </c>
      <c r="G784" s="814" t="str">
        <f t="shared" si="90"/>
        <v>B</v>
      </c>
      <c r="H784" s="941" t="str">
        <f t="shared" si="91"/>
        <v>MR_DER-1378_25</v>
      </c>
      <c r="I784" s="816" t="str">
        <f t="shared" si="92"/>
        <v>ND</v>
      </c>
      <c r="J784" s="816" t="str">
        <f t="shared" si="93"/>
        <v>ND</v>
      </c>
      <c r="K784" s="848" t="s">
        <v>3730</v>
      </c>
      <c r="L784" s="849">
        <v>44979</v>
      </c>
      <c r="M784" s="890" t="s">
        <v>6427</v>
      </c>
      <c r="N784" s="855" t="s">
        <v>5537</v>
      </c>
      <c r="O784" s="849">
        <v>45008</v>
      </c>
      <c r="P784" s="859" t="s">
        <v>3777</v>
      </c>
      <c r="Q784" s="848" t="s">
        <v>3748</v>
      </c>
      <c r="R784" s="849">
        <v>45133</v>
      </c>
      <c r="S784" s="890" t="s">
        <v>6733</v>
      </c>
      <c r="T784" s="851" t="s">
        <v>6098</v>
      </c>
      <c r="U784" s="852">
        <v>45152</v>
      </c>
      <c r="V784" s="853" t="s">
        <v>3777</v>
      </c>
      <c r="W784" s="826" t="s">
        <v>5626</v>
      </c>
      <c r="X784" s="852">
        <v>45187</v>
      </c>
      <c r="Y784" s="819" t="s">
        <v>6838</v>
      </c>
      <c r="Z784" s="851" t="s">
        <v>5539</v>
      </c>
      <c r="AA784" s="852">
        <v>45198</v>
      </c>
      <c r="AB784" s="859"/>
      <c r="AC784" s="856" t="s">
        <v>5811</v>
      </c>
      <c r="AD784" s="852">
        <v>45294</v>
      </c>
      <c r="AE784" s="1355" t="s">
        <v>7041</v>
      </c>
      <c r="AF784" s="851"/>
      <c r="AG784" s="852"/>
      <c r="AH784" s="859"/>
      <c r="AI784" s="856" t="s">
        <v>5811</v>
      </c>
      <c r="AJ784" s="852">
        <v>45979</v>
      </c>
      <c r="AK784" s="218" t="s">
        <v>11349</v>
      </c>
      <c r="AL784" s="851"/>
      <c r="AM784" s="851"/>
      <c r="AN784" s="725"/>
      <c r="AO784" s="725"/>
      <c r="AP784" s="725"/>
      <c r="AQ784" s="725"/>
      <c r="AR784" s="725"/>
      <c r="AS784" s="725"/>
      <c r="AT784" s="725"/>
      <c r="AU784" s="725"/>
      <c r="AV784" s="725"/>
      <c r="AW784" s="725"/>
      <c r="AX784" s="725"/>
      <c r="AY784" s="725"/>
      <c r="AZ784" s="725"/>
    </row>
    <row r="785" spans="1:52" s="731" customFormat="1" ht="15" x14ac:dyDescent="0.25">
      <c r="A785" s="948" t="s">
        <v>8263</v>
      </c>
      <c r="B785" s="855"/>
      <c r="C785" s="855" t="s">
        <v>8257</v>
      </c>
      <c r="D785" s="851" t="s">
        <v>6837</v>
      </c>
      <c r="E785" s="847" t="s">
        <v>6431</v>
      </c>
      <c r="F785" s="813">
        <f>IF(L785&lt;&gt;0,MAX(L785,R785,X785,AD785,AJ785,AP785,AV785),"NE")</f>
        <v>45979</v>
      </c>
      <c r="G785" s="814" t="str">
        <f t="shared" si="90"/>
        <v>B</v>
      </c>
      <c r="H785" s="941" t="str">
        <f t="shared" si="91"/>
        <v>MR_DER-1378_25</v>
      </c>
      <c r="I785" s="816" t="str">
        <f t="shared" si="92"/>
        <v>ND</v>
      </c>
      <c r="J785" s="816" t="str">
        <f t="shared" si="93"/>
        <v>ND</v>
      </c>
      <c r="K785" s="848" t="s">
        <v>3730</v>
      </c>
      <c r="L785" s="849">
        <v>44979</v>
      </c>
      <c r="M785" s="890" t="s">
        <v>6432</v>
      </c>
      <c r="N785" s="855" t="s">
        <v>5537</v>
      </c>
      <c r="O785" s="849">
        <v>45008</v>
      </c>
      <c r="P785" s="859" t="s">
        <v>3777</v>
      </c>
      <c r="Q785" s="848" t="s">
        <v>3748</v>
      </c>
      <c r="R785" s="849">
        <v>45133</v>
      </c>
      <c r="S785" s="890" t="s">
        <v>6733</v>
      </c>
      <c r="T785" s="851" t="s">
        <v>6098</v>
      </c>
      <c r="U785" s="852">
        <v>45152</v>
      </c>
      <c r="V785" s="853" t="s">
        <v>3777</v>
      </c>
      <c r="W785" s="826" t="s">
        <v>5626</v>
      </c>
      <c r="X785" s="852">
        <v>45187</v>
      </c>
      <c r="Y785" s="819" t="s">
        <v>6838</v>
      </c>
      <c r="Z785" s="851" t="s">
        <v>5539</v>
      </c>
      <c r="AA785" s="852">
        <v>45198</v>
      </c>
      <c r="AB785" s="859"/>
      <c r="AC785" s="856" t="s">
        <v>5811</v>
      </c>
      <c r="AD785" s="852">
        <v>45294</v>
      </c>
      <c r="AE785" s="1355" t="s">
        <v>7041</v>
      </c>
      <c r="AF785" s="851"/>
      <c r="AG785" s="852"/>
      <c r="AH785" s="859"/>
      <c r="AI785" s="856" t="s">
        <v>5811</v>
      </c>
      <c r="AJ785" s="852">
        <v>45979</v>
      </c>
      <c r="AK785" s="218" t="s">
        <v>11349</v>
      </c>
      <c r="AL785" s="851"/>
      <c r="AM785" s="851"/>
      <c r="AN785" s="725"/>
      <c r="AO785" s="725"/>
      <c r="AP785" s="725"/>
      <c r="AQ785" s="725"/>
      <c r="AR785" s="725"/>
      <c r="AS785" s="725"/>
      <c r="AT785" s="725"/>
      <c r="AU785" s="725"/>
      <c r="AV785" s="725"/>
      <c r="AW785" s="725"/>
      <c r="AX785" s="725"/>
      <c r="AY785" s="725"/>
      <c r="AZ785" s="725"/>
    </row>
    <row r="786" spans="1:52" s="731" customFormat="1" ht="15" x14ac:dyDescent="0.25">
      <c r="A786" s="948" t="s">
        <v>8263</v>
      </c>
      <c r="B786" s="855"/>
      <c r="C786" s="855" t="s">
        <v>8257</v>
      </c>
      <c r="D786" s="851" t="s">
        <v>5679</v>
      </c>
      <c r="E786" s="847" t="s">
        <v>5962</v>
      </c>
      <c r="F786" s="813">
        <f>IF(L786&lt;&gt;0,MAX(L786,R786,X786,AD786,AJ786,AP786,AV786),"NE")</f>
        <v>45979</v>
      </c>
      <c r="G786" s="814" t="str">
        <f t="shared" si="90"/>
        <v>C</v>
      </c>
      <c r="H786" s="941" t="str">
        <f t="shared" si="91"/>
        <v>MR_DER-1378_25</v>
      </c>
      <c r="I786" s="816" t="str">
        <f t="shared" si="92"/>
        <v>ND</v>
      </c>
      <c r="J786" s="816" t="str">
        <f t="shared" si="93"/>
        <v>ND</v>
      </c>
      <c r="K786" s="848" t="s">
        <v>3730</v>
      </c>
      <c r="L786" s="849">
        <v>44888</v>
      </c>
      <c r="M786" s="854" t="s">
        <v>5681</v>
      </c>
      <c r="N786" s="855"/>
      <c r="O786" s="849"/>
      <c r="P786" s="859" t="s">
        <v>3777</v>
      </c>
      <c r="Q786" s="848" t="s">
        <v>3748</v>
      </c>
      <c r="R786" s="849">
        <v>44916</v>
      </c>
      <c r="S786" s="890" t="s">
        <v>6082</v>
      </c>
      <c r="T786" s="855"/>
      <c r="U786" s="855"/>
      <c r="V786" s="1223" t="s">
        <v>3777</v>
      </c>
      <c r="W786" s="856" t="s">
        <v>5626</v>
      </c>
      <c r="X786" s="852">
        <v>44970</v>
      </c>
      <c r="Y786" s="853" t="s">
        <v>6314</v>
      </c>
      <c r="Z786" s="851" t="s">
        <v>5537</v>
      </c>
      <c r="AA786" s="852">
        <v>45008</v>
      </c>
      <c r="AB786" s="859" t="s">
        <v>3777</v>
      </c>
      <c r="AC786" s="856" t="s">
        <v>5811</v>
      </c>
      <c r="AD786" s="852">
        <v>45133</v>
      </c>
      <c r="AE786" s="853" t="s">
        <v>6733</v>
      </c>
      <c r="AF786" s="851" t="s">
        <v>6098</v>
      </c>
      <c r="AG786" s="852">
        <v>45152</v>
      </c>
      <c r="AH786" s="859" t="s">
        <v>3777</v>
      </c>
      <c r="AI786" s="826" t="s">
        <v>6393</v>
      </c>
      <c r="AJ786" s="852">
        <v>45187</v>
      </c>
      <c r="AK786" s="819" t="s">
        <v>6838</v>
      </c>
      <c r="AL786" s="851" t="s">
        <v>5539</v>
      </c>
      <c r="AM786" s="852">
        <v>45198</v>
      </c>
      <c r="AN786" s="725"/>
      <c r="AO786" s="725" t="s">
        <v>6649</v>
      </c>
      <c r="AP786" s="1213">
        <v>45294</v>
      </c>
      <c r="AQ786" s="862" t="s">
        <v>7041</v>
      </c>
      <c r="AR786" s="725"/>
      <c r="AS786" s="725"/>
      <c r="AT786" s="725"/>
      <c r="AU786" s="725" t="s">
        <v>6649</v>
      </c>
      <c r="AV786" s="1213">
        <v>45979</v>
      </c>
      <c r="AW786" s="218" t="s">
        <v>11349</v>
      </c>
      <c r="AX786" s="725"/>
      <c r="AY786" s="725"/>
      <c r="AZ786" s="725"/>
    </row>
    <row r="787" spans="1:52" s="731" customFormat="1" ht="15" x14ac:dyDescent="0.25">
      <c r="A787" s="948" t="s">
        <v>8263</v>
      </c>
      <c r="B787" s="855"/>
      <c r="C787" s="855" t="s">
        <v>8257</v>
      </c>
      <c r="D787" s="851" t="s">
        <v>5679</v>
      </c>
      <c r="E787" s="847" t="s">
        <v>5963</v>
      </c>
      <c r="F787" s="813">
        <f>IF(L787&lt;&gt;0,MAX(L787,R787,X787,AD787,AJ787,AP787,AV787),"NE")</f>
        <v>45979</v>
      </c>
      <c r="G787" s="814" t="str">
        <f t="shared" si="90"/>
        <v>C</v>
      </c>
      <c r="H787" s="941" t="str">
        <f t="shared" si="91"/>
        <v>MR_DER-1378_25</v>
      </c>
      <c r="I787" s="816" t="str">
        <f t="shared" si="92"/>
        <v>ND</v>
      </c>
      <c r="J787" s="816" t="str">
        <f t="shared" si="93"/>
        <v>ND</v>
      </c>
      <c r="K787" s="848" t="s">
        <v>3730</v>
      </c>
      <c r="L787" s="849">
        <v>44888</v>
      </c>
      <c r="M787" s="854" t="s">
        <v>5681</v>
      </c>
      <c r="N787" s="855"/>
      <c r="O787" s="855"/>
      <c r="P787" s="859" t="s">
        <v>3777</v>
      </c>
      <c r="Q787" s="848" t="s">
        <v>3748</v>
      </c>
      <c r="R787" s="849">
        <v>44916</v>
      </c>
      <c r="S787" s="890" t="s">
        <v>6082</v>
      </c>
      <c r="T787" s="855"/>
      <c r="U787" s="855"/>
      <c r="V787" s="1223" t="s">
        <v>3777</v>
      </c>
      <c r="W787" s="856" t="s">
        <v>5626</v>
      </c>
      <c r="X787" s="852">
        <v>44970</v>
      </c>
      <c r="Y787" s="853" t="s">
        <v>6314</v>
      </c>
      <c r="Z787" s="851" t="s">
        <v>5537</v>
      </c>
      <c r="AA787" s="852">
        <v>45008</v>
      </c>
      <c r="AB787" s="859" t="s">
        <v>3777</v>
      </c>
      <c r="AC787" s="856" t="s">
        <v>5811</v>
      </c>
      <c r="AD787" s="852">
        <v>45133</v>
      </c>
      <c r="AE787" s="853" t="s">
        <v>6733</v>
      </c>
      <c r="AF787" s="851" t="s">
        <v>6098</v>
      </c>
      <c r="AG787" s="852">
        <v>45152</v>
      </c>
      <c r="AH787" s="859" t="s">
        <v>3777</v>
      </c>
      <c r="AI787" s="826" t="s">
        <v>6393</v>
      </c>
      <c r="AJ787" s="852">
        <v>45187</v>
      </c>
      <c r="AK787" s="819" t="s">
        <v>6838</v>
      </c>
      <c r="AL787" s="851" t="s">
        <v>5539</v>
      </c>
      <c r="AM787" s="852">
        <v>45198</v>
      </c>
      <c r="AN787" s="725"/>
      <c r="AO787" s="725" t="s">
        <v>6649</v>
      </c>
      <c r="AP787" s="1213">
        <v>45294</v>
      </c>
      <c r="AQ787" s="862" t="s">
        <v>7041</v>
      </c>
      <c r="AR787" s="725"/>
      <c r="AS787" s="725"/>
      <c r="AT787" s="725"/>
      <c r="AU787" s="725" t="s">
        <v>6649</v>
      </c>
      <c r="AV787" s="1213">
        <v>45979</v>
      </c>
      <c r="AW787" s="218" t="s">
        <v>11349</v>
      </c>
      <c r="AX787" s="725"/>
      <c r="AY787" s="725"/>
      <c r="AZ787" s="725"/>
    </row>
    <row r="788" spans="1:52" s="731" customFormat="1" ht="22.5" x14ac:dyDescent="0.25">
      <c r="A788" s="948" t="s">
        <v>8263</v>
      </c>
      <c r="B788" s="855"/>
      <c r="C788" s="855" t="s">
        <v>8257</v>
      </c>
      <c r="D788" s="811" t="s">
        <v>9150</v>
      </c>
      <c r="E788" s="847" t="s">
        <v>9198</v>
      </c>
      <c r="F788" s="813">
        <f t="shared" ref="F788:F811" si="97">IF(L788&lt;&gt;0,MAX(L788,R788,X788,AD788),"NE")</f>
        <v>45979</v>
      </c>
      <c r="G788" s="814" t="str">
        <f t="shared" si="90"/>
        <v>A</v>
      </c>
      <c r="H788" s="941" t="str">
        <f t="shared" si="91"/>
        <v>MR_DER-1373_25</v>
      </c>
      <c r="I788" s="816" t="str">
        <f t="shared" si="92"/>
        <v>ND</v>
      </c>
      <c r="J788" s="816" t="str">
        <f t="shared" si="93"/>
        <v>ND</v>
      </c>
      <c r="K788" s="848" t="s">
        <v>3730</v>
      </c>
      <c r="L788" s="849">
        <v>45777</v>
      </c>
      <c r="M788" s="854" t="s">
        <v>9174</v>
      </c>
      <c r="N788" s="855" t="s">
        <v>5539</v>
      </c>
      <c r="O788" s="849">
        <v>45790</v>
      </c>
      <c r="P788" s="859"/>
      <c r="Q788" s="865" t="s">
        <v>3748</v>
      </c>
      <c r="R788" s="849">
        <v>45796</v>
      </c>
      <c r="S788" s="218" t="s">
        <v>9287</v>
      </c>
      <c r="T788" s="855"/>
      <c r="U788" s="855"/>
      <c r="V788" s="853"/>
      <c r="W788" s="856" t="s">
        <v>3748</v>
      </c>
      <c r="X788" s="852">
        <v>45979</v>
      </c>
      <c r="Y788" s="218" t="s">
        <v>11344</v>
      </c>
      <c r="Z788" s="820"/>
      <c r="AA788" s="821"/>
      <c r="AB788" s="859"/>
      <c r="AC788" s="856"/>
      <c r="AD788" s="852"/>
      <c r="AE788" s="819"/>
      <c r="AF788" s="851"/>
      <c r="AG788" s="851"/>
      <c r="AH788" s="1341"/>
      <c r="AI788" s="856"/>
      <c r="AJ788" s="851"/>
      <c r="AK788" s="725"/>
      <c r="AL788" s="851"/>
      <c r="AM788" s="851"/>
      <c r="AN788" s="725"/>
      <c r="AO788" s="725"/>
      <c r="AP788" s="725"/>
      <c r="AQ788" s="725"/>
      <c r="AR788" s="725"/>
      <c r="AS788" s="725"/>
      <c r="AT788" s="725"/>
      <c r="AU788" s="725"/>
      <c r="AV788" s="725"/>
      <c r="AW788" s="725"/>
      <c r="AX788" s="725"/>
      <c r="AY788" s="725"/>
      <c r="AZ788" s="725"/>
    </row>
    <row r="789" spans="1:52" s="731" customFormat="1" ht="22.5" x14ac:dyDescent="0.25">
      <c r="A789" s="948" t="s">
        <v>8263</v>
      </c>
      <c r="B789" s="855"/>
      <c r="C789" s="855" t="s">
        <v>8257</v>
      </c>
      <c r="D789" s="811" t="s">
        <v>9151</v>
      </c>
      <c r="E789" s="847" t="s">
        <v>9199</v>
      </c>
      <c r="F789" s="813">
        <f t="shared" si="97"/>
        <v>45979</v>
      </c>
      <c r="G789" s="814" t="str">
        <f t="shared" si="90"/>
        <v>A</v>
      </c>
      <c r="H789" s="941" t="str">
        <f t="shared" si="91"/>
        <v>MR_DER-1373_25</v>
      </c>
      <c r="I789" s="816" t="str">
        <f t="shared" si="92"/>
        <v>ND</v>
      </c>
      <c r="J789" s="816" t="str">
        <f t="shared" si="93"/>
        <v>ND</v>
      </c>
      <c r="K789" s="848" t="s">
        <v>3730</v>
      </c>
      <c r="L789" s="849">
        <v>45777</v>
      </c>
      <c r="M789" s="854" t="s">
        <v>9174</v>
      </c>
      <c r="N789" s="855" t="s">
        <v>5539</v>
      </c>
      <c r="O789" s="849">
        <v>45790</v>
      </c>
      <c r="P789" s="859"/>
      <c r="Q789" s="865" t="s">
        <v>3748</v>
      </c>
      <c r="R789" s="849">
        <v>45796</v>
      </c>
      <c r="S789" s="218" t="s">
        <v>9287</v>
      </c>
      <c r="T789" s="855"/>
      <c r="U789" s="855"/>
      <c r="V789" s="853"/>
      <c r="W789" s="856" t="s">
        <v>3748</v>
      </c>
      <c r="X789" s="852">
        <v>45979</v>
      </c>
      <c r="Y789" s="218" t="s">
        <v>11344</v>
      </c>
      <c r="Z789" s="820"/>
      <c r="AA789" s="821"/>
      <c r="AB789" s="859"/>
      <c r="AC789" s="856"/>
      <c r="AD789" s="852"/>
      <c r="AE789" s="819"/>
      <c r="AF789" s="851"/>
      <c r="AG789" s="851"/>
      <c r="AH789" s="1341"/>
      <c r="AI789" s="856"/>
      <c r="AJ789" s="851"/>
      <c r="AK789" s="725"/>
      <c r="AL789" s="851"/>
      <c r="AM789" s="851"/>
      <c r="AN789" s="725"/>
      <c r="AO789" s="725"/>
      <c r="AP789" s="725"/>
      <c r="AQ789" s="725"/>
      <c r="AR789" s="725"/>
      <c r="AS789" s="725"/>
      <c r="AT789" s="725"/>
      <c r="AU789" s="725"/>
      <c r="AV789" s="725"/>
      <c r="AW789" s="725"/>
      <c r="AX789" s="725"/>
      <c r="AY789" s="725"/>
      <c r="AZ789" s="725"/>
    </row>
    <row r="790" spans="1:52" s="731" customFormat="1" ht="22.5" x14ac:dyDescent="0.25">
      <c r="A790" s="948" t="s">
        <v>8263</v>
      </c>
      <c r="B790" s="855"/>
      <c r="C790" s="855" t="s">
        <v>8257</v>
      </c>
      <c r="D790" s="811" t="s">
        <v>9152</v>
      </c>
      <c r="E790" s="847" t="s">
        <v>9200</v>
      </c>
      <c r="F790" s="813">
        <f t="shared" si="97"/>
        <v>45979</v>
      </c>
      <c r="G790" s="814" t="str">
        <f t="shared" si="90"/>
        <v>A</v>
      </c>
      <c r="H790" s="941" t="str">
        <f t="shared" si="91"/>
        <v>MR_DER-1373_25</v>
      </c>
      <c r="I790" s="816" t="str">
        <f t="shared" si="92"/>
        <v>ND</v>
      </c>
      <c r="J790" s="816" t="str">
        <f t="shared" si="93"/>
        <v>ND</v>
      </c>
      <c r="K790" s="848" t="s">
        <v>3730</v>
      </c>
      <c r="L790" s="849">
        <v>45777</v>
      </c>
      <c r="M790" s="854" t="s">
        <v>9174</v>
      </c>
      <c r="N790" s="855" t="s">
        <v>5539</v>
      </c>
      <c r="O790" s="849">
        <v>45790</v>
      </c>
      <c r="P790" s="859"/>
      <c r="Q790" s="865" t="s">
        <v>3748</v>
      </c>
      <c r="R790" s="849">
        <v>45796</v>
      </c>
      <c r="S790" s="218" t="s">
        <v>9287</v>
      </c>
      <c r="T790" s="855"/>
      <c r="U790" s="855"/>
      <c r="V790" s="853"/>
      <c r="W790" s="856" t="s">
        <v>3748</v>
      </c>
      <c r="X790" s="852">
        <v>45979</v>
      </c>
      <c r="Y790" s="218" t="s">
        <v>11344</v>
      </c>
      <c r="Z790" s="820"/>
      <c r="AA790" s="821"/>
      <c r="AB790" s="859"/>
      <c r="AC790" s="856"/>
      <c r="AD790" s="852"/>
      <c r="AE790" s="819"/>
      <c r="AF790" s="851"/>
      <c r="AG790" s="851"/>
      <c r="AH790" s="1341"/>
      <c r="AI790" s="856"/>
      <c r="AJ790" s="851"/>
      <c r="AK790" s="725"/>
      <c r="AL790" s="851"/>
      <c r="AM790" s="851"/>
      <c r="AN790" s="725"/>
      <c r="AO790" s="725"/>
      <c r="AP790" s="725"/>
      <c r="AQ790" s="725"/>
      <c r="AR790" s="725"/>
      <c r="AS790" s="725"/>
      <c r="AT790" s="725"/>
      <c r="AU790" s="725"/>
      <c r="AV790" s="725"/>
      <c r="AW790" s="725"/>
      <c r="AX790" s="725"/>
      <c r="AY790" s="725"/>
      <c r="AZ790" s="725"/>
    </row>
    <row r="791" spans="1:52" s="731" customFormat="1" ht="22.5" x14ac:dyDescent="0.25">
      <c r="A791" s="948" t="s">
        <v>8263</v>
      </c>
      <c r="B791" s="855"/>
      <c r="C791" s="855" t="s">
        <v>8257</v>
      </c>
      <c r="D791" s="811" t="s">
        <v>9153</v>
      </c>
      <c r="E791" s="847" t="s">
        <v>9201</v>
      </c>
      <c r="F791" s="813">
        <f t="shared" si="97"/>
        <v>45979</v>
      </c>
      <c r="G791" s="814" t="str">
        <f t="shared" si="90"/>
        <v>A</v>
      </c>
      <c r="H791" s="941" t="str">
        <f t="shared" si="91"/>
        <v>MR_DER-1373_25</v>
      </c>
      <c r="I791" s="816" t="str">
        <f t="shared" si="92"/>
        <v>ND</v>
      </c>
      <c r="J791" s="816" t="str">
        <f t="shared" si="93"/>
        <v>ND</v>
      </c>
      <c r="K791" s="848" t="s">
        <v>3730</v>
      </c>
      <c r="L791" s="849">
        <v>45777</v>
      </c>
      <c r="M791" s="854" t="s">
        <v>9174</v>
      </c>
      <c r="N791" s="855" t="s">
        <v>5539</v>
      </c>
      <c r="O791" s="849">
        <v>45790</v>
      </c>
      <c r="P791" s="859"/>
      <c r="Q791" s="865" t="s">
        <v>3748</v>
      </c>
      <c r="R791" s="849">
        <v>45796</v>
      </c>
      <c r="S791" s="218" t="s">
        <v>9287</v>
      </c>
      <c r="T791" s="855"/>
      <c r="U791" s="855"/>
      <c r="V791" s="853"/>
      <c r="W791" s="856" t="s">
        <v>3748</v>
      </c>
      <c r="X791" s="852">
        <v>45979</v>
      </c>
      <c r="Y791" s="218" t="s">
        <v>11344</v>
      </c>
      <c r="Z791" s="820"/>
      <c r="AA791" s="821"/>
      <c r="AB791" s="859"/>
      <c r="AC791" s="856"/>
      <c r="AD791" s="852"/>
      <c r="AE791" s="819"/>
      <c r="AF791" s="851"/>
      <c r="AG791" s="851"/>
      <c r="AH791" s="1341"/>
      <c r="AI791" s="856"/>
      <c r="AJ791" s="851"/>
      <c r="AK791" s="725"/>
      <c r="AL791" s="851"/>
      <c r="AM791" s="851"/>
      <c r="AN791" s="725"/>
      <c r="AO791" s="725"/>
      <c r="AP791" s="725"/>
      <c r="AQ791" s="725"/>
      <c r="AR791" s="725"/>
      <c r="AS791" s="725"/>
      <c r="AT791" s="725"/>
      <c r="AU791" s="725"/>
      <c r="AV791" s="725"/>
      <c r="AW791" s="725"/>
      <c r="AX791" s="725"/>
      <c r="AY791" s="725"/>
      <c r="AZ791" s="725"/>
    </row>
    <row r="792" spans="1:52" s="731" customFormat="1" ht="22.5" x14ac:dyDescent="0.25">
      <c r="A792" s="948" t="s">
        <v>8263</v>
      </c>
      <c r="B792" s="855"/>
      <c r="C792" s="855" t="s">
        <v>8257</v>
      </c>
      <c r="D792" s="811" t="s">
        <v>9154</v>
      </c>
      <c r="E792" s="847" t="s">
        <v>9202</v>
      </c>
      <c r="F792" s="813">
        <f t="shared" si="97"/>
        <v>45979</v>
      </c>
      <c r="G792" s="814" t="str">
        <f t="shared" si="90"/>
        <v>A</v>
      </c>
      <c r="H792" s="941" t="str">
        <f t="shared" si="91"/>
        <v>MR_DER-1373_25</v>
      </c>
      <c r="I792" s="816" t="str">
        <f t="shared" si="92"/>
        <v>ND</v>
      </c>
      <c r="J792" s="816" t="str">
        <f t="shared" si="93"/>
        <v>ND</v>
      </c>
      <c r="K792" s="848" t="s">
        <v>3730</v>
      </c>
      <c r="L792" s="849">
        <v>45777</v>
      </c>
      <c r="M792" s="854" t="s">
        <v>9174</v>
      </c>
      <c r="N792" s="855" t="s">
        <v>5539</v>
      </c>
      <c r="O792" s="849">
        <v>45790</v>
      </c>
      <c r="P792" s="859"/>
      <c r="Q792" s="865" t="s">
        <v>3748</v>
      </c>
      <c r="R792" s="849">
        <v>45796</v>
      </c>
      <c r="S792" s="218" t="s">
        <v>9287</v>
      </c>
      <c r="T792" s="855"/>
      <c r="U792" s="855"/>
      <c r="V792" s="853"/>
      <c r="W792" s="856" t="s">
        <v>3748</v>
      </c>
      <c r="X792" s="852">
        <v>45979</v>
      </c>
      <c r="Y792" s="218" t="s">
        <v>11344</v>
      </c>
      <c r="Z792" s="820"/>
      <c r="AA792" s="821"/>
      <c r="AB792" s="859"/>
      <c r="AC792" s="856"/>
      <c r="AD792" s="852"/>
      <c r="AE792" s="819"/>
      <c r="AF792" s="851"/>
      <c r="AG792" s="851"/>
      <c r="AH792" s="1341"/>
      <c r="AI792" s="856"/>
      <c r="AJ792" s="851"/>
      <c r="AK792" s="725"/>
      <c r="AL792" s="851"/>
      <c r="AM792" s="851"/>
      <c r="AN792" s="725"/>
      <c r="AO792" s="725"/>
      <c r="AP792" s="725"/>
      <c r="AQ792" s="725"/>
      <c r="AR792" s="725"/>
      <c r="AS792" s="725"/>
      <c r="AT792" s="725"/>
      <c r="AU792" s="725"/>
      <c r="AV792" s="725"/>
      <c r="AW792" s="725"/>
      <c r="AX792" s="725"/>
      <c r="AY792" s="725"/>
      <c r="AZ792" s="725"/>
    </row>
    <row r="793" spans="1:52" s="731" customFormat="1" ht="22.5" x14ac:dyDescent="0.25">
      <c r="A793" s="948" t="s">
        <v>8263</v>
      </c>
      <c r="B793" s="855"/>
      <c r="C793" s="855" t="s">
        <v>8257</v>
      </c>
      <c r="D793" s="811" t="s">
        <v>9155</v>
      </c>
      <c r="E793" s="847" t="s">
        <v>9203</v>
      </c>
      <c r="F793" s="813">
        <f t="shared" si="97"/>
        <v>45979</v>
      </c>
      <c r="G793" s="814" t="str">
        <f t="shared" si="90"/>
        <v>A</v>
      </c>
      <c r="H793" s="941" t="str">
        <f t="shared" si="91"/>
        <v>MR_DER-1373_25</v>
      </c>
      <c r="I793" s="816" t="str">
        <f t="shared" si="92"/>
        <v>ND</v>
      </c>
      <c r="J793" s="816" t="str">
        <f t="shared" si="93"/>
        <v>ND</v>
      </c>
      <c r="K793" s="848" t="s">
        <v>3730</v>
      </c>
      <c r="L793" s="849">
        <v>45777</v>
      </c>
      <c r="M793" s="854" t="s">
        <v>9174</v>
      </c>
      <c r="N793" s="855" t="s">
        <v>5539</v>
      </c>
      <c r="O793" s="849">
        <v>45790</v>
      </c>
      <c r="P793" s="859"/>
      <c r="Q793" s="865" t="s">
        <v>3748</v>
      </c>
      <c r="R793" s="849">
        <v>45796</v>
      </c>
      <c r="S793" s="218" t="s">
        <v>9287</v>
      </c>
      <c r="T793" s="855"/>
      <c r="U793" s="855"/>
      <c r="V793" s="853"/>
      <c r="W793" s="856" t="s">
        <v>3748</v>
      </c>
      <c r="X793" s="852">
        <v>45979</v>
      </c>
      <c r="Y793" s="218" t="s">
        <v>11344</v>
      </c>
      <c r="Z793" s="820"/>
      <c r="AA793" s="821"/>
      <c r="AB793" s="859"/>
      <c r="AC793" s="856"/>
      <c r="AD793" s="852"/>
      <c r="AE793" s="819"/>
      <c r="AF793" s="851"/>
      <c r="AG793" s="851"/>
      <c r="AH793" s="1341"/>
      <c r="AI793" s="856"/>
      <c r="AJ793" s="851"/>
      <c r="AK793" s="725"/>
      <c r="AL793" s="851"/>
      <c r="AM793" s="851"/>
      <c r="AN793" s="725"/>
      <c r="AO793" s="725"/>
      <c r="AP793" s="725"/>
      <c r="AQ793" s="725"/>
      <c r="AR793" s="725"/>
      <c r="AS793" s="725"/>
      <c r="AT793" s="725"/>
      <c r="AU793" s="725"/>
      <c r="AV793" s="725"/>
      <c r="AW793" s="725"/>
      <c r="AX793" s="725"/>
      <c r="AY793" s="725"/>
      <c r="AZ793" s="725"/>
    </row>
    <row r="794" spans="1:52" s="731" customFormat="1" ht="22.5" x14ac:dyDescent="0.25">
      <c r="A794" s="948" t="s">
        <v>8263</v>
      </c>
      <c r="B794" s="855"/>
      <c r="C794" s="855" t="s">
        <v>8257</v>
      </c>
      <c r="D794" s="811" t="s">
        <v>9156</v>
      </c>
      <c r="E794" s="847" t="s">
        <v>9204</v>
      </c>
      <c r="F794" s="813">
        <f t="shared" si="97"/>
        <v>45979</v>
      </c>
      <c r="G794" s="814" t="str">
        <f t="shared" si="90"/>
        <v>A</v>
      </c>
      <c r="H794" s="941" t="str">
        <f t="shared" si="91"/>
        <v>MR_DER-1373_25</v>
      </c>
      <c r="I794" s="816" t="str">
        <f t="shared" si="92"/>
        <v>ND</v>
      </c>
      <c r="J794" s="816" t="str">
        <f t="shared" si="93"/>
        <v>ND</v>
      </c>
      <c r="K794" s="848" t="s">
        <v>3730</v>
      </c>
      <c r="L794" s="849">
        <v>45777</v>
      </c>
      <c r="M794" s="854" t="s">
        <v>9174</v>
      </c>
      <c r="N794" s="855" t="s">
        <v>5539</v>
      </c>
      <c r="O794" s="849">
        <v>45790</v>
      </c>
      <c r="P794" s="859"/>
      <c r="Q794" s="865" t="s">
        <v>3748</v>
      </c>
      <c r="R794" s="849">
        <v>45796</v>
      </c>
      <c r="S794" s="218" t="s">
        <v>9287</v>
      </c>
      <c r="T794" s="855"/>
      <c r="U794" s="855"/>
      <c r="V794" s="853"/>
      <c r="W794" s="856" t="s">
        <v>3748</v>
      </c>
      <c r="X794" s="852">
        <v>45979</v>
      </c>
      <c r="Y794" s="218" t="s">
        <v>11344</v>
      </c>
      <c r="Z794" s="820"/>
      <c r="AA794" s="821"/>
      <c r="AB794" s="859"/>
      <c r="AC794" s="856"/>
      <c r="AD794" s="852"/>
      <c r="AE794" s="819"/>
      <c r="AF794" s="851"/>
      <c r="AG794" s="851"/>
      <c r="AH794" s="1341"/>
      <c r="AI794" s="856"/>
      <c r="AJ794" s="851"/>
      <c r="AK794" s="725"/>
      <c r="AL794" s="851"/>
      <c r="AM794" s="851"/>
      <c r="AN794" s="725"/>
      <c r="AO794" s="725"/>
      <c r="AP794" s="725"/>
      <c r="AQ794" s="725"/>
      <c r="AR794" s="725"/>
      <c r="AS794" s="725"/>
      <c r="AT794" s="725"/>
      <c r="AU794" s="725"/>
      <c r="AV794" s="725"/>
      <c r="AW794" s="725"/>
      <c r="AX794" s="725"/>
      <c r="AY794" s="725"/>
      <c r="AZ794" s="725"/>
    </row>
    <row r="795" spans="1:52" s="731" customFormat="1" ht="22.5" x14ac:dyDescent="0.25">
      <c r="A795" s="948" t="s">
        <v>8263</v>
      </c>
      <c r="B795" s="855"/>
      <c r="C795" s="855" t="s">
        <v>8257</v>
      </c>
      <c r="D795" s="811" t="s">
        <v>9157</v>
      </c>
      <c r="E795" s="847" t="s">
        <v>9205</v>
      </c>
      <c r="F795" s="813">
        <f t="shared" si="97"/>
        <v>45979</v>
      </c>
      <c r="G795" s="814" t="str">
        <f t="shared" si="90"/>
        <v>A</v>
      </c>
      <c r="H795" s="941" t="str">
        <f t="shared" si="91"/>
        <v>MR_DER-1373_25</v>
      </c>
      <c r="I795" s="816" t="str">
        <f t="shared" si="92"/>
        <v>ND</v>
      </c>
      <c r="J795" s="816" t="str">
        <f t="shared" si="93"/>
        <v>ND</v>
      </c>
      <c r="K795" s="848" t="s">
        <v>3730</v>
      </c>
      <c r="L795" s="849">
        <v>45777</v>
      </c>
      <c r="M795" s="854" t="s">
        <v>9174</v>
      </c>
      <c r="N795" s="855" t="s">
        <v>5539</v>
      </c>
      <c r="O795" s="849">
        <v>45790</v>
      </c>
      <c r="P795" s="859"/>
      <c r="Q795" s="865" t="s">
        <v>3748</v>
      </c>
      <c r="R795" s="849">
        <v>45796</v>
      </c>
      <c r="S795" s="218" t="s">
        <v>9287</v>
      </c>
      <c r="T795" s="855"/>
      <c r="U795" s="855"/>
      <c r="V795" s="853"/>
      <c r="W795" s="856" t="s">
        <v>3748</v>
      </c>
      <c r="X795" s="852">
        <v>45979</v>
      </c>
      <c r="Y795" s="218" t="s">
        <v>11344</v>
      </c>
      <c r="Z795" s="820"/>
      <c r="AA795" s="821"/>
      <c r="AB795" s="859"/>
      <c r="AC795" s="856"/>
      <c r="AD795" s="852"/>
      <c r="AE795" s="819"/>
      <c r="AF795" s="851"/>
      <c r="AG795" s="851"/>
      <c r="AH795" s="1341"/>
      <c r="AI795" s="856"/>
      <c r="AJ795" s="851"/>
      <c r="AK795" s="725"/>
      <c r="AL795" s="851"/>
      <c r="AM795" s="851"/>
      <c r="AN795" s="725"/>
      <c r="AO795" s="725"/>
      <c r="AP795" s="725"/>
      <c r="AQ795" s="725"/>
      <c r="AR795" s="725"/>
      <c r="AS795" s="725"/>
      <c r="AT795" s="725"/>
      <c r="AU795" s="725"/>
      <c r="AV795" s="725"/>
      <c r="AW795" s="725"/>
      <c r="AX795" s="725"/>
      <c r="AY795" s="725"/>
      <c r="AZ795" s="725"/>
    </row>
    <row r="796" spans="1:52" s="731" customFormat="1" ht="22.5" x14ac:dyDescent="0.25">
      <c r="A796" s="948" t="s">
        <v>8263</v>
      </c>
      <c r="B796" s="855"/>
      <c r="C796" s="855" t="s">
        <v>8257</v>
      </c>
      <c r="D796" s="811" t="s">
        <v>9158</v>
      </c>
      <c r="E796" s="847" t="s">
        <v>9206</v>
      </c>
      <c r="F796" s="813">
        <f t="shared" si="97"/>
        <v>45979</v>
      </c>
      <c r="G796" s="814" t="str">
        <f t="shared" si="90"/>
        <v>A</v>
      </c>
      <c r="H796" s="941" t="str">
        <f t="shared" si="91"/>
        <v>MR_DER-1373_25</v>
      </c>
      <c r="I796" s="816" t="str">
        <f t="shared" si="92"/>
        <v>ND</v>
      </c>
      <c r="J796" s="816" t="str">
        <f t="shared" si="93"/>
        <v>ND</v>
      </c>
      <c r="K796" s="848" t="s">
        <v>3730</v>
      </c>
      <c r="L796" s="849">
        <v>45777</v>
      </c>
      <c r="M796" s="854" t="s">
        <v>9174</v>
      </c>
      <c r="N796" s="855" t="s">
        <v>5539</v>
      </c>
      <c r="O796" s="849">
        <v>45790</v>
      </c>
      <c r="P796" s="859"/>
      <c r="Q796" s="865" t="s">
        <v>3748</v>
      </c>
      <c r="R796" s="849">
        <v>45796</v>
      </c>
      <c r="S796" s="218" t="s">
        <v>9287</v>
      </c>
      <c r="T796" s="855"/>
      <c r="U796" s="855"/>
      <c r="V796" s="853"/>
      <c r="W796" s="856" t="s">
        <v>3748</v>
      </c>
      <c r="X796" s="852">
        <v>45979</v>
      </c>
      <c r="Y796" s="218" t="s">
        <v>11344</v>
      </c>
      <c r="Z796" s="820"/>
      <c r="AA796" s="821"/>
      <c r="AB796" s="859"/>
      <c r="AC796" s="856"/>
      <c r="AD796" s="852"/>
      <c r="AE796" s="819"/>
      <c r="AF796" s="851"/>
      <c r="AG796" s="851"/>
      <c r="AH796" s="1341"/>
      <c r="AI796" s="856"/>
      <c r="AJ796" s="851"/>
      <c r="AK796" s="851"/>
      <c r="AL796" s="851"/>
      <c r="AM796" s="851"/>
      <c r="AN796" s="725"/>
      <c r="AO796" s="725"/>
      <c r="AP796" s="725"/>
      <c r="AQ796" s="725"/>
      <c r="AR796" s="725"/>
      <c r="AS796" s="725"/>
      <c r="AT796" s="725"/>
      <c r="AU796" s="725"/>
      <c r="AV796" s="725"/>
      <c r="AW796" s="725"/>
      <c r="AX796" s="725"/>
      <c r="AY796" s="725"/>
      <c r="AZ796" s="725"/>
    </row>
    <row r="797" spans="1:52" s="731" customFormat="1" ht="22.5" x14ac:dyDescent="0.25">
      <c r="A797" s="948" t="s">
        <v>8263</v>
      </c>
      <c r="B797" s="855"/>
      <c r="C797" s="855" t="s">
        <v>8257</v>
      </c>
      <c r="D797" s="811" t="s">
        <v>9159</v>
      </c>
      <c r="E797" s="847" t="s">
        <v>9207</v>
      </c>
      <c r="F797" s="813">
        <f t="shared" si="97"/>
        <v>45979</v>
      </c>
      <c r="G797" s="814" t="str">
        <f t="shared" si="90"/>
        <v>A</v>
      </c>
      <c r="H797" s="941" t="str">
        <f t="shared" si="91"/>
        <v>MR_DER-1373_25</v>
      </c>
      <c r="I797" s="816" t="str">
        <f t="shared" si="92"/>
        <v>ND</v>
      </c>
      <c r="J797" s="816" t="str">
        <f t="shared" si="93"/>
        <v>ND</v>
      </c>
      <c r="K797" s="848" t="s">
        <v>3730</v>
      </c>
      <c r="L797" s="849">
        <v>45777</v>
      </c>
      <c r="M797" s="854" t="s">
        <v>9174</v>
      </c>
      <c r="N797" s="855" t="s">
        <v>5539</v>
      </c>
      <c r="O797" s="849">
        <v>45790</v>
      </c>
      <c r="P797" s="859"/>
      <c r="Q797" s="865" t="s">
        <v>3748</v>
      </c>
      <c r="R797" s="849">
        <v>45796</v>
      </c>
      <c r="S797" s="218" t="s">
        <v>9287</v>
      </c>
      <c r="T797" s="855"/>
      <c r="U797" s="855"/>
      <c r="V797" s="853"/>
      <c r="W797" s="856" t="s">
        <v>3748</v>
      </c>
      <c r="X797" s="852">
        <v>45979</v>
      </c>
      <c r="Y797" s="218" t="s">
        <v>11344</v>
      </c>
      <c r="Z797" s="820"/>
      <c r="AA797" s="821"/>
      <c r="AB797" s="859"/>
      <c r="AC797" s="856"/>
      <c r="AD797" s="852"/>
      <c r="AE797" s="819"/>
      <c r="AF797" s="851"/>
      <c r="AG797" s="851"/>
      <c r="AH797" s="1341"/>
      <c r="AI797" s="856"/>
      <c r="AJ797" s="851"/>
      <c r="AK797" s="851"/>
      <c r="AL797" s="851"/>
      <c r="AM797" s="851"/>
      <c r="AN797" s="725"/>
      <c r="AO797" s="725"/>
      <c r="AP797" s="725"/>
      <c r="AQ797" s="725"/>
      <c r="AR797" s="725"/>
      <c r="AS797" s="725"/>
      <c r="AT797" s="725"/>
      <c r="AU797" s="725"/>
      <c r="AV797" s="725"/>
      <c r="AW797" s="725"/>
      <c r="AX797" s="725"/>
      <c r="AY797" s="725"/>
      <c r="AZ797" s="725"/>
    </row>
    <row r="798" spans="1:52" s="731" customFormat="1" ht="22.5" x14ac:dyDescent="0.25">
      <c r="A798" s="948" t="s">
        <v>8263</v>
      </c>
      <c r="B798" s="855"/>
      <c r="C798" s="855" t="s">
        <v>8257</v>
      </c>
      <c r="D798" s="811" t="s">
        <v>9160</v>
      </c>
      <c r="E798" s="847" t="s">
        <v>9208</v>
      </c>
      <c r="F798" s="813">
        <f t="shared" si="97"/>
        <v>45979</v>
      </c>
      <c r="G798" s="814" t="str">
        <f t="shared" si="90"/>
        <v>A</v>
      </c>
      <c r="H798" s="941" t="str">
        <f t="shared" si="91"/>
        <v>MR_DER-1373_25</v>
      </c>
      <c r="I798" s="816" t="str">
        <f t="shared" si="92"/>
        <v>ND</v>
      </c>
      <c r="J798" s="816" t="str">
        <f t="shared" si="93"/>
        <v>ND</v>
      </c>
      <c r="K798" s="848" t="s">
        <v>3730</v>
      </c>
      <c r="L798" s="849">
        <v>45777</v>
      </c>
      <c r="M798" s="854" t="s">
        <v>9174</v>
      </c>
      <c r="N798" s="855" t="s">
        <v>5539</v>
      </c>
      <c r="O798" s="849">
        <v>45790</v>
      </c>
      <c r="P798" s="859"/>
      <c r="Q798" s="865" t="s">
        <v>3748</v>
      </c>
      <c r="R798" s="849">
        <v>45796</v>
      </c>
      <c r="S798" s="218" t="s">
        <v>9287</v>
      </c>
      <c r="T798" s="855"/>
      <c r="U798" s="855"/>
      <c r="V798" s="853"/>
      <c r="W798" s="856" t="s">
        <v>3748</v>
      </c>
      <c r="X798" s="852">
        <v>45979</v>
      </c>
      <c r="Y798" s="218" t="s">
        <v>11344</v>
      </c>
      <c r="Z798" s="820"/>
      <c r="AA798" s="821"/>
      <c r="AB798" s="859"/>
      <c r="AC798" s="856"/>
      <c r="AD798" s="852"/>
      <c r="AE798" s="819"/>
      <c r="AF798" s="851"/>
      <c r="AG798" s="851"/>
      <c r="AH798" s="1341"/>
      <c r="AI798" s="856"/>
      <c r="AJ798" s="851"/>
      <c r="AK798" s="851"/>
      <c r="AL798" s="851"/>
      <c r="AM798" s="851"/>
      <c r="AN798" s="725"/>
      <c r="AO798" s="725"/>
      <c r="AP798" s="725"/>
      <c r="AQ798" s="725"/>
      <c r="AR798" s="725"/>
      <c r="AS798" s="725"/>
      <c r="AT798" s="725"/>
      <c r="AU798" s="725"/>
      <c r="AV798" s="725"/>
      <c r="AW798" s="725"/>
      <c r="AX798" s="725"/>
      <c r="AY798" s="725"/>
      <c r="AZ798" s="725"/>
    </row>
    <row r="799" spans="1:52" s="731" customFormat="1" ht="22.5" x14ac:dyDescent="0.25">
      <c r="A799" s="948" t="s">
        <v>8263</v>
      </c>
      <c r="B799" s="855"/>
      <c r="C799" s="855" t="s">
        <v>8257</v>
      </c>
      <c r="D799" s="811" t="s">
        <v>9134</v>
      </c>
      <c r="E799" s="847" t="s">
        <v>9209</v>
      </c>
      <c r="F799" s="813">
        <f t="shared" si="97"/>
        <v>45979</v>
      </c>
      <c r="G799" s="814" t="str">
        <f t="shared" si="90"/>
        <v>A</v>
      </c>
      <c r="H799" s="941" t="str">
        <f t="shared" si="91"/>
        <v>MR_DER-1373_25</v>
      </c>
      <c r="I799" s="816" t="str">
        <f t="shared" si="92"/>
        <v>ND</v>
      </c>
      <c r="J799" s="816" t="str">
        <f t="shared" si="93"/>
        <v>ND</v>
      </c>
      <c r="K799" s="848" t="s">
        <v>3730</v>
      </c>
      <c r="L799" s="849">
        <v>45777</v>
      </c>
      <c r="M799" s="854" t="s">
        <v>9174</v>
      </c>
      <c r="N799" s="855" t="s">
        <v>5539</v>
      </c>
      <c r="O799" s="849">
        <v>45790</v>
      </c>
      <c r="P799" s="859"/>
      <c r="Q799" s="865" t="s">
        <v>3748</v>
      </c>
      <c r="R799" s="849">
        <v>45796</v>
      </c>
      <c r="S799" s="218" t="s">
        <v>9287</v>
      </c>
      <c r="T799" s="855"/>
      <c r="U799" s="855"/>
      <c r="V799" s="853"/>
      <c r="W799" s="856" t="s">
        <v>3748</v>
      </c>
      <c r="X799" s="852">
        <v>45979</v>
      </c>
      <c r="Y799" s="218" t="s">
        <v>11344</v>
      </c>
      <c r="Z799" s="820"/>
      <c r="AA799" s="821"/>
      <c r="AB799" s="859"/>
      <c r="AC799" s="856"/>
      <c r="AD799" s="852"/>
      <c r="AE799" s="819"/>
      <c r="AF799" s="851"/>
      <c r="AG799" s="851"/>
      <c r="AH799" s="1341"/>
      <c r="AI799" s="856"/>
      <c r="AJ799" s="851"/>
      <c r="AK799" s="851"/>
      <c r="AL799" s="851"/>
      <c r="AM799" s="851"/>
      <c r="AN799" s="725"/>
      <c r="AO799" s="725"/>
      <c r="AP799" s="725"/>
      <c r="AQ799" s="725"/>
      <c r="AR799" s="725"/>
      <c r="AS799" s="725"/>
      <c r="AT799" s="725"/>
      <c r="AU799" s="725"/>
      <c r="AV799" s="725"/>
      <c r="AW799" s="725"/>
      <c r="AX799" s="725"/>
      <c r="AY799" s="725"/>
      <c r="AZ799" s="725"/>
    </row>
    <row r="800" spans="1:52" s="731" customFormat="1" ht="22.5" x14ac:dyDescent="0.25">
      <c r="A800" s="948" t="s">
        <v>8263</v>
      </c>
      <c r="B800" s="855"/>
      <c r="C800" s="855" t="s">
        <v>8257</v>
      </c>
      <c r="D800" s="811" t="s">
        <v>9161</v>
      </c>
      <c r="E800" s="847" t="s">
        <v>9210</v>
      </c>
      <c r="F800" s="813">
        <f t="shared" si="97"/>
        <v>45979</v>
      </c>
      <c r="G800" s="814" t="str">
        <f t="shared" si="90"/>
        <v>A</v>
      </c>
      <c r="H800" s="941" t="str">
        <f t="shared" si="91"/>
        <v>MR_DER-1373_25</v>
      </c>
      <c r="I800" s="816" t="str">
        <f t="shared" si="92"/>
        <v>ND</v>
      </c>
      <c r="J800" s="816" t="str">
        <f t="shared" si="93"/>
        <v>ND</v>
      </c>
      <c r="K800" s="848" t="s">
        <v>3730</v>
      </c>
      <c r="L800" s="849">
        <v>45777</v>
      </c>
      <c r="M800" s="854" t="s">
        <v>9174</v>
      </c>
      <c r="N800" s="855" t="s">
        <v>5539</v>
      </c>
      <c r="O800" s="849">
        <v>45790</v>
      </c>
      <c r="P800" s="859"/>
      <c r="Q800" s="865" t="s">
        <v>3748</v>
      </c>
      <c r="R800" s="849">
        <v>45796</v>
      </c>
      <c r="S800" s="218" t="s">
        <v>9287</v>
      </c>
      <c r="T800" s="855"/>
      <c r="U800" s="855"/>
      <c r="V800" s="853"/>
      <c r="W800" s="856" t="s">
        <v>3748</v>
      </c>
      <c r="X800" s="852">
        <v>45979</v>
      </c>
      <c r="Y800" s="218" t="s">
        <v>11344</v>
      </c>
      <c r="Z800" s="820"/>
      <c r="AA800" s="821"/>
      <c r="AB800" s="859"/>
      <c r="AC800" s="856"/>
      <c r="AD800" s="852"/>
      <c r="AE800" s="819"/>
      <c r="AF800" s="851"/>
      <c r="AG800" s="851"/>
      <c r="AH800" s="1341"/>
      <c r="AI800" s="856"/>
      <c r="AJ800" s="851"/>
      <c r="AK800" s="851"/>
      <c r="AL800" s="851"/>
      <c r="AM800" s="851"/>
      <c r="AN800" s="725"/>
      <c r="AO800" s="725"/>
      <c r="AP800" s="725"/>
      <c r="AQ800" s="725"/>
      <c r="AR800" s="725"/>
      <c r="AS800" s="725"/>
      <c r="AT800" s="725"/>
      <c r="AU800" s="725"/>
      <c r="AV800" s="725"/>
      <c r="AW800" s="725"/>
      <c r="AX800" s="725"/>
      <c r="AY800" s="725"/>
      <c r="AZ800" s="725"/>
    </row>
    <row r="801" spans="1:52" s="731" customFormat="1" ht="22.5" x14ac:dyDescent="0.25">
      <c r="A801" s="948" t="s">
        <v>8263</v>
      </c>
      <c r="B801" s="855"/>
      <c r="C801" s="855" t="s">
        <v>8257</v>
      </c>
      <c r="D801" s="811" t="s">
        <v>9162</v>
      </c>
      <c r="E801" s="847" t="s">
        <v>9211</v>
      </c>
      <c r="F801" s="813">
        <f t="shared" si="97"/>
        <v>45979</v>
      </c>
      <c r="G801" s="814" t="str">
        <f t="shared" si="90"/>
        <v>A</v>
      </c>
      <c r="H801" s="941" t="str">
        <f t="shared" si="91"/>
        <v>MR_DER-1373_25</v>
      </c>
      <c r="I801" s="816" t="str">
        <f t="shared" si="92"/>
        <v>ND</v>
      </c>
      <c r="J801" s="816" t="str">
        <f t="shared" si="93"/>
        <v>ND</v>
      </c>
      <c r="K801" s="848" t="s">
        <v>3730</v>
      </c>
      <c r="L801" s="849">
        <v>45777</v>
      </c>
      <c r="M801" s="854" t="s">
        <v>9174</v>
      </c>
      <c r="N801" s="855" t="s">
        <v>5539</v>
      </c>
      <c r="O801" s="849">
        <v>45790</v>
      </c>
      <c r="P801" s="859"/>
      <c r="Q801" s="865" t="s">
        <v>3748</v>
      </c>
      <c r="R801" s="849">
        <v>45796</v>
      </c>
      <c r="S801" s="218" t="s">
        <v>9287</v>
      </c>
      <c r="T801" s="855"/>
      <c r="U801" s="855"/>
      <c r="V801" s="853"/>
      <c r="W801" s="856" t="s">
        <v>3748</v>
      </c>
      <c r="X801" s="852">
        <v>45979</v>
      </c>
      <c r="Y801" s="218" t="s">
        <v>11344</v>
      </c>
      <c r="Z801" s="820"/>
      <c r="AA801" s="821"/>
      <c r="AB801" s="859"/>
      <c r="AC801" s="856"/>
      <c r="AD801" s="852"/>
      <c r="AE801" s="819"/>
      <c r="AF801" s="851"/>
      <c r="AG801" s="851"/>
      <c r="AH801" s="1341"/>
      <c r="AI801" s="856"/>
      <c r="AJ801" s="851"/>
      <c r="AK801" s="725"/>
      <c r="AL801" s="851"/>
      <c r="AM801" s="851"/>
      <c r="AN801" s="725"/>
      <c r="AO801" s="725"/>
      <c r="AP801" s="725"/>
      <c r="AQ801" s="725"/>
      <c r="AR801" s="725"/>
      <c r="AS801" s="725"/>
      <c r="AT801" s="725"/>
      <c r="AU801" s="725"/>
      <c r="AV801" s="725"/>
      <c r="AW801" s="725"/>
      <c r="AX801" s="725"/>
      <c r="AY801" s="725"/>
      <c r="AZ801" s="725"/>
    </row>
    <row r="802" spans="1:52" s="731" customFormat="1" ht="22.5" x14ac:dyDescent="0.25">
      <c r="A802" s="948" t="s">
        <v>8263</v>
      </c>
      <c r="B802" s="855"/>
      <c r="C802" s="855" t="s">
        <v>8257</v>
      </c>
      <c r="D802" s="811" t="s">
        <v>9163</v>
      </c>
      <c r="E802" s="847" t="s">
        <v>9212</v>
      </c>
      <c r="F802" s="813">
        <f t="shared" si="97"/>
        <v>45979</v>
      </c>
      <c r="G802" s="814" t="str">
        <f t="shared" si="90"/>
        <v>A</v>
      </c>
      <c r="H802" s="941" t="str">
        <f t="shared" si="91"/>
        <v>MR_DER-1373_25</v>
      </c>
      <c r="I802" s="816" t="str">
        <f t="shared" si="92"/>
        <v>ND</v>
      </c>
      <c r="J802" s="816" t="str">
        <f t="shared" si="93"/>
        <v>ND</v>
      </c>
      <c r="K802" s="848" t="s">
        <v>3730</v>
      </c>
      <c r="L802" s="849">
        <v>45777</v>
      </c>
      <c r="M802" s="854" t="s">
        <v>9174</v>
      </c>
      <c r="N802" s="855" t="s">
        <v>5539</v>
      </c>
      <c r="O802" s="849">
        <v>45790</v>
      </c>
      <c r="P802" s="859"/>
      <c r="Q802" s="865" t="s">
        <v>3748</v>
      </c>
      <c r="R802" s="849">
        <v>45796</v>
      </c>
      <c r="S802" s="218" t="s">
        <v>9287</v>
      </c>
      <c r="T802" s="855"/>
      <c r="U802" s="855"/>
      <c r="V802" s="853"/>
      <c r="W802" s="856" t="s">
        <v>3748</v>
      </c>
      <c r="X802" s="852">
        <v>45979</v>
      </c>
      <c r="Y802" s="1316" t="s">
        <v>11344</v>
      </c>
      <c r="Z802" s="820"/>
      <c r="AA802" s="821"/>
      <c r="AB802" s="859"/>
      <c r="AC802" s="856"/>
      <c r="AD802" s="852"/>
      <c r="AE802" s="819"/>
      <c r="AF802" s="851"/>
      <c r="AG802" s="851"/>
      <c r="AH802" s="1341"/>
      <c r="AI802" s="856"/>
      <c r="AJ802" s="851"/>
      <c r="AK802" s="851"/>
      <c r="AL802" s="851"/>
      <c r="AM802" s="851"/>
      <c r="AN802" s="725"/>
      <c r="AO802" s="725"/>
      <c r="AP802" s="725"/>
      <c r="AQ802" s="725"/>
      <c r="AR802" s="725"/>
      <c r="AS802" s="725"/>
      <c r="AT802" s="725"/>
      <c r="AU802" s="725"/>
      <c r="AV802" s="725"/>
      <c r="AW802" s="725"/>
      <c r="AX802" s="725"/>
      <c r="AY802" s="725"/>
      <c r="AZ802" s="725"/>
    </row>
    <row r="803" spans="1:52" s="731" customFormat="1" ht="22.5" x14ac:dyDescent="0.25">
      <c r="A803" s="948" t="s">
        <v>8263</v>
      </c>
      <c r="B803" s="855"/>
      <c r="C803" s="855" t="s">
        <v>8257</v>
      </c>
      <c r="D803" s="811" t="s">
        <v>9164</v>
      </c>
      <c r="E803" s="847" t="s">
        <v>9213</v>
      </c>
      <c r="F803" s="813">
        <f t="shared" si="97"/>
        <v>45979</v>
      </c>
      <c r="G803" s="814" t="str">
        <f t="shared" si="90"/>
        <v>A</v>
      </c>
      <c r="H803" s="941" t="str">
        <f t="shared" si="91"/>
        <v>MR_DER-1373_25</v>
      </c>
      <c r="I803" s="816" t="str">
        <f t="shared" si="92"/>
        <v>ND</v>
      </c>
      <c r="J803" s="816" t="str">
        <f t="shared" si="93"/>
        <v>ND</v>
      </c>
      <c r="K803" s="848" t="s">
        <v>3730</v>
      </c>
      <c r="L803" s="849">
        <v>45777</v>
      </c>
      <c r="M803" s="854" t="s">
        <v>9174</v>
      </c>
      <c r="N803" s="855" t="s">
        <v>5539</v>
      </c>
      <c r="O803" s="849">
        <v>45790</v>
      </c>
      <c r="P803" s="859"/>
      <c r="Q803" s="865" t="s">
        <v>3748</v>
      </c>
      <c r="R803" s="849">
        <v>45796</v>
      </c>
      <c r="S803" s="218" t="s">
        <v>9287</v>
      </c>
      <c r="T803" s="855"/>
      <c r="U803" s="855"/>
      <c r="V803" s="853"/>
      <c r="W803" s="856" t="s">
        <v>3748</v>
      </c>
      <c r="X803" s="852">
        <v>45979</v>
      </c>
      <c r="Y803" s="1316" t="s">
        <v>11344</v>
      </c>
      <c r="Z803" s="820"/>
      <c r="AA803" s="821"/>
      <c r="AB803" s="859"/>
      <c r="AC803" s="856"/>
      <c r="AD803" s="852"/>
      <c r="AE803" s="819"/>
      <c r="AF803" s="851"/>
      <c r="AG803" s="851"/>
      <c r="AH803" s="1341"/>
      <c r="AI803" s="856"/>
      <c r="AJ803" s="851"/>
      <c r="AK803" s="851"/>
      <c r="AL803" s="851"/>
      <c r="AM803" s="851"/>
      <c r="AN803" s="725"/>
      <c r="AO803" s="725"/>
      <c r="AP803" s="725"/>
      <c r="AQ803" s="725"/>
      <c r="AR803" s="725"/>
      <c r="AS803" s="725"/>
      <c r="AT803" s="725"/>
      <c r="AU803" s="725"/>
      <c r="AV803" s="725"/>
      <c r="AW803" s="725"/>
      <c r="AX803" s="725"/>
      <c r="AY803" s="725"/>
      <c r="AZ803" s="725"/>
    </row>
    <row r="804" spans="1:52" s="731" customFormat="1" ht="22.5" x14ac:dyDescent="0.25">
      <c r="A804" s="948" t="s">
        <v>8263</v>
      </c>
      <c r="B804" s="855"/>
      <c r="C804" s="855" t="s">
        <v>8257</v>
      </c>
      <c r="D804" s="811" t="s">
        <v>9165</v>
      </c>
      <c r="E804" s="847" t="s">
        <v>9214</v>
      </c>
      <c r="F804" s="813">
        <f t="shared" si="97"/>
        <v>45979</v>
      </c>
      <c r="G804" s="814" t="str">
        <f t="shared" si="90"/>
        <v>A</v>
      </c>
      <c r="H804" s="941" t="str">
        <f t="shared" si="91"/>
        <v>MR_DER-1373_25</v>
      </c>
      <c r="I804" s="816" t="str">
        <f t="shared" si="92"/>
        <v>ND</v>
      </c>
      <c r="J804" s="816" t="str">
        <f t="shared" si="93"/>
        <v>ND</v>
      </c>
      <c r="K804" s="848" t="s">
        <v>3730</v>
      </c>
      <c r="L804" s="849">
        <v>45777</v>
      </c>
      <c r="M804" s="854" t="s">
        <v>9174</v>
      </c>
      <c r="N804" s="855" t="s">
        <v>5539</v>
      </c>
      <c r="O804" s="849">
        <v>45790</v>
      </c>
      <c r="P804" s="859"/>
      <c r="Q804" s="865" t="s">
        <v>3748</v>
      </c>
      <c r="R804" s="849">
        <v>45796</v>
      </c>
      <c r="S804" s="218" t="s">
        <v>9287</v>
      </c>
      <c r="T804" s="855"/>
      <c r="U804" s="855"/>
      <c r="V804" s="853"/>
      <c r="W804" s="856" t="s">
        <v>3748</v>
      </c>
      <c r="X804" s="852">
        <v>45979</v>
      </c>
      <c r="Y804" s="1316" t="s">
        <v>11344</v>
      </c>
      <c r="Z804" s="820"/>
      <c r="AA804" s="821"/>
      <c r="AB804" s="859"/>
      <c r="AC804" s="856"/>
      <c r="AD804" s="852"/>
      <c r="AE804" s="819"/>
      <c r="AF804" s="851"/>
      <c r="AG804" s="851"/>
      <c r="AH804" s="1341"/>
      <c r="AI804" s="856"/>
      <c r="AJ804" s="851"/>
      <c r="AK804" s="851"/>
      <c r="AL804" s="851"/>
      <c r="AM804" s="851"/>
      <c r="AN804" s="725"/>
      <c r="AO804" s="725"/>
      <c r="AP804" s="725"/>
      <c r="AQ804" s="725"/>
      <c r="AR804" s="725"/>
      <c r="AS804" s="725"/>
      <c r="AT804" s="725"/>
      <c r="AU804" s="725"/>
      <c r="AV804" s="725"/>
      <c r="AW804" s="725"/>
      <c r="AX804" s="725"/>
      <c r="AY804" s="725"/>
      <c r="AZ804" s="725"/>
    </row>
    <row r="805" spans="1:52" s="731" customFormat="1" ht="22.5" x14ac:dyDescent="0.25">
      <c r="A805" s="948" t="s">
        <v>8263</v>
      </c>
      <c r="B805" s="855"/>
      <c r="C805" s="855" t="s">
        <v>8257</v>
      </c>
      <c r="D805" s="811" t="s">
        <v>9166</v>
      </c>
      <c r="E805" s="847" t="s">
        <v>9215</v>
      </c>
      <c r="F805" s="813">
        <f t="shared" si="97"/>
        <v>45979</v>
      </c>
      <c r="G805" s="814" t="str">
        <f t="shared" si="90"/>
        <v>A</v>
      </c>
      <c r="H805" s="941" t="str">
        <f t="shared" si="91"/>
        <v>MR_DER-1373_25</v>
      </c>
      <c r="I805" s="816" t="str">
        <f t="shared" si="92"/>
        <v>ND</v>
      </c>
      <c r="J805" s="816" t="str">
        <f t="shared" si="93"/>
        <v>ND</v>
      </c>
      <c r="K805" s="848" t="s">
        <v>3730</v>
      </c>
      <c r="L805" s="849">
        <v>45777</v>
      </c>
      <c r="M805" s="854" t="s">
        <v>9174</v>
      </c>
      <c r="N805" s="855" t="s">
        <v>5539</v>
      </c>
      <c r="O805" s="849">
        <v>45790</v>
      </c>
      <c r="P805" s="859"/>
      <c r="Q805" s="865" t="s">
        <v>3748</v>
      </c>
      <c r="R805" s="849">
        <v>45796</v>
      </c>
      <c r="S805" s="218" t="s">
        <v>9287</v>
      </c>
      <c r="T805" s="855"/>
      <c r="U805" s="855"/>
      <c r="V805" s="853"/>
      <c r="W805" s="856" t="s">
        <v>3748</v>
      </c>
      <c r="X805" s="852">
        <v>45979</v>
      </c>
      <c r="Y805" s="1316" t="s">
        <v>11344</v>
      </c>
      <c r="Z805" s="820"/>
      <c r="AA805" s="821"/>
      <c r="AB805" s="859"/>
      <c r="AC805" s="856"/>
      <c r="AD805" s="852"/>
      <c r="AE805" s="819"/>
      <c r="AF805" s="851"/>
      <c r="AG805" s="851"/>
      <c r="AH805" s="1341"/>
      <c r="AI805" s="856"/>
      <c r="AJ805" s="851"/>
      <c r="AK805" s="851"/>
      <c r="AL805" s="851"/>
      <c r="AM805" s="851"/>
      <c r="AN805" s="725"/>
      <c r="AO805" s="725"/>
      <c r="AP805" s="725"/>
      <c r="AQ805" s="725"/>
      <c r="AR805" s="725"/>
      <c r="AS805" s="725"/>
      <c r="AT805" s="725"/>
      <c r="AU805" s="725"/>
      <c r="AV805" s="725"/>
      <c r="AW805" s="725"/>
      <c r="AX805" s="725"/>
      <c r="AY805" s="725"/>
      <c r="AZ805" s="725"/>
    </row>
    <row r="806" spans="1:52" s="731" customFormat="1" ht="22.5" x14ac:dyDescent="0.25">
      <c r="A806" s="948" t="s">
        <v>8263</v>
      </c>
      <c r="B806" s="855"/>
      <c r="C806" s="855" t="s">
        <v>8257</v>
      </c>
      <c r="D806" s="811" t="s">
        <v>9167</v>
      </c>
      <c r="E806" s="847" t="s">
        <v>9216</v>
      </c>
      <c r="F806" s="813">
        <f t="shared" si="97"/>
        <v>45979</v>
      </c>
      <c r="G806" s="814" t="str">
        <f t="shared" si="90"/>
        <v>A</v>
      </c>
      <c r="H806" s="941" t="str">
        <f t="shared" si="91"/>
        <v>MR_DER-1373_25</v>
      </c>
      <c r="I806" s="816" t="str">
        <f t="shared" si="92"/>
        <v>ND</v>
      </c>
      <c r="J806" s="816" t="str">
        <f t="shared" si="93"/>
        <v>ND</v>
      </c>
      <c r="K806" s="848" t="s">
        <v>3730</v>
      </c>
      <c r="L806" s="849">
        <v>45777</v>
      </c>
      <c r="M806" s="854" t="s">
        <v>9174</v>
      </c>
      <c r="N806" s="855" t="s">
        <v>5539</v>
      </c>
      <c r="O806" s="849">
        <v>45790</v>
      </c>
      <c r="P806" s="859"/>
      <c r="Q806" s="865" t="s">
        <v>3748</v>
      </c>
      <c r="R806" s="849">
        <v>45796</v>
      </c>
      <c r="S806" s="218" t="s">
        <v>9287</v>
      </c>
      <c r="T806" s="855"/>
      <c r="U806" s="855"/>
      <c r="V806" s="853"/>
      <c r="W806" s="856" t="s">
        <v>3748</v>
      </c>
      <c r="X806" s="852">
        <v>45979</v>
      </c>
      <c r="Y806" s="218" t="s">
        <v>11344</v>
      </c>
      <c r="Z806" s="820"/>
      <c r="AA806" s="821"/>
      <c r="AB806" s="859"/>
      <c r="AC806" s="856"/>
      <c r="AD806" s="852"/>
      <c r="AE806" s="819"/>
      <c r="AF806" s="851"/>
      <c r="AG806" s="851"/>
      <c r="AH806" s="1341"/>
      <c r="AI806" s="856"/>
      <c r="AJ806" s="851"/>
      <c r="AK806" s="725"/>
      <c r="AL806" s="851"/>
      <c r="AM806" s="851"/>
      <c r="AN806" s="725"/>
      <c r="AO806" s="725"/>
      <c r="AP806" s="725"/>
      <c r="AQ806" s="725"/>
      <c r="AR806" s="725"/>
      <c r="AS806" s="725"/>
      <c r="AT806" s="725"/>
      <c r="AU806" s="725"/>
      <c r="AV806" s="725"/>
      <c r="AW806" s="725"/>
      <c r="AX806" s="725"/>
      <c r="AY806" s="725"/>
      <c r="AZ806" s="725"/>
    </row>
    <row r="807" spans="1:52" s="725" customFormat="1" ht="22.5" x14ac:dyDescent="0.25">
      <c r="A807" s="948" t="s">
        <v>8263</v>
      </c>
      <c r="B807" s="855"/>
      <c r="C807" s="855" t="s">
        <v>8257</v>
      </c>
      <c r="D807" s="811" t="s">
        <v>9168</v>
      </c>
      <c r="E807" s="847" t="s">
        <v>9217</v>
      </c>
      <c r="F807" s="813">
        <f t="shared" si="97"/>
        <v>45979</v>
      </c>
      <c r="G807" s="814" t="str">
        <f t="shared" si="90"/>
        <v>A</v>
      </c>
      <c r="H807" s="941" t="str">
        <f t="shared" si="91"/>
        <v>MR_DER-1373_25</v>
      </c>
      <c r="I807" s="816" t="str">
        <f t="shared" si="92"/>
        <v>ND</v>
      </c>
      <c r="J807" s="816" t="str">
        <f t="shared" si="93"/>
        <v>ND</v>
      </c>
      <c r="K807" s="848" t="s">
        <v>3730</v>
      </c>
      <c r="L807" s="849">
        <v>45777</v>
      </c>
      <c r="M807" s="854" t="s">
        <v>9174</v>
      </c>
      <c r="N807" s="855" t="s">
        <v>5539</v>
      </c>
      <c r="O807" s="849">
        <v>45790</v>
      </c>
      <c r="P807" s="859"/>
      <c r="Q807" s="865" t="s">
        <v>3748</v>
      </c>
      <c r="R807" s="849">
        <v>45796</v>
      </c>
      <c r="S807" s="218" t="s">
        <v>9287</v>
      </c>
      <c r="T807" s="855"/>
      <c r="U807" s="855"/>
      <c r="V807" s="853"/>
      <c r="W807" s="856" t="s">
        <v>3748</v>
      </c>
      <c r="X807" s="852">
        <v>45979</v>
      </c>
      <c r="Y807" s="218" t="s">
        <v>11344</v>
      </c>
      <c r="Z807" s="820"/>
      <c r="AA807" s="821"/>
      <c r="AB807" s="859"/>
      <c r="AC807" s="856"/>
      <c r="AD807" s="852"/>
      <c r="AE807" s="819"/>
      <c r="AF807" s="851"/>
      <c r="AG807" s="851"/>
      <c r="AH807" s="1341"/>
      <c r="AI807" s="856"/>
      <c r="AJ807" s="851"/>
      <c r="AL807" s="851"/>
      <c r="AM807" s="851"/>
    </row>
    <row r="808" spans="1:52" s="725" customFormat="1" ht="22.5" x14ac:dyDescent="0.25">
      <c r="A808" s="948" t="s">
        <v>8263</v>
      </c>
      <c r="B808" s="855"/>
      <c r="C808" s="855" t="s">
        <v>8257</v>
      </c>
      <c r="D808" s="811" t="s">
        <v>9169</v>
      </c>
      <c r="E808" s="847" t="s">
        <v>9218</v>
      </c>
      <c r="F808" s="813">
        <f t="shared" si="97"/>
        <v>45979</v>
      </c>
      <c r="G808" s="814" t="str">
        <f t="shared" si="90"/>
        <v>A</v>
      </c>
      <c r="H808" s="941" t="str">
        <f t="shared" si="91"/>
        <v>MR_DER-1373_25</v>
      </c>
      <c r="I808" s="816" t="str">
        <f t="shared" si="92"/>
        <v>ND</v>
      </c>
      <c r="J808" s="816" t="str">
        <f t="shared" si="93"/>
        <v>ND</v>
      </c>
      <c r="K808" s="848" t="s">
        <v>3730</v>
      </c>
      <c r="L808" s="849">
        <v>45777</v>
      </c>
      <c r="M808" s="854" t="s">
        <v>9174</v>
      </c>
      <c r="N808" s="855" t="s">
        <v>5539</v>
      </c>
      <c r="O808" s="849">
        <v>45790</v>
      </c>
      <c r="P808" s="859"/>
      <c r="Q808" s="865" t="s">
        <v>3748</v>
      </c>
      <c r="R808" s="849">
        <v>45796</v>
      </c>
      <c r="S808" s="218" t="s">
        <v>9287</v>
      </c>
      <c r="T808" s="855"/>
      <c r="U808" s="855"/>
      <c r="V808" s="853"/>
      <c r="W808" s="856" t="s">
        <v>3748</v>
      </c>
      <c r="X808" s="852">
        <v>45979</v>
      </c>
      <c r="Y808" s="218" t="s">
        <v>11344</v>
      </c>
      <c r="Z808" s="820"/>
      <c r="AA808" s="821"/>
      <c r="AB808" s="859"/>
      <c r="AC808" s="856"/>
      <c r="AD808" s="852"/>
      <c r="AE808" s="819"/>
      <c r="AF808" s="851"/>
      <c r="AG808" s="851"/>
      <c r="AH808" s="1341"/>
      <c r="AI808" s="856"/>
      <c r="AJ808" s="851"/>
      <c r="AL808" s="851"/>
      <c r="AM808" s="851"/>
    </row>
    <row r="809" spans="1:52" s="725" customFormat="1" ht="22.5" x14ac:dyDescent="0.25">
      <c r="A809" s="948" t="s">
        <v>8263</v>
      </c>
      <c r="B809" s="855"/>
      <c r="C809" s="855" t="s">
        <v>8257</v>
      </c>
      <c r="D809" s="811" t="s">
        <v>9170</v>
      </c>
      <c r="E809" s="847" t="s">
        <v>9219</v>
      </c>
      <c r="F809" s="813">
        <f t="shared" si="97"/>
        <v>45979</v>
      </c>
      <c r="G809" s="814" t="str">
        <f t="shared" si="90"/>
        <v>A</v>
      </c>
      <c r="H809" s="941" t="str">
        <f t="shared" si="91"/>
        <v>MR_DER-1373_25</v>
      </c>
      <c r="I809" s="816" t="str">
        <f t="shared" si="92"/>
        <v>ND</v>
      </c>
      <c r="J809" s="816" t="str">
        <f t="shared" si="93"/>
        <v>ND</v>
      </c>
      <c r="K809" s="848" t="s">
        <v>3730</v>
      </c>
      <c r="L809" s="849">
        <v>45777</v>
      </c>
      <c r="M809" s="854" t="s">
        <v>9174</v>
      </c>
      <c r="N809" s="855" t="s">
        <v>5539</v>
      </c>
      <c r="O809" s="849">
        <v>45790</v>
      </c>
      <c r="P809" s="859"/>
      <c r="Q809" s="865" t="s">
        <v>3748</v>
      </c>
      <c r="R809" s="849">
        <v>45796</v>
      </c>
      <c r="S809" s="218" t="s">
        <v>9287</v>
      </c>
      <c r="T809" s="855"/>
      <c r="U809" s="855"/>
      <c r="V809" s="853"/>
      <c r="W809" s="856" t="s">
        <v>3748</v>
      </c>
      <c r="X809" s="852">
        <v>45979</v>
      </c>
      <c r="Y809" s="218" t="s">
        <v>11344</v>
      </c>
      <c r="Z809" s="820"/>
      <c r="AA809" s="821"/>
      <c r="AB809" s="859"/>
      <c r="AC809" s="856"/>
      <c r="AD809" s="852"/>
      <c r="AE809" s="819"/>
      <c r="AF809" s="851"/>
      <c r="AG809" s="851"/>
      <c r="AH809" s="1341"/>
      <c r="AI809" s="856"/>
      <c r="AJ809" s="851"/>
      <c r="AL809" s="851"/>
      <c r="AM809" s="851"/>
    </row>
    <row r="810" spans="1:52" s="725" customFormat="1" ht="22.5" x14ac:dyDescent="0.25">
      <c r="A810" s="948" t="s">
        <v>8263</v>
      </c>
      <c r="B810" s="855"/>
      <c r="C810" s="855" t="s">
        <v>8257</v>
      </c>
      <c r="D810" s="811" t="s">
        <v>9171</v>
      </c>
      <c r="E810" s="847" t="s">
        <v>9220</v>
      </c>
      <c r="F810" s="813">
        <f t="shared" si="97"/>
        <v>45979</v>
      </c>
      <c r="G810" s="814" t="str">
        <f t="shared" si="90"/>
        <v>A</v>
      </c>
      <c r="H810" s="941" t="str">
        <f t="shared" si="91"/>
        <v>MR_DER-1373_25</v>
      </c>
      <c r="I810" s="816" t="str">
        <f t="shared" si="92"/>
        <v>ND</v>
      </c>
      <c r="J810" s="816" t="str">
        <f t="shared" si="93"/>
        <v>ND</v>
      </c>
      <c r="K810" s="848" t="s">
        <v>3730</v>
      </c>
      <c r="L810" s="849">
        <v>45777</v>
      </c>
      <c r="M810" s="854" t="s">
        <v>9174</v>
      </c>
      <c r="N810" s="855" t="s">
        <v>5539</v>
      </c>
      <c r="O810" s="849">
        <v>45790</v>
      </c>
      <c r="P810" s="859"/>
      <c r="Q810" s="865" t="s">
        <v>3748</v>
      </c>
      <c r="R810" s="849">
        <v>45796</v>
      </c>
      <c r="S810" s="218" t="s">
        <v>9287</v>
      </c>
      <c r="T810" s="855"/>
      <c r="U810" s="855"/>
      <c r="V810" s="853"/>
      <c r="W810" s="856" t="s">
        <v>3748</v>
      </c>
      <c r="X810" s="852">
        <v>45979</v>
      </c>
      <c r="Y810" s="218" t="s">
        <v>11344</v>
      </c>
      <c r="Z810" s="820"/>
      <c r="AA810" s="821"/>
      <c r="AB810" s="859"/>
      <c r="AC810" s="856"/>
      <c r="AD810" s="852"/>
      <c r="AE810" s="819"/>
      <c r="AF810" s="851"/>
      <c r="AG810" s="851"/>
      <c r="AH810" s="1341"/>
      <c r="AI810" s="856"/>
      <c r="AJ810" s="851"/>
      <c r="AL810" s="851"/>
      <c r="AM810" s="851"/>
    </row>
    <row r="811" spans="1:52" s="725" customFormat="1" ht="22.5" x14ac:dyDescent="0.25">
      <c r="A811" s="948" t="s">
        <v>8263</v>
      </c>
      <c r="B811" s="855"/>
      <c r="C811" s="855" t="s">
        <v>8257</v>
      </c>
      <c r="D811" s="811" t="s">
        <v>9172</v>
      </c>
      <c r="E811" s="847" t="s">
        <v>9221</v>
      </c>
      <c r="F811" s="813">
        <f t="shared" si="97"/>
        <v>45979</v>
      </c>
      <c r="G811" s="814" t="str">
        <f t="shared" si="90"/>
        <v>A</v>
      </c>
      <c r="H811" s="941" t="str">
        <f t="shared" si="91"/>
        <v>MR_DER-1373_25</v>
      </c>
      <c r="I811" s="816" t="str">
        <f t="shared" si="92"/>
        <v>ND</v>
      </c>
      <c r="J811" s="816" t="str">
        <f t="shared" si="93"/>
        <v>ND</v>
      </c>
      <c r="K811" s="848" t="s">
        <v>3730</v>
      </c>
      <c r="L811" s="849">
        <v>45777</v>
      </c>
      <c r="M811" s="854" t="s">
        <v>9174</v>
      </c>
      <c r="N811" s="855" t="s">
        <v>5539</v>
      </c>
      <c r="O811" s="849">
        <v>45790</v>
      </c>
      <c r="P811" s="859"/>
      <c r="Q811" s="865" t="s">
        <v>3748</v>
      </c>
      <c r="R811" s="849">
        <v>45796</v>
      </c>
      <c r="S811" s="218" t="s">
        <v>9287</v>
      </c>
      <c r="T811" s="855"/>
      <c r="U811" s="855"/>
      <c r="V811" s="853"/>
      <c r="W811" s="856" t="s">
        <v>3748</v>
      </c>
      <c r="X811" s="852">
        <v>45979</v>
      </c>
      <c r="Y811" s="218" t="s">
        <v>11344</v>
      </c>
      <c r="Z811" s="820"/>
      <c r="AA811" s="821"/>
      <c r="AB811" s="859"/>
      <c r="AC811" s="856"/>
      <c r="AD811" s="852"/>
      <c r="AE811" s="819"/>
      <c r="AF811" s="851"/>
      <c r="AG811" s="851"/>
      <c r="AH811" s="1341"/>
      <c r="AI811" s="856"/>
      <c r="AJ811" s="851"/>
      <c r="AL811" s="851"/>
      <c r="AM811" s="851"/>
    </row>
    <row r="812" spans="1:52" s="725" customFormat="1" x14ac:dyDescent="0.25">
      <c r="A812" s="1249"/>
      <c r="B812" s="1252"/>
      <c r="C812" s="1252"/>
      <c r="D812" s="1246"/>
      <c r="E812" s="1252" t="s">
        <v>11076</v>
      </c>
      <c r="F812" s="1252"/>
      <c r="G812" s="1274"/>
      <c r="H812" s="1279"/>
      <c r="I812" s="1285"/>
      <c r="J812" s="1291"/>
      <c r="K812" s="1293"/>
      <c r="L812" s="1304"/>
      <c r="M812" s="1164"/>
      <c r="N812" s="1314"/>
      <c r="O812" s="1314"/>
      <c r="P812" s="1321"/>
      <c r="Q812" s="1293"/>
      <c r="R812" s="1304"/>
      <c r="S812" s="1164"/>
      <c r="T812" s="800"/>
      <c r="U812" s="800"/>
      <c r="V812" s="809"/>
      <c r="W812" s="1300"/>
      <c r="X812" s="800"/>
      <c r="Y812" s="809"/>
      <c r="Z812" s="800"/>
      <c r="AA812" s="800"/>
      <c r="AB812" s="1330"/>
      <c r="AC812" s="1300"/>
      <c r="AD812" s="800"/>
      <c r="AE812" s="809"/>
      <c r="AF812" s="800"/>
      <c r="AG812" s="800"/>
      <c r="AH812" s="1330"/>
      <c r="AI812" s="1300"/>
      <c r="AJ812" s="800"/>
      <c r="AK812" s="809"/>
      <c r="AL812" s="800"/>
      <c r="AM812" s="800"/>
      <c r="AN812" s="809"/>
      <c r="AO812" s="809"/>
      <c r="AP812" s="809"/>
      <c r="AQ812" s="809"/>
      <c r="AR812" s="809"/>
      <c r="AS812" s="809"/>
      <c r="AT812" s="809"/>
      <c r="AU812" s="809"/>
      <c r="AV812" s="809"/>
      <c r="AW812" s="809"/>
      <c r="AX812" s="809"/>
      <c r="AY812" s="809"/>
      <c r="AZ812" s="809"/>
    </row>
    <row r="813" spans="1:52" s="725" customFormat="1" x14ac:dyDescent="0.25">
      <c r="A813" s="820"/>
      <c r="B813" s="820"/>
      <c r="C813" s="820"/>
      <c r="D813" s="820" t="s">
        <v>54</v>
      </c>
      <c r="E813" s="812" t="s">
        <v>3023</v>
      </c>
      <c r="F813" s="813" t="str">
        <f>IF(L813&lt;&gt;0,MAX(L813,R813,X813,AD813),"NE")</f>
        <v>NE</v>
      </c>
      <c r="G813" s="814" t="e">
        <f t="shared" ref="G813:G845" si="98">IF($F813="","",INDEX($K813:$FI813,1,MATCH($F813,$K813:$FI813,)-1))</f>
        <v>#N/A</v>
      </c>
      <c r="H813" s="941" t="e">
        <f t="shared" ref="H813:H845" si="99">IF($F813="","",INDEX($K813:$FL813,1,MATCH($F813,$K813:$FL813,)+1))</f>
        <v>#N/A</v>
      </c>
      <c r="I813" s="816" t="str">
        <f t="shared" ref="I813:I845" si="100">IF(F813="NE",F813,IF(INDEX(K813:CP813,,MATCH(F813,K813:CP813,0)+3)&lt;&gt;0,INDEX(K813:CP813,,MATCH(F813,K813:CP813,0)+3),"ND"))</f>
        <v>NE</v>
      </c>
      <c r="J813" s="816" t="e">
        <f t="shared" ref="J813:J845" si="101">IF(G813="NE",G813,IF(INDEX(K813:CQ813,,MATCH(G813,K813:CQ813,0)+3)&lt;&gt;0,INDEX(K813:CQ813,,MATCH(G813,K813:CQ813,0)+3),"ND"))</f>
        <v>#N/A</v>
      </c>
      <c r="K813" s="817"/>
      <c r="L813" s="844"/>
      <c r="M813" s="1042"/>
      <c r="N813" s="844"/>
      <c r="O813" s="844"/>
      <c r="P813" s="822"/>
      <c r="Q813" s="817"/>
      <c r="R813" s="844"/>
      <c r="S813" s="1042"/>
      <c r="T813" s="820"/>
      <c r="U813" s="820"/>
      <c r="V813" s="731"/>
      <c r="W813" s="823"/>
      <c r="X813" s="820"/>
      <c r="Y813" s="731"/>
      <c r="Z813" s="820"/>
      <c r="AA813" s="820"/>
      <c r="AB813" s="822"/>
      <c r="AC813" s="823"/>
      <c r="AD813" s="820"/>
      <c r="AE813" s="731"/>
      <c r="AF813" s="820"/>
      <c r="AG813" s="820"/>
      <c r="AH813" s="822"/>
      <c r="AI813" s="823"/>
      <c r="AJ813" s="820"/>
      <c r="AK813" s="731"/>
      <c r="AL813" s="820"/>
      <c r="AM813" s="820"/>
      <c r="AN813" s="731"/>
      <c r="AO813" s="731"/>
      <c r="AP813" s="731"/>
      <c r="AQ813" s="731"/>
      <c r="AR813" s="731"/>
      <c r="AS813" s="731"/>
      <c r="AT813" s="731"/>
      <c r="AU813" s="731"/>
      <c r="AV813" s="731"/>
      <c r="AW813" s="731"/>
      <c r="AX813" s="731"/>
      <c r="AY813" s="731"/>
      <c r="AZ813" s="731"/>
    </row>
    <row r="814" spans="1:52" s="725" customFormat="1" x14ac:dyDescent="0.25">
      <c r="A814" s="820"/>
      <c r="B814" s="820"/>
      <c r="C814" s="820"/>
      <c r="D814" s="820" t="s">
        <v>55</v>
      </c>
      <c r="E814" s="812" t="s">
        <v>3024</v>
      </c>
      <c r="F814" s="813" t="str">
        <f>IF(L814&lt;&gt;0,MAX(L814,R814,X814,AD814),"NE")</f>
        <v>NE</v>
      </c>
      <c r="G814" s="814" t="e">
        <f t="shared" si="98"/>
        <v>#N/A</v>
      </c>
      <c r="H814" s="941" t="e">
        <f t="shared" si="99"/>
        <v>#N/A</v>
      </c>
      <c r="I814" s="816" t="str">
        <f t="shared" si="100"/>
        <v>NE</v>
      </c>
      <c r="J814" s="816" t="e">
        <f t="shared" si="101"/>
        <v>#N/A</v>
      </c>
      <c r="K814" s="817"/>
      <c r="L814" s="844"/>
      <c r="M814" s="1042"/>
      <c r="N814" s="844"/>
      <c r="O814" s="844"/>
      <c r="P814" s="822"/>
      <c r="Q814" s="817"/>
      <c r="R814" s="844"/>
      <c r="S814" s="1042"/>
      <c r="T814" s="820"/>
      <c r="U814" s="820"/>
      <c r="V814" s="731"/>
      <c r="W814" s="823"/>
      <c r="X814" s="820"/>
      <c r="Y814" s="731"/>
      <c r="Z814" s="820"/>
      <c r="AA814" s="820"/>
      <c r="AB814" s="822"/>
      <c r="AC814" s="823"/>
      <c r="AD814" s="820"/>
      <c r="AE814" s="731"/>
      <c r="AF814" s="820"/>
      <c r="AG814" s="820"/>
      <c r="AH814" s="822"/>
      <c r="AI814" s="823"/>
      <c r="AJ814" s="820"/>
      <c r="AK814" s="731"/>
      <c r="AL814" s="820"/>
      <c r="AM814" s="820"/>
      <c r="AN814" s="731"/>
      <c r="AO814" s="731"/>
      <c r="AP814" s="731"/>
      <c r="AQ814" s="731"/>
      <c r="AR814" s="731"/>
      <c r="AS814" s="731"/>
      <c r="AT814" s="731"/>
      <c r="AU814" s="731"/>
      <c r="AV814" s="731"/>
      <c r="AW814" s="731"/>
      <c r="AX814" s="731"/>
      <c r="AY814" s="731"/>
      <c r="AZ814" s="731"/>
    </row>
    <row r="815" spans="1:52" s="725" customFormat="1" ht="15" x14ac:dyDescent="0.25">
      <c r="A815" s="1242" t="s">
        <v>8342</v>
      </c>
      <c r="B815" s="983">
        <f>IF(LEFT(E815,2)="DE",0,1)</f>
        <v>1</v>
      </c>
      <c r="C815" s="983">
        <f>IF(LEFT(E815,2)="DE",1,0)</f>
        <v>0</v>
      </c>
      <c r="D815" s="828" t="s">
        <v>10433</v>
      </c>
      <c r="E815" s="872" t="s">
        <v>10430</v>
      </c>
      <c r="F815" s="832">
        <f>IF(L815&lt;&gt;0,MAX(L815,R815,X815,AD815,AJ815),"NE")</f>
        <v>46008</v>
      </c>
      <c r="G815" s="833" t="str">
        <f t="shared" si="98"/>
        <v>A2</v>
      </c>
      <c r="H815" s="951" t="str">
        <f t="shared" si="99"/>
        <v>MR_DER-1465_25</v>
      </c>
      <c r="I815" s="834" t="str">
        <f t="shared" si="100"/>
        <v>ND</v>
      </c>
      <c r="J815" s="834" t="str">
        <f t="shared" si="101"/>
        <v>ND</v>
      </c>
      <c r="K815" s="873" t="s">
        <v>3730</v>
      </c>
      <c r="L815" s="874">
        <v>45926</v>
      </c>
      <c r="M815" s="23" t="s">
        <v>10432</v>
      </c>
      <c r="N815" s="880" t="s">
        <v>5536</v>
      </c>
      <c r="O815" s="874">
        <v>45961</v>
      </c>
      <c r="P815" s="1325"/>
      <c r="Q815" s="873" t="s">
        <v>3765</v>
      </c>
      <c r="R815" s="874">
        <v>46008</v>
      </c>
      <c r="S815" s="23" t="s">
        <v>11608</v>
      </c>
      <c r="T815" s="880"/>
      <c r="U815" s="874"/>
      <c r="V815" s="878"/>
      <c r="W815" s="887"/>
      <c r="X815" s="885"/>
      <c r="Y815" s="878"/>
      <c r="Z815" s="884"/>
      <c r="AA815" s="885"/>
      <c r="AB815" s="1348"/>
      <c r="AC815" s="887"/>
      <c r="AD815" s="885"/>
      <c r="AE815" s="878"/>
      <c r="AF815" s="884"/>
      <c r="AG815" s="884"/>
      <c r="AH815" s="886"/>
      <c r="AI815" s="887"/>
      <c r="AJ815" s="884"/>
      <c r="AK815" s="764"/>
      <c r="AL815" s="884"/>
      <c r="AM815" s="884"/>
      <c r="AN815" s="764"/>
      <c r="AO815" s="764"/>
      <c r="AP815" s="764"/>
      <c r="AQ815" s="764"/>
      <c r="AR815" s="764"/>
      <c r="AS815" s="764"/>
      <c r="AT815" s="764"/>
      <c r="AU815" s="764"/>
      <c r="AV815" s="764"/>
      <c r="AW815" s="764"/>
      <c r="AX815" s="764"/>
      <c r="AY815" s="764"/>
      <c r="AZ815" s="764"/>
    </row>
    <row r="816" spans="1:52" s="725" customFormat="1" ht="15" x14ac:dyDescent="0.25">
      <c r="A816" s="1242" t="s">
        <v>8342</v>
      </c>
      <c r="B816" s="983">
        <f>IF(LEFT(E816,2)="DE",0,1)</f>
        <v>1</v>
      </c>
      <c r="C816" s="983">
        <f>IF(LEFT(E816,2)="DE",1,0)</f>
        <v>0</v>
      </c>
      <c r="D816" s="828" t="s">
        <v>10434</v>
      </c>
      <c r="E816" s="872" t="s">
        <v>10431</v>
      </c>
      <c r="F816" s="832">
        <f>IF(L816&lt;&gt;0,MAX(L816,R816,X816,AD816,AJ816),"NE")</f>
        <v>46008</v>
      </c>
      <c r="G816" s="833" t="str">
        <f t="shared" si="98"/>
        <v>A2</v>
      </c>
      <c r="H816" s="951" t="str">
        <f t="shared" si="99"/>
        <v>MR_DER-1465_25</v>
      </c>
      <c r="I816" s="834" t="str">
        <f t="shared" si="100"/>
        <v>ND</v>
      </c>
      <c r="J816" s="834" t="str">
        <f t="shared" si="101"/>
        <v>ND</v>
      </c>
      <c r="K816" s="873" t="s">
        <v>3730</v>
      </c>
      <c r="L816" s="874">
        <v>45926</v>
      </c>
      <c r="M816" s="23" t="s">
        <v>10432</v>
      </c>
      <c r="N816" s="880" t="s">
        <v>5536</v>
      </c>
      <c r="O816" s="874">
        <v>45961</v>
      </c>
      <c r="P816" s="1325"/>
      <c r="Q816" s="873" t="s">
        <v>3765</v>
      </c>
      <c r="R816" s="874">
        <v>46008</v>
      </c>
      <c r="S816" s="23" t="s">
        <v>11608</v>
      </c>
      <c r="T816" s="880"/>
      <c r="U816" s="874"/>
      <c r="V816" s="878"/>
      <c r="W816" s="887"/>
      <c r="X816" s="885"/>
      <c r="Y816" s="878"/>
      <c r="Z816" s="884"/>
      <c r="AA816" s="885"/>
      <c r="AB816" s="1348"/>
      <c r="AC816" s="887"/>
      <c r="AD816" s="885"/>
      <c r="AE816" s="878"/>
      <c r="AF816" s="884"/>
      <c r="AG816" s="884"/>
      <c r="AH816" s="886"/>
      <c r="AI816" s="887"/>
      <c r="AJ816" s="884"/>
      <c r="AK816" s="764"/>
      <c r="AL816" s="884"/>
      <c r="AM816" s="884"/>
      <c r="AN816" s="764"/>
      <c r="AO816" s="764"/>
      <c r="AP816" s="764"/>
      <c r="AQ816" s="764"/>
      <c r="AR816" s="764"/>
      <c r="AS816" s="764"/>
      <c r="AT816" s="764"/>
      <c r="AU816" s="764"/>
      <c r="AV816" s="764"/>
      <c r="AW816" s="764"/>
      <c r="AX816" s="764"/>
      <c r="AY816" s="764"/>
      <c r="AZ816" s="764"/>
    </row>
    <row r="817" spans="1:52" s="725" customFormat="1" ht="15" x14ac:dyDescent="0.25">
      <c r="A817" s="1244" t="s">
        <v>8263</v>
      </c>
      <c r="B817" s="855"/>
      <c r="C817" s="855"/>
      <c r="D817" s="851" t="s">
        <v>10742</v>
      </c>
      <c r="E817" s="847" t="s">
        <v>10736</v>
      </c>
      <c r="F817" s="813">
        <f>IF(L817&lt;&gt;0,MAX(L817,R817,X817,AD817,AJ817),"NE")</f>
        <v>46038</v>
      </c>
      <c r="G817" s="814" t="str">
        <f t="shared" si="98"/>
        <v>A</v>
      </c>
      <c r="H817" s="941" t="str">
        <f t="shared" si="99"/>
        <v>MR_DER-1516_26</v>
      </c>
      <c r="I817" s="816" t="str">
        <f t="shared" si="100"/>
        <v>ND</v>
      </c>
      <c r="J817" s="816" t="str">
        <f t="shared" si="101"/>
        <v>ND</v>
      </c>
      <c r="K817" s="848" t="s">
        <v>3730</v>
      </c>
      <c r="L817" s="849">
        <v>45936</v>
      </c>
      <c r="M817" s="218" t="s">
        <v>10746</v>
      </c>
      <c r="N817" s="855" t="s">
        <v>10360</v>
      </c>
      <c r="O817" s="849">
        <v>45966</v>
      </c>
      <c r="P817" s="1327"/>
      <c r="Q817" s="848" t="s">
        <v>3748</v>
      </c>
      <c r="R817" s="849">
        <v>46001</v>
      </c>
      <c r="S817" s="218" t="s">
        <v>11544</v>
      </c>
      <c r="T817" s="851"/>
      <c r="U817" s="851"/>
      <c r="W817" s="856" t="s">
        <v>3748</v>
      </c>
      <c r="X817" s="852">
        <v>46038</v>
      </c>
      <c r="Y817" s="218" t="s">
        <v>11985</v>
      </c>
      <c r="Z817" s="851"/>
      <c r="AA817" s="851"/>
      <c r="AB817" s="859"/>
      <c r="AC817" s="856"/>
      <c r="AD817" s="851"/>
      <c r="AF817" s="851"/>
      <c r="AG817" s="851"/>
      <c r="AH817" s="859"/>
      <c r="AI817" s="856"/>
      <c r="AJ817" s="851"/>
      <c r="AL817" s="851"/>
      <c r="AM817" s="851"/>
    </row>
    <row r="818" spans="1:52" s="725" customFormat="1" ht="15" x14ac:dyDescent="0.25">
      <c r="A818" s="1244" t="s">
        <v>8263</v>
      </c>
      <c r="B818" s="855"/>
      <c r="C818" s="855"/>
      <c r="D818" s="851" t="s">
        <v>10742</v>
      </c>
      <c r="E818" s="847" t="s">
        <v>10737</v>
      </c>
      <c r="F818" s="813">
        <f>IF(L818&lt;&gt;0,MAX(L818,R818,X818,AD818,AJ818),"NE")</f>
        <v>46038</v>
      </c>
      <c r="G818" s="814" t="str">
        <f t="shared" si="98"/>
        <v>A</v>
      </c>
      <c r="H818" s="941" t="str">
        <f t="shared" si="99"/>
        <v>MR_DER-1516_26</v>
      </c>
      <c r="I818" s="816" t="str">
        <f t="shared" si="100"/>
        <v>ND</v>
      </c>
      <c r="J818" s="816" t="str">
        <f t="shared" si="101"/>
        <v>ND</v>
      </c>
      <c r="K818" s="848" t="s">
        <v>3730</v>
      </c>
      <c r="L818" s="849">
        <v>45936</v>
      </c>
      <c r="M818" s="218" t="s">
        <v>10746</v>
      </c>
      <c r="N818" s="855" t="s">
        <v>10360</v>
      </c>
      <c r="O818" s="849">
        <v>45966</v>
      </c>
      <c r="P818" s="1327"/>
      <c r="Q818" s="848" t="s">
        <v>3748</v>
      </c>
      <c r="R818" s="849">
        <v>46001</v>
      </c>
      <c r="S818" s="218" t="s">
        <v>11544</v>
      </c>
      <c r="T818" s="851"/>
      <c r="U818" s="851"/>
      <c r="W818" s="856" t="s">
        <v>3748</v>
      </c>
      <c r="X818" s="852">
        <v>46038</v>
      </c>
      <c r="Y818" s="218" t="s">
        <v>11985</v>
      </c>
      <c r="Z818" s="851"/>
      <c r="AA818" s="851"/>
      <c r="AB818" s="859"/>
      <c r="AC818" s="856"/>
      <c r="AD818" s="851"/>
      <c r="AF818" s="851"/>
      <c r="AG818" s="851"/>
      <c r="AH818" s="859"/>
      <c r="AI818" s="856"/>
      <c r="AJ818" s="851"/>
      <c r="AL818" s="851"/>
      <c r="AM818" s="851"/>
    </row>
    <row r="819" spans="1:52" s="725" customFormat="1" ht="15" x14ac:dyDescent="0.25">
      <c r="A819" s="1244" t="s">
        <v>8263</v>
      </c>
      <c r="B819" s="855"/>
      <c r="C819" s="855"/>
      <c r="D819" s="851" t="s">
        <v>10742</v>
      </c>
      <c r="E819" s="847" t="s">
        <v>10738</v>
      </c>
      <c r="F819" s="813">
        <f>IF(L819&lt;&gt;0,MAX(L819,R819,X819,AD819,AJ819),"NE")</f>
        <v>46038</v>
      </c>
      <c r="G819" s="814" t="str">
        <f t="shared" si="98"/>
        <v>A</v>
      </c>
      <c r="H819" s="941" t="str">
        <f t="shared" si="99"/>
        <v>MR_DER-1516_26</v>
      </c>
      <c r="I819" s="816" t="str">
        <f t="shared" si="100"/>
        <v>ND</v>
      </c>
      <c r="J819" s="816" t="str">
        <f t="shared" si="101"/>
        <v>ND</v>
      </c>
      <c r="K819" s="848" t="s">
        <v>3730</v>
      </c>
      <c r="L819" s="849">
        <v>45936</v>
      </c>
      <c r="M819" s="218" t="s">
        <v>10746</v>
      </c>
      <c r="N819" s="855" t="s">
        <v>10360</v>
      </c>
      <c r="O819" s="849">
        <v>45966</v>
      </c>
      <c r="P819" s="1327"/>
      <c r="Q819" s="848" t="s">
        <v>3748</v>
      </c>
      <c r="R819" s="849">
        <v>46001</v>
      </c>
      <c r="S819" s="218" t="s">
        <v>11544</v>
      </c>
      <c r="T819" s="851"/>
      <c r="U819" s="851"/>
      <c r="W819" s="856" t="s">
        <v>3748</v>
      </c>
      <c r="X819" s="852">
        <v>46038</v>
      </c>
      <c r="Y819" s="218" t="s">
        <v>11985</v>
      </c>
      <c r="Z819" s="851"/>
      <c r="AA819" s="851"/>
      <c r="AB819" s="859"/>
      <c r="AC819" s="856"/>
      <c r="AD819" s="851"/>
      <c r="AF819" s="851"/>
      <c r="AG819" s="851"/>
      <c r="AH819" s="859"/>
      <c r="AI819" s="856"/>
      <c r="AJ819" s="851"/>
      <c r="AL819" s="851"/>
      <c r="AM819" s="851"/>
    </row>
    <row r="820" spans="1:52" s="725" customFormat="1" ht="15" x14ac:dyDescent="0.25">
      <c r="A820" s="984" t="s">
        <v>8342</v>
      </c>
      <c r="B820" s="983"/>
      <c r="C820" s="983"/>
      <c r="D820" s="838" t="s">
        <v>27</v>
      </c>
      <c r="E820" s="831" t="s">
        <v>2917</v>
      </c>
      <c r="F820" s="832">
        <f t="shared" ref="F820:F825" si="102">IF(L820&lt;&gt;0,MAX(L820,R820,X820,AD820),"NE")</f>
        <v>45947</v>
      </c>
      <c r="G820" s="833" t="str">
        <f t="shared" si="98"/>
        <v>A1</v>
      </c>
      <c r="H820" s="951" t="str">
        <f t="shared" si="99"/>
        <v>MR_DER-1294_25</v>
      </c>
      <c r="I820" s="834" t="str">
        <f t="shared" si="100"/>
        <v>ND</v>
      </c>
      <c r="J820" s="834" t="str">
        <f t="shared" si="101"/>
        <v>ND</v>
      </c>
      <c r="K820" s="1294" t="s">
        <v>3730</v>
      </c>
      <c r="L820" s="836">
        <v>45947</v>
      </c>
      <c r="M820" s="23" t="s">
        <v>10850</v>
      </c>
      <c r="N820" s="838"/>
      <c r="O820" s="831"/>
      <c r="P820" s="1322"/>
      <c r="Q820" s="1331"/>
      <c r="R820" s="1334"/>
      <c r="S820" s="1286"/>
      <c r="T820" s="1339"/>
      <c r="U820" s="984"/>
      <c r="V820" s="842"/>
      <c r="W820" s="841"/>
      <c r="X820" s="838"/>
      <c r="Y820" s="842"/>
      <c r="Z820" s="838"/>
      <c r="AA820" s="838"/>
      <c r="AB820" s="840"/>
      <c r="AC820" s="841"/>
      <c r="AD820" s="838"/>
      <c r="AE820" s="842"/>
      <c r="AF820" s="838"/>
      <c r="AG820" s="838"/>
      <c r="AH820" s="840"/>
      <c r="AI820" s="841"/>
      <c r="AJ820" s="838"/>
      <c r="AK820" s="838"/>
      <c r="AL820" s="838"/>
      <c r="AM820" s="838"/>
      <c r="AN820" s="842"/>
      <c r="AO820" s="842"/>
      <c r="AP820" s="842"/>
      <c r="AQ820" s="842"/>
      <c r="AR820" s="842"/>
      <c r="AS820" s="842"/>
      <c r="AT820" s="842"/>
      <c r="AU820" s="842"/>
      <c r="AV820" s="842"/>
      <c r="AW820" s="842"/>
      <c r="AX820" s="842"/>
      <c r="AY820" s="842"/>
      <c r="AZ820" s="842"/>
    </row>
    <row r="821" spans="1:52" s="725" customFormat="1" ht="15" x14ac:dyDescent="0.25">
      <c r="A821" s="948" t="s">
        <v>8263</v>
      </c>
      <c r="B821" s="855"/>
      <c r="C821" s="855"/>
      <c r="D821" s="851" t="s">
        <v>11187</v>
      </c>
      <c r="E821" s="847" t="s">
        <v>11474</v>
      </c>
      <c r="F821" s="813">
        <f t="shared" si="102"/>
        <v>45996</v>
      </c>
      <c r="G821" s="814" t="str">
        <f t="shared" si="98"/>
        <v>A</v>
      </c>
      <c r="H821" s="941" t="str">
        <f t="shared" si="99"/>
        <v>MR_DER-1433_25</v>
      </c>
      <c r="I821" s="816" t="str">
        <f t="shared" si="100"/>
        <v>ND</v>
      </c>
      <c r="J821" s="816" t="str">
        <f t="shared" si="101"/>
        <v>ND</v>
      </c>
      <c r="K821" s="1295" t="s">
        <v>3730</v>
      </c>
      <c r="L821" s="849">
        <v>45989</v>
      </c>
      <c r="M821" s="218" t="s">
        <v>11475</v>
      </c>
      <c r="N821" s="855" t="s">
        <v>9402</v>
      </c>
      <c r="O821" s="849">
        <v>45994</v>
      </c>
      <c r="P821" s="859"/>
      <c r="Q821" s="856" t="s">
        <v>3748</v>
      </c>
      <c r="R821" s="852">
        <v>45996</v>
      </c>
      <c r="S821" s="218" t="s">
        <v>11517</v>
      </c>
      <c r="T821" s="855"/>
      <c r="U821" s="849"/>
      <c r="V821" s="1223"/>
      <c r="W821" s="856"/>
      <c r="X821" s="851"/>
      <c r="Z821" s="851"/>
      <c r="AA821" s="851"/>
      <c r="AB821" s="859"/>
      <c r="AC821" s="856"/>
      <c r="AD821" s="851"/>
      <c r="AF821" s="851"/>
      <c r="AG821" s="851"/>
      <c r="AH821" s="859"/>
      <c r="AI821" s="856"/>
      <c r="AJ821" s="851"/>
      <c r="AK821" s="851"/>
      <c r="AL821" s="851"/>
      <c r="AM821" s="851"/>
    </row>
    <row r="822" spans="1:52" s="725" customFormat="1" ht="15" x14ac:dyDescent="0.25">
      <c r="A822" s="984" t="s">
        <v>12364</v>
      </c>
      <c r="B822" s="983">
        <v>1</v>
      </c>
      <c r="C822" s="983"/>
      <c r="D822" s="838" t="s">
        <v>10519</v>
      </c>
      <c r="E822" s="831" t="s">
        <v>10520</v>
      </c>
      <c r="F822" s="832">
        <f t="shared" si="102"/>
        <v>46001</v>
      </c>
      <c r="G822" s="833" t="str">
        <f t="shared" si="98"/>
        <v>A3</v>
      </c>
      <c r="H822" s="951" t="str">
        <f t="shared" si="99"/>
        <v>MR_DER-1436_25</v>
      </c>
      <c r="I822" s="834">
        <f t="shared" si="100"/>
        <v>46104</v>
      </c>
      <c r="J822" s="834" t="str">
        <f t="shared" si="101"/>
        <v>APROVADO COM RESSALVAS</v>
      </c>
      <c r="K822" s="841" t="s">
        <v>3730</v>
      </c>
      <c r="L822" s="839">
        <v>45930</v>
      </c>
      <c r="M822" s="69" t="s">
        <v>10538</v>
      </c>
      <c r="N822" s="838" t="s">
        <v>5536</v>
      </c>
      <c r="O822" s="839">
        <v>45931</v>
      </c>
      <c r="P822" s="840"/>
      <c r="Q822" s="841" t="s">
        <v>3765</v>
      </c>
      <c r="R822" s="839">
        <v>45938</v>
      </c>
      <c r="S822" s="23" t="s">
        <v>10752</v>
      </c>
      <c r="T822" s="838" t="s">
        <v>5536</v>
      </c>
      <c r="U822" s="839">
        <v>45989</v>
      </c>
      <c r="V822" s="842"/>
      <c r="W822" s="841" t="s">
        <v>5701</v>
      </c>
      <c r="X822" s="839">
        <v>46001</v>
      </c>
      <c r="Y822" s="23" t="s">
        <v>11543</v>
      </c>
      <c r="Z822" s="842" t="s">
        <v>5537</v>
      </c>
      <c r="AA822" s="1119">
        <v>46104</v>
      </c>
      <c r="AB822" s="840"/>
      <c r="AC822" s="841"/>
      <c r="AD822" s="838"/>
      <c r="AE822" s="842"/>
      <c r="AF822" s="838"/>
      <c r="AG822" s="838"/>
      <c r="AH822" s="840"/>
      <c r="AI822" s="841"/>
      <c r="AJ822" s="838"/>
      <c r="AK822" s="838"/>
      <c r="AL822" s="838"/>
      <c r="AM822" s="838"/>
      <c r="AN822" s="842"/>
      <c r="AO822" s="842"/>
      <c r="AP822" s="842"/>
      <c r="AQ822" s="842"/>
      <c r="AR822" s="842"/>
      <c r="AS822" s="842"/>
      <c r="AT822" s="842"/>
      <c r="AU822" s="842"/>
      <c r="AV822" s="842"/>
      <c r="AW822" s="842"/>
      <c r="AX822" s="842"/>
      <c r="AY822" s="842"/>
      <c r="AZ822" s="842"/>
    </row>
    <row r="823" spans="1:52" s="725" customFormat="1" ht="15" x14ac:dyDescent="0.25">
      <c r="A823" s="984" t="s">
        <v>8342</v>
      </c>
      <c r="B823" s="983"/>
      <c r="C823" s="983"/>
      <c r="D823" s="838" t="s">
        <v>31</v>
      </c>
      <c r="E823" s="831" t="s">
        <v>2951</v>
      </c>
      <c r="F823" s="832">
        <f t="shared" si="102"/>
        <v>46099</v>
      </c>
      <c r="G823" s="833" t="str">
        <f t="shared" si="98"/>
        <v>A4</v>
      </c>
      <c r="H823" s="951" t="str">
        <f t="shared" si="99"/>
        <v>MR_DER-1649_26</v>
      </c>
      <c r="I823" s="834">
        <f t="shared" si="100"/>
        <v>45748</v>
      </c>
      <c r="J823" s="834" t="str">
        <f t="shared" si="101"/>
        <v>NÃO APROVADO</v>
      </c>
      <c r="K823" s="841" t="s">
        <v>3730</v>
      </c>
      <c r="L823" s="839">
        <v>45925</v>
      </c>
      <c r="M823" s="69" t="s">
        <v>10422</v>
      </c>
      <c r="N823" s="838" t="s">
        <v>5536</v>
      </c>
      <c r="O823" s="839">
        <v>45938</v>
      </c>
      <c r="P823" s="840"/>
      <c r="Q823" s="841" t="s">
        <v>3765</v>
      </c>
      <c r="R823" s="839">
        <v>45951</v>
      </c>
      <c r="S823" s="23" t="s">
        <v>10864</v>
      </c>
      <c r="T823" s="838" t="s">
        <v>5536</v>
      </c>
      <c r="U823" s="839">
        <v>45999</v>
      </c>
      <c r="V823" s="842"/>
      <c r="W823" s="842" t="s">
        <v>5701</v>
      </c>
      <c r="X823" s="1119">
        <v>46009</v>
      </c>
      <c r="Y823" s="23" t="s">
        <v>11627</v>
      </c>
      <c r="Z823" s="838" t="s">
        <v>5536</v>
      </c>
      <c r="AA823" s="839">
        <v>46057</v>
      </c>
      <c r="AB823" s="840"/>
      <c r="AC823" s="842" t="s">
        <v>7387</v>
      </c>
      <c r="AD823" s="1119">
        <v>46099</v>
      </c>
      <c r="AE823" s="23" t="s">
        <v>12397</v>
      </c>
      <c r="AF823" s="842" t="s">
        <v>5536</v>
      </c>
      <c r="AG823" s="1119">
        <v>45748</v>
      </c>
      <c r="AH823" s="840"/>
      <c r="AI823" s="841"/>
      <c r="AJ823" s="838"/>
      <c r="AK823" s="838"/>
      <c r="AL823" s="838"/>
      <c r="AM823" s="838"/>
      <c r="AN823" s="842"/>
      <c r="AO823" s="842"/>
      <c r="AP823" s="842"/>
      <c r="AQ823" s="842"/>
      <c r="AR823" s="842"/>
      <c r="AS823" s="842"/>
      <c r="AT823" s="842"/>
      <c r="AU823" s="842"/>
      <c r="AV823" s="842"/>
      <c r="AW823" s="842"/>
      <c r="AX823" s="842"/>
      <c r="AY823" s="842"/>
      <c r="AZ823" s="842"/>
    </row>
    <row r="824" spans="1:52" s="725" customFormat="1" ht="15" x14ac:dyDescent="0.25">
      <c r="A824" s="984" t="s">
        <v>8342</v>
      </c>
      <c r="B824" s="983"/>
      <c r="C824" s="983"/>
      <c r="D824" s="838" t="s">
        <v>32</v>
      </c>
      <c r="E824" s="831" t="s">
        <v>2952</v>
      </c>
      <c r="F824" s="832">
        <f t="shared" si="102"/>
        <v>46099</v>
      </c>
      <c r="G824" s="833" t="str">
        <f t="shared" si="98"/>
        <v>A4</v>
      </c>
      <c r="H824" s="951" t="str">
        <f t="shared" si="99"/>
        <v>MR_DER-1649_26</v>
      </c>
      <c r="I824" s="834">
        <f t="shared" si="100"/>
        <v>45748</v>
      </c>
      <c r="J824" s="834" t="str">
        <f t="shared" si="101"/>
        <v>NÃO APROVADO</v>
      </c>
      <c r="K824" s="841" t="s">
        <v>3730</v>
      </c>
      <c r="L824" s="839">
        <v>45925</v>
      </c>
      <c r="M824" s="69" t="s">
        <v>10422</v>
      </c>
      <c r="N824" s="838" t="s">
        <v>5536</v>
      </c>
      <c r="O824" s="839">
        <v>45938</v>
      </c>
      <c r="P824" s="840"/>
      <c r="Q824" s="841" t="s">
        <v>3765</v>
      </c>
      <c r="R824" s="839">
        <v>45951</v>
      </c>
      <c r="S824" s="23" t="s">
        <v>10864</v>
      </c>
      <c r="T824" s="838" t="s">
        <v>5536</v>
      </c>
      <c r="U824" s="839">
        <v>45999</v>
      </c>
      <c r="V824" s="842"/>
      <c r="W824" s="842" t="s">
        <v>5701</v>
      </c>
      <c r="X824" s="1119">
        <v>46009</v>
      </c>
      <c r="Y824" s="23" t="s">
        <v>11627</v>
      </c>
      <c r="Z824" s="838" t="s">
        <v>5536</v>
      </c>
      <c r="AA824" s="839">
        <v>46057</v>
      </c>
      <c r="AB824" s="840"/>
      <c r="AC824" s="842" t="s">
        <v>7387</v>
      </c>
      <c r="AD824" s="1119">
        <v>46099</v>
      </c>
      <c r="AE824" s="23" t="s">
        <v>12397</v>
      </c>
      <c r="AF824" s="842" t="s">
        <v>5536</v>
      </c>
      <c r="AG824" s="1119">
        <v>45748</v>
      </c>
      <c r="AH824" s="840"/>
      <c r="AI824" s="841"/>
      <c r="AJ824" s="838"/>
      <c r="AK824" s="838"/>
      <c r="AL824" s="838"/>
      <c r="AM824" s="838"/>
      <c r="AN824" s="842"/>
      <c r="AO824" s="842"/>
      <c r="AP824" s="842"/>
      <c r="AQ824" s="842"/>
      <c r="AR824" s="842"/>
      <c r="AS824" s="842"/>
      <c r="AT824" s="842"/>
      <c r="AU824" s="842"/>
      <c r="AV824" s="842"/>
      <c r="AW824" s="842"/>
      <c r="AX824" s="842"/>
      <c r="AY824" s="842"/>
      <c r="AZ824" s="842"/>
    </row>
    <row r="825" spans="1:52" s="725" customFormat="1" ht="15" x14ac:dyDescent="0.25">
      <c r="A825" s="984" t="s">
        <v>8342</v>
      </c>
      <c r="B825" s="983"/>
      <c r="C825" s="983"/>
      <c r="D825" s="838" t="s">
        <v>33</v>
      </c>
      <c r="E825" s="831" t="s">
        <v>2953</v>
      </c>
      <c r="F825" s="832">
        <f t="shared" si="102"/>
        <v>46099</v>
      </c>
      <c r="G825" s="833" t="str">
        <f t="shared" si="98"/>
        <v>A2</v>
      </c>
      <c r="H825" s="951" t="str">
        <f t="shared" si="99"/>
        <v>MR_DER-1649_26</v>
      </c>
      <c r="I825" s="834">
        <f t="shared" si="100"/>
        <v>45748</v>
      </c>
      <c r="J825" s="834" t="str">
        <f t="shared" si="101"/>
        <v>NÃO APROVADO</v>
      </c>
      <c r="K825" s="841" t="s">
        <v>3730</v>
      </c>
      <c r="L825" s="839">
        <v>45951</v>
      </c>
      <c r="M825" s="69" t="s">
        <v>10864</v>
      </c>
      <c r="N825" s="838" t="s">
        <v>5536</v>
      </c>
      <c r="O825" s="839">
        <v>45999</v>
      </c>
      <c r="P825" s="840"/>
      <c r="Q825" s="842" t="s">
        <v>3765</v>
      </c>
      <c r="R825" s="1119">
        <v>46099</v>
      </c>
      <c r="S825" s="23" t="s">
        <v>12397</v>
      </c>
      <c r="T825" s="842" t="s">
        <v>5536</v>
      </c>
      <c r="U825" s="1119">
        <v>45748</v>
      </c>
      <c r="V825" s="842"/>
      <c r="W825" s="841"/>
      <c r="X825" s="838"/>
      <c r="Y825" s="842"/>
      <c r="Z825" s="838"/>
      <c r="AA825" s="838"/>
      <c r="AB825" s="840"/>
      <c r="AC825" s="842"/>
      <c r="AD825" s="1119"/>
      <c r="AE825" s="23"/>
      <c r="AF825" s="838"/>
      <c r="AG825" s="838"/>
      <c r="AH825" s="840"/>
      <c r="AI825" s="841"/>
      <c r="AJ825" s="838"/>
      <c r="AK825" s="838"/>
      <c r="AL825" s="838"/>
      <c r="AM825" s="838"/>
      <c r="AN825" s="842"/>
      <c r="AO825" s="842"/>
      <c r="AP825" s="842"/>
      <c r="AQ825" s="842"/>
      <c r="AR825" s="842"/>
      <c r="AS825" s="842"/>
      <c r="AT825" s="842"/>
      <c r="AU825" s="842"/>
      <c r="AV825" s="842"/>
      <c r="AW825" s="842"/>
      <c r="AX825" s="842"/>
      <c r="AY825" s="842"/>
      <c r="AZ825" s="842"/>
    </row>
    <row r="826" spans="1:52" s="725" customFormat="1" ht="15" x14ac:dyDescent="0.25">
      <c r="A826" s="954" t="s">
        <v>9040</v>
      </c>
      <c r="B826" s="880"/>
      <c r="C826" s="880" t="s">
        <v>8603</v>
      </c>
      <c r="D826" s="884" t="s">
        <v>11106</v>
      </c>
      <c r="E826" s="872" t="s">
        <v>11103</v>
      </c>
      <c r="F826" s="832">
        <f>IF(L826&lt;&gt;0,MAX(L826,R826,X826,AD826,AJ826),"NE")</f>
        <v>45958</v>
      </c>
      <c r="G826" s="833" t="str">
        <f t="shared" si="98"/>
        <v>A1</v>
      </c>
      <c r="H826" s="951" t="str">
        <f t="shared" si="99"/>
        <v>MR_DER-1327_25</v>
      </c>
      <c r="I826" s="834">
        <f t="shared" si="100"/>
        <v>45986</v>
      </c>
      <c r="J826" s="834" t="str">
        <f t="shared" si="101"/>
        <v>APROVADO COM RESSALVAS</v>
      </c>
      <c r="K826" s="873" t="s">
        <v>3730</v>
      </c>
      <c r="L826" s="874">
        <v>45958</v>
      </c>
      <c r="M826" s="23" t="s">
        <v>11108</v>
      </c>
      <c r="N826" s="1296" t="s">
        <v>5537</v>
      </c>
      <c r="O826" s="1298">
        <v>45986</v>
      </c>
      <c r="P826" s="1323"/>
      <c r="Q826" s="873"/>
      <c r="R826" s="874"/>
      <c r="S826" s="879"/>
      <c r="T826" s="884"/>
      <c r="U826" s="884"/>
      <c r="V826" s="764"/>
      <c r="W826" s="887"/>
      <c r="X826" s="884"/>
      <c r="Y826" s="764"/>
      <c r="Z826" s="884"/>
      <c r="AA826" s="884"/>
      <c r="AB826" s="886"/>
      <c r="AC826" s="887"/>
      <c r="AD826" s="884"/>
      <c r="AE826" s="764"/>
      <c r="AF826" s="884"/>
      <c r="AG826" s="884"/>
      <c r="AH826" s="886"/>
      <c r="AI826" s="887"/>
      <c r="AJ826" s="884"/>
      <c r="AK826" s="884"/>
      <c r="AL826" s="884"/>
      <c r="AM826" s="884"/>
      <c r="AN826" s="764"/>
      <c r="AO826" s="764"/>
      <c r="AP826" s="764"/>
      <c r="AQ826" s="764"/>
      <c r="AR826" s="764"/>
      <c r="AS826" s="764"/>
      <c r="AT826" s="764"/>
      <c r="AU826" s="764"/>
      <c r="AV826" s="764"/>
      <c r="AW826" s="764"/>
      <c r="AX826" s="764"/>
      <c r="AY826" s="764"/>
      <c r="AZ826" s="764"/>
    </row>
    <row r="827" spans="1:52" s="725" customFormat="1" ht="15" x14ac:dyDescent="0.25">
      <c r="A827" s="954" t="s">
        <v>9040</v>
      </c>
      <c r="B827" s="880"/>
      <c r="C827" s="880" t="s">
        <v>8603</v>
      </c>
      <c r="D827" s="884" t="s">
        <v>11128</v>
      </c>
      <c r="E827" s="872" t="s">
        <v>11127</v>
      </c>
      <c r="F827" s="832">
        <f>IF(L827&lt;&gt;0,MAX(L827,R827,X827,AD827,AJ827),"NE")</f>
        <v>45959</v>
      </c>
      <c r="G827" s="833" t="str">
        <f t="shared" si="98"/>
        <v>A1</v>
      </c>
      <c r="H827" s="951" t="str">
        <f t="shared" si="99"/>
        <v>MR_DER-1334_25</v>
      </c>
      <c r="I827" s="834">
        <f t="shared" si="100"/>
        <v>45986</v>
      </c>
      <c r="J827" s="834" t="str">
        <f t="shared" si="101"/>
        <v>APROVADO COM RESSALVAS</v>
      </c>
      <c r="K827" s="873" t="s">
        <v>3730</v>
      </c>
      <c r="L827" s="874">
        <v>45959</v>
      </c>
      <c r="M827" s="23" t="s">
        <v>11129</v>
      </c>
      <c r="N827" s="1296" t="s">
        <v>5537</v>
      </c>
      <c r="O827" s="1298">
        <v>45986</v>
      </c>
      <c r="P827" s="1323"/>
      <c r="Q827" s="873"/>
      <c r="R827" s="874"/>
      <c r="S827" s="879"/>
      <c r="T827" s="884"/>
      <c r="U827" s="884"/>
      <c r="V827" s="764"/>
      <c r="W827" s="887"/>
      <c r="X827" s="884"/>
      <c r="Y827" s="764"/>
      <c r="Z827" s="884"/>
      <c r="AA827" s="884"/>
      <c r="AB827" s="886"/>
      <c r="AC827" s="887"/>
      <c r="AD827" s="884"/>
      <c r="AE827" s="764"/>
      <c r="AF827" s="884"/>
      <c r="AG827" s="884"/>
      <c r="AH827" s="886"/>
      <c r="AI827" s="887"/>
      <c r="AJ827" s="884"/>
      <c r="AK827" s="884"/>
      <c r="AL827" s="884"/>
      <c r="AM827" s="884"/>
      <c r="AN827" s="764"/>
      <c r="AO827" s="764"/>
      <c r="AP827" s="764"/>
      <c r="AQ827" s="764"/>
      <c r="AR827" s="764"/>
      <c r="AS827" s="764"/>
      <c r="AT827" s="764"/>
      <c r="AU827" s="764"/>
      <c r="AV827" s="764"/>
      <c r="AW827" s="764"/>
      <c r="AX827" s="764"/>
      <c r="AY827" s="764"/>
      <c r="AZ827" s="764"/>
    </row>
    <row r="828" spans="1:52" s="725" customFormat="1" ht="15" x14ac:dyDescent="0.25">
      <c r="A828" s="948" t="s">
        <v>8263</v>
      </c>
      <c r="B828" s="844"/>
      <c r="C828" s="844" t="s">
        <v>8257</v>
      </c>
      <c r="D828" s="820" t="s">
        <v>6016</v>
      </c>
      <c r="E828" s="812" t="s">
        <v>6024</v>
      </c>
      <c r="F828" s="1035">
        <f>IF(L828&lt;&gt;0,MAX(L828,R828,X828,AD828),"NE")</f>
        <v>45979</v>
      </c>
      <c r="G828" s="1036" t="str">
        <f t="shared" si="98"/>
        <v>A</v>
      </c>
      <c r="H828" s="1037" t="str">
        <f t="shared" si="99"/>
        <v>MR_DER-1380_25</v>
      </c>
      <c r="I828" s="1038" t="str">
        <f t="shared" si="100"/>
        <v>ND</v>
      </c>
      <c r="J828" s="1038" t="str">
        <f t="shared" si="101"/>
        <v>ND</v>
      </c>
      <c r="K828" s="817" t="s">
        <v>3730</v>
      </c>
      <c r="L828" s="818">
        <v>44916</v>
      </c>
      <c r="M828" s="1039" t="s">
        <v>6025</v>
      </c>
      <c r="N828" s="844" t="s">
        <v>5537</v>
      </c>
      <c r="O828" s="818">
        <v>44963</v>
      </c>
      <c r="P828" s="822" t="s">
        <v>3777</v>
      </c>
      <c r="Q828" s="817" t="s">
        <v>3748</v>
      </c>
      <c r="R828" s="818">
        <v>44987</v>
      </c>
      <c r="S828" s="1039" t="s">
        <v>6650</v>
      </c>
      <c r="T828" s="844"/>
      <c r="U828" s="844"/>
      <c r="V828" s="1040" t="s">
        <v>3777</v>
      </c>
      <c r="W828" s="823" t="s">
        <v>3748</v>
      </c>
      <c r="X828" s="821">
        <v>45979</v>
      </c>
      <c r="Y828" s="218" t="s">
        <v>11350</v>
      </c>
      <c r="Z828" s="820"/>
      <c r="AA828" s="820"/>
      <c r="AB828" s="822"/>
      <c r="AC828" s="823"/>
      <c r="AD828" s="820"/>
      <c r="AE828" s="731"/>
      <c r="AF828" s="820"/>
      <c r="AG828" s="820"/>
      <c r="AH828" s="822"/>
      <c r="AI828" s="823"/>
      <c r="AJ828" s="820"/>
      <c r="AK828" s="820"/>
      <c r="AL828" s="820"/>
      <c r="AM828" s="820"/>
      <c r="AN828" s="731"/>
      <c r="AO828" s="731"/>
      <c r="AP828" s="731"/>
      <c r="AQ828" s="731"/>
      <c r="AR828" s="731"/>
      <c r="AS828" s="731"/>
      <c r="AT828" s="731"/>
      <c r="AU828" s="731"/>
      <c r="AV828" s="731"/>
      <c r="AW828" s="731"/>
      <c r="AX828" s="731"/>
      <c r="AY828" s="731"/>
      <c r="AZ828" s="731"/>
    </row>
    <row r="829" spans="1:52" s="1003" customFormat="1" ht="15" x14ac:dyDescent="0.25">
      <c r="A829" s="1060" t="s">
        <v>12156</v>
      </c>
      <c r="B829" s="1061"/>
      <c r="C829" s="1061"/>
      <c r="D829" s="1062" t="s">
        <v>11089</v>
      </c>
      <c r="E829" s="1059" t="s">
        <v>11086</v>
      </c>
      <c r="F829" s="1012">
        <f>IF(L829&lt;&gt;0,MAX(L829,R829,X829,AD829,AJ829),"NE")</f>
        <v>45958</v>
      </c>
      <c r="G829" s="1013" t="str">
        <f t="shared" si="98"/>
        <v>A1</v>
      </c>
      <c r="H829" s="1063" t="str">
        <f t="shared" si="99"/>
        <v>MR_DER-1326_25</v>
      </c>
      <c r="I829" s="1007">
        <f t="shared" si="100"/>
        <v>45975</v>
      </c>
      <c r="J829" s="1007" t="str">
        <f t="shared" si="101"/>
        <v>APROVADO COM RESSALVA</v>
      </c>
      <c r="K829" s="1523" t="s">
        <v>3730</v>
      </c>
      <c r="L829" s="1065">
        <v>45958</v>
      </c>
      <c r="M829" s="1454" t="s">
        <v>11090</v>
      </c>
      <c r="N829" s="1061" t="s">
        <v>10360</v>
      </c>
      <c r="O829" s="1065">
        <v>45975</v>
      </c>
      <c r="P829" s="1510"/>
      <c r="Q829" s="1064"/>
      <c r="R829" s="1065"/>
      <c r="S829" s="1509"/>
      <c r="T829" s="1062"/>
      <c r="U829" s="1062"/>
      <c r="W829" s="1070"/>
      <c r="X829" s="1062"/>
      <c r="Z829" s="1062"/>
      <c r="AA829" s="1062"/>
      <c r="AB829" s="1067"/>
      <c r="AC829" s="1070"/>
      <c r="AD829" s="1062"/>
      <c r="AF829" s="1062"/>
      <c r="AG829" s="1062"/>
      <c r="AH829" s="1067"/>
      <c r="AI829" s="1070"/>
      <c r="AJ829" s="1062"/>
      <c r="AK829" s="1062"/>
      <c r="AL829" s="1062"/>
      <c r="AM829" s="1062"/>
    </row>
    <row r="830" spans="1:52" s="725" customFormat="1" ht="15" x14ac:dyDescent="0.25">
      <c r="A830" s="948" t="s">
        <v>8263</v>
      </c>
      <c r="B830" s="855" t="s">
        <v>8257</v>
      </c>
      <c r="C830" s="855"/>
      <c r="D830" s="851" t="s">
        <v>5889</v>
      </c>
      <c r="E830" s="847" t="s">
        <v>5888</v>
      </c>
      <c r="F830" s="813">
        <f>IF(L830&lt;&gt;0,MAX(L830,R830,X830,AD830),"NE")</f>
        <v>45979</v>
      </c>
      <c r="G830" s="814" t="str">
        <f t="shared" si="98"/>
        <v>A</v>
      </c>
      <c r="H830" s="941" t="str">
        <f t="shared" si="99"/>
        <v>MR_DER-1379_25</v>
      </c>
      <c r="I830" s="816" t="str">
        <f t="shared" si="100"/>
        <v>ND</v>
      </c>
      <c r="J830" s="816" t="str">
        <f t="shared" si="101"/>
        <v>ND</v>
      </c>
      <c r="K830" s="848" t="s">
        <v>3730</v>
      </c>
      <c r="L830" s="849">
        <v>44911</v>
      </c>
      <c r="M830" s="890" t="s">
        <v>5890</v>
      </c>
      <c r="N830" s="855" t="s">
        <v>5539</v>
      </c>
      <c r="O830" s="849">
        <v>44945</v>
      </c>
      <c r="P830" s="1324" t="s">
        <v>6111</v>
      </c>
      <c r="Q830" s="848" t="s">
        <v>3748</v>
      </c>
      <c r="R830" s="849">
        <v>44952</v>
      </c>
      <c r="S830" s="890" t="s">
        <v>6266</v>
      </c>
      <c r="T830" s="855"/>
      <c r="U830" s="855"/>
      <c r="V830" s="853" t="s">
        <v>6296</v>
      </c>
      <c r="W830" s="856" t="s">
        <v>3748</v>
      </c>
      <c r="X830" s="852">
        <v>45979</v>
      </c>
      <c r="Y830" s="218" t="s">
        <v>11351</v>
      </c>
      <c r="Z830" s="851"/>
      <c r="AA830" s="851"/>
      <c r="AB830" s="859"/>
      <c r="AC830" s="856"/>
      <c r="AD830" s="851"/>
      <c r="AF830" s="1214"/>
      <c r="AG830" s="851"/>
      <c r="AH830" s="859"/>
      <c r="AI830" s="856"/>
      <c r="AJ830" s="851"/>
      <c r="AL830" s="851"/>
      <c r="AM830" s="851"/>
    </row>
    <row r="831" spans="1:52" s="809" customFormat="1" ht="15" x14ac:dyDescent="0.25">
      <c r="A831" s="947" t="s">
        <v>8263</v>
      </c>
      <c r="B831" s="1251"/>
      <c r="C831" s="1251"/>
      <c r="D831" s="1257" t="s">
        <v>42</v>
      </c>
      <c r="E831" s="1668" t="s">
        <v>10470</v>
      </c>
      <c r="F831" s="813">
        <f>IF(L831&lt;&gt;0,MAX(L831,R831,X831,AD831,AJ831),"NE")</f>
        <v>46156</v>
      </c>
      <c r="G831" s="1276" t="str">
        <f t="shared" si="98"/>
        <v>A</v>
      </c>
      <c r="H831" s="1282" t="str">
        <f t="shared" si="99"/>
        <v>MR_DER-1744_26</v>
      </c>
      <c r="I831" s="1288" t="str">
        <f t="shared" si="100"/>
        <v>ND</v>
      </c>
      <c r="J831" s="816" t="str">
        <f t="shared" si="101"/>
        <v>APROVADO</v>
      </c>
      <c r="K831" s="1301" t="s">
        <v>3730</v>
      </c>
      <c r="L831" s="1699">
        <v>45929</v>
      </c>
      <c r="M831" s="1318" t="s">
        <v>10475</v>
      </c>
      <c r="N831" s="1301" t="s">
        <v>5536</v>
      </c>
      <c r="O831" s="1699">
        <v>45964</v>
      </c>
      <c r="P831" s="1700"/>
      <c r="Q831" s="1301" t="s">
        <v>3765</v>
      </c>
      <c r="R831" s="1699">
        <v>45974</v>
      </c>
      <c r="S831" s="1318" t="s">
        <v>11249</v>
      </c>
      <c r="T831" s="1700" t="s">
        <v>5536</v>
      </c>
      <c r="U831" s="1701">
        <v>46008</v>
      </c>
      <c r="V831" s="1700"/>
      <c r="W831" s="1301" t="s">
        <v>5701</v>
      </c>
      <c r="X831" s="1699">
        <v>46073</v>
      </c>
      <c r="Y831" s="218" t="s">
        <v>12166</v>
      </c>
      <c r="Z831" s="731" t="s">
        <v>5537</v>
      </c>
      <c r="AA831" s="1045">
        <v>46126</v>
      </c>
      <c r="AB831" s="1700"/>
      <c r="AC831" s="731" t="s">
        <v>3748</v>
      </c>
      <c r="AD831" s="1045">
        <v>46127</v>
      </c>
      <c r="AE831" s="218" t="s">
        <v>12521</v>
      </c>
      <c r="AF831" s="731" t="s">
        <v>5539</v>
      </c>
      <c r="AG831" s="1701">
        <v>46155</v>
      </c>
      <c r="AH831" s="1700"/>
      <c r="AI831" s="1700" t="s">
        <v>3748</v>
      </c>
      <c r="AJ831" s="1045">
        <v>46156</v>
      </c>
      <c r="AK831" s="23" t="s">
        <v>12660</v>
      </c>
      <c r="AL831" s="1700"/>
      <c r="AM831" s="1700"/>
      <c r="AN831" s="731"/>
      <c r="AO831" s="731"/>
      <c r="AP831" s="731"/>
      <c r="AQ831" s="731"/>
      <c r="AR831" s="731"/>
      <c r="AS831" s="731"/>
      <c r="AT831" s="731"/>
      <c r="AU831" s="731"/>
      <c r="AV831" s="731"/>
      <c r="AW831" s="731"/>
      <c r="AX831" s="731"/>
      <c r="AY831" s="731"/>
      <c r="AZ831" s="731"/>
    </row>
    <row r="832" spans="1:52" s="809" customFormat="1" ht="15" x14ac:dyDescent="0.25">
      <c r="A832" s="947" t="s">
        <v>8263</v>
      </c>
      <c r="B832" s="1251"/>
      <c r="C832" s="1251"/>
      <c r="D832" s="1257" t="s">
        <v>42</v>
      </c>
      <c r="E832" s="1668" t="s">
        <v>12165</v>
      </c>
      <c r="F832" s="1271">
        <f>IF(L832&lt;&gt;0,MAX(L832,R832,X832,AD832),"NE")</f>
        <v>46156</v>
      </c>
      <c r="G832" s="1276" t="str">
        <f t="shared" si="98"/>
        <v>A</v>
      </c>
      <c r="H832" s="1282" t="str">
        <f t="shared" si="99"/>
        <v>MR_DER-1744_26</v>
      </c>
      <c r="I832" s="1288" t="str">
        <f>IF(F832="NE",F832,IF(INDEX(K832:CP832,,MATCH(F832,K832:CP832,0)+3)&lt;&gt;0,INDEX(K832:CP832,,MATCH(F832,K832:CP832,0)+3),"ND"))</f>
        <v>ND</v>
      </c>
      <c r="J832" s="816" t="str">
        <f>IF(G832="NE",G832,IF(INDEX(K832:CQ832,,MATCH(G832,K832:CQ832,0)+3)&lt;&gt;0,INDEX(K832:CQ832,,MATCH(G832,K832:CQ832,0)+3),"ND"))</f>
        <v>APROVADO</v>
      </c>
      <c r="K832" s="1301" t="s">
        <v>3730</v>
      </c>
      <c r="L832" s="1699">
        <v>46073</v>
      </c>
      <c r="M832" s="218" t="s">
        <v>12166</v>
      </c>
      <c r="N832" s="1301"/>
      <c r="O832" s="1699"/>
      <c r="P832" s="1700"/>
      <c r="Q832" s="731" t="s">
        <v>3748</v>
      </c>
      <c r="R832" s="1045">
        <v>46127</v>
      </c>
      <c r="S832" s="218" t="s">
        <v>12521</v>
      </c>
      <c r="T832" s="1700" t="s">
        <v>5539</v>
      </c>
      <c r="U832" s="1701">
        <v>46155</v>
      </c>
      <c r="V832" s="1700"/>
      <c r="W832" s="1700" t="s">
        <v>3748</v>
      </c>
      <c r="X832" s="1701">
        <v>46156</v>
      </c>
      <c r="Y832" s="23" t="s">
        <v>12660</v>
      </c>
      <c r="Z832" s="1700"/>
      <c r="AA832" s="1700"/>
      <c r="AB832" s="1700"/>
      <c r="AC832" s="1700"/>
      <c r="AD832" s="1700"/>
      <c r="AE832" s="1700"/>
      <c r="AF832" s="1700"/>
      <c r="AG832" s="1700"/>
      <c r="AH832" s="1700"/>
      <c r="AI832" s="1700"/>
      <c r="AJ832" s="1700"/>
      <c r="AK832" s="1700"/>
      <c r="AL832" s="1700"/>
      <c r="AM832" s="1700"/>
      <c r="AN832" s="731"/>
      <c r="AO832" s="731"/>
      <c r="AP832" s="731"/>
      <c r="AQ832" s="731"/>
      <c r="AR832" s="731"/>
      <c r="AS832" s="731"/>
      <c r="AT832" s="731"/>
      <c r="AU832" s="731"/>
      <c r="AV832" s="731"/>
      <c r="AW832" s="731"/>
      <c r="AX832" s="731"/>
      <c r="AY832" s="731"/>
      <c r="AZ832" s="731"/>
    </row>
    <row r="833" spans="1:55" s="809" customFormat="1" ht="15" x14ac:dyDescent="0.25">
      <c r="A833" s="948" t="s">
        <v>8263</v>
      </c>
      <c r="B833" s="855" t="s">
        <v>8257</v>
      </c>
      <c r="C833" s="855"/>
      <c r="D833" s="851" t="s">
        <v>6474</v>
      </c>
      <c r="E833" s="847" t="s">
        <v>6587</v>
      </c>
      <c r="F833" s="813">
        <f>IF(L833&lt;&gt;0,MAX(L833,R833,X833,AD833,AJ833,AP833,AV833,BB833),"NE")</f>
        <v>46092</v>
      </c>
      <c r="G833" s="814" t="str">
        <f t="shared" si="98"/>
        <v>C</v>
      </c>
      <c r="H833" s="941" t="str">
        <f t="shared" si="99"/>
        <v>MR_DER-1615_26</v>
      </c>
      <c r="I833" s="816" t="str">
        <f t="shared" si="100"/>
        <v>ND</v>
      </c>
      <c r="J833" s="816" t="str">
        <f t="shared" si="101"/>
        <v>ND</v>
      </c>
      <c r="K833" s="855" t="s">
        <v>3730</v>
      </c>
      <c r="L833" s="849">
        <v>44981</v>
      </c>
      <c r="M833" s="890" t="s">
        <v>6483</v>
      </c>
      <c r="N833" s="855" t="s">
        <v>5539</v>
      </c>
      <c r="O833" s="849">
        <v>45008</v>
      </c>
      <c r="P833" s="851" t="s">
        <v>3777</v>
      </c>
      <c r="Q833" s="1495" t="s">
        <v>3748</v>
      </c>
      <c r="R833" s="849">
        <v>45140</v>
      </c>
      <c r="S833" s="1359" t="s">
        <v>6750</v>
      </c>
      <c r="T833" s="855"/>
      <c r="U833" s="855"/>
      <c r="V833" s="1354" t="s">
        <v>3777</v>
      </c>
      <c r="W833" s="851" t="s">
        <v>5626</v>
      </c>
      <c r="X833" s="852">
        <v>45401</v>
      </c>
      <c r="Y833" s="1353" t="s">
        <v>7578</v>
      </c>
      <c r="Z833" s="820" t="s">
        <v>5538</v>
      </c>
      <c r="AA833" s="821">
        <v>45426</v>
      </c>
      <c r="AB833" s="851"/>
      <c r="AC833" s="851" t="s">
        <v>5811</v>
      </c>
      <c r="AD833" s="852">
        <v>45427</v>
      </c>
      <c r="AE833" s="1353" t="s">
        <v>7698</v>
      </c>
      <c r="AF833" s="851"/>
      <c r="AG833" s="851"/>
      <c r="AH833" s="1354" t="s">
        <v>3777</v>
      </c>
      <c r="AI833" s="851" t="s">
        <v>6393</v>
      </c>
      <c r="AJ833" s="852">
        <v>45894</v>
      </c>
      <c r="AK833" s="1316" t="s">
        <v>9908</v>
      </c>
      <c r="AL833" s="851" t="s">
        <v>5539</v>
      </c>
      <c r="AM833" s="852">
        <v>45897</v>
      </c>
      <c r="AN833" s="725"/>
      <c r="AO833" s="725" t="s">
        <v>6649</v>
      </c>
      <c r="AP833" s="1213">
        <v>45901</v>
      </c>
      <c r="AQ833" s="218" t="s">
        <v>10011</v>
      </c>
      <c r="AR833" s="725"/>
      <c r="AS833" s="725"/>
      <c r="AT833" s="725"/>
      <c r="AU833" s="725" t="s">
        <v>6649</v>
      </c>
      <c r="AV833" s="1213">
        <v>45979</v>
      </c>
      <c r="AW833" s="218" t="s">
        <v>11343</v>
      </c>
      <c r="AX833" s="725"/>
      <c r="AY833" s="725"/>
      <c r="AZ833" s="725"/>
      <c r="BA833" s="725" t="s">
        <v>6649</v>
      </c>
      <c r="BB833" s="1213">
        <v>46092</v>
      </c>
      <c r="BC833" s="218" t="s">
        <v>12317</v>
      </c>
    </row>
    <row r="834" spans="1:55" s="809" customFormat="1" ht="15" x14ac:dyDescent="0.25">
      <c r="A834" s="948" t="s">
        <v>8263</v>
      </c>
      <c r="B834" s="855" t="s">
        <v>8257</v>
      </c>
      <c r="C834" s="855"/>
      <c r="D834" s="851" t="s">
        <v>11137</v>
      </c>
      <c r="E834" s="847" t="s">
        <v>11606</v>
      </c>
      <c r="F834" s="813">
        <f t="shared" ref="F834:F840" si="103">IF(L834&lt;&gt;0,MAX(L834,R834,X834,AD834),"NE")</f>
        <v>46129</v>
      </c>
      <c r="G834" s="814" t="str">
        <f t="shared" si="98"/>
        <v>A</v>
      </c>
      <c r="H834" s="941" t="str">
        <f t="shared" si="99"/>
        <v>MR_DER-1686_26</v>
      </c>
      <c r="I834" s="816" t="str">
        <f t="shared" si="100"/>
        <v>ND</v>
      </c>
      <c r="J834" s="816" t="str">
        <f t="shared" si="101"/>
        <v>APROVADO</v>
      </c>
      <c r="K834" s="851" t="s">
        <v>3730</v>
      </c>
      <c r="L834" s="852">
        <v>46008</v>
      </c>
      <c r="M834" s="218" t="s">
        <v>11607</v>
      </c>
      <c r="N834" s="851" t="s">
        <v>5537</v>
      </c>
      <c r="O834" s="852">
        <v>46027</v>
      </c>
      <c r="P834" s="851"/>
      <c r="Q834" s="851" t="s">
        <v>3748</v>
      </c>
      <c r="R834" s="852">
        <v>46085</v>
      </c>
      <c r="S834" s="218" t="s">
        <v>12268</v>
      </c>
      <c r="T834" s="851" t="s">
        <v>5539</v>
      </c>
      <c r="U834" s="852">
        <v>46104</v>
      </c>
      <c r="V834" s="851"/>
      <c r="W834" s="851" t="s">
        <v>3748</v>
      </c>
      <c r="X834" s="852">
        <v>46129</v>
      </c>
      <c r="Y834" s="218" t="s">
        <v>12517</v>
      </c>
      <c r="Z834" s="851"/>
      <c r="AA834" s="851"/>
      <c r="AB834" s="851"/>
      <c r="AC834" s="783"/>
      <c r="AD834" s="783"/>
      <c r="AE834" s="783"/>
      <c r="AF834" s="783"/>
      <c r="AG834" s="851"/>
      <c r="AH834" s="851"/>
      <c r="AI834" s="851"/>
      <c r="AJ834" s="851"/>
      <c r="AK834" s="851"/>
      <c r="AL834" s="851"/>
      <c r="AM834" s="851"/>
    </row>
    <row r="835" spans="1:55" s="725" customFormat="1" ht="15" x14ac:dyDescent="0.25">
      <c r="A835" s="948" t="s">
        <v>8263</v>
      </c>
      <c r="B835" s="855"/>
      <c r="C835" s="855" t="s">
        <v>8257</v>
      </c>
      <c r="D835" s="851" t="s">
        <v>10010</v>
      </c>
      <c r="E835" s="847" t="s">
        <v>10009</v>
      </c>
      <c r="F835" s="813">
        <f t="shared" si="103"/>
        <v>46129</v>
      </c>
      <c r="G835" s="814" t="str">
        <f t="shared" si="98"/>
        <v>A</v>
      </c>
      <c r="H835" s="941" t="str">
        <f t="shared" si="99"/>
        <v>MR_DER-1686_26</v>
      </c>
      <c r="I835" s="816" t="str">
        <f t="shared" si="100"/>
        <v>ND</v>
      </c>
      <c r="J835" s="816" t="str">
        <f t="shared" si="101"/>
        <v>ND</v>
      </c>
      <c r="K835" s="848" t="s">
        <v>3730</v>
      </c>
      <c r="L835" s="849">
        <v>45901</v>
      </c>
      <c r="M835" s="218" t="s">
        <v>9974</v>
      </c>
      <c r="N835" s="855" t="s">
        <v>5539</v>
      </c>
      <c r="O835" s="849">
        <v>45978</v>
      </c>
      <c r="P835" s="859"/>
      <c r="Q835" s="865" t="s">
        <v>3748</v>
      </c>
      <c r="R835" s="849">
        <v>45994</v>
      </c>
      <c r="S835" s="218" t="s">
        <v>11500</v>
      </c>
      <c r="T835" s="855"/>
      <c r="U835" s="855"/>
      <c r="V835" s="853"/>
      <c r="W835" s="851" t="s">
        <v>3748</v>
      </c>
      <c r="X835" s="852">
        <v>46129</v>
      </c>
      <c r="Y835" s="218" t="s">
        <v>12517</v>
      </c>
      <c r="Z835" s="851"/>
      <c r="AA835" s="852"/>
      <c r="AB835" s="859"/>
      <c r="AC835" s="856"/>
      <c r="AD835" s="851"/>
      <c r="AF835" s="1214"/>
      <c r="AG835" s="851"/>
      <c r="AH835" s="859"/>
      <c r="AI835" s="856"/>
      <c r="AJ835" s="851"/>
      <c r="AK835" s="851"/>
      <c r="AL835" s="851"/>
      <c r="AM835" s="851"/>
    </row>
    <row r="836" spans="1:55" s="809" customFormat="1" ht="15" x14ac:dyDescent="0.25">
      <c r="A836" s="948" t="s">
        <v>8263</v>
      </c>
      <c r="B836" s="855" t="s">
        <v>8257</v>
      </c>
      <c r="C836" s="855"/>
      <c r="D836" s="851" t="s">
        <v>11137</v>
      </c>
      <c r="E836" s="847" t="s">
        <v>11860</v>
      </c>
      <c r="F836" s="813">
        <f>IF(L836&lt;&gt;0,MAX(L836,R836,X836,AD836),"NE")</f>
        <v>46129</v>
      </c>
      <c r="G836" s="814" t="str">
        <f t="shared" si="98"/>
        <v>A</v>
      </c>
      <c r="H836" s="941" t="str">
        <f t="shared" si="99"/>
        <v>MR_DER-1686_26</v>
      </c>
      <c r="I836" s="816" t="str">
        <f>IF(F836="NE",F836,IF(INDEX(K836:CP836,,MATCH(F836,K836:CP836,0)+3)&lt;&gt;0,INDEX(K836:CP836,,MATCH(F836,K836:CP836,0)+3),"ND"))</f>
        <v>ND</v>
      </c>
      <c r="J836" s="816" t="str">
        <f>IF(G836="NE",G836,IF(INDEX(K836:CQ836,,MATCH(G836,K836:CQ836,0)+3)&lt;&gt;0,INDEX(K836:CQ836,,MATCH(G836,K836:CQ836,0)+3),"ND"))</f>
        <v>APROVADO</v>
      </c>
      <c r="K836" s="851" t="s">
        <v>3730</v>
      </c>
      <c r="L836" s="852">
        <v>46008</v>
      </c>
      <c r="M836" s="218" t="s">
        <v>11607</v>
      </c>
      <c r="N836" s="851" t="s">
        <v>5537</v>
      </c>
      <c r="O836" s="852">
        <v>46027</v>
      </c>
      <c r="P836" s="851"/>
      <c r="Q836" s="851" t="s">
        <v>3748</v>
      </c>
      <c r="R836" s="852">
        <v>46085</v>
      </c>
      <c r="S836" s="218" t="s">
        <v>12268</v>
      </c>
      <c r="T836" s="851" t="s">
        <v>5539</v>
      </c>
      <c r="U836" s="852">
        <v>46104</v>
      </c>
      <c r="V836" s="851"/>
      <c r="W836" s="851" t="s">
        <v>3748</v>
      </c>
      <c r="X836" s="852">
        <v>46129</v>
      </c>
      <c r="Y836" s="218" t="s">
        <v>12517</v>
      </c>
      <c r="Z836" s="851"/>
      <c r="AA836" s="851"/>
      <c r="AB836" s="851"/>
      <c r="AC836" s="783"/>
      <c r="AD836" s="783"/>
      <c r="AE836" s="783"/>
      <c r="AF836" s="783"/>
      <c r="AG836" s="851"/>
      <c r="AH836" s="851"/>
      <c r="AI836" s="851"/>
      <c r="AJ836" s="851"/>
      <c r="AK836" s="851"/>
      <c r="AL836" s="851"/>
      <c r="AM836" s="851"/>
    </row>
    <row r="837" spans="1:55" s="725" customFormat="1" ht="15" x14ac:dyDescent="0.25">
      <c r="A837" s="645" t="s">
        <v>8263</v>
      </c>
      <c r="B837" s="855" t="s">
        <v>8257</v>
      </c>
      <c r="C837" s="855"/>
      <c r="D837" s="851" t="s">
        <v>6397</v>
      </c>
      <c r="E837" s="847" t="s">
        <v>6395</v>
      </c>
      <c r="F837" s="813">
        <f>IF(L837&lt;&gt;0,MAX(L837,R837,X837,AD837,AJ837,AP837,AV837),"NE")</f>
        <v>46092</v>
      </c>
      <c r="G837" s="814" t="str">
        <f t="shared" si="98"/>
        <v>B</v>
      </c>
      <c r="H837" s="941" t="str">
        <f t="shared" si="99"/>
        <v>MR_DER-1614_26</v>
      </c>
      <c r="I837" s="816" t="str">
        <f t="shared" si="100"/>
        <v>ND</v>
      </c>
      <c r="J837" s="816" t="str">
        <f t="shared" si="101"/>
        <v>ASSINADO</v>
      </c>
      <c r="K837" s="848" t="s">
        <v>3730</v>
      </c>
      <c r="L837" s="849">
        <v>44979</v>
      </c>
      <c r="M837" s="890" t="s">
        <v>6399</v>
      </c>
      <c r="N837" s="855" t="s">
        <v>5539</v>
      </c>
      <c r="O837" s="849">
        <v>45008</v>
      </c>
      <c r="P837" s="1324" t="s">
        <v>6637</v>
      </c>
      <c r="Q837" s="848" t="s">
        <v>3748</v>
      </c>
      <c r="R837" s="849">
        <v>45147</v>
      </c>
      <c r="S837" s="890" t="s">
        <v>6776</v>
      </c>
      <c r="T837" s="851"/>
      <c r="U837" s="851"/>
      <c r="V837" s="853" t="s">
        <v>6816</v>
      </c>
      <c r="W837" s="856" t="s">
        <v>5626</v>
      </c>
      <c r="X837" s="852">
        <v>45883</v>
      </c>
      <c r="Y837" s="218" t="s">
        <v>9773</v>
      </c>
      <c r="Z837" s="851"/>
      <c r="AA837" s="851"/>
      <c r="AB837" s="859"/>
      <c r="AC837" s="725" t="s">
        <v>5811</v>
      </c>
      <c r="AD837" s="1213">
        <v>46092</v>
      </c>
      <c r="AE837" s="218" t="s">
        <v>12316</v>
      </c>
      <c r="AF837" s="725" t="s">
        <v>6913</v>
      </c>
      <c r="AG837" s="851"/>
      <c r="AH837" s="859"/>
      <c r="AI837" s="856"/>
      <c r="AJ837" s="851"/>
      <c r="AK837" s="851"/>
      <c r="AL837" s="851"/>
      <c r="AM837" s="851"/>
    </row>
    <row r="838" spans="1:55" s="725" customFormat="1" ht="15" x14ac:dyDescent="0.25">
      <c r="A838" s="948" t="s">
        <v>8263</v>
      </c>
      <c r="B838" s="855" t="s">
        <v>8257</v>
      </c>
      <c r="C838" s="855"/>
      <c r="D838" s="851" t="s">
        <v>11137</v>
      </c>
      <c r="E838" s="847" t="s">
        <v>11131</v>
      </c>
      <c r="F838" s="813">
        <f t="shared" si="103"/>
        <v>46092</v>
      </c>
      <c r="G838" s="814" t="str">
        <f t="shared" si="98"/>
        <v>A</v>
      </c>
      <c r="H838" s="941" t="str">
        <f t="shared" si="99"/>
        <v>MR_DER-1615_26</v>
      </c>
      <c r="I838" s="816" t="str">
        <f t="shared" si="100"/>
        <v>ND</v>
      </c>
      <c r="J838" s="816" t="str">
        <f t="shared" si="101"/>
        <v>APROVADO</v>
      </c>
      <c r="K838" s="848" t="s">
        <v>3730</v>
      </c>
      <c r="L838" s="849">
        <v>45964</v>
      </c>
      <c r="M838" s="218" t="s">
        <v>11139</v>
      </c>
      <c r="N838" s="855" t="s">
        <v>5537</v>
      </c>
      <c r="O838" s="849">
        <v>45973</v>
      </c>
      <c r="P838" s="859"/>
      <c r="Q838" s="865" t="s">
        <v>3748</v>
      </c>
      <c r="R838" s="849">
        <v>45974</v>
      </c>
      <c r="S838" s="218" t="s">
        <v>11247</v>
      </c>
      <c r="T838" s="855" t="s">
        <v>5539</v>
      </c>
      <c r="U838" s="849">
        <v>45989</v>
      </c>
      <c r="V838" s="853"/>
      <c r="W838" s="725" t="s">
        <v>3748</v>
      </c>
      <c r="X838" s="1213">
        <v>46092</v>
      </c>
      <c r="Y838" s="218" t="s">
        <v>12317</v>
      </c>
      <c r="Z838" s="851"/>
      <c r="AA838" s="852"/>
      <c r="AB838" s="859"/>
      <c r="AC838" s="856"/>
      <c r="AD838" s="852"/>
      <c r="AE838" s="218"/>
      <c r="AF838" s="1214"/>
      <c r="AG838" s="851"/>
      <c r="AH838" s="859"/>
      <c r="AI838" s="856"/>
      <c r="AJ838" s="851"/>
      <c r="AK838" s="851"/>
      <c r="AL838" s="851"/>
      <c r="AM838" s="851"/>
    </row>
    <row r="839" spans="1:55" s="725" customFormat="1" ht="15" x14ac:dyDescent="0.25">
      <c r="A839" s="948" t="s">
        <v>8263</v>
      </c>
      <c r="B839" s="855" t="s">
        <v>8257</v>
      </c>
      <c r="C839" s="855"/>
      <c r="D839" s="851" t="s">
        <v>11137</v>
      </c>
      <c r="E839" s="847" t="s">
        <v>11132</v>
      </c>
      <c r="F839" s="813">
        <f t="shared" si="103"/>
        <v>46092</v>
      </c>
      <c r="G839" s="814" t="str">
        <f t="shared" si="98"/>
        <v>A</v>
      </c>
      <c r="H839" s="941" t="str">
        <f t="shared" si="99"/>
        <v>MR_DER-1615_26</v>
      </c>
      <c r="I839" s="816" t="str">
        <f t="shared" si="100"/>
        <v>ND</v>
      </c>
      <c r="J839" s="816" t="str">
        <f t="shared" si="101"/>
        <v>ND</v>
      </c>
      <c r="K839" s="848" t="s">
        <v>3730</v>
      </c>
      <c r="L839" s="849">
        <v>45964</v>
      </c>
      <c r="M839" s="218" t="s">
        <v>11139</v>
      </c>
      <c r="N839" s="855" t="s">
        <v>5537</v>
      </c>
      <c r="O839" s="849">
        <v>45988</v>
      </c>
      <c r="P839" s="859"/>
      <c r="Q839" s="865" t="s">
        <v>3748</v>
      </c>
      <c r="R839" s="849">
        <v>46000</v>
      </c>
      <c r="S839" s="218" t="s">
        <v>11529</v>
      </c>
      <c r="T839" s="855"/>
      <c r="U839" s="855"/>
      <c r="V839" s="853"/>
      <c r="W839" s="725" t="s">
        <v>3748</v>
      </c>
      <c r="X839" s="1213">
        <v>46092</v>
      </c>
      <c r="Y839" s="218" t="s">
        <v>12317</v>
      </c>
      <c r="Z839" s="851"/>
      <c r="AA839" s="852"/>
      <c r="AB839" s="859"/>
      <c r="AC839" s="856"/>
      <c r="AD839" s="852"/>
      <c r="AE839" s="218"/>
      <c r="AF839" s="1214"/>
      <c r="AG839" s="851"/>
      <c r="AH839" s="859"/>
      <c r="AI839" s="856"/>
      <c r="AJ839" s="851"/>
      <c r="AK839" s="851"/>
      <c r="AL839" s="851"/>
      <c r="AM839" s="851"/>
    </row>
    <row r="840" spans="1:55" s="725" customFormat="1" ht="15" x14ac:dyDescent="0.25">
      <c r="A840" s="948" t="s">
        <v>8263</v>
      </c>
      <c r="B840" s="855" t="s">
        <v>8257</v>
      </c>
      <c r="C840" s="855"/>
      <c r="D840" s="851" t="s">
        <v>9175</v>
      </c>
      <c r="E840" s="847" t="s">
        <v>9176</v>
      </c>
      <c r="F840" s="813">
        <f t="shared" si="103"/>
        <v>45805</v>
      </c>
      <c r="G840" s="814" t="str">
        <f t="shared" si="98"/>
        <v>A</v>
      </c>
      <c r="H840" s="941" t="str">
        <f t="shared" si="99"/>
        <v>MR_DER-1033_25</v>
      </c>
      <c r="I840" s="816" t="str">
        <f t="shared" si="100"/>
        <v>ND</v>
      </c>
      <c r="J840" s="816" t="str">
        <f t="shared" si="101"/>
        <v>ND</v>
      </c>
      <c r="K840" s="848" t="s">
        <v>3730</v>
      </c>
      <c r="L840" s="849">
        <v>45777</v>
      </c>
      <c r="M840" s="890" t="s">
        <v>9148</v>
      </c>
      <c r="N840" s="855" t="s">
        <v>9404</v>
      </c>
      <c r="O840" s="849"/>
      <c r="P840" s="1324"/>
      <c r="Q840" s="848" t="s">
        <v>3748</v>
      </c>
      <c r="R840" s="849">
        <v>45805</v>
      </c>
      <c r="S840" s="218" t="s">
        <v>9432</v>
      </c>
      <c r="T840" s="851"/>
      <c r="U840" s="851"/>
      <c r="V840" s="853" t="s">
        <v>6816</v>
      </c>
      <c r="W840" s="856"/>
      <c r="X840" s="851"/>
      <c r="Z840" s="851"/>
      <c r="AA840" s="851"/>
      <c r="AB840" s="859"/>
      <c r="AC840" s="856"/>
      <c r="AD840" s="851"/>
      <c r="AF840" s="1214"/>
      <c r="AG840" s="851"/>
      <c r="AH840" s="859"/>
      <c r="AI840" s="856"/>
      <c r="AJ840" s="851"/>
      <c r="AK840" s="851"/>
      <c r="AL840" s="851"/>
      <c r="AM840" s="851"/>
    </row>
    <row r="841" spans="1:55" s="725" customFormat="1" ht="15" customHeight="1" x14ac:dyDescent="0.2">
      <c r="A841" s="948" t="s">
        <v>8263</v>
      </c>
      <c r="B841" s="855" t="s">
        <v>8257</v>
      </c>
      <c r="C841" s="855"/>
      <c r="D841" s="851" t="s">
        <v>6215</v>
      </c>
      <c r="E841" s="847" t="s">
        <v>5606</v>
      </c>
      <c r="F841" s="813">
        <f>IF(L841&lt;&gt;0,MAX(L841,R841,X841,AD841,AJ841,AP841),"NE")</f>
        <v>45786</v>
      </c>
      <c r="G841" s="814" t="str">
        <f t="shared" si="98"/>
        <v>B</v>
      </c>
      <c r="H841" s="941" t="str">
        <f t="shared" si="99"/>
        <v>MR_DER-0994_25</v>
      </c>
      <c r="I841" s="816" t="str">
        <f t="shared" si="100"/>
        <v>ND</v>
      </c>
      <c r="J841" s="816" t="str">
        <f t="shared" si="101"/>
        <v>ND</v>
      </c>
      <c r="K841" s="848" t="s">
        <v>3730</v>
      </c>
      <c r="L841" s="849">
        <v>44859</v>
      </c>
      <c r="M841" s="854" t="s">
        <v>5607</v>
      </c>
      <c r="N841" s="855" t="s">
        <v>5536</v>
      </c>
      <c r="O841" s="849">
        <v>44908</v>
      </c>
      <c r="P841" s="859" t="s">
        <v>3777</v>
      </c>
      <c r="Q841" s="848" t="s">
        <v>3765</v>
      </c>
      <c r="R841" s="849">
        <v>44911</v>
      </c>
      <c r="S841" s="890" t="s">
        <v>5893</v>
      </c>
      <c r="T841" s="855" t="s">
        <v>5539</v>
      </c>
      <c r="U841" s="849">
        <v>44931</v>
      </c>
      <c r="V841" s="853" t="s">
        <v>3777</v>
      </c>
      <c r="W841" s="826" t="s">
        <v>3748</v>
      </c>
      <c r="X841" s="852">
        <v>44937</v>
      </c>
      <c r="Y841" s="853" t="s">
        <v>6135</v>
      </c>
      <c r="Z841" s="851"/>
      <c r="AA841" s="851"/>
      <c r="AB841" s="859" t="s">
        <v>3777</v>
      </c>
      <c r="AC841" s="848" t="s">
        <v>5626</v>
      </c>
      <c r="AD841" s="849">
        <v>45401</v>
      </c>
      <c r="AE841" s="819" t="s">
        <v>7579</v>
      </c>
      <c r="AF841" s="1214" t="s">
        <v>5536</v>
      </c>
      <c r="AG841" s="852">
        <v>45420</v>
      </c>
      <c r="AH841" s="1341" t="s">
        <v>3777</v>
      </c>
      <c r="AI841" s="856" t="s">
        <v>6229</v>
      </c>
      <c r="AJ841" s="852">
        <v>45770</v>
      </c>
      <c r="AK841" s="1359" t="s">
        <v>9083</v>
      </c>
      <c r="AL841" s="851" t="s">
        <v>5537</v>
      </c>
      <c r="AM841" s="852">
        <v>45783</v>
      </c>
      <c r="AO841" s="725" t="s">
        <v>5811</v>
      </c>
      <c r="AP841" s="1213">
        <v>45786</v>
      </c>
      <c r="AQ841" s="853" t="s">
        <v>9185</v>
      </c>
    </row>
    <row r="842" spans="1:55" s="1003" customFormat="1" ht="15" customHeight="1" x14ac:dyDescent="0.2">
      <c r="A842" s="1060" t="s">
        <v>12156</v>
      </c>
      <c r="B842" s="1061" t="s">
        <v>8257</v>
      </c>
      <c r="C842" s="1061"/>
      <c r="D842" s="1062" t="s">
        <v>6215</v>
      </c>
      <c r="E842" s="1059" t="s">
        <v>7603</v>
      </c>
      <c r="F842" s="1012">
        <f>IF(L842&lt;&gt;0,MAX(L842,R842,X842,AD842,AJ842,AP842),"NE")</f>
        <v>45401</v>
      </c>
      <c r="G842" s="1013" t="str">
        <f t="shared" si="98"/>
        <v>A1</v>
      </c>
      <c r="H842" s="1063" t="str">
        <f t="shared" si="99"/>
        <v>MR.DER-0633_24</v>
      </c>
      <c r="I842" s="1007">
        <f t="shared" si="100"/>
        <v>45420</v>
      </c>
      <c r="J842" s="1007" t="str">
        <f t="shared" si="101"/>
        <v>NÃO APROVADO</v>
      </c>
      <c r="K842" s="1064" t="s">
        <v>3730</v>
      </c>
      <c r="L842" s="1065">
        <v>45401</v>
      </c>
      <c r="M842" s="1525" t="s">
        <v>7579</v>
      </c>
      <c r="N842" s="1061" t="s">
        <v>5536</v>
      </c>
      <c r="O842" s="1065">
        <v>45420</v>
      </c>
      <c r="P842" s="1067" t="s">
        <v>3777</v>
      </c>
      <c r="Q842" s="1064"/>
      <c r="R842" s="1065"/>
      <c r="S842" s="1066"/>
      <c r="T842" s="1061"/>
      <c r="U842" s="1065"/>
      <c r="V842" s="1507"/>
      <c r="W842" s="1526"/>
      <c r="X842" s="1479"/>
      <c r="Y842" s="1069"/>
      <c r="Z842" s="1062"/>
      <c r="AA842" s="1062"/>
      <c r="AB842" s="1067"/>
      <c r="AC842" s="1064"/>
      <c r="AD842" s="1065"/>
      <c r="AE842" s="1015"/>
      <c r="AF842" s="1527"/>
      <c r="AG842" s="1062"/>
      <c r="AH842" s="1067"/>
      <c r="AI842" s="1070"/>
      <c r="AJ842" s="1062"/>
      <c r="AK842" s="1062"/>
      <c r="AL842" s="1062"/>
      <c r="AM842" s="1062"/>
    </row>
    <row r="843" spans="1:55" s="725" customFormat="1" ht="15" x14ac:dyDescent="0.25">
      <c r="A843" s="948" t="s">
        <v>8263</v>
      </c>
      <c r="B843" s="855" t="s">
        <v>8257</v>
      </c>
      <c r="C843" s="855"/>
      <c r="D843" s="851" t="s">
        <v>6215</v>
      </c>
      <c r="E843" s="847" t="s">
        <v>7603</v>
      </c>
      <c r="F843" s="813">
        <f>IF(L843&lt;&gt;0,MAX(L843,R843,X843,AD843),"NE")</f>
        <v>46092</v>
      </c>
      <c r="G843" s="814" t="str">
        <f t="shared" si="98"/>
        <v>A</v>
      </c>
      <c r="H843" s="941" t="str">
        <f t="shared" si="99"/>
        <v>MR_DER-1615_26</v>
      </c>
      <c r="I843" s="816" t="str">
        <f t="shared" si="100"/>
        <v>ND</v>
      </c>
      <c r="J843" s="816" t="str">
        <f t="shared" si="101"/>
        <v>APROVADO</v>
      </c>
      <c r="K843" s="848" t="s">
        <v>3765</v>
      </c>
      <c r="L843" s="849">
        <v>45964</v>
      </c>
      <c r="M843" s="218" t="s">
        <v>11139</v>
      </c>
      <c r="N843" s="855" t="s">
        <v>5537</v>
      </c>
      <c r="O843" s="849">
        <v>45966</v>
      </c>
      <c r="P843" s="859"/>
      <c r="Q843" s="865" t="s">
        <v>3748</v>
      </c>
      <c r="R843" s="849">
        <v>45967</v>
      </c>
      <c r="S843" s="218" t="s">
        <v>11198</v>
      </c>
      <c r="T843" s="855" t="s">
        <v>5539</v>
      </c>
      <c r="U843" s="849">
        <v>45989</v>
      </c>
      <c r="V843" s="853"/>
      <c r="W843" s="725" t="s">
        <v>3748</v>
      </c>
      <c r="X843" s="1213">
        <v>46092</v>
      </c>
      <c r="Y843" s="218" t="s">
        <v>12317</v>
      </c>
      <c r="Z843" s="851"/>
      <c r="AA843" s="852"/>
      <c r="AB843" s="859"/>
      <c r="AC843" s="856"/>
      <c r="AD843" s="852"/>
      <c r="AE843" s="218"/>
      <c r="AF843" s="1214"/>
      <c r="AG843" s="851"/>
      <c r="AH843" s="859"/>
      <c r="AI843" s="856"/>
      <c r="AJ843" s="851"/>
      <c r="AK843" s="851"/>
      <c r="AL843" s="851"/>
      <c r="AM843" s="851"/>
    </row>
    <row r="844" spans="1:55" s="725" customFormat="1" ht="15" x14ac:dyDescent="0.25">
      <c r="A844" s="948" t="s">
        <v>8263</v>
      </c>
      <c r="B844" s="855" t="s">
        <v>8257</v>
      </c>
      <c r="C844" s="855"/>
      <c r="D844" s="851" t="s">
        <v>6462</v>
      </c>
      <c r="E844" s="847" t="s">
        <v>9582</v>
      </c>
      <c r="F844" s="813">
        <f>IF(L844&lt;&gt;0,MAX(L844,R844,X844,AD844),"NE")</f>
        <v>45979</v>
      </c>
      <c r="G844" s="814" t="str">
        <f t="shared" si="98"/>
        <v>A</v>
      </c>
      <c r="H844" s="941" t="str">
        <f t="shared" si="99"/>
        <v>MR_DER-1379_25</v>
      </c>
      <c r="I844" s="816" t="str">
        <f t="shared" si="100"/>
        <v>ND</v>
      </c>
      <c r="J844" s="816" t="str">
        <f t="shared" si="101"/>
        <v>ND</v>
      </c>
      <c r="K844" s="848" t="s">
        <v>3730</v>
      </c>
      <c r="L844" s="849">
        <v>44981</v>
      </c>
      <c r="M844" s="890" t="s">
        <v>6461</v>
      </c>
      <c r="N844" s="855" t="s">
        <v>5539</v>
      </c>
      <c r="O844" s="849">
        <v>45008</v>
      </c>
      <c r="P844" s="1324" t="s">
        <v>6638</v>
      </c>
      <c r="Q844" s="848" t="s">
        <v>3748</v>
      </c>
      <c r="R844" s="849">
        <v>45147</v>
      </c>
      <c r="S844" s="890" t="s">
        <v>6776</v>
      </c>
      <c r="T844" s="855"/>
      <c r="U844" s="855"/>
      <c r="V844" s="853" t="s">
        <v>6816</v>
      </c>
      <c r="W844" s="856" t="s">
        <v>3748</v>
      </c>
      <c r="X844" s="852">
        <v>45979</v>
      </c>
      <c r="Y844" s="218" t="s">
        <v>11351</v>
      </c>
      <c r="Z844" s="851"/>
      <c r="AA844" s="851"/>
      <c r="AB844" s="859"/>
      <c r="AC844" s="856"/>
      <c r="AD844" s="851"/>
      <c r="AF844" s="1214"/>
      <c r="AG844" s="851"/>
      <c r="AH844" s="859"/>
      <c r="AI844" s="856"/>
      <c r="AJ844" s="851"/>
      <c r="AK844" s="851"/>
      <c r="AL844" s="851"/>
      <c r="AM844" s="851"/>
    </row>
    <row r="845" spans="1:55" s="809" customFormat="1" ht="15" x14ac:dyDescent="0.25">
      <c r="A845" s="1250" t="s">
        <v>8263</v>
      </c>
      <c r="B845" s="1042" t="s">
        <v>8257</v>
      </c>
      <c r="C845" s="1042"/>
      <c r="D845" s="731" t="s">
        <v>5934</v>
      </c>
      <c r="E845" s="868" t="s">
        <v>5930</v>
      </c>
      <c r="F845" s="1272">
        <f>IF(L845&lt;&gt;0,MAX(L845,R845,X845,AD845,AJ845,AP845,AV845),"NE")</f>
        <v>45979</v>
      </c>
      <c r="G845" s="1277" t="str">
        <f t="shared" si="98"/>
        <v>C</v>
      </c>
      <c r="H845" s="749" t="str">
        <f t="shared" si="99"/>
        <v>MR_DER-1375_25</v>
      </c>
      <c r="I845" s="1290" t="str">
        <f t="shared" si="100"/>
        <v>ND</v>
      </c>
      <c r="J845" s="1290" t="str">
        <f t="shared" si="101"/>
        <v>ND</v>
      </c>
      <c r="K845" s="1042" t="s">
        <v>3730</v>
      </c>
      <c r="L845" s="1305">
        <v>44910</v>
      </c>
      <c r="M845" s="1041" t="s">
        <v>5935</v>
      </c>
      <c r="N845" s="1042" t="s">
        <v>5537</v>
      </c>
      <c r="O845" s="1305">
        <v>44931</v>
      </c>
      <c r="P845" s="731" t="s">
        <v>3777</v>
      </c>
      <c r="Q845" s="1042" t="s">
        <v>3748</v>
      </c>
      <c r="R845" s="1305">
        <v>44937</v>
      </c>
      <c r="S845" s="1039" t="s">
        <v>6136</v>
      </c>
      <c r="T845" s="1042"/>
      <c r="U845" s="1042"/>
      <c r="V845" s="1042" t="s">
        <v>3777</v>
      </c>
      <c r="W845" s="1042" t="s">
        <v>5626</v>
      </c>
      <c r="X845" s="1305">
        <v>45401</v>
      </c>
      <c r="Y845" s="1040" t="s">
        <v>7588</v>
      </c>
      <c r="Z845" s="731" t="s">
        <v>5538</v>
      </c>
      <c r="AA845" s="1045">
        <v>45426</v>
      </c>
      <c r="AB845" s="1040" t="s">
        <v>3777</v>
      </c>
      <c r="AC845" s="731" t="s">
        <v>5811</v>
      </c>
      <c r="AD845" s="1045">
        <v>45443</v>
      </c>
      <c r="AE845" s="1040" t="s">
        <v>7735</v>
      </c>
      <c r="AF845" s="731"/>
      <c r="AG845" s="731"/>
      <c r="AH845" s="1040" t="s">
        <v>3777</v>
      </c>
      <c r="AI845" s="1042" t="s">
        <v>6393</v>
      </c>
      <c r="AJ845" s="1305">
        <v>45814</v>
      </c>
      <c r="AK845" s="1044" t="s">
        <v>9575</v>
      </c>
      <c r="AL845" s="731" t="s">
        <v>5539</v>
      </c>
      <c r="AM845" s="1045">
        <v>45821</v>
      </c>
      <c r="AN845" s="731"/>
      <c r="AO845" s="731" t="s">
        <v>6649</v>
      </c>
      <c r="AP845" s="1045">
        <v>45824</v>
      </c>
      <c r="AQ845" s="218" t="s">
        <v>9596</v>
      </c>
      <c r="AR845" s="731"/>
      <c r="AS845" s="731"/>
      <c r="AT845" s="731"/>
      <c r="AU845" s="731" t="s">
        <v>6649</v>
      </c>
      <c r="AV845" s="1045">
        <v>45979</v>
      </c>
      <c r="AW845" s="218" t="s">
        <v>11346</v>
      </c>
      <c r="AX845" s="731"/>
      <c r="AY845" s="731"/>
      <c r="AZ845" s="731"/>
    </row>
    <row r="846" spans="1:55" s="1003" customFormat="1" ht="15" customHeight="1" x14ac:dyDescent="0.2">
      <c r="A846" s="1060" t="s">
        <v>12156</v>
      </c>
      <c r="B846" s="1528" t="s">
        <v>8257</v>
      </c>
      <c r="C846" s="1528"/>
      <c r="D846" s="1009" t="s">
        <v>5934</v>
      </c>
      <c r="E846" s="1006" t="s">
        <v>7601</v>
      </c>
      <c r="F846" s="1529">
        <f>IF(L846&lt;&gt;0,MAX(L846,R846,X846,AD846),"NE")</f>
        <v>45401</v>
      </c>
      <c r="G846" s="1530" t="str">
        <f t="shared" ref="G846:G879" si="104">IF($F846="","",INDEX($K846:$FI846,1,MATCH($F846,$K846:$FI846,)-1))</f>
        <v>A1</v>
      </c>
      <c r="H846" s="1531" t="str">
        <f t="shared" ref="H846:H879" si="105">IF($F846="","",INDEX($K846:$FL846,1,MATCH($F846,$K846:$FL846,)+1))</f>
        <v>MR.DER-0634_24</v>
      </c>
      <c r="I846" s="1532">
        <f t="shared" ref="I846:I879" si="106">IF(F846="NE",F846,IF(INDEX(K846:CP846,,MATCH(F846,K846:CP846,0)+3)&lt;&gt;0,INDEX(K846:CP846,,MATCH(F846,K846:CP846,0)+3),"ND"))</f>
        <v>45449</v>
      </c>
      <c r="J846" s="1532" t="str">
        <f t="shared" ref="J846:J879" si="107">IF(G846="NE",G846,IF(INDEX(K846:CQ846,,MATCH(G846,K846:CQ846,0)+3)&lt;&gt;0,INDEX(K846:CQ846,,MATCH(G846,K846:CQ846,0)+3),"ND"))</f>
        <v>NÃO APROVADO</v>
      </c>
      <c r="K846" s="1008" t="s">
        <v>3730</v>
      </c>
      <c r="L846" s="1014">
        <v>45401</v>
      </c>
      <c r="M846" s="1533" t="s">
        <v>7588</v>
      </c>
      <c r="N846" s="1528" t="s">
        <v>5536</v>
      </c>
      <c r="O846" s="1014">
        <v>45449</v>
      </c>
      <c r="P846" s="1534" t="s">
        <v>3777</v>
      </c>
      <c r="Q846" s="1008"/>
      <c r="R846" s="1014"/>
      <c r="S846" s="1533"/>
      <c r="T846" s="1528"/>
      <c r="U846" s="1528"/>
      <c r="V846" s="1535"/>
      <c r="W846" s="1008"/>
      <c r="X846" s="1014"/>
      <c r="Y846" s="1536"/>
      <c r="Z846" s="1009"/>
      <c r="AA846" s="1009"/>
      <c r="AB846" s="1534"/>
      <c r="AC846" s="1537"/>
      <c r="AD846" s="1538"/>
      <c r="AE846" s="1539"/>
      <c r="AF846" s="1539"/>
      <c r="AG846" s="1540"/>
      <c r="AH846" s="1534"/>
      <c r="AI846" s="1537"/>
      <c r="AJ846" s="1009"/>
      <c r="AK846" s="1010"/>
      <c r="AL846" s="1009"/>
      <c r="AM846" s="1009"/>
      <c r="AN846" s="1010"/>
      <c r="AO846" s="1010"/>
      <c r="AP846" s="1010"/>
      <c r="AQ846" s="1010"/>
      <c r="AR846" s="1010"/>
      <c r="AS846" s="1010"/>
      <c r="AT846" s="1010"/>
      <c r="AU846" s="1010"/>
      <c r="AV846" s="1010"/>
      <c r="AW846" s="1010"/>
      <c r="AX846" s="1010"/>
      <c r="AY846" s="1010"/>
      <c r="AZ846" s="1010"/>
    </row>
    <row r="847" spans="1:55" s="725" customFormat="1" ht="15" x14ac:dyDescent="0.25">
      <c r="A847" s="948" t="s">
        <v>8263</v>
      </c>
      <c r="B847" s="855" t="s">
        <v>8257</v>
      </c>
      <c r="C847" s="855"/>
      <c r="D847" s="851" t="s">
        <v>11138</v>
      </c>
      <c r="E847" s="847" t="s">
        <v>7601</v>
      </c>
      <c r="F847" s="813">
        <f>IF(L847&lt;&gt;0,MAX(L847,R847,X847,AD847),"NE")</f>
        <v>46000</v>
      </c>
      <c r="G847" s="814" t="str">
        <f t="shared" si="104"/>
        <v>A</v>
      </c>
      <c r="H847" s="941" t="str">
        <f t="shared" si="105"/>
        <v>MR_DER-1439_25</v>
      </c>
      <c r="I847" s="816" t="str">
        <f t="shared" si="106"/>
        <v>ND</v>
      </c>
      <c r="J847" s="816" t="str">
        <f t="shared" si="107"/>
        <v>APROVADO</v>
      </c>
      <c r="K847" s="848" t="s">
        <v>3765</v>
      </c>
      <c r="L847" s="849">
        <v>45964</v>
      </c>
      <c r="M847" s="218" t="s">
        <v>11139</v>
      </c>
      <c r="N847" s="855" t="s">
        <v>5537</v>
      </c>
      <c r="O847" s="849">
        <v>45965</v>
      </c>
      <c r="P847" s="859"/>
      <c r="Q847" s="865" t="s">
        <v>3748</v>
      </c>
      <c r="R847" s="849">
        <v>45966</v>
      </c>
      <c r="S847" s="218" t="s">
        <v>11194</v>
      </c>
      <c r="T847" s="855" t="s">
        <v>5539</v>
      </c>
      <c r="U847" s="849">
        <v>45989</v>
      </c>
      <c r="V847" s="853"/>
      <c r="W847" s="823" t="s">
        <v>3748</v>
      </c>
      <c r="X847" s="821">
        <v>46000</v>
      </c>
      <c r="Y847" s="218" t="s">
        <v>11531</v>
      </c>
      <c r="Z847" s="851"/>
      <c r="AA847" s="852"/>
      <c r="AB847" s="859"/>
      <c r="AC847" s="856"/>
      <c r="AD847" s="953"/>
      <c r="AE847" s="1358"/>
      <c r="AF847" s="863"/>
      <c r="AG847" s="1362"/>
      <c r="AH847" s="859"/>
      <c r="AI847" s="856"/>
      <c r="AJ847" s="851"/>
      <c r="AL847" s="851"/>
      <c r="AM847" s="851"/>
      <c r="AN847" s="859"/>
      <c r="AO847" s="856"/>
      <c r="AP847" s="851"/>
      <c r="AQ847" s="851"/>
    </row>
    <row r="848" spans="1:55" s="725" customFormat="1" ht="15" x14ac:dyDescent="0.25">
      <c r="A848" s="948" t="s">
        <v>8263</v>
      </c>
      <c r="B848" s="844" t="s">
        <v>8257</v>
      </c>
      <c r="C848" s="844"/>
      <c r="D848" s="820" t="s">
        <v>5934</v>
      </c>
      <c r="E848" s="812" t="s">
        <v>5931</v>
      </c>
      <c r="F848" s="1035">
        <f>IF(L848&lt;&gt;0,MAX(L848,R848,X848,AD848,AJ848,AP848),"NE")</f>
        <v>46000</v>
      </c>
      <c r="G848" s="1036" t="str">
        <f t="shared" si="104"/>
        <v>B</v>
      </c>
      <c r="H848" s="1037" t="str">
        <f t="shared" si="105"/>
        <v>MR_DER-1439_25</v>
      </c>
      <c r="I848" s="1038" t="str">
        <f t="shared" si="106"/>
        <v>ND</v>
      </c>
      <c r="J848" s="1038" t="str">
        <f t="shared" si="107"/>
        <v>ND</v>
      </c>
      <c r="K848" s="817" t="s">
        <v>3730</v>
      </c>
      <c r="L848" s="818">
        <v>44910</v>
      </c>
      <c r="M848" s="1041" t="s">
        <v>5935</v>
      </c>
      <c r="N848" s="844" t="s">
        <v>5537</v>
      </c>
      <c r="O848" s="818">
        <v>44931</v>
      </c>
      <c r="P848" s="822" t="s">
        <v>3777</v>
      </c>
      <c r="Q848" s="817" t="s">
        <v>3748</v>
      </c>
      <c r="R848" s="818">
        <v>44937</v>
      </c>
      <c r="S848" s="1039" t="s">
        <v>6136</v>
      </c>
      <c r="T848" s="844"/>
      <c r="U848" s="844"/>
      <c r="V848" s="1042" t="s">
        <v>3777</v>
      </c>
      <c r="W848" s="817" t="s">
        <v>5626</v>
      </c>
      <c r="X848" s="818">
        <v>45401</v>
      </c>
      <c r="Y848" s="1040" t="s">
        <v>7588</v>
      </c>
      <c r="Z848" s="820" t="s">
        <v>5536</v>
      </c>
      <c r="AA848" s="821">
        <v>45449</v>
      </c>
      <c r="AB848" s="822"/>
      <c r="AC848" s="823" t="s">
        <v>6229</v>
      </c>
      <c r="AD848" s="1351">
        <v>45826</v>
      </c>
      <c r="AE848" s="1356" t="s">
        <v>9605</v>
      </c>
      <c r="AF848" s="1259"/>
      <c r="AG848" s="1144"/>
      <c r="AH848" s="822"/>
      <c r="AI848" s="823" t="s">
        <v>5811</v>
      </c>
      <c r="AJ848" s="821">
        <v>45835</v>
      </c>
      <c r="AK848" s="1044" t="s">
        <v>9628</v>
      </c>
      <c r="AL848" s="820"/>
      <c r="AM848" s="820"/>
      <c r="AN848" s="822"/>
      <c r="AO848" s="823" t="s">
        <v>5811</v>
      </c>
      <c r="AP848" s="821">
        <v>46000</v>
      </c>
      <c r="AQ848" s="1316" t="s">
        <v>11531</v>
      </c>
      <c r="AR848" s="731"/>
      <c r="AS848" s="731"/>
      <c r="AT848" s="731"/>
      <c r="AU848" s="731"/>
      <c r="AV848" s="731"/>
      <c r="AW848" s="731"/>
      <c r="AX848" s="731"/>
      <c r="AY848" s="731"/>
      <c r="AZ848" s="731"/>
    </row>
    <row r="849" spans="1:52" s="1003" customFormat="1" ht="15" customHeight="1" x14ac:dyDescent="0.2">
      <c r="A849" s="1060" t="s">
        <v>12156</v>
      </c>
      <c r="B849" s="1528" t="s">
        <v>8257</v>
      </c>
      <c r="C849" s="1528"/>
      <c r="D849" s="1009" t="s">
        <v>5934</v>
      </c>
      <c r="E849" s="1006" t="s">
        <v>7602</v>
      </c>
      <c r="F849" s="1529">
        <f>IF(L849&lt;&gt;0,MAX(L849,R849,X849,AD849),"NE")</f>
        <v>45401</v>
      </c>
      <c r="G849" s="1530" t="str">
        <f t="shared" si="104"/>
        <v>A1</v>
      </c>
      <c r="H849" s="1531" t="str">
        <f t="shared" si="105"/>
        <v>MR.DER-0634_24</v>
      </c>
      <c r="I849" s="1532">
        <f t="shared" si="106"/>
        <v>45449</v>
      </c>
      <c r="J849" s="1532" t="str">
        <f t="shared" si="107"/>
        <v>NÃO APROVADO</v>
      </c>
      <c r="K849" s="1008" t="s">
        <v>3730</v>
      </c>
      <c r="L849" s="1014">
        <v>45401</v>
      </c>
      <c r="M849" s="1533" t="s">
        <v>7588</v>
      </c>
      <c r="N849" s="1528" t="s">
        <v>5536</v>
      </c>
      <c r="O849" s="1014">
        <v>45449</v>
      </c>
      <c r="P849" s="1534" t="s">
        <v>3777</v>
      </c>
      <c r="Q849" s="1008"/>
      <c r="R849" s="1014"/>
      <c r="S849" s="1533"/>
      <c r="T849" s="1528"/>
      <c r="U849" s="1528"/>
      <c r="V849" s="1535"/>
      <c r="W849" s="1008"/>
      <c r="X849" s="1014"/>
      <c r="Y849" s="1536"/>
      <c r="Z849" s="1009"/>
      <c r="AA849" s="1009"/>
      <c r="AB849" s="1534"/>
      <c r="AC849" s="1537"/>
      <c r="AD849" s="1538"/>
      <c r="AE849" s="1539"/>
      <c r="AF849" s="1539"/>
      <c r="AG849" s="1540"/>
      <c r="AH849" s="1534"/>
      <c r="AI849" s="1537"/>
      <c r="AJ849" s="1009"/>
      <c r="AK849" s="1010"/>
      <c r="AL849" s="1009"/>
      <c r="AM849" s="1009"/>
      <c r="AN849" s="1534"/>
      <c r="AO849" s="1537"/>
      <c r="AP849" s="1009"/>
      <c r="AQ849" s="1009"/>
      <c r="AR849" s="1010"/>
      <c r="AS849" s="1010"/>
      <c r="AT849" s="1010"/>
      <c r="AU849" s="1010"/>
      <c r="AV849" s="1010"/>
      <c r="AW849" s="1010"/>
      <c r="AX849" s="1010"/>
      <c r="AY849" s="1010"/>
      <c r="AZ849" s="1010"/>
    </row>
    <row r="850" spans="1:52" s="725" customFormat="1" ht="15" x14ac:dyDescent="0.25">
      <c r="A850" s="948" t="s">
        <v>8263</v>
      </c>
      <c r="B850" s="855" t="s">
        <v>8257</v>
      </c>
      <c r="C850" s="855"/>
      <c r="D850" s="851" t="s">
        <v>11138</v>
      </c>
      <c r="E850" s="847" t="s">
        <v>7602</v>
      </c>
      <c r="F850" s="813">
        <f>IF(L850&lt;&gt;0,MAX(L850,R850,X850,AD850),"NE")</f>
        <v>46092</v>
      </c>
      <c r="G850" s="814" t="str">
        <f t="shared" si="104"/>
        <v>A</v>
      </c>
      <c r="H850" s="941" t="str">
        <f t="shared" si="105"/>
        <v>MR_DER-1615_26</v>
      </c>
      <c r="I850" s="816" t="str">
        <f t="shared" si="106"/>
        <v>ND</v>
      </c>
      <c r="J850" s="816" t="str">
        <f t="shared" si="107"/>
        <v>APROVADO</v>
      </c>
      <c r="K850" s="848" t="s">
        <v>3765</v>
      </c>
      <c r="L850" s="849">
        <v>45964</v>
      </c>
      <c r="M850" s="218" t="s">
        <v>11139</v>
      </c>
      <c r="N850" s="855" t="s">
        <v>5537</v>
      </c>
      <c r="O850" s="849">
        <v>45965</v>
      </c>
      <c r="P850" s="859"/>
      <c r="Q850" s="865" t="s">
        <v>3748</v>
      </c>
      <c r="R850" s="849">
        <v>45966</v>
      </c>
      <c r="S850" s="218" t="s">
        <v>11194</v>
      </c>
      <c r="T850" s="855" t="s">
        <v>5539</v>
      </c>
      <c r="U850" s="849">
        <v>45989</v>
      </c>
      <c r="V850" s="853"/>
      <c r="W850" s="823" t="s">
        <v>3748</v>
      </c>
      <c r="X850" s="821">
        <v>46000</v>
      </c>
      <c r="Y850" s="218" t="s">
        <v>11531</v>
      </c>
      <c r="Z850" s="851"/>
      <c r="AA850" s="852"/>
      <c r="AB850" s="859"/>
      <c r="AC850" s="725" t="s">
        <v>3748</v>
      </c>
      <c r="AD850" s="1213">
        <v>46092</v>
      </c>
      <c r="AE850" s="218" t="s">
        <v>12317</v>
      </c>
      <c r="AF850" s="863"/>
      <c r="AG850" s="1362"/>
      <c r="AH850" s="859"/>
      <c r="AI850" s="856"/>
      <c r="AJ850" s="851"/>
      <c r="AL850" s="851"/>
      <c r="AM850" s="851"/>
      <c r="AN850" s="859"/>
      <c r="AO850" s="856"/>
      <c r="AP850" s="851"/>
      <c r="AQ850" s="851"/>
    </row>
    <row r="851" spans="1:52" s="725" customFormat="1" ht="15" x14ac:dyDescent="0.25">
      <c r="A851" s="645" t="s">
        <v>8263</v>
      </c>
      <c r="B851" s="855" t="s">
        <v>8257</v>
      </c>
      <c r="C851" s="855"/>
      <c r="D851" s="851" t="s">
        <v>6075</v>
      </c>
      <c r="E851" s="847" t="s">
        <v>6074</v>
      </c>
      <c r="F851" s="813">
        <f>IF(L851&lt;&gt;0,MAX(L851,R851,X851,AD851,AJ851,AP851,AV851),"NE")</f>
        <v>46092</v>
      </c>
      <c r="G851" s="814" t="str">
        <f t="shared" si="104"/>
        <v>B</v>
      </c>
      <c r="H851" s="941" t="str">
        <f t="shared" si="105"/>
        <v>MR_DER-1614_26</v>
      </c>
      <c r="I851" s="816" t="str">
        <f t="shared" si="106"/>
        <v>ND</v>
      </c>
      <c r="J851" s="816" t="str">
        <f t="shared" si="107"/>
        <v>ND</v>
      </c>
      <c r="K851" s="848" t="s">
        <v>3730</v>
      </c>
      <c r="L851" s="849">
        <v>44916</v>
      </c>
      <c r="M851" s="890" t="s">
        <v>6076</v>
      </c>
      <c r="N851" s="855" t="s">
        <v>5539</v>
      </c>
      <c r="O851" s="849">
        <v>44945</v>
      </c>
      <c r="P851" s="1324" t="s">
        <v>6112</v>
      </c>
      <c r="Q851" s="848" t="s">
        <v>3748</v>
      </c>
      <c r="R851" s="849">
        <v>44952</v>
      </c>
      <c r="S851" s="890" t="s">
        <v>6266</v>
      </c>
      <c r="T851" s="855"/>
      <c r="U851" s="855"/>
      <c r="V851" s="853" t="s">
        <v>6295</v>
      </c>
      <c r="W851" s="856" t="s">
        <v>5626</v>
      </c>
      <c r="X851" s="852">
        <v>45819</v>
      </c>
      <c r="Y851" s="218" t="s">
        <v>9597</v>
      </c>
      <c r="Z851" s="855" t="s">
        <v>5537</v>
      </c>
      <c r="AA851" s="849">
        <v>45849</v>
      </c>
      <c r="AB851" s="859"/>
      <c r="AC851" s="856" t="s">
        <v>5811</v>
      </c>
      <c r="AD851" s="953">
        <v>45888</v>
      </c>
      <c r="AE851" s="1358" t="s">
        <v>9826</v>
      </c>
      <c r="AF851" s="863"/>
      <c r="AG851" s="1362"/>
      <c r="AH851" s="859"/>
      <c r="AI851" s="725" t="s">
        <v>5811</v>
      </c>
      <c r="AJ851" s="1213">
        <v>46092</v>
      </c>
      <c r="AK851" s="218" t="s">
        <v>12316</v>
      </c>
      <c r="AL851" s="1494" t="s">
        <v>6913</v>
      </c>
      <c r="AM851" s="1494"/>
      <c r="AN851" s="859"/>
      <c r="AO851" s="856"/>
      <c r="AP851" s="851"/>
      <c r="AQ851" s="851"/>
    </row>
    <row r="852" spans="1:52" s="725" customFormat="1" ht="15" x14ac:dyDescent="0.25">
      <c r="A852" s="947" t="s">
        <v>8263</v>
      </c>
      <c r="B852" s="844" t="s">
        <v>8257</v>
      </c>
      <c r="C852" s="844"/>
      <c r="D852" s="820" t="s">
        <v>5743</v>
      </c>
      <c r="E852" s="812" t="s">
        <v>5826</v>
      </c>
      <c r="F852" s="1035">
        <f>IF(L852&lt;&gt;0,MAX(L852,R852,X852,AD852,AJ852,AP852,AV852),"NE")</f>
        <v>45818</v>
      </c>
      <c r="G852" s="1036" t="str">
        <f t="shared" si="104"/>
        <v>C</v>
      </c>
      <c r="H852" s="1037" t="str">
        <f t="shared" si="105"/>
        <v>MR_DER-1054_25</v>
      </c>
      <c r="I852" s="1038" t="str">
        <f t="shared" si="106"/>
        <v>ND</v>
      </c>
      <c r="J852" s="1038" t="str">
        <f t="shared" si="107"/>
        <v>ND</v>
      </c>
      <c r="K852" s="817" t="s">
        <v>3730</v>
      </c>
      <c r="L852" s="818">
        <v>44890</v>
      </c>
      <c r="M852" s="1041" t="s">
        <v>5744</v>
      </c>
      <c r="N852" s="844" t="s">
        <v>5537</v>
      </c>
      <c r="O852" s="818">
        <v>44908</v>
      </c>
      <c r="P852" s="822" t="s">
        <v>3777</v>
      </c>
      <c r="Q852" s="817" t="s">
        <v>3748</v>
      </c>
      <c r="R852" s="818">
        <v>44911</v>
      </c>
      <c r="S852" s="1041" t="s">
        <v>5892</v>
      </c>
      <c r="T852" s="844"/>
      <c r="U852" s="844"/>
      <c r="V852" s="1040" t="s">
        <v>3777</v>
      </c>
      <c r="W852" s="823" t="s">
        <v>5626</v>
      </c>
      <c r="X852" s="821">
        <v>45408</v>
      </c>
      <c r="Y852" s="1040" t="s">
        <v>7667</v>
      </c>
      <c r="Z852" s="820" t="s">
        <v>5538</v>
      </c>
      <c r="AA852" s="821">
        <v>45426</v>
      </c>
      <c r="AB852" s="1343" t="s">
        <v>3777</v>
      </c>
      <c r="AC852" s="823" t="s">
        <v>5811</v>
      </c>
      <c r="AD852" s="1351">
        <v>45427</v>
      </c>
      <c r="AE852" s="1356" t="s">
        <v>7697</v>
      </c>
      <c r="AF852" s="1259"/>
      <c r="AG852" s="1144"/>
      <c r="AH852" s="1343" t="s">
        <v>3777</v>
      </c>
      <c r="AI852" s="823" t="s">
        <v>6393</v>
      </c>
      <c r="AJ852" s="821">
        <v>45805</v>
      </c>
      <c r="AK852" s="1044" t="s">
        <v>9427</v>
      </c>
      <c r="AL852" s="820" t="s">
        <v>5539</v>
      </c>
      <c r="AM852" s="821">
        <v>45812</v>
      </c>
      <c r="AN852" s="822"/>
      <c r="AO852" s="823" t="s">
        <v>6649</v>
      </c>
      <c r="AP852" s="821">
        <v>45813</v>
      </c>
      <c r="AQ852" s="1316" t="s">
        <v>9573</v>
      </c>
      <c r="AR852" s="731"/>
      <c r="AS852" s="731"/>
      <c r="AT852" s="731"/>
      <c r="AU852" s="731" t="s">
        <v>6649</v>
      </c>
      <c r="AV852" s="1045">
        <v>45818</v>
      </c>
      <c r="AW852" s="218" t="s">
        <v>9580</v>
      </c>
      <c r="AX852" s="731"/>
      <c r="AY852" s="731"/>
      <c r="AZ852" s="731"/>
    </row>
    <row r="853" spans="1:52" s="1003" customFormat="1" ht="15" customHeight="1" x14ac:dyDescent="0.2">
      <c r="A853" s="1060" t="s">
        <v>12156</v>
      </c>
      <c r="B853" s="1528" t="s">
        <v>8257</v>
      </c>
      <c r="C853" s="1528"/>
      <c r="D853" s="1009" t="s">
        <v>5743</v>
      </c>
      <c r="E853" s="1006" t="s">
        <v>7672</v>
      </c>
      <c r="F853" s="1529">
        <f t="shared" ref="F853:F858" si="108">IF(L853&lt;&gt;0,MAX(L853,R853,X853,AD853),"NE")</f>
        <v>45408</v>
      </c>
      <c r="G853" s="1530" t="str">
        <f t="shared" si="104"/>
        <v>A1</v>
      </c>
      <c r="H853" s="1531" t="str">
        <f t="shared" si="105"/>
        <v>MR.DER-0650_24</v>
      </c>
      <c r="I853" s="1532">
        <f t="shared" si="106"/>
        <v>45426</v>
      </c>
      <c r="J853" s="1532" t="str">
        <f t="shared" si="107"/>
        <v xml:space="preserve">NÃO APROVADO </v>
      </c>
      <c r="K853" s="1008" t="s">
        <v>3730</v>
      </c>
      <c r="L853" s="1014">
        <v>45408</v>
      </c>
      <c r="M853" s="1533" t="s">
        <v>7667</v>
      </c>
      <c r="N853" s="1528" t="s">
        <v>7693</v>
      </c>
      <c r="O853" s="1014">
        <v>45426</v>
      </c>
      <c r="P853" s="1534" t="s">
        <v>3777</v>
      </c>
      <c r="Q853" s="1008"/>
      <c r="R853" s="1014"/>
      <c r="S853" s="1541"/>
      <c r="T853" s="1528"/>
      <c r="U853" s="1528"/>
      <c r="V853" s="1535"/>
      <c r="W853" s="1537"/>
      <c r="X853" s="1016"/>
      <c r="Y853" s="1536"/>
      <c r="Z853" s="1009"/>
      <c r="AA853" s="1009"/>
      <c r="AB853" s="1534"/>
      <c r="AC853" s="1537"/>
      <c r="AD853" s="1538"/>
      <c r="AE853" s="1539"/>
      <c r="AF853" s="1539"/>
      <c r="AG853" s="1540"/>
      <c r="AH853" s="1534"/>
      <c r="AI853" s="1537"/>
      <c r="AJ853" s="1009"/>
      <c r="AK853" s="1010"/>
      <c r="AL853" s="1009"/>
      <c r="AM853" s="1009"/>
      <c r="AN853" s="1534"/>
      <c r="AO853" s="1537"/>
      <c r="AP853" s="1009"/>
      <c r="AQ853" s="1009"/>
      <c r="AR853" s="1010"/>
      <c r="AS853" s="1010"/>
      <c r="AT853" s="1010"/>
      <c r="AU853" s="1010"/>
      <c r="AV853" s="1010"/>
      <c r="AW853" s="1010"/>
      <c r="AX853" s="1010"/>
      <c r="AY853" s="1010"/>
      <c r="AZ853" s="1010"/>
    </row>
    <row r="854" spans="1:52" s="725" customFormat="1" ht="15" x14ac:dyDescent="0.25">
      <c r="A854" s="645" t="s">
        <v>8263</v>
      </c>
      <c r="B854" s="855" t="s">
        <v>8257</v>
      </c>
      <c r="C854" s="855"/>
      <c r="D854" s="851" t="s">
        <v>9431</v>
      </c>
      <c r="E854" s="847" t="s">
        <v>9430</v>
      </c>
      <c r="F854" s="813">
        <f>IF(L854&lt;&gt;0,MAX(L854,R854,X854,AD854,AJ854,AP854,AV854),"NE")</f>
        <v>45888</v>
      </c>
      <c r="G854" s="814" t="str">
        <f t="shared" si="104"/>
        <v>A</v>
      </c>
      <c r="H854" s="941" t="str">
        <f t="shared" si="105"/>
        <v>MR_DER-1140_25</v>
      </c>
      <c r="I854" s="816" t="str">
        <f t="shared" si="106"/>
        <v>ND</v>
      </c>
      <c r="J854" s="816" t="str">
        <f t="shared" si="107"/>
        <v>ND</v>
      </c>
      <c r="K854" s="848" t="s">
        <v>3730</v>
      </c>
      <c r="L854" s="849">
        <v>45805</v>
      </c>
      <c r="M854" s="218" t="s">
        <v>9432</v>
      </c>
      <c r="N854" s="855" t="s">
        <v>9067</v>
      </c>
      <c r="O854" s="849">
        <v>45811</v>
      </c>
      <c r="P854" s="1324"/>
      <c r="Q854" s="848" t="s">
        <v>3765</v>
      </c>
      <c r="R854" s="849">
        <v>45824</v>
      </c>
      <c r="S854" s="218" t="s">
        <v>9595</v>
      </c>
      <c r="T854" s="855" t="s">
        <v>5537</v>
      </c>
      <c r="U854" s="849">
        <v>45849</v>
      </c>
      <c r="V854" s="1341"/>
      <c r="W854" s="856" t="s">
        <v>3748</v>
      </c>
      <c r="X854" s="852">
        <v>45888</v>
      </c>
      <c r="Y854" s="218" t="s">
        <v>9826</v>
      </c>
      <c r="Z854" s="851"/>
      <c r="AA854" s="851"/>
      <c r="AB854" s="859"/>
      <c r="AC854" s="856"/>
      <c r="AD854" s="851"/>
      <c r="AF854" s="851"/>
      <c r="AG854" s="851"/>
      <c r="AH854" s="859"/>
      <c r="AI854" s="856"/>
      <c r="AJ854" s="851"/>
      <c r="AL854" s="851"/>
      <c r="AM854" s="851"/>
      <c r="AN854" s="859"/>
      <c r="AO854" s="856"/>
      <c r="AP854" s="851"/>
      <c r="AU854" s="856"/>
      <c r="AV854" s="851"/>
    </row>
    <row r="855" spans="1:52" s="725" customFormat="1" ht="15" x14ac:dyDescent="0.25">
      <c r="A855" s="948" t="s">
        <v>8263</v>
      </c>
      <c r="B855" s="844"/>
      <c r="C855" s="844"/>
      <c r="D855" s="820" t="s">
        <v>9280</v>
      </c>
      <c r="E855" s="812" t="s">
        <v>9251</v>
      </c>
      <c r="F855" s="1035">
        <f t="shared" si="108"/>
        <v>45979</v>
      </c>
      <c r="G855" s="1036" t="str">
        <f t="shared" si="104"/>
        <v>A</v>
      </c>
      <c r="H855" s="1037" t="str">
        <f t="shared" si="105"/>
        <v>MR_DER-1376_25</v>
      </c>
      <c r="I855" s="1038" t="str">
        <f t="shared" si="106"/>
        <v>ND</v>
      </c>
      <c r="J855" s="1038" t="str">
        <f t="shared" si="107"/>
        <v>ND</v>
      </c>
      <c r="K855" s="817" t="s">
        <v>3730</v>
      </c>
      <c r="L855" s="818">
        <v>45792</v>
      </c>
      <c r="M855" s="1039" t="s">
        <v>9281</v>
      </c>
      <c r="N855" s="844" t="s">
        <v>5536</v>
      </c>
      <c r="O855" s="818">
        <v>45797</v>
      </c>
      <c r="P855" s="822"/>
      <c r="Q855" s="817" t="s">
        <v>3765</v>
      </c>
      <c r="R855" s="818">
        <v>45800</v>
      </c>
      <c r="S855" s="1041" t="s">
        <v>9330</v>
      </c>
      <c r="T855" s="844"/>
      <c r="U855" s="844"/>
      <c r="V855" s="1043"/>
      <c r="W855" s="823" t="s">
        <v>3748</v>
      </c>
      <c r="X855" s="821">
        <v>45811</v>
      </c>
      <c r="Y855" s="218" t="s">
        <v>9562</v>
      </c>
      <c r="Z855" s="820"/>
      <c r="AA855" s="820"/>
      <c r="AB855" s="822"/>
      <c r="AC855" s="823" t="s">
        <v>3748</v>
      </c>
      <c r="AD855" s="821">
        <v>45979</v>
      </c>
      <c r="AE855" s="218" t="s">
        <v>11347</v>
      </c>
      <c r="AF855" s="820"/>
      <c r="AG855" s="820"/>
      <c r="AH855" s="822"/>
      <c r="AI855" s="823"/>
      <c r="AJ855" s="820"/>
      <c r="AK855" s="731"/>
      <c r="AL855" s="820"/>
      <c r="AM855" s="820"/>
      <c r="AN855" s="822"/>
      <c r="AO855" s="823"/>
      <c r="AP855" s="820"/>
      <c r="AQ855" s="731"/>
      <c r="AR855" s="731"/>
      <c r="AS855" s="731"/>
      <c r="AT855" s="731"/>
      <c r="AU855" s="823"/>
      <c r="AV855" s="820"/>
      <c r="AW855" s="731"/>
      <c r="AX855" s="731"/>
      <c r="AY855" s="731"/>
      <c r="AZ855" s="731"/>
    </row>
    <row r="856" spans="1:52" s="725" customFormat="1" ht="15" x14ac:dyDescent="0.25">
      <c r="A856" s="948" t="s">
        <v>8263</v>
      </c>
      <c r="B856" s="855" t="s">
        <v>8257</v>
      </c>
      <c r="C856" s="855"/>
      <c r="D856" s="851" t="s">
        <v>11137</v>
      </c>
      <c r="E856" s="847" t="s">
        <v>11133</v>
      </c>
      <c r="F856" s="813">
        <f t="shared" si="108"/>
        <v>46092</v>
      </c>
      <c r="G856" s="814" t="str">
        <f t="shared" si="104"/>
        <v>A</v>
      </c>
      <c r="H856" s="941" t="str">
        <f t="shared" si="105"/>
        <v>MR_DER-1615_26</v>
      </c>
      <c r="I856" s="816" t="str">
        <f t="shared" si="106"/>
        <v>ND</v>
      </c>
      <c r="J856" s="816" t="str">
        <f t="shared" si="107"/>
        <v>ND</v>
      </c>
      <c r="K856" s="848" t="s">
        <v>3730</v>
      </c>
      <c r="L856" s="849">
        <v>45964</v>
      </c>
      <c r="M856" s="218" t="s">
        <v>11139</v>
      </c>
      <c r="N856" s="855" t="s">
        <v>5537</v>
      </c>
      <c r="O856" s="849">
        <v>45988</v>
      </c>
      <c r="P856" s="859"/>
      <c r="Q856" s="865" t="s">
        <v>3748</v>
      </c>
      <c r="R856" s="849">
        <v>46000</v>
      </c>
      <c r="S856" s="218" t="s">
        <v>11530</v>
      </c>
      <c r="T856" s="855"/>
      <c r="U856" s="855"/>
      <c r="V856" s="1341"/>
      <c r="W856" s="725" t="s">
        <v>3748</v>
      </c>
      <c r="X856" s="1213">
        <v>46092</v>
      </c>
      <c r="Y856" s="218" t="s">
        <v>12317</v>
      </c>
      <c r="Z856" s="851"/>
      <c r="AA856" s="852"/>
      <c r="AB856" s="859"/>
      <c r="AC856" s="856"/>
      <c r="AD856" s="852"/>
      <c r="AE856" s="218"/>
      <c r="AF856" s="851"/>
      <c r="AG856" s="851"/>
      <c r="AH856" s="859"/>
      <c r="AI856" s="856"/>
      <c r="AJ856" s="851"/>
      <c r="AL856" s="851"/>
      <c r="AM856" s="851"/>
      <c r="AN856" s="859"/>
      <c r="AO856" s="856"/>
      <c r="AP856" s="851"/>
      <c r="AU856" s="856"/>
      <c r="AV856" s="851"/>
    </row>
    <row r="857" spans="1:52" s="725" customFormat="1" ht="15" x14ac:dyDescent="0.25">
      <c r="A857" s="948" t="s">
        <v>8263</v>
      </c>
      <c r="B857" s="844"/>
      <c r="C857" s="844"/>
      <c r="D857" s="820" t="s">
        <v>9391</v>
      </c>
      <c r="E857" s="812" t="s">
        <v>9361</v>
      </c>
      <c r="F857" s="1035">
        <f t="shared" si="108"/>
        <v>45979</v>
      </c>
      <c r="G857" s="1036" t="str">
        <f t="shared" si="104"/>
        <v>A</v>
      </c>
      <c r="H857" s="1037" t="str">
        <f t="shared" si="105"/>
        <v>MR_DER-1376_25</v>
      </c>
      <c r="I857" s="1038" t="str">
        <f t="shared" si="106"/>
        <v>ND</v>
      </c>
      <c r="J857" s="1038" t="str">
        <f t="shared" si="107"/>
        <v>ND</v>
      </c>
      <c r="K857" s="817" t="s">
        <v>3730</v>
      </c>
      <c r="L857" s="818">
        <v>45800</v>
      </c>
      <c r="M857" s="1039" t="s">
        <v>9332</v>
      </c>
      <c r="N857" s="844" t="s">
        <v>5539</v>
      </c>
      <c r="O857" s="818">
        <v>45810</v>
      </c>
      <c r="P857" s="822"/>
      <c r="Q857" s="817" t="s">
        <v>3748</v>
      </c>
      <c r="R857" s="818">
        <v>45811</v>
      </c>
      <c r="S857" s="218" t="s">
        <v>9563</v>
      </c>
      <c r="T857" s="844"/>
      <c r="U857" s="844"/>
      <c r="V857" s="1043"/>
      <c r="W857" s="823" t="s">
        <v>3748</v>
      </c>
      <c r="X857" s="821">
        <v>45979</v>
      </c>
      <c r="Y857" s="218" t="s">
        <v>11347</v>
      </c>
      <c r="Z857" s="820"/>
      <c r="AA857" s="820"/>
      <c r="AB857" s="822"/>
      <c r="AC857" s="823"/>
      <c r="AD857" s="820"/>
      <c r="AE857" s="731"/>
      <c r="AF857" s="1360"/>
      <c r="AG857" s="820"/>
      <c r="AH857" s="822"/>
      <c r="AI857" s="823"/>
      <c r="AJ857" s="820"/>
      <c r="AK857" s="731"/>
      <c r="AL857" s="820"/>
      <c r="AM857" s="820"/>
      <c r="AN857" s="822"/>
      <c r="AO857" s="823"/>
      <c r="AP857" s="820"/>
      <c r="AQ857" s="731"/>
      <c r="AR857" s="731"/>
      <c r="AS857" s="731"/>
      <c r="AT857" s="731"/>
      <c r="AU857" s="823"/>
      <c r="AV857" s="820"/>
      <c r="AW857" s="731"/>
      <c r="AX857" s="731"/>
      <c r="AY857" s="731"/>
      <c r="AZ857" s="731"/>
    </row>
    <row r="858" spans="1:52" s="725" customFormat="1" ht="15" x14ac:dyDescent="0.25">
      <c r="A858" s="948" t="s">
        <v>8263</v>
      </c>
      <c r="B858" s="855" t="s">
        <v>8257</v>
      </c>
      <c r="C858" s="855"/>
      <c r="D858" s="851" t="s">
        <v>11137</v>
      </c>
      <c r="E858" s="847" t="s">
        <v>11134</v>
      </c>
      <c r="F858" s="813">
        <f t="shared" si="108"/>
        <v>46092</v>
      </c>
      <c r="G858" s="814" t="str">
        <f t="shared" si="104"/>
        <v>A</v>
      </c>
      <c r="H858" s="941" t="str">
        <f t="shared" si="105"/>
        <v>MR_DER-1615_26</v>
      </c>
      <c r="I858" s="816" t="str">
        <f t="shared" si="106"/>
        <v>ND</v>
      </c>
      <c r="J858" s="816" t="str">
        <f t="shared" si="107"/>
        <v>ND</v>
      </c>
      <c r="K858" s="848" t="s">
        <v>3730</v>
      </c>
      <c r="L858" s="849">
        <v>45964</v>
      </c>
      <c r="M858" s="218" t="s">
        <v>11139</v>
      </c>
      <c r="N858" s="855" t="s">
        <v>5537</v>
      </c>
      <c r="O858" s="849">
        <v>45988</v>
      </c>
      <c r="P858" s="859"/>
      <c r="Q858" s="865" t="s">
        <v>3748</v>
      </c>
      <c r="R858" s="849">
        <v>46000</v>
      </c>
      <c r="S858" s="218" t="s">
        <v>11530</v>
      </c>
      <c r="T858" s="855"/>
      <c r="U858" s="855"/>
      <c r="V858" s="1341"/>
      <c r="W858" s="725" t="s">
        <v>3748</v>
      </c>
      <c r="X858" s="1213">
        <v>46092</v>
      </c>
      <c r="Y858" s="218" t="s">
        <v>12317</v>
      </c>
      <c r="Z858" s="851"/>
      <c r="AA858" s="852"/>
      <c r="AB858" s="859"/>
      <c r="AC858" s="856"/>
      <c r="AD858" s="852"/>
      <c r="AE858" s="218"/>
      <c r="AF858" s="851"/>
      <c r="AG858" s="851"/>
      <c r="AH858" s="859"/>
      <c r="AI858" s="856"/>
      <c r="AJ858" s="851"/>
      <c r="AL858" s="851"/>
      <c r="AM858" s="851"/>
      <c r="AN858" s="859"/>
      <c r="AO858" s="856"/>
      <c r="AP858" s="851"/>
      <c r="AU858" s="856"/>
      <c r="AV858" s="851"/>
    </row>
    <row r="859" spans="1:52" s="809" customFormat="1" ht="15" x14ac:dyDescent="0.25">
      <c r="A859" s="1242" t="s">
        <v>9037</v>
      </c>
      <c r="B859" s="1251">
        <f>IF(LEFT(E859,2)="DE",0,1)</f>
        <v>1</v>
      </c>
      <c r="C859" s="1251">
        <f>IF(LEFT(E859,2)="DE",1,0)</f>
        <v>0</v>
      </c>
      <c r="D859" s="1260" t="s">
        <v>10586</v>
      </c>
      <c r="E859" s="1264" t="s">
        <v>10588</v>
      </c>
      <c r="F859" s="1268">
        <f>IF(L859&lt;&gt;0,MAX(L859,R859,X859,AD859,AJ859),"NE")</f>
        <v>46083</v>
      </c>
      <c r="G859" s="1273" t="str">
        <f t="shared" si="104"/>
        <v>A2</v>
      </c>
      <c r="H859" s="1278" t="str">
        <f t="shared" si="105"/>
        <v>MR_DER-1602_26</v>
      </c>
      <c r="I859" s="1284">
        <f t="shared" si="106"/>
        <v>46128</v>
      </c>
      <c r="J859" s="1284" t="str">
        <f t="shared" si="107"/>
        <v>APROVADO COM RESSALVAS</v>
      </c>
      <c r="K859" s="1253" t="s">
        <v>3730</v>
      </c>
      <c r="L859" s="1297">
        <v>45931</v>
      </c>
      <c r="M859" s="1311" t="s">
        <v>10587</v>
      </c>
      <c r="N859" s="855" t="s">
        <v>5536</v>
      </c>
      <c r="O859" s="849">
        <v>46034</v>
      </c>
      <c r="P859" s="1326"/>
      <c r="Q859" s="1253" t="s">
        <v>3765</v>
      </c>
      <c r="R859" s="1297">
        <v>46083</v>
      </c>
      <c r="S859" s="23" t="s">
        <v>12260</v>
      </c>
      <c r="T859" s="855" t="s">
        <v>5537</v>
      </c>
      <c r="U859" s="849">
        <v>46128</v>
      </c>
      <c r="V859" s="853"/>
      <c r="W859" s="725"/>
      <c r="X859" s="1213"/>
      <c r="Y859" s="853"/>
      <c r="Z859" s="725"/>
      <c r="AA859" s="1213"/>
      <c r="AB859" s="508"/>
      <c r="AC859" s="725"/>
      <c r="AD859" s="1213"/>
      <c r="AE859" s="853"/>
      <c r="AF859" s="725"/>
      <c r="AG859" s="725"/>
      <c r="AH859" s="725"/>
      <c r="AI859" s="725"/>
      <c r="AJ859" s="725"/>
      <c r="AK859" s="725"/>
      <c r="AL859" s="725"/>
      <c r="AM859" s="725"/>
      <c r="AN859" s="725"/>
      <c r="AO859" s="725"/>
      <c r="AP859" s="725"/>
      <c r="AQ859" s="725"/>
      <c r="AR859" s="725"/>
      <c r="AS859" s="725"/>
      <c r="AT859" s="725"/>
      <c r="AU859" s="725"/>
      <c r="AV859" s="725"/>
      <c r="AW859" s="725"/>
      <c r="AX859" s="725"/>
      <c r="AY859" s="725"/>
      <c r="AZ859" s="725"/>
    </row>
    <row r="860" spans="1:52" s="809" customFormat="1" ht="15" x14ac:dyDescent="0.25">
      <c r="A860" s="1242" t="s">
        <v>9037</v>
      </c>
      <c r="B860" s="1251">
        <f>IF(LEFT(E860,2)="DE",0,1)</f>
        <v>1</v>
      </c>
      <c r="C860" s="1251">
        <f>IF(LEFT(E860,2)="DE",1,0)</f>
        <v>0</v>
      </c>
      <c r="D860" s="1260" t="s">
        <v>10586</v>
      </c>
      <c r="E860" s="1264" t="s">
        <v>12259</v>
      </c>
      <c r="F860" s="1268">
        <f>IF(L860&lt;&gt;0,MAX(L860,R860,X860,AD860,AJ860),"NE")</f>
        <v>46083</v>
      </c>
      <c r="G860" s="1273" t="str">
        <f t="shared" si="104"/>
        <v>A1</v>
      </c>
      <c r="H860" s="1278" t="str">
        <f t="shared" si="105"/>
        <v>MR_DER-1602_26</v>
      </c>
      <c r="I860" s="1284">
        <f>IF(F860="NE",F860,IF(INDEX(K860:CP860,,MATCH(F860,K860:CP860,0)+3)&lt;&gt;0,INDEX(K860:CP860,,MATCH(F860,K860:CP860,0)+3),"ND"))</f>
        <v>46128</v>
      </c>
      <c r="J860" s="1284" t="str">
        <f>IF(G860="NE",G860,IF(INDEX(K860:CQ860,,MATCH(G860,K860:CQ860,0)+3)&lt;&gt;0,INDEX(K860:CQ860,,MATCH(G860,K860:CQ860,0)+3),"ND"))</f>
        <v>APROVADO COM RESSALVAS</v>
      </c>
      <c r="K860" s="1253" t="s">
        <v>3730</v>
      </c>
      <c r="L860" s="1297">
        <v>46083</v>
      </c>
      <c r="M860" s="23" t="s">
        <v>12260</v>
      </c>
      <c r="N860" s="855" t="s">
        <v>5537</v>
      </c>
      <c r="O860" s="849">
        <v>46128</v>
      </c>
      <c r="P860" s="1326"/>
      <c r="Q860" s="1255"/>
      <c r="R860" s="783"/>
      <c r="S860" s="783"/>
      <c r="T860" s="783"/>
      <c r="U860" s="783"/>
      <c r="V860" s="853"/>
      <c r="W860" s="725"/>
      <c r="X860" s="1213"/>
      <c r="Y860" s="853"/>
      <c r="Z860" s="725"/>
      <c r="AA860" s="1213"/>
      <c r="AB860" s="508"/>
      <c r="AC860" s="725"/>
      <c r="AD860" s="1213"/>
      <c r="AE860" s="853"/>
      <c r="AF860" s="725"/>
      <c r="AG860" s="725"/>
      <c r="AH860" s="725"/>
      <c r="AI860" s="725"/>
      <c r="AJ860" s="725"/>
      <c r="AK860" s="725"/>
      <c r="AL860" s="725"/>
      <c r="AM860" s="725"/>
      <c r="AN860" s="725"/>
      <c r="AO860" s="725"/>
      <c r="AP860" s="725"/>
      <c r="AQ860" s="725"/>
      <c r="AR860" s="725"/>
      <c r="AS860" s="725"/>
      <c r="AT860" s="725"/>
      <c r="AU860" s="725"/>
      <c r="AV860" s="725"/>
      <c r="AW860" s="725"/>
      <c r="AX860" s="725"/>
      <c r="AY860" s="725"/>
      <c r="AZ860" s="725"/>
    </row>
    <row r="861" spans="1:52" s="725" customFormat="1" ht="15" x14ac:dyDescent="0.25">
      <c r="A861" s="948" t="s">
        <v>8263</v>
      </c>
      <c r="B861" s="855" t="s">
        <v>8257</v>
      </c>
      <c r="C861" s="855"/>
      <c r="D861" s="851" t="s">
        <v>9395</v>
      </c>
      <c r="E861" s="847" t="s">
        <v>9396</v>
      </c>
      <c r="F861" s="813">
        <f>IF(L861&lt;&gt;0,MAX(L861,R861,X861,AD861),"NE")</f>
        <v>45832</v>
      </c>
      <c r="G861" s="814" t="str">
        <f t="shared" si="104"/>
        <v>A</v>
      </c>
      <c r="H861" s="941" t="str">
        <f t="shared" si="105"/>
        <v>MR_DER-1074_25</v>
      </c>
      <c r="I861" s="816" t="str">
        <f t="shared" si="106"/>
        <v>ND</v>
      </c>
      <c r="J861" s="816" t="str">
        <f t="shared" si="107"/>
        <v>ND</v>
      </c>
      <c r="K861" s="848" t="s">
        <v>3730</v>
      </c>
      <c r="L861" s="849">
        <v>45805</v>
      </c>
      <c r="M861" s="890" t="s">
        <v>9397</v>
      </c>
      <c r="N861" s="855" t="s">
        <v>9404</v>
      </c>
      <c r="O861" s="849">
        <v>45807</v>
      </c>
      <c r="P861" s="1324"/>
      <c r="Q861" s="848" t="s">
        <v>3748</v>
      </c>
      <c r="R861" s="849">
        <v>45811</v>
      </c>
      <c r="S861" s="218" t="s">
        <v>9561</v>
      </c>
      <c r="T861" s="1223"/>
      <c r="U861" s="1223"/>
      <c r="V861" s="853" t="s">
        <v>6295</v>
      </c>
      <c r="W861" s="725" t="s">
        <v>3748</v>
      </c>
      <c r="X861" s="1213">
        <v>45832</v>
      </c>
      <c r="Y861" s="218" t="s">
        <v>9617</v>
      </c>
    </row>
    <row r="862" spans="1:52" s="725" customFormat="1" ht="15" x14ac:dyDescent="0.25">
      <c r="A862" s="948" t="s">
        <v>8263</v>
      </c>
      <c r="B862" s="844" t="s">
        <v>8257</v>
      </c>
      <c r="C862" s="844"/>
      <c r="D862" s="820" t="s">
        <v>6376</v>
      </c>
      <c r="E862" s="812" t="s">
        <v>6372</v>
      </c>
      <c r="F862" s="813">
        <f>IF(L862&lt;&gt;0,MAX(L862,R862,X862,AD862,AJ862),"NE")</f>
        <v>45979</v>
      </c>
      <c r="G862" s="1036" t="str">
        <f t="shared" si="104"/>
        <v>B</v>
      </c>
      <c r="H862" s="1037" t="str">
        <f t="shared" si="105"/>
        <v>MR_DER-1377_25</v>
      </c>
      <c r="I862" s="1038" t="str">
        <f t="shared" si="106"/>
        <v>ND</v>
      </c>
      <c r="J862" s="1038" t="str">
        <f t="shared" si="107"/>
        <v>ND</v>
      </c>
      <c r="K862" s="823" t="s">
        <v>3730</v>
      </c>
      <c r="L862" s="821">
        <v>44973</v>
      </c>
      <c r="M862" s="1044" t="s">
        <v>6378</v>
      </c>
      <c r="N862" s="844" t="s">
        <v>5539</v>
      </c>
      <c r="O862" s="818">
        <v>45008</v>
      </c>
      <c r="P862" s="822" t="s">
        <v>3777</v>
      </c>
      <c r="Q862" s="823" t="s">
        <v>3748</v>
      </c>
      <c r="R862" s="821">
        <v>45140</v>
      </c>
      <c r="S862" s="1044" t="s">
        <v>6737</v>
      </c>
      <c r="T862" s="1042"/>
      <c r="U862" s="1042"/>
      <c r="V862" s="1040" t="s">
        <v>3777</v>
      </c>
      <c r="W862" s="731" t="s">
        <v>5626</v>
      </c>
      <c r="X862" s="1045">
        <v>45835</v>
      </c>
      <c r="Y862" s="1044" t="s">
        <v>9623</v>
      </c>
      <c r="Z862" s="731" t="s">
        <v>5539</v>
      </c>
      <c r="AA862" s="1045">
        <v>45839</v>
      </c>
      <c r="AB862" s="731"/>
      <c r="AC862" s="731" t="s">
        <v>5811</v>
      </c>
      <c r="AD862" s="1045">
        <v>45840</v>
      </c>
      <c r="AE862" s="1044" t="s">
        <v>9637</v>
      </c>
      <c r="AF862" s="731"/>
      <c r="AG862" s="731"/>
      <c r="AH862" s="731"/>
      <c r="AI862" s="731" t="s">
        <v>5811</v>
      </c>
      <c r="AJ862" s="1045">
        <v>45979</v>
      </c>
      <c r="AK862" s="218" t="s">
        <v>11348</v>
      </c>
      <c r="AL862" s="731"/>
      <c r="AM862" s="731"/>
      <c r="AN862" s="731"/>
      <c r="AO862" s="731"/>
      <c r="AP862" s="731"/>
      <c r="AQ862" s="731"/>
      <c r="AR862" s="731"/>
      <c r="AS862" s="731"/>
      <c r="AT862" s="731"/>
      <c r="AU862" s="731"/>
      <c r="AV862" s="731"/>
      <c r="AW862" s="731"/>
      <c r="AX862" s="731"/>
      <c r="AY862" s="731"/>
      <c r="AZ862" s="731"/>
    </row>
    <row r="863" spans="1:52" s="725" customFormat="1" ht="15" x14ac:dyDescent="0.25">
      <c r="A863" s="948" t="s">
        <v>8263</v>
      </c>
      <c r="B863" s="855" t="s">
        <v>8257</v>
      </c>
      <c r="C863" s="855"/>
      <c r="D863" s="851" t="s">
        <v>11137</v>
      </c>
      <c r="E863" s="847" t="s">
        <v>11135</v>
      </c>
      <c r="F863" s="813">
        <f>IF(L863&lt;&gt;0,MAX(L863,R863,X863,AD863),"NE")</f>
        <v>46092</v>
      </c>
      <c r="G863" s="814" t="str">
        <f t="shared" si="104"/>
        <v>A</v>
      </c>
      <c r="H863" s="941" t="str">
        <f t="shared" si="105"/>
        <v>MR_DER-1615_26</v>
      </c>
      <c r="I863" s="816" t="str">
        <f t="shared" si="106"/>
        <v>ND</v>
      </c>
      <c r="J863" s="816" t="str">
        <f t="shared" si="107"/>
        <v>APROVADO</v>
      </c>
      <c r="K863" s="848" t="s">
        <v>3730</v>
      </c>
      <c r="L863" s="849">
        <v>45964</v>
      </c>
      <c r="M863" s="218" t="s">
        <v>11139</v>
      </c>
      <c r="N863" s="855" t="s">
        <v>5537</v>
      </c>
      <c r="O863" s="849">
        <v>45973</v>
      </c>
      <c r="P863" s="859"/>
      <c r="Q863" s="865" t="s">
        <v>3748</v>
      </c>
      <c r="R863" s="849">
        <v>45974</v>
      </c>
      <c r="S863" s="218" t="s">
        <v>11248</v>
      </c>
      <c r="T863" s="1223" t="s">
        <v>5539</v>
      </c>
      <c r="U863" s="1303">
        <v>45989</v>
      </c>
      <c r="V863" s="853"/>
      <c r="W863" s="725" t="s">
        <v>3748</v>
      </c>
      <c r="X863" s="1213">
        <v>46092</v>
      </c>
      <c r="Y863" s="218" t="s">
        <v>12317</v>
      </c>
      <c r="AA863" s="1213"/>
      <c r="AD863" s="1213"/>
      <c r="AE863" s="218"/>
    </row>
    <row r="864" spans="1:52" s="725" customFormat="1" ht="15" x14ac:dyDescent="0.25">
      <c r="A864" s="948" t="s">
        <v>8263</v>
      </c>
      <c r="B864" s="855" t="s">
        <v>8257</v>
      </c>
      <c r="C864" s="855"/>
      <c r="D864" s="851" t="s">
        <v>6377</v>
      </c>
      <c r="E864" s="847" t="s">
        <v>6373</v>
      </c>
      <c r="F864" s="813">
        <f>IF(L864&lt;&gt;0,MAX(L864,R864,X864,AD864,AJ864),"NE")</f>
        <v>45979</v>
      </c>
      <c r="G864" s="814" t="str">
        <f t="shared" si="104"/>
        <v>B</v>
      </c>
      <c r="H864" s="941" t="str">
        <f t="shared" si="105"/>
        <v>MR_DER-1377_25</v>
      </c>
      <c r="I864" s="816" t="str">
        <f t="shared" si="106"/>
        <v>ND</v>
      </c>
      <c r="J864" s="816" t="str">
        <f t="shared" si="107"/>
        <v>ND</v>
      </c>
      <c r="K864" s="848" t="s">
        <v>3730</v>
      </c>
      <c r="L864" s="849">
        <v>44973</v>
      </c>
      <c r="M864" s="890" t="s">
        <v>6378</v>
      </c>
      <c r="N864" s="855" t="s">
        <v>5539</v>
      </c>
      <c r="O864" s="849">
        <v>45008</v>
      </c>
      <c r="P864" s="859" t="s">
        <v>3777</v>
      </c>
      <c r="Q864" s="865" t="s">
        <v>3748</v>
      </c>
      <c r="R864" s="849">
        <v>45140</v>
      </c>
      <c r="S864" s="890" t="s">
        <v>6737</v>
      </c>
      <c r="T864" s="1223"/>
      <c r="U864" s="1223"/>
      <c r="V864" s="853" t="s">
        <v>3777</v>
      </c>
      <c r="W864" s="1223" t="s">
        <v>5626</v>
      </c>
      <c r="X864" s="1303">
        <v>45838</v>
      </c>
      <c r="Y864" s="218" t="s">
        <v>9634</v>
      </c>
      <c r="Z864" s="725" t="s">
        <v>5539</v>
      </c>
      <c r="AA864" s="1213">
        <v>45849</v>
      </c>
      <c r="AC864" s="725" t="s">
        <v>5811</v>
      </c>
      <c r="AD864" s="1213">
        <v>45852</v>
      </c>
      <c r="AE864" s="218" t="s">
        <v>9651</v>
      </c>
      <c r="AI864" s="731" t="s">
        <v>5811</v>
      </c>
      <c r="AJ864" s="1045">
        <v>45979</v>
      </c>
      <c r="AK864" s="218" t="s">
        <v>11348</v>
      </c>
    </row>
    <row r="865" spans="1:49" s="725" customFormat="1" ht="15" x14ac:dyDescent="0.25">
      <c r="A865" s="948" t="s">
        <v>8263</v>
      </c>
      <c r="B865" s="855" t="s">
        <v>8257</v>
      </c>
      <c r="C865" s="855"/>
      <c r="D865" s="851" t="s">
        <v>11137</v>
      </c>
      <c r="E865" s="847" t="s">
        <v>11136</v>
      </c>
      <c r="F865" s="813">
        <f>IF(L865&lt;&gt;0,MAX(L865,R865,X865,AD865),"NE")</f>
        <v>46092</v>
      </c>
      <c r="G865" s="814" t="str">
        <f t="shared" si="104"/>
        <v>A</v>
      </c>
      <c r="H865" s="941" t="str">
        <f t="shared" si="105"/>
        <v>MR_DER-1615_26</v>
      </c>
      <c r="I865" s="816" t="str">
        <f t="shared" si="106"/>
        <v>ND</v>
      </c>
      <c r="J865" s="816" t="str">
        <f t="shared" si="107"/>
        <v>APROVADO</v>
      </c>
      <c r="K865" s="848" t="s">
        <v>3730</v>
      </c>
      <c r="L865" s="849">
        <v>45964</v>
      </c>
      <c r="M865" s="218" t="s">
        <v>11139</v>
      </c>
      <c r="N865" s="855" t="s">
        <v>5537</v>
      </c>
      <c r="O865" s="849">
        <v>45973</v>
      </c>
      <c r="P865" s="859"/>
      <c r="Q865" s="865" t="s">
        <v>3748</v>
      </c>
      <c r="R865" s="849">
        <v>45974</v>
      </c>
      <c r="S865" s="218" t="s">
        <v>11248</v>
      </c>
      <c r="T865" s="1223" t="s">
        <v>5539</v>
      </c>
      <c r="U865" s="1303">
        <v>45989</v>
      </c>
      <c r="V865" s="853"/>
      <c r="W865" s="725" t="s">
        <v>3748</v>
      </c>
      <c r="X865" s="1213">
        <v>46092</v>
      </c>
      <c r="Y865" s="218" t="s">
        <v>12317</v>
      </c>
      <c r="AA865" s="1213"/>
      <c r="AD865" s="1213"/>
      <c r="AE865" s="218"/>
    </row>
    <row r="866" spans="1:49" s="725" customFormat="1" ht="15" x14ac:dyDescent="0.25">
      <c r="A866" s="645" t="s">
        <v>8263</v>
      </c>
      <c r="B866" s="844">
        <f>IF(LEFT(E866,2)="DE",0,1)</f>
        <v>1</v>
      </c>
      <c r="C866" s="844">
        <f>IF(LEFT(E866,2)="DE",1,0)</f>
        <v>0</v>
      </c>
      <c r="D866" s="846" t="s">
        <v>10436</v>
      </c>
      <c r="E866" s="847" t="s">
        <v>10441</v>
      </c>
      <c r="F866" s="813">
        <f>IF(L866&lt;&gt;0,MAX(L866,R866,X866,AD866,AJ866,AP866,AV866),"NE")</f>
        <v>46092</v>
      </c>
      <c r="G866" s="814" t="str">
        <f t="shared" si="104"/>
        <v>A</v>
      </c>
      <c r="H866" s="941" t="str">
        <f t="shared" si="105"/>
        <v>MR_DER-1614_26</v>
      </c>
      <c r="I866" s="816" t="str">
        <f t="shared" si="106"/>
        <v>ND</v>
      </c>
      <c r="J866" s="816" t="str">
        <f t="shared" si="107"/>
        <v>ND</v>
      </c>
      <c r="K866" s="848" t="s">
        <v>3730</v>
      </c>
      <c r="L866" s="849">
        <v>45926</v>
      </c>
      <c r="M866" s="218" t="s">
        <v>10437</v>
      </c>
      <c r="N866" s="855" t="s">
        <v>5536</v>
      </c>
      <c r="O866" s="849">
        <v>45960</v>
      </c>
      <c r="P866" s="1324"/>
      <c r="Q866" s="848" t="s">
        <v>3765</v>
      </c>
      <c r="R866" s="849">
        <v>45985</v>
      </c>
      <c r="S866" s="218" t="s">
        <v>11396</v>
      </c>
      <c r="T866" s="855" t="s">
        <v>5536</v>
      </c>
      <c r="U866" s="849">
        <v>46010</v>
      </c>
      <c r="V866" s="853"/>
      <c r="W866" s="856" t="s">
        <v>5701</v>
      </c>
      <c r="X866" s="852">
        <v>46043</v>
      </c>
      <c r="Y866" s="218" t="s">
        <v>12023</v>
      </c>
      <c r="Z866" s="851" t="s">
        <v>5539</v>
      </c>
      <c r="AA866" s="852">
        <v>46086</v>
      </c>
      <c r="AB866" s="508"/>
      <c r="AC866" s="856" t="s">
        <v>3748</v>
      </c>
      <c r="AD866" s="1213">
        <v>46092</v>
      </c>
      <c r="AE866" s="218" t="s">
        <v>12316</v>
      </c>
    </row>
    <row r="867" spans="1:49" s="725" customFormat="1" ht="15" x14ac:dyDescent="0.25">
      <c r="A867" s="645" t="s">
        <v>8263</v>
      </c>
      <c r="B867" s="844">
        <f>IF(LEFT(E867,2)="DE",0,1)</f>
        <v>1</v>
      </c>
      <c r="C867" s="844">
        <f>IF(LEFT(E867,2)="DE",1,0)</f>
        <v>0</v>
      </c>
      <c r="D867" s="846" t="s">
        <v>10447</v>
      </c>
      <c r="E867" s="847" t="s">
        <v>10448</v>
      </c>
      <c r="F867" s="813">
        <f>IF(L867&lt;&gt;0,MAX(L867,R867,X867,AD867,AJ867,AP867,AV867),"NE")</f>
        <v>46092</v>
      </c>
      <c r="G867" s="814" t="str">
        <f t="shared" si="104"/>
        <v>A</v>
      </c>
      <c r="H867" s="941" t="str">
        <f t="shared" si="105"/>
        <v>MR_DER-1614_26</v>
      </c>
      <c r="I867" s="816" t="str">
        <f t="shared" si="106"/>
        <v>ND</v>
      </c>
      <c r="J867" s="816" t="str">
        <f t="shared" si="107"/>
        <v>ND</v>
      </c>
      <c r="K867" s="848" t="s">
        <v>3730</v>
      </c>
      <c r="L867" s="849">
        <v>45926</v>
      </c>
      <c r="M867" s="218" t="s">
        <v>10437</v>
      </c>
      <c r="N867" s="855" t="s">
        <v>5536</v>
      </c>
      <c r="O867" s="849">
        <v>45960</v>
      </c>
      <c r="P867" s="1324"/>
      <c r="Q867" s="1295" t="s">
        <v>3765</v>
      </c>
      <c r="R867" s="849">
        <v>46007</v>
      </c>
      <c r="S867" s="218" t="s">
        <v>11600</v>
      </c>
      <c r="T867" s="855" t="s">
        <v>5536</v>
      </c>
      <c r="U867" s="849">
        <v>46010</v>
      </c>
      <c r="V867" s="853"/>
      <c r="W867" s="856" t="s">
        <v>5701</v>
      </c>
      <c r="X867" s="852">
        <v>46048</v>
      </c>
      <c r="Y867" s="218" t="s">
        <v>12061</v>
      </c>
      <c r="Z867" s="851" t="s">
        <v>5539</v>
      </c>
      <c r="AA867" s="852">
        <v>46086</v>
      </c>
      <c r="AB867" s="508"/>
      <c r="AC867" s="856" t="s">
        <v>3748</v>
      </c>
      <c r="AD867" s="1213">
        <v>46092</v>
      </c>
      <c r="AE867" s="218" t="s">
        <v>12316</v>
      </c>
    </row>
    <row r="868" spans="1:49" s="764" customFormat="1" ht="15" x14ac:dyDescent="0.25">
      <c r="A868" s="1242" t="s">
        <v>8342</v>
      </c>
      <c r="B868" s="983">
        <f>IF(LEFT(E868,2)="DE",0,1)</f>
        <v>1</v>
      </c>
      <c r="C868" s="983">
        <f>IF(LEFT(E868,2)="DE",1,0)</f>
        <v>0</v>
      </c>
      <c r="D868" s="828" t="s">
        <v>10447</v>
      </c>
      <c r="E868" s="872" t="s">
        <v>12024</v>
      </c>
      <c r="F868" s="832">
        <f>IF(L868&lt;&gt;0,MAX(L868,R868,X868,AD868,AJ868),"NE")</f>
        <v>46111</v>
      </c>
      <c r="G868" s="833" t="str">
        <f t="shared" si="104"/>
        <v>A</v>
      </c>
      <c r="H868" s="951" t="str">
        <f t="shared" si="105"/>
        <v>MR_DER-1665_26</v>
      </c>
      <c r="I868" s="834" t="str">
        <f>IF(F868="NE",F868,IF(INDEX(K868:CP868,,MATCH(F868,K868:CP868,0)+3)&lt;&gt;0,INDEX(K868:CP868,,MATCH(F868,K868:CP868,0)+3),"ND"))</f>
        <v>ND</v>
      </c>
      <c r="J868" s="834" t="str">
        <f>IF(G868="NE",G868,IF(INDEX(K868:CQ868,,MATCH(G868,K868:CQ868,0)+3)&lt;&gt;0,INDEX(K868:CQ868,,MATCH(G868,K868:CQ868,0)+3),"ND"))</f>
        <v>ND</v>
      </c>
      <c r="K868" s="873" t="s">
        <v>3730</v>
      </c>
      <c r="L868" s="874">
        <v>46043</v>
      </c>
      <c r="M868" s="23" t="s">
        <v>12023</v>
      </c>
      <c r="N868" s="880" t="s">
        <v>12269</v>
      </c>
      <c r="O868" s="874">
        <v>46086</v>
      </c>
      <c r="P868" s="1325"/>
      <c r="Q868" s="1165" t="s">
        <v>3748</v>
      </c>
      <c r="R868" s="874">
        <v>46111</v>
      </c>
      <c r="S868" s="23" t="s">
        <v>12491</v>
      </c>
      <c r="T868" s="880"/>
      <c r="U868" s="874"/>
      <c r="V868" s="878"/>
      <c r="X868" s="1071"/>
      <c r="Y868" s="878"/>
      <c r="AA868" s="1071"/>
      <c r="AB868" s="443"/>
      <c r="AD868" s="1071"/>
      <c r="AE868" s="878"/>
    </row>
    <row r="869" spans="1:49" s="764" customFormat="1" ht="15" x14ac:dyDescent="0.25">
      <c r="A869" s="1242" t="s">
        <v>8342</v>
      </c>
      <c r="B869" s="983">
        <f>IF(LEFT(E869,2)="DE",0,1)</f>
        <v>1</v>
      </c>
      <c r="C869" s="983">
        <f>IF(LEFT(E869,2)="DE",1,0)</f>
        <v>0</v>
      </c>
      <c r="D869" s="828" t="s">
        <v>10447</v>
      </c>
      <c r="E869" s="872" t="s">
        <v>12062</v>
      </c>
      <c r="F869" s="832">
        <f>IF(L869&lt;&gt;0,MAX(L869,R869,X869,AD869,AJ869),"NE")</f>
        <v>46111</v>
      </c>
      <c r="G869" s="833" t="str">
        <f t="shared" si="104"/>
        <v>A</v>
      </c>
      <c r="H869" s="951" t="str">
        <f t="shared" si="105"/>
        <v>MR_DER-1665_26</v>
      </c>
      <c r="I869" s="834" t="str">
        <f>IF(F869="NE",F869,IF(INDEX(K869:CP869,,MATCH(F869,K869:CP869,0)+3)&lt;&gt;0,INDEX(K869:CP869,,MATCH(F869,K869:CP869,0)+3),"ND"))</f>
        <v>ND</v>
      </c>
      <c r="J869" s="834" t="str">
        <f>IF(G869="NE",G869,IF(INDEX(K869:CQ869,,MATCH(G869,K869:CQ869,0)+3)&lt;&gt;0,INDEX(K869:CQ869,,MATCH(G869,K869:CQ869,0)+3),"ND"))</f>
        <v>ND</v>
      </c>
      <c r="K869" s="873" t="s">
        <v>3730</v>
      </c>
      <c r="L869" s="885">
        <v>46048</v>
      </c>
      <c r="M869" s="23" t="s">
        <v>12061</v>
      </c>
      <c r="N869" s="880" t="s">
        <v>12269</v>
      </c>
      <c r="O869" s="874">
        <v>46086</v>
      </c>
      <c r="P869" s="1325"/>
      <c r="Q869" s="1165" t="s">
        <v>3748</v>
      </c>
      <c r="R869" s="874">
        <v>46111</v>
      </c>
      <c r="S869" s="23" t="s">
        <v>12491</v>
      </c>
      <c r="T869" s="880"/>
      <c r="U869" s="874"/>
      <c r="V869" s="878"/>
      <c r="X869" s="1071"/>
      <c r="Y869" s="878"/>
      <c r="AA869" s="1071"/>
      <c r="AB869" s="443"/>
      <c r="AD869" s="1071"/>
      <c r="AE869" s="878"/>
    </row>
    <row r="870" spans="1:49" s="725" customFormat="1" ht="15" x14ac:dyDescent="0.25">
      <c r="A870" s="948" t="s">
        <v>8263</v>
      </c>
      <c r="B870" s="855" t="s">
        <v>8257</v>
      </c>
      <c r="C870" s="855"/>
      <c r="D870" s="851" t="s">
        <v>6398</v>
      </c>
      <c r="E870" s="847" t="s">
        <v>6396</v>
      </c>
      <c r="F870" s="813">
        <f>IF(L870&lt;&gt;0,MAX(L870,R870,X870,AD870),"NE")</f>
        <v>45979</v>
      </c>
      <c r="G870" s="814" t="str">
        <f t="shared" si="104"/>
        <v>A</v>
      </c>
      <c r="H870" s="941" t="str">
        <f t="shared" si="105"/>
        <v>MR_DER-1379_25</v>
      </c>
      <c r="I870" s="816" t="str">
        <f t="shared" si="106"/>
        <v>ND</v>
      </c>
      <c r="J870" s="816" t="str">
        <f t="shared" si="107"/>
        <v>ND</v>
      </c>
      <c r="K870" s="848" t="s">
        <v>3730</v>
      </c>
      <c r="L870" s="849">
        <v>44979</v>
      </c>
      <c r="M870" s="890" t="s">
        <v>6399</v>
      </c>
      <c r="N870" s="855" t="s">
        <v>5539</v>
      </c>
      <c r="O870" s="849">
        <v>45008</v>
      </c>
      <c r="P870" s="1324" t="s">
        <v>6636</v>
      </c>
      <c r="Q870" s="848" t="s">
        <v>3748</v>
      </c>
      <c r="R870" s="849">
        <v>45147</v>
      </c>
      <c r="S870" s="890" t="s">
        <v>6776</v>
      </c>
      <c r="V870" s="853" t="s">
        <v>6816</v>
      </c>
      <c r="W870" s="725" t="s">
        <v>3748</v>
      </c>
      <c r="X870" s="1213">
        <v>45979</v>
      </c>
      <c r="Y870" s="218" t="s">
        <v>11351</v>
      </c>
    </row>
    <row r="871" spans="1:49" s="725" customFormat="1" ht="15" x14ac:dyDescent="0.25">
      <c r="A871" s="948" t="s">
        <v>8263</v>
      </c>
      <c r="B871" s="855" t="s">
        <v>8257</v>
      </c>
      <c r="C871" s="855"/>
      <c r="D871" s="851" t="s">
        <v>6832</v>
      </c>
      <c r="E871" s="847" t="s">
        <v>6425</v>
      </c>
      <c r="F871" s="813">
        <f>IF(L871&lt;&gt;0,MAX(L871,R871,X871,AD871,AJ871,AP871,AV871),"NE")</f>
        <v>45979</v>
      </c>
      <c r="G871" s="814" t="str">
        <f t="shared" si="104"/>
        <v>B</v>
      </c>
      <c r="H871" s="941" t="str">
        <f t="shared" si="105"/>
        <v>MR_DER-1378_25</v>
      </c>
      <c r="I871" s="816" t="str">
        <f t="shared" si="106"/>
        <v>ND</v>
      </c>
      <c r="J871" s="816" t="str">
        <f t="shared" si="107"/>
        <v>ND</v>
      </c>
      <c r="K871" s="848" t="s">
        <v>3730</v>
      </c>
      <c r="L871" s="849">
        <v>44979</v>
      </c>
      <c r="M871" s="890" t="s">
        <v>6427</v>
      </c>
      <c r="N871" s="855" t="s">
        <v>5537</v>
      </c>
      <c r="O871" s="849">
        <v>45008</v>
      </c>
      <c r="P871" s="859" t="s">
        <v>3777</v>
      </c>
      <c r="Q871" s="848" t="s">
        <v>3748</v>
      </c>
      <c r="R871" s="849">
        <v>45133</v>
      </c>
      <c r="S871" s="890" t="s">
        <v>6733</v>
      </c>
      <c r="T871" s="725" t="s">
        <v>6098</v>
      </c>
      <c r="U871" s="1213">
        <v>45152</v>
      </c>
      <c r="V871" s="853" t="s">
        <v>3777</v>
      </c>
      <c r="W871" s="1345" t="s">
        <v>5626</v>
      </c>
      <c r="X871" s="1213">
        <v>45187</v>
      </c>
      <c r="Y871" s="819" t="s">
        <v>6838</v>
      </c>
      <c r="Z871" s="725" t="s">
        <v>5537</v>
      </c>
      <c r="AA871" s="1213">
        <v>45198</v>
      </c>
      <c r="AC871" s="725" t="s">
        <v>5811</v>
      </c>
      <c r="AD871" s="1213">
        <v>45294</v>
      </c>
      <c r="AE871" s="1355" t="s">
        <v>7041</v>
      </c>
      <c r="AG871" s="1213"/>
      <c r="AI871" s="725" t="s">
        <v>5811</v>
      </c>
      <c r="AJ871" s="1213">
        <v>45979</v>
      </c>
      <c r="AK871" s="218" t="s">
        <v>11349</v>
      </c>
    </row>
    <row r="872" spans="1:49" s="725" customFormat="1" ht="15" x14ac:dyDescent="0.25">
      <c r="A872" s="948" t="s">
        <v>8263</v>
      </c>
      <c r="B872" s="855" t="s">
        <v>8257</v>
      </c>
      <c r="C872" s="855"/>
      <c r="D872" s="851" t="s">
        <v>6836</v>
      </c>
      <c r="E872" s="847" t="s">
        <v>6430</v>
      </c>
      <c r="F872" s="813">
        <f>IF(L872&lt;&gt;0,MAX(L872,R872,X872,AD872,AJ872,AP872,AV872),"NE")</f>
        <v>45979</v>
      </c>
      <c r="G872" s="814" t="str">
        <f t="shared" si="104"/>
        <v>B</v>
      </c>
      <c r="H872" s="941" t="str">
        <f t="shared" si="105"/>
        <v>MR_DER-1378_25</v>
      </c>
      <c r="I872" s="816" t="str">
        <f t="shared" si="106"/>
        <v>ND</v>
      </c>
      <c r="J872" s="816" t="str">
        <f t="shared" si="107"/>
        <v>ND</v>
      </c>
      <c r="K872" s="848" t="s">
        <v>3730</v>
      </c>
      <c r="L872" s="849">
        <v>44979</v>
      </c>
      <c r="M872" s="890" t="s">
        <v>6432</v>
      </c>
      <c r="N872" s="855" t="s">
        <v>5537</v>
      </c>
      <c r="O872" s="849">
        <v>45008</v>
      </c>
      <c r="P872" s="859" t="s">
        <v>3777</v>
      </c>
      <c r="Q872" s="848" t="s">
        <v>3748</v>
      </c>
      <c r="R872" s="849">
        <v>45133</v>
      </c>
      <c r="S872" s="890" t="s">
        <v>6733</v>
      </c>
      <c r="T872" s="725" t="s">
        <v>6098</v>
      </c>
      <c r="U872" s="1213">
        <v>45152</v>
      </c>
      <c r="V872" s="853" t="s">
        <v>3777</v>
      </c>
      <c r="W872" s="1345" t="s">
        <v>5626</v>
      </c>
      <c r="X872" s="1213">
        <v>45187</v>
      </c>
      <c r="Y872" s="819" t="s">
        <v>6838</v>
      </c>
      <c r="Z872" s="725" t="s">
        <v>5537</v>
      </c>
      <c r="AA872" s="1213">
        <v>45198</v>
      </c>
      <c r="AC872" s="725" t="s">
        <v>5811</v>
      </c>
      <c r="AD872" s="1213">
        <v>45294</v>
      </c>
      <c r="AE872" s="1355" t="s">
        <v>7041</v>
      </c>
      <c r="AG872" s="1213"/>
      <c r="AI872" s="725" t="s">
        <v>5811</v>
      </c>
      <c r="AJ872" s="1213">
        <v>45979</v>
      </c>
      <c r="AK872" s="218" t="s">
        <v>11349</v>
      </c>
    </row>
    <row r="873" spans="1:49" s="725" customFormat="1" ht="15" x14ac:dyDescent="0.25">
      <c r="A873" s="948" t="s">
        <v>8263</v>
      </c>
      <c r="B873" s="855" t="s">
        <v>8257</v>
      </c>
      <c r="C873" s="855"/>
      <c r="D873" s="851" t="s">
        <v>5680</v>
      </c>
      <c r="E873" s="847" t="s">
        <v>5964</v>
      </c>
      <c r="F873" s="813">
        <f>IF(L873&lt;&gt;0,MAX(L873,R873,X873,AD873,AJ873,AP873,AV873),"NE")</f>
        <v>45979</v>
      </c>
      <c r="G873" s="814" t="str">
        <f t="shared" si="104"/>
        <v>C</v>
      </c>
      <c r="H873" s="941" t="str">
        <f t="shared" si="105"/>
        <v>MR_DER-1378_25</v>
      </c>
      <c r="I873" s="816" t="str">
        <f t="shared" si="106"/>
        <v>ND</v>
      </c>
      <c r="J873" s="816" t="str">
        <f t="shared" si="107"/>
        <v>ND</v>
      </c>
      <c r="K873" s="848" t="s">
        <v>3730</v>
      </c>
      <c r="L873" s="849">
        <v>44888</v>
      </c>
      <c r="M873" s="854" t="s">
        <v>5681</v>
      </c>
      <c r="N873" s="855" t="s">
        <v>5537</v>
      </c>
      <c r="O873" s="849">
        <v>44908</v>
      </c>
      <c r="P873" s="859" t="s">
        <v>3777</v>
      </c>
      <c r="Q873" s="848" t="s">
        <v>3748</v>
      </c>
      <c r="R873" s="849">
        <v>44916</v>
      </c>
      <c r="S873" s="890" t="s">
        <v>6082</v>
      </c>
      <c r="T873" s="1223"/>
      <c r="U873" s="1223"/>
      <c r="V873" s="1223" t="s">
        <v>3777</v>
      </c>
      <c r="W873" s="725" t="s">
        <v>5626</v>
      </c>
      <c r="X873" s="1213">
        <v>44970</v>
      </c>
      <c r="Y873" s="853" t="s">
        <v>6314</v>
      </c>
      <c r="Z873" s="725" t="s">
        <v>5537</v>
      </c>
      <c r="AA873" s="1213">
        <v>45008</v>
      </c>
      <c r="AB873" s="725" t="s">
        <v>3777</v>
      </c>
      <c r="AC873" s="725" t="s">
        <v>5811</v>
      </c>
      <c r="AD873" s="1213">
        <v>45133</v>
      </c>
      <c r="AE873" s="853" t="s">
        <v>6733</v>
      </c>
      <c r="AF873" s="725" t="s">
        <v>6098</v>
      </c>
      <c r="AG873" s="1213">
        <v>45152</v>
      </c>
      <c r="AH873" s="725" t="s">
        <v>3777</v>
      </c>
      <c r="AI873" s="1345" t="s">
        <v>6393</v>
      </c>
      <c r="AJ873" s="1213">
        <v>45187</v>
      </c>
      <c r="AK873" s="819" t="s">
        <v>6838</v>
      </c>
      <c r="AL873" s="725" t="s">
        <v>5537</v>
      </c>
      <c r="AM873" s="1213">
        <v>45198</v>
      </c>
      <c r="AO873" s="725" t="s">
        <v>6649</v>
      </c>
      <c r="AP873" s="1213">
        <v>45294</v>
      </c>
      <c r="AQ873" s="862" t="s">
        <v>7041</v>
      </c>
      <c r="AU873" s="725" t="s">
        <v>6649</v>
      </c>
      <c r="AV873" s="1213">
        <v>45979</v>
      </c>
      <c r="AW873" s="218" t="s">
        <v>11349</v>
      </c>
    </row>
    <row r="874" spans="1:49" s="725" customFormat="1" ht="22.5" x14ac:dyDescent="0.25">
      <c r="A874" s="948" t="s">
        <v>8263</v>
      </c>
      <c r="B874" s="855"/>
      <c r="C874" s="855" t="s">
        <v>8257</v>
      </c>
      <c r="D874" s="811" t="s">
        <v>9147</v>
      </c>
      <c r="E874" s="847" t="s">
        <v>9327</v>
      </c>
      <c r="F874" s="813">
        <f>IF(L874&lt;&gt;0,MAX(L874,R874,X874,AD874),"NE")</f>
        <v>45796</v>
      </c>
      <c r="G874" s="814" t="str">
        <f t="shared" si="104"/>
        <v>A</v>
      </c>
      <c r="H874" s="941" t="str">
        <f t="shared" si="105"/>
        <v>MR_DER-1008_25</v>
      </c>
      <c r="I874" s="816" t="str">
        <f t="shared" si="106"/>
        <v>ND</v>
      </c>
      <c r="J874" s="816" t="str">
        <f t="shared" si="107"/>
        <v>ND</v>
      </c>
      <c r="K874" s="848" t="s">
        <v>3730</v>
      </c>
      <c r="L874" s="849">
        <v>45777</v>
      </c>
      <c r="M874" s="854" t="s">
        <v>9148</v>
      </c>
      <c r="N874" s="855" t="s">
        <v>5537</v>
      </c>
      <c r="O874" s="849">
        <v>45789</v>
      </c>
      <c r="P874" s="859"/>
      <c r="Q874" s="865" t="s">
        <v>3748</v>
      </c>
      <c r="R874" s="849">
        <v>45796</v>
      </c>
      <c r="S874" s="218" t="s">
        <v>9286</v>
      </c>
      <c r="T874" s="1223"/>
      <c r="U874" s="1223"/>
      <c r="V874" s="853"/>
      <c r="X874" s="1213"/>
      <c r="Y874" s="819"/>
      <c r="Z874" s="731"/>
      <c r="AA874" s="1045"/>
      <c r="AD874" s="1213"/>
      <c r="AE874" s="819"/>
      <c r="AH874" s="853"/>
    </row>
    <row r="875" spans="1:49" s="725" customFormat="1" ht="22.5" x14ac:dyDescent="0.25">
      <c r="A875" s="948" t="s">
        <v>8263</v>
      </c>
      <c r="B875" s="855"/>
      <c r="C875" s="855" t="s">
        <v>8257</v>
      </c>
      <c r="D875" s="811" t="s">
        <v>9173</v>
      </c>
      <c r="E875" s="847" t="s">
        <v>9149</v>
      </c>
      <c r="F875" s="813">
        <f>IF(L875&lt;&gt;0,MAX(L875,R875,X875,AD875),"NE")</f>
        <v>46000</v>
      </c>
      <c r="G875" s="814" t="str">
        <f t="shared" si="104"/>
        <v>A</v>
      </c>
      <c r="H875" s="941" t="str">
        <f t="shared" si="105"/>
        <v>MR_DER-1440_25</v>
      </c>
      <c r="I875" s="816" t="str">
        <f t="shared" si="106"/>
        <v>ND</v>
      </c>
      <c r="J875" s="816" t="str">
        <f t="shared" si="107"/>
        <v>ND</v>
      </c>
      <c r="K875" s="848" t="s">
        <v>3730</v>
      </c>
      <c r="L875" s="849">
        <v>45777</v>
      </c>
      <c r="M875" s="854" t="s">
        <v>9174</v>
      </c>
      <c r="N875" s="855" t="s">
        <v>5536</v>
      </c>
      <c r="O875" s="849">
        <v>45790</v>
      </c>
      <c r="P875" s="859"/>
      <c r="Q875" s="865" t="s">
        <v>3765</v>
      </c>
      <c r="R875" s="849">
        <v>45796</v>
      </c>
      <c r="S875" s="218" t="s">
        <v>9287</v>
      </c>
      <c r="T875" s="1223"/>
      <c r="U875" s="1223"/>
      <c r="V875" s="853"/>
      <c r="W875" s="725" t="s">
        <v>3748</v>
      </c>
      <c r="X875" s="1213">
        <v>45800</v>
      </c>
      <c r="Y875" s="218" t="s">
        <v>9398</v>
      </c>
      <c r="Z875" s="731"/>
      <c r="AA875" s="1045"/>
      <c r="AC875" s="725" t="s">
        <v>3748</v>
      </c>
      <c r="AD875" s="1213">
        <v>46000</v>
      </c>
      <c r="AE875" s="218" t="s">
        <v>11532</v>
      </c>
      <c r="AH875" s="853"/>
    </row>
    <row r="876" spans="1:49" s="764" customFormat="1" ht="15" x14ac:dyDescent="0.25">
      <c r="A876" s="954" t="s">
        <v>9040</v>
      </c>
      <c r="B876" s="880"/>
      <c r="C876" s="880" t="s">
        <v>8603</v>
      </c>
      <c r="D876" s="884" t="s">
        <v>11107</v>
      </c>
      <c r="E876" s="872" t="s">
        <v>11104</v>
      </c>
      <c r="F876" s="832">
        <f t="shared" ref="F876:F885" si="109">IF(L876&lt;&gt;0,MAX(L876,R876,X876,AD876,AJ876),"NE")</f>
        <v>45958</v>
      </c>
      <c r="G876" s="833" t="str">
        <f t="shared" si="104"/>
        <v>A1</v>
      </c>
      <c r="H876" s="951" t="str">
        <f t="shared" si="105"/>
        <v>MR_DER-1327_25</v>
      </c>
      <c r="I876" s="834">
        <f t="shared" si="106"/>
        <v>45986</v>
      </c>
      <c r="J876" s="834" t="str">
        <f t="shared" si="107"/>
        <v>APROVADO COM RESSALVAS</v>
      </c>
      <c r="K876" s="873" t="s">
        <v>3730</v>
      </c>
      <c r="L876" s="874">
        <v>45958</v>
      </c>
      <c r="M876" s="23" t="s">
        <v>11108</v>
      </c>
      <c r="N876" s="1296" t="s">
        <v>5537</v>
      </c>
      <c r="O876" s="1298">
        <v>45986</v>
      </c>
      <c r="P876" s="1323"/>
      <c r="Q876" s="873"/>
      <c r="R876" s="874"/>
      <c r="S876" s="879"/>
    </row>
    <row r="877" spans="1:49" s="764" customFormat="1" ht="15" x14ac:dyDescent="0.25">
      <c r="A877" s="954" t="s">
        <v>8342</v>
      </c>
      <c r="B877" s="880"/>
      <c r="C877" s="880"/>
      <c r="D877" s="884" t="s">
        <v>10789</v>
      </c>
      <c r="E877" s="872" t="s">
        <v>10781</v>
      </c>
      <c r="F877" s="832">
        <f t="shared" si="109"/>
        <v>45947</v>
      </c>
      <c r="G877" s="833" t="str">
        <f t="shared" si="104"/>
        <v>A1</v>
      </c>
      <c r="H877" s="951" t="str">
        <f t="shared" si="105"/>
        <v>MR_DER-1287_25</v>
      </c>
      <c r="I877" s="834" t="str">
        <f t="shared" si="106"/>
        <v>ND</v>
      </c>
      <c r="J877" s="834" t="str">
        <f t="shared" si="107"/>
        <v>ND</v>
      </c>
      <c r="K877" s="873" t="s">
        <v>3730</v>
      </c>
      <c r="L877" s="874">
        <v>45947</v>
      </c>
      <c r="M877" s="23" t="s">
        <v>10790</v>
      </c>
      <c r="N877" s="880"/>
      <c r="O877" s="874"/>
      <c r="P877" s="1323"/>
      <c r="Q877" s="873"/>
      <c r="R877" s="874"/>
      <c r="S877" s="879"/>
    </row>
    <row r="878" spans="1:49" s="764" customFormat="1" ht="15" x14ac:dyDescent="0.25">
      <c r="A878" s="954" t="s">
        <v>8342</v>
      </c>
      <c r="B878" s="880"/>
      <c r="C878" s="880"/>
      <c r="D878" s="884" t="s">
        <v>10789</v>
      </c>
      <c r="E878" s="872" t="s">
        <v>10782</v>
      </c>
      <c r="F878" s="832">
        <f t="shared" si="109"/>
        <v>45947</v>
      </c>
      <c r="G878" s="833" t="str">
        <f t="shared" si="104"/>
        <v>A1</v>
      </c>
      <c r="H878" s="951" t="str">
        <f t="shared" si="105"/>
        <v>MR_DER-1287_25</v>
      </c>
      <c r="I878" s="834" t="str">
        <f t="shared" si="106"/>
        <v>ND</v>
      </c>
      <c r="J878" s="834" t="str">
        <f t="shared" si="107"/>
        <v>ND</v>
      </c>
      <c r="K878" s="873" t="s">
        <v>3730</v>
      </c>
      <c r="L878" s="874">
        <v>45947</v>
      </c>
      <c r="M878" s="23" t="s">
        <v>10790</v>
      </c>
      <c r="N878" s="880"/>
      <c r="O878" s="874"/>
      <c r="P878" s="1323"/>
      <c r="Q878" s="873"/>
      <c r="R878" s="874"/>
      <c r="S878" s="879"/>
    </row>
    <row r="879" spans="1:49" s="764" customFormat="1" ht="15" x14ac:dyDescent="0.25">
      <c r="A879" s="954" t="s">
        <v>8342</v>
      </c>
      <c r="B879" s="880"/>
      <c r="C879" s="880"/>
      <c r="D879" s="884" t="s">
        <v>10789</v>
      </c>
      <c r="E879" s="872" t="s">
        <v>10783</v>
      </c>
      <c r="F879" s="832">
        <f t="shared" si="109"/>
        <v>45947</v>
      </c>
      <c r="G879" s="833" t="str">
        <f t="shared" si="104"/>
        <v>A1</v>
      </c>
      <c r="H879" s="951" t="str">
        <f t="shared" si="105"/>
        <v>MR_DER-1287_25</v>
      </c>
      <c r="I879" s="834" t="str">
        <f t="shared" si="106"/>
        <v>ND</v>
      </c>
      <c r="J879" s="834" t="str">
        <f t="shared" si="107"/>
        <v>ND</v>
      </c>
      <c r="K879" s="873" t="s">
        <v>3730</v>
      </c>
      <c r="L879" s="874">
        <v>45947</v>
      </c>
      <c r="M879" s="23" t="s">
        <v>10790</v>
      </c>
      <c r="N879" s="880"/>
      <c r="O879" s="874"/>
      <c r="P879" s="1323"/>
      <c r="Q879" s="873"/>
      <c r="R879" s="874"/>
      <c r="S879" s="879"/>
    </row>
    <row r="880" spans="1:49" s="764" customFormat="1" ht="15" x14ac:dyDescent="0.25">
      <c r="A880" s="954" t="s">
        <v>8342</v>
      </c>
      <c r="B880" s="880"/>
      <c r="C880" s="880"/>
      <c r="D880" s="884" t="s">
        <v>10789</v>
      </c>
      <c r="E880" s="872" t="s">
        <v>10784</v>
      </c>
      <c r="F880" s="832">
        <f t="shared" si="109"/>
        <v>45947</v>
      </c>
      <c r="G880" s="833" t="str">
        <f t="shared" ref="G880:G933" si="110">IF($F880="","",INDEX($K880:$FI880,1,MATCH($F880,$K880:$FI880,)-1))</f>
        <v>A1</v>
      </c>
      <c r="H880" s="951" t="str">
        <f t="shared" ref="H880:H933" si="111">IF($F880="","",INDEX($K880:$FL880,1,MATCH($F880,$K880:$FL880,)+1))</f>
        <v>MR_DER-1287_25</v>
      </c>
      <c r="I880" s="834" t="str">
        <f t="shared" ref="I880:I914" si="112">IF(F880="NE",F880,IF(INDEX(K880:CP880,,MATCH(F880,K880:CP880,0)+3)&lt;&gt;0,INDEX(K880:CP880,,MATCH(F880,K880:CP880,0)+3),"ND"))</f>
        <v>ND</v>
      </c>
      <c r="J880" s="834" t="str">
        <f t="shared" ref="J880:J910" si="113">IF(G880="NE",G880,IF(INDEX(K880:CQ880,,MATCH(G880,K880:CQ880,0)+3)&lt;&gt;0,INDEX(K880:CQ880,,MATCH(G880,K880:CQ880,0)+3),"ND"))</f>
        <v>ND</v>
      </c>
      <c r="K880" s="873" t="s">
        <v>3730</v>
      </c>
      <c r="L880" s="874">
        <v>45947</v>
      </c>
      <c r="M880" s="23" t="s">
        <v>10790</v>
      </c>
      <c r="N880" s="880"/>
      <c r="O880" s="874"/>
      <c r="P880" s="1323"/>
      <c r="Q880" s="873"/>
      <c r="R880" s="874"/>
      <c r="S880" s="879"/>
    </row>
    <row r="881" spans="1:55" s="764" customFormat="1" ht="15" x14ac:dyDescent="0.25">
      <c r="A881" s="954" t="s">
        <v>8342</v>
      </c>
      <c r="B881" s="880"/>
      <c r="C881" s="880"/>
      <c r="D881" s="884" t="s">
        <v>10789</v>
      </c>
      <c r="E881" s="872" t="s">
        <v>10785</v>
      </c>
      <c r="F881" s="832">
        <f t="shared" si="109"/>
        <v>45947</v>
      </c>
      <c r="G881" s="833" t="str">
        <f t="shared" si="110"/>
        <v>A1</v>
      </c>
      <c r="H881" s="951" t="str">
        <f t="shared" si="111"/>
        <v>MR_DER-1287_25</v>
      </c>
      <c r="I881" s="834" t="str">
        <f t="shared" si="112"/>
        <v>ND</v>
      </c>
      <c r="J881" s="834" t="str">
        <f t="shared" si="113"/>
        <v>ND</v>
      </c>
      <c r="K881" s="873" t="s">
        <v>3730</v>
      </c>
      <c r="L881" s="874">
        <v>45947</v>
      </c>
      <c r="M881" s="23" t="s">
        <v>10790</v>
      </c>
      <c r="N881" s="880"/>
      <c r="O881" s="874"/>
      <c r="P881" s="1323"/>
      <c r="Q881" s="873"/>
      <c r="R881" s="874"/>
      <c r="S881" s="879"/>
    </row>
    <row r="882" spans="1:55" s="764" customFormat="1" ht="15" x14ac:dyDescent="0.25">
      <c r="A882" s="954" t="s">
        <v>8342</v>
      </c>
      <c r="B882" s="880"/>
      <c r="C882" s="880"/>
      <c r="D882" s="884" t="s">
        <v>10789</v>
      </c>
      <c r="E882" s="872" t="s">
        <v>10786</v>
      </c>
      <c r="F882" s="832">
        <f t="shared" si="109"/>
        <v>45947</v>
      </c>
      <c r="G882" s="833" t="str">
        <f t="shared" si="110"/>
        <v>A1</v>
      </c>
      <c r="H882" s="951" t="str">
        <f t="shared" si="111"/>
        <v>MR_DER-1287_25</v>
      </c>
      <c r="I882" s="834" t="str">
        <f t="shared" si="112"/>
        <v>ND</v>
      </c>
      <c r="J882" s="834" t="str">
        <f t="shared" si="113"/>
        <v>ND</v>
      </c>
      <c r="K882" s="873" t="s">
        <v>3730</v>
      </c>
      <c r="L882" s="874">
        <v>45947</v>
      </c>
      <c r="M882" s="23" t="s">
        <v>10790</v>
      </c>
      <c r="N882" s="880"/>
      <c r="O882" s="874"/>
      <c r="P882" s="1323"/>
      <c r="Q882" s="873"/>
      <c r="R882" s="874"/>
      <c r="S882" s="879"/>
    </row>
    <row r="883" spans="1:55" s="764" customFormat="1" ht="15" x14ac:dyDescent="0.25">
      <c r="A883" s="954" t="s">
        <v>8342</v>
      </c>
      <c r="B883" s="880"/>
      <c r="C883" s="880"/>
      <c r="D883" s="884" t="s">
        <v>10789</v>
      </c>
      <c r="E883" s="872" t="s">
        <v>10787</v>
      </c>
      <c r="F883" s="832">
        <f t="shared" si="109"/>
        <v>45947</v>
      </c>
      <c r="G883" s="833" t="str">
        <f t="shared" si="110"/>
        <v>A1</v>
      </c>
      <c r="H883" s="951" t="str">
        <f t="shared" si="111"/>
        <v>MR_DER-1287_25</v>
      </c>
      <c r="I883" s="834" t="str">
        <f t="shared" si="112"/>
        <v>ND</v>
      </c>
      <c r="J883" s="834" t="str">
        <f t="shared" si="113"/>
        <v>ND</v>
      </c>
      <c r="K883" s="873" t="s">
        <v>3730</v>
      </c>
      <c r="L883" s="874">
        <v>45947</v>
      </c>
      <c r="M883" s="23" t="s">
        <v>10790</v>
      </c>
      <c r="N883" s="880"/>
      <c r="O883" s="874"/>
      <c r="P883" s="1323"/>
      <c r="Q883" s="873"/>
      <c r="R883" s="874"/>
      <c r="S883" s="879"/>
    </row>
    <row r="884" spans="1:55" s="764" customFormat="1" ht="15" x14ac:dyDescent="0.25">
      <c r="A884" s="954" t="s">
        <v>8342</v>
      </c>
      <c r="B884" s="880"/>
      <c r="C884" s="880"/>
      <c r="D884" s="884" t="s">
        <v>10789</v>
      </c>
      <c r="E884" s="872" t="s">
        <v>10788</v>
      </c>
      <c r="F884" s="832">
        <f t="shared" si="109"/>
        <v>45947</v>
      </c>
      <c r="G884" s="833" t="str">
        <f t="shared" si="110"/>
        <v>A1</v>
      </c>
      <c r="H884" s="951" t="str">
        <f t="shared" si="111"/>
        <v>MR_DER-1287_25</v>
      </c>
      <c r="I884" s="834" t="str">
        <f t="shared" si="112"/>
        <v>ND</v>
      </c>
      <c r="J884" s="834" t="str">
        <f t="shared" si="113"/>
        <v>ND</v>
      </c>
      <c r="K884" s="873" t="s">
        <v>3730</v>
      </c>
      <c r="L884" s="874">
        <v>45947</v>
      </c>
      <c r="M884" s="23" t="s">
        <v>10790</v>
      </c>
      <c r="N884" s="880"/>
      <c r="O884" s="874"/>
      <c r="P884" s="1323"/>
      <c r="Q884" s="873"/>
      <c r="R884" s="874"/>
      <c r="S884" s="879"/>
    </row>
    <row r="885" spans="1:55" s="764" customFormat="1" ht="15" x14ac:dyDescent="0.25">
      <c r="A885" s="954" t="s">
        <v>8342</v>
      </c>
      <c r="B885" s="880"/>
      <c r="C885" s="880"/>
      <c r="D885" s="884" t="s">
        <v>10789</v>
      </c>
      <c r="E885" s="872" t="s">
        <v>11085</v>
      </c>
      <c r="F885" s="832">
        <f t="shared" si="109"/>
        <v>45958</v>
      </c>
      <c r="G885" s="833" t="str">
        <f t="shared" si="110"/>
        <v>A1</v>
      </c>
      <c r="H885" s="951" t="str">
        <f t="shared" si="111"/>
        <v>MR_DER-1326_25</v>
      </c>
      <c r="I885" s="834" t="str">
        <f t="shared" si="112"/>
        <v>ND</v>
      </c>
      <c r="J885" s="834" t="str">
        <f t="shared" si="113"/>
        <v>ND</v>
      </c>
      <c r="K885" s="1165" t="s">
        <v>3730</v>
      </c>
      <c r="L885" s="874">
        <v>45958</v>
      </c>
      <c r="M885" s="23" t="s">
        <v>11090</v>
      </c>
      <c r="N885" s="880"/>
      <c r="O885" s="874"/>
      <c r="P885" s="1323"/>
      <c r="Q885" s="873"/>
      <c r="R885" s="874"/>
      <c r="S885" s="879"/>
    </row>
    <row r="886" spans="1:55" s="764" customFormat="1" x14ac:dyDescent="0.25">
      <c r="A886" s="820"/>
      <c r="B886" s="820"/>
      <c r="C886" s="820"/>
      <c r="D886" s="820" t="s">
        <v>56</v>
      </c>
      <c r="E886" s="812" t="s">
        <v>3025</v>
      </c>
      <c r="F886" s="813" t="str">
        <f>IF(L886&lt;&gt;0,MAX(L886,R886,X886,AD886),"NE")</f>
        <v>NE</v>
      </c>
      <c r="G886" s="814" t="e">
        <f t="shared" si="110"/>
        <v>#N/A</v>
      </c>
      <c r="H886" s="941" t="e">
        <f t="shared" si="111"/>
        <v>#N/A</v>
      </c>
      <c r="I886" s="816" t="str">
        <f t="shared" si="112"/>
        <v>NE</v>
      </c>
      <c r="J886" s="816" t="e">
        <f t="shared" si="113"/>
        <v>#N/A</v>
      </c>
      <c r="K886" s="817"/>
      <c r="L886" s="844"/>
      <c r="M886" s="1042"/>
      <c r="N886" s="844"/>
      <c r="O886" s="844"/>
      <c r="P886" s="822"/>
      <c r="Q886" s="817"/>
      <c r="R886" s="844"/>
      <c r="S886" s="1042"/>
      <c r="T886" s="731"/>
      <c r="U886" s="731"/>
      <c r="V886" s="731"/>
      <c r="W886" s="731"/>
      <c r="X886" s="731"/>
      <c r="Y886" s="731"/>
      <c r="Z886" s="731"/>
      <c r="AA886" s="731"/>
      <c r="AB886" s="731"/>
      <c r="AC886" s="731"/>
      <c r="AD886" s="731"/>
      <c r="AE886" s="731"/>
      <c r="AF886" s="731"/>
      <c r="AG886" s="731"/>
      <c r="AH886" s="731"/>
      <c r="AI886" s="731"/>
      <c r="AJ886" s="731"/>
      <c r="AK886" s="731"/>
      <c r="AL886" s="731"/>
      <c r="AM886" s="731"/>
      <c r="AN886" s="731"/>
      <c r="AO886" s="731"/>
      <c r="AP886" s="731"/>
      <c r="AQ886" s="731"/>
      <c r="AR886" s="731"/>
      <c r="AS886" s="731"/>
      <c r="AT886" s="731"/>
      <c r="AU886" s="731"/>
      <c r="AV886" s="731"/>
      <c r="AW886" s="731"/>
      <c r="AX886" s="731"/>
      <c r="AY886" s="731"/>
      <c r="AZ886" s="731"/>
    </row>
    <row r="887" spans="1:55" s="764" customFormat="1" x14ac:dyDescent="0.25">
      <c r="A887" s="820"/>
      <c r="B887" s="820"/>
      <c r="C887" s="820"/>
      <c r="D887" s="820" t="s">
        <v>57</v>
      </c>
      <c r="E887" s="812" t="s">
        <v>3026</v>
      </c>
      <c r="F887" s="813" t="str">
        <f>IF(L887&lt;&gt;0,MAX(L887,R887,X887,AD887),"NE")</f>
        <v>NE</v>
      </c>
      <c r="G887" s="814" t="e">
        <f t="shared" si="110"/>
        <v>#N/A</v>
      </c>
      <c r="H887" s="941" t="e">
        <f t="shared" si="111"/>
        <v>#N/A</v>
      </c>
      <c r="I887" s="816" t="str">
        <f t="shared" si="112"/>
        <v>NE</v>
      </c>
      <c r="J887" s="816" t="e">
        <f t="shared" si="113"/>
        <v>#N/A</v>
      </c>
      <c r="K887" s="817"/>
      <c r="L887" s="844"/>
      <c r="M887" s="1042"/>
      <c r="N887" s="844"/>
      <c r="O887" s="844"/>
      <c r="P887" s="822"/>
      <c r="Q887" s="817"/>
      <c r="R887" s="844"/>
      <c r="S887" s="1042"/>
      <c r="T887" s="731"/>
      <c r="U887" s="731"/>
      <c r="V887" s="731"/>
      <c r="W887" s="731"/>
      <c r="X887" s="731"/>
      <c r="Y887" s="731"/>
      <c r="Z887" s="731"/>
      <c r="AA887" s="731"/>
      <c r="AB887" s="731"/>
      <c r="AC887" s="731"/>
      <c r="AD887" s="731"/>
      <c r="AE887" s="731"/>
      <c r="AF887" s="731"/>
      <c r="AG887" s="731"/>
      <c r="AH887" s="731"/>
      <c r="AI887" s="731"/>
      <c r="AJ887" s="731"/>
      <c r="AK887" s="731"/>
      <c r="AL887" s="731"/>
      <c r="AM887" s="731"/>
      <c r="AN887" s="731"/>
      <c r="AO887" s="731"/>
      <c r="AP887" s="731"/>
      <c r="AQ887" s="731"/>
      <c r="AR887" s="731"/>
      <c r="AS887" s="731"/>
      <c r="AT887" s="731"/>
      <c r="AU887" s="731"/>
      <c r="AV887" s="731"/>
      <c r="AW887" s="731"/>
      <c r="AX887" s="731"/>
      <c r="AY887" s="731"/>
      <c r="AZ887" s="731"/>
    </row>
    <row r="888" spans="1:55" s="764" customFormat="1" x14ac:dyDescent="0.25">
      <c r="A888" s="820"/>
      <c r="B888" s="820"/>
      <c r="C888" s="820"/>
      <c r="D888" s="820" t="s">
        <v>58</v>
      </c>
      <c r="E888" s="812" t="s">
        <v>3027</v>
      </c>
      <c r="F888" s="813" t="str">
        <f>IF(L888&lt;&gt;0,MAX(L888,R888,X888,AD888),"NE")</f>
        <v>NE</v>
      </c>
      <c r="G888" s="814" t="e">
        <f t="shared" si="110"/>
        <v>#N/A</v>
      </c>
      <c r="H888" s="941" t="e">
        <f t="shared" si="111"/>
        <v>#N/A</v>
      </c>
      <c r="I888" s="816" t="str">
        <f t="shared" si="112"/>
        <v>NE</v>
      </c>
      <c r="J888" s="816" t="e">
        <f t="shared" si="113"/>
        <v>#N/A</v>
      </c>
      <c r="K888" s="817"/>
      <c r="L888" s="844"/>
      <c r="M888" s="1042"/>
      <c r="N888" s="844"/>
      <c r="O888" s="844"/>
      <c r="P888" s="822"/>
      <c r="Q888" s="817"/>
      <c r="R888" s="844"/>
      <c r="S888" s="1042"/>
      <c r="T888" s="731"/>
      <c r="U888" s="731"/>
      <c r="V888" s="731"/>
      <c r="W888" s="731"/>
      <c r="X888" s="731"/>
      <c r="Y888" s="731"/>
      <c r="Z888" s="731"/>
      <c r="AA888" s="731"/>
      <c r="AB888" s="731"/>
      <c r="AC888" s="731"/>
      <c r="AD888" s="731"/>
      <c r="AE888" s="731"/>
      <c r="AF888" s="731"/>
      <c r="AG888" s="731"/>
      <c r="AH888" s="731"/>
      <c r="AI888" s="731"/>
      <c r="AJ888" s="731"/>
      <c r="AK888" s="731"/>
      <c r="AL888" s="731"/>
      <c r="AM888" s="731"/>
      <c r="AN888" s="731"/>
      <c r="AO888" s="731"/>
      <c r="AP888" s="731"/>
      <c r="AQ888" s="731"/>
      <c r="AR888" s="731"/>
      <c r="AS888" s="731"/>
      <c r="AT888" s="731"/>
      <c r="AU888" s="731"/>
      <c r="AV888" s="731"/>
      <c r="AW888" s="731"/>
      <c r="AX888" s="731"/>
      <c r="AY888" s="731"/>
      <c r="AZ888" s="731"/>
    </row>
    <row r="889" spans="1:55" s="725" customFormat="1" ht="15" x14ac:dyDescent="0.25">
      <c r="A889" s="645" t="s">
        <v>8263</v>
      </c>
      <c r="B889" s="844">
        <f t="shared" ref="B889:B894" si="114">IF(LEFT(E889,2)="DE",0,1)</f>
        <v>1</v>
      </c>
      <c r="C889" s="844">
        <f t="shared" ref="C889:C894" si="115">IF(LEFT(E889,2)="DE",1,0)</f>
        <v>0</v>
      </c>
      <c r="D889" s="851" t="s">
        <v>10580</v>
      </c>
      <c r="E889" s="812" t="s">
        <v>11199</v>
      </c>
      <c r="F889" s="813">
        <f>IF(L889&lt;&gt;0,MAX(L889,R889,X889,AD889,AJ889,AP889,AV889),"NE")</f>
        <v>46092</v>
      </c>
      <c r="G889" s="814" t="str">
        <f t="shared" si="110"/>
        <v>A</v>
      </c>
      <c r="H889" s="941" t="str">
        <f t="shared" si="111"/>
        <v>MR_DER-1614_26</v>
      </c>
      <c r="I889" s="816" t="str">
        <f t="shared" si="112"/>
        <v>ND</v>
      </c>
      <c r="J889" s="816" t="str">
        <f t="shared" si="113"/>
        <v xml:space="preserve">APROVADO </v>
      </c>
      <c r="K889" s="848" t="s">
        <v>3730</v>
      </c>
      <c r="L889" s="849">
        <v>45931</v>
      </c>
      <c r="M889" s="218" t="s">
        <v>10581</v>
      </c>
      <c r="N889" s="855" t="s">
        <v>5537</v>
      </c>
      <c r="O889" s="849">
        <v>45965</v>
      </c>
      <c r="P889" s="1324"/>
      <c r="Q889" s="848" t="s">
        <v>3748</v>
      </c>
      <c r="R889" s="849">
        <v>45967</v>
      </c>
      <c r="S889" s="218" t="s">
        <v>11200</v>
      </c>
      <c r="T889" s="1223" t="s">
        <v>5538</v>
      </c>
      <c r="U889" s="1303">
        <v>45993</v>
      </c>
      <c r="V889" s="853"/>
      <c r="W889" s="856" t="s">
        <v>3748</v>
      </c>
      <c r="X889" s="1213">
        <v>46092</v>
      </c>
      <c r="Y889" s="218" t="s">
        <v>12316</v>
      </c>
      <c r="AA889" s="1213"/>
      <c r="AB889" s="508"/>
      <c r="AD889" s="1213"/>
      <c r="AE889" s="853"/>
      <c r="AH889" s="853"/>
      <c r="AI889" s="1223"/>
      <c r="AJ889" s="1303"/>
      <c r="AK889" s="853"/>
    </row>
    <row r="890" spans="1:55" s="764" customFormat="1" ht="15" x14ac:dyDescent="0.25">
      <c r="A890" s="954" t="s">
        <v>8342</v>
      </c>
      <c r="B890" s="983">
        <f t="shared" si="114"/>
        <v>1</v>
      </c>
      <c r="C890" s="983">
        <f t="shared" si="115"/>
        <v>0</v>
      </c>
      <c r="D890" s="884" t="s">
        <v>6220</v>
      </c>
      <c r="E890" s="872" t="s">
        <v>2874</v>
      </c>
      <c r="F890" s="832">
        <f>IF(L890&lt;&gt;0,MAX(L890,R890,X890,AD890,AJ890,AP890,BB890),"NE")</f>
        <v>46113</v>
      </c>
      <c r="G890" s="833" t="str">
        <f t="shared" si="110"/>
        <v>C</v>
      </c>
      <c r="H890" s="951" t="str">
        <f t="shared" si="111"/>
        <v>MR_DER-1667_26</v>
      </c>
      <c r="I890" s="834" t="str">
        <f t="shared" si="112"/>
        <v>ND</v>
      </c>
      <c r="J890" s="834" t="str">
        <f t="shared" si="113"/>
        <v>ND</v>
      </c>
      <c r="K890" s="873" t="s">
        <v>3730</v>
      </c>
      <c r="L890" s="874">
        <v>44949</v>
      </c>
      <c r="M890" s="955" t="s">
        <v>6221</v>
      </c>
      <c r="N890" s="880" t="s">
        <v>5536</v>
      </c>
      <c r="O890" s="874">
        <v>44956</v>
      </c>
      <c r="P890" s="1325" t="s">
        <v>6294</v>
      </c>
      <c r="Q890" s="873" t="s">
        <v>3765</v>
      </c>
      <c r="R890" s="874">
        <v>44981</v>
      </c>
      <c r="S890" s="955" t="s">
        <v>6461</v>
      </c>
      <c r="T890" s="1296" t="s">
        <v>5537</v>
      </c>
      <c r="U890" s="1298">
        <v>45008</v>
      </c>
      <c r="V890" s="878" t="s">
        <v>6639</v>
      </c>
      <c r="W890" s="764" t="s">
        <v>3748</v>
      </c>
      <c r="X890" s="1071">
        <v>45007</v>
      </c>
      <c r="Y890" s="878" t="s">
        <v>6668</v>
      </c>
      <c r="Z890" s="764" t="s">
        <v>6098</v>
      </c>
      <c r="AA890" s="1071">
        <v>45033</v>
      </c>
      <c r="AB890" s="443" t="s">
        <v>8704</v>
      </c>
      <c r="AC890" s="764" t="s">
        <v>5626</v>
      </c>
      <c r="AD890" s="1071">
        <v>45133</v>
      </c>
      <c r="AE890" s="878" t="s">
        <v>6762</v>
      </c>
      <c r="AH890" s="878" t="s">
        <v>6817</v>
      </c>
      <c r="AI890" s="1296" t="s">
        <v>5811</v>
      </c>
      <c r="AJ890" s="1298">
        <v>45329</v>
      </c>
      <c r="AK890" s="878" t="s">
        <v>7108</v>
      </c>
      <c r="AN890" s="443" t="s">
        <v>8703</v>
      </c>
      <c r="AO890" s="764" t="s">
        <v>6393</v>
      </c>
      <c r="AP890" s="1071">
        <v>45908</v>
      </c>
      <c r="AQ890" s="69" t="s">
        <v>10229</v>
      </c>
      <c r="AR890" s="764" t="s">
        <v>5536</v>
      </c>
      <c r="AU890" s="764" t="s">
        <v>7375</v>
      </c>
      <c r="AV890" s="1071">
        <v>45916</v>
      </c>
      <c r="AW890" s="23" t="s">
        <v>10292</v>
      </c>
      <c r="AX890" s="764" t="s">
        <v>5537</v>
      </c>
      <c r="AY890" s="1071">
        <v>45919</v>
      </c>
      <c r="BA890" s="764" t="s">
        <v>6649</v>
      </c>
      <c r="BB890" s="1071">
        <v>46113</v>
      </c>
      <c r="BC890" s="23" t="s">
        <v>12494</v>
      </c>
    </row>
    <row r="891" spans="1:55" s="725" customFormat="1" ht="15" x14ac:dyDescent="0.25">
      <c r="A891" s="900" t="s">
        <v>8263</v>
      </c>
      <c r="B891" s="844">
        <f t="shared" si="114"/>
        <v>1</v>
      </c>
      <c r="C891" s="844">
        <f t="shared" si="115"/>
        <v>0</v>
      </c>
      <c r="D891" s="851" t="s">
        <v>11216</v>
      </c>
      <c r="E891" s="847" t="s">
        <v>11211</v>
      </c>
      <c r="F891" s="813">
        <f>IF(L891&lt;&gt;0,MAX(L891,R891,X891,AD891,AJ891),"NE")</f>
        <v>46049</v>
      </c>
      <c r="G891" s="814" t="str">
        <f t="shared" si="110"/>
        <v>A</v>
      </c>
      <c r="H891" s="941" t="str">
        <f t="shared" si="111"/>
        <v>MR_DER-1559_26</v>
      </c>
      <c r="I891" s="816" t="str">
        <f t="shared" si="112"/>
        <v>ND</v>
      </c>
      <c r="J891" s="816" t="str">
        <f t="shared" si="113"/>
        <v>ND</v>
      </c>
      <c r="K891" s="848" t="s">
        <v>3730</v>
      </c>
      <c r="L891" s="849">
        <v>45968</v>
      </c>
      <c r="M891" s="218" t="s">
        <v>11217</v>
      </c>
      <c r="N891" s="855" t="s">
        <v>5536</v>
      </c>
      <c r="O891" s="849">
        <v>45999</v>
      </c>
      <c r="P891" s="1324"/>
      <c r="Q891" s="848" t="s">
        <v>3765</v>
      </c>
      <c r="R891" s="849">
        <v>46001</v>
      </c>
      <c r="S891" s="218" t="s">
        <v>11548</v>
      </c>
      <c r="T891" s="1303" t="s">
        <v>9402</v>
      </c>
      <c r="U891" s="1303">
        <v>46042</v>
      </c>
      <c r="V891" s="1426"/>
      <c r="W891" s="856" t="s">
        <v>3748</v>
      </c>
      <c r="X891" s="852">
        <v>46049</v>
      </c>
      <c r="Y891" s="218" t="s">
        <v>12067</v>
      </c>
      <c r="AA891" s="1213"/>
      <c r="AB891" s="508"/>
      <c r="AD891" s="1213"/>
      <c r="AE891" s="853"/>
    </row>
    <row r="892" spans="1:55" s="725" customFormat="1" ht="15" x14ac:dyDescent="0.25">
      <c r="A892" s="645" t="s">
        <v>8263</v>
      </c>
      <c r="B892" s="844">
        <f t="shared" si="114"/>
        <v>1</v>
      </c>
      <c r="C892" s="844">
        <f t="shared" si="115"/>
        <v>0</v>
      </c>
      <c r="D892" s="851" t="s">
        <v>6232</v>
      </c>
      <c r="E892" s="847" t="s">
        <v>2887</v>
      </c>
      <c r="F892" s="813">
        <f>IF(L892&lt;&gt;0,MAX(L892,R892,X892,AD892,AJ892),"NE")</f>
        <v>45224</v>
      </c>
      <c r="G892" s="814" t="str">
        <f t="shared" si="110"/>
        <v>B</v>
      </c>
      <c r="H892" s="941" t="str">
        <f t="shared" si="111"/>
        <v>MR.DER-0463_23</v>
      </c>
      <c r="I892" s="816" t="str">
        <f t="shared" si="112"/>
        <v>ASSINADO</v>
      </c>
      <c r="J892" s="816" t="str">
        <f t="shared" si="113"/>
        <v>ND</v>
      </c>
      <c r="K892" s="848" t="s">
        <v>3730</v>
      </c>
      <c r="L892" s="849">
        <v>44914</v>
      </c>
      <c r="M892" s="890" t="s">
        <v>5865</v>
      </c>
      <c r="N892" s="855" t="s">
        <v>5537</v>
      </c>
      <c r="O892" s="849">
        <v>44931</v>
      </c>
      <c r="P892" s="1324" t="s">
        <v>6129</v>
      </c>
      <c r="Q892" s="848" t="s">
        <v>3748</v>
      </c>
      <c r="R892" s="849">
        <v>44949</v>
      </c>
      <c r="S892" s="890" t="s">
        <v>6231</v>
      </c>
      <c r="T892" s="855" t="s">
        <v>5536</v>
      </c>
      <c r="U892" s="849">
        <v>44952</v>
      </c>
      <c r="V892" s="1341" t="s">
        <v>6295</v>
      </c>
      <c r="W892" s="856" t="s">
        <v>5626</v>
      </c>
      <c r="X892" s="852">
        <v>45133</v>
      </c>
      <c r="Y892" s="853" t="s">
        <v>6769</v>
      </c>
      <c r="Z892" s="725" t="s">
        <v>5537</v>
      </c>
      <c r="AA892" s="1213">
        <v>45145</v>
      </c>
      <c r="AB892" s="508" t="s">
        <v>8705</v>
      </c>
      <c r="AC892" s="725" t="s">
        <v>5811</v>
      </c>
      <c r="AD892" s="1213">
        <v>45154</v>
      </c>
      <c r="AE892" s="853" t="s">
        <v>6786</v>
      </c>
      <c r="AH892" s="853" t="s">
        <v>6818</v>
      </c>
      <c r="AI892" s="725" t="s">
        <v>5811</v>
      </c>
      <c r="AJ892" s="1213">
        <v>45224</v>
      </c>
      <c r="AK892" s="853" t="s">
        <v>6915</v>
      </c>
      <c r="AL892" s="725" t="s">
        <v>6913</v>
      </c>
      <c r="AM892" s="725" t="s">
        <v>6913</v>
      </c>
    </row>
    <row r="893" spans="1:55" s="725" customFormat="1" ht="15" x14ac:dyDescent="0.25">
      <c r="A893" s="645" t="s">
        <v>8263</v>
      </c>
      <c r="B893" s="844">
        <f t="shared" si="114"/>
        <v>1</v>
      </c>
      <c r="C893" s="844">
        <f t="shared" si="115"/>
        <v>0</v>
      </c>
      <c r="D893" s="851" t="s">
        <v>6232</v>
      </c>
      <c r="E893" s="847" t="s">
        <v>2888</v>
      </c>
      <c r="F893" s="813">
        <f>IF(L893&lt;&gt;0,MAX(L893,R893,X893,AD893,AJ893),"NE")</f>
        <v>45224</v>
      </c>
      <c r="G893" s="814" t="str">
        <f t="shared" si="110"/>
        <v>B</v>
      </c>
      <c r="H893" s="941" t="str">
        <f t="shared" si="111"/>
        <v>MR.DER-0463_23</v>
      </c>
      <c r="I893" s="816" t="str">
        <f t="shared" si="112"/>
        <v>ASSINADO</v>
      </c>
      <c r="J893" s="816" t="str">
        <f t="shared" si="113"/>
        <v>ND</v>
      </c>
      <c r="K893" s="848" t="s">
        <v>3730</v>
      </c>
      <c r="L893" s="849">
        <v>44914</v>
      </c>
      <c r="M893" s="890" t="s">
        <v>5865</v>
      </c>
      <c r="N893" s="855" t="s">
        <v>5537</v>
      </c>
      <c r="O893" s="849">
        <v>44931</v>
      </c>
      <c r="P893" s="1324" t="s">
        <v>6129</v>
      </c>
      <c r="Q893" s="848" t="s">
        <v>3748</v>
      </c>
      <c r="R893" s="849">
        <v>44949</v>
      </c>
      <c r="S893" s="890" t="s">
        <v>6231</v>
      </c>
      <c r="T893" s="855" t="s">
        <v>5536</v>
      </c>
      <c r="U893" s="849">
        <v>44952</v>
      </c>
      <c r="V893" s="1341" t="s">
        <v>6295</v>
      </c>
      <c r="W893" s="856" t="s">
        <v>5626</v>
      </c>
      <c r="X893" s="852">
        <v>45133</v>
      </c>
      <c r="Y893" s="853" t="s">
        <v>6769</v>
      </c>
      <c r="Z893" s="725" t="s">
        <v>5537</v>
      </c>
      <c r="AA893" s="1213">
        <v>45145</v>
      </c>
      <c r="AB893" s="508" t="s">
        <v>8705</v>
      </c>
      <c r="AC893" s="725" t="s">
        <v>5811</v>
      </c>
      <c r="AD893" s="1213">
        <v>45154</v>
      </c>
      <c r="AE893" s="853" t="s">
        <v>6786</v>
      </c>
      <c r="AH893" s="853" t="s">
        <v>6818</v>
      </c>
      <c r="AI893" s="725" t="s">
        <v>5811</v>
      </c>
      <c r="AJ893" s="1213">
        <v>45224</v>
      </c>
      <c r="AK893" s="853" t="s">
        <v>6915</v>
      </c>
      <c r="AL893" s="725" t="s">
        <v>6913</v>
      </c>
      <c r="AM893" s="725" t="s">
        <v>6913</v>
      </c>
    </row>
    <row r="894" spans="1:55" s="725" customFormat="1" ht="15" x14ac:dyDescent="0.25">
      <c r="A894" s="645" t="s">
        <v>8263</v>
      </c>
      <c r="B894" s="844">
        <f t="shared" si="114"/>
        <v>1</v>
      </c>
      <c r="C894" s="844">
        <f t="shared" si="115"/>
        <v>0</v>
      </c>
      <c r="D894" s="851" t="s">
        <v>10234</v>
      </c>
      <c r="E894" s="847" t="s">
        <v>3013</v>
      </c>
      <c r="F894" s="813">
        <f>IF(L894&lt;&gt;0,MAX(L894,R894,X894,AD894,AJ894,AP894,AV894),"NE")</f>
        <v>46092</v>
      </c>
      <c r="G894" s="814" t="str">
        <f t="shared" si="110"/>
        <v>A</v>
      </c>
      <c r="H894" s="941" t="str">
        <f t="shared" si="111"/>
        <v>MR_DER-1614_26</v>
      </c>
      <c r="I894" s="816" t="str">
        <f t="shared" si="112"/>
        <v>ND</v>
      </c>
      <c r="J894" s="816" t="str">
        <f t="shared" si="113"/>
        <v>APROVADO</v>
      </c>
      <c r="K894" s="848" t="s">
        <v>3730</v>
      </c>
      <c r="L894" s="849">
        <v>45968</v>
      </c>
      <c r="M894" s="218" t="s">
        <v>11217</v>
      </c>
      <c r="N894" s="855" t="s">
        <v>5537</v>
      </c>
      <c r="O894" s="849">
        <v>46000</v>
      </c>
      <c r="P894" s="1324"/>
      <c r="Q894" s="848" t="s">
        <v>3748</v>
      </c>
      <c r="R894" s="849">
        <v>46001</v>
      </c>
      <c r="S894" s="218" t="s">
        <v>11549</v>
      </c>
      <c r="T894" s="855" t="s">
        <v>5539</v>
      </c>
      <c r="U894" s="849">
        <v>46042</v>
      </c>
      <c r="V894" s="1341"/>
      <c r="W894" s="856" t="s">
        <v>3748</v>
      </c>
      <c r="X894" s="1213">
        <v>46092</v>
      </c>
      <c r="Y894" s="218" t="s">
        <v>12316</v>
      </c>
      <c r="AA894" s="1213"/>
      <c r="AB894" s="508"/>
      <c r="AD894" s="1213"/>
      <c r="AE894" s="853"/>
    </row>
    <row r="895" spans="1:55" s="725" customFormat="1" ht="15" x14ac:dyDescent="0.25">
      <c r="A895" s="645" t="s">
        <v>8263</v>
      </c>
      <c r="B895" s="844"/>
      <c r="C895" s="844"/>
      <c r="D895" s="820" t="s">
        <v>42</v>
      </c>
      <c r="E895" s="812" t="s">
        <v>3009</v>
      </c>
      <c r="F895" s="813">
        <f>IF(L895&lt;&gt;0,MAX(L895,R895,X895,AD895,AJ895,AP895,AV895),"NE")</f>
        <v>46092</v>
      </c>
      <c r="G895" s="814" t="str">
        <f t="shared" si="110"/>
        <v>A</v>
      </c>
      <c r="H895" s="941" t="str">
        <f t="shared" si="111"/>
        <v>MR_DER-1614_26</v>
      </c>
      <c r="I895" s="816" t="str">
        <f t="shared" si="112"/>
        <v>ND</v>
      </c>
      <c r="J895" s="816" t="str">
        <f t="shared" si="113"/>
        <v>APROVADO</v>
      </c>
      <c r="K895" s="817" t="s">
        <v>3730</v>
      </c>
      <c r="L895" s="818">
        <v>45929</v>
      </c>
      <c r="M895" s="218" t="s">
        <v>10478</v>
      </c>
      <c r="N895" s="844" t="s">
        <v>9404</v>
      </c>
      <c r="O895" s="818">
        <v>45965</v>
      </c>
      <c r="P895" s="822"/>
      <c r="Q895" s="817" t="s">
        <v>3748</v>
      </c>
      <c r="R895" s="818">
        <v>45985</v>
      </c>
      <c r="S895" s="218" t="s">
        <v>11395</v>
      </c>
      <c r="T895" s="820" t="s">
        <v>5539</v>
      </c>
      <c r="U895" s="821">
        <v>46009</v>
      </c>
      <c r="V895" s="822"/>
      <c r="W895" s="856" t="s">
        <v>3748</v>
      </c>
      <c r="X895" s="1213">
        <v>46092</v>
      </c>
      <c r="Y895" s="218" t="s">
        <v>12316</v>
      </c>
      <c r="Z895" s="731"/>
      <c r="AA895" s="731"/>
      <c r="AB895" s="731"/>
      <c r="AC895" s="731"/>
      <c r="AD895" s="731"/>
      <c r="AE895" s="731"/>
      <c r="AF895" s="731"/>
      <c r="AG895" s="731"/>
      <c r="AH895" s="731"/>
      <c r="AI895" s="731"/>
      <c r="AJ895" s="731"/>
      <c r="AK895" s="731"/>
      <c r="AL895" s="731"/>
      <c r="AM895" s="731"/>
      <c r="AN895" s="731"/>
      <c r="AO895" s="731"/>
      <c r="AP895" s="731"/>
      <c r="AQ895" s="731"/>
      <c r="AR895" s="731"/>
      <c r="AS895" s="731"/>
      <c r="AT895" s="731"/>
      <c r="AU895" s="731"/>
      <c r="AV895" s="731"/>
      <c r="AW895" s="731"/>
      <c r="AX895" s="731"/>
      <c r="AY895" s="731"/>
      <c r="AZ895" s="731"/>
    </row>
    <row r="896" spans="1:55" s="764" customFormat="1" ht="15" x14ac:dyDescent="0.25">
      <c r="A896" s="984" t="s">
        <v>8342</v>
      </c>
      <c r="B896" s="983"/>
      <c r="C896" s="983"/>
      <c r="D896" s="838" t="s">
        <v>26</v>
      </c>
      <c r="E896" s="831" t="s">
        <v>2916</v>
      </c>
      <c r="F896" s="832">
        <f t="shared" ref="F896:F902" si="116">IF(L896&lt;&gt;0,MAX(L896,R896,X896,AD896),"NE")</f>
        <v>45891</v>
      </c>
      <c r="G896" s="833" t="str">
        <f t="shared" si="110"/>
        <v>A1</v>
      </c>
      <c r="H896" s="951" t="str">
        <f t="shared" si="111"/>
        <v>MR_DER-1145_25</v>
      </c>
      <c r="I896" s="834" t="str">
        <f t="shared" si="112"/>
        <v>ND</v>
      </c>
      <c r="J896" s="834" t="str">
        <f t="shared" si="113"/>
        <v>ND</v>
      </c>
      <c r="K896" s="835" t="s">
        <v>3730</v>
      </c>
      <c r="L896" s="836">
        <v>45891</v>
      </c>
      <c r="M896" s="69" t="s">
        <v>9839</v>
      </c>
      <c r="N896" s="838"/>
      <c r="O896" s="838"/>
      <c r="P896" s="840"/>
      <c r="Q896" s="841"/>
      <c r="R896" s="838"/>
      <c r="S896" s="842"/>
      <c r="T896" s="838"/>
      <c r="U896" s="838"/>
      <c r="V896" s="840"/>
      <c r="W896" s="841"/>
      <c r="X896" s="838"/>
      <c r="Y896" s="842"/>
      <c r="Z896" s="842"/>
      <c r="AA896" s="842"/>
      <c r="AB896" s="842"/>
      <c r="AC896" s="842"/>
      <c r="AD896" s="842"/>
      <c r="AE896" s="842"/>
      <c r="AF896" s="842"/>
      <c r="AG896" s="842"/>
      <c r="AH896" s="842"/>
      <c r="AI896" s="842"/>
      <c r="AJ896" s="842"/>
      <c r="AK896" s="842"/>
      <c r="AL896" s="842"/>
      <c r="AM896" s="842"/>
      <c r="AN896" s="842"/>
      <c r="AO896" s="842"/>
      <c r="AP896" s="842"/>
      <c r="AQ896" s="842"/>
      <c r="AR896" s="842"/>
      <c r="AS896" s="842"/>
      <c r="AT896" s="842"/>
      <c r="AU896" s="842"/>
      <c r="AV896" s="842"/>
      <c r="AW896" s="842"/>
      <c r="AX896" s="842"/>
      <c r="AY896" s="842"/>
      <c r="AZ896" s="842"/>
    </row>
    <row r="897" spans="1:52" s="764" customFormat="1" x14ac:dyDescent="0.25">
      <c r="A897" s="947"/>
      <c r="B897" s="983">
        <f>IF(LEFT(E897,2)="DE",0,1)</f>
        <v>1</v>
      </c>
      <c r="C897" s="983">
        <f>IF(LEFT(E897,2)="DE",1,0)</f>
        <v>0</v>
      </c>
      <c r="D897" s="820" t="s">
        <v>10</v>
      </c>
      <c r="E897" s="812" t="s">
        <v>2895</v>
      </c>
      <c r="F897" s="813" t="str">
        <f t="shared" si="116"/>
        <v>NE</v>
      </c>
      <c r="G897" s="814" t="e">
        <f t="shared" si="110"/>
        <v>#N/A</v>
      </c>
      <c r="H897" s="941" t="e">
        <f t="shared" si="111"/>
        <v>#N/A</v>
      </c>
      <c r="I897" s="816" t="str">
        <f t="shared" si="112"/>
        <v>NE</v>
      </c>
      <c r="J897" s="816" t="e">
        <f t="shared" si="113"/>
        <v>#N/A</v>
      </c>
      <c r="K897" s="817"/>
      <c r="L897" s="844"/>
      <c r="M897" s="1042"/>
      <c r="N897" s="844"/>
      <c r="O897" s="844"/>
      <c r="P897" s="822"/>
      <c r="Q897" s="817"/>
      <c r="R897" s="844"/>
      <c r="S897" s="1042"/>
      <c r="T897" s="820"/>
      <c r="U897" s="820"/>
      <c r="V897" s="822"/>
      <c r="W897" s="823"/>
      <c r="X897" s="820"/>
      <c r="Y897" s="731"/>
      <c r="Z897" s="731"/>
      <c r="AA897" s="731"/>
      <c r="AB897" s="731"/>
      <c r="AC897" s="731"/>
      <c r="AD897" s="731"/>
      <c r="AE897" s="731"/>
      <c r="AF897" s="731"/>
      <c r="AG897" s="731"/>
      <c r="AH897" s="731"/>
      <c r="AI897" s="731"/>
      <c r="AJ897" s="731"/>
      <c r="AK897" s="731"/>
      <c r="AL897" s="731"/>
      <c r="AM897" s="731"/>
      <c r="AN897" s="731"/>
      <c r="AO897" s="731"/>
      <c r="AP897" s="731"/>
      <c r="AQ897" s="731"/>
      <c r="AR897" s="731"/>
      <c r="AS897" s="731"/>
      <c r="AT897" s="731"/>
      <c r="AU897" s="731"/>
      <c r="AV897" s="731"/>
      <c r="AW897" s="731"/>
      <c r="AX897" s="731"/>
      <c r="AY897" s="731"/>
      <c r="AZ897" s="731"/>
    </row>
    <row r="898" spans="1:52" s="764" customFormat="1" ht="15" x14ac:dyDescent="0.25">
      <c r="A898" s="984" t="s">
        <v>8342</v>
      </c>
      <c r="B898" s="983">
        <f>IF(LEFT(E898,2)="DE",0,1)</f>
        <v>1</v>
      </c>
      <c r="C898" s="983">
        <f>IF(LEFT(E898,2)="DE",1,0)</f>
        <v>0</v>
      </c>
      <c r="D898" s="838" t="s">
        <v>60</v>
      </c>
      <c r="E898" s="831" t="s">
        <v>2855</v>
      </c>
      <c r="F898" s="985">
        <f t="shared" si="116"/>
        <v>45891</v>
      </c>
      <c r="G898" s="833" t="str">
        <f t="shared" si="110"/>
        <v>A1</v>
      </c>
      <c r="H898" s="951" t="str">
        <f t="shared" si="111"/>
        <v>MR_DER-1145_25</v>
      </c>
      <c r="I898" s="986" t="str">
        <f t="shared" si="112"/>
        <v>ND</v>
      </c>
      <c r="J898" s="834" t="str">
        <f t="shared" si="113"/>
        <v>ND</v>
      </c>
      <c r="K898" s="835" t="s">
        <v>3730</v>
      </c>
      <c r="L898" s="836">
        <v>45891</v>
      </c>
      <c r="M898" s="23" t="s">
        <v>9839</v>
      </c>
      <c r="N898" s="983"/>
      <c r="O898" s="836"/>
      <c r="P898" s="840"/>
      <c r="Q898" s="835"/>
      <c r="R898" s="983"/>
      <c r="S898" s="1020"/>
      <c r="T898" s="838"/>
      <c r="U898" s="838"/>
      <c r="V898" s="840"/>
      <c r="W898" s="841"/>
      <c r="X898" s="838"/>
      <c r="Y898" s="842"/>
      <c r="Z898" s="842"/>
      <c r="AA898" s="842"/>
      <c r="AB898" s="842"/>
      <c r="AC898" s="842"/>
      <c r="AD898" s="842"/>
      <c r="AE898" s="842"/>
      <c r="AF898" s="842"/>
      <c r="AG898" s="842"/>
      <c r="AH898" s="842"/>
      <c r="AI898" s="842"/>
      <c r="AJ898" s="842"/>
      <c r="AK898" s="842"/>
      <c r="AL898" s="842"/>
      <c r="AM898" s="842"/>
      <c r="AN898" s="842"/>
      <c r="AO898" s="842"/>
      <c r="AP898" s="842"/>
      <c r="AQ898" s="842"/>
      <c r="AR898" s="842"/>
      <c r="AS898" s="842"/>
      <c r="AT898" s="842"/>
      <c r="AU898" s="842"/>
      <c r="AV898" s="842"/>
      <c r="AW898" s="842"/>
      <c r="AX898" s="842"/>
      <c r="AY898" s="842"/>
      <c r="AZ898" s="842"/>
    </row>
    <row r="899" spans="1:52" s="764" customFormat="1" ht="15" customHeight="1" x14ac:dyDescent="0.2">
      <c r="A899" s="948"/>
      <c r="B899" s="855"/>
      <c r="C899" s="855"/>
      <c r="D899" s="851" t="s">
        <v>52</v>
      </c>
      <c r="E899" s="847" t="s">
        <v>3021</v>
      </c>
      <c r="F899" s="813">
        <f t="shared" si="116"/>
        <v>45265</v>
      </c>
      <c r="G899" s="814" t="str">
        <f t="shared" si="110"/>
        <v>A</v>
      </c>
      <c r="H899" s="941" t="str">
        <f t="shared" si="111"/>
        <v>MR.DER-0491_23-Entrega Final</v>
      </c>
      <c r="I899" s="816" t="str">
        <f t="shared" si="112"/>
        <v>ASSINADO</v>
      </c>
      <c r="J899" s="816" t="str">
        <f t="shared" si="113"/>
        <v>ND</v>
      </c>
      <c r="K899" s="848" t="s">
        <v>3730</v>
      </c>
      <c r="L899" s="849">
        <v>44797</v>
      </c>
      <c r="M899" s="854" t="s">
        <v>3741</v>
      </c>
      <c r="N899" s="855" t="s">
        <v>5539</v>
      </c>
      <c r="O899" s="849">
        <v>44819</v>
      </c>
      <c r="P899" s="859" t="s">
        <v>3777</v>
      </c>
      <c r="Q899" s="865" t="s">
        <v>3748</v>
      </c>
      <c r="R899" s="849">
        <v>44825</v>
      </c>
      <c r="S899" s="854" t="s">
        <v>3761</v>
      </c>
      <c r="T899" s="855"/>
      <c r="U899" s="855"/>
      <c r="V899" s="870" t="s">
        <v>3777</v>
      </c>
      <c r="W899" s="856" t="s">
        <v>3748</v>
      </c>
      <c r="X899" s="852">
        <v>45265</v>
      </c>
      <c r="Y899" s="819" t="s">
        <v>6985</v>
      </c>
      <c r="Z899" s="725"/>
      <c r="AA899" s="725" t="s">
        <v>6913</v>
      </c>
      <c r="AB899" s="725"/>
      <c r="AC899" s="725"/>
      <c r="AD899" s="725"/>
      <c r="AE899" s="725"/>
      <c r="AF899" s="725"/>
      <c r="AG899" s="725"/>
      <c r="AH899" s="725"/>
      <c r="AI899" s="725"/>
      <c r="AJ899" s="725"/>
      <c r="AK899" s="725"/>
      <c r="AL899" s="725"/>
      <c r="AM899" s="725"/>
      <c r="AN899" s="725"/>
      <c r="AO899" s="725"/>
      <c r="AP899" s="725"/>
      <c r="AQ899" s="725"/>
      <c r="AR899" s="725"/>
      <c r="AS899" s="725"/>
      <c r="AT899" s="725"/>
      <c r="AU899" s="725"/>
      <c r="AV899" s="725"/>
      <c r="AW899" s="725"/>
      <c r="AX899" s="725"/>
      <c r="AY899" s="725"/>
      <c r="AZ899" s="725"/>
    </row>
    <row r="900" spans="1:52" s="764" customFormat="1" ht="15" customHeight="1" x14ac:dyDescent="0.2">
      <c r="A900" s="851"/>
      <c r="B900" s="851"/>
      <c r="C900" s="851"/>
      <c r="D900" s="851" t="s">
        <v>53</v>
      </c>
      <c r="E900" s="847" t="s">
        <v>3022</v>
      </c>
      <c r="F900" s="813">
        <f t="shared" si="116"/>
        <v>45265</v>
      </c>
      <c r="G900" s="814" t="str">
        <f t="shared" si="110"/>
        <v>A</v>
      </c>
      <c r="H900" s="941" t="str">
        <f t="shared" si="111"/>
        <v>MR.DER-0491_23-Entrega Final</v>
      </c>
      <c r="I900" s="816" t="str">
        <f t="shared" si="112"/>
        <v>ASSINADO</v>
      </c>
      <c r="J900" s="816" t="str">
        <f t="shared" si="113"/>
        <v>ND</v>
      </c>
      <c r="K900" s="848" t="s">
        <v>3730</v>
      </c>
      <c r="L900" s="849">
        <v>44830</v>
      </c>
      <c r="M900" s="854" t="s">
        <v>3770</v>
      </c>
      <c r="N900" s="855" t="s">
        <v>5536</v>
      </c>
      <c r="O900" s="849">
        <v>44886</v>
      </c>
      <c r="P900" s="859" t="s">
        <v>3777</v>
      </c>
      <c r="Q900" s="848" t="s">
        <v>3765</v>
      </c>
      <c r="R900" s="849">
        <v>44895</v>
      </c>
      <c r="S900" s="854" t="s">
        <v>5832</v>
      </c>
      <c r="T900" s="855" t="s">
        <v>5539</v>
      </c>
      <c r="U900" s="849">
        <v>44908</v>
      </c>
      <c r="V900" s="870" t="s">
        <v>3777</v>
      </c>
      <c r="W900" s="826" t="s">
        <v>3748</v>
      </c>
      <c r="X900" s="852">
        <v>44910</v>
      </c>
      <c r="Y900" s="853" t="s">
        <v>5906</v>
      </c>
      <c r="Z900" s="725"/>
      <c r="AA900" s="725"/>
      <c r="AB900" s="725" t="s">
        <v>3777</v>
      </c>
      <c r="AC900" s="725" t="s">
        <v>3748</v>
      </c>
      <c r="AD900" s="1213">
        <v>45265</v>
      </c>
      <c r="AE900" s="819" t="s">
        <v>6985</v>
      </c>
      <c r="AF900" s="725"/>
      <c r="AG900" s="725" t="s">
        <v>6913</v>
      </c>
      <c r="AH900" s="725"/>
      <c r="AI900" s="725"/>
      <c r="AJ900" s="725"/>
      <c r="AK900" s="725"/>
      <c r="AL900" s="725"/>
      <c r="AM900" s="725"/>
      <c r="AN900" s="725"/>
      <c r="AO900" s="725"/>
      <c r="AP900" s="725"/>
      <c r="AQ900" s="725"/>
      <c r="AR900" s="725"/>
      <c r="AS900" s="725"/>
      <c r="AT900" s="725"/>
      <c r="AU900" s="725"/>
      <c r="AV900" s="725"/>
      <c r="AW900" s="725"/>
      <c r="AX900" s="725"/>
      <c r="AY900" s="725"/>
      <c r="AZ900" s="725"/>
    </row>
    <row r="901" spans="1:52" s="809" customFormat="1" ht="15" x14ac:dyDescent="0.25">
      <c r="A901" s="984" t="s">
        <v>12364</v>
      </c>
      <c r="B901" s="1251">
        <v>1</v>
      </c>
      <c r="C901" s="1251"/>
      <c r="D901" s="1257" t="s">
        <v>81</v>
      </c>
      <c r="E901" s="1263" t="s">
        <v>3008</v>
      </c>
      <c r="F901" s="1268">
        <f t="shared" si="116"/>
        <v>46001</v>
      </c>
      <c r="G901" s="1273" t="str">
        <f t="shared" si="110"/>
        <v>A3</v>
      </c>
      <c r="H901" s="1278" t="str">
        <f t="shared" si="111"/>
        <v>MR_DER-1436_25</v>
      </c>
      <c r="I901" s="1284">
        <f t="shared" si="112"/>
        <v>46104</v>
      </c>
      <c r="J901" s="1284" t="str">
        <f t="shared" si="113"/>
        <v>APROVADO COM RESSALVAS</v>
      </c>
      <c r="K901" s="1257" t="s">
        <v>3730</v>
      </c>
      <c r="L901" s="1309">
        <v>45930</v>
      </c>
      <c r="M901" s="1312" t="s">
        <v>10538</v>
      </c>
      <c r="N901" s="1257" t="s">
        <v>5536</v>
      </c>
      <c r="O901" s="1309">
        <v>45931</v>
      </c>
      <c r="P901" s="1257"/>
      <c r="Q901" s="1257" t="s">
        <v>3765</v>
      </c>
      <c r="R901" s="1309">
        <v>45938</v>
      </c>
      <c r="S901" s="1311" t="s">
        <v>10752</v>
      </c>
      <c r="T901" s="1257" t="s">
        <v>5536</v>
      </c>
      <c r="U901" s="1309">
        <v>45989</v>
      </c>
      <c r="V901" s="1257"/>
      <c r="W901" s="1257" t="s">
        <v>5701</v>
      </c>
      <c r="X901" s="1309">
        <v>46001</v>
      </c>
      <c r="Y901" s="1311" t="s">
        <v>11543</v>
      </c>
      <c r="Z901" s="842" t="s">
        <v>5537</v>
      </c>
      <c r="AA901" s="1119">
        <v>46104</v>
      </c>
      <c r="AB901" s="842"/>
      <c r="AC901" s="842"/>
      <c r="AD901" s="842"/>
      <c r="AE901" s="842"/>
      <c r="AF901" s="842"/>
      <c r="AG901" s="842"/>
      <c r="AH901" s="842"/>
      <c r="AI901" s="842"/>
      <c r="AJ901" s="842"/>
      <c r="AK901" s="842"/>
      <c r="AL901" s="842"/>
      <c r="AM901" s="842"/>
      <c r="AN901" s="842"/>
      <c r="AO901" s="842"/>
      <c r="AP901" s="842"/>
      <c r="AQ901" s="842"/>
      <c r="AR901" s="842"/>
      <c r="AS901" s="842"/>
      <c r="AT901" s="842"/>
      <c r="AU901" s="842"/>
      <c r="AV901" s="842"/>
      <c r="AW901" s="842"/>
      <c r="AX901" s="842"/>
      <c r="AY901" s="842"/>
      <c r="AZ901" s="842"/>
    </row>
    <row r="902" spans="1:52" s="725" customFormat="1" ht="15" customHeight="1" x14ac:dyDescent="0.2">
      <c r="A902" s="1222"/>
      <c r="B902" s="983">
        <f>IF(LEFT(E902,2)="DE",0,1)</f>
        <v>1</v>
      </c>
      <c r="C902" s="983">
        <f>IF(LEFT(E902,2)="DE",1,0)</f>
        <v>0</v>
      </c>
      <c r="D902" s="851" t="s">
        <v>8591</v>
      </c>
      <c r="E902" s="847" t="s">
        <v>5864</v>
      </c>
      <c r="F902" s="813">
        <f t="shared" si="116"/>
        <v>45265</v>
      </c>
      <c r="G902" s="814" t="str">
        <f t="shared" si="110"/>
        <v>A</v>
      </c>
      <c r="H902" s="941" t="str">
        <f t="shared" si="111"/>
        <v>MR.DER-0491_23-Entrega Final</v>
      </c>
      <c r="I902" s="816" t="str">
        <f t="shared" si="112"/>
        <v>ASSINADO</v>
      </c>
      <c r="J902" s="816" t="str">
        <f t="shared" si="113"/>
        <v>ND</v>
      </c>
      <c r="K902" s="848" t="s">
        <v>3730</v>
      </c>
      <c r="L902" s="849">
        <v>44888</v>
      </c>
      <c r="M902" s="854" t="s">
        <v>5704</v>
      </c>
      <c r="N902" s="855" t="s">
        <v>5537</v>
      </c>
      <c r="O902" s="849">
        <v>44910</v>
      </c>
      <c r="P902" s="1327" t="s">
        <v>6110</v>
      </c>
      <c r="Q902" s="848" t="s">
        <v>3748</v>
      </c>
      <c r="R902" s="849">
        <v>44916</v>
      </c>
      <c r="S902" s="890" t="s">
        <v>5865</v>
      </c>
      <c r="T902" s="855"/>
      <c r="U902" s="855"/>
      <c r="V902" s="1341" t="s">
        <v>5860</v>
      </c>
      <c r="W902" s="856" t="s">
        <v>3748</v>
      </c>
      <c r="X902" s="852">
        <v>45265</v>
      </c>
      <c r="Y902" s="819" t="s">
        <v>6985</v>
      </c>
      <c r="AA902" s="725" t="s">
        <v>6913</v>
      </c>
    </row>
    <row r="903" spans="1:52" s="725" customFormat="1" ht="15" customHeight="1" x14ac:dyDescent="0.2">
      <c r="A903" s="1222"/>
      <c r="B903" s="983">
        <f>IF(LEFT(E903,2)="DE",0,1)</f>
        <v>1</v>
      </c>
      <c r="C903" s="983">
        <f>IF(LEFT(E903,2)="DE",1,0)</f>
        <v>0</v>
      </c>
      <c r="D903" s="851" t="s">
        <v>6604</v>
      </c>
      <c r="E903" s="847" t="s">
        <v>2897</v>
      </c>
      <c r="F903" s="813">
        <f>IF(L903&lt;&gt;0,MAX(L903,R903,X903,AD903,AJ903),"NE")</f>
        <v>45265</v>
      </c>
      <c r="G903" s="814" t="str">
        <f t="shared" si="110"/>
        <v>B</v>
      </c>
      <c r="H903" s="941" t="str">
        <f t="shared" si="111"/>
        <v>MR.DER-0491_23-Entrega Final</v>
      </c>
      <c r="I903" s="816" t="str">
        <f t="shared" si="112"/>
        <v>ASSINADO</v>
      </c>
      <c r="J903" s="816" t="str">
        <f t="shared" si="113"/>
        <v>ND</v>
      </c>
      <c r="K903" s="848" t="s">
        <v>3730</v>
      </c>
      <c r="L903" s="849">
        <v>44859</v>
      </c>
      <c r="M903" s="854" t="s">
        <v>5600</v>
      </c>
      <c r="N903" s="855" t="s">
        <v>5539</v>
      </c>
      <c r="O903" s="849">
        <v>44886</v>
      </c>
      <c r="P903" s="1327" t="s">
        <v>5658</v>
      </c>
      <c r="Q903" s="848" t="s">
        <v>3748</v>
      </c>
      <c r="R903" s="849">
        <v>44890</v>
      </c>
      <c r="S903" s="854" t="s">
        <v>5774</v>
      </c>
      <c r="T903" s="855"/>
      <c r="U903" s="855"/>
      <c r="V903" s="1341" t="s">
        <v>5860</v>
      </c>
      <c r="W903" s="856" t="s">
        <v>5626</v>
      </c>
      <c r="X903" s="852">
        <v>44979</v>
      </c>
      <c r="Y903" s="853" t="s">
        <v>6391</v>
      </c>
      <c r="Z903" s="725" t="s">
        <v>5539</v>
      </c>
      <c r="AA903" s="1213">
        <v>44984</v>
      </c>
      <c r="AB903" s="853" t="s">
        <v>6641</v>
      </c>
      <c r="AC903" s="725" t="s">
        <v>5811</v>
      </c>
      <c r="AD903" s="1213">
        <v>44987</v>
      </c>
      <c r="AE903" s="853" t="s">
        <v>6647</v>
      </c>
      <c r="AH903" s="853" t="s">
        <v>6654</v>
      </c>
      <c r="AI903" s="725" t="s">
        <v>5811</v>
      </c>
      <c r="AJ903" s="1213">
        <v>45265</v>
      </c>
      <c r="AK903" s="819" t="s">
        <v>6985</v>
      </c>
      <c r="AM903" s="725" t="s">
        <v>6913</v>
      </c>
    </row>
    <row r="904" spans="1:52" s="725" customFormat="1" ht="15" x14ac:dyDescent="0.25">
      <c r="A904" s="1222" t="s">
        <v>8263</v>
      </c>
      <c r="B904" s="855"/>
      <c r="C904" s="855" t="s">
        <v>8603</v>
      </c>
      <c r="D904" s="851" t="s">
        <v>7711</v>
      </c>
      <c r="E904" s="847" t="s">
        <v>10464</v>
      </c>
      <c r="F904" s="813">
        <f>IF(L904&lt;&gt;0,MAX(L904,R904,X904,AD904,AJ904),"NE")</f>
        <v>46092</v>
      </c>
      <c r="G904" s="814" t="str">
        <f t="shared" si="110"/>
        <v>A</v>
      </c>
      <c r="H904" s="941" t="str">
        <f t="shared" si="111"/>
        <v>MR_DER-1617_26</v>
      </c>
      <c r="I904" s="816" t="str">
        <f t="shared" si="112"/>
        <v>ND</v>
      </c>
      <c r="J904" s="816" t="str">
        <f t="shared" si="113"/>
        <v>ND</v>
      </c>
      <c r="K904" s="848" t="s">
        <v>3730</v>
      </c>
      <c r="L904" s="849">
        <v>45926</v>
      </c>
      <c r="M904" s="218" t="s">
        <v>10467</v>
      </c>
      <c r="N904" s="855" t="s">
        <v>5539</v>
      </c>
      <c r="O904" s="849">
        <v>45929</v>
      </c>
      <c r="P904" s="1327"/>
      <c r="Q904" s="848" t="s">
        <v>3748</v>
      </c>
      <c r="R904" s="849">
        <v>46092</v>
      </c>
      <c r="S904" s="218" t="s">
        <v>12319</v>
      </c>
      <c r="T904" s="851"/>
      <c r="U904" s="851"/>
      <c r="V904" s="859"/>
      <c r="W904" s="856"/>
      <c r="X904" s="851"/>
    </row>
    <row r="905" spans="1:52" s="725" customFormat="1" ht="15" x14ac:dyDescent="0.25">
      <c r="A905" s="1222" t="s">
        <v>8263</v>
      </c>
      <c r="B905" s="855"/>
      <c r="C905" s="855" t="s">
        <v>8603</v>
      </c>
      <c r="D905" s="851" t="s">
        <v>8820</v>
      </c>
      <c r="E905" s="847" t="s">
        <v>10465</v>
      </c>
      <c r="F905" s="813">
        <f>IF(L905&lt;&gt;0,MAX(L905,R905,X905,AD905,AJ905),"NE")</f>
        <v>46092</v>
      </c>
      <c r="G905" s="814" t="str">
        <f t="shared" si="110"/>
        <v>A</v>
      </c>
      <c r="H905" s="941" t="str">
        <f t="shared" si="111"/>
        <v>MR_DER-1617_26</v>
      </c>
      <c r="I905" s="816" t="str">
        <f t="shared" si="112"/>
        <v>ND</v>
      </c>
      <c r="J905" s="816" t="str">
        <f t="shared" si="113"/>
        <v>ND</v>
      </c>
      <c r="K905" s="848" t="s">
        <v>3730</v>
      </c>
      <c r="L905" s="849">
        <v>45926</v>
      </c>
      <c r="M905" s="218" t="s">
        <v>10467</v>
      </c>
      <c r="N905" s="855" t="s">
        <v>5539</v>
      </c>
      <c r="O905" s="849">
        <v>45929</v>
      </c>
      <c r="P905" s="1327"/>
      <c r="Q905" s="848" t="s">
        <v>3748</v>
      </c>
      <c r="R905" s="849">
        <v>46092</v>
      </c>
      <c r="S905" s="218" t="s">
        <v>12319</v>
      </c>
      <c r="T905" s="851"/>
      <c r="U905" s="851"/>
      <c r="V905" s="859"/>
      <c r="W905" s="856"/>
      <c r="X905" s="851"/>
    </row>
    <row r="906" spans="1:52" s="725" customFormat="1" ht="15" customHeight="1" x14ac:dyDescent="0.2">
      <c r="A906" s="1247"/>
      <c r="B906" s="983">
        <f>IF(LEFT(E906,2)="DE",0,1)</f>
        <v>1</v>
      </c>
      <c r="C906" s="983">
        <f>IF(LEFT(E906,2)="DE",1,0)</f>
        <v>0</v>
      </c>
      <c r="D906" s="820" t="s">
        <v>11</v>
      </c>
      <c r="E906" s="952" t="s">
        <v>2896</v>
      </c>
      <c r="F906" s="813" t="str">
        <f>IF(L906&lt;&gt;0,MAX(L906,R906,X906,AD906),"NE")</f>
        <v>NE</v>
      </c>
      <c r="G906" s="814" t="e">
        <f t="shared" si="110"/>
        <v>#N/A</v>
      </c>
      <c r="H906" s="941" t="e">
        <f t="shared" si="111"/>
        <v>#N/A</v>
      </c>
      <c r="I906" s="816" t="str">
        <f t="shared" si="112"/>
        <v>NE</v>
      </c>
      <c r="J906" s="816" t="e">
        <f t="shared" si="113"/>
        <v>#N/A</v>
      </c>
      <c r="K906" s="817"/>
      <c r="L906" s="818"/>
      <c r="M906" s="950"/>
      <c r="N906" s="844"/>
      <c r="O906" s="844"/>
      <c r="P906" s="1328"/>
      <c r="Q906" s="817"/>
      <c r="R906" s="844"/>
      <c r="S906" s="1042"/>
      <c r="T906" s="820"/>
      <c r="U906" s="820"/>
      <c r="V906" s="822"/>
      <c r="W906" s="823"/>
      <c r="X906" s="820"/>
      <c r="Y906" s="731"/>
      <c r="Z906" s="731"/>
      <c r="AA906" s="731"/>
      <c r="AB906" s="731"/>
      <c r="AC906" s="731"/>
      <c r="AD906" s="731"/>
      <c r="AE906" s="731"/>
      <c r="AF906" s="731"/>
      <c r="AG906" s="731"/>
      <c r="AH906" s="731"/>
      <c r="AI906" s="731"/>
      <c r="AJ906" s="731"/>
      <c r="AK906" s="731"/>
      <c r="AL906" s="731"/>
      <c r="AM906" s="731"/>
      <c r="AN906" s="731"/>
      <c r="AO906" s="731"/>
      <c r="AP906" s="731"/>
      <c r="AQ906" s="731"/>
      <c r="AR906" s="731"/>
      <c r="AS906" s="731"/>
      <c r="AT906" s="731"/>
      <c r="AU906" s="731"/>
      <c r="AV906" s="731"/>
      <c r="AW906" s="731"/>
      <c r="AX906" s="731"/>
      <c r="AY906" s="731"/>
      <c r="AZ906" s="731"/>
    </row>
    <row r="907" spans="1:52" s="725" customFormat="1" ht="15" x14ac:dyDescent="0.25">
      <c r="A907" s="1247" t="s">
        <v>8263</v>
      </c>
      <c r="B907" s="844">
        <f>IF(LEFT(E907,2)="DE",0,1)</f>
        <v>1</v>
      </c>
      <c r="C907" s="844">
        <f>IF(LEFT(E907,2)="DE",1,0)</f>
        <v>0</v>
      </c>
      <c r="D907" s="820" t="s">
        <v>4</v>
      </c>
      <c r="E907" s="812" t="s">
        <v>2853</v>
      </c>
      <c r="F907" s="1126">
        <f>IF(L907&lt;&gt;0,MAX(L907,R907,X907,AD907),"NE")</f>
        <v>45979</v>
      </c>
      <c r="G907" s="814" t="str">
        <f t="shared" si="110"/>
        <v>A</v>
      </c>
      <c r="H907" s="941" t="str">
        <f t="shared" si="111"/>
        <v>MR_DER-1371_25</v>
      </c>
      <c r="I907" s="1127" t="str">
        <f t="shared" si="112"/>
        <v>ND</v>
      </c>
      <c r="J907" s="816" t="str">
        <f t="shared" si="113"/>
        <v>ND</v>
      </c>
      <c r="K907" s="817" t="s">
        <v>3730</v>
      </c>
      <c r="L907" s="818">
        <v>45932</v>
      </c>
      <c r="M907" s="218" t="s">
        <v>10607</v>
      </c>
      <c r="N907" s="844" t="s">
        <v>5539</v>
      </c>
      <c r="O907" s="818">
        <v>45936</v>
      </c>
      <c r="P907" s="822"/>
      <c r="Q907" s="817" t="s">
        <v>3748</v>
      </c>
      <c r="R907" s="818">
        <v>45979</v>
      </c>
      <c r="S907" s="218" t="s">
        <v>11342</v>
      </c>
      <c r="T907" s="820"/>
      <c r="U907" s="820"/>
      <c r="V907" s="822"/>
      <c r="W907" s="823"/>
      <c r="X907" s="820"/>
      <c r="Y907" s="731"/>
      <c r="Z907" s="731"/>
      <c r="AA907" s="731"/>
      <c r="AB907" s="731"/>
      <c r="AC907" s="731"/>
      <c r="AD907" s="731"/>
      <c r="AE907" s="731"/>
      <c r="AF907" s="731"/>
      <c r="AG907" s="731"/>
      <c r="AH907" s="731"/>
      <c r="AI907" s="731"/>
      <c r="AJ907" s="731"/>
      <c r="AK907" s="731"/>
      <c r="AL907" s="731"/>
      <c r="AM907" s="731"/>
      <c r="AN907" s="731"/>
      <c r="AO907" s="731"/>
      <c r="AP907" s="731"/>
      <c r="AQ907" s="731"/>
      <c r="AR907" s="731"/>
      <c r="AS907" s="731"/>
      <c r="AT907" s="731"/>
      <c r="AU907" s="731"/>
      <c r="AV907" s="731"/>
      <c r="AW907" s="731"/>
      <c r="AX907" s="731"/>
      <c r="AY907" s="731"/>
      <c r="AZ907" s="731"/>
    </row>
    <row r="908" spans="1:52" s="725" customFormat="1" ht="15" x14ac:dyDescent="0.25">
      <c r="A908" s="1247" t="s">
        <v>8263</v>
      </c>
      <c r="B908" s="844">
        <f>IF(LEFT(E908,2)="DE",0,1)</f>
        <v>1</v>
      </c>
      <c r="C908" s="844">
        <f>IF(LEFT(E908,2)="DE",1,0)</f>
        <v>0</v>
      </c>
      <c r="D908" s="820" t="s">
        <v>5</v>
      </c>
      <c r="E908" s="812" t="s">
        <v>2854</v>
      </c>
      <c r="F908" s="1126">
        <f>IF(L908&lt;&gt;0,MAX(L908,R908,X908,AD908),"NE")</f>
        <v>45979</v>
      </c>
      <c r="G908" s="814" t="str">
        <f t="shared" si="110"/>
        <v>A</v>
      </c>
      <c r="H908" s="941" t="str">
        <f t="shared" si="111"/>
        <v>MR_DER-1371_25</v>
      </c>
      <c r="I908" s="1127" t="str">
        <f t="shared" si="112"/>
        <v>ND</v>
      </c>
      <c r="J908" s="816" t="str">
        <f t="shared" si="113"/>
        <v>ND</v>
      </c>
      <c r="K908" s="817" t="s">
        <v>3730</v>
      </c>
      <c r="L908" s="818">
        <v>45932</v>
      </c>
      <c r="M908" s="218" t="s">
        <v>10607</v>
      </c>
      <c r="N908" s="844" t="s">
        <v>5539</v>
      </c>
      <c r="O908" s="818">
        <v>45936</v>
      </c>
      <c r="P908" s="822"/>
      <c r="Q908" s="817" t="s">
        <v>3748</v>
      </c>
      <c r="R908" s="818">
        <v>45979</v>
      </c>
      <c r="S908" s="218" t="s">
        <v>11342</v>
      </c>
      <c r="T908" s="820"/>
      <c r="U908" s="820"/>
      <c r="V908" s="822"/>
      <c r="W908" s="823"/>
      <c r="X908" s="820"/>
      <c r="Y908" s="731"/>
      <c r="Z908" s="731"/>
      <c r="AA908" s="731"/>
      <c r="AB908" s="731"/>
      <c r="AC908" s="731"/>
      <c r="AD908" s="731"/>
      <c r="AE908" s="731"/>
      <c r="AF908" s="731"/>
      <c r="AG908" s="731"/>
      <c r="AH908" s="731"/>
      <c r="AI908" s="731"/>
      <c r="AJ908" s="731"/>
      <c r="AK908" s="731"/>
      <c r="AL908" s="731"/>
      <c r="AM908" s="731"/>
      <c r="AN908" s="731"/>
      <c r="AO908" s="731"/>
      <c r="AP908" s="731"/>
      <c r="AQ908" s="731"/>
      <c r="AR908" s="731"/>
      <c r="AS908" s="731"/>
      <c r="AT908" s="731"/>
      <c r="AU908" s="731"/>
      <c r="AV908" s="731"/>
      <c r="AW908" s="731"/>
      <c r="AX908" s="731"/>
      <c r="AY908" s="731"/>
      <c r="AZ908" s="731"/>
    </row>
    <row r="909" spans="1:52" s="725" customFormat="1" ht="15" x14ac:dyDescent="0.25">
      <c r="A909" s="1222" t="s">
        <v>8263</v>
      </c>
      <c r="B909" s="855" t="s">
        <v>8257</v>
      </c>
      <c r="C909" s="855"/>
      <c r="D909" s="851" t="s">
        <v>6830</v>
      </c>
      <c r="E909" s="847" t="s">
        <v>6423</v>
      </c>
      <c r="F909" s="813">
        <f t="shared" ref="F909:F914" si="117">IF(L909&lt;&gt;0,MAX(L909,R909,X909,AD909,AJ909,AP909,AV909),"NE")</f>
        <v>45979</v>
      </c>
      <c r="G909" s="814" t="str">
        <f t="shared" si="110"/>
        <v>B</v>
      </c>
      <c r="H909" s="941" t="str">
        <f t="shared" si="111"/>
        <v>MR_DER-1378_25</v>
      </c>
      <c r="I909" s="816" t="str">
        <f t="shared" si="112"/>
        <v>ND</v>
      </c>
      <c r="J909" s="816" t="str">
        <f t="shared" si="113"/>
        <v>ND</v>
      </c>
      <c r="K909" s="848" t="s">
        <v>3730</v>
      </c>
      <c r="L909" s="849">
        <v>44979</v>
      </c>
      <c r="M909" s="890" t="s">
        <v>6427</v>
      </c>
      <c r="N909" s="855" t="s">
        <v>5537</v>
      </c>
      <c r="O909" s="849">
        <v>45008</v>
      </c>
      <c r="P909" s="859" t="s">
        <v>3777</v>
      </c>
      <c r="Q909" s="848" t="s">
        <v>3748</v>
      </c>
      <c r="R909" s="849">
        <v>45133</v>
      </c>
      <c r="S909" s="890" t="s">
        <v>6733</v>
      </c>
      <c r="T909" s="851" t="s">
        <v>6098</v>
      </c>
      <c r="U909" s="852">
        <v>45152</v>
      </c>
      <c r="V909" s="1341" t="s">
        <v>3777</v>
      </c>
      <c r="W909" s="826" t="s">
        <v>5626</v>
      </c>
      <c r="X909" s="852">
        <v>45187</v>
      </c>
      <c r="Y909" s="819" t="s">
        <v>6838</v>
      </c>
      <c r="Z909" s="725" t="s">
        <v>5537</v>
      </c>
      <c r="AA909" s="1213">
        <v>45198</v>
      </c>
      <c r="AC909" s="725" t="s">
        <v>5811</v>
      </c>
      <c r="AD909" s="1213">
        <v>45294</v>
      </c>
      <c r="AE909" s="1355" t="s">
        <v>7041</v>
      </c>
      <c r="AG909" s="1213"/>
      <c r="AI909" s="725" t="s">
        <v>5811</v>
      </c>
      <c r="AJ909" s="1213">
        <v>45979</v>
      </c>
      <c r="AK909" s="218" t="s">
        <v>11349</v>
      </c>
    </row>
    <row r="910" spans="1:52" s="725" customFormat="1" ht="15" x14ac:dyDescent="0.25">
      <c r="A910" s="1222" t="s">
        <v>8263</v>
      </c>
      <c r="B910" s="855" t="s">
        <v>8257</v>
      </c>
      <c r="C910" s="855"/>
      <c r="D910" s="851" t="s">
        <v>6831</v>
      </c>
      <c r="E910" s="847" t="s">
        <v>6424</v>
      </c>
      <c r="F910" s="813">
        <f t="shared" si="117"/>
        <v>45979</v>
      </c>
      <c r="G910" s="814" t="str">
        <f t="shared" si="110"/>
        <v>B</v>
      </c>
      <c r="H910" s="941" t="str">
        <f t="shared" si="111"/>
        <v>MR_DER-1378_25</v>
      </c>
      <c r="I910" s="816" t="str">
        <f t="shared" si="112"/>
        <v>ND</v>
      </c>
      <c r="J910" s="816" t="str">
        <f t="shared" si="113"/>
        <v>ND</v>
      </c>
      <c r="K910" s="848" t="s">
        <v>3730</v>
      </c>
      <c r="L910" s="849">
        <v>44979</v>
      </c>
      <c r="M910" s="890" t="s">
        <v>6427</v>
      </c>
      <c r="N910" s="855" t="s">
        <v>5537</v>
      </c>
      <c r="O910" s="849">
        <v>45008</v>
      </c>
      <c r="P910" s="859" t="s">
        <v>3777</v>
      </c>
      <c r="Q910" s="848" t="s">
        <v>3748</v>
      </c>
      <c r="R910" s="849">
        <v>45133</v>
      </c>
      <c r="S910" s="890" t="s">
        <v>6733</v>
      </c>
      <c r="T910" s="851" t="s">
        <v>6098</v>
      </c>
      <c r="U910" s="852">
        <v>45152</v>
      </c>
      <c r="V910" s="1341" t="s">
        <v>3777</v>
      </c>
      <c r="W910" s="826" t="s">
        <v>5626</v>
      </c>
      <c r="X910" s="852">
        <v>45187</v>
      </c>
      <c r="Y910" s="819" t="s">
        <v>6838</v>
      </c>
      <c r="Z910" s="725" t="s">
        <v>5537</v>
      </c>
      <c r="AA910" s="1213">
        <v>45198</v>
      </c>
      <c r="AC910" s="725" t="s">
        <v>5811</v>
      </c>
      <c r="AD910" s="1213">
        <v>45294</v>
      </c>
      <c r="AE910" s="1355" t="s">
        <v>7041</v>
      </c>
      <c r="AG910" s="1213"/>
      <c r="AI910" s="725" t="s">
        <v>5811</v>
      </c>
      <c r="AJ910" s="1213">
        <v>45979</v>
      </c>
      <c r="AK910" s="218" t="s">
        <v>11349</v>
      </c>
    </row>
    <row r="911" spans="1:52" s="725" customFormat="1" ht="15" x14ac:dyDescent="0.25">
      <c r="A911" s="1222" t="s">
        <v>8263</v>
      </c>
      <c r="B911" s="855" t="s">
        <v>8257</v>
      </c>
      <c r="C911" s="855"/>
      <c r="D911" s="851" t="s">
        <v>6835</v>
      </c>
      <c r="E911" s="847" t="s">
        <v>6428</v>
      </c>
      <c r="F911" s="813">
        <f t="shared" si="117"/>
        <v>45979</v>
      </c>
      <c r="G911" s="814" t="str">
        <f t="shared" si="110"/>
        <v>B</v>
      </c>
      <c r="H911" s="941" t="str">
        <f t="shared" si="111"/>
        <v>MR_DER-1378_25</v>
      </c>
      <c r="I911" s="816" t="str">
        <f t="shared" si="112"/>
        <v>ND</v>
      </c>
      <c r="J911" s="816" t="str">
        <f>IF(G911="NE",G911,IF(INDEX(K911:CQ911,,MATCH(G911,K911:CQ911,0)+3)&lt;&gt;0,INDEX(K911:CQ911,,MATCH(G911,K911:CQ911,0)+3),"ND"))</f>
        <v>ND</v>
      </c>
      <c r="K911" s="848" t="s">
        <v>3730</v>
      </c>
      <c r="L911" s="849">
        <v>44979</v>
      </c>
      <c r="M911" s="890" t="s">
        <v>6432</v>
      </c>
      <c r="N911" s="855" t="s">
        <v>5537</v>
      </c>
      <c r="O911" s="849">
        <v>45008</v>
      </c>
      <c r="P911" s="859" t="s">
        <v>3777</v>
      </c>
      <c r="Q911" s="848" t="s">
        <v>3748</v>
      </c>
      <c r="R911" s="849">
        <v>45133</v>
      </c>
      <c r="S911" s="890" t="s">
        <v>6733</v>
      </c>
      <c r="T911" s="851" t="s">
        <v>6098</v>
      </c>
      <c r="U911" s="852">
        <v>45152</v>
      </c>
      <c r="V911" s="1341" t="s">
        <v>3777</v>
      </c>
      <c r="W911" s="826" t="s">
        <v>5626</v>
      </c>
      <c r="X911" s="852">
        <v>45187</v>
      </c>
      <c r="Y911" s="819" t="s">
        <v>6838</v>
      </c>
      <c r="Z911" s="725" t="s">
        <v>5537</v>
      </c>
      <c r="AA911" s="1213">
        <v>45198</v>
      </c>
      <c r="AC911" s="725" t="s">
        <v>5811</v>
      </c>
      <c r="AD911" s="1213">
        <v>45294</v>
      </c>
      <c r="AE911" s="1355" t="s">
        <v>7041</v>
      </c>
      <c r="AG911" s="1213"/>
      <c r="AI911" s="725" t="s">
        <v>5811</v>
      </c>
      <c r="AJ911" s="1213">
        <v>45979</v>
      </c>
      <c r="AK911" s="218" t="s">
        <v>11349</v>
      </c>
    </row>
    <row r="912" spans="1:52" s="725" customFormat="1" ht="15" x14ac:dyDescent="0.25">
      <c r="A912" s="1222" t="s">
        <v>8263</v>
      </c>
      <c r="B912" s="855" t="s">
        <v>8257</v>
      </c>
      <c r="C912" s="855"/>
      <c r="D912" s="851" t="s">
        <v>6834</v>
      </c>
      <c r="E912" s="847" t="s">
        <v>6429</v>
      </c>
      <c r="F912" s="813">
        <f t="shared" si="117"/>
        <v>45979</v>
      </c>
      <c r="G912" s="814" t="str">
        <f t="shared" si="110"/>
        <v>B</v>
      </c>
      <c r="H912" s="941" t="str">
        <f t="shared" si="111"/>
        <v>MR_DER-1378_25</v>
      </c>
      <c r="I912" s="816" t="str">
        <f t="shared" si="112"/>
        <v>ND</v>
      </c>
      <c r="J912" s="816" t="str">
        <f>IF(G912="NE",G912,IF(INDEX(K912:CQ912,,MATCH(G912,K912:CQ912,0)+3)&lt;&gt;0,INDEX(K912:CQ912,,MATCH(G912,K912:CQ912,0)+3),"ND"))</f>
        <v>ND</v>
      </c>
      <c r="K912" s="848" t="s">
        <v>3730</v>
      </c>
      <c r="L912" s="849">
        <v>44979</v>
      </c>
      <c r="M912" s="890" t="s">
        <v>6432</v>
      </c>
      <c r="N912" s="855" t="s">
        <v>5537</v>
      </c>
      <c r="O912" s="849">
        <v>45008</v>
      </c>
      <c r="P912" s="859" t="s">
        <v>3777</v>
      </c>
      <c r="Q912" s="848" t="s">
        <v>3748</v>
      </c>
      <c r="R912" s="849">
        <v>45133</v>
      </c>
      <c r="S912" s="890" t="s">
        <v>6733</v>
      </c>
      <c r="T912" s="851" t="s">
        <v>6098</v>
      </c>
      <c r="U912" s="852">
        <v>45152</v>
      </c>
      <c r="V912" s="1341" t="s">
        <v>3777</v>
      </c>
      <c r="W912" s="826" t="s">
        <v>5626</v>
      </c>
      <c r="X912" s="852">
        <v>45187</v>
      </c>
      <c r="Y912" s="819" t="s">
        <v>6838</v>
      </c>
      <c r="Z912" s="725" t="s">
        <v>5539</v>
      </c>
      <c r="AA912" s="1213">
        <v>45198</v>
      </c>
      <c r="AC912" s="725" t="s">
        <v>5811</v>
      </c>
      <c r="AD912" s="1213">
        <v>45294</v>
      </c>
      <c r="AE912" s="1355" t="s">
        <v>7041</v>
      </c>
      <c r="AG912" s="1213"/>
      <c r="AI912" s="725" t="s">
        <v>5811</v>
      </c>
      <c r="AJ912" s="1213">
        <v>45979</v>
      </c>
      <c r="AK912" s="218" t="s">
        <v>11349</v>
      </c>
    </row>
    <row r="913" spans="1:49" s="725" customFormat="1" ht="15" x14ac:dyDescent="0.25">
      <c r="A913" s="1222" t="s">
        <v>8263</v>
      </c>
      <c r="B913" s="855" t="s">
        <v>8257</v>
      </c>
      <c r="C913" s="855"/>
      <c r="D913" s="851" t="s">
        <v>5677</v>
      </c>
      <c r="E913" s="847" t="s">
        <v>5960</v>
      </c>
      <c r="F913" s="813">
        <f t="shared" si="117"/>
        <v>45979</v>
      </c>
      <c r="G913" s="814" t="str">
        <f t="shared" si="110"/>
        <v>C</v>
      </c>
      <c r="H913" s="941" t="str">
        <f t="shared" si="111"/>
        <v>MR_DER-1378_25</v>
      </c>
      <c r="I913" s="816" t="str">
        <f t="shared" si="112"/>
        <v>ND</v>
      </c>
      <c r="J913" s="816" t="str">
        <f>IF(G913="NE",G913,IF(INDEX(K913:CQ913,,MATCH(G913,K913:CQ913,0)+3)&lt;&gt;0,INDEX(K913:CQ913,,MATCH(G913,K913:CQ913,0)+3),"ND"))</f>
        <v>ND</v>
      </c>
      <c r="K913" s="848" t="s">
        <v>3730</v>
      </c>
      <c r="L913" s="849">
        <v>44888</v>
      </c>
      <c r="M913" s="854" t="s">
        <v>5681</v>
      </c>
      <c r="N913" s="855" t="s">
        <v>5537</v>
      </c>
      <c r="O913" s="849">
        <v>44908</v>
      </c>
      <c r="P913" s="859" t="s">
        <v>3777</v>
      </c>
      <c r="Q913" s="848" t="s">
        <v>3748</v>
      </c>
      <c r="R913" s="849">
        <v>44916</v>
      </c>
      <c r="S913" s="890" t="s">
        <v>6082</v>
      </c>
      <c r="T913" s="855"/>
      <c r="U913" s="855"/>
      <c r="V913" s="870" t="s">
        <v>3777</v>
      </c>
      <c r="W913" s="856" t="s">
        <v>5626</v>
      </c>
      <c r="X913" s="852">
        <v>44970</v>
      </c>
      <c r="Y913" s="853" t="s">
        <v>6314</v>
      </c>
      <c r="Z913" s="725" t="s">
        <v>5537</v>
      </c>
      <c r="AA913" s="1213">
        <v>45008</v>
      </c>
      <c r="AB913" s="725" t="s">
        <v>3777</v>
      </c>
      <c r="AC913" s="725" t="s">
        <v>5811</v>
      </c>
      <c r="AD913" s="1213">
        <v>45133</v>
      </c>
      <c r="AE913" s="853" t="s">
        <v>6733</v>
      </c>
      <c r="AF913" s="725" t="s">
        <v>6098</v>
      </c>
      <c r="AG913" s="1213">
        <v>45152</v>
      </c>
      <c r="AH913" s="725" t="s">
        <v>3777</v>
      </c>
      <c r="AI913" s="1345" t="s">
        <v>6393</v>
      </c>
      <c r="AJ913" s="1213">
        <v>45187</v>
      </c>
      <c r="AK913" s="819" t="s">
        <v>6838</v>
      </c>
      <c r="AL913" s="725" t="s">
        <v>5537</v>
      </c>
      <c r="AM913" s="1213">
        <v>45198</v>
      </c>
      <c r="AN913" s="1345"/>
      <c r="AO913" s="725" t="s">
        <v>6649</v>
      </c>
      <c r="AP913" s="1213">
        <v>45294</v>
      </c>
      <c r="AQ913" s="862" t="s">
        <v>7041</v>
      </c>
      <c r="AU913" s="725" t="s">
        <v>6649</v>
      </c>
      <c r="AV913" s="1213">
        <v>45979</v>
      </c>
      <c r="AW913" s="218" t="s">
        <v>11349</v>
      </c>
    </row>
    <row r="914" spans="1:49" s="725" customFormat="1" ht="15" x14ac:dyDescent="0.25">
      <c r="A914" s="1222" t="s">
        <v>8263</v>
      </c>
      <c r="B914" s="855" t="s">
        <v>8257</v>
      </c>
      <c r="C914" s="855"/>
      <c r="D914" s="851" t="s">
        <v>5678</v>
      </c>
      <c r="E914" s="847" t="s">
        <v>5961</v>
      </c>
      <c r="F914" s="813">
        <f t="shared" si="117"/>
        <v>45979</v>
      </c>
      <c r="G914" s="814" t="str">
        <f t="shared" si="110"/>
        <v>C</v>
      </c>
      <c r="H914" s="941" t="str">
        <f t="shared" si="111"/>
        <v>MR_DER-1378_25</v>
      </c>
      <c r="I914" s="816" t="str">
        <f t="shared" si="112"/>
        <v>ND</v>
      </c>
      <c r="J914" s="816" t="str">
        <f>IF(G914="NE",G914,IF(INDEX(K914:CQ914,,MATCH(G914,K914:CQ914,0)+3)&lt;&gt;0,INDEX(K914:CQ914,,MATCH(G914,K914:CQ914,0)+3),"ND"))</f>
        <v>ND</v>
      </c>
      <c r="K914" s="848" t="s">
        <v>3730</v>
      </c>
      <c r="L914" s="849">
        <v>44888</v>
      </c>
      <c r="M914" s="854" t="s">
        <v>5681</v>
      </c>
      <c r="N914" s="855" t="s">
        <v>5537</v>
      </c>
      <c r="O914" s="849">
        <v>44908</v>
      </c>
      <c r="P914" s="859" t="s">
        <v>3777</v>
      </c>
      <c r="Q914" s="848" t="s">
        <v>3748</v>
      </c>
      <c r="R914" s="849">
        <v>44916</v>
      </c>
      <c r="S914" s="890" t="s">
        <v>6082</v>
      </c>
      <c r="T914" s="855"/>
      <c r="U914" s="855"/>
      <c r="V914" s="870" t="s">
        <v>3777</v>
      </c>
      <c r="W914" s="856" t="s">
        <v>5626</v>
      </c>
      <c r="X914" s="852">
        <v>44970</v>
      </c>
      <c r="Y914" s="853" t="s">
        <v>6314</v>
      </c>
      <c r="Z914" s="725" t="s">
        <v>5537</v>
      </c>
      <c r="AA914" s="1213">
        <v>45008</v>
      </c>
      <c r="AB914" s="725" t="s">
        <v>3777</v>
      </c>
      <c r="AC914" s="725" t="s">
        <v>5811</v>
      </c>
      <c r="AD914" s="1213">
        <v>45133</v>
      </c>
      <c r="AE914" s="853" t="s">
        <v>6733</v>
      </c>
      <c r="AF914" s="725" t="s">
        <v>6098</v>
      </c>
      <c r="AG914" s="1213">
        <v>45152</v>
      </c>
      <c r="AH914" s="725" t="s">
        <v>3777</v>
      </c>
      <c r="AI914" s="1345" t="s">
        <v>6393</v>
      </c>
      <c r="AJ914" s="1213">
        <v>45187</v>
      </c>
      <c r="AK914" s="819" t="s">
        <v>6838</v>
      </c>
      <c r="AL914" s="725" t="s">
        <v>5539</v>
      </c>
      <c r="AM914" s="1213">
        <v>45198</v>
      </c>
      <c r="AO914" s="725" t="s">
        <v>6649</v>
      </c>
      <c r="AP914" s="1213">
        <v>45294</v>
      </c>
      <c r="AQ914" s="862" t="s">
        <v>7041</v>
      </c>
      <c r="AU914" s="725" t="s">
        <v>6649</v>
      </c>
      <c r="AV914" s="1213">
        <v>45979</v>
      </c>
      <c r="AW914" s="218" t="s">
        <v>11349</v>
      </c>
    </row>
    <row r="915" spans="1:49" s="764" customFormat="1" ht="15" x14ac:dyDescent="0.25">
      <c r="A915" s="1245" t="s">
        <v>8342</v>
      </c>
      <c r="B915" s="880"/>
      <c r="C915" s="880"/>
      <c r="D915" s="884" t="s">
        <v>8186</v>
      </c>
      <c r="E915" s="872" t="s">
        <v>11880</v>
      </c>
      <c r="F915" s="832">
        <f>IF(L915&lt;&gt;0,MAX(L915,R915,X915,AD915,AJ915,AP915,AV915),"NE")</f>
        <v>46027</v>
      </c>
      <c r="G915" s="833" t="str">
        <f t="shared" si="110"/>
        <v>A1</v>
      </c>
      <c r="H915" s="951" t="str">
        <f t="shared" si="111"/>
        <v>MR_DER-1490_25</v>
      </c>
      <c r="I915" s="834" t="str">
        <f>IF(F915="NE",F915,IF(INDEX(K915:CP915,,MATCH(F915,K915:CP915,0)+3)&lt;&gt;0,INDEX(K915:CP915,,MATCH(F915,K915:CP915,0)+3),"ND"))</f>
        <v>ND</v>
      </c>
      <c r="J915" s="834" t="str">
        <f>IF(G915="NE",G915,IF(INDEX(K915:CQ915,,MATCH(G915,K915:CQ915,0)+3)&lt;&gt;0,INDEX(K915:CQ915,,MATCH(G915,K915:CQ915,0)+3),"ND"))</f>
        <v>ND</v>
      </c>
      <c r="K915" s="873" t="s">
        <v>3730</v>
      </c>
      <c r="L915" s="874">
        <v>46027</v>
      </c>
      <c r="M915" s="23" t="s">
        <v>11898</v>
      </c>
      <c r="N915" s="880"/>
      <c r="O915" s="874"/>
      <c r="P915" s="886"/>
      <c r="Q915" s="873"/>
      <c r="R915" s="874"/>
      <c r="S915" s="955"/>
      <c r="T915" s="880"/>
      <c r="U915" s="880"/>
      <c r="V915" s="1390"/>
      <c r="W915" s="887"/>
      <c r="X915" s="885"/>
      <c r="Y915" s="878"/>
      <c r="AA915" s="1071"/>
      <c r="AD915" s="1071"/>
      <c r="AE915" s="878"/>
      <c r="AG915" s="1071"/>
      <c r="AI915" s="1391"/>
      <c r="AJ915" s="1071"/>
      <c r="AK915" s="837"/>
      <c r="AM915" s="1071"/>
      <c r="AP915" s="1071"/>
      <c r="AQ915" s="1392"/>
      <c r="AV915" s="1071"/>
      <c r="AW915" s="69"/>
    </row>
    <row r="916" spans="1:49" s="764" customFormat="1" ht="15" x14ac:dyDescent="0.25">
      <c r="A916" s="1245" t="s">
        <v>8342</v>
      </c>
      <c r="B916" s="880"/>
      <c r="C916" s="880"/>
      <c r="D916" s="884" t="s">
        <v>8186</v>
      </c>
      <c r="E916" s="872" t="s">
        <v>11879</v>
      </c>
      <c r="F916" s="832">
        <f t="shared" ref="F916:F933" si="118">IF(L916&lt;&gt;0,MAX(L916,R916,X916,AD916,AJ916,AP916,AV916),"NE")</f>
        <v>46027</v>
      </c>
      <c r="G916" s="833" t="str">
        <f t="shared" si="110"/>
        <v>A1</v>
      </c>
      <c r="H916" s="951" t="str">
        <f t="shared" si="111"/>
        <v>MR_DER-1490_25</v>
      </c>
      <c r="I916" s="834" t="str">
        <f t="shared" ref="I916:I933" si="119">IF(F916="NE",F916,IF(INDEX(K916:CP916,,MATCH(F916,K916:CP916,0)+3)&lt;&gt;0,INDEX(K916:CP916,,MATCH(F916,K916:CP916,0)+3),"ND"))</f>
        <v>ND</v>
      </c>
      <c r="J916" s="834" t="str">
        <f t="shared" ref="J916:J933" si="120">IF(G916="NE",G916,IF(INDEX(K916:CQ916,,MATCH(G916,K916:CQ916,0)+3)&lt;&gt;0,INDEX(K916:CQ916,,MATCH(G916,K916:CQ916,0)+3),"ND"))</f>
        <v>ND</v>
      </c>
      <c r="K916" s="873" t="s">
        <v>3730</v>
      </c>
      <c r="L916" s="874">
        <v>46027</v>
      </c>
      <c r="M916" s="23" t="s">
        <v>11898</v>
      </c>
      <c r="N916" s="880"/>
      <c r="O916" s="874"/>
      <c r="P916" s="886"/>
      <c r="Q916" s="873"/>
      <c r="R916" s="874"/>
      <c r="S916" s="955"/>
      <c r="T916" s="880"/>
      <c r="U916" s="880"/>
      <c r="V916" s="1390"/>
      <c r="W916" s="887"/>
      <c r="X916" s="885"/>
      <c r="Y916" s="878"/>
      <c r="AA916" s="1071"/>
      <c r="AD916" s="1071"/>
      <c r="AE916" s="878"/>
      <c r="AG916" s="1071"/>
      <c r="AI916" s="1391"/>
      <c r="AJ916" s="1071"/>
      <c r="AK916" s="837"/>
      <c r="AM916" s="1071"/>
      <c r="AP916" s="1071"/>
      <c r="AQ916" s="1392"/>
      <c r="AV916" s="1071"/>
      <c r="AW916" s="69"/>
    </row>
    <row r="917" spans="1:49" s="764" customFormat="1" ht="15" x14ac:dyDescent="0.25">
      <c r="A917" s="1245" t="s">
        <v>8342</v>
      </c>
      <c r="B917" s="880"/>
      <c r="C917" s="880"/>
      <c r="D917" s="884" t="s">
        <v>8186</v>
      </c>
      <c r="E917" s="872" t="s">
        <v>11881</v>
      </c>
      <c r="F917" s="832">
        <f t="shared" si="118"/>
        <v>46027</v>
      </c>
      <c r="G917" s="833" t="str">
        <f t="shared" si="110"/>
        <v>A1</v>
      </c>
      <c r="H917" s="951" t="str">
        <f t="shared" si="111"/>
        <v>MR_DER-1490_25</v>
      </c>
      <c r="I917" s="834" t="str">
        <f t="shared" si="119"/>
        <v>ND</v>
      </c>
      <c r="J917" s="834" t="str">
        <f t="shared" si="120"/>
        <v>ND</v>
      </c>
      <c r="K917" s="873" t="s">
        <v>3730</v>
      </c>
      <c r="L917" s="874">
        <v>46027</v>
      </c>
      <c r="M917" s="23" t="s">
        <v>11898</v>
      </c>
      <c r="N917" s="880"/>
      <c r="O917" s="874"/>
      <c r="P917" s="886"/>
      <c r="Q917" s="873"/>
      <c r="R917" s="874"/>
      <c r="S917" s="955"/>
      <c r="T917" s="880"/>
      <c r="U917" s="880"/>
      <c r="V917" s="1390"/>
      <c r="W917" s="887"/>
      <c r="X917" s="885"/>
      <c r="Y917" s="878"/>
      <c r="AA917" s="1071"/>
      <c r="AD917" s="1071"/>
      <c r="AE917" s="878"/>
      <c r="AG917" s="1071"/>
      <c r="AI917" s="1391"/>
      <c r="AJ917" s="1071"/>
      <c r="AK917" s="837"/>
      <c r="AM917" s="1071"/>
      <c r="AP917" s="1071"/>
      <c r="AQ917" s="1392"/>
      <c r="AV917" s="1071"/>
      <c r="AW917" s="69"/>
    </row>
    <row r="918" spans="1:49" s="764" customFormat="1" ht="15" x14ac:dyDescent="0.25">
      <c r="A918" s="1245" t="s">
        <v>8342</v>
      </c>
      <c r="B918" s="880"/>
      <c r="C918" s="880"/>
      <c r="D918" s="884" t="s">
        <v>8186</v>
      </c>
      <c r="E918" s="872" t="s">
        <v>11882</v>
      </c>
      <c r="F918" s="832">
        <f t="shared" si="118"/>
        <v>46027</v>
      </c>
      <c r="G918" s="833" t="str">
        <f t="shared" si="110"/>
        <v>A1</v>
      </c>
      <c r="H918" s="951" t="str">
        <f t="shared" si="111"/>
        <v>MR_DER-1490_25</v>
      </c>
      <c r="I918" s="834" t="str">
        <f t="shared" si="119"/>
        <v>ND</v>
      </c>
      <c r="J918" s="834" t="str">
        <f t="shared" si="120"/>
        <v>ND</v>
      </c>
      <c r="K918" s="873" t="s">
        <v>3730</v>
      </c>
      <c r="L918" s="874">
        <v>46027</v>
      </c>
      <c r="M918" s="23" t="s">
        <v>11898</v>
      </c>
      <c r="N918" s="880"/>
      <c r="O918" s="874"/>
      <c r="P918" s="886"/>
      <c r="Q918" s="873"/>
      <c r="R918" s="874"/>
      <c r="S918" s="955"/>
      <c r="T918" s="880"/>
      <c r="U918" s="880"/>
      <c r="V918" s="1390"/>
      <c r="W918" s="887"/>
      <c r="X918" s="885"/>
      <c r="Y918" s="878"/>
      <c r="AA918" s="1071"/>
      <c r="AD918" s="1071"/>
      <c r="AE918" s="878"/>
      <c r="AG918" s="1071"/>
      <c r="AI918" s="1391"/>
      <c r="AJ918" s="1071"/>
      <c r="AK918" s="837"/>
      <c r="AM918" s="1071"/>
      <c r="AP918" s="1071"/>
      <c r="AQ918" s="1392"/>
      <c r="AV918" s="1071"/>
      <c r="AW918" s="69"/>
    </row>
    <row r="919" spans="1:49" s="764" customFormat="1" ht="15" x14ac:dyDescent="0.25">
      <c r="A919" s="1245" t="s">
        <v>8342</v>
      </c>
      <c r="B919" s="880"/>
      <c r="C919" s="880"/>
      <c r="D919" s="884" t="s">
        <v>8186</v>
      </c>
      <c r="E919" s="872" t="s">
        <v>11883</v>
      </c>
      <c r="F919" s="832">
        <f t="shared" si="118"/>
        <v>46027</v>
      </c>
      <c r="G919" s="833" t="str">
        <f t="shared" si="110"/>
        <v>A1</v>
      </c>
      <c r="H919" s="951" t="str">
        <f t="shared" si="111"/>
        <v>MR_DER-1490_25</v>
      </c>
      <c r="I919" s="834" t="str">
        <f t="shared" si="119"/>
        <v>ND</v>
      </c>
      <c r="J919" s="834" t="str">
        <f t="shared" si="120"/>
        <v>ND</v>
      </c>
      <c r="K919" s="873" t="s">
        <v>3730</v>
      </c>
      <c r="L919" s="874">
        <v>46027</v>
      </c>
      <c r="M919" s="23" t="s">
        <v>11898</v>
      </c>
      <c r="N919" s="880"/>
      <c r="O919" s="874"/>
      <c r="P919" s="886"/>
      <c r="Q919" s="873"/>
      <c r="R919" s="874"/>
      <c r="S919" s="955"/>
      <c r="T919" s="880"/>
      <c r="U919" s="880"/>
      <c r="V919" s="1390"/>
      <c r="W919" s="887"/>
      <c r="X919" s="885"/>
      <c r="Y919" s="878"/>
      <c r="AA919" s="1071"/>
      <c r="AD919" s="1071"/>
      <c r="AE919" s="878"/>
      <c r="AG919" s="1071"/>
      <c r="AI919" s="1391"/>
      <c r="AJ919" s="1071"/>
      <c r="AK919" s="837"/>
      <c r="AM919" s="1071"/>
      <c r="AP919" s="1071"/>
      <c r="AQ919" s="1392"/>
      <c r="AV919" s="1071"/>
      <c r="AW919" s="69"/>
    </row>
    <row r="920" spans="1:49" s="764" customFormat="1" ht="15" x14ac:dyDescent="0.25">
      <c r="A920" s="1245" t="s">
        <v>8342</v>
      </c>
      <c r="B920" s="880"/>
      <c r="C920" s="880"/>
      <c r="D920" s="884" t="s">
        <v>8186</v>
      </c>
      <c r="E920" s="872" t="s">
        <v>11884</v>
      </c>
      <c r="F920" s="832">
        <f t="shared" si="118"/>
        <v>46027</v>
      </c>
      <c r="G920" s="833" t="str">
        <f t="shared" si="110"/>
        <v>A1</v>
      </c>
      <c r="H920" s="951" t="str">
        <f t="shared" si="111"/>
        <v>MR_DER-1490_25</v>
      </c>
      <c r="I920" s="834" t="str">
        <f t="shared" si="119"/>
        <v>ND</v>
      </c>
      <c r="J920" s="834" t="str">
        <f t="shared" si="120"/>
        <v>ND</v>
      </c>
      <c r="K920" s="873" t="s">
        <v>3730</v>
      </c>
      <c r="L920" s="874">
        <v>46027</v>
      </c>
      <c r="M920" s="23" t="s">
        <v>11898</v>
      </c>
      <c r="N920" s="880"/>
      <c r="O920" s="874"/>
      <c r="P920" s="886"/>
      <c r="Q920" s="873"/>
      <c r="R920" s="874"/>
      <c r="S920" s="955"/>
      <c r="T920" s="880"/>
      <c r="U920" s="880"/>
      <c r="V920" s="1390"/>
      <c r="W920" s="887"/>
      <c r="X920" s="885"/>
      <c r="Y920" s="878"/>
      <c r="AA920" s="1071"/>
      <c r="AD920" s="1071"/>
      <c r="AE920" s="878"/>
      <c r="AG920" s="1071"/>
      <c r="AI920" s="1391"/>
      <c r="AJ920" s="1071"/>
      <c r="AK920" s="837"/>
      <c r="AM920" s="1071"/>
      <c r="AP920" s="1071"/>
      <c r="AQ920" s="1392"/>
      <c r="AV920" s="1071"/>
      <c r="AW920" s="69"/>
    </row>
    <row r="921" spans="1:49" s="764" customFormat="1" ht="15" x14ac:dyDescent="0.25">
      <c r="A921" s="1245" t="s">
        <v>8342</v>
      </c>
      <c r="B921" s="880"/>
      <c r="C921" s="880"/>
      <c r="D921" s="884" t="s">
        <v>8186</v>
      </c>
      <c r="E921" s="872" t="s">
        <v>11885</v>
      </c>
      <c r="F921" s="832">
        <f t="shared" si="118"/>
        <v>46027</v>
      </c>
      <c r="G921" s="833" t="str">
        <f t="shared" si="110"/>
        <v>A1</v>
      </c>
      <c r="H921" s="951" t="str">
        <f t="shared" si="111"/>
        <v>MR_DER-1490_25</v>
      </c>
      <c r="I921" s="834" t="str">
        <f t="shared" si="119"/>
        <v>ND</v>
      </c>
      <c r="J921" s="834" t="str">
        <f t="shared" si="120"/>
        <v>ND</v>
      </c>
      <c r="K921" s="873" t="s">
        <v>3730</v>
      </c>
      <c r="L921" s="874">
        <v>46027</v>
      </c>
      <c r="M921" s="23" t="s">
        <v>11898</v>
      </c>
      <c r="N921" s="880"/>
      <c r="O921" s="874"/>
      <c r="P921" s="886"/>
      <c r="Q921" s="873"/>
      <c r="R921" s="874"/>
      <c r="S921" s="955"/>
      <c r="T921" s="880"/>
      <c r="U921" s="880"/>
      <c r="V921" s="1390"/>
      <c r="W921" s="887"/>
      <c r="X921" s="885"/>
      <c r="Y921" s="878"/>
      <c r="AA921" s="1071"/>
      <c r="AD921" s="1071"/>
      <c r="AE921" s="878"/>
      <c r="AG921" s="1071"/>
      <c r="AI921" s="1391"/>
      <c r="AJ921" s="1071"/>
      <c r="AK921" s="837"/>
      <c r="AM921" s="1071"/>
      <c r="AP921" s="1071"/>
      <c r="AQ921" s="1392"/>
      <c r="AV921" s="1071"/>
      <c r="AW921" s="69"/>
    </row>
    <row r="922" spans="1:49" s="764" customFormat="1" ht="15" x14ac:dyDescent="0.25">
      <c r="A922" s="1245" t="s">
        <v>8342</v>
      </c>
      <c r="B922" s="880"/>
      <c r="C922" s="880"/>
      <c r="D922" s="884" t="s">
        <v>8186</v>
      </c>
      <c r="E922" s="872" t="s">
        <v>11886</v>
      </c>
      <c r="F922" s="832">
        <f t="shared" si="118"/>
        <v>46027</v>
      </c>
      <c r="G922" s="833" t="str">
        <f t="shared" si="110"/>
        <v>A1</v>
      </c>
      <c r="H922" s="951" t="str">
        <f t="shared" si="111"/>
        <v>MR_DER-1490_25</v>
      </c>
      <c r="I922" s="834" t="str">
        <f t="shared" si="119"/>
        <v>ND</v>
      </c>
      <c r="J922" s="834" t="str">
        <f t="shared" si="120"/>
        <v>ND</v>
      </c>
      <c r="K922" s="873" t="s">
        <v>3730</v>
      </c>
      <c r="L922" s="874">
        <v>46027</v>
      </c>
      <c r="M922" s="23" t="s">
        <v>11898</v>
      </c>
      <c r="N922" s="880"/>
      <c r="O922" s="874"/>
      <c r="P922" s="886"/>
      <c r="Q922" s="873"/>
      <c r="R922" s="874"/>
      <c r="S922" s="955"/>
      <c r="T922" s="880"/>
      <c r="U922" s="880"/>
      <c r="V922" s="1390"/>
      <c r="W922" s="887"/>
      <c r="X922" s="885"/>
      <c r="Y922" s="878"/>
      <c r="AA922" s="1071"/>
      <c r="AD922" s="1071"/>
      <c r="AE922" s="878"/>
      <c r="AG922" s="1071"/>
      <c r="AI922" s="1391"/>
      <c r="AJ922" s="1071"/>
      <c r="AK922" s="837"/>
      <c r="AM922" s="1071"/>
      <c r="AP922" s="1071"/>
      <c r="AQ922" s="1392"/>
      <c r="AV922" s="1071"/>
      <c r="AW922" s="69"/>
    </row>
    <row r="923" spans="1:49" s="764" customFormat="1" ht="15" x14ac:dyDescent="0.25">
      <c r="A923" s="1245" t="s">
        <v>8342</v>
      </c>
      <c r="B923" s="880"/>
      <c r="C923" s="880"/>
      <c r="D923" s="884" t="s">
        <v>8186</v>
      </c>
      <c r="E923" s="872" t="s">
        <v>11887</v>
      </c>
      <c r="F923" s="832">
        <f t="shared" si="118"/>
        <v>46027</v>
      </c>
      <c r="G923" s="833" t="str">
        <f t="shared" si="110"/>
        <v>A1</v>
      </c>
      <c r="H923" s="951" t="str">
        <f t="shared" si="111"/>
        <v>MR_DER-1490_25</v>
      </c>
      <c r="I923" s="834" t="str">
        <f t="shared" si="119"/>
        <v>ND</v>
      </c>
      <c r="J923" s="834" t="str">
        <f t="shared" si="120"/>
        <v>ND</v>
      </c>
      <c r="K923" s="873" t="s">
        <v>3730</v>
      </c>
      <c r="L923" s="874">
        <v>46027</v>
      </c>
      <c r="M923" s="23" t="s">
        <v>11898</v>
      </c>
      <c r="N923" s="880"/>
      <c r="O923" s="874"/>
      <c r="P923" s="886"/>
      <c r="Q923" s="873"/>
      <c r="R923" s="874"/>
      <c r="S923" s="955"/>
      <c r="T923" s="880"/>
      <c r="U923" s="880"/>
      <c r="V923" s="1390"/>
      <c r="W923" s="887"/>
      <c r="X923" s="885"/>
      <c r="Y923" s="878"/>
      <c r="AA923" s="1071"/>
      <c r="AD923" s="1071"/>
      <c r="AE923" s="878"/>
      <c r="AG923" s="1071"/>
      <c r="AI923" s="1391"/>
      <c r="AJ923" s="1071"/>
      <c r="AK923" s="837"/>
      <c r="AM923" s="1071"/>
      <c r="AP923" s="1071"/>
      <c r="AQ923" s="1392"/>
      <c r="AV923" s="1071"/>
      <c r="AW923" s="69"/>
    </row>
    <row r="924" spans="1:49" s="764" customFormat="1" ht="15" x14ac:dyDescent="0.25">
      <c r="A924" s="1245" t="s">
        <v>8342</v>
      </c>
      <c r="B924" s="880"/>
      <c r="C924" s="880"/>
      <c r="D924" s="884" t="s">
        <v>8186</v>
      </c>
      <c r="E924" s="872" t="s">
        <v>11888</v>
      </c>
      <c r="F924" s="832">
        <f t="shared" si="118"/>
        <v>46027</v>
      </c>
      <c r="G924" s="833" t="str">
        <f t="shared" si="110"/>
        <v>A1</v>
      </c>
      <c r="H924" s="951" t="str">
        <f t="shared" si="111"/>
        <v>MR_DER-1490_25</v>
      </c>
      <c r="I924" s="834" t="str">
        <f t="shared" si="119"/>
        <v>ND</v>
      </c>
      <c r="J924" s="834" t="str">
        <f t="shared" si="120"/>
        <v>ND</v>
      </c>
      <c r="K924" s="873" t="s">
        <v>3730</v>
      </c>
      <c r="L924" s="874">
        <v>46027</v>
      </c>
      <c r="M924" s="23" t="s">
        <v>11898</v>
      </c>
      <c r="N924" s="880"/>
      <c r="O924" s="874"/>
      <c r="P924" s="886"/>
      <c r="Q924" s="873"/>
      <c r="R924" s="874"/>
      <c r="S924" s="955"/>
      <c r="T924" s="880"/>
      <c r="U924" s="880"/>
      <c r="V924" s="1390"/>
      <c r="W924" s="887"/>
      <c r="X924" s="885"/>
      <c r="Y924" s="878"/>
      <c r="AA924" s="1071"/>
      <c r="AD924" s="1071"/>
      <c r="AE924" s="878"/>
      <c r="AG924" s="1071"/>
      <c r="AI924" s="1391"/>
      <c r="AJ924" s="1071"/>
      <c r="AK924" s="837"/>
      <c r="AM924" s="1071"/>
      <c r="AP924" s="1071"/>
      <c r="AQ924" s="1392"/>
      <c r="AV924" s="1071"/>
      <c r="AW924" s="69"/>
    </row>
    <row r="925" spans="1:49" s="764" customFormat="1" ht="15" x14ac:dyDescent="0.25">
      <c r="A925" s="1245" t="s">
        <v>8342</v>
      </c>
      <c r="B925" s="880"/>
      <c r="C925" s="880"/>
      <c r="D925" s="884" t="s">
        <v>8186</v>
      </c>
      <c r="E925" s="872" t="s">
        <v>11889</v>
      </c>
      <c r="F925" s="832">
        <f t="shared" si="118"/>
        <v>46027</v>
      </c>
      <c r="G925" s="833" t="str">
        <f t="shared" si="110"/>
        <v>A1</v>
      </c>
      <c r="H925" s="951" t="str">
        <f t="shared" si="111"/>
        <v>MR_DER-1490_25</v>
      </c>
      <c r="I925" s="834" t="str">
        <f t="shared" si="119"/>
        <v>ND</v>
      </c>
      <c r="J925" s="834" t="str">
        <f t="shared" si="120"/>
        <v>ND</v>
      </c>
      <c r="K925" s="873" t="s">
        <v>3730</v>
      </c>
      <c r="L925" s="874">
        <v>46027</v>
      </c>
      <c r="M925" s="23" t="s">
        <v>11898</v>
      </c>
      <c r="N925" s="880"/>
      <c r="O925" s="874"/>
      <c r="P925" s="886"/>
      <c r="Q925" s="873"/>
      <c r="R925" s="874"/>
      <c r="S925" s="955"/>
      <c r="T925" s="880"/>
      <c r="U925" s="880"/>
      <c r="V925" s="1390"/>
      <c r="W925" s="887"/>
      <c r="X925" s="885"/>
      <c r="Y925" s="878"/>
      <c r="AA925" s="1071"/>
      <c r="AD925" s="1071"/>
      <c r="AE925" s="878"/>
      <c r="AG925" s="1071"/>
      <c r="AI925" s="1391"/>
      <c r="AJ925" s="1071"/>
      <c r="AK925" s="837"/>
      <c r="AM925" s="1071"/>
      <c r="AP925" s="1071"/>
      <c r="AQ925" s="1392"/>
      <c r="AV925" s="1071"/>
      <c r="AW925" s="69"/>
    </row>
    <row r="926" spans="1:49" s="764" customFormat="1" ht="15" x14ac:dyDescent="0.25">
      <c r="A926" s="1245" t="s">
        <v>8342</v>
      </c>
      <c r="B926" s="880"/>
      <c r="C926" s="880"/>
      <c r="D926" s="884" t="s">
        <v>8186</v>
      </c>
      <c r="E926" s="872" t="s">
        <v>11890</v>
      </c>
      <c r="F926" s="832">
        <f t="shared" si="118"/>
        <v>46027</v>
      </c>
      <c r="G926" s="833" t="str">
        <f t="shared" si="110"/>
        <v>A1</v>
      </c>
      <c r="H926" s="951" t="str">
        <f t="shared" si="111"/>
        <v>MR_DER-1490_25</v>
      </c>
      <c r="I926" s="834" t="str">
        <f t="shared" si="119"/>
        <v>ND</v>
      </c>
      <c r="J926" s="834" t="str">
        <f t="shared" si="120"/>
        <v>ND</v>
      </c>
      <c r="K926" s="873" t="s">
        <v>3730</v>
      </c>
      <c r="L926" s="874">
        <v>46027</v>
      </c>
      <c r="M926" s="23" t="s">
        <v>11898</v>
      </c>
      <c r="N926" s="880"/>
      <c r="O926" s="874"/>
      <c r="P926" s="886"/>
      <c r="Q926" s="873"/>
      <c r="R926" s="874"/>
      <c r="S926" s="955"/>
      <c r="T926" s="880"/>
      <c r="U926" s="880"/>
      <c r="V926" s="1390"/>
      <c r="W926" s="887"/>
      <c r="X926" s="885"/>
      <c r="Y926" s="878"/>
      <c r="AA926" s="1071"/>
      <c r="AD926" s="1071"/>
      <c r="AE926" s="878"/>
      <c r="AG926" s="1071"/>
      <c r="AI926" s="1391"/>
      <c r="AJ926" s="1071"/>
      <c r="AK926" s="837"/>
      <c r="AM926" s="1071"/>
      <c r="AP926" s="1071"/>
      <c r="AQ926" s="1392"/>
      <c r="AV926" s="1071"/>
      <c r="AW926" s="69"/>
    </row>
    <row r="927" spans="1:49" s="764" customFormat="1" ht="15" x14ac:dyDescent="0.25">
      <c r="A927" s="1245" t="s">
        <v>8342</v>
      </c>
      <c r="B927" s="880"/>
      <c r="C927" s="880"/>
      <c r="D927" s="884" t="s">
        <v>8186</v>
      </c>
      <c r="E927" s="872" t="s">
        <v>11891</v>
      </c>
      <c r="F927" s="832">
        <f t="shared" si="118"/>
        <v>46027</v>
      </c>
      <c r="G927" s="833" t="str">
        <f t="shared" si="110"/>
        <v>A1</v>
      </c>
      <c r="H927" s="951" t="str">
        <f t="shared" si="111"/>
        <v>MR_DER-1490_25</v>
      </c>
      <c r="I927" s="834" t="str">
        <f t="shared" si="119"/>
        <v>ND</v>
      </c>
      <c r="J927" s="834" t="str">
        <f t="shared" si="120"/>
        <v>ND</v>
      </c>
      <c r="K927" s="873" t="s">
        <v>3730</v>
      </c>
      <c r="L927" s="874">
        <v>46027</v>
      </c>
      <c r="M927" s="23" t="s">
        <v>11898</v>
      </c>
      <c r="N927" s="880"/>
      <c r="O927" s="874"/>
      <c r="P927" s="886"/>
      <c r="Q927" s="873"/>
      <c r="R927" s="874"/>
      <c r="S927" s="955"/>
      <c r="T927" s="880"/>
      <c r="U927" s="880"/>
      <c r="V927" s="1390"/>
      <c r="W927" s="887"/>
      <c r="X927" s="885"/>
      <c r="Y927" s="878"/>
      <c r="AA927" s="1071"/>
      <c r="AD927" s="1071"/>
      <c r="AE927" s="878"/>
      <c r="AG927" s="1071"/>
      <c r="AI927" s="1391"/>
      <c r="AJ927" s="1071"/>
      <c r="AK927" s="837"/>
      <c r="AM927" s="1071"/>
      <c r="AP927" s="1071"/>
      <c r="AQ927" s="1392"/>
      <c r="AV927" s="1071"/>
      <c r="AW927" s="69"/>
    </row>
    <row r="928" spans="1:49" s="764" customFormat="1" ht="15" x14ac:dyDescent="0.25">
      <c r="A928" s="1245" t="s">
        <v>8342</v>
      </c>
      <c r="B928" s="880"/>
      <c r="C928" s="880"/>
      <c r="D928" s="884" t="s">
        <v>8186</v>
      </c>
      <c r="E928" s="872" t="s">
        <v>11892</v>
      </c>
      <c r="F928" s="832">
        <f t="shared" si="118"/>
        <v>46027</v>
      </c>
      <c r="G928" s="833" t="str">
        <f t="shared" si="110"/>
        <v>A1</v>
      </c>
      <c r="H928" s="951" t="str">
        <f t="shared" si="111"/>
        <v>MR_DER-1490_25</v>
      </c>
      <c r="I928" s="834" t="str">
        <f t="shared" si="119"/>
        <v>ND</v>
      </c>
      <c r="J928" s="834" t="str">
        <f t="shared" si="120"/>
        <v>ND</v>
      </c>
      <c r="K928" s="873" t="s">
        <v>3730</v>
      </c>
      <c r="L928" s="874">
        <v>46027</v>
      </c>
      <c r="M928" s="23" t="s">
        <v>11898</v>
      </c>
      <c r="N928" s="880"/>
      <c r="O928" s="874"/>
      <c r="P928" s="886"/>
      <c r="Q928" s="873"/>
      <c r="R928" s="874"/>
      <c r="S928" s="955"/>
      <c r="T928" s="880"/>
      <c r="U928" s="880"/>
      <c r="V928" s="1390"/>
      <c r="W928" s="887"/>
      <c r="X928" s="885"/>
      <c r="Y928" s="878"/>
      <c r="AA928" s="1071"/>
      <c r="AD928" s="1071"/>
      <c r="AE928" s="878"/>
      <c r="AG928" s="1071"/>
      <c r="AI928" s="1391"/>
      <c r="AJ928" s="1071"/>
      <c r="AK928" s="837"/>
      <c r="AM928" s="1071"/>
      <c r="AP928" s="1071"/>
      <c r="AQ928" s="1392"/>
      <c r="AV928" s="1071"/>
      <c r="AW928" s="69"/>
    </row>
    <row r="929" spans="1:52" s="764" customFormat="1" ht="15" x14ac:dyDescent="0.25">
      <c r="A929" s="1245" t="s">
        <v>8342</v>
      </c>
      <c r="B929" s="880"/>
      <c r="C929" s="880"/>
      <c r="D929" s="884" t="s">
        <v>8186</v>
      </c>
      <c r="E929" s="872" t="s">
        <v>11893</v>
      </c>
      <c r="F929" s="832">
        <f t="shared" si="118"/>
        <v>46027</v>
      </c>
      <c r="G929" s="833" t="str">
        <f t="shared" si="110"/>
        <v>A1</v>
      </c>
      <c r="H929" s="951" t="str">
        <f t="shared" si="111"/>
        <v>MR_DER-1490_25</v>
      </c>
      <c r="I929" s="834" t="str">
        <f t="shared" si="119"/>
        <v>ND</v>
      </c>
      <c r="J929" s="834" t="str">
        <f t="shared" si="120"/>
        <v>ND</v>
      </c>
      <c r="K929" s="873" t="s">
        <v>3730</v>
      </c>
      <c r="L929" s="874">
        <v>46027</v>
      </c>
      <c r="M929" s="23" t="s">
        <v>11898</v>
      </c>
      <c r="N929" s="880"/>
      <c r="O929" s="874"/>
      <c r="P929" s="886"/>
      <c r="Q929" s="873"/>
      <c r="R929" s="874"/>
      <c r="S929" s="955"/>
      <c r="T929" s="880"/>
      <c r="U929" s="880"/>
      <c r="V929" s="1390"/>
      <c r="W929" s="887"/>
      <c r="X929" s="885"/>
      <c r="Y929" s="878"/>
      <c r="AA929" s="1071"/>
      <c r="AD929" s="1071"/>
      <c r="AE929" s="878"/>
      <c r="AG929" s="1071"/>
      <c r="AI929" s="1391"/>
      <c r="AJ929" s="1071"/>
      <c r="AK929" s="837"/>
      <c r="AM929" s="1071"/>
      <c r="AP929" s="1071"/>
      <c r="AQ929" s="1392"/>
      <c r="AV929" s="1071"/>
      <c r="AW929" s="69"/>
    </row>
    <row r="930" spans="1:52" s="764" customFormat="1" ht="15" x14ac:dyDescent="0.25">
      <c r="A930" s="1245" t="s">
        <v>8342</v>
      </c>
      <c r="B930" s="880"/>
      <c r="C930" s="880"/>
      <c r="D930" s="884" t="s">
        <v>8186</v>
      </c>
      <c r="E930" s="872" t="s">
        <v>11894</v>
      </c>
      <c r="F930" s="832">
        <f t="shared" si="118"/>
        <v>46027</v>
      </c>
      <c r="G930" s="833" t="str">
        <f t="shared" si="110"/>
        <v>A1</v>
      </c>
      <c r="H930" s="951" t="str">
        <f t="shared" si="111"/>
        <v>MR_DER-1490_25</v>
      </c>
      <c r="I930" s="834" t="str">
        <f t="shared" si="119"/>
        <v>ND</v>
      </c>
      <c r="J930" s="834" t="str">
        <f t="shared" si="120"/>
        <v>ND</v>
      </c>
      <c r="K930" s="873" t="s">
        <v>3730</v>
      </c>
      <c r="L930" s="874">
        <v>46027</v>
      </c>
      <c r="M930" s="23" t="s">
        <v>11898</v>
      </c>
      <c r="N930" s="880"/>
      <c r="O930" s="874"/>
      <c r="P930" s="886"/>
      <c r="Q930" s="873"/>
      <c r="R930" s="874"/>
      <c r="S930" s="955"/>
      <c r="T930" s="880"/>
      <c r="U930" s="880"/>
      <c r="V930" s="1390"/>
      <c r="W930" s="887"/>
      <c r="X930" s="885"/>
      <c r="Y930" s="878"/>
      <c r="AA930" s="1071"/>
      <c r="AD930" s="1071"/>
      <c r="AE930" s="878"/>
      <c r="AG930" s="1071"/>
      <c r="AI930" s="1391"/>
      <c r="AJ930" s="1071"/>
      <c r="AK930" s="837"/>
      <c r="AM930" s="1071"/>
      <c r="AP930" s="1071"/>
      <c r="AQ930" s="1392"/>
      <c r="AV930" s="1071"/>
      <c r="AW930" s="69"/>
    </row>
    <row r="931" spans="1:52" s="764" customFormat="1" ht="15" x14ac:dyDescent="0.25">
      <c r="A931" s="1245" t="s">
        <v>8342</v>
      </c>
      <c r="B931" s="880"/>
      <c r="C931" s="880"/>
      <c r="D931" s="884" t="s">
        <v>8186</v>
      </c>
      <c r="E931" s="872" t="s">
        <v>11895</v>
      </c>
      <c r="F931" s="832">
        <f t="shared" si="118"/>
        <v>46027</v>
      </c>
      <c r="G931" s="833" t="str">
        <f t="shared" si="110"/>
        <v>A1</v>
      </c>
      <c r="H931" s="951" t="str">
        <f t="shared" si="111"/>
        <v>MR_DER-1490_25</v>
      </c>
      <c r="I931" s="834" t="str">
        <f t="shared" si="119"/>
        <v>ND</v>
      </c>
      <c r="J931" s="834" t="str">
        <f t="shared" si="120"/>
        <v>ND</v>
      </c>
      <c r="K931" s="873" t="s">
        <v>3730</v>
      </c>
      <c r="L931" s="874">
        <v>46027</v>
      </c>
      <c r="M931" s="23" t="s">
        <v>11898</v>
      </c>
      <c r="N931" s="880"/>
      <c r="O931" s="874"/>
      <c r="P931" s="886"/>
      <c r="Q931" s="873"/>
      <c r="R931" s="874"/>
      <c r="S931" s="955"/>
      <c r="T931" s="880"/>
      <c r="U931" s="880"/>
      <c r="V931" s="1390"/>
      <c r="W931" s="887"/>
      <c r="X931" s="885"/>
      <c r="Y931" s="878"/>
      <c r="AA931" s="1071"/>
      <c r="AD931" s="1071"/>
      <c r="AE931" s="878"/>
      <c r="AG931" s="1071"/>
      <c r="AI931" s="1391"/>
      <c r="AJ931" s="1071"/>
      <c r="AK931" s="837"/>
      <c r="AM931" s="1071"/>
      <c r="AP931" s="1071"/>
      <c r="AQ931" s="1392"/>
      <c r="AV931" s="1071"/>
      <c r="AW931" s="69"/>
    </row>
    <row r="932" spans="1:52" s="764" customFormat="1" ht="15" x14ac:dyDescent="0.25">
      <c r="A932" s="1245" t="s">
        <v>8342</v>
      </c>
      <c r="B932" s="880"/>
      <c r="C932" s="880"/>
      <c r="D932" s="884" t="s">
        <v>8186</v>
      </c>
      <c r="E932" s="872" t="s">
        <v>11896</v>
      </c>
      <c r="F932" s="832">
        <f t="shared" si="118"/>
        <v>46027</v>
      </c>
      <c r="G932" s="833" t="str">
        <f t="shared" si="110"/>
        <v>A1</v>
      </c>
      <c r="H932" s="951" t="str">
        <f t="shared" si="111"/>
        <v>MR_DER-1490_25</v>
      </c>
      <c r="I932" s="834" t="str">
        <f t="shared" si="119"/>
        <v>ND</v>
      </c>
      <c r="J932" s="834" t="str">
        <f t="shared" si="120"/>
        <v>ND</v>
      </c>
      <c r="K932" s="873" t="s">
        <v>3730</v>
      </c>
      <c r="L932" s="874">
        <v>46027</v>
      </c>
      <c r="M932" s="23" t="s">
        <v>11898</v>
      </c>
      <c r="N932" s="880"/>
      <c r="O932" s="874"/>
      <c r="P932" s="886"/>
      <c r="Q932" s="873"/>
      <c r="R932" s="874"/>
      <c r="S932" s="955"/>
      <c r="T932" s="880"/>
      <c r="U932" s="880"/>
      <c r="V932" s="1390"/>
      <c r="W932" s="887"/>
      <c r="X932" s="885"/>
      <c r="Y932" s="878"/>
      <c r="AA932" s="1071"/>
      <c r="AD932" s="1071"/>
      <c r="AE932" s="878"/>
      <c r="AG932" s="1071"/>
      <c r="AI932" s="1391"/>
      <c r="AJ932" s="1071"/>
      <c r="AK932" s="837"/>
      <c r="AM932" s="1071"/>
      <c r="AP932" s="1071"/>
      <c r="AQ932" s="1392"/>
      <c r="AV932" s="1071"/>
      <c r="AW932" s="69"/>
    </row>
    <row r="933" spans="1:52" s="764" customFormat="1" ht="15" x14ac:dyDescent="0.25">
      <c r="A933" s="1245" t="s">
        <v>8342</v>
      </c>
      <c r="B933" s="880"/>
      <c r="C933" s="880"/>
      <c r="D933" s="884" t="s">
        <v>8186</v>
      </c>
      <c r="E933" s="872" t="s">
        <v>11897</v>
      </c>
      <c r="F933" s="832">
        <f t="shared" si="118"/>
        <v>46027</v>
      </c>
      <c r="G933" s="833" t="str">
        <f t="shared" si="110"/>
        <v>A1</v>
      </c>
      <c r="H933" s="951" t="str">
        <f t="shared" si="111"/>
        <v>MR_DER-1490_25</v>
      </c>
      <c r="I933" s="834" t="str">
        <f t="shared" si="119"/>
        <v>ND</v>
      </c>
      <c r="J933" s="834" t="str">
        <f t="shared" si="120"/>
        <v>ND</v>
      </c>
      <c r="K933" s="873" t="s">
        <v>3730</v>
      </c>
      <c r="L933" s="874">
        <v>46027</v>
      </c>
      <c r="M933" s="23" t="s">
        <v>11898</v>
      </c>
      <c r="N933" s="880"/>
      <c r="O933" s="874"/>
      <c r="P933" s="886"/>
      <c r="Q933" s="873"/>
      <c r="R933" s="874"/>
      <c r="S933" s="955"/>
      <c r="T933" s="880"/>
      <c r="U933" s="880"/>
      <c r="V933" s="1390"/>
      <c r="W933" s="887"/>
      <c r="X933" s="885"/>
      <c r="Y933" s="878"/>
      <c r="AA933" s="1071"/>
      <c r="AD933" s="1071"/>
      <c r="AE933" s="878"/>
      <c r="AG933" s="1071"/>
      <c r="AI933" s="1391"/>
      <c r="AJ933" s="1071"/>
      <c r="AK933" s="837"/>
      <c r="AM933" s="1071"/>
      <c r="AP933" s="1071"/>
      <c r="AQ933" s="1392"/>
      <c r="AV933" s="1071"/>
      <c r="AW933" s="69"/>
    </row>
    <row r="934" spans="1:52" s="725" customFormat="1" x14ac:dyDescent="0.25">
      <c r="A934" s="1240"/>
      <c r="B934" s="1252"/>
      <c r="C934" s="1252"/>
      <c r="D934" s="1246"/>
      <c r="E934" s="1252"/>
      <c r="F934" s="1252"/>
      <c r="G934" s="1274"/>
      <c r="H934" s="1279"/>
      <c r="I934" s="1285"/>
      <c r="J934" s="1291"/>
      <c r="K934" s="1293"/>
      <c r="L934" s="1304"/>
      <c r="M934" s="1164"/>
      <c r="N934" s="1314"/>
      <c r="O934" s="1314"/>
      <c r="P934" s="1321"/>
      <c r="Q934" s="1293"/>
      <c r="R934" s="1304"/>
      <c r="S934" s="1164"/>
      <c r="T934" s="1314"/>
      <c r="U934" s="1314"/>
      <c r="V934" s="1321"/>
      <c r="W934" s="1293"/>
      <c r="X934" s="1304"/>
      <c r="Y934" s="1164"/>
      <c r="Z934" s="1164"/>
      <c r="AA934" s="1164"/>
      <c r="AB934" s="1162"/>
      <c r="AC934" s="1162"/>
      <c r="AD934" s="1163"/>
      <c r="AE934" s="1164"/>
      <c r="AF934" s="1164"/>
      <c r="AG934" s="1164"/>
      <c r="AH934" s="1162"/>
      <c r="AI934" s="1162"/>
      <c r="AJ934" s="1163"/>
      <c r="AK934" s="1164"/>
      <c r="AL934" s="1164"/>
      <c r="AM934" s="1164"/>
      <c r="AN934" s="1162"/>
      <c r="AO934" s="1162"/>
      <c r="AP934" s="1163"/>
      <c r="AQ934" s="1164"/>
      <c r="AR934" s="1164"/>
      <c r="AS934" s="1164"/>
      <c r="AT934" s="1162"/>
      <c r="AU934" s="809"/>
      <c r="AV934" s="809"/>
      <c r="AW934" s="809"/>
      <c r="AX934" s="809"/>
      <c r="AY934" s="809"/>
      <c r="AZ934" s="809"/>
    </row>
    <row r="935" spans="1:52" s="725" customFormat="1" x14ac:dyDescent="0.25">
      <c r="A935" s="1240"/>
      <c r="B935" s="1252"/>
      <c r="C935" s="1252"/>
      <c r="D935" s="1246"/>
      <c r="E935" s="1252"/>
      <c r="F935" s="1252"/>
      <c r="G935" s="1274"/>
      <c r="H935" s="1279"/>
      <c r="I935" s="1285"/>
      <c r="J935" s="1291"/>
      <c r="K935" s="1293"/>
      <c r="L935" s="1304"/>
      <c r="M935" s="1164"/>
      <c r="N935" s="1314"/>
      <c r="O935" s="1314"/>
      <c r="P935" s="1321"/>
      <c r="Q935" s="1293"/>
      <c r="R935" s="1304"/>
      <c r="S935" s="1164"/>
      <c r="T935" s="1314"/>
      <c r="U935" s="1314"/>
      <c r="V935" s="1321"/>
      <c r="W935" s="1293"/>
      <c r="X935" s="1304"/>
      <c r="Y935" s="1164"/>
      <c r="Z935" s="1164"/>
      <c r="AA935" s="1164"/>
      <c r="AB935" s="1162"/>
      <c r="AC935" s="1162"/>
      <c r="AD935" s="1163"/>
      <c r="AE935" s="1164"/>
      <c r="AF935" s="1164"/>
      <c r="AG935" s="1164"/>
      <c r="AH935" s="1162"/>
      <c r="AI935" s="1162"/>
      <c r="AJ935" s="1163"/>
      <c r="AK935" s="1164"/>
      <c r="AL935" s="1164"/>
      <c r="AM935" s="1164"/>
      <c r="AN935" s="1162"/>
      <c r="AO935" s="809"/>
      <c r="AP935" s="809"/>
      <c r="AQ935" s="809"/>
      <c r="AR935" s="809"/>
      <c r="AS935" s="809"/>
      <c r="AT935" s="809"/>
      <c r="AU935" s="809"/>
      <c r="AV935" s="809"/>
      <c r="AW935" s="809"/>
      <c r="AX935" s="809"/>
      <c r="AY935" s="809"/>
      <c r="AZ935" s="809"/>
    </row>
    <row r="936" spans="1:52" s="725" customFormat="1" x14ac:dyDescent="0.25">
      <c r="A936" s="1240"/>
      <c r="B936" s="1252"/>
      <c r="C936" s="1252"/>
      <c r="D936" s="1246"/>
      <c r="E936" s="1252"/>
      <c r="F936" s="1252"/>
      <c r="G936" s="1274"/>
      <c r="H936" s="1279"/>
      <c r="I936" s="1285"/>
      <c r="J936" s="1291"/>
      <c r="K936" s="1293"/>
      <c r="L936" s="1304"/>
      <c r="M936" s="1164"/>
      <c r="N936" s="1314"/>
      <c r="O936" s="1314"/>
      <c r="P936" s="1321"/>
      <c r="Q936" s="1293"/>
      <c r="R936" s="1304"/>
      <c r="S936" s="1164"/>
      <c r="T936" s="1314"/>
      <c r="U936" s="1314"/>
      <c r="V936" s="1321"/>
      <c r="W936" s="1293"/>
      <c r="X936" s="1304"/>
      <c r="Y936" s="1164"/>
      <c r="Z936" s="1164"/>
      <c r="AA936" s="1164"/>
      <c r="AB936" s="1162"/>
      <c r="AC936" s="1162"/>
      <c r="AD936" s="1163"/>
      <c r="AE936" s="1164"/>
      <c r="AF936" s="809"/>
      <c r="AG936" s="809"/>
      <c r="AH936" s="809"/>
      <c r="AI936" s="809"/>
      <c r="AJ936" s="809"/>
      <c r="AK936" s="809"/>
      <c r="AL936" s="809"/>
      <c r="AM936" s="809"/>
      <c r="AN936" s="809"/>
      <c r="AO936" s="809"/>
      <c r="AP936" s="809"/>
      <c r="AQ936" s="809"/>
      <c r="AR936" s="809"/>
      <c r="AS936" s="809"/>
      <c r="AT936" s="809"/>
      <c r="AU936" s="809"/>
      <c r="AV936" s="809"/>
      <c r="AW936" s="809"/>
      <c r="AX936" s="809"/>
      <c r="AY936" s="809"/>
      <c r="AZ936" s="809"/>
    </row>
    <row r="937" spans="1:52" s="725" customFormat="1" x14ac:dyDescent="0.25">
      <c r="A937" s="1240"/>
      <c r="B937" s="1252"/>
      <c r="C937" s="1252"/>
      <c r="D937" s="1246"/>
      <c r="E937" s="1252"/>
      <c r="F937" s="1252"/>
      <c r="G937" s="1274"/>
      <c r="H937" s="1279"/>
      <c r="I937" s="1285"/>
      <c r="J937" s="1291"/>
      <c r="K937" s="1293"/>
      <c r="L937" s="1304"/>
      <c r="M937" s="1164"/>
      <c r="N937" s="1314"/>
      <c r="O937" s="1314"/>
      <c r="P937" s="1321"/>
      <c r="Q937" s="1293"/>
      <c r="R937" s="1304"/>
      <c r="S937" s="1164"/>
      <c r="T937" s="1314"/>
      <c r="U937" s="1314"/>
      <c r="V937" s="1321"/>
      <c r="W937" s="1293"/>
      <c r="X937" s="1304"/>
      <c r="Y937" s="1164"/>
      <c r="Z937" s="1164"/>
      <c r="AA937" s="1164"/>
      <c r="AB937" s="1162"/>
      <c r="AC937" s="1162"/>
      <c r="AD937" s="1163"/>
      <c r="AE937" s="1164"/>
      <c r="AF937" s="809"/>
      <c r="AG937" s="809"/>
      <c r="AH937" s="809"/>
      <c r="AI937" s="809"/>
      <c r="AJ937" s="809"/>
      <c r="AK937" s="809"/>
      <c r="AL937" s="809"/>
      <c r="AM937" s="809"/>
      <c r="AN937" s="809"/>
      <c r="AO937" s="809"/>
      <c r="AP937" s="809"/>
      <c r="AQ937" s="809"/>
      <c r="AR937" s="809"/>
      <c r="AS937" s="809"/>
      <c r="AT937" s="809"/>
      <c r="AU937" s="809"/>
      <c r="AV937" s="809"/>
      <c r="AW937" s="809"/>
      <c r="AX937" s="809"/>
      <c r="AY937" s="809"/>
      <c r="AZ937" s="809"/>
    </row>
    <row r="938" spans="1:52" s="725" customFormat="1" x14ac:dyDescent="0.25">
      <c r="A938" s="1240"/>
      <c r="B938" s="1252"/>
      <c r="C938" s="1252"/>
      <c r="D938" s="1246"/>
      <c r="E938" s="1252"/>
      <c r="F938" s="1252"/>
      <c r="G938" s="1274"/>
      <c r="H938" s="1279"/>
      <c r="I938" s="1285"/>
      <c r="J938" s="1291"/>
      <c r="K938" s="1293"/>
      <c r="L938" s="1304"/>
      <c r="M938" s="1164"/>
      <c r="N938" s="1314"/>
      <c r="O938" s="1314"/>
      <c r="P938" s="1321"/>
      <c r="Q938" s="1293"/>
      <c r="R938" s="1304"/>
      <c r="S938" s="1164"/>
      <c r="T938" s="1314"/>
      <c r="U938" s="1314"/>
      <c r="V938" s="1321"/>
      <c r="W938" s="1293"/>
      <c r="X938" s="1304"/>
      <c r="Y938" s="1164"/>
      <c r="Z938" s="1164"/>
      <c r="AA938" s="1164"/>
      <c r="AB938" s="1162"/>
      <c r="AC938" s="1162"/>
      <c r="AD938" s="1163"/>
      <c r="AE938" s="1164"/>
      <c r="AF938" s="809"/>
      <c r="AG938" s="809"/>
      <c r="AH938" s="809"/>
      <c r="AI938" s="809"/>
      <c r="AJ938" s="809"/>
      <c r="AK938" s="809"/>
      <c r="AL938" s="809"/>
      <c r="AM938" s="809"/>
      <c r="AN938" s="809"/>
      <c r="AO938" s="809"/>
      <c r="AP938" s="809"/>
      <c r="AQ938" s="809"/>
      <c r="AR938" s="809"/>
      <c r="AS938" s="809"/>
      <c r="AT938" s="809"/>
      <c r="AU938" s="809"/>
      <c r="AV938" s="809"/>
      <c r="AW938" s="809"/>
      <c r="AX938" s="809"/>
      <c r="AY938" s="809"/>
      <c r="AZ938" s="809"/>
    </row>
    <row r="939" spans="1:52" s="725" customFormat="1" x14ac:dyDescent="0.25">
      <c r="A939" s="1240"/>
      <c r="B939" s="1252"/>
      <c r="C939" s="1252"/>
      <c r="D939" s="1246"/>
      <c r="E939" s="1252"/>
      <c r="F939" s="1252"/>
      <c r="G939" s="1274"/>
      <c r="H939" s="1279"/>
      <c r="I939" s="1285"/>
      <c r="J939" s="1291"/>
      <c r="K939" s="1293"/>
      <c r="L939" s="1304"/>
      <c r="M939" s="1164"/>
      <c r="N939" s="1314"/>
      <c r="O939" s="1314"/>
      <c r="P939" s="1321"/>
      <c r="Q939" s="1293"/>
      <c r="R939" s="1304"/>
      <c r="S939" s="1164"/>
      <c r="T939" s="1314"/>
      <c r="U939" s="1314"/>
      <c r="V939" s="1321"/>
      <c r="W939" s="1293"/>
      <c r="X939" s="1304"/>
      <c r="Y939" s="1164"/>
      <c r="Z939" s="1164"/>
      <c r="AA939" s="1164"/>
      <c r="AB939" s="1162"/>
      <c r="AC939" s="1162"/>
      <c r="AD939" s="1163"/>
      <c r="AE939" s="1164"/>
      <c r="AF939" s="1164"/>
      <c r="AG939" s="1164"/>
      <c r="AH939" s="1162"/>
      <c r="AI939" s="1162"/>
      <c r="AJ939" s="1163"/>
      <c r="AK939" s="1164"/>
      <c r="AL939" s="1164"/>
      <c r="AM939" s="1164"/>
      <c r="AN939" s="809"/>
      <c r="AO939" s="809"/>
      <c r="AP939" s="809"/>
      <c r="AQ939" s="809"/>
      <c r="AR939" s="809"/>
      <c r="AS939" s="809"/>
      <c r="AT939" s="809"/>
      <c r="AU939" s="809"/>
      <c r="AV939" s="809"/>
      <c r="AW939" s="809"/>
      <c r="AX939" s="809"/>
      <c r="AY939" s="809"/>
      <c r="AZ939" s="809"/>
    </row>
    <row r="940" spans="1:52" s="725" customFormat="1" ht="12.75" x14ac:dyDescent="0.25">
      <c r="A940" s="1248"/>
      <c r="B940" s="1256"/>
      <c r="C940" s="1256"/>
      <c r="D940" s="1256" t="s">
        <v>7522</v>
      </c>
      <c r="E940" s="1267"/>
      <c r="F940" s="1267"/>
      <c r="G940" s="1256"/>
      <c r="H940" s="1283"/>
      <c r="I940" s="1289"/>
      <c r="J940" s="1292"/>
      <c r="K940" s="1299"/>
      <c r="L940" s="1310"/>
      <c r="M940" s="1317"/>
      <c r="N940" s="1319"/>
      <c r="O940" s="1319"/>
      <c r="P940" s="1329"/>
      <c r="Q940" s="1299"/>
      <c r="R940" s="1310"/>
      <c r="S940" s="1317"/>
      <c r="T940" s="1319"/>
      <c r="U940" s="1319"/>
      <c r="V940" s="1329"/>
      <c r="W940" s="1299"/>
      <c r="X940" s="1310"/>
      <c r="Y940" s="1317"/>
      <c r="Z940" s="1317"/>
      <c r="AA940" s="1317"/>
      <c r="AB940" s="1349"/>
      <c r="AC940" s="1349"/>
      <c r="AD940" s="1352"/>
      <c r="AE940" s="1317"/>
      <c r="AF940" s="1317"/>
      <c r="AG940" s="1317"/>
      <c r="AH940" s="1349"/>
      <c r="AI940" s="1349"/>
      <c r="AJ940" s="1352"/>
      <c r="AK940" s="1317"/>
      <c r="AL940" s="1317"/>
      <c r="AM940" s="1317"/>
      <c r="AN940" s="110"/>
      <c r="AO940" s="110"/>
      <c r="AP940" s="110"/>
      <c r="AQ940" s="110"/>
      <c r="AR940" s="110"/>
      <c r="AS940" s="110"/>
      <c r="AT940" s="110"/>
      <c r="AU940" s="110"/>
      <c r="AV940" s="110"/>
      <c r="AW940" s="110"/>
      <c r="AX940" s="110"/>
      <c r="AY940" s="110"/>
      <c r="AZ940" s="110"/>
    </row>
    <row r="941" spans="1:52" s="725" customFormat="1" x14ac:dyDescent="0.25">
      <c r="D941" s="1246"/>
      <c r="E941" s="1252"/>
      <c r="F941" s="1252"/>
      <c r="G941" s="1274"/>
      <c r="H941" s="1279"/>
      <c r="I941" s="1285"/>
      <c r="J941" s="1291"/>
    </row>
    <row r="942" spans="1:52" s="809" customFormat="1" x14ac:dyDescent="0.25">
      <c r="D942" s="892"/>
      <c r="E942" s="891"/>
      <c r="F942" s="891"/>
      <c r="G942" s="946"/>
      <c r="H942" s="891"/>
      <c r="I942" s="891"/>
      <c r="J942" s="893"/>
    </row>
    <row r="943" spans="1:52" s="725" customFormat="1" ht="11.25" customHeight="1" x14ac:dyDescent="0.25">
      <c r="D943" s="1246"/>
      <c r="E943" s="1252"/>
      <c r="F943" s="1252"/>
      <c r="G943" s="1274"/>
      <c r="H943" s="1279"/>
      <c r="I943" s="1285"/>
      <c r="J943" s="1291"/>
    </row>
    <row r="944" spans="1:52" s="725" customFormat="1" ht="11.25" customHeight="1" x14ac:dyDescent="0.25">
      <c r="D944" s="1246"/>
      <c r="E944" s="1252"/>
      <c r="F944" s="1252"/>
      <c r="G944" s="1274"/>
      <c r="H944" s="1279"/>
      <c r="I944" s="1285"/>
      <c r="J944" s="1291"/>
    </row>
    <row r="945" spans="1:19" s="809" customFormat="1" x14ac:dyDescent="0.25">
      <c r="D945" s="892"/>
      <c r="E945" s="891"/>
      <c r="F945" s="891"/>
      <c r="G945" s="946"/>
      <c r="H945" s="891"/>
      <c r="I945" s="891"/>
      <c r="J945" s="893"/>
    </row>
    <row r="946" spans="1:19" s="731" customFormat="1" x14ac:dyDescent="0.25">
      <c r="D946" s="1246"/>
      <c r="E946" s="1252"/>
      <c r="F946" s="1252"/>
      <c r="G946" s="1274"/>
      <c r="H946" s="1279"/>
      <c r="I946" s="1285"/>
      <c r="J946" s="1291"/>
    </row>
    <row r="947" spans="1:19" s="731" customFormat="1" x14ac:dyDescent="0.25">
      <c r="D947" s="1246"/>
      <c r="E947" s="1252"/>
      <c r="F947" s="1252"/>
      <c r="G947" s="1274"/>
      <c r="H947" s="1279"/>
      <c r="I947" s="1285"/>
      <c r="J947" s="1291"/>
    </row>
    <row r="948" spans="1:19" s="731" customFormat="1" x14ac:dyDescent="0.25">
      <c r="D948" s="1246"/>
      <c r="E948" s="1252"/>
      <c r="F948" s="1252"/>
      <c r="G948" s="1274"/>
      <c r="H948" s="1279"/>
      <c r="I948" s="1285"/>
      <c r="J948" s="1291"/>
    </row>
    <row r="949" spans="1:19" s="842" customFormat="1" x14ac:dyDescent="0.25">
      <c r="D949" s="1246"/>
      <c r="E949" s="1252"/>
      <c r="F949" s="1252"/>
      <c r="G949" s="1274"/>
      <c r="H949" s="1279"/>
      <c r="I949" s="1285"/>
      <c r="J949" s="1291"/>
    </row>
    <row r="950" spans="1:19" s="842" customFormat="1" x14ac:dyDescent="0.25">
      <c r="D950" s="1246"/>
      <c r="E950" s="1252"/>
      <c r="F950" s="1252"/>
      <c r="G950" s="1274"/>
      <c r="H950" s="1279"/>
      <c r="I950" s="1285"/>
      <c r="J950" s="1291"/>
    </row>
    <row r="951" spans="1:19" s="731" customFormat="1" x14ac:dyDescent="0.25">
      <c r="D951" s="1246"/>
      <c r="E951" s="1252"/>
      <c r="F951" s="1252"/>
      <c r="G951" s="1274"/>
      <c r="H951" s="1279"/>
      <c r="I951" s="1285"/>
      <c r="J951" s="1291"/>
    </row>
    <row r="952" spans="1:19" s="731" customFormat="1" x14ac:dyDescent="0.25">
      <c r="D952" s="1246"/>
      <c r="E952" s="1252"/>
      <c r="F952" s="1252"/>
      <c r="G952" s="1274"/>
      <c r="H952" s="1279"/>
      <c r="I952" s="1285"/>
      <c r="J952" s="1291"/>
    </row>
    <row r="953" spans="1:19" ht="15" x14ac:dyDescent="0.25">
      <c r="A953" s="1713" t="s">
        <v>8263</v>
      </c>
      <c r="B953" s="1239" t="s">
        <v>8603</v>
      </c>
      <c r="C953" s="1239"/>
      <c r="D953" s="1257" t="s">
        <v>12616</v>
      </c>
      <c r="E953" s="1700" t="s">
        <v>12617</v>
      </c>
      <c r="F953" s="813">
        <f>IF(L953&lt;&gt;0,MAX(L953,R953,X953,AD953),"NE")</f>
        <v>46161</v>
      </c>
      <c r="G953" s="814" t="str">
        <f t="shared" ref="G953" si="121">IF($F953="","",INDEX($K953:$FI953,1,MATCH($F953,$K953:$FI953,)-1))</f>
        <v>A</v>
      </c>
      <c r="H953" s="941" t="str">
        <f t="shared" ref="H953" si="122">IF($F953="","",INDEX($K953:$FL953,1,MATCH($F953,$K953:$FL953,)+1))</f>
        <v>MR_DER-1749_26</v>
      </c>
      <c r="I953" s="816" t="str">
        <f t="shared" ref="I953" si="123">IF(F953="NE",F953,IF(INDEX(K953:CP953,,MATCH(F953,K953:CP953,0)+3)&lt;&gt;0,INDEX(K953:CP953,,MATCH(F953,K953:CP953,0)+3),"ND"))</f>
        <v>ND</v>
      </c>
      <c r="J953" s="816" t="str">
        <f t="shared" ref="J953" si="124">IF(G953="NE",G953,IF(INDEX(K953:CQ953,,MATCH(G953,K953:CQ953,0)+3)&lt;&gt;0,INDEX(K953:CQ953,,MATCH(G953,K953:CQ953,0)+3),"ND"))</f>
        <v>ND</v>
      </c>
      <c r="K953" s="1301" t="s">
        <v>3730</v>
      </c>
      <c r="L953" s="1699">
        <v>46141</v>
      </c>
      <c r="M953" s="218" t="s">
        <v>12618</v>
      </c>
      <c r="N953" s="783" t="s">
        <v>5539</v>
      </c>
      <c r="O953" s="1718">
        <v>46160</v>
      </c>
      <c r="Q953" s="783" t="s">
        <v>3748</v>
      </c>
      <c r="R953" s="821">
        <v>46161</v>
      </c>
      <c r="S953" s="23" t="s">
        <v>12665</v>
      </c>
    </row>
    <row r="955" spans="1:19" x14ac:dyDescent="0.25">
      <c r="G955" s="783" t="s">
        <v>6533</v>
      </c>
    </row>
  </sheetData>
  <autoFilter ref="A2:AZ953" xr:uid="{00000000-0001-0000-0A00-000000000000}"/>
  <mergeCells count="9">
    <mergeCell ref="BA1:BF1"/>
    <mergeCell ref="AU1:AZ1"/>
    <mergeCell ref="A1:B1"/>
    <mergeCell ref="AO1:AT1"/>
    <mergeCell ref="K1:P1"/>
    <mergeCell ref="Q1:V1"/>
    <mergeCell ref="W1:AB1"/>
    <mergeCell ref="AC1:AH1"/>
    <mergeCell ref="AI1:AN1"/>
  </mergeCells>
  <phoneticPr fontId="15" type="noConversion"/>
  <conditionalFormatting sqref="E147:I147 F775:F813 F807:J830">
    <cfRule type="cellIs" dxfId="373" priority="53" operator="equal">
      <formula>"NE"</formula>
    </cfRule>
    <cfRule type="cellIs" dxfId="372" priority="54" operator="equal">
      <formula>"N"</formula>
    </cfRule>
  </conditionalFormatting>
  <conditionalFormatting sqref="F34:F40 H34:I40 F148:J240 F253:J284 F286:J356 Z293:AD303 P293:T356 AJ293:AN356 AT293:AX356 BD293:BH356 BN293:BR356 BX293:CB356 CH293:CL356 CR293:CV356 DB293:DF356 DL293:DP356 DV293:DZ356 EF293:EJ356 EP293:ET356 EZ293:FD356 FJ293:FN356 FT293:FX356 GD293:GH356 GN293:GR356 GX293:HB356 HH293:HL356 HR293:HV356 IB293:IF356 IL293:IP356 IV293:IZ356 JF293:JJ356 JP293:JT356 JZ293:KD356 KJ293:KN356 KT293:KX356 LD293:LH356 LN293:LR356 LX293:MB356 MH293:ML356 MR293:MV356 NB293:NF356 NL293:NP356 NV293:NZ356 OF293:OJ356 OP293:OT356 OZ293:PD356 PJ293:PN356 PT293:PX356 QD293:QH356 QN293:QR356 QX293:RB356 RH293:RL356 RR293:RV356 SB293:SF356 SL293:SP356 SV293:SZ356 TF293:TJ356 TP293:TT356 TZ293:UD356 UJ293:UN356 UT293:UX356 VD293:VH356 VN293:VR356 VX293:WB356 WH293:WL356 WR293:WV356 XB293:XF356 XL293:XP356 XV293:XZ356 YF293:YJ356 YP293:YT356 YZ293:ZD356 ZJ293:ZN356 ZT293:ZX356 AAD293:AAH356 AAN293:AAR356 AAX293:ABB356 ABH293:ABL356 ABR293:ABV356 ACB293:ACF356 ACL293:ACP356 ACV293:ACZ356 ADF293:ADJ356 ADP293:ADT356 ADZ293:AED356 AEJ293:AEN356 AET293:AEX356 AFD293:AFH356 AFN293:AFR356 AFX293:AGB356 AGH293:AGL356 AGR293:AGV356 AHB293:AHF356 AHL293:AHP356 AHV293:AHZ356 AIF293:AIJ356 AIP293:AIT356 AIZ293:AJD356 AJJ293:AJN356 AJT293:AJX356 AKD293:AKH356 AKN293:AKR356 AKX293:ALB356 ALH293:ALL356 ALR293:ALV356 AMB293:AMF356 AML293:AMP356 AMV293:AMZ356 ANF293:ANJ356 ANP293:ANT356 ANZ293:AOD356 AOJ293:AON356 AOT293:AOX356 APD293:APH356 APN293:APR356 APX293:AQB356 AQH293:AQL356 AQR293:AQV356 ARB293:ARF356 ARL293:ARP356 ARV293:ARZ356 ASF293:ASJ356 ASP293:AST356 ASZ293:ATD356 ATJ293:ATN356 ATT293:ATX356 AUD293:AUH356 AUN293:AUR356 AUX293:AVB356 AVH293:AVL356 AVR293:AVV356 AWB293:AWF356 AWL293:AWP356 AWV293:AWZ356 AXF293:AXJ356 AXP293:AXT356 AXZ293:AYD356 AYJ293:AYN356 AYT293:AYX356 AZD293:AZH356 AZN293:AZR356 AZX293:BAB356 BAH293:BAL356 BAR293:BAV356 BBB293:BBF356 BBL293:BBP356 BBV293:BBZ356 BCF293:BCJ356 BCP293:BCT356 BCZ293:BDD356 BDJ293:BDN356 BDT293:BDX356 BED293:BEH356 BEN293:BER356 BEX293:BFB356 BFH293:BFL356 BFR293:BFV356 BGB293:BGF356 BGL293:BGP356 BGV293:BGZ356 BHF293:BHJ356 BHP293:BHT356 BHZ293:BID356 BIJ293:BIN356 BIT293:BIX356 BJD293:BJH356 BJN293:BJR356 BJX293:BKB356 BKH293:BKL356 BKR293:BKV356 BLB293:BLF356 BLL293:BLP356 BLV293:BLZ356 BMF293:BMJ356 BMP293:BMT356 BMZ293:BND356 BNJ293:BNN356 BNT293:BNX356 BOD293:BOH356 BON293:BOR356 BOX293:BPB356 BPH293:BPL356 BPR293:BPV356 BQB293:BQF356 BQL293:BQP356 BQV293:BQZ356 BRF293:BRJ356 BRP293:BRT356 BRZ293:BSD356 BSJ293:BSN356 BST293:BSX356 BTD293:BTH356 BTN293:BTR356 BTX293:BUB356 BUH293:BUL356 BUR293:BUV356 BVB293:BVF356 BVL293:BVP356 BVV293:BVZ356 BWF293:BWJ356 BWP293:BWT356 BWZ293:BXD356 BXJ293:BXN356 BXT293:BXX356 BYD293:BYH356 BYN293:BYR356 BYX293:BZB356 BZH293:BZL356 BZR293:BZV356 CAB293:CAF356 CAL293:CAP356 CAV293:CAZ356 CBF293:CBJ356 CBP293:CBT356 CBZ293:CCD356 CCJ293:CCN356 CCT293:CCX356 CDD293:CDH356 CDN293:CDR356 CDX293:CEB356 CEH293:CEL356 CER293:CEV356 CFB293:CFF356 CFL293:CFP356 CFV293:CFZ356 CGF293:CGJ356 CGP293:CGT356 CGZ293:CHD356 CHJ293:CHN356 CHT293:CHX356 CID293:CIH356 CIN293:CIR356 CIX293:CJB356 CJH293:CJL356 CJR293:CJV356 CKB293:CKF356 CKL293:CKP356 CKV293:CKZ356 CLF293:CLJ356 CLP293:CLT356 CLZ293:CMD356 CMJ293:CMN356 CMT293:CMX356 CND293:CNH356 CNN293:CNR356 CNX293:COB356 COH293:COL356 COR293:COV356 CPB293:CPF356 CPL293:CPP356 CPV293:CPZ356 CQF293:CQJ356 CQP293:CQT356 CQZ293:CRD356 CRJ293:CRN356 CRT293:CRX356 CSD293:CSH356 CSN293:CSR356 CSX293:CTB356 CTH293:CTL356 CTR293:CTV356 CUB293:CUF356 CUL293:CUP356 CUV293:CUZ356 CVF293:CVJ356 CVP293:CVT356 CVZ293:CWD356 CWJ293:CWN356 CWT293:CWX356 CXD293:CXH356 CXN293:CXR356 CXX293:CYB356 CYH293:CYL356 CYR293:CYV356 CZB293:CZF356 CZL293:CZP356 CZV293:CZZ356 DAF293:DAJ356 DAP293:DAT356 DAZ293:DBD356 DBJ293:DBN356 DBT293:DBX356 DCD293:DCH356 DCN293:DCR356 DCX293:DDB356 DDH293:DDL356 DDR293:DDV356 DEB293:DEF356 DEL293:DEP356 DEV293:DEZ356 DFF293:DFJ356 DFP293:DFT356 DFZ293:DGD356 DGJ293:DGN356 DGT293:DGX356 DHD293:DHH356 DHN293:DHR356 DHX293:DIB356 DIH293:DIL356 DIR293:DIV356 DJB293:DJF356 DJL293:DJP356 DJV293:DJZ356 DKF293:DKJ356 DKP293:DKT356 DKZ293:DLD356 DLJ293:DLN356 DLT293:DLX356 DMD293:DMH356 DMN293:DMR356 DMX293:DNB356 DNH293:DNL356 DNR293:DNV356 DOB293:DOF356 DOL293:DOP356 DOV293:DOZ356 DPF293:DPJ356 DPP293:DPT356 DPZ293:DQD356 DQJ293:DQN356 DQT293:DQX356 DRD293:DRH356 DRN293:DRR356 DRX293:DSB356 DSH293:DSL356 DSR293:DSV356 DTB293:DTF356 DTL293:DTP356 DTV293:DTZ356 DUF293:DUJ356 DUP293:DUT356 DUZ293:DVD356 DVJ293:DVN356 DVT293:DVX356 DWD293:DWH356 DWN293:DWR356 DWX293:DXB356 DXH293:DXL356 DXR293:DXV356 DYB293:DYF356 DYL293:DYP356 DYV293:DYZ356 DZF293:DZJ356 DZP293:DZT356 DZZ293:EAD356 EAJ293:EAN356 EAT293:EAX356 EBD293:EBH356 EBN293:EBR356 EBX293:ECB356 ECH293:ECL356 ECR293:ECV356 EDB293:EDF356 EDL293:EDP356 EDV293:EDZ356 EEF293:EEJ356 EEP293:EET356 EEZ293:EFD356 EFJ293:EFN356 EFT293:EFX356 EGD293:EGH356 EGN293:EGR356 EGX293:EHB356 EHH293:EHL356 EHR293:EHV356 EIB293:EIF356 EIL293:EIP356 EIV293:EIZ356 EJF293:EJJ356 EJP293:EJT356 EJZ293:EKD356 EKJ293:EKN356 EKT293:EKX356 ELD293:ELH356 ELN293:ELR356 ELX293:EMB356 EMH293:EML356 EMR293:EMV356 ENB293:ENF356 ENL293:ENP356 ENV293:ENZ356 EOF293:EOJ356 EOP293:EOT356 EOZ293:EPD356 EPJ293:EPN356 EPT293:EPX356 EQD293:EQH356 EQN293:EQR356 EQX293:ERB356 ERH293:ERL356 ERR293:ERV356 ESB293:ESF356 ESL293:ESP356 ESV293:ESZ356 ETF293:ETJ356 ETP293:ETT356 ETZ293:EUD356 EUJ293:EUN356 EUT293:EUX356 EVD293:EVH356 EVN293:EVR356 EVX293:EWB356 EWH293:EWL356 EWR293:EWV356 EXB293:EXF356 EXL293:EXP356 EXV293:EXZ356 EYF293:EYJ356 EYP293:EYT356 EYZ293:EZD356 EZJ293:EZN356 EZT293:EZX356 FAD293:FAH356 FAN293:FAR356 FAX293:FBB356 FBH293:FBL356 FBR293:FBV356 FCB293:FCF356 FCL293:FCP356 FCV293:FCZ356 FDF293:FDJ356 FDP293:FDT356 FDZ293:FED356 FEJ293:FEN356 FET293:FEX356 FFD293:FFH356 FFN293:FFR356 FFX293:FGB356 FGH293:FGL356 FGR293:FGV356 FHB293:FHF356 FHL293:FHP356 FHV293:FHZ356 FIF293:FIJ356 FIP293:FIT356 FIZ293:FJD356 FJJ293:FJN356 FJT293:FJX356 FKD293:FKH356 FKN293:FKR356 FKX293:FLB356 FLH293:FLL356 FLR293:FLV356 FMB293:FMF356 FML293:FMP356 FMV293:FMZ356 FNF293:FNJ356 FNP293:FNT356 FNZ293:FOD356 FOJ293:FON356 FOT293:FOX356 FPD293:FPH356 FPN293:FPR356 FPX293:FQB356 FQH293:FQL356 FQR293:FQV356 FRB293:FRF356 FRL293:FRP356 FRV293:FRZ356 FSF293:FSJ356 FSP293:FST356 FSZ293:FTD356 FTJ293:FTN356 FTT293:FTX356 FUD293:FUH356 FUN293:FUR356 FUX293:FVB356 FVH293:FVL356 FVR293:FVV356 FWB293:FWF356 FWL293:FWP356 FWV293:FWZ356 FXF293:FXJ356 FXP293:FXT356 FXZ293:FYD356 FYJ293:FYN356 FYT293:FYX356 FZD293:FZH356 FZN293:FZR356 FZX293:GAB356 GAH293:GAL356 GAR293:GAV356 GBB293:GBF356 GBL293:GBP356 GBV293:GBZ356 GCF293:GCJ356 GCP293:GCT356 GCZ293:GDD356 GDJ293:GDN356 GDT293:GDX356 GED293:GEH356 GEN293:GER356 GEX293:GFB356 GFH293:GFL356 GFR293:GFV356 GGB293:GGF356 GGL293:GGP356 GGV293:GGZ356 GHF293:GHJ356 GHP293:GHT356 GHZ293:GID356 GIJ293:GIN356 GIT293:GIX356 GJD293:GJH356 GJN293:GJR356 GJX293:GKB356 GKH293:GKL356 GKR293:GKV356 GLB293:GLF356 GLL293:GLP356 GLV293:GLZ356 GMF293:GMJ356 GMP293:GMT356 GMZ293:GND356 GNJ293:GNN356 GNT293:GNX356 GOD293:GOH356 GON293:GOR356 GOX293:GPB356 GPH293:GPL356 GPR293:GPV356 GQB293:GQF356 GQL293:GQP356 GQV293:GQZ356 GRF293:GRJ356 GRP293:GRT356 GRZ293:GSD356 GSJ293:GSN356 GST293:GSX356 GTD293:GTH356 GTN293:GTR356 GTX293:GUB356 GUH293:GUL356 GUR293:GUV356 GVB293:GVF356 GVL293:GVP356 GVV293:GVZ356 GWF293:GWJ356 GWP293:GWT356 GWZ293:GXD356 GXJ293:GXN356 GXT293:GXX356 GYD293:GYH356 GYN293:GYR356 GYX293:GZB356 GZH293:GZL356 GZR293:GZV356 HAB293:HAF356 HAL293:HAP356 HAV293:HAZ356 HBF293:HBJ356 HBP293:HBT356 HBZ293:HCD356 HCJ293:HCN356 HCT293:HCX356 HDD293:HDH356 HDN293:HDR356 HDX293:HEB356 HEH293:HEL356 HER293:HEV356 HFB293:HFF356 HFL293:HFP356 HFV293:HFZ356 HGF293:HGJ356 HGP293:HGT356 HGZ293:HHD356 HHJ293:HHN356 HHT293:HHX356 HID293:HIH356 HIN293:HIR356 HIX293:HJB356 HJH293:HJL356 HJR293:HJV356 HKB293:HKF356 HKL293:HKP356 HKV293:HKZ356 HLF293:HLJ356 HLP293:HLT356 HLZ293:HMD356 HMJ293:HMN356 HMT293:HMX356 HND293:HNH356 HNN293:HNR356 HNX293:HOB356 HOH293:HOL356 HOR293:HOV356 HPB293:HPF356 HPL293:HPP356 HPV293:HPZ356 HQF293:HQJ356 HQP293:HQT356 HQZ293:HRD356 HRJ293:HRN356 HRT293:HRX356 HSD293:HSH356 HSN293:HSR356 HSX293:HTB356 HTH293:HTL356 HTR293:HTV356 HUB293:HUF356 HUL293:HUP356 HUV293:HUZ356 HVF293:HVJ356 HVP293:HVT356 HVZ293:HWD356 HWJ293:HWN356 HWT293:HWX356 HXD293:HXH356 HXN293:HXR356 HXX293:HYB356 HYH293:HYL356 HYR293:HYV356 HZB293:HZF356 HZL293:HZP356 HZV293:HZZ356 IAF293:IAJ356 IAP293:IAT356 IAZ293:IBD356 IBJ293:IBN356 IBT293:IBX356 ICD293:ICH356 ICN293:ICR356 ICX293:IDB356 IDH293:IDL356 IDR293:IDV356 IEB293:IEF356 IEL293:IEP356 IEV293:IEZ356 IFF293:IFJ356 IFP293:IFT356 IFZ293:IGD356 IGJ293:IGN356 IGT293:IGX356 IHD293:IHH356 IHN293:IHR356 IHX293:IIB356 IIH293:IIL356 IIR293:IIV356 IJB293:IJF356 IJL293:IJP356 IJV293:IJZ356 IKF293:IKJ356 IKP293:IKT356 IKZ293:ILD356 ILJ293:ILN356 ILT293:ILX356 IMD293:IMH356 IMN293:IMR356 IMX293:INB356 INH293:INL356 INR293:INV356 IOB293:IOF356 IOL293:IOP356 IOV293:IOZ356 IPF293:IPJ356 IPP293:IPT356 IPZ293:IQD356 IQJ293:IQN356 IQT293:IQX356 IRD293:IRH356 IRN293:IRR356 IRX293:ISB356 ISH293:ISL356 ISR293:ISV356 ITB293:ITF356 ITL293:ITP356 ITV293:ITZ356 IUF293:IUJ356 IUP293:IUT356 IUZ293:IVD356 IVJ293:IVN356 IVT293:IVX356 IWD293:IWH356 IWN293:IWR356 IWX293:IXB356 IXH293:IXL356 IXR293:IXV356 IYB293:IYF356 IYL293:IYP356 IYV293:IYZ356 IZF293:IZJ356 IZP293:IZT356 IZZ293:JAD356 JAJ293:JAN356 JAT293:JAX356 JBD293:JBH356 JBN293:JBR356 JBX293:JCB356 JCH293:JCL356 JCR293:JCV356 JDB293:JDF356 JDL293:JDP356 JDV293:JDZ356 JEF293:JEJ356 JEP293:JET356 JEZ293:JFD356 JFJ293:JFN356 JFT293:JFX356 JGD293:JGH356 JGN293:JGR356 JGX293:JHB356 JHH293:JHL356 JHR293:JHV356 JIB293:JIF356 JIL293:JIP356 JIV293:JIZ356 JJF293:JJJ356 JJP293:JJT356 JJZ293:JKD356 JKJ293:JKN356 JKT293:JKX356 JLD293:JLH356 JLN293:JLR356 JLX293:JMB356 JMH293:JML356 JMR293:JMV356 JNB293:JNF356 JNL293:JNP356 JNV293:JNZ356 JOF293:JOJ356 JOP293:JOT356 JOZ293:JPD356 JPJ293:JPN356 JPT293:JPX356 JQD293:JQH356 JQN293:JQR356 JQX293:JRB356 JRH293:JRL356 JRR293:JRV356 JSB293:JSF356 JSL293:JSP356 JSV293:JSZ356 JTF293:JTJ356 JTP293:JTT356 JTZ293:JUD356 JUJ293:JUN356 JUT293:JUX356 JVD293:JVH356 JVN293:JVR356 JVX293:JWB356 JWH293:JWL356 JWR293:JWV356 JXB293:JXF356 JXL293:JXP356 JXV293:JXZ356 JYF293:JYJ356 JYP293:JYT356 JYZ293:JZD356 JZJ293:JZN356 JZT293:JZX356 KAD293:KAH356 KAN293:KAR356 KAX293:KBB356 KBH293:KBL356 KBR293:KBV356 KCB293:KCF356 KCL293:KCP356 KCV293:KCZ356 KDF293:KDJ356 KDP293:KDT356 KDZ293:KED356 KEJ293:KEN356 KET293:KEX356 KFD293:KFH356 KFN293:KFR356 KFX293:KGB356 KGH293:KGL356 KGR293:KGV356 KHB293:KHF356 KHL293:KHP356 KHV293:KHZ356 KIF293:KIJ356 KIP293:KIT356 KIZ293:KJD356 KJJ293:KJN356 KJT293:KJX356 KKD293:KKH356 KKN293:KKR356 KKX293:KLB356 KLH293:KLL356 KLR293:KLV356 KMB293:KMF356 KML293:KMP356 KMV293:KMZ356 KNF293:KNJ356 KNP293:KNT356 KNZ293:KOD356 KOJ293:KON356 KOT293:KOX356 KPD293:KPH356 KPN293:KPR356 KPX293:KQB356 KQH293:KQL356 KQR293:KQV356 KRB293:KRF356 KRL293:KRP356 KRV293:KRZ356 KSF293:KSJ356 KSP293:KST356 KSZ293:KTD356 KTJ293:KTN356 KTT293:KTX356 KUD293:KUH356 KUN293:KUR356 KUX293:KVB356 KVH293:KVL356 KVR293:KVV356 KWB293:KWF356 KWL293:KWP356 KWV293:KWZ356 KXF293:KXJ356 KXP293:KXT356 KXZ293:KYD356 KYJ293:KYN356 KYT293:KYX356 KZD293:KZH356 KZN293:KZR356 KZX293:LAB356 LAH293:LAL356 LAR293:LAV356 LBB293:LBF356 LBL293:LBP356 LBV293:LBZ356 LCF293:LCJ356 LCP293:LCT356 LCZ293:LDD356 LDJ293:LDN356 LDT293:LDX356 LED293:LEH356 LEN293:LER356 LEX293:LFB356 LFH293:LFL356 LFR293:LFV356 LGB293:LGF356 LGL293:LGP356 LGV293:LGZ356 LHF293:LHJ356 LHP293:LHT356 LHZ293:LID356 LIJ293:LIN356 LIT293:LIX356 LJD293:LJH356 LJN293:LJR356 LJX293:LKB356 LKH293:LKL356 LKR293:LKV356 LLB293:LLF356 LLL293:LLP356 LLV293:LLZ356 LMF293:LMJ356 LMP293:LMT356 LMZ293:LND356 LNJ293:LNN356 LNT293:LNX356 LOD293:LOH356 LON293:LOR356 LOX293:LPB356 LPH293:LPL356 LPR293:LPV356 LQB293:LQF356 LQL293:LQP356 LQV293:LQZ356 LRF293:LRJ356 LRP293:LRT356 LRZ293:LSD356 LSJ293:LSN356 LST293:LSX356 LTD293:LTH356 LTN293:LTR356 LTX293:LUB356 LUH293:LUL356 LUR293:LUV356 LVB293:LVF356 LVL293:LVP356 LVV293:LVZ356 LWF293:LWJ356 LWP293:LWT356 LWZ293:LXD356 LXJ293:LXN356 LXT293:LXX356 LYD293:LYH356 LYN293:LYR356 LYX293:LZB356 LZH293:LZL356 LZR293:LZV356 MAB293:MAF356 MAL293:MAP356 MAV293:MAZ356 MBF293:MBJ356 MBP293:MBT356 MBZ293:MCD356 MCJ293:MCN356 MCT293:MCX356 MDD293:MDH356 MDN293:MDR356 MDX293:MEB356 MEH293:MEL356 MER293:MEV356 MFB293:MFF356 MFL293:MFP356 MFV293:MFZ356 MGF293:MGJ356 MGP293:MGT356 MGZ293:MHD356 MHJ293:MHN356 MHT293:MHX356 MID293:MIH356 MIN293:MIR356 MIX293:MJB356 MJH293:MJL356 MJR293:MJV356 MKB293:MKF356 MKL293:MKP356 MKV293:MKZ356 MLF293:MLJ356 MLP293:MLT356 MLZ293:MMD356 MMJ293:MMN356 MMT293:MMX356 MND293:MNH356 MNN293:MNR356 MNX293:MOB356 MOH293:MOL356 MOR293:MOV356 MPB293:MPF356 MPL293:MPP356 MPV293:MPZ356 MQF293:MQJ356 MQP293:MQT356 MQZ293:MRD356 MRJ293:MRN356 MRT293:MRX356 MSD293:MSH356 MSN293:MSR356 MSX293:MTB356 MTH293:MTL356 MTR293:MTV356 MUB293:MUF356 MUL293:MUP356 MUV293:MUZ356 MVF293:MVJ356 MVP293:MVT356 MVZ293:MWD356 MWJ293:MWN356 MWT293:MWX356 MXD293:MXH356 MXN293:MXR356 MXX293:MYB356 MYH293:MYL356 MYR293:MYV356 MZB293:MZF356 MZL293:MZP356 MZV293:MZZ356 NAF293:NAJ356 NAP293:NAT356 NAZ293:NBD356 NBJ293:NBN356 NBT293:NBX356 NCD293:NCH356 NCN293:NCR356 NCX293:NDB356 NDH293:NDL356 NDR293:NDV356 NEB293:NEF356 NEL293:NEP356 NEV293:NEZ356 NFF293:NFJ356 NFP293:NFT356 NFZ293:NGD356 NGJ293:NGN356 NGT293:NGX356 NHD293:NHH356 NHN293:NHR356 NHX293:NIB356 NIH293:NIL356 NIR293:NIV356 NJB293:NJF356 NJL293:NJP356 NJV293:NJZ356 NKF293:NKJ356 NKP293:NKT356 NKZ293:NLD356 NLJ293:NLN356 NLT293:NLX356 NMD293:NMH356 NMN293:NMR356 NMX293:NNB356 NNH293:NNL356 NNR293:NNV356 NOB293:NOF356 NOL293:NOP356 NOV293:NOZ356 NPF293:NPJ356 NPP293:NPT356 NPZ293:NQD356 NQJ293:NQN356 NQT293:NQX356 NRD293:NRH356 NRN293:NRR356 NRX293:NSB356 NSH293:NSL356 NSR293:NSV356 NTB293:NTF356 NTL293:NTP356 NTV293:NTZ356 NUF293:NUJ356 NUP293:NUT356 NUZ293:NVD356 NVJ293:NVN356 NVT293:NVX356 NWD293:NWH356 NWN293:NWR356 NWX293:NXB356 NXH293:NXL356 NXR293:NXV356 NYB293:NYF356 NYL293:NYP356 NYV293:NYZ356 NZF293:NZJ356 NZP293:NZT356 NZZ293:OAD356 OAJ293:OAN356 OAT293:OAX356 OBD293:OBH356 OBN293:OBR356 OBX293:OCB356 OCH293:OCL356 OCR293:OCV356 ODB293:ODF356 ODL293:ODP356 ODV293:ODZ356 OEF293:OEJ356 OEP293:OET356 OEZ293:OFD356 OFJ293:OFN356 OFT293:OFX356 OGD293:OGH356 OGN293:OGR356 OGX293:OHB356 OHH293:OHL356 OHR293:OHV356 OIB293:OIF356 OIL293:OIP356 OIV293:OIZ356 OJF293:OJJ356 OJP293:OJT356 OJZ293:OKD356 OKJ293:OKN356 OKT293:OKX356 OLD293:OLH356 OLN293:OLR356 OLX293:OMB356 OMH293:OML356 OMR293:OMV356 ONB293:ONF356 ONL293:ONP356 ONV293:ONZ356 OOF293:OOJ356 OOP293:OOT356 OOZ293:OPD356 OPJ293:OPN356 OPT293:OPX356 OQD293:OQH356 OQN293:OQR356 OQX293:ORB356 ORH293:ORL356 ORR293:ORV356 OSB293:OSF356 OSL293:OSP356 OSV293:OSZ356 OTF293:OTJ356 OTP293:OTT356 OTZ293:OUD356 OUJ293:OUN356 OUT293:OUX356 OVD293:OVH356 OVN293:OVR356 OVX293:OWB356 OWH293:OWL356 OWR293:OWV356 OXB293:OXF356 OXL293:OXP356 OXV293:OXZ356 OYF293:OYJ356 OYP293:OYT356 OYZ293:OZD356 OZJ293:OZN356 OZT293:OZX356 PAD293:PAH356 PAN293:PAR356 PAX293:PBB356 PBH293:PBL356 PBR293:PBV356 PCB293:PCF356 PCL293:PCP356 PCV293:PCZ356 PDF293:PDJ356 PDP293:PDT356 PDZ293:PED356 PEJ293:PEN356 PET293:PEX356 PFD293:PFH356 PFN293:PFR356 PFX293:PGB356 PGH293:PGL356 PGR293:PGV356 PHB293:PHF356 PHL293:PHP356 PHV293:PHZ356 PIF293:PIJ356 PIP293:PIT356 PIZ293:PJD356 PJJ293:PJN356 PJT293:PJX356 PKD293:PKH356 PKN293:PKR356 PKX293:PLB356 PLH293:PLL356 PLR293:PLV356 PMB293:PMF356 PML293:PMP356 PMV293:PMZ356 PNF293:PNJ356 PNP293:PNT356 PNZ293:POD356 POJ293:PON356 POT293:POX356 PPD293:PPH356 PPN293:PPR356 PPX293:PQB356 PQH293:PQL356 PQR293:PQV356 PRB293:PRF356 PRL293:PRP356 PRV293:PRZ356 PSF293:PSJ356 PSP293:PST356 PSZ293:PTD356 PTJ293:PTN356 PTT293:PTX356 PUD293:PUH356 PUN293:PUR356 PUX293:PVB356 PVH293:PVL356 PVR293:PVV356 PWB293:PWF356 PWL293:PWP356 PWV293:PWZ356 PXF293:PXJ356 PXP293:PXT356 PXZ293:PYD356 PYJ293:PYN356 PYT293:PYX356 PZD293:PZH356 PZN293:PZR356 PZX293:QAB356 QAH293:QAL356 QAR293:QAV356 QBB293:QBF356 QBL293:QBP356 QBV293:QBZ356 QCF293:QCJ356 QCP293:QCT356 QCZ293:QDD356 QDJ293:QDN356 QDT293:QDX356 QED293:QEH356 QEN293:QER356 QEX293:QFB356 QFH293:QFL356 QFR293:QFV356 QGB293:QGF356 QGL293:QGP356 QGV293:QGZ356 QHF293:QHJ356 QHP293:QHT356 QHZ293:QID356 QIJ293:QIN356 QIT293:QIX356 QJD293:QJH356 QJN293:QJR356 QJX293:QKB356 QKH293:QKL356 QKR293:QKV356 QLB293:QLF356 QLL293:QLP356 QLV293:QLZ356 QMF293:QMJ356 QMP293:QMT356 QMZ293:QND356 QNJ293:QNN356 QNT293:QNX356 QOD293:QOH356 QON293:QOR356 QOX293:QPB356 QPH293:QPL356 QPR293:QPV356 QQB293:QQF356 QQL293:QQP356 QQV293:QQZ356 QRF293:QRJ356 QRP293:QRT356 QRZ293:QSD356 QSJ293:QSN356 QST293:QSX356 QTD293:QTH356 QTN293:QTR356 QTX293:QUB356 QUH293:QUL356 QUR293:QUV356 QVB293:QVF356 QVL293:QVP356 QVV293:QVZ356 QWF293:QWJ356 QWP293:QWT356 QWZ293:QXD356 QXJ293:QXN356 QXT293:QXX356 QYD293:QYH356 QYN293:QYR356 QYX293:QZB356 QZH293:QZL356 QZR293:QZV356 RAB293:RAF356 RAL293:RAP356 RAV293:RAZ356 RBF293:RBJ356 RBP293:RBT356 RBZ293:RCD356 RCJ293:RCN356 RCT293:RCX356 RDD293:RDH356 RDN293:RDR356 RDX293:REB356 REH293:REL356 RER293:REV356 RFB293:RFF356 RFL293:RFP356 RFV293:RFZ356 RGF293:RGJ356 RGP293:RGT356 RGZ293:RHD356 RHJ293:RHN356 RHT293:RHX356 RID293:RIH356 RIN293:RIR356 RIX293:RJB356 RJH293:RJL356 RJR293:RJV356 RKB293:RKF356 RKL293:RKP356 RKV293:RKZ356 RLF293:RLJ356 RLP293:RLT356 RLZ293:RMD356 RMJ293:RMN356 RMT293:RMX356 RND293:RNH356 RNN293:RNR356 RNX293:ROB356 ROH293:ROL356 ROR293:ROV356 RPB293:RPF356 RPL293:RPP356 RPV293:RPZ356 RQF293:RQJ356 RQP293:RQT356 RQZ293:RRD356 RRJ293:RRN356 RRT293:RRX356 RSD293:RSH356 RSN293:RSR356 RSX293:RTB356 RTH293:RTL356 RTR293:RTV356 RUB293:RUF356 RUL293:RUP356 RUV293:RUZ356 RVF293:RVJ356 RVP293:RVT356 RVZ293:RWD356 RWJ293:RWN356 RWT293:RWX356 RXD293:RXH356 RXN293:RXR356 RXX293:RYB356 RYH293:RYL356 RYR293:RYV356 RZB293:RZF356 RZL293:RZP356 RZV293:RZZ356 SAF293:SAJ356 SAP293:SAT356 SAZ293:SBD356 SBJ293:SBN356 SBT293:SBX356 SCD293:SCH356 SCN293:SCR356 SCX293:SDB356 SDH293:SDL356 SDR293:SDV356 SEB293:SEF356 SEL293:SEP356 SEV293:SEZ356 SFF293:SFJ356 SFP293:SFT356 SFZ293:SGD356 SGJ293:SGN356 SGT293:SGX356 SHD293:SHH356 SHN293:SHR356 SHX293:SIB356 SIH293:SIL356 SIR293:SIV356 SJB293:SJF356 SJL293:SJP356 SJV293:SJZ356 SKF293:SKJ356 SKP293:SKT356 SKZ293:SLD356 SLJ293:SLN356 SLT293:SLX356 SMD293:SMH356 SMN293:SMR356 SMX293:SNB356 SNH293:SNL356 SNR293:SNV356 SOB293:SOF356 SOL293:SOP356 SOV293:SOZ356 SPF293:SPJ356 SPP293:SPT356 SPZ293:SQD356 SQJ293:SQN356 SQT293:SQX356 SRD293:SRH356 SRN293:SRR356 SRX293:SSB356 SSH293:SSL356 SSR293:SSV356 STB293:STF356 STL293:STP356 STV293:STZ356 SUF293:SUJ356 SUP293:SUT356 SUZ293:SVD356 SVJ293:SVN356 SVT293:SVX356 SWD293:SWH356 SWN293:SWR356 SWX293:SXB356 SXH293:SXL356 SXR293:SXV356 SYB293:SYF356 SYL293:SYP356 SYV293:SYZ356 SZF293:SZJ356 SZP293:SZT356 SZZ293:TAD356 TAJ293:TAN356 TAT293:TAX356 TBD293:TBH356 TBN293:TBR356 TBX293:TCB356 TCH293:TCL356 TCR293:TCV356 TDB293:TDF356 TDL293:TDP356 TDV293:TDZ356 TEF293:TEJ356 TEP293:TET356 TEZ293:TFD356 TFJ293:TFN356 TFT293:TFX356 TGD293:TGH356 TGN293:TGR356 TGX293:THB356 THH293:THL356 THR293:THV356 TIB293:TIF356 TIL293:TIP356 TIV293:TIZ356 TJF293:TJJ356 TJP293:TJT356 TJZ293:TKD356 TKJ293:TKN356 TKT293:TKX356 TLD293:TLH356 TLN293:TLR356 TLX293:TMB356 TMH293:TML356 TMR293:TMV356 TNB293:TNF356 TNL293:TNP356 TNV293:TNZ356 TOF293:TOJ356 TOP293:TOT356 TOZ293:TPD356 TPJ293:TPN356 TPT293:TPX356 TQD293:TQH356 TQN293:TQR356 TQX293:TRB356 TRH293:TRL356 TRR293:TRV356 TSB293:TSF356 TSL293:TSP356 TSV293:TSZ356 TTF293:TTJ356 TTP293:TTT356 TTZ293:TUD356 TUJ293:TUN356 TUT293:TUX356 TVD293:TVH356 TVN293:TVR356 TVX293:TWB356 TWH293:TWL356 TWR293:TWV356 TXB293:TXF356 TXL293:TXP356 TXV293:TXZ356 TYF293:TYJ356 TYP293:TYT356 TYZ293:TZD356 TZJ293:TZN356 TZT293:TZX356 UAD293:UAH356 UAN293:UAR356 UAX293:UBB356 UBH293:UBL356 UBR293:UBV356 UCB293:UCF356 UCL293:UCP356 UCV293:UCZ356 UDF293:UDJ356 UDP293:UDT356 UDZ293:UED356 UEJ293:UEN356 UET293:UEX356 UFD293:UFH356 UFN293:UFR356 UFX293:UGB356 UGH293:UGL356 UGR293:UGV356 UHB293:UHF356 UHL293:UHP356 UHV293:UHZ356 UIF293:UIJ356 UIP293:UIT356 UIZ293:UJD356 UJJ293:UJN356 UJT293:UJX356 UKD293:UKH356 UKN293:UKR356 UKX293:ULB356 ULH293:ULL356 ULR293:ULV356 UMB293:UMF356 UML293:UMP356 UMV293:UMZ356 UNF293:UNJ356 UNP293:UNT356 UNZ293:UOD356 UOJ293:UON356 UOT293:UOX356 UPD293:UPH356 UPN293:UPR356 UPX293:UQB356 UQH293:UQL356 UQR293:UQV356 URB293:URF356 URL293:URP356 URV293:URZ356 USF293:USJ356 USP293:UST356 USZ293:UTD356 UTJ293:UTN356 UTT293:UTX356 UUD293:UUH356 UUN293:UUR356 UUX293:UVB356 UVH293:UVL356 UVR293:UVV356 UWB293:UWF356 UWL293:UWP356 UWV293:UWZ356 UXF293:UXJ356 UXP293:UXT356 UXZ293:UYD356 UYJ293:UYN356 UYT293:UYX356 UZD293:UZH356 UZN293:UZR356 UZX293:VAB356 VAH293:VAL356 VAR293:VAV356 VBB293:VBF356 VBL293:VBP356 VBV293:VBZ356 VCF293:VCJ356 VCP293:VCT356 VCZ293:VDD356 VDJ293:VDN356 VDT293:VDX356 VED293:VEH356 VEN293:VER356 VEX293:VFB356 VFH293:VFL356 VFR293:VFV356 VGB293:VGF356 VGL293:VGP356 VGV293:VGZ356 VHF293:VHJ356 VHP293:VHT356 VHZ293:VID356 VIJ293:VIN356 VIT293:VIX356 VJD293:VJH356 VJN293:VJR356 VJX293:VKB356 VKH293:VKL356 VKR293:VKV356 VLB293:VLF356 VLL293:VLP356 VLV293:VLZ356 VMF293:VMJ356 VMP293:VMT356 VMZ293:VND356 VNJ293:VNN356 VNT293:VNX356 VOD293:VOH356 VON293:VOR356 VOX293:VPB356 VPH293:VPL356 VPR293:VPV356 VQB293:VQF356 VQL293:VQP356 VQV293:VQZ356 VRF293:VRJ356 VRP293:VRT356 VRZ293:VSD356 VSJ293:VSN356 VST293:VSX356 VTD293:VTH356 VTN293:VTR356 VTX293:VUB356 VUH293:VUL356 VUR293:VUV356 VVB293:VVF356 VVL293:VVP356 VVV293:VVZ356 VWF293:VWJ356 VWP293:VWT356 VWZ293:VXD356 VXJ293:VXN356 VXT293:VXX356 VYD293:VYH356 VYN293:VYR356 VYX293:VZB356 VZH293:VZL356 VZR293:VZV356 WAB293:WAF356 WAL293:WAP356 WAV293:WAZ356 WBF293:WBJ356 WBP293:WBT356 WBZ293:WCD356 WCJ293:WCN356 WCT293:WCX356 WDD293:WDH356 WDN293:WDR356 WDX293:WEB356 WEH293:WEL356 WER293:WEV356 WFB293:WFF356 WFL293:WFP356 WFV293:WFZ356 WGF293:WGJ356 WGP293:WGT356 WGZ293:WHD356 WHJ293:WHN356 WHT293:WHX356 WID293:WIH356 WIN293:WIR356 WIX293:WJB356 WJH293:WJL356 WJR293:WJV356 WKB293:WKF356 WKL293:WKP356 WKV293:WKZ356 WLF293:WLJ356 WLP293:WLT356 WLZ293:WMD356 WMJ293:WMN356 WMT293:WMX356 WND293:WNH356 WNN293:WNR356 WNX293:WOB356 WOH293:WOL356 WOR293:WOV356 WPB293:WPF356 WPL293:WPP356 WPV293:WPZ356 WQF293:WQJ356 WQP293:WQT356 WQZ293:WRD356 WRJ293:WRN356 WRT293:WRX356 WSD293:WSH356 WSN293:WSR356 WSX293:WTB356 WTH293:WTL356 WTR293:WTV356 WUB293:WUF356 WUL293:WUP356 WUV293:WUZ356 WVF293:WVJ356 WVP293:WVT356 WVZ293:WWD356 WWJ293:WWN356 WWT293:WWX356 WXD293:WXH356 WXN293:WXR356 WXX293:WYB356 WYH293:WYL356 WYR293:WYV356 WZB293:WZF356 WZL293:WZP356 WZV293:WZZ356 XAF293:XAJ356 XAP293:XAT356 XAZ293:XBD356 XBJ293:XBN356 XBT293:XBX356 XCD293:XCH356 XCN293:XCR356 XCX293:XDB356 XDH293:XDL356 XDR293:XDV356 XEB293:XEF356 XEL293:XEP356 XEV293:XEZ356 Z304:AB304 AB305:AD356 AC344:AD388 F358:J405 I467:I475 F467:H482 J467:J482 F484:H553 J484:J553 I497:I553 F641:H703 J641:J716 I656:I702 I703:J718 G704:H718 F704:F719 G719:J719 F720:J774 G775:J780 G781:H781 I781:J795 J781:J806 F782:H806 F831 F861:J900">
    <cfRule type="cellIs" dxfId="371" priority="62" operator="equal">
      <formula>"N"</formula>
    </cfRule>
    <cfRule type="cellIs" dxfId="370" priority="61" operator="equal">
      <formula>"NE"</formula>
    </cfRule>
  </conditionalFormatting>
  <conditionalFormatting sqref="F4:J32 F41:J138 F140:J140 F142:J142 F144:I144 F146:I146 F554:J640 I641:I654 F943:J944">
    <cfRule type="cellIs" dxfId="369" priority="68" operator="equal">
      <formula>"N"</formula>
    </cfRule>
    <cfRule type="cellIs" dxfId="368" priority="67" operator="equal">
      <formula>"NE"</formula>
    </cfRule>
  </conditionalFormatting>
  <conditionalFormatting sqref="F242:J251">
    <cfRule type="cellIs" dxfId="367" priority="35" operator="equal">
      <formula>"NE"</formula>
    </cfRule>
    <cfRule type="cellIs" dxfId="366" priority="36" operator="equal">
      <formula>"N"</formula>
    </cfRule>
  </conditionalFormatting>
  <conditionalFormatting sqref="F407:J465">
    <cfRule type="cellIs" dxfId="365" priority="40" operator="equal">
      <formula>"N"</formula>
    </cfRule>
    <cfRule type="cellIs" dxfId="364" priority="39" operator="equal">
      <formula>"NE"</formula>
    </cfRule>
  </conditionalFormatting>
  <conditionalFormatting sqref="F833:J844 F846:I853 F854:J858">
    <cfRule type="cellIs" dxfId="363" priority="25" operator="equal">
      <formula>"NE"</formula>
    </cfRule>
    <cfRule type="cellIs" dxfId="362" priority="26" operator="equal">
      <formula>"N"</formula>
    </cfRule>
  </conditionalFormatting>
  <conditionalFormatting sqref="F902:J941">
    <cfRule type="cellIs" dxfId="361" priority="29" operator="equal">
      <formula>"NE"</formula>
    </cfRule>
    <cfRule type="cellIs" dxfId="360" priority="30" operator="equal">
      <formula>"N"</formula>
    </cfRule>
  </conditionalFormatting>
  <conditionalFormatting sqref="F946:J953">
    <cfRule type="cellIs" dxfId="359" priority="1" operator="equal">
      <formula>"NE"</formula>
    </cfRule>
    <cfRule type="cellIs" dxfId="358" priority="2" operator="equal">
      <formula>"N"</formula>
    </cfRule>
  </conditionalFormatting>
  <conditionalFormatting sqref="I34:I40 J142:J240 J253:J284 J286:J405 AD293:AD303 T293:T356 AN293:AN356 AX293:AX356 BH293:BH356 BR293:BR356 CB293:CB356 CL293:CL356 CV293:CV356 DF293:DF356 DP293:DP356 DZ293:DZ356 EJ293:EJ356 ET293:ET356 FD293:FD356 FN293:FN356 FX293:FX356 GH293:GH356 GR293:GR356 HB293:HB356 HL293:HL356 HV293:HV356 IF293:IF356 IP293:IP356 IZ293:IZ356 JJ293:JJ356 JT293:JT356 KD293:KD356 KN293:KN356 KX293:KX356 LH293:LH356 LR293:LR356 MB293:MB356 ML293:ML356 MV293:MV356 NF293:NF356 NP293:NP356 NZ293:NZ356 OJ293:OJ356 OT293:OT356 PD293:PD356 PN293:PN356 PX293:PX356 QH293:QH356 QR293:QR356 RB293:RB356 RL293:RL356 RV293:RV356 SF293:SF356 SP293:SP356 SZ293:SZ356 TJ293:TJ356 TT293:TT356 UD293:UD356 UN293:UN356 UX293:UX356 VH293:VH356 VR293:VR356 WB293:WB356 WL293:WL356 WV293:WV356 XF293:XF356 XP293:XP356 XZ293:XZ356 YJ293:YJ356 YT293:YT356 ZD293:ZD356 ZN293:ZN356 ZX293:ZX356 AAH293:AAH356 AAR293:AAR356 ABB293:ABB356 ABL293:ABL356 ABV293:ABV356 ACF293:ACF356 ACP293:ACP356 ACZ293:ACZ356 ADJ293:ADJ356 ADT293:ADT356 AED293:AED356 AEN293:AEN356 AEX293:AEX356 AFH293:AFH356 AFR293:AFR356 AGB293:AGB356 AGL293:AGL356 AGV293:AGV356 AHF293:AHF356 AHP293:AHP356 AHZ293:AHZ356 AIJ293:AIJ356 AIT293:AIT356 AJD293:AJD356 AJN293:AJN356 AJX293:AJX356 AKH293:AKH356 AKR293:AKR356 ALB293:ALB356 ALL293:ALL356 ALV293:ALV356 AMF293:AMF356 AMP293:AMP356 AMZ293:AMZ356 ANJ293:ANJ356 ANT293:ANT356 AOD293:AOD356 AON293:AON356 AOX293:AOX356 APH293:APH356 APR293:APR356 AQB293:AQB356 AQL293:AQL356 AQV293:AQV356 ARF293:ARF356 ARP293:ARP356 ARZ293:ARZ356 ASJ293:ASJ356 AST293:AST356 ATD293:ATD356 ATN293:ATN356 ATX293:ATX356 AUH293:AUH356 AUR293:AUR356 AVB293:AVB356 AVL293:AVL356 AVV293:AVV356 AWF293:AWF356 AWP293:AWP356 AWZ293:AWZ356 AXJ293:AXJ356 AXT293:AXT356 AYD293:AYD356 AYN293:AYN356 AYX293:AYX356 AZH293:AZH356 AZR293:AZR356 BAB293:BAB356 BAL293:BAL356 BAV293:BAV356 BBF293:BBF356 BBP293:BBP356 BBZ293:BBZ356 BCJ293:BCJ356 BCT293:BCT356 BDD293:BDD356 BDN293:BDN356 BDX293:BDX356 BEH293:BEH356 BER293:BER356 BFB293:BFB356 BFL293:BFL356 BFV293:BFV356 BGF293:BGF356 BGP293:BGP356 BGZ293:BGZ356 BHJ293:BHJ356 BHT293:BHT356 BID293:BID356 BIN293:BIN356 BIX293:BIX356 BJH293:BJH356 BJR293:BJR356 BKB293:BKB356 BKL293:BKL356 BKV293:BKV356 BLF293:BLF356 BLP293:BLP356 BLZ293:BLZ356 BMJ293:BMJ356 BMT293:BMT356 BND293:BND356 BNN293:BNN356 BNX293:BNX356 BOH293:BOH356 BOR293:BOR356 BPB293:BPB356 BPL293:BPL356 BPV293:BPV356 BQF293:BQF356 BQP293:BQP356 BQZ293:BQZ356 BRJ293:BRJ356 BRT293:BRT356 BSD293:BSD356 BSN293:BSN356 BSX293:BSX356 BTH293:BTH356 BTR293:BTR356 BUB293:BUB356 BUL293:BUL356 BUV293:BUV356 BVF293:BVF356 BVP293:BVP356 BVZ293:BVZ356 BWJ293:BWJ356 BWT293:BWT356 BXD293:BXD356 BXN293:BXN356 BXX293:BXX356 BYH293:BYH356 BYR293:BYR356 BZB293:BZB356 BZL293:BZL356 BZV293:BZV356 CAF293:CAF356 CAP293:CAP356 CAZ293:CAZ356 CBJ293:CBJ356 CBT293:CBT356 CCD293:CCD356 CCN293:CCN356 CCX293:CCX356 CDH293:CDH356 CDR293:CDR356 CEB293:CEB356 CEL293:CEL356 CEV293:CEV356 CFF293:CFF356 CFP293:CFP356 CFZ293:CFZ356 CGJ293:CGJ356 CGT293:CGT356 CHD293:CHD356 CHN293:CHN356 CHX293:CHX356 CIH293:CIH356 CIR293:CIR356 CJB293:CJB356 CJL293:CJL356 CJV293:CJV356 CKF293:CKF356 CKP293:CKP356 CKZ293:CKZ356 CLJ293:CLJ356 CLT293:CLT356 CMD293:CMD356 CMN293:CMN356 CMX293:CMX356 CNH293:CNH356 CNR293:CNR356 COB293:COB356 COL293:COL356 COV293:COV356 CPF293:CPF356 CPP293:CPP356 CPZ293:CPZ356 CQJ293:CQJ356 CQT293:CQT356 CRD293:CRD356 CRN293:CRN356 CRX293:CRX356 CSH293:CSH356 CSR293:CSR356 CTB293:CTB356 CTL293:CTL356 CTV293:CTV356 CUF293:CUF356 CUP293:CUP356 CUZ293:CUZ356 CVJ293:CVJ356 CVT293:CVT356 CWD293:CWD356 CWN293:CWN356 CWX293:CWX356 CXH293:CXH356 CXR293:CXR356 CYB293:CYB356 CYL293:CYL356 CYV293:CYV356 CZF293:CZF356 CZP293:CZP356 CZZ293:CZZ356 DAJ293:DAJ356 DAT293:DAT356 DBD293:DBD356 DBN293:DBN356 DBX293:DBX356 DCH293:DCH356 DCR293:DCR356 DDB293:DDB356 DDL293:DDL356 DDV293:DDV356 DEF293:DEF356 DEP293:DEP356 DEZ293:DEZ356 DFJ293:DFJ356 DFT293:DFT356 DGD293:DGD356 DGN293:DGN356 DGX293:DGX356 DHH293:DHH356 DHR293:DHR356 DIB293:DIB356 DIL293:DIL356 DIV293:DIV356 DJF293:DJF356 DJP293:DJP356 DJZ293:DJZ356 DKJ293:DKJ356 DKT293:DKT356 DLD293:DLD356 DLN293:DLN356 DLX293:DLX356 DMH293:DMH356 DMR293:DMR356 DNB293:DNB356 DNL293:DNL356 DNV293:DNV356 DOF293:DOF356 DOP293:DOP356 DOZ293:DOZ356 DPJ293:DPJ356 DPT293:DPT356 DQD293:DQD356 DQN293:DQN356 DQX293:DQX356 DRH293:DRH356 DRR293:DRR356 DSB293:DSB356 DSL293:DSL356 DSV293:DSV356 DTF293:DTF356 DTP293:DTP356 DTZ293:DTZ356 DUJ293:DUJ356 DUT293:DUT356 DVD293:DVD356 DVN293:DVN356 DVX293:DVX356 DWH293:DWH356 DWR293:DWR356 DXB293:DXB356 DXL293:DXL356 DXV293:DXV356 DYF293:DYF356 DYP293:DYP356 DYZ293:DYZ356 DZJ293:DZJ356 DZT293:DZT356 EAD293:EAD356 EAN293:EAN356 EAX293:EAX356 EBH293:EBH356 EBR293:EBR356 ECB293:ECB356 ECL293:ECL356 ECV293:ECV356 EDF293:EDF356 EDP293:EDP356 EDZ293:EDZ356 EEJ293:EEJ356 EET293:EET356 EFD293:EFD356 EFN293:EFN356 EFX293:EFX356 EGH293:EGH356 EGR293:EGR356 EHB293:EHB356 EHL293:EHL356 EHV293:EHV356 EIF293:EIF356 EIP293:EIP356 EIZ293:EIZ356 EJJ293:EJJ356 EJT293:EJT356 EKD293:EKD356 EKN293:EKN356 EKX293:EKX356 ELH293:ELH356 ELR293:ELR356 EMB293:EMB356 EML293:EML356 EMV293:EMV356 ENF293:ENF356 ENP293:ENP356 ENZ293:ENZ356 EOJ293:EOJ356 EOT293:EOT356 EPD293:EPD356 EPN293:EPN356 EPX293:EPX356 EQH293:EQH356 EQR293:EQR356 ERB293:ERB356 ERL293:ERL356 ERV293:ERV356 ESF293:ESF356 ESP293:ESP356 ESZ293:ESZ356 ETJ293:ETJ356 ETT293:ETT356 EUD293:EUD356 EUN293:EUN356 EUX293:EUX356 EVH293:EVH356 EVR293:EVR356 EWB293:EWB356 EWL293:EWL356 EWV293:EWV356 EXF293:EXF356 EXP293:EXP356 EXZ293:EXZ356 EYJ293:EYJ356 EYT293:EYT356 EZD293:EZD356 EZN293:EZN356 EZX293:EZX356 FAH293:FAH356 FAR293:FAR356 FBB293:FBB356 FBL293:FBL356 FBV293:FBV356 FCF293:FCF356 FCP293:FCP356 FCZ293:FCZ356 FDJ293:FDJ356 FDT293:FDT356 FED293:FED356 FEN293:FEN356 FEX293:FEX356 FFH293:FFH356 FFR293:FFR356 FGB293:FGB356 FGL293:FGL356 FGV293:FGV356 FHF293:FHF356 FHP293:FHP356 FHZ293:FHZ356 FIJ293:FIJ356 FIT293:FIT356 FJD293:FJD356 FJN293:FJN356 FJX293:FJX356 FKH293:FKH356 FKR293:FKR356 FLB293:FLB356 FLL293:FLL356 FLV293:FLV356 FMF293:FMF356 FMP293:FMP356 FMZ293:FMZ356 FNJ293:FNJ356 FNT293:FNT356 FOD293:FOD356 FON293:FON356 FOX293:FOX356 FPH293:FPH356 FPR293:FPR356 FQB293:FQB356 FQL293:FQL356 FQV293:FQV356 FRF293:FRF356 FRP293:FRP356 FRZ293:FRZ356 FSJ293:FSJ356 FST293:FST356 FTD293:FTD356 FTN293:FTN356 FTX293:FTX356 FUH293:FUH356 FUR293:FUR356 FVB293:FVB356 FVL293:FVL356 FVV293:FVV356 FWF293:FWF356 FWP293:FWP356 FWZ293:FWZ356 FXJ293:FXJ356 FXT293:FXT356 FYD293:FYD356 FYN293:FYN356 FYX293:FYX356 FZH293:FZH356 FZR293:FZR356 GAB293:GAB356 GAL293:GAL356 GAV293:GAV356 GBF293:GBF356 GBP293:GBP356 GBZ293:GBZ356 GCJ293:GCJ356 GCT293:GCT356 GDD293:GDD356 GDN293:GDN356 GDX293:GDX356 GEH293:GEH356 GER293:GER356 GFB293:GFB356 GFL293:GFL356 GFV293:GFV356 GGF293:GGF356 GGP293:GGP356 GGZ293:GGZ356 GHJ293:GHJ356 GHT293:GHT356 GID293:GID356 GIN293:GIN356 GIX293:GIX356 GJH293:GJH356 GJR293:GJR356 GKB293:GKB356 GKL293:GKL356 GKV293:GKV356 GLF293:GLF356 GLP293:GLP356 GLZ293:GLZ356 GMJ293:GMJ356 GMT293:GMT356 GND293:GND356 GNN293:GNN356 GNX293:GNX356 GOH293:GOH356 GOR293:GOR356 GPB293:GPB356 GPL293:GPL356 GPV293:GPV356 GQF293:GQF356 GQP293:GQP356 GQZ293:GQZ356 GRJ293:GRJ356 GRT293:GRT356 GSD293:GSD356 GSN293:GSN356 GSX293:GSX356 GTH293:GTH356 GTR293:GTR356 GUB293:GUB356 GUL293:GUL356 GUV293:GUV356 GVF293:GVF356 GVP293:GVP356 GVZ293:GVZ356 GWJ293:GWJ356 GWT293:GWT356 GXD293:GXD356 GXN293:GXN356 GXX293:GXX356 GYH293:GYH356 GYR293:GYR356 GZB293:GZB356 GZL293:GZL356 GZV293:GZV356 HAF293:HAF356 HAP293:HAP356 HAZ293:HAZ356 HBJ293:HBJ356 HBT293:HBT356 HCD293:HCD356 HCN293:HCN356 HCX293:HCX356 HDH293:HDH356 HDR293:HDR356 HEB293:HEB356 HEL293:HEL356 HEV293:HEV356 HFF293:HFF356 HFP293:HFP356 HFZ293:HFZ356 HGJ293:HGJ356 HGT293:HGT356 HHD293:HHD356 HHN293:HHN356 HHX293:HHX356 HIH293:HIH356 HIR293:HIR356 HJB293:HJB356 HJL293:HJL356 HJV293:HJV356 HKF293:HKF356 HKP293:HKP356 HKZ293:HKZ356 HLJ293:HLJ356 HLT293:HLT356 HMD293:HMD356 HMN293:HMN356 HMX293:HMX356 HNH293:HNH356 HNR293:HNR356 HOB293:HOB356 HOL293:HOL356 HOV293:HOV356 HPF293:HPF356 HPP293:HPP356 HPZ293:HPZ356 HQJ293:HQJ356 HQT293:HQT356 HRD293:HRD356 HRN293:HRN356 HRX293:HRX356 HSH293:HSH356 HSR293:HSR356 HTB293:HTB356 HTL293:HTL356 HTV293:HTV356 HUF293:HUF356 HUP293:HUP356 HUZ293:HUZ356 HVJ293:HVJ356 HVT293:HVT356 HWD293:HWD356 HWN293:HWN356 HWX293:HWX356 HXH293:HXH356 HXR293:HXR356 HYB293:HYB356 HYL293:HYL356 HYV293:HYV356 HZF293:HZF356 HZP293:HZP356 HZZ293:HZZ356 IAJ293:IAJ356 IAT293:IAT356 IBD293:IBD356 IBN293:IBN356 IBX293:IBX356 ICH293:ICH356 ICR293:ICR356 IDB293:IDB356 IDL293:IDL356 IDV293:IDV356 IEF293:IEF356 IEP293:IEP356 IEZ293:IEZ356 IFJ293:IFJ356 IFT293:IFT356 IGD293:IGD356 IGN293:IGN356 IGX293:IGX356 IHH293:IHH356 IHR293:IHR356 IIB293:IIB356 IIL293:IIL356 IIV293:IIV356 IJF293:IJF356 IJP293:IJP356 IJZ293:IJZ356 IKJ293:IKJ356 IKT293:IKT356 ILD293:ILD356 ILN293:ILN356 ILX293:ILX356 IMH293:IMH356 IMR293:IMR356 INB293:INB356 INL293:INL356 INV293:INV356 IOF293:IOF356 IOP293:IOP356 IOZ293:IOZ356 IPJ293:IPJ356 IPT293:IPT356 IQD293:IQD356 IQN293:IQN356 IQX293:IQX356 IRH293:IRH356 IRR293:IRR356 ISB293:ISB356 ISL293:ISL356 ISV293:ISV356 ITF293:ITF356 ITP293:ITP356 ITZ293:ITZ356 IUJ293:IUJ356 IUT293:IUT356 IVD293:IVD356 IVN293:IVN356 IVX293:IVX356 IWH293:IWH356 IWR293:IWR356 IXB293:IXB356 IXL293:IXL356 IXV293:IXV356 IYF293:IYF356 IYP293:IYP356 IYZ293:IYZ356 IZJ293:IZJ356 IZT293:IZT356 JAD293:JAD356 JAN293:JAN356 JAX293:JAX356 JBH293:JBH356 JBR293:JBR356 JCB293:JCB356 JCL293:JCL356 JCV293:JCV356 JDF293:JDF356 JDP293:JDP356 JDZ293:JDZ356 JEJ293:JEJ356 JET293:JET356 JFD293:JFD356 JFN293:JFN356 JFX293:JFX356 JGH293:JGH356 JGR293:JGR356 JHB293:JHB356 JHL293:JHL356 JHV293:JHV356 JIF293:JIF356 JIP293:JIP356 JIZ293:JIZ356 JJJ293:JJJ356 JJT293:JJT356 JKD293:JKD356 JKN293:JKN356 JKX293:JKX356 JLH293:JLH356 JLR293:JLR356 JMB293:JMB356 JML293:JML356 JMV293:JMV356 JNF293:JNF356 JNP293:JNP356 JNZ293:JNZ356 JOJ293:JOJ356 JOT293:JOT356 JPD293:JPD356 JPN293:JPN356 JPX293:JPX356 JQH293:JQH356 JQR293:JQR356 JRB293:JRB356 JRL293:JRL356 JRV293:JRV356 JSF293:JSF356 JSP293:JSP356 JSZ293:JSZ356 JTJ293:JTJ356 JTT293:JTT356 JUD293:JUD356 JUN293:JUN356 JUX293:JUX356 JVH293:JVH356 JVR293:JVR356 JWB293:JWB356 JWL293:JWL356 JWV293:JWV356 JXF293:JXF356 JXP293:JXP356 JXZ293:JXZ356 JYJ293:JYJ356 JYT293:JYT356 JZD293:JZD356 JZN293:JZN356 JZX293:JZX356 KAH293:KAH356 KAR293:KAR356 KBB293:KBB356 KBL293:KBL356 KBV293:KBV356 KCF293:KCF356 KCP293:KCP356 KCZ293:KCZ356 KDJ293:KDJ356 KDT293:KDT356 KED293:KED356 KEN293:KEN356 KEX293:KEX356 KFH293:KFH356 KFR293:KFR356 KGB293:KGB356 KGL293:KGL356 KGV293:KGV356 KHF293:KHF356 KHP293:KHP356 KHZ293:KHZ356 KIJ293:KIJ356 KIT293:KIT356 KJD293:KJD356 KJN293:KJN356 KJX293:KJX356 KKH293:KKH356 KKR293:KKR356 KLB293:KLB356 KLL293:KLL356 KLV293:KLV356 KMF293:KMF356 KMP293:KMP356 KMZ293:KMZ356 KNJ293:KNJ356 KNT293:KNT356 KOD293:KOD356 KON293:KON356 KOX293:KOX356 KPH293:KPH356 KPR293:KPR356 KQB293:KQB356 KQL293:KQL356 KQV293:KQV356 KRF293:KRF356 KRP293:KRP356 KRZ293:KRZ356 KSJ293:KSJ356 KST293:KST356 KTD293:KTD356 KTN293:KTN356 KTX293:KTX356 KUH293:KUH356 KUR293:KUR356 KVB293:KVB356 KVL293:KVL356 KVV293:KVV356 KWF293:KWF356 KWP293:KWP356 KWZ293:KWZ356 KXJ293:KXJ356 KXT293:KXT356 KYD293:KYD356 KYN293:KYN356 KYX293:KYX356 KZH293:KZH356 KZR293:KZR356 LAB293:LAB356 LAL293:LAL356 LAV293:LAV356 LBF293:LBF356 LBP293:LBP356 LBZ293:LBZ356 LCJ293:LCJ356 LCT293:LCT356 LDD293:LDD356 LDN293:LDN356 LDX293:LDX356 LEH293:LEH356 LER293:LER356 LFB293:LFB356 LFL293:LFL356 LFV293:LFV356 LGF293:LGF356 LGP293:LGP356 LGZ293:LGZ356 LHJ293:LHJ356 LHT293:LHT356 LID293:LID356 LIN293:LIN356 LIX293:LIX356 LJH293:LJH356 LJR293:LJR356 LKB293:LKB356 LKL293:LKL356 LKV293:LKV356 LLF293:LLF356 LLP293:LLP356 LLZ293:LLZ356 LMJ293:LMJ356 LMT293:LMT356 LND293:LND356 LNN293:LNN356 LNX293:LNX356 LOH293:LOH356 LOR293:LOR356 LPB293:LPB356 LPL293:LPL356 LPV293:LPV356 LQF293:LQF356 LQP293:LQP356 LQZ293:LQZ356 LRJ293:LRJ356 LRT293:LRT356 LSD293:LSD356 LSN293:LSN356 LSX293:LSX356 LTH293:LTH356 LTR293:LTR356 LUB293:LUB356 LUL293:LUL356 LUV293:LUV356 LVF293:LVF356 LVP293:LVP356 LVZ293:LVZ356 LWJ293:LWJ356 LWT293:LWT356 LXD293:LXD356 LXN293:LXN356 LXX293:LXX356 LYH293:LYH356 LYR293:LYR356 LZB293:LZB356 LZL293:LZL356 LZV293:LZV356 MAF293:MAF356 MAP293:MAP356 MAZ293:MAZ356 MBJ293:MBJ356 MBT293:MBT356 MCD293:MCD356 MCN293:MCN356 MCX293:MCX356 MDH293:MDH356 MDR293:MDR356 MEB293:MEB356 MEL293:MEL356 MEV293:MEV356 MFF293:MFF356 MFP293:MFP356 MFZ293:MFZ356 MGJ293:MGJ356 MGT293:MGT356 MHD293:MHD356 MHN293:MHN356 MHX293:MHX356 MIH293:MIH356 MIR293:MIR356 MJB293:MJB356 MJL293:MJL356 MJV293:MJV356 MKF293:MKF356 MKP293:MKP356 MKZ293:MKZ356 MLJ293:MLJ356 MLT293:MLT356 MMD293:MMD356 MMN293:MMN356 MMX293:MMX356 MNH293:MNH356 MNR293:MNR356 MOB293:MOB356 MOL293:MOL356 MOV293:MOV356 MPF293:MPF356 MPP293:MPP356 MPZ293:MPZ356 MQJ293:MQJ356 MQT293:MQT356 MRD293:MRD356 MRN293:MRN356 MRX293:MRX356 MSH293:MSH356 MSR293:MSR356 MTB293:MTB356 MTL293:MTL356 MTV293:MTV356 MUF293:MUF356 MUP293:MUP356 MUZ293:MUZ356 MVJ293:MVJ356 MVT293:MVT356 MWD293:MWD356 MWN293:MWN356 MWX293:MWX356 MXH293:MXH356 MXR293:MXR356 MYB293:MYB356 MYL293:MYL356 MYV293:MYV356 MZF293:MZF356 MZP293:MZP356 MZZ293:MZZ356 NAJ293:NAJ356 NAT293:NAT356 NBD293:NBD356 NBN293:NBN356 NBX293:NBX356 NCH293:NCH356 NCR293:NCR356 NDB293:NDB356 NDL293:NDL356 NDV293:NDV356 NEF293:NEF356 NEP293:NEP356 NEZ293:NEZ356 NFJ293:NFJ356 NFT293:NFT356 NGD293:NGD356 NGN293:NGN356 NGX293:NGX356 NHH293:NHH356 NHR293:NHR356 NIB293:NIB356 NIL293:NIL356 NIV293:NIV356 NJF293:NJF356 NJP293:NJP356 NJZ293:NJZ356 NKJ293:NKJ356 NKT293:NKT356 NLD293:NLD356 NLN293:NLN356 NLX293:NLX356 NMH293:NMH356 NMR293:NMR356 NNB293:NNB356 NNL293:NNL356 NNV293:NNV356 NOF293:NOF356 NOP293:NOP356 NOZ293:NOZ356 NPJ293:NPJ356 NPT293:NPT356 NQD293:NQD356 NQN293:NQN356 NQX293:NQX356 NRH293:NRH356 NRR293:NRR356 NSB293:NSB356 NSL293:NSL356 NSV293:NSV356 NTF293:NTF356 NTP293:NTP356 NTZ293:NTZ356 NUJ293:NUJ356 NUT293:NUT356 NVD293:NVD356 NVN293:NVN356 NVX293:NVX356 NWH293:NWH356 NWR293:NWR356 NXB293:NXB356 NXL293:NXL356 NXV293:NXV356 NYF293:NYF356 NYP293:NYP356 NYZ293:NYZ356 NZJ293:NZJ356 NZT293:NZT356 OAD293:OAD356 OAN293:OAN356 OAX293:OAX356 OBH293:OBH356 OBR293:OBR356 OCB293:OCB356 OCL293:OCL356 OCV293:OCV356 ODF293:ODF356 ODP293:ODP356 ODZ293:ODZ356 OEJ293:OEJ356 OET293:OET356 OFD293:OFD356 OFN293:OFN356 OFX293:OFX356 OGH293:OGH356 OGR293:OGR356 OHB293:OHB356 OHL293:OHL356 OHV293:OHV356 OIF293:OIF356 OIP293:OIP356 OIZ293:OIZ356 OJJ293:OJJ356 OJT293:OJT356 OKD293:OKD356 OKN293:OKN356 OKX293:OKX356 OLH293:OLH356 OLR293:OLR356 OMB293:OMB356 OML293:OML356 OMV293:OMV356 ONF293:ONF356 ONP293:ONP356 ONZ293:ONZ356 OOJ293:OOJ356 OOT293:OOT356 OPD293:OPD356 OPN293:OPN356 OPX293:OPX356 OQH293:OQH356 OQR293:OQR356 ORB293:ORB356 ORL293:ORL356 ORV293:ORV356 OSF293:OSF356 OSP293:OSP356 OSZ293:OSZ356 OTJ293:OTJ356 OTT293:OTT356 OUD293:OUD356 OUN293:OUN356 OUX293:OUX356 OVH293:OVH356 OVR293:OVR356 OWB293:OWB356 OWL293:OWL356 OWV293:OWV356 OXF293:OXF356 OXP293:OXP356 OXZ293:OXZ356 OYJ293:OYJ356 OYT293:OYT356 OZD293:OZD356 OZN293:OZN356 OZX293:OZX356 PAH293:PAH356 PAR293:PAR356 PBB293:PBB356 PBL293:PBL356 PBV293:PBV356 PCF293:PCF356 PCP293:PCP356 PCZ293:PCZ356 PDJ293:PDJ356 PDT293:PDT356 PED293:PED356 PEN293:PEN356 PEX293:PEX356 PFH293:PFH356 PFR293:PFR356 PGB293:PGB356 PGL293:PGL356 PGV293:PGV356 PHF293:PHF356 PHP293:PHP356 PHZ293:PHZ356 PIJ293:PIJ356 PIT293:PIT356 PJD293:PJD356 PJN293:PJN356 PJX293:PJX356 PKH293:PKH356 PKR293:PKR356 PLB293:PLB356 PLL293:PLL356 PLV293:PLV356 PMF293:PMF356 PMP293:PMP356 PMZ293:PMZ356 PNJ293:PNJ356 PNT293:PNT356 POD293:POD356 PON293:PON356 POX293:POX356 PPH293:PPH356 PPR293:PPR356 PQB293:PQB356 PQL293:PQL356 PQV293:PQV356 PRF293:PRF356 PRP293:PRP356 PRZ293:PRZ356 PSJ293:PSJ356 PST293:PST356 PTD293:PTD356 PTN293:PTN356 PTX293:PTX356 PUH293:PUH356 PUR293:PUR356 PVB293:PVB356 PVL293:PVL356 PVV293:PVV356 PWF293:PWF356 PWP293:PWP356 PWZ293:PWZ356 PXJ293:PXJ356 PXT293:PXT356 PYD293:PYD356 PYN293:PYN356 PYX293:PYX356 PZH293:PZH356 PZR293:PZR356 QAB293:QAB356 QAL293:QAL356 QAV293:QAV356 QBF293:QBF356 QBP293:QBP356 QBZ293:QBZ356 QCJ293:QCJ356 QCT293:QCT356 QDD293:QDD356 QDN293:QDN356 QDX293:QDX356 QEH293:QEH356 QER293:QER356 QFB293:QFB356 QFL293:QFL356 QFV293:QFV356 QGF293:QGF356 QGP293:QGP356 QGZ293:QGZ356 QHJ293:QHJ356 QHT293:QHT356 QID293:QID356 QIN293:QIN356 QIX293:QIX356 QJH293:QJH356 QJR293:QJR356 QKB293:QKB356 QKL293:QKL356 QKV293:QKV356 QLF293:QLF356 QLP293:QLP356 QLZ293:QLZ356 QMJ293:QMJ356 QMT293:QMT356 QND293:QND356 QNN293:QNN356 QNX293:QNX356 QOH293:QOH356 QOR293:QOR356 QPB293:QPB356 QPL293:QPL356 QPV293:QPV356 QQF293:QQF356 QQP293:QQP356 QQZ293:QQZ356 QRJ293:QRJ356 QRT293:QRT356 QSD293:QSD356 QSN293:QSN356 QSX293:QSX356 QTH293:QTH356 QTR293:QTR356 QUB293:QUB356 QUL293:QUL356 QUV293:QUV356 QVF293:QVF356 QVP293:QVP356 QVZ293:QVZ356 QWJ293:QWJ356 QWT293:QWT356 QXD293:QXD356 QXN293:QXN356 QXX293:QXX356 QYH293:QYH356 QYR293:QYR356 QZB293:QZB356 QZL293:QZL356 QZV293:QZV356 RAF293:RAF356 RAP293:RAP356 RAZ293:RAZ356 RBJ293:RBJ356 RBT293:RBT356 RCD293:RCD356 RCN293:RCN356 RCX293:RCX356 RDH293:RDH356 RDR293:RDR356 REB293:REB356 REL293:REL356 REV293:REV356 RFF293:RFF356 RFP293:RFP356 RFZ293:RFZ356 RGJ293:RGJ356 RGT293:RGT356 RHD293:RHD356 RHN293:RHN356 RHX293:RHX356 RIH293:RIH356 RIR293:RIR356 RJB293:RJB356 RJL293:RJL356 RJV293:RJV356 RKF293:RKF356 RKP293:RKP356 RKZ293:RKZ356 RLJ293:RLJ356 RLT293:RLT356 RMD293:RMD356 RMN293:RMN356 RMX293:RMX356 RNH293:RNH356 RNR293:RNR356 ROB293:ROB356 ROL293:ROL356 ROV293:ROV356 RPF293:RPF356 RPP293:RPP356 RPZ293:RPZ356 RQJ293:RQJ356 RQT293:RQT356 RRD293:RRD356 RRN293:RRN356 RRX293:RRX356 RSH293:RSH356 RSR293:RSR356 RTB293:RTB356 RTL293:RTL356 RTV293:RTV356 RUF293:RUF356 RUP293:RUP356 RUZ293:RUZ356 RVJ293:RVJ356 RVT293:RVT356 RWD293:RWD356 RWN293:RWN356 RWX293:RWX356 RXH293:RXH356 RXR293:RXR356 RYB293:RYB356 RYL293:RYL356 RYV293:RYV356 RZF293:RZF356 RZP293:RZP356 RZZ293:RZZ356 SAJ293:SAJ356 SAT293:SAT356 SBD293:SBD356 SBN293:SBN356 SBX293:SBX356 SCH293:SCH356 SCR293:SCR356 SDB293:SDB356 SDL293:SDL356 SDV293:SDV356 SEF293:SEF356 SEP293:SEP356 SEZ293:SEZ356 SFJ293:SFJ356 SFT293:SFT356 SGD293:SGD356 SGN293:SGN356 SGX293:SGX356 SHH293:SHH356 SHR293:SHR356 SIB293:SIB356 SIL293:SIL356 SIV293:SIV356 SJF293:SJF356 SJP293:SJP356 SJZ293:SJZ356 SKJ293:SKJ356 SKT293:SKT356 SLD293:SLD356 SLN293:SLN356 SLX293:SLX356 SMH293:SMH356 SMR293:SMR356 SNB293:SNB356 SNL293:SNL356 SNV293:SNV356 SOF293:SOF356 SOP293:SOP356 SOZ293:SOZ356 SPJ293:SPJ356 SPT293:SPT356 SQD293:SQD356 SQN293:SQN356 SQX293:SQX356 SRH293:SRH356 SRR293:SRR356 SSB293:SSB356 SSL293:SSL356 SSV293:SSV356 STF293:STF356 STP293:STP356 STZ293:STZ356 SUJ293:SUJ356 SUT293:SUT356 SVD293:SVD356 SVN293:SVN356 SVX293:SVX356 SWH293:SWH356 SWR293:SWR356 SXB293:SXB356 SXL293:SXL356 SXV293:SXV356 SYF293:SYF356 SYP293:SYP356 SYZ293:SYZ356 SZJ293:SZJ356 SZT293:SZT356 TAD293:TAD356 TAN293:TAN356 TAX293:TAX356 TBH293:TBH356 TBR293:TBR356 TCB293:TCB356 TCL293:TCL356 TCV293:TCV356 TDF293:TDF356 TDP293:TDP356 TDZ293:TDZ356 TEJ293:TEJ356 TET293:TET356 TFD293:TFD356 TFN293:TFN356 TFX293:TFX356 TGH293:TGH356 TGR293:TGR356 THB293:THB356 THL293:THL356 THV293:THV356 TIF293:TIF356 TIP293:TIP356 TIZ293:TIZ356 TJJ293:TJJ356 TJT293:TJT356 TKD293:TKD356 TKN293:TKN356 TKX293:TKX356 TLH293:TLH356 TLR293:TLR356 TMB293:TMB356 TML293:TML356 TMV293:TMV356 TNF293:TNF356 TNP293:TNP356 TNZ293:TNZ356 TOJ293:TOJ356 TOT293:TOT356 TPD293:TPD356 TPN293:TPN356 TPX293:TPX356 TQH293:TQH356 TQR293:TQR356 TRB293:TRB356 TRL293:TRL356 TRV293:TRV356 TSF293:TSF356 TSP293:TSP356 TSZ293:TSZ356 TTJ293:TTJ356 TTT293:TTT356 TUD293:TUD356 TUN293:TUN356 TUX293:TUX356 TVH293:TVH356 TVR293:TVR356 TWB293:TWB356 TWL293:TWL356 TWV293:TWV356 TXF293:TXF356 TXP293:TXP356 TXZ293:TXZ356 TYJ293:TYJ356 TYT293:TYT356 TZD293:TZD356 TZN293:TZN356 TZX293:TZX356 UAH293:UAH356 UAR293:UAR356 UBB293:UBB356 UBL293:UBL356 UBV293:UBV356 UCF293:UCF356 UCP293:UCP356 UCZ293:UCZ356 UDJ293:UDJ356 UDT293:UDT356 UED293:UED356 UEN293:UEN356 UEX293:UEX356 UFH293:UFH356 UFR293:UFR356 UGB293:UGB356 UGL293:UGL356 UGV293:UGV356 UHF293:UHF356 UHP293:UHP356 UHZ293:UHZ356 UIJ293:UIJ356 UIT293:UIT356 UJD293:UJD356 UJN293:UJN356 UJX293:UJX356 UKH293:UKH356 UKR293:UKR356 ULB293:ULB356 ULL293:ULL356 ULV293:ULV356 UMF293:UMF356 UMP293:UMP356 UMZ293:UMZ356 UNJ293:UNJ356 UNT293:UNT356 UOD293:UOD356 UON293:UON356 UOX293:UOX356 UPH293:UPH356 UPR293:UPR356 UQB293:UQB356 UQL293:UQL356 UQV293:UQV356 URF293:URF356 URP293:URP356 URZ293:URZ356 USJ293:USJ356 UST293:UST356 UTD293:UTD356 UTN293:UTN356 UTX293:UTX356 UUH293:UUH356 UUR293:UUR356 UVB293:UVB356 UVL293:UVL356 UVV293:UVV356 UWF293:UWF356 UWP293:UWP356 UWZ293:UWZ356 UXJ293:UXJ356 UXT293:UXT356 UYD293:UYD356 UYN293:UYN356 UYX293:UYX356 UZH293:UZH356 UZR293:UZR356 VAB293:VAB356 VAL293:VAL356 VAV293:VAV356 VBF293:VBF356 VBP293:VBP356 VBZ293:VBZ356 VCJ293:VCJ356 VCT293:VCT356 VDD293:VDD356 VDN293:VDN356 VDX293:VDX356 VEH293:VEH356 VER293:VER356 VFB293:VFB356 VFL293:VFL356 VFV293:VFV356 VGF293:VGF356 VGP293:VGP356 VGZ293:VGZ356 VHJ293:VHJ356 VHT293:VHT356 VID293:VID356 VIN293:VIN356 VIX293:VIX356 VJH293:VJH356 VJR293:VJR356 VKB293:VKB356 VKL293:VKL356 VKV293:VKV356 VLF293:VLF356 VLP293:VLP356 VLZ293:VLZ356 VMJ293:VMJ356 VMT293:VMT356 VND293:VND356 VNN293:VNN356 VNX293:VNX356 VOH293:VOH356 VOR293:VOR356 VPB293:VPB356 VPL293:VPL356 VPV293:VPV356 VQF293:VQF356 VQP293:VQP356 VQZ293:VQZ356 VRJ293:VRJ356 VRT293:VRT356 VSD293:VSD356 VSN293:VSN356 VSX293:VSX356 VTH293:VTH356 VTR293:VTR356 VUB293:VUB356 VUL293:VUL356 VUV293:VUV356 VVF293:VVF356 VVP293:VVP356 VVZ293:VVZ356 VWJ293:VWJ356 VWT293:VWT356 VXD293:VXD356 VXN293:VXN356 VXX293:VXX356 VYH293:VYH356 VYR293:VYR356 VZB293:VZB356 VZL293:VZL356 VZV293:VZV356 WAF293:WAF356 WAP293:WAP356 WAZ293:WAZ356 WBJ293:WBJ356 WBT293:WBT356 WCD293:WCD356 WCN293:WCN356 WCX293:WCX356 WDH293:WDH356 WDR293:WDR356 WEB293:WEB356 WEL293:WEL356 WEV293:WEV356 WFF293:WFF356 WFP293:WFP356 WFZ293:WFZ356 WGJ293:WGJ356 WGT293:WGT356 WHD293:WHD356 WHN293:WHN356 WHX293:WHX356 WIH293:WIH356 WIR293:WIR356 WJB293:WJB356 WJL293:WJL356 WJV293:WJV356 WKF293:WKF356 WKP293:WKP356 WKZ293:WKZ356 WLJ293:WLJ356 WLT293:WLT356 WMD293:WMD356 WMN293:WMN356 WMX293:WMX356 WNH293:WNH356 WNR293:WNR356 WOB293:WOB356 WOL293:WOL356 WOV293:WOV356 WPF293:WPF356 WPP293:WPP356 WPZ293:WPZ356 WQJ293:WQJ356 WQT293:WQT356 WRD293:WRD356 WRN293:WRN356 WRX293:WRX356 WSH293:WSH356 WSR293:WSR356 WTB293:WTB356 WTL293:WTL356 WTV293:WTV356 WUF293:WUF356 WUP293:WUP356 WUZ293:WUZ356 WVJ293:WVJ356 WVT293:WVT356 WWD293:WWD356 WWN293:WWN356 WWX293:WWX356 WXH293:WXH356 WXR293:WXR356 WYB293:WYB356 WYL293:WYL356 WYV293:WYV356 WZF293:WZF356 WZP293:WZP356 WZZ293:WZZ356 XAJ293:XAJ356 XAT293:XAT356 XBD293:XBD356 XBN293:XBN356 XBX293:XBX356 XCH293:XCH356 XCR293:XCR356 XDB293:XDB356 XDL293:XDL356 XDV293:XDV356 XEF293:XEF356 XEP293:XEP356 XEZ293:XEZ356 AD305:AD388 J407:J465 J467:J482 J484:J844 J861:J900">
    <cfRule type="containsText" dxfId="357" priority="66" operator="containsText" text="NÃO APROVADO">
      <formula>NOT(ISERROR(SEARCH("NÃO APROVADO",I34)))</formula>
    </cfRule>
    <cfRule type="containsText" dxfId="356" priority="65" operator="containsText" text="APROVADO COM RESSALVAS">
      <formula>NOT(ISERROR(SEARCH("APROVADO COM RESSALVAS",I34)))</formula>
    </cfRule>
  </conditionalFormatting>
  <conditionalFormatting sqref="I147">
    <cfRule type="containsText" dxfId="355" priority="56" operator="containsText" text="NÃO APROVADO">
      <formula>NOT(ISERROR(SEARCH("NÃO APROVADO",I147)))</formula>
    </cfRule>
    <cfRule type="containsText" dxfId="354" priority="55" operator="containsText" text="APROVADO COM RESSALVAS">
      <formula>NOT(ISERROR(SEARCH("APROVADO COM RESSALVAS",I147)))</formula>
    </cfRule>
  </conditionalFormatting>
  <conditionalFormatting sqref="I478">
    <cfRule type="cellIs" dxfId="353" priority="143" operator="equal">
      <formula>"N"</formula>
    </cfRule>
    <cfRule type="cellIs" dxfId="352" priority="142" operator="equal">
      <formula>"NE"</formula>
    </cfRule>
  </conditionalFormatting>
  <conditionalFormatting sqref="I796:I806">
    <cfRule type="cellIs" dxfId="351" priority="117" operator="equal">
      <formula>"N"</formula>
    </cfRule>
    <cfRule type="cellIs" dxfId="350" priority="116" operator="equal">
      <formula>"NE"</formula>
    </cfRule>
  </conditionalFormatting>
  <conditionalFormatting sqref="I476:J477 I479:J482 I484:J496">
    <cfRule type="cellIs" dxfId="349" priority="179" operator="equal">
      <formula>"N"</formula>
    </cfRule>
    <cfRule type="cellIs" dxfId="348" priority="178" operator="equal">
      <formula>"NE"</formula>
    </cfRule>
  </conditionalFormatting>
  <conditionalFormatting sqref="I655:J655">
    <cfRule type="cellIs" dxfId="347" priority="76" operator="equal">
      <formula>"N"</formula>
    </cfRule>
    <cfRule type="cellIs" dxfId="346" priority="75" operator="equal">
      <formula>"NE"</formula>
    </cfRule>
  </conditionalFormatting>
  <conditionalFormatting sqref="J3">
    <cfRule type="cellIs" dxfId="345" priority="8" operator="equal">
      <formula>"N"</formula>
    </cfRule>
    <cfRule type="cellIs" dxfId="344" priority="7" operator="equal">
      <formula>"NE"</formula>
    </cfRule>
  </conditionalFormatting>
  <conditionalFormatting sqref="J3:J138 J140 J846:J858 J902:J941 J943:J944 J946:J953">
    <cfRule type="containsText" dxfId="343" priority="71" operator="containsText" text="APROVADO COM RESSALVAS">
      <formula>NOT(ISERROR(SEARCH("APROVADO COM RESSALVAS",J3)))</formula>
    </cfRule>
    <cfRule type="containsText" dxfId="342" priority="72" operator="containsText" text="NÃO APROVADO">
      <formula>NOT(ISERROR(SEARCH("NÃO APROVADO",J3)))</formula>
    </cfRule>
  </conditionalFormatting>
  <conditionalFormatting sqref="J33:J40">
    <cfRule type="cellIs" dxfId="341" priority="14" operator="equal">
      <formula>"N"</formula>
    </cfRule>
    <cfRule type="cellIs" dxfId="340" priority="13" operator="equal">
      <formula>"NE"</formula>
    </cfRule>
  </conditionalFormatting>
  <conditionalFormatting sqref="J143:J147">
    <cfRule type="cellIs" dxfId="339" priority="16" operator="equal">
      <formula>"N"</formula>
    </cfRule>
    <cfRule type="cellIs" dxfId="338" priority="15" operator="equal">
      <formula>"NE"</formula>
    </cfRule>
  </conditionalFormatting>
  <conditionalFormatting sqref="J242:J251">
    <cfRule type="containsText" dxfId="337" priority="37" operator="containsText" text="APROVADO COM RESSALVAS">
      <formula>NOT(ISERROR(SEARCH("APROVADO COM RESSALVAS",J242)))</formula>
    </cfRule>
    <cfRule type="containsText" dxfId="336" priority="38" operator="containsText" text="NÃO APROVADO">
      <formula>NOT(ISERROR(SEARCH("NÃO APROVADO",J242)))</formula>
    </cfRule>
  </conditionalFormatting>
  <conditionalFormatting sqref="J357">
    <cfRule type="cellIs" dxfId="335" priority="12" operator="equal">
      <formula>"N"</formula>
    </cfRule>
    <cfRule type="cellIs" dxfId="334" priority="11" operator="equal">
      <formula>"NE"</formula>
    </cfRule>
  </conditionalFormatting>
  <conditionalFormatting sqref="J831:J832">
    <cfRule type="cellIs" dxfId="333" priority="10" operator="equal">
      <formula>"N"</formula>
    </cfRule>
    <cfRule type="cellIs" dxfId="332" priority="9" operator="equal">
      <formula>"NE"</formula>
    </cfRule>
  </conditionalFormatting>
  <conditionalFormatting sqref="J846:J858">
    <cfRule type="cellIs" dxfId="331" priority="73" operator="equal">
      <formula>"NE"</formula>
    </cfRule>
    <cfRule type="cellIs" dxfId="330" priority="74" operator="equal">
      <formula>"N"</formula>
    </cfRule>
  </conditionalFormatting>
  <conditionalFormatting sqref="P953 W953 AD953 AK953">
    <cfRule type="cellIs" dxfId="329" priority="3" operator="equal">
      <formula>"NE"</formula>
    </cfRule>
    <cfRule type="cellIs" dxfId="328" priority="4" operator="equal">
      <formula>"N"</formula>
    </cfRule>
    <cfRule type="containsText" dxfId="327" priority="5" operator="containsText" text="APROVADO COM RESSALVAS">
      <formula>NOT(ISERROR(SEARCH("APROVADO COM RESSALVAS",P953)))</formula>
    </cfRule>
    <cfRule type="containsText" dxfId="326" priority="6" operator="containsText" text="NÃO APROVADO">
      <formula>NOT(ISERROR(SEARCH("NÃO APROVADO",P953)))</formula>
    </cfRule>
  </conditionalFormatting>
  <conditionalFormatting sqref="Q825:R825">
    <cfRule type="cellIs" dxfId="325" priority="18" operator="equal">
      <formula>"N"</formula>
    </cfRule>
    <cfRule type="cellIs" dxfId="324" priority="17" operator="equal">
      <formula>"NE"</formula>
    </cfRule>
  </conditionalFormatting>
  <conditionalFormatting sqref="R825">
    <cfRule type="containsText" dxfId="323" priority="20" operator="containsText" text="NÃO APROVADO">
      <formula>NOT(ISERROR(SEARCH("NÃO APROVADO",R825)))</formula>
    </cfRule>
    <cfRule type="containsText" dxfId="322" priority="19" operator="containsText" text="APROVADO COM RESSALVAS">
      <formula>NOT(ISERROR(SEARCH("APROVADO COM RESSALVAS",R825)))</formula>
    </cfRule>
  </conditionalFormatting>
  <conditionalFormatting sqref="AC823:AD825">
    <cfRule type="cellIs" dxfId="321" priority="21" operator="equal">
      <formula>"NE"</formula>
    </cfRule>
    <cfRule type="cellIs" dxfId="320" priority="22" operator="equal">
      <formula>"N"</formula>
    </cfRule>
  </conditionalFormatting>
  <conditionalFormatting sqref="AD823:AD825">
    <cfRule type="containsText" dxfId="319" priority="23" operator="containsText" text="APROVADO COM RESSALVAS">
      <formula>NOT(ISERROR(SEARCH("APROVADO COM RESSALVAS",AD823)))</formula>
    </cfRule>
    <cfRule type="containsText" dxfId="318" priority="24" operator="containsText" text="NÃO APROVADO">
      <formula>NOT(ISERROR(SEARCH("NÃO APROVADO",AD823)))</formula>
    </cfRule>
  </conditionalFormatting>
  <hyperlinks>
    <hyperlink ref="M899" r:id="rId1" display="pw:\\pw.planservi.com.br:PROJETOS\Documents\C0849 - DER\40_Emissao\03_GRD\0-GRDs_Enviadas DER\MR.DER-0011_22\" xr:uid="{00000000-0004-0000-0A00-000000000000}"/>
    <hyperlink ref="S899" r:id="rId2" display="pw:\\pw.planservi.com.br:PROJETOS\Documents\C0849 - DER\40_Emissao\03_GRD\0-GRDs_Enviadas DER\MR.DER-0031_22\" xr:uid="{00000000-0004-0000-0A00-000001000000}"/>
    <hyperlink ref="M900" r:id="rId3" display="pw:\\pw.planservi.com.br:PROJETOS\Documents\C0849 - DER\40_Emissao\03_GRD\0-GRDs_Enviadas DER\MR.DER-0039_22\" xr:uid="{00000000-0004-0000-0A00-000002000000}"/>
    <hyperlink ref="M903" r:id="rId4" display="pw:\\pw.planservi.com.br:PROJETOS\Documents\C0849 - DER\40_Emissao\03_GRD\0-GRDs_Enviadas DER\3ºMEDIÇÃO\MR.DER-0090_22\" xr:uid="{00000000-0004-0000-0A00-000007000000}"/>
    <hyperlink ref="M841" r:id="rId5" display="pw:\\pw.planservi.com.br:PROJETOS\Documents\C0849 - DER\40_Emissao\03_GRD\0-GRDs_Enviadas DER\3ºMEDIÇÃO\MR.DER-0091_22\" xr:uid="{00000000-0004-0000-0A00-000008000000}"/>
    <hyperlink ref="P35:P37" r:id="rId6" display="pw:\\pw.planservi.com.br:PROJETOS\Documents\C0849 - DER\30_Producao\11-F4 – SP 129 - km 0,00-29,85\05_Geot\05.00_R031\2022.10.19_R-031_11_GEOTECNIA.doc" xr:uid="{00000000-0004-0000-0A00-00000A000000}"/>
    <hyperlink ref="P903" r:id="rId7" display="pw:\\pw.planservi.com.br:PROJETOS\Documents\C0849 - DER\30_Producao\11-F4 – SP 129 - km 0,00-29,85\06_Pavi\06.00_R031\2022 10 25-R-031_Relatório Avaliação Estrutural.doc" xr:uid="{00000000-0004-0000-0A00-00000B000000}"/>
    <hyperlink ref="M913" r:id="rId8" display="pw:\\pw.planservi.com.br:PROJETOS\Documents\C0849 - DER\40_Emissao\03_GRD\0-GRDs_Enviadas DER\4ºMEDIÇÃO\MR.DER-0132_22\" xr:uid="{00000000-0004-0000-0A00-00000C000000}"/>
    <hyperlink ref="M914" r:id="rId9" display="pw:\\pw.planservi.com.br:PROJETOS\Documents\C0849 - DER\40_Emissao\03_GRD\0-GRDs_Enviadas DER\4ºMEDIÇÃO\MR.DER-0132_22\" xr:uid="{00000000-0004-0000-0A00-00000D000000}"/>
    <hyperlink ref="M786" r:id="rId10" display="pw:\\pw.planservi.com.br:PROJETOS\Documents\C0849 - DER\40_Emissao\03_GRD\0-GRDs_Enviadas DER\4ºMEDIÇÃO\MR.DER-0132_22\" xr:uid="{00000000-0004-0000-0A00-00000E000000}"/>
    <hyperlink ref="M787" r:id="rId11" display="pw:\\pw.planservi.com.br:PROJETOS\Documents\C0849 - DER\40_Emissao\03_GRD\0-GRDs_Enviadas DER\4ºMEDIÇÃO\MR.DER-0132_22\" xr:uid="{00000000-0004-0000-0A00-00000F000000}"/>
    <hyperlink ref="M873" r:id="rId12" display="pw:\\pw.planservi.com.br:PROJETOS\Documents\C0849 - DER\40_Emissao\03_GRD\0-GRDs_Enviadas DER\4ºMEDIÇÃO\MR.DER-0132_22\" xr:uid="{00000000-0004-0000-0A00-000010000000}"/>
    <hyperlink ref="M183" r:id="rId13" display="pw:\\pw.planservi.com.br:PROJETOS\Documents\C0849 - DER\40_Emissao\03_GRD\0-GRDs_Enviadas DER\4ºMEDIÇÃO\MR.DER-0141_22\" xr:uid="{00000000-0004-0000-0A00-000011000000}"/>
    <hyperlink ref="M184" r:id="rId14" display="pw:\\pw.planservi.com.br:PROJETOS\Documents\C0849 - DER\40_Emissao\03_GRD\0-GRDs_Enviadas DER\4ºMEDIÇÃO\MR.DER-0141_22\" xr:uid="{00000000-0004-0000-0A00-000012000000}"/>
    <hyperlink ref="M185" r:id="rId15" display="pw:\\pw.planservi.com.br:PROJETOS\Documents\C0849 - DER\40_Emissao\03_GRD\0-GRDs_Enviadas DER\4ºMEDIÇÃO\MR.DER-0141_22\" xr:uid="{00000000-0004-0000-0A00-000013000000}"/>
    <hyperlink ref="M186" r:id="rId16" display="pw:\\pw.planservi.com.br:PROJETOS\Documents\C0849 - DER\40_Emissao\03_GRD\0-GRDs_Enviadas DER\4ºMEDIÇÃO\MR.DER-0141_22\" xr:uid="{00000000-0004-0000-0A00-000014000000}"/>
    <hyperlink ref="M187" r:id="rId17" display="pw:\\pw.planservi.com.br:PROJETOS\Documents\C0849 - DER\40_Emissao\03_GRD\0-GRDs_Enviadas DER\4ºMEDIÇÃO\MR.DER-0141_22\" xr:uid="{00000000-0004-0000-0A00-000015000000}"/>
    <hyperlink ref="M188" r:id="rId18" display="pw:\\pw.planservi.com.br:PROJETOS\Documents\C0849 - DER\40_Emissao\03_GRD\0-GRDs_Enviadas DER\4ºMEDIÇÃO\MR.DER-0141_22\" xr:uid="{00000000-0004-0000-0A00-000016000000}"/>
    <hyperlink ref="M189" r:id="rId19" display="pw:\\pw.planservi.com.br:PROJETOS\Documents\C0849 - DER\40_Emissao\03_GRD\0-GRDs_Enviadas DER\4ºMEDIÇÃO\MR.DER-0141_22\" xr:uid="{00000000-0004-0000-0A00-000017000000}"/>
    <hyperlink ref="M190" r:id="rId20" display="pw:\\pw.planservi.com.br:PROJETOS\Documents\C0849 - DER\40_Emissao\03_GRD\0-GRDs_Enviadas DER\4ºMEDIÇÃO\MR.DER-0141_22\" xr:uid="{00000000-0004-0000-0A00-000018000000}"/>
    <hyperlink ref="M191" r:id="rId21" display="pw:\\pw.planservi.com.br:PROJETOS\Documents\C0849 - DER\40_Emissao\03_GRD\0-GRDs_Enviadas DER\4ºMEDIÇÃO\MR.DER-0141_22\" xr:uid="{00000000-0004-0000-0A00-000019000000}"/>
    <hyperlink ref="M192" r:id="rId22" display="pw:\\pw.planservi.com.br:PROJETOS\Documents\C0849 - DER\40_Emissao\03_GRD\0-GRDs_Enviadas DER\4ºMEDIÇÃO\MR.DER-0141_22\" xr:uid="{00000000-0004-0000-0A00-00001A000000}"/>
    <hyperlink ref="M193" r:id="rId23" display="pw:\\pw.planservi.com.br:PROJETOS\Documents\C0849 - DER\40_Emissao\03_GRD\0-GRDs_Enviadas DER\4ºMEDIÇÃO\MR.DER-0141_22\" xr:uid="{00000000-0004-0000-0A00-00001B000000}"/>
    <hyperlink ref="M194" r:id="rId24" display="pw:\\pw.planservi.com.br:PROJETOS\Documents\C0849 - DER\40_Emissao\03_GRD\0-GRDs_Enviadas DER\4ºMEDIÇÃO\MR.DER-0141_22\" xr:uid="{00000000-0004-0000-0A00-00001C000000}"/>
    <hyperlink ref="M195" r:id="rId25" display="pw:\\pw.planservi.com.br:PROJETOS\Documents\C0849 - DER\40_Emissao\03_GRD\0-GRDs_Enviadas DER\4ºMEDIÇÃO\MR.DER-0141_22\" xr:uid="{00000000-0004-0000-0A00-00001D000000}"/>
    <hyperlink ref="M196" r:id="rId26" display="pw:\\pw.planservi.com.br:PROJETOS\Documents\C0849 - DER\40_Emissao\03_GRD\0-GRDs_Enviadas DER\4ºMEDIÇÃO\MR.DER-0141_22\" xr:uid="{00000000-0004-0000-0A00-00001E000000}"/>
    <hyperlink ref="M197" r:id="rId27" display="pw:\\pw.planservi.com.br:PROJETOS\Documents\C0849 - DER\40_Emissao\03_GRD\0-GRDs_Enviadas DER\4ºMEDIÇÃO\MR.DER-0141_22\" xr:uid="{00000000-0004-0000-0A00-00001F000000}"/>
    <hyperlink ref="M198" r:id="rId28" display="pw:\\pw.planservi.com.br:PROJETOS\Documents\C0849 - DER\40_Emissao\03_GRD\0-GRDs_Enviadas DER\4ºMEDIÇÃO\MR.DER-0141_22\" xr:uid="{00000000-0004-0000-0A00-000020000000}"/>
    <hyperlink ref="M199" r:id="rId29" display="pw:\\pw.planservi.com.br:PROJETOS\Documents\C0849 - DER\40_Emissao\03_GRD\0-GRDs_Enviadas DER\4ºMEDIÇÃO\MR.DER-0141_22\" xr:uid="{00000000-0004-0000-0A00-000021000000}"/>
    <hyperlink ref="M200" r:id="rId30" display="pw:\\pw.planservi.com.br:PROJETOS\Documents\C0849 - DER\40_Emissao\03_GRD\0-GRDs_Enviadas DER\4ºMEDIÇÃO\MR.DER-0141_22\" xr:uid="{00000000-0004-0000-0A00-000022000000}"/>
    <hyperlink ref="M201" r:id="rId31" display="pw:\\pw.planservi.com.br:PROJETOS\Documents\C0849 - DER\40_Emissao\03_GRD\0-GRDs_Enviadas DER\4ºMEDIÇÃO\MR.DER-0141_22\" xr:uid="{00000000-0004-0000-0A00-000023000000}"/>
    <hyperlink ref="M202" r:id="rId32" display="pw:\\pw.planservi.com.br:PROJETOS\Documents\C0849 - DER\40_Emissao\03_GRD\0-GRDs_Enviadas DER\4ºMEDIÇÃO\MR.DER-0141_22\" xr:uid="{00000000-0004-0000-0A00-000024000000}"/>
    <hyperlink ref="M203" r:id="rId33" display="pw:\\pw.planservi.com.br:PROJETOS\Documents\C0849 - DER\40_Emissao\03_GRD\0-GRDs_Enviadas DER\4ºMEDIÇÃO\MR.DER-0141_22\" xr:uid="{00000000-0004-0000-0A00-000025000000}"/>
    <hyperlink ref="M204" r:id="rId34" display="pw:\\pw.planservi.com.br:PROJETOS\Documents\C0849 - DER\40_Emissao\03_GRD\0-GRDs_Enviadas DER\4ºMEDIÇÃO\MR.DER-0141_22\" xr:uid="{00000000-0004-0000-0A00-000026000000}"/>
    <hyperlink ref="M645" r:id="rId35" display="pw:\\pw.planservi.com.br:PROJETOS\Documents\C0849 - DER\40_Emissao\03_GRD\0-GRDs_Enviadas DER\4ºMEDIÇÃO\MR.DER-0146_22\" xr:uid="{00000000-0004-0000-0A00-000027000000}"/>
    <hyperlink ref="S903" r:id="rId36" display="pw:\\pw.planservi.com.br:PROJETOS\Documents\C0849 - DER\40_Emissao\03_GRD\0-GRDs_Enviadas DER\4ºMEDIÇÃO\MR.DER-0160_22\" xr:uid="{00000000-0004-0000-0A00-000029000000}"/>
    <hyperlink ref="S900" r:id="rId37" display="pw:\\pw.planservi.com.br:PROJETOS\Documents\C0849 - DER\40_Emissao\03_GRD\0-GRDs_Enviadas DER\5ºMEDIÇÃO\MR.DER-0176_22\" xr:uid="{00000000-0004-0000-0A00-00002A000000}"/>
    <hyperlink ref="P84:P104" r:id="rId38" display="pw:\\pw.planservi.com.br:PROJETOS\Documents\C0849 - DER\30_Producao\11-F4 – SP 129 - km 0,00-29,85\05_Geot\05.00_R031\2022 11 23-R-031_Emissão Inicial-ProgramaçãoSondagem.doc" xr:uid="{00000000-0004-0000-0A00-00002B000000}"/>
    <hyperlink ref="V903" r:id="rId39" display="pw:\\pw.planservi.com.br:PROJETOS\Documents\C0849 - DER\30_Producao\11-F4 – SP 129 - km 0,00-29,85\06_Pavi\06.00_R031\2022 11 25-R-031_RevisãoA-P09-502.doc" xr:uid="{00000000-0004-0000-0A00-00002C000000}"/>
    <hyperlink ref="V902" r:id="rId40" display="pw:\\pw.planservi.com.br:PROJETOS\Documents\C0849 - DER\30_Producao\11-F4 – SP 129 - km 0,00-29,85\06_Pavi\06.00_R031\2022 11 25-R-031_RevisãoA-P09-502.doc" xr:uid="{00000000-0004-0000-0A00-00002D000000}"/>
    <hyperlink ref="M892" r:id="rId41" display="pw:\\pw.planservi.com.br:PROJETOS\Documents\C0849 - DER\40_Emissao\03_GRD\0-GRDs_Enviadas DER\5ºMEDIÇÃO\MR.DER-0215_22\" xr:uid="{00000000-0004-0000-0A00-00002E000000}"/>
    <hyperlink ref="M893" r:id="rId42" display="pw:\\pw.planservi.com.br:PROJETOS\Documents\C0849 - DER\40_Emissao\03_GRD\0-GRDs_Enviadas DER\5ºMEDIÇÃO\MR.DER-0215_22\" xr:uid="{00000000-0004-0000-0A00-00002F000000}"/>
    <hyperlink ref="S902" r:id="rId43" display="pw:\\pw.planservi.com.br:PROJETOS\Documents\C0849 - DER\40_Emissao\03_GRD\0-GRDs_Enviadas DER\5ºMEDIÇÃO\MR.DER-0215_22\" xr:uid="{00000000-0004-0000-0A00-000030000000}"/>
    <hyperlink ref="S645" r:id="rId44" display="pw:\\pw.planservi.com.br:PROJETOS\Documents\C0849 - DER\40_Emissao\03_GRD\0-GRDs_Enviadas DER\5ºMEDIÇÃO\MR.DER-0203_22\" xr:uid="{00000000-0004-0000-0A00-000031000000}"/>
    <hyperlink ref="S646" r:id="rId45" display="pw:\\pw.planservi.com.br:PROJETOS\Documents\C0849 - DER\40_Emissao\03_GRD\0-GRDs_Enviadas DER\5ºMEDIÇÃO\MR.DER-0203_22\" xr:uid="{00000000-0004-0000-0A00-000032000000}"/>
    <hyperlink ref="S647" r:id="rId46" display="pw:\\pw.planservi.com.br:PROJETOS\Documents\C0849 - DER\40_Emissao\03_GRD\0-GRDs_Enviadas DER\5ºMEDIÇÃO\MR.DER-0203_22\" xr:uid="{00000000-0004-0000-0A00-000033000000}"/>
    <hyperlink ref="S648" r:id="rId47" display="pw:\\pw.planservi.com.br:PROJETOS\Documents\C0849 - DER\40_Emissao\03_GRD\0-GRDs_Enviadas DER\5ºMEDIÇÃO\MR.DER-0203_22\" xr:uid="{00000000-0004-0000-0A00-000034000000}"/>
    <hyperlink ref="S649" r:id="rId48" display="pw:\\pw.planservi.com.br:PROJETOS\Documents\C0849 - DER\40_Emissao\03_GRD\0-GRDs_Enviadas DER\5ºMEDIÇÃO\MR.DER-0203_22\" xr:uid="{00000000-0004-0000-0A00-000035000000}"/>
    <hyperlink ref="S650" r:id="rId49" display="pw:\\pw.planservi.com.br:PROJETOS\Documents\C0849 - DER\40_Emissao\03_GRD\0-GRDs_Enviadas DER\5ºMEDIÇÃO\MR.DER-0203_22\" xr:uid="{00000000-0004-0000-0A00-000036000000}"/>
    <hyperlink ref="S651" r:id="rId50" display="pw:\\pw.planservi.com.br:PROJETOS\Documents\C0849 - DER\40_Emissao\03_GRD\0-GRDs_Enviadas DER\5ºMEDIÇÃO\MR.DER-0203_22\" xr:uid="{00000000-0004-0000-0A00-000037000000}"/>
    <hyperlink ref="S652" r:id="rId51" display="pw:\\pw.planservi.com.br:PROJETOS\Documents\C0849 - DER\40_Emissao\03_GRD\0-GRDs_Enviadas DER\5ºMEDIÇÃO\MR.DER-0203_22\" xr:uid="{00000000-0004-0000-0A00-000038000000}"/>
    <hyperlink ref="S653" r:id="rId52" display="pw:\\pw.planservi.com.br:PROJETOS\Documents\C0849 - DER\40_Emissao\03_GRD\0-GRDs_Enviadas DER\5ºMEDIÇÃO\MR.DER-0203_22\" xr:uid="{00000000-0004-0000-0A00-000039000000}"/>
    <hyperlink ref="S654" r:id="rId53" display="pw:\\pw.planservi.com.br:PROJETOS\Documents\C0849 - DER\40_Emissao\03_GRD\0-GRDs_Enviadas DER\5ºMEDIÇÃO\MR.DER-0203_22\" xr:uid="{00000000-0004-0000-0A00-00003A000000}"/>
    <hyperlink ref="S841" r:id="rId54" display="pw:\\pw.planservi.com.br:PROJETOS\Documents\C0849 - DER\40_Emissao\03_GRD\0-GRDs_Enviadas DER\5ºMEDIÇÃO\MR.DER-0202_22\" xr:uid="{00000000-0004-0000-0A00-00003B000000}"/>
    <hyperlink ref="Y900" r:id="rId55" display="pw:\\pw.planservi.com.br:PROJETOS\Documents\C0849 - DER\40_Emissao\03_GRD\0-GRDs_Enviadas DER\5ºMEDIÇÃO\MR.DER-0193_22\" xr:uid="{00000000-0004-0000-0A00-00003C000000}"/>
    <hyperlink ref="M602" r:id="rId56" display="pw:\\pw.planservi.com.br:PROJETOS\Documents\C0849 - DER\40_Emissao\03_GRD\0-GRDs_Enviadas DER\5ºMEDIÇÃO\MR.DER-0188_22\" xr:uid="{00000000-0004-0000-0A00-00003D000000}"/>
    <hyperlink ref="M603" r:id="rId57" display="pw:\\pw.planservi.com.br:PROJETOS\Documents\C0849 - DER\40_Emissao\03_GRD\0-GRDs_Enviadas DER\5ºMEDIÇÃO\MR.DER-0188_22\" xr:uid="{00000000-0004-0000-0A00-00003E000000}"/>
    <hyperlink ref="M604" r:id="rId58" display="pw:\\pw.planservi.com.br:PROJETOS\Documents\C0849 - DER\40_Emissao\03_GRD\0-GRDs_Enviadas DER\5ºMEDIÇÃO\MR.DER-0188_22\" xr:uid="{00000000-0004-0000-0A00-00003F000000}"/>
    <hyperlink ref="M605" r:id="rId59" display="pw:\\pw.planservi.com.br:PROJETOS\Documents\C0849 - DER\40_Emissao\03_GRD\0-GRDs_Enviadas DER\5ºMEDIÇÃO\MR.DER-0188_22\" xr:uid="{00000000-0004-0000-0A00-000040000000}"/>
    <hyperlink ref="M606" r:id="rId60" display="pw:\\pw.planservi.com.br:PROJETOS\Documents\C0849 - DER\40_Emissao\03_GRD\0-GRDs_Enviadas DER\5ºMEDIÇÃO\MR.DER-0188_22\" xr:uid="{00000000-0004-0000-0A00-000041000000}"/>
    <hyperlink ref="M607" r:id="rId61" display="pw:\\pw.planservi.com.br:PROJETOS\Documents\C0849 - DER\40_Emissao\03_GRD\0-GRDs_Enviadas DER\5ºMEDIÇÃO\MR.DER-0188_22\" xr:uid="{00000000-0004-0000-0A00-000042000000}"/>
    <hyperlink ref="M608" r:id="rId62" display="pw:\\pw.planservi.com.br:PROJETOS\Documents\C0849 - DER\40_Emissao\03_GRD\0-GRDs_Enviadas DER\5ºMEDIÇÃO\MR.DER-0188_22\" xr:uid="{00000000-0004-0000-0A00-000043000000}"/>
    <hyperlink ref="M609" r:id="rId63" display="pw:\\pw.planservi.com.br:PROJETOS\Documents\C0849 - DER\40_Emissao\03_GRD\0-GRDs_Enviadas DER\5ºMEDIÇÃO\MR.DER-0188_22\" xr:uid="{00000000-0004-0000-0A00-000044000000}"/>
    <hyperlink ref="M610" r:id="rId64" display="pw:\\pw.planservi.com.br:PROJETOS\Documents\C0849 - DER\40_Emissao\03_GRD\0-GRDs_Enviadas DER\5ºMEDIÇÃO\MR.DER-0188_22\" xr:uid="{00000000-0004-0000-0A00-000045000000}"/>
    <hyperlink ref="M623" r:id="rId65" display="pw:\\pw.planservi.com.br:PROJETOS\Documents\C0849 - DER\40_Emissao\03_GRD\0-GRDs_Enviadas DER\5ºMEDIÇÃO\MR.DER-0188_22\" xr:uid="{00000000-0004-0000-0A00-000046000000}"/>
    <hyperlink ref="M624" r:id="rId66" display="pw:\\pw.planservi.com.br:PROJETOS\Documents\C0849 - DER\40_Emissao\03_GRD\0-GRDs_Enviadas DER\5ºMEDIÇÃO\MR.DER-0188_22\" xr:uid="{00000000-0004-0000-0A00-000047000000}"/>
    <hyperlink ref="M625" r:id="rId67" display="pw:\\pw.planservi.com.br:PROJETOS\Documents\C0849 - DER\40_Emissao\03_GRD\0-GRDs_Enviadas DER\5ºMEDIÇÃO\MR.DER-0188_22\" xr:uid="{00000000-0004-0000-0A00-000048000000}"/>
    <hyperlink ref="M626" r:id="rId68" display="pw:\\pw.planservi.com.br:PROJETOS\Documents\C0849 - DER\40_Emissao\03_GRD\0-GRDs_Enviadas DER\5ºMEDIÇÃO\MR.DER-0188_22\" xr:uid="{00000000-0004-0000-0A00-000049000000}"/>
    <hyperlink ref="M627" r:id="rId69" display="pw:\\pw.planservi.com.br:PROJETOS\Documents\C0849 - DER\40_Emissao\03_GRD\0-GRDs_Enviadas DER\5ºMEDIÇÃO\MR.DER-0188_22\" xr:uid="{00000000-0004-0000-0A00-00004A000000}"/>
    <hyperlink ref="M628" r:id="rId70" display="pw:\\pw.planservi.com.br:PROJETOS\Documents\C0849 - DER\40_Emissao\03_GRD\0-GRDs_Enviadas DER\5ºMEDIÇÃO\MR.DER-0188_22\" xr:uid="{00000000-0004-0000-0A00-00004B000000}"/>
    <hyperlink ref="M629" r:id="rId71" display="pw:\\pw.planservi.com.br:PROJETOS\Documents\C0849 - DER\40_Emissao\03_GRD\0-GRDs_Enviadas DER\5ºMEDIÇÃO\MR.DER-0188_22\" xr:uid="{00000000-0004-0000-0A00-00004C000000}"/>
    <hyperlink ref="M630" r:id="rId72" display="pw:\\pw.planservi.com.br:PROJETOS\Documents\C0849 - DER\40_Emissao\03_GRD\0-GRDs_Enviadas DER\5ºMEDIÇÃO\MR.DER-0188_22\" xr:uid="{00000000-0004-0000-0A00-00004D000000}"/>
    <hyperlink ref="M631" r:id="rId73" display="pw:\\pw.planservi.com.br:PROJETOS\Documents\C0849 - DER\40_Emissao\03_GRD\0-GRDs_Enviadas DER\5ºMEDIÇÃO\MR.DER-0188_22\" xr:uid="{00000000-0004-0000-0A00-00004E000000}"/>
    <hyperlink ref="M845" r:id="rId74" display="pw:\\pw.planservi.com.br:PROJETOS\Documents\C0849 - DER\40_Emissao\03_GRD\0-GRDs_Enviadas DER\5ºMEDIÇÃO\MR.DER-0188_22\" xr:uid="{00000000-0004-0000-0A00-00004F000000}"/>
    <hyperlink ref="M848" r:id="rId75" display="pw:\\pw.planservi.com.br:PROJETOS\Documents\C0849 - DER\40_Emissao\03_GRD\0-GRDs_Enviadas DER\5ºMEDIÇÃO\MR.DER-0188_22\" xr:uid="{00000000-0004-0000-0A00-000050000000}"/>
    <hyperlink ref="M442" r:id="rId76" display="pw:\\pw.planservi.com.br:PROJETOS\Documents\C0849 - DER\40_Emissao\03_GRD\0-GRDs_Enviadas DER\5ºMEDIÇÃO\MR.DER-0216_22\" xr:uid="{00000000-0004-0000-0A00-000052000000}"/>
    <hyperlink ref="M443" r:id="rId77" display="pw:\\pw.planservi.com.br:PROJETOS\Documents\C0849 - DER\40_Emissao\03_GRD\0-GRDs_Enviadas DER\5ºMEDIÇÃO\MR.DER-0217_22\" xr:uid="{00000000-0004-0000-0A00-000053000000}"/>
    <hyperlink ref="M444" r:id="rId78" display="pw:\\pw.planservi.com.br:PROJETOS\Documents\C0849 - DER\40_Emissao\03_GRD\0-GRDs_Enviadas DER\5ºMEDIÇÃO\MR.DER-0217_22\" xr:uid="{00000000-0004-0000-0A00-000054000000}"/>
    <hyperlink ref="M445" r:id="rId79" display="pw:\\pw.planservi.com.br:PROJETOS\Documents\C0849 - DER\40_Emissao\03_GRD\0-GRDs_Enviadas DER\5ºMEDIÇÃO\MR.DER-0217_22\" xr:uid="{00000000-0004-0000-0A00-000055000000}"/>
    <hyperlink ref="M446" r:id="rId80" display="pw:\\pw.planservi.com.br:PROJETOS\Documents\C0849 - DER\40_Emissao\03_GRD\0-GRDs_Enviadas DER\5ºMEDIÇÃO\MR.DER-0217_22\" xr:uid="{00000000-0004-0000-0A00-000056000000}"/>
    <hyperlink ref="M447" r:id="rId81" display="pw:\\pw.planservi.com.br:PROJETOS\Documents\C0849 - DER\40_Emissao\03_GRD\0-GRDs_Enviadas DER\5ºMEDIÇÃO\MR.DER-0217_22\" xr:uid="{00000000-0004-0000-0A00-000057000000}"/>
    <hyperlink ref="M448" r:id="rId82" display="pw:\\pw.planservi.com.br:PROJETOS\Documents\C0849 - DER\40_Emissao\03_GRD\0-GRDs_Enviadas DER\5ºMEDIÇÃO\MR.DER-0217_22\" xr:uid="{00000000-0004-0000-0A00-000058000000}"/>
    <hyperlink ref="M828" r:id="rId83" display="pw:\\pw.planservi.com.br:PROJETOS\Documents\C0849 - DER\40_Emissao\03_GRD\0-GRDs_Enviadas DER\5ºMEDIÇÃO\MR.DER-0217_22\" xr:uid="{00000000-0004-0000-0A00-000059000000}"/>
    <hyperlink ref="S183" r:id="rId84" display="pw:\\pw.planservi.com.br:PROJETOS\Documents\C0849 - DER\40_Emissao\03_GRD\0-GRDs_Enviadas DER\5ºMEDIÇÃO\MR.DER-0231_22\" xr:uid="{00000000-0004-0000-0A00-00005A000000}"/>
    <hyperlink ref="S184" r:id="rId85" display="pw:\\pw.planservi.com.br:PROJETOS\Documents\C0849 - DER\40_Emissao\03_GRD\0-GRDs_Enviadas DER\5ºMEDIÇÃO\MR.DER-0231_22\" xr:uid="{00000000-0004-0000-0A00-00005B000000}"/>
    <hyperlink ref="S185" r:id="rId86" display="pw:\\pw.planservi.com.br:PROJETOS\Documents\C0849 - DER\40_Emissao\03_GRD\0-GRDs_Enviadas DER\5ºMEDIÇÃO\MR.DER-0231_22\" xr:uid="{00000000-0004-0000-0A00-00005C000000}"/>
    <hyperlink ref="S186" r:id="rId87" display="pw:\\pw.planservi.com.br:PROJETOS\Documents\C0849 - DER\40_Emissao\03_GRD\0-GRDs_Enviadas DER\5ºMEDIÇÃO\MR.DER-0231_22\" xr:uid="{00000000-0004-0000-0A00-00005D000000}"/>
    <hyperlink ref="S187" r:id="rId88" display="pw:\\pw.planservi.com.br:PROJETOS\Documents\C0849 - DER\40_Emissao\03_GRD\0-GRDs_Enviadas DER\5ºMEDIÇÃO\MR.DER-0231_22\" xr:uid="{00000000-0004-0000-0A00-00005E000000}"/>
    <hyperlink ref="S188" r:id="rId89" display="pw:\\pw.planservi.com.br:PROJETOS\Documents\C0849 - DER\40_Emissao\03_GRD\0-GRDs_Enviadas DER\5ºMEDIÇÃO\MR.DER-0231_22\" xr:uid="{00000000-0004-0000-0A00-00005F000000}"/>
    <hyperlink ref="S189" r:id="rId90" display="pw:\\pw.planservi.com.br:PROJETOS\Documents\C0849 - DER\40_Emissao\03_GRD\0-GRDs_Enviadas DER\5ºMEDIÇÃO\MR.DER-0231_22\" xr:uid="{00000000-0004-0000-0A00-000060000000}"/>
    <hyperlink ref="S190" r:id="rId91" display="pw:\\pw.planservi.com.br:PROJETOS\Documents\C0849 - DER\40_Emissao\03_GRD\0-GRDs_Enviadas DER\5ºMEDIÇÃO\MR.DER-0231_22\" xr:uid="{00000000-0004-0000-0A00-000061000000}"/>
    <hyperlink ref="S191" r:id="rId92" display="pw:\\pw.planservi.com.br:PROJETOS\Documents\C0849 - DER\40_Emissao\03_GRD\0-GRDs_Enviadas DER\5ºMEDIÇÃO\MR.DER-0231_22\" xr:uid="{00000000-0004-0000-0A00-000062000000}"/>
    <hyperlink ref="S192" r:id="rId93" display="pw:\\pw.planservi.com.br:PROJETOS\Documents\C0849 - DER\40_Emissao\03_GRD\0-GRDs_Enviadas DER\5ºMEDIÇÃO\MR.DER-0231_22\" xr:uid="{00000000-0004-0000-0A00-000063000000}"/>
    <hyperlink ref="S193" r:id="rId94" display="pw:\\pw.planservi.com.br:PROJETOS\Documents\C0849 - DER\40_Emissao\03_GRD\0-GRDs_Enviadas DER\5ºMEDIÇÃO\MR.DER-0231_22\" xr:uid="{00000000-0004-0000-0A00-000064000000}"/>
    <hyperlink ref="S194" r:id="rId95" display="pw:\\pw.planservi.com.br:PROJETOS\Documents\C0849 - DER\40_Emissao\03_GRD\0-GRDs_Enviadas DER\5ºMEDIÇÃO\MR.DER-0231_22\" xr:uid="{00000000-0004-0000-0A00-000065000000}"/>
    <hyperlink ref="S195" r:id="rId96" display="pw:\\pw.planservi.com.br:PROJETOS\Documents\C0849 - DER\40_Emissao\03_GRD\0-GRDs_Enviadas DER\5ºMEDIÇÃO\MR.DER-0231_22\" xr:uid="{00000000-0004-0000-0A00-000066000000}"/>
    <hyperlink ref="S196" r:id="rId97" display="pw:\\pw.planservi.com.br:PROJETOS\Documents\C0849 - DER\40_Emissao\03_GRD\0-GRDs_Enviadas DER\5ºMEDIÇÃO\MR.DER-0231_22\" xr:uid="{00000000-0004-0000-0A00-000067000000}"/>
    <hyperlink ref="S197" r:id="rId98" display="pw:\\pw.planservi.com.br:PROJETOS\Documents\C0849 - DER\40_Emissao\03_GRD\0-GRDs_Enviadas DER\5ºMEDIÇÃO\MR.DER-0231_22\" xr:uid="{00000000-0004-0000-0A00-000068000000}"/>
    <hyperlink ref="S198" r:id="rId99" display="pw:\\pw.planservi.com.br:PROJETOS\Documents\C0849 - DER\40_Emissao\03_GRD\0-GRDs_Enviadas DER\5ºMEDIÇÃO\MR.DER-0231_22\" xr:uid="{00000000-0004-0000-0A00-000069000000}"/>
    <hyperlink ref="S199" r:id="rId100" display="pw:\\pw.planservi.com.br:PROJETOS\Documents\C0849 - DER\40_Emissao\03_GRD\0-GRDs_Enviadas DER\5ºMEDIÇÃO\MR.DER-0231_22\" xr:uid="{00000000-0004-0000-0A00-00006A000000}"/>
    <hyperlink ref="S200" r:id="rId101" display="pw:\\pw.planservi.com.br:PROJETOS\Documents\C0849 - DER\40_Emissao\03_GRD\0-GRDs_Enviadas DER\5ºMEDIÇÃO\MR.DER-0231_22\" xr:uid="{00000000-0004-0000-0A00-00006B000000}"/>
    <hyperlink ref="S201" r:id="rId102" display="pw:\\pw.planservi.com.br:PROJETOS\Documents\C0849 - DER\40_Emissao\03_GRD\0-GRDs_Enviadas DER\5ºMEDIÇÃO\MR.DER-0231_22\" xr:uid="{00000000-0004-0000-0A00-00006C000000}"/>
    <hyperlink ref="S202" r:id="rId103" display="pw:\\pw.planservi.com.br:PROJETOS\Documents\C0849 - DER\40_Emissao\03_GRD\0-GRDs_Enviadas DER\5ºMEDIÇÃO\MR.DER-0231_22\" xr:uid="{00000000-0004-0000-0A00-00006D000000}"/>
    <hyperlink ref="S203" r:id="rId104" display="pw:\\pw.planservi.com.br:PROJETOS\Documents\C0849 - DER\40_Emissao\03_GRD\0-GRDs_Enviadas DER\5ºMEDIÇÃO\MR.DER-0231_22\" xr:uid="{00000000-0004-0000-0A00-00006E000000}"/>
    <hyperlink ref="S204" r:id="rId105" display="pw:\\pw.planservi.com.br:PROJETOS\Documents\C0849 - DER\40_Emissao\03_GRD\0-GRDs_Enviadas DER\5ºMEDIÇÃO\MR.DER-0231_22\" xr:uid="{00000000-0004-0000-0A00-00006F000000}"/>
    <hyperlink ref="M851" r:id="rId106" display="pw:\\pw.planservi.com.br:PROJETOS\Documents\C0849 - DER\40_Emissao\03_GRD\0-GRDs_Enviadas DER\5ºMEDIÇÃO\MR.DER-0237_22\" xr:uid="{00000000-0004-0000-0A00-000070000000}"/>
    <hyperlink ref="S913" r:id="rId107" display="pw:\\pw.planservi.com.br:PROJETOS\Documents\C0849 - DER\40_Emissao\03_GRD\0-GRDs_Enviadas DER\5ºMEDIÇÃO\MR.DER-0242_22\" xr:uid="{00000000-0004-0000-0A00-000071000000}"/>
    <hyperlink ref="S914" r:id="rId108" display="pw:\\pw.planservi.com.br:PROJETOS\Documents\C0849 - DER\40_Emissao\03_GRD\0-GRDs_Enviadas DER\5ºMEDIÇÃO\MR.DER-0242_22\" xr:uid="{00000000-0004-0000-0A00-000072000000}"/>
    <hyperlink ref="S786" r:id="rId109" display="pw:\\pw.planservi.com.br:PROJETOS\Documents\C0849 - DER\40_Emissao\03_GRD\0-GRDs_Enviadas DER\5ºMEDIÇÃO\MR.DER-0242_22\" xr:uid="{00000000-0004-0000-0A00-000073000000}"/>
    <hyperlink ref="S787" r:id="rId110" display="pw:\\pw.planservi.com.br:PROJETOS\Documents\C0849 - DER\40_Emissao\03_GRD\0-GRDs_Enviadas DER\5ºMEDIÇÃO\MR.DER-0242_22\" xr:uid="{00000000-0004-0000-0A00-000074000000}"/>
    <hyperlink ref="S873" r:id="rId111" display="pw:\\pw.planservi.com.br:PROJETOS\Documents\C0849 - DER\40_Emissao\03_GRD\0-GRDs_Enviadas DER\5ºMEDIÇÃO\MR.DER-0242_22\" xr:uid="{00000000-0004-0000-0A00-000075000000}"/>
    <hyperlink ref="P83:P103" r:id="rId112" display="pw:\\pw.planservi.com.br:PROJETOS\Documents\C0849 - DER\30_Producao\11-F4 – SP 129 - km 0,00-29,85\05_Geot\05.00_R031\2022 11 23-R-031_Emissão Inicial-ProgramaçãoSondagem.doc" xr:uid="{00000000-0004-0000-0A00-000076000000}"/>
    <hyperlink ref="P902" r:id="rId113" display="pw:\\pw.planservi.com.br:PROJETOS\Documents\C0849 - DER\30_Producao\11-F4 – SP 129 - km 0,00-29,85\06_Pavi\06.00_R031\2022 11 23-R-031_Emissão Inicial-Relatório Estrutural.doc" xr:uid="{00000000-0004-0000-0A00-000077000000}"/>
    <hyperlink ref="P851" r:id="rId114" display="pw:\\pw.planservi.com.br:PROJETOS\Documents\C0849 - DER\30_Producao\11-F4 – SP 129 - km 0,00-29,85\05_Geot\05.00_R031\2022.12.21_R-031_G15_T10_OAE-005.doc" xr:uid="{00000000-0004-0000-0A00-000078000000}"/>
    <hyperlink ref="V183" r:id="rId115" display="pw:\\pw.planservi.com.br:PROJETOS\Documents\C0849 - DER\30_Producao\11-F4 – SP 129 - km 0,00-29,85\05_Geot\05.00_R031\2022 12 21-R-031_RevisãoA2_G14.doc" xr:uid="{00000000-0004-0000-0A00-000079000000}"/>
    <hyperlink ref="V84:V104" r:id="rId116" display="pw:\\pw.planservi.com.br:PROJETOS\Documents\C0849 - DER\30_Producao\11-F4 – SP 129 - km 0,00-29,85\05_Geot\05.00_R031\2022 12 21-R-031_RevisãoA2_G14.doc" xr:uid="{00000000-0004-0000-0A00-00007A000000}"/>
    <hyperlink ref="P892" r:id="rId117" display="pw:\\pw.planservi.com.br:PROJETOS\Documents\C0849 - DER\30_Producao\11-F4 – SP 129 - km 0,00-29,85\05_Geot\05.00_R031\2022 12 19 -R-031_RevisãoA1_G13.doc" xr:uid="{00000000-0004-0000-0A00-00007B000000}"/>
    <hyperlink ref="P893" r:id="rId118" display="pw:\\pw.planservi.com.br:PROJETOS\Documents\C0849 - DER\30_Producao\11-F4 – SP 129 - km 0,00-29,85\05_Geot\05.00_R031\2022 12 19 -R-031_RevisãoA1_G13.doc" xr:uid="{00000000-0004-0000-0A00-00007C000000}"/>
    <hyperlink ref="Y841" r:id="rId119" display="pw:\\pw.planservi.com.br:PROJETOS\Documents\C0849 - DER\40_Emissao\03_GRD\0-GRDs_Enviadas DER\6ºMEDIÇÃO\MR.DER-0256_23\" xr:uid="{00000000-0004-0000-0A00-00007D000000}"/>
    <hyperlink ref="S602" r:id="rId120" display="pw:\\pw.planservi.com.br:PROJETOS\Documents\C0849 - DER\40_Emissao\03_GRD\0-GRDs_Enviadas DER\6ºMEDIÇÃO\MR.DER-0257_23\" xr:uid="{00000000-0004-0000-0A00-00007E000000}"/>
    <hyperlink ref="S603" r:id="rId121" display="pw:\\pw.planservi.com.br:PROJETOS\Documents\C0849 - DER\40_Emissao\03_GRD\0-GRDs_Enviadas DER\6ºMEDIÇÃO\MR.DER-0257_23\" xr:uid="{00000000-0004-0000-0A00-00007F000000}"/>
    <hyperlink ref="S604" r:id="rId122" display="pw:\\pw.planservi.com.br:PROJETOS\Documents\C0849 - DER\40_Emissao\03_GRD\0-GRDs_Enviadas DER\6ºMEDIÇÃO\MR.DER-0257_23\" xr:uid="{00000000-0004-0000-0A00-000080000000}"/>
    <hyperlink ref="S605" r:id="rId123" display="pw:\\pw.planservi.com.br:PROJETOS\Documents\C0849 - DER\40_Emissao\03_GRD\0-GRDs_Enviadas DER\6ºMEDIÇÃO\MR.DER-0257_23\" xr:uid="{00000000-0004-0000-0A00-000081000000}"/>
    <hyperlink ref="S606" r:id="rId124" display="pw:\\pw.planservi.com.br:PROJETOS\Documents\C0849 - DER\40_Emissao\03_GRD\0-GRDs_Enviadas DER\6ºMEDIÇÃO\MR.DER-0257_23\" xr:uid="{00000000-0004-0000-0A00-000082000000}"/>
    <hyperlink ref="S607" r:id="rId125" display="pw:\\pw.planservi.com.br:PROJETOS\Documents\C0849 - DER\40_Emissao\03_GRD\0-GRDs_Enviadas DER\6ºMEDIÇÃO\MR.DER-0257_23\" xr:uid="{00000000-0004-0000-0A00-000083000000}"/>
    <hyperlink ref="S608" r:id="rId126" display="pw:\\pw.planservi.com.br:PROJETOS\Documents\C0849 - DER\40_Emissao\03_GRD\0-GRDs_Enviadas DER\6ºMEDIÇÃO\MR.DER-0257_23\" xr:uid="{00000000-0004-0000-0A00-000084000000}"/>
    <hyperlink ref="S609" r:id="rId127" display="pw:\\pw.planservi.com.br:PROJETOS\Documents\C0849 - DER\40_Emissao\03_GRD\0-GRDs_Enviadas DER\6ºMEDIÇÃO\MR.DER-0257_23\" xr:uid="{00000000-0004-0000-0A00-000085000000}"/>
    <hyperlink ref="S610" r:id="rId128" display="pw:\\pw.planservi.com.br:PROJETOS\Documents\C0849 - DER\40_Emissao\03_GRD\0-GRDs_Enviadas DER\6ºMEDIÇÃO\MR.DER-0257_23\" xr:uid="{00000000-0004-0000-0A00-000086000000}"/>
    <hyperlink ref="S623" r:id="rId129" display="pw:\\pw.planservi.com.br:PROJETOS\Documents\C0849 - DER\40_Emissao\03_GRD\0-GRDs_Enviadas DER\6ºMEDIÇÃO\MR.DER-0257_23\" xr:uid="{00000000-0004-0000-0A00-000087000000}"/>
    <hyperlink ref="S624" r:id="rId130" display="pw:\\pw.planservi.com.br:PROJETOS\Documents\C0849 - DER\40_Emissao\03_GRD\0-GRDs_Enviadas DER\6ºMEDIÇÃO\MR.DER-0257_23\" xr:uid="{00000000-0004-0000-0A00-000088000000}"/>
    <hyperlink ref="S625" r:id="rId131" display="pw:\\pw.planservi.com.br:PROJETOS\Documents\C0849 - DER\40_Emissao\03_GRD\0-GRDs_Enviadas DER\6ºMEDIÇÃO\MR.DER-0257_23\" xr:uid="{00000000-0004-0000-0A00-000089000000}"/>
    <hyperlink ref="S626" r:id="rId132" display="pw:\\pw.planservi.com.br:PROJETOS\Documents\C0849 - DER\40_Emissao\03_GRD\0-GRDs_Enviadas DER\6ºMEDIÇÃO\MR.DER-0257_23\" xr:uid="{00000000-0004-0000-0A00-00008A000000}"/>
    <hyperlink ref="S627" r:id="rId133" display="pw:\\pw.planservi.com.br:PROJETOS\Documents\C0849 - DER\40_Emissao\03_GRD\0-GRDs_Enviadas DER\6ºMEDIÇÃO\MR.DER-0257_23\" xr:uid="{00000000-0004-0000-0A00-00008B000000}"/>
    <hyperlink ref="S628" r:id="rId134" display="pw:\\pw.planservi.com.br:PROJETOS\Documents\C0849 - DER\40_Emissao\03_GRD\0-GRDs_Enviadas DER\6ºMEDIÇÃO\MR.DER-0257_23\" xr:uid="{00000000-0004-0000-0A00-00008C000000}"/>
    <hyperlink ref="S629" r:id="rId135" display="pw:\\pw.planservi.com.br:PROJETOS\Documents\C0849 - DER\40_Emissao\03_GRD\0-GRDs_Enviadas DER\6ºMEDIÇÃO\MR.DER-0257_23\" xr:uid="{00000000-0004-0000-0A00-00008D000000}"/>
    <hyperlink ref="S630" r:id="rId136" display="pw:\\pw.planservi.com.br:PROJETOS\Documents\C0849 - DER\40_Emissao\03_GRD\0-GRDs_Enviadas DER\6ºMEDIÇÃO\MR.DER-0257_23\" xr:uid="{00000000-0004-0000-0A00-00008E000000}"/>
    <hyperlink ref="S631" r:id="rId137" display="pw:\\pw.planservi.com.br:PROJETOS\Documents\C0849 - DER\40_Emissao\03_GRD\0-GRDs_Enviadas DER\6ºMEDIÇÃO\MR.DER-0257_23\" xr:uid="{00000000-0004-0000-0A00-00008F000000}"/>
    <hyperlink ref="S845" r:id="rId138" display="pw:\\pw.planservi.com.br:PROJETOS\Documents\C0849 - DER\40_Emissao\03_GRD\0-GRDs_Enviadas DER\6ºMEDIÇÃO\MR.DER-0257_23\" xr:uid="{00000000-0004-0000-0A00-000090000000}"/>
    <hyperlink ref="M890" r:id="rId139" display="pw:\\pw.planservi.com.br:PROJETOS\Documents\C0849 - DER\40_Emissao\03_GRD\0-GRDs_Enviadas DER\6ºMEDIÇÃO\MR.DER-0279_23\" xr:uid="{00000000-0004-0000-0A00-000092000000}"/>
    <hyperlink ref="S892" r:id="rId140" display="pw:\\pw.planservi.com.br:PROJETOS\Documents\C0849 - DER\40_Emissao\03_GRD\0-GRDs_Enviadas DER\6ºMEDIÇÃO\MR.DER-0284_23\" xr:uid="{00000000-0004-0000-0A00-000093000000}"/>
    <hyperlink ref="S893" r:id="rId141" display="pw:\\pw.planservi.com.br:PROJETOS\Documents\C0849 - DER\40_Emissao\03_GRD\0-GRDs_Enviadas DER\6ºMEDIÇÃO\MR.DER-0284_23\" xr:uid="{00000000-0004-0000-0A00-000094000000}"/>
    <hyperlink ref="S851" r:id="rId142" display="pw:\\pw.planservi.com.br:PROJETOS\Documents\C0849 - DER\40_Emissao\03_GRD\0-GRDs_Enviadas DER\6ºMEDIÇÃO\MR.DER-0296_23\" xr:uid="{00000000-0004-0000-0A00-000095000000}"/>
    <hyperlink ref="P890" r:id="rId143" display="pw:\\pw.planservi.com.br:PROJETOS\Documents\C0849 - DER\30_Producao\11-F4 – SP 129 - km 0,00-29,85\05_Geot\05.00_R031\2023.01.23_R-031_SP-129_G02.doc" xr:uid="{00000000-0004-0000-0A00-000096000000}"/>
    <hyperlink ref="V892" r:id="rId144" display="pw:\\pw.planservi.com.br:PROJETOS\Documents\C0849 - DER\30_Producao\11-F4 – SP 129 - km 0,00-29,85\05_Geot\05.00_R031\2023 01 23 -R-031_RevisãoA_G13.doc" xr:uid="{00000000-0004-0000-0A00-000097000000}"/>
    <hyperlink ref="V893" r:id="rId145" display="pw:\\pw.planservi.com.br:PROJETOS\Documents\C0849 - DER\30_Producao\11-F4 – SP 129 - km 0,00-29,85\05_Geot\05.00_R031\2023 01 23 -R-031_RevisãoA_G13.doc" xr:uid="{00000000-0004-0000-0A00-000098000000}"/>
    <hyperlink ref="V851" r:id="rId146" display="pw:\\pw.planservi.com.br:PROJETOS\Documents\C0849 - DER\30_Producao\11-F4 – SP 129 - km 0,00-29,85\05_Geot\05.00_R031\2023 01 23 -R-031_RevisãoA_G13.doc" xr:uid="{00000000-0004-0000-0A00-000099000000}"/>
    <hyperlink ref="Y913" r:id="rId147" display="pw:\\pw.planservi.com.br:PROJETOS\Documents\C0849 - DER\40_Emissao\03_GRD\0-GRDs_Enviadas DER\7ºMEDIÇÃO\MR.DER-0310_23\" xr:uid="{00000000-0004-0000-0A00-00009A000000}"/>
    <hyperlink ref="Y914" r:id="rId148" display="pw:\\pw.planservi.com.br:PROJETOS\Documents\C0849 - DER\40_Emissao\03_GRD\0-GRDs_Enviadas DER\7ºMEDIÇÃO\MR.DER-0310_23\" xr:uid="{00000000-0004-0000-0A00-00009B000000}"/>
    <hyperlink ref="Y786" r:id="rId149" display="pw:\\pw.planservi.com.br:PROJETOS\Documents\C0849 - DER\40_Emissao\03_GRD\0-GRDs_Enviadas DER\7ºMEDIÇÃO\MR.DER-0310_23\" xr:uid="{00000000-0004-0000-0A00-00009C000000}"/>
    <hyperlink ref="Y787" r:id="rId150" display="pw:\\pw.planservi.com.br:PROJETOS\Documents\C0849 - DER\40_Emissao\03_GRD\0-GRDs_Enviadas DER\7ºMEDIÇÃO\MR.DER-0310_23\" xr:uid="{00000000-0004-0000-0A00-00009D000000}"/>
    <hyperlink ref="Y873" r:id="rId151" display="pw:\\pw.planservi.com.br:PROJETOS\Documents\C0849 - DER\40_Emissao\03_GRD\0-GRDs_Enviadas DER\7ºMEDIÇÃO\MR.DER-0310_23\" xr:uid="{00000000-0004-0000-0A00-00009E000000}"/>
    <hyperlink ref="M726" r:id="rId152" display="pw:\\pw.planservi.com.br:PROJETOS\Documents\C0849 - DER\40_Emissao\03_GRD\0-GRDs_Enviadas DER\7ºMEDIÇÃO\MR.DER-0325_23\" xr:uid="{00000000-0004-0000-0A00-00009F000000}"/>
    <hyperlink ref="M727" r:id="rId153" display="pw:\\pw.planservi.com.br:PROJETOS\Documents\C0849 - DER\40_Emissao\03_GRD\0-GRDs_Enviadas DER\7ºMEDIÇÃO\MR.DER-0325_23\" xr:uid="{00000000-0004-0000-0A00-0000A0000000}"/>
    <hyperlink ref="M728" r:id="rId154" display="pw:\\pw.planservi.com.br:PROJETOS\Documents\C0849 - DER\40_Emissao\03_GRD\0-GRDs_Enviadas DER\7ºMEDIÇÃO\MR.DER-0325_23\" xr:uid="{00000000-0004-0000-0A00-0000A1000000}"/>
    <hyperlink ref="M729" r:id="rId155" display="pw:\\pw.planservi.com.br:PROJETOS\Documents\C0849 - DER\40_Emissao\03_GRD\0-GRDs_Enviadas DER\7ºMEDIÇÃO\MR.DER-0325_23\" xr:uid="{00000000-0004-0000-0A00-0000A2000000}"/>
    <hyperlink ref="M730" r:id="rId156" display="pw:\\pw.planservi.com.br:PROJETOS\Documents\C0849 - DER\40_Emissao\03_GRD\0-GRDs_Enviadas DER\7ºMEDIÇÃO\MR.DER-0325_23\" xr:uid="{00000000-0004-0000-0A00-0000A3000000}"/>
    <hyperlink ref="M731" r:id="rId157" display="pw:\\pw.planservi.com.br:PROJETOS\Documents\C0849 - DER\40_Emissao\03_GRD\0-GRDs_Enviadas DER\7ºMEDIÇÃO\MR.DER-0325_23\" xr:uid="{00000000-0004-0000-0A00-0000A4000000}"/>
    <hyperlink ref="M732" r:id="rId158" display="pw:\\pw.planservi.com.br:PROJETOS\Documents\C0849 - DER\40_Emissao\03_GRD\0-GRDs_Enviadas DER\7ºMEDIÇÃO\MR.DER-0325_23\" xr:uid="{00000000-0004-0000-0A00-0000A5000000}"/>
    <hyperlink ref="M733" r:id="rId159" display="pw:\\pw.planservi.com.br:PROJETOS\Documents\C0849 - DER\40_Emissao\03_GRD\0-GRDs_Enviadas DER\7ºMEDIÇÃO\MR.DER-0325_23\" xr:uid="{00000000-0004-0000-0A00-0000A6000000}"/>
    <hyperlink ref="M734" r:id="rId160" display="pw:\\pw.planservi.com.br:PROJETOS\Documents\C0849 - DER\40_Emissao\03_GRD\0-GRDs_Enviadas DER\7ºMEDIÇÃO\MR.DER-0325_23\" xr:uid="{00000000-0004-0000-0A00-0000A7000000}"/>
    <hyperlink ref="M735" r:id="rId161" display="pw:\\pw.planservi.com.br:PROJETOS\Documents\C0849 - DER\40_Emissao\03_GRD\0-GRDs_Enviadas DER\7ºMEDIÇÃO\MR.DER-0325_23\" xr:uid="{00000000-0004-0000-0A00-0000A8000000}"/>
    <hyperlink ref="M736" r:id="rId162" display="pw:\\pw.planservi.com.br:PROJETOS\Documents\C0849 - DER\40_Emissao\03_GRD\0-GRDs_Enviadas DER\7ºMEDIÇÃO\MR.DER-0325_23\" xr:uid="{00000000-0004-0000-0A00-0000A9000000}"/>
    <hyperlink ref="M737" r:id="rId163" display="pw:\\pw.planservi.com.br:PROJETOS\Documents\C0849 - DER\40_Emissao\03_GRD\0-GRDs_Enviadas DER\7ºMEDIÇÃO\MR.DER-0325_23\" xr:uid="{00000000-0004-0000-0A00-0000AA000000}"/>
    <hyperlink ref="M738" r:id="rId164" display="pw:\\pw.planservi.com.br:PROJETOS\Documents\C0849 - DER\40_Emissao\03_GRD\0-GRDs_Enviadas DER\7ºMEDIÇÃO\MR.DER-0325_23\" xr:uid="{00000000-0004-0000-0A00-0000AB000000}"/>
    <hyperlink ref="M739" r:id="rId165" display="pw:\\pw.planservi.com.br:PROJETOS\Documents\C0849 - DER\40_Emissao\03_GRD\0-GRDs_Enviadas DER\7ºMEDIÇÃO\MR.DER-0325_23\" xr:uid="{00000000-0004-0000-0A00-0000AC000000}"/>
    <hyperlink ref="M740" r:id="rId166" display="pw:\\pw.planservi.com.br:PROJETOS\Documents\C0849 - DER\40_Emissao\03_GRD\0-GRDs_Enviadas DER\7ºMEDIÇÃO\MR.DER-0325_23\" xr:uid="{00000000-0004-0000-0A00-0000AD000000}"/>
    <hyperlink ref="M751" r:id="rId167" display="pw:\\pw.planservi.com.br:PROJETOS\Documents\C0849 - DER\40_Emissao\03_GRD\0-GRDs_Enviadas DER\7ºMEDIÇÃO\MR.DER-0325_23\" xr:uid="{00000000-0004-0000-0A00-0000AE000000}"/>
    <hyperlink ref="M752" r:id="rId168" display="pw:\\pw.planservi.com.br:PROJETOS\Documents\C0849 - DER\40_Emissao\03_GRD\0-GRDs_Enviadas DER\7ºMEDIÇÃO\MR.DER-0325_23\" xr:uid="{00000000-0004-0000-0A00-0000AF000000}"/>
    <hyperlink ref="M753" r:id="rId169" display="pw:\\pw.planservi.com.br:PROJETOS\Documents\C0849 - DER\40_Emissao\03_GRD\0-GRDs_Enviadas DER\7ºMEDIÇÃO\MR.DER-0325_23\" xr:uid="{00000000-0004-0000-0A00-0000B0000000}"/>
    <hyperlink ref="M754" r:id="rId170" display="pw:\\pw.planservi.com.br:PROJETOS\Documents\C0849 - DER\40_Emissao\03_GRD\0-GRDs_Enviadas DER\7ºMEDIÇÃO\MR.DER-0325_23\" xr:uid="{00000000-0004-0000-0A00-0000B1000000}"/>
    <hyperlink ref="M755" r:id="rId171" display="pw:\\pw.planservi.com.br:PROJETOS\Documents\C0849 - DER\40_Emissao\03_GRD\0-GRDs_Enviadas DER\7ºMEDIÇÃO\MR.DER-0325_23\" xr:uid="{00000000-0004-0000-0A00-0000B2000000}"/>
    <hyperlink ref="M756" r:id="rId172" display="pw:\\pw.planservi.com.br:PROJETOS\Documents\C0849 - DER\40_Emissao\03_GRD\0-GRDs_Enviadas DER\7ºMEDIÇÃO\MR.DER-0325_23\" xr:uid="{00000000-0004-0000-0A00-0000B3000000}"/>
    <hyperlink ref="M757" r:id="rId173" display="pw:\\pw.planservi.com.br:PROJETOS\Documents\C0849 - DER\40_Emissao\03_GRD\0-GRDs_Enviadas DER\7ºMEDIÇÃO\MR.DER-0325_23\" xr:uid="{00000000-0004-0000-0A00-0000B4000000}"/>
    <hyperlink ref="M758" r:id="rId174" display="pw:\\pw.planservi.com.br:PROJETOS\Documents\C0849 - DER\40_Emissao\03_GRD\0-GRDs_Enviadas DER\7ºMEDIÇÃO\MR.DER-0325_23\" xr:uid="{00000000-0004-0000-0A00-0000B5000000}"/>
    <hyperlink ref="M759" r:id="rId175" display="pw:\\pw.planservi.com.br:PROJETOS\Documents\C0849 - DER\40_Emissao\03_GRD\0-GRDs_Enviadas DER\7ºMEDIÇÃO\MR.DER-0325_23\" xr:uid="{00000000-0004-0000-0A00-0000B6000000}"/>
    <hyperlink ref="M760" r:id="rId176" display="pw:\\pw.planservi.com.br:PROJETOS\Documents\C0849 - DER\40_Emissao\03_GRD\0-GRDs_Enviadas DER\7ºMEDIÇÃO\MR.DER-0325_23\" xr:uid="{00000000-0004-0000-0A00-0000B7000000}"/>
    <hyperlink ref="M761" r:id="rId177" display="pw:\\pw.planservi.com.br:PROJETOS\Documents\C0849 - DER\40_Emissao\03_GRD\0-GRDs_Enviadas DER\7ºMEDIÇÃO\MR.DER-0325_23\" xr:uid="{00000000-0004-0000-0A00-0000B8000000}"/>
    <hyperlink ref="M762" r:id="rId178" display="pw:\\pw.planservi.com.br:PROJETOS\Documents\C0849 - DER\40_Emissao\03_GRD\0-GRDs_Enviadas DER\7ºMEDIÇÃO\MR.DER-0325_23\" xr:uid="{00000000-0004-0000-0A00-0000B9000000}"/>
    <hyperlink ref="M763" r:id="rId179" display="pw:\\pw.planservi.com.br:PROJETOS\Documents\C0849 - DER\40_Emissao\03_GRD\0-GRDs_Enviadas DER\7ºMEDIÇÃO\MR.DER-0325_23\" xr:uid="{00000000-0004-0000-0A00-0000BA000000}"/>
    <hyperlink ref="M764" r:id="rId180" display="pw:\\pw.planservi.com.br:PROJETOS\Documents\C0849 - DER\40_Emissao\03_GRD\0-GRDs_Enviadas DER\7ºMEDIÇÃO\MR.DER-0325_23\" xr:uid="{00000000-0004-0000-0A00-0000BB000000}"/>
    <hyperlink ref="M862" r:id="rId181" display="pw:\\pw.planservi.com.br:PROJETOS\Documents\C0849 - DER\40_Emissao\03_GRD\0-GRDs_Enviadas DER\7ºMEDIÇÃO\MR.DER-0325_23\" xr:uid="{00000000-0004-0000-0A00-0000BC000000}"/>
    <hyperlink ref="M864" r:id="rId182" display="pw:\\pw.planservi.com.br:PROJETOS\Documents\C0849 - DER\40_Emissao\03_GRD\0-GRDs_Enviadas DER\7ºMEDIÇÃO\MR.DER-0325_23\" xr:uid="{00000000-0004-0000-0A00-0000BD000000}"/>
    <hyperlink ref="Y183" r:id="rId183" display="pw:\\pw.planservi.com.br:PROJETOS\Documents\C0849 - DER\40_Emissao\03_GRD\0-GRDs_Enviadas DER\7ºMEDIÇÃO\MR.DER-0328_23\" xr:uid="{00000000-0004-0000-0A00-0000BE000000}"/>
    <hyperlink ref="Y184" r:id="rId184" display="pw:\\pw.planservi.com.br:PROJETOS\Documents\C0849 - DER\40_Emissao\03_GRD\0-GRDs_Enviadas DER\7ºMEDIÇÃO\MR.DER-0328_23\" xr:uid="{00000000-0004-0000-0A00-0000BF000000}"/>
    <hyperlink ref="Y185" r:id="rId185" display="pw:\\pw.planservi.com.br:PROJETOS\Documents\C0849 - DER\40_Emissao\03_GRD\0-GRDs_Enviadas DER\7ºMEDIÇÃO\MR.DER-0328_23\" xr:uid="{00000000-0004-0000-0A00-0000C0000000}"/>
    <hyperlink ref="Y186" r:id="rId186" display="pw:\\pw.planservi.com.br:PROJETOS\Documents\C0849 - DER\40_Emissao\03_GRD\0-GRDs_Enviadas DER\7ºMEDIÇÃO\MR.DER-0328_23\" xr:uid="{00000000-0004-0000-0A00-0000C1000000}"/>
    <hyperlink ref="Y187" r:id="rId187" display="pw:\\pw.planservi.com.br:PROJETOS\Documents\C0849 - DER\40_Emissao\03_GRD\0-GRDs_Enviadas DER\7ºMEDIÇÃO\MR.DER-0328_23\" xr:uid="{00000000-0004-0000-0A00-0000C2000000}"/>
    <hyperlink ref="Y188" r:id="rId188" display="pw:\\pw.planservi.com.br:PROJETOS\Documents\C0849 - DER\40_Emissao\03_GRD\0-GRDs_Enviadas DER\7ºMEDIÇÃO\MR.DER-0328_23\" xr:uid="{00000000-0004-0000-0A00-0000C3000000}"/>
    <hyperlink ref="Y189" r:id="rId189" display="pw:\\pw.planservi.com.br:PROJETOS\Documents\C0849 - DER\40_Emissao\03_GRD\0-GRDs_Enviadas DER\7ºMEDIÇÃO\MR.DER-0328_23\" xr:uid="{00000000-0004-0000-0A00-0000C4000000}"/>
    <hyperlink ref="Y190" r:id="rId190" display="pw:\\pw.planservi.com.br:PROJETOS\Documents\C0849 - DER\40_Emissao\03_GRD\0-GRDs_Enviadas DER\7ºMEDIÇÃO\MR.DER-0328_23\" xr:uid="{00000000-0004-0000-0A00-0000C5000000}"/>
    <hyperlink ref="Y191" r:id="rId191" display="pw:\\pw.planservi.com.br:PROJETOS\Documents\C0849 - DER\40_Emissao\03_GRD\0-GRDs_Enviadas DER\7ºMEDIÇÃO\MR.DER-0328_23\" xr:uid="{00000000-0004-0000-0A00-0000C6000000}"/>
    <hyperlink ref="Y192" r:id="rId192" display="pw:\\pw.planservi.com.br:PROJETOS\Documents\C0849 - DER\40_Emissao\03_GRD\0-GRDs_Enviadas DER\7ºMEDIÇÃO\MR.DER-0328_23\" xr:uid="{00000000-0004-0000-0A00-0000C7000000}"/>
    <hyperlink ref="Y193" r:id="rId193" display="pw:\\pw.planservi.com.br:PROJETOS\Documents\C0849 - DER\40_Emissao\03_GRD\0-GRDs_Enviadas DER\7ºMEDIÇÃO\MR.DER-0328_23\" xr:uid="{00000000-0004-0000-0A00-0000C8000000}"/>
    <hyperlink ref="Y194" r:id="rId194" display="pw:\\pw.planservi.com.br:PROJETOS\Documents\C0849 - DER\40_Emissao\03_GRD\0-GRDs_Enviadas DER\7ºMEDIÇÃO\MR.DER-0328_23\" xr:uid="{00000000-0004-0000-0A00-0000C9000000}"/>
    <hyperlink ref="Y195" r:id="rId195" display="pw:\\pw.planservi.com.br:PROJETOS\Documents\C0849 - DER\40_Emissao\03_GRD\0-GRDs_Enviadas DER\7ºMEDIÇÃO\MR.DER-0328_23\" xr:uid="{00000000-0004-0000-0A00-0000CA000000}"/>
    <hyperlink ref="Y196" r:id="rId196" display="pw:\\pw.planservi.com.br:PROJETOS\Documents\C0849 - DER\40_Emissao\03_GRD\0-GRDs_Enviadas DER\7ºMEDIÇÃO\MR.DER-0328_23\" xr:uid="{00000000-0004-0000-0A00-0000CB000000}"/>
    <hyperlink ref="Y197" r:id="rId197" display="pw:\\pw.planservi.com.br:PROJETOS\Documents\C0849 - DER\40_Emissao\03_GRD\0-GRDs_Enviadas DER\7ºMEDIÇÃO\MR.DER-0328_23\" xr:uid="{00000000-0004-0000-0A00-0000CC000000}"/>
    <hyperlink ref="Y198" r:id="rId198" display="pw:\\pw.planservi.com.br:PROJETOS\Documents\C0849 - DER\40_Emissao\03_GRD\0-GRDs_Enviadas DER\7ºMEDIÇÃO\MR.DER-0328_23\" xr:uid="{00000000-0004-0000-0A00-0000CD000000}"/>
    <hyperlink ref="Y199" r:id="rId199" display="pw:\\pw.planservi.com.br:PROJETOS\Documents\C0849 - DER\40_Emissao\03_GRD\0-GRDs_Enviadas DER\7ºMEDIÇÃO\MR.DER-0328_23\" xr:uid="{00000000-0004-0000-0A00-0000CE000000}"/>
    <hyperlink ref="Y200" r:id="rId200" display="pw:\\pw.planservi.com.br:PROJETOS\Documents\C0849 - DER\40_Emissao\03_GRD\0-GRDs_Enviadas DER\7ºMEDIÇÃO\MR.DER-0328_23\" xr:uid="{00000000-0004-0000-0A00-0000CF000000}"/>
    <hyperlink ref="Y201" r:id="rId201" display="pw:\\pw.planservi.com.br:PROJETOS\Documents\C0849 - DER\40_Emissao\03_GRD\0-GRDs_Enviadas DER\7ºMEDIÇÃO\MR.DER-0328_23\" xr:uid="{00000000-0004-0000-0A00-0000D0000000}"/>
    <hyperlink ref="Y202" r:id="rId202" display="pw:\\pw.planservi.com.br:PROJETOS\Documents\C0849 - DER\40_Emissao\03_GRD\0-GRDs_Enviadas DER\7ºMEDIÇÃO\MR.DER-0328_23\" xr:uid="{00000000-0004-0000-0A00-0000D1000000}"/>
    <hyperlink ref="Y203" r:id="rId203" display="pw:\\pw.planservi.com.br:PROJETOS\Documents\C0849 - DER\40_Emissao\03_GRD\0-GRDs_Enviadas DER\7ºMEDIÇÃO\MR.DER-0328_23\" xr:uid="{00000000-0004-0000-0A00-0000D2000000}"/>
    <hyperlink ref="Y204" r:id="rId204" display="pw:\\pw.planservi.com.br:PROJETOS\Documents\C0849 - DER\40_Emissao\03_GRD\0-GRDs_Enviadas DER\7ºMEDIÇÃO\MR.DER-0328_23\" xr:uid="{00000000-0004-0000-0A00-0000D3000000}"/>
    <hyperlink ref="M205" r:id="rId205" display="pw:\\pw.planservi.com.br:PROJETOS\Documents\C0849 - DER\40_Emissao\03_GRD\0-GRDs_Enviadas DER\7ºMEDIÇÃO\MR.DER-0328_23\" xr:uid="{00000000-0004-0000-0A00-0000D4000000}"/>
    <hyperlink ref="Y903" r:id="rId206" display="pw:\\pw.planservi.com.br:PROJETOS\Documents\C0849 - DER\40_Emissao\03_GRD\0-GRDs_Enviadas DER\7ºMEDIÇÃO\MR.DER-0336_23\" xr:uid="{00000000-0004-0000-0A00-0000D5000000}"/>
    <hyperlink ref="M837" r:id="rId207" display="pw:\\pw.planservi.com.br:PROJETOS\Documents\C0849 - DER\40_Emissao\03_GRD\0-GRDs_Enviadas DER\7ºMEDIÇÃO\MR.DER-0339_23\" xr:uid="{00000000-0004-0000-0A00-0000D6000000}"/>
    <hyperlink ref="M870" r:id="rId208" display="pw:\\pw.planservi.com.br:PROJETOS\Documents\C0849 - DER\40_Emissao\03_GRD\0-GRDs_Enviadas DER\7ºMEDIÇÃO\MR.DER-0339_23\" xr:uid="{00000000-0004-0000-0A00-0000D7000000}"/>
    <hyperlink ref="M909" r:id="rId209" display="pw:\\pw.planservi.com.br:PROJETOS\Documents\C0849 - DER\40_Emissao\03_GRD\0-GRDs_Enviadas DER\7ºMEDIÇÃO\MR.DER-0342_23\" xr:uid="{00000000-0004-0000-0A00-0000D8000000}"/>
    <hyperlink ref="M911" r:id="rId210" display="pw:\\pw.planservi.com.br:PROJETOS\Documents\C0849 - DER\40_Emissao\03_GRD\0-GRDs_Enviadas DER\7ºMEDIÇÃO\MR.DER-0343_23\" xr:uid="{00000000-0004-0000-0A00-0000D9000000}"/>
    <hyperlink ref="M910" r:id="rId211" display="pw:\\pw.planservi.com.br:PROJETOS\Documents\C0849 - DER\40_Emissao\03_GRD\0-GRDs_Enviadas DER\7ºMEDIÇÃO\MR.DER-0342_23\" xr:uid="{00000000-0004-0000-0A00-0000DA000000}"/>
    <hyperlink ref="M871" r:id="rId212" display="pw:\\pw.planservi.com.br:PROJETOS\Documents\C0849 - DER\40_Emissao\03_GRD\0-GRDs_Enviadas DER\7ºMEDIÇÃO\MR.DER-0342_23\" xr:uid="{00000000-0004-0000-0A00-0000DB000000}"/>
    <hyperlink ref="M784" r:id="rId213" display="pw:\\pw.planservi.com.br:PROJETOS\Documents\C0849 - DER\40_Emissao\03_GRD\0-GRDs_Enviadas DER\7ºMEDIÇÃO\MR.DER-0342_23\" xr:uid="{00000000-0004-0000-0A00-0000DC000000}"/>
    <hyperlink ref="M912" r:id="rId214" display="pw:\\pw.planservi.com.br:PROJETOS\Documents\C0849 - DER\40_Emissao\03_GRD\0-GRDs_Enviadas DER\7ºMEDIÇÃO\MR.DER-0343_23\" xr:uid="{00000000-0004-0000-0A00-0000DD000000}"/>
    <hyperlink ref="M872" r:id="rId215" display="pw:\\pw.planservi.com.br:PROJETOS\Documents\C0849 - DER\40_Emissao\03_GRD\0-GRDs_Enviadas DER\7ºMEDIÇÃO\MR.DER-0343_23\" xr:uid="{00000000-0004-0000-0A00-0000DE000000}"/>
    <hyperlink ref="M785" r:id="rId216" display="pw:\\pw.planservi.com.br:PROJETOS\Documents\C0849 - DER\40_Emissao\03_GRD\0-GRDs_Enviadas DER\7ºMEDIÇÃO\MR.DER-0343_23\" xr:uid="{00000000-0004-0000-0A00-0000DF000000}"/>
    <hyperlink ref="S890" r:id="rId217" display="pw:\\pw.planservi.com.br:PROJETOS\Documents\C0849 - DER\40_Emissao\03_GRD\0-GRDs_Enviadas DER\7ºMEDIÇÃO\MR.DER-0348_23\" xr:uid="{00000000-0004-0000-0A00-0000E0000000}"/>
    <hyperlink ref="M844" r:id="rId218" display="pw:\\pw.planservi.com.br:PROJETOS\Documents\C0849 - DER\40_Emissao\03_GRD\0-GRDs_Enviadas DER\7ºMEDIÇÃO\MR.DER-0348_23\" xr:uid="{00000000-0004-0000-0A00-0000E1000000}"/>
    <hyperlink ref="M473" r:id="rId219" display="pw:\\pw.planservi.com.br:PROJETOS\Documents\C0849 - DER\40_Emissao\03_GRD\0-GRDs_Enviadas DER\7ºMEDIÇÃO\MR.DER-0351_23\" xr:uid="{00000000-0004-0000-0A00-0000E2000000}"/>
    <hyperlink ref="M498:M502" r:id="rId220" display="pw:\\pw.planservi.com.br:PROJETOS\Documents\C0849 - DER\40_Emissao\03_GRD\0-GRDs_Enviadas DER\7ºMEDIÇÃO\MR.DER-0351_23\" xr:uid="{00000000-0004-0000-0A00-0000E3000000}"/>
    <hyperlink ref="P870" r:id="rId221" display="pw:\\pw.planservi.com.br:PROJETOS\Documents\C0849 - DER\30_Producao\11-F4 – SP 129 - km 0,00-29,85\05_Geot\05.00_R031\2023.02.17_R-031_G15_OAE-05+770.doc" xr:uid="{00000000-0004-0000-0A00-0000E4000000}"/>
    <hyperlink ref="P837" r:id="rId222" display="pw:\\pw.planservi.com.br:PROJETOS\Documents\C0849 - DER\30_Producao\11-F4 – SP 129 - km 0,00-29,85\05_Geot\05.00_R031\2023.02.17_R-031_G15_OAE-20+020.doc" xr:uid="{00000000-0004-0000-0A00-0000E5000000}"/>
    <hyperlink ref="P844" r:id="rId223" display="pw:\\pw.planservi.com.br:PROJETOS\Documents\C0849 - DER\30_Producao\11-F4 – SP 129 - km 0,00-29,85\05_Geot\05.00_R031\2023.02.23_R-031_G15_OAE-04+753.doc" xr:uid="{00000000-0004-0000-0A00-0000E6000000}"/>
    <hyperlink ref="V890" r:id="rId224" display="pw:\\pw.planservi.com.br:PROJETOS\Documents\C0849 - DER\30_Producao\11-F4 – SP 129 - km 0,00-29,85\05_Geot\05.00_R031\2023.02.23_R-031_SP-129_G02.doc" xr:uid="{00000000-0004-0000-0A00-0000E7000000}"/>
    <hyperlink ref="AB183" r:id="rId225" display="pw:\\pw.planservi.com.br:PROJETOS\Documents\C0849 - DER\30_Producao\11-F4 – SP 129 - km 0,00-29,85\05_Geot\05.00_R031\2023.02.16_R-031_SP-129_G14.doc" xr:uid="{00000000-0004-0000-0A00-0000E8000000}"/>
    <hyperlink ref="AB903" r:id="rId226" display="pw:\\pw.planservi.com.br:PROJETOS\Documents\C0849 - DER\30_Producao\11-F4 – SP 129 - km 0,00-29,85\06_Pavi\06.00_R031\2022 11 25-R-031_RevisãoB1-P09-502.doc" xr:uid="{00000000-0004-0000-0A00-0000E9000000}"/>
    <hyperlink ref="AE903" r:id="rId227" display="pw:\\pw.planservi.com.br:PROJETOS\Documents\C0849 - DER\40_Emissao\03_GRD\0-GRDs_Enviadas DER\8ºMEDIÇÃO\MR.DER-0369_23\" xr:uid="{00000000-0004-0000-0A00-0000EA000000}"/>
    <hyperlink ref="S442" r:id="rId228" display="pw:\\pw.planservi.com.br:PROJETOS\Documents\C0849 - DER\40_Emissao\03_GRD\0-GRDs_Enviadas DER\8ºMEDIÇÃO\MR.DER-0372_23\" xr:uid="{00000000-0004-0000-0A00-0000EB000000}"/>
    <hyperlink ref="S443" r:id="rId229" display="pw:\\pw.planservi.com.br:PROJETOS\Documents\C0849 - DER\40_Emissao\03_GRD\0-GRDs_Enviadas DER\8ºMEDIÇÃO\MR.DER-0372_23\" xr:uid="{00000000-0004-0000-0A00-0000EC000000}"/>
    <hyperlink ref="S444" r:id="rId230" display="pw:\\pw.planservi.com.br:PROJETOS\Documents\C0849 - DER\40_Emissao\03_GRD\0-GRDs_Enviadas DER\8ºMEDIÇÃO\MR.DER-0372_23\" xr:uid="{00000000-0004-0000-0A00-0000ED000000}"/>
    <hyperlink ref="S445" r:id="rId231" display="pw:\\pw.planservi.com.br:PROJETOS\Documents\C0849 - DER\40_Emissao\03_GRD\0-GRDs_Enviadas DER\8ºMEDIÇÃO\MR.DER-0372_23\" xr:uid="{00000000-0004-0000-0A00-0000EE000000}"/>
    <hyperlink ref="S446" r:id="rId232" display="pw:\\pw.planservi.com.br:PROJETOS\Documents\C0849 - DER\40_Emissao\03_GRD\0-GRDs_Enviadas DER\8ºMEDIÇÃO\MR.DER-0372_23\" xr:uid="{00000000-0004-0000-0A00-0000EF000000}"/>
    <hyperlink ref="S447" r:id="rId233" display="pw:\\pw.planservi.com.br:PROJETOS\Documents\C0849 - DER\40_Emissao\03_GRD\0-GRDs_Enviadas DER\8ºMEDIÇÃO\MR.DER-0372_23\" xr:uid="{00000000-0004-0000-0A00-0000F0000000}"/>
    <hyperlink ref="S448" r:id="rId234" display="pw:\\pw.planservi.com.br:PROJETOS\Documents\C0849 - DER\40_Emissao\03_GRD\0-GRDs_Enviadas DER\8ºMEDIÇÃO\MR.DER-0372_23\" xr:uid="{00000000-0004-0000-0A00-0000F1000000}"/>
    <hyperlink ref="S828" r:id="rId235" display="pw:\\pw.planservi.com.br:PROJETOS\Documents\C0849 - DER\40_Emissao\03_GRD\0-GRDs_Enviadas DER\8ºMEDIÇÃO\MR.DER-0372_23\" xr:uid="{00000000-0004-0000-0A00-0000F2000000}"/>
    <hyperlink ref="Y890" r:id="rId236" display="pw:\\pw.planservi.com.br:PROJETOS\Documents\C0849 - DER\40_Emissao\03_GRD\0-GRDs_Enviadas DER\8ºMEDIÇÃO\MR.DER-0383\" xr:uid="{00000000-0004-0000-0A00-0000F3000000}"/>
    <hyperlink ref="S909" r:id="rId237" display="pw:\\pw.planservi.com.br:PROJETOS\Documents\C0849 - DER\40_Emissao\03_GRD\0-GRDs_Enviadas DER\13ºMEDIÇÃO-26-07-23 A 25-08-23\MR.DER-0424_23\" xr:uid="{00000000-0004-0000-0A00-0000F4000000}"/>
    <hyperlink ref="S910" r:id="rId238" display="pw:\\pw.planservi.com.br:PROJETOS\Documents\C0849 - DER\40_Emissao\03_GRD\0-GRDs_Enviadas DER\13ºMEDIÇÃO-26-07-23 A 25-08-23\MR.DER-0424_23\" xr:uid="{00000000-0004-0000-0A00-0000F5000000}"/>
    <hyperlink ref="S871" r:id="rId239" display="pw:\\pw.planservi.com.br:PROJETOS\Documents\C0849 - DER\40_Emissao\03_GRD\0-GRDs_Enviadas DER\13ºMEDIÇÃO-26-07-23 A 25-08-23\MR.DER-0424_23\" xr:uid="{00000000-0004-0000-0A00-0000F6000000}"/>
    <hyperlink ref="S784" r:id="rId240" display="pw:\\pw.planservi.com.br:PROJETOS\Documents\C0849 - DER\40_Emissao\03_GRD\0-GRDs_Enviadas DER\13ºMEDIÇÃO-26-07-23 A 25-08-23\MR.DER-0424_23\" xr:uid="{00000000-0004-0000-0A00-0000F7000000}"/>
    <hyperlink ref="S911" r:id="rId241" display="pw:\\pw.planservi.com.br:PROJETOS\Documents\C0849 - DER\40_Emissao\03_GRD\0-GRDs_Enviadas DER\13ºMEDIÇÃO-26-07-23 A 25-08-23\MR.DER-0424_23\" xr:uid="{00000000-0004-0000-0A00-0000F8000000}"/>
    <hyperlink ref="S912" r:id="rId242" display="pw:\\pw.planservi.com.br:PROJETOS\Documents\C0849 - DER\40_Emissao\03_GRD\0-GRDs_Enviadas DER\13ºMEDIÇÃO-26-07-23 A 25-08-23\MR.DER-0424_23\" xr:uid="{00000000-0004-0000-0A00-0000F9000000}"/>
    <hyperlink ref="S872" r:id="rId243" display="pw:\\pw.planservi.com.br:PROJETOS\Documents\C0849 - DER\40_Emissao\03_GRD\0-GRDs_Enviadas DER\13ºMEDIÇÃO-26-07-23 A 25-08-23\MR.DER-0424_23\" xr:uid="{00000000-0004-0000-0A00-0000FA000000}"/>
    <hyperlink ref="S785" r:id="rId244" display="pw:\\pw.planservi.com.br:PROJETOS\Documents\C0849 - DER\40_Emissao\03_GRD\0-GRDs_Enviadas DER\13ºMEDIÇÃO-26-07-23 A 25-08-23\MR.DER-0424_23\" xr:uid="{00000000-0004-0000-0A00-0000FB000000}"/>
    <hyperlink ref="AE913" r:id="rId245" display="pw:\\pw.planservi.com.br:PROJETOS\Documents\C0849 - DER\40_Emissao\03_GRD\0-GRDs_Enviadas DER\13ºMEDIÇÃO-26-07-23 A 25-08-23\MR.DER-0424_23\" xr:uid="{00000000-0004-0000-0A00-0000FC000000}"/>
    <hyperlink ref="AE914" r:id="rId246" display="pw:\\pw.planservi.com.br:PROJETOS\Documents\C0849 - DER\40_Emissao\03_GRD\0-GRDs_Enviadas DER\13ºMEDIÇÃO-26-07-23 A 25-08-23\MR.DER-0424_23\" xr:uid="{00000000-0004-0000-0A00-0000FD000000}"/>
    <hyperlink ref="AE786" r:id="rId247" display="pw:\\pw.planservi.com.br:PROJETOS\Documents\C0849 - DER\40_Emissao\03_GRD\0-GRDs_Enviadas DER\13ºMEDIÇÃO-26-07-23 A 25-08-23\MR.DER-0424_23\" xr:uid="{00000000-0004-0000-0A00-0000FE000000}"/>
    <hyperlink ref="AE787" r:id="rId248" display="pw:\\pw.planservi.com.br:PROJETOS\Documents\C0849 - DER\40_Emissao\03_GRD\0-GRDs_Enviadas DER\13ºMEDIÇÃO-26-07-23 A 25-08-23\MR.DER-0424_23\" xr:uid="{00000000-0004-0000-0A00-0000FF000000}"/>
    <hyperlink ref="AE873" r:id="rId249" display="pw:\\pw.planservi.com.br:PROJETOS\Documents\C0849 - DER\40_Emissao\03_GRD\0-GRDs_Enviadas DER\13ºMEDIÇÃO-26-07-23 A 25-08-23\MR.DER-0424_23\" xr:uid="{00000000-0004-0000-0A00-000000010000}"/>
    <hyperlink ref="S726" r:id="rId250" display="pw:\\pw.planservi.com.br:PROJETOS\Documents\C0849 - DER\40_Emissao\03_GRD\0-GRDs_Enviadas DER\13ºMEDIÇÃO-26-07-23 A 25-08-23\MR.DER-0430_23\" xr:uid="{00000000-0004-0000-0A00-000001010000}"/>
    <hyperlink ref="S727" r:id="rId251" display="pw:\\pw.planservi.com.br:PROJETOS\Documents\C0849 - DER\40_Emissao\03_GRD\0-GRDs_Enviadas DER\13ºMEDIÇÃO-26-07-23 A 25-08-23\MR.DER-0430_23\" xr:uid="{00000000-0004-0000-0A00-000002010000}"/>
    <hyperlink ref="S728" r:id="rId252" display="pw:\\pw.planservi.com.br:PROJETOS\Documents\C0849 - DER\40_Emissao\03_GRD\0-GRDs_Enviadas DER\13ºMEDIÇÃO-26-07-23 A 25-08-23\MR.DER-0430_23\" xr:uid="{00000000-0004-0000-0A00-000003010000}"/>
    <hyperlink ref="S729" r:id="rId253" display="pw:\\pw.planservi.com.br:PROJETOS\Documents\C0849 - DER\40_Emissao\03_GRD\0-GRDs_Enviadas DER\13ºMEDIÇÃO-26-07-23 A 25-08-23\MR.DER-0430_23\" xr:uid="{00000000-0004-0000-0A00-000004010000}"/>
    <hyperlink ref="S730" r:id="rId254" display="pw:\\pw.planservi.com.br:PROJETOS\Documents\C0849 - DER\40_Emissao\03_GRD\0-GRDs_Enviadas DER\13ºMEDIÇÃO-26-07-23 A 25-08-23\MR.DER-0430_23\" xr:uid="{00000000-0004-0000-0A00-000005010000}"/>
    <hyperlink ref="S731" r:id="rId255" display="pw:\\pw.planservi.com.br:PROJETOS\Documents\C0849 - DER\40_Emissao\03_GRD\0-GRDs_Enviadas DER\13ºMEDIÇÃO-26-07-23 A 25-08-23\MR.DER-0430_23\" xr:uid="{00000000-0004-0000-0A00-000006010000}"/>
    <hyperlink ref="S732" r:id="rId256" display="pw:\\pw.planservi.com.br:PROJETOS\Documents\C0849 - DER\40_Emissao\03_GRD\0-GRDs_Enviadas DER\13ºMEDIÇÃO-26-07-23 A 25-08-23\MR.DER-0430_23\" xr:uid="{00000000-0004-0000-0A00-000007010000}"/>
    <hyperlink ref="S733" r:id="rId257" display="pw:\\pw.planservi.com.br:PROJETOS\Documents\C0849 - DER\40_Emissao\03_GRD\0-GRDs_Enviadas DER\13ºMEDIÇÃO-26-07-23 A 25-08-23\MR.DER-0430_23\" xr:uid="{00000000-0004-0000-0A00-000008010000}"/>
    <hyperlink ref="S734" r:id="rId258" display="pw:\\pw.planservi.com.br:PROJETOS\Documents\C0849 - DER\40_Emissao\03_GRD\0-GRDs_Enviadas DER\13ºMEDIÇÃO-26-07-23 A 25-08-23\MR.DER-0430_23\" xr:uid="{00000000-0004-0000-0A00-000009010000}"/>
    <hyperlink ref="S735" r:id="rId259" display="pw:\\pw.planservi.com.br:PROJETOS\Documents\C0849 - DER\40_Emissao\03_GRD\0-GRDs_Enviadas DER\13ºMEDIÇÃO-26-07-23 A 25-08-23\MR.DER-0430_23\" xr:uid="{00000000-0004-0000-0A00-00000A010000}"/>
    <hyperlink ref="S736" r:id="rId260" display="pw:\\pw.planservi.com.br:PROJETOS\Documents\C0849 - DER\40_Emissao\03_GRD\0-GRDs_Enviadas DER\13ºMEDIÇÃO-26-07-23 A 25-08-23\MR.DER-0430_23\" xr:uid="{00000000-0004-0000-0A00-00000B010000}"/>
    <hyperlink ref="S737" r:id="rId261" display="pw:\\pw.planservi.com.br:PROJETOS\Documents\C0849 - DER\40_Emissao\03_GRD\0-GRDs_Enviadas DER\13ºMEDIÇÃO-26-07-23 A 25-08-23\MR.DER-0430_23\" xr:uid="{00000000-0004-0000-0A00-00000C010000}"/>
    <hyperlink ref="S738" r:id="rId262" display="pw:\\pw.planservi.com.br:PROJETOS\Documents\C0849 - DER\40_Emissao\03_GRD\0-GRDs_Enviadas DER\13ºMEDIÇÃO-26-07-23 A 25-08-23\MR.DER-0430_23\" xr:uid="{00000000-0004-0000-0A00-00000D010000}"/>
    <hyperlink ref="S739" r:id="rId263" display="pw:\\pw.planservi.com.br:PROJETOS\Documents\C0849 - DER\40_Emissao\03_GRD\0-GRDs_Enviadas DER\13ºMEDIÇÃO-26-07-23 A 25-08-23\MR.DER-0430_23\" xr:uid="{00000000-0004-0000-0A00-00000E010000}"/>
    <hyperlink ref="S740" r:id="rId264" display="pw:\\pw.planservi.com.br:PROJETOS\Documents\C0849 - DER\40_Emissao\03_GRD\0-GRDs_Enviadas DER\13ºMEDIÇÃO-26-07-23 A 25-08-23\MR.DER-0430_23\" xr:uid="{00000000-0004-0000-0A00-00000F010000}"/>
    <hyperlink ref="S751" r:id="rId265" display="pw:\\pw.planservi.com.br:PROJETOS\Documents\C0849 - DER\40_Emissao\03_GRD\0-GRDs_Enviadas DER\13ºMEDIÇÃO-26-07-23 A 25-08-23\MR.DER-0430_23\" xr:uid="{00000000-0004-0000-0A00-000010010000}"/>
    <hyperlink ref="S752" r:id="rId266" display="pw:\\pw.planservi.com.br:PROJETOS\Documents\C0849 - DER\40_Emissao\03_GRD\0-GRDs_Enviadas DER\13ºMEDIÇÃO-26-07-23 A 25-08-23\MR.DER-0430_23\" xr:uid="{00000000-0004-0000-0A00-000011010000}"/>
    <hyperlink ref="S753" r:id="rId267" display="pw:\\pw.planservi.com.br:PROJETOS\Documents\C0849 - DER\40_Emissao\03_GRD\0-GRDs_Enviadas DER\13ºMEDIÇÃO-26-07-23 A 25-08-23\MR.DER-0430_23\" xr:uid="{00000000-0004-0000-0A00-000012010000}"/>
    <hyperlink ref="S754" r:id="rId268" display="pw:\\pw.planservi.com.br:PROJETOS\Documents\C0849 - DER\40_Emissao\03_GRD\0-GRDs_Enviadas DER\13ºMEDIÇÃO-26-07-23 A 25-08-23\MR.DER-0430_23\" xr:uid="{00000000-0004-0000-0A00-000013010000}"/>
    <hyperlink ref="S755" r:id="rId269" display="pw:\\pw.planservi.com.br:PROJETOS\Documents\C0849 - DER\40_Emissao\03_GRD\0-GRDs_Enviadas DER\13ºMEDIÇÃO-26-07-23 A 25-08-23\MR.DER-0430_23\" xr:uid="{00000000-0004-0000-0A00-000014010000}"/>
    <hyperlink ref="S756" r:id="rId270" display="pw:\\pw.planservi.com.br:PROJETOS\Documents\C0849 - DER\40_Emissao\03_GRD\0-GRDs_Enviadas DER\13ºMEDIÇÃO-26-07-23 A 25-08-23\MR.DER-0430_23\" xr:uid="{00000000-0004-0000-0A00-000015010000}"/>
    <hyperlink ref="S757" r:id="rId271" display="pw:\\pw.planservi.com.br:PROJETOS\Documents\C0849 - DER\40_Emissao\03_GRD\0-GRDs_Enviadas DER\13ºMEDIÇÃO-26-07-23 A 25-08-23\MR.DER-0430_23\" xr:uid="{00000000-0004-0000-0A00-000016010000}"/>
    <hyperlink ref="S758" r:id="rId272" display="pw:\\pw.planservi.com.br:PROJETOS\Documents\C0849 - DER\40_Emissao\03_GRD\0-GRDs_Enviadas DER\13ºMEDIÇÃO-26-07-23 A 25-08-23\MR.DER-0430_23\" xr:uid="{00000000-0004-0000-0A00-000017010000}"/>
    <hyperlink ref="S759" r:id="rId273" display="pw:\\pw.planservi.com.br:PROJETOS\Documents\C0849 - DER\40_Emissao\03_GRD\0-GRDs_Enviadas DER\13ºMEDIÇÃO-26-07-23 A 25-08-23\MR.DER-0430_23\" xr:uid="{00000000-0004-0000-0A00-000018010000}"/>
    <hyperlink ref="S760" r:id="rId274" display="pw:\\pw.planservi.com.br:PROJETOS\Documents\C0849 - DER\40_Emissao\03_GRD\0-GRDs_Enviadas DER\13ºMEDIÇÃO-26-07-23 A 25-08-23\MR.DER-0430_23\" xr:uid="{00000000-0004-0000-0A00-000019010000}"/>
    <hyperlink ref="S761" r:id="rId275" display="pw:\\pw.planservi.com.br:PROJETOS\Documents\C0849 - DER\40_Emissao\03_GRD\0-GRDs_Enviadas DER\13ºMEDIÇÃO-26-07-23 A 25-08-23\MR.DER-0430_23\" xr:uid="{00000000-0004-0000-0A00-00001A010000}"/>
    <hyperlink ref="S762" r:id="rId276" display="pw:\\pw.planservi.com.br:PROJETOS\Documents\C0849 - DER\40_Emissao\03_GRD\0-GRDs_Enviadas DER\13ºMEDIÇÃO-26-07-23 A 25-08-23\MR.DER-0430_23\" xr:uid="{00000000-0004-0000-0A00-00001B010000}"/>
    <hyperlink ref="S763" r:id="rId277" display="pw:\\pw.planservi.com.br:PROJETOS\Documents\C0849 - DER\40_Emissao\03_GRD\0-GRDs_Enviadas DER\13ºMEDIÇÃO-26-07-23 A 25-08-23\MR.DER-0430_23\" xr:uid="{00000000-0004-0000-0A00-00001C010000}"/>
    <hyperlink ref="S764" r:id="rId278" display="pw:\\pw.planservi.com.br:PROJETOS\Documents\C0849 - DER\40_Emissao\03_GRD\0-GRDs_Enviadas DER\13ºMEDIÇÃO-26-07-23 A 25-08-23\MR.DER-0430_23\" xr:uid="{00000000-0004-0000-0A00-00001D010000}"/>
    <hyperlink ref="S862" r:id="rId279" display="pw:\\pw.planservi.com.br:PROJETOS\Documents\C0849 - DER\40_Emissao\03_GRD\0-GRDs_Enviadas DER\13ºMEDIÇÃO-26-07-23 A 25-08-23\MR.DER-0430_23\" xr:uid="{00000000-0004-0000-0A00-00001E010000}"/>
    <hyperlink ref="S864" r:id="rId280" display="pw:\\pw.planservi.com.br:PROJETOS\Documents\C0849 - DER\40_Emissao\03_GRD\0-GRDs_Enviadas DER\13ºMEDIÇÃO-26-07-23 A 25-08-23\MR.DER-0430_23\" xr:uid="{00000000-0004-0000-0A00-00001F010000}"/>
    <hyperlink ref="M741" r:id="rId281" display="pw:\\pw.planservi.com.br:PROJETOS\Documents\C0849 - DER\40_Emissao\03_GRD\0-GRDs_Enviadas DER\13ºMEDIÇÃO-26-07-23 A 25-08-23\MR.DER-0430_23\" xr:uid="{00000000-0004-0000-0A00-000020010000}"/>
    <hyperlink ref="M742" r:id="rId282" display="pw:\\pw.planservi.com.br:PROJETOS\Documents\C0849 - DER\40_Emissao\03_GRD\0-GRDs_Enviadas DER\13ºMEDIÇÃO-26-07-23 A 25-08-23\MR.DER-0430_23\" xr:uid="{00000000-0004-0000-0A00-000021010000}"/>
    <hyperlink ref="M743" r:id="rId283" display="pw:\\pw.planservi.com.br:PROJETOS\Documents\C0849 - DER\40_Emissao\03_GRD\0-GRDs_Enviadas DER\13ºMEDIÇÃO-26-07-23 A 25-08-23\MR.DER-0430_23\" xr:uid="{00000000-0004-0000-0A00-000022010000}"/>
    <hyperlink ref="M744" r:id="rId284" display="pw:\\pw.planservi.com.br:PROJETOS\Documents\C0849 - DER\40_Emissao\03_GRD\0-GRDs_Enviadas DER\13ºMEDIÇÃO-26-07-23 A 25-08-23\MR.DER-0430_23\" xr:uid="{00000000-0004-0000-0A00-000023010000}"/>
    <hyperlink ref="M745" r:id="rId285" display="pw:\\pw.planservi.com.br:PROJETOS\Documents\C0849 - DER\40_Emissao\03_GRD\0-GRDs_Enviadas DER\13ºMEDIÇÃO-26-07-23 A 25-08-23\MR.DER-0430_23\" xr:uid="{00000000-0004-0000-0A00-000024010000}"/>
    <hyperlink ref="M746" r:id="rId286" display="pw:\\pw.planservi.com.br:PROJETOS\Documents\C0849 - DER\40_Emissao\03_GRD\0-GRDs_Enviadas DER\13ºMEDIÇÃO-26-07-23 A 25-08-23\MR.DER-0430_23\" xr:uid="{00000000-0004-0000-0A00-000025010000}"/>
    <hyperlink ref="M765" r:id="rId287" display="pw:\\pw.planservi.com.br:PROJETOS\Documents\C0849 - DER\40_Emissao\03_GRD\0-GRDs_Enviadas DER\13ºMEDIÇÃO-26-07-23 A 25-08-23\MR.DER-0430_23\" xr:uid="{00000000-0004-0000-0A00-000026010000}"/>
    <hyperlink ref="M766" r:id="rId288" display="pw:\\pw.planservi.com.br:PROJETOS\Documents\C0849 - DER\40_Emissao\03_GRD\0-GRDs_Enviadas DER\13ºMEDIÇÃO-26-07-23 A 25-08-23\MR.DER-0430_23\" xr:uid="{00000000-0004-0000-0A00-000027010000}"/>
    <hyperlink ref="M767" r:id="rId289" display="pw:\\pw.planservi.com.br:PROJETOS\Documents\C0849 - DER\40_Emissao\03_GRD\0-GRDs_Enviadas DER\13ºMEDIÇÃO-26-07-23 A 25-08-23\MR.DER-0430_23\" xr:uid="{00000000-0004-0000-0A00-000028010000}"/>
    <hyperlink ref="M768" r:id="rId290" display="pw:\\pw.planservi.com.br:PROJETOS\Documents\C0849 - DER\40_Emissao\03_GRD\0-GRDs_Enviadas DER\13ºMEDIÇÃO-26-07-23 A 25-08-23\MR.DER-0430_23\" xr:uid="{00000000-0004-0000-0A00-000029010000}"/>
    <hyperlink ref="M769" r:id="rId291" display="pw:\\pw.planservi.com.br:PROJETOS\Documents\C0849 - DER\40_Emissao\03_GRD\0-GRDs_Enviadas DER\13ºMEDIÇÃO-26-07-23 A 25-08-23\MR.DER-0430_23\" xr:uid="{00000000-0004-0000-0A00-00002A010000}"/>
    <hyperlink ref="M770" r:id="rId292" display="pw:\\pw.planservi.com.br:PROJETOS\Documents\C0849 - DER\40_Emissao\03_GRD\0-GRDs_Enviadas DER\13ºMEDIÇÃO-26-07-23 A 25-08-23\MR.DER-0430_23\" xr:uid="{00000000-0004-0000-0A00-00002B010000}"/>
    <hyperlink ref="S473" r:id="rId293" display="pw:\\pw.planservi.com.br:PROJETOS\Documents\C0849 - DER\40_Emissao\03_GRD\0-GRDs_Enviadas DER\13ºMEDIÇÃO-26-07-23 A 25-08-23\MR.DER-0429_23\" xr:uid="{00000000-0004-0000-0A00-00002C010000}"/>
    <hyperlink ref="S474" r:id="rId294" display="pw:\\pw.planservi.com.br:PROJETOS\Documents\C0849 - DER\40_Emissao\03_GRD\0-GRDs_Enviadas DER\13ºMEDIÇÃO-26-07-23 A 25-08-23\MR.DER-0429_23\" xr:uid="{00000000-0004-0000-0A00-00002D010000}"/>
    <hyperlink ref="S475" r:id="rId295" display="pw:\\pw.planservi.com.br:PROJETOS\Documents\C0849 - DER\40_Emissao\03_GRD\0-GRDs_Enviadas DER\13ºMEDIÇÃO-26-07-23 A 25-08-23\MR.DER-0429_23\" xr:uid="{00000000-0004-0000-0A00-00002E010000}"/>
    <hyperlink ref="S476" r:id="rId296" display="pw:\\pw.planservi.com.br:PROJETOS\Documents\C0849 - DER\40_Emissao\03_GRD\0-GRDs_Enviadas DER\13ºMEDIÇÃO-26-07-23 A 25-08-23\MR.DER-0429_23\" xr:uid="{00000000-0004-0000-0A00-00002F010000}"/>
    <hyperlink ref="S477" r:id="rId297" display="pw:\\pw.planservi.com.br:PROJETOS\Documents\C0849 - DER\40_Emissao\03_GRD\0-GRDs_Enviadas DER\13ºMEDIÇÃO-26-07-23 A 25-08-23\MR.DER-0429_23\" xr:uid="{00000000-0004-0000-0A00-000030010000}"/>
    <hyperlink ref="S478" r:id="rId298" display="pw:\\pw.planservi.com.br:PROJETOS\Documents\C0849 - DER\40_Emissao\03_GRD\0-GRDs_Enviadas DER\13ºMEDIÇÃO-26-07-23 A 25-08-23\MR.DER-0429_23\" xr:uid="{00000000-0004-0000-0A00-000031010000}"/>
    <hyperlink ref="S479" r:id="rId299" display="pw:\\pw.planservi.com.br:PROJETOS\Documents\C0849 - DER\40_Emissao\03_GRD\0-GRDs_Enviadas DER\13ºMEDIÇÃO-26-07-23 A 25-08-23\MR.DER-0429_23\" xr:uid="{00000000-0004-0000-0A00-000032010000}"/>
    <hyperlink ref="S480" r:id="rId300" display="pw:\\pw.planservi.com.br:PROJETOS\Documents\C0849 - DER\40_Emissao\03_GRD\0-GRDs_Enviadas DER\13ºMEDIÇÃO-26-07-23 A 25-08-23\MR.DER-0429_23\" xr:uid="{00000000-0004-0000-0A00-000033010000}"/>
    <hyperlink ref="S481" r:id="rId301" display="pw:\\pw.planservi.com.br:PROJETOS\Documents\C0849 - DER\40_Emissao\03_GRD\0-GRDs_Enviadas DER\13ºMEDIÇÃO-26-07-23 A 25-08-23\MR.DER-0429_23\" xr:uid="{00000000-0004-0000-0A00-000034010000}"/>
    <hyperlink ref="S482" r:id="rId302" display="pw:\\pw.planservi.com.br:PROJETOS\Documents\C0849 - DER\40_Emissao\03_GRD\0-GRDs_Enviadas DER\13ºMEDIÇÃO-26-07-23 A 25-08-23\MR.DER-0429_23\" xr:uid="{00000000-0004-0000-0A00-000035010000}"/>
    <hyperlink ref="S483" r:id="rId303" display="pw:\\pw.planservi.com.br:PROJETOS\Documents\C0849 - DER\40_Emissao\03_GRD\0-GRDs_Enviadas DER\13ºMEDIÇÃO-26-07-23 A 25-08-23\MR.DER-0429_23\" xr:uid="{00000000-0004-0000-0A00-000036010000}"/>
    <hyperlink ref="S484" r:id="rId304" display="pw:\\pw.planservi.com.br:PROJETOS\Documents\C0849 - DER\40_Emissao\03_GRD\0-GRDs_Enviadas DER\13ºMEDIÇÃO-26-07-23 A 25-08-23\MR.DER-0429_23\" xr:uid="{00000000-0004-0000-0A00-000037010000}"/>
    <hyperlink ref="S485" r:id="rId305" display="pw:\\pw.planservi.com.br:PROJETOS\Documents\C0849 - DER\40_Emissao\03_GRD\0-GRDs_Enviadas DER\13ºMEDIÇÃO-26-07-23 A 25-08-23\MR.DER-0429_23\" xr:uid="{00000000-0004-0000-0A00-000038010000}"/>
    <hyperlink ref="S486" r:id="rId306" display="pw:\\pw.planservi.com.br:PROJETOS\Documents\C0849 - DER\40_Emissao\03_GRD\0-GRDs_Enviadas DER\13ºMEDIÇÃO-26-07-23 A 25-08-23\MR.DER-0429_23\" xr:uid="{00000000-0004-0000-0A00-000039010000}"/>
    <hyperlink ref="S487" r:id="rId307" display="pw:\\pw.planservi.com.br:PROJETOS\Documents\C0849 - DER\40_Emissao\03_GRD\0-GRDs_Enviadas DER\13ºMEDIÇÃO-26-07-23 A 25-08-23\MR.DER-0429_23\" xr:uid="{00000000-0004-0000-0A00-00003A010000}"/>
    <hyperlink ref="S488" r:id="rId308" display="pw:\\pw.planservi.com.br:PROJETOS\Documents\C0849 - DER\40_Emissao\03_GRD\0-GRDs_Enviadas DER\13ºMEDIÇÃO-26-07-23 A 25-08-23\MR.DER-0429_23\" xr:uid="{00000000-0004-0000-0A00-00003B010000}"/>
    <hyperlink ref="S489" r:id="rId309" display="pw:\\pw.planservi.com.br:PROJETOS\Documents\C0849 - DER\40_Emissao\03_GRD\0-GRDs_Enviadas DER\13ºMEDIÇÃO-26-07-23 A 25-08-23\MR.DER-0429_23\" xr:uid="{00000000-0004-0000-0A00-00003C010000}"/>
    <hyperlink ref="S490" r:id="rId310" display="pw:\\pw.planservi.com.br:PROJETOS\Documents\C0849 - DER\40_Emissao\03_GRD\0-GRDs_Enviadas DER\13ºMEDIÇÃO-26-07-23 A 25-08-23\MR.DER-0429_23\" xr:uid="{00000000-0004-0000-0A00-00003D010000}"/>
    <hyperlink ref="S491" r:id="rId311" display="pw:\\pw.planservi.com.br:PROJETOS\Documents\C0849 - DER\40_Emissao\03_GRD\0-GRDs_Enviadas DER\13ºMEDIÇÃO-26-07-23 A 25-08-23\MR.DER-0429_23\" xr:uid="{00000000-0004-0000-0A00-00003E010000}"/>
    <hyperlink ref="S492" r:id="rId312" display="pw:\\pw.planservi.com.br:PROJETOS\Documents\C0849 - DER\40_Emissao\03_GRD\0-GRDs_Enviadas DER\13ºMEDIÇÃO-26-07-23 A 25-08-23\MR.DER-0429_23\" xr:uid="{00000000-0004-0000-0A00-00003F010000}"/>
    <hyperlink ref="S493" r:id="rId313" display="pw:\\pw.planservi.com.br:PROJETOS\Documents\C0849 - DER\40_Emissao\03_GRD\0-GRDs_Enviadas DER\13ºMEDIÇÃO-26-07-23 A 25-08-23\MR.DER-0429_23\" xr:uid="{00000000-0004-0000-0A00-000040010000}"/>
    <hyperlink ref="S494" r:id="rId314" display="pw:\\pw.planservi.com.br:PROJETOS\Documents\C0849 - DER\40_Emissao\03_GRD\0-GRDs_Enviadas DER\13ºMEDIÇÃO-26-07-23 A 25-08-23\MR.DER-0429_23\" xr:uid="{00000000-0004-0000-0A00-000041010000}"/>
    <hyperlink ref="S495" r:id="rId315" display="pw:\\pw.planservi.com.br:PROJETOS\Documents\C0849 - DER\40_Emissao\03_GRD\0-GRDs_Enviadas DER\13ºMEDIÇÃO-26-07-23 A 25-08-23\MR.DER-0429_23\" xr:uid="{00000000-0004-0000-0A00-000042010000}"/>
    <hyperlink ref="S496" r:id="rId316" display="pw:\\pw.planservi.com.br:PROJETOS\Documents\C0849 - DER\40_Emissao\03_GRD\0-GRDs_Enviadas DER\13ºMEDIÇÃO-26-07-23 A 25-08-23\MR.DER-0429_23\" xr:uid="{00000000-0004-0000-0A00-000043010000}"/>
    <hyperlink ref="S497" r:id="rId317" display="pw:\\pw.planservi.com.br:PROJETOS\Documents\C0849 - DER\40_Emissao\03_GRD\0-GRDs_Enviadas DER\13ºMEDIÇÃO-26-07-23 A 25-08-23\MR.DER-0429_23\" xr:uid="{00000000-0004-0000-0A00-000044010000}"/>
    <hyperlink ref="S498" r:id="rId318" display="pw:\\pw.planservi.com.br:PROJETOS\Documents\C0849 - DER\40_Emissao\03_GRD\0-GRDs_Enviadas DER\13ºMEDIÇÃO-26-07-23 A 25-08-23\MR.DER-0429_23\" xr:uid="{00000000-0004-0000-0A00-000045010000}"/>
    <hyperlink ref="S499" r:id="rId319" display="pw:\\pw.planservi.com.br:PROJETOS\Documents\C0849 - DER\40_Emissao\03_GRD\0-GRDs_Enviadas DER\13ºMEDIÇÃO-26-07-23 A 25-08-23\MR.DER-0429_23\" xr:uid="{00000000-0004-0000-0A00-000046010000}"/>
    <hyperlink ref="S500" r:id="rId320" display="pw:\\pw.planservi.com.br:PROJETOS\Documents\C0849 - DER\40_Emissao\03_GRD\0-GRDs_Enviadas DER\13ºMEDIÇÃO-26-07-23 A 25-08-23\MR.DER-0429_23\" xr:uid="{00000000-0004-0000-0A00-000047010000}"/>
    <hyperlink ref="S501" r:id="rId321" display="pw:\\pw.planservi.com.br:PROJETOS\Documents\C0849 - DER\40_Emissao\03_GRD\0-GRDs_Enviadas DER\13ºMEDIÇÃO-26-07-23 A 25-08-23\MR.DER-0429_23\" xr:uid="{00000000-0004-0000-0A00-000048010000}"/>
    <hyperlink ref="S502" r:id="rId322" display="pw:\\pw.planservi.com.br:PROJETOS\Documents\C0849 - DER\40_Emissao\03_GRD\0-GRDs_Enviadas DER\13ºMEDIÇÃO-26-07-23 A 25-08-23\MR.DER-0429_23\" xr:uid="{00000000-0004-0000-0A00-000049010000}"/>
    <hyperlink ref="S503" r:id="rId323" display="pw:\\pw.planservi.com.br:PROJETOS\Documents\C0849 - DER\40_Emissao\03_GRD\0-GRDs_Enviadas DER\13ºMEDIÇÃO-26-07-23 A 25-08-23\MR.DER-0429_23\" xr:uid="{00000000-0004-0000-0A00-00004A010000}"/>
    <hyperlink ref="S504" r:id="rId324" display="pw:\\pw.planservi.com.br:PROJETOS\Documents\C0849 - DER\40_Emissao\03_GRD\0-GRDs_Enviadas DER\13ºMEDIÇÃO-26-07-23 A 25-08-23\MR.DER-0429_23\" xr:uid="{00000000-0004-0000-0A00-00004B010000}"/>
    <hyperlink ref="S505" r:id="rId325" display="pw:\\pw.planservi.com.br:PROJETOS\Documents\C0849 - DER\40_Emissao\03_GRD\0-GRDs_Enviadas DER\13ºMEDIÇÃO-26-07-23 A 25-08-23\MR.DER-0429_23\" xr:uid="{00000000-0004-0000-0A00-00004C010000}"/>
    <hyperlink ref="S506" r:id="rId326" display="pw:\\pw.planservi.com.br:PROJETOS\Documents\C0849 - DER\40_Emissao\03_GRD\0-GRDs_Enviadas DER\13ºMEDIÇÃO-26-07-23 A 25-08-23\MR.DER-0429_23\" xr:uid="{00000000-0004-0000-0A00-00004D010000}"/>
    <hyperlink ref="S507" r:id="rId327" display="pw:\\pw.planservi.com.br:PROJETOS\Documents\C0849 - DER\40_Emissao\03_GRD\0-GRDs_Enviadas DER\13ºMEDIÇÃO-26-07-23 A 25-08-23\MR.DER-0429_23\" xr:uid="{00000000-0004-0000-0A00-00004E010000}"/>
    <hyperlink ref="S508" r:id="rId328" display="pw:\\pw.planservi.com.br:PROJETOS\Documents\C0849 - DER\40_Emissao\03_GRD\0-GRDs_Enviadas DER\13ºMEDIÇÃO-26-07-23 A 25-08-23\MR.DER-0429_23\" xr:uid="{00000000-0004-0000-0A00-000050010000}"/>
    <hyperlink ref="S509" r:id="rId329" display="pw:\\pw.planservi.com.br:PROJETOS\Documents\C0849 - DER\40_Emissao\03_GRD\0-GRDs_Enviadas DER\13ºMEDIÇÃO-26-07-23 A 25-08-23\MR.DER-0429_23\" xr:uid="{00000000-0004-0000-0A00-000051010000}"/>
    <hyperlink ref="S510" r:id="rId330" display="pw:\\pw.planservi.com.br:PROJETOS\Documents\C0849 - DER\40_Emissao\03_GRD\0-GRDs_Enviadas DER\13ºMEDIÇÃO-26-07-23 A 25-08-23\MR.DER-0429_23\" xr:uid="{00000000-0004-0000-0A00-000052010000}"/>
    <hyperlink ref="S511" r:id="rId331" display="pw:\\pw.planservi.com.br:PROJETOS\Documents\C0849 - DER\40_Emissao\03_GRD\0-GRDs_Enviadas DER\13ºMEDIÇÃO-26-07-23 A 25-08-23\MR.DER-0429_23\" xr:uid="{00000000-0004-0000-0A00-000053010000}"/>
    <hyperlink ref="S512" r:id="rId332" display="pw:\\pw.planservi.com.br:PROJETOS\Documents\C0849 - DER\40_Emissao\03_GRD\0-GRDs_Enviadas DER\13ºMEDIÇÃO-26-07-23 A 25-08-23\MR.DER-0429_23\" xr:uid="{00000000-0004-0000-0A00-000054010000}"/>
    <hyperlink ref="S513" r:id="rId333" display="pw:\\pw.planservi.com.br:PROJETOS\Documents\C0849 - DER\40_Emissao\03_GRD\0-GRDs_Enviadas DER\13ºMEDIÇÃO-26-07-23 A 25-08-23\MR.DER-0429_23\" xr:uid="{00000000-0004-0000-0A00-000055010000}"/>
    <hyperlink ref="S514" r:id="rId334" display="pw:\\pw.planservi.com.br:PROJETOS\Documents\C0849 - DER\40_Emissao\03_GRD\0-GRDs_Enviadas DER\13ºMEDIÇÃO-26-07-23 A 25-08-23\MR.DER-0429_23\" xr:uid="{00000000-0004-0000-0A00-000056010000}"/>
    <hyperlink ref="S515" r:id="rId335" display="pw:\\pw.planservi.com.br:PROJETOS\Documents\C0849 - DER\40_Emissao\03_GRD\0-GRDs_Enviadas DER\13ºMEDIÇÃO-26-07-23 A 25-08-23\MR.DER-0429_23\" xr:uid="{00000000-0004-0000-0A00-000057010000}"/>
    <hyperlink ref="S516" r:id="rId336" display="pw:\\pw.planservi.com.br:PROJETOS\Documents\C0849 - DER\40_Emissao\03_GRD\0-GRDs_Enviadas DER\13ºMEDIÇÃO-26-07-23 A 25-08-23\MR.DER-0429_23\" xr:uid="{00000000-0004-0000-0A00-000058010000}"/>
    <hyperlink ref="S517" r:id="rId337" display="pw:\\pw.planservi.com.br:PROJETOS\Documents\C0849 - DER\40_Emissao\03_GRD\0-GRDs_Enviadas DER\13ºMEDIÇÃO-26-07-23 A 25-08-23\MR.DER-0429_23\" xr:uid="{00000000-0004-0000-0A00-000059010000}"/>
    <hyperlink ref="S518" r:id="rId338" display="pw:\\pw.planservi.com.br:PROJETOS\Documents\C0849 - DER\40_Emissao\03_GRD\0-GRDs_Enviadas DER\13ºMEDIÇÃO-26-07-23 A 25-08-23\MR.DER-0429_23\" xr:uid="{00000000-0004-0000-0A00-00005A010000}"/>
    <hyperlink ref="S519" r:id="rId339" display="pw:\\pw.planservi.com.br:PROJETOS\Documents\C0849 - DER\40_Emissao\03_GRD\0-GRDs_Enviadas DER\13ºMEDIÇÃO-26-07-23 A 25-08-23\MR.DER-0429_23\" xr:uid="{00000000-0004-0000-0A00-00005B010000}"/>
    <hyperlink ref="S520" r:id="rId340" display="pw:\\pw.planservi.com.br:PROJETOS\Documents\C0849 - DER\40_Emissao\03_GRD\0-GRDs_Enviadas DER\13ºMEDIÇÃO-26-07-23 A 25-08-23\MR.DER-0429_23\" xr:uid="{00000000-0004-0000-0A00-00005C010000}"/>
    <hyperlink ref="S521" r:id="rId341" display="pw:\\pw.planservi.com.br:PROJETOS\Documents\C0849 - DER\40_Emissao\03_GRD\0-GRDs_Enviadas DER\13ºMEDIÇÃO-26-07-23 A 25-08-23\MR.DER-0429_23\" xr:uid="{00000000-0004-0000-0A00-00005D010000}"/>
    <hyperlink ref="S522" r:id="rId342" display="pw:\\pw.planservi.com.br:PROJETOS\Documents\C0849 - DER\40_Emissao\03_GRD\0-GRDs_Enviadas DER\13ºMEDIÇÃO-26-07-23 A 25-08-23\MR.DER-0429_23\" xr:uid="{00000000-0004-0000-0A00-00005E010000}"/>
    <hyperlink ref="S523" r:id="rId343" display="pw:\\pw.planservi.com.br:PROJETOS\Documents\C0849 - DER\40_Emissao\03_GRD\0-GRDs_Enviadas DER\13ºMEDIÇÃO-26-07-23 A 25-08-23\MR.DER-0429_23\" xr:uid="{00000000-0004-0000-0A00-00005F010000}"/>
    <hyperlink ref="S524" r:id="rId344" display="pw:\\pw.planservi.com.br:PROJETOS\Documents\C0849 - DER\40_Emissao\03_GRD\0-GRDs_Enviadas DER\13ºMEDIÇÃO-26-07-23 A 25-08-23\MR.DER-0429_23\" xr:uid="{00000000-0004-0000-0A00-000060010000}"/>
    <hyperlink ref="S525" r:id="rId345" display="pw:\\pw.planservi.com.br:PROJETOS\Documents\C0849 - DER\40_Emissao\03_GRD\0-GRDs_Enviadas DER\13ºMEDIÇÃO-26-07-23 A 25-08-23\MR.DER-0429_23\" xr:uid="{00000000-0004-0000-0A00-000061010000}"/>
    <hyperlink ref="S526" r:id="rId346" display="pw:\\pw.planservi.com.br:PROJETOS\Documents\C0849 - DER\40_Emissao\03_GRD\0-GRDs_Enviadas DER\13ºMEDIÇÃO-26-07-23 A 25-08-23\MR.DER-0429_23\" xr:uid="{00000000-0004-0000-0A00-000062010000}"/>
    <hyperlink ref="S830" r:id="rId347" display="pw:\\pw.planservi.com.br:PROJETOS\Documents\C0849 - DER\40_Emissao\03_GRD\0-GRDs_Enviadas DER\6ºMEDIÇÃO\MR.DER-0296_23\" xr:uid="{00000000-0004-0000-0A00-000063010000}"/>
    <hyperlink ref="M527" r:id="rId348" display="pw:\\pw.planservi.com.br:PROJETOS\Documents\C0849 - DER\40_Emissao\03_GRD\0-GRDs_Enviadas DER\13ºMEDIÇÃO-26-07-23 A 25-08-23\MR.DER-0429_23\" xr:uid="{00000000-0004-0000-0A00-000064010000}"/>
    <hyperlink ref="M528" r:id="rId349" display="pw:\\pw.planservi.com.br:PROJETOS\Documents\C0849 - DER\40_Emissao\03_GRD\0-GRDs_Enviadas DER\13ºMEDIÇÃO-26-07-23 A 25-08-23\MR.DER-0429_23\" xr:uid="{00000000-0004-0000-0A00-000065010000}"/>
    <hyperlink ref="M529" r:id="rId350" display="pw:\\pw.planservi.com.br:PROJETOS\Documents\C0849 - DER\40_Emissao\03_GRD\0-GRDs_Enviadas DER\13ºMEDIÇÃO-26-07-23 A 25-08-23\MR.DER-0429_23\" xr:uid="{00000000-0004-0000-0A00-000066010000}"/>
    <hyperlink ref="AE183" r:id="rId351" display="pw:\\pw.planservi.com.br:PROJETOS\Documents\C0849 - DER\40_Emissao\03_GRD\0-GRDs_Enviadas DER\13ºMEDIÇÃO-26-07-23 A 25-08-23\MR.DER-0403_23\" xr:uid="{00000000-0004-0000-0A00-000067010000}"/>
    <hyperlink ref="AE184" r:id="rId352" display="pw:\\pw.planservi.com.br:PROJETOS\Documents\C0849 - DER\40_Emissao\03_GRD\0-GRDs_Enviadas DER\13ºMEDIÇÃO-26-07-23 A 25-08-23\MR.DER-0403_23\" xr:uid="{00000000-0004-0000-0A00-000068010000}"/>
    <hyperlink ref="AE185" r:id="rId353" display="pw:\\pw.planservi.com.br:PROJETOS\Documents\C0849 - DER\40_Emissao\03_GRD\0-GRDs_Enviadas DER\13ºMEDIÇÃO-26-07-23 A 25-08-23\MR.DER-0403_23\" xr:uid="{00000000-0004-0000-0A00-000069010000}"/>
    <hyperlink ref="AE186" r:id="rId354" display="pw:\\pw.planservi.com.br:PROJETOS\Documents\C0849 - DER\40_Emissao\03_GRD\0-GRDs_Enviadas DER\13ºMEDIÇÃO-26-07-23 A 25-08-23\MR.DER-0403_23\" xr:uid="{00000000-0004-0000-0A00-00006A010000}"/>
    <hyperlink ref="AE187" r:id="rId355" display="pw:\\pw.planservi.com.br:PROJETOS\Documents\C0849 - DER\40_Emissao\03_GRD\0-GRDs_Enviadas DER\13ºMEDIÇÃO-26-07-23 A 25-08-23\MR.DER-0403_23\" xr:uid="{00000000-0004-0000-0A00-00006B010000}"/>
    <hyperlink ref="AE188" r:id="rId356" display="pw:\\pw.planservi.com.br:PROJETOS\Documents\C0849 - DER\40_Emissao\03_GRD\0-GRDs_Enviadas DER\13ºMEDIÇÃO-26-07-23 A 25-08-23\MR.DER-0403_23\" xr:uid="{00000000-0004-0000-0A00-00006C010000}"/>
    <hyperlink ref="AE189" r:id="rId357" display="pw:\\pw.planservi.com.br:PROJETOS\Documents\C0849 - DER\40_Emissao\03_GRD\0-GRDs_Enviadas DER\13ºMEDIÇÃO-26-07-23 A 25-08-23\MR.DER-0403_23\" xr:uid="{00000000-0004-0000-0A00-00006D010000}"/>
    <hyperlink ref="AE190" r:id="rId358" display="pw:\\pw.planservi.com.br:PROJETOS\Documents\C0849 - DER\40_Emissao\03_GRD\0-GRDs_Enviadas DER\13ºMEDIÇÃO-26-07-23 A 25-08-23\MR.DER-0403_23\" xr:uid="{00000000-0004-0000-0A00-00006E010000}"/>
    <hyperlink ref="AE191" r:id="rId359" display="pw:\\pw.planservi.com.br:PROJETOS\Documents\C0849 - DER\40_Emissao\03_GRD\0-GRDs_Enviadas DER\13ºMEDIÇÃO-26-07-23 A 25-08-23\MR.DER-0403_23\" xr:uid="{00000000-0004-0000-0A00-00006F010000}"/>
    <hyperlink ref="AE192" r:id="rId360" display="pw:\\pw.planservi.com.br:PROJETOS\Documents\C0849 - DER\40_Emissao\03_GRD\0-GRDs_Enviadas DER\13ºMEDIÇÃO-26-07-23 A 25-08-23\MR.DER-0403_23\" xr:uid="{00000000-0004-0000-0A00-000070010000}"/>
    <hyperlink ref="AE193" r:id="rId361" display="pw:\\pw.planservi.com.br:PROJETOS\Documents\C0849 - DER\40_Emissao\03_GRD\0-GRDs_Enviadas DER\13ºMEDIÇÃO-26-07-23 A 25-08-23\MR.DER-0403_23\" xr:uid="{00000000-0004-0000-0A00-000071010000}"/>
    <hyperlink ref="AE194" r:id="rId362" display="pw:\\pw.planservi.com.br:PROJETOS\Documents\C0849 - DER\40_Emissao\03_GRD\0-GRDs_Enviadas DER\13ºMEDIÇÃO-26-07-23 A 25-08-23\MR.DER-0403_23\" xr:uid="{00000000-0004-0000-0A00-000072010000}"/>
    <hyperlink ref="AE195" r:id="rId363" display="pw:\\pw.planservi.com.br:PROJETOS\Documents\C0849 - DER\40_Emissao\03_GRD\0-GRDs_Enviadas DER\13ºMEDIÇÃO-26-07-23 A 25-08-23\MR.DER-0403_23\" xr:uid="{00000000-0004-0000-0A00-000073010000}"/>
    <hyperlink ref="AE196" r:id="rId364" display="pw:\\pw.planservi.com.br:PROJETOS\Documents\C0849 - DER\40_Emissao\03_GRD\0-GRDs_Enviadas DER\13ºMEDIÇÃO-26-07-23 A 25-08-23\MR.DER-0403_23\" xr:uid="{00000000-0004-0000-0A00-000074010000}"/>
    <hyperlink ref="AE197" r:id="rId365" display="pw:\\pw.planservi.com.br:PROJETOS\Documents\C0849 - DER\40_Emissao\03_GRD\0-GRDs_Enviadas DER\13ºMEDIÇÃO-26-07-23 A 25-08-23\MR.DER-0403_23\" xr:uid="{00000000-0004-0000-0A00-000075010000}"/>
    <hyperlink ref="AE198" r:id="rId366" display="pw:\\pw.planservi.com.br:PROJETOS\Documents\C0849 - DER\40_Emissao\03_GRD\0-GRDs_Enviadas DER\13ºMEDIÇÃO-26-07-23 A 25-08-23\MR.DER-0403_23\" xr:uid="{00000000-0004-0000-0A00-000076010000}"/>
    <hyperlink ref="AE199" r:id="rId367" display="pw:\\pw.planservi.com.br:PROJETOS\Documents\C0849 - DER\40_Emissao\03_GRD\0-GRDs_Enviadas DER\13ºMEDIÇÃO-26-07-23 A 25-08-23\MR.DER-0403_23\" xr:uid="{00000000-0004-0000-0A00-000077010000}"/>
    <hyperlink ref="AE200" r:id="rId368" display="pw:\\pw.planservi.com.br:PROJETOS\Documents\C0849 - DER\40_Emissao\03_GRD\0-GRDs_Enviadas DER\13ºMEDIÇÃO-26-07-23 A 25-08-23\MR.DER-0403_23\" xr:uid="{00000000-0004-0000-0A00-000078010000}"/>
    <hyperlink ref="AE201" r:id="rId369" display="pw:\\pw.planservi.com.br:PROJETOS\Documents\C0849 - DER\40_Emissao\03_GRD\0-GRDs_Enviadas DER\13ºMEDIÇÃO-26-07-23 A 25-08-23\MR.DER-0403_23\" xr:uid="{00000000-0004-0000-0A00-000079010000}"/>
    <hyperlink ref="AE202" r:id="rId370" display="pw:\\pw.planservi.com.br:PROJETOS\Documents\C0849 - DER\40_Emissao\03_GRD\0-GRDs_Enviadas DER\13ºMEDIÇÃO-26-07-23 A 25-08-23\MR.DER-0403_23\" xr:uid="{00000000-0004-0000-0A00-00007A010000}"/>
    <hyperlink ref="AE203" r:id="rId371" display="pw:\\pw.planservi.com.br:PROJETOS\Documents\C0849 - DER\40_Emissao\03_GRD\0-GRDs_Enviadas DER\13ºMEDIÇÃO-26-07-23 A 25-08-23\MR.DER-0403_23\" xr:uid="{00000000-0004-0000-0A00-00007B010000}"/>
    <hyperlink ref="AE204" r:id="rId372" display="pw:\\pw.planservi.com.br:PROJETOS\Documents\C0849 - DER\40_Emissao\03_GRD\0-GRDs_Enviadas DER\13ºMEDIÇÃO-26-07-23 A 25-08-23\MR.DER-0403_23\" xr:uid="{00000000-0004-0000-0A00-00007C010000}"/>
    <hyperlink ref="S205" r:id="rId373" display="pw:\\pw.planservi.com.br:PROJETOS\Documents\C0849 - DER\40_Emissao\03_GRD\0-GRDs_Enviadas DER\13ºMEDIÇÃO-26-07-23 A 25-08-23\MR.DER-0403_23\" xr:uid="{00000000-0004-0000-0A00-00007D010000}"/>
    <hyperlink ref="AE890" r:id="rId374" display="pw:\\pw.planservi.com.br:PROJETOS\Documents\C0849 - DER\40_Emissao\03_GRD\0-GRDs_Enviadas DER\13ºMEDIÇÃO-26-07-23 A 25-08-23\MR.DER-0403_23\" xr:uid="{00000000-0004-0000-0A00-00007E010000}"/>
    <hyperlink ref="Y892" r:id="rId375" display="pw:\\pw.planservi.com.br:PROJETOS\Documents\C0849 - DER\40_Emissao\03_GRD\0-GRDs_Enviadas DER\13ºMEDIÇÃO-26-07-23 A 25-08-23\MR.DER-0411_23\" xr:uid="{00000000-0004-0000-0A00-00007F010000}"/>
    <hyperlink ref="Y893" r:id="rId376" display="pw:\\pw.planservi.com.br:PROJETOS\Documents\C0849 - DER\40_Emissao\03_GRD\0-GRDs_Enviadas DER\13ºMEDIÇÃO-26-07-23 A 25-08-23\MR.DER-0411_23\" xr:uid="{00000000-0004-0000-0A00-000080010000}"/>
    <hyperlink ref="S837" r:id="rId377" display="pw:\\pw.planservi.com.br:PROJETOS\Documents\C0849 - DER\40_Emissao\03_GRD\0-GRDs_Enviadas DER\13ºMEDIÇÃO-26-07-23 A 25-08-23\MR.DER-0432_23\" xr:uid="{00000000-0004-0000-0A00-000081010000}"/>
    <hyperlink ref="S870" r:id="rId378" display="pw:\\pw.planservi.com.br:PROJETOS\Documents\C0849 - DER\40_Emissao\03_GRD\0-GRDs_Enviadas DER\13ºMEDIÇÃO-26-07-23 A 25-08-23\MR.DER-0432_23\" xr:uid="{00000000-0004-0000-0A00-000082010000}"/>
    <hyperlink ref="S844" r:id="rId379" display="pw:\\pw.planservi.com.br:PROJETOS\Documents\C0849 - DER\40_Emissao\03_GRD\0-GRDs_Enviadas DER\13ºMEDIÇÃO-26-07-23 A 25-08-23\MR.DER-0432_23\" xr:uid="{00000000-0004-0000-0A00-000083010000}"/>
    <hyperlink ref="AE892" r:id="rId380" display="pw:\\pw.planservi.com.br:PROJETOS\Documents\C0849 - DER\40_Emissao\03_GRD\0-GRDs_Enviadas DER\13ºMEDIÇÃO-26-07-23 A 25-08-23\MR.DER-0439_23\" xr:uid="{00000000-0004-0000-0A00-000084010000}"/>
    <hyperlink ref="AE893" r:id="rId381" display="pw:\\pw.planservi.com.br:PROJETOS\Documents\C0849 - DER\40_Emissao\03_GRD\0-GRDs_Enviadas DER\13ºMEDIÇÃO-26-07-23 A 25-08-23\MR.DER-0439_23\" xr:uid="{00000000-0004-0000-0A00-000085010000}"/>
    <hyperlink ref="V837" r:id="rId382" display="pw:\\pw.planservi.com.br:PROJETOS\Documents\C0849 - DER\30_Producao\11-F4 – SP 129 - km 0,00-29,85\05_Geot\05.00_R031\2023.08.07_R-031_SP-129_G15_A.doc" xr:uid="{00000000-0004-0000-0A00-000086010000}"/>
    <hyperlink ref="V870" r:id="rId383" display="pw:\\pw.planservi.com.br:PROJETOS\Documents\C0849 - DER\30_Producao\11-F4 – SP 129 - km 0,00-29,85\05_Geot\05.00_R031\2023.08.07_R-031_SP-129_G15_A.doc" xr:uid="{00000000-0004-0000-0A00-000087010000}"/>
    <hyperlink ref="V844" r:id="rId384" display="pw:\\pw.planservi.com.br:PROJETOS\Documents\C0849 - DER\30_Producao\11-F4 – SP 129 - km 0,00-29,85\05_Geot\05.00_R031\2023.08.07_R-031_SP-129_G15_A.doc" xr:uid="{00000000-0004-0000-0A00-000088010000}"/>
    <hyperlink ref="AB184" r:id="rId385" display="pw:\\pw.planservi.com.br:PROJETOS\Documents\C0849 - DER\30_Producao\11-F4 – SP 129 - km 0,00-29,85\05_Geot\05.00_R031\2023.02.16_R-031_SP-129_G14.doc" xr:uid="{00000000-0004-0000-0A00-000089010000}"/>
    <hyperlink ref="AH890" r:id="rId386" display="pw:\\pw.planservi.com.br:PROJETOS\Documents\C0849 - DER\30_Producao\11-F4 – SP 129 - km 0,00-29,85\05_Geot\05.00_R031\2023.07.19_R-031_SP-129_G02,G14.doc" xr:uid="{00000000-0004-0000-0A00-00008A010000}"/>
    <hyperlink ref="AH83:AH103" r:id="rId387" display="pw:\\pw.planservi.com.br:PROJETOS\Documents\C0849 - DER\30_Producao\11-F4 – SP 129 - km 0,00-29,85\05_Geot\05.00_R031\2023.07.19_R-031_SP-129_G02,G14.doc" xr:uid="{00000000-0004-0000-0A00-00008B010000}"/>
    <hyperlink ref="AH204" r:id="rId388" display="pw:\\pw.planservi.com.br:PROJETOS\Documents\C0849 - DER\30_Producao\11-F4 – SP 129 - km 0,00-29,85\05_Geot\05.00_R031\2023.07.19_R-031_SP-129_G02,G14.doc" xr:uid="{00000000-0004-0000-0A00-00008C010000}"/>
    <hyperlink ref="AH892" r:id="rId389" display="pw:\\pw.planservi.com.br:PROJETOS\Documents\C0849 - DER\30_Producao\11-F4 – SP 129 - km 0,00-29,85\05_Geot\05.00_R031\2023 08 14 SP129-R-031_RevisãoB-G13.doc" xr:uid="{00000000-0004-0000-0A00-00008D010000}"/>
    <hyperlink ref="AH893" r:id="rId390" display="pw:\\pw.planservi.com.br:PROJETOS\Documents\C0849 - DER\30_Producao\11-F4 – SP 129 - km 0,00-29,85\05_Geot\05.00_R031\2023 08 14 SP129-R-031_RevisãoB-G13.doc" xr:uid="{00000000-0004-0000-0A00-00008E010000}"/>
    <hyperlink ref="AH903" r:id="rId391" display="pw:\\pw.planservi.com.br:PROJETOS\Documents\C0849 - DER\30_Producao\11-F4 – SP 129 - km 0,00-29,85\06_Pavi\06.00_R031\2023 03 02-R-031_RevisãoB-P09-502.doc" xr:uid="{00000000-0004-0000-0A00-00008F010000}"/>
    <hyperlink ref="AK913" r:id="rId392" display="pw:\\pw.planservi.com.br:PROJETOS\Documents\C0849 - DER\40_Emissao\03_GRD\0-GRDs_Enviadas DER\14ºMEDIÇÃO-26-08-2023 A 25-09-2023\MR.DER-0451_23\" xr:uid="{00000000-0004-0000-0A00-000090010000}"/>
    <hyperlink ref="AK914" r:id="rId393" display="pw:\\pw.planservi.com.br:PROJETOS\Documents\C0849 - DER\40_Emissao\03_GRD\0-GRDs_Enviadas DER\14ºMEDIÇÃO-26-08-2023 A 25-09-2023\MR.DER-0451_23\" xr:uid="{00000000-0004-0000-0A00-000091010000}"/>
    <hyperlink ref="AK786" r:id="rId394" display="pw:\\pw.planservi.com.br:PROJETOS\Documents\C0849 - DER\40_Emissao\03_GRD\0-GRDs_Enviadas DER\14ºMEDIÇÃO-26-08-2023 A 25-09-2023\MR.DER-0451_23\" xr:uid="{00000000-0004-0000-0A00-000092010000}"/>
    <hyperlink ref="AK787" r:id="rId395" display="pw:\\pw.planservi.com.br:PROJETOS\Documents\C0849 - DER\40_Emissao\03_GRD\0-GRDs_Enviadas DER\14ºMEDIÇÃO-26-08-2023 A 25-09-2023\MR.DER-0451_23\" xr:uid="{00000000-0004-0000-0A00-000093010000}"/>
    <hyperlink ref="AK873" r:id="rId396" display="pw:\\pw.planservi.com.br:PROJETOS\Documents\C0849 - DER\40_Emissao\03_GRD\0-GRDs_Enviadas DER\14ºMEDIÇÃO-26-08-2023 A 25-09-2023\MR.DER-0451_23\" xr:uid="{00000000-0004-0000-0A00-000094010000}"/>
    <hyperlink ref="AK183" r:id="rId397" display="pw:\\pw.planservi.com.br:PROJETOS\Documents\C0849 - DER\40_Emissao\03_GRD\0-GRDs_Enviadas DER\15ºMEDIÇÃO-26-09-23 A 25-10-23\MR.DER-0463_23\" xr:uid="{00000000-0004-0000-0A00-000095010000}"/>
    <hyperlink ref="AK184" r:id="rId398" display="pw:\\pw.planservi.com.br:PROJETOS\Documents\C0849 - DER\40_Emissao\03_GRD\0-GRDs_Enviadas DER\15ºMEDIÇÃO-26-09-23 A 25-10-23\MR.DER-0463_23\" xr:uid="{00000000-0004-0000-0A00-000096010000}"/>
    <hyperlink ref="AK185" r:id="rId399" display="pw:\\pw.planservi.com.br:PROJETOS\Documents\C0849 - DER\40_Emissao\03_GRD\0-GRDs_Enviadas DER\15ºMEDIÇÃO-26-09-23 A 25-10-23\MR.DER-0463_23\" xr:uid="{00000000-0004-0000-0A00-000097010000}"/>
    <hyperlink ref="AK186" r:id="rId400" display="pw:\\pw.planservi.com.br:PROJETOS\Documents\C0849 - DER\40_Emissao\03_GRD\0-GRDs_Enviadas DER\15ºMEDIÇÃO-26-09-23 A 25-10-23\MR.DER-0463_23\" xr:uid="{00000000-0004-0000-0A00-000098010000}"/>
    <hyperlink ref="AK187" r:id="rId401" display="pw:\\pw.planservi.com.br:PROJETOS\Documents\C0849 - DER\40_Emissao\03_GRD\0-GRDs_Enviadas DER\15ºMEDIÇÃO-26-09-23 A 25-10-23\MR.DER-0463_23\" xr:uid="{00000000-0004-0000-0A00-000099010000}"/>
    <hyperlink ref="AK188" r:id="rId402" display="pw:\\pw.planservi.com.br:PROJETOS\Documents\C0849 - DER\40_Emissao\03_GRD\0-GRDs_Enviadas DER\15ºMEDIÇÃO-26-09-23 A 25-10-23\MR.DER-0463_23\" xr:uid="{00000000-0004-0000-0A00-00009A010000}"/>
    <hyperlink ref="AK189" r:id="rId403" display="pw:\\pw.planservi.com.br:PROJETOS\Documents\C0849 - DER\40_Emissao\03_GRD\0-GRDs_Enviadas DER\15ºMEDIÇÃO-26-09-23 A 25-10-23\MR.DER-0463_23\" xr:uid="{00000000-0004-0000-0A00-00009B010000}"/>
    <hyperlink ref="AK190" r:id="rId404" display="pw:\\pw.planservi.com.br:PROJETOS\Documents\C0849 - DER\40_Emissao\03_GRD\0-GRDs_Enviadas DER\15ºMEDIÇÃO-26-09-23 A 25-10-23\MR.DER-0463_23\" xr:uid="{00000000-0004-0000-0A00-00009C010000}"/>
    <hyperlink ref="AK191" r:id="rId405" display="pw:\\pw.planservi.com.br:PROJETOS\Documents\C0849 - DER\40_Emissao\03_GRD\0-GRDs_Enviadas DER\15ºMEDIÇÃO-26-09-23 A 25-10-23\MR.DER-0463_23\" xr:uid="{00000000-0004-0000-0A00-00009D010000}"/>
    <hyperlink ref="AK192" r:id="rId406" display="pw:\\pw.planservi.com.br:PROJETOS\Documents\C0849 - DER\40_Emissao\03_GRD\0-GRDs_Enviadas DER\15ºMEDIÇÃO-26-09-23 A 25-10-23\MR.DER-0463_23\" xr:uid="{00000000-0004-0000-0A00-00009E010000}"/>
    <hyperlink ref="AK193" r:id="rId407" display="pw:\\pw.planservi.com.br:PROJETOS\Documents\C0849 - DER\40_Emissao\03_GRD\0-GRDs_Enviadas DER\15ºMEDIÇÃO-26-09-23 A 25-10-23\MR.DER-0463_23\" xr:uid="{00000000-0004-0000-0A00-00009F010000}"/>
    <hyperlink ref="AK194" r:id="rId408" display="pw:\\pw.planservi.com.br:PROJETOS\Documents\C0849 - DER\40_Emissao\03_GRD\0-GRDs_Enviadas DER\15ºMEDIÇÃO-26-09-23 A 25-10-23\MR.DER-0463_23\" xr:uid="{00000000-0004-0000-0A00-0000A0010000}"/>
    <hyperlink ref="AK195" r:id="rId409" display="pw:\\pw.planservi.com.br:PROJETOS\Documents\C0849 - DER\40_Emissao\03_GRD\0-GRDs_Enviadas DER\15ºMEDIÇÃO-26-09-23 A 25-10-23\MR.DER-0463_23\" xr:uid="{00000000-0004-0000-0A00-0000A1010000}"/>
    <hyperlink ref="AK196" r:id="rId410" display="pw:\\pw.planservi.com.br:PROJETOS\Documents\C0849 - DER\40_Emissao\03_GRD\0-GRDs_Enviadas DER\15ºMEDIÇÃO-26-09-23 A 25-10-23\MR.DER-0463_23\" xr:uid="{00000000-0004-0000-0A00-0000A2010000}"/>
    <hyperlink ref="AK197" r:id="rId411" display="pw:\\pw.planservi.com.br:PROJETOS\Documents\C0849 - DER\40_Emissao\03_GRD\0-GRDs_Enviadas DER\15ºMEDIÇÃO-26-09-23 A 25-10-23\MR.DER-0463_23\" xr:uid="{00000000-0004-0000-0A00-0000A3010000}"/>
    <hyperlink ref="AK198" r:id="rId412" display="pw:\\pw.planservi.com.br:PROJETOS\Documents\C0849 - DER\40_Emissao\03_GRD\0-GRDs_Enviadas DER\15ºMEDIÇÃO-26-09-23 A 25-10-23\MR.DER-0463_23\" xr:uid="{00000000-0004-0000-0A00-0000A4010000}"/>
    <hyperlink ref="AK199" r:id="rId413" display="pw:\\pw.planservi.com.br:PROJETOS\Documents\C0849 - DER\40_Emissao\03_GRD\0-GRDs_Enviadas DER\15ºMEDIÇÃO-26-09-23 A 25-10-23\MR.DER-0463_23\" xr:uid="{00000000-0004-0000-0A00-0000A5010000}"/>
    <hyperlink ref="AK200" r:id="rId414" display="pw:\\pw.planservi.com.br:PROJETOS\Documents\C0849 - DER\40_Emissao\03_GRD\0-GRDs_Enviadas DER\15ºMEDIÇÃO-26-09-23 A 25-10-23\MR.DER-0463_23\" xr:uid="{00000000-0004-0000-0A00-0000A6010000}"/>
    <hyperlink ref="AK201" r:id="rId415" display="pw:\\pw.planservi.com.br:PROJETOS\Documents\C0849 - DER\40_Emissao\03_GRD\0-GRDs_Enviadas DER\15ºMEDIÇÃO-26-09-23 A 25-10-23\MR.DER-0463_23\" xr:uid="{00000000-0004-0000-0A00-0000A7010000}"/>
    <hyperlink ref="AK202" r:id="rId416" display="pw:\\pw.planservi.com.br:PROJETOS\Documents\C0849 - DER\40_Emissao\03_GRD\0-GRDs_Enviadas DER\15ºMEDIÇÃO-26-09-23 A 25-10-23\MR.DER-0463_23\" xr:uid="{00000000-0004-0000-0A00-0000A8010000}"/>
    <hyperlink ref="AK203" r:id="rId417" display="pw:\\pw.planservi.com.br:PROJETOS\Documents\C0849 - DER\40_Emissao\03_GRD\0-GRDs_Enviadas DER\15ºMEDIÇÃO-26-09-23 A 25-10-23\MR.DER-0463_23\" xr:uid="{00000000-0004-0000-0A00-0000A9010000}"/>
    <hyperlink ref="AK204" r:id="rId418" display="pw:\\pw.planservi.com.br:PROJETOS\Documents\C0849 - DER\40_Emissao\03_GRD\0-GRDs_Enviadas DER\15ºMEDIÇÃO-26-09-23 A 25-10-23\MR.DER-0463_23\" xr:uid="{00000000-0004-0000-0A00-0000AA010000}"/>
    <hyperlink ref="AK205" r:id="rId419" display="pw:\\pw.planservi.com.br:PROJETOS\Documents\C0849 - DER\40_Emissao\03_GRD\0-GRDs_Enviadas DER\15ºMEDIÇÃO-26-09-23 A 25-10-23\MR.DER-0463_23\" xr:uid="{00000000-0004-0000-0A00-0000AB010000}"/>
    <hyperlink ref="AK892" r:id="rId420" display="pw:\\pw.planservi.com.br:PROJETOS\Documents\C0849 - DER\40_Emissao\03_GRD\0-GRDs_Enviadas DER\15ºMEDIÇÃO-26-09-23 A 25-10-23\MR.DER-0463_23\" xr:uid="{00000000-0004-0000-0A00-0000AC010000}"/>
    <hyperlink ref="AK893" r:id="rId421" display="pw:\\pw.planservi.com.br:PROJETOS\Documents\C0849 - DER\40_Emissao\03_GRD\0-GRDs_Enviadas DER\15ºMEDIÇÃO-26-09-23 A 25-10-23\MR.DER-0463_23\" xr:uid="{00000000-0004-0000-0A00-0000AD010000}"/>
    <hyperlink ref="V830" r:id="rId422" display="pw:\\pw.planservi.com.br:PROJETOS\Documents\C0849 - DER\30_Producao\11-F4 – SP 129 - km 0,00-29,85\05_Geot\05.00_R031\2023.01.24_R-031_G15_OAE-13+100.doc" xr:uid="{00000000-0004-0000-0A00-0000AE010000}"/>
    <hyperlink ref="Y589" r:id="rId423" display="pw:\\pw.planservi.com.br:PROJETOS\Documents\C0849 - DER\40_Emissao\03_GRD\0-GRDs_Enviadas DER\6ºMEDIÇÃO\MR.DER-0256_23\" xr:uid="{00000000-0004-0000-0A00-0000AF010000}"/>
    <hyperlink ref="P830" r:id="rId424" display="pw:\\pw.planservi.com.br:PROJETOS\Documents\C0849 - DER\30_Producao\11-F4 – SP 129 - km 0,00-29,85\05_Geot\05.00_R031\2022.12.15_C0849_R-031_Geotecnia.doc" xr:uid="{00000000-0004-0000-0A00-0000B0010000}"/>
    <hyperlink ref="S593" r:id="rId425" display="pw:\\pw.planservi.com.br:PROJETOS\Documents\C0849 - DER\40_Emissao\03_GRD\0-GRDs_Enviadas DER\5ºMEDIÇÃO\MR.DER-0202_22\" xr:uid="{00000000-0004-0000-0A00-0000B1010000}"/>
    <hyperlink ref="S592" r:id="rId426" display="pw:\\pw.planservi.com.br:PROJETOS\Documents\C0849 - DER\40_Emissao\03_GRD\0-GRDs_Enviadas DER\5ºMEDIÇÃO\MR.DER-0202_22\" xr:uid="{00000000-0004-0000-0A00-0000B2010000}"/>
    <hyperlink ref="S591" r:id="rId427" display="pw:\\pw.planservi.com.br:PROJETOS\Documents\C0849 - DER\40_Emissao\03_GRD\0-GRDs_Enviadas DER\5ºMEDIÇÃO\MR.DER-0202_22\" xr:uid="{00000000-0004-0000-0A00-0000B3010000}"/>
    <hyperlink ref="S590" r:id="rId428" display="pw:\\pw.planservi.com.br:PROJETOS\Documents\C0849 - DER\40_Emissao\03_GRD\0-GRDs_Enviadas DER\5ºMEDIÇÃO\MR.DER-0202_22\" xr:uid="{00000000-0004-0000-0A00-0000B4010000}"/>
    <hyperlink ref="S589" r:id="rId429" display="pw:\\pw.planservi.com.br:PROJETOS\Documents\C0849 - DER\40_Emissao\03_GRD\0-GRDs_Enviadas DER\5ºMEDIÇÃO\MR.DER-0202_22\" xr:uid="{00000000-0004-0000-0A00-0000B5010000}"/>
    <hyperlink ref="M830" r:id="rId430" display="pw:\\pw.planservi.com.br:PROJETOS\Documents\C0849 - DER\40_Emissao\03_GRD\0-GRDs_Enviadas DER\5ºMEDIÇÃO\MR.DER-0205_22\" xr:uid="{00000000-0004-0000-0A00-0000B6010000}"/>
    <hyperlink ref="M593" r:id="rId431" display="pw:\\pw.planservi.com.br:PROJETOS\Documents\C0849 - DER\40_Emissao\03_GRD\0-GRDs_Enviadas DER\3ºMEDIÇÃO\MR.DER-0091_22\" xr:uid="{00000000-0004-0000-0A00-0000B7010000}"/>
    <hyperlink ref="M592" r:id="rId432" display="pw:\\pw.planservi.com.br:PROJETOS\Documents\C0849 - DER\40_Emissao\03_GRD\0-GRDs_Enviadas DER\3ºMEDIÇÃO\MR.DER-0091_22\" xr:uid="{00000000-0004-0000-0A00-0000B8010000}"/>
    <hyperlink ref="M591" r:id="rId433" display="pw:\\pw.planservi.com.br:PROJETOS\Documents\C0849 - DER\40_Emissao\03_GRD\0-GRDs_Enviadas DER\3ºMEDIÇÃO\MR.DER-0091_22\" xr:uid="{00000000-0004-0000-0A00-0000B9010000}"/>
    <hyperlink ref="M590" r:id="rId434" display="pw:\\pw.planservi.com.br:PROJETOS\Documents\C0849 - DER\40_Emissao\03_GRD\0-GRDs_Enviadas DER\3ºMEDIÇÃO\MR.DER-0091_22\" xr:uid="{00000000-0004-0000-0A00-0000BA010000}"/>
    <hyperlink ref="M589" r:id="rId435" display="pw:\\pw.planservi.com.br:PROJETOS\Documents\C0849 - DER\40_Emissao\03_GRD\0-GRDs_Enviadas DER\3ºMEDIÇÃO\MR.DER-0091_22\" xr:uid="{00000000-0004-0000-0A00-0000BB010000}"/>
    <hyperlink ref="Y909" r:id="rId436" display="pw:\\pw.planservi.com.br:PROJETOS\Documents\C0849 - DER\40_Emissao\03_GRD\0-GRDs_Enviadas DER\14ºMEDIÇÃO-26-08-2023 A 25-09-2023\MR.DER-0451_23\" xr:uid="{00000000-0004-0000-0A00-0000BC010000}"/>
    <hyperlink ref="Y910" r:id="rId437" display="pw:\\pw.planservi.com.br:PROJETOS\Documents\C0849 - DER\40_Emissao\03_GRD\0-GRDs_Enviadas DER\14ºMEDIÇÃO-26-08-2023 A 25-09-2023\MR.DER-0451_23\" xr:uid="{00000000-0004-0000-0A00-0000BD010000}"/>
    <hyperlink ref="Y871" r:id="rId438" display="pw:\\pw.planservi.com.br:PROJETOS\Documents\C0849 - DER\40_Emissao\03_GRD\0-GRDs_Enviadas DER\14ºMEDIÇÃO-26-08-2023 A 25-09-2023\MR.DER-0451_23\" xr:uid="{00000000-0004-0000-0A00-0000BE010000}"/>
    <hyperlink ref="Y784" r:id="rId439" display="pw:\\pw.planservi.com.br:PROJETOS\Documents\C0849 - DER\40_Emissao\03_GRD\0-GRDs_Enviadas DER\14ºMEDIÇÃO-26-08-2023 A 25-09-2023\MR.DER-0451_23\" xr:uid="{00000000-0004-0000-0A00-0000BF010000}"/>
    <hyperlink ref="Y911" r:id="rId440" display="pw:\\pw.planservi.com.br:PROJETOS\Documents\C0849 - DER\40_Emissao\03_GRD\0-GRDs_Enviadas DER\14ºMEDIÇÃO-26-08-2023 A 25-09-2023\MR.DER-0451_23\" xr:uid="{00000000-0004-0000-0A00-0000C0010000}"/>
    <hyperlink ref="Y912" r:id="rId441" display="pw:\\pw.planservi.com.br:PROJETOS\Documents\C0849 - DER\40_Emissao\03_GRD\0-GRDs_Enviadas DER\14ºMEDIÇÃO-26-08-2023 A 25-09-2023\MR.DER-0451_23\" xr:uid="{00000000-0004-0000-0A00-0000C1010000}"/>
    <hyperlink ref="Y872" r:id="rId442" display="pw:\\pw.planservi.com.br:PROJETOS\Documents\C0849 - DER\40_Emissao\03_GRD\0-GRDs_Enviadas DER\14ºMEDIÇÃO-26-08-2023 A 25-09-2023\MR.DER-0451_23\" xr:uid="{00000000-0004-0000-0A00-0000C2010000}"/>
    <hyperlink ref="Y785" r:id="rId443" display="pw:\\pw.planservi.com.br:PROJETOS\Documents\C0849 - DER\40_Emissao\03_GRD\0-GRDs_Enviadas DER\14ºMEDIÇÃO-26-08-2023 A 25-09-2023\MR.DER-0451_23\" xr:uid="{00000000-0004-0000-0A00-0000C3010000}"/>
    <hyperlink ref="Y899" r:id="rId444" display="pw:\\pw.planservi.com.br:PROJETOS\Documents\C0849 - DER\40_Emissao\03_GRD\0-GRDs_Enviadas DER\17ºMEDIÇÃO-26-10-23 A 25-12-23\MR.DER-0491_23-Entrega Final\" xr:uid="{00000000-0004-0000-0A00-0000C4010000}"/>
    <hyperlink ref="AE900" r:id="rId445" display="pw:\\pw.planservi.com.br:PROJETOS\Documents\C0849 - DER\40_Emissao\03_GRD\0-GRDs_Enviadas DER\17ºMEDIÇÃO-26-10-23 A 25-12-23\MR.DER-0491_23-Entrega Final\" xr:uid="{00000000-0004-0000-0A00-0000C5010000}"/>
    <hyperlink ref="Y902" r:id="rId446" display="pw:\\pw.planservi.com.br:PROJETOS\Documents\C0849 - DER\40_Emissao\03_GRD\0-GRDs_Enviadas DER\17ºMEDIÇÃO-26-10-23 A 25-12-23\MR.DER-0491_23-Entrega Final\" xr:uid="{00000000-0004-0000-0A00-0000C6010000}"/>
    <hyperlink ref="AK903" r:id="rId447" display="pw:\\pw.planservi.com.br:PROJETOS\Documents\C0849 - DER\40_Emissao\03_GRD\0-GRDs_Enviadas DER\17ºMEDIÇÃO-26-10-23 A 25-12-23\MR.DER-0491_23-Entrega Final\" xr:uid="{00000000-0004-0000-0A00-0000C7010000}"/>
    <hyperlink ref="AE909" r:id="rId448" display="pw:\\pw.planservi.com.br:PROJETOS\Documents\C0849 - DER\40_Emissao\03_GRD\0-GRDs_Enviadas DER\18ºMEDIÇÃO-26-12-23 A 25-01-24\MR.DER-0509_24\" xr:uid="{00000000-0004-0000-0A00-0000C8010000}"/>
    <hyperlink ref="AE910" r:id="rId449" display="pw:\\pw.planservi.com.br:PROJETOS\Documents\C0849 - DER\40_Emissao\03_GRD\0-GRDs_Enviadas DER\18ºMEDIÇÃO-26-12-23 A 25-01-24\MR.DER-0509_24\" xr:uid="{00000000-0004-0000-0A00-0000C9010000}"/>
    <hyperlink ref="AE871" r:id="rId450" display="pw:\\pw.planservi.com.br:PROJETOS\Documents\C0849 - DER\40_Emissao\03_GRD\0-GRDs_Enviadas DER\18ºMEDIÇÃO-26-12-23 A 25-01-24\MR.DER-0509_24\" xr:uid="{00000000-0004-0000-0A00-0000CA010000}"/>
    <hyperlink ref="AE784" r:id="rId451" display="pw:\\pw.planservi.com.br:PROJETOS\Documents\C0849 - DER\40_Emissao\03_GRD\0-GRDs_Enviadas DER\18ºMEDIÇÃO-26-12-23 A 25-01-24\MR.DER-0509_24\" xr:uid="{00000000-0004-0000-0A00-0000CB010000}"/>
    <hyperlink ref="AE911" r:id="rId452" display="pw:\\pw.planservi.com.br:PROJETOS\Documents\C0849 - DER\40_Emissao\03_GRD\0-GRDs_Enviadas DER\18ºMEDIÇÃO-26-12-23 A 25-01-24\MR.DER-0509_24\" xr:uid="{00000000-0004-0000-0A00-0000CC010000}"/>
    <hyperlink ref="AE912" r:id="rId453" display="pw:\\pw.planservi.com.br:PROJETOS\Documents\C0849 - DER\40_Emissao\03_GRD\0-GRDs_Enviadas DER\18ºMEDIÇÃO-26-12-23 A 25-01-24\MR.DER-0509_24\" xr:uid="{00000000-0004-0000-0A00-0000CD010000}"/>
    <hyperlink ref="AE872" r:id="rId454" display="pw:\\pw.planservi.com.br:PROJETOS\Documents\C0849 - DER\40_Emissao\03_GRD\0-GRDs_Enviadas DER\18ºMEDIÇÃO-26-12-23 A 25-01-24\MR.DER-0509_24\" xr:uid="{00000000-0004-0000-0A00-0000CE010000}"/>
    <hyperlink ref="AE785" r:id="rId455" display="pw:\\pw.planservi.com.br:PROJETOS\Documents\C0849 - DER\40_Emissao\03_GRD\0-GRDs_Enviadas DER\18ºMEDIÇÃO-26-12-23 A 25-01-24\MR.DER-0509_24\" xr:uid="{00000000-0004-0000-0A00-0000CF010000}"/>
    <hyperlink ref="AQ913" r:id="rId456" display="pw:\\pw.planservi.com.br:PROJETOS\Documents\C0849 - DER\40_Emissao\03_GRD\0-GRDs_Enviadas DER\18ºMEDIÇÃO-26-12-23 A 25-01-24\MR.DER-0509_24\" xr:uid="{00000000-0004-0000-0A00-0000D0010000}"/>
    <hyperlink ref="AQ914" r:id="rId457" display="pw:\\pw.planservi.com.br:PROJETOS\Documents\C0849 - DER\40_Emissao\03_GRD\0-GRDs_Enviadas DER\18ºMEDIÇÃO-26-12-23 A 25-01-24\MR.DER-0509_24\" xr:uid="{00000000-0004-0000-0A00-0000D1010000}"/>
    <hyperlink ref="AQ786" r:id="rId458" display="pw:\\pw.planservi.com.br:PROJETOS\Documents\C0849 - DER\40_Emissao\03_GRD\0-GRDs_Enviadas DER\18ºMEDIÇÃO-26-12-23 A 25-01-24\MR.DER-0509_24\" xr:uid="{00000000-0004-0000-0A00-0000D2010000}"/>
    <hyperlink ref="AQ787" r:id="rId459" display="pw:\\pw.planservi.com.br:PROJETOS\Documents\C0849 - DER\40_Emissao\03_GRD\0-GRDs_Enviadas DER\18ºMEDIÇÃO-26-12-23 A 25-01-24\MR.DER-0509_24\" xr:uid="{00000000-0004-0000-0A00-0000D3010000}"/>
    <hyperlink ref="AQ873" r:id="rId460" display="pw:\\pw.planservi.com.br:PROJETOS\Documents\C0849 - DER\40_Emissao\03_GRD\0-GRDs_Enviadas DER\18ºMEDIÇÃO-26-12-23 A 25-01-24\MR.DER-0509_24\" xr:uid="{00000000-0004-0000-0A00-0000D4010000}"/>
    <hyperlink ref="AK890" r:id="rId461" display="pw:\\SRVPW3.pls.planservi.com.br:PW_PROJETOS\Documents\C0849 - DER\40_Emissao\03_GRD\0-GRDs_Enviadas DER\19ºMEDIÇÃO-26-01-24 A 25-02-24\MR.DER-0524_24\" xr:uid="{00000000-0004-0000-0A00-0000D5010000}"/>
    <hyperlink ref="M449" r:id="rId462" display="pw:\\SRVPW3.pls.planservi.com.br:Projetos\Documents\C0849 - DER\40_Emissao\03_GRD\0-GRDs_Enviadas DER\20ºMEDIÇÃO-26-02-2024 A 25-03-24\MR.DER-0564_24\" xr:uid="{00000000-0004-0000-0A00-0000D6010000}"/>
    <hyperlink ref="M450" r:id="rId463" display="pw:\\SRVPW3.pls.planservi.com.br:Projetos\Documents\C0849 - DER\40_Emissao\03_GRD\0-GRDs_Enviadas DER\20ºMEDIÇÃO-26-02-2024 A 25-03-24\MR.DER-0564_24\" xr:uid="{00000000-0004-0000-0A00-0000D7010000}"/>
    <hyperlink ref="M451" r:id="rId464" display="pw:\\SRVPW3.pls.planservi.com.br:Projetos\Documents\C0849 - DER\40_Emissao\03_GRD\0-GRDs_Enviadas DER\20ºMEDIÇÃO-26-02-2024 A 25-03-24\MR.DER-0564_24\" xr:uid="{00000000-0004-0000-0A00-0000D8010000}"/>
    <hyperlink ref="M452" r:id="rId465" display="pw:\\SRVPW3.pls.planservi.com.br:Projetos\Documents\C0849 - DER\40_Emissao\03_GRD\0-GRDs_Enviadas DER\20ºMEDIÇÃO-26-02-2024 A 25-03-24\MR.DER-0564_24\" xr:uid="{00000000-0004-0000-0A00-0000D9010000}"/>
    <hyperlink ref="M453" r:id="rId466" display="pw:\\SRVPW3.pls.planservi.com.br:Projetos\Documents\C0849 - DER\40_Emissao\03_GRD\0-GRDs_Enviadas DER\20ºMEDIÇÃO-26-02-2024 A 25-03-24\MR.DER-0564_24\" xr:uid="{00000000-0004-0000-0A00-0000DA010000}"/>
    <hyperlink ref="S449" r:id="rId467" display="pw:\\SRVPW3.pls.planservi.com.br:Projetos\Documents\C0849 - DER\40_Emissao\03_GRD\0-GRDs_Enviadas DER\21ºMEDIÇÃO-26-03-2024 A 25-04-24\MR.DER-0597_24\" xr:uid="{00000000-0004-0000-0A00-0000DB010000}"/>
    <hyperlink ref="S450" r:id="rId468" display="pw:\\SRVPW3.pls.planservi.com.br:Projetos\Documents\C0849 - DER\40_Emissao\03_GRD\0-GRDs_Enviadas DER\21ºMEDIÇÃO-26-03-2024 A 25-04-24\MR.DER-0597_24\" xr:uid="{00000000-0004-0000-0A00-0000DC010000}"/>
    <hyperlink ref="S451" r:id="rId469" display="pw:\\SRVPW3.pls.planservi.com.br:Projetos\Documents\C0849 - DER\40_Emissao\03_GRD\0-GRDs_Enviadas DER\21ºMEDIÇÃO-26-03-2024 A 25-04-24\MR.DER-0597_24\" xr:uid="{00000000-0004-0000-0A00-0000DD010000}"/>
    <hyperlink ref="S452" r:id="rId470" display="pw:\\SRVPW3.pls.planservi.com.br:Projetos\Documents\C0849 - DER\40_Emissao\03_GRD\0-GRDs_Enviadas DER\21ºMEDIÇÃO-26-03-2024 A 25-04-24\MR.DER-0597_24\" xr:uid="{00000000-0004-0000-0A00-0000DE010000}"/>
    <hyperlink ref="S453" r:id="rId471" display="pw:\\SRVPW3.pls.planservi.com.br:Projetos\Documents\C0849 - DER\40_Emissao\03_GRD\0-GRDs_Enviadas DER\21ºMEDIÇÃO-26-03-2024 A 25-04-24\MR.DER-0597_24\" xr:uid="{00000000-0004-0000-0A00-0000DF010000}"/>
    <hyperlink ref="Y520" r:id="rId472" display="pw:\\SRVPW3.pls.planservi.com.br:Projetos\Documents\C0849 - DER\40_Emissao\03_GRD\0-GRDs_Enviadas DER\21ºMEDIÇÃO-26-03-2024 A 25-04-24\MR.DER-0632_24\" xr:uid="{00000000-0004-0000-0A00-0000E0010000}"/>
    <hyperlink ref="Y521" r:id="rId473" display="pw:\\SRVPW3.pls.planservi.com.br:Projetos\Documents\C0849 - DER\40_Emissao\03_GRD\0-GRDs_Enviadas DER\21ºMEDIÇÃO-26-03-2024 A 25-04-24\MR.DER-0632_24\" xr:uid="{00000000-0004-0000-0A00-0000E1010000}"/>
    <hyperlink ref="Y522" r:id="rId474" display="pw:\\SRVPW3.pls.planservi.com.br:Projetos\Documents\C0849 - DER\40_Emissao\03_GRD\0-GRDs_Enviadas DER\21ºMEDIÇÃO-26-03-2024 A 25-04-24\MR.DER-0632_24\" xr:uid="{00000000-0004-0000-0A00-0000E2010000}"/>
    <hyperlink ref="Y525" r:id="rId475" display="pw:\\SRVPW3.pls.planservi.com.br:Projetos\Documents\C0849 - DER\40_Emissao\03_GRD\0-GRDs_Enviadas DER\21ºMEDIÇÃO-26-03-2024 A 25-04-24\MR.DER-0632_24\" xr:uid="{00000000-0004-0000-0A00-0000E3010000}"/>
    <hyperlink ref="S527" r:id="rId476" display="pw:\\SRVPW3.pls.planservi.com.br:Projetos\Documents\C0849 - DER\40_Emissao\03_GRD\0-GRDs_Enviadas DER\21ºMEDIÇÃO-26-03-2024 A 25-04-24\MR.DER-0632_24\" xr:uid="{00000000-0004-0000-0A00-0000E4010000}"/>
    <hyperlink ref="S528" r:id="rId477" display="pw:\\SRVPW3.pls.planservi.com.br:Projetos\Documents\C0849 - DER\40_Emissao\03_GRD\0-GRDs_Enviadas DER\21ºMEDIÇÃO-26-03-2024 A 25-04-24\MR.DER-0632_24\" xr:uid="{00000000-0004-0000-0A00-0000E5010000}"/>
    <hyperlink ref="S529" r:id="rId478" display="pw:\\SRVPW3.pls.planservi.com.br:Projetos\Documents\C0849 - DER\40_Emissao\03_GRD\0-GRDs_Enviadas DER\21ºMEDIÇÃO-26-03-2024 A 25-04-24\MR.DER-0632_24\" xr:uid="{00000000-0004-0000-0A00-0000E6010000}"/>
    <hyperlink ref="AE589" r:id="rId479" display="pw:\\SRVPW3.pls.planservi.com.br:Projetos\Documents\C0849 - DER\40_Emissao\03_GRD\0-GRDs_Enviadas DER\21ºMEDIÇÃO-26-03-2024 A 25-04-24\MR.DER-0633_24\" xr:uid="{00000000-0004-0000-0A00-0000E8010000}"/>
    <hyperlink ref="Y590" r:id="rId480" display="pw:\\SRVPW3.pls.planservi.com.br:Projetos\Documents\C0849 - DER\40_Emissao\03_GRD\0-GRDs_Enviadas DER\21ºMEDIÇÃO-26-03-2024 A 25-04-24\MR.DER-0633_24\" xr:uid="{00000000-0004-0000-0A00-0000E9010000}"/>
    <hyperlink ref="Y591" r:id="rId481" display="pw:\\SRVPW3.pls.planservi.com.br:Projetos\Documents\C0849 - DER\40_Emissao\03_GRD\0-GRDs_Enviadas DER\21ºMEDIÇÃO-26-03-2024 A 25-04-24\MR.DER-0633_24\" xr:uid="{00000000-0004-0000-0A00-0000EA010000}"/>
    <hyperlink ref="M594" r:id="rId482" display="pw:\\SRVPW3.pls.planservi.com.br:Projetos\Documents\C0849 - DER\40_Emissao\03_GRD\0-GRDs_Enviadas DER\21ºMEDIÇÃO-26-03-2024 A 25-04-24\MR.DER-0633_24\" xr:uid="{00000000-0004-0000-0A00-0000EB010000}"/>
    <hyperlink ref="M595" r:id="rId483" display="pw:\\SRVPW3.pls.planservi.com.br:Projetos\Documents\C0849 - DER\40_Emissao\03_GRD\0-GRDs_Enviadas DER\21ºMEDIÇÃO-26-03-2024 A 25-04-24\MR.DER-0633_24\" xr:uid="{00000000-0004-0000-0A00-0000EC010000}"/>
    <hyperlink ref="M596" r:id="rId484" display="pw:\\SRVPW3.pls.planservi.com.br:Projetos\Documents\C0849 - DER\40_Emissao\03_GRD\0-GRDs_Enviadas DER\21ºMEDIÇÃO-26-03-2024 A 25-04-24\MR.DER-0633_24\" xr:uid="{00000000-0004-0000-0A00-0000ED010000}"/>
    <hyperlink ref="M597" r:id="rId485" display="pw:\\SRVPW3.pls.planservi.com.br:Projetos\Documents\C0849 - DER\40_Emissao\03_GRD\0-GRDs_Enviadas DER\21ºMEDIÇÃO-26-03-2024 A 25-04-24\MR.DER-0633_24\" xr:uid="{00000000-0004-0000-0A00-0000EE010000}"/>
    <hyperlink ref="M598" r:id="rId486" display="pw:\\SRVPW3.pls.planservi.com.br:Projetos\Documents\C0849 - DER\40_Emissao\03_GRD\0-GRDs_Enviadas DER\21ºMEDIÇÃO-26-03-2024 A 25-04-24\MR.DER-0633_24\" xr:uid="{00000000-0004-0000-0A00-0000EF010000}"/>
    <hyperlink ref="M599" r:id="rId487" display="pw:\\SRVPW3.pls.planservi.com.br:Projetos\Documents\C0849 - DER\40_Emissao\03_GRD\0-GRDs_Enviadas DER\21ºMEDIÇÃO-26-03-2024 A 25-04-24\MR.DER-0633_24\" xr:uid="{00000000-0004-0000-0A00-0000F0010000}"/>
    <hyperlink ref="M600" r:id="rId488" display="pw:\\SRVPW3.pls.planservi.com.br:Projetos\Documents\C0849 - DER\40_Emissao\03_GRD\0-GRDs_Enviadas DER\21ºMEDIÇÃO-26-03-2024 A 25-04-24\MR.DER-0633_24\" xr:uid="{00000000-0004-0000-0A00-0000F1010000}"/>
    <hyperlink ref="M601" r:id="rId489" display="pw:\\SRVPW3.pls.planservi.com.br:Projetos\Documents\C0849 - DER\40_Emissao\03_GRD\0-GRDs_Enviadas DER\21ºMEDIÇÃO-26-03-2024 A 25-04-24\MR.DER-0633_24\" xr:uid="{00000000-0004-0000-0A00-0000F2010000}"/>
    <hyperlink ref="AE841" r:id="rId490" display="pw:\\SRVPW3.pls.planservi.com.br:Projetos\Documents\C0849 - DER\40_Emissao\03_GRD\0-GRDs_Enviadas DER\21ºMEDIÇÃO-26-03-2024 A 25-04-24\MR.DER-0633_24\" xr:uid="{00000000-0004-0000-0A00-0000F3010000}"/>
    <hyperlink ref="Y602" r:id="rId491" display="pw:\\SRVPW3.pls.planservi.com.br:Projetos\Documents\C0849 - DER\40_Emissao\03_GRD\0-GRDs_Enviadas DER\21ºMEDIÇÃO-26-03-2024 A 25-04-24\MR.DER-0634_24\" xr:uid="{00000000-0004-0000-0A00-0000F4010000}"/>
    <hyperlink ref="M611" r:id="rId492" display="pw:\\SRVPW3.pls.planservi.com.br:Projetos\Documents\C0849 - DER\40_Emissao\03_GRD\0-GRDs_Enviadas DER\21ºMEDIÇÃO-26-03-2024 A 25-04-24\MR.DER-0634_24\" xr:uid="{00000000-0004-0000-0A00-0000F5010000}"/>
    <hyperlink ref="M612" r:id="rId493" display="pw:\\SRVPW3.pls.planservi.com.br:Projetos\Documents\C0849 - DER\40_Emissao\03_GRD\0-GRDs_Enviadas DER\21ºMEDIÇÃO-26-03-2024 A 25-04-24\MR.DER-0634_24\" xr:uid="{00000000-0004-0000-0A00-0000F6010000}"/>
    <hyperlink ref="M613" r:id="rId494" display="pw:\\SRVPW3.pls.planservi.com.br:Projetos\Documents\C0849 - DER\40_Emissao\03_GRD\0-GRDs_Enviadas DER\21ºMEDIÇÃO-26-03-2024 A 25-04-24\MR.DER-0634_24\" xr:uid="{00000000-0004-0000-0A00-0000F7010000}"/>
    <hyperlink ref="M614" r:id="rId495" display="pw:\\SRVPW3.pls.planservi.com.br:Projetos\Documents\C0849 - DER\40_Emissao\03_GRD\0-GRDs_Enviadas DER\21ºMEDIÇÃO-26-03-2024 A 25-04-24\MR.DER-0634_24\" xr:uid="{00000000-0004-0000-0A00-0000F8010000}"/>
    <hyperlink ref="M615" r:id="rId496" display="pw:\\SRVPW3.pls.planservi.com.br:Projetos\Documents\C0849 - DER\40_Emissao\03_GRD\0-GRDs_Enviadas DER\21ºMEDIÇÃO-26-03-2024 A 25-04-24\MR.DER-0634_24\" xr:uid="{00000000-0004-0000-0A00-0000F9010000}"/>
    <hyperlink ref="M616" r:id="rId497" display="pw:\\SRVPW3.pls.planservi.com.br:Projetos\Documents\C0849 - DER\40_Emissao\03_GRD\0-GRDs_Enviadas DER\21ºMEDIÇÃO-26-03-2024 A 25-04-24\MR.DER-0634_24\" xr:uid="{00000000-0004-0000-0A00-0000FA010000}"/>
    <hyperlink ref="Y623" r:id="rId498" display="pw:\\SRVPW3.pls.planservi.com.br:Projetos\Documents\C0849 - DER\40_Emissao\03_GRD\0-GRDs_Enviadas DER\21ºMEDIÇÃO-26-03-2024 A 25-04-24\MR.DER-0634_24\" xr:uid="{00000000-0004-0000-0A00-0000FB010000}"/>
    <hyperlink ref="M632" r:id="rId499" display="pw:\\SRVPW3.pls.planservi.com.br:Projetos\Documents\C0849 - DER\40_Emissao\03_GRD\0-GRDs_Enviadas DER\21ºMEDIÇÃO-26-03-2024 A 25-04-24\MR.DER-0634_24\" xr:uid="{00000000-0004-0000-0A00-0000FC010000}"/>
    <hyperlink ref="M633" r:id="rId500" display="pw:\\SRVPW3.pls.planservi.com.br:Projetos\Documents\C0849 - DER\40_Emissao\03_GRD\0-GRDs_Enviadas DER\21ºMEDIÇÃO-26-03-2024 A 25-04-24\MR.DER-0634_24\" xr:uid="{00000000-0004-0000-0A00-0000FD010000}"/>
    <hyperlink ref="M634" r:id="rId501" display="pw:\\SRVPW3.pls.planservi.com.br:Projetos\Documents\C0849 - DER\40_Emissao\03_GRD\0-GRDs_Enviadas DER\21ºMEDIÇÃO-26-03-2024 A 25-04-24\MR.DER-0634_24\" xr:uid="{00000000-0004-0000-0A00-0000FE010000}"/>
    <hyperlink ref="M635" r:id="rId502" display="pw:\\SRVPW3.pls.planservi.com.br:Projetos\Documents\C0849 - DER\40_Emissao\03_GRD\0-GRDs_Enviadas DER\21ºMEDIÇÃO-26-03-2024 A 25-04-24\MR.DER-0634_24\" xr:uid="{00000000-0004-0000-0A00-0000FF010000}"/>
    <hyperlink ref="M636" r:id="rId503" display="pw:\\SRVPW3.pls.planservi.com.br:Projetos\Documents\C0849 - DER\40_Emissao\03_GRD\0-GRDs_Enviadas DER\21ºMEDIÇÃO-26-03-2024 A 25-04-24\MR.DER-0634_24\" xr:uid="{00000000-0004-0000-0A00-000000020000}"/>
    <hyperlink ref="M637" r:id="rId504" display="pw:\\SRVPW3.pls.planservi.com.br:Projetos\Documents\C0849 - DER\40_Emissao\03_GRD\0-GRDs_Enviadas DER\21ºMEDIÇÃO-26-03-2024 A 25-04-24\MR.DER-0634_24\" xr:uid="{00000000-0004-0000-0A00-000001020000}"/>
    <hyperlink ref="Y845" r:id="rId505" display="pw:\\SRVPW3.pls.planservi.com.br:Projetos\Documents\C0849 - DER\40_Emissao\03_GRD\0-GRDs_Enviadas DER\21ºMEDIÇÃO-26-03-2024 A 25-04-24\MR.DER-0634_24\" xr:uid="{00000000-0004-0000-0A00-000002020000}"/>
    <hyperlink ref="Y848" r:id="rId506" display="pw:\\SRVPW3.pls.planservi.com.br:Projetos\Documents\C0849 - DER\40_Emissao\03_GRD\0-GRDs_Enviadas DER\21ºMEDIÇÃO-26-03-2024 A 25-04-24\MR.DER-0634_24\" xr:uid="{00000000-0004-0000-0A00-000003020000}"/>
    <hyperlink ref="M846" r:id="rId507" display="pw:\\SRVPW3.pls.planservi.com.br:Projetos\Documents\C0849 - DER\40_Emissao\03_GRD\0-GRDs_Enviadas DER\21ºMEDIÇÃO-26-03-2024 A 25-04-24\MR.DER-0634_24\" xr:uid="{00000000-0004-0000-0A00-000004020000}"/>
    <hyperlink ref="M849" r:id="rId508" display="pw:\\SRVPW3.pls.planservi.com.br:Projetos\Documents\C0849 - DER\40_Emissao\03_GRD\0-GRDs_Enviadas DER\21ºMEDIÇÃO-26-03-2024 A 25-04-24\MR.DER-0634_24\" xr:uid="{00000000-0004-0000-0A00-000005020000}"/>
    <hyperlink ref="M842" r:id="rId509" display="pw:\\SRVPW3.pls.planservi.com.br:Projetos\Documents\C0849 - DER\40_Emissao\03_GRD\0-GRDs_Enviadas DER\21ºMEDIÇÃO-26-03-2024 A 25-04-24\MR.DER-0633_24\" xr:uid="{00000000-0004-0000-0A00-000006020000}"/>
    <hyperlink ref="Y645" r:id="rId510" display="pw:\\SRVPW3.pls.planservi.com.br:Projetos\Documents\C0849 - DER\40_Emissao\03_GRD\0-GRDs_Enviadas DER\22ºMEDIÇÃO-26-04-2024 A 25-05-24\MR.DER-0650_24\" xr:uid="{00000000-0004-0000-0A00-000007020000}"/>
    <hyperlink ref="Y646" r:id="rId511" display="pw:\\SRVPW3.pls.planservi.com.br:Projetos\Documents\C0849 - DER\40_Emissao\03_GRD\0-GRDs_Enviadas DER\22ºMEDIÇÃO-26-04-2024 A 25-05-24\MR.DER-0650_24\" xr:uid="{00000000-0004-0000-0A00-000008020000}"/>
    <hyperlink ref="Y647" r:id="rId512" display="pw:\\SRVPW3.pls.planservi.com.br:Projetos\Documents\C0849 - DER\40_Emissao\03_GRD\0-GRDs_Enviadas DER\22ºMEDIÇÃO-26-04-2024 A 25-05-24\MR.DER-0650_24\" xr:uid="{00000000-0004-0000-0A00-000009020000}"/>
    <hyperlink ref="Y648" r:id="rId513" display="pw:\\SRVPW3.pls.planservi.com.br:Projetos\Documents\C0849 - DER\40_Emissao\03_GRD\0-GRDs_Enviadas DER\22ºMEDIÇÃO-26-04-2024 A 25-05-24\MR.DER-0650_24\" xr:uid="{00000000-0004-0000-0A00-00000A020000}"/>
    <hyperlink ref="Y649" r:id="rId514" display="pw:\\SRVPW3.pls.planservi.com.br:Projetos\Documents\C0849 - DER\40_Emissao\03_GRD\0-GRDs_Enviadas DER\22ºMEDIÇÃO-26-04-2024 A 25-05-24\MR.DER-0650_24\" xr:uid="{00000000-0004-0000-0A00-00000B020000}"/>
    <hyperlink ref="Y650" r:id="rId515" display="pw:\\SRVPW3.pls.planservi.com.br:Projetos\Documents\C0849 - DER\40_Emissao\03_GRD\0-GRDs_Enviadas DER\22ºMEDIÇÃO-26-04-2024 A 25-05-24\MR.DER-0650_24\" xr:uid="{00000000-0004-0000-0A00-00000C020000}"/>
    <hyperlink ref="Y651" r:id="rId516" display="pw:\\SRVPW3.pls.planservi.com.br:Projetos\Documents\C0849 - DER\40_Emissao\03_GRD\0-GRDs_Enviadas DER\22ºMEDIÇÃO-26-04-2024 A 25-05-24\MR.DER-0650_24\" xr:uid="{00000000-0004-0000-0A00-00000D020000}"/>
    <hyperlink ref="Y652" r:id="rId517" display="pw:\\SRVPW3.pls.planservi.com.br:Projetos\Documents\C0849 - DER\40_Emissao\03_GRD\0-GRDs_Enviadas DER\22ºMEDIÇÃO-26-04-2024 A 25-05-24\MR.DER-0650_24\" xr:uid="{00000000-0004-0000-0A00-00000E020000}"/>
    <hyperlink ref="Y653" r:id="rId518" display="pw:\\SRVPW3.pls.planservi.com.br:Projetos\Documents\C0849 - DER\40_Emissao\03_GRD\0-GRDs_Enviadas DER\22ºMEDIÇÃO-26-04-2024 A 25-05-24\MR.DER-0650_24\" xr:uid="{00000000-0004-0000-0A00-00000F020000}"/>
    <hyperlink ref="Y654" r:id="rId519" display="pw:\\SRVPW3.pls.planservi.com.br:Projetos\Documents\C0849 - DER\40_Emissao\03_GRD\0-GRDs_Enviadas DER\22ºMEDIÇÃO-26-04-2024 A 25-05-24\MR.DER-0650_24\" xr:uid="{00000000-0004-0000-0A00-000010020000}"/>
    <hyperlink ref="Y852" r:id="rId520" display="pw:\\SRVPW3.pls.planservi.com.br:Projetos\Documents\C0849 - DER\40_Emissao\03_GRD\0-GRDs_Enviadas DER\22ºMEDIÇÃO-26-04-2024 A 25-05-24\MR.DER-0650_24\" xr:uid="{00000000-0004-0000-0A00-000011020000}"/>
    <hyperlink ref="M655" r:id="rId521" display="pw:\\SRVPW3.pls.planservi.com.br:Projetos\Documents\C0849 - DER\40_Emissao\03_GRD\0-GRDs_Enviadas DER\22ºMEDIÇÃO-26-04-2024 A 25-05-24\MR.DER-0650_24\" xr:uid="{00000000-0004-0000-0A00-000012020000}"/>
    <hyperlink ref="M656" r:id="rId522" display="pw:\\SRVPW3.pls.planservi.com.br:Projetos\Documents\C0849 - DER\40_Emissao\03_GRD\0-GRDs_Enviadas DER\22ºMEDIÇÃO-26-04-2024 A 25-05-24\MR.DER-0650_24\" xr:uid="{00000000-0004-0000-0A00-000013020000}"/>
    <hyperlink ref="M657" r:id="rId523" display="pw:\\SRVPW3.pls.planservi.com.br:Projetos\Documents\C0849 - DER\40_Emissao\03_GRD\0-GRDs_Enviadas DER\22ºMEDIÇÃO-26-04-2024 A 25-05-24\MR.DER-0650_24\" xr:uid="{00000000-0004-0000-0A00-000014020000}"/>
    <hyperlink ref="M658" r:id="rId524" display="pw:\\SRVPW3.pls.planservi.com.br:Projetos\Documents\C0849 - DER\40_Emissao\03_GRD\0-GRDs_Enviadas DER\22ºMEDIÇÃO-26-04-2024 A 25-05-24\MR.DER-0650_24\" xr:uid="{00000000-0004-0000-0A00-000015020000}"/>
    <hyperlink ref="M853" r:id="rId525" display="pw:\\SRVPW3.pls.planservi.com.br:Projetos\Documents\C0849 - DER\40_Emissao\03_GRD\0-GRDs_Enviadas DER\22ºMEDIÇÃO-26-04-2024 A 25-05-24\MR.DER-0650_24\" xr:uid="{00000000-0004-0000-0A00-000016020000}"/>
    <hyperlink ref="AE645" r:id="rId526" display="pw:\\SRVPW3.pls.planservi.com.br:Projetos\Documents\C0849 - DER\40_Emissao\03_GRD\0-GRDs_Enviadas DER\22ºMEDIÇÃO-26-04-2024 A 25-05-24\MR.DER-0672_24\" xr:uid="{00000000-0004-0000-0A00-000017020000}"/>
    <hyperlink ref="AE646" r:id="rId527" display="pw:\\SRVPW3.pls.planservi.com.br:Projetos\Documents\C0849 - DER\40_Emissao\03_GRD\0-GRDs_Enviadas DER\22ºMEDIÇÃO-26-04-2024 A 25-05-24\MR.DER-0672_24\" xr:uid="{00000000-0004-0000-0A00-000018020000}"/>
    <hyperlink ref="AE647" r:id="rId528" display="pw:\\SRVPW3.pls.planservi.com.br:Projetos\Documents\C0849 - DER\40_Emissao\03_GRD\0-GRDs_Enviadas DER\22ºMEDIÇÃO-26-04-2024 A 25-05-24\MR.DER-0672_24\" xr:uid="{00000000-0004-0000-0A00-000019020000}"/>
    <hyperlink ref="AE648" r:id="rId529" display="pw:\\SRVPW3.pls.planservi.com.br:Projetos\Documents\C0849 - DER\40_Emissao\03_GRD\0-GRDs_Enviadas DER\22ºMEDIÇÃO-26-04-2024 A 25-05-24\MR.DER-0672_24\" xr:uid="{00000000-0004-0000-0A00-00001A020000}"/>
    <hyperlink ref="AE649" r:id="rId530" display="pw:\\SRVPW3.pls.planservi.com.br:Projetos\Documents\C0849 - DER\40_Emissao\03_GRD\0-GRDs_Enviadas DER\22ºMEDIÇÃO-26-04-2024 A 25-05-24\MR.DER-0672_24\" xr:uid="{00000000-0004-0000-0A00-00001B020000}"/>
    <hyperlink ref="AE650" r:id="rId531" display="pw:\\SRVPW3.pls.planservi.com.br:Projetos\Documents\C0849 - DER\40_Emissao\03_GRD\0-GRDs_Enviadas DER\22ºMEDIÇÃO-26-04-2024 A 25-05-24\MR.DER-0672_24\" xr:uid="{00000000-0004-0000-0A00-00001C020000}"/>
    <hyperlink ref="AE651" r:id="rId532" display="pw:\\SRVPW3.pls.planservi.com.br:Projetos\Documents\C0849 - DER\40_Emissao\03_GRD\0-GRDs_Enviadas DER\22ºMEDIÇÃO-26-04-2024 A 25-05-24\MR.DER-0672_24\" xr:uid="{00000000-0004-0000-0A00-00001D020000}"/>
    <hyperlink ref="AE652" r:id="rId533" display="pw:\\SRVPW3.pls.planservi.com.br:Projetos\Documents\C0849 - DER\40_Emissao\03_GRD\0-GRDs_Enviadas DER\22ºMEDIÇÃO-26-04-2024 A 25-05-24\MR.DER-0672_24\" xr:uid="{00000000-0004-0000-0A00-00001E020000}"/>
    <hyperlink ref="S655" r:id="rId534" display="pw:\\SRVPW3.pls.planservi.com.br:Projetos\Documents\C0849 - DER\40_Emissao\03_GRD\0-GRDs_Enviadas DER\22ºMEDIÇÃO-26-04-2024 A 25-05-24\MR.DER-0672_24\" xr:uid="{00000000-0004-0000-0A00-00001F020000}"/>
    <hyperlink ref="S852" r:id="rId535" display="pw:\\pw.planservi.com.br:PROJETOS\Documents\C0849 - DER\40_Emissao\03_GRD\0-GRDs_Enviadas DER\5ºMEDIÇÃO\MR.DER-0203_22\" xr:uid="{00000000-0004-0000-0A00-000020020000}"/>
    <hyperlink ref="S656" r:id="rId536" display="pw:\\SRVPW3.pls.planservi.com.br:Projetos\Documents\C0849 - DER\40_Emissao\03_GRD\0-GRDs_Enviadas DER\22ºMEDIÇÃO-26-04-2024 A 25-05-24\MR.DER-0672_24\" xr:uid="{00000000-0004-0000-0A00-000021020000}"/>
    <hyperlink ref="S657" r:id="rId537" display="pw:\\SRVPW3.pls.planservi.com.br:Projetos\Documents\C0849 - DER\40_Emissao\03_GRD\0-GRDs_Enviadas DER\22ºMEDIÇÃO-26-04-2024 A 25-05-24\MR.DER-0672_24\" xr:uid="{00000000-0004-0000-0A00-000022020000}"/>
    <hyperlink ref="S658" r:id="rId538" display="pw:\\SRVPW3.pls.planservi.com.br:Projetos\Documents\C0849 - DER\40_Emissao\03_GRD\0-GRDs_Enviadas DER\22ºMEDIÇÃO-26-04-2024 A 25-05-24\MR.DER-0672_24\" xr:uid="{00000000-0004-0000-0A00-000023020000}"/>
    <hyperlink ref="AE852" r:id="rId539" display="pw:\\SRVPW3.pls.planservi.com.br:Projetos\Documents\C0849 - DER\40_Emissao\03_GRD\0-GRDs_Enviadas DER\22ºMEDIÇÃO-26-04-2024 A 25-05-24\MR.DER-0672_24\" xr:uid="{00000000-0004-0000-0A00-000024020000}"/>
    <hyperlink ref="AE520" r:id="rId540" display="pw:\\SRVPW3.pls.planservi.com.br:Projetos\Documents\C0849 - DER\40_Emissao\03_GRD\0-GRDs_Enviadas DER\22ºMEDIÇÃO-26-04-2024 A 25-05-24\MR.DER-0673_24\" xr:uid="{00000000-0004-0000-0A00-000025020000}"/>
    <hyperlink ref="AE521" r:id="rId541" display="pw:\\SRVPW3.pls.planservi.com.br:Projetos\Documents\C0849 - DER\40_Emissao\03_GRD\0-GRDs_Enviadas DER\22ºMEDIÇÃO-26-04-2024 A 25-05-24\MR.DER-0673_24\" xr:uid="{00000000-0004-0000-0A00-000026020000}"/>
    <hyperlink ref="AE525" r:id="rId542" display="pw:\\SRVPW3.pls.planservi.com.br:Projetos\Documents\C0849 - DER\40_Emissao\03_GRD\0-GRDs_Enviadas DER\22ºMEDIÇÃO-26-04-2024 A 25-05-24\MR.DER-0673_24\" xr:uid="{00000000-0004-0000-0A00-000027020000}"/>
    <hyperlink ref="Y527" r:id="rId543" display="pw:\\SRVPW3.pls.planservi.com.br:Projetos\Documents\C0849 - DER\40_Emissao\03_GRD\0-GRDs_Enviadas DER\22ºMEDIÇÃO-26-04-2024 A 25-05-24\MR.DER-0673_24\" xr:uid="{00000000-0004-0000-0A00-000028020000}"/>
    <hyperlink ref="Y528" r:id="rId544" display="pw:\\SRVPW3.pls.planservi.com.br:Projetos\Documents\C0849 - DER\40_Emissao\03_GRD\0-GRDs_Enviadas DER\22ºMEDIÇÃO-26-04-2024 A 25-05-24\MR.DER-0673_24\" xr:uid="{00000000-0004-0000-0A00-000029020000}"/>
    <hyperlink ref="Y529" r:id="rId545" display="pw:\\SRVPW3.pls.planservi.com.br:Projetos\Documents\C0849 - DER\40_Emissao\03_GRD\0-GRDs_Enviadas DER\22ºMEDIÇÃO-26-04-2024 A 25-05-24\MR.DER-0673_24\" xr:uid="{00000000-0004-0000-0A00-00002A020000}"/>
    <hyperlink ref="AE845" r:id="rId546" display="pw:\\SRVPW3.pls.planservi.com.br:Projetos\Documents\C0849 - DER\40_Emissao\03_GRD\0-GRDs_Enviadas DER\23ºMEDIÇÃO-26-05-2024 A 25-06-24\MR.DER-0696_24\" xr:uid="{2CB100E7-EFD1-42BB-B739-E2C3743A4D98}"/>
    <hyperlink ref="AN890" r:id="rId547" display="pw:\\SRVPW3.pls.planservi.com.br:Projetos\Documents\C0849 - DER\30_Producao\11-F4 – SP 129 - km 0,00-29,85\05_Geot\05.00_R031\2024.02.06_R-031_SP-129_G02.doc" xr:uid="{8D6067F5-8CF9-4049-A38E-ECDEF0490CF7}"/>
    <hyperlink ref="AB890" r:id="rId548" display="pw:\\SRVPW3.pls.planservi.com.br:Projetos\Documents\C0849 - DER\30_Producao\11-F4 – SP 129 - km 0,00-29,85\05_Geot\05.00_R031\2023.03.22_R-031_SP-129_G02.doc" xr:uid="{5A12CCEB-FC92-467E-83D8-2093806504D1}"/>
    <hyperlink ref="P205" r:id="rId549" display="pw:\\SRVPW3.pls.planservi.com.br:Projetos\Documents\C0849 - DER\30_Producao\11-F4 – SP 129 - km 0,00-29,85\05_Geot\05.00_R031\2023.02.16_R-031_SP-129_G14.doc" xr:uid="{80A5DB01-61EE-4449-8822-C5637E566EA7}"/>
    <hyperlink ref="V205" r:id="rId550" display="pw:\\pw.planservi.com.br:PROJETOS\Documents\C0849 - DER\30_Producao\11-F4 – SP 129 - km 0,00-29,85\05_Geot\05.00_R031\2023.07.19_R-031_SP-129_G02,G14.doc" xr:uid="{7A21E6FD-1484-4024-ACB2-81443654FB3D}"/>
    <hyperlink ref="AB892" r:id="rId551" display="pw:\\SRVPW3.pls.planservi.com.br:Projetos\Documents\C0849 - DER\30_Producao\11-F4 – SP 129 - km 0,00-29,85\05_Geot\05.00_R031\2023 07 18-R-031_RevisãoB1-G13.doc" xr:uid="{AFD0BEA1-3CD6-49E5-9950-686746F4C880}"/>
    <hyperlink ref="AB893" r:id="rId552" display="pw:\\SRVPW3.pls.planservi.com.br:Projetos\Documents\C0849 - DER\30_Producao\11-F4 – SP 129 - km 0,00-29,85\05_Geot\05.00_R031\2023 07 18-R-031_RevisãoB1-G13.doc" xr:uid="{5BB2F41C-E8D3-4DB8-B58A-60A926609C3C}"/>
    <hyperlink ref="M565" r:id="rId553" display="pw:\\SRVPW3.pls.planservi.com.br:Projetos\Documents\C0849 - DER\40_Emissao\03_GRD\0-GRDs_Enviadas DER\34ºMEDIÇÃO-26-04-2025 A 25-05-25\MR_DER-0984_25\" xr:uid="{6CC8F803-7857-4546-888C-A725C6C51973}"/>
    <hyperlink ref="M566" r:id="rId554" display="pw:\\SRVPW3.pls.planservi.com.br:Projetos\Documents\C0849 - DER\40_Emissao\03_GRD\0-GRDs_Enviadas DER\34ºMEDIÇÃO-26-04-2025 A 25-05-25\MR_DER-0984_25\" xr:uid="{DBC67CDD-7032-455B-A1B0-B42B7417D557}"/>
    <hyperlink ref="M567" r:id="rId555" display="pw:\\SRVPW3.pls.planservi.com.br:Projetos\Documents\C0849 - DER\40_Emissao\03_GRD\0-GRDs_Enviadas DER\34ºMEDIÇÃO-26-04-2025 A 25-05-25\MR_DER-0984_25\" xr:uid="{C80A14D1-177A-466B-8446-5D798124C063}"/>
    <hyperlink ref="M568" r:id="rId556" display="pw:\\SRVPW3.pls.planservi.com.br:Projetos\Documents\C0849 - DER\40_Emissao\03_GRD\0-GRDs_Enviadas DER\34ºMEDIÇÃO-26-04-2025 A 25-05-25\MR_DER-0984_25\" xr:uid="{0B2BE0F5-A47C-4B0F-8A7E-6F90EC702983}"/>
    <hyperlink ref="M569" r:id="rId557" display="pw:\\SRVPW3.pls.planservi.com.br:Projetos\Documents\C0849 - DER\40_Emissao\03_GRD\0-GRDs_Enviadas DER\34ºMEDIÇÃO-26-04-2025 A 25-05-25\MR_DER-0984_25\" xr:uid="{15883E60-A119-4A7C-8752-AB5B5660AE29}"/>
    <hyperlink ref="M570" r:id="rId558" display="pw:\\SRVPW3.pls.planservi.com.br:Projetos\Documents\C0849 - DER\40_Emissao\03_GRD\0-GRDs_Enviadas DER\34ºMEDIÇÃO-26-04-2025 A 25-05-25\MR_DER-0984_25\" xr:uid="{DE3BDD31-0836-4D62-94D3-08226521EA69}"/>
    <hyperlink ref="M571" r:id="rId559" display="pw:\\SRVPW3.pls.planservi.com.br:Projetos\Documents\C0849 - DER\40_Emissao\03_GRD\0-GRDs_Enviadas DER\34ºMEDIÇÃO-26-04-2025 A 25-05-25\MR_DER-0984_25\" xr:uid="{F324D649-7184-46DF-B7F8-3030038A9B3B}"/>
    <hyperlink ref="M572" r:id="rId560" display="pw:\\SRVPW3.pls.planservi.com.br:Projetos\Documents\C0849 - DER\40_Emissao\03_GRD\0-GRDs_Enviadas DER\34ºMEDIÇÃO-26-04-2025 A 25-05-25\MR_DER-0984_25\" xr:uid="{4743A288-E491-4074-AE10-BA8E03D9F3FD}"/>
    <hyperlink ref="M573" r:id="rId561" display="pw:\\SRVPW3.pls.planservi.com.br:Projetos\Documents\C0849 - DER\40_Emissao\03_GRD\0-GRDs_Enviadas DER\34ºMEDIÇÃO-26-04-2025 A 25-05-25\MR_DER-0984_25\" xr:uid="{DC6D2FB4-4CCF-4960-B6BC-041D456D3CD7}"/>
    <hyperlink ref="M574" r:id="rId562" display="pw:\\SRVPW3.pls.planservi.com.br:Projetos\Documents\C0849 - DER\40_Emissao\03_GRD\0-GRDs_Enviadas DER\34ºMEDIÇÃO-26-04-2025 A 25-05-25\MR_DER-0984_25\" xr:uid="{5BAA8A8F-EB8B-47C5-96CA-F0E22A47BCF2}"/>
    <hyperlink ref="M575" r:id="rId563" display="pw:\\SRVPW3.pls.planservi.com.br:Projetos\Documents\C0849 - DER\40_Emissao\03_GRD\0-GRDs_Enviadas DER\34ºMEDIÇÃO-26-04-2025 A 25-05-25\MR_DER-0984_25\" xr:uid="{6AFF230E-A516-425A-BBD1-6BB49372BD26}"/>
    <hyperlink ref="M576" r:id="rId564" display="pw:\\SRVPW3.pls.planservi.com.br:Projetos\Documents\C0849 - DER\40_Emissao\03_GRD\0-GRDs_Enviadas DER\34ºMEDIÇÃO-26-04-2025 A 25-05-25\MR_DER-0984_25\" xr:uid="{3C47F432-4680-4E46-9550-C45F88075B58}"/>
    <hyperlink ref="M577" r:id="rId565" display="pw:\\SRVPW3.pls.planservi.com.br:Projetos\Documents\C0849 - DER\40_Emissao\03_GRD\0-GRDs_Enviadas DER\34ºMEDIÇÃO-26-04-2025 A 25-05-25\MR_DER-0984_25\" xr:uid="{60DB6435-A643-4D1E-B662-386B8488F9E7}"/>
    <hyperlink ref="M578" r:id="rId566" display="pw:\\SRVPW3.pls.planservi.com.br:Projetos\Documents\C0849 - DER\40_Emissao\03_GRD\0-GRDs_Enviadas DER\34ºMEDIÇÃO-26-04-2025 A 25-05-25\MR_DER-0984_25\" xr:uid="{572A863E-9395-477E-8B46-01CB5B4A9A01}"/>
    <hyperlink ref="M579" r:id="rId567" display="pw:\\SRVPW3.pls.planservi.com.br:Projetos\Documents\C0849 - DER\40_Emissao\03_GRD\0-GRDs_Enviadas DER\34ºMEDIÇÃO-26-04-2025 A 25-05-25\MR_DER-0984_25\" xr:uid="{4414429D-DEFC-4698-92C0-F0B9E4F92A26}"/>
    <hyperlink ref="M580" r:id="rId568" display="pw:\\SRVPW3.pls.planservi.com.br:Projetos\Documents\C0849 - DER\40_Emissao\03_GRD\0-GRDs_Enviadas DER\34ºMEDIÇÃO-26-04-2025 A 25-05-25\MR_DER-0984_25\" xr:uid="{6AF2C25F-60A1-406D-8933-7C7CD9D58185}"/>
    <hyperlink ref="M581" r:id="rId569" display="pw:\\SRVPW3.pls.planservi.com.br:Projetos\Documents\C0849 - DER\40_Emissao\03_GRD\0-GRDs_Enviadas DER\34ºMEDIÇÃO-26-04-2025 A 25-05-25\MR_DER-0984_25\" xr:uid="{93552ACF-B592-478D-9DCB-6C935D91A536}"/>
    <hyperlink ref="M582" r:id="rId570" display="pw:\\SRVPW3.pls.planservi.com.br:Projetos\Documents\C0849 - DER\40_Emissao\03_GRD\0-GRDs_Enviadas DER\34ºMEDIÇÃO-26-04-2025 A 25-05-25\MR_DER-0984_25\" xr:uid="{7A79C688-10CD-4DDC-BC37-3DC5CAD2B65C}"/>
    <hyperlink ref="M583" r:id="rId571" display="pw:\\SRVPW3.pls.planservi.com.br:Projetos\Documents\C0849 - DER\40_Emissao\03_GRD\0-GRDs_Enviadas DER\34ºMEDIÇÃO-26-04-2025 A 25-05-25\MR_DER-0984_25\" xr:uid="{05B475B0-F88A-499E-B456-86CEA1D186F1}"/>
    <hyperlink ref="M584" r:id="rId572" display="pw:\\SRVPW3.pls.planservi.com.br:Projetos\Documents\C0849 - DER\40_Emissao\03_GRD\0-GRDs_Enviadas DER\34ºMEDIÇÃO-26-04-2025 A 25-05-25\MR_DER-0984_25\" xr:uid="{0CF13BB4-8109-40CC-BA82-1D749C2601C5}"/>
    <hyperlink ref="M585" r:id="rId573" display="pw:\\SRVPW3.pls.planservi.com.br:Projetos\Documents\C0849 - DER\40_Emissao\03_GRD\0-GRDs_Enviadas DER\34ºMEDIÇÃO-26-04-2025 A 25-05-25\MR_DER-0984_25\" xr:uid="{434AC009-D6C5-40E8-B373-CE686AC30BC7}"/>
    <hyperlink ref="M586" r:id="rId574" display="pw:\\SRVPW3.pls.planservi.com.br:Projetos\Documents\C0849 - DER\40_Emissao\03_GRD\0-GRDs_Enviadas DER\34ºMEDIÇÃO-26-04-2025 A 25-05-25\MR_DER-0984_25\" xr:uid="{1905E4B4-FA3D-45EA-B9E9-5312B356302E}"/>
    <hyperlink ref="M587" r:id="rId575" display="pw:\\SRVPW3.pls.planservi.com.br:Projetos\Documents\C0849 - DER\40_Emissao\03_GRD\0-GRDs_Enviadas DER\34ºMEDIÇÃO-26-04-2025 A 25-05-25\MR_DER-0984_25\" xr:uid="{9536D4C4-79C3-4B4A-ADCF-46E3DC330723}"/>
    <hyperlink ref="M588" r:id="rId576" display="pw:\\SRVPW3.pls.planservi.com.br:Projetos\Documents\C0849 - DER\40_Emissao\03_GRD\0-GRDs_Enviadas DER\34ºMEDIÇÃO-26-04-2025 A 25-05-25\MR_DER-0984_25\" xr:uid="{317EA0EA-FD93-49DE-BA3D-634C29C0C1C0}"/>
    <hyperlink ref="M874" r:id="rId577" display="pw:\\SRVPW3.pls.planservi.com.br:Projetos\Documents\C0849 - DER\40_Emissao\03_GRD\0-GRDs_Enviadas DER\34ºMEDIÇÃO-26-04-2025 A 25-05-25\MR_DER-0984_25\" xr:uid="{1BD04A69-8FC0-4090-8782-5D3CBBE005C6}"/>
    <hyperlink ref="V840" r:id="rId578" display="pw:\\pw.planservi.com.br:PROJETOS\Documents\C0849 - DER\30_Producao\11-F4 – SP 129 - km 0,00-29,85\05_Geot\05.00_R031\2023.08.07_R-031_SP-129_G15_A.doc" xr:uid="{75FC3E26-74CC-4D34-AEE8-23D4F4F86387}"/>
    <hyperlink ref="M840" r:id="rId579" display="pw:\\SRVPW3.pls.planservi.com.br:Projetos\Documents\C0849 - DER\40_Emissao\03_GRD\0-GRDs_Enviadas DER\34ºMEDIÇÃO-26-04-2025 A 25-05-25\MR_DER-0984_25\" xr:uid="{D1347326-BC7B-4962-BF32-371301AAB5BF}"/>
    <hyperlink ref="M661" r:id="rId580" display="pw:\\SRVPW3.pls.planservi.com.br:Projetos\Documents\C0849 - DER\40_Emissao\03_GRD\0-GRDs_Enviadas DER\34ºMEDIÇÃO-26-04-2025 A 25-05-25\MR_DER-1005_25\" xr:uid="{C309797E-2F49-4ABF-AE12-B29EADA89A3B}"/>
    <hyperlink ref="M662" r:id="rId581" display="pw:\\SRVPW3.pls.planservi.com.br:Projetos\Documents\C0849 - DER\40_Emissao\03_GRD\0-GRDs_Enviadas DER\34ºMEDIÇÃO-26-04-2025 A 25-05-25\MR_DER-1005_25\" xr:uid="{AE5765C8-1474-4D97-B2D0-228F1297FF02}"/>
    <hyperlink ref="M663" r:id="rId582" display="pw:\\SRVPW3.pls.planservi.com.br:Projetos\Documents\C0849 - DER\40_Emissao\03_GRD\0-GRDs_Enviadas DER\34ºMEDIÇÃO-26-04-2025 A 25-05-25\MR_DER-1005_25\" xr:uid="{26C6AD93-4F80-4BA4-88FD-2AA8C100AA7A}"/>
    <hyperlink ref="M664" r:id="rId583" display="pw:\\SRVPW3.pls.planservi.com.br:Projetos\Documents\C0849 - DER\40_Emissao\03_GRD\0-GRDs_Enviadas DER\34ºMEDIÇÃO-26-04-2025 A 25-05-25\MR_DER-1005_25\" xr:uid="{1B0BD092-99EA-4660-8C68-7B5A3F2956BE}"/>
    <hyperlink ref="M665" r:id="rId584" display="pw:\\SRVPW3.pls.planservi.com.br:Projetos\Documents\C0849 - DER\40_Emissao\03_GRD\0-GRDs_Enviadas DER\34ºMEDIÇÃO-26-04-2025 A 25-05-25\MR_DER-1005_25\" xr:uid="{FFB56DA8-96CF-43DF-A1ED-788DE365811A}"/>
    <hyperlink ref="M666" r:id="rId585" display="pw:\\SRVPW3.pls.planservi.com.br:Projetos\Documents\C0849 - DER\40_Emissao\03_GRD\0-GRDs_Enviadas DER\34ºMEDIÇÃO-26-04-2025 A 25-05-25\MR_DER-1005_25\" xr:uid="{68FEEACB-CC10-4C9C-9B41-10D43F332B7F}"/>
    <hyperlink ref="M667" r:id="rId586" display="pw:\\SRVPW3.pls.planservi.com.br:Projetos\Documents\C0849 - DER\40_Emissao\03_GRD\0-GRDs_Enviadas DER\34ºMEDIÇÃO-26-04-2025 A 25-05-25\MR_DER-1005_25\" xr:uid="{8DF20454-29BD-4298-9499-749D06165830}"/>
    <hyperlink ref="M668" r:id="rId587" display="pw:\\SRVPW3.pls.planservi.com.br:Projetos\Documents\C0849 - DER\40_Emissao\03_GRD\0-GRDs_Enviadas DER\34ºMEDIÇÃO-26-04-2025 A 25-05-25\MR_DER-1005_25\" xr:uid="{98650A23-F0C9-4C37-A2A9-7CCAC537E684}"/>
    <hyperlink ref="M669" r:id="rId588" display="pw:\\SRVPW3.pls.planservi.com.br:Projetos\Documents\C0849 - DER\40_Emissao\03_GRD\0-GRDs_Enviadas DER\34ºMEDIÇÃO-26-04-2025 A 25-05-25\MR_DER-1005_25\" xr:uid="{0B8B573A-2962-47C0-82FF-C4BC339C798A}"/>
    <hyperlink ref="M670" r:id="rId589" display="pw:\\SRVPW3.pls.planservi.com.br:Projetos\Documents\C0849 - DER\40_Emissao\03_GRD\0-GRDs_Enviadas DER\34ºMEDIÇÃO-26-04-2025 A 25-05-25\MR_DER-1005_25\" xr:uid="{C3C06C8D-7D6C-46D1-B7D8-0C1EAC8B0627}"/>
    <hyperlink ref="M671" r:id="rId590" display="pw:\\SRVPW3.pls.planservi.com.br:Projetos\Documents\C0849 - DER\40_Emissao\03_GRD\0-GRDs_Enviadas DER\34ºMEDIÇÃO-26-04-2025 A 25-05-25\MR_DER-1005_25\" xr:uid="{6CC27037-0771-4998-B078-93BD55CDCAB5}"/>
    <hyperlink ref="M672" r:id="rId591" display="pw:\\SRVPW3.pls.planservi.com.br:Projetos\Documents\C0849 - DER\40_Emissao\03_GRD\0-GRDs_Enviadas DER\34ºMEDIÇÃO-26-04-2025 A 25-05-25\MR_DER-1005_25\" xr:uid="{9F2CC68E-F9F1-415B-9AE3-8D3E4D6298B1}"/>
    <hyperlink ref="M673" r:id="rId592" display="pw:\\SRVPW3.pls.planservi.com.br:Projetos\Documents\C0849 - DER\40_Emissao\03_GRD\0-GRDs_Enviadas DER\34ºMEDIÇÃO-26-04-2025 A 25-05-25\MR_DER-1005_25\" xr:uid="{D661FDAE-A638-484F-9145-8AD0AF36DE1F}"/>
    <hyperlink ref="M674" r:id="rId593" display="pw:\\SRVPW3.pls.planservi.com.br:Projetos\Documents\C0849 - DER\40_Emissao\03_GRD\0-GRDs_Enviadas DER\34ºMEDIÇÃO-26-04-2025 A 25-05-25\MR_DER-1005_25\" xr:uid="{39F3721F-0E5F-48E5-BF82-5628E5468A57}"/>
    <hyperlink ref="M675" r:id="rId594" display="pw:\\SRVPW3.pls.planservi.com.br:Projetos\Documents\C0849 - DER\40_Emissao\03_GRD\0-GRDs_Enviadas DER\34ºMEDIÇÃO-26-04-2025 A 25-05-25\MR_DER-1005_25\" xr:uid="{C60B0C53-67A4-473E-89F9-CF014E499966}"/>
    <hyperlink ref="M676" r:id="rId595" display="pw:\\SRVPW3.pls.planservi.com.br:Projetos\Documents\C0849 - DER\40_Emissao\03_GRD\0-GRDs_Enviadas DER\34ºMEDIÇÃO-26-04-2025 A 25-05-25\MR_DER-1005_25\" xr:uid="{B16DFB13-85E9-4C0C-BF11-361DEF13B9A8}"/>
    <hyperlink ref="M677" r:id="rId596" display="pw:\\SRVPW3.pls.planservi.com.br:Projetos\Documents\C0849 - DER\40_Emissao\03_GRD\0-GRDs_Enviadas DER\34ºMEDIÇÃO-26-04-2025 A 25-05-25\MR_DER-1005_25\" xr:uid="{FFE4E3E4-7F0C-46D3-AF6C-D53FE74EB1B1}"/>
    <hyperlink ref="M678" r:id="rId597" display="pw:\\SRVPW3.pls.planservi.com.br:Projetos\Documents\C0849 - DER\40_Emissao\03_GRD\0-GRDs_Enviadas DER\34ºMEDIÇÃO-26-04-2025 A 25-05-25\MR_DER-1005_25\" xr:uid="{4924BA81-B6A5-447E-BB52-8648D634AD53}"/>
    <hyperlink ref="M679" r:id="rId598" display="pw:\\SRVPW3.pls.planservi.com.br:Projetos\Documents\C0849 - DER\40_Emissao\03_GRD\0-GRDs_Enviadas DER\34ºMEDIÇÃO-26-04-2025 A 25-05-25\MR_DER-1005_25\" xr:uid="{B57AA8BF-8AC8-48A2-97FE-9F349521F16F}"/>
    <hyperlink ref="M680" r:id="rId599" display="pw:\\SRVPW3.pls.planservi.com.br:Projetos\Documents\C0849 - DER\40_Emissao\03_GRD\0-GRDs_Enviadas DER\34ºMEDIÇÃO-26-04-2025 A 25-05-25\MR_DER-1005_25\" xr:uid="{823F7F05-DAA5-4DB5-BCC9-C5BD54FBE5AA}"/>
    <hyperlink ref="M681" r:id="rId600" display="pw:\\SRVPW3.pls.planservi.com.br:Projetos\Documents\C0849 - DER\40_Emissao\03_GRD\0-GRDs_Enviadas DER\34ºMEDIÇÃO-26-04-2025 A 25-05-25\MR_DER-1005_25\" xr:uid="{4A42A203-EC2C-4BB6-BA10-4A25BCE9518C}"/>
    <hyperlink ref="M682" r:id="rId601" display="pw:\\SRVPW3.pls.planservi.com.br:Projetos\Documents\C0849 - DER\40_Emissao\03_GRD\0-GRDs_Enviadas DER\34ºMEDIÇÃO-26-04-2025 A 25-05-25\MR_DER-1005_25\" xr:uid="{6363F302-7BBF-42A2-8C69-8302BD421304}"/>
    <hyperlink ref="M683" r:id="rId602" display="pw:\\SRVPW3.pls.planservi.com.br:Projetos\Documents\C0849 - DER\40_Emissao\03_GRD\0-GRDs_Enviadas DER\34ºMEDIÇÃO-26-04-2025 A 25-05-25\MR_DER-1005_25\" xr:uid="{F57598AC-F28D-41C0-A941-0E2F447D6BBE}"/>
    <hyperlink ref="M684" r:id="rId603" display="pw:\\SRVPW3.pls.planservi.com.br:Projetos\Documents\C0849 - DER\40_Emissao\03_GRD\0-GRDs_Enviadas DER\34ºMEDIÇÃO-26-04-2025 A 25-05-25\MR_DER-1005_25\" xr:uid="{4C0AC5B2-7E79-4B2E-904B-6BB05BC66D8F}"/>
    <hyperlink ref="M685" r:id="rId604" display="pw:\\SRVPW3.pls.planservi.com.br:Projetos\Documents\C0849 - DER\40_Emissao\03_GRD\0-GRDs_Enviadas DER\34ºMEDIÇÃO-26-04-2025 A 25-05-25\MR_DER-1005_25\" xr:uid="{83EE04B8-29B2-4645-8339-F7C762BE4A74}"/>
    <hyperlink ref="M686" r:id="rId605" display="pw:\\SRVPW3.pls.planservi.com.br:Projetos\Documents\C0849 - DER\40_Emissao\03_GRD\0-GRDs_Enviadas DER\34ºMEDIÇÃO-26-04-2025 A 25-05-25\MR_DER-1005_25\" xr:uid="{4418F852-BAC5-405D-8D51-C0AAE9011B08}"/>
    <hyperlink ref="M687" r:id="rId606" display="pw:\\SRVPW3.pls.planservi.com.br:Projetos\Documents\C0849 - DER\40_Emissao\03_GRD\0-GRDs_Enviadas DER\34ºMEDIÇÃO-26-04-2025 A 25-05-25\MR_DER-1005_25\" xr:uid="{7960F753-68F4-4DA1-8A09-F4B9DDB1C1CB}"/>
    <hyperlink ref="M688" r:id="rId607" display="pw:\\SRVPW3.pls.planservi.com.br:Projetos\Documents\C0849 - DER\40_Emissao\03_GRD\0-GRDs_Enviadas DER\34ºMEDIÇÃO-26-04-2025 A 25-05-25\MR_DER-1005_25\" xr:uid="{7BA2B11A-4A1B-47DC-9269-E0B14BB2544D}"/>
    <hyperlink ref="M689" r:id="rId608" display="pw:\\SRVPW3.pls.planservi.com.br:Projetos\Documents\C0849 - DER\40_Emissao\03_GRD\0-GRDs_Enviadas DER\34ºMEDIÇÃO-26-04-2025 A 25-05-25\MR_DER-1005_25\" xr:uid="{F6EB0173-E1CD-439C-B597-BA0DBED9F49E}"/>
    <hyperlink ref="M855" r:id="rId609" display="pw:\\SRVPW3.pls.planservi.com.br:Projetos\Documents\C0849 - DER\40_Emissao\03_GRD\0-GRDs_Enviadas DER\34ºMEDIÇÃO-26-04-2025 A 25-05-25\MR_DER-1005_25\" xr:uid="{3412A4E6-EB08-411B-B4FE-02B75164F25B}"/>
    <hyperlink ref="S788" r:id="rId610" display="pw:\\SRVPW3.pls.planservi.com.br:Projetos\Documents\C0849 - DER\40_Emissao\03_GRD\0-GRDs_Enviadas DER\34ºMEDIÇÃO-26-04-2025 A 25-05-25\MR_DER-1009_25\" xr:uid="{AD00E88E-D210-44FE-8ACF-1F880C5A57C6}"/>
    <hyperlink ref="S789" r:id="rId611" display="pw:\\SRVPW3.pls.planservi.com.br:Projetos\Documents\C0849 - DER\40_Emissao\03_GRD\0-GRDs_Enviadas DER\34ºMEDIÇÃO-26-04-2025 A 25-05-25\MR_DER-1009_25\" xr:uid="{88246B92-50A7-4B0D-8C1B-21DAFD8B3794}"/>
    <hyperlink ref="S790" r:id="rId612" display="pw:\\SRVPW3.pls.planservi.com.br:Projetos\Documents\C0849 - DER\40_Emissao\03_GRD\0-GRDs_Enviadas DER\34ºMEDIÇÃO-26-04-2025 A 25-05-25\MR_DER-1009_25\" xr:uid="{DDDE1B4C-DC37-4215-87AA-57862192133D}"/>
    <hyperlink ref="S791" r:id="rId613" display="pw:\\SRVPW3.pls.planservi.com.br:Projetos\Documents\C0849 - DER\40_Emissao\03_GRD\0-GRDs_Enviadas DER\34ºMEDIÇÃO-26-04-2025 A 25-05-25\MR_DER-1009_25\" xr:uid="{5BF42602-B7EC-4FFB-9EF4-607C816BAACD}"/>
    <hyperlink ref="S792" r:id="rId614" display="pw:\\SRVPW3.pls.planservi.com.br:Projetos\Documents\C0849 - DER\40_Emissao\03_GRD\0-GRDs_Enviadas DER\34ºMEDIÇÃO-26-04-2025 A 25-05-25\MR_DER-1009_25\" xr:uid="{703D35F4-0FA1-4C32-BEA1-474892BF2FCD}"/>
    <hyperlink ref="S793" r:id="rId615" display="pw:\\SRVPW3.pls.planservi.com.br:Projetos\Documents\C0849 - DER\40_Emissao\03_GRD\0-GRDs_Enviadas DER\34ºMEDIÇÃO-26-04-2025 A 25-05-25\MR_DER-1009_25\" xr:uid="{5B330A40-692B-4F29-98CA-6B223838D660}"/>
    <hyperlink ref="S794" r:id="rId616" display="pw:\\SRVPW3.pls.planservi.com.br:Projetos\Documents\C0849 - DER\40_Emissao\03_GRD\0-GRDs_Enviadas DER\34ºMEDIÇÃO-26-04-2025 A 25-05-25\MR_DER-1009_25\" xr:uid="{B2471098-330C-4D25-AAD9-4F6FE6B99A6D}"/>
    <hyperlink ref="S795" r:id="rId617" display="pw:\\SRVPW3.pls.planservi.com.br:Projetos\Documents\C0849 - DER\40_Emissao\03_GRD\0-GRDs_Enviadas DER\34ºMEDIÇÃO-26-04-2025 A 25-05-25\MR_DER-1009_25\" xr:uid="{4B8D2F8A-FA1F-456B-AC85-FCC926F900EA}"/>
    <hyperlink ref="S796" r:id="rId618" display="pw:\\SRVPW3.pls.planservi.com.br:Projetos\Documents\C0849 - DER\40_Emissao\03_GRD\0-GRDs_Enviadas DER\34ºMEDIÇÃO-26-04-2025 A 25-05-25\MR_DER-1009_25\" xr:uid="{4D38EFC9-DFD2-47F3-A78B-A19DBFB9EF77}"/>
    <hyperlink ref="S797" r:id="rId619" display="pw:\\SRVPW3.pls.planservi.com.br:Projetos\Documents\C0849 - DER\40_Emissao\03_GRD\0-GRDs_Enviadas DER\34ºMEDIÇÃO-26-04-2025 A 25-05-25\MR_DER-1009_25\" xr:uid="{70CC3638-5CD1-4BB9-AFF0-416E92C58D13}"/>
    <hyperlink ref="S798" r:id="rId620" display="pw:\\SRVPW3.pls.planservi.com.br:Projetos\Documents\C0849 - DER\40_Emissao\03_GRD\0-GRDs_Enviadas DER\34ºMEDIÇÃO-26-04-2025 A 25-05-25\MR_DER-1009_25\" xr:uid="{A2B4E47A-23ED-4761-AE91-DB80DCCFD9A2}"/>
    <hyperlink ref="S799" r:id="rId621" display="pw:\\SRVPW3.pls.planservi.com.br:Projetos\Documents\C0849 - DER\40_Emissao\03_GRD\0-GRDs_Enviadas DER\34ºMEDIÇÃO-26-04-2025 A 25-05-25\MR_DER-1009_25\" xr:uid="{2E38893F-FAF1-4318-BEA6-9F6401630F42}"/>
    <hyperlink ref="S800" r:id="rId622" display="pw:\\SRVPW3.pls.planservi.com.br:Projetos\Documents\C0849 - DER\40_Emissao\03_GRD\0-GRDs_Enviadas DER\34ºMEDIÇÃO-26-04-2025 A 25-05-25\MR_DER-1009_25\" xr:uid="{A420583D-A0BF-4438-A2FB-B12DBC290CB3}"/>
    <hyperlink ref="S801" r:id="rId623" display="pw:\\SRVPW3.pls.planservi.com.br:Projetos\Documents\C0849 - DER\40_Emissao\03_GRD\0-GRDs_Enviadas DER\34ºMEDIÇÃO-26-04-2025 A 25-05-25\MR_DER-1009_25\" xr:uid="{9C697A4B-52C0-41D5-9E19-CA8A14290399}"/>
    <hyperlink ref="S802" r:id="rId624" display="pw:\\SRVPW3.pls.planservi.com.br:Projetos\Documents\C0849 - DER\40_Emissao\03_GRD\0-GRDs_Enviadas DER\34ºMEDIÇÃO-26-04-2025 A 25-05-25\MR_DER-1009_25\" xr:uid="{C5A67E51-BED8-4FF8-BA9F-6342FB55B4BD}"/>
    <hyperlink ref="S803" r:id="rId625" display="pw:\\SRVPW3.pls.planservi.com.br:Projetos\Documents\C0849 - DER\40_Emissao\03_GRD\0-GRDs_Enviadas DER\34ºMEDIÇÃO-26-04-2025 A 25-05-25\MR_DER-1009_25\" xr:uid="{74F404CB-8F48-4C27-9B58-CBEDDCBD467F}"/>
    <hyperlink ref="S804" r:id="rId626" display="pw:\\SRVPW3.pls.planservi.com.br:Projetos\Documents\C0849 - DER\40_Emissao\03_GRD\0-GRDs_Enviadas DER\34ºMEDIÇÃO-26-04-2025 A 25-05-25\MR_DER-1009_25\" xr:uid="{28461E3A-28A2-49B0-9D66-BED5C47FEB0A}"/>
    <hyperlink ref="S805" r:id="rId627" display="pw:\\SRVPW3.pls.planservi.com.br:Projetos\Documents\C0849 - DER\40_Emissao\03_GRD\0-GRDs_Enviadas DER\34ºMEDIÇÃO-26-04-2025 A 25-05-25\MR_DER-1009_25\" xr:uid="{0E55A433-77DA-4322-B4A2-66BE352A4DD0}"/>
    <hyperlink ref="S806" r:id="rId628" display="pw:\\SRVPW3.pls.planservi.com.br:Projetos\Documents\C0849 - DER\40_Emissao\03_GRD\0-GRDs_Enviadas DER\34ºMEDIÇÃO-26-04-2025 A 25-05-25\MR_DER-1009_25\" xr:uid="{34207277-2C3A-42BD-A930-FDFAAB391F6D}"/>
    <hyperlink ref="S807" r:id="rId629" display="pw:\\SRVPW3.pls.planservi.com.br:Projetos\Documents\C0849 - DER\40_Emissao\03_GRD\0-GRDs_Enviadas DER\34ºMEDIÇÃO-26-04-2025 A 25-05-25\MR_DER-1009_25\" xr:uid="{D14FA2D6-DAE2-46B9-A110-BF69648D2F08}"/>
    <hyperlink ref="S808" r:id="rId630" display="pw:\\SRVPW3.pls.planservi.com.br:Projetos\Documents\C0849 - DER\40_Emissao\03_GRD\0-GRDs_Enviadas DER\34ºMEDIÇÃO-26-04-2025 A 25-05-25\MR_DER-1009_25\" xr:uid="{5ECF1BC4-F16C-42F9-AB42-C7F2EB2307B4}"/>
    <hyperlink ref="S809" r:id="rId631" display="pw:\\SRVPW3.pls.planservi.com.br:Projetos\Documents\C0849 - DER\40_Emissao\03_GRD\0-GRDs_Enviadas DER\34ºMEDIÇÃO-26-04-2025 A 25-05-25\MR_DER-1009_25\" xr:uid="{47531FA5-4DE6-4C96-8991-025ED978B1FA}"/>
    <hyperlink ref="S810" r:id="rId632" display="pw:\\SRVPW3.pls.planservi.com.br:Projetos\Documents\C0849 - DER\40_Emissao\03_GRD\0-GRDs_Enviadas DER\34ºMEDIÇÃO-26-04-2025 A 25-05-25\MR_DER-1009_25\" xr:uid="{B55C1489-98CC-405D-9092-1DD605DBADF5}"/>
    <hyperlink ref="S811" r:id="rId633" display="pw:\\SRVPW3.pls.planservi.com.br:Projetos\Documents\C0849 - DER\40_Emissao\03_GRD\0-GRDs_Enviadas DER\34ºMEDIÇÃO-26-04-2025 A 25-05-25\MR_DER-1009_25\" xr:uid="{02E3B8C2-665C-4AAC-806F-5786DD87296B}"/>
    <hyperlink ref="S875" r:id="rId634" display="pw:\\SRVPW3.pls.planservi.com.br:Projetos\Documents\C0849 - DER\40_Emissao\03_GRD\0-GRDs_Enviadas DER\34ºMEDIÇÃO-26-04-2025 A 25-05-25\MR_DER-1009_25\" xr:uid="{AE81A230-A4D2-4999-B2AD-518091E14EE2}"/>
    <hyperlink ref="S661" r:id="rId635" display="pw:\\SRVPW3.pls.planservi.com.br:Projetos\Documents\C0849 - DER\40_Emissao\03_GRD\0-GRDs_Enviadas DER\34ºMEDIÇÃO-26-04-2025 A 25-05-25\MR_DER-1018_25\" xr:uid="{6D6477AE-3D23-48BD-B81D-B637ECB562A0}"/>
    <hyperlink ref="S662" r:id="rId636" display="pw:\\SRVPW3.pls.planservi.com.br:Projetos\Documents\C0849 - DER\40_Emissao\03_GRD\0-GRDs_Enviadas DER\34ºMEDIÇÃO-26-04-2025 A 25-05-25\MR_DER-1018_25\" xr:uid="{6F707AF7-7932-446F-AC67-146598DBEBD7}"/>
    <hyperlink ref="S663" r:id="rId637" display="pw:\\SRVPW3.pls.planservi.com.br:Projetos\Documents\C0849 - DER\40_Emissao\03_GRD\0-GRDs_Enviadas DER\34ºMEDIÇÃO-26-04-2025 A 25-05-25\MR_DER-1018_25\" xr:uid="{6707A14B-BF07-42B8-8EEA-B3DC763D76BC}"/>
    <hyperlink ref="S664" r:id="rId638" display="pw:\\SRVPW3.pls.planservi.com.br:Projetos\Documents\C0849 - DER\40_Emissao\03_GRD\0-GRDs_Enviadas DER\34ºMEDIÇÃO-26-04-2025 A 25-05-25\MR_DER-1018_25\" xr:uid="{AA1E17B6-B670-42F5-9483-41AD86D36DAB}"/>
    <hyperlink ref="S665" r:id="rId639" display="pw:\\SRVPW3.pls.planservi.com.br:Projetos\Documents\C0849 - DER\40_Emissao\03_GRD\0-GRDs_Enviadas DER\34ºMEDIÇÃO-26-04-2025 A 25-05-25\MR_DER-1018_25\" xr:uid="{D13E73BC-50B5-4633-AAF7-BE987D20B763}"/>
    <hyperlink ref="S666" r:id="rId640" display="pw:\\SRVPW3.pls.planservi.com.br:Projetos\Documents\C0849 - DER\40_Emissao\03_GRD\0-GRDs_Enviadas DER\34ºMEDIÇÃO-26-04-2025 A 25-05-25\MR_DER-1018_25\" xr:uid="{0AF3CC4E-EABD-4F5F-B59F-E29651CDDF3D}"/>
    <hyperlink ref="S667" r:id="rId641" display="pw:\\SRVPW3.pls.planservi.com.br:Projetos\Documents\C0849 - DER\40_Emissao\03_GRD\0-GRDs_Enviadas DER\34ºMEDIÇÃO-26-04-2025 A 25-05-25\MR_DER-1018_25\" xr:uid="{256AFFB8-E62B-4005-9E73-F1E9CFC68141}"/>
    <hyperlink ref="S668" r:id="rId642" display="pw:\\SRVPW3.pls.planservi.com.br:Projetos\Documents\C0849 - DER\40_Emissao\03_GRD\0-GRDs_Enviadas DER\34ºMEDIÇÃO-26-04-2025 A 25-05-25\MR_DER-1018_25\" xr:uid="{4FB30F6E-B27C-4D82-BD64-B46113C1A336}"/>
    <hyperlink ref="S669" r:id="rId643" display="pw:\\SRVPW3.pls.planservi.com.br:Projetos\Documents\C0849 - DER\40_Emissao\03_GRD\0-GRDs_Enviadas DER\34ºMEDIÇÃO-26-04-2025 A 25-05-25\MR_DER-1018_25\" xr:uid="{A2C84964-E9AF-47E0-8CCD-D9937CD17B90}"/>
    <hyperlink ref="S670" r:id="rId644" display="pw:\\SRVPW3.pls.planservi.com.br:Projetos\Documents\C0849 - DER\40_Emissao\03_GRD\0-GRDs_Enviadas DER\34ºMEDIÇÃO-26-04-2025 A 25-05-25\MR_DER-1018_25\" xr:uid="{7EC7904A-39FF-4D9A-BA6B-5CE5C83C520E}"/>
    <hyperlink ref="S671" r:id="rId645" display="pw:\\SRVPW3.pls.planservi.com.br:Projetos\Documents\C0849 - DER\40_Emissao\03_GRD\0-GRDs_Enviadas DER\34ºMEDIÇÃO-26-04-2025 A 25-05-25\MR_DER-1018_25\" xr:uid="{2B356657-8621-48C1-BC79-E53CD37D57AB}"/>
    <hyperlink ref="S672" r:id="rId646" display="pw:\\SRVPW3.pls.planservi.com.br:Projetos\Documents\C0849 - DER\40_Emissao\03_GRD\0-GRDs_Enviadas DER\34ºMEDIÇÃO-26-04-2025 A 25-05-25\MR_DER-1018_25\" xr:uid="{00E3D491-341F-4C05-BE70-1DABBA6001B4}"/>
    <hyperlink ref="S673" r:id="rId647" display="pw:\\SRVPW3.pls.planservi.com.br:Projetos\Documents\C0849 - DER\40_Emissao\03_GRD\0-GRDs_Enviadas DER\34ºMEDIÇÃO-26-04-2025 A 25-05-25\MR_DER-1018_25\" xr:uid="{E4FD4365-A8FC-4BD9-A598-CA0986001727}"/>
    <hyperlink ref="S674" r:id="rId648" display="pw:\\SRVPW3.pls.planservi.com.br:Projetos\Documents\C0849 - DER\40_Emissao\03_GRD\0-GRDs_Enviadas DER\34ºMEDIÇÃO-26-04-2025 A 25-05-25\MR_DER-1018_25\" xr:uid="{ABBE61C0-2646-4A3B-906F-FB4140718A54}"/>
    <hyperlink ref="S675" r:id="rId649" display="pw:\\SRVPW3.pls.planservi.com.br:Projetos\Documents\C0849 - DER\40_Emissao\03_GRD\0-GRDs_Enviadas DER\34ºMEDIÇÃO-26-04-2025 A 25-05-25\MR_DER-1018_25\" xr:uid="{9D220EB8-AF21-4A9A-AFF5-1B0C7A028422}"/>
    <hyperlink ref="S676" r:id="rId650" display="pw:\\SRVPW3.pls.planservi.com.br:Projetos\Documents\C0849 - DER\40_Emissao\03_GRD\0-GRDs_Enviadas DER\34ºMEDIÇÃO-26-04-2025 A 25-05-25\MR_DER-1018_25\" xr:uid="{9FB1CEA3-EE88-4C13-A86E-3780E406CD3A}"/>
    <hyperlink ref="S677" r:id="rId651" display="pw:\\SRVPW3.pls.planservi.com.br:Projetos\Documents\C0849 - DER\40_Emissao\03_GRD\0-GRDs_Enviadas DER\34ºMEDIÇÃO-26-04-2025 A 25-05-25\MR_DER-1018_25\" xr:uid="{23D2D914-2AD6-4F12-893B-F89FA676C179}"/>
    <hyperlink ref="S678" r:id="rId652" display="pw:\\SRVPW3.pls.planservi.com.br:Projetos\Documents\C0849 - DER\40_Emissao\03_GRD\0-GRDs_Enviadas DER\34ºMEDIÇÃO-26-04-2025 A 25-05-25\MR_DER-1018_25\" xr:uid="{C8958BF8-F300-4277-8637-580DF8D4AF4E}"/>
    <hyperlink ref="S679" r:id="rId653" display="pw:\\SRVPW3.pls.planservi.com.br:Projetos\Documents\C0849 - DER\40_Emissao\03_GRD\0-GRDs_Enviadas DER\34ºMEDIÇÃO-26-04-2025 A 25-05-25\MR_DER-1018_25\" xr:uid="{DE295623-F0D2-486A-89F5-9C60297105A3}"/>
    <hyperlink ref="S680" r:id="rId654" display="pw:\\SRVPW3.pls.planservi.com.br:Projetos\Documents\C0849 - DER\40_Emissao\03_GRD\0-GRDs_Enviadas DER\34ºMEDIÇÃO-26-04-2025 A 25-05-25\MR_DER-1018_25\" xr:uid="{64EFE5C1-02E5-476B-9DAD-B3B2C816007E}"/>
    <hyperlink ref="S681" r:id="rId655" display="pw:\\SRVPW3.pls.planservi.com.br:Projetos\Documents\C0849 - DER\40_Emissao\03_GRD\0-GRDs_Enviadas DER\34ºMEDIÇÃO-26-04-2025 A 25-05-25\MR_DER-1018_25\" xr:uid="{C5F7D5B5-1959-43BE-A860-9B3561309146}"/>
    <hyperlink ref="S682" r:id="rId656" display="pw:\\SRVPW3.pls.planservi.com.br:Projetos\Documents\C0849 - DER\40_Emissao\03_GRD\0-GRDs_Enviadas DER\34ºMEDIÇÃO-26-04-2025 A 25-05-25\MR_DER-1018_25\" xr:uid="{0836C71F-9B1F-4006-8B41-79B2AF7DBFDD}"/>
    <hyperlink ref="S683" r:id="rId657" display="pw:\\SRVPW3.pls.planservi.com.br:Projetos\Documents\C0849 - DER\40_Emissao\03_GRD\0-GRDs_Enviadas DER\34ºMEDIÇÃO-26-04-2025 A 25-05-25\MR_DER-1018_25\" xr:uid="{084E163B-D26E-4D0F-8FF5-332F91139CB3}"/>
    <hyperlink ref="S684" r:id="rId658" display="pw:\\SRVPW3.pls.planservi.com.br:Projetos\Documents\C0849 - DER\40_Emissao\03_GRD\0-GRDs_Enviadas DER\34ºMEDIÇÃO-26-04-2025 A 25-05-25\MR_DER-1018_25\" xr:uid="{C2FAD5B4-9090-4617-A68E-2DA819BEE12C}"/>
    <hyperlink ref="S685" r:id="rId659" display="pw:\\SRVPW3.pls.planservi.com.br:Projetos\Documents\C0849 - DER\40_Emissao\03_GRD\0-GRDs_Enviadas DER\34ºMEDIÇÃO-26-04-2025 A 25-05-25\MR_DER-1018_25\" xr:uid="{8AB3AB64-336A-4EA3-A840-D40F20136338}"/>
    <hyperlink ref="S686" r:id="rId660" display="pw:\\SRVPW3.pls.planservi.com.br:Projetos\Documents\C0849 - DER\40_Emissao\03_GRD\0-GRDs_Enviadas DER\34ºMEDIÇÃO-26-04-2025 A 25-05-25\MR_DER-1018_25\" xr:uid="{89E1AE55-D3CA-4DC4-BD3A-F4C6E26A5A0C}"/>
    <hyperlink ref="S687" r:id="rId661" display="pw:\\SRVPW3.pls.planservi.com.br:Projetos\Documents\C0849 - DER\40_Emissao\03_GRD\0-GRDs_Enviadas DER\34ºMEDIÇÃO-26-04-2025 A 25-05-25\MR_DER-1018_25\" xr:uid="{D43BAE43-020E-4F0A-9B1E-F60F6AD6D15F}"/>
    <hyperlink ref="S688" r:id="rId662" display="pw:\\SRVPW3.pls.planservi.com.br:Projetos\Documents\C0849 - DER\40_Emissao\03_GRD\0-GRDs_Enviadas DER\34ºMEDIÇÃO-26-04-2025 A 25-05-25\MR_DER-1018_25\" xr:uid="{196429E4-2A86-44B2-BF15-93799BFD46F0}"/>
    <hyperlink ref="S689" r:id="rId663" display="pw:\\SRVPW3.pls.planservi.com.br:Projetos\Documents\C0849 - DER\40_Emissao\03_GRD\0-GRDs_Enviadas DER\34ºMEDIÇÃO-26-04-2025 A 25-05-25\MR_DER-1018_25\" xr:uid="{3C23CE6C-E13F-4D0F-87F5-5E7FA196772F}"/>
    <hyperlink ref="S855" r:id="rId664" display="pw:\\SRVPW3.pls.planservi.com.br:Projetos\Documents\C0849 - DER\40_Emissao\03_GRD\0-GRDs_Enviadas DER\34ºMEDIÇÃO-26-04-2025 A 25-05-25\MR_DER-1018_25\" xr:uid="{F09C3A59-C3A3-4DC2-849E-02322C0A4E9F}"/>
    <hyperlink ref="M690" r:id="rId665" display="pw:\\SRVPW3.pls.planservi.com.br:Projetos\Documents\C0849 - DER\40_Emissao\03_GRD\0-GRDs_Enviadas DER\34ºMEDIÇÃO-26-04-2025 A 25-05-25\MR_DER-1019_25\" xr:uid="{67C8DCA8-DFC2-4767-9549-E625FF709FC5}"/>
    <hyperlink ref="M691" r:id="rId666" display="pw:\\SRVPW3.pls.planservi.com.br:Projetos\Documents\C0849 - DER\40_Emissao\03_GRD\0-GRDs_Enviadas DER\34ºMEDIÇÃO-26-04-2025 A 25-05-25\MR_DER-1019_25\" xr:uid="{426ACEEE-6E4F-45AC-9C9A-AE58F750B3E0}"/>
    <hyperlink ref="M692" r:id="rId667" display="pw:\\SRVPW3.pls.planservi.com.br:Projetos\Documents\C0849 - DER\40_Emissao\03_GRD\0-GRDs_Enviadas DER\34ºMEDIÇÃO-26-04-2025 A 25-05-25\MR_DER-1019_25\" xr:uid="{7EC9B122-EDFE-4393-8817-ABCDAE5102C6}"/>
    <hyperlink ref="M693" r:id="rId668" display="pw:\\SRVPW3.pls.planservi.com.br:Projetos\Documents\C0849 - DER\40_Emissao\03_GRD\0-GRDs_Enviadas DER\34ºMEDIÇÃO-26-04-2025 A 25-05-25\MR_DER-1019_25\" xr:uid="{65C7A1C8-E511-49FC-AEEE-C51CFE1F26AA}"/>
    <hyperlink ref="M694" r:id="rId669" display="pw:\\SRVPW3.pls.planservi.com.br:Projetos\Documents\C0849 - DER\40_Emissao\03_GRD\0-GRDs_Enviadas DER\34ºMEDIÇÃO-26-04-2025 A 25-05-25\MR_DER-1019_25\" xr:uid="{7DDC8FF7-C4F6-44F4-8BDB-EBF90EFA6766}"/>
    <hyperlink ref="M695" r:id="rId670" display="pw:\\SRVPW3.pls.planservi.com.br:Projetos\Documents\C0849 - DER\40_Emissao\03_GRD\0-GRDs_Enviadas DER\34ºMEDIÇÃO-26-04-2025 A 25-05-25\MR_DER-1019_25\" xr:uid="{1A32412D-20CC-4B74-BCC9-E4B7CD471D6F}"/>
    <hyperlink ref="M696" r:id="rId671" display="pw:\\SRVPW3.pls.planservi.com.br:Projetos\Documents\C0849 - DER\40_Emissao\03_GRD\0-GRDs_Enviadas DER\34ºMEDIÇÃO-26-04-2025 A 25-05-25\MR_DER-1019_25\" xr:uid="{2A24F357-36E4-44DD-B403-FEDDA20D1BD0}"/>
    <hyperlink ref="M697" r:id="rId672" display="pw:\\SRVPW3.pls.planservi.com.br:Projetos\Documents\C0849 - DER\40_Emissao\03_GRD\0-GRDs_Enviadas DER\34ºMEDIÇÃO-26-04-2025 A 25-05-25\MR_DER-1019_25\" xr:uid="{ADEE06F7-A75F-4EF1-8A11-1BD6086E6CD6}"/>
    <hyperlink ref="M698" r:id="rId673" display="pw:\\SRVPW3.pls.planservi.com.br:Projetos\Documents\C0849 - DER\40_Emissao\03_GRD\0-GRDs_Enviadas DER\34ºMEDIÇÃO-26-04-2025 A 25-05-25\MR_DER-1019_25\" xr:uid="{EA452595-9B17-4409-92AC-DE11B4FDBCD7}"/>
    <hyperlink ref="M699" r:id="rId674" display="pw:\\SRVPW3.pls.planservi.com.br:Projetos\Documents\C0849 - DER\40_Emissao\03_GRD\0-GRDs_Enviadas DER\34ºMEDIÇÃO-26-04-2025 A 25-05-25\MR_DER-1019_25\" xr:uid="{E5CD232F-D475-4676-9A22-EFCC634DBBDB}"/>
    <hyperlink ref="M700" r:id="rId675" display="pw:\\SRVPW3.pls.planservi.com.br:Projetos\Documents\C0849 - DER\40_Emissao\03_GRD\0-GRDs_Enviadas DER\34ºMEDIÇÃO-26-04-2025 A 25-05-25\MR_DER-1019_25\" xr:uid="{4B958A90-1423-4F3B-A503-FC1453A54C2E}"/>
    <hyperlink ref="M701" r:id="rId676" display="pw:\\SRVPW3.pls.planservi.com.br:Projetos\Documents\C0849 - DER\40_Emissao\03_GRD\0-GRDs_Enviadas DER\34ºMEDIÇÃO-26-04-2025 A 25-05-25\MR_DER-1019_25\" xr:uid="{1215887E-5563-4207-9808-B4AFE95726B8}"/>
    <hyperlink ref="M702" r:id="rId677" display="pw:\\SRVPW3.pls.planservi.com.br:Projetos\Documents\C0849 - DER\40_Emissao\03_GRD\0-GRDs_Enviadas DER\34ºMEDIÇÃO-26-04-2025 A 25-05-25\MR_DER-1019_25\" xr:uid="{6925CC4A-CD39-4FE2-BBA5-E7E0455D50BC}"/>
    <hyperlink ref="M703" r:id="rId678" display="pw:\\SRVPW3.pls.planservi.com.br:Projetos\Documents\C0849 - DER\40_Emissao\03_GRD\0-GRDs_Enviadas DER\34ºMEDIÇÃO-26-04-2025 A 25-05-25\MR_DER-1019_25\" xr:uid="{2591B29E-1EA6-4228-822D-193544CD353B}"/>
    <hyperlink ref="M704" r:id="rId679" display="pw:\\SRVPW3.pls.planservi.com.br:Projetos\Documents\C0849 - DER\40_Emissao\03_GRD\0-GRDs_Enviadas DER\34ºMEDIÇÃO-26-04-2025 A 25-05-25\MR_DER-1019_25\" xr:uid="{38514FC5-7E67-4D96-84DA-D723986AA22D}"/>
    <hyperlink ref="M705" r:id="rId680" display="pw:\\SRVPW3.pls.planservi.com.br:Projetos\Documents\C0849 - DER\40_Emissao\03_GRD\0-GRDs_Enviadas DER\34ºMEDIÇÃO-26-04-2025 A 25-05-25\MR_DER-1019_25\" xr:uid="{2A899807-AB61-45AC-AE67-F96B260FA906}"/>
    <hyperlink ref="M706" r:id="rId681" display="pw:\\SRVPW3.pls.planservi.com.br:Projetos\Documents\C0849 - DER\40_Emissao\03_GRD\0-GRDs_Enviadas DER\34ºMEDIÇÃO-26-04-2025 A 25-05-25\MR_DER-1019_25\" xr:uid="{CFFE1119-BE48-4F93-8CA7-2C972850F516}"/>
    <hyperlink ref="M707" r:id="rId682" display="pw:\\SRVPW3.pls.planservi.com.br:Projetos\Documents\C0849 - DER\40_Emissao\03_GRD\0-GRDs_Enviadas DER\34ºMEDIÇÃO-26-04-2025 A 25-05-25\MR_DER-1019_25\" xr:uid="{AACBB363-F3C0-4E40-9438-7EE8CDB2C17D}"/>
    <hyperlink ref="M708" r:id="rId683" display="pw:\\SRVPW3.pls.planservi.com.br:Projetos\Documents\C0849 - DER\40_Emissao\03_GRD\0-GRDs_Enviadas DER\34ºMEDIÇÃO-26-04-2025 A 25-05-25\MR_DER-1019_25\" xr:uid="{DA2BF254-ABE1-4880-8380-ED6B1AF4B41F}"/>
    <hyperlink ref="M709" r:id="rId684" display="pw:\\SRVPW3.pls.planservi.com.br:Projetos\Documents\C0849 - DER\40_Emissao\03_GRD\0-GRDs_Enviadas DER\34ºMEDIÇÃO-26-04-2025 A 25-05-25\MR_DER-1019_25\" xr:uid="{22F34D04-79B2-41C3-A79D-07FB84E70244}"/>
    <hyperlink ref="M710" r:id="rId685" display="pw:\\SRVPW3.pls.planservi.com.br:Projetos\Documents\C0849 - DER\40_Emissao\03_GRD\0-GRDs_Enviadas DER\34ºMEDIÇÃO-26-04-2025 A 25-05-25\MR_DER-1019_25\" xr:uid="{D8759A22-0C1F-4F0B-8DEC-E97AA8840FF4}"/>
    <hyperlink ref="M711" r:id="rId686" display="pw:\\SRVPW3.pls.planservi.com.br:Projetos\Documents\C0849 - DER\40_Emissao\03_GRD\0-GRDs_Enviadas DER\34ºMEDIÇÃO-26-04-2025 A 25-05-25\MR_DER-1019_25\" xr:uid="{C10713A4-9C3A-46E8-ACFE-F58794B5D1E8}"/>
    <hyperlink ref="M712" r:id="rId687" display="pw:\\SRVPW3.pls.planservi.com.br:Projetos\Documents\C0849 - DER\40_Emissao\03_GRD\0-GRDs_Enviadas DER\34ºMEDIÇÃO-26-04-2025 A 25-05-25\MR_DER-1019_25\" xr:uid="{4398E6BA-0A3F-48AF-94E3-EDD26010049D}"/>
    <hyperlink ref="M713" r:id="rId688" display="pw:\\SRVPW3.pls.planservi.com.br:Projetos\Documents\C0849 - DER\40_Emissao\03_GRD\0-GRDs_Enviadas DER\34ºMEDIÇÃO-26-04-2025 A 25-05-25\MR_DER-1019_25\" xr:uid="{5482F7DE-410D-4CB8-9617-32D908722B7A}"/>
    <hyperlink ref="M714" r:id="rId689" display="pw:\\SRVPW3.pls.planservi.com.br:Projetos\Documents\C0849 - DER\40_Emissao\03_GRD\0-GRDs_Enviadas DER\34ºMEDIÇÃO-26-04-2025 A 25-05-25\MR_DER-1019_25\" xr:uid="{9FDA5C4E-0840-4799-8801-8E2527468D38}"/>
    <hyperlink ref="M715" r:id="rId690" display="pw:\\SRVPW3.pls.planservi.com.br:Projetos\Documents\C0849 - DER\40_Emissao\03_GRD\0-GRDs_Enviadas DER\34ºMEDIÇÃO-26-04-2025 A 25-05-25\MR_DER-1019_25\" xr:uid="{8751447D-286A-4409-B4A1-CE0B385D57FD}"/>
    <hyperlink ref="M716" r:id="rId691" display="pw:\\SRVPW3.pls.planservi.com.br:Projetos\Documents\C0849 - DER\40_Emissao\03_GRD\0-GRDs_Enviadas DER\34ºMEDIÇÃO-26-04-2025 A 25-05-25\MR_DER-1019_25\" xr:uid="{B0EF0C90-7975-4F2A-9272-94B7420FB1CE}"/>
    <hyperlink ref="M717" r:id="rId692" display="pw:\\SRVPW3.pls.planservi.com.br:Projetos\Documents\C0849 - DER\40_Emissao\03_GRD\0-GRDs_Enviadas DER\34ºMEDIÇÃO-26-04-2025 A 25-05-25\MR_DER-1019_25\" xr:uid="{9EB1BD52-AA8C-4881-807A-CE6BF5668FE4}"/>
    <hyperlink ref="M718" r:id="rId693" display="pw:\\SRVPW3.pls.planservi.com.br:Projetos\Documents\C0849 - DER\40_Emissao\03_GRD\0-GRDs_Enviadas DER\34ºMEDIÇÃO-26-04-2025 A 25-05-25\MR_DER-1019_25\" xr:uid="{93D4B9E2-7F52-4E45-AF28-75F248DA528C}"/>
    <hyperlink ref="M857" r:id="rId694" display="pw:\\SRVPW3.pls.planservi.com.br:Projetos\Documents\C0849 - DER\40_Emissao\03_GRD\0-GRDs_Enviadas DER\34ºMEDIÇÃO-26-04-2025 A 25-05-25\MR_DER-1019_25\" xr:uid="{6C5E10B4-B365-4D70-B635-8712D3812F1F}"/>
    <hyperlink ref="V861" r:id="rId695" display="pw:\\pw.planservi.com.br:PROJETOS\Documents\C0849 - DER\30_Producao\11-F4 – SP 129 - km 0,00-29,85\05_Geot\05.00_R031\2023 01 23 -R-031_RevisãoA_G13.doc" xr:uid="{8E2A8C5A-9BD8-4591-A4F0-37722DDD67D3}"/>
    <hyperlink ref="M861" r:id="rId696" display="pw:\\SRVPW3.pls.planservi.com.br:Projetos\Documents\C0849 - DER\40_Emissao\03_GRD\0-GRDs_Enviadas DER\34ºMEDIÇÃO-26-04-2025 A 25-05-25\MR_DER-1021_25\" xr:uid="{A82DF801-64D4-4A52-A531-0A8BB5700594}"/>
    <hyperlink ref="Y875" r:id="rId697" display="pw:\\SRVPW3.pls.planservi.com.br:Projetos\Documents\C0849 - DER\40_Emissao\03_GRD\0-GRDs_Enviadas DER\34ºMEDIÇÃO-26-04-2025 A 25-05-25\MR_DER-1022_25\" xr:uid="{2641A896-2962-4E9C-91B6-B806A1E7EA3A}"/>
    <hyperlink ref="M454" r:id="rId698" display="pw:\\SRVPW3.pls.planservi.com.br:Projetos\Documents\C0849 - DER\40_Emissao\03_GRD\0-GRDs_Enviadas DER\35ºMEDIÇÃO-26-05-2025 A 25-06-25\MR_DER-1026_25\" xr:uid="{F796B5F0-35AF-44E1-A70E-720FEE311D49}"/>
    <hyperlink ref="M455" r:id="rId699" display="pw:\\SRVPW3.pls.planservi.com.br:Projetos\Documents\C0849 - DER\40_Emissao\03_GRD\0-GRDs_Enviadas DER\35ºMEDIÇÃO-26-05-2025 A 25-06-25\MR_DER-1026_25\" xr:uid="{E4DA5000-FA75-4787-B20D-D917B820C002}"/>
    <hyperlink ref="M456" r:id="rId700" display="pw:\\SRVPW3.pls.planservi.com.br:Projetos\Documents\C0849 - DER\40_Emissao\03_GRD\0-GRDs_Enviadas DER\35ºMEDIÇÃO-26-05-2025 A 25-06-25\MR_DER-1026_25\" xr:uid="{B79CAA79-5083-429B-82D9-5FFBAC6AD6FD}"/>
    <hyperlink ref="M457" r:id="rId701" display="pw:\\SRVPW3.pls.planservi.com.br:Projetos\Documents\C0849 - DER\40_Emissao\03_GRD\0-GRDs_Enviadas DER\35ºMEDIÇÃO-26-05-2025 A 25-06-25\MR_DER-1026_25\" xr:uid="{46BD265E-F10D-4188-A818-978319CC62F2}"/>
    <hyperlink ref="M458" r:id="rId702" display="pw:\\SRVPW3.pls.planservi.com.br:Projetos\Documents\C0849 - DER\40_Emissao\03_GRD\0-GRDs_Enviadas DER\35ºMEDIÇÃO-26-05-2025 A 25-06-25\MR_DER-1026_25\" xr:uid="{6A3B519B-4A3D-4758-B7A5-434CCD20A0E6}"/>
    <hyperlink ref="M459" r:id="rId703" display="pw:\\SRVPW3.pls.planservi.com.br:Projetos\Documents\C0849 - DER\40_Emissao\03_GRD\0-GRDs_Enviadas DER\35ºMEDIÇÃO-26-05-2025 A 25-06-25\MR_DER-1026_25\" xr:uid="{3D5B9C2E-BF6C-4D24-8A0F-F8AC8210537B}"/>
    <hyperlink ref="M460" r:id="rId704" display="pw:\\SRVPW3.pls.planservi.com.br:Projetos\Documents\C0849 - DER\40_Emissao\03_GRD\0-GRDs_Enviadas DER\35ºMEDIÇÃO-26-05-2025 A 25-06-25\MR_DER-1026_25\" xr:uid="{20D7DD3F-AE67-4444-A448-29BB23BBF9E4}"/>
    <hyperlink ref="M854" r:id="rId705" display="pw:\\SRVPW3.pls.planservi.com.br:Projetos\Documents\C0849 - DER\40_Emissao\03_GRD\0-GRDs_Enviadas DER\35ºMEDIÇÃO-26-05-2025 A 25-06-25\MR_DER-1033_25\" xr:uid="{03B1E191-E4C3-424D-B42F-C5D9EA5B81D2}"/>
    <hyperlink ref="S840" r:id="rId706" display="pw:\\SRVPW3.pls.planservi.com.br:Projetos\Documents\C0849 - DER\40_Emissao\03_GRD\0-GRDs_Enviadas DER\35ºMEDIÇÃO-26-05-2025 A 25-06-25\MR_DER-1033_25\" xr:uid="{89A68BAA-50F7-42ED-8241-B6DA48EF782C}"/>
    <hyperlink ref="S861" r:id="rId707" display="pw:\\SRVPW3.pls.planservi.com.br:Projetos\Documents\C0849 - DER\40_Emissao\03_GRD\0-GRDs_Enviadas DER\35ºMEDIÇÃO-26-05-2025 A 25-06-25\MR_DER-1042_25\" xr:uid="{78A533D9-C498-4B29-91A8-788A900A447A}"/>
    <hyperlink ref="Y565" r:id="rId708" display="pw:\\SRVPW3.pls.planservi.com.br:Projetos\Documents\C0849 - DER\40_Emissao\03_GRD\0-GRDs_Enviadas DER\35ºMEDIÇÃO-26-05-2025 A 25-06-25\MR_DER-1042_25\" xr:uid="{7500FDB3-C607-4B3D-A3F3-8CF539C064FF}"/>
    <hyperlink ref="Y678" r:id="rId709" display="pw:\\SRVPW3.pls.planservi.com.br:Projetos\Documents\C0849 - DER\40_Emissao\03_GRD\0-GRDs_Enviadas DER\35ºMEDIÇÃO-26-05-2025 A 25-06-25\MR_DER-1043_25\" xr:uid="{12EC1861-45C5-42FC-8729-B725DB5D794A}"/>
    <hyperlink ref="Y681" r:id="rId710" display="pw:\\SRVPW3.pls.planservi.com.br:Projetos\Documents\C0849 - DER\40_Emissao\03_GRD\0-GRDs_Enviadas DER\35ºMEDIÇÃO-26-05-2025 A 25-06-25\MR_DER-1043_25\" xr:uid="{68950203-461D-4389-B0B4-411084D901D9}"/>
    <hyperlink ref="Y682" r:id="rId711" display="pw:\\SRVPW3.pls.planservi.com.br:Projetos\Documents\C0849 - DER\40_Emissao\03_GRD\0-GRDs_Enviadas DER\35ºMEDIÇÃO-26-05-2025 A 25-06-25\MR_DER-1043_25\" xr:uid="{540EB9BA-295D-459F-B168-9A7F37626872}"/>
    <hyperlink ref="Y683" r:id="rId712" display="pw:\\SRVPW3.pls.planservi.com.br:Projetos\Documents\C0849 - DER\40_Emissao\03_GRD\0-GRDs_Enviadas DER\35ºMEDIÇÃO-26-05-2025 A 25-06-25\MR_DER-1043_25\" xr:uid="{1B1833F3-FA7C-4732-A7C3-FA5872DF5237}"/>
    <hyperlink ref="Y684" r:id="rId713" display="pw:\\SRVPW3.pls.planservi.com.br:Projetos\Documents\C0849 - DER\40_Emissao\03_GRD\0-GRDs_Enviadas DER\35ºMEDIÇÃO-26-05-2025 A 25-06-25\MR_DER-1043_25\" xr:uid="{2E508903-229D-4F49-9786-DD662E9A78AC}"/>
    <hyperlink ref="Y685" r:id="rId714" display="pw:\\SRVPW3.pls.planservi.com.br:Projetos\Documents\C0849 - DER\40_Emissao\03_GRD\0-GRDs_Enviadas DER\35ºMEDIÇÃO-26-05-2025 A 25-06-25\MR_DER-1043_25\" xr:uid="{BBB18ACA-2DC9-4756-8703-8F78E1782845}"/>
    <hyperlink ref="Y686" r:id="rId715" display="pw:\\SRVPW3.pls.planservi.com.br:Projetos\Documents\C0849 - DER\40_Emissao\03_GRD\0-GRDs_Enviadas DER\35ºMEDIÇÃO-26-05-2025 A 25-06-25\MR_DER-1043_25\" xr:uid="{29E166CA-573B-4577-B5A7-248B4808CD4C}"/>
    <hyperlink ref="Y855" r:id="rId716" display="pw:\\SRVPW3.pls.planservi.com.br:Projetos\Documents\C0849 - DER\40_Emissao\03_GRD\0-GRDs_Enviadas DER\35ºMEDIÇÃO-26-05-2025 A 25-06-25\MR_DER-1043_25\" xr:uid="{2DDDC4CA-2C24-440F-AD2A-FC16E6A86C73}"/>
    <hyperlink ref="Y668" r:id="rId717" display="pw:\\SRVPW3.pls.planservi.com.br:Projetos\Documents\C0849 - DER\40_Emissao\03_GRD\0-GRDs_Enviadas DER\35ºMEDIÇÃO-26-05-2025 A 25-06-25\MR_DER-1046_25\" xr:uid="{D6F53765-02CB-4C0D-A391-D2B0C73461CC}"/>
    <hyperlink ref="AQ845" r:id="rId718" display="pw:\\SRVPW3.pls.planservi.com.br:Projetos\Documents\C0849 - DER\40_Emissao\03_GRD\0-GRDs_Enviadas DER\35ºMEDIÇÃO-26-05-2025 A 25-06-25\MR_DER-1062_25\" xr:uid="{F22D8CB9-D52A-483F-8AD5-6455A4348397}"/>
    <hyperlink ref="S622" r:id="rId719" display="pw:\\SRVPW3.pls.planservi.com.br:Projetos\Documents\C0849 - DER\40_Emissao\03_GRD\0-GRDs_Enviadas DER\35ºMEDIÇÃO-26-05-2025 A 25-06-25\MR_DER-1062_25\" xr:uid="{DCC90AE0-0352-44A8-B80B-439F63FB91BE}"/>
    <hyperlink ref="S621" r:id="rId720" display="pw:\\SRVPW3.pls.planservi.com.br:Projetos\Documents\C0849 - DER\40_Emissao\03_GRD\0-GRDs_Enviadas DER\35ºMEDIÇÃO-26-05-2025 A 25-06-25\MR_DER-1062_25\" xr:uid="{5A23CEC7-F834-4371-A429-B4DE65B58ED0}"/>
    <hyperlink ref="S620" r:id="rId721" display="pw:\\SRVPW3.pls.planservi.com.br:Projetos\Documents\C0849 - DER\40_Emissao\03_GRD\0-GRDs_Enviadas DER\35ºMEDIÇÃO-26-05-2025 A 25-06-25\MR_DER-1062_25\" xr:uid="{3BAA547F-3DCF-49E4-AD6B-5AF2C601FD42}"/>
    <hyperlink ref="S619" r:id="rId722" display="pw:\\SRVPW3.pls.planservi.com.br:Projetos\Documents\C0849 - DER\40_Emissao\03_GRD\0-GRDs_Enviadas DER\35ºMEDIÇÃO-26-05-2025 A 25-06-25\MR_DER-1062_25\" xr:uid="{05F52836-5D0F-488F-8E77-2F27FB4CC8D6}"/>
    <hyperlink ref="S618" r:id="rId723" display="pw:\\SRVPW3.pls.planservi.com.br:Projetos\Documents\C0849 - DER\40_Emissao\03_GRD\0-GRDs_Enviadas DER\35ºMEDIÇÃO-26-05-2025 A 25-06-25\MR_DER-1062_25\" xr:uid="{308E1774-18F2-4833-94CF-FFFB63035766}"/>
    <hyperlink ref="S617" r:id="rId724" display="pw:\\SRVPW3.pls.planservi.com.br:Projetos\Documents\C0849 - DER\40_Emissao\03_GRD\0-GRDs_Enviadas DER\35ºMEDIÇÃO-26-05-2025 A 25-06-25\MR_DER-1062_25\" xr:uid="{37C51E70-AB7D-4D96-A54B-912855600772}"/>
    <hyperlink ref="Y616" r:id="rId725" display="pw:\\SRVPW3.pls.planservi.com.br:Projetos\Documents\C0849 - DER\40_Emissao\03_GRD\0-GRDs_Enviadas DER\35ºMEDIÇÃO-26-05-2025 A 25-06-25\MR_DER-1062_25\" xr:uid="{7AA03738-C5D4-43FD-833D-F654782F330D}"/>
    <hyperlink ref="Y615" r:id="rId726" display="pw:\\SRVPW3.pls.planservi.com.br:Projetos\Documents\C0849 - DER\40_Emissao\03_GRD\0-GRDs_Enviadas DER\35ºMEDIÇÃO-26-05-2025 A 25-06-25\MR_DER-1062_25\" xr:uid="{B2724029-BFC6-450E-89D5-EE8C3CB1A5A2}"/>
    <hyperlink ref="Y614" r:id="rId727" display="pw:\\SRVPW3.pls.planservi.com.br:Projetos\Documents\C0849 - DER\40_Emissao\03_GRD\0-GRDs_Enviadas DER\35ºMEDIÇÃO-26-05-2025 A 25-06-25\MR_DER-1062_25\" xr:uid="{CF8771B5-9692-4920-AABE-10B0D0013415}"/>
    <hyperlink ref="Y613" r:id="rId728" display="pw:\\SRVPW3.pls.planservi.com.br:Projetos\Documents\C0849 - DER\40_Emissao\03_GRD\0-GRDs_Enviadas DER\35ºMEDIÇÃO-26-05-2025 A 25-06-25\MR_DER-1062_25\" xr:uid="{355ED63B-EB30-4445-B5C2-90879A2F61D4}"/>
    <hyperlink ref="Y612" r:id="rId729" display="pw:\\SRVPW3.pls.planservi.com.br:Projetos\Documents\C0849 - DER\40_Emissao\03_GRD\0-GRDs_Enviadas DER\35ºMEDIÇÃO-26-05-2025 A 25-06-25\MR_DER-1062_25\" xr:uid="{B5E06F7A-F62A-4A24-9B4B-A51CA2E90844}"/>
    <hyperlink ref="Y611" r:id="rId730" display="pw:\\SRVPW3.pls.planservi.com.br:Projetos\Documents\C0849 - DER\40_Emissao\03_GRD\0-GRDs_Enviadas DER\35ºMEDIÇÃO-26-05-2025 A 25-06-25\MR_DER-1062_25\" xr:uid="{99E13369-25A8-4341-AC23-425B0DCD65A5}"/>
    <hyperlink ref="AE610" r:id="rId731" display="pw:\\SRVPW3.pls.planservi.com.br:Projetos\Documents\C0849 - DER\40_Emissao\03_GRD\0-GRDs_Enviadas DER\35ºMEDIÇÃO-26-05-2025 A 25-06-25\MR_DER-1062_25\" xr:uid="{7913C39F-C8EC-4DB5-BFB3-66BFDF31EE8D}"/>
    <hyperlink ref="AE609" r:id="rId732" display="pw:\\SRVPW3.pls.planservi.com.br:Projetos\Documents\C0849 - DER\40_Emissao\03_GRD\0-GRDs_Enviadas DER\35ºMEDIÇÃO-26-05-2025 A 25-06-25\MR_DER-1062_25\" xr:uid="{7B628AD1-02E5-4DF9-ADD3-B384EFBEAC8A}"/>
    <hyperlink ref="AE608" r:id="rId733" display="pw:\\SRVPW3.pls.planservi.com.br:Projetos\Documents\C0849 - DER\40_Emissao\03_GRD\0-GRDs_Enviadas DER\35ºMEDIÇÃO-26-05-2025 A 25-06-25\MR_DER-1062_25\" xr:uid="{06ED2DE5-66F2-4193-8639-8B7606A7AA5D}"/>
    <hyperlink ref="AE607" r:id="rId734" display="pw:\\SRVPW3.pls.planservi.com.br:Projetos\Documents\C0849 - DER\40_Emissao\03_GRD\0-GRDs_Enviadas DER\35ºMEDIÇÃO-26-05-2025 A 25-06-25\MR_DER-1062_25\" xr:uid="{B3544622-DBC7-4F10-A361-6CBE9248F97A}"/>
    <hyperlink ref="AE606" r:id="rId735" display="pw:\\SRVPW3.pls.planservi.com.br:Projetos\Documents\C0849 - DER\40_Emissao\03_GRD\0-GRDs_Enviadas DER\35ºMEDIÇÃO-26-05-2025 A 25-06-25\MR_DER-1062_25\" xr:uid="{7C34DF4A-96AD-4A10-B465-D74E14E4F98E}"/>
    <hyperlink ref="AE605" r:id="rId736" display="pw:\\SRVPW3.pls.planservi.com.br:Projetos\Documents\C0849 - DER\40_Emissao\03_GRD\0-GRDs_Enviadas DER\35ºMEDIÇÃO-26-05-2025 A 25-06-25\MR_DER-1062_25\" xr:uid="{2FAA6F4E-83A4-4E80-80F0-56BC1D17B86A}"/>
    <hyperlink ref="AE604" r:id="rId737" display="pw:\\SRVPW3.pls.planservi.com.br:Projetos\Documents\C0849 - DER\40_Emissao\03_GRD\0-GRDs_Enviadas DER\35ºMEDIÇÃO-26-05-2025 A 25-06-25\MR_DER-1062_25\" xr:uid="{A68D31B3-8589-4260-9EDC-CDE25D8B1A3D}"/>
    <hyperlink ref="AE603" r:id="rId738" display="pw:\\SRVPW3.pls.planservi.com.br:Projetos\Documents\C0849 - DER\40_Emissao\03_GRD\0-GRDs_Enviadas DER\35ºMEDIÇÃO-26-05-2025 A 25-06-25\MR_DER-1062_25\" xr:uid="{2AD2A647-A3B3-47C3-B254-406515FA3B4E}"/>
    <hyperlink ref="AK602" r:id="rId739" display="pw:\\SRVPW3.pls.planservi.com.br:Projetos\Documents\C0849 - DER\40_Emissao\03_GRD\0-GRDs_Enviadas DER\35ºMEDIÇÃO-26-05-2025 A 25-06-25\MR_DER-1062_25\" xr:uid="{A7E77703-7F6A-4782-A380-1DF2BA4804BB}"/>
    <hyperlink ref="S854" r:id="rId740" display="pw:\\SRVPW3.pls.planservi.com.br:Projetos\Documents\C0849 - DER\40_Emissao\03_GRD\0-GRDs_Enviadas DER\35ºMEDIÇÃO-26-05-2025 A 25-06-25\MR_DER-1063_25\" xr:uid="{AA5E86E5-59EB-4730-BE0F-18D05310DADD}"/>
    <hyperlink ref="Y851" r:id="rId741" display="pw:\\SRVPW3.pls.planservi.com.br:Projetos\Documents\C0849 - DER\40_Emissao\03_GRD\0-GRDs_Enviadas DER\35ºMEDIÇÃO-26-05-2025 A 25-06-25\MR_DER-1056_25\" xr:uid="{4D840E70-7E1E-4BB0-9622-0A83FEB8B2B4}"/>
    <hyperlink ref="AE623" r:id="rId742" display="pw:\\SRVPW3.pls.planservi.com.br:Projetos\Documents\C0849 - DER\40_Emissao\03_GRD\0-GRDs_Enviadas DER\35ºMEDIÇÃO-26-05-2025 A 25-06-25\MR_DER-1066_25\" xr:uid="{600EB49F-25A9-4D7B-ADB9-E2BD13594306}"/>
    <hyperlink ref="Y624" r:id="rId743" display="pw:\\SRVPW3.pls.planservi.com.br:Projetos\Documents\C0849 - DER\40_Emissao\03_GRD\0-GRDs_Enviadas DER\35ºMEDIÇÃO-26-05-2025 A 25-06-25\MR_DER-1066_25\" xr:uid="{414CA8FC-7A43-4B15-99E2-203247DCFB25}"/>
    <hyperlink ref="Y625" r:id="rId744" display="pw:\\SRVPW3.pls.planservi.com.br:Projetos\Documents\C0849 - DER\40_Emissao\03_GRD\0-GRDs_Enviadas DER\35ºMEDIÇÃO-26-05-2025 A 25-06-25\MR_DER-1066_25\" xr:uid="{46FDFA73-3742-44C2-8F29-6076F27E3C2E}"/>
    <hyperlink ref="Y626" r:id="rId745" display="pw:\\SRVPW3.pls.planservi.com.br:Projetos\Documents\C0849 - DER\40_Emissao\03_GRD\0-GRDs_Enviadas DER\35ºMEDIÇÃO-26-05-2025 A 25-06-25\MR_DER-1066_25\" xr:uid="{9E0EA775-97A3-49E8-A5F0-3C7CA6744B47}"/>
    <hyperlink ref="Y627" r:id="rId746" display="pw:\\SRVPW3.pls.planservi.com.br:Projetos\Documents\C0849 - DER\40_Emissao\03_GRD\0-GRDs_Enviadas DER\35ºMEDIÇÃO-26-05-2025 A 25-06-25\MR_DER-1066_25\" xr:uid="{5A6F6C82-3486-4F79-9091-8AE52392A82D}"/>
    <hyperlink ref="Y628" r:id="rId747" display="pw:\\SRVPW3.pls.planservi.com.br:Projetos\Documents\C0849 - DER\40_Emissao\03_GRD\0-GRDs_Enviadas DER\35ºMEDIÇÃO-26-05-2025 A 25-06-25\MR_DER-1066_25\" xr:uid="{1EE32A9C-2831-49AE-9739-3BA7BBC4C0D8}"/>
    <hyperlink ref="Y629" r:id="rId748" display="pw:\\SRVPW3.pls.planservi.com.br:Projetos\Documents\C0849 - DER\40_Emissao\03_GRD\0-GRDs_Enviadas DER\35ºMEDIÇÃO-26-05-2025 A 25-06-25\MR_DER-1066_25\" xr:uid="{21F0552F-EE3F-4E0B-8BE2-BD73823A3E52}"/>
    <hyperlink ref="Y630" r:id="rId749" display="pw:\\SRVPW3.pls.planservi.com.br:Projetos\Documents\C0849 - DER\40_Emissao\03_GRD\0-GRDs_Enviadas DER\35ºMEDIÇÃO-26-05-2025 A 25-06-25\MR_DER-1066_25\" xr:uid="{BD8C1B34-1666-4399-89B3-7A151AFCA52E}"/>
    <hyperlink ref="Y631" r:id="rId750" display="pw:\\SRVPW3.pls.planservi.com.br:Projetos\Documents\C0849 - DER\40_Emissao\03_GRD\0-GRDs_Enviadas DER\35ºMEDIÇÃO-26-05-2025 A 25-06-25\MR_DER-1066_25\" xr:uid="{CC4AB8BA-E51F-42A0-9A7E-982611CE2642}"/>
    <hyperlink ref="S687:S692" r:id="rId751" display="pw:\\SRVPW3.pls.planservi.com.br:Projetos\Documents\C0849 - DER\40_Emissao\03_GRD\0-GRDs_Enviadas DER\35ºMEDIÇÃO-26-05-2025 A 25-06-25\MR_DER-1066_25\" xr:uid="{AFE53BC6-D908-4A9D-B4EF-F20C70DDE346}"/>
    <hyperlink ref="M693:M699" r:id="rId752" display="pw:\\SRVPW3.pls.planservi.com.br:Projetos\Documents\C0849 - DER\40_Emissao\03_GRD\0-GRDs_Enviadas DER\35ºMEDIÇÃO-26-05-2025 A 25-06-25\MR_DER-1066_25\" xr:uid="{68E79CE9-5636-49B2-AD9F-AFBDB6C4B787}"/>
    <hyperlink ref="S848" r:id="rId753" display="pw:\\pw.planservi.com.br:PROJETOS\Documents\C0849 - DER\40_Emissao\03_GRD\0-GRDs_Enviadas DER\6ºMEDIÇÃO\MR.DER-0257_23\" xr:uid="{00000000-0004-0000-0A00-000091000000}"/>
    <hyperlink ref="AE848" r:id="rId754" display="pw:\\SRVPW3.pls.planservi.com.br:Projetos\Documents\C0849 - DER\40_Emissao\03_GRD\0-GRDs_Enviadas DER\35ºMEDIÇÃO-26-05-2025 A 25-06-25\MR_DER-1066_25\" xr:uid="{6D16DA55-3B3E-4F55-ABDC-8E93FC692CF9}"/>
    <hyperlink ref="Y861" r:id="rId755" display="pw:\\SRVPW3.pls.planservi.com.br:Projetos\Documents\C0849 - DER\40_Emissao\03_GRD\0-GRDs_Enviadas DER\35ºMEDIÇÃO-26-05-2025 A 25-06-25\MR_DER-1074_25\" xr:uid="{24F2E977-AFA0-405C-81F2-15278CA225A3}"/>
    <hyperlink ref="AK623" r:id="rId756" display="pw:\\SRVPW3.pls.planservi.com.br:Projetos\Documents\C0849 - DER\40_Emissao\03_GRD\0-GRDs_Enviadas DER\36ºMEDIÇÃO-26-06-2025 A 25-07-25\MR_DER-1080_25\" xr:uid="{5A13859B-9E8A-491D-9B9B-A89A445AEE5F}"/>
    <hyperlink ref="AE624" r:id="rId757" display="pw:\\SRVPW3.pls.planservi.com.br:Projetos\Documents\C0849 - DER\40_Emissao\03_GRD\0-GRDs_Enviadas DER\36ºMEDIÇÃO-26-06-2025 A 25-07-25\MR_DER-1080_25\" xr:uid="{ECBBD627-5B7A-4429-AC1E-4B3749B9494D}"/>
    <hyperlink ref="AE625" r:id="rId758" display="pw:\\SRVPW3.pls.planservi.com.br:Projetos\Documents\C0849 - DER\40_Emissao\03_GRD\0-GRDs_Enviadas DER\36ºMEDIÇÃO-26-06-2025 A 25-07-25\MR_DER-1080_25\" xr:uid="{B5E716B2-8D1D-4FB1-994D-2F724AAD3EDF}"/>
    <hyperlink ref="AE626" r:id="rId759" display="pw:\\SRVPW3.pls.planservi.com.br:Projetos\Documents\C0849 - DER\40_Emissao\03_GRD\0-GRDs_Enviadas DER\36ºMEDIÇÃO-26-06-2025 A 25-07-25\MR_DER-1080_25\" xr:uid="{CED71CCB-19A2-4748-B470-5FAC60876340}"/>
    <hyperlink ref="AE627" r:id="rId760" display="pw:\\SRVPW3.pls.planservi.com.br:Projetos\Documents\C0849 - DER\40_Emissao\03_GRD\0-GRDs_Enviadas DER\36ºMEDIÇÃO-26-06-2025 A 25-07-25\MR_DER-1080_25\" xr:uid="{CBCA7942-2FED-4913-98C5-02F4C5F88239}"/>
    <hyperlink ref="AE628" r:id="rId761" display="pw:\\SRVPW3.pls.planservi.com.br:Projetos\Documents\C0849 - DER\40_Emissao\03_GRD\0-GRDs_Enviadas DER\36ºMEDIÇÃO-26-06-2025 A 25-07-25\MR_DER-1080_25\" xr:uid="{53004B64-66E7-4F15-938B-6F5F94E95BA1}"/>
    <hyperlink ref="AE629" r:id="rId762" display="pw:\\SRVPW3.pls.planservi.com.br:Projetos\Documents\C0849 - DER\40_Emissao\03_GRD\0-GRDs_Enviadas DER\36ºMEDIÇÃO-26-06-2025 A 25-07-25\MR_DER-1080_25\" xr:uid="{E361DE62-4497-4589-9D11-195ABF70CBF4}"/>
    <hyperlink ref="AE630" r:id="rId763" display="pw:\\SRVPW3.pls.planservi.com.br:Projetos\Documents\C0849 - DER\40_Emissao\03_GRD\0-GRDs_Enviadas DER\36ºMEDIÇÃO-26-06-2025 A 25-07-25\MR_DER-1080_25\" xr:uid="{BE505F9D-9119-415A-939F-16794B6CAF82}"/>
    <hyperlink ref="AE631" r:id="rId764" display="pw:\\SRVPW3.pls.planservi.com.br:Projetos\Documents\C0849 - DER\40_Emissao\03_GRD\0-GRDs_Enviadas DER\36ºMEDIÇÃO-26-06-2025 A 25-07-25\MR_DER-1080_25\" xr:uid="{DB7E1DBB-187C-4E0F-B374-A6F5C931614F}"/>
    <hyperlink ref="AE726" r:id="rId765" display="pw:\\SRVPW3.pls.planservi.com.br:Projetos\Documents\C0849 - DER\40_Emissao\03_GRD\0-GRDs_Enviadas DER\36ºMEDIÇÃO-26-06-2025 A 25-07-25\MR_DER-1085_25\" xr:uid="{3284CB4D-4D7B-405D-892A-2AE1CEE0F37F}"/>
    <hyperlink ref="AE727" r:id="rId766" display="pw:\\SRVPW3.pls.planservi.com.br:Projetos\Documents\C0849 - DER\40_Emissao\03_GRD\0-GRDs_Enviadas DER\36ºMEDIÇÃO-26-06-2025 A 25-07-25\MR_DER-1085_25\" xr:uid="{D3BFEE49-0228-47B6-BCBE-1F00C99790DB}"/>
    <hyperlink ref="AE728" r:id="rId767" display="pw:\\SRVPW3.pls.planservi.com.br:Projetos\Documents\C0849 - DER\40_Emissao\03_GRD\0-GRDs_Enviadas DER\36ºMEDIÇÃO-26-06-2025 A 25-07-25\MR_DER-1085_25\" xr:uid="{6FCDE472-1BF3-490F-A500-89CCCFC7A1EB}"/>
    <hyperlink ref="AE729" r:id="rId768" display="pw:\\SRVPW3.pls.planservi.com.br:Projetos\Documents\C0849 - DER\40_Emissao\03_GRD\0-GRDs_Enviadas DER\36ºMEDIÇÃO-26-06-2025 A 25-07-25\MR_DER-1085_25\" xr:uid="{4066DC7B-587A-4188-AF64-2EDC24B494B4}"/>
    <hyperlink ref="AE730" r:id="rId769" display="pw:\\SRVPW3.pls.planservi.com.br:Projetos\Documents\C0849 - DER\40_Emissao\03_GRD\0-GRDs_Enviadas DER\36ºMEDIÇÃO-26-06-2025 A 25-07-25\MR_DER-1085_25\" xr:uid="{49BF5EB2-42FA-46C7-867E-6FB7F066EE55}"/>
    <hyperlink ref="AE731" r:id="rId770" display="pw:\\SRVPW3.pls.planservi.com.br:Projetos\Documents\C0849 - DER\40_Emissao\03_GRD\0-GRDs_Enviadas DER\36ºMEDIÇÃO-26-06-2025 A 25-07-25\MR_DER-1085_25\" xr:uid="{1864F727-5C39-4BE3-B799-B91CC89A2719}"/>
    <hyperlink ref="AE732" r:id="rId771" display="pw:\\SRVPW3.pls.planservi.com.br:Projetos\Documents\C0849 - DER\40_Emissao\03_GRD\0-GRDs_Enviadas DER\36ºMEDIÇÃO-26-06-2025 A 25-07-25\MR_DER-1085_25\" xr:uid="{1AF05560-CFDC-4C65-B759-C77424C2EBE2}"/>
    <hyperlink ref="AE733" r:id="rId772" display="pw:\\SRVPW3.pls.planservi.com.br:Projetos\Documents\C0849 - DER\40_Emissao\03_GRD\0-GRDs_Enviadas DER\36ºMEDIÇÃO-26-06-2025 A 25-07-25\MR_DER-1085_25\" xr:uid="{F13BCD6F-843C-425F-B62C-76E7BFD077D5}"/>
    <hyperlink ref="AE734" r:id="rId773" display="pw:\\SRVPW3.pls.planservi.com.br:Projetos\Documents\C0849 - DER\40_Emissao\03_GRD\0-GRDs_Enviadas DER\36ºMEDIÇÃO-26-06-2025 A 25-07-25\MR_DER-1085_25\" xr:uid="{A26ECBE4-D4AE-4DAA-B23D-C3E27AC83B1B}"/>
    <hyperlink ref="AE735" r:id="rId774" display="pw:\\SRVPW3.pls.planservi.com.br:Projetos\Documents\C0849 - DER\40_Emissao\03_GRD\0-GRDs_Enviadas DER\36ºMEDIÇÃO-26-06-2025 A 25-07-25\MR_DER-1085_25\" xr:uid="{23D1EC4A-CB2A-481A-8028-E344501E69E1}"/>
    <hyperlink ref="AE736" r:id="rId775" display="pw:\\SRVPW3.pls.planservi.com.br:Projetos\Documents\C0849 - DER\40_Emissao\03_GRD\0-GRDs_Enviadas DER\36ºMEDIÇÃO-26-06-2025 A 25-07-25\MR_DER-1085_25\" xr:uid="{8D488052-298D-42C1-857E-CB43D65D8CB1}"/>
    <hyperlink ref="AE737" r:id="rId776" display="pw:\\SRVPW3.pls.planservi.com.br:Projetos\Documents\C0849 - DER\40_Emissao\03_GRD\0-GRDs_Enviadas DER\36ºMEDIÇÃO-26-06-2025 A 25-07-25\MR_DER-1085_25\" xr:uid="{4A29BC6D-98EB-4378-B75F-0C79F76C77A6}"/>
    <hyperlink ref="AE738" r:id="rId777" display="pw:\\SRVPW3.pls.planservi.com.br:Projetos\Documents\C0849 - DER\40_Emissao\03_GRD\0-GRDs_Enviadas DER\36ºMEDIÇÃO-26-06-2025 A 25-07-25\MR_DER-1085_25\" xr:uid="{EE3CAD26-393D-4D04-9516-275E31623083}"/>
    <hyperlink ref="AE739" r:id="rId778" display="pw:\\SRVPW3.pls.planservi.com.br:Projetos\Documents\C0849 - DER\40_Emissao\03_GRD\0-GRDs_Enviadas DER\36ºMEDIÇÃO-26-06-2025 A 25-07-25\MR_DER-1085_25\" xr:uid="{941C3899-66AA-4CB1-BE45-3802FEBDC8B6}"/>
    <hyperlink ref="AE740" r:id="rId779" display="pw:\\SRVPW3.pls.planservi.com.br:Projetos\Documents\C0849 - DER\40_Emissao\03_GRD\0-GRDs_Enviadas DER\36ºMEDIÇÃO-26-06-2025 A 25-07-25\MR_DER-1085_25\" xr:uid="{E9F12DD0-30A1-4FD6-B94D-7FEB0EB1C34C}"/>
    <hyperlink ref="AE862" r:id="rId780" display="pw:\\SRVPW3.pls.planservi.com.br:Projetos\Documents\C0849 - DER\40_Emissao\03_GRD\0-GRDs_Enviadas DER\36ºMEDIÇÃO-26-06-2025 A 25-07-25\MR_DER-1085_25\" xr:uid="{6AF8374C-EA80-4BD1-8B5E-522D2E26C459}"/>
    <hyperlink ref="AE614" r:id="rId781" display="pw:\\SRVPW3.pls.planservi.com.br:Projetos\Documents\C0849 - DER\40_Emissao\03_GRD\0-GRDs_Enviadas DER\36ºMEDIÇÃO-26-06-2025 A 25-07-25\MR_DER-1092_25\" xr:uid="{17F9C8FF-76DB-4B81-8677-033911E2CCB9}"/>
    <hyperlink ref="AE616" r:id="rId782" display="pw:\\SRVPW3.pls.planservi.com.br:Projetos\Documents\C0849 - DER\40_Emissao\03_GRD\0-GRDs_Enviadas DER\36ºMEDIÇÃO-26-06-2025 A 25-07-25\MR_DER-1092_25\" xr:uid="{0CCCCA22-D064-44B8-9A81-FBC135CEAA7F}"/>
    <hyperlink ref="Y620" r:id="rId783" display="pw:\\SRVPW3.pls.planservi.com.br:Projetos\Documents\C0849 - DER\40_Emissao\03_GRD\0-GRDs_Enviadas DER\36ºMEDIÇÃO-26-06-2025 A 25-07-25\MR_DER-1092_25\" xr:uid="{C22D7DB4-90A4-4239-A85D-F6A2D99D58C1}"/>
    <hyperlink ref="Y621" r:id="rId784" display="pw:\\SRVPW3.pls.planservi.com.br:Projetos\Documents\C0849 - DER\40_Emissao\03_GRD\0-GRDs_Enviadas DER\36ºMEDIÇÃO-26-06-2025 A 25-07-25\MR_DER-1092_25\" xr:uid="{D025E02B-08A4-4464-B4EF-5C6E30498B30}"/>
    <hyperlink ref="AE746" r:id="rId785" display="pw:\\SRVPW3.pls.planservi.com.br:Projetos\Documents\C0849 - DER\40_Emissao\03_GRD\0-GRDs_Enviadas DER\36ºMEDIÇÃO-26-06-2025 A 25-07-25\MR_DER-1096_25\" xr:uid="{F132F214-3C91-409D-B58C-8FDB8C8DA49D}"/>
    <hyperlink ref="AK614" r:id="rId786" display="pw:\\SRVPW3.pls.planservi.com.br:Projetos\Documents\C0849 - DER\40_Emissao\03_GRD\0-GRDs_Enviadas DER\37ºMEDIÇÃO-26-07-2025 A 25-08-25\MR_DER-1114_25\" xr:uid="{850B89D6-4F5C-494D-99EC-50D02B5B9F0B}"/>
    <hyperlink ref="AK616" r:id="rId787" display="pw:\\SRVPW3.pls.planservi.com.br:Projetos\Documents\C0849 - DER\40_Emissao\03_GRD\0-GRDs_Enviadas DER\37ºMEDIÇÃO-26-07-2025 A 25-08-25\MR_DER-1114_25\" xr:uid="{E81BC23F-12C4-4197-9A7C-A81877D10CD5}"/>
    <hyperlink ref="AK620" r:id="rId788" display="pw:\\SRVPW3.pls.planservi.com.br:Projetos\Documents\C0849 - DER\40_Emissao\03_GRD\0-GRDs_Enviadas DER\37ºMEDIÇÃO-26-07-2025 A 25-08-25\MR_DER-1114_25\" xr:uid="{EDB4FA40-5528-42C0-B30A-BE7BC7D997BB}"/>
    <hyperlink ref="AK621" r:id="rId789" display="pw:\\SRVPW3.pls.planservi.com.br:Projetos\Documents\C0849 - DER\40_Emissao\03_GRD\0-GRDs_Enviadas DER\37ºMEDIÇÃO-26-07-2025 A 25-08-25\MR_DER-1114_25\" xr:uid="{0E3ED600-894A-4110-B4D7-BFC8EC35AEB7}"/>
    <hyperlink ref="AK746" r:id="rId790" display="pw:\\SRVPW3.pls.planservi.com.br:Projetos\Documents\C0849 - DER\40_Emissao\03_GRD\0-GRDs_Enviadas DER\37ºMEDIÇÃO-26-07-2025 A 25-08-25\MR_DER-1115_25\" xr:uid="{0F7AEBEA-CD82-4255-BE99-EA8D9DD310F5}"/>
    <hyperlink ref="Y669" r:id="rId791" display="pw:\\SRVPW3.pls.planservi.com.br:Projetos\Documents\C0849 - DER\40_Emissao\03_GRD\0-GRDs_Enviadas DER\37ºMEDIÇÃO-26-07-2025 A 25-08-25\MR_DER-1118_25\" xr:uid="{A54DA1B1-820B-430B-AC4C-3D0BA3709A6C}"/>
    <hyperlink ref="Y689" r:id="rId792" display="pw:\\SRVPW3.pls.planservi.com.br:Projetos\Documents\C0849 - DER\40_Emissao\03_GRD\0-GRDs_Enviadas DER\37ºMEDIÇÃO-26-07-2025 A 25-08-25\MR_DER-1118_25\" xr:uid="{D88BBF96-A190-461F-B6DF-3C41081F5680}"/>
    <hyperlink ref="Y698" r:id="rId793" display="pw:\\SRVPW3.pls.planservi.com.br:Projetos\Documents\C0849 - DER\40_Emissao\03_GRD\0-GRDs_Enviadas DER\37ºMEDIÇÃO-26-07-2025 A 25-08-25\MR_DER-1118_25\" xr:uid="{66255F5E-5EB1-44A5-8F08-03810F70FB9C}"/>
    <hyperlink ref="Y718" r:id="rId794" display="pw:\\SRVPW3.pls.planservi.com.br:Projetos\Documents\C0849 - DER\40_Emissao\03_GRD\0-GRDs_Enviadas DER\37ºMEDIÇÃO-26-07-2025 A 25-08-25\MR_DER-1118_25\" xr:uid="{E87D9BF0-3914-461D-9597-F906B60A50AF}"/>
    <hyperlink ref="Y837" r:id="rId795" display="pw:\\SRVPW3.pls.planservi.com.br:Projetos\Documents\C0849 - DER\40_Emissao\03_GRD\0-GRDs_Enviadas DER\37ºMEDIÇÃO-26-07-2025 A 25-08-25\MR_DER-1132_25\" xr:uid="{06C06B2A-AFD5-4A6B-BD82-06C784B2E87F}"/>
    <hyperlink ref="AE669" r:id="rId796" display="pw:\\SRVPW3.pls.planservi.com.br:Projetos\Documents\C0849 - DER\40_Emissao\03_GRD\0-GRDs_Enviadas DER\37ºMEDIÇÃO-26-07-2025 A 25-08-25\MR_DER-1136_25\" xr:uid="{7765F003-4263-4EB7-8579-88C9DDAD32D8}"/>
    <hyperlink ref="AE689" r:id="rId797" display="pw:\\SRVPW3.pls.planservi.com.br:Projetos\Documents\C0849 - DER\40_Emissao\03_GRD\0-GRDs_Enviadas DER\37ºMEDIÇÃO-26-07-2025 A 25-08-25\MR_DER-1136_25\" xr:uid="{72B78E98-D6A2-4BC8-9285-1D764FF2C518}"/>
    <hyperlink ref="AE698" r:id="rId798" display="pw:\\SRVPW3.pls.planservi.com.br:Projetos\Documents\C0849 - DER\40_Emissao\03_GRD\0-GRDs_Enviadas DER\37ºMEDIÇÃO-26-07-2025 A 25-08-25\MR_DER-1136_25\" xr:uid="{1D6704E3-2B19-42F0-8E59-7FFA1E7ADF40}"/>
    <hyperlink ref="AE718" r:id="rId799" display="pw:\\SRVPW3.pls.planservi.com.br:Projetos\Documents\C0849 - DER\40_Emissao\03_GRD\0-GRDs_Enviadas DER\37ºMEDIÇÃO-26-07-2025 A 25-08-25\MR_DER-1136_25\" xr:uid="{0C250438-91D3-48C4-A92E-90C30BDCF351}"/>
    <hyperlink ref="Y854" r:id="rId800" display="pw:\\SRVPW3.pls.planservi.com.br:Projetos\Documents\C0849 - DER\40_Emissao\03_GRD\0-GRDs_Enviadas DER\37ºMEDIÇÃO-26-07-2025 A 25-08-25\MR_DER-1140_25\" xr:uid="{EE4CAB82-21B0-4C25-8141-97099BC10F40}"/>
    <hyperlink ref="AE851" r:id="rId801" display="pw:\\SRVPW3.pls.planservi.com.br:Projetos\Documents\C0849 - DER\40_Emissao\03_GRD\0-GRDs_Enviadas DER\37ºMEDIÇÃO-26-07-2025 A 25-08-25\MR_DER-1140_25\" xr:uid="{BD7E54A8-20F8-45A9-A693-73E5ACD16B7F}"/>
    <hyperlink ref="M898" r:id="rId802" display="pw:\\SRVPW3.pls.planservi.com.br:Projetos\Documents\C0849 - DER\40_Emissao\03_GRD\0-GRDs_Enviadas DER\37ºMEDIÇÃO-26-07-2025 A 25-08-25\MR_DER-1145_25\" xr:uid="{EB4871AF-97DC-40CB-B9D2-84F8A3458480}"/>
    <hyperlink ref="M530" r:id="rId803" display="pw:\\SRVPW3.pls.planservi.com.br:Projetos\Documents\C0849 - DER\40_Emissao\03_GRD\0-GRDs_Enviadas DER\38°MEDIÇÃO-26-08-2025 A 25-09-25\MR_DER-1160_25\" xr:uid="{1A9CE91A-2167-4471-A16D-0A5D4C14F926}"/>
    <hyperlink ref="M531" r:id="rId804" display="pw:\\SRVPW3.pls.planservi.com.br:Projetos\Documents\C0849 - DER\40_Emissao\03_GRD\0-GRDs_Enviadas DER\38°MEDIÇÃO-26-08-2025 A 25-09-25\MR_DER-1160_25\" xr:uid="{FC6B0CAC-1283-4632-989A-4CF53A094160}"/>
    <hyperlink ref="M532" r:id="rId805" display="pw:\\SRVPW3.pls.planservi.com.br:Projetos\Documents\C0849 - DER\40_Emissao\03_GRD\0-GRDs_Enviadas DER\38°MEDIÇÃO-26-08-2025 A 25-09-25\MR_DER-1160_25\" xr:uid="{82E1AABE-8C8A-4F84-BCE6-4BEF18C8124A}"/>
    <hyperlink ref="M533" r:id="rId806" display="pw:\\SRVPW3.pls.planservi.com.br:Projetos\Documents\C0849 - DER\40_Emissao\03_GRD\0-GRDs_Enviadas DER\38°MEDIÇÃO-26-08-2025 A 25-09-25\MR_DER-1160_25\" xr:uid="{81D5BAB6-98E0-420B-BB58-20F3A2361B9C}"/>
    <hyperlink ref="M534" r:id="rId807" display="pw:\\SRVPW3.pls.planservi.com.br:Projetos\Documents\C0849 - DER\40_Emissao\03_GRD\0-GRDs_Enviadas DER\38°MEDIÇÃO-26-08-2025 A 25-09-25\MR_DER-1160_25\" xr:uid="{88C25603-4CF4-4563-8BA8-E34FF767FFC9}"/>
    <hyperlink ref="M535" r:id="rId808" display="pw:\\SRVPW3.pls.planservi.com.br:Projetos\Documents\C0849 - DER\40_Emissao\03_GRD\0-GRDs_Enviadas DER\38°MEDIÇÃO-26-08-2025 A 25-09-25\MR_DER-1160_25\" xr:uid="{9108BD73-CFA4-45DF-BA1D-54D45CBA19D1}"/>
    <hyperlink ref="M536" r:id="rId809" display="pw:\\SRVPW3.pls.planservi.com.br:Projetos\Documents\C0849 - DER\40_Emissao\03_GRD\0-GRDs_Enviadas DER\38°MEDIÇÃO-26-08-2025 A 25-09-25\MR_DER-1160_25\" xr:uid="{7CE2694D-4D8E-414C-8D3B-8AC24CF999D9}"/>
    <hyperlink ref="M537" r:id="rId810" display="pw:\\SRVPW3.pls.planservi.com.br:Projetos\Documents\C0849 - DER\40_Emissao\03_GRD\0-GRDs_Enviadas DER\38°MEDIÇÃO-26-08-2025 A 25-09-25\MR_DER-1160_25\" xr:uid="{D42F5048-03DF-41EA-B090-453CA412F7DC}"/>
    <hyperlink ref="M538" r:id="rId811" display="pw:\\SRVPW3.pls.planservi.com.br:Projetos\Documents\C0849 - DER\40_Emissao\03_GRD\0-GRDs_Enviadas DER\38°MEDIÇÃO-26-08-2025 A 25-09-25\MR_DER-1160_25\" xr:uid="{FC3A2374-9AFA-4EA1-A03C-5542A102A2E5}"/>
    <hyperlink ref="M539" r:id="rId812" display="pw:\\SRVPW3.pls.planservi.com.br:Projetos\Documents\C0849 - DER\40_Emissao\03_GRD\0-GRDs_Enviadas DER\38°MEDIÇÃO-26-08-2025 A 25-09-25\MR_DER-1160_25\" xr:uid="{75328F48-B7D4-40E6-A3E5-46504FE76D05}"/>
    <hyperlink ref="M540" r:id="rId813" display="pw:\\SRVPW3.pls.planservi.com.br:Projetos\Documents\C0849 - DER\40_Emissao\03_GRD\0-GRDs_Enviadas DER\38°MEDIÇÃO-26-08-2025 A 25-09-25\MR_DER-1160_25\" xr:uid="{E08B6A8A-CEA7-4A77-A11C-A8CEBF5A0256}"/>
    <hyperlink ref="M541" r:id="rId814" display="pw:\\SRVPW3.pls.planservi.com.br:Projetos\Documents\C0849 - DER\40_Emissao\03_GRD\0-GRDs_Enviadas DER\38°MEDIÇÃO-26-08-2025 A 25-09-25\MR_DER-1160_25\" xr:uid="{7B8BC170-0756-4B84-A313-81E389DDD6A8}"/>
    <hyperlink ref="M542" r:id="rId815" display="pw:\\SRVPW3.pls.planservi.com.br:Projetos\Documents\C0849 - DER\40_Emissao\03_GRD\0-GRDs_Enviadas DER\38°MEDIÇÃO-26-08-2025 A 25-09-25\MR_DER-1160_25\" xr:uid="{FFE36AD4-A038-4A6A-971C-AFB4AB484262}"/>
    <hyperlink ref="M543" r:id="rId816" display="pw:\\SRVPW3.pls.planservi.com.br:Projetos\Documents\C0849 - DER\40_Emissao\03_GRD\0-GRDs_Enviadas DER\38°MEDIÇÃO-26-08-2025 A 25-09-25\MR_DER-1160_25\" xr:uid="{DA19812E-0FB2-43EB-B718-19B772265018}"/>
    <hyperlink ref="M544" r:id="rId817" display="pw:\\SRVPW3.pls.planservi.com.br:Projetos\Documents\C0849 - DER\40_Emissao\03_GRD\0-GRDs_Enviadas DER\38°MEDIÇÃO-26-08-2025 A 25-09-25\MR_DER-1160_25\" xr:uid="{FBA89D55-83C7-4974-A393-3EA60F32B5A0}"/>
    <hyperlink ref="M545" r:id="rId818" display="pw:\\SRVPW3.pls.planservi.com.br:Projetos\Documents\C0849 - DER\40_Emissao\03_GRD\0-GRDs_Enviadas DER\38°MEDIÇÃO-26-08-2025 A 25-09-25\MR_DER-1160_25\" xr:uid="{75476F90-E9BE-40A3-AE30-C0223B7B0F78}"/>
    <hyperlink ref="M546" r:id="rId819" display="pw:\\SRVPW3.pls.planservi.com.br:Projetos\Documents\C0849 - DER\40_Emissao\03_GRD\0-GRDs_Enviadas DER\38°MEDIÇÃO-26-08-2025 A 25-09-25\MR_DER-1160_25\" xr:uid="{2C939E3D-B992-4543-BF3C-5243ACFD3185}"/>
    <hyperlink ref="M547" r:id="rId820" display="pw:\\SRVPW3.pls.planservi.com.br:Projetos\Documents\C0849 - DER\40_Emissao\03_GRD\0-GRDs_Enviadas DER\38°MEDIÇÃO-26-08-2025 A 25-09-25\MR_DER-1160_25\" xr:uid="{DFFF64E5-12E0-4CE0-99F9-C71DE0073D62}"/>
    <hyperlink ref="M548" r:id="rId821" display="pw:\\SRVPW3.pls.planservi.com.br:Projetos\Documents\C0849 - DER\40_Emissao\03_GRD\0-GRDs_Enviadas DER\38°MEDIÇÃO-26-08-2025 A 25-09-25\MR_DER-1160_25\" xr:uid="{170B98CB-20EF-4189-92E1-9CC8C351F5D7}"/>
    <hyperlink ref="M549" r:id="rId822" display="pw:\\SRVPW3.pls.planservi.com.br:Projetos\Documents\C0849 - DER\40_Emissao\03_GRD\0-GRDs_Enviadas DER\38°MEDIÇÃO-26-08-2025 A 25-09-25\MR_DER-1160_25\" xr:uid="{E0EBB13A-0D33-461D-BC2E-E28B03903707}"/>
    <hyperlink ref="M550" r:id="rId823" display="pw:\\SRVPW3.pls.planservi.com.br:Projetos\Documents\C0849 - DER\40_Emissao\03_GRD\0-GRDs_Enviadas DER\38°MEDIÇÃO-26-08-2025 A 25-09-25\MR_DER-1160_25\" xr:uid="{26F0992C-4095-46E6-AE62-0D553FA3CF40}"/>
    <hyperlink ref="M551" r:id="rId824" display="pw:\\SRVPW3.pls.planservi.com.br:Projetos\Documents\C0849 - DER\40_Emissao\03_GRD\0-GRDs_Enviadas DER\38°MEDIÇÃO-26-08-2025 A 25-09-25\MR_DER-1160_25\" xr:uid="{54E65EB3-B3EF-410E-9183-319ADB45BEC8}"/>
    <hyperlink ref="M552" r:id="rId825" display="pw:\\SRVPW3.pls.planservi.com.br:Projetos\Documents\C0849 - DER\40_Emissao\03_GRD\0-GRDs_Enviadas DER\38°MEDIÇÃO-26-08-2025 A 25-09-25\MR_DER-1160_25\" xr:uid="{3DF694A9-A58B-49CE-9065-11710E9A81AF}"/>
    <hyperlink ref="M553" r:id="rId826" display="pw:\\SRVPW3.pls.planservi.com.br:Projetos\Documents\C0849 - DER\40_Emissao\03_GRD\0-GRDs_Enviadas DER\38°MEDIÇÃO-26-08-2025 A 25-09-25\MR_DER-1160_25\" xr:uid="{10598BCE-DFDE-49DB-B107-21E6FF62DE3E}"/>
    <hyperlink ref="M554" r:id="rId827" display="pw:\\SRVPW3.pls.planservi.com.br:Projetos\Documents\C0849 - DER\40_Emissao\03_GRD\0-GRDs_Enviadas DER\38°MEDIÇÃO-26-08-2025 A 25-09-25\MR_DER-1160_25\" xr:uid="{A89E7922-8444-415F-8AC9-3EA9349A3327}"/>
    <hyperlink ref="M555" r:id="rId828" display="pw:\\SRVPW3.pls.planservi.com.br:Projetos\Documents\C0849 - DER\40_Emissao\03_GRD\0-GRDs_Enviadas DER\38°MEDIÇÃO-26-08-2025 A 25-09-25\MR_DER-1160_25\" xr:uid="{1A3BCCE5-8C70-4ECC-9D74-EB72CFE55C18}"/>
    <hyperlink ref="M556" r:id="rId829" display="pw:\\SRVPW3.pls.planservi.com.br:Projetos\Documents\C0849 - DER\40_Emissao\03_GRD\0-GRDs_Enviadas DER\38°MEDIÇÃO-26-08-2025 A 25-09-25\MR_DER-1160_25\" xr:uid="{6209519D-8E0D-4CEB-8348-0299B34CE688}"/>
    <hyperlink ref="M557" r:id="rId830" display="pw:\\SRVPW3.pls.planservi.com.br:Projetos\Documents\C0849 - DER\40_Emissao\03_GRD\0-GRDs_Enviadas DER\38°MEDIÇÃO-26-08-2025 A 25-09-25\MR_DER-1160_25\" xr:uid="{EBFDF662-496D-477A-B59F-087ABC213A37}"/>
    <hyperlink ref="M558" r:id="rId831" display="pw:\\SRVPW3.pls.planservi.com.br:Projetos\Documents\C0849 - DER\40_Emissao\03_GRD\0-GRDs_Enviadas DER\38°MEDIÇÃO-26-08-2025 A 25-09-25\MR_DER-1160_25\" xr:uid="{6FFDD7FB-6565-4035-856C-FADA2A3581BB}"/>
    <hyperlink ref="M559" r:id="rId832" display="pw:\\SRVPW3.pls.planservi.com.br:Projetos\Documents\C0849 - DER\40_Emissao\03_GRD\0-GRDs_Enviadas DER\38°MEDIÇÃO-26-08-2025 A 25-09-25\MR_DER-1160_25\" xr:uid="{FD76C2CC-6E8F-40E0-956F-5A8DEC16B586}"/>
    <hyperlink ref="M560" r:id="rId833" display="pw:\\SRVPW3.pls.planservi.com.br:Projetos\Documents\C0849 - DER\40_Emissao\03_GRD\0-GRDs_Enviadas DER\38°MEDIÇÃO-26-08-2025 A 25-09-25\MR_DER-1160_25\" xr:uid="{CC40A443-62D1-4958-8654-A82FB904FAF3}"/>
    <hyperlink ref="M561" r:id="rId834" display="pw:\\SRVPW3.pls.planservi.com.br:Projetos\Documents\C0849 - DER\40_Emissao\03_GRD\0-GRDs_Enviadas DER\38°MEDIÇÃO-26-08-2025 A 25-09-25\MR_DER-1160_25\" xr:uid="{FCDCD272-E553-42D7-AA45-38721EABE1BD}"/>
    <hyperlink ref="M562" r:id="rId835" display="pw:\\SRVPW3.pls.planservi.com.br:Projetos\Documents\C0849 - DER\40_Emissao\03_GRD\0-GRDs_Enviadas DER\38°MEDIÇÃO-26-08-2025 A 25-09-25\MR_DER-1160_25\" xr:uid="{ADBFD813-5DAF-42FA-999B-B7A959588D9B}"/>
    <hyperlink ref="M563" r:id="rId836" display="pw:\\SRVPW3.pls.planservi.com.br:Projetos\Documents\C0849 - DER\40_Emissao\03_GRD\0-GRDs_Enviadas DER\38°MEDIÇÃO-26-08-2025 A 25-09-25\MR_DER-1160_25\" xr:uid="{912CD454-9DD6-4746-9DC1-981206E3FEBC}"/>
    <hyperlink ref="M564" r:id="rId837" display="pw:\\SRVPW3.pls.planservi.com.br:Projetos\Documents\C0849 - DER\40_Emissao\03_GRD\0-GRDs_Enviadas DER\38°MEDIÇÃO-26-08-2025 A 25-09-25\MR_DER-1160_25\" xr:uid="{CF5EAB82-668F-4201-A85C-E6D15AEFFA62}"/>
    <hyperlink ref="M835" r:id="rId838" display="pw:\\SRVPW3.pls.planservi.com.br:Projetos\Documents\C0849 - DER\40_Emissao\03_GRD\0-GRDs_Enviadas DER\38°MEDIÇÃO-26-08-2025 A 25-09-25\MR_DER-1160_25\" xr:uid="{C7157D99-0D69-4298-B861-0DD1DE79143C}"/>
    <hyperlink ref="AQ890" r:id="rId839" display="pw:\\SRVPW3.pls.planservi.com.br:Projetos\Documents\C0849 - DER\40_Emissao\03_GRD\0-GRDs_Enviadas DER\38°MEDIÇÃO-26-08-2025 A 25-09-25\MR_DER-1178_25\" xr:uid="{3A9467E2-EFEA-4967-A464-705B36B9DB71}"/>
    <hyperlink ref="AQ197" r:id="rId840" display="pw:\\SRVPW3.pls.planservi.com.br:Projetos\Documents\C0849 - DER\40_Emissao\03_GRD\0-GRDs_Enviadas DER\38°MEDIÇÃO-26-08-2025 A 25-09-25\MR_DER-1196_25\" xr:uid="{700EC141-9B06-4066-8D34-67ECE2BE53BA}"/>
    <hyperlink ref="AQ204" r:id="rId841" display="pw:\\SRVPW3.pls.planservi.com.br:Projetos\Documents\C0849 - DER\40_Emissao\03_GRD\0-GRDs_Enviadas DER\38°MEDIÇÃO-26-08-2025 A 25-09-25\MR_DER-1196_25\" xr:uid="{71AAAEE8-F7C7-4CAE-AA42-666C6FDE883C}"/>
    <hyperlink ref="AW890" r:id="rId842" display="pw:\\SRVPW3.pls.planservi.com.br:Projetos\Documents\C0849 - DER\40_Emissao\03_GRD\0-GRDs_Enviadas DER\38°MEDIÇÃO-26-08-2025 A 25-09-25\MR_DER-1196_25\" xr:uid="{84EB5051-1686-4AD2-861E-CDB97E079793}"/>
    <hyperlink ref="M831" r:id="rId843" display="pw:\\SRVPW3.pls.planservi.com.br:Projetos\Documents\C0849 - DER\40_Emissao\03_GRD\0-GRDs_Enviadas DER\39°MEDIÇÃO-26-09-2025 A 25-10-25\MR_DER-1243_25\" xr:uid="{8594745F-2799-4C6E-BE27-F84043DE0E27}"/>
    <hyperlink ref="M469" r:id="rId844" display="pw:\\SRVPW3.pls.planservi.com.br:Projetos\Documents\C0849 - DER\40_Emissao\03_GRD\0-GRDs_Enviadas DER\39°MEDIÇÃO-26-09-2025 A 25-10-25\MR_DER-1243_25\" xr:uid="{02806CA8-899B-48C1-9528-D7AF3BF1E337}"/>
    <hyperlink ref="M470" r:id="rId845" display="pw:\\SRVPW3.pls.planservi.com.br:Projetos\Documents\C0849 - DER\40_Emissao\03_GRD\0-GRDs_Enviadas DER\39°MEDIÇÃO-26-09-2025 A 25-10-25\MR_DER-1243_25\" xr:uid="{C78925AC-12BE-4546-8609-779AF0E4B206}"/>
    <hyperlink ref="M471" r:id="rId846" display="pw:\\SRVPW3.pls.planservi.com.br:Projetos\Documents\C0849 - DER\40_Emissao\03_GRD\0-GRDs_Enviadas DER\39°MEDIÇÃO-26-09-2025 A 25-10-25\MR_DER-1243_25\" xr:uid="{D25BD0A9-DE97-44A5-8E2C-9551FFDAADA0}"/>
    <hyperlink ref="M472" r:id="rId847" display="pw:\\SRVPW3.pls.planservi.com.br:Projetos\Documents\C0849 - DER\40_Emissao\03_GRD\0-GRDs_Enviadas DER\39°MEDIÇÃO-26-09-2025 A 25-10-25\MR_DER-1243_25\" xr:uid="{82BBE89F-77A8-432C-89B7-C3320E070757}"/>
    <hyperlink ref="M895" r:id="rId848" display="pw:\\SRVPW3.pls.planservi.com.br:Projetos\Documents\C0849 - DER\40_Emissao\03_GRD\0-GRDs_Enviadas DER\39°MEDIÇÃO-26-09-2025 A 25-10-25\MR_DER-1246_25\" xr:uid="{369D50F0-5EC5-4042-B72E-12E50EA89A99}"/>
    <hyperlink ref="M206" r:id="rId849" display="pw:\\SRVPW3.pls.planservi.com.br:Projetos\Documents\C0849 - DER\40_Emissao\03_GRD\0-GRDs_Enviadas DER\39°MEDIÇÃO-26-09-2025 A 25-10-25\MR_DER-1246_25\" xr:uid="{9CDB69B3-3D54-4A9F-8AD0-6E4C6A509139}"/>
    <hyperlink ref="M207" r:id="rId850" display="pw:\\SRVPW3.pls.planservi.com.br:Projetos\Documents\C0849 - DER\40_Emissao\03_GRD\0-GRDs_Enviadas DER\39°MEDIÇÃO-26-09-2025 A 25-10-25\MR_DER-1246_25\" xr:uid="{36A6CE1B-7DFB-4FE7-B711-F58085766E57}"/>
    <hyperlink ref="M287" r:id="rId851" display="pw:\\SRVPW3.pls.planservi.com.br:Projetos\Documents\C0849 - DER\40_Emissao\03_GRD\0-GRDs_Enviadas DER\39°MEDIÇÃO-26-09-2025 A 25-10-25\MR_DER-1247_25\" xr:uid="{EEDD0020-5976-4768-B982-EDB36B5F8FAD}"/>
    <hyperlink ref="M288" r:id="rId852" display="pw:\\SRVPW3.pls.planservi.com.br:Projetos\Documents\C0849 - DER\40_Emissao\03_GRD\0-GRDs_Enviadas DER\39°MEDIÇÃO-26-09-2025 A 25-10-25\MR_DER-1247_25\" xr:uid="{D0735702-578D-4CED-8136-4BE48D277FA9}"/>
    <hyperlink ref="M289" r:id="rId853" display="pw:\\SRVPW3.pls.planservi.com.br:Projetos\Documents\C0849 - DER\40_Emissao\03_GRD\0-GRDs_Enviadas DER\39°MEDIÇÃO-26-09-2025 A 25-10-25\MR_DER-1247_25\" xr:uid="{1EC03BC0-714B-4D4B-B524-1BCC4750429F}"/>
    <hyperlink ref="M290" r:id="rId854" display="pw:\\SRVPW3.pls.planservi.com.br:Projetos\Documents\C0849 - DER\40_Emissao\03_GRD\0-GRDs_Enviadas DER\39°MEDIÇÃO-26-09-2025 A 25-10-25\MR_DER-1247_25\" xr:uid="{552EBB48-C3A2-4DFC-8E33-957CD5224020}"/>
    <hyperlink ref="M291" r:id="rId855" display="pw:\\SRVPW3.pls.planservi.com.br:Projetos\Documents\C0849 - DER\40_Emissao\03_GRD\0-GRDs_Enviadas DER\39°MEDIÇÃO-26-09-2025 A 25-10-25\MR_DER-1247_25\" xr:uid="{153B9EA0-0CAA-48FD-A1DE-8BF6B353F6DC}"/>
    <hyperlink ref="M292" r:id="rId856" display="pw:\\SRVPW3.pls.planservi.com.br:Projetos\Documents\C0849 - DER\40_Emissao\03_GRD\0-GRDs_Enviadas DER\39°MEDIÇÃO-26-09-2025 A 25-10-25\MR_DER-1247_25\" xr:uid="{90AD28ED-847A-4E25-B584-7D972EFFDBB2}"/>
    <hyperlink ref="M293" r:id="rId857" display="pw:\\SRVPW3.pls.planservi.com.br:Projetos\Documents\C0849 - DER\40_Emissao\03_GRD\0-GRDs_Enviadas DER\39°MEDIÇÃO-26-09-2025 A 25-10-25\MR_DER-1247_25\" xr:uid="{EA1E560D-3D77-474E-B314-E0F25B562225}"/>
    <hyperlink ref="M294" r:id="rId858" display="pw:\\SRVPW3.pls.planservi.com.br:Projetos\Documents\C0849 - DER\40_Emissao\03_GRD\0-GRDs_Enviadas DER\39°MEDIÇÃO-26-09-2025 A 25-10-25\MR_DER-1247_25\" xr:uid="{BBF3C529-2724-4F5E-BAA2-8363541E3B78}"/>
    <hyperlink ref="M295" r:id="rId859" display="pw:\\SRVPW3.pls.planservi.com.br:Projetos\Documents\C0849 - DER\40_Emissao\03_GRD\0-GRDs_Enviadas DER\39°MEDIÇÃO-26-09-2025 A 25-10-25\MR_DER-1247_25\" xr:uid="{74610702-BD87-430E-AF89-3A9D8D32447F}"/>
    <hyperlink ref="M296" r:id="rId860" display="pw:\\SRVPW3.pls.planservi.com.br:Projetos\Documents\C0849 - DER\40_Emissao\03_GRD\0-GRDs_Enviadas DER\39°MEDIÇÃO-26-09-2025 A 25-10-25\MR_DER-1247_25\" xr:uid="{4416441F-9C2D-471E-9B31-CAFC45A5A702}"/>
    <hyperlink ref="M297" r:id="rId861" display="pw:\\SRVPW3.pls.planservi.com.br:Projetos\Documents\C0849 - DER\40_Emissao\03_GRD\0-GRDs_Enviadas DER\39°MEDIÇÃO-26-09-2025 A 25-10-25\MR_DER-1247_25\" xr:uid="{38BEFCB5-F782-4474-99C4-71CCBD5E27E5}"/>
    <hyperlink ref="M298" r:id="rId862" display="pw:\\SRVPW3.pls.planservi.com.br:Projetos\Documents\C0849 - DER\40_Emissao\03_GRD\0-GRDs_Enviadas DER\39°MEDIÇÃO-26-09-2025 A 25-10-25\MR_DER-1247_25\" xr:uid="{7ECC29F0-9022-4892-BB12-49441AF62600}"/>
    <hyperlink ref="M299" r:id="rId863" display="pw:\\SRVPW3.pls.planservi.com.br:Projetos\Documents\C0849 - DER\40_Emissao\03_GRD\0-GRDs_Enviadas DER\39°MEDIÇÃO-26-09-2025 A 25-10-25\MR_DER-1247_25\" xr:uid="{EB0A961A-784C-4151-9D7B-5E844D71FFCF}"/>
    <hyperlink ref="M300" r:id="rId864" display="pw:\\SRVPW3.pls.planservi.com.br:Projetos\Documents\C0849 - DER\40_Emissao\03_GRD\0-GRDs_Enviadas DER\39°MEDIÇÃO-26-09-2025 A 25-10-25\MR_DER-1247_25\" xr:uid="{92084793-0A81-4E09-BF5F-C5BE078B0F90}"/>
    <hyperlink ref="M301" r:id="rId865" display="pw:\\SRVPW3.pls.planservi.com.br:Projetos\Documents\C0849 - DER\40_Emissao\03_GRD\0-GRDs_Enviadas DER\39°MEDIÇÃO-26-09-2025 A 25-10-25\MR_DER-1247_25\" xr:uid="{32BFAA9D-ED78-4133-8264-45E8FDAA09BB}"/>
    <hyperlink ref="M302" r:id="rId866" display="pw:\\SRVPW3.pls.planservi.com.br:Projetos\Documents\C0849 - DER\40_Emissao\03_GRD\0-GRDs_Enviadas DER\39°MEDIÇÃO-26-09-2025 A 25-10-25\MR_DER-1247_25\" xr:uid="{4D29A832-3078-4BDD-906A-C1A636D0ABD0}"/>
    <hyperlink ref="M303" r:id="rId867" display="pw:\\SRVPW3.pls.planservi.com.br:Projetos\Documents\C0849 - DER\40_Emissao\03_GRD\0-GRDs_Enviadas DER\39°MEDIÇÃO-26-09-2025 A 25-10-25\MR_DER-1247_25\" xr:uid="{09C664EF-1BA5-4834-8955-0AEAF5626B39}"/>
    <hyperlink ref="M304" r:id="rId868" display="pw:\\SRVPW3.pls.planservi.com.br:Projetos\Documents\C0849 - DER\40_Emissao\03_GRD\0-GRDs_Enviadas DER\39°MEDIÇÃO-26-09-2025 A 25-10-25\MR_DER-1247_25\" xr:uid="{6B8CB10B-8ECF-4BEE-80C3-8C15161A7600}"/>
    <hyperlink ref="M305" r:id="rId869" display="pw:\\SRVPW3.pls.planservi.com.br:Projetos\Documents\C0849 - DER\40_Emissao\03_GRD\0-GRDs_Enviadas DER\39°MEDIÇÃO-26-09-2025 A 25-10-25\MR_DER-1247_25\" xr:uid="{08BECB29-7E22-40F7-9E1B-80C562ED23FA}"/>
    <hyperlink ref="M306" r:id="rId870" display="pw:\\SRVPW3.pls.planservi.com.br:Projetos\Documents\C0849 - DER\40_Emissao\03_GRD\0-GRDs_Enviadas DER\39°MEDIÇÃO-26-09-2025 A 25-10-25\MR_DER-1247_25\" xr:uid="{2C27CF3C-593B-4E8A-A789-E34497D81CD1}"/>
    <hyperlink ref="M307" r:id="rId871" display="pw:\\SRVPW3.pls.planservi.com.br:Projetos\Documents\C0849 - DER\40_Emissao\03_GRD\0-GRDs_Enviadas DER\39°MEDIÇÃO-26-09-2025 A 25-10-25\MR_DER-1247_25\" xr:uid="{F8C1C678-1280-4D81-BB79-03873AC087A3}"/>
    <hyperlink ref="M308" r:id="rId872" display="pw:\\SRVPW3.pls.planservi.com.br:Projetos\Documents\C0849 - DER\40_Emissao\03_GRD\0-GRDs_Enviadas DER\39°MEDIÇÃO-26-09-2025 A 25-10-25\MR_DER-1247_25\" xr:uid="{0B4E9503-E945-48AE-A95F-7AEBFFF2030B}"/>
    <hyperlink ref="M309" r:id="rId873" display="pw:\\SRVPW3.pls.planservi.com.br:Projetos\Documents\C0849 - DER\40_Emissao\03_GRD\0-GRDs_Enviadas DER\39°MEDIÇÃO-26-09-2025 A 25-10-25\MR_DER-1247_25\" xr:uid="{C656FF80-A78E-43AD-9B78-46CA270F0958}"/>
    <hyperlink ref="M310" r:id="rId874" display="pw:\\SRVPW3.pls.planservi.com.br:Projetos\Documents\C0849 - DER\40_Emissao\03_GRD\0-GRDs_Enviadas DER\39°MEDIÇÃO-26-09-2025 A 25-10-25\MR_DER-1247_25\" xr:uid="{BF238DF0-7998-49E2-AB1A-75BEB19A3B64}"/>
    <hyperlink ref="M311" r:id="rId875" display="pw:\\SRVPW3.pls.planservi.com.br:Projetos\Documents\C0849 - DER\40_Emissao\03_GRD\0-GRDs_Enviadas DER\39°MEDIÇÃO-26-09-2025 A 25-10-25\MR_DER-1247_25\" xr:uid="{5CC3CD3E-BDC7-417A-BFC2-9D646B65C53D}"/>
    <hyperlink ref="M312" r:id="rId876" display="pw:\\SRVPW3.pls.planservi.com.br:Projetos\Documents\C0849 - DER\40_Emissao\03_GRD\0-GRDs_Enviadas DER\39°MEDIÇÃO-26-09-2025 A 25-10-25\MR_DER-1247_25\" xr:uid="{ED8F2A47-2412-4FE4-92AD-6EA27D17E706}"/>
    <hyperlink ref="M313" r:id="rId877" display="pw:\\SRVPW3.pls.planservi.com.br:Projetos\Documents\C0849 - DER\40_Emissao\03_GRD\0-GRDs_Enviadas DER\39°MEDIÇÃO-26-09-2025 A 25-10-25\MR_DER-1247_25\" xr:uid="{AC5509C1-A7C5-4F51-807C-FB80FAF86D16}"/>
    <hyperlink ref="M314" r:id="rId878" display="pw:\\SRVPW3.pls.planservi.com.br:Projetos\Documents\C0849 - DER\40_Emissao\03_GRD\0-GRDs_Enviadas DER\39°MEDIÇÃO-26-09-2025 A 25-10-25\MR_DER-1247_25\" xr:uid="{0243D452-C3BC-4924-8AF7-3019361CD7D2}"/>
    <hyperlink ref="M315" r:id="rId879" display="pw:\\SRVPW3.pls.planservi.com.br:Projetos\Documents\C0849 - DER\40_Emissao\03_GRD\0-GRDs_Enviadas DER\39°MEDIÇÃO-26-09-2025 A 25-10-25\MR_DER-1247_25\" xr:uid="{F11EA4A9-D7A4-4F33-85DD-F6446EF2F70E}"/>
    <hyperlink ref="M316" r:id="rId880" display="pw:\\SRVPW3.pls.planservi.com.br:Projetos\Documents\C0849 - DER\40_Emissao\03_GRD\0-GRDs_Enviadas DER\39°MEDIÇÃO-26-09-2025 A 25-10-25\MR_DER-1247_25\" xr:uid="{C9E7DE91-A1CE-43BA-8E2B-F21246D7F234}"/>
    <hyperlink ref="M317" r:id="rId881" display="pw:\\SRVPW3.pls.planservi.com.br:Projetos\Documents\C0849 - DER\40_Emissao\03_GRD\0-GRDs_Enviadas DER\39°MEDIÇÃO-26-09-2025 A 25-10-25\MR_DER-1247_25\" xr:uid="{2394B800-B0EF-4674-B4DD-FAED2D267B99}"/>
    <hyperlink ref="M318" r:id="rId882" display="pw:\\SRVPW3.pls.planservi.com.br:Projetos\Documents\C0849 - DER\40_Emissao\03_GRD\0-GRDs_Enviadas DER\39°MEDIÇÃO-26-09-2025 A 25-10-25\MR_DER-1247_25\" xr:uid="{367AEAFE-0163-4789-93A0-A65E08CD88F2}"/>
    <hyperlink ref="M319" r:id="rId883" display="pw:\\SRVPW3.pls.planservi.com.br:Projetos\Documents\C0849 - DER\40_Emissao\03_GRD\0-GRDs_Enviadas DER\39°MEDIÇÃO-26-09-2025 A 25-10-25\MR_DER-1247_25\" xr:uid="{D8731829-0C28-4170-AB6C-1F52BB2E23AF}"/>
    <hyperlink ref="M320" r:id="rId884" display="pw:\\SRVPW3.pls.planservi.com.br:Projetos\Documents\C0849 - DER\40_Emissao\03_GRD\0-GRDs_Enviadas DER\39°MEDIÇÃO-26-09-2025 A 25-10-25\MR_DER-1247_25\" xr:uid="{F0285A7A-9DC5-45AC-A649-CC89A77F98AF}"/>
    <hyperlink ref="M321" r:id="rId885" display="pw:\\SRVPW3.pls.planservi.com.br:Projetos\Documents\C0849 - DER\40_Emissao\03_GRD\0-GRDs_Enviadas DER\39°MEDIÇÃO-26-09-2025 A 25-10-25\MR_DER-1247_25\" xr:uid="{C86F5C01-7D7A-40BF-B2EF-DFEE78C398F1}"/>
    <hyperlink ref="M322" r:id="rId886" display="pw:\\SRVPW3.pls.planservi.com.br:Projetos\Documents\C0849 - DER\40_Emissao\03_GRD\0-GRDs_Enviadas DER\39°MEDIÇÃO-26-09-2025 A 25-10-25\MR_DER-1247_25\" xr:uid="{7826FC43-C1E7-4E84-BC78-40B70CF72240}"/>
    <hyperlink ref="M323" r:id="rId887" display="pw:\\SRVPW3.pls.planservi.com.br:Projetos\Documents\C0849 - DER\40_Emissao\03_GRD\0-GRDs_Enviadas DER\39°MEDIÇÃO-26-09-2025 A 25-10-25\MR_DER-1247_25\" xr:uid="{F3ABCB23-CFC0-4D08-8DA7-73B8A442C44D}"/>
    <hyperlink ref="M324" r:id="rId888" display="pw:\\SRVPW3.pls.planservi.com.br:Projetos\Documents\C0849 - DER\40_Emissao\03_GRD\0-GRDs_Enviadas DER\39°MEDIÇÃO-26-09-2025 A 25-10-25\MR_DER-1247_25\" xr:uid="{B6A63593-5822-43B2-9AA8-FCCC7A5D59FA}"/>
    <hyperlink ref="M325" r:id="rId889" display="pw:\\SRVPW3.pls.planservi.com.br:Projetos\Documents\C0849 - DER\40_Emissao\03_GRD\0-GRDs_Enviadas DER\39°MEDIÇÃO-26-09-2025 A 25-10-25\MR_DER-1247_25\" xr:uid="{AF4CF09D-A7B6-4BEF-9ADF-9F5A6CA6EF3F}"/>
    <hyperlink ref="M326" r:id="rId890" display="pw:\\SRVPW3.pls.planservi.com.br:Projetos\Documents\C0849 - DER\40_Emissao\03_GRD\0-GRDs_Enviadas DER\39°MEDIÇÃO-26-09-2025 A 25-10-25\MR_DER-1247_25\" xr:uid="{0ADA49DA-4B1E-4B37-A153-D8070ED93514}"/>
    <hyperlink ref="M327" r:id="rId891" display="pw:\\SRVPW3.pls.planservi.com.br:Projetos\Documents\C0849 - DER\40_Emissao\03_GRD\0-GRDs_Enviadas DER\39°MEDIÇÃO-26-09-2025 A 25-10-25\MR_DER-1247_25\" xr:uid="{75509411-C427-4414-9701-51F1ADC67DC8}"/>
    <hyperlink ref="M328" r:id="rId892" display="pw:\\SRVPW3.pls.planservi.com.br:Projetos\Documents\C0849 - DER\40_Emissao\03_GRD\0-GRDs_Enviadas DER\39°MEDIÇÃO-26-09-2025 A 25-10-25\MR_DER-1247_25\" xr:uid="{2B17CC62-7C79-4128-95C0-157395B7B1D4}"/>
    <hyperlink ref="M329" r:id="rId893" display="pw:\\SRVPW3.pls.planservi.com.br:Projetos\Documents\C0849 - DER\40_Emissao\03_GRD\0-GRDs_Enviadas DER\39°MEDIÇÃO-26-09-2025 A 25-10-25\MR_DER-1247_25\" xr:uid="{EC4ECFF3-85FD-4E06-B00F-194A616B6133}"/>
    <hyperlink ref="M330" r:id="rId894" display="pw:\\SRVPW3.pls.planservi.com.br:Projetos\Documents\C0849 - DER\40_Emissao\03_GRD\0-GRDs_Enviadas DER\39°MEDIÇÃO-26-09-2025 A 25-10-25\MR_DER-1247_25\" xr:uid="{F026F36E-CA19-4A62-9F21-D66272FA8715}"/>
    <hyperlink ref="M331" r:id="rId895" display="pw:\\SRVPW3.pls.planservi.com.br:Projetos\Documents\C0849 - DER\40_Emissao\03_GRD\0-GRDs_Enviadas DER\39°MEDIÇÃO-26-09-2025 A 25-10-25\MR_DER-1247_25\" xr:uid="{80E73D24-9E20-44AC-BD38-BAD05A48CF58}"/>
    <hyperlink ref="M332" r:id="rId896" display="pw:\\SRVPW3.pls.planservi.com.br:Projetos\Documents\C0849 - DER\40_Emissao\03_GRD\0-GRDs_Enviadas DER\39°MEDIÇÃO-26-09-2025 A 25-10-25\MR_DER-1247_25\" xr:uid="{9F8C27FE-71B9-4161-A3F6-99913390CB1D}"/>
    <hyperlink ref="M333" r:id="rId897" display="pw:\\SRVPW3.pls.planservi.com.br:Projetos\Documents\C0849 - DER\40_Emissao\03_GRD\0-GRDs_Enviadas DER\39°MEDIÇÃO-26-09-2025 A 25-10-25\MR_DER-1247_25\" xr:uid="{7D492E13-DC38-4FCB-85B1-5257CED94EFC}"/>
    <hyperlink ref="M334" r:id="rId898" display="pw:\\SRVPW3.pls.planservi.com.br:Projetos\Documents\C0849 - DER\40_Emissao\03_GRD\0-GRDs_Enviadas DER\39°MEDIÇÃO-26-09-2025 A 25-10-25\MR_DER-1247_25\" xr:uid="{E9DC7D14-A4EE-408D-B8AF-614DF96A7600}"/>
    <hyperlink ref="M335" r:id="rId899" display="pw:\\SRVPW3.pls.planservi.com.br:Projetos\Documents\C0849 - DER\40_Emissao\03_GRD\0-GRDs_Enviadas DER\39°MEDIÇÃO-26-09-2025 A 25-10-25\MR_DER-1247_25\" xr:uid="{C1DB0B40-45CF-4216-8674-BE0A5C46F267}"/>
    <hyperlink ref="M336" r:id="rId900" display="pw:\\SRVPW3.pls.planservi.com.br:Projetos\Documents\C0849 - DER\40_Emissao\03_GRD\0-GRDs_Enviadas DER\39°MEDIÇÃO-26-09-2025 A 25-10-25\MR_DER-1247_25\" xr:uid="{29A7A8CE-D513-4A70-A73D-2A221BA5D4DF}"/>
    <hyperlink ref="M337" r:id="rId901" display="pw:\\SRVPW3.pls.planservi.com.br:Projetos\Documents\C0849 - DER\40_Emissao\03_GRD\0-GRDs_Enviadas DER\39°MEDIÇÃO-26-09-2025 A 25-10-25\MR_DER-1247_25\" xr:uid="{3009948F-36D1-432C-AB92-A8090C28DE30}"/>
    <hyperlink ref="M338" r:id="rId902" display="pw:\\SRVPW3.pls.planservi.com.br:Projetos\Documents\C0849 - DER\40_Emissao\03_GRD\0-GRDs_Enviadas DER\39°MEDIÇÃO-26-09-2025 A 25-10-25\MR_DER-1247_25\" xr:uid="{0C1BDE54-9B0B-45E9-AA95-CFBD51B95955}"/>
    <hyperlink ref="M339" r:id="rId903" display="pw:\\SRVPW3.pls.planservi.com.br:Projetos\Documents\C0849 - DER\40_Emissao\03_GRD\0-GRDs_Enviadas DER\39°MEDIÇÃO-26-09-2025 A 25-10-25\MR_DER-1247_25\" xr:uid="{6048FD95-9FE0-466A-B11C-28CF011DC933}"/>
    <hyperlink ref="M340" r:id="rId904" display="pw:\\SRVPW3.pls.planservi.com.br:Projetos\Documents\C0849 - DER\40_Emissao\03_GRD\0-GRDs_Enviadas DER\39°MEDIÇÃO-26-09-2025 A 25-10-25\MR_DER-1247_25\" xr:uid="{50D7D1DE-48EC-4B9F-865B-AB9169C58C48}"/>
    <hyperlink ref="M341" r:id="rId905" display="pw:\\SRVPW3.pls.planservi.com.br:Projetos\Documents\C0849 - DER\40_Emissao\03_GRD\0-GRDs_Enviadas DER\39°MEDIÇÃO-26-09-2025 A 25-10-25\MR_DER-1247_25\" xr:uid="{6D681A12-73AC-4A2C-8BBD-AC9F71B105C1}"/>
    <hyperlink ref="M342" r:id="rId906" display="pw:\\SRVPW3.pls.planservi.com.br:Projetos\Documents\C0849 - DER\40_Emissao\03_GRD\0-GRDs_Enviadas DER\39°MEDIÇÃO-26-09-2025 A 25-10-25\MR_DER-1247_25\" xr:uid="{16CC1730-38D3-482B-9F8B-9A7FCF451667}"/>
    <hyperlink ref="M343" r:id="rId907" display="pw:\\SRVPW3.pls.planservi.com.br:Projetos\Documents\C0849 - DER\40_Emissao\03_GRD\0-GRDs_Enviadas DER\39°MEDIÇÃO-26-09-2025 A 25-10-25\MR_DER-1247_25\" xr:uid="{1FF7C5C6-6D98-440C-AB04-5448692FD475}"/>
    <hyperlink ref="M822" r:id="rId908" display="pw:\\SRVPW3.pls.planservi.com.br:Projetos\Documents\C0849 - DER\40_Emissao\03_GRD\0-GRDs_Enviadas DER\39°MEDIÇÃO-26-09-2025 A 25-10-25\MR_DER-1247_25\" xr:uid="{40B2E728-7FDF-4272-A0E5-51B718FD5242}"/>
    <hyperlink ref="M901" r:id="rId909" display="pw:\\SRVPW3.pls.planservi.com.br:Projetos\Documents\C0849 - DER\40_Emissao\03_GRD\0-GRDs_Enviadas DER\39°MEDIÇÃO-26-09-2025 A 25-10-25\MR_DER-1247_25\" xr:uid="{67617143-4F2C-4A83-84F3-4DD780BEC5FA}"/>
    <hyperlink ref="M907" r:id="rId910" display="pw:\\SRVPW3.pls.planservi.com.br:Projetos\Documents\C0849 - DER\40_Emissao\03_GRD\0-GRDs_Enviadas DER\39°MEDIÇÃO-26-09-2025 A 25-10-25\MR_DER-1253_25\" xr:uid="{4AA6305B-5610-4BDF-8B97-F7EBF9BD0643}"/>
    <hyperlink ref="M908" r:id="rId911" display="pw:\\SRVPW3.pls.planservi.com.br:Projetos\Documents\C0849 - DER\40_Emissao\03_GRD\0-GRDs_Enviadas DER\39°MEDIÇÃO-26-09-2025 A 25-10-25\MR_DER-1253_25\" xr:uid="{58E0AAE2-BD34-450E-A492-77F3A5FD2F54}"/>
    <hyperlink ref="M416" r:id="rId912" display="pw:\\SRVPW3.pls.planservi.com.br:Projetos\Documents\C0849 - DER\40_Emissao\03_GRD\0-GRDs_Enviadas DER\39°MEDIÇÃO-26-09-2025 A 25-10-25\MR_DER-1253_25\" xr:uid="{96588896-3D37-4CC3-A4ED-183A0455903F}"/>
    <hyperlink ref="M417" r:id="rId913" display="pw:\\SRVPW3.pls.planservi.com.br:Projetos\Documents\C0849 - DER\40_Emissao\03_GRD\0-GRDs_Enviadas DER\39°MEDIÇÃO-26-09-2025 A 25-10-25\MR_DER-1253_25\" xr:uid="{6295E15C-898D-4CB9-ABF9-B672306C5447}"/>
    <hyperlink ref="M418" r:id="rId914" display="pw:\\SRVPW3.pls.planservi.com.br:Projetos\Documents\C0849 - DER\40_Emissao\03_GRD\0-GRDs_Enviadas DER\39°MEDIÇÃO-26-09-2025 A 25-10-25\MR_DER-1253_25\" xr:uid="{2506414F-1672-4535-997F-96E68698ED58}"/>
    <hyperlink ref="M419" r:id="rId915" display="pw:\\SRVPW3.pls.planservi.com.br:Projetos\Documents\C0849 - DER\40_Emissao\03_GRD\0-GRDs_Enviadas DER\39°MEDIÇÃO-26-09-2025 A 25-10-25\MR_DER-1253_25\" xr:uid="{EF0C689B-EC3E-4F33-BB4C-020515298085}"/>
    <hyperlink ref="M420" r:id="rId916" display="pw:\\SRVPW3.pls.planservi.com.br:Projetos\Documents\C0849 - DER\40_Emissao\03_GRD\0-GRDs_Enviadas DER\39°MEDIÇÃO-26-09-2025 A 25-10-25\MR_DER-1253_25\" xr:uid="{4150793E-049F-46CA-A13F-1231DBC571E0}"/>
    <hyperlink ref="M421" r:id="rId917" display="pw:\\SRVPW3.pls.planservi.com.br:Projetos\Documents\C0849 - DER\40_Emissao\03_GRD\0-GRDs_Enviadas DER\39°MEDIÇÃO-26-09-2025 A 25-10-25\MR_DER-1253_25\" xr:uid="{55DCB629-6F5A-4FC9-B626-68323FDBE425}"/>
    <hyperlink ref="M422" r:id="rId918" display="pw:\\SRVPW3.pls.planservi.com.br:Projetos\Documents\C0849 - DER\40_Emissao\03_GRD\0-GRDs_Enviadas DER\39°MEDIÇÃO-26-09-2025 A 25-10-25\MR_DER-1253_25\" xr:uid="{04F0C638-3E4E-4A52-ABCD-995790302F8B}"/>
    <hyperlink ref="M423" r:id="rId919" display="pw:\\SRVPW3.pls.planservi.com.br:Projetos\Documents\C0849 - DER\40_Emissao\03_GRD\0-GRDs_Enviadas DER\39°MEDIÇÃO-26-09-2025 A 25-10-25\MR_DER-1253_25\" xr:uid="{298ACAAA-EFB6-4E30-8619-6460847EECC0}"/>
    <hyperlink ref="M424" r:id="rId920" display="pw:\\SRVPW3.pls.planservi.com.br:Projetos\Documents\C0849 - DER\40_Emissao\03_GRD\0-GRDs_Enviadas DER\39°MEDIÇÃO-26-09-2025 A 25-10-25\MR_DER-1253_25\" xr:uid="{F1EFF8B0-53CA-4813-8395-C8734927A795}"/>
    <hyperlink ref="M425" r:id="rId921" display="pw:\\SRVPW3.pls.planservi.com.br:Projetos\Documents\C0849 - DER\40_Emissao\03_GRD\0-GRDs_Enviadas DER\39°MEDIÇÃO-26-09-2025 A 25-10-25\MR_DER-1253_25\" xr:uid="{63241492-24CF-4307-867E-1FA05143176F}"/>
    <hyperlink ref="M426" r:id="rId922" display="pw:\\SRVPW3.pls.planservi.com.br:Projetos\Documents\C0849 - DER\40_Emissao\03_GRD\0-GRDs_Enviadas DER\39°MEDIÇÃO-26-09-2025 A 25-10-25\MR_DER-1253_25\" xr:uid="{0741C72D-2C6E-48A9-B785-26CADCEBC8E4}"/>
    <hyperlink ref="M427" r:id="rId923" display="pw:\\SRVPW3.pls.planservi.com.br:Projetos\Documents\C0849 - DER\40_Emissao\03_GRD\0-GRDs_Enviadas DER\39°MEDIÇÃO-26-09-2025 A 25-10-25\MR_DER-1253_25\" xr:uid="{DA6FB8E6-8A12-4E23-8306-4659606A2C75}"/>
    <hyperlink ref="M428" r:id="rId924" display="pw:\\SRVPW3.pls.planservi.com.br:Projetos\Documents\C0849 - DER\40_Emissao\03_GRD\0-GRDs_Enviadas DER\39°MEDIÇÃO-26-09-2025 A 25-10-25\MR_DER-1253_25\" xr:uid="{8794F9F1-9528-4FF7-8D36-DE293EF7B6AE}"/>
    <hyperlink ref="M429" r:id="rId925" display="pw:\\SRVPW3.pls.planservi.com.br:Projetos\Documents\C0849 - DER\40_Emissao\03_GRD\0-GRDs_Enviadas DER\39°MEDIÇÃO-26-09-2025 A 25-10-25\MR_DER-1253_25\" xr:uid="{F07A7963-4BE1-4A90-84F3-6CF9FA46AB30}"/>
    <hyperlink ref="M430" r:id="rId926" display="pw:\\SRVPW3.pls.planservi.com.br:Projetos\Documents\C0849 - DER\40_Emissao\03_GRD\0-GRDs_Enviadas DER\39°MEDIÇÃO-26-09-2025 A 25-10-25\MR_DER-1253_25\" xr:uid="{560F73A6-F5E3-447D-8E36-3A1E53FD3585}"/>
    <hyperlink ref="M431" r:id="rId927" display="pw:\\SRVPW3.pls.planservi.com.br:Projetos\Documents\C0849 - DER\40_Emissao\03_GRD\0-GRDs_Enviadas DER\39°MEDIÇÃO-26-09-2025 A 25-10-25\MR_DER-1253_25\" xr:uid="{EB4E60C5-DE7B-4D33-BFE9-2CC34011295F}"/>
    <hyperlink ref="M432" r:id="rId928" display="pw:\\SRVPW3.pls.planservi.com.br:Projetos\Documents\C0849 - DER\40_Emissao\03_GRD\0-GRDs_Enviadas DER\39°MEDIÇÃO-26-09-2025 A 25-10-25\MR_DER-1253_25\" xr:uid="{11CBA0B8-F457-49AD-887E-722BDEC04DD4}"/>
    <hyperlink ref="M433" r:id="rId929" display="pw:\\SRVPW3.pls.planservi.com.br:Projetos\Documents\C0849 - DER\40_Emissao\03_GRD\0-GRDs_Enviadas DER\39°MEDIÇÃO-26-09-2025 A 25-10-25\MR_DER-1253_25\" xr:uid="{0DCC21FF-EB53-483A-801D-4CFA1CF6BE11}"/>
    <hyperlink ref="M434" r:id="rId930" display="pw:\\SRVPW3.pls.planservi.com.br:Projetos\Documents\C0849 - DER\40_Emissao\03_GRD\0-GRDs_Enviadas DER\39°MEDIÇÃO-26-09-2025 A 25-10-25\MR_DER-1253_25\" xr:uid="{189FB108-5203-4CE1-A647-051DD0392394}"/>
    <hyperlink ref="M435" r:id="rId931" display="pw:\\SRVPW3.pls.planservi.com.br:Projetos\Documents\C0849 - DER\40_Emissao\03_GRD\0-GRDs_Enviadas DER\39°MEDIÇÃO-26-09-2025 A 25-10-25\MR_DER-1253_25\" xr:uid="{B70AE3B1-1A41-40EB-8235-1D0858830E4A}"/>
    <hyperlink ref="M436" r:id="rId932" display="pw:\\SRVPW3.pls.planservi.com.br:Projetos\Documents\C0849 - DER\40_Emissao\03_GRD\0-GRDs_Enviadas DER\39°MEDIÇÃO-26-09-2025 A 25-10-25\MR_DER-1253_25\" xr:uid="{C3CE382F-ACBD-4188-9C49-2C5B8CAFD7E0}"/>
    <hyperlink ref="M437" r:id="rId933" display="pw:\\SRVPW3.pls.planservi.com.br:Projetos\Documents\C0849 - DER\40_Emissao\03_GRD\0-GRDs_Enviadas DER\39°MEDIÇÃO-26-09-2025 A 25-10-25\MR_DER-1253_25\" xr:uid="{5B69630B-7007-44B0-9C66-DE14DA50150B}"/>
    <hyperlink ref="M438" r:id="rId934" display="pw:\\SRVPW3.pls.planservi.com.br:Projetos\Documents\C0849 - DER\40_Emissao\03_GRD\0-GRDs_Enviadas DER\39°MEDIÇÃO-26-09-2025 A 25-10-25\MR_DER-1253_25\" xr:uid="{F0F2C961-5E51-4596-9727-D7113F30D165}"/>
    <hyperlink ref="M439" r:id="rId935" display="pw:\\SRVPW3.pls.planservi.com.br:Projetos\Documents\C0849 - DER\40_Emissao\03_GRD\0-GRDs_Enviadas DER\39°MEDIÇÃO-26-09-2025 A 25-10-25\MR_DER-1253_25\" xr:uid="{7489B7C5-F012-4FAA-A8A3-CEB63C29C68A}"/>
    <hyperlink ref="M440" r:id="rId936" display="pw:\\SRVPW3.pls.planservi.com.br:Projetos\Documents\C0849 - DER\40_Emissao\03_GRD\0-GRDs_Enviadas DER\39°MEDIÇÃO-26-09-2025 A 25-10-25\MR_DER-1253_25\" xr:uid="{BF0F086B-4F90-4AAA-98A0-9B998041F5C5}"/>
    <hyperlink ref="M441" r:id="rId937" display="pw:\\SRVPW3.pls.planservi.com.br:Projetos\Documents\C0849 - DER\40_Emissao\03_GRD\0-GRDs_Enviadas DER\39°MEDIÇÃO-26-09-2025 A 25-10-25\MR_DER-1253_25\" xr:uid="{66D0CB35-C646-4F5B-8890-0D39B66A23FF}"/>
    <hyperlink ref="M93" r:id="rId938" display="pw:\\SRVPW3.pls.planservi.com.br:Projetos\Documents\C0849 - DER\40_Emissao\03_GRD\0-GRDs_Enviadas DER\39°MEDIÇÃO-26-09-2025 A 25-10-25\MR_DER-1259_25\" xr:uid="{148A6A65-3ECF-489B-B4C6-706DA34319B2}"/>
    <hyperlink ref="M94" r:id="rId939" display="pw:\\SRVPW3.pls.planservi.com.br:Projetos\Documents\C0849 - DER\40_Emissao\03_GRD\0-GRDs_Enviadas DER\39°MEDIÇÃO-26-09-2025 A 25-10-25\MR_DER-1259_25\" xr:uid="{FC809E3F-A260-4E9C-B0FC-899491BCA24B}"/>
    <hyperlink ref="M827" r:id="rId940" display="pw:\\SRVPW3.pls.planservi.com.br:Projetos\Documents\C0849 - DER\40_Emissao\03_GRD\0-GRDs_Enviadas DER\40ºMEDIÇÃO-26-10-2025 A 25-11-25\MR_DER-1334_25\" xr:uid="{4D6AD804-FD2A-427F-AB7B-632CCD0944FF}"/>
    <hyperlink ref="S850" r:id="rId941" display="pw:\\SRVPW3.pls.planservi.com.br:Projetos\Documents\C0849 - DER\40_Emissao\03_GRD\0-GRDs_Enviadas DER\40ºMEDIÇÃO-26-10-2025 A 25-11-25\MR_DER-1344_25\" xr:uid="{0CE4FC7C-6FEE-40C8-A39D-A6B2FDD24A84}"/>
    <hyperlink ref="S847" r:id="rId942" display="pw:\\SRVPW3.pls.planservi.com.br:Projetos\Documents\C0849 - DER\40_Emissao\03_GRD\0-GRDs_Enviadas DER\40ºMEDIÇÃO-26-10-2025 A 25-11-25\MR_DER-1344_25\" xr:uid="{816A892E-0D5C-4ABA-B79F-5C86AFD6FECE}"/>
    <hyperlink ref="S843" r:id="rId943" display="pw:\\SRVPW3.pls.planservi.com.br:Projetos\Documents\C0849 - DER\40_Emissao\03_GRD\0-GRDs_Enviadas DER\40ºMEDIÇÃO-26-10-2025 A 25-11-25\MR_DER-1345_25\" xr:uid="{665B1440-9955-45CF-B7D0-853EDFD0D1E0}"/>
    <hyperlink ref="S889" r:id="rId944" display="pw:\\SRVPW3.pls.planservi.com.br:Projetos\Documents\C0849 - DER\40_Emissao\03_GRD\0-GRDs_Enviadas DER\40ºMEDIÇÃO-26-10-2025 A 25-11-25\MR_DER-1346_25\" xr:uid="{F4149342-6435-47DF-93E9-83CFDF0647E5}"/>
    <hyperlink ref="S838" r:id="rId945" display="pw:\\SRVPW3.pls.planservi.com.br:Projetos\Documents\C0849 - DER\40_Emissao\03_GRD\0-GRDs_Enviadas DER\40ºMEDIÇÃO-26-10-2025 A 25-11-25\MR_DER-1366_25\" xr:uid="{23EE1803-E408-406E-A1F2-FA1DF99E0F08}"/>
    <hyperlink ref="S863" r:id="rId946" display="pw:\\SRVPW3.pls.planservi.com.br:Projetos\Documents\C0849 - DER\40_Emissao\03_GRD\0-GRDs_Enviadas DER\40ºMEDIÇÃO-26-10-2025 A 25-11-25\MR_DER-1365_25\" xr:uid="{255E5CB0-AEC5-4240-82B8-E18DB4711EE7}"/>
    <hyperlink ref="S865" r:id="rId947" display="pw:\\SRVPW3.pls.planservi.com.br:Projetos\Documents\C0849 - DER\40_Emissao\03_GRD\0-GRDs_Enviadas DER\40ºMEDIÇÃO-26-10-2025 A 25-11-25\MR_DER-1365_25\" xr:uid="{7F7BFA71-37FD-4718-8B54-A2DE4B583CC2}"/>
    <hyperlink ref="Y586" r:id="rId948" display="pw:\\SRVPW3.pls.planservi.com.br:Projetos\Documents\C0849 - DER\40_Emissao\03_GRD\0-GRDs_Enviadas DER\40ºMEDIÇÃO-26-10-2025 A 25-11-25\MR_DER-1373_25\" xr:uid="{9DA9C98E-B863-435B-B941-A67AA1AF2778}"/>
    <hyperlink ref="Y587" r:id="rId949" display="pw:\\SRVPW3.pls.planservi.com.br:Projetos\Documents\C0849 - DER\40_Emissao\03_GRD\0-GRDs_Enviadas DER\40ºMEDIÇÃO-26-10-2025 A 25-11-25\MR_DER-1373_25\" xr:uid="{C19C8024-A2EE-4A5A-A5A0-B512510863B8}"/>
    <hyperlink ref="Y588" r:id="rId950" display="pw:\\SRVPW3.pls.planservi.com.br:Projetos\Documents\C0849 - DER\40_Emissao\03_GRD\0-GRDs_Enviadas DER\40ºMEDIÇÃO-26-10-2025 A 25-11-25\MR_DER-1373_25\" xr:uid="{5F478081-F5F9-471A-BBA0-253985362441}"/>
    <hyperlink ref="Y788" r:id="rId951" display="pw:\\SRVPW3.pls.planservi.com.br:Projetos\Documents\C0849 - DER\40_Emissao\03_GRD\0-GRDs_Enviadas DER\40ºMEDIÇÃO-26-10-2025 A 25-11-25\MR_DER-1373_25\" xr:uid="{B20B23B2-C46A-4FDF-9232-5EDA7C71923F}"/>
    <hyperlink ref="Y789" r:id="rId952" display="pw:\\SRVPW3.pls.planservi.com.br:Projetos\Documents\C0849 - DER\40_Emissao\03_GRD\0-GRDs_Enviadas DER\40ºMEDIÇÃO-26-10-2025 A 25-11-25\MR_DER-1373_25\" xr:uid="{BDD7CBCC-848E-4BC8-8099-A481C4EDF865}"/>
    <hyperlink ref="Y790" r:id="rId953" display="pw:\\SRVPW3.pls.planservi.com.br:Projetos\Documents\C0849 - DER\40_Emissao\03_GRD\0-GRDs_Enviadas DER\40ºMEDIÇÃO-26-10-2025 A 25-11-25\MR_DER-1373_25\" xr:uid="{99163618-4174-4143-A09E-7AF18B39D9AF}"/>
    <hyperlink ref="Y791" r:id="rId954" display="pw:\\SRVPW3.pls.planservi.com.br:Projetos\Documents\C0849 - DER\40_Emissao\03_GRD\0-GRDs_Enviadas DER\40ºMEDIÇÃO-26-10-2025 A 25-11-25\MR_DER-1373_25\" xr:uid="{B1EB3DC2-8431-4749-8988-9761997860BA}"/>
    <hyperlink ref="Y792" r:id="rId955" display="pw:\\SRVPW3.pls.planservi.com.br:Projetos\Documents\C0849 - DER\40_Emissao\03_GRD\0-GRDs_Enviadas DER\40ºMEDIÇÃO-26-10-2025 A 25-11-25\MR_DER-1373_25\" xr:uid="{D92C8920-3C76-4F78-8306-3773F808C4A6}"/>
    <hyperlink ref="Y793" r:id="rId956" display="pw:\\SRVPW3.pls.planservi.com.br:Projetos\Documents\C0849 - DER\40_Emissao\03_GRD\0-GRDs_Enviadas DER\40ºMEDIÇÃO-26-10-2025 A 25-11-25\MR_DER-1373_25\" xr:uid="{D2CA86C9-BB95-4BEE-8ACF-846E13440B6D}"/>
    <hyperlink ref="Y794" r:id="rId957" display="pw:\\SRVPW3.pls.planservi.com.br:Projetos\Documents\C0849 - DER\40_Emissao\03_GRD\0-GRDs_Enviadas DER\40ºMEDIÇÃO-26-10-2025 A 25-11-25\MR_DER-1373_25\" xr:uid="{585EB006-A6B6-4694-B2FB-76D855D10DC0}"/>
    <hyperlink ref="Y795" r:id="rId958" display="pw:\\SRVPW3.pls.planservi.com.br:Projetos\Documents\C0849 - DER\40_Emissao\03_GRD\0-GRDs_Enviadas DER\40ºMEDIÇÃO-26-10-2025 A 25-11-25\MR_DER-1373_25\" xr:uid="{2AD7B0F3-C930-4171-8879-41AB18207B48}"/>
    <hyperlink ref="Y796" r:id="rId959" display="pw:\\SRVPW3.pls.planservi.com.br:Projetos\Documents\C0849 - DER\40_Emissao\03_GRD\0-GRDs_Enviadas DER\40ºMEDIÇÃO-26-10-2025 A 25-11-25\MR_DER-1373_25\" xr:uid="{A3F9C533-0DFB-4DF2-B658-B2EB2752F6A8}"/>
    <hyperlink ref="Y797" r:id="rId960" display="pw:\\SRVPW3.pls.planservi.com.br:Projetos\Documents\C0849 - DER\40_Emissao\03_GRD\0-GRDs_Enviadas DER\40ºMEDIÇÃO-26-10-2025 A 25-11-25\MR_DER-1373_25\" xr:uid="{DB19525E-3BFE-4381-B174-28FC7BAC2E11}"/>
    <hyperlink ref="Y798" r:id="rId961" display="pw:\\SRVPW3.pls.planservi.com.br:Projetos\Documents\C0849 - DER\40_Emissao\03_GRD\0-GRDs_Enviadas DER\40ºMEDIÇÃO-26-10-2025 A 25-11-25\MR_DER-1373_25\" xr:uid="{4008DA51-2A67-4426-B117-622AB4E21D21}"/>
    <hyperlink ref="Y799" r:id="rId962" display="pw:\\SRVPW3.pls.planservi.com.br:Projetos\Documents\C0849 - DER\40_Emissao\03_GRD\0-GRDs_Enviadas DER\40ºMEDIÇÃO-26-10-2025 A 25-11-25\MR_DER-1373_25\" xr:uid="{D9A5A666-5D61-4E4D-A589-D62A15A77AC7}"/>
    <hyperlink ref="Y800" r:id="rId963" display="pw:\\SRVPW3.pls.planservi.com.br:Projetos\Documents\C0849 - DER\40_Emissao\03_GRD\0-GRDs_Enviadas DER\40ºMEDIÇÃO-26-10-2025 A 25-11-25\MR_DER-1373_25\" xr:uid="{A66FA96A-A12C-4073-8491-A68F14AF70BB}"/>
    <hyperlink ref="Y801" r:id="rId964" display="pw:\\SRVPW3.pls.planservi.com.br:Projetos\Documents\C0849 - DER\40_Emissao\03_GRD\0-GRDs_Enviadas DER\40ºMEDIÇÃO-26-10-2025 A 25-11-25\MR_DER-1373_25\" xr:uid="{0CBAD39D-EBE2-4F97-9DDE-6953DB3FB584}"/>
    <hyperlink ref="Y802" r:id="rId965" display="pw:\\SRVPW3.pls.planservi.com.br:Projetos\Documents\C0849 - DER\40_Emissao\03_GRD\0-GRDs_Enviadas DER\40ºMEDIÇÃO-26-10-2025 A 25-11-25\MR_DER-1373_25\" xr:uid="{0C4F851A-EF21-4E03-872F-00727F92EB72}"/>
    <hyperlink ref="Y803" r:id="rId966" display="pw:\\SRVPW3.pls.planservi.com.br:Projetos\Documents\C0849 - DER\40_Emissao\03_GRD\0-GRDs_Enviadas DER\40ºMEDIÇÃO-26-10-2025 A 25-11-25\MR_DER-1373_25\" xr:uid="{68569987-03B6-470E-967E-0FBD3E6B7A62}"/>
    <hyperlink ref="Y804" r:id="rId967" display="pw:\\SRVPW3.pls.planservi.com.br:Projetos\Documents\C0849 - DER\40_Emissao\03_GRD\0-GRDs_Enviadas DER\40ºMEDIÇÃO-26-10-2025 A 25-11-25\MR_DER-1373_25\" xr:uid="{AD9E6CFF-D60B-43DF-934B-E74A65EA2AE6}"/>
    <hyperlink ref="Y805" r:id="rId968" display="pw:\\SRVPW3.pls.planservi.com.br:Projetos\Documents\C0849 - DER\40_Emissao\03_GRD\0-GRDs_Enviadas DER\40ºMEDIÇÃO-26-10-2025 A 25-11-25\MR_DER-1373_25\" xr:uid="{47111C28-D326-4A9B-AB75-E2A0E44923EB}"/>
    <hyperlink ref="Y806" r:id="rId969" display="pw:\\SRVPW3.pls.planservi.com.br:Projetos\Documents\C0849 - DER\40_Emissao\03_GRD\0-GRDs_Enviadas DER\40ºMEDIÇÃO-26-10-2025 A 25-11-25\MR_DER-1373_25\" xr:uid="{2369416D-6023-4DB0-8246-82BD7D67925D}"/>
    <hyperlink ref="Y807" r:id="rId970" display="pw:\\SRVPW3.pls.planservi.com.br:Projetos\Documents\C0849 - DER\40_Emissao\03_GRD\0-GRDs_Enviadas DER\40ºMEDIÇÃO-26-10-2025 A 25-11-25\MR_DER-1373_25\" xr:uid="{7CBD5C3C-1DDA-40BB-AC38-B615B0E943C0}"/>
    <hyperlink ref="Y808" r:id="rId971" display="pw:\\SRVPW3.pls.planservi.com.br:Projetos\Documents\C0849 - DER\40_Emissao\03_GRD\0-GRDs_Enviadas DER\40ºMEDIÇÃO-26-10-2025 A 25-11-25\MR_DER-1373_25\" xr:uid="{8A4050EA-9846-46CD-A468-289EE13251B3}"/>
    <hyperlink ref="Y809" r:id="rId972" display="pw:\\SRVPW3.pls.planservi.com.br:Projetos\Documents\C0849 - DER\40_Emissao\03_GRD\0-GRDs_Enviadas DER\40ºMEDIÇÃO-26-10-2025 A 25-11-25\MR_DER-1373_25\" xr:uid="{572886C5-3BA2-46DC-B967-1BB7858A3DF5}"/>
    <hyperlink ref="Y810" r:id="rId973" display="pw:\\SRVPW3.pls.planservi.com.br:Projetos\Documents\C0849 - DER\40_Emissao\03_GRD\0-GRDs_Enviadas DER\40ºMEDIÇÃO-26-10-2025 A 25-11-25\MR_DER-1373_25\" xr:uid="{B23888AC-50CF-4FEE-AA64-76C162F36555}"/>
    <hyperlink ref="Y811" r:id="rId974" display="pw:\\SRVPW3.pls.planservi.com.br:Projetos\Documents\C0849 - DER\40_Emissao\03_GRD\0-GRDs_Enviadas DER\40ºMEDIÇÃO-26-10-2025 A 25-11-25\MR_DER-1373_25\" xr:uid="{0570177F-47FA-47C0-8ED1-378A4EA1E6B0}"/>
    <hyperlink ref="AQ602" r:id="rId975" display="pw:\\SRVPW3.pls.planservi.com.br:Projetos\Documents\C0849 - DER\40_Emissao\03_GRD\0-GRDs_Enviadas DER\40ºMEDIÇÃO-26-10-2025 A 25-11-25\MR_DER-1375_25\" xr:uid="{E43F336F-6606-491E-A81C-3CB708A9234B}"/>
    <hyperlink ref="AK603" r:id="rId976" display="pw:\\SRVPW3.pls.planservi.com.br:Projetos\Documents\C0849 - DER\40_Emissao\03_GRD\0-GRDs_Enviadas DER\40ºMEDIÇÃO-26-10-2025 A 25-11-25\MR_DER-1375_25\" xr:uid="{BC75CC3A-22E9-4163-965E-A01520678358}"/>
    <hyperlink ref="AK604" r:id="rId977" display="pw:\\SRVPW3.pls.planservi.com.br:Projetos\Documents\C0849 - DER\40_Emissao\03_GRD\0-GRDs_Enviadas DER\40ºMEDIÇÃO-26-10-2025 A 25-11-25\MR_DER-1375_25\" xr:uid="{12933CB7-EC05-401B-8898-B80E53115DA8}"/>
    <hyperlink ref="AK605" r:id="rId978" display="pw:\\SRVPW3.pls.planservi.com.br:Projetos\Documents\C0849 - DER\40_Emissao\03_GRD\0-GRDs_Enviadas DER\40ºMEDIÇÃO-26-10-2025 A 25-11-25\MR_DER-1375_25\" xr:uid="{49A86F42-D41A-4AD2-8795-123FF0D715A7}"/>
    <hyperlink ref="AK606" r:id="rId979" display="pw:\\SRVPW3.pls.planservi.com.br:Projetos\Documents\C0849 - DER\40_Emissao\03_GRD\0-GRDs_Enviadas DER\40ºMEDIÇÃO-26-10-2025 A 25-11-25\MR_DER-1375_25\" xr:uid="{9CFB0724-83B4-43AB-9E4E-10B80015D9CE}"/>
    <hyperlink ref="AK607" r:id="rId980" display="pw:\\SRVPW3.pls.planservi.com.br:Projetos\Documents\C0849 - DER\40_Emissao\03_GRD\0-GRDs_Enviadas DER\40ºMEDIÇÃO-26-10-2025 A 25-11-25\MR_DER-1375_25\" xr:uid="{6D264B15-3329-479A-AE34-68C81CF46BA3}"/>
    <hyperlink ref="AK608" r:id="rId981" display="pw:\\SRVPW3.pls.planservi.com.br:Projetos\Documents\C0849 - DER\40_Emissao\03_GRD\0-GRDs_Enviadas DER\40ºMEDIÇÃO-26-10-2025 A 25-11-25\MR_DER-1375_25\" xr:uid="{E220F31D-6B8B-4F34-830B-7522B3175BF1}"/>
    <hyperlink ref="AK609" r:id="rId982" display="pw:\\SRVPW3.pls.planservi.com.br:Projetos\Documents\C0849 - DER\40_Emissao\03_GRD\0-GRDs_Enviadas DER\40ºMEDIÇÃO-26-10-2025 A 25-11-25\MR_DER-1375_25\" xr:uid="{EF5C385F-DC01-4B6B-BFF7-7BCF8F0A1F34}"/>
    <hyperlink ref="AK610" r:id="rId983" display="pw:\\SRVPW3.pls.planservi.com.br:Projetos\Documents\C0849 - DER\40_Emissao\03_GRD\0-GRDs_Enviadas DER\40ºMEDIÇÃO-26-10-2025 A 25-11-25\MR_DER-1375_25\" xr:uid="{45D4F541-F8EB-4760-8522-54533BB94C90}"/>
    <hyperlink ref="AE611" r:id="rId984" display="pw:\\SRVPW3.pls.planservi.com.br:Projetos\Documents\C0849 - DER\40_Emissao\03_GRD\0-GRDs_Enviadas DER\40ºMEDIÇÃO-26-10-2025 A 25-11-25\MR_DER-1375_25\" xr:uid="{9AE56165-4840-4675-B792-04FFFF198F85}"/>
    <hyperlink ref="AE612" r:id="rId985" display="pw:\\SRVPW3.pls.planservi.com.br:Projetos\Documents\C0849 - DER\40_Emissao\03_GRD\0-GRDs_Enviadas DER\40ºMEDIÇÃO-26-10-2025 A 25-11-25\MR_DER-1375_25\" xr:uid="{46A70CFC-987C-45AC-A7D8-758A505D2630}"/>
    <hyperlink ref="AE613" r:id="rId986" display="pw:\\SRVPW3.pls.planservi.com.br:Projetos\Documents\C0849 - DER\40_Emissao\03_GRD\0-GRDs_Enviadas DER\40ºMEDIÇÃO-26-10-2025 A 25-11-25\MR_DER-1375_25\" xr:uid="{AD110631-70C4-45C7-895F-E81E65CAF440}"/>
    <hyperlink ref="AQ614" r:id="rId987" display="pw:\\SRVPW3.pls.planservi.com.br:Projetos\Documents\C0849 - DER\40_Emissao\03_GRD\0-GRDs_Enviadas DER\40ºMEDIÇÃO-26-10-2025 A 25-11-25\MR_DER-1375_25\" xr:uid="{B5E343E2-246B-4FC4-9ED4-9B2E24E179FB}"/>
    <hyperlink ref="AE615" r:id="rId988" display="pw:\\SRVPW3.pls.planservi.com.br:Projetos\Documents\C0849 - DER\40_Emissao\03_GRD\0-GRDs_Enviadas DER\40ºMEDIÇÃO-26-10-2025 A 25-11-25\MR_DER-1375_25\" xr:uid="{2BF802F7-5AB5-40D8-8C97-59461539601E}"/>
    <hyperlink ref="AQ616" r:id="rId989" display="pw:\\SRVPW3.pls.planservi.com.br:Projetos\Documents\C0849 - DER\40_Emissao\03_GRD\0-GRDs_Enviadas DER\40ºMEDIÇÃO-26-10-2025 A 25-11-25\MR_DER-1375_25\" xr:uid="{413BAEC3-084B-43EF-8323-7BD6F7933917}"/>
    <hyperlink ref="AE620" r:id="rId990" display="pw:\\SRVPW3.pls.planservi.com.br:Projetos\Documents\C0849 - DER\40_Emissao\03_GRD\0-GRDs_Enviadas DER\40ºMEDIÇÃO-26-10-2025 A 25-11-25\MR_DER-1375_25\" xr:uid="{8A2317F9-5381-4516-A28D-E608B0FD62B2}"/>
    <hyperlink ref="AW845" r:id="rId991" display="pw:\\SRVPW3.pls.planservi.com.br:Projetos\Documents\C0849 - DER\40_Emissao\03_GRD\0-GRDs_Enviadas DER\40ºMEDIÇÃO-26-10-2025 A 25-11-25\MR_DER-1375_25\" xr:uid="{A3713CCD-7DF2-4A12-98A4-51AF250B827B}"/>
    <hyperlink ref="Y870" r:id="rId992" display="pw:\\SRVPW3.pls.planservi.com.br:Projetos\Documents\C0849 - DER\40_Emissao\03_GRD\0-GRDs_Enviadas DER\40ºMEDIÇÃO-26-10-2025 A 25-11-25\MR_DER-1379_25\" xr:uid="{FDF10A36-A208-45F5-81FB-43E1957131DD}"/>
    <hyperlink ref="Y844" r:id="rId993" display="pw:\\SRVPW3.pls.planservi.com.br:Projetos\Documents\C0849 - DER\40_Emissao\03_GRD\0-GRDs_Enviadas DER\40ºMEDIÇÃO-26-10-2025 A 25-11-25\MR_DER-1379_25\" xr:uid="{CF459ECE-A942-4BDB-B2DC-0EE331A1FEF6}"/>
    <hyperlink ref="Y830" r:id="rId994" display="pw:\\SRVPW3.pls.planservi.com.br:Projetos\Documents\C0849 - DER\40_Emissao\03_GRD\0-GRDs_Enviadas DER\40ºMEDIÇÃO-26-10-2025 A 25-11-25\MR_DER-1379_25\" xr:uid="{01209A84-7946-4BCB-A0A7-0143220AA986}"/>
    <hyperlink ref="S895" r:id="rId995" display="pw:\\SRVPW3.pls.planservi.com.br:Projetos\Documents\C0849 - DER\40_Emissao\03_GRD\0-GRDs_Enviadas DER\40ºMEDIÇÃO-26-10-2025 A 25-11-25\MR_DER-1389_25\" xr:uid="{9EB274C6-C09E-4059-9DA3-E0D873DECAD5}"/>
    <hyperlink ref="S866" r:id="rId996" display="pw:\\SRVPW3.pls.planservi.com.br:Projetos\Documents\C0849 - DER\40_Emissao\03_GRD\0-GRDs_Enviadas DER\40ºMEDIÇÃO-26-10-2025 A 25-11-25\MR_DER-1390_25\" xr:uid="{6A857EBA-1E47-4DD5-BEA6-E061E7C9397A}"/>
    <hyperlink ref="S777" r:id="rId997" display="pw:\\SRVPW3.pls.planservi.com.br:Projetos\Documents\C0849 - DER\40_Emissao\03_GRD\0-GRDs_Enviadas DER\40ºMEDIÇÃO-26-10-2025 A 25-11-25\MR_DER-1390_25\" xr:uid="{B4AEFB03-4A31-4E9D-812D-7FB4DD57883A}"/>
    <hyperlink ref="S776" r:id="rId998" display="pw:\\SRVPW3.pls.planservi.com.br:Projetos\Documents\C0849 - DER\40_Emissao\03_GRD\0-GRDs_Enviadas DER\40ºMEDIÇÃO-26-10-2025 A 25-11-25\MR_DER-1390_25\" xr:uid="{B36CCA72-7DED-4614-B9CC-395E1728BDC0}"/>
    <hyperlink ref="S775" r:id="rId999" display="pw:\\SRVPW3.pls.planservi.com.br:Projetos\Documents\C0849 - DER\40_Emissao\03_GRD\0-GRDs_Enviadas DER\40ºMEDIÇÃO-26-10-2025 A 25-11-25\MR_DER-1390_25\" xr:uid="{913107CD-D8A4-4EBF-BAAD-A07D55FE44BF}"/>
    <hyperlink ref="M821" r:id="rId1000" display="pw:\\SRVPW3.pls.planservi.com.br:Projetos\Documents\C0849 - DER\40_Emissao\03_GRD\0-GRDs_Enviadas DER\41ºMEDIÇÃO-26-11-2025 A 25-12-25\MR_DER-1408_25\" xr:uid="{A7D7B1A2-9C99-48C2-BE2A-96A403229506}"/>
    <hyperlink ref="S839" r:id="rId1001" display="pw:\\SRVPW3.pls.planservi.com.br:Projetos\Documents\C0849 - DER\40_Emissao\03_GRD\0-GRDs_Enviadas DER\41ºMEDIÇÃO-26-11-2025 A 25-12-25\MR_DER-1437_25\" xr:uid="{CFE6938B-BB5A-4DA2-A12F-BFEC6B682DA6}"/>
    <hyperlink ref="S856" r:id="rId1002" display="pw:\\SRVPW3.pls.planservi.com.br:Projetos\Documents\C0849 - DER\40_Emissao\03_GRD\0-GRDs_Enviadas DER\41ºMEDIÇÃO-26-11-2025 A 25-12-25\MR_DER-1438_25\" xr:uid="{0C1F4794-0DC0-4C91-B4D5-599364B45493}"/>
    <hyperlink ref="S858" r:id="rId1003" display="pw:\\SRVPW3.pls.planservi.com.br:Projetos\Documents\C0849 - DER\40_Emissao\03_GRD\0-GRDs_Enviadas DER\41ºMEDIÇÃO-26-11-2025 A 25-12-25\MR_DER-1438_25\" xr:uid="{4208AECA-BD74-4E85-AD4E-512755C3BD9C}"/>
    <hyperlink ref="AQ604" r:id="rId1004" display="pw:\\SRVPW3.pls.planservi.com.br:Projetos\Documents\C0849 - DER\40_Emissao\03_GRD\0-GRDs_Enviadas DER\41ºMEDIÇÃO-26-11-2025 A 25-12-25\MR_DER-1439_25\" xr:uid="{0102396F-8191-44D6-B2D1-693D1DAA79AC}"/>
    <hyperlink ref="AQ621" r:id="rId1005" display="pw:\\SRVPW3.pls.planservi.com.br:Projetos\Documents\C0849 - DER\40_Emissao\03_GRD\0-GRDs_Enviadas DER\41ºMEDIÇÃO-26-11-2025 A 25-12-25\MR_DER-1439_25\" xr:uid="{0F343969-7965-410E-B727-069C0FFE05DD}"/>
    <hyperlink ref="AQ623" r:id="rId1006" display="pw:\\SRVPW3.pls.planservi.com.br:Projetos\Documents\C0849 - DER\40_Emissao\03_GRD\0-GRDs_Enviadas DER\41ºMEDIÇÃO-26-11-2025 A 25-12-25\MR_DER-1439_25\" xr:uid="{494D770D-36CD-4AFD-B03D-96A760DFD725}"/>
    <hyperlink ref="AK624" r:id="rId1007" display="pw:\\SRVPW3.pls.planservi.com.br:Projetos\Documents\C0849 - DER\40_Emissao\03_GRD\0-GRDs_Enviadas DER\41ºMEDIÇÃO-26-11-2025 A 25-12-25\MR_DER-1439_25\" xr:uid="{7A2BEF35-EF42-4213-B763-E027D45DAD6F}"/>
    <hyperlink ref="AK625" r:id="rId1008" display="pw:\\SRVPW3.pls.planservi.com.br:Projetos\Documents\C0849 - DER\40_Emissao\03_GRD\0-GRDs_Enviadas DER\41ºMEDIÇÃO-26-11-2025 A 25-12-25\MR_DER-1439_25\" xr:uid="{F4A9A42B-CA01-494A-AB97-88A22B61FF04}"/>
    <hyperlink ref="AK626" r:id="rId1009" display="pw:\\SRVPW3.pls.planservi.com.br:Projetos\Documents\C0849 - DER\40_Emissao\03_GRD\0-GRDs_Enviadas DER\41ºMEDIÇÃO-26-11-2025 A 25-12-25\MR_DER-1439_25\" xr:uid="{D753C2B2-DB3A-4B8D-981B-815B0859E574}"/>
    <hyperlink ref="AK627" r:id="rId1010" display="pw:\\SRVPW3.pls.planservi.com.br:Projetos\Documents\C0849 - DER\40_Emissao\03_GRD\0-GRDs_Enviadas DER\41ºMEDIÇÃO-26-11-2025 A 25-12-25\MR_DER-1439_25\" xr:uid="{2ED233A4-A0A4-4E72-B672-68B7AC66BF38}"/>
    <hyperlink ref="AK628" r:id="rId1011" display="pw:\\SRVPW3.pls.planservi.com.br:Projetos\Documents\C0849 - DER\40_Emissao\03_GRD\0-GRDs_Enviadas DER\41ºMEDIÇÃO-26-11-2025 A 25-12-25\MR_DER-1439_25\" xr:uid="{5AF3EFC8-DECB-46A4-982D-36E487155946}"/>
    <hyperlink ref="AK629" r:id="rId1012" display="pw:\\SRVPW3.pls.planservi.com.br:Projetos\Documents\C0849 - DER\40_Emissao\03_GRD\0-GRDs_Enviadas DER\41ºMEDIÇÃO-26-11-2025 A 25-12-25\MR_DER-1439_25\" xr:uid="{85B1235E-390F-4C5E-B1BA-56E66ECF49CA}"/>
    <hyperlink ref="AK630" r:id="rId1013" display="pw:\\SRVPW3.pls.planservi.com.br:Projetos\Documents\C0849 - DER\40_Emissao\03_GRD\0-GRDs_Enviadas DER\41ºMEDIÇÃO-26-11-2025 A 25-12-25\MR_DER-1439_25\" xr:uid="{A64508C0-31E5-4407-82D5-9C580881306E}"/>
    <hyperlink ref="AK631" r:id="rId1014" display="pw:\\SRVPW3.pls.planservi.com.br:Projetos\Documents\C0849 - DER\40_Emissao\03_GRD\0-GRDs_Enviadas DER\41ºMEDIÇÃO-26-11-2025 A 25-12-25\MR_DER-1439_25\" xr:uid="{E68076D4-9259-49BA-AEC5-BBB372F5C350}"/>
    <hyperlink ref="AE632" r:id="rId1015" display="pw:\\SRVPW3.pls.planservi.com.br:Projetos\Documents\C0849 - DER\40_Emissao\03_GRD\0-GRDs_Enviadas DER\41ºMEDIÇÃO-26-11-2025 A 25-12-25\MR_DER-1439_25\" xr:uid="{C7B94938-BF9D-47D6-9438-C172ED78C8E4}"/>
    <hyperlink ref="AE633" r:id="rId1016" display="pw:\\SRVPW3.pls.planservi.com.br:Projetos\Documents\C0849 - DER\40_Emissao\03_GRD\0-GRDs_Enviadas DER\41ºMEDIÇÃO-26-11-2025 A 25-12-25\MR_DER-1439_25\" xr:uid="{E2FA6306-A304-415C-9178-D88BE9F18DCB}"/>
    <hyperlink ref="AE634" r:id="rId1017" display="pw:\\SRVPW3.pls.planservi.com.br:Projetos\Documents\C0849 - DER\40_Emissao\03_GRD\0-GRDs_Enviadas DER\41ºMEDIÇÃO-26-11-2025 A 25-12-25\MR_DER-1439_25\" xr:uid="{074DF768-6538-4208-B740-97082B250FC9}"/>
    <hyperlink ref="AE635" r:id="rId1018" display="pw:\\SRVPW3.pls.planservi.com.br:Projetos\Documents\C0849 - DER\40_Emissao\03_GRD\0-GRDs_Enviadas DER\41ºMEDIÇÃO-26-11-2025 A 25-12-25\MR_DER-1439_25\" xr:uid="{35AA1F55-0A27-4297-A4A2-EA85BDCB9F0D}"/>
    <hyperlink ref="AE636" r:id="rId1019" display="pw:\\SRVPW3.pls.planservi.com.br:Projetos\Documents\C0849 - DER\40_Emissao\03_GRD\0-GRDs_Enviadas DER\41ºMEDIÇÃO-26-11-2025 A 25-12-25\MR_DER-1439_25\" xr:uid="{D579DAD5-16AB-4300-8537-6769C2178DCB}"/>
    <hyperlink ref="AE637" r:id="rId1020" display="pw:\\SRVPW3.pls.planservi.com.br:Projetos\Documents\C0849 - DER\40_Emissao\03_GRD\0-GRDs_Enviadas DER\41ºMEDIÇÃO-26-11-2025 A 25-12-25\MR_DER-1439_25\" xr:uid="{618C9375-E0FC-4088-B966-98B4D200908A}"/>
    <hyperlink ref="Y638" r:id="rId1021" display="pw:\\SRVPW3.pls.planservi.com.br:Projetos\Documents\C0849 - DER\40_Emissao\03_GRD\0-GRDs_Enviadas DER\41ºMEDIÇÃO-26-11-2025 A 25-12-25\MR_DER-1439_25\" xr:uid="{5CAA3EB2-423C-4253-A7E3-78D78F48AECC}"/>
    <hyperlink ref="Y639" r:id="rId1022" display="pw:\\SRVPW3.pls.planservi.com.br:Projetos\Documents\C0849 - DER\40_Emissao\03_GRD\0-GRDs_Enviadas DER\41ºMEDIÇÃO-26-11-2025 A 25-12-25\MR_DER-1439_25\" xr:uid="{26FE8C61-E196-4F9C-89B8-9BC80EE510E1}"/>
    <hyperlink ref="Y640" r:id="rId1023" display="pw:\\SRVPW3.pls.planservi.com.br:Projetos\Documents\C0849 - DER\40_Emissao\03_GRD\0-GRDs_Enviadas DER\41ºMEDIÇÃO-26-11-2025 A 25-12-25\MR_DER-1439_25\" xr:uid="{38D462D4-5DD9-46DF-87D5-DC28DF55F23A}"/>
    <hyperlink ref="Y641" r:id="rId1024" display="pw:\\SRVPW3.pls.planservi.com.br:Projetos\Documents\C0849 - DER\40_Emissao\03_GRD\0-GRDs_Enviadas DER\41ºMEDIÇÃO-26-11-2025 A 25-12-25\MR_DER-1439_25\" xr:uid="{1844521F-E111-4A72-9DCE-4CD09A798C51}"/>
    <hyperlink ref="Y642" r:id="rId1025" display="pw:\\SRVPW3.pls.planservi.com.br:Projetos\Documents\C0849 - DER\40_Emissao\03_GRD\0-GRDs_Enviadas DER\41ºMEDIÇÃO-26-11-2025 A 25-12-25\MR_DER-1439_25\" xr:uid="{7B01FDF0-8607-4C7A-B3F3-D0E5AF7A82F1}"/>
    <hyperlink ref="Y643" r:id="rId1026" display="pw:\\SRVPW3.pls.planservi.com.br:Projetos\Documents\C0849 - DER\40_Emissao\03_GRD\0-GRDs_Enviadas DER\41ºMEDIÇÃO-26-11-2025 A 25-12-25\MR_DER-1439_25\" xr:uid="{C6F12B2B-5FA4-4AC6-B5AA-4A712D417F3F}"/>
    <hyperlink ref="Y644" r:id="rId1027" display="pw:\\SRVPW3.pls.planservi.com.br:Projetos\Documents\C0849 - DER\40_Emissao\03_GRD\0-GRDs_Enviadas DER\41ºMEDIÇÃO-26-11-2025 A 25-12-25\MR_DER-1439_25\" xr:uid="{B8E5A8F6-2DE7-4E33-8DC1-30B5ED287CEF}"/>
    <hyperlink ref="Y847" r:id="rId1028" display="pw:\\SRVPW3.pls.planservi.com.br:Projetos\Documents\C0849 - DER\40_Emissao\03_GRD\0-GRDs_Enviadas DER\41ºMEDIÇÃO-26-11-2025 A 25-12-25\MR_DER-1439_25\" xr:uid="{DCF8DACB-E0E6-4B05-ABB4-43D4E3CF10FE}"/>
    <hyperlink ref="Y850" r:id="rId1029" display="pw:\\SRVPW3.pls.planservi.com.br:Projetos\Documents\C0849 - DER\40_Emissao\03_GRD\0-GRDs_Enviadas DER\41ºMEDIÇÃO-26-11-2025 A 25-12-25\MR_DER-1439_25\" xr:uid="{31367323-B986-4908-BB2D-C668D1FFE3C3}"/>
    <hyperlink ref="AQ848" r:id="rId1030" display="pw:\\SRVPW3.pls.planservi.com.br:Projetos\Documents\C0849 - DER\40_Emissao\03_GRD\0-GRDs_Enviadas DER\41ºMEDIÇÃO-26-11-2025 A 25-12-25\MR_DER-1439_25\" xr:uid="{6BD1378B-70FC-4282-AC22-6B60C11392E1}"/>
    <hyperlink ref="AE565" r:id="rId1031" display="pw:\\SRVPW3.pls.planservi.com.br:Projetos\Documents\C0849 - DER\40_Emissao\03_GRD\0-GRDs_Enviadas DER\41ºMEDIÇÃO-26-11-2025 A 25-12-25\MR_DER-1440_25\" xr:uid="{F635D759-C1E7-4344-9789-8D23200755B1}"/>
    <hyperlink ref="S894" r:id="rId1032" display="pw://SRVPW3.pls.planservi.com.br:Projetos/Documents/C0849&amp;space;-&amp;space;DER/40_Emissao/03_GRD/0-GRDs_Enviadas&amp;space;DER/41ºMEDIÇÃO-26-11-2025&amp;space;A&amp;space;25-12-25/MR_DER-1455_25/" xr:uid="{FAC19181-F37F-414B-83F9-A987AB23C374}"/>
    <hyperlink ref="Y817" r:id="rId1033" display="pw:\\SRVPW3.pls.planservi.com.br:Projetos\Documents\C0849 - DER\40_Emissao\03_GRD\0-GRDs_Enviadas DER\42ºMEDIÇÃO-26-12-2025 A 25-01-26\MR_DER-1516_26\" xr:uid="{7C604405-AC0F-40F7-9588-06A6CCC44B63}"/>
    <hyperlink ref="Y818" r:id="rId1034" display="pw:\\SRVPW3.pls.planservi.com.br:Projetos\Documents\C0849 - DER\40_Emissao\03_GRD\0-GRDs_Enviadas DER\42ºMEDIÇÃO-26-12-2025 A 25-01-26\MR_DER-1516_26\" xr:uid="{522FDCFA-18A1-48B0-9267-4590A9FEF457}"/>
    <hyperlink ref="Y819" r:id="rId1035" display="pw:\\SRVPW3.pls.planservi.com.br:Projetos\Documents\C0849 - DER\40_Emissao\03_GRD\0-GRDs_Enviadas DER\42ºMEDIÇÃO-26-12-2025 A 25-01-26\MR_DER-1516_26\" xr:uid="{97218482-FB08-41D6-9525-F4D1351290B5}"/>
    <hyperlink ref="M868" r:id="rId1036" display="pw:\\SRVPW3.pls.planservi.com.br:Projetos\Documents\C0849 - DER\40_Emissao\03_GRD\0-GRDs_Enviadas DER\42ºMEDIÇÃO-26-12-2025 A 25-01-26\MR_DER-1548_26\" xr:uid="{D3C323F4-7792-4628-9FF1-CA9B104F84EC}"/>
    <hyperlink ref="AE833" r:id="rId1037" display="pw:\\SRVPW3.pls.planservi.com.br:Projetos\Documents\C0849 - DER\40_Emissao\03_GRD\0-GRDs_Enviadas DER\22ºMEDIÇÃO-26-04-2024 A 25-05-24\MR.DER-0673_24\" xr:uid="{00000000-0004-0000-0A00-00002B020000}"/>
    <hyperlink ref="Y833" r:id="rId1038" display="pw:\\SRVPW3.pls.planservi.com.br:Projetos\Documents\C0849 - DER\40_Emissao\03_GRD\0-GRDs_Enviadas DER\21ºMEDIÇÃO-26-03-2024 A 25-04-24\MR.DER-0632_24\" xr:uid="{00000000-0004-0000-0A00-0000E7010000}"/>
    <hyperlink ref="M832" r:id="rId1039" display="pw:\\SRVPW3.pls.planservi.com.br:Projetos\Documents\C0849 - DER\40_Emissao\03_GRD\0-GRDs_Enviadas DER\43ºMEDIÇÃO-26-01-2026 A 25-02-26\MR_DER-1574_26\" xr:uid="{68F6411A-EF2C-4F30-A78C-61DD3BA5640C}"/>
    <hyperlink ref="Y831" r:id="rId1040" display="pw:\\SRVPW3.pls.planservi.com.br:Projetos\Documents\C0849 - DER\40_Emissao\03_GRD\0-GRDs_Enviadas DER\43ºMEDIÇÃO-26-01-2026 A 25-02-26\MR_DER-1574_26\" xr:uid="{663E5953-03DC-4370-BDA4-F94FFE18DC89}"/>
    <hyperlink ref="Y469" r:id="rId1041" display="pw:\\SRVPW3.pls.planservi.com.br:Projetos\Documents\C0849 - DER\40_Emissao\03_GRD\0-GRDs_Enviadas DER\43ºMEDIÇÃO-26-01-2026 A 25-02-26\MR_DER-1574_26\" xr:uid="{9E7601D6-BCAA-433B-9185-4461191A4422}"/>
    <hyperlink ref="Y470" r:id="rId1042" display="pw:\\SRVPW3.pls.planservi.com.br:Projetos\Documents\C0849 - DER\40_Emissao\03_GRD\0-GRDs_Enviadas DER\43ºMEDIÇÃO-26-01-2026 A 25-02-26\MR_DER-1574_26\" xr:uid="{A32E95E0-3DAF-4B02-965F-0A44E62F0F26}"/>
    <hyperlink ref="Y471" r:id="rId1043" display="pw:\\SRVPW3.pls.planservi.com.br:Projetos\Documents\C0849 - DER\40_Emissao\03_GRD\0-GRDs_Enviadas DER\43ºMEDIÇÃO-26-01-2026 A 25-02-26\MR_DER-1574_26\" xr:uid="{911DFA99-0228-46C8-9A91-63D6E60A8703}"/>
    <hyperlink ref="Y472" r:id="rId1044" display="pw:\\SRVPW3.pls.planservi.com.br:Projetos\Documents\C0849 - DER\40_Emissao\03_GRD\0-GRDs_Enviadas DER\43ºMEDIÇÃO-26-01-2026 A 25-02-26\MR_DER-1574_26\" xr:uid="{35F1A636-0762-4032-9920-67D15583CECB}"/>
    <hyperlink ref="M860" r:id="rId1045" display="pw:\\SRVPW3.pls.planservi.com.br:Projetos\Documents\C0849 - DER\40_Emissao\03_GRD\0-GRDs_Enviadas DER\44ºMEDIÇÃO-26-02-2026 A 25-03-26\MR_DER-1602_26\" xr:uid="{E7854B19-9E43-478E-B64D-C84A5A579E4A}"/>
    <hyperlink ref="S859" r:id="rId1046" display="pw:\\SRVPW3.pls.planservi.com.br:Projetos\Documents\C0849 - DER\40_Emissao\03_GRD\0-GRDs_Enviadas DER\44ºMEDIÇÃO-26-02-2026 A 25-03-26\MR_DER-1602_26\" xr:uid="{EBC25AD7-C1C9-4F41-9054-5D9FCA912BBA}"/>
    <hyperlink ref="S719" r:id="rId1047" display="pw:\\SRVPW3.pls.planservi.com.br:Projetos\Documents\C0849 - DER\40_Emissao\03_GRD\0-GRDs_Enviadas DER\44ºMEDIÇÃO-26-02-2026 A 25-03-26\MR_DER-1602_26\" xr:uid="{71BF1F26-1A00-47A3-8702-9AE1D012D750}"/>
    <hyperlink ref="S720" r:id="rId1048" display="pw:\\SRVPW3.pls.planservi.com.br:Projetos\Documents\C0849 - DER\40_Emissao\03_GRD\0-GRDs_Enviadas DER\44ºMEDIÇÃO-26-02-2026 A 25-03-26\MR_DER-1602_26\" xr:uid="{BBCED149-27DC-4C0A-8E8F-DE53956ECE8F}"/>
    <hyperlink ref="S834" r:id="rId1049" display="pw:\\SRVPW3.pls.planservi.com.br:Projetos\Documents\C0849 - DER\40_Emissao\03_GRD\0-GRDs_Enviadas DER\44ºMEDIÇÃO-26-02-2026 A 25-03-26\MR_DER-1608_26\" xr:uid="{1DDB2505-FFA3-46CA-A0FD-3B741A67CB42}"/>
    <hyperlink ref="S836" r:id="rId1050" display="pw:\\SRVPW3.pls.planservi.com.br:Projetos\Documents\C0849 - DER\40_Emissao\03_GRD\0-GRDs_Enviadas DER\44ºMEDIÇÃO-26-02-2026 A 25-03-26\MR_DER-1608_26\" xr:uid="{05A82E72-CF42-4D8D-9672-D0F7C55BE0B1}"/>
    <hyperlink ref="AW197" r:id="rId1051" display="pw:\\SRVPW3.pls.planservi.com.br:Projetos\Documents\C0849 - DER\40_Emissao\03_GRD\0-GRDs_Enviadas DER\44ºMEDIÇÃO-26-02-2026 A 25-03-26\MR_DER-1614_26\" xr:uid="{268413CC-64F6-4233-9CD0-66344C17C5A1}"/>
    <hyperlink ref="AW204" r:id="rId1052" display="pw:\\SRVPW3.pls.planservi.com.br:Projetos\Documents\C0849 - DER\40_Emissao\03_GRD\0-GRDs_Enviadas DER\44ºMEDIÇÃO-26-02-2026 A 25-03-26\MR_DER-1614_26\" xr:uid="{1CEB5708-A615-4FE5-9B05-81D0DDABF7F6}"/>
    <hyperlink ref="S206" r:id="rId1053" display="pw:\\SRVPW3.pls.planservi.com.br:Projetos\Documents\C0849 - DER\40_Emissao\03_GRD\0-GRDs_Enviadas DER\44ºMEDIÇÃO-26-02-2026 A 25-03-26\MR_DER-1614_26\" xr:uid="{72BFED22-7081-49E7-A961-C151BFE590B2}"/>
    <hyperlink ref="S207" r:id="rId1054" display="pw:\\SRVPW3.pls.planservi.com.br:Projetos\Documents\C0849 - DER\40_Emissao\03_GRD\0-GRDs_Enviadas DER\44ºMEDIÇÃO-26-02-2026 A 25-03-26\MR_DER-1614_26\" xr:uid="{00A8555E-3A4C-449E-B191-FCA88D07CB62}"/>
    <hyperlink ref="AE837" r:id="rId1055" display="pw:\\SRVPW3.pls.planservi.com.br:Projetos\Documents\C0849 - DER\40_Emissao\03_GRD\0-GRDs_Enviadas DER\44ºMEDIÇÃO-26-02-2026 A 25-03-26\MR_DER-1614_26\" xr:uid="{41B0B2D8-3C02-4849-BF83-1B47792B2DA4}"/>
    <hyperlink ref="AK851" r:id="rId1056" display="pw:\\SRVPW3.pls.planservi.com.br:Projetos\Documents\C0849 - DER\40_Emissao\03_GRD\0-GRDs_Enviadas DER\44ºMEDIÇÃO-26-02-2026 A 25-03-26\MR_DER-1614_26\" xr:uid="{B2D2FDE5-BFD8-4DB1-8630-717045D0EA48}"/>
    <hyperlink ref="BC833" r:id="rId1057" display="pw:\\SRVPW3.pls.planservi.com.br:Projetos\Documents\C0849 - DER\40_Emissao\03_GRD\0-GRDs_Enviadas DER\44ºMEDIÇÃO-26-02-2026 A 25-03-26\MR_DER-1615_26\" xr:uid="{A59F28FB-EF28-4990-95D1-ED1C61E93ABA}"/>
    <hyperlink ref="S904" r:id="rId1058" display="pw:\\SRVPW3.pls.planservi.com.br:Projetos\Documents\C0849 - DER\40_Emissao\03_GRD\0-GRDs_Enviadas DER\44ºMEDIÇÃO-26-02-2026 A 25-03-26\MR_DER-1617_26\" xr:uid="{A8667DB0-B966-43DC-B820-243900BCF731}"/>
    <hyperlink ref="S905" r:id="rId1059" display="pw:\\SRVPW3.pls.planservi.com.br:Projetos\Documents\C0849 - DER\40_Emissao\03_GRD\0-GRDs_Enviadas DER\44ºMEDIÇÃO-26-02-2026 A 25-03-26\MR_DER-1617_26\" xr:uid="{3C0587E9-F143-4EF5-8179-2B277BD38095}"/>
    <hyperlink ref="AK473" r:id="rId1060" display="pw:\\SRVPW3.pls.planservi.com.br:Projetos\Documents\C0849 - DER\40_Emissao\03_GRD\0-GRDs_Enviadas DER\44ºMEDIÇÃO-26-02-2026 A 25-03-26\MR_DER-1646_26\" xr:uid="{AA70516B-E1AF-4A4C-B07C-E97DAD03F1B5}"/>
    <hyperlink ref="AQ746" r:id="rId1061" display="pw:\\SRVPW3.pls.planservi.com.br:Projetos\Documents\C0849 - DER\40_Emissao\03_GRD\0-GRDs_Enviadas DER\44ºMEDIÇÃO-26-02-2026 A 25-03-26\MR_DER-1646_26\" xr:uid="{FFA5F92E-525B-4844-8EF6-DF40E8BC7F3F}"/>
    <hyperlink ref="S868" r:id="rId1062" display="pw:\\SRVPW3.pls.planservi.com.br:Projetos\Documents\C0849 - DER\40_Emissao\03_GRD\0-GRDs_Enviadas DER\45ºMEDIÇÃO-26-03-2026 A 25-04-26\MR_DER-1665_26\" xr:uid="{F77A3254-47A2-4772-A6C0-FAE142909C9C}"/>
    <hyperlink ref="S869" r:id="rId1063" display="pw:\\SRVPW3.pls.planservi.com.br:Projetos\Documents\C0849 - DER\40_Emissao\03_GRD\0-GRDs_Enviadas DER\45ºMEDIÇÃO-26-03-2026 A 25-04-26\MR_DER-1665_26\" xr:uid="{B98872C4-8E76-4022-A869-E7C3410FD920}"/>
    <hyperlink ref="BC3" r:id="rId1064" display="pw:\\SRVPW3.pls.planservi.com.br:Projetos\Documents\C0849 - DER\40_Emissao\03_GRD\0-GRDs_Enviadas DER\38°MEDIÇÃO-26-08-2025 A 25-09-25\MR_DER-1196_25\" xr:uid="{30838F6F-615B-48A3-A9E5-644176E1DD53}"/>
    <hyperlink ref="BC890" r:id="rId1065" display="pw:\\SRVPW3.pls.planservi.com.br:Projetos\Documents\C0849 - DER\40_Emissao\03_GRD\0-GRDs_Enviadas DER\45ºMEDIÇÃO-26-03-2026 A 25-04-26\MR_DER-1667_26\" xr:uid="{FDFB125A-CF47-425A-A969-9671DC3A3854}"/>
    <hyperlink ref="Y143" r:id="rId1066" display="pw:\\SRVPW3.pls.planservi.com.br:Projetos\Documents\C0849 - DER\40_Emissao\03_GRD\0-GRDs_Enviadas DER\45ºMEDIÇÃO-26-03-2026 A 25-04-26\MR_DER-1671_26\" xr:uid="{71A46DF9-48B5-4821-A158-9673A1213CBC}"/>
    <hyperlink ref="Y144:Y182" r:id="rId1067" display="pw:\\SRVPW3.pls.planservi.com.br:Projetos\Documents\C0849 - DER\40_Emissao\03_GRD\0-GRDs_Enviadas DER\45ºMEDIÇÃO-26-03-2026 A 25-04-26\MR_DER-1671_26\" xr:uid="{145C22BD-1AD5-4129-B621-62722E925E07}"/>
    <hyperlink ref="Y834" r:id="rId1068" display="pw:\\SRVPW3.pls.planservi.com.br:Projetos\Documents\C0849 - DER\40_Emissao\03_GRD\0-GRDs_Enviadas DER\45ºMEDIÇÃO-26-03-2026 A 25-04-26\MR_DER-1686_26\" xr:uid="{3F20F2BC-8ADE-4C1A-BC1C-0106C096C6D6}"/>
    <hyperlink ref="Y835" r:id="rId1069" display="pw:\\SRVPW3.pls.planservi.com.br:Projetos\Documents\C0849 - DER\40_Emissao\03_GRD\0-GRDs_Enviadas DER\45ºMEDIÇÃO-26-03-2026 A 25-04-26\MR_DER-1686_26\" xr:uid="{05676016-3933-4690-8A4D-9E9119816BB7}"/>
    <hyperlink ref="Y836" r:id="rId1070" display="pw:\\SRVPW3.pls.planservi.com.br:Projetos\Documents\C0849 - DER\40_Emissao\03_GRD\0-GRDs_Enviadas DER\45ºMEDIÇÃO-26-03-2026 A 25-04-26\MR_DER-1686_26\" xr:uid="{B312D2B6-2779-4D97-97E9-B8218381ECCF}"/>
    <hyperlink ref="M953" r:id="rId1071" display="pw:\\SRVPW3.pls.planservi.com.br:Projetos\Documents\C0849 - DER\40_Emissao\03_GRD\0-GRDs_Enviadas DER\46ºMEDIÇÃO-26-04-2026 A 25-05-26\MR_DER-1715_26\" xr:uid="{CAF3008C-F0E4-49F8-B9D7-8DF239E5A23F}"/>
    <hyperlink ref="S3" r:id="rId1072" display="pw:\\SRVPW3.pls.planservi.com.br:Projetos\Documents\C0849 - DER\40_Emissao\03_GRD\0-GRDs_Enviadas DER\46ºMEDIÇÃO-26-04-2026 A 25-05-26\MR_DER-1715_26\" xr:uid="{3B80F047-410A-497C-9000-9AD63A0A7A04}"/>
    <hyperlink ref="S4:S5" r:id="rId1073" display="pw:\\SRVPW3.pls.planservi.com.br:Projetos\Documents\C0849 - DER\40_Emissao\03_GRD\0-GRDs_Enviadas DER\46ºMEDIÇÃO-26-04-2026 A 25-05-26\MR_DER-1715_26\" xr:uid="{A18EEB49-0563-4712-A7FE-82DA56DB8192}"/>
    <hyperlink ref="AE143" r:id="rId1074" display="pw:\\SRVPW3.pls.planservi.com.br:Projetos\Documents\C0849 - DER\40_Emissao\03_GRD\0-GRDs_Enviadas DER\46ºMEDIÇÃO-26-04-2026 A 25-05-26\MR_DER-1716_26\" xr:uid="{75F2D168-10EC-4987-BF73-078FE056F5A3}"/>
    <hyperlink ref="AE144:AE182" r:id="rId1075" display="pw:\\SRVPW3.pls.planservi.com.br:Projetos\Documents\C0849 - DER\40_Emissao\03_GRD\0-GRDs_Enviadas DER\46ºMEDIÇÃO-26-04-2026 A 25-05-26\MR_DER-1716_26\" xr:uid="{B4692E80-5A8A-48EB-8F95-AB99528BE8BE}"/>
    <hyperlink ref="Y832" r:id="rId1076" display="pw:\\SRVPW3.pls.planservi.com.br:Projetos\Documents\C0849 - DER\40_Emissao\03_GRD\0-GRDs_Enviadas DER\46ºMEDIÇÃO-26-04-2026 A 25-05-26\MR_DER-1744_26\" xr:uid="{DEC972E7-A324-4B0B-BDEF-82788A51F29F}"/>
    <hyperlink ref="AK469" r:id="rId1077" display="pw:\\SRVPW3.pls.planservi.com.br:Projetos\Documents\C0849 - DER\40_Emissao\03_GRD\0-GRDs_Enviadas DER\46ºMEDIÇÃO-26-04-2026 A 25-05-26\MR_DER-1744_26\" xr:uid="{52D8C8A7-ED34-4F0D-943A-101D3436B7EE}"/>
    <hyperlink ref="AK470:AK472" r:id="rId1078" display="pw:\\SRVPW3.pls.planservi.com.br:Projetos\Documents\C0849 - DER\40_Emissao\03_GRD\0-GRDs_Enviadas DER\46ºMEDIÇÃO-26-04-2026 A 25-05-26\MR_DER-1744_26\" xr:uid="{A217F6C2-6B0B-441B-9820-32CBD9E571C9}"/>
    <hyperlink ref="AK831" r:id="rId1079" display="pw:\\SRVPW3.pls.planservi.com.br:Projetos\Documents\C0849 - DER\40_Emissao\03_GRD\0-GRDs_Enviadas DER\46ºMEDIÇÃO-26-04-2026 A 25-05-26\MR_DER-1744_26\" xr:uid="{48CC3248-F50C-487E-8F6F-3D3A44809893}"/>
    <hyperlink ref="Y5" r:id="rId1080" display="pw:\\SRVPW3.pls.planservi.com.br:Projetos\Documents\C0849 - DER\40_Emissao\03_GRD\0-GRDs_Enviadas DER\46ºMEDIÇÃO-26-04-2026 A 25-05-26\MR_DER-1749_26\" xr:uid="{5D3E163D-AF10-4AD0-9F67-22CE3295F4DF}"/>
    <hyperlink ref="Y3" r:id="rId1081" display="pw:\\SRVPW3.pls.planservi.com.br:Projetos\Documents\C0849 - DER\40_Emissao\03_GRD\0-GRDs_Enviadas DER\46ºMEDIÇÃO-26-04-2026 A 25-05-26\MR_DER-1749_26\" xr:uid="{0C1E705A-888C-4B9A-AF42-096A8E945A58}"/>
    <hyperlink ref="Y4" r:id="rId1082" display="pw:\\SRVPW3.pls.planservi.com.br:Projetos\Documents\C0849 - DER\40_Emissao\03_GRD\0-GRDs_Enviadas DER\46ºMEDIÇÃO-26-04-2026 A 25-05-26\MR_DER-1749_26\" xr:uid="{1BBD04A4-62F1-48D5-98A9-768F7C6BB1BF}"/>
    <hyperlink ref="S953" r:id="rId1083" display="pw:\\SRVPW3.pls.planservi.com.br:Projetos\Documents\C0849 - DER\40_Emissao\03_GRD\0-GRDs_Enviadas DER\46ºMEDIÇÃO-26-04-2026 A 25-05-26\MR_DER-1749_26\" xr:uid="{76FD22F6-D351-419E-84C8-2CF1F2A48FFF}"/>
  </hyperlinks>
  <pageMargins left="0.511811024" right="0.511811024" top="0.78740157499999996" bottom="0.78740157499999996" header="0.31496062000000002" footer="0.31496062000000002"/>
  <pageSetup paperSize="9" scale="45" orientation="portrait" r:id="rId1084"/>
  <colBreaks count="1" manualBreakCount="1">
    <brk id="10" max="1048575" man="1"/>
  </colBreaks>
  <legacyDrawing r:id="rId108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521E-F9EE-4B22-A207-50CFAFB4C81A}">
  <sheetPr codeName="Planilha17">
    <tabColor theme="0" tint="-0.499984740745262"/>
  </sheetPr>
  <dimension ref="A1:BC93"/>
  <sheetViews>
    <sheetView topLeftCell="A83" workbookViewId="0">
      <selection activeCell="D100" sqref="D100"/>
    </sheetView>
  </sheetViews>
  <sheetFormatPr defaultRowHeight="15" x14ac:dyDescent="0.25"/>
  <cols>
    <col min="1" max="1" width="21.5703125" bestFit="1" customWidth="1"/>
    <col min="4" max="4" width="92.7109375" bestFit="1" customWidth="1"/>
    <col min="5" max="5" width="27" bestFit="1" customWidth="1"/>
    <col min="6" max="6" width="15" customWidth="1"/>
    <col min="7" max="7" width="10.85546875" customWidth="1"/>
    <col min="8" max="8" width="12.7109375" customWidth="1"/>
    <col min="9" max="9" width="9" customWidth="1"/>
    <col min="10" max="10" width="19.85546875" bestFit="1" customWidth="1"/>
    <col min="11" max="11" width="6.140625" bestFit="1" customWidth="1"/>
    <col min="12" max="12" width="18.42578125" bestFit="1" customWidth="1"/>
    <col min="13" max="13" width="16.140625" bestFit="1" customWidth="1"/>
    <col min="15" max="15" width="9.28515625" bestFit="1" customWidth="1"/>
    <col min="18" max="18" width="10.85546875" bestFit="1" customWidth="1"/>
    <col min="21" max="21" width="9.28515625" bestFit="1" customWidth="1"/>
    <col min="24" max="24" width="9.28515625" bestFit="1" customWidth="1"/>
    <col min="27" max="27" width="9.28515625" bestFit="1" customWidth="1"/>
    <col min="30" max="30" width="10.85546875" bestFit="1" customWidth="1"/>
    <col min="33" max="33" width="10.85546875" bestFit="1" customWidth="1"/>
    <col min="35" max="35" width="9.140625" style="1125"/>
    <col min="36" max="36" width="10.85546875" bestFit="1" customWidth="1"/>
    <col min="40" max="40" width="9.140625" style="1149"/>
    <col min="42" max="42" width="9.28515625" bestFit="1" customWidth="1"/>
    <col min="48" max="48" width="10.85546875" bestFit="1" customWidth="1"/>
    <col min="51" max="51" width="10.85546875" bestFit="1" customWidth="1"/>
    <col min="54" max="54" width="10.7109375" bestFit="1" customWidth="1"/>
  </cols>
  <sheetData>
    <row r="1" spans="1:52" s="774" customFormat="1" ht="60" customHeight="1" x14ac:dyDescent="0.25">
      <c r="A1" s="1735"/>
      <c r="B1" s="1735"/>
      <c r="C1" s="783"/>
      <c r="D1" s="937" t="s">
        <v>9821</v>
      </c>
      <c r="F1" s="938" t="s">
        <v>3723</v>
      </c>
      <c r="G1" s="938"/>
      <c r="H1" s="938"/>
      <c r="I1" s="938"/>
      <c r="J1" s="798"/>
      <c r="K1" s="1727" t="s">
        <v>96</v>
      </c>
      <c r="L1" s="1728"/>
      <c r="M1" s="1728"/>
      <c r="N1" s="1728"/>
      <c r="O1" s="1728"/>
      <c r="P1" s="1729"/>
      <c r="Q1" s="1727" t="s">
        <v>3725</v>
      </c>
      <c r="R1" s="1728"/>
      <c r="S1" s="1728"/>
      <c r="T1" s="1728"/>
      <c r="U1" s="1728"/>
      <c r="V1" s="1729"/>
      <c r="W1" s="1727" t="s">
        <v>3726</v>
      </c>
      <c r="X1" s="1728"/>
      <c r="Y1" s="1728"/>
      <c r="Z1" s="1728"/>
      <c r="AA1" s="1728"/>
      <c r="AB1" s="1729"/>
      <c r="AC1" s="1727" t="s">
        <v>3727</v>
      </c>
      <c r="AD1" s="1728"/>
      <c r="AE1" s="1728"/>
      <c r="AF1" s="1728"/>
      <c r="AG1" s="1728"/>
      <c r="AH1" s="1729"/>
      <c r="AI1" s="1727" t="s">
        <v>3728</v>
      </c>
      <c r="AJ1" s="1728"/>
      <c r="AK1" s="1728"/>
      <c r="AL1" s="1728"/>
      <c r="AM1" s="1728"/>
      <c r="AN1" s="1729"/>
      <c r="AO1" s="1727" t="s">
        <v>3729</v>
      </c>
      <c r="AP1" s="1728"/>
      <c r="AQ1" s="1728"/>
      <c r="AR1" s="1728"/>
      <c r="AS1" s="1728"/>
      <c r="AT1" s="1729"/>
      <c r="AU1" s="1727" t="s">
        <v>6339</v>
      </c>
      <c r="AV1" s="1728"/>
      <c r="AW1" s="1728"/>
      <c r="AX1" s="1728"/>
      <c r="AY1" s="1728"/>
      <c r="AZ1" s="1729"/>
    </row>
    <row r="2" spans="1:52" s="809" customFormat="1" ht="22.5" customHeight="1" x14ac:dyDescent="0.25">
      <c r="A2" s="940" t="s">
        <v>8258</v>
      </c>
      <c r="B2" s="939" t="s">
        <v>7387</v>
      </c>
      <c r="C2" s="939" t="s">
        <v>3730</v>
      </c>
      <c r="D2" s="800" t="s">
        <v>2</v>
      </c>
      <c r="E2" s="800" t="s">
        <v>1</v>
      </c>
      <c r="F2" s="939" t="s">
        <v>98</v>
      </c>
      <c r="G2" s="939" t="s">
        <v>99</v>
      </c>
      <c r="H2" s="941" t="s">
        <v>8040</v>
      </c>
      <c r="I2" s="942" t="s">
        <v>100</v>
      </c>
      <c r="J2" s="943" t="s">
        <v>6708</v>
      </c>
      <c r="K2" s="804" t="s">
        <v>3724</v>
      </c>
      <c r="L2" s="805" t="s">
        <v>93</v>
      </c>
      <c r="M2" s="806" t="s">
        <v>94</v>
      </c>
      <c r="N2" s="807" t="s">
        <v>97</v>
      </c>
      <c r="O2" s="807" t="s">
        <v>100</v>
      </c>
      <c r="P2" s="944" t="s">
        <v>95</v>
      </c>
      <c r="Q2" s="804" t="s">
        <v>3724</v>
      </c>
      <c r="R2" s="805" t="s">
        <v>93</v>
      </c>
      <c r="S2" s="806" t="s">
        <v>94</v>
      </c>
      <c r="T2" s="807" t="s">
        <v>97</v>
      </c>
      <c r="U2" s="807" t="s">
        <v>100</v>
      </c>
      <c r="V2" s="944" t="s">
        <v>95</v>
      </c>
      <c r="W2" s="804" t="s">
        <v>3724</v>
      </c>
      <c r="X2" s="805" t="s">
        <v>93</v>
      </c>
      <c r="Y2" s="806" t="s">
        <v>94</v>
      </c>
      <c r="Z2" s="807" t="s">
        <v>97</v>
      </c>
      <c r="AA2" s="807" t="s">
        <v>100</v>
      </c>
      <c r="AB2" s="944" t="s">
        <v>95</v>
      </c>
      <c r="AC2" s="804" t="s">
        <v>3724</v>
      </c>
      <c r="AD2" s="805" t="s">
        <v>93</v>
      </c>
      <c r="AE2" s="806" t="s">
        <v>94</v>
      </c>
      <c r="AF2" s="807" t="s">
        <v>97</v>
      </c>
      <c r="AG2" s="807" t="s">
        <v>100</v>
      </c>
      <c r="AH2" s="1121" t="s">
        <v>95</v>
      </c>
      <c r="AI2" s="1123" t="s">
        <v>3724</v>
      </c>
      <c r="AJ2" s="805" t="s">
        <v>93</v>
      </c>
      <c r="AK2" s="806" t="s">
        <v>94</v>
      </c>
      <c r="AL2" s="807" t="s">
        <v>97</v>
      </c>
      <c r="AM2" s="807" t="s">
        <v>100</v>
      </c>
      <c r="AN2" s="1145" t="s">
        <v>95</v>
      </c>
      <c r="AO2" s="1142" t="s">
        <v>3724</v>
      </c>
      <c r="AP2" s="805" t="s">
        <v>93</v>
      </c>
      <c r="AQ2" s="806" t="s">
        <v>94</v>
      </c>
      <c r="AR2" s="807" t="s">
        <v>97</v>
      </c>
      <c r="AS2" s="807" t="s">
        <v>100</v>
      </c>
      <c r="AT2" s="808" t="s">
        <v>95</v>
      </c>
      <c r="AU2" s="804" t="s">
        <v>3724</v>
      </c>
      <c r="AV2" s="805" t="s">
        <v>93</v>
      </c>
      <c r="AW2" s="806" t="s">
        <v>94</v>
      </c>
      <c r="AX2" s="807" t="s">
        <v>97</v>
      </c>
      <c r="AY2" s="807" t="s">
        <v>100</v>
      </c>
      <c r="AZ2" s="808" t="s">
        <v>95</v>
      </c>
    </row>
    <row r="3" spans="1:52" s="809" customFormat="1" ht="11.25" x14ac:dyDescent="0.25">
      <c r="A3" s="945"/>
      <c r="B3" s="891"/>
      <c r="C3" s="891"/>
      <c r="D3" s="892"/>
      <c r="E3" s="891"/>
      <c r="F3" s="891"/>
      <c r="G3" s="946"/>
      <c r="H3" s="891"/>
      <c r="I3" s="891"/>
      <c r="J3" s="893"/>
      <c r="K3" s="893"/>
      <c r="L3" s="894"/>
      <c r="M3" s="895"/>
      <c r="N3" s="895"/>
      <c r="O3" s="895"/>
      <c r="P3" s="893"/>
      <c r="Q3" s="893"/>
      <c r="R3" s="894"/>
      <c r="S3" s="895"/>
      <c r="T3" s="895"/>
      <c r="U3" s="895"/>
      <c r="V3" s="893"/>
      <c r="W3" s="893"/>
      <c r="X3" s="894"/>
      <c r="Y3" s="895"/>
      <c r="Z3" s="895"/>
      <c r="AA3" s="895"/>
      <c r="AB3" s="893"/>
      <c r="AC3" s="893"/>
      <c r="AD3" s="894"/>
      <c r="AE3" s="895"/>
      <c r="AF3" s="895"/>
      <c r="AG3" s="895"/>
      <c r="AH3" s="1122"/>
      <c r="AI3" s="1124"/>
      <c r="AJ3" s="894"/>
      <c r="AK3" s="895"/>
      <c r="AL3" s="895"/>
      <c r="AM3" s="895"/>
      <c r="AN3" s="1146"/>
      <c r="AO3" s="1143"/>
      <c r="AP3" s="894"/>
      <c r="AQ3" s="895"/>
      <c r="AR3" s="895"/>
      <c r="AS3" s="895"/>
      <c r="AT3" s="893"/>
    </row>
    <row r="4" spans="1:52" s="731" customFormat="1" x14ac:dyDescent="0.25">
      <c r="A4" s="947" t="s">
        <v>8263</v>
      </c>
      <c r="B4" s="844"/>
      <c r="C4" s="844"/>
      <c r="D4" s="820" t="s">
        <v>9783</v>
      </c>
      <c r="E4" s="820" t="s">
        <v>9841</v>
      </c>
      <c r="F4" s="1126">
        <f>IF(L4&lt;&gt;0,MAX(L4,R4,X4,AD4,AJ4),"NE")</f>
        <v>45940</v>
      </c>
      <c r="G4" s="814" t="str">
        <f t="shared" ref="G4:G66" si="0">IF($F4="","",INDEX($K4:$FI4,1,MATCH($F4,$K4:$FI4,)-1))</f>
        <v>B</v>
      </c>
      <c r="H4" s="941" t="str">
        <f t="shared" ref="H4:H65" si="1">IF($F4="","",INDEX($K4:$FL4,1,MATCH($F4,$K4:$FL4,)+1))</f>
        <v>MR_DER-1270_25</v>
      </c>
      <c r="I4" s="1127" t="str">
        <f>IF(F4="NE",F4,IF(INDEX(K4:CP4,,MATCH(F4,K4:CP4,0)+3)&lt;&gt;0,INDEX(K4:CP4,,MATCH(F4,K4:CP4,0)+3),"ND"))</f>
        <v>ND</v>
      </c>
      <c r="J4" s="816" t="str">
        <f>IF(G4="NE",G4,IF(INDEX(K4:CQ4,,MATCH(G4,K4:CQ4,0)+3)&lt;&gt;0,INDEX(K4:CQ4,,MATCH(G4,K4:CQ4,0)+3),"ND"))</f>
        <v>APROVADO</v>
      </c>
      <c r="K4" s="817" t="s">
        <v>3730</v>
      </c>
      <c r="L4" s="818">
        <v>45904</v>
      </c>
      <c r="M4" s="218" t="s">
        <v>10187</v>
      </c>
      <c r="N4" s="844" t="s">
        <v>5537</v>
      </c>
      <c r="O4" s="818">
        <v>45909</v>
      </c>
      <c r="P4" s="822"/>
      <c r="Q4" s="817" t="s">
        <v>3748</v>
      </c>
      <c r="R4" s="818">
        <v>45916</v>
      </c>
      <c r="S4" s="218" t="s">
        <v>10291</v>
      </c>
      <c r="T4" s="844" t="s">
        <v>6098</v>
      </c>
      <c r="U4" s="818">
        <v>45918</v>
      </c>
      <c r="V4" s="822"/>
      <c r="W4" s="817" t="s">
        <v>5626</v>
      </c>
      <c r="X4" s="818">
        <v>45922</v>
      </c>
      <c r="Y4" s="218" t="s">
        <v>10320</v>
      </c>
      <c r="Z4" s="844" t="s">
        <v>5537</v>
      </c>
      <c r="AA4" s="818">
        <v>45922</v>
      </c>
      <c r="AB4" s="822"/>
      <c r="AC4" s="823" t="s">
        <v>5811</v>
      </c>
      <c r="AD4" s="821">
        <v>45924</v>
      </c>
      <c r="AE4" s="218" t="s">
        <v>10363</v>
      </c>
      <c r="AF4" s="820" t="s">
        <v>5539</v>
      </c>
      <c r="AG4" s="821">
        <v>45926</v>
      </c>
      <c r="AH4" s="1128"/>
      <c r="AI4" s="1129" t="s">
        <v>5811</v>
      </c>
      <c r="AJ4" s="821">
        <v>45940</v>
      </c>
      <c r="AK4" s="218" t="s">
        <v>10756</v>
      </c>
      <c r="AL4" s="820"/>
      <c r="AM4" s="820"/>
      <c r="AN4" s="1147"/>
      <c r="AO4" s="1144"/>
      <c r="AP4" s="820"/>
      <c r="AQ4" s="820"/>
      <c r="AR4" s="820"/>
      <c r="AS4" s="820"/>
      <c r="AT4" s="822"/>
    </row>
    <row r="5" spans="1:52" s="1130" customFormat="1" x14ac:dyDescent="0.25">
      <c r="A5" s="947" t="s">
        <v>8263</v>
      </c>
      <c r="B5" s="844"/>
      <c r="C5" s="844"/>
      <c r="D5" s="820" t="s">
        <v>9784</v>
      </c>
      <c r="E5" s="820" t="s">
        <v>9842</v>
      </c>
      <c r="F5" s="1126">
        <f>IF(L5&lt;&gt;0,MAX(L5,R5,X5,AD5,AJ5),"NE")</f>
        <v>45940</v>
      </c>
      <c r="G5" s="814" t="str">
        <f t="shared" si="0"/>
        <v>B</v>
      </c>
      <c r="H5" s="941" t="str">
        <f t="shared" si="1"/>
        <v>MR_DER-1270_25</v>
      </c>
      <c r="I5" s="1127" t="str">
        <f t="shared" ref="I5:I66" si="2">IF(F5="NE",F5,IF(INDEX(K5:CP5,,MATCH(F5,K5:CP5,0)+3)&lt;&gt;0,INDEX(K5:CP5,,MATCH(F5,K5:CP5,0)+3),"ND"))</f>
        <v>ND</v>
      </c>
      <c r="J5" s="816" t="str">
        <f t="shared" ref="J5:J66" si="3">IF(G5="NE",G5,IF(INDEX(K5:CQ5,,MATCH(G5,K5:CQ5,0)+3)&lt;&gt;0,INDEX(K5:CQ5,,MATCH(G5,K5:CQ5,0)+3),"ND"))</f>
        <v>APROVADO</v>
      </c>
      <c r="K5" s="817" t="s">
        <v>3730</v>
      </c>
      <c r="L5" s="818">
        <v>45904</v>
      </c>
      <c r="M5" s="218" t="s">
        <v>10187</v>
      </c>
      <c r="N5" s="844" t="s">
        <v>5537</v>
      </c>
      <c r="O5" s="818">
        <v>45909</v>
      </c>
      <c r="P5" s="822"/>
      <c r="Q5" s="817" t="s">
        <v>3748</v>
      </c>
      <c r="R5" s="818">
        <v>45916</v>
      </c>
      <c r="S5" s="218" t="s">
        <v>10291</v>
      </c>
      <c r="T5" s="844" t="s">
        <v>6098</v>
      </c>
      <c r="U5" s="818">
        <v>45918</v>
      </c>
      <c r="V5" s="822"/>
      <c r="W5" s="817" t="s">
        <v>5626</v>
      </c>
      <c r="X5" s="818">
        <v>45922</v>
      </c>
      <c r="Y5" s="218" t="s">
        <v>10320</v>
      </c>
      <c r="Z5" s="844" t="s">
        <v>5539</v>
      </c>
      <c r="AA5" s="818">
        <v>45922</v>
      </c>
      <c r="AB5" s="822"/>
      <c r="AC5" s="823" t="s">
        <v>5811</v>
      </c>
      <c r="AD5" s="821">
        <v>45924</v>
      </c>
      <c r="AE5" s="218" t="s">
        <v>10363</v>
      </c>
      <c r="AF5" s="820" t="s">
        <v>5539</v>
      </c>
      <c r="AG5" s="821">
        <v>45926</v>
      </c>
      <c r="AI5" s="1129" t="s">
        <v>5811</v>
      </c>
      <c r="AJ5" s="821">
        <v>45940</v>
      </c>
      <c r="AK5" s="218" t="s">
        <v>10756</v>
      </c>
      <c r="AN5" s="1148"/>
    </row>
    <row r="6" spans="1:52" s="1130" customFormat="1" x14ac:dyDescent="0.25">
      <c r="A6" s="947" t="s">
        <v>8263</v>
      </c>
      <c r="B6" s="844"/>
      <c r="C6" s="844"/>
      <c r="D6" s="820" t="s">
        <v>9785</v>
      </c>
      <c r="E6" s="820" t="s">
        <v>9843</v>
      </c>
      <c r="F6" s="1126">
        <f>IF(L6&lt;&gt;0,MAX(L6,R6,X6,AD6,AJ6),"NE")</f>
        <v>45940</v>
      </c>
      <c r="G6" s="814" t="str">
        <f t="shared" si="0"/>
        <v>B</v>
      </c>
      <c r="H6" s="941" t="str">
        <f t="shared" si="1"/>
        <v>MR_DER-1270_25</v>
      </c>
      <c r="I6" s="1127" t="str">
        <f t="shared" si="2"/>
        <v>ND</v>
      </c>
      <c r="J6" s="816" t="str">
        <f t="shared" si="3"/>
        <v>APROVADO</v>
      </c>
      <c r="K6" s="817" t="s">
        <v>3730</v>
      </c>
      <c r="L6" s="818">
        <v>45904</v>
      </c>
      <c r="M6" s="218" t="s">
        <v>10187</v>
      </c>
      <c r="N6" s="844" t="s">
        <v>5537</v>
      </c>
      <c r="O6" s="818">
        <v>45909</v>
      </c>
      <c r="P6" s="822"/>
      <c r="Q6" s="817" t="s">
        <v>3748</v>
      </c>
      <c r="R6" s="818">
        <v>45916</v>
      </c>
      <c r="S6" s="218" t="s">
        <v>10291</v>
      </c>
      <c r="T6" s="844" t="s">
        <v>6098</v>
      </c>
      <c r="U6" s="818">
        <v>45918</v>
      </c>
      <c r="V6" s="822"/>
      <c r="W6" s="817" t="s">
        <v>5626</v>
      </c>
      <c r="X6" s="818">
        <v>45922</v>
      </c>
      <c r="Y6" s="218" t="s">
        <v>10320</v>
      </c>
      <c r="Z6" s="844" t="s">
        <v>5539</v>
      </c>
      <c r="AA6" s="818">
        <v>45922</v>
      </c>
      <c r="AB6" s="822"/>
      <c r="AC6" s="823" t="s">
        <v>5811</v>
      </c>
      <c r="AD6" s="821">
        <v>45924</v>
      </c>
      <c r="AE6" s="218" t="s">
        <v>10363</v>
      </c>
      <c r="AF6" s="820" t="s">
        <v>5539</v>
      </c>
      <c r="AG6" s="821">
        <v>45926</v>
      </c>
      <c r="AI6" s="1129" t="s">
        <v>5811</v>
      </c>
      <c r="AJ6" s="821">
        <v>45940</v>
      </c>
      <c r="AK6" s="218" t="s">
        <v>10756</v>
      </c>
      <c r="AN6" s="1148"/>
    </row>
    <row r="7" spans="1:52" s="1130" customFormat="1" x14ac:dyDescent="0.25">
      <c r="A7" s="947" t="s">
        <v>8263</v>
      </c>
      <c r="B7" s="844"/>
      <c r="C7" s="844"/>
      <c r="D7" s="820" t="s">
        <v>9786</v>
      </c>
      <c r="E7" s="820" t="s">
        <v>9844</v>
      </c>
      <c r="F7" s="1126">
        <f>IF(L7&lt;&gt;0,MAX(L7,R7,X7,AD7,AJ7),"NE")</f>
        <v>45940</v>
      </c>
      <c r="G7" s="814" t="str">
        <f t="shared" si="0"/>
        <v>B</v>
      </c>
      <c r="H7" s="941" t="str">
        <f t="shared" si="1"/>
        <v>MR_DER-1270_25</v>
      </c>
      <c r="I7" s="1127" t="str">
        <f t="shared" si="2"/>
        <v>ND</v>
      </c>
      <c r="J7" s="816" t="str">
        <f t="shared" si="3"/>
        <v>APROVADO</v>
      </c>
      <c r="K7" s="817" t="s">
        <v>3730</v>
      </c>
      <c r="L7" s="818">
        <v>45904</v>
      </c>
      <c r="M7" s="218" t="s">
        <v>10187</v>
      </c>
      <c r="N7" s="844" t="s">
        <v>5537</v>
      </c>
      <c r="O7" s="818">
        <v>45909</v>
      </c>
      <c r="P7" s="822"/>
      <c r="Q7" s="817" t="s">
        <v>3748</v>
      </c>
      <c r="R7" s="818">
        <v>45916</v>
      </c>
      <c r="S7" s="218" t="s">
        <v>10291</v>
      </c>
      <c r="T7" s="844" t="s">
        <v>6098</v>
      </c>
      <c r="U7" s="818">
        <v>45918</v>
      </c>
      <c r="V7" s="822"/>
      <c r="W7" s="817" t="s">
        <v>5626</v>
      </c>
      <c r="X7" s="818">
        <v>45922</v>
      </c>
      <c r="Y7" s="218" t="s">
        <v>10320</v>
      </c>
      <c r="Z7" s="844" t="s">
        <v>5537</v>
      </c>
      <c r="AA7" s="818">
        <v>45922</v>
      </c>
      <c r="AB7" s="822"/>
      <c r="AC7" s="823" t="s">
        <v>5811</v>
      </c>
      <c r="AD7" s="821">
        <v>45924</v>
      </c>
      <c r="AE7" s="218" t="s">
        <v>10363</v>
      </c>
      <c r="AF7" s="820" t="s">
        <v>5539</v>
      </c>
      <c r="AG7" s="821">
        <v>45926</v>
      </c>
      <c r="AI7" s="1129" t="s">
        <v>5811</v>
      </c>
      <c r="AJ7" s="821">
        <v>45940</v>
      </c>
      <c r="AK7" s="218" t="s">
        <v>10756</v>
      </c>
      <c r="AN7" s="1148"/>
    </row>
    <row r="8" spans="1:52" s="1130" customFormat="1" x14ac:dyDescent="0.25">
      <c r="A8" s="947" t="s">
        <v>8263</v>
      </c>
      <c r="B8" s="844"/>
      <c r="C8" s="844"/>
      <c r="D8" s="820" t="s">
        <v>9787</v>
      </c>
      <c r="E8" s="820" t="s">
        <v>9845</v>
      </c>
      <c r="F8" s="1126">
        <f>IF(L8&lt;&gt;0,MAX(L8,R8,X8,AD8,AJ8),"NE")</f>
        <v>45940</v>
      </c>
      <c r="G8" s="814" t="str">
        <f t="shared" si="0"/>
        <v>B</v>
      </c>
      <c r="H8" s="941" t="str">
        <f t="shared" si="1"/>
        <v>MR_DER-1270_25</v>
      </c>
      <c r="I8" s="1127" t="str">
        <f t="shared" si="2"/>
        <v>ND</v>
      </c>
      <c r="J8" s="816" t="str">
        <f t="shared" si="3"/>
        <v>APROVADO</v>
      </c>
      <c r="K8" s="817" t="s">
        <v>3730</v>
      </c>
      <c r="L8" s="818">
        <v>45904</v>
      </c>
      <c r="M8" s="218" t="s">
        <v>10187</v>
      </c>
      <c r="N8" s="844" t="s">
        <v>5537</v>
      </c>
      <c r="O8" s="818">
        <v>45909</v>
      </c>
      <c r="P8" s="822"/>
      <c r="Q8" s="817" t="s">
        <v>3748</v>
      </c>
      <c r="R8" s="818">
        <v>45916</v>
      </c>
      <c r="S8" s="218" t="s">
        <v>10291</v>
      </c>
      <c r="T8" s="844" t="s">
        <v>6098</v>
      </c>
      <c r="U8" s="818">
        <v>45918</v>
      </c>
      <c r="V8" s="822"/>
      <c r="W8" s="817" t="s">
        <v>5626</v>
      </c>
      <c r="X8" s="818">
        <v>45922</v>
      </c>
      <c r="Y8" s="218" t="s">
        <v>10320</v>
      </c>
      <c r="Z8" s="844" t="s">
        <v>5537</v>
      </c>
      <c r="AA8" s="818">
        <v>45922</v>
      </c>
      <c r="AB8" s="822"/>
      <c r="AC8" s="823" t="s">
        <v>5811</v>
      </c>
      <c r="AD8" s="821">
        <v>45924</v>
      </c>
      <c r="AE8" s="218" t="s">
        <v>10363</v>
      </c>
      <c r="AF8" s="820" t="s">
        <v>5539</v>
      </c>
      <c r="AG8" s="821">
        <v>45926</v>
      </c>
      <c r="AI8" s="1129" t="s">
        <v>5811</v>
      </c>
      <c r="AJ8" s="821">
        <v>45940</v>
      </c>
      <c r="AK8" s="218" t="s">
        <v>10756</v>
      </c>
      <c r="AN8" s="1148"/>
    </row>
    <row r="9" spans="1:52" s="809" customFormat="1" ht="11.25" x14ac:dyDescent="0.25">
      <c r="A9" s="945"/>
      <c r="B9" s="891"/>
      <c r="C9" s="891"/>
      <c r="D9" s="892"/>
      <c r="E9" s="891"/>
      <c r="F9" s="891"/>
      <c r="G9" s="946"/>
      <c r="H9" s="891"/>
      <c r="I9" s="891"/>
      <c r="J9" s="893"/>
      <c r="K9" s="893"/>
      <c r="L9" s="894"/>
      <c r="M9" s="895"/>
      <c r="N9" s="895"/>
      <c r="O9" s="895"/>
      <c r="P9" s="893"/>
      <c r="Q9" s="893"/>
      <c r="R9" s="894"/>
      <c r="S9" s="895"/>
      <c r="T9" s="895"/>
      <c r="U9" s="895"/>
      <c r="V9" s="893"/>
      <c r="W9" s="893"/>
      <c r="X9" s="894"/>
      <c r="Y9" s="895"/>
      <c r="Z9" s="895"/>
      <c r="AA9" s="895"/>
      <c r="AB9" s="893"/>
      <c r="AC9" s="893"/>
      <c r="AD9" s="894"/>
      <c r="AE9" s="895"/>
      <c r="AF9" s="895"/>
      <c r="AG9" s="895"/>
      <c r="AH9" s="1122"/>
      <c r="AI9" s="1124"/>
      <c r="AJ9" s="894"/>
      <c r="AK9" s="895"/>
      <c r="AL9" s="895"/>
      <c r="AM9" s="895"/>
      <c r="AN9" s="1146"/>
      <c r="AO9" s="1143"/>
      <c r="AP9" s="894"/>
      <c r="AQ9" s="895"/>
      <c r="AR9" s="895"/>
      <c r="AS9" s="895"/>
      <c r="AT9" s="893"/>
    </row>
    <row r="10" spans="1:52" s="1130" customFormat="1" x14ac:dyDescent="0.25">
      <c r="A10" s="947" t="s">
        <v>8263</v>
      </c>
      <c r="B10" s="844"/>
      <c r="C10" s="844"/>
      <c r="D10" s="820" t="s">
        <v>9788</v>
      </c>
      <c r="E10" s="820" t="s">
        <v>9846</v>
      </c>
      <c r="F10" s="1126">
        <f t="shared" ref="F10:F59" si="4">IF(L10&lt;&gt;0,MAX(L10,R10,X10,AD10),"NE")</f>
        <v>45940</v>
      </c>
      <c r="G10" s="814" t="str">
        <f t="shared" si="0"/>
        <v>A</v>
      </c>
      <c r="H10" s="941" t="str">
        <f t="shared" si="1"/>
        <v>MR_DER-1270_25</v>
      </c>
      <c r="I10" s="1127" t="str">
        <f t="shared" si="2"/>
        <v>ND</v>
      </c>
      <c r="J10" s="816" t="str">
        <f t="shared" si="3"/>
        <v>APROVADO</v>
      </c>
      <c r="K10" s="817" t="s">
        <v>3730</v>
      </c>
      <c r="L10" s="818">
        <v>45875</v>
      </c>
      <c r="M10" s="218" t="s">
        <v>9820</v>
      </c>
      <c r="N10" s="844" t="s">
        <v>9911</v>
      </c>
      <c r="O10" s="818">
        <v>45894</v>
      </c>
      <c r="P10" s="822"/>
      <c r="Q10" s="817" t="s">
        <v>3748</v>
      </c>
      <c r="R10" s="818">
        <v>45918</v>
      </c>
      <c r="S10" s="218" t="s">
        <v>10311</v>
      </c>
      <c r="T10" s="844" t="s">
        <v>5539</v>
      </c>
      <c r="U10" s="818">
        <v>45919</v>
      </c>
      <c r="V10" s="822"/>
      <c r="W10" s="1129" t="s">
        <v>3748</v>
      </c>
      <c r="X10" s="821">
        <v>45940</v>
      </c>
      <c r="Y10" s="218" t="s">
        <v>10756</v>
      </c>
      <c r="Z10" s="844"/>
      <c r="AA10" s="818"/>
      <c r="AB10" s="822"/>
      <c r="AI10" s="1131"/>
      <c r="AN10" s="1148"/>
    </row>
    <row r="11" spans="1:52" s="1130" customFormat="1" x14ac:dyDescent="0.25">
      <c r="A11" s="947" t="s">
        <v>8263</v>
      </c>
      <c r="B11" s="844"/>
      <c r="C11" s="844"/>
      <c r="D11" s="820" t="s">
        <v>9788</v>
      </c>
      <c r="E11" s="820" t="s">
        <v>9847</v>
      </c>
      <c r="F11" s="1126">
        <f t="shared" si="4"/>
        <v>45940</v>
      </c>
      <c r="G11" s="814" t="str">
        <f t="shared" si="0"/>
        <v>A</v>
      </c>
      <c r="H11" s="941" t="str">
        <f t="shared" si="1"/>
        <v>MR_DER-1270_25</v>
      </c>
      <c r="I11" s="1127" t="str">
        <f t="shared" si="2"/>
        <v>ND</v>
      </c>
      <c r="J11" s="816" t="str">
        <f t="shared" si="3"/>
        <v>APROVADO</v>
      </c>
      <c r="K11" s="817" t="s">
        <v>3730</v>
      </c>
      <c r="L11" s="818">
        <v>45875</v>
      </c>
      <c r="M11" s="218" t="s">
        <v>9820</v>
      </c>
      <c r="N11" s="844" t="s">
        <v>9911</v>
      </c>
      <c r="O11" s="818">
        <v>45894</v>
      </c>
      <c r="P11" s="822"/>
      <c r="Q11" s="817" t="s">
        <v>3748</v>
      </c>
      <c r="R11" s="818">
        <v>45918</v>
      </c>
      <c r="S11" s="218" t="s">
        <v>10311</v>
      </c>
      <c r="T11" s="844" t="s">
        <v>5539</v>
      </c>
      <c r="U11" s="818">
        <v>45919</v>
      </c>
      <c r="V11" s="822"/>
      <c r="W11" s="1129" t="s">
        <v>3748</v>
      </c>
      <c r="X11" s="821">
        <v>45940</v>
      </c>
      <c r="Y11" s="218" t="s">
        <v>10756</v>
      </c>
      <c r="Z11" s="844"/>
      <c r="AA11" s="818"/>
      <c r="AB11" s="822"/>
      <c r="AI11" s="1131"/>
      <c r="AN11" s="1148"/>
    </row>
    <row r="12" spans="1:52" s="1130" customFormat="1" x14ac:dyDescent="0.25">
      <c r="A12" s="947" t="s">
        <v>8263</v>
      </c>
      <c r="B12" s="844"/>
      <c r="C12" s="844"/>
      <c r="D12" s="820" t="s">
        <v>9788</v>
      </c>
      <c r="E12" s="820" t="s">
        <v>9848</v>
      </c>
      <c r="F12" s="1126">
        <f t="shared" si="4"/>
        <v>45940</v>
      </c>
      <c r="G12" s="814" t="str">
        <f t="shared" si="0"/>
        <v>A</v>
      </c>
      <c r="H12" s="941" t="str">
        <f t="shared" si="1"/>
        <v>MR_DER-1270_25</v>
      </c>
      <c r="I12" s="1127" t="str">
        <f t="shared" si="2"/>
        <v>ND</v>
      </c>
      <c r="J12" s="816" t="str">
        <f t="shared" si="3"/>
        <v>APROVADO</v>
      </c>
      <c r="K12" s="817" t="s">
        <v>3730</v>
      </c>
      <c r="L12" s="818">
        <v>45875</v>
      </c>
      <c r="M12" s="218" t="s">
        <v>9820</v>
      </c>
      <c r="N12" s="844" t="s">
        <v>9911</v>
      </c>
      <c r="O12" s="818">
        <v>45894</v>
      </c>
      <c r="P12" s="822"/>
      <c r="Q12" s="817" t="s">
        <v>3748</v>
      </c>
      <c r="R12" s="818">
        <v>45918</v>
      </c>
      <c r="S12" s="218" t="s">
        <v>10311</v>
      </c>
      <c r="T12" s="844" t="s">
        <v>5539</v>
      </c>
      <c r="U12" s="818">
        <v>45919</v>
      </c>
      <c r="V12" s="822"/>
      <c r="W12" s="1129" t="s">
        <v>3748</v>
      </c>
      <c r="X12" s="821">
        <v>45940</v>
      </c>
      <c r="Y12" s="218" t="s">
        <v>10756</v>
      </c>
      <c r="Z12" s="844"/>
      <c r="AA12" s="818"/>
      <c r="AB12" s="822"/>
      <c r="AI12" s="1131"/>
      <c r="AN12" s="1148"/>
    </row>
    <row r="13" spans="1:52" s="809" customFormat="1" ht="11.25" x14ac:dyDescent="0.25">
      <c r="A13" s="945"/>
      <c r="B13" s="891"/>
      <c r="C13" s="891"/>
      <c r="D13" s="892"/>
      <c r="E13" s="891"/>
      <c r="F13" s="891"/>
      <c r="G13" s="946"/>
      <c r="H13" s="891"/>
      <c r="I13" s="891"/>
      <c r="J13" s="893"/>
      <c r="K13" s="893"/>
      <c r="L13" s="894"/>
      <c r="M13" s="895"/>
      <c r="N13" s="895"/>
      <c r="O13" s="895"/>
      <c r="P13" s="893"/>
      <c r="Q13" s="893"/>
      <c r="R13" s="894"/>
      <c r="S13" s="895"/>
      <c r="T13" s="895"/>
      <c r="U13" s="895"/>
      <c r="V13" s="893"/>
      <c r="W13" s="893"/>
      <c r="X13" s="894"/>
      <c r="Y13" s="895"/>
      <c r="Z13" s="895"/>
      <c r="AA13" s="895"/>
      <c r="AB13" s="893"/>
      <c r="AC13" s="893"/>
      <c r="AD13" s="894"/>
      <c r="AE13" s="895"/>
      <c r="AF13" s="895"/>
      <c r="AG13" s="895"/>
      <c r="AH13" s="1122"/>
      <c r="AI13" s="1124"/>
      <c r="AJ13" s="894"/>
      <c r="AK13" s="895"/>
      <c r="AL13" s="895"/>
      <c r="AM13" s="895"/>
      <c r="AN13" s="1146"/>
      <c r="AO13" s="1143"/>
      <c r="AP13" s="894"/>
      <c r="AQ13" s="895"/>
      <c r="AR13" s="895"/>
      <c r="AS13" s="895"/>
      <c r="AT13" s="893"/>
    </row>
    <row r="14" spans="1:52" s="1130" customFormat="1" x14ac:dyDescent="0.25">
      <c r="A14" s="947" t="s">
        <v>8263</v>
      </c>
      <c r="B14" s="844"/>
      <c r="C14" s="844"/>
      <c r="D14" s="820" t="s">
        <v>9789</v>
      </c>
      <c r="E14" s="820" t="s">
        <v>9849</v>
      </c>
      <c r="F14" s="1126">
        <f t="shared" si="4"/>
        <v>45940</v>
      </c>
      <c r="G14" s="814" t="str">
        <f t="shared" si="0"/>
        <v>A</v>
      </c>
      <c r="H14" s="941" t="str">
        <f t="shared" si="1"/>
        <v>MR_DER-1270_25</v>
      </c>
      <c r="I14" s="1127" t="str">
        <f t="shared" si="2"/>
        <v>ND</v>
      </c>
      <c r="J14" s="816" t="str">
        <f t="shared" si="3"/>
        <v>ND</v>
      </c>
      <c r="K14" s="817" t="s">
        <v>3730</v>
      </c>
      <c r="L14" s="818">
        <v>45875</v>
      </c>
      <c r="M14" s="218" t="s">
        <v>9820</v>
      </c>
      <c r="N14" s="844" t="s">
        <v>5536</v>
      </c>
      <c r="O14" s="818">
        <v>45894</v>
      </c>
      <c r="P14" s="822"/>
      <c r="Q14" s="817" t="s">
        <v>3765</v>
      </c>
      <c r="R14" s="818">
        <v>45904</v>
      </c>
      <c r="S14" s="218" t="s">
        <v>10188</v>
      </c>
      <c r="T14" s="844" t="s">
        <v>5539</v>
      </c>
      <c r="U14" s="818">
        <v>45909</v>
      </c>
      <c r="V14" s="822"/>
      <c r="W14" s="817" t="s">
        <v>3748</v>
      </c>
      <c r="X14" s="818">
        <v>45910</v>
      </c>
      <c r="Y14" s="218" t="s">
        <v>10238</v>
      </c>
      <c r="Z14" s="844"/>
      <c r="AA14" s="818"/>
      <c r="AB14" s="822"/>
      <c r="AC14" s="1129" t="s">
        <v>3748</v>
      </c>
      <c r="AD14" s="821">
        <v>45940</v>
      </c>
      <c r="AE14" s="218" t="s">
        <v>10756</v>
      </c>
      <c r="AI14" s="1131"/>
      <c r="AN14" s="1148"/>
    </row>
    <row r="15" spans="1:52" s="1130" customFormat="1" x14ac:dyDescent="0.25">
      <c r="A15" s="947" t="s">
        <v>8263</v>
      </c>
      <c r="B15" s="844"/>
      <c r="C15" s="844"/>
      <c r="D15" s="820" t="s">
        <v>9789</v>
      </c>
      <c r="E15" s="820" t="s">
        <v>9850</v>
      </c>
      <c r="F15" s="1126">
        <f t="shared" si="4"/>
        <v>45940</v>
      </c>
      <c r="G15" s="814" t="str">
        <f t="shared" si="0"/>
        <v>A</v>
      </c>
      <c r="H15" s="941" t="str">
        <f t="shared" si="1"/>
        <v>MR_DER-1270_25</v>
      </c>
      <c r="I15" s="1127" t="str">
        <f t="shared" si="2"/>
        <v>ND</v>
      </c>
      <c r="J15" s="816" t="str">
        <f t="shared" si="3"/>
        <v>ND</v>
      </c>
      <c r="K15" s="817" t="s">
        <v>3730</v>
      </c>
      <c r="L15" s="818">
        <v>45875</v>
      </c>
      <c r="M15" s="218" t="s">
        <v>9820</v>
      </c>
      <c r="N15" s="844" t="s">
        <v>5536</v>
      </c>
      <c r="O15" s="818">
        <v>45894</v>
      </c>
      <c r="P15" s="822"/>
      <c r="Q15" s="817" t="s">
        <v>3765</v>
      </c>
      <c r="R15" s="818">
        <v>45904</v>
      </c>
      <c r="S15" s="218" t="s">
        <v>10188</v>
      </c>
      <c r="T15" s="844" t="s">
        <v>5539</v>
      </c>
      <c r="U15" s="818">
        <v>45909</v>
      </c>
      <c r="V15" s="822"/>
      <c r="W15" s="817" t="s">
        <v>3748</v>
      </c>
      <c r="X15" s="818">
        <v>45910</v>
      </c>
      <c r="Y15" s="218" t="s">
        <v>10238</v>
      </c>
      <c r="Z15" s="844"/>
      <c r="AA15" s="818"/>
      <c r="AB15" s="822"/>
      <c r="AC15" s="1129" t="s">
        <v>3748</v>
      </c>
      <c r="AD15" s="821">
        <v>45940</v>
      </c>
      <c r="AE15" s="218" t="s">
        <v>10756</v>
      </c>
      <c r="AI15" s="1131"/>
      <c r="AN15" s="1148"/>
    </row>
    <row r="16" spans="1:52" s="1130" customFormat="1" x14ac:dyDescent="0.25">
      <c r="A16" s="947" t="s">
        <v>8263</v>
      </c>
      <c r="B16" s="844"/>
      <c r="C16" s="844"/>
      <c r="D16" s="820" t="s">
        <v>9789</v>
      </c>
      <c r="E16" s="820" t="s">
        <v>9851</v>
      </c>
      <c r="F16" s="1126">
        <f t="shared" si="4"/>
        <v>45940</v>
      </c>
      <c r="G16" s="814" t="str">
        <f t="shared" si="0"/>
        <v>A</v>
      </c>
      <c r="H16" s="941" t="str">
        <f t="shared" si="1"/>
        <v>MR_DER-1270_25</v>
      </c>
      <c r="I16" s="1127" t="str">
        <f t="shared" si="2"/>
        <v>ND</v>
      </c>
      <c r="J16" s="816" t="str">
        <f t="shared" si="3"/>
        <v>ND</v>
      </c>
      <c r="K16" s="817" t="s">
        <v>3730</v>
      </c>
      <c r="L16" s="818">
        <v>45875</v>
      </c>
      <c r="M16" s="218" t="s">
        <v>9820</v>
      </c>
      <c r="N16" s="844" t="s">
        <v>5536</v>
      </c>
      <c r="O16" s="818">
        <v>45894</v>
      </c>
      <c r="P16" s="822"/>
      <c r="Q16" s="817" t="s">
        <v>3765</v>
      </c>
      <c r="R16" s="818">
        <v>45904</v>
      </c>
      <c r="S16" s="218" t="s">
        <v>10188</v>
      </c>
      <c r="T16" s="844" t="s">
        <v>5539</v>
      </c>
      <c r="U16" s="818">
        <v>45909</v>
      </c>
      <c r="V16" s="822"/>
      <c r="W16" s="817" t="s">
        <v>3748</v>
      </c>
      <c r="X16" s="818">
        <v>45910</v>
      </c>
      <c r="Y16" s="218" t="s">
        <v>10238</v>
      </c>
      <c r="Z16" s="844"/>
      <c r="AA16" s="818"/>
      <c r="AB16" s="822"/>
      <c r="AC16" s="1129" t="s">
        <v>3748</v>
      </c>
      <c r="AD16" s="821">
        <v>45940</v>
      </c>
      <c r="AE16" s="218" t="s">
        <v>10756</v>
      </c>
      <c r="AI16" s="1131"/>
      <c r="AN16" s="1148"/>
    </row>
    <row r="17" spans="1:37" s="1130" customFormat="1" x14ac:dyDescent="0.25">
      <c r="A17" s="947" t="s">
        <v>8263</v>
      </c>
      <c r="B17" s="844"/>
      <c r="C17" s="844"/>
      <c r="D17" s="820" t="s">
        <v>9790</v>
      </c>
      <c r="E17" s="820" t="s">
        <v>9852</v>
      </c>
      <c r="F17" s="1126">
        <f>IF(L17&lt;&gt;0,MAX(L17,R17,X17,AD17,AJ17,AP17),"NE")</f>
        <v>45944</v>
      </c>
      <c r="G17" s="814" t="str">
        <f t="shared" si="0"/>
        <v>A</v>
      </c>
      <c r="H17" s="941" t="str">
        <f t="shared" si="1"/>
        <v>MR_DER-1280_25</v>
      </c>
      <c r="I17" s="1127" t="str">
        <f t="shared" si="2"/>
        <v>ND</v>
      </c>
      <c r="J17" s="816" t="str">
        <f t="shared" si="3"/>
        <v>ND</v>
      </c>
      <c r="K17" s="817" t="s">
        <v>3730</v>
      </c>
      <c r="L17" s="818">
        <v>45875</v>
      </c>
      <c r="M17" s="218" t="s">
        <v>9820</v>
      </c>
      <c r="N17" s="844" t="s">
        <v>5536</v>
      </c>
      <c r="O17" s="818">
        <v>45894</v>
      </c>
      <c r="P17" s="822"/>
      <c r="Q17" s="817" t="s">
        <v>3765</v>
      </c>
      <c r="R17" s="818">
        <v>45904</v>
      </c>
      <c r="S17" s="218" t="s">
        <v>10188</v>
      </c>
      <c r="T17" s="844" t="s">
        <v>5539</v>
      </c>
      <c r="U17" s="818">
        <v>45909</v>
      </c>
      <c r="V17" s="822"/>
      <c r="W17" s="817" t="s">
        <v>3748</v>
      </c>
      <c r="X17" s="818">
        <v>45910</v>
      </c>
      <c r="Y17" s="218" t="s">
        <v>10238</v>
      </c>
      <c r="Z17" s="844"/>
      <c r="AA17" s="818"/>
      <c r="AB17" s="822"/>
      <c r="AC17" s="1129" t="s">
        <v>3748</v>
      </c>
      <c r="AD17" s="821">
        <v>45940</v>
      </c>
      <c r="AE17" s="218" t="s">
        <v>10756</v>
      </c>
      <c r="AI17" s="817" t="s">
        <v>3748</v>
      </c>
      <c r="AJ17" s="821">
        <v>45944</v>
      </c>
      <c r="AK17" s="218" t="s">
        <v>10774</v>
      </c>
    </row>
    <row r="18" spans="1:37" s="1130" customFormat="1" x14ac:dyDescent="0.25">
      <c r="A18" s="947" t="s">
        <v>8263</v>
      </c>
      <c r="B18" s="844"/>
      <c r="C18" s="844"/>
      <c r="D18" s="820" t="s">
        <v>9790</v>
      </c>
      <c r="E18" s="820" t="s">
        <v>10219</v>
      </c>
      <c r="F18" s="1126">
        <f t="shared" si="4"/>
        <v>45940</v>
      </c>
      <c r="G18" s="814" t="str">
        <f t="shared" si="0"/>
        <v>A</v>
      </c>
      <c r="H18" s="941" t="str">
        <f t="shared" si="1"/>
        <v>MR_DER-1270_25</v>
      </c>
      <c r="I18" s="1127" t="str">
        <f t="shared" si="2"/>
        <v>ND</v>
      </c>
      <c r="J18" s="816" t="str">
        <f t="shared" si="3"/>
        <v>ND</v>
      </c>
      <c r="K18" s="817" t="s">
        <v>3730</v>
      </c>
      <c r="L18" s="818">
        <v>45875</v>
      </c>
      <c r="M18" s="218" t="s">
        <v>9820</v>
      </c>
      <c r="N18" s="844" t="s">
        <v>5536</v>
      </c>
      <c r="O18" s="818">
        <v>45894</v>
      </c>
      <c r="P18" s="822"/>
      <c r="Q18" s="817" t="s">
        <v>3765</v>
      </c>
      <c r="R18" s="818">
        <v>45904</v>
      </c>
      <c r="S18" s="218" t="s">
        <v>10188</v>
      </c>
      <c r="T18" s="844" t="s">
        <v>5539</v>
      </c>
      <c r="U18" s="818">
        <v>45909</v>
      </c>
      <c r="V18" s="822"/>
      <c r="W18" s="817" t="s">
        <v>3748</v>
      </c>
      <c r="X18" s="818">
        <v>45910</v>
      </c>
      <c r="Y18" s="218" t="s">
        <v>10238</v>
      </c>
      <c r="Z18" s="844"/>
      <c r="AA18" s="818"/>
      <c r="AB18" s="822"/>
      <c r="AC18" s="1129" t="s">
        <v>3748</v>
      </c>
      <c r="AD18" s="821">
        <v>45940</v>
      </c>
      <c r="AE18" s="218" t="s">
        <v>10756</v>
      </c>
      <c r="AI18" s="1131"/>
    </row>
    <row r="19" spans="1:37" s="1130" customFormat="1" x14ac:dyDescent="0.25">
      <c r="A19" s="947" t="s">
        <v>8263</v>
      </c>
      <c r="B19" s="844"/>
      <c r="C19" s="844"/>
      <c r="D19" s="820" t="s">
        <v>9790</v>
      </c>
      <c r="E19" s="820" t="s">
        <v>10220</v>
      </c>
      <c r="F19" s="1126">
        <f t="shared" si="4"/>
        <v>45940</v>
      </c>
      <c r="G19" s="814" t="str">
        <f t="shared" si="0"/>
        <v>A</v>
      </c>
      <c r="H19" s="941" t="str">
        <f t="shared" si="1"/>
        <v>MR_DER-1270_25</v>
      </c>
      <c r="I19" s="1127" t="str">
        <f t="shared" si="2"/>
        <v>ND</v>
      </c>
      <c r="J19" s="816" t="str">
        <f t="shared" si="3"/>
        <v>ND</v>
      </c>
      <c r="K19" s="817" t="s">
        <v>3730</v>
      </c>
      <c r="L19" s="818">
        <v>45875</v>
      </c>
      <c r="M19" s="218" t="s">
        <v>9820</v>
      </c>
      <c r="N19" s="844" t="s">
        <v>5536</v>
      </c>
      <c r="O19" s="818">
        <v>45894</v>
      </c>
      <c r="P19" s="822"/>
      <c r="Q19" s="817" t="s">
        <v>3765</v>
      </c>
      <c r="R19" s="818">
        <v>45904</v>
      </c>
      <c r="S19" s="218" t="s">
        <v>10188</v>
      </c>
      <c r="T19" s="844" t="s">
        <v>5539</v>
      </c>
      <c r="U19" s="818">
        <v>45909</v>
      </c>
      <c r="V19" s="822"/>
      <c r="W19" s="817" t="s">
        <v>3748</v>
      </c>
      <c r="X19" s="818">
        <v>45910</v>
      </c>
      <c r="Y19" s="218" t="s">
        <v>10238</v>
      </c>
      <c r="Z19" s="844"/>
      <c r="AA19" s="818"/>
      <c r="AB19" s="822"/>
      <c r="AC19" s="1129" t="s">
        <v>3748</v>
      </c>
      <c r="AD19" s="821">
        <v>45940</v>
      </c>
      <c r="AE19" s="218" t="s">
        <v>10756</v>
      </c>
      <c r="AI19" s="1131"/>
    </row>
    <row r="20" spans="1:37" s="1130" customFormat="1" x14ac:dyDescent="0.25">
      <c r="A20" s="947" t="s">
        <v>8263</v>
      </c>
      <c r="B20" s="844"/>
      <c r="C20" s="844"/>
      <c r="D20" s="820" t="s">
        <v>9790</v>
      </c>
      <c r="E20" s="820" t="s">
        <v>10221</v>
      </c>
      <c r="F20" s="1126">
        <f t="shared" si="4"/>
        <v>45940</v>
      </c>
      <c r="G20" s="814" t="str">
        <f t="shared" si="0"/>
        <v>A</v>
      </c>
      <c r="H20" s="941" t="str">
        <f t="shared" si="1"/>
        <v>MR_DER-1270_25</v>
      </c>
      <c r="I20" s="1127" t="str">
        <f t="shared" si="2"/>
        <v>ND</v>
      </c>
      <c r="J20" s="816" t="str">
        <f t="shared" si="3"/>
        <v>ND</v>
      </c>
      <c r="K20" s="817" t="s">
        <v>3730</v>
      </c>
      <c r="L20" s="818">
        <v>45875</v>
      </c>
      <c r="M20" s="218" t="s">
        <v>9820</v>
      </c>
      <c r="N20" s="844" t="s">
        <v>5536</v>
      </c>
      <c r="O20" s="818">
        <v>45894</v>
      </c>
      <c r="P20" s="822"/>
      <c r="Q20" s="817" t="s">
        <v>3765</v>
      </c>
      <c r="R20" s="818">
        <v>45904</v>
      </c>
      <c r="S20" s="218" t="s">
        <v>10188</v>
      </c>
      <c r="T20" s="844" t="s">
        <v>5539</v>
      </c>
      <c r="U20" s="818">
        <v>45909</v>
      </c>
      <c r="V20" s="822"/>
      <c r="W20" s="817" t="s">
        <v>3748</v>
      </c>
      <c r="X20" s="818">
        <v>45910</v>
      </c>
      <c r="Y20" s="218" t="s">
        <v>10238</v>
      </c>
      <c r="Z20" s="844"/>
      <c r="AA20" s="818"/>
      <c r="AB20" s="822"/>
      <c r="AC20" s="1129" t="s">
        <v>3748</v>
      </c>
      <c r="AD20" s="821">
        <v>45940</v>
      </c>
      <c r="AE20" s="218" t="s">
        <v>10756</v>
      </c>
      <c r="AI20" s="1131"/>
    </row>
    <row r="21" spans="1:37" s="1130" customFormat="1" x14ac:dyDescent="0.25">
      <c r="A21" s="947" t="s">
        <v>8263</v>
      </c>
      <c r="B21" s="844"/>
      <c r="C21" s="844"/>
      <c r="D21" s="820" t="s">
        <v>9791</v>
      </c>
      <c r="E21" s="820" t="s">
        <v>9853</v>
      </c>
      <c r="F21" s="1126">
        <f t="shared" si="4"/>
        <v>45944</v>
      </c>
      <c r="G21" s="814" t="str">
        <f t="shared" si="0"/>
        <v>A</v>
      </c>
      <c r="H21" s="941" t="str">
        <f t="shared" si="1"/>
        <v>MR_DER-1280_25</v>
      </c>
      <c r="I21" s="1127" t="str">
        <f t="shared" si="2"/>
        <v>ND</v>
      </c>
      <c r="J21" s="816" t="str">
        <f t="shared" si="3"/>
        <v>ND</v>
      </c>
      <c r="K21" s="817" t="s">
        <v>3730</v>
      </c>
      <c r="L21" s="818">
        <v>45875</v>
      </c>
      <c r="M21" s="218" t="s">
        <v>9820</v>
      </c>
      <c r="N21" s="844" t="s">
        <v>9402</v>
      </c>
      <c r="O21" s="818">
        <v>45894</v>
      </c>
      <c r="P21" s="822"/>
      <c r="Q21" s="817" t="s">
        <v>3748</v>
      </c>
      <c r="R21" s="818">
        <v>45904</v>
      </c>
      <c r="S21" s="218" t="s">
        <v>10188</v>
      </c>
      <c r="T21" s="844"/>
      <c r="U21" s="818"/>
      <c r="V21" s="822"/>
      <c r="W21" s="817" t="s">
        <v>3748</v>
      </c>
      <c r="X21" s="821">
        <v>45944</v>
      </c>
      <c r="Y21" s="218" t="s">
        <v>10774</v>
      </c>
      <c r="Z21" s="844"/>
      <c r="AA21" s="818"/>
      <c r="AB21" s="822"/>
      <c r="AI21" s="1131"/>
    </row>
    <row r="22" spans="1:37" s="1130" customFormat="1" x14ac:dyDescent="0.25">
      <c r="A22" s="947" t="s">
        <v>8263</v>
      </c>
      <c r="B22" s="844"/>
      <c r="C22" s="844"/>
      <c r="D22" s="820" t="s">
        <v>9792</v>
      </c>
      <c r="E22" s="820" t="s">
        <v>9854</v>
      </c>
      <c r="F22" s="1126">
        <f t="shared" si="4"/>
        <v>45940</v>
      </c>
      <c r="G22" s="814" t="str">
        <f t="shared" si="0"/>
        <v>A</v>
      </c>
      <c r="H22" s="941" t="str">
        <f t="shared" si="1"/>
        <v>MR_DER-1270_25</v>
      </c>
      <c r="I22" s="1127" t="str">
        <f t="shared" si="2"/>
        <v>ND</v>
      </c>
      <c r="J22" s="816" t="str">
        <f t="shared" si="3"/>
        <v>ND</v>
      </c>
      <c r="K22" s="817" t="s">
        <v>3730</v>
      </c>
      <c r="L22" s="818">
        <v>45875</v>
      </c>
      <c r="M22" s="218" t="s">
        <v>9820</v>
      </c>
      <c r="N22" s="844" t="s">
        <v>5536</v>
      </c>
      <c r="O22" s="818">
        <v>45894</v>
      </c>
      <c r="P22" s="822"/>
      <c r="Q22" s="817" t="s">
        <v>3765</v>
      </c>
      <c r="R22" s="818">
        <v>45904</v>
      </c>
      <c r="S22" s="218" t="s">
        <v>10188</v>
      </c>
      <c r="T22" s="844" t="s">
        <v>5539</v>
      </c>
      <c r="U22" s="818">
        <v>45909</v>
      </c>
      <c r="V22" s="822"/>
      <c r="W22" s="817" t="s">
        <v>3748</v>
      </c>
      <c r="X22" s="818">
        <v>45910</v>
      </c>
      <c r="Y22" s="218" t="s">
        <v>10238</v>
      </c>
      <c r="Z22" s="844"/>
      <c r="AA22" s="818"/>
      <c r="AB22" s="822"/>
      <c r="AC22" s="1129" t="s">
        <v>3748</v>
      </c>
      <c r="AD22" s="821">
        <v>45940</v>
      </c>
      <c r="AE22" s="218" t="s">
        <v>10756</v>
      </c>
      <c r="AI22" s="1131"/>
    </row>
    <row r="23" spans="1:37" s="809" customFormat="1" ht="11.25" x14ac:dyDescent="0.25">
      <c r="A23" s="945"/>
      <c r="B23" s="891"/>
      <c r="C23" s="891"/>
      <c r="D23" s="892"/>
      <c r="E23" s="891"/>
      <c r="F23" s="891"/>
      <c r="G23" s="946"/>
      <c r="H23" s="891"/>
      <c r="I23" s="891"/>
      <c r="J23" s="893"/>
      <c r="K23" s="893"/>
      <c r="L23" s="894"/>
      <c r="M23" s="895"/>
      <c r="N23" s="895"/>
      <c r="O23" s="895"/>
      <c r="P23" s="893"/>
      <c r="Q23" s="893"/>
      <c r="R23" s="894"/>
      <c r="S23" s="895"/>
      <c r="T23" s="895"/>
      <c r="U23" s="895"/>
      <c r="V23" s="893"/>
      <c r="W23" s="893"/>
      <c r="X23" s="894"/>
      <c r="Y23" s="895"/>
      <c r="Z23" s="895"/>
      <c r="AA23" s="895"/>
      <c r="AB23" s="893"/>
      <c r="AC23" s="893"/>
      <c r="AD23" s="894"/>
      <c r="AE23" s="895"/>
      <c r="AF23" s="895"/>
      <c r="AG23" s="895"/>
      <c r="AH23" s="1122"/>
      <c r="AI23" s="1124"/>
      <c r="AJ23" s="894"/>
      <c r="AK23" s="895"/>
    </row>
    <row r="24" spans="1:37" s="1130" customFormat="1" x14ac:dyDescent="0.25">
      <c r="A24" s="947" t="s">
        <v>8263</v>
      </c>
      <c r="B24" s="844"/>
      <c r="C24" s="844"/>
      <c r="D24" s="820" t="s">
        <v>9788</v>
      </c>
      <c r="E24" s="820" t="s">
        <v>9855</v>
      </c>
      <c r="F24" s="1126">
        <f t="shared" si="4"/>
        <v>45940</v>
      </c>
      <c r="G24" s="814" t="str">
        <f t="shared" si="0"/>
        <v>A</v>
      </c>
      <c r="H24" s="941" t="str">
        <f t="shared" si="1"/>
        <v>MR_DER-1270_25</v>
      </c>
      <c r="I24" s="1127" t="str">
        <f t="shared" si="2"/>
        <v>ND</v>
      </c>
      <c r="J24" s="816" t="str">
        <f t="shared" si="3"/>
        <v>APROVADO</v>
      </c>
      <c r="K24" s="817" t="s">
        <v>3730</v>
      </c>
      <c r="L24" s="818">
        <v>45875</v>
      </c>
      <c r="M24" s="218" t="s">
        <v>9820</v>
      </c>
      <c r="N24" s="844" t="s">
        <v>9911</v>
      </c>
      <c r="O24" s="818">
        <v>45894</v>
      </c>
      <c r="P24" s="822"/>
      <c r="Q24" s="817" t="s">
        <v>3748</v>
      </c>
      <c r="R24" s="818">
        <v>45904</v>
      </c>
      <c r="S24" s="218" t="s">
        <v>10186</v>
      </c>
      <c r="T24" s="844" t="s">
        <v>5539</v>
      </c>
      <c r="U24" s="818">
        <v>45909</v>
      </c>
      <c r="V24" s="822"/>
      <c r="W24" s="817" t="s">
        <v>3748</v>
      </c>
      <c r="X24" s="821">
        <v>45940</v>
      </c>
      <c r="Y24" s="218" t="s">
        <v>10756</v>
      </c>
      <c r="Z24" s="844"/>
      <c r="AA24" s="818"/>
      <c r="AB24" s="822"/>
      <c r="AI24" s="1131"/>
    </row>
    <row r="25" spans="1:37" s="1130" customFormat="1" x14ac:dyDescent="0.25">
      <c r="A25" s="947" t="s">
        <v>8263</v>
      </c>
      <c r="B25" s="844"/>
      <c r="C25" s="844"/>
      <c r="D25" s="820" t="s">
        <v>9788</v>
      </c>
      <c r="E25" s="820" t="s">
        <v>9856</v>
      </c>
      <c r="F25" s="1126">
        <f t="shared" si="4"/>
        <v>45940</v>
      </c>
      <c r="G25" s="814" t="str">
        <f t="shared" si="0"/>
        <v>A</v>
      </c>
      <c r="H25" s="941" t="str">
        <f t="shared" si="1"/>
        <v>MR_DER-1270_25</v>
      </c>
      <c r="I25" s="1127" t="str">
        <f t="shared" si="2"/>
        <v>ND</v>
      </c>
      <c r="J25" s="816" t="str">
        <f t="shared" si="3"/>
        <v>APROVADO</v>
      </c>
      <c r="K25" s="817" t="s">
        <v>3730</v>
      </c>
      <c r="L25" s="818">
        <v>45875</v>
      </c>
      <c r="M25" s="218" t="s">
        <v>9820</v>
      </c>
      <c r="N25" s="844" t="s">
        <v>9911</v>
      </c>
      <c r="O25" s="818">
        <v>45894</v>
      </c>
      <c r="P25" s="822"/>
      <c r="Q25" s="817" t="s">
        <v>3748</v>
      </c>
      <c r="R25" s="818">
        <v>45904</v>
      </c>
      <c r="S25" s="218" t="s">
        <v>10186</v>
      </c>
      <c r="T25" s="844" t="s">
        <v>5539</v>
      </c>
      <c r="U25" s="818">
        <v>45909</v>
      </c>
      <c r="V25" s="822"/>
      <c r="W25" s="817" t="s">
        <v>3748</v>
      </c>
      <c r="X25" s="821">
        <v>45940</v>
      </c>
      <c r="Y25" s="218" t="s">
        <v>10756</v>
      </c>
      <c r="Z25" s="844"/>
      <c r="AA25" s="818"/>
      <c r="AB25" s="822"/>
      <c r="AI25" s="1131"/>
    </row>
    <row r="26" spans="1:37" s="1130" customFormat="1" x14ac:dyDescent="0.25">
      <c r="A26" s="947" t="s">
        <v>8263</v>
      </c>
      <c r="B26" s="844"/>
      <c r="C26" s="844"/>
      <c r="D26" s="820" t="s">
        <v>9788</v>
      </c>
      <c r="E26" s="820" t="s">
        <v>9857</v>
      </c>
      <c r="F26" s="1126">
        <f t="shared" si="4"/>
        <v>45940</v>
      </c>
      <c r="G26" s="814" t="str">
        <f t="shared" si="0"/>
        <v>A</v>
      </c>
      <c r="H26" s="941" t="str">
        <f t="shared" si="1"/>
        <v>MR_DER-1270_25</v>
      </c>
      <c r="I26" s="1127" t="str">
        <f t="shared" si="2"/>
        <v>ND</v>
      </c>
      <c r="J26" s="816" t="str">
        <f t="shared" si="3"/>
        <v>APROVADO</v>
      </c>
      <c r="K26" s="817" t="s">
        <v>3730</v>
      </c>
      <c r="L26" s="818">
        <v>45875</v>
      </c>
      <c r="M26" s="218" t="s">
        <v>9820</v>
      </c>
      <c r="N26" s="844" t="s">
        <v>9911</v>
      </c>
      <c r="O26" s="818">
        <v>45894</v>
      </c>
      <c r="P26" s="822"/>
      <c r="Q26" s="817" t="s">
        <v>3748</v>
      </c>
      <c r="R26" s="818">
        <v>45904</v>
      </c>
      <c r="S26" s="218" t="s">
        <v>10186</v>
      </c>
      <c r="T26" s="844" t="s">
        <v>5539</v>
      </c>
      <c r="U26" s="818">
        <v>45909</v>
      </c>
      <c r="V26" s="822"/>
      <c r="W26" s="817" t="s">
        <v>3748</v>
      </c>
      <c r="X26" s="821">
        <v>45940</v>
      </c>
      <c r="Y26" s="218" t="s">
        <v>10756</v>
      </c>
      <c r="Z26" s="844"/>
      <c r="AA26" s="818"/>
      <c r="AB26" s="822"/>
      <c r="AI26" s="1131"/>
    </row>
    <row r="27" spans="1:37" s="1130" customFormat="1" x14ac:dyDescent="0.25">
      <c r="A27" s="947" t="s">
        <v>8263</v>
      </c>
      <c r="B27" s="844"/>
      <c r="C27" s="844"/>
      <c r="D27" s="820" t="s">
        <v>9788</v>
      </c>
      <c r="E27" s="820" t="s">
        <v>9858</v>
      </c>
      <c r="F27" s="1126">
        <f t="shared" si="4"/>
        <v>45940</v>
      </c>
      <c r="G27" s="814" t="str">
        <f t="shared" si="0"/>
        <v>A</v>
      </c>
      <c r="H27" s="941" t="str">
        <f t="shared" si="1"/>
        <v>MR_DER-1270_25</v>
      </c>
      <c r="I27" s="1127" t="str">
        <f t="shared" si="2"/>
        <v>ND</v>
      </c>
      <c r="J27" s="816" t="str">
        <f t="shared" si="3"/>
        <v>APROVADO</v>
      </c>
      <c r="K27" s="817" t="s">
        <v>3730</v>
      </c>
      <c r="L27" s="818">
        <v>45875</v>
      </c>
      <c r="M27" s="218" t="s">
        <v>9820</v>
      </c>
      <c r="N27" s="844" t="s">
        <v>9911</v>
      </c>
      <c r="O27" s="818">
        <v>45894</v>
      </c>
      <c r="P27" s="822"/>
      <c r="Q27" s="817" t="s">
        <v>3748</v>
      </c>
      <c r="R27" s="818">
        <v>45904</v>
      </c>
      <c r="S27" s="218" t="s">
        <v>10186</v>
      </c>
      <c r="T27" s="844" t="s">
        <v>5539</v>
      </c>
      <c r="U27" s="818">
        <v>45909</v>
      </c>
      <c r="V27" s="822"/>
      <c r="W27" s="817" t="s">
        <v>3748</v>
      </c>
      <c r="X27" s="821">
        <v>45940</v>
      </c>
      <c r="Y27" s="218" t="s">
        <v>10756</v>
      </c>
      <c r="Z27" s="844"/>
      <c r="AA27" s="818"/>
      <c r="AB27" s="822"/>
      <c r="AI27" s="1131"/>
    </row>
    <row r="28" spans="1:37" s="1130" customFormat="1" x14ac:dyDescent="0.25">
      <c r="A28" s="947" t="s">
        <v>8263</v>
      </c>
      <c r="B28" s="844"/>
      <c r="C28" s="844"/>
      <c r="D28" s="820" t="s">
        <v>9788</v>
      </c>
      <c r="E28" s="820" t="s">
        <v>9859</v>
      </c>
      <c r="F28" s="1126">
        <f t="shared" si="4"/>
        <v>45940</v>
      </c>
      <c r="G28" s="814" t="str">
        <f t="shared" si="0"/>
        <v>A</v>
      </c>
      <c r="H28" s="941" t="str">
        <f t="shared" si="1"/>
        <v>MR_DER-1270_25</v>
      </c>
      <c r="I28" s="1127" t="str">
        <f t="shared" si="2"/>
        <v>ND</v>
      </c>
      <c r="J28" s="816" t="str">
        <f t="shared" si="3"/>
        <v>APROVADO</v>
      </c>
      <c r="K28" s="817" t="s">
        <v>3730</v>
      </c>
      <c r="L28" s="818">
        <v>45875</v>
      </c>
      <c r="M28" s="218" t="s">
        <v>9820</v>
      </c>
      <c r="N28" s="844" t="s">
        <v>9911</v>
      </c>
      <c r="O28" s="818">
        <v>45894</v>
      </c>
      <c r="P28" s="822"/>
      <c r="Q28" s="817" t="s">
        <v>3748</v>
      </c>
      <c r="R28" s="818">
        <v>45904</v>
      </c>
      <c r="S28" s="218" t="s">
        <v>10186</v>
      </c>
      <c r="T28" s="844" t="s">
        <v>5539</v>
      </c>
      <c r="U28" s="818">
        <v>45909</v>
      </c>
      <c r="V28" s="822"/>
      <c r="W28" s="817" t="s">
        <v>3748</v>
      </c>
      <c r="X28" s="821">
        <v>45940</v>
      </c>
      <c r="Y28" s="218" t="s">
        <v>10756</v>
      </c>
      <c r="Z28" s="844"/>
      <c r="AA28" s="818"/>
      <c r="AB28" s="822"/>
      <c r="AI28" s="1131"/>
    </row>
    <row r="29" spans="1:37" s="1130" customFormat="1" x14ac:dyDescent="0.25">
      <c r="A29" s="947" t="s">
        <v>8263</v>
      </c>
      <c r="B29" s="844"/>
      <c r="C29" s="844"/>
      <c r="D29" s="820" t="s">
        <v>9793</v>
      </c>
      <c r="E29" s="820" t="s">
        <v>9860</v>
      </c>
      <c r="F29" s="1126">
        <f t="shared" si="4"/>
        <v>45940</v>
      </c>
      <c r="G29" s="814" t="str">
        <f t="shared" si="0"/>
        <v>A</v>
      </c>
      <c r="H29" s="941" t="str">
        <f t="shared" si="1"/>
        <v>MR_DER-1270_25</v>
      </c>
      <c r="I29" s="1127" t="str">
        <f t="shared" si="2"/>
        <v>ND</v>
      </c>
      <c r="J29" s="816" t="str">
        <f t="shared" si="3"/>
        <v>APROVADO</v>
      </c>
      <c r="K29" s="817" t="s">
        <v>3730</v>
      </c>
      <c r="L29" s="818">
        <v>45875</v>
      </c>
      <c r="M29" s="218" t="s">
        <v>9820</v>
      </c>
      <c r="N29" s="844" t="s">
        <v>9911</v>
      </c>
      <c r="O29" s="818">
        <v>45894</v>
      </c>
      <c r="P29" s="822"/>
      <c r="Q29" s="817" t="s">
        <v>3748</v>
      </c>
      <c r="R29" s="818">
        <v>45904</v>
      </c>
      <c r="S29" s="218" t="s">
        <v>10186</v>
      </c>
      <c r="T29" s="844" t="s">
        <v>5539</v>
      </c>
      <c r="U29" s="818">
        <v>45909</v>
      </c>
      <c r="V29" s="822"/>
      <c r="W29" s="817" t="s">
        <v>3748</v>
      </c>
      <c r="X29" s="821">
        <v>45940</v>
      </c>
      <c r="Y29" s="218" t="s">
        <v>10756</v>
      </c>
      <c r="Z29" s="844"/>
      <c r="AA29" s="818"/>
      <c r="AB29" s="822"/>
      <c r="AI29" s="1131"/>
    </row>
    <row r="30" spans="1:37" s="1130" customFormat="1" x14ac:dyDescent="0.25">
      <c r="A30" s="947" t="s">
        <v>8263</v>
      </c>
      <c r="B30" s="844"/>
      <c r="C30" s="844"/>
      <c r="D30" s="820" t="s">
        <v>9794</v>
      </c>
      <c r="E30" s="820" t="s">
        <v>9861</v>
      </c>
      <c r="F30" s="1126">
        <f t="shared" si="4"/>
        <v>45940</v>
      </c>
      <c r="G30" s="814" t="str">
        <f t="shared" si="0"/>
        <v>A</v>
      </c>
      <c r="H30" s="941" t="str">
        <f t="shared" si="1"/>
        <v>MR_DER-1270_25</v>
      </c>
      <c r="I30" s="1127" t="str">
        <f t="shared" si="2"/>
        <v>ND</v>
      </c>
      <c r="J30" s="816" t="str">
        <f t="shared" si="3"/>
        <v>APROVADO</v>
      </c>
      <c r="K30" s="817" t="s">
        <v>3730</v>
      </c>
      <c r="L30" s="818">
        <v>45875</v>
      </c>
      <c r="M30" s="218" t="s">
        <v>9820</v>
      </c>
      <c r="N30" s="844" t="s">
        <v>9911</v>
      </c>
      <c r="O30" s="818">
        <v>45894</v>
      </c>
      <c r="P30" s="822"/>
      <c r="Q30" s="817" t="s">
        <v>3748</v>
      </c>
      <c r="R30" s="818">
        <v>45904</v>
      </c>
      <c r="S30" s="218" t="s">
        <v>10186</v>
      </c>
      <c r="T30" s="844" t="s">
        <v>5539</v>
      </c>
      <c r="U30" s="818">
        <v>45909</v>
      </c>
      <c r="V30" s="822"/>
      <c r="W30" s="817" t="s">
        <v>3748</v>
      </c>
      <c r="X30" s="821">
        <v>45940</v>
      </c>
      <c r="Y30" s="218" t="s">
        <v>10756</v>
      </c>
      <c r="Z30" s="844"/>
      <c r="AA30" s="818"/>
      <c r="AB30" s="822"/>
      <c r="AI30" s="1131"/>
    </row>
    <row r="31" spans="1:37" s="1130" customFormat="1" x14ac:dyDescent="0.25">
      <c r="A31" s="947" t="s">
        <v>8263</v>
      </c>
      <c r="B31" s="844"/>
      <c r="C31" s="844"/>
      <c r="D31" s="820" t="s">
        <v>9795</v>
      </c>
      <c r="E31" s="820" t="s">
        <v>9862</v>
      </c>
      <c r="F31" s="1126">
        <f t="shared" si="4"/>
        <v>45940</v>
      </c>
      <c r="G31" s="814" t="str">
        <f t="shared" si="0"/>
        <v>A</v>
      </c>
      <c r="H31" s="941" t="str">
        <f t="shared" si="1"/>
        <v>MR_DER-1270_25</v>
      </c>
      <c r="I31" s="1127" t="str">
        <f t="shared" si="2"/>
        <v>ND</v>
      </c>
      <c r="J31" s="816" t="str">
        <f t="shared" si="3"/>
        <v>APROVADO</v>
      </c>
      <c r="K31" s="817" t="s">
        <v>3730</v>
      </c>
      <c r="L31" s="818">
        <v>45875</v>
      </c>
      <c r="M31" s="218" t="s">
        <v>9820</v>
      </c>
      <c r="N31" s="844" t="s">
        <v>9911</v>
      </c>
      <c r="O31" s="818">
        <v>45894</v>
      </c>
      <c r="P31" s="822"/>
      <c r="Q31" s="817" t="s">
        <v>3748</v>
      </c>
      <c r="R31" s="818">
        <v>45904</v>
      </c>
      <c r="S31" s="218" t="s">
        <v>10186</v>
      </c>
      <c r="T31" s="844" t="s">
        <v>5539</v>
      </c>
      <c r="U31" s="818">
        <v>45909</v>
      </c>
      <c r="V31" s="822"/>
      <c r="W31" s="817" t="s">
        <v>3748</v>
      </c>
      <c r="X31" s="821">
        <v>45940</v>
      </c>
      <c r="Y31" s="218" t="s">
        <v>10756</v>
      </c>
      <c r="Z31" s="844"/>
      <c r="AA31" s="818"/>
      <c r="AB31" s="822"/>
      <c r="AI31" s="1131"/>
    </row>
    <row r="32" spans="1:37" s="1130" customFormat="1" x14ac:dyDescent="0.25">
      <c r="A32" s="947" t="s">
        <v>8263</v>
      </c>
      <c r="B32" s="844"/>
      <c r="C32" s="844"/>
      <c r="D32" s="820" t="s">
        <v>9796</v>
      </c>
      <c r="E32" s="820" t="s">
        <v>9863</v>
      </c>
      <c r="F32" s="1126">
        <f t="shared" si="4"/>
        <v>45940</v>
      </c>
      <c r="G32" s="814" t="str">
        <f t="shared" si="0"/>
        <v>A</v>
      </c>
      <c r="H32" s="941" t="str">
        <f t="shared" si="1"/>
        <v>MR_DER-1270_25</v>
      </c>
      <c r="I32" s="1127" t="str">
        <f t="shared" si="2"/>
        <v>ND</v>
      </c>
      <c r="J32" s="816" t="str">
        <f t="shared" si="3"/>
        <v>APROVADO</v>
      </c>
      <c r="K32" s="817" t="s">
        <v>3730</v>
      </c>
      <c r="L32" s="818">
        <v>45875</v>
      </c>
      <c r="M32" s="218" t="s">
        <v>9820</v>
      </c>
      <c r="N32" s="844" t="s">
        <v>9911</v>
      </c>
      <c r="O32" s="818">
        <v>45894</v>
      </c>
      <c r="P32" s="822"/>
      <c r="Q32" s="817" t="s">
        <v>3748</v>
      </c>
      <c r="R32" s="818">
        <v>45904</v>
      </c>
      <c r="S32" s="218" t="s">
        <v>10186</v>
      </c>
      <c r="T32" s="844" t="s">
        <v>5539</v>
      </c>
      <c r="U32" s="818">
        <v>45909</v>
      </c>
      <c r="V32" s="822"/>
      <c r="W32" s="817" t="s">
        <v>3748</v>
      </c>
      <c r="X32" s="821">
        <v>45940</v>
      </c>
      <c r="Y32" s="218" t="s">
        <v>10756</v>
      </c>
      <c r="Z32" s="844"/>
      <c r="AA32" s="818"/>
      <c r="AB32" s="822"/>
      <c r="AI32" s="1131"/>
    </row>
    <row r="33" spans="1:37" s="1130" customFormat="1" x14ac:dyDescent="0.25">
      <c r="A33" s="947" t="s">
        <v>8263</v>
      </c>
      <c r="B33" s="844"/>
      <c r="C33" s="844"/>
      <c r="D33" s="820" t="s">
        <v>9797</v>
      </c>
      <c r="E33" s="820" t="s">
        <v>9864</v>
      </c>
      <c r="F33" s="1126">
        <f t="shared" si="4"/>
        <v>45940</v>
      </c>
      <c r="G33" s="814" t="str">
        <f t="shared" si="0"/>
        <v>A</v>
      </c>
      <c r="H33" s="941" t="str">
        <f t="shared" si="1"/>
        <v>MR_DER-1270_25</v>
      </c>
      <c r="I33" s="1127" t="str">
        <f t="shared" si="2"/>
        <v>ND</v>
      </c>
      <c r="J33" s="816" t="str">
        <f t="shared" si="3"/>
        <v>APROVADO</v>
      </c>
      <c r="K33" s="817" t="s">
        <v>3730</v>
      </c>
      <c r="L33" s="818">
        <v>45875</v>
      </c>
      <c r="M33" s="218" t="s">
        <v>9820</v>
      </c>
      <c r="N33" s="844" t="s">
        <v>9911</v>
      </c>
      <c r="O33" s="818">
        <v>45894</v>
      </c>
      <c r="P33" s="822"/>
      <c r="Q33" s="817" t="s">
        <v>3748</v>
      </c>
      <c r="R33" s="818">
        <v>45904</v>
      </c>
      <c r="S33" s="218" t="s">
        <v>10186</v>
      </c>
      <c r="T33" s="844" t="s">
        <v>5539</v>
      </c>
      <c r="U33" s="818">
        <v>45909</v>
      </c>
      <c r="V33" s="822"/>
      <c r="W33" s="817" t="s">
        <v>3748</v>
      </c>
      <c r="X33" s="821">
        <v>45940</v>
      </c>
      <c r="Y33" s="218" t="s">
        <v>10756</v>
      </c>
      <c r="Z33" s="844"/>
      <c r="AA33" s="818"/>
      <c r="AB33" s="822"/>
      <c r="AI33" s="1131"/>
    </row>
    <row r="34" spans="1:37" s="1130" customFormat="1" x14ac:dyDescent="0.25">
      <c r="A34" s="947" t="s">
        <v>8263</v>
      </c>
      <c r="B34" s="844"/>
      <c r="C34" s="844"/>
      <c r="D34" s="820" t="s">
        <v>9798</v>
      </c>
      <c r="E34" s="820" t="s">
        <v>9865</v>
      </c>
      <c r="F34" s="1126">
        <f t="shared" si="4"/>
        <v>45940</v>
      </c>
      <c r="G34" s="814" t="str">
        <f t="shared" si="0"/>
        <v>A</v>
      </c>
      <c r="H34" s="941" t="str">
        <f t="shared" si="1"/>
        <v>MR_DER-1270_25</v>
      </c>
      <c r="I34" s="1127" t="str">
        <f t="shared" si="2"/>
        <v>ND</v>
      </c>
      <c r="J34" s="816" t="str">
        <f t="shared" si="3"/>
        <v>APROVADO</v>
      </c>
      <c r="K34" s="817" t="s">
        <v>3730</v>
      </c>
      <c r="L34" s="818">
        <v>45875</v>
      </c>
      <c r="M34" s="218" t="s">
        <v>9820</v>
      </c>
      <c r="N34" s="844" t="s">
        <v>9911</v>
      </c>
      <c r="O34" s="818">
        <v>45894</v>
      </c>
      <c r="P34" s="822"/>
      <c r="Q34" s="817" t="s">
        <v>3748</v>
      </c>
      <c r="R34" s="818">
        <v>45904</v>
      </c>
      <c r="S34" s="218" t="s">
        <v>10186</v>
      </c>
      <c r="T34" s="844" t="s">
        <v>5539</v>
      </c>
      <c r="U34" s="818">
        <v>45909</v>
      </c>
      <c r="V34" s="822"/>
      <c r="W34" s="817" t="s">
        <v>3748</v>
      </c>
      <c r="X34" s="821">
        <v>45940</v>
      </c>
      <c r="Y34" s="218" t="s">
        <v>10756</v>
      </c>
      <c r="Z34" s="844"/>
      <c r="AA34" s="818"/>
      <c r="AB34" s="822"/>
      <c r="AI34" s="1131"/>
    </row>
    <row r="35" spans="1:37" s="1130" customFormat="1" x14ac:dyDescent="0.25">
      <c r="A35" s="947" t="s">
        <v>8263</v>
      </c>
      <c r="B35" s="844"/>
      <c r="C35" s="844"/>
      <c r="D35" s="820" t="s">
        <v>9799</v>
      </c>
      <c r="E35" s="820" t="s">
        <v>9866</v>
      </c>
      <c r="F35" s="1126">
        <f t="shared" si="4"/>
        <v>45940</v>
      </c>
      <c r="G35" s="814" t="str">
        <f t="shared" si="0"/>
        <v>A</v>
      </c>
      <c r="H35" s="941" t="str">
        <f t="shared" si="1"/>
        <v>MR_DER-1270_25</v>
      </c>
      <c r="I35" s="1127" t="str">
        <f t="shared" si="2"/>
        <v>ND</v>
      </c>
      <c r="J35" s="816" t="str">
        <f t="shared" si="3"/>
        <v>APROVADO</v>
      </c>
      <c r="K35" s="817" t="s">
        <v>3730</v>
      </c>
      <c r="L35" s="818">
        <v>45875</v>
      </c>
      <c r="M35" s="218" t="s">
        <v>9820</v>
      </c>
      <c r="N35" s="844" t="s">
        <v>9911</v>
      </c>
      <c r="O35" s="818">
        <v>45894</v>
      </c>
      <c r="P35" s="822"/>
      <c r="Q35" s="817" t="s">
        <v>3748</v>
      </c>
      <c r="R35" s="818">
        <v>45904</v>
      </c>
      <c r="S35" s="218" t="s">
        <v>10186</v>
      </c>
      <c r="T35" s="844" t="s">
        <v>5539</v>
      </c>
      <c r="U35" s="818">
        <v>45909</v>
      </c>
      <c r="V35" s="822"/>
      <c r="W35" s="817" t="s">
        <v>3748</v>
      </c>
      <c r="X35" s="821">
        <v>45940</v>
      </c>
      <c r="Y35" s="218" t="s">
        <v>10756</v>
      </c>
      <c r="Z35" s="844"/>
      <c r="AA35" s="818"/>
      <c r="AB35" s="822"/>
      <c r="AI35" s="1131"/>
    </row>
    <row r="36" spans="1:37" s="1130" customFormat="1" x14ac:dyDescent="0.25">
      <c r="A36" s="947" t="s">
        <v>8263</v>
      </c>
      <c r="B36" s="844"/>
      <c r="C36" s="844"/>
      <c r="D36" s="820" t="s">
        <v>9800</v>
      </c>
      <c r="E36" s="820" t="s">
        <v>9867</v>
      </c>
      <c r="F36" s="1126">
        <f>IF(L36&lt;&gt;0,MAX(L36,R36,X36,AD36,AJ36),"NE")</f>
        <v>45940</v>
      </c>
      <c r="G36" s="814" t="str">
        <f t="shared" si="0"/>
        <v>B</v>
      </c>
      <c r="H36" s="941" t="str">
        <f t="shared" si="1"/>
        <v>MR_DER-1270_25</v>
      </c>
      <c r="I36" s="1127" t="str">
        <f t="shared" si="2"/>
        <v>ND</v>
      </c>
      <c r="J36" s="816" t="str">
        <f t="shared" si="3"/>
        <v>ND</v>
      </c>
      <c r="K36" s="817" t="s">
        <v>3730</v>
      </c>
      <c r="L36" s="818">
        <v>45875</v>
      </c>
      <c r="M36" s="218" t="s">
        <v>9820</v>
      </c>
      <c r="N36" s="844" t="s">
        <v>9911</v>
      </c>
      <c r="O36" s="818">
        <v>45894</v>
      </c>
      <c r="P36" s="822"/>
      <c r="Q36" s="817" t="s">
        <v>3748</v>
      </c>
      <c r="R36" s="818">
        <v>45904</v>
      </c>
      <c r="S36" s="218" t="s">
        <v>10186</v>
      </c>
      <c r="T36" s="844" t="s">
        <v>5536</v>
      </c>
      <c r="U36" s="818">
        <v>45909</v>
      </c>
      <c r="V36" s="822"/>
      <c r="W36" s="817" t="s">
        <v>5626</v>
      </c>
      <c r="X36" s="818">
        <v>45910</v>
      </c>
      <c r="Y36" s="218" t="s">
        <v>10239</v>
      </c>
      <c r="Z36" s="844"/>
      <c r="AA36" s="818"/>
      <c r="AB36" s="822"/>
      <c r="AC36" s="817" t="s">
        <v>5811</v>
      </c>
      <c r="AD36" s="818">
        <v>45917</v>
      </c>
      <c r="AE36" s="218" t="s">
        <v>10296</v>
      </c>
      <c r="AF36" s="844"/>
      <c r="AG36" s="818"/>
      <c r="AH36" s="1128"/>
      <c r="AI36" s="817" t="s">
        <v>5811</v>
      </c>
      <c r="AJ36" s="821">
        <v>45940</v>
      </c>
      <c r="AK36" s="218" t="s">
        <v>10756</v>
      </c>
    </row>
    <row r="37" spans="1:37" s="1130" customFormat="1" x14ac:dyDescent="0.25">
      <c r="A37" s="947" t="s">
        <v>8263</v>
      </c>
      <c r="B37" s="844"/>
      <c r="C37" s="844"/>
      <c r="D37" s="820" t="s">
        <v>9801</v>
      </c>
      <c r="E37" s="820" t="s">
        <v>9868</v>
      </c>
      <c r="F37" s="1126">
        <f t="shared" si="4"/>
        <v>45940</v>
      </c>
      <c r="G37" s="814" t="str">
        <f t="shared" si="0"/>
        <v>A</v>
      </c>
      <c r="H37" s="941" t="str">
        <f t="shared" si="1"/>
        <v>MR_DER-1270_25</v>
      </c>
      <c r="I37" s="1127" t="str">
        <f t="shared" si="2"/>
        <v>ND</v>
      </c>
      <c r="J37" s="816" t="str">
        <f t="shared" si="3"/>
        <v>APROVADO</v>
      </c>
      <c r="K37" s="817" t="s">
        <v>3730</v>
      </c>
      <c r="L37" s="818">
        <v>45875</v>
      </c>
      <c r="M37" s="218" t="s">
        <v>9820</v>
      </c>
      <c r="N37" s="844" t="s">
        <v>9911</v>
      </c>
      <c r="O37" s="818">
        <v>45894</v>
      </c>
      <c r="P37" s="822"/>
      <c r="Q37" s="817" t="s">
        <v>3748</v>
      </c>
      <c r="R37" s="818">
        <v>45904</v>
      </c>
      <c r="S37" s="218" t="s">
        <v>10186</v>
      </c>
      <c r="T37" s="844" t="s">
        <v>5539</v>
      </c>
      <c r="U37" s="818">
        <v>45909</v>
      </c>
      <c r="V37" s="822"/>
      <c r="W37" s="817" t="s">
        <v>3748</v>
      </c>
      <c r="X37" s="821">
        <v>45940</v>
      </c>
      <c r="Y37" s="218" t="s">
        <v>10756</v>
      </c>
      <c r="Z37" s="844"/>
      <c r="AA37" s="818"/>
      <c r="AB37" s="822"/>
      <c r="AI37" s="1131"/>
    </row>
    <row r="38" spans="1:37" s="1130" customFormat="1" x14ac:dyDescent="0.25">
      <c r="A38" s="947" t="s">
        <v>8263</v>
      </c>
      <c r="B38" s="844"/>
      <c r="C38" s="844"/>
      <c r="D38" s="820" t="s">
        <v>9802</v>
      </c>
      <c r="E38" s="820" t="s">
        <v>9869</v>
      </c>
      <c r="F38" s="1126">
        <f t="shared" si="4"/>
        <v>45940</v>
      </c>
      <c r="G38" s="814" t="str">
        <f t="shared" si="0"/>
        <v>A</v>
      </c>
      <c r="H38" s="941" t="str">
        <f t="shared" si="1"/>
        <v>MR_DER-1270_25</v>
      </c>
      <c r="I38" s="1127" t="str">
        <f t="shared" si="2"/>
        <v>ND</v>
      </c>
      <c r="J38" s="816" t="str">
        <f t="shared" si="3"/>
        <v>APROVADO</v>
      </c>
      <c r="K38" s="817" t="s">
        <v>3730</v>
      </c>
      <c r="L38" s="818">
        <v>45875</v>
      </c>
      <c r="M38" s="218" t="s">
        <v>9820</v>
      </c>
      <c r="N38" s="844" t="s">
        <v>9402</v>
      </c>
      <c r="O38" s="818">
        <v>45894</v>
      </c>
      <c r="P38" s="822"/>
      <c r="Q38" s="817" t="s">
        <v>3748</v>
      </c>
      <c r="R38" s="818">
        <v>45904</v>
      </c>
      <c r="S38" s="218" t="s">
        <v>10186</v>
      </c>
      <c r="T38" s="844" t="s">
        <v>5539</v>
      </c>
      <c r="U38" s="818">
        <v>45909</v>
      </c>
      <c r="V38" s="822"/>
      <c r="W38" s="817" t="s">
        <v>3748</v>
      </c>
      <c r="X38" s="821">
        <v>45940</v>
      </c>
      <c r="Y38" s="218" t="s">
        <v>10756</v>
      </c>
      <c r="Z38" s="844"/>
      <c r="AA38" s="818"/>
      <c r="AB38" s="822"/>
      <c r="AI38" s="1131"/>
    </row>
    <row r="39" spans="1:37" s="1130" customFormat="1" x14ac:dyDescent="0.25">
      <c r="A39" s="947" t="s">
        <v>8263</v>
      </c>
      <c r="B39" s="844"/>
      <c r="C39" s="844"/>
      <c r="D39" s="820" t="s">
        <v>9802</v>
      </c>
      <c r="E39" s="820" t="s">
        <v>10240</v>
      </c>
      <c r="F39" s="1126">
        <f>IF(L39&lt;&gt;0,MAX(L39,R39,X39,AD39),"NE")</f>
        <v>45944</v>
      </c>
      <c r="G39" s="814" t="str">
        <f t="shared" si="0"/>
        <v>A</v>
      </c>
      <c r="H39" s="941" t="str">
        <f t="shared" si="1"/>
        <v>MR_DER-1280_25</v>
      </c>
      <c r="I39" s="1127" t="str">
        <f>IF(F39="NE",F39,IF(INDEX(K39:CP39,,MATCH(F39,K39:CP39,0)+3)&lt;&gt;0,INDEX(K39:CP39,,MATCH(F39,K39:CP39,0)+3),"ND"))</f>
        <v>ND</v>
      </c>
      <c r="J39" s="816" t="str">
        <f>IF(G39="NE",G39,IF(INDEX(K39:CQ39,,MATCH(G39,K39:CQ39,0)+3)&lt;&gt;0,INDEX(K39:CQ39,,MATCH(G39,K39:CQ39,0)+3),"ND"))</f>
        <v>ND</v>
      </c>
      <c r="K39" s="817" t="s">
        <v>3730</v>
      </c>
      <c r="L39" s="818">
        <v>45910</v>
      </c>
      <c r="M39" s="218" t="s">
        <v>10239</v>
      </c>
      <c r="N39" s="844"/>
      <c r="O39" s="818"/>
      <c r="P39" s="822"/>
      <c r="Q39" s="817" t="s">
        <v>3748</v>
      </c>
      <c r="R39" s="818">
        <v>45917</v>
      </c>
      <c r="S39" s="218" t="s">
        <v>10296</v>
      </c>
      <c r="T39" s="844"/>
      <c r="U39" s="818"/>
      <c r="V39" s="822"/>
      <c r="W39" s="817" t="s">
        <v>3748</v>
      </c>
      <c r="X39" s="818">
        <v>45940</v>
      </c>
      <c r="Y39" s="218" t="s">
        <v>10756</v>
      </c>
      <c r="Z39" s="844"/>
      <c r="AA39" s="818"/>
      <c r="AB39" s="822"/>
      <c r="AC39" s="817" t="s">
        <v>3748</v>
      </c>
      <c r="AD39" s="821">
        <v>45944</v>
      </c>
      <c r="AE39" s="218" t="s">
        <v>10774</v>
      </c>
      <c r="AI39" s="1131"/>
    </row>
    <row r="40" spans="1:37" s="1130" customFormat="1" x14ac:dyDescent="0.25">
      <c r="A40" s="947" t="s">
        <v>8263</v>
      </c>
      <c r="B40" s="844"/>
      <c r="C40" s="844"/>
      <c r="D40" s="820" t="s">
        <v>9803</v>
      </c>
      <c r="E40" s="820" t="s">
        <v>9870</v>
      </c>
      <c r="F40" s="1126">
        <f t="shared" si="4"/>
        <v>45940</v>
      </c>
      <c r="G40" s="814" t="str">
        <f t="shared" si="0"/>
        <v>A</v>
      </c>
      <c r="H40" s="941" t="str">
        <f t="shared" si="1"/>
        <v>MR_DER-1270_25</v>
      </c>
      <c r="I40" s="1127" t="str">
        <f t="shared" si="2"/>
        <v>ND</v>
      </c>
      <c r="J40" s="816" t="str">
        <f t="shared" si="3"/>
        <v>APROVADO</v>
      </c>
      <c r="K40" s="817" t="s">
        <v>3730</v>
      </c>
      <c r="L40" s="818">
        <v>45875</v>
      </c>
      <c r="M40" s="218" t="s">
        <v>9820</v>
      </c>
      <c r="N40" s="844" t="s">
        <v>9911</v>
      </c>
      <c r="O40" s="818">
        <v>45894</v>
      </c>
      <c r="P40" s="822"/>
      <c r="Q40" s="817" t="s">
        <v>3748</v>
      </c>
      <c r="R40" s="818">
        <v>45904</v>
      </c>
      <c r="S40" s="218" t="s">
        <v>10186</v>
      </c>
      <c r="T40" s="844" t="s">
        <v>5539</v>
      </c>
      <c r="U40" s="818">
        <v>45909</v>
      </c>
      <c r="V40" s="822"/>
      <c r="W40" s="817" t="s">
        <v>3748</v>
      </c>
      <c r="X40" s="821">
        <v>45940</v>
      </c>
      <c r="Y40" s="218" t="s">
        <v>10756</v>
      </c>
      <c r="Z40" s="844"/>
      <c r="AA40" s="818"/>
      <c r="AB40" s="822"/>
      <c r="AI40" s="1131"/>
    </row>
    <row r="41" spans="1:37" s="1130" customFormat="1" x14ac:dyDescent="0.25">
      <c r="A41" s="947" t="s">
        <v>8263</v>
      </c>
      <c r="B41" s="844"/>
      <c r="C41" s="844"/>
      <c r="D41" s="820" t="s">
        <v>9803</v>
      </c>
      <c r="E41" s="820" t="s">
        <v>9871</v>
      </c>
      <c r="F41" s="1126">
        <f>IF(L41&lt;&gt;0,MAX(L41,R41,X41,AD41),"NE")</f>
        <v>45944</v>
      </c>
      <c r="G41" s="814" t="str">
        <f t="shared" si="0"/>
        <v>A</v>
      </c>
      <c r="H41" s="941" t="str">
        <f t="shared" si="1"/>
        <v>MR_DER-1280_25</v>
      </c>
      <c r="I41" s="1127" t="str">
        <f t="shared" si="2"/>
        <v>ND</v>
      </c>
      <c r="J41" s="816" t="str">
        <f t="shared" si="3"/>
        <v>ND</v>
      </c>
      <c r="K41" s="817" t="s">
        <v>3730</v>
      </c>
      <c r="L41" s="818">
        <v>45875</v>
      </c>
      <c r="M41" s="218" t="s">
        <v>9820</v>
      </c>
      <c r="N41" s="844" t="s">
        <v>9911</v>
      </c>
      <c r="O41" s="818">
        <v>45894</v>
      </c>
      <c r="P41" s="822"/>
      <c r="Q41" s="817"/>
      <c r="R41" s="818"/>
      <c r="S41" s="218"/>
      <c r="T41" s="844"/>
      <c r="U41" s="818"/>
      <c r="V41" s="822"/>
      <c r="W41" s="817" t="s">
        <v>3748</v>
      </c>
      <c r="X41" s="818">
        <v>45910</v>
      </c>
      <c r="Y41" s="218" t="s">
        <v>10239</v>
      </c>
      <c r="Z41" s="844"/>
      <c r="AA41" s="818"/>
      <c r="AB41" s="822"/>
      <c r="AC41" s="817" t="s">
        <v>3748</v>
      </c>
      <c r="AD41" s="821">
        <v>45944</v>
      </c>
      <c r="AE41" s="218" t="s">
        <v>10774</v>
      </c>
      <c r="AI41" s="1131"/>
    </row>
    <row r="42" spans="1:37" s="809" customFormat="1" ht="11.25" x14ac:dyDescent="0.25">
      <c r="A42" s="945"/>
      <c r="B42" s="891"/>
      <c r="C42" s="891"/>
      <c r="D42" s="892"/>
      <c r="E42" s="891"/>
      <c r="F42" s="891"/>
      <c r="G42" s="946"/>
      <c r="H42" s="891"/>
      <c r="I42" s="891"/>
      <c r="J42" s="893"/>
      <c r="K42" s="893"/>
      <c r="L42" s="894"/>
      <c r="M42" s="895"/>
      <c r="N42" s="895"/>
      <c r="O42" s="895"/>
      <c r="P42" s="893"/>
      <c r="Q42" s="893"/>
      <c r="R42" s="894"/>
      <c r="S42" s="895"/>
      <c r="T42" s="895"/>
      <c r="U42" s="895"/>
      <c r="V42" s="893"/>
      <c r="W42" s="893"/>
      <c r="X42" s="894"/>
      <c r="Y42" s="895"/>
      <c r="Z42" s="895"/>
      <c r="AA42" s="895"/>
      <c r="AB42" s="893"/>
      <c r="AC42" s="893"/>
      <c r="AD42" s="894"/>
      <c r="AE42" s="895"/>
      <c r="AF42" s="895"/>
      <c r="AG42" s="895"/>
      <c r="AH42" s="1122"/>
      <c r="AI42" s="1124"/>
      <c r="AJ42" s="894"/>
      <c r="AK42" s="895"/>
    </row>
    <row r="43" spans="1:37" s="1130" customFormat="1" x14ac:dyDescent="0.25">
      <c r="A43" s="947" t="s">
        <v>8263</v>
      </c>
      <c r="B43" s="844"/>
      <c r="C43" s="844"/>
      <c r="D43" s="820" t="s">
        <v>9804</v>
      </c>
      <c r="E43" s="820" t="s">
        <v>9872</v>
      </c>
      <c r="F43" s="1126">
        <f t="shared" si="4"/>
        <v>45940</v>
      </c>
      <c r="G43" s="814" t="str">
        <f t="shared" si="0"/>
        <v>A</v>
      </c>
      <c r="H43" s="941" t="str">
        <f t="shared" si="1"/>
        <v>MR_DER-1270_25</v>
      </c>
      <c r="I43" s="1127" t="str">
        <f t="shared" si="2"/>
        <v>ND</v>
      </c>
      <c r="J43" s="816" t="str">
        <f t="shared" si="3"/>
        <v>APROVADO</v>
      </c>
      <c r="K43" s="817" t="s">
        <v>3730</v>
      </c>
      <c r="L43" s="818">
        <v>45875</v>
      </c>
      <c r="M43" s="218" t="s">
        <v>9820</v>
      </c>
      <c r="N43" s="844" t="s">
        <v>9911</v>
      </c>
      <c r="O43" s="818">
        <v>45894</v>
      </c>
      <c r="P43" s="822"/>
      <c r="Q43" s="817" t="s">
        <v>3748</v>
      </c>
      <c r="R43" s="818">
        <v>45930</v>
      </c>
      <c r="S43" s="218" t="s">
        <v>10539</v>
      </c>
      <c r="T43" s="844" t="s">
        <v>5539</v>
      </c>
      <c r="U43" s="818">
        <v>45933</v>
      </c>
      <c r="V43" s="822"/>
      <c r="W43" s="1129" t="s">
        <v>3748</v>
      </c>
      <c r="X43" s="821">
        <v>45940</v>
      </c>
      <c r="Y43" s="218" t="s">
        <v>10756</v>
      </c>
      <c r="Z43" s="844"/>
      <c r="AA43" s="818"/>
      <c r="AB43" s="822"/>
      <c r="AI43" s="1131"/>
    </row>
    <row r="44" spans="1:37" s="1130" customFormat="1" x14ac:dyDescent="0.25">
      <c r="A44" s="947" t="s">
        <v>8263</v>
      </c>
      <c r="B44" s="844"/>
      <c r="C44" s="844"/>
      <c r="D44" s="820" t="s">
        <v>9804</v>
      </c>
      <c r="E44" s="820" t="s">
        <v>9873</v>
      </c>
      <c r="F44" s="1126">
        <f t="shared" si="4"/>
        <v>45940</v>
      </c>
      <c r="G44" s="814" t="str">
        <f t="shared" si="0"/>
        <v>A</v>
      </c>
      <c r="H44" s="941" t="str">
        <f t="shared" si="1"/>
        <v>MR_DER-1270_25</v>
      </c>
      <c r="I44" s="1127" t="str">
        <f t="shared" si="2"/>
        <v>ND</v>
      </c>
      <c r="J44" s="816" t="str">
        <f t="shared" si="3"/>
        <v>ND</v>
      </c>
      <c r="K44" s="817" t="s">
        <v>3730</v>
      </c>
      <c r="L44" s="818">
        <v>45875</v>
      </c>
      <c r="M44" s="218" t="s">
        <v>9820</v>
      </c>
      <c r="N44" s="844" t="s">
        <v>9911</v>
      </c>
      <c r="O44" s="818">
        <v>45894</v>
      </c>
      <c r="P44" s="822"/>
      <c r="Q44" s="817" t="s">
        <v>3748</v>
      </c>
      <c r="R44" s="818">
        <v>45930</v>
      </c>
      <c r="S44" s="218" t="s">
        <v>10539</v>
      </c>
      <c r="T44" s="844"/>
      <c r="U44" s="818"/>
      <c r="V44" s="822"/>
      <c r="W44" s="1129" t="s">
        <v>3748</v>
      </c>
      <c r="X44" s="821">
        <v>45940</v>
      </c>
      <c r="Y44" s="218" t="s">
        <v>10756</v>
      </c>
      <c r="Z44" s="844"/>
      <c r="AA44" s="818"/>
      <c r="AB44" s="822"/>
      <c r="AI44" s="1131"/>
    </row>
    <row r="45" spans="1:37" s="1130" customFormat="1" ht="15.75" customHeight="1" x14ac:dyDescent="0.25">
      <c r="A45" s="947" t="s">
        <v>8263</v>
      </c>
      <c r="B45" s="844"/>
      <c r="C45" s="844"/>
      <c r="D45" s="820" t="s">
        <v>9804</v>
      </c>
      <c r="E45" s="820" t="s">
        <v>9874</v>
      </c>
      <c r="F45" s="1126">
        <f t="shared" si="4"/>
        <v>45940</v>
      </c>
      <c r="G45" s="814" t="str">
        <f t="shared" si="0"/>
        <v>A</v>
      </c>
      <c r="H45" s="941" t="str">
        <f t="shared" si="1"/>
        <v>MR_DER-1270_25</v>
      </c>
      <c r="I45" s="1127" t="str">
        <f t="shared" si="2"/>
        <v>ND</v>
      </c>
      <c r="J45" s="816" t="str">
        <f t="shared" si="3"/>
        <v>ND</v>
      </c>
      <c r="K45" s="817" t="s">
        <v>3730</v>
      </c>
      <c r="L45" s="818">
        <v>45875</v>
      </c>
      <c r="M45" s="218" t="s">
        <v>9820</v>
      </c>
      <c r="N45" s="844" t="s">
        <v>9911</v>
      </c>
      <c r="O45" s="818">
        <v>45894</v>
      </c>
      <c r="P45" s="822"/>
      <c r="Q45" s="817" t="s">
        <v>3748</v>
      </c>
      <c r="R45" s="818">
        <v>45930</v>
      </c>
      <c r="S45" s="218" t="s">
        <v>10539</v>
      </c>
      <c r="T45" s="844"/>
      <c r="U45" s="818"/>
      <c r="V45" s="822"/>
      <c r="W45" s="1129" t="s">
        <v>3748</v>
      </c>
      <c r="X45" s="821">
        <v>45940</v>
      </c>
      <c r="Y45" s="218" t="s">
        <v>10756</v>
      </c>
      <c r="Z45" s="844"/>
      <c r="AA45" s="818"/>
      <c r="AB45" s="822"/>
      <c r="AI45" s="1131"/>
    </row>
    <row r="46" spans="1:37" s="809" customFormat="1" ht="11.25" x14ac:dyDescent="0.25">
      <c r="A46" s="945"/>
      <c r="B46" s="891"/>
      <c r="C46" s="891"/>
      <c r="D46" s="892"/>
      <c r="E46" s="891"/>
      <c r="F46" s="891"/>
      <c r="G46" s="946"/>
      <c r="H46" s="891"/>
      <c r="I46" s="891"/>
      <c r="J46" s="893"/>
      <c r="K46" s="893"/>
      <c r="L46" s="894"/>
      <c r="M46" s="895"/>
      <c r="N46" s="895"/>
      <c r="O46" s="895"/>
      <c r="P46" s="893"/>
      <c r="Q46" s="893"/>
      <c r="R46" s="894"/>
      <c r="S46" s="895"/>
      <c r="T46" s="895"/>
      <c r="U46" s="895"/>
      <c r="V46" s="893"/>
      <c r="W46" s="893"/>
      <c r="X46" s="894"/>
      <c r="Y46" s="895"/>
      <c r="Z46" s="895"/>
      <c r="AA46" s="895"/>
      <c r="AB46" s="893"/>
      <c r="AC46" s="893"/>
      <c r="AD46" s="894"/>
      <c r="AE46" s="895"/>
      <c r="AF46" s="895"/>
      <c r="AG46" s="895"/>
      <c r="AH46" s="1122"/>
      <c r="AI46" s="1124"/>
      <c r="AJ46" s="894"/>
      <c r="AK46" s="895"/>
    </row>
    <row r="47" spans="1:37" s="1130" customFormat="1" x14ac:dyDescent="0.25">
      <c r="A47" s="947" t="s">
        <v>8263</v>
      </c>
      <c r="B47" s="844"/>
      <c r="C47" s="844"/>
      <c r="D47" s="820" t="s">
        <v>9805</v>
      </c>
      <c r="E47" s="820" t="s">
        <v>9875</v>
      </c>
      <c r="F47" s="1126">
        <f>IF(L47&lt;&gt;0,MAX(L47,R47,X47,AD47),"NE")</f>
        <v>45940</v>
      </c>
      <c r="G47" s="814" t="str">
        <f t="shared" si="0"/>
        <v>A</v>
      </c>
      <c r="H47" s="941" t="str">
        <f t="shared" si="1"/>
        <v>MR_DER-1270_25</v>
      </c>
      <c r="I47" s="1127" t="str">
        <f t="shared" si="2"/>
        <v>ND</v>
      </c>
      <c r="J47" s="816" t="str">
        <f t="shared" si="3"/>
        <v>ND</v>
      </c>
      <c r="K47" s="817" t="s">
        <v>3730</v>
      </c>
      <c r="L47" s="818">
        <v>45875</v>
      </c>
      <c r="M47" s="218" t="s">
        <v>9820</v>
      </c>
      <c r="N47" s="844" t="s">
        <v>5536</v>
      </c>
      <c r="O47" s="818">
        <v>45894</v>
      </c>
      <c r="P47" s="822"/>
      <c r="Q47" s="817" t="s">
        <v>3765</v>
      </c>
      <c r="R47" s="818">
        <v>45904</v>
      </c>
      <c r="S47" s="218" t="s">
        <v>10185</v>
      </c>
      <c r="T47" s="844" t="s">
        <v>5536</v>
      </c>
      <c r="U47" s="818">
        <v>45915</v>
      </c>
      <c r="V47" s="822"/>
      <c r="W47" s="817" t="s">
        <v>5701</v>
      </c>
      <c r="X47" s="818">
        <v>45918</v>
      </c>
      <c r="Y47" s="218" t="s">
        <v>10310</v>
      </c>
      <c r="Z47" s="844" t="s">
        <v>5539</v>
      </c>
      <c r="AA47" s="818">
        <v>45925</v>
      </c>
      <c r="AB47" s="822"/>
      <c r="AC47" s="1129" t="s">
        <v>3748</v>
      </c>
      <c r="AD47" s="821">
        <v>45940</v>
      </c>
      <c r="AE47" s="218" t="s">
        <v>10756</v>
      </c>
      <c r="AI47" s="1131"/>
    </row>
    <row r="48" spans="1:37" s="1130" customFormat="1" x14ac:dyDescent="0.25">
      <c r="A48" s="947" t="s">
        <v>8263</v>
      </c>
      <c r="B48" s="844"/>
      <c r="C48" s="844"/>
      <c r="D48" s="820" t="s">
        <v>9805</v>
      </c>
      <c r="E48" s="820" t="s">
        <v>9876</v>
      </c>
      <c r="F48" s="1126">
        <f>IF(L48&lt;&gt;0,MAX(L48,R48,X48,AD48),"NE")</f>
        <v>45940</v>
      </c>
      <c r="G48" s="814" t="str">
        <f t="shared" si="0"/>
        <v>A</v>
      </c>
      <c r="H48" s="941" t="str">
        <f t="shared" si="1"/>
        <v>MR_DER-1270_25</v>
      </c>
      <c r="I48" s="1127" t="str">
        <f t="shared" si="2"/>
        <v>ND</v>
      </c>
      <c r="J48" s="816" t="str">
        <f t="shared" si="3"/>
        <v>ND</v>
      </c>
      <c r="K48" s="817" t="s">
        <v>3730</v>
      </c>
      <c r="L48" s="818">
        <v>45875</v>
      </c>
      <c r="M48" s="218" t="s">
        <v>9820</v>
      </c>
      <c r="N48" s="844" t="s">
        <v>5536</v>
      </c>
      <c r="O48" s="818">
        <v>45894</v>
      </c>
      <c r="P48" s="822"/>
      <c r="Q48" s="817" t="s">
        <v>3765</v>
      </c>
      <c r="R48" s="818">
        <v>45904</v>
      </c>
      <c r="S48" s="218" t="s">
        <v>10185</v>
      </c>
      <c r="T48" s="844" t="s">
        <v>5536</v>
      </c>
      <c r="U48" s="818">
        <v>45915</v>
      </c>
      <c r="V48" s="822"/>
      <c r="W48" s="817" t="s">
        <v>5701</v>
      </c>
      <c r="X48" s="818">
        <v>45918</v>
      </c>
      <c r="Y48" s="218" t="s">
        <v>10310</v>
      </c>
      <c r="Z48" s="844" t="s">
        <v>5539</v>
      </c>
      <c r="AA48" s="818">
        <v>45925</v>
      </c>
      <c r="AB48" s="822"/>
      <c r="AC48" s="1129" t="s">
        <v>3748</v>
      </c>
      <c r="AD48" s="821">
        <v>45940</v>
      </c>
      <c r="AE48" s="218" t="s">
        <v>10756</v>
      </c>
      <c r="AI48" s="1131"/>
    </row>
    <row r="49" spans="1:55" s="1130" customFormat="1" x14ac:dyDescent="0.25">
      <c r="A49" s="947" t="s">
        <v>8263</v>
      </c>
      <c r="B49" s="844"/>
      <c r="C49" s="844"/>
      <c r="D49" s="820" t="s">
        <v>9805</v>
      </c>
      <c r="E49" s="820" t="s">
        <v>9877</v>
      </c>
      <c r="F49" s="1126">
        <f t="shared" si="4"/>
        <v>45940</v>
      </c>
      <c r="G49" s="814" t="str">
        <f t="shared" si="0"/>
        <v>A</v>
      </c>
      <c r="H49" s="941" t="str">
        <f t="shared" si="1"/>
        <v>MR_DER-1270_25</v>
      </c>
      <c r="I49" s="1127" t="str">
        <f t="shared" si="2"/>
        <v>ND</v>
      </c>
      <c r="J49" s="816" t="str">
        <f t="shared" si="3"/>
        <v>ND</v>
      </c>
      <c r="K49" s="817" t="s">
        <v>3730</v>
      </c>
      <c r="L49" s="818">
        <v>45875</v>
      </c>
      <c r="M49" s="218" t="s">
        <v>9820</v>
      </c>
      <c r="N49" s="844" t="s">
        <v>5536</v>
      </c>
      <c r="O49" s="818">
        <v>45894</v>
      </c>
      <c r="P49" s="822"/>
      <c r="Q49" s="817" t="s">
        <v>3765</v>
      </c>
      <c r="R49" s="818">
        <v>45904</v>
      </c>
      <c r="S49" s="218" t="s">
        <v>10185</v>
      </c>
      <c r="T49" s="844" t="s">
        <v>5536</v>
      </c>
      <c r="U49" s="818">
        <v>45915</v>
      </c>
      <c r="V49" s="822"/>
      <c r="W49" s="817" t="s">
        <v>5701</v>
      </c>
      <c r="X49" s="818">
        <v>45918</v>
      </c>
      <c r="Y49" s="218" t="s">
        <v>10310</v>
      </c>
      <c r="Z49" s="844" t="s">
        <v>5539</v>
      </c>
      <c r="AA49" s="818">
        <v>45925</v>
      </c>
      <c r="AB49" s="822"/>
      <c r="AC49" s="1129" t="s">
        <v>3748</v>
      </c>
      <c r="AD49" s="821">
        <v>45940</v>
      </c>
      <c r="AE49" s="218" t="s">
        <v>10756</v>
      </c>
      <c r="AI49" s="1131"/>
      <c r="AN49" s="1148"/>
    </row>
    <row r="50" spans="1:55" s="1130" customFormat="1" x14ac:dyDescent="0.25">
      <c r="A50" s="947" t="s">
        <v>8263</v>
      </c>
      <c r="B50" s="844"/>
      <c r="C50" s="844"/>
      <c r="D50" s="820" t="s">
        <v>6069</v>
      </c>
      <c r="E50" s="820" t="s">
        <v>9878</v>
      </c>
      <c r="F50" s="1126">
        <f t="shared" si="4"/>
        <v>45940</v>
      </c>
      <c r="G50" s="814" t="str">
        <f t="shared" si="0"/>
        <v>A</v>
      </c>
      <c r="H50" s="941" t="str">
        <f t="shared" si="1"/>
        <v>MR_DER-1270_25</v>
      </c>
      <c r="I50" s="1127" t="str">
        <f t="shared" si="2"/>
        <v>ND</v>
      </c>
      <c r="J50" s="816" t="str">
        <f t="shared" si="3"/>
        <v>ND</v>
      </c>
      <c r="K50" s="817" t="s">
        <v>3730</v>
      </c>
      <c r="L50" s="818">
        <v>45875</v>
      </c>
      <c r="M50" s="218" t="s">
        <v>9820</v>
      </c>
      <c r="N50" s="844" t="s">
        <v>5536</v>
      </c>
      <c r="O50" s="818">
        <v>45894</v>
      </c>
      <c r="P50" s="822"/>
      <c r="Q50" s="817" t="s">
        <v>3765</v>
      </c>
      <c r="R50" s="818">
        <v>45904</v>
      </c>
      <c r="S50" s="218" t="s">
        <v>10185</v>
      </c>
      <c r="T50" s="844" t="s">
        <v>5536</v>
      </c>
      <c r="U50" s="818">
        <v>45915</v>
      </c>
      <c r="V50" s="822"/>
      <c r="W50" s="817" t="s">
        <v>5701</v>
      </c>
      <c r="X50" s="818">
        <v>45918</v>
      </c>
      <c r="Y50" s="218" t="s">
        <v>10310</v>
      </c>
      <c r="Z50" s="844" t="s">
        <v>5539</v>
      </c>
      <c r="AA50" s="818">
        <v>45925</v>
      </c>
      <c r="AB50" s="822"/>
      <c r="AC50" s="1129" t="s">
        <v>3748</v>
      </c>
      <c r="AD50" s="821">
        <v>45940</v>
      </c>
      <c r="AE50" s="218" t="s">
        <v>10756</v>
      </c>
      <c r="AI50" s="1131"/>
      <c r="AN50" s="1148"/>
    </row>
    <row r="51" spans="1:55" s="1130" customFormat="1" x14ac:dyDescent="0.25">
      <c r="A51" s="947" t="s">
        <v>8263</v>
      </c>
      <c r="B51" s="844"/>
      <c r="C51" s="844"/>
      <c r="D51" s="820" t="s">
        <v>6069</v>
      </c>
      <c r="E51" s="820" t="s">
        <v>9879</v>
      </c>
      <c r="F51" s="1126">
        <f t="shared" si="4"/>
        <v>45940</v>
      </c>
      <c r="G51" s="814" t="str">
        <f t="shared" si="0"/>
        <v>A</v>
      </c>
      <c r="H51" s="941" t="str">
        <f t="shared" si="1"/>
        <v>MR_DER-1270_25</v>
      </c>
      <c r="I51" s="1127" t="str">
        <f t="shared" si="2"/>
        <v>ND</v>
      </c>
      <c r="J51" s="816" t="str">
        <f t="shared" si="3"/>
        <v>ND</v>
      </c>
      <c r="K51" s="817" t="s">
        <v>3730</v>
      </c>
      <c r="L51" s="818">
        <v>45875</v>
      </c>
      <c r="M51" s="218" t="s">
        <v>9820</v>
      </c>
      <c r="N51" s="844" t="s">
        <v>5536</v>
      </c>
      <c r="O51" s="818">
        <v>45894</v>
      </c>
      <c r="P51" s="822"/>
      <c r="Q51" s="817" t="s">
        <v>3765</v>
      </c>
      <c r="R51" s="818">
        <v>45904</v>
      </c>
      <c r="S51" s="218" t="s">
        <v>10185</v>
      </c>
      <c r="T51" s="844" t="s">
        <v>5536</v>
      </c>
      <c r="U51" s="818">
        <v>45915</v>
      </c>
      <c r="V51" s="822"/>
      <c r="W51" s="817" t="s">
        <v>5701</v>
      </c>
      <c r="X51" s="818">
        <v>45918</v>
      </c>
      <c r="Y51" s="218" t="s">
        <v>10310</v>
      </c>
      <c r="Z51" s="844" t="s">
        <v>5539</v>
      </c>
      <c r="AA51" s="818">
        <v>45925</v>
      </c>
      <c r="AB51" s="822"/>
      <c r="AC51" s="1129" t="s">
        <v>3748</v>
      </c>
      <c r="AD51" s="821">
        <v>45940</v>
      </c>
      <c r="AE51" s="218" t="s">
        <v>10756</v>
      </c>
      <c r="AI51" s="1131"/>
      <c r="AN51" s="1148"/>
    </row>
    <row r="52" spans="1:55" s="1130" customFormat="1" x14ac:dyDescent="0.25">
      <c r="A52" s="947" t="s">
        <v>8263</v>
      </c>
      <c r="B52" s="844"/>
      <c r="C52" s="844"/>
      <c r="D52" s="820" t="s">
        <v>6069</v>
      </c>
      <c r="E52" s="820" t="s">
        <v>9880</v>
      </c>
      <c r="F52" s="1126">
        <f t="shared" si="4"/>
        <v>45940</v>
      </c>
      <c r="G52" s="814" t="str">
        <f t="shared" si="0"/>
        <v>A</v>
      </c>
      <c r="H52" s="941" t="str">
        <f t="shared" si="1"/>
        <v>MR_DER-1270_25</v>
      </c>
      <c r="I52" s="1127" t="str">
        <f t="shared" si="2"/>
        <v>ND</v>
      </c>
      <c r="J52" s="816" t="str">
        <f t="shared" si="3"/>
        <v>ND</v>
      </c>
      <c r="K52" s="817" t="s">
        <v>3730</v>
      </c>
      <c r="L52" s="818">
        <v>45875</v>
      </c>
      <c r="M52" s="218" t="s">
        <v>9820</v>
      </c>
      <c r="N52" s="844" t="s">
        <v>5536</v>
      </c>
      <c r="O52" s="818">
        <v>45894</v>
      </c>
      <c r="P52" s="822"/>
      <c r="Q52" s="817" t="s">
        <v>3765</v>
      </c>
      <c r="R52" s="818">
        <v>45904</v>
      </c>
      <c r="S52" s="218" t="s">
        <v>10185</v>
      </c>
      <c r="T52" s="844" t="s">
        <v>5536</v>
      </c>
      <c r="U52" s="818">
        <v>45915</v>
      </c>
      <c r="V52" s="822"/>
      <c r="W52" s="817" t="s">
        <v>5701</v>
      </c>
      <c r="X52" s="818">
        <v>45918</v>
      </c>
      <c r="Y52" s="218" t="s">
        <v>10310</v>
      </c>
      <c r="Z52" s="844" t="s">
        <v>5539</v>
      </c>
      <c r="AA52" s="818">
        <v>45925</v>
      </c>
      <c r="AB52" s="822"/>
      <c r="AC52" s="1129" t="s">
        <v>3748</v>
      </c>
      <c r="AD52" s="821">
        <v>45940</v>
      </c>
      <c r="AE52" s="218" t="s">
        <v>10756</v>
      </c>
      <c r="AI52" s="1131"/>
      <c r="AN52" s="1148"/>
    </row>
    <row r="53" spans="1:55" s="1130" customFormat="1" x14ac:dyDescent="0.25">
      <c r="A53" s="947" t="s">
        <v>8263</v>
      </c>
      <c r="B53" s="844"/>
      <c r="C53" s="844"/>
      <c r="D53" s="820" t="s">
        <v>6069</v>
      </c>
      <c r="E53" s="820" t="s">
        <v>9881</v>
      </c>
      <c r="F53" s="1126">
        <f t="shared" si="4"/>
        <v>45940</v>
      </c>
      <c r="G53" s="814" t="str">
        <f t="shared" si="0"/>
        <v>A</v>
      </c>
      <c r="H53" s="941" t="str">
        <f t="shared" si="1"/>
        <v>MR_DER-1270_25</v>
      </c>
      <c r="I53" s="1127" t="str">
        <f t="shared" si="2"/>
        <v>ND</v>
      </c>
      <c r="J53" s="816" t="str">
        <f t="shared" si="3"/>
        <v>ND</v>
      </c>
      <c r="K53" s="817" t="s">
        <v>3730</v>
      </c>
      <c r="L53" s="818">
        <v>45875</v>
      </c>
      <c r="M53" s="218" t="s">
        <v>9820</v>
      </c>
      <c r="N53" s="844" t="s">
        <v>5536</v>
      </c>
      <c r="O53" s="818">
        <v>45894</v>
      </c>
      <c r="P53" s="822"/>
      <c r="Q53" s="817" t="s">
        <v>3765</v>
      </c>
      <c r="R53" s="818">
        <v>45904</v>
      </c>
      <c r="S53" s="218" t="s">
        <v>10185</v>
      </c>
      <c r="T53" s="844" t="s">
        <v>5536</v>
      </c>
      <c r="U53" s="818">
        <v>45915</v>
      </c>
      <c r="V53" s="822"/>
      <c r="W53" s="817" t="s">
        <v>5701</v>
      </c>
      <c r="X53" s="818">
        <v>45918</v>
      </c>
      <c r="Y53" s="218" t="s">
        <v>10310</v>
      </c>
      <c r="Z53" s="844" t="s">
        <v>5539</v>
      </c>
      <c r="AA53" s="818">
        <v>45925</v>
      </c>
      <c r="AB53" s="822"/>
      <c r="AC53" s="1129" t="s">
        <v>3748</v>
      </c>
      <c r="AD53" s="821">
        <v>45940</v>
      </c>
      <c r="AE53" s="218" t="s">
        <v>10756</v>
      </c>
      <c r="AI53" s="1131"/>
      <c r="AN53" s="1148"/>
    </row>
    <row r="54" spans="1:55" s="1130" customFormat="1" x14ac:dyDescent="0.25">
      <c r="A54" s="947" t="s">
        <v>8263</v>
      </c>
      <c r="B54" s="844"/>
      <c r="C54" s="844"/>
      <c r="D54" s="820" t="s">
        <v>9806</v>
      </c>
      <c r="E54" s="820" t="s">
        <v>9882</v>
      </c>
      <c r="F54" s="1126">
        <f>IF(L54&lt;&gt;0,MAX(L54,R54,X54,AD54,AJ54),"NE")</f>
        <v>45940</v>
      </c>
      <c r="G54" s="814" t="str">
        <f t="shared" si="0"/>
        <v>A</v>
      </c>
      <c r="H54" s="941" t="str">
        <f t="shared" si="1"/>
        <v>MR_DER-1270_25</v>
      </c>
      <c r="I54" s="1127" t="str">
        <f t="shared" si="2"/>
        <v>ND</v>
      </c>
      <c r="J54" s="816" t="str">
        <f t="shared" si="3"/>
        <v>APROVADO</v>
      </c>
      <c r="K54" s="817" t="s">
        <v>3730</v>
      </c>
      <c r="L54" s="818">
        <v>45875</v>
      </c>
      <c r="M54" s="218" t="s">
        <v>9820</v>
      </c>
      <c r="N54" s="844" t="s">
        <v>5536</v>
      </c>
      <c r="O54" s="818">
        <v>45894</v>
      </c>
      <c r="P54" s="822"/>
      <c r="Q54" s="817" t="s">
        <v>3765</v>
      </c>
      <c r="R54" s="818">
        <v>45904</v>
      </c>
      <c r="S54" s="218" t="s">
        <v>10185</v>
      </c>
      <c r="T54" s="844" t="s">
        <v>5536</v>
      </c>
      <c r="U54" s="818">
        <v>45915</v>
      </c>
      <c r="V54" s="822"/>
      <c r="W54" s="817" t="s">
        <v>5701</v>
      </c>
      <c r="X54" s="818">
        <v>45918</v>
      </c>
      <c r="Y54" s="218" t="s">
        <v>10310</v>
      </c>
      <c r="Z54" s="844" t="s">
        <v>5537</v>
      </c>
      <c r="AA54" s="818">
        <v>45925</v>
      </c>
      <c r="AB54" s="822"/>
      <c r="AC54" s="817" t="s">
        <v>3748</v>
      </c>
      <c r="AD54" s="818">
        <v>45932</v>
      </c>
      <c r="AE54" s="218" t="s">
        <v>10608</v>
      </c>
      <c r="AF54" s="844" t="s">
        <v>5539</v>
      </c>
      <c r="AG54" s="818">
        <v>45937</v>
      </c>
      <c r="AI54" s="1129" t="s">
        <v>3748</v>
      </c>
      <c r="AJ54" s="821">
        <v>45940</v>
      </c>
      <c r="AK54" s="218" t="s">
        <v>10756</v>
      </c>
      <c r="AN54" s="1148"/>
    </row>
    <row r="55" spans="1:55" s="1130" customFormat="1" x14ac:dyDescent="0.25">
      <c r="A55" s="947" t="s">
        <v>8263</v>
      </c>
      <c r="B55" s="844"/>
      <c r="C55" s="844"/>
      <c r="D55" s="820" t="s">
        <v>9807</v>
      </c>
      <c r="E55" s="820" t="s">
        <v>9883</v>
      </c>
      <c r="F55" s="1126">
        <f t="shared" si="4"/>
        <v>45940</v>
      </c>
      <c r="G55" s="814" t="str">
        <f t="shared" si="0"/>
        <v>A</v>
      </c>
      <c r="H55" s="941" t="str">
        <f t="shared" si="1"/>
        <v>MR_DER-1270_25</v>
      </c>
      <c r="I55" s="1127" t="str">
        <f t="shared" si="2"/>
        <v>ND</v>
      </c>
      <c r="J55" s="816" t="str">
        <f t="shared" si="3"/>
        <v>ND</v>
      </c>
      <c r="K55" s="817" t="s">
        <v>3730</v>
      </c>
      <c r="L55" s="818">
        <v>45875</v>
      </c>
      <c r="M55" s="218" t="s">
        <v>9820</v>
      </c>
      <c r="N55" s="844" t="s">
        <v>5536</v>
      </c>
      <c r="O55" s="818">
        <v>45894</v>
      </c>
      <c r="P55" s="822"/>
      <c r="Q55" s="817" t="s">
        <v>3765</v>
      </c>
      <c r="R55" s="818">
        <v>45904</v>
      </c>
      <c r="S55" s="218" t="s">
        <v>10185</v>
      </c>
      <c r="T55" s="844" t="s">
        <v>5536</v>
      </c>
      <c r="U55" s="818">
        <v>45915</v>
      </c>
      <c r="V55" s="822"/>
      <c r="W55" s="817" t="s">
        <v>5701</v>
      </c>
      <c r="X55" s="818">
        <v>45918</v>
      </c>
      <c r="Y55" s="218" t="s">
        <v>10310</v>
      </c>
      <c r="Z55" s="844" t="s">
        <v>5539</v>
      </c>
      <c r="AA55" s="818">
        <v>45925</v>
      </c>
      <c r="AB55" s="822"/>
      <c r="AC55" s="1129" t="s">
        <v>3748</v>
      </c>
      <c r="AD55" s="821">
        <v>45940</v>
      </c>
      <c r="AE55" s="218" t="s">
        <v>10756</v>
      </c>
      <c r="AF55" s="844"/>
      <c r="AI55" s="1131"/>
      <c r="AN55" s="1148"/>
    </row>
    <row r="56" spans="1:55" s="1130" customFormat="1" x14ac:dyDescent="0.25">
      <c r="A56" s="947" t="s">
        <v>8263</v>
      </c>
      <c r="B56" s="844"/>
      <c r="C56" s="844"/>
      <c r="D56" s="820" t="s">
        <v>9808</v>
      </c>
      <c r="E56" s="820" t="s">
        <v>10862</v>
      </c>
      <c r="F56" s="1126">
        <f>IF(L56&lt;&gt;0,MAX(L56,R56,X56,AD56,AJ56,AP56,AV56,BB56),"NE")</f>
        <v>45953</v>
      </c>
      <c r="G56" s="814" t="str">
        <f t="shared" si="0"/>
        <v>B</v>
      </c>
      <c r="H56" s="941" t="str">
        <f t="shared" si="1"/>
        <v>MR_DER-1314_25</v>
      </c>
      <c r="I56" s="1127" t="str">
        <f t="shared" si="2"/>
        <v>ND</v>
      </c>
      <c r="J56" s="816" t="str">
        <f t="shared" si="3"/>
        <v>ND</v>
      </c>
      <c r="K56" s="817" t="s">
        <v>3730</v>
      </c>
      <c r="L56" s="818">
        <v>45875</v>
      </c>
      <c r="M56" s="218" t="s">
        <v>9820</v>
      </c>
      <c r="N56" s="844" t="s">
        <v>5536</v>
      </c>
      <c r="O56" s="818">
        <v>45894</v>
      </c>
      <c r="P56" s="822"/>
      <c r="Q56" s="817" t="s">
        <v>3765</v>
      </c>
      <c r="R56" s="818">
        <v>45904</v>
      </c>
      <c r="S56" s="218" t="s">
        <v>10185</v>
      </c>
      <c r="T56" s="844" t="s">
        <v>5536</v>
      </c>
      <c r="U56" s="818">
        <v>45915</v>
      </c>
      <c r="V56" s="822"/>
      <c r="W56" s="817" t="s">
        <v>5701</v>
      </c>
      <c r="X56" s="818">
        <v>45918</v>
      </c>
      <c r="Y56" s="218" t="s">
        <v>10310</v>
      </c>
      <c r="Z56" s="844" t="s">
        <v>5536</v>
      </c>
      <c r="AA56" s="818">
        <v>45925</v>
      </c>
      <c r="AB56" s="822"/>
      <c r="AC56" s="817" t="s">
        <v>7387</v>
      </c>
      <c r="AD56" s="818">
        <v>45932</v>
      </c>
      <c r="AE56" s="218" t="s">
        <v>10608</v>
      </c>
      <c r="AF56" s="844" t="s">
        <v>5539</v>
      </c>
      <c r="AG56" s="818">
        <v>45937</v>
      </c>
      <c r="AI56" s="1129" t="s">
        <v>3748</v>
      </c>
      <c r="AJ56" s="821">
        <v>45940</v>
      </c>
      <c r="AK56" s="218" t="s">
        <v>10756</v>
      </c>
      <c r="AN56" s="1148"/>
      <c r="AO56" s="817" t="s">
        <v>3748</v>
      </c>
      <c r="AP56" s="821">
        <v>45944</v>
      </c>
      <c r="AQ56" s="218" t="s">
        <v>10774</v>
      </c>
      <c r="AU56" s="817" t="s">
        <v>5626</v>
      </c>
      <c r="AV56" s="821">
        <v>45951</v>
      </c>
      <c r="AW56" s="218" t="s">
        <v>10863</v>
      </c>
      <c r="AX56" s="1130" t="s">
        <v>5539</v>
      </c>
      <c r="AY56" s="1158">
        <v>45952</v>
      </c>
      <c r="BA56" s="1131" t="s">
        <v>5811</v>
      </c>
      <c r="BB56" s="1158">
        <v>45953</v>
      </c>
      <c r="BC56" s="218" t="s">
        <v>10954</v>
      </c>
    </row>
    <row r="57" spans="1:55" s="1130" customFormat="1" x14ac:dyDescent="0.25">
      <c r="A57" s="947" t="s">
        <v>8263</v>
      </c>
      <c r="B57" s="844"/>
      <c r="C57" s="844"/>
      <c r="D57" s="820" t="s">
        <v>9809</v>
      </c>
      <c r="E57" s="820" t="s">
        <v>9884</v>
      </c>
      <c r="F57" s="1126">
        <f t="shared" si="4"/>
        <v>45944</v>
      </c>
      <c r="G57" s="814" t="str">
        <f t="shared" si="0"/>
        <v>A</v>
      </c>
      <c r="H57" s="941" t="str">
        <f t="shared" si="1"/>
        <v>MR_DER-1280_25</v>
      </c>
      <c r="I57" s="1127" t="str">
        <f t="shared" si="2"/>
        <v>ND</v>
      </c>
      <c r="J57" s="816" t="str">
        <f t="shared" si="3"/>
        <v>APROVADO</v>
      </c>
      <c r="K57" s="817" t="s">
        <v>3730</v>
      </c>
      <c r="L57" s="818">
        <v>45875</v>
      </c>
      <c r="M57" s="218" t="s">
        <v>9820</v>
      </c>
      <c r="N57" s="844" t="s">
        <v>5539</v>
      </c>
      <c r="O57" s="818">
        <v>45894</v>
      </c>
      <c r="P57" s="822"/>
      <c r="Q57" s="817" t="s">
        <v>3748</v>
      </c>
      <c r="R57" s="818">
        <v>45904</v>
      </c>
      <c r="S57" s="218" t="s">
        <v>10185</v>
      </c>
      <c r="T57" s="844" t="s">
        <v>5539</v>
      </c>
      <c r="U57" s="818">
        <v>45909</v>
      </c>
      <c r="V57" s="822"/>
      <c r="W57" s="817" t="s">
        <v>3748</v>
      </c>
      <c r="X57" s="821">
        <v>45944</v>
      </c>
      <c r="Y57" s="218" t="s">
        <v>10774</v>
      </c>
      <c r="Z57" s="844"/>
      <c r="AA57" s="818"/>
      <c r="AB57" s="822"/>
      <c r="AC57" s="817"/>
      <c r="AD57" s="818"/>
      <c r="AE57" s="218"/>
      <c r="AF57" s="844"/>
      <c r="AI57" s="1131"/>
      <c r="AN57" s="1148"/>
    </row>
    <row r="58" spans="1:55" s="1130" customFormat="1" x14ac:dyDescent="0.25">
      <c r="A58" s="947" t="s">
        <v>8263</v>
      </c>
      <c r="B58" s="844"/>
      <c r="C58" s="844"/>
      <c r="D58" s="820" t="s">
        <v>9810</v>
      </c>
      <c r="E58" s="820" t="s">
        <v>9885</v>
      </c>
      <c r="F58" s="1126">
        <f t="shared" si="4"/>
        <v>45944</v>
      </c>
      <c r="G58" s="814" t="str">
        <f t="shared" si="0"/>
        <v>A</v>
      </c>
      <c r="H58" s="941" t="str">
        <f t="shared" si="1"/>
        <v>MR_DER-1280_25</v>
      </c>
      <c r="I58" s="1127" t="str">
        <f t="shared" si="2"/>
        <v>ND</v>
      </c>
      <c r="J58" s="816" t="str">
        <f t="shared" si="3"/>
        <v>APROVADO</v>
      </c>
      <c r="K58" s="817" t="s">
        <v>3730</v>
      </c>
      <c r="L58" s="818">
        <v>45875</v>
      </c>
      <c r="M58" s="218" t="s">
        <v>9820</v>
      </c>
      <c r="N58" s="844" t="s">
        <v>5539</v>
      </c>
      <c r="O58" s="818">
        <v>45894</v>
      </c>
      <c r="P58" s="822"/>
      <c r="Q58" s="817" t="s">
        <v>3748</v>
      </c>
      <c r="R58" s="818">
        <v>45904</v>
      </c>
      <c r="S58" s="218" t="s">
        <v>10185</v>
      </c>
      <c r="T58" s="844" t="s">
        <v>5539</v>
      </c>
      <c r="U58" s="818">
        <v>45909</v>
      </c>
      <c r="V58" s="822"/>
      <c r="W58" s="817" t="s">
        <v>3748</v>
      </c>
      <c r="X58" s="821">
        <v>45944</v>
      </c>
      <c r="Y58" s="218" t="s">
        <v>10774</v>
      </c>
      <c r="Z58" s="844"/>
      <c r="AA58" s="818"/>
      <c r="AB58" s="822"/>
      <c r="AC58" s="817"/>
      <c r="AD58" s="818"/>
      <c r="AE58" s="218"/>
      <c r="AF58" s="844"/>
      <c r="AI58" s="1131"/>
      <c r="AN58" s="1148"/>
    </row>
    <row r="59" spans="1:55" s="1130" customFormat="1" x14ac:dyDescent="0.25">
      <c r="A59" s="947" t="s">
        <v>8263</v>
      </c>
      <c r="B59" s="844"/>
      <c r="C59" s="844"/>
      <c r="D59" s="820" t="s">
        <v>9811</v>
      </c>
      <c r="E59" s="820" t="s">
        <v>9886</v>
      </c>
      <c r="F59" s="1126">
        <f t="shared" si="4"/>
        <v>45944</v>
      </c>
      <c r="G59" s="814" t="str">
        <f t="shared" si="0"/>
        <v>A</v>
      </c>
      <c r="H59" s="941" t="str">
        <f t="shared" si="1"/>
        <v>MR_DER-1280_25</v>
      </c>
      <c r="I59" s="1127" t="str">
        <f t="shared" si="2"/>
        <v>ND</v>
      </c>
      <c r="J59" s="816" t="str">
        <f t="shared" si="3"/>
        <v>ND</v>
      </c>
      <c r="K59" s="817" t="s">
        <v>3730</v>
      </c>
      <c r="L59" s="818">
        <v>45875</v>
      </c>
      <c r="M59" s="218" t="s">
        <v>9820</v>
      </c>
      <c r="N59" s="844" t="s">
        <v>5537</v>
      </c>
      <c r="O59" s="818">
        <v>45891</v>
      </c>
      <c r="P59" s="822"/>
      <c r="Q59" s="817" t="s">
        <v>3748</v>
      </c>
      <c r="R59" s="818">
        <v>45904</v>
      </c>
      <c r="S59" s="218" t="s">
        <v>10185</v>
      </c>
      <c r="T59" s="844"/>
      <c r="U59" s="818"/>
      <c r="V59" s="822"/>
      <c r="W59" s="817" t="s">
        <v>3748</v>
      </c>
      <c r="X59" s="821">
        <v>45944</v>
      </c>
      <c r="Y59" s="218" t="s">
        <v>10774</v>
      </c>
      <c r="Z59" s="844"/>
      <c r="AA59" s="818"/>
      <c r="AB59" s="822"/>
      <c r="AI59" s="1131"/>
      <c r="AN59" s="1148"/>
    </row>
    <row r="60" spans="1:55" s="809" customFormat="1" ht="11.25" x14ac:dyDescent="0.25">
      <c r="A60" s="945"/>
      <c r="B60" s="891"/>
      <c r="C60" s="891"/>
      <c r="D60" s="892"/>
      <c r="E60" s="891"/>
      <c r="F60" s="891"/>
      <c r="G60" s="946"/>
      <c r="H60" s="891"/>
      <c r="I60" s="891"/>
      <c r="J60" s="893"/>
      <c r="K60" s="893"/>
      <c r="L60" s="894"/>
      <c r="M60" s="895"/>
      <c r="N60" s="895"/>
      <c r="O60" s="895"/>
      <c r="P60" s="893"/>
      <c r="Q60" s="893"/>
      <c r="R60" s="894"/>
      <c r="S60" s="895"/>
      <c r="T60" s="895"/>
      <c r="U60" s="895"/>
      <c r="V60" s="893"/>
      <c r="W60" s="893"/>
      <c r="X60" s="894"/>
      <c r="Y60" s="895"/>
      <c r="Z60" s="895"/>
      <c r="AA60" s="895"/>
      <c r="AB60" s="893"/>
      <c r="AC60" s="893"/>
      <c r="AD60" s="894"/>
      <c r="AE60" s="895"/>
      <c r="AF60" s="895"/>
      <c r="AG60" s="895"/>
      <c r="AH60" s="1122"/>
      <c r="AI60" s="1124"/>
      <c r="AJ60" s="894"/>
      <c r="AK60" s="895"/>
      <c r="AL60" s="895"/>
      <c r="AM60" s="895"/>
      <c r="AN60" s="1146"/>
      <c r="AO60" s="1143"/>
      <c r="AP60" s="894"/>
      <c r="AQ60" s="895"/>
      <c r="AR60" s="895"/>
      <c r="AS60" s="895"/>
      <c r="AT60" s="893"/>
    </row>
    <row r="61" spans="1:55" s="1130" customFormat="1" x14ac:dyDescent="0.25">
      <c r="A61" s="947" t="s">
        <v>8263</v>
      </c>
      <c r="B61" s="844"/>
      <c r="C61" s="844"/>
      <c r="D61" s="820" t="s">
        <v>9812</v>
      </c>
      <c r="E61" s="820" t="s">
        <v>9887</v>
      </c>
      <c r="F61" s="1126">
        <f t="shared" ref="F61:F78" si="5">IF(L61&lt;&gt;0,MAX(L61,R61,X61,AD61,AJ61),"NE")</f>
        <v>45940</v>
      </c>
      <c r="G61" s="814" t="str">
        <f t="shared" si="0"/>
        <v>A</v>
      </c>
      <c r="H61" s="941" t="str">
        <f t="shared" si="1"/>
        <v>MR_DER-1270_25</v>
      </c>
      <c r="I61" s="1127" t="str">
        <f t="shared" si="2"/>
        <v>ND</v>
      </c>
      <c r="J61" s="816" t="str">
        <f t="shared" si="3"/>
        <v>APROVADO</v>
      </c>
      <c r="K61" s="817" t="s">
        <v>3730</v>
      </c>
      <c r="L61" s="818">
        <v>45875</v>
      </c>
      <c r="M61" s="218" t="s">
        <v>9820</v>
      </c>
      <c r="N61" s="844" t="s">
        <v>9093</v>
      </c>
      <c r="O61" s="818">
        <v>45894</v>
      </c>
      <c r="P61" s="822"/>
      <c r="Q61" s="817" t="s">
        <v>3765</v>
      </c>
      <c r="R61" s="818">
        <v>45905</v>
      </c>
      <c r="S61" s="218" t="s">
        <v>10227</v>
      </c>
      <c r="T61" s="844" t="s">
        <v>9093</v>
      </c>
      <c r="U61" s="818">
        <v>45912</v>
      </c>
      <c r="V61" s="822"/>
      <c r="W61" s="817" t="s">
        <v>5701</v>
      </c>
      <c r="X61" s="818">
        <v>45919</v>
      </c>
      <c r="Y61" s="218" t="s">
        <v>10313</v>
      </c>
      <c r="Z61" s="844" t="s">
        <v>5539</v>
      </c>
      <c r="AA61" s="818">
        <v>45923</v>
      </c>
      <c r="AB61" s="822"/>
      <c r="AC61" s="817" t="s">
        <v>3748</v>
      </c>
      <c r="AD61" s="818">
        <v>45924</v>
      </c>
      <c r="AE61" s="218" t="s">
        <v>10396</v>
      </c>
      <c r="AF61" s="844" t="s">
        <v>5539</v>
      </c>
      <c r="AG61" s="818">
        <v>45929</v>
      </c>
      <c r="AI61" s="1129" t="s">
        <v>3748</v>
      </c>
      <c r="AJ61" s="821">
        <v>45940</v>
      </c>
      <c r="AK61" s="218" t="s">
        <v>10756</v>
      </c>
      <c r="AN61" s="1148"/>
    </row>
    <row r="62" spans="1:55" s="1130" customFormat="1" x14ac:dyDescent="0.25">
      <c r="A62" s="947" t="s">
        <v>8263</v>
      </c>
      <c r="B62" s="844"/>
      <c r="C62" s="844"/>
      <c r="D62" s="820" t="s">
        <v>9812</v>
      </c>
      <c r="E62" s="820" t="s">
        <v>10314</v>
      </c>
      <c r="F62" s="1126">
        <f t="shared" si="5"/>
        <v>45940</v>
      </c>
      <c r="G62" s="814" t="str">
        <f t="shared" si="0"/>
        <v>A</v>
      </c>
      <c r="H62" s="941" t="str">
        <f t="shared" si="1"/>
        <v>MR_DER-1270_25</v>
      </c>
      <c r="I62" s="1127" t="str">
        <f>IF(F62="NE",F62,IF(INDEX(K62:CP62,,MATCH(F62,K62:CP62,0)+3)&lt;&gt;0,INDEX(K62:CP62,,MATCH(F62,K62:CP62,0)+3),"ND"))</f>
        <v>ND</v>
      </c>
      <c r="J62" s="816" t="str">
        <f>IF(G62="NE",G62,IF(INDEX(K62:CQ62,,MATCH(G62,K62:CQ62,0)+3)&lt;&gt;0,INDEX(K62:CQ62,,MATCH(G62,K62:CQ62,0)+3),"ND"))</f>
        <v>APROVADO</v>
      </c>
      <c r="K62" s="817" t="s">
        <v>3730</v>
      </c>
      <c r="L62" s="818">
        <v>45919</v>
      </c>
      <c r="M62" s="218" t="s">
        <v>10313</v>
      </c>
      <c r="N62" s="844" t="s">
        <v>5539</v>
      </c>
      <c r="O62" s="818">
        <v>45923</v>
      </c>
      <c r="P62" s="822"/>
      <c r="Q62" s="817" t="s">
        <v>3748</v>
      </c>
      <c r="R62" s="818">
        <v>45924</v>
      </c>
      <c r="S62" s="218" t="s">
        <v>10396</v>
      </c>
      <c r="T62" s="844" t="s">
        <v>5539</v>
      </c>
      <c r="U62" s="818">
        <v>45929</v>
      </c>
      <c r="V62" s="822"/>
      <c r="W62" s="1129" t="s">
        <v>3748</v>
      </c>
      <c r="X62" s="821">
        <v>45940</v>
      </c>
      <c r="Y62" s="218" t="s">
        <v>10756</v>
      </c>
      <c r="Z62" s="844"/>
      <c r="AA62" s="818"/>
      <c r="AB62" s="822"/>
      <c r="AI62" s="1131"/>
      <c r="AN62" s="1148"/>
    </row>
    <row r="63" spans="1:55" s="1130" customFormat="1" x14ac:dyDescent="0.25">
      <c r="A63" s="947" t="s">
        <v>8263</v>
      </c>
      <c r="B63" s="844"/>
      <c r="C63" s="844"/>
      <c r="D63" s="820" t="s">
        <v>9813</v>
      </c>
      <c r="E63" s="820" t="s">
        <v>9888</v>
      </c>
      <c r="F63" s="1126">
        <f t="shared" si="5"/>
        <v>45940</v>
      </c>
      <c r="G63" s="814" t="str">
        <f t="shared" si="0"/>
        <v>A</v>
      </c>
      <c r="H63" s="941" t="str">
        <f t="shared" si="1"/>
        <v>MR_DER-1270_25</v>
      </c>
      <c r="I63" s="1127" t="str">
        <f t="shared" si="2"/>
        <v>ND</v>
      </c>
      <c r="J63" s="816" t="str">
        <f t="shared" si="3"/>
        <v>APROVADO</v>
      </c>
      <c r="K63" s="817" t="s">
        <v>3730</v>
      </c>
      <c r="L63" s="818">
        <v>45875</v>
      </c>
      <c r="M63" s="218" t="s">
        <v>9820</v>
      </c>
      <c r="N63" s="844" t="s">
        <v>9093</v>
      </c>
      <c r="O63" s="818">
        <v>45894</v>
      </c>
      <c r="P63" s="822"/>
      <c r="Q63" s="817" t="s">
        <v>3765</v>
      </c>
      <c r="R63" s="818">
        <v>45905</v>
      </c>
      <c r="S63" s="218" t="s">
        <v>10227</v>
      </c>
      <c r="T63" s="844" t="s">
        <v>9093</v>
      </c>
      <c r="U63" s="818">
        <v>45912</v>
      </c>
      <c r="V63" s="822"/>
      <c r="W63" s="817" t="s">
        <v>5701</v>
      </c>
      <c r="X63" s="818">
        <v>45919</v>
      </c>
      <c r="Y63" s="218" t="s">
        <v>10313</v>
      </c>
      <c r="Z63" s="844" t="s">
        <v>5539</v>
      </c>
      <c r="AA63" s="818">
        <v>45923</v>
      </c>
      <c r="AB63" s="822"/>
      <c r="AC63" s="817" t="s">
        <v>3748</v>
      </c>
      <c r="AD63" s="818">
        <v>45924</v>
      </c>
      <c r="AE63" s="218" t="s">
        <v>10396</v>
      </c>
      <c r="AF63" s="844" t="s">
        <v>5539</v>
      </c>
      <c r="AG63" s="818">
        <v>45929</v>
      </c>
      <c r="AI63" s="1129" t="s">
        <v>3748</v>
      </c>
      <c r="AJ63" s="821">
        <v>45940</v>
      </c>
      <c r="AK63" s="218" t="s">
        <v>10756</v>
      </c>
      <c r="AN63" s="1148"/>
    </row>
    <row r="64" spans="1:55" s="1130" customFormat="1" x14ac:dyDescent="0.25">
      <c r="A64" s="947" t="s">
        <v>8263</v>
      </c>
      <c r="B64" s="844"/>
      <c r="C64" s="844"/>
      <c r="D64" s="820" t="s">
        <v>9813</v>
      </c>
      <c r="E64" s="820" t="s">
        <v>9889</v>
      </c>
      <c r="F64" s="1126">
        <f t="shared" si="5"/>
        <v>45940</v>
      </c>
      <c r="G64" s="814" t="str">
        <f t="shared" si="0"/>
        <v>A</v>
      </c>
      <c r="H64" s="941" t="str">
        <f t="shared" si="1"/>
        <v>MR_DER-1270_25</v>
      </c>
      <c r="I64" s="1127" t="str">
        <f t="shared" si="2"/>
        <v>ND</v>
      </c>
      <c r="J64" s="816" t="str">
        <f t="shared" si="3"/>
        <v>APROVADO</v>
      </c>
      <c r="K64" s="817" t="s">
        <v>3730</v>
      </c>
      <c r="L64" s="818">
        <v>45875</v>
      </c>
      <c r="M64" s="218" t="s">
        <v>9820</v>
      </c>
      <c r="N64" s="844" t="s">
        <v>9093</v>
      </c>
      <c r="O64" s="818">
        <v>45894</v>
      </c>
      <c r="P64" s="822"/>
      <c r="Q64" s="817" t="s">
        <v>3765</v>
      </c>
      <c r="R64" s="818">
        <v>45905</v>
      </c>
      <c r="S64" s="218" t="s">
        <v>10227</v>
      </c>
      <c r="T64" s="844" t="s">
        <v>9093</v>
      </c>
      <c r="U64" s="818">
        <v>45912</v>
      </c>
      <c r="V64" s="822"/>
      <c r="W64" s="817" t="s">
        <v>5701</v>
      </c>
      <c r="X64" s="818">
        <v>45919</v>
      </c>
      <c r="Y64" s="218" t="s">
        <v>10313</v>
      </c>
      <c r="Z64" s="844" t="s">
        <v>5539</v>
      </c>
      <c r="AA64" s="818">
        <v>45923</v>
      </c>
      <c r="AB64" s="822"/>
      <c r="AC64" s="817" t="s">
        <v>3748</v>
      </c>
      <c r="AD64" s="818">
        <v>45924</v>
      </c>
      <c r="AE64" s="218" t="s">
        <v>10396</v>
      </c>
      <c r="AF64" s="844" t="s">
        <v>5539</v>
      </c>
      <c r="AG64" s="818">
        <v>45929</v>
      </c>
      <c r="AI64" s="1129" t="s">
        <v>3748</v>
      </c>
      <c r="AJ64" s="821">
        <v>45940</v>
      </c>
      <c r="AK64" s="218" t="s">
        <v>10756</v>
      </c>
      <c r="AN64" s="1148"/>
    </row>
    <row r="65" spans="1:37" s="1130" customFormat="1" x14ac:dyDescent="0.25">
      <c r="A65" s="947" t="s">
        <v>8263</v>
      </c>
      <c r="B65" s="844"/>
      <c r="C65" s="844"/>
      <c r="D65" s="820" t="s">
        <v>9814</v>
      </c>
      <c r="E65" s="820" t="s">
        <v>9890</v>
      </c>
      <c r="F65" s="1126">
        <f t="shared" si="5"/>
        <v>45940</v>
      </c>
      <c r="G65" s="1036" t="str">
        <f t="shared" si="0"/>
        <v>A</v>
      </c>
      <c r="H65" s="1037" t="str">
        <f t="shared" si="1"/>
        <v>MR_DER-1270_25</v>
      </c>
      <c r="I65" s="1127" t="str">
        <f t="shared" si="2"/>
        <v>ND</v>
      </c>
      <c r="J65" s="816" t="str">
        <f t="shared" si="3"/>
        <v>APROVADO</v>
      </c>
      <c r="K65" s="817" t="s">
        <v>3730</v>
      </c>
      <c r="L65" s="818">
        <v>45875</v>
      </c>
      <c r="M65" s="1044" t="s">
        <v>9820</v>
      </c>
      <c r="N65" s="844" t="s">
        <v>9093</v>
      </c>
      <c r="O65" s="818">
        <v>45894</v>
      </c>
      <c r="P65" s="822"/>
      <c r="Q65" s="817" t="s">
        <v>3765</v>
      </c>
      <c r="R65" s="818">
        <v>45905</v>
      </c>
      <c r="S65" s="1044" t="s">
        <v>10227</v>
      </c>
      <c r="T65" s="844" t="s">
        <v>9093</v>
      </c>
      <c r="U65" s="818">
        <v>45912</v>
      </c>
      <c r="V65" s="822"/>
      <c r="W65" s="817" t="s">
        <v>5701</v>
      </c>
      <c r="X65" s="818">
        <v>45919</v>
      </c>
      <c r="Y65" s="1044" t="s">
        <v>10313</v>
      </c>
      <c r="Z65" s="844" t="s">
        <v>5539</v>
      </c>
      <c r="AA65" s="818">
        <v>45923</v>
      </c>
      <c r="AB65" s="822"/>
      <c r="AC65" s="817" t="s">
        <v>3748</v>
      </c>
      <c r="AD65" s="818">
        <v>45924</v>
      </c>
      <c r="AE65" s="1044" t="s">
        <v>10396</v>
      </c>
      <c r="AF65" s="844" t="s">
        <v>5539</v>
      </c>
      <c r="AG65" s="818">
        <v>45929</v>
      </c>
      <c r="AI65" s="1129" t="s">
        <v>3748</v>
      </c>
      <c r="AJ65" s="821">
        <v>45940</v>
      </c>
      <c r="AK65" s="218" t="s">
        <v>10756</v>
      </c>
    </row>
    <row r="66" spans="1:37" s="1130" customFormat="1" x14ac:dyDescent="0.25">
      <c r="A66" s="947" t="s">
        <v>8263</v>
      </c>
      <c r="B66" s="844"/>
      <c r="C66" s="844"/>
      <c r="D66" s="820" t="s">
        <v>9814</v>
      </c>
      <c r="E66" s="820" t="s">
        <v>9891</v>
      </c>
      <c r="F66" s="1126">
        <f t="shared" si="5"/>
        <v>45940</v>
      </c>
      <c r="G66" s="814" t="str">
        <f t="shared" si="0"/>
        <v>A</v>
      </c>
      <c r="H66" s="941" t="str">
        <f t="shared" ref="H66:H93" si="6">IF($F66="","",INDEX($K66:$FL66,1,MATCH($F66,$K66:$FL66,)+1))</f>
        <v>MR_DER-1270_25</v>
      </c>
      <c r="I66" s="1127" t="str">
        <f t="shared" si="2"/>
        <v>ND</v>
      </c>
      <c r="J66" s="816" t="str">
        <f t="shared" si="3"/>
        <v>APROVADO</v>
      </c>
      <c r="K66" s="817" t="s">
        <v>3730</v>
      </c>
      <c r="L66" s="818">
        <v>45875</v>
      </c>
      <c r="M66" s="218" t="s">
        <v>9820</v>
      </c>
      <c r="N66" s="844" t="s">
        <v>9093</v>
      </c>
      <c r="O66" s="818">
        <v>45894</v>
      </c>
      <c r="P66" s="822"/>
      <c r="Q66" s="817" t="s">
        <v>3765</v>
      </c>
      <c r="R66" s="818">
        <v>45905</v>
      </c>
      <c r="S66" s="218" t="s">
        <v>10227</v>
      </c>
      <c r="T66" s="844" t="s">
        <v>9093</v>
      </c>
      <c r="U66" s="818">
        <v>45912</v>
      </c>
      <c r="V66" s="822"/>
      <c r="W66" s="817" t="s">
        <v>5701</v>
      </c>
      <c r="X66" s="818">
        <v>45919</v>
      </c>
      <c r="Y66" s="218" t="s">
        <v>10313</v>
      </c>
      <c r="Z66" s="844" t="s">
        <v>10360</v>
      </c>
      <c r="AA66" s="818">
        <v>45923</v>
      </c>
      <c r="AB66" s="822"/>
      <c r="AC66" s="817" t="s">
        <v>3748</v>
      </c>
      <c r="AD66" s="818">
        <v>45924</v>
      </c>
      <c r="AE66" s="218" t="s">
        <v>10396</v>
      </c>
      <c r="AF66" s="844" t="s">
        <v>5539</v>
      </c>
      <c r="AG66" s="818">
        <v>45929</v>
      </c>
      <c r="AI66" s="1129" t="s">
        <v>3748</v>
      </c>
      <c r="AJ66" s="821">
        <v>45940</v>
      </c>
      <c r="AK66" s="218" t="s">
        <v>10756</v>
      </c>
    </row>
    <row r="67" spans="1:37" s="1130" customFormat="1" x14ac:dyDescent="0.25">
      <c r="A67" s="947" t="s">
        <v>8263</v>
      </c>
      <c r="B67" s="844"/>
      <c r="C67" s="844"/>
      <c r="D67" s="820" t="s">
        <v>9814</v>
      </c>
      <c r="E67" s="820" t="s">
        <v>9892</v>
      </c>
      <c r="F67" s="1126">
        <f t="shared" si="5"/>
        <v>45940</v>
      </c>
      <c r="G67" s="814" t="str">
        <f t="shared" ref="G67:G93" si="7">IF($F67="","",INDEX($K67:$FI67,1,MATCH($F67,$K67:$FI67,)-1))</f>
        <v>A</v>
      </c>
      <c r="H67" s="941" t="str">
        <f t="shared" si="6"/>
        <v>MR_DER-1270_25</v>
      </c>
      <c r="I67" s="1127" t="str">
        <f t="shared" ref="I67:I81" si="8">IF(F67="NE",F67,IF(INDEX(K67:CP67,,MATCH(F67,K67:CP67,0)+3)&lt;&gt;0,INDEX(K67:CP67,,MATCH(F67,K67:CP67,0)+3),"ND"))</f>
        <v>ND</v>
      </c>
      <c r="J67" s="816" t="str">
        <f t="shared" ref="J67:J81" si="9">IF(G67="NE",G67,IF(INDEX(K67:CQ67,,MATCH(G67,K67:CQ67,0)+3)&lt;&gt;0,INDEX(K67:CQ67,,MATCH(G67,K67:CQ67,0)+3),"ND"))</f>
        <v>APROVADO</v>
      </c>
      <c r="K67" s="817" t="s">
        <v>3730</v>
      </c>
      <c r="L67" s="818">
        <v>45875</v>
      </c>
      <c r="M67" s="218" t="s">
        <v>9820</v>
      </c>
      <c r="N67" s="844" t="s">
        <v>9093</v>
      </c>
      <c r="O67" s="818">
        <v>45894</v>
      </c>
      <c r="P67" s="822"/>
      <c r="Q67" s="817" t="s">
        <v>3765</v>
      </c>
      <c r="R67" s="818">
        <v>45905</v>
      </c>
      <c r="S67" s="218" t="s">
        <v>10227</v>
      </c>
      <c r="T67" s="844" t="s">
        <v>9093</v>
      </c>
      <c r="U67" s="818">
        <v>45912</v>
      </c>
      <c r="V67" s="822"/>
      <c r="W67" s="817" t="s">
        <v>5701</v>
      </c>
      <c r="X67" s="818">
        <v>45919</v>
      </c>
      <c r="Y67" s="218" t="s">
        <v>10313</v>
      </c>
      <c r="Z67" s="844" t="s">
        <v>10360</v>
      </c>
      <c r="AA67" s="818">
        <v>45923</v>
      </c>
      <c r="AB67" s="822"/>
      <c r="AC67" s="817" t="s">
        <v>3748</v>
      </c>
      <c r="AD67" s="818">
        <v>45924</v>
      </c>
      <c r="AE67" s="218" t="s">
        <v>10396</v>
      </c>
      <c r="AF67" s="844" t="s">
        <v>5539</v>
      </c>
      <c r="AG67" s="818">
        <v>45929</v>
      </c>
      <c r="AI67" s="1129" t="s">
        <v>3748</v>
      </c>
      <c r="AJ67" s="821">
        <v>45940</v>
      </c>
      <c r="AK67" s="218" t="s">
        <v>10756</v>
      </c>
    </row>
    <row r="68" spans="1:37" s="1130" customFormat="1" x14ac:dyDescent="0.25">
      <c r="A68" s="947" t="s">
        <v>8263</v>
      </c>
      <c r="B68" s="844"/>
      <c r="C68" s="844"/>
      <c r="D68" s="820" t="s">
        <v>9814</v>
      </c>
      <c r="E68" s="820" t="s">
        <v>9893</v>
      </c>
      <c r="F68" s="1126">
        <f t="shared" si="5"/>
        <v>45940</v>
      </c>
      <c r="G68" s="814" t="str">
        <f t="shared" si="7"/>
        <v>A</v>
      </c>
      <c r="H68" s="941" t="str">
        <f t="shared" si="6"/>
        <v>MR_DER-1270_25</v>
      </c>
      <c r="I68" s="1127" t="str">
        <f t="shared" si="8"/>
        <v>ND</v>
      </c>
      <c r="J68" s="816" t="str">
        <f t="shared" si="9"/>
        <v>APROVADO</v>
      </c>
      <c r="K68" s="817" t="s">
        <v>3730</v>
      </c>
      <c r="L68" s="818">
        <v>45875</v>
      </c>
      <c r="M68" s="218" t="s">
        <v>9820</v>
      </c>
      <c r="N68" s="844" t="s">
        <v>9093</v>
      </c>
      <c r="O68" s="818">
        <v>45894</v>
      </c>
      <c r="P68" s="822"/>
      <c r="Q68" s="817" t="s">
        <v>3765</v>
      </c>
      <c r="R68" s="818">
        <v>45905</v>
      </c>
      <c r="S68" s="218" t="s">
        <v>10227</v>
      </c>
      <c r="T68" s="844" t="s">
        <v>9093</v>
      </c>
      <c r="U68" s="818">
        <v>45912</v>
      </c>
      <c r="V68" s="822"/>
      <c r="W68" s="817" t="s">
        <v>5701</v>
      </c>
      <c r="X68" s="818">
        <v>45919</v>
      </c>
      <c r="Y68" s="218" t="s">
        <v>10313</v>
      </c>
      <c r="Z68" s="844" t="s">
        <v>10360</v>
      </c>
      <c r="AA68" s="818">
        <v>45923</v>
      </c>
      <c r="AB68" s="822"/>
      <c r="AC68" s="817" t="s">
        <v>3748</v>
      </c>
      <c r="AD68" s="818">
        <v>45924</v>
      </c>
      <c r="AE68" s="218" t="s">
        <v>10396</v>
      </c>
      <c r="AF68" s="844" t="s">
        <v>5539</v>
      </c>
      <c r="AG68" s="818">
        <v>45929</v>
      </c>
      <c r="AI68" s="1129" t="s">
        <v>3748</v>
      </c>
      <c r="AJ68" s="821">
        <v>45940</v>
      </c>
      <c r="AK68" s="218" t="s">
        <v>10756</v>
      </c>
    </row>
    <row r="69" spans="1:37" s="1130" customFormat="1" x14ac:dyDescent="0.25">
      <c r="A69" s="947" t="s">
        <v>8263</v>
      </c>
      <c r="B69" s="844"/>
      <c r="C69" s="844"/>
      <c r="D69" s="820" t="s">
        <v>9814</v>
      </c>
      <c r="E69" s="820" t="s">
        <v>9894</v>
      </c>
      <c r="F69" s="1126">
        <f t="shared" si="5"/>
        <v>45940</v>
      </c>
      <c r="G69" s="814" t="str">
        <f t="shared" si="7"/>
        <v>A</v>
      </c>
      <c r="H69" s="941" t="str">
        <f t="shared" si="6"/>
        <v>MR_DER-1270_25</v>
      </c>
      <c r="I69" s="1127" t="str">
        <f t="shared" si="8"/>
        <v>ND</v>
      </c>
      <c r="J69" s="816" t="str">
        <f t="shared" si="9"/>
        <v>APROVADO</v>
      </c>
      <c r="K69" s="817" t="s">
        <v>3730</v>
      </c>
      <c r="L69" s="818">
        <v>45875</v>
      </c>
      <c r="M69" s="218" t="s">
        <v>9820</v>
      </c>
      <c r="N69" s="844" t="s">
        <v>9093</v>
      </c>
      <c r="O69" s="818">
        <v>45894</v>
      </c>
      <c r="P69" s="822"/>
      <c r="Q69" s="817" t="s">
        <v>3765</v>
      </c>
      <c r="R69" s="818">
        <v>45905</v>
      </c>
      <c r="S69" s="218" t="s">
        <v>10227</v>
      </c>
      <c r="T69" s="844" t="s">
        <v>9093</v>
      </c>
      <c r="U69" s="818">
        <v>45912</v>
      </c>
      <c r="V69" s="822"/>
      <c r="W69" s="817" t="s">
        <v>5701</v>
      </c>
      <c r="X69" s="818">
        <v>45919</v>
      </c>
      <c r="Y69" s="218" t="s">
        <v>10313</v>
      </c>
      <c r="Z69" s="844" t="s">
        <v>10360</v>
      </c>
      <c r="AA69" s="818">
        <v>45923</v>
      </c>
      <c r="AB69" s="822"/>
      <c r="AC69" s="817" t="s">
        <v>3748</v>
      </c>
      <c r="AD69" s="818">
        <v>45924</v>
      </c>
      <c r="AE69" s="218" t="s">
        <v>10396</v>
      </c>
      <c r="AF69" s="844" t="s">
        <v>5539</v>
      </c>
      <c r="AG69" s="818">
        <v>45929</v>
      </c>
      <c r="AI69" s="1129" t="s">
        <v>3748</v>
      </c>
      <c r="AJ69" s="821">
        <v>45940</v>
      </c>
      <c r="AK69" s="218" t="s">
        <v>10756</v>
      </c>
    </row>
    <row r="70" spans="1:37" s="1130" customFormat="1" x14ac:dyDescent="0.25">
      <c r="A70" s="947" t="s">
        <v>8263</v>
      </c>
      <c r="B70" s="844"/>
      <c r="C70" s="844"/>
      <c r="D70" s="820" t="s">
        <v>9814</v>
      </c>
      <c r="E70" s="820" t="s">
        <v>10223</v>
      </c>
      <c r="F70" s="1126">
        <f t="shared" si="5"/>
        <v>45940</v>
      </c>
      <c r="G70" s="814" t="str">
        <f t="shared" si="7"/>
        <v>A</v>
      </c>
      <c r="H70" s="941" t="str">
        <f t="shared" si="6"/>
        <v>MR_DER-1270_25</v>
      </c>
      <c r="I70" s="1127" t="str">
        <f t="shared" si="8"/>
        <v>ND</v>
      </c>
      <c r="J70" s="816" t="str">
        <f t="shared" si="9"/>
        <v>APROVADO</v>
      </c>
      <c r="K70" s="817" t="s">
        <v>3730</v>
      </c>
      <c r="L70" s="818">
        <v>45905</v>
      </c>
      <c r="M70" s="218" t="s">
        <v>10227</v>
      </c>
      <c r="N70" s="844" t="s">
        <v>9093</v>
      </c>
      <c r="O70" s="818">
        <v>45912</v>
      </c>
      <c r="P70" s="822"/>
      <c r="Q70" s="817" t="s">
        <v>3765</v>
      </c>
      <c r="R70" s="818">
        <v>45919</v>
      </c>
      <c r="S70" s="218" t="s">
        <v>10313</v>
      </c>
      <c r="T70" s="844" t="s">
        <v>10360</v>
      </c>
      <c r="U70" s="818">
        <v>45923</v>
      </c>
      <c r="V70" s="822"/>
      <c r="W70" s="817" t="s">
        <v>3748</v>
      </c>
      <c r="X70" s="818">
        <v>45924</v>
      </c>
      <c r="Y70" s="218" t="s">
        <v>10396</v>
      </c>
      <c r="Z70" s="844" t="s">
        <v>5539</v>
      </c>
      <c r="AA70" s="818">
        <v>45929</v>
      </c>
      <c r="AB70" s="822"/>
      <c r="AC70" s="1129" t="s">
        <v>3748</v>
      </c>
      <c r="AD70" s="821">
        <v>45940</v>
      </c>
      <c r="AE70" s="218" t="s">
        <v>10756</v>
      </c>
      <c r="AI70" s="1131"/>
    </row>
    <row r="71" spans="1:37" s="1130" customFormat="1" x14ac:dyDescent="0.25">
      <c r="A71" s="947" t="s">
        <v>8263</v>
      </c>
      <c r="B71" s="844"/>
      <c r="C71" s="844"/>
      <c r="D71" s="820" t="s">
        <v>9814</v>
      </c>
      <c r="E71" s="820" t="s">
        <v>10224</v>
      </c>
      <c r="F71" s="1126">
        <f t="shared" si="5"/>
        <v>45940</v>
      </c>
      <c r="G71" s="814" t="str">
        <f t="shared" si="7"/>
        <v>A</v>
      </c>
      <c r="H71" s="941" t="str">
        <f t="shared" si="6"/>
        <v>MR_DER-1270_25</v>
      </c>
      <c r="I71" s="1127" t="str">
        <f>IF(F71="NE",F71,IF(INDEX(K71:CP71,,MATCH(F71,K71:CP71,0)+3)&lt;&gt;0,INDEX(K71:CP71,,MATCH(F71,K71:CP71,0)+3),"ND"))</f>
        <v>ND</v>
      </c>
      <c r="J71" s="816" t="str">
        <f>IF(G71="NE",G71,IF(INDEX(K71:CQ71,,MATCH(G71,K71:CQ71,0)+3)&lt;&gt;0,INDEX(K71:CQ71,,MATCH(G71,K71:CQ71,0)+3),"ND"))</f>
        <v>APROVADO</v>
      </c>
      <c r="K71" s="817" t="s">
        <v>3730</v>
      </c>
      <c r="L71" s="818">
        <v>45905</v>
      </c>
      <c r="M71" s="218" t="s">
        <v>10227</v>
      </c>
      <c r="N71" s="844" t="s">
        <v>9093</v>
      </c>
      <c r="O71" s="818">
        <v>45912</v>
      </c>
      <c r="P71" s="822"/>
      <c r="Q71" s="817" t="s">
        <v>3765</v>
      </c>
      <c r="R71" s="818">
        <v>45919</v>
      </c>
      <c r="S71" s="218" t="s">
        <v>10313</v>
      </c>
      <c r="T71" s="844" t="s">
        <v>10360</v>
      </c>
      <c r="U71" s="818">
        <v>45923</v>
      </c>
      <c r="V71" s="822"/>
      <c r="W71" s="817" t="s">
        <v>3748</v>
      </c>
      <c r="X71" s="818">
        <v>45924</v>
      </c>
      <c r="Y71" s="218" t="s">
        <v>10396</v>
      </c>
      <c r="Z71" s="844" t="s">
        <v>5539</v>
      </c>
      <c r="AA71" s="818">
        <v>45929</v>
      </c>
      <c r="AB71" s="822"/>
      <c r="AC71" s="1129" t="s">
        <v>3748</v>
      </c>
      <c r="AD71" s="821">
        <v>45940</v>
      </c>
      <c r="AE71" s="218" t="s">
        <v>10756</v>
      </c>
      <c r="AI71" s="1131"/>
    </row>
    <row r="72" spans="1:37" s="1130" customFormat="1" x14ac:dyDescent="0.25">
      <c r="A72" s="947" t="s">
        <v>8263</v>
      </c>
      <c r="B72" s="844"/>
      <c r="C72" s="844"/>
      <c r="D72" s="820" t="s">
        <v>9814</v>
      </c>
      <c r="E72" s="820" t="s">
        <v>10225</v>
      </c>
      <c r="F72" s="1126">
        <f t="shared" si="5"/>
        <v>45940</v>
      </c>
      <c r="G72" s="814" t="str">
        <f t="shared" si="7"/>
        <v>A</v>
      </c>
      <c r="H72" s="941" t="str">
        <f t="shared" si="6"/>
        <v>MR_DER-1270_25</v>
      </c>
      <c r="I72" s="1127" t="str">
        <f>IF(F72="NE",F72,IF(INDEX(K72:CP72,,MATCH(F72,K72:CP72,0)+3)&lt;&gt;0,INDEX(K72:CP72,,MATCH(F72,K72:CP72,0)+3),"ND"))</f>
        <v>ND</v>
      </c>
      <c r="J72" s="816" t="str">
        <f>IF(G72="NE",G72,IF(INDEX(K72:CQ72,,MATCH(G72,K72:CQ72,0)+3)&lt;&gt;0,INDEX(K72:CQ72,,MATCH(G72,K72:CQ72,0)+3),"ND"))</f>
        <v>APROVADO</v>
      </c>
      <c r="K72" s="817" t="s">
        <v>3730</v>
      </c>
      <c r="L72" s="818">
        <v>45905</v>
      </c>
      <c r="M72" s="218" t="s">
        <v>10227</v>
      </c>
      <c r="N72" s="844" t="s">
        <v>9093</v>
      </c>
      <c r="O72" s="818">
        <v>45912</v>
      </c>
      <c r="P72" s="822"/>
      <c r="Q72" s="817" t="s">
        <v>3765</v>
      </c>
      <c r="R72" s="818">
        <v>45919</v>
      </c>
      <c r="S72" s="218" t="s">
        <v>10313</v>
      </c>
      <c r="T72" s="844" t="s">
        <v>10360</v>
      </c>
      <c r="U72" s="818">
        <v>45923</v>
      </c>
      <c r="V72" s="822"/>
      <c r="W72" s="817" t="s">
        <v>3748</v>
      </c>
      <c r="X72" s="818">
        <v>45924</v>
      </c>
      <c r="Y72" s="218" t="s">
        <v>10396</v>
      </c>
      <c r="Z72" s="844" t="s">
        <v>5539</v>
      </c>
      <c r="AA72" s="818">
        <v>45929</v>
      </c>
      <c r="AB72" s="822"/>
      <c r="AC72" s="1129" t="s">
        <v>3748</v>
      </c>
      <c r="AD72" s="821">
        <v>45940</v>
      </c>
      <c r="AE72" s="218" t="s">
        <v>10756</v>
      </c>
      <c r="AI72" s="1131"/>
    </row>
    <row r="73" spans="1:37" s="1130" customFormat="1" x14ac:dyDescent="0.25">
      <c r="A73" s="947" t="s">
        <v>8263</v>
      </c>
      <c r="B73" s="844"/>
      <c r="C73" s="844"/>
      <c r="D73" s="820" t="s">
        <v>9814</v>
      </c>
      <c r="E73" s="820" t="s">
        <v>10226</v>
      </c>
      <c r="F73" s="1126">
        <f t="shared" si="5"/>
        <v>45940</v>
      </c>
      <c r="G73" s="814" t="str">
        <f t="shared" si="7"/>
        <v>A</v>
      </c>
      <c r="H73" s="941" t="str">
        <f t="shared" si="6"/>
        <v>MR_DER-1270_25</v>
      </c>
      <c r="I73" s="1127" t="str">
        <f>IF(F73="NE",F73,IF(INDEX(K73:CP73,,MATCH(F73,K73:CP73,0)+3)&lt;&gt;0,INDEX(K73:CP73,,MATCH(F73,K73:CP73,0)+3),"ND"))</f>
        <v>ND</v>
      </c>
      <c r="J73" s="816" t="str">
        <f>IF(G73="NE",G73,IF(INDEX(K73:CQ73,,MATCH(G73,K73:CQ73,0)+3)&lt;&gt;0,INDEX(K73:CQ73,,MATCH(G73,K73:CQ73,0)+3),"ND"))</f>
        <v>APROVADO</v>
      </c>
      <c r="K73" s="817" t="s">
        <v>3730</v>
      </c>
      <c r="L73" s="818">
        <v>45905</v>
      </c>
      <c r="M73" s="218" t="s">
        <v>10227</v>
      </c>
      <c r="N73" s="844" t="s">
        <v>9093</v>
      </c>
      <c r="O73" s="818">
        <v>45912</v>
      </c>
      <c r="P73" s="822"/>
      <c r="Q73" s="817" t="s">
        <v>3765</v>
      </c>
      <c r="R73" s="818">
        <v>45919</v>
      </c>
      <c r="S73" s="218" t="s">
        <v>10313</v>
      </c>
      <c r="T73" s="844" t="s">
        <v>10360</v>
      </c>
      <c r="U73" s="818">
        <v>45923</v>
      </c>
      <c r="V73" s="822"/>
      <c r="W73" s="817" t="s">
        <v>3748</v>
      </c>
      <c r="X73" s="818">
        <v>45924</v>
      </c>
      <c r="Y73" s="218" t="s">
        <v>10396</v>
      </c>
      <c r="Z73" s="844" t="s">
        <v>5539</v>
      </c>
      <c r="AA73" s="818">
        <v>45929</v>
      </c>
      <c r="AB73" s="822"/>
      <c r="AC73" s="1129" t="s">
        <v>3748</v>
      </c>
      <c r="AD73" s="821">
        <v>45940</v>
      </c>
      <c r="AE73" s="218" t="s">
        <v>10756</v>
      </c>
      <c r="AI73" s="1131"/>
    </row>
    <row r="74" spans="1:37" s="1130" customFormat="1" x14ac:dyDescent="0.25">
      <c r="A74" s="947" t="s">
        <v>8263</v>
      </c>
      <c r="B74" s="844"/>
      <c r="C74" s="844"/>
      <c r="D74" s="820" t="s">
        <v>9815</v>
      </c>
      <c r="E74" s="820" t="s">
        <v>9895</v>
      </c>
      <c r="F74" s="1126">
        <f t="shared" si="5"/>
        <v>45940</v>
      </c>
      <c r="G74" s="814" t="str">
        <f t="shared" si="7"/>
        <v>A</v>
      </c>
      <c r="H74" s="941" t="str">
        <f t="shared" si="6"/>
        <v>MR_DER-1270_25</v>
      </c>
      <c r="I74" s="1127" t="str">
        <f t="shared" si="8"/>
        <v>ND</v>
      </c>
      <c r="J74" s="816" t="str">
        <f t="shared" si="9"/>
        <v>ND</v>
      </c>
      <c r="K74" s="817" t="s">
        <v>3730</v>
      </c>
      <c r="L74" s="818">
        <v>45875</v>
      </c>
      <c r="M74" s="218" t="s">
        <v>9820</v>
      </c>
      <c r="N74" s="844" t="s">
        <v>9093</v>
      </c>
      <c r="O74" s="818">
        <v>45894</v>
      </c>
      <c r="P74" s="822"/>
      <c r="Q74" s="817" t="s">
        <v>3765</v>
      </c>
      <c r="R74" s="818">
        <v>45922</v>
      </c>
      <c r="S74" s="218" t="s">
        <v>10354</v>
      </c>
      <c r="T74" s="844" t="s">
        <v>5539</v>
      </c>
      <c r="U74" s="818">
        <v>45929</v>
      </c>
      <c r="V74" s="822"/>
      <c r="W74" s="1129" t="s">
        <v>3748</v>
      </c>
      <c r="X74" s="821">
        <v>45940</v>
      </c>
      <c r="Y74" s="218" t="s">
        <v>10756</v>
      </c>
      <c r="Z74" s="844"/>
      <c r="AA74" s="818"/>
      <c r="AB74" s="822"/>
      <c r="AI74" s="1131"/>
    </row>
    <row r="75" spans="1:37" s="809" customFormat="1" ht="11.25" x14ac:dyDescent="0.25">
      <c r="A75" s="945"/>
      <c r="B75" s="891"/>
      <c r="C75" s="891"/>
      <c r="D75" s="892"/>
      <c r="E75" s="891"/>
      <c r="F75" s="891"/>
      <c r="G75" s="946"/>
      <c r="H75" s="891"/>
      <c r="I75" s="891"/>
      <c r="J75" s="893"/>
      <c r="K75" s="893"/>
      <c r="L75" s="894"/>
      <c r="M75" s="895"/>
      <c r="N75" s="895"/>
      <c r="O75" s="895"/>
      <c r="P75" s="893"/>
      <c r="Q75" s="893"/>
      <c r="R75" s="894"/>
      <c r="S75" s="895"/>
      <c r="T75" s="895"/>
      <c r="U75" s="895"/>
      <c r="V75" s="893"/>
      <c r="W75" s="893"/>
      <c r="X75" s="894"/>
      <c r="Y75" s="895"/>
      <c r="Z75" s="895"/>
      <c r="AA75" s="895"/>
      <c r="AB75" s="893"/>
      <c r="AC75" s="893"/>
      <c r="AD75" s="894"/>
      <c r="AE75" s="895"/>
      <c r="AF75" s="895"/>
      <c r="AG75" s="895"/>
      <c r="AH75" s="1122"/>
      <c r="AI75" s="1124"/>
      <c r="AJ75" s="894"/>
      <c r="AK75" s="895"/>
    </row>
    <row r="76" spans="1:37" s="1130" customFormat="1" x14ac:dyDescent="0.25">
      <c r="A76" s="947" t="s">
        <v>8263</v>
      </c>
      <c r="B76" s="844"/>
      <c r="C76" s="844"/>
      <c r="D76" s="820" t="s">
        <v>9816</v>
      </c>
      <c r="E76" s="820" t="s">
        <v>9909</v>
      </c>
      <c r="F76" s="1126">
        <f t="shared" si="5"/>
        <v>45940</v>
      </c>
      <c r="G76" s="814" t="str">
        <f t="shared" si="7"/>
        <v>A</v>
      </c>
      <c r="H76" s="941" t="str">
        <f t="shared" si="6"/>
        <v>MR_DER-1270_25</v>
      </c>
      <c r="I76" s="1127" t="str">
        <f>IF(F76="NE",F76,IF(INDEX(K76:CP76,,MATCH(F76,K76:CP76,0)+3)&lt;&gt;0,INDEX(K76:CP76,,MATCH(F76,K76:CP76,0)+3),"ND"))</f>
        <v>ND</v>
      </c>
      <c r="J76" s="816" t="str">
        <f>IF(G76="NE",G76,IF(INDEX(K76:CQ76,,MATCH(G76,K76:CQ76,0)+3)&lt;&gt;0,INDEX(K76:CQ76,,MATCH(G76,K76:CQ76,0)+3),"ND"))</f>
        <v>ND</v>
      </c>
      <c r="K76" s="817" t="s">
        <v>3730</v>
      </c>
      <c r="L76" s="818">
        <v>45875</v>
      </c>
      <c r="M76" s="218" t="s">
        <v>9910</v>
      </c>
      <c r="N76" s="844" t="s">
        <v>5536</v>
      </c>
      <c r="O76" s="818">
        <v>45909</v>
      </c>
      <c r="P76" s="822"/>
      <c r="Q76" s="817" t="s">
        <v>3765</v>
      </c>
      <c r="R76" s="818">
        <v>45919</v>
      </c>
      <c r="S76" s="218" t="s">
        <v>10315</v>
      </c>
      <c r="T76" s="818" t="s">
        <v>5539</v>
      </c>
      <c r="U76" s="818">
        <v>45922</v>
      </c>
      <c r="V76" s="822"/>
      <c r="W76" s="817" t="s">
        <v>3748</v>
      </c>
      <c r="X76" s="818">
        <v>45923</v>
      </c>
      <c r="Y76" s="218" t="s">
        <v>10321</v>
      </c>
      <c r="Z76" s="844"/>
      <c r="AA76" s="818"/>
      <c r="AB76" s="822"/>
      <c r="AC76" s="1129" t="s">
        <v>3748</v>
      </c>
      <c r="AD76" s="821">
        <v>45940</v>
      </c>
      <c r="AE76" s="218" t="s">
        <v>10756</v>
      </c>
      <c r="AI76" s="1131"/>
    </row>
    <row r="77" spans="1:37" s="1130" customFormat="1" x14ac:dyDescent="0.25">
      <c r="A77" s="947" t="s">
        <v>8263</v>
      </c>
      <c r="B77" s="844"/>
      <c r="C77" s="844"/>
      <c r="D77" s="820" t="s">
        <v>9816</v>
      </c>
      <c r="E77" s="820" t="s">
        <v>9896</v>
      </c>
      <c r="F77" s="1126">
        <f t="shared" si="5"/>
        <v>45940</v>
      </c>
      <c r="G77" s="814" t="str">
        <f t="shared" si="7"/>
        <v>B</v>
      </c>
      <c r="H77" s="941" t="str">
        <f t="shared" si="6"/>
        <v>MR_DER-1270_25</v>
      </c>
      <c r="I77" s="1127" t="str">
        <f t="shared" si="8"/>
        <v>ND</v>
      </c>
      <c r="J77" s="816" t="str">
        <f t="shared" si="9"/>
        <v>ND</v>
      </c>
      <c r="K77" s="817" t="s">
        <v>3730</v>
      </c>
      <c r="L77" s="818">
        <v>45875</v>
      </c>
      <c r="M77" s="218" t="s">
        <v>9820</v>
      </c>
      <c r="N77" s="844" t="s">
        <v>5537</v>
      </c>
      <c r="O77" s="818">
        <v>45891</v>
      </c>
      <c r="P77" s="822"/>
      <c r="Q77" s="817" t="s">
        <v>3748</v>
      </c>
      <c r="R77" s="818">
        <v>45894</v>
      </c>
      <c r="S77" s="218" t="s">
        <v>9910</v>
      </c>
      <c r="T77" s="844" t="s">
        <v>5536</v>
      </c>
      <c r="U77" s="818">
        <v>45909</v>
      </c>
      <c r="V77" s="822"/>
      <c r="W77" s="817" t="s">
        <v>5626</v>
      </c>
      <c r="X77" s="818">
        <v>45919</v>
      </c>
      <c r="Y77" s="218" t="s">
        <v>10315</v>
      </c>
      <c r="Z77" s="818" t="s">
        <v>5539</v>
      </c>
      <c r="AA77" s="818">
        <v>45922</v>
      </c>
      <c r="AB77" s="822"/>
      <c r="AC77" s="817" t="s">
        <v>5811</v>
      </c>
      <c r="AD77" s="818">
        <v>45923</v>
      </c>
      <c r="AE77" s="218" t="s">
        <v>10321</v>
      </c>
      <c r="AI77" s="1129" t="s">
        <v>5811</v>
      </c>
      <c r="AJ77" s="821">
        <v>45940</v>
      </c>
      <c r="AK77" s="218" t="s">
        <v>10756</v>
      </c>
    </row>
    <row r="78" spans="1:37" s="1130" customFormat="1" x14ac:dyDescent="0.25">
      <c r="A78" s="947" t="s">
        <v>8263</v>
      </c>
      <c r="B78" s="844"/>
      <c r="C78" s="844"/>
      <c r="D78" s="820" t="s">
        <v>9817</v>
      </c>
      <c r="E78" s="820" t="s">
        <v>10235</v>
      </c>
      <c r="F78" s="1126">
        <f t="shared" si="5"/>
        <v>45940</v>
      </c>
      <c r="G78" s="814" t="str">
        <f t="shared" si="7"/>
        <v>B</v>
      </c>
      <c r="H78" s="941" t="str">
        <f t="shared" si="6"/>
        <v>MR_DER-1270_25</v>
      </c>
      <c r="I78" s="1127" t="str">
        <f t="shared" si="8"/>
        <v>ND</v>
      </c>
      <c r="J78" s="816" t="str">
        <f t="shared" si="9"/>
        <v>ND</v>
      </c>
      <c r="K78" s="817" t="s">
        <v>3730</v>
      </c>
      <c r="L78" s="818">
        <v>45875</v>
      </c>
      <c r="M78" s="218" t="s">
        <v>9820</v>
      </c>
      <c r="N78" s="844" t="s">
        <v>5537</v>
      </c>
      <c r="O78" s="818">
        <v>45891</v>
      </c>
      <c r="P78" s="822"/>
      <c r="Q78" s="817" t="s">
        <v>3748</v>
      </c>
      <c r="R78" s="818">
        <v>45894</v>
      </c>
      <c r="S78" s="218" t="s">
        <v>9910</v>
      </c>
      <c r="T78" s="844" t="s">
        <v>5536</v>
      </c>
      <c r="U78" s="818">
        <v>45909</v>
      </c>
      <c r="V78" s="822"/>
      <c r="W78" s="817" t="s">
        <v>5626</v>
      </c>
      <c r="X78" s="818">
        <v>45919</v>
      </c>
      <c r="Y78" s="218" t="s">
        <v>10315</v>
      </c>
      <c r="Z78" s="818" t="s">
        <v>5539</v>
      </c>
      <c r="AA78" s="818">
        <v>45922</v>
      </c>
      <c r="AB78" s="822"/>
      <c r="AC78" s="817" t="s">
        <v>5811</v>
      </c>
      <c r="AD78" s="818">
        <v>45923</v>
      </c>
      <c r="AE78" s="218" t="s">
        <v>10321</v>
      </c>
      <c r="AI78" s="1129" t="s">
        <v>5811</v>
      </c>
      <c r="AJ78" s="821">
        <v>45940</v>
      </c>
      <c r="AK78" s="218" t="s">
        <v>10756</v>
      </c>
    </row>
    <row r="79" spans="1:37" s="809" customFormat="1" ht="11.25" x14ac:dyDescent="0.25">
      <c r="A79" s="945"/>
      <c r="B79" s="891"/>
      <c r="C79" s="891"/>
      <c r="D79" s="892"/>
      <c r="E79" s="891"/>
      <c r="F79" s="891"/>
      <c r="G79" s="946"/>
      <c r="H79" s="891"/>
      <c r="I79" s="891"/>
      <c r="J79" s="893"/>
      <c r="K79" s="893"/>
      <c r="L79" s="894"/>
      <c r="M79" s="895"/>
      <c r="N79" s="895"/>
      <c r="O79" s="895"/>
      <c r="P79" s="893"/>
      <c r="Q79" s="893"/>
      <c r="R79" s="894"/>
      <c r="S79" s="895"/>
      <c r="T79" s="895"/>
      <c r="U79" s="895"/>
      <c r="V79" s="893"/>
      <c r="W79" s="893"/>
      <c r="X79" s="894"/>
      <c r="Y79" s="895"/>
      <c r="Z79" s="895"/>
      <c r="AA79" s="895"/>
      <c r="AB79" s="893"/>
      <c r="AC79" s="893"/>
      <c r="AD79" s="894"/>
      <c r="AE79" s="895"/>
      <c r="AF79" s="895"/>
      <c r="AG79" s="895"/>
      <c r="AH79" s="1122"/>
      <c r="AI79" s="1124"/>
      <c r="AJ79" s="894"/>
      <c r="AK79" s="895"/>
    </row>
    <row r="80" spans="1:37" s="1130" customFormat="1" x14ac:dyDescent="0.25">
      <c r="A80" s="947" t="s">
        <v>8263</v>
      </c>
      <c r="B80" s="844"/>
      <c r="C80" s="844"/>
      <c r="D80" s="820" t="s">
        <v>9818</v>
      </c>
      <c r="E80" s="820" t="s">
        <v>9897</v>
      </c>
      <c r="F80" s="1126">
        <f>IF(L80&lt;&gt;0,MAX(L80,R80,X80,AD80,AJ80),"NE")</f>
        <v>45953</v>
      </c>
      <c r="G80" s="814" t="str">
        <f t="shared" si="7"/>
        <v>A</v>
      </c>
      <c r="H80" s="941" t="str">
        <f t="shared" si="6"/>
        <v>MR_DER-1314_25</v>
      </c>
      <c r="I80" s="1127" t="str">
        <f t="shared" si="8"/>
        <v>ND</v>
      </c>
      <c r="J80" s="816" t="str">
        <f t="shared" si="9"/>
        <v>APROVADO</v>
      </c>
      <c r="K80" s="817" t="s">
        <v>3730</v>
      </c>
      <c r="L80" s="818">
        <v>45875</v>
      </c>
      <c r="M80" s="218" t="s">
        <v>9820</v>
      </c>
      <c r="N80" s="844" t="s">
        <v>9093</v>
      </c>
      <c r="O80" s="818">
        <v>45894</v>
      </c>
      <c r="P80" s="822"/>
      <c r="Q80" s="817" t="s">
        <v>3765</v>
      </c>
      <c r="R80" s="818">
        <v>45925</v>
      </c>
      <c r="S80" s="218" t="s">
        <v>10404</v>
      </c>
      <c r="T80" s="844" t="s">
        <v>5536</v>
      </c>
      <c r="U80" s="818">
        <v>45937</v>
      </c>
      <c r="V80" s="822"/>
      <c r="W80" s="817" t="s">
        <v>5701</v>
      </c>
      <c r="X80" s="818">
        <v>45940</v>
      </c>
      <c r="Y80" s="218" t="s">
        <v>10759</v>
      </c>
      <c r="Z80" s="844" t="s">
        <v>5537</v>
      </c>
      <c r="AA80" s="818">
        <v>45944</v>
      </c>
      <c r="AB80" s="822"/>
      <c r="AC80" s="817" t="s">
        <v>3748</v>
      </c>
      <c r="AD80" s="821">
        <v>45947</v>
      </c>
      <c r="AE80" s="218" t="s">
        <v>10852</v>
      </c>
      <c r="AF80" s="1130" t="s">
        <v>5539</v>
      </c>
      <c r="AG80" s="1158">
        <v>45952</v>
      </c>
      <c r="AI80" s="1131" t="s">
        <v>3748</v>
      </c>
      <c r="AJ80" s="1158">
        <v>45953</v>
      </c>
      <c r="AK80" s="218" t="s">
        <v>10954</v>
      </c>
    </row>
    <row r="81" spans="1:37" s="1130" customFormat="1" x14ac:dyDescent="0.25">
      <c r="A81" s="947" t="s">
        <v>8263</v>
      </c>
      <c r="B81" s="844"/>
      <c r="C81" s="844"/>
      <c r="D81" s="820" t="s">
        <v>9819</v>
      </c>
      <c r="E81" s="820" t="s">
        <v>9898</v>
      </c>
      <c r="F81" s="1126">
        <f>IF(L81&lt;&gt;0,MAX(L81,R81,X81,AD81,AJ81),"NE")</f>
        <v>45953</v>
      </c>
      <c r="G81" s="814" t="str">
        <f t="shared" si="7"/>
        <v>A</v>
      </c>
      <c r="H81" s="941" t="str">
        <f t="shared" si="6"/>
        <v>MR_DER-1314_25</v>
      </c>
      <c r="I81" s="1127" t="str">
        <f t="shared" si="8"/>
        <v>ND</v>
      </c>
      <c r="J81" s="816" t="str">
        <f t="shared" si="9"/>
        <v>APROVADO</v>
      </c>
      <c r="K81" s="817" t="s">
        <v>3730</v>
      </c>
      <c r="L81" s="818">
        <v>45875</v>
      </c>
      <c r="M81" s="218" t="s">
        <v>9820</v>
      </c>
      <c r="N81" s="844" t="s">
        <v>9093</v>
      </c>
      <c r="O81" s="818">
        <v>45894</v>
      </c>
      <c r="P81" s="822"/>
      <c r="Q81" s="817" t="s">
        <v>3765</v>
      </c>
      <c r="R81" s="818">
        <v>45925</v>
      </c>
      <c r="S81" s="218" t="s">
        <v>10404</v>
      </c>
      <c r="T81" s="844" t="s">
        <v>5536</v>
      </c>
      <c r="U81" s="818">
        <v>45937</v>
      </c>
      <c r="V81" s="822"/>
      <c r="W81" s="817" t="s">
        <v>5701</v>
      </c>
      <c r="X81" s="818">
        <v>45940</v>
      </c>
      <c r="Y81" s="218" t="s">
        <v>10759</v>
      </c>
      <c r="Z81" s="844" t="s">
        <v>5537</v>
      </c>
      <c r="AA81" s="818">
        <v>45944</v>
      </c>
      <c r="AB81" s="822"/>
      <c r="AC81" s="817" t="s">
        <v>3748</v>
      </c>
      <c r="AD81" s="821">
        <v>45947</v>
      </c>
      <c r="AE81" s="218" t="s">
        <v>10852</v>
      </c>
      <c r="AF81" s="1130" t="s">
        <v>5539</v>
      </c>
      <c r="AG81" s="1158">
        <v>45952</v>
      </c>
      <c r="AI81" s="1131" t="s">
        <v>3748</v>
      </c>
      <c r="AJ81" s="1158">
        <v>45953</v>
      </c>
      <c r="AK81" s="218" t="s">
        <v>10954</v>
      </c>
    </row>
    <row r="82" spans="1:37" s="809" customFormat="1" ht="11.25" x14ac:dyDescent="0.25">
      <c r="A82" s="945"/>
      <c r="B82" s="891"/>
      <c r="C82" s="891"/>
      <c r="D82" s="892"/>
      <c r="E82" s="891"/>
      <c r="F82" s="891"/>
      <c r="G82" s="946"/>
      <c r="H82" s="891"/>
      <c r="I82" s="891"/>
      <c r="J82" s="893"/>
      <c r="K82" s="893"/>
      <c r="L82" s="894"/>
      <c r="M82" s="895"/>
      <c r="N82" s="895"/>
      <c r="O82" s="895"/>
      <c r="P82" s="893"/>
      <c r="Q82" s="893"/>
      <c r="R82" s="894"/>
      <c r="S82" s="895"/>
      <c r="T82" s="895"/>
      <c r="U82" s="895"/>
      <c r="V82" s="893"/>
      <c r="W82" s="893"/>
      <c r="X82" s="894"/>
      <c r="Y82" s="895"/>
      <c r="Z82" s="895"/>
      <c r="AA82" s="895"/>
      <c r="AB82" s="893"/>
      <c r="AC82" s="893"/>
      <c r="AD82" s="894"/>
      <c r="AE82" s="895"/>
      <c r="AF82" s="895"/>
      <c r="AG82" s="895"/>
      <c r="AH82" s="1122"/>
      <c r="AI82" s="1124"/>
      <c r="AJ82" s="894"/>
      <c r="AK82" s="895"/>
    </row>
    <row r="83" spans="1:37" s="1130" customFormat="1" x14ac:dyDescent="0.25">
      <c r="A83" s="947" t="s">
        <v>8263</v>
      </c>
      <c r="B83" s="844"/>
      <c r="C83" s="844"/>
      <c r="D83" s="820" t="s">
        <v>9822</v>
      </c>
      <c r="E83" s="820" t="s">
        <v>9899</v>
      </c>
      <c r="F83" s="1126">
        <f>IF(L83&lt;&gt;0,MAX(L83,R83,X83,AD83,AJ83),"NE")</f>
        <v>45940</v>
      </c>
      <c r="G83" s="814" t="str">
        <f t="shared" si="7"/>
        <v>A</v>
      </c>
      <c r="H83" s="941" t="str">
        <f t="shared" si="6"/>
        <v>MR_DER-1270_25</v>
      </c>
      <c r="I83" s="1127" t="str">
        <f t="shared" ref="I83:I90" si="10">IF(F83="NE",F83,IF(INDEX(K83:CP83,,MATCH(F83,K83:CP83,0)+3)&lt;&gt;0,INDEX(K83:CP83,,MATCH(F83,K83:CP83,0)+3),"ND"))</f>
        <v>ND</v>
      </c>
      <c r="J83" s="816" t="str">
        <f t="shared" ref="J83:J90" si="11">IF(G83="NE",G83,IF(INDEX(K83:CQ83,,MATCH(G83,K83:CQ83,0)+3)&lt;&gt;0,INDEX(K83:CQ83,,MATCH(G83,K83:CQ83,0)+3),"ND"))</f>
        <v>ND</v>
      </c>
      <c r="K83" s="817" t="s">
        <v>3730</v>
      </c>
      <c r="L83" s="818">
        <v>45887</v>
      </c>
      <c r="M83" s="218" t="s">
        <v>9823</v>
      </c>
      <c r="N83" s="844" t="s">
        <v>5536</v>
      </c>
      <c r="O83" s="818">
        <v>45909</v>
      </c>
      <c r="P83" s="822"/>
      <c r="Q83" s="817" t="s">
        <v>3765</v>
      </c>
      <c r="R83" s="818">
        <v>45918</v>
      </c>
      <c r="S83" s="218" t="s">
        <v>10308</v>
      </c>
      <c r="T83" s="844" t="s">
        <v>5536</v>
      </c>
      <c r="U83" s="818">
        <v>45929</v>
      </c>
      <c r="V83" s="822"/>
      <c r="W83" s="817" t="s">
        <v>5701</v>
      </c>
      <c r="X83" s="818">
        <v>45931</v>
      </c>
      <c r="Y83" s="218" t="s">
        <v>10590</v>
      </c>
      <c r="Z83" s="844" t="s">
        <v>5536</v>
      </c>
      <c r="AA83" s="818">
        <v>45936</v>
      </c>
      <c r="AB83" s="822"/>
      <c r="AC83" s="817" t="s">
        <v>7387</v>
      </c>
      <c r="AD83" s="818">
        <v>45937</v>
      </c>
      <c r="AE83" s="218" t="s">
        <v>10751</v>
      </c>
      <c r="AF83" s="844" t="s">
        <v>5539</v>
      </c>
      <c r="AG83" s="818">
        <v>45938</v>
      </c>
      <c r="AI83" s="817" t="s">
        <v>3748</v>
      </c>
      <c r="AJ83" s="818">
        <v>45940</v>
      </c>
      <c r="AK83" s="218" t="s">
        <v>10756</v>
      </c>
    </row>
    <row r="84" spans="1:37" s="1130" customFormat="1" x14ac:dyDescent="0.25">
      <c r="A84" s="947" t="s">
        <v>8263</v>
      </c>
      <c r="B84" s="844"/>
      <c r="C84" s="844"/>
      <c r="D84" s="820" t="s">
        <v>9822</v>
      </c>
      <c r="E84" s="820" t="s">
        <v>9900</v>
      </c>
      <c r="F84" s="1126">
        <f t="shared" ref="F84:F89" si="12">IF(L84&lt;&gt;0,MAX(L84,R84,X84,AD84,AJ84),"NE")</f>
        <v>45940</v>
      </c>
      <c r="G84" s="814" t="str">
        <f t="shared" si="7"/>
        <v>A</v>
      </c>
      <c r="H84" s="941" t="str">
        <f t="shared" si="6"/>
        <v>MR_DER-1270_25</v>
      </c>
      <c r="I84" s="1127" t="str">
        <f t="shared" si="10"/>
        <v>ND</v>
      </c>
      <c r="J84" s="816" t="str">
        <f t="shared" si="11"/>
        <v>ND</v>
      </c>
      <c r="K84" s="817" t="s">
        <v>3730</v>
      </c>
      <c r="L84" s="818">
        <v>45875</v>
      </c>
      <c r="M84" s="218" t="s">
        <v>9823</v>
      </c>
      <c r="N84" s="844" t="s">
        <v>5536</v>
      </c>
      <c r="O84" s="818">
        <v>45909</v>
      </c>
      <c r="P84" s="822"/>
      <c r="Q84" s="817" t="s">
        <v>3765</v>
      </c>
      <c r="R84" s="818">
        <v>45918</v>
      </c>
      <c r="S84" s="218" t="s">
        <v>10308</v>
      </c>
      <c r="T84" s="844" t="s">
        <v>5536</v>
      </c>
      <c r="U84" s="818">
        <v>45929</v>
      </c>
      <c r="V84" s="822"/>
      <c r="W84" s="817" t="s">
        <v>5701</v>
      </c>
      <c r="X84" s="818">
        <v>45931</v>
      </c>
      <c r="Y84" s="218" t="s">
        <v>10590</v>
      </c>
      <c r="Z84" s="844" t="s">
        <v>5536</v>
      </c>
      <c r="AA84" s="818">
        <v>45936</v>
      </c>
      <c r="AB84" s="822"/>
      <c r="AC84" s="817" t="s">
        <v>7387</v>
      </c>
      <c r="AD84" s="818">
        <v>45937</v>
      </c>
      <c r="AE84" s="218" t="s">
        <v>10751</v>
      </c>
      <c r="AF84" s="844" t="s">
        <v>5539</v>
      </c>
      <c r="AG84" s="818">
        <v>45938</v>
      </c>
      <c r="AI84" s="817" t="s">
        <v>3748</v>
      </c>
      <c r="AJ84" s="818">
        <v>45940</v>
      </c>
      <c r="AK84" s="218" t="s">
        <v>10756</v>
      </c>
    </row>
    <row r="85" spans="1:37" s="1130" customFormat="1" x14ac:dyDescent="0.25">
      <c r="A85" s="947" t="s">
        <v>8263</v>
      </c>
      <c r="B85" s="844"/>
      <c r="C85" s="844"/>
      <c r="D85" s="820" t="s">
        <v>9822</v>
      </c>
      <c r="E85" s="820" t="s">
        <v>9901</v>
      </c>
      <c r="F85" s="1126">
        <f t="shared" si="12"/>
        <v>45940</v>
      </c>
      <c r="G85" s="814" t="str">
        <f t="shared" si="7"/>
        <v>A</v>
      </c>
      <c r="H85" s="941" t="str">
        <f t="shared" si="6"/>
        <v>MR_DER-1270_25</v>
      </c>
      <c r="I85" s="1127" t="str">
        <f t="shared" si="10"/>
        <v>ND</v>
      </c>
      <c r="J85" s="816" t="str">
        <f t="shared" si="11"/>
        <v>ND</v>
      </c>
      <c r="K85" s="817" t="s">
        <v>3730</v>
      </c>
      <c r="L85" s="818">
        <v>45875</v>
      </c>
      <c r="M85" s="218" t="s">
        <v>9823</v>
      </c>
      <c r="N85" s="844" t="s">
        <v>5536</v>
      </c>
      <c r="O85" s="818">
        <v>45909</v>
      </c>
      <c r="P85" s="822"/>
      <c r="Q85" s="817" t="s">
        <v>3765</v>
      </c>
      <c r="R85" s="818">
        <v>45918</v>
      </c>
      <c r="S85" s="218" t="s">
        <v>10308</v>
      </c>
      <c r="T85" s="844" t="s">
        <v>5536</v>
      </c>
      <c r="U85" s="818">
        <v>45929</v>
      </c>
      <c r="V85" s="822"/>
      <c r="W85" s="817" t="s">
        <v>5701</v>
      </c>
      <c r="X85" s="818">
        <v>45931</v>
      </c>
      <c r="Y85" s="218" t="s">
        <v>10590</v>
      </c>
      <c r="Z85" s="844" t="s">
        <v>5536</v>
      </c>
      <c r="AA85" s="818">
        <v>45936</v>
      </c>
      <c r="AB85" s="822"/>
      <c r="AC85" s="817" t="s">
        <v>7387</v>
      </c>
      <c r="AD85" s="818">
        <v>45937</v>
      </c>
      <c r="AE85" s="218" t="s">
        <v>10751</v>
      </c>
      <c r="AF85" s="844" t="s">
        <v>5539</v>
      </c>
      <c r="AG85" s="818">
        <v>45938</v>
      </c>
      <c r="AI85" s="817" t="s">
        <v>3748</v>
      </c>
      <c r="AJ85" s="818">
        <v>45940</v>
      </c>
      <c r="AK85" s="218" t="s">
        <v>10756</v>
      </c>
    </row>
    <row r="86" spans="1:37" s="1130" customFormat="1" x14ac:dyDescent="0.25">
      <c r="A86" s="947" t="s">
        <v>8263</v>
      </c>
      <c r="B86" s="844"/>
      <c r="C86" s="844"/>
      <c r="D86" s="820" t="s">
        <v>9822</v>
      </c>
      <c r="E86" s="820" t="s">
        <v>9902</v>
      </c>
      <c r="F86" s="1126">
        <f t="shared" si="12"/>
        <v>45940</v>
      </c>
      <c r="G86" s="814" t="str">
        <f t="shared" si="7"/>
        <v>A</v>
      </c>
      <c r="H86" s="941" t="str">
        <f t="shared" si="6"/>
        <v>MR_DER-1270_25</v>
      </c>
      <c r="I86" s="1127" t="str">
        <f t="shared" si="10"/>
        <v>ND</v>
      </c>
      <c r="J86" s="816" t="str">
        <f t="shared" si="11"/>
        <v>ND</v>
      </c>
      <c r="K86" s="817" t="s">
        <v>3730</v>
      </c>
      <c r="L86" s="818">
        <v>45875</v>
      </c>
      <c r="M86" s="218" t="s">
        <v>9823</v>
      </c>
      <c r="N86" s="844" t="s">
        <v>5536</v>
      </c>
      <c r="O86" s="818">
        <v>45909</v>
      </c>
      <c r="P86" s="822"/>
      <c r="Q86" s="817" t="s">
        <v>3765</v>
      </c>
      <c r="R86" s="818">
        <v>45918</v>
      </c>
      <c r="S86" s="218" t="s">
        <v>10308</v>
      </c>
      <c r="T86" s="844" t="s">
        <v>5536</v>
      </c>
      <c r="U86" s="818">
        <v>45929</v>
      </c>
      <c r="V86" s="822"/>
      <c r="W86" s="817" t="s">
        <v>5701</v>
      </c>
      <c r="X86" s="818">
        <v>45931</v>
      </c>
      <c r="Y86" s="218" t="s">
        <v>10590</v>
      </c>
      <c r="Z86" s="844" t="s">
        <v>5536</v>
      </c>
      <c r="AA86" s="818">
        <v>45936</v>
      </c>
      <c r="AB86" s="822"/>
      <c r="AC86" s="817" t="s">
        <v>7387</v>
      </c>
      <c r="AD86" s="818">
        <v>45937</v>
      </c>
      <c r="AE86" s="218" t="s">
        <v>10751</v>
      </c>
      <c r="AF86" s="844" t="s">
        <v>5539</v>
      </c>
      <c r="AG86" s="818">
        <v>45938</v>
      </c>
      <c r="AI86" s="817" t="s">
        <v>3748</v>
      </c>
      <c r="AJ86" s="818">
        <v>45940</v>
      </c>
      <c r="AK86" s="218" t="s">
        <v>10756</v>
      </c>
    </row>
    <row r="87" spans="1:37" s="1130" customFormat="1" x14ac:dyDescent="0.25">
      <c r="A87" s="947" t="s">
        <v>8263</v>
      </c>
      <c r="B87" s="844"/>
      <c r="C87" s="844"/>
      <c r="D87" s="820" t="s">
        <v>9822</v>
      </c>
      <c r="E87" s="820" t="s">
        <v>9903</v>
      </c>
      <c r="F87" s="1126">
        <f t="shared" si="12"/>
        <v>45940</v>
      </c>
      <c r="G87" s="814" t="str">
        <f t="shared" si="7"/>
        <v>A</v>
      </c>
      <c r="H87" s="941" t="str">
        <f t="shared" si="6"/>
        <v>MR_DER-1270_25</v>
      </c>
      <c r="I87" s="1127" t="str">
        <f t="shared" si="10"/>
        <v>ND</v>
      </c>
      <c r="J87" s="816" t="str">
        <f t="shared" si="11"/>
        <v>ND</v>
      </c>
      <c r="K87" s="817" t="s">
        <v>3730</v>
      </c>
      <c r="L87" s="818">
        <v>45875</v>
      </c>
      <c r="M87" s="218" t="s">
        <v>9823</v>
      </c>
      <c r="N87" s="844" t="s">
        <v>5536</v>
      </c>
      <c r="O87" s="818">
        <v>45909</v>
      </c>
      <c r="P87" s="822"/>
      <c r="Q87" s="817" t="s">
        <v>3765</v>
      </c>
      <c r="R87" s="818">
        <v>45918</v>
      </c>
      <c r="S87" s="218" t="s">
        <v>10308</v>
      </c>
      <c r="T87" s="844" t="s">
        <v>5536</v>
      </c>
      <c r="U87" s="818">
        <v>45929</v>
      </c>
      <c r="V87" s="822"/>
      <c r="W87" s="817" t="s">
        <v>5701</v>
      </c>
      <c r="X87" s="818">
        <v>45931</v>
      </c>
      <c r="Y87" s="218" t="s">
        <v>10590</v>
      </c>
      <c r="Z87" s="844" t="s">
        <v>5536</v>
      </c>
      <c r="AA87" s="818">
        <v>45936</v>
      </c>
      <c r="AB87" s="822"/>
      <c r="AC87" s="817" t="s">
        <v>7387</v>
      </c>
      <c r="AD87" s="818">
        <v>45937</v>
      </c>
      <c r="AE87" s="218" t="s">
        <v>10751</v>
      </c>
      <c r="AF87" s="844" t="s">
        <v>5539</v>
      </c>
      <c r="AG87" s="818">
        <v>45938</v>
      </c>
      <c r="AI87" s="817" t="s">
        <v>3748</v>
      </c>
      <c r="AJ87" s="818">
        <v>45940</v>
      </c>
      <c r="AK87" s="218" t="s">
        <v>10756</v>
      </c>
    </row>
    <row r="88" spans="1:37" s="1130" customFormat="1" x14ac:dyDescent="0.25">
      <c r="A88" s="947" t="s">
        <v>8263</v>
      </c>
      <c r="B88" s="844"/>
      <c r="C88" s="844"/>
      <c r="D88" s="820" t="s">
        <v>9822</v>
      </c>
      <c r="E88" s="820" t="s">
        <v>9904</v>
      </c>
      <c r="F88" s="1126">
        <f t="shared" si="12"/>
        <v>45940</v>
      </c>
      <c r="G88" s="814" t="str">
        <f t="shared" si="7"/>
        <v>A</v>
      </c>
      <c r="H88" s="941" t="str">
        <f t="shared" si="6"/>
        <v>MR_DER-1270_25</v>
      </c>
      <c r="I88" s="1127" t="str">
        <f t="shared" si="10"/>
        <v>ND</v>
      </c>
      <c r="J88" s="816" t="str">
        <f t="shared" si="11"/>
        <v>ND</v>
      </c>
      <c r="K88" s="817" t="s">
        <v>3730</v>
      </c>
      <c r="L88" s="818">
        <v>45875</v>
      </c>
      <c r="M88" s="218" t="s">
        <v>9823</v>
      </c>
      <c r="N88" s="844" t="s">
        <v>5536</v>
      </c>
      <c r="O88" s="818">
        <v>45909</v>
      </c>
      <c r="P88" s="822"/>
      <c r="Q88" s="817" t="s">
        <v>3765</v>
      </c>
      <c r="R88" s="818">
        <v>45918</v>
      </c>
      <c r="S88" s="218" t="s">
        <v>10308</v>
      </c>
      <c r="T88" s="844" t="s">
        <v>5536</v>
      </c>
      <c r="U88" s="818">
        <v>45929</v>
      </c>
      <c r="V88" s="822"/>
      <c r="W88" s="817" t="s">
        <v>5701</v>
      </c>
      <c r="X88" s="818">
        <v>45931</v>
      </c>
      <c r="Y88" s="218" t="s">
        <v>10590</v>
      </c>
      <c r="Z88" s="844" t="s">
        <v>5536</v>
      </c>
      <c r="AA88" s="818">
        <v>45936</v>
      </c>
      <c r="AB88" s="822"/>
      <c r="AC88" s="817" t="s">
        <v>7387</v>
      </c>
      <c r="AD88" s="818">
        <v>45937</v>
      </c>
      <c r="AE88" s="218" t="s">
        <v>10751</v>
      </c>
      <c r="AF88" s="844" t="s">
        <v>5539</v>
      </c>
      <c r="AG88" s="818">
        <v>45938</v>
      </c>
      <c r="AI88" s="817" t="s">
        <v>3748</v>
      </c>
      <c r="AJ88" s="818">
        <v>45940</v>
      </c>
      <c r="AK88" s="218" t="s">
        <v>10756</v>
      </c>
    </row>
    <row r="89" spans="1:37" s="1130" customFormat="1" x14ac:dyDescent="0.25">
      <c r="A89" s="947" t="s">
        <v>8263</v>
      </c>
      <c r="B89" s="844"/>
      <c r="C89" s="844"/>
      <c r="D89" s="820" t="s">
        <v>9822</v>
      </c>
      <c r="E89" s="820" t="s">
        <v>9905</v>
      </c>
      <c r="F89" s="1126">
        <f t="shared" si="12"/>
        <v>45940</v>
      </c>
      <c r="G89" s="814" t="str">
        <f t="shared" si="7"/>
        <v>A</v>
      </c>
      <c r="H89" s="941" t="str">
        <f t="shared" si="6"/>
        <v>MR_DER-1270_25</v>
      </c>
      <c r="I89" s="1127" t="str">
        <f t="shared" si="10"/>
        <v>ND</v>
      </c>
      <c r="J89" s="816" t="str">
        <f t="shared" si="11"/>
        <v>ND</v>
      </c>
      <c r="K89" s="817" t="s">
        <v>3730</v>
      </c>
      <c r="L89" s="818">
        <v>45875</v>
      </c>
      <c r="M89" s="218" t="s">
        <v>9823</v>
      </c>
      <c r="N89" s="844" t="s">
        <v>5536</v>
      </c>
      <c r="O89" s="818">
        <v>45909</v>
      </c>
      <c r="P89" s="822"/>
      <c r="Q89" s="817" t="s">
        <v>3765</v>
      </c>
      <c r="R89" s="818">
        <v>45918</v>
      </c>
      <c r="S89" s="218" t="s">
        <v>10308</v>
      </c>
      <c r="T89" s="844" t="s">
        <v>5536</v>
      </c>
      <c r="U89" s="818">
        <v>45929</v>
      </c>
      <c r="V89" s="822"/>
      <c r="W89" s="817" t="s">
        <v>5701</v>
      </c>
      <c r="X89" s="818">
        <v>45931</v>
      </c>
      <c r="Y89" s="218" t="s">
        <v>10590</v>
      </c>
      <c r="Z89" s="844" t="s">
        <v>5536</v>
      </c>
      <c r="AA89" s="818">
        <v>45936</v>
      </c>
      <c r="AB89" s="822"/>
      <c r="AC89" s="817" t="s">
        <v>7387</v>
      </c>
      <c r="AD89" s="818">
        <v>45937</v>
      </c>
      <c r="AE89" s="218" t="s">
        <v>10751</v>
      </c>
      <c r="AF89" s="844" t="s">
        <v>5539</v>
      </c>
      <c r="AG89" s="818">
        <v>45938</v>
      </c>
      <c r="AI89" s="817" t="s">
        <v>3748</v>
      </c>
      <c r="AJ89" s="818">
        <v>45940</v>
      </c>
      <c r="AK89" s="218" t="s">
        <v>10756</v>
      </c>
    </row>
    <row r="90" spans="1:37" s="1555" customFormat="1" x14ac:dyDescent="0.25">
      <c r="A90" s="1552" t="s">
        <v>12156</v>
      </c>
      <c r="B90" s="1528"/>
      <c r="C90" s="1528"/>
      <c r="D90" s="1009" t="s">
        <v>9822</v>
      </c>
      <c r="E90" s="1009" t="s">
        <v>9906</v>
      </c>
      <c r="F90" s="1553">
        <f>IF(L90&lt;&gt;0,MAX(L90,R90,X90,AD90),"NE")</f>
        <v>45918</v>
      </c>
      <c r="G90" s="1013" t="str">
        <f t="shared" si="7"/>
        <v>A2</v>
      </c>
      <c r="H90" s="1063" t="str">
        <f t="shared" si="6"/>
        <v>MR_DER-1202_25</v>
      </c>
      <c r="I90" s="1554">
        <f t="shared" si="10"/>
        <v>45938</v>
      </c>
      <c r="J90" s="1007" t="str">
        <f t="shared" si="11"/>
        <v>APROVADO</v>
      </c>
      <c r="K90" s="1008" t="s">
        <v>3730</v>
      </c>
      <c r="L90" s="1014">
        <v>45875</v>
      </c>
      <c r="M90" s="1454" t="s">
        <v>9823</v>
      </c>
      <c r="N90" s="1528" t="s">
        <v>5536</v>
      </c>
      <c r="O90" s="1014">
        <v>45909</v>
      </c>
      <c r="P90" s="1534"/>
      <c r="Q90" s="1008" t="s">
        <v>3765</v>
      </c>
      <c r="R90" s="1014">
        <v>45918</v>
      </c>
      <c r="S90" s="1454" t="s">
        <v>10308</v>
      </c>
      <c r="T90" s="1528" t="s">
        <v>5539</v>
      </c>
      <c r="U90" s="1014">
        <v>45938</v>
      </c>
      <c r="V90" s="1534"/>
      <c r="W90" s="1008"/>
      <c r="X90" s="1014"/>
      <c r="Y90" s="1454"/>
      <c r="Z90" s="1528"/>
      <c r="AA90" s="1528"/>
      <c r="AB90" s="1534"/>
      <c r="AI90" s="1556"/>
    </row>
    <row r="91" spans="1:37" s="1130" customFormat="1" x14ac:dyDescent="0.25">
      <c r="A91" s="947" t="s">
        <v>8263</v>
      </c>
      <c r="B91" s="844"/>
      <c r="C91" s="844"/>
      <c r="D91" s="820" t="s">
        <v>9822</v>
      </c>
      <c r="E91" s="820" t="s">
        <v>10305</v>
      </c>
      <c r="F91" s="1126">
        <f>IF(L91&lt;&gt;0,MAX(L91,R91,X91,AD91),"NE")</f>
        <v>45940</v>
      </c>
      <c r="G91" s="814" t="str">
        <f t="shared" si="7"/>
        <v>A</v>
      </c>
      <c r="H91" s="941" t="str">
        <f t="shared" si="6"/>
        <v>MR_DER-1270_25</v>
      </c>
      <c r="I91" s="1127" t="str">
        <f>IF(F91="NE",F91,IF(INDEX(K91:CP91,,MATCH(F91,K91:CP91,0)+3)&lt;&gt;0,INDEX(K91:CP91,,MATCH(F91,K91:CP91,0)+3),"ND"))</f>
        <v>ND</v>
      </c>
      <c r="J91" s="816" t="str">
        <f>IF(G91="NE",G91,IF(INDEX(K91:CQ91,,MATCH(G91,K91:CQ91,0)+3)&lt;&gt;0,INDEX(K91:CQ91,,MATCH(G91,K91:CQ91,0)+3),"ND"))</f>
        <v>ND</v>
      </c>
      <c r="K91" s="817" t="s">
        <v>3730</v>
      </c>
      <c r="L91" s="818">
        <v>45918</v>
      </c>
      <c r="M91" s="218" t="s">
        <v>10308</v>
      </c>
      <c r="N91" s="844" t="s">
        <v>5536</v>
      </c>
      <c r="O91" s="818">
        <v>45929</v>
      </c>
      <c r="P91" s="822"/>
      <c r="Q91" s="817" t="s">
        <v>3765</v>
      </c>
      <c r="R91" s="818">
        <v>45931</v>
      </c>
      <c r="S91" s="218" t="s">
        <v>10590</v>
      </c>
      <c r="T91" s="844" t="s">
        <v>5536</v>
      </c>
      <c r="U91" s="818">
        <v>45936</v>
      </c>
      <c r="V91" s="822"/>
      <c r="W91" s="817" t="s">
        <v>5701</v>
      </c>
      <c r="X91" s="818">
        <v>45937</v>
      </c>
      <c r="Y91" s="218" t="s">
        <v>10751</v>
      </c>
      <c r="Z91" s="844" t="s">
        <v>5539</v>
      </c>
      <c r="AA91" s="818">
        <v>45938</v>
      </c>
      <c r="AB91" s="822"/>
      <c r="AC91" s="817" t="s">
        <v>3748</v>
      </c>
      <c r="AD91" s="818">
        <v>45940</v>
      </c>
      <c r="AE91" s="218" t="s">
        <v>10756</v>
      </c>
      <c r="AF91" s="844"/>
      <c r="AG91" s="818"/>
      <c r="AI91" s="1131"/>
    </row>
    <row r="92" spans="1:37" s="1130" customFormat="1" x14ac:dyDescent="0.25">
      <c r="A92" s="947" t="s">
        <v>8263</v>
      </c>
      <c r="B92" s="844"/>
      <c r="C92" s="844"/>
      <c r="D92" s="820" t="s">
        <v>9822</v>
      </c>
      <c r="E92" s="820" t="s">
        <v>10306</v>
      </c>
      <c r="F92" s="1126">
        <f>IF(L92&lt;&gt;0,MAX(L92,R92,X92,AD92),"NE")</f>
        <v>45940</v>
      </c>
      <c r="G92" s="814" t="str">
        <f t="shared" si="7"/>
        <v>A</v>
      </c>
      <c r="H92" s="941" t="str">
        <f t="shared" si="6"/>
        <v>MR_DER-1270_25</v>
      </c>
      <c r="I92" s="1127" t="str">
        <f>IF(F92="NE",F92,IF(INDEX(K92:CP92,,MATCH(F92,K92:CP92,0)+3)&lt;&gt;0,INDEX(K92:CP92,,MATCH(F92,K92:CP92,0)+3),"ND"))</f>
        <v>ND</v>
      </c>
      <c r="J92" s="816" t="str">
        <f>IF(G92="NE",G92,IF(INDEX(K92:CQ92,,MATCH(G92,K92:CQ92,0)+3)&lt;&gt;0,INDEX(K92:CQ92,,MATCH(G92,K92:CQ92,0)+3),"ND"))</f>
        <v>ND</v>
      </c>
      <c r="K92" s="817" t="s">
        <v>3730</v>
      </c>
      <c r="L92" s="818">
        <v>45918</v>
      </c>
      <c r="M92" s="218" t="s">
        <v>10308</v>
      </c>
      <c r="N92" s="844" t="s">
        <v>5536</v>
      </c>
      <c r="O92" s="818">
        <v>45929</v>
      </c>
      <c r="P92" s="822"/>
      <c r="Q92" s="817" t="s">
        <v>3765</v>
      </c>
      <c r="R92" s="818">
        <v>45931</v>
      </c>
      <c r="S92" s="218" t="s">
        <v>10590</v>
      </c>
      <c r="T92" s="844" t="s">
        <v>5536</v>
      </c>
      <c r="U92" s="818">
        <v>45936</v>
      </c>
      <c r="V92" s="822"/>
      <c r="W92" s="817" t="s">
        <v>5701</v>
      </c>
      <c r="X92" s="818">
        <v>45937</v>
      </c>
      <c r="Y92" s="218" t="s">
        <v>10751</v>
      </c>
      <c r="Z92" s="844" t="s">
        <v>5539</v>
      </c>
      <c r="AA92" s="818">
        <v>45938</v>
      </c>
      <c r="AB92" s="822"/>
      <c r="AC92" s="817" t="s">
        <v>3748</v>
      </c>
      <c r="AD92" s="818">
        <v>45940</v>
      </c>
      <c r="AE92" s="218" t="s">
        <v>10756</v>
      </c>
      <c r="AF92" s="844"/>
      <c r="AG92" s="818"/>
      <c r="AI92" s="1131"/>
    </row>
    <row r="93" spans="1:37" s="1130" customFormat="1" x14ac:dyDescent="0.25">
      <c r="A93" s="947" t="s">
        <v>8263</v>
      </c>
      <c r="B93" s="844"/>
      <c r="C93" s="844"/>
      <c r="D93" s="820" t="s">
        <v>9822</v>
      </c>
      <c r="E93" s="820" t="s">
        <v>10307</v>
      </c>
      <c r="F93" s="1126">
        <f>IF(L93&lt;&gt;0,MAX(L93,R93,X93,AD93),"NE")</f>
        <v>45940</v>
      </c>
      <c r="G93" s="814" t="str">
        <f t="shared" si="7"/>
        <v>A</v>
      </c>
      <c r="H93" s="941" t="str">
        <f t="shared" si="6"/>
        <v>MR_DER-1270_25</v>
      </c>
      <c r="I93" s="1127" t="str">
        <f>IF(F93="NE",F93,IF(INDEX(K93:CP93,,MATCH(F93,K93:CP93,0)+3)&lt;&gt;0,INDEX(K93:CP93,,MATCH(F93,K93:CP93,0)+3),"ND"))</f>
        <v>ND</v>
      </c>
      <c r="J93" s="816" t="str">
        <f>IF(G93="NE",G93,IF(INDEX(K93:CQ93,,MATCH(G93,K93:CQ93,0)+3)&lt;&gt;0,INDEX(K93:CQ93,,MATCH(G93,K93:CQ93,0)+3),"ND"))</f>
        <v>ND</v>
      </c>
      <c r="K93" s="817" t="s">
        <v>3730</v>
      </c>
      <c r="L93" s="818">
        <v>45918</v>
      </c>
      <c r="M93" s="218" t="s">
        <v>10308</v>
      </c>
      <c r="N93" s="844" t="s">
        <v>5536</v>
      </c>
      <c r="O93" s="818">
        <v>45929</v>
      </c>
      <c r="P93" s="822"/>
      <c r="Q93" s="817" t="s">
        <v>3765</v>
      </c>
      <c r="R93" s="818">
        <v>45931</v>
      </c>
      <c r="S93" s="218" t="s">
        <v>10590</v>
      </c>
      <c r="T93" s="844" t="s">
        <v>5536</v>
      </c>
      <c r="U93" s="818">
        <v>45936</v>
      </c>
      <c r="V93" s="822"/>
      <c r="W93" s="817" t="s">
        <v>5701</v>
      </c>
      <c r="X93" s="818">
        <v>45937</v>
      </c>
      <c r="Y93" s="218" t="s">
        <v>10751</v>
      </c>
      <c r="Z93" s="844" t="s">
        <v>5539</v>
      </c>
      <c r="AA93" s="818">
        <v>45938</v>
      </c>
      <c r="AB93" s="822"/>
      <c r="AC93" s="817" t="s">
        <v>3748</v>
      </c>
      <c r="AD93" s="818">
        <v>45940</v>
      </c>
      <c r="AE93" s="218" t="s">
        <v>10756</v>
      </c>
      <c r="AF93" s="844"/>
      <c r="AG93" s="818"/>
      <c r="AI93" s="1131"/>
    </row>
  </sheetData>
  <autoFilter ref="A3:AZ93" xr:uid="{81D8521E-F9EE-4B22-A207-50CFAFB4C81A}"/>
  <mergeCells count="8">
    <mergeCell ref="AO1:AT1"/>
    <mergeCell ref="AU1:AZ1"/>
    <mergeCell ref="A1:B1"/>
    <mergeCell ref="K1:P1"/>
    <mergeCell ref="Q1:V1"/>
    <mergeCell ref="W1:AB1"/>
    <mergeCell ref="AC1:AH1"/>
    <mergeCell ref="AI1:AN1"/>
  </mergeCells>
  <conditionalFormatting sqref="F4:J8 F10:J12 F14:J22 F24:J41 F43:J45 F47:J59 F61:J74 F80:J81 F83:J93">
    <cfRule type="cellIs" dxfId="317" priority="5" operator="equal">
      <formula>"NE"</formula>
    </cfRule>
    <cfRule type="cellIs" dxfId="316" priority="6" operator="equal">
      <formula>"N"</formula>
    </cfRule>
  </conditionalFormatting>
  <conditionalFormatting sqref="F76:J78">
    <cfRule type="cellIs" dxfId="315" priority="1" operator="equal">
      <formula>"NE"</formula>
    </cfRule>
    <cfRule type="cellIs" dxfId="314" priority="2" operator="equal">
      <formula>"N"</formula>
    </cfRule>
  </conditionalFormatting>
  <conditionalFormatting sqref="J4:J8 J10:J12 J14:J22 J24:J41 J43:J45 J47:J59 J61:J74 J76:J78 J80:J81 J83:J93">
    <cfRule type="containsText" dxfId="313" priority="9" operator="containsText" text="APROVADO COM RESSALVAS">
      <formula>NOT(ISERROR(SEARCH("APROVADO COM RESSALVAS",J4)))</formula>
    </cfRule>
    <cfRule type="containsText" dxfId="312" priority="10" operator="containsText" text="NÃO APROVADO">
      <formula>NOT(ISERROR(SEARCH("NÃO APROVADO",J4)))</formula>
    </cfRule>
  </conditionalFormatting>
  <hyperlinks>
    <hyperlink ref="M76" r:id="rId1" display="pw:\\SRVPW3.pls.planservi.com.br:Projetos\Documents\C0849 - DER\40_Emissao\03_GRD\0-GRDs_Enviadas DER\37ºMEDIÇÃO-26-07-2025 A 25-08-25\MR_DER-1149_25\" xr:uid="{7EE9DFE3-CBC4-408B-A4F4-8ADD7432F5EF}"/>
    <hyperlink ref="S77" r:id="rId2" display="pw:\\SRVPW3.pls.planservi.com.br:Projetos\Documents\C0849 - DER\40_Emissao\03_GRD\0-GRDs_Enviadas DER\37ºMEDIÇÃO-26-07-2025 A 25-08-25\MR_DER-1149_25\" xr:uid="{6BE859E7-5C87-48D4-9683-0174EBBC2908}"/>
    <hyperlink ref="S78" r:id="rId3" display="pw:\\SRVPW3.pls.planservi.com.br:Projetos\Documents\C0849 - DER\40_Emissao\03_GRD\0-GRDs_Enviadas DER\37ºMEDIÇÃO-26-07-2025 A 25-08-25\MR_DER-1149_25\" xr:uid="{A2F4F98C-1109-45C0-9805-85BA3BDE9B8B}"/>
    <hyperlink ref="Y14" r:id="rId4" display="pw:\\SRVPW3.pls.planservi.com.br:Projetos\Documents\C0849 - DER\40_Emissao\03_GRD\0-GRDs_Enviadas DER\38°MEDIÇÃO-26-08-2025 A 25-09-25\MR_DER-1183_25\" xr:uid="{AFDA45F5-82D8-404A-A397-8A65BB46BB74}"/>
    <hyperlink ref="Y15" r:id="rId5" display="pw:\\SRVPW3.pls.planservi.com.br:Projetos\Documents\C0849 - DER\40_Emissao\03_GRD\0-GRDs_Enviadas DER\38°MEDIÇÃO-26-08-2025 A 25-09-25\MR_DER-1183_25\" xr:uid="{444A2905-0D4D-4022-9027-0EDCC3014794}"/>
    <hyperlink ref="Y16" r:id="rId6" display="pw:\\SRVPW3.pls.planservi.com.br:Projetos\Documents\C0849 - DER\40_Emissao\03_GRD\0-GRDs_Enviadas DER\38°MEDIÇÃO-26-08-2025 A 25-09-25\MR_DER-1183_25\" xr:uid="{2B1701F2-C0A2-4155-AAA5-98BBD6274DE0}"/>
    <hyperlink ref="Y17" r:id="rId7" display="pw:\\SRVPW3.pls.planservi.com.br:Projetos\Documents\C0849 - DER\40_Emissao\03_GRD\0-GRDs_Enviadas DER\38°MEDIÇÃO-26-08-2025 A 25-09-25\MR_DER-1183_25\" xr:uid="{7A93849E-1AA2-41B9-8FE9-6E53B120828C}"/>
    <hyperlink ref="Y18" r:id="rId8" display="pw:\\SRVPW3.pls.planservi.com.br:Projetos\Documents\C0849 - DER\40_Emissao\03_GRD\0-GRDs_Enviadas DER\38°MEDIÇÃO-26-08-2025 A 25-09-25\MR_DER-1183_25\" xr:uid="{0778D18D-3E3D-4164-8897-3E3349571873}"/>
    <hyperlink ref="Y19" r:id="rId9" display="pw:\\SRVPW3.pls.planservi.com.br:Projetos\Documents\C0849 - DER\40_Emissao\03_GRD\0-GRDs_Enviadas DER\38°MEDIÇÃO-26-08-2025 A 25-09-25\MR_DER-1183_25\" xr:uid="{9655BA8D-F08E-4228-9E46-F3D0C624A17D}"/>
    <hyperlink ref="Y20" r:id="rId10" display="pw:\\SRVPW3.pls.planservi.com.br:Projetos\Documents\C0849 - DER\40_Emissao\03_GRD\0-GRDs_Enviadas DER\38°MEDIÇÃO-26-08-2025 A 25-09-25\MR_DER-1183_25\" xr:uid="{54974EE8-F153-41E7-BC1A-52AEF92849D1}"/>
    <hyperlink ref="Y22" r:id="rId11" display="pw:\\SRVPW3.pls.planservi.com.br:Projetos\Documents\C0849 - DER\40_Emissao\03_GRD\0-GRDs_Enviadas DER\38°MEDIÇÃO-26-08-2025 A 25-09-25\MR_DER-1183_25\" xr:uid="{21A8C0CC-0AD0-473E-8F4A-642558A4E144}"/>
    <hyperlink ref="Y36" r:id="rId12" display="pw:\\SRVPW3.pls.planservi.com.br:Projetos\Documents\C0849 - DER\40_Emissao\03_GRD\0-GRDs_Enviadas DER\38°MEDIÇÃO-26-08-2025 A 25-09-25\MR_DER-1184_25\" xr:uid="{98CD229F-6B04-4A02-B4CE-CC44A2B0350B}"/>
    <hyperlink ref="Y41" r:id="rId13" display="pw:\\SRVPW3.pls.planservi.com.br:Projetos\Documents\C0849 - DER\40_Emissao\03_GRD\0-GRDs_Enviadas DER\38°MEDIÇÃO-26-08-2025 A 25-09-25\MR_DER-1184_25\" xr:uid="{E3938C4F-CC18-4AF4-954F-3488BAA68DE1}"/>
    <hyperlink ref="M39" r:id="rId14" display="pw:\\SRVPW3.pls.planservi.com.br:Projetos\Documents\C0849 - DER\40_Emissao\03_GRD\0-GRDs_Enviadas DER\38°MEDIÇÃO-26-08-2025 A 25-09-25\MR_DER-1184_25\" xr:uid="{54BA0D17-EF79-4403-9CC5-897514785D15}"/>
    <hyperlink ref="S4" r:id="rId15" display="pw:\\SRVPW3.pls.planservi.com.br:Projetos\Documents\C0849 - DER\40_Emissao\03_GRD\0-GRDs_Enviadas DER\38°MEDIÇÃO-26-08-2025 A 25-09-25\MR_DER-1195_25\" xr:uid="{E35EAF23-B1AB-4341-9309-E2648FABF89D}"/>
    <hyperlink ref="S5" r:id="rId16" display="pw:\\SRVPW3.pls.planservi.com.br:Projetos\Documents\C0849 - DER\40_Emissao\03_GRD\0-GRDs_Enviadas DER\38°MEDIÇÃO-26-08-2025 A 25-09-25\MR_DER-1195_25\" xr:uid="{87FDA857-8624-4BA3-B4CD-CFE03D295587}"/>
    <hyperlink ref="S6" r:id="rId17" display="pw:\\SRVPW3.pls.planservi.com.br:Projetos\Documents\C0849 - DER\40_Emissao\03_GRD\0-GRDs_Enviadas DER\38°MEDIÇÃO-26-08-2025 A 25-09-25\MR_DER-1195_25\" xr:uid="{A2D03FF8-C60E-42BD-ABA6-5682227E9349}"/>
    <hyperlink ref="S7" r:id="rId18" display="pw:\\SRVPW3.pls.planservi.com.br:Projetos\Documents\C0849 - DER\40_Emissao\03_GRD\0-GRDs_Enviadas DER\38°MEDIÇÃO-26-08-2025 A 25-09-25\MR_DER-1195_25\" xr:uid="{373125C2-CC3C-4975-AF01-D64ECFA92A67}"/>
    <hyperlink ref="S8" r:id="rId19" display="pw:\\SRVPW3.pls.planservi.com.br:Projetos\Documents\C0849 - DER\40_Emissao\03_GRD\0-GRDs_Enviadas DER\38°MEDIÇÃO-26-08-2025 A 25-09-25\MR_DER-1195_25\" xr:uid="{0AB9AFA6-D0FC-4D43-85CF-504827DE8661}"/>
    <hyperlink ref="AE36" r:id="rId20" display="pw:\\SRVPW3.pls.planservi.com.br:Projetos\Documents\C0849 - DER\40_Emissao\03_GRD\0-GRDs_Enviadas DER\38°MEDIÇÃO-26-08-2025 A 25-09-25\MR_DER-1200_25\" xr:uid="{97A1A33C-E34F-4C36-A88D-ACC96FC57251}"/>
    <hyperlink ref="S39" r:id="rId21" display="pw:\\SRVPW3.pls.planservi.com.br:Projetos\Documents\C0849 - DER\40_Emissao\03_GRD\0-GRDs_Enviadas DER\38°MEDIÇÃO-26-08-2025 A 25-09-25\MR_DER-1200_25\" xr:uid="{24147BB9-ED6C-445D-B722-E9A579C8BB77}"/>
    <hyperlink ref="M91" r:id="rId22" display="pw:\\SRVPW3.pls.planservi.com.br:Projetos\Documents\C0849 - DER\40_Emissao\03_GRD\0-GRDs_Enviadas DER\38°MEDIÇÃO-26-08-2025 A 25-09-25\MR_DER-1202_25\" xr:uid="{D2803674-530F-499E-B93E-E5E881AE0623}"/>
    <hyperlink ref="M92:M93" r:id="rId23" display="pw:\\SRVPW3.pls.planservi.com.br:Projetos\Documents\C0849 - DER\40_Emissao\03_GRD\0-GRDs_Enviadas DER\38°MEDIÇÃO-26-08-2025 A 25-09-25\MR_DER-1202_25\" xr:uid="{3F5C8525-424A-409B-825E-ABD5CC0B4FF2}"/>
    <hyperlink ref="S90" r:id="rId24" display="pw:\\SRVPW3.pls.planservi.com.br:Projetos\Documents\C0849 - DER\40_Emissao\03_GRD\0-GRDs_Enviadas DER\38°MEDIÇÃO-26-08-2025 A 25-09-25\MR_DER-1202_25\" xr:uid="{E350563F-0348-4315-820B-0F82E12F86E5}"/>
    <hyperlink ref="S83" r:id="rId25" display="pw:\\SRVPW3.pls.planservi.com.br:Projetos\Documents\C0849 - DER\40_Emissao\03_GRD\0-GRDs_Enviadas DER\38°MEDIÇÃO-26-08-2025 A 25-09-25\MR_DER-1202_25\" xr:uid="{D6BB18CA-B251-428A-A08E-1E25480117E9}"/>
    <hyperlink ref="S84" r:id="rId26" display="pw:\\SRVPW3.pls.planservi.com.br:Projetos\Documents\C0849 - DER\40_Emissao\03_GRD\0-GRDs_Enviadas DER\38°MEDIÇÃO-26-08-2025 A 25-09-25\MR_DER-1202_25\" xr:uid="{F94A2B17-1C65-4D4E-B474-965803A0C3CF}"/>
    <hyperlink ref="S85" r:id="rId27" display="pw:\\SRVPW3.pls.planservi.com.br:Projetos\Documents\C0849 - DER\40_Emissao\03_GRD\0-GRDs_Enviadas DER\38°MEDIÇÃO-26-08-2025 A 25-09-25\MR_DER-1202_25\" xr:uid="{B41624B3-794B-49FC-B6FA-F740BF24BB39}"/>
    <hyperlink ref="S86" r:id="rId28" display="pw:\\SRVPW3.pls.planservi.com.br:Projetos\Documents\C0849 - DER\40_Emissao\03_GRD\0-GRDs_Enviadas DER\38°MEDIÇÃO-26-08-2025 A 25-09-25\MR_DER-1202_25\" xr:uid="{F6E67F10-7C1E-43D6-BBE7-3D410DC9D42E}"/>
    <hyperlink ref="S87" r:id="rId29" display="pw:\\SRVPW3.pls.planservi.com.br:Projetos\Documents\C0849 - DER\40_Emissao\03_GRD\0-GRDs_Enviadas DER\38°MEDIÇÃO-26-08-2025 A 25-09-25\MR_DER-1202_25\" xr:uid="{2DB02EBE-FE11-4324-B5F7-B45C54B9CC0B}"/>
    <hyperlink ref="S88" r:id="rId30" display="pw:\\SRVPW3.pls.planservi.com.br:Projetos\Documents\C0849 - DER\40_Emissao\03_GRD\0-GRDs_Enviadas DER\38°MEDIÇÃO-26-08-2025 A 25-09-25\MR_DER-1202_25\" xr:uid="{17651A15-409D-4582-8B53-62247133D9D0}"/>
    <hyperlink ref="S89" r:id="rId31" display="pw:\\SRVPW3.pls.planservi.com.br:Projetos\Documents\C0849 - DER\40_Emissao\03_GRD\0-GRDs_Enviadas DER\38°MEDIÇÃO-26-08-2025 A 25-09-25\MR_DER-1202_25\" xr:uid="{CF9161DB-E26D-4ED8-B950-30C280B095CE}"/>
    <hyperlink ref="S76" r:id="rId32" display="pw:\\SRVPW3.pls.planservi.com.br:Projetos\Documents\C0849 - DER\40_Emissao\03_GRD\0-GRDs_Enviadas DER\38°MEDIÇÃO-26-08-2025 A 25-09-25\MR_DER-1208_25\" xr:uid="{D444D7C6-1CAF-4FB2-8F5B-19A3366B383E}"/>
    <hyperlink ref="Y77" r:id="rId33" display="pw:\\SRVPW3.pls.planservi.com.br:Projetos\Documents\C0849 - DER\40_Emissao\03_GRD\0-GRDs_Enviadas DER\38°MEDIÇÃO-26-08-2025 A 25-09-25\MR_DER-1208_25\" xr:uid="{34AFEB9C-9BA0-453C-A920-C4A56C0F4B06}"/>
    <hyperlink ref="Y78" r:id="rId34" display="pw:\\SRVPW3.pls.planservi.com.br:Projetos\Documents\C0849 - DER\40_Emissao\03_GRD\0-GRDs_Enviadas DER\38°MEDIÇÃO-26-08-2025 A 25-09-25\MR_DER-1208_25\" xr:uid="{3BE440FA-ADBF-4972-BB26-557026157346}"/>
    <hyperlink ref="Y76" r:id="rId35" display="pw:\\SRVPW3.pls.planservi.com.br:Projetos\Documents\C0849 - DER\40_Emissao\03_GRD\0-GRDs_Enviadas DER\38°MEDIÇÃO-26-08-2025 A 25-09-25\MR_DER-1212_25\" xr:uid="{677EC07E-5B21-4297-BDE5-5B3EA90C0823}"/>
    <hyperlink ref="AE77" r:id="rId36" display="pw:\\SRVPW3.pls.planservi.com.br:Projetos\Documents\C0849 - DER\40_Emissao\03_GRD\0-GRDs_Enviadas DER\38°MEDIÇÃO-26-08-2025 A 25-09-25\MR_DER-1212_25\" xr:uid="{7ABC9163-5D47-408E-BE2E-D1BA8D2C41AB}"/>
    <hyperlink ref="AE78" r:id="rId37" display="pw:\\SRVPW3.pls.planservi.com.br:Projetos\Documents\C0849 - DER\40_Emissao\03_GRD\0-GRDs_Enviadas DER\38°MEDIÇÃO-26-08-2025 A 25-09-25\MR_DER-1212_25\" xr:uid="{C56BBB1C-AD91-4723-BC0A-AE73B0EF9A21}"/>
    <hyperlink ref="S74" r:id="rId38" display="pw:\\SRVPW3.pls.planservi.com.br:Projetos\Documents\C0849 - DER\40_Emissao\03_GRD\0-GRDs_Enviadas DER\38°MEDIÇÃO-26-08-2025 A 25-09-25\MR_DER-1215_25\" xr:uid="{83926D2B-22DB-4BFE-90D8-9D8A6C83AEB5}"/>
    <hyperlink ref="AE61" r:id="rId39" display="pw:\\SRVPW3.pls.planservi.com.br:Projetos\Documents\C0849 - DER\40_Emissao\03_GRD\0-GRDs_Enviadas DER\38°MEDIÇÃO-26-08-2025 A 25-09-25\MR_DER-1228_25\" xr:uid="{91249755-38D1-412D-97C5-99A5E25BC34B}"/>
    <hyperlink ref="AE63" r:id="rId40" display="pw:\\SRVPW3.pls.planservi.com.br:Projetos\Documents\C0849 - DER\40_Emissao\03_GRD\0-GRDs_Enviadas DER\38°MEDIÇÃO-26-08-2025 A 25-09-25\MR_DER-1228_25\" xr:uid="{8632F1D3-3C0F-4912-BDBA-9F75FB1336D2}"/>
    <hyperlink ref="AE64" r:id="rId41" display="pw:\\SRVPW3.pls.planservi.com.br:Projetos\Documents\C0849 - DER\40_Emissao\03_GRD\0-GRDs_Enviadas DER\38°MEDIÇÃO-26-08-2025 A 25-09-25\MR_DER-1228_25\" xr:uid="{94393427-F9D2-44E3-9D75-8BE7FCCD27B0}"/>
    <hyperlink ref="AE65" r:id="rId42" display="pw:\\SRVPW3.pls.planservi.com.br:Projetos\Documents\C0849 - DER\40_Emissao\03_GRD\0-GRDs_Enviadas DER\38°MEDIÇÃO-26-08-2025 A 25-09-25\MR_DER-1228_25\" xr:uid="{2E020571-A7FB-4B3D-8895-ECDA02E69AA4}"/>
    <hyperlink ref="AE66" r:id="rId43" display="pw:\\SRVPW3.pls.planservi.com.br:Projetos\Documents\C0849 - DER\40_Emissao\03_GRD\0-GRDs_Enviadas DER\38°MEDIÇÃO-26-08-2025 A 25-09-25\MR_DER-1228_25\" xr:uid="{19BFF831-5B14-439B-AE70-D756DA321585}"/>
    <hyperlink ref="AE67" r:id="rId44" display="pw:\\SRVPW3.pls.planservi.com.br:Projetos\Documents\C0849 - DER\40_Emissao\03_GRD\0-GRDs_Enviadas DER\38°MEDIÇÃO-26-08-2025 A 25-09-25\MR_DER-1228_25\" xr:uid="{2F01A1D9-E7C9-4469-B0C8-FABD5A59A133}"/>
    <hyperlink ref="AE68" r:id="rId45" display="pw:\\SRVPW3.pls.planservi.com.br:Projetos\Documents\C0849 - DER\40_Emissao\03_GRD\0-GRDs_Enviadas DER\38°MEDIÇÃO-26-08-2025 A 25-09-25\MR_DER-1228_25\" xr:uid="{547186E9-76DB-4863-B37B-86572460475B}"/>
    <hyperlink ref="AE69" r:id="rId46" display="pw:\\SRVPW3.pls.planservi.com.br:Projetos\Documents\C0849 - DER\40_Emissao\03_GRD\0-GRDs_Enviadas DER\38°MEDIÇÃO-26-08-2025 A 25-09-25\MR_DER-1228_25\" xr:uid="{FADE3D29-F90B-4881-9822-295FD03BC7B1}"/>
    <hyperlink ref="S62" r:id="rId47" display="pw:\\SRVPW3.pls.planservi.com.br:Projetos\Documents\C0849 - DER\40_Emissao\03_GRD\0-GRDs_Enviadas DER\38°MEDIÇÃO-26-08-2025 A 25-09-25\MR_DER-1228_25\" xr:uid="{EFCD72FF-7316-4D60-A486-2C795CCEE138}"/>
    <hyperlink ref="S80" r:id="rId48" display="pw:\\SRVPW3.pls.planservi.com.br:Projetos\Documents\C0849 - DER\40_Emissao\03_GRD\0-GRDs_Enviadas DER\38°MEDIÇÃO-26-08-2025 A 25-09-25\MR_DER-1230_25\" xr:uid="{362CB128-6A92-4DAE-9D9C-F892F51ED4A1}"/>
    <hyperlink ref="S81" r:id="rId49" display="pw:\\SRVPW3.pls.planservi.com.br:Projetos\Documents\C0849 - DER\40_Emissao\03_GRD\0-GRDs_Enviadas DER\38°MEDIÇÃO-26-08-2025 A 25-09-25\MR_DER-1230_25\" xr:uid="{136FAB41-E7F8-47B0-851A-9E92693A94B1}"/>
    <hyperlink ref="Y83" r:id="rId50" display="pw:\\SRVPW3.pls.planservi.com.br:Projetos\Documents\C0849 - DER\40_Emissao\03_GRD\0-GRDs_Enviadas DER\39°MEDIÇÃO-26-09-2025 A 25-10-25\MR_DER-1252_25\" xr:uid="{7527DB4D-2EE3-4815-9A54-4F7180077794}"/>
    <hyperlink ref="Y84" r:id="rId51" display="pw:\\SRVPW3.pls.planservi.com.br:Projetos\Documents\C0849 - DER\40_Emissao\03_GRD\0-GRDs_Enviadas DER\39°MEDIÇÃO-26-09-2025 A 25-10-25\MR_DER-1252_25\" xr:uid="{9646F2AA-73D1-4D44-B5CE-B15943307921}"/>
    <hyperlink ref="Y85" r:id="rId52" display="pw:\\SRVPW3.pls.planservi.com.br:Projetos\Documents\C0849 - DER\40_Emissao\03_GRD\0-GRDs_Enviadas DER\39°MEDIÇÃO-26-09-2025 A 25-10-25\MR_DER-1252_25\" xr:uid="{71D24C58-6ABC-4158-95E9-758EC65A91C9}"/>
    <hyperlink ref="Y86" r:id="rId53" display="pw:\\SRVPW3.pls.planservi.com.br:Projetos\Documents\C0849 - DER\40_Emissao\03_GRD\0-GRDs_Enviadas DER\39°MEDIÇÃO-26-09-2025 A 25-10-25\MR_DER-1252_25\" xr:uid="{ACA7C5F4-AEBF-4005-A308-F5647A6AAF02}"/>
    <hyperlink ref="Y87" r:id="rId54" display="pw:\\SRVPW3.pls.planservi.com.br:Projetos\Documents\C0849 - DER\40_Emissao\03_GRD\0-GRDs_Enviadas DER\39°MEDIÇÃO-26-09-2025 A 25-10-25\MR_DER-1252_25\" xr:uid="{83D81821-A9D6-4AD5-9DC6-132543FA0160}"/>
    <hyperlink ref="Y88" r:id="rId55" display="pw:\\SRVPW3.pls.planservi.com.br:Projetos\Documents\C0849 - DER\40_Emissao\03_GRD\0-GRDs_Enviadas DER\39°MEDIÇÃO-26-09-2025 A 25-10-25\MR_DER-1252_25\" xr:uid="{1CF05664-6F17-4920-8F42-CEE491C393B6}"/>
    <hyperlink ref="Y89" r:id="rId56" display="pw:\\SRVPW3.pls.planservi.com.br:Projetos\Documents\C0849 - DER\40_Emissao\03_GRD\0-GRDs_Enviadas DER\39°MEDIÇÃO-26-09-2025 A 25-10-25\MR_DER-1252_25\" xr:uid="{1DC8C7EA-9660-4CA0-B88C-D7DF6B941B88}"/>
    <hyperlink ref="AE54" r:id="rId57" display="pw:\\SRVPW3.pls.planservi.com.br:Projetos\Documents\C0849 - DER\40_Emissao\03_GRD\0-GRDs_Enviadas DER\39°MEDIÇÃO-26-09-2025 A 25-10-25\MR_DER-1254_25\" xr:uid="{B6AB3612-8A9D-46FF-A1F8-8E8F390F436A}"/>
    <hyperlink ref="AE56" r:id="rId58" display="pw:\\SRVPW3.pls.planservi.com.br:Projetos\Documents\C0849 - DER\40_Emissao\03_GRD\0-GRDs_Enviadas DER\39°MEDIÇÃO-26-09-2025 A 25-10-25\MR_DER-1254_25\" xr:uid="{C7AB5F66-D04B-4AC6-B9FB-B1ED4026396B}"/>
    <hyperlink ref="AE83" r:id="rId59" display="pw:\\SRVPW3.pls.planservi.com.br:Projetos\Documents\C0849 - DER\40_Emissao\03_GRD\0-GRDs_Enviadas DER\39°MEDIÇÃO-26-09-2025 A 25-10-25\MR_DER-1266_25\" xr:uid="{5E56253A-A7C6-48E1-AB4C-40DD41D4586C}"/>
    <hyperlink ref="AE84" r:id="rId60" display="pw:\\SRVPW3.pls.planservi.com.br:Projetos\Documents\C0849 - DER\40_Emissao\03_GRD\0-GRDs_Enviadas DER\39°MEDIÇÃO-26-09-2025 A 25-10-25\MR_DER-1266_25\" xr:uid="{9675AACB-CEFA-4F4B-BBD3-ECC7B51A68ED}"/>
    <hyperlink ref="AE85" r:id="rId61" display="pw:\\SRVPW3.pls.planservi.com.br:Projetos\Documents\C0849 - DER\40_Emissao\03_GRD\0-GRDs_Enviadas DER\39°MEDIÇÃO-26-09-2025 A 25-10-25\MR_DER-1266_25\" xr:uid="{D2DF7D68-8778-4AFC-967C-20E3191DE5B6}"/>
    <hyperlink ref="AE86" r:id="rId62" display="pw:\\SRVPW3.pls.planservi.com.br:Projetos\Documents\C0849 - DER\40_Emissao\03_GRD\0-GRDs_Enviadas DER\39°MEDIÇÃO-26-09-2025 A 25-10-25\MR_DER-1266_25\" xr:uid="{DACB1234-A02C-4DC3-9219-387EE4318E57}"/>
    <hyperlink ref="AE87" r:id="rId63" display="pw:\\SRVPW3.pls.planservi.com.br:Projetos\Documents\C0849 - DER\40_Emissao\03_GRD\0-GRDs_Enviadas DER\39°MEDIÇÃO-26-09-2025 A 25-10-25\MR_DER-1266_25\" xr:uid="{B60E422B-F35D-4BD3-A46D-DB501CEBA289}"/>
    <hyperlink ref="AE88" r:id="rId64" display="pw:\\SRVPW3.pls.planservi.com.br:Projetos\Documents\C0849 - DER\40_Emissao\03_GRD\0-GRDs_Enviadas DER\39°MEDIÇÃO-26-09-2025 A 25-10-25\MR_DER-1266_25\" xr:uid="{CBEA50A0-D5C8-4D7D-A7F6-14388AD10C04}"/>
    <hyperlink ref="AE89" r:id="rId65" display="pw:\\SRVPW3.pls.planservi.com.br:Projetos\Documents\C0849 - DER\40_Emissao\03_GRD\0-GRDs_Enviadas DER\39°MEDIÇÃO-26-09-2025 A 25-10-25\MR_DER-1266_25\" xr:uid="{306B0033-064D-44FD-AE32-541D66844D7B}"/>
    <hyperlink ref="Y91" r:id="rId66" display="pw:\\SRVPW3.pls.planservi.com.br:Projetos\Documents\C0849 - DER\40_Emissao\03_GRD\0-GRDs_Enviadas DER\39°MEDIÇÃO-26-09-2025 A 25-10-25\MR_DER-1266_25\" xr:uid="{7D4D1561-3E2F-4934-AABB-6621692D90DB}"/>
    <hyperlink ref="Y92" r:id="rId67" display="pw:\\SRVPW3.pls.planservi.com.br:Projetos\Documents\C0849 - DER\40_Emissao\03_GRD\0-GRDs_Enviadas DER\39°MEDIÇÃO-26-09-2025 A 25-10-25\MR_DER-1266_25\" xr:uid="{D6C0DBD5-EDD0-4A37-A3A2-B23F48C73390}"/>
    <hyperlink ref="Y93" r:id="rId68" display="pw:\\SRVPW3.pls.planservi.com.br:Projetos\Documents\C0849 - DER\40_Emissao\03_GRD\0-GRDs_Enviadas DER\39°MEDIÇÃO-26-09-2025 A 25-10-25\MR_DER-1266_25\" xr:uid="{43B17BE8-65B0-4FA4-97B6-20ED76EA9EC2}"/>
    <hyperlink ref="Y80" r:id="rId69" display="pw:\\SRVPW3.pls.planservi.com.br:Projetos\Documents\C0849 - DER\40_Emissao\03_GRD\0-GRDs_Enviadas DER\39°MEDIÇÃO-26-09-2025 A 25-10-25\MR_DER-1273_25\" xr:uid="{2FDE5915-7B6F-4FD8-828A-1A1C224B36D9}"/>
    <hyperlink ref="Y81" r:id="rId70" display="pw:\\SRVPW3.pls.planservi.com.br:Projetos\Documents\C0849 - DER\40_Emissao\03_GRD\0-GRDs_Enviadas DER\39°MEDIÇÃO-26-09-2025 A 25-10-25\MR_DER-1273_25\" xr:uid="{0621B6B4-B301-4250-9CA4-41E20F8E108A}"/>
    <hyperlink ref="AE39" r:id="rId71" display="pw:\\SRVPW3.pls.planservi.com.br:Projetos\Documents\C0849 - DER\40_Emissao\03_GRD\0-GRDs_Enviadas DER\39°MEDIÇÃO-26-09-2025 A 25-10-25\MR_DER-1280_25\" xr:uid="{CABB914D-67A5-4EEA-BA6A-9D1FD96774BC}"/>
    <hyperlink ref="AE41" r:id="rId72" display="pw:\\SRVPW3.pls.planservi.com.br:Projetos\Documents\C0849 - DER\40_Emissao\03_GRD\0-GRDs_Enviadas DER\39°MEDIÇÃO-26-09-2025 A 25-10-25\MR_DER-1280_25\" xr:uid="{96536DD4-2776-4D7D-93C7-35D23513EBEB}"/>
    <hyperlink ref="Y57" r:id="rId73" display="pw:\\SRVPW3.pls.planservi.com.br:Projetos\Documents\C0849 - DER\40_Emissao\03_GRD\0-GRDs_Enviadas DER\39°MEDIÇÃO-26-09-2025 A 25-10-25\MR_DER-1280_25\" xr:uid="{57DC9461-4235-4D59-8940-A58E1C4966D4}"/>
    <hyperlink ref="Y58" r:id="rId74" display="pw:\\SRVPW3.pls.planservi.com.br:Projetos\Documents\C0849 - DER\40_Emissao\03_GRD\0-GRDs_Enviadas DER\39°MEDIÇÃO-26-09-2025 A 25-10-25\MR_DER-1280_25\" xr:uid="{AC2CE1EE-29A9-455D-BDBB-DC80BFB301D1}"/>
    <hyperlink ref="Y59" r:id="rId75" display="pw:\\SRVPW3.pls.planservi.com.br:Projetos\Documents\C0849 - DER\40_Emissao\03_GRD\0-GRDs_Enviadas DER\39°MEDIÇÃO-26-09-2025 A 25-10-25\MR_DER-1280_25\" xr:uid="{F4A2B6F7-C697-4E3F-A79A-7893B5BCA1BA}"/>
    <hyperlink ref="AQ56" r:id="rId76" display="pw:\\SRVPW3.pls.planservi.com.br:Projetos\Documents\C0849 - DER\40_Emissao\03_GRD\0-GRDs_Enviadas DER\39°MEDIÇÃO-26-09-2025 A 25-10-25\MR_DER-1280_25\" xr:uid="{21CC5C63-C375-4A98-806F-F2CAA2EE577D}"/>
    <hyperlink ref="Y21" r:id="rId77" display="pw:\\SRVPW3.pls.planservi.com.br:Projetos\Documents\C0849 - DER\40_Emissao\03_GRD\0-GRDs_Enviadas DER\39°MEDIÇÃO-26-09-2025 A 25-10-25\MR_DER-1280_25\" xr:uid="{00C6255D-B0A8-47BE-AA49-DAB7FD5EED36}"/>
    <hyperlink ref="AK17" r:id="rId78" display="pw:\\SRVPW3.pls.planservi.com.br:Projetos\Documents\C0849 - DER\40_Emissao\03_GRD\0-GRDs_Enviadas DER\39°MEDIÇÃO-26-09-2025 A 25-10-25\MR_DER-1280_25\" xr:uid="{9D9B4C49-2945-48A9-9335-EF41F5ED7A4F}"/>
    <hyperlink ref="AE80" r:id="rId79" display="pw:\\SRVPW3.pls.planservi.com.br:Projetos\Documents\C0849 - DER\40_Emissao\03_GRD\0-GRDs_Enviadas DER\39°MEDIÇÃO-26-09-2025 A 25-10-25\MR_DER-1297_25\" xr:uid="{1283E251-0684-4EFF-8183-0F9359B3E5E3}"/>
    <hyperlink ref="AE81" r:id="rId80" display="pw:\\SRVPW3.pls.planservi.com.br:Projetos\Documents\C0849 - DER\40_Emissao\03_GRD\0-GRDs_Enviadas DER\39°MEDIÇÃO-26-09-2025 A 25-10-25\MR_DER-1297_25\" xr:uid="{A4136ECF-A676-4092-92FE-EDCC3D26A4FE}"/>
    <hyperlink ref="AW56" r:id="rId81" display="pw:\\SRVPW3.pls.planservi.com.br:Projetos\Documents\C0849 - DER\40_Emissao\03_GRD\0-GRDs_Enviadas DER\39°MEDIÇÃO-26-09-2025 A 25-10-25\MR_DER-1306_25\" xr:uid="{94730230-95C7-44E9-A78E-CEAC45829741}"/>
    <hyperlink ref="AK81" r:id="rId82" display="pw:\\SRVPW3.pls.planservi.com.br:Projetos\Documents\C0849 - DER\40_Emissao\03_GRD\0-GRDs_Enviadas DER\39°MEDIÇÃO-26-09-2025 A 25-10-25\MR_DER-1314_25\" xr:uid="{6F74C1E2-B362-4CF2-B085-3E1A93ACD8A6}"/>
    <hyperlink ref="AK80" r:id="rId83" display="pw:\\SRVPW3.pls.planservi.com.br:Projetos\Documents\C0849 - DER\40_Emissao\03_GRD\0-GRDs_Enviadas DER\39°MEDIÇÃO-26-09-2025 A 25-10-25\MR_DER-1314_25\" xr:uid="{46638098-E64A-4A34-996A-DE8C8529C528}"/>
    <hyperlink ref="BC56" r:id="rId84" display="pw:\\SRVPW3.pls.planservi.com.br:Projetos\Documents\C0849 - DER\40_Emissao\03_GRD\0-GRDs_Enviadas DER\39°MEDIÇÃO-26-09-2025 A 25-10-25\MR_DER-1314_25\" xr:uid="{6295F396-9EA1-4328-A6E7-F6E6BF3BE2B5}"/>
    <hyperlink ref="Y73" r:id="rId85" display="pw:\\SRVPW3.pls.planservi.com.br:Projetos\Documents\C0849 - DER\40_Emissao\03_GRD\0-GRDs_Enviadas DER\38°MEDIÇÃO-26-08-2025 A 25-09-25\MR_DER-1228_25\" xr:uid="{5714461A-1156-45F5-B78E-3815AD637337}"/>
    <hyperlink ref="Y72" r:id="rId86" display="pw:\\SRVPW3.pls.planservi.com.br:Projetos\Documents\C0849 - DER\40_Emissao\03_GRD\0-GRDs_Enviadas DER\38°MEDIÇÃO-26-08-2025 A 25-09-25\MR_DER-1228_25\" xr:uid="{BD1F962E-560D-4879-AD12-3ED84FE030D7}"/>
    <hyperlink ref="Y71" r:id="rId87" display="pw:\\SRVPW3.pls.planservi.com.br:Projetos\Documents\C0849 - DER\40_Emissao\03_GRD\0-GRDs_Enviadas DER\38°MEDIÇÃO-26-08-2025 A 25-09-25\MR_DER-1228_25\" xr:uid="{F9639B48-BED6-45AC-87B1-AAEECBD20F1A}"/>
    <hyperlink ref="Y70" r:id="rId88" display="pw:\\SRVPW3.pls.planservi.com.br:Projetos\Documents\C0849 - DER\40_Emissao\03_GRD\0-GRDs_Enviadas DER\38°MEDIÇÃO-26-08-2025 A 25-09-25\MR_DER-1228_25\" xr:uid="{D6E1F6C1-68DF-4344-9067-16A2436CF976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7" filterMode="1">
    <tabColor rgb="FF00B050"/>
  </sheetPr>
  <dimension ref="A1:BC401"/>
  <sheetViews>
    <sheetView zoomScale="85" zoomScaleNormal="85" zoomScaleSheetLayoutView="85" workbookViewId="0">
      <pane xSplit="10" ySplit="2" topLeftCell="Q299" activePane="bottomRight" state="frozen"/>
      <selection activeCell="E164" sqref="E164"/>
      <selection pane="topRight" activeCell="E164" sqref="E164"/>
      <selection pane="bottomLeft" activeCell="E164" sqref="E164"/>
      <selection pane="bottomRight" activeCell="F429" sqref="F429"/>
    </sheetView>
  </sheetViews>
  <sheetFormatPr defaultColWidth="9.140625" defaultRowHeight="12" x14ac:dyDescent="0.25"/>
  <cols>
    <col min="1" max="1" width="24.28515625" style="426" bestFit="1" customWidth="1"/>
    <col min="2" max="3" width="8.5703125" style="427" customWidth="1"/>
    <col min="4" max="4" width="93.5703125" style="426" customWidth="1"/>
    <col min="5" max="5" width="39.28515625" style="426" customWidth="1"/>
    <col min="6" max="6" width="13.28515625" style="427" customWidth="1"/>
    <col min="7" max="7" width="11.140625" style="427" customWidth="1"/>
    <col min="8" max="8" width="22.42578125" style="428" customWidth="1"/>
    <col min="9" max="9" width="19.85546875" style="427" customWidth="1"/>
    <col min="10" max="10" width="27.140625" style="427" customWidth="1"/>
    <col min="11" max="11" width="12.5703125" style="427" customWidth="1"/>
    <col min="12" max="12" width="12.28515625" style="427" customWidth="1"/>
    <col min="13" max="13" width="16.7109375" style="427" customWidth="1"/>
    <col min="14" max="14" width="16.28515625" style="427" customWidth="1"/>
    <col min="15" max="15" width="13.42578125" style="427" customWidth="1"/>
    <col min="16" max="16" width="15.85546875" style="427" customWidth="1"/>
    <col min="17" max="17" width="12.5703125" style="427" customWidth="1"/>
    <col min="18" max="18" width="12.28515625" style="427" customWidth="1"/>
    <col min="19" max="19" width="15.7109375" style="427" customWidth="1"/>
    <col min="20" max="21" width="13.42578125" style="427" customWidth="1"/>
    <col min="22" max="23" width="12.5703125" style="427" customWidth="1"/>
    <col min="24" max="24" width="12.28515625" style="427" customWidth="1"/>
    <col min="25" max="25" width="12.7109375" style="427" bestFit="1" customWidth="1"/>
    <col min="26" max="27" width="13.42578125" style="427" customWidth="1"/>
    <col min="28" max="29" width="12.5703125" style="427" customWidth="1"/>
    <col min="30" max="30" width="12.28515625" style="427" customWidth="1"/>
    <col min="31" max="31" width="18.85546875" style="427" bestFit="1" customWidth="1"/>
    <col min="32" max="33" width="13.42578125" style="427" customWidth="1"/>
    <col min="34" max="35" width="12.5703125" style="427" customWidth="1"/>
    <col min="36" max="36" width="12.28515625" style="427" customWidth="1"/>
    <col min="37" max="37" width="17.5703125" style="427" customWidth="1"/>
    <col min="38" max="39" width="13.42578125" style="427" customWidth="1"/>
    <col min="40" max="41" width="12.5703125" style="427" customWidth="1"/>
    <col min="42" max="42" width="12.28515625" style="427" customWidth="1"/>
    <col min="43" max="43" width="12.140625" style="427" customWidth="1"/>
    <col min="44" max="45" width="13.42578125" style="427" customWidth="1"/>
    <col min="46" max="47" width="12.5703125" style="427" customWidth="1"/>
    <col min="48" max="48" width="12.28515625" style="427" customWidth="1"/>
    <col min="49" max="49" width="12.140625" style="427" customWidth="1"/>
    <col min="50" max="51" width="13.42578125" style="427" customWidth="1"/>
    <col min="52" max="52" width="12.5703125" style="427" customWidth="1"/>
    <col min="53" max="16384" width="9.140625" style="426"/>
  </cols>
  <sheetData>
    <row r="1" spans="1:55" s="394" customFormat="1" ht="24" x14ac:dyDescent="0.25">
      <c r="A1" s="391"/>
      <c r="B1" s="444"/>
      <c r="C1" s="444"/>
      <c r="D1" s="391" t="s">
        <v>8155</v>
      </c>
      <c r="E1" s="392"/>
      <c r="F1" s="1750" t="s">
        <v>3723</v>
      </c>
      <c r="G1" s="1750"/>
      <c r="H1" s="1750"/>
      <c r="I1" s="1750"/>
      <c r="J1" s="393"/>
      <c r="K1" s="1748" t="s">
        <v>96</v>
      </c>
      <c r="L1" s="1748"/>
      <c r="M1" s="1748"/>
      <c r="N1" s="1748"/>
      <c r="O1" s="1748"/>
      <c r="P1" s="1749"/>
      <c r="Q1" s="1747" t="s">
        <v>3725</v>
      </c>
      <c r="R1" s="1748"/>
      <c r="S1" s="1748"/>
      <c r="T1" s="1748"/>
      <c r="U1" s="1748"/>
      <c r="V1" s="1749"/>
      <c r="W1" s="1747" t="s">
        <v>3726</v>
      </c>
      <c r="X1" s="1748"/>
      <c r="Y1" s="1748"/>
      <c r="Z1" s="1748"/>
      <c r="AA1" s="1748"/>
      <c r="AB1" s="1749"/>
      <c r="AC1" s="1747" t="s">
        <v>3727</v>
      </c>
      <c r="AD1" s="1748"/>
      <c r="AE1" s="1748"/>
      <c r="AF1" s="1748"/>
      <c r="AG1" s="1748"/>
      <c r="AH1" s="1749"/>
      <c r="AI1" s="1747" t="s">
        <v>3728</v>
      </c>
      <c r="AJ1" s="1748"/>
      <c r="AK1" s="1748"/>
      <c r="AL1" s="1748"/>
      <c r="AM1" s="1748"/>
      <c r="AN1" s="1749"/>
      <c r="AO1" s="1747" t="s">
        <v>3729</v>
      </c>
      <c r="AP1" s="1748"/>
      <c r="AQ1" s="1748"/>
      <c r="AR1" s="1748"/>
      <c r="AS1" s="1748"/>
      <c r="AT1" s="1749"/>
      <c r="AU1" s="1747" t="s">
        <v>6339</v>
      </c>
      <c r="AV1" s="1748"/>
      <c r="AW1" s="1748"/>
      <c r="AX1" s="1748"/>
      <c r="AY1" s="1748"/>
      <c r="AZ1" s="1749"/>
    </row>
    <row r="2" spans="1:55" s="402" customFormat="1" ht="37.5" customHeight="1" x14ac:dyDescent="0.25">
      <c r="A2" s="395" t="s">
        <v>8258</v>
      </c>
      <c r="B2" s="396" t="s">
        <v>7387</v>
      </c>
      <c r="C2" s="396" t="s">
        <v>3730</v>
      </c>
      <c r="D2" s="397" t="s">
        <v>2</v>
      </c>
      <c r="E2" s="397" t="s">
        <v>1</v>
      </c>
      <c r="F2" s="412" t="s">
        <v>98</v>
      </c>
      <c r="G2" s="412" t="s">
        <v>99</v>
      </c>
      <c r="H2" s="1132" t="s">
        <v>8040</v>
      </c>
      <c r="I2" s="412" t="s">
        <v>100</v>
      </c>
      <c r="J2" s="398" t="s">
        <v>6708</v>
      </c>
      <c r="K2" s="399" t="s">
        <v>3724</v>
      </c>
      <c r="L2" s="399" t="s">
        <v>93</v>
      </c>
      <c r="M2" s="400" t="s">
        <v>94</v>
      </c>
      <c r="N2" s="401" t="s">
        <v>97</v>
      </c>
      <c r="O2" s="401" t="s">
        <v>100</v>
      </c>
      <c r="P2" s="401" t="s">
        <v>95</v>
      </c>
      <c r="Q2" s="399" t="s">
        <v>3724</v>
      </c>
      <c r="R2" s="399" t="s">
        <v>93</v>
      </c>
      <c r="S2" s="400" t="s">
        <v>94</v>
      </c>
      <c r="T2" s="401" t="s">
        <v>97</v>
      </c>
      <c r="U2" s="401" t="s">
        <v>100</v>
      </c>
      <c r="V2" s="401" t="s">
        <v>95</v>
      </c>
      <c r="W2" s="399" t="s">
        <v>3724</v>
      </c>
      <c r="X2" s="399" t="s">
        <v>93</v>
      </c>
      <c r="Y2" s="400" t="s">
        <v>94</v>
      </c>
      <c r="Z2" s="401" t="s">
        <v>97</v>
      </c>
      <c r="AA2" s="401" t="s">
        <v>100</v>
      </c>
      <c r="AB2" s="401" t="s">
        <v>95</v>
      </c>
      <c r="AC2" s="399" t="s">
        <v>3724</v>
      </c>
      <c r="AD2" s="399" t="s">
        <v>93</v>
      </c>
      <c r="AE2" s="400" t="s">
        <v>94</v>
      </c>
      <c r="AF2" s="401" t="s">
        <v>97</v>
      </c>
      <c r="AG2" s="401" t="s">
        <v>100</v>
      </c>
      <c r="AH2" s="401" t="s">
        <v>95</v>
      </c>
      <c r="AI2" s="399" t="s">
        <v>3724</v>
      </c>
      <c r="AJ2" s="399" t="s">
        <v>93</v>
      </c>
      <c r="AK2" s="400" t="s">
        <v>94</v>
      </c>
      <c r="AL2" s="401" t="s">
        <v>97</v>
      </c>
      <c r="AM2" s="401" t="s">
        <v>100</v>
      </c>
      <c r="AN2" s="401" t="s">
        <v>95</v>
      </c>
      <c r="AO2" s="399" t="s">
        <v>3724</v>
      </c>
      <c r="AP2" s="399" t="s">
        <v>93</v>
      </c>
      <c r="AQ2" s="400" t="s">
        <v>94</v>
      </c>
      <c r="AR2" s="401" t="s">
        <v>97</v>
      </c>
      <c r="AS2" s="401" t="s">
        <v>100</v>
      </c>
      <c r="AT2" s="401" t="s">
        <v>95</v>
      </c>
      <c r="AU2" s="399" t="s">
        <v>3724</v>
      </c>
      <c r="AV2" s="399" t="s">
        <v>93</v>
      </c>
      <c r="AW2" s="400" t="s">
        <v>94</v>
      </c>
      <c r="AX2" s="401" t="s">
        <v>97</v>
      </c>
      <c r="AY2" s="401" t="s">
        <v>100</v>
      </c>
      <c r="AZ2" s="401" t="s">
        <v>95</v>
      </c>
    </row>
    <row r="3" spans="1:55" s="408" customFormat="1" hidden="1" x14ac:dyDescent="0.25">
      <c r="A3" s="403"/>
      <c r="B3" s="404"/>
      <c r="C3" s="404"/>
      <c r="D3" s="403"/>
      <c r="E3" s="403" t="s">
        <v>7516</v>
      </c>
      <c r="F3" s="412"/>
      <c r="G3" s="412"/>
      <c r="H3" s="412"/>
      <c r="I3" s="412"/>
      <c r="J3" s="404"/>
      <c r="K3" s="405"/>
      <c r="L3" s="405"/>
      <c r="M3" s="406"/>
      <c r="N3" s="407"/>
      <c r="O3" s="407"/>
      <c r="P3" s="407"/>
      <c r="Q3" s="405"/>
      <c r="R3" s="405"/>
      <c r="S3" s="406"/>
      <c r="T3" s="407"/>
      <c r="U3" s="407"/>
      <c r="V3" s="407"/>
      <c r="W3" s="405"/>
      <c r="X3" s="405"/>
      <c r="Y3" s="406"/>
      <c r="Z3" s="407"/>
      <c r="AA3" s="407"/>
      <c r="AB3" s="407"/>
      <c r="AC3" s="405"/>
      <c r="AD3" s="405"/>
      <c r="AE3" s="406"/>
      <c r="AF3" s="407"/>
      <c r="AG3" s="407"/>
      <c r="AH3" s="407"/>
      <c r="AI3" s="405"/>
      <c r="AJ3" s="405"/>
      <c r="AK3" s="406"/>
      <c r="AL3" s="407"/>
      <c r="AM3" s="407"/>
      <c r="AN3" s="407"/>
      <c r="AO3" s="405"/>
      <c r="AP3" s="405"/>
      <c r="AQ3" s="406"/>
      <c r="AR3" s="407"/>
      <c r="AS3" s="407"/>
      <c r="AT3" s="407"/>
      <c r="AU3" s="405"/>
      <c r="AV3" s="405"/>
      <c r="AW3" s="406"/>
      <c r="AX3" s="407"/>
      <c r="AY3" s="407"/>
      <c r="AZ3" s="407"/>
    </row>
    <row r="4" spans="1:55" s="402" customFormat="1" hidden="1" x14ac:dyDescent="0.2">
      <c r="A4" s="397" t="s">
        <v>8263</v>
      </c>
      <c r="B4" s="401" t="str">
        <f>IF(LEFT(E4,2)="RT","x","")</f>
        <v>x</v>
      </c>
      <c r="C4" s="401" t="str">
        <f>IF(LEFT(E4,2)="DE","x","")</f>
        <v/>
      </c>
      <c r="D4" s="397" t="s">
        <v>4</v>
      </c>
      <c r="E4" s="429" t="s">
        <v>3899</v>
      </c>
      <c r="F4" s="1133">
        <f>IF(L4&lt;&gt;0,MAX(L4,R4,X4,AD4,AJ4,AP4,AV4),"NE")</f>
        <v>45224</v>
      </c>
      <c r="G4" s="1134" t="str">
        <f t="shared" ref="G4:G54" si="0">IF($F4="","",INDEX($K4:$FI4,1,MATCH($F4,$K4:$FI4,)-1))</f>
        <v>A</v>
      </c>
      <c r="H4" s="1132" t="str">
        <f>IF($F4="","",INDEX($K4:$FM4,1,MATCH($F4,$K4:$FM4,)+1))</f>
        <v>MR.DER-0465_23</v>
      </c>
      <c r="I4" s="1135" t="str">
        <f t="shared" ref="I4:I54" si="1">IF(F4="NE",F4,IF(INDEX(K4:CP4,,MATCH(F4,K4:CP4,0)+3)&lt;&gt;0,INDEX(K4:CP4,,MATCH(F4,K4:CP4,0)+3),"ND"))</f>
        <v>ASSINADO</v>
      </c>
      <c r="J4" s="413" t="str">
        <f t="shared" ref="J4:J62" si="2">IF(G4="NE",G4,IF(INDEX(K4:CQ4,,MATCH(G4,K4:CQ4,0)+3)&lt;&gt;0,INDEX(K4:CQ4,,MATCH(G4,K4:CQ4,0)+3),"ND"))</f>
        <v>ND</v>
      </c>
      <c r="K4" s="398" t="s">
        <v>3730</v>
      </c>
      <c r="L4" s="430">
        <v>44860</v>
      </c>
      <c r="M4" s="448" t="s">
        <v>5615</v>
      </c>
      <c r="N4" s="398" t="s">
        <v>6100</v>
      </c>
      <c r="O4" s="430">
        <v>44872</v>
      </c>
      <c r="P4" s="398" t="s">
        <v>3777</v>
      </c>
      <c r="Q4" s="398" t="s">
        <v>3748</v>
      </c>
      <c r="R4" s="430">
        <v>44890</v>
      </c>
      <c r="S4" s="449" t="s">
        <v>5771</v>
      </c>
      <c r="T4" s="398"/>
      <c r="U4" s="398"/>
      <c r="V4" s="397" t="s">
        <v>3777</v>
      </c>
      <c r="W4" s="397" t="s">
        <v>3748</v>
      </c>
      <c r="X4" s="431">
        <v>45224</v>
      </c>
      <c r="Y4" s="449" t="s">
        <v>6917</v>
      </c>
      <c r="Z4" s="397" t="s">
        <v>6913</v>
      </c>
      <c r="AA4" s="397" t="s">
        <v>6913</v>
      </c>
      <c r="AB4" s="397" t="s">
        <v>3777</v>
      </c>
      <c r="AC4" s="397"/>
      <c r="AD4" s="397"/>
      <c r="AE4" s="397"/>
      <c r="AF4" s="397"/>
      <c r="AG4" s="397"/>
      <c r="AH4" s="397"/>
      <c r="AI4" s="397"/>
      <c r="AJ4" s="397"/>
      <c r="AK4" s="397"/>
      <c r="AL4" s="397"/>
      <c r="AM4" s="397"/>
      <c r="AN4" s="397"/>
      <c r="AO4" s="397"/>
      <c r="AP4" s="397"/>
      <c r="AQ4" s="397"/>
      <c r="AR4" s="397"/>
      <c r="AS4" s="397"/>
      <c r="AT4" s="397"/>
      <c r="AU4" s="397"/>
      <c r="AV4" s="397"/>
      <c r="AW4" s="397"/>
      <c r="AX4" s="397"/>
      <c r="AY4" s="397"/>
      <c r="AZ4" s="397"/>
    </row>
    <row r="5" spans="1:55" s="402" customFormat="1" ht="15.75" hidden="1" customHeight="1" x14ac:dyDescent="0.2">
      <c r="A5" s="397" t="s">
        <v>8263</v>
      </c>
      <c r="B5" s="401" t="str">
        <f t="shared" ref="B5:B27" si="3">IF(LEFT(E5,2)="RT","x","")</f>
        <v>x</v>
      </c>
      <c r="C5" s="401" t="str">
        <f t="shared" ref="C5:C27" si="4">IF(LEFT(E5,2)="DE","x","")</f>
        <v/>
      </c>
      <c r="D5" s="397" t="s">
        <v>5</v>
      </c>
      <c r="E5" s="429" t="s">
        <v>3900</v>
      </c>
      <c r="F5" s="1133">
        <f>IF(L5&lt;&gt;0,MAX(L5,R5,X5,AD5,AJ5,AP5,AV5),"NE")</f>
        <v>45224</v>
      </c>
      <c r="G5" s="1134" t="str">
        <f t="shared" si="0"/>
        <v>A</v>
      </c>
      <c r="H5" s="1132" t="str">
        <f t="shared" ref="H5:H63" si="5">IF($F5="","",INDEX($K5:$FM5,1,MATCH($F5,$K5:$FM5,)+1))</f>
        <v>MR.DER-0465_23</v>
      </c>
      <c r="I5" s="1135" t="str">
        <f t="shared" si="1"/>
        <v>ASSINADO</v>
      </c>
      <c r="J5" s="413" t="str">
        <f t="shared" si="2"/>
        <v>ND</v>
      </c>
      <c r="K5" s="398" t="s">
        <v>3730</v>
      </c>
      <c r="L5" s="430">
        <v>44860</v>
      </c>
      <c r="M5" s="448" t="s">
        <v>5615</v>
      </c>
      <c r="N5" s="398" t="s">
        <v>6100</v>
      </c>
      <c r="O5" s="430">
        <v>44872</v>
      </c>
      <c r="P5" s="398" t="s">
        <v>3777</v>
      </c>
      <c r="Q5" s="398" t="s">
        <v>3748</v>
      </c>
      <c r="R5" s="430">
        <v>44890</v>
      </c>
      <c r="S5" s="449" t="s">
        <v>5771</v>
      </c>
      <c r="T5" s="398"/>
      <c r="U5" s="398"/>
      <c r="V5" s="397" t="s">
        <v>3777</v>
      </c>
      <c r="W5" s="397" t="s">
        <v>3748</v>
      </c>
      <c r="X5" s="431">
        <v>45224</v>
      </c>
      <c r="Y5" s="449" t="s">
        <v>6917</v>
      </c>
      <c r="Z5" s="397" t="s">
        <v>6913</v>
      </c>
      <c r="AA5" s="397" t="s">
        <v>6913</v>
      </c>
      <c r="AB5" s="397" t="s">
        <v>3777</v>
      </c>
      <c r="AC5" s="397"/>
      <c r="AD5" s="397"/>
      <c r="AE5" s="397"/>
      <c r="AF5" s="397"/>
      <c r="AG5" s="397"/>
      <c r="AH5" s="397"/>
      <c r="AI5" s="397"/>
      <c r="AJ5" s="397"/>
      <c r="AK5" s="397"/>
      <c r="AL5" s="397"/>
      <c r="AM5" s="397"/>
      <c r="AN5" s="397"/>
      <c r="AO5" s="397"/>
      <c r="AP5" s="397"/>
      <c r="AQ5" s="397"/>
      <c r="AR5" s="397"/>
      <c r="AS5" s="397"/>
      <c r="AT5" s="397"/>
      <c r="AU5" s="397"/>
      <c r="AV5" s="397"/>
      <c r="AW5" s="397"/>
      <c r="AX5" s="397"/>
      <c r="AY5" s="397"/>
      <c r="AZ5" s="397"/>
    </row>
    <row r="6" spans="1:55" s="440" customFormat="1" ht="15.75" hidden="1" customHeight="1" x14ac:dyDescent="0.2">
      <c r="A6" s="432" t="s">
        <v>9037</v>
      </c>
      <c r="B6" s="401" t="str">
        <f t="shared" si="3"/>
        <v>x</v>
      </c>
      <c r="C6" s="401" t="str">
        <f t="shared" si="4"/>
        <v/>
      </c>
      <c r="D6" s="432" t="s">
        <v>5882</v>
      </c>
      <c r="E6" s="433" t="s">
        <v>3901</v>
      </c>
      <c r="F6" s="1136">
        <f>IF(L6&lt;&gt;0,MAX(L6,R6,X6,AD6,AJ6,AP6,AV6),"NE")</f>
        <v>44928</v>
      </c>
      <c r="G6" s="1137" t="str">
        <f t="shared" si="0"/>
        <v>A1</v>
      </c>
      <c r="H6" s="1138" t="str">
        <f t="shared" si="5"/>
        <v>MR.DER-0251_23</v>
      </c>
      <c r="I6" s="1139">
        <f t="shared" si="1"/>
        <v>44950</v>
      </c>
      <c r="J6" s="411" t="str">
        <f t="shared" si="2"/>
        <v>NÃO APROVADO</v>
      </c>
      <c r="K6" s="436" t="s">
        <v>3730</v>
      </c>
      <c r="L6" s="437">
        <v>44928</v>
      </c>
      <c r="M6" s="438" t="s">
        <v>6117</v>
      </c>
      <c r="N6" s="436" t="s">
        <v>5536</v>
      </c>
      <c r="O6" s="437">
        <v>44950</v>
      </c>
      <c r="P6" s="436" t="s">
        <v>3777</v>
      </c>
      <c r="Q6" s="436"/>
      <c r="R6" s="437"/>
      <c r="S6" s="439"/>
      <c r="T6" s="436"/>
      <c r="U6" s="436"/>
      <c r="V6" s="432"/>
      <c r="W6" s="432"/>
      <c r="X6" s="432"/>
      <c r="Y6" s="432"/>
      <c r="Z6" s="432"/>
      <c r="AA6" s="432"/>
      <c r="AB6" s="432"/>
      <c r="AC6" s="432"/>
      <c r="AD6" s="432"/>
      <c r="AE6" s="432"/>
      <c r="AF6" s="432"/>
      <c r="AG6" s="432"/>
      <c r="AH6" s="432"/>
      <c r="AI6" s="432"/>
      <c r="AJ6" s="432"/>
      <c r="AK6" s="432"/>
      <c r="AL6" s="432"/>
      <c r="AM6" s="432"/>
      <c r="AN6" s="432"/>
      <c r="AO6" s="432"/>
      <c r="AP6" s="432"/>
      <c r="AQ6" s="432"/>
      <c r="AR6" s="432"/>
      <c r="AS6" s="432"/>
      <c r="AT6" s="432"/>
      <c r="AU6" s="432"/>
      <c r="AV6" s="432"/>
      <c r="AW6" s="432"/>
      <c r="AX6" s="432"/>
      <c r="AY6" s="432"/>
      <c r="AZ6" s="432"/>
    </row>
    <row r="7" spans="1:55" s="402" customFormat="1" ht="15" hidden="1" x14ac:dyDescent="0.25">
      <c r="A7" s="397" t="s">
        <v>8263</v>
      </c>
      <c r="B7" s="401" t="str">
        <f t="shared" si="3"/>
        <v/>
      </c>
      <c r="C7" s="401" t="str">
        <f t="shared" si="4"/>
        <v>x</v>
      </c>
      <c r="D7" s="397" t="s">
        <v>6695</v>
      </c>
      <c r="E7" s="429" t="s">
        <v>3902</v>
      </c>
      <c r="F7" s="1133">
        <f>IF(L7&lt;&gt;0,MAX(L7,R7,X7,AD7,AJ7,AP7,AV7,BB7),"NE")</f>
        <v>46000</v>
      </c>
      <c r="G7" s="1134" t="str">
        <f t="shared" si="0"/>
        <v>C</v>
      </c>
      <c r="H7" s="1132" t="str">
        <f t="shared" si="5"/>
        <v>MR_DER-1448_25</v>
      </c>
      <c r="I7" s="1135" t="str">
        <f t="shared" si="1"/>
        <v>ND</v>
      </c>
      <c r="J7" s="413" t="str">
        <f t="shared" si="2"/>
        <v>ND</v>
      </c>
      <c r="K7" s="398" t="s">
        <v>3730</v>
      </c>
      <c r="L7" s="430">
        <v>44860</v>
      </c>
      <c r="M7" s="448" t="s">
        <v>5615</v>
      </c>
      <c r="N7" s="398" t="s">
        <v>5538</v>
      </c>
      <c r="O7" s="430">
        <v>44872</v>
      </c>
      <c r="P7" s="398" t="s">
        <v>3777</v>
      </c>
      <c r="Q7" s="398" t="s">
        <v>3748</v>
      </c>
      <c r="R7" s="430">
        <v>44890</v>
      </c>
      <c r="S7" s="449" t="s">
        <v>5771</v>
      </c>
      <c r="T7" s="398"/>
      <c r="U7" s="398"/>
      <c r="V7" s="397" t="s">
        <v>3777</v>
      </c>
      <c r="W7" s="397" t="s">
        <v>5626</v>
      </c>
      <c r="X7" s="431">
        <v>45007</v>
      </c>
      <c r="Y7" s="449" t="s">
        <v>6661</v>
      </c>
      <c r="Z7" s="398" t="s">
        <v>5537</v>
      </c>
      <c r="AA7" s="430">
        <v>45063</v>
      </c>
      <c r="AB7" s="397" t="s">
        <v>3777</v>
      </c>
      <c r="AC7" s="397" t="s">
        <v>5811</v>
      </c>
      <c r="AD7" s="431">
        <v>45133</v>
      </c>
      <c r="AE7" s="449" t="s">
        <v>6756</v>
      </c>
      <c r="AF7" s="397"/>
      <c r="AG7" s="397"/>
      <c r="AH7" s="397" t="s">
        <v>3777</v>
      </c>
      <c r="AI7" s="397" t="s">
        <v>5811</v>
      </c>
      <c r="AJ7" s="431">
        <v>45224</v>
      </c>
      <c r="AK7" s="449" t="s">
        <v>6917</v>
      </c>
      <c r="AL7" s="397" t="s">
        <v>6913</v>
      </c>
      <c r="AM7" s="397" t="s">
        <v>6913</v>
      </c>
      <c r="AN7" s="397" t="s">
        <v>3777</v>
      </c>
      <c r="AO7" s="397" t="s">
        <v>6393</v>
      </c>
      <c r="AP7" s="431">
        <v>45532</v>
      </c>
      <c r="AQ7" s="450" t="s">
        <v>8187</v>
      </c>
      <c r="AR7" s="397" t="s">
        <v>5539</v>
      </c>
      <c r="AS7" s="431">
        <v>45539</v>
      </c>
      <c r="AT7" s="397" t="s">
        <v>3777</v>
      </c>
      <c r="AU7" s="397" t="s">
        <v>6649</v>
      </c>
      <c r="AV7" s="431">
        <v>45553</v>
      </c>
      <c r="AW7" s="450" t="s">
        <v>8210</v>
      </c>
      <c r="AX7" s="397"/>
      <c r="AY7" s="431"/>
      <c r="AZ7" s="397" t="s">
        <v>3777</v>
      </c>
      <c r="BA7" s="402" t="s">
        <v>6649</v>
      </c>
      <c r="BB7" s="1159">
        <v>46000</v>
      </c>
      <c r="BC7" s="218" t="s">
        <v>11539</v>
      </c>
    </row>
    <row r="8" spans="1:55" s="402" customFormat="1" ht="15" hidden="1" x14ac:dyDescent="0.25">
      <c r="A8" s="397" t="s">
        <v>8263</v>
      </c>
      <c r="B8" s="401" t="str">
        <f t="shared" si="3"/>
        <v/>
      </c>
      <c r="C8" s="401" t="str">
        <f t="shared" si="4"/>
        <v>x</v>
      </c>
      <c r="D8" s="397" t="s">
        <v>6695</v>
      </c>
      <c r="E8" s="429" t="s">
        <v>3903</v>
      </c>
      <c r="F8" s="1133">
        <f t="shared" ref="F8:F27" si="6">IF(L8&lt;&gt;0,MAX(L8,R8,X8,AD8,AJ8,AP8,AV8,BB8),"NE")</f>
        <v>46000</v>
      </c>
      <c r="G8" s="1134" t="str">
        <f t="shared" si="0"/>
        <v>C</v>
      </c>
      <c r="H8" s="1132" t="str">
        <f t="shared" si="5"/>
        <v>MR_DER-1448_25</v>
      </c>
      <c r="I8" s="1135" t="str">
        <f t="shared" si="1"/>
        <v>ND</v>
      </c>
      <c r="J8" s="413" t="str">
        <f t="shared" si="2"/>
        <v>ND</v>
      </c>
      <c r="K8" s="398" t="s">
        <v>3730</v>
      </c>
      <c r="L8" s="430">
        <v>44860</v>
      </c>
      <c r="M8" s="448" t="s">
        <v>5615</v>
      </c>
      <c r="N8" s="398" t="s">
        <v>5538</v>
      </c>
      <c r="O8" s="430">
        <v>44872</v>
      </c>
      <c r="P8" s="398" t="s">
        <v>3777</v>
      </c>
      <c r="Q8" s="398" t="s">
        <v>3748</v>
      </c>
      <c r="R8" s="430">
        <v>44890</v>
      </c>
      <c r="S8" s="449" t="s">
        <v>5771</v>
      </c>
      <c r="T8" s="398"/>
      <c r="U8" s="398"/>
      <c r="V8" s="397" t="s">
        <v>3777</v>
      </c>
      <c r="W8" s="397" t="s">
        <v>5626</v>
      </c>
      <c r="X8" s="431">
        <v>45007</v>
      </c>
      <c r="Y8" s="449" t="s">
        <v>6661</v>
      </c>
      <c r="Z8" s="398" t="s">
        <v>5537</v>
      </c>
      <c r="AA8" s="430">
        <v>45063</v>
      </c>
      <c r="AB8" s="397" t="s">
        <v>3777</v>
      </c>
      <c r="AC8" s="397" t="s">
        <v>5811</v>
      </c>
      <c r="AD8" s="431">
        <v>45133</v>
      </c>
      <c r="AE8" s="449" t="s">
        <v>6756</v>
      </c>
      <c r="AF8" s="397"/>
      <c r="AG8" s="397"/>
      <c r="AH8" s="397" t="s">
        <v>3777</v>
      </c>
      <c r="AI8" s="397" t="s">
        <v>5811</v>
      </c>
      <c r="AJ8" s="431">
        <v>45224</v>
      </c>
      <c r="AK8" s="449" t="s">
        <v>6917</v>
      </c>
      <c r="AL8" s="397" t="s">
        <v>6913</v>
      </c>
      <c r="AM8" s="397" t="s">
        <v>6913</v>
      </c>
      <c r="AN8" s="397" t="s">
        <v>3777</v>
      </c>
      <c r="AO8" s="397" t="s">
        <v>6393</v>
      </c>
      <c r="AP8" s="431">
        <v>45532</v>
      </c>
      <c r="AQ8" s="450" t="s">
        <v>8187</v>
      </c>
      <c r="AR8" s="397" t="s">
        <v>5539</v>
      </c>
      <c r="AS8" s="431">
        <v>45539</v>
      </c>
      <c r="AT8" s="397" t="s">
        <v>3777</v>
      </c>
      <c r="AU8" s="397" t="s">
        <v>6649</v>
      </c>
      <c r="AV8" s="431">
        <v>45553</v>
      </c>
      <c r="AW8" s="450" t="s">
        <v>8210</v>
      </c>
      <c r="AX8" s="397"/>
      <c r="AY8" s="431"/>
      <c r="AZ8" s="397" t="s">
        <v>3777</v>
      </c>
      <c r="BA8" s="402" t="s">
        <v>6649</v>
      </c>
      <c r="BB8" s="1159">
        <v>46000</v>
      </c>
      <c r="BC8" s="218" t="s">
        <v>11539</v>
      </c>
    </row>
    <row r="9" spans="1:55" s="402" customFormat="1" ht="15" hidden="1" x14ac:dyDescent="0.25">
      <c r="A9" s="397" t="s">
        <v>8263</v>
      </c>
      <c r="B9" s="401" t="str">
        <f t="shared" si="3"/>
        <v/>
      </c>
      <c r="C9" s="401" t="str">
        <f t="shared" si="4"/>
        <v>x</v>
      </c>
      <c r="D9" s="397" t="s">
        <v>6695</v>
      </c>
      <c r="E9" s="429" t="s">
        <v>3904</v>
      </c>
      <c r="F9" s="1133">
        <f t="shared" si="6"/>
        <v>46000</v>
      </c>
      <c r="G9" s="1134" t="str">
        <f t="shared" si="0"/>
        <v>C</v>
      </c>
      <c r="H9" s="1132" t="str">
        <f t="shared" si="5"/>
        <v>MR_DER-1448_25</v>
      </c>
      <c r="I9" s="1135" t="str">
        <f t="shared" si="1"/>
        <v>ND</v>
      </c>
      <c r="J9" s="413" t="str">
        <f t="shared" si="2"/>
        <v>ND</v>
      </c>
      <c r="K9" s="398" t="s">
        <v>3730</v>
      </c>
      <c r="L9" s="430">
        <v>44860</v>
      </c>
      <c r="M9" s="448" t="s">
        <v>5615</v>
      </c>
      <c r="N9" s="398" t="s">
        <v>5538</v>
      </c>
      <c r="O9" s="430">
        <v>44872</v>
      </c>
      <c r="P9" s="398" t="s">
        <v>3777</v>
      </c>
      <c r="Q9" s="398" t="s">
        <v>3748</v>
      </c>
      <c r="R9" s="430">
        <v>44890</v>
      </c>
      <c r="S9" s="449" t="s">
        <v>5771</v>
      </c>
      <c r="T9" s="398"/>
      <c r="U9" s="398"/>
      <c r="V9" s="397" t="s">
        <v>3777</v>
      </c>
      <c r="W9" s="397" t="s">
        <v>5626</v>
      </c>
      <c r="X9" s="431">
        <v>45007</v>
      </c>
      <c r="Y9" s="449" t="s">
        <v>6661</v>
      </c>
      <c r="Z9" s="398" t="s">
        <v>5537</v>
      </c>
      <c r="AA9" s="430">
        <v>45063</v>
      </c>
      <c r="AB9" s="397" t="s">
        <v>3777</v>
      </c>
      <c r="AC9" s="397" t="s">
        <v>5811</v>
      </c>
      <c r="AD9" s="431">
        <v>45133</v>
      </c>
      <c r="AE9" s="449" t="s">
        <v>6756</v>
      </c>
      <c r="AF9" s="397"/>
      <c r="AG9" s="397"/>
      <c r="AH9" s="397" t="s">
        <v>3777</v>
      </c>
      <c r="AI9" s="397" t="s">
        <v>5811</v>
      </c>
      <c r="AJ9" s="431">
        <v>45224</v>
      </c>
      <c r="AK9" s="449" t="s">
        <v>6917</v>
      </c>
      <c r="AL9" s="397" t="s">
        <v>6913</v>
      </c>
      <c r="AM9" s="397" t="s">
        <v>6913</v>
      </c>
      <c r="AN9" s="397" t="s">
        <v>3777</v>
      </c>
      <c r="AO9" s="397" t="s">
        <v>6393</v>
      </c>
      <c r="AP9" s="431">
        <v>45532</v>
      </c>
      <c r="AQ9" s="450" t="s">
        <v>8187</v>
      </c>
      <c r="AR9" s="397" t="s">
        <v>5539</v>
      </c>
      <c r="AS9" s="431">
        <v>45539</v>
      </c>
      <c r="AT9" s="397" t="s">
        <v>3777</v>
      </c>
      <c r="AU9" s="397" t="s">
        <v>6649</v>
      </c>
      <c r="AV9" s="431">
        <v>45553</v>
      </c>
      <c r="AW9" s="450" t="s">
        <v>8210</v>
      </c>
      <c r="AX9" s="397"/>
      <c r="AY9" s="431"/>
      <c r="AZ9" s="397" t="s">
        <v>3777</v>
      </c>
      <c r="BA9" s="402" t="s">
        <v>6649</v>
      </c>
      <c r="BB9" s="1159">
        <v>46000</v>
      </c>
      <c r="BC9" s="218" t="s">
        <v>11539</v>
      </c>
    </row>
    <row r="10" spans="1:55" s="402" customFormat="1" ht="15" hidden="1" x14ac:dyDescent="0.25">
      <c r="A10" s="397" t="s">
        <v>8263</v>
      </c>
      <c r="B10" s="401" t="str">
        <f t="shared" si="3"/>
        <v/>
      </c>
      <c r="C10" s="401" t="str">
        <f t="shared" si="4"/>
        <v>x</v>
      </c>
      <c r="D10" s="397" t="s">
        <v>6695</v>
      </c>
      <c r="E10" s="429" t="s">
        <v>3905</v>
      </c>
      <c r="F10" s="1133">
        <f t="shared" si="6"/>
        <v>46000</v>
      </c>
      <c r="G10" s="1134" t="str">
        <f t="shared" si="0"/>
        <v>C</v>
      </c>
      <c r="H10" s="1132" t="str">
        <f t="shared" si="5"/>
        <v>MR_DER-1448_25</v>
      </c>
      <c r="I10" s="1135" t="str">
        <f t="shared" si="1"/>
        <v>ND</v>
      </c>
      <c r="J10" s="413" t="str">
        <f t="shared" si="2"/>
        <v>ND</v>
      </c>
      <c r="K10" s="398" t="s">
        <v>3730</v>
      </c>
      <c r="L10" s="430">
        <v>44860</v>
      </c>
      <c r="M10" s="448" t="s">
        <v>5615</v>
      </c>
      <c r="N10" s="398" t="s">
        <v>5538</v>
      </c>
      <c r="O10" s="430">
        <v>44872</v>
      </c>
      <c r="P10" s="398" t="s">
        <v>3777</v>
      </c>
      <c r="Q10" s="398" t="s">
        <v>3748</v>
      </c>
      <c r="R10" s="430">
        <v>44890</v>
      </c>
      <c r="S10" s="449" t="s">
        <v>5771</v>
      </c>
      <c r="T10" s="398"/>
      <c r="U10" s="398"/>
      <c r="V10" s="397" t="s">
        <v>3777</v>
      </c>
      <c r="W10" s="397" t="s">
        <v>5626</v>
      </c>
      <c r="X10" s="431">
        <v>45007</v>
      </c>
      <c r="Y10" s="449" t="s">
        <v>6661</v>
      </c>
      <c r="Z10" s="398" t="s">
        <v>5537</v>
      </c>
      <c r="AA10" s="430">
        <v>45063</v>
      </c>
      <c r="AB10" s="397" t="s">
        <v>3777</v>
      </c>
      <c r="AC10" s="397" t="s">
        <v>5811</v>
      </c>
      <c r="AD10" s="431">
        <v>45133</v>
      </c>
      <c r="AE10" s="449" t="s">
        <v>6756</v>
      </c>
      <c r="AF10" s="397"/>
      <c r="AG10" s="397"/>
      <c r="AH10" s="397" t="s">
        <v>3777</v>
      </c>
      <c r="AI10" s="397" t="s">
        <v>5811</v>
      </c>
      <c r="AJ10" s="431">
        <v>45224</v>
      </c>
      <c r="AK10" s="449" t="s">
        <v>6917</v>
      </c>
      <c r="AL10" s="397" t="s">
        <v>6913</v>
      </c>
      <c r="AM10" s="397" t="s">
        <v>6913</v>
      </c>
      <c r="AN10" s="397" t="s">
        <v>3777</v>
      </c>
      <c r="AO10" s="397" t="s">
        <v>6393</v>
      </c>
      <c r="AP10" s="431">
        <v>45532</v>
      </c>
      <c r="AQ10" s="450" t="s">
        <v>8187</v>
      </c>
      <c r="AR10" s="397" t="s">
        <v>5539</v>
      </c>
      <c r="AS10" s="431">
        <v>45539</v>
      </c>
      <c r="AT10" s="397" t="s">
        <v>3777</v>
      </c>
      <c r="AU10" s="397" t="s">
        <v>6649</v>
      </c>
      <c r="AV10" s="431">
        <v>45553</v>
      </c>
      <c r="AW10" s="450" t="s">
        <v>8210</v>
      </c>
      <c r="AX10" s="397"/>
      <c r="AY10" s="431"/>
      <c r="AZ10" s="397" t="s">
        <v>3777</v>
      </c>
      <c r="BA10" s="402" t="s">
        <v>6649</v>
      </c>
      <c r="BB10" s="1159">
        <v>46000</v>
      </c>
      <c r="BC10" s="218" t="s">
        <v>11539</v>
      </c>
    </row>
    <row r="11" spans="1:55" s="402" customFormat="1" ht="15" hidden="1" x14ac:dyDescent="0.25">
      <c r="A11" s="397" t="s">
        <v>8263</v>
      </c>
      <c r="B11" s="401" t="str">
        <f t="shared" si="3"/>
        <v/>
      </c>
      <c r="C11" s="401" t="str">
        <f t="shared" si="4"/>
        <v>x</v>
      </c>
      <c r="D11" s="397" t="s">
        <v>6695</v>
      </c>
      <c r="E11" s="429" t="s">
        <v>3906</v>
      </c>
      <c r="F11" s="1133">
        <f t="shared" si="6"/>
        <v>46000</v>
      </c>
      <c r="G11" s="1134" t="str">
        <f t="shared" si="0"/>
        <v>C</v>
      </c>
      <c r="H11" s="1132" t="str">
        <f t="shared" si="5"/>
        <v>MR_DER-1448_25</v>
      </c>
      <c r="I11" s="1135" t="str">
        <f t="shared" si="1"/>
        <v>ND</v>
      </c>
      <c r="J11" s="413" t="str">
        <f t="shared" si="2"/>
        <v>ND</v>
      </c>
      <c r="K11" s="398" t="s">
        <v>3730</v>
      </c>
      <c r="L11" s="430">
        <v>44860</v>
      </c>
      <c r="M11" s="448" t="s">
        <v>5615</v>
      </c>
      <c r="N11" s="398" t="s">
        <v>5538</v>
      </c>
      <c r="O11" s="430">
        <v>44872</v>
      </c>
      <c r="P11" s="398" t="s">
        <v>3777</v>
      </c>
      <c r="Q11" s="398" t="s">
        <v>3748</v>
      </c>
      <c r="R11" s="430">
        <v>44890</v>
      </c>
      <c r="S11" s="449" t="s">
        <v>5771</v>
      </c>
      <c r="T11" s="398"/>
      <c r="U11" s="398"/>
      <c r="V11" s="397" t="s">
        <v>3777</v>
      </c>
      <c r="W11" s="397" t="s">
        <v>5626</v>
      </c>
      <c r="X11" s="431">
        <v>45007</v>
      </c>
      <c r="Y11" s="449" t="s">
        <v>6661</v>
      </c>
      <c r="Z11" s="398" t="s">
        <v>5537</v>
      </c>
      <c r="AA11" s="430">
        <v>45063</v>
      </c>
      <c r="AB11" s="397" t="s">
        <v>3777</v>
      </c>
      <c r="AC11" s="397" t="s">
        <v>5811</v>
      </c>
      <c r="AD11" s="431">
        <v>45133</v>
      </c>
      <c r="AE11" s="449" t="s">
        <v>6756</v>
      </c>
      <c r="AF11" s="397"/>
      <c r="AG11" s="397"/>
      <c r="AH11" s="397" t="s">
        <v>3777</v>
      </c>
      <c r="AI11" s="397" t="s">
        <v>5811</v>
      </c>
      <c r="AJ11" s="431">
        <v>45224</v>
      </c>
      <c r="AK11" s="449" t="s">
        <v>6917</v>
      </c>
      <c r="AL11" s="397" t="s">
        <v>6913</v>
      </c>
      <c r="AM11" s="397" t="s">
        <v>6913</v>
      </c>
      <c r="AN11" s="397" t="s">
        <v>3777</v>
      </c>
      <c r="AO11" s="397" t="s">
        <v>6393</v>
      </c>
      <c r="AP11" s="431">
        <v>45532</v>
      </c>
      <c r="AQ11" s="450" t="s">
        <v>8187</v>
      </c>
      <c r="AR11" s="397" t="s">
        <v>5539</v>
      </c>
      <c r="AS11" s="431">
        <v>45539</v>
      </c>
      <c r="AT11" s="397" t="s">
        <v>3777</v>
      </c>
      <c r="AU11" s="397" t="s">
        <v>6649</v>
      </c>
      <c r="AV11" s="431">
        <v>45553</v>
      </c>
      <c r="AW11" s="450" t="s">
        <v>8210</v>
      </c>
      <c r="AX11" s="397"/>
      <c r="AY11" s="431"/>
      <c r="AZ11" s="397" t="s">
        <v>3777</v>
      </c>
      <c r="BA11" s="402" t="s">
        <v>6649</v>
      </c>
      <c r="BB11" s="1159">
        <v>46000</v>
      </c>
      <c r="BC11" s="218" t="s">
        <v>11539</v>
      </c>
    </row>
    <row r="12" spans="1:55" s="402" customFormat="1" ht="15" hidden="1" x14ac:dyDescent="0.25">
      <c r="A12" s="397" t="s">
        <v>8263</v>
      </c>
      <c r="B12" s="401" t="str">
        <f t="shared" si="3"/>
        <v/>
      </c>
      <c r="C12" s="401" t="str">
        <f t="shared" si="4"/>
        <v>x</v>
      </c>
      <c r="D12" s="397" t="s">
        <v>6695</v>
      </c>
      <c r="E12" s="429" t="s">
        <v>3907</v>
      </c>
      <c r="F12" s="1133">
        <f t="shared" si="6"/>
        <v>46000</v>
      </c>
      <c r="G12" s="1134" t="str">
        <f t="shared" si="0"/>
        <v>C</v>
      </c>
      <c r="H12" s="1132" t="str">
        <f t="shared" si="5"/>
        <v>MR_DER-1448_25</v>
      </c>
      <c r="I12" s="1135" t="str">
        <f t="shared" si="1"/>
        <v>ND</v>
      </c>
      <c r="J12" s="413" t="str">
        <f t="shared" si="2"/>
        <v>ND</v>
      </c>
      <c r="K12" s="398" t="s">
        <v>3730</v>
      </c>
      <c r="L12" s="430">
        <v>44860</v>
      </c>
      <c r="M12" s="448" t="s">
        <v>5615</v>
      </c>
      <c r="N12" s="398" t="s">
        <v>5538</v>
      </c>
      <c r="O12" s="430">
        <v>44872</v>
      </c>
      <c r="P12" s="398" t="s">
        <v>3777</v>
      </c>
      <c r="Q12" s="398" t="s">
        <v>3748</v>
      </c>
      <c r="R12" s="430">
        <v>44890</v>
      </c>
      <c r="S12" s="449" t="s">
        <v>5771</v>
      </c>
      <c r="T12" s="398"/>
      <c r="U12" s="398"/>
      <c r="V12" s="397" t="s">
        <v>3777</v>
      </c>
      <c r="W12" s="397" t="s">
        <v>5626</v>
      </c>
      <c r="X12" s="431">
        <v>45007</v>
      </c>
      <c r="Y12" s="449" t="s">
        <v>6661</v>
      </c>
      <c r="Z12" s="398" t="s">
        <v>5537</v>
      </c>
      <c r="AA12" s="430">
        <v>45063</v>
      </c>
      <c r="AB12" s="397" t="s">
        <v>3777</v>
      </c>
      <c r="AC12" s="397" t="s">
        <v>5811</v>
      </c>
      <c r="AD12" s="431">
        <v>45133</v>
      </c>
      <c r="AE12" s="449" t="s">
        <v>6756</v>
      </c>
      <c r="AF12" s="397"/>
      <c r="AG12" s="397"/>
      <c r="AH12" s="397" t="s">
        <v>3777</v>
      </c>
      <c r="AI12" s="397" t="s">
        <v>5811</v>
      </c>
      <c r="AJ12" s="431">
        <v>45224</v>
      </c>
      <c r="AK12" s="449" t="s">
        <v>6917</v>
      </c>
      <c r="AL12" s="397" t="s">
        <v>6913</v>
      </c>
      <c r="AM12" s="397" t="s">
        <v>6913</v>
      </c>
      <c r="AN12" s="397" t="s">
        <v>3777</v>
      </c>
      <c r="AO12" s="397" t="s">
        <v>6393</v>
      </c>
      <c r="AP12" s="431">
        <v>45532</v>
      </c>
      <c r="AQ12" s="450" t="s">
        <v>8187</v>
      </c>
      <c r="AR12" s="397" t="s">
        <v>5539</v>
      </c>
      <c r="AS12" s="431">
        <v>45539</v>
      </c>
      <c r="AT12" s="397" t="s">
        <v>3777</v>
      </c>
      <c r="AU12" s="397" t="s">
        <v>6649</v>
      </c>
      <c r="AV12" s="431">
        <v>45553</v>
      </c>
      <c r="AW12" s="450" t="s">
        <v>8210</v>
      </c>
      <c r="AX12" s="397"/>
      <c r="AY12" s="431"/>
      <c r="AZ12" s="397" t="s">
        <v>3777</v>
      </c>
      <c r="BA12" s="402" t="s">
        <v>6649</v>
      </c>
      <c r="BB12" s="1159">
        <v>46000</v>
      </c>
      <c r="BC12" s="218" t="s">
        <v>11539</v>
      </c>
    </row>
    <row r="13" spans="1:55" s="402" customFormat="1" ht="15" hidden="1" x14ac:dyDescent="0.25">
      <c r="A13" s="397" t="s">
        <v>8263</v>
      </c>
      <c r="B13" s="401" t="str">
        <f t="shared" si="3"/>
        <v/>
      </c>
      <c r="C13" s="401" t="str">
        <f t="shared" si="4"/>
        <v>x</v>
      </c>
      <c r="D13" s="397" t="s">
        <v>6695</v>
      </c>
      <c r="E13" s="429" t="s">
        <v>3908</v>
      </c>
      <c r="F13" s="1133">
        <f t="shared" si="6"/>
        <v>46000</v>
      </c>
      <c r="G13" s="1134" t="str">
        <f t="shared" si="0"/>
        <v>C</v>
      </c>
      <c r="H13" s="1132" t="str">
        <f t="shared" si="5"/>
        <v>MR_DER-1448_25</v>
      </c>
      <c r="I13" s="1135" t="str">
        <f t="shared" si="1"/>
        <v>ND</v>
      </c>
      <c r="J13" s="413" t="str">
        <f t="shared" si="2"/>
        <v>ND</v>
      </c>
      <c r="K13" s="398" t="s">
        <v>3730</v>
      </c>
      <c r="L13" s="430">
        <v>44860</v>
      </c>
      <c r="M13" s="448" t="s">
        <v>5615</v>
      </c>
      <c r="N13" s="398" t="s">
        <v>5538</v>
      </c>
      <c r="O13" s="430">
        <v>44872</v>
      </c>
      <c r="P13" s="398" t="s">
        <v>3777</v>
      </c>
      <c r="Q13" s="398" t="s">
        <v>3748</v>
      </c>
      <c r="R13" s="430">
        <v>44890</v>
      </c>
      <c r="S13" s="449" t="s">
        <v>5771</v>
      </c>
      <c r="T13" s="398"/>
      <c r="U13" s="398"/>
      <c r="V13" s="397" t="s">
        <v>3777</v>
      </c>
      <c r="W13" s="397" t="s">
        <v>5626</v>
      </c>
      <c r="X13" s="431">
        <v>45007</v>
      </c>
      <c r="Y13" s="449" t="s">
        <v>6661</v>
      </c>
      <c r="Z13" s="398" t="s">
        <v>5537</v>
      </c>
      <c r="AA13" s="430">
        <v>45063</v>
      </c>
      <c r="AB13" s="397" t="s">
        <v>3777</v>
      </c>
      <c r="AC13" s="397" t="s">
        <v>5811</v>
      </c>
      <c r="AD13" s="431">
        <v>45133</v>
      </c>
      <c r="AE13" s="449" t="s">
        <v>6756</v>
      </c>
      <c r="AF13" s="397"/>
      <c r="AG13" s="397"/>
      <c r="AH13" s="397" t="s">
        <v>3777</v>
      </c>
      <c r="AI13" s="397" t="s">
        <v>5811</v>
      </c>
      <c r="AJ13" s="431">
        <v>45224</v>
      </c>
      <c r="AK13" s="449" t="s">
        <v>6917</v>
      </c>
      <c r="AL13" s="397" t="s">
        <v>6913</v>
      </c>
      <c r="AM13" s="397" t="s">
        <v>6913</v>
      </c>
      <c r="AN13" s="397" t="s">
        <v>3777</v>
      </c>
      <c r="AO13" s="397" t="s">
        <v>6393</v>
      </c>
      <c r="AP13" s="431">
        <v>45532</v>
      </c>
      <c r="AQ13" s="450" t="s">
        <v>8187</v>
      </c>
      <c r="AR13" s="397" t="s">
        <v>5539</v>
      </c>
      <c r="AS13" s="431">
        <v>45539</v>
      </c>
      <c r="AT13" s="397" t="s">
        <v>3777</v>
      </c>
      <c r="AU13" s="397" t="s">
        <v>6649</v>
      </c>
      <c r="AV13" s="431">
        <v>45553</v>
      </c>
      <c r="AW13" s="450" t="s">
        <v>8210</v>
      </c>
      <c r="AX13" s="397"/>
      <c r="AY13" s="431"/>
      <c r="AZ13" s="397" t="s">
        <v>3777</v>
      </c>
      <c r="BA13" s="402" t="s">
        <v>6649</v>
      </c>
      <c r="BB13" s="1159">
        <v>46000</v>
      </c>
      <c r="BC13" s="218" t="s">
        <v>11539</v>
      </c>
    </row>
    <row r="14" spans="1:55" s="402" customFormat="1" ht="15" hidden="1" x14ac:dyDescent="0.25">
      <c r="A14" s="397" t="s">
        <v>8263</v>
      </c>
      <c r="B14" s="401" t="str">
        <f t="shared" si="3"/>
        <v/>
      </c>
      <c r="C14" s="401" t="str">
        <f t="shared" si="4"/>
        <v>x</v>
      </c>
      <c r="D14" s="397" t="s">
        <v>6695</v>
      </c>
      <c r="E14" s="429" t="s">
        <v>3909</v>
      </c>
      <c r="F14" s="1133">
        <f t="shared" si="6"/>
        <v>46000</v>
      </c>
      <c r="G14" s="1134" t="str">
        <f t="shared" si="0"/>
        <v>C</v>
      </c>
      <c r="H14" s="1132" t="str">
        <f t="shared" si="5"/>
        <v>MR_DER-1448_25</v>
      </c>
      <c r="I14" s="1135" t="str">
        <f t="shared" si="1"/>
        <v>ND</v>
      </c>
      <c r="J14" s="413" t="str">
        <f t="shared" si="2"/>
        <v>ND</v>
      </c>
      <c r="K14" s="398" t="s">
        <v>3730</v>
      </c>
      <c r="L14" s="430">
        <v>44860</v>
      </c>
      <c r="M14" s="448" t="s">
        <v>5615</v>
      </c>
      <c r="N14" s="398" t="s">
        <v>5538</v>
      </c>
      <c r="O14" s="430">
        <v>44872</v>
      </c>
      <c r="P14" s="398" t="s">
        <v>3777</v>
      </c>
      <c r="Q14" s="398" t="s">
        <v>3748</v>
      </c>
      <c r="R14" s="430">
        <v>44890</v>
      </c>
      <c r="S14" s="449" t="s">
        <v>5771</v>
      </c>
      <c r="T14" s="398"/>
      <c r="U14" s="398"/>
      <c r="V14" s="397" t="s">
        <v>3777</v>
      </c>
      <c r="W14" s="397" t="s">
        <v>5626</v>
      </c>
      <c r="X14" s="431">
        <v>45007</v>
      </c>
      <c r="Y14" s="449" t="s">
        <v>6661</v>
      </c>
      <c r="Z14" s="398" t="s">
        <v>5537</v>
      </c>
      <c r="AA14" s="430">
        <v>45063</v>
      </c>
      <c r="AB14" s="397" t="s">
        <v>3777</v>
      </c>
      <c r="AC14" s="397" t="s">
        <v>5811</v>
      </c>
      <c r="AD14" s="431">
        <v>45133</v>
      </c>
      <c r="AE14" s="449" t="s">
        <v>6756</v>
      </c>
      <c r="AF14" s="397"/>
      <c r="AG14" s="397"/>
      <c r="AH14" s="397" t="s">
        <v>3777</v>
      </c>
      <c r="AI14" s="397" t="s">
        <v>5811</v>
      </c>
      <c r="AJ14" s="431">
        <v>45224</v>
      </c>
      <c r="AK14" s="449" t="s">
        <v>6917</v>
      </c>
      <c r="AL14" s="397" t="s">
        <v>6913</v>
      </c>
      <c r="AM14" s="397" t="s">
        <v>6913</v>
      </c>
      <c r="AN14" s="397" t="s">
        <v>3777</v>
      </c>
      <c r="AO14" s="397" t="s">
        <v>6393</v>
      </c>
      <c r="AP14" s="431">
        <v>45532</v>
      </c>
      <c r="AQ14" s="450" t="s">
        <v>8187</v>
      </c>
      <c r="AR14" s="397" t="s">
        <v>5539</v>
      </c>
      <c r="AS14" s="431">
        <v>45539</v>
      </c>
      <c r="AT14" s="397" t="s">
        <v>3777</v>
      </c>
      <c r="AU14" s="397" t="s">
        <v>6649</v>
      </c>
      <c r="AV14" s="431">
        <v>45553</v>
      </c>
      <c r="AW14" s="450" t="s">
        <v>8210</v>
      </c>
      <c r="AX14" s="397"/>
      <c r="AY14" s="431"/>
      <c r="AZ14" s="397" t="s">
        <v>3777</v>
      </c>
      <c r="BA14" s="402" t="s">
        <v>6649</v>
      </c>
      <c r="BB14" s="1159">
        <v>46000</v>
      </c>
      <c r="BC14" s="218" t="s">
        <v>11539</v>
      </c>
    </row>
    <row r="15" spans="1:55" s="402" customFormat="1" ht="15" hidden="1" x14ac:dyDescent="0.25">
      <c r="A15" s="397" t="s">
        <v>8263</v>
      </c>
      <c r="B15" s="401" t="str">
        <f t="shared" si="3"/>
        <v/>
      </c>
      <c r="C15" s="401" t="str">
        <f t="shared" si="4"/>
        <v>x</v>
      </c>
      <c r="D15" s="397" t="s">
        <v>6695</v>
      </c>
      <c r="E15" s="429" t="s">
        <v>3910</v>
      </c>
      <c r="F15" s="1133">
        <f t="shared" si="6"/>
        <v>46000</v>
      </c>
      <c r="G15" s="1134" t="str">
        <f t="shared" si="0"/>
        <v>C</v>
      </c>
      <c r="H15" s="1132" t="str">
        <f t="shared" si="5"/>
        <v>MR_DER-1448_25</v>
      </c>
      <c r="I15" s="1135" t="str">
        <f t="shared" si="1"/>
        <v>ND</v>
      </c>
      <c r="J15" s="413" t="str">
        <f t="shared" si="2"/>
        <v>ND</v>
      </c>
      <c r="K15" s="398" t="s">
        <v>3730</v>
      </c>
      <c r="L15" s="430">
        <v>44860</v>
      </c>
      <c r="M15" s="448" t="s">
        <v>5615</v>
      </c>
      <c r="N15" s="398" t="s">
        <v>5538</v>
      </c>
      <c r="O15" s="430">
        <v>44872</v>
      </c>
      <c r="P15" s="398" t="s">
        <v>3777</v>
      </c>
      <c r="Q15" s="398" t="s">
        <v>3748</v>
      </c>
      <c r="R15" s="430">
        <v>44890</v>
      </c>
      <c r="S15" s="449" t="s">
        <v>5771</v>
      </c>
      <c r="T15" s="398"/>
      <c r="U15" s="398"/>
      <c r="V15" s="397" t="s">
        <v>3777</v>
      </c>
      <c r="W15" s="397" t="s">
        <v>5626</v>
      </c>
      <c r="X15" s="431">
        <v>45007</v>
      </c>
      <c r="Y15" s="449" t="s">
        <v>6661</v>
      </c>
      <c r="Z15" s="398" t="s">
        <v>5537</v>
      </c>
      <c r="AA15" s="430">
        <v>45063</v>
      </c>
      <c r="AB15" s="397" t="s">
        <v>3777</v>
      </c>
      <c r="AC15" s="397" t="s">
        <v>5811</v>
      </c>
      <c r="AD15" s="431">
        <v>45133</v>
      </c>
      <c r="AE15" s="449" t="s">
        <v>6756</v>
      </c>
      <c r="AF15" s="397"/>
      <c r="AG15" s="397"/>
      <c r="AH15" s="397" t="s">
        <v>3777</v>
      </c>
      <c r="AI15" s="397" t="s">
        <v>5811</v>
      </c>
      <c r="AJ15" s="431">
        <v>45224</v>
      </c>
      <c r="AK15" s="449" t="s">
        <v>6917</v>
      </c>
      <c r="AL15" s="397" t="s">
        <v>6913</v>
      </c>
      <c r="AM15" s="397" t="s">
        <v>6913</v>
      </c>
      <c r="AN15" s="397" t="s">
        <v>3777</v>
      </c>
      <c r="AO15" s="397" t="s">
        <v>6393</v>
      </c>
      <c r="AP15" s="431">
        <v>45532</v>
      </c>
      <c r="AQ15" s="450" t="s">
        <v>8187</v>
      </c>
      <c r="AR15" s="397" t="s">
        <v>5539</v>
      </c>
      <c r="AS15" s="431">
        <v>45539</v>
      </c>
      <c r="AT15" s="397" t="s">
        <v>3777</v>
      </c>
      <c r="AU15" s="397" t="s">
        <v>6649</v>
      </c>
      <c r="AV15" s="431">
        <v>45553</v>
      </c>
      <c r="AW15" s="450" t="s">
        <v>8210</v>
      </c>
      <c r="AX15" s="397"/>
      <c r="AY15" s="431"/>
      <c r="AZ15" s="397" t="s">
        <v>3777</v>
      </c>
      <c r="BA15" s="402" t="s">
        <v>6649</v>
      </c>
      <c r="BB15" s="1159">
        <v>46000</v>
      </c>
      <c r="BC15" s="218" t="s">
        <v>11539</v>
      </c>
    </row>
    <row r="16" spans="1:55" s="402" customFormat="1" ht="15" hidden="1" x14ac:dyDescent="0.25">
      <c r="A16" s="397" t="s">
        <v>8263</v>
      </c>
      <c r="B16" s="401" t="str">
        <f t="shared" si="3"/>
        <v/>
      </c>
      <c r="C16" s="401" t="str">
        <f t="shared" si="4"/>
        <v>x</v>
      </c>
      <c r="D16" s="397" t="s">
        <v>6695</v>
      </c>
      <c r="E16" s="429" t="s">
        <v>3911</v>
      </c>
      <c r="F16" s="1133">
        <f t="shared" si="6"/>
        <v>46000</v>
      </c>
      <c r="G16" s="1134" t="str">
        <f t="shared" si="0"/>
        <v>C</v>
      </c>
      <c r="H16" s="1132" t="str">
        <f t="shared" si="5"/>
        <v>MR_DER-1448_25</v>
      </c>
      <c r="I16" s="1135" t="str">
        <f t="shared" si="1"/>
        <v>ND</v>
      </c>
      <c r="J16" s="413" t="str">
        <f t="shared" si="2"/>
        <v>ND</v>
      </c>
      <c r="K16" s="398" t="s">
        <v>3730</v>
      </c>
      <c r="L16" s="430">
        <v>44860</v>
      </c>
      <c r="M16" s="448" t="s">
        <v>5615</v>
      </c>
      <c r="N16" s="398" t="s">
        <v>5538</v>
      </c>
      <c r="O16" s="430">
        <v>44872</v>
      </c>
      <c r="P16" s="398" t="s">
        <v>3777</v>
      </c>
      <c r="Q16" s="398" t="s">
        <v>3748</v>
      </c>
      <c r="R16" s="430">
        <v>44890</v>
      </c>
      <c r="S16" s="449" t="s">
        <v>5771</v>
      </c>
      <c r="T16" s="398"/>
      <c r="U16" s="398"/>
      <c r="V16" s="397" t="s">
        <v>3777</v>
      </c>
      <c r="W16" s="397" t="s">
        <v>5626</v>
      </c>
      <c r="X16" s="431">
        <v>45007</v>
      </c>
      <c r="Y16" s="449" t="s">
        <v>6661</v>
      </c>
      <c r="Z16" s="398" t="s">
        <v>5537</v>
      </c>
      <c r="AA16" s="430">
        <v>45063</v>
      </c>
      <c r="AB16" s="397" t="s">
        <v>3777</v>
      </c>
      <c r="AC16" s="397" t="s">
        <v>5811</v>
      </c>
      <c r="AD16" s="431">
        <v>45133</v>
      </c>
      <c r="AE16" s="449" t="s">
        <v>6756</v>
      </c>
      <c r="AF16" s="397"/>
      <c r="AG16" s="397"/>
      <c r="AH16" s="397" t="s">
        <v>3777</v>
      </c>
      <c r="AI16" s="397" t="s">
        <v>5811</v>
      </c>
      <c r="AJ16" s="431">
        <v>45224</v>
      </c>
      <c r="AK16" s="449" t="s">
        <v>6917</v>
      </c>
      <c r="AL16" s="397" t="s">
        <v>6913</v>
      </c>
      <c r="AM16" s="397" t="s">
        <v>6913</v>
      </c>
      <c r="AN16" s="397" t="s">
        <v>3777</v>
      </c>
      <c r="AO16" s="397" t="s">
        <v>6393</v>
      </c>
      <c r="AP16" s="431">
        <v>45532</v>
      </c>
      <c r="AQ16" s="450" t="s">
        <v>8187</v>
      </c>
      <c r="AR16" s="397" t="s">
        <v>5539</v>
      </c>
      <c r="AS16" s="431">
        <v>45539</v>
      </c>
      <c r="AT16" s="397" t="s">
        <v>3777</v>
      </c>
      <c r="AU16" s="397" t="s">
        <v>6649</v>
      </c>
      <c r="AV16" s="431">
        <v>45553</v>
      </c>
      <c r="AW16" s="450" t="s">
        <v>8210</v>
      </c>
      <c r="AX16" s="397"/>
      <c r="AY16" s="431"/>
      <c r="AZ16" s="397" t="s">
        <v>3777</v>
      </c>
      <c r="BA16" s="402" t="s">
        <v>6649</v>
      </c>
      <c r="BB16" s="1159">
        <v>46000</v>
      </c>
      <c r="BC16" s="218" t="s">
        <v>11539</v>
      </c>
    </row>
    <row r="17" spans="1:55" s="402" customFormat="1" ht="15" hidden="1" x14ac:dyDescent="0.25">
      <c r="A17" s="397" t="s">
        <v>8263</v>
      </c>
      <c r="B17" s="401" t="str">
        <f t="shared" si="3"/>
        <v/>
      </c>
      <c r="C17" s="401" t="str">
        <f t="shared" si="4"/>
        <v>x</v>
      </c>
      <c r="D17" s="397" t="s">
        <v>6695</v>
      </c>
      <c r="E17" s="429" t="s">
        <v>3912</v>
      </c>
      <c r="F17" s="1133">
        <f t="shared" si="6"/>
        <v>46000</v>
      </c>
      <c r="G17" s="1134" t="str">
        <f t="shared" si="0"/>
        <v>C</v>
      </c>
      <c r="H17" s="1132" t="str">
        <f t="shared" si="5"/>
        <v>MR_DER-1448_25</v>
      </c>
      <c r="I17" s="1135" t="str">
        <f t="shared" si="1"/>
        <v>ND</v>
      </c>
      <c r="J17" s="413" t="str">
        <f t="shared" si="2"/>
        <v>ND</v>
      </c>
      <c r="K17" s="398" t="s">
        <v>3730</v>
      </c>
      <c r="L17" s="430">
        <v>44860</v>
      </c>
      <c r="M17" s="448" t="s">
        <v>5615</v>
      </c>
      <c r="N17" s="398" t="s">
        <v>5538</v>
      </c>
      <c r="O17" s="430">
        <v>44872</v>
      </c>
      <c r="P17" s="398" t="s">
        <v>3777</v>
      </c>
      <c r="Q17" s="398" t="s">
        <v>3748</v>
      </c>
      <c r="R17" s="430">
        <v>44890</v>
      </c>
      <c r="S17" s="449" t="s">
        <v>5771</v>
      </c>
      <c r="T17" s="398"/>
      <c r="U17" s="398"/>
      <c r="V17" s="397" t="s">
        <v>3777</v>
      </c>
      <c r="W17" s="397" t="s">
        <v>5626</v>
      </c>
      <c r="X17" s="431">
        <v>45007</v>
      </c>
      <c r="Y17" s="449" t="s">
        <v>6661</v>
      </c>
      <c r="Z17" s="398" t="s">
        <v>5537</v>
      </c>
      <c r="AA17" s="430">
        <v>45063</v>
      </c>
      <c r="AB17" s="397" t="s">
        <v>3777</v>
      </c>
      <c r="AC17" s="397" t="s">
        <v>5811</v>
      </c>
      <c r="AD17" s="431">
        <v>45133</v>
      </c>
      <c r="AE17" s="449" t="s">
        <v>6756</v>
      </c>
      <c r="AF17" s="397"/>
      <c r="AG17" s="397"/>
      <c r="AH17" s="397" t="s">
        <v>3777</v>
      </c>
      <c r="AI17" s="397" t="s">
        <v>5811</v>
      </c>
      <c r="AJ17" s="431">
        <v>45224</v>
      </c>
      <c r="AK17" s="449" t="s">
        <v>6917</v>
      </c>
      <c r="AL17" s="397" t="s">
        <v>6913</v>
      </c>
      <c r="AM17" s="397" t="s">
        <v>6913</v>
      </c>
      <c r="AN17" s="397" t="s">
        <v>3777</v>
      </c>
      <c r="AO17" s="397" t="s">
        <v>6393</v>
      </c>
      <c r="AP17" s="431">
        <v>45532</v>
      </c>
      <c r="AQ17" s="450" t="s">
        <v>8187</v>
      </c>
      <c r="AR17" s="397" t="s">
        <v>5539</v>
      </c>
      <c r="AS17" s="431">
        <v>45539</v>
      </c>
      <c r="AT17" s="397" t="s">
        <v>3777</v>
      </c>
      <c r="AU17" s="397" t="s">
        <v>6649</v>
      </c>
      <c r="AV17" s="431">
        <v>45553</v>
      </c>
      <c r="AW17" s="450" t="s">
        <v>8210</v>
      </c>
      <c r="AX17" s="397"/>
      <c r="AY17" s="431"/>
      <c r="AZ17" s="397" t="s">
        <v>3777</v>
      </c>
      <c r="BA17" s="402" t="s">
        <v>6649</v>
      </c>
      <c r="BB17" s="1159">
        <v>46000</v>
      </c>
      <c r="BC17" s="218" t="s">
        <v>11539</v>
      </c>
    </row>
    <row r="18" spans="1:55" s="402" customFormat="1" ht="15" hidden="1" x14ac:dyDescent="0.25">
      <c r="A18" s="397" t="s">
        <v>8263</v>
      </c>
      <c r="B18" s="401" t="str">
        <f t="shared" si="3"/>
        <v/>
      </c>
      <c r="C18" s="401" t="str">
        <f t="shared" si="4"/>
        <v>x</v>
      </c>
      <c r="D18" s="397" t="s">
        <v>6695</v>
      </c>
      <c r="E18" s="429" t="s">
        <v>3913</v>
      </c>
      <c r="F18" s="1133">
        <f t="shared" si="6"/>
        <v>46000</v>
      </c>
      <c r="G18" s="1134" t="str">
        <f t="shared" si="0"/>
        <v>C</v>
      </c>
      <c r="H18" s="1132" t="str">
        <f t="shared" si="5"/>
        <v>MR_DER-1448_25</v>
      </c>
      <c r="I18" s="1135" t="str">
        <f t="shared" si="1"/>
        <v>ND</v>
      </c>
      <c r="J18" s="413" t="str">
        <f t="shared" si="2"/>
        <v>ND</v>
      </c>
      <c r="K18" s="398" t="s">
        <v>3730</v>
      </c>
      <c r="L18" s="430">
        <v>44860</v>
      </c>
      <c r="M18" s="448" t="s">
        <v>5615</v>
      </c>
      <c r="N18" s="398" t="s">
        <v>5538</v>
      </c>
      <c r="O18" s="430">
        <v>44872</v>
      </c>
      <c r="P18" s="398" t="s">
        <v>3777</v>
      </c>
      <c r="Q18" s="398" t="s">
        <v>3748</v>
      </c>
      <c r="R18" s="430">
        <v>44890</v>
      </c>
      <c r="S18" s="449" t="s">
        <v>5771</v>
      </c>
      <c r="T18" s="398"/>
      <c r="U18" s="398"/>
      <c r="V18" s="397" t="s">
        <v>3777</v>
      </c>
      <c r="W18" s="397" t="s">
        <v>5626</v>
      </c>
      <c r="X18" s="431">
        <v>45007</v>
      </c>
      <c r="Y18" s="449" t="s">
        <v>6661</v>
      </c>
      <c r="Z18" s="398" t="s">
        <v>5537</v>
      </c>
      <c r="AA18" s="430">
        <v>45063</v>
      </c>
      <c r="AB18" s="397" t="s">
        <v>3777</v>
      </c>
      <c r="AC18" s="397" t="s">
        <v>5811</v>
      </c>
      <c r="AD18" s="431">
        <v>45133</v>
      </c>
      <c r="AE18" s="449" t="s">
        <v>6756</v>
      </c>
      <c r="AF18" s="397"/>
      <c r="AG18" s="397"/>
      <c r="AH18" s="397" t="s">
        <v>3777</v>
      </c>
      <c r="AI18" s="397" t="s">
        <v>5811</v>
      </c>
      <c r="AJ18" s="431">
        <v>45224</v>
      </c>
      <c r="AK18" s="449" t="s">
        <v>6917</v>
      </c>
      <c r="AL18" s="397" t="s">
        <v>6913</v>
      </c>
      <c r="AM18" s="397" t="s">
        <v>6913</v>
      </c>
      <c r="AN18" s="397" t="s">
        <v>3777</v>
      </c>
      <c r="AO18" s="397" t="s">
        <v>6393</v>
      </c>
      <c r="AP18" s="431">
        <v>45532</v>
      </c>
      <c r="AQ18" s="450" t="s">
        <v>8187</v>
      </c>
      <c r="AR18" s="397" t="s">
        <v>5539</v>
      </c>
      <c r="AS18" s="431">
        <v>45539</v>
      </c>
      <c r="AT18" s="397" t="s">
        <v>3777</v>
      </c>
      <c r="AU18" s="397" t="s">
        <v>6649</v>
      </c>
      <c r="AV18" s="431">
        <v>45553</v>
      </c>
      <c r="AW18" s="450" t="s">
        <v>8210</v>
      </c>
      <c r="AX18" s="397"/>
      <c r="AY18" s="431"/>
      <c r="AZ18" s="397" t="s">
        <v>3777</v>
      </c>
      <c r="BA18" s="402" t="s">
        <v>6649</v>
      </c>
      <c r="BB18" s="1159">
        <v>46000</v>
      </c>
      <c r="BC18" s="218" t="s">
        <v>11539</v>
      </c>
    </row>
    <row r="19" spans="1:55" s="402" customFormat="1" ht="15" hidden="1" x14ac:dyDescent="0.25">
      <c r="A19" s="397" t="s">
        <v>8263</v>
      </c>
      <c r="B19" s="401" t="str">
        <f t="shared" si="3"/>
        <v/>
      </c>
      <c r="C19" s="401" t="str">
        <f t="shared" si="4"/>
        <v>x</v>
      </c>
      <c r="D19" s="397" t="s">
        <v>6695</v>
      </c>
      <c r="E19" s="429" t="s">
        <v>3914</v>
      </c>
      <c r="F19" s="1133">
        <f t="shared" si="6"/>
        <v>46000</v>
      </c>
      <c r="G19" s="1134" t="str">
        <f t="shared" si="0"/>
        <v>C</v>
      </c>
      <c r="H19" s="1132" t="str">
        <f t="shared" si="5"/>
        <v>MR_DER-1448_25</v>
      </c>
      <c r="I19" s="1135" t="str">
        <f t="shared" si="1"/>
        <v>ND</v>
      </c>
      <c r="J19" s="413" t="str">
        <f t="shared" si="2"/>
        <v>ND</v>
      </c>
      <c r="K19" s="398" t="s">
        <v>3730</v>
      </c>
      <c r="L19" s="430">
        <v>44860</v>
      </c>
      <c r="M19" s="448" t="s">
        <v>5615</v>
      </c>
      <c r="N19" s="398" t="s">
        <v>5538</v>
      </c>
      <c r="O19" s="430">
        <v>44872</v>
      </c>
      <c r="P19" s="398" t="s">
        <v>3777</v>
      </c>
      <c r="Q19" s="398" t="s">
        <v>3748</v>
      </c>
      <c r="R19" s="430">
        <v>44890</v>
      </c>
      <c r="S19" s="449" t="s">
        <v>5771</v>
      </c>
      <c r="T19" s="398"/>
      <c r="U19" s="398"/>
      <c r="V19" s="397" t="s">
        <v>3777</v>
      </c>
      <c r="W19" s="397" t="s">
        <v>5626</v>
      </c>
      <c r="X19" s="431">
        <v>45007</v>
      </c>
      <c r="Y19" s="449" t="s">
        <v>6661</v>
      </c>
      <c r="Z19" s="398" t="s">
        <v>5537</v>
      </c>
      <c r="AA19" s="430">
        <v>45063</v>
      </c>
      <c r="AB19" s="397" t="s">
        <v>3777</v>
      </c>
      <c r="AC19" s="397" t="s">
        <v>5811</v>
      </c>
      <c r="AD19" s="431">
        <v>45133</v>
      </c>
      <c r="AE19" s="449" t="s">
        <v>6756</v>
      </c>
      <c r="AF19" s="397"/>
      <c r="AG19" s="397"/>
      <c r="AH19" s="397" t="s">
        <v>3777</v>
      </c>
      <c r="AI19" s="397" t="s">
        <v>5811</v>
      </c>
      <c r="AJ19" s="431">
        <v>45224</v>
      </c>
      <c r="AK19" s="449" t="s">
        <v>6917</v>
      </c>
      <c r="AL19" s="397" t="s">
        <v>6913</v>
      </c>
      <c r="AM19" s="397" t="s">
        <v>6913</v>
      </c>
      <c r="AN19" s="397" t="s">
        <v>3777</v>
      </c>
      <c r="AO19" s="397" t="s">
        <v>6393</v>
      </c>
      <c r="AP19" s="431">
        <v>45532</v>
      </c>
      <c r="AQ19" s="450" t="s">
        <v>8187</v>
      </c>
      <c r="AR19" s="397" t="s">
        <v>5539</v>
      </c>
      <c r="AS19" s="431">
        <v>45539</v>
      </c>
      <c r="AT19" s="397" t="s">
        <v>3777</v>
      </c>
      <c r="AU19" s="397" t="s">
        <v>6649</v>
      </c>
      <c r="AV19" s="431">
        <v>45553</v>
      </c>
      <c r="AW19" s="450" t="s">
        <v>8210</v>
      </c>
      <c r="AX19" s="397"/>
      <c r="AY19" s="431"/>
      <c r="AZ19" s="397" t="s">
        <v>3777</v>
      </c>
      <c r="BA19" s="402" t="s">
        <v>6649</v>
      </c>
      <c r="BB19" s="1159">
        <v>46000</v>
      </c>
      <c r="BC19" s="218" t="s">
        <v>11539</v>
      </c>
    </row>
    <row r="20" spans="1:55" s="402" customFormat="1" ht="15" hidden="1" x14ac:dyDescent="0.25">
      <c r="A20" s="397" t="s">
        <v>8263</v>
      </c>
      <c r="B20" s="401" t="str">
        <f t="shared" si="3"/>
        <v/>
      </c>
      <c r="C20" s="401" t="str">
        <f t="shared" si="4"/>
        <v>x</v>
      </c>
      <c r="D20" s="397" t="s">
        <v>6695</v>
      </c>
      <c r="E20" s="429" t="s">
        <v>3915</v>
      </c>
      <c r="F20" s="1133">
        <f t="shared" si="6"/>
        <v>46000</v>
      </c>
      <c r="G20" s="1134" t="str">
        <f t="shared" si="0"/>
        <v>C</v>
      </c>
      <c r="H20" s="1132" t="str">
        <f t="shared" si="5"/>
        <v>MR_DER-1448_25</v>
      </c>
      <c r="I20" s="1135" t="str">
        <f t="shared" si="1"/>
        <v>ND</v>
      </c>
      <c r="J20" s="413" t="str">
        <f t="shared" si="2"/>
        <v>ND</v>
      </c>
      <c r="K20" s="398" t="s">
        <v>3730</v>
      </c>
      <c r="L20" s="430">
        <v>44860</v>
      </c>
      <c r="M20" s="448" t="s">
        <v>5615</v>
      </c>
      <c r="N20" s="398" t="s">
        <v>5538</v>
      </c>
      <c r="O20" s="430">
        <v>44872</v>
      </c>
      <c r="P20" s="398" t="s">
        <v>3777</v>
      </c>
      <c r="Q20" s="398" t="s">
        <v>3748</v>
      </c>
      <c r="R20" s="430">
        <v>44890</v>
      </c>
      <c r="S20" s="449" t="s">
        <v>5771</v>
      </c>
      <c r="T20" s="398"/>
      <c r="U20" s="398"/>
      <c r="V20" s="397" t="s">
        <v>3777</v>
      </c>
      <c r="W20" s="397" t="s">
        <v>5626</v>
      </c>
      <c r="X20" s="431">
        <v>45007</v>
      </c>
      <c r="Y20" s="449" t="s">
        <v>6661</v>
      </c>
      <c r="Z20" s="398" t="s">
        <v>5537</v>
      </c>
      <c r="AA20" s="430">
        <v>45063</v>
      </c>
      <c r="AB20" s="397" t="s">
        <v>3777</v>
      </c>
      <c r="AC20" s="397" t="s">
        <v>5811</v>
      </c>
      <c r="AD20" s="431">
        <v>45133</v>
      </c>
      <c r="AE20" s="449" t="s">
        <v>6756</v>
      </c>
      <c r="AF20" s="397"/>
      <c r="AG20" s="397"/>
      <c r="AH20" s="397" t="s">
        <v>3777</v>
      </c>
      <c r="AI20" s="397" t="s">
        <v>5811</v>
      </c>
      <c r="AJ20" s="431">
        <v>45224</v>
      </c>
      <c r="AK20" s="449" t="s">
        <v>6917</v>
      </c>
      <c r="AL20" s="397" t="s">
        <v>6913</v>
      </c>
      <c r="AM20" s="397" t="s">
        <v>6913</v>
      </c>
      <c r="AN20" s="397" t="s">
        <v>3777</v>
      </c>
      <c r="AO20" s="397" t="s">
        <v>6393</v>
      </c>
      <c r="AP20" s="431">
        <v>45532</v>
      </c>
      <c r="AQ20" s="450" t="s">
        <v>8187</v>
      </c>
      <c r="AR20" s="397" t="s">
        <v>5539</v>
      </c>
      <c r="AS20" s="431">
        <v>45539</v>
      </c>
      <c r="AT20" s="397" t="s">
        <v>3777</v>
      </c>
      <c r="AU20" s="397" t="s">
        <v>6649</v>
      </c>
      <c r="AV20" s="431">
        <v>45553</v>
      </c>
      <c r="AW20" s="450" t="s">
        <v>8210</v>
      </c>
      <c r="AX20" s="397"/>
      <c r="AY20" s="431"/>
      <c r="AZ20" s="397" t="s">
        <v>3777</v>
      </c>
      <c r="BA20" s="402" t="s">
        <v>6649</v>
      </c>
      <c r="BB20" s="1159">
        <v>46000</v>
      </c>
      <c r="BC20" s="218" t="s">
        <v>11539</v>
      </c>
    </row>
    <row r="21" spans="1:55" s="402" customFormat="1" ht="15" hidden="1" x14ac:dyDescent="0.25">
      <c r="A21" s="397" t="s">
        <v>8263</v>
      </c>
      <c r="B21" s="401" t="str">
        <f t="shared" si="3"/>
        <v/>
      </c>
      <c r="C21" s="401" t="str">
        <f t="shared" si="4"/>
        <v>x</v>
      </c>
      <c r="D21" s="397" t="s">
        <v>6695</v>
      </c>
      <c r="E21" s="429" t="s">
        <v>3916</v>
      </c>
      <c r="F21" s="1133">
        <f t="shared" si="6"/>
        <v>46000</v>
      </c>
      <c r="G21" s="1134" t="str">
        <f t="shared" si="0"/>
        <v>C</v>
      </c>
      <c r="H21" s="1132" t="str">
        <f t="shared" si="5"/>
        <v>MR_DER-1448_25</v>
      </c>
      <c r="I21" s="1135" t="str">
        <f t="shared" si="1"/>
        <v>ND</v>
      </c>
      <c r="J21" s="413" t="str">
        <f t="shared" si="2"/>
        <v>ND</v>
      </c>
      <c r="K21" s="398" t="s">
        <v>3730</v>
      </c>
      <c r="L21" s="430">
        <v>44860</v>
      </c>
      <c r="M21" s="448" t="s">
        <v>5615</v>
      </c>
      <c r="N21" s="398" t="s">
        <v>5538</v>
      </c>
      <c r="O21" s="430">
        <v>44872</v>
      </c>
      <c r="P21" s="398" t="s">
        <v>3777</v>
      </c>
      <c r="Q21" s="398" t="s">
        <v>3748</v>
      </c>
      <c r="R21" s="430">
        <v>44890</v>
      </c>
      <c r="S21" s="449" t="s">
        <v>5771</v>
      </c>
      <c r="T21" s="398"/>
      <c r="U21" s="398"/>
      <c r="V21" s="397" t="s">
        <v>3777</v>
      </c>
      <c r="W21" s="397" t="s">
        <v>5626</v>
      </c>
      <c r="X21" s="431">
        <v>45007</v>
      </c>
      <c r="Y21" s="449" t="s">
        <v>6661</v>
      </c>
      <c r="Z21" s="398" t="s">
        <v>5537</v>
      </c>
      <c r="AA21" s="430">
        <v>45063</v>
      </c>
      <c r="AB21" s="397" t="s">
        <v>3777</v>
      </c>
      <c r="AC21" s="397" t="s">
        <v>5811</v>
      </c>
      <c r="AD21" s="431">
        <v>45133</v>
      </c>
      <c r="AE21" s="449" t="s">
        <v>6756</v>
      </c>
      <c r="AF21" s="397"/>
      <c r="AG21" s="397"/>
      <c r="AH21" s="397" t="s">
        <v>3777</v>
      </c>
      <c r="AI21" s="397" t="s">
        <v>5811</v>
      </c>
      <c r="AJ21" s="431">
        <v>45224</v>
      </c>
      <c r="AK21" s="449" t="s">
        <v>6917</v>
      </c>
      <c r="AL21" s="397" t="s">
        <v>6913</v>
      </c>
      <c r="AM21" s="397" t="s">
        <v>6913</v>
      </c>
      <c r="AN21" s="397" t="s">
        <v>3777</v>
      </c>
      <c r="AO21" s="397" t="s">
        <v>6393</v>
      </c>
      <c r="AP21" s="431">
        <v>45532</v>
      </c>
      <c r="AQ21" s="450" t="s">
        <v>8187</v>
      </c>
      <c r="AR21" s="397" t="s">
        <v>5539</v>
      </c>
      <c r="AS21" s="431">
        <v>45539</v>
      </c>
      <c r="AT21" s="397" t="s">
        <v>3777</v>
      </c>
      <c r="AU21" s="397" t="s">
        <v>6649</v>
      </c>
      <c r="AV21" s="431">
        <v>45553</v>
      </c>
      <c r="AW21" s="450" t="s">
        <v>8210</v>
      </c>
      <c r="AX21" s="397"/>
      <c r="AY21" s="431"/>
      <c r="AZ21" s="397" t="s">
        <v>3777</v>
      </c>
      <c r="BA21" s="402" t="s">
        <v>6649</v>
      </c>
      <c r="BB21" s="1159">
        <v>46000</v>
      </c>
      <c r="BC21" s="218" t="s">
        <v>11539</v>
      </c>
    </row>
    <row r="22" spans="1:55" s="402" customFormat="1" ht="15" hidden="1" x14ac:dyDescent="0.25">
      <c r="A22" s="397" t="s">
        <v>8263</v>
      </c>
      <c r="B22" s="401" t="str">
        <f t="shared" si="3"/>
        <v/>
      </c>
      <c r="C22" s="401" t="str">
        <f t="shared" si="4"/>
        <v>x</v>
      </c>
      <c r="D22" s="397" t="s">
        <v>6695</v>
      </c>
      <c r="E22" s="429" t="s">
        <v>3917</v>
      </c>
      <c r="F22" s="1133">
        <f t="shared" si="6"/>
        <v>46000</v>
      </c>
      <c r="G22" s="1134" t="str">
        <f t="shared" si="0"/>
        <v>C</v>
      </c>
      <c r="H22" s="1132" t="str">
        <f t="shared" si="5"/>
        <v>MR_DER-1448_25</v>
      </c>
      <c r="I22" s="1135" t="str">
        <f t="shared" si="1"/>
        <v>ND</v>
      </c>
      <c r="J22" s="413" t="str">
        <f t="shared" si="2"/>
        <v>ND</v>
      </c>
      <c r="K22" s="398" t="s">
        <v>3730</v>
      </c>
      <c r="L22" s="430">
        <v>44860</v>
      </c>
      <c r="M22" s="448" t="s">
        <v>5615</v>
      </c>
      <c r="N22" s="398" t="s">
        <v>5538</v>
      </c>
      <c r="O22" s="430">
        <v>44872</v>
      </c>
      <c r="P22" s="398" t="s">
        <v>3777</v>
      </c>
      <c r="Q22" s="398" t="s">
        <v>3748</v>
      </c>
      <c r="R22" s="430">
        <v>44890</v>
      </c>
      <c r="S22" s="449" t="s">
        <v>5771</v>
      </c>
      <c r="T22" s="398"/>
      <c r="U22" s="398"/>
      <c r="V22" s="397" t="s">
        <v>3777</v>
      </c>
      <c r="W22" s="397" t="s">
        <v>5626</v>
      </c>
      <c r="X22" s="431">
        <v>45007</v>
      </c>
      <c r="Y22" s="449" t="s">
        <v>6661</v>
      </c>
      <c r="Z22" s="398" t="s">
        <v>5537</v>
      </c>
      <c r="AA22" s="430">
        <v>45063</v>
      </c>
      <c r="AB22" s="397" t="s">
        <v>3777</v>
      </c>
      <c r="AC22" s="397" t="s">
        <v>5811</v>
      </c>
      <c r="AD22" s="431">
        <v>45133</v>
      </c>
      <c r="AE22" s="449" t="s">
        <v>6756</v>
      </c>
      <c r="AF22" s="397"/>
      <c r="AG22" s="397"/>
      <c r="AH22" s="397" t="s">
        <v>3777</v>
      </c>
      <c r="AI22" s="397" t="s">
        <v>5811</v>
      </c>
      <c r="AJ22" s="431">
        <v>45224</v>
      </c>
      <c r="AK22" s="449" t="s">
        <v>6917</v>
      </c>
      <c r="AL22" s="397" t="s">
        <v>6913</v>
      </c>
      <c r="AM22" s="397" t="s">
        <v>6913</v>
      </c>
      <c r="AN22" s="397" t="s">
        <v>3777</v>
      </c>
      <c r="AO22" s="397" t="s">
        <v>6393</v>
      </c>
      <c r="AP22" s="431">
        <v>45532</v>
      </c>
      <c r="AQ22" s="450" t="s">
        <v>8187</v>
      </c>
      <c r="AR22" s="397" t="s">
        <v>5539</v>
      </c>
      <c r="AS22" s="431">
        <v>45539</v>
      </c>
      <c r="AT22" s="397" t="s">
        <v>3777</v>
      </c>
      <c r="AU22" s="397" t="s">
        <v>6649</v>
      </c>
      <c r="AV22" s="431">
        <v>45553</v>
      </c>
      <c r="AW22" s="450" t="s">
        <v>8210</v>
      </c>
      <c r="AX22" s="397"/>
      <c r="AY22" s="431"/>
      <c r="AZ22" s="397" t="s">
        <v>3777</v>
      </c>
      <c r="BA22" s="402" t="s">
        <v>6649</v>
      </c>
      <c r="BB22" s="1159">
        <v>46000</v>
      </c>
      <c r="BC22" s="218" t="s">
        <v>11539</v>
      </c>
    </row>
    <row r="23" spans="1:55" s="402" customFormat="1" ht="15" hidden="1" x14ac:dyDescent="0.25">
      <c r="A23" s="397" t="s">
        <v>8263</v>
      </c>
      <c r="B23" s="401" t="str">
        <f t="shared" si="3"/>
        <v/>
      </c>
      <c r="C23" s="401" t="str">
        <f t="shared" si="4"/>
        <v>x</v>
      </c>
      <c r="D23" s="397" t="s">
        <v>6695</v>
      </c>
      <c r="E23" s="429" t="s">
        <v>3918</v>
      </c>
      <c r="F23" s="1133">
        <f t="shared" si="6"/>
        <v>46000</v>
      </c>
      <c r="G23" s="1134" t="str">
        <f t="shared" si="0"/>
        <v>C</v>
      </c>
      <c r="H23" s="1132" t="str">
        <f t="shared" si="5"/>
        <v>MR_DER-1448_25</v>
      </c>
      <c r="I23" s="1135" t="str">
        <f t="shared" si="1"/>
        <v>ND</v>
      </c>
      <c r="J23" s="413" t="str">
        <f t="shared" si="2"/>
        <v>ND</v>
      </c>
      <c r="K23" s="398" t="s">
        <v>3730</v>
      </c>
      <c r="L23" s="430">
        <v>44860</v>
      </c>
      <c r="M23" s="448" t="s">
        <v>5615</v>
      </c>
      <c r="N23" s="398" t="s">
        <v>5538</v>
      </c>
      <c r="O23" s="430">
        <v>44872</v>
      </c>
      <c r="P23" s="398" t="s">
        <v>3777</v>
      </c>
      <c r="Q23" s="398" t="s">
        <v>3748</v>
      </c>
      <c r="R23" s="430">
        <v>44890</v>
      </c>
      <c r="S23" s="449" t="s">
        <v>5771</v>
      </c>
      <c r="T23" s="398"/>
      <c r="U23" s="398"/>
      <c r="V23" s="397" t="s">
        <v>3777</v>
      </c>
      <c r="W23" s="397" t="s">
        <v>5626</v>
      </c>
      <c r="X23" s="431">
        <v>45007</v>
      </c>
      <c r="Y23" s="449" t="s">
        <v>6661</v>
      </c>
      <c r="Z23" s="398" t="s">
        <v>5537</v>
      </c>
      <c r="AA23" s="430">
        <v>45063</v>
      </c>
      <c r="AB23" s="397" t="s">
        <v>3777</v>
      </c>
      <c r="AC23" s="397" t="s">
        <v>5811</v>
      </c>
      <c r="AD23" s="431">
        <v>45133</v>
      </c>
      <c r="AE23" s="449" t="s">
        <v>6756</v>
      </c>
      <c r="AF23" s="397"/>
      <c r="AG23" s="397"/>
      <c r="AH23" s="397" t="s">
        <v>3777</v>
      </c>
      <c r="AI23" s="397" t="s">
        <v>5811</v>
      </c>
      <c r="AJ23" s="431">
        <v>45224</v>
      </c>
      <c r="AK23" s="449" t="s">
        <v>6917</v>
      </c>
      <c r="AL23" s="397" t="s">
        <v>6913</v>
      </c>
      <c r="AM23" s="397" t="s">
        <v>6913</v>
      </c>
      <c r="AN23" s="397" t="s">
        <v>3777</v>
      </c>
      <c r="AO23" s="397" t="s">
        <v>6393</v>
      </c>
      <c r="AP23" s="431">
        <v>45532</v>
      </c>
      <c r="AQ23" s="450" t="s">
        <v>8187</v>
      </c>
      <c r="AR23" s="397" t="s">
        <v>5539</v>
      </c>
      <c r="AS23" s="431">
        <v>45539</v>
      </c>
      <c r="AT23" s="397" t="s">
        <v>3777</v>
      </c>
      <c r="AU23" s="397" t="s">
        <v>6649</v>
      </c>
      <c r="AV23" s="431">
        <v>45553</v>
      </c>
      <c r="AW23" s="450" t="s">
        <v>8210</v>
      </c>
      <c r="AX23" s="397"/>
      <c r="AY23" s="431"/>
      <c r="AZ23" s="397" t="s">
        <v>3777</v>
      </c>
      <c r="BA23" s="402" t="s">
        <v>6649</v>
      </c>
      <c r="BB23" s="1159">
        <v>46000</v>
      </c>
      <c r="BC23" s="218" t="s">
        <v>11539</v>
      </c>
    </row>
    <row r="24" spans="1:55" s="402" customFormat="1" ht="15" hidden="1" x14ac:dyDescent="0.25">
      <c r="A24" s="397" t="s">
        <v>8263</v>
      </c>
      <c r="B24" s="401" t="str">
        <f t="shared" si="3"/>
        <v/>
      </c>
      <c r="C24" s="401" t="str">
        <f t="shared" si="4"/>
        <v>x</v>
      </c>
      <c r="D24" s="397" t="s">
        <v>6695</v>
      </c>
      <c r="E24" s="429" t="s">
        <v>3919</v>
      </c>
      <c r="F24" s="1133">
        <f t="shared" si="6"/>
        <v>46000</v>
      </c>
      <c r="G24" s="1134" t="str">
        <f t="shared" si="0"/>
        <v>C</v>
      </c>
      <c r="H24" s="1132" t="str">
        <f t="shared" si="5"/>
        <v>MR_DER-1448_25</v>
      </c>
      <c r="I24" s="1135" t="str">
        <f t="shared" si="1"/>
        <v>ND</v>
      </c>
      <c r="J24" s="413" t="str">
        <f t="shared" si="2"/>
        <v>ND</v>
      </c>
      <c r="K24" s="398" t="s">
        <v>3730</v>
      </c>
      <c r="L24" s="430">
        <v>44860</v>
      </c>
      <c r="M24" s="448" t="s">
        <v>5615</v>
      </c>
      <c r="N24" s="398" t="s">
        <v>5538</v>
      </c>
      <c r="O24" s="430">
        <v>44872</v>
      </c>
      <c r="P24" s="398" t="s">
        <v>3777</v>
      </c>
      <c r="Q24" s="398" t="s">
        <v>3748</v>
      </c>
      <c r="R24" s="430">
        <v>44890</v>
      </c>
      <c r="S24" s="449" t="s">
        <v>5771</v>
      </c>
      <c r="T24" s="398"/>
      <c r="U24" s="398"/>
      <c r="V24" s="397" t="s">
        <v>3777</v>
      </c>
      <c r="W24" s="397" t="s">
        <v>5626</v>
      </c>
      <c r="X24" s="431">
        <v>45007</v>
      </c>
      <c r="Y24" s="449" t="s">
        <v>6661</v>
      </c>
      <c r="Z24" s="398" t="s">
        <v>5537</v>
      </c>
      <c r="AA24" s="430">
        <v>45063</v>
      </c>
      <c r="AB24" s="397" t="s">
        <v>3777</v>
      </c>
      <c r="AC24" s="397" t="s">
        <v>5811</v>
      </c>
      <c r="AD24" s="431">
        <v>45133</v>
      </c>
      <c r="AE24" s="449" t="s">
        <v>6756</v>
      </c>
      <c r="AF24" s="397"/>
      <c r="AG24" s="397"/>
      <c r="AH24" s="397" t="s">
        <v>3777</v>
      </c>
      <c r="AI24" s="397" t="s">
        <v>5811</v>
      </c>
      <c r="AJ24" s="431">
        <v>45224</v>
      </c>
      <c r="AK24" s="449" t="s">
        <v>6917</v>
      </c>
      <c r="AL24" s="397" t="s">
        <v>6913</v>
      </c>
      <c r="AM24" s="397" t="s">
        <v>6913</v>
      </c>
      <c r="AN24" s="397" t="s">
        <v>3777</v>
      </c>
      <c r="AO24" s="397" t="s">
        <v>6393</v>
      </c>
      <c r="AP24" s="431">
        <v>45532</v>
      </c>
      <c r="AQ24" s="450" t="s">
        <v>8187</v>
      </c>
      <c r="AR24" s="397" t="s">
        <v>5539</v>
      </c>
      <c r="AS24" s="431">
        <v>45539</v>
      </c>
      <c r="AT24" s="397" t="s">
        <v>3777</v>
      </c>
      <c r="AU24" s="397" t="s">
        <v>6649</v>
      </c>
      <c r="AV24" s="431">
        <v>45553</v>
      </c>
      <c r="AW24" s="450" t="s">
        <v>8210</v>
      </c>
      <c r="AX24" s="397"/>
      <c r="AY24" s="431"/>
      <c r="AZ24" s="397" t="s">
        <v>3777</v>
      </c>
      <c r="BA24" s="402" t="s">
        <v>6649</v>
      </c>
      <c r="BB24" s="1159">
        <v>46000</v>
      </c>
      <c r="BC24" s="218" t="s">
        <v>11539</v>
      </c>
    </row>
    <row r="25" spans="1:55" s="402" customFormat="1" ht="15" hidden="1" x14ac:dyDescent="0.25">
      <c r="A25" s="397" t="s">
        <v>8263</v>
      </c>
      <c r="B25" s="401" t="str">
        <f t="shared" si="3"/>
        <v/>
      </c>
      <c r="C25" s="401" t="str">
        <f t="shared" si="4"/>
        <v>x</v>
      </c>
      <c r="D25" s="397" t="s">
        <v>6695</v>
      </c>
      <c r="E25" s="429" t="s">
        <v>3920</v>
      </c>
      <c r="F25" s="1133">
        <f t="shared" si="6"/>
        <v>46000</v>
      </c>
      <c r="G25" s="1134" t="str">
        <f t="shared" si="0"/>
        <v>C</v>
      </c>
      <c r="H25" s="1132" t="str">
        <f t="shared" si="5"/>
        <v>MR_DER-1448_25</v>
      </c>
      <c r="I25" s="1135" t="str">
        <f t="shared" si="1"/>
        <v>ND</v>
      </c>
      <c r="J25" s="413" t="str">
        <f t="shared" si="2"/>
        <v>ND</v>
      </c>
      <c r="K25" s="398" t="s">
        <v>3730</v>
      </c>
      <c r="L25" s="430">
        <v>44860</v>
      </c>
      <c r="M25" s="448" t="s">
        <v>5615</v>
      </c>
      <c r="N25" s="398" t="s">
        <v>5538</v>
      </c>
      <c r="O25" s="430">
        <v>44872</v>
      </c>
      <c r="P25" s="398" t="s">
        <v>3777</v>
      </c>
      <c r="Q25" s="398" t="s">
        <v>3748</v>
      </c>
      <c r="R25" s="430">
        <v>44890</v>
      </c>
      <c r="S25" s="449" t="s">
        <v>5771</v>
      </c>
      <c r="T25" s="398"/>
      <c r="U25" s="398"/>
      <c r="V25" s="397" t="s">
        <v>3777</v>
      </c>
      <c r="W25" s="397" t="s">
        <v>5626</v>
      </c>
      <c r="X25" s="431">
        <v>45007</v>
      </c>
      <c r="Y25" s="449" t="s">
        <v>6661</v>
      </c>
      <c r="Z25" s="398" t="s">
        <v>5537</v>
      </c>
      <c r="AA25" s="430">
        <v>45063</v>
      </c>
      <c r="AB25" s="397" t="s">
        <v>3777</v>
      </c>
      <c r="AC25" s="397" t="s">
        <v>5811</v>
      </c>
      <c r="AD25" s="431">
        <v>45133</v>
      </c>
      <c r="AE25" s="449" t="s">
        <v>6756</v>
      </c>
      <c r="AF25" s="397"/>
      <c r="AG25" s="397"/>
      <c r="AH25" s="397" t="s">
        <v>3777</v>
      </c>
      <c r="AI25" s="397" t="s">
        <v>5811</v>
      </c>
      <c r="AJ25" s="431">
        <v>45224</v>
      </c>
      <c r="AK25" s="449" t="s">
        <v>6917</v>
      </c>
      <c r="AL25" s="397" t="s">
        <v>6913</v>
      </c>
      <c r="AM25" s="397" t="s">
        <v>6913</v>
      </c>
      <c r="AN25" s="397" t="s">
        <v>3777</v>
      </c>
      <c r="AO25" s="397" t="s">
        <v>6393</v>
      </c>
      <c r="AP25" s="431">
        <v>45532</v>
      </c>
      <c r="AQ25" s="450" t="s">
        <v>8187</v>
      </c>
      <c r="AR25" s="397" t="s">
        <v>5539</v>
      </c>
      <c r="AS25" s="431">
        <v>45539</v>
      </c>
      <c r="AT25" s="397" t="s">
        <v>3777</v>
      </c>
      <c r="AU25" s="397" t="s">
        <v>6649</v>
      </c>
      <c r="AV25" s="431">
        <v>45553</v>
      </c>
      <c r="AW25" s="450" t="s">
        <v>8210</v>
      </c>
      <c r="AX25" s="397"/>
      <c r="AY25" s="431"/>
      <c r="AZ25" s="397" t="s">
        <v>3777</v>
      </c>
      <c r="BA25" s="402" t="s">
        <v>6649</v>
      </c>
      <c r="BB25" s="1159">
        <v>46000</v>
      </c>
      <c r="BC25" s="218" t="s">
        <v>11539</v>
      </c>
    </row>
    <row r="26" spans="1:55" s="402" customFormat="1" ht="15" hidden="1" x14ac:dyDescent="0.25">
      <c r="A26" s="397" t="s">
        <v>8263</v>
      </c>
      <c r="B26" s="401" t="str">
        <f t="shared" si="3"/>
        <v/>
      </c>
      <c r="C26" s="401" t="str">
        <f t="shared" si="4"/>
        <v>x</v>
      </c>
      <c r="D26" s="397" t="s">
        <v>6695</v>
      </c>
      <c r="E26" s="429" t="s">
        <v>3921</v>
      </c>
      <c r="F26" s="1133">
        <f t="shared" si="6"/>
        <v>46000</v>
      </c>
      <c r="G26" s="1134" t="str">
        <f t="shared" si="0"/>
        <v>C</v>
      </c>
      <c r="H26" s="1132" t="str">
        <f t="shared" si="5"/>
        <v>MR_DER-1448_25</v>
      </c>
      <c r="I26" s="1135" t="str">
        <f t="shared" si="1"/>
        <v>ND</v>
      </c>
      <c r="J26" s="413" t="str">
        <f t="shared" si="2"/>
        <v>ND</v>
      </c>
      <c r="K26" s="398" t="s">
        <v>3730</v>
      </c>
      <c r="L26" s="430">
        <v>44860</v>
      </c>
      <c r="M26" s="448" t="s">
        <v>5615</v>
      </c>
      <c r="N26" s="398" t="s">
        <v>5538</v>
      </c>
      <c r="O26" s="430">
        <v>44872</v>
      </c>
      <c r="P26" s="398" t="s">
        <v>3777</v>
      </c>
      <c r="Q26" s="398" t="s">
        <v>3748</v>
      </c>
      <c r="R26" s="430">
        <v>44890</v>
      </c>
      <c r="S26" s="449" t="s">
        <v>5771</v>
      </c>
      <c r="T26" s="398"/>
      <c r="U26" s="398"/>
      <c r="V26" s="397" t="s">
        <v>3777</v>
      </c>
      <c r="W26" s="397" t="s">
        <v>5626</v>
      </c>
      <c r="X26" s="431">
        <v>45007</v>
      </c>
      <c r="Y26" s="449" t="s">
        <v>6661</v>
      </c>
      <c r="Z26" s="398" t="s">
        <v>5537</v>
      </c>
      <c r="AA26" s="430">
        <v>45063</v>
      </c>
      <c r="AB26" s="397" t="s">
        <v>3777</v>
      </c>
      <c r="AC26" s="397" t="s">
        <v>5811</v>
      </c>
      <c r="AD26" s="431">
        <v>45133</v>
      </c>
      <c r="AE26" s="449" t="s">
        <v>6756</v>
      </c>
      <c r="AF26" s="397"/>
      <c r="AG26" s="397"/>
      <c r="AH26" s="397" t="s">
        <v>3777</v>
      </c>
      <c r="AI26" s="397" t="s">
        <v>5811</v>
      </c>
      <c r="AJ26" s="431">
        <v>45224</v>
      </c>
      <c r="AK26" s="449" t="s">
        <v>6917</v>
      </c>
      <c r="AL26" s="397" t="s">
        <v>6913</v>
      </c>
      <c r="AM26" s="397" t="s">
        <v>6913</v>
      </c>
      <c r="AN26" s="397" t="s">
        <v>3777</v>
      </c>
      <c r="AO26" s="397" t="s">
        <v>6393</v>
      </c>
      <c r="AP26" s="431">
        <v>45532</v>
      </c>
      <c r="AQ26" s="450" t="s">
        <v>8187</v>
      </c>
      <c r="AR26" s="397" t="s">
        <v>5539</v>
      </c>
      <c r="AS26" s="431">
        <v>45539</v>
      </c>
      <c r="AT26" s="397" t="s">
        <v>3777</v>
      </c>
      <c r="AU26" s="397" t="s">
        <v>6649</v>
      </c>
      <c r="AV26" s="431">
        <v>45553</v>
      </c>
      <c r="AW26" s="450" t="s">
        <v>8210</v>
      </c>
      <c r="AX26" s="397"/>
      <c r="AY26" s="431"/>
      <c r="AZ26" s="397" t="s">
        <v>3777</v>
      </c>
      <c r="BA26" s="402" t="s">
        <v>6649</v>
      </c>
      <c r="BB26" s="1159">
        <v>46000</v>
      </c>
      <c r="BC26" s="218" t="s">
        <v>11539</v>
      </c>
    </row>
    <row r="27" spans="1:55" s="402" customFormat="1" ht="15" hidden="1" x14ac:dyDescent="0.25">
      <c r="A27" s="397" t="s">
        <v>8263</v>
      </c>
      <c r="B27" s="401" t="str">
        <f t="shared" si="3"/>
        <v/>
      </c>
      <c r="C27" s="401" t="str">
        <f t="shared" si="4"/>
        <v>x</v>
      </c>
      <c r="D27" s="397" t="s">
        <v>6695</v>
      </c>
      <c r="E27" s="429" t="s">
        <v>3922</v>
      </c>
      <c r="F27" s="1133">
        <f t="shared" si="6"/>
        <v>46000</v>
      </c>
      <c r="G27" s="1134" t="str">
        <f t="shared" si="0"/>
        <v>C</v>
      </c>
      <c r="H27" s="1132" t="str">
        <f t="shared" si="5"/>
        <v>MR_DER-1448_25</v>
      </c>
      <c r="I27" s="1135" t="str">
        <f t="shared" si="1"/>
        <v>ND</v>
      </c>
      <c r="J27" s="413" t="str">
        <f t="shared" si="2"/>
        <v>ND</v>
      </c>
      <c r="K27" s="398" t="s">
        <v>3730</v>
      </c>
      <c r="L27" s="430">
        <v>44860</v>
      </c>
      <c r="M27" s="448" t="s">
        <v>5615</v>
      </c>
      <c r="N27" s="398" t="s">
        <v>6100</v>
      </c>
      <c r="O27" s="430">
        <v>44872</v>
      </c>
      <c r="P27" s="398" t="s">
        <v>3777</v>
      </c>
      <c r="Q27" s="398" t="s">
        <v>3748</v>
      </c>
      <c r="R27" s="430">
        <v>44890</v>
      </c>
      <c r="S27" s="449" t="s">
        <v>5771</v>
      </c>
      <c r="T27" s="398"/>
      <c r="U27" s="398"/>
      <c r="V27" s="397" t="s">
        <v>3777</v>
      </c>
      <c r="W27" s="397" t="s">
        <v>5626</v>
      </c>
      <c r="X27" s="431">
        <v>45007</v>
      </c>
      <c r="Y27" s="449" t="s">
        <v>6661</v>
      </c>
      <c r="Z27" s="398" t="s">
        <v>5537</v>
      </c>
      <c r="AA27" s="430">
        <v>45063</v>
      </c>
      <c r="AB27" s="397" t="s">
        <v>3777</v>
      </c>
      <c r="AC27" s="397" t="s">
        <v>5811</v>
      </c>
      <c r="AD27" s="431">
        <v>45133</v>
      </c>
      <c r="AE27" s="449" t="s">
        <v>6756</v>
      </c>
      <c r="AF27" s="397"/>
      <c r="AG27" s="397"/>
      <c r="AH27" s="397" t="s">
        <v>3777</v>
      </c>
      <c r="AI27" s="397" t="s">
        <v>5811</v>
      </c>
      <c r="AJ27" s="431">
        <v>45224</v>
      </c>
      <c r="AK27" s="449" t="s">
        <v>6917</v>
      </c>
      <c r="AL27" s="397" t="s">
        <v>6913</v>
      </c>
      <c r="AM27" s="397" t="s">
        <v>6913</v>
      </c>
      <c r="AN27" s="397" t="s">
        <v>3777</v>
      </c>
      <c r="AO27" s="397" t="s">
        <v>6393</v>
      </c>
      <c r="AP27" s="431">
        <v>45532</v>
      </c>
      <c r="AQ27" s="450" t="s">
        <v>8187</v>
      </c>
      <c r="AR27" s="397" t="s">
        <v>5539</v>
      </c>
      <c r="AS27" s="431">
        <v>45539</v>
      </c>
      <c r="AT27" s="397" t="s">
        <v>3777</v>
      </c>
      <c r="AU27" s="397" t="s">
        <v>6649</v>
      </c>
      <c r="AV27" s="431">
        <v>45553</v>
      </c>
      <c r="AW27" s="450" t="s">
        <v>8210</v>
      </c>
      <c r="AX27" s="397"/>
      <c r="AY27" s="431"/>
      <c r="AZ27" s="397" t="s">
        <v>3777</v>
      </c>
      <c r="BA27" s="402" t="s">
        <v>6649</v>
      </c>
      <c r="BB27" s="1159">
        <v>46000</v>
      </c>
      <c r="BC27" s="218" t="s">
        <v>11539</v>
      </c>
    </row>
    <row r="28" spans="1:55" s="408" customFormat="1" hidden="1" x14ac:dyDescent="0.25">
      <c r="A28" s="403"/>
      <c r="B28" s="404"/>
      <c r="C28" s="404"/>
      <c r="D28" s="403"/>
      <c r="E28" s="403" t="s">
        <v>7515</v>
      </c>
      <c r="F28" s="412"/>
      <c r="G28" s="412"/>
      <c r="H28" s="412"/>
      <c r="I28" s="412"/>
      <c r="J28" s="404"/>
      <c r="K28" s="405"/>
      <c r="L28" s="405"/>
      <c r="M28" s="406"/>
      <c r="N28" s="407"/>
      <c r="O28" s="407"/>
      <c r="P28" s="407"/>
      <c r="Q28" s="405"/>
      <c r="R28" s="405"/>
      <c r="S28" s="406"/>
      <c r="T28" s="407"/>
      <c r="U28" s="407"/>
      <c r="V28" s="407"/>
      <c r="W28" s="405"/>
      <c r="X28" s="405"/>
      <c r="Y28" s="406"/>
      <c r="Z28" s="407"/>
      <c r="AA28" s="407"/>
      <c r="AB28" s="407"/>
      <c r="AC28" s="405"/>
      <c r="AD28" s="405"/>
      <c r="AE28" s="406"/>
      <c r="AF28" s="407"/>
      <c r="AG28" s="407"/>
      <c r="AH28" s="407"/>
      <c r="AI28" s="405"/>
      <c r="AJ28" s="405"/>
      <c r="AK28" s="406"/>
      <c r="AL28" s="407"/>
      <c r="AM28" s="407"/>
      <c r="AN28" s="407"/>
      <c r="AO28" s="405"/>
      <c r="AP28" s="405"/>
      <c r="AQ28" s="406"/>
      <c r="AR28" s="407"/>
      <c r="AS28" s="407"/>
      <c r="AT28" s="407"/>
      <c r="AU28" s="405"/>
      <c r="AV28" s="405"/>
      <c r="AW28" s="406"/>
      <c r="AX28" s="407"/>
      <c r="AY28" s="407"/>
      <c r="AZ28" s="407"/>
    </row>
    <row r="29" spans="1:55" s="408" customFormat="1" ht="15" hidden="1" x14ac:dyDescent="0.25">
      <c r="A29" s="409" t="s">
        <v>8263</v>
      </c>
      <c r="B29" s="401" t="str">
        <f t="shared" ref="B29:B45" si="7">IF(LEFT(E29,2)="RT","x","")</f>
        <v>x</v>
      </c>
      <c r="C29" s="401" t="str">
        <f t="shared" ref="C29:C45" si="8">IF(LEFT(E29,2)="DE","x","")</f>
        <v/>
      </c>
      <c r="D29" s="409" t="s">
        <v>7</v>
      </c>
      <c r="E29" s="410" t="s">
        <v>3923</v>
      </c>
      <c r="F29" s="1133">
        <f>IF(L29&lt;&gt;0,MAX(L29,R29,X29,AD29,AJ29,AP29,AV29),"NE")</f>
        <v>46128</v>
      </c>
      <c r="G29" s="1134" t="str">
        <f t="shared" si="0"/>
        <v>B</v>
      </c>
      <c r="H29" s="1132" t="str">
        <f t="shared" si="5"/>
        <v>MR_DER-1681_26</v>
      </c>
      <c r="I29" s="1135" t="str">
        <f t="shared" si="1"/>
        <v>ND</v>
      </c>
      <c r="J29" s="413" t="str">
        <f t="shared" si="2"/>
        <v xml:space="preserve">APROVADO </v>
      </c>
      <c r="K29" s="412" t="s">
        <v>3730</v>
      </c>
      <c r="L29" s="1224">
        <v>45782</v>
      </c>
      <c r="M29" s="218" t="s">
        <v>9181</v>
      </c>
      <c r="N29" s="409" t="s">
        <v>5536</v>
      </c>
      <c r="O29" s="409"/>
      <c r="P29" s="409"/>
      <c r="Q29" s="409" t="s">
        <v>3765</v>
      </c>
      <c r="R29" s="1224">
        <v>45817</v>
      </c>
      <c r="S29" s="218" t="s">
        <v>9576</v>
      </c>
      <c r="T29" s="409" t="s">
        <v>5536</v>
      </c>
      <c r="U29" s="1224">
        <v>45821</v>
      </c>
      <c r="V29" s="409"/>
      <c r="W29" s="409" t="s">
        <v>3748</v>
      </c>
      <c r="X29" s="1224">
        <v>45832</v>
      </c>
      <c r="Y29" s="218" t="s">
        <v>9618</v>
      </c>
      <c r="Z29" s="409"/>
      <c r="AA29" s="409"/>
      <c r="AB29" s="409"/>
      <c r="AC29" s="409" t="s">
        <v>3748</v>
      </c>
      <c r="AD29" s="1224">
        <v>46036</v>
      </c>
      <c r="AE29" s="218" t="s">
        <v>11977</v>
      </c>
      <c r="AF29" s="409"/>
      <c r="AG29" s="409"/>
      <c r="AH29" s="409"/>
      <c r="AI29" s="409" t="s">
        <v>5626</v>
      </c>
      <c r="AJ29" s="1224">
        <v>46042</v>
      </c>
      <c r="AK29" s="218" t="s">
        <v>12004</v>
      </c>
      <c r="AL29" s="409" t="s">
        <v>5537</v>
      </c>
      <c r="AM29" s="1224">
        <v>46077</v>
      </c>
      <c r="AN29" s="409"/>
      <c r="AO29" s="409" t="s">
        <v>5811</v>
      </c>
      <c r="AP29" s="1224">
        <v>46078</v>
      </c>
      <c r="AQ29" s="218" t="s">
        <v>12248</v>
      </c>
      <c r="AR29" s="409" t="s">
        <v>5538</v>
      </c>
      <c r="AS29" s="1224">
        <v>46112</v>
      </c>
      <c r="AT29" s="409"/>
      <c r="AU29" s="409" t="s">
        <v>5811</v>
      </c>
      <c r="AV29" s="1224">
        <v>46128</v>
      </c>
      <c r="AW29" s="218" t="s">
        <v>12514</v>
      </c>
      <c r="AX29" s="397"/>
      <c r="AY29" s="409"/>
      <c r="AZ29" s="409"/>
    </row>
    <row r="30" spans="1:55" s="402" customFormat="1" ht="15" hidden="1" x14ac:dyDescent="0.25">
      <c r="A30" s="409" t="s">
        <v>8263</v>
      </c>
      <c r="B30" s="401" t="str">
        <f t="shared" si="7"/>
        <v/>
      </c>
      <c r="C30" s="401" t="str">
        <f t="shared" si="8"/>
        <v>x</v>
      </c>
      <c r="D30" s="397" t="s">
        <v>6481</v>
      </c>
      <c r="E30" s="429" t="s">
        <v>3924</v>
      </c>
      <c r="F30" s="1133">
        <f>IF(L30&lt;&gt;0,MAX(L30,R30,X30,AD30,AJ30),"NE")</f>
        <v>46042</v>
      </c>
      <c r="G30" s="1134" t="str">
        <f t="shared" si="0"/>
        <v>A</v>
      </c>
      <c r="H30" s="1132" t="str">
        <f t="shared" si="5"/>
        <v>MR_DER-1527_26</v>
      </c>
      <c r="I30" s="1135" t="str">
        <f t="shared" si="1"/>
        <v>ND</v>
      </c>
      <c r="J30" s="413" t="str">
        <f t="shared" si="2"/>
        <v>APROVADO</v>
      </c>
      <c r="K30" s="398" t="s">
        <v>3730</v>
      </c>
      <c r="L30" s="431">
        <v>44981</v>
      </c>
      <c r="M30" s="449" t="s">
        <v>6482</v>
      </c>
      <c r="N30" s="397" t="s">
        <v>5536</v>
      </c>
      <c r="O30" s="431">
        <v>45007</v>
      </c>
      <c r="P30" s="449" t="s">
        <v>6615</v>
      </c>
      <c r="Q30" s="398" t="s">
        <v>3765</v>
      </c>
      <c r="R30" s="431">
        <v>45464</v>
      </c>
      <c r="S30" s="450" t="s">
        <v>8112</v>
      </c>
      <c r="T30" s="397" t="s">
        <v>5536</v>
      </c>
      <c r="U30" s="431">
        <v>45474</v>
      </c>
      <c r="V30" s="450" t="s">
        <v>8585</v>
      </c>
      <c r="W30" s="397" t="s">
        <v>5701</v>
      </c>
      <c r="X30" s="431">
        <v>45707</v>
      </c>
      <c r="Y30" s="508" t="s">
        <v>8944</v>
      </c>
      <c r="Z30" s="397" t="s">
        <v>5537</v>
      </c>
      <c r="AA30" s="431">
        <v>45742</v>
      </c>
      <c r="AB30" s="397"/>
      <c r="AC30" s="397" t="s">
        <v>3748</v>
      </c>
      <c r="AD30" s="431">
        <v>45989</v>
      </c>
      <c r="AE30" s="218" t="s">
        <v>11465</v>
      </c>
      <c r="AF30" s="397" t="s">
        <v>5539</v>
      </c>
      <c r="AG30" s="431">
        <v>46036</v>
      </c>
      <c r="AH30" s="397"/>
      <c r="AI30" s="397" t="s">
        <v>3748</v>
      </c>
      <c r="AJ30" s="431">
        <v>46042</v>
      </c>
      <c r="AK30" s="218" t="s">
        <v>12004</v>
      </c>
      <c r="AL30" s="397"/>
      <c r="AM30" s="397"/>
      <c r="AN30" s="397"/>
      <c r="AO30" s="397"/>
      <c r="AP30" s="397"/>
      <c r="AQ30" s="397"/>
      <c r="AR30" s="397"/>
      <c r="AS30" s="397"/>
      <c r="AT30" s="397"/>
      <c r="AU30" s="397"/>
      <c r="AV30" s="397"/>
      <c r="AW30" s="397"/>
      <c r="AX30" s="397"/>
      <c r="AY30" s="397"/>
      <c r="AZ30" s="397"/>
    </row>
    <row r="31" spans="1:55" s="402" customFormat="1" ht="15" hidden="1" x14ac:dyDescent="0.25">
      <c r="A31" s="409" t="s">
        <v>8263</v>
      </c>
      <c r="B31" s="401" t="str">
        <f t="shared" si="7"/>
        <v/>
      </c>
      <c r="C31" s="401" t="str">
        <f t="shared" si="8"/>
        <v>x</v>
      </c>
      <c r="D31" s="397" t="s">
        <v>6481</v>
      </c>
      <c r="E31" s="429" t="s">
        <v>3925</v>
      </c>
      <c r="F31" s="1133">
        <f>IF(L31&lt;&gt;0,MAX(L31,R31,X31,AD31,AJ31,AP31),"NE")</f>
        <v>46092</v>
      </c>
      <c r="G31" s="1134" t="str">
        <f t="shared" si="0"/>
        <v>A</v>
      </c>
      <c r="H31" s="1132" t="str">
        <f t="shared" si="5"/>
        <v>MR_DER-1620_26</v>
      </c>
      <c r="I31" s="1135" t="str">
        <f t="shared" si="1"/>
        <v>ND</v>
      </c>
      <c r="J31" s="413" t="str">
        <f t="shared" si="2"/>
        <v>APROVADO</v>
      </c>
      <c r="K31" s="398" t="s">
        <v>3730</v>
      </c>
      <c r="L31" s="431">
        <v>44981</v>
      </c>
      <c r="M31" s="449" t="s">
        <v>6482</v>
      </c>
      <c r="N31" s="397" t="s">
        <v>5536</v>
      </c>
      <c r="O31" s="431">
        <v>45007</v>
      </c>
      <c r="P31" s="449" t="s">
        <v>6615</v>
      </c>
      <c r="Q31" s="398" t="s">
        <v>3765</v>
      </c>
      <c r="R31" s="431">
        <v>45464</v>
      </c>
      <c r="S31" s="450" t="s">
        <v>8112</v>
      </c>
      <c r="T31" s="397" t="s">
        <v>5536</v>
      </c>
      <c r="U31" s="431">
        <v>45474</v>
      </c>
      <c r="V31" s="450" t="s">
        <v>8585</v>
      </c>
      <c r="W31" s="397" t="s">
        <v>5701</v>
      </c>
      <c r="X31" s="431">
        <v>45707</v>
      </c>
      <c r="Y31" s="508" t="s">
        <v>8944</v>
      </c>
      <c r="Z31" s="397" t="s">
        <v>5536</v>
      </c>
      <c r="AA31" s="431">
        <v>45742</v>
      </c>
      <c r="AB31" s="397"/>
      <c r="AC31" s="397" t="s">
        <v>7387</v>
      </c>
      <c r="AD31" s="431">
        <v>45989</v>
      </c>
      <c r="AE31" s="218" t="s">
        <v>11465</v>
      </c>
      <c r="AF31" s="397" t="s">
        <v>5537</v>
      </c>
      <c r="AG31" s="431">
        <v>46036</v>
      </c>
      <c r="AH31" s="397"/>
      <c r="AI31" s="397" t="s">
        <v>3748</v>
      </c>
      <c r="AJ31" s="431">
        <v>46042</v>
      </c>
      <c r="AK31" s="218" t="s">
        <v>12004</v>
      </c>
      <c r="AL31" s="397" t="s">
        <v>5539</v>
      </c>
      <c r="AM31" s="431">
        <v>46066</v>
      </c>
      <c r="AN31" s="397"/>
      <c r="AO31" s="397" t="s">
        <v>3748</v>
      </c>
      <c r="AP31" s="431">
        <v>46092</v>
      </c>
      <c r="AQ31" s="218" t="s">
        <v>12323</v>
      </c>
      <c r="AR31" s="397"/>
      <c r="AS31" s="397"/>
      <c r="AT31" s="397"/>
      <c r="AU31" s="397"/>
      <c r="AV31" s="397"/>
      <c r="AW31" s="397"/>
      <c r="AX31" s="397"/>
      <c r="AY31" s="397"/>
      <c r="AZ31" s="397"/>
    </row>
    <row r="32" spans="1:55" s="402" customFormat="1" ht="15" hidden="1" x14ac:dyDescent="0.25">
      <c r="A32" s="409" t="s">
        <v>8263</v>
      </c>
      <c r="B32" s="401" t="str">
        <f t="shared" si="7"/>
        <v/>
      </c>
      <c r="C32" s="401" t="str">
        <f t="shared" si="8"/>
        <v>x</v>
      </c>
      <c r="D32" s="397" t="s">
        <v>6481</v>
      </c>
      <c r="E32" s="429" t="s">
        <v>3926</v>
      </c>
      <c r="F32" s="1133">
        <f t="shared" ref="F32:F40" si="9">IF(L32&lt;&gt;0,MAX(L32,R32,X32,AD32,AJ32),"NE")</f>
        <v>46042</v>
      </c>
      <c r="G32" s="1134" t="str">
        <f t="shared" si="0"/>
        <v>A</v>
      </c>
      <c r="H32" s="1132" t="str">
        <f t="shared" si="5"/>
        <v>MR_DER-1527_26</v>
      </c>
      <c r="I32" s="1135" t="str">
        <f t="shared" si="1"/>
        <v>ND</v>
      </c>
      <c r="J32" s="413" t="str">
        <f t="shared" si="2"/>
        <v>APROVADO</v>
      </c>
      <c r="K32" s="398" t="s">
        <v>3730</v>
      </c>
      <c r="L32" s="431">
        <v>44981</v>
      </c>
      <c r="M32" s="449" t="s">
        <v>6482</v>
      </c>
      <c r="N32" s="397" t="s">
        <v>5536</v>
      </c>
      <c r="O32" s="431">
        <v>45007</v>
      </c>
      <c r="P32" s="449" t="s">
        <v>6615</v>
      </c>
      <c r="Q32" s="398" t="s">
        <v>3765</v>
      </c>
      <c r="R32" s="431">
        <v>45464</v>
      </c>
      <c r="S32" s="450" t="s">
        <v>8112</v>
      </c>
      <c r="T32" s="397" t="s">
        <v>5536</v>
      </c>
      <c r="U32" s="431">
        <v>45474</v>
      </c>
      <c r="V32" s="450" t="s">
        <v>8585</v>
      </c>
      <c r="W32" s="397" t="s">
        <v>5701</v>
      </c>
      <c r="X32" s="431">
        <v>45707</v>
      </c>
      <c r="Y32" s="508" t="s">
        <v>8944</v>
      </c>
      <c r="Z32" s="397" t="s">
        <v>5537</v>
      </c>
      <c r="AA32" s="431">
        <v>45742</v>
      </c>
      <c r="AB32" s="397"/>
      <c r="AC32" s="397" t="s">
        <v>3748</v>
      </c>
      <c r="AD32" s="431">
        <v>45989</v>
      </c>
      <c r="AE32" s="218" t="s">
        <v>11465</v>
      </c>
      <c r="AF32" s="397" t="s">
        <v>5539</v>
      </c>
      <c r="AG32" s="431">
        <v>46036</v>
      </c>
      <c r="AH32" s="397"/>
      <c r="AI32" s="397" t="s">
        <v>3748</v>
      </c>
      <c r="AJ32" s="431">
        <v>46042</v>
      </c>
      <c r="AK32" s="218" t="s">
        <v>12004</v>
      </c>
      <c r="AL32" s="397"/>
      <c r="AM32" s="397"/>
      <c r="AN32" s="397"/>
      <c r="AO32" s="397"/>
      <c r="AP32" s="397"/>
      <c r="AQ32" s="397"/>
      <c r="AR32" s="397"/>
      <c r="AS32" s="397"/>
      <c r="AT32" s="397"/>
      <c r="AU32" s="397"/>
      <c r="AV32" s="397"/>
      <c r="AW32" s="397"/>
      <c r="AX32" s="397"/>
      <c r="AY32" s="397"/>
      <c r="AZ32" s="397"/>
    </row>
    <row r="33" spans="1:52" s="402" customFormat="1" ht="15" hidden="1" x14ac:dyDescent="0.25">
      <c r="A33" s="409" t="s">
        <v>8263</v>
      </c>
      <c r="B33" s="401" t="str">
        <f t="shared" si="7"/>
        <v/>
      </c>
      <c r="C33" s="401" t="str">
        <f t="shared" si="8"/>
        <v>x</v>
      </c>
      <c r="D33" s="397" t="s">
        <v>6481</v>
      </c>
      <c r="E33" s="429" t="s">
        <v>3927</v>
      </c>
      <c r="F33" s="1133">
        <f t="shared" si="9"/>
        <v>46042</v>
      </c>
      <c r="G33" s="1134" t="str">
        <f t="shared" si="0"/>
        <v>A</v>
      </c>
      <c r="H33" s="1132" t="str">
        <f t="shared" si="5"/>
        <v>MR_DER-1527_26</v>
      </c>
      <c r="I33" s="1135" t="str">
        <f t="shared" si="1"/>
        <v>ND</v>
      </c>
      <c r="J33" s="413" t="str">
        <f t="shared" si="2"/>
        <v>APROVADO</v>
      </c>
      <c r="K33" s="398" t="s">
        <v>3730</v>
      </c>
      <c r="L33" s="431">
        <v>44981</v>
      </c>
      <c r="M33" s="449" t="s">
        <v>6482</v>
      </c>
      <c r="N33" s="397" t="s">
        <v>5536</v>
      </c>
      <c r="O33" s="431">
        <v>45007</v>
      </c>
      <c r="P33" s="449" t="s">
        <v>6615</v>
      </c>
      <c r="Q33" s="398" t="s">
        <v>3765</v>
      </c>
      <c r="R33" s="431">
        <v>45464</v>
      </c>
      <c r="S33" s="450" t="s">
        <v>8112</v>
      </c>
      <c r="T33" s="397" t="s">
        <v>5536</v>
      </c>
      <c r="U33" s="431">
        <v>45474</v>
      </c>
      <c r="V33" s="450" t="s">
        <v>8585</v>
      </c>
      <c r="W33" s="397" t="s">
        <v>5701</v>
      </c>
      <c r="X33" s="431">
        <v>45707</v>
      </c>
      <c r="Y33" s="508" t="s">
        <v>8944</v>
      </c>
      <c r="Z33" s="397" t="s">
        <v>5537</v>
      </c>
      <c r="AA33" s="431">
        <v>45742</v>
      </c>
      <c r="AB33" s="397"/>
      <c r="AC33" s="397" t="s">
        <v>3748</v>
      </c>
      <c r="AD33" s="431">
        <v>45989</v>
      </c>
      <c r="AE33" s="218" t="s">
        <v>11465</v>
      </c>
      <c r="AF33" s="397" t="s">
        <v>5539</v>
      </c>
      <c r="AG33" s="431">
        <v>46036</v>
      </c>
      <c r="AH33" s="397"/>
      <c r="AI33" s="397" t="s">
        <v>3748</v>
      </c>
      <c r="AJ33" s="431">
        <v>46042</v>
      </c>
      <c r="AK33" s="218" t="s">
        <v>12004</v>
      </c>
      <c r="AL33" s="397"/>
      <c r="AM33" s="397"/>
      <c r="AN33" s="397"/>
      <c r="AO33" s="397"/>
      <c r="AP33" s="397"/>
      <c r="AQ33" s="397"/>
      <c r="AR33" s="397"/>
      <c r="AS33" s="397"/>
      <c r="AT33" s="397"/>
      <c r="AU33" s="397"/>
      <c r="AV33" s="397"/>
      <c r="AW33" s="397"/>
      <c r="AX33" s="397"/>
      <c r="AY33" s="397"/>
      <c r="AZ33" s="397"/>
    </row>
    <row r="34" spans="1:52" s="402" customFormat="1" ht="15" hidden="1" x14ac:dyDescent="0.25">
      <c r="A34" s="409" t="s">
        <v>8263</v>
      </c>
      <c r="B34" s="401" t="str">
        <f t="shared" si="7"/>
        <v/>
      </c>
      <c r="C34" s="401" t="str">
        <f t="shared" si="8"/>
        <v>x</v>
      </c>
      <c r="D34" s="397" t="s">
        <v>6481</v>
      </c>
      <c r="E34" s="429" t="s">
        <v>3928</v>
      </c>
      <c r="F34" s="1133">
        <f t="shared" si="9"/>
        <v>46042</v>
      </c>
      <c r="G34" s="1134" t="str">
        <f t="shared" si="0"/>
        <v>A</v>
      </c>
      <c r="H34" s="1132" t="str">
        <f t="shared" si="5"/>
        <v>MR_DER-1527_26</v>
      </c>
      <c r="I34" s="1135" t="str">
        <f t="shared" si="1"/>
        <v>ND</v>
      </c>
      <c r="J34" s="413" t="str">
        <f t="shared" si="2"/>
        <v>APROVADO</v>
      </c>
      <c r="K34" s="398" t="s">
        <v>3730</v>
      </c>
      <c r="L34" s="431">
        <v>44981</v>
      </c>
      <c r="M34" s="449" t="s">
        <v>6482</v>
      </c>
      <c r="N34" s="397" t="s">
        <v>5536</v>
      </c>
      <c r="O34" s="431">
        <v>45007</v>
      </c>
      <c r="P34" s="449" t="s">
        <v>6615</v>
      </c>
      <c r="Q34" s="398" t="s">
        <v>3765</v>
      </c>
      <c r="R34" s="431">
        <v>45464</v>
      </c>
      <c r="S34" s="450" t="s">
        <v>8112</v>
      </c>
      <c r="T34" s="397" t="s">
        <v>5536</v>
      </c>
      <c r="U34" s="431">
        <v>45474</v>
      </c>
      <c r="V34" s="450" t="s">
        <v>8585</v>
      </c>
      <c r="W34" s="397" t="s">
        <v>5701</v>
      </c>
      <c r="X34" s="431">
        <v>45707</v>
      </c>
      <c r="Y34" s="508" t="s">
        <v>8944</v>
      </c>
      <c r="Z34" s="397" t="s">
        <v>5537</v>
      </c>
      <c r="AA34" s="431">
        <v>45742</v>
      </c>
      <c r="AB34" s="397"/>
      <c r="AC34" s="397" t="s">
        <v>3748</v>
      </c>
      <c r="AD34" s="431">
        <v>45989</v>
      </c>
      <c r="AE34" s="218" t="s">
        <v>11465</v>
      </c>
      <c r="AF34" s="397" t="s">
        <v>5539</v>
      </c>
      <c r="AG34" s="431">
        <v>46036</v>
      </c>
      <c r="AH34" s="397"/>
      <c r="AI34" s="397" t="s">
        <v>3748</v>
      </c>
      <c r="AJ34" s="431">
        <v>46042</v>
      </c>
      <c r="AK34" s="218" t="s">
        <v>12004</v>
      </c>
      <c r="AL34" s="397"/>
      <c r="AM34" s="397"/>
      <c r="AN34" s="397"/>
      <c r="AO34" s="397"/>
      <c r="AP34" s="397"/>
      <c r="AQ34" s="397"/>
      <c r="AR34" s="397"/>
      <c r="AS34" s="397"/>
      <c r="AT34" s="397"/>
      <c r="AU34" s="397"/>
      <c r="AV34" s="397"/>
      <c r="AW34" s="397"/>
      <c r="AX34" s="397"/>
      <c r="AY34" s="397"/>
      <c r="AZ34" s="397"/>
    </row>
    <row r="35" spans="1:52" s="402" customFormat="1" ht="15" hidden="1" x14ac:dyDescent="0.25">
      <c r="A35" s="409" t="s">
        <v>8263</v>
      </c>
      <c r="B35" s="401" t="str">
        <f t="shared" si="7"/>
        <v/>
      </c>
      <c r="C35" s="401" t="str">
        <f t="shared" si="8"/>
        <v>x</v>
      </c>
      <c r="D35" s="397" t="s">
        <v>6481</v>
      </c>
      <c r="E35" s="429" t="s">
        <v>3929</v>
      </c>
      <c r="F35" s="1133">
        <f t="shared" si="9"/>
        <v>46042</v>
      </c>
      <c r="G35" s="1134" t="str">
        <f t="shared" si="0"/>
        <v>A</v>
      </c>
      <c r="H35" s="1132" t="str">
        <f t="shared" si="5"/>
        <v>MR_DER-1527_26</v>
      </c>
      <c r="I35" s="1135" t="str">
        <f t="shared" ref="I35:I41" si="10">IF(F35="NE",F35,IF(INDEX(K35:CP35,,MATCH(F35,K35:CP35,0)+3)&lt;&gt;0,INDEX(K35:CP35,,MATCH(F35,K35:CP35,0)+3),"ND"))</f>
        <v>ND</v>
      </c>
      <c r="J35" s="413" t="str">
        <f t="shared" si="2"/>
        <v>APROVADO</v>
      </c>
      <c r="K35" s="398" t="s">
        <v>3730</v>
      </c>
      <c r="L35" s="431">
        <v>44981</v>
      </c>
      <c r="M35" s="449" t="s">
        <v>6482</v>
      </c>
      <c r="N35" s="397" t="s">
        <v>5536</v>
      </c>
      <c r="O35" s="431">
        <v>45007</v>
      </c>
      <c r="P35" s="449" t="s">
        <v>6615</v>
      </c>
      <c r="Q35" s="398" t="s">
        <v>3765</v>
      </c>
      <c r="R35" s="431">
        <v>45464</v>
      </c>
      <c r="S35" s="450" t="s">
        <v>8112</v>
      </c>
      <c r="T35" s="397" t="s">
        <v>5536</v>
      </c>
      <c r="U35" s="431">
        <v>45474</v>
      </c>
      <c r="V35" s="450" t="s">
        <v>8585</v>
      </c>
      <c r="W35" s="397" t="s">
        <v>5701</v>
      </c>
      <c r="X35" s="431">
        <v>45707</v>
      </c>
      <c r="Y35" s="508" t="s">
        <v>8944</v>
      </c>
      <c r="Z35" s="397" t="s">
        <v>5537</v>
      </c>
      <c r="AA35" s="431">
        <v>45742</v>
      </c>
      <c r="AB35" s="397"/>
      <c r="AC35" s="397" t="s">
        <v>3748</v>
      </c>
      <c r="AD35" s="431">
        <v>45989</v>
      </c>
      <c r="AE35" s="218" t="s">
        <v>11465</v>
      </c>
      <c r="AF35" s="397" t="s">
        <v>5539</v>
      </c>
      <c r="AG35" s="431">
        <v>46036</v>
      </c>
      <c r="AH35" s="397"/>
      <c r="AI35" s="397" t="s">
        <v>3748</v>
      </c>
      <c r="AJ35" s="431">
        <v>46042</v>
      </c>
      <c r="AK35" s="218" t="s">
        <v>12004</v>
      </c>
      <c r="AL35" s="397"/>
      <c r="AM35" s="397"/>
      <c r="AN35" s="397"/>
      <c r="AO35" s="397"/>
      <c r="AP35" s="397"/>
      <c r="AQ35" s="397"/>
      <c r="AR35" s="397"/>
      <c r="AS35" s="397"/>
      <c r="AT35" s="397"/>
      <c r="AU35" s="397"/>
      <c r="AV35" s="397"/>
      <c r="AW35" s="397"/>
      <c r="AX35" s="397"/>
      <c r="AY35" s="397"/>
      <c r="AZ35" s="397"/>
    </row>
    <row r="36" spans="1:52" s="402" customFormat="1" ht="15" hidden="1" x14ac:dyDescent="0.25">
      <c r="A36" s="409" t="s">
        <v>8263</v>
      </c>
      <c r="B36" s="401" t="str">
        <f t="shared" si="7"/>
        <v/>
      </c>
      <c r="C36" s="401" t="str">
        <f t="shared" si="8"/>
        <v>x</v>
      </c>
      <c r="D36" s="397" t="s">
        <v>6481</v>
      </c>
      <c r="E36" s="429" t="s">
        <v>6475</v>
      </c>
      <c r="F36" s="1133">
        <f t="shared" si="9"/>
        <v>46042</v>
      </c>
      <c r="G36" s="1134" t="str">
        <f t="shared" si="0"/>
        <v>A</v>
      </c>
      <c r="H36" s="1132" t="str">
        <f t="shared" si="5"/>
        <v>MR_DER-1527_26</v>
      </c>
      <c r="I36" s="1135" t="str">
        <f t="shared" si="10"/>
        <v>ND</v>
      </c>
      <c r="J36" s="413" t="str">
        <f t="shared" si="2"/>
        <v>APROVADO</v>
      </c>
      <c r="K36" s="398" t="s">
        <v>3730</v>
      </c>
      <c r="L36" s="431">
        <v>44981</v>
      </c>
      <c r="M36" s="449" t="s">
        <v>6482</v>
      </c>
      <c r="N36" s="397" t="s">
        <v>5536</v>
      </c>
      <c r="O36" s="431">
        <v>45007</v>
      </c>
      <c r="P36" s="449" t="s">
        <v>6615</v>
      </c>
      <c r="Q36" s="398" t="s">
        <v>3765</v>
      </c>
      <c r="R36" s="431">
        <v>45464</v>
      </c>
      <c r="S36" s="450" t="s">
        <v>8112</v>
      </c>
      <c r="T36" s="397" t="s">
        <v>5536</v>
      </c>
      <c r="U36" s="431">
        <v>45474</v>
      </c>
      <c r="V36" s="450" t="s">
        <v>8585</v>
      </c>
      <c r="W36" s="397" t="s">
        <v>5701</v>
      </c>
      <c r="X36" s="431">
        <v>45707</v>
      </c>
      <c r="Y36" s="508" t="s">
        <v>8944</v>
      </c>
      <c r="Z36" s="397" t="s">
        <v>5537</v>
      </c>
      <c r="AA36" s="431">
        <v>45742</v>
      </c>
      <c r="AB36" s="397"/>
      <c r="AC36" s="397" t="s">
        <v>3748</v>
      </c>
      <c r="AD36" s="431">
        <v>45989</v>
      </c>
      <c r="AE36" s="218" t="s">
        <v>11465</v>
      </c>
      <c r="AF36" s="397" t="s">
        <v>5539</v>
      </c>
      <c r="AG36" s="431">
        <v>46036</v>
      </c>
      <c r="AH36" s="397"/>
      <c r="AI36" s="397" t="s">
        <v>3748</v>
      </c>
      <c r="AJ36" s="431">
        <v>46042</v>
      </c>
      <c r="AK36" s="218" t="s">
        <v>12004</v>
      </c>
      <c r="AL36" s="397"/>
      <c r="AM36" s="397"/>
      <c r="AN36" s="397"/>
      <c r="AO36" s="397"/>
      <c r="AP36" s="397"/>
      <c r="AQ36" s="397"/>
      <c r="AR36" s="397"/>
      <c r="AS36" s="397"/>
      <c r="AT36" s="397"/>
      <c r="AU36" s="397"/>
      <c r="AV36" s="397"/>
      <c r="AW36" s="397"/>
      <c r="AX36" s="397"/>
      <c r="AY36" s="397"/>
      <c r="AZ36" s="397"/>
    </row>
    <row r="37" spans="1:52" s="402" customFormat="1" ht="15" hidden="1" x14ac:dyDescent="0.25">
      <c r="A37" s="409" t="s">
        <v>8263</v>
      </c>
      <c r="B37" s="401" t="str">
        <f t="shared" si="7"/>
        <v/>
      </c>
      <c r="C37" s="401" t="str">
        <f t="shared" si="8"/>
        <v>x</v>
      </c>
      <c r="D37" s="397" t="s">
        <v>6481</v>
      </c>
      <c r="E37" s="429" t="s">
        <v>6476</v>
      </c>
      <c r="F37" s="1133">
        <f t="shared" si="9"/>
        <v>46042</v>
      </c>
      <c r="G37" s="1134" t="str">
        <f t="shared" si="0"/>
        <v>A</v>
      </c>
      <c r="H37" s="1132" t="str">
        <f t="shared" si="5"/>
        <v>MR_DER-1527_26</v>
      </c>
      <c r="I37" s="1135" t="str">
        <f t="shared" si="10"/>
        <v>ND</v>
      </c>
      <c r="J37" s="413" t="str">
        <f t="shared" si="2"/>
        <v>APROVADO</v>
      </c>
      <c r="K37" s="398" t="s">
        <v>3730</v>
      </c>
      <c r="L37" s="431">
        <v>44981</v>
      </c>
      <c r="M37" s="449" t="s">
        <v>6482</v>
      </c>
      <c r="N37" s="397" t="s">
        <v>5536</v>
      </c>
      <c r="O37" s="431">
        <v>45007</v>
      </c>
      <c r="P37" s="449" t="s">
        <v>6615</v>
      </c>
      <c r="Q37" s="398" t="s">
        <v>3765</v>
      </c>
      <c r="R37" s="431">
        <v>45464</v>
      </c>
      <c r="S37" s="450" t="s">
        <v>8112</v>
      </c>
      <c r="T37" s="397" t="s">
        <v>5536</v>
      </c>
      <c r="U37" s="431">
        <v>45474</v>
      </c>
      <c r="V37" s="450" t="s">
        <v>8585</v>
      </c>
      <c r="W37" s="397" t="s">
        <v>5701</v>
      </c>
      <c r="X37" s="431">
        <v>45707</v>
      </c>
      <c r="Y37" s="508" t="s">
        <v>8944</v>
      </c>
      <c r="Z37" s="397" t="s">
        <v>5537</v>
      </c>
      <c r="AA37" s="431">
        <v>45742</v>
      </c>
      <c r="AB37" s="397"/>
      <c r="AC37" s="397" t="s">
        <v>3748</v>
      </c>
      <c r="AD37" s="431">
        <v>45989</v>
      </c>
      <c r="AE37" s="218" t="s">
        <v>11465</v>
      </c>
      <c r="AF37" s="397" t="s">
        <v>5539</v>
      </c>
      <c r="AG37" s="431">
        <v>46036</v>
      </c>
      <c r="AH37" s="397"/>
      <c r="AI37" s="397" t="s">
        <v>3748</v>
      </c>
      <c r="AJ37" s="431">
        <v>46042</v>
      </c>
      <c r="AK37" s="218" t="s">
        <v>12004</v>
      </c>
      <c r="AL37" s="397"/>
      <c r="AM37" s="397"/>
      <c r="AN37" s="397"/>
      <c r="AO37" s="397"/>
      <c r="AP37" s="397"/>
      <c r="AQ37" s="397"/>
      <c r="AR37" s="397"/>
      <c r="AS37" s="397"/>
      <c r="AT37" s="397"/>
      <c r="AU37" s="397"/>
      <c r="AV37" s="397"/>
      <c r="AW37" s="397"/>
      <c r="AX37" s="397"/>
      <c r="AY37" s="397"/>
      <c r="AZ37" s="397"/>
    </row>
    <row r="38" spans="1:52" s="402" customFormat="1" ht="15" hidden="1" x14ac:dyDescent="0.25">
      <c r="A38" s="409" t="s">
        <v>8263</v>
      </c>
      <c r="B38" s="401" t="str">
        <f t="shared" si="7"/>
        <v/>
      </c>
      <c r="C38" s="401" t="str">
        <f t="shared" si="8"/>
        <v>x</v>
      </c>
      <c r="D38" s="397" t="s">
        <v>6481</v>
      </c>
      <c r="E38" s="429" t="s">
        <v>6477</v>
      </c>
      <c r="F38" s="1133">
        <f t="shared" si="9"/>
        <v>46042</v>
      </c>
      <c r="G38" s="1134" t="str">
        <f t="shared" si="0"/>
        <v>A</v>
      </c>
      <c r="H38" s="1132" t="str">
        <f t="shared" si="5"/>
        <v>MR_DER-1527_26</v>
      </c>
      <c r="I38" s="1135" t="str">
        <f t="shared" si="10"/>
        <v>ND</v>
      </c>
      <c r="J38" s="413" t="str">
        <f t="shared" si="2"/>
        <v>APROVADO</v>
      </c>
      <c r="K38" s="398" t="s">
        <v>3730</v>
      </c>
      <c r="L38" s="431">
        <v>44981</v>
      </c>
      <c r="M38" s="449" t="s">
        <v>6482</v>
      </c>
      <c r="N38" s="397" t="s">
        <v>5536</v>
      </c>
      <c r="O38" s="431">
        <v>45007</v>
      </c>
      <c r="P38" s="449" t="s">
        <v>6615</v>
      </c>
      <c r="Q38" s="398" t="s">
        <v>3765</v>
      </c>
      <c r="R38" s="431">
        <v>45464</v>
      </c>
      <c r="S38" s="450" t="s">
        <v>8112</v>
      </c>
      <c r="T38" s="397" t="s">
        <v>5536</v>
      </c>
      <c r="U38" s="431">
        <v>45474</v>
      </c>
      <c r="V38" s="450" t="s">
        <v>8585</v>
      </c>
      <c r="W38" s="397" t="s">
        <v>5701</v>
      </c>
      <c r="X38" s="431">
        <v>45707</v>
      </c>
      <c r="Y38" s="508" t="s">
        <v>8944</v>
      </c>
      <c r="Z38" s="397" t="s">
        <v>5537</v>
      </c>
      <c r="AA38" s="431">
        <v>45742</v>
      </c>
      <c r="AB38" s="397"/>
      <c r="AC38" s="397" t="s">
        <v>3748</v>
      </c>
      <c r="AD38" s="431">
        <v>45989</v>
      </c>
      <c r="AE38" s="218" t="s">
        <v>11465</v>
      </c>
      <c r="AF38" s="397" t="s">
        <v>5539</v>
      </c>
      <c r="AG38" s="431">
        <v>46036</v>
      </c>
      <c r="AH38" s="397"/>
      <c r="AI38" s="397" t="s">
        <v>3748</v>
      </c>
      <c r="AJ38" s="431">
        <v>46042</v>
      </c>
      <c r="AK38" s="218" t="s">
        <v>12004</v>
      </c>
      <c r="AL38" s="397"/>
      <c r="AM38" s="397"/>
      <c r="AN38" s="397"/>
      <c r="AO38" s="397"/>
      <c r="AP38" s="397"/>
      <c r="AQ38" s="397"/>
      <c r="AR38" s="397"/>
      <c r="AS38" s="397"/>
      <c r="AT38" s="397"/>
      <c r="AU38" s="397"/>
      <c r="AV38" s="397"/>
      <c r="AW38" s="397"/>
      <c r="AX38" s="397"/>
      <c r="AY38" s="397"/>
      <c r="AZ38" s="397"/>
    </row>
    <row r="39" spans="1:52" s="402" customFormat="1" ht="15" hidden="1" x14ac:dyDescent="0.25">
      <c r="A39" s="409" t="s">
        <v>8263</v>
      </c>
      <c r="B39" s="401" t="str">
        <f t="shared" si="7"/>
        <v/>
      </c>
      <c r="C39" s="401" t="str">
        <f t="shared" si="8"/>
        <v>x</v>
      </c>
      <c r="D39" s="397" t="s">
        <v>6481</v>
      </c>
      <c r="E39" s="429" t="s">
        <v>6478</v>
      </c>
      <c r="F39" s="1133">
        <f t="shared" si="9"/>
        <v>46042</v>
      </c>
      <c r="G39" s="1134" t="str">
        <f t="shared" si="0"/>
        <v>A</v>
      </c>
      <c r="H39" s="1132" t="str">
        <f t="shared" si="5"/>
        <v>MR_DER-1527_26</v>
      </c>
      <c r="I39" s="1135" t="str">
        <f t="shared" si="10"/>
        <v>ND</v>
      </c>
      <c r="J39" s="413" t="str">
        <f t="shared" si="2"/>
        <v>APROVADO</v>
      </c>
      <c r="K39" s="398" t="s">
        <v>3730</v>
      </c>
      <c r="L39" s="431">
        <v>44981</v>
      </c>
      <c r="M39" s="449" t="s">
        <v>6482</v>
      </c>
      <c r="N39" s="397" t="s">
        <v>5536</v>
      </c>
      <c r="O39" s="431">
        <v>45007</v>
      </c>
      <c r="P39" s="449" t="s">
        <v>6615</v>
      </c>
      <c r="Q39" s="398" t="s">
        <v>3765</v>
      </c>
      <c r="R39" s="431">
        <v>45464</v>
      </c>
      <c r="S39" s="450" t="s">
        <v>8112</v>
      </c>
      <c r="T39" s="397" t="s">
        <v>5536</v>
      </c>
      <c r="U39" s="431">
        <v>45474</v>
      </c>
      <c r="V39" s="450" t="s">
        <v>8585</v>
      </c>
      <c r="W39" s="397" t="s">
        <v>5701</v>
      </c>
      <c r="X39" s="431">
        <v>45707</v>
      </c>
      <c r="Y39" s="508" t="s">
        <v>8944</v>
      </c>
      <c r="Z39" s="397" t="s">
        <v>5537</v>
      </c>
      <c r="AA39" s="431">
        <v>45742</v>
      </c>
      <c r="AB39" s="397"/>
      <c r="AC39" s="397" t="s">
        <v>3748</v>
      </c>
      <c r="AD39" s="431">
        <v>45989</v>
      </c>
      <c r="AE39" s="218" t="s">
        <v>11465</v>
      </c>
      <c r="AF39" s="397" t="s">
        <v>5539</v>
      </c>
      <c r="AG39" s="431">
        <v>46036</v>
      </c>
      <c r="AH39" s="397"/>
      <c r="AI39" s="397" t="s">
        <v>3748</v>
      </c>
      <c r="AJ39" s="431">
        <v>46042</v>
      </c>
      <c r="AK39" s="218" t="s">
        <v>12004</v>
      </c>
      <c r="AL39" s="397"/>
      <c r="AM39" s="397"/>
      <c r="AN39" s="397"/>
      <c r="AO39" s="397"/>
      <c r="AP39" s="397"/>
      <c r="AQ39" s="397"/>
      <c r="AR39" s="397"/>
      <c r="AS39" s="397"/>
      <c r="AT39" s="397"/>
      <c r="AU39" s="397"/>
      <c r="AV39" s="397"/>
      <c r="AW39" s="397"/>
      <c r="AX39" s="397"/>
      <c r="AY39" s="397"/>
      <c r="AZ39" s="397"/>
    </row>
    <row r="40" spans="1:52" s="402" customFormat="1" ht="15" hidden="1" x14ac:dyDescent="0.25">
      <c r="A40" s="409" t="s">
        <v>8263</v>
      </c>
      <c r="B40" s="401" t="str">
        <f t="shared" si="7"/>
        <v/>
      </c>
      <c r="C40" s="401" t="str">
        <f t="shared" si="8"/>
        <v>x</v>
      </c>
      <c r="D40" s="397" t="s">
        <v>6481</v>
      </c>
      <c r="E40" s="429" t="s">
        <v>6479</v>
      </c>
      <c r="F40" s="1133">
        <f t="shared" si="9"/>
        <v>46042</v>
      </c>
      <c r="G40" s="1134" t="str">
        <f t="shared" si="0"/>
        <v>A</v>
      </c>
      <c r="H40" s="1132" t="str">
        <f t="shared" si="5"/>
        <v>MR_DER-1527_26</v>
      </c>
      <c r="I40" s="1135" t="str">
        <f t="shared" si="10"/>
        <v>ND</v>
      </c>
      <c r="J40" s="413" t="str">
        <f t="shared" si="2"/>
        <v>APROVADO</v>
      </c>
      <c r="K40" s="398" t="s">
        <v>3730</v>
      </c>
      <c r="L40" s="431">
        <v>44981</v>
      </c>
      <c r="M40" s="449" t="s">
        <v>6482</v>
      </c>
      <c r="N40" s="397" t="s">
        <v>5536</v>
      </c>
      <c r="O40" s="431">
        <v>45007</v>
      </c>
      <c r="P40" s="449" t="s">
        <v>6615</v>
      </c>
      <c r="Q40" s="398" t="s">
        <v>3765</v>
      </c>
      <c r="R40" s="431">
        <v>45464</v>
      </c>
      <c r="S40" s="450" t="s">
        <v>8112</v>
      </c>
      <c r="T40" s="397" t="s">
        <v>5536</v>
      </c>
      <c r="U40" s="431">
        <v>45474</v>
      </c>
      <c r="V40" s="450" t="s">
        <v>8585</v>
      </c>
      <c r="W40" s="397" t="s">
        <v>5701</v>
      </c>
      <c r="X40" s="431">
        <v>45707</v>
      </c>
      <c r="Y40" s="508" t="s">
        <v>8944</v>
      </c>
      <c r="Z40" s="397" t="s">
        <v>5537</v>
      </c>
      <c r="AA40" s="431">
        <v>45742</v>
      </c>
      <c r="AB40" s="397"/>
      <c r="AC40" s="397" t="s">
        <v>3748</v>
      </c>
      <c r="AD40" s="431">
        <v>45989</v>
      </c>
      <c r="AE40" s="218" t="s">
        <v>11465</v>
      </c>
      <c r="AF40" s="397" t="s">
        <v>5539</v>
      </c>
      <c r="AG40" s="431">
        <v>46036</v>
      </c>
      <c r="AH40" s="397"/>
      <c r="AI40" s="397" t="s">
        <v>3748</v>
      </c>
      <c r="AJ40" s="431">
        <v>46042</v>
      </c>
      <c r="AK40" s="218" t="s">
        <v>12004</v>
      </c>
      <c r="AL40" s="397"/>
      <c r="AM40" s="397"/>
      <c r="AN40" s="397"/>
      <c r="AO40" s="397"/>
      <c r="AP40" s="397"/>
      <c r="AQ40" s="397"/>
      <c r="AR40" s="397"/>
      <c r="AS40" s="397"/>
      <c r="AT40" s="397"/>
      <c r="AU40" s="397"/>
      <c r="AV40" s="397"/>
      <c r="AW40" s="397"/>
      <c r="AX40" s="397"/>
      <c r="AY40" s="397"/>
      <c r="AZ40" s="397"/>
    </row>
    <row r="41" spans="1:52" s="402" customFormat="1" ht="15" hidden="1" x14ac:dyDescent="0.25">
      <c r="A41" s="409" t="s">
        <v>8263</v>
      </c>
      <c r="B41" s="401" t="str">
        <f t="shared" si="7"/>
        <v/>
      </c>
      <c r="C41" s="401" t="str">
        <f t="shared" si="8"/>
        <v>x</v>
      </c>
      <c r="D41" s="397" t="s">
        <v>6481</v>
      </c>
      <c r="E41" s="429" t="s">
        <v>6480</v>
      </c>
      <c r="F41" s="1133">
        <f>IF(L41&lt;&gt;0,MAX(L41,R41,X41,AD41,AJ41,AP41),"NE")</f>
        <v>46092</v>
      </c>
      <c r="G41" s="1134" t="str">
        <f t="shared" si="0"/>
        <v>B</v>
      </c>
      <c r="H41" s="1132" t="str">
        <f t="shared" si="5"/>
        <v>MR_DER-1620_26</v>
      </c>
      <c r="I41" s="1135" t="str">
        <f t="shared" si="10"/>
        <v>ND</v>
      </c>
      <c r="J41" s="413" t="str">
        <f t="shared" si="2"/>
        <v>ND</v>
      </c>
      <c r="K41" s="398" t="s">
        <v>3730</v>
      </c>
      <c r="L41" s="431">
        <v>44981</v>
      </c>
      <c r="M41" s="449" t="s">
        <v>6482</v>
      </c>
      <c r="N41" s="397" t="s">
        <v>5536</v>
      </c>
      <c r="O41" s="431">
        <v>45007</v>
      </c>
      <c r="P41" s="449" t="s">
        <v>6615</v>
      </c>
      <c r="Q41" s="398" t="s">
        <v>3765</v>
      </c>
      <c r="R41" s="431">
        <v>45464</v>
      </c>
      <c r="S41" s="450" t="s">
        <v>8112</v>
      </c>
      <c r="T41" s="397" t="s">
        <v>5536</v>
      </c>
      <c r="U41" s="431">
        <v>45474</v>
      </c>
      <c r="V41" s="450" t="s">
        <v>8585</v>
      </c>
      <c r="W41" s="397" t="s">
        <v>5701</v>
      </c>
      <c r="X41" s="431">
        <v>45707</v>
      </c>
      <c r="Y41" s="508" t="s">
        <v>8944</v>
      </c>
      <c r="Z41" s="397" t="s">
        <v>5537</v>
      </c>
      <c r="AA41" s="431">
        <v>45742</v>
      </c>
      <c r="AB41" s="397"/>
      <c r="AC41" s="397" t="s">
        <v>3748</v>
      </c>
      <c r="AD41" s="431">
        <v>45989</v>
      </c>
      <c r="AE41" s="218" t="s">
        <v>11465</v>
      </c>
      <c r="AF41" s="397" t="s">
        <v>5536</v>
      </c>
      <c r="AG41" s="431">
        <v>46036</v>
      </c>
      <c r="AH41" s="397"/>
      <c r="AI41" s="397" t="s">
        <v>5626</v>
      </c>
      <c r="AJ41" s="431">
        <v>46042</v>
      </c>
      <c r="AK41" s="218" t="s">
        <v>12004</v>
      </c>
      <c r="AL41" s="397" t="s">
        <v>5539</v>
      </c>
      <c r="AM41" s="431">
        <v>46066</v>
      </c>
      <c r="AN41" s="397"/>
      <c r="AO41" s="397" t="s">
        <v>5811</v>
      </c>
      <c r="AP41" s="431">
        <v>46092</v>
      </c>
      <c r="AQ41" s="218" t="s">
        <v>12323</v>
      </c>
      <c r="AR41" s="397"/>
      <c r="AS41" s="397"/>
      <c r="AT41" s="397"/>
      <c r="AU41" s="397"/>
      <c r="AV41" s="397"/>
      <c r="AW41" s="397"/>
      <c r="AX41" s="397"/>
      <c r="AY41" s="397"/>
      <c r="AZ41" s="397"/>
    </row>
    <row r="42" spans="1:52" s="402" customFormat="1" ht="15" hidden="1" x14ac:dyDescent="0.25">
      <c r="A42" s="409" t="s">
        <v>8263</v>
      </c>
      <c r="B42" s="401" t="str">
        <f t="shared" si="7"/>
        <v>x</v>
      </c>
      <c r="C42" s="401" t="str">
        <f t="shared" si="8"/>
        <v/>
      </c>
      <c r="D42" s="397" t="s">
        <v>3784</v>
      </c>
      <c r="E42" s="429" t="s">
        <v>3930</v>
      </c>
      <c r="F42" s="1133">
        <f t="shared" ref="F42:F54" si="11">IF(L42&lt;&gt;0,MAX(L42,R42,X42,AD42),"NE")</f>
        <v>46128</v>
      </c>
      <c r="G42" s="1134" t="str">
        <f t="shared" si="0"/>
        <v>A</v>
      </c>
      <c r="H42" s="1132" t="str">
        <f t="shared" si="5"/>
        <v>MR_DER-1681_26</v>
      </c>
      <c r="I42" s="1135" t="str">
        <f t="shared" si="1"/>
        <v>ND</v>
      </c>
      <c r="J42" s="413" t="str">
        <f t="shared" si="2"/>
        <v xml:space="preserve">APROVADO </v>
      </c>
      <c r="K42" s="398" t="s">
        <v>3730</v>
      </c>
      <c r="L42" s="431">
        <v>45588</v>
      </c>
      <c r="M42" s="1589" t="s">
        <v>8362</v>
      </c>
      <c r="N42" s="431">
        <v>45596</v>
      </c>
      <c r="O42" s="397" t="s">
        <v>5536</v>
      </c>
      <c r="P42" s="450" t="s">
        <v>8586</v>
      </c>
      <c r="Q42" s="397" t="s">
        <v>3765</v>
      </c>
      <c r="R42" s="431">
        <v>45989</v>
      </c>
      <c r="S42" s="218" t="s">
        <v>11465</v>
      </c>
      <c r="T42" s="397" t="s">
        <v>5537</v>
      </c>
      <c r="U42" s="431">
        <v>46002</v>
      </c>
      <c r="V42" s="397"/>
      <c r="W42" s="397" t="s">
        <v>3748</v>
      </c>
      <c r="X42" s="431">
        <v>46098</v>
      </c>
      <c r="Y42" s="218" t="s">
        <v>12369</v>
      </c>
      <c r="Z42" s="397" t="s">
        <v>5538</v>
      </c>
      <c r="AA42" s="431">
        <v>46113</v>
      </c>
      <c r="AB42" s="397"/>
      <c r="AC42" s="409" t="s">
        <v>3748</v>
      </c>
      <c r="AD42" s="1224">
        <v>46128</v>
      </c>
      <c r="AE42" s="218" t="s">
        <v>12514</v>
      </c>
      <c r="AF42" s="409"/>
      <c r="AG42" s="397"/>
      <c r="AH42" s="397"/>
      <c r="AI42" s="397"/>
      <c r="AJ42" s="397"/>
      <c r="AK42" s="397"/>
      <c r="AL42" s="397"/>
      <c r="AM42" s="397"/>
      <c r="AN42" s="397"/>
      <c r="AO42" s="397"/>
      <c r="AP42" s="397"/>
      <c r="AQ42" s="397"/>
      <c r="AR42" s="397"/>
      <c r="AS42" s="397"/>
      <c r="AT42" s="397"/>
      <c r="AU42" s="397"/>
      <c r="AV42" s="397"/>
      <c r="AW42" s="397"/>
      <c r="AX42" s="397"/>
      <c r="AY42" s="397"/>
      <c r="AZ42" s="397"/>
    </row>
    <row r="43" spans="1:52" s="402" customFormat="1" ht="15" hidden="1" x14ac:dyDescent="0.25">
      <c r="A43" s="409" t="s">
        <v>8263</v>
      </c>
      <c r="B43" s="401" t="str">
        <f t="shared" si="7"/>
        <v>x</v>
      </c>
      <c r="C43" s="401" t="str">
        <f t="shared" si="8"/>
        <v/>
      </c>
      <c r="D43" s="397" t="s">
        <v>3784</v>
      </c>
      <c r="E43" s="429" t="s">
        <v>3931</v>
      </c>
      <c r="F43" s="1133">
        <f t="shared" si="11"/>
        <v>46128</v>
      </c>
      <c r="G43" s="1134" t="str">
        <f t="shared" si="0"/>
        <v>A</v>
      </c>
      <c r="H43" s="1132" t="str">
        <f t="shared" si="5"/>
        <v>MR_DER-1681_26</v>
      </c>
      <c r="I43" s="1135" t="str">
        <f t="shared" si="1"/>
        <v>ND</v>
      </c>
      <c r="J43" s="413" t="str">
        <f t="shared" si="2"/>
        <v xml:space="preserve">APROVADO </v>
      </c>
      <c r="K43" s="398" t="s">
        <v>3730</v>
      </c>
      <c r="L43" s="431">
        <v>45588</v>
      </c>
      <c r="M43" s="1589" t="s">
        <v>8362</v>
      </c>
      <c r="N43" s="431">
        <v>45596</v>
      </c>
      <c r="O43" s="397" t="s">
        <v>5536</v>
      </c>
      <c r="P43" s="450" t="s">
        <v>8586</v>
      </c>
      <c r="Q43" s="397" t="s">
        <v>3765</v>
      </c>
      <c r="R43" s="431">
        <v>45989</v>
      </c>
      <c r="S43" s="218" t="s">
        <v>11465</v>
      </c>
      <c r="T43" s="397" t="s">
        <v>5537</v>
      </c>
      <c r="U43" s="431">
        <v>46002</v>
      </c>
      <c r="V43" s="397"/>
      <c r="W43" s="397" t="s">
        <v>3748</v>
      </c>
      <c r="X43" s="431">
        <v>46098</v>
      </c>
      <c r="Y43" s="218" t="s">
        <v>12369</v>
      </c>
      <c r="Z43" s="397" t="s">
        <v>5538</v>
      </c>
      <c r="AA43" s="431">
        <v>46113</v>
      </c>
      <c r="AB43" s="397"/>
      <c r="AC43" s="409" t="s">
        <v>3748</v>
      </c>
      <c r="AD43" s="1224">
        <v>46128</v>
      </c>
      <c r="AE43" s="218" t="s">
        <v>12514</v>
      </c>
      <c r="AF43" s="409"/>
      <c r="AG43" s="397"/>
      <c r="AH43" s="397"/>
      <c r="AI43" s="397"/>
      <c r="AJ43" s="397"/>
      <c r="AK43" s="397"/>
      <c r="AL43" s="397"/>
      <c r="AM43" s="397"/>
      <c r="AN43" s="397"/>
      <c r="AO43" s="397"/>
      <c r="AP43" s="397"/>
      <c r="AQ43" s="397"/>
      <c r="AR43" s="397"/>
      <c r="AS43" s="397"/>
      <c r="AT43" s="397"/>
      <c r="AU43" s="397"/>
      <c r="AV43" s="397"/>
      <c r="AW43" s="397"/>
      <c r="AX43" s="397"/>
      <c r="AY43" s="397"/>
      <c r="AZ43" s="397"/>
    </row>
    <row r="44" spans="1:52" s="402" customFormat="1" ht="15" hidden="1" x14ac:dyDescent="0.25">
      <c r="A44" s="409" t="s">
        <v>8263</v>
      </c>
      <c r="B44" s="401" t="str">
        <f t="shared" si="7"/>
        <v>x</v>
      </c>
      <c r="C44" s="401" t="str">
        <f t="shared" si="8"/>
        <v/>
      </c>
      <c r="D44" s="397" t="s">
        <v>3784</v>
      </c>
      <c r="E44" s="429" t="s">
        <v>3932</v>
      </c>
      <c r="F44" s="1133">
        <f t="shared" si="11"/>
        <v>46128</v>
      </c>
      <c r="G44" s="1134" t="str">
        <f t="shared" si="0"/>
        <v>A</v>
      </c>
      <c r="H44" s="1132" t="str">
        <f t="shared" si="5"/>
        <v>MR_DER-1681_26</v>
      </c>
      <c r="I44" s="1135" t="str">
        <f t="shared" si="1"/>
        <v>ND</v>
      </c>
      <c r="J44" s="413" t="str">
        <f t="shared" si="2"/>
        <v xml:space="preserve">APROVADO </v>
      </c>
      <c r="K44" s="398" t="s">
        <v>3730</v>
      </c>
      <c r="L44" s="431">
        <v>45588</v>
      </c>
      <c r="M44" s="1589" t="s">
        <v>8362</v>
      </c>
      <c r="N44" s="431">
        <v>45596</v>
      </c>
      <c r="O44" s="397" t="s">
        <v>5536</v>
      </c>
      <c r="P44" s="450" t="s">
        <v>8586</v>
      </c>
      <c r="Q44" s="397" t="s">
        <v>3765</v>
      </c>
      <c r="R44" s="431">
        <v>45989</v>
      </c>
      <c r="S44" s="218" t="s">
        <v>11465</v>
      </c>
      <c r="T44" s="397" t="s">
        <v>5537</v>
      </c>
      <c r="U44" s="431">
        <v>46002</v>
      </c>
      <c r="V44" s="397"/>
      <c r="W44" s="397" t="s">
        <v>3748</v>
      </c>
      <c r="X44" s="431">
        <v>46098</v>
      </c>
      <c r="Y44" s="218" t="s">
        <v>12369</v>
      </c>
      <c r="Z44" s="397" t="s">
        <v>5538</v>
      </c>
      <c r="AA44" s="431">
        <v>46113</v>
      </c>
      <c r="AB44" s="397"/>
      <c r="AC44" s="409" t="s">
        <v>3748</v>
      </c>
      <c r="AD44" s="1224">
        <v>46128</v>
      </c>
      <c r="AE44" s="218" t="s">
        <v>12514</v>
      </c>
      <c r="AF44" s="409"/>
      <c r="AG44" s="397"/>
      <c r="AH44" s="397"/>
      <c r="AI44" s="397"/>
      <c r="AJ44" s="397"/>
      <c r="AK44" s="397"/>
      <c r="AL44" s="397"/>
      <c r="AM44" s="397"/>
      <c r="AN44" s="397"/>
      <c r="AO44" s="397"/>
      <c r="AP44" s="397"/>
      <c r="AQ44" s="397"/>
      <c r="AR44" s="397"/>
      <c r="AS44" s="397"/>
      <c r="AT44" s="397"/>
      <c r="AU44" s="397"/>
      <c r="AV44" s="397"/>
      <c r="AW44" s="397"/>
      <c r="AX44" s="397"/>
      <c r="AY44" s="397"/>
      <c r="AZ44" s="397"/>
    </row>
    <row r="45" spans="1:52" s="402" customFormat="1" ht="15" hidden="1" x14ac:dyDescent="0.25">
      <c r="A45" s="409" t="s">
        <v>8263</v>
      </c>
      <c r="B45" s="401" t="str">
        <f t="shared" si="7"/>
        <v>x</v>
      </c>
      <c r="C45" s="401" t="str">
        <f t="shared" si="8"/>
        <v/>
      </c>
      <c r="D45" s="397" t="s">
        <v>3784</v>
      </c>
      <c r="E45" s="429" t="s">
        <v>3933</v>
      </c>
      <c r="F45" s="1133">
        <f t="shared" si="11"/>
        <v>46128</v>
      </c>
      <c r="G45" s="1134" t="str">
        <f t="shared" si="0"/>
        <v>A</v>
      </c>
      <c r="H45" s="1132" t="str">
        <f t="shared" si="5"/>
        <v>MR_DER-1681_26</v>
      </c>
      <c r="I45" s="1135" t="str">
        <f t="shared" si="1"/>
        <v>ND</v>
      </c>
      <c r="J45" s="413" t="str">
        <f t="shared" si="2"/>
        <v xml:space="preserve">APROVADO </v>
      </c>
      <c r="K45" s="398" t="s">
        <v>3730</v>
      </c>
      <c r="L45" s="431">
        <v>45588</v>
      </c>
      <c r="M45" s="1589" t="s">
        <v>8362</v>
      </c>
      <c r="N45" s="431">
        <v>45596</v>
      </c>
      <c r="O45" s="397" t="s">
        <v>5536</v>
      </c>
      <c r="P45" s="450" t="s">
        <v>8586</v>
      </c>
      <c r="Q45" s="397" t="s">
        <v>3765</v>
      </c>
      <c r="R45" s="431">
        <v>45989</v>
      </c>
      <c r="S45" s="218" t="s">
        <v>11465</v>
      </c>
      <c r="T45" s="397" t="s">
        <v>5537</v>
      </c>
      <c r="U45" s="431">
        <v>46002</v>
      </c>
      <c r="V45" s="397"/>
      <c r="W45" s="397" t="s">
        <v>3748</v>
      </c>
      <c r="X45" s="431">
        <v>46098</v>
      </c>
      <c r="Y45" s="218" t="s">
        <v>12369</v>
      </c>
      <c r="Z45" s="397" t="s">
        <v>5538</v>
      </c>
      <c r="AA45" s="431">
        <v>46113</v>
      </c>
      <c r="AB45" s="397"/>
      <c r="AC45" s="409" t="s">
        <v>3748</v>
      </c>
      <c r="AD45" s="1224">
        <v>46128</v>
      </c>
      <c r="AE45" s="218" t="s">
        <v>12514</v>
      </c>
      <c r="AF45" s="409"/>
      <c r="AG45" s="397"/>
      <c r="AH45" s="397"/>
      <c r="AI45" s="397"/>
      <c r="AJ45" s="397"/>
      <c r="AK45" s="397"/>
      <c r="AL45" s="397"/>
      <c r="AM45" s="397"/>
      <c r="AN45" s="397"/>
      <c r="AO45" s="397"/>
      <c r="AP45" s="397"/>
      <c r="AQ45" s="397"/>
      <c r="AR45" s="397"/>
      <c r="AS45" s="397"/>
      <c r="AT45" s="397"/>
      <c r="AU45" s="397"/>
      <c r="AV45" s="397"/>
      <c r="AW45" s="397"/>
      <c r="AX45" s="397"/>
      <c r="AY45" s="397"/>
      <c r="AZ45" s="397"/>
    </row>
    <row r="46" spans="1:52" s="402" customFormat="1" ht="15" hidden="1" x14ac:dyDescent="0.25">
      <c r="A46" s="397" t="s">
        <v>8263</v>
      </c>
      <c r="B46" s="401" t="str">
        <f>IF(LEFT(E46,2)="RT","x","")</f>
        <v>x</v>
      </c>
      <c r="C46" s="401" t="str">
        <f>IF(LEFT(E46,2)="DE","x","")</f>
        <v/>
      </c>
      <c r="D46" s="397" t="s">
        <v>3784</v>
      </c>
      <c r="E46" s="429" t="s">
        <v>10395</v>
      </c>
      <c r="F46" s="1133">
        <f>IF(L46&lt;&gt;0,MAX(L46,R46,X46,AD46),"NE")</f>
        <v>46000</v>
      </c>
      <c r="G46" s="1134" t="str">
        <f t="shared" si="0"/>
        <v>A</v>
      </c>
      <c r="H46" s="1132" t="str">
        <f t="shared" si="5"/>
        <v>MR_DER-1447_25</v>
      </c>
      <c r="I46" s="1135" t="str">
        <f>IF(F46="NE",F46,IF(INDEX(K46:CP46,,MATCH(F46,K46:CP46,0)+3)&lt;&gt;0,INDEX(K46:CP46,,MATCH(F46,K46:CP46,0)+3),"ND"))</f>
        <v>ND</v>
      </c>
      <c r="J46" s="413" t="str">
        <f>IF(G46="NE",G46,IF(INDEX(K46:CQ46,,MATCH(G46,K46:CQ46,0)+3)&lt;&gt;0,INDEX(K46:CQ46,,MATCH(G46,K46:CQ46,0)+3),"ND"))</f>
        <v xml:space="preserve">APROVADO </v>
      </c>
      <c r="K46" s="412" t="s">
        <v>3730</v>
      </c>
      <c r="L46" s="1224">
        <v>45924</v>
      </c>
      <c r="M46" s="218" t="s">
        <v>10390</v>
      </c>
      <c r="N46" s="431" t="s">
        <v>5537</v>
      </c>
      <c r="O46" s="431">
        <v>45947</v>
      </c>
      <c r="P46" s="450"/>
      <c r="Q46" s="397" t="s">
        <v>3748</v>
      </c>
      <c r="R46" s="431">
        <v>45951</v>
      </c>
      <c r="S46" s="218" t="s">
        <v>10856</v>
      </c>
      <c r="T46" s="397" t="s">
        <v>5538</v>
      </c>
      <c r="U46" s="431">
        <v>45978</v>
      </c>
      <c r="V46" s="397"/>
      <c r="W46" s="397" t="s">
        <v>3748</v>
      </c>
      <c r="X46" s="431">
        <v>46000</v>
      </c>
      <c r="Y46" s="218" t="s">
        <v>11540</v>
      </c>
      <c r="Z46" s="397"/>
      <c r="AA46" s="397"/>
      <c r="AB46" s="397"/>
      <c r="AC46" s="397"/>
      <c r="AD46" s="397"/>
      <c r="AE46" s="397"/>
      <c r="AF46" s="397"/>
      <c r="AG46" s="397"/>
      <c r="AH46" s="397"/>
      <c r="AI46" s="397"/>
      <c r="AJ46" s="397"/>
      <c r="AK46" s="397"/>
      <c r="AL46" s="397"/>
      <c r="AM46" s="397"/>
      <c r="AN46" s="397"/>
      <c r="AO46" s="397"/>
      <c r="AP46" s="397"/>
      <c r="AQ46" s="397"/>
      <c r="AR46" s="397"/>
      <c r="AS46" s="397"/>
      <c r="AT46" s="397"/>
      <c r="AU46" s="397"/>
      <c r="AV46" s="397"/>
      <c r="AW46" s="397"/>
      <c r="AX46" s="397"/>
      <c r="AY46" s="397"/>
      <c r="AZ46" s="397"/>
    </row>
    <row r="47" spans="1:52" s="408" customFormat="1" hidden="1" x14ac:dyDescent="0.25">
      <c r="A47" s="403"/>
      <c r="B47" s="404"/>
      <c r="C47" s="404"/>
      <c r="D47" s="403"/>
      <c r="E47" s="403" t="s">
        <v>7517</v>
      </c>
      <c r="F47" s="412"/>
      <c r="G47" s="412"/>
      <c r="H47" s="412"/>
      <c r="I47" s="412"/>
      <c r="J47" s="404"/>
      <c r="K47" s="405"/>
      <c r="L47" s="405"/>
      <c r="M47" s="406"/>
      <c r="N47" s="407"/>
      <c r="O47" s="407"/>
      <c r="P47" s="407"/>
      <c r="Q47" s="405"/>
      <c r="R47" s="405"/>
      <c r="S47" s="406"/>
      <c r="T47" s="407"/>
      <c r="U47" s="407"/>
      <c r="V47" s="407"/>
      <c r="W47" s="405"/>
      <c r="X47" s="405"/>
      <c r="Y47" s="406"/>
      <c r="Z47" s="407"/>
      <c r="AA47" s="407"/>
      <c r="AB47" s="407"/>
      <c r="AC47" s="405"/>
      <c r="AD47" s="405"/>
      <c r="AE47" s="406"/>
      <c r="AF47" s="407"/>
      <c r="AG47" s="407"/>
      <c r="AH47" s="407"/>
      <c r="AI47" s="405"/>
      <c r="AJ47" s="405"/>
      <c r="AK47" s="406"/>
      <c r="AL47" s="407"/>
      <c r="AM47" s="407"/>
      <c r="AN47" s="407"/>
      <c r="AO47" s="405"/>
      <c r="AP47" s="405"/>
      <c r="AQ47" s="406"/>
      <c r="AR47" s="407"/>
      <c r="AS47" s="407"/>
      <c r="AT47" s="407"/>
      <c r="AU47" s="405"/>
      <c r="AV47" s="405"/>
      <c r="AW47" s="406"/>
      <c r="AX47" s="407"/>
      <c r="AY47" s="407"/>
      <c r="AZ47" s="407"/>
    </row>
    <row r="48" spans="1:52" s="408" customFormat="1" hidden="1" x14ac:dyDescent="0.25">
      <c r="A48" s="409"/>
      <c r="B48" s="401" t="str">
        <f>IF(LEFT(E48,2)="RT","x","")</f>
        <v>x</v>
      </c>
      <c r="C48" s="401" t="str">
        <f>IF(LEFT(E48,2)="DE","x","")</f>
        <v/>
      </c>
      <c r="D48" s="409" t="s">
        <v>10</v>
      </c>
      <c r="E48" s="410" t="s">
        <v>3934</v>
      </c>
      <c r="F48" s="1133" t="str">
        <f t="shared" si="11"/>
        <v>NE</v>
      </c>
      <c r="G48" s="1134" t="e">
        <f t="shared" si="0"/>
        <v>#N/A</v>
      </c>
      <c r="H48" s="1132" t="e">
        <f t="shared" si="5"/>
        <v>#N/A</v>
      </c>
      <c r="I48" s="1135" t="str">
        <f t="shared" si="1"/>
        <v>NE</v>
      </c>
      <c r="J48" s="411" t="e">
        <f t="shared" si="2"/>
        <v>#N/A</v>
      </c>
      <c r="K48" s="412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09"/>
      <c r="AD48" s="409"/>
      <c r="AE48" s="409"/>
      <c r="AF48" s="409"/>
      <c r="AG48" s="409"/>
      <c r="AH48" s="409"/>
      <c r="AI48" s="409"/>
      <c r="AJ48" s="409"/>
      <c r="AK48" s="409"/>
      <c r="AL48" s="409"/>
      <c r="AM48" s="409"/>
      <c r="AN48" s="409"/>
      <c r="AO48" s="409"/>
      <c r="AP48" s="409"/>
      <c r="AQ48" s="409"/>
      <c r="AR48" s="409"/>
      <c r="AS48" s="409"/>
      <c r="AT48" s="409"/>
      <c r="AU48" s="409"/>
      <c r="AV48" s="409"/>
      <c r="AW48" s="409"/>
      <c r="AX48" s="409"/>
      <c r="AY48" s="409"/>
      <c r="AZ48" s="409"/>
    </row>
    <row r="49" spans="1:52" s="408" customFormat="1" hidden="1" x14ac:dyDescent="0.25">
      <c r="A49" s="403"/>
      <c r="B49" s="404"/>
      <c r="C49" s="404"/>
      <c r="D49" s="403"/>
      <c r="E49" s="403" t="s">
        <v>7518</v>
      </c>
      <c r="F49" s="412"/>
      <c r="G49" s="412"/>
      <c r="H49" s="412"/>
      <c r="I49" s="412"/>
      <c r="J49" s="404"/>
      <c r="K49" s="405"/>
      <c r="L49" s="405"/>
      <c r="M49" s="406"/>
      <c r="N49" s="407"/>
      <c r="O49" s="407"/>
      <c r="P49" s="407"/>
      <c r="Q49" s="405"/>
      <c r="R49" s="405"/>
      <c r="S49" s="406"/>
      <c r="T49" s="407"/>
      <c r="U49" s="407"/>
      <c r="V49" s="407"/>
      <c r="W49" s="405"/>
      <c r="X49" s="405"/>
      <c r="Y49" s="406"/>
      <c r="Z49" s="407"/>
      <c r="AA49" s="407"/>
      <c r="AB49" s="407"/>
      <c r="AC49" s="405"/>
      <c r="AD49" s="405"/>
      <c r="AE49" s="406"/>
      <c r="AF49" s="407"/>
      <c r="AG49" s="407"/>
      <c r="AH49" s="407"/>
      <c r="AI49" s="405"/>
      <c r="AJ49" s="405"/>
      <c r="AK49" s="406"/>
      <c r="AL49" s="407"/>
      <c r="AM49" s="407"/>
      <c r="AN49" s="407"/>
      <c r="AO49" s="405"/>
      <c r="AP49" s="405"/>
      <c r="AQ49" s="406"/>
      <c r="AR49" s="407"/>
      <c r="AS49" s="407"/>
      <c r="AT49" s="407"/>
      <c r="AU49" s="405"/>
      <c r="AV49" s="405"/>
      <c r="AW49" s="406"/>
      <c r="AX49" s="407"/>
      <c r="AY49" s="407"/>
      <c r="AZ49" s="407"/>
    </row>
    <row r="50" spans="1:52" s="990" customFormat="1" ht="15" hidden="1" x14ac:dyDescent="0.25">
      <c r="A50" s="987" t="s">
        <v>8342</v>
      </c>
      <c r="B50" s="435" t="str">
        <f>IF(LEFT(E50,2)="RT","x","")</f>
        <v>x</v>
      </c>
      <c r="C50" s="435" t="str">
        <f>IF(LEFT(E50,2)="DE","x","")</f>
        <v/>
      </c>
      <c r="D50" s="987" t="s">
        <v>11</v>
      </c>
      <c r="E50" s="988" t="s">
        <v>3935</v>
      </c>
      <c r="F50" s="1136">
        <f t="shared" ref="F50" si="12">IF(L50&lt;&gt;0,MAX(L50,R50,X50,AD50),"NE")</f>
        <v>46141</v>
      </c>
      <c r="G50" s="1137" t="str">
        <f t="shared" ref="G50" si="13">IF($F50="","",INDEX($K50:$FI50,1,MATCH($F50,$K50:$FI50,)-1))</f>
        <v>A1</v>
      </c>
      <c r="H50" s="1138" t="str">
        <f t="shared" si="5"/>
        <v>MR_DER-1693_26</v>
      </c>
      <c r="I50" s="1139" t="str">
        <f t="shared" si="1"/>
        <v>ND</v>
      </c>
      <c r="J50" s="411" t="str">
        <f t="shared" si="2"/>
        <v>ND</v>
      </c>
      <c r="K50" s="979" t="s">
        <v>3730</v>
      </c>
      <c r="L50" s="989">
        <v>46141</v>
      </c>
      <c r="M50" s="23" t="s">
        <v>12615</v>
      </c>
      <c r="N50" s="987"/>
      <c r="O50" s="987"/>
      <c r="P50" s="987"/>
      <c r="Q50" s="987"/>
      <c r="R50" s="987"/>
      <c r="S50" s="987"/>
      <c r="T50" s="987"/>
      <c r="U50" s="987"/>
      <c r="V50" s="987"/>
      <c r="W50" s="987"/>
      <c r="X50" s="987"/>
      <c r="Y50" s="987"/>
      <c r="Z50" s="987"/>
      <c r="AA50" s="987"/>
      <c r="AB50" s="987"/>
      <c r="AC50" s="987"/>
      <c r="AD50" s="987"/>
      <c r="AE50" s="987"/>
      <c r="AF50" s="987"/>
      <c r="AG50" s="987"/>
      <c r="AH50" s="987"/>
      <c r="AI50" s="987"/>
      <c r="AJ50" s="987"/>
      <c r="AK50" s="987"/>
      <c r="AL50" s="987"/>
      <c r="AM50" s="987"/>
      <c r="AN50" s="987"/>
      <c r="AO50" s="987"/>
      <c r="AP50" s="987"/>
      <c r="AQ50" s="987"/>
      <c r="AR50" s="987"/>
      <c r="AS50" s="987"/>
      <c r="AT50" s="987"/>
      <c r="AU50" s="987"/>
      <c r="AV50" s="987"/>
      <c r="AW50" s="987"/>
      <c r="AX50" s="987"/>
      <c r="AY50" s="987"/>
      <c r="AZ50" s="987"/>
    </row>
    <row r="51" spans="1:52" s="408" customFormat="1" hidden="1" x14ac:dyDescent="0.25">
      <c r="A51" s="403"/>
      <c r="B51" s="404"/>
      <c r="C51" s="404"/>
      <c r="D51" s="403"/>
      <c r="E51" s="403" t="s">
        <v>7519</v>
      </c>
      <c r="F51" s="412"/>
      <c r="G51" s="412"/>
      <c r="H51" s="412"/>
      <c r="I51" s="412"/>
      <c r="J51" s="404"/>
      <c r="K51" s="405"/>
      <c r="L51" s="405"/>
      <c r="M51" s="406"/>
      <c r="N51" s="407"/>
      <c r="O51" s="407"/>
      <c r="P51" s="407"/>
      <c r="Q51" s="405"/>
      <c r="R51" s="405"/>
      <c r="S51" s="406"/>
      <c r="T51" s="407"/>
      <c r="U51" s="407"/>
      <c r="V51" s="407"/>
      <c r="W51" s="405"/>
      <c r="X51" s="405"/>
      <c r="Y51" s="406"/>
      <c r="Z51" s="407"/>
      <c r="AA51" s="407"/>
      <c r="AB51" s="407"/>
      <c r="AC51" s="405"/>
      <c r="AD51" s="405"/>
      <c r="AE51" s="406"/>
      <c r="AF51" s="407"/>
      <c r="AG51" s="407"/>
      <c r="AH51" s="407"/>
      <c r="AI51" s="405"/>
      <c r="AJ51" s="405"/>
      <c r="AK51" s="406"/>
      <c r="AL51" s="407"/>
      <c r="AM51" s="407"/>
      <c r="AN51" s="407"/>
      <c r="AO51" s="405"/>
      <c r="AP51" s="405"/>
      <c r="AQ51" s="406"/>
      <c r="AR51" s="407"/>
      <c r="AS51" s="407"/>
      <c r="AT51" s="407"/>
      <c r="AU51" s="405"/>
      <c r="AV51" s="405"/>
      <c r="AW51" s="406"/>
      <c r="AX51" s="407"/>
      <c r="AY51" s="407"/>
      <c r="AZ51" s="407"/>
    </row>
    <row r="52" spans="1:52" s="402" customFormat="1" ht="15" hidden="1" x14ac:dyDescent="0.25">
      <c r="A52" s="397" t="s">
        <v>8263</v>
      </c>
      <c r="B52" s="401" t="str">
        <f>IF(LEFT(E52,2)="RT","x","")</f>
        <v>x</v>
      </c>
      <c r="C52" s="401" t="str">
        <f>IF(LEFT(E52,2)="DE","x","")</f>
        <v/>
      </c>
      <c r="D52" s="397" t="s">
        <v>12</v>
      </c>
      <c r="E52" s="429" t="s">
        <v>3886</v>
      </c>
      <c r="F52" s="1133">
        <f t="shared" si="11"/>
        <v>46000</v>
      </c>
      <c r="G52" s="1134" t="str">
        <f t="shared" si="0"/>
        <v>A</v>
      </c>
      <c r="H52" s="1132" t="str">
        <f t="shared" si="5"/>
        <v>MR_DER-1447_25</v>
      </c>
      <c r="I52" s="1135" t="str">
        <f t="shared" si="1"/>
        <v>ND</v>
      </c>
      <c r="J52" s="413" t="str">
        <f t="shared" si="2"/>
        <v>ND</v>
      </c>
      <c r="K52" s="398" t="s">
        <v>3730</v>
      </c>
      <c r="L52" s="430">
        <v>44825</v>
      </c>
      <c r="M52" s="914" t="s">
        <v>3759</v>
      </c>
      <c r="N52" s="398" t="s">
        <v>5537</v>
      </c>
      <c r="O52" s="430">
        <v>44840</v>
      </c>
      <c r="P52" s="914" t="s">
        <v>3782</v>
      </c>
      <c r="Q52" s="398" t="s">
        <v>3748</v>
      </c>
      <c r="R52" s="430">
        <v>44858</v>
      </c>
      <c r="S52" s="914" t="s">
        <v>5576</v>
      </c>
      <c r="T52" s="398"/>
      <c r="U52" s="398"/>
      <c r="V52" s="449" t="s">
        <v>5643</v>
      </c>
      <c r="W52" s="397" t="s">
        <v>3748</v>
      </c>
      <c r="X52" s="431">
        <v>45265</v>
      </c>
      <c r="Y52" s="450" t="s">
        <v>6977</v>
      </c>
      <c r="Z52" s="397"/>
      <c r="AA52" s="397" t="s">
        <v>6913</v>
      </c>
      <c r="AB52" s="397"/>
      <c r="AC52" s="397" t="s">
        <v>3748</v>
      </c>
      <c r="AD52" s="431">
        <v>46000</v>
      </c>
      <c r="AE52" s="218" t="s">
        <v>11540</v>
      </c>
      <c r="AF52" s="397"/>
      <c r="AG52" s="397"/>
      <c r="AH52" s="397"/>
      <c r="AI52" s="397"/>
      <c r="AJ52" s="397"/>
      <c r="AK52" s="397"/>
      <c r="AL52" s="397"/>
      <c r="AM52" s="397"/>
      <c r="AN52" s="397"/>
      <c r="AO52" s="397"/>
      <c r="AP52" s="397"/>
      <c r="AQ52" s="397"/>
      <c r="AR52" s="397"/>
      <c r="AS52" s="397"/>
      <c r="AT52" s="397"/>
      <c r="AU52" s="397"/>
      <c r="AV52" s="397"/>
      <c r="AW52" s="397"/>
      <c r="AX52" s="397"/>
      <c r="AY52" s="397"/>
      <c r="AZ52" s="397"/>
    </row>
    <row r="53" spans="1:52" s="408" customFormat="1" hidden="1" x14ac:dyDescent="0.25">
      <c r="A53" s="403"/>
      <c r="B53" s="404"/>
      <c r="C53" s="404"/>
      <c r="D53" s="403"/>
      <c r="E53" s="403" t="s">
        <v>7520</v>
      </c>
      <c r="F53" s="412"/>
      <c r="G53" s="412"/>
      <c r="H53" s="412"/>
      <c r="I53" s="412"/>
      <c r="J53" s="404"/>
      <c r="K53" s="405"/>
      <c r="L53" s="405"/>
      <c r="M53" s="406"/>
      <c r="N53" s="407"/>
      <c r="O53" s="407"/>
      <c r="P53" s="407"/>
      <c r="Q53" s="405"/>
      <c r="R53" s="405"/>
      <c r="S53" s="406"/>
      <c r="T53" s="407"/>
      <c r="U53" s="407"/>
      <c r="V53" s="407"/>
      <c r="W53" s="405"/>
      <c r="X53" s="405"/>
      <c r="Y53" s="406"/>
      <c r="Z53" s="407"/>
      <c r="AA53" s="407"/>
      <c r="AB53" s="407"/>
      <c r="AC53" s="405"/>
      <c r="AD53" s="405"/>
      <c r="AE53" s="406"/>
      <c r="AF53" s="407"/>
      <c r="AG53" s="407"/>
      <c r="AH53" s="407"/>
      <c r="AI53" s="405"/>
      <c r="AJ53" s="405"/>
      <c r="AK53" s="406"/>
      <c r="AL53" s="407"/>
      <c r="AM53" s="407"/>
      <c r="AN53" s="407"/>
      <c r="AO53" s="405"/>
      <c r="AP53" s="405"/>
      <c r="AQ53" s="406"/>
      <c r="AR53" s="407"/>
      <c r="AS53" s="407"/>
      <c r="AT53" s="407"/>
      <c r="AU53" s="405"/>
      <c r="AV53" s="405"/>
      <c r="AW53" s="406"/>
      <c r="AX53" s="407"/>
      <c r="AY53" s="407"/>
      <c r="AZ53" s="407"/>
    </row>
    <row r="54" spans="1:52" s="402" customFormat="1" ht="15" hidden="1" x14ac:dyDescent="0.25">
      <c r="A54" s="397" t="s">
        <v>8263</v>
      </c>
      <c r="B54" s="401" t="str">
        <f>IF(LEFT(E54,2)="RT","x","")</f>
        <v>x</v>
      </c>
      <c r="C54" s="401" t="str">
        <f>IF(LEFT(E54,2)="DE","x","")</f>
        <v/>
      </c>
      <c r="D54" s="397" t="s">
        <v>13</v>
      </c>
      <c r="E54" s="429" t="s">
        <v>3887</v>
      </c>
      <c r="F54" s="1133">
        <f t="shared" si="11"/>
        <v>46000</v>
      </c>
      <c r="G54" s="1134" t="str">
        <f t="shared" si="0"/>
        <v>A</v>
      </c>
      <c r="H54" s="1132" t="str">
        <f t="shared" si="5"/>
        <v>MR_DER-1447_25</v>
      </c>
      <c r="I54" s="1135" t="str">
        <f t="shared" si="1"/>
        <v>ND</v>
      </c>
      <c r="J54" s="413" t="str">
        <f t="shared" si="2"/>
        <v>ND</v>
      </c>
      <c r="K54" s="398" t="s">
        <v>3730</v>
      </c>
      <c r="L54" s="430">
        <v>44825</v>
      </c>
      <c r="M54" s="914" t="s">
        <v>3759</v>
      </c>
      <c r="N54" s="398" t="s">
        <v>5537</v>
      </c>
      <c r="O54" s="430">
        <v>44840</v>
      </c>
      <c r="P54" s="914" t="s">
        <v>3782</v>
      </c>
      <c r="Q54" s="398" t="s">
        <v>3748</v>
      </c>
      <c r="R54" s="430">
        <v>44859</v>
      </c>
      <c r="S54" s="914" t="s">
        <v>5590</v>
      </c>
      <c r="T54" s="398"/>
      <c r="U54" s="398"/>
      <c r="V54" s="449" t="s">
        <v>5641</v>
      </c>
      <c r="W54" s="397" t="s">
        <v>3748</v>
      </c>
      <c r="X54" s="431">
        <v>45265</v>
      </c>
      <c r="Y54" s="450" t="s">
        <v>6977</v>
      </c>
      <c r="Z54" s="397"/>
      <c r="AA54" s="397" t="s">
        <v>6913</v>
      </c>
      <c r="AB54" s="397"/>
      <c r="AC54" s="397" t="s">
        <v>3748</v>
      </c>
      <c r="AD54" s="431">
        <v>46000</v>
      </c>
      <c r="AE54" s="218" t="s">
        <v>11540</v>
      </c>
      <c r="AF54" s="397"/>
      <c r="AG54" s="397"/>
      <c r="AH54" s="397"/>
      <c r="AI54" s="397"/>
      <c r="AJ54" s="397"/>
      <c r="AK54" s="397"/>
      <c r="AL54" s="397"/>
      <c r="AM54" s="397"/>
      <c r="AN54" s="397"/>
      <c r="AO54" s="397"/>
      <c r="AP54" s="397"/>
      <c r="AQ54" s="397"/>
      <c r="AR54" s="397"/>
      <c r="AS54" s="397"/>
      <c r="AT54" s="397"/>
      <c r="AU54" s="397"/>
      <c r="AV54" s="397"/>
      <c r="AW54" s="397"/>
      <c r="AX54" s="397"/>
      <c r="AY54" s="397"/>
      <c r="AZ54" s="397"/>
    </row>
    <row r="55" spans="1:52" s="408" customFormat="1" hidden="1" x14ac:dyDescent="0.25">
      <c r="A55" s="403"/>
      <c r="B55" s="404"/>
      <c r="C55" s="404"/>
      <c r="D55" s="403"/>
      <c r="E55" s="403" t="s">
        <v>7521</v>
      </c>
      <c r="F55" s="412"/>
      <c r="G55" s="412"/>
      <c r="H55" s="412"/>
      <c r="I55" s="412"/>
      <c r="J55" s="404"/>
      <c r="K55" s="405"/>
      <c r="L55" s="405"/>
      <c r="M55" s="406"/>
      <c r="N55" s="407"/>
      <c r="O55" s="407"/>
      <c r="P55" s="407"/>
      <c r="Q55" s="405"/>
      <c r="R55" s="405"/>
      <c r="S55" s="406"/>
      <c r="T55" s="407"/>
      <c r="U55" s="407"/>
      <c r="V55" s="407"/>
      <c r="W55" s="405"/>
      <c r="X55" s="405"/>
      <c r="Y55" s="406"/>
      <c r="Z55" s="407"/>
      <c r="AA55" s="407"/>
      <c r="AB55" s="407"/>
      <c r="AC55" s="405"/>
      <c r="AD55" s="405"/>
      <c r="AE55" s="406"/>
      <c r="AF55" s="407"/>
      <c r="AG55" s="407"/>
      <c r="AH55" s="407"/>
      <c r="AI55" s="405"/>
      <c r="AJ55" s="405"/>
      <c r="AK55" s="406"/>
      <c r="AL55" s="407"/>
      <c r="AM55" s="407"/>
      <c r="AN55" s="407"/>
      <c r="AO55" s="405"/>
      <c r="AP55" s="405"/>
      <c r="AQ55" s="406"/>
      <c r="AR55" s="407"/>
      <c r="AS55" s="407"/>
      <c r="AT55" s="407"/>
      <c r="AU55" s="405"/>
      <c r="AV55" s="405"/>
      <c r="AW55" s="406"/>
      <c r="AX55" s="407"/>
      <c r="AY55" s="407"/>
      <c r="AZ55" s="407"/>
    </row>
    <row r="56" spans="1:52" s="408" customFormat="1" hidden="1" x14ac:dyDescent="0.25">
      <c r="A56" s="414"/>
      <c r="B56" s="415"/>
      <c r="C56" s="415"/>
      <c r="D56" s="414"/>
      <c r="E56" s="414" t="s">
        <v>8156</v>
      </c>
      <c r="F56" s="412"/>
      <c r="G56" s="412"/>
      <c r="H56" s="412"/>
      <c r="I56" s="412"/>
      <c r="J56" s="415"/>
      <c r="K56" s="416"/>
      <c r="L56" s="416"/>
      <c r="M56" s="417"/>
      <c r="N56" s="418"/>
      <c r="O56" s="418"/>
      <c r="P56" s="418"/>
      <c r="Q56" s="416"/>
      <c r="R56" s="416"/>
      <c r="S56" s="417"/>
      <c r="T56" s="418"/>
      <c r="U56" s="418"/>
      <c r="V56" s="418"/>
      <c r="W56" s="416"/>
      <c r="X56" s="416"/>
      <c r="Y56" s="417"/>
      <c r="Z56" s="418"/>
      <c r="AA56" s="418"/>
      <c r="AB56" s="418"/>
      <c r="AC56" s="416"/>
      <c r="AD56" s="416"/>
      <c r="AE56" s="417"/>
      <c r="AF56" s="418"/>
      <c r="AG56" s="418"/>
      <c r="AH56" s="418"/>
      <c r="AI56" s="416"/>
      <c r="AJ56" s="416"/>
      <c r="AK56" s="417"/>
      <c r="AL56" s="418"/>
      <c r="AM56" s="418"/>
      <c r="AN56" s="418"/>
      <c r="AO56" s="416"/>
      <c r="AP56" s="416"/>
      <c r="AQ56" s="417"/>
      <c r="AR56" s="418"/>
      <c r="AS56" s="418"/>
      <c r="AT56" s="418"/>
      <c r="AU56" s="416"/>
      <c r="AV56" s="416"/>
      <c r="AW56" s="417"/>
      <c r="AX56" s="418"/>
      <c r="AY56" s="418"/>
      <c r="AZ56" s="418"/>
    </row>
    <row r="57" spans="1:52" s="440" customFormat="1" hidden="1" x14ac:dyDescent="0.2">
      <c r="A57" s="432" t="s">
        <v>9037</v>
      </c>
      <c r="B57" s="401" t="str">
        <f t="shared" ref="B57:B67" si="14">IF(LEFT(E57,2)="RT","x","")</f>
        <v/>
      </c>
      <c r="C57" s="401" t="str">
        <f t="shared" ref="C57:C67" si="15">IF(LEFT(E57,2)="DE","x","")</f>
        <v>x</v>
      </c>
      <c r="D57" s="432" t="s">
        <v>14</v>
      </c>
      <c r="E57" s="433" t="s">
        <v>3888</v>
      </c>
      <c r="F57" s="1136">
        <f t="shared" ref="F57:F67" si="16">IF(L57&lt;&gt;0,MAX(L57,R57,X57,AD57),"NE")</f>
        <v>44848</v>
      </c>
      <c r="G57" s="1137" t="str">
        <f t="shared" ref="G57:G135" si="17">IF($F57="","",INDEX($K57:$FI57,1,MATCH($F57,$K57:$FI57,)-1))</f>
        <v>A2</v>
      </c>
      <c r="H57" s="1138" t="str">
        <f t="shared" si="5"/>
        <v>MR.DER-0054_22</v>
      </c>
      <c r="I57" s="1139">
        <f t="shared" ref="I57:I67" si="18">IF(F57="NE",F57,IF(INDEX(K57:CP57,,MATCH(F57,K57:CP57,0)+3)&lt;&gt;0,INDEX(K57:CP57,,MATCH(F57,K57:CP57,0)+3),"ND"))</f>
        <v>44895</v>
      </c>
      <c r="J57" s="411" t="str">
        <f t="shared" si="2"/>
        <v>APROVADO COM RESSALVAS</v>
      </c>
      <c r="K57" s="436" t="s">
        <v>3730</v>
      </c>
      <c r="L57" s="437">
        <v>44797</v>
      </c>
      <c r="M57" s="446" t="s">
        <v>3734</v>
      </c>
      <c r="N57" s="436" t="s">
        <v>5536</v>
      </c>
      <c r="O57" s="437">
        <v>44847</v>
      </c>
      <c r="P57" s="438" t="s">
        <v>5644</v>
      </c>
      <c r="Q57" s="436" t="s">
        <v>3765</v>
      </c>
      <c r="R57" s="437">
        <v>44848</v>
      </c>
      <c r="S57" s="446" t="s">
        <v>5551</v>
      </c>
      <c r="T57" s="447" t="s">
        <v>5537</v>
      </c>
      <c r="U57" s="437">
        <v>44895</v>
      </c>
      <c r="V57" s="439" t="s">
        <v>5635</v>
      </c>
      <c r="W57" s="436"/>
      <c r="X57" s="436"/>
      <c r="Y57" s="436"/>
      <c r="Z57" s="436"/>
      <c r="AA57" s="436"/>
      <c r="AB57" s="436"/>
      <c r="AC57" s="436"/>
      <c r="AD57" s="436"/>
      <c r="AE57" s="436"/>
      <c r="AF57" s="436"/>
      <c r="AG57" s="436"/>
      <c r="AH57" s="436"/>
      <c r="AI57" s="436"/>
      <c r="AJ57" s="436"/>
      <c r="AK57" s="436"/>
      <c r="AL57" s="436"/>
      <c r="AM57" s="436"/>
      <c r="AN57" s="436"/>
      <c r="AO57" s="436"/>
      <c r="AP57" s="436"/>
      <c r="AQ57" s="436"/>
      <c r="AR57" s="436"/>
      <c r="AS57" s="436"/>
      <c r="AT57" s="436"/>
      <c r="AU57" s="436"/>
      <c r="AV57" s="436"/>
      <c r="AW57" s="436"/>
      <c r="AX57" s="436"/>
      <c r="AY57" s="436"/>
      <c r="AZ57" s="436"/>
    </row>
    <row r="58" spans="1:52" s="440" customFormat="1" hidden="1" x14ac:dyDescent="0.2">
      <c r="A58" s="432" t="s">
        <v>9037</v>
      </c>
      <c r="B58" s="401" t="str">
        <f t="shared" si="14"/>
        <v/>
      </c>
      <c r="C58" s="401" t="str">
        <f t="shared" si="15"/>
        <v>x</v>
      </c>
      <c r="D58" s="432" t="s">
        <v>14</v>
      </c>
      <c r="E58" s="433" t="s">
        <v>3889</v>
      </c>
      <c r="F58" s="1136">
        <f t="shared" si="16"/>
        <v>44848</v>
      </c>
      <c r="G58" s="1137" t="str">
        <f t="shared" si="17"/>
        <v>A2</v>
      </c>
      <c r="H58" s="1138" t="str">
        <f t="shared" si="5"/>
        <v>MR.DER-0054_22</v>
      </c>
      <c r="I58" s="1139">
        <f t="shared" si="18"/>
        <v>44895</v>
      </c>
      <c r="J58" s="411" t="str">
        <f t="shared" si="2"/>
        <v>APROVADO COM RESSALVAS</v>
      </c>
      <c r="K58" s="436" t="s">
        <v>3730</v>
      </c>
      <c r="L58" s="437">
        <v>44797</v>
      </c>
      <c r="M58" s="446" t="s">
        <v>3734</v>
      </c>
      <c r="N58" s="436" t="s">
        <v>5536</v>
      </c>
      <c r="O58" s="437">
        <v>44847</v>
      </c>
      <c r="P58" s="438" t="s">
        <v>5644</v>
      </c>
      <c r="Q58" s="436" t="s">
        <v>3765</v>
      </c>
      <c r="R58" s="437">
        <v>44848</v>
      </c>
      <c r="S58" s="446" t="s">
        <v>5551</v>
      </c>
      <c r="T58" s="447" t="s">
        <v>5537</v>
      </c>
      <c r="U58" s="437">
        <v>44895</v>
      </c>
      <c r="V58" s="439" t="s">
        <v>5635</v>
      </c>
      <c r="W58" s="436"/>
      <c r="X58" s="436"/>
      <c r="Y58" s="436"/>
      <c r="Z58" s="436"/>
      <c r="AA58" s="436"/>
      <c r="AB58" s="436"/>
      <c r="AC58" s="436"/>
      <c r="AD58" s="436"/>
      <c r="AE58" s="436"/>
      <c r="AF58" s="436"/>
      <c r="AG58" s="436"/>
      <c r="AH58" s="436"/>
      <c r="AI58" s="436"/>
      <c r="AJ58" s="436"/>
      <c r="AK58" s="436"/>
      <c r="AL58" s="436"/>
      <c r="AM58" s="436"/>
      <c r="AN58" s="436"/>
      <c r="AO58" s="436"/>
      <c r="AP58" s="436"/>
      <c r="AQ58" s="436"/>
      <c r="AR58" s="436"/>
      <c r="AS58" s="436"/>
      <c r="AT58" s="436"/>
      <c r="AU58" s="436"/>
      <c r="AV58" s="436"/>
      <c r="AW58" s="436"/>
      <c r="AX58" s="436"/>
      <c r="AY58" s="436"/>
      <c r="AZ58" s="436"/>
    </row>
    <row r="59" spans="1:52" s="440" customFormat="1" hidden="1" x14ac:dyDescent="0.2">
      <c r="A59" s="432" t="s">
        <v>9037</v>
      </c>
      <c r="B59" s="401" t="str">
        <f t="shared" si="14"/>
        <v/>
      </c>
      <c r="C59" s="401" t="str">
        <f t="shared" si="15"/>
        <v>x</v>
      </c>
      <c r="D59" s="432" t="s">
        <v>14</v>
      </c>
      <c r="E59" s="433" t="s">
        <v>3890</v>
      </c>
      <c r="F59" s="1136">
        <f t="shared" si="16"/>
        <v>44848</v>
      </c>
      <c r="G59" s="1137" t="str">
        <f t="shared" si="17"/>
        <v>A2</v>
      </c>
      <c r="H59" s="1138" t="str">
        <f t="shared" si="5"/>
        <v>MR.DER-0054_22</v>
      </c>
      <c r="I59" s="1139">
        <f t="shared" si="18"/>
        <v>44895</v>
      </c>
      <c r="J59" s="411" t="str">
        <f t="shared" si="2"/>
        <v>APROVADO COM RESSALVAS</v>
      </c>
      <c r="K59" s="436" t="s">
        <v>3730</v>
      </c>
      <c r="L59" s="437">
        <v>44797</v>
      </c>
      <c r="M59" s="446" t="s">
        <v>3734</v>
      </c>
      <c r="N59" s="436" t="s">
        <v>5536</v>
      </c>
      <c r="O59" s="437">
        <v>44847</v>
      </c>
      <c r="P59" s="438" t="s">
        <v>5644</v>
      </c>
      <c r="Q59" s="436" t="s">
        <v>3765</v>
      </c>
      <c r="R59" s="437">
        <v>44848</v>
      </c>
      <c r="S59" s="446" t="s">
        <v>5551</v>
      </c>
      <c r="T59" s="447" t="s">
        <v>5537</v>
      </c>
      <c r="U59" s="437">
        <v>44895</v>
      </c>
      <c r="V59" s="439" t="s">
        <v>5635</v>
      </c>
      <c r="W59" s="436"/>
      <c r="X59" s="436"/>
      <c r="Y59" s="436"/>
      <c r="Z59" s="436"/>
      <c r="AA59" s="436"/>
      <c r="AB59" s="436"/>
      <c r="AC59" s="436"/>
      <c r="AD59" s="436"/>
      <c r="AE59" s="436"/>
      <c r="AF59" s="436"/>
      <c r="AG59" s="436"/>
      <c r="AH59" s="436"/>
      <c r="AI59" s="436"/>
      <c r="AJ59" s="436"/>
      <c r="AK59" s="436"/>
      <c r="AL59" s="436"/>
      <c r="AM59" s="436"/>
      <c r="AN59" s="436"/>
      <c r="AO59" s="436"/>
      <c r="AP59" s="436"/>
      <c r="AQ59" s="436"/>
      <c r="AR59" s="436"/>
      <c r="AS59" s="436"/>
      <c r="AT59" s="436"/>
      <c r="AU59" s="436"/>
      <c r="AV59" s="436"/>
      <c r="AW59" s="436"/>
      <c r="AX59" s="436"/>
      <c r="AY59" s="436"/>
      <c r="AZ59" s="436"/>
    </row>
    <row r="60" spans="1:52" s="440" customFormat="1" hidden="1" x14ac:dyDescent="0.2">
      <c r="A60" s="432" t="s">
        <v>9037</v>
      </c>
      <c r="B60" s="401" t="str">
        <f t="shared" si="14"/>
        <v/>
      </c>
      <c r="C60" s="401" t="str">
        <f t="shared" si="15"/>
        <v>x</v>
      </c>
      <c r="D60" s="432" t="s">
        <v>14</v>
      </c>
      <c r="E60" s="433" t="s">
        <v>3891</v>
      </c>
      <c r="F60" s="1136">
        <f t="shared" si="16"/>
        <v>44848</v>
      </c>
      <c r="G60" s="1137" t="str">
        <f t="shared" si="17"/>
        <v>A2</v>
      </c>
      <c r="H60" s="1138" t="str">
        <f t="shared" si="5"/>
        <v>MR.DER-0054_22</v>
      </c>
      <c r="I60" s="1139">
        <f t="shared" si="18"/>
        <v>44895</v>
      </c>
      <c r="J60" s="411" t="str">
        <f t="shared" si="2"/>
        <v>APROVADO COM RESSALVAS</v>
      </c>
      <c r="K60" s="436" t="s">
        <v>3730</v>
      </c>
      <c r="L60" s="437">
        <v>44797</v>
      </c>
      <c r="M60" s="446" t="s">
        <v>3734</v>
      </c>
      <c r="N60" s="436" t="s">
        <v>5536</v>
      </c>
      <c r="O60" s="437">
        <v>44847</v>
      </c>
      <c r="P60" s="438" t="s">
        <v>5644</v>
      </c>
      <c r="Q60" s="436" t="s">
        <v>3765</v>
      </c>
      <c r="R60" s="437">
        <v>44848</v>
      </c>
      <c r="S60" s="446" t="s">
        <v>5551</v>
      </c>
      <c r="T60" s="447" t="s">
        <v>5537</v>
      </c>
      <c r="U60" s="437">
        <v>44895</v>
      </c>
      <c r="V60" s="439" t="s">
        <v>5635</v>
      </c>
      <c r="W60" s="436"/>
      <c r="X60" s="436"/>
      <c r="Y60" s="436"/>
      <c r="Z60" s="436"/>
      <c r="AA60" s="436"/>
      <c r="AB60" s="436"/>
      <c r="AC60" s="436"/>
      <c r="AD60" s="436"/>
      <c r="AE60" s="436"/>
      <c r="AF60" s="436"/>
      <c r="AG60" s="436"/>
      <c r="AH60" s="436"/>
      <c r="AI60" s="436"/>
      <c r="AJ60" s="436"/>
      <c r="AK60" s="436"/>
      <c r="AL60" s="436"/>
      <c r="AM60" s="436"/>
      <c r="AN60" s="436"/>
      <c r="AO60" s="436"/>
      <c r="AP60" s="436"/>
      <c r="AQ60" s="436"/>
      <c r="AR60" s="436"/>
      <c r="AS60" s="436"/>
      <c r="AT60" s="436"/>
      <c r="AU60" s="436"/>
      <c r="AV60" s="436"/>
      <c r="AW60" s="436"/>
      <c r="AX60" s="436"/>
      <c r="AY60" s="436"/>
      <c r="AZ60" s="436"/>
    </row>
    <row r="61" spans="1:52" s="440" customFormat="1" hidden="1" x14ac:dyDescent="0.2">
      <c r="A61" s="432" t="s">
        <v>9037</v>
      </c>
      <c r="B61" s="401" t="str">
        <f t="shared" si="14"/>
        <v/>
      </c>
      <c r="C61" s="401" t="str">
        <f t="shared" si="15"/>
        <v>x</v>
      </c>
      <c r="D61" s="432" t="s">
        <v>92</v>
      </c>
      <c r="E61" s="433" t="s">
        <v>3892</v>
      </c>
      <c r="F61" s="1136">
        <f t="shared" si="16"/>
        <v>44848</v>
      </c>
      <c r="G61" s="1137" t="str">
        <f t="shared" si="17"/>
        <v>A2</v>
      </c>
      <c r="H61" s="1138" t="str">
        <f t="shared" si="5"/>
        <v>MR.DER-0054_22</v>
      </c>
      <c r="I61" s="1139">
        <f t="shared" si="18"/>
        <v>44895</v>
      </c>
      <c r="J61" s="411" t="str">
        <f t="shared" si="2"/>
        <v>APROVADO COM RESSALVAS</v>
      </c>
      <c r="K61" s="436" t="s">
        <v>3730</v>
      </c>
      <c r="L61" s="437">
        <v>44797</v>
      </c>
      <c r="M61" s="446" t="s">
        <v>3734</v>
      </c>
      <c r="N61" s="436" t="s">
        <v>5536</v>
      </c>
      <c r="O61" s="437">
        <v>44847</v>
      </c>
      <c r="P61" s="438" t="s">
        <v>5644</v>
      </c>
      <c r="Q61" s="436" t="s">
        <v>3765</v>
      </c>
      <c r="R61" s="437">
        <v>44848</v>
      </c>
      <c r="S61" s="446" t="s">
        <v>5551</v>
      </c>
      <c r="T61" s="447" t="s">
        <v>5537</v>
      </c>
      <c r="U61" s="437">
        <v>44895</v>
      </c>
      <c r="V61" s="439" t="s">
        <v>5635</v>
      </c>
      <c r="W61" s="436"/>
      <c r="X61" s="436"/>
      <c r="Y61" s="436"/>
      <c r="Z61" s="436"/>
      <c r="AA61" s="436"/>
      <c r="AB61" s="436"/>
      <c r="AC61" s="436"/>
      <c r="AD61" s="436"/>
      <c r="AE61" s="436"/>
      <c r="AF61" s="436"/>
      <c r="AG61" s="436"/>
      <c r="AH61" s="436"/>
      <c r="AI61" s="436"/>
      <c r="AJ61" s="436"/>
      <c r="AK61" s="436"/>
      <c r="AL61" s="436"/>
      <c r="AM61" s="436"/>
      <c r="AN61" s="436"/>
      <c r="AO61" s="436"/>
      <c r="AP61" s="436"/>
      <c r="AQ61" s="436"/>
      <c r="AR61" s="436"/>
      <c r="AS61" s="436"/>
      <c r="AT61" s="436"/>
      <c r="AU61" s="436"/>
      <c r="AV61" s="436"/>
      <c r="AW61" s="436"/>
      <c r="AX61" s="436"/>
      <c r="AY61" s="436"/>
      <c r="AZ61" s="436"/>
    </row>
    <row r="62" spans="1:52" s="440" customFormat="1" hidden="1" x14ac:dyDescent="0.2">
      <c r="A62" s="432" t="s">
        <v>9037</v>
      </c>
      <c r="B62" s="401" t="str">
        <f t="shared" si="14"/>
        <v/>
      </c>
      <c r="C62" s="401" t="str">
        <f t="shared" si="15"/>
        <v>x</v>
      </c>
      <c r="D62" s="432" t="s">
        <v>92</v>
      </c>
      <c r="E62" s="433" t="s">
        <v>3893</v>
      </c>
      <c r="F62" s="1136">
        <f t="shared" si="16"/>
        <v>44848</v>
      </c>
      <c r="G62" s="1137" t="str">
        <f t="shared" si="17"/>
        <v>A2</v>
      </c>
      <c r="H62" s="1138" t="str">
        <f t="shared" si="5"/>
        <v>MR.DER-0054_22</v>
      </c>
      <c r="I62" s="1139">
        <f t="shared" si="18"/>
        <v>44895</v>
      </c>
      <c r="J62" s="411" t="str">
        <f t="shared" si="2"/>
        <v>APROVADO COM RESSALVAS</v>
      </c>
      <c r="K62" s="436" t="s">
        <v>3730</v>
      </c>
      <c r="L62" s="437">
        <v>44797</v>
      </c>
      <c r="M62" s="446" t="s">
        <v>3734</v>
      </c>
      <c r="N62" s="436" t="s">
        <v>5536</v>
      </c>
      <c r="O62" s="437">
        <v>44847</v>
      </c>
      <c r="P62" s="438" t="s">
        <v>5644</v>
      </c>
      <c r="Q62" s="436" t="s">
        <v>3765</v>
      </c>
      <c r="R62" s="437">
        <v>44848</v>
      </c>
      <c r="S62" s="446" t="s">
        <v>5551</v>
      </c>
      <c r="T62" s="447" t="s">
        <v>5537</v>
      </c>
      <c r="U62" s="437">
        <v>44895</v>
      </c>
      <c r="V62" s="439" t="s">
        <v>5635</v>
      </c>
      <c r="W62" s="436"/>
      <c r="X62" s="436"/>
      <c r="Y62" s="436"/>
      <c r="Z62" s="436"/>
      <c r="AA62" s="436"/>
      <c r="AB62" s="436"/>
      <c r="AC62" s="436"/>
      <c r="AD62" s="436"/>
      <c r="AE62" s="436"/>
      <c r="AF62" s="436"/>
      <c r="AG62" s="436"/>
      <c r="AH62" s="436"/>
      <c r="AI62" s="436"/>
      <c r="AJ62" s="436"/>
      <c r="AK62" s="436"/>
      <c r="AL62" s="436"/>
      <c r="AM62" s="436"/>
      <c r="AN62" s="436"/>
      <c r="AO62" s="436"/>
      <c r="AP62" s="436"/>
      <c r="AQ62" s="436"/>
      <c r="AR62" s="436"/>
      <c r="AS62" s="436"/>
      <c r="AT62" s="436"/>
      <c r="AU62" s="436"/>
      <c r="AV62" s="436"/>
      <c r="AW62" s="436"/>
      <c r="AX62" s="436"/>
      <c r="AY62" s="436"/>
      <c r="AZ62" s="436"/>
    </row>
    <row r="63" spans="1:52" s="440" customFormat="1" hidden="1" x14ac:dyDescent="0.2">
      <c r="A63" s="432" t="s">
        <v>9037</v>
      </c>
      <c r="B63" s="401" t="str">
        <f t="shared" si="14"/>
        <v/>
      </c>
      <c r="C63" s="401" t="str">
        <f t="shared" si="15"/>
        <v>x</v>
      </c>
      <c r="D63" s="432" t="s">
        <v>92</v>
      </c>
      <c r="E63" s="433" t="s">
        <v>3894</v>
      </c>
      <c r="F63" s="1136">
        <f t="shared" si="16"/>
        <v>44848</v>
      </c>
      <c r="G63" s="1137" t="str">
        <f t="shared" si="17"/>
        <v>A2</v>
      </c>
      <c r="H63" s="1138" t="str">
        <f t="shared" si="5"/>
        <v>MR.DER-0054_22</v>
      </c>
      <c r="I63" s="1139">
        <f t="shared" si="18"/>
        <v>44895</v>
      </c>
      <c r="J63" s="411" t="str">
        <f t="shared" ref="J63:J141" si="19">IF(G63="NE",G63,IF(INDEX(K63:CQ63,,MATCH(G63,K63:CQ63,0)+3)&lt;&gt;0,INDEX(K63:CQ63,,MATCH(G63,K63:CQ63,0)+3),"ND"))</f>
        <v>APROVADO COM RESSALVAS</v>
      </c>
      <c r="K63" s="436" t="s">
        <v>3730</v>
      </c>
      <c r="L63" s="437">
        <v>44797</v>
      </c>
      <c r="M63" s="446" t="s">
        <v>3734</v>
      </c>
      <c r="N63" s="436" t="s">
        <v>5536</v>
      </c>
      <c r="O63" s="437">
        <v>44847</v>
      </c>
      <c r="P63" s="438" t="s">
        <v>5644</v>
      </c>
      <c r="Q63" s="436" t="s">
        <v>3765</v>
      </c>
      <c r="R63" s="437">
        <v>44848</v>
      </c>
      <c r="S63" s="446" t="s">
        <v>5551</v>
      </c>
      <c r="T63" s="447" t="s">
        <v>5537</v>
      </c>
      <c r="U63" s="437">
        <v>44895</v>
      </c>
      <c r="V63" s="439" t="s">
        <v>5635</v>
      </c>
      <c r="W63" s="436"/>
      <c r="X63" s="436"/>
      <c r="Y63" s="436"/>
      <c r="Z63" s="436"/>
      <c r="AA63" s="436"/>
      <c r="AB63" s="436"/>
      <c r="AC63" s="436"/>
      <c r="AD63" s="436"/>
      <c r="AE63" s="436"/>
      <c r="AF63" s="436"/>
      <c r="AG63" s="436"/>
      <c r="AH63" s="436"/>
      <c r="AI63" s="436"/>
      <c r="AJ63" s="436"/>
      <c r="AK63" s="436"/>
      <c r="AL63" s="436"/>
      <c r="AM63" s="436"/>
      <c r="AN63" s="436"/>
      <c r="AO63" s="436"/>
      <c r="AP63" s="436"/>
      <c r="AQ63" s="436"/>
      <c r="AR63" s="436"/>
      <c r="AS63" s="436"/>
      <c r="AT63" s="436"/>
      <c r="AU63" s="436"/>
      <c r="AV63" s="436"/>
      <c r="AW63" s="436"/>
      <c r="AX63" s="436"/>
      <c r="AY63" s="436"/>
      <c r="AZ63" s="436"/>
    </row>
    <row r="64" spans="1:52" s="440" customFormat="1" hidden="1" x14ac:dyDescent="0.2">
      <c r="A64" s="432" t="s">
        <v>9037</v>
      </c>
      <c r="B64" s="401" t="str">
        <f t="shared" si="14"/>
        <v/>
      </c>
      <c r="C64" s="401" t="str">
        <f t="shared" si="15"/>
        <v>x</v>
      </c>
      <c r="D64" s="432" t="s">
        <v>92</v>
      </c>
      <c r="E64" s="433" t="s">
        <v>3895</v>
      </c>
      <c r="F64" s="1136">
        <f t="shared" si="16"/>
        <v>44848</v>
      </c>
      <c r="G64" s="1137" t="str">
        <f t="shared" si="17"/>
        <v>A2</v>
      </c>
      <c r="H64" s="1138" t="str">
        <f t="shared" ref="H64:H142" si="20">IF($F64="","",INDEX($K64:$FM64,1,MATCH($F64,$K64:$FM64,)+1))</f>
        <v>MR.DER-0054_22</v>
      </c>
      <c r="I64" s="1139">
        <f t="shared" si="18"/>
        <v>44895</v>
      </c>
      <c r="J64" s="411" t="str">
        <f t="shared" si="19"/>
        <v>APROVADO COM RESSALVAS</v>
      </c>
      <c r="K64" s="436" t="s">
        <v>3730</v>
      </c>
      <c r="L64" s="437">
        <v>44797</v>
      </c>
      <c r="M64" s="446" t="s">
        <v>3734</v>
      </c>
      <c r="N64" s="436" t="s">
        <v>5536</v>
      </c>
      <c r="O64" s="437">
        <v>44847</v>
      </c>
      <c r="P64" s="438" t="s">
        <v>5644</v>
      </c>
      <c r="Q64" s="436" t="s">
        <v>3765</v>
      </c>
      <c r="R64" s="437">
        <v>44848</v>
      </c>
      <c r="S64" s="446" t="s">
        <v>5551</v>
      </c>
      <c r="T64" s="447" t="s">
        <v>5537</v>
      </c>
      <c r="U64" s="437">
        <v>44895</v>
      </c>
      <c r="V64" s="439" t="s">
        <v>5635</v>
      </c>
      <c r="W64" s="436"/>
      <c r="X64" s="436"/>
      <c r="Y64" s="436"/>
      <c r="Z64" s="436"/>
      <c r="AA64" s="436"/>
      <c r="AB64" s="436"/>
      <c r="AC64" s="436"/>
      <c r="AD64" s="436"/>
      <c r="AE64" s="436"/>
      <c r="AF64" s="436"/>
      <c r="AG64" s="436"/>
      <c r="AH64" s="436"/>
      <c r="AI64" s="436"/>
      <c r="AJ64" s="436"/>
      <c r="AK64" s="436"/>
      <c r="AL64" s="436"/>
      <c r="AM64" s="436"/>
      <c r="AN64" s="436"/>
      <c r="AO64" s="436"/>
      <c r="AP64" s="436"/>
      <c r="AQ64" s="436"/>
      <c r="AR64" s="436"/>
      <c r="AS64" s="436"/>
      <c r="AT64" s="436"/>
      <c r="AU64" s="436"/>
      <c r="AV64" s="436"/>
      <c r="AW64" s="436"/>
      <c r="AX64" s="436"/>
      <c r="AY64" s="436"/>
      <c r="AZ64" s="436"/>
    </row>
    <row r="65" spans="1:55" s="440" customFormat="1" hidden="1" x14ac:dyDescent="0.2">
      <c r="A65" s="432" t="s">
        <v>9037</v>
      </c>
      <c r="B65" s="401" t="str">
        <f t="shared" si="14"/>
        <v/>
      </c>
      <c r="C65" s="401" t="str">
        <f t="shared" si="15"/>
        <v>x</v>
      </c>
      <c r="D65" s="432" t="s">
        <v>92</v>
      </c>
      <c r="E65" s="433" t="s">
        <v>3896</v>
      </c>
      <c r="F65" s="1136">
        <f t="shared" si="16"/>
        <v>44848</v>
      </c>
      <c r="G65" s="1137" t="str">
        <f t="shared" si="17"/>
        <v>A2</v>
      </c>
      <c r="H65" s="1138" t="str">
        <f t="shared" si="20"/>
        <v>MR.DER-0054_22</v>
      </c>
      <c r="I65" s="1139">
        <f t="shared" si="18"/>
        <v>44895</v>
      </c>
      <c r="J65" s="411" t="str">
        <f t="shared" si="19"/>
        <v>APROVADO COM RESSALVAS</v>
      </c>
      <c r="K65" s="436" t="s">
        <v>3730</v>
      </c>
      <c r="L65" s="437">
        <v>44797</v>
      </c>
      <c r="M65" s="446" t="s">
        <v>3734</v>
      </c>
      <c r="N65" s="436" t="s">
        <v>5536</v>
      </c>
      <c r="O65" s="437">
        <v>44847</v>
      </c>
      <c r="P65" s="438" t="s">
        <v>5644</v>
      </c>
      <c r="Q65" s="436" t="s">
        <v>3765</v>
      </c>
      <c r="R65" s="437">
        <v>44848</v>
      </c>
      <c r="S65" s="446" t="s">
        <v>5551</v>
      </c>
      <c r="T65" s="447" t="s">
        <v>5537</v>
      </c>
      <c r="U65" s="437">
        <v>44895</v>
      </c>
      <c r="V65" s="439" t="s">
        <v>5635</v>
      </c>
      <c r="W65" s="436"/>
      <c r="X65" s="436"/>
      <c r="Y65" s="436"/>
      <c r="Z65" s="436"/>
      <c r="AA65" s="436"/>
      <c r="AB65" s="436"/>
      <c r="AC65" s="436"/>
      <c r="AD65" s="436"/>
      <c r="AE65" s="436"/>
      <c r="AF65" s="436"/>
      <c r="AG65" s="436"/>
      <c r="AH65" s="436"/>
      <c r="AI65" s="436"/>
      <c r="AJ65" s="436"/>
      <c r="AK65" s="436"/>
      <c r="AL65" s="436"/>
      <c r="AM65" s="436"/>
      <c r="AN65" s="436"/>
      <c r="AO65" s="436"/>
      <c r="AP65" s="436"/>
      <c r="AQ65" s="436"/>
      <c r="AR65" s="436"/>
      <c r="AS65" s="436"/>
      <c r="AT65" s="436"/>
      <c r="AU65" s="436"/>
      <c r="AV65" s="436"/>
      <c r="AW65" s="436"/>
      <c r="AX65" s="436"/>
      <c r="AY65" s="436"/>
      <c r="AZ65" s="436"/>
    </row>
    <row r="66" spans="1:55" s="440" customFormat="1" hidden="1" x14ac:dyDescent="0.2">
      <c r="A66" s="432" t="s">
        <v>9037</v>
      </c>
      <c r="B66" s="401" t="str">
        <f t="shared" si="14"/>
        <v/>
      </c>
      <c r="C66" s="401" t="str">
        <f t="shared" si="15"/>
        <v>x</v>
      </c>
      <c r="D66" s="432" t="s">
        <v>92</v>
      </c>
      <c r="E66" s="433" t="s">
        <v>3897</v>
      </c>
      <c r="F66" s="1136">
        <f t="shared" si="16"/>
        <v>44848</v>
      </c>
      <c r="G66" s="1137" t="str">
        <f t="shared" si="17"/>
        <v>A2</v>
      </c>
      <c r="H66" s="1138" t="str">
        <f t="shared" si="20"/>
        <v>MR.DER-0054_22</v>
      </c>
      <c r="I66" s="1139">
        <f t="shared" si="18"/>
        <v>44895</v>
      </c>
      <c r="J66" s="411" t="str">
        <f t="shared" si="19"/>
        <v>APROVADO COM RESSALVAS</v>
      </c>
      <c r="K66" s="436" t="s">
        <v>3730</v>
      </c>
      <c r="L66" s="437">
        <v>44797</v>
      </c>
      <c r="M66" s="446" t="s">
        <v>3734</v>
      </c>
      <c r="N66" s="436" t="s">
        <v>5536</v>
      </c>
      <c r="O66" s="437">
        <v>44847</v>
      </c>
      <c r="P66" s="438" t="s">
        <v>5644</v>
      </c>
      <c r="Q66" s="436" t="s">
        <v>3765</v>
      </c>
      <c r="R66" s="437">
        <v>44848</v>
      </c>
      <c r="S66" s="446" t="s">
        <v>5551</v>
      </c>
      <c r="T66" s="447" t="s">
        <v>5537</v>
      </c>
      <c r="U66" s="437">
        <v>44895</v>
      </c>
      <c r="V66" s="439" t="s">
        <v>5635</v>
      </c>
      <c r="W66" s="436"/>
      <c r="X66" s="436"/>
      <c r="Y66" s="436"/>
      <c r="Z66" s="436"/>
      <c r="AA66" s="436"/>
      <c r="AB66" s="436"/>
      <c r="AC66" s="436"/>
      <c r="AD66" s="436"/>
      <c r="AE66" s="436"/>
      <c r="AF66" s="436"/>
      <c r="AG66" s="436"/>
      <c r="AH66" s="436"/>
      <c r="AI66" s="436"/>
      <c r="AJ66" s="436"/>
      <c r="AK66" s="436"/>
      <c r="AL66" s="436"/>
      <c r="AM66" s="436"/>
      <c r="AN66" s="436"/>
      <c r="AO66" s="436"/>
      <c r="AP66" s="436"/>
      <c r="AQ66" s="436"/>
      <c r="AR66" s="436"/>
      <c r="AS66" s="436"/>
      <c r="AT66" s="436"/>
      <c r="AU66" s="436"/>
      <c r="AV66" s="436"/>
      <c r="AW66" s="436"/>
      <c r="AX66" s="436"/>
      <c r="AY66" s="436"/>
      <c r="AZ66" s="436"/>
    </row>
    <row r="67" spans="1:55" s="440" customFormat="1" hidden="1" x14ac:dyDescent="0.2">
      <c r="A67" s="432" t="s">
        <v>9037</v>
      </c>
      <c r="B67" s="401" t="str">
        <f t="shared" si="14"/>
        <v/>
      </c>
      <c r="C67" s="401" t="str">
        <f t="shared" si="15"/>
        <v>x</v>
      </c>
      <c r="D67" s="432" t="s">
        <v>92</v>
      </c>
      <c r="E67" s="433" t="s">
        <v>3898</v>
      </c>
      <c r="F67" s="1136">
        <f t="shared" si="16"/>
        <v>44848</v>
      </c>
      <c r="G67" s="1137" t="str">
        <f t="shared" si="17"/>
        <v>A2</v>
      </c>
      <c r="H67" s="1138" t="str">
        <f t="shared" si="20"/>
        <v>MR.DER-0054_22</v>
      </c>
      <c r="I67" s="1139">
        <f t="shared" si="18"/>
        <v>44895</v>
      </c>
      <c r="J67" s="411" t="str">
        <f t="shared" si="19"/>
        <v>APROVADO COM RESSALVAS</v>
      </c>
      <c r="K67" s="436" t="s">
        <v>3730</v>
      </c>
      <c r="L67" s="437">
        <v>44797</v>
      </c>
      <c r="M67" s="446" t="s">
        <v>3734</v>
      </c>
      <c r="N67" s="436" t="s">
        <v>5536</v>
      </c>
      <c r="O67" s="437">
        <v>44847</v>
      </c>
      <c r="P67" s="438" t="s">
        <v>5644</v>
      </c>
      <c r="Q67" s="436" t="s">
        <v>3765</v>
      </c>
      <c r="R67" s="437">
        <v>44848</v>
      </c>
      <c r="S67" s="446" t="s">
        <v>5551</v>
      </c>
      <c r="T67" s="447" t="s">
        <v>5537</v>
      </c>
      <c r="U67" s="437">
        <v>44895</v>
      </c>
      <c r="V67" s="439" t="s">
        <v>5635</v>
      </c>
      <c r="W67" s="436"/>
      <c r="X67" s="436"/>
      <c r="Y67" s="436"/>
      <c r="Z67" s="436"/>
      <c r="AA67" s="436"/>
      <c r="AB67" s="436"/>
      <c r="AC67" s="436"/>
      <c r="AD67" s="436"/>
      <c r="AE67" s="436"/>
      <c r="AF67" s="436"/>
      <c r="AG67" s="436"/>
      <c r="AH67" s="436"/>
      <c r="AI67" s="436"/>
      <c r="AJ67" s="436"/>
      <c r="AK67" s="436"/>
      <c r="AL67" s="436"/>
      <c r="AM67" s="436"/>
      <c r="AN67" s="436"/>
      <c r="AO67" s="436"/>
      <c r="AP67" s="436"/>
      <c r="AQ67" s="436"/>
      <c r="AR67" s="436"/>
      <c r="AS67" s="436"/>
      <c r="AT67" s="436"/>
      <c r="AU67" s="436"/>
      <c r="AV67" s="436"/>
      <c r="AW67" s="436"/>
      <c r="AX67" s="436"/>
      <c r="AY67" s="436"/>
      <c r="AZ67" s="436"/>
    </row>
    <row r="68" spans="1:55" s="425" customFormat="1" ht="13.5" hidden="1" x14ac:dyDescent="0.25">
      <c r="A68" s="419"/>
      <c r="B68" s="420"/>
      <c r="C68" s="420"/>
      <c r="D68" s="419"/>
      <c r="E68" s="419" t="s">
        <v>7522</v>
      </c>
      <c r="F68" s="1140"/>
      <c r="G68" s="1141"/>
      <c r="H68" s="1141"/>
      <c r="I68" s="1141"/>
      <c r="J68" s="420"/>
      <c r="K68" s="420"/>
      <c r="L68" s="421"/>
      <c r="M68" s="421"/>
      <c r="N68" s="422"/>
      <c r="O68" s="423"/>
      <c r="P68" s="423"/>
      <c r="Q68" s="423"/>
      <c r="R68" s="421"/>
      <c r="S68" s="421"/>
      <c r="T68" s="422"/>
      <c r="U68" s="423"/>
      <c r="V68" s="423"/>
      <c r="W68" s="423"/>
      <c r="X68" s="421"/>
      <c r="Y68" s="421"/>
      <c r="Z68" s="422"/>
      <c r="AA68" s="423"/>
      <c r="AB68" s="423"/>
      <c r="AC68" s="423"/>
      <c r="AD68" s="421"/>
      <c r="AE68" s="421"/>
      <c r="AF68" s="422"/>
      <c r="AG68" s="423"/>
      <c r="AH68" s="423"/>
      <c r="AI68" s="423"/>
      <c r="AJ68" s="421"/>
      <c r="AK68" s="421"/>
      <c r="AL68" s="422"/>
      <c r="AM68" s="423"/>
      <c r="AN68" s="423"/>
      <c r="AO68" s="423"/>
      <c r="AP68" s="421"/>
      <c r="AQ68" s="421"/>
      <c r="AR68" s="422"/>
      <c r="AS68" s="423"/>
      <c r="AT68" s="423"/>
      <c r="AU68" s="423"/>
      <c r="AV68" s="421"/>
      <c r="AW68" s="421"/>
      <c r="AX68" s="422"/>
      <c r="AY68" s="423"/>
      <c r="AZ68" s="423"/>
    </row>
    <row r="69" spans="1:55" s="408" customFormat="1" ht="15" hidden="1" x14ac:dyDescent="0.25">
      <c r="A69" s="409" t="s">
        <v>8263</v>
      </c>
      <c r="B69" s="401" t="str">
        <f t="shared" ref="B69:B101" si="21">IF(LEFT(E69,2)="RT","x","")</f>
        <v/>
      </c>
      <c r="C69" s="401" t="str">
        <f t="shared" ref="C69:C102" si="22">IF(LEFT(E69,2)="DE","x","")</f>
        <v>x</v>
      </c>
      <c r="D69" s="409" t="s">
        <v>16</v>
      </c>
      <c r="E69" s="410" t="s">
        <v>3936</v>
      </c>
      <c r="F69" s="1133">
        <f t="shared" ref="F69:F146" si="23">IF(L69&lt;&gt;0,MAX(L69,R69,X69,AD69),"NE")</f>
        <v>46049</v>
      </c>
      <c r="G69" s="1134" t="str">
        <f t="shared" si="17"/>
        <v>A</v>
      </c>
      <c r="H69" s="1132" t="str">
        <f t="shared" si="20"/>
        <v>MR_DER-1560_26</v>
      </c>
      <c r="I69" s="1135">
        <f t="shared" ref="I69:I146" si="24">IF(F69="NE",F69,IF(INDEX(K69:CP69,,MATCH(F69,K69:CP69,0)+3)&lt;&gt;0,INDEX(K69:CP69,,MATCH(F69,K69:CP69,0)+3),"ND"))</f>
        <v>46078</v>
      </c>
      <c r="J69" s="413" t="str">
        <f t="shared" si="19"/>
        <v>APROVADO</v>
      </c>
      <c r="K69" s="412" t="s">
        <v>3730</v>
      </c>
      <c r="L69" s="930">
        <v>45770</v>
      </c>
      <c r="M69" s="914" t="s">
        <v>9077</v>
      </c>
      <c r="N69" s="398" t="s">
        <v>5536</v>
      </c>
      <c r="O69" s="930">
        <v>45789</v>
      </c>
      <c r="P69" s="409"/>
      <c r="Q69" s="409" t="s">
        <v>3765</v>
      </c>
      <c r="R69" s="1224">
        <v>45842</v>
      </c>
      <c r="S69" s="218" t="s">
        <v>9640</v>
      </c>
      <c r="T69" s="409"/>
      <c r="U69" s="409"/>
      <c r="V69" s="409"/>
      <c r="W69" s="412" t="s">
        <v>7387</v>
      </c>
      <c r="X69" s="1224">
        <v>45943</v>
      </c>
      <c r="Y69" s="218" t="s">
        <v>10761</v>
      </c>
      <c r="Z69" s="409" t="s">
        <v>5537</v>
      </c>
      <c r="AA69" s="1224">
        <v>45968</v>
      </c>
      <c r="AB69" s="409"/>
      <c r="AC69" s="409" t="s">
        <v>3748</v>
      </c>
      <c r="AD69" s="1224">
        <v>46049</v>
      </c>
      <c r="AE69" s="218" t="s">
        <v>12068</v>
      </c>
      <c r="AF69" s="409" t="s">
        <v>5539</v>
      </c>
      <c r="AG69" s="1224">
        <v>46078</v>
      </c>
      <c r="AH69" s="409"/>
      <c r="AI69" s="409" t="s">
        <v>3748</v>
      </c>
      <c r="AJ69" s="1224">
        <v>46092</v>
      </c>
      <c r="AK69" s="218" t="s">
        <v>12322</v>
      </c>
      <c r="AL69" s="409"/>
      <c r="AM69" s="409"/>
      <c r="AN69" s="409"/>
      <c r="AO69" s="409"/>
      <c r="AP69" s="409"/>
      <c r="AQ69" s="409"/>
      <c r="AR69" s="409"/>
      <c r="AS69" s="409"/>
      <c r="AT69" s="409"/>
      <c r="AU69" s="409"/>
      <c r="AV69" s="409"/>
      <c r="AW69" s="409"/>
      <c r="AX69" s="409"/>
      <c r="AY69" s="409"/>
      <c r="AZ69" s="409"/>
    </row>
    <row r="70" spans="1:55" s="408" customFormat="1" ht="15" hidden="1" x14ac:dyDescent="0.25">
      <c r="A70" s="409" t="s">
        <v>8263</v>
      </c>
      <c r="B70" s="401" t="str">
        <f t="shared" si="21"/>
        <v/>
      </c>
      <c r="C70" s="401" t="str">
        <f t="shared" si="22"/>
        <v>x</v>
      </c>
      <c r="D70" s="409" t="s">
        <v>16</v>
      </c>
      <c r="E70" s="410" t="s">
        <v>3937</v>
      </c>
      <c r="F70" s="1133">
        <f t="shared" si="23"/>
        <v>46049</v>
      </c>
      <c r="G70" s="1134" t="str">
        <f t="shared" si="17"/>
        <v>A</v>
      </c>
      <c r="H70" s="1132" t="str">
        <f t="shared" si="20"/>
        <v>MR_DER-1560_26</v>
      </c>
      <c r="I70" s="1135">
        <f t="shared" si="24"/>
        <v>46078</v>
      </c>
      <c r="J70" s="413" t="str">
        <f t="shared" si="19"/>
        <v>APROVADO</v>
      </c>
      <c r="K70" s="412" t="s">
        <v>3730</v>
      </c>
      <c r="L70" s="930">
        <v>45770</v>
      </c>
      <c r="M70" s="914" t="s">
        <v>9077</v>
      </c>
      <c r="N70" s="398" t="s">
        <v>5536</v>
      </c>
      <c r="O70" s="930">
        <v>45789</v>
      </c>
      <c r="P70" s="409"/>
      <c r="Q70" s="409" t="s">
        <v>3765</v>
      </c>
      <c r="R70" s="1224">
        <v>45842</v>
      </c>
      <c r="S70" s="218" t="s">
        <v>9640</v>
      </c>
      <c r="T70" s="409"/>
      <c r="U70" s="409"/>
      <c r="V70" s="409"/>
      <c r="W70" s="412" t="s">
        <v>7387</v>
      </c>
      <c r="X70" s="1224">
        <v>45943</v>
      </c>
      <c r="Y70" s="218" t="s">
        <v>10761</v>
      </c>
      <c r="Z70" s="409" t="s">
        <v>5537</v>
      </c>
      <c r="AA70" s="1224">
        <v>45968</v>
      </c>
      <c r="AB70" s="409"/>
      <c r="AC70" s="409" t="s">
        <v>3748</v>
      </c>
      <c r="AD70" s="1224">
        <v>46049</v>
      </c>
      <c r="AE70" s="218" t="s">
        <v>12068</v>
      </c>
      <c r="AF70" s="409" t="s">
        <v>5539</v>
      </c>
      <c r="AG70" s="1224">
        <v>46078</v>
      </c>
      <c r="AH70" s="409"/>
      <c r="AI70" s="409" t="s">
        <v>3748</v>
      </c>
      <c r="AJ70" s="1224">
        <v>46092</v>
      </c>
      <c r="AK70" s="218" t="s">
        <v>12322</v>
      </c>
      <c r="AL70" s="409"/>
      <c r="AM70" s="409"/>
      <c r="AN70" s="409"/>
      <c r="AO70" s="409"/>
      <c r="AP70" s="409"/>
      <c r="AQ70" s="409"/>
      <c r="AR70" s="409"/>
      <c r="AS70" s="409"/>
      <c r="AT70" s="409"/>
      <c r="AU70" s="409"/>
      <c r="AV70" s="409"/>
      <c r="AW70" s="409"/>
      <c r="AX70" s="409"/>
      <c r="AY70" s="409"/>
      <c r="AZ70" s="409"/>
    </row>
    <row r="71" spans="1:55" s="408" customFormat="1" ht="15" hidden="1" x14ac:dyDescent="0.25">
      <c r="A71" s="409" t="s">
        <v>8263</v>
      </c>
      <c r="B71" s="401" t="str">
        <f t="shared" si="21"/>
        <v/>
      </c>
      <c r="C71" s="401" t="str">
        <f t="shared" si="22"/>
        <v>x</v>
      </c>
      <c r="D71" s="409" t="s">
        <v>16</v>
      </c>
      <c r="E71" s="410" t="s">
        <v>3938</v>
      </c>
      <c r="F71" s="1133">
        <f>IF(L71&lt;&gt;0,MAX(L71,R71,X71,AD71,AP71,AJ71,AV71,BB71),"NE")</f>
        <v>46170</v>
      </c>
      <c r="G71" s="1134" t="str">
        <f t="shared" si="17"/>
        <v>B</v>
      </c>
      <c r="H71" s="1132" t="str">
        <f t="shared" si="20"/>
        <v>MR_DER-1767_26</v>
      </c>
      <c r="I71" s="1135" t="str">
        <f t="shared" si="24"/>
        <v>ND</v>
      </c>
      <c r="J71" s="413" t="str">
        <f t="shared" si="19"/>
        <v>APROVADO</v>
      </c>
      <c r="K71" s="412" t="s">
        <v>3730</v>
      </c>
      <c r="L71" s="930">
        <v>45770</v>
      </c>
      <c r="M71" s="914" t="s">
        <v>9077</v>
      </c>
      <c r="N71" s="398" t="s">
        <v>5536</v>
      </c>
      <c r="O71" s="930">
        <v>45789</v>
      </c>
      <c r="P71" s="409"/>
      <c r="Q71" s="409" t="s">
        <v>3765</v>
      </c>
      <c r="R71" s="1224">
        <v>45842</v>
      </c>
      <c r="S71" s="218" t="s">
        <v>9640</v>
      </c>
      <c r="T71" s="409" t="s">
        <v>5539</v>
      </c>
      <c r="U71" s="1224"/>
      <c r="V71" s="409"/>
      <c r="W71" s="412" t="s">
        <v>7387</v>
      </c>
      <c r="X71" s="1224">
        <v>45943</v>
      </c>
      <c r="Y71" s="218" t="s">
        <v>10761</v>
      </c>
      <c r="Z71" s="409" t="s">
        <v>5537</v>
      </c>
      <c r="AA71" s="1224">
        <v>45968</v>
      </c>
      <c r="AB71" s="409"/>
      <c r="AC71" s="409" t="s">
        <v>3748</v>
      </c>
      <c r="AD71" s="1224">
        <v>46049</v>
      </c>
      <c r="AE71" s="218" t="s">
        <v>12068</v>
      </c>
      <c r="AF71" s="409" t="s">
        <v>5539</v>
      </c>
      <c r="AG71" s="1224">
        <v>46078</v>
      </c>
      <c r="AH71" s="409"/>
      <c r="AI71" s="409" t="s">
        <v>3748</v>
      </c>
      <c r="AJ71" s="1224">
        <v>46092</v>
      </c>
      <c r="AK71" s="218" t="s">
        <v>12322</v>
      </c>
      <c r="AL71" s="409"/>
      <c r="AM71" s="409"/>
      <c r="AN71" s="409"/>
      <c r="AO71" s="409" t="s">
        <v>5626</v>
      </c>
      <c r="AP71" s="1224">
        <v>46105</v>
      </c>
      <c r="AQ71" s="218" t="s">
        <v>12404</v>
      </c>
      <c r="AR71" s="409" t="s">
        <v>5539</v>
      </c>
      <c r="AS71" s="1224">
        <v>46120</v>
      </c>
      <c r="AT71" s="409"/>
      <c r="AU71" s="409" t="s">
        <v>5811</v>
      </c>
      <c r="AV71" s="1224">
        <v>46150</v>
      </c>
      <c r="AW71" s="218" t="s">
        <v>12644</v>
      </c>
      <c r="AX71" s="409" t="s">
        <v>5539</v>
      </c>
      <c r="AY71" s="1224">
        <v>46169</v>
      </c>
      <c r="AZ71" s="409"/>
      <c r="BA71" s="408" t="s">
        <v>5811</v>
      </c>
      <c r="BB71" s="1364">
        <v>46170</v>
      </c>
      <c r="BC71" s="218" t="s">
        <v>12693</v>
      </c>
    </row>
    <row r="72" spans="1:55" s="408" customFormat="1" ht="15" hidden="1" x14ac:dyDescent="0.25">
      <c r="A72" s="409" t="s">
        <v>8263</v>
      </c>
      <c r="B72" s="401" t="str">
        <f t="shared" si="21"/>
        <v/>
      </c>
      <c r="C72" s="401" t="str">
        <f t="shared" si="22"/>
        <v>x</v>
      </c>
      <c r="D72" s="409" t="s">
        <v>16</v>
      </c>
      <c r="E72" s="410" t="s">
        <v>3939</v>
      </c>
      <c r="F72" s="1133">
        <f t="shared" si="23"/>
        <v>46049</v>
      </c>
      <c r="G72" s="1134" t="str">
        <f t="shared" si="17"/>
        <v>A</v>
      </c>
      <c r="H72" s="1132" t="str">
        <f t="shared" si="20"/>
        <v>MR_DER-1560_26</v>
      </c>
      <c r="I72" s="1135">
        <f t="shared" si="24"/>
        <v>46078</v>
      </c>
      <c r="J72" s="413" t="str">
        <f t="shared" si="19"/>
        <v>APROVADO</v>
      </c>
      <c r="K72" s="412" t="s">
        <v>3730</v>
      </c>
      <c r="L72" s="930">
        <v>45770</v>
      </c>
      <c r="M72" s="914" t="s">
        <v>9077</v>
      </c>
      <c r="N72" s="398" t="s">
        <v>5536</v>
      </c>
      <c r="O72" s="930">
        <v>45789</v>
      </c>
      <c r="P72" s="409"/>
      <c r="Q72" s="409" t="s">
        <v>3765</v>
      </c>
      <c r="R72" s="1224">
        <v>45842</v>
      </c>
      <c r="S72" s="218" t="s">
        <v>9640</v>
      </c>
      <c r="T72" s="409"/>
      <c r="U72" s="409"/>
      <c r="V72" s="409"/>
      <c r="W72" s="412" t="s">
        <v>7387</v>
      </c>
      <c r="X72" s="1224">
        <v>45943</v>
      </c>
      <c r="Y72" s="218" t="s">
        <v>10761</v>
      </c>
      <c r="Z72" s="409" t="s">
        <v>5537</v>
      </c>
      <c r="AA72" s="1224">
        <v>45968</v>
      </c>
      <c r="AB72" s="409"/>
      <c r="AC72" s="409" t="s">
        <v>3748</v>
      </c>
      <c r="AD72" s="1224">
        <v>46049</v>
      </c>
      <c r="AE72" s="218" t="s">
        <v>12068</v>
      </c>
      <c r="AF72" s="409" t="s">
        <v>5539</v>
      </c>
      <c r="AG72" s="1224">
        <v>46078</v>
      </c>
      <c r="AH72" s="409"/>
      <c r="AI72" s="409" t="s">
        <v>3748</v>
      </c>
      <c r="AJ72" s="1224">
        <v>46092</v>
      </c>
      <c r="AK72" s="218" t="s">
        <v>12322</v>
      </c>
      <c r="AL72" s="409"/>
      <c r="AM72" s="409"/>
      <c r="AN72" s="409"/>
      <c r="AO72" s="409"/>
      <c r="AP72" s="409"/>
      <c r="AQ72" s="409"/>
      <c r="AR72" s="409"/>
      <c r="AS72" s="409"/>
      <c r="AT72" s="409"/>
      <c r="AU72" s="409"/>
      <c r="AV72" s="409"/>
      <c r="AW72" s="409"/>
      <c r="AX72" s="409"/>
      <c r="AY72" s="409"/>
      <c r="AZ72" s="409"/>
    </row>
    <row r="73" spans="1:55" s="408" customFormat="1" ht="15" hidden="1" x14ac:dyDescent="0.25">
      <c r="A73" s="409" t="s">
        <v>8263</v>
      </c>
      <c r="B73" s="401" t="str">
        <f t="shared" si="21"/>
        <v/>
      </c>
      <c r="C73" s="401" t="str">
        <f t="shared" si="22"/>
        <v>x</v>
      </c>
      <c r="D73" s="409" t="s">
        <v>16</v>
      </c>
      <c r="E73" s="410" t="s">
        <v>9072</v>
      </c>
      <c r="F73" s="1133">
        <f>IF(L73&lt;&gt;0,MAX(L73,R73,X73,AD73),"NE")</f>
        <v>46049</v>
      </c>
      <c r="G73" s="1134" t="str">
        <f t="shared" si="17"/>
        <v>A</v>
      </c>
      <c r="H73" s="1132" t="str">
        <f t="shared" si="20"/>
        <v>MR_DER-1560_26</v>
      </c>
      <c r="I73" s="1135">
        <f>IF(F73="NE",F73,IF(INDEX(K73:CP73,,MATCH(F73,K73:CP73,0)+3)&lt;&gt;0,INDEX(K73:CP73,,MATCH(F73,K73:CP73,0)+3),"ND"))</f>
        <v>46078</v>
      </c>
      <c r="J73" s="413" t="str">
        <f>IF(G73="NE",G73,IF(INDEX(K73:CQ73,,MATCH(G73,K73:CQ73,0)+3)&lt;&gt;0,INDEX(K73:CQ73,,MATCH(G73,K73:CQ73,0)+3),"ND"))</f>
        <v>APROVADO</v>
      </c>
      <c r="K73" s="412" t="s">
        <v>3730</v>
      </c>
      <c r="L73" s="930">
        <v>45770</v>
      </c>
      <c r="M73" s="914" t="s">
        <v>9077</v>
      </c>
      <c r="N73" s="398" t="s">
        <v>5536</v>
      </c>
      <c r="O73" s="930">
        <v>45789</v>
      </c>
      <c r="P73" s="409"/>
      <c r="Q73" s="409" t="s">
        <v>3765</v>
      </c>
      <c r="R73" s="1224">
        <v>45842</v>
      </c>
      <c r="S73" s="218" t="s">
        <v>9640</v>
      </c>
      <c r="T73" s="409"/>
      <c r="U73" s="409"/>
      <c r="V73" s="409"/>
      <c r="W73" s="412" t="s">
        <v>7387</v>
      </c>
      <c r="X73" s="1224">
        <v>45943</v>
      </c>
      <c r="Y73" s="218" t="s">
        <v>10761</v>
      </c>
      <c r="Z73" s="409" t="s">
        <v>5537</v>
      </c>
      <c r="AA73" s="1224">
        <v>45968</v>
      </c>
      <c r="AB73" s="409"/>
      <c r="AC73" s="409" t="s">
        <v>3748</v>
      </c>
      <c r="AD73" s="1224">
        <v>46049</v>
      </c>
      <c r="AE73" s="218" t="s">
        <v>12068</v>
      </c>
      <c r="AF73" s="409" t="s">
        <v>5539</v>
      </c>
      <c r="AG73" s="1224">
        <v>46078</v>
      </c>
      <c r="AH73" s="409"/>
      <c r="AI73" s="409" t="s">
        <v>3748</v>
      </c>
      <c r="AJ73" s="1224">
        <v>46092</v>
      </c>
      <c r="AK73" s="218" t="s">
        <v>12322</v>
      </c>
      <c r="AL73" s="409"/>
      <c r="AM73" s="409"/>
      <c r="AN73" s="409"/>
      <c r="AO73" s="409"/>
      <c r="AP73" s="409"/>
      <c r="AQ73" s="409"/>
      <c r="AR73" s="409"/>
      <c r="AS73" s="409"/>
      <c r="AT73" s="409"/>
      <c r="AU73" s="409"/>
      <c r="AV73" s="409"/>
      <c r="AW73" s="409"/>
      <c r="AX73" s="409"/>
      <c r="AY73" s="409"/>
      <c r="AZ73" s="409"/>
    </row>
    <row r="74" spans="1:55" s="408" customFormat="1" ht="15" hidden="1" x14ac:dyDescent="0.25">
      <c r="A74" s="409" t="s">
        <v>8263</v>
      </c>
      <c r="B74" s="401" t="str">
        <f t="shared" si="21"/>
        <v/>
      </c>
      <c r="C74" s="401" t="str">
        <f t="shared" si="22"/>
        <v>x</v>
      </c>
      <c r="D74" s="409" t="s">
        <v>16</v>
      </c>
      <c r="E74" s="410" t="s">
        <v>9073</v>
      </c>
      <c r="F74" s="1133">
        <f>IF(L74&lt;&gt;0,MAX(L74,R74,X74,AD74),"NE")</f>
        <v>46049</v>
      </c>
      <c r="G74" s="1134" t="str">
        <f t="shared" si="17"/>
        <v>A</v>
      </c>
      <c r="H74" s="1132" t="str">
        <f t="shared" si="20"/>
        <v>MR_DER-1560_26</v>
      </c>
      <c r="I74" s="1135">
        <f>IF(F74="NE",F74,IF(INDEX(K74:CP74,,MATCH(F74,K74:CP74,0)+3)&lt;&gt;0,INDEX(K74:CP74,,MATCH(F74,K74:CP74,0)+3),"ND"))</f>
        <v>46078</v>
      </c>
      <c r="J74" s="413" t="str">
        <f>IF(G74="NE",G74,IF(INDEX(K74:CQ74,,MATCH(G74,K74:CQ74,0)+3)&lt;&gt;0,INDEX(K74:CQ74,,MATCH(G74,K74:CQ74,0)+3),"ND"))</f>
        <v>APROVADO</v>
      </c>
      <c r="K74" s="412" t="s">
        <v>3730</v>
      </c>
      <c r="L74" s="930">
        <v>45770</v>
      </c>
      <c r="M74" s="914" t="s">
        <v>9077</v>
      </c>
      <c r="N74" s="398" t="s">
        <v>5536</v>
      </c>
      <c r="O74" s="930">
        <v>45789</v>
      </c>
      <c r="P74" s="409"/>
      <c r="Q74" s="409" t="s">
        <v>3765</v>
      </c>
      <c r="R74" s="1224">
        <v>45842</v>
      </c>
      <c r="S74" s="218" t="s">
        <v>9640</v>
      </c>
      <c r="T74" s="409"/>
      <c r="U74" s="409"/>
      <c r="V74" s="409"/>
      <c r="W74" s="412" t="s">
        <v>7387</v>
      </c>
      <c r="X74" s="1224">
        <v>45943</v>
      </c>
      <c r="Y74" s="218" t="s">
        <v>10761</v>
      </c>
      <c r="Z74" s="409" t="s">
        <v>5537</v>
      </c>
      <c r="AA74" s="1224">
        <v>45968</v>
      </c>
      <c r="AB74" s="409"/>
      <c r="AC74" s="409" t="s">
        <v>3748</v>
      </c>
      <c r="AD74" s="1224">
        <v>46049</v>
      </c>
      <c r="AE74" s="218" t="s">
        <v>12068</v>
      </c>
      <c r="AF74" s="409" t="s">
        <v>5539</v>
      </c>
      <c r="AG74" s="1224">
        <v>46078</v>
      </c>
      <c r="AH74" s="409"/>
      <c r="AI74" s="409" t="s">
        <v>3748</v>
      </c>
      <c r="AJ74" s="1224">
        <v>46092</v>
      </c>
      <c r="AK74" s="218" t="s">
        <v>12322</v>
      </c>
      <c r="AL74" s="409"/>
      <c r="AM74" s="409"/>
      <c r="AN74" s="409"/>
      <c r="AO74" s="409"/>
      <c r="AP74" s="409"/>
      <c r="AQ74" s="409"/>
      <c r="AR74" s="409"/>
      <c r="AS74" s="409"/>
      <c r="AT74" s="409"/>
      <c r="AU74" s="409"/>
      <c r="AV74" s="409"/>
      <c r="AW74" s="409"/>
      <c r="AX74" s="409"/>
      <c r="AY74" s="409"/>
      <c r="AZ74" s="409"/>
    </row>
    <row r="75" spans="1:55" s="408" customFormat="1" ht="15" hidden="1" x14ac:dyDescent="0.25">
      <c r="A75" s="409" t="s">
        <v>8263</v>
      </c>
      <c r="B75" s="401" t="str">
        <f t="shared" si="21"/>
        <v/>
      </c>
      <c r="C75" s="401" t="str">
        <f t="shared" si="22"/>
        <v>x</v>
      </c>
      <c r="D75" s="409" t="s">
        <v>16</v>
      </c>
      <c r="E75" s="410" t="s">
        <v>9074</v>
      </c>
      <c r="F75" s="1133">
        <f>IF(L75&lt;&gt;0,MAX(L75,R75,X75,AD75),"NE")</f>
        <v>46049</v>
      </c>
      <c r="G75" s="1134" t="str">
        <f t="shared" si="17"/>
        <v>A</v>
      </c>
      <c r="H75" s="1132" t="str">
        <f t="shared" si="20"/>
        <v>MR_DER-1560_26</v>
      </c>
      <c r="I75" s="1135">
        <f>IF(F75="NE",F75,IF(INDEX(K75:CP75,,MATCH(F75,K75:CP75,0)+3)&lt;&gt;0,INDEX(K75:CP75,,MATCH(F75,K75:CP75,0)+3),"ND"))</f>
        <v>46078</v>
      </c>
      <c r="J75" s="413" t="str">
        <f>IF(G75="NE",G75,IF(INDEX(K75:CQ75,,MATCH(G75,K75:CQ75,0)+3)&lt;&gt;0,INDEX(K75:CQ75,,MATCH(G75,K75:CQ75,0)+3),"ND"))</f>
        <v>APROVADO</v>
      </c>
      <c r="K75" s="412" t="s">
        <v>3730</v>
      </c>
      <c r="L75" s="930">
        <v>45770</v>
      </c>
      <c r="M75" s="914" t="s">
        <v>9077</v>
      </c>
      <c r="N75" s="398" t="s">
        <v>5536</v>
      </c>
      <c r="O75" s="930">
        <v>45789</v>
      </c>
      <c r="P75" s="409"/>
      <c r="Q75" s="409" t="s">
        <v>3765</v>
      </c>
      <c r="R75" s="1224">
        <v>45842</v>
      </c>
      <c r="S75" s="218" t="s">
        <v>9640</v>
      </c>
      <c r="T75" s="409"/>
      <c r="U75" s="409"/>
      <c r="V75" s="409"/>
      <c r="W75" s="412" t="s">
        <v>7387</v>
      </c>
      <c r="X75" s="1224">
        <v>45943</v>
      </c>
      <c r="Y75" s="218" t="s">
        <v>10761</v>
      </c>
      <c r="Z75" s="409" t="s">
        <v>5537</v>
      </c>
      <c r="AA75" s="1224">
        <v>45968</v>
      </c>
      <c r="AB75" s="409"/>
      <c r="AC75" s="409" t="s">
        <v>3748</v>
      </c>
      <c r="AD75" s="1224">
        <v>46049</v>
      </c>
      <c r="AE75" s="218" t="s">
        <v>12068</v>
      </c>
      <c r="AF75" s="409" t="s">
        <v>5539</v>
      </c>
      <c r="AG75" s="1224">
        <v>46078</v>
      </c>
      <c r="AH75" s="409"/>
      <c r="AI75" s="409" t="s">
        <v>3748</v>
      </c>
      <c r="AJ75" s="1224">
        <v>46092</v>
      </c>
      <c r="AK75" s="218" t="s">
        <v>12322</v>
      </c>
      <c r="AL75" s="409"/>
      <c r="AM75" s="409"/>
      <c r="AN75" s="409"/>
      <c r="AO75" s="409"/>
      <c r="AP75" s="409"/>
      <c r="AQ75" s="409"/>
      <c r="AR75" s="409"/>
      <c r="AS75" s="409"/>
      <c r="AT75" s="409"/>
      <c r="AU75" s="409"/>
      <c r="AV75" s="409"/>
      <c r="AW75" s="409"/>
      <c r="AX75" s="409"/>
      <c r="AY75" s="409"/>
      <c r="AZ75" s="409"/>
    </row>
    <row r="76" spans="1:55" s="408" customFormat="1" ht="15" hidden="1" x14ac:dyDescent="0.25">
      <c r="A76" s="409" t="s">
        <v>8263</v>
      </c>
      <c r="B76" s="401" t="str">
        <f t="shared" si="21"/>
        <v/>
      </c>
      <c r="C76" s="401" t="str">
        <f t="shared" si="22"/>
        <v>x</v>
      </c>
      <c r="D76" s="409" t="s">
        <v>16</v>
      </c>
      <c r="E76" s="410" t="s">
        <v>9075</v>
      </c>
      <c r="F76" s="1133">
        <f>IF(L76&lt;&gt;0,MAX(L76,R76,X76,AD76),"NE")</f>
        <v>46049</v>
      </c>
      <c r="G76" s="1134" t="str">
        <f t="shared" si="17"/>
        <v>A</v>
      </c>
      <c r="H76" s="1132" t="str">
        <f t="shared" si="20"/>
        <v>MR_DER-1560_26</v>
      </c>
      <c r="I76" s="1135">
        <f>IF(F76="NE",F76,IF(INDEX(K76:CP76,,MATCH(F76,K76:CP76,0)+3)&lt;&gt;0,INDEX(K76:CP76,,MATCH(F76,K76:CP76,0)+3),"ND"))</f>
        <v>46078</v>
      </c>
      <c r="J76" s="413" t="str">
        <f>IF(G76="NE",G76,IF(INDEX(K76:CQ76,,MATCH(G76,K76:CQ76,0)+3)&lt;&gt;0,INDEX(K76:CQ76,,MATCH(G76,K76:CQ76,0)+3),"ND"))</f>
        <v>APROVADO</v>
      </c>
      <c r="K76" s="412" t="s">
        <v>3730</v>
      </c>
      <c r="L76" s="930">
        <v>45770</v>
      </c>
      <c r="M76" s="914" t="s">
        <v>9077</v>
      </c>
      <c r="N76" s="398" t="s">
        <v>5536</v>
      </c>
      <c r="O76" s="930">
        <v>45789</v>
      </c>
      <c r="P76" s="409"/>
      <c r="Q76" s="409" t="s">
        <v>3765</v>
      </c>
      <c r="R76" s="1224">
        <v>45842</v>
      </c>
      <c r="S76" s="218" t="s">
        <v>9640</v>
      </c>
      <c r="T76" s="409"/>
      <c r="U76" s="409"/>
      <c r="V76" s="409"/>
      <c r="W76" s="412" t="s">
        <v>7387</v>
      </c>
      <c r="X76" s="1224">
        <v>45943</v>
      </c>
      <c r="Y76" s="218" t="s">
        <v>10761</v>
      </c>
      <c r="Z76" s="409" t="s">
        <v>5537</v>
      </c>
      <c r="AA76" s="1224">
        <v>45968</v>
      </c>
      <c r="AB76" s="409"/>
      <c r="AC76" s="409" t="s">
        <v>3748</v>
      </c>
      <c r="AD76" s="1224">
        <v>46049</v>
      </c>
      <c r="AE76" s="218" t="s">
        <v>12068</v>
      </c>
      <c r="AF76" s="409" t="s">
        <v>5539</v>
      </c>
      <c r="AG76" s="1224">
        <v>46078</v>
      </c>
      <c r="AH76" s="409"/>
      <c r="AI76" s="409" t="s">
        <v>3748</v>
      </c>
      <c r="AJ76" s="1224">
        <v>46092</v>
      </c>
      <c r="AK76" s="218" t="s">
        <v>12322</v>
      </c>
      <c r="AL76" s="409"/>
      <c r="AM76" s="409"/>
      <c r="AN76" s="409"/>
      <c r="AO76" s="409"/>
      <c r="AP76" s="409"/>
      <c r="AQ76" s="409"/>
      <c r="AR76" s="409"/>
      <c r="AS76" s="409"/>
      <c r="AT76" s="409"/>
      <c r="AU76" s="409"/>
      <c r="AV76" s="409"/>
      <c r="AW76" s="409"/>
      <c r="AX76" s="409"/>
      <c r="AY76" s="409"/>
      <c r="AZ76" s="409"/>
    </row>
    <row r="77" spans="1:55" s="408" customFormat="1" ht="15" hidden="1" x14ac:dyDescent="0.25">
      <c r="A77" s="409" t="s">
        <v>8263</v>
      </c>
      <c r="B77" s="401" t="str">
        <f t="shared" si="21"/>
        <v/>
      </c>
      <c r="C77" s="401" t="str">
        <f t="shared" si="22"/>
        <v>x</v>
      </c>
      <c r="D77" s="409" t="s">
        <v>16</v>
      </c>
      <c r="E77" s="410" t="s">
        <v>9076</v>
      </c>
      <c r="F77" s="1133">
        <f>IF(L77&lt;&gt;0,MAX(L77,R77,X77,AD77),"NE")</f>
        <v>46049</v>
      </c>
      <c r="G77" s="1134" t="str">
        <f t="shared" si="17"/>
        <v>A</v>
      </c>
      <c r="H77" s="1132" t="str">
        <f t="shared" si="20"/>
        <v>MR_DER-1560_26</v>
      </c>
      <c r="I77" s="1135">
        <f>IF(F77="NE",F77,IF(INDEX(K77:CP77,,MATCH(F77,K77:CP77,0)+3)&lt;&gt;0,INDEX(K77:CP77,,MATCH(F77,K77:CP77,0)+3),"ND"))</f>
        <v>46078</v>
      </c>
      <c r="J77" s="413" t="str">
        <f>IF(G77="NE",G77,IF(INDEX(K77:CQ77,,MATCH(G77,K77:CQ77,0)+3)&lt;&gt;0,INDEX(K77:CQ77,,MATCH(G77,K77:CQ77,0)+3),"ND"))</f>
        <v>APROVADO</v>
      </c>
      <c r="K77" s="412" t="s">
        <v>3730</v>
      </c>
      <c r="L77" s="930">
        <v>45770</v>
      </c>
      <c r="M77" s="914" t="s">
        <v>9077</v>
      </c>
      <c r="N77" s="398" t="s">
        <v>5536</v>
      </c>
      <c r="O77" s="930">
        <v>45789</v>
      </c>
      <c r="P77" s="409"/>
      <c r="Q77" s="409" t="s">
        <v>3765</v>
      </c>
      <c r="R77" s="1224">
        <v>45842</v>
      </c>
      <c r="S77" s="218" t="s">
        <v>9640</v>
      </c>
      <c r="T77" s="409"/>
      <c r="U77" s="409"/>
      <c r="V77" s="409"/>
      <c r="W77" s="412" t="s">
        <v>7387</v>
      </c>
      <c r="X77" s="1224">
        <v>45943</v>
      </c>
      <c r="Y77" s="218" t="s">
        <v>10761</v>
      </c>
      <c r="Z77" s="409" t="s">
        <v>5537</v>
      </c>
      <c r="AA77" s="1224">
        <v>45968</v>
      </c>
      <c r="AB77" s="409"/>
      <c r="AC77" s="409" t="s">
        <v>3748</v>
      </c>
      <c r="AD77" s="1224">
        <v>46049</v>
      </c>
      <c r="AE77" s="218" t="s">
        <v>12068</v>
      </c>
      <c r="AF77" s="409" t="s">
        <v>5539</v>
      </c>
      <c r="AG77" s="1224">
        <v>46078</v>
      </c>
      <c r="AH77" s="409"/>
      <c r="AI77" s="409" t="s">
        <v>3748</v>
      </c>
      <c r="AJ77" s="1224">
        <v>46092</v>
      </c>
      <c r="AK77" s="218" t="s">
        <v>12322</v>
      </c>
      <c r="AL77" s="409"/>
      <c r="AM77" s="409"/>
      <c r="AN77" s="409"/>
      <c r="AO77" s="409"/>
      <c r="AP77" s="409"/>
      <c r="AQ77" s="409"/>
      <c r="AR77" s="409"/>
      <c r="AS77" s="409"/>
      <c r="AT77" s="409"/>
      <c r="AU77" s="409"/>
      <c r="AV77" s="409"/>
      <c r="AW77" s="409"/>
      <c r="AX77" s="409"/>
      <c r="AY77" s="409"/>
      <c r="AZ77" s="409"/>
    </row>
    <row r="78" spans="1:55" s="408" customFormat="1" ht="15" hidden="1" x14ac:dyDescent="0.25">
      <c r="A78" s="409" t="s">
        <v>8263</v>
      </c>
      <c r="B78" s="401" t="str">
        <f t="shared" si="21"/>
        <v/>
      </c>
      <c r="C78" s="401" t="str">
        <f t="shared" si="22"/>
        <v>x</v>
      </c>
      <c r="D78" s="409" t="s">
        <v>17</v>
      </c>
      <c r="E78" s="410" t="s">
        <v>3940</v>
      </c>
      <c r="F78" s="1133">
        <f t="shared" si="23"/>
        <v>46036</v>
      </c>
      <c r="G78" s="1134" t="str">
        <f t="shared" si="17"/>
        <v>A</v>
      </c>
      <c r="H78" s="1132" t="str">
        <f t="shared" si="20"/>
        <v>MR_DER-1508_26</v>
      </c>
      <c r="I78" s="1135" t="str">
        <f t="shared" si="24"/>
        <v>ND</v>
      </c>
      <c r="J78" s="413" t="str">
        <f t="shared" si="19"/>
        <v>ND</v>
      </c>
      <c r="K78" s="412" t="s">
        <v>3730</v>
      </c>
      <c r="L78" s="930">
        <v>45770</v>
      </c>
      <c r="M78" s="914" t="s">
        <v>9077</v>
      </c>
      <c r="N78" s="398" t="s">
        <v>5536</v>
      </c>
      <c r="O78" s="930">
        <v>45789</v>
      </c>
      <c r="P78" s="409"/>
      <c r="Q78" s="409" t="s">
        <v>3765</v>
      </c>
      <c r="R78" s="1224">
        <v>45842</v>
      </c>
      <c r="S78" s="218" t="s">
        <v>9640</v>
      </c>
      <c r="T78" s="409"/>
      <c r="U78" s="409"/>
      <c r="V78" s="409"/>
      <c r="W78" s="412" t="s">
        <v>5701</v>
      </c>
      <c r="X78" s="1224">
        <v>45943</v>
      </c>
      <c r="Y78" s="218" t="s">
        <v>10761</v>
      </c>
      <c r="Z78" s="409" t="s">
        <v>5539</v>
      </c>
      <c r="AA78" s="1224">
        <v>45968</v>
      </c>
      <c r="AB78" s="409"/>
      <c r="AC78" s="409" t="s">
        <v>3748</v>
      </c>
      <c r="AD78" s="1224">
        <v>46036</v>
      </c>
      <c r="AE78" s="218" t="s">
        <v>11978</v>
      </c>
      <c r="AF78" s="409"/>
      <c r="AG78" s="409"/>
      <c r="AH78" s="409"/>
      <c r="AI78" s="409"/>
      <c r="AJ78" s="409"/>
      <c r="AK78" s="409"/>
      <c r="AL78" s="409"/>
      <c r="AM78" s="409"/>
      <c r="AN78" s="409"/>
      <c r="AO78" s="409"/>
      <c r="AP78" s="409"/>
      <c r="AQ78" s="409"/>
      <c r="AR78" s="409"/>
      <c r="AS78" s="409"/>
      <c r="AT78" s="409"/>
      <c r="AU78" s="409"/>
      <c r="AV78" s="409"/>
      <c r="AW78" s="409"/>
      <c r="AX78" s="409"/>
      <c r="AY78" s="409"/>
      <c r="AZ78" s="409"/>
    </row>
    <row r="79" spans="1:55" s="408" customFormat="1" ht="15" hidden="1" x14ac:dyDescent="0.25">
      <c r="A79" s="409" t="s">
        <v>8263</v>
      </c>
      <c r="B79" s="401" t="str">
        <f t="shared" si="21"/>
        <v/>
      </c>
      <c r="C79" s="401" t="str">
        <f t="shared" si="22"/>
        <v>x</v>
      </c>
      <c r="D79" s="409" t="s">
        <v>18</v>
      </c>
      <c r="E79" s="410" t="s">
        <v>3941</v>
      </c>
      <c r="F79" s="1133">
        <f>IF(L79&lt;&gt;0,MAX(L79,R79,X79,AD79,AP79,AJ79,AV79,BB79),"NE")</f>
        <v>46170</v>
      </c>
      <c r="G79" s="1134" t="str">
        <f t="shared" si="17"/>
        <v>B</v>
      </c>
      <c r="H79" s="1132" t="str">
        <f t="shared" si="20"/>
        <v>MR_DER-1767_26</v>
      </c>
      <c r="I79" s="1135" t="str">
        <f t="shared" si="24"/>
        <v>ND</v>
      </c>
      <c r="J79" s="413" t="str">
        <f t="shared" si="19"/>
        <v>APROVADO</v>
      </c>
      <c r="K79" s="412" t="s">
        <v>3730</v>
      </c>
      <c r="L79" s="930">
        <v>45770</v>
      </c>
      <c r="M79" s="914" t="s">
        <v>9077</v>
      </c>
      <c r="N79" s="398" t="s">
        <v>5536</v>
      </c>
      <c r="O79" s="930">
        <v>45789</v>
      </c>
      <c r="P79" s="409"/>
      <c r="Q79" s="409" t="s">
        <v>3765</v>
      </c>
      <c r="R79" s="1224">
        <v>45842</v>
      </c>
      <c r="S79" s="218" t="s">
        <v>9640</v>
      </c>
      <c r="T79" s="409"/>
      <c r="U79" s="409"/>
      <c r="V79" s="409"/>
      <c r="W79" s="412" t="s">
        <v>5701</v>
      </c>
      <c r="X79" s="1224">
        <v>45943</v>
      </c>
      <c r="Y79" s="218" t="s">
        <v>10761</v>
      </c>
      <c r="Z79" s="409" t="s">
        <v>5537</v>
      </c>
      <c r="AA79" s="1224">
        <v>45968</v>
      </c>
      <c r="AB79" s="409"/>
      <c r="AC79" s="409" t="s">
        <v>3748</v>
      </c>
      <c r="AD79" s="1224">
        <v>46049</v>
      </c>
      <c r="AE79" s="218" t="s">
        <v>12068</v>
      </c>
      <c r="AF79" s="409" t="s">
        <v>5536</v>
      </c>
      <c r="AG79" s="1224">
        <v>46058</v>
      </c>
      <c r="AH79" s="409"/>
      <c r="AI79" s="409" t="s">
        <v>5626</v>
      </c>
      <c r="AJ79" s="1224">
        <v>46105</v>
      </c>
      <c r="AK79" s="218" t="s">
        <v>12404</v>
      </c>
      <c r="AL79" s="409" t="s">
        <v>5537</v>
      </c>
      <c r="AM79" s="1224">
        <v>46120</v>
      </c>
      <c r="AN79" s="409"/>
      <c r="AO79" s="409" t="s">
        <v>5811</v>
      </c>
      <c r="AP79" s="1224">
        <v>46150</v>
      </c>
      <c r="AQ79" s="218" t="s">
        <v>12644</v>
      </c>
      <c r="AR79" s="409" t="s">
        <v>5539</v>
      </c>
      <c r="AS79" s="1224">
        <v>46169</v>
      </c>
      <c r="AT79" s="409"/>
      <c r="AU79" s="409"/>
      <c r="AV79" s="409"/>
      <c r="AW79" s="409"/>
      <c r="AX79" s="409"/>
      <c r="AY79" s="409"/>
      <c r="AZ79" s="409"/>
      <c r="BA79" s="408" t="s">
        <v>5811</v>
      </c>
      <c r="BB79" s="1364">
        <v>46170</v>
      </c>
      <c r="BC79" s="218" t="s">
        <v>12693</v>
      </c>
    </row>
    <row r="80" spans="1:55" s="408" customFormat="1" ht="15" hidden="1" x14ac:dyDescent="0.25">
      <c r="A80" s="409" t="s">
        <v>8263</v>
      </c>
      <c r="B80" s="401" t="str">
        <f t="shared" si="21"/>
        <v/>
      </c>
      <c r="C80" s="401" t="str">
        <f t="shared" si="22"/>
        <v>x</v>
      </c>
      <c r="D80" s="409" t="s">
        <v>18</v>
      </c>
      <c r="E80" s="410" t="s">
        <v>3942</v>
      </c>
      <c r="F80" s="1133">
        <f>IF(L80&lt;&gt;0,MAX(L80,R80,X80,AD80,AP80,AJ80,AV80,),"NE")</f>
        <v>46128</v>
      </c>
      <c r="G80" s="1134" t="str">
        <f t="shared" si="17"/>
        <v>B</v>
      </c>
      <c r="H80" s="1132" t="str">
        <f t="shared" si="20"/>
        <v>MR_DER-1681_26</v>
      </c>
      <c r="I80" s="1135" t="str">
        <f t="shared" si="24"/>
        <v>ND</v>
      </c>
      <c r="J80" s="413" t="str">
        <f t="shared" si="19"/>
        <v>APROVADO</v>
      </c>
      <c r="K80" s="412" t="s">
        <v>3730</v>
      </c>
      <c r="L80" s="930">
        <v>45770</v>
      </c>
      <c r="M80" s="914" t="s">
        <v>9077</v>
      </c>
      <c r="N80" s="398" t="s">
        <v>5536</v>
      </c>
      <c r="O80" s="930">
        <v>45789</v>
      </c>
      <c r="P80" s="409"/>
      <c r="Q80" s="409" t="s">
        <v>3765</v>
      </c>
      <c r="R80" s="1224">
        <v>45842</v>
      </c>
      <c r="S80" s="218" t="s">
        <v>9640</v>
      </c>
      <c r="T80" s="409"/>
      <c r="U80" s="409"/>
      <c r="V80" s="409"/>
      <c r="W80" s="412" t="s">
        <v>5701</v>
      </c>
      <c r="X80" s="1224">
        <v>45943</v>
      </c>
      <c r="Y80" s="218" t="s">
        <v>10761</v>
      </c>
      <c r="Z80" s="409" t="s">
        <v>5537</v>
      </c>
      <c r="AA80" s="1224">
        <v>45968</v>
      </c>
      <c r="AB80" s="409"/>
      <c r="AC80" s="409" t="s">
        <v>3748</v>
      </c>
      <c r="AD80" s="1224">
        <v>46049</v>
      </c>
      <c r="AE80" s="218" t="s">
        <v>12068</v>
      </c>
      <c r="AF80" s="409" t="s">
        <v>5539</v>
      </c>
      <c r="AG80" s="1224">
        <v>46058</v>
      </c>
      <c r="AH80" s="409"/>
      <c r="AI80" s="409" t="s">
        <v>3748</v>
      </c>
      <c r="AJ80" s="1224">
        <v>46092</v>
      </c>
      <c r="AK80" s="218" t="s">
        <v>12322</v>
      </c>
      <c r="AL80" s="409"/>
      <c r="AM80" s="409"/>
      <c r="AN80" s="409"/>
      <c r="AO80" s="409" t="s">
        <v>5626</v>
      </c>
      <c r="AP80" s="1224">
        <v>46105</v>
      </c>
      <c r="AQ80" s="218" t="s">
        <v>12404</v>
      </c>
      <c r="AR80" s="409" t="s">
        <v>5538</v>
      </c>
      <c r="AS80" s="1224">
        <v>46120</v>
      </c>
      <c r="AT80" s="409"/>
      <c r="AU80" s="409" t="s">
        <v>5811</v>
      </c>
      <c r="AV80" s="1224">
        <v>46128</v>
      </c>
      <c r="AW80" s="218" t="s">
        <v>12514</v>
      </c>
      <c r="AX80" s="409" t="s">
        <v>5539</v>
      </c>
      <c r="AY80" s="409"/>
      <c r="AZ80" s="409"/>
    </row>
    <row r="81" spans="1:55" s="408" customFormat="1" ht="15" hidden="1" x14ac:dyDescent="0.25">
      <c r="A81" s="409" t="s">
        <v>8263</v>
      </c>
      <c r="B81" s="401" t="str">
        <f t="shared" si="21"/>
        <v/>
      </c>
      <c r="C81" s="401" t="str">
        <f t="shared" si="22"/>
        <v>x</v>
      </c>
      <c r="D81" s="409" t="s">
        <v>18</v>
      </c>
      <c r="E81" s="410" t="s">
        <v>3943</v>
      </c>
      <c r="F81" s="1133">
        <f t="shared" si="23"/>
        <v>46049</v>
      </c>
      <c r="G81" s="1134" t="str">
        <f t="shared" si="17"/>
        <v>A</v>
      </c>
      <c r="H81" s="1132" t="str">
        <f t="shared" si="20"/>
        <v>MR_DER-1560_26</v>
      </c>
      <c r="I81" s="1135">
        <f t="shared" si="24"/>
        <v>46058</v>
      </c>
      <c r="J81" s="413" t="str">
        <f t="shared" si="19"/>
        <v>APROVADO</v>
      </c>
      <c r="K81" s="412" t="s">
        <v>3730</v>
      </c>
      <c r="L81" s="930">
        <v>45770</v>
      </c>
      <c r="M81" s="914" t="s">
        <v>9077</v>
      </c>
      <c r="N81" s="398" t="s">
        <v>5536</v>
      </c>
      <c r="O81" s="930">
        <v>45789</v>
      </c>
      <c r="P81" s="409"/>
      <c r="Q81" s="409" t="s">
        <v>3765</v>
      </c>
      <c r="R81" s="1224">
        <v>45842</v>
      </c>
      <c r="S81" s="218" t="s">
        <v>9640</v>
      </c>
      <c r="T81" s="409"/>
      <c r="U81" s="409"/>
      <c r="V81" s="409"/>
      <c r="W81" s="412" t="s">
        <v>5701</v>
      </c>
      <c r="X81" s="1224">
        <v>45943</v>
      </c>
      <c r="Y81" s="218" t="s">
        <v>10761</v>
      </c>
      <c r="Z81" s="409" t="s">
        <v>5537</v>
      </c>
      <c r="AA81" s="1224">
        <v>45968</v>
      </c>
      <c r="AB81" s="409"/>
      <c r="AC81" s="409" t="s">
        <v>3748</v>
      </c>
      <c r="AD81" s="1224">
        <v>46049</v>
      </c>
      <c r="AE81" s="218" t="s">
        <v>12068</v>
      </c>
      <c r="AF81" s="409" t="s">
        <v>5539</v>
      </c>
      <c r="AG81" s="1224">
        <v>46058</v>
      </c>
      <c r="AH81" s="409"/>
      <c r="AI81" s="409" t="s">
        <v>3748</v>
      </c>
      <c r="AJ81" s="1224">
        <v>46092</v>
      </c>
      <c r="AK81" s="218" t="s">
        <v>12322</v>
      </c>
      <c r="AL81" s="409"/>
      <c r="AM81" s="409"/>
      <c r="AN81" s="409"/>
      <c r="AO81" s="409"/>
      <c r="AP81" s="409"/>
      <c r="AQ81" s="409"/>
      <c r="AR81" s="409"/>
      <c r="AS81" s="409"/>
      <c r="AT81" s="409"/>
      <c r="AU81" s="409"/>
      <c r="AV81" s="409"/>
      <c r="AW81" s="409"/>
      <c r="AX81" s="409"/>
      <c r="AY81" s="409"/>
      <c r="AZ81" s="409"/>
    </row>
    <row r="82" spans="1:55" s="408" customFormat="1" ht="15" hidden="1" x14ac:dyDescent="0.25">
      <c r="A82" s="409" t="s">
        <v>8263</v>
      </c>
      <c r="B82" s="401" t="str">
        <f t="shared" si="21"/>
        <v/>
      </c>
      <c r="C82" s="401" t="str">
        <f t="shared" si="22"/>
        <v>x</v>
      </c>
      <c r="D82" s="409" t="s">
        <v>18</v>
      </c>
      <c r="E82" s="410" t="s">
        <v>3944</v>
      </c>
      <c r="F82" s="1133">
        <f t="shared" si="23"/>
        <v>46049</v>
      </c>
      <c r="G82" s="1134" t="str">
        <f t="shared" si="17"/>
        <v>A</v>
      </c>
      <c r="H82" s="1132" t="str">
        <f t="shared" si="20"/>
        <v>MR_DER-1560_26</v>
      </c>
      <c r="I82" s="1135">
        <f t="shared" si="24"/>
        <v>46058</v>
      </c>
      <c r="J82" s="413" t="str">
        <f t="shared" si="19"/>
        <v>APROVADO</v>
      </c>
      <c r="K82" s="412" t="s">
        <v>3730</v>
      </c>
      <c r="L82" s="930">
        <v>45770</v>
      </c>
      <c r="M82" s="914" t="s">
        <v>9077</v>
      </c>
      <c r="N82" s="398" t="s">
        <v>5536</v>
      </c>
      <c r="O82" s="930">
        <v>45789</v>
      </c>
      <c r="P82" s="409"/>
      <c r="Q82" s="409" t="s">
        <v>3765</v>
      </c>
      <c r="R82" s="1224">
        <v>45842</v>
      </c>
      <c r="S82" s="218" t="s">
        <v>9640</v>
      </c>
      <c r="T82" s="409"/>
      <c r="U82" s="409"/>
      <c r="V82" s="409"/>
      <c r="W82" s="412" t="s">
        <v>5701</v>
      </c>
      <c r="X82" s="1224">
        <v>45943</v>
      </c>
      <c r="Y82" s="218" t="s">
        <v>10761</v>
      </c>
      <c r="Z82" s="409" t="s">
        <v>5537</v>
      </c>
      <c r="AA82" s="1224">
        <v>45968</v>
      </c>
      <c r="AB82" s="409"/>
      <c r="AC82" s="409" t="s">
        <v>3748</v>
      </c>
      <c r="AD82" s="1224">
        <v>46049</v>
      </c>
      <c r="AE82" s="218" t="s">
        <v>12068</v>
      </c>
      <c r="AF82" s="409" t="s">
        <v>5539</v>
      </c>
      <c r="AG82" s="1224">
        <v>46058</v>
      </c>
      <c r="AH82" s="409"/>
      <c r="AI82" s="409" t="s">
        <v>3748</v>
      </c>
      <c r="AJ82" s="1224">
        <v>46092</v>
      </c>
      <c r="AK82" s="218" t="s">
        <v>12322</v>
      </c>
      <c r="AL82" s="409"/>
      <c r="AM82" s="409"/>
      <c r="AN82" s="409"/>
      <c r="AO82" s="409"/>
      <c r="AP82" s="409"/>
      <c r="AQ82" s="409"/>
      <c r="AR82" s="409"/>
      <c r="AS82" s="409"/>
      <c r="AT82" s="409"/>
      <c r="AU82" s="409"/>
      <c r="AV82" s="409"/>
      <c r="AW82" s="409"/>
      <c r="AX82" s="409"/>
      <c r="AY82" s="409"/>
      <c r="AZ82" s="409"/>
    </row>
    <row r="83" spans="1:55" s="408" customFormat="1" ht="15" hidden="1" x14ac:dyDescent="0.25">
      <c r="A83" s="409" t="s">
        <v>8263</v>
      </c>
      <c r="B83" s="401" t="str">
        <f t="shared" si="21"/>
        <v/>
      </c>
      <c r="C83" s="401" t="str">
        <f t="shared" si="22"/>
        <v>x</v>
      </c>
      <c r="D83" s="409" t="s">
        <v>18</v>
      </c>
      <c r="E83" s="410" t="s">
        <v>3945</v>
      </c>
      <c r="F83" s="1133">
        <f>IF(L83&lt;&gt;0,MAX(L83,R83,X83,AD83,AJ83,AP83),"NE")</f>
        <v>46128</v>
      </c>
      <c r="G83" s="1134" t="str">
        <f t="shared" si="17"/>
        <v>B</v>
      </c>
      <c r="H83" s="1132" t="str">
        <f t="shared" si="20"/>
        <v>MR_DER-1681_26</v>
      </c>
      <c r="I83" s="1135" t="str">
        <f t="shared" si="24"/>
        <v>ND</v>
      </c>
      <c r="J83" s="413" t="str">
        <f t="shared" si="19"/>
        <v xml:space="preserve">APROVADO </v>
      </c>
      <c r="K83" s="412" t="s">
        <v>3730</v>
      </c>
      <c r="L83" s="930">
        <v>45770</v>
      </c>
      <c r="M83" s="914" t="s">
        <v>9077</v>
      </c>
      <c r="N83" s="398" t="s">
        <v>5536</v>
      </c>
      <c r="O83" s="930">
        <v>45789</v>
      </c>
      <c r="P83" s="409"/>
      <c r="Q83" s="409" t="s">
        <v>3765</v>
      </c>
      <c r="R83" s="1224">
        <v>45842</v>
      </c>
      <c r="S83" s="218" t="s">
        <v>9640</v>
      </c>
      <c r="T83" s="409"/>
      <c r="U83" s="409"/>
      <c r="V83" s="409"/>
      <c r="W83" s="412" t="s">
        <v>5701</v>
      </c>
      <c r="X83" s="1224">
        <v>45943</v>
      </c>
      <c r="Y83" s="218" t="s">
        <v>10761</v>
      </c>
      <c r="Z83" s="409" t="s">
        <v>5537</v>
      </c>
      <c r="AA83" s="1224">
        <v>45968</v>
      </c>
      <c r="AB83" s="409"/>
      <c r="AC83" s="409" t="s">
        <v>3748</v>
      </c>
      <c r="AD83" s="1224">
        <v>46049</v>
      </c>
      <c r="AE83" s="218" t="s">
        <v>12068</v>
      </c>
      <c r="AF83" s="409" t="s">
        <v>5536</v>
      </c>
      <c r="AG83" s="1224">
        <v>46058</v>
      </c>
      <c r="AH83" s="409"/>
      <c r="AI83" s="409" t="s">
        <v>5626</v>
      </c>
      <c r="AJ83" s="1224">
        <v>46078</v>
      </c>
      <c r="AK83" s="218" t="s">
        <v>12249</v>
      </c>
      <c r="AL83" s="409" t="s">
        <v>5538</v>
      </c>
      <c r="AM83" s="1224">
        <v>46120</v>
      </c>
      <c r="AN83" s="409"/>
      <c r="AO83" s="409" t="s">
        <v>5811</v>
      </c>
      <c r="AP83" s="1224">
        <v>46128</v>
      </c>
      <c r="AQ83" s="218" t="s">
        <v>12514</v>
      </c>
      <c r="AR83" s="409" t="s">
        <v>5538</v>
      </c>
      <c r="AS83" s="409"/>
      <c r="AT83" s="409"/>
      <c r="AU83" s="409"/>
      <c r="AV83" s="409"/>
      <c r="AW83" s="409"/>
      <c r="AX83" s="409"/>
      <c r="AY83" s="409"/>
      <c r="AZ83" s="409"/>
    </row>
    <row r="84" spans="1:55" s="408" customFormat="1" ht="15" hidden="1" x14ac:dyDescent="0.25">
      <c r="A84" s="409" t="s">
        <v>8263</v>
      </c>
      <c r="B84" s="401" t="str">
        <f t="shared" si="21"/>
        <v/>
      </c>
      <c r="C84" s="401" t="str">
        <f t="shared" si="22"/>
        <v>x</v>
      </c>
      <c r="D84" s="409" t="s">
        <v>18</v>
      </c>
      <c r="E84" s="410" t="s">
        <v>3946</v>
      </c>
      <c r="F84" s="1133">
        <f t="shared" si="23"/>
        <v>46049</v>
      </c>
      <c r="G84" s="1134" t="str">
        <f t="shared" si="17"/>
        <v>A</v>
      </c>
      <c r="H84" s="1132" t="str">
        <f t="shared" si="20"/>
        <v>MR_DER-1560_26</v>
      </c>
      <c r="I84" s="1135">
        <f t="shared" si="24"/>
        <v>46058</v>
      </c>
      <c r="J84" s="413" t="str">
        <f t="shared" si="19"/>
        <v>APROVADO</v>
      </c>
      <c r="K84" s="412" t="s">
        <v>3730</v>
      </c>
      <c r="L84" s="930">
        <v>45770</v>
      </c>
      <c r="M84" s="914" t="s">
        <v>9077</v>
      </c>
      <c r="N84" s="398" t="s">
        <v>5536</v>
      </c>
      <c r="O84" s="930">
        <v>45789</v>
      </c>
      <c r="P84" s="409"/>
      <c r="Q84" s="409" t="s">
        <v>3765</v>
      </c>
      <c r="R84" s="1224">
        <v>45842</v>
      </c>
      <c r="S84" s="218" t="s">
        <v>9640</v>
      </c>
      <c r="T84" s="409"/>
      <c r="U84" s="409"/>
      <c r="V84" s="409"/>
      <c r="W84" s="412" t="s">
        <v>5701</v>
      </c>
      <c r="X84" s="1224">
        <v>45943</v>
      </c>
      <c r="Y84" s="218" t="s">
        <v>10761</v>
      </c>
      <c r="Z84" s="409" t="s">
        <v>5537</v>
      </c>
      <c r="AA84" s="1224">
        <v>45968</v>
      </c>
      <c r="AB84" s="409"/>
      <c r="AC84" s="409" t="s">
        <v>3748</v>
      </c>
      <c r="AD84" s="1224">
        <v>46049</v>
      </c>
      <c r="AE84" s="218" t="s">
        <v>12068</v>
      </c>
      <c r="AF84" s="409" t="s">
        <v>5539</v>
      </c>
      <c r="AG84" s="1224">
        <v>46058</v>
      </c>
      <c r="AH84" s="409"/>
      <c r="AI84" s="409" t="s">
        <v>3748</v>
      </c>
      <c r="AJ84" s="1224">
        <v>46092</v>
      </c>
      <c r="AK84" s="218" t="s">
        <v>12322</v>
      </c>
      <c r="AL84" s="409"/>
      <c r="AM84" s="409"/>
      <c r="AN84" s="409"/>
      <c r="AO84" s="409"/>
      <c r="AP84" s="409"/>
      <c r="AQ84" s="409"/>
      <c r="AR84" s="409"/>
      <c r="AS84" s="409"/>
      <c r="AT84" s="409"/>
      <c r="AU84" s="409"/>
      <c r="AV84" s="409"/>
      <c r="AW84" s="409"/>
      <c r="AX84" s="409"/>
      <c r="AY84" s="409"/>
      <c r="AZ84" s="409"/>
    </row>
    <row r="85" spans="1:55" s="408" customFormat="1" ht="15" hidden="1" x14ac:dyDescent="0.25">
      <c r="A85" s="409" t="s">
        <v>8263</v>
      </c>
      <c r="B85" s="401" t="str">
        <f t="shared" si="21"/>
        <v/>
      </c>
      <c r="C85" s="401" t="str">
        <f t="shared" si="22"/>
        <v>x</v>
      </c>
      <c r="D85" s="409" t="s">
        <v>18</v>
      </c>
      <c r="E85" s="410" t="s">
        <v>3947</v>
      </c>
      <c r="F85" s="1133">
        <f t="shared" si="23"/>
        <v>46049</v>
      </c>
      <c r="G85" s="1134" t="str">
        <f t="shared" si="17"/>
        <v>A</v>
      </c>
      <c r="H85" s="1132" t="str">
        <f t="shared" si="20"/>
        <v>MR_DER-1560_26</v>
      </c>
      <c r="I85" s="1135">
        <f t="shared" si="24"/>
        <v>46058</v>
      </c>
      <c r="J85" s="413" t="str">
        <f t="shared" si="19"/>
        <v>APROVADO</v>
      </c>
      <c r="K85" s="412" t="s">
        <v>3730</v>
      </c>
      <c r="L85" s="930">
        <v>45770</v>
      </c>
      <c r="M85" s="914" t="s">
        <v>9077</v>
      </c>
      <c r="N85" s="398" t="s">
        <v>5536</v>
      </c>
      <c r="O85" s="930">
        <v>45789</v>
      </c>
      <c r="P85" s="409"/>
      <c r="Q85" s="409" t="s">
        <v>3765</v>
      </c>
      <c r="R85" s="1224">
        <v>45842</v>
      </c>
      <c r="S85" s="218" t="s">
        <v>9640</v>
      </c>
      <c r="T85" s="409"/>
      <c r="U85" s="409"/>
      <c r="V85" s="409"/>
      <c r="W85" s="412" t="s">
        <v>5701</v>
      </c>
      <c r="X85" s="1224">
        <v>45943</v>
      </c>
      <c r="Y85" s="218" t="s">
        <v>10761</v>
      </c>
      <c r="Z85" s="409" t="s">
        <v>5537</v>
      </c>
      <c r="AA85" s="1224">
        <v>45968</v>
      </c>
      <c r="AB85" s="409"/>
      <c r="AC85" s="409" t="s">
        <v>3748</v>
      </c>
      <c r="AD85" s="1224">
        <v>46049</v>
      </c>
      <c r="AE85" s="218" t="s">
        <v>12068</v>
      </c>
      <c r="AF85" s="409" t="s">
        <v>5539</v>
      </c>
      <c r="AG85" s="1224">
        <v>46058</v>
      </c>
      <c r="AH85" s="409"/>
      <c r="AI85" s="409" t="s">
        <v>3748</v>
      </c>
      <c r="AJ85" s="1224">
        <v>46092</v>
      </c>
      <c r="AK85" s="218" t="s">
        <v>12322</v>
      </c>
      <c r="AL85" s="409"/>
      <c r="AM85" s="409"/>
      <c r="AN85" s="409"/>
      <c r="AO85" s="409"/>
      <c r="AP85" s="409"/>
      <c r="AQ85" s="409"/>
      <c r="AR85" s="409"/>
      <c r="AS85" s="409"/>
      <c r="AT85" s="409"/>
      <c r="AU85" s="409"/>
      <c r="AV85" s="409"/>
      <c r="AW85" s="409"/>
      <c r="AX85" s="409"/>
      <c r="AY85" s="409"/>
      <c r="AZ85" s="409"/>
    </row>
    <row r="86" spans="1:55" s="408" customFormat="1" ht="15" hidden="1" x14ac:dyDescent="0.25">
      <c r="A86" s="409" t="s">
        <v>8263</v>
      </c>
      <c r="B86" s="401" t="str">
        <f t="shared" si="21"/>
        <v/>
      </c>
      <c r="C86" s="401" t="str">
        <f t="shared" si="22"/>
        <v>x</v>
      </c>
      <c r="D86" s="409" t="s">
        <v>18</v>
      </c>
      <c r="E86" s="410" t="s">
        <v>3948</v>
      </c>
      <c r="F86" s="1133">
        <f t="shared" si="23"/>
        <v>46049</v>
      </c>
      <c r="G86" s="1134" t="str">
        <f t="shared" si="17"/>
        <v>A</v>
      </c>
      <c r="H86" s="1132" t="str">
        <f t="shared" si="20"/>
        <v>MR_DER-1560_26</v>
      </c>
      <c r="I86" s="1135">
        <f t="shared" si="24"/>
        <v>46058</v>
      </c>
      <c r="J86" s="413" t="str">
        <f t="shared" si="19"/>
        <v>APROVADO</v>
      </c>
      <c r="K86" s="412" t="s">
        <v>3730</v>
      </c>
      <c r="L86" s="930">
        <v>45770</v>
      </c>
      <c r="M86" s="914" t="s">
        <v>9077</v>
      </c>
      <c r="N86" s="398" t="s">
        <v>5536</v>
      </c>
      <c r="O86" s="930">
        <v>45789</v>
      </c>
      <c r="P86" s="409"/>
      <c r="Q86" s="409" t="s">
        <v>3765</v>
      </c>
      <c r="R86" s="1224">
        <v>45842</v>
      </c>
      <c r="S86" s="218" t="s">
        <v>9640</v>
      </c>
      <c r="T86" s="409"/>
      <c r="U86" s="409"/>
      <c r="V86" s="409"/>
      <c r="W86" s="412" t="s">
        <v>5701</v>
      </c>
      <c r="X86" s="1224">
        <v>45943</v>
      </c>
      <c r="Y86" s="218" t="s">
        <v>10761</v>
      </c>
      <c r="Z86" s="409" t="s">
        <v>5537</v>
      </c>
      <c r="AA86" s="1224">
        <v>45968</v>
      </c>
      <c r="AB86" s="409"/>
      <c r="AC86" s="409" t="s">
        <v>3748</v>
      </c>
      <c r="AD86" s="1224">
        <v>46049</v>
      </c>
      <c r="AE86" s="218" t="s">
        <v>12068</v>
      </c>
      <c r="AF86" s="409" t="s">
        <v>5539</v>
      </c>
      <c r="AG86" s="1224">
        <v>46058</v>
      </c>
      <c r="AH86" s="409"/>
      <c r="AI86" s="409" t="s">
        <v>3748</v>
      </c>
      <c r="AJ86" s="1224">
        <v>46092</v>
      </c>
      <c r="AK86" s="218" t="s">
        <v>12322</v>
      </c>
      <c r="AL86" s="409"/>
      <c r="AM86" s="409"/>
      <c r="AN86" s="409"/>
      <c r="AO86" s="409"/>
      <c r="AP86" s="409"/>
      <c r="AQ86" s="409"/>
      <c r="AR86" s="409"/>
      <c r="AS86" s="409"/>
      <c r="AT86" s="409"/>
      <c r="AU86" s="409"/>
      <c r="AV86" s="409"/>
      <c r="AW86" s="409"/>
      <c r="AX86" s="409"/>
      <c r="AY86" s="409"/>
      <c r="AZ86" s="409"/>
    </row>
    <row r="87" spans="1:55" s="408" customFormat="1" ht="15" hidden="1" x14ac:dyDescent="0.25">
      <c r="A87" s="409" t="s">
        <v>8263</v>
      </c>
      <c r="B87" s="401" t="str">
        <f t="shared" si="21"/>
        <v/>
      </c>
      <c r="C87" s="401" t="str">
        <f t="shared" si="22"/>
        <v>x</v>
      </c>
      <c r="D87" s="409" t="s">
        <v>18</v>
      </c>
      <c r="E87" s="410" t="s">
        <v>3949</v>
      </c>
      <c r="F87" s="1133">
        <f t="shared" si="23"/>
        <v>46049</v>
      </c>
      <c r="G87" s="1134" t="str">
        <f t="shared" si="17"/>
        <v>A</v>
      </c>
      <c r="H87" s="1132" t="str">
        <f t="shared" si="20"/>
        <v>MR_DER-1560_26</v>
      </c>
      <c r="I87" s="1135">
        <f t="shared" si="24"/>
        <v>46058</v>
      </c>
      <c r="J87" s="413" t="str">
        <f t="shared" si="19"/>
        <v>APROVADO</v>
      </c>
      <c r="K87" s="412" t="s">
        <v>3730</v>
      </c>
      <c r="L87" s="930">
        <v>45770</v>
      </c>
      <c r="M87" s="914" t="s">
        <v>9077</v>
      </c>
      <c r="N87" s="398" t="s">
        <v>5536</v>
      </c>
      <c r="O87" s="930">
        <v>45789</v>
      </c>
      <c r="P87" s="409"/>
      <c r="Q87" s="409" t="s">
        <v>3765</v>
      </c>
      <c r="R87" s="1224">
        <v>45842</v>
      </c>
      <c r="S87" s="218" t="s">
        <v>9640</v>
      </c>
      <c r="T87" s="409"/>
      <c r="U87" s="409"/>
      <c r="V87" s="409"/>
      <c r="W87" s="412" t="s">
        <v>5701</v>
      </c>
      <c r="X87" s="1224">
        <v>45943</v>
      </c>
      <c r="Y87" s="218" t="s">
        <v>10761</v>
      </c>
      <c r="Z87" s="409" t="s">
        <v>5537</v>
      </c>
      <c r="AA87" s="1224">
        <v>45968</v>
      </c>
      <c r="AB87" s="409"/>
      <c r="AC87" s="409" t="s">
        <v>3748</v>
      </c>
      <c r="AD87" s="1224">
        <v>46049</v>
      </c>
      <c r="AE87" s="218" t="s">
        <v>12068</v>
      </c>
      <c r="AF87" s="409" t="s">
        <v>5539</v>
      </c>
      <c r="AG87" s="1224">
        <v>46058</v>
      </c>
      <c r="AH87" s="409"/>
      <c r="AI87" s="409" t="s">
        <v>3748</v>
      </c>
      <c r="AJ87" s="1224">
        <v>46092</v>
      </c>
      <c r="AK87" s="218" t="s">
        <v>12322</v>
      </c>
      <c r="AL87" s="409"/>
      <c r="AM87" s="409"/>
      <c r="AN87" s="409"/>
      <c r="AO87" s="409"/>
      <c r="AP87" s="409"/>
      <c r="AQ87" s="409"/>
      <c r="AR87" s="409"/>
      <c r="AS87" s="409"/>
      <c r="AT87" s="409"/>
      <c r="AU87" s="409"/>
      <c r="AV87" s="409"/>
      <c r="AW87" s="409"/>
      <c r="AX87" s="409"/>
      <c r="AY87" s="409"/>
      <c r="AZ87" s="409"/>
    </row>
    <row r="88" spans="1:55" s="408" customFormat="1" ht="15" hidden="1" x14ac:dyDescent="0.25">
      <c r="A88" s="409" t="s">
        <v>8263</v>
      </c>
      <c r="B88" s="401" t="str">
        <f t="shared" si="21"/>
        <v/>
      </c>
      <c r="C88" s="401" t="str">
        <f t="shared" si="22"/>
        <v>x</v>
      </c>
      <c r="D88" s="409" t="s">
        <v>18</v>
      </c>
      <c r="E88" s="410" t="s">
        <v>3950</v>
      </c>
      <c r="F88" s="1133">
        <f t="shared" si="23"/>
        <v>46049</v>
      </c>
      <c r="G88" s="1134" t="str">
        <f t="shared" si="17"/>
        <v>A</v>
      </c>
      <c r="H88" s="1132" t="str">
        <f t="shared" si="20"/>
        <v>MR_DER-1560_26</v>
      </c>
      <c r="I88" s="1135">
        <f t="shared" si="24"/>
        <v>46058</v>
      </c>
      <c r="J88" s="413" t="str">
        <f t="shared" si="19"/>
        <v>APROVADO</v>
      </c>
      <c r="K88" s="412" t="s">
        <v>3730</v>
      </c>
      <c r="L88" s="930">
        <v>45770</v>
      </c>
      <c r="M88" s="914" t="s">
        <v>9077</v>
      </c>
      <c r="N88" s="398" t="s">
        <v>5536</v>
      </c>
      <c r="O88" s="930">
        <v>45789</v>
      </c>
      <c r="P88" s="409"/>
      <c r="Q88" s="409" t="s">
        <v>3765</v>
      </c>
      <c r="R88" s="1224">
        <v>45842</v>
      </c>
      <c r="S88" s="218" t="s">
        <v>9640</v>
      </c>
      <c r="T88" s="409"/>
      <c r="U88" s="409"/>
      <c r="V88" s="409"/>
      <c r="W88" s="412" t="s">
        <v>5701</v>
      </c>
      <c r="X88" s="1224">
        <v>45943</v>
      </c>
      <c r="Y88" s="218" t="s">
        <v>10761</v>
      </c>
      <c r="Z88" s="409" t="s">
        <v>5537</v>
      </c>
      <c r="AA88" s="1224">
        <v>45968</v>
      </c>
      <c r="AB88" s="409"/>
      <c r="AC88" s="409" t="s">
        <v>3748</v>
      </c>
      <c r="AD88" s="1224">
        <v>46049</v>
      </c>
      <c r="AE88" s="218" t="s">
        <v>12068</v>
      </c>
      <c r="AF88" s="409" t="s">
        <v>5539</v>
      </c>
      <c r="AG88" s="1224">
        <v>46058</v>
      </c>
      <c r="AH88" s="409"/>
      <c r="AI88" s="409" t="s">
        <v>3748</v>
      </c>
      <c r="AJ88" s="1224">
        <v>46092</v>
      </c>
      <c r="AK88" s="218" t="s">
        <v>12322</v>
      </c>
      <c r="AL88" s="409"/>
      <c r="AM88" s="409"/>
      <c r="AN88" s="409"/>
      <c r="AO88" s="409"/>
      <c r="AP88" s="409"/>
      <c r="AQ88" s="409"/>
      <c r="AR88" s="409"/>
      <c r="AS88" s="409"/>
      <c r="AT88" s="409"/>
      <c r="AU88" s="409"/>
      <c r="AV88" s="409"/>
      <c r="AW88" s="409"/>
      <c r="AX88" s="409"/>
      <c r="AY88" s="409"/>
      <c r="AZ88" s="409"/>
    </row>
    <row r="89" spans="1:55" s="408" customFormat="1" ht="15" hidden="1" x14ac:dyDescent="0.25">
      <c r="A89" s="409" t="s">
        <v>8263</v>
      </c>
      <c r="B89" s="401" t="str">
        <f t="shared" si="21"/>
        <v/>
      </c>
      <c r="C89" s="401" t="str">
        <f t="shared" si="22"/>
        <v>x</v>
      </c>
      <c r="D89" s="409" t="s">
        <v>18</v>
      </c>
      <c r="E89" s="410" t="s">
        <v>3951</v>
      </c>
      <c r="F89" s="1133">
        <f t="shared" ref="F89:F90" si="25">IF(L89&lt;&gt;0,MAX(L89,R89,X89,AD89,AJ89,AP89),"NE")</f>
        <v>46128</v>
      </c>
      <c r="G89" s="1134" t="str">
        <f t="shared" si="17"/>
        <v>B</v>
      </c>
      <c r="H89" s="1132" t="str">
        <f t="shared" si="20"/>
        <v>MR_DER-1681_26</v>
      </c>
      <c r="I89" s="1135" t="str">
        <f t="shared" si="24"/>
        <v>ND</v>
      </c>
      <c r="J89" s="413" t="str">
        <f t="shared" si="19"/>
        <v xml:space="preserve">APROVADO </v>
      </c>
      <c r="K89" s="412" t="s">
        <v>3730</v>
      </c>
      <c r="L89" s="930">
        <v>45770</v>
      </c>
      <c r="M89" s="914" t="s">
        <v>9077</v>
      </c>
      <c r="N89" s="398" t="s">
        <v>5536</v>
      </c>
      <c r="O89" s="930">
        <v>45789</v>
      </c>
      <c r="P89" s="409"/>
      <c r="Q89" s="409" t="s">
        <v>3765</v>
      </c>
      <c r="R89" s="1224">
        <v>45842</v>
      </c>
      <c r="S89" s="218" t="s">
        <v>9640</v>
      </c>
      <c r="T89" s="409"/>
      <c r="U89" s="409"/>
      <c r="V89" s="409"/>
      <c r="W89" s="412" t="s">
        <v>5701</v>
      </c>
      <c r="X89" s="1224">
        <v>45943</v>
      </c>
      <c r="Y89" s="218" t="s">
        <v>10761</v>
      </c>
      <c r="Z89" s="409" t="s">
        <v>5537</v>
      </c>
      <c r="AA89" s="1224">
        <v>45968</v>
      </c>
      <c r="AB89" s="409"/>
      <c r="AC89" s="409" t="s">
        <v>3748</v>
      </c>
      <c r="AD89" s="1224">
        <v>46049</v>
      </c>
      <c r="AE89" s="218" t="s">
        <v>12068</v>
      </c>
      <c r="AF89" s="409" t="s">
        <v>5536</v>
      </c>
      <c r="AG89" s="1224">
        <v>46058</v>
      </c>
      <c r="AH89" s="409"/>
      <c r="AI89" s="409" t="s">
        <v>5626</v>
      </c>
      <c r="AJ89" s="1224">
        <v>46078</v>
      </c>
      <c r="AK89" s="218" t="s">
        <v>12249</v>
      </c>
      <c r="AL89" s="409" t="s">
        <v>5538</v>
      </c>
      <c r="AM89" s="1224">
        <v>46120</v>
      </c>
      <c r="AN89" s="409"/>
      <c r="AO89" s="409" t="s">
        <v>5811</v>
      </c>
      <c r="AP89" s="1224">
        <v>46128</v>
      </c>
      <c r="AQ89" s="218" t="s">
        <v>12514</v>
      </c>
      <c r="AR89" s="409" t="s">
        <v>5538</v>
      </c>
      <c r="AS89" s="409"/>
      <c r="AT89" s="409"/>
      <c r="AU89" s="409"/>
      <c r="AV89" s="409"/>
      <c r="AW89" s="409"/>
      <c r="AX89" s="409"/>
      <c r="AY89" s="409"/>
      <c r="AZ89" s="409"/>
    </row>
    <row r="90" spans="1:55" s="408" customFormat="1" ht="15" hidden="1" x14ac:dyDescent="0.25">
      <c r="A90" s="409" t="s">
        <v>8263</v>
      </c>
      <c r="B90" s="401" t="str">
        <f t="shared" si="21"/>
        <v/>
      </c>
      <c r="C90" s="401" t="str">
        <f t="shared" si="22"/>
        <v>x</v>
      </c>
      <c r="D90" s="409" t="s">
        <v>18</v>
      </c>
      <c r="E90" s="410" t="s">
        <v>3952</v>
      </c>
      <c r="F90" s="1133">
        <f t="shared" si="25"/>
        <v>46128</v>
      </c>
      <c r="G90" s="1134" t="str">
        <f t="shared" si="17"/>
        <v>B</v>
      </c>
      <c r="H90" s="1132" t="str">
        <f t="shared" si="20"/>
        <v>MR_DER-1681_26</v>
      </c>
      <c r="I90" s="1135" t="str">
        <f t="shared" si="24"/>
        <v>ND</v>
      </c>
      <c r="J90" s="413" t="str">
        <f t="shared" si="19"/>
        <v xml:space="preserve">APROVADO </v>
      </c>
      <c r="K90" s="412" t="s">
        <v>3730</v>
      </c>
      <c r="L90" s="930">
        <v>45770</v>
      </c>
      <c r="M90" s="914" t="s">
        <v>9077</v>
      </c>
      <c r="N90" s="398" t="s">
        <v>5536</v>
      </c>
      <c r="O90" s="930">
        <v>45789</v>
      </c>
      <c r="P90" s="409"/>
      <c r="Q90" s="409" t="s">
        <v>3765</v>
      </c>
      <c r="R90" s="1224">
        <v>45842</v>
      </c>
      <c r="S90" s="218" t="s">
        <v>9640</v>
      </c>
      <c r="T90" s="409"/>
      <c r="U90" s="409"/>
      <c r="V90" s="409"/>
      <c r="W90" s="412" t="s">
        <v>5701</v>
      </c>
      <c r="X90" s="1224">
        <v>45943</v>
      </c>
      <c r="Y90" s="218" t="s">
        <v>10761</v>
      </c>
      <c r="Z90" s="409" t="s">
        <v>5537</v>
      </c>
      <c r="AA90" s="1224">
        <v>45968</v>
      </c>
      <c r="AB90" s="409"/>
      <c r="AC90" s="409" t="s">
        <v>3748</v>
      </c>
      <c r="AD90" s="1224">
        <v>46049</v>
      </c>
      <c r="AE90" s="218" t="s">
        <v>12068</v>
      </c>
      <c r="AF90" s="409" t="s">
        <v>5536</v>
      </c>
      <c r="AG90" s="1224">
        <v>46058</v>
      </c>
      <c r="AH90" s="409"/>
      <c r="AI90" s="409" t="s">
        <v>5626</v>
      </c>
      <c r="AJ90" s="1224">
        <v>46078</v>
      </c>
      <c r="AK90" s="218" t="s">
        <v>12249</v>
      </c>
      <c r="AL90" s="409" t="s">
        <v>5538</v>
      </c>
      <c r="AM90" s="1224">
        <v>46120</v>
      </c>
      <c r="AN90" s="409"/>
      <c r="AO90" s="409" t="s">
        <v>5811</v>
      </c>
      <c r="AP90" s="1224">
        <v>46128</v>
      </c>
      <c r="AQ90" s="218" t="s">
        <v>12514</v>
      </c>
      <c r="AR90" s="409" t="s">
        <v>5538</v>
      </c>
      <c r="AS90" s="409"/>
      <c r="AT90" s="409"/>
      <c r="AU90" s="409"/>
      <c r="AV90" s="409"/>
      <c r="AW90" s="409"/>
      <c r="AX90" s="409"/>
      <c r="AY90" s="409"/>
      <c r="AZ90" s="409"/>
    </row>
    <row r="91" spans="1:55" s="408" customFormat="1" ht="15" hidden="1" x14ac:dyDescent="0.25">
      <c r="A91" s="409" t="s">
        <v>8263</v>
      </c>
      <c r="B91" s="401" t="str">
        <f t="shared" si="21"/>
        <v/>
      </c>
      <c r="C91" s="401" t="str">
        <f t="shared" si="22"/>
        <v>x</v>
      </c>
      <c r="D91" s="409" t="s">
        <v>18</v>
      </c>
      <c r="E91" s="410" t="s">
        <v>3953</v>
      </c>
      <c r="F91" s="1133">
        <f>IF(L91&lt;&gt;0,MAX(L91,R91,X91,AD91,AP91,AJ91,AV91,BB91),"NE")</f>
        <v>46170</v>
      </c>
      <c r="G91" s="1134" t="str">
        <f t="shared" si="17"/>
        <v>B</v>
      </c>
      <c r="H91" s="1132" t="str">
        <f t="shared" si="20"/>
        <v>MR_DER-1767_26</v>
      </c>
      <c r="I91" s="1135" t="str">
        <f t="shared" si="24"/>
        <v>ND</v>
      </c>
      <c r="J91" s="413" t="str">
        <f t="shared" si="19"/>
        <v>APROVADO</v>
      </c>
      <c r="K91" s="412" t="s">
        <v>3730</v>
      </c>
      <c r="L91" s="930">
        <v>45770</v>
      </c>
      <c r="M91" s="914" t="s">
        <v>9077</v>
      </c>
      <c r="N91" s="398" t="s">
        <v>5536</v>
      </c>
      <c r="O91" s="930">
        <v>45789</v>
      </c>
      <c r="P91" s="409"/>
      <c r="Q91" s="409" t="s">
        <v>3765</v>
      </c>
      <c r="R91" s="1224">
        <v>45842</v>
      </c>
      <c r="S91" s="218" t="s">
        <v>9640</v>
      </c>
      <c r="T91" s="409"/>
      <c r="U91" s="409"/>
      <c r="V91" s="409"/>
      <c r="W91" s="412" t="s">
        <v>5701</v>
      </c>
      <c r="X91" s="1224">
        <v>45943</v>
      </c>
      <c r="Y91" s="218" t="s">
        <v>10761</v>
      </c>
      <c r="Z91" s="409" t="s">
        <v>5537</v>
      </c>
      <c r="AA91" s="1224">
        <v>45968</v>
      </c>
      <c r="AB91" s="409"/>
      <c r="AC91" s="409" t="s">
        <v>3748</v>
      </c>
      <c r="AD91" s="1224">
        <v>46049</v>
      </c>
      <c r="AE91" s="218" t="s">
        <v>12068</v>
      </c>
      <c r="AF91" s="409" t="s">
        <v>5536</v>
      </c>
      <c r="AG91" s="1224">
        <v>46058</v>
      </c>
      <c r="AH91" s="409"/>
      <c r="AI91" s="409" t="s">
        <v>5626</v>
      </c>
      <c r="AJ91" s="1224">
        <v>46078</v>
      </c>
      <c r="AK91" s="218" t="s">
        <v>12249</v>
      </c>
      <c r="AL91" s="409" t="s">
        <v>5537</v>
      </c>
      <c r="AM91" s="1224">
        <v>46120</v>
      </c>
      <c r="AN91" s="409"/>
      <c r="AO91" s="409" t="s">
        <v>5811</v>
      </c>
      <c r="AP91" s="1224">
        <v>46150</v>
      </c>
      <c r="AQ91" s="218" t="s">
        <v>12644</v>
      </c>
      <c r="AR91" s="409" t="s">
        <v>5539</v>
      </c>
      <c r="AS91" s="1224">
        <v>46169</v>
      </c>
      <c r="AT91" s="409"/>
      <c r="AU91" s="409"/>
      <c r="AV91" s="1224"/>
      <c r="AW91" s="218"/>
      <c r="AX91" s="409"/>
      <c r="AY91" s="409"/>
      <c r="AZ91" s="409"/>
      <c r="BA91" s="408" t="s">
        <v>5811</v>
      </c>
      <c r="BB91" s="1364">
        <v>46170</v>
      </c>
      <c r="BC91" s="218" t="s">
        <v>12693</v>
      </c>
    </row>
    <row r="92" spans="1:55" s="408" customFormat="1" ht="15" hidden="1" x14ac:dyDescent="0.25">
      <c r="A92" s="409" t="s">
        <v>8263</v>
      </c>
      <c r="B92" s="401" t="str">
        <f t="shared" si="21"/>
        <v/>
      </c>
      <c r="C92" s="401" t="str">
        <f t="shared" si="22"/>
        <v>x</v>
      </c>
      <c r="D92" s="409" t="s">
        <v>18</v>
      </c>
      <c r="E92" s="410" t="s">
        <v>3954</v>
      </c>
      <c r="F92" s="1133">
        <f t="shared" ref="F92:F93" si="26">IF(L92&lt;&gt;0,MAX(L92,R92,X92,AD92,AJ92,AP92),"NE")</f>
        <v>46128</v>
      </c>
      <c r="G92" s="1134" t="str">
        <f t="shared" si="17"/>
        <v>B</v>
      </c>
      <c r="H92" s="1132" t="str">
        <f t="shared" si="20"/>
        <v>MR_DER-1681_26</v>
      </c>
      <c r="I92" s="1135" t="str">
        <f t="shared" si="24"/>
        <v>ND</v>
      </c>
      <c r="J92" s="413" t="str">
        <f t="shared" si="19"/>
        <v xml:space="preserve">APROVADO </v>
      </c>
      <c r="K92" s="412" t="s">
        <v>3730</v>
      </c>
      <c r="L92" s="930">
        <v>45770</v>
      </c>
      <c r="M92" s="914" t="s">
        <v>9077</v>
      </c>
      <c r="N92" s="398" t="s">
        <v>5536</v>
      </c>
      <c r="O92" s="930">
        <v>45789</v>
      </c>
      <c r="P92" s="409"/>
      <c r="Q92" s="409" t="s">
        <v>3765</v>
      </c>
      <c r="R92" s="1224">
        <v>45842</v>
      </c>
      <c r="S92" s="218" t="s">
        <v>9640</v>
      </c>
      <c r="T92" s="409"/>
      <c r="U92" s="409"/>
      <c r="V92" s="409"/>
      <c r="W92" s="412" t="s">
        <v>5701</v>
      </c>
      <c r="X92" s="1224">
        <v>45943</v>
      </c>
      <c r="Y92" s="218" t="s">
        <v>10761</v>
      </c>
      <c r="Z92" s="409" t="s">
        <v>5537</v>
      </c>
      <c r="AA92" s="1224">
        <v>45968</v>
      </c>
      <c r="AB92" s="409"/>
      <c r="AC92" s="409" t="s">
        <v>3748</v>
      </c>
      <c r="AD92" s="1224">
        <v>46049</v>
      </c>
      <c r="AE92" s="218" t="s">
        <v>12068</v>
      </c>
      <c r="AF92" s="409" t="s">
        <v>5536</v>
      </c>
      <c r="AG92" s="1224">
        <v>46058</v>
      </c>
      <c r="AH92" s="409"/>
      <c r="AI92" s="409" t="s">
        <v>5626</v>
      </c>
      <c r="AJ92" s="1224">
        <v>46078</v>
      </c>
      <c r="AK92" s="218" t="s">
        <v>12249</v>
      </c>
      <c r="AL92" s="409" t="s">
        <v>5538</v>
      </c>
      <c r="AM92" s="1224">
        <v>46120</v>
      </c>
      <c r="AN92" s="409"/>
      <c r="AO92" s="409" t="s">
        <v>5811</v>
      </c>
      <c r="AP92" s="1224">
        <v>46128</v>
      </c>
      <c r="AQ92" s="218" t="s">
        <v>12514</v>
      </c>
      <c r="AR92" s="409" t="s">
        <v>5538</v>
      </c>
      <c r="AS92" s="409"/>
      <c r="AT92" s="409"/>
      <c r="AU92" s="409"/>
      <c r="AV92" s="409"/>
      <c r="AW92" s="409"/>
      <c r="AX92" s="409"/>
      <c r="AY92" s="409"/>
      <c r="AZ92" s="409"/>
    </row>
    <row r="93" spans="1:55" s="408" customFormat="1" ht="15" hidden="1" x14ac:dyDescent="0.25">
      <c r="A93" s="409" t="s">
        <v>8263</v>
      </c>
      <c r="B93" s="401" t="str">
        <f t="shared" si="21"/>
        <v/>
      </c>
      <c r="C93" s="401" t="str">
        <f t="shared" si="22"/>
        <v>x</v>
      </c>
      <c r="D93" s="409" t="s">
        <v>18</v>
      </c>
      <c r="E93" s="410" t="s">
        <v>3955</v>
      </c>
      <c r="F93" s="1133">
        <f t="shared" si="26"/>
        <v>46128</v>
      </c>
      <c r="G93" s="1134" t="str">
        <f t="shared" si="17"/>
        <v>B</v>
      </c>
      <c r="H93" s="1132" t="str">
        <f t="shared" si="20"/>
        <v>MR_DER-1681_26</v>
      </c>
      <c r="I93" s="1135" t="str">
        <f t="shared" si="24"/>
        <v>ND</v>
      </c>
      <c r="J93" s="413" t="str">
        <f t="shared" si="19"/>
        <v xml:space="preserve">APROVADO </v>
      </c>
      <c r="K93" s="412" t="s">
        <v>3730</v>
      </c>
      <c r="L93" s="930">
        <v>45770</v>
      </c>
      <c r="M93" s="914" t="s">
        <v>9077</v>
      </c>
      <c r="N93" s="398" t="s">
        <v>5536</v>
      </c>
      <c r="O93" s="930">
        <v>45789</v>
      </c>
      <c r="P93" s="409"/>
      <c r="Q93" s="409" t="s">
        <v>3765</v>
      </c>
      <c r="R93" s="1224">
        <v>45842</v>
      </c>
      <c r="S93" s="218" t="s">
        <v>9640</v>
      </c>
      <c r="T93" s="409"/>
      <c r="U93" s="409"/>
      <c r="V93" s="409"/>
      <c r="W93" s="412" t="s">
        <v>5701</v>
      </c>
      <c r="X93" s="1224">
        <v>45943</v>
      </c>
      <c r="Y93" s="218" t="s">
        <v>10761</v>
      </c>
      <c r="Z93" s="409" t="s">
        <v>5537</v>
      </c>
      <c r="AA93" s="1224">
        <v>45968</v>
      </c>
      <c r="AB93" s="409"/>
      <c r="AC93" s="409" t="s">
        <v>3748</v>
      </c>
      <c r="AD93" s="1224">
        <v>46049</v>
      </c>
      <c r="AE93" s="218" t="s">
        <v>12068</v>
      </c>
      <c r="AF93" s="409" t="s">
        <v>5536</v>
      </c>
      <c r="AG93" s="1224">
        <v>46058</v>
      </c>
      <c r="AH93" s="409"/>
      <c r="AI93" s="409" t="s">
        <v>5626</v>
      </c>
      <c r="AJ93" s="1224">
        <v>46078</v>
      </c>
      <c r="AK93" s="218" t="s">
        <v>12249</v>
      </c>
      <c r="AL93" s="409" t="s">
        <v>5538</v>
      </c>
      <c r="AM93" s="1224">
        <v>46120</v>
      </c>
      <c r="AN93" s="409"/>
      <c r="AO93" s="409" t="s">
        <v>5811</v>
      </c>
      <c r="AP93" s="1224">
        <v>46128</v>
      </c>
      <c r="AQ93" s="218" t="s">
        <v>12514</v>
      </c>
      <c r="AR93" s="409" t="s">
        <v>5538</v>
      </c>
      <c r="AS93" s="409"/>
      <c r="AT93" s="409"/>
      <c r="AU93" s="409"/>
      <c r="AV93" s="409"/>
      <c r="AW93" s="409"/>
      <c r="AX93" s="409"/>
      <c r="AY93" s="409"/>
      <c r="AZ93" s="409"/>
    </row>
    <row r="94" spans="1:55" s="408" customFormat="1" ht="15" hidden="1" x14ac:dyDescent="0.25">
      <c r="A94" s="409" t="s">
        <v>8263</v>
      </c>
      <c r="B94" s="401" t="str">
        <f t="shared" si="21"/>
        <v/>
      </c>
      <c r="C94" s="401" t="str">
        <f t="shared" si="22"/>
        <v>x</v>
      </c>
      <c r="D94" s="409" t="s">
        <v>18</v>
      </c>
      <c r="E94" s="410" t="s">
        <v>3956</v>
      </c>
      <c r="F94" s="1133">
        <f t="shared" si="23"/>
        <v>46049</v>
      </c>
      <c r="G94" s="1134" t="str">
        <f t="shared" si="17"/>
        <v>A</v>
      </c>
      <c r="H94" s="1132" t="str">
        <f t="shared" si="20"/>
        <v>MR_DER-1560_26</v>
      </c>
      <c r="I94" s="1135">
        <f t="shared" si="24"/>
        <v>46058</v>
      </c>
      <c r="J94" s="413" t="str">
        <f t="shared" si="19"/>
        <v>APROVADO</v>
      </c>
      <c r="K94" s="412" t="s">
        <v>3730</v>
      </c>
      <c r="L94" s="930">
        <v>45770</v>
      </c>
      <c r="M94" s="914" t="s">
        <v>9077</v>
      </c>
      <c r="N94" s="398" t="s">
        <v>5536</v>
      </c>
      <c r="O94" s="930">
        <v>45789</v>
      </c>
      <c r="P94" s="409"/>
      <c r="Q94" s="409" t="s">
        <v>3765</v>
      </c>
      <c r="R94" s="1224">
        <v>45842</v>
      </c>
      <c r="S94" s="218" t="s">
        <v>9640</v>
      </c>
      <c r="T94" s="409"/>
      <c r="U94" s="409"/>
      <c r="V94" s="409"/>
      <c r="W94" s="412" t="s">
        <v>5701</v>
      </c>
      <c r="X94" s="1224">
        <v>45943</v>
      </c>
      <c r="Y94" s="218" t="s">
        <v>10761</v>
      </c>
      <c r="Z94" s="409" t="s">
        <v>5537</v>
      </c>
      <c r="AA94" s="1224">
        <v>45968</v>
      </c>
      <c r="AB94" s="409"/>
      <c r="AC94" s="409" t="s">
        <v>3748</v>
      </c>
      <c r="AD94" s="1224">
        <v>46049</v>
      </c>
      <c r="AE94" s="218" t="s">
        <v>12068</v>
      </c>
      <c r="AF94" s="409" t="s">
        <v>5539</v>
      </c>
      <c r="AG94" s="1224">
        <v>46058</v>
      </c>
      <c r="AH94" s="409"/>
      <c r="AI94" s="409" t="s">
        <v>3748</v>
      </c>
      <c r="AJ94" s="1224">
        <v>46092</v>
      </c>
      <c r="AK94" s="218" t="s">
        <v>12322</v>
      </c>
      <c r="AL94" s="409"/>
      <c r="AM94" s="409"/>
      <c r="AN94" s="409"/>
      <c r="AO94" s="409"/>
      <c r="AP94" s="409"/>
      <c r="AQ94" s="409"/>
      <c r="AR94" s="409"/>
      <c r="AS94" s="409"/>
      <c r="AT94" s="409"/>
      <c r="AU94" s="409"/>
      <c r="AV94" s="409"/>
      <c r="AW94" s="409"/>
      <c r="AX94" s="409"/>
      <c r="AY94" s="409"/>
      <c r="AZ94" s="409"/>
    </row>
    <row r="95" spans="1:55" s="408" customFormat="1" ht="15" hidden="1" x14ac:dyDescent="0.25">
      <c r="A95" s="409" t="s">
        <v>8263</v>
      </c>
      <c r="B95" s="401" t="str">
        <f t="shared" si="21"/>
        <v/>
      </c>
      <c r="C95" s="401" t="str">
        <f t="shared" si="22"/>
        <v>x</v>
      </c>
      <c r="D95" s="409" t="s">
        <v>18</v>
      </c>
      <c r="E95" s="410" t="s">
        <v>3957</v>
      </c>
      <c r="F95" s="1133">
        <f t="shared" si="23"/>
        <v>46049</v>
      </c>
      <c r="G95" s="1134" t="str">
        <f t="shared" si="17"/>
        <v>A</v>
      </c>
      <c r="H95" s="1132" t="str">
        <f t="shared" si="20"/>
        <v>MR_DER-1560_26</v>
      </c>
      <c r="I95" s="1135">
        <f t="shared" si="24"/>
        <v>46058</v>
      </c>
      <c r="J95" s="413" t="str">
        <f t="shared" si="19"/>
        <v>APROVADO</v>
      </c>
      <c r="K95" s="412" t="s">
        <v>3730</v>
      </c>
      <c r="L95" s="930">
        <v>45770</v>
      </c>
      <c r="M95" s="914" t="s">
        <v>9077</v>
      </c>
      <c r="N95" s="398" t="s">
        <v>5536</v>
      </c>
      <c r="O95" s="930">
        <v>45789</v>
      </c>
      <c r="P95" s="409"/>
      <c r="Q95" s="409" t="s">
        <v>3765</v>
      </c>
      <c r="R95" s="1224">
        <v>45842</v>
      </c>
      <c r="S95" s="218" t="s">
        <v>9640</v>
      </c>
      <c r="T95" s="409"/>
      <c r="U95" s="409"/>
      <c r="V95" s="409"/>
      <c r="W95" s="412" t="s">
        <v>5701</v>
      </c>
      <c r="X95" s="1224">
        <v>45943</v>
      </c>
      <c r="Y95" s="218" t="s">
        <v>10761</v>
      </c>
      <c r="Z95" s="409" t="s">
        <v>5537</v>
      </c>
      <c r="AA95" s="1224">
        <v>45968</v>
      </c>
      <c r="AB95" s="409"/>
      <c r="AC95" s="409" t="s">
        <v>3748</v>
      </c>
      <c r="AD95" s="1224">
        <v>46049</v>
      </c>
      <c r="AE95" s="218" t="s">
        <v>12068</v>
      </c>
      <c r="AF95" s="409" t="s">
        <v>5539</v>
      </c>
      <c r="AG95" s="1224">
        <v>46058</v>
      </c>
      <c r="AH95" s="409"/>
      <c r="AI95" s="409" t="s">
        <v>3748</v>
      </c>
      <c r="AJ95" s="1224">
        <v>46092</v>
      </c>
      <c r="AK95" s="218" t="s">
        <v>12322</v>
      </c>
      <c r="AL95" s="409"/>
      <c r="AM95" s="409"/>
      <c r="AN95" s="409"/>
      <c r="AO95" s="409"/>
      <c r="AP95" s="409"/>
      <c r="AQ95" s="409"/>
      <c r="AR95" s="409"/>
      <c r="AS95" s="409"/>
      <c r="AT95" s="409"/>
      <c r="AU95" s="409"/>
      <c r="AV95" s="409"/>
      <c r="AW95" s="409"/>
      <c r="AX95" s="409"/>
      <c r="AY95" s="409"/>
      <c r="AZ95" s="409"/>
    </row>
    <row r="96" spans="1:55" s="408" customFormat="1" ht="15" hidden="1" x14ac:dyDescent="0.25">
      <c r="A96" s="409" t="s">
        <v>8263</v>
      </c>
      <c r="B96" s="401" t="str">
        <f t="shared" si="21"/>
        <v/>
      </c>
      <c r="C96" s="401" t="str">
        <f t="shared" si="22"/>
        <v>x</v>
      </c>
      <c r="D96" s="409" t="s">
        <v>18</v>
      </c>
      <c r="E96" s="410" t="s">
        <v>3958</v>
      </c>
      <c r="F96" s="1133">
        <f t="shared" ref="F96:F97" si="27">IF(L96&lt;&gt;0,MAX(L96,R96,X96,AD96,AJ96,AP96),"NE")</f>
        <v>46128</v>
      </c>
      <c r="G96" s="1134" t="str">
        <f t="shared" si="17"/>
        <v>B</v>
      </c>
      <c r="H96" s="1132" t="str">
        <f t="shared" si="20"/>
        <v>MR_DER-1681_26</v>
      </c>
      <c r="I96" s="1135" t="str">
        <f t="shared" si="24"/>
        <v>ND</v>
      </c>
      <c r="J96" s="413" t="str">
        <f t="shared" si="19"/>
        <v xml:space="preserve">APROVADO </v>
      </c>
      <c r="K96" s="412" t="s">
        <v>3730</v>
      </c>
      <c r="L96" s="930">
        <v>45770</v>
      </c>
      <c r="M96" s="914" t="s">
        <v>9077</v>
      </c>
      <c r="N96" s="398" t="s">
        <v>5536</v>
      </c>
      <c r="O96" s="930">
        <v>45789</v>
      </c>
      <c r="P96" s="409"/>
      <c r="Q96" s="409" t="s">
        <v>3765</v>
      </c>
      <c r="R96" s="1224">
        <v>45842</v>
      </c>
      <c r="S96" s="218" t="s">
        <v>9640</v>
      </c>
      <c r="T96" s="409"/>
      <c r="U96" s="409"/>
      <c r="V96" s="409"/>
      <c r="W96" s="412" t="s">
        <v>5701</v>
      </c>
      <c r="X96" s="1224">
        <v>45943</v>
      </c>
      <c r="Y96" s="218" t="s">
        <v>10761</v>
      </c>
      <c r="Z96" s="409" t="s">
        <v>5537</v>
      </c>
      <c r="AA96" s="1224">
        <v>45968</v>
      </c>
      <c r="AB96" s="409"/>
      <c r="AC96" s="409" t="s">
        <v>3748</v>
      </c>
      <c r="AD96" s="1224">
        <v>46049</v>
      </c>
      <c r="AE96" s="218" t="s">
        <v>12068</v>
      </c>
      <c r="AF96" s="409" t="s">
        <v>5536</v>
      </c>
      <c r="AG96" s="1224">
        <v>46058</v>
      </c>
      <c r="AH96" s="409"/>
      <c r="AI96" s="409" t="s">
        <v>5626</v>
      </c>
      <c r="AJ96" s="1224">
        <v>46078</v>
      </c>
      <c r="AK96" s="218" t="s">
        <v>12249</v>
      </c>
      <c r="AL96" s="409" t="s">
        <v>5538</v>
      </c>
      <c r="AM96" s="1224">
        <v>46120</v>
      </c>
      <c r="AN96" s="409"/>
      <c r="AO96" s="409" t="s">
        <v>5811</v>
      </c>
      <c r="AP96" s="1224">
        <v>46128</v>
      </c>
      <c r="AQ96" s="218" t="s">
        <v>12514</v>
      </c>
      <c r="AR96" s="409" t="s">
        <v>5538</v>
      </c>
      <c r="AS96" s="409"/>
      <c r="AT96" s="409"/>
      <c r="AU96" s="409"/>
      <c r="AV96" s="409"/>
      <c r="AW96" s="409"/>
      <c r="AX96" s="409"/>
      <c r="AY96" s="409"/>
      <c r="AZ96" s="409"/>
    </row>
    <row r="97" spans="1:55" s="408" customFormat="1" ht="15" hidden="1" x14ac:dyDescent="0.25">
      <c r="A97" s="409" t="s">
        <v>8263</v>
      </c>
      <c r="B97" s="401" t="str">
        <f t="shared" si="21"/>
        <v/>
      </c>
      <c r="C97" s="401" t="str">
        <f t="shared" si="22"/>
        <v>x</v>
      </c>
      <c r="D97" s="409" t="s">
        <v>18</v>
      </c>
      <c r="E97" s="410" t="s">
        <v>3959</v>
      </c>
      <c r="F97" s="1133">
        <f t="shared" si="27"/>
        <v>46128</v>
      </c>
      <c r="G97" s="1134" t="str">
        <f t="shared" si="17"/>
        <v>B</v>
      </c>
      <c r="H97" s="1132" t="str">
        <f t="shared" si="20"/>
        <v>MR_DER-1681_26</v>
      </c>
      <c r="I97" s="1135" t="str">
        <f t="shared" si="24"/>
        <v>ND</v>
      </c>
      <c r="J97" s="413" t="str">
        <f t="shared" si="19"/>
        <v xml:space="preserve">APROVADO </v>
      </c>
      <c r="K97" s="412" t="s">
        <v>3730</v>
      </c>
      <c r="L97" s="930">
        <v>45770</v>
      </c>
      <c r="M97" s="914" t="s">
        <v>9077</v>
      </c>
      <c r="N97" s="398" t="s">
        <v>5536</v>
      </c>
      <c r="O97" s="930">
        <v>45789</v>
      </c>
      <c r="P97" s="409"/>
      <c r="Q97" s="409" t="s">
        <v>3765</v>
      </c>
      <c r="R97" s="1224">
        <v>45842</v>
      </c>
      <c r="S97" s="218" t="s">
        <v>9640</v>
      </c>
      <c r="T97" s="409"/>
      <c r="U97" s="409"/>
      <c r="V97" s="409"/>
      <c r="W97" s="412" t="s">
        <v>5701</v>
      </c>
      <c r="X97" s="1224">
        <v>45943</v>
      </c>
      <c r="Y97" s="218" t="s">
        <v>10761</v>
      </c>
      <c r="Z97" s="409" t="s">
        <v>5537</v>
      </c>
      <c r="AA97" s="1224">
        <v>45968</v>
      </c>
      <c r="AB97" s="409"/>
      <c r="AC97" s="409" t="s">
        <v>3748</v>
      </c>
      <c r="AD97" s="1224">
        <v>46049</v>
      </c>
      <c r="AE97" s="218" t="s">
        <v>12068</v>
      </c>
      <c r="AF97" s="409" t="s">
        <v>5536</v>
      </c>
      <c r="AG97" s="1224">
        <v>46058</v>
      </c>
      <c r="AH97" s="409"/>
      <c r="AI97" s="409" t="s">
        <v>5626</v>
      </c>
      <c r="AJ97" s="1224">
        <v>46078</v>
      </c>
      <c r="AK97" s="218" t="s">
        <v>12249</v>
      </c>
      <c r="AL97" s="409" t="s">
        <v>5538</v>
      </c>
      <c r="AM97" s="1224">
        <v>46120</v>
      </c>
      <c r="AN97" s="409"/>
      <c r="AO97" s="409" t="s">
        <v>5811</v>
      </c>
      <c r="AP97" s="1224">
        <v>46128</v>
      </c>
      <c r="AQ97" s="218" t="s">
        <v>12514</v>
      </c>
      <c r="AR97" s="409" t="s">
        <v>5538</v>
      </c>
      <c r="AS97" s="409"/>
      <c r="AT97" s="409"/>
      <c r="AU97" s="409"/>
      <c r="AV97" s="409"/>
      <c r="AW97" s="409"/>
      <c r="AX97" s="409"/>
      <c r="AY97" s="409"/>
      <c r="AZ97" s="409"/>
    </row>
    <row r="98" spans="1:55" s="408" customFormat="1" ht="15" hidden="1" x14ac:dyDescent="0.25">
      <c r="A98" s="409" t="s">
        <v>8263</v>
      </c>
      <c r="B98" s="401" t="str">
        <f t="shared" si="21"/>
        <v/>
      </c>
      <c r="C98" s="401" t="str">
        <f t="shared" si="22"/>
        <v>x</v>
      </c>
      <c r="D98" s="409" t="s">
        <v>18</v>
      </c>
      <c r="E98" s="410" t="s">
        <v>3960</v>
      </c>
      <c r="F98" s="1133">
        <f t="shared" si="23"/>
        <v>46049</v>
      </c>
      <c r="G98" s="1134" t="str">
        <f t="shared" si="17"/>
        <v>A</v>
      </c>
      <c r="H98" s="1132" t="str">
        <f t="shared" si="20"/>
        <v>MR_DER-1560_26</v>
      </c>
      <c r="I98" s="1135">
        <f t="shared" si="24"/>
        <v>46058</v>
      </c>
      <c r="J98" s="413" t="str">
        <f t="shared" si="19"/>
        <v>APROVADO</v>
      </c>
      <c r="K98" s="412" t="s">
        <v>3730</v>
      </c>
      <c r="L98" s="930">
        <v>45770</v>
      </c>
      <c r="M98" s="914" t="s">
        <v>9077</v>
      </c>
      <c r="N98" s="398" t="s">
        <v>5536</v>
      </c>
      <c r="O98" s="930">
        <v>45789</v>
      </c>
      <c r="P98" s="409"/>
      <c r="Q98" s="412" t="s">
        <v>3765</v>
      </c>
      <c r="R98" s="1224">
        <v>45943</v>
      </c>
      <c r="S98" s="218" t="s">
        <v>10761</v>
      </c>
      <c r="T98" s="409" t="s">
        <v>5537</v>
      </c>
      <c r="U98" s="1224">
        <v>45968</v>
      </c>
      <c r="V98" s="409"/>
      <c r="W98" s="409"/>
      <c r="X98" s="409"/>
      <c r="Y98" s="409"/>
      <c r="Z98" s="409"/>
      <c r="AA98" s="409"/>
      <c r="AB98" s="409"/>
      <c r="AC98" s="409" t="s">
        <v>3748</v>
      </c>
      <c r="AD98" s="1224">
        <v>46049</v>
      </c>
      <c r="AE98" s="218" t="s">
        <v>12068</v>
      </c>
      <c r="AF98" s="409" t="s">
        <v>5539</v>
      </c>
      <c r="AG98" s="1224">
        <v>46058</v>
      </c>
      <c r="AH98" s="409"/>
      <c r="AI98" s="409" t="s">
        <v>3748</v>
      </c>
      <c r="AJ98" s="1224">
        <v>46092</v>
      </c>
      <c r="AK98" s="218" t="s">
        <v>12322</v>
      </c>
      <c r="AL98" s="409"/>
      <c r="AM98" s="409"/>
      <c r="AN98" s="409"/>
      <c r="AO98" s="409"/>
      <c r="AP98" s="409"/>
      <c r="AQ98" s="409"/>
      <c r="AR98" s="409"/>
      <c r="AS98" s="409"/>
      <c r="AT98" s="409"/>
      <c r="AU98" s="409"/>
      <c r="AV98" s="409"/>
      <c r="AW98" s="409"/>
      <c r="AX98" s="409"/>
      <c r="AY98" s="409"/>
      <c r="AZ98" s="409"/>
    </row>
    <row r="99" spans="1:55" s="408" customFormat="1" ht="15" hidden="1" x14ac:dyDescent="0.25">
      <c r="A99" s="409" t="s">
        <v>8263</v>
      </c>
      <c r="B99" s="401" t="str">
        <f>IF(LEFT(E99,2)="RT","x","")</f>
        <v/>
      </c>
      <c r="C99" s="401" t="str">
        <f>IF(LEFT(E99,2)="DE","x","")</f>
        <v>x</v>
      </c>
      <c r="D99" s="409" t="s">
        <v>18</v>
      </c>
      <c r="E99" s="410" t="s">
        <v>10766</v>
      </c>
      <c r="F99" s="1133">
        <f>IF(L99&lt;&gt;0,MAX(L99,R99,X99,AD99),"NE")</f>
        <v>46049</v>
      </c>
      <c r="G99" s="1134" t="str">
        <f t="shared" si="17"/>
        <v>A</v>
      </c>
      <c r="H99" s="1132" t="str">
        <f t="shared" si="20"/>
        <v>MR_DER-1560_26</v>
      </c>
      <c r="I99" s="1135">
        <f>IF(F99="NE",F99,IF(INDEX(K99:CP99,,MATCH(F99,K99:CP99,0)+3)&lt;&gt;0,INDEX(K99:CP99,,MATCH(F99,K99:CP99,0)+3),"ND"))</f>
        <v>46058</v>
      </c>
      <c r="J99" s="413" t="str">
        <f>IF(G99="NE",G99,IF(INDEX(K99:CQ99,,MATCH(G99,K99:CQ99,0)+3)&lt;&gt;0,INDEX(K99:CQ99,,MATCH(G99,K99:CQ99,0)+3),"ND"))</f>
        <v>APROVADO</v>
      </c>
      <c r="K99" s="412" t="s">
        <v>3730</v>
      </c>
      <c r="L99" s="1224">
        <v>45943</v>
      </c>
      <c r="M99" s="218" t="s">
        <v>10761</v>
      </c>
      <c r="N99" s="409" t="s">
        <v>5537</v>
      </c>
      <c r="O99" s="1224">
        <v>45968</v>
      </c>
      <c r="P99" s="409"/>
      <c r="Q99" s="409"/>
      <c r="R99" s="409"/>
      <c r="S99" s="409"/>
      <c r="T99" s="409"/>
      <c r="U99" s="409"/>
      <c r="V99" s="409"/>
      <c r="W99" s="409"/>
      <c r="X99" s="409"/>
      <c r="Y99" s="409"/>
      <c r="Z99" s="409"/>
      <c r="AA99" s="409"/>
      <c r="AB99" s="409"/>
      <c r="AC99" s="409" t="s">
        <v>3748</v>
      </c>
      <c r="AD99" s="1224">
        <v>46049</v>
      </c>
      <c r="AE99" s="218" t="s">
        <v>12068</v>
      </c>
      <c r="AF99" s="409" t="s">
        <v>5539</v>
      </c>
      <c r="AG99" s="1224">
        <v>46058</v>
      </c>
      <c r="AH99" s="409"/>
      <c r="AI99" s="409" t="s">
        <v>3748</v>
      </c>
      <c r="AJ99" s="1224">
        <v>46092</v>
      </c>
      <c r="AK99" s="218" t="s">
        <v>12322</v>
      </c>
      <c r="AL99" s="409"/>
      <c r="AM99" s="409"/>
      <c r="AN99" s="409"/>
      <c r="AO99" s="409"/>
      <c r="AP99" s="409"/>
      <c r="AQ99" s="409"/>
      <c r="AR99" s="409"/>
      <c r="AS99" s="409"/>
      <c r="AT99" s="409"/>
      <c r="AU99" s="409"/>
      <c r="AV99" s="409"/>
      <c r="AW99" s="409"/>
      <c r="AX99" s="409"/>
      <c r="AY99" s="409"/>
      <c r="AZ99" s="409"/>
    </row>
    <row r="100" spans="1:55" s="408" customFormat="1" ht="15" hidden="1" x14ac:dyDescent="0.25">
      <c r="A100" s="409" t="s">
        <v>8263</v>
      </c>
      <c r="B100" s="401" t="str">
        <f t="shared" si="21"/>
        <v/>
      </c>
      <c r="C100" s="401" t="str">
        <f t="shared" si="22"/>
        <v>x</v>
      </c>
      <c r="D100" s="409" t="s">
        <v>9080</v>
      </c>
      <c r="E100" s="410" t="s">
        <v>9078</v>
      </c>
      <c r="F100" s="1133">
        <f t="shared" si="23"/>
        <v>46049</v>
      </c>
      <c r="G100" s="1134" t="str">
        <f t="shared" si="17"/>
        <v>A</v>
      </c>
      <c r="H100" s="1132" t="str">
        <f t="shared" si="20"/>
        <v>MR_DER-1560_26</v>
      </c>
      <c r="I100" s="1135">
        <f t="shared" si="24"/>
        <v>46078</v>
      </c>
      <c r="J100" s="413" t="str">
        <f t="shared" si="19"/>
        <v>APROVADO</v>
      </c>
      <c r="K100" s="412" t="s">
        <v>3730</v>
      </c>
      <c r="L100" s="930">
        <v>45770</v>
      </c>
      <c r="M100" s="914" t="s">
        <v>9077</v>
      </c>
      <c r="N100" s="398" t="s">
        <v>5536</v>
      </c>
      <c r="O100" s="930">
        <v>45789</v>
      </c>
      <c r="P100" s="409"/>
      <c r="Q100" s="412" t="s">
        <v>7387</v>
      </c>
      <c r="R100" s="1224">
        <v>45943</v>
      </c>
      <c r="S100" s="218" t="s">
        <v>10761</v>
      </c>
      <c r="T100" s="409" t="s">
        <v>5537</v>
      </c>
      <c r="U100" s="1224">
        <v>45968</v>
      </c>
      <c r="V100" s="409"/>
      <c r="W100" s="409"/>
      <c r="X100" s="409"/>
      <c r="Y100" s="409"/>
      <c r="Z100" s="409"/>
      <c r="AA100" s="409"/>
      <c r="AB100" s="409"/>
      <c r="AC100" s="409" t="s">
        <v>3748</v>
      </c>
      <c r="AD100" s="1224">
        <v>46049</v>
      </c>
      <c r="AE100" s="218" t="s">
        <v>12068</v>
      </c>
      <c r="AF100" s="409" t="s">
        <v>5539</v>
      </c>
      <c r="AG100" s="1224">
        <v>46078</v>
      </c>
      <c r="AH100" s="409"/>
      <c r="AI100" s="409" t="s">
        <v>3748</v>
      </c>
      <c r="AJ100" s="1224">
        <v>46092</v>
      </c>
      <c r="AK100" s="218" t="s">
        <v>12322</v>
      </c>
      <c r="AL100" s="409"/>
      <c r="AM100" s="409"/>
      <c r="AN100" s="409"/>
      <c r="AO100" s="409"/>
      <c r="AP100" s="409"/>
      <c r="AQ100" s="409"/>
      <c r="AR100" s="409"/>
      <c r="AS100" s="409"/>
      <c r="AT100" s="409"/>
      <c r="AU100" s="409"/>
      <c r="AV100" s="409"/>
      <c r="AW100" s="409"/>
      <c r="AX100" s="409"/>
      <c r="AY100" s="409"/>
      <c r="AZ100" s="409"/>
    </row>
    <row r="101" spans="1:55" s="408" customFormat="1" ht="15" hidden="1" x14ac:dyDescent="0.25">
      <c r="A101" s="409" t="s">
        <v>8263</v>
      </c>
      <c r="B101" s="401" t="str">
        <f t="shared" si="21"/>
        <v/>
      </c>
      <c r="C101" s="401" t="str">
        <f t="shared" si="22"/>
        <v>x</v>
      </c>
      <c r="D101" s="409" t="s">
        <v>9080</v>
      </c>
      <c r="E101" s="410" t="s">
        <v>9079</v>
      </c>
      <c r="F101" s="1133">
        <f t="shared" ref="F101:F102" si="28">IF(L101&lt;&gt;0,MAX(L101,R101,X101,AD101,AP101,AJ101,AV101,BB101),"NE")</f>
        <v>46170</v>
      </c>
      <c r="G101" s="1134" t="str">
        <f t="shared" si="17"/>
        <v>B</v>
      </c>
      <c r="H101" s="1132" t="str">
        <f t="shared" si="20"/>
        <v>MR_DER-1767_26</v>
      </c>
      <c r="I101" s="1135" t="str">
        <f t="shared" si="24"/>
        <v>ND</v>
      </c>
      <c r="J101" s="413" t="str">
        <f t="shared" si="19"/>
        <v>APROVADO</v>
      </c>
      <c r="K101" s="412" t="s">
        <v>3730</v>
      </c>
      <c r="L101" s="930">
        <v>45770</v>
      </c>
      <c r="M101" s="914" t="s">
        <v>9077</v>
      </c>
      <c r="N101" s="398" t="s">
        <v>5536</v>
      </c>
      <c r="O101" s="930">
        <v>45789</v>
      </c>
      <c r="P101" s="409"/>
      <c r="Q101" s="412" t="s">
        <v>7387</v>
      </c>
      <c r="R101" s="1224">
        <v>45943</v>
      </c>
      <c r="S101" s="218" t="s">
        <v>10761</v>
      </c>
      <c r="T101" s="409" t="s">
        <v>5537</v>
      </c>
      <c r="U101" s="1224">
        <v>45968</v>
      </c>
      <c r="V101" s="409"/>
      <c r="W101" s="409"/>
      <c r="X101" s="409"/>
      <c r="Y101" s="409"/>
      <c r="Z101" s="409"/>
      <c r="AA101" s="409"/>
      <c r="AB101" s="409"/>
      <c r="AC101" s="409" t="s">
        <v>3748</v>
      </c>
      <c r="AD101" s="1224">
        <v>46049</v>
      </c>
      <c r="AE101" s="218" t="s">
        <v>12068</v>
      </c>
      <c r="AF101" s="409" t="s">
        <v>5539</v>
      </c>
      <c r="AG101" s="1224">
        <v>46078</v>
      </c>
      <c r="AH101" s="409"/>
      <c r="AI101" s="409" t="s">
        <v>3748</v>
      </c>
      <c r="AJ101" s="1224">
        <v>46092</v>
      </c>
      <c r="AK101" s="218" t="s">
        <v>12322</v>
      </c>
      <c r="AL101" s="409"/>
      <c r="AM101" s="409"/>
      <c r="AN101" s="409"/>
      <c r="AO101" s="409" t="s">
        <v>5626</v>
      </c>
      <c r="AP101" s="1224">
        <v>46105</v>
      </c>
      <c r="AQ101" s="218" t="s">
        <v>12404</v>
      </c>
      <c r="AR101" s="409" t="s">
        <v>5537</v>
      </c>
      <c r="AS101" s="1224">
        <v>46120</v>
      </c>
      <c r="AT101" s="409"/>
      <c r="AU101" s="409" t="s">
        <v>5811</v>
      </c>
      <c r="AV101" s="1224">
        <v>46150</v>
      </c>
      <c r="AW101" s="218" t="s">
        <v>12644</v>
      </c>
      <c r="AX101" s="409" t="s">
        <v>5539</v>
      </c>
      <c r="AY101" s="1224">
        <v>46169</v>
      </c>
      <c r="AZ101" s="409"/>
      <c r="BA101" s="408" t="s">
        <v>5811</v>
      </c>
      <c r="BB101" s="1364">
        <v>46170</v>
      </c>
      <c r="BC101" s="218" t="s">
        <v>12693</v>
      </c>
    </row>
    <row r="102" spans="1:55" s="408" customFormat="1" ht="15" hidden="1" x14ac:dyDescent="0.25">
      <c r="A102" s="409" t="s">
        <v>8263</v>
      </c>
      <c r="B102" s="401" t="s">
        <v>8257</v>
      </c>
      <c r="C102" s="401" t="str">
        <f t="shared" si="22"/>
        <v/>
      </c>
      <c r="D102" s="409" t="s">
        <v>19</v>
      </c>
      <c r="E102" s="410" t="s">
        <v>3961</v>
      </c>
      <c r="F102" s="1133">
        <f t="shared" si="28"/>
        <v>46170</v>
      </c>
      <c r="G102" s="1134" t="str">
        <f t="shared" si="17"/>
        <v>A</v>
      </c>
      <c r="H102" s="1132" t="str">
        <f t="shared" si="20"/>
        <v>MR_DER-1767_26</v>
      </c>
      <c r="I102" s="1135" t="str">
        <f t="shared" si="24"/>
        <v>ND</v>
      </c>
      <c r="J102" s="413" t="str">
        <f t="shared" si="19"/>
        <v>APROVADO</v>
      </c>
      <c r="K102" s="412" t="s">
        <v>3730</v>
      </c>
      <c r="L102" s="1224">
        <v>45943</v>
      </c>
      <c r="M102" s="218" t="s">
        <v>10761</v>
      </c>
      <c r="N102" s="409"/>
      <c r="O102" s="409"/>
      <c r="P102" s="409"/>
      <c r="Q102" s="409" t="s">
        <v>3765</v>
      </c>
      <c r="R102" s="1224">
        <v>46049</v>
      </c>
      <c r="S102" s="218" t="s">
        <v>12068</v>
      </c>
      <c r="T102" s="409" t="s">
        <v>5537</v>
      </c>
      <c r="U102" s="1224">
        <v>46078</v>
      </c>
      <c r="V102" s="409"/>
      <c r="W102" s="409" t="s">
        <v>3748</v>
      </c>
      <c r="X102" s="1224">
        <v>46150</v>
      </c>
      <c r="Y102" s="218" t="s">
        <v>12644</v>
      </c>
      <c r="Z102" s="409" t="s">
        <v>5539</v>
      </c>
      <c r="AA102" s="1224">
        <v>46169</v>
      </c>
      <c r="AB102" s="409"/>
      <c r="AC102" s="408" t="s">
        <v>3748</v>
      </c>
      <c r="AD102" s="1364">
        <v>46170</v>
      </c>
      <c r="AE102" s="218" t="s">
        <v>12693</v>
      </c>
      <c r="AF102" s="409"/>
      <c r="AG102" s="409"/>
      <c r="AH102" s="409"/>
      <c r="AI102" s="409"/>
      <c r="AJ102" s="409"/>
      <c r="AK102" s="409"/>
      <c r="AL102" s="409"/>
      <c r="AM102" s="409"/>
      <c r="AN102" s="409"/>
      <c r="AO102" s="409"/>
      <c r="AP102" s="409"/>
      <c r="AQ102" s="409"/>
      <c r="AR102" s="409"/>
      <c r="AS102" s="409"/>
      <c r="AT102" s="409"/>
      <c r="AU102" s="409"/>
      <c r="AV102" s="409"/>
      <c r="AW102" s="409"/>
      <c r="AX102" s="409"/>
      <c r="AY102" s="409"/>
      <c r="AZ102" s="409"/>
    </row>
    <row r="103" spans="1:55" s="408" customFormat="1" hidden="1" x14ac:dyDescent="0.25">
      <c r="A103" s="414"/>
      <c r="B103" s="415"/>
      <c r="C103" s="415"/>
      <c r="D103" s="414"/>
      <c r="E103" s="414" t="s">
        <v>11238</v>
      </c>
      <c r="F103" s="412"/>
      <c r="G103" s="412"/>
      <c r="H103" s="412"/>
      <c r="I103" s="412"/>
      <c r="J103" s="415"/>
      <c r="K103" s="416"/>
      <c r="L103" s="416"/>
      <c r="M103" s="417"/>
      <c r="N103" s="418"/>
      <c r="O103" s="418"/>
      <c r="P103" s="418"/>
      <c r="Q103" s="416"/>
      <c r="R103" s="416"/>
      <c r="S103" s="417"/>
      <c r="T103" s="418"/>
      <c r="U103" s="418"/>
      <c r="V103" s="418"/>
      <c r="W103" s="416"/>
      <c r="X103" s="416"/>
      <c r="Y103" s="417"/>
      <c r="Z103" s="418"/>
      <c r="AA103" s="418"/>
      <c r="AB103" s="418"/>
      <c r="AC103" s="416"/>
      <c r="AD103" s="416"/>
      <c r="AE103" s="417"/>
      <c r="AF103" s="418"/>
      <c r="AG103" s="418"/>
      <c r="AH103" s="418"/>
      <c r="AI103" s="416"/>
      <c r="AJ103" s="416"/>
      <c r="AK103" s="417"/>
      <c r="AL103" s="418"/>
      <c r="AM103" s="418"/>
      <c r="AN103" s="418"/>
      <c r="AO103" s="416"/>
      <c r="AP103" s="416"/>
      <c r="AQ103" s="417"/>
      <c r="AR103" s="418"/>
      <c r="AS103" s="418"/>
      <c r="AT103" s="418"/>
      <c r="AU103" s="416"/>
      <c r="AV103" s="416"/>
      <c r="AW103" s="417"/>
      <c r="AX103" s="418"/>
      <c r="AY103" s="418"/>
      <c r="AZ103" s="418"/>
    </row>
    <row r="104" spans="1:55" s="1455" customFormat="1" ht="24" hidden="1" x14ac:dyDescent="0.25">
      <c r="A104" s="1443" t="s">
        <v>12156</v>
      </c>
      <c r="B104" s="1444"/>
      <c r="C104" s="1444"/>
      <c r="D104" s="1445" t="s">
        <v>11224</v>
      </c>
      <c r="E104" s="1446" t="s">
        <v>11219</v>
      </c>
      <c r="F104" s="1447">
        <f>IF(L104&lt;&gt;0,MAX(L104,R104,X104,AD104),"NE")</f>
        <v>45968</v>
      </c>
      <c r="G104" s="1448" t="str">
        <f t="shared" si="17"/>
        <v>A1</v>
      </c>
      <c r="H104" s="1449" t="str">
        <f t="shared" si="20"/>
        <v>MR_DER-1351_25</v>
      </c>
      <c r="I104" s="1450">
        <f>IF(F104="NE",F104,IF(INDEX(K104:CP104,,MATCH(F104,K104:CP104,0)+3)&lt;&gt;0,INDEX(K104:CP104,,MATCH(F104,K104:CP104,0)+3),"ND"))</f>
        <v>45992</v>
      </c>
      <c r="J104" s="1451" t="str">
        <f>IF(G104="NE",G104,IF(INDEX(K104:CQ104,,MATCH(G104,K104:CQ104,0)+3)&lt;&gt;0,INDEX(K104:CQ104,,MATCH(G104,K104:CQ104,0)+3),"ND"))</f>
        <v>RECUSADO</v>
      </c>
      <c r="K104" s="1452" t="s">
        <v>3730</v>
      </c>
      <c r="L104" s="1453">
        <v>45968</v>
      </c>
      <c r="M104" s="1454" t="s">
        <v>11228</v>
      </c>
      <c r="N104" s="1443" t="s">
        <v>7328</v>
      </c>
      <c r="O104" s="1453">
        <v>45992</v>
      </c>
      <c r="P104" s="1443"/>
      <c r="Q104" s="1443"/>
      <c r="R104" s="1443"/>
      <c r="S104" s="1443"/>
      <c r="T104" s="1443"/>
      <c r="U104" s="1443"/>
      <c r="V104" s="1443"/>
      <c r="W104" s="1443"/>
      <c r="X104" s="1443"/>
      <c r="Y104" s="1443"/>
      <c r="Z104" s="1443"/>
      <c r="AA104" s="1443"/>
      <c r="AB104" s="1443"/>
      <c r="AC104" s="1443"/>
      <c r="AD104" s="1443"/>
      <c r="AE104" s="1443"/>
      <c r="AF104" s="1443"/>
      <c r="AG104" s="1443"/>
      <c r="AH104" s="1443"/>
      <c r="AI104" s="1443"/>
      <c r="AJ104" s="1443"/>
      <c r="AK104" s="1443"/>
      <c r="AL104" s="1443"/>
      <c r="AM104" s="1443"/>
      <c r="AN104" s="1443"/>
      <c r="AO104" s="1443"/>
      <c r="AP104" s="1443"/>
      <c r="AQ104" s="1443"/>
      <c r="AR104" s="1443"/>
      <c r="AS104" s="1443"/>
      <c r="AT104" s="1443"/>
      <c r="AU104" s="1443"/>
      <c r="AV104" s="1443"/>
      <c r="AW104" s="1443"/>
      <c r="AX104" s="1443"/>
      <c r="AY104" s="1443"/>
      <c r="AZ104" s="1443"/>
    </row>
    <row r="105" spans="1:55" s="1455" customFormat="1" ht="24" hidden="1" x14ac:dyDescent="0.25">
      <c r="A105" s="1443" t="s">
        <v>12156</v>
      </c>
      <c r="B105" s="1444"/>
      <c r="C105" s="1444"/>
      <c r="D105" s="1445" t="s">
        <v>11225</v>
      </c>
      <c r="E105" s="1446" t="s">
        <v>11220</v>
      </c>
      <c r="F105" s="1447">
        <f>IF(L105&lt;&gt;0,MAX(L105,R105,X105,AD105),"NE")</f>
        <v>45968</v>
      </c>
      <c r="G105" s="1448" t="str">
        <f t="shared" si="17"/>
        <v>A1</v>
      </c>
      <c r="H105" s="1449" t="str">
        <f t="shared" si="20"/>
        <v>MR_DER-1351_25</v>
      </c>
      <c r="I105" s="1450">
        <f>IF(F105="NE",F105,IF(INDEX(K105:CP105,,MATCH(F105,K105:CP105,0)+3)&lt;&gt;0,INDEX(K105:CP105,,MATCH(F105,K105:CP105,0)+3),"ND"))</f>
        <v>45992</v>
      </c>
      <c r="J105" s="1451" t="str">
        <f>IF(G105="NE",G105,IF(INDEX(K105:CQ105,,MATCH(G105,K105:CQ105,0)+3)&lt;&gt;0,INDEX(K105:CQ105,,MATCH(G105,K105:CQ105,0)+3),"ND"))</f>
        <v>RECUSADO</v>
      </c>
      <c r="K105" s="1452" t="s">
        <v>3730</v>
      </c>
      <c r="L105" s="1453">
        <v>45968</v>
      </c>
      <c r="M105" s="1454" t="s">
        <v>11228</v>
      </c>
      <c r="N105" s="1443" t="s">
        <v>7328</v>
      </c>
      <c r="O105" s="1453">
        <v>45992</v>
      </c>
      <c r="P105" s="1443"/>
      <c r="Q105" s="1443"/>
      <c r="R105" s="1443"/>
      <c r="S105" s="1443"/>
      <c r="T105" s="1443"/>
      <c r="U105" s="1443"/>
      <c r="V105" s="1443"/>
      <c r="W105" s="1443"/>
      <c r="X105" s="1443"/>
      <c r="Y105" s="1443"/>
      <c r="Z105" s="1443"/>
      <c r="AA105" s="1443"/>
      <c r="AB105" s="1443"/>
      <c r="AC105" s="1443"/>
      <c r="AD105" s="1443"/>
      <c r="AE105" s="1443"/>
      <c r="AF105" s="1443"/>
      <c r="AG105" s="1443"/>
      <c r="AH105" s="1443"/>
      <c r="AI105" s="1443"/>
      <c r="AJ105" s="1443"/>
      <c r="AK105" s="1443"/>
      <c r="AL105" s="1443"/>
      <c r="AM105" s="1443"/>
      <c r="AN105" s="1443"/>
      <c r="AO105" s="1443"/>
      <c r="AP105" s="1443"/>
      <c r="AQ105" s="1443"/>
      <c r="AR105" s="1443"/>
      <c r="AS105" s="1443"/>
      <c r="AT105" s="1443"/>
      <c r="AU105" s="1443"/>
      <c r="AV105" s="1443"/>
      <c r="AW105" s="1443"/>
      <c r="AX105" s="1443"/>
      <c r="AY105" s="1443"/>
      <c r="AZ105" s="1443"/>
    </row>
    <row r="106" spans="1:55" s="1455" customFormat="1" ht="24" hidden="1" x14ac:dyDescent="0.25">
      <c r="A106" s="1443" t="s">
        <v>12156</v>
      </c>
      <c r="B106" s="1444"/>
      <c r="C106" s="1444"/>
      <c r="D106" s="1445" t="s">
        <v>11226</v>
      </c>
      <c r="E106" s="1446" t="s">
        <v>11221</v>
      </c>
      <c r="F106" s="1447">
        <f>IF(L106&lt;&gt;0,MAX(L106,R106,X106,AD106),"NE")</f>
        <v>45968</v>
      </c>
      <c r="G106" s="1448" t="str">
        <f t="shared" si="17"/>
        <v>A1</v>
      </c>
      <c r="H106" s="1449" t="str">
        <f t="shared" si="20"/>
        <v>MR_DER-1351_25</v>
      </c>
      <c r="I106" s="1450">
        <f>IF(F106="NE",F106,IF(INDEX(K106:CP106,,MATCH(F106,K106:CP106,0)+3)&lt;&gt;0,INDEX(K106:CP106,,MATCH(F106,K106:CP106,0)+3),"ND"))</f>
        <v>45992</v>
      </c>
      <c r="J106" s="1451" t="str">
        <f>IF(G106="NE",G106,IF(INDEX(K106:CQ106,,MATCH(G106,K106:CQ106,0)+3)&lt;&gt;0,INDEX(K106:CQ106,,MATCH(G106,K106:CQ106,0)+3),"ND"))</f>
        <v>RECUSADO</v>
      </c>
      <c r="K106" s="1452" t="s">
        <v>3730</v>
      </c>
      <c r="L106" s="1453">
        <v>45968</v>
      </c>
      <c r="M106" s="1454" t="s">
        <v>11228</v>
      </c>
      <c r="N106" s="1443" t="s">
        <v>7328</v>
      </c>
      <c r="O106" s="1453">
        <v>45992</v>
      </c>
      <c r="P106" s="1443"/>
      <c r="Q106" s="1443"/>
      <c r="R106" s="1443"/>
      <c r="S106" s="1443"/>
      <c r="T106" s="1443"/>
      <c r="U106" s="1443"/>
      <c r="V106" s="1443"/>
      <c r="W106" s="1443"/>
      <c r="X106" s="1443"/>
      <c r="Y106" s="1443"/>
      <c r="Z106" s="1443"/>
      <c r="AA106" s="1443"/>
      <c r="AB106" s="1443"/>
      <c r="AC106" s="1443"/>
      <c r="AD106" s="1443"/>
      <c r="AE106" s="1443"/>
      <c r="AF106" s="1443"/>
      <c r="AG106" s="1443"/>
      <c r="AH106" s="1443"/>
      <c r="AI106" s="1443"/>
      <c r="AJ106" s="1443"/>
      <c r="AK106" s="1443"/>
      <c r="AL106" s="1443"/>
      <c r="AM106" s="1443"/>
      <c r="AN106" s="1443"/>
      <c r="AO106" s="1443"/>
      <c r="AP106" s="1443"/>
      <c r="AQ106" s="1443"/>
      <c r="AR106" s="1443"/>
      <c r="AS106" s="1443"/>
      <c r="AT106" s="1443"/>
      <c r="AU106" s="1443"/>
      <c r="AV106" s="1443"/>
      <c r="AW106" s="1443"/>
      <c r="AX106" s="1443"/>
      <c r="AY106" s="1443"/>
      <c r="AZ106" s="1443"/>
    </row>
    <row r="107" spans="1:55" s="1455" customFormat="1" ht="15" hidden="1" x14ac:dyDescent="0.25">
      <c r="A107" s="1443" t="s">
        <v>12156</v>
      </c>
      <c r="B107" s="1444"/>
      <c r="C107" s="1444"/>
      <c r="D107" s="1443" t="s">
        <v>6971</v>
      </c>
      <c r="E107" s="1446" t="s">
        <v>11222</v>
      </c>
      <c r="F107" s="1447">
        <f>IF(L107&lt;&gt;0,MAX(L107,R107,X107,AD107),"NE")</f>
        <v>45968</v>
      </c>
      <c r="G107" s="1448" t="str">
        <f t="shared" si="17"/>
        <v>A1</v>
      </c>
      <c r="H107" s="1449" t="str">
        <f t="shared" si="20"/>
        <v>MR_DER-1351_25</v>
      </c>
      <c r="I107" s="1450">
        <f>IF(F107="NE",F107,IF(INDEX(K107:CP107,,MATCH(F107,K107:CP107,0)+3)&lt;&gt;0,INDEX(K107:CP107,,MATCH(F107,K107:CP107,0)+3),"ND"))</f>
        <v>45992</v>
      </c>
      <c r="J107" s="1451" t="str">
        <f>IF(G107="NE",G107,IF(INDEX(K107:CQ107,,MATCH(G107,K107:CQ107,0)+3)&lt;&gt;0,INDEX(K107:CQ107,,MATCH(G107,K107:CQ107,0)+3),"ND"))</f>
        <v>RECUSADO</v>
      </c>
      <c r="K107" s="1452" t="s">
        <v>3730</v>
      </c>
      <c r="L107" s="1453">
        <v>45968</v>
      </c>
      <c r="M107" s="1454" t="s">
        <v>11228</v>
      </c>
      <c r="N107" s="1443" t="s">
        <v>7328</v>
      </c>
      <c r="O107" s="1453">
        <v>45992</v>
      </c>
      <c r="P107" s="1443"/>
      <c r="Q107" s="1443"/>
      <c r="R107" s="1443"/>
      <c r="S107" s="1443"/>
      <c r="T107" s="1443"/>
      <c r="U107" s="1443"/>
      <c r="V107" s="1443"/>
      <c r="W107" s="1443"/>
      <c r="X107" s="1443"/>
      <c r="Y107" s="1443"/>
      <c r="Z107" s="1443"/>
      <c r="AA107" s="1443"/>
      <c r="AB107" s="1443"/>
      <c r="AC107" s="1443"/>
      <c r="AD107" s="1443"/>
      <c r="AE107" s="1443"/>
      <c r="AF107" s="1443"/>
      <c r="AG107" s="1443"/>
      <c r="AH107" s="1443"/>
      <c r="AI107" s="1443"/>
      <c r="AJ107" s="1443"/>
      <c r="AK107" s="1443"/>
      <c r="AL107" s="1443"/>
      <c r="AM107" s="1443"/>
      <c r="AN107" s="1443"/>
      <c r="AO107" s="1443"/>
      <c r="AP107" s="1443"/>
      <c r="AQ107" s="1443"/>
      <c r="AR107" s="1443"/>
      <c r="AS107" s="1443"/>
      <c r="AT107" s="1443"/>
      <c r="AU107" s="1443"/>
      <c r="AV107" s="1443"/>
      <c r="AW107" s="1443"/>
      <c r="AX107" s="1443"/>
      <c r="AY107" s="1443"/>
      <c r="AZ107" s="1443"/>
    </row>
    <row r="108" spans="1:55" s="1455" customFormat="1" ht="15" hidden="1" x14ac:dyDescent="0.25">
      <c r="A108" s="1443" t="s">
        <v>12156</v>
      </c>
      <c r="B108" s="1444"/>
      <c r="C108" s="1444"/>
      <c r="D108" s="1443" t="s">
        <v>11227</v>
      </c>
      <c r="E108" s="1446" t="s">
        <v>11223</v>
      </c>
      <c r="F108" s="1447">
        <f>IF(L108&lt;&gt;0,MAX(L108,R108,X108,AD108),"NE")</f>
        <v>45968</v>
      </c>
      <c r="G108" s="1448" t="str">
        <f t="shared" si="17"/>
        <v>A1</v>
      </c>
      <c r="H108" s="1449" t="str">
        <f t="shared" si="20"/>
        <v>MR_DER-1351_25</v>
      </c>
      <c r="I108" s="1450">
        <f>IF(F108="NE",F108,IF(INDEX(K108:CP108,,MATCH(F108,K108:CP108,0)+3)&lt;&gt;0,INDEX(K108:CP108,,MATCH(F108,K108:CP108,0)+3),"ND"))</f>
        <v>45992</v>
      </c>
      <c r="J108" s="1451" t="str">
        <f>IF(G108="NE",G108,IF(INDEX(K108:CQ108,,MATCH(G108,K108:CQ108,0)+3)&lt;&gt;0,INDEX(K108:CQ108,,MATCH(G108,K108:CQ108,0)+3),"ND"))</f>
        <v>RECUSADO</v>
      </c>
      <c r="K108" s="1452" t="s">
        <v>3730</v>
      </c>
      <c r="L108" s="1453">
        <v>45968</v>
      </c>
      <c r="M108" s="1454" t="s">
        <v>11228</v>
      </c>
      <c r="N108" s="1443" t="s">
        <v>7328</v>
      </c>
      <c r="O108" s="1453">
        <v>45992</v>
      </c>
      <c r="P108" s="1443"/>
      <c r="Q108" s="1443"/>
      <c r="R108" s="1443"/>
      <c r="S108" s="1443"/>
      <c r="T108" s="1443"/>
      <c r="U108" s="1443"/>
      <c r="V108" s="1443"/>
      <c r="W108" s="1443"/>
      <c r="X108" s="1443"/>
      <c r="Y108" s="1443"/>
      <c r="Z108" s="1443"/>
      <c r="AA108" s="1443"/>
      <c r="AB108" s="1443"/>
      <c r="AC108" s="1443"/>
      <c r="AD108" s="1443"/>
      <c r="AE108" s="1443"/>
      <c r="AF108" s="1443"/>
      <c r="AG108" s="1443"/>
      <c r="AH108" s="1443"/>
      <c r="AI108" s="1443"/>
      <c r="AJ108" s="1443"/>
      <c r="AK108" s="1443"/>
      <c r="AL108" s="1443"/>
      <c r="AM108" s="1443"/>
      <c r="AN108" s="1443"/>
      <c r="AO108" s="1443"/>
      <c r="AP108" s="1443"/>
      <c r="AQ108" s="1443"/>
      <c r="AR108" s="1443"/>
      <c r="AS108" s="1443"/>
      <c r="AT108" s="1443"/>
      <c r="AU108" s="1443"/>
      <c r="AV108" s="1443"/>
      <c r="AW108" s="1443"/>
      <c r="AX108" s="1443"/>
      <c r="AY108" s="1443"/>
      <c r="AZ108" s="1443"/>
    </row>
    <row r="109" spans="1:55" s="408" customFormat="1" hidden="1" x14ac:dyDescent="0.25">
      <c r="A109" s="414"/>
      <c r="B109" s="415"/>
      <c r="C109" s="415"/>
      <c r="D109" s="414"/>
      <c r="E109" s="414" t="s">
        <v>12064</v>
      </c>
      <c r="F109" s="412"/>
      <c r="G109" s="412"/>
      <c r="H109" s="412"/>
      <c r="I109" s="412"/>
      <c r="J109" s="415"/>
      <c r="K109" s="416"/>
      <c r="L109" s="416"/>
      <c r="M109" s="417"/>
      <c r="N109" s="418"/>
      <c r="O109" s="418"/>
      <c r="P109" s="418"/>
      <c r="Q109" s="416"/>
      <c r="R109" s="416"/>
      <c r="S109" s="417"/>
      <c r="T109" s="418"/>
      <c r="U109" s="418"/>
      <c r="V109" s="418"/>
      <c r="W109" s="416"/>
      <c r="X109" s="416"/>
      <c r="Y109" s="417"/>
      <c r="Z109" s="418"/>
      <c r="AA109" s="418"/>
      <c r="AB109" s="418"/>
      <c r="AC109" s="416"/>
      <c r="AD109" s="416"/>
      <c r="AE109" s="417"/>
      <c r="AF109" s="418"/>
      <c r="AG109" s="418"/>
      <c r="AH109" s="418"/>
      <c r="AI109" s="416"/>
      <c r="AJ109" s="416"/>
      <c r="AK109" s="417"/>
      <c r="AL109" s="418"/>
      <c r="AM109" s="418"/>
      <c r="AN109" s="418"/>
      <c r="AO109" s="416"/>
      <c r="AP109" s="416"/>
      <c r="AQ109" s="417"/>
      <c r="AR109" s="418"/>
      <c r="AS109" s="418"/>
      <c r="AT109" s="418"/>
      <c r="AU109" s="416"/>
      <c r="AV109" s="416"/>
      <c r="AW109" s="417"/>
      <c r="AX109" s="418"/>
      <c r="AY109" s="418"/>
      <c r="AZ109" s="418"/>
    </row>
    <row r="110" spans="1:55" s="990" customFormat="1" ht="15" hidden="1" x14ac:dyDescent="0.25">
      <c r="A110" s="987" t="s">
        <v>8342</v>
      </c>
      <c r="B110" s="435" t="s">
        <v>8257</v>
      </c>
      <c r="C110" s="435"/>
      <c r="D110" s="987" t="s">
        <v>20</v>
      </c>
      <c r="E110" s="988" t="s">
        <v>3962</v>
      </c>
      <c r="F110" s="1136">
        <f t="shared" si="23"/>
        <v>45943</v>
      </c>
      <c r="G110" s="1137" t="str">
        <f t="shared" si="17"/>
        <v>A1</v>
      </c>
      <c r="H110" s="1138" t="str">
        <f t="shared" si="20"/>
        <v>MR_DER-1265_25</v>
      </c>
      <c r="I110" s="1139" t="str">
        <f t="shared" si="24"/>
        <v>ND</v>
      </c>
      <c r="J110" s="411" t="str">
        <f t="shared" si="19"/>
        <v>ND</v>
      </c>
      <c r="K110" s="979" t="s">
        <v>3730</v>
      </c>
      <c r="L110" s="989">
        <v>45943</v>
      </c>
      <c r="M110" s="69" t="s">
        <v>10761</v>
      </c>
      <c r="N110" s="987"/>
      <c r="O110" s="987"/>
      <c r="P110" s="987"/>
      <c r="Q110" s="987"/>
      <c r="R110" s="987"/>
      <c r="S110" s="987"/>
      <c r="T110" s="987"/>
      <c r="U110" s="987"/>
      <c r="V110" s="987"/>
      <c r="W110" s="987"/>
      <c r="X110" s="987"/>
      <c r="Y110" s="987"/>
      <c r="Z110" s="987"/>
      <c r="AA110" s="987"/>
      <c r="AB110" s="987"/>
      <c r="AC110" s="987"/>
      <c r="AD110" s="987"/>
      <c r="AE110" s="987"/>
      <c r="AF110" s="987"/>
      <c r="AG110" s="987"/>
      <c r="AH110" s="987"/>
      <c r="AI110" s="987"/>
      <c r="AJ110" s="987"/>
      <c r="AK110" s="987"/>
      <c r="AL110" s="987"/>
      <c r="AM110" s="987"/>
      <c r="AN110" s="987"/>
      <c r="AO110" s="987"/>
      <c r="AP110" s="987"/>
      <c r="AQ110" s="987"/>
      <c r="AR110" s="987"/>
      <c r="AS110" s="987"/>
      <c r="AT110" s="987"/>
      <c r="AU110" s="987"/>
      <c r="AV110" s="987"/>
      <c r="AW110" s="987"/>
      <c r="AX110" s="987"/>
      <c r="AY110" s="987"/>
      <c r="AZ110" s="987"/>
    </row>
    <row r="111" spans="1:55" s="990" customFormat="1" ht="15" hidden="1" x14ac:dyDescent="0.25">
      <c r="A111" s="987" t="s">
        <v>8342</v>
      </c>
      <c r="B111" s="435" t="s">
        <v>8257</v>
      </c>
      <c r="C111" s="435"/>
      <c r="D111" s="987" t="s">
        <v>20</v>
      </c>
      <c r="E111" s="988" t="s">
        <v>10762</v>
      </c>
      <c r="F111" s="1136">
        <f t="shared" si="23"/>
        <v>45943</v>
      </c>
      <c r="G111" s="1137" t="str">
        <f t="shared" si="17"/>
        <v>A1</v>
      </c>
      <c r="H111" s="1138" t="str">
        <f t="shared" si="20"/>
        <v>MR_DER-1265_25</v>
      </c>
      <c r="I111" s="1139" t="str">
        <f t="shared" si="24"/>
        <v>ND</v>
      </c>
      <c r="J111" s="411" t="str">
        <f t="shared" si="19"/>
        <v>ND</v>
      </c>
      <c r="K111" s="979" t="s">
        <v>3730</v>
      </c>
      <c r="L111" s="989">
        <v>45943</v>
      </c>
      <c r="M111" s="69" t="s">
        <v>10761</v>
      </c>
      <c r="N111" s="987"/>
      <c r="O111" s="987"/>
      <c r="P111" s="987"/>
      <c r="Q111" s="987"/>
      <c r="R111" s="987"/>
      <c r="S111" s="987"/>
      <c r="T111" s="987"/>
      <c r="U111" s="987"/>
      <c r="V111" s="987"/>
      <c r="W111" s="987"/>
      <c r="X111" s="987"/>
      <c r="Y111" s="987"/>
      <c r="Z111" s="987"/>
      <c r="AA111" s="987"/>
      <c r="AB111" s="987"/>
      <c r="AC111" s="987"/>
      <c r="AD111" s="987"/>
      <c r="AE111" s="987"/>
      <c r="AF111" s="987"/>
      <c r="AG111" s="987"/>
      <c r="AH111" s="987"/>
      <c r="AI111" s="987"/>
      <c r="AJ111" s="987"/>
      <c r="AK111" s="987"/>
      <c r="AL111" s="987"/>
      <c r="AM111" s="987"/>
      <c r="AN111" s="987"/>
      <c r="AO111" s="987"/>
      <c r="AP111" s="987"/>
      <c r="AQ111" s="987"/>
      <c r="AR111" s="987"/>
      <c r="AS111" s="987"/>
      <c r="AT111" s="987"/>
      <c r="AU111" s="987"/>
      <c r="AV111" s="987"/>
      <c r="AW111" s="987"/>
      <c r="AX111" s="987"/>
      <c r="AY111" s="987"/>
      <c r="AZ111" s="987"/>
    </row>
    <row r="112" spans="1:55" s="990" customFormat="1" ht="15" hidden="1" x14ac:dyDescent="0.25">
      <c r="A112" s="987" t="s">
        <v>8342</v>
      </c>
      <c r="B112" s="435" t="s">
        <v>8257</v>
      </c>
      <c r="C112" s="435"/>
      <c r="D112" s="987" t="s">
        <v>20</v>
      </c>
      <c r="E112" s="988" t="s">
        <v>10763</v>
      </c>
      <c r="F112" s="1136">
        <f t="shared" si="23"/>
        <v>45943</v>
      </c>
      <c r="G112" s="1137" t="str">
        <f t="shared" si="17"/>
        <v>A1</v>
      </c>
      <c r="H112" s="1138" t="str">
        <f t="shared" si="20"/>
        <v>MR_DER-1265_25</v>
      </c>
      <c r="I112" s="1139" t="str">
        <f t="shared" si="24"/>
        <v>ND</v>
      </c>
      <c r="J112" s="411" t="str">
        <f t="shared" si="19"/>
        <v>ND</v>
      </c>
      <c r="K112" s="979" t="s">
        <v>3730</v>
      </c>
      <c r="L112" s="989">
        <v>45943</v>
      </c>
      <c r="M112" s="69" t="s">
        <v>10761</v>
      </c>
      <c r="N112" s="987"/>
      <c r="O112" s="987"/>
      <c r="P112" s="987"/>
      <c r="Q112" s="987"/>
      <c r="R112" s="987"/>
      <c r="S112" s="987"/>
      <c r="T112" s="987"/>
      <c r="U112" s="987"/>
      <c r="V112" s="987"/>
      <c r="W112" s="987"/>
      <c r="X112" s="987"/>
      <c r="Y112" s="987"/>
      <c r="Z112" s="987"/>
      <c r="AA112" s="987"/>
      <c r="AB112" s="987"/>
      <c r="AC112" s="987"/>
      <c r="AD112" s="987"/>
      <c r="AE112" s="987"/>
      <c r="AF112" s="987"/>
      <c r="AG112" s="987"/>
      <c r="AH112" s="987"/>
      <c r="AI112" s="987"/>
      <c r="AJ112" s="987"/>
      <c r="AK112" s="987"/>
      <c r="AL112" s="987"/>
      <c r="AM112" s="987"/>
      <c r="AN112" s="987"/>
      <c r="AO112" s="987"/>
      <c r="AP112" s="987"/>
      <c r="AQ112" s="987"/>
      <c r="AR112" s="987"/>
      <c r="AS112" s="987"/>
      <c r="AT112" s="987"/>
      <c r="AU112" s="987"/>
      <c r="AV112" s="987"/>
      <c r="AW112" s="987"/>
      <c r="AX112" s="987"/>
      <c r="AY112" s="987"/>
      <c r="AZ112" s="987"/>
    </row>
    <row r="113" spans="1:52" s="990" customFormat="1" ht="15" hidden="1" x14ac:dyDescent="0.25">
      <c r="A113" s="987" t="s">
        <v>8342</v>
      </c>
      <c r="B113" s="435" t="s">
        <v>8257</v>
      </c>
      <c r="C113" s="435"/>
      <c r="D113" s="987" t="s">
        <v>20</v>
      </c>
      <c r="E113" s="988" t="s">
        <v>10764</v>
      </c>
      <c r="F113" s="1136">
        <f t="shared" si="23"/>
        <v>45943</v>
      </c>
      <c r="G113" s="1137" t="str">
        <f t="shared" si="17"/>
        <v>A1</v>
      </c>
      <c r="H113" s="1138" t="str">
        <f t="shared" si="20"/>
        <v>MR_DER-1265_25</v>
      </c>
      <c r="I113" s="1139" t="str">
        <f t="shared" si="24"/>
        <v>ND</v>
      </c>
      <c r="J113" s="411" t="str">
        <f t="shared" si="19"/>
        <v>ND</v>
      </c>
      <c r="K113" s="979" t="s">
        <v>3730</v>
      </c>
      <c r="L113" s="989">
        <v>45943</v>
      </c>
      <c r="M113" s="69" t="s">
        <v>10761</v>
      </c>
      <c r="N113" s="987"/>
      <c r="O113" s="987"/>
      <c r="P113" s="987"/>
      <c r="Q113" s="987"/>
      <c r="R113" s="987"/>
      <c r="S113" s="987"/>
      <c r="T113" s="987"/>
      <c r="U113" s="987"/>
      <c r="V113" s="987"/>
      <c r="W113" s="987"/>
      <c r="X113" s="987"/>
      <c r="Y113" s="987"/>
      <c r="Z113" s="987"/>
      <c r="AA113" s="987"/>
      <c r="AB113" s="987"/>
      <c r="AC113" s="987"/>
      <c r="AD113" s="987"/>
      <c r="AE113" s="987"/>
      <c r="AF113" s="987"/>
      <c r="AG113" s="987"/>
      <c r="AH113" s="987"/>
      <c r="AI113" s="987"/>
      <c r="AJ113" s="987"/>
      <c r="AK113" s="987"/>
      <c r="AL113" s="987"/>
      <c r="AM113" s="987"/>
      <c r="AN113" s="987"/>
      <c r="AO113" s="987"/>
      <c r="AP113" s="987"/>
      <c r="AQ113" s="987"/>
      <c r="AR113" s="987"/>
      <c r="AS113" s="987"/>
      <c r="AT113" s="987"/>
      <c r="AU113" s="987"/>
      <c r="AV113" s="987"/>
      <c r="AW113" s="987"/>
      <c r="AX113" s="987"/>
      <c r="AY113" s="987"/>
      <c r="AZ113" s="987"/>
    </row>
    <row r="114" spans="1:52" s="990" customFormat="1" ht="15" hidden="1" x14ac:dyDescent="0.25">
      <c r="A114" s="987" t="s">
        <v>8342</v>
      </c>
      <c r="B114" s="435" t="s">
        <v>8257</v>
      </c>
      <c r="C114" s="435"/>
      <c r="D114" s="987" t="s">
        <v>20</v>
      </c>
      <c r="E114" s="988" t="s">
        <v>10765</v>
      </c>
      <c r="F114" s="1136">
        <f>IF(L114&lt;&gt;0,MAX(L114,R114,X114,AD114),"NE")</f>
        <v>45943</v>
      </c>
      <c r="G114" s="1137" t="str">
        <f t="shared" si="17"/>
        <v>A1</v>
      </c>
      <c r="H114" s="1138" t="str">
        <f t="shared" si="20"/>
        <v>MR_DER-1265_25</v>
      </c>
      <c r="I114" s="1139" t="str">
        <f>IF(F114="NE",F114,IF(INDEX(K114:CP114,,MATCH(F114,K114:CP114,0)+3)&lt;&gt;0,INDEX(K114:CP114,,MATCH(F114,K114:CP114,0)+3),"ND"))</f>
        <v>ND</v>
      </c>
      <c r="J114" s="411" t="str">
        <f>IF(G114="NE",G114,IF(INDEX(K114:CQ114,,MATCH(G114,K114:CQ114,0)+3)&lt;&gt;0,INDEX(K114:CQ114,,MATCH(G114,K114:CQ114,0)+3),"ND"))</f>
        <v>ND</v>
      </c>
      <c r="K114" s="979" t="s">
        <v>3730</v>
      </c>
      <c r="L114" s="989">
        <v>45943</v>
      </c>
      <c r="M114" s="69" t="s">
        <v>10761</v>
      </c>
      <c r="N114" s="987"/>
      <c r="O114" s="987"/>
      <c r="P114" s="987"/>
      <c r="Q114" s="987"/>
      <c r="R114" s="987"/>
      <c r="S114" s="987"/>
      <c r="T114" s="987"/>
      <c r="U114" s="987"/>
      <c r="V114" s="987"/>
      <c r="W114" s="987"/>
      <c r="X114" s="987"/>
      <c r="Y114" s="987"/>
      <c r="Z114" s="987"/>
      <c r="AA114" s="987"/>
      <c r="AB114" s="987"/>
      <c r="AC114" s="987"/>
      <c r="AD114" s="987"/>
      <c r="AE114" s="987"/>
      <c r="AF114" s="987"/>
      <c r="AG114" s="987"/>
      <c r="AH114" s="987"/>
      <c r="AI114" s="987"/>
      <c r="AJ114" s="987"/>
      <c r="AK114" s="987"/>
      <c r="AL114" s="987"/>
      <c r="AM114" s="987"/>
      <c r="AN114" s="987"/>
      <c r="AO114" s="987"/>
      <c r="AP114" s="987"/>
      <c r="AQ114" s="987"/>
      <c r="AR114" s="987"/>
      <c r="AS114" s="987"/>
      <c r="AT114" s="987"/>
      <c r="AU114" s="987"/>
      <c r="AV114" s="987"/>
      <c r="AW114" s="987"/>
      <c r="AX114" s="987"/>
      <c r="AY114" s="987"/>
      <c r="AZ114" s="987"/>
    </row>
    <row r="115" spans="1:52" s="408" customFormat="1" hidden="1" x14ac:dyDescent="0.25">
      <c r="A115" s="414"/>
      <c r="B115" s="415"/>
      <c r="C115" s="415"/>
      <c r="D115" s="414"/>
      <c r="E115" s="414" t="s">
        <v>7523</v>
      </c>
      <c r="F115" s="412"/>
      <c r="G115" s="412"/>
      <c r="H115" s="412"/>
      <c r="I115" s="412"/>
      <c r="J115" s="415"/>
      <c r="K115" s="416"/>
      <c r="L115" s="416"/>
      <c r="M115" s="417"/>
      <c r="N115" s="418"/>
      <c r="O115" s="418"/>
      <c r="P115" s="418"/>
      <c r="Q115" s="416"/>
      <c r="R115" s="416"/>
      <c r="S115" s="417"/>
      <c r="T115" s="418"/>
      <c r="U115" s="418"/>
      <c r="V115" s="418"/>
      <c r="W115" s="416"/>
      <c r="X115" s="416"/>
      <c r="Y115" s="417"/>
      <c r="Z115" s="418"/>
      <c r="AA115" s="418"/>
      <c r="AB115" s="418"/>
      <c r="AC115" s="416"/>
      <c r="AD115" s="416"/>
      <c r="AE115" s="417"/>
      <c r="AF115" s="418"/>
      <c r="AG115" s="418"/>
      <c r="AH115" s="418"/>
      <c r="AI115" s="416"/>
      <c r="AJ115" s="416"/>
      <c r="AK115" s="417"/>
      <c r="AL115" s="418"/>
      <c r="AM115" s="418"/>
      <c r="AN115" s="418"/>
      <c r="AO115" s="416"/>
      <c r="AP115" s="416"/>
      <c r="AQ115" s="417"/>
      <c r="AR115" s="418"/>
      <c r="AS115" s="418"/>
      <c r="AT115" s="418"/>
      <c r="AU115" s="416"/>
      <c r="AV115" s="416"/>
      <c r="AW115" s="417"/>
      <c r="AX115" s="418"/>
      <c r="AY115" s="418"/>
      <c r="AZ115" s="418"/>
    </row>
    <row r="116" spans="1:52" s="990" customFormat="1" ht="15" hidden="1" x14ac:dyDescent="0.25">
      <c r="A116" s="987" t="s">
        <v>9040</v>
      </c>
      <c r="B116" s="435" t="str">
        <f t="shared" ref="B116:B124" si="29">IF(LEFT(E116,2)="RT","x","")</f>
        <v/>
      </c>
      <c r="C116" s="435" t="str">
        <f t="shared" ref="C116:C129" si="30">IF(LEFT(E116,2)="DE","x","")</f>
        <v>x</v>
      </c>
      <c r="D116" s="987" t="s">
        <v>21</v>
      </c>
      <c r="E116" s="988" t="s">
        <v>3963</v>
      </c>
      <c r="F116" s="1136">
        <f t="shared" si="23"/>
        <v>46009</v>
      </c>
      <c r="G116" s="1137" t="str">
        <f t="shared" si="17"/>
        <v>A1</v>
      </c>
      <c r="H116" s="1138" t="str">
        <f t="shared" si="20"/>
        <v>MR_DER-1469_25</v>
      </c>
      <c r="I116" s="1139">
        <f t="shared" si="24"/>
        <v>46057</v>
      </c>
      <c r="J116" s="411" t="str">
        <f t="shared" si="19"/>
        <v>NÃO APROVADO</v>
      </c>
      <c r="K116" s="1363" t="s">
        <v>3730</v>
      </c>
      <c r="L116" s="989">
        <v>46009</v>
      </c>
      <c r="M116" s="69" t="s">
        <v>11631</v>
      </c>
      <c r="N116" s="987" t="s">
        <v>5536</v>
      </c>
      <c r="O116" s="989">
        <v>46057</v>
      </c>
      <c r="P116" s="987"/>
      <c r="Q116" s="987"/>
      <c r="R116" s="987"/>
      <c r="S116" s="987"/>
      <c r="T116" s="987"/>
      <c r="U116" s="987"/>
      <c r="V116" s="987"/>
      <c r="W116" s="987"/>
      <c r="X116" s="987"/>
      <c r="Y116" s="987"/>
      <c r="Z116" s="987"/>
      <c r="AA116" s="987"/>
      <c r="AB116" s="987"/>
      <c r="AC116" s="987"/>
      <c r="AD116" s="987"/>
      <c r="AE116" s="987"/>
      <c r="AF116" s="987"/>
      <c r="AG116" s="987"/>
      <c r="AH116" s="987"/>
      <c r="AI116" s="987"/>
      <c r="AJ116" s="987"/>
      <c r="AK116" s="987"/>
      <c r="AL116" s="987"/>
      <c r="AM116" s="987"/>
      <c r="AN116" s="987"/>
      <c r="AO116" s="987"/>
      <c r="AP116" s="987"/>
      <c r="AQ116" s="987"/>
      <c r="AR116" s="987"/>
      <c r="AS116" s="987"/>
      <c r="AT116" s="987"/>
      <c r="AU116" s="987"/>
      <c r="AV116" s="987"/>
      <c r="AW116" s="987"/>
      <c r="AX116" s="987"/>
      <c r="AY116" s="987"/>
      <c r="AZ116" s="987"/>
    </row>
    <row r="117" spans="1:52" s="990" customFormat="1" ht="15" hidden="1" x14ac:dyDescent="0.25">
      <c r="A117" s="987" t="s">
        <v>9040</v>
      </c>
      <c r="B117" s="435" t="str">
        <f t="shared" si="29"/>
        <v/>
      </c>
      <c r="C117" s="435" t="str">
        <f t="shared" si="30"/>
        <v>x</v>
      </c>
      <c r="D117" s="987" t="s">
        <v>21</v>
      </c>
      <c r="E117" s="988" t="s">
        <v>3964</v>
      </c>
      <c r="F117" s="1136">
        <f t="shared" si="23"/>
        <v>46009</v>
      </c>
      <c r="G117" s="1137" t="str">
        <f t="shared" si="17"/>
        <v>A1</v>
      </c>
      <c r="H117" s="1138" t="str">
        <f t="shared" si="20"/>
        <v>MR_DER-1469_25</v>
      </c>
      <c r="I117" s="1139">
        <f t="shared" si="24"/>
        <v>46057</v>
      </c>
      <c r="J117" s="411" t="str">
        <f t="shared" si="19"/>
        <v>NÃO APROVADO</v>
      </c>
      <c r="K117" s="1363" t="s">
        <v>3730</v>
      </c>
      <c r="L117" s="989">
        <v>46009</v>
      </c>
      <c r="M117" s="69" t="s">
        <v>11631</v>
      </c>
      <c r="N117" s="987" t="s">
        <v>5536</v>
      </c>
      <c r="O117" s="989">
        <v>46057</v>
      </c>
      <c r="P117" s="987"/>
      <c r="Q117" s="987"/>
      <c r="R117" s="987"/>
      <c r="S117" s="987"/>
      <c r="T117" s="987"/>
      <c r="U117" s="987"/>
      <c r="V117" s="987"/>
      <c r="W117" s="987"/>
      <c r="X117" s="987"/>
      <c r="Y117" s="987"/>
      <c r="Z117" s="987"/>
      <c r="AA117" s="987"/>
      <c r="AB117" s="987"/>
      <c r="AC117" s="987"/>
      <c r="AD117" s="987"/>
      <c r="AE117" s="987"/>
      <c r="AF117" s="987"/>
      <c r="AG117" s="987"/>
      <c r="AH117" s="987"/>
      <c r="AI117" s="987"/>
      <c r="AJ117" s="987"/>
      <c r="AK117" s="987"/>
      <c r="AL117" s="987"/>
      <c r="AM117" s="987"/>
      <c r="AN117" s="987"/>
      <c r="AO117" s="987"/>
      <c r="AP117" s="987"/>
      <c r="AQ117" s="987"/>
      <c r="AR117" s="987"/>
      <c r="AS117" s="987"/>
      <c r="AT117" s="987"/>
      <c r="AU117" s="987"/>
      <c r="AV117" s="987"/>
      <c r="AW117" s="987"/>
      <c r="AX117" s="987"/>
      <c r="AY117" s="987"/>
      <c r="AZ117" s="987"/>
    </row>
    <row r="118" spans="1:52" s="990" customFormat="1" ht="15" hidden="1" x14ac:dyDescent="0.25">
      <c r="A118" s="987" t="s">
        <v>9040</v>
      </c>
      <c r="B118" s="435" t="str">
        <f t="shared" si="29"/>
        <v/>
      </c>
      <c r="C118" s="435" t="str">
        <f t="shared" si="30"/>
        <v>x</v>
      </c>
      <c r="D118" s="987" t="s">
        <v>21</v>
      </c>
      <c r="E118" s="988" t="s">
        <v>3965</v>
      </c>
      <c r="F118" s="1136">
        <f t="shared" si="23"/>
        <v>46009</v>
      </c>
      <c r="G118" s="1137" t="str">
        <f t="shared" si="17"/>
        <v>A1</v>
      </c>
      <c r="H118" s="1138" t="str">
        <f t="shared" si="20"/>
        <v>MR_DER-1469_25</v>
      </c>
      <c r="I118" s="1139">
        <f t="shared" si="24"/>
        <v>46057</v>
      </c>
      <c r="J118" s="411" t="str">
        <f t="shared" si="19"/>
        <v>NÃO APROVADO</v>
      </c>
      <c r="K118" s="1363" t="s">
        <v>3730</v>
      </c>
      <c r="L118" s="989">
        <v>46009</v>
      </c>
      <c r="M118" s="69" t="s">
        <v>11631</v>
      </c>
      <c r="N118" s="987" t="s">
        <v>5536</v>
      </c>
      <c r="O118" s="989">
        <v>46057</v>
      </c>
      <c r="P118" s="987"/>
      <c r="Q118" s="987"/>
      <c r="R118" s="987"/>
      <c r="S118" s="987"/>
      <c r="T118" s="987"/>
      <c r="U118" s="987"/>
      <c r="V118" s="987"/>
      <c r="W118" s="987"/>
      <c r="X118" s="987"/>
      <c r="Y118" s="987"/>
      <c r="Z118" s="987"/>
      <c r="AA118" s="987"/>
      <c r="AB118" s="987"/>
      <c r="AC118" s="987"/>
      <c r="AD118" s="987"/>
      <c r="AE118" s="987"/>
      <c r="AF118" s="987"/>
      <c r="AG118" s="987"/>
      <c r="AH118" s="987"/>
      <c r="AI118" s="987"/>
      <c r="AJ118" s="987"/>
      <c r="AK118" s="987"/>
      <c r="AL118" s="987"/>
      <c r="AM118" s="987"/>
      <c r="AN118" s="987"/>
      <c r="AO118" s="987"/>
      <c r="AP118" s="987"/>
      <c r="AQ118" s="987"/>
      <c r="AR118" s="987"/>
      <c r="AS118" s="987"/>
      <c r="AT118" s="987"/>
      <c r="AU118" s="987"/>
      <c r="AV118" s="987"/>
      <c r="AW118" s="987"/>
      <c r="AX118" s="987"/>
      <c r="AY118" s="987"/>
      <c r="AZ118" s="987"/>
    </row>
    <row r="119" spans="1:52" s="990" customFormat="1" ht="15" hidden="1" x14ac:dyDescent="0.25">
      <c r="A119" s="987" t="s">
        <v>9040</v>
      </c>
      <c r="B119" s="435" t="str">
        <f t="shared" si="29"/>
        <v/>
      </c>
      <c r="C119" s="435" t="str">
        <f t="shared" si="30"/>
        <v>x</v>
      </c>
      <c r="D119" s="987" t="s">
        <v>21</v>
      </c>
      <c r="E119" s="988" t="s">
        <v>3966</v>
      </c>
      <c r="F119" s="1136">
        <f t="shared" si="23"/>
        <v>46009</v>
      </c>
      <c r="G119" s="1137" t="str">
        <f t="shared" si="17"/>
        <v>A1</v>
      </c>
      <c r="H119" s="1138" t="str">
        <f t="shared" si="20"/>
        <v>MR_DER-1469_25</v>
      </c>
      <c r="I119" s="1139">
        <f t="shared" si="24"/>
        <v>46057</v>
      </c>
      <c r="J119" s="411" t="str">
        <f t="shared" si="19"/>
        <v>NÃO APROVADO</v>
      </c>
      <c r="K119" s="1363" t="s">
        <v>3730</v>
      </c>
      <c r="L119" s="989">
        <v>46009</v>
      </c>
      <c r="M119" s="69" t="s">
        <v>11631</v>
      </c>
      <c r="N119" s="987" t="s">
        <v>5536</v>
      </c>
      <c r="O119" s="989">
        <v>46057</v>
      </c>
      <c r="P119" s="987"/>
      <c r="Q119" s="987"/>
      <c r="R119" s="987"/>
      <c r="S119" s="987"/>
      <c r="T119" s="987"/>
      <c r="U119" s="987"/>
      <c r="V119" s="987"/>
      <c r="W119" s="987"/>
      <c r="X119" s="987"/>
      <c r="Y119" s="987"/>
      <c r="Z119" s="987"/>
      <c r="AA119" s="987"/>
      <c r="AB119" s="987"/>
      <c r="AC119" s="987"/>
      <c r="AD119" s="987"/>
      <c r="AE119" s="987"/>
      <c r="AF119" s="987"/>
      <c r="AG119" s="987"/>
      <c r="AH119" s="987"/>
      <c r="AI119" s="987"/>
      <c r="AJ119" s="987"/>
      <c r="AK119" s="987"/>
      <c r="AL119" s="987"/>
      <c r="AM119" s="987"/>
      <c r="AN119" s="987"/>
      <c r="AO119" s="987"/>
      <c r="AP119" s="987"/>
      <c r="AQ119" s="987"/>
      <c r="AR119" s="987"/>
      <c r="AS119" s="987"/>
      <c r="AT119" s="987"/>
      <c r="AU119" s="987"/>
      <c r="AV119" s="987"/>
      <c r="AW119" s="987"/>
      <c r="AX119" s="987"/>
      <c r="AY119" s="987"/>
      <c r="AZ119" s="987"/>
    </row>
    <row r="120" spans="1:52" s="990" customFormat="1" ht="15" hidden="1" x14ac:dyDescent="0.25">
      <c r="A120" s="987" t="s">
        <v>9040</v>
      </c>
      <c r="B120" s="435"/>
      <c r="C120" s="435"/>
      <c r="D120" s="987" t="s">
        <v>21</v>
      </c>
      <c r="E120" s="988" t="s">
        <v>11629</v>
      </c>
      <c r="F120" s="1136">
        <f>IF(L120&lt;&gt;0,MAX(L120,R120,X120,AD120),"NE")</f>
        <v>46009</v>
      </c>
      <c r="G120" s="1137" t="str">
        <f t="shared" si="17"/>
        <v>A1</v>
      </c>
      <c r="H120" s="1138" t="str">
        <f t="shared" si="20"/>
        <v>MR_DER-1469_25</v>
      </c>
      <c r="I120" s="1139">
        <f>IF(F120="NE",F120,IF(INDEX(K120:CP120,,MATCH(F120,K120:CP120,0)+3)&lt;&gt;0,INDEX(K120:CP120,,MATCH(F120,K120:CP120,0)+3),"ND"))</f>
        <v>46057</v>
      </c>
      <c r="J120" s="411" t="str">
        <f>IF(G120="NE",G120,IF(INDEX(K120:CQ120,,MATCH(G120,K120:CQ120,0)+3)&lt;&gt;0,INDEX(K120:CQ120,,MATCH(G120,K120:CQ120,0)+3),"ND"))</f>
        <v>NÃO APROVADO</v>
      </c>
      <c r="K120" s="1363" t="s">
        <v>3730</v>
      </c>
      <c r="L120" s="989">
        <v>46009</v>
      </c>
      <c r="M120" s="69" t="s">
        <v>11631</v>
      </c>
      <c r="N120" s="987" t="s">
        <v>5536</v>
      </c>
      <c r="O120" s="989">
        <v>46057</v>
      </c>
      <c r="P120" s="987"/>
      <c r="Q120" s="987"/>
      <c r="R120" s="987"/>
      <c r="S120" s="987"/>
      <c r="T120" s="987"/>
      <c r="U120" s="987"/>
      <c r="V120" s="987"/>
      <c r="W120" s="987"/>
      <c r="X120" s="987"/>
      <c r="Y120" s="987"/>
      <c r="Z120" s="987"/>
      <c r="AA120" s="987"/>
      <c r="AB120" s="987"/>
      <c r="AC120" s="987"/>
      <c r="AD120" s="987"/>
      <c r="AE120" s="987"/>
      <c r="AF120" s="987"/>
      <c r="AG120" s="987"/>
      <c r="AH120" s="987"/>
      <c r="AI120" s="987"/>
      <c r="AJ120" s="987"/>
      <c r="AK120" s="987"/>
      <c r="AL120" s="987"/>
      <c r="AM120" s="987"/>
      <c r="AN120" s="987"/>
      <c r="AO120" s="987"/>
      <c r="AP120" s="987"/>
      <c r="AQ120" s="987"/>
      <c r="AR120" s="987"/>
      <c r="AS120" s="987"/>
      <c r="AT120" s="987"/>
      <c r="AU120" s="987"/>
      <c r="AV120" s="987"/>
      <c r="AW120" s="987"/>
      <c r="AX120" s="987"/>
      <c r="AY120" s="987"/>
      <c r="AZ120" s="987"/>
    </row>
    <row r="121" spans="1:52" s="990" customFormat="1" ht="15" hidden="1" x14ac:dyDescent="0.25">
      <c r="A121" s="987" t="s">
        <v>9040</v>
      </c>
      <c r="B121" s="435" t="str">
        <f t="shared" si="29"/>
        <v/>
      </c>
      <c r="C121" s="435" t="str">
        <f t="shared" si="30"/>
        <v>x</v>
      </c>
      <c r="D121" s="987" t="s">
        <v>22</v>
      </c>
      <c r="E121" s="988" t="s">
        <v>3967</v>
      </c>
      <c r="F121" s="1136">
        <f t="shared" si="23"/>
        <v>46009</v>
      </c>
      <c r="G121" s="1137" t="str">
        <f t="shared" si="17"/>
        <v>A1</v>
      </c>
      <c r="H121" s="1138" t="str">
        <f t="shared" si="20"/>
        <v>MR_DER-1469_25</v>
      </c>
      <c r="I121" s="1139">
        <f t="shared" si="24"/>
        <v>46057</v>
      </c>
      <c r="J121" s="411" t="str">
        <f t="shared" si="19"/>
        <v>NÃO APROVADO</v>
      </c>
      <c r="K121" s="1363" t="s">
        <v>3730</v>
      </c>
      <c r="L121" s="989">
        <v>46009</v>
      </c>
      <c r="M121" s="69" t="s">
        <v>11631</v>
      </c>
      <c r="N121" s="987" t="s">
        <v>5536</v>
      </c>
      <c r="O121" s="989">
        <v>46057</v>
      </c>
      <c r="P121" s="987"/>
      <c r="Q121" s="987"/>
      <c r="R121" s="987"/>
      <c r="S121" s="987"/>
      <c r="T121" s="987"/>
      <c r="U121" s="987"/>
      <c r="V121" s="987"/>
      <c r="W121" s="987"/>
      <c r="X121" s="987"/>
      <c r="Y121" s="987"/>
      <c r="Z121" s="987"/>
      <c r="AA121" s="987"/>
      <c r="AB121" s="987"/>
      <c r="AC121" s="987"/>
      <c r="AD121" s="987"/>
      <c r="AE121" s="987"/>
      <c r="AF121" s="987"/>
      <c r="AG121" s="987"/>
      <c r="AH121" s="987"/>
      <c r="AI121" s="987"/>
      <c r="AJ121" s="987"/>
      <c r="AK121" s="987"/>
      <c r="AL121" s="987"/>
      <c r="AM121" s="987"/>
      <c r="AN121" s="987"/>
      <c r="AO121" s="987"/>
      <c r="AP121" s="987"/>
      <c r="AQ121" s="987"/>
      <c r="AR121" s="987"/>
      <c r="AS121" s="987"/>
      <c r="AT121" s="987"/>
      <c r="AU121" s="987"/>
      <c r="AV121" s="987"/>
      <c r="AW121" s="987"/>
      <c r="AX121" s="987"/>
      <c r="AY121" s="987"/>
      <c r="AZ121" s="987"/>
    </row>
    <row r="122" spans="1:52" s="990" customFormat="1" ht="15" hidden="1" x14ac:dyDescent="0.25">
      <c r="A122" s="987" t="s">
        <v>9040</v>
      </c>
      <c r="B122" s="435" t="str">
        <f t="shared" si="29"/>
        <v/>
      </c>
      <c r="C122" s="435" t="str">
        <f t="shared" si="30"/>
        <v>x</v>
      </c>
      <c r="D122" s="987" t="s">
        <v>22</v>
      </c>
      <c r="E122" s="988" t="s">
        <v>3968</v>
      </c>
      <c r="F122" s="1136">
        <f t="shared" si="23"/>
        <v>46009</v>
      </c>
      <c r="G122" s="1137" t="str">
        <f t="shared" si="17"/>
        <v>A1</v>
      </c>
      <c r="H122" s="1138" t="str">
        <f t="shared" si="20"/>
        <v>MR_DER-1469_25</v>
      </c>
      <c r="I122" s="1139">
        <f t="shared" si="24"/>
        <v>46057</v>
      </c>
      <c r="J122" s="411" t="str">
        <f t="shared" si="19"/>
        <v>NÃO APROVADO</v>
      </c>
      <c r="K122" s="1363" t="s">
        <v>3730</v>
      </c>
      <c r="L122" s="989">
        <v>46009</v>
      </c>
      <c r="M122" s="69" t="s">
        <v>11631</v>
      </c>
      <c r="N122" s="987" t="s">
        <v>5536</v>
      </c>
      <c r="O122" s="989">
        <v>46057</v>
      </c>
      <c r="P122" s="987"/>
      <c r="Q122" s="987"/>
      <c r="R122" s="987"/>
      <c r="S122" s="987"/>
      <c r="T122" s="987"/>
      <c r="U122" s="987"/>
      <c r="V122" s="987"/>
      <c r="W122" s="987"/>
      <c r="X122" s="987"/>
      <c r="Y122" s="987"/>
      <c r="Z122" s="987"/>
      <c r="AA122" s="987"/>
      <c r="AB122" s="987"/>
      <c r="AC122" s="987"/>
      <c r="AD122" s="987"/>
      <c r="AE122" s="987"/>
      <c r="AF122" s="987"/>
      <c r="AG122" s="987"/>
      <c r="AH122" s="987"/>
      <c r="AI122" s="987"/>
      <c r="AJ122" s="987"/>
      <c r="AK122" s="987"/>
      <c r="AL122" s="987"/>
      <c r="AM122" s="987"/>
      <c r="AN122" s="987"/>
      <c r="AO122" s="987"/>
      <c r="AP122" s="987"/>
      <c r="AQ122" s="987"/>
      <c r="AR122" s="987"/>
      <c r="AS122" s="987"/>
      <c r="AT122" s="987"/>
      <c r="AU122" s="987"/>
      <c r="AV122" s="987"/>
      <c r="AW122" s="987"/>
      <c r="AX122" s="987"/>
      <c r="AY122" s="987"/>
      <c r="AZ122" s="987"/>
    </row>
    <row r="123" spans="1:52" s="990" customFormat="1" ht="15" hidden="1" x14ac:dyDescent="0.25">
      <c r="A123" s="987" t="s">
        <v>9040</v>
      </c>
      <c r="B123" s="435" t="str">
        <f t="shared" si="29"/>
        <v/>
      </c>
      <c r="C123" s="435" t="str">
        <f t="shared" si="30"/>
        <v>x</v>
      </c>
      <c r="D123" s="987" t="s">
        <v>22</v>
      </c>
      <c r="E123" s="988" t="s">
        <v>3969</v>
      </c>
      <c r="F123" s="1136">
        <f t="shared" si="23"/>
        <v>46009</v>
      </c>
      <c r="G123" s="1137" t="str">
        <f t="shared" si="17"/>
        <v>A1</v>
      </c>
      <c r="H123" s="1138" t="str">
        <f t="shared" si="20"/>
        <v>MR_DER-1469_25</v>
      </c>
      <c r="I123" s="1139">
        <f t="shared" si="24"/>
        <v>46057</v>
      </c>
      <c r="J123" s="411" t="str">
        <f t="shared" si="19"/>
        <v>NÃO APROVADO</v>
      </c>
      <c r="K123" s="1363" t="s">
        <v>3730</v>
      </c>
      <c r="L123" s="989">
        <v>46009</v>
      </c>
      <c r="M123" s="69" t="s">
        <v>11631</v>
      </c>
      <c r="N123" s="987" t="s">
        <v>5536</v>
      </c>
      <c r="O123" s="989">
        <v>46057</v>
      </c>
      <c r="P123" s="987"/>
      <c r="Q123" s="987"/>
      <c r="R123" s="987"/>
      <c r="S123" s="987"/>
      <c r="T123" s="987"/>
      <c r="U123" s="987"/>
      <c r="V123" s="987"/>
      <c r="W123" s="987"/>
      <c r="X123" s="987"/>
      <c r="Y123" s="987"/>
      <c r="Z123" s="987"/>
      <c r="AA123" s="987"/>
      <c r="AB123" s="987"/>
      <c r="AC123" s="987"/>
      <c r="AD123" s="987"/>
      <c r="AE123" s="987"/>
      <c r="AF123" s="987"/>
      <c r="AG123" s="987"/>
      <c r="AH123" s="987"/>
      <c r="AI123" s="987"/>
      <c r="AJ123" s="987"/>
      <c r="AK123" s="987"/>
      <c r="AL123" s="987"/>
      <c r="AM123" s="987"/>
      <c r="AN123" s="987"/>
      <c r="AO123" s="987"/>
      <c r="AP123" s="987"/>
      <c r="AQ123" s="987"/>
      <c r="AR123" s="987"/>
      <c r="AS123" s="987"/>
      <c r="AT123" s="987"/>
      <c r="AU123" s="987"/>
      <c r="AV123" s="987"/>
      <c r="AW123" s="987"/>
      <c r="AX123" s="987"/>
      <c r="AY123" s="987"/>
      <c r="AZ123" s="987"/>
    </row>
    <row r="124" spans="1:52" s="990" customFormat="1" ht="15" hidden="1" x14ac:dyDescent="0.25">
      <c r="A124" s="987" t="s">
        <v>9040</v>
      </c>
      <c r="B124" s="435" t="str">
        <f t="shared" si="29"/>
        <v/>
      </c>
      <c r="C124" s="435" t="str">
        <f t="shared" si="30"/>
        <v>x</v>
      </c>
      <c r="D124" s="987" t="s">
        <v>22</v>
      </c>
      <c r="E124" s="988" t="s">
        <v>3970</v>
      </c>
      <c r="F124" s="1136">
        <f t="shared" si="23"/>
        <v>46009</v>
      </c>
      <c r="G124" s="1137" t="str">
        <f t="shared" si="17"/>
        <v>A1</v>
      </c>
      <c r="H124" s="1138" t="str">
        <f t="shared" si="20"/>
        <v>MR_DER-1469_25</v>
      </c>
      <c r="I124" s="1139">
        <f t="shared" si="24"/>
        <v>46057</v>
      </c>
      <c r="J124" s="411" t="str">
        <f t="shared" si="19"/>
        <v>NÃO APROVADO</v>
      </c>
      <c r="K124" s="1363" t="s">
        <v>3730</v>
      </c>
      <c r="L124" s="989">
        <v>46009</v>
      </c>
      <c r="M124" s="69" t="s">
        <v>11631</v>
      </c>
      <c r="N124" s="987" t="s">
        <v>5536</v>
      </c>
      <c r="O124" s="989">
        <v>46057</v>
      </c>
      <c r="P124" s="987"/>
      <c r="Q124" s="987"/>
      <c r="R124" s="987"/>
      <c r="S124" s="987"/>
      <c r="T124" s="987"/>
      <c r="U124" s="987"/>
      <c r="V124" s="987"/>
      <c r="W124" s="987"/>
      <c r="X124" s="987"/>
      <c r="Y124" s="987"/>
      <c r="Z124" s="987"/>
      <c r="AA124" s="987"/>
      <c r="AB124" s="987"/>
      <c r="AC124" s="987"/>
      <c r="AD124" s="987"/>
      <c r="AE124" s="987"/>
      <c r="AF124" s="987"/>
      <c r="AG124" s="987"/>
      <c r="AH124" s="987"/>
      <c r="AI124" s="987"/>
      <c r="AJ124" s="987"/>
      <c r="AK124" s="987"/>
      <c r="AL124" s="987"/>
      <c r="AM124" s="987"/>
      <c r="AN124" s="987"/>
      <c r="AO124" s="987"/>
      <c r="AP124" s="987"/>
      <c r="AQ124" s="987"/>
      <c r="AR124" s="987"/>
      <c r="AS124" s="987"/>
      <c r="AT124" s="987"/>
      <c r="AU124" s="987"/>
      <c r="AV124" s="987"/>
      <c r="AW124" s="987"/>
      <c r="AX124" s="987"/>
      <c r="AY124" s="987"/>
      <c r="AZ124" s="987"/>
    </row>
    <row r="125" spans="1:52" s="990" customFormat="1" ht="15" hidden="1" x14ac:dyDescent="0.25">
      <c r="A125" s="987" t="s">
        <v>9040</v>
      </c>
      <c r="B125" s="435"/>
      <c r="C125" s="435"/>
      <c r="D125" s="987" t="s">
        <v>22</v>
      </c>
      <c r="E125" s="988" t="s">
        <v>11630</v>
      </c>
      <c r="F125" s="1136">
        <f>IF(L125&lt;&gt;0,MAX(L125,R125,X125,AD125),"NE")</f>
        <v>46009</v>
      </c>
      <c r="G125" s="1137" t="str">
        <f t="shared" si="17"/>
        <v>A1</v>
      </c>
      <c r="H125" s="1138" t="str">
        <f t="shared" si="20"/>
        <v>MR_DER-1469_25</v>
      </c>
      <c r="I125" s="1139">
        <f>IF(F125="NE",F125,IF(INDEX(K125:CP125,,MATCH(F125,K125:CP125,0)+3)&lt;&gt;0,INDEX(K125:CP125,,MATCH(F125,K125:CP125,0)+3),"ND"))</f>
        <v>46057</v>
      </c>
      <c r="J125" s="411" t="str">
        <f>IF(G125="NE",G125,IF(INDEX(K125:CQ125,,MATCH(G125,K125:CQ125,0)+3)&lt;&gt;0,INDEX(K125:CQ125,,MATCH(G125,K125:CQ125,0)+3),"ND"))</f>
        <v>NÃO APROVADO</v>
      </c>
      <c r="K125" s="1363" t="s">
        <v>3730</v>
      </c>
      <c r="L125" s="989">
        <v>46009</v>
      </c>
      <c r="M125" s="69" t="s">
        <v>11631</v>
      </c>
      <c r="N125" s="987" t="s">
        <v>5536</v>
      </c>
      <c r="O125" s="989">
        <v>46057</v>
      </c>
      <c r="P125" s="987"/>
      <c r="Q125" s="987"/>
      <c r="R125" s="987"/>
      <c r="S125" s="987"/>
      <c r="T125" s="987"/>
      <c r="U125" s="987"/>
      <c r="V125" s="987"/>
      <c r="W125" s="987"/>
      <c r="X125" s="987"/>
      <c r="Y125" s="987"/>
      <c r="Z125" s="987"/>
      <c r="AA125" s="987"/>
      <c r="AB125" s="987"/>
      <c r="AC125" s="987"/>
      <c r="AD125" s="987"/>
      <c r="AE125" s="987"/>
      <c r="AF125" s="987"/>
      <c r="AG125" s="987"/>
      <c r="AH125" s="987"/>
      <c r="AI125" s="987"/>
      <c r="AJ125" s="987"/>
      <c r="AK125" s="987"/>
      <c r="AL125" s="987"/>
      <c r="AM125" s="987"/>
      <c r="AN125" s="987"/>
      <c r="AO125" s="987"/>
      <c r="AP125" s="987"/>
      <c r="AQ125" s="987"/>
      <c r="AR125" s="987"/>
      <c r="AS125" s="987"/>
      <c r="AT125" s="987"/>
      <c r="AU125" s="987"/>
      <c r="AV125" s="987"/>
      <c r="AW125" s="987"/>
      <c r="AX125" s="987"/>
      <c r="AY125" s="987"/>
      <c r="AZ125" s="987"/>
    </row>
    <row r="126" spans="1:52" s="990" customFormat="1" ht="15" hidden="1" x14ac:dyDescent="0.25">
      <c r="A126" s="987" t="s">
        <v>9040</v>
      </c>
      <c r="B126" s="435"/>
      <c r="C126" s="435"/>
      <c r="D126" s="987" t="s">
        <v>22</v>
      </c>
      <c r="E126" s="988" t="s">
        <v>12065</v>
      </c>
      <c r="F126" s="1136">
        <f>IF(L126&lt;&gt;0,MAX(L126,R126,X126,AD126),"NE")</f>
        <v>46009</v>
      </c>
      <c r="G126" s="1137" t="str">
        <f t="shared" si="17"/>
        <v>A1</v>
      </c>
      <c r="H126" s="1138" t="str">
        <f t="shared" si="20"/>
        <v>MR_DER-1469_25</v>
      </c>
      <c r="I126" s="1139">
        <f>IF(F126="NE",F126,IF(INDEX(K126:CP126,,MATCH(F126,K126:CP126,0)+3)&lt;&gt;0,INDEX(K126:CP126,,MATCH(F126,K126:CP126,0)+3),"ND"))</f>
        <v>46057</v>
      </c>
      <c r="J126" s="411" t="str">
        <f>IF(G126="NE",G126,IF(INDEX(K126:CQ126,,MATCH(G126,K126:CQ126,0)+3)&lt;&gt;0,INDEX(K126:CQ126,,MATCH(G126,K126:CQ126,0)+3),"ND"))</f>
        <v>NÃO APROVADO</v>
      </c>
      <c r="K126" s="1363" t="s">
        <v>3730</v>
      </c>
      <c r="L126" s="989">
        <v>46009</v>
      </c>
      <c r="M126" s="69" t="s">
        <v>11631</v>
      </c>
      <c r="N126" s="987" t="s">
        <v>5536</v>
      </c>
      <c r="O126" s="989">
        <v>46057</v>
      </c>
      <c r="P126" s="987"/>
      <c r="Q126" s="987"/>
      <c r="R126" s="987"/>
      <c r="S126" s="987"/>
      <c r="T126" s="987"/>
      <c r="U126" s="987"/>
      <c r="V126" s="987"/>
      <c r="W126" s="987"/>
      <c r="X126" s="987"/>
      <c r="Y126" s="987"/>
      <c r="Z126" s="987"/>
      <c r="AA126" s="987"/>
      <c r="AB126" s="987"/>
      <c r="AC126" s="987"/>
      <c r="AD126" s="987"/>
      <c r="AE126" s="987"/>
      <c r="AF126" s="987"/>
      <c r="AG126" s="987"/>
      <c r="AH126" s="987"/>
      <c r="AI126" s="987"/>
      <c r="AJ126" s="987"/>
      <c r="AK126" s="987"/>
      <c r="AL126" s="987"/>
      <c r="AM126" s="987"/>
      <c r="AN126" s="987"/>
      <c r="AO126" s="987"/>
      <c r="AP126" s="987"/>
      <c r="AQ126" s="987"/>
      <c r="AR126" s="987"/>
      <c r="AS126" s="987"/>
      <c r="AT126" s="987"/>
      <c r="AU126" s="987"/>
      <c r="AV126" s="987"/>
      <c r="AW126" s="987"/>
      <c r="AX126" s="987"/>
      <c r="AY126" s="987"/>
      <c r="AZ126" s="987"/>
    </row>
    <row r="127" spans="1:52" s="990" customFormat="1" ht="15" hidden="1" x14ac:dyDescent="0.25">
      <c r="A127" s="987" t="s">
        <v>9040</v>
      </c>
      <c r="B127" s="435"/>
      <c r="C127" s="435"/>
      <c r="D127" s="987" t="s">
        <v>22</v>
      </c>
      <c r="E127" s="988" t="s">
        <v>12066</v>
      </c>
      <c r="F127" s="1136">
        <f>IF(L127&lt;&gt;0,MAX(L127,R127,X127,AD127),"NE")</f>
        <v>46009</v>
      </c>
      <c r="G127" s="1137" t="str">
        <f t="shared" si="17"/>
        <v>A1</v>
      </c>
      <c r="H127" s="1138" t="str">
        <f t="shared" si="20"/>
        <v>MR_DER-1469_25</v>
      </c>
      <c r="I127" s="1139">
        <f>IF(F127="NE",F127,IF(INDEX(K127:CP127,,MATCH(F127,K127:CP127,0)+3)&lt;&gt;0,INDEX(K127:CP127,,MATCH(F127,K127:CP127,0)+3),"ND"))</f>
        <v>46057</v>
      </c>
      <c r="J127" s="411" t="str">
        <f>IF(G127="NE",G127,IF(INDEX(K127:CQ127,,MATCH(G127,K127:CQ127,0)+3)&lt;&gt;0,INDEX(K127:CQ127,,MATCH(G127,K127:CQ127,0)+3),"ND"))</f>
        <v>NÃO APROVADO</v>
      </c>
      <c r="K127" s="1363" t="s">
        <v>3730</v>
      </c>
      <c r="L127" s="989">
        <v>46009</v>
      </c>
      <c r="M127" s="69" t="s">
        <v>11631</v>
      </c>
      <c r="N127" s="987" t="s">
        <v>5536</v>
      </c>
      <c r="O127" s="989">
        <v>46057</v>
      </c>
      <c r="P127" s="987"/>
      <c r="Q127" s="987"/>
      <c r="R127" s="987"/>
      <c r="S127" s="987"/>
      <c r="T127" s="987"/>
      <c r="U127" s="987"/>
      <c r="V127" s="987"/>
      <c r="W127" s="987"/>
      <c r="X127" s="987"/>
      <c r="Y127" s="987"/>
      <c r="Z127" s="987"/>
      <c r="AA127" s="987"/>
      <c r="AB127" s="987"/>
      <c r="AC127" s="987"/>
      <c r="AD127" s="987"/>
      <c r="AE127" s="987"/>
      <c r="AF127" s="987"/>
      <c r="AG127" s="987"/>
      <c r="AH127" s="987"/>
      <c r="AI127" s="987"/>
      <c r="AJ127" s="987"/>
      <c r="AK127" s="987"/>
      <c r="AL127" s="987"/>
      <c r="AM127" s="987"/>
      <c r="AN127" s="987"/>
      <c r="AO127" s="987"/>
      <c r="AP127" s="987"/>
      <c r="AQ127" s="987"/>
      <c r="AR127" s="987"/>
      <c r="AS127" s="987"/>
      <c r="AT127" s="987"/>
      <c r="AU127" s="987"/>
      <c r="AV127" s="987"/>
      <c r="AW127" s="987"/>
      <c r="AX127" s="987"/>
      <c r="AY127" s="987"/>
      <c r="AZ127" s="987"/>
    </row>
    <row r="128" spans="1:52" s="990" customFormat="1" ht="15" hidden="1" x14ac:dyDescent="0.25">
      <c r="A128" s="987" t="s">
        <v>9040</v>
      </c>
      <c r="B128" s="435" t="s">
        <v>8257</v>
      </c>
      <c r="C128" s="435" t="str">
        <f t="shared" si="30"/>
        <v/>
      </c>
      <c r="D128" s="987" t="s">
        <v>23</v>
      </c>
      <c r="E128" s="988" t="s">
        <v>3971</v>
      </c>
      <c r="F128" s="1136">
        <f t="shared" si="23"/>
        <v>46009</v>
      </c>
      <c r="G128" s="1137" t="str">
        <f t="shared" si="17"/>
        <v>A1</v>
      </c>
      <c r="H128" s="1138" t="str">
        <f t="shared" si="20"/>
        <v>MR_DER-1469_25</v>
      </c>
      <c r="I128" s="1139">
        <f t="shared" si="24"/>
        <v>46057</v>
      </c>
      <c r="J128" s="411" t="str">
        <f t="shared" si="19"/>
        <v>NÃO APROVADO</v>
      </c>
      <c r="K128" s="1363" t="s">
        <v>3730</v>
      </c>
      <c r="L128" s="989">
        <v>46009</v>
      </c>
      <c r="M128" s="69" t="s">
        <v>11631</v>
      </c>
      <c r="N128" s="987" t="s">
        <v>5536</v>
      </c>
      <c r="O128" s="989">
        <v>46057</v>
      </c>
      <c r="P128" s="987"/>
      <c r="Q128" s="987"/>
      <c r="R128" s="987"/>
      <c r="S128" s="987"/>
      <c r="T128" s="987"/>
      <c r="U128" s="987"/>
      <c r="V128" s="987"/>
      <c r="W128" s="987"/>
      <c r="X128" s="987"/>
      <c r="Y128" s="987"/>
      <c r="Z128" s="987"/>
      <c r="AA128" s="987"/>
      <c r="AB128" s="987"/>
      <c r="AC128" s="987"/>
      <c r="AD128" s="987"/>
      <c r="AE128" s="987"/>
      <c r="AF128" s="987"/>
      <c r="AG128" s="987"/>
      <c r="AH128" s="987"/>
      <c r="AI128" s="987"/>
      <c r="AJ128" s="987"/>
      <c r="AK128" s="987"/>
      <c r="AL128" s="987"/>
      <c r="AM128" s="987"/>
      <c r="AN128" s="987"/>
      <c r="AO128" s="987"/>
      <c r="AP128" s="987"/>
      <c r="AQ128" s="987"/>
      <c r="AR128" s="987"/>
      <c r="AS128" s="987"/>
      <c r="AT128" s="987"/>
      <c r="AU128" s="987"/>
      <c r="AV128" s="987"/>
      <c r="AW128" s="987"/>
      <c r="AX128" s="987"/>
      <c r="AY128" s="987"/>
      <c r="AZ128" s="987"/>
    </row>
    <row r="129" spans="1:52" s="990" customFormat="1" ht="15" hidden="1" x14ac:dyDescent="0.25">
      <c r="A129" s="987" t="s">
        <v>9040</v>
      </c>
      <c r="B129" s="435" t="s">
        <v>8257</v>
      </c>
      <c r="C129" s="435" t="str">
        <f t="shared" si="30"/>
        <v/>
      </c>
      <c r="D129" s="987" t="s">
        <v>24</v>
      </c>
      <c r="E129" s="988" t="s">
        <v>3972</v>
      </c>
      <c r="F129" s="1136">
        <f t="shared" si="23"/>
        <v>46009</v>
      </c>
      <c r="G129" s="1137" t="str">
        <f t="shared" si="17"/>
        <v>A1</v>
      </c>
      <c r="H129" s="1138" t="str">
        <f t="shared" si="20"/>
        <v>MR_DER-1469_25</v>
      </c>
      <c r="I129" s="1139">
        <f t="shared" si="24"/>
        <v>46057</v>
      </c>
      <c r="J129" s="411" t="str">
        <f t="shared" si="19"/>
        <v>NÃO APROVADO</v>
      </c>
      <c r="K129" s="1363" t="s">
        <v>3730</v>
      </c>
      <c r="L129" s="989">
        <v>46009</v>
      </c>
      <c r="M129" s="69" t="s">
        <v>11631</v>
      </c>
      <c r="N129" s="987" t="s">
        <v>5536</v>
      </c>
      <c r="O129" s="989">
        <v>46057</v>
      </c>
      <c r="P129" s="987"/>
      <c r="Q129" s="987"/>
      <c r="R129" s="987"/>
      <c r="S129" s="987"/>
      <c r="T129" s="987"/>
      <c r="U129" s="987"/>
      <c r="V129" s="987"/>
      <c r="W129" s="987"/>
      <c r="X129" s="987"/>
      <c r="Y129" s="987"/>
      <c r="Z129" s="987"/>
      <c r="AA129" s="987"/>
      <c r="AB129" s="987"/>
      <c r="AC129" s="987"/>
      <c r="AD129" s="987"/>
      <c r="AE129" s="987"/>
      <c r="AF129" s="987"/>
      <c r="AG129" s="987"/>
      <c r="AH129" s="987"/>
      <c r="AI129" s="987"/>
      <c r="AJ129" s="987"/>
      <c r="AK129" s="987"/>
      <c r="AL129" s="987"/>
      <c r="AM129" s="987"/>
      <c r="AN129" s="987"/>
      <c r="AO129" s="987"/>
      <c r="AP129" s="987"/>
      <c r="AQ129" s="987"/>
      <c r="AR129" s="987"/>
      <c r="AS129" s="987"/>
      <c r="AT129" s="987"/>
      <c r="AU129" s="987"/>
      <c r="AV129" s="987"/>
      <c r="AW129" s="987"/>
      <c r="AX129" s="987"/>
      <c r="AY129" s="987"/>
      <c r="AZ129" s="987"/>
    </row>
    <row r="130" spans="1:52" s="408" customFormat="1" hidden="1" x14ac:dyDescent="0.25">
      <c r="A130" s="414"/>
      <c r="B130" s="415"/>
      <c r="C130" s="415"/>
      <c r="D130" s="414"/>
      <c r="E130" s="414" t="s">
        <v>7524</v>
      </c>
      <c r="F130" s="412"/>
      <c r="G130" s="412"/>
      <c r="H130" s="412"/>
      <c r="I130" s="412"/>
      <c r="J130" s="415"/>
      <c r="K130" s="416"/>
      <c r="L130" s="416"/>
      <c r="M130" s="417"/>
      <c r="N130" s="418"/>
      <c r="O130" s="418"/>
      <c r="P130" s="418"/>
      <c r="Q130" s="416"/>
      <c r="R130" s="416"/>
      <c r="S130" s="417"/>
      <c r="T130" s="418"/>
      <c r="U130" s="418"/>
      <c r="V130" s="418"/>
      <c r="W130" s="416"/>
      <c r="X130" s="416"/>
      <c r="Y130" s="417"/>
      <c r="Z130" s="418"/>
      <c r="AA130" s="418"/>
      <c r="AB130" s="418"/>
      <c r="AC130" s="416"/>
      <c r="AD130" s="416"/>
      <c r="AE130" s="417"/>
      <c r="AF130" s="418"/>
      <c r="AG130" s="418"/>
      <c r="AH130" s="418"/>
      <c r="AI130" s="416"/>
      <c r="AJ130" s="416"/>
      <c r="AK130" s="417"/>
      <c r="AL130" s="418"/>
      <c r="AM130" s="418"/>
      <c r="AN130" s="418"/>
      <c r="AO130" s="416"/>
      <c r="AP130" s="416"/>
      <c r="AQ130" s="417"/>
      <c r="AR130" s="418"/>
      <c r="AS130" s="418"/>
      <c r="AT130" s="418"/>
      <c r="AU130" s="416"/>
      <c r="AV130" s="416"/>
      <c r="AW130" s="417"/>
      <c r="AX130" s="418"/>
      <c r="AY130" s="418"/>
      <c r="AZ130" s="418"/>
    </row>
    <row r="131" spans="1:52" s="440" customFormat="1" ht="15" hidden="1" x14ac:dyDescent="0.25">
      <c r="A131" s="432" t="s">
        <v>8342</v>
      </c>
      <c r="B131" s="401" t="str">
        <f t="shared" ref="B131:B170" si="31">IF(LEFT(E131,2)="RT","x","")</f>
        <v/>
      </c>
      <c r="C131" s="401" t="str">
        <f t="shared" ref="C131:C170" si="32">IF(LEFT(E131,2)="DE","x","")</f>
        <v>x</v>
      </c>
      <c r="D131" s="432" t="s">
        <v>63</v>
      </c>
      <c r="E131" s="433" t="s">
        <v>3973</v>
      </c>
      <c r="F131" s="1136">
        <f t="shared" si="23"/>
        <v>45994</v>
      </c>
      <c r="G131" s="1137" t="str">
        <f t="shared" si="17"/>
        <v>A2</v>
      </c>
      <c r="H131" s="1138" t="str">
        <f t="shared" si="20"/>
        <v>MR_DER-1420_25</v>
      </c>
      <c r="I131" s="1139" t="str">
        <f t="shared" si="24"/>
        <v>ND</v>
      </c>
      <c r="J131" s="411" t="str">
        <f t="shared" si="19"/>
        <v>ND</v>
      </c>
      <c r="K131" s="436" t="s">
        <v>3730</v>
      </c>
      <c r="L131" s="437">
        <v>44890</v>
      </c>
      <c r="M131" s="438" t="s">
        <v>5816</v>
      </c>
      <c r="N131" s="436" t="s">
        <v>5536</v>
      </c>
      <c r="O131" s="437">
        <v>44950</v>
      </c>
      <c r="P131" s="438" t="s">
        <v>5844</v>
      </c>
      <c r="Q131" s="436" t="s">
        <v>3765</v>
      </c>
      <c r="R131" s="442">
        <v>45994</v>
      </c>
      <c r="S131" s="23" t="s">
        <v>11499</v>
      </c>
      <c r="T131" s="432"/>
      <c r="U131" s="432"/>
      <c r="V131" s="432"/>
      <c r="W131" s="432"/>
      <c r="X131" s="432"/>
      <c r="Y131" s="432"/>
      <c r="Z131" s="432"/>
      <c r="AA131" s="432"/>
      <c r="AB131" s="432"/>
      <c r="AC131" s="432"/>
      <c r="AD131" s="432"/>
      <c r="AE131" s="432"/>
      <c r="AF131" s="432"/>
      <c r="AG131" s="432"/>
      <c r="AH131" s="432"/>
      <c r="AI131" s="432"/>
      <c r="AJ131" s="432"/>
      <c r="AK131" s="432"/>
      <c r="AL131" s="432"/>
      <c r="AM131" s="432"/>
      <c r="AN131" s="432"/>
      <c r="AO131" s="432"/>
      <c r="AP131" s="432"/>
      <c r="AQ131" s="432"/>
      <c r="AR131" s="432"/>
      <c r="AS131" s="432"/>
      <c r="AT131" s="432"/>
      <c r="AU131" s="432"/>
      <c r="AV131" s="432"/>
      <c r="AW131" s="432"/>
      <c r="AX131" s="432"/>
      <c r="AY131" s="432"/>
      <c r="AZ131" s="432"/>
    </row>
    <row r="132" spans="1:52" s="440" customFormat="1" ht="15" hidden="1" x14ac:dyDescent="0.25">
      <c r="A132" s="432" t="s">
        <v>8342</v>
      </c>
      <c r="B132" s="401" t="str">
        <f t="shared" si="31"/>
        <v/>
      </c>
      <c r="C132" s="401" t="str">
        <f t="shared" si="32"/>
        <v>x</v>
      </c>
      <c r="D132" s="432" t="s">
        <v>63</v>
      </c>
      <c r="E132" s="433" t="s">
        <v>5814</v>
      </c>
      <c r="F132" s="1136">
        <f t="shared" si="23"/>
        <v>45994</v>
      </c>
      <c r="G132" s="1137" t="str">
        <f t="shared" si="17"/>
        <v>A2</v>
      </c>
      <c r="H132" s="1138" t="str">
        <f t="shared" si="20"/>
        <v>MR_DER-1420_25</v>
      </c>
      <c r="I132" s="1139" t="str">
        <f t="shared" si="24"/>
        <v>ND</v>
      </c>
      <c r="J132" s="411" t="str">
        <f t="shared" si="19"/>
        <v>ND</v>
      </c>
      <c r="K132" s="436" t="s">
        <v>3730</v>
      </c>
      <c r="L132" s="437">
        <v>44890</v>
      </c>
      <c r="M132" s="438" t="s">
        <v>5816</v>
      </c>
      <c r="N132" s="436" t="s">
        <v>5536</v>
      </c>
      <c r="O132" s="437">
        <v>44950</v>
      </c>
      <c r="P132" s="438" t="s">
        <v>5844</v>
      </c>
      <c r="Q132" s="436" t="s">
        <v>3765</v>
      </c>
      <c r="R132" s="442">
        <v>45994</v>
      </c>
      <c r="S132" s="23" t="s">
        <v>11499</v>
      </c>
      <c r="T132" s="432"/>
      <c r="U132" s="432"/>
      <c r="V132" s="432"/>
      <c r="W132" s="432"/>
      <c r="X132" s="432"/>
      <c r="Y132" s="432"/>
      <c r="Z132" s="432"/>
      <c r="AA132" s="432"/>
      <c r="AB132" s="432"/>
      <c r="AC132" s="432"/>
      <c r="AD132" s="432"/>
      <c r="AE132" s="432"/>
      <c r="AF132" s="432"/>
      <c r="AG132" s="432"/>
      <c r="AH132" s="432"/>
      <c r="AI132" s="432"/>
      <c r="AJ132" s="432"/>
      <c r="AK132" s="432"/>
      <c r="AL132" s="432"/>
      <c r="AM132" s="432"/>
      <c r="AN132" s="432"/>
      <c r="AO132" s="432"/>
      <c r="AP132" s="432"/>
      <c r="AQ132" s="432"/>
      <c r="AR132" s="432"/>
      <c r="AS132" s="432"/>
      <c r="AT132" s="432"/>
      <c r="AU132" s="432"/>
      <c r="AV132" s="432"/>
      <c r="AW132" s="432"/>
      <c r="AX132" s="432"/>
      <c r="AY132" s="432"/>
      <c r="AZ132" s="432"/>
    </row>
    <row r="133" spans="1:52" s="440" customFormat="1" ht="15" hidden="1" x14ac:dyDescent="0.25">
      <c r="A133" s="432" t="s">
        <v>8342</v>
      </c>
      <c r="B133" s="401" t="str">
        <f t="shared" si="31"/>
        <v/>
      </c>
      <c r="C133" s="401" t="str">
        <f t="shared" si="32"/>
        <v>x</v>
      </c>
      <c r="D133" s="432" t="s">
        <v>63</v>
      </c>
      <c r="E133" s="433" t="s">
        <v>5815</v>
      </c>
      <c r="F133" s="1136">
        <f t="shared" si="23"/>
        <v>45994</v>
      </c>
      <c r="G133" s="1137" t="str">
        <f t="shared" si="17"/>
        <v>A2</v>
      </c>
      <c r="H133" s="1138" t="str">
        <f t="shared" si="20"/>
        <v>MR_DER-1420_25</v>
      </c>
      <c r="I133" s="1139" t="str">
        <f t="shared" si="24"/>
        <v>ND</v>
      </c>
      <c r="J133" s="411" t="str">
        <f t="shared" si="19"/>
        <v>ND</v>
      </c>
      <c r="K133" s="436" t="s">
        <v>3730</v>
      </c>
      <c r="L133" s="437">
        <v>44890</v>
      </c>
      <c r="M133" s="438" t="s">
        <v>5816</v>
      </c>
      <c r="N133" s="436" t="s">
        <v>5536</v>
      </c>
      <c r="O133" s="437">
        <v>44950</v>
      </c>
      <c r="P133" s="438" t="s">
        <v>5844</v>
      </c>
      <c r="Q133" s="436" t="s">
        <v>3765</v>
      </c>
      <c r="R133" s="442">
        <v>45994</v>
      </c>
      <c r="S133" s="23" t="s">
        <v>11499</v>
      </c>
      <c r="T133" s="432"/>
      <c r="U133" s="432"/>
      <c r="V133" s="432"/>
      <c r="W133" s="432"/>
      <c r="X133" s="432"/>
      <c r="Y133" s="432"/>
      <c r="Z133" s="432"/>
      <c r="AA133" s="432"/>
      <c r="AB133" s="432"/>
      <c r="AC133" s="432"/>
      <c r="AD133" s="432"/>
      <c r="AE133" s="432"/>
      <c r="AF133" s="432"/>
      <c r="AG133" s="432"/>
      <c r="AH133" s="432"/>
      <c r="AI133" s="432"/>
      <c r="AJ133" s="432"/>
      <c r="AK133" s="432"/>
      <c r="AL133" s="432"/>
      <c r="AM133" s="432"/>
      <c r="AN133" s="432"/>
      <c r="AO133" s="432"/>
      <c r="AP133" s="432"/>
      <c r="AQ133" s="432"/>
      <c r="AR133" s="432"/>
      <c r="AS133" s="432"/>
      <c r="AT133" s="432"/>
      <c r="AU133" s="432"/>
      <c r="AV133" s="432"/>
      <c r="AW133" s="432"/>
      <c r="AX133" s="432"/>
      <c r="AY133" s="432"/>
      <c r="AZ133" s="432"/>
    </row>
    <row r="134" spans="1:52" s="440" customFormat="1" ht="15" hidden="1" x14ac:dyDescent="0.25">
      <c r="A134" s="432" t="s">
        <v>8342</v>
      </c>
      <c r="B134" s="401" t="str">
        <f t="shared" si="31"/>
        <v/>
      </c>
      <c r="C134" s="401" t="str">
        <f t="shared" si="32"/>
        <v>x</v>
      </c>
      <c r="D134" s="432" t="s">
        <v>63</v>
      </c>
      <c r="E134" s="433" t="s">
        <v>5825</v>
      </c>
      <c r="F134" s="1136">
        <f t="shared" si="23"/>
        <v>45994</v>
      </c>
      <c r="G134" s="1137" t="str">
        <f t="shared" si="17"/>
        <v>A2</v>
      </c>
      <c r="H134" s="1138" t="str">
        <f t="shared" si="20"/>
        <v>MR_DER-1420_25</v>
      </c>
      <c r="I134" s="1139" t="str">
        <f t="shared" si="24"/>
        <v>ND</v>
      </c>
      <c r="J134" s="411" t="str">
        <f t="shared" si="19"/>
        <v>ND</v>
      </c>
      <c r="K134" s="436" t="s">
        <v>3730</v>
      </c>
      <c r="L134" s="437">
        <v>44890</v>
      </c>
      <c r="M134" s="438" t="s">
        <v>5816</v>
      </c>
      <c r="N134" s="436" t="s">
        <v>5536</v>
      </c>
      <c r="O134" s="437">
        <v>44950</v>
      </c>
      <c r="P134" s="438" t="s">
        <v>5844</v>
      </c>
      <c r="Q134" s="436" t="s">
        <v>3765</v>
      </c>
      <c r="R134" s="442">
        <v>45994</v>
      </c>
      <c r="S134" s="23" t="s">
        <v>11499</v>
      </c>
      <c r="T134" s="432"/>
      <c r="U134" s="432"/>
      <c r="V134" s="432"/>
      <c r="W134" s="432"/>
      <c r="X134" s="432"/>
      <c r="Y134" s="432"/>
      <c r="Z134" s="432"/>
      <c r="AA134" s="432"/>
      <c r="AB134" s="432"/>
      <c r="AC134" s="432"/>
      <c r="AD134" s="432"/>
      <c r="AE134" s="432"/>
      <c r="AF134" s="432"/>
      <c r="AG134" s="432"/>
      <c r="AH134" s="432"/>
      <c r="AI134" s="432"/>
      <c r="AJ134" s="432"/>
      <c r="AK134" s="432"/>
      <c r="AL134" s="432"/>
      <c r="AM134" s="432"/>
      <c r="AN134" s="432"/>
      <c r="AO134" s="432"/>
      <c r="AP134" s="432"/>
      <c r="AQ134" s="432"/>
      <c r="AR134" s="432"/>
      <c r="AS134" s="432"/>
      <c r="AT134" s="432"/>
      <c r="AU134" s="432"/>
      <c r="AV134" s="432"/>
      <c r="AW134" s="432"/>
      <c r="AX134" s="432"/>
      <c r="AY134" s="432"/>
      <c r="AZ134" s="432"/>
    </row>
    <row r="135" spans="1:52" s="990" customFormat="1" ht="15" hidden="1" x14ac:dyDescent="0.25">
      <c r="A135" s="987" t="s">
        <v>8342</v>
      </c>
      <c r="B135" s="435" t="str">
        <f t="shared" si="31"/>
        <v/>
      </c>
      <c r="C135" s="435" t="str">
        <f t="shared" si="32"/>
        <v>x</v>
      </c>
      <c r="D135" s="987" t="s">
        <v>25</v>
      </c>
      <c r="E135" s="988" t="s">
        <v>3974</v>
      </c>
      <c r="F135" s="1136">
        <f t="shared" si="23"/>
        <v>45982</v>
      </c>
      <c r="G135" s="1137" t="str">
        <f t="shared" si="17"/>
        <v>A1</v>
      </c>
      <c r="H135" s="1138" t="str">
        <f t="shared" si="20"/>
        <v>MR_DER-1386_25</v>
      </c>
      <c r="I135" s="1139" t="str">
        <f t="shared" si="24"/>
        <v>ND</v>
      </c>
      <c r="J135" s="411" t="str">
        <f t="shared" si="19"/>
        <v>ND</v>
      </c>
      <c r="K135" s="979" t="s">
        <v>3730</v>
      </c>
      <c r="L135" s="989">
        <v>45982</v>
      </c>
      <c r="M135" s="69" t="s">
        <v>11390</v>
      </c>
      <c r="N135" s="987"/>
      <c r="O135" s="987"/>
      <c r="P135" s="987"/>
      <c r="Q135" s="987"/>
      <c r="R135" s="987"/>
      <c r="S135" s="987"/>
      <c r="T135" s="987"/>
      <c r="U135" s="987"/>
      <c r="V135" s="987"/>
      <c r="W135" s="987"/>
      <c r="X135" s="987"/>
      <c r="Y135" s="987"/>
      <c r="Z135" s="987"/>
      <c r="AA135" s="987"/>
      <c r="AB135" s="987"/>
      <c r="AC135" s="987"/>
      <c r="AD135" s="987"/>
      <c r="AE135" s="987"/>
      <c r="AF135" s="987"/>
      <c r="AG135" s="987"/>
      <c r="AH135" s="987"/>
      <c r="AI135" s="987"/>
      <c r="AJ135" s="987"/>
      <c r="AK135" s="987"/>
      <c r="AL135" s="987"/>
      <c r="AM135" s="987"/>
      <c r="AN135" s="987"/>
      <c r="AO135" s="987"/>
      <c r="AP135" s="987"/>
      <c r="AQ135" s="987"/>
      <c r="AR135" s="987"/>
      <c r="AS135" s="987"/>
      <c r="AT135" s="987"/>
      <c r="AU135" s="987"/>
      <c r="AV135" s="987"/>
      <c r="AW135" s="987"/>
      <c r="AX135" s="987"/>
      <c r="AY135" s="987"/>
      <c r="AZ135" s="987"/>
    </row>
    <row r="136" spans="1:52" s="990" customFormat="1" ht="15" hidden="1" x14ac:dyDescent="0.25">
      <c r="A136" s="987" t="s">
        <v>8342</v>
      </c>
      <c r="B136" s="435" t="str">
        <f t="shared" si="31"/>
        <v/>
      </c>
      <c r="C136" s="435" t="str">
        <f t="shared" si="32"/>
        <v>x</v>
      </c>
      <c r="D136" s="987" t="s">
        <v>25</v>
      </c>
      <c r="E136" s="988" t="s">
        <v>3975</v>
      </c>
      <c r="F136" s="1136">
        <f t="shared" si="23"/>
        <v>45982</v>
      </c>
      <c r="G136" s="1137" t="str">
        <f t="shared" ref="G136:G195" si="33">IF($F136="","",INDEX($K136:$FI136,1,MATCH($F136,$K136:$FI136,)-1))</f>
        <v>A1</v>
      </c>
      <c r="H136" s="1138" t="str">
        <f t="shared" si="20"/>
        <v>MR_DER-1386_25</v>
      </c>
      <c r="I136" s="1139" t="str">
        <f t="shared" si="24"/>
        <v>ND</v>
      </c>
      <c r="J136" s="411" t="str">
        <f t="shared" si="19"/>
        <v>ND</v>
      </c>
      <c r="K136" s="979" t="s">
        <v>3730</v>
      </c>
      <c r="L136" s="989">
        <v>45982</v>
      </c>
      <c r="M136" s="69" t="s">
        <v>11390</v>
      </c>
      <c r="N136" s="987"/>
      <c r="O136" s="987"/>
      <c r="P136" s="987"/>
      <c r="Q136" s="987"/>
      <c r="R136" s="987"/>
      <c r="S136" s="987"/>
      <c r="T136" s="987"/>
      <c r="U136" s="987"/>
      <c r="V136" s="987"/>
      <c r="W136" s="987"/>
      <c r="X136" s="987"/>
      <c r="Y136" s="987"/>
      <c r="Z136" s="987"/>
      <c r="AA136" s="987"/>
      <c r="AB136" s="987"/>
      <c r="AC136" s="987"/>
      <c r="AD136" s="987"/>
      <c r="AE136" s="987"/>
      <c r="AF136" s="987"/>
      <c r="AG136" s="987"/>
      <c r="AH136" s="987"/>
      <c r="AI136" s="987"/>
      <c r="AJ136" s="987"/>
      <c r="AK136" s="987"/>
      <c r="AL136" s="987"/>
      <c r="AM136" s="987"/>
      <c r="AN136" s="987"/>
      <c r="AO136" s="987"/>
      <c r="AP136" s="987"/>
      <c r="AQ136" s="987"/>
      <c r="AR136" s="987"/>
      <c r="AS136" s="987"/>
      <c r="AT136" s="987"/>
      <c r="AU136" s="987"/>
      <c r="AV136" s="987"/>
      <c r="AW136" s="987"/>
      <c r="AX136" s="987"/>
      <c r="AY136" s="987"/>
      <c r="AZ136" s="987"/>
    </row>
    <row r="137" spans="1:52" s="990" customFormat="1" ht="15" hidden="1" x14ac:dyDescent="0.25">
      <c r="A137" s="987" t="s">
        <v>8342</v>
      </c>
      <c r="B137" s="435" t="str">
        <f t="shared" si="31"/>
        <v/>
      </c>
      <c r="C137" s="435" t="str">
        <f t="shared" si="32"/>
        <v>x</v>
      </c>
      <c r="D137" s="987" t="s">
        <v>25</v>
      </c>
      <c r="E137" s="988" t="s">
        <v>3976</v>
      </c>
      <c r="F137" s="1136">
        <f t="shared" si="23"/>
        <v>45982</v>
      </c>
      <c r="G137" s="1137" t="str">
        <f t="shared" si="33"/>
        <v>A1</v>
      </c>
      <c r="H137" s="1138" t="str">
        <f t="shared" si="20"/>
        <v>MR_DER-1386_25</v>
      </c>
      <c r="I137" s="1139" t="str">
        <f t="shared" si="24"/>
        <v>ND</v>
      </c>
      <c r="J137" s="411" t="str">
        <f t="shared" si="19"/>
        <v>ND</v>
      </c>
      <c r="K137" s="979" t="s">
        <v>3730</v>
      </c>
      <c r="L137" s="989">
        <v>45982</v>
      </c>
      <c r="M137" s="69" t="s">
        <v>11390</v>
      </c>
      <c r="N137" s="987"/>
      <c r="O137" s="987"/>
      <c r="P137" s="987"/>
      <c r="Q137" s="987"/>
      <c r="R137" s="987"/>
      <c r="S137" s="987"/>
      <c r="T137" s="987"/>
      <c r="U137" s="987"/>
      <c r="V137" s="987"/>
      <c r="W137" s="987"/>
      <c r="X137" s="987"/>
      <c r="Y137" s="987"/>
      <c r="Z137" s="987"/>
      <c r="AA137" s="987"/>
      <c r="AB137" s="987"/>
      <c r="AC137" s="987"/>
      <c r="AD137" s="987"/>
      <c r="AE137" s="987"/>
      <c r="AF137" s="987"/>
      <c r="AG137" s="987"/>
      <c r="AH137" s="987"/>
      <c r="AI137" s="987"/>
      <c r="AJ137" s="987"/>
      <c r="AK137" s="987"/>
      <c r="AL137" s="987"/>
      <c r="AM137" s="987"/>
      <c r="AN137" s="987"/>
      <c r="AO137" s="987"/>
      <c r="AP137" s="987"/>
      <c r="AQ137" s="987"/>
      <c r="AR137" s="987"/>
      <c r="AS137" s="987"/>
      <c r="AT137" s="987"/>
      <c r="AU137" s="987"/>
      <c r="AV137" s="987"/>
      <c r="AW137" s="987"/>
      <c r="AX137" s="987"/>
      <c r="AY137" s="987"/>
      <c r="AZ137" s="987"/>
    </row>
    <row r="138" spans="1:52" s="990" customFormat="1" ht="15" hidden="1" x14ac:dyDescent="0.25">
      <c r="A138" s="987" t="s">
        <v>8342</v>
      </c>
      <c r="B138" s="435" t="str">
        <f t="shared" si="31"/>
        <v/>
      </c>
      <c r="C138" s="435" t="str">
        <f t="shared" si="32"/>
        <v>x</v>
      </c>
      <c r="D138" s="987" t="s">
        <v>25</v>
      </c>
      <c r="E138" s="988" t="s">
        <v>3977</v>
      </c>
      <c r="F138" s="1136">
        <f t="shared" si="23"/>
        <v>45982</v>
      </c>
      <c r="G138" s="1137" t="str">
        <f t="shared" si="33"/>
        <v>A1</v>
      </c>
      <c r="H138" s="1138" t="str">
        <f t="shared" si="20"/>
        <v>MR_DER-1386_25</v>
      </c>
      <c r="I138" s="1139" t="str">
        <f t="shared" si="24"/>
        <v>ND</v>
      </c>
      <c r="J138" s="411" t="str">
        <f t="shared" si="19"/>
        <v>ND</v>
      </c>
      <c r="K138" s="979" t="s">
        <v>3730</v>
      </c>
      <c r="L138" s="989">
        <v>45982</v>
      </c>
      <c r="M138" s="69" t="s">
        <v>11390</v>
      </c>
      <c r="N138" s="987"/>
      <c r="O138" s="987"/>
      <c r="P138" s="987"/>
      <c r="Q138" s="987"/>
      <c r="R138" s="987"/>
      <c r="S138" s="987"/>
      <c r="T138" s="987"/>
      <c r="U138" s="987"/>
      <c r="V138" s="987"/>
      <c r="W138" s="987"/>
      <c r="X138" s="987"/>
      <c r="Y138" s="987"/>
      <c r="Z138" s="987"/>
      <c r="AA138" s="987"/>
      <c r="AB138" s="987"/>
      <c r="AC138" s="987"/>
      <c r="AD138" s="987"/>
      <c r="AE138" s="987"/>
      <c r="AF138" s="987"/>
      <c r="AG138" s="987"/>
      <c r="AH138" s="987"/>
      <c r="AI138" s="987"/>
      <c r="AJ138" s="987"/>
      <c r="AK138" s="987"/>
      <c r="AL138" s="987"/>
      <c r="AM138" s="987"/>
      <c r="AN138" s="987"/>
      <c r="AO138" s="987"/>
      <c r="AP138" s="987"/>
      <c r="AQ138" s="987"/>
      <c r="AR138" s="987"/>
      <c r="AS138" s="987"/>
      <c r="AT138" s="987"/>
      <c r="AU138" s="987"/>
      <c r="AV138" s="987"/>
      <c r="AW138" s="987"/>
      <c r="AX138" s="987"/>
      <c r="AY138" s="987"/>
      <c r="AZ138" s="987"/>
    </row>
    <row r="139" spans="1:52" s="990" customFormat="1" ht="15" hidden="1" x14ac:dyDescent="0.25">
      <c r="A139" s="987" t="s">
        <v>8342</v>
      </c>
      <c r="B139" s="435" t="str">
        <f t="shared" si="31"/>
        <v/>
      </c>
      <c r="C139" s="435" t="str">
        <f t="shared" si="32"/>
        <v>x</v>
      </c>
      <c r="D139" s="987" t="s">
        <v>25</v>
      </c>
      <c r="E139" s="988" t="s">
        <v>3978</v>
      </c>
      <c r="F139" s="1136">
        <f t="shared" si="23"/>
        <v>45982</v>
      </c>
      <c r="G139" s="1137" t="str">
        <f t="shared" si="33"/>
        <v>A1</v>
      </c>
      <c r="H139" s="1138" t="str">
        <f t="shared" si="20"/>
        <v>MR_DER-1386_25</v>
      </c>
      <c r="I139" s="1139" t="str">
        <f t="shared" si="24"/>
        <v>ND</v>
      </c>
      <c r="J139" s="411" t="str">
        <f t="shared" si="19"/>
        <v>ND</v>
      </c>
      <c r="K139" s="979" t="s">
        <v>3730</v>
      </c>
      <c r="L139" s="989">
        <v>45982</v>
      </c>
      <c r="M139" s="69" t="s">
        <v>11390</v>
      </c>
      <c r="N139" s="987"/>
      <c r="O139" s="987"/>
      <c r="P139" s="987"/>
      <c r="Q139" s="987"/>
      <c r="R139" s="987"/>
      <c r="S139" s="987"/>
      <c r="T139" s="987"/>
      <c r="U139" s="987"/>
      <c r="V139" s="987"/>
      <c r="W139" s="987"/>
      <c r="X139" s="987"/>
      <c r="Y139" s="987"/>
      <c r="Z139" s="987"/>
      <c r="AA139" s="987"/>
      <c r="AB139" s="987"/>
      <c r="AC139" s="987"/>
      <c r="AD139" s="987"/>
      <c r="AE139" s="987"/>
      <c r="AF139" s="987"/>
      <c r="AG139" s="987"/>
      <c r="AH139" s="987"/>
      <c r="AI139" s="987"/>
      <c r="AJ139" s="987"/>
      <c r="AK139" s="987"/>
      <c r="AL139" s="987"/>
      <c r="AM139" s="987"/>
      <c r="AN139" s="987"/>
      <c r="AO139" s="987"/>
      <c r="AP139" s="987"/>
      <c r="AQ139" s="987"/>
      <c r="AR139" s="987"/>
      <c r="AS139" s="987"/>
      <c r="AT139" s="987"/>
      <c r="AU139" s="987"/>
      <c r="AV139" s="987"/>
      <c r="AW139" s="987"/>
      <c r="AX139" s="987"/>
      <c r="AY139" s="987"/>
      <c r="AZ139" s="987"/>
    </row>
    <row r="140" spans="1:52" s="990" customFormat="1" ht="15" hidden="1" x14ac:dyDescent="0.25">
      <c r="A140" s="987" t="s">
        <v>8342</v>
      </c>
      <c r="B140" s="435" t="str">
        <f t="shared" si="31"/>
        <v/>
      </c>
      <c r="C140" s="435" t="str">
        <f t="shared" si="32"/>
        <v>x</v>
      </c>
      <c r="D140" s="987" t="s">
        <v>25</v>
      </c>
      <c r="E140" s="988" t="s">
        <v>3979</v>
      </c>
      <c r="F140" s="1136">
        <f t="shared" si="23"/>
        <v>45982</v>
      </c>
      <c r="G140" s="1137" t="str">
        <f t="shared" si="33"/>
        <v>A1</v>
      </c>
      <c r="H140" s="1138" t="str">
        <f t="shared" si="20"/>
        <v>MR_DER-1386_25</v>
      </c>
      <c r="I140" s="1139" t="str">
        <f t="shared" si="24"/>
        <v>ND</v>
      </c>
      <c r="J140" s="411" t="str">
        <f t="shared" si="19"/>
        <v>ND</v>
      </c>
      <c r="K140" s="979" t="s">
        <v>3730</v>
      </c>
      <c r="L140" s="989">
        <v>45982</v>
      </c>
      <c r="M140" s="69" t="s">
        <v>11390</v>
      </c>
      <c r="N140" s="987"/>
      <c r="O140" s="987"/>
      <c r="P140" s="987"/>
      <c r="Q140" s="987"/>
      <c r="R140" s="987"/>
      <c r="S140" s="987"/>
      <c r="T140" s="987"/>
      <c r="U140" s="987"/>
      <c r="V140" s="987"/>
      <c r="W140" s="987"/>
      <c r="X140" s="987"/>
      <c r="Y140" s="987"/>
      <c r="Z140" s="987"/>
      <c r="AA140" s="987"/>
      <c r="AB140" s="987"/>
      <c r="AC140" s="987"/>
      <c r="AD140" s="987"/>
      <c r="AE140" s="987"/>
      <c r="AF140" s="987"/>
      <c r="AG140" s="987"/>
      <c r="AH140" s="987"/>
      <c r="AI140" s="987"/>
      <c r="AJ140" s="987"/>
      <c r="AK140" s="987"/>
      <c r="AL140" s="987"/>
      <c r="AM140" s="987"/>
      <c r="AN140" s="987"/>
      <c r="AO140" s="987"/>
      <c r="AP140" s="987"/>
      <c r="AQ140" s="987"/>
      <c r="AR140" s="987"/>
      <c r="AS140" s="987"/>
      <c r="AT140" s="987"/>
      <c r="AU140" s="987"/>
      <c r="AV140" s="987"/>
      <c r="AW140" s="987"/>
      <c r="AX140" s="987"/>
      <c r="AY140" s="987"/>
      <c r="AZ140" s="987"/>
    </row>
    <row r="141" spans="1:52" s="990" customFormat="1" ht="15" hidden="1" x14ac:dyDescent="0.25">
      <c r="A141" s="987" t="s">
        <v>8342</v>
      </c>
      <c r="B141" s="435" t="str">
        <f t="shared" si="31"/>
        <v/>
      </c>
      <c r="C141" s="435" t="str">
        <f t="shared" si="32"/>
        <v>x</v>
      </c>
      <c r="D141" s="987" t="s">
        <v>25</v>
      </c>
      <c r="E141" s="988" t="s">
        <v>3980</v>
      </c>
      <c r="F141" s="1136">
        <f t="shared" si="23"/>
        <v>45982</v>
      </c>
      <c r="G141" s="1137" t="str">
        <f t="shared" si="33"/>
        <v>A1</v>
      </c>
      <c r="H141" s="1138" t="str">
        <f t="shared" si="20"/>
        <v>MR_DER-1386_25</v>
      </c>
      <c r="I141" s="1139" t="str">
        <f t="shared" si="24"/>
        <v>ND</v>
      </c>
      <c r="J141" s="411" t="str">
        <f t="shared" si="19"/>
        <v>ND</v>
      </c>
      <c r="K141" s="979" t="s">
        <v>3730</v>
      </c>
      <c r="L141" s="989">
        <v>45982</v>
      </c>
      <c r="M141" s="69" t="s">
        <v>11390</v>
      </c>
      <c r="N141" s="987"/>
      <c r="O141" s="987"/>
      <c r="P141" s="987"/>
      <c r="Q141" s="987"/>
      <c r="R141" s="987"/>
      <c r="S141" s="987"/>
      <c r="T141" s="987"/>
      <c r="U141" s="987"/>
      <c r="V141" s="987"/>
      <c r="W141" s="987"/>
      <c r="X141" s="987"/>
      <c r="Y141" s="987"/>
      <c r="Z141" s="987"/>
      <c r="AA141" s="987"/>
      <c r="AB141" s="987"/>
      <c r="AC141" s="987"/>
      <c r="AD141" s="987"/>
      <c r="AE141" s="987"/>
      <c r="AF141" s="987"/>
      <c r="AG141" s="987"/>
      <c r="AH141" s="987"/>
      <c r="AI141" s="987"/>
      <c r="AJ141" s="987"/>
      <c r="AK141" s="987"/>
      <c r="AL141" s="987"/>
      <c r="AM141" s="987"/>
      <c r="AN141" s="987"/>
      <c r="AO141" s="987"/>
      <c r="AP141" s="987"/>
      <c r="AQ141" s="987"/>
      <c r="AR141" s="987"/>
      <c r="AS141" s="987"/>
      <c r="AT141" s="987"/>
      <c r="AU141" s="987"/>
      <c r="AV141" s="987"/>
      <c r="AW141" s="987"/>
      <c r="AX141" s="987"/>
      <c r="AY141" s="987"/>
      <c r="AZ141" s="987"/>
    </row>
    <row r="142" spans="1:52" s="990" customFormat="1" ht="15" hidden="1" x14ac:dyDescent="0.25">
      <c r="A142" s="987" t="s">
        <v>8342</v>
      </c>
      <c r="B142" s="435" t="str">
        <f t="shared" si="31"/>
        <v/>
      </c>
      <c r="C142" s="435" t="str">
        <f t="shared" si="32"/>
        <v>x</v>
      </c>
      <c r="D142" s="987" t="s">
        <v>25</v>
      </c>
      <c r="E142" s="988" t="s">
        <v>3981</v>
      </c>
      <c r="F142" s="1136">
        <f t="shared" si="23"/>
        <v>45982</v>
      </c>
      <c r="G142" s="1137" t="str">
        <f t="shared" si="33"/>
        <v>A1</v>
      </c>
      <c r="H142" s="1138" t="str">
        <f t="shared" si="20"/>
        <v>MR_DER-1386_25</v>
      </c>
      <c r="I142" s="1139" t="str">
        <f t="shared" si="24"/>
        <v>ND</v>
      </c>
      <c r="J142" s="411" t="str">
        <f t="shared" ref="J142:J204" si="34">IF(G142="NE",G142,IF(INDEX(K142:CQ142,,MATCH(G142,K142:CQ142,0)+3)&lt;&gt;0,INDEX(K142:CQ142,,MATCH(G142,K142:CQ142,0)+3),"ND"))</f>
        <v>ND</v>
      </c>
      <c r="K142" s="979" t="s">
        <v>3730</v>
      </c>
      <c r="L142" s="989">
        <v>45982</v>
      </c>
      <c r="M142" s="69" t="s">
        <v>11390</v>
      </c>
      <c r="N142" s="987"/>
      <c r="O142" s="987"/>
      <c r="P142" s="987"/>
      <c r="Q142" s="987"/>
      <c r="R142" s="987"/>
      <c r="S142" s="987"/>
      <c r="T142" s="987"/>
      <c r="U142" s="987"/>
      <c r="V142" s="987"/>
      <c r="W142" s="987"/>
      <c r="X142" s="987"/>
      <c r="Y142" s="987"/>
      <c r="Z142" s="987"/>
      <c r="AA142" s="987"/>
      <c r="AB142" s="987"/>
      <c r="AC142" s="987"/>
      <c r="AD142" s="987"/>
      <c r="AE142" s="987"/>
      <c r="AF142" s="987"/>
      <c r="AG142" s="987"/>
      <c r="AH142" s="987"/>
      <c r="AI142" s="987"/>
      <c r="AJ142" s="987"/>
      <c r="AK142" s="987"/>
      <c r="AL142" s="987"/>
      <c r="AM142" s="987"/>
      <c r="AN142" s="987"/>
      <c r="AO142" s="987"/>
      <c r="AP142" s="987"/>
      <c r="AQ142" s="987"/>
      <c r="AR142" s="987"/>
      <c r="AS142" s="987"/>
      <c r="AT142" s="987"/>
      <c r="AU142" s="987"/>
      <c r="AV142" s="987"/>
      <c r="AW142" s="987"/>
      <c r="AX142" s="987"/>
      <c r="AY142" s="987"/>
      <c r="AZ142" s="987"/>
    </row>
    <row r="143" spans="1:52" s="990" customFormat="1" ht="15" hidden="1" x14ac:dyDescent="0.25">
      <c r="A143" s="987" t="s">
        <v>8342</v>
      </c>
      <c r="B143" s="435" t="str">
        <f t="shared" si="31"/>
        <v/>
      </c>
      <c r="C143" s="435" t="str">
        <f t="shared" si="32"/>
        <v>x</v>
      </c>
      <c r="D143" s="987" t="s">
        <v>25</v>
      </c>
      <c r="E143" s="988" t="s">
        <v>3982</v>
      </c>
      <c r="F143" s="1136">
        <f t="shared" si="23"/>
        <v>45982</v>
      </c>
      <c r="G143" s="1137" t="str">
        <f t="shared" si="33"/>
        <v>A1</v>
      </c>
      <c r="H143" s="1138" t="str">
        <f t="shared" ref="H143:H207" si="35">IF($F143="","",INDEX($K143:$FM143,1,MATCH($F143,$K143:$FM143,)+1))</f>
        <v>MR_DER-1386_25</v>
      </c>
      <c r="I143" s="1139" t="str">
        <f t="shared" si="24"/>
        <v>ND</v>
      </c>
      <c r="J143" s="411" t="str">
        <f t="shared" si="34"/>
        <v>ND</v>
      </c>
      <c r="K143" s="979" t="s">
        <v>3730</v>
      </c>
      <c r="L143" s="989">
        <v>45982</v>
      </c>
      <c r="M143" s="69" t="s">
        <v>11390</v>
      </c>
      <c r="N143" s="987"/>
      <c r="O143" s="987"/>
      <c r="P143" s="987"/>
      <c r="Q143" s="987"/>
      <c r="R143" s="987"/>
      <c r="S143" s="987"/>
      <c r="T143" s="987"/>
      <c r="U143" s="987"/>
      <c r="V143" s="987"/>
      <c r="W143" s="987"/>
      <c r="X143" s="987"/>
      <c r="Y143" s="987"/>
      <c r="Z143" s="987"/>
      <c r="AA143" s="987"/>
      <c r="AB143" s="987"/>
      <c r="AC143" s="987"/>
      <c r="AD143" s="987"/>
      <c r="AE143" s="987"/>
      <c r="AF143" s="987"/>
      <c r="AG143" s="987"/>
      <c r="AH143" s="987"/>
      <c r="AI143" s="987"/>
      <c r="AJ143" s="987"/>
      <c r="AK143" s="987"/>
      <c r="AL143" s="987"/>
      <c r="AM143" s="987"/>
      <c r="AN143" s="987"/>
      <c r="AO143" s="987"/>
      <c r="AP143" s="987"/>
      <c r="AQ143" s="987"/>
      <c r="AR143" s="987"/>
      <c r="AS143" s="987"/>
      <c r="AT143" s="987"/>
      <c r="AU143" s="987"/>
      <c r="AV143" s="987"/>
      <c r="AW143" s="987"/>
      <c r="AX143" s="987"/>
      <c r="AY143" s="987"/>
      <c r="AZ143" s="987"/>
    </row>
    <row r="144" spans="1:52" s="990" customFormat="1" ht="15" hidden="1" x14ac:dyDescent="0.25">
      <c r="A144" s="987" t="s">
        <v>8342</v>
      </c>
      <c r="B144" s="435" t="str">
        <f t="shared" si="31"/>
        <v/>
      </c>
      <c r="C144" s="435" t="str">
        <f t="shared" si="32"/>
        <v>x</v>
      </c>
      <c r="D144" s="987" t="s">
        <v>25</v>
      </c>
      <c r="E144" s="988" t="s">
        <v>3983</v>
      </c>
      <c r="F144" s="1136">
        <f t="shared" si="23"/>
        <v>45982</v>
      </c>
      <c r="G144" s="1137" t="str">
        <f t="shared" si="33"/>
        <v>A1</v>
      </c>
      <c r="H144" s="1138" t="str">
        <f t="shared" si="35"/>
        <v>MR_DER-1386_25</v>
      </c>
      <c r="I144" s="1139" t="str">
        <f t="shared" si="24"/>
        <v>ND</v>
      </c>
      <c r="J144" s="411" t="str">
        <f t="shared" si="34"/>
        <v>ND</v>
      </c>
      <c r="K144" s="979" t="s">
        <v>3730</v>
      </c>
      <c r="L144" s="989">
        <v>45982</v>
      </c>
      <c r="M144" s="69" t="s">
        <v>11390</v>
      </c>
      <c r="N144" s="987"/>
      <c r="O144" s="987"/>
      <c r="P144" s="987"/>
      <c r="Q144" s="987"/>
      <c r="R144" s="987"/>
      <c r="S144" s="987"/>
      <c r="T144" s="987"/>
      <c r="U144" s="987"/>
      <c r="V144" s="987"/>
      <c r="W144" s="987"/>
      <c r="X144" s="987"/>
      <c r="Y144" s="987"/>
      <c r="Z144" s="987"/>
      <c r="AA144" s="987"/>
      <c r="AB144" s="987"/>
      <c r="AC144" s="987"/>
      <c r="AD144" s="987"/>
      <c r="AE144" s="987"/>
      <c r="AF144" s="987"/>
      <c r="AG144" s="987"/>
      <c r="AH144" s="987"/>
      <c r="AI144" s="987"/>
      <c r="AJ144" s="987"/>
      <c r="AK144" s="987"/>
      <c r="AL144" s="987"/>
      <c r="AM144" s="987"/>
      <c r="AN144" s="987"/>
      <c r="AO144" s="987"/>
      <c r="AP144" s="987"/>
      <c r="AQ144" s="987"/>
      <c r="AR144" s="987"/>
      <c r="AS144" s="987"/>
      <c r="AT144" s="987"/>
      <c r="AU144" s="987"/>
      <c r="AV144" s="987"/>
      <c r="AW144" s="987"/>
      <c r="AX144" s="987"/>
      <c r="AY144" s="987"/>
      <c r="AZ144" s="987"/>
    </row>
    <row r="145" spans="1:52" s="990" customFormat="1" ht="15" hidden="1" x14ac:dyDescent="0.25">
      <c r="A145" s="987" t="s">
        <v>8342</v>
      </c>
      <c r="B145" s="435" t="str">
        <f t="shared" si="31"/>
        <v/>
      </c>
      <c r="C145" s="435" t="str">
        <f t="shared" si="32"/>
        <v>x</v>
      </c>
      <c r="D145" s="987" t="s">
        <v>25</v>
      </c>
      <c r="E145" s="988" t="s">
        <v>3984</v>
      </c>
      <c r="F145" s="1136">
        <f t="shared" si="23"/>
        <v>45982</v>
      </c>
      <c r="G145" s="1137" t="str">
        <f t="shared" si="33"/>
        <v>A1</v>
      </c>
      <c r="H145" s="1138" t="str">
        <f t="shared" si="35"/>
        <v>MR_DER-1386_25</v>
      </c>
      <c r="I145" s="1139" t="str">
        <f t="shared" si="24"/>
        <v>ND</v>
      </c>
      <c r="J145" s="411" t="str">
        <f t="shared" si="34"/>
        <v>ND</v>
      </c>
      <c r="K145" s="979" t="s">
        <v>3730</v>
      </c>
      <c r="L145" s="989">
        <v>45982</v>
      </c>
      <c r="M145" s="69" t="s">
        <v>11390</v>
      </c>
      <c r="N145" s="987"/>
      <c r="O145" s="987"/>
      <c r="P145" s="987"/>
      <c r="Q145" s="987"/>
      <c r="R145" s="987"/>
      <c r="S145" s="987"/>
      <c r="T145" s="987"/>
      <c r="U145" s="987"/>
      <c r="V145" s="987"/>
      <c r="W145" s="987"/>
      <c r="X145" s="987"/>
      <c r="Y145" s="987"/>
      <c r="Z145" s="987"/>
      <c r="AA145" s="987"/>
      <c r="AB145" s="987"/>
      <c r="AC145" s="987"/>
      <c r="AD145" s="987"/>
      <c r="AE145" s="987"/>
      <c r="AF145" s="987"/>
      <c r="AG145" s="987"/>
      <c r="AH145" s="987"/>
      <c r="AI145" s="987"/>
      <c r="AJ145" s="987"/>
      <c r="AK145" s="987"/>
      <c r="AL145" s="987"/>
      <c r="AM145" s="987"/>
      <c r="AN145" s="987"/>
      <c r="AO145" s="987"/>
      <c r="AP145" s="987"/>
      <c r="AQ145" s="987"/>
      <c r="AR145" s="987"/>
      <c r="AS145" s="987"/>
      <c r="AT145" s="987"/>
      <c r="AU145" s="987"/>
      <c r="AV145" s="987"/>
      <c r="AW145" s="987"/>
      <c r="AX145" s="987"/>
      <c r="AY145" s="987"/>
      <c r="AZ145" s="987"/>
    </row>
    <row r="146" spans="1:52" s="990" customFormat="1" ht="15" hidden="1" x14ac:dyDescent="0.25">
      <c r="A146" s="987" t="s">
        <v>8342</v>
      </c>
      <c r="B146" s="435" t="str">
        <f t="shared" si="31"/>
        <v/>
      </c>
      <c r="C146" s="435" t="str">
        <f t="shared" si="32"/>
        <v>x</v>
      </c>
      <c r="D146" s="987" t="s">
        <v>25</v>
      </c>
      <c r="E146" s="988" t="s">
        <v>3985</v>
      </c>
      <c r="F146" s="1136">
        <f t="shared" si="23"/>
        <v>45982</v>
      </c>
      <c r="G146" s="1137" t="str">
        <f t="shared" si="33"/>
        <v>A1</v>
      </c>
      <c r="H146" s="1138" t="str">
        <f t="shared" si="35"/>
        <v>MR_DER-1386_25</v>
      </c>
      <c r="I146" s="1139" t="str">
        <f t="shared" si="24"/>
        <v>ND</v>
      </c>
      <c r="J146" s="411" t="str">
        <f t="shared" si="34"/>
        <v>ND</v>
      </c>
      <c r="K146" s="979" t="s">
        <v>3730</v>
      </c>
      <c r="L146" s="989">
        <v>45982</v>
      </c>
      <c r="M146" s="69" t="s">
        <v>11390</v>
      </c>
      <c r="N146" s="987"/>
      <c r="O146" s="987"/>
      <c r="P146" s="987"/>
      <c r="Q146" s="987"/>
      <c r="R146" s="987"/>
      <c r="S146" s="987"/>
      <c r="T146" s="987"/>
      <c r="U146" s="987"/>
      <c r="V146" s="987"/>
      <c r="W146" s="987"/>
      <c r="X146" s="987"/>
      <c r="Y146" s="987"/>
      <c r="Z146" s="987"/>
      <c r="AA146" s="987"/>
      <c r="AB146" s="987"/>
      <c r="AC146" s="987"/>
      <c r="AD146" s="987"/>
      <c r="AE146" s="987"/>
      <c r="AF146" s="987"/>
      <c r="AG146" s="987"/>
      <c r="AH146" s="987"/>
      <c r="AI146" s="987"/>
      <c r="AJ146" s="987"/>
      <c r="AK146" s="987"/>
      <c r="AL146" s="987"/>
      <c r="AM146" s="987"/>
      <c r="AN146" s="987"/>
      <c r="AO146" s="987"/>
      <c r="AP146" s="987"/>
      <c r="AQ146" s="987"/>
      <c r="AR146" s="987"/>
      <c r="AS146" s="987"/>
      <c r="AT146" s="987"/>
      <c r="AU146" s="987"/>
      <c r="AV146" s="987"/>
      <c r="AW146" s="987"/>
      <c r="AX146" s="987"/>
      <c r="AY146" s="987"/>
      <c r="AZ146" s="987"/>
    </row>
    <row r="147" spans="1:52" s="990" customFormat="1" ht="15" hidden="1" x14ac:dyDescent="0.25">
      <c r="A147" s="987" t="s">
        <v>8342</v>
      </c>
      <c r="B147" s="435" t="str">
        <f t="shared" si="31"/>
        <v/>
      </c>
      <c r="C147" s="435" t="str">
        <f t="shared" si="32"/>
        <v>x</v>
      </c>
      <c r="D147" s="987" t="s">
        <v>25</v>
      </c>
      <c r="E147" s="988" t="s">
        <v>3986</v>
      </c>
      <c r="F147" s="1136">
        <f t="shared" ref="F147:F211" si="36">IF(L147&lt;&gt;0,MAX(L147,R147,X147,AD147),"NE")</f>
        <v>45982</v>
      </c>
      <c r="G147" s="1137" t="str">
        <f t="shared" si="33"/>
        <v>A1</v>
      </c>
      <c r="H147" s="1138" t="str">
        <f t="shared" si="35"/>
        <v>MR_DER-1386_25</v>
      </c>
      <c r="I147" s="1139" t="str">
        <f t="shared" ref="I147:I211" si="37">IF(F147="NE",F147,IF(INDEX(K147:CP147,,MATCH(F147,K147:CP147,0)+3)&lt;&gt;0,INDEX(K147:CP147,,MATCH(F147,K147:CP147,0)+3),"ND"))</f>
        <v>ND</v>
      </c>
      <c r="J147" s="411" t="str">
        <f t="shared" si="34"/>
        <v>ND</v>
      </c>
      <c r="K147" s="979" t="s">
        <v>3730</v>
      </c>
      <c r="L147" s="989">
        <v>45982</v>
      </c>
      <c r="M147" s="69" t="s">
        <v>11390</v>
      </c>
      <c r="N147" s="987"/>
      <c r="O147" s="987"/>
      <c r="P147" s="987"/>
      <c r="Q147" s="987"/>
      <c r="R147" s="987"/>
      <c r="S147" s="987"/>
      <c r="T147" s="987"/>
      <c r="U147" s="987"/>
      <c r="V147" s="987"/>
      <c r="W147" s="987"/>
      <c r="X147" s="987"/>
      <c r="Y147" s="987"/>
      <c r="Z147" s="987"/>
      <c r="AA147" s="987"/>
      <c r="AB147" s="987"/>
      <c r="AC147" s="987"/>
      <c r="AD147" s="987"/>
      <c r="AE147" s="987"/>
      <c r="AF147" s="987"/>
      <c r="AG147" s="987"/>
      <c r="AH147" s="987"/>
      <c r="AI147" s="987"/>
      <c r="AJ147" s="987"/>
      <c r="AK147" s="987"/>
      <c r="AL147" s="987"/>
      <c r="AM147" s="987"/>
      <c r="AN147" s="987"/>
      <c r="AO147" s="987"/>
      <c r="AP147" s="987"/>
      <c r="AQ147" s="987"/>
      <c r="AR147" s="987"/>
      <c r="AS147" s="987"/>
      <c r="AT147" s="987"/>
      <c r="AU147" s="987"/>
      <c r="AV147" s="987"/>
      <c r="AW147" s="987"/>
      <c r="AX147" s="987"/>
      <c r="AY147" s="987"/>
      <c r="AZ147" s="987"/>
    </row>
    <row r="148" spans="1:52" s="990" customFormat="1" ht="15" hidden="1" x14ac:dyDescent="0.25">
      <c r="A148" s="987" t="s">
        <v>8342</v>
      </c>
      <c r="B148" s="435" t="str">
        <f t="shared" si="31"/>
        <v/>
      </c>
      <c r="C148" s="435" t="str">
        <f t="shared" si="32"/>
        <v>x</v>
      </c>
      <c r="D148" s="987" t="s">
        <v>25</v>
      </c>
      <c r="E148" s="988" t="s">
        <v>3987</v>
      </c>
      <c r="F148" s="1136">
        <f t="shared" si="36"/>
        <v>45982</v>
      </c>
      <c r="G148" s="1137" t="str">
        <f t="shared" si="33"/>
        <v>A1</v>
      </c>
      <c r="H148" s="1138" t="str">
        <f t="shared" si="35"/>
        <v>MR_DER-1386_25</v>
      </c>
      <c r="I148" s="1139" t="str">
        <f t="shared" si="37"/>
        <v>ND</v>
      </c>
      <c r="J148" s="411" t="str">
        <f t="shared" si="34"/>
        <v>ND</v>
      </c>
      <c r="K148" s="979" t="s">
        <v>3730</v>
      </c>
      <c r="L148" s="989">
        <v>45982</v>
      </c>
      <c r="M148" s="69" t="s">
        <v>11390</v>
      </c>
      <c r="N148" s="987"/>
      <c r="O148" s="987"/>
      <c r="P148" s="987"/>
      <c r="Q148" s="987"/>
      <c r="R148" s="987"/>
      <c r="S148" s="987"/>
      <c r="T148" s="987"/>
      <c r="U148" s="987"/>
      <c r="V148" s="987"/>
      <c r="W148" s="987"/>
      <c r="X148" s="987"/>
      <c r="Y148" s="987"/>
      <c r="Z148" s="987"/>
      <c r="AA148" s="987"/>
      <c r="AB148" s="987"/>
      <c r="AC148" s="987"/>
      <c r="AD148" s="987"/>
      <c r="AE148" s="987"/>
      <c r="AF148" s="987"/>
      <c r="AG148" s="987"/>
      <c r="AH148" s="987"/>
      <c r="AI148" s="987"/>
      <c r="AJ148" s="987"/>
      <c r="AK148" s="987"/>
      <c r="AL148" s="987"/>
      <c r="AM148" s="987"/>
      <c r="AN148" s="987"/>
      <c r="AO148" s="987"/>
      <c r="AP148" s="987"/>
      <c r="AQ148" s="987"/>
      <c r="AR148" s="987"/>
      <c r="AS148" s="987"/>
      <c r="AT148" s="987"/>
      <c r="AU148" s="987"/>
      <c r="AV148" s="987"/>
      <c r="AW148" s="987"/>
      <c r="AX148" s="987"/>
      <c r="AY148" s="987"/>
      <c r="AZ148" s="987"/>
    </row>
    <row r="149" spans="1:52" s="990" customFormat="1" ht="15" hidden="1" x14ac:dyDescent="0.25">
      <c r="A149" s="987" t="s">
        <v>8342</v>
      </c>
      <c r="B149" s="435" t="str">
        <f t="shared" si="31"/>
        <v/>
      </c>
      <c r="C149" s="435" t="str">
        <f t="shared" si="32"/>
        <v>x</v>
      </c>
      <c r="D149" s="987" t="s">
        <v>25</v>
      </c>
      <c r="E149" s="988" t="s">
        <v>3988</v>
      </c>
      <c r="F149" s="1136">
        <f t="shared" si="36"/>
        <v>45982</v>
      </c>
      <c r="G149" s="1137" t="str">
        <f t="shared" si="33"/>
        <v>A1</v>
      </c>
      <c r="H149" s="1138" t="str">
        <f t="shared" si="35"/>
        <v>MR_DER-1386_25</v>
      </c>
      <c r="I149" s="1139" t="str">
        <f t="shared" si="37"/>
        <v>ND</v>
      </c>
      <c r="J149" s="411" t="str">
        <f t="shared" si="34"/>
        <v>ND</v>
      </c>
      <c r="K149" s="979" t="s">
        <v>3730</v>
      </c>
      <c r="L149" s="989">
        <v>45982</v>
      </c>
      <c r="M149" s="69" t="s">
        <v>11390</v>
      </c>
      <c r="N149" s="987"/>
      <c r="O149" s="987"/>
      <c r="P149" s="987"/>
      <c r="Q149" s="987"/>
      <c r="R149" s="987"/>
      <c r="S149" s="987"/>
      <c r="T149" s="987"/>
      <c r="U149" s="987"/>
      <c r="V149" s="987"/>
      <c r="W149" s="987"/>
      <c r="X149" s="987"/>
      <c r="Y149" s="987"/>
      <c r="Z149" s="987"/>
      <c r="AA149" s="987"/>
      <c r="AB149" s="987"/>
      <c r="AC149" s="987"/>
      <c r="AD149" s="987"/>
      <c r="AE149" s="987"/>
      <c r="AF149" s="987"/>
      <c r="AG149" s="987"/>
      <c r="AH149" s="987"/>
      <c r="AI149" s="987"/>
      <c r="AJ149" s="987"/>
      <c r="AK149" s="987"/>
      <c r="AL149" s="987"/>
      <c r="AM149" s="987"/>
      <c r="AN149" s="987"/>
      <c r="AO149" s="987"/>
      <c r="AP149" s="987"/>
      <c r="AQ149" s="987"/>
      <c r="AR149" s="987"/>
      <c r="AS149" s="987"/>
      <c r="AT149" s="987"/>
      <c r="AU149" s="987"/>
      <c r="AV149" s="987"/>
      <c r="AW149" s="987"/>
      <c r="AX149" s="987"/>
      <c r="AY149" s="987"/>
      <c r="AZ149" s="987"/>
    </row>
    <row r="150" spans="1:52" s="990" customFormat="1" ht="15" hidden="1" x14ac:dyDescent="0.25">
      <c r="A150" s="987" t="s">
        <v>8342</v>
      </c>
      <c r="B150" s="435" t="str">
        <f t="shared" si="31"/>
        <v/>
      </c>
      <c r="C150" s="435" t="str">
        <f t="shared" si="32"/>
        <v>x</v>
      </c>
      <c r="D150" s="987" t="s">
        <v>25</v>
      </c>
      <c r="E150" s="988" t="s">
        <v>3989</v>
      </c>
      <c r="F150" s="1136">
        <f t="shared" si="36"/>
        <v>45982</v>
      </c>
      <c r="G150" s="1137" t="str">
        <f t="shared" si="33"/>
        <v>A1</v>
      </c>
      <c r="H150" s="1138" t="str">
        <f t="shared" si="35"/>
        <v>MR_DER-1386_25</v>
      </c>
      <c r="I150" s="1139" t="str">
        <f t="shared" si="37"/>
        <v>ND</v>
      </c>
      <c r="J150" s="411" t="str">
        <f t="shared" si="34"/>
        <v>ND</v>
      </c>
      <c r="K150" s="979" t="s">
        <v>3730</v>
      </c>
      <c r="L150" s="989">
        <v>45982</v>
      </c>
      <c r="M150" s="69" t="s">
        <v>11390</v>
      </c>
      <c r="N150" s="987"/>
      <c r="O150" s="987"/>
      <c r="P150" s="987"/>
      <c r="Q150" s="987"/>
      <c r="R150" s="987"/>
      <c r="S150" s="987"/>
      <c r="T150" s="987"/>
      <c r="U150" s="987"/>
      <c r="V150" s="987"/>
      <c r="W150" s="987"/>
      <c r="X150" s="987"/>
      <c r="Y150" s="987"/>
      <c r="Z150" s="987"/>
      <c r="AA150" s="987"/>
      <c r="AB150" s="987"/>
      <c r="AC150" s="987"/>
      <c r="AD150" s="987"/>
      <c r="AE150" s="987"/>
      <c r="AF150" s="987"/>
      <c r="AG150" s="987"/>
      <c r="AH150" s="987"/>
      <c r="AI150" s="987"/>
      <c r="AJ150" s="987"/>
      <c r="AK150" s="987"/>
      <c r="AL150" s="987"/>
      <c r="AM150" s="987"/>
      <c r="AN150" s="987"/>
      <c r="AO150" s="987"/>
      <c r="AP150" s="987"/>
      <c r="AQ150" s="987"/>
      <c r="AR150" s="987"/>
      <c r="AS150" s="987"/>
      <c r="AT150" s="987"/>
      <c r="AU150" s="987"/>
      <c r="AV150" s="987"/>
      <c r="AW150" s="987"/>
      <c r="AX150" s="987"/>
      <c r="AY150" s="987"/>
      <c r="AZ150" s="987"/>
    </row>
    <row r="151" spans="1:52" s="990" customFormat="1" ht="15" hidden="1" x14ac:dyDescent="0.25">
      <c r="A151" s="987" t="s">
        <v>8342</v>
      </c>
      <c r="B151" s="435" t="str">
        <f t="shared" si="31"/>
        <v/>
      </c>
      <c r="C151" s="435" t="str">
        <f t="shared" si="32"/>
        <v>x</v>
      </c>
      <c r="D151" s="987" t="s">
        <v>25</v>
      </c>
      <c r="E151" s="988" t="s">
        <v>3990</v>
      </c>
      <c r="F151" s="1136">
        <f t="shared" si="36"/>
        <v>45982</v>
      </c>
      <c r="G151" s="1137" t="str">
        <f t="shared" si="33"/>
        <v>A1</v>
      </c>
      <c r="H151" s="1138" t="str">
        <f t="shared" si="35"/>
        <v>MR_DER-1386_25</v>
      </c>
      <c r="I151" s="1139" t="str">
        <f t="shared" si="37"/>
        <v>ND</v>
      </c>
      <c r="J151" s="411" t="str">
        <f t="shared" si="34"/>
        <v>ND</v>
      </c>
      <c r="K151" s="979" t="s">
        <v>3730</v>
      </c>
      <c r="L151" s="989">
        <v>45982</v>
      </c>
      <c r="M151" s="69" t="s">
        <v>11390</v>
      </c>
      <c r="N151" s="987"/>
      <c r="O151" s="987"/>
      <c r="P151" s="987"/>
      <c r="Q151" s="987"/>
      <c r="R151" s="987"/>
      <c r="S151" s="987"/>
      <c r="T151" s="987"/>
      <c r="U151" s="987"/>
      <c r="V151" s="987"/>
      <c r="W151" s="987"/>
      <c r="X151" s="987"/>
      <c r="Y151" s="987"/>
      <c r="Z151" s="987"/>
      <c r="AA151" s="987"/>
      <c r="AB151" s="987"/>
      <c r="AC151" s="987"/>
      <c r="AD151" s="987"/>
      <c r="AE151" s="987"/>
      <c r="AF151" s="987"/>
      <c r="AG151" s="987"/>
      <c r="AH151" s="987"/>
      <c r="AI151" s="987"/>
      <c r="AJ151" s="987"/>
      <c r="AK151" s="987"/>
      <c r="AL151" s="987"/>
      <c r="AM151" s="987"/>
      <c r="AN151" s="987"/>
      <c r="AO151" s="987"/>
      <c r="AP151" s="987"/>
      <c r="AQ151" s="987"/>
      <c r="AR151" s="987"/>
      <c r="AS151" s="987"/>
      <c r="AT151" s="987"/>
      <c r="AU151" s="987"/>
      <c r="AV151" s="987"/>
      <c r="AW151" s="987"/>
      <c r="AX151" s="987"/>
      <c r="AY151" s="987"/>
      <c r="AZ151" s="987"/>
    </row>
    <row r="152" spans="1:52" s="990" customFormat="1" ht="15" hidden="1" x14ac:dyDescent="0.25">
      <c r="A152" s="987" t="s">
        <v>8342</v>
      </c>
      <c r="B152" s="435" t="str">
        <f t="shared" si="31"/>
        <v/>
      </c>
      <c r="C152" s="435" t="str">
        <f t="shared" si="32"/>
        <v>x</v>
      </c>
      <c r="D152" s="987" t="s">
        <v>25</v>
      </c>
      <c r="E152" s="988" t="s">
        <v>3991</v>
      </c>
      <c r="F152" s="1136">
        <f t="shared" si="36"/>
        <v>45982</v>
      </c>
      <c r="G152" s="1137" t="str">
        <f t="shared" si="33"/>
        <v>A1</v>
      </c>
      <c r="H152" s="1138" t="str">
        <f t="shared" si="35"/>
        <v>MR_DER-1386_25</v>
      </c>
      <c r="I152" s="1139" t="str">
        <f t="shared" si="37"/>
        <v>ND</v>
      </c>
      <c r="J152" s="411" t="str">
        <f t="shared" si="34"/>
        <v>ND</v>
      </c>
      <c r="K152" s="979" t="s">
        <v>3730</v>
      </c>
      <c r="L152" s="989">
        <v>45982</v>
      </c>
      <c r="M152" s="69" t="s">
        <v>11390</v>
      </c>
      <c r="N152" s="987"/>
      <c r="O152" s="987"/>
      <c r="P152" s="987"/>
      <c r="Q152" s="987"/>
      <c r="R152" s="987"/>
      <c r="S152" s="987"/>
      <c r="T152" s="987"/>
      <c r="U152" s="987"/>
      <c r="V152" s="987"/>
      <c r="W152" s="987"/>
      <c r="X152" s="987"/>
      <c r="Y152" s="987"/>
      <c r="Z152" s="987"/>
      <c r="AA152" s="987"/>
      <c r="AB152" s="987"/>
      <c r="AC152" s="987"/>
      <c r="AD152" s="987"/>
      <c r="AE152" s="987"/>
      <c r="AF152" s="987"/>
      <c r="AG152" s="987"/>
      <c r="AH152" s="987"/>
      <c r="AI152" s="987"/>
      <c r="AJ152" s="987"/>
      <c r="AK152" s="987"/>
      <c r="AL152" s="987"/>
      <c r="AM152" s="987"/>
      <c r="AN152" s="987"/>
      <c r="AO152" s="987"/>
      <c r="AP152" s="987"/>
      <c r="AQ152" s="987"/>
      <c r="AR152" s="987"/>
      <c r="AS152" s="987"/>
      <c r="AT152" s="987"/>
      <c r="AU152" s="987"/>
      <c r="AV152" s="987"/>
      <c r="AW152" s="987"/>
      <c r="AX152" s="987"/>
      <c r="AY152" s="987"/>
      <c r="AZ152" s="987"/>
    </row>
    <row r="153" spans="1:52" s="990" customFormat="1" ht="15" hidden="1" x14ac:dyDescent="0.25">
      <c r="A153" s="987" t="s">
        <v>8342</v>
      </c>
      <c r="B153" s="435" t="str">
        <f t="shared" si="31"/>
        <v/>
      </c>
      <c r="C153" s="435" t="str">
        <f t="shared" si="32"/>
        <v>x</v>
      </c>
      <c r="D153" s="987" t="s">
        <v>25</v>
      </c>
      <c r="E153" s="988" t="s">
        <v>3992</v>
      </c>
      <c r="F153" s="1136">
        <f t="shared" si="36"/>
        <v>45982</v>
      </c>
      <c r="G153" s="1137" t="str">
        <f t="shared" si="33"/>
        <v>A1</v>
      </c>
      <c r="H153" s="1138" t="str">
        <f t="shared" si="35"/>
        <v>MR_DER-1386_25</v>
      </c>
      <c r="I153" s="1139" t="str">
        <f t="shared" si="37"/>
        <v>ND</v>
      </c>
      <c r="J153" s="411" t="str">
        <f t="shared" si="34"/>
        <v>ND</v>
      </c>
      <c r="K153" s="979" t="s">
        <v>3730</v>
      </c>
      <c r="L153" s="989">
        <v>45982</v>
      </c>
      <c r="M153" s="69" t="s">
        <v>11390</v>
      </c>
      <c r="N153" s="987"/>
      <c r="O153" s="987"/>
      <c r="P153" s="987"/>
      <c r="Q153" s="987"/>
      <c r="R153" s="987"/>
      <c r="S153" s="987"/>
      <c r="T153" s="987"/>
      <c r="U153" s="987"/>
      <c r="V153" s="987"/>
      <c r="W153" s="987"/>
      <c r="X153" s="987"/>
      <c r="Y153" s="987"/>
      <c r="Z153" s="987"/>
      <c r="AA153" s="987"/>
      <c r="AB153" s="987"/>
      <c r="AC153" s="987"/>
      <c r="AD153" s="987"/>
      <c r="AE153" s="987"/>
      <c r="AF153" s="987"/>
      <c r="AG153" s="987"/>
      <c r="AH153" s="987"/>
      <c r="AI153" s="987"/>
      <c r="AJ153" s="987"/>
      <c r="AK153" s="987"/>
      <c r="AL153" s="987"/>
      <c r="AM153" s="987"/>
      <c r="AN153" s="987"/>
      <c r="AO153" s="987"/>
      <c r="AP153" s="987"/>
      <c r="AQ153" s="987"/>
      <c r="AR153" s="987"/>
      <c r="AS153" s="987"/>
      <c r="AT153" s="987"/>
      <c r="AU153" s="987"/>
      <c r="AV153" s="987"/>
      <c r="AW153" s="987"/>
      <c r="AX153" s="987"/>
      <c r="AY153" s="987"/>
      <c r="AZ153" s="987"/>
    </row>
    <row r="154" spans="1:52" s="990" customFormat="1" ht="15" hidden="1" x14ac:dyDescent="0.25">
      <c r="A154" s="987" t="s">
        <v>8342</v>
      </c>
      <c r="B154" s="435" t="str">
        <f t="shared" si="31"/>
        <v/>
      </c>
      <c r="C154" s="435" t="str">
        <f t="shared" si="32"/>
        <v>x</v>
      </c>
      <c r="D154" s="987" t="s">
        <v>25</v>
      </c>
      <c r="E154" s="988" t="s">
        <v>3993</v>
      </c>
      <c r="F154" s="1136">
        <f t="shared" si="36"/>
        <v>45982</v>
      </c>
      <c r="G154" s="1137" t="str">
        <f t="shared" si="33"/>
        <v>A1</v>
      </c>
      <c r="H154" s="1138" t="str">
        <f t="shared" si="35"/>
        <v>MR_DER-1386_25</v>
      </c>
      <c r="I154" s="1139" t="str">
        <f t="shared" si="37"/>
        <v>ND</v>
      </c>
      <c r="J154" s="411" t="str">
        <f t="shared" si="34"/>
        <v>ND</v>
      </c>
      <c r="K154" s="979" t="s">
        <v>3730</v>
      </c>
      <c r="L154" s="989">
        <v>45982</v>
      </c>
      <c r="M154" s="69" t="s">
        <v>11390</v>
      </c>
      <c r="N154" s="987"/>
      <c r="O154" s="987"/>
      <c r="P154" s="987"/>
      <c r="Q154" s="987"/>
      <c r="R154" s="987"/>
      <c r="S154" s="987"/>
      <c r="T154" s="987"/>
      <c r="U154" s="987"/>
      <c r="V154" s="987"/>
      <c r="W154" s="987"/>
      <c r="X154" s="987"/>
      <c r="Y154" s="987"/>
      <c r="Z154" s="987"/>
      <c r="AA154" s="987"/>
      <c r="AB154" s="987"/>
      <c r="AC154" s="987"/>
      <c r="AD154" s="987"/>
      <c r="AE154" s="987"/>
      <c r="AF154" s="987"/>
      <c r="AG154" s="987"/>
      <c r="AH154" s="987"/>
      <c r="AI154" s="987"/>
      <c r="AJ154" s="987"/>
      <c r="AK154" s="987"/>
      <c r="AL154" s="987"/>
      <c r="AM154" s="987"/>
      <c r="AN154" s="987"/>
      <c r="AO154" s="987"/>
      <c r="AP154" s="987"/>
      <c r="AQ154" s="987"/>
      <c r="AR154" s="987"/>
      <c r="AS154" s="987"/>
      <c r="AT154" s="987"/>
      <c r="AU154" s="987"/>
      <c r="AV154" s="987"/>
      <c r="AW154" s="987"/>
      <c r="AX154" s="987"/>
      <c r="AY154" s="987"/>
      <c r="AZ154" s="987"/>
    </row>
    <row r="155" spans="1:52" s="990" customFormat="1" ht="15" hidden="1" x14ac:dyDescent="0.25">
      <c r="A155" s="987" t="s">
        <v>8342</v>
      </c>
      <c r="B155" s="435" t="str">
        <f t="shared" si="31"/>
        <v/>
      </c>
      <c r="C155" s="435" t="str">
        <f t="shared" si="32"/>
        <v>x</v>
      </c>
      <c r="D155" s="987" t="s">
        <v>64</v>
      </c>
      <c r="E155" s="988" t="s">
        <v>3994</v>
      </c>
      <c r="F155" s="1136">
        <f t="shared" si="36"/>
        <v>45982</v>
      </c>
      <c r="G155" s="1137" t="str">
        <f t="shared" si="33"/>
        <v>A1</v>
      </c>
      <c r="H155" s="1138" t="str">
        <f t="shared" si="35"/>
        <v>MR_DER-1386_25</v>
      </c>
      <c r="I155" s="1139" t="str">
        <f t="shared" si="37"/>
        <v>ND</v>
      </c>
      <c r="J155" s="411" t="str">
        <f t="shared" si="34"/>
        <v>ND</v>
      </c>
      <c r="K155" s="979" t="s">
        <v>3730</v>
      </c>
      <c r="L155" s="989">
        <v>45982</v>
      </c>
      <c r="M155" s="69" t="s">
        <v>11390</v>
      </c>
      <c r="N155" s="987"/>
      <c r="O155" s="987"/>
      <c r="P155" s="987"/>
      <c r="Q155" s="987"/>
      <c r="R155" s="987"/>
      <c r="S155" s="987"/>
      <c r="T155" s="987"/>
      <c r="U155" s="987"/>
      <c r="V155" s="987"/>
      <c r="W155" s="987"/>
      <c r="X155" s="987"/>
      <c r="Y155" s="987"/>
      <c r="Z155" s="987"/>
      <c r="AA155" s="987"/>
      <c r="AB155" s="987"/>
      <c r="AC155" s="987"/>
      <c r="AD155" s="987"/>
      <c r="AE155" s="987"/>
      <c r="AF155" s="987"/>
      <c r="AG155" s="987"/>
      <c r="AH155" s="987"/>
      <c r="AI155" s="987"/>
      <c r="AJ155" s="987"/>
      <c r="AK155" s="987"/>
      <c r="AL155" s="987"/>
      <c r="AM155" s="987"/>
      <c r="AN155" s="987"/>
      <c r="AO155" s="987"/>
      <c r="AP155" s="987"/>
      <c r="AQ155" s="987"/>
      <c r="AR155" s="987"/>
      <c r="AS155" s="987"/>
      <c r="AT155" s="987"/>
      <c r="AU155" s="987"/>
      <c r="AV155" s="987"/>
      <c r="AW155" s="987"/>
      <c r="AX155" s="987"/>
      <c r="AY155" s="987"/>
      <c r="AZ155" s="987"/>
    </row>
    <row r="156" spans="1:52" s="990" customFormat="1" ht="15" hidden="1" x14ac:dyDescent="0.25">
      <c r="A156" s="987" t="s">
        <v>8342</v>
      </c>
      <c r="B156" s="435" t="str">
        <f t="shared" si="31"/>
        <v/>
      </c>
      <c r="C156" s="435" t="str">
        <f t="shared" si="32"/>
        <v>x</v>
      </c>
      <c r="D156" s="987" t="s">
        <v>64</v>
      </c>
      <c r="E156" s="988" t="s">
        <v>3995</v>
      </c>
      <c r="F156" s="1136">
        <f t="shared" si="36"/>
        <v>45982</v>
      </c>
      <c r="G156" s="1137" t="str">
        <f t="shared" si="33"/>
        <v>A1</v>
      </c>
      <c r="H156" s="1138" t="str">
        <f t="shared" si="35"/>
        <v>MR_DER-1386_25</v>
      </c>
      <c r="I156" s="1139" t="str">
        <f t="shared" si="37"/>
        <v>ND</v>
      </c>
      <c r="J156" s="411" t="str">
        <f t="shared" si="34"/>
        <v>ND</v>
      </c>
      <c r="K156" s="979" t="s">
        <v>3730</v>
      </c>
      <c r="L156" s="989">
        <v>45982</v>
      </c>
      <c r="M156" s="69" t="s">
        <v>11390</v>
      </c>
      <c r="N156" s="987"/>
      <c r="O156" s="987"/>
      <c r="P156" s="987"/>
      <c r="Q156" s="987"/>
      <c r="R156" s="987"/>
      <c r="S156" s="987"/>
      <c r="T156" s="987"/>
      <c r="U156" s="987"/>
      <c r="V156" s="987"/>
      <c r="W156" s="987"/>
      <c r="X156" s="987"/>
      <c r="Y156" s="987"/>
      <c r="Z156" s="987"/>
      <c r="AA156" s="987"/>
      <c r="AB156" s="987"/>
      <c r="AC156" s="987"/>
      <c r="AD156" s="987"/>
      <c r="AE156" s="987"/>
      <c r="AF156" s="987"/>
      <c r="AG156" s="987"/>
      <c r="AH156" s="987"/>
      <c r="AI156" s="987"/>
      <c r="AJ156" s="987"/>
      <c r="AK156" s="987"/>
      <c r="AL156" s="987"/>
      <c r="AM156" s="987"/>
      <c r="AN156" s="987"/>
      <c r="AO156" s="987"/>
      <c r="AP156" s="987"/>
      <c r="AQ156" s="987"/>
      <c r="AR156" s="987"/>
      <c r="AS156" s="987"/>
      <c r="AT156" s="987"/>
      <c r="AU156" s="987"/>
      <c r="AV156" s="987"/>
      <c r="AW156" s="987"/>
      <c r="AX156" s="987"/>
      <c r="AY156" s="987"/>
      <c r="AZ156" s="987"/>
    </row>
    <row r="157" spans="1:52" s="990" customFormat="1" ht="15" hidden="1" x14ac:dyDescent="0.25">
      <c r="A157" s="987" t="s">
        <v>8342</v>
      </c>
      <c r="B157" s="435" t="str">
        <f t="shared" si="31"/>
        <v/>
      </c>
      <c r="C157" s="435" t="str">
        <f t="shared" si="32"/>
        <v>x</v>
      </c>
      <c r="D157" s="987" t="s">
        <v>64</v>
      </c>
      <c r="E157" s="988" t="s">
        <v>3996</v>
      </c>
      <c r="F157" s="1136">
        <f t="shared" si="36"/>
        <v>45982</v>
      </c>
      <c r="G157" s="1137" t="str">
        <f t="shared" si="33"/>
        <v>A1</v>
      </c>
      <c r="H157" s="1138" t="str">
        <f t="shared" si="35"/>
        <v>MR_DER-1386_25</v>
      </c>
      <c r="I157" s="1139" t="str">
        <f t="shared" si="37"/>
        <v>ND</v>
      </c>
      <c r="J157" s="411" t="str">
        <f t="shared" si="34"/>
        <v>ND</v>
      </c>
      <c r="K157" s="979" t="s">
        <v>3730</v>
      </c>
      <c r="L157" s="989">
        <v>45982</v>
      </c>
      <c r="M157" s="69" t="s">
        <v>11390</v>
      </c>
      <c r="N157" s="987"/>
      <c r="O157" s="987"/>
      <c r="P157" s="987"/>
      <c r="Q157" s="987"/>
      <c r="R157" s="987"/>
      <c r="S157" s="987"/>
      <c r="T157" s="987"/>
      <c r="U157" s="987"/>
      <c r="V157" s="987"/>
      <c r="W157" s="987"/>
      <c r="X157" s="987"/>
      <c r="Y157" s="987"/>
      <c r="Z157" s="987"/>
      <c r="AA157" s="987"/>
      <c r="AB157" s="987"/>
      <c r="AC157" s="987"/>
      <c r="AD157" s="987"/>
      <c r="AE157" s="987"/>
      <c r="AF157" s="987"/>
      <c r="AG157" s="987"/>
      <c r="AH157" s="987"/>
      <c r="AI157" s="987"/>
      <c r="AJ157" s="987"/>
      <c r="AK157" s="987"/>
      <c r="AL157" s="987"/>
      <c r="AM157" s="987"/>
      <c r="AN157" s="987"/>
      <c r="AO157" s="987"/>
      <c r="AP157" s="987"/>
      <c r="AQ157" s="987"/>
      <c r="AR157" s="987"/>
      <c r="AS157" s="987"/>
      <c r="AT157" s="987"/>
      <c r="AU157" s="987"/>
      <c r="AV157" s="987"/>
      <c r="AW157" s="987"/>
      <c r="AX157" s="987"/>
      <c r="AY157" s="987"/>
      <c r="AZ157" s="987"/>
    </row>
    <row r="158" spans="1:52" s="990" customFormat="1" ht="15" hidden="1" x14ac:dyDescent="0.25">
      <c r="A158" s="987" t="s">
        <v>8342</v>
      </c>
      <c r="B158" s="435" t="str">
        <f t="shared" si="31"/>
        <v/>
      </c>
      <c r="C158" s="435" t="str">
        <f t="shared" si="32"/>
        <v>x</v>
      </c>
      <c r="D158" s="987" t="s">
        <v>64</v>
      </c>
      <c r="E158" s="988" t="s">
        <v>3997</v>
      </c>
      <c r="F158" s="1136">
        <f t="shared" si="36"/>
        <v>45982</v>
      </c>
      <c r="G158" s="1137" t="str">
        <f t="shared" si="33"/>
        <v>A1</v>
      </c>
      <c r="H158" s="1138" t="str">
        <f t="shared" si="35"/>
        <v>MR_DER-1386_25</v>
      </c>
      <c r="I158" s="1139" t="str">
        <f t="shared" si="37"/>
        <v>ND</v>
      </c>
      <c r="J158" s="411" t="str">
        <f t="shared" si="34"/>
        <v>ND</v>
      </c>
      <c r="K158" s="979" t="s">
        <v>3730</v>
      </c>
      <c r="L158" s="989">
        <v>45982</v>
      </c>
      <c r="M158" s="69" t="s">
        <v>11390</v>
      </c>
      <c r="N158" s="987"/>
      <c r="O158" s="987"/>
      <c r="P158" s="987"/>
      <c r="Q158" s="987"/>
      <c r="R158" s="987"/>
      <c r="S158" s="987"/>
      <c r="T158" s="987"/>
      <c r="U158" s="987"/>
      <c r="V158" s="987"/>
      <c r="W158" s="987"/>
      <c r="X158" s="987"/>
      <c r="Y158" s="987"/>
      <c r="Z158" s="987"/>
      <c r="AA158" s="987"/>
      <c r="AB158" s="987"/>
      <c r="AC158" s="987"/>
      <c r="AD158" s="987"/>
      <c r="AE158" s="987"/>
      <c r="AF158" s="987"/>
      <c r="AG158" s="987"/>
      <c r="AH158" s="987"/>
      <c r="AI158" s="987"/>
      <c r="AJ158" s="987"/>
      <c r="AK158" s="987"/>
      <c r="AL158" s="987"/>
      <c r="AM158" s="987"/>
      <c r="AN158" s="987"/>
      <c r="AO158" s="987"/>
      <c r="AP158" s="987"/>
      <c r="AQ158" s="987"/>
      <c r="AR158" s="987"/>
      <c r="AS158" s="987"/>
      <c r="AT158" s="987"/>
      <c r="AU158" s="987"/>
      <c r="AV158" s="987"/>
      <c r="AW158" s="987"/>
      <c r="AX158" s="987"/>
      <c r="AY158" s="987"/>
      <c r="AZ158" s="987"/>
    </row>
    <row r="159" spans="1:52" s="990" customFormat="1" ht="15" hidden="1" x14ac:dyDescent="0.25">
      <c r="A159" s="987" t="s">
        <v>8342</v>
      </c>
      <c r="B159" s="435" t="str">
        <f t="shared" si="31"/>
        <v/>
      </c>
      <c r="C159" s="435" t="str">
        <f t="shared" si="32"/>
        <v>x</v>
      </c>
      <c r="D159" s="987" t="s">
        <v>64</v>
      </c>
      <c r="E159" s="988" t="s">
        <v>3998</v>
      </c>
      <c r="F159" s="1136">
        <f t="shared" si="36"/>
        <v>45982</v>
      </c>
      <c r="G159" s="1137" t="str">
        <f t="shared" si="33"/>
        <v>A1</v>
      </c>
      <c r="H159" s="1138" t="str">
        <f t="shared" si="35"/>
        <v>MR_DER-1386_25</v>
      </c>
      <c r="I159" s="1139" t="str">
        <f t="shared" si="37"/>
        <v>ND</v>
      </c>
      <c r="J159" s="411" t="str">
        <f t="shared" si="34"/>
        <v>ND</v>
      </c>
      <c r="K159" s="979" t="s">
        <v>3730</v>
      </c>
      <c r="L159" s="989">
        <v>45982</v>
      </c>
      <c r="M159" s="69" t="s">
        <v>11390</v>
      </c>
      <c r="N159" s="987"/>
      <c r="O159" s="987"/>
      <c r="P159" s="987"/>
      <c r="Q159" s="987"/>
      <c r="R159" s="987"/>
      <c r="S159" s="987"/>
      <c r="T159" s="987"/>
      <c r="U159" s="987"/>
      <c r="V159" s="987"/>
      <c r="W159" s="987"/>
      <c r="X159" s="987"/>
      <c r="Y159" s="987"/>
      <c r="Z159" s="987"/>
      <c r="AA159" s="987"/>
      <c r="AB159" s="987"/>
      <c r="AC159" s="987"/>
      <c r="AD159" s="987"/>
      <c r="AE159" s="987"/>
      <c r="AF159" s="987"/>
      <c r="AG159" s="987"/>
      <c r="AH159" s="987"/>
      <c r="AI159" s="987"/>
      <c r="AJ159" s="987"/>
      <c r="AK159" s="987"/>
      <c r="AL159" s="987"/>
      <c r="AM159" s="987"/>
      <c r="AN159" s="987"/>
      <c r="AO159" s="987"/>
      <c r="AP159" s="987"/>
      <c r="AQ159" s="987"/>
      <c r="AR159" s="987"/>
      <c r="AS159" s="987"/>
      <c r="AT159" s="987"/>
      <c r="AU159" s="987"/>
      <c r="AV159" s="987"/>
      <c r="AW159" s="987"/>
      <c r="AX159" s="987"/>
      <c r="AY159" s="987"/>
      <c r="AZ159" s="987"/>
    </row>
    <row r="160" spans="1:52" s="990" customFormat="1" ht="15" hidden="1" x14ac:dyDescent="0.25">
      <c r="A160" s="987" t="s">
        <v>8342</v>
      </c>
      <c r="B160" s="435" t="str">
        <f t="shared" si="31"/>
        <v/>
      </c>
      <c r="C160" s="435" t="str">
        <f t="shared" si="32"/>
        <v>x</v>
      </c>
      <c r="D160" s="987" t="s">
        <v>64</v>
      </c>
      <c r="E160" s="988" t="s">
        <v>3999</v>
      </c>
      <c r="F160" s="1136">
        <f t="shared" si="36"/>
        <v>45982</v>
      </c>
      <c r="G160" s="1137" t="str">
        <f t="shared" si="33"/>
        <v>A1</v>
      </c>
      <c r="H160" s="1138" t="str">
        <f t="shared" si="35"/>
        <v>MR_DER-1386_25</v>
      </c>
      <c r="I160" s="1139" t="str">
        <f t="shared" si="37"/>
        <v>ND</v>
      </c>
      <c r="J160" s="411" t="str">
        <f t="shared" si="34"/>
        <v>ND</v>
      </c>
      <c r="K160" s="979" t="s">
        <v>3730</v>
      </c>
      <c r="L160" s="989">
        <v>45982</v>
      </c>
      <c r="M160" s="69" t="s">
        <v>11390</v>
      </c>
      <c r="N160" s="987"/>
      <c r="O160" s="987"/>
      <c r="P160" s="987"/>
      <c r="Q160" s="987"/>
      <c r="R160" s="987"/>
      <c r="S160" s="987"/>
      <c r="T160" s="987"/>
      <c r="U160" s="987"/>
      <c r="V160" s="987"/>
      <c r="W160" s="987"/>
      <c r="X160" s="987"/>
      <c r="Y160" s="987"/>
      <c r="Z160" s="987"/>
      <c r="AA160" s="987"/>
      <c r="AB160" s="987"/>
      <c r="AC160" s="987"/>
      <c r="AD160" s="987"/>
      <c r="AE160" s="987"/>
      <c r="AF160" s="987"/>
      <c r="AG160" s="987"/>
      <c r="AH160" s="987"/>
      <c r="AI160" s="987"/>
      <c r="AJ160" s="987"/>
      <c r="AK160" s="987"/>
      <c r="AL160" s="987"/>
      <c r="AM160" s="987"/>
      <c r="AN160" s="987"/>
      <c r="AO160" s="987"/>
      <c r="AP160" s="987"/>
      <c r="AQ160" s="987"/>
      <c r="AR160" s="987"/>
      <c r="AS160" s="987"/>
      <c r="AT160" s="987"/>
      <c r="AU160" s="987"/>
      <c r="AV160" s="987"/>
      <c r="AW160" s="987"/>
      <c r="AX160" s="987"/>
      <c r="AY160" s="987"/>
      <c r="AZ160" s="987"/>
    </row>
    <row r="161" spans="1:52" s="990" customFormat="1" ht="15" hidden="1" x14ac:dyDescent="0.25">
      <c r="A161" s="987" t="s">
        <v>8342</v>
      </c>
      <c r="B161" s="435" t="str">
        <f t="shared" si="31"/>
        <v/>
      </c>
      <c r="C161" s="435" t="str">
        <f t="shared" si="32"/>
        <v>x</v>
      </c>
      <c r="D161" s="987" t="s">
        <v>64</v>
      </c>
      <c r="E161" s="988" t="s">
        <v>11357</v>
      </c>
      <c r="F161" s="1136">
        <f t="shared" si="36"/>
        <v>45982</v>
      </c>
      <c r="G161" s="1137" t="str">
        <f t="shared" si="33"/>
        <v>A1</v>
      </c>
      <c r="H161" s="1138" t="str">
        <f t="shared" si="35"/>
        <v>MR_DER-1386_25</v>
      </c>
      <c r="I161" s="1139" t="str">
        <f t="shared" si="37"/>
        <v>ND</v>
      </c>
      <c r="J161" s="411" t="str">
        <f t="shared" si="34"/>
        <v>ND</v>
      </c>
      <c r="K161" s="979" t="s">
        <v>3730</v>
      </c>
      <c r="L161" s="989">
        <v>45982</v>
      </c>
      <c r="M161" s="69" t="s">
        <v>11390</v>
      </c>
      <c r="N161" s="987"/>
      <c r="O161" s="987"/>
      <c r="P161" s="987"/>
      <c r="Q161" s="987"/>
      <c r="R161" s="987"/>
      <c r="S161" s="987"/>
      <c r="T161" s="987"/>
      <c r="U161" s="987"/>
      <c r="V161" s="987"/>
      <c r="W161" s="987"/>
      <c r="X161" s="987"/>
      <c r="Y161" s="987"/>
      <c r="Z161" s="987"/>
      <c r="AA161" s="987"/>
      <c r="AB161" s="987"/>
      <c r="AC161" s="987"/>
      <c r="AD161" s="987"/>
      <c r="AE161" s="987"/>
      <c r="AF161" s="987"/>
      <c r="AG161" s="987"/>
      <c r="AH161" s="987"/>
      <c r="AI161" s="987"/>
      <c r="AJ161" s="987"/>
      <c r="AK161" s="987"/>
      <c r="AL161" s="987"/>
      <c r="AM161" s="987"/>
      <c r="AN161" s="987"/>
      <c r="AO161" s="987"/>
      <c r="AP161" s="987"/>
      <c r="AQ161" s="987"/>
      <c r="AR161" s="987"/>
      <c r="AS161" s="987"/>
      <c r="AT161" s="987"/>
      <c r="AU161" s="987"/>
      <c r="AV161" s="987"/>
      <c r="AW161" s="987"/>
      <c r="AX161" s="987"/>
      <c r="AY161" s="987"/>
      <c r="AZ161" s="987"/>
    </row>
    <row r="162" spans="1:52" s="990" customFormat="1" ht="15" hidden="1" x14ac:dyDescent="0.25">
      <c r="A162" s="987" t="s">
        <v>8342</v>
      </c>
      <c r="B162" s="435" t="s">
        <v>8257</v>
      </c>
      <c r="C162" s="435" t="str">
        <f>IF(LEFT(E162,2)="DE","x","")</f>
        <v/>
      </c>
      <c r="D162" s="987" t="s">
        <v>27</v>
      </c>
      <c r="E162" s="988" t="s">
        <v>4008</v>
      </c>
      <c r="F162" s="1136">
        <f>IF(L162&lt;&gt;0,MAX(L162,R162,X162,AD162),"NE")</f>
        <v>45982</v>
      </c>
      <c r="G162" s="1137" t="str">
        <f>IF($F162="","",INDEX($K162:$FI162,1,MATCH($F162,$K162:$FI162,)-1))</f>
        <v>A1</v>
      </c>
      <c r="H162" s="1138" t="str">
        <f>IF($F162="","",INDEX($K162:$FM162,1,MATCH($F162,$K162:$FM162,)+1))</f>
        <v>MR_DER-1386_25</v>
      </c>
      <c r="I162" s="1139" t="str">
        <f>IF(F162="NE",F162,IF(INDEX(K162:CP162,,MATCH(F162,K162:CP162,0)+3)&lt;&gt;0,INDEX(K162:CP162,,MATCH(F162,K162:CP162,0)+3),"ND"))</f>
        <v>ND</v>
      </c>
      <c r="J162" s="411" t="str">
        <f>IF(G162="NE",G162,IF(INDEX(K162:CQ162,,MATCH(G162,K162:CQ162,0)+3)&lt;&gt;0,INDEX(K162:CQ162,,MATCH(G162,K162:CQ162,0)+3),"ND"))</f>
        <v>ND</v>
      </c>
      <c r="K162" s="979" t="s">
        <v>3730</v>
      </c>
      <c r="L162" s="989">
        <v>45982</v>
      </c>
      <c r="M162" s="69" t="s">
        <v>11390</v>
      </c>
      <c r="N162" s="987"/>
      <c r="O162" s="987"/>
      <c r="P162" s="987"/>
      <c r="Q162" s="987"/>
      <c r="R162" s="987"/>
      <c r="S162" s="987"/>
      <c r="T162" s="987"/>
      <c r="U162" s="987"/>
      <c r="V162" s="987"/>
      <c r="W162" s="987"/>
      <c r="X162" s="987"/>
      <c r="Y162" s="987"/>
      <c r="Z162" s="987"/>
      <c r="AA162" s="987"/>
      <c r="AB162" s="987"/>
      <c r="AC162" s="987"/>
      <c r="AD162" s="987"/>
      <c r="AE162" s="987"/>
      <c r="AF162" s="987"/>
      <c r="AG162" s="987"/>
      <c r="AH162" s="987"/>
      <c r="AI162" s="987"/>
      <c r="AJ162" s="987"/>
      <c r="AK162" s="987"/>
      <c r="AL162" s="987"/>
      <c r="AM162" s="987"/>
      <c r="AN162" s="987"/>
      <c r="AO162" s="987"/>
      <c r="AP162" s="987"/>
      <c r="AQ162" s="987"/>
      <c r="AR162" s="987"/>
      <c r="AS162" s="987"/>
      <c r="AT162" s="987"/>
      <c r="AU162" s="987"/>
      <c r="AV162" s="987"/>
      <c r="AW162" s="987"/>
      <c r="AX162" s="987"/>
      <c r="AY162" s="987"/>
      <c r="AZ162" s="987"/>
    </row>
    <row r="163" spans="1:52" s="408" customFormat="1" hidden="1" x14ac:dyDescent="0.25">
      <c r="A163" s="409"/>
      <c r="B163" s="401" t="str">
        <f t="shared" si="31"/>
        <v/>
      </c>
      <c r="C163" s="401" t="str">
        <f t="shared" si="32"/>
        <v>x</v>
      </c>
      <c r="D163" s="409" t="s">
        <v>65</v>
      </c>
      <c r="E163" s="410" t="s">
        <v>4000</v>
      </c>
      <c r="F163" s="1133" t="str">
        <f t="shared" si="36"/>
        <v>NE</v>
      </c>
      <c r="G163" s="1134" t="e">
        <f t="shared" si="33"/>
        <v>#N/A</v>
      </c>
      <c r="H163" s="1132" t="e">
        <f t="shared" si="35"/>
        <v>#N/A</v>
      </c>
      <c r="I163" s="1135" t="str">
        <f t="shared" si="37"/>
        <v>NE</v>
      </c>
      <c r="J163" s="411" t="e">
        <f t="shared" si="34"/>
        <v>#N/A</v>
      </c>
      <c r="K163" s="412"/>
      <c r="L163" s="409"/>
      <c r="M163" s="409"/>
      <c r="N163" s="409"/>
      <c r="O163" s="409"/>
      <c r="P163" s="409"/>
      <c r="Q163" s="409"/>
      <c r="R163" s="409"/>
      <c r="S163" s="409"/>
      <c r="T163" s="409"/>
      <c r="U163" s="409"/>
      <c r="V163" s="409"/>
      <c r="W163" s="409"/>
      <c r="X163" s="409"/>
      <c r="Y163" s="409"/>
      <c r="Z163" s="409"/>
      <c r="AA163" s="409"/>
      <c r="AB163" s="409"/>
      <c r="AC163" s="409"/>
      <c r="AD163" s="409"/>
      <c r="AE163" s="409"/>
      <c r="AF163" s="409"/>
      <c r="AG163" s="409"/>
      <c r="AH163" s="409"/>
      <c r="AI163" s="409"/>
      <c r="AJ163" s="409"/>
      <c r="AK163" s="409"/>
      <c r="AL163" s="409"/>
      <c r="AM163" s="409"/>
      <c r="AN163" s="409"/>
      <c r="AO163" s="409"/>
      <c r="AP163" s="409"/>
      <c r="AQ163" s="409"/>
      <c r="AR163" s="409"/>
      <c r="AS163" s="409"/>
      <c r="AT163" s="409"/>
      <c r="AU163" s="409"/>
      <c r="AV163" s="409"/>
      <c r="AW163" s="409"/>
      <c r="AX163" s="409"/>
      <c r="AY163" s="409"/>
      <c r="AZ163" s="409"/>
    </row>
    <row r="164" spans="1:52" s="408" customFormat="1" hidden="1" x14ac:dyDescent="0.25">
      <c r="A164" s="409"/>
      <c r="B164" s="401" t="str">
        <f t="shared" si="31"/>
        <v/>
      </c>
      <c r="C164" s="401" t="str">
        <f t="shared" si="32"/>
        <v>x</v>
      </c>
      <c r="D164" s="409" t="s">
        <v>65</v>
      </c>
      <c r="E164" s="410" t="s">
        <v>4001</v>
      </c>
      <c r="F164" s="1133" t="str">
        <f t="shared" si="36"/>
        <v>NE</v>
      </c>
      <c r="G164" s="1134" t="e">
        <f t="shared" si="33"/>
        <v>#N/A</v>
      </c>
      <c r="H164" s="1132" t="e">
        <f t="shared" si="35"/>
        <v>#N/A</v>
      </c>
      <c r="I164" s="1135" t="str">
        <f t="shared" si="37"/>
        <v>NE</v>
      </c>
      <c r="J164" s="411" t="e">
        <f t="shared" si="34"/>
        <v>#N/A</v>
      </c>
      <c r="K164" s="412"/>
      <c r="L164" s="409"/>
      <c r="M164" s="409"/>
      <c r="N164" s="409"/>
      <c r="O164" s="409"/>
      <c r="P164" s="409"/>
      <c r="Q164" s="409"/>
      <c r="R164" s="409"/>
      <c r="S164" s="409"/>
      <c r="T164" s="409"/>
      <c r="U164" s="409"/>
      <c r="V164" s="409"/>
      <c r="W164" s="409"/>
      <c r="X164" s="409"/>
      <c r="Y164" s="409"/>
      <c r="Z164" s="409"/>
      <c r="AA164" s="409"/>
      <c r="AB164" s="409"/>
      <c r="AC164" s="409"/>
      <c r="AD164" s="409"/>
      <c r="AE164" s="409"/>
      <c r="AF164" s="409"/>
      <c r="AG164" s="409"/>
      <c r="AH164" s="409"/>
      <c r="AI164" s="409"/>
      <c r="AJ164" s="409"/>
      <c r="AK164" s="409"/>
      <c r="AL164" s="409"/>
      <c r="AM164" s="409"/>
      <c r="AN164" s="409"/>
      <c r="AO164" s="409"/>
      <c r="AP164" s="409"/>
      <c r="AQ164" s="409"/>
      <c r="AR164" s="409"/>
      <c r="AS164" s="409"/>
      <c r="AT164" s="409"/>
      <c r="AU164" s="409"/>
      <c r="AV164" s="409"/>
      <c r="AW164" s="409"/>
      <c r="AX164" s="409"/>
      <c r="AY164" s="409"/>
      <c r="AZ164" s="409"/>
    </row>
    <row r="165" spans="1:52" s="408" customFormat="1" hidden="1" x14ac:dyDescent="0.25">
      <c r="A165" s="409"/>
      <c r="B165" s="401" t="str">
        <f t="shared" si="31"/>
        <v/>
      </c>
      <c r="C165" s="401" t="str">
        <f t="shared" si="32"/>
        <v>x</v>
      </c>
      <c r="D165" s="409" t="s">
        <v>65</v>
      </c>
      <c r="E165" s="410" t="s">
        <v>4002</v>
      </c>
      <c r="F165" s="1133" t="str">
        <f t="shared" si="36"/>
        <v>NE</v>
      </c>
      <c r="G165" s="1134" t="e">
        <f t="shared" si="33"/>
        <v>#N/A</v>
      </c>
      <c r="H165" s="1132" t="e">
        <f t="shared" si="35"/>
        <v>#N/A</v>
      </c>
      <c r="I165" s="1135" t="str">
        <f t="shared" si="37"/>
        <v>NE</v>
      </c>
      <c r="J165" s="411" t="e">
        <f t="shared" si="34"/>
        <v>#N/A</v>
      </c>
      <c r="K165" s="412"/>
      <c r="L165" s="409"/>
      <c r="M165" s="409"/>
      <c r="N165" s="409"/>
      <c r="O165" s="409"/>
      <c r="P165" s="409"/>
      <c r="Q165" s="409"/>
      <c r="R165" s="409"/>
      <c r="S165" s="409"/>
      <c r="T165" s="409"/>
      <c r="U165" s="409"/>
      <c r="V165" s="409"/>
      <c r="W165" s="409"/>
      <c r="X165" s="409"/>
      <c r="Y165" s="409"/>
      <c r="Z165" s="409"/>
      <c r="AA165" s="409"/>
      <c r="AB165" s="409"/>
      <c r="AC165" s="409"/>
      <c r="AD165" s="409"/>
      <c r="AE165" s="409"/>
      <c r="AF165" s="409"/>
      <c r="AG165" s="409"/>
      <c r="AH165" s="409"/>
      <c r="AI165" s="409"/>
      <c r="AJ165" s="409"/>
      <c r="AK165" s="409"/>
      <c r="AL165" s="409"/>
      <c r="AM165" s="409"/>
      <c r="AN165" s="409"/>
      <c r="AO165" s="409"/>
      <c r="AP165" s="409"/>
      <c r="AQ165" s="409"/>
      <c r="AR165" s="409"/>
      <c r="AS165" s="409"/>
      <c r="AT165" s="409"/>
      <c r="AU165" s="409"/>
      <c r="AV165" s="409"/>
      <c r="AW165" s="409"/>
      <c r="AX165" s="409"/>
      <c r="AY165" s="409"/>
      <c r="AZ165" s="409"/>
    </row>
    <row r="166" spans="1:52" s="408" customFormat="1" hidden="1" x14ac:dyDescent="0.25">
      <c r="A166" s="409"/>
      <c r="B166" s="401" t="str">
        <f t="shared" si="31"/>
        <v/>
      </c>
      <c r="C166" s="401" t="str">
        <f t="shared" si="32"/>
        <v>x</v>
      </c>
      <c r="D166" s="409" t="s">
        <v>65</v>
      </c>
      <c r="E166" s="410" t="s">
        <v>4003</v>
      </c>
      <c r="F166" s="1133" t="str">
        <f t="shared" si="36"/>
        <v>NE</v>
      </c>
      <c r="G166" s="1134" t="e">
        <f t="shared" si="33"/>
        <v>#N/A</v>
      </c>
      <c r="H166" s="1132" t="e">
        <f t="shared" si="35"/>
        <v>#N/A</v>
      </c>
      <c r="I166" s="1135" t="str">
        <f t="shared" si="37"/>
        <v>NE</v>
      </c>
      <c r="J166" s="411" t="e">
        <f t="shared" si="34"/>
        <v>#N/A</v>
      </c>
      <c r="K166" s="412"/>
      <c r="L166" s="409"/>
      <c r="M166" s="409"/>
      <c r="N166" s="409"/>
      <c r="O166" s="409"/>
      <c r="P166" s="409"/>
      <c r="Q166" s="409"/>
      <c r="R166" s="409"/>
      <c r="S166" s="409"/>
      <c r="T166" s="409"/>
      <c r="U166" s="409"/>
      <c r="V166" s="409"/>
      <c r="W166" s="409"/>
      <c r="X166" s="409"/>
      <c r="Y166" s="409"/>
      <c r="Z166" s="409"/>
      <c r="AA166" s="409"/>
      <c r="AB166" s="409"/>
      <c r="AC166" s="409"/>
      <c r="AD166" s="409"/>
      <c r="AE166" s="409"/>
      <c r="AF166" s="409"/>
      <c r="AG166" s="409"/>
      <c r="AH166" s="409"/>
      <c r="AI166" s="409"/>
      <c r="AJ166" s="409"/>
      <c r="AK166" s="409"/>
      <c r="AL166" s="409"/>
      <c r="AM166" s="409"/>
      <c r="AN166" s="409"/>
      <c r="AO166" s="409"/>
      <c r="AP166" s="409"/>
      <c r="AQ166" s="409"/>
      <c r="AR166" s="409"/>
      <c r="AS166" s="409"/>
      <c r="AT166" s="409"/>
      <c r="AU166" s="409"/>
      <c r="AV166" s="409"/>
      <c r="AW166" s="409"/>
      <c r="AX166" s="409"/>
      <c r="AY166" s="409"/>
      <c r="AZ166" s="409"/>
    </row>
    <row r="167" spans="1:52" s="408" customFormat="1" hidden="1" x14ac:dyDescent="0.25">
      <c r="A167" s="409"/>
      <c r="B167" s="401" t="str">
        <f t="shared" si="31"/>
        <v/>
      </c>
      <c r="C167" s="401" t="str">
        <f t="shared" si="32"/>
        <v>x</v>
      </c>
      <c r="D167" s="409" t="s">
        <v>65</v>
      </c>
      <c r="E167" s="410" t="s">
        <v>4004</v>
      </c>
      <c r="F167" s="1133" t="str">
        <f t="shared" si="36"/>
        <v>NE</v>
      </c>
      <c r="G167" s="1134" t="e">
        <f t="shared" si="33"/>
        <v>#N/A</v>
      </c>
      <c r="H167" s="1132" t="e">
        <f t="shared" si="35"/>
        <v>#N/A</v>
      </c>
      <c r="I167" s="1135" t="str">
        <f t="shared" si="37"/>
        <v>NE</v>
      </c>
      <c r="J167" s="411" t="e">
        <f t="shared" si="34"/>
        <v>#N/A</v>
      </c>
      <c r="K167" s="412"/>
      <c r="L167" s="409"/>
      <c r="M167" s="409"/>
      <c r="N167" s="409"/>
      <c r="O167" s="409"/>
      <c r="P167" s="409"/>
      <c r="Q167" s="409"/>
      <c r="R167" s="409"/>
      <c r="S167" s="409"/>
      <c r="T167" s="409"/>
      <c r="U167" s="409"/>
      <c r="V167" s="409"/>
      <c r="W167" s="409"/>
      <c r="X167" s="409"/>
      <c r="Y167" s="409"/>
      <c r="Z167" s="409"/>
      <c r="AA167" s="409"/>
      <c r="AB167" s="409"/>
      <c r="AC167" s="409"/>
      <c r="AD167" s="409"/>
      <c r="AE167" s="409"/>
      <c r="AF167" s="409"/>
      <c r="AG167" s="409"/>
      <c r="AH167" s="409"/>
      <c r="AI167" s="409"/>
      <c r="AJ167" s="409"/>
      <c r="AK167" s="409"/>
      <c r="AL167" s="409"/>
      <c r="AM167" s="409"/>
      <c r="AN167" s="409"/>
      <c r="AO167" s="409"/>
      <c r="AP167" s="409"/>
      <c r="AQ167" s="409"/>
      <c r="AR167" s="409"/>
      <c r="AS167" s="409"/>
      <c r="AT167" s="409"/>
      <c r="AU167" s="409"/>
      <c r="AV167" s="409"/>
      <c r="AW167" s="409"/>
      <c r="AX167" s="409"/>
      <c r="AY167" s="409"/>
      <c r="AZ167" s="409"/>
    </row>
    <row r="168" spans="1:52" s="408" customFormat="1" hidden="1" x14ac:dyDescent="0.25">
      <c r="A168" s="409"/>
      <c r="B168" s="401" t="str">
        <f t="shared" si="31"/>
        <v/>
      </c>
      <c r="C168" s="401" t="str">
        <f t="shared" si="32"/>
        <v>x</v>
      </c>
      <c r="D168" s="409" t="s">
        <v>65</v>
      </c>
      <c r="E168" s="410" t="s">
        <v>4005</v>
      </c>
      <c r="F168" s="1133" t="str">
        <f t="shared" si="36"/>
        <v>NE</v>
      </c>
      <c r="G168" s="1134" t="e">
        <f t="shared" si="33"/>
        <v>#N/A</v>
      </c>
      <c r="H168" s="1132" t="e">
        <f t="shared" si="35"/>
        <v>#N/A</v>
      </c>
      <c r="I168" s="1135" t="str">
        <f t="shared" si="37"/>
        <v>NE</v>
      </c>
      <c r="J168" s="411" t="e">
        <f t="shared" si="34"/>
        <v>#N/A</v>
      </c>
      <c r="K168" s="412"/>
      <c r="L168" s="409"/>
      <c r="M168" s="409"/>
      <c r="N168" s="409"/>
      <c r="O168" s="409"/>
      <c r="P168" s="409"/>
      <c r="Q168" s="409"/>
      <c r="R168" s="409"/>
      <c r="S168" s="409"/>
      <c r="T168" s="409"/>
      <c r="U168" s="409"/>
      <c r="V168" s="409"/>
      <c r="W168" s="409"/>
      <c r="X168" s="409"/>
      <c r="Y168" s="409"/>
      <c r="Z168" s="409"/>
      <c r="AA168" s="409"/>
      <c r="AB168" s="409"/>
      <c r="AC168" s="409"/>
      <c r="AD168" s="409"/>
      <c r="AE168" s="409"/>
      <c r="AF168" s="409"/>
      <c r="AG168" s="409"/>
      <c r="AH168" s="409"/>
      <c r="AI168" s="409"/>
      <c r="AJ168" s="409"/>
      <c r="AK168" s="409"/>
      <c r="AL168" s="409"/>
      <c r="AM168" s="409"/>
      <c r="AN168" s="409"/>
      <c r="AO168" s="409"/>
      <c r="AP168" s="409"/>
      <c r="AQ168" s="409"/>
      <c r="AR168" s="409"/>
      <c r="AS168" s="409"/>
      <c r="AT168" s="409"/>
      <c r="AU168" s="409"/>
      <c r="AV168" s="409"/>
      <c r="AW168" s="409"/>
      <c r="AX168" s="409"/>
      <c r="AY168" s="409"/>
      <c r="AZ168" s="409"/>
    </row>
    <row r="169" spans="1:52" s="408" customFormat="1" hidden="1" x14ac:dyDescent="0.25">
      <c r="A169" s="409"/>
      <c r="B169" s="401" t="str">
        <f t="shared" si="31"/>
        <v/>
      </c>
      <c r="C169" s="401" t="str">
        <f t="shared" si="32"/>
        <v>x</v>
      </c>
      <c r="D169" s="409" t="s">
        <v>65</v>
      </c>
      <c r="E169" s="410" t="s">
        <v>4006</v>
      </c>
      <c r="F169" s="1133" t="str">
        <f t="shared" si="36"/>
        <v>NE</v>
      </c>
      <c r="G169" s="1134" t="e">
        <f t="shared" si="33"/>
        <v>#N/A</v>
      </c>
      <c r="H169" s="1132" t="e">
        <f t="shared" si="35"/>
        <v>#N/A</v>
      </c>
      <c r="I169" s="1135" t="str">
        <f t="shared" si="37"/>
        <v>NE</v>
      </c>
      <c r="J169" s="411" t="e">
        <f t="shared" si="34"/>
        <v>#N/A</v>
      </c>
      <c r="K169" s="412"/>
      <c r="L169" s="409"/>
      <c r="M169" s="409"/>
      <c r="N169" s="409"/>
      <c r="O169" s="409"/>
      <c r="P169" s="409"/>
      <c r="Q169" s="409"/>
      <c r="R169" s="409"/>
      <c r="S169" s="409"/>
      <c r="T169" s="409"/>
      <c r="U169" s="409"/>
      <c r="V169" s="409"/>
      <c r="W169" s="409"/>
      <c r="X169" s="409"/>
      <c r="Y169" s="409"/>
      <c r="Z169" s="409"/>
      <c r="AA169" s="409"/>
      <c r="AB169" s="409"/>
      <c r="AC169" s="409"/>
      <c r="AD169" s="409"/>
      <c r="AE169" s="409"/>
      <c r="AF169" s="409"/>
      <c r="AG169" s="409"/>
      <c r="AH169" s="409"/>
      <c r="AI169" s="409"/>
      <c r="AJ169" s="409"/>
      <c r="AK169" s="409"/>
      <c r="AL169" s="409"/>
      <c r="AM169" s="409"/>
      <c r="AN169" s="409"/>
      <c r="AO169" s="409"/>
      <c r="AP169" s="409"/>
      <c r="AQ169" s="409"/>
      <c r="AR169" s="409"/>
      <c r="AS169" s="409"/>
      <c r="AT169" s="409"/>
      <c r="AU169" s="409"/>
      <c r="AV169" s="409"/>
      <c r="AW169" s="409"/>
      <c r="AX169" s="409"/>
      <c r="AY169" s="409"/>
      <c r="AZ169" s="409"/>
    </row>
    <row r="170" spans="1:52" s="440" customFormat="1" ht="15" hidden="1" x14ac:dyDescent="0.25">
      <c r="A170" s="432" t="s">
        <v>8342</v>
      </c>
      <c r="B170" s="401" t="str">
        <f t="shared" si="31"/>
        <v>x</v>
      </c>
      <c r="C170" s="401" t="str">
        <f t="shared" si="32"/>
        <v/>
      </c>
      <c r="D170" s="432" t="s">
        <v>26</v>
      </c>
      <c r="E170" s="433" t="s">
        <v>4007</v>
      </c>
      <c r="F170" s="1136">
        <f t="shared" si="36"/>
        <v>45994</v>
      </c>
      <c r="G170" s="1137" t="str">
        <f t="shared" si="33"/>
        <v>A2</v>
      </c>
      <c r="H170" s="1138" t="str">
        <f t="shared" si="35"/>
        <v>MR_DER-1420_25</v>
      </c>
      <c r="I170" s="1139" t="str">
        <f t="shared" si="37"/>
        <v>ND</v>
      </c>
      <c r="J170" s="411" t="str">
        <f t="shared" si="34"/>
        <v>ND</v>
      </c>
      <c r="K170" s="436" t="s">
        <v>3730</v>
      </c>
      <c r="L170" s="437">
        <v>44890</v>
      </c>
      <c r="M170" s="438" t="s">
        <v>5816</v>
      </c>
      <c r="N170" s="436" t="s">
        <v>5536</v>
      </c>
      <c r="O170" s="437">
        <v>44950</v>
      </c>
      <c r="P170" s="438" t="s">
        <v>5844</v>
      </c>
      <c r="Q170" s="436" t="s">
        <v>3765</v>
      </c>
      <c r="R170" s="442">
        <v>45994</v>
      </c>
      <c r="S170" s="23" t="s">
        <v>11499</v>
      </c>
      <c r="T170" s="432"/>
      <c r="U170" s="432"/>
      <c r="V170" s="432"/>
      <c r="W170" s="432"/>
      <c r="X170" s="432"/>
      <c r="Y170" s="432"/>
      <c r="Z170" s="432"/>
      <c r="AA170" s="432"/>
      <c r="AB170" s="432"/>
      <c r="AC170" s="432"/>
      <c r="AD170" s="432"/>
      <c r="AE170" s="432"/>
      <c r="AF170" s="432"/>
      <c r="AG170" s="432"/>
      <c r="AH170" s="432"/>
      <c r="AI170" s="432"/>
      <c r="AJ170" s="432"/>
      <c r="AK170" s="432"/>
      <c r="AL170" s="432"/>
      <c r="AM170" s="432"/>
      <c r="AN170" s="432"/>
      <c r="AO170" s="432"/>
      <c r="AP170" s="432"/>
      <c r="AQ170" s="432"/>
      <c r="AR170" s="432"/>
      <c r="AS170" s="432"/>
      <c r="AT170" s="432"/>
      <c r="AU170" s="432"/>
      <c r="AV170" s="432"/>
      <c r="AW170" s="432"/>
      <c r="AX170" s="432"/>
      <c r="AY170" s="432"/>
      <c r="AZ170" s="432"/>
    </row>
    <row r="171" spans="1:52" s="408" customFormat="1" hidden="1" x14ac:dyDescent="0.25">
      <c r="A171" s="414"/>
      <c r="B171" s="415"/>
      <c r="C171" s="415"/>
      <c r="D171" s="414"/>
      <c r="E171" s="414" t="s">
        <v>7525</v>
      </c>
      <c r="F171" s="412"/>
      <c r="G171" s="412"/>
      <c r="H171" s="412"/>
      <c r="I171" s="412"/>
      <c r="J171" s="415"/>
      <c r="K171" s="416"/>
      <c r="L171" s="416"/>
      <c r="M171" s="417"/>
      <c r="N171" s="418"/>
      <c r="O171" s="418"/>
      <c r="P171" s="418"/>
      <c r="Q171" s="416"/>
      <c r="R171" s="416"/>
      <c r="S171" s="417"/>
      <c r="T171" s="418"/>
      <c r="U171" s="418"/>
      <c r="V171" s="418"/>
      <c r="W171" s="416"/>
      <c r="X171" s="416"/>
      <c r="Y171" s="417"/>
      <c r="Z171" s="418"/>
      <c r="AA171" s="418"/>
      <c r="AB171" s="418"/>
      <c r="AC171" s="416"/>
      <c r="AD171" s="416"/>
      <c r="AE171" s="417"/>
      <c r="AF171" s="418"/>
      <c r="AG171" s="418"/>
      <c r="AH171" s="418"/>
      <c r="AI171" s="416"/>
      <c r="AJ171" s="416"/>
      <c r="AK171" s="417"/>
      <c r="AL171" s="418"/>
      <c r="AM171" s="418"/>
      <c r="AN171" s="418"/>
      <c r="AO171" s="416"/>
      <c r="AP171" s="416"/>
      <c r="AQ171" s="417"/>
      <c r="AR171" s="418"/>
      <c r="AS171" s="418"/>
      <c r="AT171" s="418"/>
      <c r="AU171" s="416"/>
      <c r="AV171" s="416"/>
      <c r="AW171" s="417"/>
      <c r="AX171" s="418"/>
      <c r="AY171" s="418"/>
      <c r="AZ171" s="418"/>
    </row>
    <row r="172" spans="1:52" s="408" customFormat="1" ht="15" hidden="1" x14ac:dyDescent="0.25">
      <c r="A172" s="397" t="s">
        <v>8263</v>
      </c>
      <c r="B172" s="401" t="str">
        <f t="shared" ref="B172:B201" si="38">IF(LEFT(E172,2)="RT","x","")</f>
        <v/>
      </c>
      <c r="C172" s="401" t="str">
        <f t="shared" ref="C172:C204" si="39">IF(LEFT(E172,2)="DE","x","")</f>
        <v>x</v>
      </c>
      <c r="D172" s="409" t="s">
        <v>28</v>
      </c>
      <c r="E172" s="410" t="s">
        <v>10368</v>
      </c>
      <c r="F172" s="1133">
        <f t="shared" si="36"/>
        <v>46000</v>
      </c>
      <c r="G172" s="1134" t="str">
        <f t="shared" si="33"/>
        <v>A</v>
      </c>
      <c r="H172" s="1132" t="str">
        <f t="shared" si="35"/>
        <v>MR_DER-1447_25</v>
      </c>
      <c r="I172" s="1135" t="str">
        <f t="shared" si="37"/>
        <v>ND</v>
      </c>
      <c r="J172" s="413" t="str">
        <f t="shared" si="34"/>
        <v>ND</v>
      </c>
      <c r="K172" s="412" t="s">
        <v>3730</v>
      </c>
      <c r="L172" s="1224">
        <v>45924</v>
      </c>
      <c r="M172" s="218" t="s">
        <v>10390</v>
      </c>
      <c r="N172" s="409" t="s">
        <v>5536</v>
      </c>
      <c r="O172" s="1224">
        <v>45944</v>
      </c>
      <c r="P172" s="409"/>
      <c r="Q172" s="409" t="s">
        <v>3765</v>
      </c>
      <c r="R172" s="1224">
        <v>45954</v>
      </c>
      <c r="S172" s="218" t="s">
        <v>11075</v>
      </c>
      <c r="T172" s="409" t="s">
        <v>5539</v>
      </c>
      <c r="U172" s="1224">
        <v>45989</v>
      </c>
      <c r="V172" s="409"/>
      <c r="W172" s="397" t="s">
        <v>3748</v>
      </c>
      <c r="X172" s="431">
        <v>46000</v>
      </c>
      <c r="Y172" s="218" t="s">
        <v>11540</v>
      </c>
      <c r="Z172" s="409"/>
      <c r="AA172" s="409"/>
      <c r="AB172" s="409"/>
      <c r="AC172" s="409"/>
      <c r="AD172" s="409"/>
      <c r="AE172" s="409"/>
      <c r="AF172" s="409"/>
      <c r="AG172" s="409"/>
      <c r="AH172" s="409"/>
      <c r="AI172" s="409"/>
      <c r="AJ172" s="409"/>
      <c r="AK172" s="409"/>
      <c r="AL172" s="409"/>
      <c r="AM172" s="409"/>
      <c r="AN172" s="409"/>
      <c r="AO172" s="409"/>
      <c r="AP172" s="409"/>
      <c r="AQ172" s="409"/>
      <c r="AR172" s="409"/>
      <c r="AS172" s="409"/>
      <c r="AT172" s="409"/>
      <c r="AU172" s="409"/>
      <c r="AV172" s="409"/>
      <c r="AW172" s="409"/>
      <c r="AX172" s="409"/>
      <c r="AY172" s="409"/>
      <c r="AZ172" s="409"/>
    </row>
    <row r="173" spans="1:52" s="408" customFormat="1" ht="15" hidden="1" x14ac:dyDescent="0.25">
      <c r="A173" s="397" t="s">
        <v>8263</v>
      </c>
      <c r="B173" s="401" t="str">
        <f t="shared" si="38"/>
        <v/>
      </c>
      <c r="C173" s="401" t="str">
        <f t="shared" si="39"/>
        <v>x</v>
      </c>
      <c r="D173" s="409" t="s">
        <v>28</v>
      </c>
      <c r="E173" s="410" t="s">
        <v>10369</v>
      </c>
      <c r="F173" s="1133">
        <f t="shared" si="36"/>
        <v>46000</v>
      </c>
      <c r="G173" s="1134" t="str">
        <f t="shared" si="33"/>
        <v>A</v>
      </c>
      <c r="H173" s="1132" t="str">
        <f t="shared" si="35"/>
        <v>MR_DER-1447_25</v>
      </c>
      <c r="I173" s="1135" t="str">
        <f t="shared" si="37"/>
        <v>ND</v>
      </c>
      <c r="J173" s="413" t="str">
        <f t="shared" si="34"/>
        <v>ND</v>
      </c>
      <c r="K173" s="412" t="s">
        <v>3730</v>
      </c>
      <c r="L173" s="1224">
        <v>45924</v>
      </c>
      <c r="M173" s="218" t="s">
        <v>10390</v>
      </c>
      <c r="N173" s="409" t="s">
        <v>5536</v>
      </c>
      <c r="O173" s="1224">
        <v>45944</v>
      </c>
      <c r="P173" s="409"/>
      <c r="Q173" s="409" t="s">
        <v>3765</v>
      </c>
      <c r="R173" s="1224">
        <v>45954</v>
      </c>
      <c r="S173" s="218" t="s">
        <v>11075</v>
      </c>
      <c r="T173" s="409" t="s">
        <v>5539</v>
      </c>
      <c r="U173" s="1224">
        <v>45989</v>
      </c>
      <c r="V173" s="409"/>
      <c r="W173" s="397" t="s">
        <v>3748</v>
      </c>
      <c r="X173" s="431">
        <v>46000</v>
      </c>
      <c r="Y173" s="218" t="s">
        <v>11540</v>
      </c>
      <c r="Z173" s="409"/>
      <c r="AA173" s="409"/>
      <c r="AB173" s="409"/>
      <c r="AC173" s="409"/>
      <c r="AD173" s="409"/>
      <c r="AE173" s="409"/>
      <c r="AF173" s="409"/>
      <c r="AG173" s="409"/>
      <c r="AH173" s="409"/>
      <c r="AI173" s="409"/>
      <c r="AJ173" s="409"/>
      <c r="AK173" s="409"/>
      <c r="AL173" s="409"/>
      <c r="AM173" s="409"/>
      <c r="AN173" s="409"/>
      <c r="AO173" s="409"/>
      <c r="AP173" s="409"/>
      <c r="AQ173" s="409"/>
      <c r="AR173" s="409"/>
      <c r="AS173" s="409"/>
      <c r="AT173" s="409"/>
      <c r="AU173" s="409"/>
      <c r="AV173" s="409"/>
      <c r="AW173" s="409"/>
      <c r="AX173" s="409"/>
      <c r="AY173" s="409"/>
      <c r="AZ173" s="409"/>
    </row>
    <row r="174" spans="1:52" s="408" customFormat="1" ht="15" hidden="1" x14ac:dyDescent="0.25">
      <c r="A174" s="397" t="s">
        <v>8263</v>
      </c>
      <c r="B174" s="401" t="str">
        <f t="shared" si="38"/>
        <v/>
      </c>
      <c r="C174" s="401" t="str">
        <f t="shared" si="39"/>
        <v>x</v>
      </c>
      <c r="D174" s="409" t="s">
        <v>28</v>
      </c>
      <c r="E174" s="410" t="s">
        <v>10370</v>
      </c>
      <c r="F174" s="1133">
        <f t="shared" si="36"/>
        <v>46000</v>
      </c>
      <c r="G174" s="1134" t="str">
        <f t="shared" si="33"/>
        <v>A</v>
      </c>
      <c r="H174" s="1132" t="str">
        <f t="shared" si="35"/>
        <v>MR_DER-1447_25</v>
      </c>
      <c r="I174" s="1135" t="str">
        <f t="shared" si="37"/>
        <v>ND</v>
      </c>
      <c r="J174" s="413" t="str">
        <f t="shared" si="34"/>
        <v>ND</v>
      </c>
      <c r="K174" s="412" t="s">
        <v>3730</v>
      </c>
      <c r="L174" s="1224">
        <v>45924</v>
      </c>
      <c r="M174" s="218" t="s">
        <v>10390</v>
      </c>
      <c r="N174" s="409" t="s">
        <v>5536</v>
      </c>
      <c r="O174" s="1224">
        <v>45944</v>
      </c>
      <c r="P174" s="409"/>
      <c r="Q174" s="409" t="s">
        <v>3765</v>
      </c>
      <c r="R174" s="1224">
        <v>45954</v>
      </c>
      <c r="S174" s="218" t="s">
        <v>11075</v>
      </c>
      <c r="T174" s="409" t="s">
        <v>5539</v>
      </c>
      <c r="U174" s="1224">
        <v>45989</v>
      </c>
      <c r="V174" s="409"/>
      <c r="W174" s="397" t="s">
        <v>3748</v>
      </c>
      <c r="X174" s="431">
        <v>46000</v>
      </c>
      <c r="Y174" s="218" t="s">
        <v>11540</v>
      </c>
      <c r="Z174" s="409"/>
      <c r="AA174" s="409"/>
      <c r="AB174" s="409"/>
      <c r="AC174" s="409"/>
      <c r="AD174" s="409"/>
      <c r="AE174" s="409"/>
      <c r="AF174" s="409"/>
      <c r="AG174" s="409"/>
      <c r="AH174" s="409"/>
      <c r="AI174" s="409"/>
      <c r="AJ174" s="409"/>
      <c r="AK174" s="409"/>
      <c r="AL174" s="409"/>
      <c r="AM174" s="409"/>
      <c r="AN174" s="409"/>
      <c r="AO174" s="409"/>
      <c r="AP174" s="409"/>
      <c r="AQ174" s="409"/>
      <c r="AR174" s="409"/>
      <c r="AS174" s="409"/>
      <c r="AT174" s="409"/>
      <c r="AU174" s="409"/>
      <c r="AV174" s="409"/>
      <c r="AW174" s="409"/>
      <c r="AX174" s="409"/>
      <c r="AY174" s="409"/>
      <c r="AZ174" s="409"/>
    </row>
    <row r="175" spans="1:52" s="408" customFormat="1" ht="15" hidden="1" x14ac:dyDescent="0.25">
      <c r="A175" s="397" t="s">
        <v>8263</v>
      </c>
      <c r="B175" s="401" t="str">
        <f t="shared" si="38"/>
        <v/>
      </c>
      <c r="C175" s="401" t="str">
        <f t="shared" si="39"/>
        <v>x</v>
      </c>
      <c r="D175" s="409" t="s">
        <v>28</v>
      </c>
      <c r="E175" s="410" t="s">
        <v>10371</v>
      </c>
      <c r="F175" s="1133">
        <f t="shared" si="36"/>
        <v>46000</v>
      </c>
      <c r="G175" s="1134" t="str">
        <f t="shared" si="33"/>
        <v>A</v>
      </c>
      <c r="H175" s="1132" t="str">
        <f t="shared" si="35"/>
        <v>MR_DER-1447_25</v>
      </c>
      <c r="I175" s="1135" t="str">
        <f t="shared" si="37"/>
        <v>ND</v>
      </c>
      <c r="J175" s="413" t="str">
        <f t="shared" si="34"/>
        <v>ND</v>
      </c>
      <c r="K175" s="412" t="s">
        <v>3730</v>
      </c>
      <c r="L175" s="1224">
        <v>45924</v>
      </c>
      <c r="M175" s="218" t="s">
        <v>10390</v>
      </c>
      <c r="N175" s="409" t="s">
        <v>5536</v>
      </c>
      <c r="O175" s="1224">
        <v>45944</v>
      </c>
      <c r="P175" s="409"/>
      <c r="Q175" s="409" t="s">
        <v>3765</v>
      </c>
      <c r="R175" s="1224">
        <v>45954</v>
      </c>
      <c r="S175" s="218" t="s">
        <v>11075</v>
      </c>
      <c r="T175" s="409" t="s">
        <v>5539</v>
      </c>
      <c r="U175" s="1224">
        <v>45989</v>
      </c>
      <c r="V175" s="409"/>
      <c r="W175" s="397" t="s">
        <v>3748</v>
      </c>
      <c r="X175" s="431">
        <v>46000</v>
      </c>
      <c r="Y175" s="218" t="s">
        <v>11540</v>
      </c>
      <c r="Z175" s="409"/>
      <c r="AA175" s="409"/>
      <c r="AB175" s="409"/>
      <c r="AC175" s="409"/>
      <c r="AD175" s="409"/>
      <c r="AE175" s="409"/>
      <c r="AF175" s="409"/>
      <c r="AG175" s="409"/>
      <c r="AH175" s="409"/>
      <c r="AI175" s="409"/>
      <c r="AJ175" s="409"/>
      <c r="AK175" s="409"/>
      <c r="AL175" s="409"/>
      <c r="AM175" s="409"/>
      <c r="AN175" s="409"/>
      <c r="AO175" s="409"/>
      <c r="AP175" s="409"/>
      <c r="AQ175" s="409"/>
      <c r="AR175" s="409"/>
      <c r="AS175" s="409"/>
      <c r="AT175" s="409"/>
      <c r="AU175" s="409"/>
      <c r="AV175" s="409"/>
      <c r="AW175" s="409"/>
      <c r="AX175" s="409"/>
      <c r="AY175" s="409"/>
      <c r="AZ175" s="409"/>
    </row>
    <row r="176" spans="1:52" s="408" customFormat="1" ht="15" hidden="1" x14ac:dyDescent="0.25">
      <c r="A176" s="397" t="s">
        <v>8263</v>
      </c>
      <c r="B176" s="401" t="str">
        <f t="shared" si="38"/>
        <v/>
      </c>
      <c r="C176" s="401" t="str">
        <f t="shared" si="39"/>
        <v>x</v>
      </c>
      <c r="D176" s="409" t="s">
        <v>28</v>
      </c>
      <c r="E176" s="410" t="s">
        <v>10372</v>
      </c>
      <c r="F176" s="1133">
        <f t="shared" si="36"/>
        <v>46000</v>
      </c>
      <c r="G176" s="1134" t="str">
        <f t="shared" si="33"/>
        <v>A</v>
      </c>
      <c r="H176" s="1132" t="str">
        <f t="shared" si="35"/>
        <v>MR_DER-1447_25</v>
      </c>
      <c r="I176" s="1135" t="str">
        <f t="shared" si="37"/>
        <v>ND</v>
      </c>
      <c r="J176" s="413" t="str">
        <f t="shared" si="34"/>
        <v>ND</v>
      </c>
      <c r="K176" s="412" t="s">
        <v>3730</v>
      </c>
      <c r="L176" s="1224">
        <v>45924</v>
      </c>
      <c r="M176" s="218" t="s">
        <v>10390</v>
      </c>
      <c r="N176" s="409" t="s">
        <v>5536</v>
      </c>
      <c r="O176" s="1224">
        <v>45944</v>
      </c>
      <c r="P176" s="409"/>
      <c r="Q176" s="409" t="s">
        <v>3765</v>
      </c>
      <c r="R176" s="1224">
        <v>45954</v>
      </c>
      <c r="S176" s="218" t="s">
        <v>11075</v>
      </c>
      <c r="T176" s="409" t="s">
        <v>5539</v>
      </c>
      <c r="U176" s="1224">
        <v>45989</v>
      </c>
      <c r="V176" s="409"/>
      <c r="W176" s="397" t="s">
        <v>3748</v>
      </c>
      <c r="X176" s="431">
        <v>46000</v>
      </c>
      <c r="Y176" s="218" t="s">
        <v>11540</v>
      </c>
      <c r="Z176" s="409"/>
      <c r="AA176" s="409"/>
      <c r="AB176" s="409"/>
      <c r="AC176" s="409"/>
      <c r="AD176" s="409"/>
      <c r="AE176" s="409"/>
      <c r="AF176" s="409"/>
      <c r="AG176" s="409"/>
      <c r="AH176" s="409"/>
      <c r="AI176" s="409"/>
      <c r="AJ176" s="409"/>
      <c r="AK176" s="409"/>
      <c r="AL176" s="409"/>
      <c r="AM176" s="409"/>
      <c r="AN176" s="409"/>
      <c r="AO176" s="409"/>
      <c r="AP176" s="409"/>
      <c r="AQ176" s="409"/>
      <c r="AR176" s="409"/>
      <c r="AS176" s="409"/>
      <c r="AT176" s="409"/>
      <c r="AU176" s="409"/>
      <c r="AV176" s="409"/>
      <c r="AW176" s="409"/>
      <c r="AX176" s="409"/>
      <c r="AY176" s="409"/>
      <c r="AZ176" s="409"/>
    </row>
    <row r="177" spans="1:52" s="408" customFormat="1" ht="15" hidden="1" x14ac:dyDescent="0.25">
      <c r="A177" s="397" t="s">
        <v>8263</v>
      </c>
      <c r="B177" s="401" t="str">
        <f t="shared" si="38"/>
        <v/>
      </c>
      <c r="C177" s="401" t="str">
        <f t="shared" si="39"/>
        <v>x</v>
      </c>
      <c r="D177" s="409" t="s">
        <v>28</v>
      </c>
      <c r="E177" s="410" t="s">
        <v>10373</v>
      </c>
      <c r="F177" s="1133">
        <f t="shared" si="36"/>
        <v>46000</v>
      </c>
      <c r="G177" s="1134" t="str">
        <f t="shared" si="33"/>
        <v>A</v>
      </c>
      <c r="H177" s="1132" t="str">
        <f t="shared" si="35"/>
        <v>MR_DER-1447_25</v>
      </c>
      <c r="I177" s="1135" t="str">
        <f t="shared" si="37"/>
        <v>ND</v>
      </c>
      <c r="J177" s="413" t="str">
        <f t="shared" si="34"/>
        <v>ND</v>
      </c>
      <c r="K177" s="412" t="s">
        <v>3730</v>
      </c>
      <c r="L177" s="1224">
        <v>45924</v>
      </c>
      <c r="M177" s="218" t="s">
        <v>10390</v>
      </c>
      <c r="N177" s="409" t="s">
        <v>5536</v>
      </c>
      <c r="O177" s="1224">
        <v>45944</v>
      </c>
      <c r="P177" s="409"/>
      <c r="Q177" s="409" t="s">
        <v>3765</v>
      </c>
      <c r="R177" s="1224">
        <v>45954</v>
      </c>
      <c r="S177" s="218" t="s">
        <v>11075</v>
      </c>
      <c r="T177" s="409" t="s">
        <v>5539</v>
      </c>
      <c r="U177" s="1224">
        <v>45989</v>
      </c>
      <c r="V177" s="409"/>
      <c r="W177" s="397" t="s">
        <v>3748</v>
      </c>
      <c r="X177" s="431">
        <v>46000</v>
      </c>
      <c r="Y177" s="218" t="s">
        <v>11540</v>
      </c>
      <c r="Z177" s="409"/>
      <c r="AA177" s="409"/>
      <c r="AB177" s="409"/>
      <c r="AC177" s="409"/>
      <c r="AD177" s="409"/>
      <c r="AE177" s="409"/>
      <c r="AF177" s="409"/>
      <c r="AG177" s="409"/>
      <c r="AH177" s="409"/>
      <c r="AI177" s="409"/>
      <c r="AJ177" s="409"/>
      <c r="AK177" s="409"/>
      <c r="AL177" s="409"/>
      <c r="AM177" s="409"/>
      <c r="AN177" s="409"/>
      <c r="AO177" s="409"/>
      <c r="AP177" s="409"/>
      <c r="AQ177" s="409"/>
      <c r="AR177" s="409"/>
      <c r="AS177" s="409"/>
      <c r="AT177" s="409"/>
      <c r="AU177" s="409"/>
      <c r="AV177" s="409"/>
      <c r="AW177" s="409"/>
      <c r="AX177" s="409"/>
      <c r="AY177" s="409"/>
      <c r="AZ177" s="409"/>
    </row>
    <row r="178" spans="1:52" s="408" customFormat="1" ht="15" hidden="1" x14ac:dyDescent="0.25">
      <c r="A178" s="397" t="s">
        <v>8263</v>
      </c>
      <c r="B178" s="401" t="str">
        <f t="shared" si="38"/>
        <v/>
      </c>
      <c r="C178" s="401" t="str">
        <f t="shared" si="39"/>
        <v>x</v>
      </c>
      <c r="D178" s="409" t="s">
        <v>28</v>
      </c>
      <c r="E178" s="410" t="s">
        <v>10374</v>
      </c>
      <c r="F178" s="1133">
        <f t="shared" si="36"/>
        <v>46000</v>
      </c>
      <c r="G178" s="1134" t="str">
        <f t="shared" si="33"/>
        <v>A</v>
      </c>
      <c r="H178" s="1132" t="str">
        <f t="shared" si="35"/>
        <v>MR_DER-1447_25</v>
      </c>
      <c r="I178" s="1135" t="str">
        <f t="shared" si="37"/>
        <v>ND</v>
      </c>
      <c r="J178" s="413" t="str">
        <f t="shared" si="34"/>
        <v>ND</v>
      </c>
      <c r="K178" s="412" t="s">
        <v>3730</v>
      </c>
      <c r="L178" s="1224">
        <v>45924</v>
      </c>
      <c r="M178" s="218" t="s">
        <v>10390</v>
      </c>
      <c r="N178" s="409" t="s">
        <v>5536</v>
      </c>
      <c r="O178" s="1224">
        <v>45944</v>
      </c>
      <c r="P178" s="409"/>
      <c r="Q178" s="409" t="s">
        <v>3765</v>
      </c>
      <c r="R178" s="1224">
        <v>45954</v>
      </c>
      <c r="S178" s="218" t="s">
        <v>11075</v>
      </c>
      <c r="T178" s="409" t="s">
        <v>5539</v>
      </c>
      <c r="U178" s="1224">
        <v>45989</v>
      </c>
      <c r="V178" s="409"/>
      <c r="W178" s="397" t="s">
        <v>3748</v>
      </c>
      <c r="X178" s="431">
        <v>46000</v>
      </c>
      <c r="Y178" s="218" t="s">
        <v>11540</v>
      </c>
      <c r="Z178" s="409"/>
      <c r="AA178" s="409"/>
      <c r="AB178" s="409"/>
      <c r="AC178" s="409"/>
      <c r="AD178" s="409"/>
      <c r="AE178" s="409"/>
      <c r="AF178" s="409"/>
      <c r="AG178" s="409"/>
      <c r="AH178" s="409"/>
      <c r="AI178" s="409"/>
      <c r="AJ178" s="409"/>
      <c r="AK178" s="409"/>
      <c r="AL178" s="409"/>
      <c r="AM178" s="409"/>
      <c r="AN178" s="409"/>
      <c r="AO178" s="409"/>
      <c r="AP178" s="409"/>
      <c r="AQ178" s="409"/>
      <c r="AR178" s="409"/>
      <c r="AS178" s="409"/>
      <c r="AT178" s="409"/>
      <c r="AU178" s="409"/>
      <c r="AV178" s="409"/>
      <c r="AW178" s="409"/>
      <c r="AX178" s="409"/>
      <c r="AY178" s="409"/>
      <c r="AZ178" s="409"/>
    </row>
    <row r="179" spans="1:52" s="408" customFormat="1" ht="15" hidden="1" x14ac:dyDescent="0.25">
      <c r="A179" s="397" t="s">
        <v>8263</v>
      </c>
      <c r="B179" s="401" t="str">
        <f t="shared" si="38"/>
        <v/>
      </c>
      <c r="C179" s="401" t="str">
        <f t="shared" si="39"/>
        <v>x</v>
      </c>
      <c r="D179" s="409" t="s">
        <v>28</v>
      </c>
      <c r="E179" s="410" t="s">
        <v>10375</v>
      </c>
      <c r="F179" s="1133">
        <f t="shared" si="36"/>
        <v>46000</v>
      </c>
      <c r="G179" s="1134" t="str">
        <f t="shared" si="33"/>
        <v>A</v>
      </c>
      <c r="H179" s="1132" t="str">
        <f t="shared" si="35"/>
        <v>MR_DER-1447_25</v>
      </c>
      <c r="I179" s="1135" t="str">
        <f t="shared" si="37"/>
        <v>ND</v>
      </c>
      <c r="J179" s="413" t="str">
        <f t="shared" si="34"/>
        <v>ND</v>
      </c>
      <c r="K179" s="412" t="s">
        <v>3730</v>
      </c>
      <c r="L179" s="1224">
        <v>45924</v>
      </c>
      <c r="M179" s="218" t="s">
        <v>10390</v>
      </c>
      <c r="N179" s="409" t="s">
        <v>5536</v>
      </c>
      <c r="O179" s="1224">
        <v>45944</v>
      </c>
      <c r="P179" s="409"/>
      <c r="Q179" s="409" t="s">
        <v>3765</v>
      </c>
      <c r="R179" s="1224">
        <v>45954</v>
      </c>
      <c r="S179" s="218" t="s">
        <v>11075</v>
      </c>
      <c r="T179" s="409" t="s">
        <v>5539</v>
      </c>
      <c r="U179" s="1224">
        <v>45989</v>
      </c>
      <c r="V179" s="409"/>
      <c r="W179" s="397" t="s">
        <v>3748</v>
      </c>
      <c r="X179" s="431">
        <v>46000</v>
      </c>
      <c r="Y179" s="218" t="s">
        <v>11540</v>
      </c>
      <c r="Z179" s="409"/>
      <c r="AA179" s="409"/>
      <c r="AB179" s="409"/>
      <c r="AC179" s="409"/>
      <c r="AD179" s="409"/>
      <c r="AE179" s="409"/>
      <c r="AF179" s="409"/>
      <c r="AG179" s="409"/>
      <c r="AH179" s="409"/>
      <c r="AI179" s="409"/>
      <c r="AJ179" s="409"/>
      <c r="AK179" s="409"/>
      <c r="AL179" s="409"/>
      <c r="AM179" s="409"/>
      <c r="AN179" s="409"/>
      <c r="AO179" s="409"/>
      <c r="AP179" s="409"/>
      <c r="AQ179" s="409"/>
      <c r="AR179" s="409"/>
      <c r="AS179" s="409"/>
      <c r="AT179" s="409"/>
      <c r="AU179" s="409"/>
      <c r="AV179" s="409"/>
      <c r="AW179" s="409"/>
      <c r="AX179" s="409"/>
      <c r="AY179" s="409"/>
      <c r="AZ179" s="409"/>
    </row>
    <row r="180" spans="1:52" s="408" customFormat="1" ht="15" hidden="1" x14ac:dyDescent="0.25">
      <c r="A180" s="397" t="s">
        <v>8263</v>
      </c>
      <c r="B180" s="401" t="str">
        <f t="shared" si="38"/>
        <v/>
      </c>
      <c r="C180" s="401" t="str">
        <f t="shared" si="39"/>
        <v>x</v>
      </c>
      <c r="D180" s="409" t="s">
        <v>28</v>
      </c>
      <c r="E180" s="410" t="s">
        <v>10376</v>
      </c>
      <c r="F180" s="1133">
        <f t="shared" si="36"/>
        <v>46000</v>
      </c>
      <c r="G180" s="1134" t="str">
        <f t="shared" si="33"/>
        <v>A</v>
      </c>
      <c r="H180" s="1132" t="str">
        <f t="shared" si="35"/>
        <v>MR_DER-1447_25</v>
      </c>
      <c r="I180" s="1135" t="str">
        <f t="shared" si="37"/>
        <v>ND</v>
      </c>
      <c r="J180" s="413" t="str">
        <f t="shared" si="34"/>
        <v>ND</v>
      </c>
      <c r="K180" s="412" t="s">
        <v>3730</v>
      </c>
      <c r="L180" s="1224">
        <v>45924</v>
      </c>
      <c r="M180" s="218" t="s">
        <v>10390</v>
      </c>
      <c r="N180" s="409" t="s">
        <v>5536</v>
      </c>
      <c r="O180" s="1224">
        <v>45944</v>
      </c>
      <c r="P180" s="409"/>
      <c r="Q180" s="409" t="s">
        <v>3765</v>
      </c>
      <c r="R180" s="1224">
        <v>45954</v>
      </c>
      <c r="S180" s="218" t="s">
        <v>11075</v>
      </c>
      <c r="T180" s="409" t="s">
        <v>5539</v>
      </c>
      <c r="U180" s="1224">
        <v>45989</v>
      </c>
      <c r="V180" s="409"/>
      <c r="W180" s="397" t="s">
        <v>3748</v>
      </c>
      <c r="X180" s="431">
        <v>46000</v>
      </c>
      <c r="Y180" s="218" t="s">
        <v>11540</v>
      </c>
      <c r="Z180" s="409"/>
      <c r="AA180" s="409"/>
      <c r="AB180" s="409"/>
      <c r="AC180" s="409"/>
      <c r="AD180" s="409"/>
      <c r="AE180" s="409"/>
      <c r="AF180" s="409"/>
      <c r="AG180" s="409"/>
      <c r="AH180" s="409"/>
      <c r="AI180" s="409"/>
      <c r="AJ180" s="409"/>
      <c r="AK180" s="409"/>
      <c r="AL180" s="409"/>
      <c r="AM180" s="409"/>
      <c r="AN180" s="409"/>
      <c r="AO180" s="409"/>
      <c r="AP180" s="409"/>
      <c r="AQ180" s="409"/>
      <c r="AR180" s="409"/>
      <c r="AS180" s="409"/>
      <c r="AT180" s="409"/>
      <c r="AU180" s="409"/>
      <c r="AV180" s="409"/>
      <c r="AW180" s="409"/>
      <c r="AX180" s="409"/>
      <c r="AY180" s="409"/>
      <c r="AZ180" s="409"/>
    </row>
    <row r="181" spans="1:52" s="408" customFormat="1" ht="15" hidden="1" x14ac:dyDescent="0.25">
      <c r="A181" s="397" t="s">
        <v>8263</v>
      </c>
      <c r="B181" s="401" t="str">
        <f t="shared" si="38"/>
        <v/>
      </c>
      <c r="C181" s="401" t="str">
        <f t="shared" si="39"/>
        <v>x</v>
      </c>
      <c r="D181" s="409" t="s">
        <v>28</v>
      </c>
      <c r="E181" s="410" t="s">
        <v>10377</v>
      </c>
      <c r="F181" s="1133">
        <f t="shared" si="36"/>
        <v>46000</v>
      </c>
      <c r="G181" s="1134" t="str">
        <f t="shared" si="33"/>
        <v>A</v>
      </c>
      <c r="H181" s="1132" t="str">
        <f t="shared" si="35"/>
        <v>MR_DER-1447_25</v>
      </c>
      <c r="I181" s="1135" t="str">
        <f t="shared" si="37"/>
        <v>ND</v>
      </c>
      <c r="J181" s="413" t="str">
        <f t="shared" si="34"/>
        <v>ND</v>
      </c>
      <c r="K181" s="412" t="s">
        <v>3730</v>
      </c>
      <c r="L181" s="1224">
        <v>45924</v>
      </c>
      <c r="M181" s="218" t="s">
        <v>10390</v>
      </c>
      <c r="N181" s="409" t="s">
        <v>5536</v>
      </c>
      <c r="O181" s="1224">
        <v>45944</v>
      </c>
      <c r="P181" s="409"/>
      <c r="Q181" s="409" t="s">
        <v>3765</v>
      </c>
      <c r="R181" s="1224">
        <v>45954</v>
      </c>
      <c r="S181" s="218" t="s">
        <v>11075</v>
      </c>
      <c r="T181" s="409" t="s">
        <v>5539</v>
      </c>
      <c r="U181" s="1224">
        <v>45989</v>
      </c>
      <c r="V181" s="409"/>
      <c r="W181" s="397" t="s">
        <v>3748</v>
      </c>
      <c r="X181" s="431">
        <v>46000</v>
      </c>
      <c r="Y181" s="218" t="s">
        <v>11540</v>
      </c>
      <c r="Z181" s="409"/>
      <c r="AA181" s="409"/>
      <c r="AB181" s="409"/>
      <c r="AC181" s="409"/>
      <c r="AD181" s="409"/>
      <c r="AE181" s="409"/>
      <c r="AF181" s="409"/>
      <c r="AG181" s="409"/>
      <c r="AH181" s="409"/>
      <c r="AI181" s="409"/>
      <c r="AJ181" s="409"/>
      <c r="AK181" s="409"/>
      <c r="AL181" s="409"/>
      <c r="AM181" s="409"/>
      <c r="AN181" s="409"/>
      <c r="AO181" s="409"/>
      <c r="AP181" s="409"/>
      <c r="AQ181" s="409"/>
      <c r="AR181" s="409"/>
      <c r="AS181" s="409"/>
      <c r="AT181" s="409"/>
      <c r="AU181" s="409"/>
      <c r="AV181" s="409"/>
      <c r="AW181" s="409"/>
      <c r="AX181" s="409"/>
      <c r="AY181" s="409"/>
      <c r="AZ181" s="409"/>
    </row>
    <row r="182" spans="1:52" s="408" customFormat="1" ht="15" hidden="1" x14ac:dyDescent="0.25">
      <c r="A182" s="397" t="s">
        <v>8263</v>
      </c>
      <c r="B182" s="401" t="str">
        <f t="shared" si="38"/>
        <v/>
      </c>
      <c r="C182" s="401" t="str">
        <f t="shared" si="39"/>
        <v>x</v>
      </c>
      <c r="D182" s="409" t="s">
        <v>28</v>
      </c>
      <c r="E182" s="410" t="s">
        <v>10378</v>
      </c>
      <c r="F182" s="1133">
        <f t="shared" si="36"/>
        <v>46000</v>
      </c>
      <c r="G182" s="1134" t="str">
        <f t="shared" si="33"/>
        <v>A</v>
      </c>
      <c r="H182" s="1132" t="str">
        <f t="shared" si="35"/>
        <v>MR_DER-1447_25</v>
      </c>
      <c r="I182" s="1135" t="str">
        <f t="shared" si="37"/>
        <v>ND</v>
      </c>
      <c r="J182" s="413" t="str">
        <f t="shared" si="34"/>
        <v>ND</v>
      </c>
      <c r="K182" s="412" t="s">
        <v>3730</v>
      </c>
      <c r="L182" s="1224">
        <v>45924</v>
      </c>
      <c r="M182" s="218" t="s">
        <v>10390</v>
      </c>
      <c r="N182" s="409" t="s">
        <v>5536</v>
      </c>
      <c r="O182" s="1224">
        <v>45944</v>
      </c>
      <c r="P182" s="409"/>
      <c r="Q182" s="409" t="s">
        <v>3765</v>
      </c>
      <c r="R182" s="1224">
        <v>45954</v>
      </c>
      <c r="S182" s="218" t="s">
        <v>11075</v>
      </c>
      <c r="T182" s="409" t="s">
        <v>5539</v>
      </c>
      <c r="U182" s="1224">
        <v>45989</v>
      </c>
      <c r="V182" s="409"/>
      <c r="W182" s="397" t="s">
        <v>3748</v>
      </c>
      <c r="X182" s="431">
        <v>46000</v>
      </c>
      <c r="Y182" s="218" t="s">
        <v>11540</v>
      </c>
      <c r="Z182" s="409"/>
      <c r="AA182" s="409"/>
      <c r="AB182" s="409"/>
      <c r="AC182" s="409"/>
      <c r="AD182" s="409"/>
      <c r="AE182" s="409"/>
      <c r="AF182" s="409"/>
      <c r="AG182" s="409"/>
      <c r="AH182" s="409"/>
      <c r="AI182" s="409"/>
      <c r="AJ182" s="409"/>
      <c r="AK182" s="409"/>
      <c r="AL182" s="409"/>
      <c r="AM182" s="409"/>
      <c r="AN182" s="409"/>
      <c r="AO182" s="409"/>
      <c r="AP182" s="409"/>
      <c r="AQ182" s="409"/>
      <c r="AR182" s="409"/>
      <c r="AS182" s="409"/>
      <c r="AT182" s="409"/>
      <c r="AU182" s="409"/>
      <c r="AV182" s="409"/>
      <c r="AW182" s="409"/>
      <c r="AX182" s="409"/>
      <c r="AY182" s="409"/>
      <c r="AZ182" s="409"/>
    </row>
    <row r="183" spans="1:52" s="408" customFormat="1" ht="15" hidden="1" x14ac:dyDescent="0.25">
      <c r="A183" s="397" t="s">
        <v>8263</v>
      </c>
      <c r="B183" s="401" t="str">
        <f t="shared" si="38"/>
        <v/>
      </c>
      <c r="C183" s="401" t="str">
        <f t="shared" si="39"/>
        <v>x</v>
      </c>
      <c r="D183" s="409" t="s">
        <v>28</v>
      </c>
      <c r="E183" s="410" t="s">
        <v>10379</v>
      </c>
      <c r="F183" s="1133">
        <f t="shared" si="36"/>
        <v>46000</v>
      </c>
      <c r="G183" s="1134" t="str">
        <f t="shared" si="33"/>
        <v>A</v>
      </c>
      <c r="H183" s="1132" t="str">
        <f t="shared" si="35"/>
        <v>MR_DER-1447_25</v>
      </c>
      <c r="I183" s="1135" t="str">
        <f t="shared" si="37"/>
        <v>ND</v>
      </c>
      <c r="J183" s="413" t="str">
        <f t="shared" si="34"/>
        <v>ND</v>
      </c>
      <c r="K183" s="412" t="s">
        <v>3730</v>
      </c>
      <c r="L183" s="1224">
        <v>45924</v>
      </c>
      <c r="M183" s="218" t="s">
        <v>10390</v>
      </c>
      <c r="N183" s="409" t="s">
        <v>5536</v>
      </c>
      <c r="O183" s="1224">
        <v>45944</v>
      </c>
      <c r="P183" s="409"/>
      <c r="Q183" s="409" t="s">
        <v>3765</v>
      </c>
      <c r="R183" s="1224">
        <v>45954</v>
      </c>
      <c r="S183" s="218" t="s">
        <v>11075</v>
      </c>
      <c r="T183" s="409" t="s">
        <v>5539</v>
      </c>
      <c r="U183" s="1224">
        <v>45989</v>
      </c>
      <c r="V183" s="409"/>
      <c r="W183" s="397" t="s">
        <v>3748</v>
      </c>
      <c r="X183" s="431">
        <v>46000</v>
      </c>
      <c r="Y183" s="218" t="s">
        <v>11540</v>
      </c>
      <c r="Z183" s="409"/>
      <c r="AA183" s="409"/>
      <c r="AB183" s="409"/>
      <c r="AC183" s="409"/>
      <c r="AD183" s="409"/>
      <c r="AE183" s="409"/>
      <c r="AF183" s="409"/>
      <c r="AG183" s="409"/>
      <c r="AH183" s="409"/>
      <c r="AI183" s="409"/>
      <c r="AJ183" s="409"/>
      <c r="AK183" s="409"/>
      <c r="AL183" s="409"/>
      <c r="AM183" s="409"/>
      <c r="AN183" s="409"/>
      <c r="AO183" s="409"/>
      <c r="AP183" s="409"/>
      <c r="AQ183" s="409"/>
      <c r="AR183" s="409"/>
      <c r="AS183" s="409"/>
      <c r="AT183" s="409"/>
      <c r="AU183" s="409"/>
      <c r="AV183" s="409"/>
      <c r="AW183" s="409"/>
      <c r="AX183" s="409"/>
      <c r="AY183" s="409"/>
      <c r="AZ183" s="409"/>
    </row>
    <row r="184" spans="1:52" s="408" customFormat="1" ht="15" hidden="1" x14ac:dyDescent="0.25">
      <c r="A184" s="397" t="s">
        <v>8263</v>
      </c>
      <c r="B184" s="401" t="str">
        <f t="shared" si="38"/>
        <v/>
      </c>
      <c r="C184" s="401" t="str">
        <f t="shared" si="39"/>
        <v>x</v>
      </c>
      <c r="D184" s="409" t="s">
        <v>28</v>
      </c>
      <c r="E184" s="410" t="s">
        <v>10380</v>
      </c>
      <c r="F184" s="1133">
        <f t="shared" si="36"/>
        <v>46000</v>
      </c>
      <c r="G184" s="1134" t="str">
        <f t="shared" si="33"/>
        <v>A</v>
      </c>
      <c r="H184" s="1132" t="str">
        <f t="shared" si="35"/>
        <v>MR_DER-1447_25</v>
      </c>
      <c r="I184" s="1135" t="str">
        <f t="shared" si="37"/>
        <v>ND</v>
      </c>
      <c r="J184" s="413" t="str">
        <f t="shared" si="34"/>
        <v>ND</v>
      </c>
      <c r="K184" s="412" t="s">
        <v>3730</v>
      </c>
      <c r="L184" s="1224">
        <v>45924</v>
      </c>
      <c r="M184" s="218" t="s">
        <v>10390</v>
      </c>
      <c r="N184" s="409" t="s">
        <v>5536</v>
      </c>
      <c r="O184" s="1224">
        <v>45944</v>
      </c>
      <c r="P184" s="409"/>
      <c r="Q184" s="409" t="s">
        <v>3765</v>
      </c>
      <c r="R184" s="1224">
        <v>45954</v>
      </c>
      <c r="S184" s="218" t="s">
        <v>11075</v>
      </c>
      <c r="T184" s="409" t="s">
        <v>5539</v>
      </c>
      <c r="U184" s="1224">
        <v>45989</v>
      </c>
      <c r="V184" s="409"/>
      <c r="W184" s="397" t="s">
        <v>3748</v>
      </c>
      <c r="X184" s="431">
        <v>46000</v>
      </c>
      <c r="Y184" s="218" t="s">
        <v>11540</v>
      </c>
      <c r="Z184" s="409"/>
      <c r="AA184" s="409"/>
      <c r="AB184" s="409"/>
      <c r="AC184" s="409"/>
      <c r="AD184" s="409"/>
      <c r="AE184" s="409"/>
      <c r="AF184" s="409"/>
      <c r="AG184" s="409"/>
      <c r="AH184" s="409"/>
      <c r="AI184" s="409"/>
      <c r="AJ184" s="409"/>
      <c r="AK184" s="409"/>
      <c r="AL184" s="409"/>
      <c r="AM184" s="409"/>
      <c r="AN184" s="409"/>
      <c r="AO184" s="409"/>
      <c r="AP184" s="409"/>
      <c r="AQ184" s="409"/>
      <c r="AR184" s="409"/>
      <c r="AS184" s="409"/>
      <c r="AT184" s="409"/>
      <c r="AU184" s="409"/>
      <c r="AV184" s="409"/>
      <c r="AW184" s="409"/>
      <c r="AX184" s="409"/>
      <c r="AY184" s="409"/>
      <c r="AZ184" s="409"/>
    </row>
    <row r="185" spans="1:52" s="408" customFormat="1" ht="15" hidden="1" x14ac:dyDescent="0.25">
      <c r="A185" s="397" t="s">
        <v>8263</v>
      </c>
      <c r="B185" s="401" t="str">
        <f t="shared" si="38"/>
        <v/>
      </c>
      <c r="C185" s="401" t="str">
        <f t="shared" si="39"/>
        <v>x</v>
      </c>
      <c r="D185" s="409" t="s">
        <v>28</v>
      </c>
      <c r="E185" s="410" t="s">
        <v>10381</v>
      </c>
      <c r="F185" s="1133">
        <f t="shared" si="36"/>
        <v>46000</v>
      </c>
      <c r="G185" s="1134" t="str">
        <f t="shared" si="33"/>
        <v>A</v>
      </c>
      <c r="H185" s="1132" t="str">
        <f t="shared" si="35"/>
        <v>MR_DER-1447_25</v>
      </c>
      <c r="I185" s="1135" t="str">
        <f t="shared" si="37"/>
        <v>ND</v>
      </c>
      <c r="J185" s="413" t="str">
        <f t="shared" si="34"/>
        <v>ND</v>
      </c>
      <c r="K185" s="412" t="s">
        <v>3730</v>
      </c>
      <c r="L185" s="1224">
        <v>45924</v>
      </c>
      <c r="M185" s="218" t="s">
        <v>10390</v>
      </c>
      <c r="N185" s="409" t="s">
        <v>5536</v>
      </c>
      <c r="O185" s="1224">
        <v>45944</v>
      </c>
      <c r="P185" s="409"/>
      <c r="Q185" s="409" t="s">
        <v>3765</v>
      </c>
      <c r="R185" s="1224">
        <v>45954</v>
      </c>
      <c r="S185" s="218" t="s">
        <v>11075</v>
      </c>
      <c r="T185" s="409" t="s">
        <v>5539</v>
      </c>
      <c r="U185" s="1224">
        <v>45989</v>
      </c>
      <c r="V185" s="409"/>
      <c r="W185" s="397" t="s">
        <v>3748</v>
      </c>
      <c r="X185" s="431">
        <v>46000</v>
      </c>
      <c r="Y185" s="218" t="s">
        <v>11540</v>
      </c>
      <c r="Z185" s="409"/>
      <c r="AA185" s="409"/>
      <c r="AB185" s="409"/>
      <c r="AC185" s="409"/>
      <c r="AD185" s="409"/>
      <c r="AE185" s="409"/>
      <c r="AF185" s="409"/>
      <c r="AG185" s="409"/>
      <c r="AH185" s="409"/>
      <c r="AI185" s="409"/>
      <c r="AJ185" s="409"/>
      <c r="AK185" s="409"/>
      <c r="AL185" s="409"/>
      <c r="AM185" s="409"/>
      <c r="AN185" s="409"/>
      <c r="AO185" s="409"/>
      <c r="AP185" s="409"/>
      <c r="AQ185" s="409"/>
      <c r="AR185" s="409"/>
      <c r="AS185" s="409"/>
      <c r="AT185" s="409"/>
      <c r="AU185" s="409"/>
      <c r="AV185" s="409"/>
      <c r="AW185" s="409"/>
      <c r="AX185" s="409"/>
      <c r="AY185" s="409"/>
      <c r="AZ185" s="409"/>
    </row>
    <row r="186" spans="1:52" s="408" customFormat="1" ht="15" hidden="1" x14ac:dyDescent="0.25">
      <c r="A186" s="397" t="s">
        <v>8263</v>
      </c>
      <c r="B186" s="401" t="str">
        <f t="shared" si="38"/>
        <v/>
      </c>
      <c r="C186" s="401" t="str">
        <f t="shared" si="39"/>
        <v>x</v>
      </c>
      <c r="D186" s="409" t="s">
        <v>28</v>
      </c>
      <c r="E186" s="410" t="s">
        <v>10382</v>
      </c>
      <c r="F186" s="1133">
        <f t="shared" si="36"/>
        <v>46000</v>
      </c>
      <c r="G186" s="1134" t="str">
        <f t="shared" si="33"/>
        <v>A</v>
      </c>
      <c r="H186" s="1132" t="str">
        <f t="shared" si="35"/>
        <v>MR_DER-1447_25</v>
      </c>
      <c r="I186" s="1135" t="str">
        <f t="shared" si="37"/>
        <v>ND</v>
      </c>
      <c r="J186" s="413" t="str">
        <f t="shared" si="34"/>
        <v>ND</v>
      </c>
      <c r="K186" s="412" t="s">
        <v>3730</v>
      </c>
      <c r="L186" s="1224">
        <v>45924</v>
      </c>
      <c r="M186" s="218" t="s">
        <v>10390</v>
      </c>
      <c r="N186" s="409" t="s">
        <v>5536</v>
      </c>
      <c r="O186" s="1224">
        <v>45944</v>
      </c>
      <c r="P186" s="409"/>
      <c r="Q186" s="409" t="s">
        <v>3765</v>
      </c>
      <c r="R186" s="1224">
        <v>45954</v>
      </c>
      <c r="S186" s="218" t="s">
        <v>11075</v>
      </c>
      <c r="T186" s="409" t="s">
        <v>5539</v>
      </c>
      <c r="U186" s="1224">
        <v>45989</v>
      </c>
      <c r="V186" s="409"/>
      <c r="W186" s="397" t="s">
        <v>3748</v>
      </c>
      <c r="X186" s="431">
        <v>46000</v>
      </c>
      <c r="Y186" s="218" t="s">
        <v>11540</v>
      </c>
      <c r="Z186" s="409"/>
      <c r="AA186" s="409"/>
      <c r="AB186" s="409"/>
      <c r="AC186" s="409"/>
      <c r="AD186" s="409"/>
      <c r="AE186" s="409"/>
      <c r="AF186" s="409"/>
      <c r="AG186" s="409"/>
      <c r="AH186" s="409"/>
      <c r="AI186" s="409"/>
      <c r="AJ186" s="409"/>
      <c r="AK186" s="409"/>
      <c r="AL186" s="409"/>
      <c r="AM186" s="409"/>
      <c r="AN186" s="409"/>
      <c r="AO186" s="409"/>
      <c r="AP186" s="409"/>
      <c r="AQ186" s="409"/>
      <c r="AR186" s="409"/>
      <c r="AS186" s="409"/>
      <c r="AT186" s="409"/>
      <c r="AU186" s="409"/>
      <c r="AV186" s="409"/>
      <c r="AW186" s="409"/>
      <c r="AX186" s="409"/>
      <c r="AY186" s="409"/>
      <c r="AZ186" s="409"/>
    </row>
    <row r="187" spans="1:52" s="408" customFormat="1" ht="15" hidden="1" x14ac:dyDescent="0.25">
      <c r="A187" s="397" t="s">
        <v>8263</v>
      </c>
      <c r="B187" s="401" t="str">
        <f t="shared" si="38"/>
        <v/>
      </c>
      <c r="C187" s="401" t="str">
        <f t="shared" si="39"/>
        <v>x</v>
      </c>
      <c r="D187" s="409" t="s">
        <v>28</v>
      </c>
      <c r="E187" s="410" t="s">
        <v>10383</v>
      </c>
      <c r="F187" s="1133">
        <f t="shared" si="36"/>
        <v>46000</v>
      </c>
      <c r="G187" s="1134" t="str">
        <f t="shared" si="33"/>
        <v>A</v>
      </c>
      <c r="H187" s="1132" t="str">
        <f t="shared" si="35"/>
        <v>MR_DER-1447_25</v>
      </c>
      <c r="I187" s="1135" t="str">
        <f t="shared" si="37"/>
        <v>ND</v>
      </c>
      <c r="J187" s="413" t="str">
        <f t="shared" si="34"/>
        <v>ND</v>
      </c>
      <c r="K187" s="412" t="s">
        <v>3730</v>
      </c>
      <c r="L187" s="1224">
        <v>45924</v>
      </c>
      <c r="M187" s="218" t="s">
        <v>10390</v>
      </c>
      <c r="N187" s="409" t="s">
        <v>5536</v>
      </c>
      <c r="O187" s="1224">
        <v>45944</v>
      </c>
      <c r="P187" s="409"/>
      <c r="Q187" s="409" t="s">
        <v>3765</v>
      </c>
      <c r="R187" s="1224">
        <v>45954</v>
      </c>
      <c r="S187" s="218" t="s">
        <v>11075</v>
      </c>
      <c r="T187" s="409" t="s">
        <v>5539</v>
      </c>
      <c r="U187" s="1224">
        <v>45989</v>
      </c>
      <c r="V187" s="409"/>
      <c r="W187" s="397" t="s">
        <v>3748</v>
      </c>
      <c r="X187" s="431">
        <v>46000</v>
      </c>
      <c r="Y187" s="218" t="s">
        <v>11540</v>
      </c>
      <c r="Z187" s="409"/>
      <c r="AA187" s="409"/>
      <c r="AB187" s="409"/>
      <c r="AC187" s="409"/>
      <c r="AD187" s="409"/>
      <c r="AE187" s="409"/>
      <c r="AF187" s="409"/>
      <c r="AG187" s="409"/>
      <c r="AH187" s="409"/>
      <c r="AI187" s="409"/>
      <c r="AJ187" s="409"/>
      <c r="AK187" s="409"/>
      <c r="AL187" s="409"/>
      <c r="AM187" s="409"/>
      <c r="AN187" s="409"/>
      <c r="AO187" s="409"/>
      <c r="AP187" s="409"/>
      <c r="AQ187" s="409"/>
      <c r="AR187" s="409"/>
      <c r="AS187" s="409"/>
      <c r="AT187" s="409"/>
      <c r="AU187" s="409"/>
      <c r="AV187" s="409"/>
      <c r="AW187" s="409"/>
      <c r="AX187" s="409"/>
      <c r="AY187" s="409"/>
      <c r="AZ187" s="409"/>
    </row>
    <row r="188" spans="1:52" s="408" customFormat="1" ht="15" hidden="1" x14ac:dyDescent="0.25">
      <c r="A188" s="397" t="s">
        <v>8263</v>
      </c>
      <c r="B188" s="401" t="str">
        <f t="shared" si="38"/>
        <v/>
      </c>
      <c r="C188" s="401" t="str">
        <f t="shared" si="39"/>
        <v>x</v>
      </c>
      <c r="D188" s="409" t="s">
        <v>28</v>
      </c>
      <c r="E188" s="410" t="s">
        <v>10384</v>
      </c>
      <c r="F188" s="1133">
        <f t="shared" si="36"/>
        <v>46000</v>
      </c>
      <c r="G188" s="1134" t="str">
        <f t="shared" si="33"/>
        <v>A</v>
      </c>
      <c r="H188" s="1132" t="str">
        <f t="shared" si="35"/>
        <v>MR_DER-1447_25</v>
      </c>
      <c r="I188" s="1135" t="str">
        <f t="shared" si="37"/>
        <v>ND</v>
      </c>
      <c r="J188" s="413" t="str">
        <f t="shared" si="34"/>
        <v>ND</v>
      </c>
      <c r="K188" s="412" t="s">
        <v>3730</v>
      </c>
      <c r="L188" s="1224">
        <v>45924</v>
      </c>
      <c r="M188" s="218" t="s">
        <v>10390</v>
      </c>
      <c r="N188" s="409" t="s">
        <v>5536</v>
      </c>
      <c r="O188" s="1224">
        <v>45944</v>
      </c>
      <c r="P188" s="409"/>
      <c r="Q188" s="409" t="s">
        <v>3765</v>
      </c>
      <c r="R188" s="1224">
        <v>45954</v>
      </c>
      <c r="S188" s="218" t="s">
        <v>11075</v>
      </c>
      <c r="T188" s="409" t="s">
        <v>5539</v>
      </c>
      <c r="U188" s="1224">
        <v>45989</v>
      </c>
      <c r="V188" s="409"/>
      <c r="W188" s="397" t="s">
        <v>3748</v>
      </c>
      <c r="X188" s="431">
        <v>46000</v>
      </c>
      <c r="Y188" s="218" t="s">
        <v>11540</v>
      </c>
      <c r="Z188" s="409"/>
      <c r="AA188" s="409"/>
      <c r="AB188" s="409"/>
      <c r="AC188" s="409"/>
      <c r="AD188" s="409"/>
      <c r="AE188" s="409"/>
      <c r="AF188" s="409"/>
      <c r="AG188" s="409"/>
      <c r="AH188" s="409"/>
      <c r="AI188" s="409"/>
      <c r="AJ188" s="409"/>
      <c r="AK188" s="409"/>
      <c r="AL188" s="409"/>
      <c r="AM188" s="409"/>
      <c r="AN188" s="409"/>
      <c r="AO188" s="409"/>
      <c r="AP188" s="409"/>
      <c r="AQ188" s="409"/>
      <c r="AR188" s="409"/>
      <c r="AS188" s="409"/>
      <c r="AT188" s="409"/>
      <c r="AU188" s="409"/>
      <c r="AV188" s="409"/>
      <c r="AW188" s="409"/>
      <c r="AX188" s="409"/>
      <c r="AY188" s="409"/>
      <c r="AZ188" s="409"/>
    </row>
    <row r="189" spans="1:52" s="408" customFormat="1" ht="15" hidden="1" x14ac:dyDescent="0.25">
      <c r="A189" s="397" t="s">
        <v>8263</v>
      </c>
      <c r="B189" s="401" t="str">
        <f t="shared" si="38"/>
        <v/>
      </c>
      <c r="C189" s="401" t="str">
        <f t="shared" si="39"/>
        <v>x</v>
      </c>
      <c r="D189" s="409" t="s">
        <v>28</v>
      </c>
      <c r="E189" s="410" t="s">
        <v>10385</v>
      </c>
      <c r="F189" s="1133">
        <f t="shared" si="36"/>
        <v>46000</v>
      </c>
      <c r="G189" s="1134" t="str">
        <f t="shared" si="33"/>
        <v>A</v>
      </c>
      <c r="H189" s="1132" t="str">
        <f t="shared" si="35"/>
        <v>MR_DER-1447_25</v>
      </c>
      <c r="I189" s="1135" t="str">
        <f t="shared" si="37"/>
        <v>ND</v>
      </c>
      <c r="J189" s="413" t="str">
        <f t="shared" si="34"/>
        <v>ND</v>
      </c>
      <c r="K189" s="412" t="s">
        <v>3730</v>
      </c>
      <c r="L189" s="1224">
        <v>45924</v>
      </c>
      <c r="M189" s="218" t="s">
        <v>10390</v>
      </c>
      <c r="N189" s="409" t="s">
        <v>5536</v>
      </c>
      <c r="O189" s="1224">
        <v>45944</v>
      </c>
      <c r="P189" s="409"/>
      <c r="Q189" s="409" t="s">
        <v>3765</v>
      </c>
      <c r="R189" s="1224">
        <v>45954</v>
      </c>
      <c r="S189" s="218" t="s">
        <v>11075</v>
      </c>
      <c r="T189" s="409" t="s">
        <v>5539</v>
      </c>
      <c r="U189" s="1224">
        <v>45989</v>
      </c>
      <c r="V189" s="409"/>
      <c r="W189" s="397" t="s">
        <v>3748</v>
      </c>
      <c r="X189" s="431">
        <v>46000</v>
      </c>
      <c r="Y189" s="218" t="s">
        <v>11540</v>
      </c>
      <c r="Z189" s="409"/>
      <c r="AA189" s="409"/>
      <c r="AB189" s="409"/>
      <c r="AC189" s="409"/>
      <c r="AD189" s="409"/>
      <c r="AE189" s="409"/>
      <c r="AF189" s="409"/>
      <c r="AG189" s="409"/>
      <c r="AH189" s="409"/>
      <c r="AI189" s="409"/>
      <c r="AJ189" s="409"/>
      <c r="AK189" s="409"/>
      <c r="AL189" s="409"/>
      <c r="AM189" s="409"/>
      <c r="AN189" s="409"/>
      <c r="AO189" s="409"/>
      <c r="AP189" s="409"/>
      <c r="AQ189" s="409"/>
      <c r="AR189" s="409"/>
      <c r="AS189" s="409"/>
      <c r="AT189" s="409"/>
      <c r="AU189" s="409"/>
      <c r="AV189" s="409"/>
      <c r="AW189" s="409"/>
      <c r="AX189" s="409"/>
      <c r="AY189" s="409"/>
      <c r="AZ189" s="409"/>
    </row>
    <row r="190" spans="1:52" s="408" customFormat="1" ht="15" hidden="1" x14ac:dyDescent="0.25">
      <c r="A190" s="397" t="s">
        <v>8263</v>
      </c>
      <c r="B190" s="401" t="str">
        <f t="shared" si="38"/>
        <v/>
      </c>
      <c r="C190" s="401" t="str">
        <f t="shared" si="39"/>
        <v>x</v>
      </c>
      <c r="D190" s="409" t="s">
        <v>28</v>
      </c>
      <c r="E190" s="410" t="s">
        <v>10386</v>
      </c>
      <c r="F190" s="1133">
        <f t="shared" si="36"/>
        <v>46000</v>
      </c>
      <c r="G190" s="1134" t="str">
        <f t="shared" si="33"/>
        <v>A</v>
      </c>
      <c r="H190" s="1132" t="str">
        <f t="shared" si="35"/>
        <v>MR_DER-1447_25</v>
      </c>
      <c r="I190" s="1135" t="str">
        <f t="shared" si="37"/>
        <v>ND</v>
      </c>
      <c r="J190" s="413" t="str">
        <f t="shared" si="34"/>
        <v>ND</v>
      </c>
      <c r="K190" s="412" t="s">
        <v>3730</v>
      </c>
      <c r="L190" s="1224">
        <v>45924</v>
      </c>
      <c r="M190" s="218" t="s">
        <v>10390</v>
      </c>
      <c r="N190" s="409" t="s">
        <v>5536</v>
      </c>
      <c r="O190" s="1224">
        <v>45944</v>
      </c>
      <c r="P190" s="409"/>
      <c r="Q190" s="409" t="s">
        <v>3765</v>
      </c>
      <c r="R190" s="1224">
        <v>45954</v>
      </c>
      <c r="S190" s="218" t="s">
        <v>11075</v>
      </c>
      <c r="T190" s="409" t="s">
        <v>5539</v>
      </c>
      <c r="U190" s="1224">
        <v>45989</v>
      </c>
      <c r="V190" s="409"/>
      <c r="W190" s="397" t="s">
        <v>3748</v>
      </c>
      <c r="X190" s="431">
        <v>46000</v>
      </c>
      <c r="Y190" s="218" t="s">
        <v>11540</v>
      </c>
      <c r="Z190" s="409"/>
      <c r="AA190" s="409"/>
      <c r="AB190" s="409"/>
      <c r="AC190" s="409"/>
      <c r="AD190" s="409"/>
      <c r="AE190" s="409"/>
      <c r="AF190" s="409"/>
      <c r="AG190" s="409"/>
      <c r="AH190" s="409"/>
      <c r="AI190" s="409"/>
      <c r="AJ190" s="409"/>
      <c r="AK190" s="409"/>
      <c r="AL190" s="409"/>
      <c r="AM190" s="409"/>
      <c r="AN190" s="409"/>
      <c r="AO190" s="409"/>
      <c r="AP190" s="409"/>
      <c r="AQ190" s="409"/>
      <c r="AR190" s="409"/>
      <c r="AS190" s="409"/>
      <c r="AT190" s="409"/>
      <c r="AU190" s="409"/>
      <c r="AV190" s="409"/>
      <c r="AW190" s="409"/>
      <c r="AX190" s="409"/>
      <c r="AY190" s="409"/>
      <c r="AZ190" s="409"/>
    </row>
    <row r="191" spans="1:52" s="408" customFormat="1" ht="15" hidden="1" x14ac:dyDescent="0.25">
      <c r="A191" s="397" t="s">
        <v>8263</v>
      </c>
      <c r="B191" s="401" t="str">
        <f t="shared" si="38"/>
        <v/>
      </c>
      <c r="C191" s="401" t="str">
        <f t="shared" si="39"/>
        <v>x</v>
      </c>
      <c r="D191" s="409" t="s">
        <v>28</v>
      </c>
      <c r="E191" s="410" t="s">
        <v>10387</v>
      </c>
      <c r="F191" s="1133">
        <f t="shared" si="36"/>
        <v>46000</v>
      </c>
      <c r="G191" s="1134" t="str">
        <f t="shared" si="33"/>
        <v>A</v>
      </c>
      <c r="H191" s="1132" t="str">
        <f t="shared" si="35"/>
        <v>MR_DER-1447_25</v>
      </c>
      <c r="I191" s="1135" t="str">
        <f t="shared" si="37"/>
        <v>ND</v>
      </c>
      <c r="J191" s="413" t="str">
        <f t="shared" si="34"/>
        <v>ND</v>
      </c>
      <c r="K191" s="412" t="s">
        <v>3730</v>
      </c>
      <c r="L191" s="1224">
        <v>45924</v>
      </c>
      <c r="M191" s="218" t="s">
        <v>10390</v>
      </c>
      <c r="N191" s="409" t="s">
        <v>5536</v>
      </c>
      <c r="O191" s="1224">
        <v>45944</v>
      </c>
      <c r="P191" s="409"/>
      <c r="Q191" s="409" t="s">
        <v>3765</v>
      </c>
      <c r="R191" s="1224">
        <v>45954</v>
      </c>
      <c r="S191" s="218" t="s">
        <v>11075</v>
      </c>
      <c r="T191" s="409" t="s">
        <v>5539</v>
      </c>
      <c r="U191" s="1224">
        <v>45989</v>
      </c>
      <c r="V191" s="409"/>
      <c r="W191" s="397" t="s">
        <v>3748</v>
      </c>
      <c r="X191" s="431">
        <v>46000</v>
      </c>
      <c r="Y191" s="218" t="s">
        <v>11540</v>
      </c>
      <c r="Z191" s="409"/>
      <c r="AA191" s="409"/>
      <c r="AB191" s="409"/>
      <c r="AC191" s="409"/>
      <c r="AD191" s="409"/>
      <c r="AE191" s="409"/>
      <c r="AF191" s="409"/>
      <c r="AG191" s="409"/>
      <c r="AH191" s="409"/>
      <c r="AI191" s="409"/>
      <c r="AJ191" s="409"/>
      <c r="AK191" s="409"/>
      <c r="AL191" s="409"/>
      <c r="AM191" s="409"/>
      <c r="AN191" s="409"/>
      <c r="AO191" s="409"/>
      <c r="AP191" s="409"/>
      <c r="AQ191" s="409"/>
      <c r="AR191" s="409"/>
      <c r="AS191" s="409"/>
      <c r="AT191" s="409"/>
      <c r="AU191" s="409"/>
      <c r="AV191" s="409"/>
      <c r="AW191" s="409"/>
      <c r="AX191" s="409"/>
      <c r="AY191" s="409"/>
      <c r="AZ191" s="409"/>
    </row>
    <row r="192" spans="1:52" s="408" customFormat="1" ht="15" hidden="1" x14ac:dyDescent="0.25">
      <c r="A192" s="397" t="s">
        <v>8263</v>
      </c>
      <c r="B192" s="401" t="str">
        <f t="shared" si="38"/>
        <v/>
      </c>
      <c r="C192" s="401" t="str">
        <f t="shared" si="39"/>
        <v>x</v>
      </c>
      <c r="D192" s="409" t="s">
        <v>28</v>
      </c>
      <c r="E192" s="410" t="s">
        <v>10388</v>
      </c>
      <c r="F192" s="1133">
        <f t="shared" si="36"/>
        <v>46000</v>
      </c>
      <c r="G192" s="1134" t="str">
        <f t="shared" si="33"/>
        <v>A</v>
      </c>
      <c r="H192" s="1132" t="str">
        <f t="shared" si="35"/>
        <v>MR_DER-1447_25</v>
      </c>
      <c r="I192" s="1135" t="str">
        <f t="shared" si="37"/>
        <v>ND</v>
      </c>
      <c r="J192" s="413" t="str">
        <f t="shared" si="34"/>
        <v>ND</v>
      </c>
      <c r="K192" s="412" t="s">
        <v>3730</v>
      </c>
      <c r="L192" s="1224">
        <v>45924</v>
      </c>
      <c r="M192" s="218" t="s">
        <v>10390</v>
      </c>
      <c r="N192" s="409" t="s">
        <v>5536</v>
      </c>
      <c r="O192" s="1224">
        <v>45944</v>
      </c>
      <c r="P192" s="409"/>
      <c r="Q192" s="409" t="s">
        <v>3765</v>
      </c>
      <c r="R192" s="1224">
        <v>45954</v>
      </c>
      <c r="S192" s="218" t="s">
        <v>11075</v>
      </c>
      <c r="T192" s="409" t="s">
        <v>5539</v>
      </c>
      <c r="U192" s="1224">
        <v>45989</v>
      </c>
      <c r="V192" s="409"/>
      <c r="W192" s="397" t="s">
        <v>3748</v>
      </c>
      <c r="X192" s="431">
        <v>46000</v>
      </c>
      <c r="Y192" s="218" t="s">
        <v>11540</v>
      </c>
      <c r="Z192" s="409"/>
      <c r="AA192" s="409"/>
      <c r="AB192" s="409"/>
      <c r="AC192" s="409"/>
      <c r="AD192" s="409"/>
      <c r="AE192" s="409"/>
      <c r="AF192" s="409"/>
      <c r="AG192" s="409"/>
      <c r="AH192" s="409"/>
      <c r="AI192" s="409"/>
      <c r="AJ192" s="409"/>
      <c r="AK192" s="409"/>
      <c r="AL192" s="409"/>
      <c r="AM192" s="409"/>
      <c r="AN192" s="409"/>
      <c r="AO192" s="409"/>
      <c r="AP192" s="409"/>
      <c r="AQ192" s="409"/>
      <c r="AR192" s="409"/>
      <c r="AS192" s="409"/>
      <c r="AT192" s="409"/>
      <c r="AU192" s="409"/>
      <c r="AV192" s="409"/>
      <c r="AW192" s="409"/>
      <c r="AX192" s="409"/>
      <c r="AY192" s="409"/>
      <c r="AZ192" s="409"/>
    </row>
    <row r="193" spans="1:52" s="408" customFormat="1" ht="15" hidden="1" x14ac:dyDescent="0.25">
      <c r="A193" s="397" t="s">
        <v>8263</v>
      </c>
      <c r="B193" s="401" t="str">
        <f t="shared" si="38"/>
        <v/>
      </c>
      <c r="C193" s="401" t="str">
        <f t="shared" si="39"/>
        <v>x</v>
      </c>
      <c r="D193" s="409" t="s">
        <v>28</v>
      </c>
      <c r="E193" s="410" t="s">
        <v>10389</v>
      </c>
      <c r="F193" s="1133">
        <f t="shared" si="36"/>
        <v>46000</v>
      </c>
      <c r="G193" s="1134" t="str">
        <f t="shared" si="33"/>
        <v>A</v>
      </c>
      <c r="H193" s="1132" t="str">
        <f t="shared" si="35"/>
        <v>MR_DER-1447_25</v>
      </c>
      <c r="I193" s="1135" t="str">
        <f t="shared" si="37"/>
        <v>ND</v>
      </c>
      <c r="J193" s="413" t="str">
        <f t="shared" si="34"/>
        <v>ND</v>
      </c>
      <c r="K193" s="412" t="s">
        <v>3730</v>
      </c>
      <c r="L193" s="1224">
        <v>45924</v>
      </c>
      <c r="M193" s="218" t="s">
        <v>10390</v>
      </c>
      <c r="N193" s="409" t="s">
        <v>5536</v>
      </c>
      <c r="O193" s="1224">
        <v>45944</v>
      </c>
      <c r="P193" s="409"/>
      <c r="Q193" s="409" t="s">
        <v>3765</v>
      </c>
      <c r="R193" s="1224">
        <v>45954</v>
      </c>
      <c r="S193" s="218" t="s">
        <v>11075</v>
      </c>
      <c r="T193" s="409" t="s">
        <v>5539</v>
      </c>
      <c r="U193" s="1224">
        <v>45989</v>
      </c>
      <c r="V193" s="409"/>
      <c r="W193" s="397" t="s">
        <v>3748</v>
      </c>
      <c r="X193" s="431">
        <v>46000</v>
      </c>
      <c r="Y193" s="218" t="s">
        <v>11540</v>
      </c>
      <c r="Z193" s="409"/>
      <c r="AA193" s="409"/>
      <c r="AB193" s="409"/>
      <c r="AC193" s="409"/>
      <c r="AD193" s="409"/>
      <c r="AE193" s="409"/>
      <c r="AF193" s="409"/>
      <c r="AG193" s="409"/>
      <c r="AH193" s="409"/>
      <c r="AI193" s="409"/>
      <c r="AJ193" s="409"/>
      <c r="AK193" s="409"/>
      <c r="AL193" s="409"/>
      <c r="AM193" s="409"/>
      <c r="AN193" s="409"/>
      <c r="AO193" s="409"/>
      <c r="AP193" s="409"/>
      <c r="AQ193" s="409"/>
      <c r="AR193" s="409"/>
      <c r="AS193" s="409"/>
      <c r="AT193" s="409"/>
      <c r="AU193" s="409"/>
      <c r="AV193" s="409"/>
      <c r="AW193" s="409"/>
      <c r="AX193" s="409"/>
      <c r="AY193" s="409"/>
      <c r="AZ193" s="409"/>
    </row>
    <row r="194" spans="1:52" s="408" customFormat="1" ht="15" hidden="1" x14ac:dyDescent="0.25">
      <c r="A194" s="397" t="s">
        <v>8263</v>
      </c>
      <c r="B194" s="401" t="str">
        <f t="shared" si="38"/>
        <v/>
      </c>
      <c r="C194" s="401" t="str">
        <f t="shared" si="39"/>
        <v>x</v>
      </c>
      <c r="D194" s="409" t="s">
        <v>29</v>
      </c>
      <c r="E194" s="410" t="s">
        <v>4009</v>
      </c>
      <c r="F194" s="1133">
        <f t="shared" si="36"/>
        <v>46000</v>
      </c>
      <c r="G194" s="1134" t="str">
        <f t="shared" si="33"/>
        <v>A</v>
      </c>
      <c r="H194" s="1132" t="str">
        <f t="shared" si="35"/>
        <v>MR_DER-1447_25</v>
      </c>
      <c r="I194" s="1135" t="str">
        <f t="shared" si="37"/>
        <v>ND</v>
      </c>
      <c r="J194" s="413" t="str">
        <f t="shared" si="34"/>
        <v>ND</v>
      </c>
      <c r="K194" s="412" t="s">
        <v>3730</v>
      </c>
      <c r="L194" s="1224">
        <v>45924</v>
      </c>
      <c r="M194" s="218" t="s">
        <v>10390</v>
      </c>
      <c r="N194" s="409" t="s">
        <v>5536</v>
      </c>
      <c r="O194" s="1224">
        <v>45944</v>
      </c>
      <c r="P194" s="409"/>
      <c r="Q194" s="409" t="s">
        <v>3765</v>
      </c>
      <c r="R194" s="1224">
        <v>45954</v>
      </c>
      <c r="S194" s="218" t="s">
        <v>11075</v>
      </c>
      <c r="T194" s="409" t="s">
        <v>5539</v>
      </c>
      <c r="U194" s="1224">
        <v>45989</v>
      </c>
      <c r="V194" s="409"/>
      <c r="W194" s="397" t="s">
        <v>3748</v>
      </c>
      <c r="X194" s="431">
        <v>46000</v>
      </c>
      <c r="Y194" s="218" t="s">
        <v>11540</v>
      </c>
      <c r="Z194" s="409"/>
      <c r="AA194" s="409"/>
      <c r="AB194" s="409"/>
      <c r="AC194" s="409"/>
      <c r="AD194" s="409"/>
      <c r="AE194" s="409"/>
      <c r="AF194" s="409"/>
      <c r="AG194" s="409"/>
      <c r="AH194" s="409"/>
      <c r="AI194" s="409"/>
      <c r="AJ194" s="409"/>
      <c r="AK194" s="409"/>
      <c r="AL194" s="409"/>
      <c r="AM194" s="409"/>
      <c r="AN194" s="409"/>
      <c r="AO194" s="409"/>
      <c r="AP194" s="409"/>
      <c r="AQ194" s="409"/>
      <c r="AR194" s="409"/>
      <c r="AS194" s="409"/>
      <c r="AT194" s="409"/>
      <c r="AU194" s="409"/>
      <c r="AV194" s="409"/>
      <c r="AW194" s="409"/>
      <c r="AX194" s="409"/>
      <c r="AY194" s="409"/>
      <c r="AZ194" s="409"/>
    </row>
    <row r="195" spans="1:52" s="408" customFormat="1" ht="15" hidden="1" x14ac:dyDescent="0.25">
      <c r="A195" s="397" t="s">
        <v>8263</v>
      </c>
      <c r="B195" s="401" t="str">
        <f t="shared" si="38"/>
        <v/>
      </c>
      <c r="C195" s="401" t="str">
        <f t="shared" si="39"/>
        <v>x</v>
      </c>
      <c r="D195" s="409" t="s">
        <v>29</v>
      </c>
      <c r="E195" s="410" t="s">
        <v>4010</v>
      </c>
      <c r="F195" s="1133">
        <f t="shared" si="36"/>
        <v>46000</v>
      </c>
      <c r="G195" s="1134" t="str">
        <f t="shared" si="33"/>
        <v>A</v>
      </c>
      <c r="H195" s="1132" t="str">
        <f t="shared" si="35"/>
        <v>MR_DER-1447_25</v>
      </c>
      <c r="I195" s="1135" t="str">
        <f t="shared" si="37"/>
        <v>ND</v>
      </c>
      <c r="J195" s="413" t="str">
        <f t="shared" si="34"/>
        <v>ND</v>
      </c>
      <c r="K195" s="412" t="s">
        <v>3730</v>
      </c>
      <c r="L195" s="1224">
        <v>45924</v>
      </c>
      <c r="M195" s="218" t="s">
        <v>10390</v>
      </c>
      <c r="N195" s="409" t="s">
        <v>5536</v>
      </c>
      <c r="O195" s="1224">
        <v>45944</v>
      </c>
      <c r="P195" s="409"/>
      <c r="Q195" s="409" t="s">
        <v>3765</v>
      </c>
      <c r="R195" s="1224">
        <v>45954</v>
      </c>
      <c r="S195" s="218" t="s">
        <v>11075</v>
      </c>
      <c r="T195" s="409" t="s">
        <v>5539</v>
      </c>
      <c r="U195" s="1224">
        <v>45989</v>
      </c>
      <c r="V195" s="409"/>
      <c r="W195" s="397" t="s">
        <v>3748</v>
      </c>
      <c r="X195" s="431">
        <v>46000</v>
      </c>
      <c r="Y195" s="218" t="s">
        <v>11540</v>
      </c>
      <c r="Z195" s="409"/>
      <c r="AA195" s="409"/>
      <c r="AB195" s="409"/>
      <c r="AC195" s="409"/>
      <c r="AD195" s="409"/>
      <c r="AE195" s="409"/>
      <c r="AF195" s="409"/>
      <c r="AG195" s="409"/>
      <c r="AH195" s="409"/>
      <c r="AI195" s="409"/>
      <c r="AJ195" s="409"/>
      <c r="AK195" s="409"/>
      <c r="AL195" s="409"/>
      <c r="AM195" s="409"/>
      <c r="AN195" s="409"/>
      <c r="AO195" s="409"/>
      <c r="AP195" s="409"/>
      <c r="AQ195" s="409"/>
      <c r="AR195" s="409"/>
      <c r="AS195" s="409"/>
      <c r="AT195" s="409"/>
      <c r="AU195" s="409"/>
      <c r="AV195" s="409"/>
      <c r="AW195" s="409"/>
      <c r="AX195" s="409"/>
      <c r="AY195" s="409"/>
      <c r="AZ195" s="409"/>
    </row>
    <row r="196" spans="1:52" s="408" customFormat="1" ht="15" hidden="1" x14ac:dyDescent="0.25">
      <c r="A196" s="397" t="s">
        <v>8263</v>
      </c>
      <c r="B196" s="401" t="str">
        <f t="shared" si="38"/>
        <v/>
      </c>
      <c r="C196" s="401" t="str">
        <f t="shared" si="39"/>
        <v>x</v>
      </c>
      <c r="D196" s="409" t="s">
        <v>29</v>
      </c>
      <c r="E196" s="410" t="s">
        <v>4011</v>
      </c>
      <c r="F196" s="1133">
        <f t="shared" si="36"/>
        <v>46000</v>
      </c>
      <c r="G196" s="1134" t="str">
        <f t="shared" ref="G196:G263" si="40">IF($F196="","",INDEX($K196:$FI196,1,MATCH($F196,$K196:$FI196,)-1))</f>
        <v>A</v>
      </c>
      <c r="H196" s="1132" t="str">
        <f t="shared" si="35"/>
        <v>MR_DER-1447_25</v>
      </c>
      <c r="I196" s="1135" t="str">
        <f t="shared" si="37"/>
        <v>ND</v>
      </c>
      <c r="J196" s="413" t="str">
        <f t="shared" si="34"/>
        <v>ND</v>
      </c>
      <c r="K196" s="412" t="s">
        <v>3730</v>
      </c>
      <c r="L196" s="1224">
        <v>45924</v>
      </c>
      <c r="M196" s="218" t="s">
        <v>10390</v>
      </c>
      <c r="N196" s="409" t="s">
        <v>5536</v>
      </c>
      <c r="O196" s="1224">
        <v>45944</v>
      </c>
      <c r="P196" s="409"/>
      <c r="Q196" s="409" t="s">
        <v>3765</v>
      </c>
      <c r="R196" s="1224">
        <v>45954</v>
      </c>
      <c r="S196" s="218" t="s">
        <v>11075</v>
      </c>
      <c r="T196" s="409" t="s">
        <v>5539</v>
      </c>
      <c r="U196" s="1224">
        <v>45989</v>
      </c>
      <c r="V196" s="409"/>
      <c r="W196" s="397" t="s">
        <v>3748</v>
      </c>
      <c r="X196" s="431">
        <v>46000</v>
      </c>
      <c r="Y196" s="218" t="s">
        <v>11540</v>
      </c>
      <c r="Z196" s="409"/>
      <c r="AA196" s="409"/>
      <c r="AB196" s="409"/>
      <c r="AC196" s="409"/>
      <c r="AD196" s="409"/>
      <c r="AE196" s="409"/>
      <c r="AF196" s="409"/>
      <c r="AG196" s="409"/>
      <c r="AH196" s="409"/>
      <c r="AI196" s="409"/>
      <c r="AJ196" s="409"/>
      <c r="AK196" s="409"/>
      <c r="AL196" s="409"/>
      <c r="AM196" s="409"/>
      <c r="AN196" s="409"/>
      <c r="AO196" s="409"/>
      <c r="AP196" s="409"/>
      <c r="AQ196" s="409"/>
      <c r="AR196" s="409"/>
      <c r="AS196" s="409"/>
      <c r="AT196" s="409"/>
      <c r="AU196" s="409"/>
      <c r="AV196" s="409"/>
      <c r="AW196" s="409"/>
      <c r="AX196" s="409"/>
      <c r="AY196" s="409"/>
      <c r="AZ196" s="409"/>
    </row>
    <row r="197" spans="1:52" s="408" customFormat="1" ht="15" hidden="1" x14ac:dyDescent="0.25">
      <c r="A197" s="397" t="s">
        <v>8263</v>
      </c>
      <c r="B197" s="401" t="str">
        <f t="shared" si="38"/>
        <v/>
      </c>
      <c r="C197" s="401" t="str">
        <f t="shared" si="39"/>
        <v>x</v>
      </c>
      <c r="D197" s="409" t="s">
        <v>29</v>
      </c>
      <c r="E197" s="410" t="s">
        <v>4012</v>
      </c>
      <c r="F197" s="1133">
        <f t="shared" si="36"/>
        <v>46000</v>
      </c>
      <c r="G197" s="1134" t="str">
        <f t="shared" si="40"/>
        <v>A</v>
      </c>
      <c r="H197" s="1132" t="str">
        <f t="shared" si="35"/>
        <v>MR_DER-1447_25</v>
      </c>
      <c r="I197" s="1135" t="str">
        <f t="shared" si="37"/>
        <v>ND</v>
      </c>
      <c r="J197" s="413" t="str">
        <f t="shared" si="34"/>
        <v>ND</v>
      </c>
      <c r="K197" s="412" t="s">
        <v>3730</v>
      </c>
      <c r="L197" s="1224">
        <v>45924</v>
      </c>
      <c r="M197" s="218" t="s">
        <v>10390</v>
      </c>
      <c r="N197" s="409" t="s">
        <v>5536</v>
      </c>
      <c r="O197" s="1224">
        <v>45944</v>
      </c>
      <c r="P197" s="409"/>
      <c r="Q197" s="409" t="s">
        <v>3765</v>
      </c>
      <c r="R197" s="1224">
        <v>45954</v>
      </c>
      <c r="S197" s="218" t="s">
        <v>11075</v>
      </c>
      <c r="T197" s="409" t="s">
        <v>5539</v>
      </c>
      <c r="U197" s="1224">
        <v>45989</v>
      </c>
      <c r="V197" s="409"/>
      <c r="W197" s="397" t="s">
        <v>3748</v>
      </c>
      <c r="X197" s="431">
        <v>46000</v>
      </c>
      <c r="Y197" s="218" t="s">
        <v>11540</v>
      </c>
      <c r="Z197" s="409"/>
      <c r="AA197" s="409"/>
      <c r="AB197" s="409"/>
      <c r="AC197" s="409"/>
      <c r="AD197" s="409"/>
      <c r="AE197" s="409"/>
      <c r="AF197" s="409"/>
      <c r="AG197" s="409"/>
      <c r="AH197" s="409"/>
      <c r="AI197" s="409"/>
      <c r="AJ197" s="409"/>
      <c r="AK197" s="409"/>
      <c r="AL197" s="409"/>
      <c r="AM197" s="409"/>
      <c r="AN197" s="409"/>
      <c r="AO197" s="409"/>
      <c r="AP197" s="409"/>
      <c r="AQ197" s="409"/>
      <c r="AR197" s="409"/>
      <c r="AS197" s="409"/>
      <c r="AT197" s="409"/>
      <c r="AU197" s="409"/>
      <c r="AV197" s="409"/>
      <c r="AW197" s="409"/>
      <c r="AX197" s="409"/>
      <c r="AY197" s="409"/>
      <c r="AZ197" s="409"/>
    </row>
    <row r="198" spans="1:52" s="408" customFormat="1" ht="15" hidden="1" x14ac:dyDescent="0.25">
      <c r="A198" s="397" t="s">
        <v>8263</v>
      </c>
      <c r="B198" s="401"/>
      <c r="C198" s="401"/>
      <c r="D198" s="409" t="s">
        <v>29</v>
      </c>
      <c r="E198" s="410" t="s">
        <v>10392</v>
      </c>
      <c r="F198" s="1133">
        <f>IF(L198&lt;&gt;0,MAX(L198,R198,X198,AD198),"NE")</f>
        <v>46000</v>
      </c>
      <c r="G198" s="1134" t="str">
        <f t="shared" si="40"/>
        <v>A</v>
      </c>
      <c r="H198" s="1132" t="str">
        <f t="shared" si="35"/>
        <v>MR_DER-1447_25</v>
      </c>
      <c r="I198" s="1135" t="str">
        <f>IF(F198="NE",F198,IF(INDEX(K198:CP198,,MATCH(F198,K198:CP198,0)+3)&lt;&gt;0,INDEX(K198:CP198,,MATCH(F198,K198:CP198,0)+3),"ND"))</f>
        <v>ND</v>
      </c>
      <c r="J198" s="413" t="str">
        <f>IF(G198="NE",G198,IF(INDEX(K198:CQ198,,MATCH(G198,K198:CQ198,0)+3)&lt;&gt;0,INDEX(K198:CQ198,,MATCH(G198,K198:CQ198,0)+3),"ND"))</f>
        <v>ND</v>
      </c>
      <c r="K198" s="412" t="s">
        <v>3730</v>
      </c>
      <c r="L198" s="1224">
        <v>45924</v>
      </c>
      <c r="M198" s="218" t="s">
        <v>10390</v>
      </c>
      <c r="N198" s="409" t="s">
        <v>5536</v>
      </c>
      <c r="O198" s="1224">
        <v>45944</v>
      </c>
      <c r="P198" s="409"/>
      <c r="Q198" s="409" t="s">
        <v>3765</v>
      </c>
      <c r="R198" s="1224">
        <v>45954</v>
      </c>
      <c r="S198" s="218" t="s">
        <v>11075</v>
      </c>
      <c r="T198" s="409" t="s">
        <v>5539</v>
      </c>
      <c r="U198" s="1224">
        <v>45989</v>
      </c>
      <c r="V198" s="409"/>
      <c r="W198" s="397" t="s">
        <v>3748</v>
      </c>
      <c r="X198" s="431">
        <v>46000</v>
      </c>
      <c r="Y198" s="218" t="s">
        <v>11540</v>
      </c>
      <c r="Z198" s="409"/>
      <c r="AA198" s="409"/>
      <c r="AB198" s="409"/>
      <c r="AC198" s="409"/>
      <c r="AD198" s="409"/>
      <c r="AE198" s="409"/>
      <c r="AF198" s="409"/>
      <c r="AG198" s="409"/>
      <c r="AH198" s="409"/>
      <c r="AI198" s="409"/>
      <c r="AJ198" s="409"/>
      <c r="AK198" s="409"/>
      <c r="AL198" s="409"/>
      <c r="AM198" s="409"/>
      <c r="AN198" s="409"/>
      <c r="AO198" s="409"/>
      <c r="AP198" s="409"/>
      <c r="AQ198" s="409"/>
      <c r="AR198" s="409"/>
      <c r="AS198" s="409"/>
      <c r="AT198" s="409"/>
      <c r="AU198" s="409"/>
      <c r="AV198" s="409"/>
      <c r="AW198" s="409"/>
      <c r="AX198" s="409"/>
      <c r="AY198" s="409"/>
      <c r="AZ198" s="409"/>
    </row>
    <row r="199" spans="1:52" s="408" customFormat="1" ht="15" hidden="1" x14ac:dyDescent="0.25">
      <c r="A199" s="397" t="s">
        <v>8263</v>
      </c>
      <c r="B199" s="401"/>
      <c r="C199" s="401"/>
      <c r="D199" s="409" t="s">
        <v>29</v>
      </c>
      <c r="E199" s="410" t="s">
        <v>10393</v>
      </c>
      <c r="F199" s="1133">
        <f>IF(L199&lt;&gt;0,MAX(L199,R199,X199,AD199),"NE")</f>
        <v>46000</v>
      </c>
      <c r="G199" s="1134" t="str">
        <f t="shared" si="40"/>
        <v>A</v>
      </c>
      <c r="H199" s="1132" t="str">
        <f t="shared" si="35"/>
        <v>MR_DER-1447_25</v>
      </c>
      <c r="I199" s="1135" t="str">
        <f>IF(F199="NE",F199,IF(INDEX(K199:CP199,,MATCH(F199,K199:CP199,0)+3)&lt;&gt;0,INDEX(K199:CP199,,MATCH(F199,K199:CP199,0)+3),"ND"))</f>
        <v>ND</v>
      </c>
      <c r="J199" s="413" t="str">
        <f>IF(G199="NE",G199,IF(INDEX(K199:CQ199,,MATCH(G199,K199:CQ199,0)+3)&lt;&gt;0,INDEX(K199:CQ199,,MATCH(G199,K199:CQ199,0)+3),"ND"))</f>
        <v>ND</v>
      </c>
      <c r="K199" s="412" t="s">
        <v>3730</v>
      </c>
      <c r="L199" s="1224">
        <v>45924</v>
      </c>
      <c r="M199" s="218" t="s">
        <v>10390</v>
      </c>
      <c r="N199" s="409" t="s">
        <v>5536</v>
      </c>
      <c r="O199" s="1224">
        <v>45944</v>
      </c>
      <c r="P199" s="409"/>
      <c r="Q199" s="409" t="s">
        <v>3765</v>
      </c>
      <c r="R199" s="1224">
        <v>45954</v>
      </c>
      <c r="S199" s="218" t="s">
        <v>11075</v>
      </c>
      <c r="T199" s="409" t="s">
        <v>5539</v>
      </c>
      <c r="U199" s="1224">
        <v>45989</v>
      </c>
      <c r="V199" s="409"/>
      <c r="W199" s="397" t="s">
        <v>3748</v>
      </c>
      <c r="X199" s="431">
        <v>46000</v>
      </c>
      <c r="Y199" s="218" t="s">
        <v>11540</v>
      </c>
      <c r="Z199" s="409"/>
      <c r="AA199" s="409"/>
      <c r="AB199" s="409"/>
      <c r="AC199" s="409"/>
      <c r="AD199" s="409"/>
      <c r="AE199" s="409"/>
      <c r="AF199" s="409"/>
      <c r="AG199" s="409"/>
      <c r="AH199" s="409"/>
      <c r="AI199" s="409"/>
      <c r="AJ199" s="409"/>
      <c r="AK199" s="409"/>
      <c r="AL199" s="409"/>
      <c r="AM199" s="409"/>
      <c r="AN199" s="409"/>
      <c r="AO199" s="409"/>
      <c r="AP199" s="409"/>
      <c r="AQ199" s="409"/>
      <c r="AR199" s="409"/>
      <c r="AS199" s="409"/>
      <c r="AT199" s="409"/>
      <c r="AU199" s="409"/>
      <c r="AV199" s="409"/>
      <c r="AW199" s="409"/>
      <c r="AX199" s="409"/>
      <c r="AY199" s="409"/>
      <c r="AZ199" s="409"/>
    </row>
    <row r="200" spans="1:52" s="408" customFormat="1" ht="15" hidden="1" x14ac:dyDescent="0.25">
      <c r="A200" s="397" t="s">
        <v>8263</v>
      </c>
      <c r="B200" s="401"/>
      <c r="C200" s="401"/>
      <c r="D200" s="409" t="s">
        <v>29</v>
      </c>
      <c r="E200" s="410" t="s">
        <v>10394</v>
      </c>
      <c r="F200" s="1133">
        <f>IF(L200&lt;&gt;0,MAX(L200,R200,X200,AD200),"NE")</f>
        <v>46000</v>
      </c>
      <c r="G200" s="1134" t="str">
        <f t="shared" si="40"/>
        <v>A</v>
      </c>
      <c r="H200" s="1132" t="str">
        <f t="shared" si="35"/>
        <v>MR_DER-1447_25</v>
      </c>
      <c r="I200" s="1135" t="str">
        <f>IF(F200="NE",F200,IF(INDEX(K200:CP200,,MATCH(F200,K200:CP200,0)+3)&lt;&gt;0,INDEX(K200:CP200,,MATCH(F200,K200:CP200,0)+3),"ND"))</f>
        <v>ND</v>
      </c>
      <c r="J200" s="413" t="str">
        <f>IF(G200="NE",G200,IF(INDEX(K200:CQ200,,MATCH(G200,K200:CQ200,0)+3)&lt;&gt;0,INDEX(K200:CQ200,,MATCH(G200,K200:CQ200,0)+3),"ND"))</f>
        <v>ND</v>
      </c>
      <c r="K200" s="412" t="s">
        <v>3730</v>
      </c>
      <c r="L200" s="1224">
        <v>45924</v>
      </c>
      <c r="M200" s="218" t="s">
        <v>10390</v>
      </c>
      <c r="N200" s="409" t="s">
        <v>5536</v>
      </c>
      <c r="O200" s="1224">
        <v>45944</v>
      </c>
      <c r="P200" s="409"/>
      <c r="Q200" s="409" t="s">
        <v>3765</v>
      </c>
      <c r="R200" s="1224">
        <v>45954</v>
      </c>
      <c r="S200" s="218" t="s">
        <v>11075</v>
      </c>
      <c r="T200" s="409" t="s">
        <v>5539</v>
      </c>
      <c r="U200" s="1224">
        <v>45989</v>
      </c>
      <c r="V200" s="409"/>
      <c r="W200" s="397" t="s">
        <v>3748</v>
      </c>
      <c r="X200" s="431">
        <v>46000</v>
      </c>
      <c r="Y200" s="218" t="s">
        <v>11540</v>
      </c>
      <c r="Z200" s="409"/>
      <c r="AA200" s="409"/>
      <c r="AB200" s="409"/>
      <c r="AC200" s="409"/>
      <c r="AD200" s="409"/>
      <c r="AE200" s="409"/>
      <c r="AF200" s="409"/>
      <c r="AG200" s="409"/>
      <c r="AH200" s="409"/>
      <c r="AI200" s="409"/>
      <c r="AJ200" s="409"/>
      <c r="AK200" s="409"/>
      <c r="AL200" s="409"/>
      <c r="AM200" s="409"/>
      <c r="AN200" s="409"/>
      <c r="AO200" s="409"/>
      <c r="AP200" s="409"/>
      <c r="AQ200" s="409"/>
      <c r="AR200" s="409"/>
      <c r="AS200" s="409"/>
      <c r="AT200" s="409"/>
      <c r="AU200" s="409"/>
      <c r="AV200" s="409"/>
      <c r="AW200" s="409"/>
      <c r="AX200" s="409"/>
      <c r="AY200" s="409"/>
      <c r="AZ200" s="409"/>
    </row>
    <row r="201" spans="1:52" s="408" customFormat="1" ht="15" hidden="1" x14ac:dyDescent="0.25">
      <c r="A201" s="397" t="s">
        <v>8263</v>
      </c>
      <c r="B201" s="401" t="str">
        <f t="shared" si="38"/>
        <v/>
      </c>
      <c r="C201" s="401" t="str">
        <f t="shared" si="39"/>
        <v>x</v>
      </c>
      <c r="D201" s="409" t="s">
        <v>30</v>
      </c>
      <c r="E201" s="410" t="s">
        <v>10391</v>
      </c>
      <c r="F201" s="1133">
        <f t="shared" si="36"/>
        <v>46000</v>
      </c>
      <c r="G201" s="1134" t="str">
        <f t="shared" si="40"/>
        <v>A</v>
      </c>
      <c r="H201" s="1132" t="str">
        <f t="shared" si="35"/>
        <v>MR_DER-1447_25</v>
      </c>
      <c r="I201" s="1135" t="str">
        <f t="shared" si="37"/>
        <v>ND</v>
      </c>
      <c r="J201" s="413" t="str">
        <f t="shared" si="34"/>
        <v>ND</v>
      </c>
      <c r="K201" s="412" t="s">
        <v>3730</v>
      </c>
      <c r="L201" s="1224">
        <v>45924</v>
      </c>
      <c r="M201" s="218" t="s">
        <v>10390</v>
      </c>
      <c r="N201" s="409" t="s">
        <v>5536</v>
      </c>
      <c r="O201" s="1224">
        <v>45944</v>
      </c>
      <c r="P201" s="409"/>
      <c r="Q201" s="409" t="s">
        <v>3765</v>
      </c>
      <c r="R201" s="1224">
        <v>45954</v>
      </c>
      <c r="S201" s="218" t="s">
        <v>11075</v>
      </c>
      <c r="T201" s="409" t="s">
        <v>5539</v>
      </c>
      <c r="U201" s="1224">
        <v>45989</v>
      </c>
      <c r="V201" s="409"/>
      <c r="W201" s="397" t="s">
        <v>3748</v>
      </c>
      <c r="X201" s="431">
        <v>46000</v>
      </c>
      <c r="Y201" s="218" t="s">
        <v>11540</v>
      </c>
      <c r="Z201" s="409"/>
      <c r="AA201" s="409"/>
      <c r="AB201" s="409"/>
      <c r="AC201" s="409"/>
      <c r="AD201" s="409"/>
      <c r="AE201" s="409"/>
      <c r="AF201" s="409"/>
      <c r="AG201" s="409"/>
      <c r="AH201" s="409"/>
      <c r="AI201" s="409"/>
      <c r="AJ201" s="409"/>
      <c r="AK201" s="409"/>
      <c r="AL201" s="409"/>
      <c r="AM201" s="409"/>
      <c r="AN201" s="409"/>
      <c r="AO201" s="409"/>
      <c r="AP201" s="409"/>
      <c r="AQ201" s="409"/>
      <c r="AR201" s="409"/>
      <c r="AS201" s="409"/>
      <c r="AT201" s="409"/>
      <c r="AU201" s="409"/>
      <c r="AV201" s="409"/>
      <c r="AW201" s="409"/>
      <c r="AX201" s="409"/>
      <c r="AY201" s="409"/>
      <c r="AZ201" s="409"/>
    </row>
    <row r="202" spans="1:52" s="408" customFormat="1" ht="15" hidden="1" x14ac:dyDescent="0.25">
      <c r="A202" s="397" t="s">
        <v>8263</v>
      </c>
      <c r="B202" s="401" t="s">
        <v>8257</v>
      </c>
      <c r="C202" s="401" t="str">
        <f t="shared" si="39"/>
        <v/>
      </c>
      <c r="D202" s="409" t="s">
        <v>31</v>
      </c>
      <c r="E202" s="410" t="s">
        <v>4013</v>
      </c>
      <c r="F202" s="1133">
        <f t="shared" si="36"/>
        <v>46000</v>
      </c>
      <c r="G202" s="1134" t="str">
        <f t="shared" si="40"/>
        <v>A</v>
      </c>
      <c r="H202" s="1132" t="str">
        <f t="shared" si="35"/>
        <v>MR_DER-1447_25</v>
      </c>
      <c r="I202" s="1135" t="str">
        <f t="shared" si="37"/>
        <v>ND</v>
      </c>
      <c r="J202" s="413" t="str">
        <f t="shared" si="34"/>
        <v>ND</v>
      </c>
      <c r="K202" s="412" t="s">
        <v>3730</v>
      </c>
      <c r="L202" s="1224">
        <v>45924</v>
      </c>
      <c r="M202" s="218" t="s">
        <v>10390</v>
      </c>
      <c r="N202" s="409" t="s">
        <v>5536</v>
      </c>
      <c r="O202" s="1224">
        <v>45944</v>
      </c>
      <c r="P202" s="409"/>
      <c r="Q202" s="409" t="s">
        <v>3765</v>
      </c>
      <c r="R202" s="1224">
        <v>45954</v>
      </c>
      <c r="S202" s="218" t="s">
        <v>11075</v>
      </c>
      <c r="T202" s="409" t="s">
        <v>5539</v>
      </c>
      <c r="U202" s="1224">
        <v>45989</v>
      </c>
      <c r="V202" s="409"/>
      <c r="W202" s="397" t="s">
        <v>3748</v>
      </c>
      <c r="X202" s="431">
        <v>46000</v>
      </c>
      <c r="Y202" s="218" t="s">
        <v>11540</v>
      </c>
      <c r="Z202" s="409"/>
      <c r="AA202" s="409"/>
      <c r="AB202" s="409"/>
      <c r="AC202" s="409"/>
      <c r="AD202" s="409"/>
      <c r="AE202" s="409"/>
      <c r="AF202" s="409"/>
      <c r="AG202" s="409"/>
      <c r="AH202" s="409"/>
      <c r="AI202" s="409"/>
      <c r="AJ202" s="409"/>
      <c r="AK202" s="409"/>
      <c r="AL202" s="409"/>
      <c r="AM202" s="409"/>
      <c r="AN202" s="409"/>
      <c r="AO202" s="409"/>
      <c r="AP202" s="409"/>
      <c r="AQ202" s="409"/>
      <c r="AR202" s="409"/>
      <c r="AS202" s="409"/>
      <c r="AT202" s="409"/>
      <c r="AU202" s="409"/>
      <c r="AV202" s="409"/>
      <c r="AW202" s="409"/>
      <c r="AX202" s="409"/>
      <c r="AY202" s="409"/>
      <c r="AZ202" s="409"/>
    </row>
    <row r="203" spans="1:52" s="408" customFormat="1" ht="15" hidden="1" x14ac:dyDescent="0.25">
      <c r="A203" s="397" t="s">
        <v>8263</v>
      </c>
      <c r="B203" s="401" t="s">
        <v>8257</v>
      </c>
      <c r="C203" s="401" t="str">
        <f t="shared" si="39"/>
        <v/>
      </c>
      <c r="D203" s="409" t="s">
        <v>32</v>
      </c>
      <c r="E203" s="410" t="s">
        <v>4014</v>
      </c>
      <c r="F203" s="1133">
        <f t="shared" si="36"/>
        <v>46000</v>
      </c>
      <c r="G203" s="1134" t="str">
        <f t="shared" si="40"/>
        <v>A</v>
      </c>
      <c r="H203" s="1132" t="str">
        <f t="shared" si="35"/>
        <v>MR_DER-1447_25</v>
      </c>
      <c r="I203" s="1135" t="str">
        <f t="shared" si="37"/>
        <v>ND</v>
      </c>
      <c r="J203" s="413" t="str">
        <f t="shared" si="34"/>
        <v>ND</v>
      </c>
      <c r="K203" s="412" t="s">
        <v>3730</v>
      </c>
      <c r="L203" s="1224">
        <v>45924</v>
      </c>
      <c r="M203" s="218" t="s">
        <v>10390</v>
      </c>
      <c r="N203" s="409" t="s">
        <v>5536</v>
      </c>
      <c r="O203" s="1224">
        <v>45944</v>
      </c>
      <c r="P203" s="409"/>
      <c r="Q203" s="409" t="s">
        <v>3765</v>
      </c>
      <c r="R203" s="1224">
        <v>45954</v>
      </c>
      <c r="S203" s="218" t="s">
        <v>11075</v>
      </c>
      <c r="T203" s="409" t="s">
        <v>5539</v>
      </c>
      <c r="U203" s="1224">
        <v>45989</v>
      </c>
      <c r="V203" s="409"/>
      <c r="W203" s="397" t="s">
        <v>3748</v>
      </c>
      <c r="X203" s="431">
        <v>46000</v>
      </c>
      <c r="Y203" s="218" t="s">
        <v>11540</v>
      </c>
      <c r="Z203" s="409"/>
      <c r="AA203" s="409"/>
      <c r="AB203" s="409"/>
      <c r="AC203" s="409"/>
      <c r="AD203" s="409"/>
      <c r="AE203" s="409"/>
      <c r="AF203" s="409"/>
      <c r="AG203" s="409"/>
      <c r="AH203" s="409"/>
      <c r="AI203" s="409"/>
      <c r="AJ203" s="409"/>
      <c r="AK203" s="409"/>
      <c r="AL203" s="409"/>
      <c r="AM203" s="409"/>
      <c r="AN203" s="409"/>
      <c r="AO203" s="409"/>
      <c r="AP203" s="409"/>
      <c r="AQ203" s="409"/>
      <c r="AR203" s="409"/>
      <c r="AS203" s="409"/>
      <c r="AT203" s="409"/>
      <c r="AU203" s="409"/>
      <c r="AV203" s="409"/>
      <c r="AW203" s="409"/>
      <c r="AX203" s="409"/>
      <c r="AY203" s="409"/>
      <c r="AZ203" s="409"/>
    </row>
    <row r="204" spans="1:52" s="408" customFormat="1" ht="15" hidden="1" x14ac:dyDescent="0.25">
      <c r="A204" s="397" t="s">
        <v>8263</v>
      </c>
      <c r="B204" s="401" t="s">
        <v>8257</v>
      </c>
      <c r="C204" s="401" t="str">
        <f t="shared" si="39"/>
        <v/>
      </c>
      <c r="D204" s="409" t="s">
        <v>33</v>
      </c>
      <c r="E204" s="410" t="s">
        <v>4015</v>
      </c>
      <c r="F204" s="1136">
        <f t="shared" si="36"/>
        <v>46164</v>
      </c>
      <c r="G204" s="1134" t="str">
        <f t="shared" si="40"/>
        <v>B</v>
      </c>
      <c r="H204" s="1138" t="str">
        <f t="shared" si="35"/>
        <v>MR_DER-1758_26</v>
      </c>
      <c r="I204" s="1139" t="str">
        <f t="shared" si="37"/>
        <v>ND</v>
      </c>
      <c r="J204" s="413" t="str">
        <f t="shared" si="34"/>
        <v>ND</v>
      </c>
      <c r="K204" s="412" t="s">
        <v>3730</v>
      </c>
      <c r="L204" s="1224">
        <v>45954</v>
      </c>
      <c r="M204" s="218" t="s">
        <v>11075</v>
      </c>
      <c r="N204" s="409" t="s">
        <v>5537</v>
      </c>
      <c r="O204" s="1224">
        <v>45989</v>
      </c>
      <c r="P204" s="409"/>
      <c r="Q204" s="409" t="s">
        <v>3748</v>
      </c>
      <c r="R204" s="1224">
        <v>46136</v>
      </c>
      <c r="S204" s="218" t="s">
        <v>12590</v>
      </c>
      <c r="T204" s="409" t="s">
        <v>5536</v>
      </c>
      <c r="U204" s="1224">
        <v>46146</v>
      </c>
      <c r="V204" s="409"/>
      <c r="W204" s="409" t="s">
        <v>5626</v>
      </c>
      <c r="X204" s="1224">
        <v>46162</v>
      </c>
      <c r="Y204" s="218" t="s">
        <v>12671</v>
      </c>
      <c r="Z204" s="409" t="s">
        <v>5539</v>
      </c>
      <c r="AA204" s="1224">
        <v>46163</v>
      </c>
      <c r="AB204" s="409"/>
      <c r="AC204" s="409" t="s">
        <v>5811</v>
      </c>
      <c r="AD204" s="1224">
        <v>46164</v>
      </c>
      <c r="AE204" s="218" t="s">
        <v>12672</v>
      </c>
      <c r="AF204" s="409"/>
      <c r="AG204" s="409"/>
      <c r="AH204" s="409"/>
      <c r="AI204" s="409"/>
      <c r="AJ204" s="409"/>
      <c r="AK204" s="409"/>
      <c r="AL204" s="409"/>
      <c r="AM204" s="409"/>
      <c r="AN204" s="409"/>
      <c r="AO204" s="409"/>
      <c r="AP204" s="409"/>
      <c r="AQ204" s="409"/>
      <c r="AR204" s="409"/>
      <c r="AS204" s="409"/>
      <c r="AT204" s="409"/>
      <c r="AU204" s="409"/>
      <c r="AV204" s="409"/>
      <c r="AW204" s="409"/>
      <c r="AX204" s="409"/>
      <c r="AY204" s="409"/>
      <c r="AZ204" s="409"/>
    </row>
    <row r="205" spans="1:52" s="408" customFormat="1" hidden="1" x14ac:dyDescent="0.25">
      <c r="A205" s="414"/>
      <c r="B205" s="415"/>
      <c r="C205" s="415"/>
      <c r="D205" s="414"/>
      <c r="E205" s="414" t="s">
        <v>7526</v>
      </c>
      <c r="F205" s="412"/>
      <c r="G205" s="412"/>
      <c r="H205" s="412"/>
      <c r="I205" s="412"/>
      <c r="J205" s="415"/>
      <c r="K205" s="416"/>
      <c r="L205" s="416"/>
      <c r="M205" s="417"/>
      <c r="N205" s="418"/>
      <c r="O205" s="418"/>
      <c r="P205" s="418"/>
      <c r="Q205" s="416"/>
      <c r="R205" s="416"/>
      <c r="S205" s="417"/>
      <c r="T205" s="418"/>
      <c r="U205" s="418"/>
      <c r="V205" s="418"/>
      <c r="W205" s="416"/>
      <c r="X205" s="416"/>
      <c r="Y205" s="417"/>
      <c r="Z205" s="418"/>
      <c r="AA205" s="418"/>
      <c r="AB205" s="418"/>
      <c r="AC205" s="416"/>
      <c r="AD205" s="416"/>
      <c r="AE205" s="417"/>
      <c r="AF205" s="418"/>
      <c r="AG205" s="418"/>
      <c r="AH205" s="418"/>
      <c r="AI205" s="416"/>
      <c r="AJ205" s="416"/>
      <c r="AK205" s="417"/>
      <c r="AL205" s="418"/>
      <c r="AM205" s="418"/>
      <c r="AN205" s="418"/>
      <c r="AO205" s="416"/>
      <c r="AP205" s="416"/>
      <c r="AQ205" s="417"/>
      <c r="AR205" s="418"/>
      <c r="AS205" s="418"/>
      <c r="AT205" s="418"/>
      <c r="AU205" s="416"/>
      <c r="AV205" s="416"/>
      <c r="AW205" s="417"/>
      <c r="AX205" s="418"/>
      <c r="AY205" s="418"/>
      <c r="AZ205" s="418"/>
    </row>
    <row r="206" spans="1:52" s="990" customFormat="1" ht="15" hidden="1" x14ac:dyDescent="0.25">
      <c r="A206" s="987" t="s">
        <v>12364</v>
      </c>
      <c r="B206" s="435" t="str">
        <f t="shared" ref="B206:B237" si="41">IF(LEFT(E206,2)="RT","x","")</f>
        <v/>
      </c>
      <c r="C206" s="435" t="str">
        <f t="shared" ref="C206:C238" si="42">IF(LEFT(E206,2)="DE","x","")</f>
        <v>x</v>
      </c>
      <c r="D206" s="987" t="s">
        <v>34</v>
      </c>
      <c r="E206" s="988" t="s">
        <v>4016</v>
      </c>
      <c r="F206" s="1136">
        <f t="shared" si="36"/>
        <v>46027</v>
      </c>
      <c r="G206" s="1137" t="str">
        <f t="shared" si="40"/>
        <v>A1</v>
      </c>
      <c r="H206" s="1138" t="str">
        <f t="shared" si="35"/>
        <v>MR_DER-1485_25</v>
      </c>
      <c r="I206" s="1139">
        <f t="shared" si="37"/>
        <v>46113</v>
      </c>
      <c r="J206" s="411" t="str">
        <f t="shared" ref="J206:J265" si="43">IF(G206="NE",G206,IF(INDEX(K206:CQ206,,MATCH(G206,K206:CQ206,0)+3)&lt;&gt;0,INDEX(K206:CQ206,,MATCH(G206,K206:CQ206,0)+3),"ND"))</f>
        <v>NÃO APROVADO</v>
      </c>
      <c r="K206" s="979" t="s">
        <v>3730</v>
      </c>
      <c r="L206" s="989">
        <v>46027</v>
      </c>
      <c r="M206" s="69" t="s">
        <v>11858</v>
      </c>
      <c r="N206" s="987" t="s">
        <v>5536</v>
      </c>
      <c r="O206" s="989">
        <v>46113</v>
      </c>
      <c r="P206" s="987"/>
      <c r="Q206" s="987"/>
      <c r="R206" s="987"/>
      <c r="S206" s="987"/>
      <c r="T206" s="987"/>
      <c r="U206" s="987"/>
      <c r="V206" s="987"/>
      <c r="W206" s="987"/>
      <c r="X206" s="987"/>
      <c r="Y206" s="987"/>
      <c r="Z206" s="987"/>
      <c r="AA206" s="987"/>
      <c r="AB206" s="987"/>
      <c r="AC206" s="987"/>
      <c r="AD206" s="987"/>
      <c r="AE206" s="987"/>
      <c r="AF206" s="987"/>
      <c r="AG206" s="987"/>
      <c r="AH206" s="987"/>
      <c r="AI206" s="987"/>
      <c r="AJ206" s="987"/>
      <c r="AK206" s="987"/>
      <c r="AL206" s="987"/>
      <c r="AM206" s="987"/>
      <c r="AN206" s="987"/>
      <c r="AO206" s="987"/>
      <c r="AP206" s="987"/>
      <c r="AQ206" s="987"/>
      <c r="AR206" s="987"/>
      <c r="AS206" s="987"/>
      <c r="AT206" s="987"/>
      <c r="AU206" s="987"/>
      <c r="AV206" s="987"/>
      <c r="AW206" s="987"/>
      <c r="AX206" s="987"/>
      <c r="AY206" s="987"/>
      <c r="AZ206" s="987"/>
    </row>
    <row r="207" spans="1:52" s="990" customFormat="1" ht="15" hidden="1" x14ac:dyDescent="0.25">
      <c r="A207" s="987" t="s">
        <v>12364</v>
      </c>
      <c r="B207" s="435" t="str">
        <f>IF(LEFT(E207,2)="RT","x","")</f>
        <v/>
      </c>
      <c r="C207" s="435" t="str">
        <f>IF(LEFT(E207,2)="DE","x","")</f>
        <v>x</v>
      </c>
      <c r="D207" s="987" t="s">
        <v>34</v>
      </c>
      <c r="E207" s="988" t="s">
        <v>11851</v>
      </c>
      <c r="F207" s="1136">
        <f>IF(L207&lt;&gt;0,MAX(L207,R207,X207,AD207),"NE")</f>
        <v>46027</v>
      </c>
      <c r="G207" s="1137" t="str">
        <f t="shared" si="40"/>
        <v>A1</v>
      </c>
      <c r="H207" s="1138" t="str">
        <f t="shared" si="35"/>
        <v>MR_DER-1485_25</v>
      </c>
      <c r="I207" s="1139">
        <f>IF(F207="NE",F207,IF(INDEX(K207:CP207,,MATCH(F207,K207:CP207,0)+3)&lt;&gt;0,INDEX(K207:CP207,,MATCH(F207,K207:CP207,0)+3),"ND"))</f>
        <v>46113</v>
      </c>
      <c r="J207" s="411" t="str">
        <f>IF(G207="NE",G207,IF(INDEX(K207:CQ207,,MATCH(G207,K207:CQ207,0)+3)&lt;&gt;0,INDEX(K207:CQ207,,MATCH(G207,K207:CQ207,0)+3),"ND"))</f>
        <v>NÃO APROVADO</v>
      </c>
      <c r="K207" s="979" t="s">
        <v>3730</v>
      </c>
      <c r="L207" s="989">
        <v>46027</v>
      </c>
      <c r="M207" s="69" t="s">
        <v>11858</v>
      </c>
      <c r="N207" s="987" t="s">
        <v>5536</v>
      </c>
      <c r="O207" s="989">
        <v>46113</v>
      </c>
      <c r="P207" s="987"/>
      <c r="Q207" s="987"/>
      <c r="R207" s="987"/>
      <c r="S207" s="987"/>
      <c r="T207" s="987"/>
      <c r="U207" s="987"/>
      <c r="V207" s="987"/>
      <c r="W207" s="987"/>
      <c r="X207" s="987"/>
      <c r="Y207" s="987"/>
      <c r="Z207" s="987"/>
      <c r="AA207" s="987"/>
      <c r="AB207" s="987"/>
      <c r="AC207" s="987"/>
      <c r="AD207" s="987"/>
      <c r="AE207" s="987"/>
      <c r="AF207" s="987"/>
      <c r="AG207" s="987"/>
      <c r="AH207" s="987"/>
      <c r="AI207" s="987"/>
      <c r="AJ207" s="987"/>
      <c r="AK207" s="987"/>
      <c r="AL207" s="987"/>
      <c r="AM207" s="987"/>
      <c r="AN207" s="987"/>
      <c r="AO207" s="987"/>
      <c r="AP207" s="987"/>
      <c r="AQ207" s="987"/>
      <c r="AR207" s="987"/>
      <c r="AS207" s="987"/>
      <c r="AT207" s="987"/>
      <c r="AU207" s="987"/>
      <c r="AV207" s="987"/>
      <c r="AW207" s="987"/>
      <c r="AX207" s="987"/>
      <c r="AY207" s="987"/>
      <c r="AZ207" s="987"/>
    </row>
    <row r="208" spans="1:52" s="990" customFormat="1" ht="15" hidden="1" x14ac:dyDescent="0.25">
      <c r="A208" s="987" t="s">
        <v>12364</v>
      </c>
      <c r="B208" s="435" t="str">
        <f t="shared" si="41"/>
        <v/>
      </c>
      <c r="C208" s="435" t="str">
        <f t="shared" si="42"/>
        <v>x</v>
      </c>
      <c r="D208" s="987" t="s">
        <v>35</v>
      </c>
      <c r="E208" s="988" t="s">
        <v>4017</v>
      </c>
      <c r="F208" s="1136">
        <f t="shared" si="36"/>
        <v>46027</v>
      </c>
      <c r="G208" s="1137" t="str">
        <f t="shared" si="40"/>
        <v>A1</v>
      </c>
      <c r="H208" s="1138" t="str">
        <f t="shared" ref="H208:H265" si="44">IF($F208="","",INDEX($K208:$FM208,1,MATCH($F208,$K208:$FM208,)+1))</f>
        <v>MR_DER-1485_25</v>
      </c>
      <c r="I208" s="1139">
        <f t="shared" si="37"/>
        <v>46113</v>
      </c>
      <c r="J208" s="411" t="str">
        <f t="shared" si="43"/>
        <v>NÃO APROVADO</v>
      </c>
      <c r="K208" s="979" t="s">
        <v>3730</v>
      </c>
      <c r="L208" s="989">
        <v>46027</v>
      </c>
      <c r="M208" s="69" t="s">
        <v>11858</v>
      </c>
      <c r="N208" s="987" t="s">
        <v>5536</v>
      </c>
      <c r="O208" s="989">
        <v>46113</v>
      </c>
      <c r="P208" s="987"/>
      <c r="Q208" s="987"/>
      <c r="R208" s="987"/>
      <c r="S208" s="987"/>
      <c r="T208" s="987"/>
      <c r="U208" s="987"/>
      <c r="V208" s="987"/>
      <c r="W208" s="987"/>
      <c r="X208" s="987"/>
      <c r="Y208" s="987"/>
      <c r="Z208" s="987"/>
      <c r="AA208" s="987"/>
      <c r="AB208" s="987"/>
      <c r="AC208" s="987"/>
      <c r="AD208" s="987"/>
      <c r="AE208" s="987"/>
      <c r="AF208" s="987"/>
      <c r="AG208" s="987"/>
      <c r="AH208" s="987"/>
      <c r="AI208" s="987"/>
      <c r="AJ208" s="987"/>
      <c r="AK208" s="987"/>
      <c r="AL208" s="987"/>
      <c r="AM208" s="987"/>
      <c r="AN208" s="987"/>
      <c r="AO208" s="987"/>
      <c r="AP208" s="987"/>
      <c r="AQ208" s="987"/>
      <c r="AR208" s="987"/>
      <c r="AS208" s="987"/>
      <c r="AT208" s="987"/>
      <c r="AU208" s="987"/>
      <c r="AV208" s="987"/>
      <c r="AW208" s="987"/>
      <c r="AX208" s="987"/>
      <c r="AY208" s="987"/>
      <c r="AZ208" s="987"/>
    </row>
    <row r="209" spans="1:52" s="990" customFormat="1" ht="15" hidden="1" x14ac:dyDescent="0.25">
      <c r="A209" s="987" t="s">
        <v>12364</v>
      </c>
      <c r="B209" s="435" t="str">
        <f t="shared" si="41"/>
        <v/>
      </c>
      <c r="C209" s="435" t="str">
        <f t="shared" si="42"/>
        <v>x</v>
      </c>
      <c r="D209" s="987" t="s">
        <v>35</v>
      </c>
      <c r="E209" s="988" t="s">
        <v>4018</v>
      </c>
      <c r="F209" s="1136">
        <f t="shared" si="36"/>
        <v>46027</v>
      </c>
      <c r="G209" s="1137" t="str">
        <f t="shared" si="40"/>
        <v>A1</v>
      </c>
      <c r="H209" s="1138" t="str">
        <f t="shared" si="44"/>
        <v>MR_DER-1485_25</v>
      </c>
      <c r="I209" s="1139">
        <f t="shared" si="37"/>
        <v>46113</v>
      </c>
      <c r="J209" s="411" t="str">
        <f t="shared" si="43"/>
        <v>NÃO APROVADO</v>
      </c>
      <c r="K209" s="979" t="s">
        <v>3730</v>
      </c>
      <c r="L209" s="989">
        <v>46027</v>
      </c>
      <c r="M209" s="69" t="s">
        <v>11858</v>
      </c>
      <c r="N209" s="987" t="s">
        <v>5536</v>
      </c>
      <c r="O209" s="989">
        <v>46113</v>
      </c>
      <c r="P209" s="987"/>
      <c r="Q209" s="987"/>
      <c r="R209" s="987"/>
      <c r="S209" s="987"/>
      <c r="T209" s="987"/>
      <c r="U209" s="987"/>
      <c r="V209" s="987"/>
      <c r="W209" s="987"/>
      <c r="X209" s="987"/>
      <c r="Y209" s="987"/>
      <c r="Z209" s="987"/>
      <c r="AA209" s="987"/>
      <c r="AB209" s="987"/>
      <c r="AC209" s="987"/>
      <c r="AD209" s="987"/>
      <c r="AE209" s="987"/>
      <c r="AF209" s="987"/>
      <c r="AG209" s="987"/>
      <c r="AH209" s="987"/>
      <c r="AI209" s="987"/>
      <c r="AJ209" s="987"/>
      <c r="AK209" s="987"/>
      <c r="AL209" s="987"/>
      <c r="AM209" s="987"/>
      <c r="AN209" s="987"/>
      <c r="AO209" s="987"/>
      <c r="AP209" s="987"/>
      <c r="AQ209" s="987"/>
      <c r="AR209" s="987"/>
      <c r="AS209" s="987"/>
      <c r="AT209" s="987"/>
      <c r="AU209" s="987"/>
      <c r="AV209" s="987"/>
      <c r="AW209" s="987"/>
      <c r="AX209" s="987"/>
      <c r="AY209" s="987"/>
      <c r="AZ209" s="987"/>
    </row>
    <row r="210" spans="1:52" s="990" customFormat="1" ht="15" hidden="1" x14ac:dyDescent="0.25">
      <c r="A210" s="987" t="s">
        <v>12364</v>
      </c>
      <c r="B210" s="435" t="str">
        <f t="shared" si="41"/>
        <v/>
      </c>
      <c r="C210" s="435" t="str">
        <f t="shared" si="42"/>
        <v>x</v>
      </c>
      <c r="D210" s="987" t="s">
        <v>35</v>
      </c>
      <c r="E210" s="988" t="s">
        <v>4019</v>
      </c>
      <c r="F210" s="1136">
        <f t="shared" si="36"/>
        <v>46027</v>
      </c>
      <c r="G210" s="1137" t="str">
        <f t="shared" si="40"/>
        <v>A1</v>
      </c>
      <c r="H210" s="1138" t="str">
        <f t="shared" si="44"/>
        <v>MR_DER-1485_25</v>
      </c>
      <c r="I210" s="1139">
        <f t="shared" si="37"/>
        <v>46113</v>
      </c>
      <c r="J210" s="411" t="str">
        <f t="shared" si="43"/>
        <v>NÃO APROVADO</v>
      </c>
      <c r="K210" s="979" t="s">
        <v>3730</v>
      </c>
      <c r="L210" s="989">
        <v>46027</v>
      </c>
      <c r="M210" s="69" t="s">
        <v>11858</v>
      </c>
      <c r="N210" s="987" t="s">
        <v>5536</v>
      </c>
      <c r="O210" s="989">
        <v>46113</v>
      </c>
      <c r="P210" s="987"/>
      <c r="Q210" s="987"/>
      <c r="R210" s="987"/>
      <c r="S210" s="987"/>
      <c r="T210" s="987"/>
      <c r="U210" s="987"/>
      <c r="V210" s="987"/>
      <c r="W210" s="987"/>
      <c r="X210" s="987"/>
      <c r="Y210" s="987"/>
      <c r="Z210" s="987"/>
      <c r="AA210" s="987"/>
      <c r="AB210" s="987"/>
      <c r="AC210" s="987"/>
      <c r="AD210" s="987"/>
      <c r="AE210" s="987"/>
      <c r="AF210" s="987"/>
      <c r="AG210" s="987"/>
      <c r="AH210" s="987"/>
      <c r="AI210" s="987"/>
      <c r="AJ210" s="987"/>
      <c r="AK210" s="987"/>
      <c r="AL210" s="987"/>
      <c r="AM210" s="987"/>
      <c r="AN210" s="987"/>
      <c r="AO210" s="987"/>
      <c r="AP210" s="987"/>
      <c r="AQ210" s="987"/>
      <c r="AR210" s="987"/>
      <c r="AS210" s="987"/>
      <c r="AT210" s="987"/>
      <c r="AU210" s="987"/>
      <c r="AV210" s="987"/>
      <c r="AW210" s="987"/>
      <c r="AX210" s="987"/>
      <c r="AY210" s="987"/>
      <c r="AZ210" s="987"/>
    </row>
    <row r="211" spans="1:52" s="990" customFormat="1" ht="15" hidden="1" x14ac:dyDescent="0.25">
      <c r="A211" s="987" t="s">
        <v>12364</v>
      </c>
      <c r="B211" s="435" t="str">
        <f t="shared" si="41"/>
        <v/>
      </c>
      <c r="C211" s="435" t="str">
        <f t="shared" si="42"/>
        <v>x</v>
      </c>
      <c r="D211" s="987" t="s">
        <v>35</v>
      </c>
      <c r="E211" s="988" t="s">
        <v>4020</v>
      </c>
      <c r="F211" s="1136">
        <f t="shared" si="36"/>
        <v>46027</v>
      </c>
      <c r="G211" s="1137" t="str">
        <f t="shared" si="40"/>
        <v>A1</v>
      </c>
      <c r="H211" s="1138" t="str">
        <f t="shared" si="44"/>
        <v>MR_DER-1485_25</v>
      </c>
      <c r="I211" s="1139">
        <f t="shared" si="37"/>
        <v>46113</v>
      </c>
      <c r="J211" s="411" t="str">
        <f t="shared" si="43"/>
        <v>NÃO APROVADO</v>
      </c>
      <c r="K211" s="979" t="s">
        <v>3730</v>
      </c>
      <c r="L211" s="989">
        <v>46027</v>
      </c>
      <c r="M211" s="69" t="s">
        <v>11858</v>
      </c>
      <c r="N211" s="987" t="s">
        <v>5536</v>
      </c>
      <c r="O211" s="989">
        <v>46113</v>
      </c>
      <c r="P211" s="987"/>
      <c r="Q211" s="987"/>
      <c r="R211" s="987"/>
      <c r="S211" s="987"/>
      <c r="T211" s="987"/>
      <c r="U211" s="987"/>
      <c r="V211" s="987"/>
      <c r="W211" s="987"/>
      <c r="X211" s="987"/>
      <c r="Y211" s="987"/>
      <c r="Z211" s="987"/>
      <c r="AA211" s="987"/>
      <c r="AB211" s="987"/>
      <c r="AC211" s="987"/>
      <c r="AD211" s="987"/>
      <c r="AE211" s="987"/>
      <c r="AF211" s="987"/>
      <c r="AG211" s="987"/>
      <c r="AH211" s="987"/>
      <c r="AI211" s="987"/>
      <c r="AJ211" s="987"/>
      <c r="AK211" s="987"/>
      <c r="AL211" s="987"/>
      <c r="AM211" s="987"/>
      <c r="AN211" s="987"/>
      <c r="AO211" s="987"/>
      <c r="AP211" s="987"/>
      <c r="AQ211" s="987"/>
      <c r="AR211" s="987"/>
      <c r="AS211" s="987"/>
      <c r="AT211" s="987"/>
      <c r="AU211" s="987"/>
      <c r="AV211" s="987"/>
      <c r="AW211" s="987"/>
      <c r="AX211" s="987"/>
      <c r="AY211" s="987"/>
      <c r="AZ211" s="987"/>
    </row>
    <row r="212" spans="1:52" s="990" customFormat="1" ht="15" hidden="1" x14ac:dyDescent="0.25">
      <c r="A212" s="987" t="s">
        <v>12364</v>
      </c>
      <c r="B212" s="435"/>
      <c r="C212" s="435" t="str">
        <f t="shared" si="42"/>
        <v>x</v>
      </c>
      <c r="D212" s="987" t="s">
        <v>35</v>
      </c>
      <c r="E212" s="988" t="s">
        <v>11852</v>
      </c>
      <c r="F212" s="1136">
        <f>IF(L212&lt;&gt;0,MAX(L212,R212,X212,AD212),"NE")</f>
        <v>46027</v>
      </c>
      <c r="G212" s="1137" t="str">
        <f t="shared" si="40"/>
        <v>A1</v>
      </c>
      <c r="H212" s="1138" t="str">
        <f t="shared" si="44"/>
        <v>MR_DER-1485_25</v>
      </c>
      <c r="I212" s="1139">
        <f>IF(F212="NE",F212,IF(INDEX(K212:CP212,,MATCH(F212,K212:CP212,0)+3)&lt;&gt;0,INDEX(K212:CP212,,MATCH(F212,K212:CP212,0)+3),"ND"))</f>
        <v>46113</v>
      </c>
      <c r="J212" s="411" t="str">
        <f>IF(G212="NE",G212,IF(INDEX(K212:CQ212,,MATCH(G212,K212:CQ212,0)+3)&lt;&gt;0,INDEX(K212:CQ212,,MATCH(G212,K212:CQ212,0)+3),"ND"))</f>
        <v>NÃO APROVADO</v>
      </c>
      <c r="K212" s="979" t="s">
        <v>3730</v>
      </c>
      <c r="L212" s="989">
        <v>46027</v>
      </c>
      <c r="M212" s="69" t="s">
        <v>11858</v>
      </c>
      <c r="N212" s="987" t="s">
        <v>5536</v>
      </c>
      <c r="O212" s="989">
        <v>46113</v>
      </c>
      <c r="P212" s="987"/>
      <c r="Q212" s="987"/>
      <c r="R212" s="987"/>
      <c r="S212" s="987"/>
      <c r="T212" s="987"/>
      <c r="U212" s="987"/>
      <c r="V212" s="987"/>
      <c r="W212" s="987"/>
      <c r="X212" s="987"/>
      <c r="Y212" s="987"/>
      <c r="Z212" s="987"/>
      <c r="AA212" s="987"/>
      <c r="AB212" s="987"/>
      <c r="AC212" s="987"/>
      <c r="AD212" s="987"/>
      <c r="AE212" s="987"/>
      <c r="AF212" s="987"/>
      <c r="AG212" s="987"/>
      <c r="AH212" s="987"/>
      <c r="AI212" s="987"/>
      <c r="AJ212" s="987"/>
      <c r="AK212" s="987"/>
      <c r="AL212" s="987"/>
      <c r="AM212" s="987"/>
      <c r="AN212" s="987"/>
      <c r="AO212" s="987"/>
      <c r="AP212" s="987"/>
      <c r="AQ212" s="987"/>
      <c r="AR212" s="987"/>
      <c r="AS212" s="987"/>
      <c r="AT212" s="987"/>
      <c r="AU212" s="987"/>
      <c r="AV212" s="987"/>
      <c r="AW212" s="987"/>
      <c r="AX212" s="987"/>
      <c r="AY212" s="987"/>
      <c r="AZ212" s="987"/>
    </row>
    <row r="213" spans="1:52" s="990" customFormat="1" ht="15" hidden="1" x14ac:dyDescent="0.25">
      <c r="A213" s="987" t="s">
        <v>12364</v>
      </c>
      <c r="B213" s="435"/>
      <c r="C213" s="435" t="str">
        <f t="shared" si="42"/>
        <v>x</v>
      </c>
      <c r="D213" s="987" t="s">
        <v>35</v>
      </c>
      <c r="E213" s="988" t="s">
        <v>11853</v>
      </c>
      <c r="F213" s="1136">
        <f>IF(L213&lt;&gt;0,MAX(L213,R213,X213,AD213),"NE")</f>
        <v>46027</v>
      </c>
      <c r="G213" s="1137" t="str">
        <f t="shared" si="40"/>
        <v>A1</v>
      </c>
      <c r="H213" s="1138" t="str">
        <f t="shared" si="44"/>
        <v>MR_DER-1485_25</v>
      </c>
      <c r="I213" s="1139">
        <f>IF(F213="NE",F213,IF(INDEX(K213:CP213,,MATCH(F213,K213:CP213,0)+3)&lt;&gt;0,INDEX(K213:CP213,,MATCH(F213,K213:CP213,0)+3),"ND"))</f>
        <v>46113</v>
      </c>
      <c r="J213" s="411" t="str">
        <f>IF(G213="NE",G213,IF(INDEX(K213:CQ213,,MATCH(G213,K213:CQ213,0)+3)&lt;&gt;0,INDEX(K213:CQ213,,MATCH(G213,K213:CQ213,0)+3),"ND"))</f>
        <v>NÃO APROVADO</v>
      </c>
      <c r="K213" s="979" t="s">
        <v>3730</v>
      </c>
      <c r="L213" s="989">
        <v>46027</v>
      </c>
      <c r="M213" s="69" t="s">
        <v>11858</v>
      </c>
      <c r="N213" s="987" t="s">
        <v>5536</v>
      </c>
      <c r="O213" s="989">
        <v>46113</v>
      </c>
      <c r="P213" s="987"/>
      <c r="Q213" s="987"/>
      <c r="R213" s="987"/>
      <c r="S213" s="987"/>
      <c r="T213" s="987"/>
      <c r="U213" s="987"/>
      <c r="V213" s="987"/>
      <c r="W213" s="987"/>
      <c r="X213" s="987"/>
      <c r="Y213" s="987"/>
      <c r="Z213" s="987"/>
      <c r="AA213" s="987"/>
      <c r="AB213" s="987"/>
      <c r="AC213" s="987"/>
      <c r="AD213" s="987"/>
      <c r="AE213" s="987"/>
      <c r="AF213" s="987"/>
      <c r="AG213" s="987"/>
      <c r="AH213" s="987"/>
      <c r="AI213" s="987"/>
      <c r="AJ213" s="987"/>
      <c r="AK213" s="987"/>
      <c r="AL213" s="987"/>
      <c r="AM213" s="987"/>
      <c r="AN213" s="987"/>
      <c r="AO213" s="987"/>
      <c r="AP213" s="987"/>
      <c r="AQ213" s="987"/>
      <c r="AR213" s="987"/>
      <c r="AS213" s="987"/>
      <c r="AT213" s="987"/>
      <c r="AU213" s="987"/>
      <c r="AV213" s="987"/>
      <c r="AW213" s="987"/>
      <c r="AX213" s="987"/>
      <c r="AY213" s="987"/>
      <c r="AZ213" s="987"/>
    </row>
    <row r="214" spans="1:52" s="990" customFormat="1" ht="15" hidden="1" x14ac:dyDescent="0.25">
      <c r="A214" s="987" t="s">
        <v>12364</v>
      </c>
      <c r="B214" s="435"/>
      <c r="C214" s="435" t="str">
        <f t="shared" si="42"/>
        <v>x</v>
      </c>
      <c r="D214" s="987" t="s">
        <v>35</v>
      </c>
      <c r="E214" s="988" t="s">
        <v>11857</v>
      </c>
      <c r="F214" s="1136">
        <f>IF(L214&lt;&gt;0,MAX(L214,R214,X214,AD214),"NE")</f>
        <v>46027</v>
      </c>
      <c r="G214" s="1137" t="str">
        <f t="shared" si="40"/>
        <v>A1</v>
      </c>
      <c r="H214" s="1138" t="str">
        <f t="shared" si="44"/>
        <v>MR_DER-1485_25</v>
      </c>
      <c r="I214" s="1139">
        <f>IF(F214="NE",F214,IF(INDEX(K214:CP214,,MATCH(F214,K214:CP214,0)+3)&lt;&gt;0,INDEX(K214:CP214,,MATCH(F214,K214:CP214,0)+3),"ND"))</f>
        <v>46113</v>
      </c>
      <c r="J214" s="411" t="str">
        <f>IF(G214="NE",G214,IF(INDEX(K214:CQ214,,MATCH(G214,K214:CQ214,0)+3)&lt;&gt;0,INDEX(K214:CQ214,,MATCH(G214,K214:CQ214,0)+3),"ND"))</f>
        <v>NÃO APROVADO</v>
      </c>
      <c r="K214" s="979" t="s">
        <v>3730</v>
      </c>
      <c r="L214" s="989">
        <v>46027</v>
      </c>
      <c r="M214" s="69" t="s">
        <v>11858</v>
      </c>
      <c r="N214" s="987" t="s">
        <v>5536</v>
      </c>
      <c r="O214" s="989">
        <v>46113</v>
      </c>
      <c r="P214" s="987"/>
      <c r="Q214" s="987"/>
      <c r="R214" s="987"/>
      <c r="S214" s="987"/>
      <c r="T214" s="987"/>
      <c r="U214" s="987"/>
      <c r="V214" s="987"/>
      <c r="W214" s="987"/>
      <c r="X214" s="987"/>
      <c r="Y214" s="987"/>
      <c r="Z214" s="987"/>
      <c r="AA214" s="987"/>
      <c r="AB214" s="987"/>
      <c r="AC214" s="987"/>
      <c r="AD214" s="987"/>
      <c r="AE214" s="987"/>
      <c r="AF214" s="987"/>
      <c r="AG214" s="987"/>
      <c r="AH214" s="987"/>
      <c r="AI214" s="987"/>
      <c r="AJ214" s="987"/>
      <c r="AK214" s="987"/>
      <c r="AL214" s="987"/>
      <c r="AM214" s="987"/>
      <c r="AN214" s="987"/>
      <c r="AO214" s="987"/>
      <c r="AP214" s="987"/>
      <c r="AQ214" s="987"/>
      <c r="AR214" s="987"/>
      <c r="AS214" s="987"/>
      <c r="AT214" s="987"/>
      <c r="AU214" s="987"/>
      <c r="AV214" s="987"/>
      <c r="AW214" s="987"/>
      <c r="AX214" s="987"/>
      <c r="AY214" s="987"/>
      <c r="AZ214" s="987"/>
    </row>
    <row r="215" spans="1:52" s="990" customFormat="1" ht="15" hidden="1" x14ac:dyDescent="0.25">
      <c r="A215" s="987" t="s">
        <v>12364</v>
      </c>
      <c r="B215" s="435" t="str">
        <f t="shared" si="41"/>
        <v/>
      </c>
      <c r="C215" s="435" t="str">
        <f t="shared" si="42"/>
        <v>x</v>
      </c>
      <c r="D215" s="987" t="s">
        <v>36</v>
      </c>
      <c r="E215" s="988" t="s">
        <v>4021</v>
      </c>
      <c r="F215" s="1136">
        <f t="shared" ref="F215:F268" si="45">IF(L215&lt;&gt;0,MAX(L215,R215,X215,AD215),"NE")</f>
        <v>46027</v>
      </c>
      <c r="G215" s="1137" t="str">
        <f t="shared" si="40"/>
        <v>A1</v>
      </c>
      <c r="H215" s="1138" t="str">
        <f t="shared" si="44"/>
        <v>MR_DER-1485_25</v>
      </c>
      <c r="I215" s="1139">
        <f t="shared" ref="I215:I268" si="46">IF(F215="NE",F215,IF(INDEX(K215:CP215,,MATCH(F215,K215:CP215,0)+3)&lt;&gt;0,INDEX(K215:CP215,,MATCH(F215,K215:CP215,0)+3),"ND"))</f>
        <v>46113</v>
      </c>
      <c r="J215" s="411" t="str">
        <f t="shared" si="43"/>
        <v>NÃO APROVADO</v>
      </c>
      <c r="K215" s="979" t="s">
        <v>3730</v>
      </c>
      <c r="L215" s="989">
        <v>46027</v>
      </c>
      <c r="M215" s="69" t="s">
        <v>11858</v>
      </c>
      <c r="N215" s="987" t="s">
        <v>5536</v>
      </c>
      <c r="O215" s="989">
        <v>46113</v>
      </c>
      <c r="P215" s="987"/>
      <c r="Q215" s="987"/>
      <c r="R215" s="987"/>
      <c r="S215" s="987"/>
      <c r="T215" s="987"/>
      <c r="U215" s="987"/>
      <c r="V215" s="987"/>
      <c r="W215" s="987"/>
      <c r="X215" s="987"/>
      <c r="Y215" s="987"/>
      <c r="Z215" s="987"/>
      <c r="AA215" s="987"/>
      <c r="AB215" s="987"/>
      <c r="AC215" s="987"/>
      <c r="AD215" s="987"/>
      <c r="AE215" s="987"/>
      <c r="AF215" s="987"/>
      <c r="AG215" s="987"/>
      <c r="AH215" s="987"/>
      <c r="AI215" s="987"/>
      <c r="AJ215" s="987"/>
      <c r="AK215" s="987"/>
      <c r="AL215" s="987"/>
      <c r="AM215" s="987"/>
      <c r="AN215" s="987"/>
      <c r="AO215" s="987"/>
      <c r="AP215" s="987"/>
      <c r="AQ215" s="987"/>
      <c r="AR215" s="987"/>
      <c r="AS215" s="987"/>
      <c r="AT215" s="987"/>
      <c r="AU215" s="987"/>
      <c r="AV215" s="987"/>
      <c r="AW215" s="987"/>
      <c r="AX215" s="987"/>
      <c r="AY215" s="987"/>
      <c r="AZ215" s="987"/>
    </row>
    <row r="216" spans="1:52" s="990" customFormat="1" ht="15" hidden="1" x14ac:dyDescent="0.25">
      <c r="A216" s="987" t="s">
        <v>12364</v>
      </c>
      <c r="B216" s="435" t="str">
        <f t="shared" si="41"/>
        <v/>
      </c>
      <c r="C216" s="435" t="str">
        <f t="shared" si="42"/>
        <v>x</v>
      </c>
      <c r="D216" s="987" t="s">
        <v>36</v>
      </c>
      <c r="E216" s="988" t="s">
        <v>4022</v>
      </c>
      <c r="F216" s="1136">
        <f t="shared" si="45"/>
        <v>46027</v>
      </c>
      <c r="G216" s="1137" t="str">
        <f t="shared" si="40"/>
        <v>A1</v>
      </c>
      <c r="H216" s="1138" t="str">
        <f t="shared" si="44"/>
        <v>MR_DER-1485_25</v>
      </c>
      <c r="I216" s="1139">
        <f t="shared" si="46"/>
        <v>46113</v>
      </c>
      <c r="J216" s="411" t="str">
        <f t="shared" si="43"/>
        <v>NÃO APROVADO</v>
      </c>
      <c r="K216" s="979" t="s">
        <v>3730</v>
      </c>
      <c r="L216" s="989">
        <v>46027</v>
      </c>
      <c r="M216" s="69" t="s">
        <v>11858</v>
      </c>
      <c r="N216" s="987" t="s">
        <v>5536</v>
      </c>
      <c r="O216" s="989">
        <v>46113</v>
      </c>
      <c r="P216" s="987"/>
      <c r="Q216" s="987"/>
      <c r="R216" s="987"/>
      <c r="S216" s="987"/>
      <c r="T216" s="987"/>
      <c r="U216" s="987"/>
      <c r="V216" s="987"/>
      <c r="W216" s="987"/>
      <c r="X216" s="987"/>
      <c r="Y216" s="987"/>
      <c r="Z216" s="987"/>
      <c r="AA216" s="987"/>
      <c r="AB216" s="987"/>
      <c r="AC216" s="987"/>
      <c r="AD216" s="987"/>
      <c r="AE216" s="987"/>
      <c r="AF216" s="987"/>
      <c r="AG216" s="987"/>
      <c r="AH216" s="987"/>
      <c r="AI216" s="987"/>
      <c r="AJ216" s="987"/>
      <c r="AK216" s="987"/>
      <c r="AL216" s="987"/>
      <c r="AM216" s="987"/>
      <c r="AN216" s="987"/>
      <c r="AO216" s="987"/>
      <c r="AP216" s="987"/>
      <c r="AQ216" s="987"/>
      <c r="AR216" s="987"/>
      <c r="AS216" s="987"/>
      <c r="AT216" s="987"/>
      <c r="AU216" s="987"/>
      <c r="AV216" s="987"/>
      <c r="AW216" s="987"/>
      <c r="AX216" s="987"/>
      <c r="AY216" s="987"/>
      <c r="AZ216" s="987"/>
    </row>
    <row r="217" spans="1:52" s="990" customFormat="1" ht="15" hidden="1" x14ac:dyDescent="0.25">
      <c r="A217" s="987" t="s">
        <v>12364</v>
      </c>
      <c r="B217" s="435"/>
      <c r="C217" s="435" t="str">
        <f t="shared" si="42"/>
        <v>x</v>
      </c>
      <c r="D217" s="987" t="s">
        <v>36</v>
      </c>
      <c r="E217" s="988" t="s">
        <v>11854</v>
      </c>
      <c r="F217" s="1136">
        <f>IF(L217&lt;&gt;0,MAX(L217,R217,X217,AD217),"NE")</f>
        <v>46027</v>
      </c>
      <c r="G217" s="1137" t="str">
        <f t="shared" si="40"/>
        <v>A1</v>
      </c>
      <c r="H217" s="1138" t="str">
        <f t="shared" si="44"/>
        <v>MR_DER-1485_25</v>
      </c>
      <c r="I217" s="1139">
        <f>IF(F217="NE",F217,IF(INDEX(K217:CP217,,MATCH(F217,K217:CP217,0)+3)&lt;&gt;0,INDEX(K217:CP217,,MATCH(F217,K217:CP217,0)+3),"ND"))</f>
        <v>46113</v>
      </c>
      <c r="J217" s="411" t="str">
        <f>IF(G217="NE",G217,IF(INDEX(K217:CQ217,,MATCH(G217,K217:CQ217,0)+3)&lt;&gt;0,INDEX(K217:CQ217,,MATCH(G217,K217:CQ217,0)+3),"ND"))</f>
        <v>NÃO APROVADO</v>
      </c>
      <c r="K217" s="979" t="s">
        <v>3730</v>
      </c>
      <c r="L217" s="989">
        <v>46027</v>
      </c>
      <c r="M217" s="69" t="s">
        <v>11858</v>
      </c>
      <c r="N217" s="987" t="s">
        <v>5536</v>
      </c>
      <c r="O217" s="989">
        <v>46113</v>
      </c>
      <c r="P217" s="987"/>
      <c r="Q217" s="987"/>
      <c r="R217" s="987"/>
      <c r="S217" s="987"/>
      <c r="T217" s="987"/>
      <c r="U217" s="987"/>
      <c r="V217" s="987"/>
      <c r="W217" s="987"/>
      <c r="X217" s="987"/>
      <c r="Y217" s="987"/>
      <c r="Z217" s="987"/>
      <c r="AA217" s="987"/>
      <c r="AB217" s="987"/>
      <c r="AC217" s="987"/>
      <c r="AD217" s="987"/>
      <c r="AE217" s="987"/>
      <c r="AF217" s="987"/>
      <c r="AG217" s="987"/>
      <c r="AH217" s="987"/>
      <c r="AI217" s="987"/>
      <c r="AJ217" s="987"/>
      <c r="AK217" s="987"/>
      <c r="AL217" s="987"/>
      <c r="AM217" s="987"/>
      <c r="AN217" s="987"/>
      <c r="AO217" s="987"/>
      <c r="AP217" s="987"/>
      <c r="AQ217" s="987"/>
      <c r="AR217" s="987"/>
      <c r="AS217" s="987"/>
      <c r="AT217" s="987"/>
      <c r="AU217" s="987"/>
      <c r="AV217" s="987"/>
      <c r="AW217" s="987"/>
      <c r="AX217" s="987"/>
      <c r="AY217" s="987"/>
      <c r="AZ217" s="987"/>
    </row>
    <row r="218" spans="1:52" s="990" customFormat="1" ht="15" hidden="1" x14ac:dyDescent="0.25">
      <c r="A218" s="987" t="s">
        <v>12364</v>
      </c>
      <c r="B218" s="435" t="str">
        <f t="shared" si="41"/>
        <v/>
      </c>
      <c r="C218" s="435" t="str">
        <f t="shared" si="42"/>
        <v>x</v>
      </c>
      <c r="D218" s="987" t="s">
        <v>37</v>
      </c>
      <c r="E218" s="988" t="s">
        <v>4023</v>
      </c>
      <c r="F218" s="1136">
        <f t="shared" si="45"/>
        <v>46027</v>
      </c>
      <c r="G218" s="1137" t="str">
        <f t="shared" si="40"/>
        <v>A1</v>
      </c>
      <c r="H218" s="1138" t="str">
        <f t="shared" si="44"/>
        <v>MR_DER-1485_25</v>
      </c>
      <c r="I218" s="1139">
        <f t="shared" si="46"/>
        <v>46113</v>
      </c>
      <c r="J218" s="411" t="str">
        <f t="shared" si="43"/>
        <v>NÃO APROVADO</v>
      </c>
      <c r="K218" s="979" t="s">
        <v>3730</v>
      </c>
      <c r="L218" s="989">
        <v>46027</v>
      </c>
      <c r="M218" s="69" t="s">
        <v>11858</v>
      </c>
      <c r="N218" s="987" t="s">
        <v>5536</v>
      </c>
      <c r="O218" s="989">
        <v>46113</v>
      </c>
      <c r="P218" s="987"/>
      <c r="Q218" s="987"/>
      <c r="R218" s="987"/>
      <c r="S218" s="987"/>
      <c r="T218" s="987"/>
      <c r="U218" s="987"/>
      <c r="V218" s="987"/>
      <c r="W218" s="987"/>
      <c r="X218" s="987"/>
      <c r="Y218" s="987"/>
      <c r="Z218" s="987"/>
      <c r="AA218" s="987"/>
      <c r="AB218" s="987"/>
      <c r="AC218" s="987"/>
      <c r="AD218" s="987"/>
      <c r="AE218" s="987"/>
      <c r="AF218" s="987"/>
      <c r="AG218" s="987"/>
      <c r="AH218" s="987"/>
      <c r="AI218" s="987"/>
      <c r="AJ218" s="987"/>
      <c r="AK218" s="987"/>
      <c r="AL218" s="987"/>
      <c r="AM218" s="987"/>
      <c r="AN218" s="987"/>
      <c r="AO218" s="987"/>
      <c r="AP218" s="987"/>
      <c r="AQ218" s="987"/>
      <c r="AR218" s="987"/>
      <c r="AS218" s="987"/>
      <c r="AT218" s="987"/>
      <c r="AU218" s="987"/>
      <c r="AV218" s="987"/>
      <c r="AW218" s="987"/>
      <c r="AX218" s="987"/>
      <c r="AY218" s="987"/>
      <c r="AZ218" s="987"/>
    </row>
    <row r="219" spans="1:52" s="990" customFormat="1" ht="15" hidden="1" x14ac:dyDescent="0.25">
      <c r="A219" s="987" t="s">
        <v>12364</v>
      </c>
      <c r="B219" s="435" t="str">
        <f t="shared" si="41"/>
        <v/>
      </c>
      <c r="C219" s="435" t="str">
        <f t="shared" si="42"/>
        <v>x</v>
      </c>
      <c r="D219" s="987" t="s">
        <v>37</v>
      </c>
      <c r="E219" s="988" t="s">
        <v>4024</v>
      </c>
      <c r="F219" s="1136">
        <f t="shared" si="45"/>
        <v>46027</v>
      </c>
      <c r="G219" s="1137" t="str">
        <f t="shared" si="40"/>
        <v>A1</v>
      </c>
      <c r="H219" s="1138" t="str">
        <f t="shared" si="44"/>
        <v>MR_DER-1485_25</v>
      </c>
      <c r="I219" s="1139">
        <f t="shared" si="46"/>
        <v>46113</v>
      </c>
      <c r="J219" s="411" t="str">
        <f t="shared" si="43"/>
        <v>NÃO APROVADO</v>
      </c>
      <c r="K219" s="979" t="s">
        <v>3730</v>
      </c>
      <c r="L219" s="989">
        <v>46027</v>
      </c>
      <c r="M219" s="69" t="s">
        <v>11858</v>
      </c>
      <c r="N219" s="987" t="s">
        <v>5536</v>
      </c>
      <c r="O219" s="989">
        <v>46113</v>
      </c>
      <c r="P219" s="987"/>
      <c r="Q219" s="987"/>
      <c r="R219" s="987"/>
      <c r="S219" s="987"/>
      <c r="T219" s="987"/>
      <c r="U219" s="987"/>
      <c r="V219" s="987"/>
      <c r="W219" s="987"/>
      <c r="X219" s="987"/>
      <c r="Y219" s="987"/>
      <c r="Z219" s="987"/>
      <c r="AA219" s="987"/>
      <c r="AB219" s="987"/>
      <c r="AC219" s="987"/>
      <c r="AD219" s="987"/>
      <c r="AE219" s="987"/>
      <c r="AF219" s="987"/>
      <c r="AG219" s="987"/>
      <c r="AH219" s="987"/>
      <c r="AI219" s="987"/>
      <c r="AJ219" s="987"/>
      <c r="AK219" s="987"/>
      <c r="AL219" s="987"/>
      <c r="AM219" s="987"/>
      <c r="AN219" s="987"/>
      <c r="AO219" s="987"/>
      <c r="AP219" s="987"/>
      <c r="AQ219" s="987"/>
      <c r="AR219" s="987"/>
      <c r="AS219" s="987"/>
      <c r="AT219" s="987"/>
      <c r="AU219" s="987"/>
      <c r="AV219" s="987"/>
      <c r="AW219" s="987"/>
      <c r="AX219" s="987"/>
      <c r="AY219" s="987"/>
      <c r="AZ219" s="987"/>
    </row>
    <row r="220" spans="1:52" s="990" customFormat="1" ht="15" hidden="1" x14ac:dyDescent="0.25">
      <c r="A220" s="987" t="s">
        <v>12364</v>
      </c>
      <c r="B220" s="435" t="str">
        <f t="shared" si="41"/>
        <v/>
      </c>
      <c r="C220" s="435" t="str">
        <f t="shared" si="42"/>
        <v>x</v>
      </c>
      <c r="D220" s="987" t="s">
        <v>37</v>
      </c>
      <c r="E220" s="988" t="s">
        <v>4025</v>
      </c>
      <c r="F220" s="1136">
        <f t="shared" si="45"/>
        <v>46027</v>
      </c>
      <c r="G220" s="1137" t="str">
        <f t="shared" si="40"/>
        <v>A1</v>
      </c>
      <c r="H220" s="1138" t="str">
        <f t="shared" si="44"/>
        <v>MR_DER-1485_25</v>
      </c>
      <c r="I220" s="1139">
        <f t="shared" si="46"/>
        <v>46113</v>
      </c>
      <c r="J220" s="411" t="str">
        <f t="shared" si="43"/>
        <v>NÃO APROVADO</v>
      </c>
      <c r="K220" s="979" t="s">
        <v>3730</v>
      </c>
      <c r="L220" s="989">
        <v>46027</v>
      </c>
      <c r="M220" s="69" t="s">
        <v>11858</v>
      </c>
      <c r="N220" s="987" t="s">
        <v>5536</v>
      </c>
      <c r="O220" s="989">
        <v>46113</v>
      </c>
      <c r="P220" s="987"/>
      <c r="Q220" s="987"/>
      <c r="R220" s="987"/>
      <c r="S220" s="987"/>
      <c r="T220" s="987"/>
      <c r="U220" s="987"/>
      <c r="V220" s="987"/>
      <c r="W220" s="987"/>
      <c r="X220" s="987"/>
      <c r="Y220" s="987"/>
      <c r="Z220" s="987"/>
      <c r="AA220" s="987"/>
      <c r="AB220" s="987"/>
      <c r="AC220" s="987"/>
      <c r="AD220" s="987"/>
      <c r="AE220" s="987"/>
      <c r="AF220" s="987"/>
      <c r="AG220" s="987"/>
      <c r="AH220" s="987"/>
      <c r="AI220" s="987"/>
      <c r="AJ220" s="987"/>
      <c r="AK220" s="987"/>
      <c r="AL220" s="987"/>
      <c r="AM220" s="987"/>
      <c r="AN220" s="987"/>
      <c r="AO220" s="987"/>
      <c r="AP220" s="987"/>
      <c r="AQ220" s="987"/>
      <c r="AR220" s="987"/>
      <c r="AS220" s="987"/>
      <c r="AT220" s="987"/>
      <c r="AU220" s="987"/>
      <c r="AV220" s="987"/>
      <c r="AW220" s="987"/>
      <c r="AX220" s="987"/>
      <c r="AY220" s="987"/>
      <c r="AZ220" s="987"/>
    </row>
    <row r="221" spans="1:52" s="990" customFormat="1" ht="15" hidden="1" x14ac:dyDescent="0.25">
      <c r="A221" s="987" t="s">
        <v>12364</v>
      </c>
      <c r="B221" s="435" t="str">
        <f t="shared" si="41"/>
        <v/>
      </c>
      <c r="C221" s="435" t="str">
        <f t="shared" si="42"/>
        <v>x</v>
      </c>
      <c r="D221" s="987" t="s">
        <v>37</v>
      </c>
      <c r="E221" s="988" t="s">
        <v>4026</v>
      </c>
      <c r="F221" s="1136">
        <f t="shared" si="45"/>
        <v>46027</v>
      </c>
      <c r="G221" s="1137" t="str">
        <f t="shared" si="40"/>
        <v>A1</v>
      </c>
      <c r="H221" s="1138" t="str">
        <f t="shared" si="44"/>
        <v>MR_DER-1485_25</v>
      </c>
      <c r="I221" s="1139">
        <f t="shared" si="46"/>
        <v>46113</v>
      </c>
      <c r="J221" s="411" t="str">
        <f t="shared" si="43"/>
        <v>NÃO APROVADO</v>
      </c>
      <c r="K221" s="979" t="s">
        <v>3730</v>
      </c>
      <c r="L221" s="989">
        <v>46027</v>
      </c>
      <c r="M221" s="69" t="s">
        <v>11858</v>
      </c>
      <c r="N221" s="987" t="s">
        <v>5536</v>
      </c>
      <c r="O221" s="989">
        <v>46113</v>
      </c>
      <c r="P221" s="987"/>
      <c r="Q221" s="987"/>
      <c r="R221" s="987"/>
      <c r="S221" s="987"/>
      <c r="T221" s="987"/>
      <c r="U221" s="987"/>
      <c r="V221" s="987"/>
      <c r="W221" s="987"/>
      <c r="X221" s="987"/>
      <c r="Y221" s="987"/>
      <c r="Z221" s="987"/>
      <c r="AA221" s="987"/>
      <c r="AB221" s="987"/>
      <c r="AC221" s="987"/>
      <c r="AD221" s="987"/>
      <c r="AE221" s="987"/>
      <c r="AF221" s="987"/>
      <c r="AG221" s="987"/>
      <c r="AH221" s="987"/>
      <c r="AI221" s="987"/>
      <c r="AJ221" s="987"/>
      <c r="AK221" s="987"/>
      <c r="AL221" s="987"/>
      <c r="AM221" s="987"/>
      <c r="AN221" s="987"/>
      <c r="AO221" s="987"/>
      <c r="AP221" s="987"/>
      <c r="AQ221" s="987"/>
      <c r="AR221" s="987"/>
      <c r="AS221" s="987"/>
      <c r="AT221" s="987"/>
      <c r="AU221" s="987"/>
      <c r="AV221" s="987"/>
      <c r="AW221" s="987"/>
      <c r="AX221" s="987"/>
      <c r="AY221" s="987"/>
      <c r="AZ221" s="987"/>
    </row>
    <row r="222" spans="1:52" s="990" customFormat="1" ht="15" hidden="1" x14ac:dyDescent="0.25">
      <c r="A222" s="987" t="s">
        <v>12364</v>
      </c>
      <c r="B222" s="435" t="str">
        <f t="shared" si="41"/>
        <v/>
      </c>
      <c r="C222" s="435" t="str">
        <f t="shared" si="42"/>
        <v>x</v>
      </c>
      <c r="D222" s="987" t="s">
        <v>37</v>
      </c>
      <c r="E222" s="988" t="s">
        <v>4027</v>
      </c>
      <c r="F222" s="1136">
        <f t="shared" si="45"/>
        <v>46027</v>
      </c>
      <c r="G222" s="1137" t="str">
        <f t="shared" si="40"/>
        <v>A1</v>
      </c>
      <c r="H222" s="1138" t="str">
        <f t="shared" si="44"/>
        <v>MR_DER-1485_25</v>
      </c>
      <c r="I222" s="1139">
        <f t="shared" si="46"/>
        <v>46113</v>
      </c>
      <c r="J222" s="411" t="str">
        <f t="shared" si="43"/>
        <v>NÃO APROVADO</v>
      </c>
      <c r="K222" s="979" t="s">
        <v>3730</v>
      </c>
      <c r="L222" s="989">
        <v>46027</v>
      </c>
      <c r="M222" s="69" t="s">
        <v>11858</v>
      </c>
      <c r="N222" s="987" t="s">
        <v>5536</v>
      </c>
      <c r="O222" s="989">
        <v>46113</v>
      </c>
      <c r="P222" s="987"/>
      <c r="Q222" s="987"/>
      <c r="R222" s="987"/>
      <c r="S222" s="987"/>
      <c r="T222" s="987"/>
      <c r="U222" s="987"/>
      <c r="V222" s="987"/>
      <c r="W222" s="987"/>
      <c r="X222" s="987"/>
      <c r="Y222" s="987"/>
      <c r="Z222" s="987"/>
      <c r="AA222" s="987"/>
      <c r="AB222" s="987"/>
      <c r="AC222" s="987"/>
      <c r="AD222" s="987"/>
      <c r="AE222" s="987"/>
      <c r="AF222" s="987"/>
      <c r="AG222" s="987"/>
      <c r="AH222" s="987"/>
      <c r="AI222" s="987"/>
      <c r="AJ222" s="987"/>
      <c r="AK222" s="987"/>
      <c r="AL222" s="987"/>
      <c r="AM222" s="987"/>
      <c r="AN222" s="987"/>
      <c r="AO222" s="987"/>
      <c r="AP222" s="987"/>
      <c r="AQ222" s="987"/>
      <c r="AR222" s="987"/>
      <c r="AS222" s="987"/>
      <c r="AT222" s="987"/>
      <c r="AU222" s="987"/>
      <c r="AV222" s="987"/>
      <c r="AW222" s="987"/>
      <c r="AX222" s="987"/>
      <c r="AY222" s="987"/>
      <c r="AZ222" s="987"/>
    </row>
    <row r="223" spans="1:52" s="990" customFormat="1" ht="15" hidden="1" x14ac:dyDescent="0.25">
      <c r="A223" s="987" t="s">
        <v>12364</v>
      </c>
      <c r="B223" s="435" t="str">
        <f t="shared" si="41"/>
        <v/>
      </c>
      <c r="C223" s="435" t="str">
        <f t="shared" si="42"/>
        <v>x</v>
      </c>
      <c r="D223" s="987" t="s">
        <v>37</v>
      </c>
      <c r="E223" s="988" t="s">
        <v>4028</v>
      </c>
      <c r="F223" s="1136">
        <f t="shared" si="45"/>
        <v>46027</v>
      </c>
      <c r="G223" s="1137" t="str">
        <f t="shared" si="40"/>
        <v>A1</v>
      </c>
      <c r="H223" s="1138" t="str">
        <f t="shared" si="44"/>
        <v>MR_DER-1485_25</v>
      </c>
      <c r="I223" s="1139">
        <f t="shared" si="46"/>
        <v>46113</v>
      </c>
      <c r="J223" s="411" t="str">
        <f t="shared" si="43"/>
        <v>NÃO APROVADO</v>
      </c>
      <c r="K223" s="979" t="s">
        <v>3730</v>
      </c>
      <c r="L223" s="989">
        <v>46027</v>
      </c>
      <c r="M223" s="69" t="s">
        <v>11858</v>
      </c>
      <c r="N223" s="987" t="s">
        <v>5536</v>
      </c>
      <c r="O223" s="989">
        <v>46113</v>
      </c>
      <c r="P223" s="987"/>
      <c r="Q223" s="987"/>
      <c r="R223" s="987"/>
      <c r="S223" s="987"/>
      <c r="T223" s="987"/>
      <c r="U223" s="987"/>
      <c r="V223" s="987"/>
      <c r="W223" s="987"/>
      <c r="X223" s="987"/>
      <c r="Y223" s="987"/>
      <c r="Z223" s="987"/>
      <c r="AA223" s="987"/>
      <c r="AB223" s="987"/>
      <c r="AC223" s="987"/>
      <c r="AD223" s="987"/>
      <c r="AE223" s="987"/>
      <c r="AF223" s="987"/>
      <c r="AG223" s="987"/>
      <c r="AH223" s="987"/>
      <c r="AI223" s="987"/>
      <c r="AJ223" s="987"/>
      <c r="AK223" s="987"/>
      <c r="AL223" s="987"/>
      <c r="AM223" s="987"/>
      <c r="AN223" s="987"/>
      <c r="AO223" s="987"/>
      <c r="AP223" s="987"/>
      <c r="AQ223" s="987"/>
      <c r="AR223" s="987"/>
      <c r="AS223" s="987"/>
      <c r="AT223" s="987"/>
      <c r="AU223" s="987"/>
      <c r="AV223" s="987"/>
      <c r="AW223" s="987"/>
      <c r="AX223" s="987"/>
      <c r="AY223" s="987"/>
      <c r="AZ223" s="987"/>
    </row>
    <row r="224" spans="1:52" s="990" customFormat="1" ht="15" hidden="1" x14ac:dyDescent="0.25">
      <c r="A224" s="987" t="s">
        <v>12364</v>
      </c>
      <c r="B224" s="435" t="str">
        <f t="shared" si="41"/>
        <v/>
      </c>
      <c r="C224" s="435" t="str">
        <f t="shared" si="42"/>
        <v>x</v>
      </c>
      <c r="D224" s="987" t="s">
        <v>37</v>
      </c>
      <c r="E224" s="988" t="s">
        <v>4029</v>
      </c>
      <c r="F224" s="1136">
        <f t="shared" si="45"/>
        <v>46027</v>
      </c>
      <c r="G224" s="1137" t="str">
        <f t="shared" si="40"/>
        <v>A1</v>
      </c>
      <c r="H224" s="1138" t="str">
        <f t="shared" si="44"/>
        <v>MR_DER-1485_25</v>
      </c>
      <c r="I224" s="1139">
        <f t="shared" si="46"/>
        <v>46113</v>
      </c>
      <c r="J224" s="411" t="str">
        <f t="shared" si="43"/>
        <v>NÃO APROVADO</v>
      </c>
      <c r="K224" s="979" t="s">
        <v>3730</v>
      </c>
      <c r="L224" s="989">
        <v>46027</v>
      </c>
      <c r="M224" s="69" t="s">
        <v>11858</v>
      </c>
      <c r="N224" s="987" t="s">
        <v>5536</v>
      </c>
      <c r="O224" s="989">
        <v>46113</v>
      </c>
      <c r="P224" s="987"/>
      <c r="Q224" s="987"/>
      <c r="R224" s="987"/>
      <c r="S224" s="987"/>
      <c r="T224" s="987"/>
      <c r="U224" s="987"/>
      <c r="V224" s="987"/>
      <c r="W224" s="987"/>
      <c r="X224" s="987"/>
      <c r="Y224" s="987"/>
      <c r="Z224" s="987"/>
      <c r="AA224" s="987"/>
      <c r="AB224" s="987"/>
      <c r="AC224" s="987"/>
      <c r="AD224" s="987"/>
      <c r="AE224" s="987"/>
      <c r="AF224" s="987"/>
      <c r="AG224" s="987"/>
      <c r="AH224" s="987"/>
      <c r="AI224" s="987"/>
      <c r="AJ224" s="987"/>
      <c r="AK224" s="987"/>
      <c r="AL224" s="987"/>
      <c r="AM224" s="987"/>
      <c r="AN224" s="987"/>
      <c r="AO224" s="987"/>
      <c r="AP224" s="987"/>
      <c r="AQ224" s="987"/>
      <c r="AR224" s="987"/>
      <c r="AS224" s="987"/>
      <c r="AT224" s="987"/>
      <c r="AU224" s="987"/>
      <c r="AV224" s="987"/>
      <c r="AW224" s="987"/>
      <c r="AX224" s="987"/>
      <c r="AY224" s="987"/>
      <c r="AZ224" s="987"/>
    </row>
    <row r="225" spans="1:52" s="990" customFormat="1" ht="15" hidden="1" x14ac:dyDescent="0.25">
      <c r="A225" s="987" t="s">
        <v>12364</v>
      </c>
      <c r="B225" s="435" t="str">
        <f t="shared" si="41"/>
        <v/>
      </c>
      <c r="C225" s="435" t="str">
        <f t="shared" si="42"/>
        <v>x</v>
      </c>
      <c r="D225" s="987" t="s">
        <v>37</v>
      </c>
      <c r="E225" s="988" t="s">
        <v>4030</v>
      </c>
      <c r="F225" s="1136">
        <f t="shared" si="45"/>
        <v>46027</v>
      </c>
      <c r="G225" s="1137" t="str">
        <f t="shared" si="40"/>
        <v>A1</v>
      </c>
      <c r="H225" s="1138" t="str">
        <f t="shared" si="44"/>
        <v>MR_DER-1485_25</v>
      </c>
      <c r="I225" s="1139">
        <f t="shared" si="46"/>
        <v>46113</v>
      </c>
      <c r="J225" s="411" t="str">
        <f t="shared" si="43"/>
        <v>NÃO APROVADO</v>
      </c>
      <c r="K225" s="979" t="s">
        <v>3730</v>
      </c>
      <c r="L225" s="989">
        <v>46027</v>
      </c>
      <c r="M225" s="69" t="s">
        <v>11858</v>
      </c>
      <c r="N225" s="987" t="s">
        <v>5536</v>
      </c>
      <c r="O225" s="989">
        <v>46113</v>
      </c>
      <c r="P225" s="987"/>
      <c r="Q225" s="987"/>
      <c r="R225" s="987"/>
      <c r="S225" s="987"/>
      <c r="T225" s="987"/>
      <c r="U225" s="987"/>
      <c r="V225" s="987"/>
      <c r="W225" s="987"/>
      <c r="X225" s="987"/>
      <c r="Y225" s="987"/>
      <c r="Z225" s="987"/>
      <c r="AA225" s="987"/>
      <c r="AB225" s="987"/>
      <c r="AC225" s="987"/>
      <c r="AD225" s="987"/>
      <c r="AE225" s="987"/>
      <c r="AF225" s="987"/>
      <c r="AG225" s="987"/>
      <c r="AH225" s="987"/>
      <c r="AI225" s="987"/>
      <c r="AJ225" s="987"/>
      <c r="AK225" s="987"/>
      <c r="AL225" s="987"/>
      <c r="AM225" s="987"/>
      <c r="AN225" s="987"/>
      <c r="AO225" s="987"/>
      <c r="AP225" s="987"/>
      <c r="AQ225" s="987"/>
      <c r="AR225" s="987"/>
      <c r="AS225" s="987"/>
      <c r="AT225" s="987"/>
      <c r="AU225" s="987"/>
      <c r="AV225" s="987"/>
      <c r="AW225" s="987"/>
      <c r="AX225" s="987"/>
      <c r="AY225" s="987"/>
      <c r="AZ225" s="987"/>
    </row>
    <row r="226" spans="1:52" s="990" customFormat="1" ht="15" hidden="1" x14ac:dyDescent="0.25">
      <c r="A226" s="987" t="s">
        <v>12364</v>
      </c>
      <c r="B226" s="435" t="str">
        <f t="shared" si="41"/>
        <v/>
      </c>
      <c r="C226" s="435" t="str">
        <f t="shared" si="42"/>
        <v>x</v>
      </c>
      <c r="D226" s="987" t="s">
        <v>37</v>
      </c>
      <c r="E226" s="988" t="s">
        <v>4031</v>
      </c>
      <c r="F226" s="1136">
        <f t="shared" si="45"/>
        <v>46027</v>
      </c>
      <c r="G226" s="1137" t="str">
        <f t="shared" si="40"/>
        <v>A1</v>
      </c>
      <c r="H226" s="1138" t="str">
        <f t="shared" si="44"/>
        <v>MR_DER-1485_25</v>
      </c>
      <c r="I226" s="1139">
        <f t="shared" si="46"/>
        <v>46113</v>
      </c>
      <c r="J226" s="411" t="str">
        <f t="shared" si="43"/>
        <v>NÃO APROVADO</v>
      </c>
      <c r="K226" s="979" t="s">
        <v>3730</v>
      </c>
      <c r="L226" s="989">
        <v>46027</v>
      </c>
      <c r="M226" s="69" t="s">
        <v>11858</v>
      </c>
      <c r="N226" s="987" t="s">
        <v>5536</v>
      </c>
      <c r="O226" s="989">
        <v>46113</v>
      </c>
      <c r="P226" s="987"/>
      <c r="Q226" s="987"/>
      <c r="R226" s="987"/>
      <c r="S226" s="987"/>
      <c r="T226" s="987"/>
      <c r="U226" s="987"/>
      <c r="V226" s="987"/>
      <c r="W226" s="987"/>
      <c r="X226" s="987"/>
      <c r="Y226" s="987"/>
      <c r="Z226" s="987"/>
      <c r="AA226" s="987"/>
      <c r="AB226" s="987"/>
      <c r="AC226" s="987"/>
      <c r="AD226" s="987"/>
      <c r="AE226" s="987"/>
      <c r="AF226" s="987"/>
      <c r="AG226" s="987"/>
      <c r="AH226" s="987"/>
      <c r="AI226" s="987"/>
      <c r="AJ226" s="987"/>
      <c r="AK226" s="987"/>
      <c r="AL226" s="987"/>
      <c r="AM226" s="987"/>
      <c r="AN226" s="987"/>
      <c r="AO226" s="987"/>
      <c r="AP226" s="987"/>
      <c r="AQ226" s="987"/>
      <c r="AR226" s="987"/>
      <c r="AS226" s="987"/>
      <c r="AT226" s="987"/>
      <c r="AU226" s="987"/>
      <c r="AV226" s="987"/>
      <c r="AW226" s="987"/>
      <c r="AX226" s="987"/>
      <c r="AY226" s="987"/>
      <c r="AZ226" s="987"/>
    </row>
    <row r="227" spans="1:52" s="990" customFormat="1" ht="15" hidden="1" x14ac:dyDescent="0.25">
      <c r="A227" s="987" t="s">
        <v>12364</v>
      </c>
      <c r="B227" s="435" t="str">
        <f t="shared" si="41"/>
        <v/>
      </c>
      <c r="C227" s="435" t="str">
        <f t="shared" si="42"/>
        <v>x</v>
      </c>
      <c r="D227" s="987" t="s">
        <v>37</v>
      </c>
      <c r="E227" s="988" t="s">
        <v>4032</v>
      </c>
      <c r="F227" s="1136">
        <f t="shared" si="45"/>
        <v>46027</v>
      </c>
      <c r="G227" s="1137" t="str">
        <f t="shared" si="40"/>
        <v>A1</v>
      </c>
      <c r="H227" s="1138" t="str">
        <f t="shared" si="44"/>
        <v>MR_DER-1485_25</v>
      </c>
      <c r="I227" s="1139">
        <f t="shared" si="46"/>
        <v>46113</v>
      </c>
      <c r="J227" s="411" t="str">
        <f t="shared" si="43"/>
        <v>NÃO APROVADO</v>
      </c>
      <c r="K227" s="979" t="s">
        <v>3730</v>
      </c>
      <c r="L227" s="989">
        <v>46027</v>
      </c>
      <c r="M227" s="69" t="s">
        <v>11858</v>
      </c>
      <c r="N227" s="987" t="s">
        <v>5536</v>
      </c>
      <c r="O227" s="989">
        <v>46113</v>
      </c>
      <c r="P227" s="987"/>
      <c r="Q227" s="987"/>
      <c r="R227" s="987"/>
      <c r="S227" s="987"/>
      <c r="T227" s="987"/>
      <c r="U227" s="987"/>
      <c r="V227" s="987"/>
      <c r="W227" s="987"/>
      <c r="X227" s="987"/>
      <c r="Y227" s="987"/>
      <c r="Z227" s="987"/>
      <c r="AA227" s="987"/>
      <c r="AB227" s="987"/>
      <c r="AC227" s="987"/>
      <c r="AD227" s="987"/>
      <c r="AE227" s="987"/>
      <c r="AF227" s="987"/>
      <c r="AG227" s="987"/>
      <c r="AH227" s="987"/>
      <c r="AI227" s="987"/>
      <c r="AJ227" s="987"/>
      <c r="AK227" s="987"/>
      <c r="AL227" s="987"/>
      <c r="AM227" s="987"/>
      <c r="AN227" s="987"/>
      <c r="AO227" s="987"/>
      <c r="AP227" s="987"/>
      <c r="AQ227" s="987"/>
      <c r="AR227" s="987"/>
      <c r="AS227" s="987"/>
      <c r="AT227" s="987"/>
      <c r="AU227" s="987"/>
      <c r="AV227" s="987"/>
      <c r="AW227" s="987"/>
      <c r="AX227" s="987"/>
      <c r="AY227" s="987"/>
      <c r="AZ227" s="987"/>
    </row>
    <row r="228" spans="1:52" s="990" customFormat="1" ht="15" hidden="1" x14ac:dyDescent="0.25">
      <c r="A228" s="987" t="s">
        <v>12364</v>
      </c>
      <c r="B228" s="435" t="str">
        <f t="shared" si="41"/>
        <v/>
      </c>
      <c r="C228" s="435" t="str">
        <f t="shared" si="42"/>
        <v>x</v>
      </c>
      <c r="D228" s="987" t="s">
        <v>37</v>
      </c>
      <c r="E228" s="988" t="s">
        <v>4033</v>
      </c>
      <c r="F228" s="1136">
        <f t="shared" si="45"/>
        <v>46027</v>
      </c>
      <c r="G228" s="1137" t="str">
        <f t="shared" si="40"/>
        <v>A1</v>
      </c>
      <c r="H228" s="1138" t="str">
        <f t="shared" si="44"/>
        <v>MR_DER-1485_25</v>
      </c>
      <c r="I228" s="1139">
        <f t="shared" si="46"/>
        <v>46113</v>
      </c>
      <c r="J228" s="411" t="str">
        <f t="shared" si="43"/>
        <v>NÃO APROVADO</v>
      </c>
      <c r="K228" s="979" t="s">
        <v>3730</v>
      </c>
      <c r="L228" s="989">
        <v>46027</v>
      </c>
      <c r="M228" s="69" t="s">
        <v>11858</v>
      </c>
      <c r="N228" s="987" t="s">
        <v>5536</v>
      </c>
      <c r="O228" s="989">
        <v>46113</v>
      </c>
      <c r="P228" s="987"/>
      <c r="Q228" s="987"/>
      <c r="R228" s="987"/>
      <c r="S228" s="987"/>
      <c r="T228" s="987"/>
      <c r="U228" s="987"/>
      <c r="V228" s="987"/>
      <c r="W228" s="987"/>
      <c r="X228" s="987"/>
      <c r="Y228" s="987"/>
      <c r="Z228" s="987"/>
      <c r="AA228" s="987"/>
      <c r="AB228" s="987"/>
      <c r="AC228" s="987"/>
      <c r="AD228" s="987"/>
      <c r="AE228" s="987"/>
      <c r="AF228" s="987"/>
      <c r="AG228" s="987"/>
      <c r="AH228" s="987"/>
      <c r="AI228" s="987"/>
      <c r="AJ228" s="987"/>
      <c r="AK228" s="987"/>
      <c r="AL228" s="987"/>
      <c r="AM228" s="987"/>
      <c r="AN228" s="987"/>
      <c r="AO228" s="987"/>
      <c r="AP228" s="987"/>
      <c r="AQ228" s="987"/>
      <c r="AR228" s="987"/>
      <c r="AS228" s="987"/>
      <c r="AT228" s="987"/>
      <c r="AU228" s="987"/>
      <c r="AV228" s="987"/>
      <c r="AW228" s="987"/>
      <c r="AX228" s="987"/>
      <c r="AY228" s="987"/>
      <c r="AZ228" s="987"/>
    </row>
    <row r="229" spans="1:52" s="990" customFormat="1" ht="15" hidden="1" x14ac:dyDescent="0.25">
      <c r="A229" s="987" t="s">
        <v>12364</v>
      </c>
      <c r="B229" s="435" t="str">
        <f t="shared" si="41"/>
        <v/>
      </c>
      <c r="C229" s="435" t="str">
        <f t="shared" si="42"/>
        <v>x</v>
      </c>
      <c r="D229" s="987" t="s">
        <v>37</v>
      </c>
      <c r="E229" s="988" t="s">
        <v>4034</v>
      </c>
      <c r="F229" s="1136">
        <f t="shared" si="45"/>
        <v>46027</v>
      </c>
      <c r="G229" s="1137" t="str">
        <f t="shared" si="40"/>
        <v>A1</v>
      </c>
      <c r="H229" s="1138" t="str">
        <f t="shared" si="44"/>
        <v>MR_DER-1485_25</v>
      </c>
      <c r="I229" s="1139">
        <f t="shared" si="46"/>
        <v>46113</v>
      </c>
      <c r="J229" s="411" t="str">
        <f t="shared" si="43"/>
        <v>NÃO APROVADO</v>
      </c>
      <c r="K229" s="979" t="s">
        <v>3730</v>
      </c>
      <c r="L229" s="989">
        <v>46027</v>
      </c>
      <c r="M229" s="69" t="s">
        <v>11858</v>
      </c>
      <c r="N229" s="987" t="s">
        <v>5536</v>
      </c>
      <c r="O229" s="989">
        <v>46113</v>
      </c>
      <c r="P229" s="987"/>
      <c r="Q229" s="987"/>
      <c r="R229" s="987"/>
      <c r="S229" s="987"/>
      <c r="T229" s="987"/>
      <c r="U229" s="987"/>
      <c r="V229" s="987"/>
      <c r="W229" s="987"/>
      <c r="X229" s="987"/>
      <c r="Y229" s="987"/>
      <c r="Z229" s="987"/>
      <c r="AA229" s="987"/>
      <c r="AB229" s="987"/>
      <c r="AC229" s="987"/>
      <c r="AD229" s="987"/>
      <c r="AE229" s="987"/>
      <c r="AF229" s="987"/>
      <c r="AG229" s="987"/>
      <c r="AH229" s="987"/>
      <c r="AI229" s="987"/>
      <c r="AJ229" s="987"/>
      <c r="AK229" s="987"/>
      <c r="AL229" s="987"/>
      <c r="AM229" s="987"/>
      <c r="AN229" s="987"/>
      <c r="AO229" s="987"/>
      <c r="AP229" s="987"/>
      <c r="AQ229" s="987"/>
      <c r="AR229" s="987"/>
      <c r="AS229" s="987"/>
      <c r="AT229" s="987"/>
      <c r="AU229" s="987"/>
      <c r="AV229" s="987"/>
      <c r="AW229" s="987"/>
      <c r="AX229" s="987"/>
      <c r="AY229" s="987"/>
      <c r="AZ229" s="987"/>
    </row>
    <row r="230" spans="1:52" s="990" customFormat="1" ht="15" hidden="1" x14ac:dyDescent="0.25">
      <c r="A230" s="987" t="s">
        <v>12364</v>
      </c>
      <c r="B230" s="435" t="str">
        <f t="shared" si="41"/>
        <v/>
      </c>
      <c r="C230" s="435" t="str">
        <f t="shared" si="42"/>
        <v>x</v>
      </c>
      <c r="D230" s="987" t="s">
        <v>37</v>
      </c>
      <c r="E230" s="988" t="s">
        <v>4035</v>
      </c>
      <c r="F230" s="1136">
        <f t="shared" si="45"/>
        <v>46027</v>
      </c>
      <c r="G230" s="1137" t="str">
        <f t="shared" si="40"/>
        <v>A1</v>
      </c>
      <c r="H230" s="1138" t="str">
        <f t="shared" si="44"/>
        <v>MR_DER-1485_25</v>
      </c>
      <c r="I230" s="1139">
        <f t="shared" si="46"/>
        <v>46113</v>
      </c>
      <c r="J230" s="411" t="str">
        <f t="shared" si="43"/>
        <v>NÃO APROVADO</v>
      </c>
      <c r="K230" s="979" t="s">
        <v>3730</v>
      </c>
      <c r="L230" s="989">
        <v>46027</v>
      </c>
      <c r="M230" s="69" t="s">
        <v>11858</v>
      </c>
      <c r="N230" s="987" t="s">
        <v>5536</v>
      </c>
      <c r="O230" s="989">
        <v>46113</v>
      </c>
      <c r="P230" s="987"/>
      <c r="Q230" s="987"/>
      <c r="R230" s="987"/>
      <c r="S230" s="987"/>
      <c r="T230" s="987"/>
      <c r="U230" s="987"/>
      <c r="V230" s="987"/>
      <c r="W230" s="987"/>
      <c r="X230" s="987"/>
      <c r="Y230" s="987"/>
      <c r="Z230" s="987"/>
      <c r="AA230" s="987"/>
      <c r="AB230" s="987"/>
      <c r="AC230" s="987"/>
      <c r="AD230" s="987"/>
      <c r="AE230" s="987"/>
      <c r="AF230" s="987"/>
      <c r="AG230" s="987"/>
      <c r="AH230" s="987"/>
      <c r="AI230" s="987"/>
      <c r="AJ230" s="987"/>
      <c r="AK230" s="987"/>
      <c r="AL230" s="987"/>
      <c r="AM230" s="987"/>
      <c r="AN230" s="987"/>
      <c r="AO230" s="987"/>
      <c r="AP230" s="987"/>
      <c r="AQ230" s="987"/>
      <c r="AR230" s="987"/>
      <c r="AS230" s="987"/>
      <c r="AT230" s="987"/>
      <c r="AU230" s="987"/>
      <c r="AV230" s="987"/>
      <c r="AW230" s="987"/>
      <c r="AX230" s="987"/>
      <c r="AY230" s="987"/>
      <c r="AZ230" s="987"/>
    </row>
    <row r="231" spans="1:52" s="990" customFormat="1" ht="15" hidden="1" x14ac:dyDescent="0.25">
      <c r="A231" s="987" t="s">
        <v>12364</v>
      </c>
      <c r="B231" s="435" t="str">
        <f t="shared" si="41"/>
        <v/>
      </c>
      <c r="C231" s="435" t="str">
        <f t="shared" si="42"/>
        <v>x</v>
      </c>
      <c r="D231" s="987" t="s">
        <v>37</v>
      </c>
      <c r="E231" s="988" t="s">
        <v>4036</v>
      </c>
      <c r="F231" s="1136">
        <f t="shared" si="45"/>
        <v>46027</v>
      </c>
      <c r="G231" s="1137" t="str">
        <f t="shared" si="40"/>
        <v>A1</v>
      </c>
      <c r="H231" s="1138" t="str">
        <f t="shared" si="44"/>
        <v>MR_DER-1485_25</v>
      </c>
      <c r="I231" s="1139">
        <f t="shared" si="46"/>
        <v>46113</v>
      </c>
      <c r="J231" s="411" t="str">
        <f t="shared" si="43"/>
        <v>NÃO APROVADO</v>
      </c>
      <c r="K231" s="979" t="s">
        <v>3730</v>
      </c>
      <c r="L231" s="989">
        <v>46027</v>
      </c>
      <c r="M231" s="69" t="s">
        <v>11858</v>
      </c>
      <c r="N231" s="987" t="s">
        <v>5536</v>
      </c>
      <c r="O231" s="989">
        <v>46113</v>
      </c>
      <c r="P231" s="987"/>
      <c r="Q231" s="987"/>
      <c r="R231" s="987"/>
      <c r="S231" s="987"/>
      <c r="T231" s="987"/>
      <c r="U231" s="987"/>
      <c r="V231" s="987"/>
      <c r="W231" s="987"/>
      <c r="X231" s="987"/>
      <c r="Y231" s="987"/>
      <c r="Z231" s="987"/>
      <c r="AA231" s="987"/>
      <c r="AB231" s="987"/>
      <c r="AC231" s="987"/>
      <c r="AD231" s="987"/>
      <c r="AE231" s="987"/>
      <c r="AF231" s="987"/>
      <c r="AG231" s="987"/>
      <c r="AH231" s="987"/>
      <c r="AI231" s="987"/>
      <c r="AJ231" s="987"/>
      <c r="AK231" s="987"/>
      <c r="AL231" s="987"/>
      <c r="AM231" s="987"/>
      <c r="AN231" s="987"/>
      <c r="AO231" s="987"/>
      <c r="AP231" s="987"/>
      <c r="AQ231" s="987"/>
      <c r="AR231" s="987"/>
      <c r="AS231" s="987"/>
      <c r="AT231" s="987"/>
      <c r="AU231" s="987"/>
      <c r="AV231" s="987"/>
      <c r="AW231" s="987"/>
      <c r="AX231" s="987"/>
      <c r="AY231" s="987"/>
      <c r="AZ231" s="987"/>
    </row>
    <row r="232" spans="1:52" s="990" customFormat="1" ht="15" hidden="1" x14ac:dyDescent="0.25">
      <c r="A232" s="987" t="s">
        <v>12364</v>
      </c>
      <c r="B232" s="435" t="str">
        <f t="shared" si="41"/>
        <v/>
      </c>
      <c r="C232" s="435" t="str">
        <f t="shared" si="42"/>
        <v>x</v>
      </c>
      <c r="D232" s="987" t="s">
        <v>37</v>
      </c>
      <c r="E232" s="988" t="s">
        <v>4037</v>
      </c>
      <c r="F232" s="1136">
        <f t="shared" si="45"/>
        <v>46027</v>
      </c>
      <c r="G232" s="1137" t="str">
        <f t="shared" si="40"/>
        <v>A1</v>
      </c>
      <c r="H232" s="1138" t="str">
        <f t="shared" si="44"/>
        <v>MR_DER-1485_25</v>
      </c>
      <c r="I232" s="1139">
        <f t="shared" si="46"/>
        <v>46113</v>
      </c>
      <c r="J232" s="411" t="str">
        <f t="shared" si="43"/>
        <v>NÃO APROVADO</v>
      </c>
      <c r="K232" s="979" t="s">
        <v>3730</v>
      </c>
      <c r="L232" s="989">
        <v>46027</v>
      </c>
      <c r="M232" s="69" t="s">
        <v>11858</v>
      </c>
      <c r="N232" s="987" t="s">
        <v>5536</v>
      </c>
      <c r="O232" s="989">
        <v>46113</v>
      </c>
      <c r="P232" s="987"/>
      <c r="Q232" s="987"/>
      <c r="R232" s="987"/>
      <c r="S232" s="987"/>
      <c r="T232" s="987"/>
      <c r="U232" s="987"/>
      <c r="V232" s="987"/>
      <c r="W232" s="987"/>
      <c r="X232" s="987"/>
      <c r="Y232" s="987"/>
      <c r="Z232" s="987"/>
      <c r="AA232" s="987"/>
      <c r="AB232" s="987"/>
      <c r="AC232" s="987"/>
      <c r="AD232" s="987"/>
      <c r="AE232" s="987"/>
      <c r="AF232" s="987"/>
      <c r="AG232" s="987"/>
      <c r="AH232" s="987"/>
      <c r="AI232" s="987"/>
      <c r="AJ232" s="987"/>
      <c r="AK232" s="987"/>
      <c r="AL232" s="987"/>
      <c r="AM232" s="987"/>
      <c r="AN232" s="987"/>
      <c r="AO232" s="987"/>
      <c r="AP232" s="987"/>
      <c r="AQ232" s="987"/>
      <c r="AR232" s="987"/>
      <c r="AS232" s="987"/>
      <c r="AT232" s="987"/>
      <c r="AU232" s="987"/>
      <c r="AV232" s="987"/>
      <c r="AW232" s="987"/>
      <c r="AX232" s="987"/>
      <c r="AY232" s="987"/>
      <c r="AZ232" s="987"/>
    </row>
    <row r="233" spans="1:52" s="990" customFormat="1" ht="15" hidden="1" x14ac:dyDescent="0.25">
      <c r="A233" s="987" t="s">
        <v>12364</v>
      </c>
      <c r="B233" s="435" t="str">
        <f t="shared" si="41"/>
        <v/>
      </c>
      <c r="C233" s="435" t="str">
        <f t="shared" si="42"/>
        <v>x</v>
      </c>
      <c r="D233" s="987" t="s">
        <v>37</v>
      </c>
      <c r="E233" s="988" t="s">
        <v>4038</v>
      </c>
      <c r="F233" s="1136">
        <f t="shared" si="45"/>
        <v>46027</v>
      </c>
      <c r="G233" s="1137" t="str">
        <f t="shared" si="40"/>
        <v>A1</v>
      </c>
      <c r="H233" s="1138" t="str">
        <f t="shared" si="44"/>
        <v>MR_DER-1485_25</v>
      </c>
      <c r="I233" s="1139">
        <f t="shared" si="46"/>
        <v>46113</v>
      </c>
      <c r="J233" s="411" t="str">
        <f t="shared" si="43"/>
        <v>NÃO APROVADO</v>
      </c>
      <c r="K233" s="979" t="s">
        <v>3730</v>
      </c>
      <c r="L233" s="989">
        <v>46027</v>
      </c>
      <c r="M233" s="69" t="s">
        <v>11858</v>
      </c>
      <c r="N233" s="987" t="s">
        <v>5536</v>
      </c>
      <c r="O233" s="989">
        <v>46113</v>
      </c>
      <c r="P233" s="987"/>
      <c r="Q233" s="987"/>
      <c r="R233" s="987"/>
      <c r="S233" s="987"/>
      <c r="T233" s="987"/>
      <c r="U233" s="987"/>
      <c r="V233" s="987"/>
      <c r="W233" s="987"/>
      <c r="X233" s="987"/>
      <c r="Y233" s="987"/>
      <c r="Z233" s="987"/>
      <c r="AA233" s="987"/>
      <c r="AB233" s="987"/>
      <c r="AC233" s="987"/>
      <c r="AD233" s="987"/>
      <c r="AE233" s="987"/>
      <c r="AF233" s="987"/>
      <c r="AG233" s="987"/>
      <c r="AH233" s="987"/>
      <c r="AI233" s="987"/>
      <c r="AJ233" s="987"/>
      <c r="AK233" s="987"/>
      <c r="AL233" s="987"/>
      <c r="AM233" s="987"/>
      <c r="AN233" s="987"/>
      <c r="AO233" s="987"/>
      <c r="AP233" s="987"/>
      <c r="AQ233" s="987"/>
      <c r="AR233" s="987"/>
      <c r="AS233" s="987"/>
      <c r="AT233" s="987"/>
      <c r="AU233" s="987"/>
      <c r="AV233" s="987"/>
      <c r="AW233" s="987"/>
      <c r="AX233" s="987"/>
      <c r="AY233" s="987"/>
      <c r="AZ233" s="987"/>
    </row>
    <row r="234" spans="1:52" s="990" customFormat="1" ht="15" hidden="1" x14ac:dyDescent="0.25">
      <c r="A234" s="987" t="s">
        <v>12364</v>
      </c>
      <c r="B234" s="435" t="str">
        <f t="shared" si="41"/>
        <v/>
      </c>
      <c r="C234" s="435" t="str">
        <f t="shared" si="42"/>
        <v>x</v>
      </c>
      <c r="D234" s="987" t="s">
        <v>37</v>
      </c>
      <c r="E234" s="988" t="s">
        <v>4039</v>
      </c>
      <c r="F234" s="1136">
        <f t="shared" si="45"/>
        <v>46027</v>
      </c>
      <c r="G234" s="1137" t="str">
        <f t="shared" si="40"/>
        <v>A1</v>
      </c>
      <c r="H234" s="1138" t="str">
        <f t="shared" si="44"/>
        <v>MR_DER-1485_25</v>
      </c>
      <c r="I234" s="1139">
        <f t="shared" si="46"/>
        <v>46113</v>
      </c>
      <c r="J234" s="411" t="str">
        <f t="shared" si="43"/>
        <v>NÃO APROVADO</v>
      </c>
      <c r="K234" s="979" t="s">
        <v>3730</v>
      </c>
      <c r="L234" s="989">
        <v>46027</v>
      </c>
      <c r="M234" s="69" t="s">
        <v>11858</v>
      </c>
      <c r="N234" s="987" t="s">
        <v>5536</v>
      </c>
      <c r="O234" s="989">
        <v>46113</v>
      </c>
      <c r="P234" s="987"/>
      <c r="Q234" s="987"/>
      <c r="R234" s="987"/>
      <c r="S234" s="987"/>
      <c r="T234" s="987"/>
      <c r="U234" s="987"/>
      <c r="V234" s="987"/>
      <c r="W234" s="987"/>
      <c r="X234" s="987"/>
      <c r="Y234" s="987"/>
      <c r="Z234" s="987"/>
      <c r="AA234" s="987"/>
      <c r="AB234" s="987"/>
      <c r="AC234" s="987"/>
      <c r="AD234" s="987"/>
      <c r="AE234" s="987"/>
      <c r="AF234" s="987"/>
      <c r="AG234" s="987"/>
      <c r="AH234" s="987"/>
      <c r="AI234" s="987"/>
      <c r="AJ234" s="987"/>
      <c r="AK234" s="987"/>
      <c r="AL234" s="987"/>
      <c r="AM234" s="987"/>
      <c r="AN234" s="987"/>
      <c r="AO234" s="987"/>
      <c r="AP234" s="987"/>
      <c r="AQ234" s="987"/>
      <c r="AR234" s="987"/>
      <c r="AS234" s="987"/>
      <c r="AT234" s="987"/>
      <c r="AU234" s="987"/>
      <c r="AV234" s="987"/>
      <c r="AW234" s="987"/>
      <c r="AX234" s="987"/>
      <c r="AY234" s="987"/>
      <c r="AZ234" s="987"/>
    </row>
    <row r="235" spans="1:52" s="990" customFormat="1" ht="15" hidden="1" x14ac:dyDescent="0.25">
      <c r="A235" s="987" t="s">
        <v>12364</v>
      </c>
      <c r="B235" s="435" t="str">
        <f t="shared" si="41"/>
        <v/>
      </c>
      <c r="C235" s="435" t="str">
        <f t="shared" si="42"/>
        <v>x</v>
      </c>
      <c r="D235" s="987" t="s">
        <v>37</v>
      </c>
      <c r="E235" s="988" t="s">
        <v>4040</v>
      </c>
      <c r="F235" s="1136">
        <f t="shared" si="45"/>
        <v>46027</v>
      </c>
      <c r="G235" s="1137" t="str">
        <f t="shared" si="40"/>
        <v>A1</v>
      </c>
      <c r="H235" s="1138" t="str">
        <f t="shared" si="44"/>
        <v>MR_DER-1485_25</v>
      </c>
      <c r="I235" s="1139">
        <f t="shared" si="46"/>
        <v>46113</v>
      </c>
      <c r="J235" s="411" t="str">
        <f t="shared" si="43"/>
        <v>NÃO APROVADO</v>
      </c>
      <c r="K235" s="979" t="s">
        <v>3730</v>
      </c>
      <c r="L235" s="989">
        <v>46027</v>
      </c>
      <c r="M235" s="69" t="s">
        <v>11858</v>
      </c>
      <c r="N235" s="987" t="s">
        <v>5536</v>
      </c>
      <c r="O235" s="989">
        <v>46113</v>
      </c>
      <c r="P235" s="987"/>
      <c r="Q235" s="987"/>
      <c r="R235" s="987"/>
      <c r="S235" s="987"/>
      <c r="T235" s="987"/>
      <c r="U235" s="987"/>
      <c r="V235" s="987"/>
      <c r="W235" s="987"/>
      <c r="X235" s="987"/>
      <c r="Y235" s="987"/>
      <c r="Z235" s="987"/>
      <c r="AA235" s="987"/>
      <c r="AB235" s="987"/>
      <c r="AC235" s="987"/>
      <c r="AD235" s="987"/>
      <c r="AE235" s="987"/>
      <c r="AF235" s="987"/>
      <c r="AG235" s="987"/>
      <c r="AH235" s="987"/>
      <c r="AI235" s="987"/>
      <c r="AJ235" s="987"/>
      <c r="AK235" s="987"/>
      <c r="AL235" s="987"/>
      <c r="AM235" s="987"/>
      <c r="AN235" s="987"/>
      <c r="AO235" s="987"/>
      <c r="AP235" s="987"/>
      <c r="AQ235" s="987"/>
      <c r="AR235" s="987"/>
      <c r="AS235" s="987"/>
      <c r="AT235" s="987"/>
      <c r="AU235" s="987"/>
      <c r="AV235" s="987"/>
      <c r="AW235" s="987"/>
      <c r="AX235" s="987"/>
      <c r="AY235" s="987"/>
      <c r="AZ235" s="987"/>
    </row>
    <row r="236" spans="1:52" s="990" customFormat="1" ht="15" hidden="1" x14ac:dyDescent="0.25">
      <c r="A236" s="987" t="s">
        <v>12364</v>
      </c>
      <c r="B236" s="435" t="str">
        <f t="shared" si="41"/>
        <v/>
      </c>
      <c r="C236" s="435" t="str">
        <f t="shared" si="42"/>
        <v>x</v>
      </c>
      <c r="D236" s="987" t="s">
        <v>37</v>
      </c>
      <c r="E236" s="988" t="s">
        <v>4041</v>
      </c>
      <c r="F236" s="1136">
        <f t="shared" si="45"/>
        <v>46027</v>
      </c>
      <c r="G236" s="1137" t="str">
        <f t="shared" si="40"/>
        <v>A1</v>
      </c>
      <c r="H236" s="1138" t="str">
        <f t="shared" si="44"/>
        <v>MR_DER-1485_25</v>
      </c>
      <c r="I236" s="1139">
        <f t="shared" si="46"/>
        <v>46113</v>
      </c>
      <c r="J236" s="411" t="str">
        <f t="shared" si="43"/>
        <v>NÃO APROVADO</v>
      </c>
      <c r="K236" s="979" t="s">
        <v>3730</v>
      </c>
      <c r="L236" s="989">
        <v>46027</v>
      </c>
      <c r="M236" s="69" t="s">
        <v>11858</v>
      </c>
      <c r="N236" s="987" t="s">
        <v>5536</v>
      </c>
      <c r="O236" s="989">
        <v>46113</v>
      </c>
      <c r="P236" s="987"/>
      <c r="Q236" s="987"/>
      <c r="R236" s="987"/>
      <c r="S236" s="987"/>
      <c r="T236" s="987"/>
      <c r="U236" s="987"/>
      <c r="V236" s="987"/>
      <c r="W236" s="987"/>
      <c r="X236" s="987"/>
      <c r="Y236" s="987"/>
      <c r="Z236" s="987"/>
      <c r="AA236" s="987"/>
      <c r="AB236" s="987"/>
      <c r="AC236" s="987"/>
      <c r="AD236" s="987"/>
      <c r="AE236" s="987"/>
      <c r="AF236" s="987"/>
      <c r="AG236" s="987"/>
      <c r="AH236" s="987"/>
      <c r="AI236" s="987"/>
      <c r="AJ236" s="987"/>
      <c r="AK236" s="987"/>
      <c r="AL236" s="987"/>
      <c r="AM236" s="987"/>
      <c r="AN236" s="987"/>
      <c r="AO236" s="987"/>
      <c r="AP236" s="987"/>
      <c r="AQ236" s="987"/>
      <c r="AR236" s="987"/>
      <c r="AS236" s="987"/>
      <c r="AT236" s="987"/>
      <c r="AU236" s="987"/>
      <c r="AV236" s="987"/>
      <c r="AW236" s="987"/>
      <c r="AX236" s="987"/>
      <c r="AY236" s="987"/>
      <c r="AZ236" s="987"/>
    </row>
    <row r="237" spans="1:52" s="990" customFormat="1" ht="15" hidden="1" x14ac:dyDescent="0.25">
      <c r="A237" s="987" t="s">
        <v>12364</v>
      </c>
      <c r="B237" s="435" t="str">
        <f t="shared" si="41"/>
        <v/>
      </c>
      <c r="C237" s="435" t="str">
        <f t="shared" si="42"/>
        <v>x</v>
      </c>
      <c r="D237" s="987" t="s">
        <v>37</v>
      </c>
      <c r="E237" s="988" t="s">
        <v>4042</v>
      </c>
      <c r="F237" s="1136">
        <f t="shared" si="45"/>
        <v>46027</v>
      </c>
      <c r="G237" s="1137" t="str">
        <f t="shared" si="40"/>
        <v>A1</v>
      </c>
      <c r="H237" s="1138" t="str">
        <f t="shared" si="44"/>
        <v>MR_DER-1485_25</v>
      </c>
      <c r="I237" s="1139">
        <f t="shared" si="46"/>
        <v>46113</v>
      </c>
      <c r="J237" s="411" t="str">
        <f t="shared" si="43"/>
        <v>NÃO APROVADO</v>
      </c>
      <c r="K237" s="979" t="s">
        <v>3730</v>
      </c>
      <c r="L237" s="989">
        <v>46027</v>
      </c>
      <c r="M237" s="69" t="s">
        <v>11858</v>
      </c>
      <c r="N237" s="987" t="s">
        <v>5536</v>
      </c>
      <c r="O237" s="989">
        <v>46113</v>
      </c>
      <c r="P237" s="987"/>
      <c r="Q237" s="987"/>
      <c r="R237" s="987"/>
      <c r="S237" s="987"/>
      <c r="T237" s="987"/>
      <c r="U237" s="987"/>
      <c r="V237" s="987"/>
      <c r="W237" s="987"/>
      <c r="X237" s="987"/>
      <c r="Y237" s="987"/>
      <c r="Z237" s="987"/>
      <c r="AA237" s="987"/>
      <c r="AB237" s="987"/>
      <c r="AC237" s="987"/>
      <c r="AD237" s="987"/>
      <c r="AE237" s="987"/>
      <c r="AF237" s="987"/>
      <c r="AG237" s="987"/>
      <c r="AH237" s="987"/>
      <c r="AI237" s="987"/>
      <c r="AJ237" s="987"/>
      <c r="AK237" s="987"/>
      <c r="AL237" s="987"/>
      <c r="AM237" s="987"/>
      <c r="AN237" s="987"/>
      <c r="AO237" s="987"/>
      <c r="AP237" s="987"/>
      <c r="AQ237" s="987"/>
      <c r="AR237" s="987"/>
      <c r="AS237" s="987"/>
      <c r="AT237" s="987"/>
      <c r="AU237" s="987"/>
      <c r="AV237" s="987"/>
      <c r="AW237" s="987"/>
      <c r="AX237" s="987"/>
      <c r="AY237" s="987"/>
      <c r="AZ237" s="987"/>
    </row>
    <row r="238" spans="1:52" s="990" customFormat="1" ht="15" hidden="1" x14ac:dyDescent="0.25">
      <c r="A238" s="987" t="s">
        <v>12364</v>
      </c>
      <c r="B238" s="435" t="s">
        <v>8257</v>
      </c>
      <c r="C238" s="435" t="str">
        <f t="shared" si="42"/>
        <v/>
      </c>
      <c r="D238" s="987" t="s">
        <v>67</v>
      </c>
      <c r="E238" s="988" t="s">
        <v>11855</v>
      </c>
      <c r="F238" s="1136">
        <f t="shared" si="45"/>
        <v>46027</v>
      </c>
      <c r="G238" s="1137" t="str">
        <f t="shared" si="40"/>
        <v>A1</v>
      </c>
      <c r="H238" s="1138" t="str">
        <f t="shared" si="44"/>
        <v>MR_DER-1485_25</v>
      </c>
      <c r="I238" s="1139">
        <f t="shared" si="46"/>
        <v>46113</v>
      </c>
      <c r="J238" s="411" t="str">
        <f t="shared" si="43"/>
        <v>NÃO APROVADO</v>
      </c>
      <c r="K238" s="979" t="s">
        <v>3730</v>
      </c>
      <c r="L238" s="989">
        <v>46027</v>
      </c>
      <c r="M238" s="69" t="s">
        <v>11858</v>
      </c>
      <c r="N238" s="987" t="s">
        <v>5536</v>
      </c>
      <c r="O238" s="989">
        <v>46113</v>
      </c>
      <c r="P238" s="987"/>
      <c r="Q238" s="987"/>
      <c r="R238" s="987"/>
      <c r="S238" s="987"/>
      <c r="T238" s="987"/>
      <c r="U238" s="987"/>
      <c r="V238" s="987"/>
      <c r="W238" s="987"/>
      <c r="X238" s="987"/>
      <c r="Y238" s="987"/>
      <c r="Z238" s="987"/>
      <c r="AA238" s="987"/>
      <c r="AB238" s="987"/>
      <c r="AC238" s="987"/>
      <c r="AD238" s="987"/>
      <c r="AE238" s="987"/>
      <c r="AF238" s="987"/>
      <c r="AG238" s="987"/>
      <c r="AH238" s="987"/>
      <c r="AI238" s="987"/>
      <c r="AJ238" s="987"/>
      <c r="AK238" s="987"/>
      <c r="AL238" s="987"/>
      <c r="AM238" s="987"/>
      <c r="AN238" s="987"/>
      <c r="AO238" s="987"/>
      <c r="AP238" s="987"/>
      <c r="AQ238" s="987"/>
      <c r="AR238" s="987"/>
      <c r="AS238" s="987"/>
      <c r="AT238" s="987"/>
      <c r="AU238" s="987"/>
      <c r="AV238" s="987"/>
      <c r="AW238" s="987"/>
      <c r="AX238" s="987"/>
      <c r="AY238" s="987"/>
      <c r="AZ238" s="987"/>
    </row>
    <row r="239" spans="1:52" s="990" customFormat="1" ht="15" hidden="1" x14ac:dyDescent="0.25">
      <c r="A239" s="987" t="s">
        <v>12364</v>
      </c>
      <c r="B239" s="435" t="s">
        <v>8257</v>
      </c>
      <c r="C239" s="435" t="str">
        <f>IF(LEFT(E239,2)="DE","x","")</f>
        <v/>
      </c>
      <c r="D239" s="987" t="s">
        <v>67</v>
      </c>
      <c r="E239" s="988" t="s">
        <v>11856</v>
      </c>
      <c r="F239" s="1136">
        <f>IF(L239&lt;&gt;0,MAX(L239,R239,X239,AD239),"NE")</f>
        <v>46027</v>
      </c>
      <c r="G239" s="1137" t="str">
        <f t="shared" si="40"/>
        <v>A1</v>
      </c>
      <c r="H239" s="1138" t="str">
        <f t="shared" si="44"/>
        <v>MR_DER-1485_25</v>
      </c>
      <c r="I239" s="1139">
        <f>IF(F239="NE",F239,IF(INDEX(K239:CP239,,MATCH(F239,K239:CP239,0)+3)&lt;&gt;0,INDEX(K239:CP239,,MATCH(F239,K239:CP239,0)+3),"ND"))</f>
        <v>46113</v>
      </c>
      <c r="J239" s="411" t="str">
        <f>IF(G239="NE",G239,IF(INDEX(K239:CQ239,,MATCH(G239,K239:CQ239,0)+3)&lt;&gt;0,INDEX(K239:CQ239,,MATCH(G239,K239:CQ239,0)+3),"ND"))</f>
        <v>NÃO APROVADO</v>
      </c>
      <c r="K239" s="979" t="s">
        <v>3730</v>
      </c>
      <c r="L239" s="989">
        <v>46027</v>
      </c>
      <c r="M239" s="69" t="s">
        <v>11858</v>
      </c>
      <c r="N239" s="987" t="s">
        <v>5536</v>
      </c>
      <c r="O239" s="989">
        <v>46113</v>
      </c>
      <c r="P239" s="987"/>
      <c r="Q239" s="987"/>
      <c r="R239" s="987"/>
      <c r="S239" s="987"/>
      <c r="T239" s="987"/>
      <c r="U239" s="987"/>
      <c r="V239" s="987"/>
      <c r="W239" s="987"/>
      <c r="X239" s="987"/>
      <c r="Y239" s="987"/>
      <c r="Z239" s="987"/>
      <c r="AA239" s="987"/>
      <c r="AB239" s="987"/>
      <c r="AC239" s="987"/>
      <c r="AD239" s="987"/>
      <c r="AE239" s="987"/>
      <c r="AF239" s="987"/>
      <c r="AG239" s="987"/>
      <c r="AH239" s="987"/>
      <c r="AI239" s="987"/>
      <c r="AJ239" s="987"/>
      <c r="AK239" s="987"/>
      <c r="AL239" s="987"/>
      <c r="AM239" s="987"/>
      <c r="AN239" s="987"/>
      <c r="AO239" s="987"/>
      <c r="AP239" s="987"/>
      <c r="AQ239" s="987"/>
      <c r="AR239" s="987"/>
      <c r="AS239" s="987"/>
      <c r="AT239" s="987"/>
      <c r="AU239" s="987"/>
      <c r="AV239" s="987"/>
      <c r="AW239" s="987"/>
      <c r="AX239" s="987"/>
      <c r="AY239" s="987"/>
      <c r="AZ239" s="987"/>
    </row>
    <row r="240" spans="1:52" s="408" customFormat="1" hidden="1" x14ac:dyDescent="0.25">
      <c r="A240" s="414"/>
      <c r="B240" s="415"/>
      <c r="C240" s="415"/>
      <c r="D240" s="414"/>
      <c r="E240" s="414" t="s">
        <v>7527</v>
      </c>
      <c r="F240" s="412"/>
      <c r="G240" s="412"/>
      <c r="H240" s="412"/>
      <c r="I240" s="412"/>
      <c r="J240" s="415"/>
      <c r="K240" s="416"/>
      <c r="L240" s="416"/>
      <c r="M240" s="417"/>
      <c r="N240" s="418"/>
      <c r="O240" s="418"/>
      <c r="P240" s="418"/>
      <c r="Q240" s="416"/>
      <c r="R240" s="416"/>
      <c r="S240" s="417"/>
      <c r="T240" s="418"/>
      <c r="U240" s="418"/>
      <c r="V240" s="418"/>
      <c r="W240" s="416"/>
      <c r="X240" s="416"/>
      <c r="Y240" s="417"/>
      <c r="Z240" s="418"/>
      <c r="AA240" s="418"/>
      <c r="AB240" s="418"/>
      <c r="AC240" s="416"/>
      <c r="AD240" s="416"/>
      <c r="AE240" s="417"/>
      <c r="AF240" s="418"/>
      <c r="AG240" s="418"/>
      <c r="AH240" s="418"/>
      <c r="AI240" s="416"/>
      <c r="AJ240" s="416"/>
      <c r="AK240" s="417"/>
      <c r="AL240" s="418"/>
      <c r="AM240" s="418"/>
      <c r="AN240" s="418"/>
      <c r="AO240" s="416"/>
      <c r="AP240" s="416"/>
      <c r="AQ240" s="417"/>
      <c r="AR240" s="418"/>
      <c r="AS240" s="418"/>
      <c r="AT240" s="418"/>
      <c r="AU240" s="416"/>
      <c r="AV240" s="416"/>
      <c r="AW240" s="417"/>
      <c r="AX240" s="418"/>
      <c r="AY240" s="418"/>
      <c r="AZ240" s="418"/>
    </row>
    <row r="241" spans="1:52" s="408" customFormat="1" ht="15" hidden="1" x14ac:dyDescent="0.25">
      <c r="A241" s="409" t="s">
        <v>8263</v>
      </c>
      <c r="B241" s="401" t="str">
        <f t="shared" ref="B241:B261" si="47">IF(LEFT(E241,2)="RT","x","")</f>
        <v>x</v>
      </c>
      <c r="C241" s="401" t="str">
        <f t="shared" ref="C241:C261" si="48">IF(LEFT(E241,2)="DE","x","")</f>
        <v/>
      </c>
      <c r="D241" s="409" t="s">
        <v>38</v>
      </c>
      <c r="E241" s="410" t="s">
        <v>4043</v>
      </c>
      <c r="F241" s="1133">
        <f t="shared" si="45"/>
        <v>46036</v>
      </c>
      <c r="G241" s="1134" t="str">
        <f t="shared" si="40"/>
        <v>A</v>
      </c>
      <c r="H241" s="1132" t="str">
        <f t="shared" si="44"/>
        <v>MR_DER-1507_26</v>
      </c>
      <c r="I241" s="1135" t="str">
        <f t="shared" si="46"/>
        <v>ND</v>
      </c>
      <c r="J241" s="413" t="str">
        <f t="shared" si="43"/>
        <v>APROVADO</v>
      </c>
      <c r="K241" s="412" t="s">
        <v>3730</v>
      </c>
      <c r="L241" s="1224">
        <v>45951</v>
      </c>
      <c r="M241" s="218" t="s">
        <v>10865</v>
      </c>
      <c r="N241" s="409" t="s">
        <v>5537</v>
      </c>
      <c r="O241" s="409"/>
      <c r="P241" s="409"/>
      <c r="Q241" s="409" t="s">
        <v>3748</v>
      </c>
      <c r="R241" s="1224">
        <v>45989</v>
      </c>
      <c r="S241" s="218" t="s">
        <v>11467</v>
      </c>
      <c r="T241" s="409" t="s">
        <v>5539</v>
      </c>
      <c r="U241" s="1224">
        <v>46024</v>
      </c>
      <c r="V241" s="409"/>
      <c r="W241" s="409" t="s">
        <v>3748</v>
      </c>
      <c r="X241" s="1224">
        <v>46036</v>
      </c>
      <c r="Y241" s="218" t="s">
        <v>11977</v>
      </c>
      <c r="Z241" s="409"/>
      <c r="AA241" s="409"/>
      <c r="AB241" s="409"/>
      <c r="AC241" s="409"/>
      <c r="AD241" s="409"/>
      <c r="AE241" s="409"/>
      <c r="AF241" s="409"/>
      <c r="AG241" s="409"/>
      <c r="AH241" s="409"/>
      <c r="AI241" s="409"/>
      <c r="AJ241" s="409"/>
      <c r="AK241" s="409"/>
      <c r="AL241" s="409"/>
      <c r="AM241" s="409"/>
      <c r="AN241" s="409"/>
      <c r="AO241" s="409"/>
      <c r="AP241" s="409"/>
      <c r="AQ241" s="409"/>
      <c r="AR241" s="409"/>
      <c r="AS241" s="409"/>
      <c r="AT241" s="409"/>
      <c r="AU241" s="409"/>
      <c r="AV241" s="409"/>
      <c r="AW241" s="409"/>
      <c r="AX241" s="409"/>
      <c r="AY241" s="409"/>
      <c r="AZ241" s="409"/>
    </row>
    <row r="242" spans="1:52" s="408" customFormat="1" ht="15" hidden="1" x14ac:dyDescent="0.25">
      <c r="A242" s="409" t="s">
        <v>8263</v>
      </c>
      <c r="B242" s="401" t="str">
        <f t="shared" si="47"/>
        <v/>
      </c>
      <c r="C242" s="401" t="str">
        <f t="shared" si="48"/>
        <v>x</v>
      </c>
      <c r="D242" s="409" t="s">
        <v>39</v>
      </c>
      <c r="E242" s="410" t="s">
        <v>4044</v>
      </c>
      <c r="F242" s="1133">
        <f t="shared" si="45"/>
        <v>46140</v>
      </c>
      <c r="G242" s="1134" t="str">
        <f t="shared" si="40"/>
        <v>A</v>
      </c>
      <c r="H242" s="1132" t="str">
        <f t="shared" si="44"/>
        <v>MR_DER-1709_26</v>
      </c>
      <c r="I242" s="1135" t="str">
        <f t="shared" si="46"/>
        <v>ND</v>
      </c>
      <c r="J242" s="413" t="str">
        <f t="shared" si="43"/>
        <v>ND</v>
      </c>
      <c r="K242" s="412" t="s">
        <v>3730</v>
      </c>
      <c r="L242" s="1224">
        <v>45951</v>
      </c>
      <c r="M242" s="218" t="s">
        <v>10865</v>
      </c>
      <c r="N242" s="409" t="s">
        <v>5536</v>
      </c>
      <c r="O242" s="1224">
        <v>45978</v>
      </c>
      <c r="P242" s="409"/>
      <c r="Q242" s="409" t="s">
        <v>3765</v>
      </c>
      <c r="R242" s="1224">
        <v>45989</v>
      </c>
      <c r="S242" s="218" t="s">
        <v>11467</v>
      </c>
      <c r="T242" s="409" t="s">
        <v>5536</v>
      </c>
      <c r="U242" s="1224">
        <v>46037</v>
      </c>
      <c r="V242" s="409"/>
      <c r="W242" s="409" t="s">
        <v>5701</v>
      </c>
      <c r="X242" s="1224">
        <v>46099</v>
      </c>
      <c r="Y242" s="218" t="s">
        <v>12388</v>
      </c>
      <c r="Z242" s="409" t="s">
        <v>5538</v>
      </c>
      <c r="AA242" s="1224">
        <v>46136</v>
      </c>
      <c r="AB242" s="409"/>
      <c r="AC242" s="409" t="s">
        <v>3748</v>
      </c>
      <c r="AD242" s="1224">
        <v>46140</v>
      </c>
      <c r="AE242" s="218" t="s">
        <v>12596</v>
      </c>
      <c r="AF242" s="409"/>
      <c r="AG242" s="409"/>
      <c r="AH242" s="409"/>
      <c r="AI242" s="409"/>
      <c r="AJ242" s="409"/>
      <c r="AK242" s="409"/>
      <c r="AL242" s="409"/>
      <c r="AM242" s="409"/>
      <c r="AN242" s="409"/>
      <c r="AO242" s="409"/>
      <c r="AP242" s="409"/>
      <c r="AQ242" s="409"/>
      <c r="AR242" s="409"/>
      <c r="AS242" s="409"/>
      <c r="AT242" s="409"/>
      <c r="AU242" s="409"/>
      <c r="AV242" s="409"/>
      <c r="AW242" s="409"/>
      <c r="AX242" s="409"/>
      <c r="AY242" s="409"/>
      <c r="AZ242" s="409"/>
    </row>
    <row r="243" spans="1:52" s="408" customFormat="1" ht="15" hidden="1" x14ac:dyDescent="0.25">
      <c r="A243" s="409" t="s">
        <v>8263</v>
      </c>
      <c r="B243" s="401" t="str">
        <f t="shared" si="47"/>
        <v/>
      </c>
      <c r="C243" s="401" t="str">
        <f t="shared" si="48"/>
        <v>x</v>
      </c>
      <c r="D243" s="409" t="s">
        <v>39</v>
      </c>
      <c r="E243" s="410" t="s">
        <v>4045</v>
      </c>
      <c r="F243" s="1133">
        <f t="shared" si="45"/>
        <v>46140</v>
      </c>
      <c r="G243" s="1134" t="str">
        <f t="shared" si="40"/>
        <v>A</v>
      </c>
      <c r="H243" s="1132" t="str">
        <f t="shared" si="44"/>
        <v>MR_DER-1709_26</v>
      </c>
      <c r="I243" s="1135" t="str">
        <f t="shared" si="46"/>
        <v>ND</v>
      </c>
      <c r="J243" s="413" t="str">
        <f t="shared" si="43"/>
        <v>ND</v>
      </c>
      <c r="K243" s="412" t="s">
        <v>3730</v>
      </c>
      <c r="L243" s="1224">
        <v>45951</v>
      </c>
      <c r="M243" s="218" t="s">
        <v>10865</v>
      </c>
      <c r="N243" s="409" t="s">
        <v>5536</v>
      </c>
      <c r="O243" s="1224">
        <v>45978</v>
      </c>
      <c r="P243" s="409"/>
      <c r="Q243" s="409" t="s">
        <v>3765</v>
      </c>
      <c r="R243" s="1224">
        <v>45989</v>
      </c>
      <c r="S243" s="218" t="s">
        <v>11467</v>
      </c>
      <c r="T243" s="409" t="s">
        <v>5536</v>
      </c>
      <c r="U243" s="1224">
        <v>46037</v>
      </c>
      <c r="V243" s="409"/>
      <c r="W243" s="409" t="s">
        <v>5701</v>
      </c>
      <c r="X243" s="1224">
        <v>46099</v>
      </c>
      <c r="Y243" s="218" t="s">
        <v>12388</v>
      </c>
      <c r="Z243" s="409" t="s">
        <v>5538</v>
      </c>
      <c r="AA243" s="1224">
        <v>46136</v>
      </c>
      <c r="AB243" s="409"/>
      <c r="AC243" s="409" t="s">
        <v>3748</v>
      </c>
      <c r="AD243" s="1224">
        <v>46140</v>
      </c>
      <c r="AE243" s="218" t="s">
        <v>12596</v>
      </c>
      <c r="AF243" s="409"/>
      <c r="AG243" s="409"/>
      <c r="AH243" s="409"/>
      <c r="AI243" s="409"/>
      <c r="AJ243" s="409"/>
      <c r="AK243" s="409"/>
      <c r="AL243" s="409"/>
      <c r="AM243" s="409"/>
      <c r="AN243" s="409"/>
      <c r="AO243" s="409"/>
      <c r="AP243" s="409"/>
      <c r="AQ243" s="409"/>
      <c r="AR243" s="409"/>
      <c r="AS243" s="409"/>
      <c r="AT243" s="409"/>
      <c r="AU243" s="409"/>
      <c r="AV243" s="409"/>
      <c r="AW243" s="409"/>
      <c r="AX243" s="409"/>
      <c r="AY243" s="409"/>
      <c r="AZ243" s="409"/>
    </row>
    <row r="244" spans="1:52" s="408" customFormat="1" ht="15" hidden="1" x14ac:dyDescent="0.25">
      <c r="A244" s="409" t="s">
        <v>8263</v>
      </c>
      <c r="B244" s="401" t="str">
        <f t="shared" si="47"/>
        <v/>
      </c>
      <c r="C244" s="401" t="str">
        <f t="shared" si="48"/>
        <v>x</v>
      </c>
      <c r="D244" s="409" t="s">
        <v>39</v>
      </c>
      <c r="E244" s="410" t="s">
        <v>4046</v>
      </c>
      <c r="F244" s="1133">
        <f t="shared" si="45"/>
        <v>46140</v>
      </c>
      <c r="G244" s="1134" t="str">
        <f t="shared" si="40"/>
        <v>A</v>
      </c>
      <c r="H244" s="1132" t="str">
        <f t="shared" si="44"/>
        <v>MR_DER-1709_26</v>
      </c>
      <c r="I244" s="1135" t="str">
        <f t="shared" si="46"/>
        <v>ND</v>
      </c>
      <c r="J244" s="413" t="str">
        <f t="shared" si="43"/>
        <v>ND</v>
      </c>
      <c r="K244" s="412" t="s">
        <v>3730</v>
      </c>
      <c r="L244" s="1224">
        <v>45951</v>
      </c>
      <c r="M244" s="218" t="s">
        <v>10865</v>
      </c>
      <c r="N244" s="409" t="s">
        <v>5536</v>
      </c>
      <c r="O244" s="1224">
        <v>45978</v>
      </c>
      <c r="P244" s="409"/>
      <c r="Q244" s="409" t="s">
        <v>3765</v>
      </c>
      <c r="R244" s="1224">
        <v>45989</v>
      </c>
      <c r="S244" s="218" t="s">
        <v>11467</v>
      </c>
      <c r="T244" s="409" t="s">
        <v>5536</v>
      </c>
      <c r="U244" s="1224">
        <v>46037</v>
      </c>
      <c r="V244" s="409"/>
      <c r="W244" s="409" t="s">
        <v>5701</v>
      </c>
      <c r="X244" s="1224">
        <v>46099</v>
      </c>
      <c r="Y244" s="218" t="s">
        <v>12388</v>
      </c>
      <c r="Z244" s="409" t="s">
        <v>5538</v>
      </c>
      <c r="AA244" s="1224">
        <v>46136</v>
      </c>
      <c r="AB244" s="409"/>
      <c r="AC244" s="409" t="s">
        <v>3748</v>
      </c>
      <c r="AD244" s="1224">
        <v>46140</v>
      </c>
      <c r="AE244" s="218" t="s">
        <v>12596</v>
      </c>
      <c r="AF244" s="409"/>
      <c r="AG244" s="409"/>
      <c r="AH244" s="409"/>
      <c r="AI244" s="409"/>
      <c r="AJ244" s="409"/>
      <c r="AK244" s="409"/>
      <c r="AL244" s="409"/>
      <c r="AM244" s="409"/>
      <c r="AN244" s="409"/>
      <c r="AO244" s="409"/>
      <c r="AP244" s="409"/>
      <c r="AQ244" s="409"/>
      <c r="AR244" s="409"/>
      <c r="AS244" s="409"/>
      <c r="AT244" s="409"/>
      <c r="AU244" s="409"/>
      <c r="AV244" s="409"/>
      <c r="AW244" s="409"/>
      <c r="AX244" s="409"/>
      <c r="AY244" s="409"/>
      <c r="AZ244" s="409"/>
    </row>
    <row r="245" spans="1:52" s="408" customFormat="1" ht="15" hidden="1" x14ac:dyDescent="0.25">
      <c r="A245" s="409" t="s">
        <v>8263</v>
      </c>
      <c r="B245" s="401" t="str">
        <f t="shared" si="47"/>
        <v/>
      </c>
      <c r="C245" s="401" t="str">
        <f t="shared" si="48"/>
        <v>x</v>
      </c>
      <c r="D245" s="409" t="s">
        <v>39</v>
      </c>
      <c r="E245" s="410" t="s">
        <v>4047</v>
      </c>
      <c r="F245" s="1133">
        <f t="shared" si="45"/>
        <v>46140</v>
      </c>
      <c r="G245" s="1134" t="str">
        <f t="shared" si="40"/>
        <v>B</v>
      </c>
      <c r="H245" s="1132" t="str">
        <f t="shared" si="44"/>
        <v>MR_DER-1709_26</v>
      </c>
      <c r="I245" s="1135" t="str">
        <f t="shared" si="46"/>
        <v>ND</v>
      </c>
      <c r="J245" s="413" t="str">
        <f t="shared" si="43"/>
        <v>ND</v>
      </c>
      <c r="K245" s="412" t="s">
        <v>3730</v>
      </c>
      <c r="L245" s="1224">
        <v>45951</v>
      </c>
      <c r="M245" s="218" t="s">
        <v>10865</v>
      </c>
      <c r="N245" s="409" t="s">
        <v>5537</v>
      </c>
      <c r="O245" s="1224">
        <v>45978</v>
      </c>
      <c r="P245" s="409"/>
      <c r="Q245" s="409" t="s">
        <v>3748</v>
      </c>
      <c r="R245" s="1224">
        <v>45989</v>
      </c>
      <c r="S245" s="218" t="s">
        <v>11467</v>
      </c>
      <c r="T245" s="409" t="s">
        <v>5536</v>
      </c>
      <c r="U245" s="1224">
        <v>46037</v>
      </c>
      <c r="V245" s="409"/>
      <c r="W245" s="409" t="s">
        <v>5626</v>
      </c>
      <c r="X245" s="1224">
        <v>46099</v>
      </c>
      <c r="Y245" s="218" t="s">
        <v>12388</v>
      </c>
      <c r="Z245" s="409" t="s">
        <v>5538</v>
      </c>
      <c r="AA245" s="1224">
        <v>46136</v>
      </c>
      <c r="AB245" s="409"/>
      <c r="AC245" s="409" t="s">
        <v>5811</v>
      </c>
      <c r="AD245" s="1224">
        <v>46140</v>
      </c>
      <c r="AE245" s="218" t="s">
        <v>12596</v>
      </c>
      <c r="AF245" s="409"/>
      <c r="AG245" s="409"/>
      <c r="AH245" s="409"/>
      <c r="AI245" s="409"/>
      <c r="AJ245" s="409"/>
      <c r="AK245" s="409"/>
      <c r="AL245" s="409"/>
      <c r="AM245" s="409"/>
      <c r="AN245" s="409"/>
      <c r="AO245" s="409"/>
      <c r="AP245" s="409"/>
      <c r="AQ245" s="409"/>
      <c r="AR245" s="409"/>
      <c r="AS245" s="409"/>
      <c r="AT245" s="409"/>
      <c r="AU245" s="409"/>
      <c r="AV245" s="409"/>
      <c r="AW245" s="409"/>
      <c r="AX245" s="409"/>
      <c r="AY245" s="409"/>
      <c r="AZ245" s="409"/>
    </row>
    <row r="246" spans="1:52" s="408" customFormat="1" ht="15" hidden="1" x14ac:dyDescent="0.25">
      <c r="A246" s="409" t="s">
        <v>8263</v>
      </c>
      <c r="B246" s="401" t="str">
        <f t="shared" si="47"/>
        <v/>
      </c>
      <c r="C246" s="401" t="str">
        <f t="shared" si="48"/>
        <v>x</v>
      </c>
      <c r="D246" s="409" t="s">
        <v>39</v>
      </c>
      <c r="E246" s="410" t="s">
        <v>4048</v>
      </c>
      <c r="F246" s="1133">
        <f t="shared" si="45"/>
        <v>46140</v>
      </c>
      <c r="G246" s="1134" t="str">
        <f t="shared" si="40"/>
        <v>B</v>
      </c>
      <c r="H246" s="1132" t="str">
        <f t="shared" si="44"/>
        <v>MR_DER-1709_26</v>
      </c>
      <c r="I246" s="1135" t="str">
        <f t="shared" si="46"/>
        <v>ND</v>
      </c>
      <c r="J246" s="413" t="str">
        <f t="shared" si="43"/>
        <v>ND</v>
      </c>
      <c r="K246" s="412" t="s">
        <v>3730</v>
      </c>
      <c r="L246" s="1224">
        <v>45951</v>
      </c>
      <c r="M246" s="218" t="s">
        <v>10865</v>
      </c>
      <c r="N246" s="409" t="s">
        <v>5537</v>
      </c>
      <c r="O246" s="1224">
        <v>45978</v>
      </c>
      <c r="P246" s="409"/>
      <c r="Q246" s="409" t="s">
        <v>3748</v>
      </c>
      <c r="R246" s="1224">
        <v>45989</v>
      </c>
      <c r="S246" s="218" t="s">
        <v>11467</v>
      </c>
      <c r="T246" s="409" t="s">
        <v>5536</v>
      </c>
      <c r="U246" s="1224">
        <v>46037</v>
      </c>
      <c r="V246" s="409"/>
      <c r="W246" s="409" t="s">
        <v>5626</v>
      </c>
      <c r="X246" s="1224">
        <v>46099</v>
      </c>
      <c r="Y246" s="218" t="s">
        <v>12388</v>
      </c>
      <c r="Z246" s="409" t="s">
        <v>5538</v>
      </c>
      <c r="AA246" s="1224">
        <v>46136</v>
      </c>
      <c r="AB246" s="409"/>
      <c r="AC246" s="409" t="s">
        <v>5811</v>
      </c>
      <c r="AD246" s="1224">
        <v>46140</v>
      </c>
      <c r="AE246" s="218" t="s">
        <v>12596</v>
      </c>
      <c r="AF246" s="409"/>
      <c r="AG246" s="409"/>
      <c r="AH246" s="409"/>
      <c r="AI246" s="409"/>
      <c r="AJ246" s="409"/>
      <c r="AK246" s="409"/>
      <c r="AL246" s="409"/>
      <c r="AM246" s="409"/>
      <c r="AN246" s="409"/>
      <c r="AO246" s="409"/>
      <c r="AP246" s="409"/>
      <c r="AQ246" s="409"/>
      <c r="AR246" s="409"/>
      <c r="AS246" s="409"/>
      <c r="AT246" s="409"/>
      <c r="AU246" s="409"/>
      <c r="AV246" s="409"/>
      <c r="AW246" s="409"/>
      <c r="AX246" s="409"/>
      <c r="AY246" s="409"/>
      <c r="AZ246" s="409"/>
    </row>
    <row r="247" spans="1:52" s="408" customFormat="1" ht="15" hidden="1" x14ac:dyDescent="0.25">
      <c r="A247" s="409" t="s">
        <v>8263</v>
      </c>
      <c r="B247" s="401" t="str">
        <f t="shared" si="47"/>
        <v/>
      </c>
      <c r="C247" s="401" t="str">
        <f t="shared" si="48"/>
        <v>x</v>
      </c>
      <c r="D247" s="409" t="s">
        <v>39</v>
      </c>
      <c r="E247" s="410" t="s">
        <v>4049</v>
      </c>
      <c r="F247" s="1133">
        <f t="shared" si="45"/>
        <v>46140</v>
      </c>
      <c r="G247" s="1134" t="str">
        <f t="shared" si="40"/>
        <v>A</v>
      </c>
      <c r="H247" s="1132" t="str">
        <f t="shared" si="44"/>
        <v>MR_DER-1709_26</v>
      </c>
      <c r="I247" s="1135" t="str">
        <f t="shared" si="46"/>
        <v>ND</v>
      </c>
      <c r="J247" s="413" t="str">
        <f t="shared" si="43"/>
        <v>ND</v>
      </c>
      <c r="K247" s="412" t="s">
        <v>3730</v>
      </c>
      <c r="L247" s="1224">
        <v>45951</v>
      </c>
      <c r="M247" s="218" t="s">
        <v>10865</v>
      </c>
      <c r="N247" s="409" t="s">
        <v>5536</v>
      </c>
      <c r="O247" s="1224">
        <v>45978</v>
      </c>
      <c r="P247" s="409"/>
      <c r="Q247" s="409" t="s">
        <v>3765</v>
      </c>
      <c r="R247" s="1224">
        <v>45989</v>
      </c>
      <c r="S247" s="218" t="s">
        <v>11467</v>
      </c>
      <c r="T247" s="409" t="s">
        <v>5536</v>
      </c>
      <c r="U247" s="1224">
        <v>46037</v>
      </c>
      <c r="V247" s="409"/>
      <c r="W247" s="409" t="s">
        <v>12383</v>
      </c>
      <c r="X247" s="1224">
        <v>46099</v>
      </c>
      <c r="Y247" s="218" t="s">
        <v>12388</v>
      </c>
      <c r="Z247" s="409" t="s">
        <v>5538</v>
      </c>
      <c r="AA247" s="1224">
        <v>46136</v>
      </c>
      <c r="AB247" s="409"/>
      <c r="AC247" s="409" t="s">
        <v>3748</v>
      </c>
      <c r="AD247" s="1224">
        <v>46140</v>
      </c>
      <c r="AE247" s="218" t="s">
        <v>12596</v>
      </c>
      <c r="AF247" s="409"/>
      <c r="AG247" s="409"/>
      <c r="AH247" s="409"/>
      <c r="AI247" s="409"/>
      <c r="AJ247" s="409"/>
      <c r="AK247" s="409"/>
      <c r="AL247" s="409"/>
      <c r="AM247" s="409"/>
      <c r="AN247" s="409"/>
      <c r="AO247" s="409"/>
      <c r="AP247" s="409"/>
      <c r="AQ247" s="409"/>
      <c r="AR247" s="409"/>
      <c r="AS247" s="409"/>
      <c r="AT247" s="409"/>
      <c r="AU247" s="409"/>
      <c r="AV247" s="409"/>
      <c r="AW247" s="409"/>
      <c r="AX247" s="409"/>
      <c r="AY247" s="409"/>
      <c r="AZ247" s="409"/>
    </row>
    <row r="248" spans="1:52" s="408" customFormat="1" ht="15" hidden="1" x14ac:dyDescent="0.25">
      <c r="A248" s="409" t="s">
        <v>8263</v>
      </c>
      <c r="B248" s="401" t="str">
        <f t="shared" si="47"/>
        <v/>
      </c>
      <c r="C248" s="401" t="str">
        <f t="shared" si="48"/>
        <v>x</v>
      </c>
      <c r="D248" s="409" t="s">
        <v>39</v>
      </c>
      <c r="E248" s="410" t="s">
        <v>4050</v>
      </c>
      <c r="F248" s="1133">
        <f t="shared" si="45"/>
        <v>46140</v>
      </c>
      <c r="G248" s="1134" t="str">
        <f t="shared" si="40"/>
        <v>B</v>
      </c>
      <c r="H248" s="1132" t="str">
        <f t="shared" si="44"/>
        <v>MR_DER-1709_26</v>
      </c>
      <c r="I248" s="1135" t="str">
        <f t="shared" si="46"/>
        <v>ND</v>
      </c>
      <c r="J248" s="413" t="str">
        <f t="shared" si="43"/>
        <v>ND</v>
      </c>
      <c r="K248" s="412" t="s">
        <v>3730</v>
      </c>
      <c r="L248" s="1224">
        <v>45951</v>
      </c>
      <c r="M248" s="218" t="s">
        <v>10865</v>
      </c>
      <c r="N248" s="409" t="s">
        <v>5537</v>
      </c>
      <c r="O248" s="1224">
        <v>45978</v>
      </c>
      <c r="P248" s="409"/>
      <c r="Q248" s="409" t="s">
        <v>3748</v>
      </c>
      <c r="R248" s="1224">
        <v>45989</v>
      </c>
      <c r="S248" s="218" t="s">
        <v>11467</v>
      </c>
      <c r="T248" s="409" t="s">
        <v>5536</v>
      </c>
      <c r="U248" s="1224">
        <v>46037</v>
      </c>
      <c r="V248" s="409"/>
      <c r="W248" s="409" t="s">
        <v>5626</v>
      </c>
      <c r="X248" s="1224">
        <v>46099</v>
      </c>
      <c r="Y248" s="218" t="s">
        <v>12388</v>
      </c>
      <c r="Z248" s="409" t="s">
        <v>5538</v>
      </c>
      <c r="AA248" s="1224">
        <v>46136</v>
      </c>
      <c r="AB248" s="409"/>
      <c r="AC248" s="409" t="s">
        <v>5811</v>
      </c>
      <c r="AD248" s="1224">
        <v>46140</v>
      </c>
      <c r="AE248" s="218" t="s">
        <v>12596</v>
      </c>
      <c r="AF248" s="409"/>
      <c r="AG248" s="409"/>
      <c r="AH248" s="409"/>
      <c r="AI248" s="409"/>
      <c r="AJ248" s="409"/>
      <c r="AK248" s="409"/>
      <c r="AL248" s="409"/>
      <c r="AM248" s="409"/>
      <c r="AN248" s="409"/>
      <c r="AO248" s="409"/>
      <c r="AP248" s="409"/>
      <c r="AQ248" s="409"/>
      <c r="AR248" s="409"/>
      <c r="AS248" s="409"/>
      <c r="AT248" s="409"/>
      <c r="AU248" s="409"/>
      <c r="AV248" s="409"/>
      <c r="AW248" s="409"/>
      <c r="AX248" s="409"/>
      <c r="AY248" s="409"/>
      <c r="AZ248" s="409"/>
    </row>
    <row r="249" spans="1:52" s="408" customFormat="1" ht="15" hidden="1" x14ac:dyDescent="0.25">
      <c r="A249" s="409" t="s">
        <v>8263</v>
      </c>
      <c r="B249" s="401" t="str">
        <f t="shared" si="47"/>
        <v/>
      </c>
      <c r="C249" s="401" t="str">
        <f t="shared" si="48"/>
        <v>x</v>
      </c>
      <c r="D249" s="409" t="s">
        <v>39</v>
      </c>
      <c r="E249" s="410" t="s">
        <v>4051</v>
      </c>
      <c r="F249" s="1133">
        <f t="shared" si="45"/>
        <v>46140</v>
      </c>
      <c r="G249" s="1134" t="str">
        <f t="shared" si="40"/>
        <v>B</v>
      </c>
      <c r="H249" s="1132" t="str">
        <f t="shared" si="44"/>
        <v>MR_DER-1709_26</v>
      </c>
      <c r="I249" s="1135" t="str">
        <f t="shared" si="46"/>
        <v>ND</v>
      </c>
      <c r="J249" s="413" t="str">
        <f t="shared" si="43"/>
        <v>ND</v>
      </c>
      <c r="K249" s="412" t="s">
        <v>3730</v>
      </c>
      <c r="L249" s="1224">
        <v>45951</v>
      </c>
      <c r="M249" s="218" t="s">
        <v>10865</v>
      </c>
      <c r="N249" s="409" t="s">
        <v>5537</v>
      </c>
      <c r="O249" s="1224">
        <v>45978</v>
      </c>
      <c r="P249" s="409"/>
      <c r="Q249" s="409" t="s">
        <v>3748</v>
      </c>
      <c r="R249" s="1224">
        <v>45989</v>
      </c>
      <c r="S249" s="218" t="s">
        <v>11467</v>
      </c>
      <c r="T249" s="409" t="s">
        <v>5536</v>
      </c>
      <c r="U249" s="1224">
        <v>46037</v>
      </c>
      <c r="V249" s="409"/>
      <c r="W249" s="409" t="s">
        <v>12384</v>
      </c>
      <c r="X249" s="1224">
        <v>46099</v>
      </c>
      <c r="Y249" s="218" t="s">
        <v>12388</v>
      </c>
      <c r="Z249" s="409" t="s">
        <v>5538</v>
      </c>
      <c r="AA249" s="1224">
        <v>46136</v>
      </c>
      <c r="AB249" s="409"/>
      <c r="AC249" s="409" t="s">
        <v>5811</v>
      </c>
      <c r="AD249" s="1224">
        <v>46140</v>
      </c>
      <c r="AE249" s="218" t="s">
        <v>12596</v>
      </c>
      <c r="AF249" s="409"/>
      <c r="AG249" s="409"/>
      <c r="AH249" s="409"/>
      <c r="AI249" s="409"/>
      <c r="AJ249" s="409"/>
      <c r="AK249" s="409"/>
      <c r="AL249" s="409"/>
      <c r="AM249" s="409"/>
      <c r="AN249" s="409"/>
      <c r="AO249" s="409"/>
      <c r="AP249" s="409"/>
      <c r="AQ249" s="409"/>
      <c r="AR249" s="409"/>
      <c r="AS249" s="409"/>
      <c r="AT249" s="409"/>
      <c r="AU249" s="409"/>
      <c r="AV249" s="409"/>
      <c r="AW249" s="409"/>
      <c r="AX249" s="409"/>
      <c r="AY249" s="409"/>
      <c r="AZ249" s="409"/>
    </row>
    <row r="250" spans="1:52" s="408" customFormat="1" ht="15" hidden="1" x14ac:dyDescent="0.25">
      <c r="A250" s="409" t="s">
        <v>8263</v>
      </c>
      <c r="B250" s="401" t="str">
        <f t="shared" si="47"/>
        <v/>
      </c>
      <c r="C250" s="401" t="str">
        <f t="shared" si="48"/>
        <v>x</v>
      </c>
      <c r="D250" s="409" t="s">
        <v>39</v>
      </c>
      <c r="E250" s="410" t="s">
        <v>4052</v>
      </c>
      <c r="F250" s="1133">
        <f t="shared" si="45"/>
        <v>46140</v>
      </c>
      <c r="G250" s="1134" t="str">
        <f t="shared" si="40"/>
        <v>A</v>
      </c>
      <c r="H250" s="1132" t="str">
        <f t="shared" si="44"/>
        <v>MR_DER-1709_26</v>
      </c>
      <c r="I250" s="1135" t="str">
        <f t="shared" si="46"/>
        <v>ND</v>
      </c>
      <c r="J250" s="413" t="str">
        <f t="shared" si="43"/>
        <v>ND</v>
      </c>
      <c r="K250" s="412" t="s">
        <v>3730</v>
      </c>
      <c r="L250" s="1224">
        <v>45951</v>
      </c>
      <c r="M250" s="218" t="s">
        <v>10865</v>
      </c>
      <c r="N250" s="409" t="s">
        <v>5536</v>
      </c>
      <c r="O250" s="1224">
        <v>45978</v>
      </c>
      <c r="P250" s="409"/>
      <c r="Q250" s="409" t="s">
        <v>3765</v>
      </c>
      <c r="R250" s="1224">
        <v>45989</v>
      </c>
      <c r="S250" s="218" t="s">
        <v>11467</v>
      </c>
      <c r="T250" s="409" t="s">
        <v>5536</v>
      </c>
      <c r="U250" s="1224">
        <v>46037</v>
      </c>
      <c r="V250" s="409"/>
      <c r="W250" s="409" t="s">
        <v>12385</v>
      </c>
      <c r="X250" s="1224">
        <v>46099</v>
      </c>
      <c r="Y250" s="218" t="s">
        <v>12388</v>
      </c>
      <c r="Z250" s="409" t="s">
        <v>5538</v>
      </c>
      <c r="AA250" s="1224">
        <v>46136</v>
      </c>
      <c r="AB250" s="409"/>
      <c r="AC250" s="409" t="s">
        <v>3748</v>
      </c>
      <c r="AD250" s="1224">
        <v>46140</v>
      </c>
      <c r="AE250" s="218" t="s">
        <v>12596</v>
      </c>
      <c r="AF250" s="409"/>
      <c r="AG250" s="409"/>
      <c r="AH250" s="409"/>
      <c r="AI250" s="409"/>
      <c r="AJ250" s="409"/>
      <c r="AK250" s="409"/>
      <c r="AL250" s="409"/>
      <c r="AM250" s="409"/>
      <c r="AN250" s="409"/>
      <c r="AO250" s="409"/>
      <c r="AP250" s="409"/>
      <c r="AQ250" s="409"/>
      <c r="AR250" s="409"/>
      <c r="AS250" s="409"/>
      <c r="AT250" s="409"/>
      <c r="AU250" s="409"/>
      <c r="AV250" s="409"/>
      <c r="AW250" s="409"/>
      <c r="AX250" s="409"/>
      <c r="AY250" s="409"/>
      <c r="AZ250" s="409"/>
    </row>
    <row r="251" spans="1:52" s="408" customFormat="1" ht="15" hidden="1" x14ac:dyDescent="0.25">
      <c r="A251" s="409" t="s">
        <v>8263</v>
      </c>
      <c r="B251" s="401" t="str">
        <f t="shared" si="47"/>
        <v/>
      </c>
      <c r="C251" s="401" t="str">
        <f t="shared" si="48"/>
        <v>x</v>
      </c>
      <c r="D251" s="409" t="s">
        <v>39</v>
      </c>
      <c r="E251" s="410" t="s">
        <v>4053</v>
      </c>
      <c r="F251" s="1133">
        <f t="shared" si="45"/>
        <v>46140</v>
      </c>
      <c r="G251" s="1134" t="str">
        <f t="shared" si="40"/>
        <v>B</v>
      </c>
      <c r="H251" s="1132" t="str">
        <f t="shared" si="44"/>
        <v>MR_DER-1709_26</v>
      </c>
      <c r="I251" s="1135" t="str">
        <f t="shared" si="46"/>
        <v>ND</v>
      </c>
      <c r="J251" s="413" t="str">
        <f t="shared" si="43"/>
        <v>ND</v>
      </c>
      <c r="K251" s="412" t="s">
        <v>3730</v>
      </c>
      <c r="L251" s="1224">
        <v>45951</v>
      </c>
      <c r="M251" s="218" t="s">
        <v>10865</v>
      </c>
      <c r="N251" s="409" t="s">
        <v>5537</v>
      </c>
      <c r="O251" s="1224">
        <v>45978</v>
      </c>
      <c r="P251" s="409"/>
      <c r="Q251" s="409" t="s">
        <v>3748</v>
      </c>
      <c r="R251" s="1224">
        <v>45989</v>
      </c>
      <c r="S251" s="218" t="s">
        <v>11467</v>
      </c>
      <c r="T251" s="409" t="s">
        <v>5536</v>
      </c>
      <c r="U251" s="1224">
        <v>46037</v>
      </c>
      <c r="V251" s="409"/>
      <c r="W251" s="409" t="s">
        <v>12386</v>
      </c>
      <c r="X251" s="1224">
        <v>46099</v>
      </c>
      <c r="Y251" s="218" t="s">
        <v>12388</v>
      </c>
      <c r="Z251" s="409" t="s">
        <v>5538</v>
      </c>
      <c r="AA251" s="1224">
        <v>46136</v>
      </c>
      <c r="AB251" s="409"/>
      <c r="AC251" s="409" t="s">
        <v>5811</v>
      </c>
      <c r="AD251" s="1224">
        <v>46140</v>
      </c>
      <c r="AE251" s="218" t="s">
        <v>12596</v>
      </c>
      <c r="AF251" s="409"/>
      <c r="AG251" s="409"/>
      <c r="AH251" s="409"/>
      <c r="AI251" s="409"/>
      <c r="AJ251" s="409"/>
      <c r="AK251" s="409"/>
      <c r="AL251" s="409"/>
      <c r="AM251" s="409"/>
      <c r="AN251" s="409"/>
      <c r="AO251" s="409"/>
      <c r="AP251" s="409"/>
      <c r="AQ251" s="409"/>
      <c r="AR251" s="409"/>
      <c r="AS251" s="409"/>
      <c r="AT251" s="409"/>
      <c r="AU251" s="409"/>
      <c r="AV251" s="409"/>
      <c r="AW251" s="409"/>
      <c r="AX251" s="409"/>
      <c r="AY251" s="409"/>
      <c r="AZ251" s="409"/>
    </row>
    <row r="252" spans="1:52" s="408" customFormat="1" ht="15" hidden="1" x14ac:dyDescent="0.25">
      <c r="A252" s="409" t="s">
        <v>8263</v>
      </c>
      <c r="B252" s="401" t="str">
        <f t="shared" si="47"/>
        <v/>
      </c>
      <c r="C252" s="401" t="str">
        <f t="shared" si="48"/>
        <v>x</v>
      </c>
      <c r="D252" s="409" t="s">
        <v>39</v>
      </c>
      <c r="E252" s="410" t="s">
        <v>4054</v>
      </c>
      <c r="F252" s="1133">
        <f t="shared" si="45"/>
        <v>46140</v>
      </c>
      <c r="G252" s="1134" t="str">
        <f t="shared" si="40"/>
        <v>A</v>
      </c>
      <c r="H252" s="1132" t="str">
        <f t="shared" si="44"/>
        <v>MR_DER-1709_26</v>
      </c>
      <c r="I252" s="1135" t="str">
        <f t="shared" si="46"/>
        <v>ND</v>
      </c>
      <c r="J252" s="413" t="str">
        <f t="shared" si="43"/>
        <v>ND</v>
      </c>
      <c r="K252" s="412" t="s">
        <v>3730</v>
      </c>
      <c r="L252" s="1224">
        <v>45951</v>
      </c>
      <c r="M252" s="218" t="s">
        <v>10865</v>
      </c>
      <c r="N252" s="409" t="s">
        <v>5536</v>
      </c>
      <c r="O252" s="1224">
        <v>45978</v>
      </c>
      <c r="P252" s="409"/>
      <c r="Q252" s="409" t="s">
        <v>3765</v>
      </c>
      <c r="R252" s="1224">
        <v>45989</v>
      </c>
      <c r="S252" s="218" t="s">
        <v>11467</v>
      </c>
      <c r="T252" s="409" t="s">
        <v>5536</v>
      </c>
      <c r="U252" s="1224">
        <v>46037</v>
      </c>
      <c r="V252" s="409"/>
      <c r="W252" s="409" t="s">
        <v>12383</v>
      </c>
      <c r="X252" s="1224">
        <v>46099</v>
      </c>
      <c r="Y252" s="218" t="s">
        <v>12388</v>
      </c>
      <c r="Z252" s="409" t="s">
        <v>5538</v>
      </c>
      <c r="AA252" s="1224">
        <v>46136</v>
      </c>
      <c r="AB252" s="409"/>
      <c r="AC252" s="409" t="s">
        <v>3748</v>
      </c>
      <c r="AD252" s="1224">
        <v>46140</v>
      </c>
      <c r="AE252" s="218" t="s">
        <v>12596</v>
      </c>
      <c r="AF252" s="409"/>
      <c r="AG252" s="409"/>
      <c r="AH252" s="409"/>
      <c r="AI252" s="409"/>
      <c r="AJ252" s="409"/>
      <c r="AK252" s="409"/>
      <c r="AL252" s="409"/>
      <c r="AM252" s="409"/>
      <c r="AN252" s="409"/>
      <c r="AO252" s="409"/>
      <c r="AP252" s="409"/>
      <c r="AQ252" s="409"/>
      <c r="AR252" s="409"/>
      <c r="AS252" s="409"/>
      <c r="AT252" s="409"/>
      <c r="AU252" s="409"/>
      <c r="AV252" s="409"/>
      <c r="AW252" s="409"/>
      <c r="AX252" s="409"/>
      <c r="AY252" s="409"/>
      <c r="AZ252" s="409"/>
    </row>
    <row r="253" spans="1:52" s="408" customFormat="1" ht="15" hidden="1" x14ac:dyDescent="0.25">
      <c r="A253" s="409" t="s">
        <v>8263</v>
      </c>
      <c r="B253" s="401" t="str">
        <f t="shared" si="47"/>
        <v/>
      </c>
      <c r="C253" s="401" t="str">
        <f t="shared" si="48"/>
        <v>x</v>
      </c>
      <c r="D253" s="409" t="s">
        <v>39</v>
      </c>
      <c r="E253" s="410" t="s">
        <v>4055</v>
      </c>
      <c r="F253" s="1133">
        <f t="shared" si="45"/>
        <v>46140</v>
      </c>
      <c r="G253" s="1134" t="str">
        <f t="shared" si="40"/>
        <v>A</v>
      </c>
      <c r="H253" s="1132" t="str">
        <f t="shared" si="44"/>
        <v>MR_DER-1709_26</v>
      </c>
      <c r="I253" s="1135" t="str">
        <f t="shared" si="46"/>
        <v>ND</v>
      </c>
      <c r="J253" s="413" t="str">
        <f t="shared" si="43"/>
        <v>ND</v>
      </c>
      <c r="K253" s="412" t="s">
        <v>3730</v>
      </c>
      <c r="L253" s="1224">
        <v>45951</v>
      </c>
      <c r="M253" s="218" t="s">
        <v>10865</v>
      </c>
      <c r="N253" s="409" t="s">
        <v>5536</v>
      </c>
      <c r="O253" s="1224">
        <v>45978</v>
      </c>
      <c r="P253" s="409"/>
      <c r="Q253" s="409" t="s">
        <v>3765</v>
      </c>
      <c r="R253" s="1224">
        <v>45989</v>
      </c>
      <c r="S253" s="218" t="s">
        <v>11467</v>
      </c>
      <c r="T253" s="409" t="s">
        <v>5536</v>
      </c>
      <c r="U253" s="1224">
        <v>46037</v>
      </c>
      <c r="V253" s="409"/>
      <c r="W253" s="409" t="s">
        <v>12383</v>
      </c>
      <c r="X253" s="1224">
        <v>46099</v>
      </c>
      <c r="Y253" s="218" t="s">
        <v>12388</v>
      </c>
      <c r="Z253" s="409" t="s">
        <v>5538</v>
      </c>
      <c r="AA253" s="1224">
        <v>46136</v>
      </c>
      <c r="AB253" s="409"/>
      <c r="AC253" s="409" t="s">
        <v>3748</v>
      </c>
      <c r="AD253" s="1224">
        <v>46140</v>
      </c>
      <c r="AE253" s="218" t="s">
        <v>12596</v>
      </c>
      <c r="AF253" s="409"/>
      <c r="AG253" s="409"/>
      <c r="AH253" s="409"/>
      <c r="AI253" s="409"/>
      <c r="AJ253" s="409"/>
      <c r="AK253" s="409"/>
      <c r="AL253" s="409"/>
      <c r="AM253" s="409"/>
      <c r="AN253" s="409"/>
      <c r="AO253" s="409"/>
      <c r="AP253" s="409"/>
      <c r="AQ253" s="409"/>
      <c r="AR253" s="409"/>
      <c r="AS253" s="409"/>
      <c r="AT253" s="409"/>
      <c r="AU253" s="409"/>
      <c r="AV253" s="409"/>
      <c r="AW253" s="409"/>
      <c r="AX253" s="409"/>
      <c r="AY253" s="409"/>
      <c r="AZ253" s="409"/>
    </row>
    <row r="254" spans="1:52" s="408" customFormat="1" ht="15" hidden="1" x14ac:dyDescent="0.25">
      <c r="A254" s="409" t="s">
        <v>8263</v>
      </c>
      <c r="B254" s="401" t="str">
        <f t="shared" si="47"/>
        <v/>
      </c>
      <c r="C254" s="401" t="str">
        <f t="shared" si="48"/>
        <v>x</v>
      </c>
      <c r="D254" s="409" t="s">
        <v>39</v>
      </c>
      <c r="E254" s="410" t="s">
        <v>4056</v>
      </c>
      <c r="F254" s="1133">
        <f t="shared" si="45"/>
        <v>46140</v>
      </c>
      <c r="G254" s="1134" t="str">
        <f t="shared" si="40"/>
        <v>A</v>
      </c>
      <c r="H254" s="1132" t="str">
        <f t="shared" si="44"/>
        <v>MR_DER-1709_26</v>
      </c>
      <c r="I254" s="1135" t="str">
        <f t="shared" si="46"/>
        <v>ND</v>
      </c>
      <c r="J254" s="413" t="str">
        <f t="shared" si="43"/>
        <v>ND</v>
      </c>
      <c r="K254" s="412" t="s">
        <v>3730</v>
      </c>
      <c r="L254" s="1224">
        <v>45951</v>
      </c>
      <c r="M254" s="218" t="s">
        <v>10865</v>
      </c>
      <c r="N254" s="409" t="s">
        <v>5536</v>
      </c>
      <c r="O254" s="1224">
        <v>45978</v>
      </c>
      <c r="P254" s="409"/>
      <c r="Q254" s="409" t="s">
        <v>3765</v>
      </c>
      <c r="R254" s="1224">
        <v>45989</v>
      </c>
      <c r="S254" s="218" t="s">
        <v>11467</v>
      </c>
      <c r="T254" s="409" t="s">
        <v>5536</v>
      </c>
      <c r="U254" s="1224">
        <v>46037</v>
      </c>
      <c r="V254" s="409"/>
      <c r="W254" s="409" t="s">
        <v>12383</v>
      </c>
      <c r="X254" s="1224">
        <v>46099</v>
      </c>
      <c r="Y254" s="218" t="s">
        <v>12388</v>
      </c>
      <c r="Z254" s="409" t="s">
        <v>5538</v>
      </c>
      <c r="AA254" s="1224">
        <v>46136</v>
      </c>
      <c r="AB254" s="409"/>
      <c r="AC254" s="409" t="s">
        <v>3748</v>
      </c>
      <c r="AD254" s="1224">
        <v>46140</v>
      </c>
      <c r="AE254" s="218" t="s">
        <v>12596</v>
      </c>
      <c r="AF254" s="409"/>
      <c r="AG254" s="409"/>
      <c r="AH254" s="409"/>
      <c r="AI254" s="409"/>
      <c r="AJ254" s="409"/>
      <c r="AK254" s="409"/>
      <c r="AL254" s="409"/>
      <c r="AM254" s="409"/>
      <c r="AN254" s="409"/>
      <c r="AO254" s="409"/>
      <c r="AP254" s="409"/>
      <c r="AQ254" s="409"/>
      <c r="AR254" s="409"/>
      <c r="AS254" s="409"/>
      <c r="AT254" s="409"/>
      <c r="AU254" s="409"/>
      <c r="AV254" s="409"/>
      <c r="AW254" s="409"/>
      <c r="AX254" s="409"/>
      <c r="AY254" s="409"/>
      <c r="AZ254" s="409"/>
    </row>
    <row r="255" spans="1:52" s="408" customFormat="1" ht="15" hidden="1" x14ac:dyDescent="0.25">
      <c r="A255" s="409" t="s">
        <v>8263</v>
      </c>
      <c r="B255" s="401" t="str">
        <f t="shared" si="47"/>
        <v/>
      </c>
      <c r="C255" s="401" t="str">
        <f t="shared" si="48"/>
        <v>x</v>
      </c>
      <c r="D255" s="409" t="s">
        <v>39</v>
      </c>
      <c r="E255" s="410" t="s">
        <v>4057</v>
      </c>
      <c r="F255" s="1133">
        <f t="shared" si="45"/>
        <v>46140</v>
      </c>
      <c r="G255" s="1134" t="str">
        <f t="shared" si="40"/>
        <v>B</v>
      </c>
      <c r="H255" s="1132" t="str">
        <f t="shared" si="44"/>
        <v>MR_DER-1709_26</v>
      </c>
      <c r="I255" s="1135" t="str">
        <f t="shared" si="46"/>
        <v>ND</v>
      </c>
      <c r="J255" s="413" t="str">
        <f t="shared" si="43"/>
        <v>ND</v>
      </c>
      <c r="K255" s="412" t="s">
        <v>3730</v>
      </c>
      <c r="L255" s="1224">
        <v>45951</v>
      </c>
      <c r="M255" s="218" t="s">
        <v>10865</v>
      </c>
      <c r="N255" s="409" t="s">
        <v>5537</v>
      </c>
      <c r="O255" s="1224">
        <v>45978</v>
      </c>
      <c r="P255" s="409"/>
      <c r="Q255" s="409" t="s">
        <v>3748</v>
      </c>
      <c r="R255" s="1224">
        <v>45989</v>
      </c>
      <c r="S255" s="218" t="s">
        <v>11467</v>
      </c>
      <c r="T255" s="409" t="s">
        <v>5536</v>
      </c>
      <c r="U255" s="1224">
        <v>46037</v>
      </c>
      <c r="V255" s="409"/>
      <c r="W255" s="409" t="s">
        <v>12387</v>
      </c>
      <c r="X255" s="1224">
        <v>46099</v>
      </c>
      <c r="Y255" s="218" t="s">
        <v>12388</v>
      </c>
      <c r="Z255" s="409" t="s">
        <v>5538</v>
      </c>
      <c r="AA255" s="1224">
        <v>46136</v>
      </c>
      <c r="AB255" s="409"/>
      <c r="AC255" s="409" t="s">
        <v>5811</v>
      </c>
      <c r="AD255" s="1224">
        <v>46140</v>
      </c>
      <c r="AE255" s="218" t="s">
        <v>12596</v>
      </c>
      <c r="AF255" s="409"/>
      <c r="AG255" s="409"/>
      <c r="AH255" s="409"/>
      <c r="AI255" s="409"/>
      <c r="AJ255" s="409"/>
      <c r="AK255" s="409"/>
      <c r="AL255" s="409"/>
      <c r="AM255" s="409"/>
      <c r="AN255" s="409"/>
      <c r="AO255" s="409"/>
      <c r="AP255" s="409"/>
      <c r="AQ255" s="409"/>
      <c r="AR255" s="409"/>
      <c r="AS255" s="409"/>
      <c r="AT255" s="409"/>
      <c r="AU255" s="409"/>
      <c r="AV255" s="409"/>
      <c r="AW255" s="409"/>
      <c r="AX255" s="409"/>
      <c r="AY255" s="409"/>
      <c r="AZ255" s="409"/>
    </row>
    <row r="256" spans="1:52" s="408" customFormat="1" ht="15" hidden="1" x14ac:dyDescent="0.25">
      <c r="A256" s="409" t="s">
        <v>8263</v>
      </c>
      <c r="B256" s="401" t="str">
        <f t="shared" si="47"/>
        <v/>
      </c>
      <c r="C256" s="401" t="str">
        <f t="shared" si="48"/>
        <v>x</v>
      </c>
      <c r="D256" s="409" t="s">
        <v>39</v>
      </c>
      <c r="E256" s="410" t="s">
        <v>4058</v>
      </c>
      <c r="F256" s="1133">
        <f t="shared" si="45"/>
        <v>46140</v>
      </c>
      <c r="G256" s="1134" t="str">
        <f t="shared" si="40"/>
        <v>A</v>
      </c>
      <c r="H256" s="1132" t="str">
        <f t="shared" si="44"/>
        <v>MR_DER-1709_26</v>
      </c>
      <c r="I256" s="1135" t="str">
        <f t="shared" si="46"/>
        <v>ND</v>
      </c>
      <c r="J256" s="413" t="str">
        <f t="shared" si="43"/>
        <v>ND</v>
      </c>
      <c r="K256" s="412" t="s">
        <v>3730</v>
      </c>
      <c r="L256" s="1224">
        <v>45951</v>
      </c>
      <c r="M256" s="218" t="s">
        <v>10865</v>
      </c>
      <c r="N256" s="409" t="s">
        <v>5536</v>
      </c>
      <c r="O256" s="1224">
        <v>45978</v>
      </c>
      <c r="P256" s="409"/>
      <c r="Q256" s="409" t="s">
        <v>3765</v>
      </c>
      <c r="R256" s="1224">
        <v>45989</v>
      </c>
      <c r="S256" s="218" t="s">
        <v>11467</v>
      </c>
      <c r="T256" s="409" t="s">
        <v>5536</v>
      </c>
      <c r="U256" s="1224">
        <v>46037</v>
      </c>
      <c r="V256" s="409"/>
      <c r="W256" s="409" t="s">
        <v>12383</v>
      </c>
      <c r="X256" s="1224">
        <v>46099</v>
      </c>
      <c r="Y256" s="218" t="s">
        <v>12388</v>
      </c>
      <c r="Z256" s="409" t="s">
        <v>5538</v>
      </c>
      <c r="AA256" s="1224">
        <v>46136</v>
      </c>
      <c r="AB256" s="409"/>
      <c r="AC256" s="409" t="s">
        <v>3748</v>
      </c>
      <c r="AD256" s="1224">
        <v>46140</v>
      </c>
      <c r="AE256" s="218" t="s">
        <v>12596</v>
      </c>
      <c r="AF256" s="409"/>
      <c r="AG256" s="409"/>
      <c r="AH256" s="409"/>
      <c r="AI256" s="409"/>
      <c r="AJ256" s="409"/>
      <c r="AK256" s="409"/>
      <c r="AL256" s="409"/>
      <c r="AM256" s="409"/>
      <c r="AN256" s="409"/>
      <c r="AO256" s="409"/>
      <c r="AP256" s="409"/>
      <c r="AQ256" s="409"/>
      <c r="AR256" s="409"/>
      <c r="AS256" s="409"/>
      <c r="AT256" s="409"/>
      <c r="AU256" s="409"/>
      <c r="AV256" s="409"/>
      <c r="AW256" s="409"/>
      <c r="AX256" s="409"/>
      <c r="AY256" s="409"/>
      <c r="AZ256" s="409"/>
    </row>
    <row r="257" spans="1:52" s="408" customFormat="1" ht="15" hidden="1" x14ac:dyDescent="0.25">
      <c r="A257" s="409" t="s">
        <v>8263</v>
      </c>
      <c r="B257" s="401" t="str">
        <f t="shared" si="47"/>
        <v/>
      </c>
      <c r="C257" s="401" t="str">
        <f t="shared" si="48"/>
        <v>x</v>
      </c>
      <c r="D257" s="409" t="s">
        <v>39</v>
      </c>
      <c r="E257" s="410" t="s">
        <v>4059</v>
      </c>
      <c r="F257" s="1133">
        <f t="shared" si="45"/>
        <v>46140</v>
      </c>
      <c r="G257" s="1134" t="str">
        <f t="shared" si="40"/>
        <v>B</v>
      </c>
      <c r="H257" s="1132" t="str">
        <f t="shared" si="44"/>
        <v>MR_DER-1709_26</v>
      </c>
      <c r="I257" s="1135" t="str">
        <f t="shared" si="46"/>
        <v>ND</v>
      </c>
      <c r="J257" s="413" t="str">
        <f t="shared" si="43"/>
        <v>ND</v>
      </c>
      <c r="K257" s="412" t="s">
        <v>3730</v>
      </c>
      <c r="L257" s="1224">
        <v>45951</v>
      </c>
      <c r="M257" s="218" t="s">
        <v>10865</v>
      </c>
      <c r="N257" s="409" t="s">
        <v>5537</v>
      </c>
      <c r="O257" s="1224">
        <v>45978</v>
      </c>
      <c r="P257" s="409"/>
      <c r="Q257" s="409" t="s">
        <v>3748</v>
      </c>
      <c r="R257" s="1224">
        <v>45989</v>
      </c>
      <c r="S257" s="218" t="s">
        <v>11467</v>
      </c>
      <c r="T257" s="409" t="s">
        <v>5536</v>
      </c>
      <c r="U257" s="1224">
        <v>46037</v>
      </c>
      <c r="V257" s="409"/>
      <c r="W257" s="409" t="s">
        <v>12387</v>
      </c>
      <c r="X257" s="1224">
        <v>46099</v>
      </c>
      <c r="Y257" s="218" t="s">
        <v>12388</v>
      </c>
      <c r="Z257" s="409" t="s">
        <v>5538</v>
      </c>
      <c r="AA257" s="1224">
        <v>46136</v>
      </c>
      <c r="AB257" s="409"/>
      <c r="AC257" s="409" t="s">
        <v>5811</v>
      </c>
      <c r="AD257" s="1224">
        <v>46140</v>
      </c>
      <c r="AE257" s="218" t="s">
        <v>12596</v>
      </c>
      <c r="AF257" s="409"/>
      <c r="AG257" s="409"/>
      <c r="AH257" s="409"/>
      <c r="AI257" s="409"/>
      <c r="AJ257" s="409"/>
      <c r="AK257" s="409"/>
      <c r="AL257" s="409"/>
      <c r="AM257" s="409"/>
      <c r="AN257" s="409"/>
      <c r="AO257" s="409"/>
      <c r="AP257" s="409"/>
      <c r="AQ257" s="409"/>
      <c r="AR257" s="409"/>
      <c r="AS257" s="409"/>
      <c r="AT257" s="409"/>
      <c r="AU257" s="409"/>
      <c r="AV257" s="409"/>
      <c r="AW257" s="409"/>
      <c r="AX257" s="409"/>
      <c r="AY257" s="409"/>
      <c r="AZ257" s="409"/>
    </row>
    <row r="258" spans="1:52" s="990" customFormat="1" ht="15" hidden="1" x14ac:dyDescent="0.25">
      <c r="A258" s="987" t="s">
        <v>9037</v>
      </c>
      <c r="B258" s="435" t="str">
        <f t="shared" si="47"/>
        <v/>
      </c>
      <c r="C258" s="435" t="str">
        <f t="shared" si="48"/>
        <v>x</v>
      </c>
      <c r="D258" s="987" t="s">
        <v>39</v>
      </c>
      <c r="E258" s="988" t="s">
        <v>4060</v>
      </c>
      <c r="F258" s="1136">
        <f t="shared" si="45"/>
        <v>46099</v>
      </c>
      <c r="G258" s="1137" t="str">
        <f t="shared" si="40"/>
        <v>A3</v>
      </c>
      <c r="H258" s="1138" t="str">
        <f t="shared" si="44"/>
        <v>MR_DER-1643_26</v>
      </c>
      <c r="I258" s="1139">
        <f t="shared" si="46"/>
        <v>46136</v>
      </c>
      <c r="J258" s="411" t="str">
        <f t="shared" si="43"/>
        <v>APROVADO COM RESSALVAS</v>
      </c>
      <c r="K258" s="979" t="s">
        <v>3730</v>
      </c>
      <c r="L258" s="989">
        <v>45951</v>
      </c>
      <c r="M258" s="23" t="s">
        <v>10865</v>
      </c>
      <c r="N258" s="987" t="s">
        <v>5536</v>
      </c>
      <c r="O258" s="989">
        <v>45978</v>
      </c>
      <c r="P258" s="987"/>
      <c r="Q258" s="987" t="s">
        <v>3765</v>
      </c>
      <c r="R258" s="989">
        <v>45989</v>
      </c>
      <c r="S258" s="23" t="s">
        <v>11467</v>
      </c>
      <c r="T258" s="987" t="s">
        <v>5536</v>
      </c>
      <c r="U258" s="989">
        <v>46037</v>
      </c>
      <c r="V258" s="987"/>
      <c r="W258" s="987" t="s">
        <v>5701</v>
      </c>
      <c r="X258" s="989">
        <v>46099</v>
      </c>
      <c r="Y258" s="23" t="s">
        <v>12388</v>
      </c>
      <c r="Z258" s="987" t="s">
        <v>5537</v>
      </c>
      <c r="AA258" s="989">
        <v>46136</v>
      </c>
      <c r="AB258" s="987"/>
      <c r="AC258" s="987"/>
      <c r="AD258" s="987"/>
      <c r="AE258" s="987"/>
      <c r="AF258" s="987"/>
      <c r="AG258" s="987"/>
      <c r="AH258" s="987"/>
      <c r="AI258" s="987"/>
      <c r="AJ258" s="987"/>
      <c r="AK258" s="987"/>
      <c r="AL258" s="987"/>
      <c r="AM258" s="987"/>
      <c r="AN258" s="987"/>
      <c r="AO258" s="987"/>
      <c r="AP258" s="987"/>
      <c r="AQ258" s="987"/>
      <c r="AR258" s="987"/>
      <c r="AS258" s="987"/>
      <c r="AT258" s="987"/>
      <c r="AU258" s="987"/>
      <c r="AV258" s="987"/>
      <c r="AW258" s="987"/>
      <c r="AX258" s="987"/>
      <c r="AY258" s="987"/>
      <c r="AZ258" s="987"/>
    </row>
    <row r="259" spans="1:52" s="408" customFormat="1" ht="15" hidden="1" x14ac:dyDescent="0.25">
      <c r="A259" s="409" t="s">
        <v>8263</v>
      </c>
      <c r="B259" s="401" t="str">
        <f t="shared" si="47"/>
        <v/>
      </c>
      <c r="C259" s="401" t="str">
        <f t="shared" si="48"/>
        <v>x</v>
      </c>
      <c r="D259" s="409" t="s">
        <v>39</v>
      </c>
      <c r="E259" s="410" t="s">
        <v>4061</v>
      </c>
      <c r="F259" s="1133">
        <f t="shared" si="45"/>
        <v>46140</v>
      </c>
      <c r="G259" s="1134" t="str">
        <f t="shared" si="40"/>
        <v>B</v>
      </c>
      <c r="H259" s="1132" t="str">
        <f t="shared" si="44"/>
        <v>MR_DER-1709_26</v>
      </c>
      <c r="I259" s="1135" t="str">
        <f t="shared" si="46"/>
        <v>ND</v>
      </c>
      <c r="J259" s="413" t="str">
        <f t="shared" si="43"/>
        <v>ND</v>
      </c>
      <c r="K259" s="412" t="s">
        <v>3730</v>
      </c>
      <c r="L259" s="1224">
        <v>45951</v>
      </c>
      <c r="M259" s="218" t="s">
        <v>10865</v>
      </c>
      <c r="N259" s="409" t="s">
        <v>5537</v>
      </c>
      <c r="O259" s="1224">
        <v>45978</v>
      </c>
      <c r="P259" s="409"/>
      <c r="Q259" s="409" t="s">
        <v>3748</v>
      </c>
      <c r="R259" s="1224">
        <v>45989</v>
      </c>
      <c r="S259" s="218" t="s">
        <v>11467</v>
      </c>
      <c r="T259" s="409" t="s">
        <v>5536</v>
      </c>
      <c r="U259" s="1224">
        <v>46037</v>
      </c>
      <c r="V259" s="409"/>
      <c r="W259" s="409" t="s">
        <v>5626</v>
      </c>
      <c r="X259" s="1224">
        <v>46099</v>
      </c>
      <c r="Y259" s="218" t="s">
        <v>12388</v>
      </c>
      <c r="Z259" s="409" t="s">
        <v>5539</v>
      </c>
      <c r="AA259" s="1224">
        <v>46136</v>
      </c>
      <c r="AB259" s="409"/>
      <c r="AC259" s="409" t="s">
        <v>5811</v>
      </c>
      <c r="AD259" s="1224">
        <v>46140</v>
      </c>
      <c r="AE259" s="218" t="s">
        <v>12596</v>
      </c>
      <c r="AF259" s="409"/>
      <c r="AG259" s="409"/>
      <c r="AH259" s="409"/>
      <c r="AI259" s="409"/>
      <c r="AJ259" s="409"/>
      <c r="AK259" s="409"/>
      <c r="AL259" s="409"/>
      <c r="AM259" s="409"/>
      <c r="AN259" s="409"/>
      <c r="AO259" s="409"/>
      <c r="AP259" s="409"/>
      <c r="AQ259" s="409"/>
      <c r="AR259" s="409"/>
      <c r="AS259" s="409"/>
      <c r="AT259" s="409"/>
      <c r="AU259" s="409"/>
      <c r="AV259" s="409"/>
      <c r="AW259" s="409"/>
      <c r="AX259" s="409"/>
      <c r="AY259" s="409"/>
      <c r="AZ259" s="409"/>
    </row>
    <row r="260" spans="1:52" s="408" customFormat="1" ht="15" hidden="1" x14ac:dyDescent="0.25">
      <c r="A260" s="409" t="s">
        <v>8263</v>
      </c>
      <c r="B260" s="401" t="str">
        <f t="shared" si="47"/>
        <v/>
      </c>
      <c r="C260" s="401" t="str">
        <f t="shared" si="48"/>
        <v>x</v>
      </c>
      <c r="D260" s="409" t="s">
        <v>39</v>
      </c>
      <c r="E260" s="410" t="s">
        <v>4062</v>
      </c>
      <c r="F260" s="1133">
        <f t="shared" si="45"/>
        <v>46140</v>
      </c>
      <c r="G260" s="1134" t="str">
        <f t="shared" si="40"/>
        <v>B</v>
      </c>
      <c r="H260" s="1132" t="str">
        <f t="shared" si="44"/>
        <v>MR_DER-1709_26</v>
      </c>
      <c r="I260" s="1135" t="str">
        <f t="shared" si="46"/>
        <v>ND</v>
      </c>
      <c r="J260" s="413" t="str">
        <f t="shared" si="43"/>
        <v>ND</v>
      </c>
      <c r="K260" s="412" t="s">
        <v>3730</v>
      </c>
      <c r="L260" s="1224">
        <v>45951</v>
      </c>
      <c r="M260" s="218" t="s">
        <v>10865</v>
      </c>
      <c r="N260" s="409" t="s">
        <v>5537</v>
      </c>
      <c r="O260" s="1224">
        <v>45978</v>
      </c>
      <c r="P260" s="409"/>
      <c r="Q260" s="409" t="s">
        <v>3748</v>
      </c>
      <c r="R260" s="1224">
        <v>45989</v>
      </c>
      <c r="S260" s="218" t="s">
        <v>11467</v>
      </c>
      <c r="T260" s="409" t="s">
        <v>5536</v>
      </c>
      <c r="U260" s="1224">
        <v>46037</v>
      </c>
      <c r="V260" s="409"/>
      <c r="W260" s="409" t="s">
        <v>5626</v>
      </c>
      <c r="X260" s="1224">
        <v>46099</v>
      </c>
      <c r="Y260" s="218" t="s">
        <v>12388</v>
      </c>
      <c r="Z260" s="409" t="s">
        <v>5539</v>
      </c>
      <c r="AA260" s="1224">
        <v>46136</v>
      </c>
      <c r="AB260" s="409"/>
      <c r="AC260" s="409" t="s">
        <v>5811</v>
      </c>
      <c r="AD260" s="1224">
        <v>46140</v>
      </c>
      <c r="AE260" s="218" t="s">
        <v>12596</v>
      </c>
      <c r="AF260" s="409"/>
      <c r="AG260" s="409"/>
      <c r="AH260" s="409"/>
      <c r="AI260" s="409"/>
      <c r="AJ260" s="409"/>
      <c r="AK260" s="409"/>
      <c r="AL260" s="409"/>
      <c r="AM260" s="409"/>
      <c r="AN260" s="409"/>
      <c r="AO260" s="409"/>
      <c r="AP260" s="409"/>
      <c r="AQ260" s="409"/>
      <c r="AR260" s="409"/>
      <c r="AS260" s="409"/>
      <c r="AT260" s="409"/>
      <c r="AU260" s="409"/>
      <c r="AV260" s="409"/>
      <c r="AW260" s="409"/>
      <c r="AX260" s="409"/>
      <c r="AY260" s="409"/>
      <c r="AZ260" s="409"/>
    </row>
    <row r="261" spans="1:52" s="408" customFormat="1" ht="15" hidden="1" x14ac:dyDescent="0.25">
      <c r="A261" s="409" t="s">
        <v>8263</v>
      </c>
      <c r="B261" s="401" t="str">
        <f t="shared" si="47"/>
        <v/>
      </c>
      <c r="C261" s="401" t="str">
        <f t="shared" si="48"/>
        <v>x</v>
      </c>
      <c r="D261" s="409" t="s">
        <v>39</v>
      </c>
      <c r="E261" s="410" t="s">
        <v>4063</v>
      </c>
      <c r="F261" s="1133">
        <f t="shared" si="45"/>
        <v>46140</v>
      </c>
      <c r="G261" s="1134" t="str">
        <f t="shared" si="40"/>
        <v>B</v>
      </c>
      <c r="H261" s="1132" t="str">
        <f t="shared" si="44"/>
        <v>MR_DER-1709_26</v>
      </c>
      <c r="I261" s="1135" t="str">
        <f t="shared" si="46"/>
        <v>ND</v>
      </c>
      <c r="J261" s="413" t="str">
        <f t="shared" si="43"/>
        <v>ND</v>
      </c>
      <c r="K261" s="412" t="s">
        <v>3730</v>
      </c>
      <c r="L261" s="1224">
        <v>45951</v>
      </c>
      <c r="M261" s="218" t="s">
        <v>10865</v>
      </c>
      <c r="N261" s="409" t="s">
        <v>5537</v>
      </c>
      <c r="O261" s="1224">
        <v>45978</v>
      </c>
      <c r="P261" s="409"/>
      <c r="Q261" s="409" t="s">
        <v>3748</v>
      </c>
      <c r="R261" s="1224">
        <v>45989</v>
      </c>
      <c r="S261" s="218" t="s">
        <v>11467</v>
      </c>
      <c r="T261" s="409" t="s">
        <v>5536</v>
      </c>
      <c r="U261" s="1224">
        <v>46037</v>
      </c>
      <c r="V261" s="409"/>
      <c r="W261" s="409" t="s">
        <v>5626</v>
      </c>
      <c r="X261" s="1224">
        <v>46099</v>
      </c>
      <c r="Y261" s="218" t="s">
        <v>12388</v>
      </c>
      <c r="Z261" s="409" t="s">
        <v>5539</v>
      </c>
      <c r="AA261" s="1224">
        <v>46136</v>
      </c>
      <c r="AB261" s="409"/>
      <c r="AC261" s="409" t="s">
        <v>5811</v>
      </c>
      <c r="AD261" s="1224">
        <v>46140</v>
      </c>
      <c r="AE261" s="218" t="s">
        <v>12596</v>
      </c>
      <c r="AF261" s="409"/>
      <c r="AG261" s="409"/>
      <c r="AH261" s="409"/>
      <c r="AI261" s="409"/>
      <c r="AJ261" s="409"/>
      <c r="AK261" s="409"/>
      <c r="AL261" s="409"/>
      <c r="AM261" s="409"/>
      <c r="AN261" s="409"/>
      <c r="AO261" s="409"/>
      <c r="AP261" s="409"/>
      <c r="AQ261" s="409"/>
      <c r="AR261" s="409"/>
      <c r="AS261" s="409"/>
      <c r="AT261" s="409"/>
      <c r="AU261" s="409"/>
      <c r="AV261" s="409"/>
      <c r="AW261" s="409"/>
      <c r="AX261" s="409"/>
      <c r="AY261" s="409"/>
      <c r="AZ261" s="409"/>
    </row>
    <row r="262" spans="1:52" s="408" customFormat="1" hidden="1" x14ac:dyDescent="0.25">
      <c r="A262" s="414"/>
      <c r="B262" s="415"/>
      <c r="C262" s="415"/>
      <c r="D262" s="414"/>
      <c r="E262" s="414" t="s">
        <v>11466</v>
      </c>
      <c r="F262" s="412"/>
      <c r="G262" s="412"/>
      <c r="H262" s="412"/>
      <c r="I262" s="412"/>
      <c r="J262" s="415"/>
      <c r="K262" s="416"/>
      <c r="L262" s="416"/>
      <c r="M262" s="417"/>
      <c r="N262" s="418"/>
      <c r="O262" s="418"/>
      <c r="P262" s="418"/>
      <c r="Q262" s="416"/>
      <c r="R262" s="416"/>
      <c r="S262" s="417"/>
      <c r="T262" s="418"/>
      <c r="U262" s="418"/>
      <c r="V262" s="418"/>
      <c r="W262" s="416"/>
      <c r="X262" s="416"/>
      <c r="Y262" s="417"/>
      <c r="Z262" s="418"/>
      <c r="AA262" s="418"/>
      <c r="AB262" s="418"/>
      <c r="AC262" s="416"/>
      <c r="AD262" s="416"/>
      <c r="AE262" s="417"/>
      <c r="AF262" s="418"/>
      <c r="AG262" s="418"/>
      <c r="AH262" s="418"/>
      <c r="AI262" s="416"/>
      <c r="AJ262" s="416"/>
      <c r="AK262" s="417"/>
      <c r="AL262" s="418"/>
      <c r="AM262" s="418"/>
      <c r="AN262" s="418"/>
      <c r="AO262" s="416"/>
      <c r="AP262" s="416"/>
      <c r="AQ262" s="417"/>
      <c r="AR262" s="418"/>
      <c r="AS262" s="418"/>
      <c r="AT262" s="418"/>
      <c r="AU262" s="416"/>
      <c r="AV262" s="416"/>
      <c r="AW262" s="417"/>
      <c r="AX262" s="418"/>
      <c r="AY262" s="418"/>
      <c r="AZ262" s="418"/>
    </row>
    <row r="263" spans="1:52" s="990" customFormat="1" ht="45" hidden="1" customHeight="1" x14ac:dyDescent="0.25">
      <c r="A263" s="987" t="s">
        <v>9043</v>
      </c>
      <c r="B263" s="979"/>
      <c r="C263" s="979"/>
      <c r="D263" s="987" t="s">
        <v>40</v>
      </c>
      <c r="E263" s="988" t="s">
        <v>4064</v>
      </c>
      <c r="F263" s="1136">
        <f t="shared" si="45"/>
        <v>46050</v>
      </c>
      <c r="G263" s="1137" t="str">
        <f t="shared" si="40"/>
        <v>A2</v>
      </c>
      <c r="H263" s="1138" t="str">
        <f t="shared" si="44"/>
        <v>MR_DER-1561_26</v>
      </c>
      <c r="I263" s="1139">
        <f t="shared" si="46"/>
        <v>46078</v>
      </c>
      <c r="J263" s="1139" t="str">
        <f t="shared" si="43"/>
        <v>NÃO APROVADO</v>
      </c>
      <c r="K263" s="979" t="s">
        <v>3730</v>
      </c>
      <c r="L263" s="980">
        <v>44887</v>
      </c>
      <c r="M263" s="1427" t="s">
        <v>5670</v>
      </c>
      <c r="N263" s="979" t="s">
        <v>5536</v>
      </c>
      <c r="O263" s="980">
        <v>44896</v>
      </c>
      <c r="P263" s="1428" t="s">
        <v>5845</v>
      </c>
      <c r="Q263" s="979" t="s">
        <v>3765</v>
      </c>
      <c r="R263" s="989">
        <v>46050</v>
      </c>
      <c r="S263" s="69" t="s">
        <v>12070</v>
      </c>
      <c r="T263" s="987" t="s">
        <v>5536</v>
      </c>
      <c r="U263" s="989">
        <v>46078</v>
      </c>
      <c r="V263" s="987"/>
      <c r="W263" s="987"/>
      <c r="X263" s="987"/>
      <c r="Y263" s="987"/>
      <c r="Z263" s="987"/>
      <c r="AA263" s="987"/>
      <c r="AB263" s="987"/>
      <c r="AC263" s="987"/>
      <c r="AD263" s="987"/>
      <c r="AE263" s="987"/>
      <c r="AF263" s="987"/>
      <c r="AG263" s="987"/>
      <c r="AH263" s="987"/>
      <c r="AI263" s="987"/>
      <c r="AJ263" s="987"/>
      <c r="AK263" s="987"/>
      <c r="AL263" s="987"/>
      <c r="AM263" s="987"/>
      <c r="AN263" s="987"/>
      <c r="AO263" s="987"/>
      <c r="AP263" s="987"/>
      <c r="AQ263" s="987"/>
      <c r="AR263" s="987"/>
      <c r="AS263" s="987"/>
      <c r="AT263" s="987"/>
      <c r="AU263" s="987"/>
      <c r="AV263" s="987"/>
      <c r="AW263" s="987"/>
      <c r="AX263" s="987"/>
      <c r="AY263" s="987"/>
      <c r="AZ263" s="987"/>
    </row>
    <row r="264" spans="1:52" s="408" customFormat="1" hidden="1" x14ac:dyDescent="0.25">
      <c r="A264" s="414"/>
      <c r="B264" s="415"/>
      <c r="C264" s="415"/>
      <c r="D264" s="414"/>
      <c r="E264" s="414" t="s">
        <v>7527</v>
      </c>
      <c r="F264" s="412"/>
      <c r="G264" s="412"/>
      <c r="H264" s="412"/>
      <c r="I264" s="412"/>
      <c r="J264" s="415"/>
      <c r="K264" s="416"/>
      <c r="L264" s="416"/>
      <c r="M264" s="417"/>
      <c r="N264" s="418"/>
      <c r="O264" s="418"/>
      <c r="P264" s="418"/>
      <c r="Q264" s="416"/>
      <c r="R264" s="416"/>
      <c r="S264" s="417"/>
      <c r="T264" s="418"/>
      <c r="U264" s="418"/>
      <c r="V264" s="418"/>
      <c r="W264" s="416"/>
      <c r="X264" s="416"/>
      <c r="Y264" s="417"/>
      <c r="Z264" s="418"/>
      <c r="AA264" s="418"/>
      <c r="AB264" s="418"/>
      <c r="AC264" s="416"/>
      <c r="AD264" s="416"/>
      <c r="AE264" s="417"/>
      <c r="AF264" s="418"/>
      <c r="AG264" s="418"/>
      <c r="AH264" s="418"/>
      <c r="AI264" s="416"/>
      <c r="AJ264" s="416"/>
      <c r="AK264" s="417"/>
      <c r="AL264" s="418"/>
      <c r="AM264" s="418"/>
      <c r="AN264" s="418"/>
      <c r="AO264" s="416"/>
      <c r="AP264" s="416"/>
      <c r="AQ264" s="417"/>
      <c r="AR264" s="418"/>
      <c r="AS264" s="418"/>
      <c r="AT264" s="418"/>
      <c r="AU264" s="416"/>
      <c r="AV264" s="416"/>
      <c r="AW264" s="417"/>
      <c r="AX264" s="418"/>
      <c r="AY264" s="418"/>
      <c r="AZ264" s="418"/>
    </row>
    <row r="265" spans="1:52" s="408" customFormat="1" ht="15" hidden="1" x14ac:dyDescent="0.25">
      <c r="A265" s="409" t="s">
        <v>8263</v>
      </c>
      <c r="B265" s="401" t="str">
        <f t="shared" ref="B265:B272" si="49">IF(LEFT(E265,2)="RT","x","")</f>
        <v>x</v>
      </c>
      <c r="C265" s="401" t="str">
        <f t="shared" ref="C265:C272" si="50">IF(LEFT(E265,2)="DE","x","")</f>
        <v/>
      </c>
      <c r="D265" s="409" t="s">
        <v>42</v>
      </c>
      <c r="E265" s="410" t="s">
        <v>4065</v>
      </c>
      <c r="F265" s="1133">
        <f t="shared" si="45"/>
        <v>46007</v>
      </c>
      <c r="G265" s="1134" t="str">
        <f t="shared" ref="G265:G346" si="51">IF($F265="","",INDEX($K265:$FI265,1,MATCH($F265,$K265:$FI265,)-1))</f>
        <v>A</v>
      </c>
      <c r="H265" s="1132" t="str">
        <f t="shared" si="44"/>
        <v>MR_DER-1462_25</v>
      </c>
      <c r="I265" s="1135" t="str">
        <f t="shared" si="46"/>
        <v>ND</v>
      </c>
      <c r="J265" s="413" t="str">
        <f t="shared" si="43"/>
        <v>ND</v>
      </c>
      <c r="K265" s="412" t="s">
        <v>3730</v>
      </c>
      <c r="L265" s="1224">
        <v>45923</v>
      </c>
      <c r="M265" s="218" t="s">
        <v>10355</v>
      </c>
      <c r="N265" s="409" t="s">
        <v>5537</v>
      </c>
      <c r="O265" s="1224">
        <v>45952</v>
      </c>
      <c r="P265" s="409"/>
      <c r="Q265" s="409" t="s">
        <v>3748</v>
      </c>
      <c r="R265" s="1224">
        <v>45975</v>
      </c>
      <c r="S265" s="218" t="s">
        <v>11253</v>
      </c>
      <c r="T265" s="409"/>
      <c r="U265" s="409"/>
      <c r="V265" s="409"/>
      <c r="W265" s="409" t="s">
        <v>3748</v>
      </c>
      <c r="X265" s="1224">
        <v>46007</v>
      </c>
      <c r="Y265" s="218" t="s">
        <v>11602</v>
      </c>
      <c r="Z265" s="409"/>
      <c r="AA265" s="409"/>
      <c r="AB265" s="409"/>
      <c r="AC265" s="409"/>
      <c r="AD265" s="409"/>
      <c r="AE265" s="409"/>
      <c r="AF265" s="409"/>
      <c r="AG265" s="409"/>
      <c r="AH265" s="409"/>
      <c r="AI265" s="409"/>
      <c r="AJ265" s="409"/>
      <c r="AK265" s="409"/>
      <c r="AL265" s="409"/>
      <c r="AM265" s="409"/>
      <c r="AN265" s="409"/>
      <c r="AO265" s="409"/>
      <c r="AP265" s="409"/>
      <c r="AQ265" s="409"/>
      <c r="AR265" s="409"/>
      <c r="AS265" s="409"/>
      <c r="AT265" s="409"/>
      <c r="AU265" s="409"/>
      <c r="AV265" s="409"/>
      <c r="AW265" s="409"/>
      <c r="AX265" s="409"/>
      <c r="AY265" s="409"/>
      <c r="AZ265" s="409"/>
    </row>
    <row r="266" spans="1:52" s="408" customFormat="1" ht="15" hidden="1" x14ac:dyDescent="0.25">
      <c r="A266" s="409" t="s">
        <v>8263</v>
      </c>
      <c r="B266" s="401" t="str">
        <f t="shared" si="49"/>
        <v/>
      </c>
      <c r="C266" s="401" t="str">
        <f t="shared" si="50"/>
        <v>x</v>
      </c>
      <c r="D266" s="409" t="s">
        <v>42</v>
      </c>
      <c r="E266" s="410" t="s">
        <v>4066</v>
      </c>
      <c r="F266" s="1133">
        <f t="shared" si="45"/>
        <v>46007</v>
      </c>
      <c r="G266" s="1134" t="str">
        <f t="shared" si="51"/>
        <v>A</v>
      </c>
      <c r="H266" s="1132" t="str">
        <f t="shared" ref="H266:H349" si="52">IF($F266="","",INDEX($K266:$FM266,1,MATCH($F266,$K266:$FM266,)+1))</f>
        <v>MR_DER-1462_25</v>
      </c>
      <c r="I266" s="1135" t="str">
        <f t="shared" si="46"/>
        <v>ND</v>
      </c>
      <c r="J266" s="413" t="str">
        <f t="shared" ref="J266:J298" si="53">IF(G266="NE",G266,IF(INDEX(K266:CQ266,,MATCH(G266,K266:CQ266,0)+3)&lt;&gt;0,INDEX(K266:CQ266,,MATCH(G266,K266:CQ266,0)+3),"ND"))</f>
        <v>ND</v>
      </c>
      <c r="K266" s="412" t="s">
        <v>3730</v>
      </c>
      <c r="L266" s="1224">
        <v>45923</v>
      </c>
      <c r="M266" s="218" t="s">
        <v>10355</v>
      </c>
      <c r="N266" s="409" t="s">
        <v>5539</v>
      </c>
      <c r="O266" s="1224">
        <v>45952</v>
      </c>
      <c r="P266" s="409"/>
      <c r="Q266" s="409" t="s">
        <v>3748</v>
      </c>
      <c r="R266" s="1224">
        <v>45975</v>
      </c>
      <c r="S266" s="218" t="s">
        <v>11253</v>
      </c>
      <c r="T266" s="409"/>
      <c r="U266" s="409"/>
      <c r="V266" s="409"/>
      <c r="W266" s="409" t="s">
        <v>3748</v>
      </c>
      <c r="X266" s="1224">
        <v>46007</v>
      </c>
      <c r="Y266" s="218" t="s">
        <v>11602</v>
      </c>
      <c r="Z266" s="409"/>
      <c r="AA266" s="409"/>
      <c r="AB266" s="409"/>
      <c r="AC266" s="409"/>
      <c r="AD266" s="409"/>
      <c r="AE266" s="409"/>
      <c r="AF266" s="409"/>
      <c r="AG266" s="409"/>
      <c r="AH266" s="409"/>
      <c r="AI266" s="409"/>
      <c r="AJ266" s="409"/>
      <c r="AK266" s="409"/>
      <c r="AL266" s="409"/>
      <c r="AM266" s="409"/>
      <c r="AN266" s="409"/>
      <c r="AO266" s="409"/>
      <c r="AP266" s="409"/>
      <c r="AQ266" s="409"/>
      <c r="AR266" s="409"/>
      <c r="AS266" s="409"/>
      <c r="AT266" s="409"/>
      <c r="AU266" s="409"/>
      <c r="AV266" s="409"/>
      <c r="AW266" s="409"/>
      <c r="AX266" s="409"/>
      <c r="AY266" s="409"/>
      <c r="AZ266" s="409"/>
    </row>
    <row r="267" spans="1:52" s="408" customFormat="1" ht="15" hidden="1" x14ac:dyDescent="0.25">
      <c r="A267" s="409" t="s">
        <v>8263</v>
      </c>
      <c r="B267" s="401" t="str">
        <f t="shared" si="49"/>
        <v/>
      </c>
      <c r="C267" s="401" t="str">
        <f t="shared" si="50"/>
        <v>x</v>
      </c>
      <c r="D267" s="409" t="s">
        <v>42</v>
      </c>
      <c r="E267" s="410" t="s">
        <v>4067</v>
      </c>
      <c r="F267" s="1133">
        <f t="shared" si="45"/>
        <v>46007</v>
      </c>
      <c r="G267" s="1134" t="str">
        <f t="shared" si="51"/>
        <v>A</v>
      </c>
      <c r="H267" s="1132" t="str">
        <f t="shared" si="52"/>
        <v>MR_DER-1462_25</v>
      </c>
      <c r="I267" s="1135" t="str">
        <f t="shared" si="46"/>
        <v>ND</v>
      </c>
      <c r="J267" s="413" t="str">
        <f t="shared" si="53"/>
        <v>ND</v>
      </c>
      <c r="K267" s="412" t="s">
        <v>3730</v>
      </c>
      <c r="L267" s="1224">
        <v>45923</v>
      </c>
      <c r="M267" s="218" t="s">
        <v>10355</v>
      </c>
      <c r="N267" s="409" t="s">
        <v>5539</v>
      </c>
      <c r="O267" s="1224">
        <v>45952</v>
      </c>
      <c r="P267" s="409"/>
      <c r="Q267" s="409" t="s">
        <v>3748</v>
      </c>
      <c r="R267" s="1224">
        <v>45975</v>
      </c>
      <c r="S267" s="218" t="s">
        <v>11253</v>
      </c>
      <c r="T267" s="409"/>
      <c r="U267" s="409"/>
      <c r="V267" s="409"/>
      <c r="W267" s="409" t="s">
        <v>3748</v>
      </c>
      <c r="X267" s="1224">
        <v>46007</v>
      </c>
      <c r="Y267" s="218" t="s">
        <v>11602</v>
      </c>
      <c r="Z267" s="409"/>
      <c r="AA267" s="409"/>
      <c r="AB267" s="409"/>
      <c r="AC267" s="409"/>
      <c r="AD267" s="409"/>
      <c r="AE267" s="409"/>
      <c r="AF267" s="409"/>
      <c r="AG267" s="409"/>
      <c r="AH267" s="409"/>
      <c r="AI267" s="409"/>
      <c r="AJ267" s="409"/>
      <c r="AK267" s="409"/>
      <c r="AL267" s="409"/>
      <c r="AM267" s="409"/>
      <c r="AN267" s="409"/>
      <c r="AO267" s="409"/>
      <c r="AP267" s="409"/>
      <c r="AQ267" s="409"/>
      <c r="AR267" s="409"/>
      <c r="AS267" s="409"/>
      <c r="AT267" s="409"/>
      <c r="AU267" s="409"/>
      <c r="AV267" s="409"/>
      <c r="AW267" s="409"/>
      <c r="AX267" s="409"/>
      <c r="AY267" s="409"/>
      <c r="AZ267" s="409"/>
    </row>
    <row r="268" spans="1:52" s="408" customFormat="1" ht="15" hidden="1" x14ac:dyDescent="0.25">
      <c r="A268" s="409" t="s">
        <v>8263</v>
      </c>
      <c r="B268" s="401" t="str">
        <f t="shared" si="49"/>
        <v/>
      </c>
      <c r="C268" s="401" t="str">
        <f t="shared" si="50"/>
        <v>x</v>
      </c>
      <c r="D268" s="409" t="s">
        <v>42</v>
      </c>
      <c r="E268" s="410" t="s">
        <v>4068</v>
      </c>
      <c r="F268" s="1133">
        <f t="shared" si="45"/>
        <v>46007</v>
      </c>
      <c r="G268" s="1134" t="str">
        <f t="shared" si="51"/>
        <v>A</v>
      </c>
      <c r="H268" s="1132" t="str">
        <f t="shared" si="52"/>
        <v>MR_DER-1462_25</v>
      </c>
      <c r="I268" s="1135" t="str">
        <f t="shared" si="46"/>
        <v>ND</v>
      </c>
      <c r="J268" s="413" t="str">
        <f t="shared" si="53"/>
        <v>ND</v>
      </c>
      <c r="K268" s="412" t="s">
        <v>3730</v>
      </c>
      <c r="L268" s="1224">
        <v>45923</v>
      </c>
      <c r="M268" s="218" t="s">
        <v>10355</v>
      </c>
      <c r="N268" s="409" t="s">
        <v>5539</v>
      </c>
      <c r="O268" s="1224">
        <v>45952</v>
      </c>
      <c r="P268" s="409"/>
      <c r="Q268" s="409" t="s">
        <v>3748</v>
      </c>
      <c r="R268" s="1224">
        <v>45975</v>
      </c>
      <c r="S268" s="218" t="s">
        <v>11253</v>
      </c>
      <c r="T268" s="409"/>
      <c r="U268" s="409"/>
      <c r="V268" s="409"/>
      <c r="W268" s="409" t="s">
        <v>3748</v>
      </c>
      <c r="X268" s="1224">
        <v>46007</v>
      </c>
      <c r="Y268" s="218" t="s">
        <v>11602</v>
      </c>
      <c r="Z268" s="409"/>
      <c r="AA268" s="409"/>
      <c r="AB268" s="409"/>
      <c r="AC268" s="409"/>
      <c r="AD268" s="409"/>
      <c r="AE268" s="409"/>
      <c r="AF268" s="409"/>
      <c r="AG268" s="409"/>
      <c r="AH268" s="409"/>
      <c r="AI268" s="409"/>
      <c r="AJ268" s="409"/>
      <c r="AK268" s="409"/>
      <c r="AL268" s="409"/>
      <c r="AM268" s="409"/>
      <c r="AN268" s="409"/>
      <c r="AO268" s="409"/>
      <c r="AP268" s="409"/>
      <c r="AQ268" s="409"/>
      <c r="AR268" s="409"/>
      <c r="AS268" s="409"/>
      <c r="AT268" s="409"/>
      <c r="AU268" s="409"/>
      <c r="AV268" s="409"/>
      <c r="AW268" s="409"/>
      <c r="AX268" s="409"/>
      <c r="AY268" s="409"/>
      <c r="AZ268" s="409"/>
    </row>
    <row r="269" spans="1:52" s="408" customFormat="1" ht="15" hidden="1" x14ac:dyDescent="0.25">
      <c r="A269" s="409" t="s">
        <v>8263</v>
      </c>
      <c r="B269" s="401" t="str">
        <f>IF(LEFT(E269,2)="RT","x","")</f>
        <v/>
      </c>
      <c r="C269" s="401" t="str">
        <f>IF(LEFT(E269,2)="DE","x","")</f>
        <v>x</v>
      </c>
      <c r="D269" s="409" t="s">
        <v>42</v>
      </c>
      <c r="E269" s="410" t="s">
        <v>11252</v>
      </c>
      <c r="F269" s="1133">
        <f>IF(L269&lt;&gt;0,MAX(L269,R269,X269,AD269),"NE")</f>
        <v>46007</v>
      </c>
      <c r="G269" s="1134" t="str">
        <f t="shared" si="51"/>
        <v>A</v>
      </c>
      <c r="H269" s="1132" t="str">
        <f t="shared" si="52"/>
        <v>MR_DER-1462_25</v>
      </c>
      <c r="I269" s="1135" t="str">
        <f>IF(F269="NE",F269,IF(INDEX(K269:CP269,,MATCH(F269,K269:CP269,0)+3)&lt;&gt;0,INDEX(K269:CP269,,MATCH(F269,K269:CP269,0)+3),"ND"))</f>
        <v>ND</v>
      </c>
      <c r="J269" s="413" t="str">
        <f>IF(G269="NE",G269,IF(INDEX(K269:CQ269,,MATCH(G269,K269:CQ269,0)+3)&lt;&gt;0,INDEX(K269:CQ269,,MATCH(G269,K269:CQ269,0)+3),"ND"))</f>
        <v>ND</v>
      </c>
      <c r="K269" s="412" t="s">
        <v>3730</v>
      </c>
      <c r="L269" s="1224">
        <v>45975</v>
      </c>
      <c r="M269" s="218" t="s">
        <v>11253</v>
      </c>
      <c r="N269" s="409"/>
      <c r="O269" s="1224"/>
      <c r="P269" s="409"/>
      <c r="Q269" s="409" t="s">
        <v>3748</v>
      </c>
      <c r="R269" s="1224">
        <v>46007</v>
      </c>
      <c r="S269" s="218" t="s">
        <v>11602</v>
      </c>
      <c r="T269" s="409"/>
      <c r="U269" s="409"/>
      <c r="V269" s="409"/>
      <c r="W269" s="409"/>
      <c r="X269" s="409"/>
      <c r="Y269" s="409"/>
      <c r="Z269" s="409"/>
      <c r="AA269" s="409"/>
      <c r="AB269" s="409"/>
      <c r="AC269" s="409"/>
      <c r="AD269" s="409"/>
      <c r="AE269" s="409"/>
      <c r="AF269" s="409"/>
      <c r="AG269" s="409"/>
      <c r="AH269" s="409"/>
      <c r="AI269" s="409"/>
      <c r="AJ269" s="409"/>
      <c r="AK269" s="409"/>
      <c r="AL269" s="409"/>
      <c r="AM269" s="409"/>
      <c r="AN269" s="409"/>
      <c r="AO269" s="409"/>
      <c r="AP269" s="409"/>
      <c r="AQ269" s="409"/>
      <c r="AR269" s="409"/>
      <c r="AS269" s="409"/>
      <c r="AT269" s="409"/>
      <c r="AU269" s="409"/>
      <c r="AV269" s="409"/>
      <c r="AW269" s="409"/>
      <c r="AX269" s="409"/>
      <c r="AY269" s="409"/>
      <c r="AZ269" s="409"/>
    </row>
    <row r="270" spans="1:52" s="408" customFormat="1" ht="15" hidden="1" x14ac:dyDescent="0.25">
      <c r="A270" s="409" t="s">
        <v>8263</v>
      </c>
      <c r="B270" s="401" t="str">
        <f t="shared" si="49"/>
        <v/>
      </c>
      <c r="C270" s="401" t="str">
        <f t="shared" si="50"/>
        <v/>
      </c>
      <c r="D270" s="409" t="s">
        <v>71</v>
      </c>
      <c r="E270" s="410" t="s">
        <v>10237</v>
      </c>
      <c r="F270" s="1133">
        <f>IF(L270&lt;&gt;0,MAX(L270,R270,X270,AD270),"NE")</f>
        <v>46036</v>
      </c>
      <c r="G270" s="1134" t="str">
        <f t="shared" si="51"/>
        <v>A</v>
      </c>
      <c r="H270" s="1132" t="str">
        <f t="shared" si="52"/>
        <v>MR_DER-1507_26</v>
      </c>
      <c r="I270" s="1135" t="str">
        <f t="shared" ref="I270:I357" si="54">IF(F270="NE",F270,IF(INDEX(K270:CP270,,MATCH(F270,K270:CP270,0)+3)&lt;&gt;0,INDEX(K270:CP270,,MATCH(F270,K270:CP270,0)+3),"ND"))</f>
        <v>ND</v>
      </c>
      <c r="J270" s="413" t="str">
        <f t="shared" si="53"/>
        <v>ND</v>
      </c>
      <c r="K270" s="412" t="s">
        <v>3730</v>
      </c>
      <c r="L270" s="1224">
        <v>45908</v>
      </c>
      <c r="M270" s="218" t="s">
        <v>10228</v>
      </c>
      <c r="N270" s="409" t="s">
        <v>5536</v>
      </c>
      <c r="O270" s="1224">
        <v>45940</v>
      </c>
      <c r="P270" s="409"/>
      <c r="Q270" s="409" t="s">
        <v>3765</v>
      </c>
      <c r="R270" s="1224">
        <v>45943</v>
      </c>
      <c r="S270" s="218" t="s">
        <v>10773</v>
      </c>
      <c r="T270" s="409"/>
      <c r="U270" s="409"/>
      <c r="V270" s="409"/>
      <c r="W270" s="409" t="s">
        <v>3748</v>
      </c>
      <c r="X270" s="1224">
        <v>46036</v>
      </c>
      <c r="Y270" s="218" t="s">
        <v>11977</v>
      </c>
      <c r="Z270" s="409"/>
      <c r="AA270" s="409"/>
      <c r="AB270" s="409"/>
      <c r="AC270" s="409"/>
      <c r="AD270" s="409"/>
      <c r="AE270" s="409"/>
      <c r="AF270" s="409"/>
      <c r="AG270" s="409"/>
      <c r="AH270" s="409"/>
      <c r="AI270" s="409"/>
      <c r="AJ270" s="409"/>
      <c r="AK270" s="409"/>
      <c r="AL270" s="409"/>
      <c r="AM270" s="409"/>
      <c r="AN270" s="409"/>
      <c r="AO270" s="409"/>
      <c r="AP270" s="409"/>
      <c r="AQ270" s="409"/>
      <c r="AR270" s="409"/>
      <c r="AS270" s="409"/>
      <c r="AT270" s="409"/>
      <c r="AU270" s="409"/>
      <c r="AV270" s="409"/>
      <c r="AW270" s="409"/>
      <c r="AX270" s="409"/>
      <c r="AY270" s="409"/>
      <c r="AZ270" s="409"/>
    </row>
    <row r="271" spans="1:52" s="408" customFormat="1" hidden="1" x14ac:dyDescent="0.25">
      <c r="A271" s="987" t="s">
        <v>8342</v>
      </c>
      <c r="B271" s="401" t="str">
        <f t="shared" si="49"/>
        <v/>
      </c>
      <c r="C271" s="401" t="str">
        <f t="shared" si="50"/>
        <v/>
      </c>
      <c r="D271" s="409" t="s">
        <v>71</v>
      </c>
      <c r="E271" s="410" t="s">
        <v>4069</v>
      </c>
      <c r="F271" s="1133" t="str">
        <f>IF(L271&lt;&gt;0,MAX(L271,R271,X271,AD271),"NE")</f>
        <v>NE</v>
      </c>
      <c r="G271" s="1134" t="e">
        <f t="shared" si="51"/>
        <v>#N/A</v>
      </c>
      <c r="H271" s="1132" t="e">
        <f t="shared" si="52"/>
        <v>#N/A</v>
      </c>
      <c r="I271" s="1135" t="str">
        <f t="shared" si="54"/>
        <v>NE</v>
      </c>
      <c r="J271" s="411" t="e">
        <f t="shared" si="53"/>
        <v>#N/A</v>
      </c>
      <c r="K271" s="412"/>
      <c r="L271" s="409"/>
      <c r="M271" s="409"/>
      <c r="N271" s="409"/>
      <c r="O271" s="409"/>
      <c r="P271" s="409"/>
      <c r="Q271" s="409"/>
      <c r="R271" s="409"/>
      <c r="S271" s="409"/>
      <c r="T271" s="409"/>
      <c r="U271" s="409"/>
      <c r="V271" s="409"/>
      <c r="W271" s="409"/>
      <c r="X271" s="409"/>
      <c r="Y271" s="409"/>
      <c r="Z271" s="409"/>
      <c r="AA271" s="409"/>
      <c r="AB271" s="409"/>
      <c r="AC271" s="409"/>
      <c r="AD271" s="409"/>
      <c r="AE271" s="409"/>
      <c r="AF271" s="409"/>
      <c r="AG271" s="409"/>
      <c r="AH271" s="409"/>
      <c r="AI271" s="409"/>
      <c r="AJ271" s="409"/>
      <c r="AK271" s="409"/>
      <c r="AL271" s="409"/>
      <c r="AM271" s="409"/>
      <c r="AN271" s="409"/>
      <c r="AO271" s="409"/>
      <c r="AP271" s="409"/>
      <c r="AQ271" s="409"/>
      <c r="AR271" s="409"/>
      <c r="AS271" s="409"/>
      <c r="AT271" s="409"/>
      <c r="AU271" s="409"/>
      <c r="AV271" s="409"/>
      <c r="AW271" s="409"/>
      <c r="AX271" s="409"/>
      <c r="AY271" s="409"/>
      <c r="AZ271" s="409"/>
    </row>
    <row r="272" spans="1:52" s="408" customFormat="1" hidden="1" x14ac:dyDescent="0.25">
      <c r="A272" s="409"/>
      <c r="B272" s="401" t="str">
        <f t="shared" si="49"/>
        <v/>
      </c>
      <c r="C272" s="401" t="str">
        <f t="shared" si="50"/>
        <v/>
      </c>
      <c r="D272" s="409" t="s">
        <v>71</v>
      </c>
      <c r="E272" s="410" t="s">
        <v>4070</v>
      </c>
      <c r="F272" s="1133" t="str">
        <f>IF(L272&lt;&gt;0,MAX(L272,R272,X272,AD272),"NE")</f>
        <v>NE</v>
      </c>
      <c r="G272" s="1134" t="e">
        <f t="shared" si="51"/>
        <v>#N/A</v>
      </c>
      <c r="H272" s="1132" t="e">
        <f t="shared" si="52"/>
        <v>#N/A</v>
      </c>
      <c r="I272" s="1135" t="str">
        <f t="shared" si="54"/>
        <v>NE</v>
      </c>
      <c r="J272" s="411" t="e">
        <f t="shared" si="53"/>
        <v>#N/A</v>
      </c>
      <c r="K272" s="412"/>
      <c r="L272" s="409"/>
      <c r="M272" s="409"/>
      <c r="N272" s="409"/>
      <c r="O272" s="409"/>
      <c r="P272" s="409"/>
      <c r="Q272" s="409"/>
      <c r="R272" s="409"/>
      <c r="S272" s="409"/>
      <c r="T272" s="409"/>
      <c r="U272" s="409"/>
      <c r="V272" s="409"/>
      <c r="W272" s="409"/>
      <c r="X272" s="409"/>
      <c r="Y272" s="409"/>
      <c r="Z272" s="409"/>
      <c r="AA272" s="409"/>
      <c r="AB272" s="409"/>
      <c r="AC272" s="409"/>
      <c r="AD272" s="409"/>
      <c r="AE272" s="409"/>
      <c r="AF272" s="409"/>
      <c r="AG272" s="409"/>
      <c r="AH272" s="409"/>
      <c r="AI272" s="409"/>
      <c r="AJ272" s="409"/>
      <c r="AK272" s="409"/>
      <c r="AL272" s="409"/>
      <c r="AM272" s="409"/>
      <c r="AN272" s="409"/>
      <c r="AO272" s="409"/>
      <c r="AP272" s="409"/>
      <c r="AQ272" s="409"/>
      <c r="AR272" s="409"/>
      <c r="AS272" s="409"/>
      <c r="AT272" s="409"/>
      <c r="AU272" s="409"/>
      <c r="AV272" s="409"/>
      <c r="AW272" s="409"/>
      <c r="AX272" s="409"/>
      <c r="AY272" s="409"/>
      <c r="AZ272" s="409"/>
    </row>
    <row r="273" spans="1:52" s="408" customFormat="1" hidden="1" x14ac:dyDescent="0.25">
      <c r="A273" s="414"/>
      <c r="B273" s="415"/>
      <c r="C273" s="415"/>
      <c r="D273" s="414"/>
      <c r="E273" s="414" t="s">
        <v>7528</v>
      </c>
      <c r="F273" s="412"/>
      <c r="G273" s="412"/>
      <c r="H273" s="412"/>
      <c r="I273" s="412"/>
      <c r="J273" s="415"/>
      <c r="K273" s="416"/>
      <c r="L273" s="416"/>
      <c r="M273" s="417"/>
      <c r="N273" s="418"/>
      <c r="O273" s="418"/>
      <c r="P273" s="418"/>
      <c r="Q273" s="416"/>
      <c r="R273" s="416"/>
      <c r="S273" s="417"/>
      <c r="T273" s="418"/>
      <c r="U273" s="418"/>
      <c r="V273" s="418"/>
      <c r="W273" s="416"/>
      <c r="X273" s="416"/>
      <c r="Y273" s="417"/>
      <c r="Z273" s="418"/>
      <c r="AA273" s="418"/>
      <c r="AB273" s="418"/>
      <c r="AC273" s="416"/>
      <c r="AD273" s="416"/>
      <c r="AE273" s="417"/>
      <c r="AF273" s="418"/>
      <c r="AG273" s="418"/>
      <c r="AH273" s="418"/>
      <c r="AI273" s="416"/>
      <c r="AJ273" s="416"/>
      <c r="AK273" s="417"/>
      <c r="AL273" s="418"/>
      <c r="AM273" s="418"/>
      <c r="AN273" s="418"/>
      <c r="AO273" s="416"/>
      <c r="AP273" s="416"/>
      <c r="AQ273" s="417"/>
      <c r="AR273" s="418"/>
      <c r="AS273" s="418"/>
      <c r="AT273" s="418"/>
      <c r="AU273" s="416"/>
      <c r="AV273" s="416"/>
      <c r="AW273" s="417"/>
      <c r="AX273" s="418"/>
      <c r="AY273" s="418"/>
      <c r="AZ273" s="418"/>
    </row>
    <row r="274" spans="1:52" s="408" customFormat="1" ht="15" hidden="1" x14ac:dyDescent="0.25">
      <c r="A274" s="409" t="s">
        <v>8263</v>
      </c>
      <c r="B274" s="401" t="str">
        <f t="shared" ref="B274:B297" si="55">IF(LEFT(E274,2)="RT","x","")</f>
        <v/>
      </c>
      <c r="C274" s="401" t="str">
        <f t="shared" ref="C274:C297" si="56">IF(LEFT(E274,2)="DE","x","")</f>
        <v>x</v>
      </c>
      <c r="D274" s="409" t="s">
        <v>68</v>
      </c>
      <c r="E274" s="410" t="s">
        <v>10192</v>
      </c>
      <c r="F274" s="1133">
        <f t="shared" ref="F274:F304" si="57">IF(L274&lt;&gt;0,MAX(L274,R274,X274,AD274),"NE")</f>
        <v>46000</v>
      </c>
      <c r="G274" s="1134" t="str">
        <f t="shared" si="51"/>
        <v>A</v>
      </c>
      <c r="H274" s="1132" t="str">
        <f t="shared" si="52"/>
        <v>MR_DER-1444_25</v>
      </c>
      <c r="I274" s="1135" t="str">
        <f t="shared" si="54"/>
        <v>ND</v>
      </c>
      <c r="J274" s="413" t="str">
        <f t="shared" si="53"/>
        <v>ND</v>
      </c>
      <c r="K274" s="412" t="s">
        <v>3730</v>
      </c>
      <c r="L274" s="1224">
        <v>45905</v>
      </c>
      <c r="M274" s="218" t="s">
        <v>10217</v>
      </c>
      <c r="N274" s="409" t="s">
        <v>5539</v>
      </c>
      <c r="O274" s="1224">
        <v>45915</v>
      </c>
      <c r="P274" s="409"/>
      <c r="Q274" s="409" t="s">
        <v>3748</v>
      </c>
      <c r="R274" s="1224">
        <v>46000</v>
      </c>
      <c r="S274" s="218" t="s">
        <v>11536</v>
      </c>
      <c r="T274" s="409"/>
      <c r="U274" s="409"/>
      <c r="V274" s="409"/>
      <c r="W274" s="409"/>
      <c r="X274" s="409"/>
      <c r="Y274" s="409"/>
      <c r="Z274" s="409"/>
      <c r="AA274" s="409"/>
      <c r="AB274" s="409"/>
      <c r="AC274" s="409"/>
      <c r="AD274" s="409"/>
      <c r="AE274" s="409"/>
      <c r="AF274" s="409"/>
      <c r="AG274" s="409"/>
      <c r="AH274" s="409"/>
      <c r="AI274" s="409"/>
      <c r="AJ274" s="409"/>
      <c r="AK274" s="409"/>
      <c r="AL274" s="409"/>
      <c r="AM274" s="409"/>
      <c r="AN274" s="409"/>
      <c r="AO274" s="409"/>
      <c r="AP274" s="409"/>
      <c r="AQ274" s="409"/>
      <c r="AR274" s="409"/>
      <c r="AS274" s="409"/>
      <c r="AT274" s="409"/>
      <c r="AU274" s="409"/>
      <c r="AV274" s="409"/>
      <c r="AW274" s="409"/>
      <c r="AX274" s="409"/>
      <c r="AY274" s="409"/>
      <c r="AZ274" s="409"/>
    </row>
    <row r="275" spans="1:52" s="408" customFormat="1" ht="15" hidden="1" x14ac:dyDescent="0.25">
      <c r="A275" s="409" t="s">
        <v>8263</v>
      </c>
      <c r="B275" s="401" t="str">
        <f t="shared" si="55"/>
        <v/>
      </c>
      <c r="C275" s="401" t="str">
        <f t="shared" si="56"/>
        <v>x</v>
      </c>
      <c r="D275" s="409" t="s">
        <v>68</v>
      </c>
      <c r="E275" s="410" t="s">
        <v>10193</v>
      </c>
      <c r="F275" s="1133">
        <f t="shared" si="57"/>
        <v>46000</v>
      </c>
      <c r="G275" s="1134" t="str">
        <f t="shared" si="51"/>
        <v>A</v>
      </c>
      <c r="H275" s="1132" t="str">
        <f t="shared" si="52"/>
        <v>MR_DER-1444_25</v>
      </c>
      <c r="I275" s="1135" t="str">
        <f t="shared" si="54"/>
        <v>ND</v>
      </c>
      <c r="J275" s="413" t="str">
        <f t="shared" si="53"/>
        <v>ND</v>
      </c>
      <c r="K275" s="412" t="s">
        <v>3730</v>
      </c>
      <c r="L275" s="1224">
        <v>45905</v>
      </c>
      <c r="M275" s="218" t="s">
        <v>10217</v>
      </c>
      <c r="N275" s="409" t="s">
        <v>5539</v>
      </c>
      <c r="O275" s="1224">
        <v>45915</v>
      </c>
      <c r="P275" s="409"/>
      <c r="Q275" s="409" t="s">
        <v>3748</v>
      </c>
      <c r="R275" s="1224">
        <v>46000</v>
      </c>
      <c r="S275" s="218" t="s">
        <v>11536</v>
      </c>
      <c r="T275" s="409"/>
      <c r="U275" s="409"/>
      <c r="V275" s="409"/>
      <c r="W275" s="409"/>
      <c r="X275" s="409"/>
      <c r="Y275" s="409"/>
      <c r="Z275" s="409"/>
      <c r="AA275" s="409"/>
      <c r="AB275" s="409"/>
      <c r="AC275" s="409"/>
      <c r="AD275" s="409"/>
      <c r="AE275" s="409"/>
      <c r="AF275" s="409"/>
      <c r="AG275" s="409"/>
      <c r="AH275" s="409"/>
      <c r="AI275" s="409"/>
      <c r="AJ275" s="409"/>
      <c r="AK275" s="409"/>
      <c r="AL275" s="409"/>
      <c r="AM275" s="409"/>
      <c r="AN275" s="409"/>
      <c r="AO275" s="409"/>
      <c r="AP275" s="409"/>
      <c r="AQ275" s="409"/>
      <c r="AR275" s="409"/>
      <c r="AS275" s="409"/>
      <c r="AT275" s="409"/>
      <c r="AU275" s="409"/>
      <c r="AV275" s="409"/>
      <c r="AW275" s="409"/>
      <c r="AX275" s="409"/>
      <c r="AY275" s="409"/>
      <c r="AZ275" s="409"/>
    </row>
    <row r="276" spans="1:52" s="408" customFormat="1" ht="15" hidden="1" x14ac:dyDescent="0.25">
      <c r="A276" s="409" t="s">
        <v>8263</v>
      </c>
      <c r="B276" s="401" t="str">
        <f t="shared" si="55"/>
        <v/>
      </c>
      <c r="C276" s="401" t="str">
        <f t="shared" si="56"/>
        <v>x</v>
      </c>
      <c r="D276" s="409" t="s">
        <v>68</v>
      </c>
      <c r="E276" s="410" t="s">
        <v>10194</v>
      </c>
      <c r="F276" s="1133">
        <f t="shared" si="57"/>
        <v>46000</v>
      </c>
      <c r="G276" s="1134" t="str">
        <f t="shared" si="51"/>
        <v>A</v>
      </c>
      <c r="H276" s="1132" t="str">
        <f t="shared" si="52"/>
        <v>MR_DER-1444_25</v>
      </c>
      <c r="I276" s="1135" t="str">
        <f t="shared" si="54"/>
        <v>ND</v>
      </c>
      <c r="J276" s="413" t="str">
        <f t="shared" si="53"/>
        <v>ND</v>
      </c>
      <c r="K276" s="412" t="s">
        <v>3730</v>
      </c>
      <c r="L276" s="1224">
        <v>45905</v>
      </c>
      <c r="M276" s="218" t="s">
        <v>10217</v>
      </c>
      <c r="N276" s="409" t="s">
        <v>5539</v>
      </c>
      <c r="O276" s="1224">
        <v>45915</v>
      </c>
      <c r="P276" s="409"/>
      <c r="Q276" s="409" t="s">
        <v>3748</v>
      </c>
      <c r="R276" s="1224">
        <v>46000</v>
      </c>
      <c r="S276" s="218" t="s">
        <v>11536</v>
      </c>
      <c r="T276" s="409"/>
      <c r="U276" s="409"/>
      <c r="V276" s="409"/>
      <c r="W276" s="409"/>
      <c r="X276" s="409"/>
      <c r="Y276" s="409"/>
      <c r="Z276" s="409"/>
      <c r="AA276" s="409"/>
      <c r="AB276" s="409"/>
      <c r="AC276" s="409"/>
      <c r="AD276" s="409"/>
      <c r="AE276" s="409"/>
      <c r="AF276" s="409"/>
      <c r="AG276" s="409"/>
      <c r="AH276" s="409"/>
      <c r="AI276" s="409"/>
      <c r="AJ276" s="409"/>
      <c r="AK276" s="409"/>
      <c r="AL276" s="409"/>
      <c r="AM276" s="409"/>
      <c r="AN276" s="409"/>
      <c r="AO276" s="409"/>
      <c r="AP276" s="409"/>
      <c r="AQ276" s="409"/>
      <c r="AR276" s="409"/>
      <c r="AS276" s="409"/>
      <c r="AT276" s="409"/>
      <c r="AU276" s="409"/>
      <c r="AV276" s="409"/>
      <c r="AW276" s="409"/>
      <c r="AX276" s="409"/>
      <c r="AY276" s="409"/>
      <c r="AZ276" s="409"/>
    </row>
    <row r="277" spans="1:52" s="408" customFormat="1" ht="15" hidden="1" x14ac:dyDescent="0.25">
      <c r="A277" s="409" t="s">
        <v>8263</v>
      </c>
      <c r="B277" s="401" t="str">
        <f t="shared" si="55"/>
        <v/>
      </c>
      <c r="C277" s="401" t="str">
        <f t="shared" si="56"/>
        <v>x</v>
      </c>
      <c r="D277" s="409" t="s">
        <v>68</v>
      </c>
      <c r="E277" s="410" t="s">
        <v>10195</v>
      </c>
      <c r="F277" s="1133">
        <f t="shared" si="57"/>
        <v>46000</v>
      </c>
      <c r="G277" s="1134" t="str">
        <f t="shared" si="51"/>
        <v>A</v>
      </c>
      <c r="H277" s="1132" t="str">
        <f t="shared" si="52"/>
        <v>MR_DER-1444_25</v>
      </c>
      <c r="I277" s="1135" t="str">
        <f t="shared" si="54"/>
        <v>ND</v>
      </c>
      <c r="J277" s="413" t="str">
        <f t="shared" si="53"/>
        <v>ND</v>
      </c>
      <c r="K277" s="412" t="s">
        <v>3730</v>
      </c>
      <c r="L277" s="1224">
        <v>45905</v>
      </c>
      <c r="M277" s="218" t="s">
        <v>10217</v>
      </c>
      <c r="N277" s="409" t="s">
        <v>5539</v>
      </c>
      <c r="O277" s="1224">
        <v>45915</v>
      </c>
      <c r="P277" s="409"/>
      <c r="Q277" s="409" t="s">
        <v>3748</v>
      </c>
      <c r="R277" s="1224">
        <v>46000</v>
      </c>
      <c r="S277" s="218" t="s">
        <v>11536</v>
      </c>
      <c r="T277" s="409"/>
      <c r="U277" s="409"/>
      <c r="V277" s="409"/>
      <c r="W277" s="409"/>
      <c r="X277" s="409"/>
      <c r="Y277" s="409"/>
      <c r="Z277" s="409"/>
      <c r="AA277" s="409"/>
      <c r="AB277" s="409"/>
      <c r="AC277" s="409"/>
      <c r="AD277" s="409"/>
      <c r="AE277" s="409"/>
      <c r="AF277" s="409"/>
      <c r="AG277" s="409"/>
      <c r="AH277" s="409"/>
      <c r="AI277" s="409"/>
      <c r="AJ277" s="409"/>
      <c r="AK277" s="409"/>
      <c r="AL277" s="409"/>
      <c r="AM277" s="409"/>
      <c r="AN277" s="409"/>
      <c r="AO277" s="409"/>
      <c r="AP277" s="409"/>
      <c r="AQ277" s="409"/>
      <c r="AR277" s="409"/>
      <c r="AS277" s="409"/>
      <c r="AT277" s="409"/>
      <c r="AU277" s="409"/>
      <c r="AV277" s="409"/>
      <c r="AW277" s="409"/>
      <c r="AX277" s="409"/>
      <c r="AY277" s="409"/>
      <c r="AZ277" s="409"/>
    </row>
    <row r="278" spans="1:52" s="408" customFormat="1" ht="15" hidden="1" x14ac:dyDescent="0.25">
      <c r="A278" s="409" t="s">
        <v>8263</v>
      </c>
      <c r="B278" s="401" t="str">
        <f t="shared" si="55"/>
        <v/>
      </c>
      <c r="C278" s="401" t="str">
        <f t="shared" si="56"/>
        <v>x</v>
      </c>
      <c r="D278" s="409" t="s">
        <v>68</v>
      </c>
      <c r="E278" s="410" t="s">
        <v>10196</v>
      </c>
      <c r="F278" s="1133">
        <f t="shared" si="57"/>
        <v>46000</v>
      </c>
      <c r="G278" s="1134" t="str">
        <f t="shared" si="51"/>
        <v>A</v>
      </c>
      <c r="H278" s="1132" t="str">
        <f t="shared" si="52"/>
        <v>MR_DER-1444_25</v>
      </c>
      <c r="I278" s="1135" t="str">
        <f t="shared" si="54"/>
        <v>ND</v>
      </c>
      <c r="J278" s="413" t="str">
        <f t="shared" si="53"/>
        <v>ND</v>
      </c>
      <c r="K278" s="412" t="s">
        <v>3730</v>
      </c>
      <c r="L278" s="1224">
        <v>45905</v>
      </c>
      <c r="M278" s="218" t="s">
        <v>10217</v>
      </c>
      <c r="N278" s="409" t="s">
        <v>5539</v>
      </c>
      <c r="O278" s="1224">
        <v>45915</v>
      </c>
      <c r="P278" s="409"/>
      <c r="Q278" s="409" t="s">
        <v>3748</v>
      </c>
      <c r="R278" s="1224">
        <v>46000</v>
      </c>
      <c r="S278" s="218" t="s">
        <v>11536</v>
      </c>
      <c r="T278" s="409"/>
      <c r="U278" s="409"/>
      <c r="V278" s="409"/>
      <c r="W278" s="409"/>
      <c r="X278" s="409"/>
      <c r="Y278" s="409"/>
      <c r="Z278" s="409"/>
      <c r="AA278" s="409"/>
      <c r="AB278" s="409"/>
      <c r="AC278" s="409"/>
      <c r="AD278" s="409"/>
      <c r="AE278" s="409"/>
      <c r="AF278" s="409"/>
      <c r="AG278" s="409"/>
      <c r="AH278" s="409"/>
      <c r="AI278" s="409"/>
      <c r="AJ278" s="409"/>
      <c r="AK278" s="409"/>
      <c r="AL278" s="409"/>
      <c r="AM278" s="409"/>
      <c r="AN278" s="409"/>
      <c r="AO278" s="409"/>
      <c r="AP278" s="409"/>
      <c r="AQ278" s="409"/>
      <c r="AR278" s="409"/>
      <c r="AS278" s="409"/>
      <c r="AT278" s="409"/>
      <c r="AU278" s="409"/>
      <c r="AV278" s="409"/>
      <c r="AW278" s="409"/>
      <c r="AX278" s="409"/>
      <c r="AY278" s="409"/>
      <c r="AZ278" s="409"/>
    </row>
    <row r="279" spans="1:52" s="408" customFormat="1" ht="15" hidden="1" x14ac:dyDescent="0.25">
      <c r="A279" s="409" t="s">
        <v>8263</v>
      </c>
      <c r="B279" s="401" t="str">
        <f t="shared" si="55"/>
        <v/>
      </c>
      <c r="C279" s="401" t="str">
        <f t="shared" si="56"/>
        <v>x</v>
      </c>
      <c r="D279" s="409" t="s">
        <v>68</v>
      </c>
      <c r="E279" s="410" t="s">
        <v>10197</v>
      </c>
      <c r="F279" s="1133">
        <f t="shared" si="57"/>
        <v>46000</v>
      </c>
      <c r="G279" s="1134" t="str">
        <f t="shared" si="51"/>
        <v>A</v>
      </c>
      <c r="H279" s="1132" t="str">
        <f t="shared" si="52"/>
        <v>MR_DER-1444_25</v>
      </c>
      <c r="I279" s="1135" t="str">
        <f t="shared" si="54"/>
        <v>ND</v>
      </c>
      <c r="J279" s="413" t="str">
        <f t="shared" si="53"/>
        <v>ND</v>
      </c>
      <c r="K279" s="412" t="s">
        <v>3730</v>
      </c>
      <c r="L279" s="1224">
        <v>45905</v>
      </c>
      <c r="M279" s="218" t="s">
        <v>10217</v>
      </c>
      <c r="N279" s="409" t="s">
        <v>5539</v>
      </c>
      <c r="O279" s="1224">
        <v>45915</v>
      </c>
      <c r="P279" s="409"/>
      <c r="Q279" s="409" t="s">
        <v>3748</v>
      </c>
      <c r="R279" s="1224">
        <v>46000</v>
      </c>
      <c r="S279" s="218" t="s">
        <v>11536</v>
      </c>
      <c r="T279" s="409"/>
      <c r="U279" s="409"/>
      <c r="V279" s="409"/>
      <c r="W279" s="409"/>
      <c r="X279" s="409"/>
      <c r="Y279" s="409"/>
      <c r="Z279" s="409"/>
      <c r="AA279" s="409"/>
      <c r="AB279" s="409"/>
      <c r="AC279" s="409"/>
      <c r="AD279" s="409"/>
      <c r="AE279" s="409"/>
      <c r="AF279" s="409"/>
      <c r="AG279" s="409"/>
      <c r="AH279" s="409"/>
      <c r="AI279" s="409"/>
      <c r="AJ279" s="409"/>
      <c r="AK279" s="409"/>
      <c r="AL279" s="409"/>
      <c r="AM279" s="409"/>
      <c r="AN279" s="409"/>
      <c r="AO279" s="409"/>
      <c r="AP279" s="409"/>
      <c r="AQ279" s="409"/>
      <c r="AR279" s="409"/>
      <c r="AS279" s="409"/>
      <c r="AT279" s="409"/>
      <c r="AU279" s="409"/>
      <c r="AV279" s="409"/>
      <c r="AW279" s="409"/>
      <c r="AX279" s="409"/>
      <c r="AY279" s="409"/>
      <c r="AZ279" s="409"/>
    </row>
    <row r="280" spans="1:52" s="408" customFormat="1" ht="15" hidden="1" x14ac:dyDescent="0.25">
      <c r="A280" s="409" t="s">
        <v>8263</v>
      </c>
      <c r="B280" s="401" t="str">
        <f t="shared" si="55"/>
        <v/>
      </c>
      <c r="C280" s="401" t="str">
        <f t="shared" si="56"/>
        <v>x</v>
      </c>
      <c r="D280" s="409" t="s">
        <v>68</v>
      </c>
      <c r="E280" s="410" t="s">
        <v>10198</v>
      </c>
      <c r="F280" s="1133">
        <f t="shared" si="57"/>
        <v>46000</v>
      </c>
      <c r="G280" s="1134" t="str">
        <f t="shared" si="51"/>
        <v>A</v>
      </c>
      <c r="H280" s="1132" t="str">
        <f t="shared" si="52"/>
        <v>MR_DER-1444_25</v>
      </c>
      <c r="I280" s="1135" t="str">
        <f t="shared" si="54"/>
        <v>ND</v>
      </c>
      <c r="J280" s="413" t="str">
        <f t="shared" si="53"/>
        <v>ND</v>
      </c>
      <c r="K280" s="412" t="s">
        <v>3730</v>
      </c>
      <c r="L280" s="1224">
        <v>45905</v>
      </c>
      <c r="M280" s="218" t="s">
        <v>10217</v>
      </c>
      <c r="N280" s="409" t="s">
        <v>5539</v>
      </c>
      <c r="O280" s="1224">
        <v>45915</v>
      </c>
      <c r="P280" s="409"/>
      <c r="Q280" s="409" t="s">
        <v>3748</v>
      </c>
      <c r="R280" s="1224">
        <v>46000</v>
      </c>
      <c r="S280" s="218" t="s">
        <v>11536</v>
      </c>
      <c r="T280" s="409"/>
      <c r="U280" s="409"/>
      <c r="V280" s="409"/>
      <c r="W280" s="409"/>
      <c r="X280" s="409"/>
      <c r="Y280" s="409"/>
      <c r="Z280" s="409"/>
      <c r="AA280" s="409"/>
      <c r="AB280" s="409"/>
      <c r="AC280" s="409"/>
      <c r="AD280" s="409"/>
      <c r="AE280" s="409"/>
      <c r="AF280" s="409"/>
      <c r="AG280" s="409"/>
      <c r="AH280" s="409"/>
      <c r="AI280" s="409"/>
      <c r="AJ280" s="409"/>
      <c r="AK280" s="409"/>
      <c r="AL280" s="409"/>
      <c r="AM280" s="409"/>
      <c r="AN280" s="409"/>
      <c r="AO280" s="409"/>
      <c r="AP280" s="409"/>
      <c r="AQ280" s="409"/>
      <c r="AR280" s="409"/>
      <c r="AS280" s="409"/>
      <c r="AT280" s="409"/>
      <c r="AU280" s="409"/>
      <c r="AV280" s="409"/>
      <c r="AW280" s="409"/>
      <c r="AX280" s="409"/>
      <c r="AY280" s="409"/>
      <c r="AZ280" s="409"/>
    </row>
    <row r="281" spans="1:52" s="408" customFormat="1" ht="15" hidden="1" x14ac:dyDescent="0.25">
      <c r="A281" s="409" t="s">
        <v>8263</v>
      </c>
      <c r="B281" s="401" t="str">
        <f t="shared" si="55"/>
        <v/>
      </c>
      <c r="C281" s="401" t="str">
        <f t="shared" si="56"/>
        <v>x</v>
      </c>
      <c r="D281" s="409" t="s">
        <v>68</v>
      </c>
      <c r="E281" s="410" t="s">
        <v>10199</v>
      </c>
      <c r="F281" s="1133">
        <f t="shared" si="57"/>
        <v>46000</v>
      </c>
      <c r="G281" s="1134" t="str">
        <f t="shared" si="51"/>
        <v>A</v>
      </c>
      <c r="H281" s="1132" t="str">
        <f t="shared" si="52"/>
        <v>MR_DER-1444_25</v>
      </c>
      <c r="I281" s="1135" t="str">
        <f t="shared" si="54"/>
        <v>ND</v>
      </c>
      <c r="J281" s="413" t="str">
        <f t="shared" si="53"/>
        <v>ND</v>
      </c>
      <c r="K281" s="412" t="s">
        <v>3730</v>
      </c>
      <c r="L281" s="1224">
        <v>45905</v>
      </c>
      <c r="M281" s="218" t="s">
        <v>10217</v>
      </c>
      <c r="N281" s="409" t="s">
        <v>5539</v>
      </c>
      <c r="O281" s="1224">
        <v>45915</v>
      </c>
      <c r="P281" s="409"/>
      <c r="Q281" s="409" t="s">
        <v>3748</v>
      </c>
      <c r="R281" s="1224">
        <v>46000</v>
      </c>
      <c r="S281" s="218" t="s">
        <v>11536</v>
      </c>
      <c r="T281" s="409"/>
      <c r="U281" s="409"/>
      <c r="V281" s="409"/>
      <c r="W281" s="409"/>
      <c r="X281" s="409"/>
      <c r="Y281" s="409"/>
      <c r="Z281" s="409"/>
      <c r="AA281" s="409"/>
      <c r="AB281" s="409"/>
      <c r="AC281" s="409"/>
      <c r="AD281" s="409"/>
      <c r="AE281" s="409"/>
      <c r="AF281" s="409"/>
      <c r="AG281" s="409"/>
      <c r="AH281" s="409"/>
      <c r="AI281" s="409"/>
      <c r="AJ281" s="409"/>
      <c r="AK281" s="409"/>
      <c r="AL281" s="409"/>
      <c r="AM281" s="409"/>
      <c r="AN281" s="409"/>
      <c r="AO281" s="409"/>
      <c r="AP281" s="409"/>
      <c r="AQ281" s="409"/>
      <c r="AR281" s="409"/>
      <c r="AS281" s="409"/>
      <c r="AT281" s="409"/>
      <c r="AU281" s="409"/>
      <c r="AV281" s="409"/>
      <c r="AW281" s="409"/>
      <c r="AX281" s="409"/>
      <c r="AY281" s="409"/>
      <c r="AZ281" s="409"/>
    </row>
    <row r="282" spans="1:52" s="408" customFormat="1" ht="15" hidden="1" x14ac:dyDescent="0.25">
      <c r="A282" s="409" t="s">
        <v>8263</v>
      </c>
      <c r="B282" s="401" t="str">
        <f t="shared" si="55"/>
        <v/>
      </c>
      <c r="C282" s="401" t="str">
        <f t="shared" si="56"/>
        <v>x</v>
      </c>
      <c r="D282" s="409" t="s">
        <v>68</v>
      </c>
      <c r="E282" s="410" t="s">
        <v>10200</v>
      </c>
      <c r="F282" s="1133">
        <f t="shared" si="57"/>
        <v>46000</v>
      </c>
      <c r="G282" s="1134" t="str">
        <f t="shared" si="51"/>
        <v>A</v>
      </c>
      <c r="H282" s="1132" t="str">
        <f t="shared" si="52"/>
        <v>MR_DER-1444_25</v>
      </c>
      <c r="I282" s="1135" t="str">
        <f t="shared" si="54"/>
        <v>ND</v>
      </c>
      <c r="J282" s="413" t="str">
        <f t="shared" si="53"/>
        <v>ND</v>
      </c>
      <c r="K282" s="412" t="s">
        <v>3730</v>
      </c>
      <c r="L282" s="1224">
        <v>45905</v>
      </c>
      <c r="M282" s="218" t="s">
        <v>10217</v>
      </c>
      <c r="N282" s="409" t="s">
        <v>5539</v>
      </c>
      <c r="O282" s="1224">
        <v>45915</v>
      </c>
      <c r="P282" s="409"/>
      <c r="Q282" s="409" t="s">
        <v>3748</v>
      </c>
      <c r="R282" s="1224">
        <v>46000</v>
      </c>
      <c r="S282" s="218" t="s">
        <v>11536</v>
      </c>
      <c r="T282" s="409"/>
      <c r="U282" s="409"/>
      <c r="V282" s="409"/>
      <c r="W282" s="409"/>
      <c r="X282" s="409"/>
      <c r="Y282" s="409"/>
      <c r="Z282" s="409"/>
      <c r="AA282" s="409"/>
      <c r="AB282" s="409"/>
      <c r="AC282" s="409"/>
      <c r="AD282" s="409"/>
      <c r="AE282" s="409"/>
      <c r="AF282" s="409"/>
      <c r="AG282" s="409"/>
      <c r="AH282" s="409"/>
      <c r="AI282" s="409"/>
      <c r="AJ282" s="409"/>
      <c r="AK282" s="409"/>
      <c r="AL282" s="409"/>
      <c r="AM282" s="409"/>
      <c r="AN282" s="409"/>
      <c r="AO282" s="409"/>
      <c r="AP282" s="409"/>
      <c r="AQ282" s="409"/>
      <c r="AR282" s="409"/>
      <c r="AS282" s="409"/>
      <c r="AT282" s="409"/>
      <c r="AU282" s="409"/>
      <c r="AV282" s="409"/>
      <c r="AW282" s="409"/>
      <c r="AX282" s="409"/>
      <c r="AY282" s="409"/>
      <c r="AZ282" s="409"/>
    </row>
    <row r="283" spans="1:52" s="408" customFormat="1" ht="15" hidden="1" x14ac:dyDescent="0.25">
      <c r="A283" s="409" t="s">
        <v>8263</v>
      </c>
      <c r="B283" s="401" t="str">
        <f t="shared" si="55"/>
        <v/>
      </c>
      <c r="C283" s="401" t="str">
        <f t="shared" si="56"/>
        <v>x</v>
      </c>
      <c r="D283" s="409" t="s">
        <v>68</v>
      </c>
      <c r="E283" s="410" t="s">
        <v>10201</v>
      </c>
      <c r="F283" s="1133">
        <f t="shared" si="57"/>
        <v>46000</v>
      </c>
      <c r="G283" s="1134" t="str">
        <f t="shared" si="51"/>
        <v>A</v>
      </c>
      <c r="H283" s="1132" t="str">
        <f t="shared" si="52"/>
        <v>MR_DER-1444_25</v>
      </c>
      <c r="I283" s="1135" t="str">
        <f t="shared" si="54"/>
        <v>ND</v>
      </c>
      <c r="J283" s="413" t="str">
        <f t="shared" si="53"/>
        <v>ND</v>
      </c>
      <c r="K283" s="412" t="s">
        <v>3730</v>
      </c>
      <c r="L283" s="1224">
        <v>45905</v>
      </c>
      <c r="M283" s="218" t="s">
        <v>10217</v>
      </c>
      <c r="N283" s="409" t="s">
        <v>5539</v>
      </c>
      <c r="O283" s="1224">
        <v>45915</v>
      </c>
      <c r="P283" s="409"/>
      <c r="Q283" s="409" t="s">
        <v>3748</v>
      </c>
      <c r="R283" s="1224">
        <v>46000</v>
      </c>
      <c r="S283" s="218" t="s">
        <v>11536</v>
      </c>
      <c r="T283" s="409"/>
      <c r="U283" s="409"/>
      <c r="V283" s="409"/>
      <c r="W283" s="409"/>
      <c r="X283" s="409"/>
      <c r="Y283" s="409"/>
      <c r="Z283" s="409"/>
      <c r="AA283" s="409"/>
      <c r="AB283" s="409"/>
      <c r="AC283" s="409"/>
      <c r="AD283" s="409"/>
      <c r="AE283" s="409"/>
      <c r="AF283" s="409"/>
      <c r="AG283" s="409"/>
      <c r="AH283" s="409"/>
      <c r="AI283" s="409"/>
      <c r="AJ283" s="409"/>
      <c r="AK283" s="409"/>
      <c r="AL283" s="409"/>
      <c r="AM283" s="409"/>
      <c r="AN283" s="409"/>
      <c r="AO283" s="409"/>
      <c r="AP283" s="409"/>
      <c r="AQ283" s="409"/>
      <c r="AR283" s="409"/>
      <c r="AS283" s="409"/>
      <c r="AT283" s="409"/>
      <c r="AU283" s="409"/>
      <c r="AV283" s="409"/>
      <c r="AW283" s="409"/>
      <c r="AX283" s="409"/>
      <c r="AY283" s="409"/>
      <c r="AZ283" s="409"/>
    </row>
    <row r="284" spans="1:52" s="408" customFormat="1" ht="15" hidden="1" x14ac:dyDescent="0.25">
      <c r="A284" s="409" t="s">
        <v>8263</v>
      </c>
      <c r="B284" s="401" t="str">
        <f t="shared" si="55"/>
        <v/>
      </c>
      <c r="C284" s="401" t="str">
        <f t="shared" si="56"/>
        <v>x</v>
      </c>
      <c r="D284" s="409" t="s">
        <v>68</v>
      </c>
      <c r="E284" s="410" t="s">
        <v>10202</v>
      </c>
      <c r="F284" s="1133">
        <f t="shared" si="57"/>
        <v>46000</v>
      </c>
      <c r="G284" s="1134" t="str">
        <f t="shared" si="51"/>
        <v>A</v>
      </c>
      <c r="H284" s="1132" t="str">
        <f t="shared" si="52"/>
        <v>MR_DER-1444_25</v>
      </c>
      <c r="I284" s="1135" t="str">
        <f t="shared" si="54"/>
        <v>ND</v>
      </c>
      <c r="J284" s="413" t="str">
        <f t="shared" si="53"/>
        <v>ND</v>
      </c>
      <c r="K284" s="412" t="s">
        <v>3730</v>
      </c>
      <c r="L284" s="1224">
        <v>45905</v>
      </c>
      <c r="M284" s="218" t="s">
        <v>10217</v>
      </c>
      <c r="N284" s="409" t="s">
        <v>5539</v>
      </c>
      <c r="O284" s="1224">
        <v>45915</v>
      </c>
      <c r="P284" s="409"/>
      <c r="Q284" s="409" t="s">
        <v>3748</v>
      </c>
      <c r="R284" s="1224">
        <v>46000</v>
      </c>
      <c r="S284" s="218" t="s">
        <v>11536</v>
      </c>
      <c r="T284" s="409"/>
      <c r="U284" s="409"/>
      <c r="V284" s="409"/>
      <c r="W284" s="409"/>
      <c r="X284" s="409"/>
      <c r="Y284" s="409"/>
      <c r="Z284" s="409"/>
      <c r="AA284" s="409"/>
      <c r="AB284" s="409"/>
      <c r="AC284" s="409"/>
      <c r="AD284" s="409"/>
      <c r="AE284" s="409"/>
      <c r="AF284" s="409"/>
      <c r="AG284" s="409"/>
      <c r="AH284" s="409"/>
      <c r="AI284" s="409"/>
      <c r="AJ284" s="409"/>
      <c r="AK284" s="409"/>
      <c r="AL284" s="409"/>
      <c r="AM284" s="409"/>
      <c r="AN284" s="409"/>
      <c r="AO284" s="409"/>
      <c r="AP284" s="409"/>
      <c r="AQ284" s="409"/>
      <c r="AR284" s="409"/>
      <c r="AS284" s="409"/>
      <c r="AT284" s="409"/>
      <c r="AU284" s="409"/>
      <c r="AV284" s="409"/>
      <c r="AW284" s="409"/>
      <c r="AX284" s="409"/>
      <c r="AY284" s="409"/>
      <c r="AZ284" s="409"/>
    </row>
    <row r="285" spans="1:52" s="408" customFormat="1" ht="15" hidden="1" x14ac:dyDescent="0.25">
      <c r="A285" s="409" t="s">
        <v>8263</v>
      </c>
      <c r="B285" s="401" t="str">
        <f t="shared" si="55"/>
        <v/>
      </c>
      <c r="C285" s="401" t="str">
        <f t="shared" si="56"/>
        <v>x</v>
      </c>
      <c r="D285" s="409" t="s">
        <v>68</v>
      </c>
      <c r="E285" s="410" t="s">
        <v>10203</v>
      </c>
      <c r="F285" s="1133">
        <f t="shared" si="57"/>
        <v>46000</v>
      </c>
      <c r="G285" s="1134" t="str">
        <f t="shared" si="51"/>
        <v>A</v>
      </c>
      <c r="H285" s="1132" t="str">
        <f t="shared" si="52"/>
        <v>MR_DER-1444_25</v>
      </c>
      <c r="I285" s="1135" t="str">
        <f t="shared" si="54"/>
        <v>ND</v>
      </c>
      <c r="J285" s="413" t="str">
        <f t="shared" si="53"/>
        <v>ND</v>
      </c>
      <c r="K285" s="412" t="s">
        <v>3730</v>
      </c>
      <c r="L285" s="1224">
        <v>45905</v>
      </c>
      <c r="M285" s="218" t="s">
        <v>10217</v>
      </c>
      <c r="N285" s="409" t="s">
        <v>5539</v>
      </c>
      <c r="O285" s="1224">
        <v>45915</v>
      </c>
      <c r="P285" s="409"/>
      <c r="Q285" s="409" t="s">
        <v>3748</v>
      </c>
      <c r="R285" s="1224">
        <v>46000</v>
      </c>
      <c r="S285" s="218" t="s">
        <v>11536</v>
      </c>
      <c r="T285" s="409"/>
      <c r="U285" s="409"/>
      <c r="V285" s="409"/>
      <c r="W285" s="409"/>
      <c r="X285" s="409"/>
      <c r="Y285" s="409"/>
      <c r="Z285" s="409"/>
      <c r="AA285" s="409"/>
      <c r="AB285" s="409"/>
      <c r="AC285" s="409"/>
      <c r="AD285" s="409"/>
      <c r="AE285" s="409"/>
      <c r="AF285" s="409"/>
      <c r="AG285" s="409"/>
      <c r="AH285" s="409"/>
      <c r="AI285" s="409"/>
      <c r="AJ285" s="409"/>
      <c r="AK285" s="409"/>
      <c r="AL285" s="409"/>
      <c r="AM285" s="409"/>
      <c r="AN285" s="409"/>
      <c r="AO285" s="409"/>
      <c r="AP285" s="409"/>
      <c r="AQ285" s="409"/>
      <c r="AR285" s="409"/>
      <c r="AS285" s="409"/>
      <c r="AT285" s="409"/>
      <c r="AU285" s="409"/>
      <c r="AV285" s="409"/>
      <c r="AW285" s="409"/>
      <c r="AX285" s="409"/>
      <c r="AY285" s="409"/>
      <c r="AZ285" s="409"/>
    </row>
    <row r="286" spans="1:52" s="408" customFormat="1" ht="15" hidden="1" x14ac:dyDescent="0.25">
      <c r="A286" s="409" t="s">
        <v>8263</v>
      </c>
      <c r="B286" s="401" t="str">
        <f t="shared" si="55"/>
        <v/>
      </c>
      <c r="C286" s="401" t="str">
        <f t="shared" si="56"/>
        <v>x</v>
      </c>
      <c r="D286" s="409" t="s">
        <v>68</v>
      </c>
      <c r="E286" s="410" t="s">
        <v>10204</v>
      </c>
      <c r="F286" s="1133">
        <f t="shared" si="57"/>
        <v>46000</v>
      </c>
      <c r="G286" s="1134" t="str">
        <f t="shared" si="51"/>
        <v>A</v>
      </c>
      <c r="H286" s="1132" t="str">
        <f t="shared" si="52"/>
        <v>MR_DER-1444_25</v>
      </c>
      <c r="I286" s="1135" t="str">
        <f t="shared" si="54"/>
        <v>ND</v>
      </c>
      <c r="J286" s="413" t="str">
        <f t="shared" si="53"/>
        <v>ND</v>
      </c>
      <c r="K286" s="412" t="s">
        <v>3730</v>
      </c>
      <c r="L286" s="1224">
        <v>45905</v>
      </c>
      <c r="M286" s="218" t="s">
        <v>10217</v>
      </c>
      <c r="N286" s="409" t="s">
        <v>5539</v>
      </c>
      <c r="O286" s="1224">
        <v>45915</v>
      </c>
      <c r="P286" s="409"/>
      <c r="Q286" s="409" t="s">
        <v>3748</v>
      </c>
      <c r="R286" s="1224">
        <v>46000</v>
      </c>
      <c r="S286" s="218" t="s">
        <v>11536</v>
      </c>
      <c r="T286" s="409"/>
      <c r="U286" s="409"/>
      <c r="V286" s="409"/>
      <c r="W286" s="409"/>
      <c r="X286" s="409"/>
      <c r="Y286" s="409"/>
      <c r="Z286" s="409"/>
      <c r="AA286" s="409"/>
      <c r="AB286" s="409"/>
      <c r="AC286" s="409"/>
      <c r="AD286" s="409"/>
      <c r="AE286" s="409"/>
      <c r="AF286" s="409"/>
      <c r="AG286" s="409"/>
      <c r="AH286" s="409"/>
      <c r="AI286" s="409"/>
      <c r="AJ286" s="409"/>
      <c r="AK286" s="409"/>
      <c r="AL286" s="409"/>
      <c r="AM286" s="409"/>
      <c r="AN286" s="409"/>
      <c r="AO286" s="409"/>
      <c r="AP286" s="409"/>
      <c r="AQ286" s="409"/>
      <c r="AR286" s="409"/>
      <c r="AS286" s="409"/>
      <c r="AT286" s="409"/>
      <c r="AU286" s="409"/>
      <c r="AV286" s="409"/>
      <c r="AW286" s="409"/>
      <c r="AX286" s="409"/>
      <c r="AY286" s="409"/>
      <c r="AZ286" s="409"/>
    </row>
    <row r="287" spans="1:52" s="408" customFormat="1" ht="15" hidden="1" x14ac:dyDescent="0.25">
      <c r="A287" s="409" t="s">
        <v>8263</v>
      </c>
      <c r="B287" s="401" t="str">
        <f t="shared" si="55"/>
        <v/>
      </c>
      <c r="C287" s="401" t="str">
        <f t="shared" si="56"/>
        <v>x</v>
      </c>
      <c r="D287" s="409" t="s">
        <v>68</v>
      </c>
      <c r="E287" s="410" t="s">
        <v>10205</v>
      </c>
      <c r="F287" s="1133">
        <f t="shared" si="57"/>
        <v>46000</v>
      </c>
      <c r="G287" s="1134" t="str">
        <f t="shared" si="51"/>
        <v>A</v>
      </c>
      <c r="H287" s="1132" t="str">
        <f t="shared" si="52"/>
        <v>MR_DER-1444_25</v>
      </c>
      <c r="I287" s="1135" t="str">
        <f t="shared" si="54"/>
        <v>ND</v>
      </c>
      <c r="J287" s="413" t="str">
        <f t="shared" si="53"/>
        <v>ND</v>
      </c>
      <c r="K287" s="412" t="s">
        <v>3730</v>
      </c>
      <c r="L287" s="1224">
        <v>45905</v>
      </c>
      <c r="M287" s="218" t="s">
        <v>10217</v>
      </c>
      <c r="N287" s="409" t="s">
        <v>5539</v>
      </c>
      <c r="O287" s="1224">
        <v>45915</v>
      </c>
      <c r="P287" s="409"/>
      <c r="Q287" s="409" t="s">
        <v>3748</v>
      </c>
      <c r="R287" s="1224">
        <v>46000</v>
      </c>
      <c r="S287" s="218" t="s">
        <v>11536</v>
      </c>
      <c r="T287" s="409"/>
      <c r="U287" s="409"/>
      <c r="V287" s="409"/>
      <c r="W287" s="409"/>
      <c r="X287" s="409"/>
      <c r="Y287" s="409"/>
      <c r="Z287" s="409"/>
      <c r="AA287" s="409"/>
      <c r="AB287" s="409"/>
      <c r="AC287" s="409"/>
      <c r="AD287" s="409"/>
      <c r="AE287" s="409"/>
      <c r="AF287" s="409"/>
      <c r="AG287" s="409"/>
      <c r="AH287" s="409"/>
      <c r="AI287" s="409"/>
      <c r="AJ287" s="409"/>
      <c r="AK287" s="409"/>
      <c r="AL287" s="409"/>
      <c r="AM287" s="409"/>
      <c r="AN287" s="409"/>
      <c r="AO287" s="409"/>
      <c r="AP287" s="409"/>
      <c r="AQ287" s="409"/>
      <c r="AR287" s="409"/>
      <c r="AS287" s="409"/>
      <c r="AT287" s="409"/>
      <c r="AU287" s="409"/>
      <c r="AV287" s="409"/>
      <c r="AW287" s="409"/>
      <c r="AX287" s="409"/>
      <c r="AY287" s="409"/>
      <c r="AZ287" s="409"/>
    </row>
    <row r="288" spans="1:52" s="408" customFormat="1" ht="15" hidden="1" x14ac:dyDescent="0.25">
      <c r="A288" s="409" t="s">
        <v>8263</v>
      </c>
      <c r="B288" s="401" t="str">
        <f t="shared" si="55"/>
        <v/>
      </c>
      <c r="C288" s="401" t="str">
        <f t="shared" si="56"/>
        <v>x</v>
      </c>
      <c r="D288" s="409" t="s">
        <v>68</v>
      </c>
      <c r="E288" s="410" t="s">
        <v>10206</v>
      </c>
      <c r="F288" s="1133">
        <f t="shared" si="57"/>
        <v>46000</v>
      </c>
      <c r="G288" s="1134" t="str">
        <f t="shared" si="51"/>
        <v>A</v>
      </c>
      <c r="H288" s="1132" t="str">
        <f t="shared" si="52"/>
        <v>MR_DER-1444_25</v>
      </c>
      <c r="I288" s="1135" t="str">
        <f t="shared" si="54"/>
        <v>ND</v>
      </c>
      <c r="J288" s="413" t="str">
        <f t="shared" si="53"/>
        <v>ND</v>
      </c>
      <c r="K288" s="412" t="s">
        <v>3730</v>
      </c>
      <c r="L288" s="1224">
        <v>45905</v>
      </c>
      <c r="M288" s="218" t="s">
        <v>10217</v>
      </c>
      <c r="N288" s="409" t="s">
        <v>5539</v>
      </c>
      <c r="O288" s="1224">
        <v>45915</v>
      </c>
      <c r="P288" s="409"/>
      <c r="Q288" s="409" t="s">
        <v>3748</v>
      </c>
      <c r="R288" s="1224">
        <v>46000</v>
      </c>
      <c r="S288" s="218" t="s">
        <v>11536</v>
      </c>
      <c r="T288" s="409"/>
      <c r="U288" s="409"/>
      <c r="V288" s="409"/>
      <c r="W288" s="409"/>
      <c r="X288" s="409"/>
      <c r="Y288" s="409"/>
      <c r="Z288" s="409"/>
      <c r="AA288" s="409"/>
      <c r="AB288" s="409"/>
      <c r="AC288" s="409"/>
      <c r="AD288" s="409"/>
      <c r="AE288" s="409"/>
      <c r="AF288" s="409"/>
      <c r="AG288" s="409"/>
      <c r="AH288" s="409"/>
      <c r="AI288" s="409"/>
      <c r="AJ288" s="409"/>
      <c r="AK288" s="409"/>
      <c r="AL288" s="409"/>
      <c r="AM288" s="409"/>
      <c r="AN288" s="409"/>
      <c r="AO288" s="409"/>
      <c r="AP288" s="409"/>
      <c r="AQ288" s="409"/>
      <c r="AR288" s="409"/>
      <c r="AS288" s="409"/>
      <c r="AT288" s="409"/>
      <c r="AU288" s="409"/>
      <c r="AV288" s="409"/>
      <c r="AW288" s="409"/>
      <c r="AX288" s="409"/>
      <c r="AY288" s="409"/>
      <c r="AZ288" s="409"/>
    </row>
    <row r="289" spans="1:52" s="408" customFormat="1" ht="15" hidden="1" x14ac:dyDescent="0.25">
      <c r="A289" s="409" t="s">
        <v>8263</v>
      </c>
      <c r="B289" s="401" t="str">
        <f t="shared" si="55"/>
        <v/>
      </c>
      <c r="C289" s="401" t="str">
        <f t="shared" si="56"/>
        <v>x</v>
      </c>
      <c r="D289" s="409" t="s">
        <v>68</v>
      </c>
      <c r="E289" s="410" t="s">
        <v>10207</v>
      </c>
      <c r="F289" s="1133">
        <f t="shared" si="57"/>
        <v>46000</v>
      </c>
      <c r="G289" s="1134" t="str">
        <f t="shared" si="51"/>
        <v>A</v>
      </c>
      <c r="H289" s="1132" t="str">
        <f t="shared" si="52"/>
        <v>MR_DER-1444_25</v>
      </c>
      <c r="I289" s="1135" t="str">
        <f t="shared" si="54"/>
        <v>ND</v>
      </c>
      <c r="J289" s="413" t="str">
        <f t="shared" si="53"/>
        <v>ND</v>
      </c>
      <c r="K289" s="412" t="s">
        <v>3730</v>
      </c>
      <c r="L289" s="1224">
        <v>45905</v>
      </c>
      <c r="M289" s="218" t="s">
        <v>10217</v>
      </c>
      <c r="N289" s="409" t="s">
        <v>5539</v>
      </c>
      <c r="O289" s="1224">
        <v>45915</v>
      </c>
      <c r="P289" s="409"/>
      <c r="Q289" s="409" t="s">
        <v>3748</v>
      </c>
      <c r="R289" s="1224">
        <v>46000</v>
      </c>
      <c r="S289" s="218" t="s">
        <v>11536</v>
      </c>
      <c r="T289" s="409"/>
      <c r="U289" s="409"/>
      <c r="V289" s="409"/>
      <c r="W289" s="409"/>
      <c r="X289" s="409"/>
      <c r="Y289" s="409"/>
      <c r="Z289" s="409"/>
      <c r="AA289" s="409"/>
      <c r="AB289" s="409"/>
      <c r="AC289" s="409"/>
      <c r="AD289" s="409"/>
      <c r="AE289" s="409"/>
      <c r="AF289" s="409"/>
      <c r="AG289" s="409"/>
      <c r="AH289" s="409"/>
      <c r="AI289" s="409"/>
      <c r="AJ289" s="409"/>
      <c r="AK289" s="409"/>
      <c r="AL289" s="409"/>
      <c r="AM289" s="409"/>
      <c r="AN289" s="409"/>
      <c r="AO289" s="409"/>
      <c r="AP289" s="409"/>
      <c r="AQ289" s="409"/>
      <c r="AR289" s="409"/>
      <c r="AS289" s="409"/>
      <c r="AT289" s="409"/>
      <c r="AU289" s="409"/>
      <c r="AV289" s="409"/>
      <c r="AW289" s="409"/>
      <c r="AX289" s="409"/>
      <c r="AY289" s="409"/>
      <c r="AZ289" s="409"/>
    </row>
    <row r="290" spans="1:52" s="408" customFormat="1" ht="15" hidden="1" x14ac:dyDescent="0.25">
      <c r="A290" s="409" t="s">
        <v>8263</v>
      </c>
      <c r="B290" s="401" t="str">
        <f>IF(LEFT(E290,2)="RT","x","")</f>
        <v/>
      </c>
      <c r="C290" s="401" t="str">
        <f>IF(LEFT(E290,2)="DE","x","")</f>
        <v>x</v>
      </c>
      <c r="D290" s="409" t="s">
        <v>68</v>
      </c>
      <c r="E290" s="410" t="s">
        <v>10216</v>
      </c>
      <c r="F290" s="1133">
        <f t="shared" si="57"/>
        <v>46000</v>
      </c>
      <c r="G290" s="1134" t="str">
        <f t="shared" si="51"/>
        <v>A</v>
      </c>
      <c r="H290" s="1132" t="str">
        <f t="shared" si="52"/>
        <v>MR_DER-1444_25</v>
      </c>
      <c r="I290" s="1135" t="str">
        <f>IF(F290="NE",F290,IF(INDEX(K290:CP290,,MATCH(F290,K290:CP290,0)+3)&lt;&gt;0,INDEX(K290:CP290,,MATCH(F290,K290:CP290,0)+3),"ND"))</f>
        <v>ND</v>
      </c>
      <c r="J290" s="413" t="str">
        <f>IF(G290="NE",G290,IF(INDEX(K290:CQ290,,MATCH(G290,K290:CQ290,0)+3)&lt;&gt;0,INDEX(K290:CQ290,,MATCH(G290,K290:CQ290,0)+3),"ND"))</f>
        <v>ND</v>
      </c>
      <c r="K290" s="412" t="s">
        <v>3730</v>
      </c>
      <c r="L290" s="1224">
        <v>45905</v>
      </c>
      <c r="M290" s="218" t="s">
        <v>10217</v>
      </c>
      <c r="N290" s="409" t="s">
        <v>5539</v>
      </c>
      <c r="O290" s="1224">
        <v>45915</v>
      </c>
      <c r="P290" s="409"/>
      <c r="Q290" s="409" t="s">
        <v>3748</v>
      </c>
      <c r="R290" s="1224">
        <v>46000</v>
      </c>
      <c r="S290" s="218" t="s">
        <v>11536</v>
      </c>
      <c r="T290" s="409"/>
      <c r="U290" s="409"/>
      <c r="V290" s="409"/>
      <c r="W290" s="409"/>
      <c r="X290" s="409"/>
      <c r="Y290" s="409"/>
      <c r="Z290" s="409"/>
      <c r="AA290" s="409"/>
      <c r="AB290" s="409"/>
      <c r="AC290" s="409"/>
      <c r="AD290" s="409"/>
      <c r="AE290" s="409"/>
      <c r="AF290" s="409"/>
      <c r="AG290" s="409"/>
      <c r="AH290" s="409"/>
      <c r="AI290" s="409"/>
      <c r="AJ290" s="409"/>
      <c r="AK290" s="409"/>
      <c r="AL290" s="409"/>
      <c r="AM290" s="409"/>
      <c r="AN290" s="409"/>
      <c r="AO290" s="409"/>
      <c r="AP290" s="409"/>
      <c r="AQ290" s="409"/>
      <c r="AR290" s="409"/>
      <c r="AS290" s="409"/>
      <c r="AT290" s="409"/>
      <c r="AU290" s="409"/>
      <c r="AV290" s="409"/>
      <c r="AW290" s="409"/>
      <c r="AX290" s="409"/>
      <c r="AY290" s="409"/>
      <c r="AZ290" s="409"/>
    </row>
    <row r="291" spans="1:52" s="408" customFormat="1" ht="15" hidden="1" x14ac:dyDescent="0.25">
      <c r="A291" s="409" t="s">
        <v>8263</v>
      </c>
      <c r="B291" s="401" t="str">
        <f t="shared" si="55"/>
        <v/>
      </c>
      <c r="C291" s="401" t="str">
        <f t="shared" si="56"/>
        <v>x</v>
      </c>
      <c r="D291" s="409" t="s">
        <v>68</v>
      </c>
      <c r="E291" s="410" t="s">
        <v>10208</v>
      </c>
      <c r="F291" s="1133">
        <f t="shared" si="57"/>
        <v>46000</v>
      </c>
      <c r="G291" s="1134" t="str">
        <f t="shared" si="51"/>
        <v>A</v>
      </c>
      <c r="H291" s="1132" t="str">
        <f t="shared" si="52"/>
        <v>MR_DER-1444_25</v>
      </c>
      <c r="I291" s="1135" t="str">
        <f t="shared" si="54"/>
        <v>ND</v>
      </c>
      <c r="J291" s="413" t="str">
        <f t="shared" si="53"/>
        <v>ND</v>
      </c>
      <c r="K291" s="412" t="s">
        <v>3730</v>
      </c>
      <c r="L291" s="1224">
        <v>45905</v>
      </c>
      <c r="M291" s="218" t="s">
        <v>10217</v>
      </c>
      <c r="N291" s="409" t="s">
        <v>5539</v>
      </c>
      <c r="O291" s="1224">
        <v>45915</v>
      </c>
      <c r="P291" s="409"/>
      <c r="Q291" s="409" t="s">
        <v>3748</v>
      </c>
      <c r="R291" s="1224">
        <v>46000</v>
      </c>
      <c r="S291" s="218" t="s">
        <v>11536</v>
      </c>
      <c r="T291" s="409"/>
      <c r="U291" s="409"/>
      <c r="V291" s="409"/>
      <c r="W291" s="409"/>
      <c r="X291" s="409"/>
      <c r="Y291" s="409"/>
      <c r="Z291" s="409"/>
      <c r="AA291" s="409"/>
      <c r="AB291" s="409"/>
      <c r="AC291" s="409"/>
      <c r="AD291" s="409"/>
      <c r="AE291" s="409"/>
      <c r="AF291" s="409"/>
      <c r="AG291" s="409"/>
      <c r="AH291" s="409"/>
      <c r="AI291" s="409"/>
      <c r="AJ291" s="409"/>
      <c r="AK291" s="409"/>
      <c r="AL291" s="409"/>
      <c r="AM291" s="409"/>
      <c r="AN291" s="409"/>
      <c r="AO291" s="409"/>
      <c r="AP291" s="409"/>
      <c r="AQ291" s="409"/>
      <c r="AR291" s="409"/>
      <c r="AS291" s="409"/>
      <c r="AT291" s="409"/>
      <c r="AU291" s="409"/>
      <c r="AV291" s="409"/>
      <c r="AW291" s="409"/>
      <c r="AX291" s="409"/>
      <c r="AY291" s="409"/>
      <c r="AZ291" s="409"/>
    </row>
    <row r="292" spans="1:52" s="408" customFormat="1" ht="15" hidden="1" x14ac:dyDescent="0.25">
      <c r="A292" s="409" t="s">
        <v>8263</v>
      </c>
      <c r="B292" s="401" t="str">
        <f t="shared" si="55"/>
        <v/>
      </c>
      <c r="C292" s="401" t="str">
        <f t="shared" si="56"/>
        <v>x</v>
      </c>
      <c r="D292" s="409" t="s">
        <v>68</v>
      </c>
      <c r="E292" s="410" t="s">
        <v>10209</v>
      </c>
      <c r="F292" s="1133">
        <f t="shared" si="57"/>
        <v>46000</v>
      </c>
      <c r="G292" s="1134" t="str">
        <f t="shared" si="51"/>
        <v>A</v>
      </c>
      <c r="H292" s="1132" t="str">
        <f t="shared" si="52"/>
        <v>MR_DER-1444_25</v>
      </c>
      <c r="I292" s="1135" t="str">
        <f t="shared" si="54"/>
        <v>ND</v>
      </c>
      <c r="J292" s="413" t="str">
        <f t="shared" si="53"/>
        <v>ND</v>
      </c>
      <c r="K292" s="412" t="s">
        <v>3730</v>
      </c>
      <c r="L292" s="1224">
        <v>45905</v>
      </c>
      <c r="M292" s="218" t="s">
        <v>10217</v>
      </c>
      <c r="N292" s="409" t="s">
        <v>5539</v>
      </c>
      <c r="O292" s="1224">
        <v>45915</v>
      </c>
      <c r="P292" s="409"/>
      <c r="Q292" s="409" t="s">
        <v>3748</v>
      </c>
      <c r="R292" s="1224">
        <v>46000</v>
      </c>
      <c r="S292" s="218" t="s">
        <v>11536</v>
      </c>
      <c r="T292" s="409"/>
      <c r="U292" s="409"/>
      <c r="V292" s="409"/>
      <c r="W292" s="409"/>
      <c r="X292" s="409"/>
      <c r="Y292" s="409"/>
      <c r="Z292" s="409"/>
      <c r="AA292" s="409"/>
      <c r="AB292" s="409"/>
      <c r="AC292" s="409"/>
      <c r="AD292" s="409"/>
      <c r="AE292" s="409"/>
      <c r="AF292" s="409"/>
      <c r="AG292" s="409"/>
      <c r="AH292" s="409"/>
      <c r="AI292" s="409"/>
      <c r="AJ292" s="409"/>
      <c r="AK292" s="409"/>
      <c r="AL292" s="409"/>
      <c r="AM292" s="409"/>
      <c r="AN292" s="409"/>
      <c r="AO292" s="409"/>
      <c r="AP292" s="409"/>
      <c r="AQ292" s="409"/>
      <c r="AR292" s="409"/>
      <c r="AS292" s="409"/>
      <c r="AT292" s="409"/>
      <c r="AU292" s="409"/>
      <c r="AV292" s="409"/>
      <c r="AW292" s="409"/>
      <c r="AX292" s="409"/>
      <c r="AY292" s="409"/>
      <c r="AZ292" s="409"/>
    </row>
    <row r="293" spans="1:52" s="408" customFormat="1" ht="15" hidden="1" x14ac:dyDescent="0.25">
      <c r="A293" s="409" t="s">
        <v>8263</v>
      </c>
      <c r="B293" s="401" t="str">
        <f t="shared" si="55"/>
        <v/>
      </c>
      <c r="C293" s="401" t="str">
        <f t="shared" si="56"/>
        <v>x</v>
      </c>
      <c r="D293" s="409" t="s">
        <v>68</v>
      </c>
      <c r="E293" s="410" t="s">
        <v>10210</v>
      </c>
      <c r="F293" s="1133">
        <f t="shared" si="57"/>
        <v>46000</v>
      </c>
      <c r="G293" s="1134" t="str">
        <f t="shared" si="51"/>
        <v>A</v>
      </c>
      <c r="H293" s="1132" t="str">
        <f t="shared" si="52"/>
        <v>MR_DER-1444_25</v>
      </c>
      <c r="I293" s="1135" t="str">
        <f t="shared" si="54"/>
        <v>ND</v>
      </c>
      <c r="J293" s="413" t="str">
        <f t="shared" si="53"/>
        <v>ND</v>
      </c>
      <c r="K293" s="412" t="s">
        <v>3730</v>
      </c>
      <c r="L293" s="1224">
        <v>45905</v>
      </c>
      <c r="M293" s="218" t="s">
        <v>10217</v>
      </c>
      <c r="N293" s="409" t="s">
        <v>5539</v>
      </c>
      <c r="O293" s="1224">
        <v>45915</v>
      </c>
      <c r="P293" s="409"/>
      <c r="Q293" s="409" t="s">
        <v>3748</v>
      </c>
      <c r="R293" s="1224">
        <v>46000</v>
      </c>
      <c r="S293" s="218" t="s">
        <v>11536</v>
      </c>
      <c r="T293" s="409"/>
      <c r="U293" s="409"/>
      <c r="V293" s="409"/>
      <c r="W293" s="409"/>
      <c r="X293" s="409"/>
      <c r="Y293" s="409"/>
      <c r="Z293" s="409"/>
      <c r="AA293" s="409"/>
      <c r="AB293" s="409"/>
      <c r="AC293" s="409"/>
      <c r="AD293" s="409"/>
      <c r="AE293" s="409"/>
      <c r="AF293" s="409"/>
      <c r="AG293" s="409"/>
      <c r="AH293" s="409"/>
      <c r="AI293" s="409"/>
      <c r="AJ293" s="409"/>
      <c r="AK293" s="409"/>
      <c r="AL293" s="409"/>
      <c r="AM293" s="409"/>
      <c r="AN293" s="409"/>
      <c r="AO293" s="409"/>
      <c r="AP293" s="409"/>
      <c r="AQ293" s="409"/>
      <c r="AR293" s="409"/>
      <c r="AS293" s="409"/>
      <c r="AT293" s="409"/>
      <c r="AU293" s="409"/>
      <c r="AV293" s="409"/>
      <c r="AW293" s="409"/>
      <c r="AX293" s="409"/>
      <c r="AY293" s="409"/>
      <c r="AZ293" s="409"/>
    </row>
    <row r="294" spans="1:52" s="408" customFormat="1" ht="15" hidden="1" x14ac:dyDescent="0.25">
      <c r="A294" s="409" t="s">
        <v>8263</v>
      </c>
      <c r="B294" s="401" t="str">
        <f t="shared" si="55"/>
        <v/>
      </c>
      <c r="C294" s="401" t="str">
        <f t="shared" si="56"/>
        <v>x</v>
      </c>
      <c r="D294" s="409" t="s">
        <v>68</v>
      </c>
      <c r="E294" s="410" t="s">
        <v>10211</v>
      </c>
      <c r="F294" s="1133">
        <f t="shared" si="57"/>
        <v>46000</v>
      </c>
      <c r="G294" s="1134" t="str">
        <f t="shared" si="51"/>
        <v>A</v>
      </c>
      <c r="H294" s="1132" t="str">
        <f t="shared" si="52"/>
        <v>MR_DER-1444_25</v>
      </c>
      <c r="I294" s="1135" t="str">
        <f t="shared" si="54"/>
        <v>ND</v>
      </c>
      <c r="J294" s="413" t="str">
        <f t="shared" si="53"/>
        <v>ND</v>
      </c>
      <c r="K294" s="412" t="s">
        <v>3730</v>
      </c>
      <c r="L294" s="1224">
        <v>45905</v>
      </c>
      <c r="M294" s="218" t="s">
        <v>10217</v>
      </c>
      <c r="N294" s="409" t="s">
        <v>5539</v>
      </c>
      <c r="O294" s="1224">
        <v>45915</v>
      </c>
      <c r="P294" s="409"/>
      <c r="Q294" s="409" t="s">
        <v>3748</v>
      </c>
      <c r="R294" s="1224">
        <v>46000</v>
      </c>
      <c r="S294" s="218" t="s">
        <v>11536</v>
      </c>
      <c r="T294" s="409"/>
      <c r="U294" s="409"/>
      <c r="V294" s="409"/>
      <c r="W294" s="409"/>
      <c r="X294" s="409"/>
      <c r="Y294" s="409"/>
      <c r="Z294" s="409"/>
      <c r="AA294" s="409"/>
      <c r="AB294" s="409"/>
      <c r="AC294" s="409"/>
      <c r="AD294" s="409"/>
      <c r="AE294" s="409"/>
      <c r="AF294" s="409"/>
      <c r="AG294" s="409"/>
      <c r="AH294" s="409"/>
      <c r="AI294" s="409"/>
      <c r="AJ294" s="409"/>
      <c r="AK294" s="409"/>
      <c r="AL294" s="409"/>
      <c r="AM294" s="409"/>
      <c r="AN294" s="409"/>
      <c r="AO294" s="409"/>
      <c r="AP294" s="409"/>
      <c r="AQ294" s="409"/>
      <c r="AR294" s="409"/>
      <c r="AS294" s="409"/>
      <c r="AT294" s="409"/>
      <c r="AU294" s="409"/>
      <c r="AV294" s="409"/>
      <c r="AW294" s="409"/>
      <c r="AX294" s="409"/>
      <c r="AY294" s="409"/>
      <c r="AZ294" s="409"/>
    </row>
    <row r="295" spans="1:52" s="408" customFormat="1" ht="15" hidden="1" x14ac:dyDescent="0.25">
      <c r="A295" s="409" t="s">
        <v>8263</v>
      </c>
      <c r="B295" s="401" t="str">
        <f t="shared" si="55"/>
        <v/>
      </c>
      <c r="C295" s="401" t="str">
        <f t="shared" si="56"/>
        <v>x</v>
      </c>
      <c r="D295" s="409" t="s">
        <v>68</v>
      </c>
      <c r="E295" s="410" t="s">
        <v>10212</v>
      </c>
      <c r="F295" s="1133">
        <f t="shared" si="57"/>
        <v>46000</v>
      </c>
      <c r="G295" s="1134" t="str">
        <f t="shared" si="51"/>
        <v>A</v>
      </c>
      <c r="H295" s="1132" t="str">
        <f t="shared" si="52"/>
        <v>MR_DER-1444_25</v>
      </c>
      <c r="I295" s="1135" t="str">
        <f t="shared" si="54"/>
        <v>ND</v>
      </c>
      <c r="J295" s="413" t="str">
        <f t="shared" si="53"/>
        <v>ND</v>
      </c>
      <c r="K295" s="412" t="s">
        <v>3730</v>
      </c>
      <c r="L295" s="1224">
        <v>45905</v>
      </c>
      <c r="M295" s="218" t="s">
        <v>10217</v>
      </c>
      <c r="N295" s="409" t="s">
        <v>5539</v>
      </c>
      <c r="O295" s="1224">
        <v>45915</v>
      </c>
      <c r="P295" s="409"/>
      <c r="Q295" s="409" t="s">
        <v>3748</v>
      </c>
      <c r="R295" s="1224">
        <v>46000</v>
      </c>
      <c r="S295" s="218" t="s">
        <v>11536</v>
      </c>
      <c r="T295" s="409"/>
      <c r="U295" s="409"/>
      <c r="V295" s="409"/>
      <c r="W295" s="409"/>
      <c r="X295" s="409"/>
      <c r="Y295" s="409"/>
      <c r="Z295" s="409"/>
      <c r="AA295" s="409"/>
      <c r="AB295" s="409"/>
      <c r="AC295" s="409"/>
      <c r="AD295" s="409"/>
      <c r="AE295" s="409"/>
      <c r="AF295" s="409"/>
      <c r="AG295" s="409"/>
      <c r="AH295" s="409"/>
      <c r="AI295" s="409"/>
      <c r="AJ295" s="409"/>
      <c r="AK295" s="409"/>
      <c r="AL295" s="409"/>
      <c r="AM295" s="409"/>
      <c r="AN295" s="409"/>
      <c r="AO295" s="409"/>
      <c r="AP295" s="409"/>
      <c r="AQ295" s="409"/>
      <c r="AR295" s="409"/>
      <c r="AS295" s="409"/>
      <c r="AT295" s="409"/>
      <c r="AU295" s="409"/>
      <c r="AV295" s="409"/>
      <c r="AW295" s="409"/>
      <c r="AX295" s="409"/>
      <c r="AY295" s="409"/>
      <c r="AZ295" s="409"/>
    </row>
    <row r="296" spans="1:52" s="408" customFormat="1" ht="15" hidden="1" x14ac:dyDescent="0.25">
      <c r="A296" s="409" t="s">
        <v>8263</v>
      </c>
      <c r="B296" s="401" t="str">
        <f t="shared" si="55"/>
        <v/>
      </c>
      <c r="C296" s="401" t="str">
        <f t="shared" si="56"/>
        <v>x</v>
      </c>
      <c r="D296" s="409" t="s">
        <v>68</v>
      </c>
      <c r="E296" s="410" t="s">
        <v>10213</v>
      </c>
      <c r="F296" s="1133">
        <f t="shared" si="57"/>
        <v>46000</v>
      </c>
      <c r="G296" s="1134" t="str">
        <f t="shared" si="51"/>
        <v>A</v>
      </c>
      <c r="H296" s="1132" t="str">
        <f t="shared" si="52"/>
        <v>MR_DER-1444_25</v>
      </c>
      <c r="I296" s="1135" t="str">
        <f t="shared" si="54"/>
        <v>ND</v>
      </c>
      <c r="J296" s="413" t="str">
        <f t="shared" si="53"/>
        <v>ND</v>
      </c>
      <c r="K296" s="412" t="s">
        <v>3730</v>
      </c>
      <c r="L296" s="1224">
        <v>45905</v>
      </c>
      <c r="M296" s="218" t="s">
        <v>10217</v>
      </c>
      <c r="N296" s="409" t="s">
        <v>5539</v>
      </c>
      <c r="O296" s="1224">
        <v>45915</v>
      </c>
      <c r="P296" s="409"/>
      <c r="Q296" s="409" t="s">
        <v>3748</v>
      </c>
      <c r="R296" s="1224">
        <v>46000</v>
      </c>
      <c r="S296" s="218" t="s">
        <v>11536</v>
      </c>
      <c r="T296" s="409"/>
      <c r="U296" s="409"/>
      <c r="V296" s="409"/>
      <c r="W296" s="409"/>
      <c r="X296" s="409"/>
      <c r="Y296" s="409"/>
      <c r="Z296" s="409"/>
      <c r="AA296" s="409"/>
      <c r="AB296" s="409"/>
      <c r="AC296" s="409"/>
      <c r="AD296" s="409"/>
      <c r="AE296" s="409"/>
      <c r="AF296" s="409"/>
      <c r="AG296" s="409"/>
      <c r="AH296" s="409"/>
      <c r="AI296" s="409"/>
      <c r="AJ296" s="409"/>
      <c r="AK296" s="409"/>
      <c r="AL296" s="409"/>
      <c r="AM296" s="409"/>
      <c r="AN296" s="409"/>
      <c r="AO296" s="409"/>
      <c r="AP296" s="409"/>
      <c r="AQ296" s="409"/>
      <c r="AR296" s="409"/>
      <c r="AS296" s="409"/>
      <c r="AT296" s="409"/>
      <c r="AU296" s="409"/>
      <c r="AV296" s="409"/>
      <c r="AW296" s="409"/>
      <c r="AX296" s="409"/>
      <c r="AY296" s="409"/>
      <c r="AZ296" s="409"/>
    </row>
    <row r="297" spans="1:52" s="408" customFormat="1" ht="15" hidden="1" x14ac:dyDescent="0.25">
      <c r="A297" s="409" t="s">
        <v>8263</v>
      </c>
      <c r="B297" s="401" t="str">
        <f t="shared" si="55"/>
        <v/>
      </c>
      <c r="C297" s="401" t="str">
        <f t="shared" si="56"/>
        <v>x</v>
      </c>
      <c r="D297" s="409" t="s">
        <v>68</v>
      </c>
      <c r="E297" s="410" t="s">
        <v>10214</v>
      </c>
      <c r="F297" s="1133">
        <f t="shared" si="57"/>
        <v>46000</v>
      </c>
      <c r="G297" s="1134" t="str">
        <f t="shared" si="51"/>
        <v>A</v>
      </c>
      <c r="H297" s="1132" t="str">
        <f t="shared" si="52"/>
        <v>MR_DER-1444_25</v>
      </c>
      <c r="I297" s="1135" t="str">
        <f t="shared" si="54"/>
        <v>ND</v>
      </c>
      <c r="J297" s="413" t="str">
        <f t="shared" si="53"/>
        <v>ND</v>
      </c>
      <c r="K297" s="412" t="s">
        <v>3730</v>
      </c>
      <c r="L297" s="1224">
        <v>45905</v>
      </c>
      <c r="M297" s="218" t="s">
        <v>10217</v>
      </c>
      <c r="N297" s="409" t="s">
        <v>5539</v>
      </c>
      <c r="O297" s="1224">
        <v>45915</v>
      </c>
      <c r="P297" s="409"/>
      <c r="Q297" s="409" t="s">
        <v>3748</v>
      </c>
      <c r="R297" s="1224">
        <v>46000</v>
      </c>
      <c r="S297" s="218" t="s">
        <v>11536</v>
      </c>
      <c r="T297" s="409"/>
      <c r="U297" s="409"/>
      <c r="V297" s="409"/>
      <c r="W297" s="409"/>
      <c r="X297" s="409"/>
      <c r="Y297" s="409"/>
      <c r="Z297" s="409"/>
      <c r="AA297" s="409"/>
      <c r="AB297" s="409"/>
      <c r="AC297" s="409"/>
      <c r="AD297" s="409"/>
      <c r="AE297" s="409"/>
      <c r="AF297" s="409"/>
      <c r="AG297" s="409"/>
      <c r="AH297" s="409"/>
      <c r="AI297" s="409"/>
      <c r="AJ297" s="409"/>
      <c r="AK297" s="409"/>
      <c r="AL297" s="409"/>
      <c r="AM297" s="409"/>
      <c r="AN297" s="409"/>
      <c r="AO297" s="409"/>
      <c r="AP297" s="409"/>
      <c r="AQ297" s="409"/>
      <c r="AR297" s="409"/>
      <c r="AS297" s="409"/>
      <c r="AT297" s="409"/>
      <c r="AU297" s="409"/>
      <c r="AV297" s="409"/>
      <c r="AW297" s="409"/>
      <c r="AX297" s="409"/>
      <c r="AY297" s="409"/>
      <c r="AZ297" s="409"/>
    </row>
    <row r="298" spans="1:52" s="408" customFormat="1" ht="15" hidden="1" x14ac:dyDescent="0.25">
      <c r="A298" s="409" t="s">
        <v>8263</v>
      </c>
      <c r="B298" s="401" t="str">
        <f t="shared" ref="B298:B304" si="58">IF(LEFT(E298,2)="RT","x","")</f>
        <v/>
      </c>
      <c r="C298" s="401" t="str">
        <f t="shared" ref="C298:C304" si="59">IF(LEFT(E298,2)="DE","x","")</f>
        <v/>
      </c>
      <c r="D298" s="409" t="s">
        <v>69</v>
      </c>
      <c r="E298" s="410" t="s">
        <v>10215</v>
      </c>
      <c r="F298" s="1133">
        <f t="shared" si="57"/>
        <v>46000</v>
      </c>
      <c r="G298" s="1134" t="str">
        <f t="shared" si="51"/>
        <v>A</v>
      </c>
      <c r="H298" s="1132" t="str">
        <f t="shared" si="52"/>
        <v>MR_DER-1444_25</v>
      </c>
      <c r="I298" s="1135" t="str">
        <f t="shared" si="54"/>
        <v>ND</v>
      </c>
      <c r="J298" s="413" t="str">
        <f t="shared" si="53"/>
        <v>ND</v>
      </c>
      <c r="K298" s="412" t="s">
        <v>3730</v>
      </c>
      <c r="L298" s="1224">
        <v>45905</v>
      </c>
      <c r="M298" s="218" t="s">
        <v>10217</v>
      </c>
      <c r="N298" s="409"/>
      <c r="O298" s="1224"/>
      <c r="P298" s="409"/>
      <c r="Q298" s="409" t="s">
        <v>3748</v>
      </c>
      <c r="R298" s="1224">
        <v>46000</v>
      </c>
      <c r="S298" s="218" t="s">
        <v>11536</v>
      </c>
      <c r="T298" s="409"/>
      <c r="U298" s="409"/>
      <c r="V298" s="409"/>
      <c r="W298" s="409"/>
      <c r="X298" s="409"/>
      <c r="Y298" s="409"/>
      <c r="Z298" s="409"/>
      <c r="AA298" s="409"/>
      <c r="AB298" s="409"/>
      <c r="AC298" s="409"/>
      <c r="AD298" s="409"/>
      <c r="AE298" s="409"/>
      <c r="AF298" s="409"/>
      <c r="AG298" s="409"/>
      <c r="AH298" s="409"/>
      <c r="AI298" s="409"/>
      <c r="AJ298" s="409"/>
      <c r="AK298" s="409"/>
      <c r="AL298" s="409"/>
      <c r="AM298" s="409"/>
      <c r="AN298" s="409"/>
      <c r="AO298" s="409"/>
      <c r="AP298" s="409"/>
      <c r="AQ298" s="409"/>
      <c r="AR298" s="409"/>
      <c r="AS298" s="409"/>
      <c r="AT298" s="409"/>
      <c r="AU298" s="409"/>
      <c r="AV298" s="409"/>
      <c r="AW298" s="409"/>
      <c r="AX298" s="409"/>
      <c r="AY298" s="409"/>
      <c r="AZ298" s="409"/>
    </row>
    <row r="299" spans="1:52" s="990" customFormat="1" ht="15" x14ac:dyDescent="0.25">
      <c r="A299" s="987" t="s">
        <v>8342</v>
      </c>
      <c r="B299" s="435" t="str">
        <f t="shared" si="58"/>
        <v/>
      </c>
      <c r="C299" s="435" t="str">
        <f t="shared" si="59"/>
        <v>x</v>
      </c>
      <c r="D299" s="987" t="s">
        <v>10302</v>
      </c>
      <c r="E299" s="988" t="s">
        <v>10297</v>
      </c>
      <c r="F299" s="1136">
        <f t="shared" si="57"/>
        <v>46175</v>
      </c>
      <c r="G299" s="1137" t="str">
        <f t="shared" si="51"/>
        <v>A2</v>
      </c>
      <c r="H299" s="1138" t="str">
        <f t="shared" si="52"/>
        <v>MR_DER-1774_26</v>
      </c>
      <c r="I299" s="1139" t="str">
        <f t="shared" ref="I299:I304" si="60">IF(F299="NE",F299,IF(INDEX(K299:CP299,,MATCH(F299,K299:CP299,0)+3)&lt;&gt;0,INDEX(K299:CP299,,MATCH(F299,K299:CP299,0)+3),"ND"))</f>
        <v>ND</v>
      </c>
      <c r="J299" s="411" t="str">
        <f t="shared" ref="J299:J304" si="61">IF(G299="NE",G299,IF(INDEX(K299:CQ299,,MATCH(G299,K299:CQ299,0)+3)&lt;&gt;0,INDEX(K299:CQ299,,MATCH(G299,K299:CQ299,0)+3),"ND"))</f>
        <v>ND</v>
      </c>
      <c r="K299" s="979" t="s">
        <v>3730</v>
      </c>
      <c r="L299" s="989">
        <v>45917</v>
      </c>
      <c r="M299" s="23" t="s">
        <v>10304</v>
      </c>
      <c r="N299" s="987" t="s">
        <v>7693</v>
      </c>
      <c r="O299" s="989">
        <v>46157</v>
      </c>
      <c r="P299" s="987"/>
      <c r="Q299" s="987" t="s">
        <v>3765</v>
      </c>
      <c r="R299" s="989">
        <v>46175</v>
      </c>
      <c r="S299" s="23" t="s">
        <v>12694</v>
      </c>
      <c r="T299" s="987"/>
      <c r="U299" s="987"/>
      <c r="V299" s="987"/>
      <c r="W299" s="987"/>
      <c r="X299" s="987"/>
      <c r="Y299" s="987"/>
      <c r="Z299" s="987"/>
      <c r="AA299" s="987"/>
      <c r="AB299" s="987"/>
      <c r="AC299" s="987"/>
      <c r="AD299" s="987"/>
      <c r="AE299" s="987"/>
      <c r="AF299" s="987"/>
      <c r="AG299" s="987"/>
      <c r="AH299" s="987"/>
      <c r="AI299" s="987"/>
      <c r="AJ299" s="987"/>
      <c r="AK299" s="987"/>
      <c r="AL299" s="987"/>
      <c r="AM299" s="987"/>
      <c r="AN299" s="987"/>
      <c r="AO299" s="987"/>
      <c r="AP299" s="987"/>
      <c r="AQ299" s="987"/>
      <c r="AR299" s="987"/>
      <c r="AS299" s="987"/>
      <c r="AT299" s="987"/>
      <c r="AU299" s="987"/>
      <c r="AV299" s="987"/>
      <c r="AW299" s="987"/>
      <c r="AX299" s="987"/>
      <c r="AY299" s="987"/>
      <c r="AZ299" s="987"/>
    </row>
    <row r="300" spans="1:52" s="990" customFormat="1" ht="15" x14ac:dyDescent="0.25">
      <c r="A300" s="987" t="s">
        <v>8342</v>
      </c>
      <c r="B300" s="435" t="str">
        <f t="shared" si="58"/>
        <v/>
      </c>
      <c r="C300" s="435" t="str">
        <f t="shared" si="59"/>
        <v>x</v>
      </c>
      <c r="D300" s="987" t="s">
        <v>10302</v>
      </c>
      <c r="E300" s="988" t="s">
        <v>10298</v>
      </c>
      <c r="F300" s="1136">
        <f t="shared" si="57"/>
        <v>46175</v>
      </c>
      <c r="G300" s="1137" t="str">
        <f t="shared" si="51"/>
        <v>A2</v>
      </c>
      <c r="H300" s="1138" t="str">
        <f t="shared" si="52"/>
        <v>MR_DER-1774_26</v>
      </c>
      <c r="I300" s="1139" t="str">
        <f t="shared" si="60"/>
        <v>ND</v>
      </c>
      <c r="J300" s="411" t="str">
        <f t="shared" si="61"/>
        <v>ND</v>
      </c>
      <c r="K300" s="979" t="s">
        <v>3730</v>
      </c>
      <c r="L300" s="989">
        <v>45917</v>
      </c>
      <c r="M300" s="23" t="s">
        <v>10304</v>
      </c>
      <c r="N300" s="987" t="s">
        <v>7693</v>
      </c>
      <c r="O300" s="989">
        <v>46157</v>
      </c>
      <c r="P300" s="987"/>
      <c r="Q300" s="987" t="s">
        <v>3765</v>
      </c>
      <c r="R300" s="989">
        <v>46175</v>
      </c>
      <c r="S300" s="23" t="s">
        <v>12694</v>
      </c>
      <c r="T300" s="987"/>
      <c r="U300" s="987"/>
      <c r="V300" s="987"/>
      <c r="W300" s="987"/>
      <c r="X300" s="987"/>
      <c r="Y300" s="987"/>
      <c r="Z300" s="987"/>
      <c r="AA300" s="987"/>
      <c r="AB300" s="987"/>
      <c r="AC300" s="987"/>
      <c r="AD300" s="987"/>
      <c r="AE300" s="987"/>
      <c r="AF300" s="987"/>
      <c r="AG300" s="987"/>
      <c r="AH300" s="987"/>
      <c r="AI300" s="987"/>
      <c r="AJ300" s="987"/>
      <c r="AK300" s="987"/>
      <c r="AL300" s="987"/>
      <c r="AM300" s="987"/>
      <c r="AN300" s="987"/>
      <c r="AO300" s="987"/>
      <c r="AP300" s="987"/>
      <c r="AQ300" s="987"/>
      <c r="AR300" s="987"/>
      <c r="AS300" s="987"/>
      <c r="AT300" s="987"/>
      <c r="AU300" s="987"/>
      <c r="AV300" s="987"/>
      <c r="AW300" s="987"/>
      <c r="AX300" s="987"/>
      <c r="AY300" s="987"/>
      <c r="AZ300" s="987"/>
    </row>
    <row r="301" spans="1:52" s="990" customFormat="1" ht="15" x14ac:dyDescent="0.25">
      <c r="A301" s="987" t="s">
        <v>8342</v>
      </c>
      <c r="B301" s="435" t="str">
        <f t="shared" si="58"/>
        <v/>
      </c>
      <c r="C301" s="435" t="str">
        <f t="shared" si="59"/>
        <v>x</v>
      </c>
      <c r="D301" s="987" t="s">
        <v>10302</v>
      </c>
      <c r="E301" s="988" t="s">
        <v>10299</v>
      </c>
      <c r="F301" s="1136">
        <f t="shared" si="57"/>
        <v>46175</v>
      </c>
      <c r="G301" s="1137" t="str">
        <f t="shared" si="51"/>
        <v>A2</v>
      </c>
      <c r="H301" s="1138" t="str">
        <f t="shared" si="52"/>
        <v>MR_DER-1774_26</v>
      </c>
      <c r="I301" s="1139" t="str">
        <f t="shared" si="60"/>
        <v>ND</v>
      </c>
      <c r="J301" s="411" t="str">
        <f t="shared" si="61"/>
        <v>ND</v>
      </c>
      <c r="K301" s="979" t="s">
        <v>3730</v>
      </c>
      <c r="L301" s="989">
        <v>45917</v>
      </c>
      <c r="M301" s="23" t="s">
        <v>10304</v>
      </c>
      <c r="N301" s="987" t="s">
        <v>7693</v>
      </c>
      <c r="O301" s="989">
        <v>46157</v>
      </c>
      <c r="P301" s="987"/>
      <c r="Q301" s="987" t="s">
        <v>3765</v>
      </c>
      <c r="R301" s="989">
        <v>46175</v>
      </c>
      <c r="S301" s="23" t="s">
        <v>12694</v>
      </c>
      <c r="T301" s="987"/>
      <c r="U301" s="987"/>
      <c r="V301" s="987"/>
      <c r="W301" s="987"/>
      <c r="X301" s="987"/>
      <c r="Y301" s="987"/>
      <c r="Z301" s="987"/>
      <c r="AA301" s="987"/>
      <c r="AB301" s="987"/>
      <c r="AC301" s="987"/>
      <c r="AD301" s="987"/>
      <c r="AE301" s="987"/>
      <c r="AF301" s="987"/>
      <c r="AG301" s="987"/>
      <c r="AH301" s="987"/>
      <c r="AI301" s="987"/>
      <c r="AJ301" s="987"/>
      <c r="AK301" s="987"/>
      <c r="AL301" s="987"/>
      <c r="AM301" s="987"/>
      <c r="AN301" s="987"/>
      <c r="AO301" s="987"/>
      <c r="AP301" s="987"/>
      <c r="AQ301" s="987"/>
      <c r="AR301" s="987"/>
      <c r="AS301" s="987"/>
      <c r="AT301" s="987"/>
      <c r="AU301" s="987"/>
      <c r="AV301" s="987"/>
      <c r="AW301" s="987"/>
      <c r="AX301" s="987"/>
      <c r="AY301" s="987"/>
      <c r="AZ301" s="987"/>
    </row>
    <row r="302" spans="1:52" s="990" customFormat="1" ht="15" x14ac:dyDescent="0.25">
      <c r="A302" s="987" t="s">
        <v>8342</v>
      </c>
      <c r="B302" s="435" t="str">
        <f t="shared" si="58"/>
        <v/>
      </c>
      <c r="C302" s="435" t="str">
        <f t="shared" si="59"/>
        <v>x</v>
      </c>
      <c r="D302" s="987" t="s">
        <v>10302</v>
      </c>
      <c r="E302" s="988" t="s">
        <v>10300</v>
      </c>
      <c r="F302" s="1136">
        <f t="shared" si="57"/>
        <v>46175</v>
      </c>
      <c r="G302" s="1137" t="str">
        <f t="shared" si="51"/>
        <v>A2</v>
      </c>
      <c r="H302" s="1138" t="str">
        <f t="shared" si="52"/>
        <v>MR_DER-1774_26</v>
      </c>
      <c r="I302" s="1139" t="str">
        <f t="shared" si="60"/>
        <v>ND</v>
      </c>
      <c r="J302" s="411" t="str">
        <f t="shared" si="61"/>
        <v>ND</v>
      </c>
      <c r="K302" s="979" t="s">
        <v>3730</v>
      </c>
      <c r="L302" s="989">
        <v>45917</v>
      </c>
      <c r="M302" s="23" t="s">
        <v>10304</v>
      </c>
      <c r="N302" s="987" t="s">
        <v>7693</v>
      </c>
      <c r="O302" s="989">
        <v>46157</v>
      </c>
      <c r="P302" s="987"/>
      <c r="Q302" s="987" t="s">
        <v>3765</v>
      </c>
      <c r="R302" s="989">
        <v>46175</v>
      </c>
      <c r="S302" s="23" t="s">
        <v>12694</v>
      </c>
      <c r="T302" s="987"/>
      <c r="U302" s="987"/>
      <c r="V302" s="987"/>
      <c r="W302" s="987"/>
      <c r="X302" s="987"/>
      <c r="Y302" s="987"/>
      <c r="Z302" s="987"/>
      <c r="AA302" s="987"/>
      <c r="AB302" s="987"/>
      <c r="AC302" s="987"/>
      <c r="AD302" s="987"/>
      <c r="AE302" s="987"/>
      <c r="AF302" s="987"/>
      <c r="AG302" s="987"/>
      <c r="AH302" s="987"/>
      <c r="AI302" s="987"/>
      <c r="AJ302" s="987"/>
      <c r="AK302" s="987"/>
      <c r="AL302" s="987"/>
      <c r="AM302" s="987"/>
      <c r="AN302" s="987"/>
      <c r="AO302" s="987"/>
      <c r="AP302" s="987"/>
      <c r="AQ302" s="987"/>
      <c r="AR302" s="987"/>
      <c r="AS302" s="987"/>
      <c r="AT302" s="987"/>
      <c r="AU302" s="987"/>
      <c r="AV302" s="987"/>
      <c r="AW302" s="987"/>
      <c r="AX302" s="987"/>
      <c r="AY302" s="987"/>
      <c r="AZ302" s="987"/>
    </row>
    <row r="303" spans="1:52" s="990" customFormat="1" ht="15" x14ac:dyDescent="0.25">
      <c r="A303" s="987" t="s">
        <v>8342</v>
      </c>
      <c r="B303" s="435" t="str">
        <f t="shared" si="58"/>
        <v/>
      </c>
      <c r="C303" s="435" t="str">
        <f t="shared" si="59"/>
        <v/>
      </c>
      <c r="D303" s="987" t="s">
        <v>10303</v>
      </c>
      <c r="E303" s="988" t="s">
        <v>10301</v>
      </c>
      <c r="F303" s="1136">
        <f t="shared" si="57"/>
        <v>46175</v>
      </c>
      <c r="G303" s="1137" t="str">
        <f t="shared" si="51"/>
        <v>A2</v>
      </c>
      <c r="H303" s="1138" t="str">
        <f t="shared" si="52"/>
        <v>MR_DER-1774_26</v>
      </c>
      <c r="I303" s="1139" t="str">
        <f t="shared" si="60"/>
        <v>ND</v>
      </c>
      <c r="J303" s="411" t="str">
        <f t="shared" si="61"/>
        <v>ND</v>
      </c>
      <c r="K303" s="979" t="s">
        <v>3730</v>
      </c>
      <c r="L303" s="989">
        <v>45917</v>
      </c>
      <c r="M303" s="23" t="s">
        <v>10304</v>
      </c>
      <c r="N303" s="987" t="s">
        <v>7693</v>
      </c>
      <c r="O303" s="989">
        <v>46157</v>
      </c>
      <c r="P303" s="987"/>
      <c r="Q303" s="987" t="s">
        <v>3765</v>
      </c>
      <c r="R303" s="989">
        <v>46175</v>
      </c>
      <c r="S303" s="23" t="s">
        <v>12694</v>
      </c>
      <c r="T303" s="987"/>
      <c r="U303" s="987"/>
      <c r="V303" s="987"/>
      <c r="W303" s="987"/>
      <c r="X303" s="987"/>
      <c r="Y303" s="987"/>
      <c r="Z303" s="987"/>
      <c r="AA303" s="987"/>
      <c r="AB303" s="987"/>
      <c r="AC303" s="987"/>
      <c r="AD303" s="987"/>
      <c r="AE303" s="987"/>
      <c r="AF303" s="987"/>
      <c r="AG303" s="987"/>
      <c r="AH303" s="987"/>
      <c r="AI303" s="987"/>
      <c r="AJ303" s="987"/>
      <c r="AK303" s="987"/>
      <c r="AL303" s="987"/>
      <c r="AM303" s="987"/>
      <c r="AN303" s="987"/>
      <c r="AO303" s="987"/>
      <c r="AP303" s="987"/>
      <c r="AQ303" s="987"/>
      <c r="AR303" s="987"/>
      <c r="AS303" s="987"/>
      <c r="AT303" s="987"/>
      <c r="AU303" s="987"/>
      <c r="AV303" s="987"/>
      <c r="AW303" s="987"/>
      <c r="AX303" s="987"/>
      <c r="AY303" s="987"/>
      <c r="AZ303" s="987"/>
    </row>
    <row r="304" spans="1:52" s="408" customFormat="1" ht="15" hidden="1" x14ac:dyDescent="0.25">
      <c r="A304" s="409" t="s">
        <v>8263</v>
      </c>
      <c r="B304" s="401" t="str">
        <f t="shared" si="58"/>
        <v/>
      </c>
      <c r="C304" s="401" t="str">
        <f t="shared" si="59"/>
        <v>x</v>
      </c>
      <c r="D304" s="409" t="s">
        <v>68</v>
      </c>
      <c r="E304" s="410" t="s">
        <v>10324</v>
      </c>
      <c r="F304" s="1133">
        <f t="shared" si="57"/>
        <v>46000</v>
      </c>
      <c r="G304" s="1134" t="str">
        <f t="shared" si="51"/>
        <v>A</v>
      </c>
      <c r="H304" s="1132" t="str">
        <f t="shared" si="52"/>
        <v>MR_DER-1445_25</v>
      </c>
      <c r="I304" s="1135" t="str">
        <f t="shared" si="60"/>
        <v>ND</v>
      </c>
      <c r="J304" s="413" t="str">
        <f t="shared" si="61"/>
        <v>ND</v>
      </c>
      <c r="K304" s="412" t="s">
        <v>3730</v>
      </c>
      <c r="L304" s="1224">
        <v>45922</v>
      </c>
      <c r="M304" s="218" t="s">
        <v>10339</v>
      </c>
      <c r="N304" s="409" t="s">
        <v>5536</v>
      </c>
      <c r="O304" s="1224">
        <v>45930</v>
      </c>
      <c r="P304" s="409"/>
      <c r="Q304" s="409" t="s">
        <v>3765</v>
      </c>
      <c r="R304" s="1224">
        <v>45931</v>
      </c>
      <c r="S304" s="218" t="s">
        <v>10589</v>
      </c>
      <c r="T304" s="409" t="s">
        <v>5539</v>
      </c>
      <c r="U304" s="1224">
        <v>45933</v>
      </c>
      <c r="V304" s="409"/>
      <c r="W304" s="409" t="s">
        <v>3748</v>
      </c>
      <c r="X304" s="1224">
        <v>46000</v>
      </c>
      <c r="Y304" s="218" t="s">
        <v>11537</v>
      </c>
      <c r="Z304" s="409"/>
      <c r="AA304" s="409"/>
      <c r="AB304" s="409"/>
      <c r="AC304" s="409"/>
      <c r="AD304" s="409"/>
      <c r="AE304" s="409"/>
      <c r="AF304" s="409"/>
      <c r="AG304" s="409"/>
      <c r="AH304" s="409"/>
      <c r="AI304" s="409"/>
      <c r="AJ304" s="409"/>
      <c r="AK304" s="409"/>
      <c r="AL304" s="409"/>
      <c r="AM304" s="409"/>
      <c r="AN304" s="409"/>
      <c r="AO304" s="409"/>
      <c r="AP304" s="409"/>
      <c r="AQ304" s="409"/>
      <c r="AR304" s="409"/>
      <c r="AS304" s="409"/>
      <c r="AT304" s="409"/>
      <c r="AU304" s="409"/>
      <c r="AV304" s="409"/>
      <c r="AW304" s="409"/>
      <c r="AX304" s="409"/>
      <c r="AY304" s="409"/>
      <c r="AZ304" s="409"/>
    </row>
    <row r="305" spans="1:52" s="408" customFormat="1" ht="15" hidden="1" x14ac:dyDescent="0.25">
      <c r="A305" s="409" t="s">
        <v>8263</v>
      </c>
      <c r="B305" s="401" t="str">
        <f t="shared" ref="B305:B317" si="62">IF(LEFT(E305,2)="RT","x","")</f>
        <v/>
      </c>
      <c r="C305" s="401" t="str">
        <f t="shared" ref="C305:C318" si="63">IF(LEFT(E305,2)="DE","x","")</f>
        <v>x</v>
      </c>
      <c r="D305" s="409" t="s">
        <v>68</v>
      </c>
      <c r="E305" s="410" t="s">
        <v>10325</v>
      </c>
      <c r="F305" s="1133">
        <f t="shared" ref="F305:F318" si="64">IF(L305&lt;&gt;0,MAX(L305,R305,X305,AD305),"NE")</f>
        <v>46000</v>
      </c>
      <c r="G305" s="1134" t="str">
        <f t="shared" si="51"/>
        <v>A</v>
      </c>
      <c r="H305" s="1132" t="str">
        <f t="shared" si="52"/>
        <v>MR_DER-1445_25</v>
      </c>
      <c r="I305" s="1135" t="str">
        <f t="shared" ref="I305:I318" si="65">IF(F305="NE",F305,IF(INDEX(K305:CP305,,MATCH(F305,K305:CP305,0)+3)&lt;&gt;0,INDEX(K305:CP305,,MATCH(F305,K305:CP305,0)+3),"ND"))</f>
        <v>ND</v>
      </c>
      <c r="J305" s="413" t="str">
        <f t="shared" ref="J305:J318" si="66">IF(G305="NE",G305,IF(INDEX(K305:CQ305,,MATCH(G305,K305:CQ305,0)+3)&lt;&gt;0,INDEX(K305:CQ305,,MATCH(G305,K305:CQ305,0)+3),"ND"))</f>
        <v>ND</v>
      </c>
      <c r="K305" s="412" t="s">
        <v>3730</v>
      </c>
      <c r="L305" s="1224">
        <v>45922</v>
      </c>
      <c r="M305" s="218" t="s">
        <v>10339</v>
      </c>
      <c r="N305" s="409" t="s">
        <v>5536</v>
      </c>
      <c r="O305" s="1224">
        <v>45930</v>
      </c>
      <c r="P305" s="409"/>
      <c r="Q305" s="409" t="s">
        <v>3765</v>
      </c>
      <c r="R305" s="1224">
        <v>45931</v>
      </c>
      <c r="S305" s="218" t="s">
        <v>10589</v>
      </c>
      <c r="T305" s="409" t="s">
        <v>5539</v>
      </c>
      <c r="U305" s="1224">
        <v>45933</v>
      </c>
      <c r="V305" s="409"/>
      <c r="W305" s="409" t="s">
        <v>3748</v>
      </c>
      <c r="X305" s="1224">
        <v>46000</v>
      </c>
      <c r="Y305" s="218" t="s">
        <v>11537</v>
      </c>
      <c r="Z305" s="409"/>
      <c r="AA305" s="409"/>
      <c r="AB305" s="409"/>
      <c r="AC305" s="409"/>
      <c r="AD305" s="409"/>
      <c r="AE305" s="409"/>
      <c r="AF305" s="409"/>
      <c r="AG305" s="409"/>
      <c r="AH305" s="409"/>
      <c r="AI305" s="409"/>
      <c r="AJ305" s="409"/>
      <c r="AK305" s="409"/>
      <c r="AL305" s="409"/>
      <c r="AM305" s="409"/>
      <c r="AN305" s="409"/>
      <c r="AO305" s="409"/>
      <c r="AP305" s="409"/>
      <c r="AQ305" s="409"/>
      <c r="AR305" s="409"/>
      <c r="AS305" s="409"/>
      <c r="AT305" s="409"/>
      <c r="AU305" s="409"/>
      <c r="AV305" s="409"/>
      <c r="AW305" s="409"/>
      <c r="AX305" s="409"/>
      <c r="AY305" s="409"/>
      <c r="AZ305" s="409"/>
    </row>
    <row r="306" spans="1:52" s="408" customFormat="1" ht="15" hidden="1" x14ac:dyDescent="0.25">
      <c r="A306" s="409" t="s">
        <v>8263</v>
      </c>
      <c r="B306" s="401" t="str">
        <f t="shared" si="62"/>
        <v/>
      </c>
      <c r="C306" s="401" t="str">
        <f t="shared" si="63"/>
        <v>x</v>
      </c>
      <c r="D306" s="409" t="s">
        <v>68</v>
      </c>
      <c r="E306" s="410" t="s">
        <v>10326</v>
      </c>
      <c r="F306" s="1133">
        <f t="shared" si="64"/>
        <v>46000</v>
      </c>
      <c r="G306" s="1134" t="str">
        <f t="shared" si="51"/>
        <v>A</v>
      </c>
      <c r="H306" s="1132" t="str">
        <f t="shared" si="52"/>
        <v>MR_DER-1445_25</v>
      </c>
      <c r="I306" s="1135" t="str">
        <f t="shared" si="65"/>
        <v>ND</v>
      </c>
      <c r="J306" s="413" t="str">
        <f t="shared" si="66"/>
        <v>ND</v>
      </c>
      <c r="K306" s="412" t="s">
        <v>3730</v>
      </c>
      <c r="L306" s="1224">
        <v>45922</v>
      </c>
      <c r="M306" s="218" t="s">
        <v>10339</v>
      </c>
      <c r="N306" s="409" t="s">
        <v>5536</v>
      </c>
      <c r="O306" s="1224">
        <v>45930</v>
      </c>
      <c r="P306" s="409"/>
      <c r="Q306" s="409" t="s">
        <v>3765</v>
      </c>
      <c r="R306" s="1224">
        <v>45931</v>
      </c>
      <c r="S306" s="218" t="s">
        <v>10589</v>
      </c>
      <c r="T306" s="409" t="s">
        <v>5539</v>
      </c>
      <c r="U306" s="1224">
        <v>45933</v>
      </c>
      <c r="V306" s="409"/>
      <c r="W306" s="409" t="s">
        <v>3748</v>
      </c>
      <c r="X306" s="1224">
        <v>46000</v>
      </c>
      <c r="Y306" s="218" t="s">
        <v>11537</v>
      </c>
      <c r="Z306" s="409"/>
      <c r="AA306" s="409"/>
      <c r="AB306" s="409"/>
      <c r="AC306" s="409"/>
      <c r="AD306" s="409"/>
      <c r="AE306" s="409"/>
      <c r="AF306" s="409"/>
      <c r="AG306" s="409"/>
      <c r="AH306" s="409"/>
      <c r="AI306" s="409"/>
      <c r="AJ306" s="409"/>
      <c r="AK306" s="409"/>
      <c r="AL306" s="409"/>
      <c r="AM306" s="409"/>
      <c r="AN306" s="409"/>
      <c r="AO306" s="409"/>
      <c r="AP306" s="409"/>
      <c r="AQ306" s="409"/>
      <c r="AR306" s="409"/>
      <c r="AS306" s="409"/>
      <c r="AT306" s="409"/>
      <c r="AU306" s="409"/>
      <c r="AV306" s="409"/>
      <c r="AW306" s="409"/>
      <c r="AX306" s="409"/>
      <c r="AY306" s="409"/>
      <c r="AZ306" s="409"/>
    </row>
    <row r="307" spans="1:52" s="408" customFormat="1" ht="15" hidden="1" x14ac:dyDescent="0.25">
      <c r="A307" s="409" t="s">
        <v>8263</v>
      </c>
      <c r="B307" s="401" t="str">
        <f t="shared" si="62"/>
        <v/>
      </c>
      <c r="C307" s="401" t="str">
        <f t="shared" si="63"/>
        <v>x</v>
      </c>
      <c r="D307" s="409" t="s">
        <v>68</v>
      </c>
      <c r="E307" s="410" t="s">
        <v>10327</v>
      </c>
      <c r="F307" s="1133">
        <f t="shared" si="64"/>
        <v>46000</v>
      </c>
      <c r="G307" s="1134" t="str">
        <f t="shared" si="51"/>
        <v>A</v>
      </c>
      <c r="H307" s="1132" t="str">
        <f t="shared" si="52"/>
        <v>MR_DER-1445_25</v>
      </c>
      <c r="I307" s="1135" t="str">
        <f t="shared" si="65"/>
        <v>ND</v>
      </c>
      <c r="J307" s="413" t="str">
        <f t="shared" si="66"/>
        <v>ND</v>
      </c>
      <c r="K307" s="412" t="s">
        <v>3730</v>
      </c>
      <c r="L307" s="1224">
        <v>45922</v>
      </c>
      <c r="M307" s="218" t="s">
        <v>10339</v>
      </c>
      <c r="N307" s="409" t="s">
        <v>5536</v>
      </c>
      <c r="O307" s="1224">
        <v>45930</v>
      </c>
      <c r="P307" s="409"/>
      <c r="Q307" s="409" t="s">
        <v>3765</v>
      </c>
      <c r="R307" s="1224">
        <v>45931</v>
      </c>
      <c r="S307" s="218" t="s">
        <v>10589</v>
      </c>
      <c r="T307" s="409" t="s">
        <v>5539</v>
      </c>
      <c r="U307" s="1224">
        <v>45933</v>
      </c>
      <c r="V307" s="409"/>
      <c r="W307" s="409" t="s">
        <v>3748</v>
      </c>
      <c r="X307" s="1224">
        <v>46000</v>
      </c>
      <c r="Y307" s="218" t="s">
        <v>11537</v>
      </c>
      <c r="Z307" s="409"/>
      <c r="AA307" s="409"/>
      <c r="AB307" s="409"/>
      <c r="AC307" s="409"/>
      <c r="AD307" s="409"/>
      <c r="AE307" s="409"/>
      <c r="AF307" s="409"/>
      <c r="AG307" s="409"/>
      <c r="AH307" s="409"/>
      <c r="AI307" s="409"/>
      <c r="AJ307" s="409"/>
      <c r="AK307" s="409"/>
      <c r="AL307" s="409"/>
      <c r="AM307" s="409"/>
      <c r="AN307" s="409"/>
      <c r="AO307" s="409"/>
      <c r="AP307" s="409"/>
      <c r="AQ307" s="409"/>
      <c r="AR307" s="409"/>
      <c r="AS307" s="409"/>
      <c r="AT307" s="409"/>
      <c r="AU307" s="409"/>
      <c r="AV307" s="409"/>
      <c r="AW307" s="409"/>
      <c r="AX307" s="409"/>
      <c r="AY307" s="409"/>
      <c r="AZ307" s="409"/>
    </row>
    <row r="308" spans="1:52" s="408" customFormat="1" ht="15" hidden="1" x14ac:dyDescent="0.25">
      <c r="A308" s="409" t="s">
        <v>8263</v>
      </c>
      <c r="B308" s="401" t="str">
        <f t="shared" si="62"/>
        <v/>
      </c>
      <c r="C308" s="401" t="str">
        <f t="shared" si="63"/>
        <v>x</v>
      </c>
      <c r="D308" s="409" t="s">
        <v>68</v>
      </c>
      <c r="E308" s="410" t="s">
        <v>10328</v>
      </c>
      <c r="F308" s="1133">
        <f t="shared" si="64"/>
        <v>46000</v>
      </c>
      <c r="G308" s="1134" t="str">
        <f t="shared" si="51"/>
        <v>A</v>
      </c>
      <c r="H308" s="1132" t="str">
        <f t="shared" si="52"/>
        <v>MR_DER-1445_25</v>
      </c>
      <c r="I308" s="1135" t="str">
        <f t="shared" si="65"/>
        <v>ND</v>
      </c>
      <c r="J308" s="413" t="str">
        <f t="shared" si="66"/>
        <v>ND</v>
      </c>
      <c r="K308" s="412" t="s">
        <v>3730</v>
      </c>
      <c r="L308" s="1224">
        <v>45922</v>
      </c>
      <c r="M308" s="218" t="s">
        <v>10339</v>
      </c>
      <c r="N308" s="409" t="s">
        <v>5536</v>
      </c>
      <c r="O308" s="1224">
        <v>45930</v>
      </c>
      <c r="P308" s="409"/>
      <c r="Q308" s="409" t="s">
        <v>3765</v>
      </c>
      <c r="R308" s="1224">
        <v>45931</v>
      </c>
      <c r="S308" s="218" t="s">
        <v>10589</v>
      </c>
      <c r="T308" s="409" t="s">
        <v>5539</v>
      </c>
      <c r="U308" s="1224">
        <v>45933</v>
      </c>
      <c r="V308" s="409"/>
      <c r="W308" s="409" t="s">
        <v>3748</v>
      </c>
      <c r="X308" s="1224">
        <v>46000</v>
      </c>
      <c r="Y308" s="218" t="s">
        <v>11537</v>
      </c>
      <c r="Z308" s="409"/>
      <c r="AA308" s="409"/>
      <c r="AB308" s="409"/>
      <c r="AC308" s="409"/>
      <c r="AD308" s="409"/>
      <c r="AE308" s="409"/>
      <c r="AF308" s="409"/>
      <c r="AG308" s="409"/>
      <c r="AH308" s="409"/>
      <c r="AI308" s="409"/>
      <c r="AJ308" s="409"/>
      <c r="AK308" s="409"/>
      <c r="AL308" s="409"/>
      <c r="AM308" s="409"/>
      <c r="AN308" s="409"/>
      <c r="AO308" s="409"/>
      <c r="AP308" s="409"/>
      <c r="AQ308" s="409"/>
      <c r="AR308" s="409"/>
      <c r="AS308" s="409"/>
      <c r="AT308" s="409"/>
      <c r="AU308" s="409"/>
      <c r="AV308" s="409"/>
      <c r="AW308" s="409"/>
      <c r="AX308" s="409"/>
      <c r="AY308" s="409"/>
      <c r="AZ308" s="409"/>
    </row>
    <row r="309" spans="1:52" s="408" customFormat="1" ht="15" hidden="1" x14ac:dyDescent="0.25">
      <c r="A309" s="409" t="s">
        <v>8263</v>
      </c>
      <c r="B309" s="401" t="str">
        <f t="shared" si="62"/>
        <v/>
      </c>
      <c r="C309" s="401" t="str">
        <f t="shared" si="63"/>
        <v>x</v>
      </c>
      <c r="D309" s="409" t="s">
        <v>68</v>
      </c>
      <c r="E309" s="410" t="s">
        <v>10329</v>
      </c>
      <c r="F309" s="1133">
        <f t="shared" si="64"/>
        <v>46000</v>
      </c>
      <c r="G309" s="1134" t="str">
        <f t="shared" si="51"/>
        <v>A</v>
      </c>
      <c r="H309" s="1132" t="str">
        <f t="shared" si="52"/>
        <v>MR_DER-1445_25</v>
      </c>
      <c r="I309" s="1135" t="str">
        <f t="shared" si="65"/>
        <v>ND</v>
      </c>
      <c r="J309" s="413" t="str">
        <f t="shared" si="66"/>
        <v>ND</v>
      </c>
      <c r="K309" s="412" t="s">
        <v>3730</v>
      </c>
      <c r="L309" s="1224">
        <v>45922</v>
      </c>
      <c r="M309" s="218" t="s">
        <v>10339</v>
      </c>
      <c r="N309" s="409" t="s">
        <v>5536</v>
      </c>
      <c r="O309" s="1224">
        <v>45930</v>
      </c>
      <c r="P309" s="409"/>
      <c r="Q309" s="409" t="s">
        <v>3765</v>
      </c>
      <c r="R309" s="1224">
        <v>45931</v>
      </c>
      <c r="S309" s="218" t="s">
        <v>10589</v>
      </c>
      <c r="T309" s="409" t="s">
        <v>5539</v>
      </c>
      <c r="U309" s="1224">
        <v>45933</v>
      </c>
      <c r="V309" s="409"/>
      <c r="W309" s="409" t="s">
        <v>3748</v>
      </c>
      <c r="X309" s="1224">
        <v>46000</v>
      </c>
      <c r="Y309" s="218" t="s">
        <v>11537</v>
      </c>
      <c r="Z309" s="409"/>
      <c r="AA309" s="409"/>
      <c r="AB309" s="409"/>
      <c r="AC309" s="409"/>
      <c r="AD309" s="409"/>
      <c r="AE309" s="409"/>
      <c r="AF309" s="409"/>
      <c r="AG309" s="409"/>
      <c r="AH309" s="409"/>
      <c r="AI309" s="409"/>
      <c r="AJ309" s="409"/>
      <c r="AK309" s="409"/>
      <c r="AL309" s="409"/>
      <c r="AM309" s="409"/>
      <c r="AN309" s="409"/>
      <c r="AO309" s="409"/>
      <c r="AP309" s="409"/>
      <c r="AQ309" s="409"/>
      <c r="AR309" s="409"/>
      <c r="AS309" s="409"/>
      <c r="AT309" s="409"/>
      <c r="AU309" s="409"/>
      <c r="AV309" s="409"/>
      <c r="AW309" s="409"/>
      <c r="AX309" s="409"/>
      <c r="AY309" s="409"/>
      <c r="AZ309" s="409"/>
    </row>
    <row r="310" spans="1:52" s="408" customFormat="1" ht="15" hidden="1" x14ac:dyDescent="0.25">
      <c r="A310" s="409" t="s">
        <v>8263</v>
      </c>
      <c r="B310" s="401" t="str">
        <f t="shared" si="62"/>
        <v/>
      </c>
      <c r="C310" s="401" t="str">
        <f t="shared" si="63"/>
        <v>x</v>
      </c>
      <c r="D310" s="409" t="s">
        <v>68</v>
      </c>
      <c r="E310" s="410" t="s">
        <v>10330</v>
      </c>
      <c r="F310" s="1133">
        <f t="shared" si="64"/>
        <v>46000</v>
      </c>
      <c r="G310" s="1134" t="str">
        <f t="shared" si="51"/>
        <v>A</v>
      </c>
      <c r="H310" s="1132" t="str">
        <f t="shared" si="52"/>
        <v>MR_DER-1445_25</v>
      </c>
      <c r="I310" s="1135" t="str">
        <f t="shared" si="65"/>
        <v>ND</v>
      </c>
      <c r="J310" s="413" t="str">
        <f t="shared" si="66"/>
        <v>ND</v>
      </c>
      <c r="K310" s="412" t="s">
        <v>3730</v>
      </c>
      <c r="L310" s="1224">
        <v>45922</v>
      </c>
      <c r="M310" s="218" t="s">
        <v>10339</v>
      </c>
      <c r="N310" s="409" t="s">
        <v>5536</v>
      </c>
      <c r="O310" s="1224">
        <v>45930</v>
      </c>
      <c r="P310" s="409"/>
      <c r="Q310" s="409" t="s">
        <v>3765</v>
      </c>
      <c r="R310" s="1224">
        <v>45931</v>
      </c>
      <c r="S310" s="218" t="s">
        <v>10589</v>
      </c>
      <c r="T310" s="409" t="s">
        <v>5539</v>
      </c>
      <c r="U310" s="1224">
        <v>45933</v>
      </c>
      <c r="V310" s="409"/>
      <c r="W310" s="409" t="s">
        <v>3748</v>
      </c>
      <c r="X310" s="1224">
        <v>46000</v>
      </c>
      <c r="Y310" s="218" t="s">
        <v>11537</v>
      </c>
      <c r="Z310" s="409"/>
      <c r="AA310" s="409"/>
      <c r="AB310" s="409"/>
      <c r="AC310" s="409"/>
      <c r="AD310" s="409"/>
      <c r="AE310" s="409"/>
      <c r="AF310" s="409"/>
      <c r="AG310" s="409"/>
      <c r="AH310" s="409"/>
      <c r="AI310" s="409"/>
      <c r="AJ310" s="409"/>
      <c r="AK310" s="409"/>
      <c r="AL310" s="409"/>
      <c r="AM310" s="409"/>
      <c r="AN310" s="409"/>
      <c r="AO310" s="409"/>
      <c r="AP310" s="409"/>
      <c r="AQ310" s="409"/>
      <c r="AR310" s="409"/>
      <c r="AS310" s="409"/>
      <c r="AT310" s="409"/>
      <c r="AU310" s="409"/>
      <c r="AV310" s="409"/>
      <c r="AW310" s="409"/>
      <c r="AX310" s="409"/>
      <c r="AY310" s="409"/>
      <c r="AZ310" s="409"/>
    </row>
    <row r="311" spans="1:52" s="408" customFormat="1" ht="15" hidden="1" x14ac:dyDescent="0.25">
      <c r="A311" s="409" t="s">
        <v>8263</v>
      </c>
      <c r="B311" s="401" t="str">
        <f t="shared" si="62"/>
        <v/>
      </c>
      <c r="C311" s="401" t="str">
        <f t="shared" si="63"/>
        <v>x</v>
      </c>
      <c r="D311" s="409" t="s">
        <v>68</v>
      </c>
      <c r="E311" s="410" t="s">
        <v>10331</v>
      </c>
      <c r="F311" s="1133">
        <f t="shared" si="64"/>
        <v>46000</v>
      </c>
      <c r="G311" s="1134" t="str">
        <f t="shared" si="51"/>
        <v>A</v>
      </c>
      <c r="H311" s="1132" t="str">
        <f t="shared" si="52"/>
        <v>MR_DER-1445_25</v>
      </c>
      <c r="I311" s="1135" t="str">
        <f t="shared" si="65"/>
        <v>ND</v>
      </c>
      <c r="J311" s="413" t="str">
        <f t="shared" si="66"/>
        <v>ND</v>
      </c>
      <c r="K311" s="412" t="s">
        <v>3730</v>
      </c>
      <c r="L311" s="1224">
        <v>45922</v>
      </c>
      <c r="M311" s="218" t="s">
        <v>10339</v>
      </c>
      <c r="N311" s="409" t="s">
        <v>5536</v>
      </c>
      <c r="O311" s="1224">
        <v>45930</v>
      </c>
      <c r="P311" s="409"/>
      <c r="Q311" s="409" t="s">
        <v>3765</v>
      </c>
      <c r="R311" s="1224">
        <v>45931</v>
      </c>
      <c r="S311" s="218" t="s">
        <v>10589</v>
      </c>
      <c r="T311" s="409" t="s">
        <v>5539</v>
      </c>
      <c r="U311" s="1224">
        <v>45933</v>
      </c>
      <c r="V311" s="409"/>
      <c r="W311" s="409" t="s">
        <v>3748</v>
      </c>
      <c r="X311" s="1224">
        <v>46000</v>
      </c>
      <c r="Y311" s="218" t="s">
        <v>11537</v>
      </c>
      <c r="Z311" s="409"/>
      <c r="AA311" s="409"/>
      <c r="AB311" s="409"/>
      <c r="AC311" s="409"/>
      <c r="AD311" s="409"/>
      <c r="AE311" s="409"/>
      <c r="AF311" s="409"/>
      <c r="AG311" s="409"/>
      <c r="AH311" s="409"/>
      <c r="AI311" s="409"/>
      <c r="AJ311" s="409"/>
      <c r="AK311" s="409"/>
      <c r="AL311" s="409"/>
      <c r="AM311" s="409"/>
      <c r="AN311" s="409"/>
      <c r="AO311" s="409"/>
      <c r="AP311" s="409"/>
      <c r="AQ311" s="409"/>
      <c r="AR311" s="409"/>
      <c r="AS311" s="409"/>
      <c r="AT311" s="409"/>
      <c r="AU311" s="409"/>
      <c r="AV311" s="409"/>
      <c r="AW311" s="409"/>
      <c r="AX311" s="409"/>
      <c r="AY311" s="409"/>
      <c r="AZ311" s="409"/>
    </row>
    <row r="312" spans="1:52" s="408" customFormat="1" ht="15" hidden="1" x14ac:dyDescent="0.25">
      <c r="A312" s="409" t="s">
        <v>8263</v>
      </c>
      <c r="B312" s="401" t="str">
        <f t="shared" si="62"/>
        <v/>
      </c>
      <c r="C312" s="401" t="str">
        <f t="shared" si="63"/>
        <v>x</v>
      </c>
      <c r="D312" s="409" t="s">
        <v>68</v>
      </c>
      <c r="E312" s="410" t="s">
        <v>10332</v>
      </c>
      <c r="F312" s="1133">
        <f t="shared" si="64"/>
        <v>46000</v>
      </c>
      <c r="G312" s="1134" t="str">
        <f t="shared" si="51"/>
        <v>A</v>
      </c>
      <c r="H312" s="1132" t="str">
        <f t="shared" si="52"/>
        <v>MR_DER-1445_25</v>
      </c>
      <c r="I312" s="1135" t="str">
        <f t="shared" si="65"/>
        <v>ND</v>
      </c>
      <c r="J312" s="413" t="str">
        <f t="shared" si="66"/>
        <v>ND</v>
      </c>
      <c r="K312" s="412" t="s">
        <v>3730</v>
      </c>
      <c r="L312" s="1224">
        <v>45922</v>
      </c>
      <c r="M312" s="218" t="s">
        <v>10339</v>
      </c>
      <c r="N312" s="409" t="s">
        <v>5536</v>
      </c>
      <c r="O312" s="1224">
        <v>45930</v>
      </c>
      <c r="P312" s="409"/>
      <c r="Q312" s="409" t="s">
        <v>3765</v>
      </c>
      <c r="R312" s="1224">
        <v>45931</v>
      </c>
      <c r="S312" s="218" t="s">
        <v>10589</v>
      </c>
      <c r="T312" s="409" t="s">
        <v>5539</v>
      </c>
      <c r="U312" s="1224">
        <v>45933</v>
      </c>
      <c r="V312" s="409"/>
      <c r="W312" s="409" t="s">
        <v>3748</v>
      </c>
      <c r="X312" s="1224">
        <v>46000</v>
      </c>
      <c r="Y312" s="218" t="s">
        <v>11537</v>
      </c>
      <c r="Z312" s="409"/>
      <c r="AA312" s="409"/>
      <c r="AB312" s="409"/>
      <c r="AC312" s="409"/>
      <c r="AD312" s="409"/>
      <c r="AE312" s="409"/>
      <c r="AF312" s="409"/>
      <c r="AG312" s="409"/>
      <c r="AH312" s="409"/>
      <c r="AI312" s="409"/>
      <c r="AJ312" s="409"/>
      <c r="AK312" s="409"/>
      <c r="AL312" s="409"/>
      <c r="AM312" s="409"/>
      <c r="AN312" s="409"/>
      <c r="AO312" s="409"/>
      <c r="AP312" s="409"/>
      <c r="AQ312" s="409"/>
      <c r="AR312" s="409"/>
      <c r="AS312" s="409"/>
      <c r="AT312" s="409"/>
      <c r="AU312" s="409"/>
      <c r="AV312" s="409"/>
      <c r="AW312" s="409"/>
      <c r="AX312" s="409"/>
      <c r="AY312" s="409"/>
      <c r="AZ312" s="409"/>
    </row>
    <row r="313" spans="1:52" s="408" customFormat="1" ht="15" hidden="1" x14ac:dyDescent="0.25">
      <c r="A313" s="409" t="s">
        <v>8263</v>
      </c>
      <c r="B313" s="401" t="str">
        <f t="shared" si="62"/>
        <v/>
      </c>
      <c r="C313" s="401" t="str">
        <f t="shared" si="63"/>
        <v>x</v>
      </c>
      <c r="D313" s="409" t="s">
        <v>68</v>
      </c>
      <c r="E313" s="410" t="s">
        <v>10333</v>
      </c>
      <c r="F313" s="1133">
        <f t="shared" si="64"/>
        <v>46000</v>
      </c>
      <c r="G313" s="1134" t="str">
        <f t="shared" si="51"/>
        <v>A</v>
      </c>
      <c r="H313" s="1132" t="str">
        <f t="shared" si="52"/>
        <v>MR_DER-1445_25</v>
      </c>
      <c r="I313" s="1135" t="str">
        <f t="shared" si="65"/>
        <v>ND</v>
      </c>
      <c r="J313" s="413" t="str">
        <f t="shared" si="66"/>
        <v>ND</v>
      </c>
      <c r="K313" s="412" t="s">
        <v>3730</v>
      </c>
      <c r="L313" s="1224">
        <v>45922</v>
      </c>
      <c r="M313" s="218" t="s">
        <v>10339</v>
      </c>
      <c r="N313" s="409" t="s">
        <v>5536</v>
      </c>
      <c r="O313" s="1224">
        <v>45930</v>
      </c>
      <c r="P313" s="409"/>
      <c r="Q313" s="409" t="s">
        <v>3765</v>
      </c>
      <c r="R313" s="1224">
        <v>45931</v>
      </c>
      <c r="S313" s="218" t="s">
        <v>10589</v>
      </c>
      <c r="T313" s="409" t="s">
        <v>5539</v>
      </c>
      <c r="U313" s="1224">
        <v>45933</v>
      </c>
      <c r="V313" s="409"/>
      <c r="W313" s="409" t="s">
        <v>3748</v>
      </c>
      <c r="X313" s="1224">
        <v>46000</v>
      </c>
      <c r="Y313" s="218" t="s">
        <v>11537</v>
      </c>
      <c r="Z313" s="409"/>
      <c r="AA313" s="409"/>
      <c r="AB313" s="409"/>
      <c r="AC313" s="409"/>
      <c r="AD313" s="409"/>
      <c r="AE313" s="409"/>
      <c r="AF313" s="409"/>
      <c r="AG313" s="409"/>
      <c r="AH313" s="409"/>
      <c r="AI313" s="409"/>
      <c r="AJ313" s="409"/>
      <c r="AK313" s="409"/>
      <c r="AL313" s="409"/>
      <c r="AM313" s="409"/>
      <c r="AN313" s="409"/>
      <c r="AO313" s="409"/>
      <c r="AP313" s="409"/>
      <c r="AQ313" s="409"/>
      <c r="AR313" s="409"/>
      <c r="AS313" s="409"/>
      <c r="AT313" s="409"/>
      <c r="AU313" s="409"/>
      <c r="AV313" s="409"/>
      <c r="AW313" s="409"/>
      <c r="AX313" s="409"/>
      <c r="AY313" s="409"/>
      <c r="AZ313" s="409"/>
    </row>
    <row r="314" spans="1:52" s="408" customFormat="1" ht="15" hidden="1" x14ac:dyDescent="0.25">
      <c r="A314" s="409" t="s">
        <v>8263</v>
      </c>
      <c r="B314" s="401" t="str">
        <f t="shared" si="62"/>
        <v/>
      </c>
      <c r="C314" s="401" t="str">
        <f t="shared" si="63"/>
        <v>x</v>
      </c>
      <c r="D314" s="409" t="s">
        <v>68</v>
      </c>
      <c r="E314" s="410" t="s">
        <v>10334</v>
      </c>
      <c r="F314" s="1133">
        <f t="shared" si="64"/>
        <v>46000</v>
      </c>
      <c r="G314" s="1134" t="str">
        <f t="shared" si="51"/>
        <v>A</v>
      </c>
      <c r="H314" s="1132" t="str">
        <f t="shared" si="52"/>
        <v>MR_DER-1445_25</v>
      </c>
      <c r="I314" s="1135" t="str">
        <f t="shared" si="65"/>
        <v>ND</v>
      </c>
      <c r="J314" s="413" t="str">
        <f t="shared" si="66"/>
        <v>ND</v>
      </c>
      <c r="K314" s="412" t="s">
        <v>3730</v>
      </c>
      <c r="L314" s="1224">
        <v>45922</v>
      </c>
      <c r="M314" s="218" t="s">
        <v>10339</v>
      </c>
      <c r="N314" s="409" t="s">
        <v>5536</v>
      </c>
      <c r="O314" s="1224">
        <v>45930</v>
      </c>
      <c r="P314" s="409"/>
      <c r="Q314" s="409" t="s">
        <v>3765</v>
      </c>
      <c r="R314" s="1224">
        <v>45931</v>
      </c>
      <c r="S314" s="218" t="s">
        <v>10589</v>
      </c>
      <c r="T314" s="409" t="s">
        <v>5539</v>
      </c>
      <c r="U314" s="1224">
        <v>45933</v>
      </c>
      <c r="V314" s="409"/>
      <c r="W314" s="409" t="s">
        <v>3748</v>
      </c>
      <c r="X314" s="1224">
        <v>46000</v>
      </c>
      <c r="Y314" s="218" t="s">
        <v>11537</v>
      </c>
      <c r="Z314" s="409"/>
      <c r="AA314" s="409"/>
      <c r="AB314" s="409"/>
      <c r="AC314" s="409"/>
      <c r="AD314" s="409"/>
      <c r="AE314" s="409"/>
      <c r="AF314" s="409"/>
      <c r="AG314" s="409"/>
      <c r="AH314" s="409"/>
      <c r="AI314" s="409"/>
      <c r="AJ314" s="409"/>
      <c r="AK314" s="409"/>
      <c r="AL314" s="409"/>
      <c r="AM314" s="409"/>
      <c r="AN314" s="409"/>
      <c r="AO314" s="409"/>
      <c r="AP314" s="409"/>
      <c r="AQ314" s="409"/>
      <c r="AR314" s="409"/>
      <c r="AS314" s="409"/>
      <c r="AT314" s="409"/>
      <c r="AU314" s="409"/>
      <c r="AV314" s="409"/>
      <c r="AW314" s="409"/>
      <c r="AX314" s="409"/>
      <c r="AY314" s="409"/>
      <c r="AZ314" s="409"/>
    </row>
    <row r="315" spans="1:52" s="408" customFormat="1" ht="15" hidden="1" x14ac:dyDescent="0.25">
      <c r="A315" s="409" t="s">
        <v>8263</v>
      </c>
      <c r="B315" s="401" t="str">
        <f t="shared" si="62"/>
        <v/>
      </c>
      <c r="C315" s="401" t="str">
        <f t="shared" si="63"/>
        <v>x</v>
      </c>
      <c r="D315" s="409" t="s">
        <v>68</v>
      </c>
      <c r="E315" s="410" t="s">
        <v>10335</v>
      </c>
      <c r="F315" s="1133">
        <f t="shared" si="64"/>
        <v>46000</v>
      </c>
      <c r="G315" s="1134" t="str">
        <f t="shared" si="51"/>
        <v>A</v>
      </c>
      <c r="H315" s="1132" t="str">
        <f t="shared" si="52"/>
        <v>MR_DER-1445_25</v>
      </c>
      <c r="I315" s="1135" t="str">
        <f t="shared" si="65"/>
        <v>ND</v>
      </c>
      <c r="J315" s="413" t="str">
        <f t="shared" si="66"/>
        <v>ND</v>
      </c>
      <c r="K315" s="412" t="s">
        <v>3730</v>
      </c>
      <c r="L315" s="1224">
        <v>45922</v>
      </c>
      <c r="M315" s="218" t="s">
        <v>10339</v>
      </c>
      <c r="N315" s="409" t="s">
        <v>5536</v>
      </c>
      <c r="O315" s="1224">
        <v>45930</v>
      </c>
      <c r="P315" s="409"/>
      <c r="Q315" s="409" t="s">
        <v>3765</v>
      </c>
      <c r="R315" s="1224">
        <v>45931</v>
      </c>
      <c r="S315" s="218" t="s">
        <v>10589</v>
      </c>
      <c r="T315" s="409" t="s">
        <v>5539</v>
      </c>
      <c r="U315" s="1224">
        <v>45933</v>
      </c>
      <c r="V315" s="409"/>
      <c r="W315" s="409" t="s">
        <v>3748</v>
      </c>
      <c r="X315" s="1224">
        <v>46000</v>
      </c>
      <c r="Y315" s="218" t="s">
        <v>11537</v>
      </c>
      <c r="Z315" s="409"/>
      <c r="AA315" s="409"/>
      <c r="AB315" s="409"/>
      <c r="AC315" s="409"/>
      <c r="AD315" s="409"/>
      <c r="AE315" s="409"/>
      <c r="AF315" s="409"/>
      <c r="AG315" s="409"/>
      <c r="AH315" s="409"/>
      <c r="AI315" s="409"/>
      <c r="AJ315" s="409"/>
      <c r="AK315" s="409"/>
      <c r="AL315" s="409"/>
      <c r="AM315" s="409"/>
      <c r="AN315" s="409"/>
      <c r="AO315" s="409"/>
      <c r="AP315" s="409"/>
      <c r="AQ315" s="409"/>
      <c r="AR315" s="409"/>
      <c r="AS315" s="409"/>
      <c r="AT315" s="409"/>
      <c r="AU315" s="409"/>
      <c r="AV315" s="409"/>
      <c r="AW315" s="409"/>
      <c r="AX315" s="409"/>
      <c r="AY315" s="409"/>
      <c r="AZ315" s="409"/>
    </row>
    <row r="316" spans="1:52" s="408" customFormat="1" ht="15" hidden="1" x14ac:dyDescent="0.25">
      <c r="A316" s="409" t="s">
        <v>8263</v>
      </c>
      <c r="B316" s="401" t="str">
        <f t="shared" si="62"/>
        <v/>
      </c>
      <c r="C316" s="401" t="str">
        <f t="shared" si="63"/>
        <v>x</v>
      </c>
      <c r="D316" s="409" t="s">
        <v>68</v>
      </c>
      <c r="E316" s="410" t="s">
        <v>10336</v>
      </c>
      <c r="F316" s="1133">
        <f t="shared" si="64"/>
        <v>46000</v>
      </c>
      <c r="G316" s="1134" t="str">
        <f t="shared" si="51"/>
        <v>A</v>
      </c>
      <c r="H316" s="1132" t="str">
        <f t="shared" si="52"/>
        <v>MR_DER-1445_25</v>
      </c>
      <c r="I316" s="1135" t="str">
        <f t="shared" si="65"/>
        <v>ND</v>
      </c>
      <c r="J316" s="413" t="str">
        <f t="shared" si="66"/>
        <v>ND</v>
      </c>
      <c r="K316" s="412" t="s">
        <v>3730</v>
      </c>
      <c r="L316" s="1224">
        <v>45922</v>
      </c>
      <c r="M316" s="218" t="s">
        <v>10339</v>
      </c>
      <c r="N316" s="409" t="s">
        <v>5536</v>
      </c>
      <c r="O316" s="1224">
        <v>45930</v>
      </c>
      <c r="P316" s="409"/>
      <c r="Q316" s="409" t="s">
        <v>3765</v>
      </c>
      <c r="R316" s="1224">
        <v>45931</v>
      </c>
      <c r="S316" s="218" t="s">
        <v>10589</v>
      </c>
      <c r="T316" s="409" t="s">
        <v>5539</v>
      </c>
      <c r="U316" s="1224">
        <v>45933</v>
      </c>
      <c r="V316" s="409"/>
      <c r="W316" s="409" t="s">
        <v>3748</v>
      </c>
      <c r="X316" s="1224">
        <v>46000</v>
      </c>
      <c r="Y316" s="218" t="s">
        <v>11537</v>
      </c>
      <c r="Z316" s="409"/>
      <c r="AA316" s="409"/>
      <c r="AB316" s="409"/>
      <c r="AC316" s="409"/>
      <c r="AD316" s="409"/>
      <c r="AE316" s="409"/>
      <c r="AF316" s="409"/>
      <c r="AG316" s="409"/>
      <c r="AH316" s="409"/>
      <c r="AI316" s="409"/>
      <c r="AJ316" s="409"/>
      <c r="AK316" s="409"/>
      <c r="AL316" s="409"/>
      <c r="AM316" s="409"/>
      <c r="AN316" s="409"/>
      <c r="AO316" s="409"/>
      <c r="AP316" s="409"/>
      <c r="AQ316" s="409"/>
      <c r="AR316" s="409"/>
      <c r="AS316" s="409"/>
      <c r="AT316" s="409"/>
      <c r="AU316" s="409"/>
      <c r="AV316" s="409"/>
      <c r="AW316" s="409"/>
      <c r="AX316" s="409"/>
      <c r="AY316" s="409"/>
      <c r="AZ316" s="409"/>
    </row>
    <row r="317" spans="1:52" s="408" customFormat="1" ht="15" hidden="1" x14ac:dyDescent="0.25">
      <c r="A317" s="409" t="s">
        <v>8263</v>
      </c>
      <c r="B317" s="401" t="str">
        <f t="shared" si="62"/>
        <v/>
      </c>
      <c r="C317" s="401" t="str">
        <f t="shared" si="63"/>
        <v>x</v>
      </c>
      <c r="D317" s="409" t="s">
        <v>68</v>
      </c>
      <c r="E317" s="410" t="s">
        <v>10337</v>
      </c>
      <c r="F317" s="1133">
        <f t="shared" si="64"/>
        <v>46000</v>
      </c>
      <c r="G317" s="1134" t="str">
        <f t="shared" si="51"/>
        <v>A</v>
      </c>
      <c r="H317" s="1132" t="str">
        <f t="shared" si="52"/>
        <v>MR_DER-1445_25</v>
      </c>
      <c r="I317" s="1135" t="str">
        <f t="shared" si="65"/>
        <v>ND</v>
      </c>
      <c r="J317" s="413" t="str">
        <f t="shared" si="66"/>
        <v>ND</v>
      </c>
      <c r="K317" s="412" t="s">
        <v>3730</v>
      </c>
      <c r="L317" s="1224">
        <v>45922</v>
      </c>
      <c r="M317" s="218" t="s">
        <v>10339</v>
      </c>
      <c r="N317" s="409" t="s">
        <v>5536</v>
      </c>
      <c r="O317" s="1224">
        <v>45930</v>
      </c>
      <c r="P317" s="409"/>
      <c r="Q317" s="409" t="s">
        <v>3765</v>
      </c>
      <c r="R317" s="1224">
        <v>45931</v>
      </c>
      <c r="S317" s="218" t="s">
        <v>10589</v>
      </c>
      <c r="T317" s="409" t="s">
        <v>5539</v>
      </c>
      <c r="U317" s="1224">
        <v>45933</v>
      </c>
      <c r="V317" s="409"/>
      <c r="W317" s="409" t="s">
        <v>3748</v>
      </c>
      <c r="X317" s="1224">
        <v>46000</v>
      </c>
      <c r="Y317" s="218" t="s">
        <v>11537</v>
      </c>
      <c r="Z317" s="409"/>
      <c r="AA317" s="409"/>
      <c r="AB317" s="409"/>
      <c r="AC317" s="409"/>
      <c r="AD317" s="409"/>
      <c r="AE317" s="409"/>
      <c r="AF317" s="409"/>
      <c r="AG317" s="409"/>
      <c r="AH317" s="409"/>
      <c r="AI317" s="409"/>
      <c r="AJ317" s="409"/>
      <c r="AK317" s="409"/>
      <c r="AL317" s="409"/>
      <c r="AM317" s="409"/>
      <c r="AN317" s="409"/>
      <c r="AO317" s="409"/>
      <c r="AP317" s="409"/>
      <c r="AQ317" s="409"/>
      <c r="AR317" s="409"/>
      <c r="AS317" s="409"/>
      <c r="AT317" s="409"/>
      <c r="AU317" s="409"/>
      <c r="AV317" s="409"/>
      <c r="AW317" s="409"/>
      <c r="AX317" s="409"/>
      <c r="AY317" s="409"/>
      <c r="AZ317" s="409"/>
    </row>
    <row r="318" spans="1:52" s="408" customFormat="1" ht="15" hidden="1" x14ac:dyDescent="0.25">
      <c r="A318" s="409" t="s">
        <v>8263</v>
      </c>
      <c r="B318" s="401" t="s">
        <v>8257</v>
      </c>
      <c r="C318" s="401" t="str">
        <f t="shared" si="63"/>
        <v/>
      </c>
      <c r="D318" s="409" t="s">
        <v>69</v>
      </c>
      <c r="E318" s="410" t="s">
        <v>10338</v>
      </c>
      <c r="F318" s="1133">
        <f t="shared" si="64"/>
        <v>46000</v>
      </c>
      <c r="G318" s="1134" t="str">
        <f t="shared" si="51"/>
        <v>A</v>
      </c>
      <c r="H318" s="1132" t="str">
        <f t="shared" si="52"/>
        <v>MR_DER-1445_25</v>
      </c>
      <c r="I318" s="1135" t="str">
        <f t="shared" si="65"/>
        <v>ND</v>
      </c>
      <c r="J318" s="413" t="str">
        <f t="shared" si="66"/>
        <v>ND</v>
      </c>
      <c r="K318" s="412" t="s">
        <v>3730</v>
      </c>
      <c r="L318" s="1224">
        <v>45922</v>
      </c>
      <c r="M318" s="218" t="s">
        <v>10339</v>
      </c>
      <c r="N318" s="409" t="s">
        <v>5536</v>
      </c>
      <c r="O318" s="1224">
        <v>45930</v>
      </c>
      <c r="P318" s="409"/>
      <c r="Q318" s="409" t="s">
        <v>3765</v>
      </c>
      <c r="R318" s="1224">
        <v>45931</v>
      </c>
      <c r="S318" s="218" t="s">
        <v>10589</v>
      </c>
      <c r="T318" s="409" t="s">
        <v>5539</v>
      </c>
      <c r="U318" s="1224">
        <v>45933</v>
      </c>
      <c r="V318" s="409"/>
      <c r="W318" s="409" t="s">
        <v>3748</v>
      </c>
      <c r="X318" s="1224">
        <v>46000</v>
      </c>
      <c r="Y318" s="218" t="s">
        <v>11537</v>
      </c>
      <c r="Z318" s="409"/>
      <c r="AA318" s="409"/>
      <c r="AB318" s="409"/>
      <c r="AC318" s="409"/>
      <c r="AD318" s="409"/>
      <c r="AE318" s="409"/>
      <c r="AF318" s="409"/>
      <c r="AG318" s="409"/>
      <c r="AH318" s="409"/>
      <c r="AI318" s="409"/>
      <c r="AJ318" s="409"/>
      <c r="AK318" s="409"/>
      <c r="AL318" s="409"/>
      <c r="AM318" s="409"/>
      <c r="AN318" s="409"/>
      <c r="AO318" s="409"/>
      <c r="AP318" s="409"/>
      <c r="AQ318" s="409"/>
      <c r="AR318" s="409"/>
      <c r="AS318" s="409"/>
      <c r="AT318" s="409"/>
      <c r="AU318" s="409"/>
      <c r="AV318" s="409"/>
      <c r="AW318" s="409"/>
      <c r="AX318" s="409"/>
      <c r="AY318" s="409"/>
      <c r="AZ318" s="409"/>
    </row>
    <row r="319" spans="1:52" s="408" customFormat="1" ht="15" hidden="1" x14ac:dyDescent="0.25">
      <c r="A319" s="409" t="s">
        <v>8263</v>
      </c>
      <c r="B319" s="401" t="str">
        <f>IF(LEFT(E319,2)="RT","x","")</f>
        <v/>
      </c>
      <c r="C319" s="401" t="str">
        <f>IF(LEFT(E319,2)="DE","x","")</f>
        <v>x</v>
      </c>
      <c r="D319" s="409" t="s">
        <v>68</v>
      </c>
      <c r="E319" s="410" t="s">
        <v>10323</v>
      </c>
      <c r="F319" s="1133">
        <f>IF(L319&lt;&gt;0,MAX(L319,R319,X319,AD319),"NE")</f>
        <v>46000</v>
      </c>
      <c r="G319" s="1134" t="str">
        <f t="shared" si="51"/>
        <v>A</v>
      </c>
      <c r="H319" s="1132" t="str">
        <f t="shared" si="52"/>
        <v>MR_DER-1446_25</v>
      </c>
      <c r="I319" s="1135" t="str">
        <f>IF(F319="NE",F319,IF(INDEX(K319:CP319,,MATCH(F319,K319:CP319,0)+3)&lt;&gt;0,INDEX(K319:CP319,,MATCH(F319,K319:CP319,0)+3),"ND"))</f>
        <v>ND</v>
      </c>
      <c r="J319" s="413" t="str">
        <f>IF(G319="NE",G319,IF(INDEX(K319:CQ319,,MATCH(G319,K319:CQ319,0)+3)&lt;&gt;0,INDEX(K319:CQ319,,MATCH(G319,K319:CQ319,0)+3),"ND"))</f>
        <v>ND</v>
      </c>
      <c r="K319" s="412" t="s">
        <v>3730</v>
      </c>
      <c r="L319" s="1224">
        <v>45922</v>
      </c>
      <c r="M319" s="218" t="s">
        <v>10322</v>
      </c>
      <c r="N319" s="409" t="s">
        <v>5539</v>
      </c>
      <c r="O319" s="1224">
        <v>45932</v>
      </c>
      <c r="P319" s="409"/>
      <c r="Q319" s="409" t="s">
        <v>3748</v>
      </c>
      <c r="R319" s="1224">
        <v>46000</v>
      </c>
      <c r="S319" s="218" t="s">
        <v>11538</v>
      </c>
      <c r="T319" s="409"/>
      <c r="U319" s="409"/>
      <c r="V319" s="409"/>
      <c r="W319" s="409"/>
      <c r="X319" s="409"/>
      <c r="Y319" s="409"/>
      <c r="Z319" s="409"/>
      <c r="AA319" s="409"/>
      <c r="AB319" s="409"/>
      <c r="AC319" s="409"/>
      <c r="AD319" s="409"/>
      <c r="AE319" s="409"/>
      <c r="AF319" s="409"/>
      <c r="AG319" s="409"/>
      <c r="AH319" s="409"/>
      <c r="AI319" s="409"/>
      <c r="AJ319" s="409"/>
      <c r="AK319" s="409"/>
      <c r="AL319" s="409"/>
      <c r="AM319" s="409"/>
      <c r="AN319" s="409"/>
      <c r="AO319" s="409"/>
      <c r="AP319" s="409"/>
      <c r="AQ319" s="409"/>
      <c r="AR319" s="409"/>
      <c r="AS319" s="409"/>
      <c r="AT319" s="409"/>
      <c r="AU319" s="409"/>
      <c r="AV319" s="409"/>
      <c r="AW319" s="409"/>
      <c r="AX319" s="409"/>
      <c r="AY319" s="409"/>
      <c r="AZ319" s="409"/>
    </row>
    <row r="320" spans="1:52" s="408" customFormat="1" ht="15" hidden="1" x14ac:dyDescent="0.25">
      <c r="A320" s="409" t="s">
        <v>8263</v>
      </c>
      <c r="B320" s="401" t="str">
        <f t="shared" ref="B320:B332" si="67">IF(LEFT(E320,2)="RT","x","")</f>
        <v/>
      </c>
      <c r="C320" s="401" t="str">
        <f t="shared" ref="C320:C332" si="68">IF(LEFT(E320,2)="DE","x","")</f>
        <v>x</v>
      </c>
      <c r="D320" s="409" t="s">
        <v>68</v>
      </c>
      <c r="E320" s="410" t="s">
        <v>10340</v>
      </c>
      <c r="F320" s="1133">
        <f t="shared" ref="F320:F333" si="69">IF(L320&lt;&gt;0,MAX(L320,R320,X320,AD320),"NE")</f>
        <v>46000</v>
      </c>
      <c r="G320" s="1134" t="str">
        <f t="shared" si="51"/>
        <v>A</v>
      </c>
      <c r="H320" s="1132" t="str">
        <f t="shared" si="52"/>
        <v>MR_DER-1446_25</v>
      </c>
      <c r="I320" s="1135" t="str">
        <f t="shared" ref="I320:I333" si="70">IF(F320="NE",F320,IF(INDEX(K320:CP320,,MATCH(F320,K320:CP320,0)+3)&lt;&gt;0,INDEX(K320:CP320,,MATCH(F320,K320:CP320,0)+3),"ND"))</f>
        <v>ND</v>
      </c>
      <c r="J320" s="413" t="str">
        <f t="shared" ref="J320:J333" si="71">IF(G320="NE",G320,IF(INDEX(K320:CQ320,,MATCH(G320,K320:CQ320,0)+3)&lt;&gt;0,INDEX(K320:CQ320,,MATCH(G320,K320:CQ320,0)+3),"ND"))</f>
        <v>ND</v>
      </c>
      <c r="K320" s="412" t="s">
        <v>3730</v>
      </c>
      <c r="L320" s="1224">
        <v>45922</v>
      </c>
      <c r="M320" s="218" t="s">
        <v>10322</v>
      </c>
      <c r="N320" s="409" t="s">
        <v>5539</v>
      </c>
      <c r="O320" s="1224">
        <v>45932</v>
      </c>
      <c r="P320" s="409"/>
      <c r="Q320" s="409" t="s">
        <v>3748</v>
      </c>
      <c r="R320" s="1224">
        <v>46000</v>
      </c>
      <c r="S320" s="218" t="s">
        <v>11538</v>
      </c>
      <c r="T320" s="409"/>
      <c r="U320" s="409"/>
      <c r="V320" s="409"/>
      <c r="W320" s="409"/>
      <c r="X320" s="409"/>
      <c r="Y320" s="409"/>
      <c r="Z320" s="409"/>
      <c r="AA320" s="409"/>
      <c r="AB320" s="409"/>
      <c r="AC320" s="409"/>
      <c r="AD320" s="409"/>
      <c r="AE320" s="409"/>
      <c r="AF320" s="409"/>
      <c r="AG320" s="409"/>
      <c r="AH320" s="409"/>
      <c r="AI320" s="409"/>
      <c r="AJ320" s="409"/>
      <c r="AK320" s="409"/>
      <c r="AL320" s="409"/>
      <c r="AM320" s="409"/>
      <c r="AN320" s="409"/>
      <c r="AO320" s="409"/>
      <c r="AP320" s="409"/>
      <c r="AQ320" s="409"/>
      <c r="AR320" s="409"/>
      <c r="AS320" s="409"/>
      <c r="AT320" s="409"/>
      <c r="AU320" s="409"/>
      <c r="AV320" s="409"/>
      <c r="AW320" s="409"/>
      <c r="AX320" s="409"/>
      <c r="AY320" s="409"/>
      <c r="AZ320" s="409"/>
    </row>
    <row r="321" spans="1:52" s="408" customFormat="1" ht="15" hidden="1" x14ac:dyDescent="0.25">
      <c r="A321" s="409" t="s">
        <v>8263</v>
      </c>
      <c r="B321" s="401" t="str">
        <f t="shared" si="67"/>
        <v/>
      </c>
      <c r="C321" s="401" t="str">
        <f t="shared" si="68"/>
        <v>x</v>
      </c>
      <c r="D321" s="409" t="s">
        <v>68</v>
      </c>
      <c r="E321" s="410" t="s">
        <v>10341</v>
      </c>
      <c r="F321" s="1133">
        <f t="shared" si="69"/>
        <v>46000</v>
      </c>
      <c r="G321" s="1134" t="str">
        <f t="shared" si="51"/>
        <v>A</v>
      </c>
      <c r="H321" s="1132" t="str">
        <f t="shared" si="52"/>
        <v>MR_DER-1446_25</v>
      </c>
      <c r="I321" s="1135" t="str">
        <f t="shared" si="70"/>
        <v>ND</v>
      </c>
      <c r="J321" s="413" t="str">
        <f t="shared" si="71"/>
        <v>ND</v>
      </c>
      <c r="K321" s="412" t="s">
        <v>3730</v>
      </c>
      <c r="L321" s="1224">
        <v>45922</v>
      </c>
      <c r="M321" s="218" t="s">
        <v>10322</v>
      </c>
      <c r="N321" s="409" t="s">
        <v>5539</v>
      </c>
      <c r="O321" s="1224">
        <v>45932</v>
      </c>
      <c r="P321" s="409"/>
      <c r="Q321" s="409" t="s">
        <v>3748</v>
      </c>
      <c r="R321" s="1224">
        <v>46000</v>
      </c>
      <c r="S321" s="218" t="s">
        <v>11538</v>
      </c>
      <c r="T321" s="409"/>
      <c r="U321" s="409"/>
      <c r="V321" s="409"/>
      <c r="W321" s="409"/>
      <c r="X321" s="409"/>
      <c r="Y321" s="409"/>
      <c r="Z321" s="409"/>
      <c r="AA321" s="409"/>
      <c r="AB321" s="409"/>
      <c r="AC321" s="409"/>
      <c r="AD321" s="409"/>
      <c r="AE321" s="409"/>
      <c r="AF321" s="409"/>
      <c r="AG321" s="409"/>
      <c r="AH321" s="409"/>
      <c r="AI321" s="409"/>
      <c r="AJ321" s="409"/>
      <c r="AK321" s="409"/>
      <c r="AL321" s="409"/>
      <c r="AM321" s="409"/>
      <c r="AN321" s="409"/>
      <c r="AO321" s="409"/>
      <c r="AP321" s="409"/>
      <c r="AQ321" s="409"/>
      <c r="AR321" s="409"/>
      <c r="AS321" s="409"/>
      <c r="AT321" s="409"/>
      <c r="AU321" s="409"/>
      <c r="AV321" s="409"/>
      <c r="AW321" s="409"/>
      <c r="AX321" s="409"/>
      <c r="AY321" s="409"/>
      <c r="AZ321" s="409"/>
    </row>
    <row r="322" spans="1:52" s="408" customFormat="1" ht="15" hidden="1" x14ac:dyDescent="0.25">
      <c r="A322" s="409" t="s">
        <v>8263</v>
      </c>
      <c r="B322" s="401" t="str">
        <f t="shared" si="67"/>
        <v/>
      </c>
      <c r="C322" s="401" t="str">
        <f t="shared" si="68"/>
        <v>x</v>
      </c>
      <c r="D322" s="409" t="s">
        <v>68</v>
      </c>
      <c r="E322" s="410" t="s">
        <v>10342</v>
      </c>
      <c r="F322" s="1133">
        <f t="shared" si="69"/>
        <v>46000</v>
      </c>
      <c r="G322" s="1134" t="str">
        <f t="shared" si="51"/>
        <v>A</v>
      </c>
      <c r="H322" s="1132" t="str">
        <f t="shared" si="52"/>
        <v>MR_DER-1446_25</v>
      </c>
      <c r="I322" s="1135" t="str">
        <f t="shared" si="70"/>
        <v>ND</v>
      </c>
      <c r="J322" s="413" t="str">
        <f t="shared" si="71"/>
        <v>ND</v>
      </c>
      <c r="K322" s="412" t="s">
        <v>3730</v>
      </c>
      <c r="L322" s="1224">
        <v>45922</v>
      </c>
      <c r="M322" s="218" t="s">
        <v>10322</v>
      </c>
      <c r="N322" s="409" t="s">
        <v>5539</v>
      </c>
      <c r="O322" s="1224">
        <v>45932</v>
      </c>
      <c r="P322" s="409"/>
      <c r="Q322" s="409" t="s">
        <v>3748</v>
      </c>
      <c r="R322" s="1224">
        <v>46000</v>
      </c>
      <c r="S322" s="218" t="s">
        <v>11538</v>
      </c>
      <c r="T322" s="409"/>
      <c r="U322" s="409"/>
      <c r="V322" s="409"/>
      <c r="W322" s="409"/>
      <c r="X322" s="409"/>
      <c r="Y322" s="409"/>
      <c r="Z322" s="409"/>
      <c r="AA322" s="409"/>
      <c r="AB322" s="409"/>
      <c r="AC322" s="409"/>
      <c r="AD322" s="409"/>
      <c r="AE322" s="409"/>
      <c r="AF322" s="409"/>
      <c r="AG322" s="409"/>
      <c r="AH322" s="409"/>
      <c r="AI322" s="409"/>
      <c r="AJ322" s="409"/>
      <c r="AK322" s="409"/>
      <c r="AL322" s="409"/>
      <c r="AM322" s="409"/>
      <c r="AN322" s="409"/>
      <c r="AO322" s="409"/>
      <c r="AP322" s="409"/>
      <c r="AQ322" s="409"/>
      <c r="AR322" s="409"/>
      <c r="AS322" s="409"/>
      <c r="AT322" s="409"/>
      <c r="AU322" s="409"/>
      <c r="AV322" s="409"/>
      <c r="AW322" s="409"/>
      <c r="AX322" s="409"/>
      <c r="AY322" s="409"/>
      <c r="AZ322" s="409"/>
    </row>
    <row r="323" spans="1:52" s="408" customFormat="1" ht="15" hidden="1" x14ac:dyDescent="0.25">
      <c r="A323" s="409" t="s">
        <v>8263</v>
      </c>
      <c r="B323" s="401" t="str">
        <f t="shared" si="67"/>
        <v/>
      </c>
      <c r="C323" s="401" t="str">
        <f t="shared" si="68"/>
        <v>x</v>
      </c>
      <c r="D323" s="409" t="s">
        <v>68</v>
      </c>
      <c r="E323" s="410" t="s">
        <v>10343</v>
      </c>
      <c r="F323" s="1133">
        <f t="shared" si="69"/>
        <v>46000</v>
      </c>
      <c r="G323" s="1134" t="str">
        <f t="shared" si="51"/>
        <v>A</v>
      </c>
      <c r="H323" s="1132" t="str">
        <f t="shared" si="52"/>
        <v>MR_DER-1446_25</v>
      </c>
      <c r="I323" s="1135" t="str">
        <f t="shared" si="70"/>
        <v>ND</v>
      </c>
      <c r="J323" s="413" t="str">
        <f t="shared" si="71"/>
        <v>ND</v>
      </c>
      <c r="K323" s="412" t="s">
        <v>3730</v>
      </c>
      <c r="L323" s="1224">
        <v>45922</v>
      </c>
      <c r="M323" s="218" t="s">
        <v>10322</v>
      </c>
      <c r="N323" s="409" t="s">
        <v>5539</v>
      </c>
      <c r="O323" s="1224">
        <v>45932</v>
      </c>
      <c r="P323" s="409"/>
      <c r="Q323" s="409" t="s">
        <v>3748</v>
      </c>
      <c r="R323" s="1224">
        <v>46000</v>
      </c>
      <c r="S323" s="218" t="s">
        <v>11538</v>
      </c>
      <c r="T323" s="409"/>
      <c r="U323" s="409"/>
      <c r="V323" s="409"/>
      <c r="W323" s="409"/>
      <c r="X323" s="409"/>
      <c r="Y323" s="409"/>
      <c r="Z323" s="409"/>
      <c r="AA323" s="409"/>
      <c r="AB323" s="409"/>
      <c r="AC323" s="409"/>
      <c r="AD323" s="409"/>
      <c r="AE323" s="409"/>
      <c r="AF323" s="409"/>
      <c r="AG323" s="409"/>
      <c r="AH323" s="409"/>
      <c r="AI323" s="409"/>
      <c r="AJ323" s="409"/>
      <c r="AK323" s="409"/>
      <c r="AL323" s="409"/>
      <c r="AM323" s="409"/>
      <c r="AN323" s="409"/>
      <c r="AO323" s="409"/>
      <c r="AP323" s="409"/>
      <c r="AQ323" s="409"/>
      <c r="AR323" s="409"/>
      <c r="AS323" s="409"/>
      <c r="AT323" s="409"/>
      <c r="AU323" s="409"/>
      <c r="AV323" s="409"/>
      <c r="AW323" s="409"/>
      <c r="AX323" s="409"/>
      <c r="AY323" s="409"/>
      <c r="AZ323" s="409"/>
    </row>
    <row r="324" spans="1:52" s="408" customFormat="1" ht="15" hidden="1" x14ac:dyDescent="0.25">
      <c r="A324" s="409" t="s">
        <v>8263</v>
      </c>
      <c r="B324" s="401" t="str">
        <f t="shared" si="67"/>
        <v/>
      </c>
      <c r="C324" s="401" t="str">
        <f t="shared" si="68"/>
        <v>x</v>
      </c>
      <c r="D324" s="409" t="s">
        <v>68</v>
      </c>
      <c r="E324" s="410" t="s">
        <v>10344</v>
      </c>
      <c r="F324" s="1133">
        <f t="shared" si="69"/>
        <v>46000</v>
      </c>
      <c r="G324" s="1134" t="str">
        <f t="shared" si="51"/>
        <v>A</v>
      </c>
      <c r="H324" s="1132" t="str">
        <f t="shared" si="52"/>
        <v>MR_DER-1446_25</v>
      </c>
      <c r="I324" s="1135" t="str">
        <f t="shared" si="70"/>
        <v>ND</v>
      </c>
      <c r="J324" s="413" t="str">
        <f t="shared" si="71"/>
        <v>ND</v>
      </c>
      <c r="K324" s="412" t="s">
        <v>3730</v>
      </c>
      <c r="L324" s="1224">
        <v>45922</v>
      </c>
      <c r="M324" s="218" t="s">
        <v>10322</v>
      </c>
      <c r="N324" s="409" t="s">
        <v>5539</v>
      </c>
      <c r="O324" s="1224">
        <v>45932</v>
      </c>
      <c r="P324" s="409"/>
      <c r="Q324" s="409" t="s">
        <v>3748</v>
      </c>
      <c r="R324" s="1224">
        <v>46000</v>
      </c>
      <c r="S324" s="218" t="s">
        <v>11538</v>
      </c>
      <c r="T324" s="409"/>
      <c r="U324" s="409"/>
      <c r="V324" s="409"/>
      <c r="W324" s="409"/>
      <c r="X324" s="409"/>
      <c r="Y324" s="409"/>
      <c r="Z324" s="409"/>
      <c r="AA324" s="409"/>
      <c r="AB324" s="409"/>
      <c r="AC324" s="409"/>
      <c r="AD324" s="409"/>
      <c r="AE324" s="409"/>
      <c r="AF324" s="409"/>
      <c r="AG324" s="409"/>
      <c r="AH324" s="409"/>
      <c r="AI324" s="409"/>
      <c r="AJ324" s="409"/>
      <c r="AK324" s="409"/>
      <c r="AL324" s="409"/>
      <c r="AM324" s="409"/>
      <c r="AN324" s="409"/>
      <c r="AO324" s="409"/>
      <c r="AP324" s="409"/>
      <c r="AQ324" s="409"/>
      <c r="AR324" s="409"/>
      <c r="AS324" s="409"/>
      <c r="AT324" s="409"/>
      <c r="AU324" s="409"/>
      <c r="AV324" s="409"/>
      <c r="AW324" s="409"/>
      <c r="AX324" s="409"/>
      <c r="AY324" s="409"/>
      <c r="AZ324" s="409"/>
    </row>
    <row r="325" spans="1:52" s="408" customFormat="1" ht="15" hidden="1" x14ac:dyDescent="0.25">
      <c r="A325" s="409" t="s">
        <v>8263</v>
      </c>
      <c r="B325" s="401" t="str">
        <f t="shared" si="67"/>
        <v/>
      </c>
      <c r="C325" s="401" t="str">
        <f t="shared" si="68"/>
        <v>x</v>
      </c>
      <c r="D325" s="409" t="s">
        <v>68</v>
      </c>
      <c r="E325" s="410" t="s">
        <v>10345</v>
      </c>
      <c r="F325" s="1133">
        <f t="shared" si="69"/>
        <v>46000</v>
      </c>
      <c r="G325" s="1134" t="str">
        <f t="shared" si="51"/>
        <v>A</v>
      </c>
      <c r="H325" s="1132" t="str">
        <f t="shared" si="52"/>
        <v>MR_DER-1446_25</v>
      </c>
      <c r="I325" s="1135" t="str">
        <f t="shared" si="70"/>
        <v>ND</v>
      </c>
      <c r="J325" s="413" t="str">
        <f t="shared" si="71"/>
        <v>ND</v>
      </c>
      <c r="K325" s="412" t="s">
        <v>3730</v>
      </c>
      <c r="L325" s="1224">
        <v>45922</v>
      </c>
      <c r="M325" s="218" t="s">
        <v>10322</v>
      </c>
      <c r="N325" s="409" t="s">
        <v>5539</v>
      </c>
      <c r="O325" s="1224">
        <v>45932</v>
      </c>
      <c r="P325" s="409"/>
      <c r="Q325" s="409" t="s">
        <v>3748</v>
      </c>
      <c r="R325" s="1224">
        <v>46000</v>
      </c>
      <c r="S325" s="218" t="s">
        <v>11538</v>
      </c>
      <c r="T325" s="409"/>
      <c r="U325" s="409"/>
      <c r="V325" s="409"/>
      <c r="W325" s="409"/>
      <c r="X325" s="409"/>
      <c r="Y325" s="409"/>
      <c r="Z325" s="409"/>
      <c r="AA325" s="409"/>
      <c r="AB325" s="409"/>
      <c r="AC325" s="409"/>
      <c r="AD325" s="409"/>
      <c r="AE325" s="409"/>
      <c r="AF325" s="409"/>
      <c r="AG325" s="409"/>
      <c r="AH325" s="409"/>
      <c r="AI325" s="409"/>
      <c r="AJ325" s="409"/>
      <c r="AK325" s="409"/>
      <c r="AL325" s="409"/>
      <c r="AM325" s="409"/>
      <c r="AN325" s="409"/>
      <c r="AO325" s="409"/>
      <c r="AP325" s="409"/>
      <c r="AQ325" s="409"/>
      <c r="AR325" s="409"/>
      <c r="AS325" s="409"/>
      <c r="AT325" s="409"/>
      <c r="AU325" s="409"/>
      <c r="AV325" s="409"/>
      <c r="AW325" s="409"/>
      <c r="AX325" s="409"/>
      <c r="AY325" s="409"/>
      <c r="AZ325" s="409"/>
    </row>
    <row r="326" spans="1:52" s="408" customFormat="1" ht="15" hidden="1" x14ac:dyDescent="0.25">
      <c r="A326" s="409" t="s">
        <v>8263</v>
      </c>
      <c r="B326" s="401" t="str">
        <f t="shared" si="67"/>
        <v/>
      </c>
      <c r="C326" s="401" t="str">
        <f t="shared" si="68"/>
        <v>x</v>
      </c>
      <c r="D326" s="409" t="s">
        <v>68</v>
      </c>
      <c r="E326" s="410" t="s">
        <v>10346</v>
      </c>
      <c r="F326" s="1133">
        <f t="shared" si="69"/>
        <v>46000</v>
      </c>
      <c r="G326" s="1134" t="str">
        <f t="shared" si="51"/>
        <v>A</v>
      </c>
      <c r="H326" s="1132" t="str">
        <f t="shared" si="52"/>
        <v>MR_DER-1446_25</v>
      </c>
      <c r="I326" s="1135" t="str">
        <f t="shared" si="70"/>
        <v>ND</v>
      </c>
      <c r="J326" s="413" t="str">
        <f t="shared" si="71"/>
        <v>ND</v>
      </c>
      <c r="K326" s="412" t="s">
        <v>3730</v>
      </c>
      <c r="L326" s="1224">
        <v>45922</v>
      </c>
      <c r="M326" s="218" t="s">
        <v>10322</v>
      </c>
      <c r="N326" s="409" t="s">
        <v>5539</v>
      </c>
      <c r="O326" s="1224">
        <v>45932</v>
      </c>
      <c r="P326" s="409"/>
      <c r="Q326" s="409" t="s">
        <v>3748</v>
      </c>
      <c r="R326" s="1224">
        <v>46000</v>
      </c>
      <c r="S326" s="218" t="s">
        <v>11538</v>
      </c>
      <c r="T326" s="409"/>
      <c r="U326" s="409"/>
      <c r="V326" s="409"/>
      <c r="W326" s="409"/>
      <c r="X326" s="409"/>
      <c r="Y326" s="409"/>
      <c r="Z326" s="409"/>
      <c r="AA326" s="409"/>
      <c r="AB326" s="409"/>
      <c r="AC326" s="409"/>
      <c r="AD326" s="409"/>
      <c r="AE326" s="409"/>
      <c r="AF326" s="409"/>
      <c r="AG326" s="409"/>
      <c r="AH326" s="409"/>
      <c r="AI326" s="409"/>
      <c r="AJ326" s="409"/>
      <c r="AK326" s="409"/>
      <c r="AL326" s="409"/>
      <c r="AM326" s="409"/>
      <c r="AN326" s="409"/>
      <c r="AO326" s="409"/>
      <c r="AP326" s="409"/>
      <c r="AQ326" s="409"/>
      <c r="AR326" s="409"/>
      <c r="AS326" s="409"/>
      <c r="AT326" s="409"/>
      <c r="AU326" s="409"/>
      <c r="AV326" s="409"/>
      <c r="AW326" s="409"/>
      <c r="AX326" s="409"/>
      <c r="AY326" s="409"/>
      <c r="AZ326" s="409"/>
    </row>
    <row r="327" spans="1:52" s="408" customFormat="1" ht="15" hidden="1" x14ac:dyDescent="0.25">
      <c r="A327" s="409" t="s">
        <v>8263</v>
      </c>
      <c r="B327" s="401" t="str">
        <f t="shared" si="67"/>
        <v/>
      </c>
      <c r="C327" s="401" t="str">
        <f t="shared" si="68"/>
        <v>x</v>
      </c>
      <c r="D327" s="409" t="s">
        <v>68</v>
      </c>
      <c r="E327" s="410" t="s">
        <v>10347</v>
      </c>
      <c r="F327" s="1133">
        <f t="shared" si="69"/>
        <v>46000</v>
      </c>
      <c r="G327" s="1134" t="str">
        <f t="shared" si="51"/>
        <v>A</v>
      </c>
      <c r="H327" s="1132" t="str">
        <f t="shared" si="52"/>
        <v>MR_DER-1446_25</v>
      </c>
      <c r="I327" s="1135" t="str">
        <f t="shared" si="70"/>
        <v>ND</v>
      </c>
      <c r="J327" s="413" t="str">
        <f t="shared" si="71"/>
        <v>ND</v>
      </c>
      <c r="K327" s="412" t="s">
        <v>3730</v>
      </c>
      <c r="L327" s="1224">
        <v>45922</v>
      </c>
      <c r="M327" s="218" t="s">
        <v>10322</v>
      </c>
      <c r="N327" s="409" t="s">
        <v>5539</v>
      </c>
      <c r="O327" s="1224">
        <v>45932</v>
      </c>
      <c r="P327" s="409"/>
      <c r="Q327" s="409" t="s">
        <v>3748</v>
      </c>
      <c r="R327" s="1224">
        <v>46000</v>
      </c>
      <c r="S327" s="218" t="s">
        <v>11538</v>
      </c>
      <c r="T327" s="409"/>
      <c r="U327" s="409"/>
      <c r="V327" s="409"/>
      <c r="W327" s="409"/>
      <c r="X327" s="409"/>
      <c r="Y327" s="409"/>
      <c r="Z327" s="409"/>
      <c r="AA327" s="409"/>
      <c r="AB327" s="409"/>
      <c r="AC327" s="409"/>
      <c r="AD327" s="409"/>
      <c r="AE327" s="409"/>
      <c r="AF327" s="409"/>
      <c r="AG327" s="409"/>
      <c r="AH327" s="409"/>
      <c r="AI327" s="409"/>
      <c r="AJ327" s="409"/>
      <c r="AK327" s="409"/>
      <c r="AL327" s="409"/>
      <c r="AM327" s="409"/>
      <c r="AN327" s="409"/>
      <c r="AO327" s="409"/>
      <c r="AP327" s="409"/>
      <c r="AQ327" s="409"/>
      <c r="AR327" s="409"/>
      <c r="AS327" s="409"/>
      <c r="AT327" s="409"/>
      <c r="AU327" s="409"/>
      <c r="AV327" s="409"/>
      <c r="AW327" s="409"/>
      <c r="AX327" s="409"/>
      <c r="AY327" s="409"/>
      <c r="AZ327" s="409"/>
    </row>
    <row r="328" spans="1:52" s="408" customFormat="1" ht="15" hidden="1" x14ac:dyDescent="0.25">
      <c r="A328" s="409" t="s">
        <v>8263</v>
      </c>
      <c r="B328" s="401" t="str">
        <f t="shared" si="67"/>
        <v/>
      </c>
      <c r="C328" s="401" t="str">
        <f t="shared" si="68"/>
        <v>x</v>
      </c>
      <c r="D328" s="409" t="s">
        <v>68</v>
      </c>
      <c r="E328" s="410" t="s">
        <v>10348</v>
      </c>
      <c r="F328" s="1133">
        <f t="shared" si="69"/>
        <v>46000</v>
      </c>
      <c r="G328" s="1134" t="str">
        <f t="shared" si="51"/>
        <v>A</v>
      </c>
      <c r="H328" s="1132" t="str">
        <f t="shared" si="52"/>
        <v>MR_DER-1446_25</v>
      </c>
      <c r="I328" s="1135" t="str">
        <f t="shared" si="70"/>
        <v>ND</v>
      </c>
      <c r="J328" s="413" t="str">
        <f t="shared" si="71"/>
        <v>ND</v>
      </c>
      <c r="K328" s="412" t="s">
        <v>3730</v>
      </c>
      <c r="L328" s="1224">
        <v>45922</v>
      </c>
      <c r="M328" s="218" t="s">
        <v>10322</v>
      </c>
      <c r="N328" s="409" t="s">
        <v>5539</v>
      </c>
      <c r="O328" s="1224">
        <v>45932</v>
      </c>
      <c r="P328" s="409"/>
      <c r="Q328" s="409" t="s">
        <v>3748</v>
      </c>
      <c r="R328" s="1224">
        <v>46000</v>
      </c>
      <c r="S328" s="218" t="s">
        <v>11538</v>
      </c>
      <c r="T328" s="409"/>
      <c r="U328" s="409"/>
      <c r="V328" s="409"/>
      <c r="W328" s="409"/>
      <c r="X328" s="409"/>
      <c r="Y328" s="409"/>
      <c r="Z328" s="409"/>
      <c r="AA328" s="409"/>
      <c r="AB328" s="409"/>
      <c r="AC328" s="409"/>
      <c r="AD328" s="409"/>
      <c r="AE328" s="409"/>
      <c r="AF328" s="409"/>
      <c r="AG328" s="409"/>
      <c r="AH328" s="409"/>
      <c r="AI328" s="409"/>
      <c r="AJ328" s="409"/>
      <c r="AK328" s="409"/>
      <c r="AL328" s="409"/>
      <c r="AM328" s="409"/>
      <c r="AN328" s="409"/>
      <c r="AO328" s="409"/>
      <c r="AP328" s="409"/>
      <c r="AQ328" s="409"/>
      <c r="AR328" s="409"/>
      <c r="AS328" s="409"/>
      <c r="AT328" s="409"/>
      <c r="AU328" s="409"/>
      <c r="AV328" s="409"/>
      <c r="AW328" s="409"/>
      <c r="AX328" s="409"/>
      <c r="AY328" s="409"/>
      <c r="AZ328" s="409"/>
    </row>
    <row r="329" spans="1:52" s="408" customFormat="1" ht="15" hidden="1" x14ac:dyDescent="0.25">
      <c r="A329" s="409" t="s">
        <v>8263</v>
      </c>
      <c r="B329" s="401" t="str">
        <f t="shared" si="67"/>
        <v/>
      </c>
      <c r="C329" s="401" t="str">
        <f t="shared" si="68"/>
        <v>x</v>
      </c>
      <c r="D329" s="409" t="s">
        <v>68</v>
      </c>
      <c r="E329" s="410" t="s">
        <v>10349</v>
      </c>
      <c r="F329" s="1133">
        <f t="shared" si="69"/>
        <v>46000</v>
      </c>
      <c r="G329" s="1134" t="str">
        <f t="shared" si="51"/>
        <v>A</v>
      </c>
      <c r="H329" s="1132" t="str">
        <f t="shared" si="52"/>
        <v>MR_DER-1446_25</v>
      </c>
      <c r="I329" s="1135" t="str">
        <f t="shared" si="70"/>
        <v>ND</v>
      </c>
      <c r="J329" s="413" t="str">
        <f t="shared" si="71"/>
        <v>ND</v>
      </c>
      <c r="K329" s="412" t="s">
        <v>3730</v>
      </c>
      <c r="L329" s="1224">
        <v>45922</v>
      </c>
      <c r="M329" s="218" t="s">
        <v>10322</v>
      </c>
      <c r="N329" s="409" t="s">
        <v>5539</v>
      </c>
      <c r="O329" s="1224">
        <v>45932</v>
      </c>
      <c r="P329" s="409"/>
      <c r="Q329" s="409" t="s">
        <v>3748</v>
      </c>
      <c r="R329" s="1224">
        <v>46000</v>
      </c>
      <c r="S329" s="218" t="s">
        <v>11538</v>
      </c>
      <c r="T329" s="409"/>
      <c r="U329" s="409"/>
      <c r="V329" s="409"/>
      <c r="W329" s="409"/>
      <c r="X329" s="409"/>
      <c r="Y329" s="409"/>
      <c r="Z329" s="409"/>
      <c r="AA329" s="409"/>
      <c r="AB329" s="409"/>
      <c r="AC329" s="409"/>
      <c r="AD329" s="409"/>
      <c r="AE329" s="409"/>
      <c r="AF329" s="409"/>
      <c r="AG329" s="409"/>
      <c r="AH329" s="409"/>
      <c r="AI329" s="409"/>
      <c r="AJ329" s="409"/>
      <c r="AK329" s="409"/>
      <c r="AL329" s="409"/>
      <c r="AM329" s="409"/>
      <c r="AN329" s="409"/>
      <c r="AO329" s="409"/>
      <c r="AP329" s="409"/>
      <c r="AQ329" s="409"/>
      <c r="AR329" s="409"/>
      <c r="AS329" s="409"/>
      <c r="AT329" s="409"/>
      <c r="AU329" s="409"/>
      <c r="AV329" s="409"/>
      <c r="AW329" s="409"/>
      <c r="AX329" s="409"/>
      <c r="AY329" s="409"/>
      <c r="AZ329" s="409"/>
    </row>
    <row r="330" spans="1:52" s="408" customFormat="1" ht="15" hidden="1" x14ac:dyDescent="0.25">
      <c r="A330" s="409" t="s">
        <v>8263</v>
      </c>
      <c r="B330" s="401" t="str">
        <f t="shared" si="67"/>
        <v/>
      </c>
      <c r="C330" s="401" t="str">
        <f t="shared" si="68"/>
        <v>x</v>
      </c>
      <c r="D330" s="409" t="s">
        <v>68</v>
      </c>
      <c r="E330" s="410" t="s">
        <v>10350</v>
      </c>
      <c r="F330" s="1133">
        <f t="shared" si="69"/>
        <v>46000</v>
      </c>
      <c r="G330" s="1134" t="str">
        <f t="shared" si="51"/>
        <v>A</v>
      </c>
      <c r="H330" s="1132" t="str">
        <f t="shared" si="52"/>
        <v>MR_DER-1446_25</v>
      </c>
      <c r="I330" s="1135" t="str">
        <f t="shared" si="70"/>
        <v>ND</v>
      </c>
      <c r="J330" s="413" t="str">
        <f t="shared" si="71"/>
        <v>ND</v>
      </c>
      <c r="K330" s="412" t="s">
        <v>3730</v>
      </c>
      <c r="L330" s="1224">
        <v>45922</v>
      </c>
      <c r="M330" s="218" t="s">
        <v>10322</v>
      </c>
      <c r="N330" s="409" t="s">
        <v>5539</v>
      </c>
      <c r="O330" s="1224">
        <v>45932</v>
      </c>
      <c r="P330" s="409"/>
      <c r="Q330" s="409" t="s">
        <v>3748</v>
      </c>
      <c r="R330" s="1224">
        <v>46000</v>
      </c>
      <c r="S330" s="218" t="s">
        <v>11538</v>
      </c>
      <c r="T330" s="409"/>
      <c r="U330" s="409"/>
      <c r="V330" s="409"/>
      <c r="W330" s="409"/>
      <c r="X330" s="409"/>
      <c r="Y330" s="409"/>
      <c r="Z330" s="409"/>
      <c r="AA330" s="409"/>
      <c r="AB330" s="409"/>
      <c r="AC330" s="409"/>
      <c r="AD330" s="409"/>
      <c r="AE330" s="409"/>
      <c r="AF330" s="409"/>
      <c r="AG330" s="409"/>
      <c r="AH330" s="409"/>
      <c r="AI330" s="409"/>
      <c r="AJ330" s="409"/>
      <c r="AK330" s="409"/>
      <c r="AL330" s="409"/>
      <c r="AM330" s="409"/>
      <c r="AN330" s="409"/>
      <c r="AO330" s="409"/>
      <c r="AP330" s="409"/>
      <c r="AQ330" s="409"/>
      <c r="AR330" s="409"/>
      <c r="AS330" s="409"/>
      <c r="AT330" s="409"/>
      <c r="AU330" s="409"/>
      <c r="AV330" s="409"/>
      <c r="AW330" s="409"/>
      <c r="AX330" s="409"/>
      <c r="AY330" s="409"/>
      <c r="AZ330" s="409"/>
    </row>
    <row r="331" spans="1:52" s="408" customFormat="1" ht="15" hidden="1" x14ac:dyDescent="0.25">
      <c r="A331" s="409" t="s">
        <v>8263</v>
      </c>
      <c r="B331" s="401" t="str">
        <f t="shared" si="67"/>
        <v/>
      </c>
      <c r="C331" s="401" t="str">
        <f t="shared" si="68"/>
        <v>x</v>
      </c>
      <c r="D331" s="409" t="s">
        <v>68</v>
      </c>
      <c r="E331" s="410" t="s">
        <v>10351</v>
      </c>
      <c r="F331" s="1133">
        <f t="shared" si="69"/>
        <v>46000</v>
      </c>
      <c r="G331" s="1134" t="str">
        <f t="shared" si="51"/>
        <v>A</v>
      </c>
      <c r="H331" s="1132" t="str">
        <f t="shared" si="52"/>
        <v>MR_DER-1446_25</v>
      </c>
      <c r="I331" s="1135" t="str">
        <f t="shared" si="70"/>
        <v>ND</v>
      </c>
      <c r="J331" s="413" t="str">
        <f t="shared" si="71"/>
        <v>ND</v>
      </c>
      <c r="K331" s="412" t="s">
        <v>3730</v>
      </c>
      <c r="L331" s="1224">
        <v>45922</v>
      </c>
      <c r="M331" s="218" t="s">
        <v>10322</v>
      </c>
      <c r="N331" s="409" t="s">
        <v>5539</v>
      </c>
      <c r="O331" s="1224">
        <v>45932</v>
      </c>
      <c r="P331" s="409"/>
      <c r="Q331" s="409" t="s">
        <v>3748</v>
      </c>
      <c r="R331" s="1224">
        <v>46000</v>
      </c>
      <c r="S331" s="218" t="s">
        <v>11538</v>
      </c>
      <c r="T331" s="409"/>
      <c r="U331" s="409"/>
      <c r="V331" s="409"/>
      <c r="W331" s="409"/>
      <c r="X331" s="409"/>
      <c r="Y331" s="409"/>
      <c r="Z331" s="409"/>
      <c r="AA331" s="409"/>
      <c r="AB331" s="409"/>
      <c r="AC331" s="409"/>
      <c r="AD331" s="409"/>
      <c r="AE331" s="409"/>
      <c r="AF331" s="409"/>
      <c r="AG331" s="409"/>
      <c r="AH331" s="409"/>
      <c r="AI331" s="409"/>
      <c r="AJ331" s="409"/>
      <c r="AK331" s="409"/>
      <c r="AL331" s="409"/>
      <c r="AM331" s="409"/>
      <c r="AN331" s="409"/>
      <c r="AO331" s="409"/>
      <c r="AP331" s="409"/>
      <c r="AQ331" s="409"/>
      <c r="AR331" s="409"/>
      <c r="AS331" s="409"/>
      <c r="AT331" s="409"/>
      <c r="AU331" s="409"/>
      <c r="AV331" s="409"/>
      <c r="AW331" s="409"/>
      <c r="AX331" s="409"/>
      <c r="AY331" s="409"/>
      <c r="AZ331" s="409"/>
    </row>
    <row r="332" spans="1:52" s="408" customFormat="1" ht="15" hidden="1" x14ac:dyDescent="0.25">
      <c r="A332" s="409" t="s">
        <v>8263</v>
      </c>
      <c r="B332" s="401" t="str">
        <f t="shared" si="67"/>
        <v/>
      </c>
      <c r="C332" s="401" t="str">
        <f t="shared" si="68"/>
        <v>x</v>
      </c>
      <c r="D332" s="409" t="s">
        <v>68</v>
      </c>
      <c r="E332" s="410" t="s">
        <v>10352</v>
      </c>
      <c r="F332" s="1133">
        <f t="shared" si="69"/>
        <v>46000</v>
      </c>
      <c r="G332" s="1134" t="str">
        <f t="shared" si="51"/>
        <v>A</v>
      </c>
      <c r="H332" s="1132" t="str">
        <f t="shared" si="52"/>
        <v>MR_DER-1446_25</v>
      </c>
      <c r="I332" s="1135" t="str">
        <f t="shared" si="70"/>
        <v>ND</v>
      </c>
      <c r="J332" s="413" t="str">
        <f t="shared" si="71"/>
        <v>ND</v>
      </c>
      <c r="K332" s="412" t="s">
        <v>3730</v>
      </c>
      <c r="L332" s="1224">
        <v>45922</v>
      </c>
      <c r="M332" s="218" t="s">
        <v>10322</v>
      </c>
      <c r="N332" s="409" t="s">
        <v>5539</v>
      </c>
      <c r="O332" s="1224">
        <v>45932</v>
      </c>
      <c r="P332" s="409"/>
      <c r="Q332" s="409" t="s">
        <v>3748</v>
      </c>
      <c r="R332" s="1224">
        <v>46000</v>
      </c>
      <c r="S332" s="218" t="s">
        <v>11538</v>
      </c>
      <c r="T332" s="409"/>
      <c r="U332" s="409"/>
      <c r="V332" s="409"/>
      <c r="W332" s="409"/>
      <c r="X332" s="409"/>
      <c r="Y332" s="409"/>
      <c r="Z332" s="409"/>
      <c r="AA332" s="409"/>
      <c r="AB332" s="409"/>
      <c r="AC332" s="409"/>
      <c r="AD332" s="409"/>
      <c r="AE332" s="409"/>
      <c r="AF332" s="409"/>
      <c r="AG332" s="409"/>
      <c r="AH332" s="409"/>
      <c r="AI332" s="409"/>
      <c r="AJ332" s="409"/>
      <c r="AK332" s="409"/>
      <c r="AL332" s="409"/>
      <c r="AM332" s="409"/>
      <c r="AN332" s="409"/>
      <c r="AO332" s="409"/>
      <c r="AP332" s="409"/>
      <c r="AQ332" s="409"/>
      <c r="AR332" s="409"/>
      <c r="AS332" s="409"/>
      <c r="AT332" s="409"/>
      <c r="AU332" s="409"/>
      <c r="AV332" s="409"/>
      <c r="AW332" s="409"/>
      <c r="AX332" s="409"/>
      <c r="AY332" s="409"/>
      <c r="AZ332" s="409"/>
    </row>
    <row r="333" spans="1:52" s="408" customFormat="1" ht="15" hidden="1" x14ac:dyDescent="0.25">
      <c r="A333" s="409" t="s">
        <v>8263</v>
      </c>
      <c r="B333" s="401" t="s">
        <v>8257</v>
      </c>
      <c r="C333" s="401"/>
      <c r="D333" s="409" t="s">
        <v>69</v>
      </c>
      <c r="E333" s="410" t="s">
        <v>10353</v>
      </c>
      <c r="F333" s="1133">
        <f t="shared" si="69"/>
        <v>46000</v>
      </c>
      <c r="G333" s="1134" t="str">
        <f t="shared" si="51"/>
        <v>A</v>
      </c>
      <c r="H333" s="1132" t="str">
        <f t="shared" si="52"/>
        <v>MR_DER-1446_25</v>
      </c>
      <c r="I333" s="1135" t="str">
        <f t="shared" si="70"/>
        <v>ND</v>
      </c>
      <c r="J333" s="413" t="str">
        <f t="shared" si="71"/>
        <v>ND</v>
      </c>
      <c r="K333" s="412" t="s">
        <v>3730</v>
      </c>
      <c r="L333" s="1224">
        <v>45922</v>
      </c>
      <c r="M333" s="218" t="s">
        <v>10322</v>
      </c>
      <c r="N333" s="409" t="s">
        <v>5539</v>
      </c>
      <c r="O333" s="1224">
        <v>45932</v>
      </c>
      <c r="P333" s="409"/>
      <c r="Q333" s="409" t="s">
        <v>3748</v>
      </c>
      <c r="R333" s="1224">
        <v>46000</v>
      </c>
      <c r="S333" s="218" t="s">
        <v>11538</v>
      </c>
      <c r="T333" s="409"/>
      <c r="U333" s="409"/>
      <c r="V333" s="409"/>
      <c r="W333" s="409"/>
      <c r="X333" s="409"/>
      <c r="Y333" s="409"/>
      <c r="Z333" s="409"/>
      <c r="AA333" s="409"/>
      <c r="AB333" s="409"/>
      <c r="AC333" s="409"/>
      <c r="AD333" s="409"/>
      <c r="AE333" s="409"/>
      <c r="AF333" s="409"/>
      <c r="AG333" s="409"/>
      <c r="AH333" s="409"/>
      <c r="AI333" s="409"/>
      <c r="AJ333" s="409"/>
      <c r="AK333" s="409"/>
      <c r="AL333" s="409"/>
      <c r="AM333" s="409"/>
      <c r="AN333" s="409"/>
      <c r="AO333" s="409"/>
      <c r="AP333" s="409"/>
      <c r="AQ333" s="409"/>
      <c r="AR333" s="409"/>
      <c r="AS333" s="409"/>
      <c r="AT333" s="409"/>
      <c r="AU333" s="409"/>
      <c r="AV333" s="409"/>
      <c r="AW333" s="409"/>
      <c r="AX333" s="409"/>
      <c r="AY333" s="409"/>
      <c r="AZ333" s="409"/>
    </row>
    <row r="334" spans="1:52" s="408" customFormat="1" hidden="1" x14ac:dyDescent="0.25">
      <c r="A334" s="403"/>
      <c r="B334" s="404"/>
      <c r="C334" s="404"/>
      <c r="D334" s="403"/>
      <c r="E334" s="403"/>
      <c r="F334" s="403"/>
      <c r="G334" s="403"/>
      <c r="H334" s="403"/>
      <c r="I334" s="403"/>
      <c r="J334" s="403"/>
      <c r="K334" s="405"/>
      <c r="L334" s="405"/>
      <c r="M334" s="406"/>
      <c r="N334" s="407"/>
      <c r="O334" s="407"/>
      <c r="P334" s="407"/>
      <c r="Q334" s="405"/>
      <c r="R334" s="405"/>
      <c r="S334" s="406"/>
      <c r="T334" s="407"/>
      <c r="U334" s="407"/>
      <c r="V334" s="407"/>
      <c r="W334" s="405"/>
      <c r="X334" s="405"/>
      <c r="Y334" s="406"/>
      <c r="Z334" s="407"/>
      <c r="AA334" s="407"/>
      <c r="AB334" s="407"/>
      <c r="AC334" s="405"/>
      <c r="AD334" s="405"/>
      <c r="AE334" s="406"/>
      <c r="AF334" s="407"/>
      <c r="AG334" s="407"/>
      <c r="AH334" s="407"/>
      <c r="AI334" s="405"/>
      <c r="AJ334" s="405"/>
      <c r="AK334" s="406"/>
      <c r="AL334" s="407"/>
      <c r="AM334" s="407"/>
      <c r="AN334" s="407"/>
      <c r="AO334" s="405"/>
      <c r="AP334" s="405"/>
      <c r="AQ334" s="406"/>
      <c r="AR334" s="407"/>
      <c r="AS334" s="407"/>
      <c r="AT334" s="407"/>
      <c r="AU334" s="405"/>
      <c r="AV334" s="405"/>
      <c r="AW334" s="406"/>
      <c r="AX334" s="407"/>
      <c r="AY334" s="407"/>
      <c r="AZ334" s="407"/>
    </row>
    <row r="335" spans="1:52" s="402" customFormat="1" ht="15" hidden="1" x14ac:dyDescent="0.25">
      <c r="A335" s="397" t="s">
        <v>8263</v>
      </c>
      <c r="B335" s="401" t="str">
        <f t="shared" ref="B335:B342" si="72">IF(LEFT(E335,2)="RT","x","")</f>
        <v>x</v>
      </c>
      <c r="C335" s="401" t="str">
        <f t="shared" ref="C335:C342" si="73">IF(LEFT(E335,2)="DE","x","")</f>
        <v/>
      </c>
      <c r="D335" s="397" t="s">
        <v>6146</v>
      </c>
      <c r="E335" s="429" t="s">
        <v>6142</v>
      </c>
      <c r="F335" s="1133">
        <f t="shared" ref="F335:F342" si="74">IF(L335&lt;&gt;0,MAX(L335,R335,X335,AD335,AJ335,AP335,AV335),"NE")</f>
        <v>46000</v>
      </c>
      <c r="G335" s="1134" t="str">
        <f t="shared" si="51"/>
        <v>B</v>
      </c>
      <c r="H335" s="1132" t="str">
        <f t="shared" si="52"/>
        <v>MR_DER-1443_25</v>
      </c>
      <c r="I335" s="1135" t="str">
        <f t="shared" si="54"/>
        <v>ND</v>
      </c>
      <c r="J335" s="413" t="str">
        <f>IF(G335="NE",G335,IF(INDEX(K335:CQ335,,MATCH(G335,K335:CQ335,0)+3)&lt;&gt;0,INDEX(K335:CQ335,,MATCH(G335,K335:CQ335,0)+3),"ND"))</f>
        <v>ND</v>
      </c>
      <c r="K335" s="398" t="s">
        <v>3730</v>
      </c>
      <c r="L335" s="431">
        <v>44944</v>
      </c>
      <c r="M335" s="449" t="s">
        <v>6148</v>
      </c>
      <c r="N335" s="397" t="s">
        <v>5537</v>
      </c>
      <c r="O335" s="431">
        <v>45008</v>
      </c>
      <c r="P335" s="398" t="s">
        <v>3777</v>
      </c>
      <c r="Q335" s="398" t="s">
        <v>3748</v>
      </c>
      <c r="R335" s="431">
        <v>45133</v>
      </c>
      <c r="S335" s="449" t="s">
        <v>6727</v>
      </c>
      <c r="T335" s="397" t="s">
        <v>6098</v>
      </c>
      <c r="U335" s="431">
        <v>45148</v>
      </c>
      <c r="V335" s="397" t="s">
        <v>3777</v>
      </c>
      <c r="W335" s="397" t="s">
        <v>5626</v>
      </c>
      <c r="X335" s="431">
        <v>45187</v>
      </c>
      <c r="Y335" s="449" t="s">
        <v>6824</v>
      </c>
      <c r="Z335" s="397" t="s">
        <v>5537</v>
      </c>
      <c r="AA335" s="431">
        <v>45198</v>
      </c>
      <c r="AB335" s="397" t="s">
        <v>3777</v>
      </c>
      <c r="AC335" s="397" t="s">
        <v>5811</v>
      </c>
      <c r="AD335" s="431">
        <v>45294</v>
      </c>
      <c r="AE335" s="450" t="s">
        <v>7036</v>
      </c>
      <c r="AF335" s="397"/>
      <c r="AG335" s="397"/>
      <c r="AH335" s="397" t="s">
        <v>3777</v>
      </c>
      <c r="AI335" s="397" t="s">
        <v>5811</v>
      </c>
      <c r="AJ335" s="431">
        <v>46000</v>
      </c>
      <c r="AK335" s="218" t="s">
        <v>11535</v>
      </c>
      <c r="AL335" s="397"/>
      <c r="AM335" s="397"/>
      <c r="AN335" s="397"/>
      <c r="AO335" s="397"/>
      <c r="AP335" s="397"/>
      <c r="AQ335" s="397"/>
      <c r="AR335" s="397"/>
      <c r="AS335" s="397"/>
      <c r="AT335" s="397"/>
      <c r="AU335" s="397"/>
      <c r="AV335" s="397"/>
      <c r="AW335" s="397"/>
      <c r="AX335" s="397"/>
      <c r="AY335" s="397"/>
      <c r="AZ335" s="397"/>
    </row>
    <row r="336" spans="1:52" s="402" customFormat="1" ht="15" hidden="1" x14ac:dyDescent="0.25">
      <c r="A336" s="397" t="s">
        <v>8263</v>
      </c>
      <c r="B336" s="401" t="str">
        <f t="shared" si="72"/>
        <v>x</v>
      </c>
      <c r="C336" s="401" t="str">
        <f t="shared" si="73"/>
        <v/>
      </c>
      <c r="D336" s="397" t="s">
        <v>6780</v>
      </c>
      <c r="E336" s="429" t="s">
        <v>6143</v>
      </c>
      <c r="F336" s="1133">
        <f t="shared" si="74"/>
        <v>46000</v>
      </c>
      <c r="G336" s="1134" t="str">
        <f t="shared" si="51"/>
        <v>B</v>
      </c>
      <c r="H336" s="1132" t="str">
        <f t="shared" si="52"/>
        <v>MR_DER-1443_25</v>
      </c>
      <c r="I336" s="1135" t="str">
        <f t="shared" si="54"/>
        <v>ND</v>
      </c>
      <c r="J336" s="413" t="str">
        <f t="shared" ref="J336:J401" si="75">IF(G336="NE",G336,IF(INDEX(K336:CQ336,,MATCH(G336,K336:CQ336,0)+3)&lt;&gt;0,INDEX(K336:CQ336,,MATCH(G336,K336:CQ336,0)+3),"ND"))</f>
        <v>ND</v>
      </c>
      <c r="K336" s="398" t="s">
        <v>3730</v>
      </c>
      <c r="L336" s="431">
        <v>44944</v>
      </c>
      <c r="M336" s="449" t="s">
        <v>6148</v>
      </c>
      <c r="N336" s="397" t="s">
        <v>5537</v>
      </c>
      <c r="O336" s="431">
        <v>45008</v>
      </c>
      <c r="P336" s="398" t="s">
        <v>3777</v>
      </c>
      <c r="Q336" s="398" t="s">
        <v>3748</v>
      </c>
      <c r="R336" s="431">
        <v>45133</v>
      </c>
      <c r="S336" s="449" t="s">
        <v>6727</v>
      </c>
      <c r="T336" s="397" t="s">
        <v>6098</v>
      </c>
      <c r="U336" s="431">
        <v>45148</v>
      </c>
      <c r="V336" s="397" t="s">
        <v>3777</v>
      </c>
      <c r="W336" s="397" t="s">
        <v>5626</v>
      </c>
      <c r="X336" s="431">
        <v>45187</v>
      </c>
      <c r="Y336" s="449" t="s">
        <v>6824</v>
      </c>
      <c r="Z336" s="397" t="s">
        <v>5537</v>
      </c>
      <c r="AA336" s="431">
        <v>45198</v>
      </c>
      <c r="AB336" s="397" t="s">
        <v>3777</v>
      </c>
      <c r="AC336" s="397" t="s">
        <v>5811</v>
      </c>
      <c r="AD336" s="431">
        <v>45294</v>
      </c>
      <c r="AE336" s="450" t="s">
        <v>7036</v>
      </c>
      <c r="AF336" s="397"/>
      <c r="AG336" s="397"/>
      <c r="AH336" s="397" t="s">
        <v>3777</v>
      </c>
      <c r="AI336" s="397" t="s">
        <v>5811</v>
      </c>
      <c r="AJ336" s="431">
        <v>46000</v>
      </c>
      <c r="AK336" s="218" t="s">
        <v>11535</v>
      </c>
      <c r="AL336" s="397"/>
      <c r="AM336" s="397"/>
      <c r="AN336" s="397"/>
      <c r="AO336" s="397"/>
      <c r="AP336" s="397"/>
      <c r="AQ336" s="397"/>
      <c r="AR336" s="397"/>
      <c r="AS336" s="397"/>
      <c r="AT336" s="397"/>
      <c r="AU336" s="397"/>
      <c r="AV336" s="397"/>
      <c r="AW336" s="397"/>
      <c r="AX336" s="397"/>
      <c r="AY336" s="397"/>
      <c r="AZ336" s="397"/>
    </row>
    <row r="337" spans="1:49" s="402" customFormat="1" ht="15" hidden="1" x14ac:dyDescent="0.25">
      <c r="A337" s="397" t="s">
        <v>8263</v>
      </c>
      <c r="B337" s="401" t="str">
        <f t="shared" si="72"/>
        <v/>
      </c>
      <c r="C337" s="401" t="str">
        <f t="shared" si="73"/>
        <v/>
      </c>
      <c r="D337" s="397" t="s">
        <v>6781</v>
      </c>
      <c r="E337" s="429" t="s">
        <v>6144</v>
      </c>
      <c r="F337" s="1133">
        <f t="shared" si="74"/>
        <v>46000</v>
      </c>
      <c r="G337" s="1134" t="str">
        <f t="shared" si="51"/>
        <v>B</v>
      </c>
      <c r="H337" s="1132" t="str">
        <f t="shared" si="52"/>
        <v>MR_DER-1443_25</v>
      </c>
      <c r="I337" s="1135" t="str">
        <f t="shared" si="54"/>
        <v>ND</v>
      </c>
      <c r="J337" s="413" t="str">
        <f t="shared" si="75"/>
        <v>ND</v>
      </c>
      <c r="K337" s="398" t="s">
        <v>3730</v>
      </c>
      <c r="L337" s="431">
        <v>44944</v>
      </c>
      <c r="M337" s="449" t="s">
        <v>6148</v>
      </c>
      <c r="N337" s="397" t="s">
        <v>5537</v>
      </c>
      <c r="O337" s="431">
        <v>45008</v>
      </c>
      <c r="P337" s="398" t="s">
        <v>3777</v>
      </c>
      <c r="Q337" s="398" t="s">
        <v>3748</v>
      </c>
      <c r="R337" s="431">
        <v>45133</v>
      </c>
      <c r="S337" s="449" t="s">
        <v>6727</v>
      </c>
      <c r="T337" s="397" t="s">
        <v>6098</v>
      </c>
      <c r="U337" s="431">
        <v>45148</v>
      </c>
      <c r="V337" s="397" t="s">
        <v>3777</v>
      </c>
      <c r="W337" s="397" t="s">
        <v>5626</v>
      </c>
      <c r="X337" s="431">
        <v>45187</v>
      </c>
      <c r="Y337" s="449" t="s">
        <v>6824</v>
      </c>
      <c r="Z337" s="397" t="s">
        <v>5537</v>
      </c>
      <c r="AA337" s="431">
        <v>45198</v>
      </c>
      <c r="AB337" s="397" t="s">
        <v>3777</v>
      </c>
      <c r="AC337" s="397" t="s">
        <v>5811</v>
      </c>
      <c r="AD337" s="431">
        <v>45294</v>
      </c>
      <c r="AE337" s="450" t="s">
        <v>7036</v>
      </c>
      <c r="AF337" s="397"/>
      <c r="AG337" s="397"/>
      <c r="AH337" s="397" t="s">
        <v>3777</v>
      </c>
      <c r="AI337" s="397" t="s">
        <v>5811</v>
      </c>
      <c r="AJ337" s="431">
        <v>46000</v>
      </c>
      <c r="AK337" s="218" t="s">
        <v>11535</v>
      </c>
      <c r="AL337" s="397"/>
      <c r="AM337" s="397"/>
      <c r="AN337" s="397"/>
      <c r="AO337" s="397"/>
      <c r="AP337" s="397"/>
      <c r="AQ337" s="397"/>
      <c r="AR337" s="397"/>
      <c r="AS337" s="397"/>
      <c r="AT337" s="397"/>
      <c r="AU337" s="397"/>
      <c r="AV337" s="397"/>
      <c r="AW337" s="397"/>
    </row>
    <row r="338" spans="1:49" s="402" customFormat="1" ht="15" hidden="1" x14ac:dyDescent="0.25">
      <c r="A338" s="397" t="s">
        <v>8263</v>
      </c>
      <c r="B338" s="401" t="str">
        <f t="shared" si="72"/>
        <v/>
      </c>
      <c r="C338" s="401" t="str">
        <f t="shared" si="73"/>
        <v>x</v>
      </c>
      <c r="D338" s="397" t="s">
        <v>6147</v>
      </c>
      <c r="E338" s="429" t="s">
        <v>6145</v>
      </c>
      <c r="F338" s="1133">
        <f t="shared" si="74"/>
        <v>46000</v>
      </c>
      <c r="G338" s="1134" t="str">
        <f t="shared" si="51"/>
        <v>B</v>
      </c>
      <c r="H338" s="1132" t="str">
        <f t="shared" si="52"/>
        <v>MR_DER-1443_25</v>
      </c>
      <c r="I338" s="1135" t="str">
        <f t="shared" si="54"/>
        <v>ND</v>
      </c>
      <c r="J338" s="413" t="str">
        <f t="shared" si="75"/>
        <v>ND</v>
      </c>
      <c r="K338" s="398" t="s">
        <v>3730</v>
      </c>
      <c r="L338" s="431">
        <v>44944</v>
      </c>
      <c r="M338" s="449" t="s">
        <v>6148</v>
      </c>
      <c r="N338" s="397" t="s">
        <v>5537</v>
      </c>
      <c r="O338" s="431">
        <v>45008</v>
      </c>
      <c r="P338" s="398" t="s">
        <v>3777</v>
      </c>
      <c r="Q338" s="398" t="s">
        <v>3748</v>
      </c>
      <c r="R338" s="431">
        <v>45133</v>
      </c>
      <c r="S338" s="449" t="s">
        <v>6727</v>
      </c>
      <c r="T338" s="397" t="s">
        <v>6098</v>
      </c>
      <c r="U338" s="431">
        <v>45148</v>
      </c>
      <c r="V338" s="397" t="s">
        <v>3777</v>
      </c>
      <c r="W338" s="397" t="s">
        <v>5626</v>
      </c>
      <c r="X338" s="431">
        <v>45187</v>
      </c>
      <c r="Y338" s="449" t="s">
        <v>6824</v>
      </c>
      <c r="Z338" s="397" t="s">
        <v>5539</v>
      </c>
      <c r="AA338" s="431">
        <v>45198</v>
      </c>
      <c r="AB338" s="397" t="s">
        <v>3777</v>
      </c>
      <c r="AC338" s="397" t="s">
        <v>5811</v>
      </c>
      <c r="AD338" s="431">
        <v>45294</v>
      </c>
      <c r="AE338" s="450" t="s">
        <v>7036</v>
      </c>
      <c r="AF338" s="397"/>
      <c r="AG338" s="397"/>
      <c r="AH338" s="397" t="s">
        <v>3777</v>
      </c>
      <c r="AI338" s="397" t="s">
        <v>5811</v>
      </c>
      <c r="AJ338" s="431">
        <v>46000</v>
      </c>
      <c r="AK338" s="218" t="s">
        <v>11535</v>
      </c>
      <c r="AL338" s="397"/>
      <c r="AM338" s="397"/>
      <c r="AN338" s="397"/>
      <c r="AO338" s="397"/>
      <c r="AP338" s="397"/>
      <c r="AQ338" s="397"/>
      <c r="AR338" s="397"/>
      <c r="AS338" s="397"/>
      <c r="AT338" s="397"/>
      <c r="AU338" s="397"/>
      <c r="AV338" s="397"/>
      <c r="AW338" s="397"/>
    </row>
    <row r="339" spans="1:49" s="402" customFormat="1" ht="15" hidden="1" x14ac:dyDescent="0.25">
      <c r="A339" s="397" t="s">
        <v>8263</v>
      </c>
      <c r="B339" s="401" t="str">
        <f t="shared" si="72"/>
        <v>x</v>
      </c>
      <c r="C339" s="401" t="str">
        <f t="shared" si="73"/>
        <v/>
      </c>
      <c r="D339" s="397" t="s">
        <v>6150</v>
      </c>
      <c r="E339" s="429" t="s">
        <v>6154</v>
      </c>
      <c r="F339" s="1133">
        <f t="shared" si="74"/>
        <v>46000</v>
      </c>
      <c r="G339" s="1134" t="str">
        <f t="shared" si="51"/>
        <v>C</v>
      </c>
      <c r="H339" s="1132" t="str">
        <f t="shared" si="52"/>
        <v>MR_DER-1443_25</v>
      </c>
      <c r="I339" s="1135" t="str">
        <f>IF(F339="NE",F339,IF(INDEX(K339:CP339,,MATCH(F339,K339:CP339,0)+3)&lt;&gt;0,INDEX(K339:CP339,,MATCH(F339,K339:CP339,0)+3),"ND"))</f>
        <v>ND</v>
      </c>
      <c r="J339" s="413" t="str">
        <f t="shared" si="75"/>
        <v>ND</v>
      </c>
      <c r="K339" s="398" t="s">
        <v>3730</v>
      </c>
      <c r="L339" s="431">
        <v>44944</v>
      </c>
      <c r="M339" s="449" t="s">
        <v>6149</v>
      </c>
      <c r="N339" s="397" t="s">
        <v>5537</v>
      </c>
      <c r="O339" s="431">
        <v>45008</v>
      </c>
      <c r="P339" s="398" t="s">
        <v>3777</v>
      </c>
      <c r="Q339" s="398" t="s">
        <v>3748</v>
      </c>
      <c r="R339" s="431">
        <v>45133</v>
      </c>
      <c r="S339" s="449" t="s">
        <v>6727</v>
      </c>
      <c r="T339" s="397" t="s">
        <v>6098</v>
      </c>
      <c r="U339" s="431">
        <v>45148</v>
      </c>
      <c r="V339" s="397" t="s">
        <v>3777</v>
      </c>
      <c r="W339" s="397" t="s">
        <v>5626</v>
      </c>
      <c r="X339" s="431">
        <v>45187</v>
      </c>
      <c r="Y339" s="449" t="s">
        <v>6824</v>
      </c>
      <c r="Z339" s="397" t="s">
        <v>5537</v>
      </c>
      <c r="AA339" s="431">
        <v>45198</v>
      </c>
      <c r="AB339" s="397"/>
      <c r="AC339" s="397" t="s">
        <v>5811</v>
      </c>
      <c r="AD339" s="431">
        <v>45294</v>
      </c>
      <c r="AE339" s="450" t="s">
        <v>7036</v>
      </c>
      <c r="AF339" s="397"/>
      <c r="AG339" s="397"/>
      <c r="AH339" s="397" t="s">
        <v>3777</v>
      </c>
      <c r="AI339" s="397" t="s">
        <v>6393</v>
      </c>
      <c r="AJ339" s="431">
        <v>45357</v>
      </c>
      <c r="AK339" s="450" t="s">
        <v>7324</v>
      </c>
      <c r="AL339" s="397" t="s">
        <v>5539</v>
      </c>
      <c r="AM339" s="431">
        <v>45364</v>
      </c>
      <c r="AN339" s="397" t="s">
        <v>3777</v>
      </c>
      <c r="AO339" s="397" t="s">
        <v>6649</v>
      </c>
      <c r="AP339" s="431">
        <v>45373</v>
      </c>
      <c r="AQ339" s="450" t="s">
        <v>7402</v>
      </c>
      <c r="AR339" s="397"/>
      <c r="AS339" s="397"/>
      <c r="AT339" s="397"/>
      <c r="AU339" s="397" t="s">
        <v>6649</v>
      </c>
      <c r="AV339" s="431">
        <v>46000</v>
      </c>
      <c r="AW339" s="218" t="s">
        <v>11535</v>
      </c>
    </row>
    <row r="340" spans="1:49" s="402" customFormat="1" ht="15" hidden="1" x14ac:dyDescent="0.25">
      <c r="A340" s="397" t="s">
        <v>8263</v>
      </c>
      <c r="B340" s="401" t="str">
        <f t="shared" si="72"/>
        <v>x</v>
      </c>
      <c r="C340" s="401" t="str">
        <f t="shared" si="73"/>
        <v/>
      </c>
      <c r="D340" s="397" t="s">
        <v>6151</v>
      </c>
      <c r="E340" s="429" t="s">
        <v>6155</v>
      </c>
      <c r="F340" s="1133">
        <f t="shared" si="74"/>
        <v>46000</v>
      </c>
      <c r="G340" s="1134" t="str">
        <f t="shared" si="51"/>
        <v>B</v>
      </c>
      <c r="H340" s="1132" t="str">
        <f t="shared" si="52"/>
        <v>MR_DER-1443_25</v>
      </c>
      <c r="I340" s="1135" t="str">
        <f>IF(F340="NE",F340,IF(INDEX(K340:CP340,,MATCH(F340,K340:CP340,0)+3)&lt;&gt;0,INDEX(K340:CP340,,MATCH(F340,K340:CP340,0)+3),"ND"))</f>
        <v>ND</v>
      </c>
      <c r="J340" s="413" t="str">
        <f t="shared" si="75"/>
        <v>ND</v>
      </c>
      <c r="K340" s="398" t="s">
        <v>3730</v>
      </c>
      <c r="L340" s="431">
        <v>44944</v>
      </c>
      <c r="M340" s="449" t="s">
        <v>6149</v>
      </c>
      <c r="N340" s="397" t="s">
        <v>5537</v>
      </c>
      <c r="O340" s="431">
        <v>45008</v>
      </c>
      <c r="P340" s="398" t="s">
        <v>3777</v>
      </c>
      <c r="Q340" s="398" t="s">
        <v>3748</v>
      </c>
      <c r="R340" s="431">
        <v>45133</v>
      </c>
      <c r="S340" s="449" t="s">
        <v>6727</v>
      </c>
      <c r="T340" s="397" t="s">
        <v>6098</v>
      </c>
      <c r="U340" s="431">
        <v>45148</v>
      </c>
      <c r="V340" s="397" t="s">
        <v>3777</v>
      </c>
      <c r="W340" s="397" t="s">
        <v>5626</v>
      </c>
      <c r="X340" s="431">
        <v>45187</v>
      </c>
      <c r="Y340" s="449" t="s">
        <v>6824</v>
      </c>
      <c r="Z340" s="397" t="s">
        <v>5537</v>
      </c>
      <c r="AA340" s="431">
        <v>45198</v>
      </c>
      <c r="AB340" s="397"/>
      <c r="AC340" s="397" t="s">
        <v>5811</v>
      </c>
      <c r="AD340" s="431">
        <v>45294</v>
      </c>
      <c r="AE340" s="450" t="s">
        <v>7036</v>
      </c>
      <c r="AF340" s="397"/>
      <c r="AG340" s="397"/>
      <c r="AH340" s="397" t="s">
        <v>3777</v>
      </c>
      <c r="AI340" s="397" t="s">
        <v>5811</v>
      </c>
      <c r="AJ340" s="431">
        <v>46000</v>
      </c>
      <c r="AK340" s="218" t="s">
        <v>11535</v>
      </c>
      <c r="AL340" s="397"/>
      <c r="AM340" s="397"/>
      <c r="AN340" s="397"/>
      <c r="AO340" s="397"/>
      <c r="AP340" s="397"/>
      <c r="AQ340" s="397"/>
      <c r="AR340" s="397"/>
      <c r="AS340" s="397"/>
      <c r="AT340" s="397"/>
      <c r="AU340" s="397"/>
      <c r="AV340" s="397"/>
      <c r="AW340" s="397"/>
    </row>
    <row r="341" spans="1:49" s="402" customFormat="1" ht="15" hidden="1" x14ac:dyDescent="0.25">
      <c r="A341" s="397" t="s">
        <v>8263</v>
      </c>
      <c r="B341" s="401" t="str">
        <f t="shared" si="72"/>
        <v/>
      </c>
      <c r="C341" s="401" t="str">
        <f t="shared" si="73"/>
        <v/>
      </c>
      <c r="D341" s="397" t="s">
        <v>6152</v>
      </c>
      <c r="E341" s="429" t="s">
        <v>6156</v>
      </c>
      <c r="F341" s="1133">
        <f t="shared" si="74"/>
        <v>46000</v>
      </c>
      <c r="G341" s="1134" t="str">
        <f t="shared" si="51"/>
        <v>B</v>
      </c>
      <c r="H341" s="1132" t="str">
        <f t="shared" si="52"/>
        <v>MR_DER-1443_25</v>
      </c>
      <c r="I341" s="1135" t="str">
        <f>IF(F341="NE",F341,IF(INDEX(K341:CP341,,MATCH(F341,K341:CP341,0)+3)&lt;&gt;0,INDEX(K341:CP341,,MATCH(F341,K341:CP341,0)+3),"ND"))</f>
        <v>ND</v>
      </c>
      <c r="J341" s="413" t="str">
        <f t="shared" si="75"/>
        <v>ND</v>
      </c>
      <c r="K341" s="398" t="s">
        <v>3730</v>
      </c>
      <c r="L341" s="431">
        <v>44944</v>
      </c>
      <c r="M341" s="449" t="s">
        <v>6149</v>
      </c>
      <c r="N341" s="397" t="s">
        <v>5537</v>
      </c>
      <c r="O341" s="431">
        <v>45008</v>
      </c>
      <c r="P341" s="398" t="s">
        <v>3777</v>
      </c>
      <c r="Q341" s="398" t="s">
        <v>3748</v>
      </c>
      <c r="R341" s="431">
        <v>45133</v>
      </c>
      <c r="S341" s="449" t="s">
        <v>6727</v>
      </c>
      <c r="T341" s="397" t="s">
        <v>6098</v>
      </c>
      <c r="U341" s="431">
        <v>45148</v>
      </c>
      <c r="V341" s="397" t="s">
        <v>3777</v>
      </c>
      <c r="W341" s="397" t="s">
        <v>5626</v>
      </c>
      <c r="X341" s="431">
        <v>45187</v>
      </c>
      <c r="Y341" s="449" t="s">
        <v>6824</v>
      </c>
      <c r="Z341" s="397" t="s">
        <v>5537</v>
      </c>
      <c r="AA341" s="431">
        <v>45198</v>
      </c>
      <c r="AB341" s="397"/>
      <c r="AC341" s="397" t="s">
        <v>5811</v>
      </c>
      <c r="AD341" s="431">
        <v>45294</v>
      </c>
      <c r="AE341" s="450" t="s">
        <v>7036</v>
      </c>
      <c r="AF341" s="397"/>
      <c r="AG341" s="397"/>
      <c r="AH341" s="397" t="s">
        <v>3777</v>
      </c>
      <c r="AI341" s="397" t="s">
        <v>5811</v>
      </c>
      <c r="AJ341" s="431">
        <v>46000</v>
      </c>
      <c r="AK341" s="218" t="s">
        <v>11535</v>
      </c>
      <c r="AL341" s="397"/>
      <c r="AM341" s="397"/>
      <c r="AN341" s="397"/>
      <c r="AO341" s="397"/>
      <c r="AP341" s="397"/>
      <c r="AQ341" s="397"/>
      <c r="AR341" s="397"/>
      <c r="AS341" s="397"/>
      <c r="AT341" s="397"/>
      <c r="AU341" s="397"/>
      <c r="AV341" s="397"/>
      <c r="AW341" s="397"/>
    </row>
    <row r="342" spans="1:49" s="402" customFormat="1" ht="15" hidden="1" x14ac:dyDescent="0.25">
      <c r="A342" s="397" t="s">
        <v>8263</v>
      </c>
      <c r="B342" s="401" t="str">
        <f t="shared" si="72"/>
        <v/>
      </c>
      <c r="C342" s="401" t="str">
        <f t="shared" si="73"/>
        <v>x</v>
      </c>
      <c r="D342" s="397" t="s">
        <v>6153</v>
      </c>
      <c r="E342" s="429" t="s">
        <v>6157</v>
      </c>
      <c r="F342" s="1133">
        <f t="shared" si="74"/>
        <v>46000</v>
      </c>
      <c r="G342" s="1134" t="str">
        <f t="shared" si="51"/>
        <v>B</v>
      </c>
      <c r="H342" s="1132" t="str">
        <f t="shared" si="52"/>
        <v>MR_DER-1443_25</v>
      </c>
      <c r="I342" s="1135" t="str">
        <f>IF(F342="NE",F342,IF(INDEX(K342:CP342,,MATCH(F342,K342:CP342,0)+3)&lt;&gt;0,INDEX(K342:CP342,,MATCH(F342,K342:CP342,0)+3),"ND"))</f>
        <v>ND</v>
      </c>
      <c r="J342" s="413" t="str">
        <f t="shared" si="75"/>
        <v>ND</v>
      </c>
      <c r="K342" s="398" t="s">
        <v>3730</v>
      </c>
      <c r="L342" s="431">
        <v>44944</v>
      </c>
      <c r="M342" s="449" t="s">
        <v>6149</v>
      </c>
      <c r="N342" s="397" t="s">
        <v>5537</v>
      </c>
      <c r="O342" s="431">
        <v>45008</v>
      </c>
      <c r="P342" s="398" t="s">
        <v>3777</v>
      </c>
      <c r="Q342" s="398" t="s">
        <v>3748</v>
      </c>
      <c r="R342" s="431">
        <v>45133</v>
      </c>
      <c r="S342" s="449" t="s">
        <v>6727</v>
      </c>
      <c r="T342" s="397" t="s">
        <v>6098</v>
      </c>
      <c r="U342" s="431">
        <v>45148</v>
      </c>
      <c r="V342" s="397" t="s">
        <v>3777</v>
      </c>
      <c r="W342" s="397" t="s">
        <v>5626</v>
      </c>
      <c r="X342" s="431">
        <v>45187</v>
      </c>
      <c r="Y342" s="449" t="s">
        <v>6824</v>
      </c>
      <c r="Z342" s="397" t="s">
        <v>5539</v>
      </c>
      <c r="AA342" s="431">
        <v>45198</v>
      </c>
      <c r="AB342" s="397"/>
      <c r="AC342" s="397" t="s">
        <v>5811</v>
      </c>
      <c r="AD342" s="431">
        <v>45294</v>
      </c>
      <c r="AE342" s="450" t="s">
        <v>7036</v>
      </c>
      <c r="AF342" s="397"/>
      <c r="AG342" s="397"/>
      <c r="AH342" s="397" t="s">
        <v>3777</v>
      </c>
      <c r="AI342" s="397" t="s">
        <v>5811</v>
      </c>
      <c r="AJ342" s="431">
        <v>46000</v>
      </c>
      <c r="AK342" s="218" t="s">
        <v>11535</v>
      </c>
      <c r="AL342" s="397"/>
      <c r="AM342" s="397"/>
      <c r="AN342" s="397"/>
      <c r="AO342" s="397"/>
      <c r="AP342" s="397"/>
      <c r="AQ342" s="397"/>
    </row>
    <row r="343" spans="1:49" s="408" customFormat="1" hidden="1" x14ac:dyDescent="0.25">
      <c r="A343" s="403"/>
      <c r="B343" s="404"/>
      <c r="C343" s="404"/>
      <c r="D343" s="403"/>
      <c r="E343" s="403"/>
      <c r="F343" s="403"/>
      <c r="G343" s="403"/>
      <c r="H343" s="403"/>
      <c r="I343" s="403"/>
      <c r="J343" s="404"/>
      <c r="K343" s="405"/>
      <c r="L343" s="405"/>
      <c r="M343" s="406"/>
      <c r="N343" s="407"/>
      <c r="O343" s="407"/>
      <c r="P343" s="407"/>
      <c r="Q343" s="405"/>
      <c r="R343" s="405"/>
      <c r="S343" s="406"/>
      <c r="T343" s="407"/>
      <c r="U343" s="407"/>
      <c r="V343" s="407"/>
      <c r="W343" s="405"/>
      <c r="X343" s="405"/>
      <c r="Y343" s="406"/>
      <c r="Z343" s="407"/>
      <c r="AA343" s="407"/>
      <c r="AB343" s="407"/>
      <c r="AC343" s="405"/>
      <c r="AD343" s="405"/>
      <c r="AE343" s="406"/>
      <c r="AF343" s="407"/>
      <c r="AG343" s="407"/>
      <c r="AH343" s="407"/>
      <c r="AI343" s="405"/>
      <c r="AJ343" s="405"/>
      <c r="AK343" s="406"/>
      <c r="AL343" s="407"/>
      <c r="AM343" s="407"/>
      <c r="AN343" s="407"/>
      <c r="AO343" s="405"/>
      <c r="AP343" s="405"/>
      <c r="AQ343" s="406"/>
    </row>
    <row r="344" spans="1:49" s="990" customFormat="1" ht="15" hidden="1" x14ac:dyDescent="0.25">
      <c r="A344" s="987" t="s">
        <v>9045</v>
      </c>
      <c r="B344" s="435" t="str">
        <f t="shared" ref="B344:B354" si="76">IF(LEFT(E344,2)="RT","x","")</f>
        <v/>
      </c>
      <c r="C344" s="435" t="str">
        <f t="shared" ref="C344:C354" si="77">IF(LEFT(E344,2)="DE","x","")</f>
        <v>x</v>
      </c>
      <c r="D344" s="987" t="s">
        <v>45</v>
      </c>
      <c r="E344" s="988" t="s">
        <v>4071</v>
      </c>
      <c r="F344" s="1136">
        <f t="shared" ref="F344:F354" si="78">IF(L344&lt;&gt;0,MAX(L344,R344,X344,AD344),"NE")</f>
        <v>46010</v>
      </c>
      <c r="G344" s="1137" t="str">
        <f t="shared" si="51"/>
        <v>A1</v>
      </c>
      <c r="H344" s="1138" t="str">
        <f t="shared" si="52"/>
        <v>MR_DER-1474_25</v>
      </c>
      <c r="I344" s="1139">
        <f t="shared" si="54"/>
        <v>46013</v>
      </c>
      <c r="J344" s="411" t="str">
        <f t="shared" si="75"/>
        <v>NÃO APROVADO</v>
      </c>
      <c r="K344" s="979" t="s">
        <v>3730</v>
      </c>
      <c r="L344" s="989">
        <v>46010</v>
      </c>
      <c r="M344" s="69" t="s">
        <v>11689</v>
      </c>
      <c r="N344" s="987" t="s">
        <v>5536</v>
      </c>
      <c r="O344" s="989">
        <v>46013</v>
      </c>
      <c r="P344" s="987"/>
      <c r="Q344" s="987"/>
      <c r="R344" s="987"/>
      <c r="S344" s="987"/>
      <c r="T344" s="987"/>
      <c r="U344" s="987"/>
      <c r="V344" s="987"/>
      <c r="W344" s="987"/>
      <c r="X344" s="987"/>
      <c r="Y344" s="987"/>
      <c r="Z344" s="987"/>
      <c r="AA344" s="987"/>
      <c r="AB344" s="987"/>
      <c r="AC344" s="987"/>
      <c r="AD344" s="987"/>
      <c r="AE344" s="987"/>
      <c r="AF344" s="987"/>
      <c r="AG344" s="987"/>
      <c r="AH344" s="987"/>
      <c r="AI344" s="987"/>
      <c r="AJ344" s="987"/>
      <c r="AK344" s="987"/>
      <c r="AL344" s="987"/>
      <c r="AM344" s="987"/>
      <c r="AN344" s="987"/>
      <c r="AO344" s="987"/>
      <c r="AP344" s="987"/>
      <c r="AQ344" s="987"/>
    </row>
    <row r="345" spans="1:49" s="990" customFormat="1" ht="15" hidden="1" x14ac:dyDescent="0.25">
      <c r="A345" s="987" t="s">
        <v>9045</v>
      </c>
      <c r="B345" s="435" t="str">
        <f t="shared" si="76"/>
        <v/>
      </c>
      <c r="C345" s="435" t="str">
        <f t="shared" si="77"/>
        <v>x</v>
      </c>
      <c r="D345" s="987" t="s">
        <v>45</v>
      </c>
      <c r="E345" s="988" t="s">
        <v>4072</v>
      </c>
      <c r="F345" s="1136">
        <f t="shared" si="78"/>
        <v>46010</v>
      </c>
      <c r="G345" s="1137" t="str">
        <f t="shared" si="51"/>
        <v>A1</v>
      </c>
      <c r="H345" s="1138" t="str">
        <f t="shared" si="52"/>
        <v>MR_DER-1474_25</v>
      </c>
      <c r="I345" s="1139">
        <f t="shared" si="54"/>
        <v>46013</v>
      </c>
      <c r="J345" s="411" t="str">
        <f t="shared" si="75"/>
        <v>NÃO APROVADO</v>
      </c>
      <c r="K345" s="979" t="s">
        <v>3730</v>
      </c>
      <c r="L345" s="989">
        <v>46010</v>
      </c>
      <c r="M345" s="69" t="s">
        <v>11689</v>
      </c>
      <c r="N345" s="987" t="s">
        <v>5536</v>
      </c>
      <c r="O345" s="989">
        <v>46013</v>
      </c>
    </row>
    <row r="346" spans="1:49" s="990" customFormat="1" ht="15" hidden="1" x14ac:dyDescent="0.25">
      <c r="A346" s="987" t="s">
        <v>9045</v>
      </c>
      <c r="B346" s="435" t="str">
        <f t="shared" si="76"/>
        <v/>
      </c>
      <c r="C346" s="435" t="str">
        <f t="shared" si="77"/>
        <v>x</v>
      </c>
      <c r="D346" s="987" t="s">
        <v>45</v>
      </c>
      <c r="E346" s="988" t="s">
        <v>4073</v>
      </c>
      <c r="F346" s="1136">
        <f t="shared" si="78"/>
        <v>46010</v>
      </c>
      <c r="G346" s="1137" t="str">
        <f t="shared" si="51"/>
        <v>A1</v>
      </c>
      <c r="H346" s="1138" t="str">
        <f t="shared" si="52"/>
        <v>MR_DER-1474_25</v>
      </c>
      <c r="I346" s="1139">
        <f t="shared" si="54"/>
        <v>46013</v>
      </c>
      <c r="J346" s="411" t="str">
        <f t="shared" si="75"/>
        <v>NÃO APROVADO</v>
      </c>
      <c r="K346" s="979" t="s">
        <v>3730</v>
      </c>
      <c r="L346" s="989">
        <v>46010</v>
      </c>
      <c r="M346" s="69" t="s">
        <v>11689</v>
      </c>
      <c r="N346" s="987" t="s">
        <v>5536</v>
      </c>
      <c r="O346" s="989">
        <v>46013</v>
      </c>
    </row>
    <row r="347" spans="1:49" s="990" customFormat="1" ht="15" hidden="1" x14ac:dyDescent="0.25">
      <c r="A347" s="987" t="s">
        <v>9045</v>
      </c>
      <c r="B347" s="435" t="str">
        <f t="shared" si="76"/>
        <v/>
      </c>
      <c r="C347" s="435" t="str">
        <f t="shared" si="77"/>
        <v>x</v>
      </c>
      <c r="D347" s="987" t="s">
        <v>45</v>
      </c>
      <c r="E347" s="988" t="s">
        <v>4074</v>
      </c>
      <c r="F347" s="1136">
        <f t="shared" si="78"/>
        <v>46010</v>
      </c>
      <c r="G347" s="1137" t="str">
        <f t="shared" ref="G347:G401" si="79">IF($F347="","",INDEX($K347:$FI347,1,MATCH($F347,$K347:$FI347,)-1))</f>
        <v>A1</v>
      </c>
      <c r="H347" s="1138" t="str">
        <f t="shared" si="52"/>
        <v>MR_DER-1474_25</v>
      </c>
      <c r="I347" s="1139">
        <f t="shared" si="54"/>
        <v>46013</v>
      </c>
      <c r="J347" s="411" t="str">
        <f t="shared" si="75"/>
        <v>NÃO APROVADO</v>
      </c>
      <c r="K347" s="979" t="s">
        <v>3730</v>
      </c>
      <c r="L347" s="989">
        <v>46010</v>
      </c>
      <c r="M347" s="69" t="s">
        <v>11689</v>
      </c>
      <c r="N347" s="987" t="s">
        <v>5536</v>
      </c>
      <c r="O347" s="989">
        <v>46013</v>
      </c>
    </row>
    <row r="348" spans="1:49" s="990" customFormat="1" ht="15" hidden="1" x14ac:dyDescent="0.25">
      <c r="A348" s="987" t="s">
        <v>9045</v>
      </c>
      <c r="B348" s="435" t="str">
        <f t="shared" si="76"/>
        <v/>
      </c>
      <c r="C348" s="435" t="str">
        <f t="shared" si="77"/>
        <v>x</v>
      </c>
      <c r="D348" s="987" t="s">
        <v>45</v>
      </c>
      <c r="E348" s="988" t="s">
        <v>4075</v>
      </c>
      <c r="F348" s="1136">
        <f t="shared" si="78"/>
        <v>46010</v>
      </c>
      <c r="G348" s="1137" t="str">
        <f t="shared" si="79"/>
        <v>A1</v>
      </c>
      <c r="H348" s="1138" t="str">
        <f t="shared" si="52"/>
        <v>MR_DER-1474_25</v>
      </c>
      <c r="I348" s="1139">
        <f t="shared" si="54"/>
        <v>46013</v>
      </c>
      <c r="J348" s="411" t="str">
        <f t="shared" si="75"/>
        <v>NÃO APROVADO</v>
      </c>
      <c r="K348" s="979" t="s">
        <v>3730</v>
      </c>
      <c r="L348" s="989">
        <v>46010</v>
      </c>
      <c r="M348" s="69" t="s">
        <v>11689</v>
      </c>
      <c r="N348" s="987" t="s">
        <v>5536</v>
      </c>
      <c r="O348" s="989">
        <v>46013</v>
      </c>
    </row>
    <row r="349" spans="1:49" s="990" customFormat="1" ht="15" hidden="1" x14ac:dyDescent="0.25">
      <c r="A349" s="987" t="s">
        <v>9045</v>
      </c>
      <c r="B349" s="435" t="str">
        <f t="shared" si="76"/>
        <v/>
      </c>
      <c r="C349" s="435" t="str">
        <f t="shared" si="77"/>
        <v>x</v>
      </c>
      <c r="D349" s="987" t="s">
        <v>45</v>
      </c>
      <c r="E349" s="988" t="s">
        <v>4076</v>
      </c>
      <c r="F349" s="1136">
        <f t="shared" si="78"/>
        <v>46010</v>
      </c>
      <c r="G349" s="1137" t="str">
        <f t="shared" si="79"/>
        <v>A1</v>
      </c>
      <c r="H349" s="1138" t="str">
        <f t="shared" si="52"/>
        <v>MR_DER-1474_25</v>
      </c>
      <c r="I349" s="1139">
        <f t="shared" si="54"/>
        <v>46013</v>
      </c>
      <c r="J349" s="411" t="str">
        <f t="shared" si="75"/>
        <v>NÃO APROVADO</v>
      </c>
      <c r="K349" s="979" t="s">
        <v>3730</v>
      </c>
      <c r="L349" s="989">
        <v>46010</v>
      </c>
      <c r="M349" s="69" t="s">
        <v>11689</v>
      </c>
      <c r="N349" s="987" t="s">
        <v>5536</v>
      </c>
      <c r="O349" s="989">
        <v>46013</v>
      </c>
    </row>
    <row r="350" spans="1:49" s="990" customFormat="1" ht="15" hidden="1" x14ac:dyDescent="0.25">
      <c r="A350" s="987" t="s">
        <v>9045</v>
      </c>
      <c r="B350" s="435" t="str">
        <f t="shared" si="76"/>
        <v/>
      </c>
      <c r="C350" s="435" t="str">
        <f t="shared" si="77"/>
        <v>x</v>
      </c>
      <c r="D350" s="987" t="s">
        <v>45</v>
      </c>
      <c r="E350" s="988" t="s">
        <v>4077</v>
      </c>
      <c r="F350" s="1136">
        <f t="shared" si="78"/>
        <v>46010</v>
      </c>
      <c r="G350" s="1137" t="str">
        <f t="shared" si="79"/>
        <v>A1</v>
      </c>
      <c r="H350" s="1138" t="str">
        <f t="shared" ref="H350:H401" si="80">IF($F350="","",INDEX($K350:$FM350,1,MATCH($F350,$K350:$FM350,)+1))</f>
        <v>MR_DER-1474_25</v>
      </c>
      <c r="I350" s="1139">
        <f t="shared" si="54"/>
        <v>46013</v>
      </c>
      <c r="J350" s="411" t="str">
        <f t="shared" si="75"/>
        <v>NÃO APROVADO</v>
      </c>
      <c r="K350" s="979" t="s">
        <v>3730</v>
      </c>
      <c r="L350" s="989">
        <v>46010</v>
      </c>
      <c r="M350" s="69" t="s">
        <v>11689</v>
      </c>
      <c r="N350" s="987" t="s">
        <v>5536</v>
      </c>
      <c r="O350" s="989">
        <v>46013</v>
      </c>
    </row>
    <row r="351" spans="1:49" s="990" customFormat="1" ht="15" hidden="1" x14ac:dyDescent="0.25">
      <c r="A351" s="987" t="s">
        <v>9045</v>
      </c>
      <c r="B351" s="435" t="str">
        <f t="shared" si="76"/>
        <v/>
      </c>
      <c r="C351" s="435" t="str">
        <f t="shared" si="77"/>
        <v>x</v>
      </c>
      <c r="D351" s="987" t="s">
        <v>45</v>
      </c>
      <c r="E351" s="988" t="s">
        <v>4078</v>
      </c>
      <c r="F351" s="1136">
        <f t="shared" si="78"/>
        <v>46010</v>
      </c>
      <c r="G351" s="1137" t="str">
        <f t="shared" si="79"/>
        <v>A1</v>
      </c>
      <c r="H351" s="1138" t="str">
        <f t="shared" si="80"/>
        <v>MR_DER-1474_25</v>
      </c>
      <c r="I351" s="1139">
        <f t="shared" si="54"/>
        <v>46013</v>
      </c>
      <c r="J351" s="411" t="str">
        <f t="shared" si="75"/>
        <v>NÃO APROVADO</v>
      </c>
      <c r="K351" s="979" t="s">
        <v>3730</v>
      </c>
      <c r="L351" s="989">
        <v>46010</v>
      </c>
      <c r="M351" s="69" t="s">
        <v>11689</v>
      </c>
      <c r="N351" s="987" t="s">
        <v>5536</v>
      </c>
      <c r="O351" s="989">
        <v>46013</v>
      </c>
    </row>
    <row r="352" spans="1:49" s="990" customFormat="1" ht="15" hidden="1" x14ac:dyDescent="0.25">
      <c r="A352" s="987" t="s">
        <v>9045</v>
      </c>
      <c r="B352" s="435" t="str">
        <f t="shared" si="76"/>
        <v/>
      </c>
      <c r="C352" s="435" t="str">
        <f t="shared" si="77"/>
        <v>x</v>
      </c>
      <c r="D352" s="987" t="s">
        <v>45</v>
      </c>
      <c r="E352" s="988" t="s">
        <v>4079</v>
      </c>
      <c r="F352" s="1136">
        <f t="shared" si="78"/>
        <v>46010</v>
      </c>
      <c r="G352" s="1137" t="str">
        <f t="shared" si="79"/>
        <v>A1</v>
      </c>
      <c r="H352" s="1138" t="str">
        <f t="shared" si="80"/>
        <v>MR_DER-1474_25</v>
      </c>
      <c r="I352" s="1139">
        <f t="shared" si="54"/>
        <v>46013</v>
      </c>
      <c r="J352" s="411" t="str">
        <f t="shared" si="75"/>
        <v>NÃO APROVADO</v>
      </c>
      <c r="K352" s="979" t="s">
        <v>3730</v>
      </c>
      <c r="L352" s="989">
        <v>46010</v>
      </c>
      <c r="M352" s="69" t="s">
        <v>11689</v>
      </c>
      <c r="N352" s="987" t="s">
        <v>5536</v>
      </c>
      <c r="O352" s="989">
        <v>46013</v>
      </c>
    </row>
    <row r="353" spans="1:15" s="990" customFormat="1" ht="15" hidden="1" x14ac:dyDescent="0.25">
      <c r="A353" s="987" t="s">
        <v>9045</v>
      </c>
      <c r="B353" s="435" t="str">
        <f t="shared" si="76"/>
        <v/>
      </c>
      <c r="C353" s="435" t="str">
        <f t="shared" si="77"/>
        <v>x</v>
      </c>
      <c r="D353" s="987" t="s">
        <v>45</v>
      </c>
      <c r="E353" s="988" t="s">
        <v>4080</v>
      </c>
      <c r="F353" s="1136">
        <f t="shared" si="78"/>
        <v>46010</v>
      </c>
      <c r="G353" s="1137" t="str">
        <f t="shared" si="79"/>
        <v>A1</v>
      </c>
      <c r="H353" s="1138" t="str">
        <f t="shared" si="80"/>
        <v>MR_DER-1474_25</v>
      </c>
      <c r="I353" s="1139">
        <f t="shared" si="54"/>
        <v>46013</v>
      </c>
      <c r="J353" s="411" t="str">
        <f t="shared" si="75"/>
        <v>NÃO APROVADO</v>
      </c>
      <c r="K353" s="979" t="s">
        <v>3730</v>
      </c>
      <c r="L353" s="989">
        <v>46010</v>
      </c>
      <c r="M353" s="69" t="s">
        <v>11689</v>
      </c>
      <c r="N353" s="987" t="s">
        <v>5536</v>
      </c>
      <c r="O353" s="989">
        <v>46013</v>
      </c>
    </row>
    <row r="354" spans="1:15" s="990" customFormat="1" ht="15" hidden="1" x14ac:dyDescent="0.25">
      <c r="A354" s="987" t="s">
        <v>9045</v>
      </c>
      <c r="B354" s="435" t="str">
        <f t="shared" si="76"/>
        <v/>
      </c>
      <c r="C354" s="435" t="str">
        <f t="shared" si="77"/>
        <v>x</v>
      </c>
      <c r="D354" s="987" t="s">
        <v>45</v>
      </c>
      <c r="E354" s="988" t="s">
        <v>4081</v>
      </c>
      <c r="F354" s="1136">
        <f t="shared" si="78"/>
        <v>46010</v>
      </c>
      <c r="G354" s="1137" t="str">
        <f t="shared" si="79"/>
        <v>A1</v>
      </c>
      <c r="H354" s="1138" t="str">
        <f t="shared" si="80"/>
        <v>MR_DER-1474_25</v>
      </c>
      <c r="I354" s="1139">
        <f t="shared" si="54"/>
        <v>46013</v>
      </c>
      <c r="J354" s="411" t="str">
        <f t="shared" si="75"/>
        <v>NÃO APROVADO</v>
      </c>
      <c r="K354" s="979" t="s">
        <v>3730</v>
      </c>
      <c r="L354" s="989">
        <v>46010</v>
      </c>
      <c r="M354" s="69" t="s">
        <v>11689</v>
      </c>
      <c r="N354" s="987" t="s">
        <v>5536</v>
      </c>
      <c r="O354" s="989">
        <v>46013</v>
      </c>
    </row>
    <row r="355" spans="1:15" s="408" customFormat="1" hidden="1" x14ac:dyDescent="0.25">
      <c r="A355" s="403"/>
      <c r="B355" s="404"/>
      <c r="C355" s="404"/>
      <c r="D355" s="403"/>
      <c r="E355" s="403"/>
      <c r="F355" s="403"/>
      <c r="G355" s="403"/>
      <c r="H355" s="403"/>
      <c r="I355" s="403"/>
      <c r="J355" s="403"/>
      <c r="K355" s="403"/>
      <c r="L355" s="403"/>
      <c r="M355" s="403"/>
    </row>
    <row r="356" spans="1:15" s="990" customFormat="1" ht="15" hidden="1" x14ac:dyDescent="0.25">
      <c r="A356" s="987" t="s">
        <v>8342</v>
      </c>
      <c r="B356" s="435" t="str">
        <f>IF(LEFT(E356,2)="RT","x","")</f>
        <v/>
      </c>
      <c r="C356" s="435" t="str">
        <f>IF(LEFT(E356,2)="DE","x","")</f>
        <v>x</v>
      </c>
      <c r="D356" s="987" t="s">
        <v>46</v>
      </c>
      <c r="E356" s="988" t="s">
        <v>11835</v>
      </c>
      <c r="F356" s="1136">
        <f>IF(L356&lt;&gt;0,MAX(L356,R356,X356,AD356),"NE")</f>
        <v>46029</v>
      </c>
      <c r="G356" s="1137" t="str">
        <f t="shared" si="79"/>
        <v>A1</v>
      </c>
      <c r="H356" s="1138" t="str">
        <f t="shared" si="80"/>
        <v>MR_DER-1484_25</v>
      </c>
      <c r="I356" s="1139" t="str">
        <f t="shared" si="54"/>
        <v>ND</v>
      </c>
      <c r="J356" s="411" t="str">
        <f t="shared" si="75"/>
        <v>ND</v>
      </c>
      <c r="K356" s="990" t="s">
        <v>3730</v>
      </c>
      <c r="L356" s="1378">
        <v>46029</v>
      </c>
      <c r="M356" s="69" t="s">
        <v>11850</v>
      </c>
    </row>
    <row r="357" spans="1:15" s="990" customFormat="1" ht="15" hidden="1" x14ac:dyDescent="0.25">
      <c r="A357" s="987" t="s">
        <v>12662</v>
      </c>
      <c r="B357" s="435" t="str">
        <f>IF(LEFT(E357,2)="RT","x","")</f>
        <v/>
      </c>
      <c r="C357" s="435" t="str">
        <f>IF(LEFT(E357,2)="DE","x","")</f>
        <v>x</v>
      </c>
      <c r="D357" s="987" t="s">
        <v>46</v>
      </c>
      <c r="E357" s="988" t="s">
        <v>11836</v>
      </c>
      <c r="F357" s="1136">
        <f>IF(L357&lt;&gt;0,MAX(L357,R357,X357,AD357),"NE")</f>
        <v>46029</v>
      </c>
      <c r="G357" s="1137" t="str">
        <f t="shared" si="79"/>
        <v>A1</v>
      </c>
      <c r="H357" s="1138" t="str">
        <f t="shared" si="80"/>
        <v>MR_DER-1484_25</v>
      </c>
      <c r="I357" s="1139" t="str">
        <f t="shared" si="54"/>
        <v>ND</v>
      </c>
      <c r="J357" s="411" t="str">
        <f t="shared" si="75"/>
        <v>ND</v>
      </c>
      <c r="K357" s="990" t="s">
        <v>3730</v>
      </c>
      <c r="L357" s="1378">
        <v>46029</v>
      </c>
      <c r="M357" s="69" t="s">
        <v>11850</v>
      </c>
      <c r="O357" s="1378"/>
    </row>
    <row r="358" spans="1:15" s="990" customFormat="1" ht="15" hidden="1" x14ac:dyDescent="0.25">
      <c r="A358" s="987" t="s">
        <v>12662</v>
      </c>
      <c r="B358" s="435" t="str">
        <f>IF(LEFT(E358,2)="RT","x","")</f>
        <v/>
      </c>
      <c r="C358" s="435" t="str">
        <f>IF(LEFT(E358,2)="DE","x","")</f>
        <v>x</v>
      </c>
      <c r="D358" s="987" t="s">
        <v>46</v>
      </c>
      <c r="E358" s="988" t="s">
        <v>11837</v>
      </c>
      <c r="F358" s="1136">
        <f>IF(L358&lt;&gt;0,MAX(L358,R358,X358,AD358),"NE")</f>
        <v>46029</v>
      </c>
      <c r="G358" s="1137" t="str">
        <f t="shared" si="79"/>
        <v>A1</v>
      </c>
      <c r="H358" s="1138" t="str">
        <f t="shared" si="80"/>
        <v>MR_DER-1484_25</v>
      </c>
      <c r="I358" s="1139" t="str">
        <f>IF(F358="NE",F358,IF(INDEX(K358:CP358,,MATCH(F358,K358:CP358,0)+3)&lt;&gt;0,INDEX(K358:CP358,,MATCH(F358,K358:CP358,0)+3),"ND"))</f>
        <v>ND</v>
      </c>
      <c r="J358" s="411" t="str">
        <f>IF(G358="NE",G358,IF(INDEX(K358:CQ358,,MATCH(G358,K358:CQ358,0)+3)&lt;&gt;0,INDEX(K358:CQ358,,MATCH(G358,K358:CQ358,0)+3),"ND"))</f>
        <v>ND</v>
      </c>
      <c r="K358" s="990" t="s">
        <v>3730</v>
      </c>
      <c r="L358" s="1378">
        <v>46029</v>
      </c>
      <c r="M358" s="69" t="s">
        <v>11850</v>
      </c>
      <c r="O358" s="1378"/>
    </row>
    <row r="359" spans="1:15" s="990" customFormat="1" ht="15" hidden="1" x14ac:dyDescent="0.25">
      <c r="A359" s="987" t="s">
        <v>12662</v>
      </c>
      <c r="B359" s="435"/>
      <c r="C359" s="435"/>
      <c r="D359" s="987" t="s">
        <v>46</v>
      </c>
      <c r="E359" s="988" t="s">
        <v>11838</v>
      </c>
      <c r="F359" s="1136">
        <f t="shared" ref="F359:F367" si="81">IF(L359&lt;&gt;0,MAX(L359,R359,X359,AD359),"NE")</f>
        <v>46029</v>
      </c>
      <c r="G359" s="1137" t="str">
        <f t="shared" si="79"/>
        <v>A1</v>
      </c>
      <c r="H359" s="1138" t="str">
        <f t="shared" si="80"/>
        <v>MR_DER-1484_25</v>
      </c>
      <c r="I359" s="1139">
        <f t="shared" ref="I359:I367" si="82">IF(F359="NE",F359,IF(INDEX(K359:CP359,,MATCH(F359,K359:CP359,0)+3)&lt;&gt;0,INDEX(K359:CP359,,MATCH(F359,K359:CP359,0)+3),"ND"))</f>
        <v>46160</v>
      </c>
      <c r="J359" s="411" t="str">
        <f t="shared" ref="J359:J367" si="83">IF(G359="NE",G359,IF(INDEX(K359:CQ359,,MATCH(G359,K359:CQ359,0)+3)&lt;&gt;0,INDEX(K359:CQ359,,MATCH(G359,K359:CQ359,0)+3),"ND"))</f>
        <v>NÃO APROVADO</v>
      </c>
      <c r="K359" s="990" t="s">
        <v>3730</v>
      </c>
      <c r="L359" s="1378">
        <v>46029</v>
      </c>
      <c r="M359" s="69" t="s">
        <v>11850</v>
      </c>
      <c r="N359" s="990" t="s">
        <v>5536</v>
      </c>
      <c r="O359" s="1378">
        <v>46160</v>
      </c>
    </row>
    <row r="360" spans="1:15" s="990" customFormat="1" ht="15" hidden="1" x14ac:dyDescent="0.25">
      <c r="A360" s="987" t="s">
        <v>12662</v>
      </c>
      <c r="B360" s="435"/>
      <c r="C360" s="435"/>
      <c r="D360" s="987" t="s">
        <v>46</v>
      </c>
      <c r="E360" s="988" t="s">
        <v>11839</v>
      </c>
      <c r="F360" s="1136">
        <f t="shared" si="81"/>
        <v>46029</v>
      </c>
      <c r="G360" s="1137" t="str">
        <f t="shared" si="79"/>
        <v>A1</v>
      </c>
      <c r="H360" s="1138" t="str">
        <f t="shared" si="80"/>
        <v>MR_DER-1484_25</v>
      </c>
      <c r="I360" s="1139">
        <f t="shared" si="82"/>
        <v>46160</v>
      </c>
      <c r="J360" s="411" t="str">
        <f t="shared" si="83"/>
        <v>NÃO APROVADO</v>
      </c>
      <c r="K360" s="990" t="s">
        <v>3730</v>
      </c>
      <c r="L360" s="1378">
        <v>46029</v>
      </c>
      <c r="M360" s="69" t="s">
        <v>11850</v>
      </c>
      <c r="N360" s="990" t="s">
        <v>5536</v>
      </c>
      <c r="O360" s="1378">
        <v>46160</v>
      </c>
    </row>
    <row r="361" spans="1:15" s="990" customFormat="1" ht="15" hidden="1" x14ac:dyDescent="0.25">
      <c r="A361" s="987" t="s">
        <v>12662</v>
      </c>
      <c r="B361" s="435"/>
      <c r="C361" s="435"/>
      <c r="D361" s="987" t="s">
        <v>46</v>
      </c>
      <c r="E361" s="988" t="s">
        <v>11840</v>
      </c>
      <c r="F361" s="1136">
        <f t="shared" si="81"/>
        <v>46029</v>
      </c>
      <c r="G361" s="1137" t="str">
        <f t="shared" si="79"/>
        <v>A1</v>
      </c>
      <c r="H361" s="1138" t="str">
        <f t="shared" si="80"/>
        <v>MR_DER-1484_25</v>
      </c>
      <c r="I361" s="1139">
        <f t="shared" si="82"/>
        <v>46160</v>
      </c>
      <c r="J361" s="411" t="str">
        <f t="shared" si="83"/>
        <v>NÃO APROVADO</v>
      </c>
      <c r="K361" s="990" t="s">
        <v>3730</v>
      </c>
      <c r="L361" s="1378">
        <v>46029</v>
      </c>
      <c r="M361" s="69" t="s">
        <v>11850</v>
      </c>
      <c r="N361" s="990" t="s">
        <v>5536</v>
      </c>
      <c r="O361" s="1378">
        <v>46160</v>
      </c>
    </row>
    <row r="362" spans="1:15" s="990" customFormat="1" ht="15" hidden="1" x14ac:dyDescent="0.25">
      <c r="A362" s="987" t="s">
        <v>12662</v>
      </c>
      <c r="B362" s="435"/>
      <c r="C362" s="435"/>
      <c r="D362" s="987" t="s">
        <v>46</v>
      </c>
      <c r="E362" s="988" t="s">
        <v>11841</v>
      </c>
      <c r="F362" s="1136">
        <f t="shared" si="81"/>
        <v>46029</v>
      </c>
      <c r="G362" s="1137" t="str">
        <f t="shared" si="79"/>
        <v>A1</v>
      </c>
      <c r="H362" s="1138" t="str">
        <f t="shared" si="80"/>
        <v>MR_DER-1484_25</v>
      </c>
      <c r="I362" s="1139">
        <f t="shared" si="82"/>
        <v>46160</v>
      </c>
      <c r="J362" s="411" t="str">
        <f t="shared" si="83"/>
        <v>NÃO APROVADO</v>
      </c>
      <c r="K362" s="990" t="s">
        <v>3730</v>
      </c>
      <c r="L362" s="1378">
        <v>46029</v>
      </c>
      <c r="M362" s="69" t="s">
        <v>11850</v>
      </c>
      <c r="N362" s="990" t="s">
        <v>5536</v>
      </c>
      <c r="O362" s="1378">
        <v>46160</v>
      </c>
    </row>
    <row r="363" spans="1:15" s="990" customFormat="1" ht="15" hidden="1" x14ac:dyDescent="0.25">
      <c r="A363" s="987" t="s">
        <v>12662</v>
      </c>
      <c r="B363" s="435"/>
      <c r="C363" s="435"/>
      <c r="D363" s="987" t="s">
        <v>46</v>
      </c>
      <c r="E363" s="988" t="s">
        <v>11842</v>
      </c>
      <c r="F363" s="1136">
        <f t="shared" si="81"/>
        <v>46029</v>
      </c>
      <c r="G363" s="1137" t="str">
        <f t="shared" si="79"/>
        <v>A1</v>
      </c>
      <c r="H363" s="1138" t="str">
        <f t="shared" si="80"/>
        <v>MR_DER-1484_25</v>
      </c>
      <c r="I363" s="1139">
        <f t="shared" si="82"/>
        <v>46160</v>
      </c>
      <c r="J363" s="411" t="str">
        <f t="shared" si="83"/>
        <v>NÃO APROVADO</v>
      </c>
      <c r="K363" s="990" t="s">
        <v>3730</v>
      </c>
      <c r="L363" s="1378">
        <v>46029</v>
      </c>
      <c r="M363" s="69" t="s">
        <v>11850</v>
      </c>
      <c r="N363" s="990" t="s">
        <v>5536</v>
      </c>
      <c r="O363" s="1378">
        <v>46160</v>
      </c>
    </row>
    <row r="364" spans="1:15" s="990" customFormat="1" ht="15" hidden="1" x14ac:dyDescent="0.25">
      <c r="A364" s="987" t="s">
        <v>12662</v>
      </c>
      <c r="B364" s="435"/>
      <c r="C364" s="435"/>
      <c r="D364" s="987" t="s">
        <v>46</v>
      </c>
      <c r="E364" s="988" t="s">
        <v>11843</v>
      </c>
      <c r="F364" s="1136">
        <f t="shared" si="81"/>
        <v>46029</v>
      </c>
      <c r="G364" s="1137" t="str">
        <f t="shared" si="79"/>
        <v>A1</v>
      </c>
      <c r="H364" s="1138" t="str">
        <f t="shared" si="80"/>
        <v>MR_DER-1484_25</v>
      </c>
      <c r="I364" s="1139">
        <f t="shared" si="82"/>
        <v>46160</v>
      </c>
      <c r="J364" s="411" t="str">
        <f t="shared" si="83"/>
        <v>NÃO APROVADO</v>
      </c>
      <c r="K364" s="990" t="s">
        <v>3730</v>
      </c>
      <c r="L364" s="1378">
        <v>46029</v>
      </c>
      <c r="M364" s="69" t="s">
        <v>11850</v>
      </c>
      <c r="N364" s="990" t="s">
        <v>5536</v>
      </c>
      <c r="O364" s="1378">
        <v>46160</v>
      </c>
    </row>
    <row r="365" spans="1:15" s="990" customFormat="1" ht="15" hidden="1" x14ac:dyDescent="0.25">
      <c r="A365" s="987" t="s">
        <v>12662</v>
      </c>
      <c r="B365" s="435"/>
      <c r="C365" s="435"/>
      <c r="D365" s="987" t="s">
        <v>46</v>
      </c>
      <c r="E365" s="988" t="s">
        <v>11844</v>
      </c>
      <c r="F365" s="1136">
        <f t="shared" si="81"/>
        <v>46029</v>
      </c>
      <c r="G365" s="1137" t="str">
        <f t="shared" si="79"/>
        <v>A1</v>
      </c>
      <c r="H365" s="1138" t="str">
        <f t="shared" si="80"/>
        <v>MR_DER-1484_25</v>
      </c>
      <c r="I365" s="1139">
        <f t="shared" si="82"/>
        <v>46160</v>
      </c>
      <c r="J365" s="411" t="str">
        <f t="shared" si="83"/>
        <v>NÃO APROVADO</v>
      </c>
      <c r="K365" s="990" t="s">
        <v>3730</v>
      </c>
      <c r="L365" s="1378">
        <v>46029</v>
      </c>
      <c r="M365" s="69" t="s">
        <v>11850</v>
      </c>
      <c r="N365" s="990" t="s">
        <v>5536</v>
      </c>
      <c r="O365" s="1378">
        <v>46160</v>
      </c>
    </row>
    <row r="366" spans="1:15" s="990" customFormat="1" ht="15" hidden="1" x14ac:dyDescent="0.25">
      <c r="A366" s="987" t="s">
        <v>8342</v>
      </c>
      <c r="B366" s="435"/>
      <c r="C366" s="435"/>
      <c r="D366" s="987" t="s">
        <v>11848</v>
      </c>
      <c r="E366" s="988" t="s">
        <v>11845</v>
      </c>
      <c r="F366" s="1136">
        <f t="shared" si="81"/>
        <v>46029</v>
      </c>
      <c r="G366" s="1137" t="str">
        <f t="shared" si="79"/>
        <v>A1</v>
      </c>
      <c r="H366" s="1138" t="str">
        <f t="shared" si="80"/>
        <v>MR_DER-1484_25</v>
      </c>
      <c r="I366" s="1139" t="str">
        <f t="shared" si="82"/>
        <v>ND</v>
      </c>
      <c r="J366" s="411" t="str">
        <f t="shared" si="83"/>
        <v>ND</v>
      </c>
      <c r="K366" s="990" t="s">
        <v>3730</v>
      </c>
      <c r="L366" s="1378">
        <v>46029</v>
      </c>
      <c r="M366" s="69" t="s">
        <v>11850</v>
      </c>
    </row>
    <row r="367" spans="1:15" s="990" customFormat="1" ht="15" hidden="1" x14ac:dyDescent="0.25">
      <c r="A367" s="987" t="s">
        <v>8342</v>
      </c>
      <c r="B367" s="435"/>
      <c r="C367" s="435"/>
      <c r="D367" s="987" t="s">
        <v>11849</v>
      </c>
      <c r="E367" s="988" t="s">
        <v>11846</v>
      </c>
      <c r="F367" s="1136">
        <f t="shared" si="81"/>
        <v>46029</v>
      </c>
      <c r="G367" s="1137" t="str">
        <f t="shared" si="79"/>
        <v>A1</v>
      </c>
      <c r="H367" s="1138" t="str">
        <f t="shared" si="80"/>
        <v>MR_DER-1484_25</v>
      </c>
      <c r="I367" s="1139" t="str">
        <f t="shared" si="82"/>
        <v>ND</v>
      </c>
      <c r="J367" s="411" t="str">
        <f t="shared" si="83"/>
        <v>ND</v>
      </c>
      <c r="K367" s="990" t="s">
        <v>3730</v>
      </c>
      <c r="L367" s="1378">
        <v>46029</v>
      </c>
      <c r="M367" s="69" t="s">
        <v>11850</v>
      </c>
    </row>
    <row r="368" spans="1:15" s="990" customFormat="1" ht="15" hidden="1" x14ac:dyDescent="0.25">
      <c r="A368" s="987" t="s">
        <v>8342</v>
      </c>
      <c r="B368" s="435" t="str">
        <f>IF(LEFT(E368,2)="RT","x","")</f>
        <v/>
      </c>
      <c r="C368" s="435" t="str">
        <f>IF(LEFT(E368,2)="DE","x","")</f>
        <v/>
      </c>
      <c r="D368" s="987" t="s">
        <v>47</v>
      </c>
      <c r="E368" s="988" t="s">
        <v>11847</v>
      </c>
      <c r="F368" s="1136">
        <f>IF(L368&lt;&gt;0,MAX(L368,R368,X368,AD368),"NE")</f>
        <v>46029</v>
      </c>
      <c r="G368" s="1137" t="str">
        <f>IF($F368="","",INDEX($K368:$FI368,1,MATCH($F368,$K368:$FI368,)-1))</f>
        <v>A1</v>
      </c>
      <c r="H368" s="1138" t="str">
        <f>IF($F368="","",INDEX($K368:$FM368,1,MATCH($F368,$K368:$FM368,)+1))</f>
        <v>MR_DER-1484_25</v>
      </c>
      <c r="I368" s="1139" t="str">
        <f>IF(F368="NE",F368,IF(INDEX(K368:CP368,,MATCH(F368,K368:CP368,0)+3)&lt;&gt;0,INDEX(K368:CP368,,MATCH(F368,K368:CP368,0)+3),"ND"))</f>
        <v>ND</v>
      </c>
      <c r="J368" s="411" t="str">
        <f>IF(G368="NE",G368,IF(INDEX(K368:CQ368,,MATCH(G368,K368:CQ368,0)+3)&lt;&gt;0,INDEX(K368:CQ368,,MATCH(G368,K368:CQ368,0)+3),"ND"))</f>
        <v>ND</v>
      </c>
      <c r="K368" s="990" t="s">
        <v>3730</v>
      </c>
      <c r="L368" s="1378">
        <v>46029</v>
      </c>
      <c r="M368" s="69" t="s">
        <v>11850</v>
      </c>
    </row>
    <row r="369" spans="1:25" s="408" customFormat="1" hidden="1" x14ac:dyDescent="0.25">
      <c r="A369" s="403"/>
      <c r="B369" s="404"/>
      <c r="C369" s="404"/>
      <c r="D369" s="403"/>
      <c r="E369" s="403"/>
      <c r="F369" s="412"/>
      <c r="G369" s="412"/>
      <c r="H369" s="412"/>
      <c r="I369" s="412"/>
      <c r="J369" s="404"/>
    </row>
    <row r="370" spans="1:25" s="408" customFormat="1" ht="15" hidden="1" x14ac:dyDescent="0.25">
      <c r="A370" s="409" t="s">
        <v>8263</v>
      </c>
      <c r="B370" s="401" t="str">
        <f t="shared" ref="B370:B379" si="84">IF(LEFT(E370,2)="RT","x","")</f>
        <v/>
      </c>
      <c r="C370" s="401" t="str">
        <f t="shared" ref="C370:C379" si="85">IF(LEFT(E370,2)="DE","x","")</f>
        <v>x</v>
      </c>
      <c r="D370" s="409" t="s">
        <v>48</v>
      </c>
      <c r="E370" s="410" t="s">
        <v>4082</v>
      </c>
      <c r="F370" s="1133">
        <f t="shared" ref="F370:F401" si="86">IF(L370&lt;&gt;0,MAX(L370,R370,X370,AD370),"NE")</f>
        <v>46010</v>
      </c>
      <c r="G370" s="1134" t="str">
        <f t="shared" si="79"/>
        <v>A</v>
      </c>
      <c r="H370" s="1132" t="str">
        <f t="shared" si="80"/>
        <v>MR_DER-1471_25</v>
      </c>
      <c r="I370" s="1135" t="str">
        <f t="shared" ref="I370:I401" si="87">IF(F370="NE",F370,IF(INDEX(K370:CP370,,MATCH(F370,K370:CP370,0)+3)&lt;&gt;0,INDEX(K370:CP370,,MATCH(F370,K370:CP370,0)+3),"ND"))</f>
        <v>ND</v>
      </c>
      <c r="J370" s="413" t="str">
        <f t="shared" si="75"/>
        <v>APROVADO</v>
      </c>
      <c r="K370" s="412" t="s">
        <v>3730</v>
      </c>
      <c r="L370" s="1224">
        <v>45993</v>
      </c>
      <c r="M370" s="218" t="s">
        <v>11492</v>
      </c>
      <c r="N370" s="408" t="s">
        <v>5539</v>
      </c>
      <c r="O370" s="1364">
        <v>46007</v>
      </c>
      <c r="Q370" s="408" t="s">
        <v>3748</v>
      </c>
      <c r="R370" s="1364">
        <v>46008</v>
      </c>
      <c r="S370" s="218" t="s">
        <v>11628</v>
      </c>
      <c r="T370" s="408" t="s">
        <v>5539</v>
      </c>
      <c r="U370" s="1364">
        <v>46009</v>
      </c>
      <c r="W370" s="408" t="s">
        <v>3748</v>
      </c>
      <c r="X370" s="1364">
        <v>46010</v>
      </c>
      <c r="Y370" s="218" t="s">
        <v>11633</v>
      </c>
    </row>
    <row r="371" spans="1:25" s="408" customFormat="1" ht="15" hidden="1" x14ac:dyDescent="0.25">
      <c r="A371" s="409" t="s">
        <v>8263</v>
      </c>
      <c r="B371" s="401" t="str">
        <f t="shared" si="84"/>
        <v/>
      </c>
      <c r="C371" s="401" t="str">
        <f t="shared" si="85"/>
        <v>x</v>
      </c>
      <c r="D371" s="409" t="s">
        <v>48</v>
      </c>
      <c r="E371" s="410" t="s">
        <v>4083</v>
      </c>
      <c r="F371" s="1133">
        <f t="shared" si="86"/>
        <v>46010</v>
      </c>
      <c r="G371" s="1134" t="str">
        <f t="shared" si="79"/>
        <v>A</v>
      </c>
      <c r="H371" s="1132" t="str">
        <f t="shared" si="80"/>
        <v>MR_DER-1471_25</v>
      </c>
      <c r="I371" s="1135" t="str">
        <f t="shared" si="87"/>
        <v>ND</v>
      </c>
      <c r="J371" s="413" t="str">
        <f t="shared" si="75"/>
        <v>APROVADO</v>
      </c>
      <c r="K371" s="412" t="s">
        <v>3730</v>
      </c>
      <c r="L371" s="1224">
        <v>45993</v>
      </c>
      <c r="M371" s="218" t="s">
        <v>11492</v>
      </c>
      <c r="N371" s="408" t="s">
        <v>5539</v>
      </c>
      <c r="O371" s="1364">
        <v>46007</v>
      </c>
      <c r="Q371" s="408" t="s">
        <v>3748</v>
      </c>
      <c r="R371" s="1364">
        <v>46008</v>
      </c>
      <c r="S371" s="218" t="s">
        <v>11628</v>
      </c>
      <c r="T371" s="408" t="s">
        <v>5539</v>
      </c>
      <c r="U371" s="1364">
        <v>46009</v>
      </c>
      <c r="W371" s="408" t="s">
        <v>3748</v>
      </c>
      <c r="X371" s="1364">
        <v>46010</v>
      </c>
      <c r="Y371" s="218" t="s">
        <v>11633</v>
      </c>
    </row>
    <row r="372" spans="1:25" s="408" customFormat="1" ht="15" hidden="1" x14ac:dyDescent="0.25">
      <c r="A372" s="409" t="s">
        <v>8263</v>
      </c>
      <c r="B372" s="401" t="str">
        <f t="shared" si="84"/>
        <v/>
      </c>
      <c r="C372" s="401" t="str">
        <f t="shared" si="85"/>
        <v>x</v>
      </c>
      <c r="D372" s="409" t="s">
        <v>48</v>
      </c>
      <c r="E372" s="410" t="s">
        <v>4084</v>
      </c>
      <c r="F372" s="1133">
        <f t="shared" si="86"/>
        <v>46010</v>
      </c>
      <c r="G372" s="1134" t="str">
        <f t="shared" si="79"/>
        <v>A</v>
      </c>
      <c r="H372" s="1132" t="str">
        <f t="shared" si="80"/>
        <v>MR_DER-1471_25</v>
      </c>
      <c r="I372" s="1135" t="str">
        <f t="shared" si="87"/>
        <v>ND</v>
      </c>
      <c r="J372" s="413" t="str">
        <f t="shared" si="75"/>
        <v>ND</v>
      </c>
      <c r="K372" s="412" t="s">
        <v>3730</v>
      </c>
      <c r="L372" s="1224">
        <v>45993</v>
      </c>
      <c r="M372" s="218" t="s">
        <v>11492</v>
      </c>
      <c r="N372" s="408" t="s">
        <v>5536</v>
      </c>
      <c r="O372" s="1364">
        <v>46007</v>
      </c>
      <c r="Q372" s="408" t="s">
        <v>3765</v>
      </c>
      <c r="R372" s="1364">
        <v>46008</v>
      </c>
      <c r="S372" s="218" t="s">
        <v>11628</v>
      </c>
      <c r="T372" s="408" t="s">
        <v>5539</v>
      </c>
      <c r="U372" s="1364">
        <v>46009</v>
      </c>
      <c r="W372" s="408" t="s">
        <v>3748</v>
      </c>
      <c r="X372" s="1364">
        <v>46010</v>
      </c>
      <c r="Y372" s="218" t="s">
        <v>11633</v>
      </c>
    </row>
    <row r="373" spans="1:25" s="408" customFormat="1" ht="15" hidden="1" x14ac:dyDescent="0.25">
      <c r="A373" s="409" t="s">
        <v>8263</v>
      </c>
      <c r="B373" s="401" t="str">
        <f t="shared" si="84"/>
        <v/>
      </c>
      <c r="C373" s="401" t="str">
        <f t="shared" si="85"/>
        <v>x</v>
      </c>
      <c r="D373" s="409" t="s">
        <v>48</v>
      </c>
      <c r="E373" s="410" t="s">
        <v>4085</v>
      </c>
      <c r="F373" s="1133">
        <f t="shared" si="86"/>
        <v>46010</v>
      </c>
      <c r="G373" s="1134" t="str">
        <f t="shared" si="79"/>
        <v>A</v>
      </c>
      <c r="H373" s="1132" t="str">
        <f t="shared" si="80"/>
        <v>MR_DER-1471_25</v>
      </c>
      <c r="I373" s="1135" t="str">
        <f t="shared" si="87"/>
        <v>ND</v>
      </c>
      <c r="J373" s="413" t="str">
        <f t="shared" si="75"/>
        <v>APROVADO</v>
      </c>
      <c r="K373" s="412" t="s">
        <v>3730</v>
      </c>
      <c r="L373" s="1224">
        <v>45993</v>
      </c>
      <c r="M373" s="218" t="s">
        <v>11492</v>
      </c>
      <c r="N373" s="408" t="s">
        <v>5539</v>
      </c>
      <c r="O373" s="1364">
        <v>46007</v>
      </c>
      <c r="Q373" s="408" t="s">
        <v>3748</v>
      </c>
      <c r="R373" s="1364">
        <v>46008</v>
      </c>
      <c r="S373" s="218" t="s">
        <v>11628</v>
      </c>
      <c r="T373" s="408" t="s">
        <v>5539</v>
      </c>
      <c r="U373" s="1364">
        <v>46009</v>
      </c>
      <c r="W373" s="408" t="s">
        <v>3748</v>
      </c>
      <c r="X373" s="1364">
        <v>46010</v>
      </c>
      <c r="Y373" s="218" t="s">
        <v>11633</v>
      </c>
    </row>
    <row r="374" spans="1:25" s="408" customFormat="1" ht="15" hidden="1" x14ac:dyDescent="0.25">
      <c r="A374" s="409" t="s">
        <v>8263</v>
      </c>
      <c r="B374" s="401" t="str">
        <f t="shared" si="84"/>
        <v/>
      </c>
      <c r="C374" s="401" t="str">
        <f t="shared" si="85"/>
        <v>x</v>
      </c>
      <c r="D374" s="409" t="s">
        <v>48</v>
      </c>
      <c r="E374" s="410" t="s">
        <v>4086</v>
      </c>
      <c r="F374" s="1133">
        <f t="shared" si="86"/>
        <v>46010</v>
      </c>
      <c r="G374" s="1134" t="str">
        <f t="shared" si="79"/>
        <v>A</v>
      </c>
      <c r="H374" s="1132" t="str">
        <f t="shared" si="80"/>
        <v>MR_DER-1471_25</v>
      </c>
      <c r="I374" s="1135" t="str">
        <f t="shared" si="87"/>
        <v>ND</v>
      </c>
      <c r="J374" s="413" t="str">
        <f t="shared" si="75"/>
        <v>ND</v>
      </c>
      <c r="K374" s="412" t="s">
        <v>3730</v>
      </c>
      <c r="L374" s="1224">
        <v>45993</v>
      </c>
      <c r="M374" s="218" t="s">
        <v>11492</v>
      </c>
      <c r="N374" s="408" t="s">
        <v>5536</v>
      </c>
      <c r="O374" s="1364">
        <v>46007</v>
      </c>
      <c r="Q374" s="408" t="s">
        <v>3765</v>
      </c>
      <c r="R374" s="1364">
        <v>46008</v>
      </c>
      <c r="S374" s="218" t="s">
        <v>11628</v>
      </c>
      <c r="T374" s="408" t="s">
        <v>5539</v>
      </c>
      <c r="U374" s="1364">
        <v>46009</v>
      </c>
      <c r="W374" s="408" t="s">
        <v>3748</v>
      </c>
      <c r="X374" s="1364">
        <v>46010</v>
      </c>
      <c r="Y374" s="218" t="s">
        <v>11633</v>
      </c>
    </row>
    <row r="375" spans="1:25" s="408" customFormat="1" ht="15" hidden="1" x14ac:dyDescent="0.25">
      <c r="A375" s="409" t="s">
        <v>8263</v>
      </c>
      <c r="B375" s="401" t="str">
        <f t="shared" si="84"/>
        <v/>
      </c>
      <c r="C375" s="401" t="str">
        <f t="shared" si="85"/>
        <v>x</v>
      </c>
      <c r="D375" s="409" t="s">
        <v>48</v>
      </c>
      <c r="E375" s="410" t="s">
        <v>4087</v>
      </c>
      <c r="F375" s="1133">
        <f t="shared" si="86"/>
        <v>46010</v>
      </c>
      <c r="G375" s="1134" t="str">
        <f t="shared" si="79"/>
        <v>A</v>
      </c>
      <c r="H375" s="1132" t="str">
        <f t="shared" si="80"/>
        <v>MR_DER-1471_25</v>
      </c>
      <c r="I375" s="1135" t="str">
        <f t="shared" si="87"/>
        <v>ND</v>
      </c>
      <c r="J375" s="413" t="str">
        <f t="shared" si="75"/>
        <v>APROVADO</v>
      </c>
      <c r="K375" s="412" t="s">
        <v>3730</v>
      </c>
      <c r="L375" s="1224">
        <v>45993</v>
      </c>
      <c r="M375" s="218" t="s">
        <v>11492</v>
      </c>
      <c r="N375" s="408" t="s">
        <v>5539</v>
      </c>
      <c r="O375" s="1364">
        <v>46007</v>
      </c>
      <c r="Q375" s="408" t="s">
        <v>3748</v>
      </c>
      <c r="R375" s="1364">
        <v>46008</v>
      </c>
      <c r="S375" s="218" t="s">
        <v>11628</v>
      </c>
      <c r="T375" s="408" t="s">
        <v>5539</v>
      </c>
      <c r="U375" s="1364">
        <v>46009</v>
      </c>
      <c r="W375" s="408" t="s">
        <v>3748</v>
      </c>
      <c r="X375" s="1364">
        <v>46010</v>
      </c>
      <c r="Y375" s="218" t="s">
        <v>11633</v>
      </c>
    </row>
    <row r="376" spans="1:25" s="408" customFormat="1" ht="15" hidden="1" x14ac:dyDescent="0.25">
      <c r="A376" s="409" t="s">
        <v>8263</v>
      </c>
      <c r="B376" s="401" t="str">
        <f t="shared" si="84"/>
        <v/>
      </c>
      <c r="C376" s="401" t="str">
        <f t="shared" si="85"/>
        <v>x</v>
      </c>
      <c r="D376" s="409" t="s">
        <v>48</v>
      </c>
      <c r="E376" s="410" t="s">
        <v>4088</v>
      </c>
      <c r="F376" s="1133">
        <f t="shared" si="86"/>
        <v>46010</v>
      </c>
      <c r="G376" s="1134" t="str">
        <f t="shared" si="79"/>
        <v>A</v>
      </c>
      <c r="H376" s="1132" t="str">
        <f t="shared" si="80"/>
        <v>MR_DER-1471_25</v>
      </c>
      <c r="I376" s="1135" t="str">
        <f t="shared" si="87"/>
        <v>ND</v>
      </c>
      <c r="J376" s="413" t="str">
        <f t="shared" si="75"/>
        <v>APROVADO</v>
      </c>
      <c r="K376" s="412" t="s">
        <v>3730</v>
      </c>
      <c r="L376" s="1224">
        <v>45993</v>
      </c>
      <c r="M376" s="218" t="s">
        <v>11492</v>
      </c>
      <c r="N376" s="408" t="s">
        <v>5539</v>
      </c>
      <c r="O376" s="1364">
        <v>46007</v>
      </c>
      <c r="Q376" s="408" t="s">
        <v>3748</v>
      </c>
      <c r="R376" s="1364">
        <v>46008</v>
      </c>
      <c r="S376" s="218" t="s">
        <v>11628</v>
      </c>
      <c r="T376" s="408" t="s">
        <v>5539</v>
      </c>
      <c r="U376" s="1364">
        <v>46009</v>
      </c>
      <c r="W376" s="408" t="s">
        <v>3748</v>
      </c>
      <c r="X376" s="1364">
        <v>46010</v>
      </c>
      <c r="Y376" s="218" t="s">
        <v>11633</v>
      </c>
    </row>
    <row r="377" spans="1:25" s="408" customFormat="1" ht="15" hidden="1" x14ac:dyDescent="0.25">
      <c r="A377" s="409" t="s">
        <v>8263</v>
      </c>
      <c r="B377" s="401" t="str">
        <f t="shared" si="84"/>
        <v/>
      </c>
      <c r="C377" s="401" t="str">
        <f t="shared" si="85"/>
        <v>x</v>
      </c>
      <c r="D377" s="409" t="s">
        <v>48</v>
      </c>
      <c r="E377" s="410" t="s">
        <v>4089</v>
      </c>
      <c r="F377" s="1133">
        <f t="shared" si="86"/>
        <v>46010</v>
      </c>
      <c r="G377" s="1134" t="str">
        <f t="shared" si="79"/>
        <v>A</v>
      </c>
      <c r="H377" s="1132" t="str">
        <f t="shared" si="80"/>
        <v>MR_DER-1471_25</v>
      </c>
      <c r="I377" s="1135" t="str">
        <f t="shared" si="87"/>
        <v>ND</v>
      </c>
      <c r="J377" s="413" t="str">
        <f t="shared" si="75"/>
        <v>APROVADO</v>
      </c>
      <c r="K377" s="412" t="s">
        <v>3730</v>
      </c>
      <c r="L377" s="1224">
        <v>45993</v>
      </c>
      <c r="M377" s="218" t="s">
        <v>11492</v>
      </c>
      <c r="N377" s="408" t="s">
        <v>5537</v>
      </c>
      <c r="O377" s="1364">
        <v>46007</v>
      </c>
      <c r="Q377" s="408" t="s">
        <v>3748</v>
      </c>
      <c r="R377" s="1364">
        <v>46008</v>
      </c>
      <c r="S377" s="218" t="s">
        <v>11628</v>
      </c>
      <c r="T377" s="408" t="s">
        <v>5539</v>
      </c>
      <c r="U377" s="1364">
        <v>46009</v>
      </c>
      <c r="W377" s="408" t="s">
        <v>3748</v>
      </c>
      <c r="X377" s="1364">
        <v>46010</v>
      </c>
      <c r="Y377" s="218" t="s">
        <v>11633</v>
      </c>
    </row>
    <row r="378" spans="1:25" s="408" customFormat="1" ht="15" hidden="1" x14ac:dyDescent="0.25">
      <c r="A378" s="409" t="s">
        <v>8263</v>
      </c>
      <c r="B378" s="401" t="str">
        <f t="shared" si="84"/>
        <v/>
      </c>
      <c r="C378" s="401" t="str">
        <f t="shared" si="85"/>
        <v>x</v>
      </c>
      <c r="D378" s="409" t="s">
        <v>48</v>
      </c>
      <c r="E378" s="410" t="s">
        <v>11479</v>
      </c>
      <c r="F378" s="1133">
        <f t="shared" si="86"/>
        <v>46010</v>
      </c>
      <c r="G378" s="1134" t="str">
        <f t="shared" si="79"/>
        <v>A</v>
      </c>
      <c r="H378" s="1132" t="str">
        <f t="shared" si="80"/>
        <v>MR_DER-1471_25</v>
      </c>
      <c r="I378" s="1135" t="str">
        <f t="shared" si="87"/>
        <v>ND</v>
      </c>
      <c r="J378" s="413" t="str">
        <f t="shared" si="75"/>
        <v>ND</v>
      </c>
      <c r="K378" s="412" t="s">
        <v>3730</v>
      </c>
      <c r="L378" s="1224">
        <v>45993</v>
      </c>
      <c r="M378" s="218" t="s">
        <v>11492</v>
      </c>
      <c r="N378" s="408" t="s">
        <v>5536</v>
      </c>
      <c r="O378" s="1364">
        <v>46007</v>
      </c>
      <c r="Q378" s="408" t="s">
        <v>3765</v>
      </c>
      <c r="R378" s="1364">
        <v>46008</v>
      </c>
      <c r="S378" s="218" t="s">
        <v>11628</v>
      </c>
      <c r="T378" s="408" t="s">
        <v>5539</v>
      </c>
      <c r="U378" s="1364">
        <v>46009</v>
      </c>
      <c r="W378" s="408" t="s">
        <v>3748</v>
      </c>
      <c r="X378" s="1364">
        <v>46010</v>
      </c>
      <c r="Y378" s="218" t="s">
        <v>11633</v>
      </c>
    </row>
    <row r="379" spans="1:25" s="408" customFormat="1" ht="15" hidden="1" x14ac:dyDescent="0.25">
      <c r="A379" s="409" t="s">
        <v>8263</v>
      </c>
      <c r="B379" s="401" t="str">
        <f t="shared" si="84"/>
        <v/>
      </c>
      <c r="C379" s="401" t="str">
        <f t="shared" si="85"/>
        <v>x</v>
      </c>
      <c r="D379" s="409" t="s">
        <v>48</v>
      </c>
      <c r="E379" s="410" t="s">
        <v>11480</v>
      </c>
      <c r="F379" s="1133">
        <f t="shared" si="86"/>
        <v>46010</v>
      </c>
      <c r="G379" s="1134" t="str">
        <f t="shared" si="79"/>
        <v>A</v>
      </c>
      <c r="H379" s="1132" t="str">
        <f t="shared" si="80"/>
        <v>MR_DER-1471_25</v>
      </c>
      <c r="I379" s="1135" t="str">
        <f t="shared" si="87"/>
        <v>ND</v>
      </c>
      <c r="J379" s="413" t="str">
        <f t="shared" si="75"/>
        <v>APROVADO</v>
      </c>
      <c r="K379" s="412" t="s">
        <v>3730</v>
      </c>
      <c r="L379" s="1224">
        <v>45993</v>
      </c>
      <c r="M379" s="218" t="s">
        <v>11492</v>
      </c>
      <c r="N379" s="408" t="s">
        <v>5539</v>
      </c>
      <c r="O379" s="1364">
        <v>46007</v>
      </c>
      <c r="Q379" s="408" t="s">
        <v>3748</v>
      </c>
      <c r="R379" s="1364">
        <v>46008</v>
      </c>
      <c r="S379" s="218" t="s">
        <v>11628</v>
      </c>
      <c r="T379" s="408" t="s">
        <v>5539</v>
      </c>
      <c r="U379" s="1364">
        <v>46009</v>
      </c>
      <c r="W379" s="408" t="s">
        <v>3748</v>
      </c>
      <c r="X379" s="1364">
        <v>46010</v>
      </c>
      <c r="Y379" s="218" t="s">
        <v>11633</v>
      </c>
    </row>
    <row r="380" spans="1:25" s="408" customFormat="1" ht="15" hidden="1" x14ac:dyDescent="0.25">
      <c r="A380" s="409" t="s">
        <v>8263</v>
      </c>
      <c r="B380" s="401"/>
      <c r="C380" s="401"/>
      <c r="D380" s="409" t="s">
        <v>48</v>
      </c>
      <c r="E380" s="410" t="s">
        <v>11481</v>
      </c>
      <c r="F380" s="1133">
        <f t="shared" ref="F380:F390" si="88">IF(L380&lt;&gt;0,MAX(L380,R380,X380,AD380),"NE")</f>
        <v>46010</v>
      </c>
      <c r="G380" s="1134" t="str">
        <f t="shared" si="79"/>
        <v>A</v>
      </c>
      <c r="H380" s="1132" t="str">
        <f t="shared" si="80"/>
        <v>MR_DER-1471_25</v>
      </c>
      <c r="I380" s="1135" t="str">
        <f t="shared" ref="I380:I390" si="89">IF(F380="NE",F380,IF(INDEX(K380:CP380,,MATCH(F380,K380:CP380,0)+3)&lt;&gt;0,INDEX(K380:CP380,,MATCH(F380,K380:CP380,0)+3),"ND"))</f>
        <v>ND</v>
      </c>
      <c r="J380" s="413" t="str">
        <f t="shared" ref="J380:J390" si="90">IF(G380="NE",G380,IF(INDEX(K380:CQ380,,MATCH(G380,K380:CQ380,0)+3)&lt;&gt;0,INDEX(K380:CQ380,,MATCH(G380,K380:CQ380,0)+3),"ND"))</f>
        <v>APROVADO</v>
      </c>
      <c r="K380" s="412" t="s">
        <v>3730</v>
      </c>
      <c r="L380" s="1224">
        <v>45993</v>
      </c>
      <c r="M380" s="218" t="s">
        <v>11492</v>
      </c>
      <c r="N380" s="408" t="s">
        <v>5539</v>
      </c>
      <c r="O380" s="1364">
        <v>46007</v>
      </c>
      <c r="Q380" s="408" t="s">
        <v>3748</v>
      </c>
      <c r="R380" s="1364">
        <v>46008</v>
      </c>
      <c r="S380" s="218" t="s">
        <v>11628</v>
      </c>
      <c r="T380" s="408" t="s">
        <v>5539</v>
      </c>
      <c r="U380" s="1364">
        <v>46009</v>
      </c>
      <c r="W380" s="408" t="s">
        <v>3748</v>
      </c>
      <c r="X380" s="1364">
        <v>46010</v>
      </c>
      <c r="Y380" s="218" t="s">
        <v>11633</v>
      </c>
    </row>
    <row r="381" spans="1:25" s="408" customFormat="1" ht="15" hidden="1" x14ac:dyDescent="0.25">
      <c r="A381" s="409" t="s">
        <v>8263</v>
      </c>
      <c r="B381" s="401"/>
      <c r="C381" s="401"/>
      <c r="D381" s="409" t="s">
        <v>48</v>
      </c>
      <c r="E381" s="410" t="s">
        <v>11482</v>
      </c>
      <c r="F381" s="1133">
        <f t="shared" si="88"/>
        <v>46010</v>
      </c>
      <c r="G381" s="1134" t="str">
        <f t="shared" si="79"/>
        <v>A</v>
      </c>
      <c r="H381" s="1132" t="str">
        <f t="shared" si="80"/>
        <v>MR_DER-1471_25</v>
      </c>
      <c r="I381" s="1135" t="str">
        <f t="shared" si="89"/>
        <v>ND</v>
      </c>
      <c r="J381" s="413" t="str">
        <f t="shared" si="90"/>
        <v>APROVADO</v>
      </c>
      <c r="K381" s="412" t="s">
        <v>3730</v>
      </c>
      <c r="L381" s="1224">
        <v>45993</v>
      </c>
      <c r="M381" s="218" t="s">
        <v>11492</v>
      </c>
      <c r="N381" s="408" t="s">
        <v>5539</v>
      </c>
      <c r="O381" s="1364">
        <v>46007</v>
      </c>
      <c r="Q381" s="408" t="s">
        <v>3748</v>
      </c>
      <c r="R381" s="1364">
        <v>46008</v>
      </c>
      <c r="S381" s="218" t="s">
        <v>11628</v>
      </c>
      <c r="T381" s="408" t="s">
        <v>5539</v>
      </c>
      <c r="U381" s="1364">
        <v>46009</v>
      </c>
      <c r="W381" s="408" t="s">
        <v>3748</v>
      </c>
      <c r="X381" s="1364">
        <v>46010</v>
      </c>
      <c r="Y381" s="218" t="s">
        <v>11633</v>
      </c>
    </row>
    <row r="382" spans="1:25" s="408" customFormat="1" ht="15" hidden="1" x14ac:dyDescent="0.25">
      <c r="A382" s="409" t="s">
        <v>8263</v>
      </c>
      <c r="B382" s="401"/>
      <c r="C382" s="401"/>
      <c r="D382" s="409" t="s">
        <v>48</v>
      </c>
      <c r="E382" s="410" t="s">
        <v>11483</v>
      </c>
      <c r="F382" s="1133">
        <f t="shared" si="88"/>
        <v>46010</v>
      </c>
      <c r="G382" s="1134" t="str">
        <f t="shared" si="79"/>
        <v>A</v>
      </c>
      <c r="H382" s="1132" t="str">
        <f t="shared" si="80"/>
        <v>MR_DER-1471_25</v>
      </c>
      <c r="I382" s="1135" t="str">
        <f t="shared" si="89"/>
        <v>ND</v>
      </c>
      <c r="J382" s="413" t="str">
        <f t="shared" si="90"/>
        <v>APROVADO</v>
      </c>
      <c r="K382" s="412" t="s">
        <v>3730</v>
      </c>
      <c r="L382" s="1224">
        <v>45993</v>
      </c>
      <c r="M382" s="218" t="s">
        <v>11492</v>
      </c>
      <c r="N382" s="408" t="s">
        <v>5539</v>
      </c>
      <c r="O382" s="1364">
        <v>46007</v>
      </c>
      <c r="Q382" s="408" t="s">
        <v>3748</v>
      </c>
      <c r="R382" s="1364">
        <v>46008</v>
      </c>
      <c r="S382" s="218" t="s">
        <v>11628</v>
      </c>
      <c r="T382" s="408" t="s">
        <v>5539</v>
      </c>
      <c r="U382" s="1364">
        <v>46009</v>
      </c>
      <c r="W382" s="408" t="s">
        <v>3748</v>
      </c>
      <c r="X382" s="1364">
        <v>46010</v>
      </c>
      <c r="Y382" s="218" t="s">
        <v>11633</v>
      </c>
    </row>
    <row r="383" spans="1:25" s="408" customFormat="1" ht="15" hidden="1" x14ac:dyDescent="0.25">
      <c r="A383" s="409" t="s">
        <v>8263</v>
      </c>
      <c r="B383" s="401"/>
      <c r="C383" s="401"/>
      <c r="D383" s="409" t="s">
        <v>48</v>
      </c>
      <c r="E383" s="410" t="s">
        <v>11484</v>
      </c>
      <c r="F383" s="1133">
        <f t="shared" si="88"/>
        <v>46010</v>
      </c>
      <c r="G383" s="1134" t="str">
        <f t="shared" si="79"/>
        <v>A</v>
      </c>
      <c r="H383" s="1132" t="str">
        <f t="shared" si="80"/>
        <v>MR_DER-1471_25</v>
      </c>
      <c r="I383" s="1135" t="str">
        <f t="shared" si="89"/>
        <v>ND</v>
      </c>
      <c r="J383" s="413" t="str">
        <f t="shared" si="90"/>
        <v>ND</v>
      </c>
      <c r="K383" s="412" t="s">
        <v>3730</v>
      </c>
      <c r="L383" s="1224">
        <v>45993</v>
      </c>
      <c r="M383" s="218" t="s">
        <v>11492</v>
      </c>
      <c r="N383" s="408" t="s">
        <v>5536</v>
      </c>
      <c r="O383" s="1364">
        <v>46007</v>
      </c>
      <c r="Q383" s="408" t="s">
        <v>3765</v>
      </c>
      <c r="R383" s="1364">
        <v>46008</v>
      </c>
      <c r="S383" s="218" t="s">
        <v>11628</v>
      </c>
      <c r="T383" s="408" t="s">
        <v>5539</v>
      </c>
      <c r="U383" s="1364">
        <v>46009</v>
      </c>
      <c r="W383" s="408" t="s">
        <v>3748</v>
      </c>
      <c r="X383" s="1364">
        <v>46010</v>
      </c>
      <c r="Y383" s="218" t="s">
        <v>11633</v>
      </c>
    </row>
    <row r="384" spans="1:25" s="408" customFormat="1" ht="15" hidden="1" x14ac:dyDescent="0.25">
      <c r="A384" s="409" t="s">
        <v>8263</v>
      </c>
      <c r="B384" s="401"/>
      <c r="C384" s="401"/>
      <c r="D384" s="409" t="s">
        <v>48</v>
      </c>
      <c r="E384" s="410" t="s">
        <v>11485</v>
      </c>
      <c r="F384" s="1133">
        <f t="shared" si="88"/>
        <v>46010</v>
      </c>
      <c r="G384" s="1134" t="str">
        <f t="shared" si="79"/>
        <v>A</v>
      </c>
      <c r="H384" s="1132" t="str">
        <f t="shared" si="80"/>
        <v>MR_DER-1471_25</v>
      </c>
      <c r="I384" s="1135" t="str">
        <f t="shared" si="89"/>
        <v>ND</v>
      </c>
      <c r="J384" s="413" t="str">
        <f t="shared" si="90"/>
        <v>APROVADO</v>
      </c>
      <c r="K384" s="412" t="s">
        <v>3730</v>
      </c>
      <c r="L384" s="1224">
        <v>45993</v>
      </c>
      <c r="M384" s="218" t="s">
        <v>11492</v>
      </c>
      <c r="N384" s="408" t="s">
        <v>5539</v>
      </c>
      <c r="O384" s="1364">
        <v>46007</v>
      </c>
      <c r="Q384" s="408" t="s">
        <v>3748</v>
      </c>
      <c r="R384" s="1364">
        <v>46008</v>
      </c>
      <c r="S384" s="218" t="s">
        <v>11628</v>
      </c>
      <c r="T384" s="408" t="s">
        <v>5539</v>
      </c>
      <c r="U384" s="1364">
        <v>46009</v>
      </c>
      <c r="W384" s="408" t="s">
        <v>3748</v>
      </c>
      <c r="X384" s="1364">
        <v>46010</v>
      </c>
      <c r="Y384" s="218" t="s">
        <v>11633</v>
      </c>
    </row>
    <row r="385" spans="1:27" s="408" customFormat="1" ht="15" hidden="1" x14ac:dyDescent="0.25">
      <c r="A385" s="409" t="s">
        <v>8263</v>
      </c>
      <c r="B385" s="401"/>
      <c r="C385" s="401"/>
      <c r="D385" s="409" t="s">
        <v>48</v>
      </c>
      <c r="E385" s="410" t="s">
        <v>11486</v>
      </c>
      <c r="F385" s="1133">
        <f t="shared" si="88"/>
        <v>46010</v>
      </c>
      <c r="G385" s="1134" t="str">
        <f t="shared" si="79"/>
        <v>A</v>
      </c>
      <c r="H385" s="1132" t="str">
        <f t="shared" si="80"/>
        <v>MR_DER-1471_25</v>
      </c>
      <c r="I385" s="1135" t="str">
        <f t="shared" si="89"/>
        <v>ND</v>
      </c>
      <c r="J385" s="413" t="str">
        <f t="shared" si="90"/>
        <v>APROVADO</v>
      </c>
      <c r="K385" s="412" t="s">
        <v>3730</v>
      </c>
      <c r="L385" s="1224">
        <v>45993</v>
      </c>
      <c r="M385" s="218" t="s">
        <v>11492</v>
      </c>
      <c r="N385" s="408" t="s">
        <v>5539</v>
      </c>
      <c r="O385" s="1364">
        <v>46007</v>
      </c>
      <c r="Q385" s="408" t="s">
        <v>3748</v>
      </c>
      <c r="R385" s="1364">
        <v>46008</v>
      </c>
      <c r="S385" s="218" t="s">
        <v>11628</v>
      </c>
      <c r="T385" s="408" t="s">
        <v>5539</v>
      </c>
      <c r="U385" s="1364">
        <v>46009</v>
      </c>
      <c r="W385" s="408" t="s">
        <v>3748</v>
      </c>
      <c r="X385" s="1364">
        <v>46010</v>
      </c>
      <c r="Y385" s="218" t="s">
        <v>11633</v>
      </c>
    </row>
    <row r="386" spans="1:27" s="408" customFormat="1" ht="15" hidden="1" x14ac:dyDescent="0.25">
      <c r="A386" s="409" t="s">
        <v>8263</v>
      </c>
      <c r="B386" s="401"/>
      <c r="C386" s="401"/>
      <c r="D386" s="409" t="s">
        <v>48</v>
      </c>
      <c r="E386" s="410" t="s">
        <v>11487</v>
      </c>
      <c r="F386" s="1133">
        <f t="shared" si="88"/>
        <v>46010</v>
      </c>
      <c r="G386" s="1134" t="str">
        <f t="shared" si="79"/>
        <v>A</v>
      </c>
      <c r="H386" s="1132" t="str">
        <f t="shared" si="80"/>
        <v>MR_DER-1471_25</v>
      </c>
      <c r="I386" s="1135" t="str">
        <f t="shared" si="89"/>
        <v>ND</v>
      </c>
      <c r="J386" s="413" t="str">
        <f t="shared" si="90"/>
        <v>APROVADO</v>
      </c>
      <c r="K386" s="412" t="s">
        <v>3730</v>
      </c>
      <c r="L386" s="1224">
        <v>45993</v>
      </c>
      <c r="M386" s="218" t="s">
        <v>11492</v>
      </c>
      <c r="N386" s="408" t="s">
        <v>5539</v>
      </c>
      <c r="O386" s="1364">
        <v>46007</v>
      </c>
      <c r="Q386" s="408" t="s">
        <v>3748</v>
      </c>
      <c r="R386" s="1364">
        <v>46008</v>
      </c>
      <c r="S386" s="218" t="s">
        <v>11628</v>
      </c>
      <c r="T386" s="408" t="s">
        <v>5539</v>
      </c>
      <c r="U386" s="1364">
        <v>46009</v>
      </c>
      <c r="W386" s="408" t="s">
        <v>3748</v>
      </c>
      <c r="X386" s="1364">
        <v>46010</v>
      </c>
      <c r="Y386" s="218" t="s">
        <v>11633</v>
      </c>
    </row>
    <row r="387" spans="1:27" s="408" customFormat="1" ht="15" hidden="1" x14ac:dyDescent="0.25">
      <c r="A387" s="409" t="s">
        <v>8263</v>
      </c>
      <c r="B387" s="401"/>
      <c r="C387" s="401"/>
      <c r="D387" s="409" t="s">
        <v>48</v>
      </c>
      <c r="E387" s="410" t="s">
        <v>11488</v>
      </c>
      <c r="F387" s="1133">
        <f t="shared" si="88"/>
        <v>46010</v>
      </c>
      <c r="G387" s="1134" t="str">
        <f t="shared" si="79"/>
        <v>A</v>
      </c>
      <c r="H387" s="1132" t="str">
        <f t="shared" si="80"/>
        <v>MR_DER-1471_25</v>
      </c>
      <c r="I387" s="1135" t="str">
        <f t="shared" si="89"/>
        <v>ND</v>
      </c>
      <c r="J387" s="413" t="str">
        <f t="shared" si="90"/>
        <v>ND</v>
      </c>
      <c r="K387" s="412" t="s">
        <v>3730</v>
      </c>
      <c r="L387" s="1224">
        <v>45993</v>
      </c>
      <c r="M387" s="218" t="s">
        <v>11492</v>
      </c>
      <c r="N387" s="408" t="s">
        <v>5536</v>
      </c>
      <c r="O387" s="1364">
        <v>46007</v>
      </c>
      <c r="Q387" s="408" t="s">
        <v>3765</v>
      </c>
      <c r="R387" s="1364">
        <v>46008</v>
      </c>
      <c r="S387" s="218" t="s">
        <v>11628</v>
      </c>
      <c r="T387" s="408" t="s">
        <v>5539</v>
      </c>
      <c r="U387" s="1364">
        <v>46009</v>
      </c>
      <c r="W387" s="408" t="s">
        <v>3748</v>
      </c>
      <c r="X387" s="1364">
        <v>46010</v>
      </c>
      <c r="Y387" s="218" t="s">
        <v>11633</v>
      </c>
    </row>
    <row r="388" spans="1:27" s="408" customFormat="1" ht="15" hidden="1" x14ac:dyDescent="0.25">
      <c r="A388" s="409" t="s">
        <v>8263</v>
      </c>
      <c r="B388" s="401"/>
      <c r="C388" s="401"/>
      <c r="D388" s="409" t="s">
        <v>48</v>
      </c>
      <c r="E388" s="410" t="s">
        <v>11489</v>
      </c>
      <c r="F388" s="1133">
        <f t="shared" si="88"/>
        <v>46010</v>
      </c>
      <c r="G388" s="1134" t="str">
        <f t="shared" si="79"/>
        <v>A</v>
      </c>
      <c r="H388" s="1132" t="str">
        <f t="shared" si="80"/>
        <v>MR_DER-1471_25</v>
      </c>
      <c r="I388" s="1135" t="str">
        <f t="shared" si="89"/>
        <v>ND</v>
      </c>
      <c r="J388" s="413" t="str">
        <f t="shared" si="90"/>
        <v>APROVADO</v>
      </c>
      <c r="K388" s="412" t="s">
        <v>3730</v>
      </c>
      <c r="L388" s="1224">
        <v>45993</v>
      </c>
      <c r="M388" s="218" t="s">
        <v>11492</v>
      </c>
      <c r="N388" s="408" t="s">
        <v>5539</v>
      </c>
      <c r="O388" s="1364">
        <v>46007</v>
      </c>
      <c r="Q388" s="408" t="s">
        <v>3748</v>
      </c>
      <c r="R388" s="1364">
        <v>46008</v>
      </c>
      <c r="S388" s="218" t="s">
        <v>11628</v>
      </c>
      <c r="T388" s="408" t="s">
        <v>5539</v>
      </c>
      <c r="U388" s="1364">
        <v>46009</v>
      </c>
      <c r="W388" s="408" t="s">
        <v>3748</v>
      </c>
      <c r="X388" s="1364">
        <v>46010</v>
      </c>
      <c r="Y388" s="218" t="s">
        <v>11633</v>
      </c>
    </row>
    <row r="389" spans="1:27" s="408" customFormat="1" ht="15" hidden="1" x14ac:dyDescent="0.25">
      <c r="A389" s="409" t="s">
        <v>8263</v>
      </c>
      <c r="B389" s="401"/>
      <c r="C389" s="401"/>
      <c r="D389" s="409" t="s">
        <v>48</v>
      </c>
      <c r="E389" s="410" t="s">
        <v>11490</v>
      </c>
      <c r="F389" s="1133">
        <f t="shared" si="88"/>
        <v>46010</v>
      </c>
      <c r="G389" s="1134" t="str">
        <f t="shared" si="79"/>
        <v>A</v>
      </c>
      <c r="H389" s="1132" t="str">
        <f t="shared" si="80"/>
        <v>MR_DER-1471_25</v>
      </c>
      <c r="I389" s="1135" t="str">
        <f t="shared" si="89"/>
        <v>ND</v>
      </c>
      <c r="J389" s="413" t="str">
        <f t="shared" si="90"/>
        <v>APROVADO</v>
      </c>
      <c r="K389" s="412" t="s">
        <v>3730</v>
      </c>
      <c r="L389" s="1224">
        <v>45993</v>
      </c>
      <c r="M389" s="218" t="s">
        <v>11492</v>
      </c>
      <c r="N389" s="408" t="s">
        <v>5539</v>
      </c>
      <c r="O389" s="1364">
        <v>46007</v>
      </c>
      <c r="Q389" s="408" t="s">
        <v>3748</v>
      </c>
      <c r="R389" s="1364">
        <v>46008</v>
      </c>
      <c r="S389" s="218" t="s">
        <v>11628</v>
      </c>
      <c r="T389" s="408" t="s">
        <v>5539</v>
      </c>
      <c r="U389" s="1364">
        <v>46009</v>
      </c>
      <c r="W389" s="408" t="s">
        <v>3748</v>
      </c>
      <c r="X389" s="1364">
        <v>46010</v>
      </c>
      <c r="Y389" s="218" t="s">
        <v>11633</v>
      </c>
    </row>
    <row r="390" spans="1:27" s="408" customFormat="1" ht="15" hidden="1" x14ac:dyDescent="0.25">
      <c r="A390" s="409" t="s">
        <v>8263</v>
      </c>
      <c r="B390" s="401"/>
      <c r="C390" s="401"/>
      <c r="D390" s="409" t="s">
        <v>48</v>
      </c>
      <c r="E390" s="410" t="s">
        <v>11491</v>
      </c>
      <c r="F390" s="1133">
        <f t="shared" si="88"/>
        <v>46010</v>
      </c>
      <c r="G390" s="1134" t="str">
        <f t="shared" si="79"/>
        <v>A</v>
      </c>
      <c r="H390" s="1132" t="str">
        <f t="shared" si="80"/>
        <v>MR_DER-1471_25</v>
      </c>
      <c r="I390" s="1135" t="str">
        <f t="shared" si="89"/>
        <v>ND</v>
      </c>
      <c r="J390" s="413" t="str">
        <f t="shared" si="90"/>
        <v>APROVADO</v>
      </c>
      <c r="K390" s="412" t="s">
        <v>3730</v>
      </c>
      <c r="L390" s="1224">
        <v>45993</v>
      </c>
      <c r="M390" s="218" t="s">
        <v>11492</v>
      </c>
      <c r="N390" s="408" t="s">
        <v>5539</v>
      </c>
      <c r="O390" s="1364">
        <v>46007</v>
      </c>
      <c r="P390" s="409"/>
      <c r="Q390" s="408" t="s">
        <v>3748</v>
      </c>
      <c r="R390" s="1364">
        <v>46008</v>
      </c>
      <c r="S390" s="218" t="s">
        <v>11628</v>
      </c>
      <c r="T390" s="408" t="s">
        <v>5539</v>
      </c>
      <c r="U390" s="1364">
        <v>46009</v>
      </c>
      <c r="W390" s="408" t="s">
        <v>3748</v>
      </c>
      <c r="X390" s="1364">
        <v>46010</v>
      </c>
      <c r="Y390" s="218" t="s">
        <v>11633</v>
      </c>
    </row>
    <row r="391" spans="1:27" s="408" customFormat="1" hidden="1" x14ac:dyDescent="0.25">
      <c r="A391" s="403"/>
      <c r="B391" s="404"/>
      <c r="C391" s="404"/>
      <c r="D391" s="403"/>
      <c r="E391" s="403"/>
      <c r="F391" s="403"/>
      <c r="G391" s="403"/>
      <c r="H391" s="403"/>
      <c r="I391" s="403"/>
      <c r="J391" s="404"/>
      <c r="K391" s="405"/>
      <c r="L391" s="405"/>
      <c r="M391" s="406"/>
      <c r="N391" s="407"/>
      <c r="O391" s="407"/>
      <c r="P391" s="407"/>
    </row>
    <row r="392" spans="1:27" s="440" customFormat="1" ht="15" hidden="1" x14ac:dyDescent="0.25">
      <c r="A392" s="432" t="s">
        <v>8342</v>
      </c>
      <c r="B392" s="436" t="s">
        <v>8257</v>
      </c>
      <c r="C392" s="436"/>
      <c r="D392" s="432" t="s">
        <v>51</v>
      </c>
      <c r="E392" s="433" t="s">
        <v>4090</v>
      </c>
      <c r="F392" s="1136">
        <f t="shared" si="86"/>
        <v>46141</v>
      </c>
      <c r="G392" s="1137" t="str">
        <f t="shared" si="79"/>
        <v>A2</v>
      </c>
      <c r="H392" s="1138" t="str">
        <f t="shared" si="80"/>
        <v>MR_DER-1693_26</v>
      </c>
      <c r="I392" s="1139" t="str">
        <f t="shared" si="87"/>
        <v>ND</v>
      </c>
      <c r="J392" s="411" t="str">
        <f t="shared" si="75"/>
        <v>ND</v>
      </c>
      <c r="K392" s="436" t="s">
        <v>3730</v>
      </c>
      <c r="L392" s="437">
        <v>44890</v>
      </c>
      <c r="M392" s="438" t="s">
        <v>5751</v>
      </c>
      <c r="N392" s="436" t="s">
        <v>5536</v>
      </c>
      <c r="O392" s="437">
        <v>44909</v>
      </c>
      <c r="P392" s="436" t="s">
        <v>3777</v>
      </c>
      <c r="Q392" s="440" t="s">
        <v>3765</v>
      </c>
      <c r="R392" s="1441">
        <v>46141</v>
      </c>
      <c r="S392" s="23" t="s">
        <v>12615</v>
      </c>
    </row>
    <row r="393" spans="1:27" s="408" customFormat="1" hidden="1" x14ac:dyDescent="0.25">
      <c r="A393" s="403"/>
      <c r="B393" s="404"/>
      <c r="C393" s="404"/>
      <c r="D393" s="403"/>
      <c r="E393" s="403"/>
      <c r="F393" s="412"/>
      <c r="G393" s="412"/>
      <c r="H393" s="412"/>
      <c r="I393" s="412"/>
      <c r="J393" s="404"/>
      <c r="K393" s="405"/>
      <c r="L393" s="405"/>
      <c r="M393" s="406"/>
      <c r="N393" s="407"/>
      <c r="O393" s="407"/>
      <c r="P393" s="407"/>
    </row>
    <row r="394" spans="1:27" s="402" customFormat="1" ht="15" hidden="1" x14ac:dyDescent="0.25">
      <c r="A394" s="397" t="s">
        <v>8263</v>
      </c>
      <c r="B394" s="398" t="s">
        <v>8257</v>
      </c>
      <c r="C394" s="398"/>
      <c r="D394" s="397" t="s">
        <v>52</v>
      </c>
      <c r="E394" s="429" t="s">
        <v>4091</v>
      </c>
      <c r="F394" s="1133">
        <f t="shared" si="86"/>
        <v>45265</v>
      </c>
      <c r="G394" s="1134" t="str">
        <f t="shared" si="79"/>
        <v>A</v>
      </c>
      <c r="H394" s="1132" t="str">
        <f t="shared" si="80"/>
        <v>MR.DER-0483_23-Entrega Final</v>
      </c>
      <c r="I394" s="1135" t="str">
        <f t="shared" si="87"/>
        <v>ASSINADO</v>
      </c>
      <c r="J394" s="413" t="str">
        <f t="shared" si="75"/>
        <v>ND</v>
      </c>
      <c r="K394" s="398" t="s">
        <v>3730</v>
      </c>
      <c r="L394" s="430">
        <v>44839</v>
      </c>
      <c r="M394" s="448" t="s">
        <v>5543</v>
      </c>
      <c r="N394" s="398" t="s">
        <v>5539</v>
      </c>
      <c r="O394" s="430">
        <v>44883</v>
      </c>
      <c r="P394" s="398" t="s">
        <v>3777</v>
      </c>
      <c r="Q394" s="398" t="s">
        <v>3748</v>
      </c>
      <c r="R394" s="430">
        <v>44888</v>
      </c>
      <c r="S394" s="449" t="s">
        <v>5676</v>
      </c>
      <c r="T394" s="398"/>
      <c r="U394" s="398"/>
      <c r="V394" s="397" t="s">
        <v>3777</v>
      </c>
      <c r="W394" s="397" t="s">
        <v>3748</v>
      </c>
      <c r="X394" s="431">
        <v>45265</v>
      </c>
      <c r="Y394" s="450" t="s">
        <v>6977</v>
      </c>
      <c r="Z394" s="397"/>
      <c r="AA394" s="397" t="s">
        <v>6913</v>
      </c>
    </row>
    <row r="395" spans="1:27" s="402" customFormat="1" ht="15" hidden="1" x14ac:dyDescent="0.25">
      <c r="A395" s="397" t="s">
        <v>8263</v>
      </c>
      <c r="B395" s="398" t="s">
        <v>8257</v>
      </c>
      <c r="C395" s="398"/>
      <c r="D395" s="397" t="s">
        <v>53</v>
      </c>
      <c r="E395" s="429" t="s">
        <v>4092</v>
      </c>
      <c r="F395" s="1133">
        <f t="shared" si="86"/>
        <v>45265</v>
      </c>
      <c r="G395" s="1134" t="str">
        <f t="shared" si="79"/>
        <v>A</v>
      </c>
      <c r="H395" s="1132" t="str">
        <f t="shared" si="80"/>
        <v>MR.DER-0483_23-Entrega Final</v>
      </c>
      <c r="I395" s="1135" t="str">
        <f t="shared" si="87"/>
        <v>ASSINADO</v>
      </c>
      <c r="J395" s="413" t="str">
        <f t="shared" si="75"/>
        <v>ND</v>
      </c>
      <c r="K395" s="398" t="s">
        <v>3730</v>
      </c>
      <c r="L395" s="430">
        <v>44890</v>
      </c>
      <c r="M395" s="448" t="s">
        <v>5813</v>
      </c>
      <c r="N395" s="397" t="s">
        <v>5537</v>
      </c>
      <c r="O395" s="431">
        <v>44931</v>
      </c>
      <c r="P395" s="398" t="s">
        <v>3777</v>
      </c>
      <c r="Q395" s="398" t="s">
        <v>3748</v>
      </c>
      <c r="R395" s="431">
        <v>44937</v>
      </c>
      <c r="S395" s="449" t="s">
        <v>6137</v>
      </c>
      <c r="T395" s="397"/>
      <c r="U395" s="397"/>
      <c r="V395" s="397" t="s">
        <v>3777</v>
      </c>
      <c r="W395" s="397" t="s">
        <v>3748</v>
      </c>
      <c r="X395" s="431">
        <v>45265</v>
      </c>
      <c r="Y395" s="450" t="s">
        <v>6977</v>
      </c>
      <c r="Z395" s="397"/>
      <c r="AA395" s="397" t="s">
        <v>6913</v>
      </c>
    </row>
    <row r="396" spans="1:27" s="408" customFormat="1" hidden="1" x14ac:dyDescent="0.25">
      <c r="A396" s="403"/>
      <c r="B396" s="404"/>
      <c r="C396" s="404"/>
      <c r="D396" s="403"/>
      <c r="E396" s="403"/>
      <c r="F396" s="412"/>
      <c r="G396" s="412"/>
      <c r="H396" s="412"/>
      <c r="I396" s="412"/>
      <c r="J396" s="404"/>
      <c r="K396" s="405"/>
      <c r="L396" s="405"/>
      <c r="M396" s="406"/>
      <c r="N396" s="407"/>
      <c r="O396" s="407"/>
      <c r="P396" s="407"/>
      <c r="Q396" s="405"/>
      <c r="R396" s="405"/>
      <c r="S396" s="406"/>
      <c r="T396" s="407"/>
      <c r="U396" s="407"/>
      <c r="V396" s="407"/>
      <c r="W396" s="405"/>
      <c r="X396" s="405"/>
      <c r="Y396" s="406"/>
      <c r="Z396" s="407"/>
      <c r="AA396" s="407"/>
    </row>
    <row r="397" spans="1:27" s="408" customFormat="1" hidden="1" x14ac:dyDescent="0.25">
      <c r="A397" s="409"/>
      <c r="B397" s="401" t="str">
        <f>IF(LEFT(E397,2)="RT","x","")</f>
        <v/>
      </c>
      <c r="C397" s="401" t="str">
        <f>IF(LEFT(E397,2)="DE","x","")</f>
        <v/>
      </c>
      <c r="D397" s="409" t="s">
        <v>54</v>
      </c>
      <c r="E397" s="410" t="s">
        <v>4093</v>
      </c>
      <c r="F397" s="1133" t="str">
        <f t="shared" si="86"/>
        <v>NE</v>
      </c>
      <c r="G397" s="1134" t="e">
        <f t="shared" si="79"/>
        <v>#N/A</v>
      </c>
      <c r="H397" s="1132" t="e">
        <f t="shared" si="80"/>
        <v>#N/A</v>
      </c>
      <c r="I397" s="1135" t="str">
        <f t="shared" si="87"/>
        <v>NE</v>
      </c>
      <c r="J397" s="411" t="e">
        <f t="shared" si="75"/>
        <v>#N/A</v>
      </c>
    </row>
    <row r="398" spans="1:27" s="408" customFormat="1" hidden="1" x14ac:dyDescent="0.25">
      <c r="A398" s="409"/>
      <c r="B398" s="401" t="str">
        <f>IF(LEFT(E398,2)="RT","x","")</f>
        <v/>
      </c>
      <c r="C398" s="401" t="str">
        <f>IF(LEFT(E398,2)="DE","x","")</f>
        <v/>
      </c>
      <c r="D398" s="409" t="s">
        <v>55</v>
      </c>
      <c r="E398" s="410" t="s">
        <v>4094</v>
      </c>
      <c r="F398" s="1133" t="str">
        <f t="shared" si="86"/>
        <v>NE</v>
      </c>
      <c r="G398" s="1134" t="e">
        <f t="shared" si="79"/>
        <v>#N/A</v>
      </c>
      <c r="H398" s="1132" t="e">
        <f t="shared" si="80"/>
        <v>#N/A</v>
      </c>
      <c r="I398" s="1135" t="str">
        <f t="shared" si="87"/>
        <v>NE</v>
      </c>
      <c r="J398" s="411" t="e">
        <f t="shared" si="75"/>
        <v>#N/A</v>
      </c>
    </row>
    <row r="399" spans="1:27" s="408" customFormat="1" hidden="1" x14ac:dyDescent="0.25">
      <c r="A399" s="409"/>
      <c r="B399" s="401" t="str">
        <f>IF(LEFT(E399,2)="RT","x","")</f>
        <v/>
      </c>
      <c r="C399" s="401" t="str">
        <f>IF(LEFT(E399,2)="DE","x","")</f>
        <v/>
      </c>
      <c r="D399" s="409" t="s">
        <v>56</v>
      </c>
      <c r="E399" s="410" t="s">
        <v>4095</v>
      </c>
      <c r="F399" s="1133" t="str">
        <f t="shared" si="86"/>
        <v>NE</v>
      </c>
      <c r="G399" s="1134" t="e">
        <f t="shared" si="79"/>
        <v>#N/A</v>
      </c>
      <c r="H399" s="1132" t="e">
        <f t="shared" si="80"/>
        <v>#N/A</v>
      </c>
      <c r="I399" s="1135" t="str">
        <f t="shared" si="87"/>
        <v>NE</v>
      </c>
      <c r="J399" s="411" t="e">
        <f t="shared" si="75"/>
        <v>#N/A</v>
      </c>
    </row>
    <row r="400" spans="1:27" s="408" customFormat="1" hidden="1" x14ac:dyDescent="0.25">
      <c r="A400" s="409"/>
      <c r="B400" s="401" t="str">
        <f>IF(LEFT(E400,2)="RT","x","")</f>
        <v>x</v>
      </c>
      <c r="C400" s="401" t="str">
        <f>IF(LEFT(E400,2)="DE","x","")</f>
        <v/>
      </c>
      <c r="D400" s="409" t="s">
        <v>57</v>
      </c>
      <c r="E400" s="410" t="s">
        <v>4096</v>
      </c>
      <c r="F400" s="1133" t="str">
        <f t="shared" si="86"/>
        <v>NE</v>
      </c>
      <c r="G400" s="1134" t="e">
        <f t="shared" si="79"/>
        <v>#N/A</v>
      </c>
      <c r="H400" s="1132" t="e">
        <f t="shared" si="80"/>
        <v>#N/A</v>
      </c>
      <c r="I400" s="1135" t="str">
        <f t="shared" si="87"/>
        <v>NE</v>
      </c>
      <c r="J400" s="411" t="e">
        <f t="shared" si="75"/>
        <v>#N/A</v>
      </c>
    </row>
    <row r="401" spans="1:10" s="408" customFormat="1" hidden="1" x14ac:dyDescent="0.25">
      <c r="A401" s="409"/>
      <c r="B401" s="401" t="str">
        <f>IF(LEFT(E401,2)="RT","x","")</f>
        <v>x</v>
      </c>
      <c r="C401" s="401" t="str">
        <f>IF(LEFT(E401,2)="DE","x","")</f>
        <v/>
      </c>
      <c r="D401" s="409" t="s">
        <v>58</v>
      </c>
      <c r="E401" s="410" t="s">
        <v>4097</v>
      </c>
      <c r="F401" s="1133" t="str">
        <f t="shared" si="86"/>
        <v>NE</v>
      </c>
      <c r="G401" s="1134" t="e">
        <f t="shared" si="79"/>
        <v>#N/A</v>
      </c>
      <c r="H401" s="1132" t="e">
        <f t="shared" si="80"/>
        <v>#N/A</v>
      </c>
      <c r="I401" s="1135" t="str">
        <f t="shared" si="87"/>
        <v>NE</v>
      </c>
      <c r="J401" s="411" t="e">
        <f t="shared" si="75"/>
        <v>#N/A</v>
      </c>
    </row>
  </sheetData>
  <autoFilter ref="A2:AT401" xr:uid="{00000000-0009-0000-0000-000002000000}">
    <filterColumn colId="4">
      <filters>
        <filter val="DE-SP0000151-000.016-001-C05/001"/>
        <filter val="DE-SP0000151-000.016-001-C05/002"/>
        <filter val="DE-SP0000151-000.016-001-C05/003"/>
        <filter val="DE-SP0000151-000.016-001-C05/004"/>
        <filter val="MC-SP0000151-000.016-001-C05/001"/>
      </filters>
    </filterColumn>
  </autoFilter>
  <mergeCells count="8">
    <mergeCell ref="AU1:AZ1"/>
    <mergeCell ref="AO1:AT1"/>
    <mergeCell ref="F1:I1"/>
    <mergeCell ref="K1:P1"/>
    <mergeCell ref="Q1:V1"/>
    <mergeCell ref="W1:AB1"/>
    <mergeCell ref="AC1:AH1"/>
    <mergeCell ref="AI1:AN1"/>
  </mergeCells>
  <phoneticPr fontId="15" type="noConversion"/>
  <conditionalFormatting sqref="F4:J27 F29:J46 F48:J48 F50:J50 F52:J52 F54:J54 F57:J67 F69:J102 F104:J108 F110:J114 F116:J129 F131:J170 F172:J204 F206:J239 F241:J261 F263:J263 F265:J272 F274:J333 F335:J342 F344:J354 F370:J390 F392:J392 F394:J395 F397:J401">
    <cfRule type="cellIs" dxfId="311" priority="57" operator="equal">
      <formula>"NE"</formula>
    </cfRule>
    <cfRule type="cellIs" dxfId="310" priority="58" operator="equal">
      <formula>"N"</formula>
    </cfRule>
  </conditionalFormatting>
  <conditionalFormatting sqref="F356:J368">
    <cfRule type="cellIs" dxfId="309" priority="1" operator="equal">
      <formula>"NE"</formula>
    </cfRule>
    <cfRule type="cellIs" dxfId="308" priority="2" operator="equal">
      <formula>"N"</formula>
    </cfRule>
  </conditionalFormatting>
  <conditionalFormatting sqref="G68:K68">
    <cfRule type="cellIs" dxfId="307" priority="3" operator="equal">
      <formula>"NE"</formula>
    </cfRule>
    <cfRule type="cellIs" dxfId="306" priority="4" operator="equal">
      <formula>"N"</formula>
    </cfRule>
  </conditionalFormatting>
  <conditionalFormatting sqref="J4:J27 J29:J46 J48 J50 J52 J54 J57:J67 J69:J102 J104:J108 J110:J114 J116:J129 J131:J170 J172:J204 J206:J239 J241:J261 J263 J265:J272 J274:J333 J335:J342 J344:J354 J356:J368 J370:J390 J392 J394:J395 J397:J401">
    <cfRule type="containsText" dxfId="305" priority="63" operator="containsText" text="APROVADO COM RESSALVAS">
      <formula>NOT(ISERROR(SEARCH("APROVADO COM RESSALVAS",J4)))</formula>
    </cfRule>
    <cfRule type="containsText" dxfId="304" priority="64" operator="containsText" text="NÃO APROVADO">
      <formula>NOT(ISERROR(SEARCH("NÃO APROVADO",J4)))</formula>
    </cfRule>
  </conditionalFormatting>
  <conditionalFormatting sqref="K68">
    <cfRule type="containsText" dxfId="303" priority="7" operator="containsText" text="APROVADO COM RESSALVAS">
      <formula>NOT(ISERROR(SEARCH("APROVADO COM RESSALVAS",K68)))</formula>
    </cfRule>
    <cfRule type="containsText" dxfId="302" priority="8" operator="containsText" text="NÃO APROVADO">
      <formula>NOT(ISERROR(SEARCH("NÃO APROVADO",K68)))</formula>
    </cfRule>
  </conditionalFormatting>
  <hyperlinks>
    <hyperlink ref="M57" r:id="rId1" display="pw:\\pw.planservi.com.br:PROJETOS\Documents\C0849 - DER\40_Emissao\03_GRD\GRDs_Enviadas DER\MR.DER-0003_22\" xr:uid="{00000000-0004-0000-0200-000000000000}"/>
    <hyperlink ref="M58" r:id="rId2" display="pw:\\pw.planservi.com.br:PROJETOS\Documents\C0849 - DER\40_Emissao\03_GRD\GRDs_Enviadas DER\MR.DER-0003_22\" xr:uid="{00000000-0004-0000-0200-000001000000}"/>
    <hyperlink ref="M59" r:id="rId3" display="pw:\\pw.planservi.com.br:PROJETOS\Documents\C0849 - DER\40_Emissao\03_GRD\GRDs_Enviadas DER\MR.DER-0003_22\" xr:uid="{00000000-0004-0000-0200-000002000000}"/>
    <hyperlink ref="M60" r:id="rId4" display="pw:\\pw.planservi.com.br:PROJETOS\Documents\C0849 - DER\40_Emissao\03_GRD\GRDs_Enviadas DER\MR.DER-0003_22\" xr:uid="{00000000-0004-0000-0200-000003000000}"/>
    <hyperlink ref="M61" r:id="rId5" display="pw:\\pw.planservi.com.br:PROJETOS\Documents\C0849 - DER\40_Emissao\03_GRD\GRDs_Enviadas DER\MR.DER-0003_22\" xr:uid="{00000000-0004-0000-0200-000004000000}"/>
    <hyperlink ref="M62:M67" r:id="rId6" display="pw:\\pw.planservi.com.br:PROJETOS\Documents\C0849 - DER\40_Emissao\03_GRD\GRDs_Enviadas DER\MR.DER-0003_22\" xr:uid="{00000000-0004-0000-0200-000005000000}"/>
    <hyperlink ref="M52" r:id="rId7" display="pw:\\pw.planservi.com.br:PROJETOS\Documents\C0849 - DER\40_Emissao\03_GRD\0-GRDs_Enviadas DER\MR.DER-0029_22\" xr:uid="{00000000-0004-0000-0200-000006000000}"/>
    <hyperlink ref="M54" r:id="rId8" display="pw:\\pw.planservi.com.br:PROJETOS\Documents\C0849 - DER\40_Emissao\03_GRD\0-GRDs_Enviadas DER\MR.DER-0029_22\" xr:uid="{00000000-0004-0000-0200-000007000000}"/>
    <hyperlink ref="P52" r:id="rId9" display="pw:\\pw.planservi.com.br:PROJETOS\Documents\C0849 - DER\30_Producao\3-C11 – SP 151 - km 0,00-15,60\06_Pavi\06.00_R031\2022 09 21-R-031_Emissão Inicial-Relatório.doc" xr:uid="{00000000-0004-0000-0200-000008000000}"/>
    <hyperlink ref="P54" r:id="rId10" display="pw:\\pw.planservi.com.br:PROJETOS\Documents\C0849 - DER\30_Producao\3-C11 – SP 151 - km 0,00-15,60\06_Pavi\06.00_R031\2022 09 21-R-031_Emissão Inicial-Relatório.doc" xr:uid="{00000000-0004-0000-0200-000009000000}"/>
    <hyperlink ref="M394" r:id="rId11" display="pw:\\pw.planservi.com.br:PROJETOS\Documents\C0849 - DER\40_Emissao\03_GRD\0-GRDs_Enviadas DER\3ºMEDIÇÃO\MR.DER-0047_22\" xr:uid="{00000000-0004-0000-0200-00000A000000}"/>
    <hyperlink ref="S57" r:id="rId12" display="pw:\\pw.planservi.com.br:PROJETOS\Documents\C0849 - DER\40_Emissao\03_GRD\0-GRDs_Enviadas DER\3ºMEDIÇÃO\MR.DER-0054_22\" xr:uid="{00000000-0004-0000-0200-00000B000000}"/>
    <hyperlink ref="S58" r:id="rId13" display="pw:\\pw.planservi.com.br:PROJETOS\Documents\C0849 - DER\40_Emissao\03_GRD\0-GRDs_Enviadas DER\3ºMEDIÇÃO\MR.DER-0054_22\" xr:uid="{00000000-0004-0000-0200-00000C000000}"/>
    <hyperlink ref="S59" r:id="rId14" display="pw:\\pw.planservi.com.br:PROJETOS\Documents\C0849 - DER\40_Emissao\03_GRD\0-GRDs_Enviadas DER\3ºMEDIÇÃO\MR.DER-0054_22\" xr:uid="{00000000-0004-0000-0200-00000D000000}"/>
    <hyperlink ref="S60" r:id="rId15" display="pw:\\pw.planservi.com.br:PROJETOS\Documents\C0849 - DER\40_Emissao\03_GRD\0-GRDs_Enviadas DER\3ºMEDIÇÃO\MR.DER-0054_22\" xr:uid="{00000000-0004-0000-0200-00000E000000}"/>
    <hyperlink ref="S61" r:id="rId16" display="pw:\\pw.planservi.com.br:PROJETOS\Documents\C0849 - DER\40_Emissao\03_GRD\0-GRDs_Enviadas DER\3ºMEDIÇÃO\MR.DER-0054_22\" xr:uid="{00000000-0004-0000-0200-00000F000000}"/>
    <hyperlink ref="S62" r:id="rId17" display="pw:\\pw.planservi.com.br:PROJETOS\Documents\C0849 - DER\40_Emissao\03_GRD\0-GRDs_Enviadas DER\3ºMEDIÇÃO\MR.DER-0054_22\" xr:uid="{00000000-0004-0000-0200-000010000000}"/>
    <hyperlink ref="S63" r:id="rId18" display="pw:\\pw.planservi.com.br:PROJETOS\Documents\C0849 - DER\40_Emissao\03_GRD\0-GRDs_Enviadas DER\3ºMEDIÇÃO\MR.DER-0054_22\" xr:uid="{00000000-0004-0000-0200-000011000000}"/>
    <hyperlink ref="S64" r:id="rId19" display="pw:\\pw.planservi.com.br:PROJETOS\Documents\C0849 - DER\40_Emissao\03_GRD\0-GRDs_Enviadas DER\3ºMEDIÇÃO\MR.DER-0054_22\" xr:uid="{00000000-0004-0000-0200-000012000000}"/>
    <hyperlink ref="S65" r:id="rId20" display="pw:\\pw.planservi.com.br:PROJETOS\Documents\C0849 - DER\40_Emissao\03_GRD\0-GRDs_Enviadas DER\3ºMEDIÇÃO\MR.DER-0054_22\" xr:uid="{00000000-0004-0000-0200-000013000000}"/>
    <hyperlink ref="S66" r:id="rId21" display="pw:\\pw.planservi.com.br:PROJETOS\Documents\C0849 - DER\40_Emissao\03_GRD\0-GRDs_Enviadas DER\3ºMEDIÇÃO\MR.DER-0054_22\" xr:uid="{00000000-0004-0000-0200-000014000000}"/>
    <hyperlink ref="S67" r:id="rId22" display="pw:\\pw.planservi.com.br:PROJETOS\Documents\C0849 - DER\40_Emissao\03_GRD\0-GRDs_Enviadas DER\3ºMEDIÇÃO\MR.DER-0054_22\" xr:uid="{00000000-0004-0000-0200-000015000000}"/>
    <hyperlink ref="S52" r:id="rId23" display="pw:\\pw.planservi.com.br:PROJETOS\Documents\C0849 - DER\40_Emissao\03_GRD\0-GRDs_Enviadas DER\3ºMEDIÇÃO\MR.DER-0074_22\" xr:uid="{00000000-0004-0000-0200-000020000000}"/>
    <hyperlink ref="S54" r:id="rId24" display="pw:\\pw.planservi.com.br:PROJETOS\Documents\C0849 - DER\40_Emissao\03_GRD\0-GRDs_Enviadas DER\3ºMEDIÇÃO\MR.DER-0085_22\" xr:uid="{00000000-0004-0000-0200-000021000000}"/>
    <hyperlink ref="M4" r:id="rId25" display="pw:\\pw.planservi.com.br:PROJETOS\Documents\C0849 - DER\40_Emissao\03_GRD\0-GRDs_Enviadas DER\3ºMEDIÇÃO\MR.DER-0098_22\" xr:uid="{00000000-0004-0000-0200-000022000000}"/>
    <hyperlink ref="M5" r:id="rId26" display="pw:\\pw.planservi.com.br:PROJETOS\Documents\C0849 - DER\40_Emissao\03_GRD\0-GRDs_Enviadas DER\3ºMEDIÇÃO\MR.DER-0098_22\" xr:uid="{00000000-0004-0000-0200-000023000000}"/>
    <hyperlink ref="M7" r:id="rId27" display="pw:\\pw.planservi.com.br:PROJETOS\Documents\C0849 - DER\40_Emissao\03_GRD\0-GRDs_Enviadas DER\3ºMEDIÇÃO\MR.DER-0098_22\" xr:uid="{00000000-0004-0000-0200-000024000000}"/>
    <hyperlink ref="M8" r:id="rId28" display="pw:\\pw.planservi.com.br:PROJETOS\Documents\C0849 - DER\40_Emissao\03_GRD\0-GRDs_Enviadas DER\3ºMEDIÇÃO\MR.DER-0098_22\" xr:uid="{00000000-0004-0000-0200-000025000000}"/>
    <hyperlink ref="M9" r:id="rId29" display="pw:\\pw.planservi.com.br:PROJETOS\Documents\C0849 - DER\40_Emissao\03_GRD\0-GRDs_Enviadas DER\3ºMEDIÇÃO\MR.DER-0098_22\" xr:uid="{00000000-0004-0000-0200-000026000000}"/>
    <hyperlink ref="M10" r:id="rId30" display="pw:\\pw.planservi.com.br:PROJETOS\Documents\C0849 - DER\40_Emissao\03_GRD\0-GRDs_Enviadas DER\3ºMEDIÇÃO\MR.DER-0098_22\" xr:uid="{00000000-0004-0000-0200-000027000000}"/>
    <hyperlink ref="M11" r:id="rId31" display="pw:\\pw.planservi.com.br:PROJETOS\Documents\C0849 - DER\40_Emissao\03_GRD\0-GRDs_Enviadas DER\3ºMEDIÇÃO\MR.DER-0098_22\" xr:uid="{00000000-0004-0000-0200-000028000000}"/>
    <hyperlink ref="M12" r:id="rId32" display="pw:\\pw.planservi.com.br:PROJETOS\Documents\C0849 - DER\40_Emissao\03_GRD\0-GRDs_Enviadas DER\3ºMEDIÇÃO\MR.DER-0098_22\" xr:uid="{00000000-0004-0000-0200-000029000000}"/>
    <hyperlink ref="M13" r:id="rId33" display="pw:\\pw.planservi.com.br:PROJETOS\Documents\C0849 - DER\40_Emissao\03_GRD\0-GRDs_Enviadas DER\3ºMEDIÇÃO\MR.DER-0098_22\" xr:uid="{00000000-0004-0000-0200-00002A000000}"/>
    <hyperlink ref="M14" r:id="rId34" display="pw:\\pw.planservi.com.br:PROJETOS\Documents\C0849 - DER\40_Emissao\03_GRD\0-GRDs_Enviadas DER\3ºMEDIÇÃO\MR.DER-0098_22\" xr:uid="{00000000-0004-0000-0200-00002B000000}"/>
    <hyperlink ref="M15" r:id="rId35" display="pw:\\pw.planservi.com.br:PROJETOS\Documents\C0849 - DER\40_Emissao\03_GRD\0-GRDs_Enviadas DER\3ºMEDIÇÃO\MR.DER-0098_22\" xr:uid="{00000000-0004-0000-0200-00002C000000}"/>
    <hyperlink ref="M16" r:id="rId36" display="pw:\\pw.planservi.com.br:PROJETOS\Documents\C0849 - DER\40_Emissao\03_GRD\0-GRDs_Enviadas DER\3ºMEDIÇÃO\MR.DER-0098_22\" xr:uid="{00000000-0004-0000-0200-00002D000000}"/>
    <hyperlink ref="M17" r:id="rId37" display="pw:\\pw.planservi.com.br:PROJETOS\Documents\C0849 - DER\40_Emissao\03_GRD\0-GRDs_Enviadas DER\3ºMEDIÇÃO\MR.DER-0098_22\" xr:uid="{00000000-0004-0000-0200-00002E000000}"/>
    <hyperlink ref="M18" r:id="rId38" display="pw:\\pw.planservi.com.br:PROJETOS\Documents\C0849 - DER\40_Emissao\03_GRD\0-GRDs_Enviadas DER\3ºMEDIÇÃO\MR.DER-0098_22\" xr:uid="{00000000-0004-0000-0200-00002F000000}"/>
    <hyperlink ref="M19" r:id="rId39" display="pw:\\pw.planservi.com.br:PROJETOS\Documents\C0849 - DER\40_Emissao\03_GRD\0-GRDs_Enviadas DER\3ºMEDIÇÃO\MR.DER-0098_22\" xr:uid="{00000000-0004-0000-0200-000030000000}"/>
    <hyperlink ref="M20" r:id="rId40" display="pw:\\pw.planservi.com.br:PROJETOS\Documents\C0849 - DER\40_Emissao\03_GRD\0-GRDs_Enviadas DER\3ºMEDIÇÃO\MR.DER-0098_22\" xr:uid="{00000000-0004-0000-0200-000031000000}"/>
    <hyperlink ref="M21" r:id="rId41" display="pw:\\pw.planservi.com.br:PROJETOS\Documents\C0849 - DER\40_Emissao\03_GRD\0-GRDs_Enviadas DER\3ºMEDIÇÃO\MR.DER-0098_22\" xr:uid="{00000000-0004-0000-0200-000032000000}"/>
    <hyperlink ref="M22" r:id="rId42" display="pw:\\pw.planservi.com.br:PROJETOS\Documents\C0849 - DER\40_Emissao\03_GRD\0-GRDs_Enviadas DER\3ºMEDIÇÃO\MR.DER-0098_22\" xr:uid="{00000000-0004-0000-0200-000033000000}"/>
    <hyperlink ref="M23" r:id="rId43" display="pw:\\pw.planservi.com.br:PROJETOS\Documents\C0849 - DER\40_Emissao\03_GRD\0-GRDs_Enviadas DER\3ºMEDIÇÃO\MR.DER-0098_22\" xr:uid="{00000000-0004-0000-0200-000034000000}"/>
    <hyperlink ref="M24" r:id="rId44" display="pw:\\pw.planservi.com.br:PROJETOS\Documents\C0849 - DER\40_Emissao\03_GRD\0-GRDs_Enviadas DER\3ºMEDIÇÃO\MR.DER-0098_22\" xr:uid="{00000000-0004-0000-0200-000035000000}"/>
    <hyperlink ref="M25" r:id="rId45" display="pw:\\pw.planservi.com.br:PROJETOS\Documents\C0849 - DER\40_Emissao\03_GRD\0-GRDs_Enviadas DER\3ºMEDIÇÃO\MR.DER-0098_22\" xr:uid="{00000000-0004-0000-0200-000036000000}"/>
    <hyperlink ref="M26" r:id="rId46" display="pw:\\pw.planservi.com.br:PROJETOS\Documents\C0849 - DER\40_Emissao\03_GRD\0-GRDs_Enviadas DER\3ºMEDIÇÃO\MR.DER-0098_22\" xr:uid="{00000000-0004-0000-0200-000037000000}"/>
    <hyperlink ref="M27" r:id="rId47" display="pw:\\pw.planservi.com.br:PROJETOS\Documents\C0849 - DER\40_Emissao\03_GRD\0-GRDs_Enviadas DER\3ºMEDIÇÃO\MR.DER-0098_22\" xr:uid="{00000000-0004-0000-0200-000038000000}"/>
    <hyperlink ref="V52" r:id="rId48" display="pw:\\pw.planservi.com.br:PROJETOS\Documents\C0849 - DER\30_Producao\3-C11 – SP 151 - km 0,00-15,60\06_Pavi\06.00_R031\2022 10 24-R-031_Relatório.doc" xr:uid="{00000000-0004-0000-0200-00003B000000}"/>
    <hyperlink ref="V54" r:id="rId49" display="pw:\\pw.planservi.com.br:PROJETOS\Documents\C0849 - DER\30_Producao\3-C11 – SP 151 - km 0,00-15,60\06_Pavi\06.00_R031\2022 10 25-R-031_Relatório.doc" xr:uid="{00000000-0004-0000-0200-00003C000000}"/>
    <hyperlink ref="V57" r:id="rId50" display="pw:\\pw.planservi.com.br:PROJETOS\Documents\C0849 - DER\30_Producao\3-C11 – SP 151 - km 0,00-15,60\02_Geom\02.00_R031\2022 10 14 - Projeto Funcional -Revisão A2.xls" xr:uid="{00000000-0004-0000-0200-00003D000000}"/>
    <hyperlink ref="V58:V67" r:id="rId51" display="pw:\\pw.planservi.com.br:PROJETOS\Documents\C0849 - DER\30_Producao\3-C11 – SP 151 - km 0,00-15,60\02_Geom\02.00_R031\2022 10 14 - Projeto Funcional -Revisão A2.xls" xr:uid="{00000000-0004-0000-0200-00003E000000}"/>
    <hyperlink ref="P67" r:id="rId52" display="pw:\\pw.planservi.com.br:PROJETOS\Documents\C0849 - DER\30_Producao\3-C11 – SP 151 - km 0,00-15,60\02_Geom\02.00_R031\2022 10 05 - Projeto Funcional -Mudança de código.xls" xr:uid="{00000000-0004-0000-0200-00003F000000}"/>
    <hyperlink ref="P57:P66" r:id="rId53" display="pw:\\pw.planservi.com.br:PROJETOS\Documents\C0849 - DER\30_Producao\3-C11 – SP 151 - km 0,00-15,60\02_Geom\02.00_R031\2022 10 05 - Projeto Funcional -Mudança de código.xls" xr:uid="{00000000-0004-0000-0200-000040000000}"/>
    <hyperlink ref="M263" r:id="rId54" display="pw:\\pw.planservi.com.br:PROJETOS\Documents\C0849 - DER\40_Emissao\03_GRD\0-GRDs_Enviadas DER\4ºMEDIÇÃO\MR.DER-0123_22\" xr:uid="{00000000-0004-0000-0200-000041000000}"/>
    <hyperlink ref="S394" r:id="rId55" display="pw:\\pw.planservi.com.br:PROJETOS\Documents\C0849 - DER\40_Emissao\03_GRD\0-GRDs_Enviadas DER\4ºMEDIÇÃO\MR.DER-0131_22\" xr:uid="{00000000-0004-0000-0200-000042000000}"/>
    <hyperlink ref="M392" r:id="rId56" display="pw:\\pw.planservi.com.br:PROJETOS\Documents\C0849 - DER\40_Emissao\03_GRD\0-GRDs_Enviadas DER\4ºMEDIÇÃO\MR.DER-0150_22\" xr:uid="{00000000-0004-0000-0200-000043000000}"/>
    <hyperlink ref="S4" r:id="rId57" display="pw:\\pw.planservi.com.br:PROJETOS\Documents\C0849 - DER\40_Emissao\03_GRD\0-GRDs_Enviadas DER\4ºMEDIÇÃO\MR.DER-0157_22\" xr:uid="{00000000-0004-0000-0200-000044000000}"/>
    <hyperlink ref="S5" r:id="rId58" display="pw:\\pw.planservi.com.br:PROJETOS\Documents\C0849 - DER\40_Emissao\03_GRD\0-GRDs_Enviadas DER\4ºMEDIÇÃO\MR.DER-0157_22\" xr:uid="{00000000-0004-0000-0200-000045000000}"/>
    <hyperlink ref="S7" r:id="rId59" display="pw:\\pw.planservi.com.br:PROJETOS\Documents\C0849 - DER\40_Emissao\03_GRD\0-GRDs_Enviadas DER\4ºMEDIÇÃO\MR.DER-0157_22\" xr:uid="{00000000-0004-0000-0200-000046000000}"/>
    <hyperlink ref="S8" r:id="rId60" display="pw:\\pw.planservi.com.br:PROJETOS\Documents\C0849 - DER\40_Emissao\03_GRD\0-GRDs_Enviadas DER\4ºMEDIÇÃO\MR.DER-0157_22\" xr:uid="{00000000-0004-0000-0200-000047000000}"/>
    <hyperlink ref="S9" r:id="rId61" display="pw:\\pw.planservi.com.br:PROJETOS\Documents\C0849 - DER\40_Emissao\03_GRD\0-GRDs_Enviadas DER\4ºMEDIÇÃO\MR.DER-0157_22\" xr:uid="{00000000-0004-0000-0200-000048000000}"/>
    <hyperlink ref="S10" r:id="rId62" display="pw:\\pw.planservi.com.br:PROJETOS\Documents\C0849 - DER\40_Emissao\03_GRD\0-GRDs_Enviadas DER\4ºMEDIÇÃO\MR.DER-0157_22\" xr:uid="{00000000-0004-0000-0200-000049000000}"/>
    <hyperlink ref="S11" r:id="rId63" display="pw:\\pw.planservi.com.br:PROJETOS\Documents\C0849 - DER\40_Emissao\03_GRD\0-GRDs_Enviadas DER\4ºMEDIÇÃO\MR.DER-0157_22\" xr:uid="{00000000-0004-0000-0200-00004A000000}"/>
    <hyperlink ref="S12" r:id="rId64" display="pw:\\pw.planservi.com.br:PROJETOS\Documents\C0849 - DER\40_Emissao\03_GRD\0-GRDs_Enviadas DER\4ºMEDIÇÃO\MR.DER-0157_22\" xr:uid="{00000000-0004-0000-0200-00004B000000}"/>
    <hyperlink ref="S13" r:id="rId65" display="pw:\\pw.planservi.com.br:PROJETOS\Documents\C0849 - DER\40_Emissao\03_GRD\0-GRDs_Enviadas DER\4ºMEDIÇÃO\MR.DER-0157_22\" xr:uid="{00000000-0004-0000-0200-00004C000000}"/>
    <hyperlink ref="S14" r:id="rId66" display="pw:\\pw.planservi.com.br:PROJETOS\Documents\C0849 - DER\40_Emissao\03_GRD\0-GRDs_Enviadas DER\4ºMEDIÇÃO\MR.DER-0157_22\" xr:uid="{00000000-0004-0000-0200-00004D000000}"/>
    <hyperlink ref="S15" r:id="rId67" display="pw:\\pw.planservi.com.br:PROJETOS\Documents\C0849 - DER\40_Emissao\03_GRD\0-GRDs_Enviadas DER\4ºMEDIÇÃO\MR.DER-0157_22\" xr:uid="{00000000-0004-0000-0200-00004E000000}"/>
    <hyperlink ref="S16" r:id="rId68" display="pw:\\pw.planservi.com.br:PROJETOS\Documents\C0849 - DER\40_Emissao\03_GRD\0-GRDs_Enviadas DER\4ºMEDIÇÃO\MR.DER-0157_22\" xr:uid="{00000000-0004-0000-0200-00004F000000}"/>
    <hyperlink ref="S17" r:id="rId69" display="pw:\\pw.planservi.com.br:PROJETOS\Documents\C0849 - DER\40_Emissao\03_GRD\0-GRDs_Enviadas DER\4ºMEDIÇÃO\MR.DER-0157_22\" xr:uid="{00000000-0004-0000-0200-000050000000}"/>
    <hyperlink ref="S18" r:id="rId70" display="pw:\\pw.planservi.com.br:PROJETOS\Documents\C0849 - DER\40_Emissao\03_GRD\0-GRDs_Enviadas DER\4ºMEDIÇÃO\MR.DER-0157_22\" xr:uid="{00000000-0004-0000-0200-000051000000}"/>
    <hyperlink ref="S19" r:id="rId71" display="pw:\\pw.planservi.com.br:PROJETOS\Documents\C0849 - DER\40_Emissao\03_GRD\0-GRDs_Enviadas DER\4ºMEDIÇÃO\MR.DER-0157_22\" xr:uid="{00000000-0004-0000-0200-000052000000}"/>
    <hyperlink ref="S20" r:id="rId72" display="pw:\\pw.planservi.com.br:PROJETOS\Documents\C0849 - DER\40_Emissao\03_GRD\0-GRDs_Enviadas DER\4ºMEDIÇÃO\MR.DER-0157_22\" xr:uid="{00000000-0004-0000-0200-000053000000}"/>
    <hyperlink ref="S21" r:id="rId73" display="pw:\\pw.planservi.com.br:PROJETOS\Documents\C0849 - DER\40_Emissao\03_GRD\0-GRDs_Enviadas DER\4ºMEDIÇÃO\MR.DER-0157_22\" xr:uid="{00000000-0004-0000-0200-000054000000}"/>
    <hyperlink ref="S22" r:id="rId74" display="pw:\\pw.planservi.com.br:PROJETOS\Documents\C0849 - DER\40_Emissao\03_GRD\0-GRDs_Enviadas DER\4ºMEDIÇÃO\MR.DER-0157_22\" xr:uid="{00000000-0004-0000-0200-000055000000}"/>
    <hyperlink ref="S23" r:id="rId75" display="pw:\\pw.planservi.com.br:PROJETOS\Documents\C0849 - DER\40_Emissao\03_GRD\0-GRDs_Enviadas DER\4ºMEDIÇÃO\MR.DER-0157_22\" xr:uid="{00000000-0004-0000-0200-000056000000}"/>
    <hyperlink ref="S24" r:id="rId76" display="pw:\\pw.planservi.com.br:PROJETOS\Documents\C0849 - DER\40_Emissao\03_GRD\0-GRDs_Enviadas DER\4ºMEDIÇÃO\MR.DER-0157_22\" xr:uid="{00000000-0004-0000-0200-000057000000}"/>
    <hyperlink ref="S25" r:id="rId77" display="pw:\\pw.planservi.com.br:PROJETOS\Documents\C0849 - DER\40_Emissao\03_GRD\0-GRDs_Enviadas DER\4ºMEDIÇÃO\MR.DER-0157_22\" xr:uid="{00000000-0004-0000-0200-000058000000}"/>
    <hyperlink ref="S26" r:id="rId78" display="pw:\\pw.planservi.com.br:PROJETOS\Documents\C0849 - DER\40_Emissao\03_GRD\0-GRDs_Enviadas DER\4ºMEDIÇÃO\MR.DER-0157_22\" xr:uid="{00000000-0004-0000-0200-000059000000}"/>
    <hyperlink ref="S27" r:id="rId79" display="pw:\\pw.planservi.com.br:PROJETOS\Documents\C0849 - DER\40_Emissao\03_GRD\0-GRDs_Enviadas DER\4ºMEDIÇÃO\MR.DER-0157_22\" xr:uid="{00000000-0004-0000-0200-00005A000000}"/>
    <hyperlink ref="M395" r:id="rId80" display="pw:\\pw.planservi.com.br:PROJETOS\Documents\C0849 - DER\40_Emissao\03_GRD\0-GRDs_Enviadas DER\4ºMEDIÇÃO\MR.DER-0166_22\" xr:uid="{00000000-0004-0000-0200-00005B000000}"/>
    <hyperlink ref="M131" r:id="rId81" display="pw:\\pw.planservi.com.br:PROJETOS\Documents\C0849 - DER\40_Emissao\03_GRD\0-GRDs_Enviadas DER\4ºMEDIÇÃO\MR.DER-0167_22\" xr:uid="{00000000-0004-0000-0200-00005C000000}"/>
    <hyperlink ref="M132" r:id="rId82" display="pw:\\pw.planservi.com.br:PROJETOS\Documents\C0849 - DER\40_Emissao\03_GRD\0-GRDs_Enviadas DER\4ºMEDIÇÃO\MR.DER-0167_22\" xr:uid="{00000000-0004-0000-0200-00005D000000}"/>
    <hyperlink ref="M133" r:id="rId83" display="pw:\\pw.planservi.com.br:PROJETOS\Documents\C0849 - DER\40_Emissao\03_GRD\0-GRDs_Enviadas DER\4ºMEDIÇÃO\MR.DER-0167_22\" xr:uid="{00000000-0004-0000-0200-00005E000000}"/>
    <hyperlink ref="M170" r:id="rId84" display="pw:\\pw.planservi.com.br:PROJETOS\Documents\C0849 - DER\40_Emissao\03_GRD\0-GRDs_Enviadas DER\4ºMEDIÇÃO\MR.DER-0167_22\" xr:uid="{00000000-0004-0000-0200-00005F000000}"/>
    <hyperlink ref="M134" r:id="rId85" display="pw:\\pw.planservi.com.br:PROJETOS\Documents\C0849 - DER\40_Emissao\03_GRD\0-GRDs_Enviadas DER\4ºMEDIÇÃO\MR.DER-0167_22\" xr:uid="{00000000-0004-0000-0200-000060000000}"/>
    <hyperlink ref="P131" r:id="rId86" display="pw:\\pw.planservi.com.br:PROJETOS\Documents\C0849 - DER\30_Producao\3-C11 – SP 151 - km 0,00-15,60\04_Dren\03.00_R031\2022 11 24 - Emissão Inicial_Segmeto C11 - Planta de bacias_Rel Hidrol.doc" xr:uid="{00000000-0004-0000-0200-000061000000}"/>
    <hyperlink ref="P132:P134" r:id="rId87" display="pw:\\pw.planservi.com.br:PROJETOS\Documents\C0849 - DER\30_Producao\3-C11 – SP 151 - km 0,00-15,60\04_Dren\03.00_R031\2022 11 24 - Emissão Inicial_Segmeto C11 - Planta de bacias_Rel Hidrol.doc" xr:uid="{00000000-0004-0000-0200-000062000000}"/>
    <hyperlink ref="P170" r:id="rId88" display="pw:\\pw.planservi.com.br:PROJETOS\Documents\C0849 - DER\30_Producao\3-C11 – SP 151 - km 0,00-15,60\04_Dren\03.00_R031\2022 11 24 - Emissão Inicial_Segmeto C11 - Planta de bacias_Rel Hidrol.doc" xr:uid="{00000000-0004-0000-0200-000063000000}"/>
    <hyperlink ref="P263" r:id="rId89" display="pw:\\pw.planservi.com.br:PROJETOS\Documents\C0849 - DER\30_Producao\3-C11 – SP 151 - km 0,00-15,60\05_Geot\05.00_R031\2022.10.21_R-031_JAZIDAS-DME-SP151.doc" xr:uid="{00000000-0004-0000-0200-000064000000}"/>
    <hyperlink ref="M6" r:id="rId90" display="pw:\\pw.planservi.com.br:PROJETOS\Documents\C0849 - DER\40_Emissao\03_GRD\0-GRDs_Enviadas DER\6ºMEDIÇÃO\MR.DER-0251_23\" xr:uid="{00000000-0004-0000-0200-000065000000}"/>
    <hyperlink ref="S395" r:id="rId91" display="pw:\\pw.planservi.com.br:PROJETOS\Documents\C0849 - DER\40_Emissao\03_GRD\0-GRDs_Enviadas DER\6ºMEDIÇÃO\MR.DER-0258_23\" xr:uid="{00000000-0004-0000-0200-000066000000}"/>
    <hyperlink ref="M335" r:id="rId92" display="pw:\\pw.planservi.com.br:PROJETOS\Documents\C0849 - DER\40_Emissao\03_GRD\0-GRDs_Enviadas DER\6ºMEDIÇÃO\MR.DER-0263_23\" xr:uid="{00000000-0004-0000-0200-000067000000}"/>
    <hyperlink ref="M336" r:id="rId93" display="pw:\\pw.planservi.com.br:PROJETOS\Documents\C0849 - DER\40_Emissao\03_GRD\0-GRDs_Enviadas DER\6ºMEDIÇÃO\MR.DER-0263_23\" xr:uid="{00000000-0004-0000-0200-000068000000}"/>
    <hyperlink ref="M337" r:id="rId94" display="pw:\\pw.planservi.com.br:PROJETOS\Documents\C0849 - DER\40_Emissao\03_GRD\0-GRDs_Enviadas DER\6ºMEDIÇÃO\MR.DER-0263_23\" xr:uid="{00000000-0004-0000-0200-000069000000}"/>
    <hyperlink ref="M338" r:id="rId95" display="pw:\\pw.planservi.com.br:PROJETOS\Documents\C0849 - DER\40_Emissao\03_GRD\0-GRDs_Enviadas DER\6ºMEDIÇÃO\MR.DER-0263_23\" xr:uid="{00000000-0004-0000-0200-00006A000000}"/>
    <hyperlink ref="M339" r:id="rId96" display="pw:\\pw.planservi.com.br:PROJETOS\Documents\C0849 - DER\40_Emissao\03_GRD\0-GRDs_Enviadas DER\6ºMEDIÇÃO\MR.DER-0265_23\" xr:uid="{00000000-0004-0000-0200-00006F000000}"/>
    <hyperlink ref="M340" r:id="rId97" display="pw:\\pw.planservi.com.br:PROJETOS\Documents\C0849 - DER\40_Emissao\03_GRD\0-GRDs_Enviadas DER\6ºMEDIÇÃO\MR.DER-0265_23\" xr:uid="{00000000-0004-0000-0200-000070000000}"/>
    <hyperlink ref="M341" r:id="rId98" display="pw:\\pw.planservi.com.br:PROJETOS\Documents\C0849 - DER\40_Emissao\03_GRD\0-GRDs_Enviadas DER\6ºMEDIÇÃO\MR.DER-0265_23\" xr:uid="{00000000-0004-0000-0200-000071000000}"/>
    <hyperlink ref="M342" r:id="rId99" display="pw:\\pw.planservi.com.br:PROJETOS\Documents\C0849 - DER\40_Emissao\03_GRD\0-GRDs_Enviadas DER\6ºMEDIÇÃO\MR.DER-0265_23\" xr:uid="{00000000-0004-0000-0200-000072000000}"/>
    <hyperlink ref="M30" r:id="rId100" display="pw:\\pw.planservi.com.br:PROJETOS\Documents\C0849 - DER\40_Emissao\03_GRD\0-GRDs_Enviadas DER\7ºMEDIÇÃO\MR.DER-0352_23\" xr:uid="{00000000-0004-0000-0200-000073000000}"/>
    <hyperlink ref="M31:M41" r:id="rId101" display="pw:\\pw.planservi.com.br:PROJETOS\Documents\C0849 - DER\40_Emissao\03_GRD\0-GRDs_Enviadas DER\7ºMEDIÇÃO\MR.DER-0352_23\" xr:uid="{00000000-0004-0000-0200-000074000000}"/>
    <hyperlink ref="P30" r:id="rId102" display="pw:\\pw.planservi.com.br:PROJETOS\Documents\C0849 - DER\30_Producao\3-C11 – SP 151 - km 0,00-15,60\05_Geot\05.00_R031\2023 02 24-R-031_RevisãoA1_G14.doc" xr:uid="{00000000-0004-0000-0200-000075000000}"/>
    <hyperlink ref="P31:P41" r:id="rId103" display="pw:\\pw.planservi.com.br:PROJETOS\Documents\C0849 - DER\30_Producao\3-C11 – SP 151 - km 0,00-15,60\05_Geot\05.00_R031\2023 02 24-R-031_RevisãoA1_G14.doc" xr:uid="{00000000-0004-0000-0200-000076000000}"/>
    <hyperlink ref="Y7" r:id="rId104" display="pw:\\pw.planservi.com.br:PROJETOS\Documents\C0849 - DER\40_Emissao\03_GRD\0-GRDs_Enviadas DER\8ºMEDIÇÃO\MR.DER-0376\" xr:uid="{00000000-0004-0000-0200-000077000000}"/>
    <hyperlink ref="Y8" r:id="rId105" display="pw:\\pw.planservi.com.br:PROJETOS\Documents\C0849 - DER\40_Emissao\03_GRD\0-GRDs_Enviadas DER\8ºMEDIÇÃO\MR.DER-0376\" xr:uid="{00000000-0004-0000-0200-000078000000}"/>
    <hyperlink ref="Y9" r:id="rId106" display="pw:\\pw.planservi.com.br:PROJETOS\Documents\C0849 - DER\40_Emissao\03_GRD\0-GRDs_Enviadas DER\8ºMEDIÇÃO\MR.DER-0376\" xr:uid="{00000000-0004-0000-0200-000079000000}"/>
    <hyperlink ref="Y10" r:id="rId107" display="pw:\\pw.planservi.com.br:PROJETOS\Documents\C0849 - DER\40_Emissao\03_GRD\0-GRDs_Enviadas DER\8ºMEDIÇÃO\MR.DER-0376\" xr:uid="{00000000-0004-0000-0200-00007A000000}"/>
    <hyperlink ref="Y11" r:id="rId108" display="pw:\\pw.planservi.com.br:PROJETOS\Documents\C0849 - DER\40_Emissao\03_GRD\0-GRDs_Enviadas DER\8ºMEDIÇÃO\MR.DER-0376\" xr:uid="{00000000-0004-0000-0200-00007B000000}"/>
    <hyperlink ref="Y12" r:id="rId109" display="pw:\\pw.planservi.com.br:PROJETOS\Documents\C0849 - DER\40_Emissao\03_GRD\0-GRDs_Enviadas DER\8ºMEDIÇÃO\MR.DER-0376\" xr:uid="{00000000-0004-0000-0200-00007C000000}"/>
    <hyperlink ref="Y13" r:id="rId110" display="pw:\\pw.planservi.com.br:PROJETOS\Documents\C0849 - DER\40_Emissao\03_GRD\0-GRDs_Enviadas DER\8ºMEDIÇÃO\MR.DER-0376\" xr:uid="{00000000-0004-0000-0200-00007D000000}"/>
    <hyperlink ref="Y14" r:id="rId111" display="pw:\\pw.planservi.com.br:PROJETOS\Documents\C0849 - DER\40_Emissao\03_GRD\0-GRDs_Enviadas DER\8ºMEDIÇÃO\MR.DER-0376\" xr:uid="{00000000-0004-0000-0200-00007E000000}"/>
    <hyperlink ref="Y15" r:id="rId112" display="pw:\\pw.planservi.com.br:PROJETOS\Documents\C0849 - DER\40_Emissao\03_GRD\0-GRDs_Enviadas DER\8ºMEDIÇÃO\MR.DER-0376\" xr:uid="{00000000-0004-0000-0200-00007F000000}"/>
    <hyperlink ref="Y16" r:id="rId113" display="pw:\\pw.planservi.com.br:PROJETOS\Documents\C0849 - DER\40_Emissao\03_GRD\0-GRDs_Enviadas DER\8ºMEDIÇÃO\MR.DER-0376\" xr:uid="{00000000-0004-0000-0200-000080000000}"/>
    <hyperlink ref="Y17" r:id="rId114" display="pw:\\pw.planservi.com.br:PROJETOS\Documents\C0849 - DER\40_Emissao\03_GRD\0-GRDs_Enviadas DER\8ºMEDIÇÃO\MR.DER-0376\" xr:uid="{00000000-0004-0000-0200-000081000000}"/>
    <hyperlink ref="Y18" r:id="rId115" display="pw:\\pw.planservi.com.br:PROJETOS\Documents\C0849 - DER\40_Emissao\03_GRD\0-GRDs_Enviadas DER\8ºMEDIÇÃO\MR.DER-0376\" xr:uid="{00000000-0004-0000-0200-000082000000}"/>
    <hyperlink ref="Y19" r:id="rId116" display="pw:\\pw.planservi.com.br:PROJETOS\Documents\C0849 - DER\40_Emissao\03_GRD\0-GRDs_Enviadas DER\8ºMEDIÇÃO\MR.DER-0376\" xr:uid="{00000000-0004-0000-0200-000083000000}"/>
    <hyperlink ref="Y20" r:id="rId117" display="pw:\\pw.planservi.com.br:PROJETOS\Documents\C0849 - DER\40_Emissao\03_GRD\0-GRDs_Enviadas DER\8ºMEDIÇÃO\MR.DER-0376\" xr:uid="{00000000-0004-0000-0200-000084000000}"/>
    <hyperlink ref="Y21" r:id="rId118" display="pw:\\pw.planservi.com.br:PROJETOS\Documents\C0849 - DER\40_Emissao\03_GRD\0-GRDs_Enviadas DER\8ºMEDIÇÃO\MR.DER-0376\" xr:uid="{00000000-0004-0000-0200-000085000000}"/>
    <hyperlink ref="Y22" r:id="rId119" display="pw:\\pw.planservi.com.br:PROJETOS\Documents\C0849 - DER\40_Emissao\03_GRD\0-GRDs_Enviadas DER\8ºMEDIÇÃO\MR.DER-0376\" xr:uid="{00000000-0004-0000-0200-000086000000}"/>
    <hyperlink ref="Y23" r:id="rId120" display="pw:\\pw.planservi.com.br:PROJETOS\Documents\C0849 - DER\40_Emissao\03_GRD\0-GRDs_Enviadas DER\8ºMEDIÇÃO\MR.DER-0376\" xr:uid="{00000000-0004-0000-0200-000087000000}"/>
    <hyperlink ref="Y24" r:id="rId121" display="pw:\\pw.planservi.com.br:PROJETOS\Documents\C0849 - DER\40_Emissao\03_GRD\0-GRDs_Enviadas DER\8ºMEDIÇÃO\MR.DER-0376\" xr:uid="{00000000-0004-0000-0200-000088000000}"/>
    <hyperlink ref="Y25" r:id="rId122" display="pw:\\pw.planservi.com.br:PROJETOS\Documents\C0849 - DER\40_Emissao\03_GRD\0-GRDs_Enviadas DER\8ºMEDIÇÃO\MR.DER-0376\" xr:uid="{00000000-0004-0000-0200-000089000000}"/>
    <hyperlink ref="Y26" r:id="rId123" display="pw:\\pw.planservi.com.br:PROJETOS\Documents\C0849 - DER\40_Emissao\03_GRD\0-GRDs_Enviadas DER\8ºMEDIÇÃO\MR.DER-0376\" xr:uid="{00000000-0004-0000-0200-00008A000000}"/>
    <hyperlink ref="Y27" r:id="rId124" display="pw:\\pw.planservi.com.br:PROJETOS\Documents\C0849 - DER\40_Emissao\03_GRD\0-GRDs_Enviadas DER\8ºMEDIÇÃO\MR.DER-0376\" xr:uid="{00000000-0004-0000-0200-00008B000000}"/>
    <hyperlink ref="S335" r:id="rId125" display="pw:\\pw.planservi.com.br:PROJETOS\Documents\C0849 - DER\40_Emissao\03_GRD\0-GRDs_Enviadas DER\13ºMEDIÇÃO-26-07-23 A 25-08-23\MR.DER-0418_23\" xr:uid="{00000000-0004-0000-0200-00008C000000}"/>
    <hyperlink ref="S336" r:id="rId126" display="pw:\\pw.planservi.com.br:PROJETOS\Documents\C0849 - DER\40_Emissao\03_GRD\0-GRDs_Enviadas DER\13ºMEDIÇÃO-26-07-23 A 25-08-23\MR.DER-0418_23\" xr:uid="{00000000-0004-0000-0200-00008D000000}"/>
    <hyperlink ref="S337" r:id="rId127" display="pw:\\pw.planservi.com.br:PROJETOS\Documents\C0849 - DER\40_Emissao\03_GRD\0-GRDs_Enviadas DER\13ºMEDIÇÃO-26-07-23 A 25-08-23\MR.DER-0418_23\" xr:uid="{00000000-0004-0000-0200-00008E000000}"/>
    <hyperlink ref="S338" r:id="rId128" display="pw:\\pw.planservi.com.br:PROJETOS\Documents\C0849 - DER\40_Emissao\03_GRD\0-GRDs_Enviadas DER\13ºMEDIÇÃO-26-07-23 A 25-08-23\MR.DER-0418_23\" xr:uid="{00000000-0004-0000-0200-00008F000000}"/>
    <hyperlink ref="S339" r:id="rId129" display="pw:\\pw.planservi.com.br:PROJETOS\Documents\C0849 - DER\40_Emissao\03_GRD\0-GRDs_Enviadas DER\13ºMEDIÇÃO-26-07-23 A 25-08-23\MR.DER-0418_23\" xr:uid="{00000000-0004-0000-0200-000090000000}"/>
    <hyperlink ref="S340" r:id="rId130" display="pw:\\pw.planservi.com.br:PROJETOS\Documents\C0849 - DER\40_Emissao\03_GRD\0-GRDs_Enviadas DER\13ºMEDIÇÃO-26-07-23 A 25-08-23\MR.DER-0418_23\" xr:uid="{00000000-0004-0000-0200-000091000000}"/>
    <hyperlink ref="S341" r:id="rId131" display="pw:\\pw.planservi.com.br:PROJETOS\Documents\C0849 - DER\40_Emissao\03_GRD\0-GRDs_Enviadas DER\13ºMEDIÇÃO-26-07-23 A 25-08-23\MR.DER-0418_23\" xr:uid="{00000000-0004-0000-0200-000092000000}"/>
    <hyperlink ref="S342" r:id="rId132" display="pw:\\pw.planservi.com.br:PROJETOS\Documents\C0849 - DER\40_Emissao\03_GRD\0-GRDs_Enviadas DER\13ºMEDIÇÃO-26-07-23 A 25-08-23\MR.DER-0418_23\" xr:uid="{00000000-0004-0000-0200-000093000000}"/>
    <hyperlink ref="AE7" r:id="rId133" display="pw:\\pw.planservi.com.br:PROJETOS\Documents\C0849 - DER\40_Emissao\03_GRD\0-GRDs_Enviadas DER\13ºMEDIÇÃO-26-07-23 A 25-08-23\MR.DER-0395_23\" xr:uid="{00000000-0004-0000-0200-000098000000}"/>
    <hyperlink ref="AE8" r:id="rId134" display="pw:\\pw.planservi.com.br:PROJETOS\Documents\C0849 - DER\40_Emissao\03_GRD\0-GRDs_Enviadas DER\13ºMEDIÇÃO-26-07-23 A 25-08-23\MR.DER-0395_23\" xr:uid="{00000000-0004-0000-0200-000099000000}"/>
    <hyperlink ref="AE9" r:id="rId135" display="pw:\\pw.planservi.com.br:PROJETOS\Documents\C0849 - DER\40_Emissao\03_GRD\0-GRDs_Enviadas DER\13ºMEDIÇÃO-26-07-23 A 25-08-23\MR.DER-0395_23\" xr:uid="{00000000-0004-0000-0200-00009A000000}"/>
    <hyperlink ref="AE10" r:id="rId136" display="pw:\\pw.planservi.com.br:PROJETOS\Documents\C0849 - DER\40_Emissao\03_GRD\0-GRDs_Enviadas DER\13ºMEDIÇÃO-26-07-23 A 25-08-23\MR.DER-0395_23\" xr:uid="{00000000-0004-0000-0200-00009B000000}"/>
    <hyperlink ref="AE11" r:id="rId137" display="pw:\\pw.planservi.com.br:PROJETOS\Documents\C0849 - DER\40_Emissao\03_GRD\0-GRDs_Enviadas DER\13ºMEDIÇÃO-26-07-23 A 25-08-23\MR.DER-0395_23\" xr:uid="{00000000-0004-0000-0200-00009C000000}"/>
    <hyperlink ref="AE12" r:id="rId138" display="pw:\\pw.planservi.com.br:PROJETOS\Documents\C0849 - DER\40_Emissao\03_GRD\0-GRDs_Enviadas DER\13ºMEDIÇÃO-26-07-23 A 25-08-23\MR.DER-0395_23\" xr:uid="{00000000-0004-0000-0200-00009D000000}"/>
    <hyperlink ref="AE13" r:id="rId139" display="pw:\\pw.planservi.com.br:PROJETOS\Documents\C0849 - DER\40_Emissao\03_GRD\0-GRDs_Enviadas DER\13ºMEDIÇÃO-26-07-23 A 25-08-23\MR.DER-0395_23\" xr:uid="{00000000-0004-0000-0200-00009E000000}"/>
    <hyperlink ref="AE14" r:id="rId140" display="pw:\\pw.planservi.com.br:PROJETOS\Documents\C0849 - DER\40_Emissao\03_GRD\0-GRDs_Enviadas DER\13ºMEDIÇÃO-26-07-23 A 25-08-23\MR.DER-0395_23\" xr:uid="{00000000-0004-0000-0200-00009F000000}"/>
    <hyperlink ref="AE15" r:id="rId141" display="pw:\\pw.planservi.com.br:PROJETOS\Documents\C0849 - DER\40_Emissao\03_GRD\0-GRDs_Enviadas DER\13ºMEDIÇÃO-26-07-23 A 25-08-23\MR.DER-0395_23\" xr:uid="{00000000-0004-0000-0200-0000A0000000}"/>
    <hyperlink ref="AE16" r:id="rId142" display="pw:\\pw.planservi.com.br:PROJETOS\Documents\C0849 - DER\40_Emissao\03_GRD\0-GRDs_Enviadas DER\13ºMEDIÇÃO-26-07-23 A 25-08-23\MR.DER-0395_23\" xr:uid="{00000000-0004-0000-0200-0000A1000000}"/>
    <hyperlink ref="AE17" r:id="rId143" display="pw:\\pw.planservi.com.br:PROJETOS\Documents\C0849 - DER\40_Emissao\03_GRD\0-GRDs_Enviadas DER\13ºMEDIÇÃO-26-07-23 A 25-08-23\MR.DER-0395_23\" xr:uid="{00000000-0004-0000-0200-0000A2000000}"/>
    <hyperlink ref="AE18" r:id="rId144" display="pw:\\pw.planservi.com.br:PROJETOS\Documents\C0849 - DER\40_Emissao\03_GRD\0-GRDs_Enviadas DER\13ºMEDIÇÃO-26-07-23 A 25-08-23\MR.DER-0395_23\" xr:uid="{00000000-0004-0000-0200-0000A3000000}"/>
    <hyperlink ref="AE19" r:id="rId145" display="pw:\\pw.planservi.com.br:PROJETOS\Documents\C0849 - DER\40_Emissao\03_GRD\0-GRDs_Enviadas DER\13ºMEDIÇÃO-26-07-23 A 25-08-23\MR.DER-0395_23\" xr:uid="{00000000-0004-0000-0200-0000A4000000}"/>
    <hyperlink ref="AE20" r:id="rId146" display="pw:\\pw.planservi.com.br:PROJETOS\Documents\C0849 - DER\40_Emissao\03_GRD\0-GRDs_Enviadas DER\13ºMEDIÇÃO-26-07-23 A 25-08-23\MR.DER-0395_23\" xr:uid="{00000000-0004-0000-0200-0000A5000000}"/>
    <hyperlink ref="AE21" r:id="rId147" display="pw:\\pw.planservi.com.br:PROJETOS\Documents\C0849 - DER\40_Emissao\03_GRD\0-GRDs_Enviadas DER\13ºMEDIÇÃO-26-07-23 A 25-08-23\MR.DER-0395_23\" xr:uid="{00000000-0004-0000-0200-0000A6000000}"/>
    <hyperlink ref="AE22" r:id="rId148" display="pw:\\pw.planservi.com.br:PROJETOS\Documents\C0849 - DER\40_Emissao\03_GRD\0-GRDs_Enviadas DER\13ºMEDIÇÃO-26-07-23 A 25-08-23\MR.DER-0395_23\" xr:uid="{00000000-0004-0000-0200-0000A7000000}"/>
    <hyperlink ref="AE23" r:id="rId149" display="pw:\\pw.planservi.com.br:PROJETOS\Documents\C0849 - DER\40_Emissao\03_GRD\0-GRDs_Enviadas DER\13ºMEDIÇÃO-26-07-23 A 25-08-23\MR.DER-0395_23\" xr:uid="{00000000-0004-0000-0200-0000A8000000}"/>
    <hyperlink ref="AE24" r:id="rId150" display="pw:\\pw.planservi.com.br:PROJETOS\Documents\C0849 - DER\40_Emissao\03_GRD\0-GRDs_Enviadas DER\13ºMEDIÇÃO-26-07-23 A 25-08-23\MR.DER-0395_23\" xr:uid="{00000000-0004-0000-0200-0000A9000000}"/>
    <hyperlink ref="AE25" r:id="rId151" display="pw:\\pw.planservi.com.br:PROJETOS\Documents\C0849 - DER\40_Emissao\03_GRD\0-GRDs_Enviadas DER\13ºMEDIÇÃO-26-07-23 A 25-08-23\MR.DER-0395_23\" xr:uid="{00000000-0004-0000-0200-0000AA000000}"/>
    <hyperlink ref="AE26" r:id="rId152" display="pw:\\pw.planservi.com.br:PROJETOS\Documents\C0849 - DER\40_Emissao\03_GRD\0-GRDs_Enviadas DER\13ºMEDIÇÃO-26-07-23 A 25-08-23\MR.DER-0395_23\" xr:uid="{00000000-0004-0000-0200-0000AB000000}"/>
    <hyperlink ref="AE27" r:id="rId153" display="pw:\\pw.planservi.com.br:PROJETOS\Documents\C0849 - DER\40_Emissao\03_GRD\0-GRDs_Enviadas DER\13ºMEDIÇÃO-26-07-23 A 25-08-23\MR.DER-0395_23\" xr:uid="{00000000-0004-0000-0200-0000AC000000}"/>
    <hyperlink ref="Y335" r:id="rId154" display="pw:\\pw.planservi.com.br:PROJETOS\Documents\C0849 - DER\40_Emissao\03_GRD\0-GRDs_Enviadas DER\14ºMEDIÇÃO-26-08-2023 A 25-09-2023\MR.DER-0445_23\" xr:uid="{00000000-0004-0000-0200-0000AD000000}"/>
    <hyperlink ref="Y336" r:id="rId155" display="pw:\\pw.planservi.com.br:PROJETOS\Documents\C0849 - DER\40_Emissao\03_GRD\0-GRDs_Enviadas DER\14ºMEDIÇÃO-26-08-2023 A 25-09-2023\MR.DER-0445_23\" xr:uid="{00000000-0004-0000-0200-0000AE000000}"/>
    <hyperlink ref="Y337" r:id="rId156" display="pw:\\pw.planservi.com.br:PROJETOS\Documents\C0849 - DER\40_Emissao\03_GRD\0-GRDs_Enviadas DER\14ºMEDIÇÃO-26-08-2023 A 25-09-2023\MR.DER-0445_23\" xr:uid="{00000000-0004-0000-0200-0000AF000000}"/>
    <hyperlink ref="Y338" r:id="rId157" display="pw:\\pw.planservi.com.br:PROJETOS\Documents\C0849 - DER\40_Emissao\03_GRD\0-GRDs_Enviadas DER\14ºMEDIÇÃO-26-08-2023 A 25-09-2023\MR.DER-0445_23\" xr:uid="{00000000-0004-0000-0200-0000B0000000}"/>
    <hyperlink ref="Y339" r:id="rId158" display="pw:\\pw.planservi.com.br:PROJETOS\Documents\C0849 - DER\40_Emissao\03_GRD\0-GRDs_Enviadas DER\14ºMEDIÇÃO-26-08-2023 A 25-09-2023\MR.DER-0445_23\" xr:uid="{00000000-0004-0000-0200-0000B1000000}"/>
    <hyperlink ref="Y340" r:id="rId159" display="pw:\\pw.planservi.com.br:PROJETOS\Documents\C0849 - DER\40_Emissao\03_GRD\0-GRDs_Enviadas DER\14ºMEDIÇÃO-26-08-2023 A 25-09-2023\MR.DER-0445_23\" xr:uid="{00000000-0004-0000-0200-0000B2000000}"/>
    <hyperlink ref="Y341" r:id="rId160" display="pw:\\pw.planservi.com.br:PROJETOS\Documents\C0849 - DER\40_Emissao\03_GRD\0-GRDs_Enviadas DER\14ºMEDIÇÃO-26-08-2023 A 25-09-2023\MR.DER-0445_23\" xr:uid="{00000000-0004-0000-0200-0000B3000000}"/>
    <hyperlink ref="Y342" r:id="rId161" display="pw:\\pw.planservi.com.br:PROJETOS\Documents\C0849 - DER\40_Emissao\03_GRD\0-GRDs_Enviadas DER\14ºMEDIÇÃO-26-08-2023 A 25-09-2023\MR.DER-0445_23\" xr:uid="{00000000-0004-0000-0200-0000B4000000}"/>
    <hyperlink ref="AK7" r:id="rId162" display="pw:\\pw.planservi.com.br:PROJETOS\Documents\C0849 - DER\40_Emissao\03_GRD\0-GRDs_Enviadas DER\15ºMEDIÇÃO-26-09-23 A 25-10-23\MR.DER-0465_23\" xr:uid="{00000000-0004-0000-0200-0000B5000000}"/>
    <hyperlink ref="AK8" r:id="rId163" display="pw:\\pw.planservi.com.br:PROJETOS\Documents\C0849 - DER\40_Emissao\03_GRD\0-GRDs_Enviadas DER\15ºMEDIÇÃO-26-09-23 A 25-10-23\MR.DER-0465_23\" xr:uid="{00000000-0004-0000-0200-0000B6000000}"/>
    <hyperlink ref="AK9" r:id="rId164" display="pw:\\pw.planservi.com.br:PROJETOS\Documents\C0849 - DER\40_Emissao\03_GRD\0-GRDs_Enviadas DER\15ºMEDIÇÃO-26-09-23 A 25-10-23\MR.DER-0465_23\" xr:uid="{00000000-0004-0000-0200-0000B7000000}"/>
    <hyperlink ref="AK10" r:id="rId165" display="pw:\\pw.planservi.com.br:PROJETOS\Documents\C0849 - DER\40_Emissao\03_GRD\0-GRDs_Enviadas DER\15ºMEDIÇÃO-26-09-23 A 25-10-23\MR.DER-0465_23\" xr:uid="{00000000-0004-0000-0200-0000B8000000}"/>
    <hyperlink ref="AK11" r:id="rId166" display="pw:\\pw.planservi.com.br:PROJETOS\Documents\C0849 - DER\40_Emissao\03_GRD\0-GRDs_Enviadas DER\15ºMEDIÇÃO-26-09-23 A 25-10-23\MR.DER-0465_23\" xr:uid="{00000000-0004-0000-0200-0000B9000000}"/>
    <hyperlink ref="AK12" r:id="rId167" display="pw:\\pw.planservi.com.br:PROJETOS\Documents\C0849 - DER\40_Emissao\03_GRD\0-GRDs_Enviadas DER\15ºMEDIÇÃO-26-09-23 A 25-10-23\MR.DER-0465_23\" xr:uid="{00000000-0004-0000-0200-0000BA000000}"/>
    <hyperlink ref="AK13" r:id="rId168" display="pw:\\pw.planservi.com.br:PROJETOS\Documents\C0849 - DER\40_Emissao\03_GRD\0-GRDs_Enviadas DER\15ºMEDIÇÃO-26-09-23 A 25-10-23\MR.DER-0465_23\" xr:uid="{00000000-0004-0000-0200-0000BB000000}"/>
    <hyperlink ref="AK14" r:id="rId169" display="pw:\\pw.planservi.com.br:PROJETOS\Documents\C0849 - DER\40_Emissao\03_GRD\0-GRDs_Enviadas DER\15ºMEDIÇÃO-26-09-23 A 25-10-23\MR.DER-0465_23\" xr:uid="{00000000-0004-0000-0200-0000BC000000}"/>
    <hyperlink ref="AK15" r:id="rId170" display="pw:\\pw.planservi.com.br:PROJETOS\Documents\C0849 - DER\40_Emissao\03_GRD\0-GRDs_Enviadas DER\15ºMEDIÇÃO-26-09-23 A 25-10-23\MR.DER-0465_23\" xr:uid="{00000000-0004-0000-0200-0000BD000000}"/>
    <hyperlink ref="AK16" r:id="rId171" display="pw:\\pw.planservi.com.br:PROJETOS\Documents\C0849 - DER\40_Emissao\03_GRD\0-GRDs_Enviadas DER\15ºMEDIÇÃO-26-09-23 A 25-10-23\MR.DER-0465_23\" xr:uid="{00000000-0004-0000-0200-0000BE000000}"/>
    <hyperlink ref="AK17" r:id="rId172" display="pw:\\pw.planservi.com.br:PROJETOS\Documents\C0849 - DER\40_Emissao\03_GRD\0-GRDs_Enviadas DER\15ºMEDIÇÃO-26-09-23 A 25-10-23\MR.DER-0465_23\" xr:uid="{00000000-0004-0000-0200-0000BF000000}"/>
    <hyperlink ref="AK18" r:id="rId173" display="pw:\\pw.planservi.com.br:PROJETOS\Documents\C0849 - DER\40_Emissao\03_GRD\0-GRDs_Enviadas DER\15ºMEDIÇÃO-26-09-23 A 25-10-23\MR.DER-0465_23\" xr:uid="{00000000-0004-0000-0200-0000C0000000}"/>
    <hyperlink ref="AK19" r:id="rId174" display="pw:\\pw.planservi.com.br:PROJETOS\Documents\C0849 - DER\40_Emissao\03_GRD\0-GRDs_Enviadas DER\15ºMEDIÇÃO-26-09-23 A 25-10-23\MR.DER-0465_23\" xr:uid="{00000000-0004-0000-0200-0000C1000000}"/>
    <hyperlink ref="AK20" r:id="rId175" display="pw:\\pw.planservi.com.br:PROJETOS\Documents\C0849 - DER\40_Emissao\03_GRD\0-GRDs_Enviadas DER\15ºMEDIÇÃO-26-09-23 A 25-10-23\MR.DER-0465_23\" xr:uid="{00000000-0004-0000-0200-0000C2000000}"/>
    <hyperlink ref="AK21" r:id="rId176" display="pw:\\pw.planservi.com.br:PROJETOS\Documents\C0849 - DER\40_Emissao\03_GRD\0-GRDs_Enviadas DER\15ºMEDIÇÃO-26-09-23 A 25-10-23\MR.DER-0465_23\" xr:uid="{00000000-0004-0000-0200-0000C3000000}"/>
    <hyperlink ref="AK22" r:id="rId177" display="pw:\\pw.planservi.com.br:PROJETOS\Documents\C0849 - DER\40_Emissao\03_GRD\0-GRDs_Enviadas DER\15ºMEDIÇÃO-26-09-23 A 25-10-23\MR.DER-0465_23\" xr:uid="{00000000-0004-0000-0200-0000C4000000}"/>
    <hyperlink ref="AK23" r:id="rId178" display="pw:\\pw.planservi.com.br:PROJETOS\Documents\C0849 - DER\40_Emissao\03_GRD\0-GRDs_Enviadas DER\15ºMEDIÇÃO-26-09-23 A 25-10-23\MR.DER-0465_23\" xr:uid="{00000000-0004-0000-0200-0000C5000000}"/>
    <hyperlink ref="AK24" r:id="rId179" display="pw:\\pw.planservi.com.br:PROJETOS\Documents\C0849 - DER\40_Emissao\03_GRD\0-GRDs_Enviadas DER\15ºMEDIÇÃO-26-09-23 A 25-10-23\MR.DER-0465_23\" xr:uid="{00000000-0004-0000-0200-0000C6000000}"/>
    <hyperlink ref="AK25" r:id="rId180" display="pw:\\pw.planservi.com.br:PROJETOS\Documents\C0849 - DER\40_Emissao\03_GRD\0-GRDs_Enviadas DER\15ºMEDIÇÃO-26-09-23 A 25-10-23\MR.DER-0465_23\" xr:uid="{00000000-0004-0000-0200-0000C7000000}"/>
    <hyperlink ref="AK26" r:id="rId181" display="pw:\\pw.planservi.com.br:PROJETOS\Documents\C0849 - DER\40_Emissao\03_GRD\0-GRDs_Enviadas DER\15ºMEDIÇÃO-26-09-23 A 25-10-23\MR.DER-0465_23\" xr:uid="{00000000-0004-0000-0200-0000C8000000}"/>
    <hyperlink ref="AK27" r:id="rId182" display="pw:\\pw.planservi.com.br:PROJETOS\Documents\C0849 - DER\40_Emissao\03_GRD\0-GRDs_Enviadas DER\15ºMEDIÇÃO-26-09-23 A 25-10-23\MR.DER-0465_23\" xr:uid="{00000000-0004-0000-0200-0000C9000000}"/>
    <hyperlink ref="Y4" r:id="rId183" display="pw:\\pw.planservi.com.br:PROJETOS\Documents\C0849 - DER\40_Emissao\03_GRD\0-GRDs_Enviadas DER\15ºMEDIÇÃO-26-09-23 A 25-10-23\MR.DER-0465_23\" xr:uid="{00000000-0004-0000-0200-0000CA000000}"/>
    <hyperlink ref="Y5" r:id="rId184" display="pw:\\pw.planservi.com.br:PROJETOS\Documents\C0849 - DER\40_Emissao\03_GRD\0-GRDs_Enviadas DER\15ºMEDIÇÃO-26-09-23 A 25-10-23\MR.DER-0465_23\" xr:uid="{00000000-0004-0000-0200-0000CB000000}"/>
    <hyperlink ref="Y52" r:id="rId185" display="pw:\\pw.planservi.com.br:PROJETOS\Documents\C0849 - DER\40_Emissao\03_GRD\0-GRDs_Enviadas DER\17ºMEDIÇÃO-26-10-23 A 25-12-23\MR.DER-0483_23-Entrega Final\" xr:uid="{00000000-0004-0000-0200-0000CC000000}"/>
    <hyperlink ref="Y54" r:id="rId186" display="pw:\\pw.planservi.com.br:PROJETOS\Documents\C0849 - DER\40_Emissao\03_GRD\0-GRDs_Enviadas DER\17ºMEDIÇÃO-26-10-23 A 25-12-23\MR.DER-0483_23-Entrega Final\" xr:uid="{00000000-0004-0000-0200-0000CD000000}"/>
    <hyperlink ref="Y394" r:id="rId187" display="pw:\\pw.planservi.com.br:PROJETOS\Documents\C0849 - DER\40_Emissao\03_GRD\0-GRDs_Enviadas DER\17ºMEDIÇÃO-26-10-23 A 25-12-23\MR.DER-0483_23-Entrega Final\" xr:uid="{00000000-0004-0000-0200-0000CE000000}"/>
    <hyperlink ref="Y395" r:id="rId188" display="pw:\\pw.planservi.com.br:PROJETOS\Documents\C0849 - DER\40_Emissao\03_GRD\0-GRDs_Enviadas DER\17ºMEDIÇÃO-26-10-23 A 25-12-23\MR.DER-0483_23-Entrega Final\" xr:uid="{00000000-0004-0000-0200-0000CF000000}"/>
    <hyperlink ref="AE335" r:id="rId189" display="pw:\\pw.planservi.com.br:PROJETOS\Documents\C0849 - DER\40_Emissao\03_GRD\0-GRDs_Enviadas DER\18ºMEDIÇÃO-26-12-23 A 25-01-24\MR.DER-0504_24\" xr:uid="{00000000-0004-0000-0200-0000D0000000}"/>
    <hyperlink ref="AE336" r:id="rId190" display="pw:\\pw.planservi.com.br:PROJETOS\Documents\C0849 - DER\40_Emissao\03_GRD\0-GRDs_Enviadas DER\18ºMEDIÇÃO-26-12-23 A 25-01-24\MR.DER-0504_24\" xr:uid="{00000000-0004-0000-0200-0000D1000000}"/>
    <hyperlink ref="AE337" r:id="rId191" display="pw:\\pw.planservi.com.br:PROJETOS\Documents\C0849 - DER\40_Emissao\03_GRD\0-GRDs_Enviadas DER\18ºMEDIÇÃO-26-12-23 A 25-01-24\MR.DER-0504_24\" xr:uid="{00000000-0004-0000-0200-0000D2000000}"/>
    <hyperlink ref="AE338" r:id="rId192" display="pw:\\pw.planservi.com.br:PROJETOS\Documents\C0849 - DER\40_Emissao\03_GRD\0-GRDs_Enviadas DER\18ºMEDIÇÃO-26-12-23 A 25-01-24\MR.DER-0504_24\" xr:uid="{00000000-0004-0000-0200-0000D3000000}"/>
    <hyperlink ref="AE339" r:id="rId193" display="pw:\\pw.planservi.com.br:PROJETOS\Documents\C0849 - DER\40_Emissao\03_GRD\0-GRDs_Enviadas DER\18ºMEDIÇÃO-26-12-23 A 25-01-24\MR.DER-0504_24\" xr:uid="{00000000-0004-0000-0200-0000D4000000}"/>
    <hyperlink ref="AE340" r:id="rId194" display="pw:\\pw.planservi.com.br:PROJETOS\Documents\C0849 - DER\40_Emissao\03_GRD\0-GRDs_Enviadas DER\18ºMEDIÇÃO-26-12-23 A 25-01-24\MR.DER-0504_24\" xr:uid="{00000000-0004-0000-0200-0000D5000000}"/>
    <hyperlink ref="AE341" r:id="rId195" display="pw:\\pw.planservi.com.br:PROJETOS\Documents\C0849 - DER\40_Emissao\03_GRD\0-GRDs_Enviadas DER\18ºMEDIÇÃO-26-12-23 A 25-01-24\MR.DER-0504_24\" xr:uid="{00000000-0004-0000-0200-0000D6000000}"/>
    <hyperlink ref="AE342" r:id="rId196" display="pw:\\pw.planservi.com.br:PROJETOS\Documents\C0849 - DER\40_Emissao\03_GRD\0-GRDs_Enviadas DER\18ºMEDIÇÃO-26-12-23 A 25-01-24\MR.DER-0504_24\" xr:uid="{00000000-0004-0000-0200-0000D7000000}"/>
    <hyperlink ref="AK339" r:id="rId197" display="pw:\\SRVPW3.pls.planservi.com.br:Projetos\Documents\C0849 - DER\40_Emissao\03_GRD\0-GRDs_Enviadas DER\20ºMEDIÇÃO-26-02-2024 A 25-03-24\MR.DER-0558_24\" xr:uid="{00000000-0004-0000-0200-0000D8000000}"/>
    <hyperlink ref="AQ339" r:id="rId198" display="pw:\\SRVPW3.pls.planservi.com.br:Projetos\Documents\C0849 - DER\40_Emissao\03_GRD\0-GRDs_Enviadas DER\20ºMEDIÇÃO-26-02-2024 A 25-03-24\MR.DER-0576_24\" xr:uid="{00000000-0004-0000-0200-0000D9000000}"/>
    <hyperlink ref="S30" r:id="rId199" display="pw:\\SRVPW3.pls.planservi.com.br:Projetos\Documents\C0849 - DER\40_Emissao\03_GRD\0-GRDs_Enviadas DER\23ºMEDIÇÃO-26-05-2024 A 25-06-24\MR.DER-0709_24\" xr:uid="{8F1CE50C-98FB-48FB-8A93-F1934A17C228}"/>
    <hyperlink ref="S31" r:id="rId200" display="pw:\\SRVPW3.pls.planservi.com.br:Projetos\Documents\C0849 - DER\40_Emissao\03_GRD\0-GRDs_Enviadas DER\23ºMEDIÇÃO-26-05-2024 A 25-06-24\MR.DER-0709_24\" xr:uid="{37A37104-B494-4CFA-9574-3C918430181B}"/>
    <hyperlink ref="S32" r:id="rId201" display="pw:\\SRVPW3.pls.planservi.com.br:Projetos\Documents\C0849 - DER\40_Emissao\03_GRD\0-GRDs_Enviadas DER\23ºMEDIÇÃO-26-05-2024 A 25-06-24\MR.DER-0709_24\" xr:uid="{FC39FE39-E7AF-4832-AF07-0DF46B8E3B45}"/>
    <hyperlink ref="S33" r:id="rId202" display="pw:\\SRVPW3.pls.planservi.com.br:Projetos\Documents\C0849 - DER\40_Emissao\03_GRD\0-GRDs_Enviadas DER\23ºMEDIÇÃO-26-05-2024 A 25-06-24\MR.DER-0709_24\" xr:uid="{526FC388-0669-4980-8DB8-BA24EC326BB8}"/>
    <hyperlink ref="S34" r:id="rId203" display="pw:\\SRVPW3.pls.planservi.com.br:Projetos\Documents\C0849 - DER\40_Emissao\03_GRD\0-GRDs_Enviadas DER\23ºMEDIÇÃO-26-05-2024 A 25-06-24\MR.DER-0709_24\" xr:uid="{1C18A13B-3940-4119-AF0A-51AEF13E645C}"/>
    <hyperlink ref="S35" r:id="rId204" display="pw:\\SRVPW3.pls.planservi.com.br:Projetos\Documents\C0849 - DER\40_Emissao\03_GRD\0-GRDs_Enviadas DER\23ºMEDIÇÃO-26-05-2024 A 25-06-24\MR.DER-0709_24\" xr:uid="{6DD4EE05-92DD-44EF-ACA5-AD41229AFEFC}"/>
    <hyperlink ref="S36" r:id="rId205" display="pw:\\SRVPW3.pls.planservi.com.br:Projetos\Documents\C0849 - DER\40_Emissao\03_GRD\0-GRDs_Enviadas DER\23ºMEDIÇÃO-26-05-2024 A 25-06-24\MR.DER-0709_24\" xr:uid="{27F38EA8-6868-4D83-A219-6443815DD2B5}"/>
    <hyperlink ref="S37" r:id="rId206" display="pw:\\SRVPW3.pls.planservi.com.br:Projetos\Documents\C0849 - DER\40_Emissao\03_GRD\0-GRDs_Enviadas DER\23ºMEDIÇÃO-26-05-2024 A 25-06-24\MR.DER-0709_24\" xr:uid="{2A20781F-7F91-4756-8467-05CBBF38E976}"/>
    <hyperlink ref="S38" r:id="rId207" display="pw:\\SRVPW3.pls.planservi.com.br:Projetos\Documents\C0849 - DER\40_Emissao\03_GRD\0-GRDs_Enviadas DER\23ºMEDIÇÃO-26-05-2024 A 25-06-24\MR.DER-0709_24\" xr:uid="{FB50C66C-A151-44D7-A04D-F9B6C379352B}"/>
    <hyperlink ref="S39" r:id="rId208" display="pw:\\SRVPW3.pls.planservi.com.br:Projetos\Documents\C0849 - DER\40_Emissao\03_GRD\0-GRDs_Enviadas DER\23ºMEDIÇÃO-26-05-2024 A 25-06-24\MR.DER-0709_24\" xr:uid="{14ED4101-0BA4-447B-9FB7-E26EC2A5ACC5}"/>
    <hyperlink ref="S40" r:id="rId209" display="pw:\\SRVPW3.pls.planservi.com.br:Projetos\Documents\C0849 - DER\40_Emissao\03_GRD\0-GRDs_Enviadas DER\23ºMEDIÇÃO-26-05-2024 A 25-06-24\MR.DER-0709_24\" xr:uid="{C2F77CA1-58C3-42CF-A362-08376EB59885}"/>
    <hyperlink ref="S41" r:id="rId210" display="pw:\\SRVPW3.pls.planservi.com.br:Projetos\Documents\C0849 - DER\40_Emissao\03_GRD\0-GRDs_Enviadas DER\23ºMEDIÇÃO-26-05-2024 A 25-06-24\MR.DER-0709_24\" xr:uid="{E88CFE0D-8DBC-4729-A541-F782295C7DF8}"/>
    <hyperlink ref="AQ7" r:id="rId211" display="pw:\\SRVPW3.pls.planservi.com.br:Projetos\Documents\C0849 - DER\40_Emissao\03_GRD\0-GRDs_Enviadas DER\26ºMEDIÇÃO-26-08-2024 A 25-09-24\MR.DER-0740_24\" xr:uid="{2DE9596F-6091-411D-A6A0-F39C9C4A23FF}"/>
    <hyperlink ref="AQ8" r:id="rId212" display="pw:\\SRVPW3.pls.planservi.com.br:Projetos\Documents\C0849 - DER\40_Emissao\03_GRD\0-GRDs_Enviadas DER\26ºMEDIÇÃO-26-08-2024 A 25-09-24\MR.DER-0740_24\" xr:uid="{202D0E1E-2D2F-4409-9402-B4BFFD66A12A}"/>
    <hyperlink ref="AQ9" r:id="rId213" display="pw:\\SRVPW3.pls.planservi.com.br:Projetos\Documents\C0849 - DER\40_Emissao\03_GRD\0-GRDs_Enviadas DER\26ºMEDIÇÃO-26-08-2024 A 25-09-24\MR.DER-0740_24\" xr:uid="{FEE52B63-62A8-4C33-BBB4-F2CDFBB62BE1}"/>
    <hyperlink ref="AQ10" r:id="rId214" display="pw:\\SRVPW3.pls.planservi.com.br:Projetos\Documents\C0849 - DER\40_Emissao\03_GRD\0-GRDs_Enviadas DER\26ºMEDIÇÃO-26-08-2024 A 25-09-24\MR.DER-0740_24\" xr:uid="{715FEE52-0734-4713-80CE-70944B6E10EE}"/>
    <hyperlink ref="AQ11" r:id="rId215" display="pw:\\SRVPW3.pls.planservi.com.br:Projetos\Documents\C0849 - DER\40_Emissao\03_GRD\0-GRDs_Enviadas DER\26ºMEDIÇÃO-26-08-2024 A 25-09-24\MR.DER-0740_24\" xr:uid="{F9BA4175-147E-463D-8903-BD4CB4EED49C}"/>
    <hyperlink ref="AQ12" r:id="rId216" display="pw:\\SRVPW3.pls.planservi.com.br:Projetos\Documents\C0849 - DER\40_Emissao\03_GRD\0-GRDs_Enviadas DER\26ºMEDIÇÃO-26-08-2024 A 25-09-24\MR.DER-0740_24\" xr:uid="{4931A37F-9677-4443-9663-CA90A07F2D6B}"/>
    <hyperlink ref="AQ13" r:id="rId217" display="pw:\\SRVPW3.pls.planservi.com.br:Projetos\Documents\C0849 - DER\40_Emissao\03_GRD\0-GRDs_Enviadas DER\26ºMEDIÇÃO-26-08-2024 A 25-09-24\MR.DER-0740_24\" xr:uid="{5C158CC4-CF57-40E1-8478-1B9E02CE3DC5}"/>
    <hyperlink ref="AQ14" r:id="rId218" display="pw:\\SRVPW3.pls.planservi.com.br:Projetos\Documents\C0849 - DER\40_Emissao\03_GRD\0-GRDs_Enviadas DER\26ºMEDIÇÃO-26-08-2024 A 25-09-24\MR.DER-0740_24\" xr:uid="{05F6BAA8-840C-4C9F-A7B9-56EF5D0B310C}"/>
    <hyperlink ref="AQ15" r:id="rId219" display="pw:\\SRVPW3.pls.planservi.com.br:Projetos\Documents\C0849 - DER\40_Emissao\03_GRD\0-GRDs_Enviadas DER\26ºMEDIÇÃO-26-08-2024 A 25-09-24\MR.DER-0740_24\" xr:uid="{A2B25565-A4D2-4273-9B07-96F0C4629F4F}"/>
    <hyperlink ref="AQ16" r:id="rId220" display="pw:\\SRVPW3.pls.planservi.com.br:Projetos\Documents\C0849 - DER\40_Emissao\03_GRD\0-GRDs_Enviadas DER\26ºMEDIÇÃO-26-08-2024 A 25-09-24\MR.DER-0740_24\" xr:uid="{C2DED185-FA3E-434D-AB07-24DB256DEC4D}"/>
    <hyperlink ref="AQ17" r:id="rId221" display="pw:\\SRVPW3.pls.planservi.com.br:Projetos\Documents\C0849 - DER\40_Emissao\03_GRD\0-GRDs_Enviadas DER\26ºMEDIÇÃO-26-08-2024 A 25-09-24\MR.DER-0740_24\" xr:uid="{7A03B6BA-B8B7-4B99-A93D-613FC06D3E87}"/>
    <hyperlink ref="AQ18" r:id="rId222" display="pw:\\SRVPW3.pls.planservi.com.br:Projetos\Documents\C0849 - DER\40_Emissao\03_GRD\0-GRDs_Enviadas DER\26ºMEDIÇÃO-26-08-2024 A 25-09-24\MR.DER-0740_24\" xr:uid="{3BB9FF41-09F2-477A-BBF4-1F6E6CF8E837}"/>
    <hyperlink ref="AQ19" r:id="rId223" display="pw:\\SRVPW3.pls.planservi.com.br:Projetos\Documents\C0849 - DER\40_Emissao\03_GRD\0-GRDs_Enviadas DER\26ºMEDIÇÃO-26-08-2024 A 25-09-24\MR.DER-0740_24\" xr:uid="{35829D85-D57D-44C2-9A89-9EC2070A9AD8}"/>
    <hyperlink ref="AQ20" r:id="rId224" display="pw:\\SRVPW3.pls.planservi.com.br:Projetos\Documents\C0849 - DER\40_Emissao\03_GRD\0-GRDs_Enviadas DER\26ºMEDIÇÃO-26-08-2024 A 25-09-24\MR.DER-0740_24\" xr:uid="{75FBB31E-42C9-4771-8D46-4898B509A666}"/>
    <hyperlink ref="AQ21" r:id="rId225" display="pw:\\SRVPW3.pls.planservi.com.br:Projetos\Documents\C0849 - DER\40_Emissao\03_GRD\0-GRDs_Enviadas DER\26ºMEDIÇÃO-26-08-2024 A 25-09-24\MR.DER-0740_24\" xr:uid="{58CE6E0C-8504-4EB5-8B01-617D979860C9}"/>
    <hyperlink ref="AQ22" r:id="rId226" display="pw:\\SRVPW3.pls.planservi.com.br:Projetos\Documents\C0849 - DER\40_Emissao\03_GRD\0-GRDs_Enviadas DER\26ºMEDIÇÃO-26-08-2024 A 25-09-24\MR.DER-0740_24\" xr:uid="{6DD9D7C1-8913-4231-95C5-D630E48F03FE}"/>
    <hyperlink ref="AQ23" r:id="rId227" display="pw:\\SRVPW3.pls.planservi.com.br:Projetos\Documents\C0849 - DER\40_Emissao\03_GRD\0-GRDs_Enviadas DER\26ºMEDIÇÃO-26-08-2024 A 25-09-24\MR.DER-0740_24\" xr:uid="{DFBFCCBC-7339-4EF6-94DA-0B812A50DE69}"/>
    <hyperlink ref="AQ24" r:id="rId228" display="pw:\\SRVPW3.pls.planservi.com.br:Projetos\Documents\C0849 - DER\40_Emissao\03_GRD\0-GRDs_Enviadas DER\26ºMEDIÇÃO-26-08-2024 A 25-09-24\MR.DER-0740_24\" xr:uid="{29919B3F-D914-4CE8-9E72-C38551887707}"/>
    <hyperlink ref="AQ25" r:id="rId229" display="pw:\\SRVPW3.pls.planservi.com.br:Projetos\Documents\C0849 - DER\40_Emissao\03_GRD\0-GRDs_Enviadas DER\26ºMEDIÇÃO-26-08-2024 A 25-09-24\MR.DER-0740_24\" xr:uid="{FA147CFE-6627-4CE1-97A0-4B3495C6F66E}"/>
    <hyperlink ref="AQ26" r:id="rId230" display="pw:\\SRVPW3.pls.planservi.com.br:Projetos\Documents\C0849 - DER\40_Emissao\03_GRD\0-GRDs_Enviadas DER\26ºMEDIÇÃO-26-08-2024 A 25-09-24\MR.DER-0740_24\" xr:uid="{3D4A195C-C5EC-43B2-8DFC-FFEEFECFD739}"/>
    <hyperlink ref="AQ27" r:id="rId231" display="pw:\\SRVPW3.pls.planservi.com.br:Projetos\Documents\C0849 - DER\40_Emissao\03_GRD\0-GRDs_Enviadas DER\26ºMEDIÇÃO-26-08-2024 A 25-09-24\MR.DER-0740_24\" xr:uid="{78E97A7B-9933-475E-9AAD-5C43AA6D6644}"/>
    <hyperlink ref="AW7" r:id="rId232" display="pw:\\SRVPW3.pls.planservi.com.br:Projetos\Documents\C0849 - DER\40_Emissao\03_GRD\0-GRDs_Enviadas DER\26ºMEDIÇÃO-26-08-2024 A 25-09-24\MR.DER-0754_24\" xr:uid="{49E84F46-B20A-4DAE-9F74-94C3C2E2653D}"/>
    <hyperlink ref="AW8" r:id="rId233" display="pw:\\SRVPW3.pls.planservi.com.br:Projetos\Documents\C0849 - DER\40_Emissao\03_GRD\0-GRDs_Enviadas DER\26ºMEDIÇÃO-26-08-2024 A 25-09-24\MR.DER-0754_24\" xr:uid="{F94ABA45-2FDC-47BE-ADE1-F5A4FD173EBB}"/>
    <hyperlink ref="AW9" r:id="rId234" display="pw:\\SRVPW3.pls.planservi.com.br:Projetos\Documents\C0849 - DER\40_Emissao\03_GRD\0-GRDs_Enviadas DER\26ºMEDIÇÃO-26-08-2024 A 25-09-24\MR.DER-0754_24\" xr:uid="{6BAD5AE5-4B14-442F-8BCA-B0BD7A033C22}"/>
    <hyperlink ref="AW10" r:id="rId235" display="pw:\\SRVPW3.pls.planservi.com.br:Projetos\Documents\C0849 - DER\40_Emissao\03_GRD\0-GRDs_Enviadas DER\26ºMEDIÇÃO-26-08-2024 A 25-09-24\MR.DER-0754_24\" xr:uid="{95B12FC3-928A-4400-9D3E-69F83B653372}"/>
    <hyperlink ref="AW11" r:id="rId236" display="pw:\\SRVPW3.pls.planservi.com.br:Projetos\Documents\C0849 - DER\40_Emissao\03_GRD\0-GRDs_Enviadas DER\26ºMEDIÇÃO-26-08-2024 A 25-09-24\MR.DER-0754_24\" xr:uid="{6A75239A-8919-4CB1-B96A-82DC42C39A34}"/>
    <hyperlink ref="AW12" r:id="rId237" display="pw:\\SRVPW3.pls.planservi.com.br:Projetos\Documents\C0849 - DER\40_Emissao\03_GRD\0-GRDs_Enviadas DER\26ºMEDIÇÃO-26-08-2024 A 25-09-24\MR.DER-0754_24\" xr:uid="{27E6F3DF-E3D9-4172-A9F5-E0247D0CF575}"/>
    <hyperlink ref="AW13" r:id="rId238" display="pw:\\SRVPW3.pls.planservi.com.br:Projetos\Documents\C0849 - DER\40_Emissao\03_GRD\0-GRDs_Enviadas DER\26ºMEDIÇÃO-26-08-2024 A 25-09-24\MR.DER-0754_24\" xr:uid="{72F11C42-31A8-4D2B-9856-FBAA8D450D4B}"/>
    <hyperlink ref="AW14" r:id="rId239" display="pw:\\SRVPW3.pls.planservi.com.br:Projetos\Documents\C0849 - DER\40_Emissao\03_GRD\0-GRDs_Enviadas DER\26ºMEDIÇÃO-26-08-2024 A 25-09-24\MR.DER-0754_24\" xr:uid="{D64247AD-204F-4FE1-8CEC-3F8F0886BC0E}"/>
    <hyperlink ref="AW15" r:id="rId240" display="pw:\\SRVPW3.pls.planservi.com.br:Projetos\Documents\C0849 - DER\40_Emissao\03_GRD\0-GRDs_Enviadas DER\26ºMEDIÇÃO-26-08-2024 A 25-09-24\MR.DER-0754_24\" xr:uid="{A6D948F0-3EAA-4348-9B48-0D2BF1E2DD7A}"/>
    <hyperlink ref="AW16" r:id="rId241" display="pw:\\SRVPW3.pls.planservi.com.br:Projetos\Documents\C0849 - DER\40_Emissao\03_GRD\0-GRDs_Enviadas DER\26ºMEDIÇÃO-26-08-2024 A 25-09-24\MR.DER-0754_24\" xr:uid="{2DF4DC58-8F8C-4F7B-922A-90F411971A65}"/>
    <hyperlink ref="AW17" r:id="rId242" display="pw:\\SRVPW3.pls.planservi.com.br:Projetos\Documents\C0849 - DER\40_Emissao\03_GRD\0-GRDs_Enviadas DER\26ºMEDIÇÃO-26-08-2024 A 25-09-24\MR.DER-0754_24\" xr:uid="{CE78261D-1173-4B18-817D-BF21285F7C10}"/>
    <hyperlink ref="AW18" r:id="rId243" display="pw:\\SRVPW3.pls.planservi.com.br:Projetos\Documents\C0849 - DER\40_Emissao\03_GRD\0-GRDs_Enviadas DER\26ºMEDIÇÃO-26-08-2024 A 25-09-24\MR.DER-0754_24\" xr:uid="{72FCF854-D725-44D0-ABB2-9C8B3ADE409A}"/>
    <hyperlink ref="AW19" r:id="rId244" display="pw:\\SRVPW3.pls.planservi.com.br:Projetos\Documents\C0849 - DER\40_Emissao\03_GRD\0-GRDs_Enviadas DER\26ºMEDIÇÃO-26-08-2024 A 25-09-24\MR.DER-0754_24\" xr:uid="{80620935-A485-4699-B353-766558BBB699}"/>
    <hyperlink ref="AW20" r:id="rId245" display="pw:\\SRVPW3.pls.planservi.com.br:Projetos\Documents\C0849 - DER\40_Emissao\03_GRD\0-GRDs_Enviadas DER\26ºMEDIÇÃO-26-08-2024 A 25-09-24\MR.DER-0754_24\" xr:uid="{12190D39-5323-4AFB-836B-ADB86B51A616}"/>
    <hyperlink ref="AW21" r:id="rId246" display="pw:\\SRVPW3.pls.planservi.com.br:Projetos\Documents\C0849 - DER\40_Emissao\03_GRD\0-GRDs_Enviadas DER\26ºMEDIÇÃO-26-08-2024 A 25-09-24\MR.DER-0754_24\" xr:uid="{6187B2EF-5E29-483B-A1A9-8FD71806AAA5}"/>
    <hyperlink ref="AW22" r:id="rId247" display="pw:\\SRVPW3.pls.planservi.com.br:Projetos\Documents\C0849 - DER\40_Emissao\03_GRD\0-GRDs_Enviadas DER\26ºMEDIÇÃO-26-08-2024 A 25-09-24\MR.DER-0754_24\" xr:uid="{E8B4A50A-3F2C-423E-BEB7-6EE8F04FD67A}"/>
    <hyperlink ref="AW23" r:id="rId248" display="pw:\\SRVPW3.pls.planservi.com.br:Projetos\Documents\C0849 - DER\40_Emissao\03_GRD\0-GRDs_Enviadas DER\26ºMEDIÇÃO-26-08-2024 A 25-09-24\MR.DER-0754_24\" xr:uid="{F782499D-DEF3-4BFD-A3F5-476190EA1E32}"/>
    <hyperlink ref="AW24" r:id="rId249" display="pw:\\SRVPW3.pls.planservi.com.br:Projetos\Documents\C0849 - DER\40_Emissao\03_GRD\0-GRDs_Enviadas DER\26ºMEDIÇÃO-26-08-2024 A 25-09-24\MR.DER-0754_24\" xr:uid="{CECB9CD0-AE15-4274-9925-F682BF1A69CC}"/>
    <hyperlink ref="AW25" r:id="rId250" display="pw:\\SRVPW3.pls.planservi.com.br:Projetos\Documents\C0849 - DER\40_Emissao\03_GRD\0-GRDs_Enviadas DER\26ºMEDIÇÃO-26-08-2024 A 25-09-24\MR.DER-0754_24\" xr:uid="{0F4D6F87-2A37-4F09-BC1E-FA8E12084D41}"/>
    <hyperlink ref="AW26" r:id="rId251" display="pw:\\SRVPW3.pls.planservi.com.br:Projetos\Documents\C0849 - DER\40_Emissao\03_GRD\0-GRDs_Enviadas DER\26ºMEDIÇÃO-26-08-2024 A 25-09-24\MR.DER-0754_24\" xr:uid="{878DC4BD-4852-4D4A-9C70-C0C004F6D10B}"/>
    <hyperlink ref="AW27" r:id="rId252" display="pw:\\SRVPW3.pls.planservi.com.br:Projetos\Documents\C0849 - DER\40_Emissao\03_GRD\0-GRDs_Enviadas DER\26ºMEDIÇÃO-26-08-2024 A 25-09-24\MR.DER-0754_24\" xr:uid="{84ED539B-6E48-4463-AAD3-0AAB985B3513}"/>
    <hyperlink ref="M42" r:id="rId253" display="pw:\\SRVPW3.pls.planservi.com.br:Projetos\Documents\C0849 - DER\40_Emissao\03_GRD\0-GRDs_Enviadas DER\27ºMEDIÇÃO-26-09-2024 A 25-10-24\MR.DER-0830_24-SP 151\" xr:uid="{3FA724D9-E7D5-429E-BCDD-ABEC567AEA9F}"/>
    <hyperlink ref="M43" r:id="rId254" display="pw:\\SRVPW3.pls.planservi.com.br:Projetos\Documents\C0849 - DER\40_Emissao\03_GRD\0-GRDs_Enviadas DER\27ºMEDIÇÃO-26-09-2024 A 25-10-24\MR.DER-0830_24-SP 151\" xr:uid="{728FFF05-8B3A-4D2C-8928-E401839B84E8}"/>
    <hyperlink ref="M44" r:id="rId255" display="pw:\\SRVPW3.pls.planservi.com.br:Projetos\Documents\C0849 - DER\40_Emissao\03_GRD\0-GRDs_Enviadas DER\27ºMEDIÇÃO-26-09-2024 A 25-10-24\MR.DER-0830_24-SP 151\" xr:uid="{94E18A47-6268-4FA9-B61F-A600FEC35218}"/>
    <hyperlink ref="M45" r:id="rId256" display="pw:\\SRVPW3.pls.planservi.com.br:Projetos\Documents\C0849 - DER\40_Emissao\03_GRD\0-GRDs_Enviadas DER\27ºMEDIÇÃO-26-09-2024 A 25-10-24\MR.DER-0830_24-SP 151\" xr:uid="{B385D8E0-54BE-421D-BCFC-01C7217067C2}"/>
    <hyperlink ref="V30" r:id="rId257" display="pw:\\SRVPW3.pls.planservi.com.br:Projetos\Documents\C0849 - DER\30_Producao\3-C11 – SP 151 - km 0,00-15,60\05_Geot\05.00_R031\2024-06-21-R-031_RevisãoA2_G14.doc" xr:uid="{41BCCBC2-5487-4A12-B836-00BEB5B51A04}"/>
    <hyperlink ref="V31" r:id="rId258" display="pw:\\SRVPW3.pls.planservi.com.br:Projetos\Documents\C0849 - DER\30_Producao\3-C11 – SP 151 - km 0,00-15,60\05_Geot\05.00_R031\2024-06-21-R-031_RevisãoA2_G14.doc" xr:uid="{D9675685-B221-455D-B641-756751B19255}"/>
    <hyperlink ref="V32" r:id="rId259" display="pw:\\SRVPW3.pls.planservi.com.br:Projetos\Documents\C0849 - DER\30_Producao\3-C11 – SP 151 - km 0,00-15,60\05_Geot\05.00_R031\2024-06-21-R-031_RevisãoA2_G14.doc" xr:uid="{53878D4E-A897-4ED7-9C2B-90234BE7BE3E}"/>
    <hyperlink ref="V33:V39" r:id="rId260" display="pw:\\SRVPW3.pls.planservi.com.br:Projetos\Documents\C0849 - DER\30_Producao\3-C11 – SP 151 - km 0,00-15,60\05_Geot\05.00_R031\2024-06-21-R-031_RevisãoA2_G14.doc" xr:uid="{D05CF25B-BE03-46A3-8C46-47AB82658009}"/>
    <hyperlink ref="V40:V41" r:id="rId261" display="pw:\\SRVPW3.pls.planservi.com.br:Projetos\Documents\C0849 - DER\30_Producao\3-C11 – SP 151 - km 0,00-15,60\05_Geot\05.00_R031\2024-06-21-R-031_RevisãoA2_G14.doc" xr:uid="{5D52CE7D-AC4A-4D73-9839-30167409DE2A}"/>
    <hyperlink ref="P42" r:id="rId262" display="pw:\\SRVPW3.pls.planservi.com.br:Projetos\Documents\C0849 - DER\30_Producao\3-C11 – SP 151 - km 0,00-15,60\05_Geot\05.00_R031\2024-10-23-R-031_RevisãoA1_G13.doc" xr:uid="{0B82B76A-3535-43A6-B01A-E67E342D98F5}"/>
    <hyperlink ref="P43:P45" r:id="rId263" display="pw:\\SRVPW3.pls.planservi.com.br:Projetos\Documents\C0849 - DER\30_Producao\3-C11 – SP 151 - km 0,00-15,60\05_Geot\05.00_R031\2024-10-23-R-031_RevisãoA1_G13.doc" xr:uid="{F0319B65-5AE2-4554-B654-AE16BAF0D805}"/>
    <hyperlink ref="Y30" r:id="rId264" display="pw:\\SRVPW3.pls.planservi.com.br:Projetos\Documents\C0849 - DER\40_Emissao\03_GRD\0-GRDs_Enviadas DER\31ºMEDIÇÃO-26-01-2025 A 25-02-25\MR.DER-0928_25\" xr:uid="{E11A4D51-5892-439B-95D6-7DC26E3503A4}"/>
    <hyperlink ref="Y31" r:id="rId265" display="pw:\\SRVPW3.pls.planservi.com.br:Projetos\Documents\C0849 - DER\40_Emissao\03_GRD\0-GRDs_Enviadas DER\31ºMEDIÇÃO-26-01-2025 A 25-02-25\MR.DER-0928_25\" xr:uid="{6CAD091F-7FAB-4D32-81C8-0C9C23C76722}"/>
    <hyperlink ref="Y32" r:id="rId266" display="pw:\\SRVPW3.pls.planservi.com.br:Projetos\Documents\C0849 - DER\40_Emissao\03_GRD\0-GRDs_Enviadas DER\31ºMEDIÇÃO-26-01-2025 A 25-02-25\MR.DER-0928_25\" xr:uid="{B73C2607-E4A0-44DC-BBED-2D2066C017D3}"/>
    <hyperlink ref="Y33" r:id="rId267" display="pw:\\SRVPW3.pls.planservi.com.br:Projetos\Documents\C0849 - DER\40_Emissao\03_GRD\0-GRDs_Enviadas DER\31ºMEDIÇÃO-26-01-2025 A 25-02-25\MR.DER-0928_25\" xr:uid="{38C0F67A-F74C-4AD3-9064-D0D7F7BDB06B}"/>
    <hyperlink ref="Y34" r:id="rId268" display="pw:\\SRVPW3.pls.planservi.com.br:Projetos\Documents\C0849 - DER\40_Emissao\03_GRD\0-GRDs_Enviadas DER\31ºMEDIÇÃO-26-01-2025 A 25-02-25\MR.DER-0928_25\" xr:uid="{6C99CFD9-D968-4A47-93CB-48FDB9012A10}"/>
    <hyperlink ref="Y35" r:id="rId269" display="pw:\\SRVPW3.pls.planservi.com.br:Projetos\Documents\C0849 - DER\40_Emissao\03_GRD\0-GRDs_Enviadas DER\31ºMEDIÇÃO-26-01-2025 A 25-02-25\MR.DER-0928_25\" xr:uid="{F3D723AA-241E-4E77-AE80-F424F760B79D}"/>
    <hyperlink ref="Y36" r:id="rId270" display="pw:\\SRVPW3.pls.planservi.com.br:Projetos\Documents\C0849 - DER\40_Emissao\03_GRD\0-GRDs_Enviadas DER\31ºMEDIÇÃO-26-01-2025 A 25-02-25\MR.DER-0928_25\" xr:uid="{96F2199F-CDC4-40FE-9D21-808550A76B90}"/>
    <hyperlink ref="Y37" r:id="rId271" display="pw:\\SRVPW3.pls.planservi.com.br:Projetos\Documents\C0849 - DER\40_Emissao\03_GRD\0-GRDs_Enviadas DER\31ºMEDIÇÃO-26-01-2025 A 25-02-25\MR.DER-0928_25\" xr:uid="{E7DFA33D-6187-41F5-8141-BA7AA2A2CCBC}"/>
    <hyperlink ref="Y38" r:id="rId272" display="pw:\\SRVPW3.pls.planservi.com.br:Projetos\Documents\C0849 - DER\40_Emissao\03_GRD\0-GRDs_Enviadas DER\31ºMEDIÇÃO-26-01-2025 A 25-02-25\MR.DER-0928_25\" xr:uid="{9AAF79F8-693C-4484-9531-E3DE116DA05B}"/>
    <hyperlink ref="Y39" r:id="rId273" display="pw:\\SRVPW3.pls.planservi.com.br:Projetos\Documents\C0849 - DER\40_Emissao\03_GRD\0-GRDs_Enviadas DER\31ºMEDIÇÃO-26-01-2025 A 25-02-25\MR.DER-0928_25\" xr:uid="{B0DA5C9B-DEC6-41E2-BF98-5B232025A890}"/>
    <hyperlink ref="Y40" r:id="rId274" display="pw:\\SRVPW3.pls.planservi.com.br:Projetos\Documents\C0849 - DER\40_Emissao\03_GRD\0-GRDs_Enviadas DER\31ºMEDIÇÃO-26-01-2025 A 25-02-25\MR.DER-0928_25\" xr:uid="{555FE9DA-D660-4A2A-8D28-1855712CC8CF}"/>
    <hyperlink ref="Y41" r:id="rId275" display="pw:\\SRVPW3.pls.planservi.com.br:Projetos\Documents\C0849 - DER\40_Emissao\03_GRD\0-GRDs_Enviadas DER\31ºMEDIÇÃO-26-01-2025 A 25-02-25\MR.DER-0928_25\" xr:uid="{CFDB745D-2B4F-4FB3-8458-4474E63B47C9}"/>
    <hyperlink ref="M29" r:id="rId276" display="pw:\\SRVPW3.pls.planservi.com.br:Projetos\Documents\C0849 - DER\40_Emissao\03_GRD\0-GRDs_Enviadas DER\34ºMEDIÇÃO-26-04-2025 A 25-05-25\MR_DER-0990_25\" xr:uid="{49BBF02F-3ED0-49ED-B8D3-55FEFA6BB1FC}"/>
    <hyperlink ref="S29" r:id="rId277" display="pw:\\SRVPW3.pls.planservi.com.br:Projetos\Documents\C0849 - DER\40_Emissao\03_GRD\0-GRDs_Enviadas DER\35ºMEDIÇÃO-26-05-2025 A 25-06-25\MR_DER-1051_25\" xr:uid="{588D49E1-7F81-4FFC-8C84-646B99944B80}"/>
    <hyperlink ref="Y29" r:id="rId278" display="pw:\\SRVPW3.pls.planservi.com.br:Projetos\Documents\C0849 - DER\40_Emissao\03_GRD\0-GRDs_Enviadas DER\35ºMEDIÇÃO-26-05-2025 A 25-06-25\MR_DER-1073_25\" xr:uid="{B2B1CBCF-D004-4F15-985C-9ECCD3059FA3}"/>
    <hyperlink ref="M270" r:id="rId279" display="pw:\\SRVPW3.pls.planservi.com.br:Projetos\Documents\C0849 - DER\40_Emissao\03_GRD\0-GRDs_Enviadas DER\38°MEDIÇÃO-26-08-2025 A 25-09-25\MR_DER-1177_25\" xr:uid="{E1A363EE-9F8A-41A1-951E-EC601E6778DC}"/>
    <hyperlink ref="M265" r:id="rId280" display="pw:\\SRVPW3.pls.planservi.com.br:Projetos\Documents\C0849 - DER\40_Emissao\03_GRD\0-GRDs_Enviadas DER\38°MEDIÇÃO-26-08-2025 A 25-09-25\MR_DER-1216_25\" xr:uid="{09379F5F-D08F-4F43-960B-71CF9115F224}"/>
    <hyperlink ref="M266" r:id="rId281" display="pw:\\SRVPW3.pls.planservi.com.br:Projetos\Documents\C0849 - DER\40_Emissao\03_GRD\0-GRDs_Enviadas DER\38°MEDIÇÃO-26-08-2025 A 25-09-25\MR_DER-1216_25\" xr:uid="{8D4EA621-9545-47A4-BCF0-812A15DABFF7}"/>
    <hyperlink ref="M267" r:id="rId282" display="pw:\\SRVPW3.pls.planservi.com.br:Projetos\Documents\C0849 - DER\40_Emissao\03_GRD\0-GRDs_Enviadas DER\38°MEDIÇÃO-26-08-2025 A 25-09-25\MR_DER-1216_25\" xr:uid="{7A0F689B-7A44-4682-8024-1C48035EFA6A}"/>
    <hyperlink ref="M268" r:id="rId283" display="pw:\\SRVPW3.pls.planservi.com.br:Projetos\Documents\C0849 - DER\40_Emissao\03_GRD\0-GRDs_Enviadas DER\38°MEDIÇÃO-26-08-2025 A 25-09-25\MR_DER-1216_25\" xr:uid="{B888B82A-7426-49DE-B83E-AB27DFE64ADB}"/>
    <hyperlink ref="M172" r:id="rId284" display="pw:\\SRVPW3.pls.planservi.com.br:Projetos\Documents\C0849 - DER\40_Emissao\03_GRD\0-GRDs_Enviadas DER\38°MEDIÇÃO-26-08-2025 A 25-09-25\MR_DER-1227_25\" xr:uid="{C77312D7-F6A0-48C7-9E64-72A025E575CC}"/>
    <hyperlink ref="M173" r:id="rId285" display="pw:\\SRVPW3.pls.planservi.com.br:Projetos\Documents\C0849 - DER\40_Emissao\03_GRD\0-GRDs_Enviadas DER\38°MEDIÇÃO-26-08-2025 A 25-09-25\MR_DER-1227_25\" xr:uid="{3219BFEE-A866-40B3-AD08-5ABF7F1EBE33}"/>
    <hyperlink ref="M174" r:id="rId286" display="pw:\\SRVPW3.pls.planservi.com.br:Projetos\Documents\C0849 - DER\40_Emissao\03_GRD\0-GRDs_Enviadas DER\38°MEDIÇÃO-26-08-2025 A 25-09-25\MR_DER-1227_25\" xr:uid="{F0412FF2-D7C6-4AE6-B3DC-A58FA92BC815}"/>
    <hyperlink ref="M175" r:id="rId287" display="pw:\\SRVPW3.pls.planservi.com.br:Projetos\Documents\C0849 - DER\40_Emissao\03_GRD\0-GRDs_Enviadas DER\38°MEDIÇÃO-26-08-2025 A 25-09-25\MR_DER-1227_25\" xr:uid="{4FD434EE-B9B4-400A-8FB8-BF90024BE908}"/>
    <hyperlink ref="M176" r:id="rId288" display="pw:\\SRVPW3.pls.planservi.com.br:Projetos\Documents\C0849 - DER\40_Emissao\03_GRD\0-GRDs_Enviadas DER\38°MEDIÇÃO-26-08-2025 A 25-09-25\MR_DER-1227_25\" xr:uid="{5CE2AE15-A4D8-4D21-8B9B-DCD10B9B7EA7}"/>
    <hyperlink ref="M177" r:id="rId289" display="pw:\\SRVPW3.pls.planservi.com.br:Projetos\Documents\C0849 - DER\40_Emissao\03_GRD\0-GRDs_Enviadas DER\38°MEDIÇÃO-26-08-2025 A 25-09-25\MR_DER-1227_25\" xr:uid="{8D2A5040-1A49-4B94-B5A9-AB6964F5121F}"/>
    <hyperlink ref="M178" r:id="rId290" display="pw:\\SRVPW3.pls.planservi.com.br:Projetos\Documents\C0849 - DER\40_Emissao\03_GRD\0-GRDs_Enviadas DER\38°MEDIÇÃO-26-08-2025 A 25-09-25\MR_DER-1227_25\" xr:uid="{87443992-2AFF-448B-A4D8-3392FDB3508D}"/>
    <hyperlink ref="M179" r:id="rId291" display="pw:\\SRVPW3.pls.planservi.com.br:Projetos\Documents\C0849 - DER\40_Emissao\03_GRD\0-GRDs_Enviadas DER\38°MEDIÇÃO-26-08-2025 A 25-09-25\MR_DER-1227_25\" xr:uid="{854E18AB-4C27-49A9-BA18-109686FC2427}"/>
    <hyperlink ref="M180" r:id="rId292" display="pw:\\SRVPW3.pls.planservi.com.br:Projetos\Documents\C0849 - DER\40_Emissao\03_GRD\0-GRDs_Enviadas DER\38°MEDIÇÃO-26-08-2025 A 25-09-25\MR_DER-1227_25\" xr:uid="{EBD74FBC-DF85-497D-B8D9-02D167AAD527}"/>
    <hyperlink ref="M181" r:id="rId293" display="pw:\\SRVPW3.pls.planservi.com.br:Projetos\Documents\C0849 - DER\40_Emissao\03_GRD\0-GRDs_Enviadas DER\38°MEDIÇÃO-26-08-2025 A 25-09-25\MR_DER-1227_25\" xr:uid="{57B80A0C-BA78-48A5-80C9-5206C5A6B0A5}"/>
    <hyperlink ref="M182" r:id="rId294" display="pw:\\SRVPW3.pls.planservi.com.br:Projetos\Documents\C0849 - DER\40_Emissao\03_GRD\0-GRDs_Enviadas DER\38°MEDIÇÃO-26-08-2025 A 25-09-25\MR_DER-1227_25\" xr:uid="{B51B17E8-14FE-4508-A56D-9470ACF4E839}"/>
    <hyperlink ref="M183" r:id="rId295" display="pw:\\SRVPW3.pls.planservi.com.br:Projetos\Documents\C0849 - DER\40_Emissao\03_GRD\0-GRDs_Enviadas DER\38°MEDIÇÃO-26-08-2025 A 25-09-25\MR_DER-1227_25\" xr:uid="{F39B80C0-73F7-47EA-A3EF-E7263A053FAB}"/>
    <hyperlink ref="M184" r:id="rId296" display="pw:\\SRVPW3.pls.planservi.com.br:Projetos\Documents\C0849 - DER\40_Emissao\03_GRD\0-GRDs_Enviadas DER\38°MEDIÇÃO-26-08-2025 A 25-09-25\MR_DER-1227_25\" xr:uid="{AF4CD4E3-787D-4DFB-A454-F55CA448D3B5}"/>
    <hyperlink ref="M185" r:id="rId297" display="pw:\\SRVPW3.pls.planservi.com.br:Projetos\Documents\C0849 - DER\40_Emissao\03_GRD\0-GRDs_Enviadas DER\38°MEDIÇÃO-26-08-2025 A 25-09-25\MR_DER-1227_25\" xr:uid="{C8CCD90B-DA6F-4F35-A1A8-C1C45C7F26FD}"/>
    <hyperlink ref="M186" r:id="rId298" display="pw:\\SRVPW3.pls.planservi.com.br:Projetos\Documents\C0849 - DER\40_Emissao\03_GRD\0-GRDs_Enviadas DER\38°MEDIÇÃO-26-08-2025 A 25-09-25\MR_DER-1227_25\" xr:uid="{0DB7A47B-BC5D-4699-B17B-E51443181923}"/>
    <hyperlink ref="M187" r:id="rId299" display="pw:\\SRVPW3.pls.planservi.com.br:Projetos\Documents\C0849 - DER\40_Emissao\03_GRD\0-GRDs_Enviadas DER\38°MEDIÇÃO-26-08-2025 A 25-09-25\MR_DER-1227_25\" xr:uid="{E05DF755-A6AA-4A38-B1F0-58C055B28D20}"/>
    <hyperlink ref="M188" r:id="rId300" display="pw:\\SRVPW3.pls.planservi.com.br:Projetos\Documents\C0849 - DER\40_Emissao\03_GRD\0-GRDs_Enviadas DER\38°MEDIÇÃO-26-08-2025 A 25-09-25\MR_DER-1227_25\" xr:uid="{345C219B-520A-4844-99A1-35B9C79AF274}"/>
    <hyperlink ref="M189" r:id="rId301" display="pw:\\SRVPW3.pls.planservi.com.br:Projetos\Documents\C0849 - DER\40_Emissao\03_GRD\0-GRDs_Enviadas DER\38°MEDIÇÃO-26-08-2025 A 25-09-25\MR_DER-1227_25\" xr:uid="{E80D26DE-61B3-4EEA-B29B-C3A515ECF14D}"/>
    <hyperlink ref="M190" r:id="rId302" display="pw:\\SRVPW3.pls.planservi.com.br:Projetos\Documents\C0849 - DER\40_Emissao\03_GRD\0-GRDs_Enviadas DER\38°MEDIÇÃO-26-08-2025 A 25-09-25\MR_DER-1227_25\" xr:uid="{AA806636-CDE1-44F5-B1BF-7641CFB6F5AD}"/>
    <hyperlink ref="M191" r:id="rId303" display="pw:\\SRVPW3.pls.planservi.com.br:Projetos\Documents\C0849 - DER\40_Emissao\03_GRD\0-GRDs_Enviadas DER\38°MEDIÇÃO-26-08-2025 A 25-09-25\MR_DER-1227_25\" xr:uid="{379E9D9D-6B56-4206-B85A-D5AEF1AF2243}"/>
    <hyperlink ref="M192" r:id="rId304" display="pw:\\SRVPW3.pls.planservi.com.br:Projetos\Documents\C0849 - DER\40_Emissao\03_GRD\0-GRDs_Enviadas DER\38°MEDIÇÃO-26-08-2025 A 25-09-25\MR_DER-1227_25\" xr:uid="{E87DC642-B843-4485-AAF4-9752B1F877E8}"/>
    <hyperlink ref="M193" r:id="rId305" display="pw:\\SRVPW3.pls.planservi.com.br:Projetos\Documents\C0849 - DER\40_Emissao\03_GRD\0-GRDs_Enviadas DER\38°MEDIÇÃO-26-08-2025 A 25-09-25\MR_DER-1227_25\" xr:uid="{DB2B031D-AF27-485C-8C9F-7B381EEF96A0}"/>
    <hyperlink ref="M194" r:id="rId306" display="pw:\\SRVPW3.pls.planservi.com.br:Projetos\Documents\C0849 - DER\40_Emissao\03_GRD\0-GRDs_Enviadas DER\38°MEDIÇÃO-26-08-2025 A 25-09-25\MR_DER-1227_25\" xr:uid="{8CED1C1C-5E5E-428E-8E33-16CB44513281}"/>
    <hyperlink ref="M195" r:id="rId307" display="pw:\\SRVPW3.pls.planservi.com.br:Projetos\Documents\C0849 - DER\40_Emissao\03_GRD\0-GRDs_Enviadas DER\38°MEDIÇÃO-26-08-2025 A 25-09-25\MR_DER-1227_25\" xr:uid="{53227F0B-AA6D-4972-B909-6D4CC6A95123}"/>
    <hyperlink ref="M196" r:id="rId308" display="pw:\\SRVPW3.pls.planservi.com.br:Projetos\Documents\C0849 - DER\40_Emissao\03_GRD\0-GRDs_Enviadas DER\38°MEDIÇÃO-26-08-2025 A 25-09-25\MR_DER-1227_25\" xr:uid="{BF25A242-01E9-4179-8AFC-D99CED40D6E3}"/>
    <hyperlink ref="M197" r:id="rId309" display="pw:\\SRVPW3.pls.planservi.com.br:Projetos\Documents\C0849 - DER\40_Emissao\03_GRD\0-GRDs_Enviadas DER\38°MEDIÇÃO-26-08-2025 A 25-09-25\MR_DER-1227_25\" xr:uid="{E89DFFF9-699F-469D-86A9-1C0C0A3516AC}"/>
    <hyperlink ref="M201" r:id="rId310" display="pw:\\SRVPW3.pls.planservi.com.br:Projetos\Documents\C0849 - DER\40_Emissao\03_GRD\0-GRDs_Enviadas DER\38°MEDIÇÃO-26-08-2025 A 25-09-25\MR_DER-1227_25\" xr:uid="{11AC5D14-6A20-44A7-A70D-1A16CDDD8382}"/>
    <hyperlink ref="M198" r:id="rId311" display="pw:\\SRVPW3.pls.planservi.com.br:Projetos\Documents\C0849 - DER\40_Emissao\03_GRD\0-GRDs_Enviadas DER\38°MEDIÇÃO-26-08-2025 A 25-09-25\MR_DER-1227_25\" xr:uid="{5CC8B29A-4279-4286-85B0-7877967D1AA7}"/>
    <hyperlink ref="M199" r:id="rId312" display="pw:\\SRVPW3.pls.planservi.com.br:Projetos\Documents\C0849 - DER\40_Emissao\03_GRD\0-GRDs_Enviadas DER\38°MEDIÇÃO-26-08-2025 A 25-09-25\MR_DER-1227_25\" xr:uid="{C8F1BA87-BDAF-44A4-86E0-908026DBD6F7}"/>
    <hyperlink ref="M200" r:id="rId313" display="pw:\\SRVPW3.pls.planservi.com.br:Projetos\Documents\C0849 - DER\40_Emissao\03_GRD\0-GRDs_Enviadas DER\38°MEDIÇÃO-26-08-2025 A 25-09-25\MR_DER-1227_25\" xr:uid="{2A7F9D6F-E099-4DC4-B73C-7D682BF93DD4}"/>
    <hyperlink ref="M202" r:id="rId314" display="pw:\\SRVPW3.pls.planservi.com.br:Projetos\Documents\C0849 - DER\40_Emissao\03_GRD\0-GRDs_Enviadas DER\38°MEDIÇÃO-26-08-2025 A 25-09-25\MR_DER-1227_25\" xr:uid="{B8C9025F-7C27-438C-9316-8193EEA08B4A}"/>
    <hyperlink ref="M203" r:id="rId315" display="pw:\\SRVPW3.pls.planservi.com.br:Projetos\Documents\C0849 - DER\40_Emissao\03_GRD\0-GRDs_Enviadas DER\38°MEDIÇÃO-26-08-2025 A 25-09-25\MR_DER-1227_25\" xr:uid="{CF1B9EF2-C1BA-418A-8A64-9B5410EE19A6}"/>
    <hyperlink ref="M46" r:id="rId316" display="pw:\\SRVPW3.pls.planservi.com.br:Projetos\Documents\C0849 - DER\40_Emissao\03_GRD\0-GRDs_Enviadas DER\38°MEDIÇÃO-26-08-2025 A 25-09-25\MR_DER-1227_25\" xr:uid="{C515C7DF-4526-452A-A451-5D6F9A4A7D00}"/>
    <hyperlink ref="S270" r:id="rId317" display="pw:\\SRVPW3.pls.planservi.com.br:Projetos\Documents\C0849 - DER\40_Emissao\03_GRD\0-GRDs_Enviadas DER\39°MEDIÇÃO-26-09-2025 A 25-10-25\MR_DER-1279_25\" xr:uid="{06ABCC68-032A-40CC-BAA0-7A176816C6D6}"/>
    <hyperlink ref="S46" r:id="rId318" display="pw:\\SRVPW3.pls.planservi.com.br:Projetos\Documents\C0849 - DER\40_Emissao\03_GRD\0-GRDs_Enviadas DER\39°MEDIÇÃO-26-09-2025 A 25-10-25\MR_DER-1300_25\" xr:uid="{0D7B1E9B-C412-4A63-A85E-83442FEE8FF3}"/>
    <hyperlink ref="S265" r:id="rId319" display="pw:\\SRVPW3.pls.planservi.com.br:Projetos\Documents\C0849 - DER\40_Emissao\03_GRD\0-GRDs_Enviadas DER\40ºMEDIÇÃO-26-10-2025 A 25-11-25\MR_DER-1369_25\" xr:uid="{7371A447-8918-4B15-BECD-135C77084649}"/>
    <hyperlink ref="S266" r:id="rId320" display="pw:\\SRVPW3.pls.planservi.com.br:Projetos\Documents\C0849 - DER\40_Emissao\03_GRD\0-GRDs_Enviadas DER\40ºMEDIÇÃO-26-10-2025 A 25-11-25\MR_DER-1369_25\" xr:uid="{B438B198-40C0-47EB-8AE9-1CB4650A0B9E}"/>
    <hyperlink ref="S267" r:id="rId321" display="pw:\\SRVPW3.pls.planservi.com.br:Projetos\Documents\C0849 - DER\40_Emissao\03_GRD\0-GRDs_Enviadas DER\40ºMEDIÇÃO-26-10-2025 A 25-11-25\MR_DER-1369_25\" xr:uid="{67910655-FFB1-497E-94D6-CBE912DA3A19}"/>
    <hyperlink ref="M269" r:id="rId322" display="pw:\\SRVPW3.pls.planservi.com.br:Projetos\Documents\C0849 - DER\40_Emissao\03_GRD\0-GRDs_Enviadas DER\40ºMEDIÇÃO-26-10-2025 A 25-11-25\MR_DER-1369_25\" xr:uid="{3973F918-99C8-425A-BB1F-26F7339A5D21}"/>
    <hyperlink ref="S268" r:id="rId323" display="pw:\\SRVPW3.pls.planservi.com.br:Projetos\Documents\C0849 - DER\40_Emissao\03_GRD\0-GRDs_Enviadas DER\40ºMEDIÇÃO-26-10-2025 A 25-11-25\MR_DER-1369_25\" xr:uid="{E625F34C-6E6E-4993-A46D-D1F2C030F1BD}"/>
    <hyperlink ref="Y46" r:id="rId324" display="pw:\\SRVPW3.pls.planservi.com.br:Projetos\Documents\C0849 - DER\40_Emissao\03_GRD\0-GRDs_Enviadas DER\41ºMEDIÇÃO-26-11-2025 A 25-12-25\MR_DER-1447_25\" xr:uid="{FF512AAC-BEF8-4F2D-9948-C7FB176C18EC}"/>
    <hyperlink ref="Y172" r:id="rId325" display="pw:\\SRVPW3.pls.planservi.com.br:Projetos\Documents\C0849 - DER\40_Emissao\03_GRD\0-GRDs_Enviadas DER\41ºMEDIÇÃO-26-11-2025 A 25-12-25\MR_DER-1447_25\" xr:uid="{8437E5D6-1A8B-4650-908B-113DA0093C37}"/>
    <hyperlink ref="Y173" r:id="rId326" display="pw:\\SRVPW3.pls.planservi.com.br:Projetos\Documents\C0849 - DER\40_Emissao\03_GRD\0-GRDs_Enviadas DER\41ºMEDIÇÃO-26-11-2025 A 25-12-25\MR_DER-1447_25\" xr:uid="{D02C7EF6-3606-4475-8C11-CE20B5D11EB0}"/>
    <hyperlink ref="Y174" r:id="rId327" display="pw:\\SRVPW3.pls.planservi.com.br:Projetos\Documents\C0849 - DER\40_Emissao\03_GRD\0-GRDs_Enviadas DER\41ºMEDIÇÃO-26-11-2025 A 25-12-25\MR_DER-1447_25\" xr:uid="{94812DA3-E807-4537-A8FA-81F89F8B78CD}"/>
    <hyperlink ref="Y175" r:id="rId328" display="pw:\\SRVPW3.pls.planservi.com.br:Projetos\Documents\C0849 - DER\40_Emissao\03_GRD\0-GRDs_Enviadas DER\41ºMEDIÇÃO-26-11-2025 A 25-12-25\MR_DER-1447_25\" xr:uid="{F6317AB8-4BFE-4D4F-BD13-9C6DC37F41DB}"/>
    <hyperlink ref="Y176" r:id="rId329" display="pw:\\SRVPW3.pls.planservi.com.br:Projetos\Documents\C0849 - DER\40_Emissao\03_GRD\0-GRDs_Enviadas DER\41ºMEDIÇÃO-26-11-2025 A 25-12-25\MR_DER-1447_25\" xr:uid="{231CDDEF-793E-405F-BC9E-27D9FD4E570E}"/>
    <hyperlink ref="Y177" r:id="rId330" display="pw:\\SRVPW3.pls.planservi.com.br:Projetos\Documents\C0849 - DER\40_Emissao\03_GRD\0-GRDs_Enviadas DER\41ºMEDIÇÃO-26-11-2025 A 25-12-25\MR_DER-1447_25\" xr:uid="{B16FEF0B-9CE2-4934-9B51-87733C7DF1FE}"/>
    <hyperlink ref="Y178" r:id="rId331" display="pw:\\SRVPW3.pls.planservi.com.br:Projetos\Documents\C0849 - DER\40_Emissao\03_GRD\0-GRDs_Enviadas DER\41ºMEDIÇÃO-26-11-2025 A 25-12-25\MR_DER-1447_25\" xr:uid="{69E9DB65-076A-4B9D-8091-31CD1444ACD1}"/>
    <hyperlink ref="Y179" r:id="rId332" display="pw:\\SRVPW3.pls.planservi.com.br:Projetos\Documents\C0849 - DER\40_Emissao\03_GRD\0-GRDs_Enviadas DER\41ºMEDIÇÃO-26-11-2025 A 25-12-25\MR_DER-1447_25\" xr:uid="{E9740FDD-B847-4D58-9C77-B70EAA6D709F}"/>
    <hyperlink ref="Y180" r:id="rId333" display="pw:\\SRVPW3.pls.planservi.com.br:Projetos\Documents\C0849 - DER\40_Emissao\03_GRD\0-GRDs_Enviadas DER\41ºMEDIÇÃO-26-11-2025 A 25-12-25\MR_DER-1447_25\" xr:uid="{B0B46BD7-D704-4114-92D8-769E2E546121}"/>
    <hyperlink ref="Y181" r:id="rId334" display="pw:\\SRVPW3.pls.planservi.com.br:Projetos\Documents\C0849 - DER\40_Emissao\03_GRD\0-GRDs_Enviadas DER\41ºMEDIÇÃO-26-11-2025 A 25-12-25\MR_DER-1447_25\" xr:uid="{14670DE0-694C-4A59-A563-64788D0890C7}"/>
    <hyperlink ref="Y182" r:id="rId335" display="pw:\\SRVPW3.pls.planservi.com.br:Projetos\Documents\C0849 - DER\40_Emissao\03_GRD\0-GRDs_Enviadas DER\41ºMEDIÇÃO-26-11-2025 A 25-12-25\MR_DER-1447_25\" xr:uid="{2ADF8888-0BA1-4E3F-87B5-6430D528D54D}"/>
    <hyperlink ref="Y183" r:id="rId336" display="pw:\\SRVPW3.pls.planservi.com.br:Projetos\Documents\C0849 - DER\40_Emissao\03_GRD\0-GRDs_Enviadas DER\41ºMEDIÇÃO-26-11-2025 A 25-12-25\MR_DER-1447_25\" xr:uid="{843279FF-5760-45E4-9E07-A27C2C4CB893}"/>
    <hyperlink ref="Y184" r:id="rId337" display="pw:\\SRVPW3.pls.planservi.com.br:Projetos\Documents\C0849 - DER\40_Emissao\03_GRD\0-GRDs_Enviadas DER\41ºMEDIÇÃO-26-11-2025 A 25-12-25\MR_DER-1447_25\" xr:uid="{9FE42A10-8BAF-4C75-A771-F80746976599}"/>
    <hyperlink ref="Y185" r:id="rId338" display="pw:\\SRVPW3.pls.planservi.com.br:Projetos\Documents\C0849 - DER\40_Emissao\03_GRD\0-GRDs_Enviadas DER\41ºMEDIÇÃO-26-11-2025 A 25-12-25\MR_DER-1447_25\" xr:uid="{D4DC3C58-480A-461A-8822-F1D6FD0441E8}"/>
    <hyperlink ref="Y186" r:id="rId339" display="pw:\\SRVPW3.pls.planservi.com.br:Projetos\Documents\C0849 - DER\40_Emissao\03_GRD\0-GRDs_Enviadas DER\41ºMEDIÇÃO-26-11-2025 A 25-12-25\MR_DER-1447_25\" xr:uid="{C7D3426D-AF52-41E6-97D1-C8EB204590A2}"/>
    <hyperlink ref="Y187" r:id="rId340" display="pw:\\SRVPW3.pls.planservi.com.br:Projetos\Documents\C0849 - DER\40_Emissao\03_GRD\0-GRDs_Enviadas DER\41ºMEDIÇÃO-26-11-2025 A 25-12-25\MR_DER-1447_25\" xr:uid="{04B15166-C771-488B-BF89-CBCFF3AE809E}"/>
    <hyperlink ref="Y188" r:id="rId341" display="pw:\\SRVPW3.pls.planservi.com.br:Projetos\Documents\C0849 - DER\40_Emissao\03_GRD\0-GRDs_Enviadas DER\41ºMEDIÇÃO-26-11-2025 A 25-12-25\MR_DER-1447_25\" xr:uid="{1FB83F7C-4783-4833-9D86-BA46DF249E94}"/>
    <hyperlink ref="Y189" r:id="rId342" display="pw:\\SRVPW3.pls.planservi.com.br:Projetos\Documents\C0849 - DER\40_Emissao\03_GRD\0-GRDs_Enviadas DER\41ºMEDIÇÃO-26-11-2025 A 25-12-25\MR_DER-1447_25\" xr:uid="{A5E99408-CE70-4F86-9684-A46CE44E5BDE}"/>
    <hyperlink ref="Y190" r:id="rId343" display="pw:\\SRVPW3.pls.planservi.com.br:Projetos\Documents\C0849 - DER\40_Emissao\03_GRD\0-GRDs_Enviadas DER\41ºMEDIÇÃO-26-11-2025 A 25-12-25\MR_DER-1447_25\" xr:uid="{03C8C98A-41D8-4C7E-BB4F-82A603E140C5}"/>
    <hyperlink ref="Y191" r:id="rId344" display="pw:\\SRVPW3.pls.planservi.com.br:Projetos\Documents\C0849 - DER\40_Emissao\03_GRD\0-GRDs_Enviadas DER\41ºMEDIÇÃO-26-11-2025 A 25-12-25\MR_DER-1447_25\" xr:uid="{5CCBA900-5E7E-4F48-A138-7C7975D8D4B8}"/>
    <hyperlink ref="Y192" r:id="rId345" display="pw:\\SRVPW3.pls.planservi.com.br:Projetos\Documents\C0849 - DER\40_Emissao\03_GRD\0-GRDs_Enviadas DER\41ºMEDIÇÃO-26-11-2025 A 25-12-25\MR_DER-1447_25\" xr:uid="{B41A642F-5466-4892-B948-FABB8EDD6F7F}"/>
    <hyperlink ref="Y193" r:id="rId346" display="pw:\\SRVPW3.pls.planservi.com.br:Projetos\Documents\C0849 - DER\40_Emissao\03_GRD\0-GRDs_Enviadas DER\41ºMEDIÇÃO-26-11-2025 A 25-12-25\MR_DER-1447_25\" xr:uid="{97733910-DC7E-4D99-8C52-A6DB69D632CA}"/>
    <hyperlink ref="Y194" r:id="rId347" display="pw:\\SRVPW3.pls.planservi.com.br:Projetos\Documents\C0849 - DER\40_Emissao\03_GRD\0-GRDs_Enviadas DER\41ºMEDIÇÃO-26-11-2025 A 25-12-25\MR_DER-1447_25\" xr:uid="{F0EAA0BB-10E5-4B8D-AE62-A94FBBDDB7D9}"/>
    <hyperlink ref="Y195" r:id="rId348" display="pw:\\SRVPW3.pls.planservi.com.br:Projetos\Documents\C0849 - DER\40_Emissao\03_GRD\0-GRDs_Enviadas DER\41ºMEDIÇÃO-26-11-2025 A 25-12-25\MR_DER-1447_25\" xr:uid="{50A13EA5-432F-4938-8E29-417BA094CD71}"/>
    <hyperlink ref="Y196" r:id="rId349" display="pw:\\SRVPW3.pls.planservi.com.br:Projetos\Documents\C0849 - DER\40_Emissao\03_GRD\0-GRDs_Enviadas DER\41ºMEDIÇÃO-26-11-2025 A 25-12-25\MR_DER-1447_25\" xr:uid="{2FADC645-ABEB-4045-B967-319427C90FD5}"/>
    <hyperlink ref="Y197" r:id="rId350" display="pw:\\SRVPW3.pls.planservi.com.br:Projetos\Documents\C0849 - DER\40_Emissao\03_GRD\0-GRDs_Enviadas DER\41ºMEDIÇÃO-26-11-2025 A 25-12-25\MR_DER-1447_25\" xr:uid="{30DF6593-1EF8-4E40-BE63-29762DAA7C6C}"/>
    <hyperlink ref="Y198" r:id="rId351" display="pw:\\SRVPW3.pls.planservi.com.br:Projetos\Documents\C0849 - DER\40_Emissao\03_GRD\0-GRDs_Enviadas DER\41ºMEDIÇÃO-26-11-2025 A 25-12-25\MR_DER-1447_25\" xr:uid="{FB77DF41-18DD-48C5-968B-7F8C5F9253D5}"/>
    <hyperlink ref="Y199" r:id="rId352" display="pw:\\SRVPW3.pls.planservi.com.br:Projetos\Documents\C0849 - DER\40_Emissao\03_GRD\0-GRDs_Enviadas DER\41ºMEDIÇÃO-26-11-2025 A 25-12-25\MR_DER-1447_25\" xr:uid="{EA9AF03D-F57D-4C9B-9ECA-9F906E9C62E4}"/>
    <hyperlink ref="Y200" r:id="rId353" display="pw:\\SRVPW3.pls.planservi.com.br:Projetos\Documents\C0849 - DER\40_Emissao\03_GRD\0-GRDs_Enviadas DER\41ºMEDIÇÃO-26-11-2025 A 25-12-25\MR_DER-1447_25\" xr:uid="{B5D42787-8269-4AFF-A3CD-7BEB5A710D52}"/>
    <hyperlink ref="Y201" r:id="rId354" display="pw:\\SRVPW3.pls.planservi.com.br:Projetos\Documents\C0849 - DER\40_Emissao\03_GRD\0-GRDs_Enviadas DER\41ºMEDIÇÃO-26-11-2025 A 25-12-25\MR_DER-1447_25\" xr:uid="{959ED262-83A7-4B5B-9B26-7353D01CD42B}"/>
    <hyperlink ref="Y202" r:id="rId355" display="pw:\\SRVPW3.pls.planservi.com.br:Projetos\Documents\C0849 - DER\40_Emissao\03_GRD\0-GRDs_Enviadas DER\41ºMEDIÇÃO-26-11-2025 A 25-12-25\MR_DER-1447_25\" xr:uid="{44372791-6114-4944-B2FD-CEAC9C0F6C98}"/>
    <hyperlink ref="Y203" r:id="rId356" display="pw:\\SRVPW3.pls.planservi.com.br:Projetos\Documents\C0849 - DER\40_Emissao\03_GRD\0-GRDs_Enviadas DER\41ºMEDIÇÃO-26-11-2025 A 25-12-25\MR_DER-1447_25\" xr:uid="{6C605746-29F6-404D-8DC0-67AFA8C5A673}"/>
    <hyperlink ref="AE52" r:id="rId357" display="pw:\\SRVPW3.pls.planservi.com.br:Projetos\Documents\C0849 - DER\40_Emissao\03_GRD\0-GRDs_Enviadas DER\41ºMEDIÇÃO-26-11-2025 A 25-12-25\MR_DER-1447_25\" xr:uid="{A235AF6A-9D5D-4182-8D4B-2B8AD5A20403}"/>
    <hyperlink ref="AE54" r:id="rId358" display="pw:\\SRVPW3.pls.planservi.com.br:Projetos\Documents\C0849 - DER\40_Emissao\03_GRD\0-GRDs_Enviadas DER\41ºMEDIÇÃO-26-11-2025 A 25-12-25\MR_DER-1447_25\" xr:uid="{42B51637-F504-4D7B-8CA8-2B081EB1BFEA}"/>
    <hyperlink ref="Y265" r:id="rId359" display="pw:\\SRVPW3.pls.planservi.com.br:Projetos\Documents\C0849 - DER\40_Emissao\03_GRD\0-GRDs_Enviadas DER\41ºMEDIÇÃO-26-11-2025 A 25-12-25\MR_DER-1462_25\" xr:uid="{CDD0765D-2A3A-4871-A6F7-E0B2D0D69243}"/>
    <hyperlink ref="Y266" r:id="rId360" display="pw:\\SRVPW3.pls.planservi.com.br:Projetos\Documents\C0849 - DER\40_Emissao\03_GRD\0-GRDs_Enviadas DER\41ºMEDIÇÃO-26-11-2025 A 25-12-25\MR_DER-1462_25\" xr:uid="{EDA480BD-02C6-446A-B672-1661A710B716}"/>
    <hyperlink ref="Y267" r:id="rId361" display="pw:\\SRVPW3.pls.planservi.com.br:Projetos\Documents\C0849 - DER\40_Emissao\03_GRD\0-GRDs_Enviadas DER\41ºMEDIÇÃO-26-11-2025 A 25-12-25\MR_DER-1462_25\" xr:uid="{66BF9E16-B1BB-4A46-8078-7250714353D3}"/>
    <hyperlink ref="Y268" r:id="rId362" display="pw:\\SRVPW3.pls.planservi.com.br:Projetos\Documents\C0849 - DER\40_Emissao\03_GRD\0-GRDs_Enviadas DER\41ºMEDIÇÃO-26-11-2025 A 25-12-25\MR_DER-1462_25\" xr:uid="{D6E26F7C-FB4D-4581-91D4-183AEF6761EF}"/>
    <hyperlink ref="S269" r:id="rId363" display="pw:\\SRVPW3.pls.planservi.com.br:Projetos\Documents\C0849 - DER\40_Emissao\03_GRD\0-GRDs_Enviadas DER\41ºMEDIÇÃO-26-11-2025 A 25-12-25\MR_DER-1462_25\" xr:uid="{3661EA23-A2CA-4BE6-B9AF-ABCF591812F1}"/>
    <hyperlink ref="AE29" r:id="rId364" display="pw:\\SRVPW3.pls.planservi.com.br:Projetos\Documents\C0849 - DER\40_Emissao\03_GRD\0-GRDs_Enviadas DER\42ºMEDIÇÃO-26-12-2025 A 25-01-26\MR_DER-1507_26\" xr:uid="{E8F8ECE1-F08F-4D71-BBB2-FEBDCA24B09D}"/>
    <hyperlink ref="Y241" r:id="rId365" display="pw:\\SRVPW3.pls.planservi.com.br:Projetos\Documents\C0849 - DER\40_Emissao\03_GRD\0-GRDs_Enviadas DER\42ºMEDIÇÃO-26-12-2025 A 25-01-26\MR_DER-1507_26\" xr:uid="{3A7EE266-E553-408A-8FFC-8E4B5A03B487}"/>
    <hyperlink ref="Y270" r:id="rId366" display="pw:\\SRVPW3.pls.planservi.com.br:Projetos\Documents\C0849 - DER\40_Emissao\03_GRD\0-GRDs_Enviadas DER\42ºMEDIÇÃO-26-12-2025 A 25-01-26\MR_DER-1507_26\" xr:uid="{2E8EC453-D7F1-42F3-8507-8DFA39C18F38}"/>
    <hyperlink ref="AE78" r:id="rId367" display="pw:\\SRVPW3.pls.planservi.com.br:Projetos\Documents\C0849 - DER\40_Emissao\03_GRD\0-GRDs_Enviadas DER\42ºMEDIÇÃO-26-12-2025 A 25-01-26\MR_DER-1508_26\" xr:uid="{4A93BC54-9B7D-4E04-90FC-B47863023178}"/>
    <hyperlink ref="AK29" r:id="rId368" display="pw:\\SRVPW3.pls.planservi.com.br:Projetos\Documents\C0849 - DER\40_Emissao\03_GRD\0-GRDs_Enviadas DER\42ºMEDIÇÃO-26-12-2025 A 25-01-26\MR_DER-1527_26\" xr:uid="{F7BF609E-F9ED-4866-9625-D3DD01F8B436}"/>
    <hyperlink ref="S263" r:id="rId369" display="pw:\\SRVPW3.pls.planservi.com.br:Projetos\Documents\C0849 - DER\40_Emissao\03_GRD\0-GRDs_Enviadas DER\43ºMEDIÇÃO-26-01-2026 A 25-02-26\MR_DER-1561_26\" xr:uid="{A96D8B38-2674-4561-A075-E28566C277C8}"/>
    <hyperlink ref="AQ29" r:id="rId370" display="pw:\\SRVPW3.pls.planservi.com.br:Projetos\Documents\C0849 - DER\40_Emissao\03_GRD\0-GRDs_Enviadas DER\43ºMEDIÇÃO-26-01-2026 A 25-02-26\MR_DER-1593_26\" xr:uid="{A7FF2EB6-6F5D-4C7D-9C03-17D06E54920F}"/>
    <hyperlink ref="AK89" r:id="rId371" display="pw:\\SRVPW3.pls.planservi.com.br:Projetos\Documents\C0849 - DER\40_Emissao\03_GRD\0-GRDs_Enviadas DER\43ºMEDIÇÃO-26-01-2026 A 25-02-26\MR_DER-1594_26\" xr:uid="{CA337365-AE9A-430A-AFB5-ED7220340A51}"/>
    <hyperlink ref="AK90" r:id="rId372" display="pw:\\SRVPW3.pls.planservi.com.br:Projetos\Documents\C0849 - DER\40_Emissao\03_GRD\0-GRDs_Enviadas DER\43ºMEDIÇÃO-26-01-2026 A 25-02-26\MR_DER-1594_26\" xr:uid="{ED53483A-0E25-4A65-BFE8-13E5346FD6DA}"/>
    <hyperlink ref="AK91" r:id="rId373" display="pw:\\SRVPW3.pls.planservi.com.br:Projetos\Documents\C0849 - DER\40_Emissao\03_GRD\0-GRDs_Enviadas DER\43ºMEDIÇÃO-26-01-2026 A 25-02-26\MR_DER-1594_26\" xr:uid="{50F6025F-60A4-4547-8DBD-CE253B0C75CC}"/>
    <hyperlink ref="AK92" r:id="rId374" display="pw:\\SRVPW3.pls.planservi.com.br:Projetos\Documents\C0849 - DER\40_Emissao\03_GRD\0-GRDs_Enviadas DER\43ºMEDIÇÃO-26-01-2026 A 25-02-26\MR_DER-1594_26\" xr:uid="{A3568769-644B-4C62-B9C4-CF844E8A1F69}"/>
    <hyperlink ref="AK93" r:id="rId375" display="pw:\\SRVPW3.pls.planservi.com.br:Projetos\Documents\C0849 - DER\40_Emissao\03_GRD\0-GRDs_Enviadas DER\43ºMEDIÇÃO-26-01-2026 A 25-02-26\MR_DER-1594_26\" xr:uid="{A80B67B2-2DD9-4A4F-98CB-EB0A02E0FB29}"/>
    <hyperlink ref="AK96" r:id="rId376" display="pw:\\SRVPW3.pls.planservi.com.br:Projetos\Documents\C0849 - DER\40_Emissao\03_GRD\0-GRDs_Enviadas DER\43ºMEDIÇÃO-26-01-2026 A 25-02-26\MR_DER-1594_26\" xr:uid="{0D8174BD-1D95-4662-BA5B-41D53FA8E27D}"/>
    <hyperlink ref="AK97" r:id="rId377" display="pw:\\SRVPW3.pls.planservi.com.br:Projetos\Documents\C0849 - DER\40_Emissao\03_GRD\0-GRDs_Enviadas DER\43ºMEDIÇÃO-26-01-2026 A 25-02-26\MR_DER-1594_26\" xr:uid="{AE2FAF7E-FD50-4D35-9EE3-A01F362B6379}"/>
    <hyperlink ref="AK83" r:id="rId378" display="pw:\\SRVPW3.pls.planservi.com.br:Projetos\Documents\C0849 - DER\40_Emissao\03_GRD\0-GRDs_Enviadas DER\43ºMEDIÇÃO-26-01-2026 A 25-02-26\MR_DER-1594_26\" xr:uid="{1C007CEA-55B4-4840-AAF2-0D63ABEB5ED7}"/>
    <hyperlink ref="AQ31" r:id="rId379" display="pw:\\SRVPW3.pls.planservi.com.br:Projetos\Documents\C0849 - DER\40_Emissao\03_GRD\0-GRDs_Enviadas DER\44ºMEDIÇÃO-26-02-2026 A 25-03-26\MR_DER-1620_26\" xr:uid="{3F923C39-6034-4D12-BDF9-A476B024A26F}"/>
    <hyperlink ref="AQ41" r:id="rId380" display="pw:\\SRVPW3.pls.planservi.com.br:Projetos\Documents\C0849 - DER\40_Emissao\03_GRD\0-GRDs_Enviadas DER\44ºMEDIÇÃO-26-02-2026 A 25-03-26\MR_DER-1620_26\" xr:uid="{AE991A60-7111-44D4-9E77-14C1C4A0EF04}"/>
    <hyperlink ref="Y242" r:id="rId381" display="pw:\\SRVPW3.pls.planservi.com.br:Projetos\Documents\C0849 - DER\40_Emissao\03_GRD\0-GRDs_Enviadas DER\44ºMEDIÇÃO-26-02-2026 A 25-03-26\MR_DER-1643_26\" xr:uid="{F9806E35-EC71-4122-AC9A-C1FAFE99310E}"/>
    <hyperlink ref="Y243:Y261" r:id="rId382" display="pw:\\SRVPW3.pls.planservi.com.br:Projetos\Documents\C0849 - DER\40_Emissao\03_GRD\0-GRDs_Enviadas DER\44ºMEDIÇÃO-26-02-2026 A 25-03-26\MR_DER-1643_26\" xr:uid="{C90BD8E6-1DA7-46BC-8520-D59911662D0E}"/>
    <hyperlink ref="AQ71" r:id="rId383" display="pw:\\SRVPW3.pls.planservi.com.br:Projetos\Documents\C0849 - DER\40_Emissao\03_GRD\0-GRDs_Enviadas DER\44ºMEDIÇÃO-26-02-2026 A 25-03-26\MR_DER-1654_26\" xr:uid="{936D2323-D7D8-40B5-A271-B3496F3413DB}"/>
    <hyperlink ref="AK79" r:id="rId384" display="pw:\\SRVPW3.pls.planservi.com.br:Projetos\Documents\C0849 - DER\40_Emissao\03_GRD\0-GRDs_Enviadas DER\44ºMEDIÇÃO-26-02-2026 A 25-03-26\MR_DER-1654_26\" xr:uid="{95045C21-6867-4473-814F-038A00A102B2}"/>
    <hyperlink ref="AQ80" r:id="rId385" display="pw:\\SRVPW3.pls.planservi.com.br:Projetos\Documents\C0849 - DER\40_Emissao\03_GRD\0-GRDs_Enviadas DER\44ºMEDIÇÃO-26-02-2026 A 25-03-26\MR_DER-1654_26\" xr:uid="{9DDE4445-EA7F-40B4-B64A-B76E83CC9F4A}"/>
    <hyperlink ref="AQ101" r:id="rId386" display="pw:\\SRVPW3.pls.planservi.com.br:Projetos\Documents\C0849 - DER\40_Emissao\03_GRD\0-GRDs_Enviadas DER\44ºMEDIÇÃO-26-02-2026 A 25-03-26\MR_DER-1654_26\" xr:uid="{22D240C1-DD9E-4216-AF12-EAED9B4FC562}"/>
    <hyperlink ref="AQ83" r:id="rId387" display="pw:\\SRVPW3.pls.planservi.com.br:Projetos\Documents\C0849 - DER\40_Emissao\03_GRD\0-GRDs_Enviadas DER\45ºMEDIÇÃO-26-03-2026 A 25-04-26\MR_DER-1681_26\" xr:uid="{DA3ACDFE-C4A9-40E9-85B3-EC965643B383}"/>
    <hyperlink ref="AQ89:AQ90" r:id="rId388" display="pw:\\SRVPW3.pls.planservi.com.br:Projetos\Documents\C0849 - DER\40_Emissao\03_GRD\0-GRDs_Enviadas DER\45ºMEDIÇÃO-26-03-2026 A 25-04-26\MR_DER-1681_26\" xr:uid="{82E855FE-00F3-4DAF-932C-5F4245C791AC}"/>
    <hyperlink ref="AQ92:AQ93" r:id="rId389" display="pw:\\SRVPW3.pls.planservi.com.br:Projetos\Documents\C0849 - DER\40_Emissao\03_GRD\0-GRDs_Enviadas DER\45ºMEDIÇÃO-26-03-2026 A 25-04-26\MR_DER-1681_26\" xr:uid="{2FE85C43-FD9B-4A82-8140-541FA4956543}"/>
    <hyperlink ref="AQ96:AQ97" r:id="rId390" display="pw:\\SRVPW3.pls.planservi.com.br:Projetos\Documents\C0849 - DER\40_Emissao\03_GRD\0-GRDs_Enviadas DER\45ºMEDIÇÃO-26-03-2026 A 25-04-26\MR_DER-1681_26\" xr:uid="{64583BA6-E779-4287-991D-2EDB0C5E90EE}"/>
    <hyperlink ref="AW80" r:id="rId391" display="pw:\\SRVPW3.pls.planservi.com.br:Projetos\Documents\C0849 - DER\40_Emissao\03_GRD\0-GRDs_Enviadas DER\45ºMEDIÇÃO-26-03-2026 A 25-04-26\MR_DER-1681_26\" xr:uid="{889D9F96-5E25-470F-8EA4-D6E085B62A65}"/>
    <hyperlink ref="AW29" r:id="rId392" display="pw:\\SRVPW3.pls.planservi.com.br:Projetos\Documents\C0849 - DER\40_Emissao\03_GRD\0-GRDs_Enviadas DER\45ºMEDIÇÃO-26-03-2026 A 25-04-26\MR_DER-1681_26\" xr:uid="{076262EA-F846-4ED7-A61E-76F2167444A3}"/>
    <hyperlink ref="AE42" r:id="rId393" display="pw:\\SRVPW3.pls.planservi.com.br:Projetos\Documents\C0849 - DER\40_Emissao\03_GRD\0-GRDs_Enviadas DER\45ºMEDIÇÃO-26-03-2026 A 25-04-26\MR_DER-1681_26\" xr:uid="{E0FBD696-7A19-47CA-8F7B-CEF7404C293B}"/>
    <hyperlink ref="AE43" r:id="rId394" display="pw:\\SRVPW3.pls.planservi.com.br:Projetos\Documents\C0849 - DER\40_Emissao\03_GRD\0-GRDs_Enviadas DER\45ºMEDIÇÃO-26-03-2026 A 25-04-26\MR_DER-1681_26\" xr:uid="{C6AB0C4F-DA50-40C0-8EF4-5E0EBC1376CB}"/>
    <hyperlink ref="AE44" r:id="rId395" display="pw:\\SRVPW3.pls.planservi.com.br:Projetos\Documents\C0849 - DER\40_Emissao\03_GRD\0-GRDs_Enviadas DER\45ºMEDIÇÃO-26-03-2026 A 25-04-26\MR_DER-1681_26\" xr:uid="{E356BECC-95E1-4D5F-9969-D1E37B4E9746}"/>
    <hyperlink ref="AE45" r:id="rId396" display="pw:\\SRVPW3.pls.planservi.com.br:Projetos\Documents\C0849 - DER\40_Emissao\03_GRD\0-GRDs_Enviadas DER\45ºMEDIÇÃO-26-03-2026 A 25-04-26\MR_DER-1681_26\" xr:uid="{1CFCF0C0-30D6-4542-BF81-E2CF4E4EF021}"/>
    <hyperlink ref="S204" r:id="rId397" display="pw:\\SRVPW3.pls.planservi.com.br:Projetos\Documents\C0849 - DER\40_Emissao\03_GRD\0-GRDs_Enviadas DER\45ºMEDIÇÃO-26-03-2026 A 25-04-26\MR_DER-1705_26\" xr:uid="{9ED4D3DE-ACD7-4F34-BDC4-18FDF96E17E4}"/>
    <hyperlink ref="AE242" r:id="rId398" display="pw:\\SRVPW3.pls.planservi.com.br:Projetos\Documents\C0849 - DER\40_Emissao\03_GRD\0-GRDs_Enviadas DER\46ºMEDIÇÃO-26-04-2026 A 25-05-26\MR_DER-1709_26\" xr:uid="{671B2EB1-802C-464E-9BB9-10DE499655A9}"/>
    <hyperlink ref="AE243:AE257" r:id="rId399" display="pw:\\SRVPW3.pls.planservi.com.br:Projetos\Documents\C0849 - DER\40_Emissao\03_GRD\0-GRDs_Enviadas DER\46ºMEDIÇÃO-26-04-2026 A 25-05-26\MR_DER-1709_26\" xr:uid="{C9E6976C-F767-4E69-8968-17AA3D2899ED}"/>
    <hyperlink ref="AE259:AE261" r:id="rId400" display="pw:\\SRVPW3.pls.planservi.com.br:Projetos\Documents\C0849 - DER\40_Emissao\03_GRD\0-GRDs_Enviadas DER\46ºMEDIÇÃO-26-04-2026 A 25-05-26\MR_DER-1709_26\" xr:uid="{9C16923A-165F-4D54-ACFE-54E574012A0B}"/>
    <hyperlink ref="S392" r:id="rId401" display="pw:\\SRVPW3.pls.planservi.com.br:Projetos\Documents\C0849 - DER\40_Emissao\03_GRD\0-GRDs_Enviadas DER\45ºMEDIÇÃO-26-03-2026 A 25-04-26\MR_DER-1693_26\" xr:uid="{DCCD8144-00E3-4E4A-96FA-59F6702039FE}"/>
    <hyperlink ref="M50" r:id="rId402" display="pw:\\SRVPW3.pls.planservi.com.br:Projetos\Documents\C0849 - DER\40_Emissao\03_GRD\0-GRDs_Enviadas DER\45ºMEDIÇÃO-26-03-2026 A 25-04-26\MR_DER-1693_26\" xr:uid="{D6D23EE2-D9F6-41AB-9829-1395B55B2BF8}"/>
    <hyperlink ref="AW71" r:id="rId403" display="pw:\\SRVPW3.pls.planservi.com.br:Projetos\Documents\C0849 - DER\40_Emissao\03_GRD\0-GRDs_Enviadas DER\46ºMEDIÇÃO-26-04-2026 A 25-05-26\MR_DER-1730_26\" xr:uid="{75AFAED0-BC4D-43E3-A8C6-38FBFC61BB48}"/>
    <hyperlink ref="AQ79" r:id="rId404" display="pw:\\SRVPW3.pls.planservi.com.br:Projetos\Documents\C0849 - DER\40_Emissao\03_GRD\0-GRDs_Enviadas DER\46ºMEDIÇÃO-26-04-2026 A 25-05-26\MR_DER-1730_26\" xr:uid="{C538854C-A855-4125-B9D6-6A6E23639519}"/>
    <hyperlink ref="AQ91" r:id="rId405" display="pw:\\SRVPW3.pls.planservi.com.br:Projetos\Documents\C0849 - DER\40_Emissao\03_GRD\0-GRDs_Enviadas DER\46ºMEDIÇÃO-26-04-2026 A 25-05-26\MR_DER-1730_26\" xr:uid="{46A72B8E-A11A-40B8-A2CC-C30CC70E35E9}"/>
    <hyperlink ref="AW101" r:id="rId406" display="pw:\\SRVPW3.pls.planservi.com.br:Projetos\Documents\C0849 - DER\40_Emissao\03_GRD\0-GRDs_Enviadas DER\46ºMEDIÇÃO-26-04-2026 A 25-05-26\MR_DER-1730_26\" xr:uid="{E19A3C30-BCB3-4775-B765-F1C9EDBB7FA8}"/>
    <hyperlink ref="Y102" r:id="rId407" display="pw:\\SRVPW3.pls.planservi.com.br:Projetos\Documents\C0849 - DER\40_Emissao\03_GRD\0-GRDs_Enviadas DER\46ºMEDIÇÃO-26-04-2026 A 25-05-26\MR_DER-1730_26\" xr:uid="{4C4DCDD5-9298-4D94-83F1-B5A6F6D40948}"/>
    <hyperlink ref="Y204" r:id="rId408" display="pw:\\SRVPW3.pls.planservi.com.br:Projetos\Documents\C0849 - DER\40_Emissao\03_GRD\0-GRDs_Enviadas DER\46ºMEDIÇÃO-26-04-2026 A 25-05-26\MR_DER-1753_26\" xr:uid="{FFE52235-834B-44C1-9C3A-CC507B99C47A}"/>
    <hyperlink ref="AE204" r:id="rId409" display="pw:\\SRVPW3.pls.planservi.com.br:Projetos\Documents\C0849 - DER\40_Emissao\03_GRD\0-GRDs_Enviadas DER\46ºMEDIÇÃO-26-04-2026 A 25-05-26\MR_DER-1758_26\" xr:uid="{F282346B-6558-4383-95E5-CD81636A6726}"/>
    <hyperlink ref="BC71" r:id="rId410" display="pw:\\SRVPW3.pls.planservi.com.br:Projetos\Documents\C0849 - DER\40_Emissao\03_GRD\0-GRDs_Enviadas DER\47ºMEDIÇÃO-26-05-2026 A 25-06-26\MR_DER-1767_26\" xr:uid="{B8944C74-51E1-4059-BE8B-3DBBF36D0817}"/>
    <hyperlink ref="BC79" r:id="rId411" display="pw:\\SRVPW3.pls.planservi.com.br:Projetos\Documents\C0849 - DER\40_Emissao\03_GRD\0-GRDs_Enviadas DER\47ºMEDIÇÃO-26-05-2026 A 25-06-26\MR_DER-1767_26\" xr:uid="{55C1DF47-8FE4-4F44-A41E-FF8E5A7D02A7}"/>
    <hyperlink ref="BC91" r:id="rId412" display="pw:\\SRVPW3.pls.planservi.com.br:Projetos\Documents\C0849 - DER\40_Emissao\03_GRD\0-GRDs_Enviadas DER\47ºMEDIÇÃO-26-05-2026 A 25-06-26\MR_DER-1767_26\" xr:uid="{CDB1CCC2-F5E3-4993-992E-CD87A3D011B5}"/>
    <hyperlink ref="BC101" r:id="rId413" display="pw:\\SRVPW3.pls.planservi.com.br:Projetos\Documents\C0849 - DER\40_Emissao\03_GRD\0-GRDs_Enviadas DER\47ºMEDIÇÃO-26-05-2026 A 25-06-26\MR_DER-1767_26\" xr:uid="{8EAED175-EF68-4621-80F0-209CE0EF2AC5}"/>
    <hyperlink ref="AE102" r:id="rId414" display="pw:\\SRVPW3.pls.planservi.com.br:Projetos\Documents\C0849 - DER\40_Emissao\03_GRD\0-GRDs_Enviadas DER\47ºMEDIÇÃO-26-05-2026 A 25-06-26\MR_DER-1767_26\" xr:uid="{CA4FBCBF-C3F5-4E14-9BC4-E3D5457F70ED}"/>
  </hyperlinks>
  <pageMargins left="0.511811024" right="0.511811024" top="0.78740157499999996" bottom="0.78740157499999996" header="0.31496062000000002" footer="0.31496062000000002"/>
  <pageSetup paperSize="9" scale="47" orientation="portrait" r:id="rId4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6" filterMode="1">
    <tabColor rgb="FF00B050"/>
    <pageSetUpPr fitToPage="1"/>
  </sheetPr>
  <dimension ref="A1:BX912"/>
  <sheetViews>
    <sheetView zoomScale="85" zoomScaleNormal="85" zoomScaleSheetLayoutView="85" workbookViewId="0">
      <pane xSplit="10" ySplit="2" topLeftCell="AE162" activePane="bottomRight" state="frozen"/>
      <selection activeCell="E164" sqref="E164"/>
      <selection pane="topRight" activeCell="E164" sqref="E164"/>
      <selection pane="bottomLeft" activeCell="E164" sqref="E164"/>
      <selection pane="bottomRight" activeCell="A2" sqref="A2"/>
    </sheetView>
  </sheetViews>
  <sheetFormatPr defaultColWidth="11.140625" defaultRowHeight="12.75" x14ac:dyDescent="0.25"/>
  <cols>
    <col min="1" max="1" width="28.28515625" style="141" bestFit="1" customWidth="1"/>
    <col min="2" max="3" width="8.7109375" style="141" customWidth="1"/>
    <col min="4" max="4" width="121.28515625" style="141" customWidth="1"/>
    <col min="5" max="5" width="41.28515625" style="141" customWidth="1"/>
    <col min="6" max="6" width="26.140625" style="165" bestFit="1" customWidth="1"/>
    <col min="7" max="7" width="19.85546875" style="165" bestFit="1" customWidth="1"/>
    <col min="8" max="8" width="38.85546875" style="165" bestFit="1" customWidth="1"/>
    <col min="9" max="9" width="16" style="165" bestFit="1" customWidth="1"/>
    <col min="10" max="10" width="29.85546875" style="165" bestFit="1" customWidth="1"/>
    <col min="11" max="52" width="11.140625" style="165"/>
    <col min="53" max="16384" width="11.140625" style="141"/>
  </cols>
  <sheetData>
    <row r="1" spans="1:76" ht="51" x14ac:dyDescent="0.25">
      <c r="A1" s="348"/>
      <c r="B1" s="348"/>
      <c r="C1" s="348"/>
      <c r="D1" s="369" t="s">
        <v>7539</v>
      </c>
      <c r="E1" s="231"/>
      <c r="F1" s="1752" t="s">
        <v>3723</v>
      </c>
      <c r="G1" s="1752"/>
      <c r="H1" s="1752"/>
      <c r="I1" s="1752"/>
      <c r="J1" s="274"/>
      <c r="K1" s="1751" t="s">
        <v>96</v>
      </c>
      <c r="L1" s="1751"/>
      <c r="M1" s="1751"/>
      <c r="N1" s="1751"/>
      <c r="O1" s="1751"/>
      <c r="P1" s="1751"/>
      <c r="Q1" s="1751" t="s">
        <v>3725</v>
      </c>
      <c r="R1" s="1751"/>
      <c r="S1" s="1751"/>
      <c r="T1" s="1751"/>
      <c r="U1" s="1751"/>
      <c r="V1" s="1751"/>
      <c r="W1" s="1751" t="s">
        <v>3726</v>
      </c>
      <c r="X1" s="1751"/>
      <c r="Y1" s="1751"/>
      <c r="Z1" s="1751"/>
      <c r="AA1" s="1751"/>
      <c r="AB1" s="1751"/>
      <c r="AC1" s="1751" t="s">
        <v>3727</v>
      </c>
      <c r="AD1" s="1751"/>
      <c r="AE1" s="1751"/>
      <c r="AF1" s="1751"/>
      <c r="AG1" s="1751"/>
      <c r="AH1" s="1751"/>
      <c r="AI1" s="1751" t="s">
        <v>3728</v>
      </c>
      <c r="AJ1" s="1751"/>
      <c r="AK1" s="1751"/>
      <c r="AL1" s="1751"/>
      <c r="AM1" s="1751"/>
      <c r="AN1" s="1751"/>
      <c r="AO1" s="1751" t="s">
        <v>3729</v>
      </c>
      <c r="AP1" s="1751"/>
      <c r="AQ1" s="1751"/>
      <c r="AR1" s="1751"/>
      <c r="AS1" s="1751"/>
      <c r="AT1" s="1751"/>
      <c r="AU1" s="1751" t="s">
        <v>6339</v>
      </c>
      <c r="AV1" s="1751"/>
      <c r="AW1" s="1751"/>
      <c r="AX1" s="1751"/>
      <c r="AY1" s="1751"/>
      <c r="AZ1" s="1751"/>
      <c r="BA1" s="1751" t="s">
        <v>6771</v>
      </c>
      <c r="BB1" s="1751"/>
      <c r="BC1" s="1751"/>
      <c r="BD1" s="1751"/>
      <c r="BE1" s="1751"/>
      <c r="BF1" s="1751"/>
      <c r="BG1" s="1751" t="s">
        <v>6919</v>
      </c>
      <c r="BH1" s="1751"/>
      <c r="BI1" s="1751"/>
      <c r="BJ1" s="1751"/>
      <c r="BK1" s="1751"/>
      <c r="BL1" s="1751"/>
      <c r="BM1" s="1751" t="s">
        <v>9670</v>
      </c>
      <c r="BN1" s="1751"/>
      <c r="BO1" s="1751"/>
      <c r="BP1" s="1751"/>
      <c r="BQ1" s="1751"/>
      <c r="BR1" s="1751"/>
      <c r="BS1" s="1751" t="s">
        <v>9678</v>
      </c>
      <c r="BT1" s="1751"/>
      <c r="BU1" s="1751"/>
      <c r="BV1" s="1751"/>
      <c r="BW1" s="1751"/>
      <c r="BX1" s="1751"/>
    </row>
    <row r="2" spans="1:76" s="149" customFormat="1" x14ac:dyDescent="0.25">
      <c r="A2" s="230" t="s">
        <v>8258</v>
      </c>
      <c r="B2" s="220" t="s">
        <v>7387</v>
      </c>
      <c r="C2" s="220" t="s">
        <v>3730</v>
      </c>
      <c r="D2" s="349" t="s">
        <v>2</v>
      </c>
      <c r="E2" s="349" t="s">
        <v>1</v>
      </c>
      <c r="F2" s="350" t="s">
        <v>98</v>
      </c>
      <c r="G2" s="350" t="s">
        <v>99</v>
      </c>
      <c r="H2" s="274" t="s">
        <v>8040</v>
      </c>
      <c r="I2" s="350" t="s">
        <v>100</v>
      </c>
      <c r="J2" s="350" t="s">
        <v>6708</v>
      </c>
      <c r="K2" s="273" t="s">
        <v>3724</v>
      </c>
      <c r="L2" s="273" t="s">
        <v>93</v>
      </c>
      <c r="M2" s="351" t="s">
        <v>94</v>
      </c>
      <c r="N2" s="274" t="s">
        <v>97</v>
      </c>
      <c r="O2" s="274" t="s">
        <v>100</v>
      </c>
      <c r="P2" s="274" t="s">
        <v>95</v>
      </c>
      <c r="Q2" s="273" t="s">
        <v>3724</v>
      </c>
      <c r="R2" s="273" t="s">
        <v>93</v>
      </c>
      <c r="S2" s="351" t="s">
        <v>94</v>
      </c>
      <c r="T2" s="274" t="s">
        <v>97</v>
      </c>
      <c r="U2" s="274" t="s">
        <v>100</v>
      </c>
      <c r="V2" s="274" t="s">
        <v>95</v>
      </c>
      <c r="W2" s="273" t="s">
        <v>3724</v>
      </c>
      <c r="X2" s="273" t="s">
        <v>93</v>
      </c>
      <c r="Y2" s="351" t="s">
        <v>94</v>
      </c>
      <c r="Z2" s="274" t="s">
        <v>97</v>
      </c>
      <c r="AA2" s="274" t="s">
        <v>100</v>
      </c>
      <c r="AB2" s="274" t="s">
        <v>95</v>
      </c>
      <c r="AC2" s="273" t="s">
        <v>3724</v>
      </c>
      <c r="AD2" s="273" t="s">
        <v>93</v>
      </c>
      <c r="AE2" s="351" t="s">
        <v>94</v>
      </c>
      <c r="AF2" s="274" t="s">
        <v>97</v>
      </c>
      <c r="AG2" s="274" t="s">
        <v>100</v>
      </c>
      <c r="AH2" s="274" t="s">
        <v>95</v>
      </c>
      <c r="AI2" s="273" t="s">
        <v>3724</v>
      </c>
      <c r="AJ2" s="273" t="s">
        <v>93</v>
      </c>
      <c r="AK2" s="351" t="s">
        <v>94</v>
      </c>
      <c r="AL2" s="274" t="s">
        <v>97</v>
      </c>
      <c r="AM2" s="274" t="s">
        <v>100</v>
      </c>
      <c r="AN2" s="274" t="s">
        <v>95</v>
      </c>
      <c r="AO2" s="273" t="s">
        <v>3724</v>
      </c>
      <c r="AP2" s="273" t="s">
        <v>93</v>
      </c>
      <c r="AQ2" s="351" t="s">
        <v>94</v>
      </c>
      <c r="AR2" s="274" t="s">
        <v>97</v>
      </c>
      <c r="AS2" s="274" t="s">
        <v>100</v>
      </c>
      <c r="AT2" s="274" t="s">
        <v>95</v>
      </c>
      <c r="AU2" s="273" t="s">
        <v>3724</v>
      </c>
      <c r="AV2" s="273" t="s">
        <v>93</v>
      </c>
      <c r="AW2" s="351" t="s">
        <v>94</v>
      </c>
      <c r="AX2" s="274" t="s">
        <v>97</v>
      </c>
      <c r="AY2" s="274" t="s">
        <v>100</v>
      </c>
      <c r="AZ2" s="274" t="s">
        <v>95</v>
      </c>
      <c r="BA2" s="273" t="s">
        <v>3724</v>
      </c>
      <c r="BB2" s="273" t="s">
        <v>93</v>
      </c>
      <c r="BC2" s="351" t="s">
        <v>94</v>
      </c>
      <c r="BD2" s="274" t="s">
        <v>97</v>
      </c>
      <c r="BE2" s="274" t="s">
        <v>100</v>
      </c>
      <c r="BF2" s="274" t="s">
        <v>95</v>
      </c>
      <c r="BG2" s="273" t="s">
        <v>3724</v>
      </c>
      <c r="BH2" s="273" t="s">
        <v>93</v>
      </c>
      <c r="BI2" s="351" t="s">
        <v>94</v>
      </c>
      <c r="BJ2" s="274" t="s">
        <v>97</v>
      </c>
      <c r="BK2" s="274" t="s">
        <v>100</v>
      </c>
      <c r="BL2" s="274" t="s">
        <v>95</v>
      </c>
      <c r="BM2" s="273" t="s">
        <v>3724</v>
      </c>
      <c r="BN2" s="273" t="s">
        <v>93</v>
      </c>
      <c r="BO2" s="351" t="s">
        <v>94</v>
      </c>
      <c r="BP2" s="274" t="s">
        <v>97</v>
      </c>
      <c r="BQ2" s="274" t="s">
        <v>100</v>
      </c>
      <c r="BR2" s="274" t="s">
        <v>95</v>
      </c>
      <c r="BS2" s="273" t="s">
        <v>3724</v>
      </c>
      <c r="BT2" s="273" t="s">
        <v>93</v>
      </c>
      <c r="BU2" s="351" t="s">
        <v>94</v>
      </c>
      <c r="BV2" s="274" t="s">
        <v>97</v>
      </c>
      <c r="BW2" s="274" t="s">
        <v>100</v>
      </c>
      <c r="BX2" s="274" t="s">
        <v>95</v>
      </c>
    </row>
    <row r="3" spans="1:76" s="352" customFormat="1" hidden="1" x14ac:dyDescent="0.2">
      <c r="A3" s="221"/>
      <c r="B3" s="221"/>
      <c r="C3" s="221"/>
      <c r="D3" s="221"/>
      <c r="E3" s="221" t="s">
        <v>7516</v>
      </c>
      <c r="F3" s="222"/>
      <c r="G3" s="222"/>
      <c r="H3" s="222"/>
      <c r="I3" s="222"/>
      <c r="J3" s="222"/>
      <c r="K3" s="223"/>
      <c r="L3" s="223"/>
      <c r="M3" s="224"/>
      <c r="N3" s="225"/>
      <c r="O3" s="225"/>
      <c r="P3" s="225"/>
      <c r="Q3" s="223"/>
      <c r="R3" s="223"/>
      <c r="S3" s="224"/>
      <c r="T3" s="225"/>
      <c r="U3" s="225"/>
      <c r="V3" s="225"/>
      <c r="W3" s="223"/>
      <c r="X3" s="223"/>
      <c r="Y3" s="224"/>
      <c r="Z3" s="225"/>
      <c r="AA3" s="225"/>
      <c r="AB3" s="225"/>
      <c r="AC3" s="223"/>
      <c r="AD3" s="223"/>
      <c r="AE3" s="224"/>
      <c r="AF3" s="225"/>
      <c r="AG3" s="225"/>
      <c r="AH3" s="225"/>
      <c r="AI3" s="223"/>
      <c r="AJ3" s="223"/>
      <c r="AK3" s="224"/>
      <c r="AL3" s="225"/>
      <c r="AM3" s="225"/>
      <c r="AN3" s="225"/>
      <c r="AO3" s="223"/>
      <c r="AP3" s="223"/>
      <c r="AQ3" s="224"/>
      <c r="AR3" s="225"/>
      <c r="AS3" s="225"/>
      <c r="AT3" s="225"/>
      <c r="AU3" s="223"/>
      <c r="AV3" s="223"/>
      <c r="AW3" s="224"/>
      <c r="AX3" s="225"/>
      <c r="AY3" s="225"/>
      <c r="AZ3" s="225"/>
    </row>
    <row r="4" spans="1:76" s="77" customFormat="1" hidden="1" x14ac:dyDescent="0.25">
      <c r="A4" s="230" t="s">
        <v>8263</v>
      </c>
      <c r="B4" s="264"/>
      <c r="C4" s="264"/>
      <c r="D4" s="264" t="s">
        <v>4</v>
      </c>
      <c r="E4" s="247" t="s">
        <v>6861</v>
      </c>
      <c r="F4" s="239">
        <f t="shared" ref="F4:F22" si="0">IF(L4&lt;&gt;0,MAX(L4,R4,X4,AD4,AJ4),"NE")</f>
        <v>45265</v>
      </c>
      <c r="G4" s="259" t="str">
        <f t="shared" ref="G4:G51" si="1">IF($F4="","",INDEX($K4:$FI4,1,MATCH($F4,$K4:$FI4,)-1))</f>
        <v>A</v>
      </c>
      <c r="H4" s="274" t="str">
        <f t="shared" ref="H4:H51" si="2">IF($F4="","",INDEX($K4:$AY4,1,MATCH($F4,$K4:$AY4,)+1))</f>
        <v>MR.DER-0494_23-Entrega Final</v>
      </c>
      <c r="I4" s="234" t="str">
        <f t="shared" ref="I4:I51" si="3">IF(F4="NE",F4,IF(INDEX(K4:CP4,,MATCH(F4,K4:CP4,0)+3)&lt;&gt;0,INDEX(K4:CP4,,MATCH(F4,K4:CP4,0)+3),"ND"))</f>
        <v>ASSINADO</v>
      </c>
      <c r="J4" s="263" t="str">
        <f t="shared" ref="J4:J51" si="4">IF(G4="NE",G4,IF(INDEX(K4:CQ4,,MATCH(G4,K4:CQ4,0)+3)&lt;&gt;0,INDEX(K4:CQ4,,MATCH(G4,K4:CQ4,0)+3),"ND"))</f>
        <v>ND</v>
      </c>
      <c r="K4" s="235" t="s">
        <v>3730</v>
      </c>
      <c r="L4" s="236">
        <v>45191</v>
      </c>
      <c r="M4" s="265" t="s">
        <v>6866</v>
      </c>
      <c r="N4" s="235" t="s">
        <v>5537</v>
      </c>
      <c r="O4" s="236">
        <v>45216</v>
      </c>
      <c r="P4" s="235" t="s">
        <v>3777</v>
      </c>
      <c r="Q4" s="235" t="s">
        <v>3748</v>
      </c>
      <c r="R4" s="236">
        <v>45224</v>
      </c>
      <c r="S4" s="265" t="s">
        <v>6912</v>
      </c>
      <c r="T4" s="235"/>
      <c r="U4" s="235"/>
      <c r="V4" s="235" t="s">
        <v>3777</v>
      </c>
      <c r="W4" s="235" t="s">
        <v>3748</v>
      </c>
      <c r="X4" s="236">
        <v>45265</v>
      </c>
      <c r="Y4" s="265" t="s">
        <v>6988</v>
      </c>
      <c r="Z4" s="235"/>
      <c r="AA4" s="235" t="s">
        <v>6913</v>
      </c>
      <c r="AB4" s="235" t="s">
        <v>3777</v>
      </c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</row>
    <row r="5" spans="1:76" s="77" customFormat="1" hidden="1" x14ac:dyDescent="0.25">
      <c r="A5" s="230" t="s">
        <v>8263</v>
      </c>
      <c r="B5" s="264"/>
      <c r="C5" s="264"/>
      <c r="D5" s="264" t="s">
        <v>5</v>
      </c>
      <c r="E5" s="247" t="s">
        <v>6862</v>
      </c>
      <c r="F5" s="239">
        <f t="shared" si="0"/>
        <v>45265</v>
      </c>
      <c r="G5" s="259" t="str">
        <f t="shared" si="1"/>
        <v>A</v>
      </c>
      <c r="H5" s="274" t="str">
        <f t="shared" si="2"/>
        <v>MR.DER-0494_23-Entrega Final</v>
      </c>
      <c r="I5" s="234" t="str">
        <f t="shared" si="3"/>
        <v>ASSINADO</v>
      </c>
      <c r="J5" s="263" t="str">
        <f t="shared" si="4"/>
        <v>ND</v>
      </c>
      <c r="K5" s="235" t="s">
        <v>3730</v>
      </c>
      <c r="L5" s="236">
        <v>45191</v>
      </c>
      <c r="M5" s="265" t="s">
        <v>6866</v>
      </c>
      <c r="N5" s="235" t="s">
        <v>5537</v>
      </c>
      <c r="O5" s="236">
        <v>45216</v>
      </c>
      <c r="P5" s="235" t="s">
        <v>3777</v>
      </c>
      <c r="Q5" s="235" t="s">
        <v>3748</v>
      </c>
      <c r="R5" s="236">
        <v>45224</v>
      </c>
      <c r="S5" s="265" t="s">
        <v>6912</v>
      </c>
      <c r="T5" s="235"/>
      <c r="U5" s="235"/>
      <c r="V5" s="235" t="s">
        <v>3777</v>
      </c>
      <c r="W5" s="235" t="s">
        <v>3748</v>
      </c>
      <c r="X5" s="236">
        <v>45265</v>
      </c>
      <c r="Y5" s="265" t="s">
        <v>6988</v>
      </c>
      <c r="Z5" s="235"/>
      <c r="AA5" s="235" t="s">
        <v>6913</v>
      </c>
      <c r="AB5" s="235" t="s">
        <v>3777</v>
      </c>
      <c r="AC5" s="235"/>
      <c r="AD5" s="235"/>
      <c r="AE5" s="235"/>
      <c r="AF5" s="235"/>
      <c r="AG5" s="235"/>
      <c r="AH5" s="235"/>
      <c r="AI5" s="235"/>
      <c r="AJ5" s="235"/>
      <c r="AK5" s="235"/>
      <c r="AL5" s="235"/>
      <c r="AM5" s="235"/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</row>
    <row r="6" spans="1:76" s="138" customFormat="1" hidden="1" x14ac:dyDescent="0.25">
      <c r="A6" s="372" t="s">
        <v>9038</v>
      </c>
      <c r="B6" s="372"/>
      <c r="C6" s="372"/>
      <c r="D6" s="372" t="s">
        <v>7554</v>
      </c>
      <c r="E6" s="374" t="s">
        <v>7552</v>
      </c>
      <c r="F6" s="370">
        <f t="shared" si="0"/>
        <v>45399</v>
      </c>
      <c r="G6" s="371" t="str">
        <f t="shared" si="1"/>
        <v>A1</v>
      </c>
      <c r="H6" s="1032" t="str">
        <f t="shared" si="2"/>
        <v>MR.DER-0623_24</v>
      </c>
      <c r="I6" s="263">
        <f t="shared" si="3"/>
        <v>45440</v>
      </c>
      <c r="J6" s="263" t="str">
        <f t="shared" si="4"/>
        <v>NÃO APROVADO</v>
      </c>
      <c r="K6" s="373" t="s">
        <v>3730</v>
      </c>
      <c r="L6" s="375">
        <v>45399</v>
      </c>
      <c r="M6" s="1022" t="s">
        <v>7555</v>
      </c>
      <c r="N6" s="373" t="s">
        <v>5536</v>
      </c>
      <c r="O6" s="375">
        <v>45440</v>
      </c>
      <c r="P6" s="373" t="s">
        <v>3777</v>
      </c>
      <c r="Q6" s="373" t="s">
        <v>3748</v>
      </c>
      <c r="R6" s="375">
        <v>45224</v>
      </c>
      <c r="S6" s="1022" t="s">
        <v>6912</v>
      </c>
      <c r="T6" s="373"/>
      <c r="U6" s="373"/>
      <c r="V6" s="373" t="s">
        <v>3777</v>
      </c>
      <c r="W6" s="373"/>
      <c r="X6" s="373"/>
      <c r="Y6" s="373"/>
      <c r="Z6" s="373"/>
      <c r="AA6" s="373"/>
      <c r="AB6" s="373" t="s">
        <v>3777</v>
      </c>
      <c r="AC6" s="373"/>
      <c r="AD6" s="373"/>
      <c r="AE6" s="373"/>
      <c r="AF6" s="373"/>
      <c r="AG6" s="373"/>
      <c r="AH6" s="373"/>
      <c r="AI6" s="373"/>
      <c r="AJ6" s="373"/>
      <c r="AK6" s="373"/>
      <c r="AL6" s="373"/>
      <c r="AM6" s="373"/>
      <c r="AN6" s="373"/>
      <c r="AO6" s="373"/>
      <c r="AP6" s="373"/>
      <c r="AQ6" s="373"/>
      <c r="AR6" s="373"/>
      <c r="AS6" s="373"/>
      <c r="AT6" s="373"/>
      <c r="AU6" s="373"/>
      <c r="AV6" s="373"/>
      <c r="AW6" s="373"/>
      <c r="AX6" s="373"/>
      <c r="AY6" s="373"/>
      <c r="AZ6" s="373"/>
    </row>
    <row r="7" spans="1:76" s="138" customFormat="1" hidden="1" x14ac:dyDescent="0.25">
      <c r="A7" s="372" t="s">
        <v>9038</v>
      </c>
      <c r="B7" s="372"/>
      <c r="C7" s="372"/>
      <c r="D7" s="372" t="s">
        <v>7554</v>
      </c>
      <c r="E7" s="374" t="s">
        <v>7553</v>
      </c>
      <c r="F7" s="370">
        <f t="shared" si="0"/>
        <v>45399</v>
      </c>
      <c r="G7" s="371" t="str">
        <f t="shared" si="1"/>
        <v>A1</v>
      </c>
      <c r="H7" s="1032" t="str">
        <f t="shared" si="2"/>
        <v>MR.DER-0623_24</v>
      </c>
      <c r="I7" s="263">
        <f t="shared" si="3"/>
        <v>45440</v>
      </c>
      <c r="J7" s="263" t="str">
        <f t="shared" si="4"/>
        <v>NÃO APROVADO</v>
      </c>
      <c r="K7" s="373" t="s">
        <v>3730</v>
      </c>
      <c r="L7" s="375">
        <v>45399</v>
      </c>
      <c r="M7" s="1022" t="s">
        <v>7555</v>
      </c>
      <c r="N7" s="373" t="s">
        <v>5536</v>
      </c>
      <c r="O7" s="375">
        <v>45440</v>
      </c>
      <c r="P7" s="373" t="s">
        <v>3777</v>
      </c>
      <c r="Q7" s="373"/>
      <c r="R7" s="375"/>
      <c r="S7" s="1022"/>
      <c r="T7" s="373"/>
      <c r="U7" s="373"/>
      <c r="V7" s="373" t="s">
        <v>3777</v>
      </c>
      <c r="W7" s="373"/>
      <c r="X7" s="373"/>
      <c r="Y7" s="373"/>
      <c r="Z7" s="373"/>
      <c r="AA7" s="373"/>
      <c r="AB7" s="373" t="s">
        <v>3777</v>
      </c>
      <c r="AC7" s="373"/>
      <c r="AD7" s="373"/>
      <c r="AE7" s="373"/>
      <c r="AF7" s="373"/>
      <c r="AG7" s="373"/>
      <c r="AH7" s="373"/>
      <c r="AI7" s="373"/>
      <c r="AJ7" s="373"/>
      <c r="AK7" s="373"/>
      <c r="AL7" s="373"/>
      <c r="AM7" s="373"/>
      <c r="AN7" s="373"/>
      <c r="AO7" s="373"/>
      <c r="AP7" s="373"/>
      <c r="AQ7" s="373"/>
      <c r="AR7" s="373"/>
      <c r="AS7" s="373"/>
      <c r="AT7" s="373"/>
      <c r="AU7" s="373"/>
      <c r="AV7" s="373"/>
      <c r="AW7" s="373"/>
      <c r="AX7" s="373"/>
      <c r="AY7" s="373"/>
      <c r="AZ7" s="373"/>
    </row>
    <row r="8" spans="1:76" s="77" customFormat="1" hidden="1" x14ac:dyDescent="0.25">
      <c r="A8" s="230" t="s">
        <v>8263</v>
      </c>
      <c r="B8" s="264"/>
      <c r="C8" s="264"/>
      <c r="D8" s="264" t="s">
        <v>6695</v>
      </c>
      <c r="E8" s="247" t="s">
        <v>6841</v>
      </c>
      <c r="F8" s="239">
        <f t="shared" si="0"/>
        <v>45265</v>
      </c>
      <c r="G8" s="259" t="str">
        <f t="shared" si="1"/>
        <v>A</v>
      </c>
      <c r="H8" s="274" t="str">
        <f t="shared" si="2"/>
        <v>MR.DER-0494_23-Entrega Final</v>
      </c>
      <c r="I8" s="234" t="str">
        <f t="shared" si="3"/>
        <v>ASSINADO</v>
      </c>
      <c r="J8" s="263" t="str">
        <f t="shared" si="4"/>
        <v>ND</v>
      </c>
      <c r="K8" s="235" t="s">
        <v>3730</v>
      </c>
      <c r="L8" s="236">
        <v>45191</v>
      </c>
      <c r="M8" s="265" t="s">
        <v>6866</v>
      </c>
      <c r="N8" s="235" t="s">
        <v>5539</v>
      </c>
      <c r="O8" s="236">
        <v>45216</v>
      </c>
      <c r="P8" s="235" t="s">
        <v>3777</v>
      </c>
      <c r="Q8" s="235" t="s">
        <v>3748</v>
      </c>
      <c r="R8" s="236">
        <v>45224</v>
      </c>
      <c r="S8" s="265" t="s">
        <v>6912</v>
      </c>
      <c r="T8" s="235"/>
      <c r="U8" s="235"/>
      <c r="V8" s="235" t="s">
        <v>3777</v>
      </c>
      <c r="W8" s="235" t="s">
        <v>3748</v>
      </c>
      <c r="X8" s="236">
        <v>45265</v>
      </c>
      <c r="Y8" s="265" t="s">
        <v>6988</v>
      </c>
      <c r="Z8" s="235"/>
      <c r="AA8" s="235" t="s">
        <v>6913</v>
      </c>
      <c r="AB8" s="235" t="s">
        <v>3777</v>
      </c>
      <c r="AC8" s="235"/>
      <c r="AD8" s="235"/>
      <c r="AE8" s="235"/>
      <c r="AF8" s="235"/>
      <c r="AG8" s="235"/>
      <c r="AH8" s="235"/>
      <c r="AI8" s="235"/>
      <c r="AJ8" s="235"/>
      <c r="AK8" s="235"/>
      <c r="AL8" s="235"/>
      <c r="AM8" s="235"/>
      <c r="AN8" s="235"/>
      <c r="AO8" s="235"/>
      <c r="AP8" s="235"/>
      <c r="AQ8" s="235"/>
      <c r="AR8" s="235"/>
      <c r="AS8" s="235"/>
      <c r="AT8" s="235"/>
      <c r="AU8" s="235"/>
      <c r="AV8" s="235"/>
      <c r="AW8" s="235"/>
      <c r="AX8" s="235"/>
      <c r="AY8" s="235"/>
      <c r="AZ8" s="235"/>
    </row>
    <row r="9" spans="1:76" s="77" customFormat="1" hidden="1" x14ac:dyDescent="0.25">
      <c r="A9" s="230" t="s">
        <v>8263</v>
      </c>
      <c r="B9" s="264"/>
      <c r="C9" s="264"/>
      <c r="D9" s="264" t="s">
        <v>6695</v>
      </c>
      <c r="E9" s="247" t="s">
        <v>6842</v>
      </c>
      <c r="F9" s="239">
        <f t="shared" si="0"/>
        <v>45265</v>
      </c>
      <c r="G9" s="259" t="str">
        <f t="shared" si="1"/>
        <v>A</v>
      </c>
      <c r="H9" s="274" t="str">
        <f t="shared" si="2"/>
        <v>MR.DER-0494_23-Entrega Final</v>
      </c>
      <c r="I9" s="234" t="str">
        <f t="shared" si="3"/>
        <v>ASSINADO</v>
      </c>
      <c r="J9" s="263" t="str">
        <f t="shared" si="4"/>
        <v>ND</v>
      </c>
      <c r="K9" s="235" t="s">
        <v>3730</v>
      </c>
      <c r="L9" s="236">
        <v>45191</v>
      </c>
      <c r="M9" s="265" t="s">
        <v>6866</v>
      </c>
      <c r="N9" s="235" t="s">
        <v>5539</v>
      </c>
      <c r="O9" s="236">
        <v>45216</v>
      </c>
      <c r="P9" s="235" t="s">
        <v>3777</v>
      </c>
      <c r="Q9" s="235" t="s">
        <v>3748</v>
      </c>
      <c r="R9" s="236">
        <v>45224</v>
      </c>
      <c r="S9" s="265" t="s">
        <v>6912</v>
      </c>
      <c r="T9" s="235"/>
      <c r="U9" s="235"/>
      <c r="V9" s="235" t="s">
        <v>3777</v>
      </c>
      <c r="W9" s="235" t="s">
        <v>3748</v>
      </c>
      <c r="X9" s="236">
        <v>45265</v>
      </c>
      <c r="Y9" s="265" t="s">
        <v>6988</v>
      </c>
      <c r="Z9" s="235"/>
      <c r="AA9" s="235" t="s">
        <v>6913</v>
      </c>
      <c r="AB9" s="235" t="s">
        <v>3777</v>
      </c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  <c r="AP9" s="235"/>
      <c r="AQ9" s="235"/>
      <c r="AR9" s="235"/>
      <c r="AS9" s="235"/>
      <c r="AT9" s="235"/>
      <c r="AU9" s="235"/>
      <c r="AV9" s="235"/>
      <c r="AW9" s="235"/>
      <c r="AX9" s="235"/>
      <c r="AY9" s="235"/>
      <c r="AZ9" s="235"/>
    </row>
    <row r="10" spans="1:76" s="77" customFormat="1" hidden="1" x14ac:dyDescent="0.25">
      <c r="A10" s="230" t="s">
        <v>8263</v>
      </c>
      <c r="B10" s="264"/>
      <c r="C10" s="264"/>
      <c r="D10" s="264" t="s">
        <v>6695</v>
      </c>
      <c r="E10" s="247" t="s">
        <v>6843</v>
      </c>
      <c r="F10" s="239">
        <f t="shared" si="0"/>
        <v>45265</v>
      </c>
      <c r="G10" s="259" t="str">
        <f t="shared" si="1"/>
        <v>A</v>
      </c>
      <c r="H10" s="274" t="str">
        <f t="shared" si="2"/>
        <v>MR.DER-0494_23-Entrega Final</v>
      </c>
      <c r="I10" s="234" t="str">
        <f t="shared" si="3"/>
        <v>ASSINADO</v>
      </c>
      <c r="J10" s="263" t="str">
        <f t="shared" si="4"/>
        <v>ND</v>
      </c>
      <c r="K10" s="235" t="s">
        <v>3730</v>
      </c>
      <c r="L10" s="236">
        <v>45191</v>
      </c>
      <c r="M10" s="265" t="s">
        <v>6866</v>
      </c>
      <c r="N10" s="235" t="s">
        <v>5539</v>
      </c>
      <c r="O10" s="236">
        <v>45216</v>
      </c>
      <c r="P10" s="235" t="s">
        <v>3777</v>
      </c>
      <c r="Q10" s="235" t="s">
        <v>3748</v>
      </c>
      <c r="R10" s="236">
        <v>45224</v>
      </c>
      <c r="S10" s="265" t="s">
        <v>6912</v>
      </c>
      <c r="T10" s="235"/>
      <c r="U10" s="235"/>
      <c r="V10" s="235" t="s">
        <v>3777</v>
      </c>
      <c r="W10" s="235" t="s">
        <v>3748</v>
      </c>
      <c r="X10" s="236">
        <v>45265</v>
      </c>
      <c r="Y10" s="265" t="s">
        <v>6988</v>
      </c>
      <c r="Z10" s="235"/>
      <c r="AA10" s="235" t="s">
        <v>6913</v>
      </c>
      <c r="AB10" s="235" t="s">
        <v>3777</v>
      </c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</row>
    <row r="11" spans="1:76" s="77" customFormat="1" hidden="1" x14ac:dyDescent="0.25">
      <c r="A11" s="230" t="s">
        <v>8263</v>
      </c>
      <c r="B11" s="264"/>
      <c r="C11" s="264"/>
      <c r="D11" s="264" t="s">
        <v>6695</v>
      </c>
      <c r="E11" s="247" t="s">
        <v>6844</v>
      </c>
      <c r="F11" s="239">
        <f t="shared" si="0"/>
        <v>45265</v>
      </c>
      <c r="G11" s="259" t="str">
        <f t="shared" si="1"/>
        <v>A</v>
      </c>
      <c r="H11" s="274" t="str">
        <f t="shared" si="2"/>
        <v>MR.DER-0494_23-Entrega Final</v>
      </c>
      <c r="I11" s="234" t="str">
        <f t="shared" si="3"/>
        <v>ASSINADO</v>
      </c>
      <c r="J11" s="263" t="str">
        <f t="shared" si="4"/>
        <v>ND</v>
      </c>
      <c r="K11" s="235" t="s">
        <v>3730</v>
      </c>
      <c r="L11" s="236">
        <v>45191</v>
      </c>
      <c r="M11" s="265" t="s">
        <v>6866</v>
      </c>
      <c r="N11" s="235" t="s">
        <v>5539</v>
      </c>
      <c r="O11" s="236">
        <v>45216</v>
      </c>
      <c r="P11" s="235" t="s">
        <v>3777</v>
      </c>
      <c r="Q11" s="235" t="s">
        <v>3748</v>
      </c>
      <c r="R11" s="236">
        <v>45224</v>
      </c>
      <c r="S11" s="265" t="s">
        <v>6912</v>
      </c>
      <c r="T11" s="235"/>
      <c r="U11" s="235"/>
      <c r="V11" s="235" t="s">
        <v>3777</v>
      </c>
      <c r="W11" s="235" t="s">
        <v>3748</v>
      </c>
      <c r="X11" s="236">
        <v>45265</v>
      </c>
      <c r="Y11" s="265" t="s">
        <v>6988</v>
      </c>
      <c r="Z11" s="235"/>
      <c r="AA11" s="235" t="s">
        <v>6913</v>
      </c>
      <c r="AB11" s="235" t="s">
        <v>3777</v>
      </c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</row>
    <row r="12" spans="1:76" s="77" customFormat="1" hidden="1" x14ac:dyDescent="0.25">
      <c r="A12" s="230" t="s">
        <v>8263</v>
      </c>
      <c r="B12" s="264"/>
      <c r="C12" s="264"/>
      <c r="D12" s="264" t="s">
        <v>6695</v>
      </c>
      <c r="E12" s="247" t="s">
        <v>6845</v>
      </c>
      <c r="F12" s="239">
        <f t="shared" si="0"/>
        <v>45265</v>
      </c>
      <c r="G12" s="259" t="str">
        <f t="shared" si="1"/>
        <v>A</v>
      </c>
      <c r="H12" s="274" t="str">
        <f t="shared" si="2"/>
        <v>MR.DER-0494_23-Entrega Final</v>
      </c>
      <c r="I12" s="234" t="str">
        <f t="shared" si="3"/>
        <v>ASSINADO</v>
      </c>
      <c r="J12" s="263" t="str">
        <f t="shared" si="4"/>
        <v>ND</v>
      </c>
      <c r="K12" s="235" t="s">
        <v>3730</v>
      </c>
      <c r="L12" s="236">
        <v>45191</v>
      </c>
      <c r="M12" s="265" t="s">
        <v>6866</v>
      </c>
      <c r="N12" s="235" t="s">
        <v>5539</v>
      </c>
      <c r="O12" s="236">
        <v>45216</v>
      </c>
      <c r="P12" s="235" t="s">
        <v>3777</v>
      </c>
      <c r="Q12" s="235" t="s">
        <v>3748</v>
      </c>
      <c r="R12" s="236">
        <v>45224</v>
      </c>
      <c r="S12" s="265" t="s">
        <v>6912</v>
      </c>
      <c r="T12" s="235"/>
      <c r="U12" s="235"/>
      <c r="V12" s="235" t="s">
        <v>3777</v>
      </c>
      <c r="W12" s="235" t="s">
        <v>3748</v>
      </c>
      <c r="X12" s="236">
        <v>45265</v>
      </c>
      <c r="Y12" s="265" t="s">
        <v>6988</v>
      </c>
      <c r="Z12" s="235"/>
      <c r="AA12" s="235" t="s">
        <v>6913</v>
      </c>
      <c r="AB12" s="235" t="s">
        <v>3777</v>
      </c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</row>
    <row r="13" spans="1:76" s="77" customFormat="1" hidden="1" x14ac:dyDescent="0.25">
      <c r="A13" s="230" t="s">
        <v>8263</v>
      </c>
      <c r="B13" s="264"/>
      <c r="C13" s="264"/>
      <c r="D13" s="264" t="s">
        <v>6695</v>
      </c>
      <c r="E13" s="247" t="s">
        <v>6846</v>
      </c>
      <c r="F13" s="239">
        <f t="shared" si="0"/>
        <v>45265</v>
      </c>
      <c r="G13" s="259" t="str">
        <f t="shared" si="1"/>
        <v>A</v>
      </c>
      <c r="H13" s="274" t="str">
        <f t="shared" si="2"/>
        <v>MR.DER-0494_23-Entrega Final</v>
      </c>
      <c r="I13" s="234" t="str">
        <f t="shared" si="3"/>
        <v>ASSINADO</v>
      </c>
      <c r="J13" s="263" t="str">
        <f t="shared" si="4"/>
        <v>ND</v>
      </c>
      <c r="K13" s="235" t="s">
        <v>3730</v>
      </c>
      <c r="L13" s="236">
        <v>45191</v>
      </c>
      <c r="M13" s="265" t="s">
        <v>6866</v>
      </c>
      <c r="N13" s="235" t="s">
        <v>5539</v>
      </c>
      <c r="O13" s="236">
        <v>45216</v>
      </c>
      <c r="P13" s="235" t="s">
        <v>3777</v>
      </c>
      <c r="Q13" s="235" t="s">
        <v>3748</v>
      </c>
      <c r="R13" s="236">
        <v>45224</v>
      </c>
      <c r="S13" s="265" t="s">
        <v>6912</v>
      </c>
      <c r="T13" s="235"/>
      <c r="U13" s="235"/>
      <c r="V13" s="235" t="s">
        <v>3777</v>
      </c>
      <c r="W13" s="235" t="s">
        <v>3748</v>
      </c>
      <c r="X13" s="236">
        <v>45265</v>
      </c>
      <c r="Y13" s="265" t="s">
        <v>6988</v>
      </c>
      <c r="Z13" s="235"/>
      <c r="AA13" s="235" t="s">
        <v>6913</v>
      </c>
      <c r="AB13" s="235" t="s">
        <v>3777</v>
      </c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</row>
    <row r="14" spans="1:76" s="77" customFormat="1" hidden="1" x14ac:dyDescent="0.25">
      <c r="A14" s="230" t="s">
        <v>8263</v>
      </c>
      <c r="B14" s="264"/>
      <c r="C14" s="264"/>
      <c r="D14" s="264" t="s">
        <v>6695</v>
      </c>
      <c r="E14" s="247" t="s">
        <v>6847</v>
      </c>
      <c r="F14" s="239">
        <f t="shared" si="0"/>
        <v>45265</v>
      </c>
      <c r="G14" s="259" t="str">
        <f t="shared" si="1"/>
        <v>A</v>
      </c>
      <c r="H14" s="274" t="str">
        <f t="shared" si="2"/>
        <v>MR.DER-0494_23-Entrega Final</v>
      </c>
      <c r="I14" s="234" t="str">
        <f t="shared" si="3"/>
        <v>ASSINADO</v>
      </c>
      <c r="J14" s="263" t="str">
        <f t="shared" si="4"/>
        <v>ND</v>
      </c>
      <c r="K14" s="235" t="s">
        <v>3730</v>
      </c>
      <c r="L14" s="236">
        <v>45191</v>
      </c>
      <c r="M14" s="265" t="s">
        <v>6866</v>
      </c>
      <c r="N14" s="235" t="s">
        <v>5539</v>
      </c>
      <c r="O14" s="236">
        <v>45216</v>
      </c>
      <c r="P14" s="235" t="s">
        <v>3777</v>
      </c>
      <c r="Q14" s="235" t="s">
        <v>3748</v>
      </c>
      <c r="R14" s="236">
        <v>45224</v>
      </c>
      <c r="S14" s="265" t="s">
        <v>6912</v>
      </c>
      <c r="T14" s="235"/>
      <c r="U14" s="235"/>
      <c r="V14" s="235" t="s">
        <v>3777</v>
      </c>
      <c r="W14" s="235" t="s">
        <v>3748</v>
      </c>
      <c r="X14" s="236">
        <v>45265</v>
      </c>
      <c r="Y14" s="265" t="s">
        <v>6988</v>
      </c>
      <c r="Z14" s="235"/>
      <c r="AA14" s="235" t="s">
        <v>6913</v>
      </c>
      <c r="AB14" s="235" t="s">
        <v>3777</v>
      </c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</row>
    <row r="15" spans="1:76" s="77" customFormat="1" hidden="1" x14ac:dyDescent="0.25">
      <c r="A15" s="230" t="s">
        <v>8263</v>
      </c>
      <c r="B15" s="264"/>
      <c r="C15" s="264"/>
      <c r="D15" s="264" t="s">
        <v>6695</v>
      </c>
      <c r="E15" s="247" t="s">
        <v>6848</v>
      </c>
      <c r="F15" s="239">
        <f t="shared" si="0"/>
        <v>45265</v>
      </c>
      <c r="G15" s="259" t="str">
        <f t="shared" si="1"/>
        <v>A</v>
      </c>
      <c r="H15" s="274" t="str">
        <f t="shared" si="2"/>
        <v>MR.DER-0494_23-Entrega Final</v>
      </c>
      <c r="I15" s="234" t="str">
        <f t="shared" si="3"/>
        <v>ASSINADO</v>
      </c>
      <c r="J15" s="263" t="str">
        <f t="shared" si="4"/>
        <v>ND</v>
      </c>
      <c r="K15" s="235" t="s">
        <v>3730</v>
      </c>
      <c r="L15" s="236">
        <v>45191</v>
      </c>
      <c r="M15" s="265" t="s">
        <v>6866</v>
      </c>
      <c r="N15" s="235" t="s">
        <v>5539</v>
      </c>
      <c r="O15" s="236">
        <v>45216</v>
      </c>
      <c r="P15" s="235" t="s">
        <v>3777</v>
      </c>
      <c r="Q15" s="235" t="s">
        <v>3748</v>
      </c>
      <c r="R15" s="236">
        <v>45224</v>
      </c>
      <c r="S15" s="265" t="s">
        <v>6912</v>
      </c>
      <c r="T15" s="235"/>
      <c r="U15" s="235"/>
      <c r="V15" s="235" t="s">
        <v>3777</v>
      </c>
      <c r="W15" s="235" t="s">
        <v>3748</v>
      </c>
      <c r="X15" s="236">
        <v>45265</v>
      </c>
      <c r="Y15" s="265" t="s">
        <v>6988</v>
      </c>
      <c r="Z15" s="235"/>
      <c r="AA15" s="235" t="s">
        <v>6913</v>
      </c>
      <c r="AB15" s="235" t="s">
        <v>3777</v>
      </c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</row>
    <row r="16" spans="1:76" s="77" customFormat="1" hidden="1" x14ac:dyDescent="0.25">
      <c r="A16" s="230" t="s">
        <v>8263</v>
      </c>
      <c r="B16" s="264"/>
      <c r="C16" s="264"/>
      <c r="D16" s="264" t="s">
        <v>6695</v>
      </c>
      <c r="E16" s="247" t="s">
        <v>6849</v>
      </c>
      <c r="F16" s="239">
        <f t="shared" si="0"/>
        <v>45265</v>
      </c>
      <c r="G16" s="259" t="str">
        <f t="shared" si="1"/>
        <v>A</v>
      </c>
      <c r="H16" s="274" t="str">
        <f t="shared" si="2"/>
        <v>MR.DER-0494_23-Entrega Final</v>
      </c>
      <c r="I16" s="234" t="str">
        <f t="shared" si="3"/>
        <v>ASSINADO</v>
      </c>
      <c r="J16" s="263" t="str">
        <f t="shared" si="4"/>
        <v>ND</v>
      </c>
      <c r="K16" s="235" t="s">
        <v>3730</v>
      </c>
      <c r="L16" s="236">
        <v>45191</v>
      </c>
      <c r="M16" s="265" t="s">
        <v>6866</v>
      </c>
      <c r="N16" s="235" t="s">
        <v>5539</v>
      </c>
      <c r="O16" s="236">
        <v>45216</v>
      </c>
      <c r="P16" s="235" t="s">
        <v>3777</v>
      </c>
      <c r="Q16" s="235" t="s">
        <v>3748</v>
      </c>
      <c r="R16" s="236">
        <v>45224</v>
      </c>
      <c r="S16" s="265" t="s">
        <v>6912</v>
      </c>
      <c r="T16" s="235"/>
      <c r="U16" s="235"/>
      <c r="V16" s="235" t="s">
        <v>3777</v>
      </c>
      <c r="W16" s="235" t="s">
        <v>3748</v>
      </c>
      <c r="X16" s="236">
        <v>45265</v>
      </c>
      <c r="Y16" s="265" t="s">
        <v>6988</v>
      </c>
      <c r="Z16" s="235"/>
      <c r="AA16" s="235" t="s">
        <v>6913</v>
      </c>
      <c r="AB16" s="235" t="s">
        <v>3777</v>
      </c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5"/>
      <c r="AW16" s="235"/>
      <c r="AX16" s="235"/>
      <c r="AY16" s="235"/>
      <c r="AZ16" s="235"/>
    </row>
    <row r="17" spans="1:52" s="77" customFormat="1" hidden="1" x14ac:dyDescent="0.25">
      <c r="A17" s="230" t="s">
        <v>8263</v>
      </c>
      <c r="B17" s="264"/>
      <c r="C17" s="264"/>
      <c r="D17" s="264" t="s">
        <v>6695</v>
      </c>
      <c r="E17" s="247" t="s">
        <v>6850</v>
      </c>
      <c r="F17" s="239">
        <f t="shared" si="0"/>
        <v>45265</v>
      </c>
      <c r="G17" s="259" t="str">
        <f t="shared" si="1"/>
        <v>A</v>
      </c>
      <c r="H17" s="274" t="str">
        <f t="shared" si="2"/>
        <v>MR.DER-0494_23-Entrega Final</v>
      </c>
      <c r="I17" s="234" t="str">
        <f t="shared" si="3"/>
        <v>ASSINADO</v>
      </c>
      <c r="J17" s="263" t="str">
        <f t="shared" si="4"/>
        <v>ND</v>
      </c>
      <c r="K17" s="235" t="s">
        <v>3730</v>
      </c>
      <c r="L17" s="236">
        <v>45191</v>
      </c>
      <c r="M17" s="265" t="s">
        <v>6866</v>
      </c>
      <c r="N17" s="235" t="s">
        <v>5539</v>
      </c>
      <c r="O17" s="236">
        <v>45216</v>
      </c>
      <c r="P17" s="235" t="s">
        <v>3777</v>
      </c>
      <c r="Q17" s="235" t="s">
        <v>3748</v>
      </c>
      <c r="R17" s="236">
        <v>45224</v>
      </c>
      <c r="S17" s="265" t="s">
        <v>6912</v>
      </c>
      <c r="T17" s="235"/>
      <c r="U17" s="235"/>
      <c r="V17" s="235" t="s">
        <v>3777</v>
      </c>
      <c r="W17" s="235" t="s">
        <v>3748</v>
      </c>
      <c r="X17" s="236">
        <v>45265</v>
      </c>
      <c r="Y17" s="265" t="s">
        <v>6988</v>
      </c>
      <c r="Z17" s="235"/>
      <c r="AA17" s="235" t="s">
        <v>6913</v>
      </c>
      <c r="AB17" s="235" t="s">
        <v>3777</v>
      </c>
      <c r="AC17" s="235"/>
      <c r="AD17" s="235"/>
      <c r="AE17" s="235"/>
      <c r="AF17" s="235"/>
      <c r="AG17" s="235"/>
      <c r="AH17" s="235"/>
      <c r="AI17" s="235"/>
      <c r="AJ17" s="235"/>
      <c r="AK17" s="235"/>
      <c r="AL17" s="235"/>
      <c r="AM17" s="235"/>
      <c r="AN17" s="235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</row>
    <row r="18" spans="1:52" s="77" customFormat="1" hidden="1" x14ac:dyDescent="0.25">
      <c r="A18" s="230" t="s">
        <v>8263</v>
      </c>
      <c r="B18" s="264"/>
      <c r="C18" s="264"/>
      <c r="D18" s="264" t="s">
        <v>6695</v>
      </c>
      <c r="E18" s="247" t="s">
        <v>6851</v>
      </c>
      <c r="F18" s="239">
        <f t="shared" si="0"/>
        <v>45265</v>
      </c>
      <c r="G18" s="259" t="str">
        <f t="shared" si="1"/>
        <v>A</v>
      </c>
      <c r="H18" s="274" t="str">
        <f t="shared" si="2"/>
        <v>MR.DER-0494_23-Entrega Final</v>
      </c>
      <c r="I18" s="234" t="str">
        <f t="shared" si="3"/>
        <v>ASSINADO</v>
      </c>
      <c r="J18" s="263" t="str">
        <f t="shared" si="4"/>
        <v>ND</v>
      </c>
      <c r="K18" s="235" t="s">
        <v>3730</v>
      </c>
      <c r="L18" s="236">
        <v>45191</v>
      </c>
      <c r="M18" s="265" t="s">
        <v>6866</v>
      </c>
      <c r="N18" s="235" t="s">
        <v>5537</v>
      </c>
      <c r="O18" s="236">
        <v>45216</v>
      </c>
      <c r="P18" s="235" t="s">
        <v>3777</v>
      </c>
      <c r="Q18" s="235" t="s">
        <v>3748</v>
      </c>
      <c r="R18" s="236">
        <v>45224</v>
      </c>
      <c r="S18" s="265" t="s">
        <v>6912</v>
      </c>
      <c r="T18" s="235"/>
      <c r="U18" s="235"/>
      <c r="V18" s="235" t="s">
        <v>3777</v>
      </c>
      <c r="W18" s="235" t="s">
        <v>3748</v>
      </c>
      <c r="X18" s="236">
        <v>45265</v>
      </c>
      <c r="Y18" s="265" t="s">
        <v>6988</v>
      </c>
      <c r="Z18" s="235"/>
      <c r="AA18" s="235" t="s">
        <v>6913</v>
      </c>
      <c r="AB18" s="235" t="s">
        <v>3777</v>
      </c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</row>
    <row r="19" spans="1:52" s="77" customFormat="1" hidden="1" x14ac:dyDescent="0.25">
      <c r="A19" s="230" t="s">
        <v>8263</v>
      </c>
      <c r="B19" s="264"/>
      <c r="C19" s="264"/>
      <c r="D19" s="264" t="s">
        <v>6695</v>
      </c>
      <c r="E19" s="247" t="s">
        <v>6852</v>
      </c>
      <c r="F19" s="239">
        <f t="shared" si="0"/>
        <v>45265</v>
      </c>
      <c r="G19" s="259" t="str">
        <f t="shared" si="1"/>
        <v>A</v>
      </c>
      <c r="H19" s="274" t="str">
        <f t="shared" si="2"/>
        <v>MR.DER-0494_23-Entrega Final</v>
      </c>
      <c r="I19" s="234" t="str">
        <f t="shared" si="3"/>
        <v>ASSINADO</v>
      </c>
      <c r="J19" s="263" t="str">
        <f t="shared" si="4"/>
        <v>ND</v>
      </c>
      <c r="K19" s="235" t="s">
        <v>3730</v>
      </c>
      <c r="L19" s="236">
        <v>45191</v>
      </c>
      <c r="M19" s="265" t="s">
        <v>6866</v>
      </c>
      <c r="N19" s="235" t="s">
        <v>5539</v>
      </c>
      <c r="O19" s="236">
        <v>45216</v>
      </c>
      <c r="P19" s="235" t="s">
        <v>3777</v>
      </c>
      <c r="Q19" s="235" t="s">
        <v>3748</v>
      </c>
      <c r="R19" s="236">
        <v>45224</v>
      </c>
      <c r="S19" s="265" t="s">
        <v>6912</v>
      </c>
      <c r="T19" s="235"/>
      <c r="U19" s="235"/>
      <c r="V19" s="235" t="s">
        <v>3777</v>
      </c>
      <c r="W19" s="235" t="s">
        <v>3748</v>
      </c>
      <c r="X19" s="236">
        <v>45265</v>
      </c>
      <c r="Y19" s="265" t="s">
        <v>6988</v>
      </c>
      <c r="Z19" s="235"/>
      <c r="AA19" s="235" t="s">
        <v>6913</v>
      </c>
      <c r="AB19" s="235" t="s">
        <v>3777</v>
      </c>
      <c r="AC19" s="235"/>
      <c r="AD19" s="235"/>
      <c r="AE19" s="235"/>
      <c r="AF19" s="235"/>
      <c r="AG19" s="235"/>
      <c r="AH19" s="235"/>
      <c r="AI19" s="235"/>
      <c r="AJ19" s="235"/>
      <c r="AK19" s="235"/>
      <c r="AL19" s="235"/>
      <c r="AM19" s="235"/>
      <c r="AN19" s="235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</row>
    <row r="20" spans="1:52" s="77" customFormat="1" hidden="1" x14ac:dyDescent="0.25">
      <c r="A20" s="230" t="s">
        <v>8263</v>
      </c>
      <c r="B20" s="264"/>
      <c r="C20" s="264"/>
      <c r="D20" s="264" t="s">
        <v>6695</v>
      </c>
      <c r="E20" s="247" t="s">
        <v>6853</v>
      </c>
      <c r="F20" s="239">
        <f t="shared" si="0"/>
        <v>45265</v>
      </c>
      <c r="G20" s="259" t="str">
        <f t="shared" si="1"/>
        <v>A</v>
      </c>
      <c r="H20" s="274" t="str">
        <f t="shared" si="2"/>
        <v>MR.DER-0494_23-Entrega Final</v>
      </c>
      <c r="I20" s="234" t="str">
        <f t="shared" si="3"/>
        <v>ASSINADO</v>
      </c>
      <c r="J20" s="263" t="str">
        <f t="shared" si="4"/>
        <v>ND</v>
      </c>
      <c r="K20" s="235" t="s">
        <v>3730</v>
      </c>
      <c r="L20" s="236">
        <v>45191</v>
      </c>
      <c r="M20" s="265" t="s">
        <v>6866</v>
      </c>
      <c r="N20" s="235" t="s">
        <v>5539</v>
      </c>
      <c r="O20" s="236">
        <v>45216</v>
      </c>
      <c r="P20" s="235" t="s">
        <v>3777</v>
      </c>
      <c r="Q20" s="235" t="s">
        <v>3748</v>
      </c>
      <c r="R20" s="236">
        <v>45224</v>
      </c>
      <c r="S20" s="265" t="s">
        <v>6912</v>
      </c>
      <c r="T20" s="235"/>
      <c r="U20" s="235"/>
      <c r="V20" s="235" t="s">
        <v>3777</v>
      </c>
      <c r="W20" s="235" t="s">
        <v>3748</v>
      </c>
      <c r="X20" s="236">
        <v>45265</v>
      </c>
      <c r="Y20" s="265" t="s">
        <v>6988</v>
      </c>
      <c r="Z20" s="235"/>
      <c r="AA20" s="235" t="s">
        <v>6913</v>
      </c>
      <c r="AB20" s="235" t="s">
        <v>3777</v>
      </c>
      <c r="AC20" s="235"/>
      <c r="AD20" s="235"/>
      <c r="AE20" s="235"/>
      <c r="AF20" s="235"/>
      <c r="AG20" s="235"/>
      <c r="AH20" s="235"/>
      <c r="AI20" s="235"/>
      <c r="AJ20" s="235"/>
      <c r="AK20" s="235"/>
      <c r="AL20" s="235"/>
      <c r="AM20" s="235"/>
      <c r="AN20" s="235"/>
      <c r="AO20" s="23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</row>
    <row r="21" spans="1:52" s="77" customFormat="1" hidden="1" x14ac:dyDescent="0.25">
      <c r="A21" s="230" t="s">
        <v>8263</v>
      </c>
      <c r="B21" s="264"/>
      <c r="C21" s="264"/>
      <c r="D21" s="264" t="s">
        <v>6695</v>
      </c>
      <c r="E21" s="247" t="s">
        <v>6854</v>
      </c>
      <c r="F21" s="239">
        <f t="shared" si="0"/>
        <v>45265</v>
      </c>
      <c r="G21" s="259" t="str">
        <f t="shared" si="1"/>
        <v>A</v>
      </c>
      <c r="H21" s="274" t="str">
        <f t="shared" si="2"/>
        <v>MR.DER-0494_23-Entrega Final</v>
      </c>
      <c r="I21" s="234" t="str">
        <f t="shared" si="3"/>
        <v>ASSINADO</v>
      </c>
      <c r="J21" s="263" t="str">
        <f t="shared" si="4"/>
        <v>ND</v>
      </c>
      <c r="K21" s="235" t="s">
        <v>3730</v>
      </c>
      <c r="L21" s="236">
        <v>45191</v>
      </c>
      <c r="M21" s="265" t="s">
        <v>6866</v>
      </c>
      <c r="N21" s="235" t="s">
        <v>5539</v>
      </c>
      <c r="O21" s="236">
        <v>45216</v>
      </c>
      <c r="P21" s="235" t="s">
        <v>3777</v>
      </c>
      <c r="Q21" s="235" t="s">
        <v>3748</v>
      </c>
      <c r="R21" s="236">
        <v>45224</v>
      </c>
      <c r="S21" s="265" t="s">
        <v>6912</v>
      </c>
      <c r="T21" s="235"/>
      <c r="U21" s="235"/>
      <c r="V21" s="235" t="s">
        <v>3777</v>
      </c>
      <c r="W21" s="235" t="s">
        <v>3748</v>
      </c>
      <c r="X21" s="236">
        <v>45265</v>
      </c>
      <c r="Y21" s="265" t="s">
        <v>6988</v>
      </c>
      <c r="Z21" s="235"/>
      <c r="AA21" s="235" t="s">
        <v>6913</v>
      </c>
      <c r="AB21" s="235" t="s">
        <v>3777</v>
      </c>
      <c r="AC21" s="235"/>
      <c r="AD21" s="235"/>
      <c r="AE21" s="235"/>
      <c r="AF21" s="235"/>
      <c r="AG21" s="235"/>
      <c r="AH21" s="235"/>
      <c r="AI21" s="235"/>
      <c r="AJ21" s="235"/>
      <c r="AK21" s="235"/>
      <c r="AL21" s="235"/>
      <c r="AM21" s="235"/>
      <c r="AN21" s="235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AZ21" s="235"/>
    </row>
    <row r="22" spans="1:52" s="77" customFormat="1" hidden="1" x14ac:dyDescent="0.25">
      <c r="A22" s="230" t="s">
        <v>8263</v>
      </c>
      <c r="B22" s="264"/>
      <c r="C22" s="264"/>
      <c r="D22" s="264" t="s">
        <v>6695</v>
      </c>
      <c r="E22" s="247" t="s">
        <v>6855</v>
      </c>
      <c r="F22" s="239">
        <f t="shared" si="0"/>
        <v>45265</v>
      </c>
      <c r="G22" s="259" t="str">
        <f t="shared" si="1"/>
        <v>A</v>
      </c>
      <c r="H22" s="274" t="str">
        <f t="shared" si="2"/>
        <v>MR.DER-0494_23-Entrega Final</v>
      </c>
      <c r="I22" s="234" t="str">
        <f t="shared" si="3"/>
        <v>ASSINADO</v>
      </c>
      <c r="J22" s="263" t="str">
        <f t="shared" si="4"/>
        <v>ND</v>
      </c>
      <c r="K22" s="235" t="s">
        <v>3730</v>
      </c>
      <c r="L22" s="236">
        <v>45191</v>
      </c>
      <c r="M22" s="265" t="s">
        <v>6866</v>
      </c>
      <c r="N22" s="235" t="s">
        <v>5539</v>
      </c>
      <c r="O22" s="236">
        <v>45216</v>
      </c>
      <c r="P22" s="235" t="s">
        <v>3777</v>
      </c>
      <c r="Q22" s="235" t="s">
        <v>3748</v>
      </c>
      <c r="R22" s="236">
        <v>45224</v>
      </c>
      <c r="S22" s="265" t="s">
        <v>6912</v>
      </c>
      <c r="T22" s="235"/>
      <c r="U22" s="235"/>
      <c r="V22" s="235" t="s">
        <v>3777</v>
      </c>
      <c r="W22" s="235" t="s">
        <v>3748</v>
      </c>
      <c r="X22" s="236">
        <v>45265</v>
      </c>
      <c r="Y22" s="265" t="s">
        <v>6988</v>
      </c>
      <c r="Z22" s="235"/>
      <c r="AA22" s="235" t="s">
        <v>6913</v>
      </c>
      <c r="AB22" s="235" t="s">
        <v>3777</v>
      </c>
      <c r="AC22" s="235"/>
      <c r="AD22" s="235"/>
      <c r="AE22" s="235"/>
      <c r="AF22" s="235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</row>
    <row r="23" spans="1:52" s="77" customFormat="1" ht="15" hidden="1" x14ac:dyDescent="0.25">
      <c r="A23" s="230" t="s">
        <v>8263</v>
      </c>
      <c r="B23" s="264"/>
      <c r="C23" s="264"/>
      <c r="D23" s="264" t="s">
        <v>6695</v>
      </c>
      <c r="E23" s="247" t="s">
        <v>6856</v>
      </c>
      <c r="F23" s="239">
        <f>IF(L23&lt;&gt;0,MAX(L23,R23,X23,AD23,AJ23,AP23),"NE")</f>
        <v>46000</v>
      </c>
      <c r="G23" s="259" t="str">
        <f t="shared" si="1"/>
        <v>B</v>
      </c>
      <c r="H23" s="274" t="str">
        <f t="shared" si="2"/>
        <v>MR_DER-1442_25</v>
      </c>
      <c r="I23" s="234" t="str">
        <f t="shared" si="3"/>
        <v>ND</v>
      </c>
      <c r="J23" s="234" t="str">
        <f t="shared" si="4"/>
        <v>ND</v>
      </c>
      <c r="K23" s="235" t="s">
        <v>3730</v>
      </c>
      <c r="L23" s="236">
        <v>45191</v>
      </c>
      <c r="M23" s="1220" t="s">
        <v>6866</v>
      </c>
      <c r="N23" s="235" t="s">
        <v>5539</v>
      </c>
      <c r="O23" s="236">
        <v>45216</v>
      </c>
      <c r="P23" s="235" t="s">
        <v>3777</v>
      </c>
      <c r="Q23" s="235" t="s">
        <v>3748</v>
      </c>
      <c r="R23" s="236">
        <v>45224</v>
      </c>
      <c r="S23" s="1220" t="s">
        <v>6912</v>
      </c>
      <c r="T23" s="235"/>
      <c r="U23" s="235"/>
      <c r="V23" s="235" t="s">
        <v>3777</v>
      </c>
      <c r="W23" s="235" t="s">
        <v>3748</v>
      </c>
      <c r="X23" s="236">
        <v>45265</v>
      </c>
      <c r="Y23" s="1220" t="s">
        <v>6988</v>
      </c>
      <c r="Z23" s="235"/>
      <c r="AA23" s="235" t="s">
        <v>6913</v>
      </c>
      <c r="AB23" s="235" t="s">
        <v>3777</v>
      </c>
      <c r="AC23" s="235" t="s">
        <v>5626</v>
      </c>
      <c r="AD23" s="236">
        <v>45309</v>
      </c>
      <c r="AE23" s="1220" t="s">
        <v>7050</v>
      </c>
      <c r="AF23" s="235" t="s">
        <v>5539</v>
      </c>
      <c r="AG23" s="236">
        <v>45345</v>
      </c>
      <c r="AH23" s="235" t="s">
        <v>5839</v>
      </c>
      <c r="AI23" s="235" t="s">
        <v>5811</v>
      </c>
      <c r="AJ23" s="236">
        <v>45357</v>
      </c>
      <c r="AK23" s="1220" t="s">
        <v>7318</v>
      </c>
      <c r="AL23" s="235"/>
      <c r="AM23" s="235"/>
      <c r="AN23" s="235" t="s">
        <v>5839</v>
      </c>
      <c r="AO23" s="235" t="s">
        <v>5811</v>
      </c>
      <c r="AP23" s="236">
        <v>46000</v>
      </c>
      <c r="AQ23" s="1153" t="s">
        <v>11534</v>
      </c>
      <c r="AR23" s="235"/>
      <c r="AS23" s="235"/>
      <c r="AT23" s="235"/>
      <c r="AU23" s="235"/>
      <c r="AV23" s="235"/>
      <c r="AW23" s="235"/>
      <c r="AX23" s="235"/>
      <c r="AY23" s="235"/>
      <c r="AZ23" s="235"/>
    </row>
    <row r="24" spans="1:52" s="77" customFormat="1" ht="15" hidden="1" x14ac:dyDescent="0.25">
      <c r="A24" s="230" t="s">
        <v>8263</v>
      </c>
      <c r="B24" s="264"/>
      <c r="C24" s="264"/>
      <c r="D24" s="264" t="s">
        <v>6695</v>
      </c>
      <c r="E24" s="247" t="s">
        <v>6857</v>
      </c>
      <c r="F24" s="239">
        <f>IF(L24&lt;&gt;0,MAX(L24,R24,X24,AD24,AJ24,AP24),"NE")</f>
        <v>46000</v>
      </c>
      <c r="G24" s="259" t="str">
        <f t="shared" si="1"/>
        <v>B</v>
      </c>
      <c r="H24" s="274" t="str">
        <f t="shared" si="2"/>
        <v>MR_DER-1442_25</v>
      </c>
      <c r="I24" s="234" t="str">
        <f t="shared" si="3"/>
        <v>ND</v>
      </c>
      <c r="J24" s="234" t="str">
        <f t="shared" si="4"/>
        <v>ND</v>
      </c>
      <c r="K24" s="235" t="s">
        <v>3730</v>
      </c>
      <c r="L24" s="236">
        <v>45191</v>
      </c>
      <c r="M24" s="1220" t="s">
        <v>6866</v>
      </c>
      <c r="N24" s="235" t="s">
        <v>5539</v>
      </c>
      <c r="O24" s="236">
        <v>45216</v>
      </c>
      <c r="P24" s="235" t="s">
        <v>3777</v>
      </c>
      <c r="Q24" s="235" t="s">
        <v>3748</v>
      </c>
      <c r="R24" s="236">
        <v>45224</v>
      </c>
      <c r="S24" s="1220" t="s">
        <v>6912</v>
      </c>
      <c r="T24" s="235"/>
      <c r="U24" s="235"/>
      <c r="V24" s="235" t="s">
        <v>3777</v>
      </c>
      <c r="W24" s="235" t="s">
        <v>3748</v>
      </c>
      <c r="X24" s="236">
        <v>45265</v>
      </c>
      <c r="Y24" s="1220" t="s">
        <v>6988</v>
      </c>
      <c r="Z24" s="235"/>
      <c r="AA24" s="235" t="s">
        <v>6913</v>
      </c>
      <c r="AB24" s="235" t="s">
        <v>3777</v>
      </c>
      <c r="AC24" s="235" t="s">
        <v>5626</v>
      </c>
      <c r="AD24" s="236">
        <v>45309</v>
      </c>
      <c r="AE24" s="1220" t="s">
        <v>7050</v>
      </c>
      <c r="AF24" s="235" t="s">
        <v>5539</v>
      </c>
      <c r="AG24" s="236">
        <v>45345</v>
      </c>
      <c r="AH24" s="235" t="s">
        <v>5839</v>
      </c>
      <c r="AI24" s="235" t="s">
        <v>5811</v>
      </c>
      <c r="AJ24" s="236">
        <v>45357</v>
      </c>
      <c r="AK24" s="1220" t="s">
        <v>7318</v>
      </c>
      <c r="AL24" s="235"/>
      <c r="AM24" s="235"/>
      <c r="AN24" s="235" t="s">
        <v>5839</v>
      </c>
      <c r="AO24" s="235" t="s">
        <v>5811</v>
      </c>
      <c r="AP24" s="236">
        <v>46000</v>
      </c>
      <c r="AQ24" s="1153" t="s">
        <v>11534</v>
      </c>
      <c r="AR24" s="235"/>
      <c r="AS24" s="235"/>
      <c r="AT24" s="235"/>
      <c r="AU24" s="235"/>
      <c r="AV24" s="235"/>
      <c r="AW24" s="235"/>
      <c r="AX24" s="235"/>
      <c r="AY24" s="235"/>
      <c r="AZ24" s="235"/>
    </row>
    <row r="25" spans="1:52" s="77" customFormat="1" hidden="1" x14ac:dyDescent="0.25">
      <c r="A25" s="230" t="s">
        <v>8263</v>
      </c>
      <c r="B25" s="264"/>
      <c r="C25" s="264"/>
      <c r="D25" s="264" t="s">
        <v>6695</v>
      </c>
      <c r="E25" s="247" t="s">
        <v>6858</v>
      </c>
      <c r="F25" s="239">
        <f>IF(L25&lt;&gt;0,MAX(L25,R25,X25,AD25,AJ25),"NE")</f>
        <v>45265</v>
      </c>
      <c r="G25" s="259" t="str">
        <f t="shared" si="1"/>
        <v>A</v>
      </c>
      <c r="H25" s="274" t="str">
        <f t="shared" si="2"/>
        <v>MR.DER-0494_23-Entrega Final</v>
      </c>
      <c r="I25" s="234" t="str">
        <f t="shared" si="3"/>
        <v>ASSINADO</v>
      </c>
      <c r="J25" s="263" t="str">
        <f t="shared" si="4"/>
        <v>ND</v>
      </c>
      <c r="K25" s="235" t="s">
        <v>3730</v>
      </c>
      <c r="L25" s="236">
        <v>45191</v>
      </c>
      <c r="M25" s="265" t="s">
        <v>6866</v>
      </c>
      <c r="N25" s="235" t="s">
        <v>5539</v>
      </c>
      <c r="O25" s="236">
        <v>45216</v>
      </c>
      <c r="P25" s="235" t="s">
        <v>3777</v>
      </c>
      <c r="Q25" s="235" t="s">
        <v>3748</v>
      </c>
      <c r="R25" s="236">
        <v>45224</v>
      </c>
      <c r="S25" s="265" t="s">
        <v>6912</v>
      </c>
      <c r="T25" s="235"/>
      <c r="U25" s="235"/>
      <c r="V25" s="235" t="s">
        <v>3777</v>
      </c>
      <c r="W25" s="235" t="s">
        <v>3748</v>
      </c>
      <c r="X25" s="236">
        <v>45265</v>
      </c>
      <c r="Y25" s="265" t="s">
        <v>6988</v>
      </c>
      <c r="Z25" s="235"/>
      <c r="AA25" s="235" t="s">
        <v>6913</v>
      </c>
      <c r="AB25" s="235" t="s">
        <v>3777</v>
      </c>
      <c r="AC25" s="235"/>
      <c r="AD25" s="235"/>
      <c r="AE25" s="235"/>
      <c r="AF25" s="235"/>
      <c r="AG25" s="235"/>
      <c r="AH25" s="235"/>
      <c r="AI25" s="235"/>
      <c r="AJ25" s="235"/>
      <c r="AK25" s="235"/>
      <c r="AL25" s="235"/>
      <c r="AM25" s="235"/>
      <c r="AN25" s="235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</row>
    <row r="26" spans="1:52" s="77" customFormat="1" hidden="1" x14ac:dyDescent="0.25">
      <c r="A26" s="230" t="s">
        <v>8263</v>
      </c>
      <c r="B26" s="264"/>
      <c r="C26" s="264"/>
      <c r="D26" s="264" t="s">
        <v>6695</v>
      </c>
      <c r="E26" s="247" t="s">
        <v>6859</v>
      </c>
      <c r="F26" s="239">
        <f>IF(L26&lt;&gt;0,MAX(L26,R26,X26,AD26,AJ26),"NE")</f>
        <v>45265</v>
      </c>
      <c r="G26" s="259" t="str">
        <f t="shared" si="1"/>
        <v>A</v>
      </c>
      <c r="H26" s="274" t="str">
        <f t="shared" si="2"/>
        <v>MR.DER-0494_23-Entrega Final</v>
      </c>
      <c r="I26" s="234" t="str">
        <f t="shared" si="3"/>
        <v>ASSINADO</v>
      </c>
      <c r="J26" s="263" t="str">
        <f t="shared" si="4"/>
        <v>ND</v>
      </c>
      <c r="K26" s="235" t="s">
        <v>3730</v>
      </c>
      <c r="L26" s="236">
        <v>45191</v>
      </c>
      <c r="M26" s="265" t="s">
        <v>6866</v>
      </c>
      <c r="N26" s="235" t="s">
        <v>5539</v>
      </c>
      <c r="O26" s="236">
        <v>45216</v>
      </c>
      <c r="P26" s="235" t="s">
        <v>3777</v>
      </c>
      <c r="Q26" s="235" t="s">
        <v>3748</v>
      </c>
      <c r="R26" s="236">
        <v>45224</v>
      </c>
      <c r="S26" s="265" t="s">
        <v>6912</v>
      </c>
      <c r="T26" s="235"/>
      <c r="U26" s="235"/>
      <c r="V26" s="235" t="s">
        <v>3777</v>
      </c>
      <c r="W26" s="235" t="s">
        <v>3748</v>
      </c>
      <c r="X26" s="236">
        <v>45265</v>
      </c>
      <c r="Y26" s="265" t="s">
        <v>6988</v>
      </c>
      <c r="Z26" s="235"/>
      <c r="AA26" s="235" t="s">
        <v>6913</v>
      </c>
      <c r="AB26" s="235" t="s">
        <v>3777</v>
      </c>
      <c r="AC26" s="235"/>
      <c r="AD26" s="235"/>
      <c r="AE26" s="235"/>
      <c r="AF26" s="235"/>
      <c r="AG26" s="235"/>
      <c r="AH26" s="235"/>
      <c r="AI26" s="235"/>
      <c r="AJ26" s="235"/>
      <c r="AK26" s="235"/>
      <c r="AL26" s="235"/>
      <c r="AM26" s="235"/>
      <c r="AN26" s="235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</row>
    <row r="27" spans="1:52" s="77" customFormat="1" hidden="1" x14ac:dyDescent="0.25">
      <c r="A27" s="230" t="s">
        <v>8263</v>
      </c>
      <c r="B27" s="264"/>
      <c r="C27" s="264"/>
      <c r="D27" s="264" t="s">
        <v>6695</v>
      </c>
      <c r="E27" s="247" t="s">
        <v>6860</v>
      </c>
      <c r="F27" s="239">
        <f>IF(L27&lt;&gt;0,MAX(L27,R27,X27,AD27,AJ27),"NE")</f>
        <v>45265</v>
      </c>
      <c r="G27" s="259" t="str">
        <f t="shared" si="1"/>
        <v>A</v>
      </c>
      <c r="H27" s="274" t="str">
        <f t="shared" si="2"/>
        <v>MR.DER-0494_23-Entrega Final</v>
      </c>
      <c r="I27" s="234" t="str">
        <f t="shared" si="3"/>
        <v>ASSINADO</v>
      </c>
      <c r="J27" s="263" t="str">
        <f t="shared" si="4"/>
        <v>ND</v>
      </c>
      <c r="K27" s="235" t="s">
        <v>3730</v>
      </c>
      <c r="L27" s="236">
        <v>45191</v>
      </c>
      <c r="M27" s="265" t="s">
        <v>6866</v>
      </c>
      <c r="N27" s="235" t="s">
        <v>5539</v>
      </c>
      <c r="O27" s="236">
        <v>45216</v>
      </c>
      <c r="P27" s="235" t="s">
        <v>3777</v>
      </c>
      <c r="Q27" s="235" t="s">
        <v>3748</v>
      </c>
      <c r="R27" s="236">
        <v>45224</v>
      </c>
      <c r="S27" s="265" t="s">
        <v>6912</v>
      </c>
      <c r="T27" s="235"/>
      <c r="U27" s="235"/>
      <c r="V27" s="235" t="s">
        <v>3777</v>
      </c>
      <c r="W27" s="235" t="s">
        <v>3748</v>
      </c>
      <c r="X27" s="236">
        <v>45265</v>
      </c>
      <c r="Y27" s="265" t="s">
        <v>6988</v>
      </c>
      <c r="Z27" s="235"/>
      <c r="AA27" s="235" t="s">
        <v>6913</v>
      </c>
      <c r="AB27" s="235" t="s">
        <v>3777</v>
      </c>
      <c r="AC27" s="235"/>
      <c r="AD27" s="235"/>
      <c r="AE27" s="235"/>
      <c r="AF27" s="235"/>
      <c r="AG27" s="235"/>
      <c r="AH27" s="235"/>
      <c r="AI27" s="235"/>
      <c r="AJ27" s="235"/>
      <c r="AK27" s="235"/>
      <c r="AL27" s="235"/>
      <c r="AM27" s="235"/>
      <c r="AN27" s="235"/>
      <c r="AO27" s="235"/>
      <c r="AP27" s="235"/>
      <c r="AQ27" s="235"/>
      <c r="AR27" s="235"/>
      <c r="AS27" s="235"/>
      <c r="AT27" s="235"/>
      <c r="AU27" s="235"/>
      <c r="AV27" s="235"/>
      <c r="AW27" s="235"/>
      <c r="AX27" s="235"/>
      <c r="AY27" s="235"/>
      <c r="AZ27" s="235"/>
    </row>
    <row r="28" spans="1:52" s="77" customFormat="1" ht="15" hidden="1" x14ac:dyDescent="0.25">
      <c r="A28" s="230" t="s">
        <v>8263</v>
      </c>
      <c r="B28" s="264"/>
      <c r="C28" s="264"/>
      <c r="D28" s="264" t="s">
        <v>6695</v>
      </c>
      <c r="E28" s="247" t="s">
        <v>6863</v>
      </c>
      <c r="F28" s="239">
        <f>IF(L28&lt;&gt;0,MAX(L28,R28,X28,AD28,AJ28,AP28),"NE")</f>
        <v>46000</v>
      </c>
      <c r="G28" s="259" t="str">
        <f t="shared" si="1"/>
        <v>B</v>
      </c>
      <c r="H28" s="274" t="str">
        <f t="shared" si="2"/>
        <v>MR_DER-1442_25</v>
      </c>
      <c r="I28" s="234" t="str">
        <f t="shared" si="3"/>
        <v>ND</v>
      </c>
      <c r="J28" s="234" t="str">
        <f t="shared" si="4"/>
        <v>ND</v>
      </c>
      <c r="K28" s="235" t="s">
        <v>3730</v>
      </c>
      <c r="L28" s="236">
        <v>45191</v>
      </c>
      <c r="M28" s="1220" t="s">
        <v>6866</v>
      </c>
      <c r="N28" s="235" t="s">
        <v>5539</v>
      </c>
      <c r="O28" s="236">
        <v>45216</v>
      </c>
      <c r="P28" s="235" t="s">
        <v>3777</v>
      </c>
      <c r="Q28" s="235" t="s">
        <v>3748</v>
      </c>
      <c r="R28" s="236">
        <v>45224</v>
      </c>
      <c r="S28" s="1220" t="s">
        <v>6912</v>
      </c>
      <c r="T28" s="235"/>
      <c r="U28" s="235"/>
      <c r="V28" s="235" t="s">
        <v>3777</v>
      </c>
      <c r="W28" s="235" t="s">
        <v>3748</v>
      </c>
      <c r="X28" s="236">
        <v>45265</v>
      </c>
      <c r="Y28" s="1220" t="s">
        <v>6988</v>
      </c>
      <c r="Z28" s="235"/>
      <c r="AA28" s="235" t="s">
        <v>6913</v>
      </c>
      <c r="AB28" s="235" t="s">
        <v>3777</v>
      </c>
      <c r="AC28" s="235" t="s">
        <v>5626</v>
      </c>
      <c r="AD28" s="236">
        <v>45309</v>
      </c>
      <c r="AE28" s="1220" t="s">
        <v>7050</v>
      </c>
      <c r="AF28" s="235" t="s">
        <v>5539</v>
      </c>
      <c r="AG28" s="236">
        <v>45345</v>
      </c>
      <c r="AH28" s="235" t="s">
        <v>5839</v>
      </c>
      <c r="AI28" s="235" t="s">
        <v>5811</v>
      </c>
      <c r="AJ28" s="236">
        <v>45357</v>
      </c>
      <c r="AK28" s="1220" t="s">
        <v>7318</v>
      </c>
      <c r="AL28" s="235"/>
      <c r="AM28" s="235"/>
      <c r="AN28" s="235" t="s">
        <v>5839</v>
      </c>
      <c r="AO28" s="235" t="s">
        <v>5811</v>
      </c>
      <c r="AP28" s="236">
        <v>46000</v>
      </c>
      <c r="AQ28" s="1153" t="s">
        <v>11534</v>
      </c>
      <c r="AR28" s="235"/>
      <c r="AS28" s="235"/>
      <c r="AT28" s="235"/>
      <c r="AU28" s="235"/>
      <c r="AV28" s="235"/>
      <c r="AW28" s="235"/>
      <c r="AX28" s="235"/>
      <c r="AY28" s="235"/>
      <c r="AZ28" s="235"/>
    </row>
    <row r="29" spans="1:52" s="77" customFormat="1" hidden="1" x14ac:dyDescent="0.25">
      <c r="A29" s="230" t="s">
        <v>8263</v>
      </c>
      <c r="B29" s="264"/>
      <c r="C29" s="264"/>
      <c r="D29" s="264" t="s">
        <v>6695</v>
      </c>
      <c r="E29" s="247" t="s">
        <v>6864</v>
      </c>
      <c r="F29" s="239">
        <f t="shared" ref="F29:F42" si="5">IF(L29&lt;&gt;0,MAX(L29,R29,X29,AD29,AJ29),"NE")</f>
        <v>45265</v>
      </c>
      <c r="G29" s="259" t="str">
        <f t="shared" si="1"/>
        <v>A</v>
      </c>
      <c r="H29" s="274" t="str">
        <f t="shared" si="2"/>
        <v>MR.DER-0494_23-Entrega Final</v>
      </c>
      <c r="I29" s="234" t="str">
        <f t="shared" si="3"/>
        <v>ASSINADO</v>
      </c>
      <c r="J29" s="263" t="str">
        <f t="shared" si="4"/>
        <v>ND</v>
      </c>
      <c r="K29" s="235" t="s">
        <v>3730</v>
      </c>
      <c r="L29" s="236">
        <v>45191</v>
      </c>
      <c r="M29" s="265" t="s">
        <v>6866</v>
      </c>
      <c r="N29" s="235" t="s">
        <v>5539</v>
      </c>
      <c r="O29" s="236">
        <v>45216</v>
      </c>
      <c r="P29" s="235" t="s">
        <v>3777</v>
      </c>
      <c r="Q29" s="235" t="s">
        <v>3748</v>
      </c>
      <c r="R29" s="236">
        <v>45224</v>
      </c>
      <c r="S29" s="265" t="s">
        <v>6912</v>
      </c>
      <c r="T29" s="235"/>
      <c r="U29" s="235"/>
      <c r="V29" s="235" t="s">
        <v>3777</v>
      </c>
      <c r="W29" s="235" t="s">
        <v>3748</v>
      </c>
      <c r="X29" s="236">
        <v>45265</v>
      </c>
      <c r="Y29" s="265" t="s">
        <v>6988</v>
      </c>
      <c r="Z29" s="235"/>
      <c r="AA29" s="235" t="s">
        <v>6913</v>
      </c>
      <c r="AB29" s="235" t="s">
        <v>3777</v>
      </c>
      <c r="AC29" s="235"/>
      <c r="AD29" s="235"/>
      <c r="AE29" s="235"/>
      <c r="AF29" s="235"/>
      <c r="AG29" s="235"/>
      <c r="AH29" s="235"/>
      <c r="AI29" s="235"/>
      <c r="AJ29" s="235"/>
      <c r="AK29" s="235"/>
      <c r="AL29" s="235"/>
      <c r="AM29" s="235"/>
      <c r="AN29" s="235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</row>
    <row r="30" spans="1:52" s="77" customFormat="1" hidden="1" x14ac:dyDescent="0.25">
      <c r="A30" s="230" t="s">
        <v>8263</v>
      </c>
      <c r="B30" s="264"/>
      <c r="C30" s="264"/>
      <c r="D30" s="264" t="s">
        <v>6695</v>
      </c>
      <c r="E30" s="247" t="s">
        <v>6865</v>
      </c>
      <c r="F30" s="239">
        <f t="shared" si="5"/>
        <v>45265</v>
      </c>
      <c r="G30" s="259" t="str">
        <f t="shared" si="1"/>
        <v>A</v>
      </c>
      <c r="H30" s="274" t="str">
        <f t="shared" si="2"/>
        <v>MR.DER-0494_23-Entrega Final</v>
      </c>
      <c r="I30" s="234" t="str">
        <f t="shared" si="3"/>
        <v>ASSINADO</v>
      </c>
      <c r="J30" s="263" t="str">
        <f t="shared" si="4"/>
        <v>ND</v>
      </c>
      <c r="K30" s="235" t="s">
        <v>3730</v>
      </c>
      <c r="L30" s="236">
        <v>45191</v>
      </c>
      <c r="M30" s="265" t="s">
        <v>6866</v>
      </c>
      <c r="N30" s="235" t="s">
        <v>5539</v>
      </c>
      <c r="O30" s="236">
        <v>45216</v>
      </c>
      <c r="P30" s="235" t="s">
        <v>3777</v>
      </c>
      <c r="Q30" s="235" t="s">
        <v>3748</v>
      </c>
      <c r="R30" s="236">
        <v>45224</v>
      </c>
      <c r="S30" s="265" t="s">
        <v>6912</v>
      </c>
      <c r="T30" s="235"/>
      <c r="U30" s="235"/>
      <c r="V30" s="235" t="s">
        <v>3777</v>
      </c>
      <c r="W30" s="235" t="s">
        <v>3748</v>
      </c>
      <c r="X30" s="236">
        <v>45265</v>
      </c>
      <c r="Y30" s="265" t="s">
        <v>6988</v>
      </c>
      <c r="Z30" s="235"/>
      <c r="AA30" s="235" t="s">
        <v>6913</v>
      </c>
      <c r="AB30" s="235" t="s">
        <v>3777</v>
      </c>
      <c r="AC30" s="235"/>
      <c r="AD30" s="235"/>
      <c r="AE30" s="235"/>
      <c r="AF30" s="235"/>
      <c r="AG30" s="235"/>
      <c r="AH30" s="235"/>
      <c r="AI30" s="235"/>
      <c r="AJ30" s="235"/>
      <c r="AK30" s="235"/>
      <c r="AL30" s="235"/>
      <c r="AM30" s="235"/>
      <c r="AN30" s="235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</row>
    <row r="31" spans="1:52" s="77" customFormat="1" hidden="1" x14ac:dyDescent="0.25">
      <c r="A31" s="230" t="s">
        <v>8263</v>
      </c>
      <c r="B31" s="264"/>
      <c r="C31" s="264"/>
      <c r="D31" s="264" t="s">
        <v>6695</v>
      </c>
      <c r="E31" s="247" t="s">
        <v>6874</v>
      </c>
      <c r="F31" s="239">
        <f t="shared" si="5"/>
        <v>45265</v>
      </c>
      <c r="G31" s="259" t="str">
        <f t="shared" si="1"/>
        <v>A</v>
      </c>
      <c r="H31" s="274" t="str">
        <f t="shared" si="2"/>
        <v>MR.DER-0494_23-Entrega Final</v>
      </c>
      <c r="I31" s="234" t="str">
        <f t="shared" si="3"/>
        <v>ASSINADO</v>
      </c>
      <c r="J31" s="263" t="str">
        <f t="shared" si="4"/>
        <v>ND</v>
      </c>
      <c r="K31" s="235" t="s">
        <v>3730</v>
      </c>
      <c r="L31" s="236">
        <v>45224</v>
      </c>
      <c r="M31" s="265" t="s">
        <v>6895</v>
      </c>
      <c r="N31" s="235" t="s">
        <v>5539</v>
      </c>
      <c r="O31" s="236">
        <v>45237</v>
      </c>
      <c r="P31" s="235" t="s">
        <v>3777</v>
      </c>
      <c r="Q31" s="235" t="s">
        <v>3748</v>
      </c>
      <c r="R31" s="236">
        <v>45238</v>
      </c>
      <c r="S31" s="265" t="s">
        <v>6926</v>
      </c>
      <c r="T31" s="235"/>
      <c r="U31" s="235"/>
      <c r="V31" s="235" t="s">
        <v>3777</v>
      </c>
      <c r="W31" s="235" t="s">
        <v>3748</v>
      </c>
      <c r="X31" s="236">
        <v>45265</v>
      </c>
      <c r="Y31" s="265" t="s">
        <v>6988</v>
      </c>
      <c r="Z31" s="235"/>
      <c r="AA31" s="235" t="s">
        <v>6913</v>
      </c>
      <c r="AB31" s="235" t="s">
        <v>3777</v>
      </c>
      <c r="AC31" s="235"/>
      <c r="AD31" s="235"/>
      <c r="AE31" s="235"/>
      <c r="AF31" s="235"/>
      <c r="AG31" s="235"/>
      <c r="AH31" s="235"/>
      <c r="AI31" s="235"/>
      <c r="AJ31" s="235"/>
      <c r="AK31" s="235"/>
      <c r="AL31" s="235"/>
      <c r="AM31" s="235"/>
      <c r="AN31" s="235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</row>
    <row r="32" spans="1:52" s="77" customFormat="1" hidden="1" x14ac:dyDescent="0.25">
      <c r="A32" s="230" t="s">
        <v>8263</v>
      </c>
      <c r="B32" s="264"/>
      <c r="C32" s="264"/>
      <c r="D32" s="264" t="s">
        <v>6695</v>
      </c>
      <c r="E32" s="247" t="s">
        <v>6875</v>
      </c>
      <c r="F32" s="239">
        <f t="shared" si="5"/>
        <v>45265</v>
      </c>
      <c r="G32" s="259" t="str">
        <f t="shared" si="1"/>
        <v>A</v>
      </c>
      <c r="H32" s="274" t="str">
        <f t="shared" si="2"/>
        <v>MR.DER-0494_23-Entrega Final</v>
      </c>
      <c r="I32" s="234" t="str">
        <f t="shared" si="3"/>
        <v>ASSINADO</v>
      </c>
      <c r="J32" s="263" t="str">
        <f t="shared" si="4"/>
        <v>ND</v>
      </c>
      <c r="K32" s="235" t="s">
        <v>3730</v>
      </c>
      <c r="L32" s="236">
        <v>45224</v>
      </c>
      <c r="M32" s="265" t="s">
        <v>6895</v>
      </c>
      <c r="N32" s="235" t="s">
        <v>5539</v>
      </c>
      <c r="O32" s="236">
        <v>45237</v>
      </c>
      <c r="P32" s="235" t="s">
        <v>3777</v>
      </c>
      <c r="Q32" s="235" t="s">
        <v>3748</v>
      </c>
      <c r="R32" s="236">
        <v>45238</v>
      </c>
      <c r="S32" s="265" t="s">
        <v>6926</v>
      </c>
      <c r="T32" s="235"/>
      <c r="U32" s="235"/>
      <c r="V32" s="235" t="s">
        <v>3777</v>
      </c>
      <c r="W32" s="235" t="s">
        <v>3748</v>
      </c>
      <c r="X32" s="236">
        <v>45265</v>
      </c>
      <c r="Y32" s="265" t="s">
        <v>6988</v>
      </c>
      <c r="Z32" s="235"/>
      <c r="AA32" s="235" t="s">
        <v>6913</v>
      </c>
      <c r="AB32" s="235" t="s">
        <v>3777</v>
      </c>
      <c r="AC32" s="235"/>
      <c r="AD32" s="235"/>
      <c r="AE32" s="235"/>
      <c r="AF32" s="235"/>
      <c r="AG32" s="235"/>
      <c r="AH32" s="235"/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</row>
    <row r="33" spans="1:52" s="77" customFormat="1" hidden="1" x14ac:dyDescent="0.25">
      <c r="A33" s="230" t="s">
        <v>8263</v>
      </c>
      <c r="B33" s="264"/>
      <c r="C33" s="264"/>
      <c r="D33" s="264" t="s">
        <v>6695</v>
      </c>
      <c r="E33" s="247" t="s">
        <v>6876</v>
      </c>
      <c r="F33" s="239">
        <f t="shared" si="5"/>
        <v>45265</v>
      </c>
      <c r="G33" s="259" t="str">
        <f t="shared" si="1"/>
        <v>A</v>
      </c>
      <c r="H33" s="274" t="str">
        <f t="shared" si="2"/>
        <v>MR.DER-0494_23-Entrega Final</v>
      </c>
      <c r="I33" s="234" t="str">
        <f t="shared" si="3"/>
        <v>ASSINADO</v>
      </c>
      <c r="J33" s="263" t="str">
        <f t="shared" si="4"/>
        <v>ND</v>
      </c>
      <c r="K33" s="235" t="s">
        <v>3730</v>
      </c>
      <c r="L33" s="236">
        <v>45224</v>
      </c>
      <c r="M33" s="265" t="s">
        <v>6895</v>
      </c>
      <c r="N33" s="235" t="s">
        <v>5539</v>
      </c>
      <c r="O33" s="236">
        <v>45237</v>
      </c>
      <c r="P33" s="235" t="s">
        <v>3777</v>
      </c>
      <c r="Q33" s="235" t="s">
        <v>3748</v>
      </c>
      <c r="R33" s="236">
        <v>45238</v>
      </c>
      <c r="S33" s="265" t="s">
        <v>6926</v>
      </c>
      <c r="T33" s="235"/>
      <c r="U33" s="235"/>
      <c r="V33" s="235" t="s">
        <v>3777</v>
      </c>
      <c r="W33" s="235" t="s">
        <v>3748</v>
      </c>
      <c r="X33" s="236">
        <v>45265</v>
      </c>
      <c r="Y33" s="265" t="s">
        <v>6988</v>
      </c>
      <c r="Z33" s="235"/>
      <c r="AA33" s="235" t="s">
        <v>6913</v>
      </c>
      <c r="AB33" s="235" t="s">
        <v>3777</v>
      </c>
      <c r="AC33" s="235"/>
      <c r="AD33" s="235"/>
      <c r="AE33" s="235"/>
      <c r="AF33" s="235"/>
      <c r="AG33" s="235"/>
      <c r="AH33" s="235"/>
      <c r="AI33" s="235"/>
      <c r="AJ33" s="235"/>
      <c r="AK33" s="235"/>
      <c r="AL33" s="235"/>
      <c r="AM33" s="235"/>
      <c r="AN33" s="235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</row>
    <row r="34" spans="1:52" s="77" customFormat="1" hidden="1" x14ac:dyDescent="0.25">
      <c r="A34" s="230" t="s">
        <v>8263</v>
      </c>
      <c r="B34" s="264"/>
      <c r="C34" s="264"/>
      <c r="D34" s="264" t="s">
        <v>6695</v>
      </c>
      <c r="E34" s="247" t="s">
        <v>6877</v>
      </c>
      <c r="F34" s="239">
        <f t="shared" si="5"/>
        <v>45265</v>
      </c>
      <c r="G34" s="259" t="str">
        <f t="shared" si="1"/>
        <v>A</v>
      </c>
      <c r="H34" s="274" t="str">
        <f t="shared" si="2"/>
        <v>MR.DER-0494_23-Entrega Final</v>
      </c>
      <c r="I34" s="234" t="str">
        <f t="shared" si="3"/>
        <v>ASSINADO</v>
      </c>
      <c r="J34" s="263" t="str">
        <f t="shared" si="4"/>
        <v>ND</v>
      </c>
      <c r="K34" s="235" t="s">
        <v>3730</v>
      </c>
      <c r="L34" s="236">
        <v>45224</v>
      </c>
      <c r="M34" s="265" t="s">
        <v>6895</v>
      </c>
      <c r="N34" s="235" t="s">
        <v>5539</v>
      </c>
      <c r="O34" s="236">
        <v>45237</v>
      </c>
      <c r="P34" s="235" t="s">
        <v>3777</v>
      </c>
      <c r="Q34" s="235" t="s">
        <v>3748</v>
      </c>
      <c r="R34" s="236">
        <v>45238</v>
      </c>
      <c r="S34" s="265" t="s">
        <v>6926</v>
      </c>
      <c r="T34" s="235"/>
      <c r="U34" s="235"/>
      <c r="V34" s="235" t="s">
        <v>3777</v>
      </c>
      <c r="W34" s="235" t="s">
        <v>3748</v>
      </c>
      <c r="X34" s="236">
        <v>45265</v>
      </c>
      <c r="Y34" s="265" t="s">
        <v>6988</v>
      </c>
      <c r="Z34" s="235"/>
      <c r="AA34" s="235" t="s">
        <v>6913</v>
      </c>
      <c r="AB34" s="235" t="s">
        <v>3777</v>
      </c>
      <c r="AC34" s="235"/>
      <c r="AD34" s="235"/>
      <c r="AE34" s="235"/>
      <c r="AF34" s="235"/>
      <c r="AG34" s="235"/>
      <c r="AH34" s="235"/>
      <c r="AI34" s="235"/>
      <c r="AJ34" s="235"/>
      <c r="AK34" s="235"/>
      <c r="AL34" s="235"/>
      <c r="AM34" s="235"/>
      <c r="AN34" s="235"/>
      <c r="AO34" s="235"/>
      <c r="AP34" s="235"/>
      <c r="AQ34" s="235"/>
      <c r="AR34" s="235"/>
      <c r="AS34" s="235"/>
      <c r="AT34" s="235"/>
      <c r="AU34" s="235"/>
      <c r="AV34" s="235"/>
      <c r="AW34" s="235"/>
      <c r="AX34" s="235"/>
      <c r="AY34" s="235"/>
      <c r="AZ34" s="235"/>
    </row>
    <row r="35" spans="1:52" s="77" customFormat="1" hidden="1" x14ac:dyDescent="0.25">
      <c r="A35" s="230" t="s">
        <v>8263</v>
      </c>
      <c r="B35" s="264"/>
      <c r="C35" s="264"/>
      <c r="D35" s="264" t="s">
        <v>6695</v>
      </c>
      <c r="E35" s="247" t="s">
        <v>6878</v>
      </c>
      <c r="F35" s="239">
        <f t="shared" si="5"/>
        <v>45265</v>
      </c>
      <c r="G35" s="259" t="str">
        <f t="shared" si="1"/>
        <v>A</v>
      </c>
      <c r="H35" s="274" t="str">
        <f t="shared" si="2"/>
        <v>MR.DER-0494_23-Entrega Final</v>
      </c>
      <c r="I35" s="234" t="str">
        <f t="shared" si="3"/>
        <v>ASSINADO</v>
      </c>
      <c r="J35" s="263" t="str">
        <f t="shared" si="4"/>
        <v>ND</v>
      </c>
      <c r="K35" s="235" t="s">
        <v>3730</v>
      </c>
      <c r="L35" s="236">
        <v>45224</v>
      </c>
      <c r="M35" s="265" t="s">
        <v>6895</v>
      </c>
      <c r="N35" s="235" t="s">
        <v>5539</v>
      </c>
      <c r="O35" s="236">
        <v>45237</v>
      </c>
      <c r="P35" s="235" t="s">
        <v>3777</v>
      </c>
      <c r="Q35" s="235" t="s">
        <v>3748</v>
      </c>
      <c r="R35" s="236">
        <v>45238</v>
      </c>
      <c r="S35" s="265" t="s">
        <v>6926</v>
      </c>
      <c r="T35" s="235"/>
      <c r="U35" s="235"/>
      <c r="V35" s="235" t="s">
        <v>3777</v>
      </c>
      <c r="W35" s="235" t="s">
        <v>3748</v>
      </c>
      <c r="X35" s="236">
        <v>45265</v>
      </c>
      <c r="Y35" s="265" t="s">
        <v>6988</v>
      </c>
      <c r="Z35" s="235"/>
      <c r="AA35" s="235" t="s">
        <v>6913</v>
      </c>
      <c r="AB35" s="235" t="s">
        <v>3777</v>
      </c>
      <c r="AC35" s="235"/>
      <c r="AD35" s="235"/>
      <c r="AE35" s="235"/>
      <c r="AF35" s="235"/>
      <c r="AG35" s="235"/>
      <c r="AH35" s="235"/>
      <c r="AI35" s="235"/>
      <c r="AJ35" s="235"/>
      <c r="AK35" s="235"/>
      <c r="AL35" s="235"/>
      <c r="AM35" s="235"/>
      <c r="AN35" s="235"/>
      <c r="AO35" s="235"/>
      <c r="AP35" s="235"/>
      <c r="AQ35" s="235"/>
      <c r="AR35" s="235"/>
      <c r="AS35" s="235"/>
      <c r="AT35" s="235"/>
      <c r="AU35" s="235"/>
      <c r="AV35" s="235"/>
      <c r="AW35" s="235"/>
      <c r="AX35" s="235"/>
      <c r="AY35" s="235"/>
      <c r="AZ35" s="235"/>
    </row>
    <row r="36" spans="1:52" s="77" customFormat="1" hidden="1" x14ac:dyDescent="0.25">
      <c r="A36" s="230" t="s">
        <v>8263</v>
      </c>
      <c r="B36" s="264"/>
      <c r="C36" s="264"/>
      <c r="D36" s="264" t="s">
        <v>6695</v>
      </c>
      <c r="E36" s="247" t="s">
        <v>6879</v>
      </c>
      <c r="F36" s="239">
        <f t="shared" si="5"/>
        <v>45265</v>
      </c>
      <c r="G36" s="259" t="str">
        <f t="shared" si="1"/>
        <v>A</v>
      </c>
      <c r="H36" s="274" t="str">
        <f t="shared" si="2"/>
        <v>MR.DER-0494_23-Entrega Final</v>
      </c>
      <c r="I36" s="234" t="str">
        <f t="shared" si="3"/>
        <v>ASSINADO</v>
      </c>
      <c r="J36" s="263" t="str">
        <f t="shared" si="4"/>
        <v>ND</v>
      </c>
      <c r="K36" s="235" t="s">
        <v>3730</v>
      </c>
      <c r="L36" s="236">
        <v>45224</v>
      </c>
      <c r="M36" s="265" t="s">
        <v>6895</v>
      </c>
      <c r="N36" s="235" t="s">
        <v>5539</v>
      </c>
      <c r="O36" s="236">
        <v>45237</v>
      </c>
      <c r="P36" s="235" t="s">
        <v>3777</v>
      </c>
      <c r="Q36" s="235" t="s">
        <v>3748</v>
      </c>
      <c r="R36" s="236">
        <v>45238</v>
      </c>
      <c r="S36" s="265" t="s">
        <v>6926</v>
      </c>
      <c r="T36" s="235"/>
      <c r="U36" s="235"/>
      <c r="V36" s="235" t="s">
        <v>3777</v>
      </c>
      <c r="W36" s="235" t="s">
        <v>3748</v>
      </c>
      <c r="X36" s="236">
        <v>45265</v>
      </c>
      <c r="Y36" s="265" t="s">
        <v>6988</v>
      </c>
      <c r="Z36" s="235"/>
      <c r="AA36" s="235" t="s">
        <v>6913</v>
      </c>
      <c r="AB36" s="235" t="s">
        <v>3777</v>
      </c>
      <c r="AC36" s="235"/>
      <c r="AD36" s="235"/>
      <c r="AE36" s="235"/>
      <c r="AF36" s="235"/>
      <c r="AG36" s="235"/>
      <c r="AH36" s="235"/>
      <c r="AI36" s="235"/>
      <c r="AJ36" s="235"/>
      <c r="AK36" s="235"/>
      <c r="AL36" s="235"/>
      <c r="AM36" s="235"/>
      <c r="AN36" s="235"/>
      <c r="AO36" s="235"/>
      <c r="AP36" s="235"/>
      <c r="AQ36" s="235"/>
      <c r="AR36" s="235"/>
      <c r="AS36" s="235"/>
      <c r="AT36" s="235"/>
      <c r="AU36" s="235"/>
      <c r="AV36" s="235"/>
      <c r="AW36" s="235"/>
      <c r="AX36" s="235"/>
      <c r="AY36" s="235"/>
      <c r="AZ36" s="235"/>
    </row>
    <row r="37" spans="1:52" s="77" customFormat="1" hidden="1" x14ac:dyDescent="0.25">
      <c r="A37" s="230" t="s">
        <v>8263</v>
      </c>
      <c r="B37" s="264"/>
      <c r="C37" s="264"/>
      <c r="D37" s="264" t="s">
        <v>6695</v>
      </c>
      <c r="E37" s="247" t="s">
        <v>6880</v>
      </c>
      <c r="F37" s="239">
        <f t="shared" si="5"/>
        <v>45265</v>
      </c>
      <c r="G37" s="259" t="str">
        <f t="shared" si="1"/>
        <v>A</v>
      </c>
      <c r="H37" s="274" t="str">
        <f t="shared" si="2"/>
        <v>MR.DER-0494_23-Entrega Final</v>
      </c>
      <c r="I37" s="234" t="str">
        <f t="shared" si="3"/>
        <v>ASSINADO</v>
      </c>
      <c r="J37" s="263" t="str">
        <f t="shared" si="4"/>
        <v>ND</v>
      </c>
      <c r="K37" s="235" t="s">
        <v>3730</v>
      </c>
      <c r="L37" s="236">
        <v>45224</v>
      </c>
      <c r="M37" s="265" t="s">
        <v>6895</v>
      </c>
      <c r="N37" s="235" t="s">
        <v>5539</v>
      </c>
      <c r="O37" s="236">
        <v>45237</v>
      </c>
      <c r="P37" s="235" t="s">
        <v>3777</v>
      </c>
      <c r="Q37" s="235" t="s">
        <v>3748</v>
      </c>
      <c r="R37" s="236">
        <v>45238</v>
      </c>
      <c r="S37" s="265" t="s">
        <v>6926</v>
      </c>
      <c r="T37" s="235"/>
      <c r="U37" s="235"/>
      <c r="V37" s="235" t="s">
        <v>3777</v>
      </c>
      <c r="W37" s="235" t="s">
        <v>3748</v>
      </c>
      <c r="X37" s="236">
        <v>45265</v>
      </c>
      <c r="Y37" s="265" t="s">
        <v>6988</v>
      </c>
      <c r="Z37" s="235"/>
      <c r="AA37" s="235" t="s">
        <v>6913</v>
      </c>
      <c r="AB37" s="235" t="s">
        <v>3777</v>
      </c>
      <c r="AC37" s="235"/>
      <c r="AD37" s="235"/>
      <c r="AE37" s="235"/>
      <c r="AF37" s="235"/>
      <c r="AG37" s="235"/>
      <c r="AH37" s="235"/>
      <c r="AI37" s="235"/>
      <c r="AJ37" s="235"/>
      <c r="AK37" s="235"/>
      <c r="AL37" s="235"/>
      <c r="AM37" s="235"/>
      <c r="AN37" s="235"/>
      <c r="AO37" s="235"/>
      <c r="AP37" s="235"/>
      <c r="AQ37" s="235"/>
      <c r="AR37" s="235"/>
      <c r="AS37" s="235"/>
      <c r="AT37" s="235"/>
      <c r="AU37" s="235"/>
      <c r="AV37" s="235"/>
      <c r="AW37" s="235"/>
      <c r="AX37" s="235"/>
      <c r="AY37" s="235"/>
      <c r="AZ37" s="235"/>
    </row>
    <row r="38" spans="1:52" s="77" customFormat="1" hidden="1" x14ac:dyDescent="0.25">
      <c r="A38" s="230" t="s">
        <v>8263</v>
      </c>
      <c r="B38" s="264"/>
      <c r="C38" s="264"/>
      <c r="D38" s="264" t="s">
        <v>6695</v>
      </c>
      <c r="E38" s="247" t="s">
        <v>6881</v>
      </c>
      <c r="F38" s="239">
        <f t="shared" si="5"/>
        <v>45265</v>
      </c>
      <c r="G38" s="259" t="str">
        <f t="shared" si="1"/>
        <v>A</v>
      </c>
      <c r="H38" s="274" t="str">
        <f t="shared" si="2"/>
        <v>MR.DER-0494_23-Entrega Final</v>
      </c>
      <c r="I38" s="234" t="str">
        <f t="shared" si="3"/>
        <v>ASSINADO</v>
      </c>
      <c r="J38" s="263" t="str">
        <f t="shared" si="4"/>
        <v>ND</v>
      </c>
      <c r="K38" s="235" t="s">
        <v>3730</v>
      </c>
      <c r="L38" s="236">
        <v>45224</v>
      </c>
      <c r="M38" s="265" t="s">
        <v>6895</v>
      </c>
      <c r="N38" s="235" t="s">
        <v>5539</v>
      </c>
      <c r="O38" s="236">
        <v>45237</v>
      </c>
      <c r="P38" s="235" t="s">
        <v>3777</v>
      </c>
      <c r="Q38" s="235" t="s">
        <v>3748</v>
      </c>
      <c r="R38" s="236">
        <v>45238</v>
      </c>
      <c r="S38" s="265" t="s">
        <v>6926</v>
      </c>
      <c r="T38" s="235"/>
      <c r="U38" s="235"/>
      <c r="V38" s="235" t="s">
        <v>3777</v>
      </c>
      <c r="W38" s="235" t="s">
        <v>3748</v>
      </c>
      <c r="X38" s="236">
        <v>45265</v>
      </c>
      <c r="Y38" s="265" t="s">
        <v>6988</v>
      </c>
      <c r="Z38" s="235"/>
      <c r="AA38" s="235" t="s">
        <v>6913</v>
      </c>
      <c r="AB38" s="235" t="s">
        <v>3777</v>
      </c>
      <c r="AC38" s="235"/>
      <c r="AD38" s="235"/>
      <c r="AE38" s="235"/>
      <c r="AF38" s="235"/>
      <c r="AG38" s="235"/>
      <c r="AH38" s="235"/>
      <c r="AI38" s="235"/>
      <c r="AJ38" s="235"/>
      <c r="AK38" s="235"/>
      <c r="AL38" s="235"/>
      <c r="AM38" s="235"/>
      <c r="AN38" s="235"/>
      <c r="AO38" s="235"/>
      <c r="AP38" s="235"/>
      <c r="AQ38" s="235"/>
      <c r="AR38" s="235"/>
      <c r="AS38" s="235"/>
      <c r="AT38" s="235"/>
      <c r="AU38" s="235"/>
      <c r="AV38" s="235"/>
      <c r="AW38" s="235"/>
      <c r="AX38" s="235"/>
      <c r="AY38" s="235"/>
      <c r="AZ38" s="235"/>
    </row>
    <row r="39" spans="1:52" s="77" customFormat="1" hidden="1" x14ac:dyDescent="0.25">
      <c r="A39" s="230" t="s">
        <v>8263</v>
      </c>
      <c r="B39" s="264"/>
      <c r="C39" s="264"/>
      <c r="D39" s="264" t="s">
        <v>6695</v>
      </c>
      <c r="E39" s="247" t="s">
        <v>6882</v>
      </c>
      <c r="F39" s="239">
        <f t="shared" si="5"/>
        <v>45265</v>
      </c>
      <c r="G39" s="259" t="str">
        <f t="shared" si="1"/>
        <v>A</v>
      </c>
      <c r="H39" s="274" t="str">
        <f t="shared" si="2"/>
        <v>MR.DER-0494_23-Entrega Final</v>
      </c>
      <c r="I39" s="234" t="str">
        <f t="shared" si="3"/>
        <v>ASSINADO</v>
      </c>
      <c r="J39" s="263" t="str">
        <f t="shared" si="4"/>
        <v>ND</v>
      </c>
      <c r="K39" s="235" t="s">
        <v>3730</v>
      </c>
      <c r="L39" s="236">
        <v>45224</v>
      </c>
      <c r="M39" s="265" t="s">
        <v>6895</v>
      </c>
      <c r="N39" s="235" t="s">
        <v>5539</v>
      </c>
      <c r="O39" s="236">
        <v>45237</v>
      </c>
      <c r="P39" s="235" t="s">
        <v>3777</v>
      </c>
      <c r="Q39" s="235" t="s">
        <v>3748</v>
      </c>
      <c r="R39" s="236">
        <v>45238</v>
      </c>
      <c r="S39" s="265" t="s">
        <v>6926</v>
      </c>
      <c r="T39" s="235"/>
      <c r="U39" s="235"/>
      <c r="V39" s="235" t="s">
        <v>3777</v>
      </c>
      <c r="W39" s="235" t="s">
        <v>3748</v>
      </c>
      <c r="X39" s="236">
        <v>45265</v>
      </c>
      <c r="Y39" s="265" t="s">
        <v>6988</v>
      </c>
      <c r="Z39" s="235"/>
      <c r="AA39" s="235" t="s">
        <v>6913</v>
      </c>
      <c r="AB39" s="235" t="s">
        <v>3777</v>
      </c>
      <c r="AC39" s="235"/>
      <c r="AD39" s="235"/>
      <c r="AE39" s="235"/>
      <c r="AF39" s="235"/>
      <c r="AG39" s="235"/>
      <c r="AH39" s="235"/>
      <c r="AI39" s="235"/>
      <c r="AJ39" s="235"/>
      <c r="AK39" s="235"/>
      <c r="AL39" s="235"/>
      <c r="AM39" s="235"/>
      <c r="AN39" s="235"/>
      <c r="AO39" s="235"/>
      <c r="AP39" s="235"/>
      <c r="AQ39" s="235"/>
      <c r="AR39" s="235"/>
      <c r="AS39" s="235"/>
      <c r="AT39" s="235"/>
      <c r="AU39" s="235"/>
      <c r="AV39" s="235"/>
      <c r="AW39" s="235"/>
      <c r="AX39" s="235"/>
      <c r="AY39" s="235"/>
      <c r="AZ39" s="235"/>
    </row>
    <row r="40" spans="1:52" s="77" customFormat="1" hidden="1" x14ac:dyDescent="0.25">
      <c r="A40" s="230" t="s">
        <v>8263</v>
      </c>
      <c r="B40" s="264"/>
      <c r="C40" s="264"/>
      <c r="D40" s="264" t="s">
        <v>6695</v>
      </c>
      <c r="E40" s="247" t="s">
        <v>6883</v>
      </c>
      <c r="F40" s="239">
        <f t="shared" si="5"/>
        <v>45265</v>
      </c>
      <c r="G40" s="259" t="str">
        <f t="shared" si="1"/>
        <v>A</v>
      </c>
      <c r="H40" s="274" t="str">
        <f t="shared" si="2"/>
        <v>MR.DER-0494_23-Entrega Final</v>
      </c>
      <c r="I40" s="234" t="str">
        <f t="shared" si="3"/>
        <v>ASSINADO</v>
      </c>
      <c r="J40" s="263" t="str">
        <f t="shared" si="4"/>
        <v>ND</v>
      </c>
      <c r="K40" s="235" t="s">
        <v>3730</v>
      </c>
      <c r="L40" s="236">
        <v>45224</v>
      </c>
      <c r="M40" s="265" t="s">
        <v>6895</v>
      </c>
      <c r="N40" s="235" t="s">
        <v>5539</v>
      </c>
      <c r="O40" s="236">
        <v>45237</v>
      </c>
      <c r="P40" s="235" t="s">
        <v>3777</v>
      </c>
      <c r="Q40" s="235" t="s">
        <v>3748</v>
      </c>
      <c r="R40" s="236">
        <v>45238</v>
      </c>
      <c r="S40" s="265" t="s">
        <v>6926</v>
      </c>
      <c r="T40" s="235"/>
      <c r="U40" s="235"/>
      <c r="V40" s="235" t="s">
        <v>3777</v>
      </c>
      <c r="W40" s="235" t="s">
        <v>3748</v>
      </c>
      <c r="X40" s="236">
        <v>45265</v>
      </c>
      <c r="Y40" s="265" t="s">
        <v>6988</v>
      </c>
      <c r="Z40" s="235"/>
      <c r="AA40" s="235" t="s">
        <v>6913</v>
      </c>
      <c r="AB40" s="235" t="s">
        <v>3777</v>
      </c>
      <c r="AC40" s="235"/>
      <c r="AD40" s="235"/>
      <c r="AE40" s="235"/>
      <c r="AF40" s="235"/>
      <c r="AG40" s="235"/>
      <c r="AH40" s="235"/>
      <c r="AI40" s="235"/>
      <c r="AJ40" s="235"/>
      <c r="AK40" s="235"/>
      <c r="AL40" s="235"/>
      <c r="AM40" s="235"/>
      <c r="AN40" s="235"/>
      <c r="AO40" s="235"/>
      <c r="AP40" s="235"/>
      <c r="AQ40" s="235"/>
      <c r="AR40" s="235"/>
      <c r="AS40" s="235"/>
      <c r="AT40" s="235"/>
      <c r="AU40" s="235"/>
      <c r="AV40" s="235"/>
      <c r="AW40" s="235"/>
      <c r="AX40" s="235"/>
      <c r="AY40" s="235"/>
      <c r="AZ40" s="235"/>
    </row>
    <row r="41" spans="1:52" s="77" customFormat="1" hidden="1" x14ac:dyDescent="0.25">
      <c r="A41" s="230" t="s">
        <v>8263</v>
      </c>
      <c r="B41" s="264"/>
      <c r="C41" s="264"/>
      <c r="D41" s="264" t="s">
        <v>6695</v>
      </c>
      <c r="E41" s="247" t="s">
        <v>6884</v>
      </c>
      <c r="F41" s="239">
        <f t="shared" si="5"/>
        <v>45265</v>
      </c>
      <c r="G41" s="259" t="str">
        <f t="shared" si="1"/>
        <v>A</v>
      </c>
      <c r="H41" s="274" t="str">
        <f t="shared" si="2"/>
        <v>MR.DER-0494_23-Entrega Final</v>
      </c>
      <c r="I41" s="234" t="str">
        <f t="shared" si="3"/>
        <v>ASSINADO</v>
      </c>
      <c r="J41" s="263" t="str">
        <f t="shared" si="4"/>
        <v>ND</v>
      </c>
      <c r="K41" s="235" t="s">
        <v>3730</v>
      </c>
      <c r="L41" s="236">
        <v>45224</v>
      </c>
      <c r="M41" s="265" t="s">
        <v>6895</v>
      </c>
      <c r="N41" s="235" t="s">
        <v>5539</v>
      </c>
      <c r="O41" s="236">
        <v>45237</v>
      </c>
      <c r="P41" s="235" t="s">
        <v>3777</v>
      </c>
      <c r="Q41" s="235" t="s">
        <v>3748</v>
      </c>
      <c r="R41" s="236">
        <v>45238</v>
      </c>
      <c r="S41" s="265" t="s">
        <v>6926</v>
      </c>
      <c r="T41" s="235"/>
      <c r="U41" s="235"/>
      <c r="V41" s="235" t="s">
        <v>3777</v>
      </c>
      <c r="W41" s="235" t="s">
        <v>3748</v>
      </c>
      <c r="X41" s="236">
        <v>45265</v>
      </c>
      <c r="Y41" s="265" t="s">
        <v>6988</v>
      </c>
      <c r="Z41" s="235"/>
      <c r="AA41" s="235" t="s">
        <v>6913</v>
      </c>
      <c r="AB41" s="235" t="s">
        <v>3777</v>
      </c>
      <c r="AC41" s="235"/>
      <c r="AD41" s="235"/>
      <c r="AE41" s="235"/>
      <c r="AF41" s="235"/>
      <c r="AG41" s="235"/>
      <c r="AH41" s="235"/>
      <c r="AI41" s="235"/>
      <c r="AJ41" s="235"/>
      <c r="AK41" s="235"/>
      <c r="AL41" s="235"/>
      <c r="AM41" s="235"/>
      <c r="AN41" s="235"/>
      <c r="AO41" s="235"/>
      <c r="AP41" s="235"/>
      <c r="AQ41" s="235"/>
      <c r="AR41" s="235"/>
      <c r="AS41" s="235"/>
      <c r="AT41" s="235"/>
      <c r="AU41" s="235"/>
      <c r="AV41" s="235"/>
      <c r="AW41" s="235"/>
      <c r="AX41" s="235"/>
      <c r="AY41" s="235"/>
      <c r="AZ41" s="235"/>
    </row>
    <row r="42" spans="1:52" s="77" customFormat="1" hidden="1" x14ac:dyDescent="0.25">
      <c r="A42" s="230" t="s">
        <v>8263</v>
      </c>
      <c r="B42" s="264"/>
      <c r="C42" s="264"/>
      <c r="D42" s="264" t="s">
        <v>6695</v>
      </c>
      <c r="E42" s="247" t="s">
        <v>6885</v>
      </c>
      <c r="F42" s="239">
        <f t="shared" si="5"/>
        <v>45265</v>
      </c>
      <c r="G42" s="259" t="str">
        <f t="shared" si="1"/>
        <v>A</v>
      </c>
      <c r="H42" s="274" t="str">
        <f t="shared" si="2"/>
        <v>MR.DER-0494_23-Entrega Final</v>
      </c>
      <c r="I42" s="234" t="str">
        <f t="shared" si="3"/>
        <v>ASSINADO</v>
      </c>
      <c r="J42" s="263" t="str">
        <f t="shared" si="4"/>
        <v>ND</v>
      </c>
      <c r="K42" s="235" t="s">
        <v>3730</v>
      </c>
      <c r="L42" s="236">
        <v>45224</v>
      </c>
      <c r="M42" s="265" t="s">
        <v>6895</v>
      </c>
      <c r="N42" s="235" t="s">
        <v>5539</v>
      </c>
      <c r="O42" s="236">
        <v>45237</v>
      </c>
      <c r="P42" s="235" t="s">
        <v>3777</v>
      </c>
      <c r="Q42" s="235" t="s">
        <v>3748</v>
      </c>
      <c r="R42" s="236">
        <v>45238</v>
      </c>
      <c r="S42" s="265" t="s">
        <v>6926</v>
      </c>
      <c r="T42" s="235"/>
      <c r="U42" s="235"/>
      <c r="V42" s="235" t="s">
        <v>3777</v>
      </c>
      <c r="W42" s="235" t="s">
        <v>3748</v>
      </c>
      <c r="X42" s="236">
        <v>45265</v>
      </c>
      <c r="Y42" s="265" t="s">
        <v>6988</v>
      </c>
      <c r="Z42" s="235"/>
      <c r="AA42" s="235" t="s">
        <v>6913</v>
      </c>
      <c r="AB42" s="235" t="s">
        <v>3777</v>
      </c>
      <c r="AC42" s="235"/>
      <c r="AD42" s="235"/>
      <c r="AE42" s="235"/>
      <c r="AF42" s="235"/>
      <c r="AG42" s="235"/>
      <c r="AH42" s="235"/>
      <c r="AI42" s="235"/>
      <c r="AJ42" s="235"/>
      <c r="AK42" s="235"/>
      <c r="AL42" s="235"/>
      <c r="AM42" s="235"/>
      <c r="AN42" s="235"/>
      <c r="AO42" s="235"/>
      <c r="AP42" s="235"/>
      <c r="AQ42" s="235"/>
      <c r="AR42" s="235"/>
      <c r="AS42" s="235"/>
      <c r="AT42" s="235"/>
      <c r="AU42" s="235"/>
      <c r="AV42" s="235"/>
      <c r="AW42" s="235"/>
      <c r="AX42" s="235"/>
      <c r="AY42" s="235"/>
      <c r="AZ42" s="235"/>
    </row>
    <row r="43" spans="1:52" s="77" customFormat="1" ht="15" hidden="1" x14ac:dyDescent="0.25">
      <c r="A43" s="230" t="s">
        <v>8263</v>
      </c>
      <c r="B43" s="264"/>
      <c r="C43" s="264"/>
      <c r="D43" s="264" t="s">
        <v>6695</v>
      </c>
      <c r="E43" s="247" t="s">
        <v>6886</v>
      </c>
      <c r="F43" s="239">
        <f>IF(L43&lt;&gt;0,MAX(L43,R43,X43,AD43,AJ43,AP43),"NE")</f>
        <v>46000</v>
      </c>
      <c r="G43" s="259" t="str">
        <f t="shared" si="1"/>
        <v>B</v>
      </c>
      <c r="H43" s="274" t="str">
        <f t="shared" si="2"/>
        <v>MR_DER-1442_25</v>
      </c>
      <c r="I43" s="234" t="str">
        <f t="shared" si="3"/>
        <v>ND</v>
      </c>
      <c r="J43" s="234" t="str">
        <f t="shared" si="4"/>
        <v>ND</v>
      </c>
      <c r="K43" s="235" t="s">
        <v>3730</v>
      </c>
      <c r="L43" s="236">
        <v>45224</v>
      </c>
      <c r="M43" s="1220" t="s">
        <v>6895</v>
      </c>
      <c r="N43" s="235" t="s">
        <v>5539</v>
      </c>
      <c r="O43" s="236">
        <v>45237</v>
      </c>
      <c r="P43" s="235" t="s">
        <v>3777</v>
      </c>
      <c r="Q43" s="235" t="s">
        <v>3748</v>
      </c>
      <c r="R43" s="236">
        <v>45238</v>
      </c>
      <c r="S43" s="1220" t="s">
        <v>6926</v>
      </c>
      <c r="T43" s="235"/>
      <c r="U43" s="235"/>
      <c r="V43" s="235" t="s">
        <v>3777</v>
      </c>
      <c r="W43" s="235" t="s">
        <v>3748</v>
      </c>
      <c r="X43" s="236">
        <v>45265</v>
      </c>
      <c r="Y43" s="1220" t="s">
        <v>6988</v>
      </c>
      <c r="Z43" s="235"/>
      <c r="AA43" s="235" t="s">
        <v>6913</v>
      </c>
      <c r="AB43" s="235" t="s">
        <v>3777</v>
      </c>
      <c r="AC43" s="235" t="s">
        <v>5626</v>
      </c>
      <c r="AD43" s="236">
        <v>45309</v>
      </c>
      <c r="AE43" s="1220" t="s">
        <v>7050</v>
      </c>
      <c r="AF43" s="235" t="s">
        <v>5539</v>
      </c>
      <c r="AG43" s="236">
        <v>45345</v>
      </c>
      <c r="AH43" s="235" t="s">
        <v>5839</v>
      </c>
      <c r="AI43" s="235" t="s">
        <v>5811</v>
      </c>
      <c r="AJ43" s="236">
        <v>45357</v>
      </c>
      <c r="AK43" s="1220" t="s">
        <v>7318</v>
      </c>
      <c r="AL43" s="235"/>
      <c r="AM43" s="235"/>
      <c r="AN43" s="235" t="s">
        <v>5839</v>
      </c>
      <c r="AO43" s="235" t="s">
        <v>5811</v>
      </c>
      <c r="AP43" s="236">
        <v>46000</v>
      </c>
      <c r="AQ43" s="1153" t="s">
        <v>11534</v>
      </c>
      <c r="AR43" s="235"/>
      <c r="AS43" s="235"/>
      <c r="AT43" s="235"/>
      <c r="AU43" s="235"/>
      <c r="AV43" s="235"/>
      <c r="AW43" s="235"/>
      <c r="AX43" s="235"/>
      <c r="AY43" s="235"/>
      <c r="AZ43" s="235"/>
    </row>
    <row r="44" spans="1:52" s="77" customFormat="1" hidden="1" x14ac:dyDescent="0.25">
      <c r="A44" s="230" t="s">
        <v>8263</v>
      </c>
      <c r="B44" s="264"/>
      <c r="C44" s="264"/>
      <c r="D44" s="264" t="s">
        <v>6695</v>
      </c>
      <c r="E44" s="247" t="s">
        <v>6887</v>
      </c>
      <c r="F44" s="239">
        <f>IF(L44&lt;&gt;0,MAX(L44,R44,X44,AD44,AJ44),"NE")</f>
        <v>45265</v>
      </c>
      <c r="G44" s="259" t="str">
        <f t="shared" si="1"/>
        <v>A</v>
      </c>
      <c r="H44" s="274" t="str">
        <f t="shared" si="2"/>
        <v>MR.DER-0494_23-Entrega Final</v>
      </c>
      <c r="I44" s="234" t="str">
        <f t="shared" si="3"/>
        <v>ASSINADO</v>
      </c>
      <c r="J44" s="263" t="str">
        <f t="shared" si="4"/>
        <v>ND</v>
      </c>
      <c r="K44" s="235" t="s">
        <v>3730</v>
      </c>
      <c r="L44" s="236">
        <v>45224</v>
      </c>
      <c r="M44" s="265" t="s">
        <v>6895</v>
      </c>
      <c r="N44" s="235" t="s">
        <v>5539</v>
      </c>
      <c r="O44" s="236">
        <v>45237</v>
      </c>
      <c r="P44" s="235" t="s">
        <v>3777</v>
      </c>
      <c r="Q44" s="235" t="s">
        <v>3748</v>
      </c>
      <c r="R44" s="236">
        <v>45238</v>
      </c>
      <c r="S44" s="265" t="s">
        <v>6926</v>
      </c>
      <c r="T44" s="235"/>
      <c r="U44" s="235"/>
      <c r="V44" s="235" t="s">
        <v>3777</v>
      </c>
      <c r="W44" s="235" t="s">
        <v>3748</v>
      </c>
      <c r="X44" s="236">
        <v>45265</v>
      </c>
      <c r="Y44" s="265" t="s">
        <v>6988</v>
      </c>
      <c r="Z44" s="235"/>
      <c r="AA44" s="235" t="s">
        <v>6913</v>
      </c>
      <c r="AB44" s="235" t="s">
        <v>3777</v>
      </c>
      <c r="AC44" s="235"/>
      <c r="AD44" s="235"/>
      <c r="AE44" s="235"/>
      <c r="AF44" s="235"/>
      <c r="AG44" s="235"/>
      <c r="AH44" s="235"/>
      <c r="AI44" s="235"/>
      <c r="AJ44" s="235"/>
      <c r="AK44" s="235"/>
      <c r="AL44" s="235"/>
      <c r="AM44" s="235"/>
      <c r="AN44" s="235"/>
      <c r="AO44" s="235"/>
      <c r="AP44" s="235"/>
      <c r="AQ44" s="235"/>
      <c r="AR44" s="235"/>
      <c r="AS44" s="235"/>
      <c r="AT44" s="235"/>
      <c r="AU44" s="235"/>
      <c r="AV44" s="235"/>
      <c r="AW44" s="235"/>
      <c r="AX44" s="235"/>
      <c r="AY44" s="235"/>
      <c r="AZ44" s="235"/>
    </row>
    <row r="45" spans="1:52" s="77" customFormat="1" hidden="1" x14ac:dyDescent="0.25">
      <c r="A45" s="230" t="s">
        <v>8263</v>
      </c>
      <c r="B45" s="264"/>
      <c r="C45" s="264"/>
      <c r="D45" s="264" t="s">
        <v>6695</v>
      </c>
      <c r="E45" s="247" t="s">
        <v>6888</v>
      </c>
      <c r="F45" s="239">
        <f>IF(L45&lt;&gt;0,MAX(L45,R45,X45,AD45,AJ45),"NE")</f>
        <v>45265</v>
      </c>
      <c r="G45" s="259" t="str">
        <f t="shared" si="1"/>
        <v>A</v>
      </c>
      <c r="H45" s="274" t="str">
        <f t="shared" si="2"/>
        <v>MR.DER-0494_23-Entrega Final</v>
      </c>
      <c r="I45" s="234" t="str">
        <f t="shared" si="3"/>
        <v>ASSINADO</v>
      </c>
      <c r="J45" s="263" t="str">
        <f t="shared" si="4"/>
        <v>ND</v>
      </c>
      <c r="K45" s="235" t="s">
        <v>3730</v>
      </c>
      <c r="L45" s="236">
        <v>45224</v>
      </c>
      <c r="M45" s="265" t="s">
        <v>6895</v>
      </c>
      <c r="N45" s="235" t="s">
        <v>5539</v>
      </c>
      <c r="O45" s="236">
        <v>45237</v>
      </c>
      <c r="P45" s="235" t="s">
        <v>3777</v>
      </c>
      <c r="Q45" s="235" t="s">
        <v>3748</v>
      </c>
      <c r="R45" s="236">
        <v>45238</v>
      </c>
      <c r="S45" s="265" t="s">
        <v>6926</v>
      </c>
      <c r="T45" s="235"/>
      <c r="U45" s="235"/>
      <c r="V45" s="235" t="s">
        <v>3777</v>
      </c>
      <c r="W45" s="235" t="s">
        <v>3748</v>
      </c>
      <c r="X45" s="236">
        <v>45265</v>
      </c>
      <c r="Y45" s="265" t="s">
        <v>6988</v>
      </c>
      <c r="Z45" s="235"/>
      <c r="AA45" s="235" t="s">
        <v>6913</v>
      </c>
      <c r="AB45" s="235" t="s">
        <v>3777</v>
      </c>
      <c r="AC45" s="235"/>
      <c r="AD45" s="235"/>
      <c r="AE45" s="235"/>
      <c r="AF45" s="235"/>
      <c r="AG45" s="235"/>
      <c r="AH45" s="235"/>
      <c r="AI45" s="235"/>
      <c r="AJ45" s="235"/>
      <c r="AK45" s="235"/>
      <c r="AL45" s="235"/>
      <c r="AM45" s="235"/>
      <c r="AN45" s="235"/>
      <c r="AO45" s="235"/>
      <c r="AP45" s="235"/>
      <c r="AQ45" s="235"/>
      <c r="AR45" s="235"/>
      <c r="AS45" s="235"/>
      <c r="AT45" s="235"/>
      <c r="AU45" s="235"/>
      <c r="AV45" s="235"/>
      <c r="AW45" s="235"/>
      <c r="AX45" s="235"/>
      <c r="AY45" s="235"/>
      <c r="AZ45" s="235"/>
    </row>
    <row r="46" spans="1:52" s="77" customFormat="1" hidden="1" x14ac:dyDescent="0.25">
      <c r="A46" s="230" t="s">
        <v>8263</v>
      </c>
      <c r="B46" s="264"/>
      <c r="C46" s="264"/>
      <c r="D46" s="264" t="s">
        <v>6695</v>
      </c>
      <c r="E46" s="247" t="s">
        <v>6889</v>
      </c>
      <c r="F46" s="239">
        <f>IF(L46&lt;&gt;0,MAX(L46,R46,X46,AD46,AJ46),"NE")</f>
        <v>45265</v>
      </c>
      <c r="G46" s="259" t="str">
        <f t="shared" si="1"/>
        <v>A</v>
      </c>
      <c r="H46" s="274" t="str">
        <f t="shared" si="2"/>
        <v>MR.DER-0494_23-Entrega Final</v>
      </c>
      <c r="I46" s="234" t="str">
        <f t="shared" si="3"/>
        <v>ASSINADO</v>
      </c>
      <c r="J46" s="263" t="str">
        <f t="shared" si="4"/>
        <v>ND</v>
      </c>
      <c r="K46" s="235" t="s">
        <v>3730</v>
      </c>
      <c r="L46" s="236">
        <v>45224</v>
      </c>
      <c r="M46" s="265" t="s">
        <v>6895</v>
      </c>
      <c r="N46" s="235" t="s">
        <v>5539</v>
      </c>
      <c r="O46" s="236">
        <v>45237</v>
      </c>
      <c r="P46" s="235" t="s">
        <v>3777</v>
      </c>
      <c r="Q46" s="235" t="s">
        <v>3748</v>
      </c>
      <c r="R46" s="236">
        <v>45238</v>
      </c>
      <c r="S46" s="265" t="s">
        <v>6926</v>
      </c>
      <c r="T46" s="235"/>
      <c r="U46" s="235"/>
      <c r="V46" s="235" t="s">
        <v>3777</v>
      </c>
      <c r="W46" s="235" t="s">
        <v>3748</v>
      </c>
      <c r="X46" s="236">
        <v>45265</v>
      </c>
      <c r="Y46" s="265" t="s">
        <v>6988</v>
      </c>
      <c r="Z46" s="235"/>
      <c r="AA46" s="235" t="s">
        <v>6913</v>
      </c>
      <c r="AB46" s="235" t="s">
        <v>3777</v>
      </c>
      <c r="AC46" s="235"/>
      <c r="AD46" s="235"/>
      <c r="AE46" s="235"/>
      <c r="AF46" s="235"/>
      <c r="AG46" s="235"/>
      <c r="AH46" s="235"/>
      <c r="AI46" s="235"/>
      <c r="AJ46" s="235"/>
      <c r="AK46" s="235"/>
      <c r="AL46" s="235"/>
      <c r="AM46" s="235"/>
      <c r="AN46" s="235"/>
      <c r="AO46" s="235"/>
      <c r="AP46" s="235"/>
      <c r="AQ46" s="235"/>
      <c r="AR46" s="235"/>
      <c r="AS46" s="235"/>
      <c r="AT46" s="235"/>
      <c r="AU46" s="235"/>
      <c r="AV46" s="235"/>
      <c r="AW46" s="235"/>
      <c r="AX46" s="235"/>
      <c r="AY46" s="235"/>
      <c r="AZ46" s="235"/>
    </row>
    <row r="47" spans="1:52" s="77" customFormat="1" ht="15" hidden="1" x14ac:dyDescent="0.25">
      <c r="A47" s="230" t="s">
        <v>8263</v>
      </c>
      <c r="B47" s="264"/>
      <c r="C47" s="264"/>
      <c r="D47" s="264" t="s">
        <v>6695</v>
      </c>
      <c r="E47" s="247" t="s">
        <v>6890</v>
      </c>
      <c r="F47" s="239">
        <f>IF(L47&lt;&gt;0,MAX(L47,R47,X47,AD47,AJ47,AP47),"NE")</f>
        <v>46000</v>
      </c>
      <c r="G47" s="259" t="str">
        <f t="shared" si="1"/>
        <v>B</v>
      </c>
      <c r="H47" s="274" t="str">
        <f t="shared" si="2"/>
        <v>MR_DER-1442_25</v>
      </c>
      <c r="I47" s="234" t="str">
        <f t="shared" si="3"/>
        <v>ND</v>
      </c>
      <c r="J47" s="234" t="str">
        <f t="shared" si="4"/>
        <v>ND</v>
      </c>
      <c r="K47" s="235" t="s">
        <v>3730</v>
      </c>
      <c r="L47" s="236">
        <v>45224</v>
      </c>
      <c r="M47" s="1220" t="s">
        <v>6895</v>
      </c>
      <c r="N47" s="235" t="s">
        <v>5539</v>
      </c>
      <c r="O47" s="236">
        <v>45237</v>
      </c>
      <c r="P47" s="235" t="s">
        <v>3777</v>
      </c>
      <c r="Q47" s="235" t="s">
        <v>3748</v>
      </c>
      <c r="R47" s="236">
        <v>45238</v>
      </c>
      <c r="S47" s="1220" t="s">
        <v>6926</v>
      </c>
      <c r="T47" s="235"/>
      <c r="U47" s="235"/>
      <c r="V47" s="235" t="s">
        <v>3777</v>
      </c>
      <c r="W47" s="235" t="s">
        <v>3748</v>
      </c>
      <c r="X47" s="236">
        <v>45265</v>
      </c>
      <c r="Y47" s="1220" t="s">
        <v>6988</v>
      </c>
      <c r="Z47" s="235"/>
      <c r="AA47" s="235" t="s">
        <v>6913</v>
      </c>
      <c r="AB47" s="235" t="s">
        <v>3777</v>
      </c>
      <c r="AC47" s="235" t="s">
        <v>5626</v>
      </c>
      <c r="AD47" s="236">
        <v>45309</v>
      </c>
      <c r="AE47" s="1220" t="s">
        <v>7050</v>
      </c>
      <c r="AF47" s="235" t="s">
        <v>5539</v>
      </c>
      <c r="AG47" s="236">
        <v>45345</v>
      </c>
      <c r="AH47" s="235" t="s">
        <v>5839</v>
      </c>
      <c r="AI47" s="235" t="s">
        <v>5811</v>
      </c>
      <c r="AJ47" s="236">
        <v>45357</v>
      </c>
      <c r="AK47" s="1220" t="s">
        <v>7318</v>
      </c>
      <c r="AL47" s="235"/>
      <c r="AM47" s="235"/>
      <c r="AN47" s="235" t="s">
        <v>5839</v>
      </c>
      <c r="AO47" s="235" t="s">
        <v>5811</v>
      </c>
      <c r="AP47" s="236">
        <v>46000</v>
      </c>
      <c r="AQ47" s="1153" t="s">
        <v>11534</v>
      </c>
      <c r="AR47" s="235"/>
      <c r="AS47" s="235"/>
      <c r="AT47" s="235"/>
      <c r="AU47" s="235"/>
      <c r="AV47" s="235"/>
      <c r="AW47" s="235"/>
      <c r="AX47" s="235"/>
      <c r="AY47" s="235"/>
      <c r="AZ47" s="235"/>
    </row>
    <row r="48" spans="1:52" s="77" customFormat="1" ht="15" hidden="1" x14ac:dyDescent="0.25">
      <c r="A48" s="230" t="s">
        <v>8263</v>
      </c>
      <c r="B48" s="264"/>
      <c r="C48" s="264"/>
      <c r="D48" s="264" t="s">
        <v>6695</v>
      </c>
      <c r="E48" s="247" t="s">
        <v>6891</v>
      </c>
      <c r="F48" s="239">
        <f>IF(L48&lt;&gt;0,MAX(L48,R48,X48,AD48,AJ48,AP48),"NE")</f>
        <v>46000</v>
      </c>
      <c r="G48" s="259" t="str">
        <f t="shared" si="1"/>
        <v>B</v>
      </c>
      <c r="H48" s="274" t="str">
        <f t="shared" si="2"/>
        <v>MR_DER-1442_25</v>
      </c>
      <c r="I48" s="234" t="str">
        <f t="shared" si="3"/>
        <v>ND</v>
      </c>
      <c r="J48" s="234" t="str">
        <f t="shared" si="4"/>
        <v>ND</v>
      </c>
      <c r="K48" s="235" t="s">
        <v>3730</v>
      </c>
      <c r="L48" s="236">
        <v>45224</v>
      </c>
      <c r="M48" s="1220" t="s">
        <v>6895</v>
      </c>
      <c r="N48" s="235" t="s">
        <v>5539</v>
      </c>
      <c r="O48" s="236">
        <v>45237</v>
      </c>
      <c r="P48" s="235" t="s">
        <v>3777</v>
      </c>
      <c r="Q48" s="235" t="s">
        <v>3748</v>
      </c>
      <c r="R48" s="236">
        <v>45238</v>
      </c>
      <c r="S48" s="1220" t="s">
        <v>6926</v>
      </c>
      <c r="T48" s="235"/>
      <c r="U48" s="235"/>
      <c r="V48" s="235" t="s">
        <v>3777</v>
      </c>
      <c r="W48" s="235" t="s">
        <v>3748</v>
      </c>
      <c r="X48" s="236">
        <v>45265</v>
      </c>
      <c r="Y48" s="1220" t="s">
        <v>6988</v>
      </c>
      <c r="Z48" s="235"/>
      <c r="AA48" s="235" t="s">
        <v>6913</v>
      </c>
      <c r="AB48" s="235" t="s">
        <v>3777</v>
      </c>
      <c r="AC48" s="235" t="s">
        <v>5626</v>
      </c>
      <c r="AD48" s="236">
        <v>45309</v>
      </c>
      <c r="AE48" s="1220" t="s">
        <v>7050</v>
      </c>
      <c r="AF48" s="235" t="s">
        <v>5539</v>
      </c>
      <c r="AG48" s="236">
        <v>45345</v>
      </c>
      <c r="AH48" s="235" t="s">
        <v>5839</v>
      </c>
      <c r="AI48" s="235" t="s">
        <v>5811</v>
      </c>
      <c r="AJ48" s="236">
        <v>45357</v>
      </c>
      <c r="AK48" s="1220" t="s">
        <v>7318</v>
      </c>
      <c r="AL48" s="235"/>
      <c r="AM48" s="235"/>
      <c r="AN48" s="235" t="s">
        <v>5839</v>
      </c>
      <c r="AO48" s="235" t="s">
        <v>5811</v>
      </c>
      <c r="AP48" s="236">
        <v>46000</v>
      </c>
      <c r="AQ48" s="1153" t="s">
        <v>11534</v>
      </c>
      <c r="AR48" s="235"/>
      <c r="AS48" s="235"/>
      <c r="AT48" s="235"/>
      <c r="AU48" s="235"/>
      <c r="AV48" s="235"/>
      <c r="AW48" s="235"/>
      <c r="AX48" s="235"/>
      <c r="AY48" s="235"/>
      <c r="AZ48" s="235"/>
    </row>
    <row r="49" spans="1:52" s="77" customFormat="1" hidden="1" x14ac:dyDescent="0.25">
      <c r="A49" s="230" t="s">
        <v>8263</v>
      </c>
      <c r="B49" s="264"/>
      <c r="C49" s="264"/>
      <c r="D49" s="264" t="s">
        <v>6695</v>
      </c>
      <c r="E49" s="247" t="s">
        <v>6892</v>
      </c>
      <c r="F49" s="239">
        <f>IF(L49&lt;&gt;0,MAX(L49,R49,X49,AD49,AJ49),"NE")</f>
        <v>45265</v>
      </c>
      <c r="G49" s="259" t="str">
        <f t="shared" si="1"/>
        <v>A</v>
      </c>
      <c r="H49" s="274" t="str">
        <f t="shared" si="2"/>
        <v>MR.DER-0494_23-Entrega Final</v>
      </c>
      <c r="I49" s="234" t="str">
        <f t="shared" si="3"/>
        <v>ASSINADO</v>
      </c>
      <c r="J49" s="263" t="str">
        <f t="shared" si="4"/>
        <v>ND</v>
      </c>
      <c r="K49" s="235" t="s">
        <v>3730</v>
      </c>
      <c r="L49" s="236">
        <v>45224</v>
      </c>
      <c r="M49" s="265" t="s">
        <v>6895</v>
      </c>
      <c r="N49" s="235" t="s">
        <v>5539</v>
      </c>
      <c r="O49" s="236">
        <v>45237</v>
      </c>
      <c r="P49" s="235" t="s">
        <v>3777</v>
      </c>
      <c r="Q49" s="235" t="s">
        <v>3748</v>
      </c>
      <c r="R49" s="236">
        <v>45238</v>
      </c>
      <c r="S49" s="265" t="s">
        <v>6926</v>
      </c>
      <c r="T49" s="235"/>
      <c r="U49" s="235"/>
      <c r="V49" s="235" t="s">
        <v>3777</v>
      </c>
      <c r="W49" s="235" t="s">
        <v>3748</v>
      </c>
      <c r="X49" s="236">
        <v>45265</v>
      </c>
      <c r="Y49" s="265" t="s">
        <v>6988</v>
      </c>
      <c r="Z49" s="235"/>
      <c r="AA49" s="235" t="s">
        <v>6913</v>
      </c>
      <c r="AB49" s="235" t="s">
        <v>3777</v>
      </c>
      <c r="AC49" s="235"/>
      <c r="AD49" s="235"/>
      <c r="AE49" s="235"/>
      <c r="AF49" s="235"/>
      <c r="AG49" s="235"/>
      <c r="AH49" s="235"/>
      <c r="AI49" s="235"/>
      <c r="AJ49" s="235"/>
      <c r="AK49" s="235"/>
      <c r="AL49" s="235"/>
      <c r="AM49" s="235"/>
      <c r="AN49" s="235"/>
      <c r="AO49" s="235"/>
      <c r="AP49" s="235"/>
      <c r="AQ49" s="235"/>
      <c r="AR49" s="235"/>
      <c r="AS49" s="235"/>
      <c r="AT49" s="235"/>
      <c r="AU49" s="235"/>
      <c r="AV49" s="235"/>
      <c r="AW49" s="235"/>
      <c r="AX49" s="235"/>
      <c r="AY49" s="235"/>
      <c r="AZ49" s="235"/>
    </row>
    <row r="50" spans="1:52" s="77" customFormat="1" ht="15" hidden="1" x14ac:dyDescent="0.25">
      <c r="A50" s="230" t="s">
        <v>8263</v>
      </c>
      <c r="B50" s="264"/>
      <c r="C50" s="264"/>
      <c r="D50" s="264" t="s">
        <v>6695</v>
      </c>
      <c r="E50" s="247" t="s">
        <v>6893</v>
      </c>
      <c r="F50" s="239">
        <f>IF(L50&lt;&gt;0,MAX(L50,R50,X50,AD50,AJ50,AP50),"NE")</f>
        <v>46000</v>
      </c>
      <c r="G50" s="259" t="str">
        <f t="shared" si="1"/>
        <v>B</v>
      </c>
      <c r="H50" s="274" t="str">
        <f t="shared" si="2"/>
        <v>MR_DER-1442_25</v>
      </c>
      <c r="I50" s="234" t="str">
        <f t="shared" si="3"/>
        <v>ND</v>
      </c>
      <c r="J50" s="234" t="str">
        <f t="shared" si="4"/>
        <v>ND</v>
      </c>
      <c r="K50" s="235" t="s">
        <v>3730</v>
      </c>
      <c r="L50" s="236">
        <v>45224</v>
      </c>
      <c r="M50" s="1220" t="s">
        <v>6895</v>
      </c>
      <c r="N50" s="235" t="s">
        <v>5539</v>
      </c>
      <c r="O50" s="236">
        <v>45237</v>
      </c>
      <c r="P50" s="235" t="s">
        <v>3777</v>
      </c>
      <c r="Q50" s="235" t="s">
        <v>3748</v>
      </c>
      <c r="R50" s="236">
        <v>45238</v>
      </c>
      <c r="S50" s="1220" t="s">
        <v>6926</v>
      </c>
      <c r="T50" s="235"/>
      <c r="U50" s="235"/>
      <c r="V50" s="235" t="s">
        <v>3777</v>
      </c>
      <c r="W50" s="235" t="s">
        <v>3748</v>
      </c>
      <c r="X50" s="236">
        <v>45265</v>
      </c>
      <c r="Y50" s="1220" t="s">
        <v>6988</v>
      </c>
      <c r="Z50" s="235"/>
      <c r="AA50" s="235" t="s">
        <v>6913</v>
      </c>
      <c r="AB50" s="235" t="s">
        <v>3777</v>
      </c>
      <c r="AC50" s="235" t="s">
        <v>5626</v>
      </c>
      <c r="AD50" s="236">
        <v>45309</v>
      </c>
      <c r="AE50" s="1220" t="s">
        <v>7050</v>
      </c>
      <c r="AF50" s="235" t="s">
        <v>5539</v>
      </c>
      <c r="AG50" s="236">
        <v>45345</v>
      </c>
      <c r="AH50" s="235" t="s">
        <v>5839</v>
      </c>
      <c r="AI50" s="235" t="s">
        <v>5811</v>
      </c>
      <c r="AJ50" s="236">
        <v>45357</v>
      </c>
      <c r="AK50" s="1220" t="s">
        <v>7318</v>
      </c>
      <c r="AL50" s="235"/>
      <c r="AM50" s="235"/>
      <c r="AN50" s="235" t="s">
        <v>5839</v>
      </c>
      <c r="AO50" s="235" t="s">
        <v>5811</v>
      </c>
      <c r="AP50" s="236">
        <v>46000</v>
      </c>
      <c r="AQ50" s="218" t="s">
        <v>11534</v>
      </c>
      <c r="AR50" s="235"/>
      <c r="AS50" s="235"/>
      <c r="AT50" s="235"/>
      <c r="AU50" s="235"/>
      <c r="AV50" s="235"/>
      <c r="AW50" s="235"/>
      <c r="AX50" s="235"/>
      <c r="AY50" s="235"/>
      <c r="AZ50" s="235"/>
    </row>
    <row r="51" spans="1:52" s="77" customFormat="1" hidden="1" x14ac:dyDescent="0.25">
      <c r="A51" s="230" t="s">
        <v>8263</v>
      </c>
      <c r="B51" s="264"/>
      <c r="C51" s="264"/>
      <c r="D51" s="264" t="s">
        <v>6695</v>
      </c>
      <c r="E51" s="247" t="s">
        <v>6894</v>
      </c>
      <c r="F51" s="239">
        <f>IF(L51&lt;&gt;0,MAX(L51,R51,X51,AD51,AJ51),"NE")</f>
        <v>45265</v>
      </c>
      <c r="G51" s="259" t="str">
        <f t="shared" si="1"/>
        <v>A</v>
      </c>
      <c r="H51" s="274" t="str">
        <f t="shared" si="2"/>
        <v>MR.DER-0494_23-Entrega Final</v>
      </c>
      <c r="I51" s="234" t="str">
        <f t="shared" si="3"/>
        <v>ASSINADO</v>
      </c>
      <c r="J51" s="263" t="str">
        <f t="shared" si="4"/>
        <v>ND</v>
      </c>
      <c r="K51" s="235" t="s">
        <v>3730</v>
      </c>
      <c r="L51" s="236">
        <v>45224</v>
      </c>
      <c r="M51" s="265" t="s">
        <v>6895</v>
      </c>
      <c r="N51" s="235" t="s">
        <v>5539</v>
      </c>
      <c r="O51" s="236">
        <v>45237</v>
      </c>
      <c r="P51" s="235" t="s">
        <v>3777</v>
      </c>
      <c r="Q51" s="235" t="s">
        <v>3748</v>
      </c>
      <c r="R51" s="236">
        <v>45238</v>
      </c>
      <c r="S51" s="265" t="s">
        <v>6926</v>
      </c>
      <c r="T51" s="235"/>
      <c r="U51" s="235"/>
      <c r="V51" s="235" t="s">
        <v>3777</v>
      </c>
      <c r="W51" s="235" t="s">
        <v>3748</v>
      </c>
      <c r="X51" s="236">
        <v>45265</v>
      </c>
      <c r="Y51" s="265" t="s">
        <v>6988</v>
      </c>
      <c r="Z51" s="235"/>
      <c r="AA51" s="235" t="s">
        <v>6913</v>
      </c>
      <c r="AB51" s="235" t="s">
        <v>3777</v>
      </c>
      <c r="AC51" s="235"/>
      <c r="AD51" s="235"/>
      <c r="AE51" s="235"/>
      <c r="AF51" s="235"/>
      <c r="AG51" s="235"/>
      <c r="AH51" s="235"/>
      <c r="AI51" s="235"/>
      <c r="AJ51" s="235"/>
      <c r="AK51" s="235"/>
      <c r="AL51" s="235"/>
      <c r="AM51" s="235"/>
      <c r="AN51" s="235"/>
      <c r="AO51" s="235"/>
      <c r="AP51" s="235"/>
      <c r="AQ51" s="235"/>
      <c r="AR51" s="235"/>
      <c r="AS51" s="235"/>
      <c r="AT51" s="235"/>
      <c r="AU51" s="235"/>
      <c r="AV51" s="235"/>
      <c r="AW51" s="235"/>
      <c r="AX51" s="235"/>
      <c r="AY51" s="235"/>
      <c r="AZ51" s="235"/>
    </row>
    <row r="52" spans="1:52" s="352" customFormat="1" hidden="1" x14ac:dyDescent="0.2">
      <c r="A52" s="221"/>
      <c r="B52" s="221"/>
      <c r="C52" s="221"/>
      <c r="D52" s="221"/>
      <c r="E52" s="221" t="s">
        <v>7515</v>
      </c>
      <c r="F52" s="222"/>
      <c r="G52" s="222"/>
      <c r="H52" s="222"/>
      <c r="I52" s="222"/>
      <c r="J52" s="222"/>
      <c r="K52" s="223"/>
      <c r="L52" s="223"/>
      <c r="M52" s="224"/>
      <c r="N52" s="225"/>
      <c r="O52" s="225"/>
      <c r="P52" s="225"/>
      <c r="Q52" s="223"/>
      <c r="R52" s="223"/>
      <c r="S52" s="224"/>
      <c r="T52" s="225"/>
      <c r="U52" s="225"/>
      <c r="V52" s="225"/>
      <c r="W52" s="223"/>
      <c r="X52" s="223"/>
      <c r="Y52" s="224"/>
      <c r="Z52" s="225"/>
      <c r="AA52" s="225"/>
      <c r="AB52" s="225"/>
      <c r="AC52" s="223"/>
      <c r="AD52" s="223"/>
      <c r="AE52" s="224"/>
      <c r="AF52" s="225"/>
      <c r="AG52" s="225"/>
      <c r="AH52" s="225"/>
      <c r="AI52" s="223"/>
      <c r="AJ52" s="223"/>
      <c r="AK52" s="224"/>
      <c r="AL52" s="225"/>
      <c r="AM52" s="225"/>
      <c r="AN52" s="225"/>
      <c r="AO52" s="223"/>
      <c r="AP52" s="223"/>
      <c r="AQ52" s="224"/>
      <c r="AR52" s="225"/>
      <c r="AS52" s="225"/>
      <c r="AT52" s="225"/>
      <c r="AU52" s="223"/>
      <c r="AV52" s="223"/>
      <c r="AW52" s="224"/>
      <c r="AX52" s="225"/>
      <c r="AY52" s="225"/>
      <c r="AZ52" s="225"/>
    </row>
    <row r="53" spans="1:52" s="110" customFormat="1" ht="15" hidden="1" x14ac:dyDescent="0.25">
      <c r="A53" s="230" t="s">
        <v>8263</v>
      </c>
      <c r="B53" s="220" t="s">
        <v>8257</v>
      </c>
      <c r="C53" s="230"/>
      <c r="D53" s="230" t="s">
        <v>7027</v>
      </c>
      <c r="E53" s="231" t="s">
        <v>11515</v>
      </c>
      <c r="F53" s="239">
        <f>IF(L53&lt;&gt;0,MAX(L53,R53,X53,AD53),"NE")</f>
        <v>46001</v>
      </c>
      <c r="G53" s="259" t="str">
        <f t="shared" ref="G53:G83" si="6">IF($F53="","",INDEX($K53:$FI53,1,MATCH($F53,$K53:$FI53,)-1))</f>
        <v>A</v>
      </c>
      <c r="H53" s="274" t="str">
        <f t="shared" ref="H53:H85" si="7">IF($F53="","",INDEX($K53:$AY53,1,MATCH($F53,$K53:$AY53,)+1))</f>
        <v>MR_DER-1453_25</v>
      </c>
      <c r="I53" s="234" t="str">
        <f t="shared" ref="I53:I83" si="8">IF(F53="NE",F53,IF(INDEX(K53:CP53,,MATCH(F53,K53:CP53,0)+3)&lt;&gt;0,INDEX(K53:CP53,,MATCH(F53,K53:CP53,0)+3),"ND"))</f>
        <v>ND</v>
      </c>
      <c r="J53" s="234" t="str">
        <f t="shared" ref="J53:J83" si="9">IF(G53="NE",G53,IF(INDEX(K53:CQ53,,MATCH(G53,K53:CQ53,0)+3)&lt;&gt;0,INDEX(K53:CQ53,,MATCH(G53,K53:CQ53,0)+3),"ND"))</f>
        <v>ND</v>
      </c>
      <c r="K53" s="220" t="s">
        <v>3730</v>
      </c>
      <c r="L53" s="229">
        <v>45792</v>
      </c>
      <c r="M53" s="1153" t="s">
        <v>9504</v>
      </c>
      <c r="N53" s="220" t="s">
        <v>5536</v>
      </c>
      <c r="O53" s="229">
        <v>45818</v>
      </c>
      <c r="P53" s="1025"/>
      <c r="Q53" s="235" t="s">
        <v>3765</v>
      </c>
      <c r="R53" s="236">
        <v>45951</v>
      </c>
      <c r="S53" s="1153" t="s">
        <v>10866</v>
      </c>
      <c r="T53" s="220"/>
      <c r="U53" s="229"/>
      <c r="V53" s="1025"/>
      <c r="W53" s="220" t="s">
        <v>3748</v>
      </c>
      <c r="X53" s="229">
        <v>46001</v>
      </c>
      <c r="Y53" s="1153" t="s">
        <v>11547</v>
      </c>
      <c r="Z53" s="220"/>
      <c r="AA53" s="229"/>
      <c r="AB53" s="1025"/>
      <c r="AC53" s="220"/>
      <c r="AD53" s="220"/>
      <c r="AE53" s="220"/>
      <c r="AF53" s="220"/>
      <c r="AG53" s="220"/>
      <c r="AH53" s="220"/>
      <c r="AI53" s="220"/>
      <c r="AJ53" s="220"/>
      <c r="AK53" s="220"/>
      <c r="AL53" s="220"/>
      <c r="AM53" s="220"/>
      <c r="AN53" s="220"/>
      <c r="AO53" s="220"/>
      <c r="AP53" s="220"/>
      <c r="AQ53" s="220"/>
      <c r="AR53" s="220"/>
      <c r="AS53" s="220"/>
      <c r="AT53" s="220"/>
      <c r="AU53" s="220"/>
      <c r="AV53" s="220"/>
      <c r="AW53" s="220"/>
      <c r="AX53" s="220"/>
      <c r="AY53" s="220"/>
      <c r="AZ53" s="220"/>
    </row>
    <row r="54" spans="1:52" s="110" customFormat="1" ht="15" hidden="1" x14ac:dyDescent="0.25">
      <c r="A54" s="230" t="s">
        <v>8263</v>
      </c>
      <c r="B54" s="220" t="s">
        <v>8257</v>
      </c>
      <c r="C54" s="230"/>
      <c r="D54" s="230" t="s">
        <v>7027</v>
      </c>
      <c r="E54" s="231" t="s">
        <v>11516</v>
      </c>
      <c r="F54" s="239">
        <f>IF(L54&lt;&gt;0,MAX(L54,R54,X54,AD54),"NE")</f>
        <v>46001</v>
      </c>
      <c r="G54" s="259" t="str">
        <f t="shared" si="6"/>
        <v>A</v>
      </c>
      <c r="H54" s="274" t="str">
        <f t="shared" si="7"/>
        <v>MR_DER-1453_25</v>
      </c>
      <c r="I54" s="234" t="str">
        <f t="shared" si="8"/>
        <v>ND</v>
      </c>
      <c r="J54" s="234" t="str">
        <f t="shared" si="9"/>
        <v>ND</v>
      </c>
      <c r="K54" s="220" t="s">
        <v>3730</v>
      </c>
      <c r="L54" s="229">
        <v>45792</v>
      </c>
      <c r="M54" s="1153" t="s">
        <v>9545</v>
      </c>
      <c r="N54" s="220" t="s">
        <v>5536</v>
      </c>
      <c r="O54" s="229">
        <v>45818</v>
      </c>
      <c r="P54" s="1025"/>
      <c r="Q54" s="235" t="s">
        <v>3765</v>
      </c>
      <c r="R54" s="236">
        <v>45951</v>
      </c>
      <c r="S54" s="1153" t="s">
        <v>10950</v>
      </c>
      <c r="T54" s="220"/>
      <c r="U54" s="229"/>
      <c r="V54" s="1025"/>
      <c r="W54" s="220" t="s">
        <v>3748</v>
      </c>
      <c r="X54" s="229">
        <v>46001</v>
      </c>
      <c r="Y54" s="1153" t="s">
        <v>11547</v>
      </c>
      <c r="Z54" s="220"/>
      <c r="AA54" s="229"/>
      <c r="AB54" s="1025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0"/>
      <c r="AX54" s="220"/>
      <c r="AY54" s="220"/>
      <c r="AZ54" s="220"/>
    </row>
    <row r="55" spans="1:52" s="110" customFormat="1" ht="15" hidden="1" x14ac:dyDescent="0.25">
      <c r="A55" s="230" t="s">
        <v>8263</v>
      </c>
      <c r="B55" s="220" t="s">
        <v>8257</v>
      </c>
      <c r="C55" s="230"/>
      <c r="D55" s="230" t="s">
        <v>6218</v>
      </c>
      <c r="E55" s="231" t="s">
        <v>7370</v>
      </c>
      <c r="F55" s="239">
        <f>IF(L55&lt;&gt;0,MAX(L55,R55,X55,AD55),"NE")</f>
        <v>46001</v>
      </c>
      <c r="G55" s="259" t="str">
        <f t="shared" si="6"/>
        <v>A</v>
      </c>
      <c r="H55" s="274" t="str">
        <f t="shared" si="7"/>
        <v>MR_DER-1453_25</v>
      </c>
      <c r="I55" s="234" t="str">
        <f t="shared" si="8"/>
        <v>ND</v>
      </c>
      <c r="J55" s="234" t="str">
        <f t="shared" si="9"/>
        <v>ND</v>
      </c>
      <c r="K55" s="220" t="s">
        <v>3730</v>
      </c>
      <c r="L55" s="229">
        <v>45378</v>
      </c>
      <c r="M55" s="240" t="s">
        <v>7373</v>
      </c>
      <c r="N55" s="220"/>
      <c r="O55" s="229">
        <v>45384</v>
      </c>
      <c r="P55" s="1025" t="s">
        <v>8528</v>
      </c>
      <c r="Q55" s="220" t="s">
        <v>3730</v>
      </c>
      <c r="R55" s="229">
        <v>45392</v>
      </c>
      <c r="S55" s="240" t="s">
        <v>7501</v>
      </c>
      <c r="T55" s="220" t="s">
        <v>5538</v>
      </c>
      <c r="U55" s="229">
        <v>45415</v>
      </c>
      <c r="V55" s="1025" t="s">
        <v>8575</v>
      </c>
      <c r="W55" s="220" t="s">
        <v>3748</v>
      </c>
      <c r="X55" s="229">
        <v>45420</v>
      </c>
      <c r="Y55" s="240" t="s">
        <v>7688</v>
      </c>
      <c r="Z55" s="220"/>
      <c r="AA55" s="229"/>
      <c r="AB55" s="1025" t="s">
        <v>8583</v>
      </c>
      <c r="AC55" s="220" t="s">
        <v>3748</v>
      </c>
      <c r="AD55" s="229">
        <v>46001</v>
      </c>
      <c r="AE55" s="218" t="s">
        <v>11547</v>
      </c>
      <c r="AF55" s="220"/>
      <c r="AG55" s="220"/>
      <c r="AH55" s="220"/>
      <c r="AI55" s="220"/>
      <c r="AJ55" s="220"/>
      <c r="AK55" s="220"/>
      <c r="AL55" s="220"/>
      <c r="AM55" s="220"/>
      <c r="AN55" s="220"/>
      <c r="AO55" s="220"/>
      <c r="AP55" s="220"/>
      <c r="AQ55" s="220"/>
      <c r="AR55" s="220"/>
      <c r="AS55" s="220"/>
      <c r="AT55" s="220"/>
      <c r="AU55" s="220"/>
      <c r="AV55" s="220"/>
      <c r="AW55" s="220"/>
      <c r="AX55" s="220"/>
      <c r="AY55" s="220"/>
      <c r="AZ55" s="220"/>
    </row>
    <row r="56" spans="1:52" s="110" customFormat="1" ht="15" hidden="1" x14ac:dyDescent="0.25">
      <c r="A56" s="230" t="s">
        <v>8263</v>
      </c>
      <c r="B56" s="220" t="s">
        <v>8257</v>
      </c>
      <c r="C56" s="230"/>
      <c r="D56" s="230" t="s">
        <v>6218</v>
      </c>
      <c r="E56" s="231" t="s">
        <v>7371</v>
      </c>
      <c r="F56" s="239">
        <f>IF(L56&lt;&gt;0,MAX(L56,R56,X56,AD56),"NE")</f>
        <v>46001</v>
      </c>
      <c r="G56" s="259" t="str">
        <f t="shared" si="6"/>
        <v>A</v>
      </c>
      <c r="H56" s="274" t="str">
        <f t="shared" si="7"/>
        <v>MR_DER-1453_25</v>
      </c>
      <c r="I56" s="234" t="str">
        <f t="shared" si="8"/>
        <v>ND</v>
      </c>
      <c r="J56" s="234" t="str">
        <f t="shared" si="9"/>
        <v>ND</v>
      </c>
      <c r="K56" s="220" t="s">
        <v>3730</v>
      </c>
      <c r="L56" s="229">
        <v>45378</v>
      </c>
      <c r="M56" s="240" t="s">
        <v>7373</v>
      </c>
      <c r="N56" s="220"/>
      <c r="O56" s="229">
        <v>45384</v>
      </c>
      <c r="P56" s="1025" t="s">
        <v>8528</v>
      </c>
      <c r="Q56" s="220" t="s">
        <v>3730</v>
      </c>
      <c r="R56" s="229">
        <v>45392</v>
      </c>
      <c r="S56" s="240" t="s">
        <v>7501</v>
      </c>
      <c r="T56" s="220" t="s">
        <v>5538</v>
      </c>
      <c r="U56" s="229">
        <v>45419</v>
      </c>
      <c r="V56" s="1025" t="s">
        <v>8575</v>
      </c>
      <c r="W56" s="220" t="s">
        <v>3748</v>
      </c>
      <c r="X56" s="229">
        <v>45422</v>
      </c>
      <c r="Y56" s="240" t="s">
        <v>7690</v>
      </c>
      <c r="Z56" s="220"/>
      <c r="AA56" s="229"/>
      <c r="AB56" s="1025" t="s">
        <v>8584</v>
      </c>
      <c r="AC56" s="220" t="s">
        <v>3748</v>
      </c>
      <c r="AD56" s="229">
        <v>46001</v>
      </c>
      <c r="AE56" s="218" t="s">
        <v>11547</v>
      </c>
      <c r="AF56" s="220"/>
      <c r="AG56" s="220"/>
      <c r="AH56" s="220"/>
      <c r="AI56" s="220"/>
      <c r="AJ56" s="220"/>
      <c r="AK56" s="220"/>
      <c r="AL56" s="220"/>
      <c r="AM56" s="220"/>
      <c r="AN56" s="220"/>
      <c r="AO56" s="220"/>
      <c r="AP56" s="220"/>
      <c r="AQ56" s="220"/>
      <c r="AR56" s="220"/>
      <c r="AS56" s="220"/>
      <c r="AT56" s="220"/>
      <c r="AU56" s="220"/>
      <c r="AV56" s="220"/>
      <c r="AW56" s="220"/>
      <c r="AX56" s="220"/>
      <c r="AY56" s="220"/>
      <c r="AZ56" s="220"/>
    </row>
    <row r="57" spans="1:52" s="110" customFormat="1" ht="15" hidden="1" x14ac:dyDescent="0.25">
      <c r="A57" s="230" t="s">
        <v>8263</v>
      </c>
      <c r="B57" s="230"/>
      <c r="C57" s="220" t="s">
        <v>8257</v>
      </c>
      <c r="D57" s="230" t="s">
        <v>7137</v>
      </c>
      <c r="E57" s="231" t="s">
        <v>7115</v>
      </c>
      <c r="F57" s="239">
        <f t="shared" ref="F57:F85" si="10">IF(L57&lt;&gt;0,MAX(L57,R57,X57,AD57,AJ57,AP57),"NE")</f>
        <v>45996</v>
      </c>
      <c r="G57" s="259" t="str">
        <f t="shared" si="6"/>
        <v>A</v>
      </c>
      <c r="H57" s="274" t="str">
        <f t="shared" si="7"/>
        <v>MR_DER-1430_25</v>
      </c>
      <c r="I57" s="234" t="str">
        <f t="shared" si="8"/>
        <v>ND</v>
      </c>
      <c r="J57" s="234" t="str">
        <f t="shared" si="9"/>
        <v>APROVADO</v>
      </c>
      <c r="K57" s="220" t="s">
        <v>3730</v>
      </c>
      <c r="L57" s="229">
        <v>45338</v>
      </c>
      <c r="M57" s="240" t="s">
        <v>7138</v>
      </c>
      <c r="N57" s="220" t="s">
        <v>5536</v>
      </c>
      <c r="O57" s="229">
        <v>45345</v>
      </c>
      <c r="P57" s="1025" t="s">
        <v>8618</v>
      </c>
      <c r="Q57" s="220" t="s">
        <v>3765</v>
      </c>
      <c r="R57" s="229">
        <v>45392</v>
      </c>
      <c r="S57" s="240" t="s">
        <v>7501</v>
      </c>
      <c r="T57" s="220" t="s">
        <v>5536</v>
      </c>
      <c r="U57" s="229">
        <v>45415</v>
      </c>
      <c r="V57" s="1025" t="s">
        <v>8620</v>
      </c>
      <c r="W57" s="220" t="s">
        <v>5701</v>
      </c>
      <c r="X57" s="229">
        <v>45483</v>
      </c>
      <c r="Y57" s="1024" t="s">
        <v>8125</v>
      </c>
      <c r="Z57" s="220" t="s">
        <v>5536</v>
      </c>
      <c r="AA57" s="229">
        <v>45489</v>
      </c>
      <c r="AB57" s="1025" t="s">
        <v>8621</v>
      </c>
      <c r="AC57" s="220" t="s">
        <v>7387</v>
      </c>
      <c r="AD57" s="229">
        <v>45695</v>
      </c>
      <c r="AE57" s="1025" t="s">
        <v>8933</v>
      </c>
      <c r="AF57" s="220" t="s">
        <v>5537</v>
      </c>
      <c r="AG57" s="229">
        <v>45728</v>
      </c>
      <c r="AH57" s="220"/>
      <c r="AI57" s="220" t="s">
        <v>3748</v>
      </c>
      <c r="AJ57" s="229">
        <v>45741</v>
      </c>
      <c r="AK57" s="1025" t="s">
        <v>8971</v>
      </c>
      <c r="AL57" s="220" t="s">
        <v>5539</v>
      </c>
      <c r="AM57" s="229">
        <v>45772</v>
      </c>
      <c r="AN57" s="220"/>
      <c r="AO57" s="220" t="s">
        <v>3748</v>
      </c>
      <c r="AP57" s="229">
        <v>45996</v>
      </c>
      <c r="AQ57" s="23" t="s">
        <v>11512</v>
      </c>
      <c r="AR57" s="220"/>
      <c r="AS57" s="220"/>
      <c r="AT57" s="220"/>
      <c r="AU57" s="220"/>
      <c r="AV57" s="220"/>
      <c r="AW57" s="220"/>
      <c r="AX57" s="220"/>
      <c r="AY57" s="220"/>
      <c r="AZ57" s="220"/>
    </row>
    <row r="58" spans="1:52" s="110" customFormat="1" ht="15" hidden="1" x14ac:dyDescent="0.25">
      <c r="A58" s="230" t="s">
        <v>8263</v>
      </c>
      <c r="B58" s="230"/>
      <c r="C58" s="220" t="s">
        <v>8257</v>
      </c>
      <c r="D58" s="230" t="s">
        <v>7137</v>
      </c>
      <c r="E58" s="231" t="s">
        <v>7116</v>
      </c>
      <c r="F58" s="239">
        <f t="shared" si="10"/>
        <v>45996</v>
      </c>
      <c r="G58" s="259" t="str">
        <f t="shared" si="6"/>
        <v>A</v>
      </c>
      <c r="H58" s="274" t="str">
        <f t="shared" si="7"/>
        <v>MR_DER-1430_25</v>
      </c>
      <c r="I58" s="234" t="str">
        <f t="shared" si="8"/>
        <v>ND</v>
      </c>
      <c r="J58" s="234" t="str">
        <f t="shared" si="9"/>
        <v>APROVADO</v>
      </c>
      <c r="K58" s="220" t="s">
        <v>3730</v>
      </c>
      <c r="L58" s="229">
        <v>45338</v>
      </c>
      <c r="M58" s="240" t="s">
        <v>7138</v>
      </c>
      <c r="N58" s="220" t="s">
        <v>5536</v>
      </c>
      <c r="O58" s="229">
        <v>45345</v>
      </c>
      <c r="P58" s="1025" t="s">
        <v>8618</v>
      </c>
      <c r="Q58" s="220" t="s">
        <v>3765</v>
      </c>
      <c r="R58" s="229">
        <v>45392</v>
      </c>
      <c r="S58" s="240" t="s">
        <v>7501</v>
      </c>
      <c r="T58" s="220" t="s">
        <v>5536</v>
      </c>
      <c r="U58" s="229">
        <v>45415</v>
      </c>
      <c r="V58" s="1025" t="s">
        <v>8620</v>
      </c>
      <c r="W58" s="220" t="s">
        <v>5701</v>
      </c>
      <c r="X58" s="229">
        <v>45483</v>
      </c>
      <c r="Y58" s="1024" t="s">
        <v>8125</v>
      </c>
      <c r="Z58" s="220" t="s">
        <v>5536</v>
      </c>
      <c r="AA58" s="229">
        <v>45489</v>
      </c>
      <c r="AB58" s="1025" t="s">
        <v>8621</v>
      </c>
      <c r="AC58" s="220" t="s">
        <v>7387</v>
      </c>
      <c r="AD58" s="229">
        <v>45695</v>
      </c>
      <c r="AE58" s="1025" t="s">
        <v>8933</v>
      </c>
      <c r="AF58" s="220" t="s">
        <v>5537</v>
      </c>
      <c r="AG58" s="229">
        <v>45728</v>
      </c>
      <c r="AH58" s="220"/>
      <c r="AI58" s="220" t="s">
        <v>3748</v>
      </c>
      <c r="AJ58" s="229">
        <v>45741</v>
      </c>
      <c r="AK58" s="1025" t="s">
        <v>8971</v>
      </c>
      <c r="AL58" s="220" t="s">
        <v>5539</v>
      </c>
      <c r="AM58" s="229">
        <v>45772</v>
      </c>
      <c r="AN58" s="220"/>
      <c r="AO58" s="220" t="s">
        <v>3748</v>
      </c>
      <c r="AP58" s="229">
        <v>45996</v>
      </c>
      <c r="AQ58" s="23" t="s">
        <v>11512</v>
      </c>
      <c r="AR58" s="220"/>
      <c r="AS58" s="220"/>
      <c r="AT58" s="220"/>
      <c r="AU58" s="220"/>
      <c r="AV58" s="220"/>
      <c r="AW58" s="220"/>
      <c r="AX58" s="220"/>
      <c r="AY58" s="220"/>
      <c r="AZ58" s="220"/>
    </row>
    <row r="59" spans="1:52" s="110" customFormat="1" ht="15" hidden="1" x14ac:dyDescent="0.25">
      <c r="A59" s="230" t="s">
        <v>8263</v>
      </c>
      <c r="B59" s="230"/>
      <c r="C59" s="220" t="s">
        <v>8257</v>
      </c>
      <c r="D59" s="230" t="s">
        <v>7137</v>
      </c>
      <c r="E59" s="231" t="s">
        <v>7117</v>
      </c>
      <c r="F59" s="239">
        <f t="shared" si="10"/>
        <v>45996</v>
      </c>
      <c r="G59" s="259" t="str">
        <f t="shared" si="6"/>
        <v>A</v>
      </c>
      <c r="H59" s="274" t="str">
        <f t="shared" si="7"/>
        <v>MR_DER-1430_25</v>
      </c>
      <c r="I59" s="234" t="str">
        <f t="shared" si="8"/>
        <v>ND</v>
      </c>
      <c r="J59" s="234" t="str">
        <f t="shared" si="9"/>
        <v>APROVADO</v>
      </c>
      <c r="K59" s="220" t="s">
        <v>3730</v>
      </c>
      <c r="L59" s="229">
        <v>45338</v>
      </c>
      <c r="M59" s="240" t="s">
        <v>7138</v>
      </c>
      <c r="N59" s="220" t="s">
        <v>5536</v>
      </c>
      <c r="O59" s="229">
        <v>45345</v>
      </c>
      <c r="P59" s="1025" t="s">
        <v>8618</v>
      </c>
      <c r="Q59" s="220" t="s">
        <v>3765</v>
      </c>
      <c r="R59" s="229">
        <v>45392</v>
      </c>
      <c r="S59" s="240" t="s">
        <v>7501</v>
      </c>
      <c r="T59" s="220" t="s">
        <v>5536</v>
      </c>
      <c r="U59" s="229">
        <v>45415</v>
      </c>
      <c r="V59" s="1025" t="s">
        <v>8620</v>
      </c>
      <c r="W59" s="220" t="s">
        <v>5701</v>
      </c>
      <c r="X59" s="229">
        <v>45483</v>
      </c>
      <c r="Y59" s="1024" t="s">
        <v>8125</v>
      </c>
      <c r="Z59" s="220" t="s">
        <v>5536</v>
      </c>
      <c r="AA59" s="229">
        <v>45489</v>
      </c>
      <c r="AB59" s="1025" t="s">
        <v>8621</v>
      </c>
      <c r="AC59" s="220" t="s">
        <v>7387</v>
      </c>
      <c r="AD59" s="229">
        <v>45695</v>
      </c>
      <c r="AE59" s="1025" t="s">
        <v>8933</v>
      </c>
      <c r="AF59" s="220" t="s">
        <v>5537</v>
      </c>
      <c r="AG59" s="229">
        <v>45728</v>
      </c>
      <c r="AH59" s="220"/>
      <c r="AI59" s="220" t="s">
        <v>3748</v>
      </c>
      <c r="AJ59" s="229">
        <v>45741</v>
      </c>
      <c r="AK59" s="1025" t="s">
        <v>8971</v>
      </c>
      <c r="AL59" s="220" t="s">
        <v>5539</v>
      </c>
      <c r="AM59" s="229">
        <v>45772</v>
      </c>
      <c r="AN59" s="220"/>
      <c r="AO59" s="220" t="s">
        <v>3748</v>
      </c>
      <c r="AP59" s="229">
        <v>45996</v>
      </c>
      <c r="AQ59" s="23" t="s">
        <v>11512</v>
      </c>
      <c r="AR59" s="220"/>
      <c r="AS59" s="220"/>
      <c r="AT59" s="220"/>
      <c r="AU59" s="220"/>
      <c r="AV59" s="220"/>
      <c r="AW59" s="220"/>
      <c r="AX59" s="220"/>
      <c r="AY59" s="220"/>
      <c r="AZ59" s="220"/>
    </row>
    <row r="60" spans="1:52" s="110" customFormat="1" ht="15" hidden="1" x14ac:dyDescent="0.25">
      <c r="A60" s="230" t="s">
        <v>8263</v>
      </c>
      <c r="B60" s="230"/>
      <c r="C60" s="220" t="s">
        <v>8257</v>
      </c>
      <c r="D60" s="230" t="s">
        <v>7137</v>
      </c>
      <c r="E60" s="231" t="s">
        <v>7118</v>
      </c>
      <c r="F60" s="239">
        <f t="shared" si="10"/>
        <v>45996</v>
      </c>
      <c r="G60" s="259" t="str">
        <f t="shared" si="6"/>
        <v>A</v>
      </c>
      <c r="H60" s="274" t="str">
        <f t="shared" si="7"/>
        <v>MR_DER-1430_25</v>
      </c>
      <c r="I60" s="234" t="str">
        <f t="shared" si="8"/>
        <v>ND</v>
      </c>
      <c r="J60" s="234" t="str">
        <f t="shared" si="9"/>
        <v>APROVADO</v>
      </c>
      <c r="K60" s="220" t="s">
        <v>3730</v>
      </c>
      <c r="L60" s="229">
        <v>45338</v>
      </c>
      <c r="M60" s="240" t="s">
        <v>7138</v>
      </c>
      <c r="N60" s="220" t="s">
        <v>5536</v>
      </c>
      <c r="O60" s="229">
        <v>45345</v>
      </c>
      <c r="P60" s="1025" t="s">
        <v>8618</v>
      </c>
      <c r="Q60" s="220" t="s">
        <v>3765</v>
      </c>
      <c r="R60" s="229">
        <v>45392</v>
      </c>
      <c r="S60" s="240" t="s">
        <v>7501</v>
      </c>
      <c r="T60" s="220" t="s">
        <v>5536</v>
      </c>
      <c r="U60" s="229">
        <v>45415</v>
      </c>
      <c r="V60" s="1025" t="s">
        <v>8620</v>
      </c>
      <c r="W60" s="220" t="s">
        <v>5701</v>
      </c>
      <c r="X60" s="229">
        <v>45483</v>
      </c>
      <c r="Y60" s="1024" t="s">
        <v>8125</v>
      </c>
      <c r="Z60" s="220" t="s">
        <v>5536</v>
      </c>
      <c r="AA60" s="229">
        <v>45489</v>
      </c>
      <c r="AB60" s="1025" t="s">
        <v>8621</v>
      </c>
      <c r="AC60" s="220" t="s">
        <v>7387</v>
      </c>
      <c r="AD60" s="229">
        <v>45695</v>
      </c>
      <c r="AE60" s="1025" t="s">
        <v>8933</v>
      </c>
      <c r="AF60" s="220" t="s">
        <v>5537</v>
      </c>
      <c r="AG60" s="229">
        <v>45728</v>
      </c>
      <c r="AH60" s="220"/>
      <c r="AI60" s="220" t="s">
        <v>3748</v>
      </c>
      <c r="AJ60" s="229">
        <v>45741</v>
      </c>
      <c r="AK60" s="1025" t="s">
        <v>8971</v>
      </c>
      <c r="AL60" s="220" t="s">
        <v>5539</v>
      </c>
      <c r="AM60" s="229">
        <v>45772</v>
      </c>
      <c r="AN60" s="220"/>
      <c r="AO60" s="220" t="s">
        <v>3748</v>
      </c>
      <c r="AP60" s="229">
        <v>45996</v>
      </c>
      <c r="AQ60" s="23" t="s">
        <v>11512</v>
      </c>
      <c r="AR60" s="220"/>
      <c r="AS60" s="220"/>
      <c r="AT60" s="220"/>
      <c r="AU60" s="220"/>
      <c r="AV60" s="220"/>
      <c r="AW60" s="220"/>
      <c r="AX60" s="220"/>
      <c r="AY60" s="220"/>
      <c r="AZ60" s="220"/>
    </row>
    <row r="61" spans="1:52" s="110" customFormat="1" ht="15" hidden="1" x14ac:dyDescent="0.25">
      <c r="A61" s="230" t="s">
        <v>8263</v>
      </c>
      <c r="B61" s="230"/>
      <c r="C61" s="220" t="s">
        <v>8257</v>
      </c>
      <c r="D61" s="230" t="s">
        <v>7137</v>
      </c>
      <c r="E61" s="231" t="s">
        <v>7119</v>
      </c>
      <c r="F61" s="239">
        <f t="shared" si="10"/>
        <v>45996</v>
      </c>
      <c r="G61" s="259" t="str">
        <f t="shared" si="6"/>
        <v>A</v>
      </c>
      <c r="H61" s="274" t="str">
        <f t="shared" si="7"/>
        <v>MR_DER-1430_25</v>
      </c>
      <c r="I61" s="234" t="str">
        <f t="shared" si="8"/>
        <v>ND</v>
      </c>
      <c r="J61" s="234" t="str">
        <f t="shared" si="9"/>
        <v>APROVADO</v>
      </c>
      <c r="K61" s="220" t="s">
        <v>3730</v>
      </c>
      <c r="L61" s="229">
        <v>45338</v>
      </c>
      <c r="M61" s="240" t="s">
        <v>7138</v>
      </c>
      <c r="N61" s="220" t="s">
        <v>5536</v>
      </c>
      <c r="O61" s="229">
        <v>45345</v>
      </c>
      <c r="P61" s="1025" t="s">
        <v>8618</v>
      </c>
      <c r="Q61" s="220" t="s">
        <v>3765</v>
      </c>
      <c r="R61" s="229">
        <v>45392</v>
      </c>
      <c r="S61" s="240" t="s">
        <v>7501</v>
      </c>
      <c r="T61" s="220" t="s">
        <v>5536</v>
      </c>
      <c r="U61" s="229">
        <v>45415</v>
      </c>
      <c r="V61" s="1025" t="s">
        <v>8620</v>
      </c>
      <c r="W61" s="220" t="s">
        <v>5701</v>
      </c>
      <c r="X61" s="229">
        <v>45483</v>
      </c>
      <c r="Y61" s="1024" t="s">
        <v>8125</v>
      </c>
      <c r="Z61" s="220" t="s">
        <v>5536</v>
      </c>
      <c r="AA61" s="229">
        <v>45489</v>
      </c>
      <c r="AB61" s="1025" t="s">
        <v>8621</v>
      </c>
      <c r="AC61" s="220" t="s">
        <v>7387</v>
      </c>
      <c r="AD61" s="229">
        <v>45695</v>
      </c>
      <c r="AE61" s="1025" t="s">
        <v>8933</v>
      </c>
      <c r="AF61" s="220" t="s">
        <v>5537</v>
      </c>
      <c r="AG61" s="229">
        <v>45728</v>
      </c>
      <c r="AH61" s="220"/>
      <c r="AI61" s="220" t="s">
        <v>3748</v>
      </c>
      <c r="AJ61" s="229">
        <v>45741</v>
      </c>
      <c r="AK61" s="1025" t="s">
        <v>8971</v>
      </c>
      <c r="AL61" s="220" t="s">
        <v>5539</v>
      </c>
      <c r="AM61" s="229">
        <v>45772</v>
      </c>
      <c r="AN61" s="220"/>
      <c r="AO61" s="220" t="s">
        <v>3748</v>
      </c>
      <c r="AP61" s="229">
        <v>45996</v>
      </c>
      <c r="AQ61" s="23" t="s">
        <v>11512</v>
      </c>
      <c r="AR61" s="220"/>
      <c r="AS61" s="220"/>
      <c r="AT61" s="220"/>
      <c r="AU61" s="220"/>
      <c r="AV61" s="220"/>
      <c r="AW61" s="220"/>
      <c r="AX61" s="220"/>
      <c r="AY61" s="220"/>
      <c r="AZ61" s="220"/>
    </row>
    <row r="62" spans="1:52" s="110" customFormat="1" ht="15" hidden="1" x14ac:dyDescent="0.25">
      <c r="A62" s="230" t="s">
        <v>8263</v>
      </c>
      <c r="B62" s="230"/>
      <c r="C62" s="220" t="s">
        <v>8257</v>
      </c>
      <c r="D62" s="230" t="s">
        <v>7137</v>
      </c>
      <c r="E62" s="231" t="s">
        <v>7120</v>
      </c>
      <c r="F62" s="239">
        <f t="shared" si="10"/>
        <v>45996</v>
      </c>
      <c r="G62" s="259" t="str">
        <f t="shared" si="6"/>
        <v>A</v>
      </c>
      <c r="H62" s="274" t="str">
        <f t="shared" si="7"/>
        <v>MR_DER-1430_25</v>
      </c>
      <c r="I62" s="234" t="str">
        <f t="shared" si="8"/>
        <v>ND</v>
      </c>
      <c r="J62" s="234" t="str">
        <f t="shared" si="9"/>
        <v>APROVADO</v>
      </c>
      <c r="K62" s="220" t="s">
        <v>3730</v>
      </c>
      <c r="L62" s="229">
        <v>45338</v>
      </c>
      <c r="M62" s="240" t="s">
        <v>7138</v>
      </c>
      <c r="N62" s="220" t="s">
        <v>5536</v>
      </c>
      <c r="O62" s="229">
        <v>45345</v>
      </c>
      <c r="P62" s="1025" t="s">
        <v>8618</v>
      </c>
      <c r="Q62" s="220" t="s">
        <v>3765</v>
      </c>
      <c r="R62" s="229">
        <v>45392</v>
      </c>
      <c r="S62" s="240" t="s">
        <v>7501</v>
      </c>
      <c r="T62" s="220" t="s">
        <v>5536</v>
      </c>
      <c r="U62" s="229">
        <v>45415</v>
      </c>
      <c r="V62" s="1025" t="s">
        <v>8620</v>
      </c>
      <c r="W62" s="220" t="s">
        <v>5701</v>
      </c>
      <c r="X62" s="229">
        <v>45483</v>
      </c>
      <c r="Y62" s="1024" t="s">
        <v>8125</v>
      </c>
      <c r="Z62" s="220" t="s">
        <v>5536</v>
      </c>
      <c r="AA62" s="229">
        <v>45489</v>
      </c>
      <c r="AB62" s="1025" t="s">
        <v>8621</v>
      </c>
      <c r="AC62" s="220" t="s">
        <v>7387</v>
      </c>
      <c r="AD62" s="229">
        <v>45695</v>
      </c>
      <c r="AE62" s="1025" t="s">
        <v>8933</v>
      </c>
      <c r="AF62" s="220" t="s">
        <v>5537</v>
      </c>
      <c r="AG62" s="229">
        <v>45728</v>
      </c>
      <c r="AH62" s="220"/>
      <c r="AI62" s="220" t="s">
        <v>3748</v>
      </c>
      <c r="AJ62" s="229">
        <v>45741</v>
      </c>
      <c r="AK62" s="1025" t="s">
        <v>8971</v>
      </c>
      <c r="AL62" s="220" t="s">
        <v>5539</v>
      </c>
      <c r="AM62" s="229">
        <v>45772</v>
      </c>
      <c r="AN62" s="220"/>
      <c r="AO62" s="220" t="s">
        <v>3748</v>
      </c>
      <c r="AP62" s="229">
        <v>45996</v>
      </c>
      <c r="AQ62" s="23" t="s">
        <v>11512</v>
      </c>
      <c r="AR62" s="220"/>
      <c r="AS62" s="220"/>
      <c r="AT62" s="220"/>
      <c r="AU62" s="220"/>
      <c r="AV62" s="220"/>
      <c r="AW62" s="220"/>
      <c r="AX62" s="220"/>
      <c r="AY62" s="220"/>
      <c r="AZ62" s="220"/>
    </row>
    <row r="63" spans="1:52" s="110" customFormat="1" ht="15" hidden="1" x14ac:dyDescent="0.25">
      <c r="A63" s="230" t="s">
        <v>8263</v>
      </c>
      <c r="B63" s="230"/>
      <c r="C63" s="220" t="s">
        <v>8257</v>
      </c>
      <c r="D63" s="230" t="s">
        <v>7137</v>
      </c>
      <c r="E63" s="231" t="s">
        <v>7121</v>
      </c>
      <c r="F63" s="239">
        <f t="shared" si="10"/>
        <v>45996</v>
      </c>
      <c r="G63" s="259" t="str">
        <f t="shared" si="6"/>
        <v>A</v>
      </c>
      <c r="H63" s="274" t="str">
        <f t="shared" si="7"/>
        <v>MR_DER-1430_25</v>
      </c>
      <c r="I63" s="234" t="str">
        <f t="shared" si="8"/>
        <v>ND</v>
      </c>
      <c r="J63" s="234" t="str">
        <f t="shared" si="9"/>
        <v>APROVADO</v>
      </c>
      <c r="K63" s="220" t="s">
        <v>3730</v>
      </c>
      <c r="L63" s="229">
        <v>45338</v>
      </c>
      <c r="M63" s="240" t="s">
        <v>7138</v>
      </c>
      <c r="N63" s="220" t="s">
        <v>5536</v>
      </c>
      <c r="O63" s="229">
        <v>45345</v>
      </c>
      <c r="P63" s="1025" t="s">
        <v>8618</v>
      </c>
      <c r="Q63" s="220" t="s">
        <v>3765</v>
      </c>
      <c r="R63" s="229">
        <v>45392</v>
      </c>
      <c r="S63" s="240" t="s">
        <v>7501</v>
      </c>
      <c r="T63" s="220" t="s">
        <v>5536</v>
      </c>
      <c r="U63" s="229">
        <v>45415</v>
      </c>
      <c r="V63" s="1025" t="s">
        <v>8620</v>
      </c>
      <c r="W63" s="220" t="s">
        <v>5701</v>
      </c>
      <c r="X63" s="229">
        <v>45483</v>
      </c>
      <c r="Y63" s="1024" t="s">
        <v>8125</v>
      </c>
      <c r="Z63" s="220" t="s">
        <v>5536</v>
      </c>
      <c r="AA63" s="229">
        <v>45489</v>
      </c>
      <c r="AB63" s="1025" t="s">
        <v>8621</v>
      </c>
      <c r="AC63" s="220" t="s">
        <v>7387</v>
      </c>
      <c r="AD63" s="229">
        <v>45695</v>
      </c>
      <c r="AE63" s="1025" t="s">
        <v>8933</v>
      </c>
      <c r="AF63" s="220" t="s">
        <v>5537</v>
      </c>
      <c r="AG63" s="229">
        <v>45728</v>
      </c>
      <c r="AH63" s="220"/>
      <c r="AI63" s="220" t="s">
        <v>3748</v>
      </c>
      <c r="AJ63" s="229">
        <v>45741</v>
      </c>
      <c r="AK63" s="1025" t="s">
        <v>8971</v>
      </c>
      <c r="AL63" s="220" t="s">
        <v>5539</v>
      </c>
      <c r="AM63" s="229">
        <v>45772</v>
      </c>
      <c r="AN63" s="220"/>
      <c r="AO63" s="220" t="s">
        <v>3748</v>
      </c>
      <c r="AP63" s="229">
        <v>45996</v>
      </c>
      <c r="AQ63" s="23" t="s">
        <v>11512</v>
      </c>
      <c r="AR63" s="220"/>
      <c r="AS63" s="220"/>
      <c r="AT63" s="220"/>
      <c r="AU63" s="220"/>
      <c r="AV63" s="220"/>
      <c r="AW63" s="220"/>
      <c r="AX63" s="220"/>
      <c r="AY63" s="220"/>
      <c r="AZ63" s="220"/>
    </row>
    <row r="64" spans="1:52" s="77" customFormat="1" ht="15" hidden="1" x14ac:dyDescent="0.25">
      <c r="A64" s="230" t="s">
        <v>8263</v>
      </c>
      <c r="B64" s="264"/>
      <c r="C64" s="235" t="s">
        <v>8257</v>
      </c>
      <c r="D64" s="264" t="s">
        <v>7137</v>
      </c>
      <c r="E64" s="247" t="s">
        <v>7122</v>
      </c>
      <c r="F64" s="239">
        <f t="shared" si="10"/>
        <v>45996</v>
      </c>
      <c r="G64" s="981" t="str">
        <f t="shared" si="6"/>
        <v>A</v>
      </c>
      <c r="H64" s="1033" t="str">
        <f t="shared" si="7"/>
        <v>MR_DER-1430_25</v>
      </c>
      <c r="I64" s="976" t="str">
        <f t="shared" si="8"/>
        <v>ND</v>
      </c>
      <c r="J64" s="976" t="str">
        <f t="shared" si="9"/>
        <v>APROVADO</v>
      </c>
      <c r="K64" s="235" t="s">
        <v>3730</v>
      </c>
      <c r="L64" s="236">
        <v>45338</v>
      </c>
      <c r="M64" s="1023" t="s">
        <v>7138</v>
      </c>
      <c r="N64" s="235" t="s">
        <v>5536</v>
      </c>
      <c r="O64" s="236">
        <v>45345</v>
      </c>
      <c r="P64" s="1030" t="s">
        <v>8618</v>
      </c>
      <c r="Q64" s="235" t="s">
        <v>3765</v>
      </c>
      <c r="R64" s="236">
        <v>45392</v>
      </c>
      <c r="S64" s="1023" t="s">
        <v>7501</v>
      </c>
      <c r="T64" s="235" t="s">
        <v>5536</v>
      </c>
      <c r="U64" s="236">
        <v>45415</v>
      </c>
      <c r="V64" s="1030" t="s">
        <v>8620</v>
      </c>
      <c r="W64" s="235" t="s">
        <v>5701</v>
      </c>
      <c r="X64" s="236">
        <v>45483</v>
      </c>
      <c r="Y64" s="1027" t="s">
        <v>8125</v>
      </c>
      <c r="Z64" s="235" t="s">
        <v>5536</v>
      </c>
      <c r="AA64" s="236">
        <v>45489</v>
      </c>
      <c r="AB64" s="1030" t="s">
        <v>8621</v>
      </c>
      <c r="AC64" s="235" t="s">
        <v>7387</v>
      </c>
      <c r="AD64" s="236">
        <v>45695</v>
      </c>
      <c r="AE64" s="1030" t="s">
        <v>8933</v>
      </c>
      <c r="AF64" s="235" t="s">
        <v>5537</v>
      </c>
      <c r="AG64" s="236">
        <v>45728</v>
      </c>
      <c r="AH64" s="235"/>
      <c r="AI64" s="235" t="s">
        <v>3748</v>
      </c>
      <c r="AJ64" s="236">
        <v>45741</v>
      </c>
      <c r="AK64" s="1030" t="s">
        <v>8971</v>
      </c>
      <c r="AL64" s="235" t="s">
        <v>5539</v>
      </c>
      <c r="AM64" s="236">
        <v>45772</v>
      </c>
      <c r="AN64" s="235"/>
      <c r="AO64" s="220" t="s">
        <v>3748</v>
      </c>
      <c r="AP64" s="229">
        <v>45996</v>
      </c>
      <c r="AQ64" s="23" t="s">
        <v>11512</v>
      </c>
      <c r="AR64" s="235"/>
      <c r="AS64" s="235"/>
      <c r="AT64" s="235"/>
      <c r="AU64" s="235"/>
      <c r="AV64" s="235"/>
      <c r="AW64" s="235"/>
      <c r="AX64" s="235"/>
      <c r="AY64" s="235"/>
      <c r="AZ64" s="235"/>
    </row>
    <row r="65" spans="1:52" s="110" customFormat="1" ht="15" hidden="1" x14ac:dyDescent="0.25">
      <c r="A65" s="230" t="s">
        <v>8263</v>
      </c>
      <c r="B65" s="230"/>
      <c r="C65" s="220" t="s">
        <v>8257</v>
      </c>
      <c r="D65" s="230" t="s">
        <v>7137</v>
      </c>
      <c r="E65" s="231" t="s">
        <v>7123</v>
      </c>
      <c r="F65" s="239">
        <f t="shared" si="10"/>
        <v>45996</v>
      </c>
      <c r="G65" s="259" t="str">
        <f t="shared" si="6"/>
        <v>A</v>
      </c>
      <c r="H65" s="274" t="str">
        <f t="shared" si="7"/>
        <v>MR_DER-1430_25</v>
      </c>
      <c r="I65" s="234" t="str">
        <f t="shared" si="8"/>
        <v>ND</v>
      </c>
      <c r="J65" s="234" t="str">
        <f t="shared" si="9"/>
        <v>APROVADO</v>
      </c>
      <c r="K65" s="220" t="s">
        <v>3730</v>
      </c>
      <c r="L65" s="229">
        <v>45338</v>
      </c>
      <c r="M65" s="240" t="s">
        <v>7138</v>
      </c>
      <c r="N65" s="220" t="s">
        <v>5536</v>
      </c>
      <c r="O65" s="229">
        <v>45345</v>
      </c>
      <c r="P65" s="1025" t="s">
        <v>8618</v>
      </c>
      <c r="Q65" s="220" t="s">
        <v>3765</v>
      </c>
      <c r="R65" s="229">
        <v>45392</v>
      </c>
      <c r="S65" s="240" t="s">
        <v>7501</v>
      </c>
      <c r="T65" s="220" t="s">
        <v>5536</v>
      </c>
      <c r="U65" s="229">
        <v>45415</v>
      </c>
      <c r="V65" s="1025" t="s">
        <v>8620</v>
      </c>
      <c r="W65" s="220" t="s">
        <v>5701</v>
      </c>
      <c r="X65" s="229">
        <v>45483</v>
      </c>
      <c r="Y65" s="1024" t="s">
        <v>8125</v>
      </c>
      <c r="Z65" s="220" t="s">
        <v>5536</v>
      </c>
      <c r="AA65" s="229">
        <v>45489</v>
      </c>
      <c r="AB65" s="1025" t="s">
        <v>8621</v>
      </c>
      <c r="AC65" s="220" t="s">
        <v>7387</v>
      </c>
      <c r="AD65" s="229">
        <v>45695</v>
      </c>
      <c r="AE65" s="1025" t="s">
        <v>8933</v>
      </c>
      <c r="AF65" s="220" t="s">
        <v>5537</v>
      </c>
      <c r="AG65" s="229">
        <v>45728</v>
      </c>
      <c r="AH65" s="220"/>
      <c r="AI65" s="220" t="s">
        <v>3748</v>
      </c>
      <c r="AJ65" s="229">
        <v>45741</v>
      </c>
      <c r="AK65" s="1025" t="s">
        <v>8971</v>
      </c>
      <c r="AL65" s="220" t="s">
        <v>5539</v>
      </c>
      <c r="AM65" s="229">
        <v>45772</v>
      </c>
      <c r="AN65" s="220"/>
      <c r="AO65" s="220" t="s">
        <v>3748</v>
      </c>
      <c r="AP65" s="229">
        <v>45996</v>
      </c>
      <c r="AQ65" s="23" t="s">
        <v>11512</v>
      </c>
      <c r="AR65" s="220"/>
      <c r="AS65" s="220"/>
      <c r="AT65" s="220"/>
      <c r="AU65" s="220"/>
      <c r="AV65" s="220"/>
      <c r="AW65" s="220"/>
      <c r="AX65" s="220"/>
      <c r="AY65" s="220"/>
      <c r="AZ65" s="220"/>
    </row>
    <row r="66" spans="1:52" s="110" customFormat="1" ht="15" hidden="1" x14ac:dyDescent="0.25">
      <c r="A66" s="230" t="s">
        <v>8263</v>
      </c>
      <c r="B66" s="230"/>
      <c r="C66" s="220" t="s">
        <v>8257</v>
      </c>
      <c r="D66" s="230" t="s">
        <v>7137</v>
      </c>
      <c r="E66" s="231" t="s">
        <v>7124</v>
      </c>
      <c r="F66" s="239">
        <f t="shared" si="10"/>
        <v>45996</v>
      </c>
      <c r="G66" s="259" t="str">
        <f t="shared" si="6"/>
        <v>A</v>
      </c>
      <c r="H66" s="274" t="str">
        <f t="shared" si="7"/>
        <v>MR_DER-1430_25</v>
      </c>
      <c r="I66" s="234" t="str">
        <f t="shared" si="8"/>
        <v>ND</v>
      </c>
      <c r="J66" s="234" t="str">
        <f t="shared" si="9"/>
        <v>APROVADO</v>
      </c>
      <c r="K66" s="220" t="s">
        <v>3730</v>
      </c>
      <c r="L66" s="229">
        <v>45338</v>
      </c>
      <c r="M66" s="240" t="s">
        <v>7138</v>
      </c>
      <c r="N66" s="220" t="s">
        <v>5536</v>
      </c>
      <c r="O66" s="229">
        <v>45345</v>
      </c>
      <c r="P66" s="1025" t="s">
        <v>8618</v>
      </c>
      <c r="Q66" s="220" t="s">
        <v>3765</v>
      </c>
      <c r="R66" s="229">
        <v>45392</v>
      </c>
      <c r="S66" s="240" t="s">
        <v>7501</v>
      </c>
      <c r="T66" s="220" t="s">
        <v>5536</v>
      </c>
      <c r="U66" s="229">
        <v>45415</v>
      </c>
      <c r="V66" s="1025" t="s">
        <v>8620</v>
      </c>
      <c r="W66" s="220" t="s">
        <v>5701</v>
      </c>
      <c r="X66" s="229">
        <v>45483</v>
      </c>
      <c r="Y66" s="1024" t="s">
        <v>8125</v>
      </c>
      <c r="Z66" s="220" t="s">
        <v>5536</v>
      </c>
      <c r="AA66" s="229">
        <v>45489</v>
      </c>
      <c r="AB66" s="1025" t="s">
        <v>8621</v>
      </c>
      <c r="AC66" s="220" t="s">
        <v>7387</v>
      </c>
      <c r="AD66" s="229">
        <v>45695</v>
      </c>
      <c r="AE66" s="1025" t="s">
        <v>8933</v>
      </c>
      <c r="AF66" s="220" t="s">
        <v>5537</v>
      </c>
      <c r="AG66" s="229">
        <v>45728</v>
      </c>
      <c r="AH66" s="220"/>
      <c r="AI66" s="220" t="s">
        <v>3748</v>
      </c>
      <c r="AJ66" s="229">
        <v>45741</v>
      </c>
      <c r="AK66" s="1025" t="s">
        <v>8971</v>
      </c>
      <c r="AL66" s="220" t="s">
        <v>5539</v>
      </c>
      <c r="AM66" s="229">
        <v>45772</v>
      </c>
      <c r="AN66" s="220"/>
      <c r="AO66" s="220" t="s">
        <v>3748</v>
      </c>
      <c r="AP66" s="229">
        <v>45996</v>
      </c>
      <c r="AQ66" s="23" t="s">
        <v>11512</v>
      </c>
      <c r="AR66" s="220"/>
      <c r="AS66" s="220"/>
      <c r="AT66" s="220"/>
      <c r="AU66" s="220"/>
      <c r="AV66" s="220"/>
      <c r="AW66" s="220"/>
      <c r="AX66" s="220"/>
      <c r="AY66" s="220"/>
      <c r="AZ66" s="220"/>
    </row>
    <row r="67" spans="1:52" s="110" customFormat="1" ht="15" hidden="1" x14ac:dyDescent="0.25">
      <c r="A67" s="230" t="s">
        <v>8263</v>
      </c>
      <c r="B67" s="230"/>
      <c r="C67" s="220" t="s">
        <v>8257</v>
      </c>
      <c r="D67" s="230" t="s">
        <v>7137</v>
      </c>
      <c r="E67" s="231" t="s">
        <v>7125</v>
      </c>
      <c r="F67" s="239">
        <f t="shared" si="10"/>
        <v>45996</v>
      </c>
      <c r="G67" s="259" t="str">
        <f t="shared" si="6"/>
        <v>A</v>
      </c>
      <c r="H67" s="274" t="str">
        <f t="shared" si="7"/>
        <v>MR_DER-1430_25</v>
      </c>
      <c r="I67" s="234" t="str">
        <f t="shared" si="8"/>
        <v>ND</v>
      </c>
      <c r="J67" s="234" t="str">
        <f t="shared" si="9"/>
        <v>APROVADO</v>
      </c>
      <c r="K67" s="220" t="s">
        <v>3730</v>
      </c>
      <c r="L67" s="229">
        <v>45338</v>
      </c>
      <c r="M67" s="240" t="s">
        <v>7138</v>
      </c>
      <c r="N67" s="220" t="s">
        <v>5536</v>
      </c>
      <c r="O67" s="229">
        <v>45345</v>
      </c>
      <c r="P67" s="1025" t="s">
        <v>8618</v>
      </c>
      <c r="Q67" s="220" t="s">
        <v>3765</v>
      </c>
      <c r="R67" s="229">
        <v>45392</v>
      </c>
      <c r="S67" s="240" t="s">
        <v>7501</v>
      </c>
      <c r="T67" s="220" t="s">
        <v>5536</v>
      </c>
      <c r="U67" s="229">
        <v>45415</v>
      </c>
      <c r="V67" s="1025" t="s">
        <v>8620</v>
      </c>
      <c r="W67" s="220" t="s">
        <v>5701</v>
      </c>
      <c r="X67" s="229">
        <v>45483</v>
      </c>
      <c r="Y67" s="1024" t="s">
        <v>8125</v>
      </c>
      <c r="Z67" s="220" t="s">
        <v>5536</v>
      </c>
      <c r="AA67" s="229">
        <v>45489</v>
      </c>
      <c r="AB67" s="1025" t="s">
        <v>8621</v>
      </c>
      <c r="AC67" s="220" t="s">
        <v>7387</v>
      </c>
      <c r="AD67" s="229">
        <v>45695</v>
      </c>
      <c r="AE67" s="1025" t="s">
        <v>8933</v>
      </c>
      <c r="AF67" s="220" t="s">
        <v>5537</v>
      </c>
      <c r="AG67" s="229">
        <v>45728</v>
      </c>
      <c r="AH67" s="220"/>
      <c r="AI67" s="220" t="s">
        <v>3748</v>
      </c>
      <c r="AJ67" s="229">
        <v>45741</v>
      </c>
      <c r="AK67" s="1025" t="s">
        <v>8971</v>
      </c>
      <c r="AL67" s="220" t="s">
        <v>5539</v>
      </c>
      <c r="AM67" s="229">
        <v>45772</v>
      </c>
      <c r="AN67" s="220"/>
      <c r="AO67" s="220" t="s">
        <v>3748</v>
      </c>
      <c r="AP67" s="229">
        <v>45996</v>
      </c>
      <c r="AQ67" s="23" t="s">
        <v>11512</v>
      </c>
      <c r="AR67" s="220"/>
      <c r="AS67" s="220"/>
      <c r="AT67" s="220"/>
      <c r="AU67" s="220"/>
      <c r="AV67" s="220"/>
      <c r="AW67" s="220"/>
      <c r="AX67" s="220"/>
      <c r="AY67" s="220"/>
      <c r="AZ67" s="220"/>
    </row>
    <row r="68" spans="1:52" s="110" customFormat="1" ht="15" hidden="1" x14ac:dyDescent="0.25">
      <c r="A68" s="230" t="s">
        <v>8263</v>
      </c>
      <c r="B68" s="230"/>
      <c r="C68" s="220" t="s">
        <v>8257</v>
      </c>
      <c r="D68" s="230" t="s">
        <v>7137</v>
      </c>
      <c r="E68" s="231" t="s">
        <v>7126</v>
      </c>
      <c r="F68" s="239">
        <f t="shared" si="10"/>
        <v>45996</v>
      </c>
      <c r="G68" s="259" t="str">
        <f t="shared" si="6"/>
        <v>A</v>
      </c>
      <c r="H68" s="274" t="str">
        <f t="shared" si="7"/>
        <v>MR_DER-1430_25</v>
      </c>
      <c r="I68" s="234" t="str">
        <f t="shared" si="8"/>
        <v>ND</v>
      </c>
      <c r="J68" s="234" t="str">
        <f t="shared" si="9"/>
        <v>APROVADO</v>
      </c>
      <c r="K68" s="220" t="s">
        <v>3730</v>
      </c>
      <c r="L68" s="229">
        <v>45338</v>
      </c>
      <c r="M68" s="240" t="s">
        <v>7138</v>
      </c>
      <c r="N68" s="220" t="s">
        <v>5536</v>
      </c>
      <c r="O68" s="229">
        <v>45345</v>
      </c>
      <c r="P68" s="1025" t="s">
        <v>8618</v>
      </c>
      <c r="Q68" s="220" t="s">
        <v>3765</v>
      </c>
      <c r="R68" s="229">
        <v>45392</v>
      </c>
      <c r="S68" s="240" t="s">
        <v>7501</v>
      </c>
      <c r="T68" s="220" t="s">
        <v>5536</v>
      </c>
      <c r="U68" s="229">
        <v>45415</v>
      </c>
      <c r="V68" s="1025" t="s">
        <v>8620</v>
      </c>
      <c r="W68" s="220" t="s">
        <v>5701</v>
      </c>
      <c r="X68" s="229">
        <v>45483</v>
      </c>
      <c r="Y68" s="1024" t="s">
        <v>8125</v>
      </c>
      <c r="Z68" s="220" t="s">
        <v>5536</v>
      </c>
      <c r="AA68" s="229">
        <v>45489</v>
      </c>
      <c r="AB68" s="1025" t="s">
        <v>8621</v>
      </c>
      <c r="AC68" s="220" t="s">
        <v>7387</v>
      </c>
      <c r="AD68" s="229">
        <v>45695</v>
      </c>
      <c r="AE68" s="1025" t="s">
        <v>8933</v>
      </c>
      <c r="AF68" s="220" t="s">
        <v>5537</v>
      </c>
      <c r="AG68" s="229">
        <v>45728</v>
      </c>
      <c r="AH68" s="220"/>
      <c r="AI68" s="220" t="s">
        <v>3748</v>
      </c>
      <c r="AJ68" s="229">
        <v>45741</v>
      </c>
      <c r="AK68" s="1025" t="s">
        <v>8971</v>
      </c>
      <c r="AL68" s="220" t="s">
        <v>5539</v>
      </c>
      <c r="AM68" s="229">
        <v>45772</v>
      </c>
      <c r="AN68" s="220"/>
      <c r="AO68" s="220" t="s">
        <v>3748</v>
      </c>
      <c r="AP68" s="229">
        <v>45996</v>
      </c>
      <c r="AQ68" s="23" t="s">
        <v>11512</v>
      </c>
      <c r="AR68" s="220"/>
      <c r="AS68" s="220"/>
      <c r="AT68" s="220"/>
      <c r="AU68" s="220"/>
      <c r="AV68" s="220"/>
      <c r="AW68" s="220"/>
      <c r="AX68" s="220"/>
      <c r="AY68" s="220"/>
      <c r="AZ68" s="220"/>
    </row>
    <row r="69" spans="1:52" s="110" customFormat="1" ht="15" hidden="1" x14ac:dyDescent="0.25">
      <c r="A69" s="230" t="s">
        <v>8263</v>
      </c>
      <c r="B69" s="230"/>
      <c r="C69" s="220" t="s">
        <v>8257</v>
      </c>
      <c r="D69" s="230" t="s">
        <v>7137</v>
      </c>
      <c r="E69" s="231" t="s">
        <v>7127</v>
      </c>
      <c r="F69" s="239">
        <f t="shared" si="10"/>
        <v>45996</v>
      </c>
      <c r="G69" s="259" t="str">
        <f t="shared" si="6"/>
        <v>A</v>
      </c>
      <c r="H69" s="274" t="str">
        <f t="shared" si="7"/>
        <v>MR_DER-1430_25</v>
      </c>
      <c r="I69" s="234" t="str">
        <f t="shared" si="8"/>
        <v>ND</v>
      </c>
      <c r="J69" s="234" t="str">
        <f t="shared" si="9"/>
        <v>APROVADO</v>
      </c>
      <c r="K69" s="220" t="s">
        <v>3730</v>
      </c>
      <c r="L69" s="229">
        <v>45338</v>
      </c>
      <c r="M69" s="240" t="s">
        <v>7138</v>
      </c>
      <c r="N69" s="220" t="s">
        <v>5536</v>
      </c>
      <c r="O69" s="229">
        <v>45345</v>
      </c>
      <c r="P69" s="1025" t="s">
        <v>8618</v>
      </c>
      <c r="Q69" s="220" t="s">
        <v>3765</v>
      </c>
      <c r="R69" s="229">
        <v>45392</v>
      </c>
      <c r="S69" s="240" t="s">
        <v>7501</v>
      </c>
      <c r="T69" s="220" t="s">
        <v>5536</v>
      </c>
      <c r="U69" s="229">
        <v>45415</v>
      </c>
      <c r="V69" s="1025" t="s">
        <v>8620</v>
      </c>
      <c r="W69" s="220" t="s">
        <v>5701</v>
      </c>
      <c r="X69" s="229">
        <v>45483</v>
      </c>
      <c r="Y69" s="1024" t="s">
        <v>8125</v>
      </c>
      <c r="Z69" s="220" t="s">
        <v>5536</v>
      </c>
      <c r="AA69" s="229">
        <v>45489</v>
      </c>
      <c r="AB69" s="1025" t="s">
        <v>8621</v>
      </c>
      <c r="AC69" s="220" t="s">
        <v>7387</v>
      </c>
      <c r="AD69" s="229">
        <v>45695</v>
      </c>
      <c r="AE69" s="1025" t="s">
        <v>8933</v>
      </c>
      <c r="AF69" s="220" t="s">
        <v>5537</v>
      </c>
      <c r="AG69" s="229">
        <v>45728</v>
      </c>
      <c r="AH69" s="220"/>
      <c r="AI69" s="220" t="s">
        <v>3748</v>
      </c>
      <c r="AJ69" s="229">
        <v>45741</v>
      </c>
      <c r="AK69" s="1025" t="s">
        <v>8971</v>
      </c>
      <c r="AL69" s="220" t="s">
        <v>5539</v>
      </c>
      <c r="AM69" s="229">
        <v>45772</v>
      </c>
      <c r="AN69" s="220"/>
      <c r="AO69" s="220" t="s">
        <v>3748</v>
      </c>
      <c r="AP69" s="229">
        <v>45996</v>
      </c>
      <c r="AQ69" s="23" t="s">
        <v>11512</v>
      </c>
      <c r="AR69" s="220"/>
      <c r="AS69" s="220"/>
      <c r="AT69" s="220"/>
      <c r="AU69" s="220"/>
      <c r="AV69" s="220"/>
      <c r="AW69" s="220"/>
      <c r="AX69" s="220"/>
      <c r="AY69" s="220"/>
      <c r="AZ69" s="220"/>
    </row>
    <row r="70" spans="1:52" s="110" customFormat="1" ht="15" hidden="1" x14ac:dyDescent="0.25">
      <c r="A70" s="230" t="s">
        <v>8263</v>
      </c>
      <c r="B70" s="230"/>
      <c r="C70" s="220" t="s">
        <v>8257</v>
      </c>
      <c r="D70" s="230" t="s">
        <v>7137</v>
      </c>
      <c r="E70" s="231" t="s">
        <v>7128</v>
      </c>
      <c r="F70" s="239">
        <f t="shared" si="10"/>
        <v>45996</v>
      </c>
      <c r="G70" s="259" t="str">
        <f t="shared" si="6"/>
        <v>A</v>
      </c>
      <c r="H70" s="274" t="str">
        <f t="shared" si="7"/>
        <v>MR_DER-1430_25</v>
      </c>
      <c r="I70" s="234" t="str">
        <f t="shared" si="8"/>
        <v>ND</v>
      </c>
      <c r="J70" s="234" t="str">
        <f t="shared" si="9"/>
        <v>APROVADO</v>
      </c>
      <c r="K70" s="220" t="s">
        <v>3730</v>
      </c>
      <c r="L70" s="229">
        <v>45338</v>
      </c>
      <c r="M70" s="240" t="s">
        <v>7138</v>
      </c>
      <c r="N70" s="220" t="s">
        <v>5536</v>
      </c>
      <c r="O70" s="229">
        <v>45345</v>
      </c>
      <c r="P70" s="1025" t="s">
        <v>8618</v>
      </c>
      <c r="Q70" s="220" t="s">
        <v>3765</v>
      </c>
      <c r="R70" s="229">
        <v>45392</v>
      </c>
      <c r="S70" s="240" t="s">
        <v>7501</v>
      </c>
      <c r="T70" s="220" t="s">
        <v>5536</v>
      </c>
      <c r="U70" s="229">
        <v>45415</v>
      </c>
      <c r="V70" s="1025" t="s">
        <v>8620</v>
      </c>
      <c r="W70" s="220" t="s">
        <v>5701</v>
      </c>
      <c r="X70" s="229">
        <v>45483</v>
      </c>
      <c r="Y70" s="1024" t="s">
        <v>8125</v>
      </c>
      <c r="Z70" s="220" t="s">
        <v>5536</v>
      </c>
      <c r="AA70" s="229">
        <v>45489</v>
      </c>
      <c r="AB70" s="1025" t="s">
        <v>8621</v>
      </c>
      <c r="AC70" s="220" t="s">
        <v>7387</v>
      </c>
      <c r="AD70" s="229">
        <v>45695</v>
      </c>
      <c r="AE70" s="1025" t="s">
        <v>8933</v>
      </c>
      <c r="AF70" s="220" t="s">
        <v>5537</v>
      </c>
      <c r="AG70" s="229">
        <v>45728</v>
      </c>
      <c r="AH70" s="220"/>
      <c r="AI70" s="220" t="s">
        <v>3748</v>
      </c>
      <c r="AJ70" s="229">
        <v>45741</v>
      </c>
      <c r="AK70" s="1025" t="s">
        <v>8971</v>
      </c>
      <c r="AL70" s="220" t="s">
        <v>5539</v>
      </c>
      <c r="AM70" s="229">
        <v>45772</v>
      </c>
      <c r="AN70" s="220"/>
      <c r="AO70" s="220" t="s">
        <v>3748</v>
      </c>
      <c r="AP70" s="229">
        <v>45996</v>
      </c>
      <c r="AQ70" s="23" t="s">
        <v>11512</v>
      </c>
      <c r="AR70" s="220"/>
      <c r="AS70" s="220"/>
      <c r="AT70" s="220"/>
      <c r="AU70" s="220"/>
      <c r="AV70" s="220"/>
      <c r="AW70" s="220"/>
      <c r="AX70" s="220"/>
      <c r="AY70" s="220"/>
      <c r="AZ70" s="220"/>
    </row>
    <row r="71" spans="1:52" s="110" customFormat="1" ht="15" hidden="1" x14ac:dyDescent="0.25">
      <c r="A71" s="230" t="s">
        <v>8263</v>
      </c>
      <c r="B71" s="230"/>
      <c r="C71" s="220" t="s">
        <v>8257</v>
      </c>
      <c r="D71" s="230" t="s">
        <v>7137</v>
      </c>
      <c r="E71" s="231" t="s">
        <v>7129</v>
      </c>
      <c r="F71" s="239">
        <f t="shared" si="10"/>
        <v>45996</v>
      </c>
      <c r="G71" s="259" t="str">
        <f t="shared" si="6"/>
        <v>A</v>
      </c>
      <c r="H71" s="274" t="str">
        <f t="shared" si="7"/>
        <v>MR_DER-1430_25</v>
      </c>
      <c r="I71" s="234" t="str">
        <f t="shared" si="8"/>
        <v>ND</v>
      </c>
      <c r="J71" s="234" t="str">
        <f t="shared" si="9"/>
        <v>APROVADO</v>
      </c>
      <c r="K71" s="220" t="s">
        <v>3730</v>
      </c>
      <c r="L71" s="229">
        <v>45338</v>
      </c>
      <c r="M71" s="240" t="s">
        <v>7138</v>
      </c>
      <c r="N71" s="220" t="s">
        <v>5536</v>
      </c>
      <c r="O71" s="229">
        <v>45345</v>
      </c>
      <c r="P71" s="1025" t="s">
        <v>8618</v>
      </c>
      <c r="Q71" s="220" t="s">
        <v>3765</v>
      </c>
      <c r="R71" s="229">
        <v>45392</v>
      </c>
      <c r="S71" s="240" t="s">
        <v>7501</v>
      </c>
      <c r="T71" s="220" t="s">
        <v>5536</v>
      </c>
      <c r="U71" s="229">
        <v>45415</v>
      </c>
      <c r="V71" s="1025" t="s">
        <v>8620</v>
      </c>
      <c r="W71" s="220" t="s">
        <v>5701</v>
      </c>
      <c r="X71" s="229">
        <v>45483</v>
      </c>
      <c r="Y71" s="1024" t="s">
        <v>8125</v>
      </c>
      <c r="Z71" s="220" t="s">
        <v>5536</v>
      </c>
      <c r="AA71" s="229">
        <v>45489</v>
      </c>
      <c r="AB71" s="1025" t="s">
        <v>8621</v>
      </c>
      <c r="AC71" s="220" t="s">
        <v>7387</v>
      </c>
      <c r="AD71" s="229">
        <v>45695</v>
      </c>
      <c r="AE71" s="1025" t="s">
        <v>8933</v>
      </c>
      <c r="AF71" s="220" t="s">
        <v>5537</v>
      </c>
      <c r="AG71" s="229">
        <v>45728</v>
      </c>
      <c r="AH71" s="220"/>
      <c r="AI71" s="220" t="s">
        <v>3748</v>
      </c>
      <c r="AJ71" s="229">
        <v>45741</v>
      </c>
      <c r="AK71" s="1025" t="s">
        <v>8971</v>
      </c>
      <c r="AL71" s="220" t="s">
        <v>5539</v>
      </c>
      <c r="AM71" s="229">
        <v>45772</v>
      </c>
      <c r="AN71" s="220"/>
      <c r="AO71" s="220" t="s">
        <v>3748</v>
      </c>
      <c r="AP71" s="229">
        <v>45996</v>
      </c>
      <c r="AQ71" s="23" t="s">
        <v>11512</v>
      </c>
      <c r="AR71" s="220"/>
      <c r="AS71" s="220"/>
      <c r="AT71" s="220"/>
      <c r="AU71" s="220"/>
      <c r="AV71" s="220"/>
      <c r="AW71" s="220"/>
      <c r="AX71" s="220"/>
      <c r="AY71" s="220"/>
      <c r="AZ71" s="220"/>
    </row>
    <row r="72" spans="1:52" s="110" customFormat="1" ht="15" hidden="1" x14ac:dyDescent="0.25">
      <c r="A72" s="230" t="s">
        <v>8263</v>
      </c>
      <c r="B72" s="230"/>
      <c r="C72" s="220" t="s">
        <v>8257</v>
      </c>
      <c r="D72" s="230" t="s">
        <v>7137</v>
      </c>
      <c r="E72" s="231" t="s">
        <v>7130</v>
      </c>
      <c r="F72" s="239">
        <f t="shared" si="10"/>
        <v>45996</v>
      </c>
      <c r="G72" s="259" t="str">
        <f t="shared" si="6"/>
        <v>A</v>
      </c>
      <c r="H72" s="274" t="str">
        <f t="shared" si="7"/>
        <v>MR_DER-1430_25</v>
      </c>
      <c r="I72" s="234" t="str">
        <f t="shared" si="8"/>
        <v>ND</v>
      </c>
      <c r="J72" s="234" t="str">
        <f t="shared" si="9"/>
        <v>APROVADO</v>
      </c>
      <c r="K72" s="220" t="s">
        <v>3730</v>
      </c>
      <c r="L72" s="229">
        <v>45338</v>
      </c>
      <c r="M72" s="240" t="s">
        <v>7138</v>
      </c>
      <c r="N72" s="220" t="s">
        <v>5536</v>
      </c>
      <c r="O72" s="229">
        <v>45345</v>
      </c>
      <c r="P72" s="1025" t="s">
        <v>8618</v>
      </c>
      <c r="Q72" s="220" t="s">
        <v>3765</v>
      </c>
      <c r="R72" s="229">
        <v>45392</v>
      </c>
      <c r="S72" s="240" t="s">
        <v>7501</v>
      </c>
      <c r="T72" s="220" t="s">
        <v>5536</v>
      </c>
      <c r="U72" s="229">
        <v>45415</v>
      </c>
      <c r="V72" s="1025" t="s">
        <v>8620</v>
      </c>
      <c r="W72" s="220" t="s">
        <v>5701</v>
      </c>
      <c r="X72" s="229">
        <v>45483</v>
      </c>
      <c r="Y72" s="1024" t="s">
        <v>8125</v>
      </c>
      <c r="Z72" s="220" t="s">
        <v>5536</v>
      </c>
      <c r="AA72" s="229">
        <v>45489</v>
      </c>
      <c r="AB72" s="1025" t="s">
        <v>8621</v>
      </c>
      <c r="AC72" s="220" t="s">
        <v>7387</v>
      </c>
      <c r="AD72" s="229">
        <v>45695</v>
      </c>
      <c r="AE72" s="1025" t="s">
        <v>8933</v>
      </c>
      <c r="AF72" s="220" t="s">
        <v>5537</v>
      </c>
      <c r="AG72" s="229">
        <v>45728</v>
      </c>
      <c r="AH72" s="220"/>
      <c r="AI72" s="220" t="s">
        <v>3748</v>
      </c>
      <c r="AJ72" s="229">
        <v>45741</v>
      </c>
      <c r="AK72" s="1025" t="s">
        <v>8971</v>
      </c>
      <c r="AL72" s="220" t="s">
        <v>5539</v>
      </c>
      <c r="AM72" s="229">
        <v>45772</v>
      </c>
      <c r="AN72" s="220"/>
      <c r="AO72" s="220" t="s">
        <v>3748</v>
      </c>
      <c r="AP72" s="229">
        <v>45996</v>
      </c>
      <c r="AQ72" s="23" t="s">
        <v>11512</v>
      </c>
      <c r="AR72" s="220"/>
      <c r="AS72" s="220"/>
      <c r="AT72" s="220"/>
      <c r="AU72" s="220"/>
      <c r="AV72" s="220"/>
      <c r="AW72" s="220"/>
      <c r="AX72" s="220"/>
      <c r="AY72" s="220"/>
      <c r="AZ72" s="220"/>
    </row>
    <row r="73" spans="1:52" s="110" customFormat="1" ht="15" hidden="1" x14ac:dyDescent="0.25">
      <c r="A73" s="230" t="s">
        <v>8263</v>
      </c>
      <c r="B73" s="230"/>
      <c r="C73" s="220" t="s">
        <v>8257</v>
      </c>
      <c r="D73" s="230" t="s">
        <v>7137</v>
      </c>
      <c r="E73" s="231" t="s">
        <v>7131</v>
      </c>
      <c r="F73" s="239">
        <f t="shared" si="10"/>
        <v>45996</v>
      </c>
      <c r="G73" s="259" t="str">
        <f t="shared" si="6"/>
        <v>A</v>
      </c>
      <c r="H73" s="274" t="str">
        <f t="shared" si="7"/>
        <v>MR_DER-1430_25</v>
      </c>
      <c r="I73" s="234" t="str">
        <f t="shared" si="8"/>
        <v>ND</v>
      </c>
      <c r="J73" s="234" t="str">
        <f t="shared" si="9"/>
        <v>APROVADO</v>
      </c>
      <c r="K73" s="220" t="s">
        <v>3730</v>
      </c>
      <c r="L73" s="229">
        <v>45338</v>
      </c>
      <c r="M73" s="240" t="s">
        <v>7138</v>
      </c>
      <c r="N73" s="220" t="s">
        <v>5536</v>
      </c>
      <c r="O73" s="229">
        <v>45345</v>
      </c>
      <c r="P73" s="1025" t="s">
        <v>8618</v>
      </c>
      <c r="Q73" s="220" t="s">
        <v>3765</v>
      </c>
      <c r="R73" s="229">
        <v>45392</v>
      </c>
      <c r="S73" s="240" t="s">
        <v>7501</v>
      </c>
      <c r="T73" s="220" t="s">
        <v>5536</v>
      </c>
      <c r="U73" s="229">
        <v>45415</v>
      </c>
      <c r="V73" s="1025" t="s">
        <v>8620</v>
      </c>
      <c r="W73" s="220" t="s">
        <v>5701</v>
      </c>
      <c r="X73" s="229">
        <v>45483</v>
      </c>
      <c r="Y73" s="1024" t="s">
        <v>8125</v>
      </c>
      <c r="Z73" s="220" t="s">
        <v>5536</v>
      </c>
      <c r="AA73" s="229">
        <v>45489</v>
      </c>
      <c r="AB73" s="1025" t="s">
        <v>8621</v>
      </c>
      <c r="AC73" s="220" t="s">
        <v>7387</v>
      </c>
      <c r="AD73" s="229">
        <v>45695</v>
      </c>
      <c r="AE73" s="1025" t="s">
        <v>8933</v>
      </c>
      <c r="AF73" s="220" t="s">
        <v>5537</v>
      </c>
      <c r="AG73" s="229">
        <v>45728</v>
      </c>
      <c r="AH73" s="220"/>
      <c r="AI73" s="220" t="s">
        <v>3748</v>
      </c>
      <c r="AJ73" s="229">
        <v>45741</v>
      </c>
      <c r="AK73" s="1025" t="s">
        <v>8971</v>
      </c>
      <c r="AL73" s="220" t="s">
        <v>5539</v>
      </c>
      <c r="AM73" s="229">
        <v>45772</v>
      </c>
      <c r="AN73" s="220"/>
      <c r="AO73" s="220" t="s">
        <v>3748</v>
      </c>
      <c r="AP73" s="229">
        <v>45996</v>
      </c>
      <c r="AQ73" s="23" t="s">
        <v>11512</v>
      </c>
      <c r="AR73" s="220"/>
      <c r="AS73" s="220"/>
      <c r="AT73" s="220"/>
      <c r="AU73" s="220"/>
      <c r="AV73" s="220"/>
      <c r="AW73" s="220"/>
      <c r="AX73" s="220"/>
      <c r="AY73" s="220"/>
      <c r="AZ73" s="220"/>
    </row>
    <row r="74" spans="1:52" s="110" customFormat="1" ht="15" hidden="1" x14ac:dyDescent="0.25">
      <c r="A74" s="230" t="s">
        <v>8263</v>
      </c>
      <c r="B74" s="230"/>
      <c r="C74" s="220" t="s">
        <v>8257</v>
      </c>
      <c r="D74" s="230" t="s">
        <v>7137</v>
      </c>
      <c r="E74" s="231" t="s">
        <v>7132</v>
      </c>
      <c r="F74" s="239">
        <f t="shared" si="10"/>
        <v>45996</v>
      </c>
      <c r="G74" s="259" t="str">
        <f t="shared" si="6"/>
        <v>A</v>
      </c>
      <c r="H74" s="274" t="str">
        <f t="shared" si="7"/>
        <v>MR_DER-1430_25</v>
      </c>
      <c r="I74" s="234" t="str">
        <f t="shared" si="8"/>
        <v>ND</v>
      </c>
      <c r="J74" s="234" t="str">
        <f t="shared" si="9"/>
        <v>APROVADO</v>
      </c>
      <c r="K74" s="220" t="s">
        <v>3730</v>
      </c>
      <c r="L74" s="229">
        <v>45338</v>
      </c>
      <c r="M74" s="240" t="s">
        <v>7138</v>
      </c>
      <c r="N74" s="220" t="s">
        <v>5536</v>
      </c>
      <c r="O74" s="229">
        <v>45345</v>
      </c>
      <c r="P74" s="1025" t="s">
        <v>8618</v>
      </c>
      <c r="Q74" s="220" t="s">
        <v>3765</v>
      </c>
      <c r="R74" s="229">
        <v>45392</v>
      </c>
      <c r="S74" s="240" t="s">
        <v>7501</v>
      </c>
      <c r="T74" s="220" t="s">
        <v>5536</v>
      </c>
      <c r="U74" s="229">
        <v>45415</v>
      </c>
      <c r="V74" s="1025" t="s">
        <v>8620</v>
      </c>
      <c r="W74" s="220" t="s">
        <v>5701</v>
      </c>
      <c r="X74" s="229">
        <v>45483</v>
      </c>
      <c r="Y74" s="1024" t="s">
        <v>8125</v>
      </c>
      <c r="Z74" s="220" t="s">
        <v>5536</v>
      </c>
      <c r="AA74" s="229">
        <v>45489</v>
      </c>
      <c r="AB74" s="1025" t="s">
        <v>8621</v>
      </c>
      <c r="AC74" s="220" t="s">
        <v>7387</v>
      </c>
      <c r="AD74" s="229">
        <v>45695</v>
      </c>
      <c r="AE74" s="1025" t="s">
        <v>8933</v>
      </c>
      <c r="AF74" s="220" t="s">
        <v>5537</v>
      </c>
      <c r="AG74" s="229">
        <v>45728</v>
      </c>
      <c r="AH74" s="220"/>
      <c r="AI74" s="220" t="s">
        <v>3748</v>
      </c>
      <c r="AJ74" s="229">
        <v>45741</v>
      </c>
      <c r="AK74" s="1025" t="s">
        <v>8971</v>
      </c>
      <c r="AL74" s="220" t="s">
        <v>5539</v>
      </c>
      <c r="AM74" s="229">
        <v>45772</v>
      </c>
      <c r="AN74" s="220"/>
      <c r="AO74" s="220" t="s">
        <v>3748</v>
      </c>
      <c r="AP74" s="229">
        <v>45996</v>
      </c>
      <c r="AQ74" s="23" t="s">
        <v>11512</v>
      </c>
      <c r="AR74" s="220"/>
      <c r="AS74" s="220"/>
      <c r="AT74" s="220"/>
      <c r="AU74" s="220"/>
      <c r="AV74" s="220"/>
      <c r="AW74" s="220"/>
      <c r="AX74" s="220"/>
      <c r="AY74" s="220"/>
      <c r="AZ74" s="220"/>
    </row>
    <row r="75" spans="1:52" s="110" customFormat="1" ht="15" hidden="1" x14ac:dyDescent="0.25">
      <c r="A75" s="230" t="s">
        <v>8263</v>
      </c>
      <c r="B75" s="230"/>
      <c r="C75" s="220" t="s">
        <v>8257</v>
      </c>
      <c r="D75" s="230" t="s">
        <v>7137</v>
      </c>
      <c r="E75" s="231" t="s">
        <v>7133</v>
      </c>
      <c r="F75" s="239">
        <f t="shared" si="10"/>
        <v>45996</v>
      </c>
      <c r="G75" s="259" t="str">
        <f t="shared" si="6"/>
        <v>A</v>
      </c>
      <c r="H75" s="274" t="str">
        <f t="shared" si="7"/>
        <v>MR_DER-1430_25</v>
      </c>
      <c r="I75" s="234" t="str">
        <f t="shared" si="8"/>
        <v>ND</v>
      </c>
      <c r="J75" s="234" t="str">
        <f t="shared" si="9"/>
        <v>APROVADO</v>
      </c>
      <c r="K75" s="220" t="s">
        <v>3730</v>
      </c>
      <c r="L75" s="229">
        <v>45338</v>
      </c>
      <c r="M75" s="240" t="s">
        <v>7138</v>
      </c>
      <c r="N75" s="220" t="s">
        <v>5536</v>
      </c>
      <c r="O75" s="229">
        <v>45345</v>
      </c>
      <c r="P75" s="1025" t="s">
        <v>8618</v>
      </c>
      <c r="Q75" s="220" t="s">
        <v>3765</v>
      </c>
      <c r="R75" s="229">
        <v>45392</v>
      </c>
      <c r="S75" s="240" t="s">
        <v>7501</v>
      </c>
      <c r="T75" s="220" t="s">
        <v>5536</v>
      </c>
      <c r="U75" s="229">
        <v>45415</v>
      </c>
      <c r="V75" s="1025" t="s">
        <v>8620</v>
      </c>
      <c r="W75" s="220" t="s">
        <v>5701</v>
      </c>
      <c r="X75" s="229">
        <v>45483</v>
      </c>
      <c r="Y75" s="1024" t="s">
        <v>8125</v>
      </c>
      <c r="Z75" s="220" t="s">
        <v>5536</v>
      </c>
      <c r="AA75" s="229">
        <v>45489</v>
      </c>
      <c r="AB75" s="1025" t="s">
        <v>8621</v>
      </c>
      <c r="AC75" s="220" t="s">
        <v>7387</v>
      </c>
      <c r="AD75" s="229">
        <v>45695</v>
      </c>
      <c r="AE75" s="1025" t="s">
        <v>8933</v>
      </c>
      <c r="AF75" s="220" t="s">
        <v>5537</v>
      </c>
      <c r="AG75" s="229">
        <v>45728</v>
      </c>
      <c r="AH75" s="220"/>
      <c r="AI75" s="220" t="s">
        <v>3748</v>
      </c>
      <c r="AJ75" s="229">
        <v>45741</v>
      </c>
      <c r="AK75" s="1025" t="s">
        <v>8971</v>
      </c>
      <c r="AL75" s="220" t="s">
        <v>5539</v>
      </c>
      <c r="AM75" s="229">
        <v>45772</v>
      </c>
      <c r="AN75" s="220"/>
      <c r="AO75" s="220" t="s">
        <v>3748</v>
      </c>
      <c r="AP75" s="229">
        <v>45996</v>
      </c>
      <c r="AQ75" s="23" t="s">
        <v>11512</v>
      </c>
      <c r="AR75" s="220"/>
      <c r="AS75" s="220"/>
      <c r="AT75" s="220"/>
      <c r="AU75" s="220"/>
      <c r="AV75" s="220"/>
      <c r="AW75" s="220"/>
      <c r="AX75" s="220"/>
      <c r="AY75" s="220"/>
      <c r="AZ75" s="220"/>
    </row>
    <row r="76" spans="1:52" s="110" customFormat="1" ht="15" hidden="1" x14ac:dyDescent="0.25">
      <c r="A76" s="230" t="s">
        <v>8263</v>
      </c>
      <c r="B76" s="230"/>
      <c r="C76" s="220" t="s">
        <v>8257</v>
      </c>
      <c r="D76" s="230" t="s">
        <v>7137</v>
      </c>
      <c r="E76" s="231" t="s">
        <v>7134</v>
      </c>
      <c r="F76" s="239">
        <f t="shared" si="10"/>
        <v>45996</v>
      </c>
      <c r="G76" s="259" t="str">
        <f t="shared" si="6"/>
        <v>A</v>
      </c>
      <c r="H76" s="274" t="str">
        <f t="shared" si="7"/>
        <v>MR_DER-1430_25</v>
      </c>
      <c r="I76" s="234" t="str">
        <f t="shared" si="8"/>
        <v>ND</v>
      </c>
      <c r="J76" s="234" t="str">
        <f t="shared" si="9"/>
        <v>APROVADO</v>
      </c>
      <c r="K76" s="220" t="s">
        <v>3730</v>
      </c>
      <c r="L76" s="229">
        <v>45338</v>
      </c>
      <c r="M76" s="240" t="s">
        <v>7138</v>
      </c>
      <c r="N76" s="220" t="s">
        <v>5536</v>
      </c>
      <c r="O76" s="229">
        <v>45345</v>
      </c>
      <c r="P76" s="1025" t="s">
        <v>8618</v>
      </c>
      <c r="Q76" s="220" t="s">
        <v>3765</v>
      </c>
      <c r="R76" s="229">
        <v>45392</v>
      </c>
      <c r="S76" s="240" t="s">
        <v>7501</v>
      </c>
      <c r="T76" s="220" t="s">
        <v>5536</v>
      </c>
      <c r="U76" s="229">
        <v>45415</v>
      </c>
      <c r="V76" s="1025" t="s">
        <v>8620</v>
      </c>
      <c r="W76" s="220" t="s">
        <v>5701</v>
      </c>
      <c r="X76" s="229">
        <v>45483</v>
      </c>
      <c r="Y76" s="1024" t="s">
        <v>8125</v>
      </c>
      <c r="Z76" s="220" t="s">
        <v>5536</v>
      </c>
      <c r="AA76" s="229">
        <v>45489</v>
      </c>
      <c r="AB76" s="1025" t="s">
        <v>8621</v>
      </c>
      <c r="AC76" s="220" t="s">
        <v>7387</v>
      </c>
      <c r="AD76" s="229">
        <v>45695</v>
      </c>
      <c r="AE76" s="1025" t="s">
        <v>8933</v>
      </c>
      <c r="AF76" s="220" t="s">
        <v>5537</v>
      </c>
      <c r="AG76" s="229">
        <v>45728</v>
      </c>
      <c r="AH76" s="220"/>
      <c r="AI76" s="220" t="s">
        <v>3748</v>
      </c>
      <c r="AJ76" s="229">
        <v>45741</v>
      </c>
      <c r="AK76" s="1025" t="s">
        <v>8971</v>
      </c>
      <c r="AL76" s="220" t="s">
        <v>5539</v>
      </c>
      <c r="AM76" s="229">
        <v>45772</v>
      </c>
      <c r="AN76" s="220"/>
      <c r="AO76" s="220" t="s">
        <v>3748</v>
      </c>
      <c r="AP76" s="229">
        <v>45996</v>
      </c>
      <c r="AQ76" s="23" t="s">
        <v>11512</v>
      </c>
      <c r="AR76" s="220"/>
      <c r="AS76" s="220"/>
      <c r="AT76" s="220"/>
      <c r="AU76" s="220"/>
      <c r="AV76" s="220"/>
      <c r="AW76" s="220"/>
      <c r="AX76" s="220"/>
      <c r="AY76" s="220"/>
      <c r="AZ76" s="220"/>
    </row>
    <row r="77" spans="1:52" s="110" customFormat="1" ht="15" hidden="1" x14ac:dyDescent="0.25">
      <c r="A77" s="230" t="s">
        <v>8263</v>
      </c>
      <c r="B77" s="230"/>
      <c r="C77" s="220" t="s">
        <v>8257</v>
      </c>
      <c r="D77" s="230" t="s">
        <v>7137</v>
      </c>
      <c r="E77" s="231" t="s">
        <v>7135</v>
      </c>
      <c r="F77" s="239">
        <f t="shared" si="10"/>
        <v>45996</v>
      </c>
      <c r="G77" s="259" t="str">
        <f t="shared" si="6"/>
        <v>A</v>
      </c>
      <c r="H77" s="274" t="str">
        <f t="shared" si="7"/>
        <v>MR_DER-1430_25</v>
      </c>
      <c r="I77" s="234" t="str">
        <f t="shared" si="8"/>
        <v>ND</v>
      </c>
      <c r="J77" s="234" t="str">
        <f t="shared" si="9"/>
        <v>APROVADO</v>
      </c>
      <c r="K77" s="220" t="s">
        <v>3730</v>
      </c>
      <c r="L77" s="229">
        <v>45338</v>
      </c>
      <c r="M77" s="240" t="s">
        <v>7138</v>
      </c>
      <c r="N77" s="220" t="s">
        <v>5536</v>
      </c>
      <c r="O77" s="229">
        <v>45345</v>
      </c>
      <c r="P77" s="1025" t="s">
        <v>8618</v>
      </c>
      <c r="Q77" s="220" t="s">
        <v>3765</v>
      </c>
      <c r="R77" s="229">
        <v>45392</v>
      </c>
      <c r="S77" s="240" t="s">
        <v>7501</v>
      </c>
      <c r="T77" s="220" t="s">
        <v>5536</v>
      </c>
      <c r="U77" s="229">
        <v>45415</v>
      </c>
      <c r="V77" s="1025" t="s">
        <v>8620</v>
      </c>
      <c r="W77" s="220" t="s">
        <v>5701</v>
      </c>
      <c r="X77" s="229">
        <v>45483</v>
      </c>
      <c r="Y77" s="1024" t="s">
        <v>8125</v>
      </c>
      <c r="Z77" s="220" t="s">
        <v>5536</v>
      </c>
      <c r="AA77" s="229">
        <v>45489</v>
      </c>
      <c r="AB77" s="1025" t="s">
        <v>8621</v>
      </c>
      <c r="AC77" s="220" t="s">
        <v>7387</v>
      </c>
      <c r="AD77" s="229">
        <v>45695</v>
      </c>
      <c r="AE77" s="1025" t="s">
        <v>8933</v>
      </c>
      <c r="AF77" s="220" t="s">
        <v>5537</v>
      </c>
      <c r="AG77" s="229">
        <v>45728</v>
      </c>
      <c r="AH77" s="220"/>
      <c r="AI77" s="220" t="s">
        <v>3748</v>
      </c>
      <c r="AJ77" s="229">
        <v>45741</v>
      </c>
      <c r="AK77" s="1025" t="s">
        <v>8971</v>
      </c>
      <c r="AL77" s="220" t="s">
        <v>5539</v>
      </c>
      <c r="AM77" s="229">
        <v>45772</v>
      </c>
      <c r="AN77" s="220"/>
      <c r="AO77" s="220" t="s">
        <v>3748</v>
      </c>
      <c r="AP77" s="229">
        <v>45996</v>
      </c>
      <c r="AQ77" s="23" t="s">
        <v>11512</v>
      </c>
      <c r="AR77" s="220"/>
      <c r="AS77" s="220"/>
      <c r="AT77" s="220"/>
      <c r="AU77" s="220"/>
      <c r="AV77" s="220"/>
      <c r="AW77" s="220"/>
      <c r="AX77" s="220"/>
      <c r="AY77" s="220"/>
      <c r="AZ77" s="220"/>
    </row>
    <row r="78" spans="1:52" s="77" customFormat="1" ht="15" hidden="1" x14ac:dyDescent="0.25">
      <c r="A78" s="230" t="s">
        <v>8263</v>
      </c>
      <c r="B78" s="264"/>
      <c r="C78" s="235" t="s">
        <v>8257</v>
      </c>
      <c r="D78" s="264" t="s">
        <v>7137</v>
      </c>
      <c r="E78" s="247" t="s">
        <v>7136</v>
      </c>
      <c r="F78" s="239">
        <f t="shared" si="10"/>
        <v>45996</v>
      </c>
      <c r="G78" s="981" t="str">
        <f t="shared" si="6"/>
        <v>A</v>
      </c>
      <c r="H78" s="1033" t="str">
        <f t="shared" si="7"/>
        <v>MR_DER-1430_25</v>
      </c>
      <c r="I78" s="976" t="str">
        <f t="shared" si="8"/>
        <v>ND</v>
      </c>
      <c r="J78" s="976" t="str">
        <f t="shared" si="9"/>
        <v>APROVADO</v>
      </c>
      <c r="K78" s="235" t="s">
        <v>3730</v>
      </c>
      <c r="L78" s="236">
        <v>45338</v>
      </c>
      <c r="M78" s="1023" t="s">
        <v>7138</v>
      </c>
      <c r="N78" s="235" t="s">
        <v>5536</v>
      </c>
      <c r="O78" s="236">
        <v>45345</v>
      </c>
      <c r="P78" s="1030" t="s">
        <v>8618</v>
      </c>
      <c r="Q78" s="235" t="s">
        <v>3765</v>
      </c>
      <c r="R78" s="236">
        <v>45392</v>
      </c>
      <c r="S78" s="1023" t="s">
        <v>7501</v>
      </c>
      <c r="T78" s="235" t="s">
        <v>5536</v>
      </c>
      <c r="U78" s="236">
        <v>45415</v>
      </c>
      <c r="V78" s="1030" t="s">
        <v>8620</v>
      </c>
      <c r="W78" s="235" t="s">
        <v>5701</v>
      </c>
      <c r="X78" s="236">
        <v>45483</v>
      </c>
      <c r="Y78" s="1027" t="s">
        <v>8125</v>
      </c>
      <c r="Z78" s="235" t="s">
        <v>5536</v>
      </c>
      <c r="AA78" s="236">
        <v>45489</v>
      </c>
      <c r="AB78" s="1030" t="s">
        <v>8621</v>
      </c>
      <c r="AC78" s="235" t="s">
        <v>7387</v>
      </c>
      <c r="AD78" s="236">
        <v>45695</v>
      </c>
      <c r="AE78" s="1030" t="s">
        <v>8933</v>
      </c>
      <c r="AF78" s="235" t="s">
        <v>5537</v>
      </c>
      <c r="AG78" s="236">
        <v>45728</v>
      </c>
      <c r="AH78" s="235"/>
      <c r="AI78" s="235" t="s">
        <v>3748</v>
      </c>
      <c r="AJ78" s="236">
        <v>45741</v>
      </c>
      <c r="AK78" s="1030" t="s">
        <v>8971</v>
      </c>
      <c r="AL78" s="235" t="s">
        <v>5539</v>
      </c>
      <c r="AM78" s="236">
        <v>45772</v>
      </c>
      <c r="AN78" s="235"/>
      <c r="AO78" s="220" t="s">
        <v>3748</v>
      </c>
      <c r="AP78" s="229">
        <v>45996</v>
      </c>
      <c r="AQ78" s="23" t="s">
        <v>11512</v>
      </c>
      <c r="AR78" s="235"/>
      <c r="AS78" s="235"/>
      <c r="AT78" s="235"/>
      <c r="AU78" s="235"/>
      <c r="AV78" s="235"/>
      <c r="AW78" s="235"/>
      <c r="AX78" s="235"/>
      <c r="AY78" s="235"/>
      <c r="AZ78" s="235"/>
    </row>
    <row r="79" spans="1:52" s="110" customFormat="1" ht="15" hidden="1" x14ac:dyDescent="0.25">
      <c r="A79" s="230" t="s">
        <v>8263</v>
      </c>
      <c r="B79" s="230"/>
      <c r="C79" s="220" t="s">
        <v>8257</v>
      </c>
      <c r="D79" s="230" t="s">
        <v>7137</v>
      </c>
      <c r="E79" s="231" t="s">
        <v>7139</v>
      </c>
      <c r="F79" s="239">
        <f t="shared" si="10"/>
        <v>45996</v>
      </c>
      <c r="G79" s="259" t="str">
        <f t="shared" si="6"/>
        <v>A</v>
      </c>
      <c r="H79" s="274" t="str">
        <f t="shared" si="7"/>
        <v>MR_DER-1430_25</v>
      </c>
      <c r="I79" s="234" t="str">
        <f t="shared" si="8"/>
        <v>ND</v>
      </c>
      <c r="J79" s="234" t="str">
        <f t="shared" si="9"/>
        <v>APROVADO</v>
      </c>
      <c r="K79" s="220" t="s">
        <v>3730</v>
      </c>
      <c r="L79" s="229">
        <v>45338</v>
      </c>
      <c r="M79" s="240" t="s">
        <v>7160</v>
      </c>
      <c r="N79" s="220" t="s">
        <v>5536</v>
      </c>
      <c r="O79" s="229">
        <v>45345</v>
      </c>
      <c r="P79" s="1025" t="s">
        <v>8618</v>
      </c>
      <c r="Q79" s="220" t="s">
        <v>3765</v>
      </c>
      <c r="R79" s="229">
        <v>45392</v>
      </c>
      <c r="S79" s="240" t="s">
        <v>7501</v>
      </c>
      <c r="T79" s="220" t="s">
        <v>5536</v>
      </c>
      <c r="U79" s="229">
        <v>45419</v>
      </c>
      <c r="V79" s="1025" t="s">
        <v>8620</v>
      </c>
      <c r="W79" s="220" t="s">
        <v>5701</v>
      </c>
      <c r="X79" s="229">
        <v>45483</v>
      </c>
      <c r="Y79" s="1024" t="s">
        <v>8125</v>
      </c>
      <c r="Z79" s="220" t="s">
        <v>5536</v>
      </c>
      <c r="AA79" s="229">
        <v>45489</v>
      </c>
      <c r="AB79" s="1025" t="s">
        <v>8621</v>
      </c>
      <c r="AC79" s="220" t="s">
        <v>7387</v>
      </c>
      <c r="AD79" s="229">
        <v>45695</v>
      </c>
      <c r="AE79" s="1025" t="s">
        <v>8933</v>
      </c>
      <c r="AF79" s="220" t="s">
        <v>5537</v>
      </c>
      <c r="AG79" s="229">
        <v>45728</v>
      </c>
      <c r="AH79" s="220"/>
      <c r="AI79" s="220" t="s">
        <v>3748</v>
      </c>
      <c r="AJ79" s="229">
        <v>45741</v>
      </c>
      <c r="AK79" s="1025" t="s">
        <v>8971</v>
      </c>
      <c r="AL79" s="220" t="s">
        <v>5539</v>
      </c>
      <c r="AM79" s="229">
        <v>45772</v>
      </c>
      <c r="AN79" s="220"/>
      <c r="AO79" s="220" t="s">
        <v>3748</v>
      </c>
      <c r="AP79" s="229">
        <v>45996</v>
      </c>
      <c r="AQ79" s="23" t="s">
        <v>11512</v>
      </c>
      <c r="AR79" s="220"/>
      <c r="AS79" s="220"/>
      <c r="AT79" s="220"/>
      <c r="AU79" s="220"/>
      <c r="AV79" s="220"/>
      <c r="AW79" s="220"/>
      <c r="AX79" s="220"/>
      <c r="AY79" s="220"/>
      <c r="AZ79" s="220"/>
    </row>
    <row r="80" spans="1:52" s="110" customFormat="1" ht="15" hidden="1" x14ac:dyDescent="0.25">
      <c r="A80" s="230" t="s">
        <v>8263</v>
      </c>
      <c r="B80" s="230"/>
      <c r="C80" s="220" t="s">
        <v>8257</v>
      </c>
      <c r="D80" s="230" t="s">
        <v>7137</v>
      </c>
      <c r="E80" s="231" t="s">
        <v>7140</v>
      </c>
      <c r="F80" s="239">
        <f t="shared" si="10"/>
        <v>45996</v>
      </c>
      <c r="G80" s="259" t="str">
        <f t="shared" si="6"/>
        <v>A</v>
      </c>
      <c r="H80" s="274" t="str">
        <f t="shared" si="7"/>
        <v>MR_DER-1430_25</v>
      </c>
      <c r="I80" s="234" t="str">
        <f t="shared" si="8"/>
        <v>ND</v>
      </c>
      <c r="J80" s="234" t="str">
        <f t="shared" si="9"/>
        <v>APROVADO</v>
      </c>
      <c r="K80" s="220" t="s">
        <v>3730</v>
      </c>
      <c r="L80" s="229">
        <v>45338</v>
      </c>
      <c r="M80" s="240" t="s">
        <v>7160</v>
      </c>
      <c r="N80" s="220" t="s">
        <v>5536</v>
      </c>
      <c r="O80" s="229">
        <v>45345</v>
      </c>
      <c r="P80" s="1025" t="s">
        <v>8618</v>
      </c>
      <c r="Q80" s="220" t="s">
        <v>3765</v>
      </c>
      <c r="R80" s="229">
        <v>45392</v>
      </c>
      <c r="S80" s="240" t="s">
        <v>7501</v>
      </c>
      <c r="T80" s="220" t="s">
        <v>5536</v>
      </c>
      <c r="U80" s="229">
        <v>45419</v>
      </c>
      <c r="V80" s="1025" t="s">
        <v>8620</v>
      </c>
      <c r="W80" s="220" t="s">
        <v>5701</v>
      </c>
      <c r="X80" s="229">
        <v>45483</v>
      </c>
      <c r="Y80" s="1024" t="s">
        <v>8125</v>
      </c>
      <c r="Z80" s="220" t="s">
        <v>5536</v>
      </c>
      <c r="AA80" s="229">
        <v>45489</v>
      </c>
      <c r="AB80" s="1025" t="s">
        <v>8621</v>
      </c>
      <c r="AC80" s="220" t="s">
        <v>7387</v>
      </c>
      <c r="AD80" s="229">
        <v>45695</v>
      </c>
      <c r="AE80" s="1025" t="s">
        <v>8933</v>
      </c>
      <c r="AF80" s="220" t="s">
        <v>5537</v>
      </c>
      <c r="AG80" s="229">
        <v>45728</v>
      </c>
      <c r="AH80" s="220"/>
      <c r="AI80" s="220" t="s">
        <v>3748</v>
      </c>
      <c r="AJ80" s="229">
        <v>45741</v>
      </c>
      <c r="AK80" s="1025" t="s">
        <v>8971</v>
      </c>
      <c r="AL80" s="220" t="s">
        <v>5539</v>
      </c>
      <c r="AM80" s="229">
        <v>45772</v>
      </c>
      <c r="AN80" s="220"/>
      <c r="AO80" s="220" t="s">
        <v>3748</v>
      </c>
      <c r="AP80" s="229">
        <v>45996</v>
      </c>
      <c r="AQ80" s="23" t="s">
        <v>11512</v>
      </c>
      <c r="AR80" s="220"/>
      <c r="AS80" s="220"/>
      <c r="AT80" s="220"/>
      <c r="AU80" s="220"/>
      <c r="AV80" s="220"/>
      <c r="AW80" s="220"/>
      <c r="AX80" s="220"/>
      <c r="AY80" s="220"/>
      <c r="AZ80" s="220"/>
    </row>
    <row r="81" spans="1:55" s="110" customFormat="1" ht="15" hidden="1" x14ac:dyDescent="0.25">
      <c r="A81" s="230" t="s">
        <v>8263</v>
      </c>
      <c r="B81" s="230"/>
      <c r="C81" s="220" t="s">
        <v>8257</v>
      </c>
      <c r="D81" s="230" t="s">
        <v>7137</v>
      </c>
      <c r="E81" s="231" t="s">
        <v>7141</v>
      </c>
      <c r="F81" s="239">
        <f t="shared" si="10"/>
        <v>45996</v>
      </c>
      <c r="G81" s="259" t="str">
        <f t="shared" si="6"/>
        <v>A</v>
      </c>
      <c r="H81" s="274" t="str">
        <f t="shared" si="7"/>
        <v>MR_DER-1430_25</v>
      </c>
      <c r="I81" s="234" t="str">
        <f t="shared" si="8"/>
        <v>ND</v>
      </c>
      <c r="J81" s="234" t="str">
        <f t="shared" si="9"/>
        <v>APROVADO</v>
      </c>
      <c r="K81" s="220" t="s">
        <v>3730</v>
      </c>
      <c r="L81" s="229">
        <v>45338</v>
      </c>
      <c r="M81" s="240" t="s">
        <v>7160</v>
      </c>
      <c r="N81" s="220" t="s">
        <v>5536</v>
      </c>
      <c r="O81" s="229">
        <v>45345</v>
      </c>
      <c r="P81" s="1025" t="s">
        <v>8618</v>
      </c>
      <c r="Q81" s="220" t="s">
        <v>3765</v>
      </c>
      <c r="R81" s="229">
        <v>45392</v>
      </c>
      <c r="S81" s="240" t="s">
        <v>7501</v>
      </c>
      <c r="T81" s="220" t="s">
        <v>5536</v>
      </c>
      <c r="U81" s="229">
        <v>45419</v>
      </c>
      <c r="V81" s="1025" t="s">
        <v>8620</v>
      </c>
      <c r="W81" s="220" t="s">
        <v>5701</v>
      </c>
      <c r="X81" s="229">
        <v>45483</v>
      </c>
      <c r="Y81" s="1024" t="s">
        <v>8125</v>
      </c>
      <c r="Z81" s="220" t="s">
        <v>5536</v>
      </c>
      <c r="AA81" s="229">
        <v>45489</v>
      </c>
      <c r="AB81" s="1025" t="s">
        <v>8621</v>
      </c>
      <c r="AC81" s="220" t="s">
        <v>7387</v>
      </c>
      <c r="AD81" s="229">
        <v>45695</v>
      </c>
      <c r="AE81" s="1025" t="s">
        <v>8933</v>
      </c>
      <c r="AF81" s="220" t="s">
        <v>5537</v>
      </c>
      <c r="AG81" s="229">
        <v>45728</v>
      </c>
      <c r="AH81" s="220"/>
      <c r="AI81" s="220" t="s">
        <v>3748</v>
      </c>
      <c r="AJ81" s="229">
        <v>45741</v>
      </c>
      <c r="AK81" s="1025" t="s">
        <v>8971</v>
      </c>
      <c r="AL81" s="220" t="s">
        <v>5539</v>
      </c>
      <c r="AM81" s="229">
        <v>45772</v>
      </c>
      <c r="AN81" s="220"/>
      <c r="AO81" s="220" t="s">
        <v>3748</v>
      </c>
      <c r="AP81" s="229">
        <v>45996</v>
      </c>
      <c r="AQ81" s="23" t="s">
        <v>11512</v>
      </c>
      <c r="AR81" s="220"/>
      <c r="AS81" s="220"/>
      <c r="AT81" s="220"/>
      <c r="AU81" s="220"/>
      <c r="AV81" s="220"/>
      <c r="AW81" s="220"/>
      <c r="AX81" s="220"/>
      <c r="AY81" s="220"/>
      <c r="AZ81" s="220"/>
    </row>
    <row r="82" spans="1:55" s="110" customFormat="1" ht="15" hidden="1" x14ac:dyDescent="0.25">
      <c r="A82" s="230" t="s">
        <v>8263</v>
      </c>
      <c r="B82" s="230"/>
      <c r="C82" s="220" t="s">
        <v>8257</v>
      </c>
      <c r="D82" s="230" t="s">
        <v>7137</v>
      </c>
      <c r="E82" s="231" t="s">
        <v>7142</v>
      </c>
      <c r="F82" s="239">
        <f t="shared" si="10"/>
        <v>45996</v>
      </c>
      <c r="G82" s="259" t="str">
        <f t="shared" si="6"/>
        <v>A</v>
      </c>
      <c r="H82" s="274" t="str">
        <f t="shared" si="7"/>
        <v>MR_DER-1430_25</v>
      </c>
      <c r="I82" s="234" t="str">
        <f t="shared" si="8"/>
        <v>ND</v>
      </c>
      <c r="J82" s="234" t="str">
        <f t="shared" si="9"/>
        <v>APROVADO</v>
      </c>
      <c r="K82" s="220" t="s">
        <v>3730</v>
      </c>
      <c r="L82" s="229">
        <v>45338</v>
      </c>
      <c r="M82" s="240" t="s">
        <v>7160</v>
      </c>
      <c r="N82" s="220" t="s">
        <v>5536</v>
      </c>
      <c r="O82" s="229">
        <v>45345</v>
      </c>
      <c r="P82" s="1025" t="s">
        <v>8618</v>
      </c>
      <c r="Q82" s="220" t="s">
        <v>3765</v>
      </c>
      <c r="R82" s="229">
        <v>45392</v>
      </c>
      <c r="S82" s="240" t="s">
        <v>7501</v>
      </c>
      <c r="T82" s="220" t="s">
        <v>5536</v>
      </c>
      <c r="U82" s="229">
        <v>45419</v>
      </c>
      <c r="V82" s="1025" t="s">
        <v>8620</v>
      </c>
      <c r="W82" s="220" t="s">
        <v>5701</v>
      </c>
      <c r="X82" s="229">
        <v>45483</v>
      </c>
      <c r="Y82" s="1024" t="s">
        <v>8125</v>
      </c>
      <c r="Z82" s="220" t="s">
        <v>5536</v>
      </c>
      <c r="AA82" s="229">
        <v>45489</v>
      </c>
      <c r="AB82" s="1025" t="s">
        <v>8621</v>
      </c>
      <c r="AC82" s="220" t="s">
        <v>7387</v>
      </c>
      <c r="AD82" s="229">
        <v>45695</v>
      </c>
      <c r="AE82" s="1025" t="s">
        <v>8933</v>
      </c>
      <c r="AF82" s="220" t="s">
        <v>5537</v>
      </c>
      <c r="AG82" s="229">
        <v>45728</v>
      </c>
      <c r="AH82" s="220"/>
      <c r="AI82" s="220" t="s">
        <v>3748</v>
      </c>
      <c r="AJ82" s="229">
        <v>45741</v>
      </c>
      <c r="AK82" s="1025" t="s">
        <v>8971</v>
      </c>
      <c r="AL82" s="220" t="s">
        <v>5539</v>
      </c>
      <c r="AM82" s="229">
        <v>45772</v>
      </c>
      <c r="AN82" s="220"/>
      <c r="AO82" s="220" t="s">
        <v>3748</v>
      </c>
      <c r="AP82" s="229">
        <v>45996</v>
      </c>
      <c r="AQ82" s="23" t="s">
        <v>11512</v>
      </c>
      <c r="AR82" s="220"/>
      <c r="AS82" s="220"/>
      <c r="AT82" s="220"/>
      <c r="AU82" s="220"/>
      <c r="AV82" s="220"/>
      <c r="AW82" s="220"/>
      <c r="AX82" s="220"/>
      <c r="AY82" s="220"/>
      <c r="AZ82" s="220"/>
    </row>
    <row r="83" spans="1:55" s="110" customFormat="1" ht="15" hidden="1" x14ac:dyDescent="0.25">
      <c r="A83" s="230" t="s">
        <v>8263</v>
      </c>
      <c r="B83" s="230"/>
      <c r="C83" s="220" t="s">
        <v>8257</v>
      </c>
      <c r="D83" s="230" t="s">
        <v>7137</v>
      </c>
      <c r="E83" s="231" t="s">
        <v>7143</v>
      </c>
      <c r="F83" s="239">
        <f t="shared" si="10"/>
        <v>45996</v>
      </c>
      <c r="G83" s="259" t="str">
        <f t="shared" si="6"/>
        <v>A</v>
      </c>
      <c r="H83" s="274" t="str">
        <f t="shared" si="7"/>
        <v>MR_DER-1430_25</v>
      </c>
      <c r="I83" s="234" t="str">
        <f t="shared" si="8"/>
        <v>ND</v>
      </c>
      <c r="J83" s="234" t="str">
        <f t="shared" si="9"/>
        <v>APROVADO</v>
      </c>
      <c r="K83" s="220" t="s">
        <v>3730</v>
      </c>
      <c r="L83" s="229">
        <v>45338</v>
      </c>
      <c r="M83" s="240" t="s">
        <v>7160</v>
      </c>
      <c r="N83" s="220" t="s">
        <v>5536</v>
      </c>
      <c r="O83" s="229">
        <v>45345</v>
      </c>
      <c r="P83" s="1025" t="s">
        <v>8618</v>
      </c>
      <c r="Q83" s="220" t="s">
        <v>3765</v>
      </c>
      <c r="R83" s="229">
        <v>45392</v>
      </c>
      <c r="S83" s="240" t="s">
        <v>7501</v>
      </c>
      <c r="T83" s="220" t="s">
        <v>5536</v>
      </c>
      <c r="U83" s="229">
        <v>45419</v>
      </c>
      <c r="V83" s="1025" t="s">
        <v>8620</v>
      </c>
      <c r="W83" s="220" t="s">
        <v>5701</v>
      </c>
      <c r="X83" s="229">
        <v>45483</v>
      </c>
      <c r="Y83" s="1024" t="s">
        <v>8125</v>
      </c>
      <c r="Z83" s="220" t="s">
        <v>5536</v>
      </c>
      <c r="AA83" s="229">
        <v>45489</v>
      </c>
      <c r="AB83" s="1025" t="s">
        <v>8621</v>
      </c>
      <c r="AC83" s="220" t="s">
        <v>7387</v>
      </c>
      <c r="AD83" s="229">
        <v>45695</v>
      </c>
      <c r="AE83" s="1025" t="s">
        <v>8933</v>
      </c>
      <c r="AF83" s="220" t="s">
        <v>5537</v>
      </c>
      <c r="AG83" s="229">
        <v>45728</v>
      </c>
      <c r="AH83" s="220"/>
      <c r="AI83" s="220" t="s">
        <v>3748</v>
      </c>
      <c r="AJ83" s="229">
        <v>45741</v>
      </c>
      <c r="AK83" s="1025" t="s">
        <v>8971</v>
      </c>
      <c r="AL83" s="220" t="s">
        <v>5539</v>
      </c>
      <c r="AM83" s="229">
        <v>45772</v>
      </c>
      <c r="AN83" s="220"/>
      <c r="AO83" s="220" t="s">
        <v>3748</v>
      </c>
      <c r="AP83" s="229">
        <v>45996</v>
      </c>
      <c r="AQ83" s="23" t="s">
        <v>11512</v>
      </c>
      <c r="AR83" s="220"/>
      <c r="AS83" s="220"/>
      <c r="AT83" s="220"/>
      <c r="AU83" s="220"/>
      <c r="AV83" s="220"/>
      <c r="AW83" s="220"/>
      <c r="AX83" s="220"/>
      <c r="AY83" s="220"/>
      <c r="AZ83" s="220"/>
    </row>
    <row r="84" spans="1:55" s="110" customFormat="1" ht="15" hidden="1" x14ac:dyDescent="0.25">
      <c r="A84" s="230" t="s">
        <v>8263</v>
      </c>
      <c r="B84" s="230"/>
      <c r="C84" s="220" t="s">
        <v>8257</v>
      </c>
      <c r="D84" s="230" t="s">
        <v>7137</v>
      </c>
      <c r="E84" s="231" t="s">
        <v>7144</v>
      </c>
      <c r="F84" s="239">
        <f t="shared" si="10"/>
        <v>45996</v>
      </c>
      <c r="G84" s="259" t="str">
        <f t="shared" ref="G84:G103" si="11">IF($F84="","",INDEX($K84:$FI84,1,MATCH($F84,$K84:$FI84,)-1))</f>
        <v>A</v>
      </c>
      <c r="H84" s="274" t="str">
        <f t="shared" si="7"/>
        <v>MR_DER-1430_25</v>
      </c>
      <c r="I84" s="234" t="str">
        <f t="shared" ref="I84:I103" si="12">IF(F84="NE",F84,IF(INDEX(K84:CP84,,MATCH(F84,K84:CP84,0)+3)&lt;&gt;0,INDEX(K84:CP84,,MATCH(F84,K84:CP84,0)+3),"ND"))</f>
        <v>ND</v>
      </c>
      <c r="J84" s="234" t="str">
        <f t="shared" ref="J84:J103" si="13">IF(G84="NE",G84,IF(INDEX(K84:CQ84,,MATCH(G84,K84:CQ84,0)+3)&lt;&gt;0,INDEX(K84:CQ84,,MATCH(G84,K84:CQ84,0)+3),"ND"))</f>
        <v>APROVADO</v>
      </c>
      <c r="K84" s="220" t="s">
        <v>3730</v>
      </c>
      <c r="L84" s="229">
        <v>45338</v>
      </c>
      <c r="M84" s="240" t="s">
        <v>7160</v>
      </c>
      <c r="N84" s="220" t="s">
        <v>5536</v>
      </c>
      <c r="O84" s="229">
        <v>45345</v>
      </c>
      <c r="P84" s="1025" t="s">
        <v>8618</v>
      </c>
      <c r="Q84" s="220" t="s">
        <v>3765</v>
      </c>
      <c r="R84" s="229">
        <v>45392</v>
      </c>
      <c r="S84" s="240" t="s">
        <v>7501</v>
      </c>
      <c r="T84" s="220" t="s">
        <v>5536</v>
      </c>
      <c r="U84" s="229">
        <v>45419</v>
      </c>
      <c r="V84" s="1025" t="s">
        <v>8620</v>
      </c>
      <c r="W84" s="220" t="s">
        <v>5701</v>
      </c>
      <c r="X84" s="229">
        <v>45483</v>
      </c>
      <c r="Y84" s="1024" t="s">
        <v>8125</v>
      </c>
      <c r="Z84" s="220" t="s">
        <v>5536</v>
      </c>
      <c r="AA84" s="229">
        <v>45489</v>
      </c>
      <c r="AB84" s="1025" t="s">
        <v>8621</v>
      </c>
      <c r="AC84" s="220" t="s">
        <v>7387</v>
      </c>
      <c r="AD84" s="229">
        <v>45695</v>
      </c>
      <c r="AE84" s="1025" t="s">
        <v>8933</v>
      </c>
      <c r="AF84" s="220" t="s">
        <v>5537</v>
      </c>
      <c r="AG84" s="229">
        <v>45728</v>
      </c>
      <c r="AH84" s="220"/>
      <c r="AI84" s="220" t="s">
        <v>3748</v>
      </c>
      <c r="AJ84" s="229">
        <v>45741</v>
      </c>
      <c r="AK84" s="1025" t="s">
        <v>8971</v>
      </c>
      <c r="AL84" s="220" t="s">
        <v>5539</v>
      </c>
      <c r="AM84" s="229">
        <v>45772</v>
      </c>
      <c r="AN84" s="220"/>
      <c r="AO84" s="220" t="s">
        <v>3748</v>
      </c>
      <c r="AP84" s="229">
        <v>45996</v>
      </c>
      <c r="AQ84" s="23" t="s">
        <v>11512</v>
      </c>
      <c r="AR84" s="220"/>
      <c r="AS84" s="220"/>
      <c r="AT84" s="220"/>
      <c r="AU84" s="220"/>
      <c r="AV84" s="220"/>
      <c r="AW84" s="220"/>
      <c r="AX84" s="220"/>
      <c r="AY84" s="220"/>
      <c r="AZ84" s="220"/>
    </row>
    <row r="85" spans="1:55" s="110" customFormat="1" ht="15" hidden="1" x14ac:dyDescent="0.25">
      <c r="A85" s="230" t="s">
        <v>8263</v>
      </c>
      <c r="B85" s="230"/>
      <c r="C85" s="220" t="s">
        <v>8257</v>
      </c>
      <c r="D85" s="230" t="s">
        <v>7137</v>
      </c>
      <c r="E85" s="231" t="s">
        <v>7145</v>
      </c>
      <c r="F85" s="239">
        <f t="shared" si="10"/>
        <v>45996</v>
      </c>
      <c r="G85" s="259" t="str">
        <f t="shared" si="11"/>
        <v>A</v>
      </c>
      <c r="H85" s="274" t="str">
        <f t="shared" si="7"/>
        <v>MR_DER-1430_25</v>
      </c>
      <c r="I85" s="234" t="str">
        <f t="shared" si="12"/>
        <v>ND</v>
      </c>
      <c r="J85" s="234" t="str">
        <f t="shared" si="13"/>
        <v>APROVADO</v>
      </c>
      <c r="K85" s="220" t="s">
        <v>3730</v>
      </c>
      <c r="L85" s="229">
        <v>45338</v>
      </c>
      <c r="M85" s="240" t="s">
        <v>7160</v>
      </c>
      <c r="N85" s="220" t="s">
        <v>5536</v>
      </c>
      <c r="O85" s="229">
        <v>45345</v>
      </c>
      <c r="P85" s="1025" t="s">
        <v>8618</v>
      </c>
      <c r="Q85" s="220" t="s">
        <v>3765</v>
      </c>
      <c r="R85" s="229">
        <v>45392</v>
      </c>
      <c r="S85" s="240" t="s">
        <v>7501</v>
      </c>
      <c r="T85" s="220" t="s">
        <v>5536</v>
      </c>
      <c r="U85" s="229">
        <v>45419</v>
      </c>
      <c r="V85" s="1025" t="s">
        <v>8620</v>
      </c>
      <c r="W85" s="220" t="s">
        <v>5701</v>
      </c>
      <c r="X85" s="229">
        <v>45483</v>
      </c>
      <c r="Y85" s="1024" t="s">
        <v>8125</v>
      </c>
      <c r="Z85" s="220" t="s">
        <v>5536</v>
      </c>
      <c r="AA85" s="229">
        <v>45489</v>
      </c>
      <c r="AB85" s="1025" t="s">
        <v>8621</v>
      </c>
      <c r="AC85" s="220" t="s">
        <v>7387</v>
      </c>
      <c r="AD85" s="229">
        <v>45695</v>
      </c>
      <c r="AE85" s="1025" t="s">
        <v>8933</v>
      </c>
      <c r="AF85" s="220" t="s">
        <v>5537</v>
      </c>
      <c r="AG85" s="229">
        <v>45728</v>
      </c>
      <c r="AH85" s="220"/>
      <c r="AI85" s="220" t="s">
        <v>3748</v>
      </c>
      <c r="AJ85" s="229">
        <v>45741</v>
      </c>
      <c r="AK85" s="1025" t="s">
        <v>8971</v>
      </c>
      <c r="AL85" s="220" t="s">
        <v>5539</v>
      </c>
      <c r="AM85" s="229">
        <v>45772</v>
      </c>
      <c r="AN85" s="220"/>
      <c r="AO85" s="220" t="s">
        <v>3748</v>
      </c>
      <c r="AP85" s="229">
        <v>45996</v>
      </c>
      <c r="AQ85" s="23" t="s">
        <v>11512</v>
      </c>
      <c r="AR85" s="220"/>
      <c r="AS85" s="220"/>
      <c r="AT85" s="220"/>
      <c r="AU85" s="220"/>
      <c r="AV85" s="220"/>
      <c r="AW85" s="220"/>
      <c r="AX85" s="220"/>
      <c r="AY85" s="220"/>
      <c r="AZ85" s="220"/>
    </row>
    <row r="86" spans="1:55" s="77" customFormat="1" ht="15" hidden="1" x14ac:dyDescent="0.25">
      <c r="A86" s="230" t="s">
        <v>8263</v>
      </c>
      <c r="B86" s="264"/>
      <c r="C86" s="235" t="s">
        <v>8257</v>
      </c>
      <c r="D86" s="264" t="s">
        <v>7137</v>
      </c>
      <c r="E86" s="247" t="s">
        <v>7146</v>
      </c>
      <c r="F86" s="975">
        <f>IF(L86&lt;&gt;0,MAX(L86,R86,X86,AD86,AJ86,AP86,AV86,BB86),"NE")</f>
        <v>45996</v>
      </c>
      <c r="G86" s="981" t="str">
        <f t="shared" si="11"/>
        <v>B</v>
      </c>
      <c r="H86" s="1033" t="str">
        <f>IF($F86="","",INDEX($K86:$BD86,1,MATCH($F86,$K86:$BD86,)+1))</f>
        <v>MR_DER-1430_25</v>
      </c>
      <c r="I86" s="976" t="str">
        <f t="shared" si="12"/>
        <v>ND</v>
      </c>
      <c r="J86" s="976" t="str">
        <f t="shared" si="13"/>
        <v>ND</v>
      </c>
      <c r="K86" s="235" t="s">
        <v>3730</v>
      </c>
      <c r="L86" s="236">
        <v>45338</v>
      </c>
      <c r="M86" s="1023" t="s">
        <v>7160</v>
      </c>
      <c r="N86" s="235" t="s">
        <v>5536</v>
      </c>
      <c r="O86" s="236">
        <v>45345</v>
      </c>
      <c r="P86" s="1030" t="s">
        <v>8618</v>
      </c>
      <c r="Q86" s="235" t="s">
        <v>3765</v>
      </c>
      <c r="R86" s="236">
        <v>45392</v>
      </c>
      <c r="S86" s="1023" t="s">
        <v>7501</v>
      </c>
      <c r="T86" s="235" t="s">
        <v>5536</v>
      </c>
      <c r="U86" s="236">
        <v>45419</v>
      </c>
      <c r="V86" s="1030" t="s">
        <v>8620</v>
      </c>
      <c r="W86" s="235" t="s">
        <v>5701</v>
      </c>
      <c r="X86" s="236">
        <v>45483</v>
      </c>
      <c r="Y86" s="1027" t="s">
        <v>8125</v>
      </c>
      <c r="Z86" s="235" t="s">
        <v>5536</v>
      </c>
      <c r="AA86" s="236">
        <v>45489</v>
      </c>
      <c r="AB86" s="1030" t="s">
        <v>8621</v>
      </c>
      <c r="AC86" s="235" t="s">
        <v>7387</v>
      </c>
      <c r="AD86" s="236">
        <v>45695</v>
      </c>
      <c r="AE86" s="1030" t="s">
        <v>8933</v>
      </c>
      <c r="AF86" s="235" t="s">
        <v>5537</v>
      </c>
      <c r="AG86" s="236">
        <v>45728</v>
      </c>
      <c r="AH86" s="235"/>
      <c r="AI86" s="235" t="s">
        <v>3748</v>
      </c>
      <c r="AJ86" s="236">
        <v>45741</v>
      </c>
      <c r="AK86" s="1030" t="s">
        <v>8971</v>
      </c>
      <c r="AL86" s="235" t="s">
        <v>9093</v>
      </c>
      <c r="AM86" s="229">
        <v>45772</v>
      </c>
      <c r="AN86" s="1373" t="s">
        <v>9189</v>
      </c>
      <c r="AO86" s="235" t="s">
        <v>5626</v>
      </c>
      <c r="AP86" s="236">
        <v>45789</v>
      </c>
      <c r="AQ86" s="978" t="s">
        <v>9188</v>
      </c>
      <c r="AR86" s="235" t="s">
        <v>9402</v>
      </c>
      <c r="AS86" s="236">
        <v>45803</v>
      </c>
      <c r="AT86" s="235"/>
      <c r="AU86" s="235" t="s">
        <v>5811</v>
      </c>
      <c r="AV86" s="236">
        <v>45805</v>
      </c>
      <c r="AW86" s="1373" t="s">
        <v>9423</v>
      </c>
      <c r="AX86" s="235"/>
      <c r="AY86" s="235"/>
      <c r="AZ86" s="235"/>
      <c r="BA86" s="220" t="s">
        <v>5811</v>
      </c>
      <c r="BB86" s="229">
        <v>45996</v>
      </c>
      <c r="BC86" s="218" t="s">
        <v>11512</v>
      </c>
    </row>
    <row r="87" spans="1:55" s="110" customFormat="1" ht="15" hidden="1" x14ac:dyDescent="0.25">
      <c r="A87" s="230" t="s">
        <v>8263</v>
      </c>
      <c r="B87" s="230"/>
      <c r="C87" s="220" t="s">
        <v>8257</v>
      </c>
      <c r="D87" s="230" t="s">
        <v>7137</v>
      </c>
      <c r="E87" s="231" t="s">
        <v>7147</v>
      </c>
      <c r="F87" s="239">
        <f t="shared" ref="F87:F99" si="14">IF(L87&lt;&gt;0,MAX(L87,R87,X87,AD87,AJ87,AP87),"NE")</f>
        <v>45996</v>
      </c>
      <c r="G87" s="259" t="str">
        <f t="shared" si="11"/>
        <v>A</v>
      </c>
      <c r="H87" s="274" t="str">
        <f t="shared" ref="H87:H103" si="15">IF($F87="","",INDEX($K87:$AY87,1,MATCH($F87,$K87:$AY87,)+1))</f>
        <v>MR_DER-1430_25</v>
      </c>
      <c r="I87" s="234" t="str">
        <f t="shared" si="12"/>
        <v>ND</v>
      </c>
      <c r="J87" s="234" t="str">
        <f t="shared" si="13"/>
        <v>APROVADO</v>
      </c>
      <c r="K87" s="220" t="s">
        <v>3730</v>
      </c>
      <c r="L87" s="229">
        <v>45338</v>
      </c>
      <c r="M87" s="240" t="s">
        <v>7160</v>
      </c>
      <c r="N87" s="220" t="s">
        <v>5536</v>
      </c>
      <c r="O87" s="229">
        <v>45345</v>
      </c>
      <c r="P87" s="1025" t="s">
        <v>8618</v>
      </c>
      <c r="Q87" s="220" t="s">
        <v>3765</v>
      </c>
      <c r="R87" s="229">
        <v>45392</v>
      </c>
      <c r="S87" s="240" t="s">
        <v>7501</v>
      </c>
      <c r="T87" s="220" t="s">
        <v>5536</v>
      </c>
      <c r="U87" s="229">
        <v>45419</v>
      </c>
      <c r="V87" s="1025" t="s">
        <v>8620</v>
      </c>
      <c r="W87" s="220" t="s">
        <v>5701</v>
      </c>
      <c r="X87" s="229">
        <v>45483</v>
      </c>
      <c r="Y87" s="1024" t="s">
        <v>8125</v>
      </c>
      <c r="Z87" s="220" t="s">
        <v>5536</v>
      </c>
      <c r="AA87" s="229">
        <v>45489</v>
      </c>
      <c r="AB87" s="1025" t="s">
        <v>8621</v>
      </c>
      <c r="AC87" s="220" t="s">
        <v>7387</v>
      </c>
      <c r="AD87" s="229">
        <v>45695</v>
      </c>
      <c r="AE87" s="1025" t="s">
        <v>8933</v>
      </c>
      <c r="AF87" s="220" t="s">
        <v>5537</v>
      </c>
      <c r="AG87" s="229">
        <v>45728</v>
      </c>
      <c r="AH87" s="220"/>
      <c r="AI87" s="220" t="s">
        <v>3748</v>
      </c>
      <c r="AJ87" s="229">
        <v>45741</v>
      </c>
      <c r="AK87" s="1025" t="s">
        <v>8971</v>
      </c>
      <c r="AL87" s="220" t="s">
        <v>5539</v>
      </c>
      <c r="AM87" s="229">
        <v>45772</v>
      </c>
      <c r="AN87" s="220"/>
      <c r="AO87" s="220" t="s">
        <v>3748</v>
      </c>
      <c r="AP87" s="229">
        <v>45996</v>
      </c>
      <c r="AQ87" s="23" t="s">
        <v>11512</v>
      </c>
      <c r="AR87" s="220"/>
      <c r="AS87" s="220"/>
      <c r="AT87" s="220"/>
      <c r="AU87" s="220"/>
      <c r="AV87" s="220"/>
      <c r="AW87" s="220"/>
      <c r="AX87" s="220"/>
      <c r="AY87" s="220"/>
      <c r="AZ87" s="220"/>
    </row>
    <row r="88" spans="1:55" s="110" customFormat="1" ht="15" hidden="1" x14ac:dyDescent="0.25">
      <c r="A88" s="230" t="s">
        <v>8263</v>
      </c>
      <c r="B88" s="230"/>
      <c r="C88" s="220" t="s">
        <v>8257</v>
      </c>
      <c r="D88" s="230" t="s">
        <v>7137</v>
      </c>
      <c r="E88" s="231" t="s">
        <v>7148</v>
      </c>
      <c r="F88" s="239">
        <f t="shared" si="14"/>
        <v>45996</v>
      </c>
      <c r="G88" s="259" t="str">
        <f t="shared" si="11"/>
        <v>A</v>
      </c>
      <c r="H88" s="274" t="str">
        <f t="shared" si="15"/>
        <v>MR_DER-1430_25</v>
      </c>
      <c r="I88" s="234" t="str">
        <f t="shared" si="12"/>
        <v>ND</v>
      </c>
      <c r="J88" s="234" t="str">
        <f t="shared" si="13"/>
        <v>APROVADO</v>
      </c>
      <c r="K88" s="220" t="s">
        <v>3730</v>
      </c>
      <c r="L88" s="229">
        <v>45338</v>
      </c>
      <c r="M88" s="240" t="s">
        <v>7160</v>
      </c>
      <c r="N88" s="220" t="s">
        <v>5536</v>
      </c>
      <c r="O88" s="229">
        <v>45345</v>
      </c>
      <c r="P88" s="1025" t="s">
        <v>8618</v>
      </c>
      <c r="Q88" s="220" t="s">
        <v>3765</v>
      </c>
      <c r="R88" s="229">
        <v>45392</v>
      </c>
      <c r="S88" s="240" t="s">
        <v>7501</v>
      </c>
      <c r="T88" s="220" t="s">
        <v>5536</v>
      </c>
      <c r="U88" s="229">
        <v>45419</v>
      </c>
      <c r="V88" s="1025" t="s">
        <v>8620</v>
      </c>
      <c r="W88" s="220" t="s">
        <v>5701</v>
      </c>
      <c r="X88" s="229">
        <v>45483</v>
      </c>
      <c r="Y88" s="1024" t="s">
        <v>8125</v>
      </c>
      <c r="Z88" s="220" t="s">
        <v>5536</v>
      </c>
      <c r="AA88" s="229">
        <v>45489</v>
      </c>
      <c r="AB88" s="1025" t="s">
        <v>8621</v>
      </c>
      <c r="AC88" s="220" t="s">
        <v>7387</v>
      </c>
      <c r="AD88" s="229">
        <v>45695</v>
      </c>
      <c r="AE88" s="1025" t="s">
        <v>8933</v>
      </c>
      <c r="AF88" s="220" t="s">
        <v>5537</v>
      </c>
      <c r="AG88" s="229">
        <v>45728</v>
      </c>
      <c r="AH88" s="220"/>
      <c r="AI88" s="220" t="s">
        <v>3748</v>
      </c>
      <c r="AJ88" s="229">
        <v>45741</v>
      </c>
      <c r="AK88" s="1025" t="s">
        <v>8971</v>
      </c>
      <c r="AL88" s="220" t="s">
        <v>5539</v>
      </c>
      <c r="AM88" s="229">
        <v>45772</v>
      </c>
      <c r="AN88" s="220"/>
      <c r="AO88" s="220" t="s">
        <v>3748</v>
      </c>
      <c r="AP88" s="229">
        <v>45996</v>
      </c>
      <c r="AQ88" s="23" t="s">
        <v>11512</v>
      </c>
      <c r="AR88" s="220"/>
      <c r="AS88" s="220"/>
      <c r="AT88" s="220"/>
      <c r="AU88" s="220"/>
      <c r="AV88" s="220"/>
      <c r="AW88" s="220"/>
      <c r="AX88" s="220"/>
      <c r="AY88" s="220"/>
      <c r="AZ88" s="220"/>
    </row>
    <row r="89" spans="1:55" s="110" customFormat="1" ht="15" hidden="1" x14ac:dyDescent="0.25">
      <c r="A89" s="230" t="s">
        <v>8263</v>
      </c>
      <c r="B89" s="230"/>
      <c r="C89" s="220" t="s">
        <v>8257</v>
      </c>
      <c r="D89" s="230" t="s">
        <v>7137</v>
      </c>
      <c r="E89" s="231" t="s">
        <v>7149</v>
      </c>
      <c r="F89" s="239">
        <f t="shared" si="14"/>
        <v>45996</v>
      </c>
      <c r="G89" s="259" t="str">
        <f t="shared" si="11"/>
        <v>A</v>
      </c>
      <c r="H89" s="274" t="str">
        <f t="shared" si="15"/>
        <v>MR_DER-1430_25</v>
      </c>
      <c r="I89" s="234" t="str">
        <f t="shared" si="12"/>
        <v>ND</v>
      </c>
      <c r="J89" s="234" t="str">
        <f t="shared" si="13"/>
        <v>APROVADO</v>
      </c>
      <c r="K89" s="220" t="s">
        <v>3730</v>
      </c>
      <c r="L89" s="229">
        <v>45338</v>
      </c>
      <c r="M89" s="240" t="s">
        <v>7160</v>
      </c>
      <c r="N89" s="220" t="s">
        <v>5536</v>
      </c>
      <c r="O89" s="229">
        <v>45345</v>
      </c>
      <c r="P89" s="1025" t="s">
        <v>8618</v>
      </c>
      <c r="Q89" s="220" t="s">
        <v>3765</v>
      </c>
      <c r="R89" s="229">
        <v>45392</v>
      </c>
      <c r="S89" s="240" t="s">
        <v>7501</v>
      </c>
      <c r="T89" s="220" t="s">
        <v>5536</v>
      </c>
      <c r="U89" s="229">
        <v>45419</v>
      </c>
      <c r="V89" s="1025" t="s">
        <v>8620</v>
      </c>
      <c r="W89" s="220" t="s">
        <v>5701</v>
      </c>
      <c r="X89" s="229">
        <v>45483</v>
      </c>
      <c r="Y89" s="1024" t="s">
        <v>8125</v>
      </c>
      <c r="Z89" s="220" t="s">
        <v>5536</v>
      </c>
      <c r="AA89" s="229">
        <v>45489</v>
      </c>
      <c r="AB89" s="1025" t="s">
        <v>8621</v>
      </c>
      <c r="AC89" s="220" t="s">
        <v>7387</v>
      </c>
      <c r="AD89" s="229">
        <v>45695</v>
      </c>
      <c r="AE89" s="1025" t="s">
        <v>8933</v>
      </c>
      <c r="AF89" s="220" t="s">
        <v>5537</v>
      </c>
      <c r="AG89" s="229">
        <v>45728</v>
      </c>
      <c r="AH89" s="220"/>
      <c r="AI89" s="220" t="s">
        <v>3748</v>
      </c>
      <c r="AJ89" s="229">
        <v>45741</v>
      </c>
      <c r="AK89" s="1025" t="s">
        <v>8971</v>
      </c>
      <c r="AL89" s="220" t="s">
        <v>5539</v>
      </c>
      <c r="AM89" s="229">
        <v>45772</v>
      </c>
      <c r="AN89" s="220"/>
      <c r="AO89" s="220" t="s">
        <v>3748</v>
      </c>
      <c r="AP89" s="229">
        <v>45996</v>
      </c>
      <c r="AQ89" s="23" t="s">
        <v>11512</v>
      </c>
      <c r="AR89" s="220"/>
      <c r="AS89" s="220"/>
      <c r="AT89" s="220"/>
      <c r="AU89" s="220"/>
      <c r="AV89" s="220"/>
      <c r="AW89" s="220"/>
      <c r="AX89" s="220"/>
      <c r="AY89" s="220"/>
      <c r="AZ89" s="220"/>
    </row>
    <row r="90" spans="1:55" s="110" customFormat="1" ht="15" hidden="1" x14ac:dyDescent="0.25">
      <c r="A90" s="230" t="s">
        <v>8263</v>
      </c>
      <c r="B90" s="230"/>
      <c r="C90" s="220" t="s">
        <v>8257</v>
      </c>
      <c r="D90" s="230" t="s">
        <v>7137</v>
      </c>
      <c r="E90" s="231" t="s">
        <v>7150</v>
      </c>
      <c r="F90" s="239">
        <f t="shared" si="14"/>
        <v>45996</v>
      </c>
      <c r="G90" s="259" t="str">
        <f t="shared" si="11"/>
        <v>A</v>
      </c>
      <c r="H90" s="274" t="str">
        <f t="shared" si="15"/>
        <v>MR_DER-1430_25</v>
      </c>
      <c r="I90" s="234" t="str">
        <f t="shared" si="12"/>
        <v>ND</v>
      </c>
      <c r="J90" s="234" t="str">
        <f t="shared" si="13"/>
        <v>APROVADO</v>
      </c>
      <c r="K90" s="220" t="s">
        <v>3730</v>
      </c>
      <c r="L90" s="229">
        <v>45338</v>
      </c>
      <c r="M90" s="240" t="s">
        <v>7160</v>
      </c>
      <c r="N90" s="220" t="s">
        <v>5536</v>
      </c>
      <c r="O90" s="229">
        <v>45345</v>
      </c>
      <c r="P90" s="1025" t="s">
        <v>8618</v>
      </c>
      <c r="Q90" s="220" t="s">
        <v>3765</v>
      </c>
      <c r="R90" s="229">
        <v>45392</v>
      </c>
      <c r="S90" s="240" t="s">
        <v>7501</v>
      </c>
      <c r="T90" s="220" t="s">
        <v>5536</v>
      </c>
      <c r="U90" s="229">
        <v>45419</v>
      </c>
      <c r="V90" s="1025" t="s">
        <v>8620</v>
      </c>
      <c r="W90" s="220" t="s">
        <v>5701</v>
      </c>
      <c r="X90" s="229">
        <v>45483</v>
      </c>
      <c r="Y90" s="1024" t="s">
        <v>8125</v>
      </c>
      <c r="Z90" s="220" t="s">
        <v>5536</v>
      </c>
      <c r="AA90" s="229">
        <v>45489</v>
      </c>
      <c r="AB90" s="1025" t="s">
        <v>8621</v>
      </c>
      <c r="AC90" s="220" t="s">
        <v>7387</v>
      </c>
      <c r="AD90" s="229">
        <v>45695</v>
      </c>
      <c r="AE90" s="1025" t="s">
        <v>8933</v>
      </c>
      <c r="AF90" s="220" t="s">
        <v>5537</v>
      </c>
      <c r="AG90" s="229">
        <v>45728</v>
      </c>
      <c r="AH90" s="220"/>
      <c r="AI90" s="220" t="s">
        <v>3748</v>
      </c>
      <c r="AJ90" s="229">
        <v>45741</v>
      </c>
      <c r="AK90" s="1025" t="s">
        <v>8971</v>
      </c>
      <c r="AL90" s="220" t="s">
        <v>5539</v>
      </c>
      <c r="AM90" s="229">
        <v>45772</v>
      </c>
      <c r="AN90" s="220"/>
      <c r="AO90" s="220" t="s">
        <v>3748</v>
      </c>
      <c r="AP90" s="229">
        <v>45996</v>
      </c>
      <c r="AQ90" s="23" t="s">
        <v>11512</v>
      </c>
      <c r="AR90" s="220"/>
      <c r="AS90" s="220"/>
      <c r="AT90" s="220"/>
      <c r="AU90" s="220"/>
      <c r="AV90" s="220"/>
      <c r="AW90" s="220"/>
      <c r="AX90" s="220"/>
      <c r="AY90" s="220"/>
      <c r="AZ90" s="220"/>
    </row>
    <row r="91" spans="1:55" s="110" customFormat="1" ht="15" hidden="1" x14ac:dyDescent="0.25">
      <c r="A91" s="230" t="s">
        <v>8263</v>
      </c>
      <c r="B91" s="230"/>
      <c r="C91" s="220" t="s">
        <v>8257</v>
      </c>
      <c r="D91" s="230" t="s">
        <v>7137</v>
      </c>
      <c r="E91" s="231" t="s">
        <v>7151</v>
      </c>
      <c r="F91" s="239">
        <f t="shared" si="14"/>
        <v>45996</v>
      </c>
      <c r="G91" s="259" t="str">
        <f t="shared" si="11"/>
        <v>A</v>
      </c>
      <c r="H91" s="274" t="str">
        <f t="shared" si="15"/>
        <v>MR_DER-1430_25</v>
      </c>
      <c r="I91" s="234" t="str">
        <f t="shared" si="12"/>
        <v>ND</v>
      </c>
      <c r="J91" s="234" t="str">
        <f t="shared" si="13"/>
        <v>APROVADO</v>
      </c>
      <c r="K91" s="220" t="s">
        <v>3730</v>
      </c>
      <c r="L91" s="229">
        <v>45338</v>
      </c>
      <c r="M91" s="240" t="s">
        <v>7160</v>
      </c>
      <c r="N91" s="220" t="s">
        <v>5536</v>
      </c>
      <c r="O91" s="229">
        <v>45345</v>
      </c>
      <c r="P91" s="1025" t="s">
        <v>8618</v>
      </c>
      <c r="Q91" s="220" t="s">
        <v>3765</v>
      </c>
      <c r="R91" s="229">
        <v>45392</v>
      </c>
      <c r="S91" s="240" t="s">
        <v>7501</v>
      </c>
      <c r="T91" s="220" t="s">
        <v>5536</v>
      </c>
      <c r="U91" s="229">
        <v>45419</v>
      </c>
      <c r="V91" s="1025" t="s">
        <v>8620</v>
      </c>
      <c r="W91" s="220" t="s">
        <v>5701</v>
      </c>
      <c r="X91" s="229">
        <v>45483</v>
      </c>
      <c r="Y91" s="1024" t="s">
        <v>8125</v>
      </c>
      <c r="Z91" s="220" t="s">
        <v>5536</v>
      </c>
      <c r="AA91" s="229">
        <v>45489</v>
      </c>
      <c r="AB91" s="1417" t="s">
        <v>8621</v>
      </c>
      <c r="AC91" s="220" t="s">
        <v>7387</v>
      </c>
      <c r="AD91" s="229">
        <v>45695</v>
      </c>
      <c r="AE91" s="1417" t="s">
        <v>8933</v>
      </c>
      <c r="AF91" s="220" t="s">
        <v>5537</v>
      </c>
      <c r="AG91" s="229">
        <v>45728</v>
      </c>
      <c r="AH91" s="220"/>
      <c r="AI91" s="220" t="s">
        <v>3748</v>
      </c>
      <c r="AJ91" s="229">
        <v>45741</v>
      </c>
      <c r="AK91" s="1417" t="s">
        <v>8971</v>
      </c>
      <c r="AL91" s="220" t="s">
        <v>5539</v>
      </c>
      <c r="AM91" s="229">
        <v>45772</v>
      </c>
      <c r="AN91" s="220"/>
      <c r="AO91" s="220" t="s">
        <v>3748</v>
      </c>
      <c r="AP91" s="229">
        <v>45996</v>
      </c>
      <c r="AQ91" s="1151" t="s">
        <v>11512</v>
      </c>
      <c r="AR91" s="220"/>
      <c r="AS91" s="220"/>
      <c r="AT91" s="220"/>
      <c r="AU91" s="220"/>
      <c r="AV91" s="220"/>
      <c r="AW91" s="220"/>
      <c r="AX91" s="220"/>
      <c r="AY91" s="220"/>
      <c r="AZ91" s="220"/>
    </row>
    <row r="92" spans="1:55" s="110" customFormat="1" ht="15" hidden="1" x14ac:dyDescent="0.25">
      <c r="A92" s="230" t="s">
        <v>8263</v>
      </c>
      <c r="B92" s="230"/>
      <c r="C92" s="220" t="s">
        <v>8257</v>
      </c>
      <c r="D92" s="230" t="s">
        <v>7137</v>
      </c>
      <c r="E92" s="231" t="s">
        <v>7152</v>
      </c>
      <c r="F92" s="239">
        <f t="shared" si="14"/>
        <v>45996</v>
      </c>
      <c r="G92" s="259" t="str">
        <f t="shared" si="11"/>
        <v>A</v>
      </c>
      <c r="H92" s="274" t="str">
        <f t="shared" si="15"/>
        <v>MR_DER-1430_25</v>
      </c>
      <c r="I92" s="234" t="str">
        <f t="shared" si="12"/>
        <v>ND</v>
      </c>
      <c r="J92" s="234" t="str">
        <f t="shared" si="13"/>
        <v>APROVADO</v>
      </c>
      <c r="K92" s="220" t="s">
        <v>3730</v>
      </c>
      <c r="L92" s="229">
        <v>45338</v>
      </c>
      <c r="M92" s="240" t="s">
        <v>7160</v>
      </c>
      <c r="N92" s="220" t="s">
        <v>5536</v>
      </c>
      <c r="O92" s="229">
        <v>45345</v>
      </c>
      <c r="P92" s="1025" t="s">
        <v>8618</v>
      </c>
      <c r="Q92" s="220" t="s">
        <v>3765</v>
      </c>
      <c r="R92" s="229">
        <v>45392</v>
      </c>
      <c r="S92" s="240" t="s">
        <v>7501</v>
      </c>
      <c r="T92" s="220" t="s">
        <v>5536</v>
      </c>
      <c r="U92" s="229">
        <v>45419</v>
      </c>
      <c r="V92" s="1025" t="s">
        <v>8620</v>
      </c>
      <c r="W92" s="220" t="s">
        <v>5701</v>
      </c>
      <c r="X92" s="229">
        <v>45483</v>
      </c>
      <c r="Y92" s="1024" t="s">
        <v>8125</v>
      </c>
      <c r="Z92" s="220" t="s">
        <v>5536</v>
      </c>
      <c r="AA92" s="229">
        <v>45489</v>
      </c>
      <c r="AB92" s="1417" t="s">
        <v>8621</v>
      </c>
      <c r="AC92" s="220" t="s">
        <v>7387</v>
      </c>
      <c r="AD92" s="229">
        <v>45695</v>
      </c>
      <c r="AE92" s="1417" t="s">
        <v>8933</v>
      </c>
      <c r="AF92" s="220" t="s">
        <v>5537</v>
      </c>
      <c r="AG92" s="229">
        <v>45728</v>
      </c>
      <c r="AH92" s="220"/>
      <c r="AI92" s="220" t="s">
        <v>3748</v>
      </c>
      <c r="AJ92" s="229">
        <v>45741</v>
      </c>
      <c r="AK92" s="1417" t="s">
        <v>8971</v>
      </c>
      <c r="AL92" s="220" t="s">
        <v>5539</v>
      </c>
      <c r="AM92" s="229">
        <v>45772</v>
      </c>
      <c r="AN92" s="220"/>
      <c r="AO92" s="220" t="s">
        <v>3748</v>
      </c>
      <c r="AP92" s="229">
        <v>45996</v>
      </c>
      <c r="AQ92" s="1151" t="s">
        <v>11512</v>
      </c>
      <c r="AR92" s="220"/>
      <c r="AS92" s="220"/>
      <c r="AT92" s="220"/>
      <c r="AU92" s="220"/>
      <c r="AV92" s="220"/>
      <c r="AW92" s="220"/>
      <c r="AX92" s="220"/>
      <c r="AY92" s="220"/>
      <c r="AZ92" s="220"/>
    </row>
    <row r="93" spans="1:55" s="110" customFormat="1" ht="15" hidden="1" x14ac:dyDescent="0.25">
      <c r="A93" s="230" t="s">
        <v>8263</v>
      </c>
      <c r="B93" s="230"/>
      <c r="C93" s="220" t="s">
        <v>8257</v>
      </c>
      <c r="D93" s="230" t="s">
        <v>7137</v>
      </c>
      <c r="E93" s="231" t="s">
        <v>7153</v>
      </c>
      <c r="F93" s="239">
        <f t="shared" si="14"/>
        <v>45996</v>
      </c>
      <c r="G93" s="259" t="str">
        <f t="shared" si="11"/>
        <v>A</v>
      </c>
      <c r="H93" s="274" t="str">
        <f t="shared" si="15"/>
        <v>MR_DER-1430_25</v>
      </c>
      <c r="I93" s="234" t="str">
        <f t="shared" si="12"/>
        <v>ND</v>
      </c>
      <c r="J93" s="234" t="str">
        <f t="shared" si="13"/>
        <v>APROVADO</v>
      </c>
      <c r="K93" s="220" t="s">
        <v>3730</v>
      </c>
      <c r="L93" s="229">
        <v>45338</v>
      </c>
      <c r="M93" s="240" t="s">
        <v>7160</v>
      </c>
      <c r="N93" s="220" t="s">
        <v>5536</v>
      </c>
      <c r="O93" s="229">
        <v>45345</v>
      </c>
      <c r="P93" s="1025" t="s">
        <v>8618</v>
      </c>
      <c r="Q93" s="220" t="s">
        <v>3765</v>
      </c>
      <c r="R93" s="229">
        <v>45392</v>
      </c>
      <c r="S93" s="240" t="s">
        <v>7501</v>
      </c>
      <c r="T93" s="220" t="s">
        <v>5536</v>
      </c>
      <c r="U93" s="229">
        <v>45419</v>
      </c>
      <c r="V93" s="1025" t="s">
        <v>8620</v>
      </c>
      <c r="W93" s="220" t="s">
        <v>5701</v>
      </c>
      <c r="X93" s="229">
        <v>45483</v>
      </c>
      <c r="Y93" s="1024" t="s">
        <v>8125</v>
      </c>
      <c r="Z93" s="220" t="s">
        <v>5536</v>
      </c>
      <c r="AA93" s="229">
        <v>45489</v>
      </c>
      <c r="AB93" s="1417" t="s">
        <v>8621</v>
      </c>
      <c r="AC93" s="220" t="s">
        <v>7387</v>
      </c>
      <c r="AD93" s="229">
        <v>45695</v>
      </c>
      <c r="AE93" s="1417" t="s">
        <v>8933</v>
      </c>
      <c r="AF93" s="220" t="s">
        <v>5537</v>
      </c>
      <c r="AG93" s="229">
        <v>45728</v>
      </c>
      <c r="AH93" s="220"/>
      <c r="AI93" s="220" t="s">
        <v>3748</v>
      </c>
      <c r="AJ93" s="229">
        <v>45741</v>
      </c>
      <c r="AK93" s="1417" t="s">
        <v>8971</v>
      </c>
      <c r="AL93" s="220" t="s">
        <v>5539</v>
      </c>
      <c r="AM93" s="229">
        <v>45772</v>
      </c>
      <c r="AN93" s="220"/>
      <c r="AO93" s="220" t="s">
        <v>3748</v>
      </c>
      <c r="AP93" s="229">
        <v>45996</v>
      </c>
      <c r="AQ93" s="1151" t="s">
        <v>11512</v>
      </c>
      <c r="AR93" s="220"/>
      <c r="AS93" s="220"/>
      <c r="AT93" s="220"/>
      <c r="AU93" s="220"/>
      <c r="AV93" s="220"/>
      <c r="AW93" s="220"/>
      <c r="AX93" s="220"/>
      <c r="AY93" s="220"/>
      <c r="AZ93" s="220"/>
    </row>
    <row r="94" spans="1:55" s="110" customFormat="1" ht="15" hidden="1" x14ac:dyDescent="0.25">
      <c r="A94" s="230" t="s">
        <v>8263</v>
      </c>
      <c r="B94" s="230"/>
      <c r="C94" s="220" t="s">
        <v>8257</v>
      </c>
      <c r="D94" s="230" t="s">
        <v>7137</v>
      </c>
      <c r="E94" s="231" t="s">
        <v>7154</v>
      </c>
      <c r="F94" s="239">
        <f t="shared" si="14"/>
        <v>45996</v>
      </c>
      <c r="G94" s="259" t="str">
        <f t="shared" si="11"/>
        <v>A</v>
      </c>
      <c r="H94" s="274" t="str">
        <f t="shared" si="15"/>
        <v>MR_DER-1430_25</v>
      </c>
      <c r="I94" s="234" t="str">
        <f t="shared" si="12"/>
        <v>ND</v>
      </c>
      <c r="J94" s="234" t="str">
        <f t="shared" si="13"/>
        <v>APROVADO</v>
      </c>
      <c r="K94" s="220" t="s">
        <v>3730</v>
      </c>
      <c r="L94" s="229">
        <v>45338</v>
      </c>
      <c r="M94" s="240" t="s">
        <v>7160</v>
      </c>
      <c r="N94" s="220" t="s">
        <v>5536</v>
      </c>
      <c r="O94" s="229">
        <v>45345</v>
      </c>
      <c r="P94" s="1025" t="s">
        <v>8618</v>
      </c>
      <c r="Q94" s="220" t="s">
        <v>3765</v>
      </c>
      <c r="R94" s="229">
        <v>45392</v>
      </c>
      <c r="S94" s="240" t="s">
        <v>7501</v>
      </c>
      <c r="T94" s="220" t="s">
        <v>5536</v>
      </c>
      <c r="U94" s="229">
        <v>45419</v>
      </c>
      <c r="V94" s="1025" t="s">
        <v>8620</v>
      </c>
      <c r="W94" s="220" t="s">
        <v>5701</v>
      </c>
      <c r="X94" s="229">
        <v>45483</v>
      </c>
      <c r="Y94" s="1024" t="s">
        <v>8125</v>
      </c>
      <c r="Z94" s="220" t="s">
        <v>5536</v>
      </c>
      <c r="AA94" s="229">
        <v>45489</v>
      </c>
      <c r="AB94" s="1417" t="s">
        <v>8621</v>
      </c>
      <c r="AC94" s="220" t="s">
        <v>7387</v>
      </c>
      <c r="AD94" s="229">
        <v>45695</v>
      </c>
      <c r="AE94" s="1417" t="s">
        <v>8933</v>
      </c>
      <c r="AF94" s="220" t="s">
        <v>5537</v>
      </c>
      <c r="AG94" s="229">
        <v>45728</v>
      </c>
      <c r="AH94" s="220"/>
      <c r="AI94" s="220" t="s">
        <v>3748</v>
      </c>
      <c r="AJ94" s="229">
        <v>45741</v>
      </c>
      <c r="AK94" s="1417" t="s">
        <v>8971</v>
      </c>
      <c r="AL94" s="220" t="s">
        <v>5539</v>
      </c>
      <c r="AM94" s="229">
        <v>45772</v>
      </c>
      <c r="AN94" s="220"/>
      <c r="AO94" s="220" t="s">
        <v>3748</v>
      </c>
      <c r="AP94" s="229">
        <v>45996</v>
      </c>
      <c r="AQ94" s="1151" t="s">
        <v>11512</v>
      </c>
      <c r="AR94" s="220"/>
      <c r="AS94" s="220"/>
      <c r="AT94" s="220"/>
      <c r="AU94" s="220"/>
      <c r="AV94" s="220"/>
      <c r="AW94" s="220"/>
      <c r="AX94" s="220"/>
      <c r="AY94" s="220"/>
      <c r="AZ94" s="220"/>
    </row>
    <row r="95" spans="1:55" s="110" customFormat="1" ht="15" hidden="1" x14ac:dyDescent="0.25">
      <c r="A95" s="230" t="s">
        <v>8263</v>
      </c>
      <c r="B95" s="230"/>
      <c r="C95" s="220" t="s">
        <v>8257</v>
      </c>
      <c r="D95" s="230" t="s">
        <v>7137</v>
      </c>
      <c r="E95" s="231" t="s">
        <v>7155</v>
      </c>
      <c r="F95" s="239">
        <f t="shared" si="14"/>
        <v>45996</v>
      </c>
      <c r="G95" s="259" t="str">
        <f t="shared" si="11"/>
        <v>A</v>
      </c>
      <c r="H95" s="274" t="str">
        <f t="shared" si="15"/>
        <v>MR_DER-1430_25</v>
      </c>
      <c r="I95" s="234" t="str">
        <f t="shared" si="12"/>
        <v>ND</v>
      </c>
      <c r="J95" s="234" t="str">
        <f t="shared" si="13"/>
        <v>APROVADO</v>
      </c>
      <c r="K95" s="220" t="s">
        <v>3730</v>
      </c>
      <c r="L95" s="229">
        <v>45338</v>
      </c>
      <c r="M95" s="240" t="s">
        <v>7160</v>
      </c>
      <c r="N95" s="220" t="s">
        <v>5536</v>
      </c>
      <c r="O95" s="229">
        <v>45345</v>
      </c>
      <c r="P95" s="1417" t="s">
        <v>8618</v>
      </c>
      <c r="Q95" s="220" t="s">
        <v>3765</v>
      </c>
      <c r="R95" s="229">
        <v>45392</v>
      </c>
      <c r="S95" s="240" t="s">
        <v>7501</v>
      </c>
      <c r="T95" s="220" t="s">
        <v>5536</v>
      </c>
      <c r="U95" s="229">
        <v>45419</v>
      </c>
      <c r="V95" s="1417" t="s">
        <v>8620</v>
      </c>
      <c r="W95" s="220" t="s">
        <v>5701</v>
      </c>
      <c r="X95" s="229">
        <v>45483</v>
      </c>
      <c r="Y95" s="1024" t="s">
        <v>8125</v>
      </c>
      <c r="Z95" s="220" t="s">
        <v>5536</v>
      </c>
      <c r="AA95" s="229">
        <v>45489</v>
      </c>
      <c r="AB95" s="1417" t="s">
        <v>8621</v>
      </c>
      <c r="AC95" s="220" t="s">
        <v>7387</v>
      </c>
      <c r="AD95" s="229">
        <v>45695</v>
      </c>
      <c r="AE95" s="1417" t="s">
        <v>8933</v>
      </c>
      <c r="AF95" s="220" t="s">
        <v>5537</v>
      </c>
      <c r="AG95" s="229">
        <v>45728</v>
      </c>
      <c r="AH95" s="220"/>
      <c r="AI95" s="220" t="s">
        <v>3748</v>
      </c>
      <c r="AJ95" s="229">
        <v>45741</v>
      </c>
      <c r="AK95" s="1417" t="s">
        <v>8971</v>
      </c>
      <c r="AL95" s="220" t="s">
        <v>5539</v>
      </c>
      <c r="AM95" s="229">
        <v>45772</v>
      </c>
      <c r="AN95" s="220"/>
      <c r="AO95" s="220" t="s">
        <v>3748</v>
      </c>
      <c r="AP95" s="229">
        <v>45996</v>
      </c>
      <c r="AQ95" s="1151" t="s">
        <v>11512</v>
      </c>
      <c r="AR95" s="220"/>
      <c r="AS95" s="220"/>
      <c r="AT95" s="220"/>
      <c r="AU95" s="220"/>
      <c r="AV95" s="220"/>
      <c r="AW95" s="220"/>
      <c r="AX95" s="220"/>
      <c r="AY95" s="220"/>
      <c r="AZ95" s="220"/>
    </row>
    <row r="96" spans="1:55" s="110" customFormat="1" ht="15" hidden="1" x14ac:dyDescent="0.25">
      <c r="A96" s="230" t="s">
        <v>8263</v>
      </c>
      <c r="B96" s="230"/>
      <c r="C96" s="220" t="s">
        <v>8257</v>
      </c>
      <c r="D96" s="230" t="s">
        <v>7137</v>
      </c>
      <c r="E96" s="231" t="s">
        <v>7156</v>
      </c>
      <c r="F96" s="239">
        <f t="shared" si="14"/>
        <v>45996</v>
      </c>
      <c r="G96" s="259" t="str">
        <f t="shared" si="11"/>
        <v>A</v>
      </c>
      <c r="H96" s="274" t="str">
        <f t="shared" si="15"/>
        <v>MR_DER-1430_25</v>
      </c>
      <c r="I96" s="234" t="str">
        <f t="shared" si="12"/>
        <v>ND</v>
      </c>
      <c r="J96" s="234" t="str">
        <f t="shared" si="13"/>
        <v>APROVADO</v>
      </c>
      <c r="K96" s="220" t="s">
        <v>3730</v>
      </c>
      <c r="L96" s="229">
        <v>45338</v>
      </c>
      <c r="M96" s="240" t="s">
        <v>7160</v>
      </c>
      <c r="N96" s="220" t="s">
        <v>5536</v>
      </c>
      <c r="O96" s="229">
        <v>45345</v>
      </c>
      <c r="P96" s="1417" t="s">
        <v>8618</v>
      </c>
      <c r="Q96" s="220" t="s">
        <v>3765</v>
      </c>
      <c r="R96" s="229">
        <v>45392</v>
      </c>
      <c r="S96" s="240" t="s">
        <v>7501</v>
      </c>
      <c r="T96" s="220" t="s">
        <v>5536</v>
      </c>
      <c r="U96" s="229">
        <v>45419</v>
      </c>
      <c r="V96" s="1417" t="s">
        <v>8620</v>
      </c>
      <c r="W96" s="220" t="s">
        <v>5701</v>
      </c>
      <c r="X96" s="229">
        <v>45483</v>
      </c>
      <c r="Y96" s="1024" t="s">
        <v>8125</v>
      </c>
      <c r="Z96" s="220" t="s">
        <v>5536</v>
      </c>
      <c r="AA96" s="229">
        <v>45489</v>
      </c>
      <c r="AB96" s="1417" t="s">
        <v>8621</v>
      </c>
      <c r="AC96" s="220" t="s">
        <v>7387</v>
      </c>
      <c r="AD96" s="229">
        <v>45695</v>
      </c>
      <c r="AE96" s="1417" t="s">
        <v>8933</v>
      </c>
      <c r="AF96" s="220" t="s">
        <v>5537</v>
      </c>
      <c r="AG96" s="229">
        <v>45728</v>
      </c>
      <c r="AH96" s="220"/>
      <c r="AI96" s="220" t="s">
        <v>3748</v>
      </c>
      <c r="AJ96" s="229">
        <v>45741</v>
      </c>
      <c r="AK96" s="1417" t="s">
        <v>8971</v>
      </c>
      <c r="AL96" s="220" t="s">
        <v>5539</v>
      </c>
      <c r="AM96" s="229">
        <v>45772</v>
      </c>
      <c r="AN96" s="220"/>
      <c r="AO96" s="220" t="s">
        <v>3748</v>
      </c>
      <c r="AP96" s="229">
        <v>45996</v>
      </c>
      <c r="AQ96" s="1151" t="s">
        <v>11512</v>
      </c>
      <c r="AR96" s="220"/>
      <c r="AS96" s="220"/>
      <c r="AT96" s="220"/>
      <c r="AU96" s="220"/>
      <c r="AV96" s="220"/>
      <c r="AW96" s="220"/>
      <c r="AX96" s="220"/>
      <c r="AY96" s="220"/>
      <c r="AZ96" s="220"/>
    </row>
    <row r="97" spans="1:55" s="110" customFormat="1" ht="15" hidden="1" x14ac:dyDescent="0.25">
      <c r="A97" s="230" t="s">
        <v>8263</v>
      </c>
      <c r="B97" s="230"/>
      <c r="C97" s="220" t="s">
        <v>8257</v>
      </c>
      <c r="D97" s="230" t="s">
        <v>7137</v>
      </c>
      <c r="E97" s="231" t="s">
        <v>7157</v>
      </c>
      <c r="F97" s="239">
        <f t="shared" si="14"/>
        <v>45996</v>
      </c>
      <c r="G97" s="259" t="str">
        <f t="shared" si="11"/>
        <v>A</v>
      </c>
      <c r="H97" s="274" t="str">
        <f t="shared" si="15"/>
        <v>MR_DER-1430_25</v>
      </c>
      <c r="I97" s="234" t="str">
        <f t="shared" si="12"/>
        <v>ND</v>
      </c>
      <c r="J97" s="234" t="str">
        <f t="shared" si="13"/>
        <v>APROVADO</v>
      </c>
      <c r="K97" s="220" t="s">
        <v>3730</v>
      </c>
      <c r="L97" s="229">
        <v>45338</v>
      </c>
      <c r="M97" s="240" t="s">
        <v>7160</v>
      </c>
      <c r="N97" s="220" t="s">
        <v>5536</v>
      </c>
      <c r="O97" s="229">
        <v>45345</v>
      </c>
      <c r="P97" s="1417" t="s">
        <v>8618</v>
      </c>
      <c r="Q97" s="220" t="s">
        <v>3765</v>
      </c>
      <c r="R97" s="229">
        <v>45392</v>
      </c>
      <c r="S97" s="240" t="s">
        <v>7501</v>
      </c>
      <c r="T97" s="220" t="s">
        <v>5536</v>
      </c>
      <c r="U97" s="229">
        <v>45419</v>
      </c>
      <c r="V97" s="1417" t="s">
        <v>8620</v>
      </c>
      <c r="W97" s="220" t="s">
        <v>5701</v>
      </c>
      <c r="X97" s="229">
        <v>45483</v>
      </c>
      <c r="Y97" s="1024" t="s">
        <v>8125</v>
      </c>
      <c r="Z97" s="220" t="s">
        <v>5536</v>
      </c>
      <c r="AA97" s="229">
        <v>45489</v>
      </c>
      <c r="AB97" s="1417" t="s">
        <v>8621</v>
      </c>
      <c r="AC97" s="220" t="s">
        <v>7387</v>
      </c>
      <c r="AD97" s="229">
        <v>45695</v>
      </c>
      <c r="AE97" s="1417" t="s">
        <v>8933</v>
      </c>
      <c r="AF97" s="220" t="s">
        <v>5537</v>
      </c>
      <c r="AG97" s="229">
        <v>45728</v>
      </c>
      <c r="AH97" s="220"/>
      <c r="AI97" s="220" t="s">
        <v>3748</v>
      </c>
      <c r="AJ97" s="229">
        <v>45741</v>
      </c>
      <c r="AK97" s="1417" t="s">
        <v>8971</v>
      </c>
      <c r="AL97" s="220" t="s">
        <v>5539</v>
      </c>
      <c r="AM97" s="229">
        <v>45772</v>
      </c>
      <c r="AN97" s="220"/>
      <c r="AO97" s="220" t="s">
        <v>3748</v>
      </c>
      <c r="AP97" s="229">
        <v>45996</v>
      </c>
      <c r="AQ97" s="1151" t="s">
        <v>11512</v>
      </c>
      <c r="AR97" s="220"/>
      <c r="AS97" s="220"/>
      <c r="AT97" s="220"/>
      <c r="AU97" s="220"/>
      <c r="AV97" s="220"/>
      <c r="AW97" s="220"/>
      <c r="AX97" s="220"/>
      <c r="AY97" s="220"/>
      <c r="AZ97" s="220"/>
    </row>
    <row r="98" spans="1:55" s="110" customFormat="1" ht="15" hidden="1" x14ac:dyDescent="0.25">
      <c r="A98" s="230" t="s">
        <v>8263</v>
      </c>
      <c r="B98" s="230"/>
      <c r="C98" s="220" t="s">
        <v>8257</v>
      </c>
      <c r="D98" s="230" t="s">
        <v>7137</v>
      </c>
      <c r="E98" s="231" t="s">
        <v>7158</v>
      </c>
      <c r="F98" s="239">
        <f t="shared" si="14"/>
        <v>45996</v>
      </c>
      <c r="G98" s="259" t="str">
        <f t="shared" si="11"/>
        <v>A</v>
      </c>
      <c r="H98" s="274" t="str">
        <f t="shared" si="15"/>
        <v>MR_DER-1430_25</v>
      </c>
      <c r="I98" s="234" t="str">
        <f t="shared" si="12"/>
        <v>ND</v>
      </c>
      <c r="J98" s="234" t="str">
        <f t="shared" si="13"/>
        <v>APROVADO</v>
      </c>
      <c r="K98" s="220" t="s">
        <v>3730</v>
      </c>
      <c r="L98" s="229">
        <v>45338</v>
      </c>
      <c r="M98" s="240" t="s">
        <v>7160</v>
      </c>
      <c r="N98" s="220" t="s">
        <v>5536</v>
      </c>
      <c r="O98" s="229">
        <v>45345</v>
      </c>
      <c r="P98" s="1417" t="s">
        <v>8618</v>
      </c>
      <c r="Q98" s="220" t="s">
        <v>3765</v>
      </c>
      <c r="R98" s="229">
        <v>45392</v>
      </c>
      <c r="S98" s="240" t="s">
        <v>7501</v>
      </c>
      <c r="T98" s="220" t="s">
        <v>5536</v>
      </c>
      <c r="U98" s="229">
        <v>45419</v>
      </c>
      <c r="V98" s="1417" t="s">
        <v>8620</v>
      </c>
      <c r="W98" s="220" t="s">
        <v>5701</v>
      </c>
      <c r="X98" s="229">
        <v>45483</v>
      </c>
      <c r="Y98" s="1024" t="s">
        <v>8125</v>
      </c>
      <c r="Z98" s="220" t="s">
        <v>5536</v>
      </c>
      <c r="AA98" s="229">
        <v>45489</v>
      </c>
      <c r="AB98" s="1417" t="s">
        <v>8621</v>
      </c>
      <c r="AC98" s="220" t="s">
        <v>7387</v>
      </c>
      <c r="AD98" s="229">
        <v>45695</v>
      </c>
      <c r="AE98" s="1417" t="s">
        <v>8933</v>
      </c>
      <c r="AF98" s="220" t="s">
        <v>5537</v>
      </c>
      <c r="AG98" s="229">
        <v>45728</v>
      </c>
      <c r="AH98" s="220"/>
      <c r="AI98" s="220" t="s">
        <v>3748</v>
      </c>
      <c r="AJ98" s="229">
        <v>45741</v>
      </c>
      <c r="AK98" s="1417" t="s">
        <v>8971</v>
      </c>
      <c r="AL98" s="220" t="s">
        <v>5539</v>
      </c>
      <c r="AM98" s="229">
        <v>45772</v>
      </c>
      <c r="AN98" s="220"/>
      <c r="AO98" s="220" t="s">
        <v>3748</v>
      </c>
      <c r="AP98" s="229">
        <v>45996</v>
      </c>
      <c r="AQ98" s="1151" t="s">
        <v>11512</v>
      </c>
      <c r="AR98" s="220"/>
      <c r="AS98" s="220"/>
      <c r="AT98" s="220"/>
      <c r="AU98" s="220"/>
      <c r="AV98" s="220"/>
      <c r="AW98" s="220"/>
      <c r="AX98" s="220"/>
      <c r="AY98" s="220"/>
      <c r="AZ98" s="220"/>
    </row>
    <row r="99" spans="1:55" s="110" customFormat="1" ht="15" hidden="1" x14ac:dyDescent="0.25">
      <c r="A99" s="230" t="s">
        <v>8263</v>
      </c>
      <c r="B99" s="230"/>
      <c r="C99" s="220" t="s">
        <v>8257</v>
      </c>
      <c r="D99" s="230" t="s">
        <v>7137</v>
      </c>
      <c r="E99" s="231" t="s">
        <v>7159</v>
      </c>
      <c r="F99" s="239">
        <f t="shared" si="14"/>
        <v>45996</v>
      </c>
      <c r="G99" s="259" t="str">
        <f t="shared" si="11"/>
        <v>A</v>
      </c>
      <c r="H99" s="274" t="str">
        <f t="shared" si="15"/>
        <v>MR_DER-1430_25</v>
      </c>
      <c r="I99" s="234" t="str">
        <f t="shared" si="12"/>
        <v>ND</v>
      </c>
      <c r="J99" s="234" t="str">
        <f t="shared" si="13"/>
        <v>APROVADO</v>
      </c>
      <c r="K99" s="220" t="s">
        <v>3730</v>
      </c>
      <c r="L99" s="229">
        <v>45338</v>
      </c>
      <c r="M99" s="240" t="s">
        <v>7160</v>
      </c>
      <c r="N99" s="220" t="s">
        <v>5536</v>
      </c>
      <c r="O99" s="229">
        <v>45345</v>
      </c>
      <c r="P99" s="1417" t="s">
        <v>8618</v>
      </c>
      <c r="Q99" s="220" t="s">
        <v>3765</v>
      </c>
      <c r="R99" s="229">
        <v>45392</v>
      </c>
      <c r="S99" s="240" t="s">
        <v>7501</v>
      </c>
      <c r="T99" s="220" t="s">
        <v>5536</v>
      </c>
      <c r="U99" s="229">
        <v>45419</v>
      </c>
      <c r="V99" s="1417" t="s">
        <v>8620</v>
      </c>
      <c r="W99" s="220" t="s">
        <v>5701</v>
      </c>
      <c r="X99" s="229">
        <v>45483</v>
      </c>
      <c r="Y99" s="1024" t="s">
        <v>8125</v>
      </c>
      <c r="Z99" s="220" t="s">
        <v>5536</v>
      </c>
      <c r="AA99" s="229">
        <v>45489</v>
      </c>
      <c r="AB99" s="1417" t="s">
        <v>8621</v>
      </c>
      <c r="AC99" s="220" t="s">
        <v>7387</v>
      </c>
      <c r="AD99" s="229">
        <v>45695</v>
      </c>
      <c r="AE99" s="1417" t="s">
        <v>8933</v>
      </c>
      <c r="AF99" s="220" t="s">
        <v>5537</v>
      </c>
      <c r="AG99" s="229">
        <v>45728</v>
      </c>
      <c r="AH99" s="220"/>
      <c r="AI99" s="220" t="s">
        <v>3748</v>
      </c>
      <c r="AJ99" s="229">
        <v>45741</v>
      </c>
      <c r="AK99" s="1417" t="s">
        <v>8971</v>
      </c>
      <c r="AL99" s="220" t="s">
        <v>5539</v>
      </c>
      <c r="AM99" s="229">
        <v>45772</v>
      </c>
      <c r="AN99" s="220"/>
      <c r="AO99" s="220" t="s">
        <v>3748</v>
      </c>
      <c r="AP99" s="229">
        <v>45996</v>
      </c>
      <c r="AQ99" s="1151" t="s">
        <v>11512</v>
      </c>
      <c r="AR99" s="220"/>
      <c r="AS99" s="220"/>
      <c r="AT99" s="220"/>
      <c r="AU99" s="220"/>
      <c r="AV99" s="220"/>
      <c r="AW99" s="220"/>
      <c r="AX99" s="220"/>
      <c r="AY99" s="220"/>
      <c r="AZ99" s="220"/>
    </row>
    <row r="100" spans="1:55" s="110" customFormat="1" ht="15" hidden="1" x14ac:dyDescent="0.25">
      <c r="A100" s="230" t="s">
        <v>8263</v>
      </c>
      <c r="B100" s="230"/>
      <c r="C100" s="220" t="s">
        <v>8257</v>
      </c>
      <c r="D100" s="230" t="s">
        <v>8251</v>
      </c>
      <c r="E100" s="231" t="s">
        <v>11510</v>
      </c>
      <c r="F100" s="239">
        <f>IF(L100&lt;&gt;0,MAX(L100,R100,X100,AD100),"NE")</f>
        <v>45996</v>
      </c>
      <c r="G100" s="259" t="str">
        <f t="shared" si="11"/>
        <v>A</v>
      </c>
      <c r="H100" s="274" t="str">
        <f t="shared" si="15"/>
        <v>MR_DER-1429_25</v>
      </c>
      <c r="I100" s="234" t="str">
        <f t="shared" si="12"/>
        <v>ND</v>
      </c>
      <c r="J100" s="234" t="str">
        <f t="shared" si="13"/>
        <v>ND</v>
      </c>
      <c r="K100" s="220" t="s">
        <v>3730</v>
      </c>
      <c r="L100" s="229">
        <v>45559</v>
      </c>
      <c r="M100" s="1024" t="s">
        <v>8250</v>
      </c>
      <c r="N100" s="220" t="s">
        <v>5537</v>
      </c>
      <c r="O100" s="229">
        <v>45583</v>
      </c>
      <c r="P100" s="1417" t="s">
        <v>8619</v>
      </c>
      <c r="Q100" s="220" t="s">
        <v>3748</v>
      </c>
      <c r="R100" s="229">
        <v>45590</v>
      </c>
      <c r="S100" s="1417" t="s">
        <v>8385</v>
      </c>
      <c r="T100" s="220"/>
      <c r="U100" s="220"/>
      <c r="V100" s="1025" t="s">
        <v>8576</v>
      </c>
      <c r="W100" s="220" t="s">
        <v>3748</v>
      </c>
      <c r="X100" s="229">
        <v>45996</v>
      </c>
      <c r="Y100" s="1151" t="s">
        <v>11511</v>
      </c>
      <c r="Z100" s="220"/>
      <c r="AA100" s="220"/>
      <c r="AB100" s="220"/>
      <c r="AC100" s="220"/>
      <c r="AD100" s="220"/>
      <c r="AE100" s="220"/>
      <c r="AF100" s="220"/>
      <c r="AG100" s="220"/>
      <c r="AH100" s="220"/>
      <c r="AI100" s="220"/>
      <c r="AJ100" s="220"/>
      <c r="AK100" s="220"/>
      <c r="AL100" s="220"/>
      <c r="AM100" s="220"/>
      <c r="AN100" s="220"/>
      <c r="AO100" s="220"/>
      <c r="AP100" s="220"/>
      <c r="AQ100" s="220"/>
      <c r="AR100" s="220"/>
      <c r="AS100" s="220"/>
      <c r="AT100" s="220"/>
      <c r="AU100" s="220"/>
      <c r="AV100" s="220"/>
      <c r="AW100" s="220"/>
      <c r="AX100" s="220"/>
      <c r="AY100" s="220"/>
      <c r="AZ100" s="220"/>
    </row>
    <row r="101" spans="1:55" s="110" customFormat="1" ht="38.25" hidden="1" x14ac:dyDescent="0.25">
      <c r="A101" s="230" t="s">
        <v>8263</v>
      </c>
      <c r="B101" s="230"/>
      <c r="C101" s="220" t="s">
        <v>8257</v>
      </c>
      <c r="D101" s="226" t="s">
        <v>8251</v>
      </c>
      <c r="E101" s="231" t="s">
        <v>8247</v>
      </c>
      <c r="F101" s="239">
        <f>IF(L101&lt;&gt;0,MAX(L101,R101,X101,AD101),"NE")</f>
        <v>45996</v>
      </c>
      <c r="G101" s="259" t="str">
        <f t="shared" si="11"/>
        <v>A</v>
      </c>
      <c r="H101" s="274" t="str">
        <f t="shared" si="15"/>
        <v>MR_DER-1429_25</v>
      </c>
      <c r="I101" s="234" t="str">
        <f t="shared" si="12"/>
        <v>ND</v>
      </c>
      <c r="J101" s="234" t="str">
        <f t="shared" si="13"/>
        <v>ND</v>
      </c>
      <c r="K101" s="220" t="s">
        <v>3730</v>
      </c>
      <c r="L101" s="229">
        <v>45559</v>
      </c>
      <c r="M101" s="1024" t="s">
        <v>8250</v>
      </c>
      <c r="N101" s="220" t="s">
        <v>5537</v>
      </c>
      <c r="O101" s="229">
        <v>45583</v>
      </c>
      <c r="P101" s="1417" t="s">
        <v>8619</v>
      </c>
      <c r="Q101" s="220" t="s">
        <v>3748</v>
      </c>
      <c r="R101" s="229">
        <v>45590</v>
      </c>
      <c r="S101" s="1417" t="s">
        <v>8385</v>
      </c>
      <c r="T101" s="220"/>
      <c r="U101" s="220"/>
      <c r="V101" s="1417" t="s">
        <v>8576</v>
      </c>
      <c r="W101" s="220" t="s">
        <v>3748</v>
      </c>
      <c r="X101" s="229">
        <v>45996</v>
      </c>
      <c r="Y101" s="1151" t="s">
        <v>11511</v>
      </c>
      <c r="Z101" s="220"/>
      <c r="AA101" s="220"/>
      <c r="AB101" s="220"/>
      <c r="AC101" s="220"/>
      <c r="AD101" s="220"/>
      <c r="AE101" s="220"/>
      <c r="AF101" s="220"/>
      <c r="AG101" s="220"/>
      <c r="AH101" s="220"/>
      <c r="AI101" s="220"/>
      <c r="AJ101" s="220"/>
      <c r="AK101" s="220"/>
      <c r="AL101" s="220"/>
      <c r="AM101" s="220"/>
      <c r="AN101" s="220"/>
      <c r="AO101" s="220"/>
      <c r="AP101" s="220"/>
      <c r="AQ101" s="220"/>
      <c r="AR101" s="220"/>
      <c r="AS101" s="220"/>
      <c r="AT101" s="220"/>
      <c r="AU101" s="220"/>
      <c r="AV101" s="220"/>
      <c r="AW101" s="220"/>
      <c r="AX101" s="220"/>
      <c r="AY101" s="220"/>
      <c r="AZ101" s="220"/>
    </row>
    <row r="102" spans="1:55" s="110" customFormat="1" ht="15" hidden="1" x14ac:dyDescent="0.25">
      <c r="A102" s="230" t="s">
        <v>8263</v>
      </c>
      <c r="B102" s="230"/>
      <c r="C102" s="220" t="s">
        <v>8257</v>
      </c>
      <c r="D102" s="230" t="s">
        <v>8251</v>
      </c>
      <c r="E102" s="231" t="s">
        <v>8248</v>
      </c>
      <c r="F102" s="239">
        <f>IF(L102&lt;&gt;0,MAX(L102,R102,X102,AD102),"NE")</f>
        <v>45996</v>
      </c>
      <c r="G102" s="259" t="str">
        <f t="shared" si="11"/>
        <v>A</v>
      </c>
      <c r="H102" s="274" t="str">
        <f t="shared" si="15"/>
        <v>MR_DER-1429_25</v>
      </c>
      <c r="I102" s="234" t="str">
        <f t="shared" si="12"/>
        <v>ND</v>
      </c>
      <c r="J102" s="234" t="str">
        <f t="shared" si="13"/>
        <v>ND</v>
      </c>
      <c r="K102" s="220" t="s">
        <v>3730</v>
      </c>
      <c r="L102" s="229">
        <v>45559</v>
      </c>
      <c r="M102" s="1024" t="s">
        <v>8250</v>
      </c>
      <c r="N102" s="220" t="s">
        <v>5537</v>
      </c>
      <c r="O102" s="229">
        <v>45583</v>
      </c>
      <c r="P102" s="1417" t="s">
        <v>8619</v>
      </c>
      <c r="Q102" s="220" t="s">
        <v>3748</v>
      </c>
      <c r="R102" s="229">
        <v>45590</v>
      </c>
      <c r="S102" s="1417" t="s">
        <v>8385</v>
      </c>
      <c r="T102" s="220"/>
      <c r="U102" s="220"/>
      <c r="V102" s="1417" t="s">
        <v>8576</v>
      </c>
      <c r="W102" s="220" t="s">
        <v>3748</v>
      </c>
      <c r="X102" s="229">
        <v>45996</v>
      </c>
      <c r="Y102" s="1151" t="s">
        <v>11511</v>
      </c>
      <c r="Z102" s="220"/>
      <c r="AA102" s="220"/>
      <c r="AB102" s="220"/>
      <c r="AC102" s="220"/>
      <c r="AD102" s="220"/>
      <c r="AE102" s="220"/>
      <c r="AF102" s="220"/>
      <c r="AG102" s="220"/>
      <c r="AH102" s="220"/>
      <c r="AI102" s="220"/>
      <c r="AJ102" s="220"/>
      <c r="AK102" s="220"/>
      <c r="AL102" s="220"/>
      <c r="AM102" s="220"/>
      <c r="AN102" s="220"/>
      <c r="AO102" s="220"/>
      <c r="AP102" s="220"/>
      <c r="AQ102" s="220"/>
      <c r="AR102" s="220"/>
      <c r="AS102" s="220"/>
      <c r="AT102" s="220"/>
      <c r="AU102" s="220"/>
      <c r="AV102" s="220"/>
      <c r="AW102" s="220"/>
      <c r="AX102" s="220"/>
      <c r="AY102" s="220"/>
      <c r="AZ102" s="220"/>
    </row>
    <row r="103" spans="1:55" s="110" customFormat="1" ht="15" hidden="1" x14ac:dyDescent="0.25">
      <c r="A103" s="230" t="s">
        <v>8263</v>
      </c>
      <c r="B103" s="230"/>
      <c r="C103" s="220" t="s">
        <v>8257</v>
      </c>
      <c r="D103" s="230" t="s">
        <v>8251</v>
      </c>
      <c r="E103" s="231" t="s">
        <v>8249</v>
      </c>
      <c r="F103" s="239">
        <f>IF(L103&lt;&gt;0,MAX(L103,R103,X103,AD103),"NE")</f>
        <v>45996</v>
      </c>
      <c r="G103" s="259" t="str">
        <f t="shared" si="11"/>
        <v>A</v>
      </c>
      <c r="H103" s="274" t="str">
        <f t="shared" si="15"/>
        <v>MR_DER-1429_25</v>
      </c>
      <c r="I103" s="234" t="str">
        <f t="shared" si="12"/>
        <v>ND</v>
      </c>
      <c r="J103" s="234" t="str">
        <f t="shared" si="13"/>
        <v>ND</v>
      </c>
      <c r="K103" s="220" t="s">
        <v>3730</v>
      </c>
      <c r="L103" s="229">
        <v>45559</v>
      </c>
      <c r="M103" s="1024" t="s">
        <v>8250</v>
      </c>
      <c r="N103" s="220" t="s">
        <v>5537</v>
      </c>
      <c r="O103" s="229">
        <v>45583</v>
      </c>
      <c r="P103" s="1417" t="s">
        <v>8619</v>
      </c>
      <c r="Q103" s="220" t="s">
        <v>3748</v>
      </c>
      <c r="R103" s="229">
        <v>45590</v>
      </c>
      <c r="S103" s="1417" t="s">
        <v>8385</v>
      </c>
      <c r="T103" s="220"/>
      <c r="U103" s="220"/>
      <c r="V103" s="1417" t="s">
        <v>8576</v>
      </c>
      <c r="W103" s="220" t="s">
        <v>3748</v>
      </c>
      <c r="X103" s="229">
        <v>45996</v>
      </c>
      <c r="Y103" s="1151" t="s">
        <v>11511</v>
      </c>
      <c r="Z103" s="220"/>
      <c r="AA103" s="220"/>
      <c r="AB103" s="220"/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220"/>
      <c r="AM103" s="220"/>
      <c r="AN103" s="220"/>
      <c r="AO103" s="220"/>
      <c r="AP103" s="220"/>
      <c r="AQ103" s="220"/>
      <c r="AR103" s="220"/>
      <c r="AS103" s="220"/>
      <c r="AT103" s="220"/>
      <c r="AU103" s="220"/>
      <c r="AV103" s="220"/>
      <c r="AW103" s="220"/>
      <c r="AX103" s="220"/>
      <c r="AY103" s="220"/>
      <c r="AZ103" s="220"/>
    </row>
    <row r="104" spans="1:55" s="149" customFormat="1" hidden="1" x14ac:dyDescent="0.25">
      <c r="A104" s="129"/>
      <c r="B104" s="219"/>
      <c r="C104" s="150"/>
      <c r="D104" s="151"/>
      <c r="E104" s="150" t="s">
        <v>7517</v>
      </c>
      <c r="F104" s="151"/>
      <c r="G104" s="152"/>
      <c r="H104" s="153"/>
      <c r="I104" s="154"/>
      <c r="J104" s="155"/>
      <c r="K104" s="156"/>
      <c r="L104" s="157"/>
      <c r="M104" s="157"/>
      <c r="N104" s="157"/>
      <c r="O104" s="158"/>
      <c r="P104" s="159"/>
      <c r="Q104" s="1418"/>
      <c r="R104" s="160"/>
      <c r="S104" s="160"/>
      <c r="T104" s="161"/>
      <c r="U104" s="162"/>
      <c r="V104" s="159"/>
      <c r="W104" s="1418"/>
      <c r="X104" s="160"/>
      <c r="Y104" s="160"/>
      <c r="Z104" s="161"/>
      <c r="AA104" s="162"/>
      <c r="AB104" s="159"/>
      <c r="AC104" s="163"/>
      <c r="AD104" s="160"/>
      <c r="AE104" s="160"/>
      <c r="AF104" s="161"/>
      <c r="AG104" s="162"/>
      <c r="AH104" s="159"/>
      <c r="AI104" s="163"/>
      <c r="AJ104" s="160"/>
      <c r="AK104" s="160"/>
      <c r="AL104" s="161"/>
      <c r="AM104" s="162"/>
      <c r="AN104" s="159"/>
      <c r="AO104" s="163"/>
      <c r="AP104" s="160"/>
      <c r="AQ104" s="160"/>
      <c r="AR104" s="161"/>
      <c r="AS104" s="162"/>
      <c r="AT104" s="159"/>
      <c r="AU104" s="163"/>
      <c r="AV104" s="160"/>
      <c r="AW104" s="160"/>
      <c r="AX104" s="154"/>
      <c r="AY104" s="155"/>
      <c r="AZ104" s="156"/>
      <c r="BA104" s="157"/>
      <c r="BB104" s="157"/>
      <c r="BC104" s="157"/>
    </row>
    <row r="105" spans="1:55" s="77" customFormat="1" hidden="1" x14ac:dyDescent="0.25">
      <c r="A105" s="264"/>
      <c r="B105" s="235" t="s">
        <v>8257</v>
      </c>
      <c r="C105" s="264"/>
      <c r="D105" s="310" t="s">
        <v>10</v>
      </c>
      <c r="E105" s="247" t="s">
        <v>3462</v>
      </c>
      <c r="F105" s="239" t="str">
        <f>IF(L105&lt;&gt;0,MAX(L105,R105,X105,AD105),"NE")</f>
        <v>NE</v>
      </c>
      <c r="G105" s="259" t="e">
        <f>IF($F105="","",INDEX($K105:$FI105,1,MATCH($F105,$K105:$FI105,)-1))</f>
        <v>#N/A</v>
      </c>
      <c r="H105" s="274" t="e">
        <f>IF($F105="","",INDEX($K105:$AY105,1,MATCH($F105,$K105:$AY105,)+1))</f>
        <v>#N/A</v>
      </c>
      <c r="I105" s="234" t="str">
        <f>IF(F105="NE",F105,IF(INDEX(K105:CP105,,MATCH(F105,K105:CP105,0)+3)&lt;&gt;0,INDEX(K105:CP105,,MATCH(F105,K105:CP105,0)+3),"ND"))</f>
        <v>NE</v>
      </c>
      <c r="J105" s="263" t="e">
        <f>IF(G105="NE",G105,IF(INDEX(K105:CQ105,,MATCH(G105,K105:CQ105,0)+3)&lt;&gt;0,INDEX(K105:CQ105,,MATCH(G105,K105:CQ105,0)+3),"ND"))</f>
        <v>#N/A</v>
      </c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  <c r="AA105" s="235"/>
      <c r="AB105" s="235"/>
      <c r="AC105" s="235"/>
      <c r="AD105" s="235"/>
      <c r="AE105" s="235"/>
      <c r="AF105" s="235"/>
      <c r="AG105" s="235"/>
      <c r="AH105" s="235"/>
      <c r="AI105" s="235"/>
      <c r="AJ105" s="235"/>
      <c r="AK105" s="235"/>
      <c r="AL105" s="235"/>
      <c r="AM105" s="235"/>
      <c r="AN105" s="235"/>
      <c r="AO105" s="235"/>
      <c r="AP105" s="235"/>
      <c r="AQ105" s="235"/>
      <c r="AR105" s="235"/>
      <c r="AS105" s="235"/>
      <c r="AT105" s="235"/>
      <c r="AU105" s="235"/>
      <c r="AV105" s="235"/>
      <c r="AW105" s="235"/>
      <c r="AX105" s="235"/>
      <c r="AY105" s="235"/>
      <c r="AZ105" s="235"/>
    </row>
    <row r="106" spans="1:55" s="149" customFormat="1" hidden="1" x14ac:dyDescent="0.25">
      <c r="A106" s="129"/>
      <c r="B106" s="219"/>
      <c r="C106" s="150"/>
      <c r="D106" s="151"/>
      <c r="E106" s="150" t="s">
        <v>7518</v>
      </c>
      <c r="F106" s="151"/>
      <c r="G106" s="152"/>
      <c r="H106" s="153"/>
      <c r="I106" s="154"/>
      <c r="J106" s="155"/>
      <c r="K106" s="156"/>
      <c r="L106" s="157"/>
      <c r="M106" s="157"/>
      <c r="N106" s="157"/>
      <c r="O106" s="158"/>
      <c r="P106" s="159"/>
      <c r="Q106" s="1418"/>
      <c r="R106" s="160"/>
      <c r="S106" s="160"/>
      <c r="T106" s="161"/>
      <c r="U106" s="162"/>
      <c r="V106" s="159"/>
      <c r="W106" s="1418"/>
      <c r="X106" s="160"/>
      <c r="Y106" s="160"/>
      <c r="Z106" s="161"/>
      <c r="AA106" s="162"/>
      <c r="AB106" s="159"/>
      <c r="AC106" s="163"/>
      <c r="AD106" s="160"/>
      <c r="AE106" s="160"/>
      <c r="AF106" s="161"/>
      <c r="AG106" s="162"/>
      <c r="AH106" s="159"/>
      <c r="AI106" s="163"/>
      <c r="AJ106" s="160"/>
      <c r="AK106" s="160"/>
      <c r="AL106" s="161"/>
      <c r="AM106" s="162"/>
      <c r="AN106" s="159"/>
      <c r="AO106" s="163"/>
      <c r="AP106" s="160"/>
      <c r="AQ106" s="160"/>
      <c r="AR106" s="161"/>
      <c r="AS106" s="162"/>
      <c r="AT106" s="159"/>
      <c r="AU106" s="163"/>
      <c r="AV106" s="160"/>
      <c r="AW106" s="160"/>
      <c r="AX106" s="154"/>
      <c r="AY106" s="155"/>
      <c r="AZ106" s="156"/>
      <c r="BA106" s="157"/>
      <c r="BB106" s="157"/>
      <c r="BC106" s="157"/>
    </row>
    <row r="107" spans="1:55" s="138" customFormat="1" ht="15" hidden="1" x14ac:dyDescent="0.25">
      <c r="A107" s="372" t="s">
        <v>9046</v>
      </c>
      <c r="B107" s="373" t="s">
        <v>8257</v>
      </c>
      <c r="C107" s="372"/>
      <c r="D107" s="342" t="s">
        <v>11</v>
      </c>
      <c r="E107" s="374" t="s">
        <v>3463</v>
      </c>
      <c r="F107" s="370">
        <f>IF(L107&lt;&gt;0,MAX(L107,R107,X107,AD107),"NE")</f>
        <v>46100</v>
      </c>
      <c r="G107" s="371" t="str">
        <f>IF($F107="","",INDEX($K107:$FI107,1,MATCH($F107,$K107:$FI107,)-1))</f>
        <v>A2</v>
      </c>
      <c r="H107" s="1032" t="str">
        <f>IF($F107="","",INDEX($K107:$AY107,1,MATCH($F107,$K107:$AY107,)+1))</f>
        <v>MR_DER-1650_26</v>
      </c>
      <c r="I107" s="263" t="str">
        <f>IF(F107="NE",F107,IF(INDEX(K107:CP107,,MATCH(F107,K107:CP107,0)+3)&lt;&gt;0,INDEX(K107:CP107,,MATCH(F107,K107:CP107,0)+3),"ND"))</f>
        <v>ND</v>
      </c>
      <c r="J107" s="263" t="str">
        <f>IF(G107="NE",G107,IF(INDEX(K107:CQ107,,MATCH(G107,K107:CQ107,0)+3)&lt;&gt;0,INDEX(K107:CQ107,,MATCH(G107,K107:CQ107,0)+3),"ND"))</f>
        <v>ND</v>
      </c>
      <c r="K107" s="373" t="s">
        <v>3730</v>
      </c>
      <c r="L107" s="375">
        <v>45982</v>
      </c>
      <c r="M107" s="1371" t="s">
        <v>11358</v>
      </c>
      <c r="N107" s="373" t="s">
        <v>5536</v>
      </c>
      <c r="O107" s="375">
        <v>46090</v>
      </c>
      <c r="P107" s="373"/>
      <c r="Q107" s="373" t="s">
        <v>3765</v>
      </c>
      <c r="R107" s="375">
        <v>46100</v>
      </c>
      <c r="S107" s="23" t="s">
        <v>12398</v>
      </c>
      <c r="T107" s="373"/>
      <c r="U107" s="373"/>
      <c r="V107" s="373"/>
      <c r="W107" s="373"/>
      <c r="X107" s="373"/>
      <c r="Y107" s="373"/>
      <c r="Z107" s="373"/>
      <c r="AA107" s="373"/>
      <c r="AB107" s="373"/>
      <c r="AC107" s="373"/>
      <c r="AD107" s="373"/>
      <c r="AE107" s="373"/>
      <c r="AF107" s="373"/>
      <c r="AG107" s="373"/>
      <c r="AH107" s="373"/>
      <c r="AI107" s="373"/>
      <c r="AJ107" s="373"/>
      <c r="AK107" s="373"/>
      <c r="AL107" s="373"/>
      <c r="AM107" s="373"/>
      <c r="AN107" s="373"/>
      <c r="AO107" s="373"/>
      <c r="AP107" s="373"/>
      <c r="AQ107" s="373"/>
      <c r="AR107" s="373"/>
      <c r="AS107" s="373"/>
      <c r="AT107" s="373"/>
      <c r="AU107" s="373"/>
      <c r="AV107" s="373"/>
      <c r="AW107" s="373"/>
      <c r="AX107" s="373"/>
      <c r="AY107" s="373"/>
      <c r="AZ107" s="373"/>
    </row>
    <row r="108" spans="1:55" s="149" customFormat="1" hidden="1" x14ac:dyDescent="0.25">
      <c r="A108" s="129"/>
      <c r="B108" s="219"/>
      <c r="C108" s="150"/>
      <c r="D108" s="151"/>
      <c r="E108" s="150" t="s">
        <v>7519</v>
      </c>
      <c r="F108" s="151"/>
      <c r="G108" s="152"/>
      <c r="H108" s="153"/>
      <c r="I108" s="154"/>
      <c r="J108" s="155"/>
      <c r="K108" s="156"/>
      <c r="L108" s="157"/>
      <c r="M108" s="157"/>
      <c r="N108" s="157"/>
      <c r="O108" s="158"/>
      <c r="P108" s="159"/>
      <c r="Q108" s="1418"/>
      <c r="R108" s="160"/>
      <c r="S108" s="160"/>
      <c r="T108" s="161"/>
      <c r="U108" s="162"/>
      <c r="V108" s="159"/>
      <c r="W108" s="1418"/>
      <c r="X108" s="160"/>
      <c r="Y108" s="160"/>
      <c r="Z108" s="161"/>
      <c r="AA108" s="162"/>
      <c r="AB108" s="159"/>
      <c r="AC108" s="163"/>
      <c r="AD108" s="160"/>
      <c r="AE108" s="160"/>
      <c r="AF108" s="161"/>
      <c r="AG108" s="162"/>
      <c r="AH108" s="159"/>
      <c r="AI108" s="163"/>
      <c r="AJ108" s="160"/>
      <c r="AK108" s="160"/>
      <c r="AL108" s="161"/>
      <c r="AM108" s="162"/>
      <c r="AN108" s="159"/>
      <c r="AO108" s="163"/>
      <c r="AP108" s="160"/>
      <c r="AQ108" s="160"/>
      <c r="AR108" s="161"/>
      <c r="AS108" s="162"/>
      <c r="AT108" s="159"/>
      <c r="AU108" s="163"/>
      <c r="AV108" s="160"/>
      <c r="AW108" s="160"/>
      <c r="AX108" s="154"/>
      <c r="AY108" s="155"/>
      <c r="AZ108" s="156"/>
      <c r="BA108" s="157"/>
      <c r="BB108" s="157"/>
      <c r="BC108" s="157"/>
    </row>
    <row r="109" spans="1:55" s="110" customFormat="1" ht="15" hidden="1" x14ac:dyDescent="0.25">
      <c r="A109" s="230" t="s">
        <v>8263</v>
      </c>
      <c r="B109" s="235" t="s">
        <v>8257</v>
      </c>
      <c r="C109" s="230"/>
      <c r="D109" s="230" t="s">
        <v>12</v>
      </c>
      <c r="E109" s="231" t="s">
        <v>3464</v>
      </c>
      <c r="F109" s="239">
        <f>IF(L109&lt;&gt;0,MAX(L109,R109,X109,AD109),"NE")</f>
        <v>45265</v>
      </c>
      <c r="G109" s="259" t="str">
        <f>IF($F109="","",INDEX($K109:$FI109,1,MATCH($F109,$K109:$FI109,)-1))</f>
        <v>A</v>
      </c>
      <c r="H109" s="274" t="str">
        <f>IF($F109="","",INDEX($K109:$AY109,1,MATCH($F109,$K109:$AY109,)+1))</f>
        <v>MR.DER-0494_23-Entrega Final</v>
      </c>
      <c r="I109" s="234" t="str">
        <f>IF(F109="NE",F109,IF(INDEX(K109:CP109,,MATCH(F109,K109:CP109,0)+3)&lt;&gt;0,INDEX(K109:CP109,,MATCH(F109,K109:CP109,0)+3),"ND"))</f>
        <v>ASSINADO</v>
      </c>
      <c r="J109" s="234" t="str">
        <f>IF(G109="NE",G109,IF(INDEX(K109:CQ109,,MATCH(G109,K109:CQ109,0)+3)&lt;&gt;0,INDEX(K109:CQ109,,MATCH(G109,K109:CQ109,0)+3),"ND"))</f>
        <v>ND</v>
      </c>
      <c r="K109" s="220" t="s">
        <v>3730</v>
      </c>
      <c r="L109" s="229">
        <v>45012</v>
      </c>
      <c r="M109" s="240" t="s">
        <v>6699</v>
      </c>
      <c r="N109" s="220" t="s">
        <v>5539</v>
      </c>
      <c r="O109" s="229">
        <v>45063</v>
      </c>
      <c r="P109" s="240" t="s">
        <v>6700</v>
      </c>
      <c r="Q109" s="220" t="s">
        <v>3748</v>
      </c>
      <c r="R109" s="229">
        <v>45133</v>
      </c>
      <c r="S109" s="265" t="s">
        <v>6927</v>
      </c>
      <c r="T109" s="220"/>
      <c r="U109" s="220"/>
      <c r="V109" s="1028" t="s">
        <v>6928</v>
      </c>
      <c r="W109" s="235" t="s">
        <v>3748</v>
      </c>
      <c r="X109" s="236">
        <v>45265</v>
      </c>
      <c r="Y109" s="265" t="s">
        <v>6988</v>
      </c>
      <c r="Z109" s="235"/>
      <c r="AA109" s="235" t="s">
        <v>6913</v>
      </c>
      <c r="AB109" s="220"/>
      <c r="AC109" s="220"/>
      <c r="AD109" s="220"/>
      <c r="AE109" s="220"/>
      <c r="AF109" s="220"/>
      <c r="AG109" s="220"/>
      <c r="AH109" s="220"/>
      <c r="AI109" s="220"/>
      <c r="AJ109" s="220"/>
      <c r="AK109" s="220"/>
      <c r="AL109" s="220"/>
      <c r="AM109" s="220"/>
      <c r="AN109" s="220"/>
      <c r="AO109" s="220"/>
      <c r="AP109" s="220"/>
      <c r="AQ109" s="220"/>
      <c r="AR109" s="220"/>
      <c r="AS109" s="220"/>
      <c r="AT109" s="220"/>
      <c r="AU109" s="220"/>
      <c r="AV109" s="220"/>
      <c r="AW109" s="220"/>
      <c r="AX109" s="220"/>
      <c r="AY109" s="220"/>
      <c r="AZ109" s="220"/>
    </row>
    <row r="110" spans="1:55" s="149" customFormat="1" hidden="1" x14ac:dyDescent="0.25">
      <c r="A110" s="129"/>
      <c r="B110" s="219"/>
      <c r="C110" s="150"/>
      <c r="D110" s="151"/>
      <c r="E110" s="150" t="s">
        <v>7520</v>
      </c>
      <c r="F110" s="151"/>
      <c r="G110" s="152"/>
      <c r="H110" s="153"/>
      <c r="I110" s="154"/>
      <c r="J110" s="155"/>
      <c r="K110" s="156"/>
      <c r="L110" s="157"/>
      <c r="M110" s="157"/>
      <c r="N110" s="157"/>
      <c r="O110" s="158"/>
      <c r="P110" s="159"/>
      <c r="Q110" s="1418"/>
      <c r="R110" s="160"/>
      <c r="S110" s="160"/>
      <c r="T110" s="161"/>
      <c r="U110" s="162"/>
      <c r="V110" s="159"/>
      <c r="W110" s="1418"/>
      <c r="X110" s="160"/>
      <c r="Y110" s="160"/>
      <c r="Z110" s="161"/>
      <c r="AA110" s="162"/>
      <c r="AB110" s="159"/>
      <c r="AC110" s="163"/>
      <c r="AD110" s="160"/>
      <c r="AE110" s="160"/>
      <c r="AF110" s="161"/>
      <c r="AG110" s="162"/>
      <c r="AH110" s="159"/>
      <c r="AI110" s="163"/>
      <c r="AJ110" s="160"/>
      <c r="AK110" s="160"/>
      <c r="AL110" s="161"/>
      <c r="AM110" s="162"/>
      <c r="AN110" s="159"/>
      <c r="AO110" s="163"/>
      <c r="AP110" s="160"/>
      <c r="AQ110" s="160"/>
      <c r="AR110" s="161"/>
      <c r="AS110" s="162"/>
      <c r="AT110" s="159"/>
      <c r="AU110" s="163"/>
      <c r="AV110" s="160"/>
      <c r="AW110" s="160"/>
      <c r="AX110" s="154"/>
      <c r="AY110" s="155"/>
      <c r="AZ110" s="156"/>
      <c r="BA110" s="157"/>
      <c r="BB110" s="157"/>
      <c r="BC110" s="157"/>
    </row>
    <row r="111" spans="1:55" s="110" customFormat="1" hidden="1" x14ac:dyDescent="0.25">
      <c r="A111" s="230" t="s">
        <v>8263</v>
      </c>
      <c r="B111" s="235" t="s">
        <v>8257</v>
      </c>
      <c r="C111" s="230"/>
      <c r="D111" s="230" t="s">
        <v>13</v>
      </c>
      <c r="E111" s="231" t="s">
        <v>3465</v>
      </c>
      <c r="F111" s="239">
        <f>IF(L111&lt;&gt;0,MAX(L111,R111,X111,AD111),"NE")</f>
        <v>45265</v>
      </c>
      <c r="G111" s="259" t="str">
        <f>IF($F111="","",INDEX($K111:$FI111,1,MATCH($F111,$K111:$FI111,)-1))</f>
        <v>A</v>
      </c>
      <c r="H111" s="274" t="str">
        <f>IF($F111="","",INDEX($K111:$AY111,1,MATCH($F111,$K111:$AY111,)+1))</f>
        <v>MR.DER-0494_23-Entrega Final</v>
      </c>
      <c r="I111" s="234" t="str">
        <f>IF(F111="NE",F111,IF(INDEX(K111:CP111,,MATCH(F111,K111:CP111,0)+3)&lt;&gt;0,INDEX(K111:CP111,,MATCH(F111,K111:CP111,0)+3),"ND"))</f>
        <v>ASSINADO</v>
      </c>
      <c r="J111" s="234" t="str">
        <f>IF(G111="NE",G111,IF(INDEX(K111:CQ111,,MATCH(G111,K111:CQ111,0)+3)&lt;&gt;0,INDEX(K111:CQ111,,MATCH(G111,K111:CQ111,0)+3),"ND"))</f>
        <v>ND</v>
      </c>
      <c r="K111" s="220" t="s">
        <v>3730</v>
      </c>
      <c r="L111" s="229">
        <v>45007</v>
      </c>
      <c r="M111" s="240" t="s">
        <v>6669</v>
      </c>
      <c r="N111" s="220"/>
      <c r="O111" s="220"/>
      <c r="P111" s="240" t="s">
        <v>6701</v>
      </c>
      <c r="Q111" s="220" t="s">
        <v>3748</v>
      </c>
      <c r="R111" s="229">
        <v>45009</v>
      </c>
      <c r="S111" s="240" t="s">
        <v>6673</v>
      </c>
      <c r="T111" s="220"/>
      <c r="U111" s="220"/>
      <c r="V111" s="240" t="s">
        <v>6702</v>
      </c>
      <c r="W111" s="235" t="s">
        <v>3748</v>
      </c>
      <c r="X111" s="236">
        <v>45265</v>
      </c>
      <c r="Y111" s="265" t="s">
        <v>6988</v>
      </c>
      <c r="Z111" s="235"/>
      <c r="AA111" s="235" t="s">
        <v>6913</v>
      </c>
      <c r="AB111" s="220"/>
      <c r="AC111" s="220"/>
      <c r="AD111" s="220"/>
      <c r="AE111" s="220"/>
      <c r="AF111" s="220"/>
      <c r="AG111" s="220"/>
      <c r="AH111" s="220"/>
      <c r="AI111" s="220"/>
      <c r="AJ111" s="220"/>
      <c r="AK111" s="220"/>
      <c r="AL111" s="220"/>
      <c r="AM111" s="220"/>
      <c r="AN111" s="220"/>
      <c r="AO111" s="220"/>
      <c r="AP111" s="220"/>
      <c r="AQ111" s="220"/>
      <c r="AR111" s="220"/>
      <c r="AS111" s="220"/>
      <c r="AT111" s="220"/>
      <c r="AU111" s="220"/>
      <c r="AV111" s="220"/>
      <c r="AW111" s="220"/>
      <c r="AX111" s="220"/>
      <c r="AY111" s="220"/>
      <c r="AZ111" s="220"/>
    </row>
    <row r="112" spans="1:55" s="149" customFormat="1" hidden="1" x14ac:dyDescent="0.25">
      <c r="A112" s="129"/>
      <c r="B112" s="219"/>
      <c r="C112" s="150"/>
      <c r="D112" s="151"/>
      <c r="E112" s="150" t="s">
        <v>7521</v>
      </c>
      <c r="F112" s="151"/>
      <c r="G112" s="152"/>
      <c r="H112" s="153"/>
      <c r="I112" s="154"/>
      <c r="J112" s="155"/>
      <c r="K112" s="156"/>
      <c r="L112" s="157"/>
      <c r="M112" s="157"/>
      <c r="N112" s="157"/>
      <c r="O112" s="158"/>
      <c r="P112" s="159"/>
      <c r="Q112" s="1418"/>
      <c r="R112" s="160"/>
      <c r="S112" s="160"/>
      <c r="T112" s="161"/>
      <c r="U112" s="162"/>
      <c r="V112" s="159"/>
      <c r="W112" s="1418"/>
      <c r="X112" s="160"/>
      <c r="Y112" s="160"/>
      <c r="Z112" s="161"/>
      <c r="AA112" s="162"/>
      <c r="AB112" s="159"/>
      <c r="AC112" s="163"/>
      <c r="AD112" s="160"/>
      <c r="AE112" s="160"/>
      <c r="AF112" s="161"/>
      <c r="AG112" s="162"/>
      <c r="AH112" s="159"/>
      <c r="AI112" s="163"/>
      <c r="AJ112" s="160"/>
      <c r="AK112" s="160"/>
      <c r="AL112" s="161"/>
      <c r="AM112" s="162"/>
      <c r="AN112" s="159"/>
      <c r="AO112" s="163"/>
      <c r="AP112" s="160"/>
      <c r="AQ112" s="160"/>
      <c r="AR112" s="161"/>
      <c r="AS112" s="162"/>
      <c r="AT112" s="159"/>
      <c r="AU112" s="163"/>
      <c r="AV112" s="160"/>
      <c r="AW112" s="160"/>
      <c r="AX112" s="154"/>
      <c r="AY112" s="155"/>
      <c r="AZ112" s="156"/>
      <c r="BA112" s="157"/>
      <c r="BB112" s="157"/>
      <c r="BC112" s="157"/>
    </row>
    <row r="113" spans="1:76" s="352" customFormat="1" hidden="1" x14ac:dyDescent="0.2">
      <c r="A113" s="242"/>
      <c r="B113" s="242"/>
      <c r="C113" s="242"/>
      <c r="D113" s="242"/>
      <c r="E113" s="242" t="s">
        <v>7522</v>
      </c>
      <c r="F113" s="243"/>
      <c r="G113" s="243"/>
      <c r="H113" s="243"/>
      <c r="I113" s="243"/>
      <c r="J113" s="243"/>
      <c r="K113" s="244"/>
      <c r="L113" s="244"/>
      <c r="M113" s="245"/>
      <c r="N113" s="246"/>
      <c r="O113" s="246"/>
      <c r="P113" s="246"/>
      <c r="Q113" s="244"/>
      <c r="R113" s="244"/>
      <c r="S113" s="245"/>
      <c r="T113" s="246"/>
      <c r="U113" s="246"/>
      <c r="V113" s="246"/>
      <c r="W113" s="244"/>
      <c r="X113" s="244"/>
      <c r="Y113" s="245"/>
      <c r="Z113" s="246"/>
      <c r="AA113" s="246"/>
      <c r="AB113" s="246"/>
      <c r="AC113" s="244"/>
      <c r="AD113" s="244"/>
      <c r="AE113" s="245"/>
      <c r="AF113" s="246"/>
      <c r="AG113" s="246"/>
      <c r="AH113" s="246"/>
      <c r="AI113" s="244"/>
      <c r="AJ113" s="244"/>
      <c r="AK113" s="245"/>
      <c r="AL113" s="246"/>
      <c r="AM113" s="246"/>
      <c r="AN113" s="246"/>
      <c r="AO113" s="244"/>
      <c r="AP113" s="244"/>
      <c r="AQ113" s="245"/>
      <c r="AR113" s="246"/>
      <c r="AS113" s="246"/>
      <c r="AT113" s="246"/>
      <c r="AU113" s="244"/>
      <c r="AV113" s="244"/>
      <c r="AW113" s="245"/>
      <c r="AX113" s="246"/>
      <c r="AY113" s="246"/>
      <c r="AZ113" s="246"/>
    </row>
    <row r="114" spans="1:76" s="110" customFormat="1" ht="24.75" hidden="1" customHeight="1" x14ac:dyDescent="0.25">
      <c r="A114" s="230" t="s">
        <v>8263</v>
      </c>
      <c r="B114" s="230"/>
      <c r="C114" s="220" t="s">
        <v>8257</v>
      </c>
      <c r="D114" s="230" t="s">
        <v>6969</v>
      </c>
      <c r="E114" s="231" t="s">
        <v>7296</v>
      </c>
      <c r="F114" s="239">
        <f>IF(L114&lt;&gt;0,MAX(L114,R114,X114,AD114),"NE")</f>
        <v>45996</v>
      </c>
      <c r="G114" s="259" t="str">
        <f t="shared" ref="G114:G145" si="16">IF($F114="","",INDEX($K114:$FI114,1,MATCH($F114,$K114:$FI114,)-1))</f>
        <v>A</v>
      </c>
      <c r="H114" s="274" t="str">
        <f>IF($F114="","",INDEX($K114:$AY114,1,MATCH($F114,$K114:$AY114,)+1))</f>
        <v>MR_DER-1427_25</v>
      </c>
      <c r="I114" s="234" t="str">
        <f t="shared" ref="I114:I145" si="17">IF(F114="NE",F114,IF(INDEX(K114:CP114,,MATCH(F114,K114:CP114,0)+3)&lt;&gt;0,INDEX(K114:CP114,,MATCH(F114,K114:CP114,0)+3),"ND"))</f>
        <v>ND</v>
      </c>
      <c r="J114" s="234" t="str">
        <f t="shared" ref="J114:J145" si="18">IF(G114="NE",G114,IF(INDEX(K114:CQ114,,MATCH(G114,K114:CQ114,0)+3)&lt;&gt;0,INDEX(K114:CQ114,,MATCH(G114,K114:CQ114,0)+3),"ND"))</f>
        <v>ND</v>
      </c>
      <c r="K114" s="220" t="s">
        <v>3730</v>
      </c>
      <c r="L114" s="229">
        <v>45387</v>
      </c>
      <c r="M114" s="240" t="s">
        <v>7475</v>
      </c>
      <c r="N114" s="220" t="s">
        <v>5536</v>
      </c>
      <c r="O114" s="229">
        <v>45399</v>
      </c>
      <c r="P114" s="1025" t="s">
        <v>8529</v>
      </c>
      <c r="Q114" s="220" t="s">
        <v>3765</v>
      </c>
      <c r="R114" s="229">
        <v>45534</v>
      </c>
      <c r="S114" s="1024" t="s">
        <v>8188</v>
      </c>
      <c r="T114" s="220" t="s">
        <v>5537</v>
      </c>
      <c r="U114" s="229">
        <v>45587</v>
      </c>
      <c r="V114" s="1025" t="s">
        <v>8531</v>
      </c>
      <c r="W114" s="220" t="s">
        <v>3748</v>
      </c>
      <c r="X114" s="229">
        <v>45590</v>
      </c>
      <c r="Y114" s="1417" t="s">
        <v>8384</v>
      </c>
      <c r="Z114" s="220"/>
      <c r="AA114" s="220"/>
      <c r="AB114" s="1025" t="s">
        <v>8622</v>
      </c>
      <c r="AC114" s="229" t="s">
        <v>3748</v>
      </c>
      <c r="AD114" s="229">
        <v>45996</v>
      </c>
      <c r="AE114" s="218" t="s">
        <v>11508</v>
      </c>
      <c r="AF114" s="220"/>
      <c r="AG114" s="220"/>
      <c r="AH114" s="220"/>
      <c r="AI114" s="220"/>
      <c r="AJ114" s="220"/>
      <c r="AK114" s="220"/>
      <c r="AL114" s="220"/>
      <c r="AM114" s="220"/>
      <c r="AN114" s="220"/>
      <c r="AO114" s="220"/>
      <c r="AP114" s="220"/>
      <c r="AQ114" s="220"/>
      <c r="AR114" s="220"/>
      <c r="AS114" s="220"/>
      <c r="AT114" s="220"/>
      <c r="AU114" s="220"/>
      <c r="AV114" s="220"/>
      <c r="AW114" s="220"/>
      <c r="AX114" s="220"/>
      <c r="AY114" s="220"/>
      <c r="AZ114" s="220"/>
    </row>
    <row r="115" spans="1:76" s="110" customFormat="1" ht="15" hidden="1" x14ac:dyDescent="0.25">
      <c r="A115" s="230" t="s">
        <v>8263</v>
      </c>
      <c r="B115" s="230"/>
      <c r="C115" s="220" t="s">
        <v>8257</v>
      </c>
      <c r="D115" s="230" t="s">
        <v>6969</v>
      </c>
      <c r="E115" s="231" t="s">
        <v>7297</v>
      </c>
      <c r="F115" s="239">
        <f>IF(L115&lt;&gt;0,MAX(L115,R115,X115,AD115),"NE")</f>
        <v>45996</v>
      </c>
      <c r="G115" s="259" t="str">
        <f t="shared" si="16"/>
        <v>A</v>
      </c>
      <c r="H115" s="274" t="str">
        <f>IF($F115="","",INDEX($K115:$AY115,1,MATCH($F115,$K115:$AY115,)+1))</f>
        <v>MR_DER-1427_25</v>
      </c>
      <c r="I115" s="234" t="str">
        <f t="shared" si="17"/>
        <v>ND</v>
      </c>
      <c r="J115" s="234" t="str">
        <f t="shared" si="18"/>
        <v>ND</v>
      </c>
      <c r="K115" s="220" t="s">
        <v>3730</v>
      </c>
      <c r="L115" s="229">
        <v>45387</v>
      </c>
      <c r="M115" s="240" t="s">
        <v>7475</v>
      </c>
      <c r="N115" s="220" t="s">
        <v>5536</v>
      </c>
      <c r="O115" s="229">
        <v>45399</v>
      </c>
      <c r="P115" s="1025" t="s">
        <v>8529</v>
      </c>
      <c r="Q115" s="220" t="s">
        <v>3765</v>
      </c>
      <c r="R115" s="229">
        <v>45534</v>
      </c>
      <c r="S115" s="1024" t="s">
        <v>8188</v>
      </c>
      <c r="T115" s="220" t="s">
        <v>5537</v>
      </c>
      <c r="U115" s="229">
        <v>45587</v>
      </c>
      <c r="V115" s="1025" t="s">
        <v>8531</v>
      </c>
      <c r="W115" s="220" t="s">
        <v>3748</v>
      </c>
      <c r="X115" s="229">
        <v>45590</v>
      </c>
      <c r="Y115" s="1417" t="s">
        <v>8384</v>
      </c>
      <c r="Z115" s="220"/>
      <c r="AA115" s="220"/>
      <c r="AB115" s="1025" t="s">
        <v>8622</v>
      </c>
      <c r="AC115" s="229" t="s">
        <v>3748</v>
      </c>
      <c r="AD115" s="229">
        <v>45996</v>
      </c>
      <c r="AE115" s="218" t="s">
        <v>11508</v>
      </c>
      <c r="AF115" s="220"/>
      <c r="AG115" s="220"/>
      <c r="AH115" s="220"/>
      <c r="AI115" s="220"/>
      <c r="AJ115" s="220"/>
      <c r="AK115" s="220"/>
      <c r="AL115" s="220"/>
      <c r="AM115" s="220"/>
      <c r="AN115" s="220"/>
      <c r="AO115" s="220"/>
      <c r="AP115" s="220"/>
      <c r="AQ115" s="220"/>
      <c r="AR115" s="220"/>
      <c r="AS115" s="220"/>
      <c r="AT115" s="220"/>
      <c r="AU115" s="220"/>
      <c r="AV115" s="220"/>
      <c r="AW115" s="220"/>
      <c r="AX115" s="220"/>
      <c r="AY115" s="220"/>
      <c r="AZ115" s="220"/>
    </row>
    <row r="116" spans="1:76" s="110" customFormat="1" ht="15" hidden="1" x14ac:dyDescent="0.25">
      <c r="A116" s="230" t="s">
        <v>8263</v>
      </c>
      <c r="B116" s="230"/>
      <c r="C116" s="220" t="s">
        <v>8257</v>
      </c>
      <c r="D116" s="230" t="s">
        <v>6969</v>
      </c>
      <c r="E116" s="231" t="s">
        <v>7298</v>
      </c>
      <c r="F116" s="239">
        <f>IF(L116&lt;&gt;0,MAX(L116,R116,X116,AD116,AJ116),"NE")</f>
        <v>45996</v>
      </c>
      <c r="G116" s="259" t="str">
        <f t="shared" si="16"/>
        <v>A</v>
      </c>
      <c r="H116" s="274" t="str">
        <f>IF($F116="","",INDEX($K116:$AY116,1,MATCH($F116,$K116:$AY116,)+1))</f>
        <v>MR_DER-1427_25</v>
      </c>
      <c r="I116" s="234" t="str">
        <f t="shared" si="17"/>
        <v>ND</v>
      </c>
      <c r="J116" s="234" t="str">
        <f t="shared" si="18"/>
        <v>ND</v>
      </c>
      <c r="K116" s="220" t="s">
        <v>3730</v>
      </c>
      <c r="L116" s="229">
        <v>45387</v>
      </c>
      <c r="M116" s="240" t="s">
        <v>7475</v>
      </c>
      <c r="N116" s="220" t="s">
        <v>5536</v>
      </c>
      <c r="O116" s="229">
        <v>45399</v>
      </c>
      <c r="P116" s="1025" t="s">
        <v>8529</v>
      </c>
      <c r="Q116" s="220" t="s">
        <v>3765</v>
      </c>
      <c r="R116" s="229">
        <v>45534</v>
      </c>
      <c r="S116" s="1024" t="s">
        <v>8188</v>
      </c>
      <c r="T116" s="220" t="s">
        <v>5536</v>
      </c>
      <c r="U116" s="229">
        <v>45587</v>
      </c>
      <c r="V116" s="1025" t="s">
        <v>8531</v>
      </c>
      <c r="W116" s="220" t="s">
        <v>5701</v>
      </c>
      <c r="X116" s="229">
        <v>45665</v>
      </c>
      <c r="Y116" s="1417" t="s">
        <v>8876</v>
      </c>
      <c r="Z116" s="220" t="s">
        <v>5537</v>
      </c>
      <c r="AA116" s="229">
        <v>45674</v>
      </c>
      <c r="AB116" s="220"/>
      <c r="AC116" s="220" t="s">
        <v>3748</v>
      </c>
      <c r="AD116" s="229">
        <v>45713</v>
      </c>
      <c r="AE116" s="1025" t="s">
        <v>8954</v>
      </c>
      <c r="AF116" s="220"/>
      <c r="AG116" s="220"/>
      <c r="AH116" s="220"/>
      <c r="AI116" s="229" t="s">
        <v>3748</v>
      </c>
      <c r="AJ116" s="229">
        <v>45996</v>
      </c>
      <c r="AK116" s="218" t="s">
        <v>11508</v>
      </c>
      <c r="AL116" s="220"/>
      <c r="AM116" s="220"/>
      <c r="AN116" s="220"/>
      <c r="AO116" s="220"/>
      <c r="AP116" s="220"/>
      <c r="AQ116" s="220"/>
      <c r="AR116" s="220"/>
      <c r="AS116" s="220"/>
      <c r="AT116" s="220"/>
      <c r="AU116" s="220"/>
      <c r="AV116" s="220"/>
      <c r="AW116" s="220"/>
      <c r="AX116" s="220"/>
      <c r="AY116" s="220"/>
      <c r="AZ116" s="220"/>
    </row>
    <row r="117" spans="1:76" s="110" customFormat="1" ht="15" hidden="1" x14ac:dyDescent="0.25">
      <c r="A117" s="230" t="s">
        <v>8263</v>
      </c>
      <c r="B117" s="230"/>
      <c r="C117" s="220" t="s">
        <v>8257</v>
      </c>
      <c r="D117" s="230" t="s">
        <v>6969</v>
      </c>
      <c r="E117" s="231" t="s">
        <v>7299</v>
      </c>
      <c r="F117" s="239">
        <f>IF(L117&lt;&gt;0,MAX(L117,R117,X117,AD117,AJ117),"NE")</f>
        <v>45996</v>
      </c>
      <c r="G117" s="259" t="str">
        <f t="shared" si="16"/>
        <v>A</v>
      </c>
      <c r="H117" s="274" t="str">
        <f>IF($F117="","",INDEX($K117:$AY117,1,MATCH($F117,$K117:$AY117,)+1))</f>
        <v>MR_DER-1427_25</v>
      </c>
      <c r="I117" s="234" t="str">
        <f t="shared" si="17"/>
        <v>ND</v>
      </c>
      <c r="J117" s="234" t="str">
        <f t="shared" si="18"/>
        <v>ND</v>
      </c>
      <c r="K117" s="220" t="s">
        <v>3730</v>
      </c>
      <c r="L117" s="229">
        <v>45387</v>
      </c>
      <c r="M117" s="240" t="s">
        <v>7475</v>
      </c>
      <c r="N117" s="220" t="s">
        <v>5536</v>
      </c>
      <c r="O117" s="229">
        <v>45399</v>
      </c>
      <c r="P117" s="1025" t="s">
        <v>8529</v>
      </c>
      <c r="Q117" s="220" t="s">
        <v>3765</v>
      </c>
      <c r="R117" s="229">
        <v>45534</v>
      </c>
      <c r="S117" s="1024" t="s">
        <v>8188</v>
      </c>
      <c r="T117" s="220" t="s">
        <v>5536</v>
      </c>
      <c r="U117" s="229">
        <v>45587</v>
      </c>
      <c r="V117" s="1025" t="s">
        <v>8531</v>
      </c>
      <c r="W117" s="220" t="s">
        <v>5701</v>
      </c>
      <c r="X117" s="229">
        <v>45665</v>
      </c>
      <c r="Y117" s="1417" t="s">
        <v>8876</v>
      </c>
      <c r="Z117" s="220" t="s">
        <v>5537</v>
      </c>
      <c r="AA117" s="229">
        <v>45674</v>
      </c>
      <c r="AB117" s="220"/>
      <c r="AC117" s="220" t="s">
        <v>3748</v>
      </c>
      <c r="AD117" s="229">
        <v>45713</v>
      </c>
      <c r="AE117" s="1025" t="s">
        <v>8954</v>
      </c>
      <c r="AF117" s="220"/>
      <c r="AG117" s="220"/>
      <c r="AH117" s="220"/>
      <c r="AI117" s="229" t="s">
        <v>3748</v>
      </c>
      <c r="AJ117" s="229">
        <v>45996</v>
      </c>
      <c r="AK117" s="218" t="s">
        <v>11508</v>
      </c>
      <c r="AL117" s="220"/>
      <c r="AM117" s="220"/>
      <c r="AN117" s="220"/>
      <c r="AO117" s="220"/>
      <c r="AP117" s="220"/>
      <c r="AQ117" s="220"/>
      <c r="AR117" s="220"/>
      <c r="AS117" s="220"/>
      <c r="AT117" s="220"/>
      <c r="AU117" s="220"/>
      <c r="AV117" s="220"/>
      <c r="AW117" s="220"/>
      <c r="AX117" s="220"/>
      <c r="AY117" s="220"/>
      <c r="AZ117" s="1601"/>
    </row>
    <row r="118" spans="1:76" s="110" customFormat="1" ht="15" hidden="1" x14ac:dyDescent="0.25">
      <c r="A118" s="230" t="s">
        <v>8263</v>
      </c>
      <c r="B118" s="230"/>
      <c r="C118" s="220" t="s">
        <v>8257</v>
      </c>
      <c r="D118" s="230" t="s">
        <v>6969</v>
      </c>
      <c r="E118" s="231" t="s">
        <v>7300</v>
      </c>
      <c r="F118" s="239">
        <f>IF(L118&lt;&gt;0,MAX(L118,R118,X118,AD118,AJ118,AP118,AV118,BB118,BH118,BN118,BT118),"NE")</f>
        <v>46129</v>
      </c>
      <c r="G118" s="259" t="str">
        <f t="shared" si="16"/>
        <v>C</v>
      </c>
      <c r="H118" s="274" t="str">
        <f>IF($F118="","",INDEX($K118:$BU118,1,MATCH($F118,$K118:$BU118,)+1))</f>
        <v>MR_DER-1688_26</v>
      </c>
      <c r="I118" s="234" t="str">
        <f t="shared" si="17"/>
        <v>ND</v>
      </c>
      <c r="J118" s="234" t="str">
        <f t="shared" si="18"/>
        <v>ND</v>
      </c>
      <c r="K118" s="220" t="s">
        <v>3730</v>
      </c>
      <c r="L118" s="229">
        <v>45387</v>
      </c>
      <c r="M118" s="240" t="s">
        <v>7475</v>
      </c>
      <c r="N118" s="220" t="s">
        <v>5536</v>
      </c>
      <c r="O118" s="229">
        <v>45399</v>
      </c>
      <c r="P118" s="1025" t="s">
        <v>8529</v>
      </c>
      <c r="Q118" s="220" t="s">
        <v>3765</v>
      </c>
      <c r="R118" s="229">
        <v>45534</v>
      </c>
      <c r="S118" s="1024" t="s">
        <v>8188</v>
      </c>
      <c r="T118" s="220" t="s">
        <v>5537</v>
      </c>
      <c r="U118" s="229">
        <v>45587</v>
      </c>
      <c r="V118" s="1025" t="s">
        <v>8531</v>
      </c>
      <c r="W118" s="220" t="s">
        <v>3748</v>
      </c>
      <c r="X118" s="229">
        <v>45590</v>
      </c>
      <c r="Y118" s="1025" t="s">
        <v>8384</v>
      </c>
      <c r="Z118" s="220"/>
      <c r="AA118" s="220"/>
      <c r="AB118" s="1417" t="s">
        <v>8622</v>
      </c>
      <c r="AC118" s="229" t="s">
        <v>3748</v>
      </c>
      <c r="AD118" s="229">
        <v>45996</v>
      </c>
      <c r="AE118" s="1153" t="s">
        <v>11508</v>
      </c>
      <c r="AF118" s="220"/>
      <c r="AG118" s="220"/>
      <c r="AH118" s="220"/>
      <c r="AI118" s="229" t="s">
        <v>3748</v>
      </c>
      <c r="AJ118" s="229">
        <v>45996</v>
      </c>
      <c r="AK118" s="1153" t="s">
        <v>11508</v>
      </c>
      <c r="AL118" s="220"/>
      <c r="AM118" s="220"/>
      <c r="AN118" s="220"/>
      <c r="AO118" s="220" t="s">
        <v>5626</v>
      </c>
      <c r="AP118" s="229">
        <v>46029</v>
      </c>
      <c r="AQ118" s="1153" t="s">
        <v>11912</v>
      </c>
      <c r="AR118" s="220" t="s">
        <v>5537</v>
      </c>
      <c r="AS118" s="229">
        <v>46034</v>
      </c>
      <c r="AT118" s="220"/>
      <c r="AU118" s="220" t="s">
        <v>5811</v>
      </c>
      <c r="AV118" s="229">
        <v>46036</v>
      </c>
      <c r="AW118" s="1153" t="s">
        <v>11987</v>
      </c>
      <c r="AX118" s="220" t="s">
        <v>5539</v>
      </c>
      <c r="AY118" s="1609">
        <v>46037</v>
      </c>
      <c r="AZ118" s="1604"/>
      <c r="BA118" s="1604" t="s">
        <v>5811</v>
      </c>
      <c r="BB118" s="1605">
        <v>46038</v>
      </c>
      <c r="BC118" s="1612" t="s">
        <v>11990</v>
      </c>
      <c r="BD118" s="1604"/>
      <c r="BE118" s="1604"/>
      <c r="BF118" s="1604"/>
      <c r="BG118" s="1604" t="s">
        <v>6393</v>
      </c>
      <c r="BH118" s="1605">
        <v>46073</v>
      </c>
      <c r="BI118" s="1612" t="s">
        <v>12168</v>
      </c>
      <c r="BJ118" s="1604" t="s">
        <v>12382</v>
      </c>
      <c r="BK118" s="1605">
        <v>46098</v>
      </c>
      <c r="BL118" s="1604"/>
      <c r="BM118" s="1604" t="s">
        <v>7375</v>
      </c>
      <c r="BN118" s="1605">
        <v>46106</v>
      </c>
      <c r="BO118" s="1612" t="s">
        <v>12433</v>
      </c>
      <c r="BP118" s="1604"/>
      <c r="BQ118" s="1604" t="s">
        <v>5539</v>
      </c>
      <c r="BR118" s="1605">
        <v>46106</v>
      </c>
      <c r="BS118" s="1604" t="s">
        <v>6649</v>
      </c>
      <c r="BT118" s="1605">
        <v>46129</v>
      </c>
      <c r="BU118" s="23" t="s">
        <v>12518</v>
      </c>
      <c r="BV118" s="1604"/>
      <c r="BW118" s="1604"/>
      <c r="BX118" s="1604"/>
    </row>
    <row r="119" spans="1:76" s="110" customFormat="1" ht="15" hidden="1" x14ac:dyDescent="0.25">
      <c r="A119" s="230" t="s">
        <v>8263</v>
      </c>
      <c r="B119" s="230"/>
      <c r="C119" s="220" t="s">
        <v>8257</v>
      </c>
      <c r="D119" s="230" t="s">
        <v>6969</v>
      </c>
      <c r="E119" s="231" t="s">
        <v>7301</v>
      </c>
      <c r="F119" s="239">
        <f>IF(L119&lt;&gt;0,MAX(L119,R119,X119,AD119,AJ119,AP119,AV119,BB119,BH119,BN119,BT119),"NE")</f>
        <v>46129</v>
      </c>
      <c r="G119" s="259" t="str">
        <f t="shared" si="16"/>
        <v>C</v>
      </c>
      <c r="H119" s="274" t="str">
        <f>IF($F119="","",INDEX($K119:$BU119,1,MATCH($F119,$K119:$BU119,)+1))</f>
        <v>MR_DER-1688_26</v>
      </c>
      <c r="I119" s="234" t="str">
        <f t="shared" si="17"/>
        <v>ND</v>
      </c>
      <c r="J119" s="234" t="str">
        <f t="shared" si="18"/>
        <v>ND</v>
      </c>
      <c r="K119" s="220" t="s">
        <v>3730</v>
      </c>
      <c r="L119" s="229">
        <v>45387</v>
      </c>
      <c r="M119" s="240" t="s">
        <v>7475</v>
      </c>
      <c r="N119" s="220" t="s">
        <v>5536</v>
      </c>
      <c r="O119" s="229">
        <v>45399</v>
      </c>
      <c r="P119" s="1025" t="s">
        <v>8529</v>
      </c>
      <c r="Q119" s="220" t="s">
        <v>3765</v>
      </c>
      <c r="R119" s="229">
        <v>45534</v>
      </c>
      <c r="S119" s="1024" t="s">
        <v>8188</v>
      </c>
      <c r="T119" s="220" t="s">
        <v>5537</v>
      </c>
      <c r="U119" s="229">
        <v>45587</v>
      </c>
      <c r="V119" s="1025" t="s">
        <v>8531</v>
      </c>
      <c r="W119" s="220" t="s">
        <v>3748</v>
      </c>
      <c r="X119" s="229">
        <v>45665</v>
      </c>
      <c r="Y119" s="978" t="s">
        <v>8876</v>
      </c>
      <c r="Z119" s="220" t="s">
        <v>6098</v>
      </c>
      <c r="AA119" s="229">
        <v>45674</v>
      </c>
      <c r="AB119" s="220"/>
      <c r="AC119" s="220" t="s">
        <v>5626</v>
      </c>
      <c r="AD119" s="229">
        <v>45713</v>
      </c>
      <c r="AE119" s="1373" t="s">
        <v>8954</v>
      </c>
      <c r="AF119" s="220" t="s">
        <v>5537</v>
      </c>
      <c r="AG119" s="229">
        <v>45735</v>
      </c>
      <c r="AH119" s="220"/>
      <c r="AI119" s="220" t="s">
        <v>5811</v>
      </c>
      <c r="AJ119" s="229">
        <v>46029</v>
      </c>
      <c r="AK119" s="1153" t="s">
        <v>11912</v>
      </c>
      <c r="AL119" s="220" t="s">
        <v>5539</v>
      </c>
      <c r="AM119" s="229">
        <v>46034</v>
      </c>
      <c r="AN119" s="220"/>
      <c r="AO119" s="220" t="s">
        <v>5811</v>
      </c>
      <c r="AP119" s="229">
        <v>46036</v>
      </c>
      <c r="AQ119" s="1153" t="s">
        <v>11987</v>
      </c>
      <c r="AR119" s="220"/>
      <c r="AS119" s="220"/>
      <c r="AT119" s="220"/>
      <c r="AU119" s="110" t="s">
        <v>6393</v>
      </c>
      <c r="AV119" s="367">
        <v>46073</v>
      </c>
      <c r="AW119" s="218" t="s">
        <v>12168</v>
      </c>
      <c r="AX119" s="110" t="s">
        <v>12382</v>
      </c>
      <c r="AY119" s="367">
        <v>46098</v>
      </c>
      <c r="AZ119" s="1604"/>
      <c r="BA119" s="1604"/>
      <c r="BB119" s="1604"/>
      <c r="BC119" s="1604"/>
      <c r="BD119" s="1604"/>
      <c r="BE119" s="1604"/>
      <c r="BF119" s="1604"/>
      <c r="BG119" s="1604"/>
      <c r="BH119" s="1604"/>
      <c r="BI119" s="1604"/>
      <c r="BJ119" s="1604"/>
      <c r="BK119" s="1604"/>
      <c r="BL119" s="1604"/>
      <c r="BM119" s="1604" t="s">
        <v>7375</v>
      </c>
      <c r="BN119" s="1605">
        <v>46106</v>
      </c>
      <c r="BO119" s="1612" t="s">
        <v>12433</v>
      </c>
      <c r="BP119" s="1604"/>
      <c r="BQ119" s="1604" t="s">
        <v>5539</v>
      </c>
      <c r="BR119" s="1605">
        <v>46106</v>
      </c>
      <c r="BS119" s="1604" t="s">
        <v>6649</v>
      </c>
      <c r="BT119" s="1605">
        <v>46129</v>
      </c>
      <c r="BU119" s="23" t="s">
        <v>12518</v>
      </c>
      <c r="BV119" s="1604"/>
      <c r="BW119" s="1604"/>
      <c r="BX119" s="1604"/>
    </row>
    <row r="120" spans="1:76" s="110" customFormat="1" ht="15" hidden="1" x14ac:dyDescent="0.25">
      <c r="A120" s="230" t="s">
        <v>8263</v>
      </c>
      <c r="B120" s="230"/>
      <c r="C120" s="220" t="s">
        <v>8257</v>
      </c>
      <c r="D120" s="230" t="s">
        <v>6274</v>
      </c>
      <c r="E120" s="231" t="s">
        <v>7293</v>
      </c>
      <c r="F120" s="239">
        <f t="shared" ref="F120:F125" si="19">IF(L120&lt;&gt;0,MAX(L120,R120,X120,AD120,AJ120),"NE")</f>
        <v>45996</v>
      </c>
      <c r="G120" s="259" t="str">
        <f t="shared" si="16"/>
        <v>B</v>
      </c>
      <c r="H120" s="274" t="str">
        <f t="shared" ref="H120:H150" si="20">IF($F120="","",INDEX($K120:$AY120,1,MATCH($F120,$K120:$AY120,)+1))</f>
        <v>MR_DER-1427_25</v>
      </c>
      <c r="I120" s="234" t="str">
        <f t="shared" si="17"/>
        <v>ND</v>
      </c>
      <c r="J120" s="234" t="str">
        <f t="shared" si="18"/>
        <v>ND</v>
      </c>
      <c r="K120" s="220" t="s">
        <v>3730</v>
      </c>
      <c r="L120" s="229">
        <v>45376</v>
      </c>
      <c r="M120" s="240" t="s">
        <v>7382</v>
      </c>
      <c r="N120" s="220" t="s">
        <v>5537</v>
      </c>
      <c r="O120" s="229">
        <v>45399</v>
      </c>
      <c r="P120" s="1025" t="s">
        <v>8530</v>
      </c>
      <c r="Q120" s="220" t="s">
        <v>3748</v>
      </c>
      <c r="R120" s="229">
        <v>45436</v>
      </c>
      <c r="S120" s="240" t="s">
        <v>7721</v>
      </c>
      <c r="T120" s="220"/>
      <c r="U120" s="229"/>
      <c r="V120" s="1025" t="s">
        <v>8577</v>
      </c>
      <c r="W120" s="220" t="s">
        <v>5626</v>
      </c>
      <c r="X120" s="229">
        <v>45534</v>
      </c>
      <c r="Y120" s="1024" t="s">
        <v>8188</v>
      </c>
      <c r="Z120" s="220" t="s">
        <v>5537</v>
      </c>
      <c r="AA120" s="229">
        <v>45587</v>
      </c>
      <c r="AB120" s="1417" t="s">
        <v>8623</v>
      </c>
      <c r="AC120" s="220" t="s">
        <v>5811</v>
      </c>
      <c r="AD120" s="229">
        <v>45590</v>
      </c>
      <c r="AE120" s="1417" t="s">
        <v>8384</v>
      </c>
      <c r="AF120" s="220"/>
      <c r="AG120" s="220"/>
      <c r="AH120" s="1417" t="s">
        <v>8625</v>
      </c>
      <c r="AI120" s="229" t="s">
        <v>5811</v>
      </c>
      <c r="AJ120" s="229">
        <v>45996</v>
      </c>
      <c r="AK120" s="1153" t="s">
        <v>11508</v>
      </c>
      <c r="AL120" s="220"/>
      <c r="AM120" s="220"/>
      <c r="AN120" s="220"/>
      <c r="AO120" s="220"/>
      <c r="AP120" s="220"/>
      <c r="AQ120" s="220"/>
      <c r="AR120" s="220"/>
      <c r="AS120" s="220"/>
      <c r="AT120" s="220"/>
      <c r="AU120" s="220"/>
      <c r="AV120" s="220"/>
      <c r="AW120" s="220"/>
      <c r="AX120" s="220"/>
      <c r="AY120" s="220"/>
      <c r="AZ120" s="1395"/>
    </row>
    <row r="121" spans="1:76" s="110" customFormat="1" ht="15" hidden="1" x14ac:dyDescent="0.25">
      <c r="A121" s="230" t="s">
        <v>8263</v>
      </c>
      <c r="B121" s="230"/>
      <c r="C121" s="220" t="s">
        <v>8257</v>
      </c>
      <c r="D121" s="230" t="s">
        <v>6274</v>
      </c>
      <c r="E121" s="231" t="s">
        <v>7294</v>
      </c>
      <c r="F121" s="239">
        <f t="shared" si="19"/>
        <v>45996</v>
      </c>
      <c r="G121" s="259" t="str">
        <f t="shared" si="16"/>
        <v>B</v>
      </c>
      <c r="H121" s="274" t="str">
        <f t="shared" si="20"/>
        <v>MR_DER-1427_25</v>
      </c>
      <c r="I121" s="234" t="str">
        <f t="shared" si="17"/>
        <v>ND</v>
      </c>
      <c r="J121" s="234" t="str">
        <f t="shared" si="18"/>
        <v>ND</v>
      </c>
      <c r="K121" s="220" t="s">
        <v>3730</v>
      </c>
      <c r="L121" s="229">
        <v>45376</v>
      </c>
      <c r="M121" s="240" t="s">
        <v>7382</v>
      </c>
      <c r="N121" s="220" t="s">
        <v>5537</v>
      </c>
      <c r="O121" s="229">
        <v>45399</v>
      </c>
      <c r="P121" s="1025" t="s">
        <v>8530</v>
      </c>
      <c r="Q121" s="220" t="s">
        <v>3748</v>
      </c>
      <c r="R121" s="229">
        <v>45436</v>
      </c>
      <c r="S121" s="240" t="s">
        <v>7721</v>
      </c>
      <c r="T121" s="220"/>
      <c r="U121" s="229"/>
      <c r="V121" s="1025" t="s">
        <v>8577</v>
      </c>
      <c r="W121" s="220" t="s">
        <v>5626</v>
      </c>
      <c r="X121" s="229">
        <v>45534</v>
      </c>
      <c r="Y121" s="1024" t="s">
        <v>8188</v>
      </c>
      <c r="Z121" s="220" t="s">
        <v>5537</v>
      </c>
      <c r="AA121" s="229">
        <v>45587</v>
      </c>
      <c r="AB121" s="1417" t="s">
        <v>8623</v>
      </c>
      <c r="AC121" s="220" t="s">
        <v>5811</v>
      </c>
      <c r="AD121" s="229">
        <v>45590</v>
      </c>
      <c r="AE121" s="1417" t="s">
        <v>8384</v>
      </c>
      <c r="AF121" s="220"/>
      <c r="AG121" s="220"/>
      <c r="AH121" s="1417" t="s">
        <v>8625</v>
      </c>
      <c r="AI121" s="229" t="s">
        <v>5811</v>
      </c>
      <c r="AJ121" s="229">
        <v>45996</v>
      </c>
      <c r="AK121" s="1153" t="s">
        <v>11508</v>
      </c>
      <c r="AL121" s="220"/>
      <c r="AM121" s="220"/>
      <c r="AN121" s="220"/>
      <c r="AO121" s="220"/>
      <c r="AP121" s="220"/>
      <c r="AQ121" s="220"/>
      <c r="AR121" s="220"/>
      <c r="AS121" s="220"/>
      <c r="AT121" s="220"/>
      <c r="AU121" s="220"/>
      <c r="AV121" s="220"/>
      <c r="AW121" s="220"/>
      <c r="AX121" s="220"/>
      <c r="AY121" s="220"/>
      <c r="AZ121" s="220"/>
    </row>
    <row r="122" spans="1:76" s="110" customFormat="1" ht="15" hidden="1" x14ac:dyDescent="0.25">
      <c r="A122" s="230" t="s">
        <v>8263</v>
      </c>
      <c r="B122" s="230"/>
      <c r="C122" s="220" t="s">
        <v>8257</v>
      </c>
      <c r="D122" s="230" t="s">
        <v>6274</v>
      </c>
      <c r="E122" s="231" t="s">
        <v>7295</v>
      </c>
      <c r="F122" s="239">
        <f t="shared" si="19"/>
        <v>45996</v>
      </c>
      <c r="G122" s="259" t="str">
        <f t="shared" si="16"/>
        <v>B</v>
      </c>
      <c r="H122" s="274" t="str">
        <f t="shared" si="20"/>
        <v>MR_DER-1427_25</v>
      </c>
      <c r="I122" s="234" t="str">
        <f t="shared" si="17"/>
        <v>ND</v>
      </c>
      <c r="J122" s="234" t="str">
        <f t="shared" si="18"/>
        <v>ND</v>
      </c>
      <c r="K122" s="220" t="s">
        <v>3730</v>
      </c>
      <c r="L122" s="229">
        <v>45376</v>
      </c>
      <c r="M122" s="240" t="s">
        <v>7382</v>
      </c>
      <c r="N122" s="220" t="s">
        <v>5537</v>
      </c>
      <c r="O122" s="229">
        <v>45399</v>
      </c>
      <c r="P122" s="1025" t="s">
        <v>8530</v>
      </c>
      <c r="Q122" s="220" t="s">
        <v>3748</v>
      </c>
      <c r="R122" s="229">
        <v>45436</v>
      </c>
      <c r="S122" s="240" t="s">
        <v>7721</v>
      </c>
      <c r="T122" s="220"/>
      <c r="U122" s="229"/>
      <c r="V122" s="1025" t="s">
        <v>8577</v>
      </c>
      <c r="W122" s="220" t="s">
        <v>5626</v>
      </c>
      <c r="X122" s="229">
        <v>45534</v>
      </c>
      <c r="Y122" s="1024" t="s">
        <v>8188</v>
      </c>
      <c r="Z122" s="220" t="s">
        <v>5537</v>
      </c>
      <c r="AA122" s="229">
        <v>45587</v>
      </c>
      <c r="AB122" s="1417" t="s">
        <v>8623</v>
      </c>
      <c r="AC122" s="220" t="s">
        <v>5811</v>
      </c>
      <c r="AD122" s="229">
        <v>45665</v>
      </c>
      <c r="AE122" s="1417" t="s">
        <v>8876</v>
      </c>
      <c r="AF122" s="220"/>
      <c r="AG122" s="220"/>
      <c r="AH122" s="220"/>
      <c r="AI122" s="229" t="s">
        <v>5811</v>
      </c>
      <c r="AJ122" s="229">
        <v>45996</v>
      </c>
      <c r="AK122" s="1153" t="s">
        <v>11508</v>
      </c>
      <c r="AL122" s="220"/>
      <c r="AM122" s="220"/>
      <c r="AN122" s="220"/>
      <c r="AO122" s="220"/>
      <c r="AP122" s="220"/>
      <c r="AQ122" s="220"/>
      <c r="AR122" s="220"/>
      <c r="AS122" s="220"/>
      <c r="AT122" s="220"/>
      <c r="AU122" s="220"/>
      <c r="AV122" s="220"/>
      <c r="AW122" s="220"/>
      <c r="AX122" s="220"/>
      <c r="AY122" s="220"/>
      <c r="AZ122" s="220"/>
    </row>
    <row r="123" spans="1:76" s="110" customFormat="1" ht="15" hidden="1" x14ac:dyDescent="0.25">
      <c r="A123" s="230" t="s">
        <v>8263</v>
      </c>
      <c r="B123" s="230"/>
      <c r="C123" s="220" t="s">
        <v>8257</v>
      </c>
      <c r="D123" s="230" t="s">
        <v>6274</v>
      </c>
      <c r="E123" s="231" t="s">
        <v>7383</v>
      </c>
      <c r="F123" s="239">
        <f t="shared" si="19"/>
        <v>45996</v>
      </c>
      <c r="G123" s="259" t="str">
        <f t="shared" si="16"/>
        <v>A</v>
      </c>
      <c r="H123" s="274" t="str">
        <f t="shared" si="20"/>
        <v>MR_DER-1427_25</v>
      </c>
      <c r="I123" s="234" t="str">
        <f t="shared" si="17"/>
        <v>ND</v>
      </c>
      <c r="J123" s="234" t="str">
        <f t="shared" si="18"/>
        <v>ND</v>
      </c>
      <c r="K123" s="220" t="s">
        <v>3730</v>
      </c>
      <c r="L123" s="229">
        <v>45376</v>
      </c>
      <c r="M123" s="240" t="s">
        <v>7382</v>
      </c>
      <c r="N123" s="220" t="s">
        <v>5537</v>
      </c>
      <c r="O123" s="229">
        <v>45399</v>
      </c>
      <c r="P123" s="1025" t="s">
        <v>8530</v>
      </c>
      <c r="Q123" s="220" t="s">
        <v>3765</v>
      </c>
      <c r="R123" s="229">
        <v>45436</v>
      </c>
      <c r="S123" s="240" t="s">
        <v>7721</v>
      </c>
      <c r="T123" s="220"/>
      <c r="U123" s="220"/>
      <c r="V123" s="1025" t="s">
        <v>8578</v>
      </c>
      <c r="W123" s="220" t="s">
        <v>5701</v>
      </c>
      <c r="X123" s="229">
        <v>45534</v>
      </c>
      <c r="Y123" s="1024" t="s">
        <v>8188</v>
      </c>
      <c r="Z123" s="220" t="s">
        <v>5537</v>
      </c>
      <c r="AA123" s="229">
        <v>45587</v>
      </c>
      <c r="AB123" s="1417" t="s">
        <v>8624</v>
      </c>
      <c r="AC123" s="220" t="s">
        <v>3748</v>
      </c>
      <c r="AD123" s="229">
        <v>45665</v>
      </c>
      <c r="AE123" s="1417" t="s">
        <v>8876</v>
      </c>
      <c r="AF123" s="220"/>
      <c r="AG123" s="220"/>
      <c r="AH123" s="220"/>
      <c r="AI123" s="229" t="s">
        <v>3748</v>
      </c>
      <c r="AJ123" s="229">
        <v>45996</v>
      </c>
      <c r="AK123" s="1153" t="s">
        <v>11508</v>
      </c>
      <c r="AL123" s="220"/>
      <c r="AM123" s="220"/>
      <c r="AN123" s="220"/>
      <c r="AO123" s="220"/>
      <c r="AP123" s="220"/>
      <c r="AQ123" s="220"/>
      <c r="AR123" s="220"/>
      <c r="AS123" s="220"/>
      <c r="AT123" s="220"/>
      <c r="AU123" s="220"/>
      <c r="AV123" s="220"/>
      <c r="AW123" s="220"/>
      <c r="AX123" s="220"/>
      <c r="AY123" s="220"/>
      <c r="AZ123" s="220"/>
    </row>
    <row r="124" spans="1:76" s="110" customFormat="1" ht="15" hidden="1" x14ac:dyDescent="0.25">
      <c r="A124" s="230" t="s">
        <v>8263</v>
      </c>
      <c r="B124" s="230"/>
      <c r="C124" s="220" t="s">
        <v>8257</v>
      </c>
      <c r="D124" s="230" t="s">
        <v>6274</v>
      </c>
      <c r="E124" s="231" t="s">
        <v>7384</v>
      </c>
      <c r="F124" s="239">
        <f t="shared" si="19"/>
        <v>45996</v>
      </c>
      <c r="G124" s="259" t="str">
        <f t="shared" si="16"/>
        <v>B</v>
      </c>
      <c r="H124" s="274" t="str">
        <f t="shared" si="20"/>
        <v>MR_DER-1427_25</v>
      </c>
      <c r="I124" s="234" t="str">
        <f t="shared" si="17"/>
        <v>ND</v>
      </c>
      <c r="J124" s="234" t="str">
        <f t="shared" si="18"/>
        <v>ND</v>
      </c>
      <c r="K124" s="220" t="s">
        <v>3730</v>
      </c>
      <c r="L124" s="229">
        <v>45376</v>
      </c>
      <c r="M124" s="240" t="s">
        <v>7382</v>
      </c>
      <c r="N124" s="220" t="s">
        <v>5537</v>
      </c>
      <c r="O124" s="229">
        <v>45399</v>
      </c>
      <c r="P124" s="1025" t="s">
        <v>8530</v>
      </c>
      <c r="Q124" s="220" t="s">
        <v>3748</v>
      </c>
      <c r="R124" s="229">
        <v>45436</v>
      </c>
      <c r="S124" s="240" t="s">
        <v>7721</v>
      </c>
      <c r="T124" s="220"/>
      <c r="U124" s="220"/>
      <c r="V124" s="1025" t="s">
        <v>8577</v>
      </c>
      <c r="W124" s="220" t="s">
        <v>5626</v>
      </c>
      <c r="X124" s="229">
        <v>45534</v>
      </c>
      <c r="Y124" s="1024" t="s">
        <v>8188</v>
      </c>
      <c r="Z124" s="220" t="s">
        <v>5537</v>
      </c>
      <c r="AA124" s="229">
        <v>45587</v>
      </c>
      <c r="AB124" s="1417" t="s">
        <v>8623</v>
      </c>
      <c r="AC124" s="220" t="s">
        <v>5811</v>
      </c>
      <c r="AD124" s="229">
        <v>45590</v>
      </c>
      <c r="AE124" s="1417" t="s">
        <v>8384</v>
      </c>
      <c r="AF124" s="220"/>
      <c r="AG124" s="220"/>
      <c r="AH124" s="1417" t="s">
        <v>8625</v>
      </c>
      <c r="AI124" s="229" t="s">
        <v>5811</v>
      </c>
      <c r="AJ124" s="229">
        <v>45996</v>
      </c>
      <c r="AK124" s="1153" t="s">
        <v>11508</v>
      </c>
      <c r="AL124" s="220"/>
      <c r="AM124" s="220"/>
      <c r="AN124" s="220"/>
      <c r="AO124" s="220"/>
      <c r="AP124" s="220"/>
      <c r="AQ124" s="220"/>
      <c r="AR124" s="220"/>
      <c r="AS124" s="220"/>
      <c r="AT124" s="220"/>
      <c r="AU124" s="220"/>
      <c r="AV124" s="220"/>
      <c r="AW124" s="220"/>
      <c r="AX124" s="220"/>
      <c r="AY124" s="220"/>
      <c r="AZ124" s="220"/>
    </row>
    <row r="125" spans="1:76" s="110" customFormat="1" ht="15" hidden="1" x14ac:dyDescent="0.25">
      <c r="A125" s="230" t="s">
        <v>8263</v>
      </c>
      <c r="B125" s="230"/>
      <c r="C125" s="220" t="s">
        <v>8257</v>
      </c>
      <c r="D125" s="230" t="s">
        <v>6274</v>
      </c>
      <c r="E125" s="231" t="s">
        <v>7385</v>
      </c>
      <c r="F125" s="239">
        <f t="shared" si="19"/>
        <v>45996</v>
      </c>
      <c r="G125" s="259" t="str">
        <f t="shared" si="16"/>
        <v>B</v>
      </c>
      <c r="H125" s="274" t="str">
        <f t="shared" si="20"/>
        <v>MR_DER-1427_25</v>
      </c>
      <c r="I125" s="234" t="str">
        <f t="shared" si="17"/>
        <v>ND</v>
      </c>
      <c r="J125" s="234" t="str">
        <f t="shared" si="18"/>
        <v>ND</v>
      </c>
      <c r="K125" s="220" t="s">
        <v>3730</v>
      </c>
      <c r="L125" s="229">
        <v>45376</v>
      </c>
      <c r="M125" s="240" t="s">
        <v>7382</v>
      </c>
      <c r="N125" s="220" t="s">
        <v>5537</v>
      </c>
      <c r="O125" s="229">
        <v>45399</v>
      </c>
      <c r="P125" s="1025" t="s">
        <v>8530</v>
      </c>
      <c r="Q125" s="220" t="s">
        <v>3748</v>
      </c>
      <c r="R125" s="229">
        <v>45436</v>
      </c>
      <c r="S125" s="240" t="s">
        <v>7721</v>
      </c>
      <c r="T125" s="220"/>
      <c r="U125" s="220"/>
      <c r="V125" s="1025" t="s">
        <v>8577</v>
      </c>
      <c r="W125" s="220" t="s">
        <v>5626</v>
      </c>
      <c r="X125" s="229">
        <v>45534</v>
      </c>
      <c r="Y125" s="1024" t="s">
        <v>8188</v>
      </c>
      <c r="Z125" s="220" t="s">
        <v>5537</v>
      </c>
      <c r="AA125" s="229">
        <v>45587</v>
      </c>
      <c r="AB125" s="1417" t="s">
        <v>8623</v>
      </c>
      <c r="AC125" s="220" t="s">
        <v>5811</v>
      </c>
      <c r="AD125" s="229">
        <v>45590</v>
      </c>
      <c r="AE125" s="1417" t="s">
        <v>8384</v>
      </c>
      <c r="AF125" s="220"/>
      <c r="AG125" s="220"/>
      <c r="AH125" s="1417" t="s">
        <v>8625</v>
      </c>
      <c r="AI125" s="229" t="s">
        <v>5811</v>
      </c>
      <c r="AJ125" s="229">
        <v>45996</v>
      </c>
      <c r="AK125" s="1153" t="s">
        <v>11508</v>
      </c>
      <c r="AL125" s="220"/>
      <c r="AM125" s="220"/>
      <c r="AN125" s="220"/>
      <c r="AO125" s="220"/>
      <c r="AP125" s="220"/>
      <c r="AQ125" s="220"/>
      <c r="AR125" s="220"/>
      <c r="AS125" s="220"/>
      <c r="AT125" s="220"/>
      <c r="AU125" s="220"/>
      <c r="AV125" s="220"/>
      <c r="AW125" s="220"/>
      <c r="AX125" s="220"/>
      <c r="AY125" s="220"/>
      <c r="AZ125" s="220"/>
    </row>
    <row r="126" spans="1:76" s="110" customFormat="1" ht="15" hidden="1" x14ac:dyDescent="0.25">
      <c r="A126" s="230" t="s">
        <v>8263</v>
      </c>
      <c r="B126" s="230"/>
      <c r="C126" s="220" t="s">
        <v>8257</v>
      </c>
      <c r="D126" s="230" t="s">
        <v>8190</v>
      </c>
      <c r="E126" s="247" t="s">
        <v>8189</v>
      </c>
      <c r="F126" s="239">
        <f t="shared" ref="F126:F157" si="21">IF(L126&lt;&gt;0,MAX(L126,R126,X126,AD126),"NE")</f>
        <v>45996</v>
      </c>
      <c r="G126" s="259" t="str">
        <f t="shared" si="16"/>
        <v>A</v>
      </c>
      <c r="H126" s="274" t="str">
        <f t="shared" si="20"/>
        <v>MR_DER-1427_25</v>
      </c>
      <c r="I126" s="234" t="str">
        <f t="shared" si="17"/>
        <v>ND</v>
      </c>
      <c r="J126" s="234" t="str">
        <f t="shared" si="18"/>
        <v>ND</v>
      </c>
      <c r="K126" s="220" t="s">
        <v>3730</v>
      </c>
      <c r="L126" s="229">
        <v>45534</v>
      </c>
      <c r="M126" s="1024" t="s">
        <v>8188</v>
      </c>
      <c r="N126" s="220" t="s">
        <v>5537</v>
      </c>
      <c r="O126" s="229">
        <v>45587</v>
      </c>
      <c r="P126" s="1025" t="s">
        <v>8531</v>
      </c>
      <c r="Q126" s="220" t="s">
        <v>3748</v>
      </c>
      <c r="R126" s="229">
        <v>45590</v>
      </c>
      <c r="S126" s="1417" t="s">
        <v>8384</v>
      </c>
      <c r="T126" s="220"/>
      <c r="U126" s="220"/>
      <c r="V126" s="1025" t="s">
        <v>8579</v>
      </c>
      <c r="W126" s="229" t="s">
        <v>3748</v>
      </c>
      <c r="X126" s="229">
        <v>45996</v>
      </c>
      <c r="Y126" s="1153" t="s">
        <v>11508</v>
      </c>
      <c r="Z126" s="220"/>
      <c r="AA126" s="220"/>
      <c r="AB126" s="220"/>
      <c r="AC126" s="220"/>
      <c r="AD126" s="220"/>
      <c r="AE126" s="220"/>
      <c r="AF126" s="220"/>
      <c r="AG126" s="220"/>
      <c r="AH126" s="220"/>
      <c r="AI126" s="220"/>
      <c r="AJ126" s="220"/>
      <c r="AK126" s="220"/>
      <c r="AL126" s="220"/>
      <c r="AM126" s="220"/>
      <c r="AN126" s="220"/>
      <c r="AO126" s="220"/>
      <c r="AP126" s="220"/>
      <c r="AQ126" s="220"/>
      <c r="AR126" s="220"/>
      <c r="AS126" s="220"/>
      <c r="AT126" s="220"/>
      <c r="AU126" s="220"/>
      <c r="AV126" s="220"/>
      <c r="AW126" s="220"/>
      <c r="AX126" s="220"/>
      <c r="AY126" s="220"/>
      <c r="AZ126" s="220"/>
    </row>
    <row r="127" spans="1:76" s="110" customFormat="1" ht="15" x14ac:dyDescent="0.25">
      <c r="A127" s="230" t="s">
        <v>8263</v>
      </c>
      <c r="B127" s="230"/>
      <c r="C127" s="220" t="s">
        <v>8257</v>
      </c>
      <c r="D127" s="230" t="s">
        <v>6275</v>
      </c>
      <c r="E127" s="247" t="s">
        <v>7302</v>
      </c>
      <c r="F127" s="239">
        <f>IF(L127&lt;&gt;0,MAX(L127,R127,X127,AD127,AJ127,AP127,AV127,BB127,BH127),"NE")</f>
        <v>45996</v>
      </c>
      <c r="G127" s="259" t="str">
        <f t="shared" si="16"/>
        <v>A</v>
      </c>
      <c r="H127" s="274" t="str">
        <f>IF($F127="","",INDEX($K127:$BU127,1,MATCH($F127,$K127:$BU127,)+1))</f>
        <v>MR_DER-1427_25</v>
      </c>
      <c r="I127" s="234" t="str">
        <f t="shared" si="17"/>
        <v>ND</v>
      </c>
      <c r="J127" s="234" t="str">
        <f t="shared" si="18"/>
        <v>ND</v>
      </c>
      <c r="K127" s="220" t="s">
        <v>3730</v>
      </c>
      <c r="L127" s="229">
        <v>45376</v>
      </c>
      <c r="M127" s="240" t="s">
        <v>7382</v>
      </c>
      <c r="N127" s="220" t="s">
        <v>5537</v>
      </c>
      <c r="O127" s="229">
        <v>45399</v>
      </c>
      <c r="P127" s="1025" t="s">
        <v>8530</v>
      </c>
      <c r="Q127" s="220" t="s">
        <v>3748</v>
      </c>
      <c r="R127" s="229">
        <v>45490</v>
      </c>
      <c r="S127" s="1024" t="s">
        <v>8143</v>
      </c>
      <c r="T127" s="220"/>
      <c r="U127" s="220"/>
      <c r="V127" s="1025" t="s">
        <v>8580</v>
      </c>
      <c r="W127" s="229" t="s">
        <v>3748</v>
      </c>
      <c r="X127" s="229">
        <v>45996</v>
      </c>
      <c r="Y127" s="218" t="s">
        <v>11508</v>
      </c>
      <c r="Z127" s="220"/>
      <c r="AA127" s="220"/>
      <c r="AB127" s="220"/>
      <c r="AD127" s="367"/>
      <c r="AE127" s="218"/>
      <c r="AF127" s="220"/>
      <c r="AG127" s="220"/>
      <c r="AH127" s="220"/>
      <c r="AI127" s="220"/>
      <c r="AJ127" s="220"/>
      <c r="AK127" s="220"/>
      <c r="AL127" s="220"/>
      <c r="AM127" s="220"/>
      <c r="AN127" s="220"/>
      <c r="AO127" s="220"/>
      <c r="AP127" s="220"/>
      <c r="AQ127" s="220"/>
      <c r="AR127" s="220"/>
      <c r="AS127" s="220"/>
      <c r="AT127" s="220"/>
      <c r="AU127" s="220"/>
      <c r="AV127" s="220"/>
      <c r="AW127" s="220"/>
      <c r="AX127" s="220"/>
      <c r="AY127" s="220"/>
      <c r="AZ127" s="220"/>
    </row>
    <row r="128" spans="1:76" s="110" customFormat="1" ht="15" x14ac:dyDescent="0.25">
      <c r="A128" s="230" t="s">
        <v>8263</v>
      </c>
      <c r="B128" s="230"/>
      <c r="C128" s="220" t="s">
        <v>8257</v>
      </c>
      <c r="D128" s="230" t="s">
        <v>6275</v>
      </c>
      <c r="E128" s="247" t="s">
        <v>7251</v>
      </c>
      <c r="F128" s="239">
        <f t="shared" si="21"/>
        <v>45996</v>
      </c>
      <c r="G128" s="259" t="str">
        <f t="shared" si="16"/>
        <v>A</v>
      </c>
      <c r="H128" s="274" t="str">
        <f t="shared" si="20"/>
        <v>MR_DER-1427_25</v>
      </c>
      <c r="I128" s="234" t="str">
        <f t="shared" si="17"/>
        <v>ND</v>
      </c>
      <c r="J128" s="234" t="str">
        <f t="shared" si="18"/>
        <v>ND</v>
      </c>
      <c r="K128" s="220" t="s">
        <v>3730</v>
      </c>
      <c r="L128" s="229">
        <v>45376</v>
      </c>
      <c r="M128" s="240" t="s">
        <v>7382</v>
      </c>
      <c r="N128" s="220" t="s">
        <v>5537</v>
      </c>
      <c r="O128" s="229">
        <v>45399</v>
      </c>
      <c r="P128" s="1025" t="s">
        <v>8530</v>
      </c>
      <c r="Q128" s="220" t="s">
        <v>3748</v>
      </c>
      <c r="R128" s="229">
        <v>45490</v>
      </c>
      <c r="S128" s="1024" t="s">
        <v>8143</v>
      </c>
      <c r="T128" s="220"/>
      <c r="U128" s="220"/>
      <c r="V128" s="1025" t="s">
        <v>8580</v>
      </c>
      <c r="W128" s="229" t="s">
        <v>3748</v>
      </c>
      <c r="X128" s="229">
        <v>45996</v>
      </c>
      <c r="Y128" s="218" t="s">
        <v>11508</v>
      </c>
      <c r="Z128" s="220"/>
      <c r="AA128" s="220"/>
      <c r="AB128" s="220"/>
      <c r="AC128" s="220"/>
      <c r="AD128" s="220"/>
      <c r="AE128" s="220"/>
      <c r="AF128" s="220"/>
      <c r="AG128" s="220"/>
      <c r="AH128" s="220"/>
      <c r="AI128" s="220"/>
      <c r="AJ128" s="220"/>
      <c r="AK128" s="220"/>
      <c r="AL128" s="220"/>
      <c r="AM128" s="220"/>
      <c r="AN128" s="220"/>
      <c r="AO128" s="220"/>
      <c r="AP128" s="220"/>
      <c r="AQ128" s="220"/>
      <c r="AR128" s="220"/>
      <c r="AS128" s="220"/>
      <c r="AT128" s="220"/>
      <c r="AU128" s="220"/>
      <c r="AV128" s="220"/>
      <c r="AW128" s="220"/>
      <c r="AX128" s="220"/>
      <c r="AY128" s="220"/>
      <c r="AZ128" s="220"/>
    </row>
    <row r="129" spans="1:76" s="110" customFormat="1" ht="15" x14ac:dyDescent="0.25">
      <c r="A129" s="230" t="s">
        <v>8263</v>
      </c>
      <c r="B129" s="230"/>
      <c r="C129" s="220" t="s">
        <v>8257</v>
      </c>
      <c r="D129" s="230" t="s">
        <v>6275</v>
      </c>
      <c r="E129" s="247" t="s">
        <v>7252</v>
      </c>
      <c r="F129" s="239">
        <f t="shared" si="21"/>
        <v>45996</v>
      </c>
      <c r="G129" s="259" t="str">
        <f t="shared" si="16"/>
        <v>A</v>
      </c>
      <c r="H129" s="274" t="str">
        <f t="shared" si="20"/>
        <v>MR_DER-1427_25</v>
      </c>
      <c r="I129" s="234" t="str">
        <f t="shared" si="17"/>
        <v>ND</v>
      </c>
      <c r="J129" s="234" t="str">
        <f t="shared" si="18"/>
        <v>ND</v>
      </c>
      <c r="K129" s="220" t="s">
        <v>3730</v>
      </c>
      <c r="L129" s="229">
        <v>45376</v>
      </c>
      <c r="M129" s="240" t="s">
        <v>7382</v>
      </c>
      <c r="N129" s="220" t="s">
        <v>5537</v>
      </c>
      <c r="O129" s="229">
        <v>45399</v>
      </c>
      <c r="P129" s="1025" t="s">
        <v>8530</v>
      </c>
      <c r="Q129" s="220" t="s">
        <v>3748</v>
      </c>
      <c r="R129" s="229">
        <v>45490</v>
      </c>
      <c r="S129" s="1024" t="s">
        <v>8143</v>
      </c>
      <c r="T129" s="220"/>
      <c r="U129" s="220"/>
      <c r="V129" s="1025" t="s">
        <v>8580</v>
      </c>
      <c r="W129" s="229" t="s">
        <v>3748</v>
      </c>
      <c r="X129" s="229">
        <v>45996</v>
      </c>
      <c r="Y129" s="218" t="s">
        <v>11508</v>
      </c>
      <c r="Z129" s="220"/>
      <c r="AA129" s="220"/>
      <c r="AB129" s="220"/>
      <c r="AC129" s="220"/>
      <c r="AD129" s="220"/>
      <c r="AE129" s="220"/>
      <c r="AF129" s="220"/>
      <c r="AG129" s="220"/>
      <c r="AH129" s="220"/>
      <c r="AI129" s="220"/>
      <c r="AJ129" s="220"/>
      <c r="AK129" s="220"/>
      <c r="AL129" s="220"/>
      <c r="AM129" s="220"/>
      <c r="AN129" s="220"/>
      <c r="AO129" s="220"/>
      <c r="AP129" s="220"/>
      <c r="AQ129" s="220"/>
      <c r="AR129" s="220"/>
      <c r="AS129" s="220"/>
      <c r="AT129" s="220"/>
      <c r="AU129" s="220"/>
      <c r="AV129" s="220"/>
      <c r="AW129" s="220"/>
      <c r="AX129" s="220"/>
      <c r="AY129" s="220"/>
      <c r="AZ129" s="220"/>
    </row>
    <row r="130" spans="1:76" s="110" customFormat="1" ht="15" x14ac:dyDescent="0.25">
      <c r="A130" s="230" t="s">
        <v>8263</v>
      </c>
      <c r="B130" s="230"/>
      <c r="C130" s="220" t="s">
        <v>8257</v>
      </c>
      <c r="D130" s="230" t="s">
        <v>6275</v>
      </c>
      <c r="E130" s="247" t="s">
        <v>7253</v>
      </c>
      <c r="F130" s="239">
        <f t="shared" si="21"/>
        <v>45996</v>
      </c>
      <c r="G130" s="259" t="str">
        <f t="shared" si="16"/>
        <v>A</v>
      </c>
      <c r="H130" s="274" t="str">
        <f t="shared" si="20"/>
        <v>MR_DER-1427_25</v>
      </c>
      <c r="I130" s="234" t="str">
        <f t="shared" si="17"/>
        <v>ND</v>
      </c>
      <c r="J130" s="234" t="str">
        <f t="shared" si="18"/>
        <v>ND</v>
      </c>
      <c r="K130" s="220" t="s">
        <v>3730</v>
      </c>
      <c r="L130" s="229">
        <v>45376</v>
      </c>
      <c r="M130" s="240" t="s">
        <v>7382</v>
      </c>
      <c r="N130" s="220" t="s">
        <v>5537</v>
      </c>
      <c r="O130" s="229">
        <v>45399</v>
      </c>
      <c r="P130" s="1025" t="s">
        <v>8530</v>
      </c>
      <c r="Q130" s="220" t="s">
        <v>3748</v>
      </c>
      <c r="R130" s="229">
        <v>45490</v>
      </c>
      <c r="S130" s="1024" t="s">
        <v>8143</v>
      </c>
      <c r="T130" s="220"/>
      <c r="U130" s="220"/>
      <c r="V130" s="1025" t="s">
        <v>8580</v>
      </c>
      <c r="W130" s="229" t="s">
        <v>3748</v>
      </c>
      <c r="X130" s="229">
        <v>45996</v>
      </c>
      <c r="Y130" s="218" t="s">
        <v>11508</v>
      </c>
      <c r="Z130" s="220"/>
      <c r="AA130" s="220"/>
      <c r="AB130" s="220"/>
      <c r="AC130" s="220"/>
      <c r="AD130" s="220"/>
      <c r="AE130" s="220"/>
      <c r="AF130" s="220"/>
      <c r="AG130" s="220"/>
      <c r="AH130" s="220"/>
      <c r="AI130" s="220"/>
      <c r="AJ130" s="220"/>
      <c r="AK130" s="220"/>
      <c r="AL130" s="220"/>
      <c r="AM130" s="220"/>
      <c r="AN130" s="220"/>
      <c r="AO130" s="220"/>
      <c r="AP130" s="220"/>
      <c r="AQ130" s="220"/>
      <c r="AR130" s="220"/>
      <c r="AS130" s="220"/>
      <c r="AT130" s="220"/>
      <c r="AU130" s="220"/>
      <c r="AV130" s="220"/>
      <c r="AW130" s="220"/>
      <c r="AX130" s="220"/>
      <c r="AY130" s="220"/>
      <c r="AZ130" s="220"/>
    </row>
    <row r="131" spans="1:76" s="110" customFormat="1" ht="15" x14ac:dyDescent="0.25">
      <c r="A131" s="230" t="s">
        <v>8263</v>
      </c>
      <c r="B131" s="230"/>
      <c r="C131" s="220" t="s">
        <v>8257</v>
      </c>
      <c r="D131" s="230" t="s">
        <v>6275</v>
      </c>
      <c r="E131" s="247" t="s">
        <v>7254</v>
      </c>
      <c r="F131" s="239">
        <f t="shared" si="21"/>
        <v>45996</v>
      </c>
      <c r="G131" s="259" t="str">
        <f t="shared" si="16"/>
        <v>A</v>
      </c>
      <c r="H131" s="274" t="str">
        <f t="shared" si="20"/>
        <v>MR_DER-1427_25</v>
      </c>
      <c r="I131" s="234" t="str">
        <f t="shared" si="17"/>
        <v>ND</v>
      </c>
      <c r="J131" s="234" t="str">
        <f t="shared" si="18"/>
        <v>ND</v>
      </c>
      <c r="K131" s="220" t="s">
        <v>3730</v>
      </c>
      <c r="L131" s="229">
        <v>45376</v>
      </c>
      <c r="M131" s="240" t="s">
        <v>7382</v>
      </c>
      <c r="N131" s="220" t="s">
        <v>5537</v>
      </c>
      <c r="O131" s="229">
        <v>45399</v>
      </c>
      <c r="P131" s="1025" t="s">
        <v>8530</v>
      </c>
      <c r="Q131" s="220" t="s">
        <v>3748</v>
      </c>
      <c r="R131" s="229">
        <v>45490</v>
      </c>
      <c r="S131" s="1024" t="s">
        <v>8143</v>
      </c>
      <c r="T131" s="220"/>
      <c r="U131" s="220"/>
      <c r="V131" s="1025" t="s">
        <v>8580</v>
      </c>
      <c r="W131" s="229" t="s">
        <v>3748</v>
      </c>
      <c r="X131" s="229">
        <v>45996</v>
      </c>
      <c r="Y131" s="218" t="s">
        <v>11508</v>
      </c>
      <c r="Z131" s="220"/>
      <c r="AA131" s="220"/>
      <c r="AB131" s="220"/>
      <c r="AC131" s="220"/>
      <c r="AD131" s="220"/>
      <c r="AE131" s="220"/>
      <c r="AF131" s="220"/>
      <c r="AG131" s="220"/>
      <c r="AH131" s="220"/>
      <c r="AI131" s="220"/>
      <c r="AJ131" s="220"/>
      <c r="AK131" s="220"/>
      <c r="AL131" s="220"/>
      <c r="AM131" s="220"/>
      <c r="AN131" s="220"/>
      <c r="AO131" s="220"/>
      <c r="AP131" s="220"/>
      <c r="AQ131" s="220"/>
      <c r="AR131" s="220"/>
      <c r="AS131" s="220"/>
      <c r="AT131" s="220"/>
      <c r="AU131" s="220"/>
      <c r="AV131" s="220"/>
      <c r="AW131" s="220"/>
      <c r="AX131" s="220"/>
      <c r="AY131" s="220"/>
      <c r="AZ131" s="220"/>
    </row>
    <row r="132" spans="1:76" s="110" customFormat="1" ht="15" x14ac:dyDescent="0.25">
      <c r="A132" s="230" t="s">
        <v>8263</v>
      </c>
      <c r="B132" s="230"/>
      <c r="C132" s="220" t="s">
        <v>8257</v>
      </c>
      <c r="D132" s="230" t="s">
        <v>6275</v>
      </c>
      <c r="E132" s="247" t="s">
        <v>7255</v>
      </c>
      <c r="F132" s="239">
        <f t="shared" si="21"/>
        <v>45996</v>
      </c>
      <c r="G132" s="259" t="str">
        <f t="shared" si="16"/>
        <v>A</v>
      </c>
      <c r="H132" s="274" t="str">
        <f t="shared" si="20"/>
        <v>MR_DER-1427_25</v>
      </c>
      <c r="I132" s="234" t="str">
        <f t="shared" si="17"/>
        <v>ND</v>
      </c>
      <c r="J132" s="234" t="str">
        <f t="shared" si="18"/>
        <v>ND</v>
      </c>
      <c r="K132" s="220" t="s">
        <v>3730</v>
      </c>
      <c r="L132" s="229">
        <v>45376</v>
      </c>
      <c r="M132" s="240" t="s">
        <v>7382</v>
      </c>
      <c r="N132" s="220" t="s">
        <v>5537</v>
      </c>
      <c r="O132" s="229">
        <v>45399</v>
      </c>
      <c r="P132" s="1025" t="s">
        <v>8530</v>
      </c>
      <c r="Q132" s="220" t="s">
        <v>3748</v>
      </c>
      <c r="R132" s="229">
        <v>45490</v>
      </c>
      <c r="S132" s="1024" t="s">
        <v>8143</v>
      </c>
      <c r="T132" s="220"/>
      <c r="U132" s="229"/>
      <c r="V132" s="1025" t="s">
        <v>8580</v>
      </c>
      <c r="W132" s="229" t="s">
        <v>3748</v>
      </c>
      <c r="X132" s="229">
        <v>45996</v>
      </c>
      <c r="Y132" s="218" t="s">
        <v>11508</v>
      </c>
      <c r="Z132" s="220"/>
      <c r="AA132" s="220"/>
      <c r="AB132" s="220"/>
      <c r="AC132" s="220"/>
      <c r="AD132" s="220"/>
      <c r="AE132" s="220"/>
      <c r="AF132" s="220"/>
      <c r="AG132" s="220"/>
      <c r="AH132" s="220"/>
      <c r="AI132" s="220"/>
      <c r="AJ132" s="220"/>
      <c r="AK132" s="220"/>
      <c r="AL132" s="220"/>
      <c r="AM132" s="220"/>
      <c r="AN132" s="220"/>
      <c r="AO132" s="220"/>
      <c r="AP132" s="220"/>
      <c r="AQ132" s="220"/>
      <c r="AR132" s="220"/>
      <c r="AS132" s="220"/>
      <c r="AT132" s="220"/>
      <c r="AU132" s="220"/>
      <c r="AV132" s="220"/>
      <c r="AW132" s="220"/>
      <c r="AX132" s="220"/>
      <c r="AY132" s="220"/>
      <c r="AZ132" s="1601"/>
    </row>
    <row r="133" spans="1:76" s="110" customFormat="1" ht="15" x14ac:dyDescent="0.25">
      <c r="A133" s="230" t="s">
        <v>8263</v>
      </c>
      <c r="B133" s="230"/>
      <c r="C133" s="220" t="s">
        <v>8257</v>
      </c>
      <c r="D133" s="230" t="s">
        <v>6275</v>
      </c>
      <c r="E133" s="247" t="s">
        <v>7256</v>
      </c>
      <c r="F133" s="239">
        <f>IF(L133&lt;&gt;0,MAX(L133,R133,X133,AD133,AJ133,AP133,AV133,BB133,BH133,BN133),"NE")</f>
        <v>46129</v>
      </c>
      <c r="G133" s="259" t="str">
        <f t="shared" si="16"/>
        <v>B</v>
      </c>
      <c r="H133" s="274" t="str">
        <f t="shared" si="20"/>
        <v>MR_DER-1688_26</v>
      </c>
      <c r="I133" s="234" t="str">
        <f t="shared" si="17"/>
        <v>ND</v>
      </c>
      <c r="J133" s="234" t="str">
        <f t="shared" si="18"/>
        <v>APROVADO</v>
      </c>
      <c r="K133" s="220" t="s">
        <v>3730</v>
      </c>
      <c r="L133" s="229">
        <v>45376</v>
      </c>
      <c r="M133" s="240" t="s">
        <v>7382</v>
      </c>
      <c r="N133" s="220" t="s">
        <v>5537</v>
      </c>
      <c r="O133" s="229">
        <v>45399</v>
      </c>
      <c r="P133" s="1025" t="s">
        <v>8530</v>
      </c>
      <c r="Q133" s="220" t="s">
        <v>3748</v>
      </c>
      <c r="R133" s="229">
        <v>45490</v>
      </c>
      <c r="S133" s="1024" t="s">
        <v>8143</v>
      </c>
      <c r="T133" s="220"/>
      <c r="U133" s="220"/>
      <c r="V133" s="1025" t="s">
        <v>8580</v>
      </c>
      <c r="W133" s="229" t="s">
        <v>3748</v>
      </c>
      <c r="X133" s="229">
        <v>45996</v>
      </c>
      <c r="Y133" s="218" t="s">
        <v>11508</v>
      </c>
      <c r="Z133" s="220"/>
      <c r="AA133" s="220"/>
      <c r="AB133" s="220"/>
      <c r="AC133" s="110" t="s">
        <v>5626</v>
      </c>
      <c r="AD133" s="367">
        <v>46073</v>
      </c>
      <c r="AE133" s="218" t="s">
        <v>12168</v>
      </c>
      <c r="AF133" s="220" t="s">
        <v>5537</v>
      </c>
      <c r="AG133" s="229">
        <v>46098</v>
      </c>
      <c r="AH133" s="220"/>
      <c r="AI133" s="110" t="s">
        <v>5811</v>
      </c>
      <c r="AJ133" s="367">
        <v>46106</v>
      </c>
      <c r="AK133" s="218" t="s">
        <v>12433</v>
      </c>
      <c r="AL133" s="110" t="s">
        <v>5539</v>
      </c>
      <c r="AM133" s="367">
        <v>46106</v>
      </c>
      <c r="AN133" s="220"/>
      <c r="AO133" s="220" t="s">
        <v>5811</v>
      </c>
      <c r="AP133" s="1605">
        <v>46129</v>
      </c>
      <c r="AQ133" s="23" t="s">
        <v>12518</v>
      </c>
      <c r="AR133" s="220"/>
      <c r="AS133" s="220"/>
      <c r="AT133" s="220"/>
      <c r="AU133" s="220"/>
      <c r="AV133" s="220"/>
      <c r="AW133" s="220"/>
      <c r="AX133" s="220"/>
      <c r="AY133" s="1600"/>
      <c r="AZ133" s="1604"/>
      <c r="BA133" s="1604"/>
      <c r="BB133" s="1604"/>
      <c r="BC133" s="1604"/>
      <c r="BD133" s="1604"/>
      <c r="BE133" s="1604"/>
      <c r="BF133" s="1604"/>
      <c r="BG133" s="1604"/>
      <c r="BH133" s="1604"/>
      <c r="BI133" s="1604"/>
      <c r="BJ133" s="1604"/>
      <c r="BK133" s="1604"/>
      <c r="BL133" s="1604"/>
      <c r="BM133" s="1604"/>
      <c r="BN133" s="1604"/>
      <c r="BO133" s="1604"/>
      <c r="BP133" s="1604"/>
      <c r="BQ133" s="1604"/>
      <c r="BR133" s="1604"/>
      <c r="BS133" s="1604"/>
      <c r="BT133" s="1604"/>
      <c r="BU133" s="1604"/>
      <c r="BV133" s="1604"/>
      <c r="BW133" s="1604"/>
      <c r="BX133" s="1604"/>
    </row>
    <row r="134" spans="1:76" s="110" customFormat="1" ht="15" x14ac:dyDescent="0.25">
      <c r="A134" s="230" t="s">
        <v>8263</v>
      </c>
      <c r="B134" s="230"/>
      <c r="C134" s="220" t="s">
        <v>8257</v>
      </c>
      <c r="D134" s="230" t="s">
        <v>6275</v>
      </c>
      <c r="E134" s="247" t="s">
        <v>7257</v>
      </c>
      <c r="F134" s="239">
        <f t="shared" si="21"/>
        <v>45996</v>
      </c>
      <c r="G134" s="259" t="str">
        <f t="shared" si="16"/>
        <v>A</v>
      </c>
      <c r="H134" s="274" t="str">
        <f t="shared" si="20"/>
        <v>MR_DER-1427_25</v>
      </c>
      <c r="I134" s="234" t="str">
        <f t="shared" si="17"/>
        <v>ND</v>
      </c>
      <c r="J134" s="234" t="str">
        <f t="shared" si="18"/>
        <v>ND</v>
      </c>
      <c r="K134" s="220" t="s">
        <v>3730</v>
      </c>
      <c r="L134" s="229">
        <v>45376</v>
      </c>
      <c r="M134" s="240" t="s">
        <v>7382</v>
      </c>
      <c r="N134" s="220" t="s">
        <v>5536</v>
      </c>
      <c r="O134" s="229">
        <v>45399</v>
      </c>
      <c r="P134" s="1025" t="s">
        <v>8530</v>
      </c>
      <c r="Q134" s="220" t="s">
        <v>3765</v>
      </c>
      <c r="R134" s="229">
        <v>45490</v>
      </c>
      <c r="S134" s="1024" t="s">
        <v>8143</v>
      </c>
      <c r="T134" s="220" t="s">
        <v>5539</v>
      </c>
      <c r="U134" s="229">
        <v>45497</v>
      </c>
      <c r="V134" s="1025" t="s">
        <v>8581</v>
      </c>
      <c r="W134" s="220" t="s">
        <v>3748</v>
      </c>
      <c r="X134" s="229">
        <v>45534</v>
      </c>
      <c r="Y134" s="1024" t="s">
        <v>8188</v>
      </c>
      <c r="Z134" s="220"/>
      <c r="AA134" s="220"/>
      <c r="AB134" s="1417" t="s">
        <v>8626</v>
      </c>
      <c r="AC134" s="229" t="s">
        <v>3748</v>
      </c>
      <c r="AD134" s="229">
        <v>45996</v>
      </c>
      <c r="AE134" s="1153" t="s">
        <v>11508</v>
      </c>
      <c r="AF134" s="220"/>
      <c r="AG134" s="220"/>
      <c r="AH134" s="220"/>
      <c r="AI134" s="220"/>
      <c r="AJ134" s="220"/>
      <c r="AK134" s="220"/>
      <c r="AL134" s="220"/>
      <c r="AM134" s="220"/>
      <c r="AN134" s="220"/>
      <c r="AO134" s="220"/>
      <c r="AP134" s="220"/>
      <c r="AQ134" s="220"/>
      <c r="AR134" s="220"/>
      <c r="AS134" s="220"/>
      <c r="AT134" s="220"/>
      <c r="AU134" s="220"/>
      <c r="AV134" s="220"/>
      <c r="AW134" s="220"/>
      <c r="AX134" s="220"/>
      <c r="AY134" s="220"/>
      <c r="AZ134" s="1395"/>
    </row>
    <row r="135" spans="1:76" s="110" customFormat="1" ht="15" x14ac:dyDescent="0.25">
      <c r="A135" s="230" t="s">
        <v>8263</v>
      </c>
      <c r="B135" s="230"/>
      <c r="C135" s="220" t="s">
        <v>8257</v>
      </c>
      <c r="D135" s="230" t="s">
        <v>6275</v>
      </c>
      <c r="E135" s="247" t="s">
        <v>7258</v>
      </c>
      <c r="F135" s="239">
        <f t="shared" si="21"/>
        <v>45996</v>
      </c>
      <c r="G135" s="259" t="str">
        <f t="shared" si="16"/>
        <v>A</v>
      </c>
      <c r="H135" s="274" t="str">
        <f t="shared" si="20"/>
        <v>MR_DER-1427_25</v>
      </c>
      <c r="I135" s="234" t="str">
        <f t="shared" si="17"/>
        <v>ND</v>
      </c>
      <c r="J135" s="234" t="str">
        <f t="shared" si="18"/>
        <v>ND</v>
      </c>
      <c r="K135" s="220" t="s">
        <v>3730</v>
      </c>
      <c r="L135" s="229">
        <v>45376</v>
      </c>
      <c r="M135" s="240" t="s">
        <v>7382</v>
      </c>
      <c r="N135" s="220" t="s">
        <v>5537</v>
      </c>
      <c r="O135" s="229">
        <v>45399</v>
      </c>
      <c r="P135" s="1025" t="s">
        <v>8530</v>
      </c>
      <c r="Q135" s="220" t="s">
        <v>3748</v>
      </c>
      <c r="R135" s="229">
        <v>45490</v>
      </c>
      <c r="S135" s="1024" t="s">
        <v>8143</v>
      </c>
      <c r="T135" s="220"/>
      <c r="U135" s="220"/>
      <c r="V135" s="1025" t="s">
        <v>8580</v>
      </c>
      <c r="W135" s="229" t="s">
        <v>3748</v>
      </c>
      <c r="X135" s="229">
        <v>45996</v>
      </c>
      <c r="Y135" s="218" t="s">
        <v>11508</v>
      </c>
      <c r="Z135" s="220"/>
      <c r="AA135" s="220"/>
      <c r="AB135" s="220"/>
      <c r="AC135" s="220"/>
      <c r="AD135" s="220"/>
      <c r="AE135" s="220"/>
      <c r="AF135" s="220"/>
      <c r="AG135" s="220"/>
      <c r="AH135" s="220"/>
      <c r="AI135" s="220"/>
      <c r="AJ135" s="220"/>
      <c r="AK135" s="220"/>
      <c r="AL135" s="220"/>
      <c r="AM135" s="220"/>
      <c r="AN135" s="220"/>
      <c r="AO135" s="220"/>
      <c r="AP135" s="220"/>
      <c r="AQ135" s="220"/>
      <c r="AR135" s="220"/>
      <c r="AS135" s="220"/>
      <c r="AT135" s="220"/>
      <c r="AU135" s="220"/>
      <c r="AV135" s="220"/>
      <c r="AW135" s="220"/>
      <c r="AX135" s="220"/>
      <c r="AY135" s="220"/>
      <c r="AZ135" s="220"/>
    </row>
    <row r="136" spans="1:76" s="110" customFormat="1" ht="15" x14ac:dyDescent="0.25">
      <c r="A136" s="230" t="s">
        <v>8263</v>
      </c>
      <c r="B136" s="230"/>
      <c r="C136" s="220" t="s">
        <v>8257</v>
      </c>
      <c r="D136" s="230" t="s">
        <v>6275</v>
      </c>
      <c r="E136" s="247" t="s">
        <v>7259</v>
      </c>
      <c r="F136" s="239">
        <f t="shared" si="21"/>
        <v>45996</v>
      </c>
      <c r="G136" s="259" t="str">
        <f t="shared" si="16"/>
        <v>A</v>
      </c>
      <c r="H136" s="274" t="str">
        <f t="shared" si="20"/>
        <v>MR_DER-1427_25</v>
      </c>
      <c r="I136" s="234" t="str">
        <f t="shared" si="17"/>
        <v>ND</v>
      </c>
      <c r="J136" s="234" t="str">
        <f t="shared" si="18"/>
        <v>ND</v>
      </c>
      <c r="K136" s="220" t="s">
        <v>3730</v>
      </c>
      <c r="L136" s="229">
        <v>45376</v>
      </c>
      <c r="M136" s="240" t="s">
        <v>7382</v>
      </c>
      <c r="N136" s="220" t="s">
        <v>5537</v>
      </c>
      <c r="O136" s="229">
        <v>45399</v>
      </c>
      <c r="P136" s="1025" t="s">
        <v>8530</v>
      </c>
      <c r="Q136" s="220" t="s">
        <v>3748</v>
      </c>
      <c r="R136" s="229">
        <v>45490</v>
      </c>
      <c r="S136" s="1024" t="s">
        <v>8143</v>
      </c>
      <c r="T136" s="220"/>
      <c r="U136" s="220"/>
      <c r="V136" s="1025" t="s">
        <v>8580</v>
      </c>
      <c r="W136" s="229" t="s">
        <v>3748</v>
      </c>
      <c r="X136" s="229">
        <v>45996</v>
      </c>
      <c r="Y136" s="218" t="s">
        <v>11508</v>
      </c>
      <c r="Z136" s="220"/>
      <c r="AA136" s="220"/>
      <c r="AB136" s="220"/>
      <c r="AC136" s="220"/>
      <c r="AD136" s="220"/>
      <c r="AE136" s="220"/>
      <c r="AF136" s="220"/>
      <c r="AG136" s="220"/>
      <c r="AH136" s="220"/>
      <c r="AI136" s="220"/>
      <c r="AJ136" s="220"/>
      <c r="AK136" s="220"/>
      <c r="AL136" s="220"/>
      <c r="AM136" s="220"/>
      <c r="AN136" s="220"/>
      <c r="AO136" s="220"/>
      <c r="AP136" s="220"/>
      <c r="AQ136" s="220"/>
      <c r="AR136" s="220"/>
      <c r="AS136" s="220"/>
      <c r="AT136" s="220"/>
      <c r="AU136" s="220"/>
      <c r="AV136" s="220"/>
      <c r="AW136" s="220"/>
      <c r="AX136" s="220"/>
      <c r="AY136" s="220"/>
      <c r="AZ136" s="220"/>
    </row>
    <row r="137" spans="1:76" s="110" customFormat="1" ht="15" x14ac:dyDescent="0.25">
      <c r="A137" s="230" t="s">
        <v>8263</v>
      </c>
      <c r="B137" s="230"/>
      <c r="C137" s="220" t="s">
        <v>8257</v>
      </c>
      <c r="D137" s="230" t="s">
        <v>6275</v>
      </c>
      <c r="E137" s="247" t="s">
        <v>7260</v>
      </c>
      <c r="F137" s="239">
        <f t="shared" si="21"/>
        <v>45996</v>
      </c>
      <c r="G137" s="259" t="str">
        <f t="shared" si="16"/>
        <v>A</v>
      </c>
      <c r="H137" s="274" t="str">
        <f t="shared" si="20"/>
        <v>MR_DER-1427_25</v>
      </c>
      <c r="I137" s="234" t="str">
        <f t="shared" si="17"/>
        <v>ND</v>
      </c>
      <c r="J137" s="234" t="str">
        <f t="shared" si="18"/>
        <v>ND</v>
      </c>
      <c r="K137" s="220" t="s">
        <v>3730</v>
      </c>
      <c r="L137" s="229">
        <v>45376</v>
      </c>
      <c r="M137" s="240" t="s">
        <v>7382</v>
      </c>
      <c r="N137" s="220" t="s">
        <v>5537</v>
      </c>
      <c r="O137" s="229">
        <v>45399</v>
      </c>
      <c r="P137" s="1025" t="s">
        <v>8530</v>
      </c>
      <c r="Q137" s="220" t="s">
        <v>3748</v>
      </c>
      <c r="R137" s="229">
        <v>45490</v>
      </c>
      <c r="S137" s="1024" t="s">
        <v>8143</v>
      </c>
      <c r="T137" s="220"/>
      <c r="U137" s="220"/>
      <c r="V137" s="1025" t="s">
        <v>8580</v>
      </c>
      <c r="W137" s="229" t="s">
        <v>3748</v>
      </c>
      <c r="X137" s="229">
        <v>45996</v>
      </c>
      <c r="Y137" s="218" t="s">
        <v>11508</v>
      </c>
      <c r="Z137" s="220"/>
      <c r="AA137" s="220"/>
      <c r="AB137" s="220"/>
      <c r="AC137" s="220"/>
      <c r="AD137" s="220"/>
      <c r="AE137" s="220"/>
      <c r="AF137" s="220"/>
      <c r="AG137" s="220"/>
      <c r="AH137" s="220"/>
      <c r="AI137" s="220"/>
      <c r="AJ137" s="220"/>
      <c r="AK137" s="220"/>
      <c r="AL137" s="220"/>
      <c r="AM137" s="220"/>
      <c r="AN137" s="220"/>
      <c r="AO137" s="220"/>
      <c r="AP137" s="220"/>
      <c r="AQ137" s="220"/>
      <c r="AR137" s="220"/>
      <c r="AS137" s="220"/>
      <c r="AT137" s="220"/>
      <c r="AU137" s="220"/>
      <c r="AV137" s="220"/>
      <c r="AW137" s="220"/>
      <c r="AX137" s="220"/>
      <c r="AY137" s="220"/>
      <c r="AZ137" s="220"/>
    </row>
    <row r="138" spans="1:76" s="110" customFormat="1" ht="15" x14ac:dyDescent="0.25">
      <c r="A138" s="230" t="s">
        <v>8263</v>
      </c>
      <c r="B138" s="230"/>
      <c r="C138" s="220" t="s">
        <v>8257</v>
      </c>
      <c r="D138" s="230" t="s">
        <v>6275</v>
      </c>
      <c r="E138" s="247" t="s">
        <v>7261</v>
      </c>
      <c r="F138" s="239">
        <f t="shared" si="21"/>
        <v>45996</v>
      </c>
      <c r="G138" s="259" t="str">
        <f t="shared" si="16"/>
        <v>A</v>
      </c>
      <c r="H138" s="274" t="str">
        <f t="shared" si="20"/>
        <v>MR_DER-1427_25</v>
      </c>
      <c r="I138" s="234" t="str">
        <f t="shared" si="17"/>
        <v>ND</v>
      </c>
      <c r="J138" s="234" t="str">
        <f t="shared" si="18"/>
        <v>ND</v>
      </c>
      <c r="K138" s="220" t="s">
        <v>3730</v>
      </c>
      <c r="L138" s="229">
        <v>45376</v>
      </c>
      <c r="M138" s="240" t="s">
        <v>7382</v>
      </c>
      <c r="N138" s="220" t="s">
        <v>5537</v>
      </c>
      <c r="O138" s="229">
        <v>45399</v>
      </c>
      <c r="P138" s="1025" t="s">
        <v>8530</v>
      </c>
      <c r="Q138" s="220" t="s">
        <v>3748</v>
      </c>
      <c r="R138" s="229">
        <v>45490</v>
      </c>
      <c r="S138" s="1024" t="s">
        <v>8143</v>
      </c>
      <c r="T138" s="220"/>
      <c r="U138" s="220"/>
      <c r="V138" s="1025" t="s">
        <v>8580</v>
      </c>
      <c r="W138" s="229" t="s">
        <v>3748</v>
      </c>
      <c r="X138" s="229">
        <v>45996</v>
      </c>
      <c r="Y138" s="1153" t="s">
        <v>11508</v>
      </c>
      <c r="Z138" s="220"/>
      <c r="AA138" s="220"/>
      <c r="AB138" s="220"/>
      <c r="AC138" s="220"/>
      <c r="AD138" s="220"/>
      <c r="AE138" s="220"/>
      <c r="AF138" s="220"/>
      <c r="AG138" s="220"/>
      <c r="AH138" s="220"/>
      <c r="AI138" s="220"/>
      <c r="AJ138" s="220"/>
      <c r="AK138" s="220"/>
      <c r="AL138" s="220"/>
      <c r="AM138" s="220"/>
      <c r="AN138" s="220"/>
      <c r="AO138" s="220"/>
      <c r="AP138" s="220"/>
      <c r="AQ138" s="220"/>
      <c r="AR138" s="220"/>
      <c r="AS138" s="220"/>
      <c r="AT138" s="220"/>
      <c r="AU138" s="220"/>
      <c r="AV138" s="220"/>
      <c r="AW138" s="220"/>
      <c r="AX138" s="220"/>
      <c r="AY138" s="220"/>
      <c r="AZ138" s="220"/>
    </row>
    <row r="139" spans="1:76" s="110" customFormat="1" ht="15" x14ac:dyDescent="0.25">
      <c r="A139" s="230" t="s">
        <v>8263</v>
      </c>
      <c r="B139" s="230"/>
      <c r="C139" s="220" t="s">
        <v>8257</v>
      </c>
      <c r="D139" s="230" t="s">
        <v>6275</v>
      </c>
      <c r="E139" s="247" t="s">
        <v>7262</v>
      </c>
      <c r="F139" s="239">
        <f t="shared" si="21"/>
        <v>45996</v>
      </c>
      <c r="G139" s="259" t="str">
        <f t="shared" si="16"/>
        <v>A</v>
      </c>
      <c r="H139" s="274" t="str">
        <f t="shared" si="20"/>
        <v>MR_DER-1427_25</v>
      </c>
      <c r="I139" s="234" t="str">
        <f t="shared" si="17"/>
        <v>ND</v>
      </c>
      <c r="J139" s="234" t="str">
        <f t="shared" si="18"/>
        <v>ND</v>
      </c>
      <c r="K139" s="220" t="s">
        <v>3730</v>
      </c>
      <c r="L139" s="229">
        <v>45376</v>
      </c>
      <c r="M139" s="240" t="s">
        <v>7382</v>
      </c>
      <c r="N139" s="220" t="s">
        <v>5537</v>
      </c>
      <c r="O139" s="229">
        <v>45399</v>
      </c>
      <c r="P139" s="1025" t="s">
        <v>8530</v>
      </c>
      <c r="Q139" s="220" t="s">
        <v>3748</v>
      </c>
      <c r="R139" s="229">
        <v>45490</v>
      </c>
      <c r="S139" s="1024" t="s">
        <v>8143</v>
      </c>
      <c r="T139" s="220"/>
      <c r="U139" s="220"/>
      <c r="V139" s="1025" t="s">
        <v>8580</v>
      </c>
      <c r="W139" s="229" t="s">
        <v>3748</v>
      </c>
      <c r="X139" s="229">
        <v>45996</v>
      </c>
      <c r="Y139" s="1153" t="s">
        <v>11508</v>
      </c>
      <c r="Z139" s="220"/>
      <c r="AA139" s="220"/>
      <c r="AB139" s="220"/>
      <c r="AC139" s="220"/>
      <c r="AD139" s="220"/>
      <c r="AE139" s="220"/>
      <c r="AF139" s="220"/>
      <c r="AG139" s="220"/>
      <c r="AH139" s="220"/>
      <c r="AI139" s="220"/>
      <c r="AJ139" s="220"/>
      <c r="AK139" s="220"/>
      <c r="AL139" s="220"/>
      <c r="AM139" s="220"/>
      <c r="AN139" s="220"/>
      <c r="AO139" s="220"/>
      <c r="AP139" s="220"/>
      <c r="AQ139" s="220"/>
      <c r="AR139" s="220"/>
      <c r="AS139" s="220"/>
      <c r="AT139" s="220"/>
      <c r="AU139" s="220"/>
      <c r="AV139" s="220"/>
      <c r="AW139" s="220"/>
      <c r="AX139" s="220"/>
      <c r="AY139" s="220"/>
      <c r="AZ139" s="220"/>
    </row>
    <row r="140" spans="1:76" s="110" customFormat="1" ht="15" x14ac:dyDescent="0.25">
      <c r="A140" s="230" t="s">
        <v>8263</v>
      </c>
      <c r="B140" s="230"/>
      <c r="C140" s="220" t="s">
        <v>8257</v>
      </c>
      <c r="D140" s="230" t="s">
        <v>6275</v>
      </c>
      <c r="E140" s="247" t="s">
        <v>7263</v>
      </c>
      <c r="F140" s="239">
        <f t="shared" si="21"/>
        <v>45996</v>
      </c>
      <c r="G140" s="259" t="str">
        <f t="shared" si="16"/>
        <v>A</v>
      </c>
      <c r="H140" s="274" t="str">
        <f t="shared" si="20"/>
        <v>MR_DER-1427_25</v>
      </c>
      <c r="I140" s="234" t="str">
        <f t="shared" si="17"/>
        <v>ND</v>
      </c>
      <c r="J140" s="234" t="str">
        <f t="shared" si="18"/>
        <v>ND</v>
      </c>
      <c r="K140" s="220" t="s">
        <v>3730</v>
      </c>
      <c r="L140" s="229">
        <v>45376</v>
      </c>
      <c r="M140" s="240" t="s">
        <v>7382</v>
      </c>
      <c r="N140" s="220" t="s">
        <v>5537</v>
      </c>
      <c r="O140" s="229">
        <v>45399</v>
      </c>
      <c r="P140" s="1025" t="s">
        <v>8530</v>
      </c>
      <c r="Q140" s="220" t="s">
        <v>3748</v>
      </c>
      <c r="R140" s="229">
        <v>45490</v>
      </c>
      <c r="S140" s="1024" t="s">
        <v>8143</v>
      </c>
      <c r="T140" s="220"/>
      <c r="U140" s="220"/>
      <c r="V140" s="1025" t="s">
        <v>8580</v>
      </c>
      <c r="W140" s="229" t="s">
        <v>3748</v>
      </c>
      <c r="X140" s="229">
        <v>45996</v>
      </c>
      <c r="Y140" s="218" t="s">
        <v>11508</v>
      </c>
      <c r="Z140" s="220"/>
      <c r="AA140" s="220"/>
      <c r="AB140" s="220"/>
      <c r="AC140" s="220"/>
      <c r="AD140" s="220"/>
      <c r="AE140" s="220"/>
      <c r="AF140" s="220"/>
      <c r="AG140" s="220"/>
      <c r="AH140" s="220"/>
      <c r="AI140" s="220"/>
      <c r="AJ140" s="220"/>
      <c r="AK140" s="220"/>
      <c r="AL140" s="220"/>
      <c r="AM140" s="220"/>
      <c r="AN140" s="220"/>
      <c r="AO140" s="220"/>
      <c r="AP140" s="220"/>
      <c r="AQ140" s="220"/>
      <c r="AR140" s="220"/>
      <c r="AS140" s="220"/>
      <c r="AT140" s="220"/>
      <c r="AU140" s="220"/>
      <c r="AV140" s="220"/>
      <c r="AW140" s="220"/>
      <c r="AX140" s="220"/>
      <c r="AY140" s="220"/>
      <c r="AZ140" s="220"/>
    </row>
    <row r="141" spans="1:76" s="110" customFormat="1" ht="15" x14ac:dyDescent="0.25">
      <c r="A141" s="230" t="s">
        <v>8263</v>
      </c>
      <c r="B141" s="230"/>
      <c r="C141" s="220" t="s">
        <v>8257</v>
      </c>
      <c r="D141" s="230" t="s">
        <v>6275</v>
      </c>
      <c r="E141" s="247" t="s">
        <v>7264</v>
      </c>
      <c r="F141" s="239">
        <f t="shared" si="21"/>
        <v>45996</v>
      </c>
      <c r="G141" s="259" t="str">
        <f t="shared" si="16"/>
        <v>A</v>
      </c>
      <c r="H141" s="274" t="str">
        <f t="shared" si="20"/>
        <v>MR_DER-1427_25</v>
      </c>
      <c r="I141" s="234" t="str">
        <f t="shared" si="17"/>
        <v>ND</v>
      </c>
      <c r="J141" s="234" t="str">
        <f t="shared" si="18"/>
        <v>ND</v>
      </c>
      <c r="K141" s="220" t="s">
        <v>3730</v>
      </c>
      <c r="L141" s="229">
        <v>45376</v>
      </c>
      <c r="M141" s="240" t="s">
        <v>7382</v>
      </c>
      <c r="N141" s="220" t="s">
        <v>5537</v>
      </c>
      <c r="O141" s="229">
        <v>45399</v>
      </c>
      <c r="P141" s="1025" t="s">
        <v>8530</v>
      </c>
      <c r="Q141" s="220" t="s">
        <v>3748</v>
      </c>
      <c r="R141" s="229">
        <v>45490</v>
      </c>
      <c r="S141" s="1024" t="s">
        <v>8143</v>
      </c>
      <c r="T141" s="220"/>
      <c r="U141" s="220"/>
      <c r="V141" s="1025" t="s">
        <v>8580</v>
      </c>
      <c r="W141" s="229" t="s">
        <v>3748</v>
      </c>
      <c r="X141" s="229">
        <v>45996</v>
      </c>
      <c r="Y141" s="218" t="s">
        <v>11508</v>
      </c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  <c r="AM141" s="220"/>
      <c r="AN141" s="220"/>
      <c r="AO141" s="220"/>
      <c r="AP141" s="220"/>
      <c r="AQ141" s="220"/>
      <c r="AR141" s="220"/>
      <c r="AS141" s="220"/>
      <c r="AT141" s="220"/>
      <c r="AU141" s="220"/>
      <c r="AV141" s="220"/>
      <c r="AW141" s="220"/>
      <c r="AX141" s="220"/>
      <c r="AY141" s="220"/>
      <c r="AZ141" s="220"/>
    </row>
    <row r="142" spans="1:76" s="110" customFormat="1" ht="15" x14ac:dyDescent="0.25">
      <c r="A142" s="230" t="s">
        <v>8263</v>
      </c>
      <c r="B142" s="230"/>
      <c r="C142" s="220" t="s">
        <v>8257</v>
      </c>
      <c r="D142" s="230" t="s">
        <v>6275</v>
      </c>
      <c r="E142" s="247" t="s">
        <v>7265</v>
      </c>
      <c r="F142" s="239">
        <f t="shared" si="21"/>
        <v>45996</v>
      </c>
      <c r="G142" s="259" t="str">
        <f t="shared" si="16"/>
        <v>A</v>
      </c>
      <c r="H142" s="274" t="str">
        <f t="shared" si="20"/>
        <v>MR_DER-1427_25</v>
      </c>
      <c r="I142" s="234" t="str">
        <f t="shared" si="17"/>
        <v>ND</v>
      </c>
      <c r="J142" s="234" t="str">
        <f t="shared" si="18"/>
        <v>ND</v>
      </c>
      <c r="K142" s="220" t="s">
        <v>3730</v>
      </c>
      <c r="L142" s="229">
        <v>45376</v>
      </c>
      <c r="M142" s="240" t="s">
        <v>7382</v>
      </c>
      <c r="N142" s="220" t="s">
        <v>5537</v>
      </c>
      <c r="O142" s="229">
        <v>45399</v>
      </c>
      <c r="P142" s="1025" t="s">
        <v>8530</v>
      </c>
      <c r="Q142" s="220" t="s">
        <v>3748</v>
      </c>
      <c r="R142" s="229">
        <v>45490</v>
      </c>
      <c r="S142" s="1024" t="s">
        <v>8143</v>
      </c>
      <c r="T142" s="220"/>
      <c r="U142" s="220"/>
      <c r="V142" s="1025" t="s">
        <v>8580</v>
      </c>
      <c r="W142" s="229" t="s">
        <v>3748</v>
      </c>
      <c r="X142" s="229">
        <v>45996</v>
      </c>
      <c r="Y142" s="218" t="s">
        <v>11508</v>
      </c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  <c r="AM142" s="220"/>
      <c r="AN142" s="220"/>
      <c r="AO142" s="220"/>
      <c r="AP142" s="220"/>
      <c r="AQ142" s="220"/>
      <c r="AR142" s="220"/>
      <c r="AS142" s="220"/>
      <c r="AT142" s="220"/>
      <c r="AU142" s="220"/>
      <c r="AV142" s="220"/>
      <c r="AW142" s="220"/>
      <c r="AX142" s="220"/>
      <c r="AY142" s="220"/>
      <c r="AZ142" s="220"/>
    </row>
    <row r="143" spans="1:76" s="110" customFormat="1" ht="15" x14ac:dyDescent="0.25">
      <c r="A143" s="230" t="s">
        <v>8263</v>
      </c>
      <c r="B143" s="230"/>
      <c r="C143" s="220" t="s">
        <v>8257</v>
      </c>
      <c r="D143" s="230" t="s">
        <v>6275</v>
      </c>
      <c r="E143" s="247" t="s">
        <v>7266</v>
      </c>
      <c r="F143" s="239">
        <f t="shared" si="21"/>
        <v>45996</v>
      </c>
      <c r="G143" s="259" t="str">
        <f t="shared" si="16"/>
        <v>A</v>
      </c>
      <c r="H143" s="274" t="str">
        <f t="shared" si="20"/>
        <v>MR_DER-1427_25</v>
      </c>
      <c r="I143" s="234" t="str">
        <f t="shared" si="17"/>
        <v>ND</v>
      </c>
      <c r="J143" s="234" t="str">
        <f t="shared" si="18"/>
        <v>ND</v>
      </c>
      <c r="K143" s="220" t="s">
        <v>3730</v>
      </c>
      <c r="L143" s="229">
        <v>45376</v>
      </c>
      <c r="M143" s="240" t="s">
        <v>7382</v>
      </c>
      <c r="N143" s="220" t="s">
        <v>5537</v>
      </c>
      <c r="O143" s="229">
        <v>45399</v>
      </c>
      <c r="P143" s="1025" t="s">
        <v>8530</v>
      </c>
      <c r="Q143" s="220" t="s">
        <v>3748</v>
      </c>
      <c r="R143" s="229">
        <v>45490</v>
      </c>
      <c r="S143" s="1024" t="s">
        <v>8143</v>
      </c>
      <c r="T143" s="220"/>
      <c r="U143" s="220"/>
      <c r="V143" s="1025" t="s">
        <v>8580</v>
      </c>
      <c r="W143" s="229" t="s">
        <v>3748</v>
      </c>
      <c r="X143" s="229">
        <v>45996</v>
      </c>
      <c r="Y143" s="218" t="s">
        <v>11508</v>
      </c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20"/>
      <c r="AJ143" s="220"/>
      <c r="AK143" s="220"/>
      <c r="AL143" s="220"/>
      <c r="AM143" s="220"/>
      <c r="AN143" s="220"/>
      <c r="AO143" s="220"/>
      <c r="AP143" s="220"/>
      <c r="AQ143" s="220"/>
      <c r="AR143" s="220"/>
      <c r="AS143" s="220"/>
      <c r="AT143" s="220"/>
      <c r="AU143" s="220"/>
      <c r="AV143" s="220"/>
      <c r="AW143" s="220"/>
      <c r="AX143" s="220"/>
      <c r="AY143" s="220"/>
      <c r="AZ143" s="220"/>
    </row>
    <row r="144" spans="1:76" s="110" customFormat="1" ht="15" x14ac:dyDescent="0.25">
      <c r="A144" s="230" t="s">
        <v>8263</v>
      </c>
      <c r="B144" s="230"/>
      <c r="C144" s="220" t="s">
        <v>8257</v>
      </c>
      <c r="D144" s="230" t="s">
        <v>6275</v>
      </c>
      <c r="E144" s="247" t="s">
        <v>7267</v>
      </c>
      <c r="F144" s="239">
        <f t="shared" si="21"/>
        <v>45996</v>
      </c>
      <c r="G144" s="259" t="str">
        <f t="shared" si="16"/>
        <v>A</v>
      </c>
      <c r="H144" s="274" t="str">
        <f t="shared" si="20"/>
        <v>MR_DER-1427_25</v>
      </c>
      <c r="I144" s="234" t="str">
        <f t="shared" si="17"/>
        <v>ND</v>
      </c>
      <c r="J144" s="234" t="str">
        <f t="shared" si="18"/>
        <v>ND</v>
      </c>
      <c r="K144" s="220" t="s">
        <v>3730</v>
      </c>
      <c r="L144" s="229">
        <v>45376</v>
      </c>
      <c r="M144" s="240" t="s">
        <v>7382</v>
      </c>
      <c r="N144" s="220" t="s">
        <v>5537</v>
      </c>
      <c r="O144" s="229">
        <v>45399</v>
      </c>
      <c r="P144" s="1025" t="s">
        <v>8530</v>
      </c>
      <c r="Q144" s="220" t="s">
        <v>3748</v>
      </c>
      <c r="R144" s="229">
        <v>45490</v>
      </c>
      <c r="S144" s="1024" t="s">
        <v>8143</v>
      </c>
      <c r="T144" s="220"/>
      <c r="U144" s="220"/>
      <c r="V144" s="1025" t="s">
        <v>8580</v>
      </c>
      <c r="W144" s="229" t="s">
        <v>3748</v>
      </c>
      <c r="X144" s="229">
        <v>45996</v>
      </c>
      <c r="Y144" s="218" t="s">
        <v>11508</v>
      </c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220"/>
      <c r="AN144" s="220"/>
      <c r="AO144" s="220"/>
      <c r="AP144" s="220"/>
      <c r="AQ144" s="220"/>
      <c r="AR144" s="220"/>
      <c r="AS144" s="220"/>
      <c r="AT144" s="220"/>
      <c r="AU144" s="220"/>
      <c r="AV144" s="220"/>
      <c r="AW144" s="220"/>
      <c r="AX144" s="220"/>
      <c r="AY144" s="220"/>
      <c r="AZ144" s="220"/>
    </row>
    <row r="145" spans="1:76" s="110" customFormat="1" ht="15" x14ac:dyDescent="0.25">
      <c r="A145" s="230" t="s">
        <v>8263</v>
      </c>
      <c r="B145" s="230"/>
      <c r="C145" s="220" t="s">
        <v>8257</v>
      </c>
      <c r="D145" s="230" t="s">
        <v>6275</v>
      </c>
      <c r="E145" s="247" t="s">
        <v>7268</v>
      </c>
      <c r="F145" s="239">
        <f t="shared" si="21"/>
        <v>45996</v>
      </c>
      <c r="G145" s="259" t="str">
        <f t="shared" si="16"/>
        <v>A</v>
      </c>
      <c r="H145" s="274" t="str">
        <f t="shared" si="20"/>
        <v>MR_DER-1427_25</v>
      </c>
      <c r="I145" s="234" t="str">
        <f t="shared" si="17"/>
        <v>ND</v>
      </c>
      <c r="J145" s="234" t="str">
        <f t="shared" si="18"/>
        <v>ND</v>
      </c>
      <c r="K145" s="220" t="s">
        <v>3730</v>
      </c>
      <c r="L145" s="229">
        <v>45376</v>
      </c>
      <c r="M145" s="240" t="s">
        <v>7382</v>
      </c>
      <c r="N145" s="220" t="s">
        <v>5537</v>
      </c>
      <c r="O145" s="229">
        <v>45399</v>
      </c>
      <c r="P145" s="1025" t="s">
        <v>8530</v>
      </c>
      <c r="Q145" s="220" t="s">
        <v>3748</v>
      </c>
      <c r="R145" s="229">
        <v>45490</v>
      </c>
      <c r="S145" s="1024" t="s">
        <v>8143</v>
      </c>
      <c r="T145" s="220"/>
      <c r="U145" s="220"/>
      <c r="V145" s="1025" t="s">
        <v>8580</v>
      </c>
      <c r="W145" s="229" t="s">
        <v>3748</v>
      </c>
      <c r="X145" s="229">
        <v>45996</v>
      </c>
      <c r="Y145" s="218" t="s">
        <v>11508</v>
      </c>
      <c r="Z145" s="220"/>
      <c r="AA145" s="220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  <c r="AM145" s="220"/>
      <c r="AN145" s="220"/>
      <c r="AO145" s="220"/>
      <c r="AP145" s="220"/>
      <c r="AQ145" s="220"/>
      <c r="AR145" s="220"/>
      <c r="AS145" s="220"/>
      <c r="AT145" s="220"/>
      <c r="AU145" s="220"/>
      <c r="AV145" s="220"/>
      <c r="AW145" s="220"/>
      <c r="AX145" s="220"/>
      <c r="AY145" s="220"/>
      <c r="AZ145" s="220"/>
    </row>
    <row r="146" spans="1:76" s="110" customFormat="1" ht="15" x14ac:dyDescent="0.25">
      <c r="A146" s="230" t="s">
        <v>8263</v>
      </c>
      <c r="B146" s="230"/>
      <c r="C146" s="220" t="s">
        <v>8257</v>
      </c>
      <c r="D146" s="230" t="s">
        <v>6275</v>
      </c>
      <c r="E146" s="247" t="s">
        <v>7269</v>
      </c>
      <c r="F146" s="239">
        <f t="shared" si="21"/>
        <v>45996</v>
      </c>
      <c r="G146" s="259" t="str">
        <f t="shared" ref="G146:G175" si="22">IF($F146="","",INDEX($K146:$FI146,1,MATCH($F146,$K146:$FI146,)-1))</f>
        <v>A</v>
      </c>
      <c r="H146" s="274" t="str">
        <f t="shared" si="20"/>
        <v>MR_DER-1427_25</v>
      </c>
      <c r="I146" s="234" t="str">
        <f t="shared" ref="I146:I175" si="23">IF(F146="NE",F146,IF(INDEX(K146:CP146,,MATCH(F146,K146:CP146,0)+3)&lt;&gt;0,INDEX(K146:CP146,,MATCH(F146,K146:CP146,0)+3),"ND"))</f>
        <v>ND</v>
      </c>
      <c r="J146" s="234" t="str">
        <f t="shared" ref="J146:J175" si="24">IF(G146="NE",G146,IF(INDEX(K146:CQ146,,MATCH(G146,K146:CQ146,0)+3)&lt;&gt;0,INDEX(K146:CQ146,,MATCH(G146,K146:CQ146,0)+3),"ND"))</f>
        <v>ND</v>
      </c>
      <c r="K146" s="220" t="s">
        <v>3730</v>
      </c>
      <c r="L146" s="229">
        <v>45376</v>
      </c>
      <c r="M146" s="240" t="s">
        <v>7382</v>
      </c>
      <c r="N146" s="220" t="s">
        <v>5536</v>
      </c>
      <c r="O146" s="229">
        <v>45399</v>
      </c>
      <c r="P146" s="1025" t="s">
        <v>8530</v>
      </c>
      <c r="Q146" s="220" t="s">
        <v>3765</v>
      </c>
      <c r="R146" s="229">
        <v>45490</v>
      </c>
      <c r="S146" s="1024" t="s">
        <v>8143</v>
      </c>
      <c r="T146" s="220" t="s">
        <v>5537</v>
      </c>
      <c r="U146" s="229">
        <v>45497</v>
      </c>
      <c r="V146" s="1025" t="s">
        <v>8581</v>
      </c>
      <c r="W146" s="220" t="s">
        <v>3748</v>
      </c>
      <c r="X146" s="229">
        <v>45534</v>
      </c>
      <c r="Y146" s="1024" t="s">
        <v>8188</v>
      </c>
      <c r="Z146" s="220"/>
      <c r="AA146" s="220"/>
      <c r="AB146" s="1417" t="s">
        <v>8626</v>
      </c>
      <c r="AC146" s="229" t="s">
        <v>3748</v>
      </c>
      <c r="AD146" s="229">
        <v>45996</v>
      </c>
      <c r="AE146" s="1153" t="s">
        <v>11508</v>
      </c>
      <c r="AF146" s="220"/>
      <c r="AG146" s="220"/>
      <c r="AH146" s="220"/>
      <c r="AI146" s="220"/>
      <c r="AJ146" s="220"/>
      <c r="AK146" s="220"/>
      <c r="AL146" s="220"/>
      <c r="AM146" s="220"/>
      <c r="AN146" s="220"/>
      <c r="AO146" s="220"/>
      <c r="AP146" s="220"/>
      <c r="AQ146" s="220"/>
      <c r="AR146" s="220"/>
      <c r="AS146" s="220"/>
      <c r="AT146" s="220"/>
      <c r="AU146" s="220"/>
      <c r="AV146" s="220"/>
      <c r="AW146" s="220"/>
      <c r="AX146" s="220"/>
      <c r="AY146" s="220"/>
      <c r="AZ146" s="220"/>
    </row>
    <row r="147" spans="1:76" s="110" customFormat="1" ht="15" x14ac:dyDescent="0.25">
      <c r="A147" s="230" t="s">
        <v>8263</v>
      </c>
      <c r="B147" s="230"/>
      <c r="C147" s="220" t="s">
        <v>8257</v>
      </c>
      <c r="D147" s="230" t="s">
        <v>6275</v>
      </c>
      <c r="E147" s="247" t="s">
        <v>7270</v>
      </c>
      <c r="F147" s="239">
        <f t="shared" si="21"/>
        <v>45996</v>
      </c>
      <c r="G147" s="259" t="str">
        <f t="shared" si="22"/>
        <v>A</v>
      </c>
      <c r="H147" s="274" t="str">
        <f t="shared" si="20"/>
        <v>MR_DER-1427_25</v>
      </c>
      <c r="I147" s="234" t="str">
        <f t="shared" si="23"/>
        <v>ND</v>
      </c>
      <c r="J147" s="234" t="str">
        <f t="shared" si="24"/>
        <v>ND</v>
      </c>
      <c r="K147" s="220" t="s">
        <v>3730</v>
      </c>
      <c r="L147" s="229">
        <v>45376</v>
      </c>
      <c r="M147" s="240" t="s">
        <v>7382</v>
      </c>
      <c r="N147" s="220" t="s">
        <v>5536</v>
      </c>
      <c r="O147" s="229">
        <v>45399</v>
      </c>
      <c r="P147" s="1025" t="s">
        <v>8530</v>
      </c>
      <c r="Q147" s="220" t="s">
        <v>3765</v>
      </c>
      <c r="R147" s="229">
        <v>45490</v>
      </c>
      <c r="S147" s="1024" t="s">
        <v>8143</v>
      </c>
      <c r="T147" s="220" t="s">
        <v>5537</v>
      </c>
      <c r="U147" s="229">
        <v>45497</v>
      </c>
      <c r="V147" s="1025" t="s">
        <v>8581</v>
      </c>
      <c r="W147" s="220" t="s">
        <v>3748</v>
      </c>
      <c r="X147" s="229">
        <v>45534</v>
      </c>
      <c r="Y147" s="1024" t="s">
        <v>8188</v>
      </c>
      <c r="Z147" s="220"/>
      <c r="AA147" s="220"/>
      <c r="AB147" s="1417" t="s">
        <v>8626</v>
      </c>
      <c r="AC147" s="229" t="s">
        <v>3748</v>
      </c>
      <c r="AD147" s="229">
        <v>45996</v>
      </c>
      <c r="AE147" s="1153" t="s">
        <v>11508</v>
      </c>
      <c r="AF147" s="220"/>
      <c r="AG147" s="220"/>
      <c r="AH147" s="220"/>
      <c r="AI147" s="220"/>
      <c r="AJ147" s="220"/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  <c r="AV147" s="220"/>
      <c r="AW147" s="220"/>
      <c r="AX147" s="220"/>
      <c r="AY147" s="220"/>
      <c r="AZ147" s="220"/>
    </row>
    <row r="148" spans="1:76" s="110" customFormat="1" ht="15" x14ac:dyDescent="0.25">
      <c r="A148" s="230" t="s">
        <v>8263</v>
      </c>
      <c r="B148" s="230"/>
      <c r="C148" s="220" t="s">
        <v>8257</v>
      </c>
      <c r="D148" s="230" t="s">
        <v>6275</v>
      </c>
      <c r="E148" s="247" t="s">
        <v>7271</v>
      </c>
      <c r="F148" s="239">
        <f t="shared" si="21"/>
        <v>45996</v>
      </c>
      <c r="G148" s="259" t="str">
        <f t="shared" si="22"/>
        <v>A</v>
      </c>
      <c r="H148" s="274" t="str">
        <f t="shared" si="20"/>
        <v>MR_DER-1427_25</v>
      </c>
      <c r="I148" s="234" t="str">
        <f t="shared" si="23"/>
        <v>ND</v>
      </c>
      <c r="J148" s="234" t="str">
        <f t="shared" si="24"/>
        <v>ND</v>
      </c>
      <c r="K148" s="220" t="s">
        <v>3730</v>
      </c>
      <c r="L148" s="229">
        <v>45376</v>
      </c>
      <c r="M148" s="240" t="s">
        <v>7382</v>
      </c>
      <c r="N148" s="220" t="s">
        <v>5537</v>
      </c>
      <c r="O148" s="229">
        <v>45399</v>
      </c>
      <c r="P148" s="1025" t="s">
        <v>8530</v>
      </c>
      <c r="Q148" s="220" t="s">
        <v>3748</v>
      </c>
      <c r="R148" s="229">
        <v>45490</v>
      </c>
      <c r="S148" s="1024" t="s">
        <v>8143</v>
      </c>
      <c r="T148" s="220"/>
      <c r="U148" s="220"/>
      <c r="V148" s="1025" t="s">
        <v>8580</v>
      </c>
      <c r="W148" s="229" t="s">
        <v>3748</v>
      </c>
      <c r="X148" s="229">
        <v>45996</v>
      </c>
      <c r="Y148" s="218" t="s">
        <v>11508</v>
      </c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220"/>
      <c r="AJ148" s="220"/>
      <c r="AK148" s="220"/>
      <c r="AL148" s="220"/>
      <c r="AM148" s="220"/>
      <c r="AN148" s="220"/>
      <c r="AO148" s="220"/>
      <c r="AP148" s="220"/>
      <c r="AQ148" s="220"/>
      <c r="AR148" s="220"/>
      <c r="AS148" s="220"/>
      <c r="AT148" s="220"/>
      <c r="AU148" s="220"/>
      <c r="AV148" s="220"/>
      <c r="AW148" s="220"/>
      <c r="AX148" s="220"/>
      <c r="AY148" s="220"/>
      <c r="AZ148" s="220"/>
    </row>
    <row r="149" spans="1:76" s="110" customFormat="1" ht="15" x14ac:dyDescent="0.25">
      <c r="A149" s="230" t="s">
        <v>8263</v>
      </c>
      <c r="B149" s="230"/>
      <c r="C149" s="220" t="s">
        <v>8257</v>
      </c>
      <c r="D149" s="230" t="s">
        <v>6275</v>
      </c>
      <c r="E149" s="247" t="s">
        <v>7272</v>
      </c>
      <c r="F149" s="239">
        <f t="shared" si="21"/>
        <v>45996</v>
      </c>
      <c r="G149" s="259" t="str">
        <f t="shared" si="22"/>
        <v>A</v>
      </c>
      <c r="H149" s="274" t="str">
        <f t="shared" si="20"/>
        <v>MR_DER-1427_25</v>
      </c>
      <c r="I149" s="234" t="str">
        <f t="shared" si="23"/>
        <v>ND</v>
      </c>
      <c r="J149" s="234" t="str">
        <f t="shared" si="24"/>
        <v>ND</v>
      </c>
      <c r="K149" s="220" t="s">
        <v>3730</v>
      </c>
      <c r="L149" s="229">
        <v>45376</v>
      </c>
      <c r="M149" s="240" t="s">
        <v>7382</v>
      </c>
      <c r="N149" s="220" t="s">
        <v>5537</v>
      </c>
      <c r="O149" s="229">
        <v>45399</v>
      </c>
      <c r="P149" s="1025" t="s">
        <v>8530</v>
      </c>
      <c r="Q149" s="220" t="s">
        <v>3748</v>
      </c>
      <c r="R149" s="229">
        <v>45490</v>
      </c>
      <c r="S149" s="1024" t="s">
        <v>8143</v>
      </c>
      <c r="T149" s="220"/>
      <c r="U149" s="220"/>
      <c r="V149" s="1025" t="s">
        <v>8580</v>
      </c>
      <c r="W149" s="229" t="s">
        <v>3748</v>
      </c>
      <c r="X149" s="229">
        <v>45996</v>
      </c>
      <c r="Y149" s="218" t="s">
        <v>11508</v>
      </c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220"/>
      <c r="AJ149" s="220"/>
      <c r="AK149" s="220"/>
      <c r="AL149" s="220"/>
      <c r="AM149" s="220"/>
      <c r="AN149" s="220"/>
      <c r="AO149" s="220"/>
      <c r="AP149" s="220"/>
      <c r="AQ149" s="220"/>
      <c r="AR149" s="220"/>
      <c r="AS149" s="220"/>
      <c r="AT149" s="220"/>
      <c r="AU149" s="220"/>
      <c r="AV149" s="220"/>
      <c r="AW149" s="220"/>
      <c r="AX149" s="220"/>
      <c r="AY149" s="220"/>
      <c r="AZ149" s="220"/>
    </row>
    <row r="150" spans="1:76" s="110" customFormat="1" ht="15" x14ac:dyDescent="0.25">
      <c r="A150" s="230" t="s">
        <v>8263</v>
      </c>
      <c r="B150" s="230"/>
      <c r="C150" s="220" t="s">
        <v>8257</v>
      </c>
      <c r="D150" s="230" t="s">
        <v>6275</v>
      </c>
      <c r="E150" s="247" t="s">
        <v>7273</v>
      </c>
      <c r="F150" s="239">
        <f t="shared" si="21"/>
        <v>45996</v>
      </c>
      <c r="G150" s="259" t="str">
        <f t="shared" si="22"/>
        <v>A</v>
      </c>
      <c r="H150" s="274" t="str">
        <f t="shared" si="20"/>
        <v>MR_DER-1427_25</v>
      </c>
      <c r="I150" s="234" t="str">
        <f t="shared" si="23"/>
        <v>ND</v>
      </c>
      <c r="J150" s="234" t="str">
        <f t="shared" si="24"/>
        <v>ND</v>
      </c>
      <c r="K150" s="220" t="s">
        <v>3730</v>
      </c>
      <c r="L150" s="229">
        <v>45376</v>
      </c>
      <c r="M150" s="240" t="s">
        <v>7382</v>
      </c>
      <c r="N150" s="220" t="s">
        <v>5537</v>
      </c>
      <c r="O150" s="229">
        <v>45399</v>
      </c>
      <c r="P150" s="1025" t="s">
        <v>8530</v>
      </c>
      <c r="Q150" s="220" t="s">
        <v>3748</v>
      </c>
      <c r="R150" s="229">
        <v>45490</v>
      </c>
      <c r="S150" s="1024" t="s">
        <v>8143</v>
      </c>
      <c r="T150" s="220"/>
      <c r="U150" s="220"/>
      <c r="V150" s="1025" t="s">
        <v>8580</v>
      </c>
      <c r="W150" s="229" t="s">
        <v>3748</v>
      </c>
      <c r="X150" s="229">
        <v>45996</v>
      </c>
      <c r="Y150" s="1153" t="s">
        <v>11508</v>
      </c>
      <c r="Z150" s="220"/>
      <c r="AA150" s="220"/>
      <c r="AB150" s="220"/>
      <c r="AC150" s="220"/>
      <c r="AD150" s="220"/>
      <c r="AE150" s="220"/>
      <c r="AF150" s="220"/>
      <c r="AG150" s="220"/>
      <c r="AH150" s="220"/>
      <c r="AI150" s="220"/>
      <c r="AJ150" s="220"/>
      <c r="AK150" s="220"/>
      <c r="AL150" s="220"/>
      <c r="AM150" s="220"/>
      <c r="AN150" s="220"/>
      <c r="AO150" s="220"/>
      <c r="AP150" s="220"/>
      <c r="AQ150" s="220"/>
      <c r="AR150" s="220"/>
      <c r="AS150" s="220"/>
      <c r="AT150" s="220"/>
      <c r="AU150" s="220"/>
      <c r="AV150" s="220"/>
      <c r="AW150" s="220"/>
      <c r="AX150" s="220"/>
      <c r="AY150" s="220"/>
      <c r="AZ150" s="1601"/>
    </row>
    <row r="151" spans="1:76" s="110" customFormat="1" ht="15" x14ac:dyDescent="0.25">
      <c r="A151" s="230" t="s">
        <v>8263</v>
      </c>
      <c r="B151" s="230"/>
      <c r="C151" s="220" t="s">
        <v>8257</v>
      </c>
      <c r="D151" s="230" t="s">
        <v>6275</v>
      </c>
      <c r="E151" s="247" t="s">
        <v>7274</v>
      </c>
      <c r="F151" s="239">
        <f>IF(L151&lt;&gt;0,MAX(L151,R151,X151,AD151,AJ151,AP151,AV151,BB151,BH151,BN151),"NE")</f>
        <v>46129</v>
      </c>
      <c r="G151" s="259" t="str">
        <f t="shared" si="22"/>
        <v>B</v>
      </c>
      <c r="H151" s="274" t="str">
        <f>IF($F151="","",INDEX($K151:$BU151,1,MATCH($F151,$K151:$BU151,)+1))</f>
        <v>MR_DER-1688_26</v>
      </c>
      <c r="I151" s="234" t="str">
        <f t="shared" si="23"/>
        <v>ND</v>
      </c>
      <c r="J151" s="234" t="str">
        <f t="shared" si="24"/>
        <v>ND</v>
      </c>
      <c r="K151" s="220" t="s">
        <v>3730</v>
      </c>
      <c r="L151" s="229">
        <v>45376</v>
      </c>
      <c r="M151" s="240" t="s">
        <v>7382</v>
      </c>
      <c r="N151" s="220" t="s">
        <v>5537</v>
      </c>
      <c r="O151" s="229">
        <v>45399</v>
      </c>
      <c r="P151" s="1025" t="s">
        <v>8530</v>
      </c>
      <c r="Q151" s="220" t="s">
        <v>3748</v>
      </c>
      <c r="R151" s="229">
        <v>45490</v>
      </c>
      <c r="S151" s="1024" t="s">
        <v>8143</v>
      </c>
      <c r="T151" s="220"/>
      <c r="U151" s="220"/>
      <c r="V151" s="1025" t="s">
        <v>8580</v>
      </c>
      <c r="W151" s="229" t="s">
        <v>3748</v>
      </c>
      <c r="X151" s="229">
        <v>45996</v>
      </c>
      <c r="Y151" s="1153" t="s">
        <v>11508</v>
      </c>
      <c r="Z151" s="220"/>
      <c r="AA151" s="220"/>
      <c r="AB151" s="220"/>
      <c r="AC151" s="110" t="s">
        <v>5626</v>
      </c>
      <c r="AD151" s="367">
        <v>46073</v>
      </c>
      <c r="AE151" s="218" t="s">
        <v>12168</v>
      </c>
      <c r="AF151" s="220" t="s">
        <v>5539</v>
      </c>
      <c r="AG151" s="229">
        <v>46098</v>
      </c>
      <c r="AH151" s="220"/>
      <c r="AI151" s="220" t="s">
        <v>5811</v>
      </c>
      <c r="AJ151" s="1605">
        <v>46129</v>
      </c>
      <c r="AK151" s="23" t="s">
        <v>12518</v>
      </c>
      <c r="AL151" s="220"/>
      <c r="AM151" s="220"/>
      <c r="AN151" s="220"/>
      <c r="AO151" s="220"/>
      <c r="AP151" s="220"/>
      <c r="AQ151" s="220"/>
      <c r="AR151" s="220"/>
      <c r="AS151" s="220"/>
      <c r="AT151" s="220"/>
      <c r="AU151" s="220"/>
      <c r="AV151" s="220"/>
      <c r="AW151" s="220"/>
      <c r="AX151" s="220"/>
      <c r="AY151" s="1600"/>
      <c r="AZ151" s="1604"/>
      <c r="BA151" s="1604"/>
      <c r="BB151" s="1604"/>
      <c r="BC151" s="1604"/>
      <c r="BD151" s="1604"/>
      <c r="BE151" s="1604"/>
      <c r="BF151" s="1604"/>
      <c r="BG151" s="1604"/>
      <c r="BH151" s="1604"/>
      <c r="BI151" s="1604"/>
      <c r="BJ151" s="1604"/>
      <c r="BK151" s="1604"/>
      <c r="BL151" s="1604"/>
      <c r="BM151" s="1604"/>
      <c r="BN151" s="1604"/>
      <c r="BO151" s="1604"/>
      <c r="BP151" s="1604"/>
      <c r="BQ151" s="1604"/>
      <c r="BR151" s="1604"/>
      <c r="BS151" s="1604"/>
      <c r="BT151" s="1604"/>
      <c r="BU151" s="1604"/>
      <c r="BV151" s="1604"/>
      <c r="BW151" s="1604"/>
      <c r="BX151" s="1604"/>
    </row>
    <row r="152" spans="1:76" s="110" customFormat="1" ht="15" x14ac:dyDescent="0.25">
      <c r="A152" s="230" t="s">
        <v>8263</v>
      </c>
      <c r="B152" s="230"/>
      <c r="C152" s="220" t="s">
        <v>8257</v>
      </c>
      <c r="D152" s="230" t="s">
        <v>6275</v>
      </c>
      <c r="E152" s="247" t="s">
        <v>7275</v>
      </c>
      <c r="F152" s="239">
        <f t="shared" si="21"/>
        <v>45996</v>
      </c>
      <c r="G152" s="259" t="str">
        <f t="shared" si="22"/>
        <v>A</v>
      </c>
      <c r="H152" s="274" t="str">
        <f t="shared" ref="H152:H180" si="25">IF($F152="","",INDEX($K152:$AY152,1,MATCH($F152,$K152:$AY152,)+1))</f>
        <v>MR_DER-1427_25</v>
      </c>
      <c r="I152" s="234" t="str">
        <f t="shared" si="23"/>
        <v>ND</v>
      </c>
      <c r="J152" s="234" t="str">
        <f t="shared" si="24"/>
        <v>ND</v>
      </c>
      <c r="K152" s="220" t="s">
        <v>3730</v>
      </c>
      <c r="L152" s="229">
        <v>45376</v>
      </c>
      <c r="M152" s="240" t="s">
        <v>7382</v>
      </c>
      <c r="N152" s="220" t="s">
        <v>5537</v>
      </c>
      <c r="O152" s="229">
        <v>45399</v>
      </c>
      <c r="P152" s="1025" t="s">
        <v>8530</v>
      </c>
      <c r="Q152" s="220" t="s">
        <v>3748</v>
      </c>
      <c r="R152" s="229">
        <v>45490</v>
      </c>
      <c r="S152" s="1024" t="s">
        <v>8143</v>
      </c>
      <c r="T152" s="220"/>
      <c r="U152" s="220"/>
      <c r="V152" s="1025" t="s">
        <v>8580</v>
      </c>
      <c r="W152" s="229" t="s">
        <v>3748</v>
      </c>
      <c r="X152" s="229">
        <v>45996</v>
      </c>
      <c r="Y152" s="218" t="s">
        <v>11508</v>
      </c>
      <c r="Z152" s="220"/>
      <c r="AA152" s="220"/>
      <c r="AB152" s="220"/>
      <c r="AC152" s="220"/>
      <c r="AD152" s="220"/>
      <c r="AE152" s="220"/>
      <c r="AF152" s="220"/>
      <c r="AG152" s="220"/>
      <c r="AH152" s="220"/>
      <c r="AI152" s="220"/>
      <c r="AJ152" s="220"/>
      <c r="AK152" s="220"/>
      <c r="AL152" s="220"/>
      <c r="AM152" s="220"/>
      <c r="AN152" s="220"/>
      <c r="AO152" s="220"/>
      <c r="AP152" s="220"/>
      <c r="AQ152" s="220"/>
      <c r="AR152" s="220"/>
      <c r="AS152" s="220"/>
      <c r="AT152" s="220"/>
      <c r="AU152" s="220"/>
      <c r="AV152" s="220"/>
      <c r="AW152" s="220"/>
      <c r="AX152" s="220"/>
      <c r="AY152" s="220"/>
      <c r="AZ152" s="1395"/>
    </row>
    <row r="153" spans="1:76" s="110" customFormat="1" ht="15" x14ac:dyDescent="0.25">
      <c r="A153" s="230" t="s">
        <v>8263</v>
      </c>
      <c r="B153" s="230"/>
      <c r="C153" s="220" t="s">
        <v>8257</v>
      </c>
      <c r="D153" s="230" t="s">
        <v>6275</v>
      </c>
      <c r="E153" s="247" t="s">
        <v>7276</v>
      </c>
      <c r="F153" s="239">
        <f t="shared" si="21"/>
        <v>45996</v>
      </c>
      <c r="G153" s="259" t="str">
        <f t="shared" si="22"/>
        <v>A</v>
      </c>
      <c r="H153" s="274" t="str">
        <f t="shared" si="25"/>
        <v>MR_DER-1427_25</v>
      </c>
      <c r="I153" s="234" t="str">
        <f t="shared" si="23"/>
        <v>ND</v>
      </c>
      <c r="J153" s="234" t="str">
        <f t="shared" si="24"/>
        <v>ND</v>
      </c>
      <c r="K153" s="220" t="s">
        <v>3730</v>
      </c>
      <c r="L153" s="229">
        <v>45376</v>
      </c>
      <c r="M153" s="240" t="s">
        <v>7382</v>
      </c>
      <c r="N153" s="220" t="s">
        <v>5537</v>
      </c>
      <c r="O153" s="229">
        <v>45399</v>
      </c>
      <c r="P153" s="1025" t="s">
        <v>8530</v>
      </c>
      <c r="Q153" s="220" t="s">
        <v>3748</v>
      </c>
      <c r="R153" s="229">
        <v>45490</v>
      </c>
      <c r="S153" s="1024" t="s">
        <v>8143</v>
      </c>
      <c r="T153" s="220"/>
      <c r="U153" s="220"/>
      <c r="V153" s="1025" t="s">
        <v>8580</v>
      </c>
      <c r="W153" s="229" t="s">
        <v>3748</v>
      </c>
      <c r="X153" s="229">
        <v>45996</v>
      </c>
      <c r="Y153" s="1153" t="s">
        <v>11508</v>
      </c>
      <c r="Z153" s="220"/>
      <c r="AA153" s="220"/>
      <c r="AB153" s="220"/>
      <c r="AC153" s="220"/>
      <c r="AD153" s="220"/>
      <c r="AE153" s="220"/>
      <c r="AF153" s="220"/>
      <c r="AG153" s="220"/>
      <c r="AH153" s="220"/>
      <c r="AI153" s="220"/>
      <c r="AJ153" s="220"/>
      <c r="AK153" s="220"/>
      <c r="AL153" s="220"/>
      <c r="AM153" s="220"/>
      <c r="AN153" s="220"/>
      <c r="AO153" s="220"/>
      <c r="AP153" s="220"/>
      <c r="AQ153" s="220"/>
      <c r="AR153" s="220"/>
      <c r="AS153" s="220"/>
      <c r="AT153" s="220"/>
      <c r="AU153" s="220"/>
      <c r="AV153" s="220"/>
      <c r="AW153" s="220"/>
      <c r="AX153" s="220"/>
      <c r="AY153" s="220"/>
      <c r="AZ153" s="220"/>
    </row>
    <row r="154" spans="1:76" s="110" customFormat="1" ht="15" x14ac:dyDescent="0.25">
      <c r="A154" s="230" t="s">
        <v>8263</v>
      </c>
      <c r="B154" s="230"/>
      <c r="C154" s="220" t="s">
        <v>8257</v>
      </c>
      <c r="D154" s="230" t="s">
        <v>6275</v>
      </c>
      <c r="E154" s="247" t="s">
        <v>7277</v>
      </c>
      <c r="F154" s="239">
        <f t="shared" si="21"/>
        <v>45996</v>
      </c>
      <c r="G154" s="259" t="str">
        <f t="shared" si="22"/>
        <v>A</v>
      </c>
      <c r="H154" s="274" t="str">
        <f t="shared" si="25"/>
        <v>MR_DER-1427_25</v>
      </c>
      <c r="I154" s="234" t="str">
        <f t="shared" si="23"/>
        <v>ND</v>
      </c>
      <c r="J154" s="234" t="str">
        <f t="shared" si="24"/>
        <v>ND</v>
      </c>
      <c r="K154" s="220" t="s">
        <v>3730</v>
      </c>
      <c r="L154" s="229">
        <v>45376</v>
      </c>
      <c r="M154" s="240" t="s">
        <v>7382</v>
      </c>
      <c r="N154" s="220" t="s">
        <v>5537</v>
      </c>
      <c r="O154" s="229">
        <v>45399</v>
      </c>
      <c r="P154" s="1025" t="s">
        <v>8530</v>
      </c>
      <c r="Q154" s="220" t="s">
        <v>3748</v>
      </c>
      <c r="R154" s="229">
        <v>45490</v>
      </c>
      <c r="S154" s="1024" t="s">
        <v>8143</v>
      </c>
      <c r="T154" s="220"/>
      <c r="U154" s="220"/>
      <c r="V154" s="1025" t="s">
        <v>8580</v>
      </c>
      <c r="W154" s="229" t="s">
        <v>3748</v>
      </c>
      <c r="X154" s="229">
        <v>45996</v>
      </c>
      <c r="Y154" s="1153" t="s">
        <v>11508</v>
      </c>
      <c r="Z154" s="220"/>
      <c r="AA154" s="220"/>
      <c r="AB154" s="220"/>
      <c r="AC154" s="220"/>
      <c r="AD154" s="220"/>
      <c r="AE154" s="220"/>
      <c r="AF154" s="220"/>
      <c r="AG154" s="220"/>
      <c r="AH154" s="220"/>
      <c r="AI154" s="220"/>
      <c r="AJ154" s="220"/>
      <c r="AK154" s="220"/>
      <c r="AL154" s="220"/>
      <c r="AM154" s="220"/>
      <c r="AN154" s="220"/>
      <c r="AO154" s="220"/>
      <c r="AP154" s="220"/>
      <c r="AQ154" s="220"/>
      <c r="AR154" s="220"/>
      <c r="AS154" s="220"/>
      <c r="AT154" s="220"/>
      <c r="AU154" s="220"/>
      <c r="AV154" s="220"/>
      <c r="AW154" s="220"/>
      <c r="AX154" s="220"/>
      <c r="AY154" s="220"/>
      <c r="AZ154" s="220"/>
    </row>
    <row r="155" spans="1:76" s="110" customFormat="1" ht="15" x14ac:dyDescent="0.25">
      <c r="A155" s="230" t="s">
        <v>8263</v>
      </c>
      <c r="B155" s="230"/>
      <c r="C155" s="220" t="s">
        <v>8257</v>
      </c>
      <c r="D155" s="230" t="s">
        <v>6275</v>
      </c>
      <c r="E155" s="247" t="s">
        <v>7278</v>
      </c>
      <c r="F155" s="239">
        <f t="shared" si="21"/>
        <v>45996</v>
      </c>
      <c r="G155" s="259" t="str">
        <f t="shared" si="22"/>
        <v>A</v>
      </c>
      <c r="H155" s="274" t="str">
        <f t="shared" si="25"/>
        <v>MR_DER-1427_25</v>
      </c>
      <c r="I155" s="234" t="str">
        <f t="shared" si="23"/>
        <v>ND</v>
      </c>
      <c r="J155" s="234" t="str">
        <f t="shared" si="24"/>
        <v>ND</v>
      </c>
      <c r="K155" s="220" t="s">
        <v>3730</v>
      </c>
      <c r="L155" s="229">
        <v>45376</v>
      </c>
      <c r="M155" s="240" t="s">
        <v>7382</v>
      </c>
      <c r="N155" s="220" t="s">
        <v>5537</v>
      </c>
      <c r="O155" s="229">
        <v>45399</v>
      </c>
      <c r="P155" s="1025" t="s">
        <v>8530</v>
      </c>
      <c r="Q155" s="220" t="s">
        <v>3748</v>
      </c>
      <c r="R155" s="229">
        <v>45490</v>
      </c>
      <c r="S155" s="1024" t="s">
        <v>8143</v>
      </c>
      <c r="T155" s="220"/>
      <c r="U155" s="220"/>
      <c r="V155" s="1025" t="s">
        <v>8580</v>
      </c>
      <c r="W155" s="229" t="s">
        <v>3748</v>
      </c>
      <c r="X155" s="229">
        <v>45996</v>
      </c>
      <c r="Y155" s="218" t="s">
        <v>11508</v>
      </c>
      <c r="Z155" s="220"/>
      <c r="AA155" s="220"/>
      <c r="AB155" s="220"/>
      <c r="AC155" s="220"/>
      <c r="AD155" s="220"/>
      <c r="AE155" s="220"/>
      <c r="AF155" s="220"/>
      <c r="AG155" s="220"/>
      <c r="AH155" s="220"/>
      <c r="AI155" s="220"/>
      <c r="AJ155" s="220"/>
      <c r="AK155" s="220"/>
      <c r="AL155" s="220"/>
      <c r="AM155" s="220"/>
      <c r="AN155" s="220"/>
      <c r="AO155" s="220"/>
      <c r="AP155" s="220"/>
      <c r="AQ155" s="220"/>
      <c r="AR155" s="220"/>
      <c r="AS155" s="220"/>
      <c r="AT155" s="220"/>
      <c r="AU155" s="220"/>
      <c r="AV155" s="220"/>
      <c r="AW155" s="220"/>
      <c r="AX155" s="220"/>
      <c r="AY155" s="220"/>
      <c r="AZ155" s="220"/>
    </row>
    <row r="156" spans="1:76" s="110" customFormat="1" ht="15" x14ac:dyDescent="0.25">
      <c r="A156" s="230" t="s">
        <v>8263</v>
      </c>
      <c r="B156" s="230"/>
      <c r="C156" s="220" t="s">
        <v>8257</v>
      </c>
      <c r="D156" s="230" t="s">
        <v>6275</v>
      </c>
      <c r="E156" s="247" t="s">
        <v>7279</v>
      </c>
      <c r="F156" s="239">
        <f t="shared" si="21"/>
        <v>45996</v>
      </c>
      <c r="G156" s="259" t="str">
        <f t="shared" si="22"/>
        <v>A</v>
      </c>
      <c r="H156" s="274" t="str">
        <f t="shared" si="25"/>
        <v>MR_DER-1427_25</v>
      </c>
      <c r="I156" s="234" t="str">
        <f t="shared" si="23"/>
        <v>ND</v>
      </c>
      <c r="J156" s="234" t="str">
        <f t="shared" si="24"/>
        <v>ND</v>
      </c>
      <c r="K156" s="220" t="s">
        <v>3730</v>
      </c>
      <c r="L156" s="229">
        <v>45376</v>
      </c>
      <c r="M156" s="240" t="s">
        <v>7382</v>
      </c>
      <c r="N156" s="220" t="s">
        <v>5537</v>
      </c>
      <c r="O156" s="229">
        <v>45399</v>
      </c>
      <c r="P156" s="1025" t="s">
        <v>8530</v>
      </c>
      <c r="Q156" s="220" t="s">
        <v>3748</v>
      </c>
      <c r="R156" s="229">
        <v>45490</v>
      </c>
      <c r="S156" s="1024" t="s">
        <v>8143</v>
      </c>
      <c r="T156" s="220"/>
      <c r="U156" s="220"/>
      <c r="V156" s="1025" t="s">
        <v>8580</v>
      </c>
      <c r="W156" s="229" t="s">
        <v>3748</v>
      </c>
      <c r="X156" s="229">
        <v>45996</v>
      </c>
      <c r="Y156" s="218" t="s">
        <v>11508</v>
      </c>
      <c r="Z156" s="220"/>
      <c r="AA156" s="220"/>
      <c r="AB156" s="220"/>
      <c r="AC156" s="220"/>
      <c r="AD156" s="220"/>
      <c r="AE156" s="220"/>
      <c r="AF156" s="220"/>
      <c r="AG156" s="220"/>
      <c r="AH156" s="220"/>
      <c r="AI156" s="220"/>
      <c r="AJ156" s="220"/>
      <c r="AK156" s="220"/>
      <c r="AL156" s="220"/>
      <c r="AM156" s="220"/>
      <c r="AN156" s="220"/>
      <c r="AO156" s="220"/>
      <c r="AP156" s="220"/>
      <c r="AQ156" s="220"/>
      <c r="AR156" s="220"/>
      <c r="AS156" s="220"/>
      <c r="AT156" s="220"/>
      <c r="AU156" s="220"/>
      <c r="AV156" s="220"/>
      <c r="AW156" s="220"/>
      <c r="AX156" s="220"/>
      <c r="AY156" s="220"/>
      <c r="AZ156" s="220"/>
    </row>
    <row r="157" spans="1:76" s="110" customFormat="1" ht="15" x14ac:dyDescent="0.25">
      <c r="A157" s="230" t="s">
        <v>8263</v>
      </c>
      <c r="B157" s="230"/>
      <c r="C157" s="220" t="s">
        <v>8257</v>
      </c>
      <c r="D157" s="230" t="s">
        <v>6275</v>
      </c>
      <c r="E157" s="247" t="s">
        <v>7280</v>
      </c>
      <c r="F157" s="239">
        <f t="shared" si="21"/>
        <v>45996</v>
      </c>
      <c r="G157" s="259" t="str">
        <f t="shared" si="22"/>
        <v>A</v>
      </c>
      <c r="H157" s="274" t="str">
        <f t="shared" si="25"/>
        <v>MR_DER-1427_25</v>
      </c>
      <c r="I157" s="234" t="str">
        <f t="shared" si="23"/>
        <v>ND</v>
      </c>
      <c r="J157" s="234" t="str">
        <f t="shared" si="24"/>
        <v>ND</v>
      </c>
      <c r="K157" s="220" t="s">
        <v>3730</v>
      </c>
      <c r="L157" s="229">
        <v>45376</v>
      </c>
      <c r="M157" s="240" t="s">
        <v>7382</v>
      </c>
      <c r="N157" s="220" t="s">
        <v>5537</v>
      </c>
      <c r="O157" s="229">
        <v>45399</v>
      </c>
      <c r="P157" s="1025" t="s">
        <v>8530</v>
      </c>
      <c r="Q157" s="220" t="s">
        <v>3748</v>
      </c>
      <c r="R157" s="229">
        <v>45490</v>
      </c>
      <c r="S157" s="1024" t="s">
        <v>8143</v>
      </c>
      <c r="T157" s="220"/>
      <c r="U157" s="220"/>
      <c r="V157" s="1025" t="s">
        <v>8580</v>
      </c>
      <c r="W157" s="229" t="s">
        <v>3748</v>
      </c>
      <c r="X157" s="229">
        <v>45996</v>
      </c>
      <c r="Y157" s="1153" t="s">
        <v>11508</v>
      </c>
      <c r="Z157" s="220"/>
      <c r="AA157" s="220"/>
      <c r="AB157" s="220"/>
      <c r="AC157" s="220"/>
      <c r="AD157" s="220"/>
      <c r="AE157" s="220"/>
      <c r="AF157" s="220"/>
      <c r="AG157" s="220"/>
      <c r="AH157" s="220"/>
      <c r="AI157" s="220"/>
      <c r="AJ157" s="220"/>
      <c r="AK157" s="220"/>
      <c r="AL157" s="220"/>
      <c r="AM157" s="220"/>
      <c r="AN157" s="220"/>
      <c r="AO157" s="220"/>
      <c r="AP157" s="220"/>
      <c r="AQ157" s="220"/>
      <c r="AR157" s="220"/>
      <c r="AS157" s="220"/>
      <c r="AT157" s="220"/>
      <c r="AU157" s="220"/>
      <c r="AV157" s="220"/>
      <c r="AW157" s="220"/>
      <c r="AX157" s="220"/>
      <c r="AY157" s="220"/>
      <c r="AZ157" s="220"/>
    </row>
    <row r="158" spans="1:76" s="110" customFormat="1" ht="15" x14ac:dyDescent="0.25">
      <c r="A158" s="230" t="s">
        <v>8263</v>
      </c>
      <c r="B158" s="230"/>
      <c r="C158" s="220" t="s">
        <v>8257</v>
      </c>
      <c r="D158" s="230" t="s">
        <v>6275</v>
      </c>
      <c r="E158" s="247" t="s">
        <v>7281</v>
      </c>
      <c r="F158" s="239">
        <f>IF(L158&lt;&gt;0,MAX(L158,R158,X158,AD158,AJ158,AP158,AV158),"NE")</f>
        <v>46036</v>
      </c>
      <c r="G158" s="259" t="str">
        <f t="shared" si="22"/>
        <v>C</v>
      </c>
      <c r="H158" s="274" t="str">
        <f t="shared" si="25"/>
        <v>MR_DER-1511_26</v>
      </c>
      <c r="I158" s="234" t="str">
        <f t="shared" si="23"/>
        <v>ND</v>
      </c>
      <c r="J158" s="234" t="str">
        <f t="shared" si="24"/>
        <v>APROVADO</v>
      </c>
      <c r="K158" s="220" t="s">
        <v>3730</v>
      </c>
      <c r="L158" s="229">
        <v>45376</v>
      </c>
      <c r="M158" s="240" t="s">
        <v>7382</v>
      </c>
      <c r="N158" s="220" t="s">
        <v>5537</v>
      </c>
      <c r="O158" s="229">
        <v>45399</v>
      </c>
      <c r="P158" s="1025" t="s">
        <v>8530</v>
      </c>
      <c r="Q158" s="220" t="s">
        <v>3748</v>
      </c>
      <c r="R158" s="229">
        <v>45490</v>
      </c>
      <c r="S158" s="1024" t="s">
        <v>8143</v>
      </c>
      <c r="T158" s="220" t="s">
        <v>6098</v>
      </c>
      <c r="U158" s="229">
        <v>45497</v>
      </c>
      <c r="V158" s="1025" t="s">
        <v>8580</v>
      </c>
      <c r="W158" s="220" t="s">
        <v>5626</v>
      </c>
      <c r="X158" s="229">
        <v>45534</v>
      </c>
      <c r="Y158" s="1024" t="s">
        <v>8188</v>
      </c>
      <c r="Z158" s="220" t="s">
        <v>5537</v>
      </c>
      <c r="AA158" s="229">
        <v>45587</v>
      </c>
      <c r="AB158" s="1025" t="s">
        <v>8623</v>
      </c>
      <c r="AC158" s="220" t="s">
        <v>5811</v>
      </c>
      <c r="AD158" s="229">
        <v>45665</v>
      </c>
      <c r="AE158" s="978" t="s">
        <v>8876</v>
      </c>
      <c r="AF158" s="220" t="s">
        <v>6098</v>
      </c>
      <c r="AG158" s="229">
        <v>45674</v>
      </c>
      <c r="AH158" s="220"/>
      <c r="AI158" s="220" t="s">
        <v>6393</v>
      </c>
      <c r="AJ158" s="229">
        <v>45713</v>
      </c>
      <c r="AK158" s="978" t="s">
        <v>8954</v>
      </c>
      <c r="AL158" s="220" t="s">
        <v>5537</v>
      </c>
      <c r="AM158" s="229">
        <v>45735</v>
      </c>
      <c r="AN158" s="220"/>
      <c r="AO158" s="220" t="s">
        <v>6649</v>
      </c>
      <c r="AP158" s="229">
        <v>46029</v>
      </c>
      <c r="AQ158" s="218" t="s">
        <v>11912</v>
      </c>
      <c r="AR158" s="220" t="s">
        <v>5539</v>
      </c>
      <c r="AS158" s="229">
        <v>46034</v>
      </c>
      <c r="AT158" s="220"/>
      <c r="AU158" s="220" t="s">
        <v>6649</v>
      </c>
      <c r="AV158" s="229">
        <v>46036</v>
      </c>
      <c r="AW158" s="1153" t="s">
        <v>11987</v>
      </c>
      <c r="AX158" s="220"/>
      <c r="AY158" s="220"/>
      <c r="AZ158" s="1601"/>
    </row>
    <row r="159" spans="1:76" s="110" customFormat="1" ht="15" x14ac:dyDescent="0.25">
      <c r="A159" s="230" t="s">
        <v>8263</v>
      </c>
      <c r="B159" s="230"/>
      <c r="C159" s="220" t="s">
        <v>8257</v>
      </c>
      <c r="D159" s="230" t="s">
        <v>6275</v>
      </c>
      <c r="E159" s="247" t="s">
        <v>7282</v>
      </c>
      <c r="F159" s="239">
        <f>IF(L159&lt;&gt;0,MAX(L159,R159,X159,AD159,AJ159,AP159,AV159,BB159,BH159,BN159),"NE")</f>
        <v>46129</v>
      </c>
      <c r="G159" s="259" t="str">
        <f t="shared" si="22"/>
        <v>D</v>
      </c>
      <c r="H159" s="274" t="str">
        <f>IF($F159="","",INDEX($K159:$BU159,1,MATCH($F159,$K159:$BU159,)+1))</f>
        <v>MR_DER-1688_26</v>
      </c>
      <c r="I159" s="234" t="str">
        <f t="shared" si="23"/>
        <v>ND</v>
      </c>
      <c r="J159" s="234" t="str">
        <f t="shared" si="24"/>
        <v>APROVADO</v>
      </c>
      <c r="K159" s="220" t="s">
        <v>3730</v>
      </c>
      <c r="L159" s="229">
        <v>45376</v>
      </c>
      <c r="M159" s="240" t="s">
        <v>7382</v>
      </c>
      <c r="N159" s="220" t="s">
        <v>5537</v>
      </c>
      <c r="O159" s="229">
        <v>45399</v>
      </c>
      <c r="P159" s="1025" t="s">
        <v>8530</v>
      </c>
      <c r="Q159" s="220" t="s">
        <v>3748</v>
      </c>
      <c r="R159" s="229">
        <v>45490</v>
      </c>
      <c r="S159" s="1024" t="s">
        <v>8143</v>
      </c>
      <c r="T159" s="220" t="s">
        <v>6098</v>
      </c>
      <c r="U159" s="229">
        <v>45497</v>
      </c>
      <c r="V159" s="1025" t="s">
        <v>8580</v>
      </c>
      <c r="W159" s="220" t="s">
        <v>5626</v>
      </c>
      <c r="X159" s="229">
        <v>45534</v>
      </c>
      <c r="Y159" s="1024" t="s">
        <v>8188</v>
      </c>
      <c r="Z159" s="220" t="s">
        <v>5537</v>
      </c>
      <c r="AA159" s="229">
        <v>45587</v>
      </c>
      <c r="AB159" s="1025" t="s">
        <v>8623</v>
      </c>
      <c r="AC159" s="220" t="s">
        <v>5811</v>
      </c>
      <c r="AD159" s="229">
        <v>45665</v>
      </c>
      <c r="AE159" s="978" t="s">
        <v>8876</v>
      </c>
      <c r="AF159" s="220" t="s">
        <v>6098</v>
      </c>
      <c r="AG159" s="229">
        <v>45674</v>
      </c>
      <c r="AH159" s="220"/>
      <c r="AI159" s="220" t="s">
        <v>6393</v>
      </c>
      <c r="AJ159" s="229">
        <v>45713</v>
      </c>
      <c r="AK159" s="978" t="s">
        <v>8954</v>
      </c>
      <c r="AL159" s="220" t="s">
        <v>5537</v>
      </c>
      <c r="AM159" s="229">
        <v>45735</v>
      </c>
      <c r="AN159" s="220"/>
      <c r="AO159" s="220" t="s">
        <v>6649</v>
      </c>
      <c r="AP159" s="229">
        <v>46029</v>
      </c>
      <c r="AQ159" s="218" t="s">
        <v>11912</v>
      </c>
      <c r="AR159" s="220" t="s">
        <v>5539</v>
      </c>
      <c r="AS159" s="229">
        <v>46034</v>
      </c>
      <c r="AT159" s="220"/>
      <c r="AU159" s="220" t="s">
        <v>6649</v>
      </c>
      <c r="AV159" s="229">
        <v>46036</v>
      </c>
      <c r="AW159" s="218" t="s">
        <v>11987</v>
      </c>
      <c r="AX159" s="220"/>
      <c r="AY159" s="1600"/>
      <c r="AZ159" s="1604"/>
      <c r="BA159" s="1604" t="s">
        <v>7023</v>
      </c>
      <c r="BB159" s="1605">
        <v>46073</v>
      </c>
      <c r="BC159" s="1612" t="s">
        <v>12168</v>
      </c>
      <c r="BD159" s="1604" t="s">
        <v>5537</v>
      </c>
      <c r="BE159" s="1605">
        <v>46098</v>
      </c>
      <c r="BF159" s="1604"/>
      <c r="BG159" s="1604" t="s">
        <v>7047</v>
      </c>
      <c r="BH159" s="1605">
        <v>46106</v>
      </c>
      <c r="BI159" s="1612" t="s">
        <v>12433</v>
      </c>
      <c r="BJ159" s="1604" t="s">
        <v>5539</v>
      </c>
      <c r="BK159" s="1605">
        <v>46106</v>
      </c>
      <c r="BL159" s="1604"/>
      <c r="BM159" s="1604" t="s">
        <v>7047</v>
      </c>
      <c r="BN159" s="1605">
        <v>46129</v>
      </c>
      <c r="BO159" s="23" t="s">
        <v>12518</v>
      </c>
      <c r="BP159" s="1604"/>
      <c r="BQ159" s="1604"/>
      <c r="BR159" s="1604"/>
      <c r="BS159" s="1604"/>
      <c r="BT159" s="1604"/>
      <c r="BU159" s="1604"/>
      <c r="BV159" s="1604"/>
      <c r="BW159" s="1604"/>
      <c r="BX159" s="1604"/>
    </row>
    <row r="160" spans="1:76" s="110" customFormat="1" ht="15" x14ac:dyDescent="0.25">
      <c r="A160" s="230" t="s">
        <v>8263</v>
      </c>
      <c r="B160" s="230"/>
      <c r="C160" s="220" t="s">
        <v>8257</v>
      </c>
      <c r="D160" s="230" t="s">
        <v>6275</v>
      </c>
      <c r="E160" s="247" t="s">
        <v>7283</v>
      </c>
      <c r="F160" s="239">
        <f>IF(L160&lt;&gt;0,MAX(L160,R160,X160,AD160,AJ160,AP160,AV160,BB160,BH160,BN160),"NE")</f>
        <v>46129</v>
      </c>
      <c r="G160" s="259" t="str">
        <f t="shared" si="22"/>
        <v>B</v>
      </c>
      <c r="H160" s="274" t="str">
        <f>IF($F160="","",INDEX($K160:$BU160,1,MATCH($F160,$K160:$BU160,)+1))</f>
        <v>MR_DER-1688_26</v>
      </c>
      <c r="I160" s="234" t="str">
        <f t="shared" si="23"/>
        <v>ND</v>
      </c>
      <c r="J160" s="234" t="str">
        <f t="shared" si="24"/>
        <v>APROVADO</v>
      </c>
      <c r="K160" s="220" t="s">
        <v>3730</v>
      </c>
      <c r="L160" s="229">
        <v>45376</v>
      </c>
      <c r="M160" s="240" t="s">
        <v>7382</v>
      </c>
      <c r="N160" s="220" t="s">
        <v>5537</v>
      </c>
      <c r="O160" s="229">
        <v>45399</v>
      </c>
      <c r="P160" s="1025" t="s">
        <v>8530</v>
      </c>
      <c r="Q160" s="220" t="s">
        <v>3748</v>
      </c>
      <c r="R160" s="229">
        <v>45490</v>
      </c>
      <c r="S160" s="1024" t="s">
        <v>8143</v>
      </c>
      <c r="T160" s="220"/>
      <c r="U160" s="229"/>
      <c r="V160" s="1025" t="s">
        <v>8580</v>
      </c>
      <c r="W160" s="229" t="s">
        <v>3748</v>
      </c>
      <c r="X160" s="229">
        <v>45996</v>
      </c>
      <c r="Y160" s="1153" t="s">
        <v>11508</v>
      </c>
      <c r="Z160" s="220"/>
      <c r="AA160" s="220"/>
      <c r="AB160" s="220"/>
      <c r="AC160" s="110" t="s">
        <v>5626</v>
      </c>
      <c r="AD160" s="367">
        <v>46073</v>
      </c>
      <c r="AE160" s="218" t="s">
        <v>12168</v>
      </c>
      <c r="AF160" s="220" t="s">
        <v>5537</v>
      </c>
      <c r="AG160" s="229">
        <v>46098</v>
      </c>
      <c r="AH160" s="220"/>
      <c r="AI160" s="110" t="s">
        <v>5811</v>
      </c>
      <c r="AJ160" s="367">
        <v>46106</v>
      </c>
      <c r="AK160" s="218" t="s">
        <v>12433</v>
      </c>
      <c r="AL160" s="110" t="s">
        <v>5539</v>
      </c>
      <c r="AM160" s="367">
        <v>46106</v>
      </c>
      <c r="AN160" s="220"/>
      <c r="AO160" s="220" t="s">
        <v>5811</v>
      </c>
      <c r="AP160" s="1605">
        <v>46129</v>
      </c>
      <c r="AQ160" s="23" t="s">
        <v>12518</v>
      </c>
      <c r="AR160" s="220"/>
      <c r="AS160" s="220"/>
      <c r="AT160" s="220"/>
      <c r="AU160" s="220"/>
      <c r="AV160" s="220"/>
      <c r="AW160" s="220"/>
      <c r="AX160" s="220"/>
      <c r="AY160" s="1600"/>
      <c r="AZ160" s="1604"/>
      <c r="BA160" s="1604"/>
      <c r="BB160" s="1604"/>
      <c r="BC160" s="1604"/>
      <c r="BD160" s="1604"/>
      <c r="BE160" s="1604"/>
      <c r="BF160" s="1604"/>
      <c r="BG160" s="1604"/>
      <c r="BH160" s="1604"/>
      <c r="BI160" s="1604"/>
      <c r="BJ160" s="1604"/>
      <c r="BK160" s="1604"/>
      <c r="BL160" s="1604"/>
      <c r="BM160" s="1604"/>
      <c r="BN160" s="1604"/>
      <c r="BO160" s="1604"/>
      <c r="BP160" s="1604"/>
      <c r="BQ160" s="1604"/>
      <c r="BR160" s="1604"/>
      <c r="BS160" s="1604"/>
      <c r="BT160" s="1604"/>
      <c r="BU160" s="1604"/>
      <c r="BV160" s="1604"/>
      <c r="BW160" s="1604"/>
      <c r="BX160" s="1604"/>
    </row>
    <row r="161" spans="1:76" s="110" customFormat="1" ht="15" x14ac:dyDescent="0.25">
      <c r="A161" s="230" t="s">
        <v>8263</v>
      </c>
      <c r="B161" s="230"/>
      <c r="C161" s="220" t="s">
        <v>8257</v>
      </c>
      <c r="D161" s="230" t="s">
        <v>6275</v>
      </c>
      <c r="E161" s="247" t="s">
        <v>7284</v>
      </c>
      <c r="F161" s="239">
        <f>IF(L161&lt;&gt;0,MAX(L161,R161,X161,AD161,AJ161),"NE")</f>
        <v>45996</v>
      </c>
      <c r="G161" s="259" t="str">
        <f t="shared" si="22"/>
        <v>A</v>
      </c>
      <c r="H161" s="274" t="str">
        <f t="shared" si="25"/>
        <v>MR_DER-1427_25</v>
      </c>
      <c r="I161" s="234" t="str">
        <f t="shared" si="23"/>
        <v>ND</v>
      </c>
      <c r="J161" s="234" t="str">
        <f t="shared" si="24"/>
        <v>ND</v>
      </c>
      <c r="K161" s="220" t="s">
        <v>3730</v>
      </c>
      <c r="L161" s="229">
        <v>45376</v>
      </c>
      <c r="M161" s="240" t="s">
        <v>7382</v>
      </c>
      <c r="N161" s="220" t="s">
        <v>5536</v>
      </c>
      <c r="O161" s="229">
        <v>45399</v>
      </c>
      <c r="P161" s="1025" t="s">
        <v>8530</v>
      </c>
      <c r="Q161" s="220" t="s">
        <v>3765</v>
      </c>
      <c r="R161" s="229">
        <v>45490</v>
      </c>
      <c r="S161" s="1024" t="s">
        <v>8143</v>
      </c>
      <c r="T161" s="220" t="s">
        <v>5539</v>
      </c>
      <c r="U161" s="229">
        <v>45497</v>
      </c>
      <c r="V161" s="1025" t="s">
        <v>8581</v>
      </c>
      <c r="W161" s="220" t="s">
        <v>3748</v>
      </c>
      <c r="X161" s="229">
        <v>45534</v>
      </c>
      <c r="Y161" s="1024" t="s">
        <v>8188</v>
      </c>
      <c r="Z161" s="220"/>
      <c r="AA161" s="220"/>
      <c r="AB161" s="1417" t="s">
        <v>8626</v>
      </c>
      <c r="AC161" s="229" t="s">
        <v>3748</v>
      </c>
      <c r="AD161" s="229">
        <v>45996</v>
      </c>
      <c r="AE161" s="1153" t="s">
        <v>11508</v>
      </c>
      <c r="AF161" s="220"/>
      <c r="AG161" s="220"/>
      <c r="AH161" s="220"/>
      <c r="AI161" s="220"/>
      <c r="AJ161" s="220"/>
      <c r="AK161" s="220"/>
      <c r="AL161" s="220"/>
      <c r="AM161" s="220"/>
      <c r="AN161" s="220"/>
      <c r="AO161" s="220"/>
      <c r="AP161" s="220"/>
      <c r="AQ161" s="220"/>
      <c r="AR161" s="220"/>
      <c r="AS161" s="220"/>
      <c r="AT161" s="220"/>
      <c r="AU161" s="220"/>
      <c r="AV161" s="220"/>
      <c r="AW161" s="220"/>
      <c r="AX161" s="220"/>
      <c r="AY161" s="220"/>
      <c r="AZ161" s="1395"/>
    </row>
    <row r="162" spans="1:76" s="110" customFormat="1" ht="15" x14ac:dyDescent="0.25">
      <c r="A162" s="230" t="s">
        <v>8263</v>
      </c>
      <c r="B162" s="230"/>
      <c r="C162" s="220" t="s">
        <v>8257</v>
      </c>
      <c r="D162" s="230" t="s">
        <v>6275</v>
      </c>
      <c r="E162" s="247" t="s">
        <v>7285</v>
      </c>
      <c r="F162" s="239">
        <f>IF(L162&lt;&gt;0,MAX(L162,R162,X162,AD162,AJ162),"NE")</f>
        <v>45996</v>
      </c>
      <c r="G162" s="259" t="str">
        <f t="shared" si="22"/>
        <v>A</v>
      </c>
      <c r="H162" s="274" t="str">
        <f t="shared" si="25"/>
        <v>MR_DER-1427_25</v>
      </c>
      <c r="I162" s="234" t="str">
        <f t="shared" si="23"/>
        <v>ND</v>
      </c>
      <c r="J162" s="234" t="str">
        <f t="shared" si="24"/>
        <v>ND</v>
      </c>
      <c r="K162" s="220" t="s">
        <v>3730</v>
      </c>
      <c r="L162" s="229">
        <v>45376</v>
      </c>
      <c r="M162" s="240" t="s">
        <v>7382</v>
      </c>
      <c r="N162" s="220" t="s">
        <v>5536</v>
      </c>
      <c r="O162" s="229">
        <v>45399</v>
      </c>
      <c r="P162" s="1025" t="s">
        <v>8530</v>
      </c>
      <c r="Q162" s="220" t="s">
        <v>3765</v>
      </c>
      <c r="R162" s="229">
        <v>45490</v>
      </c>
      <c r="S162" s="1024" t="s">
        <v>8143</v>
      </c>
      <c r="T162" s="220" t="s">
        <v>5539</v>
      </c>
      <c r="U162" s="229">
        <v>45497</v>
      </c>
      <c r="V162" s="1025" t="s">
        <v>8581</v>
      </c>
      <c r="W162" s="220" t="s">
        <v>3748</v>
      </c>
      <c r="X162" s="229">
        <v>45534</v>
      </c>
      <c r="Y162" s="1024" t="s">
        <v>8188</v>
      </c>
      <c r="Z162" s="220"/>
      <c r="AA162" s="220"/>
      <c r="AB162" s="1417" t="s">
        <v>8626</v>
      </c>
      <c r="AC162" s="229" t="s">
        <v>3748</v>
      </c>
      <c r="AD162" s="229">
        <v>45996</v>
      </c>
      <c r="AE162" s="218" t="s">
        <v>11508</v>
      </c>
      <c r="AF162" s="220"/>
      <c r="AG162" s="220"/>
      <c r="AH162" s="220"/>
      <c r="AI162" s="220"/>
      <c r="AJ162" s="220"/>
      <c r="AK162" s="220"/>
      <c r="AL162" s="220"/>
      <c r="AM162" s="220"/>
      <c r="AN162" s="220"/>
      <c r="AO162" s="220"/>
      <c r="AP162" s="220"/>
      <c r="AQ162" s="220"/>
      <c r="AR162" s="220"/>
      <c r="AS162" s="220"/>
      <c r="AT162" s="220"/>
      <c r="AU162" s="220"/>
      <c r="AV162" s="220"/>
      <c r="AW162" s="220"/>
      <c r="AX162" s="220"/>
      <c r="AY162" s="220"/>
      <c r="AZ162" s="220"/>
    </row>
    <row r="163" spans="1:76" s="110" customFormat="1" ht="15" x14ac:dyDescent="0.25">
      <c r="A163" s="230" t="s">
        <v>8263</v>
      </c>
      <c r="B163" s="230"/>
      <c r="C163" s="220" t="s">
        <v>8257</v>
      </c>
      <c r="D163" s="230" t="s">
        <v>6275</v>
      </c>
      <c r="E163" s="247" t="s">
        <v>7286</v>
      </c>
      <c r="F163" s="239">
        <f>IF(L163&lt;&gt;0,MAX(L163,R163,X163,AD163,AJ163),"NE")</f>
        <v>45996</v>
      </c>
      <c r="G163" s="259" t="str">
        <f t="shared" si="22"/>
        <v>A</v>
      </c>
      <c r="H163" s="274" t="str">
        <f t="shared" si="25"/>
        <v>MR_DER-1427_25</v>
      </c>
      <c r="I163" s="234" t="str">
        <f t="shared" si="23"/>
        <v>ND</v>
      </c>
      <c r="J163" s="234" t="str">
        <f t="shared" si="24"/>
        <v>ND</v>
      </c>
      <c r="K163" s="220" t="s">
        <v>3730</v>
      </c>
      <c r="L163" s="229">
        <v>45376</v>
      </c>
      <c r="M163" s="240" t="s">
        <v>7382</v>
      </c>
      <c r="N163" s="220" t="s">
        <v>5537</v>
      </c>
      <c r="O163" s="229">
        <v>45399</v>
      </c>
      <c r="P163" s="1025" t="s">
        <v>8530</v>
      </c>
      <c r="Q163" s="220" t="s">
        <v>3748</v>
      </c>
      <c r="R163" s="229">
        <v>45490</v>
      </c>
      <c r="S163" s="1024" t="s">
        <v>8143</v>
      </c>
      <c r="T163" s="220"/>
      <c r="U163" s="220"/>
      <c r="V163" s="1025" t="s">
        <v>8580</v>
      </c>
      <c r="W163" s="229" t="s">
        <v>3748</v>
      </c>
      <c r="X163" s="229">
        <v>45996</v>
      </c>
      <c r="Y163" s="218" t="s">
        <v>11508</v>
      </c>
      <c r="Z163" s="220"/>
      <c r="AA163" s="220"/>
      <c r="AB163" s="220"/>
      <c r="AC163" s="220"/>
      <c r="AD163" s="220"/>
      <c r="AE163" s="220"/>
      <c r="AF163" s="220"/>
      <c r="AG163" s="220"/>
      <c r="AH163" s="220"/>
      <c r="AI163" s="220"/>
      <c r="AJ163" s="220"/>
      <c r="AK163" s="220"/>
      <c r="AL163" s="220"/>
      <c r="AM163" s="220"/>
      <c r="AN163" s="220"/>
      <c r="AO163" s="220"/>
      <c r="AP163" s="220"/>
      <c r="AQ163" s="220"/>
      <c r="AR163" s="220"/>
      <c r="AS163" s="220"/>
      <c r="AT163" s="220"/>
      <c r="AU163" s="220"/>
      <c r="AV163" s="220"/>
      <c r="AW163" s="220"/>
      <c r="AX163" s="220"/>
      <c r="AY163" s="220"/>
      <c r="AZ163" s="220"/>
    </row>
    <row r="164" spans="1:76" s="110" customFormat="1" ht="15" x14ac:dyDescent="0.25">
      <c r="A164" s="230" t="s">
        <v>8263</v>
      </c>
      <c r="B164" s="230"/>
      <c r="C164" s="220" t="s">
        <v>8257</v>
      </c>
      <c r="D164" s="230" t="s">
        <v>6275</v>
      </c>
      <c r="E164" s="247" t="s">
        <v>7287</v>
      </c>
      <c r="F164" s="239">
        <f>IF(L164&lt;&gt;0,MAX(L164,R164,X164,AD164,AJ164),"NE")</f>
        <v>45996</v>
      </c>
      <c r="G164" s="259" t="str">
        <f t="shared" si="22"/>
        <v>A</v>
      </c>
      <c r="H164" s="274" t="str">
        <f t="shared" si="25"/>
        <v>MR_DER-1427_25</v>
      </c>
      <c r="I164" s="234" t="str">
        <f t="shared" si="23"/>
        <v>ND</v>
      </c>
      <c r="J164" s="234" t="str">
        <f t="shared" si="24"/>
        <v>ND</v>
      </c>
      <c r="K164" s="220" t="s">
        <v>3730</v>
      </c>
      <c r="L164" s="229">
        <v>45376</v>
      </c>
      <c r="M164" s="240" t="s">
        <v>7382</v>
      </c>
      <c r="N164" s="220" t="s">
        <v>5537</v>
      </c>
      <c r="O164" s="229">
        <v>45399</v>
      </c>
      <c r="P164" s="1025" t="s">
        <v>8530</v>
      </c>
      <c r="Q164" s="220" t="s">
        <v>3748</v>
      </c>
      <c r="R164" s="229">
        <v>45490</v>
      </c>
      <c r="S164" s="1024" t="s">
        <v>8143</v>
      </c>
      <c r="T164" s="220"/>
      <c r="U164" s="220"/>
      <c r="V164" s="1025" t="s">
        <v>8580</v>
      </c>
      <c r="W164" s="229" t="s">
        <v>3748</v>
      </c>
      <c r="X164" s="229">
        <v>45996</v>
      </c>
      <c r="Y164" s="218" t="s">
        <v>11508</v>
      </c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220"/>
      <c r="AJ164" s="220"/>
      <c r="AK164" s="220"/>
      <c r="AL164" s="220"/>
      <c r="AM164" s="220"/>
      <c r="AN164" s="220"/>
      <c r="AO164" s="220"/>
      <c r="AP164" s="220"/>
      <c r="AQ164" s="220"/>
      <c r="AR164" s="220"/>
      <c r="AS164" s="220"/>
      <c r="AT164" s="220"/>
      <c r="AU164" s="220"/>
      <c r="AV164" s="220"/>
      <c r="AW164" s="220"/>
      <c r="AX164" s="220"/>
      <c r="AY164" s="220"/>
      <c r="AZ164" s="220"/>
    </row>
    <row r="165" spans="1:76" s="110" customFormat="1" ht="15" x14ac:dyDescent="0.25">
      <c r="A165" s="230" t="s">
        <v>8263</v>
      </c>
      <c r="B165" s="230"/>
      <c r="C165" s="220" t="s">
        <v>8257</v>
      </c>
      <c r="D165" s="230" t="s">
        <v>6275</v>
      </c>
      <c r="E165" s="247" t="s">
        <v>7288</v>
      </c>
      <c r="F165" s="239">
        <f>IF(L165&lt;&gt;0,MAX(L165,R165,X165,AD165,AJ165,AP165),"NE")</f>
        <v>45996</v>
      </c>
      <c r="G165" s="259" t="str">
        <f t="shared" si="22"/>
        <v>B</v>
      </c>
      <c r="H165" s="274" t="str">
        <f t="shared" si="25"/>
        <v>MR_DER-1427_25</v>
      </c>
      <c r="I165" s="234" t="str">
        <f t="shared" si="23"/>
        <v>ND</v>
      </c>
      <c r="J165" s="234" t="str">
        <f t="shared" si="24"/>
        <v>ND</v>
      </c>
      <c r="K165" s="220" t="s">
        <v>3730</v>
      </c>
      <c r="L165" s="229">
        <v>45376</v>
      </c>
      <c r="M165" s="240" t="s">
        <v>7382</v>
      </c>
      <c r="N165" s="220" t="s">
        <v>5536</v>
      </c>
      <c r="O165" s="229">
        <v>45399</v>
      </c>
      <c r="P165" s="1025" t="s">
        <v>8530</v>
      </c>
      <c r="Q165" s="220" t="s">
        <v>3765</v>
      </c>
      <c r="R165" s="229">
        <v>45490</v>
      </c>
      <c r="S165" s="1024" t="s">
        <v>8143</v>
      </c>
      <c r="T165" s="220" t="s">
        <v>5537</v>
      </c>
      <c r="U165" s="229">
        <v>45497</v>
      </c>
      <c r="V165" s="1025" t="s">
        <v>8581</v>
      </c>
      <c r="W165" s="220" t="s">
        <v>3748</v>
      </c>
      <c r="X165" s="229">
        <v>45534</v>
      </c>
      <c r="Y165" s="1024" t="s">
        <v>8188</v>
      </c>
      <c r="Z165" s="220" t="s">
        <v>6098</v>
      </c>
      <c r="AA165" s="229">
        <v>45587</v>
      </c>
      <c r="AB165" s="1417" t="s">
        <v>8626</v>
      </c>
      <c r="AC165" s="220" t="s">
        <v>5626</v>
      </c>
      <c r="AD165" s="229">
        <v>45665</v>
      </c>
      <c r="AE165" s="1025" t="s">
        <v>8876</v>
      </c>
      <c r="AF165" s="220" t="s">
        <v>5537</v>
      </c>
      <c r="AG165" s="229">
        <v>45674</v>
      </c>
      <c r="AH165" s="220"/>
      <c r="AI165" s="220" t="s">
        <v>5811</v>
      </c>
      <c r="AJ165" s="229">
        <v>45713</v>
      </c>
      <c r="AK165" s="1025" t="s">
        <v>8954</v>
      </c>
      <c r="AL165" s="220"/>
      <c r="AM165" s="220"/>
      <c r="AN165" s="220"/>
      <c r="AO165" s="229" t="s">
        <v>5811</v>
      </c>
      <c r="AP165" s="229">
        <v>45996</v>
      </c>
      <c r="AQ165" s="1153" t="s">
        <v>11508</v>
      </c>
      <c r="AR165" s="220"/>
      <c r="AS165" s="220"/>
      <c r="AT165" s="220"/>
      <c r="AU165" s="220"/>
      <c r="AV165" s="220"/>
      <c r="AW165" s="220"/>
      <c r="AX165" s="220"/>
      <c r="AY165" s="220"/>
      <c r="AZ165" s="220"/>
    </row>
    <row r="166" spans="1:76" s="110" customFormat="1" ht="15" x14ac:dyDescent="0.25">
      <c r="A166" s="230" t="s">
        <v>8263</v>
      </c>
      <c r="B166" s="230"/>
      <c r="C166" s="220" t="s">
        <v>8257</v>
      </c>
      <c r="D166" s="230" t="s">
        <v>6275</v>
      </c>
      <c r="E166" s="247" t="s">
        <v>7289</v>
      </c>
      <c r="F166" s="239">
        <f>IF(L166&lt;&gt;0,MAX(L166,R166,X166,AD166,AJ166,AP166),"NE")</f>
        <v>45996</v>
      </c>
      <c r="G166" s="259" t="str">
        <f t="shared" si="22"/>
        <v>B</v>
      </c>
      <c r="H166" s="274" t="str">
        <f t="shared" si="25"/>
        <v>MR_DER-1427_25</v>
      </c>
      <c r="I166" s="234" t="str">
        <f t="shared" si="23"/>
        <v>ND</v>
      </c>
      <c r="J166" s="234" t="str">
        <f t="shared" si="24"/>
        <v>ND</v>
      </c>
      <c r="K166" s="220" t="s">
        <v>3730</v>
      </c>
      <c r="L166" s="229">
        <v>45376</v>
      </c>
      <c r="M166" s="240" t="s">
        <v>7382</v>
      </c>
      <c r="N166" s="220" t="s">
        <v>5536</v>
      </c>
      <c r="O166" s="229">
        <v>45399</v>
      </c>
      <c r="P166" s="1025" t="s">
        <v>8530</v>
      </c>
      <c r="Q166" s="220" t="s">
        <v>3765</v>
      </c>
      <c r="R166" s="229">
        <v>45490</v>
      </c>
      <c r="S166" s="1024" t="s">
        <v>8143</v>
      </c>
      <c r="T166" s="220" t="s">
        <v>5537</v>
      </c>
      <c r="U166" s="229">
        <v>45497</v>
      </c>
      <c r="V166" s="1417" t="s">
        <v>8581</v>
      </c>
      <c r="W166" s="220" t="s">
        <v>3748</v>
      </c>
      <c r="X166" s="229">
        <v>45534</v>
      </c>
      <c r="Y166" s="1024" t="s">
        <v>8188</v>
      </c>
      <c r="Z166" s="220" t="s">
        <v>6098</v>
      </c>
      <c r="AA166" s="229">
        <v>45587</v>
      </c>
      <c r="AB166" s="1417" t="s">
        <v>8626</v>
      </c>
      <c r="AC166" s="220" t="s">
        <v>5626</v>
      </c>
      <c r="AD166" s="229">
        <v>45665</v>
      </c>
      <c r="AE166" s="1417" t="s">
        <v>8876</v>
      </c>
      <c r="AF166" s="220" t="s">
        <v>5537</v>
      </c>
      <c r="AG166" s="229">
        <v>45674</v>
      </c>
      <c r="AH166" s="220"/>
      <c r="AI166" s="220" t="s">
        <v>5811</v>
      </c>
      <c r="AJ166" s="229">
        <v>45713</v>
      </c>
      <c r="AK166" s="1417" t="s">
        <v>8954</v>
      </c>
      <c r="AL166" s="220"/>
      <c r="AM166" s="220"/>
      <c r="AN166" s="220"/>
      <c r="AO166" s="229" t="s">
        <v>5811</v>
      </c>
      <c r="AP166" s="229">
        <v>45996</v>
      </c>
      <c r="AQ166" s="1153" t="s">
        <v>11508</v>
      </c>
      <c r="AR166" s="220"/>
      <c r="AS166" s="220"/>
      <c r="AT166" s="220"/>
      <c r="AU166" s="220"/>
      <c r="AV166" s="220"/>
      <c r="AW166" s="220"/>
      <c r="AX166" s="220"/>
      <c r="AY166" s="220"/>
      <c r="AZ166" s="1601"/>
    </row>
    <row r="167" spans="1:76" s="110" customFormat="1" ht="15" x14ac:dyDescent="0.25">
      <c r="A167" s="230" t="s">
        <v>8263</v>
      </c>
      <c r="B167" s="230"/>
      <c r="C167" s="220" t="s">
        <v>8257</v>
      </c>
      <c r="D167" s="230" t="s">
        <v>6275</v>
      </c>
      <c r="E167" s="247" t="s">
        <v>7290</v>
      </c>
      <c r="F167" s="239">
        <f>IF(L167&lt;&gt;0,MAX(L167,R167,X167,AD167,AJ167,AP167,AV167,BB167,BH167,BN167),"NE")</f>
        <v>46129</v>
      </c>
      <c r="G167" s="259" t="str">
        <f t="shared" si="22"/>
        <v>D</v>
      </c>
      <c r="H167" s="274" t="str">
        <f>IF($F167="","",INDEX($K167:$BU167,1,MATCH($F167,$K167:$BU167,)+1))</f>
        <v>MR_DER-1688_26</v>
      </c>
      <c r="I167" s="234" t="str">
        <f t="shared" si="23"/>
        <v>ND</v>
      </c>
      <c r="J167" s="234" t="str">
        <f t="shared" si="24"/>
        <v>ND</v>
      </c>
      <c r="K167" s="220" t="s">
        <v>3730</v>
      </c>
      <c r="L167" s="229">
        <v>45376</v>
      </c>
      <c r="M167" s="240" t="s">
        <v>7382</v>
      </c>
      <c r="N167" s="220" t="s">
        <v>5536</v>
      </c>
      <c r="O167" s="229">
        <v>45399</v>
      </c>
      <c r="P167" s="1025" t="s">
        <v>8530</v>
      </c>
      <c r="Q167" s="220" t="s">
        <v>3765</v>
      </c>
      <c r="R167" s="229">
        <v>45490</v>
      </c>
      <c r="S167" s="1024" t="s">
        <v>8143</v>
      </c>
      <c r="T167" s="220" t="s">
        <v>5537</v>
      </c>
      <c r="U167" s="229">
        <v>45497</v>
      </c>
      <c r="V167" s="1417" t="s">
        <v>8581</v>
      </c>
      <c r="W167" s="220" t="s">
        <v>3748</v>
      </c>
      <c r="X167" s="229">
        <v>45534</v>
      </c>
      <c r="Y167" s="1024" t="s">
        <v>8188</v>
      </c>
      <c r="Z167" s="220" t="s">
        <v>6098</v>
      </c>
      <c r="AA167" s="229">
        <v>45587</v>
      </c>
      <c r="AB167" s="1417" t="s">
        <v>8626</v>
      </c>
      <c r="AC167" s="220" t="s">
        <v>5626</v>
      </c>
      <c r="AD167" s="229">
        <v>45665</v>
      </c>
      <c r="AE167" s="1373" t="s">
        <v>8876</v>
      </c>
      <c r="AF167" s="220" t="s">
        <v>5537</v>
      </c>
      <c r="AG167" s="229">
        <v>45674</v>
      </c>
      <c r="AH167" s="220"/>
      <c r="AI167" s="220" t="s">
        <v>5811</v>
      </c>
      <c r="AJ167" s="229">
        <v>45713</v>
      </c>
      <c r="AK167" s="1373" t="s">
        <v>8954</v>
      </c>
      <c r="AL167" s="220" t="s">
        <v>6098</v>
      </c>
      <c r="AM167" s="229">
        <v>45735</v>
      </c>
      <c r="AN167" s="220"/>
      <c r="AO167" s="220" t="s">
        <v>6393</v>
      </c>
      <c r="AP167" s="229">
        <v>46029</v>
      </c>
      <c r="AQ167" s="1153" t="s">
        <v>11912</v>
      </c>
      <c r="AR167" s="220" t="s">
        <v>5539</v>
      </c>
      <c r="AS167" s="229">
        <v>46034</v>
      </c>
      <c r="AT167" s="220"/>
      <c r="AU167" s="220" t="s">
        <v>6649</v>
      </c>
      <c r="AV167" s="229">
        <v>46036</v>
      </c>
      <c r="AW167" s="1153" t="s">
        <v>11987</v>
      </c>
      <c r="AX167" s="220"/>
      <c r="AY167" s="1600"/>
      <c r="AZ167" s="1604"/>
      <c r="BA167" s="1604" t="s">
        <v>7023</v>
      </c>
      <c r="BB167" s="1605">
        <v>46073</v>
      </c>
      <c r="BC167" s="1612" t="s">
        <v>12168</v>
      </c>
      <c r="BD167" s="1604" t="s">
        <v>12382</v>
      </c>
      <c r="BE167" s="1605">
        <v>46098</v>
      </c>
      <c r="BF167" s="1604"/>
      <c r="BG167" s="1604" t="s">
        <v>8874</v>
      </c>
      <c r="BH167" s="1605">
        <v>46106</v>
      </c>
      <c r="BI167" s="1612" t="s">
        <v>12433</v>
      </c>
      <c r="BJ167" s="1604" t="s">
        <v>5539</v>
      </c>
      <c r="BK167" s="1605">
        <v>46106</v>
      </c>
      <c r="BL167" s="1604"/>
      <c r="BM167" s="1604" t="s">
        <v>7047</v>
      </c>
      <c r="BN167" s="1605">
        <v>46129</v>
      </c>
      <c r="BO167" s="23" t="s">
        <v>12518</v>
      </c>
      <c r="BP167" s="1604"/>
      <c r="BQ167" s="1604"/>
      <c r="BR167" s="1604"/>
      <c r="BS167" s="1604"/>
      <c r="BT167" s="1604"/>
      <c r="BU167" s="1604"/>
      <c r="BV167" s="1604"/>
      <c r="BW167" s="1604"/>
      <c r="BX167" s="1604"/>
    </row>
    <row r="168" spans="1:76" s="267" customFormat="1" ht="15" x14ac:dyDescent="0.25">
      <c r="A168" s="372" t="s">
        <v>12475</v>
      </c>
      <c r="B168" s="1459"/>
      <c r="C168" s="266" t="s">
        <v>8257</v>
      </c>
      <c r="D168" s="1459" t="s">
        <v>6275</v>
      </c>
      <c r="E168" s="374" t="s">
        <v>7291</v>
      </c>
      <c r="F168" s="370">
        <f>IF(L168&lt;&gt;0,MAX(L168,R168,X168,AD168,AJ168,AP168,AV168,BB168,BH168,BN168),"NE")</f>
        <v>46106</v>
      </c>
      <c r="G168" s="371" t="str">
        <f t="shared" si="22"/>
        <v>D2</v>
      </c>
      <c r="H168" s="1032" t="str">
        <f>IF($F168="","",INDEX($K168:$BU168,1,MATCH($F168,$K168:$BU168,)+1))</f>
        <v>MR_DER-1660_26</v>
      </c>
      <c r="I168" s="263">
        <f t="shared" si="23"/>
        <v>46106</v>
      </c>
      <c r="J168" s="263" t="str">
        <f t="shared" si="24"/>
        <v>APROVADO COM RESSALVAS</v>
      </c>
      <c r="K168" s="266" t="s">
        <v>3730</v>
      </c>
      <c r="L168" s="276">
        <v>45376</v>
      </c>
      <c r="M168" s="1026" t="s">
        <v>7382</v>
      </c>
      <c r="N168" s="266" t="s">
        <v>5536</v>
      </c>
      <c r="O168" s="276">
        <v>45399</v>
      </c>
      <c r="P168" s="1461" t="s">
        <v>8530</v>
      </c>
      <c r="Q168" s="266" t="s">
        <v>3765</v>
      </c>
      <c r="R168" s="276">
        <v>45490</v>
      </c>
      <c r="S168" s="1462" t="s">
        <v>8143</v>
      </c>
      <c r="T168" s="266" t="s">
        <v>5537</v>
      </c>
      <c r="U168" s="276">
        <v>45497</v>
      </c>
      <c r="V168" s="1461" t="s">
        <v>8581</v>
      </c>
      <c r="W168" s="266" t="s">
        <v>3748</v>
      </c>
      <c r="X168" s="276">
        <v>45534</v>
      </c>
      <c r="Y168" s="1462" t="s">
        <v>8188</v>
      </c>
      <c r="Z168" s="266" t="s">
        <v>6098</v>
      </c>
      <c r="AA168" s="276">
        <v>45587</v>
      </c>
      <c r="AB168" s="1463" t="s">
        <v>8626</v>
      </c>
      <c r="AC168" s="266" t="s">
        <v>5626</v>
      </c>
      <c r="AD168" s="276">
        <v>45665</v>
      </c>
      <c r="AE168" s="1029" t="s">
        <v>8876</v>
      </c>
      <c r="AF168" s="266" t="s">
        <v>5537</v>
      </c>
      <c r="AG168" s="276">
        <v>45674</v>
      </c>
      <c r="AH168" s="266"/>
      <c r="AI168" s="266" t="s">
        <v>5811</v>
      </c>
      <c r="AJ168" s="276">
        <v>45713</v>
      </c>
      <c r="AK168" s="1029" t="s">
        <v>8954</v>
      </c>
      <c r="AL168" s="266" t="s">
        <v>6098</v>
      </c>
      <c r="AM168" s="276">
        <v>45735</v>
      </c>
      <c r="AN168" s="266"/>
      <c r="AO168" s="266" t="s">
        <v>6393</v>
      </c>
      <c r="AP168" s="276">
        <v>46029</v>
      </c>
      <c r="AQ168" s="1371" t="s">
        <v>11912</v>
      </c>
      <c r="AR168" s="266" t="s">
        <v>5539</v>
      </c>
      <c r="AS168" s="276">
        <v>46034</v>
      </c>
      <c r="AT168" s="266"/>
      <c r="AU168" s="266" t="s">
        <v>6649</v>
      </c>
      <c r="AV168" s="276">
        <v>46036</v>
      </c>
      <c r="AW168" s="1371" t="s">
        <v>11987</v>
      </c>
      <c r="AX168" s="266"/>
      <c r="AY168" s="266"/>
      <c r="AZ168" s="1611"/>
      <c r="BA168" s="267" t="s">
        <v>7023</v>
      </c>
      <c r="BB168" s="1017">
        <v>46073</v>
      </c>
      <c r="BC168" s="23" t="s">
        <v>12168</v>
      </c>
      <c r="BD168" s="267" t="s">
        <v>12382</v>
      </c>
      <c r="BE168" s="1017">
        <v>46098</v>
      </c>
      <c r="BG168" s="267" t="s">
        <v>8874</v>
      </c>
      <c r="BH168" s="1017">
        <v>46106</v>
      </c>
      <c r="BI168" s="23" t="s">
        <v>12433</v>
      </c>
      <c r="BJ168" s="267" t="s">
        <v>5537</v>
      </c>
      <c r="BK168" s="1017">
        <v>46106</v>
      </c>
    </row>
    <row r="169" spans="1:76" s="110" customFormat="1" ht="15" x14ac:dyDescent="0.25">
      <c r="A169" s="230" t="s">
        <v>8263</v>
      </c>
      <c r="B169" s="230"/>
      <c r="C169" s="220" t="s">
        <v>8257</v>
      </c>
      <c r="D169" s="230" t="s">
        <v>6275</v>
      </c>
      <c r="E169" s="247" t="s">
        <v>7292</v>
      </c>
      <c r="F169" s="239">
        <f t="shared" ref="F169:F187" si="26">IF(L169&lt;&gt;0,MAX(L169,R169,X169,AD169,AJ169),"NE")</f>
        <v>45996</v>
      </c>
      <c r="G169" s="259" t="str">
        <f t="shared" si="22"/>
        <v>A</v>
      </c>
      <c r="H169" s="274" t="str">
        <f t="shared" si="25"/>
        <v>MR_DER-1427_25</v>
      </c>
      <c r="I169" s="234" t="str">
        <f t="shared" si="23"/>
        <v>ND</v>
      </c>
      <c r="J169" s="234" t="str">
        <f t="shared" si="24"/>
        <v>ND</v>
      </c>
      <c r="K169" s="220" t="s">
        <v>3730</v>
      </c>
      <c r="L169" s="229">
        <v>45376</v>
      </c>
      <c r="M169" s="240" t="s">
        <v>7382</v>
      </c>
      <c r="N169" s="220" t="s">
        <v>5537</v>
      </c>
      <c r="O169" s="229">
        <v>45399</v>
      </c>
      <c r="P169" s="1025" t="s">
        <v>8530</v>
      </c>
      <c r="Q169" s="220" t="s">
        <v>3748</v>
      </c>
      <c r="R169" s="229">
        <v>45490</v>
      </c>
      <c r="S169" s="1024" t="s">
        <v>8143</v>
      </c>
      <c r="T169" s="220"/>
      <c r="U169" s="220"/>
      <c r="V169" s="1025" t="s">
        <v>8580</v>
      </c>
      <c r="W169" s="229" t="s">
        <v>3748</v>
      </c>
      <c r="X169" s="229">
        <v>45996</v>
      </c>
      <c r="Y169" s="218" t="s">
        <v>11508</v>
      </c>
      <c r="Z169" s="220"/>
      <c r="AA169" s="220"/>
      <c r="AB169" s="220"/>
      <c r="AC169" s="220"/>
      <c r="AD169" s="220"/>
      <c r="AE169" s="220"/>
      <c r="AF169" s="220"/>
      <c r="AG169" s="220"/>
      <c r="AH169" s="220"/>
      <c r="AI169" s="220"/>
      <c r="AJ169" s="220"/>
      <c r="AK169" s="220"/>
      <c r="AL169" s="220"/>
      <c r="AM169" s="220"/>
      <c r="AN169" s="220"/>
      <c r="AO169" s="220"/>
      <c r="AP169" s="220"/>
      <c r="AQ169" s="220"/>
      <c r="AR169" s="220"/>
      <c r="AS169" s="220"/>
      <c r="AT169" s="220"/>
      <c r="AU169" s="220"/>
      <c r="AV169" s="220"/>
      <c r="AW169" s="220"/>
      <c r="AX169" s="220"/>
      <c r="AY169" s="220"/>
      <c r="AZ169" s="220"/>
    </row>
    <row r="170" spans="1:76" s="77" customFormat="1" ht="15" hidden="1" x14ac:dyDescent="0.25">
      <c r="A170" s="264" t="s">
        <v>8263</v>
      </c>
      <c r="B170" s="264"/>
      <c r="C170" s="235" t="s">
        <v>8257</v>
      </c>
      <c r="D170" s="264" t="s">
        <v>7473</v>
      </c>
      <c r="E170" s="247" t="s">
        <v>7422</v>
      </c>
      <c r="F170" s="975">
        <f t="shared" si="26"/>
        <v>45996</v>
      </c>
      <c r="G170" s="981" t="str">
        <f t="shared" si="22"/>
        <v>A</v>
      </c>
      <c r="H170" s="1033" t="str">
        <f t="shared" si="25"/>
        <v>MR_DER-1428_25</v>
      </c>
      <c r="I170" s="976" t="str">
        <f t="shared" si="23"/>
        <v>ND</v>
      </c>
      <c r="J170" s="976" t="str">
        <f t="shared" si="24"/>
        <v>ND</v>
      </c>
      <c r="K170" s="235" t="s">
        <v>3730</v>
      </c>
      <c r="L170" s="236">
        <v>45387</v>
      </c>
      <c r="M170" s="1023" t="s">
        <v>7474</v>
      </c>
      <c r="N170" s="235" t="s">
        <v>5536</v>
      </c>
      <c r="O170" s="236">
        <v>45399</v>
      </c>
      <c r="P170" s="1030" t="s">
        <v>8529</v>
      </c>
      <c r="Q170" s="235" t="s">
        <v>3765</v>
      </c>
      <c r="R170" s="236">
        <v>45559</v>
      </c>
      <c r="S170" s="1027" t="s">
        <v>8253</v>
      </c>
      <c r="T170" s="235" t="s">
        <v>5536</v>
      </c>
      <c r="U170" s="236">
        <v>45590</v>
      </c>
      <c r="V170" s="1030" t="s">
        <v>8582</v>
      </c>
      <c r="W170" s="235" t="s">
        <v>5701</v>
      </c>
      <c r="X170" s="236">
        <v>45674</v>
      </c>
      <c r="Y170" s="1419" t="s">
        <v>8919</v>
      </c>
      <c r="Z170" s="235" t="s">
        <v>5537</v>
      </c>
      <c r="AA170" s="236">
        <v>45700</v>
      </c>
      <c r="AB170" s="235"/>
      <c r="AC170" s="235" t="s">
        <v>3748</v>
      </c>
      <c r="AD170" s="236">
        <v>45713</v>
      </c>
      <c r="AE170" s="1030" t="s">
        <v>8954</v>
      </c>
      <c r="AF170" s="235"/>
      <c r="AG170" s="235"/>
      <c r="AH170" s="235"/>
      <c r="AI170" s="235" t="s">
        <v>3748</v>
      </c>
      <c r="AJ170" s="236">
        <v>45996</v>
      </c>
      <c r="AK170" s="218" t="s">
        <v>11509</v>
      </c>
      <c r="AL170" s="235"/>
      <c r="AM170" s="235"/>
      <c r="AN170" s="235"/>
      <c r="AO170" s="235"/>
      <c r="AP170" s="235"/>
      <c r="AQ170" s="235"/>
      <c r="AR170" s="235"/>
      <c r="AS170" s="235"/>
      <c r="AT170" s="235"/>
      <c r="AU170" s="235"/>
      <c r="AV170" s="235"/>
      <c r="AW170" s="235"/>
      <c r="AX170" s="235"/>
      <c r="AY170" s="235"/>
      <c r="AZ170" s="235"/>
    </row>
    <row r="171" spans="1:76" s="110" customFormat="1" ht="15" hidden="1" x14ac:dyDescent="0.25">
      <c r="A171" s="264" t="s">
        <v>8263</v>
      </c>
      <c r="B171" s="230"/>
      <c r="C171" s="220" t="s">
        <v>8257</v>
      </c>
      <c r="D171" s="230" t="s">
        <v>7473</v>
      </c>
      <c r="E171" s="247" t="s">
        <v>7423</v>
      </c>
      <c r="F171" s="239">
        <f t="shared" si="26"/>
        <v>45996</v>
      </c>
      <c r="G171" s="259" t="str">
        <f t="shared" si="22"/>
        <v>A</v>
      </c>
      <c r="H171" s="274" t="str">
        <f t="shared" si="25"/>
        <v>MR_DER-1428_25</v>
      </c>
      <c r="I171" s="234" t="str">
        <f t="shared" si="23"/>
        <v>ND</v>
      </c>
      <c r="J171" s="234" t="str">
        <f t="shared" si="24"/>
        <v>ND</v>
      </c>
      <c r="K171" s="220" t="s">
        <v>3730</v>
      </c>
      <c r="L171" s="229">
        <v>45387</v>
      </c>
      <c r="M171" s="240" t="s">
        <v>7474</v>
      </c>
      <c r="N171" s="220" t="s">
        <v>5536</v>
      </c>
      <c r="O171" s="229">
        <v>45399</v>
      </c>
      <c r="P171" s="1025" t="s">
        <v>8529</v>
      </c>
      <c r="Q171" s="220" t="s">
        <v>3765</v>
      </c>
      <c r="R171" s="229">
        <v>45559</v>
      </c>
      <c r="S171" s="1024" t="s">
        <v>8253</v>
      </c>
      <c r="T171" s="220" t="s">
        <v>5536</v>
      </c>
      <c r="U171" s="229">
        <v>45590</v>
      </c>
      <c r="V171" s="1025" t="s">
        <v>8582</v>
      </c>
      <c r="W171" s="220" t="s">
        <v>5701</v>
      </c>
      <c r="X171" s="229">
        <v>45674</v>
      </c>
      <c r="Y171" s="1417" t="s">
        <v>8919</v>
      </c>
      <c r="Z171" s="220" t="s">
        <v>5537</v>
      </c>
      <c r="AA171" s="229">
        <v>45700</v>
      </c>
      <c r="AB171" s="220"/>
      <c r="AC171" s="220" t="s">
        <v>3748</v>
      </c>
      <c r="AD171" s="229">
        <v>45713</v>
      </c>
      <c r="AE171" s="1025" t="s">
        <v>8954</v>
      </c>
      <c r="AF171" s="220"/>
      <c r="AG171" s="220"/>
      <c r="AH171" s="220"/>
      <c r="AI171" s="235" t="s">
        <v>3748</v>
      </c>
      <c r="AJ171" s="236">
        <v>45996</v>
      </c>
      <c r="AK171" s="218" t="s">
        <v>11509</v>
      </c>
      <c r="AL171" s="220"/>
      <c r="AM171" s="220"/>
      <c r="AN171" s="220"/>
      <c r="AO171" s="220"/>
      <c r="AP171" s="220"/>
      <c r="AQ171" s="220"/>
      <c r="AR171" s="220"/>
      <c r="AS171" s="220"/>
      <c r="AT171" s="220"/>
      <c r="AU171" s="220"/>
      <c r="AV171" s="220"/>
      <c r="AW171" s="220"/>
      <c r="AX171" s="220"/>
      <c r="AY171" s="220"/>
      <c r="AZ171" s="220"/>
    </row>
    <row r="172" spans="1:76" s="110" customFormat="1" ht="15" hidden="1" x14ac:dyDescent="0.25">
      <c r="A172" s="264" t="s">
        <v>8263</v>
      </c>
      <c r="B172" s="230"/>
      <c r="C172" s="220" t="s">
        <v>8257</v>
      </c>
      <c r="D172" s="230" t="s">
        <v>7473</v>
      </c>
      <c r="E172" s="247" t="s">
        <v>9610</v>
      </c>
      <c r="F172" s="239">
        <f t="shared" si="26"/>
        <v>45996</v>
      </c>
      <c r="G172" s="259" t="str">
        <f t="shared" si="22"/>
        <v>A</v>
      </c>
      <c r="H172" s="274" t="str">
        <f t="shared" si="25"/>
        <v>MR_DER-1428_25</v>
      </c>
      <c r="I172" s="234" t="str">
        <f t="shared" si="23"/>
        <v>ND</v>
      </c>
      <c r="J172" s="234" t="str">
        <f t="shared" si="24"/>
        <v>ND</v>
      </c>
      <c r="K172" s="220" t="s">
        <v>3730</v>
      </c>
      <c r="L172" s="229">
        <v>45387</v>
      </c>
      <c r="M172" s="240" t="s">
        <v>7474</v>
      </c>
      <c r="N172" s="220" t="s">
        <v>5536</v>
      </c>
      <c r="O172" s="229">
        <v>45399</v>
      </c>
      <c r="P172" s="1025" t="s">
        <v>8529</v>
      </c>
      <c r="Q172" s="220" t="s">
        <v>3765</v>
      </c>
      <c r="R172" s="229">
        <v>45559</v>
      </c>
      <c r="S172" s="1024" t="s">
        <v>8253</v>
      </c>
      <c r="T172" s="220" t="s">
        <v>5536</v>
      </c>
      <c r="U172" s="229">
        <v>45590</v>
      </c>
      <c r="V172" s="1025" t="s">
        <v>8582</v>
      </c>
      <c r="W172" s="220" t="s">
        <v>5701</v>
      </c>
      <c r="X172" s="229">
        <v>45674</v>
      </c>
      <c r="Y172" s="1417" t="s">
        <v>8919</v>
      </c>
      <c r="Z172" s="220" t="s">
        <v>5537</v>
      </c>
      <c r="AA172" s="229">
        <v>45700</v>
      </c>
      <c r="AB172" s="220"/>
      <c r="AC172" s="220" t="s">
        <v>3748</v>
      </c>
      <c r="AD172" s="229">
        <v>45713</v>
      </c>
      <c r="AE172" s="1025" t="s">
        <v>8954</v>
      </c>
      <c r="AF172" s="220"/>
      <c r="AG172" s="220"/>
      <c r="AH172" s="220"/>
      <c r="AI172" s="235" t="s">
        <v>3748</v>
      </c>
      <c r="AJ172" s="236">
        <v>45996</v>
      </c>
      <c r="AK172" s="218" t="s">
        <v>11509</v>
      </c>
      <c r="AL172" s="220"/>
      <c r="AM172" s="220"/>
      <c r="AN172" s="220"/>
      <c r="AO172" s="220"/>
      <c r="AP172" s="220"/>
      <c r="AQ172" s="220"/>
      <c r="AR172" s="220"/>
      <c r="AS172" s="220"/>
      <c r="AT172" s="220"/>
      <c r="AU172" s="220"/>
      <c r="AV172" s="220"/>
      <c r="AW172" s="220"/>
      <c r="AX172" s="220"/>
      <c r="AY172" s="220"/>
      <c r="AZ172" s="1601"/>
    </row>
    <row r="173" spans="1:76" s="110" customFormat="1" ht="15" hidden="1" x14ac:dyDescent="0.25">
      <c r="A173" s="230" t="s">
        <v>8263</v>
      </c>
      <c r="B173" s="230"/>
      <c r="C173" s="220" t="s">
        <v>8257</v>
      </c>
      <c r="D173" s="230" t="s">
        <v>7473</v>
      </c>
      <c r="E173" s="247" t="s">
        <v>7424</v>
      </c>
      <c r="F173" s="239">
        <f>IF(L173&lt;&gt;0,MAX(L173,R173,X173,AD173,AJ173,AP173,AV173,BB173,BH173,BN173),"NE")</f>
        <v>46129</v>
      </c>
      <c r="G173" s="259" t="str">
        <f t="shared" si="22"/>
        <v>B</v>
      </c>
      <c r="H173" s="274" t="str">
        <f t="shared" si="25"/>
        <v>MR_DER-1688_26</v>
      </c>
      <c r="I173" s="234" t="str">
        <f t="shared" si="23"/>
        <v>ND</v>
      </c>
      <c r="J173" s="234" t="str">
        <f t="shared" si="24"/>
        <v>ND</v>
      </c>
      <c r="K173" s="220" t="s">
        <v>3730</v>
      </c>
      <c r="L173" s="229">
        <v>45387</v>
      </c>
      <c r="M173" s="240" t="s">
        <v>7474</v>
      </c>
      <c r="N173" s="220" t="s">
        <v>5536</v>
      </c>
      <c r="O173" s="229">
        <v>45399</v>
      </c>
      <c r="P173" s="1025" t="s">
        <v>8529</v>
      </c>
      <c r="Q173" s="220" t="s">
        <v>3765</v>
      </c>
      <c r="R173" s="229">
        <v>45559</v>
      </c>
      <c r="S173" s="1024" t="s">
        <v>8253</v>
      </c>
      <c r="T173" s="220" t="s">
        <v>5536</v>
      </c>
      <c r="U173" s="229">
        <v>45590</v>
      </c>
      <c r="V173" s="1025" t="s">
        <v>8582</v>
      </c>
      <c r="W173" s="220" t="s">
        <v>5701</v>
      </c>
      <c r="X173" s="229">
        <v>45674</v>
      </c>
      <c r="Y173" s="1417" t="s">
        <v>8919</v>
      </c>
      <c r="Z173" s="220" t="s">
        <v>5537</v>
      </c>
      <c r="AA173" s="229">
        <v>45700</v>
      </c>
      <c r="AB173" s="220"/>
      <c r="AC173" s="220" t="s">
        <v>3748</v>
      </c>
      <c r="AD173" s="229">
        <v>45713</v>
      </c>
      <c r="AE173" s="1025" t="s">
        <v>8954</v>
      </c>
      <c r="AF173" s="220"/>
      <c r="AG173" s="220"/>
      <c r="AH173" s="220"/>
      <c r="AI173" s="235" t="s">
        <v>3748</v>
      </c>
      <c r="AJ173" s="236">
        <v>45996</v>
      </c>
      <c r="AK173" s="218" t="s">
        <v>11509</v>
      </c>
      <c r="AL173" s="220"/>
      <c r="AM173" s="220"/>
      <c r="AN173" s="220"/>
      <c r="AO173" s="220" t="s">
        <v>5626</v>
      </c>
      <c r="AP173" s="229">
        <v>46073</v>
      </c>
      <c r="AQ173" s="218" t="s">
        <v>12169</v>
      </c>
      <c r="AR173" s="220" t="s">
        <v>5539</v>
      </c>
      <c r="AS173" s="229">
        <v>46107</v>
      </c>
      <c r="AT173" s="220"/>
      <c r="AU173" s="220" t="s">
        <v>5811</v>
      </c>
      <c r="AV173" s="1605">
        <v>46129</v>
      </c>
      <c r="AW173" s="23" t="s">
        <v>12518</v>
      </c>
      <c r="AX173" s="220"/>
      <c r="AY173" s="1600"/>
      <c r="AZ173" s="1604"/>
      <c r="BA173" s="1604"/>
      <c r="BB173" s="1604"/>
      <c r="BC173" s="1604"/>
      <c r="BD173" s="1604"/>
      <c r="BE173" s="1604"/>
      <c r="BF173" s="1604"/>
      <c r="BG173" s="1604"/>
      <c r="BH173" s="1604"/>
      <c r="BI173" s="1604"/>
      <c r="BJ173" s="1604"/>
      <c r="BK173" s="1604"/>
      <c r="BL173" s="1604"/>
      <c r="BM173" s="1604"/>
      <c r="BN173" s="1604"/>
      <c r="BO173" s="1604"/>
      <c r="BP173" s="1604"/>
      <c r="BQ173" s="1604"/>
      <c r="BR173" s="1604"/>
      <c r="BS173" s="1604"/>
      <c r="BT173" s="1604"/>
      <c r="BU173" s="1604"/>
      <c r="BV173" s="1604"/>
      <c r="BW173" s="1604"/>
      <c r="BX173" s="1604"/>
    </row>
    <row r="174" spans="1:76" s="110" customFormat="1" ht="15" hidden="1" x14ac:dyDescent="0.25">
      <c r="A174" s="264" t="s">
        <v>8263</v>
      </c>
      <c r="B174" s="230"/>
      <c r="C174" s="220" t="s">
        <v>8257</v>
      </c>
      <c r="D174" s="230" t="s">
        <v>7473</v>
      </c>
      <c r="E174" s="247" t="s">
        <v>7425</v>
      </c>
      <c r="F174" s="239">
        <f t="shared" si="26"/>
        <v>45996</v>
      </c>
      <c r="G174" s="259" t="str">
        <f t="shared" si="22"/>
        <v>A</v>
      </c>
      <c r="H174" s="274" t="str">
        <f t="shared" si="25"/>
        <v>MR_DER-1428_25</v>
      </c>
      <c r="I174" s="234" t="str">
        <f t="shared" si="23"/>
        <v>ND</v>
      </c>
      <c r="J174" s="234" t="str">
        <f t="shared" si="24"/>
        <v>ND</v>
      </c>
      <c r="K174" s="220" t="s">
        <v>3730</v>
      </c>
      <c r="L174" s="229">
        <v>45387</v>
      </c>
      <c r="M174" s="240" t="s">
        <v>7474</v>
      </c>
      <c r="N174" s="220" t="s">
        <v>5536</v>
      </c>
      <c r="O174" s="229">
        <v>45399</v>
      </c>
      <c r="P174" s="1025" t="s">
        <v>8529</v>
      </c>
      <c r="Q174" s="220" t="s">
        <v>3765</v>
      </c>
      <c r="R174" s="229">
        <v>45559</v>
      </c>
      <c r="S174" s="1024" t="s">
        <v>8253</v>
      </c>
      <c r="T174" s="220" t="s">
        <v>5536</v>
      </c>
      <c r="U174" s="229">
        <v>45590</v>
      </c>
      <c r="V174" s="1025" t="s">
        <v>8582</v>
      </c>
      <c r="W174" s="220" t="s">
        <v>5701</v>
      </c>
      <c r="X174" s="229">
        <v>45674</v>
      </c>
      <c r="Y174" s="1417" t="s">
        <v>8919</v>
      </c>
      <c r="Z174" s="220" t="s">
        <v>5537</v>
      </c>
      <c r="AA174" s="229">
        <v>45700</v>
      </c>
      <c r="AB174" s="220"/>
      <c r="AC174" s="220" t="s">
        <v>3748</v>
      </c>
      <c r="AD174" s="229">
        <v>45713</v>
      </c>
      <c r="AE174" s="1025" t="s">
        <v>8954</v>
      </c>
      <c r="AF174" s="220"/>
      <c r="AG174" s="220"/>
      <c r="AH174" s="220"/>
      <c r="AI174" s="235" t="s">
        <v>3748</v>
      </c>
      <c r="AJ174" s="236">
        <v>45996</v>
      </c>
      <c r="AK174" s="218" t="s">
        <v>11509</v>
      </c>
      <c r="AL174" s="220"/>
      <c r="AM174" s="220"/>
      <c r="AN174" s="220"/>
      <c r="AO174" s="220"/>
      <c r="AP174" s="220"/>
      <c r="AQ174" s="220"/>
      <c r="AR174" s="220"/>
      <c r="AS174" s="220"/>
      <c r="AT174" s="220"/>
      <c r="AU174" s="220"/>
      <c r="AV174" s="220"/>
      <c r="AW174" s="220"/>
      <c r="AX174" s="220"/>
      <c r="AY174" s="220"/>
      <c r="AZ174" s="1395"/>
    </row>
    <row r="175" spans="1:76" s="110" customFormat="1" ht="15" hidden="1" x14ac:dyDescent="0.25">
      <c r="A175" s="264" t="s">
        <v>8263</v>
      </c>
      <c r="B175" s="230"/>
      <c r="C175" s="220" t="s">
        <v>8257</v>
      </c>
      <c r="D175" s="230" t="s">
        <v>7473</v>
      </c>
      <c r="E175" s="247" t="s">
        <v>7426</v>
      </c>
      <c r="F175" s="239">
        <f t="shared" si="26"/>
        <v>45996</v>
      </c>
      <c r="G175" s="259" t="str">
        <f t="shared" si="22"/>
        <v>A</v>
      </c>
      <c r="H175" s="274" t="str">
        <f t="shared" si="25"/>
        <v>MR_DER-1428_25</v>
      </c>
      <c r="I175" s="234" t="str">
        <f t="shared" si="23"/>
        <v>ND</v>
      </c>
      <c r="J175" s="234" t="str">
        <f t="shared" si="24"/>
        <v>ND</v>
      </c>
      <c r="K175" s="220" t="s">
        <v>3730</v>
      </c>
      <c r="L175" s="229">
        <v>45387</v>
      </c>
      <c r="M175" s="240" t="s">
        <v>7474</v>
      </c>
      <c r="N175" s="220" t="s">
        <v>5536</v>
      </c>
      <c r="O175" s="229">
        <v>45399</v>
      </c>
      <c r="P175" s="1025" t="s">
        <v>8529</v>
      </c>
      <c r="Q175" s="220" t="s">
        <v>3765</v>
      </c>
      <c r="R175" s="229">
        <v>45559</v>
      </c>
      <c r="S175" s="1024" t="s">
        <v>8253</v>
      </c>
      <c r="T175" s="220" t="s">
        <v>5536</v>
      </c>
      <c r="U175" s="229">
        <v>45590</v>
      </c>
      <c r="V175" s="1025" t="s">
        <v>8582</v>
      </c>
      <c r="W175" s="220" t="s">
        <v>5701</v>
      </c>
      <c r="X175" s="229">
        <v>45674</v>
      </c>
      <c r="Y175" s="1417" t="s">
        <v>8919</v>
      </c>
      <c r="Z175" s="220" t="s">
        <v>5537</v>
      </c>
      <c r="AA175" s="229">
        <v>45700</v>
      </c>
      <c r="AB175" s="220"/>
      <c r="AC175" s="220" t="s">
        <v>3748</v>
      </c>
      <c r="AD175" s="229">
        <v>45713</v>
      </c>
      <c r="AE175" s="1025" t="s">
        <v>8954</v>
      </c>
      <c r="AF175" s="220"/>
      <c r="AG175" s="220"/>
      <c r="AH175" s="220"/>
      <c r="AI175" s="235" t="s">
        <v>3748</v>
      </c>
      <c r="AJ175" s="236">
        <v>45996</v>
      </c>
      <c r="AK175" s="218" t="s">
        <v>11509</v>
      </c>
      <c r="AL175" s="220"/>
      <c r="AM175" s="220"/>
      <c r="AN175" s="220"/>
      <c r="AO175" s="220"/>
      <c r="AP175" s="220"/>
      <c r="AQ175" s="220"/>
      <c r="AR175" s="220"/>
      <c r="AS175" s="220"/>
      <c r="AT175" s="220"/>
      <c r="AU175" s="220"/>
      <c r="AV175" s="220"/>
      <c r="AW175" s="220"/>
      <c r="AX175" s="220"/>
      <c r="AY175" s="220"/>
      <c r="AZ175" s="220"/>
    </row>
    <row r="176" spans="1:76" s="110" customFormat="1" ht="15" hidden="1" x14ac:dyDescent="0.25">
      <c r="A176" s="264" t="s">
        <v>8263</v>
      </c>
      <c r="B176" s="230"/>
      <c r="C176" s="220" t="s">
        <v>8257</v>
      </c>
      <c r="D176" s="230" t="s">
        <v>6274</v>
      </c>
      <c r="E176" s="247" t="s">
        <v>7467</v>
      </c>
      <c r="F176" s="239">
        <f t="shared" si="26"/>
        <v>45996</v>
      </c>
      <c r="G176" s="259" t="str">
        <f t="shared" ref="G176:G207" si="27">IF($F176="","",INDEX($K176:$FI176,1,MATCH($F176,$K176:$FI176,)-1))</f>
        <v>B</v>
      </c>
      <c r="H176" s="274" t="str">
        <f t="shared" si="25"/>
        <v>MR_DER-1428_25</v>
      </c>
      <c r="I176" s="234" t="str">
        <f t="shared" ref="I176:I207" si="28">IF(F176="NE",F176,IF(INDEX(K176:CP176,,MATCH(F176,K176:CP176,0)+3)&lt;&gt;0,INDEX(K176:CP176,,MATCH(F176,K176:CP176,0)+3),"ND"))</f>
        <v>ND</v>
      </c>
      <c r="J176" s="234" t="str">
        <f t="shared" ref="J176:J207" si="29">IF(G176="NE",G176,IF(INDEX(K176:CQ176,,MATCH(G176,K176:CQ176,0)+3)&lt;&gt;0,INDEX(K176:CQ176,,MATCH(G176,K176:CQ176,0)+3),"ND"))</f>
        <v>ND</v>
      </c>
      <c r="K176" s="220" t="s">
        <v>3730</v>
      </c>
      <c r="L176" s="229">
        <v>45387</v>
      </c>
      <c r="M176" s="240" t="s">
        <v>7474</v>
      </c>
      <c r="N176" s="220" t="s">
        <v>5537</v>
      </c>
      <c r="O176" s="229">
        <v>45399</v>
      </c>
      <c r="P176" s="1025" t="s">
        <v>8529</v>
      </c>
      <c r="Q176" s="220" t="s">
        <v>3748</v>
      </c>
      <c r="R176" s="229">
        <v>45436</v>
      </c>
      <c r="S176" s="240" t="s">
        <v>7721</v>
      </c>
      <c r="T176" s="220"/>
      <c r="U176" s="220"/>
      <c r="V176" s="1025" t="s">
        <v>8577</v>
      </c>
      <c r="W176" s="220" t="s">
        <v>5626</v>
      </c>
      <c r="X176" s="229">
        <v>45559</v>
      </c>
      <c r="Y176" s="1024" t="s">
        <v>8253</v>
      </c>
      <c r="Z176" s="220" t="s">
        <v>5537</v>
      </c>
      <c r="AA176" s="229">
        <v>45590</v>
      </c>
      <c r="AB176" s="1025" t="s">
        <v>8627</v>
      </c>
      <c r="AC176" s="220" t="s">
        <v>5811</v>
      </c>
      <c r="AD176" s="229">
        <v>45674</v>
      </c>
      <c r="AE176" s="1025" t="s">
        <v>8919</v>
      </c>
      <c r="AF176" s="220"/>
      <c r="AG176" s="220"/>
      <c r="AH176" s="220"/>
      <c r="AI176" s="235" t="s">
        <v>5811</v>
      </c>
      <c r="AJ176" s="236">
        <v>45996</v>
      </c>
      <c r="AK176" s="218" t="s">
        <v>11509</v>
      </c>
      <c r="AL176" s="220"/>
      <c r="AM176" s="220"/>
      <c r="AN176" s="220"/>
      <c r="AO176" s="220"/>
      <c r="AP176" s="220"/>
      <c r="AQ176" s="220"/>
      <c r="AR176" s="220"/>
      <c r="AS176" s="220"/>
      <c r="AT176" s="220"/>
      <c r="AU176" s="220"/>
      <c r="AV176" s="220"/>
      <c r="AW176" s="220"/>
      <c r="AX176" s="220"/>
      <c r="AY176" s="220"/>
      <c r="AZ176" s="220"/>
    </row>
    <row r="177" spans="1:52" s="110" customFormat="1" ht="15" hidden="1" x14ac:dyDescent="0.25">
      <c r="A177" s="264" t="s">
        <v>8263</v>
      </c>
      <c r="B177" s="230"/>
      <c r="C177" s="220" t="s">
        <v>8257</v>
      </c>
      <c r="D177" s="230" t="s">
        <v>6274</v>
      </c>
      <c r="E177" s="247" t="s">
        <v>7468</v>
      </c>
      <c r="F177" s="239">
        <f t="shared" si="26"/>
        <v>45996</v>
      </c>
      <c r="G177" s="259" t="str">
        <f t="shared" si="27"/>
        <v>B</v>
      </c>
      <c r="H177" s="274" t="str">
        <f t="shared" si="25"/>
        <v>MR_DER-1428_25</v>
      </c>
      <c r="I177" s="234" t="str">
        <f t="shared" si="28"/>
        <v>ND</v>
      </c>
      <c r="J177" s="234" t="str">
        <f t="shared" si="29"/>
        <v>ND</v>
      </c>
      <c r="K177" s="220" t="s">
        <v>3730</v>
      </c>
      <c r="L177" s="229">
        <v>45387</v>
      </c>
      <c r="M177" s="240" t="s">
        <v>7474</v>
      </c>
      <c r="N177" s="220" t="s">
        <v>5537</v>
      </c>
      <c r="O177" s="229">
        <v>45399</v>
      </c>
      <c r="P177" s="1025" t="s">
        <v>8529</v>
      </c>
      <c r="Q177" s="220" t="s">
        <v>3748</v>
      </c>
      <c r="R177" s="229">
        <v>45436</v>
      </c>
      <c r="S177" s="240" t="s">
        <v>7721</v>
      </c>
      <c r="T177" s="220"/>
      <c r="U177" s="220"/>
      <c r="V177" s="1025" t="s">
        <v>8577</v>
      </c>
      <c r="W177" s="220" t="s">
        <v>5626</v>
      </c>
      <c r="X177" s="229">
        <v>45559</v>
      </c>
      <c r="Y177" s="1024" t="s">
        <v>8253</v>
      </c>
      <c r="Z177" s="220" t="s">
        <v>5537</v>
      </c>
      <c r="AA177" s="229">
        <v>45590</v>
      </c>
      <c r="AB177" s="1025" t="s">
        <v>8627</v>
      </c>
      <c r="AC177" s="220" t="s">
        <v>5811</v>
      </c>
      <c r="AD177" s="229">
        <v>45674</v>
      </c>
      <c r="AE177" s="1025" t="s">
        <v>8919</v>
      </c>
      <c r="AF177" s="220"/>
      <c r="AG177" s="220"/>
      <c r="AH177" s="220"/>
      <c r="AI177" s="235" t="s">
        <v>5811</v>
      </c>
      <c r="AJ177" s="236">
        <v>45996</v>
      </c>
      <c r="AK177" s="218" t="s">
        <v>11509</v>
      </c>
      <c r="AL177" s="220"/>
      <c r="AM177" s="220"/>
      <c r="AN177" s="220"/>
      <c r="AO177" s="220"/>
      <c r="AP177" s="220"/>
      <c r="AQ177" s="220"/>
      <c r="AR177" s="220"/>
      <c r="AS177" s="220"/>
      <c r="AT177" s="220"/>
      <c r="AU177" s="220"/>
      <c r="AV177" s="220"/>
      <c r="AW177" s="220"/>
      <c r="AX177" s="220"/>
      <c r="AY177" s="220"/>
      <c r="AZ177" s="220"/>
    </row>
    <row r="178" spans="1:52" s="110" customFormat="1" ht="15" hidden="1" x14ac:dyDescent="0.25">
      <c r="A178" s="264" t="s">
        <v>8263</v>
      </c>
      <c r="B178" s="230"/>
      <c r="C178" s="220" t="s">
        <v>8257</v>
      </c>
      <c r="D178" s="230" t="s">
        <v>6274</v>
      </c>
      <c r="E178" s="247" t="s">
        <v>7469</v>
      </c>
      <c r="F178" s="239">
        <f t="shared" si="26"/>
        <v>45996</v>
      </c>
      <c r="G178" s="259" t="str">
        <f t="shared" si="27"/>
        <v>B</v>
      </c>
      <c r="H178" s="274" t="str">
        <f t="shared" si="25"/>
        <v>MR_DER-1428_25</v>
      </c>
      <c r="I178" s="234" t="str">
        <f t="shared" si="28"/>
        <v>ND</v>
      </c>
      <c r="J178" s="234" t="str">
        <f t="shared" si="29"/>
        <v>ND</v>
      </c>
      <c r="K178" s="220" t="s">
        <v>3730</v>
      </c>
      <c r="L178" s="229">
        <v>45387</v>
      </c>
      <c r="M178" s="240" t="s">
        <v>7474</v>
      </c>
      <c r="N178" s="220" t="s">
        <v>5537</v>
      </c>
      <c r="O178" s="229">
        <v>45399</v>
      </c>
      <c r="P178" s="1025" t="s">
        <v>8529</v>
      </c>
      <c r="Q178" s="220" t="s">
        <v>3748</v>
      </c>
      <c r="R178" s="229">
        <v>45436</v>
      </c>
      <c r="S178" s="240" t="s">
        <v>7721</v>
      </c>
      <c r="T178" s="220"/>
      <c r="U178" s="220"/>
      <c r="V178" s="1025" t="s">
        <v>8577</v>
      </c>
      <c r="W178" s="220" t="s">
        <v>5626</v>
      </c>
      <c r="X178" s="229">
        <v>45559</v>
      </c>
      <c r="Y178" s="1024" t="s">
        <v>8253</v>
      </c>
      <c r="Z178" s="220" t="s">
        <v>5537</v>
      </c>
      <c r="AA178" s="229">
        <v>45590</v>
      </c>
      <c r="AB178" s="1417" t="s">
        <v>8627</v>
      </c>
      <c r="AC178" s="220" t="s">
        <v>5811</v>
      </c>
      <c r="AD178" s="229">
        <v>45674</v>
      </c>
      <c r="AE178" s="1417" t="s">
        <v>8919</v>
      </c>
      <c r="AF178" s="220"/>
      <c r="AG178" s="220"/>
      <c r="AH178" s="220"/>
      <c r="AI178" s="235" t="s">
        <v>5811</v>
      </c>
      <c r="AJ178" s="236">
        <v>45996</v>
      </c>
      <c r="AK178" s="1153" t="s">
        <v>11509</v>
      </c>
      <c r="AL178" s="220"/>
      <c r="AM178" s="220"/>
      <c r="AN178" s="220"/>
      <c r="AO178" s="220"/>
      <c r="AP178" s="220"/>
      <c r="AQ178" s="220"/>
      <c r="AR178" s="220"/>
      <c r="AS178" s="220"/>
      <c r="AT178" s="220"/>
      <c r="AU178" s="220"/>
      <c r="AV178" s="220"/>
      <c r="AW178" s="220"/>
      <c r="AX178" s="220"/>
      <c r="AY178" s="220"/>
      <c r="AZ178" s="220"/>
    </row>
    <row r="179" spans="1:52" s="110" customFormat="1" ht="15" hidden="1" x14ac:dyDescent="0.25">
      <c r="A179" s="264" t="s">
        <v>8263</v>
      </c>
      <c r="B179" s="230"/>
      <c r="C179" s="220" t="s">
        <v>8257</v>
      </c>
      <c r="D179" s="230" t="s">
        <v>6274</v>
      </c>
      <c r="E179" s="247" t="s">
        <v>7470</v>
      </c>
      <c r="F179" s="239">
        <f t="shared" si="26"/>
        <v>45996</v>
      </c>
      <c r="G179" s="259" t="str">
        <f t="shared" si="27"/>
        <v>B</v>
      </c>
      <c r="H179" s="274" t="str">
        <f t="shared" si="25"/>
        <v>MR_DER-1428_25</v>
      </c>
      <c r="I179" s="234" t="str">
        <f t="shared" si="28"/>
        <v>ND</v>
      </c>
      <c r="J179" s="234" t="str">
        <f t="shared" si="29"/>
        <v>ND</v>
      </c>
      <c r="K179" s="220" t="s">
        <v>3730</v>
      </c>
      <c r="L179" s="229">
        <v>45387</v>
      </c>
      <c r="M179" s="240" t="s">
        <v>7474</v>
      </c>
      <c r="N179" s="220" t="s">
        <v>5537</v>
      </c>
      <c r="O179" s="229">
        <v>45399</v>
      </c>
      <c r="P179" s="1025" t="s">
        <v>8532</v>
      </c>
      <c r="Q179" s="220" t="s">
        <v>3748</v>
      </c>
      <c r="R179" s="229">
        <v>45436</v>
      </c>
      <c r="S179" s="240" t="s">
        <v>7721</v>
      </c>
      <c r="T179" s="220"/>
      <c r="U179" s="220"/>
      <c r="V179" s="1025" t="s">
        <v>8577</v>
      </c>
      <c r="W179" s="220" t="s">
        <v>5626</v>
      </c>
      <c r="X179" s="229">
        <v>45559</v>
      </c>
      <c r="Y179" s="1024" t="s">
        <v>8253</v>
      </c>
      <c r="Z179" s="220" t="s">
        <v>5537</v>
      </c>
      <c r="AA179" s="229">
        <v>45590</v>
      </c>
      <c r="AB179" s="1417" t="s">
        <v>8627</v>
      </c>
      <c r="AC179" s="220" t="s">
        <v>5811</v>
      </c>
      <c r="AD179" s="229">
        <v>45674</v>
      </c>
      <c r="AE179" s="1417" t="s">
        <v>8919</v>
      </c>
      <c r="AF179" s="220"/>
      <c r="AG179" s="220"/>
      <c r="AH179" s="220"/>
      <c r="AI179" s="235" t="s">
        <v>5811</v>
      </c>
      <c r="AJ179" s="236">
        <v>45996</v>
      </c>
      <c r="AK179" s="1153" t="s">
        <v>11509</v>
      </c>
      <c r="AL179" s="220"/>
      <c r="AM179" s="220"/>
      <c r="AN179" s="220"/>
      <c r="AO179" s="220"/>
      <c r="AP179" s="220"/>
      <c r="AQ179" s="220"/>
      <c r="AR179" s="220"/>
      <c r="AS179" s="220"/>
      <c r="AT179" s="220"/>
      <c r="AU179" s="220"/>
      <c r="AV179" s="220"/>
      <c r="AW179" s="220"/>
      <c r="AX179" s="220"/>
      <c r="AY179" s="220"/>
      <c r="AZ179" s="220"/>
    </row>
    <row r="180" spans="1:52" s="110" customFormat="1" ht="15" hidden="1" x14ac:dyDescent="0.25">
      <c r="A180" s="264" t="s">
        <v>8263</v>
      </c>
      <c r="B180" s="230"/>
      <c r="C180" s="220" t="s">
        <v>8257</v>
      </c>
      <c r="D180" s="230" t="s">
        <v>6274</v>
      </c>
      <c r="E180" s="247" t="s">
        <v>7471</v>
      </c>
      <c r="F180" s="239">
        <f t="shared" si="26"/>
        <v>45996</v>
      </c>
      <c r="G180" s="259" t="str">
        <f t="shared" si="27"/>
        <v>B</v>
      </c>
      <c r="H180" s="274" t="str">
        <f t="shared" si="25"/>
        <v>MR_DER-1428_25</v>
      </c>
      <c r="I180" s="234" t="str">
        <f t="shared" si="28"/>
        <v>ND</v>
      </c>
      <c r="J180" s="234" t="str">
        <f t="shared" si="29"/>
        <v>ND</v>
      </c>
      <c r="K180" s="220" t="s">
        <v>3730</v>
      </c>
      <c r="L180" s="229">
        <v>45387</v>
      </c>
      <c r="M180" s="240" t="s">
        <v>7474</v>
      </c>
      <c r="N180" s="220" t="s">
        <v>5537</v>
      </c>
      <c r="O180" s="229">
        <v>45399</v>
      </c>
      <c r="P180" s="1025" t="s">
        <v>8533</v>
      </c>
      <c r="Q180" s="220" t="s">
        <v>3748</v>
      </c>
      <c r="R180" s="229">
        <v>45436</v>
      </c>
      <c r="S180" s="240" t="s">
        <v>7721</v>
      </c>
      <c r="T180" s="220"/>
      <c r="U180" s="220"/>
      <c r="V180" s="1025" t="s">
        <v>8577</v>
      </c>
      <c r="W180" s="220" t="s">
        <v>5626</v>
      </c>
      <c r="X180" s="229">
        <v>45559</v>
      </c>
      <c r="Y180" s="1024" t="s">
        <v>8253</v>
      </c>
      <c r="Z180" s="220" t="s">
        <v>5537</v>
      </c>
      <c r="AA180" s="229">
        <v>45590</v>
      </c>
      <c r="AB180" s="1025" t="s">
        <v>8627</v>
      </c>
      <c r="AC180" s="220" t="s">
        <v>5811</v>
      </c>
      <c r="AD180" s="229">
        <v>45674</v>
      </c>
      <c r="AE180" s="1025" t="s">
        <v>8919</v>
      </c>
      <c r="AF180" s="220"/>
      <c r="AG180" s="220"/>
      <c r="AH180" s="220"/>
      <c r="AI180" s="235" t="s">
        <v>5811</v>
      </c>
      <c r="AJ180" s="236">
        <v>45996</v>
      </c>
      <c r="AK180" s="218" t="s">
        <v>11509</v>
      </c>
      <c r="AL180" s="220"/>
      <c r="AM180" s="220"/>
      <c r="AN180" s="220"/>
      <c r="AO180" s="220"/>
      <c r="AP180" s="220"/>
      <c r="AQ180" s="220"/>
      <c r="AR180" s="220"/>
      <c r="AS180" s="220"/>
      <c r="AT180" s="220"/>
      <c r="AU180" s="220"/>
      <c r="AV180" s="220"/>
      <c r="AW180" s="220"/>
      <c r="AX180" s="220"/>
      <c r="AY180" s="220"/>
      <c r="AZ180" s="220"/>
    </row>
    <row r="181" spans="1:52" s="110" customFormat="1" ht="15" hidden="1" x14ac:dyDescent="0.25">
      <c r="A181" s="264" t="s">
        <v>8263</v>
      </c>
      <c r="B181" s="230"/>
      <c r="C181" s="220" t="s">
        <v>8257</v>
      </c>
      <c r="D181" s="230" t="s">
        <v>6274</v>
      </c>
      <c r="E181" s="247" t="s">
        <v>7472</v>
      </c>
      <c r="F181" s="239">
        <f t="shared" si="26"/>
        <v>45996</v>
      </c>
      <c r="G181" s="259" t="str">
        <f t="shared" si="27"/>
        <v>B</v>
      </c>
      <c r="H181" s="274" t="str">
        <f t="shared" ref="H181:H212" si="30">IF($F181="","",INDEX($K181:$AY181,1,MATCH($F181,$K181:$AY181,)+1))</f>
        <v>MR_DER-1428_25</v>
      </c>
      <c r="I181" s="234" t="str">
        <f t="shared" si="28"/>
        <v>ND</v>
      </c>
      <c r="J181" s="234" t="str">
        <f t="shared" si="29"/>
        <v>ND</v>
      </c>
      <c r="K181" s="220" t="s">
        <v>3730</v>
      </c>
      <c r="L181" s="229">
        <v>45387</v>
      </c>
      <c r="M181" s="240" t="s">
        <v>7474</v>
      </c>
      <c r="N181" s="220" t="s">
        <v>5537</v>
      </c>
      <c r="O181" s="229">
        <v>45399</v>
      </c>
      <c r="P181" s="1025" t="s">
        <v>8534</v>
      </c>
      <c r="Q181" s="220" t="s">
        <v>3748</v>
      </c>
      <c r="R181" s="229">
        <v>45436</v>
      </c>
      <c r="S181" s="240" t="s">
        <v>7721</v>
      </c>
      <c r="T181" s="220"/>
      <c r="U181" s="220"/>
      <c r="V181" s="1025" t="s">
        <v>8577</v>
      </c>
      <c r="W181" s="220" t="s">
        <v>5626</v>
      </c>
      <c r="X181" s="229">
        <v>45559</v>
      </c>
      <c r="Y181" s="1024" t="s">
        <v>8253</v>
      </c>
      <c r="Z181" s="220" t="s">
        <v>5537</v>
      </c>
      <c r="AA181" s="229">
        <v>45590</v>
      </c>
      <c r="AB181" s="1025" t="s">
        <v>8627</v>
      </c>
      <c r="AC181" s="220" t="s">
        <v>5811</v>
      </c>
      <c r="AD181" s="229">
        <v>45674</v>
      </c>
      <c r="AE181" s="1025" t="s">
        <v>8919</v>
      </c>
      <c r="AF181" s="220"/>
      <c r="AG181" s="220"/>
      <c r="AH181" s="220"/>
      <c r="AI181" s="235" t="s">
        <v>5811</v>
      </c>
      <c r="AJ181" s="236">
        <v>45996</v>
      </c>
      <c r="AK181" s="218" t="s">
        <v>11509</v>
      </c>
      <c r="AL181" s="220"/>
      <c r="AM181" s="220"/>
      <c r="AN181" s="220"/>
      <c r="AO181" s="220"/>
      <c r="AP181" s="220"/>
      <c r="AQ181" s="220"/>
      <c r="AR181" s="220"/>
      <c r="AS181" s="220"/>
      <c r="AT181" s="220"/>
      <c r="AU181" s="220"/>
      <c r="AV181" s="220"/>
      <c r="AW181" s="220"/>
      <c r="AX181" s="220"/>
      <c r="AY181" s="220"/>
      <c r="AZ181" s="220"/>
    </row>
    <row r="182" spans="1:52" s="110" customFormat="1" ht="15" hidden="1" x14ac:dyDescent="0.25">
      <c r="A182" s="264" t="s">
        <v>8263</v>
      </c>
      <c r="B182" s="230"/>
      <c r="C182" s="220"/>
      <c r="D182" s="230" t="s">
        <v>8945</v>
      </c>
      <c r="E182" s="247" t="s">
        <v>8920</v>
      </c>
      <c r="F182" s="239">
        <f t="shared" si="26"/>
        <v>45996</v>
      </c>
      <c r="G182" s="259" t="str">
        <f t="shared" si="27"/>
        <v>A</v>
      </c>
      <c r="H182" s="274" t="str">
        <f t="shared" si="30"/>
        <v>MR_DER-1428_25</v>
      </c>
      <c r="I182" s="234" t="str">
        <f t="shared" si="28"/>
        <v>ND</v>
      </c>
      <c r="J182" s="234" t="str">
        <f t="shared" si="29"/>
        <v>ND</v>
      </c>
      <c r="K182" s="220" t="s">
        <v>3730</v>
      </c>
      <c r="L182" s="229">
        <v>45559</v>
      </c>
      <c r="M182" s="1024" t="s">
        <v>8253</v>
      </c>
      <c r="N182" s="220"/>
      <c r="O182" s="229"/>
      <c r="P182" s="1025"/>
      <c r="Q182" s="220" t="s">
        <v>3748</v>
      </c>
      <c r="R182" s="229">
        <v>45674</v>
      </c>
      <c r="S182" s="1417" t="s">
        <v>8919</v>
      </c>
      <c r="T182" s="220"/>
      <c r="U182" s="220"/>
      <c r="V182" s="1025"/>
      <c r="W182" s="220"/>
      <c r="X182" s="229"/>
      <c r="Y182" s="1024"/>
      <c r="Z182" s="220"/>
      <c r="AA182" s="229"/>
      <c r="AB182" s="1025"/>
      <c r="AC182" s="220"/>
      <c r="AD182" s="229"/>
      <c r="AE182" s="1025"/>
      <c r="AF182" s="220"/>
      <c r="AG182" s="220"/>
      <c r="AH182" s="220"/>
      <c r="AI182" s="235" t="s">
        <v>3748</v>
      </c>
      <c r="AJ182" s="236">
        <v>45996</v>
      </c>
      <c r="AK182" s="218" t="s">
        <v>11509</v>
      </c>
      <c r="AL182" s="220"/>
      <c r="AM182" s="220"/>
      <c r="AN182" s="220"/>
      <c r="AO182" s="220"/>
      <c r="AP182" s="220"/>
      <c r="AQ182" s="220"/>
      <c r="AR182" s="220"/>
      <c r="AS182" s="220"/>
      <c r="AT182" s="220"/>
      <c r="AU182" s="220"/>
      <c r="AV182" s="220"/>
      <c r="AW182" s="220"/>
      <c r="AX182" s="220"/>
      <c r="AY182" s="220"/>
      <c r="AZ182" s="220"/>
    </row>
    <row r="183" spans="1:52" s="110" customFormat="1" ht="15" x14ac:dyDescent="0.25">
      <c r="A183" s="264" t="s">
        <v>8263</v>
      </c>
      <c r="B183" s="230"/>
      <c r="C183" s="220" t="s">
        <v>8257</v>
      </c>
      <c r="D183" s="230" t="s">
        <v>6275</v>
      </c>
      <c r="E183" s="247" t="s">
        <v>7427</v>
      </c>
      <c r="F183" s="239">
        <f t="shared" si="26"/>
        <v>45996</v>
      </c>
      <c r="G183" s="259" t="str">
        <f t="shared" si="27"/>
        <v>B</v>
      </c>
      <c r="H183" s="274" t="str">
        <f t="shared" si="30"/>
        <v>MR_DER-1428_25</v>
      </c>
      <c r="I183" s="234" t="str">
        <f t="shared" si="28"/>
        <v>ND</v>
      </c>
      <c r="J183" s="234" t="str">
        <f t="shared" si="29"/>
        <v>ND</v>
      </c>
      <c r="K183" s="220" t="s">
        <v>3730</v>
      </c>
      <c r="L183" s="229">
        <v>45387</v>
      </c>
      <c r="M183" s="240" t="s">
        <v>7474</v>
      </c>
      <c r="N183" s="220" t="s">
        <v>5537</v>
      </c>
      <c r="O183" s="229">
        <v>45399</v>
      </c>
      <c r="P183" s="1025" t="s">
        <v>8535</v>
      </c>
      <c r="Q183" s="220" t="s">
        <v>3748</v>
      </c>
      <c r="R183" s="229">
        <v>45490</v>
      </c>
      <c r="S183" s="1024" t="s">
        <v>8144</v>
      </c>
      <c r="T183" s="220" t="s">
        <v>6098</v>
      </c>
      <c r="U183" s="229">
        <v>45497</v>
      </c>
      <c r="V183" s="1025" t="s">
        <v>8580</v>
      </c>
      <c r="W183" s="220" t="s">
        <v>5626</v>
      </c>
      <c r="X183" s="229">
        <v>45559</v>
      </c>
      <c r="Y183" s="1024" t="s">
        <v>8253</v>
      </c>
      <c r="Z183" s="220" t="s">
        <v>5537</v>
      </c>
      <c r="AA183" s="229">
        <v>45590</v>
      </c>
      <c r="AB183" s="1417" t="s">
        <v>8627</v>
      </c>
      <c r="AC183" s="220" t="s">
        <v>5811</v>
      </c>
      <c r="AD183" s="229">
        <v>45674</v>
      </c>
      <c r="AE183" s="1417" t="s">
        <v>8919</v>
      </c>
      <c r="AF183" s="220"/>
      <c r="AG183" s="220"/>
      <c r="AH183" s="220"/>
      <c r="AI183" s="235" t="s">
        <v>5811</v>
      </c>
      <c r="AJ183" s="236">
        <v>45996</v>
      </c>
      <c r="AK183" s="1153" t="s">
        <v>11509</v>
      </c>
      <c r="AL183" s="220"/>
      <c r="AM183" s="220"/>
      <c r="AN183" s="220"/>
      <c r="AO183" s="220"/>
      <c r="AP183" s="220"/>
      <c r="AQ183" s="220"/>
      <c r="AR183" s="220"/>
      <c r="AS183" s="220"/>
      <c r="AT183" s="220"/>
      <c r="AU183" s="220"/>
      <c r="AV183" s="220"/>
      <c r="AW183" s="220"/>
      <c r="AX183" s="220"/>
      <c r="AY183" s="220"/>
      <c r="AZ183" s="220"/>
    </row>
    <row r="184" spans="1:52" s="110" customFormat="1" ht="15" x14ac:dyDescent="0.25">
      <c r="A184" s="264" t="s">
        <v>8263</v>
      </c>
      <c r="B184" s="230"/>
      <c r="C184" s="220" t="s">
        <v>8257</v>
      </c>
      <c r="D184" s="230" t="s">
        <v>6275</v>
      </c>
      <c r="E184" s="247" t="s">
        <v>7428</v>
      </c>
      <c r="F184" s="239">
        <f t="shared" si="26"/>
        <v>45996</v>
      </c>
      <c r="G184" s="259" t="str">
        <f t="shared" si="27"/>
        <v>B</v>
      </c>
      <c r="H184" s="274" t="str">
        <f t="shared" si="30"/>
        <v>MR_DER-1428_25</v>
      </c>
      <c r="I184" s="234" t="str">
        <f t="shared" si="28"/>
        <v>ND</v>
      </c>
      <c r="J184" s="234" t="str">
        <f t="shared" si="29"/>
        <v>ND</v>
      </c>
      <c r="K184" s="220" t="s">
        <v>3730</v>
      </c>
      <c r="L184" s="229">
        <v>45387</v>
      </c>
      <c r="M184" s="240" t="s">
        <v>7474</v>
      </c>
      <c r="N184" s="220" t="s">
        <v>5537</v>
      </c>
      <c r="O184" s="229">
        <v>45399</v>
      </c>
      <c r="P184" s="1025" t="s">
        <v>8536</v>
      </c>
      <c r="Q184" s="220" t="s">
        <v>3748</v>
      </c>
      <c r="R184" s="229">
        <v>45490</v>
      </c>
      <c r="S184" s="1024" t="s">
        <v>8144</v>
      </c>
      <c r="T184" s="220" t="s">
        <v>6098</v>
      </c>
      <c r="U184" s="229">
        <v>45497</v>
      </c>
      <c r="V184" s="1025" t="s">
        <v>8580</v>
      </c>
      <c r="W184" s="220" t="s">
        <v>5626</v>
      </c>
      <c r="X184" s="229">
        <v>45559</v>
      </c>
      <c r="Y184" s="1024" t="s">
        <v>8253</v>
      </c>
      <c r="Z184" s="220" t="s">
        <v>5538</v>
      </c>
      <c r="AA184" s="229">
        <v>45590</v>
      </c>
      <c r="AB184" s="1417" t="s">
        <v>8627</v>
      </c>
      <c r="AC184" s="220" t="s">
        <v>5811</v>
      </c>
      <c r="AD184" s="229">
        <v>45674</v>
      </c>
      <c r="AE184" s="1417" t="s">
        <v>8919</v>
      </c>
      <c r="AF184" s="220"/>
      <c r="AG184" s="220"/>
      <c r="AH184" s="220"/>
      <c r="AI184" s="235" t="s">
        <v>5811</v>
      </c>
      <c r="AJ184" s="236">
        <v>45996</v>
      </c>
      <c r="AK184" s="1153" t="s">
        <v>11509</v>
      </c>
      <c r="AL184" s="220"/>
      <c r="AM184" s="220"/>
      <c r="AN184" s="220"/>
      <c r="AO184" s="220"/>
      <c r="AP184" s="220"/>
      <c r="AQ184" s="220"/>
      <c r="AR184" s="220"/>
      <c r="AS184" s="220"/>
      <c r="AT184" s="220"/>
      <c r="AU184" s="220"/>
      <c r="AV184" s="220"/>
      <c r="AW184" s="220"/>
      <c r="AX184" s="220"/>
      <c r="AY184" s="220"/>
      <c r="AZ184" s="220"/>
    </row>
    <row r="185" spans="1:52" s="110" customFormat="1" ht="15" x14ac:dyDescent="0.25">
      <c r="A185" s="264" t="s">
        <v>8263</v>
      </c>
      <c r="B185" s="230"/>
      <c r="C185" s="220" t="s">
        <v>8257</v>
      </c>
      <c r="D185" s="230" t="s">
        <v>6275</v>
      </c>
      <c r="E185" s="247" t="s">
        <v>7429</v>
      </c>
      <c r="F185" s="239">
        <f t="shared" si="26"/>
        <v>45996</v>
      </c>
      <c r="G185" s="259" t="str">
        <f t="shared" si="27"/>
        <v>B</v>
      </c>
      <c r="H185" s="274" t="str">
        <f t="shared" si="30"/>
        <v>MR_DER-1428_25</v>
      </c>
      <c r="I185" s="234" t="str">
        <f t="shared" si="28"/>
        <v>ND</v>
      </c>
      <c r="J185" s="234" t="str">
        <f t="shared" si="29"/>
        <v>ND</v>
      </c>
      <c r="K185" s="220" t="s">
        <v>3730</v>
      </c>
      <c r="L185" s="229">
        <v>45387</v>
      </c>
      <c r="M185" s="240" t="s">
        <v>7474</v>
      </c>
      <c r="N185" s="220" t="s">
        <v>5537</v>
      </c>
      <c r="O185" s="229">
        <v>45399</v>
      </c>
      <c r="P185" s="1025" t="s">
        <v>8537</v>
      </c>
      <c r="Q185" s="220" t="s">
        <v>3748</v>
      </c>
      <c r="R185" s="229">
        <v>45490</v>
      </c>
      <c r="S185" s="1024" t="s">
        <v>8144</v>
      </c>
      <c r="T185" s="220" t="s">
        <v>6098</v>
      </c>
      <c r="U185" s="229">
        <v>45497</v>
      </c>
      <c r="V185" s="1025" t="s">
        <v>8580</v>
      </c>
      <c r="W185" s="220" t="s">
        <v>5626</v>
      </c>
      <c r="X185" s="229">
        <v>45559</v>
      </c>
      <c r="Y185" s="1024" t="s">
        <v>8253</v>
      </c>
      <c r="Z185" s="220" t="s">
        <v>5538</v>
      </c>
      <c r="AA185" s="229">
        <v>45590</v>
      </c>
      <c r="AB185" s="1417" t="s">
        <v>8627</v>
      </c>
      <c r="AC185" s="220" t="s">
        <v>5811</v>
      </c>
      <c r="AD185" s="229">
        <v>45674</v>
      </c>
      <c r="AE185" s="1417" t="s">
        <v>8919</v>
      </c>
      <c r="AF185" s="220"/>
      <c r="AG185" s="220"/>
      <c r="AH185" s="220"/>
      <c r="AI185" s="235" t="s">
        <v>5811</v>
      </c>
      <c r="AJ185" s="236">
        <v>45996</v>
      </c>
      <c r="AK185" s="1153" t="s">
        <v>11509</v>
      </c>
      <c r="AL185" s="220"/>
      <c r="AM185" s="220"/>
      <c r="AN185" s="220"/>
      <c r="AO185" s="220"/>
      <c r="AP185" s="220"/>
      <c r="AQ185" s="220"/>
      <c r="AR185" s="220"/>
      <c r="AS185" s="220"/>
      <c r="AT185" s="220"/>
      <c r="AU185" s="220"/>
      <c r="AV185" s="220"/>
      <c r="AW185" s="220"/>
      <c r="AX185" s="220"/>
      <c r="AY185" s="220"/>
      <c r="AZ185" s="220"/>
    </row>
    <row r="186" spans="1:52" s="110" customFormat="1" ht="15" x14ac:dyDescent="0.25">
      <c r="A186" s="264" t="s">
        <v>8263</v>
      </c>
      <c r="B186" s="230"/>
      <c r="C186" s="220" t="s">
        <v>8257</v>
      </c>
      <c r="D186" s="230" t="s">
        <v>6275</v>
      </c>
      <c r="E186" s="247" t="s">
        <v>7430</v>
      </c>
      <c r="F186" s="239">
        <f t="shared" si="26"/>
        <v>45996</v>
      </c>
      <c r="G186" s="259" t="str">
        <f t="shared" si="27"/>
        <v>A</v>
      </c>
      <c r="H186" s="274" t="str">
        <f t="shared" si="30"/>
        <v>MR_DER-1428_25</v>
      </c>
      <c r="I186" s="234" t="str">
        <f t="shared" si="28"/>
        <v>ND</v>
      </c>
      <c r="J186" s="234" t="str">
        <f t="shared" si="29"/>
        <v>ND</v>
      </c>
      <c r="K186" s="220" t="s">
        <v>3730</v>
      </c>
      <c r="L186" s="229">
        <v>45387</v>
      </c>
      <c r="M186" s="240" t="s">
        <v>7474</v>
      </c>
      <c r="N186" s="220" t="s">
        <v>5537</v>
      </c>
      <c r="O186" s="229">
        <v>45399</v>
      </c>
      <c r="P186" s="1025" t="s">
        <v>8538</v>
      </c>
      <c r="Q186" s="220" t="s">
        <v>3748</v>
      </c>
      <c r="R186" s="229">
        <v>45490</v>
      </c>
      <c r="S186" s="1024" t="s">
        <v>8144</v>
      </c>
      <c r="T186" s="220"/>
      <c r="U186" s="220"/>
      <c r="V186" s="1025" t="s">
        <v>8580</v>
      </c>
      <c r="W186" s="235" t="s">
        <v>3748</v>
      </c>
      <c r="X186" s="236">
        <v>45996</v>
      </c>
      <c r="Y186" s="218" t="s">
        <v>11509</v>
      </c>
      <c r="Z186" s="220"/>
      <c r="AA186" s="220"/>
      <c r="AB186" s="220"/>
      <c r="AC186" s="220"/>
      <c r="AD186" s="220"/>
      <c r="AE186" s="220"/>
      <c r="AF186" s="220"/>
      <c r="AG186" s="220"/>
      <c r="AH186" s="220"/>
      <c r="AI186" s="220"/>
      <c r="AJ186" s="220"/>
      <c r="AK186" s="220"/>
      <c r="AL186" s="220"/>
      <c r="AM186" s="220"/>
      <c r="AN186" s="220"/>
      <c r="AO186" s="220"/>
      <c r="AP186" s="220"/>
      <c r="AQ186" s="220"/>
      <c r="AR186" s="220"/>
      <c r="AS186" s="220"/>
      <c r="AT186" s="220"/>
      <c r="AU186" s="220"/>
      <c r="AV186" s="220"/>
      <c r="AW186" s="220"/>
      <c r="AX186" s="220"/>
      <c r="AY186" s="220"/>
      <c r="AZ186" s="220"/>
    </row>
    <row r="187" spans="1:52" s="110" customFormat="1" ht="15" x14ac:dyDescent="0.25">
      <c r="A187" s="264" t="s">
        <v>8263</v>
      </c>
      <c r="B187" s="230"/>
      <c r="C187" s="220" t="s">
        <v>8257</v>
      </c>
      <c r="D187" s="230" t="s">
        <v>6275</v>
      </c>
      <c r="E187" s="247" t="s">
        <v>7431</v>
      </c>
      <c r="F187" s="239">
        <f t="shared" si="26"/>
        <v>45996</v>
      </c>
      <c r="G187" s="259" t="str">
        <f t="shared" si="27"/>
        <v>A</v>
      </c>
      <c r="H187" s="274" t="str">
        <f t="shared" si="30"/>
        <v>MR_DER-1428_25</v>
      </c>
      <c r="I187" s="234" t="str">
        <f t="shared" si="28"/>
        <v>ND</v>
      </c>
      <c r="J187" s="234" t="str">
        <f t="shared" si="29"/>
        <v>ND</v>
      </c>
      <c r="K187" s="220" t="s">
        <v>3730</v>
      </c>
      <c r="L187" s="229">
        <v>45387</v>
      </c>
      <c r="M187" s="240" t="s">
        <v>7474</v>
      </c>
      <c r="N187" s="220" t="s">
        <v>5537</v>
      </c>
      <c r="O187" s="229">
        <v>45399</v>
      </c>
      <c r="P187" s="1025" t="s">
        <v>8539</v>
      </c>
      <c r="Q187" s="220" t="s">
        <v>3748</v>
      </c>
      <c r="R187" s="229">
        <v>45490</v>
      </c>
      <c r="S187" s="1024" t="s">
        <v>8144</v>
      </c>
      <c r="T187" s="220"/>
      <c r="U187" s="220"/>
      <c r="V187" s="1025" t="s">
        <v>8580</v>
      </c>
      <c r="W187" s="235" t="s">
        <v>3748</v>
      </c>
      <c r="X187" s="236">
        <v>45996</v>
      </c>
      <c r="Y187" s="218" t="s">
        <v>11509</v>
      </c>
      <c r="Z187" s="220"/>
      <c r="AA187" s="220"/>
      <c r="AB187" s="220"/>
      <c r="AC187" s="220"/>
      <c r="AD187" s="220"/>
      <c r="AE187" s="220"/>
      <c r="AF187" s="220"/>
      <c r="AG187" s="220"/>
      <c r="AH187" s="220"/>
      <c r="AI187" s="220"/>
      <c r="AJ187" s="220"/>
      <c r="AK187" s="220"/>
      <c r="AL187" s="220"/>
      <c r="AM187" s="220"/>
      <c r="AN187" s="220"/>
      <c r="AO187" s="220"/>
      <c r="AP187" s="220"/>
      <c r="AQ187" s="220"/>
      <c r="AR187" s="220"/>
      <c r="AS187" s="220"/>
      <c r="AT187" s="220"/>
      <c r="AU187" s="220"/>
      <c r="AV187" s="220"/>
      <c r="AW187" s="220"/>
      <c r="AX187" s="220"/>
      <c r="AY187" s="220"/>
      <c r="AZ187" s="220"/>
    </row>
    <row r="188" spans="1:52" s="110" customFormat="1" ht="15" x14ac:dyDescent="0.25">
      <c r="A188" s="264" t="s">
        <v>8263</v>
      </c>
      <c r="B188" s="230"/>
      <c r="C188" s="220" t="s">
        <v>8257</v>
      </c>
      <c r="D188" s="230" t="s">
        <v>6275</v>
      </c>
      <c r="E188" s="247" t="s">
        <v>7432</v>
      </c>
      <c r="F188" s="239">
        <f>IF(L188&lt;&gt;0,MAX(L188,R188,X188,AD188,AJ188,AP188),"NE")</f>
        <v>45996</v>
      </c>
      <c r="G188" s="259" t="str">
        <f t="shared" si="27"/>
        <v>B</v>
      </c>
      <c r="H188" s="274" t="str">
        <f t="shared" si="30"/>
        <v>MR_DER-1428_25</v>
      </c>
      <c r="I188" s="234" t="str">
        <f t="shared" si="28"/>
        <v>ND</v>
      </c>
      <c r="J188" s="234" t="str">
        <f t="shared" si="29"/>
        <v>ND</v>
      </c>
      <c r="K188" s="220" t="s">
        <v>3730</v>
      </c>
      <c r="L188" s="229">
        <v>45387</v>
      </c>
      <c r="M188" s="240" t="s">
        <v>7474</v>
      </c>
      <c r="N188" s="220" t="s">
        <v>5536</v>
      </c>
      <c r="O188" s="229">
        <v>45399</v>
      </c>
      <c r="P188" s="1025" t="s">
        <v>8540</v>
      </c>
      <c r="Q188" s="220" t="s">
        <v>3765</v>
      </c>
      <c r="R188" s="229">
        <v>45490</v>
      </c>
      <c r="S188" s="1024" t="s">
        <v>8144</v>
      </c>
      <c r="T188" s="220" t="s">
        <v>5537</v>
      </c>
      <c r="U188" s="229">
        <v>45497</v>
      </c>
      <c r="V188" s="1025" t="s">
        <v>8581</v>
      </c>
      <c r="W188" s="220" t="s">
        <v>3748</v>
      </c>
      <c r="X188" s="229">
        <v>45559</v>
      </c>
      <c r="Y188" s="1024" t="s">
        <v>8253</v>
      </c>
      <c r="Z188" s="220"/>
      <c r="AA188" s="220"/>
      <c r="AB188" s="1025" t="s">
        <v>8628</v>
      </c>
      <c r="AC188" s="220" t="s">
        <v>5626</v>
      </c>
      <c r="AD188" s="229">
        <v>45674</v>
      </c>
      <c r="AE188" s="1025" t="s">
        <v>8919</v>
      </c>
      <c r="AF188" s="220" t="s">
        <v>5537</v>
      </c>
      <c r="AG188" s="229">
        <v>45700</v>
      </c>
      <c r="AH188" s="220"/>
      <c r="AI188" s="220" t="s">
        <v>5811</v>
      </c>
      <c r="AJ188" s="229">
        <v>45713</v>
      </c>
      <c r="AK188" s="1417" t="s">
        <v>8954</v>
      </c>
      <c r="AL188" s="220"/>
      <c r="AM188" s="220"/>
      <c r="AN188" s="220"/>
      <c r="AO188" s="235" t="s">
        <v>5811</v>
      </c>
      <c r="AP188" s="236">
        <v>45996</v>
      </c>
      <c r="AQ188" s="1153" t="s">
        <v>11509</v>
      </c>
      <c r="AR188" s="220"/>
      <c r="AS188" s="220"/>
      <c r="AT188" s="220"/>
      <c r="AU188" s="220"/>
      <c r="AV188" s="220"/>
      <c r="AW188" s="220"/>
      <c r="AX188" s="220"/>
      <c r="AY188" s="220"/>
      <c r="AZ188" s="220"/>
    </row>
    <row r="189" spans="1:52" s="110" customFormat="1" ht="15" x14ac:dyDescent="0.25">
      <c r="A189" s="264" t="s">
        <v>8263</v>
      </c>
      <c r="B189" s="230"/>
      <c r="C189" s="220" t="s">
        <v>8257</v>
      </c>
      <c r="D189" s="230" t="s">
        <v>6275</v>
      </c>
      <c r="E189" s="247" t="s">
        <v>7433</v>
      </c>
      <c r="F189" s="239">
        <f>IF(L189&lt;&gt;0,MAX(L189,R189,X189,AD189,AJ189,AP189),"NE")</f>
        <v>45996</v>
      </c>
      <c r="G189" s="259" t="str">
        <f t="shared" si="27"/>
        <v>B</v>
      </c>
      <c r="H189" s="274" t="str">
        <f t="shared" si="30"/>
        <v>MR_DER-1428_25</v>
      </c>
      <c r="I189" s="234" t="str">
        <f t="shared" si="28"/>
        <v>ND</v>
      </c>
      <c r="J189" s="234" t="str">
        <f t="shared" si="29"/>
        <v>ND</v>
      </c>
      <c r="K189" s="220" t="s">
        <v>3730</v>
      </c>
      <c r="L189" s="229">
        <v>45387</v>
      </c>
      <c r="M189" s="240" t="s">
        <v>7474</v>
      </c>
      <c r="N189" s="220" t="s">
        <v>5536</v>
      </c>
      <c r="O189" s="229">
        <v>45399</v>
      </c>
      <c r="P189" s="1025" t="s">
        <v>8541</v>
      </c>
      <c r="Q189" s="220" t="s">
        <v>3765</v>
      </c>
      <c r="R189" s="229">
        <v>45490</v>
      </c>
      <c r="S189" s="1024" t="s">
        <v>8144</v>
      </c>
      <c r="T189" s="220" t="s">
        <v>5537</v>
      </c>
      <c r="U189" s="229">
        <v>45497</v>
      </c>
      <c r="V189" s="1025" t="s">
        <v>8581</v>
      </c>
      <c r="W189" s="220" t="s">
        <v>3748</v>
      </c>
      <c r="X189" s="229">
        <v>45559</v>
      </c>
      <c r="Y189" s="1024" t="s">
        <v>8253</v>
      </c>
      <c r="Z189" s="220" t="s">
        <v>6098</v>
      </c>
      <c r="AA189" s="229">
        <v>45590</v>
      </c>
      <c r="AB189" s="1025" t="s">
        <v>8628</v>
      </c>
      <c r="AC189" s="220" t="s">
        <v>5626</v>
      </c>
      <c r="AD189" s="229">
        <v>45674</v>
      </c>
      <c r="AE189" s="1025" t="s">
        <v>8919</v>
      </c>
      <c r="AF189" s="220" t="s">
        <v>5537</v>
      </c>
      <c r="AG189" s="229">
        <v>45700</v>
      </c>
      <c r="AH189" s="220"/>
      <c r="AI189" s="220" t="s">
        <v>5811</v>
      </c>
      <c r="AJ189" s="229">
        <v>45713</v>
      </c>
      <c r="AK189" s="1417" t="s">
        <v>8954</v>
      </c>
      <c r="AL189" s="220"/>
      <c r="AM189" s="220"/>
      <c r="AN189" s="220"/>
      <c r="AO189" s="235" t="s">
        <v>5811</v>
      </c>
      <c r="AP189" s="236">
        <v>45996</v>
      </c>
      <c r="AQ189" s="1153" t="s">
        <v>11509</v>
      </c>
      <c r="AR189" s="220"/>
      <c r="AS189" s="220"/>
      <c r="AT189" s="220"/>
      <c r="AU189" s="220"/>
      <c r="AV189" s="220"/>
      <c r="AW189" s="220"/>
      <c r="AX189" s="220"/>
      <c r="AY189" s="220"/>
      <c r="AZ189" s="220"/>
    </row>
    <row r="190" spans="1:52" s="110" customFormat="1" ht="15" x14ac:dyDescent="0.25">
      <c r="A190" s="264" t="s">
        <v>8263</v>
      </c>
      <c r="B190" s="230"/>
      <c r="C190" s="220" t="s">
        <v>8257</v>
      </c>
      <c r="D190" s="230" t="s">
        <v>6275</v>
      </c>
      <c r="E190" s="247" t="s">
        <v>7434</v>
      </c>
      <c r="F190" s="239">
        <f t="shared" ref="F190:F198" si="31">IF(L190&lt;&gt;0,MAX(L190,R190,X190,AD190,AJ190),"NE")</f>
        <v>45996</v>
      </c>
      <c r="G190" s="259" t="str">
        <f t="shared" si="27"/>
        <v>B</v>
      </c>
      <c r="H190" s="274" t="str">
        <f t="shared" si="30"/>
        <v>MR_DER-1428_25</v>
      </c>
      <c r="I190" s="234" t="str">
        <f t="shared" si="28"/>
        <v>ND</v>
      </c>
      <c r="J190" s="234" t="str">
        <f t="shared" si="29"/>
        <v>ND</v>
      </c>
      <c r="K190" s="220" t="s">
        <v>3730</v>
      </c>
      <c r="L190" s="229">
        <v>45387</v>
      </c>
      <c r="M190" s="240" t="s">
        <v>7474</v>
      </c>
      <c r="N190" s="220" t="s">
        <v>5537</v>
      </c>
      <c r="O190" s="229">
        <v>45399</v>
      </c>
      <c r="P190" s="1025" t="s">
        <v>8542</v>
      </c>
      <c r="Q190" s="220" t="s">
        <v>3748</v>
      </c>
      <c r="R190" s="229">
        <v>45490</v>
      </c>
      <c r="S190" s="1024" t="s">
        <v>8144</v>
      </c>
      <c r="T190" s="220" t="s">
        <v>6098</v>
      </c>
      <c r="U190" s="229">
        <v>45497</v>
      </c>
      <c r="V190" s="1025" t="s">
        <v>8580</v>
      </c>
      <c r="W190" s="220" t="s">
        <v>5626</v>
      </c>
      <c r="X190" s="229">
        <v>45559</v>
      </c>
      <c r="Y190" s="1024" t="s">
        <v>8253</v>
      </c>
      <c r="Z190" s="220" t="s">
        <v>5538</v>
      </c>
      <c r="AA190" s="229">
        <v>45590</v>
      </c>
      <c r="AB190" s="1025" t="s">
        <v>8627</v>
      </c>
      <c r="AC190" s="220" t="s">
        <v>5811</v>
      </c>
      <c r="AD190" s="229">
        <v>45674</v>
      </c>
      <c r="AE190" s="1025" t="s">
        <v>8919</v>
      </c>
      <c r="AF190" s="220"/>
      <c r="AG190" s="220"/>
      <c r="AH190" s="220"/>
      <c r="AI190" s="235" t="s">
        <v>5811</v>
      </c>
      <c r="AJ190" s="236">
        <v>45996</v>
      </c>
      <c r="AK190" s="1153" t="s">
        <v>11509</v>
      </c>
      <c r="AL190" s="220"/>
      <c r="AM190" s="220"/>
      <c r="AN190" s="220"/>
      <c r="AO190" s="220"/>
      <c r="AP190" s="220"/>
      <c r="AQ190" s="220"/>
      <c r="AR190" s="220"/>
      <c r="AS190" s="220"/>
      <c r="AT190" s="220"/>
      <c r="AU190" s="220"/>
      <c r="AV190" s="220"/>
      <c r="AW190" s="220"/>
      <c r="AX190" s="220"/>
      <c r="AY190" s="220"/>
      <c r="AZ190" s="220"/>
    </row>
    <row r="191" spans="1:52" s="110" customFormat="1" ht="15" x14ac:dyDescent="0.25">
      <c r="A191" s="264" t="s">
        <v>8263</v>
      </c>
      <c r="B191" s="230"/>
      <c r="C191" s="220" t="s">
        <v>8257</v>
      </c>
      <c r="D191" s="230" t="s">
        <v>6275</v>
      </c>
      <c r="E191" s="247" t="s">
        <v>7435</v>
      </c>
      <c r="F191" s="239">
        <f t="shared" si="31"/>
        <v>45996</v>
      </c>
      <c r="G191" s="259" t="str">
        <f t="shared" si="27"/>
        <v>A</v>
      </c>
      <c r="H191" s="274" t="str">
        <f t="shared" si="30"/>
        <v>MR_DER-1428_25</v>
      </c>
      <c r="I191" s="234" t="str">
        <f t="shared" si="28"/>
        <v>ND</v>
      </c>
      <c r="J191" s="234" t="str">
        <f t="shared" si="29"/>
        <v>ND</v>
      </c>
      <c r="K191" s="220" t="s">
        <v>3730</v>
      </c>
      <c r="L191" s="229">
        <v>45387</v>
      </c>
      <c r="M191" s="240" t="s">
        <v>7474</v>
      </c>
      <c r="N191" s="220" t="s">
        <v>5537</v>
      </c>
      <c r="O191" s="229">
        <v>45399</v>
      </c>
      <c r="P191" s="1025" t="s">
        <v>8543</v>
      </c>
      <c r="Q191" s="220" t="s">
        <v>3748</v>
      </c>
      <c r="R191" s="229">
        <v>45490</v>
      </c>
      <c r="S191" s="1024" t="s">
        <v>8144</v>
      </c>
      <c r="T191" s="220"/>
      <c r="U191" s="220"/>
      <c r="V191" s="1025" t="s">
        <v>8580</v>
      </c>
      <c r="W191" s="235" t="s">
        <v>3748</v>
      </c>
      <c r="X191" s="236">
        <v>45996</v>
      </c>
      <c r="Y191" s="1153" t="s">
        <v>11509</v>
      </c>
      <c r="Z191" s="220"/>
      <c r="AA191" s="220"/>
      <c r="AB191" s="220"/>
      <c r="AC191" s="220"/>
      <c r="AD191" s="220"/>
      <c r="AE191" s="220"/>
      <c r="AF191" s="220"/>
      <c r="AG191" s="220"/>
      <c r="AH191" s="220"/>
      <c r="AI191" s="220"/>
      <c r="AJ191" s="220"/>
      <c r="AK191" s="220"/>
      <c r="AL191" s="220"/>
      <c r="AM191" s="220"/>
      <c r="AN191" s="220"/>
      <c r="AO191" s="220"/>
      <c r="AP191" s="220"/>
      <c r="AQ191" s="220"/>
      <c r="AR191" s="220"/>
      <c r="AS191" s="220"/>
      <c r="AT191" s="220"/>
      <c r="AU191" s="220"/>
      <c r="AV191" s="220"/>
      <c r="AW191" s="220"/>
      <c r="AX191" s="220"/>
      <c r="AY191" s="220"/>
      <c r="AZ191" s="220"/>
    </row>
    <row r="192" spans="1:52" s="110" customFormat="1" ht="15" x14ac:dyDescent="0.25">
      <c r="A192" s="264" t="s">
        <v>8263</v>
      </c>
      <c r="B192" s="230"/>
      <c r="C192" s="220" t="s">
        <v>8257</v>
      </c>
      <c r="D192" s="230" t="s">
        <v>6275</v>
      </c>
      <c r="E192" s="247" t="s">
        <v>7436</v>
      </c>
      <c r="F192" s="239">
        <f t="shared" si="31"/>
        <v>45996</v>
      </c>
      <c r="G192" s="259" t="str">
        <f t="shared" si="27"/>
        <v>A</v>
      </c>
      <c r="H192" s="274" t="str">
        <f t="shared" si="30"/>
        <v>MR_DER-1428_25</v>
      </c>
      <c r="I192" s="234" t="str">
        <f t="shared" si="28"/>
        <v>ND</v>
      </c>
      <c r="J192" s="234" t="str">
        <f t="shared" si="29"/>
        <v>ND</v>
      </c>
      <c r="K192" s="220" t="s">
        <v>3730</v>
      </c>
      <c r="L192" s="229">
        <v>45387</v>
      </c>
      <c r="M192" s="240" t="s">
        <v>7474</v>
      </c>
      <c r="N192" s="220" t="s">
        <v>5537</v>
      </c>
      <c r="O192" s="229">
        <v>45399</v>
      </c>
      <c r="P192" s="1025" t="s">
        <v>8544</v>
      </c>
      <c r="Q192" s="220" t="s">
        <v>3748</v>
      </c>
      <c r="R192" s="229">
        <v>45490</v>
      </c>
      <c r="S192" s="1024" t="s">
        <v>8144</v>
      </c>
      <c r="T192" s="220"/>
      <c r="U192" s="220"/>
      <c r="V192" s="1025" t="s">
        <v>8580</v>
      </c>
      <c r="W192" s="235" t="s">
        <v>3748</v>
      </c>
      <c r="X192" s="236">
        <v>45996</v>
      </c>
      <c r="Y192" s="1153" t="s">
        <v>11509</v>
      </c>
      <c r="Z192" s="220"/>
      <c r="AA192" s="220"/>
      <c r="AB192" s="220"/>
      <c r="AC192" s="220"/>
      <c r="AD192" s="220"/>
      <c r="AE192" s="220"/>
      <c r="AF192" s="220"/>
      <c r="AG192" s="220"/>
      <c r="AH192" s="220"/>
      <c r="AI192" s="220"/>
      <c r="AJ192" s="220"/>
      <c r="AK192" s="220"/>
      <c r="AL192" s="220"/>
      <c r="AM192" s="220"/>
      <c r="AN192" s="220"/>
      <c r="AO192" s="220"/>
      <c r="AP192" s="220"/>
      <c r="AQ192" s="220"/>
      <c r="AR192" s="220"/>
      <c r="AS192" s="220"/>
      <c r="AT192" s="220"/>
      <c r="AU192" s="220"/>
      <c r="AV192" s="220"/>
      <c r="AW192" s="220"/>
      <c r="AX192" s="220"/>
      <c r="AY192" s="220"/>
      <c r="AZ192" s="220"/>
    </row>
    <row r="193" spans="1:52" s="110" customFormat="1" ht="15" x14ac:dyDescent="0.25">
      <c r="A193" s="264" t="s">
        <v>8263</v>
      </c>
      <c r="B193" s="230"/>
      <c r="C193" s="220" t="s">
        <v>8257</v>
      </c>
      <c r="D193" s="230" t="s">
        <v>6275</v>
      </c>
      <c r="E193" s="247" t="s">
        <v>7437</v>
      </c>
      <c r="F193" s="239">
        <f t="shared" si="31"/>
        <v>45996</v>
      </c>
      <c r="G193" s="259" t="str">
        <f t="shared" si="27"/>
        <v>A</v>
      </c>
      <c r="H193" s="274" t="str">
        <f t="shared" si="30"/>
        <v>MR_DER-1428_25</v>
      </c>
      <c r="I193" s="234" t="str">
        <f t="shared" si="28"/>
        <v>ND</v>
      </c>
      <c r="J193" s="234" t="str">
        <f t="shared" si="29"/>
        <v>ND</v>
      </c>
      <c r="K193" s="220" t="s">
        <v>3730</v>
      </c>
      <c r="L193" s="229">
        <v>45387</v>
      </c>
      <c r="M193" s="240" t="s">
        <v>7474</v>
      </c>
      <c r="N193" s="220" t="s">
        <v>5537</v>
      </c>
      <c r="O193" s="229">
        <v>45399</v>
      </c>
      <c r="P193" s="1025" t="s">
        <v>8545</v>
      </c>
      <c r="Q193" s="220" t="s">
        <v>3748</v>
      </c>
      <c r="R193" s="229">
        <v>45490</v>
      </c>
      <c r="S193" s="1024" t="s">
        <v>8144</v>
      </c>
      <c r="T193" s="220"/>
      <c r="U193" s="220"/>
      <c r="V193" s="1025" t="s">
        <v>8580</v>
      </c>
      <c r="W193" s="235" t="s">
        <v>3748</v>
      </c>
      <c r="X193" s="236">
        <v>45996</v>
      </c>
      <c r="Y193" s="1153" t="s">
        <v>11509</v>
      </c>
      <c r="Z193" s="220"/>
      <c r="AA193" s="220"/>
      <c r="AB193" s="220"/>
      <c r="AC193" s="220"/>
      <c r="AD193" s="220"/>
      <c r="AE193" s="220"/>
      <c r="AF193" s="220"/>
      <c r="AG193" s="220"/>
      <c r="AH193" s="220"/>
      <c r="AI193" s="220"/>
      <c r="AJ193" s="220"/>
      <c r="AK193" s="220"/>
      <c r="AL193" s="220"/>
      <c r="AM193" s="220"/>
      <c r="AN193" s="220"/>
      <c r="AO193" s="220"/>
      <c r="AP193" s="220"/>
      <c r="AQ193" s="220"/>
      <c r="AR193" s="220"/>
      <c r="AS193" s="220"/>
      <c r="AT193" s="220"/>
      <c r="AU193" s="220"/>
      <c r="AV193" s="220"/>
      <c r="AW193" s="220"/>
      <c r="AX193" s="220"/>
      <c r="AY193" s="220"/>
      <c r="AZ193" s="220"/>
    </row>
    <row r="194" spans="1:52" s="110" customFormat="1" ht="15" x14ac:dyDescent="0.25">
      <c r="A194" s="264" t="s">
        <v>8263</v>
      </c>
      <c r="B194" s="230"/>
      <c r="C194" s="220" t="s">
        <v>8257</v>
      </c>
      <c r="D194" s="230" t="s">
        <v>6275</v>
      </c>
      <c r="E194" s="247" t="s">
        <v>7438</v>
      </c>
      <c r="F194" s="239">
        <f t="shared" si="31"/>
        <v>45996</v>
      </c>
      <c r="G194" s="259" t="str">
        <f t="shared" si="27"/>
        <v>A</v>
      </c>
      <c r="H194" s="274" t="str">
        <f t="shared" si="30"/>
        <v>MR_DER-1428_25</v>
      </c>
      <c r="I194" s="234" t="str">
        <f t="shared" si="28"/>
        <v>ND</v>
      </c>
      <c r="J194" s="234" t="str">
        <f t="shared" si="29"/>
        <v>ND</v>
      </c>
      <c r="K194" s="220" t="s">
        <v>3730</v>
      </c>
      <c r="L194" s="229">
        <v>45387</v>
      </c>
      <c r="M194" s="240" t="s">
        <v>7474</v>
      </c>
      <c r="N194" s="220" t="s">
        <v>5537</v>
      </c>
      <c r="O194" s="229">
        <v>45399</v>
      </c>
      <c r="P194" s="1025" t="s">
        <v>8546</v>
      </c>
      <c r="Q194" s="220" t="s">
        <v>3748</v>
      </c>
      <c r="R194" s="229">
        <v>45490</v>
      </c>
      <c r="S194" s="1024" t="s">
        <v>8144</v>
      </c>
      <c r="T194" s="220"/>
      <c r="U194" s="220"/>
      <c r="V194" s="1025" t="s">
        <v>8580</v>
      </c>
      <c r="W194" s="235" t="s">
        <v>3748</v>
      </c>
      <c r="X194" s="236">
        <v>45996</v>
      </c>
      <c r="Y194" s="1153" t="s">
        <v>11509</v>
      </c>
      <c r="Z194" s="220"/>
      <c r="AA194" s="220"/>
      <c r="AB194" s="220"/>
      <c r="AC194" s="220"/>
      <c r="AD194" s="220"/>
      <c r="AE194" s="220"/>
      <c r="AF194" s="220"/>
      <c r="AG194" s="220"/>
      <c r="AH194" s="220"/>
      <c r="AI194" s="220"/>
      <c r="AJ194" s="220"/>
      <c r="AK194" s="220"/>
      <c r="AL194" s="220"/>
      <c r="AM194" s="220"/>
      <c r="AN194" s="220"/>
      <c r="AO194" s="220"/>
      <c r="AP194" s="220"/>
      <c r="AQ194" s="220"/>
      <c r="AR194" s="220"/>
      <c r="AS194" s="220"/>
      <c r="AT194" s="220"/>
      <c r="AU194" s="220"/>
      <c r="AV194" s="220"/>
      <c r="AW194" s="220"/>
      <c r="AX194" s="220"/>
      <c r="AY194" s="220"/>
      <c r="AZ194" s="220"/>
    </row>
    <row r="195" spans="1:52" s="110" customFormat="1" ht="15" x14ac:dyDescent="0.25">
      <c r="A195" s="264" t="s">
        <v>8263</v>
      </c>
      <c r="B195" s="230"/>
      <c r="C195" s="220" t="s">
        <v>8257</v>
      </c>
      <c r="D195" s="230" t="s">
        <v>6275</v>
      </c>
      <c r="E195" s="247" t="s">
        <v>7439</v>
      </c>
      <c r="F195" s="239">
        <f t="shared" si="31"/>
        <v>45996</v>
      </c>
      <c r="G195" s="259" t="str">
        <f t="shared" si="27"/>
        <v>A</v>
      </c>
      <c r="H195" s="274" t="str">
        <f t="shared" si="30"/>
        <v>MR_DER-1428_25</v>
      </c>
      <c r="I195" s="234" t="str">
        <f t="shared" si="28"/>
        <v>ND</v>
      </c>
      <c r="J195" s="234" t="str">
        <f t="shared" si="29"/>
        <v>ND</v>
      </c>
      <c r="K195" s="220" t="s">
        <v>3730</v>
      </c>
      <c r="L195" s="229">
        <v>45387</v>
      </c>
      <c r="M195" s="240" t="s">
        <v>7474</v>
      </c>
      <c r="N195" s="220" t="s">
        <v>5537</v>
      </c>
      <c r="O195" s="229">
        <v>45399</v>
      </c>
      <c r="P195" s="1025" t="s">
        <v>8547</v>
      </c>
      <c r="Q195" s="220" t="s">
        <v>3748</v>
      </c>
      <c r="R195" s="229">
        <v>45490</v>
      </c>
      <c r="S195" s="1024" t="s">
        <v>8144</v>
      </c>
      <c r="T195" s="220"/>
      <c r="U195" s="220"/>
      <c r="V195" s="1025" t="s">
        <v>8580</v>
      </c>
      <c r="W195" s="235" t="s">
        <v>3748</v>
      </c>
      <c r="X195" s="236">
        <v>45996</v>
      </c>
      <c r="Y195" s="1153" t="s">
        <v>11509</v>
      </c>
      <c r="Z195" s="220"/>
      <c r="AA195" s="220"/>
      <c r="AB195" s="220"/>
      <c r="AC195" s="220"/>
      <c r="AD195" s="220"/>
      <c r="AE195" s="220"/>
      <c r="AF195" s="220"/>
      <c r="AG195" s="220"/>
      <c r="AH195" s="220"/>
      <c r="AI195" s="220"/>
      <c r="AJ195" s="220"/>
      <c r="AK195" s="220"/>
      <c r="AL195" s="220"/>
      <c r="AM195" s="220"/>
      <c r="AN195" s="220"/>
      <c r="AO195" s="220"/>
      <c r="AP195" s="220"/>
      <c r="AQ195" s="220"/>
      <c r="AR195" s="220"/>
      <c r="AS195" s="220"/>
      <c r="AT195" s="220"/>
      <c r="AU195" s="220"/>
      <c r="AV195" s="220"/>
      <c r="AW195" s="220"/>
      <c r="AX195" s="220"/>
      <c r="AY195" s="220"/>
      <c r="AZ195" s="220"/>
    </row>
    <row r="196" spans="1:52" s="110" customFormat="1" ht="15" x14ac:dyDescent="0.25">
      <c r="A196" s="264" t="s">
        <v>8263</v>
      </c>
      <c r="B196" s="230"/>
      <c r="C196" s="220" t="s">
        <v>8257</v>
      </c>
      <c r="D196" s="230" t="s">
        <v>6275</v>
      </c>
      <c r="E196" s="247" t="s">
        <v>7440</v>
      </c>
      <c r="F196" s="239">
        <f t="shared" si="31"/>
        <v>45996</v>
      </c>
      <c r="G196" s="259" t="str">
        <f t="shared" si="27"/>
        <v>A</v>
      </c>
      <c r="H196" s="274" t="str">
        <f t="shared" si="30"/>
        <v>MR_DER-1428_25</v>
      </c>
      <c r="I196" s="234" t="str">
        <f t="shared" si="28"/>
        <v>ND</v>
      </c>
      <c r="J196" s="234" t="str">
        <f t="shared" si="29"/>
        <v>ND</v>
      </c>
      <c r="K196" s="220" t="s">
        <v>3730</v>
      </c>
      <c r="L196" s="229">
        <v>45387</v>
      </c>
      <c r="M196" s="240" t="s">
        <v>7474</v>
      </c>
      <c r="N196" s="220" t="s">
        <v>5536</v>
      </c>
      <c r="O196" s="229">
        <v>45399</v>
      </c>
      <c r="P196" s="1025" t="s">
        <v>8548</v>
      </c>
      <c r="Q196" s="220" t="s">
        <v>3765</v>
      </c>
      <c r="R196" s="229">
        <v>45490</v>
      </c>
      <c r="S196" s="1024" t="s">
        <v>8144</v>
      </c>
      <c r="T196" s="220" t="s">
        <v>5537</v>
      </c>
      <c r="U196" s="229">
        <v>45497</v>
      </c>
      <c r="V196" s="1025" t="s">
        <v>8581</v>
      </c>
      <c r="W196" s="220" t="s">
        <v>3748</v>
      </c>
      <c r="X196" s="229">
        <v>45559</v>
      </c>
      <c r="Y196" s="1024" t="s">
        <v>8253</v>
      </c>
      <c r="Z196" s="220"/>
      <c r="AA196" s="220"/>
      <c r="AB196" s="1025" t="s">
        <v>8628</v>
      </c>
      <c r="AC196" s="235" t="s">
        <v>3748</v>
      </c>
      <c r="AD196" s="236">
        <v>45996</v>
      </c>
      <c r="AE196" s="218" t="s">
        <v>11509</v>
      </c>
      <c r="AF196" s="220"/>
      <c r="AG196" s="220"/>
      <c r="AH196" s="220"/>
      <c r="AI196" s="220"/>
      <c r="AJ196" s="220"/>
      <c r="AK196" s="220"/>
      <c r="AL196" s="220"/>
      <c r="AM196" s="220"/>
      <c r="AN196" s="220"/>
      <c r="AO196" s="220"/>
      <c r="AP196" s="220"/>
      <c r="AQ196" s="220"/>
      <c r="AR196" s="220"/>
      <c r="AS196" s="220"/>
      <c r="AT196" s="220"/>
      <c r="AU196" s="220"/>
      <c r="AV196" s="220"/>
      <c r="AW196" s="220"/>
      <c r="AX196" s="220"/>
      <c r="AY196" s="220"/>
      <c r="AZ196" s="220"/>
    </row>
    <row r="197" spans="1:52" s="110" customFormat="1" ht="15" x14ac:dyDescent="0.25">
      <c r="A197" s="264" t="s">
        <v>8263</v>
      </c>
      <c r="B197" s="230"/>
      <c r="C197" s="220" t="s">
        <v>8257</v>
      </c>
      <c r="D197" s="230" t="s">
        <v>6275</v>
      </c>
      <c r="E197" s="247" t="s">
        <v>7441</v>
      </c>
      <c r="F197" s="239">
        <f t="shared" si="31"/>
        <v>45996</v>
      </c>
      <c r="G197" s="259" t="str">
        <f t="shared" si="27"/>
        <v>A</v>
      </c>
      <c r="H197" s="274" t="str">
        <f t="shared" si="30"/>
        <v>MR_DER-1428_25</v>
      </c>
      <c r="I197" s="234" t="str">
        <f t="shared" si="28"/>
        <v>ND</v>
      </c>
      <c r="J197" s="234" t="str">
        <f t="shared" si="29"/>
        <v>ND</v>
      </c>
      <c r="K197" s="220" t="s">
        <v>3730</v>
      </c>
      <c r="L197" s="229">
        <v>45387</v>
      </c>
      <c r="M197" s="240" t="s">
        <v>7474</v>
      </c>
      <c r="N197" s="220" t="s">
        <v>5536</v>
      </c>
      <c r="O197" s="229">
        <v>45399</v>
      </c>
      <c r="P197" s="1025" t="s">
        <v>8549</v>
      </c>
      <c r="Q197" s="220" t="s">
        <v>3765</v>
      </c>
      <c r="R197" s="229">
        <v>45490</v>
      </c>
      <c r="S197" s="1024" t="s">
        <v>8144</v>
      </c>
      <c r="T197" s="220" t="s">
        <v>5537</v>
      </c>
      <c r="U197" s="229">
        <v>45497</v>
      </c>
      <c r="V197" s="1025" t="s">
        <v>8581</v>
      </c>
      <c r="W197" s="220" t="s">
        <v>3748</v>
      </c>
      <c r="X197" s="229">
        <v>45559</v>
      </c>
      <c r="Y197" s="1024" t="s">
        <v>8253</v>
      </c>
      <c r="Z197" s="220"/>
      <c r="AA197" s="220"/>
      <c r="AB197" s="1417" t="s">
        <v>8628</v>
      </c>
      <c r="AC197" s="235" t="s">
        <v>3748</v>
      </c>
      <c r="AD197" s="236">
        <v>45996</v>
      </c>
      <c r="AE197" s="1153" t="s">
        <v>11509</v>
      </c>
      <c r="AF197" s="220"/>
      <c r="AG197" s="220"/>
      <c r="AH197" s="220"/>
      <c r="AI197" s="220"/>
      <c r="AJ197" s="220"/>
      <c r="AK197" s="220"/>
      <c r="AL197" s="220"/>
      <c r="AM197" s="220"/>
      <c r="AN197" s="220"/>
      <c r="AO197" s="220"/>
      <c r="AP197" s="220"/>
      <c r="AQ197" s="220"/>
      <c r="AR197" s="220"/>
      <c r="AS197" s="220"/>
      <c r="AT197" s="220"/>
      <c r="AU197" s="220"/>
      <c r="AV197" s="220"/>
      <c r="AW197" s="220"/>
      <c r="AX197" s="220"/>
      <c r="AY197" s="220"/>
      <c r="AZ197" s="220"/>
    </row>
    <row r="198" spans="1:52" s="110" customFormat="1" ht="15" x14ac:dyDescent="0.25">
      <c r="A198" s="264" t="s">
        <v>8263</v>
      </c>
      <c r="B198" s="230"/>
      <c r="C198" s="220" t="s">
        <v>8257</v>
      </c>
      <c r="D198" s="230" t="s">
        <v>6275</v>
      </c>
      <c r="E198" s="247" t="s">
        <v>7442</v>
      </c>
      <c r="F198" s="239">
        <f t="shared" si="31"/>
        <v>45996</v>
      </c>
      <c r="G198" s="259" t="str">
        <f t="shared" si="27"/>
        <v>A</v>
      </c>
      <c r="H198" s="274" t="str">
        <f t="shared" si="30"/>
        <v>MR_DER-1428_25</v>
      </c>
      <c r="I198" s="234" t="str">
        <f t="shared" si="28"/>
        <v>ND</v>
      </c>
      <c r="J198" s="234" t="str">
        <f t="shared" si="29"/>
        <v>ND</v>
      </c>
      <c r="K198" s="220" t="s">
        <v>3730</v>
      </c>
      <c r="L198" s="229">
        <v>45387</v>
      </c>
      <c r="M198" s="240" t="s">
        <v>7474</v>
      </c>
      <c r="N198" s="220" t="s">
        <v>5536</v>
      </c>
      <c r="O198" s="229">
        <v>45399</v>
      </c>
      <c r="P198" s="1025" t="s">
        <v>8550</v>
      </c>
      <c r="Q198" s="220" t="s">
        <v>3765</v>
      </c>
      <c r="R198" s="229">
        <v>45490</v>
      </c>
      <c r="S198" s="1024" t="s">
        <v>8144</v>
      </c>
      <c r="T198" s="220" t="s">
        <v>5537</v>
      </c>
      <c r="U198" s="229">
        <v>45497</v>
      </c>
      <c r="V198" s="1025" t="s">
        <v>8581</v>
      </c>
      <c r="W198" s="220" t="s">
        <v>3748</v>
      </c>
      <c r="X198" s="229">
        <v>45559</v>
      </c>
      <c r="Y198" s="1024" t="s">
        <v>8253</v>
      </c>
      <c r="Z198" s="220"/>
      <c r="AA198" s="220"/>
      <c r="AB198" s="1417" t="s">
        <v>8628</v>
      </c>
      <c r="AC198" s="235" t="s">
        <v>3748</v>
      </c>
      <c r="AD198" s="236">
        <v>45996</v>
      </c>
      <c r="AE198" s="1153" t="s">
        <v>11509</v>
      </c>
      <c r="AF198" s="220"/>
      <c r="AG198" s="220"/>
      <c r="AH198" s="220"/>
      <c r="AI198" s="220"/>
      <c r="AJ198" s="220"/>
      <c r="AK198" s="220"/>
      <c r="AL198" s="220"/>
      <c r="AM198" s="220"/>
      <c r="AN198" s="220"/>
      <c r="AO198" s="220"/>
      <c r="AP198" s="220"/>
      <c r="AQ198" s="220"/>
      <c r="AR198" s="220"/>
      <c r="AS198" s="220"/>
      <c r="AT198" s="220"/>
      <c r="AU198" s="220"/>
      <c r="AV198" s="220"/>
      <c r="AW198" s="220"/>
      <c r="AX198" s="220"/>
      <c r="AY198" s="220"/>
      <c r="AZ198" s="220"/>
    </row>
    <row r="199" spans="1:52" s="110" customFormat="1" ht="15" x14ac:dyDescent="0.25">
      <c r="A199" s="230" t="s">
        <v>8263</v>
      </c>
      <c r="B199" s="230"/>
      <c r="C199" s="220" t="s">
        <v>8257</v>
      </c>
      <c r="D199" s="230" t="s">
        <v>6275</v>
      </c>
      <c r="E199" s="247" t="s">
        <v>7443</v>
      </c>
      <c r="F199" s="239">
        <f>IF(L199&lt;&gt;0,MAX(L199,R199,X199,AD199,AJ199,AP199,AV199),"NE")</f>
        <v>46036</v>
      </c>
      <c r="G199" s="259" t="str">
        <f t="shared" si="27"/>
        <v>C</v>
      </c>
      <c r="H199" s="274" t="str">
        <f t="shared" si="30"/>
        <v>MR_DER-1511_26</v>
      </c>
      <c r="I199" s="234" t="str">
        <f t="shared" si="28"/>
        <v>ND</v>
      </c>
      <c r="J199" s="234" t="str">
        <f t="shared" si="29"/>
        <v>ND</v>
      </c>
      <c r="K199" s="220" t="s">
        <v>3730</v>
      </c>
      <c r="L199" s="229">
        <v>45387</v>
      </c>
      <c r="M199" s="240" t="s">
        <v>7474</v>
      </c>
      <c r="N199" s="220" t="s">
        <v>5536</v>
      </c>
      <c r="O199" s="229">
        <v>45399</v>
      </c>
      <c r="P199" s="1025" t="s">
        <v>8551</v>
      </c>
      <c r="Q199" s="220" t="s">
        <v>3765</v>
      </c>
      <c r="R199" s="229">
        <v>45490</v>
      </c>
      <c r="S199" s="1024" t="s">
        <v>8144</v>
      </c>
      <c r="T199" s="220" t="s">
        <v>5536</v>
      </c>
      <c r="U199" s="229">
        <v>45497</v>
      </c>
      <c r="V199" s="1025" t="s">
        <v>8581</v>
      </c>
      <c r="W199" s="220" t="s">
        <v>5701</v>
      </c>
      <c r="X199" s="229">
        <v>45559</v>
      </c>
      <c r="Y199" s="1024" t="s">
        <v>8253</v>
      </c>
      <c r="Z199" s="220" t="s">
        <v>5537</v>
      </c>
      <c r="AA199" s="229">
        <v>45590</v>
      </c>
      <c r="AB199" s="1025" t="s">
        <v>8629</v>
      </c>
      <c r="AC199" s="220" t="s">
        <v>3748</v>
      </c>
      <c r="AD199" s="229">
        <v>45674</v>
      </c>
      <c r="AE199" s="1025" t="s">
        <v>8919</v>
      </c>
      <c r="AF199" s="220" t="s">
        <v>6098</v>
      </c>
      <c r="AG199" s="229">
        <v>45700</v>
      </c>
      <c r="AH199" s="220"/>
      <c r="AI199" s="220" t="s">
        <v>5626</v>
      </c>
      <c r="AJ199" s="229">
        <v>45713</v>
      </c>
      <c r="AK199" s="1025" t="s">
        <v>8954</v>
      </c>
      <c r="AL199" s="220" t="s">
        <v>5537</v>
      </c>
      <c r="AM199" s="229">
        <v>45735</v>
      </c>
      <c r="AN199" s="220"/>
      <c r="AO199" s="220" t="s">
        <v>6649</v>
      </c>
      <c r="AP199" s="229">
        <v>46029</v>
      </c>
      <c r="AQ199" s="1153" t="s">
        <v>11912</v>
      </c>
      <c r="AR199" s="220"/>
      <c r="AS199" s="220"/>
      <c r="AT199" s="220"/>
      <c r="AU199" s="220" t="s">
        <v>6649</v>
      </c>
      <c r="AV199" s="229">
        <v>46036</v>
      </c>
      <c r="AW199" s="1153" t="s">
        <v>11987</v>
      </c>
      <c r="AX199" s="220"/>
      <c r="AY199" s="220"/>
      <c r="AZ199" s="220"/>
    </row>
    <row r="200" spans="1:52" s="110" customFormat="1" ht="15" x14ac:dyDescent="0.25">
      <c r="A200" s="264" t="s">
        <v>8263</v>
      </c>
      <c r="B200" s="230"/>
      <c r="C200" s="220" t="s">
        <v>8257</v>
      </c>
      <c r="D200" s="230" t="s">
        <v>6275</v>
      </c>
      <c r="E200" s="247" t="s">
        <v>7444</v>
      </c>
      <c r="F200" s="239">
        <f>IF(L200&lt;&gt;0,MAX(L200,R200,X200,AD200,AJ200),"NE")</f>
        <v>45996</v>
      </c>
      <c r="G200" s="259" t="str">
        <f t="shared" si="27"/>
        <v>A</v>
      </c>
      <c r="H200" s="274" t="str">
        <f t="shared" si="30"/>
        <v>MR_DER-1428_25</v>
      </c>
      <c r="I200" s="234" t="str">
        <f t="shared" si="28"/>
        <v>ND</v>
      </c>
      <c r="J200" s="234" t="str">
        <f t="shared" si="29"/>
        <v>ND</v>
      </c>
      <c r="K200" s="220" t="s">
        <v>3730</v>
      </c>
      <c r="L200" s="229">
        <v>45387</v>
      </c>
      <c r="M200" s="240" t="s">
        <v>7474</v>
      </c>
      <c r="N200" s="220" t="s">
        <v>5536</v>
      </c>
      <c r="O200" s="229">
        <v>45399</v>
      </c>
      <c r="P200" s="1025" t="s">
        <v>8552</v>
      </c>
      <c r="Q200" s="220" t="s">
        <v>3765</v>
      </c>
      <c r="R200" s="229">
        <v>45490</v>
      </c>
      <c r="S200" s="1024" t="s">
        <v>8144</v>
      </c>
      <c r="T200" s="220" t="s">
        <v>5537</v>
      </c>
      <c r="U200" s="229">
        <v>45497</v>
      </c>
      <c r="V200" s="1025" t="s">
        <v>8581</v>
      </c>
      <c r="W200" s="220" t="s">
        <v>3748</v>
      </c>
      <c r="X200" s="229">
        <v>45559</v>
      </c>
      <c r="Y200" s="1024" t="s">
        <v>8253</v>
      </c>
      <c r="Z200" s="220"/>
      <c r="AA200" s="220"/>
      <c r="AB200" s="1417" t="s">
        <v>8628</v>
      </c>
      <c r="AC200" s="235" t="s">
        <v>3748</v>
      </c>
      <c r="AD200" s="236">
        <v>45996</v>
      </c>
      <c r="AE200" s="1153" t="s">
        <v>11509</v>
      </c>
      <c r="AF200" s="220"/>
      <c r="AG200" s="220"/>
      <c r="AH200" s="220"/>
      <c r="AI200" s="220"/>
      <c r="AJ200" s="220"/>
      <c r="AK200" s="220"/>
      <c r="AL200" s="220"/>
      <c r="AM200" s="220"/>
      <c r="AN200" s="220"/>
      <c r="AO200" s="220"/>
      <c r="AP200" s="220"/>
      <c r="AQ200" s="220"/>
      <c r="AR200" s="220"/>
      <c r="AS200" s="220"/>
      <c r="AT200" s="220"/>
      <c r="AU200" s="220"/>
      <c r="AV200" s="220"/>
      <c r="AW200" s="220"/>
      <c r="AX200" s="220"/>
      <c r="AY200" s="220"/>
      <c r="AZ200" s="220"/>
    </row>
    <row r="201" spans="1:52" s="110" customFormat="1" ht="15" x14ac:dyDescent="0.25">
      <c r="A201" s="264" t="s">
        <v>8263</v>
      </c>
      <c r="B201" s="230"/>
      <c r="C201" s="220" t="s">
        <v>8257</v>
      </c>
      <c r="D201" s="230" t="s">
        <v>6275</v>
      </c>
      <c r="E201" s="247" t="s">
        <v>7445</v>
      </c>
      <c r="F201" s="239">
        <f>IF(L201&lt;&gt;0,MAX(L201,R201,X201,AD201,AJ201,AP201),"NE")</f>
        <v>45996</v>
      </c>
      <c r="G201" s="259" t="str">
        <f t="shared" si="27"/>
        <v>B</v>
      </c>
      <c r="H201" s="274" t="str">
        <f t="shared" si="30"/>
        <v>MR_DER-1428_25</v>
      </c>
      <c r="I201" s="234" t="str">
        <f t="shared" si="28"/>
        <v>ND</v>
      </c>
      <c r="J201" s="234" t="str">
        <f t="shared" si="29"/>
        <v>ND</v>
      </c>
      <c r="K201" s="220" t="s">
        <v>3730</v>
      </c>
      <c r="L201" s="229">
        <v>45387</v>
      </c>
      <c r="M201" s="240" t="s">
        <v>7474</v>
      </c>
      <c r="N201" s="220" t="s">
        <v>5536</v>
      </c>
      <c r="O201" s="229">
        <v>45399</v>
      </c>
      <c r="P201" s="1025" t="s">
        <v>8553</v>
      </c>
      <c r="Q201" s="220" t="s">
        <v>3765</v>
      </c>
      <c r="R201" s="229">
        <v>45490</v>
      </c>
      <c r="S201" s="1024" t="s">
        <v>8144</v>
      </c>
      <c r="T201" s="220" t="s">
        <v>5537</v>
      </c>
      <c r="U201" s="229">
        <v>45497</v>
      </c>
      <c r="V201" s="1025" t="s">
        <v>8581</v>
      </c>
      <c r="W201" s="220" t="s">
        <v>3748</v>
      </c>
      <c r="X201" s="229">
        <v>45559</v>
      </c>
      <c r="Y201" s="1024" t="s">
        <v>8253</v>
      </c>
      <c r="Z201" s="220" t="s">
        <v>6098</v>
      </c>
      <c r="AA201" s="229">
        <v>45590</v>
      </c>
      <c r="AB201" s="1417" t="s">
        <v>8628</v>
      </c>
      <c r="AC201" s="220" t="s">
        <v>5626</v>
      </c>
      <c r="AD201" s="229">
        <v>45674</v>
      </c>
      <c r="AE201" s="1417" t="s">
        <v>8919</v>
      </c>
      <c r="AF201" s="220" t="s">
        <v>5537</v>
      </c>
      <c r="AG201" s="229">
        <v>45700</v>
      </c>
      <c r="AH201" s="220"/>
      <c r="AI201" s="220" t="s">
        <v>5811</v>
      </c>
      <c r="AJ201" s="229">
        <v>45713</v>
      </c>
      <c r="AK201" s="1417" t="s">
        <v>8954</v>
      </c>
      <c r="AL201" s="220"/>
      <c r="AM201" s="220"/>
      <c r="AN201" s="220"/>
      <c r="AO201" s="235" t="s">
        <v>5811</v>
      </c>
      <c r="AP201" s="236">
        <v>45996</v>
      </c>
      <c r="AQ201" s="1153" t="s">
        <v>11509</v>
      </c>
      <c r="AR201" s="220"/>
      <c r="AS201" s="220"/>
      <c r="AT201" s="220"/>
      <c r="AU201" s="220"/>
      <c r="AV201" s="220"/>
      <c r="AW201" s="220"/>
      <c r="AX201" s="220"/>
      <c r="AY201" s="220"/>
      <c r="AZ201" s="220"/>
    </row>
    <row r="202" spans="1:52" s="110" customFormat="1" ht="15" x14ac:dyDescent="0.25">
      <c r="A202" s="264" t="s">
        <v>8263</v>
      </c>
      <c r="B202" s="230"/>
      <c r="C202" s="220" t="s">
        <v>8257</v>
      </c>
      <c r="D202" s="230" t="s">
        <v>6275</v>
      </c>
      <c r="E202" s="247" t="s">
        <v>7446</v>
      </c>
      <c r="F202" s="239">
        <f t="shared" ref="F202:F210" si="32">IF(L202&lt;&gt;0,MAX(L202,R202,X202,AD202,AJ202),"NE")</f>
        <v>45996</v>
      </c>
      <c r="G202" s="259" t="str">
        <f t="shared" si="27"/>
        <v>A</v>
      </c>
      <c r="H202" s="274" t="str">
        <f t="shared" si="30"/>
        <v>MR_DER-1428_25</v>
      </c>
      <c r="I202" s="234" t="str">
        <f t="shared" si="28"/>
        <v>ND</v>
      </c>
      <c r="J202" s="234" t="str">
        <f t="shared" si="29"/>
        <v>ND</v>
      </c>
      <c r="K202" s="220" t="s">
        <v>3730</v>
      </c>
      <c r="L202" s="229">
        <v>45387</v>
      </c>
      <c r="M202" s="240" t="s">
        <v>7474</v>
      </c>
      <c r="N202" s="220" t="s">
        <v>5536</v>
      </c>
      <c r="O202" s="229">
        <v>45399</v>
      </c>
      <c r="P202" s="1025" t="s">
        <v>8554</v>
      </c>
      <c r="Q202" s="220" t="s">
        <v>3765</v>
      </c>
      <c r="R202" s="229">
        <v>45490</v>
      </c>
      <c r="S202" s="1024" t="s">
        <v>8144</v>
      </c>
      <c r="T202" s="220" t="s">
        <v>5537</v>
      </c>
      <c r="U202" s="229">
        <v>45497</v>
      </c>
      <c r="V202" s="1025" t="s">
        <v>8581</v>
      </c>
      <c r="W202" s="220" t="s">
        <v>3748</v>
      </c>
      <c r="X202" s="229">
        <v>45559</v>
      </c>
      <c r="Y202" s="1024" t="s">
        <v>8253</v>
      </c>
      <c r="Z202" s="220"/>
      <c r="AA202" s="220"/>
      <c r="AB202" s="1417" t="s">
        <v>8628</v>
      </c>
      <c r="AC202" s="235" t="s">
        <v>3748</v>
      </c>
      <c r="AD202" s="236">
        <v>45996</v>
      </c>
      <c r="AE202" s="1153" t="s">
        <v>11509</v>
      </c>
      <c r="AF202" s="220"/>
      <c r="AG202" s="220"/>
      <c r="AH202" s="220"/>
      <c r="AI202" s="220"/>
      <c r="AJ202" s="220"/>
      <c r="AK202" s="220"/>
      <c r="AL202" s="220"/>
      <c r="AM202" s="220"/>
      <c r="AN202" s="220"/>
      <c r="AO202" s="220"/>
      <c r="AP202" s="220"/>
      <c r="AQ202" s="220"/>
      <c r="AR202" s="220"/>
      <c r="AS202" s="220"/>
      <c r="AT202" s="220"/>
      <c r="AU202" s="220"/>
      <c r="AV202" s="220"/>
      <c r="AW202" s="220"/>
      <c r="AX202" s="220"/>
      <c r="AY202" s="220"/>
      <c r="AZ202" s="220"/>
    </row>
    <row r="203" spans="1:52" s="110" customFormat="1" ht="15" x14ac:dyDescent="0.25">
      <c r="A203" s="264" t="s">
        <v>8263</v>
      </c>
      <c r="B203" s="230"/>
      <c r="C203" s="220" t="s">
        <v>8257</v>
      </c>
      <c r="D203" s="230" t="s">
        <v>6275</v>
      </c>
      <c r="E203" s="247" t="s">
        <v>7447</v>
      </c>
      <c r="F203" s="239">
        <f t="shared" si="32"/>
        <v>45996</v>
      </c>
      <c r="G203" s="259" t="str">
        <f t="shared" si="27"/>
        <v>A</v>
      </c>
      <c r="H203" s="274" t="str">
        <f t="shared" si="30"/>
        <v>MR_DER-1428_25</v>
      </c>
      <c r="I203" s="234" t="str">
        <f t="shared" si="28"/>
        <v>ND</v>
      </c>
      <c r="J203" s="234" t="str">
        <f t="shared" si="29"/>
        <v>ND</v>
      </c>
      <c r="K203" s="220" t="s">
        <v>3730</v>
      </c>
      <c r="L203" s="229">
        <v>45387</v>
      </c>
      <c r="M203" s="240" t="s">
        <v>7474</v>
      </c>
      <c r="N203" s="220" t="s">
        <v>5536</v>
      </c>
      <c r="O203" s="229">
        <v>45399</v>
      </c>
      <c r="P203" s="1025" t="s">
        <v>8555</v>
      </c>
      <c r="Q203" s="220" t="s">
        <v>3765</v>
      </c>
      <c r="R203" s="229">
        <v>45490</v>
      </c>
      <c r="S203" s="1024" t="s">
        <v>8144</v>
      </c>
      <c r="T203" s="220" t="s">
        <v>5538</v>
      </c>
      <c r="U203" s="229">
        <v>45497</v>
      </c>
      <c r="V203" s="1025" t="s">
        <v>8581</v>
      </c>
      <c r="W203" s="220" t="s">
        <v>3748</v>
      </c>
      <c r="X203" s="229">
        <v>45559</v>
      </c>
      <c r="Y203" s="1024" t="s">
        <v>8253</v>
      </c>
      <c r="Z203" s="220"/>
      <c r="AA203" s="220"/>
      <c r="AB203" s="1025" t="s">
        <v>8628</v>
      </c>
      <c r="AC203" s="235" t="s">
        <v>3748</v>
      </c>
      <c r="AD203" s="236">
        <v>45996</v>
      </c>
      <c r="AE203" s="218" t="s">
        <v>11509</v>
      </c>
      <c r="AF203" s="220"/>
      <c r="AG203" s="220"/>
      <c r="AH203" s="220"/>
      <c r="AI203" s="220"/>
      <c r="AJ203" s="220"/>
      <c r="AK203" s="220"/>
      <c r="AL203" s="220"/>
      <c r="AM203" s="220"/>
      <c r="AN203" s="220"/>
      <c r="AO203" s="220"/>
      <c r="AP203" s="220"/>
      <c r="AQ203" s="220"/>
      <c r="AR203" s="220"/>
      <c r="AS203" s="220"/>
      <c r="AT203" s="220"/>
      <c r="AU203" s="220"/>
      <c r="AV203" s="220"/>
      <c r="AW203" s="220"/>
      <c r="AX203" s="220"/>
      <c r="AY203" s="220"/>
      <c r="AZ203" s="220"/>
    </row>
    <row r="204" spans="1:52" s="110" customFormat="1" ht="15" x14ac:dyDescent="0.25">
      <c r="A204" s="264" t="s">
        <v>8263</v>
      </c>
      <c r="B204" s="230"/>
      <c r="C204" s="220" t="s">
        <v>8257</v>
      </c>
      <c r="D204" s="230" t="s">
        <v>6275</v>
      </c>
      <c r="E204" s="247" t="s">
        <v>7448</v>
      </c>
      <c r="F204" s="239">
        <f t="shared" si="32"/>
        <v>45996</v>
      </c>
      <c r="G204" s="259" t="str">
        <f t="shared" si="27"/>
        <v>A</v>
      </c>
      <c r="H204" s="274" t="str">
        <f t="shared" si="30"/>
        <v>MR_DER-1428_25</v>
      </c>
      <c r="I204" s="234" t="str">
        <f t="shared" si="28"/>
        <v>ND</v>
      </c>
      <c r="J204" s="234" t="str">
        <f t="shared" si="29"/>
        <v>ND</v>
      </c>
      <c r="K204" s="220" t="s">
        <v>3730</v>
      </c>
      <c r="L204" s="229">
        <v>45387</v>
      </c>
      <c r="M204" s="240" t="s">
        <v>7474</v>
      </c>
      <c r="N204" s="220" t="s">
        <v>5536</v>
      </c>
      <c r="O204" s="229">
        <v>45399</v>
      </c>
      <c r="P204" s="1025" t="s">
        <v>8556</v>
      </c>
      <c r="Q204" s="220" t="s">
        <v>3765</v>
      </c>
      <c r="R204" s="229">
        <v>45490</v>
      </c>
      <c r="S204" s="1024" t="s">
        <v>8144</v>
      </c>
      <c r="T204" s="220" t="s">
        <v>5538</v>
      </c>
      <c r="U204" s="229">
        <v>45497</v>
      </c>
      <c r="V204" s="1025" t="s">
        <v>8581</v>
      </c>
      <c r="W204" s="220" t="s">
        <v>3748</v>
      </c>
      <c r="X204" s="229">
        <v>45559</v>
      </c>
      <c r="Y204" s="1024" t="s">
        <v>8253</v>
      </c>
      <c r="Z204" s="220"/>
      <c r="AA204" s="220"/>
      <c r="AB204" s="1417" t="s">
        <v>8628</v>
      </c>
      <c r="AC204" s="235" t="s">
        <v>3748</v>
      </c>
      <c r="AD204" s="236">
        <v>45996</v>
      </c>
      <c r="AE204" s="1153" t="s">
        <v>11509</v>
      </c>
      <c r="AF204" s="220"/>
      <c r="AG204" s="220"/>
      <c r="AH204" s="220"/>
      <c r="AI204" s="220"/>
      <c r="AJ204" s="220"/>
      <c r="AK204" s="220"/>
      <c r="AL204" s="220"/>
      <c r="AM204" s="220"/>
      <c r="AN204" s="220"/>
      <c r="AO204" s="220"/>
      <c r="AP204" s="220"/>
      <c r="AQ204" s="220"/>
      <c r="AR204" s="220"/>
      <c r="AS204" s="220"/>
      <c r="AT204" s="220"/>
      <c r="AU204" s="220"/>
      <c r="AV204" s="220"/>
      <c r="AW204" s="220"/>
      <c r="AX204" s="220"/>
      <c r="AY204" s="220"/>
      <c r="AZ204" s="220"/>
    </row>
    <row r="205" spans="1:52" s="110" customFormat="1" ht="15" x14ac:dyDescent="0.25">
      <c r="A205" s="264" t="s">
        <v>8263</v>
      </c>
      <c r="B205" s="230"/>
      <c r="C205" s="220" t="s">
        <v>8257</v>
      </c>
      <c r="D205" s="230" t="s">
        <v>6275</v>
      </c>
      <c r="E205" s="247" t="s">
        <v>7449</v>
      </c>
      <c r="F205" s="239">
        <f t="shared" si="32"/>
        <v>45996</v>
      </c>
      <c r="G205" s="259" t="str">
        <f t="shared" si="27"/>
        <v>A</v>
      </c>
      <c r="H205" s="274" t="str">
        <f t="shared" si="30"/>
        <v>MR_DER-1428_25</v>
      </c>
      <c r="I205" s="234" t="str">
        <f t="shared" si="28"/>
        <v>ND</v>
      </c>
      <c r="J205" s="234" t="str">
        <f t="shared" si="29"/>
        <v>ND</v>
      </c>
      <c r="K205" s="220" t="s">
        <v>3730</v>
      </c>
      <c r="L205" s="229">
        <v>45387</v>
      </c>
      <c r="M205" s="240" t="s">
        <v>7474</v>
      </c>
      <c r="N205" s="220" t="s">
        <v>5537</v>
      </c>
      <c r="O205" s="229">
        <v>45399</v>
      </c>
      <c r="P205" s="1025" t="s">
        <v>8557</v>
      </c>
      <c r="Q205" s="220" t="s">
        <v>3748</v>
      </c>
      <c r="R205" s="229">
        <v>45490</v>
      </c>
      <c r="S205" s="1024" t="s">
        <v>8144</v>
      </c>
      <c r="T205" s="220"/>
      <c r="U205" s="220"/>
      <c r="V205" s="1025" t="s">
        <v>8580</v>
      </c>
      <c r="W205" s="235" t="s">
        <v>3748</v>
      </c>
      <c r="X205" s="236">
        <v>45996</v>
      </c>
      <c r="Y205" s="1153" t="s">
        <v>11509</v>
      </c>
      <c r="Z205" s="220"/>
      <c r="AA205" s="220"/>
      <c r="AB205" s="220"/>
      <c r="AC205" s="220"/>
      <c r="AD205" s="220"/>
      <c r="AE205" s="220"/>
      <c r="AF205" s="220"/>
      <c r="AG205" s="220"/>
      <c r="AH205" s="220"/>
      <c r="AI205" s="220"/>
      <c r="AJ205" s="220"/>
      <c r="AK205" s="220"/>
      <c r="AL205" s="220"/>
      <c r="AM205" s="220"/>
      <c r="AN205" s="220"/>
      <c r="AO205" s="220"/>
      <c r="AP205" s="220"/>
      <c r="AQ205" s="220"/>
      <c r="AR205" s="220"/>
      <c r="AS205" s="220"/>
      <c r="AT205" s="220"/>
      <c r="AU205" s="220"/>
      <c r="AV205" s="220"/>
      <c r="AW205" s="220"/>
      <c r="AX205" s="220"/>
      <c r="AY205" s="220"/>
      <c r="AZ205" s="220"/>
    </row>
    <row r="206" spans="1:52" s="110" customFormat="1" ht="15" x14ac:dyDescent="0.25">
      <c r="A206" s="264" t="s">
        <v>8263</v>
      </c>
      <c r="B206" s="230"/>
      <c r="C206" s="220" t="s">
        <v>8257</v>
      </c>
      <c r="D206" s="230" t="s">
        <v>6275</v>
      </c>
      <c r="E206" s="247" t="s">
        <v>7450</v>
      </c>
      <c r="F206" s="239">
        <f t="shared" si="32"/>
        <v>45996</v>
      </c>
      <c r="G206" s="259" t="str">
        <f t="shared" si="27"/>
        <v>A</v>
      </c>
      <c r="H206" s="274" t="str">
        <f t="shared" si="30"/>
        <v>MR_DER-1428_25</v>
      </c>
      <c r="I206" s="234" t="str">
        <f t="shared" si="28"/>
        <v>ND</v>
      </c>
      <c r="J206" s="234" t="str">
        <f t="shared" si="29"/>
        <v>ND</v>
      </c>
      <c r="K206" s="220" t="s">
        <v>3730</v>
      </c>
      <c r="L206" s="229">
        <v>45387</v>
      </c>
      <c r="M206" s="240" t="s">
        <v>7474</v>
      </c>
      <c r="N206" s="220" t="s">
        <v>5537</v>
      </c>
      <c r="O206" s="229">
        <v>45399</v>
      </c>
      <c r="P206" s="1025" t="s">
        <v>8558</v>
      </c>
      <c r="Q206" s="220" t="s">
        <v>3748</v>
      </c>
      <c r="R206" s="229">
        <v>45490</v>
      </c>
      <c r="S206" s="1024" t="s">
        <v>8144</v>
      </c>
      <c r="T206" s="220"/>
      <c r="U206" s="220"/>
      <c r="V206" s="1025" t="s">
        <v>8580</v>
      </c>
      <c r="W206" s="235" t="s">
        <v>3748</v>
      </c>
      <c r="X206" s="236">
        <v>45996</v>
      </c>
      <c r="Y206" s="1153" t="s">
        <v>11509</v>
      </c>
      <c r="Z206" s="220"/>
      <c r="AA206" s="220"/>
      <c r="AB206" s="220"/>
      <c r="AC206" s="220"/>
      <c r="AD206" s="220"/>
      <c r="AE206" s="220"/>
      <c r="AF206" s="220"/>
      <c r="AG206" s="220"/>
      <c r="AH206" s="220"/>
      <c r="AI206" s="220"/>
      <c r="AJ206" s="220"/>
      <c r="AK206" s="220"/>
      <c r="AL206" s="220"/>
      <c r="AM206" s="220"/>
      <c r="AN206" s="220"/>
      <c r="AO206" s="220"/>
      <c r="AP206" s="220"/>
      <c r="AQ206" s="220"/>
      <c r="AR206" s="220"/>
      <c r="AS206" s="220"/>
      <c r="AT206" s="220"/>
      <c r="AU206" s="220"/>
      <c r="AV206" s="220"/>
      <c r="AW206" s="220"/>
      <c r="AX206" s="220"/>
      <c r="AY206" s="220"/>
      <c r="AZ206" s="220"/>
    </row>
    <row r="207" spans="1:52" s="110" customFormat="1" ht="15" x14ac:dyDescent="0.25">
      <c r="A207" s="264" t="s">
        <v>8263</v>
      </c>
      <c r="B207" s="230"/>
      <c r="C207" s="220" t="s">
        <v>8257</v>
      </c>
      <c r="D207" s="230" t="s">
        <v>6275</v>
      </c>
      <c r="E207" s="247" t="s">
        <v>7451</v>
      </c>
      <c r="F207" s="239">
        <f t="shared" si="32"/>
        <v>45996</v>
      </c>
      <c r="G207" s="259" t="str">
        <f t="shared" si="27"/>
        <v>B</v>
      </c>
      <c r="H207" s="274" t="str">
        <f t="shared" si="30"/>
        <v>MR_DER-1428_25</v>
      </c>
      <c r="I207" s="234" t="str">
        <f t="shared" si="28"/>
        <v>ND</v>
      </c>
      <c r="J207" s="234" t="str">
        <f t="shared" si="29"/>
        <v>ND</v>
      </c>
      <c r="K207" s="220" t="s">
        <v>3730</v>
      </c>
      <c r="L207" s="229">
        <v>45387</v>
      </c>
      <c r="M207" s="240" t="s">
        <v>7474</v>
      </c>
      <c r="N207" s="220" t="s">
        <v>5537</v>
      </c>
      <c r="O207" s="229">
        <v>45399</v>
      </c>
      <c r="P207" s="1025" t="s">
        <v>8559</v>
      </c>
      <c r="Q207" s="220" t="s">
        <v>3748</v>
      </c>
      <c r="R207" s="229">
        <v>45490</v>
      </c>
      <c r="S207" s="1024" t="s">
        <v>8144</v>
      </c>
      <c r="T207" s="220" t="s">
        <v>6098</v>
      </c>
      <c r="U207" s="229">
        <v>45497</v>
      </c>
      <c r="V207" s="1025" t="s">
        <v>8580</v>
      </c>
      <c r="W207" s="220" t="s">
        <v>5626</v>
      </c>
      <c r="X207" s="229">
        <v>45559</v>
      </c>
      <c r="Y207" s="1024" t="s">
        <v>8253</v>
      </c>
      <c r="Z207" s="220" t="s">
        <v>5537</v>
      </c>
      <c r="AA207" s="229">
        <v>45590</v>
      </c>
      <c r="AB207" s="1025" t="s">
        <v>8627</v>
      </c>
      <c r="AC207" s="220" t="s">
        <v>5811</v>
      </c>
      <c r="AD207" s="229">
        <v>45674</v>
      </c>
      <c r="AE207" s="1417" t="s">
        <v>8919</v>
      </c>
      <c r="AF207" s="220"/>
      <c r="AG207" s="220"/>
      <c r="AH207" s="220"/>
      <c r="AI207" s="235" t="s">
        <v>5811</v>
      </c>
      <c r="AJ207" s="236">
        <v>45996</v>
      </c>
      <c r="AK207" s="1153" t="s">
        <v>11509</v>
      </c>
      <c r="AL207" s="220"/>
      <c r="AM207" s="220"/>
      <c r="AN207" s="220"/>
      <c r="AO207" s="220"/>
      <c r="AP207" s="220"/>
      <c r="AQ207" s="220"/>
      <c r="AR207" s="220"/>
      <c r="AS207" s="220"/>
      <c r="AT207" s="220"/>
      <c r="AU207" s="220"/>
      <c r="AV207" s="220"/>
      <c r="AW207" s="220"/>
      <c r="AX207" s="220"/>
      <c r="AY207" s="220"/>
      <c r="AZ207" s="220"/>
    </row>
    <row r="208" spans="1:52" s="110" customFormat="1" ht="15" x14ac:dyDescent="0.25">
      <c r="A208" s="264" t="s">
        <v>8263</v>
      </c>
      <c r="B208" s="230"/>
      <c r="C208" s="220" t="s">
        <v>8257</v>
      </c>
      <c r="D208" s="230" t="s">
        <v>6275</v>
      </c>
      <c r="E208" s="247" t="s">
        <v>7452</v>
      </c>
      <c r="F208" s="239">
        <f t="shared" si="32"/>
        <v>45996</v>
      </c>
      <c r="G208" s="259" t="str">
        <f t="shared" ref="G208:G229" si="33">IF($F208="","",INDEX($K208:$FI208,1,MATCH($F208,$K208:$FI208,)-1))</f>
        <v>A</v>
      </c>
      <c r="H208" s="274" t="str">
        <f t="shared" si="30"/>
        <v>MR_DER-1428_25</v>
      </c>
      <c r="I208" s="234" t="str">
        <f t="shared" ref="I208:I229" si="34">IF(F208="NE",F208,IF(INDEX(K208:CP208,,MATCH(F208,K208:CP208,0)+3)&lt;&gt;0,INDEX(K208:CP208,,MATCH(F208,K208:CP208,0)+3),"ND"))</f>
        <v>ND</v>
      </c>
      <c r="J208" s="234" t="str">
        <f t="shared" ref="J208:J229" si="35">IF(G208="NE",G208,IF(INDEX(K208:CQ208,,MATCH(G208,K208:CQ208,0)+3)&lt;&gt;0,INDEX(K208:CQ208,,MATCH(G208,K208:CQ208,0)+3),"ND"))</f>
        <v>ND</v>
      </c>
      <c r="K208" s="220" t="s">
        <v>3730</v>
      </c>
      <c r="L208" s="229">
        <v>45387</v>
      </c>
      <c r="M208" s="240" t="s">
        <v>7474</v>
      </c>
      <c r="N208" s="220" t="s">
        <v>5537</v>
      </c>
      <c r="O208" s="229">
        <v>45399</v>
      </c>
      <c r="P208" s="1025" t="s">
        <v>8560</v>
      </c>
      <c r="Q208" s="220" t="s">
        <v>3748</v>
      </c>
      <c r="R208" s="229">
        <v>45490</v>
      </c>
      <c r="S208" s="1024" t="s">
        <v>8144</v>
      </c>
      <c r="T208" s="220"/>
      <c r="U208" s="220"/>
      <c r="V208" s="1025" t="s">
        <v>8580</v>
      </c>
      <c r="W208" s="235" t="s">
        <v>3748</v>
      </c>
      <c r="X208" s="236">
        <v>45996</v>
      </c>
      <c r="Y208" s="1153" t="s">
        <v>11509</v>
      </c>
      <c r="Z208" s="220"/>
      <c r="AA208" s="220"/>
      <c r="AB208" s="220"/>
      <c r="AC208" s="220"/>
      <c r="AD208" s="220"/>
      <c r="AE208" s="220"/>
      <c r="AF208" s="220"/>
      <c r="AG208" s="220"/>
      <c r="AH208" s="220"/>
      <c r="AI208" s="220"/>
      <c r="AJ208" s="220"/>
      <c r="AK208" s="220"/>
      <c r="AL208" s="220"/>
      <c r="AM208" s="220"/>
      <c r="AN208" s="220"/>
      <c r="AO208" s="220"/>
      <c r="AP208" s="220"/>
      <c r="AQ208" s="220"/>
      <c r="AR208" s="220"/>
      <c r="AS208" s="220"/>
      <c r="AT208" s="220"/>
      <c r="AU208" s="220"/>
      <c r="AV208" s="220"/>
      <c r="AW208" s="220"/>
      <c r="AX208" s="220"/>
      <c r="AY208" s="220"/>
      <c r="AZ208" s="220"/>
    </row>
    <row r="209" spans="1:52" s="110" customFormat="1" ht="15" x14ac:dyDescent="0.25">
      <c r="A209" s="264" t="s">
        <v>8263</v>
      </c>
      <c r="B209" s="230"/>
      <c r="C209" s="220" t="s">
        <v>8257</v>
      </c>
      <c r="D209" s="230" t="s">
        <v>6275</v>
      </c>
      <c r="E209" s="247" t="s">
        <v>7453</v>
      </c>
      <c r="F209" s="239">
        <f t="shared" si="32"/>
        <v>45996</v>
      </c>
      <c r="G209" s="259" t="str">
        <f t="shared" si="33"/>
        <v>A</v>
      </c>
      <c r="H209" s="274" t="str">
        <f t="shared" si="30"/>
        <v>MR_DER-1428_25</v>
      </c>
      <c r="I209" s="234" t="str">
        <f t="shared" si="34"/>
        <v>ND</v>
      </c>
      <c r="J209" s="234" t="str">
        <f t="shared" si="35"/>
        <v>ND</v>
      </c>
      <c r="K209" s="220" t="s">
        <v>3730</v>
      </c>
      <c r="L209" s="229">
        <v>45387</v>
      </c>
      <c r="M209" s="240" t="s">
        <v>7474</v>
      </c>
      <c r="N209" s="220" t="s">
        <v>5537</v>
      </c>
      <c r="O209" s="229">
        <v>45399</v>
      </c>
      <c r="P209" s="1025" t="s">
        <v>8561</v>
      </c>
      <c r="Q209" s="220" t="s">
        <v>3748</v>
      </c>
      <c r="R209" s="229">
        <v>45490</v>
      </c>
      <c r="S209" s="1024" t="s">
        <v>8144</v>
      </c>
      <c r="T209" s="220"/>
      <c r="U209" s="220"/>
      <c r="V209" s="1025" t="s">
        <v>8580</v>
      </c>
      <c r="W209" s="235" t="s">
        <v>3748</v>
      </c>
      <c r="X209" s="236">
        <v>45996</v>
      </c>
      <c r="Y209" s="1153" t="s">
        <v>11509</v>
      </c>
      <c r="Z209" s="220"/>
      <c r="AA209" s="220"/>
      <c r="AB209" s="220"/>
      <c r="AC209" s="220"/>
      <c r="AD209" s="220"/>
      <c r="AE209" s="220"/>
      <c r="AF209" s="220"/>
      <c r="AG209" s="220"/>
      <c r="AH209" s="220"/>
      <c r="AI209" s="220"/>
      <c r="AJ209" s="220"/>
      <c r="AK209" s="220"/>
      <c r="AL209" s="220"/>
      <c r="AM209" s="220"/>
      <c r="AN209" s="220"/>
      <c r="AO209" s="220"/>
      <c r="AP209" s="220"/>
      <c r="AQ209" s="220"/>
      <c r="AR209" s="220"/>
      <c r="AS209" s="220"/>
      <c r="AT209" s="220"/>
      <c r="AU209" s="220"/>
      <c r="AV209" s="220"/>
      <c r="AW209" s="220"/>
      <c r="AX209" s="220"/>
      <c r="AY209" s="220"/>
      <c r="AZ209" s="220"/>
    </row>
    <row r="210" spans="1:52" s="110" customFormat="1" ht="15" x14ac:dyDescent="0.25">
      <c r="A210" s="264" t="s">
        <v>8263</v>
      </c>
      <c r="B210" s="230"/>
      <c r="C210" s="220" t="s">
        <v>8257</v>
      </c>
      <c r="D210" s="230" t="s">
        <v>6275</v>
      </c>
      <c r="E210" s="247" t="s">
        <v>7454</v>
      </c>
      <c r="F210" s="239">
        <f t="shared" si="32"/>
        <v>45996</v>
      </c>
      <c r="G210" s="259" t="str">
        <f t="shared" si="33"/>
        <v>A</v>
      </c>
      <c r="H210" s="274" t="str">
        <f t="shared" si="30"/>
        <v>MR_DER-1428_25</v>
      </c>
      <c r="I210" s="234" t="str">
        <f t="shared" si="34"/>
        <v>ND</v>
      </c>
      <c r="J210" s="234" t="str">
        <f t="shared" si="35"/>
        <v>ND</v>
      </c>
      <c r="K210" s="220" t="s">
        <v>3730</v>
      </c>
      <c r="L210" s="229">
        <v>45387</v>
      </c>
      <c r="M210" s="240" t="s">
        <v>7474</v>
      </c>
      <c r="N210" s="220" t="s">
        <v>5537</v>
      </c>
      <c r="O210" s="229">
        <v>45399</v>
      </c>
      <c r="P210" s="1025" t="s">
        <v>8562</v>
      </c>
      <c r="Q210" s="220" t="s">
        <v>3748</v>
      </c>
      <c r="R210" s="229">
        <v>45490</v>
      </c>
      <c r="S210" s="1024" t="s">
        <v>8144</v>
      </c>
      <c r="T210" s="220"/>
      <c r="U210" s="220"/>
      <c r="V210" s="1025" t="s">
        <v>8580</v>
      </c>
      <c r="W210" s="235" t="s">
        <v>3748</v>
      </c>
      <c r="X210" s="236">
        <v>45996</v>
      </c>
      <c r="Y210" s="1153" t="s">
        <v>11509</v>
      </c>
      <c r="Z210" s="220"/>
      <c r="AA210" s="220"/>
      <c r="AB210" s="220"/>
      <c r="AC210" s="220"/>
      <c r="AD210" s="220"/>
      <c r="AE210" s="220"/>
      <c r="AF210" s="220"/>
      <c r="AG210" s="220"/>
      <c r="AH210" s="220"/>
      <c r="AI210" s="220"/>
      <c r="AJ210" s="220"/>
      <c r="AK210" s="220"/>
      <c r="AL210" s="220"/>
      <c r="AM210" s="220"/>
      <c r="AN210" s="220"/>
      <c r="AO210" s="220"/>
      <c r="AP210" s="220"/>
      <c r="AQ210" s="220"/>
      <c r="AR210" s="220"/>
      <c r="AS210" s="220"/>
      <c r="AT210" s="220"/>
      <c r="AU210" s="220"/>
      <c r="AV210" s="220"/>
      <c r="AW210" s="220"/>
      <c r="AX210" s="220"/>
      <c r="AY210" s="220"/>
      <c r="AZ210" s="220"/>
    </row>
    <row r="211" spans="1:52" s="110" customFormat="1" ht="15" x14ac:dyDescent="0.25">
      <c r="A211" s="264" t="s">
        <v>8263</v>
      </c>
      <c r="B211" s="230"/>
      <c r="C211" s="220" t="s">
        <v>8257</v>
      </c>
      <c r="D211" s="230" t="s">
        <v>6275</v>
      </c>
      <c r="E211" s="247" t="s">
        <v>7455</v>
      </c>
      <c r="F211" s="239">
        <f>IF(L211&lt;&gt;0,MAX(L211,R211,X211,AD211,AJ211,AP211),"NE")</f>
        <v>45996</v>
      </c>
      <c r="G211" s="259" t="str">
        <f t="shared" si="33"/>
        <v>B</v>
      </c>
      <c r="H211" s="274" t="str">
        <f t="shared" si="30"/>
        <v>MR_DER-1428_25</v>
      </c>
      <c r="I211" s="234" t="str">
        <f t="shared" si="34"/>
        <v>ND</v>
      </c>
      <c r="J211" s="234" t="str">
        <f t="shared" si="35"/>
        <v>ND</v>
      </c>
      <c r="K211" s="220" t="s">
        <v>3730</v>
      </c>
      <c r="L211" s="229">
        <v>45387</v>
      </c>
      <c r="M211" s="240" t="s">
        <v>7474</v>
      </c>
      <c r="N211" s="220" t="s">
        <v>5536</v>
      </c>
      <c r="O211" s="229">
        <v>45399</v>
      </c>
      <c r="P211" s="1025" t="s">
        <v>8563</v>
      </c>
      <c r="Q211" s="220" t="s">
        <v>3765</v>
      </c>
      <c r="R211" s="229">
        <v>45490</v>
      </c>
      <c r="S211" s="1024" t="s">
        <v>8144</v>
      </c>
      <c r="T211" s="220" t="s">
        <v>5537</v>
      </c>
      <c r="U211" s="229">
        <v>45497</v>
      </c>
      <c r="V211" s="1025" t="s">
        <v>8581</v>
      </c>
      <c r="W211" s="220" t="s">
        <v>3748</v>
      </c>
      <c r="X211" s="229">
        <v>45559</v>
      </c>
      <c r="Y211" s="1024" t="s">
        <v>8253</v>
      </c>
      <c r="Z211" s="220" t="s">
        <v>6098</v>
      </c>
      <c r="AA211" s="229">
        <v>45590</v>
      </c>
      <c r="AB211" s="1025" t="s">
        <v>8628</v>
      </c>
      <c r="AC211" s="220" t="s">
        <v>5626</v>
      </c>
      <c r="AD211" s="229">
        <v>45674</v>
      </c>
      <c r="AE211" s="1025" t="s">
        <v>8919</v>
      </c>
      <c r="AF211" s="220" t="s">
        <v>5538</v>
      </c>
      <c r="AG211" s="229">
        <v>45700</v>
      </c>
      <c r="AH211" s="220"/>
      <c r="AI211" s="220" t="s">
        <v>5811</v>
      </c>
      <c r="AJ211" s="229">
        <v>45713</v>
      </c>
      <c r="AK211" s="1025" t="s">
        <v>8954</v>
      </c>
      <c r="AL211" s="220"/>
      <c r="AM211" s="220"/>
      <c r="AN211" s="220"/>
      <c r="AO211" s="235" t="s">
        <v>5811</v>
      </c>
      <c r="AP211" s="236">
        <v>45996</v>
      </c>
      <c r="AQ211" s="1153" t="s">
        <v>11509</v>
      </c>
      <c r="AR211" s="220"/>
      <c r="AS211" s="220"/>
      <c r="AT211" s="220"/>
      <c r="AU211" s="220"/>
      <c r="AV211" s="220"/>
      <c r="AW211" s="220"/>
      <c r="AX211" s="220"/>
      <c r="AY211" s="220"/>
      <c r="AZ211" s="220"/>
    </row>
    <row r="212" spans="1:52" s="110" customFormat="1" ht="15" x14ac:dyDescent="0.25">
      <c r="A212" s="264" t="s">
        <v>8263</v>
      </c>
      <c r="B212" s="230"/>
      <c r="C212" s="220" t="s">
        <v>8257</v>
      </c>
      <c r="D212" s="230" t="s">
        <v>6275</v>
      </c>
      <c r="E212" s="247" t="s">
        <v>7456</v>
      </c>
      <c r="F212" s="239">
        <f>IF(L212&lt;&gt;0,MAX(L212,R212,X212,AD212,AJ212),"NE")</f>
        <v>45996</v>
      </c>
      <c r="G212" s="259" t="str">
        <f t="shared" si="33"/>
        <v>A</v>
      </c>
      <c r="H212" s="274" t="str">
        <f t="shared" si="30"/>
        <v>MR_DER-1428_25</v>
      </c>
      <c r="I212" s="234" t="str">
        <f t="shared" si="34"/>
        <v>ND</v>
      </c>
      <c r="J212" s="234" t="str">
        <f t="shared" si="35"/>
        <v>ND</v>
      </c>
      <c r="K212" s="220" t="s">
        <v>3730</v>
      </c>
      <c r="L212" s="229">
        <v>45387</v>
      </c>
      <c r="M212" s="240" t="s">
        <v>7474</v>
      </c>
      <c r="N212" s="220" t="s">
        <v>5537</v>
      </c>
      <c r="O212" s="229">
        <v>45399</v>
      </c>
      <c r="P212" s="1025" t="s">
        <v>8564</v>
      </c>
      <c r="Q212" s="220" t="s">
        <v>3748</v>
      </c>
      <c r="R212" s="229">
        <v>45490</v>
      </c>
      <c r="S212" s="1024" t="s">
        <v>8144</v>
      </c>
      <c r="T212" s="220"/>
      <c r="U212" s="220"/>
      <c r="V212" s="1025" t="s">
        <v>8580</v>
      </c>
      <c r="W212" s="235" t="s">
        <v>3748</v>
      </c>
      <c r="X212" s="236">
        <v>45996</v>
      </c>
      <c r="Y212" s="1153" t="s">
        <v>11509</v>
      </c>
      <c r="Z212" s="220"/>
      <c r="AA212" s="220"/>
      <c r="AB212" s="220"/>
      <c r="AC212" s="220"/>
      <c r="AD212" s="220"/>
      <c r="AE212" s="220"/>
      <c r="AF212" s="220"/>
      <c r="AG212" s="220"/>
      <c r="AH212" s="220"/>
      <c r="AI212" s="220"/>
      <c r="AJ212" s="220"/>
      <c r="AK212" s="220"/>
      <c r="AL212" s="220"/>
      <c r="AM212" s="220"/>
      <c r="AN212" s="220"/>
      <c r="AO212" s="220"/>
      <c r="AP212" s="220"/>
      <c r="AQ212" s="220"/>
      <c r="AR212" s="220"/>
      <c r="AS212" s="220"/>
      <c r="AT212" s="220"/>
      <c r="AU212" s="220"/>
      <c r="AV212" s="220"/>
      <c r="AW212" s="220"/>
      <c r="AX212" s="220"/>
      <c r="AY212" s="220"/>
      <c r="AZ212" s="220"/>
    </row>
    <row r="213" spans="1:52" s="110" customFormat="1" ht="15" x14ac:dyDescent="0.25">
      <c r="A213" s="264" t="s">
        <v>8263</v>
      </c>
      <c r="B213" s="230"/>
      <c r="C213" s="220" t="s">
        <v>8257</v>
      </c>
      <c r="D213" s="230" t="s">
        <v>6275</v>
      </c>
      <c r="E213" s="247" t="s">
        <v>7457</v>
      </c>
      <c r="F213" s="239">
        <f>IF(L213&lt;&gt;0,MAX(L213,R213,X213,AD213,AJ213,AP213),"NE")</f>
        <v>45996</v>
      </c>
      <c r="G213" s="259" t="str">
        <f t="shared" si="33"/>
        <v>B</v>
      </c>
      <c r="H213" s="274" t="str">
        <f t="shared" ref="H213:H229" si="36">IF($F213="","",INDEX($K213:$AY213,1,MATCH($F213,$K213:$AY213,)+1))</f>
        <v>MR_DER-1428_25</v>
      </c>
      <c r="I213" s="234" t="str">
        <f t="shared" si="34"/>
        <v>ND</v>
      </c>
      <c r="J213" s="234" t="str">
        <f t="shared" si="35"/>
        <v>ND</v>
      </c>
      <c r="K213" s="220" t="s">
        <v>3730</v>
      </c>
      <c r="L213" s="229">
        <v>45387</v>
      </c>
      <c r="M213" s="240" t="s">
        <v>7474</v>
      </c>
      <c r="N213" s="220" t="s">
        <v>5536</v>
      </c>
      <c r="O213" s="229">
        <v>45399</v>
      </c>
      <c r="P213" s="1025" t="s">
        <v>8565</v>
      </c>
      <c r="Q213" s="220" t="s">
        <v>3765</v>
      </c>
      <c r="R213" s="229">
        <v>45490</v>
      </c>
      <c r="S213" s="1024" t="s">
        <v>8144</v>
      </c>
      <c r="T213" s="220" t="s">
        <v>5537</v>
      </c>
      <c r="U213" s="229">
        <v>45497</v>
      </c>
      <c r="V213" s="1025" t="s">
        <v>8581</v>
      </c>
      <c r="W213" s="220" t="s">
        <v>3748</v>
      </c>
      <c r="X213" s="229">
        <v>45559</v>
      </c>
      <c r="Y213" s="1024" t="s">
        <v>8253</v>
      </c>
      <c r="Z213" s="220" t="s">
        <v>6098</v>
      </c>
      <c r="AA213" s="229">
        <v>45590</v>
      </c>
      <c r="AB213" s="1025" t="s">
        <v>8628</v>
      </c>
      <c r="AC213" s="220" t="s">
        <v>5626</v>
      </c>
      <c r="AD213" s="229">
        <v>45674</v>
      </c>
      <c r="AE213" s="1025" t="s">
        <v>8919</v>
      </c>
      <c r="AF213" s="220" t="s">
        <v>5537</v>
      </c>
      <c r="AG213" s="229">
        <v>45700</v>
      </c>
      <c r="AH213" s="220"/>
      <c r="AI213" s="220" t="s">
        <v>5811</v>
      </c>
      <c r="AJ213" s="229">
        <v>45713</v>
      </c>
      <c r="AK213" s="1025" t="s">
        <v>8954</v>
      </c>
      <c r="AL213" s="220"/>
      <c r="AM213" s="220"/>
      <c r="AN213" s="220"/>
      <c r="AO213" s="235" t="s">
        <v>5811</v>
      </c>
      <c r="AP213" s="236">
        <v>45996</v>
      </c>
      <c r="AQ213" s="1153" t="s">
        <v>11509</v>
      </c>
      <c r="AR213" s="220"/>
      <c r="AS213" s="220"/>
      <c r="AT213" s="220"/>
      <c r="AU213" s="220"/>
      <c r="AV213" s="220"/>
      <c r="AW213" s="220"/>
      <c r="AX213" s="220"/>
      <c r="AY213" s="220"/>
      <c r="AZ213" s="220"/>
    </row>
    <row r="214" spans="1:52" s="110" customFormat="1" ht="15" x14ac:dyDescent="0.25">
      <c r="A214" s="264" t="s">
        <v>8263</v>
      </c>
      <c r="B214" s="230"/>
      <c r="C214" s="220" t="s">
        <v>8257</v>
      </c>
      <c r="D214" s="230" t="s">
        <v>6275</v>
      </c>
      <c r="E214" s="247" t="s">
        <v>7458</v>
      </c>
      <c r="F214" s="239">
        <f>IF(L214&lt;&gt;0,MAX(L214,R214,X214,AD214,AJ214),"NE")</f>
        <v>45996</v>
      </c>
      <c r="G214" s="259" t="str">
        <f t="shared" si="33"/>
        <v>B</v>
      </c>
      <c r="H214" s="274" t="str">
        <f t="shared" si="36"/>
        <v>MR_DER-1428_25</v>
      </c>
      <c r="I214" s="234" t="str">
        <f t="shared" si="34"/>
        <v>ND</v>
      </c>
      <c r="J214" s="234" t="str">
        <f t="shared" si="35"/>
        <v>ND</v>
      </c>
      <c r="K214" s="220" t="s">
        <v>3730</v>
      </c>
      <c r="L214" s="229">
        <v>45387</v>
      </c>
      <c r="M214" s="240" t="s">
        <v>7474</v>
      </c>
      <c r="N214" s="220" t="s">
        <v>5537</v>
      </c>
      <c r="O214" s="229">
        <v>45399</v>
      </c>
      <c r="P214" s="1025" t="s">
        <v>8566</v>
      </c>
      <c r="Q214" s="220" t="s">
        <v>3748</v>
      </c>
      <c r="R214" s="229">
        <v>45490</v>
      </c>
      <c r="S214" s="1024" t="s">
        <v>8144</v>
      </c>
      <c r="T214" s="220" t="s">
        <v>6098</v>
      </c>
      <c r="U214" s="229">
        <v>45497</v>
      </c>
      <c r="V214" s="1025" t="s">
        <v>8580</v>
      </c>
      <c r="W214" s="220" t="s">
        <v>5626</v>
      </c>
      <c r="X214" s="229">
        <v>45559</v>
      </c>
      <c r="Y214" s="1024" t="s">
        <v>8253</v>
      </c>
      <c r="Z214" s="220" t="s">
        <v>5538</v>
      </c>
      <c r="AA214" s="229">
        <v>45590</v>
      </c>
      <c r="AB214" s="1025" t="s">
        <v>8627</v>
      </c>
      <c r="AC214" s="220" t="s">
        <v>5811</v>
      </c>
      <c r="AD214" s="229">
        <v>45674</v>
      </c>
      <c r="AE214" s="1025" t="s">
        <v>8919</v>
      </c>
      <c r="AF214" s="220"/>
      <c r="AG214" s="220"/>
      <c r="AH214" s="220"/>
      <c r="AI214" s="235" t="s">
        <v>5811</v>
      </c>
      <c r="AJ214" s="236">
        <v>45996</v>
      </c>
      <c r="AK214" s="218" t="s">
        <v>11509</v>
      </c>
      <c r="AL214" s="220"/>
      <c r="AM214" s="220"/>
      <c r="AN214" s="220"/>
      <c r="AO214" s="220"/>
      <c r="AP214" s="220"/>
      <c r="AQ214" s="220"/>
      <c r="AR214" s="220"/>
      <c r="AS214" s="220"/>
      <c r="AT214" s="220"/>
      <c r="AU214" s="220"/>
      <c r="AV214" s="220"/>
      <c r="AW214" s="220"/>
      <c r="AX214" s="220"/>
      <c r="AY214" s="220"/>
      <c r="AZ214" s="220"/>
    </row>
    <row r="215" spans="1:52" s="110" customFormat="1" ht="15" x14ac:dyDescent="0.25">
      <c r="A215" s="264" t="s">
        <v>8263</v>
      </c>
      <c r="B215" s="230"/>
      <c r="C215" s="220" t="s">
        <v>8257</v>
      </c>
      <c r="D215" s="230" t="s">
        <v>6275</v>
      </c>
      <c r="E215" s="247" t="s">
        <v>7459</v>
      </c>
      <c r="F215" s="239">
        <f>IF(L215&lt;&gt;0,MAX(L215,R215,X215,AD215,AJ215),"NE")</f>
        <v>45996</v>
      </c>
      <c r="G215" s="259" t="str">
        <f t="shared" si="33"/>
        <v>A</v>
      </c>
      <c r="H215" s="274" t="str">
        <f t="shared" si="36"/>
        <v>MR_DER-1428_25</v>
      </c>
      <c r="I215" s="234" t="str">
        <f t="shared" si="34"/>
        <v>ND</v>
      </c>
      <c r="J215" s="234" t="str">
        <f t="shared" si="35"/>
        <v>ND</v>
      </c>
      <c r="K215" s="220" t="s">
        <v>3730</v>
      </c>
      <c r="L215" s="229">
        <v>45387</v>
      </c>
      <c r="M215" s="240" t="s">
        <v>7474</v>
      </c>
      <c r="N215" s="220" t="s">
        <v>5537</v>
      </c>
      <c r="O215" s="229">
        <v>45399</v>
      </c>
      <c r="P215" s="1417" t="s">
        <v>8567</v>
      </c>
      <c r="Q215" s="220" t="s">
        <v>3748</v>
      </c>
      <c r="R215" s="229">
        <v>45490</v>
      </c>
      <c r="S215" s="1024" t="s">
        <v>8144</v>
      </c>
      <c r="T215" s="220"/>
      <c r="U215" s="220"/>
      <c r="V215" s="1417" t="s">
        <v>8580</v>
      </c>
      <c r="W215" s="235" t="s">
        <v>3748</v>
      </c>
      <c r="X215" s="236">
        <v>45996</v>
      </c>
      <c r="Y215" s="1153" t="s">
        <v>11509</v>
      </c>
      <c r="Z215" s="220"/>
      <c r="AA215" s="220"/>
      <c r="AB215" s="1417"/>
      <c r="AC215" s="220"/>
      <c r="AD215" s="220"/>
      <c r="AE215" s="220"/>
      <c r="AF215" s="220"/>
      <c r="AG215" s="220"/>
      <c r="AH215" s="220"/>
      <c r="AI215" s="220"/>
      <c r="AJ215" s="220"/>
      <c r="AK215" s="220"/>
      <c r="AL215" s="220"/>
      <c r="AM215" s="220"/>
      <c r="AN215" s="220"/>
      <c r="AO215" s="220"/>
      <c r="AP215" s="220"/>
      <c r="AQ215" s="220"/>
      <c r="AR215" s="220"/>
      <c r="AS215" s="220"/>
      <c r="AT215" s="220"/>
      <c r="AU215" s="220"/>
      <c r="AV215" s="220"/>
      <c r="AW215" s="220"/>
      <c r="AX215" s="220"/>
      <c r="AY215" s="220"/>
      <c r="AZ215" s="220"/>
    </row>
    <row r="216" spans="1:52" s="110" customFormat="1" ht="15" x14ac:dyDescent="0.25">
      <c r="A216" s="264" t="s">
        <v>8263</v>
      </c>
      <c r="B216" s="230"/>
      <c r="C216" s="220" t="s">
        <v>8257</v>
      </c>
      <c r="D216" s="230" t="s">
        <v>6275</v>
      </c>
      <c r="E216" s="247" t="s">
        <v>7460</v>
      </c>
      <c r="F216" s="239">
        <f>IF(L216&lt;&gt;0,MAX(L216,R216,X216,AD216,AJ216),"NE")</f>
        <v>45996</v>
      </c>
      <c r="G216" s="259" t="str">
        <f t="shared" si="33"/>
        <v>B</v>
      </c>
      <c r="H216" s="274" t="str">
        <f t="shared" si="36"/>
        <v>MR_DER-1428_25</v>
      </c>
      <c r="I216" s="234" t="str">
        <f t="shared" si="34"/>
        <v>ND</v>
      </c>
      <c r="J216" s="234" t="str">
        <f t="shared" si="35"/>
        <v>ND</v>
      </c>
      <c r="K216" s="220" t="s">
        <v>3730</v>
      </c>
      <c r="L216" s="229">
        <v>45387</v>
      </c>
      <c r="M216" s="240" t="s">
        <v>7474</v>
      </c>
      <c r="N216" s="220" t="s">
        <v>5537</v>
      </c>
      <c r="O216" s="229">
        <v>45399</v>
      </c>
      <c r="P216" s="1025" t="s">
        <v>8568</v>
      </c>
      <c r="Q216" s="220" t="s">
        <v>3748</v>
      </c>
      <c r="R216" s="229">
        <v>45490</v>
      </c>
      <c r="S216" s="1024" t="s">
        <v>8144</v>
      </c>
      <c r="T216" s="220" t="s">
        <v>6098</v>
      </c>
      <c r="U216" s="229">
        <v>45497</v>
      </c>
      <c r="V216" s="1417" t="s">
        <v>8580</v>
      </c>
      <c r="W216" s="220" t="s">
        <v>5626</v>
      </c>
      <c r="X216" s="229">
        <v>45559</v>
      </c>
      <c r="Y216" s="1024" t="s">
        <v>8253</v>
      </c>
      <c r="Z216" s="220" t="s">
        <v>5537</v>
      </c>
      <c r="AA216" s="229">
        <v>45590</v>
      </c>
      <c r="AB216" s="1417" t="s">
        <v>8627</v>
      </c>
      <c r="AC216" s="220" t="s">
        <v>5811</v>
      </c>
      <c r="AD216" s="229">
        <v>45674</v>
      </c>
      <c r="AE216" s="1417" t="s">
        <v>8919</v>
      </c>
      <c r="AF216" s="220"/>
      <c r="AG216" s="220"/>
      <c r="AH216" s="220"/>
      <c r="AI216" s="235" t="s">
        <v>5811</v>
      </c>
      <c r="AJ216" s="236">
        <v>45996</v>
      </c>
      <c r="AK216" s="1153" t="s">
        <v>11509</v>
      </c>
      <c r="AL216" s="220"/>
      <c r="AM216" s="220"/>
      <c r="AN216" s="220"/>
      <c r="AO216" s="220"/>
      <c r="AP216" s="220"/>
      <c r="AQ216" s="220"/>
      <c r="AR216" s="220"/>
      <c r="AS216" s="220"/>
      <c r="AT216" s="220"/>
      <c r="AU216" s="220"/>
      <c r="AV216" s="220"/>
      <c r="AW216" s="220"/>
      <c r="AX216" s="220"/>
      <c r="AY216" s="220"/>
      <c r="AZ216" s="220"/>
    </row>
    <row r="217" spans="1:52" s="110" customFormat="1" ht="15" x14ac:dyDescent="0.25">
      <c r="A217" s="264" t="s">
        <v>8263</v>
      </c>
      <c r="B217" s="230"/>
      <c r="C217" s="220" t="s">
        <v>8257</v>
      </c>
      <c r="D217" s="230" t="s">
        <v>6275</v>
      </c>
      <c r="E217" s="247" t="s">
        <v>7461</v>
      </c>
      <c r="F217" s="239">
        <f>IF(L217&lt;&gt;0,MAX(L217,R217,X217,AD217,AJ217),"NE")</f>
        <v>45996</v>
      </c>
      <c r="G217" s="259" t="str">
        <f t="shared" si="33"/>
        <v>B</v>
      </c>
      <c r="H217" s="274" t="str">
        <f t="shared" si="36"/>
        <v>MR_DER-1428_25</v>
      </c>
      <c r="I217" s="234" t="str">
        <f t="shared" si="34"/>
        <v>ND</v>
      </c>
      <c r="J217" s="234" t="str">
        <f t="shared" si="35"/>
        <v>ND</v>
      </c>
      <c r="K217" s="220" t="s">
        <v>3730</v>
      </c>
      <c r="L217" s="229">
        <v>45387</v>
      </c>
      <c r="M217" s="240" t="s">
        <v>7474</v>
      </c>
      <c r="N217" s="220" t="s">
        <v>5537</v>
      </c>
      <c r="O217" s="229">
        <v>45399</v>
      </c>
      <c r="P217" s="1025" t="s">
        <v>8569</v>
      </c>
      <c r="Q217" s="220" t="s">
        <v>3748</v>
      </c>
      <c r="R217" s="229">
        <v>45490</v>
      </c>
      <c r="S217" s="1024" t="s">
        <v>8144</v>
      </c>
      <c r="T217" s="220" t="s">
        <v>6098</v>
      </c>
      <c r="U217" s="229">
        <v>45497</v>
      </c>
      <c r="V217" s="1417" t="s">
        <v>8580</v>
      </c>
      <c r="W217" s="220" t="s">
        <v>5626</v>
      </c>
      <c r="X217" s="229">
        <v>45559</v>
      </c>
      <c r="Y217" s="1024" t="s">
        <v>8253</v>
      </c>
      <c r="Z217" s="220" t="s">
        <v>5537</v>
      </c>
      <c r="AA217" s="229">
        <v>45590</v>
      </c>
      <c r="AB217" s="1417" t="s">
        <v>8627</v>
      </c>
      <c r="AC217" s="220" t="s">
        <v>5811</v>
      </c>
      <c r="AD217" s="229">
        <v>45674</v>
      </c>
      <c r="AE217" s="1417" t="s">
        <v>8919</v>
      </c>
      <c r="AF217" s="220"/>
      <c r="AG217" s="220"/>
      <c r="AH217" s="220"/>
      <c r="AI217" s="235" t="s">
        <v>5811</v>
      </c>
      <c r="AJ217" s="236">
        <v>45996</v>
      </c>
      <c r="AK217" s="1153" t="s">
        <v>11509</v>
      </c>
      <c r="AL217" s="220"/>
      <c r="AM217" s="220"/>
      <c r="AN217" s="220"/>
      <c r="AO217" s="220"/>
      <c r="AP217" s="220"/>
      <c r="AQ217" s="220"/>
      <c r="AR217" s="220"/>
      <c r="AS217" s="220"/>
      <c r="AT217" s="220"/>
      <c r="AU217" s="220"/>
      <c r="AV217" s="220"/>
      <c r="AW217" s="220"/>
      <c r="AX217" s="220"/>
      <c r="AY217" s="220"/>
      <c r="AZ217" s="220"/>
    </row>
    <row r="218" spans="1:52" s="110" customFormat="1" ht="15" x14ac:dyDescent="0.25">
      <c r="A218" s="264" t="s">
        <v>8263</v>
      </c>
      <c r="B218" s="230"/>
      <c r="C218" s="220" t="s">
        <v>8257</v>
      </c>
      <c r="D218" s="230" t="s">
        <v>6275</v>
      </c>
      <c r="E218" s="247" t="s">
        <v>7462</v>
      </c>
      <c r="F218" s="239">
        <f>IF(L218&lt;&gt;0,MAX(L218,R218,X218,AD218,AJ218),"NE")</f>
        <v>45996</v>
      </c>
      <c r="G218" s="259" t="str">
        <f t="shared" si="33"/>
        <v>B</v>
      </c>
      <c r="H218" s="274" t="str">
        <f t="shared" si="36"/>
        <v>MR_DER-1428_25</v>
      </c>
      <c r="I218" s="234" t="str">
        <f t="shared" si="34"/>
        <v>ND</v>
      </c>
      <c r="J218" s="234" t="str">
        <f t="shared" si="35"/>
        <v>ND</v>
      </c>
      <c r="K218" s="220" t="s">
        <v>3730</v>
      </c>
      <c r="L218" s="229">
        <v>45387</v>
      </c>
      <c r="M218" s="240" t="s">
        <v>7474</v>
      </c>
      <c r="N218" s="220" t="s">
        <v>5537</v>
      </c>
      <c r="O218" s="229">
        <v>45399</v>
      </c>
      <c r="P218" s="1025" t="s">
        <v>8570</v>
      </c>
      <c r="Q218" s="220" t="s">
        <v>3748</v>
      </c>
      <c r="R218" s="229">
        <v>45490</v>
      </c>
      <c r="S218" s="1024" t="s">
        <v>8144</v>
      </c>
      <c r="T218" s="220" t="s">
        <v>6098</v>
      </c>
      <c r="U218" s="229">
        <v>45497</v>
      </c>
      <c r="V218" s="1417" t="s">
        <v>8580</v>
      </c>
      <c r="W218" s="220" t="s">
        <v>5626</v>
      </c>
      <c r="X218" s="229">
        <v>45559</v>
      </c>
      <c r="Y218" s="1024" t="s">
        <v>8253</v>
      </c>
      <c r="Z218" s="220" t="s">
        <v>5537</v>
      </c>
      <c r="AA218" s="229">
        <v>45590</v>
      </c>
      <c r="AB218" s="1417" t="s">
        <v>8627</v>
      </c>
      <c r="AC218" s="220" t="s">
        <v>5811</v>
      </c>
      <c r="AD218" s="229">
        <v>45674</v>
      </c>
      <c r="AE218" s="1417" t="s">
        <v>8919</v>
      </c>
      <c r="AF218" s="220"/>
      <c r="AG218" s="220"/>
      <c r="AH218" s="220"/>
      <c r="AI218" s="235" t="s">
        <v>5811</v>
      </c>
      <c r="AJ218" s="236">
        <v>45996</v>
      </c>
      <c r="AK218" s="1153" t="s">
        <v>11509</v>
      </c>
      <c r="AL218" s="220"/>
      <c r="AM218" s="220"/>
      <c r="AN218" s="220"/>
      <c r="AO218" s="220"/>
      <c r="AP218" s="220"/>
      <c r="AQ218" s="220"/>
      <c r="AR218" s="220"/>
      <c r="AS218" s="220"/>
      <c r="AT218" s="220"/>
      <c r="AU218" s="220"/>
      <c r="AV218" s="220"/>
      <c r="AW218" s="220"/>
      <c r="AX218" s="220"/>
      <c r="AY218" s="220"/>
      <c r="AZ218" s="220"/>
    </row>
    <row r="219" spans="1:52" s="110" customFormat="1" ht="15" x14ac:dyDescent="0.25">
      <c r="A219" s="264" t="s">
        <v>8263</v>
      </c>
      <c r="B219" s="230"/>
      <c r="C219" s="220" t="s">
        <v>8257</v>
      </c>
      <c r="D219" s="230" t="s">
        <v>6275</v>
      </c>
      <c r="E219" s="247" t="s">
        <v>7463</v>
      </c>
      <c r="F219" s="239">
        <f>IF(L219&lt;&gt;0,MAX(L219,R219,X219,AD219,AJ219,AP219),"NE")</f>
        <v>45996</v>
      </c>
      <c r="G219" s="259" t="str">
        <f t="shared" si="33"/>
        <v>B</v>
      </c>
      <c r="H219" s="274" t="str">
        <f t="shared" si="36"/>
        <v>MR_DER-1428_25</v>
      </c>
      <c r="I219" s="234" t="str">
        <f t="shared" si="34"/>
        <v>ND</v>
      </c>
      <c r="J219" s="234" t="str">
        <f t="shared" si="35"/>
        <v>ND</v>
      </c>
      <c r="K219" s="220" t="s">
        <v>3730</v>
      </c>
      <c r="L219" s="229">
        <v>45387</v>
      </c>
      <c r="M219" s="240" t="s">
        <v>7474</v>
      </c>
      <c r="N219" s="220" t="s">
        <v>5537</v>
      </c>
      <c r="O219" s="229">
        <v>45399</v>
      </c>
      <c r="P219" s="1025" t="s">
        <v>8571</v>
      </c>
      <c r="Q219" s="220" t="s">
        <v>3748</v>
      </c>
      <c r="R219" s="229">
        <v>45490</v>
      </c>
      <c r="S219" s="1024" t="s">
        <v>8144</v>
      </c>
      <c r="T219" s="220" t="s">
        <v>6098</v>
      </c>
      <c r="U219" s="229">
        <v>45497</v>
      </c>
      <c r="V219" s="1417" t="s">
        <v>8580</v>
      </c>
      <c r="W219" s="220" t="s">
        <v>5626</v>
      </c>
      <c r="X219" s="229">
        <v>45559</v>
      </c>
      <c r="Y219" s="1024" t="s">
        <v>8253</v>
      </c>
      <c r="Z219" s="220" t="s">
        <v>5537</v>
      </c>
      <c r="AA219" s="229">
        <v>45590</v>
      </c>
      <c r="AB219" s="1417" t="s">
        <v>8627</v>
      </c>
      <c r="AC219" s="220" t="s">
        <v>5811</v>
      </c>
      <c r="AD219" s="229">
        <v>45674</v>
      </c>
      <c r="AE219" s="1417" t="s">
        <v>8919</v>
      </c>
      <c r="AF219" s="220"/>
      <c r="AG219" s="220"/>
      <c r="AH219" s="220"/>
      <c r="AI219" s="235" t="s">
        <v>5811</v>
      </c>
      <c r="AJ219" s="236">
        <v>45996</v>
      </c>
      <c r="AK219" s="1153" t="s">
        <v>11509</v>
      </c>
      <c r="AL219" s="220"/>
      <c r="AM219" s="220"/>
      <c r="AN219" s="220"/>
      <c r="AO219" s="220"/>
      <c r="AP219" s="220"/>
      <c r="AQ219" s="220"/>
      <c r="AR219" s="220"/>
      <c r="AS219" s="220"/>
      <c r="AT219" s="220"/>
      <c r="AU219" s="220"/>
      <c r="AV219" s="220"/>
      <c r="AW219" s="220"/>
      <c r="AX219" s="220"/>
      <c r="AY219" s="220"/>
      <c r="AZ219" s="220"/>
    </row>
    <row r="220" spans="1:52" s="110" customFormat="1" ht="15" x14ac:dyDescent="0.25">
      <c r="A220" s="264" t="s">
        <v>8263</v>
      </c>
      <c r="B220" s="230"/>
      <c r="C220" s="220" t="s">
        <v>8257</v>
      </c>
      <c r="D220" s="230" t="s">
        <v>6275</v>
      </c>
      <c r="E220" s="247" t="s">
        <v>7464</v>
      </c>
      <c r="F220" s="239">
        <f>IF(L220&lt;&gt;0,MAX(L220,R220,X220,AD220,AJ220,AP220),"NE")</f>
        <v>45996</v>
      </c>
      <c r="G220" s="259" t="str">
        <f t="shared" si="33"/>
        <v>B</v>
      </c>
      <c r="H220" s="274" t="str">
        <f t="shared" si="36"/>
        <v>MR_DER-1428_25</v>
      </c>
      <c r="I220" s="234" t="str">
        <f t="shared" si="34"/>
        <v>ND</v>
      </c>
      <c r="J220" s="234" t="str">
        <f t="shared" si="35"/>
        <v>ND</v>
      </c>
      <c r="K220" s="220" t="s">
        <v>3730</v>
      </c>
      <c r="L220" s="229">
        <v>45387</v>
      </c>
      <c r="M220" s="240" t="s">
        <v>7474</v>
      </c>
      <c r="N220" s="220" t="s">
        <v>5537</v>
      </c>
      <c r="O220" s="229">
        <v>45399</v>
      </c>
      <c r="P220" s="1025" t="s">
        <v>8572</v>
      </c>
      <c r="Q220" s="220" t="s">
        <v>3748</v>
      </c>
      <c r="R220" s="229">
        <v>45490</v>
      </c>
      <c r="S220" s="1024" t="s">
        <v>8144</v>
      </c>
      <c r="T220" s="220" t="s">
        <v>6098</v>
      </c>
      <c r="U220" s="229">
        <v>45497</v>
      </c>
      <c r="V220" s="1417" t="s">
        <v>8580</v>
      </c>
      <c r="W220" s="220" t="s">
        <v>5626</v>
      </c>
      <c r="X220" s="229">
        <v>45559</v>
      </c>
      <c r="Y220" s="1024" t="s">
        <v>8253</v>
      </c>
      <c r="Z220" s="220" t="s">
        <v>5537</v>
      </c>
      <c r="AA220" s="229">
        <v>45590</v>
      </c>
      <c r="AB220" s="1417" t="s">
        <v>8627</v>
      </c>
      <c r="AC220" s="220" t="s">
        <v>5811</v>
      </c>
      <c r="AD220" s="229">
        <v>45674</v>
      </c>
      <c r="AE220" s="1417" t="s">
        <v>8919</v>
      </c>
      <c r="AF220" s="220"/>
      <c r="AG220" s="220"/>
      <c r="AH220" s="220"/>
      <c r="AI220" s="235" t="s">
        <v>5811</v>
      </c>
      <c r="AJ220" s="236">
        <v>45996</v>
      </c>
      <c r="AK220" s="1153" t="s">
        <v>11509</v>
      </c>
      <c r="AL220" s="220"/>
      <c r="AM220" s="220"/>
      <c r="AN220" s="220"/>
      <c r="AO220" s="220"/>
      <c r="AP220" s="220"/>
      <c r="AQ220" s="220"/>
      <c r="AR220" s="220"/>
      <c r="AS220" s="220"/>
      <c r="AT220" s="220"/>
      <c r="AU220" s="220"/>
      <c r="AV220" s="220"/>
      <c r="AW220" s="220"/>
      <c r="AX220" s="220"/>
      <c r="AY220" s="220"/>
      <c r="AZ220" s="220"/>
    </row>
    <row r="221" spans="1:52" s="110" customFormat="1" ht="15" x14ac:dyDescent="0.25">
      <c r="A221" s="264" t="s">
        <v>8263</v>
      </c>
      <c r="B221" s="230"/>
      <c r="C221" s="220" t="s">
        <v>8257</v>
      </c>
      <c r="D221" s="230" t="s">
        <v>6275</v>
      </c>
      <c r="E221" s="247" t="s">
        <v>7465</v>
      </c>
      <c r="F221" s="239">
        <f>IF(L221&lt;&gt;0,MAX(L221,R221,X221,AD221,AJ221,AP221),"NE")</f>
        <v>45996</v>
      </c>
      <c r="G221" s="259" t="str">
        <f t="shared" si="33"/>
        <v>B</v>
      </c>
      <c r="H221" s="274" t="str">
        <f t="shared" si="36"/>
        <v>MR_DER-1428_25</v>
      </c>
      <c r="I221" s="234" t="str">
        <f t="shared" si="34"/>
        <v>ND</v>
      </c>
      <c r="J221" s="234" t="str">
        <f t="shared" si="35"/>
        <v>ND</v>
      </c>
      <c r="K221" s="220" t="s">
        <v>3730</v>
      </c>
      <c r="L221" s="229">
        <v>45387</v>
      </c>
      <c r="M221" s="240" t="s">
        <v>7474</v>
      </c>
      <c r="N221" s="220" t="s">
        <v>5537</v>
      </c>
      <c r="O221" s="229">
        <v>45399</v>
      </c>
      <c r="P221" s="1025" t="s">
        <v>8573</v>
      </c>
      <c r="Q221" s="220" t="s">
        <v>3748</v>
      </c>
      <c r="R221" s="229">
        <v>45490</v>
      </c>
      <c r="S221" s="1024" t="s">
        <v>8144</v>
      </c>
      <c r="T221" s="220" t="s">
        <v>6098</v>
      </c>
      <c r="U221" s="229">
        <v>45497</v>
      </c>
      <c r="V221" s="1417" t="s">
        <v>8580</v>
      </c>
      <c r="W221" s="220" t="s">
        <v>5626</v>
      </c>
      <c r="X221" s="229">
        <v>45559</v>
      </c>
      <c r="Y221" s="1024" t="s">
        <v>8253</v>
      </c>
      <c r="Z221" s="220" t="s">
        <v>5538</v>
      </c>
      <c r="AA221" s="229">
        <v>45590</v>
      </c>
      <c r="AB221" s="1417" t="s">
        <v>8627</v>
      </c>
      <c r="AC221" s="220" t="s">
        <v>5811</v>
      </c>
      <c r="AD221" s="229">
        <v>45674</v>
      </c>
      <c r="AE221" s="1417" t="s">
        <v>8919</v>
      </c>
      <c r="AF221" s="220"/>
      <c r="AG221" s="220"/>
      <c r="AH221" s="220"/>
      <c r="AI221" s="235" t="s">
        <v>5811</v>
      </c>
      <c r="AJ221" s="236">
        <v>45996</v>
      </c>
      <c r="AK221" s="1153" t="s">
        <v>11509</v>
      </c>
      <c r="AL221" s="220"/>
      <c r="AM221" s="220"/>
      <c r="AN221" s="220"/>
      <c r="AO221" s="220"/>
      <c r="AP221" s="220"/>
      <c r="AQ221" s="220"/>
      <c r="AR221" s="220"/>
      <c r="AS221" s="220"/>
      <c r="AT221" s="220"/>
      <c r="AU221" s="220"/>
      <c r="AV221" s="220"/>
      <c r="AW221" s="220"/>
      <c r="AX221" s="220"/>
      <c r="AY221" s="220"/>
      <c r="AZ221" s="220"/>
    </row>
    <row r="222" spans="1:52" s="110" customFormat="1" ht="15" x14ac:dyDescent="0.25">
      <c r="A222" s="264" t="s">
        <v>8263</v>
      </c>
      <c r="B222" s="230"/>
      <c r="C222" s="220" t="s">
        <v>8257</v>
      </c>
      <c r="D222" s="230" t="s">
        <v>6275</v>
      </c>
      <c r="E222" s="247" t="s">
        <v>7466</v>
      </c>
      <c r="F222" s="239">
        <f>IF(L222&lt;&gt;0,MAX(L222,R222,X222,AD222,AJ222,AP222),"NE")</f>
        <v>45996</v>
      </c>
      <c r="G222" s="259" t="str">
        <f t="shared" si="33"/>
        <v>B</v>
      </c>
      <c r="H222" s="274" t="str">
        <f t="shared" si="36"/>
        <v>MR_DER-1428_25</v>
      </c>
      <c r="I222" s="234" t="str">
        <f t="shared" si="34"/>
        <v>ND</v>
      </c>
      <c r="J222" s="234" t="str">
        <f t="shared" si="35"/>
        <v>ND</v>
      </c>
      <c r="K222" s="220" t="s">
        <v>3730</v>
      </c>
      <c r="L222" s="229">
        <v>45387</v>
      </c>
      <c r="M222" s="240" t="s">
        <v>7474</v>
      </c>
      <c r="N222" s="220" t="s">
        <v>5537</v>
      </c>
      <c r="O222" s="229">
        <v>45399</v>
      </c>
      <c r="P222" s="1025" t="s">
        <v>8574</v>
      </c>
      <c r="Q222" s="220" t="s">
        <v>3748</v>
      </c>
      <c r="R222" s="229">
        <v>45490</v>
      </c>
      <c r="S222" s="1024" t="s">
        <v>8144</v>
      </c>
      <c r="T222" s="220" t="s">
        <v>6098</v>
      </c>
      <c r="U222" s="229">
        <v>45497</v>
      </c>
      <c r="V222" s="1417" t="s">
        <v>8580</v>
      </c>
      <c r="W222" s="220" t="s">
        <v>5626</v>
      </c>
      <c r="X222" s="229">
        <v>45559</v>
      </c>
      <c r="Y222" s="1024" t="s">
        <v>8253</v>
      </c>
      <c r="Z222" s="220" t="s">
        <v>5538</v>
      </c>
      <c r="AA222" s="229">
        <v>45590</v>
      </c>
      <c r="AB222" s="1417" t="s">
        <v>8627</v>
      </c>
      <c r="AC222" s="220" t="s">
        <v>5811</v>
      </c>
      <c r="AD222" s="229">
        <v>45674</v>
      </c>
      <c r="AE222" s="1417" t="s">
        <v>8919</v>
      </c>
      <c r="AF222" s="220"/>
      <c r="AG222" s="220"/>
      <c r="AH222" s="220"/>
      <c r="AI222" s="235" t="s">
        <v>5811</v>
      </c>
      <c r="AJ222" s="236">
        <v>45996</v>
      </c>
      <c r="AK222" s="1153" t="s">
        <v>11509</v>
      </c>
      <c r="AL222" s="220"/>
      <c r="AM222" s="220"/>
      <c r="AN222" s="220"/>
      <c r="AO222" s="220"/>
      <c r="AP222" s="220"/>
      <c r="AQ222" s="220"/>
      <c r="AR222" s="220"/>
      <c r="AS222" s="220"/>
      <c r="AT222" s="220"/>
      <c r="AU222" s="220"/>
      <c r="AV222" s="220"/>
      <c r="AW222" s="220"/>
      <c r="AX222" s="220"/>
      <c r="AY222" s="220"/>
      <c r="AZ222" s="220"/>
    </row>
    <row r="223" spans="1:52" s="110" customFormat="1" ht="15" x14ac:dyDescent="0.25">
      <c r="A223" s="230" t="s">
        <v>8263</v>
      </c>
      <c r="B223" s="220" t="s">
        <v>8257</v>
      </c>
      <c r="C223" s="230"/>
      <c r="D223" s="230" t="s">
        <v>8195</v>
      </c>
      <c r="E223" s="231" t="s">
        <v>8191</v>
      </c>
      <c r="F223" s="239">
        <f t="shared" ref="F223:F229" si="37">IF(L223&lt;&gt;0,MAX(L223,R223,X223,AD223),"NE")</f>
        <v>46041</v>
      </c>
      <c r="G223" s="259" t="str">
        <f t="shared" si="33"/>
        <v>A</v>
      </c>
      <c r="H223" s="274" t="str">
        <f t="shared" si="36"/>
        <v>MR_DER-1521_26</v>
      </c>
      <c r="I223" s="234" t="str">
        <f t="shared" si="34"/>
        <v>ND</v>
      </c>
      <c r="J223" s="234" t="str">
        <f t="shared" si="35"/>
        <v>ND</v>
      </c>
      <c r="K223" s="220" t="s">
        <v>3730</v>
      </c>
      <c r="L223" s="229">
        <v>45534</v>
      </c>
      <c r="M223" s="240" t="s">
        <v>8188</v>
      </c>
      <c r="N223" s="220" t="s">
        <v>5536</v>
      </c>
      <c r="O223" s="229">
        <v>45590</v>
      </c>
      <c r="P223" s="1417" t="s">
        <v>8531</v>
      </c>
      <c r="Q223" s="220" t="s">
        <v>3765</v>
      </c>
      <c r="R223" s="229">
        <v>46038</v>
      </c>
      <c r="S223" s="218" t="s">
        <v>11986</v>
      </c>
      <c r="T223" s="220"/>
      <c r="U223" s="229"/>
      <c r="V223" s="220"/>
      <c r="W223" s="220" t="s">
        <v>3748</v>
      </c>
      <c r="X223" s="229">
        <v>46041</v>
      </c>
      <c r="Y223" s="218" t="s">
        <v>11992</v>
      </c>
      <c r="Z223" s="220"/>
      <c r="AA223" s="220"/>
      <c r="AB223" s="220"/>
      <c r="AC223" s="220"/>
      <c r="AD223" s="220"/>
      <c r="AE223" s="220"/>
      <c r="AF223" s="220"/>
      <c r="AG223" s="220"/>
      <c r="AH223" s="220"/>
      <c r="AI223" s="220"/>
      <c r="AJ223" s="220"/>
      <c r="AK223" s="220"/>
      <c r="AL223" s="220"/>
      <c r="AM223" s="220"/>
      <c r="AN223" s="220"/>
      <c r="AO223" s="220"/>
      <c r="AP223" s="220"/>
      <c r="AQ223" s="220"/>
      <c r="AR223" s="220"/>
      <c r="AS223" s="220"/>
      <c r="AT223" s="220"/>
      <c r="AU223" s="220"/>
      <c r="AV223" s="220"/>
      <c r="AW223" s="220"/>
      <c r="AX223" s="220"/>
      <c r="AY223" s="220"/>
      <c r="AZ223" s="220"/>
    </row>
    <row r="224" spans="1:52" s="110" customFormat="1" ht="15" x14ac:dyDescent="0.25">
      <c r="A224" s="230" t="s">
        <v>8263</v>
      </c>
      <c r="B224" s="220" t="s">
        <v>8257</v>
      </c>
      <c r="C224" s="230"/>
      <c r="D224" s="230" t="s">
        <v>8195</v>
      </c>
      <c r="E224" s="231" t="s">
        <v>8192</v>
      </c>
      <c r="F224" s="239">
        <f t="shared" si="37"/>
        <v>46041</v>
      </c>
      <c r="G224" s="259" t="str">
        <f t="shared" si="33"/>
        <v>A</v>
      </c>
      <c r="H224" s="274" t="str">
        <f t="shared" si="36"/>
        <v>MR_DER-1521_26</v>
      </c>
      <c r="I224" s="234" t="str">
        <f t="shared" si="34"/>
        <v>ND</v>
      </c>
      <c r="J224" s="234" t="str">
        <f t="shared" si="35"/>
        <v>ND</v>
      </c>
      <c r="K224" s="220" t="s">
        <v>3730</v>
      </c>
      <c r="L224" s="229">
        <v>45534</v>
      </c>
      <c r="M224" s="240" t="s">
        <v>8188</v>
      </c>
      <c r="N224" s="220" t="s">
        <v>5536</v>
      </c>
      <c r="O224" s="229">
        <v>45590</v>
      </c>
      <c r="P224" s="1417" t="s">
        <v>8531</v>
      </c>
      <c r="Q224" s="220" t="s">
        <v>3765</v>
      </c>
      <c r="R224" s="229">
        <v>46038</v>
      </c>
      <c r="S224" s="218" t="s">
        <v>11986</v>
      </c>
      <c r="T224" s="220"/>
      <c r="U224" s="229"/>
      <c r="V224" s="220"/>
      <c r="W224" s="220" t="s">
        <v>3748</v>
      </c>
      <c r="X224" s="229">
        <v>46041</v>
      </c>
      <c r="Y224" s="218" t="s">
        <v>11992</v>
      </c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220"/>
      <c r="AJ224" s="220"/>
      <c r="AK224" s="220"/>
      <c r="AL224" s="220"/>
      <c r="AM224" s="220"/>
      <c r="AN224" s="220"/>
      <c r="AO224" s="220"/>
      <c r="AP224" s="220"/>
      <c r="AQ224" s="220"/>
      <c r="AR224" s="220"/>
      <c r="AS224" s="220"/>
      <c r="AT224" s="220"/>
      <c r="AU224" s="220"/>
      <c r="AV224" s="220"/>
      <c r="AW224" s="220"/>
      <c r="AX224" s="220"/>
      <c r="AY224" s="220"/>
      <c r="AZ224" s="220"/>
    </row>
    <row r="225" spans="1:52" s="110" customFormat="1" ht="15" x14ac:dyDescent="0.25">
      <c r="A225" s="230" t="s">
        <v>8263</v>
      </c>
      <c r="B225" s="220" t="s">
        <v>8257</v>
      </c>
      <c r="C225" s="230"/>
      <c r="D225" s="230" t="s">
        <v>8195</v>
      </c>
      <c r="E225" s="231" t="s">
        <v>8193</v>
      </c>
      <c r="F225" s="239">
        <f t="shared" si="37"/>
        <v>46041</v>
      </c>
      <c r="G225" s="259" t="str">
        <f t="shared" si="33"/>
        <v>A</v>
      </c>
      <c r="H225" s="274" t="str">
        <f t="shared" si="36"/>
        <v>MR_DER-1521_26</v>
      </c>
      <c r="I225" s="234" t="str">
        <f t="shared" si="34"/>
        <v>ND</v>
      </c>
      <c r="J225" s="234" t="str">
        <f t="shared" si="35"/>
        <v>ND</v>
      </c>
      <c r="K225" s="220" t="s">
        <v>3730</v>
      </c>
      <c r="L225" s="229">
        <v>45534</v>
      </c>
      <c r="M225" s="240" t="s">
        <v>8188</v>
      </c>
      <c r="N225" s="220" t="s">
        <v>5536</v>
      </c>
      <c r="O225" s="229">
        <v>45590</v>
      </c>
      <c r="P225" s="1417" t="s">
        <v>8531</v>
      </c>
      <c r="Q225" s="220" t="s">
        <v>3765</v>
      </c>
      <c r="R225" s="229">
        <v>46038</v>
      </c>
      <c r="S225" s="218" t="s">
        <v>11986</v>
      </c>
      <c r="T225" s="220"/>
      <c r="U225" s="229"/>
      <c r="V225" s="220"/>
      <c r="W225" s="220" t="s">
        <v>3748</v>
      </c>
      <c r="X225" s="229">
        <v>46041</v>
      </c>
      <c r="Y225" s="218" t="s">
        <v>11992</v>
      </c>
      <c r="Z225" s="220"/>
      <c r="AA225" s="220"/>
      <c r="AB225" s="220"/>
      <c r="AC225" s="220"/>
      <c r="AD225" s="220"/>
      <c r="AE225" s="220"/>
      <c r="AF225" s="220"/>
      <c r="AG225" s="220"/>
      <c r="AH225" s="220"/>
      <c r="AI225" s="220"/>
      <c r="AJ225" s="220"/>
      <c r="AK225" s="220"/>
      <c r="AL225" s="220"/>
      <c r="AM225" s="220"/>
      <c r="AN225" s="220"/>
      <c r="AO225" s="220"/>
      <c r="AP225" s="220"/>
      <c r="AQ225" s="220"/>
      <c r="AR225" s="220"/>
      <c r="AS225" s="220"/>
      <c r="AT225" s="220"/>
      <c r="AU225" s="220"/>
      <c r="AV225" s="220"/>
      <c r="AW225" s="220"/>
      <c r="AX225" s="220"/>
      <c r="AY225" s="220"/>
      <c r="AZ225" s="220"/>
    </row>
    <row r="226" spans="1:52" s="110" customFormat="1" ht="15" x14ac:dyDescent="0.25">
      <c r="A226" s="230" t="s">
        <v>8263</v>
      </c>
      <c r="B226" s="220" t="s">
        <v>8257</v>
      </c>
      <c r="C226" s="230"/>
      <c r="D226" s="230" t="s">
        <v>8195</v>
      </c>
      <c r="E226" s="231" t="s">
        <v>8194</v>
      </c>
      <c r="F226" s="239">
        <f t="shared" si="37"/>
        <v>46041</v>
      </c>
      <c r="G226" s="259" t="str">
        <f t="shared" si="33"/>
        <v>A</v>
      </c>
      <c r="H226" s="274" t="str">
        <f t="shared" si="36"/>
        <v>MR_DER-1521_26</v>
      </c>
      <c r="I226" s="234" t="str">
        <f t="shared" si="34"/>
        <v>ND</v>
      </c>
      <c r="J226" s="234" t="str">
        <f t="shared" si="35"/>
        <v>ND</v>
      </c>
      <c r="K226" s="220" t="s">
        <v>3730</v>
      </c>
      <c r="L226" s="229">
        <v>45534</v>
      </c>
      <c r="M226" s="240" t="s">
        <v>8188</v>
      </c>
      <c r="N226" s="220" t="s">
        <v>5536</v>
      </c>
      <c r="O226" s="229">
        <v>45590</v>
      </c>
      <c r="P226" s="1417" t="s">
        <v>8531</v>
      </c>
      <c r="Q226" s="220" t="s">
        <v>3765</v>
      </c>
      <c r="R226" s="229">
        <v>46038</v>
      </c>
      <c r="S226" s="218" t="s">
        <v>11986</v>
      </c>
      <c r="T226" s="220"/>
      <c r="U226" s="229"/>
      <c r="V226" s="220"/>
      <c r="W226" s="220" t="s">
        <v>3748</v>
      </c>
      <c r="X226" s="229">
        <v>46041</v>
      </c>
      <c r="Y226" s="218" t="s">
        <v>11992</v>
      </c>
      <c r="Z226" s="220"/>
      <c r="AA226" s="220"/>
      <c r="AB226" s="220"/>
      <c r="AC226" s="220"/>
      <c r="AD226" s="220"/>
      <c r="AE226" s="220"/>
      <c r="AF226" s="220"/>
      <c r="AG226" s="220"/>
      <c r="AH226" s="220"/>
      <c r="AI226" s="220"/>
      <c r="AJ226" s="220"/>
      <c r="AK226" s="220"/>
      <c r="AL226" s="220"/>
      <c r="AM226" s="220"/>
      <c r="AN226" s="220"/>
      <c r="AO226" s="220"/>
      <c r="AP226" s="220"/>
      <c r="AQ226" s="220"/>
      <c r="AR226" s="220"/>
      <c r="AS226" s="220"/>
      <c r="AT226" s="220"/>
      <c r="AU226" s="220"/>
      <c r="AV226" s="220"/>
      <c r="AW226" s="220"/>
      <c r="AX226" s="220"/>
      <c r="AY226" s="220"/>
      <c r="AZ226" s="220"/>
    </row>
    <row r="227" spans="1:52" s="110" customFormat="1" ht="15" x14ac:dyDescent="0.25">
      <c r="A227" s="230" t="s">
        <v>8263</v>
      </c>
      <c r="B227" s="220" t="s">
        <v>8257</v>
      </c>
      <c r="C227" s="230"/>
      <c r="D227" s="230" t="s">
        <v>8195</v>
      </c>
      <c r="E227" s="231" t="s">
        <v>8254</v>
      </c>
      <c r="F227" s="239">
        <f t="shared" si="37"/>
        <v>46041</v>
      </c>
      <c r="G227" s="259" t="str">
        <f t="shared" si="33"/>
        <v>A</v>
      </c>
      <c r="H227" s="274" t="str">
        <f t="shared" si="36"/>
        <v>MR_DER-1521_26</v>
      </c>
      <c r="I227" s="234" t="str">
        <f t="shared" si="34"/>
        <v>ND</v>
      </c>
      <c r="J227" s="234" t="str">
        <f t="shared" si="35"/>
        <v>ND</v>
      </c>
      <c r="K227" s="220" t="s">
        <v>3730</v>
      </c>
      <c r="L227" s="229">
        <v>45559</v>
      </c>
      <c r="M227" s="1024" t="s">
        <v>8253</v>
      </c>
      <c r="N227" s="220" t="s">
        <v>5536</v>
      </c>
      <c r="O227" s="229">
        <v>45590</v>
      </c>
      <c r="P227" s="1417" t="s">
        <v>8531</v>
      </c>
      <c r="Q227" s="220" t="s">
        <v>3765</v>
      </c>
      <c r="R227" s="229">
        <v>46038</v>
      </c>
      <c r="S227" s="218" t="s">
        <v>11986</v>
      </c>
      <c r="T227" s="220"/>
      <c r="U227" s="229"/>
      <c r="V227" s="220"/>
      <c r="W227" s="220" t="s">
        <v>3748</v>
      </c>
      <c r="X227" s="229">
        <v>46041</v>
      </c>
      <c r="Y227" s="218" t="s">
        <v>11992</v>
      </c>
      <c r="Z227" s="220"/>
      <c r="AA227" s="220"/>
      <c r="AB227" s="220"/>
      <c r="AC227" s="220"/>
      <c r="AD227" s="220"/>
      <c r="AE227" s="220"/>
      <c r="AF227" s="220"/>
      <c r="AG227" s="220"/>
      <c r="AH227" s="220"/>
      <c r="AI227" s="220"/>
      <c r="AJ227" s="220"/>
      <c r="AK227" s="220"/>
      <c r="AL227" s="220"/>
      <c r="AM227" s="220"/>
      <c r="AN227" s="220"/>
      <c r="AO227" s="220"/>
      <c r="AP227" s="220"/>
      <c r="AQ227" s="220"/>
      <c r="AR227" s="220"/>
      <c r="AS227" s="220"/>
      <c r="AT227" s="220"/>
      <c r="AU227" s="220"/>
      <c r="AV227" s="220"/>
      <c r="AW227" s="220"/>
      <c r="AX227" s="220"/>
      <c r="AY227" s="220"/>
      <c r="AZ227" s="220"/>
    </row>
    <row r="228" spans="1:52" s="110" customFormat="1" ht="15" x14ac:dyDescent="0.25">
      <c r="A228" s="230" t="s">
        <v>8263</v>
      </c>
      <c r="B228" s="220" t="s">
        <v>8257</v>
      </c>
      <c r="C228" s="230"/>
      <c r="D228" s="230" t="s">
        <v>8195</v>
      </c>
      <c r="E228" s="231" t="s">
        <v>8255</v>
      </c>
      <c r="F228" s="239">
        <f t="shared" si="37"/>
        <v>46041</v>
      </c>
      <c r="G228" s="259" t="str">
        <f t="shared" si="33"/>
        <v>A</v>
      </c>
      <c r="H228" s="274" t="str">
        <f t="shared" si="36"/>
        <v>MR_DER-1521_26</v>
      </c>
      <c r="I228" s="234" t="str">
        <f t="shared" si="34"/>
        <v>ND</v>
      </c>
      <c r="J228" s="234" t="str">
        <f t="shared" si="35"/>
        <v>ND</v>
      </c>
      <c r="K228" s="220" t="s">
        <v>3730</v>
      </c>
      <c r="L228" s="229">
        <v>45559</v>
      </c>
      <c r="M228" s="1024" t="s">
        <v>8253</v>
      </c>
      <c r="N228" s="220" t="s">
        <v>5536</v>
      </c>
      <c r="O228" s="229">
        <v>45590</v>
      </c>
      <c r="P228" s="1417" t="s">
        <v>8531</v>
      </c>
      <c r="Q228" s="220" t="s">
        <v>3765</v>
      </c>
      <c r="R228" s="229">
        <v>46038</v>
      </c>
      <c r="S228" s="218" t="s">
        <v>11986</v>
      </c>
      <c r="T228" s="220"/>
      <c r="U228" s="229"/>
      <c r="V228" s="220"/>
      <c r="W228" s="220" t="s">
        <v>3748</v>
      </c>
      <c r="X228" s="229">
        <v>46041</v>
      </c>
      <c r="Y228" s="218" t="s">
        <v>11992</v>
      </c>
      <c r="Z228" s="220"/>
      <c r="AA228" s="220"/>
      <c r="AB228" s="220"/>
      <c r="AC228" s="220"/>
      <c r="AD228" s="220"/>
      <c r="AE228" s="220"/>
      <c r="AF228" s="220"/>
      <c r="AG228" s="220"/>
      <c r="AH228" s="220"/>
      <c r="AI228" s="220"/>
      <c r="AJ228" s="220"/>
      <c r="AK228" s="220"/>
      <c r="AL228" s="220"/>
      <c r="AM228" s="220"/>
      <c r="AN228" s="220"/>
      <c r="AO228" s="220"/>
      <c r="AP228" s="220"/>
      <c r="AQ228" s="220"/>
      <c r="AR228" s="220"/>
      <c r="AS228" s="220"/>
      <c r="AT228" s="220"/>
      <c r="AU228" s="220"/>
      <c r="AV228" s="220"/>
      <c r="AW228" s="220"/>
      <c r="AX228" s="220"/>
      <c r="AY228" s="220"/>
      <c r="AZ228" s="220"/>
    </row>
    <row r="229" spans="1:52" s="110" customFormat="1" ht="15" x14ac:dyDescent="0.25">
      <c r="A229" s="230" t="s">
        <v>8263</v>
      </c>
      <c r="B229" s="220" t="s">
        <v>8257</v>
      </c>
      <c r="C229" s="230"/>
      <c r="D229" s="230" t="s">
        <v>8195</v>
      </c>
      <c r="E229" s="231" t="s">
        <v>8256</v>
      </c>
      <c r="F229" s="239">
        <f t="shared" si="37"/>
        <v>46041</v>
      </c>
      <c r="G229" s="259" t="str">
        <f t="shared" si="33"/>
        <v>A</v>
      </c>
      <c r="H229" s="274" t="str">
        <f t="shared" si="36"/>
        <v>MR_DER-1521_26</v>
      </c>
      <c r="I229" s="234" t="str">
        <f t="shared" si="34"/>
        <v>ND</v>
      </c>
      <c r="J229" s="234" t="str">
        <f t="shared" si="35"/>
        <v>ND</v>
      </c>
      <c r="K229" s="220" t="s">
        <v>3730</v>
      </c>
      <c r="L229" s="229">
        <v>45559</v>
      </c>
      <c r="M229" s="1024" t="s">
        <v>8253</v>
      </c>
      <c r="N229" s="220" t="s">
        <v>5536</v>
      </c>
      <c r="O229" s="229">
        <v>45590</v>
      </c>
      <c r="P229" s="1417" t="s">
        <v>8531</v>
      </c>
      <c r="Q229" s="220" t="s">
        <v>3765</v>
      </c>
      <c r="R229" s="229">
        <v>46038</v>
      </c>
      <c r="S229" s="218" t="s">
        <v>11986</v>
      </c>
      <c r="T229" s="220"/>
      <c r="U229" s="229"/>
      <c r="V229" s="220"/>
      <c r="W229" s="220" t="s">
        <v>3748</v>
      </c>
      <c r="X229" s="229">
        <v>46041</v>
      </c>
      <c r="Y229" s="218" t="s">
        <v>11992</v>
      </c>
      <c r="Z229" s="220"/>
      <c r="AA229" s="220"/>
      <c r="AB229" s="220"/>
      <c r="AC229" s="220"/>
      <c r="AD229" s="220"/>
      <c r="AE229" s="220"/>
      <c r="AF229" s="220"/>
      <c r="AG229" s="220"/>
      <c r="AH229" s="220"/>
      <c r="AI229" s="220"/>
      <c r="AJ229" s="220"/>
      <c r="AK229" s="220"/>
      <c r="AL229" s="220"/>
      <c r="AM229" s="220"/>
      <c r="AN229" s="220"/>
      <c r="AO229" s="220"/>
      <c r="AP229" s="220"/>
      <c r="AQ229" s="220"/>
      <c r="AR229" s="220"/>
      <c r="AS229" s="220"/>
      <c r="AT229" s="220"/>
      <c r="AU229" s="220"/>
      <c r="AV229" s="220"/>
      <c r="AW229" s="220"/>
      <c r="AX229" s="220"/>
      <c r="AY229" s="220"/>
      <c r="AZ229" s="220"/>
    </row>
    <row r="230" spans="1:52" s="352" customFormat="1" hidden="1" x14ac:dyDescent="0.2">
      <c r="A230" s="242"/>
      <c r="B230" s="242"/>
      <c r="C230" s="242"/>
      <c r="D230" s="242"/>
      <c r="E230" s="242" t="s">
        <v>7720</v>
      </c>
      <c r="F230" s="243"/>
      <c r="G230" s="243"/>
      <c r="H230" s="243"/>
      <c r="I230" s="243"/>
      <c r="J230" s="243"/>
      <c r="K230" s="244"/>
      <c r="L230" s="244"/>
      <c r="M230" s="245"/>
      <c r="N230" s="246"/>
      <c r="O230" s="246"/>
      <c r="P230" s="246"/>
      <c r="Q230" s="244"/>
      <c r="R230" s="244"/>
      <c r="S230" s="245"/>
      <c r="T230" s="246"/>
      <c r="U230" s="246"/>
      <c r="V230" s="246"/>
      <c r="W230" s="244"/>
      <c r="X230" s="244"/>
      <c r="Y230" s="245"/>
      <c r="Z230" s="246"/>
      <c r="AA230" s="246"/>
      <c r="AB230" s="246"/>
      <c r="AC230" s="244"/>
      <c r="AD230" s="244"/>
      <c r="AE230" s="245"/>
      <c r="AF230" s="246"/>
      <c r="AG230" s="246"/>
      <c r="AH230" s="246"/>
      <c r="AI230" s="244"/>
      <c r="AJ230" s="244"/>
      <c r="AK230" s="245"/>
      <c r="AL230" s="246"/>
      <c r="AM230" s="246"/>
      <c r="AN230" s="246"/>
      <c r="AO230" s="244"/>
      <c r="AP230" s="244"/>
      <c r="AQ230" s="245"/>
      <c r="AR230" s="246"/>
      <c r="AS230" s="246"/>
      <c r="AT230" s="246"/>
      <c r="AU230" s="244"/>
      <c r="AV230" s="244"/>
      <c r="AW230" s="245"/>
      <c r="AX230" s="246"/>
      <c r="AY230" s="246"/>
      <c r="AZ230" s="246"/>
    </row>
    <row r="231" spans="1:52" s="267" customFormat="1" ht="15" hidden="1" x14ac:dyDescent="0.25">
      <c r="A231" s="1459" t="s">
        <v>9040</v>
      </c>
      <c r="B231" s="266"/>
      <c r="C231" s="1459"/>
      <c r="D231" s="884" t="s">
        <v>7619</v>
      </c>
      <c r="E231" s="374" t="s">
        <v>11799</v>
      </c>
      <c r="F231" s="370">
        <f t="shared" ref="F231:F240" si="38">IF(L231&lt;&gt;0,MAX(L231,R231,X231,AD231),"NE")</f>
        <v>46079</v>
      </c>
      <c r="G231" s="371" t="str">
        <f t="shared" ref="G231:G298" si="39">IF($F231="","",INDEX($K231:$FI231,1,MATCH($F231,$K231:$FI231,)-1))</f>
        <v>B1</v>
      </c>
      <c r="H231" s="1032" t="str">
        <f t="shared" ref="H231:H290" si="40">IF($F231="","",INDEX($K231:$AY231,1,MATCH($F231,$K231:$AY231,)+1))</f>
        <v>MR_DER-1598_26</v>
      </c>
      <c r="I231" s="263">
        <f t="shared" ref="I231:I240" si="41">IF(F231="NE",F231,IF(INDEX(K231:CP231,,MATCH(F231,K231:CP231,0)+3)&lt;&gt;0,INDEX(K231:CP231,,MATCH(F231,K231:CP231,0)+3),"ND"))</f>
        <v>46098</v>
      </c>
      <c r="J231" s="263" t="str">
        <f t="shared" ref="J231:J240" si="42">IF(G231="NE",G231,IF(INDEX(K231:CQ231,,MATCH(G231,K231:CQ231,0)+3)&lt;&gt;0,INDEX(K231:CQ231,,MATCH(G231,K231:CQ231,0)+3),"ND"))</f>
        <v>APROVADO COM RESSALVAS</v>
      </c>
      <c r="K231" s="266" t="s">
        <v>3730</v>
      </c>
      <c r="L231" s="276">
        <v>46014</v>
      </c>
      <c r="M231" s="69" t="s">
        <v>11809</v>
      </c>
      <c r="N231" s="276">
        <v>46034</v>
      </c>
      <c r="O231" s="276">
        <v>46034</v>
      </c>
      <c r="P231" s="266"/>
      <c r="Q231" s="266" t="s">
        <v>3748</v>
      </c>
      <c r="R231" s="276">
        <v>46043</v>
      </c>
      <c r="S231" s="69" t="s">
        <v>12016</v>
      </c>
      <c r="T231" s="266"/>
      <c r="U231" s="276"/>
      <c r="V231" s="1461"/>
      <c r="W231" s="266" t="s">
        <v>3748</v>
      </c>
      <c r="X231" s="276">
        <v>46044</v>
      </c>
      <c r="Y231" s="69" t="s">
        <v>12021</v>
      </c>
      <c r="Z231" s="266"/>
      <c r="AA231" s="266"/>
      <c r="AB231" s="266"/>
      <c r="AC231" s="266" t="s">
        <v>5626</v>
      </c>
      <c r="AD231" s="276">
        <v>46079</v>
      </c>
      <c r="AE231" s="23" t="s">
        <v>12253</v>
      </c>
      <c r="AF231" s="266" t="s">
        <v>5537</v>
      </c>
      <c r="AG231" s="276">
        <v>46098</v>
      </c>
      <c r="AH231" s="266"/>
      <c r="AI231" s="266"/>
      <c r="AJ231" s="266"/>
      <c r="AK231" s="266"/>
      <c r="AL231" s="266"/>
      <c r="AM231" s="266"/>
      <c r="AN231" s="266"/>
      <c r="AO231" s="266"/>
      <c r="AP231" s="266"/>
      <c r="AQ231" s="266"/>
      <c r="AR231" s="266"/>
      <c r="AS231" s="266"/>
      <c r="AT231" s="266"/>
      <c r="AU231" s="266"/>
      <c r="AV231" s="266"/>
      <c r="AW231" s="266"/>
      <c r="AX231" s="266"/>
      <c r="AY231" s="266"/>
      <c r="AZ231" s="266"/>
    </row>
    <row r="232" spans="1:52" s="267" customFormat="1" ht="15" hidden="1" x14ac:dyDescent="0.25">
      <c r="A232" s="1459" t="s">
        <v>9040</v>
      </c>
      <c r="B232" s="266"/>
      <c r="C232" s="1459"/>
      <c r="D232" s="884" t="s">
        <v>7619</v>
      </c>
      <c r="E232" s="374" t="s">
        <v>11800</v>
      </c>
      <c r="F232" s="370">
        <f t="shared" si="38"/>
        <v>46079</v>
      </c>
      <c r="G232" s="371" t="str">
        <f t="shared" si="39"/>
        <v>B1</v>
      </c>
      <c r="H232" s="1032" t="str">
        <f t="shared" si="40"/>
        <v>MR_DER-1598_26</v>
      </c>
      <c r="I232" s="263">
        <f t="shared" si="41"/>
        <v>46098</v>
      </c>
      <c r="J232" s="263" t="str">
        <f t="shared" si="42"/>
        <v>APROVADO COM RESSALVAS</v>
      </c>
      <c r="K232" s="266" t="s">
        <v>3730</v>
      </c>
      <c r="L232" s="276">
        <v>46014</v>
      </c>
      <c r="M232" s="69" t="s">
        <v>11809</v>
      </c>
      <c r="N232" s="276">
        <v>46034</v>
      </c>
      <c r="O232" s="276">
        <v>46034</v>
      </c>
      <c r="P232" s="266"/>
      <c r="Q232" s="266" t="s">
        <v>3748</v>
      </c>
      <c r="R232" s="276">
        <v>46043</v>
      </c>
      <c r="S232" s="69" t="s">
        <v>12016</v>
      </c>
      <c r="T232" s="266"/>
      <c r="U232" s="276"/>
      <c r="V232" s="1461"/>
      <c r="W232" s="266" t="s">
        <v>3748</v>
      </c>
      <c r="X232" s="276">
        <v>46044</v>
      </c>
      <c r="Y232" s="69" t="s">
        <v>12021</v>
      </c>
      <c r="Z232" s="266"/>
      <c r="AA232" s="266"/>
      <c r="AB232" s="266"/>
      <c r="AC232" s="266" t="s">
        <v>5626</v>
      </c>
      <c r="AD232" s="276">
        <v>46079</v>
      </c>
      <c r="AE232" s="23" t="s">
        <v>12253</v>
      </c>
      <c r="AF232" s="266" t="s">
        <v>5537</v>
      </c>
      <c r="AG232" s="276">
        <v>46098</v>
      </c>
      <c r="AH232" s="266"/>
      <c r="AI232" s="266"/>
      <c r="AJ232" s="266"/>
      <c r="AK232" s="266"/>
      <c r="AL232" s="266"/>
      <c r="AM232" s="266"/>
      <c r="AN232" s="266"/>
      <c r="AO232" s="266"/>
      <c r="AP232" s="266"/>
      <c r="AQ232" s="266"/>
      <c r="AR232" s="266"/>
      <c r="AS232" s="266"/>
      <c r="AT232" s="266"/>
      <c r="AU232" s="266"/>
      <c r="AV232" s="266"/>
      <c r="AW232" s="266"/>
      <c r="AX232" s="266"/>
      <c r="AY232" s="266"/>
      <c r="AZ232" s="266"/>
    </row>
    <row r="233" spans="1:52" s="267" customFormat="1" ht="15" hidden="1" x14ac:dyDescent="0.25">
      <c r="A233" s="1459" t="s">
        <v>9040</v>
      </c>
      <c r="B233" s="266"/>
      <c r="C233" s="1459"/>
      <c r="D233" s="884" t="s">
        <v>7619</v>
      </c>
      <c r="E233" s="374" t="s">
        <v>11801</v>
      </c>
      <c r="F233" s="370">
        <f t="shared" si="38"/>
        <v>46079</v>
      </c>
      <c r="G233" s="371" t="str">
        <f t="shared" si="39"/>
        <v>B1</v>
      </c>
      <c r="H233" s="1032" t="str">
        <f t="shared" si="40"/>
        <v>MR_DER-1598_26</v>
      </c>
      <c r="I233" s="263">
        <f t="shared" si="41"/>
        <v>46098</v>
      </c>
      <c r="J233" s="263" t="str">
        <f t="shared" si="42"/>
        <v>APROVADO COM RESSALVAS</v>
      </c>
      <c r="K233" s="266" t="s">
        <v>3730</v>
      </c>
      <c r="L233" s="276">
        <v>46014</v>
      </c>
      <c r="M233" s="69" t="s">
        <v>11809</v>
      </c>
      <c r="N233" s="276">
        <v>46034</v>
      </c>
      <c r="O233" s="276">
        <v>46034</v>
      </c>
      <c r="P233" s="266"/>
      <c r="Q233" s="266" t="s">
        <v>3748</v>
      </c>
      <c r="R233" s="276">
        <v>46043</v>
      </c>
      <c r="S233" s="69" t="s">
        <v>12016</v>
      </c>
      <c r="T233" s="266"/>
      <c r="U233" s="276"/>
      <c r="V233" s="1461"/>
      <c r="W233" s="266" t="s">
        <v>3748</v>
      </c>
      <c r="X233" s="276">
        <v>46044</v>
      </c>
      <c r="Y233" s="69" t="s">
        <v>12021</v>
      </c>
      <c r="Z233" s="266"/>
      <c r="AA233" s="266"/>
      <c r="AB233" s="266"/>
      <c r="AC233" s="266" t="s">
        <v>5626</v>
      </c>
      <c r="AD233" s="276">
        <v>46079</v>
      </c>
      <c r="AE233" s="23" t="s">
        <v>12253</v>
      </c>
      <c r="AF233" s="266" t="s">
        <v>5537</v>
      </c>
      <c r="AG233" s="276">
        <v>46098</v>
      </c>
      <c r="AH233" s="266"/>
      <c r="AI233" s="266"/>
      <c r="AJ233" s="266"/>
      <c r="AK233" s="266"/>
      <c r="AL233" s="266"/>
      <c r="AM233" s="266"/>
      <c r="AN233" s="266"/>
      <c r="AO233" s="266"/>
      <c r="AP233" s="266"/>
      <c r="AQ233" s="266"/>
      <c r="AR233" s="266"/>
      <c r="AS233" s="266"/>
      <c r="AT233" s="266"/>
      <c r="AU233" s="266"/>
      <c r="AV233" s="266"/>
      <c r="AW233" s="266"/>
      <c r="AX233" s="266"/>
      <c r="AY233" s="266"/>
      <c r="AZ233" s="266"/>
    </row>
    <row r="234" spans="1:52" s="267" customFormat="1" ht="15" hidden="1" x14ac:dyDescent="0.25">
      <c r="A234" s="1459" t="s">
        <v>9040</v>
      </c>
      <c r="B234" s="266"/>
      <c r="C234" s="1459"/>
      <c r="D234" s="884" t="s">
        <v>7619</v>
      </c>
      <c r="E234" s="374" t="s">
        <v>11802</v>
      </c>
      <c r="F234" s="370">
        <f t="shared" si="38"/>
        <v>46079</v>
      </c>
      <c r="G234" s="371" t="str">
        <f t="shared" si="39"/>
        <v>B1</v>
      </c>
      <c r="H234" s="1032" t="str">
        <f t="shared" si="40"/>
        <v>MR_DER-1598_26</v>
      </c>
      <c r="I234" s="263">
        <f t="shared" si="41"/>
        <v>46098</v>
      </c>
      <c r="J234" s="263" t="str">
        <f t="shared" si="42"/>
        <v>APROVADO COM RESSALVAS</v>
      </c>
      <c r="K234" s="266" t="s">
        <v>3730</v>
      </c>
      <c r="L234" s="276">
        <v>46014</v>
      </c>
      <c r="M234" s="69" t="s">
        <v>11809</v>
      </c>
      <c r="N234" s="276">
        <v>46034</v>
      </c>
      <c r="O234" s="276">
        <v>46034</v>
      </c>
      <c r="P234" s="266"/>
      <c r="Q234" s="266" t="s">
        <v>3748</v>
      </c>
      <c r="R234" s="276">
        <v>46043</v>
      </c>
      <c r="S234" s="69" t="s">
        <v>12016</v>
      </c>
      <c r="T234" s="266"/>
      <c r="U234" s="276"/>
      <c r="V234" s="1461"/>
      <c r="W234" s="266" t="s">
        <v>3748</v>
      </c>
      <c r="X234" s="276">
        <v>46044</v>
      </c>
      <c r="Y234" s="69" t="s">
        <v>12021</v>
      </c>
      <c r="Z234" s="266"/>
      <c r="AA234" s="266"/>
      <c r="AB234" s="266"/>
      <c r="AC234" s="266" t="s">
        <v>5626</v>
      </c>
      <c r="AD234" s="276">
        <v>46079</v>
      </c>
      <c r="AE234" s="23" t="s">
        <v>12253</v>
      </c>
      <c r="AF234" s="266" t="s">
        <v>5537</v>
      </c>
      <c r="AG234" s="276">
        <v>46098</v>
      </c>
      <c r="AH234" s="266"/>
      <c r="AI234" s="266"/>
      <c r="AJ234" s="266"/>
      <c r="AK234" s="266"/>
      <c r="AL234" s="266"/>
      <c r="AM234" s="266"/>
      <c r="AN234" s="266"/>
      <c r="AO234" s="266"/>
      <c r="AP234" s="266"/>
      <c r="AQ234" s="266"/>
      <c r="AR234" s="266"/>
      <c r="AS234" s="266"/>
      <c r="AT234" s="266"/>
      <c r="AU234" s="266"/>
      <c r="AV234" s="266"/>
      <c r="AW234" s="266"/>
      <c r="AX234" s="266"/>
      <c r="AY234" s="266"/>
      <c r="AZ234" s="266"/>
    </row>
    <row r="235" spans="1:52" s="267" customFormat="1" ht="15" hidden="1" x14ac:dyDescent="0.25">
      <c r="A235" s="1459" t="s">
        <v>9040</v>
      </c>
      <c r="B235" s="266"/>
      <c r="C235" s="1459"/>
      <c r="D235" s="884" t="s">
        <v>11105</v>
      </c>
      <c r="E235" s="374" t="s">
        <v>11803</v>
      </c>
      <c r="F235" s="370">
        <f t="shared" si="38"/>
        <v>46079</v>
      </c>
      <c r="G235" s="371" t="str">
        <f t="shared" si="39"/>
        <v>B1</v>
      </c>
      <c r="H235" s="1032" t="str">
        <f t="shared" si="40"/>
        <v>MR_DER-1598_26</v>
      </c>
      <c r="I235" s="263">
        <f t="shared" si="41"/>
        <v>46098</v>
      </c>
      <c r="J235" s="263" t="str">
        <f t="shared" si="42"/>
        <v>APROVADO COM RESSALVAS</v>
      </c>
      <c r="K235" s="266" t="s">
        <v>3730</v>
      </c>
      <c r="L235" s="276">
        <v>46014</v>
      </c>
      <c r="M235" s="69" t="s">
        <v>11809</v>
      </c>
      <c r="N235" s="276">
        <v>46034</v>
      </c>
      <c r="O235" s="276">
        <v>46034</v>
      </c>
      <c r="P235" s="266"/>
      <c r="Q235" s="266" t="s">
        <v>3748</v>
      </c>
      <c r="R235" s="276">
        <v>46043</v>
      </c>
      <c r="S235" s="69" t="s">
        <v>12016</v>
      </c>
      <c r="T235" s="266"/>
      <c r="U235" s="276"/>
      <c r="V235" s="1461"/>
      <c r="W235" s="266" t="s">
        <v>3748</v>
      </c>
      <c r="X235" s="276">
        <v>46044</v>
      </c>
      <c r="Y235" s="69" t="s">
        <v>12021</v>
      </c>
      <c r="Z235" s="266"/>
      <c r="AA235" s="266"/>
      <c r="AB235" s="266"/>
      <c r="AC235" s="266" t="s">
        <v>5626</v>
      </c>
      <c r="AD235" s="276">
        <v>46079</v>
      </c>
      <c r="AE235" s="23" t="s">
        <v>12253</v>
      </c>
      <c r="AF235" s="266" t="s">
        <v>5537</v>
      </c>
      <c r="AG235" s="276">
        <v>46098</v>
      </c>
      <c r="AH235" s="266"/>
      <c r="AI235" s="266"/>
      <c r="AJ235" s="266"/>
      <c r="AK235" s="266"/>
      <c r="AL235" s="266"/>
      <c r="AM235" s="266"/>
      <c r="AN235" s="266"/>
      <c r="AO235" s="266"/>
      <c r="AP235" s="266"/>
      <c r="AQ235" s="266"/>
      <c r="AR235" s="266"/>
      <c r="AS235" s="266"/>
      <c r="AT235" s="266"/>
      <c r="AU235" s="266"/>
      <c r="AV235" s="266"/>
      <c r="AW235" s="266"/>
      <c r="AX235" s="266"/>
      <c r="AY235" s="266"/>
      <c r="AZ235" s="266"/>
    </row>
    <row r="236" spans="1:52" s="267" customFormat="1" ht="15" hidden="1" x14ac:dyDescent="0.25">
      <c r="A236" s="1459" t="s">
        <v>9040</v>
      </c>
      <c r="B236" s="266"/>
      <c r="C236" s="1459"/>
      <c r="D236" s="884" t="s">
        <v>11105</v>
      </c>
      <c r="E236" s="374" t="s">
        <v>11804</v>
      </c>
      <c r="F236" s="370">
        <f t="shared" si="38"/>
        <v>46079</v>
      </c>
      <c r="G236" s="371" t="str">
        <f t="shared" si="39"/>
        <v>B1</v>
      </c>
      <c r="H236" s="1032" t="str">
        <f t="shared" si="40"/>
        <v>MR_DER-1598_26</v>
      </c>
      <c r="I236" s="263">
        <f t="shared" si="41"/>
        <v>46098</v>
      </c>
      <c r="J236" s="263" t="str">
        <f t="shared" si="42"/>
        <v>APROVADO COM RESSALVAS</v>
      </c>
      <c r="K236" s="266" t="s">
        <v>3730</v>
      </c>
      <c r="L236" s="276">
        <v>46014</v>
      </c>
      <c r="M236" s="69" t="s">
        <v>11809</v>
      </c>
      <c r="N236" s="276">
        <v>46034</v>
      </c>
      <c r="O236" s="276">
        <v>46034</v>
      </c>
      <c r="P236" s="266"/>
      <c r="Q236" s="266" t="s">
        <v>3748</v>
      </c>
      <c r="R236" s="276">
        <v>46043</v>
      </c>
      <c r="S236" s="69" t="s">
        <v>12016</v>
      </c>
      <c r="T236" s="266"/>
      <c r="U236" s="276"/>
      <c r="V236" s="1461"/>
      <c r="W236" s="266" t="s">
        <v>3748</v>
      </c>
      <c r="X236" s="276">
        <v>46044</v>
      </c>
      <c r="Y236" s="69" t="s">
        <v>12021</v>
      </c>
      <c r="Z236" s="266"/>
      <c r="AA236" s="266"/>
      <c r="AB236" s="266"/>
      <c r="AC236" s="266" t="s">
        <v>5626</v>
      </c>
      <c r="AD236" s="276">
        <v>46079</v>
      </c>
      <c r="AE236" s="23" t="s">
        <v>12253</v>
      </c>
      <c r="AF236" s="266" t="s">
        <v>5537</v>
      </c>
      <c r="AG236" s="276">
        <v>46098</v>
      </c>
      <c r="AH236" s="266"/>
      <c r="AI236" s="266"/>
      <c r="AJ236" s="266"/>
      <c r="AK236" s="266"/>
      <c r="AL236" s="266"/>
      <c r="AM236" s="266"/>
      <c r="AN236" s="266"/>
      <c r="AO236" s="266"/>
      <c r="AP236" s="266"/>
      <c r="AQ236" s="266"/>
      <c r="AR236" s="266"/>
      <c r="AS236" s="266"/>
      <c r="AT236" s="266"/>
      <c r="AU236" s="266"/>
      <c r="AV236" s="266"/>
      <c r="AW236" s="266"/>
      <c r="AX236" s="266"/>
      <c r="AY236" s="266"/>
      <c r="AZ236" s="266"/>
    </row>
    <row r="237" spans="1:52" s="267" customFormat="1" ht="15" hidden="1" x14ac:dyDescent="0.25">
      <c r="A237" s="1459" t="s">
        <v>9040</v>
      </c>
      <c r="B237" s="266"/>
      <c r="C237" s="1459"/>
      <c r="D237" s="884" t="s">
        <v>11105</v>
      </c>
      <c r="E237" s="374" t="s">
        <v>11805</v>
      </c>
      <c r="F237" s="370">
        <f t="shared" si="38"/>
        <v>46079</v>
      </c>
      <c r="G237" s="371" t="str">
        <f t="shared" si="39"/>
        <v>B1</v>
      </c>
      <c r="H237" s="1032" t="str">
        <f t="shared" si="40"/>
        <v>MR_DER-1598_26</v>
      </c>
      <c r="I237" s="263">
        <f t="shared" si="41"/>
        <v>46098</v>
      </c>
      <c r="J237" s="263" t="str">
        <f t="shared" si="42"/>
        <v>APROVADO COM RESSALVAS</v>
      </c>
      <c r="K237" s="266" t="s">
        <v>3730</v>
      </c>
      <c r="L237" s="276">
        <v>46014</v>
      </c>
      <c r="M237" s="69" t="s">
        <v>11809</v>
      </c>
      <c r="N237" s="276">
        <v>46034</v>
      </c>
      <c r="O237" s="276">
        <v>46034</v>
      </c>
      <c r="P237" s="266"/>
      <c r="Q237" s="266" t="s">
        <v>3748</v>
      </c>
      <c r="R237" s="276">
        <v>46043</v>
      </c>
      <c r="S237" s="69" t="s">
        <v>12016</v>
      </c>
      <c r="T237" s="266"/>
      <c r="U237" s="276"/>
      <c r="V237" s="1461"/>
      <c r="W237" s="266" t="s">
        <v>3748</v>
      </c>
      <c r="X237" s="276">
        <v>46044</v>
      </c>
      <c r="Y237" s="69" t="s">
        <v>12021</v>
      </c>
      <c r="Z237" s="266"/>
      <c r="AA237" s="266"/>
      <c r="AB237" s="266"/>
      <c r="AC237" s="266" t="s">
        <v>5626</v>
      </c>
      <c r="AD237" s="276">
        <v>46079</v>
      </c>
      <c r="AE237" s="23" t="s">
        <v>12253</v>
      </c>
      <c r="AF237" s="266" t="s">
        <v>5537</v>
      </c>
      <c r="AG237" s="276">
        <v>46098</v>
      </c>
      <c r="AH237" s="266"/>
      <c r="AI237" s="266"/>
      <c r="AJ237" s="266"/>
      <c r="AK237" s="266"/>
      <c r="AL237" s="266"/>
      <c r="AM237" s="266"/>
      <c r="AN237" s="266"/>
      <c r="AO237" s="266"/>
      <c r="AP237" s="266"/>
      <c r="AQ237" s="266"/>
      <c r="AR237" s="266"/>
      <c r="AS237" s="266"/>
      <c r="AT237" s="266"/>
      <c r="AU237" s="266"/>
      <c r="AV237" s="266"/>
      <c r="AW237" s="266"/>
      <c r="AX237" s="266"/>
      <c r="AY237" s="266"/>
      <c r="AZ237" s="266"/>
    </row>
    <row r="238" spans="1:52" s="267" customFormat="1" ht="15" hidden="1" x14ac:dyDescent="0.25">
      <c r="A238" s="1459" t="s">
        <v>9040</v>
      </c>
      <c r="B238" s="266"/>
      <c r="C238" s="1459"/>
      <c r="D238" s="884" t="s">
        <v>11105</v>
      </c>
      <c r="E238" s="374" t="s">
        <v>11806</v>
      </c>
      <c r="F238" s="370">
        <f t="shared" si="38"/>
        <v>46079</v>
      </c>
      <c r="G238" s="371" t="str">
        <f t="shared" si="39"/>
        <v>B1</v>
      </c>
      <c r="H238" s="1032" t="str">
        <f t="shared" si="40"/>
        <v>MR_DER-1598_26</v>
      </c>
      <c r="I238" s="263">
        <f t="shared" si="41"/>
        <v>46098</v>
      </c>
      <c r="J238" s="263" t="str">
        <f t="shared" si="42"/>
        <v>APROVADO COM RESSALVAS</v>
      </c>
      <c r="K238" s="266" t="s">
        <v>3730</v>
      </c>
      <c r="L238" s="276">
        <v>46014</v>
      </c>
      <c r="M238" s="69" t="s">
        <v>11809</v>
      </c>
      <c r="N238" s="276">
        <v>46034</v>
      </c>
      <c r="O238" s="276">
        <v>46034</v>
      </c>
      <c r="P238" s="266"/>
      <c r="Q238" s="266" t="s">
        <v>3748</v>
      </c>
      <c r="R238" s="276">
        <v>46043</v>
      </c>
      <c r="S238" s="69" t="s">
        <v>12016</v>
      </c>
      <c r="T238" s="266"/>
      <c r="U238" s="276"/>
      <c r="V238" s="1461"/>
      <c r="W238" s="266" t="s">
        <v>3748</v>
      </c>
      <c r="X238" s="276">
        <v>46044</v>
      </c>
      <c r="Y238" s="69" t="s">
        <v>12021</v>
      </c>
      <c r="Z238" s="266"/>
      <c r="AA238" s="266"/>
      <c r="AB238" s="266"/>
      <c r="AC238" s="266" t="s">
        <v>5626</v>
      </c>
      <c r="AD238" s="276">
        <v>46079</v>
      </c>
      <c r="AE238" s="23" t="s">
        <v>12253</v>
      </c>
      <c r="AF238" s="266" t="s">
        <v>5537</v>
      </c>
      <c r="AG238" s="276">
        <v>46098</v>
      </c>
      <c r="AH238" s="266"/>
      <c r="AI238" s="266"/>
      <c r="AJ238" s="266"/>
      <c r="AK238" s="266"/>
      <c r="AL238" s="266"/>
      <c r="AM238" s="266"/>
      <c r="AN238" s="266"/>
      <c r="AO238" s="266"/>
      <c r="AP238" s="266"/>
      <c r="AQ238" s="266"/>
      <c r="AR238" s="266"/>
      <c r="AS238" s="266"/>
      <c r="AT238" s="266"/>
      <c r="AU238" s="266"/>
      <c r="AV238" s="266"/>
      <c r="AW238" s="266"/>
      <c r="AX238" s="266"/>
      <c r="AY238" s="266"/>
      <c r="AZ238" s="266"/>
    </row>
    <row r="239" spans="1:52" s="267" customFormat="1" ht="15" hidden="1" x14ac:dyDescent="0.25">
      <c r="A239" s="1459" t="s">
        <v>9040</v>
      </c>
      <c r="B239" s="266"/>
      <c r="C239" s="1459"/>
      <c r="D239" s="1491" t="s">
        <v>11808</v>
      </c>
      <c r="E239" s="374" t="s">
        <v>11807</v>
      </c>
      <c r="F239" s="370">
        <f t="shared" si="38"/>
        <v>46079</v>
      </c>
      <c r="G239" s="371" t="str">
        <f t="shared" si="39"/>
        <v>B1</v>
      </c>
      <c r="H239" s="1032" t="str">
        <f t="shared" si="40"/>
        <v>MR_DER-1598_26</v>
      </c>
      <c r="I239" s="263">
        <f t="shared" si="41"/>
        <v>46098</v>
      </c>
      <c r="J239" s="263" t="str">
        <f t="shared" si="42"/>
        <v>APROVADO COM RESSALVAS</v>
      </c>
      <c r="K239" s="266" t="s">
        <v>3730</v>
      </c>
      <c r="L239" s="276">
        <v>46014</v>
      </c>
      <c r="M239" s="69" t="s">
        <v>11809</v>
      </c>
      <c r="N239" s="276">
        <v>46034</v>
      </c>
      <c r="O239" s="276">
        <v>46034</v>
      </c>
      <c r="P239" s="266"/>
      <c r="Q239" s="266" t="s">
        <v>3748</v>
      </c>
      <c r="R239" s="276">
        <v>46043</v>
      </c>
      <c r="S239" s="69" t="s">
        <v>12016</v>
      </c>
      <c r="T239" s="266"/>
      <c r="U239" s="276"/>
      <c r="V239" s="1461"/>
      <c r="W239" s="266" t="s">
        <v>3748</v>
      </c>
      <c r="X239" s="276">
        <v>46044</v>
      </c>
      <c r="Y239" s="69" t="s">
        <v>12021</v>
      </c>
      <c r="Z239" s="266"/>
      <c r="AA239" s="266"/>
      <c r="AB239" s="266"/>
      <c r="AC239" s="266" t="s">
        <v>5626</v>
      </c>
      <c r="AD239" s="276">
        <v>46079</v>
      </c>
      <c r="AE239" s="23" t="s">
        <v>12253</v>
      </c>
      <c r="AF239" s="266" t="s">
        <v>5537</v>
      </c>
      <c r="AG239" s="276">
        <v>46098</v>
      </c>
      <c r="AH239" s="266"/>
      <c r="AI239" s="266"/>
      <c r="AJ239" s="266"/>
      <c r="AK239" s="266"/>
      <c r="AL239" s="266"/>
      <c r="AM239" s="266"/>
      <c r="AN239" s="266"/>
      <c r="AO239" s="266"/>
      <c r="AP239" s="266"/>
      <c r="AQ239" s="266"/>
      <c r="AR239" s="266"/>
      <c r="AS239" s="266"/>
      <c r="AT239" s="266"/>
      <c r="AU239" s="266"/>
      <c r="AV239" s="266"/>
      <c r="AW239" s="266"/>
      <c r="AX239" s="266"/>
      <c r="AY239" s="266"/>
      <c r="AZ239" s="266"/>
    </row>
    <row r="240" spans="1:52" s="267" customFormat="1" ht="15" hidden="1" x14ac:dyDescent="0.25">
      <c r="A240" s="1459" t="s">
        <v>9040</v>
      </c>
      <c r="B240" s="266"/>
      <c r="C240" s="1489"/>
      <c r="D240" s="1493" t="s">
        <v>7622</v>
      </c>
      <c r="E240" s="1490" t="s">
        <v>11908</v>
      </c>
      <c r="F240" s="370">
        <f t="shared" si="38"/>
        <v>46079</v>
      </c>
      <c r="G240" s="371" t="str">
        <f t="shared" si="39"/>
        <v>B1</v>
      </c>
      <c r="H240" s="1032" t="str">
        <f t="shared" si="40"/>
        <v>MR_DER-1598_26</v>
      </c>
      <c r="I240" s="263">
        <f t="shared" si="41"/>
        <v>46098</v>
      </c>
      <c r="J240" s="263" t="str">
        <f t="shared" si="42"/>
        <v>APROVADO COM RESSALVAS</v>
      </c>
      <c r="K240" s="266" t="s">
        <v>3730</v>
      </c>
      <c r="L240" s="276">
        <v>46014</v>
      </c>
      <c r="M240" s="69" t="s">
        <v>11809</v>
      </c>
      <c r="N240" s="276">
        <v>46034</v>
      </c>
      <c r="O240" s="276">
        <v>46034</v>
      </c>
      <c r="P240" s="266"/>
      <c r="Q240" s="266" t="s">
        <v>3748</v>
      </c>
      <c r="R240" s="276">
        <v>46043</v>
      </c>
      <c r="S240" s="69" t="s">
        <v>12016</v>
      </c>
      <c r="T240" s="266"/>
      <c r="U240" s="276"/>
      <c r="V240" s="1461"/>
      <c r="W240" s="266" t="s">
        <v>3748</v>
      </c>
      <c r="X240" s="276">
        <v>46044</v>
      </c>
      <c r="Y240" s="69" t="s">
        <v>12021</v>
      </c>
      <c r="Z240" s="266"/>
      <c r="AA240" s="266"/>
      <c r="AB240" s="266"/>
      <c r="AC240" s="266" t="s">
        <v>5626</v>
      </c>
      <c r="AD240" s="276">
        <v>46079</v>
      </c>
      <c r="AE240" s="23" t="s">
        <v>12253</v>
      </c>
      <c r="AF240" s="266" t="s">
        <v>5537</v>
      </c>
      <c r="AG240" s="276">
        <v>46098</v>
      </c>
      <c r="AH240" s="266"/>
      <c r="AI240" s="266"/>
      <c r="AJ240" s="266"/>
      <c r="AK240" s="266"/>
      <c r="AL240" s="266"/>
      <c r="AM240" s="266"/>
      <c r="AN240" s="266"/>
      <c r="AO240" s="266"/>
      <c r="AP240" s="266"/>
      <c r="AQ240" s="266"/>
      <c r="AR240" s="266"/>
      <c r="AS240" s="266"/>
      <c r="AT240" s="266"/>
      <c r="AU240" s="266"/>
      <c r="AV240" s="266"/>
      <c r="AW240" s="266"/>
      <c r="AX240" s="266"/>
      <c r="AY240" s="266"/>
      <c r="AZ240" s="266"/>
    </row>
    <row r="241" spans="1:52" s="267" customFormat="1" ht="15" hidden="1" x14ac:dyDescent="0.25">
      <c r="A241" s="1459" t="s">
        <v>8342</v>
      </c>
      <c r="B241" s="266"/>
      <c r="C241" s="1489"/>
      <c r="D241" s="1493" t="s">
        <v>12289</v>
      </c>
      <c r="E241" s="1490" t="s">
        <v>12270</v>
      </c>
      <c r="F241" s="370">
        <f t="shared" ref="F241:F259" si="43">IF(L241&lt;&gt;0,MAX(L241,R241,X241,AD241),"NE")</f>
        <v>46087</v>
      </c>
      <c r="G241" s="371" t="str">
        <f t="shared" si="39"/>
        <v>A1</v>
      </c>
      <c r="H241" s="1032" t="str">
        <f t="shared" si="40"/>
        <v>MR_DER-1609_26</v>
      </c>
      <c r="I241" s="263" t="str">
        <f t="shared" ref="I241:I259" si="44">IF(F241="NE",F241,IF(INDEX(K241:CP241,,MATCH(F241,K241:CP241,0)+3)&lt;&gt;0,INDEX(K241:CP241,,MATCH(F241,K241:CP241,0)+3),"ND"))</f>
        <v>ND</v>
      </c>
      <c r="J241" s="263" t="str">
        <f t="shared" ref="J241:J259" si="45">IF(G241="NE",G241,IF(INDEX(K241:CQ241,,MATCH(G241,K241:CQ241,0)+3)&lt;&gt;0,INDEX(K241:CQ241,,MATCH(G241,K241:CQ241,0)+3),"ND"))</f>
        <v>ND</v>
      </c>
      <c r="K241" s="266" t="s">
        <v>3730</v>
      </c>
      <c r="L241" s="276">
        <v>46087</v>
      </c>
      <c r="M241" s="23" t="s">
        <v>12290</v>
      </c>
      <c r="N241" s="276"/>
      <c r="O241" s="276"/>
      <c r="P241" s="266"/>
      <c r="Q241" s="266"/>
      <c r="R241" s="276"/>
      <c r="S241" s="69"/>
      <c r="T241" s="266"/>
      <c r="U241" s="276"/>
      <c r="V241" s="1461"/>
      <c r="W241" s="266"/>
      <c r="X241" s="276"/>
      <c r="Y241" s="69"/>
      <c r="Z241" s="266"/>
      <c r="AA241" s="266"/>
      <c r="AB241" s="266"/>
      <c r="AC241" s="266"/>
      <c r="AD241" s="276"/>
      <c r="AE241" s="23"/>
      <c r="AF241" s="266"/>
      <c r="AG241" s="266"/>
      <c r="AH241" s="266"/>
      <c r="AI241" s="266"/>
      <c r="AJ241" s="266"/>
      <c r="AK241" s="266"/>
      <c r="AL241" s="266"/>
      <c r="AM241" s="266"/>
      <c r="AN241" s="266"/>
      <c r="AO241" s="266"/>
      <c r="AP241" s="266"/>
      <c r="AQ241" s="266"/>
      <c r="AR241" s="266"/>
      <c r="AS241" s="266"/>
      <c r="AT241" s="266"/>
      <c r="AU241" s="266"/>
      <c r="AV241" s="266"/>
      <c r="AW241" s="266"/>
      <c r="AX241" s="266"/>
      <c r="AY241" s="266"/>
      <c r="AZ241" s="266"/>
    </row>
    <row r="242" spans="1:52" s="267" customFormat="1" ht="15" hidden="1" x14ac:dyDescent="0.25">
      <c r="A242" s="1459" t="s">
        <v>8342</v>
      </c>
      <c r="B242" s="266"/>
      <c r="C242" s="1489"/>
      <c r="D242" s="1493" t="s">
        <v>12289</v>
      </c>
      <c r="E242" s="1490" t="s">
        <v>12271</v>
      </c>
      <c r="F242" s="370">
        <f t="shared" si="43"/>
        <v>46087</v>
      </c>
      <c r="G242" s="371" t="str">
        <f t="shared" si="39"/>
        <v>A1</v>
      </c>
      <c r="H242" s="1032" t="str">
        <f t="shared" si="40"/>
        <v>MR_DER-1609_26</v>
      </c>
      <c r="I242" s="263" t="str">
        <f t="shared" si="44"/>
        <v>ND</v>
      </c>
      <c r="J242" s="263" t="str">
        <f t="shared" si="45"/>
        <v>ND</v>
      </c>
      <c r="K242" s="266" t="s">
        <v>3730</v>
      </c>
      <c r="L242" s="276">
        <v>46087</v>
      </c>
      <c r="M242" s="23" t="s">
        <v>12290</v>
      </c>
      <c r="N242" s="276"/>
      <c r="O242" s="276"/>
      <c r="P242" s="266"/>
      <c r="Q242" s="266"/>
      <c r="R242" s="276"/>
      <c r="S242" s="69"/>
      <c r="T242" s="266"/>
      <c r="U242" s="276"/>
      <c r="V242" s="1461"/>
      <c r="W242" s="266"/>
      <c r="X242" s="276"/>
      <c r="Y242" s="69"/>
      <c r="Z242" s="266"/>
      <c r="AA242" s="266"/>
      <c r="AB242" s="266"/>
      <c r="AC242" s="266"/>
      <c r="AD242" s="276"/>
      <c r="AE242" s="23"/>
      <c r="AF242" s="266"/>
      <c r="AG242" s="266"/>
      <c r="AH242" s="266"/>
      <c r="AI242" s="266"/>
      <c r="AJ242" s="266"/>
      <c r="AK242" s="266"/>
      <c r="AL242" s="266"/>
      <c r="AM242" s="266"/>
      <c r="AN242" s="266"/>
      <c r="AO242" s="266"/>
      <c r="AP242" s="266"/>
      <c r="AQ242" s="266"/>
      <c r="AR242" s="266"/>
      <c r="AS242" s="266"/>
      <c r="AT242" s="266"/>
      <c r="AU242" s="266"/>
      <c r="AV242" s="266"/>
      <c r="AW242" s="266"/>
      <c r="AX242" s="266"/>
      <c r="AY242" s="266"/>
      <c r="AZ242" s="266"/>
    </row>
    <row r="243" spans="1:52" s="267" customFormat="1" ht="15" hidden="1" x14ac:dyDescent="0.25">
      <c r="A243" s="1459" t="s">
        <v>8342</v>
      </c>
      <c r="B243" s="266"/>
      <c r="C243" s="1489"/>
      <c r="D243" s="1493" t="s">
        <v>12289</v>
      </c>
      <c r="E243" s="1490" t="s">
        <v>12272</v>
      </c>
      <c r="F243" s="370">
        <f t="shared" si="43"/>
        <v>46087</v>
      </c>
      <c r="G243" s="371" t="str">
        <f t="shared" si="39"/>
        <v>A1</v>
      </c>
      <c r="H243" s="1032" t="str">
        <f t="shared" si="40"/>
        <v>MR_DER-1609_26</v>
      </c>
      <c r="I243" s="263" t="str">
        <f t="shared" si="44"/>
        <v>ND</v>
      </c>
      <c r="J243" s="263" t="str">
        <f t="shared" si="45"/>
        <v>ND</v>
      </c>
      <c r="K243" s="266" t="s">
        <v>3730</v>
      </c>
      <c r="L243" s="276">
        <v>46087</v>
      </c>
      <c r="M243" s="23" t="s">
        <v>12290</v>
      </c>
      <c r="N243" s="276"/>
      <c r="O243" s="276"/>
      <c r="P243" s="266"/>
      <c r="Q243" s="266"/>
      <c r="R243" s="276"/>
      <c r="S243" s="69"/>
      <c r="T243" s="266"/>
      <c r="U243" s="276"/>
      <c r="V243" s="1461"/>
      <c r="W243" s="266"/>
      <c r="X243" s="276"/>
      <c r="Y243" s="69"/>
      <c r="Z243" s="266"/>
      <c r="AA243" s="266"/>
      <c r="AB243" s="266"/>
      <c r="AC243" s="266"/>
      <c r="AD243" s="276"/>
      <c r="AE243" s="23"/>
      <c r="AF243" s="266"/>
      <c r="AG243" s="266"/>
      <c r="AH243" s="266"/>
      <c r="AI243" s="266"/>
      <c r="AJ243" s="266"/>
      <c r="AK243" s="266"/>
      <c r="AL243" s="266"/>
      <c r="AM243" s="266"/>
      <c r="AN243" s="266"/>
      <c r="AO243" s="266"/>
      <c r="AP243" s="266"/>
      <c r="AQ243" s="266"/>
      <c r="AR243" s="266"/>
      <c r="AS243" s="266"/>
      <c r="AT243" s="266"/>
      <c r="AU243" s="266"/>
      <c r="AV243" s="266"/>
      <c r="AW243" s="266"/>
      <c r="AX243" s="266"/>
      <c r="AY243" s="266"/>
      <c r="AZ243" s="266"/>
    </row>
    <row r="244" spans="1:52" s="267" customFormat="1" ht="15" hidden="1" x14ac:dyDescent="0.25">
      <c r="A244" s="1459" t="s">
        <v>8342</v>
      </c>
      <c r="B244" s="266"/>
      <c r="C244" s="1489"/>
      <c r="D244" s="1493" t="s">
        <v>12289</v>
      </c>
      <c r="E244" s="1490" t="s">
        <v>12273</v>
      </c>
      <c r="F244" s="370">
        <f t="shared" si="43"/>
        <v>46087</v>
      </c>
      <c r="G244" s="371" t="str">
        <f t="shared" si="39"/>
        <v>A1</v>
      </c>
      <c r="H244" s="1032" t="str">
        <f t="shared" si="40"/>
        <v>MR_DER-1609_26</v>
      </c>
      <c r="I244" s="263" t="str">
        <f t="shared" si="44"/>
        <v>ND</v>
      </c>
      <c r="J244" s="263" t="str">
        <f t="shared" si="45"/>
        <v>ND</v>
      </c>
      <c r="K244" s="266" t="s">
        <v>3730</v>
      </c>
      <c r="L244" s="276">
        <v>46087</v>
      </c>
      <c r="M244" s="23" t="s">
        <v>12290</v>
      </c>
      <c r="N244" s="276"/>
      <c r="O244" s="276"/>
      <c r="P244" s="266"/>
      <c r="Q244" s="266"/>
      <c r="R244" s="276"/>
      <c r="S244" s="69"/>
      <c r="T244" s="266"/>
      <c r="U244" s="276"/>
      <c r="V244" s="1461"/>
      <c r="W244" s="266"/>
      <c r="X244" s="276"/>
      <c r="Y244" s="69"/>
      <c r="Z244" s="266"/>
      <c r="AA244" s="266"/>
      <c r="AB244" s="266"/>
      <c r="AC244" s="266"/>
      <c r="AD244" s="276"/>
      <c r="AE244" s="23"/>
      <c r="AF244" s="266"/>
      <c r="AG244" s="266"/>
      <c r="AH244" s="266"/>
      <c r="AI244" s="266"/>
      <c r="AJ244" s="266"/>
      <c r="AK244" s="266"/>
      <c r="AL244" s="266"/>
      <c r="AM244" s="266"/>
      <c r="AN244" s="266"/>
      <c r="AO244" s="266"/>
      <c r="AP244" s="266"/>
      <c r="AQ244" s="266"/>
      <c r="AR244" s="266"/>
      <c r="AS244" s="266"/>
      <c r="AT244" s="266"/>
      <c r="AU244" s="266"/>
      <c r="AV244" s="266"/>
      <c r="AW244" s="266"/>
      <c r="AX244" s="266"/>
      <c r="AY244" s="266"/>
      <c r="AZ244" s="266"/>
    </row>
    <row r="245" spans="1:52" s="267" customFormat="1" ht="15" hidden="1" x14ac:dyDescent="0.25">
      <c r="A245" s="1459" t="s">
        <v>8342</v>
      </c>
      <c r="B245" s="266"/>
      <c r="C245" s="1489"/>
      <c r="D245" s="1493" t="s">
        <v>12289</v>
      </c>
      <c r="E245" s="1490" t="s">
        <v>12274</v>
      </c>
      <c r="F245" s="370">
        <f t="shared" si="43"/>
        <v>46087</v>
      </c>
      <c r="G245" s="371" t="str">
        <f t="shared" si="39"/>
        <v>A1</v>
      </c>
      <c r="H245" s="1032" t="str">
        <f t="shared" si="40"/>
        <v>MR_DER-1609_26</v>
      </c>
      <c r="I245" s="263" t="str">
        <f t="shared" si="44"/>
        <v>ND</v>
      </c>
      <c r="J245" s="263" t="str">
        <f t="shared" si="45"/>
        <v>ND</v>
      </c>
      <c r="K245" s="266" t="s">
        <v>3730</v>
      </c>
      <c r="L245" s="276">
        <v>46087</v>
      </c>
      <c r="M245" s="23" t="s">
        <v>12290</v>
      </c>
      <c r="N245" s="276"/>
      <c r="O245" s="276"/>
      <c r="P245" s="266"/>
      <c r="Q245" s="266"/>
      <c r="R245" s="276"/>
      <c r="S245" s="69"/>
      <c r="T245" s="266"/>
      <c r="U245" s="276"/>
      <c r="V245" s="1461"/>
      <c r="W245" s="266"/>
      <c r="X245" s="276"/>
      <c r="Y245" s="69"/>
      <c r="Z245" s="266"/>
      <c r="AA245" s="266"/>
      <c r="AB245" s="266"/>
      <c r="AC245" s="266"/>
      <c r="AD245" s="276"/>
      <c r="AE245" s="23"/>
      <c r="AF245" s="266"/>
      <c r="AG245" s="266"/>
      <c r="AH245" s="266"/>
      <c r="AI245" s="266"/>
      <c r="AJ245" s="266"/>
      <c r="AK245" s="266"/>
      <c r="AL245" s="266"/>
      <c r="AM245" s="266"/>
      <c r="AN245" s="266"/>
      <c r="AO245" s="266"/>
      <c r="AP245" s="266"/>
      <c r="AQ245" s="266"/>
      <c r="AR245" s="266"/>
      <c r="AS245" s="266"/>
      <c r="AT245" s="266"/>
      <c r="AU245" s="266"/>
      <c r="AV245" s="266"/>
      <c r="AW245" s="266"/>
      <c r="AX245" s="266"/>
      <c r="AY245" s="266"/>
      <c r="AZ245" s="266"/>
    </row>
    <row r="246" spans="1:52" s="267" customFormat="1" ht="15" hidden="1" x14ac:dyDescent="0.25">
      <c r="A246" s="1459" t="s">
        <v>8342</v>
      </c>
      <c r="B246" s="266"/>
      <c r="C246" s="1489"/>
      <c r="D246" s="1493" t="s">
        <v>12289</v>
      </c>
      <c r="E246" s="1490" t="s">
        <v>12275</v>
      </c>
      <c r="F246" s="370">
        <f t="shared" si="43"/>
        <v>46087</v>
      </c>
      <c r="G246" s="371" t="str">
        <f t="shared" si="39"/>
        <v>A1</v>
      </c>
      <c r="H246" s="1032" t="str">
        <f t="shared" si="40"/>
        <v>MR_DER-1609_26</v>
      </c>
      <c r="I246" s="263" t="str">
        <f t="shared" si="44"/>
        <v>ND</v>
      </c>
      <c r="J246" s="263" t="str">
        <f t="shared" si="45"/>
        <v>ND</v>
      </c>
      <c r="K246" s="266" t="s">
        <v>3730</v>
      </c>
      <c r="L246" s="276">
        <v>46087</v>
      </c>
      <c r="M246" s="23" t="s">
        <v>12290</v>
      </c>
      <c r="N246" s="276"/>
      <c r="O246" s="276"/>
      <c r="P246" s="266"/>
      <c r="Q246" s="266"/>
      <c r="R246" s="276"/>
      <c r="S246" s="69"/>
      <c r="T246" s="266"/>
      <c r="U246" s="276"/>
      <c r="V246" s="1461"/>
      <c r="W246" s="266"/>
      <c r="X246" s="276"/>
      <c r="Y246" s="69"/>
      <c r="Z246" s="266"/>
      <c r="AA246" s="266"/>
      <c r="AB246" s="266"/>
      <c r="AC246" s="266"/>
      <c r="AD246" s="276"/>
      <c r="AE246" s="23"/>
      <c r="AF246" s="266"/>
      <c r="AG246" s="266"/>
      <c r="AH246" s="266"/>
      <c r="AI246" s="266"/>
      <c r="AJ246" s="266"/>
      <c r="AK246" s="266"/>
      <c r="AL246" s="266"/>
      <c r="AM246" s="266"/>
      <c r="AN246" s="266"/>
      <c r="AO246" s="266"/>
      <c r="AP246" s="266"/>
      <c r="AQ246" s="266"/>
      <c r="AR246" s="266"/>
      <c r="AS246" s="266"/>
      <c r="AT246" s="266"/>
      <c r="AU246" s="266"/>
      <c r="AV246" s="266"/>
      <c r="AW246" s="266"/>
      <c r="AX246" s="266"/>
      <c r="AY246" s="266"/>
      <c r="AZ246" s="266"/>
    </row>
    <row r="247" spans="1:52" s="267" customFormat="1" ht="15" hidden="1" x14ac:dyDescent="0.25">
      <c r="A247" s="1459" t="s">
        <v>8342</v>
      </c>
      <c r="B247" s="266"/>
      <c r="C247" s="1489"/>
      <c r="D247" s="1493" t="s">
        <v>12289</v>
      </c>
      <c r="E247" s="1490" t="s">
        <v>12276</v>
      </c>
      <c r="F247" s="370">
        <f t="shared" si="43"/>
        <v>46087</v>
      </c>
      <c r="G247" s="371" t="str">
        <f t="shared" si="39"/>
        <v>A1</v>
      </c>
      <c r="H247" s="1032" t="str">
        <f t="shared" si="40"/>
        <v>MR_DER-1609_26</v>
      </c>
      <c r="I247" s="263" t="str">
        <f t="shared" si="44"/>
        <v>ND</v>
      </c>
      <c r="J247" s="263" t="str">
        <f t="shared" si="45"/>
        <v>ND</v>
      </c>
      <c r="K247" s="266" t="s">
        <v>3730</v>
      </c>
      <c r="L247" s="276">
        <v>46087</v>
      </c>
      <c r="M247" s="23" t="s">
        <v>12290</v>
      </c>
      <c r="N247" s="276"/>
      <c r="O247" s="276"/>
      <c r="P247" s="266"/>
      <c r="Q247" s="266"/>
      <c r="R247" s="276"/>
      <c r="S247" s="69"/>
      <c r="T247" s="266"/>
      <c r="U247" s="276"/>
      <c r="V247" s="1461"/>
      <c r="W247" s="266"/>
      <c r="X247" s="276"/>
      <c r="Y247" s="69"/>
      <c r="Z247" s="266"/>
      <c r="AA247" s="266"/>
      <c r="AB247" s="266"/>
      <c r="AC247" s="266"/>
      <c r="AD247" s="276"/>
      <c r="AE247" s="23"/>
      <c r="AF247" s="266"/>
      <c r="AG247" s="266"/>
      <c r="AH247" s="266"/>
      <c r="AI247" s="266"/>
      <c r="AJ247" s="266"/>
      <c r="AK247" s="266"/>
      <c r="AL247" s="266"/>
      <c r="AM247" s="266"/>
      <c r="AN247" s="266"/>
      <c r="AO247" s="266"/>
      <c r="AP247" s="266"/>
      <c r="AQ247" s="266"/>
      <c r="AR247" s="266"/>
      <c r="AS247" s="266"/>
      <c r="AT247" s="266"/>
      <c r="AU247" s="266"/>
      <c r="AV247" s="266"/>
      <c r="AW247" s="266"/>
      <c r="AX247" s="266"/>
      <c r="AY247" s="266"/>
      <c r="AZ247" s="266"/>
    </row>
    <row r="248" spans="1:52" s="267" customFormat="1" ht="15" hidden="1" x14ac:dyDescent="0.25">
      <c r="A248" s="1459" t="s">
        <v>8342</v>
      </c>
      <c r="B248" s="266"/>
      <c r="C248" s="1489"/>
      <c r="D248" s="1493" t="s">
        <v>12289</v>
      </c>
      <c r="E248" s="1490" t="s">
        <v>12277</v>
      </c>
      <c r="F248" s="370">
        <f t="shared" si="43"/>
        <v>46087</v>
      </c>
      <c r="G248" s="371" t="str">
        <f t="shared" si="39"/>
        <v>A1</v>
      </c>
      <c r="H248" s="1032" t="str">
        <f t="shared" si="40"/>
        <v>MR_DER-1609_26</v>
      </c>
      <c r="I248" s="263" t="str">
        <f t="shared" si="44"/>
        <v>ND</v>
      </c>
      <c r="J248" s="263" t="str">
        <f t="shared" si="45"/>
        <v>ND</v>
      </c>
      <c r="K248" s="266" t="s">
        <v>3730</v>
      </c>
      <c r="L248" s="276">
        <v>46087</v>
      </c>
      <c r="M248" s="23" t="s">
        <v>12290</v>
      </c>
      <c r="N248" s="276"/>
      <c r="O248" s="276"/>
      <c r="P248" s="266"/>
      <c r="Q248" s="266"/>
      <c r="R248" s="276"/>
      <c r="S248" s="69"/>
      <c r="T248" s="266"/>
      <c r="U248" s="276"/>
      <c r="V248" s="1461"/>
      <c r="W248" s="266"/>
      <c r="X248" s="276"/>
      <c r="Y248" s="69"/>
      <c r="Z248" s="266"/>
      <c r="AA248" s="266"/>
      <c r="AB248" s="266"/>
      <c r="AC248" s="266"/>
      <c r="AD248" s="276"/>
      <c r="AE248" s="23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266"/>
      <c r="AQ248" s="266"/>
      <c r="AR248" s="266"/>
      <c r="AS248" s="266"/>
      <c r="AT248" s="266"/>
      <c r="AU248" s="266"/>
      <c r="AV248" s="266"/>
      <c r="AW248" s="266"/>
      <c r="AX248" s="266"/>
      <c r="AY248" s="266"/>
      <c r="AZ248" s="266"/>
    </row>
    <row r="249" spans="1:52" s="267" customFormat="1" ht="15" hidden="1" x14ac:dyDescent="0.25">
      <c r="A249" s="1459" t="s">
        <v>8342</v>
      </c>
      <c r="B249" s="266"/>
      <c r="C249" s="1489"/>
      <c r="D249" s="1493" t="s">
        <v>12289</v>
      </c>
      <c r="E249" s="1490" t="s">
        <v>12278</v>
      </c>
      <c r="F249" s="370">
        <f t="shared" si="43"/>
        <v>46087</v>
      </c>
      <c r="G249" s="371" t="str">
        <f t="shared" si="39"/>
        <v>A1</v>
      </c>
      <c r="H249" s="1032" t="str">
        <f t="shared" si="40"/>
        <v>MR_DER-1609_26</v>
      </c>
      <c r="I249" s="263" t="str">
        <f t="shared" si="44"/>
        <v>ND</v>
      </c>
      <c r="J249" s="263" t="str">
        <f t="shared" si="45"/>
        <v>ND</v>
      </c>
      <c r="K249" s="266" t="s">
        <v>3730</v>
      </c>
      <c r="L249" s="276">
        <v>46087</v>
      </c>
      <c r="M249" s="23" t="s">
        <v>12290</v>
      </c>
      <c r="N249" s="276"/>
      <c r="O249" s="276"/>
      <c r="P249" s="266"/>
      <c r="Q249" s="266"/>
      <c r="R249" s="276"/>
      <c r="S249" s="69"/>
      <c r="T249" s="266"/>
      <c r="U249" s="276"/>
      <c r="V249" s="1461"/>
      <c r="W249" s="266"/>
      <c r="X249" s="276"/>
      <c r="Y249" s="69"/>
      <c r="Z249" s="266"/>
      <c r="AA249" s="266"/>
      <c r="AB249" s="266"/>
      <c r="AC249" s="266"/>
      <c r="AD249" s="276"/>
      <c r="AE249" s="23"/>
      <c r="AF249" s="266"/>
      <c r="AG249" s="266"/>
      <c r="AH249" s="266"/>
      <c r="AI249" s="266"/>
      <c r="AJ249" s="266"/>
      <c r="AK249" s="266"/>
      <c r="AL249" s="266"/>
      <c r="AM249" s="266"/>
      <c r="AN249" s="266"/>
      <c r="AO249" s="266"/>
      <c r="AP249" s="266"/>
      <c r="AQ249" s="266"/>
      <c r="AR249" s="266"/>
      <c r="AS249" s="266"/>
      <c r="AT249" s="266"/>
      <c r="AU249" s="266"/>
      <c r="AV249" s="266"/>
      <c r="AW249" s="266"/>
      <c r="AX249" s="266"/>
      <c r="AY249" s="266"/>
      <c r="AZ249" s="266"/>
    </row>
    <row r="250" spans="1:52" s="267" customFormat="1" ht="15" hidden="1" x14ac:dyDescent="0.25">
      <c r="A250" s="1459" t="s">
        <v>8342</v>
      </c>
      <c r="B250" s="266"/>
      <c r="C250" s="1489"/>
      <c r="D250" s="1493" t="s">
        <v>12289</v>
      </c>
      <c r="E250" s="1490" t="s">
        <v>12279</v>
      </c>
      <c r="F250" s="370">
        <f t="shared" si="43"/>
        <v>46087</v>
      </c>
      <c r="G250" s="371" t="str">
        <f t="shared" si="39"/>
        <v>A1</v>
      </c>
      <c r="H250" s="1032" t="str">
        <f t="shared" si="40"/>
        <v>MR_DER-1609_26</v>
      </c>
      <c r="I250" s="263" t="str">
        <f t="shared" si="44"/>
        <v>ND</v>
      </c>
      <c r="J250" s="263" t="str">
        <f t="shared" si="45"/>
        <v>ND</v>
      </c>
      <c r="K250" s="266" t="s">
        <v>3730</v>
      </c>
      <c r="L250" s="276">
        <v>46087</v>
      </c>
      <c r="M250" s="23" t="s">
        <v>12290</v>
      </c>
      <c r="N250" s="276"/>
      <c r="O250" s="276"/>
      <c r="P250" s="266"/>
      <c r="Q250" s="266"/>
      <c r="R250" s="276"/>
      <c r="S250" s="69"/>
      <c r="T250" s="266"/>
      <c r="U250" s="276"/>
      <c r="V250" s="1461"/>
      <c r="W250" s="266"/>
      <c r="X250" s="276"/>
      <c r="Y250" s="69"/>
      <c r="Z250" s="266"/>
      <c r="AA250" s="266"/>
      <c r="AB250" s="266"/>
      <c r="AC250" s="266"/>
      <c r="AD250" s="276"/>
      <c r="AE250" s="23"/>
      <c r="AF250" s="266"/>
      <c r="AG250" s="266"/>
      <c r="AH250" s="266"/>
      <c r="AI250" s="266"/>
      <c r="AJ250" s="266"/>
      <c r="AK250" s="266"/>
      <c r="AL250" s="266"/>
      <c r="AM250" s="266"/>
      <c r="AN250" s="266"/>
      <c r="AO250" s="266"/>
      <c r="AP250" s="266"/>
      <c r="AQ250" s="266"/>
      <c r="AR250" s="266"/>
      <c r="AS250" s="266"/>
      <c r="AT250" s="266"/>
      <c r="AU250" s="266"/>
      <c r="AV250" s="266"/>
      <c r="AW250" s="266"/>
      <c r="AX250" s="266"/>
      <c r="AY250" s="266"/>
      <c r="AZ250" s="266"/>
    </row>
    <row r="251" spans="1:52" s="267" customFormat="1" ht="15" hidden="1" x14ac:dyDescent="0.25">
      <c r="A251" s="1459" t="s">
        <v>8342</v>
      </c>
      <c r="B251" s="266"/>
      <c r="C251" s="1489"/>
      <c r="D251" s="1493" t="s">
        <v>12289</v>
      </c>
      <c r="E251" s="1490" t="s">
        <v>12280</v>
      </c>
      <c r="F251" s="370">
        <f t="shared" si="43"/>
        <v>46087</v>
      </c>
      <c r="G251" s="371" t="str">
        <f t="shared" si="39"/>
        <v>A1</v>
      </c>
      <c r="H251" s="1032" t="str">
        <f t="shared" si="40"/>
        <v>MR_DER-1609_26</v>
      </c>
      <c r="I251" s="263" t="str">
        <f t="shared" si="44"/>
        <v>ND</v>
      </c>
      <c r="J251" s="263" t="str">
        <f t="shared" si="45"/>
        <v>ND</v>
      </c>
      <c r="K251" s="266" t="s">
        <v>3730</v>
      </c>
      <c r="L251" s="276">
        <v>46087</v>
      </c>
      <c r="M251" s="23" t="s">
        <v>12290</v>
      </c>
      <c r="N251" s="276"/>
      <c r="O251" s="276"/>
      <c r="P251" s="266"/>
      <c r="Q251" s="266"/>
      <c r="R251" s="276"/>
      <c r="S251" s="69"/>
      <c r="T251" s="266"/>
      <c r="U251" s="276"/>
      <c r="V251" s="1461"/>
      <c r="W251" s="266"/>
      <c r="X251" s="276"/>
      <c r="Y251" s="69"/>
      <c r="Z251" s="266"/>
      <c r="AA251" s="266"/>
      <c r="AB251" s="266"/>
      <c r="AC251" s="266"/>
      <c r="AD251" s="276"/>
      <c r="AE251" s="23"/>
      <c r="AF251" s="266"/>
      <c r="AG251" s="266"/>
      <c r="AH251" s="266"/>
      <c r="AI251" s="266"/>
      <c r="AJ251" s="266"/>
      <c r="AK251" s="266"/>
      <c r="AL251" s="266"/>
      <c r="AM251" s="266"/>
      <c r="AN251" s="266"/>
      <c r="AO251" s="266"/>
      <c r="AP251" s="266"/>
      <c r="AQ251" s="266"/>
      <c r="AR251" s="266"/>
      <c r="AS251" s="266"/>
      <c r="AT251" s="266"/>
      <c r="AU251" s="266"/>
      <c r="AV251" s="266"/>
      <c r="AW251" s="266"/>
      <c r="AX251" s="266"/>
      <c r="AY251" s="266"/>
      <c r="AZ251" s="266"/>
    </row>
    <row r="252" spans="1:52" s="267" customFormat="1" ht="15" hidden="1" x14ac:dyDescent="0.25">
      <c r="A252" s="1459" t="s">
        <v>8342</v>
      </c>
      <c r="B252" s="266"/>
      <c r="C252" s="1489"/>
      <c r="D252" s="1493" t="s">
        <v>12289</v>
      </c>
      <c r="E252" s="1490" t="s">
        <v>12281</v>
      </c>
      <c r="F252" s="370">
        <f t="shared" si="43"/>
        <v>46087</v>
      </c>
      <c r="G252" s="371" t="str">
        <f t="shared" si="39"/>
        <v>A1</v>
      </c>
      <c r="H252" s="1032" t="str">
        <f t="shared" si="40"/>
        <v>MR_DER-1609_26</v>
      </c>
      <c r="I252" s="263" t="str">
        <f t="shared" si="44"/>
        <v>ND</v>
      </c>
      <c r="J252" s="263" t="str">
        <f t="shared" si="45"/>
        <v>ND</v>
      </c>
      <c r="K252" s="266" t="s">
        <v>3730</v>
      </c>
      <c r="L252" s="276">
        <v>46087</v>
      </c>
      <c r="M252" s="23" t="s">
        <v>12290</v>
      </c>
      <c r="N252" s="276"/>
      <c r="O252" s="276"/>
      <c r="P252" s="266"/>
      <c r="Q252" s="266"/>
      <c r="R252" s="276"/>
      <c r="S252" s="69"/>
      <c r="T252" s="266"/>
      <c r="U252" s="276"/>
      <c r="V252" s="1461"/>
      <c r="W252" s="266"/>
      <c r="X252" s="276"/>
      <c r="Y252" s="69"/>
      <c r="Z252" s="266"/>
      <c r="AA252" s="266"/>
      <c r="AB252" s="266"/>
      <c r="AC252" s="266"/>
      <c r="AD252" s="276"/>
      <c r="AE252" s="23"/>
      <c r="AF252" s="266"/>
      <c r="AG252" s="266"/>
      <c r="AH252" s="266"/>
      <c r="AI252" s="266"/>
      <c r="AJ252" s="266"/>
      <c r="AK252" s="266"/>
      <c r="AL252" s="266"/>
      <c r="AM252" s="266"/>
      <c r="AN252" s="266"/>
      <c r="AO252" s="266"/>
      <c r="AP252" s="266"/>
      <c r="AQ252" s="266"/>
      <c r="AR252" s="266"/>
      <c r="AS252" s="266"/>
      <c r="AT252" s="266"/>
      <c r="AU252" s="266"/>
      <c r="AV252" s="266"/>
      <c r="AW252" s="266"/>
      <c r="AX252" s="266"/>
      <c r="AY252" s="266"/>
      <c r="AZ252" s="266"/>
    </row>
    <row r="253" spans="1:52" s="267" customFormat="1" ht="15" hidden="1" x14ac:dyDescent="0.25">
      <c r="A253" s="1459" t="s">
        <v>8342</v>
      </c>
      <c r="B253" s="266"/>
      <c r="C253" s="1489"/>
      <c r="D253" s="1493" t="s">
        <v>12289</v>
      </c>
      <c r="E253" s="1490" t="s">
        <v>12282</v>
      </c>
      <c r="F253" s="370">
        <f t="shared" si="43"/>
        <v>46087</v>
      </c>
      <c r="G253" s="371" t="str">
        <f t="shared" si="39"/>
        <v>A1</v>
      </c>
      <c r="H253" s="1032" t="str">
        <f t="shared" si="40"/>
        <v>MR_DER-1609_26</v>
      </c>
      <c r="I253" s="263" t="str">
        <f t="shared" si="44"/>
        <v>ND</v>
      </c>
      <c r="J253" s="263" t="str">
        <f t="shared" si="45"/>
        <v>ND</v>
      </c>
      <c r="K253" s="266" t="s">
        <v>3730</v>
      </c>
      <c r="L253" s="276">
        <v>46087</v>
      </c>
      <c r="M253" s="23" t="s">
        <v>12290</v>
      </c>
      <c r="N253" s="276"/>
      <c r="O253" s="276"/>
      <c r="P253" s="266"/>
      <c r="Q253" s="266"/>
      <c r="R253" s="276"/>
      <c r="S253" s="69"/>
      <c r="T253" s="266"/>
      <c r="U253" s="276"/>
      <c r="V253" s="1461"/>
      <c r="W253" s="266"/>
      <c r="X253" s="276"/>
      <c r="Y253" s="69"/>
      <c r="Z253" s="266"/>
      <c r="AA253" s="266"/>
      <c r="AB253" s="266"/>
      <c r="AC253" s="266"/>
      <c r="AD253" s="276"/>
      <c r="AE253" s="23"/>
      <c r="AF253" s="266"/>
      <c r="AG253" s="266"/>
      <c r="AH253" s="266"/>
      <c r="AI253" s="266"/>
      <c r="AJ253" s="266"/>
      <c r="AK253" s="266"/>
      <c r="AL253" s="266"/>
      <c r="AM253" s="266"/>
      <c r="AN253" s="266"/>
      <c r="AO253" s="266"/>
      <c r="AP253" s="266"/>
      <c r="AQ253" s="266"/>
      <c r="AR253" s="266"/>
      <c r="AS253" s="266"/>
      <c r="AT253" s="266"/>
      <c r="AU253" s="266"/>
      <c r="AV253" s="266"/>
      <c r="AW253" s="266"/>
      <c r="AX253" s="266"/>
      <c r="AY253" s="266"/>
      <c r="AZ253" s="266"/>
    </row>
    <row r="254" spans="1:52" s="267" customFormat="1" ht="15" hidden="1" x14ac:dyDescent="0.25">
      <c r="A254" s="1459" t="s">
        <v>8342</v>
      </c>
      <c r="B254" s="266"/>
      <c r="C254" s="1489"/>
      <c r="D254" s="1493" t="s">
        <v>12289</v>
      </c>
      <c r="E254" s="1490" t="s">
        <v>12283</v>
      </c>
      <c r="F254" s="370">
        <f t="shared" si="43"/>
        <v>46087</v>
      </c>
      <c r="G254" s="371" t="str">
        <f t="shared" si="39"/>
        <v>A1</v>
      </c>
      <c r="H254" s="1032" t="str">
        <f t="shared" si="40"/>
        <v>MR_DER-1609_26</v>
      </c>
      <c r="I254" s="263" t="str">
        <f t="shared" si="44"/>
        <v>ND</v>
      </c>
      <c r="J254" s="263" t="str">
        <f t="shared" si="45"/>
        <v>ND</v>
      </c>
      <c r="K254" s="266" t="s">
        <v>3730</v>
      </c>
      <c r="L254" s="276">
        <v>46087</v>
      </c>
      <c r="M254" s="23" t="s">
        <v>12290</v>
      </c>
      <c r="N254" s="276"/>
      <c r="O254" s="276"/>
      <c r="P254" s="266"/>
      <c r="Q254" s="266"/>
      <c r="R254" s="276"/>
      <c r="S254" s="69"/>
      <c r="T254" s="266"/>
      <c r="U254" s="276"/>
      <c r="V254" s="1461"/>
      <c r="W254" s="266"/>
      <c r="X254" s="276"/>
      <c r="Y254" s="69"/>
      <c r="Z254" s="266"/>
      <c r="AA254" s="266"/>
      <c r="AB254" s="266"/>
      <c r="AC254" s="266"/>
      <c r="AD254" s="276"/>
      <c r="AE254" s="23"/>
      <c r="AF254" s="266"/>
      <c r="AG254" s="266"/>
      <c r="AH254" s="266"/>
      <c r="AI254" s="266"/>
      <c r="AJ254" s="266"/>
      <c r="AK254" s="266"/>
      <c r="AL254" s="266"/>
      <c r="AM254" s="266"/>
      <c r="AN254" s="266"/>
      <c r="AO254" s="266"/>
      <c r="AP254" s="266"/>
      <c r="AQ254" s="266"/>
      <c r="AR254" s="266"/>
      <c r="AS254" s="266"/>
      <c r="AT254" s="266"/>
      <c r="AU254" s="266"/>
      <c r="AV254" s="266"/>
      <c r="AW254" s="266"/>
      <c r="AX254" s="266"/>
      <c r="AY254" s="266"/>
      <c r="AZ254" s="266"/>
    </row>
    <row r="255" spans="1:52" s="267" customFormat="1" ht="15" hidden="1" x14ac:dyDescent="0.25">
      <c r="A255" s="1459" t="s">
        <v>8342</v>
      </c>
      <c r="B255" s="266"/>
      <c r="C255" s="1489"/>
      <c r="D255" s="1493" t="s">
        <v>12289</v>
      </c>
      <c r="E255" s="1490" t="s">
        <v>12284</v>
      </c>
      <c r="F255" s="370">
        <f t="shared" si="43"/>
        <v>46087</v>
      </c>
      <c r="G255" s="371" t="str">
        <f t="shared" si="39"/>
        <v>A1</v>
      </c>
      <c r="H255" s="1032" t="str">
        <f t="shared" si="40"/>
        <v>MR_DER-1609_26</v>
      </c>
      <c r="I255" s="263" t="str">
        <f t="shared" si="44"/>
        <v>ND</v>
      </c>
      <c r="J255" s="263" t="str">
        <f t="shared" si="45"/>
        <v>ND</v>
      </c>
      <c r="K255" s="266" t="s">
        <v>3730</v>
      </c>
      <c r="L255" s="276">
        <v>46087</v>
      </c>
      <c r="M255" s="23" t="s">
        <v>12290</v>
      </c>
      <c r="N255" s="276"/>
      <c r="O255" s="276"/>
      <c r="P255" s="266"/>
      <c r="Q255" s="266"/>
      <c r="R255" s="276"/>
      <c r="S255" s="69"/>
      <c r="T255" s="266"/>
      <c r="U255" s="276"/>
      <c r="V255" s="1461"/>
      <c r="W255" s="266"/>
      <c r="X255" s="276"/>
      <c r="Y255" s="69"/>
      <c r="Z255" s="266"/>
      <c r="AA255" s="266"/>
      <c r="AB255" s="266"/>
      <c r="AC255" s="266"/>
      <c r="AD255" s="276"/>
      <c r="AE255" s="23"/>
      <c r="AF255" s="266"/>
      <c r="AG255" s="266"/>
      <c r="AH255" s="266"/>
      <c r="AI255" s="266"/>
      <c r="AJ255" s="266"/>
      <c r="AK255" s="266"/>
      <c r="AL255" s="266"/>
      <c r="AM255" s="266"/>
      <c r="AN255" s="266"/>
      <c r="AO255" s="266"/>
      <c r="AP255" s="266"/>
      <c r="AQ255" s="266"/>
      <c r="AR255" s="266"/>
      <c r="AS255" s="266"/>
      <c r="AT255" s="266"/>
      <c r="AU255" s="266"/>
      <c r="AV255" s="266"/>
      <c r="AW255" s="266"/>
      <c r="AX255" s="266"/>
      <c r="AY255" s="266"/>
      <c r="AZ255" s="266"/>
    </row>
    <row r="256" spans="1:52" s="267" customFormat="1" ht="15" hidden="1" x14ac:dyDescent="0.25">
      <c r="A256" s="1459" t="s">
        <v>8342</v>
      </c>
      <c r="B256" s="266"/>
      <c r="C256" s="1489"/>
      <c r="D256" s="1493" t="s">
        <v>12289</v>
      </c>
      <c r="E256" s="1490" t="s">
        <v>12285</v>
      </c>
      <c r="F256" s="370">
        <f t="shared" si="43"/>
        <v>46087</v>
      </c>
      <c r="G256" s="371" t="str">
        <f t="shared" si="39"/>
        <v>A1</v>
      </c>
      <c r="H256" s="1032" t="str">
        <f t="shared" si="40"/>
        <v>MR_DER-1609_26</v>
      </c>
      <c r="I256" s="263" t="str">
        <f t="shared" si="44"/>
        <v>ND</v>
      </c>
      <c r="J256" s="263" t="str">
        <f t="shared" si="45"/>
        <v>ND</v>
      </c>
      <c r="K256" s="266" t="s">
        <v>3730</v>
      </c>
      <c r="L256" s="276">
        <v>46087</v>
      </c>
      <c r="M256" s="23" t="s">
        <v>12290</v>
      </c>
      <c r="N256" s="276"/>
      <c r="O256" s="276"/>
      <c r="P256" s="266"/>
      <c r="Q256" s="266"/>
      <c r="R256" s="276"/>
      <c r="S256" s="69"/>
      <c r="T256" s="266"/>
      <c r="U256" s="276"/>
      <c r="V256" s="1461"/>
      <c r="W256" s="266"/>
      <c r="X256" s="276"/>
      <c r="Y256" s="69"/>
      <c r="Z256" s="266"/>
      <c r="AA256" s="266"/>
      <c r="AB256" s="266"/>
      <c r="AC256" s="266"/>
      <c r="AD256" s="276"/>
      <c r="AE256" s="23"/>
      <c r="AF256" s="266"/>
      <c r="AG256" s="266"/>
      <c r="AH256" s="266"/>
      <c r="AI256" s="266"/>
      <c r="AJ256" s="266"/>
      <c r="AK256" s="266"/>
      <c r="AL256" s="266"/>
      <c r="AM256" s="266"/>
      <c r="AN256" s="266"/>
      <c r="AO256" s="266"/>
      <c r="AP256" s="266"/>
      <c r="AQ256" s="266"/>
      <c r="AR256" s="266"/>
      <c r="AS256" s="266"/>
      <c r="AT256" s="266"/>
      <c r="AU256" s="266"/>
      <c r="AV256" s="266"/>
      <c r="AW256" s="266"/>
      <c r="AX256" s="266"/>
      <c r="AY256" s="266"/>
      <c r="AZ256" s="266"/>
    </row>
    <row r="257" spans="1:76" s="267" customFormat="1" ht="15" hidden="1" x14ac:dyDescent="0.25">
      <c r="A257" s="1459" t="s">
        <v>8342</v>
      </c>
      <c r="B257" s="266"/>
      <c r="C257" s="1489"/>
      <c r="D257" s="1493" t="s">
        <v>12289</v>
      </c>
      <c r="E257" s="1490" t="s">
        <v>12286</v>
      </c>
      <c r="F257" s="370">
        <f t="shared" si="43"/>
        <v>46087</v>
      </c>
      <c r="G257" s="371" t="str">
        <f t="shared" si="39"/>
        <v>A1</v>
      </c>
      <c r="H257" s="1032" t="str">
        <f t="shared" si="40"/>
        <v>MR_DER-1609_26</v>
      </c>
      <c r="I257" s="263" t="str">
        <f t="shared" si="44"/>
        <v>ND</v>
      </c>
      <c r="J257" s="263" t="str">
        <f t="shared" si="45"/>
        <v>ND</v>
      </c>
      <c r="K257" s="266" t="s">
        <v>3730</v>
      </c>
      <c r="L257" s="276">
        <v>46087</v>
      </c>
      <c r="M257" s="23" t="s">
        <v>12290</v>
      </c>
      <c r="N257" s="276"/>
      <c r="O257" s="276"/>
      <c r="P257" s="266"/>
      <c r="Q257" s="266"/>
      <c r="R257" s="276"/>
      <c r="S257" s="69"/>
      <c r="T257" s="266"/>
      <c r="U257" s="276"/>
      <c r="V257" s="1461"/>
      <c r="W257" s="266"/>
      <c r="X257" s="276"/>
      <c r="Y257" s="69"/>
      <c r="Z257" s="266"/>
      <c r="AA257" s="266"/>
      <c r="AB257" s="266"/>
      <c r="AC257" s="266"/>
      <c r="AD257" s="276"/>
      <c r="AE257" s="23"/>
      <c r="AF257" s="266"/>
      <c r="AG257" s="266"/>
      <c r="AH257" s="266"/>
      <c r="AI257" s="266"/>
      <c r="AJ257" s="266"/>
      <c r="AK257" s="266"/>
      <c r="AL257" s="266"/>
      <c r="AM257" s="266"/>
      <c r="AN257" s="266"/>
      <c r="AO257" s="266"/>
      <c r="AP257" s="266"/>
      <c r="AQ257" s="266"/>
      <c r="AR257" s="266"/>
      <c r="AS257" s="266"/>
      <c r="AT257" s="266"/>
      <c r="AU257" s="266"/>
      <c r="AV257" s="266"/>
      <c r="AW257" s="266"/>
      <c r="AX257" s="266"/>
      <c r="AY257" s="266"/>
      <c r="AZ257" s="266"/>
    </row>
    <row r="258" spans="1:76" s="267" customFormat="1" ht="15" hidden="1" x14ac:dyDescent="0.25">
      <c r="A258" s="1459" t="s">
        <v>8342</v>
      </c>
      <c r="B258" s="266"/>
      <c r="C258" s="1489"/>
      <c r="D258" s="1493" t="s">
        <v>12289</v>
      </c>
      <c r="E258" s="1490" t="s">
        <v>12287</v>
      </c>
      <c r="F258" s="370">
        <f t="shared" si="43"/>
        <v>46087</v>
      </c>
      <c r="G258" s="371" t="str">
        <f t="shared" si="39"/>
        <v>A1</v>
      </c>
      <c r="H258" s="1032" t="str">
        <f t="shared" si="40"/>
        <v>MR_DER-1609_26</v>
      </c>
      <c r="I258" s="263" t="str">
        <f t="shared" si="44"/>
        <v>ND</v>
      </c>
      <c r="J258" s="263" t="str">
        <f t="shared" si="45"/>
        <v>ND</v>
      </c>
      <c r="K258" s="266" t="s">
        <v>3730</v>
      </c>
      <c r="L258" s="276">
        <v>46087</v>
      </c>
      <c r="M258" s="23" t="s">
        <v>12290</v>
      </c>
      <c r="N258" s="276"/>
      <c r="O258" s="276"/>
      <c r="P258" s="266"/>
      <c r="Q258" s="266"/>
      <c r="R258" s="276"/>
      <c r="S258" s="69"/>
      <c r="T258" s="266"/>
      <c r="U258" s="276"/>
      <c r="V258" s="1461"/>
      <c r="W258" s="266"/>
      <c r="X258" s="276"/>
      <c r="Y258" s="69"/>
      <c r="Z258" s="266"/>
      <c r="AA258" s="266"/>
      <c r="AB258" s="266"/>
      <c r="AC258" s="266"/>
      <c r="AD258" s="276"/>
      <c r="AE258" s="23"/>
      <c r="AF258" s="266"/>
      <c r="AG258" s="266"/>
      <c r="AH258" s="266"/>
      <c r="AI258" s="266"/>
      <c r="AJ258" s="266"/>
      <c r="AK258" s="266"/>
      <c r="AL258" s="266"/>
      <c r="AM258" s="266"/>
      <c r="AN258" s="266"/>
      <c r="AO258" s="266"/>
      <c r="AP258" s="266"/>
      <c r="AQ258" s="266"/>
      <c r="AR258" s="266"/>
      <c r="AS258" s="266"/>
      <c r="AT258" s="266"/>
      <c r="AU258" s="266"/>
      <c r="AV258" s="266"/>
      <c r="AW258" s="266"/>
      <c r="AX258" s="266"/>
      <c r="AY258" s="266"/>
      <c r="AZ258" s="266"/>
    </row>
    <row r="259" spans="1:76" s="267" customFormat="1" ht="15" hidden="1" x14ac:dyDescent="0.25">
      <c r="A259" s="1459" t="s">
        <v>8342</v>
      </c>
      <c r="B259" s="266"/>
      <c r="C259" s="1489"/>
      <c r="D259" s="1493" t="s">
        <v>12289</v>
      </c>
      <c r="E259" s="1490" t="s">
        <v>12288</v>
      </c>
      <c r="F259" s="370">
        <f t="shared" si="43"/>
        <v>46087</v>
      </c>
      <c r="G259" s="371" t="str">
        <f t="shared" si="39"/>
        <v>A1</v>
      </c>
      <c r="H259" s="1032" t="str">
        <f t="shared" si="40"/>
        <v>MR_DER-1609_26</v>
      </c>
      <c r="I259" s="263" t="str">
        <f t="shared" si="44"/>
        <v>ND</v>
      </c>
      <c r="J259" s="263" t="str">
        <f t="shared" si="45"/>
        <v>ND</v>
      </c>
      <c r="K259" s="266" t="s">
        <v>3730</v>
      </c>
      <c r="L259" s="276">
        <v>46087</v>
      </c>
      <c r="M259" s="23" t="s">
        <v>12290</v>
      </c>
      <c r="N259" s="276"/>
      <c r="O259" s="276"/>
      <c r="P259" s="266"/>
      <c r="Q259" s="266"/>
      <c r="R259" s="276"/>
      <c r="S259" s="69"/>
      <c r="T259" s="266"/>
      <c r="U259" s="276"/>
      <c r="V259" s="1461"/>
      <c r="W259" s="266"/>
      <c r="X259" s="276"/>
      <c r="Y259" s="69"/>
      <c r="Z259" s="266"/>
      <c r="AA259" s="266"/>
      <c r="AB259" s="266"/>
      <c r="AC259" s="266"/>
      <c r="AD259" s="276"/>
      <c r="AE259" s="23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266"/>
      <c r="AQ259" s="266"/>
      <c r="AR259" s="266"/>
      <c r="AS259" s="266"/>
      <c r="AT259" s="266"/>
      <c r="AU259" s="266"/>
      <c r="AV259" s="266"/>
      <c r="AW259" s="266"/>
      <c r="AX259" s="266"/>
      <c r="AY259" s="266"/>
      <c r="AZ259" s="266"/>
    </row>
    <row r="260" spans="1:76" s="267" customFormat="1" ht="15" hidden="1" x14ac:dyDescent="0.25">
      <c r="A260" s="1459" t="s">
        <v>8342</v>
      </c>
      <c r="B260" s="266"/>
      <c r="C260" s="1459"/>
      <c r="D260" s="1459" t="s">
        <v>11965</v>
      </c>
      <c r="E260" s="374" t="s">
        <v>11966</v>
      </c>
      <c r="F260" s="370">
        <f>IF(L260&lt;&gt;0,MAX(L260,R260,X260,AD260),"NE")</f>
        <v>46087</v>
      </c>
      <c r="G260" s="371" t="str">
        <f>IF($F260="","",INDEX($K260:$FI260,1,MATCH($F260,$K260:$FI260,)-1))</f>
        <v>B1</v>
      </c>
      <c r="H260" s="1032" t="str">
        <f>IF($F260="","",INDEX($K260:$AY260,1,MATCH($F260,$K260:$AY260,)+1))</f>
        <v>MR_DER-1609_26</v>
      </c>
      <c r="I260" s="263" t="str">
        <f>IF(F260="NE",F260,IF(INDEX(K260:CP260,,MATCH(F260,K260:CP260,0)+3)&lt;&gt;0,INDEX(K260:CP260,,MATCH(F260,K260:CP260,0)+3),"ND"))</f>
        <v>ND</v>
      </c>
      <c r="J260" s="263" t="str">
        <f>IF(G260="NE",G260,IF(INDEX(K260:CQ260,,MATCH(G260,K260:CQ260,0)+3)&lt;&gt;0,INDEX(K260:CQ260,,MATCH(G260,K260:CQ260,0)+3),"ND"))</f>
        <v>ND</v>
      </c>
      <c r="K260" s="266" t="s">
        <v>3730</v>
      </c>
      <c r="L260" s="276">
        <v>46034</v>
      </c>
      <c r="M260" s="1371" t="s">
        <v>11964</v>
      </c>
      <c r="N260" s="276"/>
      <c r="O260" s="276"/>
      <c r="P260" s="266"/>
      <c r="Q260" s="266" t="s">
        <v>3748</v>
      </c>
      <c r="R260" s="276">
        <v>46044</v>
      </c>
      <c r="S260" s="69" t="s">
        <v>12041</v>
      </c>
      <c r="T260" s="266"/>
      <c r="U260" s="276"/>
      <c r="V260" s="1461"/>
      <c r="W260" s="266" t="s">
        <v>5626</v>
      </c>
      <c r="X260" s="276">
        <v>46087</v>
      </c>
      <c r="Y260" s="69" t="s">
        <v>12290</v>
      </c>
      <c r="Z260" s="266"/>
      <c r="AA260" s="266"/>
      <c r="AB260" s="266"/>
      <c r="AC260" s="266"/>
      <c r="AD260" s="266"/>
      <c r="AE260" s="266"/>
      <c r="AF260" s="266"/>
      <c r="AG260" s="266"/>
      <c r="AH260" s="266"/>
      <c r="AI260" s="266"/>
      <c r="AJ260" s="266"/>
      <c r="AK260" s="266"/>
      <c r="AL260" s="266"/>
      <c r="AM260" s="266"/>
      <c r="AN260" s="266"/>
      <c r="AO260" s="266"/>
      <c r="AP260" s="266"/>
      <c r="AQ260" s="266"/>
      <c r="AR260" s="266"/>
      <c r="AS260" s="266"/>
      <c r="AT260" s="266"/>
      <c r="AU260" s="266"/>
      <c r="AV260" s="266"/>
      <c r="AW260" s="266"/>
      <c r="AX260" s="266"/>
      <c r="AY260" s="266"/>
      <c r="AZ260" s="266"/>
    </row>
    <row r="261" spans="1:76" s="352" customFormat="1" hidden="1" x14ac:dyDescent="0.2">
      <c r="A261" s="242"/>
      <c r="B261" s="242"/>
      <c r="C261" s="242"/>
      <c r="D261" s="242"/>
      <c r="E261" s="242"/>
      <c r="F261" s="243"/>
      <c r="G261" s="243"/>
      <c r="H261" s="243"/>
      <c r="I261" s="243"/>
      <c r="J261" s="243"/>
      <c r="K261" s="244"/>
      <c r="L261" s="244"/>
      <c r="M261" s="245"/>
      <c r="N261" s="246"/>
      <c r="O261" s="246"/>
      <c r="P261" s="246"/>
      <c r="Q261" s="244"/>
      <c r="R261" s="244"/>
      <c r="S261" s="245"/>
      <c r="T261" s="246"/>
      <c r="U261" s="246"/>
      <c r="V261" s="246"/>
      <c r="W261" s="244"/>
      <c r="X261" s="244"/>
      <c r="Y261" s="245"/>
      <c r="Z261" s="246"/>
      <c r="AA261" s="246"/>
      <c r="AB261" s="246"/>
      <c r="AC261" s="244"/>
      <c r="AD261" s="244"/>
      <c r="AE261" s="245"/>
      <c r="AF261" s="246"/>
      <c r="AG261" s="246"/>
      <c r="AH261" s="246"/>
      <c r="AI261" s="244"/>
      <c r="AJ261" s="244"/>
      <c r="AK261" s="245"/>
      <c r="AL261" s="246"/>
      <c r="AM261" s="246"/>
      <c r="AN261" s="246"/>
      <c r="AO261" s="244"/>
      <c r="AP261" s="244"/>
      <c r="AQ261" s="245"/>
      <c r="AR261" s="246"/>
      <c r="AS261" s="246"/>
      <c r="AT261" s="246"/>
      <c r="AU261" s="244"/>
      <c r="AV261" s="244"/>
      <c r="AW261" s="245"/>
      <c r="AX261" s="246"/>
      <c r="AY261" s="246"/>
      <c r="AZ261" s="246"/>
    </row>
    <row r="262" spans="1:76" s="267" customFormat="1" ht="15" hidden="1" x14ac:dyDescent="0.25">
      <c r="A262" s="1459" t="s">
        <v>9040</v>
      </c>
      <c r="B262" s="266"/>
      <c r="C262" s="1459"/>
      <c r="D262" s="1492" t="s">
        <v>7619</v>
      </c>
      <c r="E262" s="374" t="s">
        <v>11900</v>
      </c>
      <c r="F262" s="370">
        <f t="shared" ref="F262:F271" si="46">IF(L262&lt;&gt;0,MAX(L262,R262,X262,AD262),"NE")</f>
        <v>46079</v>
      </c>
      <c r="G262" s="371" t="str">
        <f t="shared" si="39"/>
        <v>B1</v>
      </c>
      <c r="H262" s="1032" t="str">
        <f t="shared" si="40"/>
        <v>MR_DER-1599_26</v>
      </c>
      <c r="I262" s="263">
        <f t="shared" ref="I262:I271" si="47">IF(F262="NE",F262,IF(INDEX(K262:CP262,,MATCH(F262,K262:CP262,0)+3)&lt;&gt;0,INDEX(K262:CP262,,MATCH(F262,K262:CP262,0)+3),"ND"))</f>
        <v>46107</v>
      </c>
      <c r="J262" s="263" t="str">
        <f t="shared" ref="J262:J271" si="48">IF(G262="NE",G262,IF(INDEX(K262:CQ262,,MATCH(G262,K262:CQ262,0)+3)&lt;&gt;0,INDEX(K262:CQ262,,MATCH(G262,K262:CQ262,0)+3),"ND"))</f>
        <v>APROVADO COM RESSALVAS</v>
      </c>
      <c r="K262" s="266" t="s">
        <v>3730</v>
      </c>
      <c r="L262" s="276">
        <v>46029</v>
      </c>
      <c r="M262" s="69" t="s">
        <v>11911</v>
      </c>
      <c r="N262" s="276">
        <v>46034</v>
      </c>
      <c r="O262" s="276">
        <v>46034</v>
      </c>
      <c r="P262" s="266"/>
      <c r="Q262" s="266" t="s">
        <v>3748</v>
      </c>
      <c r="R262" s="276">
        <v>46043</v>
      </c>
      <c r="S262" s="69" t="s">
        <v>12017</v>
      </c>
      <c r="T262" s="266"/>
      <c r="U262" s="276"/>
      <c r="V262" s="1461"/>
      <c r="W262" s="266" t="s">
        <v>3748</v>
      </c>
      <c r="X262" s="276">
        <v>46044</v>
      </c>
      <c r="Y262" s="69" t="s">
        <v>12021</v>
      </c>
      <c r="Z262" s="266"/>
      <c r="AA262" s="266"/>
      <c r="AB262" s="266"/>
      <c r="AC262" s="266" t="s">
        <v>5626</v>
      </c>
      <c r="AD262" s="276">
        <v>46079</v>
      </c>
      <c r="AE262" s="23" t="s">
        <v>12254</v>
      </c>
      <c r="AF262" s="266" t="s">
        <v>5537</v>
      </c>
      <c r="AG262" s="276">
        <v>46107</v>
      </c>
      <c r="AH262" s="266"/>
      <c r="AI262" s="266"/>
      <c r="AJ262" s="266"/>
      <c r="AK262" s="266"/>
      <c r="AL262" s="266"/>
      <c r="AM262" s="266"/>
      <c r="AN262" s="266"/>
      <c r="AO262" s="266"/>
      <c r="AP262" s="266"/>
      <c r="AQ262" s="266"/>
      <c r="AR262" s="266"/>
      <c r="AS262" s="266"/>
      <c r="AT262" s="266"/>
      <c r="AU262" s="266"/>
      <c r="AV262" s="266"/>
      <c r="AW262" s="266"/>
      <c r="AX262" s="266"/>
      <c r="AY262" s="266"/>
      <c r="AZ262" s="266"/>
    </row>
    <row r="263" spans="1:76" s="267" customFormat="1" ht="15" hidden="1" x14ac:dyDescent="0.25">
      <c r="A263" s="1459" t="s">
        <v>9040</v>
      </c>
      <c r="B263" s="266"/>
      <c r="C263" s="1459"/>
      <c r="D263" s="884" t="s">
        <v>7619</v>
      </c>
      <c r="E263" s="374" t="s">
        <v>11901</v>
      </c>
      <c r="F263" s="370">
        <f t="shared" si="46"/>
        <v>46079</v>
      </c>
      <c r="G263" s="371" t="str">
        <f t="shared" si="39"/>
        <v>B1</v>
      </c>
      <c r="H263" s="1032" t="str">
        <f t="shared" si="40"/>
        <v>MR_DER-1599_26</v>
      </c>
      <c r="I263" s="263">
        <f t="shared" si="47"/>
        <v>46107</v>
      </c>
      <c r="J263" s="263" t="str">
        <f t="shared" si="48"/>
        <v>APROVADO COM RESSALVAS</v>
      </c>
      <c r="K263" s="266" t="s">
        <v>3730</v>
      </c>
      <c r="L263" s="276">
        <v>46029</v>
      </c>
      <c r="M263" s="69" t="s">
        <v>11911</v>
      </c>
      <c r="N263" s="276">
        <v>46034</v>
      </c>
      <c r="O263" s="276">
        <v>46034</v>
      </c>
      <c r="P263" s="266"/>
      <c r="Q263" s="266" t="s">
        <v>3748</v>
      </c>
      <c r="R263" s="276">
        <v>46043</v>
      </c>
      <c r="S263" s="69" t="s">
        <v>12017</v>
      </c>
      <c r="T263" s="266"/>
      <c r="U263" s="276"/>
      <c r="V263" s="1461"/>
      <c r="W263" s="266" t="s">
        <v>3748</v>
      </c>
      <c r="X263" s="276">
        <v>46044</v>
      </c>
      <c r="Y263" s="69" t="s">
        <v>12021</v>
      </c>
      <c r="Z263" s="266"/>
      <c r="AA263" s="266"/>
      <c r="AB263" s="266"/>
      <c r="AC263" s="266" t="s">
        <v>5626</v>
      </c>
      <c r="AD263" s="276">
        <v>46079</v>
      </c>
      <c r="AE263" s="23" t="s">
        <v>12254</v>
      </c>
      <c r="AF263" s="266" t="s">
        <v>5537</v>
      </c>
      <c r="AG263" s="276">
        <v>46107</v>
      </c>
      <c r="AH263" s="266"/>
      <c r="AI263" s="266"/>
      <c r="AJ263" s="266"/>
      <c r="AK263" s="266"/>
      <c r="AL263" s="266"/>
      <c r="AM263" s="266"/>
      <c r="AN263" s="266"/>
      <c r="AO263" s="266"/>
      <c r="AP263" s="266"/>
      <c r="AQ263" s="266"/>
      <c r="AR263" s="266"/>
      <c r="AS263" s="266"/>
      <c r="AT263" s="266"/>
      <c r="AU263" s="266"/>
      <c r="AV263" s="266"/>
      <c r="AW263" s="266"/>
      <c r="AX263" s="266"/>
      <c r="AY263" s="266"/>
      <c r="AZ263" s="266"/>
    </row>
    <row r="264" spans="1:76" s="267" customFormat="1" ht="15" hidden="1" x14ac:dyDescent="0.25">
      <c r="A264" s="1459" t="s">
        <v>9040</v>
      </c>
      <c r="B264" s="266"/>
      <c r="C264" s="1459"/>
      <c r="D264" s="884" t="s">
        <v>7619</v>
      </c>
      <c r="E264" s="374" t="s">
        <v>11902</v>
      </c>
      <c r="F264" s="370">
        <f t="shared" si="46"/>
        <v>46079</v>
      </c>
      <c r="G264" s="371" t="str">
        <f t="shared" si="39"/>
        <v>B1</v>
      </c>
      <c r="H264" s="1032" t="str">
        <f t="shared" si="40"/>
        <v>MR_DER-1599_26</v>
      </c>
      <c r="I264" s="263">
        <f t="shared" si="47"/>
        <v>46107</v>
      </c>
      <c r="J264" s="263" t="str">
        <f t="shared" si="48"/>
        <v>APROVADO COM RESSALVAS</v>
      </c>
      <c r="K264" s="266" t="s">
        <v>3730</v>
      </c>
      <c r="L264" s="276">
        <v>46029</v>
      </c>
      <c r="M264" s="69" t="s">
        <v>11911</v>
      </c>
      <c r="N264" s="276">
        <v>46034</v>
      </c>
      <c r="O264" s="276">
        <v>46034</v>
      </c>
      <c r="P264" s="266"/>
      <c r="Q264" s="266" t="s">
        <v>3748</v>
      </c>
      <c r="R264" s="276">
        <v>46043</v>
      </c>
      <c r="S264" s="69" t="s">
        <v>12017</v>
      </c>
      <c r="T264" s="266"/>
      <c r="U264" s="276"/>
      <c r="V264" s="1461"/>
      <c r="W264" s="266" t="s">
        <v>3748</v>
      </c>
      <c r="X264" s="276">
        <v>46044</v>
      </c>
      <c r="Y264" s="69" t="s">
        <v>12021</v>
      </c>
      <c r="Z264" s="266"/>
      <c r="AA264" s="266"/>
      <c r="AB264" s="266"/>
      <c r="AC264" s="266" t="s">
        <v>5626</v>
      </c>
      <c r="AD264" s="276">
        <v>46079</v>
      </c>
      <c r="AE264" s="23" t="s">
        <v>12254</v>
      </c>
      <c r="AF264" s="266" t="s">
        <v>5537</v>
      </c>
      <c r="AG264" s="276">
        <v>46107</v>
      </c>
      <c r="AH264" s="266"/>
      <c r="AI264" s="266"/>
      <c r="AJ264" s="266"/>
      <c r="AK264" s="266"/>
      <c r="AL264" s="266"/>
      <c r="AM264" s="266"/>
      <c r="AN264" s="266"/>
      <c r="AO264" s="266"/>
      <c r="AP264" s="266"/>
      <c r="AQ264" s="266"/>
      <c r="AR264" s="266"/>
      <c r="AS264" s="266"/>
      <c r="AT264" s="266"/>
      <c r="AU264" s="266"/>
      <c r="AV264" s="266"/>
      <c r="AW264" s="266"/>
      <c r="AX264" s="266"/>
      <c r="AY264" s="266"/>
      <c r="AZ264" s="266"/>
    </row>
    <row r="265" spans="1:76" s="267" customFormat="1" ht="15" hidden="1" x14ac:dyDescent="0.25">
      <c r="A265" s="1459" t="s">
        <v>9040</v>
      </c>
      <c r="B265" s="266"/>
      <c r="C265" s="1459"/>
      <c r="D265" s="884" t="s">
        <v>7619</v>
      </c>
      <c r="E265" s="374" t="s">
        <v>11903</v>
      </c>
      <c r="F265" s="370">
        <f t="shared" si="46"/>
        <v>46079</v>
      </c>
      <c r="G265" s="371" t="str">
        <f t="shared" si="39"/>
        <v>B1</v>
      </c>
      <c r="H265" s="1032" t="str">
        <f t="shared" si="40"/>
        <v>MR_DER-1599_26</v>
      </c>
      <c r="I265" s="263">
        <f t="shared" si="47"/>
        <v>46107</v>
      </c>
      <c r="J265" s="263" t="str">
        <f t="shared" si="48"/>
        <v>APROVADO COM RESSALVAS</v>
      </c>
      <c r="K265" s="266" t="s">
        <v>3730</v>
      </c>
      <c r="L265" s="276">
        <v>46029</v>
      </c>
      <c r="M265" s="69" t="s">
        <v>11911</v>
      </c>
      <c r="N265" s="276">
        <v>46034</v>
      </c>
      <c r="O265" s="276">
        <v>46034</v>
      </c>
      <c r="P265" s="266"/>
      <c r="Q265" s="266" t="s">
        <v>3748</v>
      </c>
      <c r="R265" s="276">
        <v>46043</v>
      </c>
      <c r="S265" s="69" t="s">
        <v>12017</v>
      </c>
      <c r="T265" s="266"/>
      <c r="U265" s="276"/>
      <c r="V265" s="1461"/>
      <c r="W265" s="266" t="s">
        <v>3748</v>
      </c>
      <c r="X265" s="276">
        <v>46044</v>
      </c>
      <c r="Y265" s="69" t="s">
        <v>12021</v>
      </c>
      <c r="Z265" s="266"/>
      <c r="AA265" s="266"/>
      <c r="AB265" s="266"/>
      <c r="AC265" s="266" t="s">
        <v>5626</v>
      </c>
      <c r="AD265" s="276">
        <v>46079</v>
      </c>
      <c r="AE265" s="23" t="s">
        <v>12254</v>
      </c>
      <c r="AF265" s="266" t="s">
        <v>5537</v>
      </c>
      <c r="AG265" s="276">
        <v>46107</v>
      </c>
      <c r="AH265" s="266"/>
      <c r="AI265" s="266"/>
      <c r="AJ265" s="266"/>
      <c r="AK265" s="266"/>
      <c r="AL265" s="266"/>
      <c r="AM265" s="266"/>
      <c r="AN265" s="266"/>
      <c r="AO265" s="266"/>
      <c r="AP265" s="266"/>
      <c r="AQ265" s="266"/>
      <c r="AR265" s="266"/>
      <c r="AS265" s="266"/>
      <c r="AT265" s="266"/>
      <c r="AU265" s="266"/>
      <c r="AV265" s="266"/>
      <c r="AW265" s="266"/>
      <c r="AX265" s="266"/>
      <c r="AY265" s="266"/>
      <c r="AZ265" s="266"/>
    </row>
    <row r="266" spans="1:76" s="267" customFormat="1" ht="15" hidden="1" x14ac:dyDescent="0.25">
      <c r="A266" s="1459" t="s">
        <v>9040</v>
      </c>
      <c r="B266" s="266"/>
      <c r="C266" s="1459"/>
      <c r="D266" s="884" t="s">
        <v>11105</v>
      </c>
      <c r="E266" s="374" t="s">
        <v>11904</v>
      </c>
      <c r="F266" s="370">
        <f t="shared" si="46"/>
        <v>46079</v>
      </c>
      <c r="G266" s="371" t="str">
        <f t="shared" si="39"/>
        <v>B1</v>
      </c>
      <c r="H266" s="1032" t="str">
        <f t="shared" si="40"/>
        <v>MR_DER-1599_26</v>
      </c>
      <c r="I266" s="263">
        <f t="shared" si="47"/>
        <v>46107</v>
      </c>
      <c r="J266" s="263" t="str">
        <f t="shared" si="48"/>
        <v>APROVADO COM RESSALVAS</v>
      </c>
      <c r="K266" s="266" t="s">
        <v>3730</v>
      </c>
      <c r="L266" s="276">
        <v>46029</v>
      </c>
      <c r="M266" s="1371" t="s">
        <v>11911</v>
      </c>
      <c r="N266" s="276">
        <v>46034</v>
      </c>
      <c r="O266" s="276">
        <v>46034</v>
      </c>
      <c r="P266" s="266"/>
      <c r="Q266" s="266" t="s">
        <v>3748</v>
      </c>
      <c r="R266" s="276">
        <v>46043</v>
      </c>
      <c r="S266" s="69" t="s">
        <v>12017</v>
      </c>
      <c r="T266" s="266"/>
      <c r="U266" s="276"/>
      <c r="V266" s="1461"/>
      <c r="W266" s="266" t="s">
        <v>3748</v>
      </c>
      <c r="X266" s="276">
        <v>46044</v>
      </c>
      <c r="Y266" s="69" t="s">
        <v>12021</v>
      </c>
      <c r="Z266" s="266"/>
      <c r="AA266" s="266"/>
      <c r="AB266" s="266"/>
      <c r="AC266" s="266" t="s">
        <v>5626</v>
      </c>
      <c r="AD266" s="276">
        <v>46079</v>
      </c>
      <c r="AE266" s="23" t="s">
        <v>12254</v>
      </c>
      <c r="AF266" s="266" t="s">
        <v>5537</v>
      </c>
      <c r="AG266" s="276">
        <v>46107</v>
      </c>
      <c r="AH266" s="266"/>
      <c r="AI266" s="266"/>
      <c r="AJ266" s="266"/>
      <c r="AK266" s="266"/>
      <c r="AL266" s="266"/>
      <c r="AM266" s="266"/>
      <c r="AN266" s="266"/>
      <c r="AO266" s="266"/>
      <c r="AP266" s="266"/>
      <c r="AQ266" s="266"/>
      <c r="AR266" s="266"/>
      <c r="AS266" s="266"/>
      <c r="AT266" s="266"/>
      <c r="AU266" s="266"/>
      <c r="AV266" s="266"/>
      <c r="AW266" s="266"/>
      <c r="AX266" s="266"/>
      <c r="AY266" s="266"/>
      <c r="AZ266" s="266"/>
    </row>
    <row r="267" spans="1:76" s="267" customFormat="1" ht="15" hidden="1" x14ac:dyDescent="0.25">
      <c r="A267" s="1459" t="s">
        <v>9040</v>
      </c>
      <c r="B267" s="266"/>
      <c r="C267" s="1459"/>
      <c r="D267" s="884" t="s">
        <v>11105</v>
      </c>
      <c r="E267" s="374" t="s">
        <v>11905</v>
      </c>
      <c r="F267" s="370">
        <f t="shared" si="46"/>
        <v>46079</v>
      </c>
      <c r="G267" s="371" t="str">
        <f t="shared" si="39"/>
        <v>B1</v>
      </c>
      <c r="H267" s="1032" t="str">
        <f t="shared" si="40"/>
        <v>MR_DER-1599_26</v>
      </c>
      <c r="I267" s="263">
        <f t="shared" si="47"/>
        <v>46107</v>
      </c>
      <c r="J267" s="263" t="str">
        <f t="shared" si="48"/>
        <v>APROVADO COM RESSALVAS</v>
      </c>
      <c r="K267" s="266" t="s">
        <v>3730</v>
      </c>
      <c r="L267" s="276">
        <v>46029</v>
      </c>
      <c r="M267" s="1371" t="s">
        <v>11911</v>
      </c>
      <c r="N267" s="276">
        <v>46034</v>
      </c>
      <c r="O267" s="276">
        <v>46034</v>
      </c>
      <c r="P267" s="266"/>
      <c r="Q267" s="266" t="s">
        <v>3748</v>
      </c>
      <c r="R267" s="276">
        <v>46043</v>
      </c>
      <c r="S267" s="69" t="s">
        <v>12017</v>
      </c>
      <c r="T267" s="266"/>
      <c r="U267" s="276"/>
      <c r="V267" s="1461"/>
      <c r="W267" s="266" t="s">
        <v>3748</v>
      </c>
      <c r="X267" s="276">
        <v>46044</v>
      </c>
      <c r="Y267" s="69" t="s">
        <v>12021</v>
      </c>
      <c r="Z267" s="266"/>
      <c r="AA267" s="266"/>
      <c r="AB267" s="266"/>
      <c r="AC267" s="266" t="s">
        <v>5626</v>
      </c>
      <c r="AD267" s="276">
        <v>46079</v>
      </c>
      <c r="AE267" s="23" t="s">
        <v>12254</v>
      </c>
      <c r="AF267" s="266" t="s">
        <v>5537</v>
      </c>
      <c r="AG267" s="276">
        <v>46107</v>
      </c>
      <c r="AH267" s="266"/>
      <c r="AI267" s="266"/>
      <c r="AJ267" s="266"/>
      <c r="AK267" s="266"/>
      <c r="AL267" s="266"/>
      <c r="AM267" s="266"/>
      <c r="AN267" s="266"/>
      <c r="AO267" s="266"/>
      <c r="AP267" s="266"/>
      <c r="AQ267" s="266"/>
      <c r="AR267" s="266"/>
      <c r="AS267" s="266"/>
      <c r="AT267" s="266"/>
      <c r="AU267" s="266"/>
      <c r="AV267" s="266"/>
      <c r="AW267" s="266"/>
      <c r="AX267" s="266"/>
      <c r="AY267" s="266"/>
      <c r="AZ267" s="1610"/>
    </row>
    <row r="268" spans="1:76" s="110" customFormat="1" ht="15" hidden="1" x14ac:dyDescent="0.25">
      <c r="A268" s="230" t="s">
        <v>8263</v>
      </c>
      <c r="B268" s="220"/>
      <c r="C268" s="230"/>
      <c r="D268" s="851" t="s">
        <v>11105</v>
      </c>
      <c r="E268" s="247" t="s">
        <v>11906</v>
      </c>
      <c r="F268" s="239">
        <f>IF(L268&lt;&gt;0,MAX(L268,R268,X268,AD268,AJ268,AP268,AV268,BB268,BH268,BN268),"NE")</f>
        <v>46129</v>
      </c>
      <c r="G268" s="259" t="str">
        <f t="shared" si="39"/>
        <v>B</v>
      </c>
      <c r="H268" s="274" t="str">
        <f t="shared" si="40"/>
        <v>MR_DER-1688_26</v>
      </c>
      <c r="I268" s="234" t="str">
        <f t="shared" si="47"/>
        <v>ND</v>
      </c>
      <c r="J268" s="234" t="str">
        <f t="shared" si="48"/>
        <v>ND</v>
      </c>
      <c r="K268" s="220" t="s">
        <v>3730</v>
      </c>
      <c r="L268" s="229">
        <v>46029</v>
      </c>
      <c r="M268" s="1153" t="s">
        <v>11911</v>
      </c>
      <c r="N268" s="229">
        <v>46034</v>
      </c>
      <c r="O268" s="229">
        <v>46034</v>
      </c>
      <c r="P268" s="220"/>
      <c r="Q268" s="220" t="s">
        <v>3748</v>
      </c>
      <c r="R268" s="229">
        <v>46043</v>
      </c>
      <c r="S268" s="218" t="s">
        <v>12017</v>
      </c>
      <c r="T268" s="220"/>
      <c r="U268" s="229"/>
      <c r="V268" s="1025"/>
      <c r="W268" s="220" t="s">
        <v>3748</v>
      </c>
      <c r="X268" s="229">
        <v>46044</v>
      </c>
      <c r="Y268" s="218" t="s">
        <v>12021</v>
      </c>
      <c r="Z268" s="220"/>
      <c r="AA268" s="220"/>
      <c r="AB268" s="220"/>
      <c r="AC268" s="220" t="s">
        <v>5626</v>
      </c>
      <c r="AD268" s="229">
        <v>46079</v>
      </c>
      <c r="AE268" s="218" t="s">
        <v>12254</v>
      </c>
      <c r="AF268" s="220" t="s">
        <v>5539</v>
      </c>
      <c r="AG268" s="229">
        <v>46107</v>
      </c>
      <c r="AH268" s="220"/>
      <c r="AI268" s="220" t="s">
        <v>5811</v>
      </c>
      <c r="AJ268" s="1605">
        <v>46129</v>
      </c>
      <c r="AK268" s="23" t="s">
        <v>12518</v>
      </c>
      <c r="AL268" s="220"/>
      <c r="AM268" s="220"/>
      <c r="AN268" s="220"/>
      <c r="AO268" s="220"/>
      <c r="AP268" s="220"/>
      <c r="AQ268" s="220"/>
      <c r="AR268" s="220"/>
      <c r="AS268" s="220"/>
      <c r="AT268" s="220"/>
      <c r="AU268" s="220"/>
      <c r="AV268" s="220"/>
      <c r="AW268" s="220"/>
      <c r="AX268" s="220"/>
      <c r="AY268" s="1600"/>
      <c r="AZ268" s="1604"/>
      <c r="BA268" s="1604"/>
      <c r="BB268" s="1604"/>
      <c r="BC268" s="1604"/>
      <c r="BD268" s="1604"/>
      <c r="BE268" s="1604"/>
      <c r="BF268" s="1604"/>
      <c r="BG268" s="1604"/>
      <c r="BH268" s="1604"/>
      <c r="BI268" s="1604"/>
      <c r="BJ268" s="1604"/>
      <c r="BK268" s="1604"/>
      <c r="BL268" s="1604"/>
      <c r="BM268" s="1604"/>
      <c r="BN268" s="1604"/>
      <c r="BO268" s="1604"/>
      <c r="BP268" s="1604"/>
      <c r="BQ268" s="1604"/>
      <c r="BR268" s="1604"/>
      <c r="BS268" s="1604"/>
      <c r="BT268" s="1604"/>
      <c r="BU268" s="1604"/>
      <c r="BV268" s="1604"/>
      <c r="BW268" s="1604"/>
      <c r="BX268" s="1604"/>
    </row>
    <row r="269" spans="1:76" s="267" customFormat="1" ht="15" hidden="1" x14ac:dyDescent="0.25">
      <c r="A269" s="1459" t="s">
        <v>9040</v>
      </c>
      <c r="B269" s="266"/>
      <c r="C269" s="1459"/>
      <c r="D269" s="884" t="s">
        <v>11105</v>
      </c>
      <c r="E269" s="374" t="s">
        <v>11907</v>
      </c>
      <c r="F269" s="370">
        <f t="shared" si="46"/>
        <v>46079</v>
      </c>
      <c r="G269" s="371" t="str">
        <f t="shared" si="39"/>
        <v>B1</v>
      </c>
      <c r="H269" s="1032" t="str">
        <f t="shared" si="40"/>
        <v>MR_DER-1599_26</v>
      </c>
      <c r="I269" s="263">
        <f t="shared" si="47"/>
        <v>46107</v>
      </c>
      <c r="J269" s="263" t="str">
        <f t="shared" si="48"/>
        <v>APROVADO COM RESSALVAS</v>
      </c>
      <c r="K269" s="266" t="s">
        <v>3730</v>
      </c>
      <c r="L269" s="276">
        <v>46029</v>
      </c>
      <c r="M269" s="1371" t="s">
        <v>11911</v>
      </c>
      <c r="N269" s="276">
        <v>46034</v>
      </c>
      <c r="O269" s="276">
        <v>46034</v>
      </c>
      <c r="P269" s="266"/>
      <c r="Q269" s="266" t="s">
        <v>3748</v>
      </c>
      <c r="R269" s="276">
        <v>46043</v>
      </c>
      <c r="S269" s="69" t="s">
        <v>12017</v>
      </c>
      <c r="T269" s="266"/>
      <c r="U269" s="276"/>
      <c r="V269" s="1461"/>
      <c r="W269" s="266" t="s">
        <v>3748</v>
      </c>
      <c r="X269" s="276">
        <v>46044</v>
      </c>
      <c r="Y269" s="69" t="s">
        <v>12021</v>
      </c>
      <c r="Z269" s="266"/>
      <c r="AA269" s="266"/>
      <c r="AB269" s="266"/>
      <c r="AC269" s="266" t="s">
        <v>5626</v>
      </c>
      <c r="AD269" s="276">
        <v>46079</v>
      </c>
      <c r="AE269" s="23" t="s">
        <v>12254</v>
      </c>
      <c r="AF269" s="266" t="s">
        <v>5537</v>
      </c>
      <c r="AG269" s="276">
        <v>46107</v>
      </c>
      <c r="AH269" s="266"/>
      <c r="AI269" s="266"/>
      <c r="AJ269" s="266"/>
      <c r="AK269" s="266"/>
      <c r="AL269" s="266"/>
      <c r="AM269" s="266"/>
      <c r="AN269" s="266"/>
      <c r="AO269" s="266"/>
      <c r="AP269" s="266"/>
      <c r="AQ269" s="266"/>
      <c r="AR269" s="266"/>
      <c r="AS269" s="266"/>
      <c r="AT269" s="266"/>
      <c r="AU269" s="266"/>
      <c r="AV269" s="266"/>
      <c r="AW269" s="266"/>
      <c r="AX269" s="266"/>
      <c r="AY269" s="266"/>
      <c r="AZ269" s="1611"/>
    </row>
    <row r="270" spans="1:76" s="267" customFormat="1" ht="15" hidden="1" x14ac:dyDescent="0.25">
      <c r="A270" s="1459" t="s">
        <v>9040</v>
      </c>
      <c r="B270" s="266"/>
      <c r="C270" s="1459"/>
      <c r="D270" s="1459" t="s">
        <v>11808</v>
      </c>
      <c r="E270" s="374" t="s">
        <v>11909</v>
      </c>
      <c r="F270" s="370">
        <f t="shared" si="46"/>
        <v>46079</v>
      </c>
      <c r="G270" s="371" t="str">
        <f t="shared" si="39"/>
        <v>B1</v>
      </c>
      <c r="H270" s="1032" t="str">
        <f t="shared" si="40"/>
        <v>MR_DER-1599_26</v>
      </c>
      <c r="I270" s="263">
        <f t="shared" si="47"/>
        <v>46107</v>
      </c>
      <c r="J270" s="263" t="str">
        <f t="shared" si="48"/>
        <v>APROVADO COM RESSALVAS</v>
      </c>
      <c r="K270" s="266" t="s">
        <v>3730</v>
      </c>
      <c r="L270" s="276">
        <v>46029</v>
      </c>
      <c r="M270" s="1371" t="s">
        <v>11911</v>
      </c>
      <c r="N270" s="276">
        <v>46034</v>
      </c>
      <c r="O270" s="276">
        <v>46034</v>
      </c>
      <c r="P270" s="266"/>
      <c r="Q270" s="266" t="s">
        <v>3748</v>
      </c>
      <c r="R270" s="276">
        <v>46043</v>
      </c>
      <c r="S270" s="69" t="s">
        <v>12017</v>
      </c>
      <c r="T270" s="266"/>
      <c r="U270" s="276"/>
      <c r="V270" s="1461"/>
      <c r="W270" s="266" t="s">
        <v>3748</v>
      </c>
      <c r="X270" s="276">
        <v>46044</v>
      </c>
      <c r="Y270" s="69" t="s">
        <v>12021</v>
      </c>
      <c r="Z270" s="266"/>
      <c r="AA270" s="266"/>
      <c r="AB270" s="266"/>
      <c r="AC270" s="266" t="s">
        <v>5626</v>
      </c>
      <c r="AD270" s="276">
        <v>46079</v>
      </c>
      <c r="AE270" s="23" t="s">
        <v>12254</v>
      </c>
      <c r="AF270" s="266" t="s">
        <v>5537</v>
      </c>
      <c r="AG270" s="276">
        <v>46107</v>
      </c>
      <c r="AH270" s="266"/>
      <c r="AI270" s="266"/>
      <c r="AJ270" s="266"/>
      <c r="AK270" s="266"/>
      <c r="AL270" s="266"/>
      <c r="AM270" s="266"/>
      <c r="AN270" s="266"/>
      <c r="AO270" s="266"/>
      <c r="AP270" s="266"/>
      <c r="AQ270" s="266"/>
      <c r="AR270" s="266"/>
      <c r="AS270" s="266"/>
      <c r="AT270" s="266"/>
      <c r="AU270" s="266"/>
      <c r="AV270" s="266"/>
      <c r="AW270" s="266"/>
      <c r="AX270" s="266"/>
      <c r="AY270" s="266"/>
      <c r="AZ270" s="266"/>
    </row>
    <row r="271" spans="1:76" s="267" customFormat="1" ht="15" hidden="1" x14ac:dyDescent="0.25">
      <c r="A271" s="1459" t="s">
        <v>8342</v>
      </c>
      <c r="B271" s="266"/>
      <c r="C271" s="1459"/>
      <c r="D271" s="1459" t="s">
        <v>7622</v>
      </c>
      <c r="E271" s="374" t="s">
        <v>11910</v>
      </c>
      <c r="F271" s="370">
        <f t="shared" si="46"/>
        <v>46079</v>
      </c>
      <c r="G271" s="371" t="str">
        <f t="shared" si="39"/>
        <v>B1</v>
      </c>
      <c r="H271" s="1032" t="str">
        <f t="shared" si="40"/>
        <v>MR_DER-1599_26</v>
      </c>
      <c r="I271" s="263">
        <f t="shared" si="47"/>
        <v>46107</v>
      </c>
      <c r="J271" s="263" t="str">
        <f t="shared" si="48"/>
        <v>APROVADO COM RESSALVAS</v>
      </c>
      <c r="K271" s="266" t="s">
        <v>3730</v>
      </c>
      <c r="L271" s="276">
        <v>46029</v>
      </c>
      <c r="M271" s="1371" t="s">
        <v>11911</v>
      </c>
      <c r="N271" s="276">
        <v>46034</v>
      </c>
      <c r="O271" s="276">
        <v>46034</v>
      </c>
      <c r="P271" s="266"/>
      <c r="Q271" s="266" t="s">
        <v>3748</v>
      </c>
      <c r="R271" s="276">
        <v>46043</v>
      </c>
      <c r="S271" s="69" t="s">
        <v>12017</v>
      </c>
      <c r="T271" s="266"/>
      <c r="U271" s="276"/>
      <c r="V271" s="1461"/>
      <c r="W271" s="266" t="s">
        <v>3748</v>
      </c>
      <c r="X271" s="276">
        <v>46044</v>
      </c>
      <c r="Y271" s="69" t="s">
        <v>12021</v>
      </c>
      <c r="Z271" s="266"/>
      <c r="AA271" s="266"/>
      <c r="AB271" s="266"/>
      <c r="AC271" s="266" t="s">
        <v>5626</v>
      </c>
      <c r="AD271" s="276">
        <v>46079</v>
      </c>
      <c r="AE271" s="23" t="s">
        <v>12254</v>
      </c>
      <c r="AF271" s="266" t="s">
        <v>5537</v>
      </c>
      <c r="AG271" s="276">
        <v>46107</v>
      </c>
      <c r="AH271" s="266"/>
      <c r="AI271" s="266"/>
      <c r="AJ271" s="266"/>
      <c r="AK271" s="266"/>
      <c r="AL271" s="266"/>
      <c r="AM271" s="266"/>
      <c r="AN271" s="266"/>
      <c r="AO271" s="266"/>
      <c r="AP271" s="266"/>
      <c r="AQ271" s="266"/>
      <c r="AR271" s="266"/>
      <c r="AS271" s="266"/>
      <c r="AT271" s="266"/>
      <c r="AU271" s="266"/>
      <c r="AV271" s="266"/>
      <c r="AW271" s="266"/>
      <c r="AX271" s="266"/>
      <c r="AY271" s="266"/>
      <c r="AZ271" s="266"/>
    </row>
    <row r="272" spans="1:76" s="267" customFormat="1" ht="15" hidden="1" x14ac:dyDescent="0.25">
      <c r="A272" s="1459" t="s">
        <v>8342</v>
      </c>
      <c r="B272" s="266"/>
      <c r="C272" s="1459"/>
      <c r="D272" s="1493" t="s">
        <v>12289</v>
      </c>
      <c r="E272" s="374" t="s">
        <v>12292</v>
      </c>
      <c r="F272" s="370">
        <f t="shared" ref="F272:F289" si="49">IF(L272&lt;&gt;0,MAX(L272,R272,X272,AD272),"NE")</f>
        <v>46087</v>
      </c>
      <c r="G272" s="371" t="str">
        <f t="shared" si="39"/>
        <v>A1</v>
      </c>
      <c r="H272" s="1032" t="str">
        <f t="shared" si="40"/>
        <v>MR_DER-1610_26</v>
      </c>
      <c r="I272" s="263" t="str">
        <f t="shared" ref="I272:I289" si="50">IF(F272="NE",F272,IF(INDEX(K272:CP272,,MATCH(F272,K272:CP272,0)+3)&lt;&gt;0,INDEX(K272:CP272,,MATCH(F272,K272:CP272,0)+3),"ND"))</f>
        <v>ND</v>
      </c>
      <c r="J272" s="263" t="str">
        <f t="shared" ref="J272:J289" si="51">IF(G272="NE",G272,IF(INDEX(K272:CQ272,,MATCH(G272,K272:CQ272,0)+3)&lt;&gt;0,INDEX(K272:CQ272,,MATCH(G272,K272:CQ272,0)+3),"ND"))</f>
        <v>ND</v>
      </c>
      <c r="K272" s="266" t="s">
        <v>3730</v>
      </c>
      <c r="L272" s="276">
        <v>46087</v>
      </c>
      <c r="M272" s="23" t="s">
        <v>12310</v>
      </c>
      <c r="N272" s="276"/>
      <c r="O272" s="276"/>
      <c r="P272" s="266"/>
      <c r="Q272" s="266"/>
      <c r="R272" s="276"/>
      <c r="S272" s="69"/>
      <c r="T272" s="266"/>
      <c r="U272" s="276"/>
      <c r="V272" s="1461"/>
      <c r="W272" s="266"/>
      <c r="X272" s="276"/>
      <c r="Y272" s="69"/>
      <c r="Z272" s="266"/>
      <c r="AA272" s="266"/>
      <c r="AB272" s="266"/>
      <c r="AC272" s="266"/>
      <c r="AD272" s="276"/>
      <c r="AE272" s="23"/>
      <c r="AF272" s="266"/>
      <c r="AG272" s="266"/>
      <c r="AH272" s="266"/>
      <c r="AI272" s="266"/>
      <c r="AJ272" s="266"/>
      <c r="AK272" s="266"/>
      <c r="AL272" s="266"/>
      <c r="AM272" s="266"/>
      <c r="AN272" s="266"/>
      <c r="AO272" s="266"/>
      <c r="AP272" s="266"/>
      <c r="AQ272" s="266"/>
      <c r="AR272" s="266"/>
      <c r="AS272" s="266"/>
      <c r="AT272" s="266"/>
      <c r="AU272" s="266"/>
      <c r="AV272" s="266"/>
      <c r="AW272" s="266"/>
      <c r="AX272" s="266"/>
      <c r="AY272" s="266"/>
      <c r="AZ272" s="266"/>
    </row>
    <row r="273" spans="1:39" s="267" customFormat="1" ht="15" hidden="1" x14ac:dyDescent="0.25">
      <c r="A273" s="1459" t="s">
        <v>8342</v>
      </c>
      <c r="B273" s="266"/>
      <c r="C273" s="1459"/>
      <c r="D273" s="1493" t="s">
        <v>12289</v>
      </c>
      <c r="E273" s="374" t="s">
        <v>12293</v>
      </c>
      <c r="F273" s="370">
        <f t="shared" si="49"/>
        <v>46087</v>
      </c>
      <c r="G273" s="371" t="str">
        <f t="shared" si="39"/>
        <v>A1</v>
      </c>
      <c r="H273" s="1032" t="str">
        <f t="shared" si="40"/>
        <v>MR_DER-1610_26</v>
      </c>
      <c r="I273" s="263" t="str">
        <f t="shared" si="50"/>
        <v>ND</v>
      </c>
      <c r="J273" s="263" t="str">
        <f t="shared" si="51"/>
        <v>ND</v>
      </c>
      <c r="K273" s="266" t="s">
        <v>3730</v>
      </c>
      <c r="L273" s="276">
        <v>46087</v>
      </c>
      <c r="M273" s="23" t="s">
        <v>12310</v>
      </c>
      <c r="N273" s="276"/>
      <c r="O273" s="276"/>
      <c r="P273" s="266"/>
      <c r="Q273" s="266"/>
      <c r="R273" s="276"/>
      <c r="S273" s="69"/>
      <c r="T273" s="266"/>
      <c r="U273" s="276"/>
      <c r="V273" s="1461"/>
      <c r="W273" s="266"/>
      <c r="X273" s="276"/>
      <c r="Y273" s="69"/>
      <c r="Z273" s="266"/>
      <c r="AA273" s="266"/>
      <c r="AB273" s="266"/>
      <c r="AC273" s="266"/>
      <c r="AD273" s="276"/>
      <c r="AE273" s="23"/>
      <c r="AF273" s="266"/>
      <c r="AG273" s="266"/>
      <c r="AH273" s="266"/>
      <c r="AI273" s="266"/>
      <c r="AJ273" s="266"/>
      <c r="AK273" s="266"/>
      <c r="AL273" s="266"/>
      <c r="AM273" s="266"/>
    </row>
    <row r="274" spans="1:39" s="267" customFormat="1" ht="15" hidden="1" x14ac:dyDescent="0.25">
      <c r="A274" s="1459" t="s">
        <v>8342</v>
      </c>
      <c r="B274" s="266"/>
      <c r="C274" s="1459"/>
      <c r="D274" s="1493" t="s">
        <v>12289</v>
      </c>
      <c r="E274" s="374" t="s">
        <v>12294</v>
      </c>
      <c r="F274" s="370">
        <f t="shared" si="49"/>
        <v>46087</v>
      </c>
      <c r="G274" s="371" t="str">
        <f t="shared" si="39"/>
        <v>A1</v>
      </c>
      <c r="H274" s="1032" t="str">
        <f t="shared" si="40"/>
        <v>MR_DER-1610_26</v>
      </c>
      <c r="I274" s="263" t="str">
        <f t="shared" si="50"/>
        <v>ND</v>
      </c>
      <c r="J274" s="263" t="str">
        <f t="shared" si="51"/>
        <v>ND</v>
      </c>
      <c r="K274" s="266" t="s">
        <v>3730</v>
      </c>
      <c r="L274" s="276">
        <v>46087</v>
      </c>
      <c r="M274" s="23" t="s">
        <v>12310</v>
      </c>
      <c r="N274" s="276"/>
      <c r="O274" s="276"/>
      <c r="P274" s="266"/>
      <c r="Q274" s="266"/>
      <c r="R274" s="276"/>
      <c r="S274" s="69"/>
      <c r="T274" s="266"/>
      <c r="U274" s="276"/>
      <c r="V274" s="1461"/>
      <c r="W274" s="266"/>
      <c r="X274" s="276"/>
      <c r="Y274" s="69"/>
      <c r="Z274" s="266"/>
      <c r="AA274" s="266"/>
      <c r="AB274" s="266"/>
      <c r="AC274" s="266"/>
      <c r="AD274" s="276"/>
      <c r="AE274" s="23"/>
      <c r="AF274" s="266"/>
      <c r="AG274" s="266"/>
      <c r="AH274" s="266"/>
      <c r="AI274" s="266"/>
      <c r="AJ274" s="266"/>
      <c r="AK274" s="266"/>
      <c r="AL274" s="266"/>
      <c r="AM274" s="266"/>
    </row>
    <row r="275" spans="1:39" s="267" customFormat="1" ht="15" hidden="1" x14ac:dyDescent="0.25">
      <c r="A275" s="1459" t="s">
        <v>8342</v>
      </c>
      <c r="B275" s="266"/>
      <c r="C275" s="1459"/>
      <c r="D275" s="1493" t="s">
        <v>12289</v>
      </c>
      <c r="E275" s="374" t="s">
        <v>12295</v>
      </c>
      <c r="F275" s="370">
        <f t="shared" si="49"/>
        <v>46087</v>
      </c>
      <c r="G275" s="371" t="str">
        <f t="shared" si="39"/>
        <v>A1</v>
      </c>
      <c r="H275" s="1032" t="str">
        <f t="shared" si="40"/>
        <v>MR_DER-1610_26</v>
      </c>
      <c r="I275" s="263" t="str">
        <f t="shared" si="50"/>
        <v>ND</v>
      </c>
      <c r="J275" s="263" t="str">
        <f t="shared" si="51"/>
        <v>ND</v>
      </c>
      <c r="K275" s="266" t="s">
        <v>3730</v>
      </c>
      <c r="L275" s="276">
        <v>46087</v>
      </c>
      <c r="M275" s="23" t="s">
        <v>12310</v>
      </c>
      <c r="N275" s="276"/>
      <c r="O275" s="276"/>
      <c r="P275" s="266"/>
      <c r="Q275" s="266"/>
      <c r="R275" s="276"/>
      <c r="S275" s="69"/>
      <c r="T275" s="266"/>
      <c r="U275" s="276"/>
      <c r="V275" s="1461"/>
      <c r="W275" s="266"/>
      <c r="X275" s="276"/>
      <c r="Y275" s="69"/>
      <c r="Z275" s="266"/>
      <c r="AA275" s="266"/>
      <c r="AB275" s="266"/>
      <c r="AC275" s="266"/>
      <c r="AD275" s="276"/>
      <c r="AE275" s="23"/>
      <c r="AF275" s="266"/>
      <c r="AG275" s="266"/>
      <c r="AH275" s="266"/>
      <c r="AI275" s="266"/>
      <c r="AJ275" s="266"/>
      <c r="AK275" s="266"/>
      <c r="AL275" s="266"/>
      <c r="AM275" s="266"/>
    </row>
    <row r="276" spans="1:39" s="267" customFormat="1" ht="15" hidden="1" x14ac:dyDescent="0.25">
      <c r="A276" s="1459" t="s">
        <v>8342</v>
      </c>
      <c r="B276" s="266"/>
      <c r="C276" s="1459"/>
      <c r="D276" s="1493" t="s">
        <v>12289</v>
      </c>
      <c r="E276" s="374" t="s">
        <v>12296</v>
      </c>
      <c r="F276" s="370">
        <f t="shared" si="49"/>
        <v>46087</v>
      </c>
      <c r="G276" s="371" t="str">
        <f t="shared" si="39"/>
        <v>A1</v>
      </c>
      <c r="H276" s="1032" t="str">
        <f t="shared" si="40"/>
        <v>MR_DER-1610_26</v>
      </c>
      <c r="I276" s="263" t="str">
        <f t="shared" si="50"/>
        <v>ND</v>
      </c>
      <c r="J276" s="263" t="str">
        <f t="shared" si="51"/>
        <v>ND</v>
      </c>
      <c r="K276" s="266" t="s">
        <v>3730</v>
      </c>
      <c r="L276" s="276">
        <v>46087</v>
      </c>
      <c r="M276" s="23" t="s">
        <v>12310</v>
      </c>
      <c r="N276" s="276"/>
      <c r="O276" s="276"/>
      <c r="P276" s="266"/>
      <c r="Q276" s="266"/>
      <c r="R276" s="276"/>
      <c r="S276" s="69"/>
      <c r="T276" s="266"/>
      <c r="U276" s="276"/>
      <c r="V276" s="1461"/>
      <c r="W276" s="266"/>
      <c r="X276" s="276"/>
      <c r="Y276" s="69"/>
      <c r="Z276" s="266"/>
      <c r="AA276" s="266"/>
      <c r="AB276" s="266"/>
      <c r="AC276" s="266"/>
      <c r="AD276" s="276"/>
      <c r="AE276" s="23"/>
      <c r="AF276" s="266"/>
      <c r="AG276" s="266"/>
      <c r="AH276" s="266"/>
      <c r="AI276" s="266"/>
      <c r="AJ276" s="266"/>
      <c r="AK276" s="266"/>
      <c r="AL276" s="266"/>
      <c r="AM276" s="266"/>
    </row>
    <row r="277" spans="1:39" s="267" customFormat="1" ht="15" hidden="1" x14ac:dyDescent="0.25">
      <c r="A277" s="1459" t="s">
        <v>8342</v>
      </c>
      <c r="B277" s="266"/>
      <c r="C277" s="1459"/>
      <c r="D277" s="1493" t="s">
        <v>12289</v>
      </c>
      <c r="E277" s="374" t="s">
        <v>12297</v>
      </c>
      <c r="F277" s="370">
        <f t="shared" si="49"/>
        <v>46087</v>
      </c>
      <c r="G277" s="371" t="str">
        <f t="shared" si="39"/>
        <v>A1</v>
      </c>
      <c r="H277" s="1032" t="str">
        <f t="shared" si="40"/>
        <v>MR_DER-1610_26</v>
      </c>
      <c r="I277" s="263" t="str">
        <f t="shared" si="50"/>
        <v>ND</v>
      </c>
      <c r="J277" s="263" t="str">
        <f t="shared" si="51"/>
        <v>ND</v>
      </c>
      <c r="K277" s="266" t="s">
        <v>3730</v>
      </c>
      <c r="L277" s="276">
        <v>46087</v>
      </c>
      <c r="M277" s="23" t="s">
        <v>12310</v>
      </c>
      <c r="N277" s="276"/>
      <c r="O277" s="276"/>
      <c r="P277" s="266"/>
      <c r="Q277" s="266"/>
      <c r="R277" s="276"/>
      <c r="S277" s="69"/>
      <c r="T277" s="266"/>
      <c r="U277" s="276"/>
      <c r="V277" s="1461"/>
      <c r="W277" s="266"/>
      <c r="X277" s="276"/>
      <c r="Y277" s="69"/>
      <c r="Z277" s="266"/>
      <c r="AA277" s="266"/>
      <c r="AB277" s="266"/>
      <c r="AC277" s="266"/>
      <c r="AD277" s="276"/>
      <c r="AE277" s="23"/>
      <c r="AF277" s="266"/>
      <c r="AG277" s="266"/>
      <c r="AH277" s="266"/>
      <c r="AI277" s="266"/>
      <c r="AJ277" s="266"/>
      <c r="AK277" s="266"/>
      <c r="AL277" s="266"/>
      <c r="AM277" s="266"/>
    </row>
    <row r="278" spans="1:39" s="267" customFormat="1" ht="15" hidden="1" x14ac:dyDescent="0.25">
      <c r="A278" s="1459" t="s">
        <v>8342</v>
      </c>
      <c r="B278" s="266"/>
      <c r="C278" s="1459"/>
      <c r="D278" s="1493" t="s">
        <v>12289</v>
      </c>
      <c r="E278" s="374" t="s">
        <v>12298</v>
      </c>
      <c r="F278" s="370">
        <f t="shared" si="49"/>
        <v>46087</v>
      </c>
      <c r="G278" s="371" t="str">
        <f t="shared" si="39"/>
        <v>A1</v>
      </c>
      <c r="H278" s="1032" t="str">
        <f t="shared" si="40"/>
        <v>MR_DER-1610_26</v>
      </c>
      <c r="I278" s="263" t="str">
        <f t="shared" si="50"/>
        <v>ND</v>
      </c>
      <c r="J278" s="263" t="str">
        <f t="shared" si="51"/>
        <v>ND</v>
      </c>
      <c r="K278" s="266" t="s">
        <v>3730</v>
      </c>
      <c r="L278" s="276">
        <v>46087</v>
      </c>
      <c r="M278" s="23" t="s">
        <v>12310</v>
      </c>
      <c r="N278" s="276"/>
      <c r="O278" s="276"/>
      <c r="P278" s="266"/>
      <c r="Q278" s="266"/>
      <c r="R278" s="276"/>
      <c r="S278" s="69"/>
      <c r="T278" s="266"/>
      <c r="U278" s="276"/>
      <c r="V278" s="1461"/>
      <c r="W278" s="266"/>
      <c r="X278" s="276"/>
      <c r="Y278" s="69"/>
      <c r="Z278" s="266"/>
      <c r="AA278" s="266"/>
      <c r="AB278" s="266"/>
      <c r="AC278" s="266"/>
      <c r="AD278" s="276"/>
      <c r="AE278" s="23"/>
      <c r="AF278" s="266"/>
      <c r="AG278" s="266"/>
      <c r="AH278" s="266"/>
      <c r="AI278" s="266"/>
      <c r="AJ278" s="266"/>
      <c r="AK278" s="266"/>
      <c r="AL278" s="266"/>
      <c r="AM278" s="266"/>
    </row>
    <row r="279" spans="1:39" s="267" customFormat="1" ht="15" hidden="1" x14ac:dyDescent="0.25">
      <c r="A279" s="1459" t="s">
        <v>8342</v>
      </c>
      <c r="B279" s="266"/>
      <c r="C279" s="1459"/>
      <c r="D279" s="1493" t="s">
        <v>12289</v>
      </c>
      <c r="E279" s="374" t="s">
        <v>12299</v>
      </c>
      <c r="F279" s="370">
        <f t="shared" si="49"/>
        <v>46087</v>
      </c>
      <c r="G279" s="371" t="str">
        <f t="shared" si="39"/>
        <v>A1</v>
      </c>
      <c r="H279" s="1032" t="str">
        <f t="shared" si="40"/>
        <v>MR_DER-1610_26</v>
      </c>
      <c r="I279" s="263" t="str">
        <f t="shared" si="50"/>
        <v>ND</v>
      </c>
      <c r="J279" s="263" t="str">
        <f t="shared" si="51"/>
        <v>ND</v>
      </c>
      <c r="K279" s="266" t="s">
        <v>3730</v>
      </c>
      <c r="L279" s="276">
        <v>46087</v>
      </c>
      <c r="M279" s="23" t="s">
        <v>12310</v>
      </c>
      <c r="N279" s="276"/>
      <c r="O279" s="276"/>
      <c r="P279" s="266"/>
      <c r="Q279" s="266"/>
      <c r="R279" s="276"/>
      <c r="S279" s="69"/>
      <c r="T279" s="266"/>
      <c r="U279" s="276"/>
      <c r="V279" s="1461"/>
      <c r="W279" s="266"/>
      <c r="X279" s="276"/>
      <c r="Y279" s="69"/>
      <c r="Z279" s="266"/>
      <c r="AA279" s="266"/>
      <c r="AB279" s="266"/>
      <c r="AC279" s="266"/>
      <c r="AD279" s="276"/>
      <c r="AE279" s="23"/>
      <c r="AF279" s="266"/>
      <c r="AG279" s="266"/>
      <c r="AH279" s="266"/>
      <c r="AI279" s="266"/>
      <c r="AJ279" s="266"/>
      <c r="AK279" s="266"/>
      <c r="AL279" s="266"/>
      <c r="AM279" s="266"/>
    </row>
    <row r="280" spans="1:39" s="267" customFormat="1" ht="15" hidden="1" x14ac:dyDescent="0.25">
      <c r="A280" s="1459" t="s">
        <v>8342</v>
      </c>
      <c r="B280" s="266"/>
      <c r="C280" s="1459"/>
      <c r="D280" s="1493" t="s">
        <v>12289</v>
      </c>
      <c r="E280" s="374" t="s">
        <v>12300</v>
      </c>
      <c r="F280" s="370">
        <f t="shared" si="49"/>
        <v>46087</v>
      </c>
      <c r="G280" s="371" t="str">
        <f t="shared" si="39"/>
        <v>A1</v>
      </c>
      <c r="H280" s="1032" t="str">
        <f t="shared" si="40"/>
        <v>MR_DER-1610_26</v>
      </c>
      <c r="I280" s="263" t="str">
        <f t="shared" si="50"/>
        <v>ND</v>
      </c>
      <c r="J280" s="263" t="str">
        <f t="shared" si="51"/>
        <v>ND</v>
      </c>
      <c r="K280" s="266" t="s">
        <v>3730</v>
      </c>
      <c r="L280" s="276">
        <v>46087</v>
      </c>
      <c r="M280" s="23" t="s">
        <v>12310</v>
      </c>
      <c r="N280" s="276"/>
      <c r="O280" s="276"/>
      <c r="P280" s="266"/>
      <c r="Q280" s="266"/>
      <c r="R280" s="276"/>
      <c r="S280" s="69"/>
      <c r="T280" s="266"/>
      <c r="U280" s="276"/>
      <c r="V280" s="1461"/>
      <c r="W280" s="266"/>
      <c r="X280" s="276"/>
      <c r="Y280" s="69"/>
      <c r="Z280" s="266"/>
      <c r="AA280" s="266"/>
      <c r="AB280" s="266"/>
      <c r="AC280" s="266"/>
      <c r="AD280" s="276"/>
      <c r="AE280" s="23"/>
      <c r="AF280" s="266"/>
      <c r="AG280" s="266"/>
      <c r="AH280" s="266"/>
      <c r="AI280" s="266"/>
      <c r="AJ280" s="266"/>
      <c r="AK280" s="266"/>
      <c r="AL280" s="266"/>
      <c r="AM280" s="266"/>
    </row>
    <row r="281" spans="1:39" s="267" customFormat="1" ht="15" hidden="1" x14ac:dyDescent="0.25">
      <c r="A281" s="1459" t="s">
        <v>8342</v>
      </c>
      <c r="B281" s="266"/>
      <c r="C281" s="1459"/>
      <c r="D281" s="1493" t="s">
        <v>12289</v>
      </c>
      <c r="E281" s="374" t="s">
        <v>12301</v>
      </c>
      <c r="F281" s="370">
        <f t="shared" si="49"/>
        <v>46087</v>
      </c>
      <c r="G281" s="371" t="str">
        <f t="shared" si="39"/>
        <v>A1</v>
      </c>
      <c r="H281" s="1032" t="str">
        <f t="shared" si="40"/>
        <v>MR_DER-1610_26</v>
      </c>
      <c r="I281" s="263" t="str">
        <f t="shared" si="50"/>
        <v>ND</v>
      </c>
      <c r="J281" s="263" t="str">
        <f t="shared" si="51"/>
        <v>ND</v>
      </c>
      <c r="K281" s="266" t="s">
        <v>3730</v>
      </c>
      <c r="L281" s="276">
        <v>46087</v>
      </c>
      <c r="M281" s="23" t="s">
        <v>12310</v>
      </c>
      <c r="N281" s="276"/>
      <c r="O281" s="276"/>
      <c r="P281" s="266"/>
      <c r="Q281" s="266"/>
      <c r="R281" s="276"/>
      <c r="S281" s="69"/>
      <c r="T281" s="266"/>
      <c r="U281" s="276"/>
      <c r="V281" s="1461"/>
      <c r="W281" s="266"/>
      <c r="X281" s="276"/>
      <c r="Y281" s="69"/>
      <c r="Z281" s="266"/>
      <c r="AA281" s="266"/>
      <c r="AB281" s="266"/>
      <c r="AC281" s="266"/>
      <c r="AD281" s="276"/>
      <c r="AE281" s="23"/>
      <c r="AF281" s="266"/>
      <c r="AG281" s="266"/>
      <c r="AH281" s="266"/>
      <c r="AI281" s="266"/>
      <c r="AJ281" s="266"/>
      <c r="AK281" s="266"/>
      <c r="AL281" s="266"/>
      <c r="AM281" s="266"/>
    </row>
    <row r="282" spans="1:39" s="267" customFormat="1" ht="15" hidden="1" x14ac:dyDescent="0.25">
      <c r="A282" s="1459" t="s">
        <v>8342</v>
      </c>
      <c r="B282" s="266"/>
      <c r="C282" s="1459"/>
      <c r="D282" s="1493" t="s">
        <v>12289</v>
      </c>
      <c r="E282" s="374" t="s">
        <v>12302</v>
      </c>
      <c r="F282" s="370">
        <f t="shared" si="49"/>
        <v>46087</v>
      </c>
      <c r="G282" s="371" t="str">
        <f t="shared" si="39"/>
        <v>A1</v>
      </c>
      <c r="H282" s="1032" t="str">
        <f t="shared" si="40"/>
        <v>MR_DER-1610_26</v>
      </c>
      <c r="I282" s="263" t="str">
        <f t="shared" si="50"/>
        <v>ND</v>
      </c>
      <c r="J282" s="263" t="str">
        <f t="shared" si="51"/>
        <v>ND</v>
      </c>
      <c r="K282" s="266" t="s">
        <v>3730</v>
      </c>
      <c r="L282" s="276">
        <v>46087</v>
      </c>
      <c r="M282" s="23" t="s">
        <v>12310</v>
      </c>
      <c r="N282" s="276"/>
      <c r="O282" s="276"/>
      <c r="P282" s="266"/>
      <c r="Q282" s="266"/>
      <c r="R282" s="276"/>
      <c r="S282" s="69"/>
      <c r="T282" s="266"/>
      <c r="U282" s="276"/>
      <c r="V282" s="1461"/>
      <c r="W282" s="266"/>
      <c r="X282" s="276"/>
      <c r="Y282" s="69"/>
      <c r="Z282" s="266"/>
      <c r="AA282" s="266"/>
      <c r="AB282" s="266"/>
      <c r="AC282" s="266"/>
      <c r="AD282" s="276"/>
      <c r="AE282" s="23"/>
      <c r="AF282" s="266"/>
      <c r="AG282" s="266"/>
      <c r="AH282" s="266"/>
      <c r="AI282" s="266"/>
      <c r="AJ282" s="266"/>
      <c r="AK282" s="266"/>
      <c r="AL282" s="266"/>
      <c r="AM282" s="266"/>
    </row>
    <row r="283" spans="1:39" s="267" customFormat="1" ht="15" hidden="1" x14ac:dyDescent="0.25">
      <c r="A283" s="1459" t="s">
        <v>8342</v>
      </c>
      <c r="B283" s="266"/>
      <c r="C283" s="1459"/>
      <c r="D283" s="1493" t="s">
        <v>12289</v>
      </c>
      <c r="E283" s="374" t="s">
        <v>12303</v>
      </c>
      <c r="F283" s="370">
        <f t="shared" si="49"/>
        <v>46087</v>
      </c>
      <c r="G283" s="371" t="str">
        <f t="shared" si="39"/>
        <v>A1</v>
      </c>
      <c r="H283" s="1032" t="str">
        <f t="shared" si="40"/>
        <v>MR_DER-1610_26</v>
      </c>
      <c r="I283" s="263" t="str">
        <f t="shared" si="50"/>
        <v>ND</v>
      </c>
      <c r="J283" s="263" t="str">
        <f t="shared" si="51"/>
        <v>ND</v>
      </c>
      <c r="K283" s="266" t="s">
        <v>3730</v>
      </c>
      <c r="L283" s="276">
        <v>46087</v>
      </c>
      <c r="M283" s="23" t="s">
        <v>12310</v>
      </c>
      <c r="N283" s="276"/>
      <c r="O283" s="276"/>
      <c r="P283" s="266"/>
      <c r="Q283" s="266"/>
      <c r="R283" s="276"/>
      <c r="S283" s="69"/>
      <c r="T283" s="266"/>
      <c r="U283" s="276"/>
      <c r="V283" s="1461"/>
      <c r="W283" s="266"/>
      <c r="X283" s="276"/>
      <c r="Y283" s="69"/>
      <c r="Z283" s="266"/>
      <c r="AA283" s="266"/>
      <c r="AB283" s="266"/>
      <c r="AC283" s="266"/>
      <c r="AD283" s="276"/>
      <c r="AE283" s="23"/>
      <c r="AF283" s="266"/>
      <c r="AG283" s="266"/>
      <c r="AH283" s="266"/>
      <c r="AI283" s="266"/>
      <c r="AJ283" s="266"/>
      <c r="AK283" s="266"/>
      <c r="AL283" s="266"/>
      <c r="AM283" s="266"/>
    </row>
    <row r="284" spans="1:39" s="267" customFormat="1" ht="15" hidden="1" x14ac:dyDescent="0.25">
      <c r="A284" s="1459" t="s">
        <v>8342</v>
      </c>
      <c r="B284" s="266"/>
      <c r="C284" s="1459"/>
      <c r="D284" s="1493" t="s">
        <v>12289</v>
      </c>
      <c r="E284" s="374" t="s">
        <v>12304</v>
      </c>
      <c r="F284" s="370">
        <f t="shared" si="49"/>
        <v>46087</v>
      </c>
      <c r="G284" s="371" t="str">
        <f t="shared" si="39"/>
        <v>A1</v>
      </c>
      <c r="H284" s="1032" t="str">
        <f t="shared" si="40"/>
        <v>MR_DER-1610_26</v>
      </c>
      <c r="I284" s="263" t="str">
        <f t="shared" si="50"/>
        <v>ND</v>
      </c>
      <c r="J284" s="263" t="str">
        <f t="shared" si="51"/>
        <v>ND</v>
      </c>
      <c r="K284" s="266" t="s">
        <v>3730</v>
      </c>
      <c r="L284" s="276">
        <v>46087</v>
      </c>
      <c r="M284" s="23" t="s">
        <v>12310</v>
      </c>
      <c r="N284" s="276"/>
      <c r="O284" s="276"/>
      <c r="P284" s="266"/>
      <c r="Q284" s="266"/>
      <c r="R284" s="276"/>
      <c r="S284" s="69"/>
      <c r="T284" s="266"/>
      <c r="U284" s="276"/>
      <c r="V284" s="1461"/>
      <c r="W284" s="266"/>
      <c r="X284" s="276"/>
      <c r="Y284" s="69"/>
      <c r="Z284" s="266"/>
      <c r="AA284" s="266"/>
      <c r="AB284" s="266"/>
      <c r="AC284" s="266"/>
      <c r="AD284" s="276"/>
      <c r="AE284" s="23"/>
      <c r="AF284" s="266"/>
      <c r="AG284" s="266"/>
      <c r="AH284" s="266"/>
      <c r="AI284" s="266"/>
      <c r="AJ284" s="266"/>
      <c r="AK284" s="266"/>
      <c r="AL284" s="266"/>
      <c r="AM284" s="266"/>
    </row>
    <row r="285" spans="1:39" s="267" customFormat="1" ht="15" hidden="1" x14ac:dyDescent="0.25">
      <c r="A285" s="1459" t="s">
        <v>8342</v>
      </c>
      <c r="B285" s="266"/>
      <c r="C285" s="1459"/>
      <c r="D285" s="1493" t="s">
        <v>12289</v>
      </c>
      <c r="E285" s="374" t="s">
        <v>12305</v>
      </c>
      <c r="F285" s="370">
        <f t="shared" si="49"/>
        <v>46087</v>
      </c>
      <c r="G285" s="371" t="str">
        <f t="shared" si="39"/>
        <v>A1</v>
      </c>
      <c r="H285" s="1032" t="str">
        <f t="shared" si="40"/>
        <v>MR_DER-1610_26</v>
      </c>
      <c r="I285" s="263" t="str">
        <f t="shared" si="50"/>
        <v>ND</v>
      </c>
      <c r="J285" s="263" t="str">
        <f t="shared" si="51"/>
        <v>ND</v>
      </c>
      <c r="K285" s="266" t="s">
        <v>3730</v>
      </c>
      <c r="L285" s="276">
        <v>46087</v>
      </c>
      <c r="M285" s="23" t="s">
        <v>12310</v>
      </c>
      <c r="N285" s="276"/>
      <c r="O285" s="276"/>
      <c r="P285" s="266"/>
      <c r="Q285" s="266"/>
      <c r="R285" s="276"/>
      <c r="S285" s="69"/>
      <c r="T285" s="266"/>
      <c r="U285" s="276"/>
      <c r="V285" s="1461"/>
      <c r="W285" s="266"/>
      <c r="X285" s="276"/>
      <c r="Y285" s="69"/>
      <c r="Z285" s="266"/>
      <c r="AA285" s="266"/>
      <c r="AB285" s="266"/>
      <c r="AC285" s="266"/>
      <c r="AD285" s="276"/>
      <c r="AE285" s="23"/>
      <c r="AF285" s="266"/>
      <c r="AG285" s="266"/>
      <c r="AH285" s="266"/>
      <c r="AI285" s="266"/>
      <c r="AJ285" s="266"/>
      <c r="AK285" s="266"/>
      <c r="AL285" s="266"/>
      <c r="AM285" s="266"/>
    </row>
    <row r="286" spans="1:39" s="267" customFormat="1" ht="15" hidden="1" x14ac:dyDescent="0.25">
      <c r="A286" s="1459" t="s">
        <v>8342</v>
      </c>
      <c r="B286" s="266"/>
      <c r="C286" s="1459"/>
      <c r="D286" s="1493" t="s">
        <v>12289</v>
      </c>
      <c r="E286" s="374" t="s">
        <v>12306</v>
      </c>
      <c r="F286" s="370">
        <f t="shared" si="49"/>
        <v>46087</v>
      </c>
      <c r="G286" s="371" t="str">
        <f t="shared" si="39"/>
        <v>A1</v>
      </c>
      <c r="H286" s="1032" t="str">
        <f t="shared" si="40"/>
        <v>MR_DER-1610_26</v>
      </c>
      <c r="I286" s="263" t="str">
        <f t="shared" si="50"/>
        <v>ND</v>
      </c>
      <c r="J286" s="263" t="str">
        <f t="shared" si="51"/>
        <v>ND</v>
      </c>
      <c r="K286" s="266" t="s">
        <v>3730</v>
      </c>
      <c r="L286" s="276">
        <v>46087</v>
      </c>
      <c r="M286" s="23" t="s">
        <v>12310</v>
      </c>
      <c r="N286" s="276"/>
      <c r="O286" s="276"/>
      <c r="P286" s="266"/>
      <c r="Q286" s="266"/>
      <c r="R286" s="276"/>
      <c r="S286" s="69"/>
      <c r="T286" s="266"/>
      <c r="U286" s="276"/>
      <c r="V286" s="1461"/>
      <c r="W286" s="266"/>
      <c r="X286" s="276"/>
      <c r="Y286" s="69"/>
      <c r="Z286" s="266"/>
      <c r="AA286" s="266"/>
      <c r="AB286" s="266"/>
      <c r="AC286" s="266"/>
      <c r="AD286" s="276"/>
      <c r="AE286" s="23"/>
      <c r="AF286" s="266"/>
      <c r="AG286" s="266"/>
      <c r="AH286" s="266"/>
      <c r="AI286" s="266"/>
      <c r="AJ286" s="266"/>
      <c r="AK286" s="266"/>
      <c r="AL286" s="266"/>
      <c r="AM286" s="266"/>
    </row>
    <row r="287" spans="1:39" s="267" customFormat="1" ht="15" hidden="1" x14ac:dyDescent="0.25">
      <c r="A287" s="1459" t="s">
        <v>8342</v>
      </c>
      <c r="B287" s="266"/>
      <c r="C287" s="1459"/>
      <c r="D287" s="1493" t="s">
        <v>12289</v>
      </c>
      <c r="E287" s="374" t="s">
        <v>12307</v>
      </c>
      <c r="F287" s="370">
        <f t="shared" si="49"/>
        <v>46087</v>
      </c>
      <c r="G287" s="371" t="str">
        <f t="shared" si="39"/>
        <v>A1</v>
      </c>
      <c r="H287" s="1032" t="str">
        <f t="shared" si="40"/>
        <v>MR_DER-1610_26</v>
      </c>
      <c r="I287" s="263" t="str">
        <f t="shared" si="50"/>
        <v>ND</v>
      </c>
      <c r="J287" s="263" t="str">
        <f t="shared" si="51"/>
        <v>ND</v>
      </c>
      <c r="K287" s="266" t="s">
        <v>3730</v>
      </c>
      <c r="L287" s="276">
        <v>46087</v>
      </c>
      <c r="M287" s="23" t="s">
        <v>12310</v>
      </c>
      <c r="N287" s="276"/>
      <c r="O287" s="276"/>
      <c r="P287" s="266"/>
      <c r="Q287" s="266"/>
      <c r="R287" s="276"/>
      <c r="S287" s="69"/>
      <c r="T287" s="266"/>
      <c r="U287" s="276"/>
      <c r="V287" s="1461"/>
      <c r="W287" s="266"/>
      <c r="X287" s="276"/>
      <c r="Y287" s="69"/>
      <c r="Z287" s="266"/>
      <c r="AA287" s="266"/>
      <c r="AB287" s="266"/>
      <c r="AC287" s="266"/>
      <c r="AD287" s="276"/>
      <c r="AE287" s="23"/>
      <c r="AF287" s="266"/>
      <c r="AG287" s="266"/>
      <c r="AH287" s="266"/>
      <c r="AI287" s="266"/>
      <c r="AJ287" s="266"/>
      <c r="AK287" s="266"/>
      <c r="AL287" s="266"/>
      <c r="AM287" s="266"/>
    </row>
    <row r="288" spans="1:39" s="267" customFormat="1" ht="15" hidden="1" x14ac:dyDescent="0.25">
      <c r="A288" s="1459" t="s">
        <v>8342</v>
      </c>
      <c r="B288" s="266"/>
      <c r="C288" s="1459"/>
      <c r="D288" s="1493" t="s">
        <v>12289</v>
      </c>
      <c r="E288" s="374" t="s">
        <v>12308</v>
      </c>
      <c r="F288" s="370">
        <f t="shared" si="49"/>
        <v>46087</v>
      </c>
      <c r="G288" s="371" t="str">
        <f t="shared" si="39"/>
        <v>A1</v>
      </c>
      <c r="H288" s="1032" t="str">
        <f t="shared" si="40"/>
        <v>MR_DER-1610_26</v>
      </c>
      <c r="I288" s="263" t="str">
        <f t="shared" si="50"/>
        <v>ND</v>
      </c>
      <c r="J288" s="263" t="str">
        <f t="shared" si="51"/>
        <v>ND</v>
      </c>
      <c r="K288" s="266" t="s">
        <v>3730</v>
      </c>
      <c r="L288" s="276">
        <v>46087</v>
      </c>
      <c r="M288" s="23" t="s">
        <v>12310</v>
      </c>
      <c r="N288" s="276"/>
      <c r="O288" s="276"/>
      <c r="P288" s="266"/>
      <c r="Q288" s="266"/>
      <c r="R288" s="276"/>
      <c r="S288" s="69"/>
      <c r="T288" s="266"/>
      <c r="U288" s="276"/>
      <c r="V288" s="1461"/>
      <c r="W288" s="266"/>
      <c r="X288" s="276"/>
      <c r="Y288" s="69"/>
      <c r="Z288" s="266"/>
      <c r="AA288" s="266"/>
      <c r="AB288" s="266"/>
      <c r="AC288" s="266"/>
      <c r="AD288" s="276"/>
      <c r="AE288" s="23"/>
      <c r="AF288" s="266"/>
      <c r="AG288" s="266"/>
      <c r="AH288" s="266"/>
      <c r="AI288" s="266"/>
      <c r="AJ288" s="266"/>
      <c r="AK288" s="266"/>
      <c r="AL288" s="266"/>
      <c r="AM288" s="266"/>
    </row>
    <row r="289" spans="1:57" s="267" customFormat="1" ht="15" hidden="1" x14ac:dyDescent="0.25">
      <c r="A289" s="1459" t="s">
        <v>8342</v>
      </c>
      <c r="B289" s="266"/>
      <c r="C289" s="1459"/>
      <c r="D289" s="1493" t="s">
        <v>12289</v>
      </c>
      <c r="E289" s="374" t="s">
        <v>12309</v>
      </c>
      <c r="F289" s="370">
        <f t="shared" si="49"/>
        <v>46087</v>
      </c>
      <c r="G289" s="371" t="str">
        <f t="shared" si="39"/>
        <v>A1</v>
      </c>
      <c r="H289" s="1032" t="str">
        <f t="shared" si="40"/>
        <v>MR_DER-1610_26</v>
      </c>
      <c r="I289" s="263" t="str">
        <f t="shared" si="50"/>
        <v>ND</v>
      </c>
      <c r="J289" s="263" t="str">
        <f t="shared" si="51"/>
        <v>ND</v>
      </c>
      <c r="K289" s="266" t="s">
        <v>3730</v>
      </c>
      <c r="L289" s="276">
        <v>46087</v>
      </c>
      <c r="M289" s="23" t="s">
        <v>12310</v>
      </c>
      <c r="N289" s="276"/>
      <c r="O289" s="276"/>
      <c r="P289" s="266"/>
      <c r="Q289" s="266"/>
      <c r="R289" s="276"/>
      <c r="S289" s="69"/>
      <c r="T289" s="266"/>
      <c r="U289" s="276"/>
      <c r="V289" s="1461"/>
      <c r="W289" s="266"/>
      <c r="X289" s="276"/>
      <c r="Y289" s="69"/>
      <c r="Z289" s="266"/>
      <c r="AA289" s="266"/>
      <c r="AB289" s="266"/>
      <c r="AC289" s="266"/>
      <c r="AD289" s="276"/>
      <c r="AE289" s="23"/>
      <c r="AF289" s="266"/>
      <c r="AG289" s="266"/>
      <c r="AH289" s="266"/>
      <c r="AI289" s="266"/>
      <c r="AJ289" s="266"/>
      <c r="AK289" s="266"/>
      <c r="AL289" s="266"/>
      <c r="AM289" s="266"/>
      <c r="AN289" s="266"/>
      <c r="AO289" s="266"/>
      <c r="AP289" s="266"/>
      <c r="AQ289" s="266"/>
      <c r="AR289" s="266"/>
      <c r="AS289" s="266"/>
      <c r="AT289" s="266"/>
      <c r="AU289" s="266"/>
      <c r="AV289" s="266"/>
      <c r="AW289" s="266"/>
      <c r="AX289" s="266"/>
      <c r="AY289" s="266"/>
      <c r="AZ289" s="266"/>
    </row>
    <row r="290" spans="1:57" s="267" customFormat="1" ht="15" hidden="1" x14ac:dyDescent="0.25">
      <c r="A290" s="1459" t="s">
        <v>8342</v>
      </c>
      <c r="B290" s="266"/>
      <c r="C290" s="1459"/>
      <c r="D290" s="1459" t="s">
        <v>11965</v>
      </c>
      <c r="E290" s="374" t="s">
        <v>11967</v>
      </c>
      <c r="F290" s="370">
        <f>IF(L290&lt;&gt;0,MAX(L290,R290,X290,AD290),"NE")</f>
        <v>46087</v>
      </c>
      <c r="G290" s="371" t="str">
        <f t="shared" si="39"/>
        <v>B1</v>
      </c>
      <c r="H290" s="1032" t="str">
        <f t="shared" si="40"/>
        <v>MR_DER-1610_26</v>
      </c>
      <c r="I290" s="263" t="str">
        <f>IF(F290="NE",F290,IF(INDEX(K290:CP290,,MATCH(F290,K290:CP290,0)+3)&lt;&gt;0,INDEX(K290:CP290,,MATCH(F290,K290:CP290,0)+3),"ND"))</f>
        <v>ND</v>
      </c>
      <c r="J290" s="263" t="str">
        <f>IF(G290="NE",G290,IF(INDEX(K290:CQ290,,MATCH(G290,K290:CQ290,0)+3)&lt;&gt;0,INDEX(K290:CQ290,,MATCH(G290,K290:CQ290,0)+3),"ND"))</f>
        <v>ND</v>
      </c>
      <c r="K290" s="266" t="s">
        <v>3730</v>
      </c>
      <c r="L290" s="276">
        <v>46034</v>
      </c>
      <c r="M290" s="1371" t="s">
        <v>11964</v>
      </c>
      <c r="N290" s="276"/>
      <c r="O290" s="276"/>
      <c r="P290" s="266"/>
      <c r="Q290" s="266" t="s">
        <v>3748</v>
      </c>
      <c r="R290" s="276">
        <v>46044</v>
      </c>
      <c r="S290" s="1371" t="s">
        <v>12041</v>
      </c>
      <c r="T290" s="266"/>
      <c r="U290" s="276"/>
      <c r="V290" s="1463"/>
      <c r="W290" s="266" t="s">
        <v>5626</v>
      </c>
      <c r="X290" s="276">
        <v>46087</v>
      </c>
      <c r="Y290" s="69" t="s">
        <v>12310</v>
      </c>
      <c r="Z290" s="266"/>
      <c r="AA290" s="266"/>
      <c r="AB290" s="266"/>
      <c r="AC290" s="266"/>
      <c r="AD290" s="266"/>
      <c r="AE290" s="266"/>
      <c r="AF290" s="266"/>
      <c r="AG290" s="266"/>
      <c r="AH290" s="266"/>
      <c r="AI290" s="266"/>
      <c r="AJ290" s="266"/>
      <c r="AK290" s="266"/>
      <c r="AL290" s="266"/>
      <c r="AM290" s="266"/>
      <c r="AN290" s="266"/>
      <c r="AO290" s="266"/>
      <c r="AP290" s="266"/>
      <c r="AQ290" s="266"/>
      <c r="AR290" s="266"/>
      <c r="AS290" s="266"/>
      <c r="AT290" s="266"/>
      <c r="AU290" s="266"/>
      <c r="AV290" s="266"/>
      <c r="AW290" s="266"/>
      <c r="AX290" s="266"/>
      <c r="AY290" s="266"/>
      <c r="AZ290" s="266"/>
    </row>
    <row r="291" spans="1:57" s="352" customFormat="1" hidden="1" x14ac:dyDescent="0.2">
      <c r="A291" s="242"/>
      <c r="B291" s="242"/>
      <c r="C291" s="242"/>
      <c r="D291" s="242"/>
      <c r="E291" s="242" t="s">
        <v>12291</v>
      </c>
      <c r="F291" s="243"/>
      <c r="G291" s="243"/>
      <c r="H291" s="243"/>
      <c r="I291" s="243"/>
      <c r="J291" s="243"/>
      <c r="K291" s="244"/>
      <c r="L291" s="244"/>
      <c r="M291" s="245"/>
      <c r="N291" s="246"/>
      <c r="O291" s="246"/>
      <c r="P291" s="246"/>
      <c r="Q291" s="244"/>
      <c r="R291" s="244"/>
      <c r="S291" s="245"/>
      <c r="T291" s="246"/>
      <c r="U291" s="246"/>
      <c r="V291" s="246"/>
      <c r="W291" s="244"/>
      <c r="X291" s="244"/>
      <c r="Y291" s="245"/>
      <c r="Z291" s="246"/>
      <c r="AA291" s="246"/>
      <c r="AB291" s="246"/>
      <c r="AC291" s="244"/>
      <c r="AD291" s="244"/>
      <c r="AE291" s="245"/>
      <c r="AF291" s="246"/>
      <c r="AG291" s="246"/>
      <c r="AH291" s="246"/>
      <c r="AI291" s="244"/>
      <c r="AJ291" s="244"/>
      <c r="AK291" s="245"/>
      <c r="AL291" s="246"/>
      <c r="AM291" s="246"/>
      <c r="AN291" s="246"/>
      <c r="AO291" s="244"/>
      <c r="AP291" s="244"/>
      <c r="AQ291" s="245"/>
      <c r="AR291" s="246"/>
      <c r="AS291" s="246"/>
      <c r="AT291" s="246"/>
      <c r="AU291" s="244"/>
      <c r="AV291" s="244"/>
      <c r="AW291" s="245"/>
      <c r="AX291" s="246"/>
      <c r="AY291" s="246"/>
      <c r="AZ291" s="246"/>
    </row>
    <row r="292" spans="1:57" s="267" customFormat="1" ht="15" hidden="1" x14ac:dyDescent="0.25">
      <c r="A292" s="1459" t="s">
        <v>12475</v>
      </c>
      <c r="B292" s="266" t="s">
        <v>8257</v>
      </c>
      <c r="C292" s="1459"/>
      <c r="D292" s="1459" t="s">
        <v>8369</v>
      </c>
      <c r="E292" s="1460" t="s">
        <v>7712</v>
      </c>
      <c r="F292" s="370">
        <f>IF(L292&lt;&gt;0,MAX(L292,R292,X292,AD292,AP292,AV292,BB292),"NE")</f>
        <v>46119</v>
      </c>
      <c r="G292" s="371" t="str">
        <f t="shared" si="39"/>
        <v>B</v>
      </c>
      <c r="H292" s="1032" t="str">
        <f>IF($F292="","",INDEX($K292:$BY292,1,MATCH($F292,$K292:$BY292,)+1))</f>
        <v>MR_DER-1673_26</v>
      </c>
      <c r="I292" s="263">
        <f t="shared" ref="I292:I298" si="52">IF(F292="NE",F292,IF(INDEX(K292:CP292,,MATCH(F292,K292:CP292,0)+3)&lt;&gt;0,INDEX(K292:CP292,,MATCH(F292,K292:CP292,0)+3),"ND"))</f>
        <v>46125</v>
      </c>
      <c r="J292" s="263" t="str">
        <f t="shared" ref="J292:J298" si="53">IF(G292="NE",G292,IF(INDEX(K292:CQ292,,MATCH(G292,K292:CQ292,0)+3)&lt;&gt;0,INDEX(K292:CQ292,,MATCH(G292,K292:CQ292,0)+3),"ND"))</f>
        <v>NÃO APROVADO</v>
      </c>
      <c r="K292" s="266"/>
      <c r="L292" s="276">
        <v>45436</v>
      </c>
      <c r="M292" s="1026" t="s">
        <v>7719</v>
      </c>
      <c r="N292" s="266"/>
      <c r="O292" s="276"/>
      <c r="P292" s="266" t="s">
        <v>8653</v>
      </c>
      <c r="Q292" s="266" t="s">
        <v>3730</v>
      </c>
      <c r="R292" s="276">
        <v>45590</v>
      </c>
      <c r="S292" s="1463" t="s">
        <v>8365</v>
      </c>
      <c r="T292" s="266" t="s">
        <v>5536</v>
      </c>
      <c r="U292" s="276">
        <v>45621</v>
      </c>
      <c r="V292" s="1463" t="s">
        <v>8630</v>
      </c>
      <c r="W292" s="266" t="s">
        <v>3765</v>
      </c>
      <c r="X292" s="276">
        <v>45662</v>
      </c>
      <c r="Y292" s="1371" t="s">
        <v>11875</v>
      </c>
      <c r="Z292" s="266" t="s">
        <v>5537</v>
      </c>
      <c r="AA292" s="276">
        <v>46041</v>
      </c>
      <c r="AB292" s="266"/>
      <c r="AC292" s="266" t="s">
        <v>3748</v>
      </c>
      <c r="AD292" s="276">
        <v>46043</v>
      </c>
      <c r="AE292" s="1371" t="s">
        <v>12018</v>
      </c>
      <c r="AF292" s="266"/>
      <c r="AG292" s="266"/>
      <c r="AH292" s="266"/>
      <c r="AI292" s="266" t="s">
        <v>3748</v>
      </c>
      <c r="AJ292" s="276">
        <v>46045</v>
      </c>
      <c r="AK292" s="69" t="s">
        <v>12069</v>
      </c>
      <c r="AL292" s="266"/>
      <c r="AM292" s="266"/>
      <c r="AN292" s="266"/>
      <c r="AO292" s="266" t="s">
        <v>5626</v>
      </c>
      <c r="AP292" s="276">
        <v>46080</v>
      </c>
      <c r="AQ292" s="69" t="s">
        <v>12255</v>
      </c>
      <c r="AR292" s="266"/>
      <c r="AS292" s="266"/>
      <c r="AT292" s="266"/>
      <c r="AU292" s="266" t="s">
        <v>6229</v>
      </c>
      <c r="AV292" s="276">
        <v>46106</v>
      </c>
      <c r="AW292" s="23" t="s">
        <v>12433</v>
      </c>
      <c r="AX292" s="266" t="s">
        <v>5537</v>
      </c>
      <c r="AY292" s="276">
        <v>46106</v>
      </c>
      <c r="AZ292" s="266"/>
      <c r="BA292" s="267" t="s">
        <v>5811</v>
      </c>
      <c r="BB292" s="1017">
        <v>46119</v>
      </c>
      <c r="BC292" s="23" t="s">
        <v>12500</v>
      </c>
      <c r="BD292" s="267" t="s">
        <v>5536</v>
      </c>
      <c r="BE292" s="1017">
        <v>46125</v>
      </c>
    </row>
    <row r="293" spans="1:57" s="267" customFormat="1" ht="15" hidden="1" x14ac:dyDescent="0.25">
      <c r="A293" s="1459" t="s">
        <v>12475</v>
      </c>
      <c r="B293" s="266" t="s">
        <v>8257</v>
      </c>
      <c r="C293" s="1459"/>
      <c r="D293" s="1459" t="s">
        <v>8370</v>
      </c>
      <c r="E293" s="1460" t="s">
        <v>7713</v>
      </c>
      <c r="F293" s="370">
        <f t="shared" ref="F293:F298" si="54">IF(L293&lt;&gt;0,MAX(L293,R293,X293,AD293,AP293,AV293,BB293),"NE")</f>
        <v>46119</v>
      </c>
      <c r="G293" s="371" t="str">
        <f t="shared" si="39"/>
        <v>B</v>
      </c>
      <c r="H293" s="1032" t="str">
        <f t="shared" ref="H293:H298" si="55">IF($F293="","",INDEX($K293:$BY293,1,MATCH($F293,$K293:$BY293,)+1))</f>
        <v>MR_DER-1673_26</v>
      </c>
      <c r="I293" s="263">
        <f t="shared" si="52"/>
        <v>46125</v>
      </c>
      <c r="J293" s="263" t="str">
        <f t="shared" si="53"/>
        <v>NÃO APROVADO</v>
      </c>
      <c r="K293" s="266"/>
      <c r="L293" s="276">
        <v>45436</v>
      </c>
      <c r="M293" s="1026" t="s">
        <v>7719</v>
      </c>
      <c r="N293" s="266"/>
      <c r="O293" s="276"/>
      <c r="P293" s="266" t="s">
        <v>8653</v>
      </c>
      <c r="Q293" s="266" t="s">
        <v>3730</v>
      </c>
      <c r="R293" s="276">
        <v>45590</v>
      </c>
      <c r="S293" s="1463" t="s">
        <v>8365</v>
      </c>
      <c r="T293" s="266" t="s">
        <v>5536</v>
      </c>
      <c r="U293" s="276">
        <v>45621</v>
      </c>
      <c r="V293" s="1463" t="s">
        <v>8630</v>
      </c>
      <c r="W293" s="266" t="s">
        <v>3765</v>
      </c>
      <c r="X293" s="276">
        <v>45662</v>
      </c>
      <c r="Y293" s="1371" t="s">
        <v>11875</v>
      </c>
      <c r="Z293" s="266" t="s">
        <v>5537</v>
      </c>
      <c r="AA293" s="276">
        <v>46041</v>
      </c>
      <c r="AB293" s="266"/>
      <c r="AC293" s="266" t="s">
        <v>3748</v>
      </c>
      <c r="AD293" s="276">
        <v>46043</v>
      </c>
      <c r="AE293" s="1371" t="s">
        <v>12018</v>
      </c>
      <c r="AF293" s="266"/>
      <c r="AG293" s="266"/>
      <c r="AH293" s="266"/>
      <c r="AI293" s="266" t="s">
        <v>3748</v>
      </c>
      <c r="AJ293" s="276">
        <v>46045</v>
      </c>
      <c r="AK293" s="69" t="s">
        <v>12069</v>
      </c>
      <c r="AL293" s="266"/>
      <c r="AM293" s="266"/>
      <c r="AN293" s="266"/>
      <c r="AO293" s="266" t="s">
        <v>5626</v>
      </c>
      <c r="AP293" s="276">
        <v>46080</v>
      </c>
      <c r="AQ293" s="69" t="s">
        <v>12255</v>
      </c>
      <c r="AR293" s="266" t="s">
        <v>5537</v>
      </c>
      <c r="AS293" s="276">
        <v>46106</v>
      </c>
      <c r="AT293" s="266"/>
      <c r="AU293" s="267" t="s">
        <v>5811</v>
      </c>
      <c r="AV293" s="1017">
        <v>46119</v>
      </c>
      <c r="AW293" s="23" t="s">
        <v>12500</v>
      </c>
      <c r="AX293" s="267" t="s">
        <v>5536</v>
      </c>
      <c r="AY293" s="1017">
        <v>46125</v>
      </c>
      <c r="AZ293" s="266"/>
    </row>
    <row r="294" spans="1:57" s="267" customFormat="1" ht="15" hidden="1" x14ac:dyDescent="0.25">
      <c r="A294" s="1459" t="s">
        <v>12475</v>
      </c>
      <c r="B294" s="266" t="s">
        <v>8257</v>
      </c>
      <c r="C294" s="1459"/>
      <c r="D294" s="1459" t="s">
        <v>8371</v>
      </c>
      <c r="E294" s="1460" t="s">
        <v>7714</v>
      </c>
      <c r="F294" s="370">
        <f t="shared" si="54"/>
        <v>46119</v>
      </c>
      <c r="G294" s="371" t="str">
        <f t="shared" si="39"/>
        <v>B</v>
      </c>
      <c r="H294" s="1032" t="str">
        <f t="shared" si="55"/>
        <v>MR_DER-1673_26</v>
      </c>
      <c r="I294" s="263">
        <f t="shared" si="52"/>
        <v>46125</v>
      </c>
      <c r="J294" s="263" t="str">
        <f t="shared" si="53"/>
        <v>NÃO APROVADO</v>
      </c>
      <c r="K294" s="266"/>
      <c r="L294" s="276">
        <v>45436</v>
      </c>
      <c r="M294" s="1026" t="s">
        <v>7719</v>
      </c>
      <c r="N294" s="266"/>
      <c r="O294" s="276"/>
      <c r="P294" s="266" t="s">
        <v>8653</v>
      </c>
      <c r="Q294" s="266" t="s">
        <v>3730</v>
      </c>
      <c r="R294" s="276">
        <v>45590</v>
      </c>
      <c r="S294" s="1463" t="s">
        <v>8365</v>
      </c>
      <c r="T294" s="266" t="s">
        <v>5536</v>
      </c>
      <c r="U294" s="276">
        <v>45621</v>
      </c>
      <c r="V294" s="1463" t="s">
        <v>8630</v>
      </c>
      <c r="W294" s="266" t="s">
        <v>3765</v>
      </c>
      <c r="X294" s="276">
        <v>45662</v>
      </c>
      <c r="Y294" s="1371" t="s">
        <v>11875</v>
      </c>
      <c r="Z294" s="266" t="s">
        <v>5537</v>
      </c>
      <c r="AA294" s="276">
        <v>46041</v>
      </c>
      <c r="AB294" s="266"/>
      <c r="AC294" s="266" t="s">
        <v>3748</v>
      </c>
      <c r="AD294" s="276">
        <v>46043</v>
      </c>
      <c r="AE294" s="1371" t="s">
        <v>12018</v>
      </c>
      <c r="AF294" s="266"/>
      <c r="AG294" s="266"/>
      <c r="AH294" s="266"/>
      <c r="AI294" s="266" t="s">
        <v>3748</v>
      </c>
      <c r="AJ294" s="276">
        <v>46045</v>
      </c>
      <c r="AK294" s="69" t="s">
        <v>12069</v>
      </c>
      <c r="AL294" s="266"/>
      <c r="AM294" s="266"/>
      <c r="AN294" s="266"/>
      <c r="AO294" s="266" t="s">
        <v>5626</v>
      </c>
      <c r="AP294" s="276">
        <v>46080</v>
      </c>
      <c r="AQ294" s="69" t="s">
        <v>12255</v>
      </c>
      <c r="AR294" s="266" t="s">
        <v>5537</v>
      </c>
      <c r="AS294" s="276">
        <v>46106</v>
      </c>
      <c r="AT294" s="266"/>
      <c r="AU294" s="267" t="s">
        <v>5811</v>
      </c>
      <c r="AV294" s="1017">
        <v>46119</v>
      </c>
      <c r="AW294" s="23" t="s">
        <v>12500</v>
      </c>
      <c r="AX294" s="267" t="s">
        <v>5536</v>
      </c>
      <c r="AY294" s="1017">
        <v>46125</v>
      </c>
      <c r="AZ294" s="266"/>
    </row>
    <row r="295" spans="1:57" s="267" customFormat="1" ht="15" hidden="1" x14ac:dyDescent="0.25">
      <c r="A295" s="1459" t="s">
        <v>12475</v>
      </c>
      <c r="B295" s="266" t="s">
        <v>8257</v>
      </c>
      <c r="C295" s="1459"/>
      <c r="D295" s="1459" t="s">
        <v>8372</v>
      </c>
      <c r="E295" s="1460" t="s">
        <v>7715</v>
      </c>
      <c r="F295" s="370">
        <f t="shared" si="54"/>
        <v>46119</v>
      </c>
      <c r="G295" s="371" t="str">
        <f t="shared" si="39"/>
        <v>B3</v>
      </c>
      <c r="H295" s="1032" t="str">
        <f t="shared" si="55"/>
        <v>MR_DER-1673_26</v>
      </c>
      <c r="I295" s="263">
        <f t="shared" si="52"/>
        <v>46125</v>
      </c>
      <c r="J295" s="263" t="str">
        <f t="shared" si="53"/>
        <v>NÃO APROVADO</v>
      </c>
      <c r="K295" s="266"/>
      <c r="L295" s="276">
        <v>45436</v>
      </c>
      <c r="M295" s="1026" t="s">
        <v>7719</v>
      </c>
      <c r="N295" s="266"/>
      <c r="O295" s="276"/>
      <c r="P295" s="266" t="s">
        <v>8653</v>
      </c>
      <c r="Q295" s="266" t="s">
        <v>3730</v>
      </c>
      <c r="R295" s="276">
        <v>45590</v>
      </c>
      <c r="S295" s="1463" t="s">
        <v>8365</v>
      </c>
      <c r="T295" s="266" t="s">
        <v>5536</v>
      </c>
      <c r="U295" s="276">
        <v>45621</v>
      </c>
      <c r="V295" s="1463" t="s">
        <v>8630</v>
      </c>
      <c r="W295" s="266" t="s">
        <v>3765</v>
      </c>
      <c r="X295" s="276">
        <v>45662</v>
      </c>
      <c r="Y295" s="1371" t="s">
        <v>11875</v>
      </c>
      <c r="Z295" s="266" t="s">
        <v>5537</v>
      </c>
      <c r="AA295" s="276">
        <v>46041</v>
      </c>
      <c r="AB295" s="266"/>
      <c r="AC295" s="266" t="s">
        <v>3748</v>
      </c>
      <c r="AD295" s="276">
        <v>46043</v>
      </c>
      <c r="AE295" s="1371" t="s">
        <v>12018</v>
      </c>
      <c r="AF295" s="266"/>
      <c r="AG295" s="266"/>
      <c r="AH295" s="266"/>
      <c r="AI295" s="266" t="s">
        <v>3748</v>
      </c>
      <c r="AJ295" s="276">
        <v>46045</v>
      </c>
      <c r="AK295" s="69" t="s">
        <v>12069</v>
      </c>
      <c r="AL295" s="266"/>
      <c r="AM295" s="266"/>
      <c r="AN295" s="266"/>
      <c r="AO295" s="266" t="s">
        <v>5626</v>
      </c>
      <c r="AP295" s="276">
        <v>46080</v>
      </c>
      <c r="AQ295" s="69" t="s">
        <v>12255</v>
      </c>
      <c r="AR295" s="266"/>
      <c r="AS295" s="266"/>
      <c r="AT295" s="266"/>
      <c r="AU295" s="266" t="s">
        <v>6229</v>
      </c>
      <c r="AV295" s="276">
        <v>46106</v>
      </c>
      <c r="AW295" s="23" t="s">
        <v>12433</v>
      </c>
      <c r="AX295" s="266" t="s">
        <v>5536</v>
      </c>
      <c r="AY295" s="276">
        <v>46106</v>
      </c>
      <c r="AZ295" s="276"/>
      <c r="BA295" s="267" t="s">
        <v>6340</v>
      </c>
      <c r="BB295" s="1017">
        <v>46119</v>
      </c>
      <c r="BC295" s="23" t="s">
        <v>12500</v>
      </c>
      <c r="BD295" s="267" t="s">
        <v>5536</v>
      </c>
      <c r="BE295" s="1017">
        <v>46125</v>
      </c>
    </row>
    <row r="296" spans="1:57" s="267" customFormat="1" ht="15" hidden="1" x14ac:dyDescent="0.25">
      <c r="A296" s="1459" t="s">
        <v>12475</v>
      </c>
      <c r="B296" s="266" t="s">
        <v>8257</v>
      </c>
      <c r="C296" s="1459"/>
      <c r="D296" s="1459" t="s">
        <v>8373</v>
      </c>
      <c r="E296" s="1460" t="s">
        <v>7716</v>
      </c>
      <c r="F296" s="370">
        <f t="shared" si="54"/>
        <v>46119</v>
      </c>
      <c r="G296" s="371" t="str">
        <f t="shared" si="39"/>
        <v>B</v>
      </c>
      <c r="H296" s="1032" t="str">
        <f t="shared" si="55"/>
        <v>MR_DER-1673_26</v>
      </c>
      <c r="I296" s="263">
        <f t="shared" si="52"/>
        <v>46125</v>
      </c>
      <c r="J296" s="263" t="str">
        <f t="shared" si="53"/>
        <v>NÃO APROVADO</v>
      </c>
      <c r="K296" s="266"/>
      <c r="L296" s="276">
        <v>45436</v>
      </c>
      <c r="M296" s="1026" t="s">
        <v>7719</v>
      </c>
      <c r="N296" s="266"/>
      <c r="O296" s="276"/>
      <c r="P296" s="266" t="s">
        <v>8653</v>
      </c>
      <c r="Q296" s="266" t="s">
        <v>3730</v>
      </c>
      <c r="R296" s="276">
        <v>45590</v>
      </c>
      <c r="S296" s="1463" t="s">
        <v>8365</v>
      </c>
      <c r="T296" s="266" t="s">
        <v>5536</v>
      </c>
      <c r="U296" s="276">
        <v>45621</v>
      </c>
      <c r="V296" s="1463" t="s">
        <v>8630</v>
      </c>
      <c r="W296" s="266" t="s">
        <v>3765</v>
      </c>
      <c r="X296" s="276">
        <v>45662</v>
      </c>
      <c r="Y296" s="1371" t="s">
        <v>11875</v>
      </c>
      <c r="Z296" s="266" t="s">
        <v>5537</v>
      </c>
      <c r="AA296" s="276">
        <v>46041</v>
      </c>
      <c r="AB296" s="266"/>
      <c r="AC296" s="266" t="s">
        <v>3748</v>
      </c>
      <c r="AD296" s="276">
        <v>46043</v>
      </c>
      <c r="AE296" s="1371" t="s">
        <v>12018</v>
      </c>
      <c r="AF296" s="266"/>
      <c r="AG296" s="266"/>
      <c r="AH296" s="266"/>
      <c r="AI296" s="266" t="s">
        <v>3748</v>
      </c>
      <c r="AJ296" s="276">
        <v>46045</v>
      </c>
      <c r="AK296" s="69" t="s">
        <v>12069</v>
      </c>
      <c r="AL296" s="266"/>
      <c r="AM296" s="266"/>
      <c r="AN296" s="266"/>
      <c r="AO296" s="266" t="s">
        <v>5626</v>
      </c>
      <c r="AP296" s="276">
        <v>46080</v>
      </c>
      <c r="AQ296" s="69" t="s">
        <v>12255</v>
      </c>
      <c r="AR296" s="266" t="s">
        <v>5537</v>
      </c>
      <c r="AS296" s="276">
        <v>46106</v>
      </c>
      <c r="AT296" s="266"/>
      <c r="AU296" s="267" t="s">
        <v>5811</v>
      </c>
      <c r="AV296" s="1017">
        <v>46119</v>
      </c>
      <c r="AW296" s="23" t="s">
        <v>12500</v>
      </c>
      <c r="AX296" s="267" t="s">
        <v>5536</v>
      </c>
      <c r="AY296" s="1017">
        <v>46125</v>
      </c>
      <c r="AZ296" s="266"/>
    </row>
    <row r="297" spans="1:57" s="267" customFormat="1" ht="15" hidden="1" x14ac:dyDescent="0.25">
      <c r="A297" s="1459" t="s">
        <v>12475</v>
      </c>
      <c r="B297" s="266" t="s">
        <v>8257</v>
      </c>
      <c r="C297" s="1459"/>
      <c r="D297" s="1459" t="s">
        <v>8374</v>
      </c>
      <c r="E297" s="1460" t="s">
        <v>7717</v>
      </c>
      <c r="F297" s="370">
        <f t="shared" si="54"/>
        <v>46119</v>
      </c>
      <c r="G297" s="371" t="str">
        <f t="shared" si="39"/>
        <v>B</v>
      </c>
      <c r="H297" s="1032" t="str">
        <f t="shared" si="55"/>
        <v>MR_DER-1673_26</v>
      </c>
      <c r="I297" s="263">
        <f t="shared" si="52"/>
        <v>46125</v>
      </c>
      <c r="J297" s="263" t="str">
        <f t="shared" si="53"/>
        <v>NÃO APROVADO</v>
      </c>
      <c r="K297" s="266"/>
      <c r="L297" s="276">
        <v>45436</v>
      </c>
      <c r="M297" s="1026" t="s">
        <v>7719</v>
      </c>
      <c r="N297" s="266"/>
      <c r="O297" s="276"/>
      <c r="P297" s="266" t="s">
        <v>8653</v>
      </c>
      <c r="Q297" s="266" t="s">
        <v>3730</v>
      </c>
      <c r="R297" s="276">
        <v>45590</v>
      </c>
      <c r="S297" s="1463" t="s">
        <v>8365</v>
      </c>
      <c r="T297" s="266" t="s">
        <v>5536</v>
      </c>
      <c r="U297" s="276">
        <v>45621</v>
      </c>
      <c r="V297" s="1463" t="s">
        <v>8630</v>
      </c>
      <c r="W297" s="266" t="s">
        <v>3765</v>
      </c>
      <c r="X297" s="276">
        <v>45662</v>
      </c>
      <c r="Y297" s="1371" t="s">
        <v>11875</v>
      </c>
      <c r="Z297" s="266" t="s">
        <v>5537</v>
      </c>
      <c r="AA297" s="276">
        <v>46041</v>
      </c>
      <c r="AB297" s="266"/>
      <c r="AC297" s="266" t="s">
        <v>3748</v>
      </c>
      <c r="AD297" s="276">
        <v>46043</v>
      </c>
      <c r="AE297" s="1371" t="s">
        <v>12018</v>
      </c>
      <c r="AF297" s="266"/>
      <c r="AG297" s="266"/>
      <c r="AH297" s="266"/>
      <c r="AI297" s="266" t="s">
        <v>3748</v>
      </c>
      <c r="AJ297" s="276">
        <v>46045</v>
      </c>
      <c r="AK297" s="69" t="s">
        <v>12069</v>
      </c>
      <c r="AL297" s="266"/>
      <c r="AM297" s="266"/>
      <c r="AN297" s="266"/>
      <c r="AO297" s="266" t="s">
        <v>5626</v>
      </c>
      <c r="AP297" s="276">
        <v>46080</v>
      </c>
      <c r="AQ297" s="69" t="s">
        <v>12255</v>
      </c>
      <c r="AR297" s="266" t="s">
        <v>5537</v>
      </c>
      <c r="AS297" s="276">
        <v>46106</v>
      </c>
      <c r="AT297" s="266"/>
      <c r="AU297" s="267" t="s">
        <v>5811</v>
      </c>
      <c r="AV297" s="1017">
        <v>46119</v>
      </c>
      <c r="AW297" s="23" t="s">
        <v>12500</v>
      </c>
      <c r="AX297" s="267" t="s">
        <v>5536</v>
      </c>
      <c r="AY297" s="1017">
        <v>46125</v>
      </c>
      <c r="AZ297" s="266"/>
    </row>
    <row r="298" spans="1:57" s="267" customFormat="1" ht="15" hidden="1" x14ac:dyDescent="0.25">
      <c r="A298" s="1459" t="s">
        <v>12475</v>
      </c>
      <c r="B298" s="266" t="s">
        <v>8257</v>
      </c>
      <c r="C298" s="1459"/>
      <c r="D298" s="1459" t="s">
        <v>8375</v>
      </c>
      <c r="E298" s="1460" t="s">
        <v>7718</v>
      </c>
      <c r="F298" s="370">
        <f t="shared" si="54"/>
        <v>46119</v>
      </c>
      <c r="G298" s="371" t="str">
        <f t="shared" si="39"/>
        <v>B</v>
      </c>
      <c r="H298" s="1032" t="str">
        <f t="shared" si="55"/>
        <v>MR_DER-1673_26</v>
      </c>
      <c r="I298" s="263">
        <f t="shared" si="52"/>
        <v>46125</v>
      </c>
      <c r="J298" s="263" t="str">
        <f t="shared" si="53"/>
        <v>NÃO APROVADO</v>
      </c>
      <c r="K298" s="266"/>
      <c r="L298" s="276">
        <v>45436</v>
      </c>
      <c r="M298" s="1026" t="s">
        <v>7719</v>
      </c>
      <c r="N298" s="266"/>
      <c r="O298" s="276"/>
      <c r="P298" s="266" t="s">
        <v>8653</v>
      </c>
      <c r="Q298" s="266" t="s">
        <v>3730</v>
      </c>
      <c r="R298" s="276">
        <v>45590</v>
      </c>
      <c r="S298" s="1463" t="s">
        <v>8365</v>
      </c>
      <c r="T298" s="266" t="s">
        <v>5536</v>
      </c>
      <c r="U298" s="276">
        <v>45621</v>
      </c>
      <c r="V298" s="1463" t="s">
        <v>8630</v>
      </c>
      <c r="W298" s="266" t="s">
        <v>3765</v>
      </c>
      <c r="X298" s="276">
        <v>45662</v>
      </c>
      <c r="Y298" s="1371" t="s">
        <v>11875</v>
      </c>
      <c r="Z298" s="266" t="s">
        <v>5537</v>
      </c>
      <c r="AA298" s="276">
        <v>46041</v>
      </c>
      <c r="AB298" s="266"/>
      <c r="AC298" s="266" t="s">
        <v>3748</v>
      </c>
      <c r="AD298" s="276">
        <v>46043</v>
      </c>
      <c r="AE298" s="1371" t="s">
        <v>12018</v>
      </c>
      <c r="AF298" s="266"/>
      <c r="AG298" s="266"/>
      <c r="AH298" s="266"/>
      <c r="AI298" s="266" t="s">
        <v>3748</v>
      </c>
      <c r="AJ298" s="276">
        <v>46045</v>
      </c>
      <c r="AK298" s="69" t="s">
        <v>12069</v>
      </c>
      <c r="AL298" s="266"/>
      <c r="AM298" s="266"/>
      <c r="AN298" s="266"/>
      <c r="AO298" s="266" t="s">
        <v>5626</v>
      </c>
      <c r="AP298" s="276">
        <v>46080</v>
      </c>
      <c r="AQ298" s="69" t="s">
        <v>12255</v>
      </c>
      <c r="AR298" s="266" t="s">
        <v>5537</v>
      </c>
      <c r="AS298" s="276">
        <v>46106</v>
      </c>
      <c r="AT298" s="266"/>
      <c r="AU298" s="267" t="s">
        <v>5811</v>
      </c>
      <c r="AV298" s="1017">
        <v>46119</v>
      </c>
      <c r="AW298" s="23" t="s">
        <v>12500</v>
      </c>
      <c r="AX298" s="267" t="s">
        <v>5536</v>
      </c>
      <c r="AY298" s="1017">
        <v>46125</v>
      </c>
      <c r="AZ298" s="266"/>
    </row>
    <row r="299" spans="1:57" s="352" customFormat="1" hidden="1" x14ac:dyDescent="0.2">
      <c r="A299" s="242"/>
      <c r="B299" s="242"/>
      <c r="C299" s="242"/>
      <c r="D299" s="242"/>
      <c r="E299" s="242" t="s">
        <v>7524</v>
      </c>
      <c r="F299" s="243"/>
      <c r="G299" s="243"/>
      <c r="H299" s="243"/>
      <c r="I299" s="243"/>
      <c r="J299" s="243"/>
      <c r="K299" s="244"/>
      <c r="L299" s="244"/>
      <c r="M299" s="245"/>
      <c r="N299" s="246"/>
      <c r="O299" s="246"/>
      <c r="P299" s="246"/>
      <c r="Q299" s="244"/>
      <c r="R299" s="244"/>
      <c r="S299" s="245"/>
      <c r="T299" s="246"/>
      <c r="U299" s="246"/>
      <c r="V299" s="246"/>
      <c r="W299" s="244"/>
      <c r="X299" s="244"/>
      <c r="Y299" s="245"/>
      <c r="Z299" s="246"/>
      <c r="AA299" s="246"/>
      <c r="AB299" s="246"/>
      <c r="AC299" s="244"/>
      <c r="AD299" s="244"/>
      <c r="AE299" s="245"/>
      <c r="AF299" s="246"/>
      <c r="AG299" s="246"/>
      <c r="AH299" s="246"/>
      <c r="AI299" s="244"/>
      <c r="AJ299" s="244"/>
      <c r="AK299" s="245"/>
      <c r="AL299" s="246"/>
      <c r="AM299" s="246"/>
      <c r="AN299" s="246"/>
      <c r="AO299" s="244"/>
      <c r="AP299" s="244"/>
      <c r="AQ299" s="245"/>
      <c r="AR299" s="246"/>
      <c r="AS299" s="246"/>
      <c r="AT299" s="246"/>
      <c r="AU299" s="244"/>
      <c r="AV299" s="244"/>
      <c r="AW299" s="245"/>
      <c r="AX299" s="246"/>
      <c r="AY299" s="246"/>
      <c r="AZ299" s="246"/>
    </row>
    <row r="300" spans="1:57" s="110" customFormat="1" ht="15" hidden="1" x14ac:dyDescent="0.25">
      <c r="A300" s="264" t="s">
        <v>8263</v>
      </c>
      <c r="B300" s="220"/>
      <c r="C300" s="230"/>
      <c r="D300" s="230" t="s">
        <v>7542</v>
      </c>
      <c r="E300" s="231" t="s">
        <v>7544</v>
      </c>
      <c r="F300" s="239">
        <f t="shared" ref="F300:F314" si="56">IF(L300&lt;&gt;0,MAX(L300,R300,X300,AD300),"NE")</f>
        <v>45996</v>
      </c>
      <c r="G300" s="259" t="str">
        <f t="shared" ref="G300:G314" si="57">IF($F300="","",INDEX($K300:$FI300,1,MATCH($F300,$K300:$FI300,)-1))</f>
        <v>A</v>
      </c>
      <c r="H300" s="274" t="str">
        <f t="shared" ref="H300:H314" si="58">IF($F300="","",INDEX($K300:$AY300,1,MATCH($F300,$K300:$AY300,)+1))</f>
        <v>MR_DER-1426_25</v>
      </c>
      <c r="I300" s="234" t="str">
        <f t="shared" ref="I300:I314" si="59">IF(F300="NE",F300,IF(INDEX(K300:CP300,,MATCH(F300,K300:CP300,0)+3)&lt;&gt;0,INDEX(K300:CP300,,MATCH(F300,K300:CP300,0)+3),"ND"))</f>
        <v>ND</v>
      </c>
      <c r="J300" s="234" t="str">
        <f t="shared" ref="J300:J314" si="60">IF(G300="NE",G300,IF(INDEX(K300:CQ300,,MATCH(G300,K300:CQ300,0)+3)&lt;&gt;0,INDEX(K300:CQ300,,MATCH(G300,K300:CQ300,0)+3),"ND"))</f>
        <v>ND</v>
      </c>
      <c r="K300" s="220" t="s">
        <v>3730</v>
      </c>
      <c r="L300" s="229">
        <v>45399</v>
      </c>
      <c r="M300" s="240" t="s">
        <v>7546</v>
      </c>
      <c r="N300" s="220" t="s">
        <v>5537</v>
      </c>
      <c r="O300" s="229">
        <v>45440</v>
      </c>
      <c r="P300" s="1025" t="s">
        <v>8633</v>
      </c>
      <c r="Q300" s="220" t="s">
        <v>3748</v>
      </c>
      <c r="R300" s="229">
        <v>45554</v>
      </c>
      <c r="S300" s="1025" t="s">
        <v>8215</v>
      </c>
      <c r="T300" s="220"/>
      <c r="U300" s="220"/>
      <c r="V300" s="1025" t="s">
        <v>8634</v>
      </c>
      <c r="W300" s="220" t="s">
        <v>3748</v>
      </c>
      <c r="X300" s="229">
        <v>45996</v>
      </c>
      <c r="Y300" s="218" t="s">
        <v>11507</v>
      </c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220"/>
      <c r="AJ300" s="220"/>
      <c r="AK300" s="220"/>
      <c r="AL300" s="220"/>
      <c r="AM300" s="220"/>
      <c r="AN300" s="220"/>
      <c r="AO300" s="220"/>
      <c r="AP300" s="220"/>
      <c r="AQ300" s="220"/>
      <c r="AR300" s="220"/>
      <c r="AS300" s="220"/>
      <c r="AT300" s="220"/>
      <c r="AU300" s="220"/>
      <c r="AV300" s="220"/>
      <c r="AW300" s="220"/>
      <c r="AX300" s="220"/>
      <c r="AY300" s="220"/>
      <c r="AZ300" s="220"/>
    </row>
    <row r="301" spans="1:57" s="77" customFormat="1" ht="15" hidden="1" x14ac:dyDescent="0.25">
      <c r="A301" s="264" t="s">
        <v>8263</v>
      </c>
      <c r="B301" s="235"/>
      <c r="C301" s="264"/>
      <c r="D301" s="264" t="s">
        <v>7543</v>
      </c>
      <c r="E301" s="247" t="s">
        <v>7545</v>
      </c>
      <c r="F301" s="239">
        <f t="shared" si="56"/>
        <v>45996</v>
      </c>
      <c r="G301" s="259" t="str">
        <f t="shared" si="57"/>
        <v>A</v>
      </c>
      <c r="H301" s="274" t="str">
        <f t="shared" si="58"/>
        <v>MR_DER-1426_25</v>
      </c>
      <c r="I301" s="234" t="str">
        <f t="shared" si="59"/>
        <v>ND</v>
      </c>
      <c r="J301" s="234" t="str">
        <f t="shared" si="60"/>
        <v>ND</v>
      </c>
      <c r="K301" s="235" t="s">
        <v>3730</v>
      </c>
      <c r="L301" s="229">
        <v>45399</v>
      </c>
      <c r="M301" s="1220" t="s">
        <v>7546</v>
      </c>
      <c r="N301" s="235" t="s">
        <v>5537</v>
      </c>
      <c r="O301" s="236">
        <v>45440</v>
      </c>
      <c r="P301" s="978" t="s">
        <v>8633</v>
      </c>
      <c r="Q301" s="235" t="s">
        <v>3748</v>
      </c>
      <c r="R301" s="236">
        <v>45554</v>
      </c>
      <c r="S301" s="1373" t="s">
        <v>8215</v>
      </c>
      <c r="T301" s="235"/>
      <c r="U301" s="235"/>
      <c r="V301" s="1373" t="s">
        <v>8634</v>
      </c>
      <c r="W301" s="220" t="s">
        <v>3748</v>
      </c>
      <c r="X301" s="229">
        <v>45996</v>
      </c>
      <c r="Y301" s="1153" t="s">
        <v>11507</v>
      </c>
      <c r="Z301" s="235"/>
      <c r="AA301" s="235"/>
      <c r="AB301" s="235"/>
      <c r="AC301" s="235"/>
      <c r="AD301" s="235"/>
      <c r="AE301" s="235"/>
      <c r="AF301" s="235"/>
      <c r="AG301" s="235"/>
      <c r="AH301" s="235"/>
      <c r="AI301" s="235"/>
      <c r="AJ301" s="235"/>
      <c r="AK301" s="235"/>
      <c r="AL301" s="235"/>
      <c r="AM301" s="235"/>
      <c r="AN301" s="235"/>
      <c r="AO301" s="235"/>
      <c r="AP301" s="235"/>
      <c r="AQ301" s="235"/>
      <c r="AR301" s="235"/>
      <c r="AS301" s="235"/>
      <c r="AT301" s="235"/>
      <c r="AU301" s="235"/>
      <c r="AV301" s="235"/>
      <c r="AW301" s="235"/>
      <c r="AX301" s="235"/>
      <c r="AY301" s="235"/>
      <c r="AZ301" s="235"/>
    </row>
    <row r="302" spans="1:57" s="77" customFormat="1" ht="15" hidden="1" x14ac:dyDescent="0.25">
      <c r="A302" s="264" t="s">
        <v>8263</v>
      </c>
      <c r="B302" s="235"/>
      <c r="C302" s="264"/>
      <c r="D302" s="264" t="s">
        <v>6321</v>
      </c>
      <c r="E302" s="247" t="s">
        <v>8376</v>
      </c>
      <c r="F302" s="239">
        <f t="shared" si="56"/>
        <v>45996</v>
      </c>
      <c r="G302" s="259" t="str">
        <f t="shared" si="57"/>
        <v>A</v>
      </c>
      <c r="H302" s="274" t="str">
        <f t="shared" si="58"/>
        <v>MR_DER-1426_25</v>
      </c>
      <c r="I302" s="234" t="str">
        <f t="shared" si="59"/>
        <v>ND</v>
      </c>
      <c r="J302" s="234" t="str">
        <f t="shared" si="60"/>
        <v>ND</v>
      </c>
      <c r="K302" s="235" t="s">
        <v>3730</v>
      </c>
      <c r="L302" s="229">
        <v>45590</v>
      </c>
      <c r="M302" s="1220" t="s">
        <v>8368</v>
      </c>
      <c r="N302" s="235" t="s">
        <v>5539</v>
      </c>
      <c r="O302" s="236">
        <v>45673</v>
      </c>
      <c r="P302" s="978" t="s">
        <v>8824</v>
      </c>
      <c r="Q302" s="235" t="s">
        <v>3748</v>
      </c>
      <c r="R302" s="236">
        <v>45679</v>
      </c>
      <c r="S302" s="218" t="s">
        <v>9592</v>
      </c>
      <c r="T302" s="235"/>
      <c r="U302" s="235"/>
      <c r="V302" s="235"/>
      <c r="W302" s="220" t="s">
        <v>3748</v>
      </c>
      <c r="X302" s="229">
        <v>45996</v>
      </c>
      <c r="Y302" s="218" t="s">
        <v>11507</v>
      </c>
      <c r="Z302" s="235"/>
      <c r="AA302" s="235"/>
      <c r="AB302" s="235"/>
      <c r="AC302" s="235"/>
      <c r="AD302" s="235"/>
      <c r="AE302" s="235"/>
      <c r="AF302" s="235"/>
      <c r="AG302" s="235"/>
      <c r="AH302" s="235"/>
      <c r="AI302" s="235"/>
      <c r="AJ302" s="235"/>
      <c r="AK302" s="235"/>
      <c r="AL302" s="235"/>
      <c r="AM302" s="235"/>
      <c r="AN302" s="235"/>
      <c r="AO302" s="235"/>
      <c r="AP302" s="235"/>
      <c r="AQ302" s="235"/>
      <c r="AR302" s="235"/>
      <c r="AS302" s="235"/>
      <c r="AT302" s="235"/>
      <c r="AU302" s="235"/>
      <c r="AV302" s="235"/>
      <c r="AW302" s="235"/>
      <c r="AX302" s="235"/>
      <c r="AY302" s="235"/>
      <c r="AZ302" s="235"/>
    </row>
    <row r="303" spans="1:57" s="77" customFormat="1" ht="15" hidden="1" x14ac:dyDescent="0.25">
      <c r="A303" s="264" t="s">
        <v>8263</v>
      </c>
      <c r="B303" s="235"/>
      <c r="C303" s="264"/>
      <c r="D303" s="264" t="s">
        <v>6321</v>
      </c>
      <c r="E303" s="247" t="s">
        <v>8377</v>
      </c>
      <c r="F303" s="239">
        <f t="shared" si="56"/>
        <v>45996</v>
      </c>
      <c r="G303" s="259" t="str">
        <f t="shared" si="57"/>
        <v>A</v>
      </c>
      <c r="H303" s="274" t="str">
        <f t="shared" si="58"/>
        <v>MR_DER-1426_25</v>
      </c>
      <c r="I303" s="234" t="str">
        <f t="shared" si="59"/>
        <v>ND</v>
      </c>
      <c r="J303" s="234" t="str">
        <f t="shared" si="60"/>
        <v>ND</v>
      </c>
      <c r="K303" s="235" t="s">
        <v>3730</v>
      </c>
      <c r="L303" s="229">
        <v>45590</v>
      </c>
      <c r="M303" s="1220" t="s">
        <v>8368</v>
      </c>
      <c r="N303" s="235" t="s">
        <v>5539</v>
      </c>
      <c r="O303" s="236">
        <v>45673</v>
      </c>
      <c r="P303" s="978" t="s">
        <v>8824</v>
      </c>
      <c r="Q303" s="235" t="s">
        <v>3748</v>
      </c>
      <c r="R303" s="236">
        <v>45679</v>
      </c>
      <c r="S303" s="218" t="s">
        <v>9592</v>
      </c>
      <c r="T303" s="235"/>
      <c r="U303" s="235"/>
      <c r="V303" s="235"/>
      <c r="W303" s="220" t="s">
        <v>3748</v>
      </c>
      <c r="X303" s="229">
        <v>45996</v>
      </c>
      <c r="Y303" s="218" t="s">
        <v>11507</v>
      </c>
      <c r="Z303" s="235"/>
      <c r="AA303" s="235"/>
      <c r="AB303" s="235"/>
      <c r="AC303" s="235"/>
      <c r="AD303" s="235"/>
      <c r="AE303" s="235"/>
      <c r="AF303" s="235"/>
      <c r="AG303" s="235"/>
      <c r="AH303" s="235"/>
      <c r="AI303" s="235"/>
      <c r="AJ303" s="235"/>
      <c r="AK303" s="235"/>
      <c r="AL303" s="235"/>
      <c r="AM303" s="235"/>
      <c r="AN303" s="235"/>
      <c r="AO303" s="235"/>
      <c r="AP303" s="235"/>
      <c r="AQ303" s="235"/>
      <c r="AR303" s="235"/>
      <c r="AS303" s="235"/>
      <c r="AT303" s="235"/>
      <c r="AU303" s="235"/>
      <c r="AV303" s="235"/>
      <c r="AW303" s="235"/>
      <c r="AX303" s="235"/>
      <c r="AY303" s="235"/>
      <c r="AZ303" s="235"/>
    </row>
    <row r="304" spans="1:57" s="77" customFormat="1" ht="15" hidden="1" x14ac:dyDescent="0.25">
      <c r="A304" s="264" t="s">
        <v>8263</v>
      </c>
      <c r="B304" s="235"/>
      <c r="C304" s="264"/>
      <c r="D304" s="264" t="s">
        <v>6321</v>
      </c>
      <c r="E304" s="247" t="s">
        <v>8378</v>
      </c>
      <c r="F304" s="239">
        <f t="shared" si="56"/>
        <v>45996</v>
      </c>
      <c r="G304" s="259" t="str">
        <f t="shared" si="57"/>
        <v>A</v>
      </c>
      <c r="H304" s="274" t="str">
        <f t="shared" si="58"/>
        <v>MR_DER-1426_25</v>
      </c>
      <c r="I304" s="234" t="str">
        <f t="shared" si="59"/>
        <v>ND</v>
      </c>
      <c r="J304" s="234" t="str">
        <f t="shared" si="60"/>
        <v>ND</v>
      </c>
      <c r="K304" s="235" t="s">
        <v>3730</v>
      </c>
      <c r="L304" s="229">
        <v>45590</v>
      </c>
      <c r="M304" s="1220" t="s">
        <v>8368</v>
      </c>
      <c r="N304" s="235" t="s">
        <v>5539</v>
      </c>
      <c r="O304" s="236">
        <v>45673</v>
      </c>
      <c r="P304" s="978" t="s">
        <v>8824</v>
      </c>
      <c r="Q304" s="235" t="s">
        <v>3748</v>
      </c>
      <c r="R304" s="236">
        <v>45679</v>
      </c>
      <c r="S304" s="218" t="s">
        <v>9592</v>
      </c>
      <c r="T304" s="235"/>
      <c r="U304" s="235"/>
      <c r="V304" s="235"/>
      <c r="W304" s="220" t="s">
        <v>3748</v>
      </c>
      <c r="X304" s="229">
        <v>45996</v>
      </c>
      <c r="Y304" s="218" t="s">
        <v>11507</v>
      </c>
      <c r="Z304" s="235"/>
      <c r="AA304" s="235"/>
      <c r="AB304" s="235"/>
      <c r="AC304" s="235"/>
      <c r="AD304" s="235"/>
      <c r="AE304" s="235"/>
      <c r="AF304" s="235"/>
      <c r="AG304" s="235"/>
      <c r="AH304" s="235"/>
      <c r="AI304" s="235"/>
      <c r="AJ304" s="235"/>
      <c r="AK304" s="235"/>
      <c r="AL304" s="235"/>
      <c r="AM304" s="235"/>
      <c r="AN304" s="235"/>
      <c r="AO304" s="235"/>
      <c r="AP304" s="235"/>
      <c r="AQ304" s="235"/>
      <c r="AR304" s="235"/>
      <c r="AS304" s="235"/>
      <c r="AT304" s="235"/>
      <c r="AU304" s="235"/>
      <c r="AV304" s="235"/>
      <c r="AW304" s="235"/>
      <c r="AX304" s="235"/>
      <c r="AY304" s="235"/>
      <c r="AZ304" s="235"/>
    </row>
    <row r="305" spans="1:39" s="77" customFormat="1" ht="15" hidden="1" x14ac:dyDescent="0.25">
      <c r="A305" s="264" t="s">
        <v>8263</v>
      </c>
      <c r="B305" s="235"/>
      <c r="C305" s="264"/>
      <c r="D305" s="264" t="s">
        <v>6321</v>
      </c>
      <c r="E305" s="247" t="s">
        <v>8379</v>
      </c>
      <c r="F305" s="239">
        <f t="shared" si="56"/>
        <v>45996</v>
      </c>
      <c r="G305" s="259" t="str">
        <f t="shared" si="57"/>
        <v>A</v>
      </c>
      <c r="H305" s="274" t="str">
        <f t="shared" si="58"/>
        <v>MR_DER-1426_25</v>
      </c>
      <c r="I305" s="234" t="str">
        <f t="shared" si="59"/>
        <v>ND</v>
      </c>
      <c r="J305" s="234" t="str">
        <f t="shared" si="60"/>
        <v>ND</v>
      </c>
      <c r="K305" s="235" t="s">
        <v>3730</v>
      </c>
      <c r="L305" s="229">
        <v>45590</v>
      </c>
      <c r="M305" s="1220" t="s">
        <v>8368</v>
      </c>
      <c r="N305" s="235" t="s">
        <v>5539</v>
      </c>
      <c r="O305" s="236">
        <v>45673</v>
      </c>
      <c r="P305" s="978" t="s">
        <v>8824</v>
      </c>
      <c r="Q305" s="235" t="s">
        <v>3748</v>
      </c>
      <c r="R305" s="236">
        <v>45679</v>
      </c>
      <c r="S305" s="218" t="s">
        <v>9592</v>
      </c>
      <c r="T305" s="235"/>
      <c r="U305" s="235"/>
      <c r="V305" s="235"/>
      <c r="W305" s="220" t="s">
        <v>3748</v>
      </c>
      <c r="X305" s="229">
        <v>45996</v>
      </c>
      <c r="Y305" s="218" t="s">
        <v>11507</v>
      </c>
      <c r="Z305" s="235"/>
      <c r="AA305" s="235"/>
      <c r="AB305" s="235"/>
      <c r="AC305" s="235"/>
      <c r="AD305" s="235"/>
      <c r="AE305" s="235"/>
      <c r="AF305" s="235"/>
      <c r="AG305" s="235"/>
      <c r="AH305" s="235"/>
      <c r="AI305" s="235"/>
      <c r="AJ305" s="235"/>
      <c r="AK305" s="235"/>
      <c r="AL305" s="235"/>
      <c r="AM305" s="235"/>
    </row>
    <row r="306" spans="1:39" s="77" customFormat="1" ht="15" hidden="1" x14ac:dyDescent="0.25">
      <c r="A306" s="264" t="s">
        <v>8263</v>
      </c>
      <c r="B306" s="235"/>
      <c r="C306" s="264"/>
      <c r="D306" s="264" t="s">
        <v>6321</v>
      </c>
      <c r="E306" s="247" t="s">
        <v>8380</v>
      </c>
      <c r="F306" s="239">
        <f t="shared" si="56"/>
        <v>45996</v>
      </c>
      <c r="G306" s="259" t="str">
        <f t="shared" si="57"/>
        <v>A</v>
      </c>
      <c r="H306" s="274" t="str">
        <f t="shared" si="58"/>
        <v>MR_DER-1426_25</v>
      </c>
      <c r="I306" s="234" t="str">
        <f t="shared" si="59"/>
        <v>ND</v>
      </c>
      <c r="J306" s="234" t="str">
        <f t="shared" si="60"/>
        <v>ND</v>
      </c>
      <c r="K306" s="235" t="s">
        <v>3730</v>
      </c>
      <c r="L306" s="229">
        <v>45590</v>
      </c>
      <c r="M306" s="1220" t="s">
        <v>8368</v>
      </c>
      <c r="N306" s="235" t="s">
        <v>5539</v>
      </c>
      <c r="O306" s="236">
        <v>45673</v>
      </c>
      <c r="P306" s="978" t="s">
        <v>8824</v>
      </c>
      <c r="Q306" s="235" t="s">
        <v>3748</v>
      </c>
      <c r="R306" s="236">
        <v>45679</v>
      </c>
      <c r="S306" s="218" t="s">
        <v>9592</v>
      </c>
      <c r="T306" s="235"/>
      <c r="U306" s="235"/>
      <c r="V306" s="235"/>
      <c r="W306" s="220" t="s">
        <v>3748</v>
      </c>
      <c r="X306" s="229">
        <v>45996</v>
      </c>
      <c r="Y306" s="218" t="s">
        <v>11507</v>
      </c>
      <c r="Z306" s="235"/>
      <c r="AA306" s="235"/>
      <c r="AB306" s="235"/>
      <c r="AC306" s="235"/>
      <c r="AD306" s="235"/>
      <c r="AE306" s="235"/>
      <c r="AF306" s="235"/>
      <c r="AG306" s="235"/>
      <c r="AH306" s="235"/>
      <c r="AI306" s="235"/>
      <c r="AJ306" s="235"/>
      <c r="AK306" s="235"/>
      <c r="AL306" s="235"/>
      <c r="AM306" s="235"/>
    </row>
    <row r="307" spans="1:39" s="77" customFormat="1" ht="15" hidden="1" x14ac:dyDescent="0.25">
      <c r="A307" s="264" t="s">
        <v>8263</v>
      </c>
      <c r="B307" s="235"/>
      <c r="C307" s="264"/>
      <c r="D307" s="264" t="s">
        <v>6321</v>
      </c>
      <c r="E307" s="247" t="s">
        <v>8381</v>
      </c>
      <c r="F307" s="239">
        <f t="shared" si="56"/>
        <v>45996</v>
      </c>
      <c r="G307" s="259" t="str">
        <f t="shared" si="57"/>
        <v>A</v>
      </c>
      <c r="H307" s="274" t="str">
        <f t="shared" si="58"/>
        <v>MR_DER-1426_25</v>
      </c>
      <c r="I307" s="234" t="str">
        <f t="shared" si="59"/>
        <v>ND</v>
      </c>
      <c r="J307" s="234" t="str">
        <f t="shared" si="60"/>
        <v>ND</v>
      </c>
      <c r="K307" s="235" t="s">
        <v>3730</v>
      </c>
      <c r="L307" s="229">
        <v>45590</v>
      </c>
      <c r="M307" s="1220" t="s">
        <v>8368</v>
      </c>
      <c r="N307" s="235" t="s">
        <v>5539</v>
      </c>
      <c r="O307" s="236">
        <v>45673</v>
      </c>
      <c r="P307" s="978" t="s">
        <v>8824</v>
      </c>
      <c r="Q307" s="235" t="s">
        <v>3748</v>
      </c>
      <c r="R307" s="236">
        <v>45679</v>
      </c>
      <c r="S307" s="218" t="s">
        <v>9592</v>
      </c>
      <c r="T307" s="235"/>
      <c r="U307" s="235"/>
      <c r="V307" s="235"/>
      <c r="W307" s="220" t="s">
        <v>3748</v>
      </c>
      <c r="X307" s="229">
        <v>45996</v>
      </c>
      <c r="Y307" s="218" t="s">
        <v>11507</v>
      </c>
      <c r="Z307" s="235"/>
      <c r="AA307" s="235"/>
      <c r="AB307" s="235"/>
      <c r="AC307" s="235"/>
      <c r="AD307" s="235"/>
      <c r="AE307" s="235"/>
      <c r="AF307" s="235"/>
      <c r="AG307" s="235"/>
      <c r="AH307" s="235"/>
      <c r="AI307" s="235"/>
      <c r="AJ307" s="235"/>
      <c r="AK307" s="235"/>
      <c r="AL307" s="235"/>
      <c r="AM307" s="235"/>
    </row>
    <row r="308" spans="1:39" s="77" customFormat="1" ht="15" hidden="1" x14ac:dyDescent="0.25">
      <c r="A308" s="264" t="s">
        <v>8263</v>
      </c>
      <c r="B308" s="235"/>
      <c r="C308" s="264"/>
      <c r="D308" s="264" t="s">
        <v>8383</v>
      </c>
      <c r="E308" s="247" t="s">
        <v>8382</v>
      </c>
      <c r="F308" s="239">
        <f t="shared" si="56"/>
        <v>45996</v>
      </c>
      <c r="G308" s="259" t="str">
        <f t="shared" si="57"/>
        <v>A</v>
      </c>
      <c r="H308" s="274" t="str">
        <f t="shared" si="58"/>
        <v>MR_DER-1426_25</v>
      </c>
      <c r="I308" s="234" t="str">
        <f t="shared" si="59"/>
        <v>ND</v>
      </c>
      <c r="J308" s="234" t="str">
        <f t="shared" si="60"/>
        <v>ND</v>
      </c>
      <c r="K308" s="235" t="s">
        <v>3730</v>
      </c>
      <c r="L308" s="229">
        <v>45590</v>
      </c>
      <c r="M308" s="1220" t="s">
        <v>8368</v>
      </c>
      <c r="N308" s="235" t="s">
        <v>5537</v>
      </c>
      <c r="O308" s="236">
        <v>45673</v>
      </c>
      <c r="P308" s="978" t="s">
        <v>8824</v>
      </c>
      <c r="Q308" s="235" t="s">
        <v>3748</v>
      </c>
      <c r="R308" s="236">
        <v>45679</v>
      </c>
      <c r="S308" s="218" t="s">
        <v>9592</v>
      </c>
      <c r="T308" s="235"/>
      <c r="U308" s="235"/>
      <c r="V308" s="235"/>
      <c r="W308" s="220" t="s">
        <v>3748</v>
      </c>
      <c r="X308" s="229">
        <v>45996</v>
      </c>
      <c r="Y308" s="218" t="s">
        <v>11507</v>
      </c>
      <c r="Z308" s="235"/>
      <c r="AA308" s="235"/>
      <c r="AB308" s="235"/>
      <c r="AC308" s="235"/>
      <c r="AD308" s="235"/>
      <c r="AE308" s="235"/>
      <c r="AF308" s="235"/>
      <c r="AG308" s="235"/>
      <c r="AH308" s="235"/>
      <c r="AI308" s="235"/>
      <c r="AJ308" s="235"/>
      <c r="AK308" s="235"/>
      <c r="AL308" s="235"/>
      <c r="AM308" s="235"/>
    </row>
    <row r="309" spans="1:39" s="77" customFormat="1" ht="15" hidden="1" x14ac:dyDescent="0.25">
      <c r="A309" s="264" t="s">
        <v>8263</v>
      </c>
      <c r="B309" s="235"/>
      <c r="C309" s="264"/>
      <c r="D309" s="264" t="s">
        <v>8592</v>
      </c>
      <c r="E309" s="247" t="s">
        <v>8810</v>
      </c>
      <c r="F309" s="239">
        <f t="shared" si="56"/>
        <v>45996</v>
      </c>
      <c r="G309" s="259" t="str">
        <f t="shared" si="57"/>
        <v>A</v>
      </c>
      <c r="H309" s="274" t="str">
        <f t="shared" si="58"/>
        <v>MR_DER-1426_25</v>
      </c>
      <c r="I309" s="234" t="str">
        <f t="shared" si="59"/>
        <v>ND</v>
      </c>
      <c r="J309" s="234" t="str">
        <f t="shared" si="60"/>
        <v>ND</v>
      </c>
      <c r="K309" s="235" t="s">
        <v>3730</v>
      </c>
      <c r="L309" s="229">
        <v>45625</v>
      </c>
      <c r="M309" s="978" t="s">
        <v>8816</v>
      </c>
      <c r="N309" s="235" t="s">
        <v>5539</v>
      </c>
      <c r="O309" s="236">
        <v>45673</v>
      </c>
      <c r="P309" s="978" t="s">
        <v>8824</v>
      </c>
      <c r="Q309" s="235" t="s">
        <v>3748</v>
      </c>
      <c r="R309" s="236">
        <v>45679</v>
      </c>
      <c r="S309" s="218" t="s">
        <v>9592</v>
      </c>
      <c r="T309" s="235"/>
      <c r="U309" s="235"/>
      <c r="V309" s="235"/>
      <c r="W309" s="220" t="s">
        <v>3748</v>
      </c>
      <c r="X309" s="229">
        <v>45996</v>
      </c>
      <c r="Y309" s="218" t="s">
        <v>11507</v>
      </c>
      <c r="Z309" s="235"/>
      <c r="AA309" s="235"/>
      <c r="AB309" s="235"/>
      <c r="AC309" s="235"/>
      <c r="AD309" s="236"/>
      <c r="AE309" s="218"/>
      <c r="AF309" s="235"/>
      <c r="AG309" s="235"/>
      <c r="AH309" s="235"/>
      <c r="AI309" s="235"/>
      <c r="AJ309" s="235"/>
      <c r="AK309" s="235"/>
      <c r="AL309" s="235"/>
      <c r="AM309" s="235"/>
    </row>
    <row r="310" spans="1:39" s="77" customFormat="1" ht="15" hidden="1" x14ac:dyDescent="0.25">
      <c r="A310" s="264" t="s">
        <v>8263</v>
      </c>
      <c r="B310" s="235"/>
      <c r="C310" s="264"/>
      <c r="D310" s="264" t="s">
        <v>8592</v>
      </c>
      <c r="E310" s="247" t="s">
        <v>8811</v>
      </c>
      <c r="F310" s="239">
        <f t="shared" si="56"/>
        <v>45996</v>
      </c>
      <c r="G310" s="259" t="str">
        <f t="shared" si="57"/>
        <v>A</v>
      </c>
      <c r="H310" s="274" t="str">
        <f t="shared" si="58"/>
        <v>MR_DER-1426_25</v>
      </c>
      <c r="I310" s="234" t="str">
        <f t="shared" si="59"/>
        <v>ND</v>
      </c>
      <c r="J310" s="234" t="str">
        <f t="shared" si="60"/>
        <v>ND</v>
      </c>
      <c r="K310" s="235" t="s">
        <v>3730</v>
      </c>
      <c r="L310" s="229">
        <v>45625</v>
      </c>
      <c r="M310" s="978" t="s">
        <v>8816</v>
      </c>
      <c r="N310" s="235" t="s">
        <v>5539</v>
      </c>
      <c r="O310" s="236">
        <v>45673</v>
      </c>
      <c r="P310" s="978" t="s">
        <v>8823</v>
      </c>
      <c r="Q310" s="235" t="s">
        <v>3748</v>
      </c>
      <c r="R310" s="236">
        <v>45679</v>
      </c>
      <c r="S310" s="218" t="s">
        <v>9592</v>
      </c>
      <c r="T310" s="235"/>
      <c r="U310" s="235"/>
      <c r="V310" s="235"/>
      <c r="W310" s="220" t="s">
        <v>3748</v>
      </c>
      <c r="X310" s="229">
        <v>45996</v>
      </c>
      <c r="Y310" s="218" t="s">
        <v>11507</v>
      </c>
      <c r="Z310" s="235"/>
      <c r="AA310" s="235"/>
      <c r="AB310" s="235"/>
      <c r="AC310" s="235"/>
      <c r="AD310" s="236"/>
      <c r="AE310" s="218"/>
      <c r="AF310" s="235"/>
      <c r="AG310" s="235"/>
      <c r="AH310" s="235"/>
      <c r="AI310" s="235"/>
      <c r="AJ310" s="235"/>
      <c r="AK310" s="235"/>
      <c r="AL310" s="235"/>
      <c r="AM310" s="235"/>
    </row>
    <row r="311" spans="1:39" s="77" customFormat="1" ht="15" hidden="1" x14ac:dyDescent="0.25">
      <c r="A311" s="264" t="s">
        <v>8263</v>
      </c>
      <c r="B311" s="235"/>
      <c r="C311" s="264"/>
      <c r="D311" s="264" t="s">
        <v>8592</v>
      </c>
      <c r="E311" s="247" t="s">
        <v>8812</v>
      </c>
      <c r="F311" s="239">
        <f t="shared" si="56"/>
        <v>45996</v>
      </c>
      <c r="G311" s="259" t="str">
        <f t="shared" si="57"/>
        <v>A</v>
      </c>
      <c r="H311" s="274" t="str">
        <f t="shared" si="58"/>
        <v>MR_DER-1426_25</v>
      </c>
      <c r="I311" s="234" t="str">
        <f t="shared" si="59"/>
        <v>ND</v>
      </c>
      <c r="J311" s="234" t="str">
        <f t="shared" si="60"/>
        <v>ND</v>
      </c>
      <c r="K311" s="235" t="s">
        <v>3730</v>
      </c>
      <c r="L311" s="229">
        <v>45625</v>
      </c>
      <c r="M311" s="978" t="s">
        <v>8816</v>
      </c>
      <c r="N311" s="235" t="s">
        <v>5539</v>
      </c>
      <c r="O311" s="236">
        <v>45673</v>
      </c>
      <c r="P311" s="978" t="s">
        <v>8823</v>
      </c>
      <c r="Q311" s="235" t="s">
        <v>3748</v>
      </c>
      <c r="R311" s="236">
        <v>45679</v>
      </c>
      <c r="S311" s="218" t="s">
        <v>9592</v>
      </c>
      <c r="T311" s="235"/>
      <c r="U311" s="235"/>
      <c r="V311" s="235"/>
      <c r="W311" s="220" t="s">
        <v>3748</v>
      </c>
      <c r="X311" s="229">
        <v>45996</v>
      </c>
      <c r="Y311" s="218" t="s">
        <v>11507</v>
      </c>
      <c r="Z311" s="235"/>
      <c r="AA311" s="235"/>
      <c r="AB311" s="235"/>
      <c r="AC311" s="235"/>
      <c r="AD311" s="236"/>
      <c r="AE311" s="218"/>
      <c r="AF311" s="235"/>
      <c r="AG311" s="235"/>
      <c r="AH311" s="235"/>
      <c r="AI311" s="235"/>
      <c r="AJ311" s="235"/>
      <c r="AK311" s="235"/>
      <c r="AL311" s="235"/>
      <c r="AM311" s="235"/>
    </row>
    <row r="312" spans="1:39" s="77" customFormat="1" ht="15" hidden="1" x14ac:dyDescent="0.25">
      <c r="A312" s="264" t="s">
        <v>8263</v>
      </c>
      <c r="B312" s="235"/>
      <c r="C312" s="264"/>
      <c r="D312" s="264" t="s">
        <v>8592</v>
      </c>
      <c r="E312" s="247" t="s">
        <v>8813</v>
      </c>
      <c r="F312" s="239">
        <f t="shared" si="56"/>
        <v>45996</v>
      </c>
      <c r="G312" s="259" t="str">
        <f t="shared" si="57"/>
        <v>A</v>
      </c>
      <c r="H312" s="274" t="str">
        <f t="shared" si="58"/>
        <v>MR_DER-1426_25</v>
      </c>
      <c r="I312" s="234" t="str">
        <f t="shared" si="59"/>
        <v>ND</v>
      </c>
      <c r="J312" s="234" t="str">
        <f t="shared" si="60"/>
        <v>ND</v>
      </c>
      <c r="K312" s="235" t="s">
        <v>3730</v>
      </c>
      <c r="L312" s="229">
        <v>45625</v>
      </c>
      <c r="M312" s="978" t="s">
        <v>8816</v>
      </c>
      <c r="N312" s="235" t="s">
        <v>5539</v>
      </c>
      <c r="O312" s="236">
        <v>45673</v>
      </c>
      <c r="P312" s="978" t="s">
        <v>8823</v>
      </c>
      <c r="Q312" s="235" t="s">
        <v>3748</v>
      </c>
      <c r="R312" s="236">
        <v>45679</v>
      </c>
      <c r="S312" s="218" t="s">
        <v>9592</v>
      </c>
      <c r="T312" s="235"/>
      <c r="U312" s="235"/>
      <c r="V312" s="235"/>
      <c r="W312" s="220" t="s">
        <v>3748</v>
      </c>
      <c r="X312" s="229">
        <v>45996</v>
      </c>
      <c r="Y312" s="218" t="s">
        <v>11507</v>
      </c>
      <c r="Z312" s="235"/>
      <c r="AA312" s="235"/>
      <c r="AB312" s="235"/>
      <c r="AC312" s="235"/>
      <c r="AD312" s="236"/>
      <c r="AE312" s="218"/>
      <c r="AF312" s="235"/>
      <c r="AG312" s="235"/>
      <c r="AH312" s="235"/>
      <c r="AI312" s="235"/>
      <c r="AJ312" s="235"/>
      <c r="AK312" s="235"/>
      <c r="AL312" s="235"/>
      <c r="AM312" s="235"/>
    </row>
    <row r="313" spans="1:39" s="77" customFormat="1" ht="15" hidden="1" x14ac:dyDescent="0.25">
      <c r="A313" s="264" t="s">
        <v>8263</v>
      </c>
      <c r="B313" s="235"/>
      <c r="C313" s="264"/>
      <c r="D313" s="264" t="s">
        <v>8592</v>
      </c>
      <c r="E313" s="247" t="s">
        <v>8814</v>
      </c>
      <c r="F313" s="239">
        <f t="shared" si="56"/>
        <v>45996</v>
      </c>
      <c r="G313" s="259" t="str">
        <f t="shared" si="57"/>
        <v>A</v>
      </c>
      <c r="H313" s="274" t="str">
        <f t="shared" si="58"/>
        <v>MR_DER-1426_25</v>
      </c>
      <c r="I313" s="234" t="str">
        <f t="shared" si="59"/>
        <v>ND</v>
      </c>
      <c r="J313" s="234" t="str">
        <f t="shared" si="60"/>
        <v>ND</v>
      </c>
      <c r="K313" s="235" t="s">
        <v>3730</v>
      </c>
      <c r="L313" s="229">
        <v>45625</v>
      </c>
      <c r="M313" s="978" t="s">
        <v>8816</v>
      </c>
      <c r="N313" s="235" t="s">
        <v>5539</v>
      </c>
      <c r="O313" s="236">
        <v>45673</v>
      </c>
      <c r="P313" s="978" t="s">
        <v>8823</v>
      </c>
      <c r="Q313" s="235" t="s">
        <v>3748</v>
      </c>
      <c r="R313" s="236">
        <v>45679</v>
      </c>
      <c r="S313" s="218" t="s">
        <v>9592</v>
      </c>
      <c r="T313" s="235"/>
      <c r="U313" s="235"/>
      <c r="V313" s="235"/>
      <c r="W313" s="220" t="s">
        <v>3748</v>
      </c>
      <c r="X313" s="229">
        <v>45996</v>
      </c>
      <c r="Y313" s="218" t="s">
        <v>11507</v>
      </c>
      <c r="Z313" s="235"/>
      <c r="AA313" s="235"/>
      <c r="AB313" s="235"/>
      <c r="AC313" s="235"/>
      <c r="AD313" s="236"/>
      <c r="AE313" s="218"/>
      <c r="AF313" s="235"/>
      <c r="AG313" s="235"/>
      <c r="AH313" s="235"/>
      <c r="AI313" s="235"/>
      <c r="AJ313" s="235"/>
      <c r="AK313" s="235"/>
      <c r="AL313" s="235"/>
      <c r="AM313" s="235"/>
    </row>
    <row r="314" spans="1:39" s="77" customFormat="1" ht="15" hidden="1" x14ac:dyDescent="0.25">
      <c r="A314" s="264" t="s">
        <v>8263</v>
      </c>
      <c r="B314" s="235"/>
      <c r="C314" s="264"/>
      <c r="D314" s="264" t="s">
        <v>8383</v>
      </c>
      <c r="E314" s="247" t="s">
        <v>8815</v>
      </c>
      <c r="F314" s="239">
        <f t="shared" si="56"/>
        <v>45996</v>
      </c>
      <c r="G314" s="259" t="str">
        <f t="shared" si="57"/>
        <v>A</v>
      </c>
      <c r="H314" s="274" t="str">
        <f t="shared" si="58"/>
        <v>MR_DER-1426_25</v>
      </c>
      <c r="I314" s="234" t="str">
        <f t="shared" si="59"/>
        <v>ND</v>
      </c>
      <c r="J314" s="234" t="str">
        <f t="shared" si="60"/>
        <v>ND</v>
      </c>
      <c r="K314" s="235" t="s">
        <v>3730</v>
      </c>
      <c r="L314" s="229">
        <v>45625</v>
      </c>
      <c r="M314" s="1373" t="s">
        <v>8816</v>
      </c>
      <c r="N314" s="235" t="s">
        <v>5537</v>
      </c>
      <c r="O314" s="236">
        <v>45673</v>
      </c>
      <c r="P314" s="1373" t="s">
        <v>8823</v>
      </c>
      <c r="Q314" s="235" t="s">
        <v>3748</v>
      </c>
      <c r="R314" s="236">
        <v>45679</v>
      </c>
      <c r="S314" s="1153" t="s">
        <v>9592</v>
      </c>
      <c r="T314" s="235"/>
      <c r="U314" s="235"/>
      <c r="V314" s="235"/>
      <c r="W314" s="220" t="s">
        <v>3748</v>
      </c>
      <c r="X314" s="229">
        <v>45996</v>
      </c>
      <c r="Y314" s="1153" t="s">
        <v>11507</v>
      </c>
      <c r="Z314" s="235"/>
      <c r="AA314" s="235"/>
      <c r="AB314" s="235"/>
      <c r="AC314" s="235"/>
      <c r="AD314" s="236"/>
      <c r="AE314" s="218"/>
      <c r="AF314" s="235"/>
      <c r="AG314" s="235"/>
      <c r="AH314" s="235"/>
      <c r="AI314" s="235"/>
      <c r="AJ314" s="235"/>
      <c r="AK314" s="235"/>
      <c r="AL314" s="235"/>
      <c r="AM314" s="235"/>
    </row>
    <row r="315" spans="1:39" s="352" customFormat="1" hidden="1" x14ac:dyDescent="0.2">
      <c r="A315" s="242"/>
      <c r="B315" s="242"/>
      <c r="C315" s="242"/>
      <c r="D315" s="242"/>
      <c r="E315" s="242" t="s">
        <v>11683</v>
      </c>
      <c r="F315" s="243"/>
      <c r="G315" s="243"/>
      <c r="H315" s="243"/>
      <c r="I315" s="243"/>
      <c r="J315" s="243"/>
      <c r="K315" s="244"/>
      <c r="L315" s="244"/>
      <c r="M315" s="245"/>
      <c r="N315" s="246"/>
      <c r="O315" s="246"/>
      <c r="P315" s="246"/>
      <c r="Q315" s="244"/>
      <c r="R315" s="244"/>
      <c r="S315" s="245"/>
      <c r="T315" s="246"/>
      <c r="U315" s="246"/>
      <c r="V315" s="246"/>
      <c r="W315" s="244"/>
      <c r="X315" s="244"/>
      <c r="Y315" s="245"/>
      <c r="Z315" s="246"/>
      <c r="AA315" s="246"/>
      <c r="AB315" s="246"/>
      <c r="AC315" s="244"/>
      <c r="AD315" s="244"/>
      <c r="AE315" s="245"/>
      <c r="AF315" s="246"/>
      <c r="AG315" s="246"/>
      <c r="AH315" s="246"/>
      <c r="AI315" s="244"/>
      <c r="AJ315" s="244"/>
      <c r="AK315" s="245"/>
      <c r="AL315" s="246"/>
      <c r="AM315" s="246"/>
    </row>
    <row r="316" spans="1:39" s="77" customFormat="1" ht="15" hidden="1" x14ac:dyDescent="0.25">
      <c r="A316" s="230" t="s">
        <v>8263</v>
      </c>
      <c r="B316" s="264"/>
      <c r="C316" s="264"/>
      <c r="D316" s="264" t="s">
        <v>63</v>
      </c>
      <c r="E316" s="247" t="s">
        <v>11634</v>
      </c>
      <c r="F316" s="239">
        <f>IF(L316&lt;&gt;0,MAX(L316,R316,X316,AD316,AJ316),"NE")</f>
        <v>46151</v>
      </c>
      <c r="G316" s="259" t="str">
        <f t="shared" ref="G316:G347" si="61">IF($F316="","",INDEX($K316:$FI316,1,MATCH($F316,$K316:$FI316,)-1))</f>
        <v>B</v>
      </c>
      <c r="H316" s="274" t="str">
        <f t="shared" ref="H316:H347" si="62">IF($F316="","",INDEX($K316:$AY316,1,MATCH($F316,$K316:$AY316,)+1))</f>
        <v>MR_DER-1731_26</v>
      </c>
      <c r="I316" s="234" t="str">
        <f t="shared" ref="I316" si="63">IF(F316="NE",F316,IF(INDEX(K316:CP316,,MATCH(F316,K316:CP316,0)+3)&lt;&gt;0,INDEX(K316:CP316,,MATCH(F316,K316:CP316,0)+3),"ND"))</f>
        <v>ND</v>
      </c>
      <c r="J316" s="234" t="str">
        <f t="shared" ref="J316" si="64">IF(G316="NE",G316,IF(INDEX(K316:CQ316,,MATCH(G316,K316:CQ316,0)+3)&lt;&gt;0,INDEX(K316:CQ316,,MATCH(G316,K316:CQ316,0)+3),"ND"))</f>
        <v>ND</v>
      </c>
      <c r="K316" s="235" t="s">
        <v>3730</v>
      </c>
      <c r="L316" s="236">
        <v>46010</v>
      </c>
      <c r="M316" s="218" t="s">
        <v>11687</v>
      </c>
      <c r="N316" s="235" t="s">
        <v>5537</v>
      </c>
      <c r="O316" s="236">
        <v>46036</v>
      </c>
      <c r="P316" s="235"/>
      <c r="Q316" s="235" t="s">
        <v>3748</v>
      </c>
      <c r="R316" s="236">
        <v>46037</v>
      </c>
      <c r="S316" s="218" t="s">
        <v>11975</v>
      </c>
      <c r="T316" s="235"/>
      <c r="U316" s="235"/>
      <c r="V316" s="235"/>
      <c r="W316" s="235" t="s">
        <v>3748</v>
      </c>
      <c r="X316" s="236">
        <v>46043</v>
      </c>
      <c r="Y316" s="218" t="s">
        <v>12014</v>
      </c>
      <c r="Z316" s="235"/>
      <c r="AA316" s="235"/>
      <c r="AB316" s="235"/>
      <c r="AC316" s="235" t="s">
        <v>5626</v>
      </c>
      <c r="AD316" s="236">
        <v>46073</v>
      </c>
      <c r="AE316" s="218" t="s">
        <v>12167</v>
      </c>
      <c r="AF316" s="235" t="s">
        <v>5539</v>
      </c>
      <c r="AG316" s="236">
        <v>46150</v>
      </c>
      <c r="AH316" s="235"/>
      <c r="AI316" s="235" t="s">
        <v>5811</v>
      </c>
      <c r="AJ316" s="236">
        <v>46151</v>
      </c>
      <c r="AK316" s="218" t="s">
        <v>12645</v>
      </c>
      <c r="AL316" s="235"/>
      <c r="AM316" s="235"/>
    </row>
    <row r="317" spans="1:39" s="77" customFormat="1" ht="15" hidden="1" x14ac:dyDescent="0.25">
      <c r="A317" s="230" t="s">
        <v>8263</v>
      </c>
      <c r="B317" s="264"/>
      <c r="C317" s="264"/>
      <c r="D317" s="264" t="s">
        <v>63</v>
      </c>
      <c r="E317" s="247" t="s">
        <v>11635</v>
      </c>
      <c r="F317" s="239">
        <f t="shared" ref="F317:F358" si="65">IF(L317&lt;&gt;0,MAX(L317,R317,X317,AD317,AJ317),"NE")</f>
        <v>46151</v>
      </c>
      <c r="G317" s="259" t="str">
        <f t="shared" si="61"/>
        <v>B</v>
      </c>
      <c r="H317" s="274" t="str">
        <f t="shared" si="62"/>
        <v>MR_DER-1731_26</v>
      </c>
      <c r="I317" s="234" t="str">
        <f t="shared" ref="I317:I347" si="66">IF(F317="NE",F317,IF(INDEX(K317:CP317,,MATCH(F317,K317:CP317,0)+3)&lt;&gt;0,INDEX(K317:CP317,,MATCH(F317,K317:CP317,0)+3),"ND"))</f>
        <v>ND</v>
      </c>
      <c r="J317" s="234" t="str">
        <f t="shared" ref="J317:J347" si="67">IF(G317="NE",G317,IF(INDEX(K317:CQ317,,MATCH(G317,K317:CQ317,0)+3)&lt;&gt;0,INDEX(K317:CQ317,,MATCH(G317,K317:CQ317,0)+3),"ND"))</f>
        <v>ND</v>
      </c>
      <c r="K317" s="235" t="s">
        <v>3730</v>
      </c>
      <c r="L317" s="236">
        <v>46010</v>
      </c>
      <c r="M317" s="218" t="s">
        <v>11687</v>
      </c>
      <c r="N317" s="235" t="s">
        <v>5537</v>
      </c>
      <c r="O317" s="236">
        <v>46036</v>
      </c>
      <c r="P317" s="235"/>
      <c r="Q317" s="235" t="s">
        <v>3748</v>
      </c>
      <c r="R317" s="236">
        <v>46037</v>
      </c>
      <c r="S317" s="218" t="s">
        <v>11975</v>
      </c>
      <c r="T317" s="235"/>
      <c r="U317" s="235"/>
      <c r="V317" s="235"/>
      <c r="W317" s="235" t="s">
        <v>3748</v>
      </c>
      <c r="X317" s="236">
        <v>46043</v>
      </c>
      <c r="Y317" s="218" t="s">
        <v>12014</v>
      </c>
      <c r="Z317" s="235"/>
      <c r="AA317" s="235"/>
      <c r="AB317" s="235"/>
      <c r="AC317" s="235" t="s">
        <v>5626</v>
      </c>
      <c r="AD317" s="236">
        <v>46073</v>
      </c>
      <c r="AE317" s="218" t="s">
        <v>12167</v>
      </c>
      <c r="AF317" s="235" t="s">
        <v>5539</v>
      </c>
      <c r="AG317" s="236">
        <v>46150</v>
      </c>
      <c r="AH317" s="235"/>
      <c r="AI317" s="235" t="s">
        <v>5811</v>
      </c>
      <c r="AJ317" s="236">
        <v>46151</v>
      </c>
      <c r="AK317" s="218" t="s">
        <v>12645</v>
      </c>
      <c r="AL317" s="235"/>
      <c r="AM317" s="235"/>
    </row>
    <row r="318" spans="1:39" s="77" customFormat="1" ht="15" hidden="1" x14ac:dyDescent="0.25">
      <c r="A318" s="230" t="s">
        <v>8263</v>
      </c>
      <c r="B318" s="264"/>
      <c r="C318" s="264"/>
      <c r="D318" s="264" t="s">
        <v>63</v>
      </c>
      <c r="E318" s="247" t="s">
        <v>11636</v>
      </c>
      <c r="F318" s="239">
        <f t="shared" si="65"/>
        <v>46151</v>
      </c>
      <c r="G318" s="259" t="str">
        <f t="shared" si="61"/>
        <v>B</v>
      </c>
      <c r="H318" s="274" t="str">
        <f t="shared" si="62"/>
        <v>MR_DER-1731_26</v>
      </c>
      <c r="I318" s="234" t="str">
        <f t="shared" si="66"/>
        <v>ND</v>
      </c>
      <c r="J318" s="234" t="str">
        <f t="shared" si="67"/>
        <v>ND</v>
      </c>
      <c r="K318" s="235" t="s">
        <v>3730</v>
      </c>
      <c r="L318" s="236">
        <v>46010</v>
      </c>
      <c r="M318" s="218" t="s">
        <v>11687</v>
      </c>
      <c r="N318" s="235" t="s">
        <v>5537</v>
      </c>
      <c r="O318" s="236">
        <v>46036</v>
      </c>
      <c r="P318" s="235"/>
      <c r="Q318" s="235" t="s">
        <v>3748</v>
      </c>
      <c r="R318" s="236">
        <v>46037</v>
      </c>
      <c r="S318" s="218" t="s">
        <v>11975</v>
      </c>
      <c r="T318" s="235"/>
      <c r="U318" s="235"/>
      <c r="V318" s="235"/>
      <c r="W318" s="235" t="s">
        <v>3748</v>
      </c>
      <c r="X318" s="236">
        <v>46043</v>
      </c>
      <c r="Y318" s="218" t="s">
        <v>12014</v>
      </c>
      <c r="Z318" s="235"/>
      <c r="AA318" s="235"/>
      <c r="AB318" s="235"/>
      <c r="AC318" s="235" t="s">
        <v>5626</v>
      </c>
      <c r="AD318" s="236">
        <v>46073</v>
      </c>
      <c r="AE318" s="218" t="s">
        <v>12167</v>
      </c>
      <c r="AF318" s="235" t="s">
        <v>5539</v>
      </c>
      <c r="AG318" s="236">
        <v>46150</v>
      </c>
      <c r="AH318" s="235"/>
      <c r="AI318" s="235" t="s">
        <v>5811</v>
      </c>
      <c r="AJ318" s="236">
        <v>46151</v>
      </c>
      <c r="AK318" s="218" t="s">
        <v>12645</v>
      </c>
      <c r="AL318" s="235"/>
      <c r="AM318" s="235"/>
    </row>
    <row r="319" spans="1:39" s="77" customFormat="1" ht="15" hidden="1" x14ac:dyDescent="0.25">
      <c r="A319" s="230" t="s">
        <v>8263</v>
      </c>
      <c r="B319" s="264"/>
      <c r="C319" s="264"/>
      <c r="D319" s="264" t="s">
        <v>63</v>
      </c>
      <c r="E319" s="247" t="s">
        <v>11637</v>
      </c>
      <c r="F319" s="239">
        <f t="shared" si="65"/>
        <v>46151</v>
      </c>
      <c r="G319" s="259" t="str">
        <f t="shared" si="61"/>
        <v>B</v>
      </c>
      <c r="H319" s="274" t="str">
        <f t="shared" si="62"/>
        <v>MR_DER-1731_26</v>
      </c>
      <c r="I319" s="234" t="str">
        <f t="shared" si="66"/>
        <v>ND</v>
      </c>
      <c r="J319" s="234" t="str">
        <f t="shared" si="67"/>
        <v>ND</v>
      </c>
      <c r="K319" s="235" t="s">
        <v>3730</v>
      </c>
      <c r="L319" s="236">
        <v>46010</v>
      </c>
      <c r="M319" s="218" t="s">
        <v>11687</v>
      </c>
      <c r="N319" s="235" t="s">
        <v>5537</v>
      </c>
      <c r="O319" s="236">
        <v>46036</v>
      </c>
      <c r="P319" s="235"/>
      <c r="Q319" s="235" t="s">
        <v>3748</v>
      </c>
      <c r="R319" s="236">
        <v>46037</v>
      </c>
      <c r="S319" s="218" t="s">
        <v>11975</v>
      </c>
      <c r="T319" s="235"/>
      <c r="U319" s="235"/>
      <c r="V319" s="235"/>
      <c r="W319" s="235" t="s">
        <v>3748</v>
      </c>
      <c r="X319" s="236">
        <v>46043</v>
      </c>
      <c r="Y319" s="218" t="s">
        <v>12014</v>
      </c>
      <c r="Z319" s="235"/>
      <c r="AA319" s="235"/>
      <c r="AB319" s="235"/>
      <c r="AC319" s="235" t="s">
        <v>5626</v>
      </c>
      <c r="AD319" s="236">
        <v>46073</v>
      </c>
      <c r="AE319" s="218" t="s">
        <v>12167</v>
      </c>
      <c r="AF319" s="235" t="s">
        <v>5539</v>
      </c>
      <c r="AG319" s="236">
        <v>46150</v>
      </c>
      <c r="AH319" s="235"/>
      <c r="AI319" s="235" t="s">
        <v>5811</v>
      </c>
      <c r="AJ319" s="236">
        <v>46151</v>
      </c>
      <c r="AK319" s="218" t="s">
        <v>12645</v>
      </c>
      <c r="AL319" s="235"/>
      <c r="AM319" s="235"/>
    </row>
    <row r="320" spans="1:39" s="77" customFormat="1" ht="15" hidden="1" x14ac:dyDescent="0.25">
      <c r="A320" s="230" t="s">
        <v>8263</v>
      </c>
      <c r="B320" s="264"/>
      <c r="C320" s="264"/>
      <c r="D320" s="264" t="s">
        <v>63</v>
      </c>
      <c r="E320" s="247" t="s">
        <v>11638</v>
      </c>
      <c r="F320" s="239">
        <f t="shared" si="65"/>
        <v>46151</v>
      </c>
      <c r="G320" s="259" t="str">
        <f t="shared" si="61"/>
        <v>B</v>
      </c>
      <c r="H320" s="274" t="str">
        <f t="shared" si="62"/>
        <v>MR_DER-1731_26</v>
      </c>
      <c r="I320" s="234" t="str">
        <f t="shared" si="66"/>
        <v>ND</v>
      </c>
      <c r="J320" s="234" t="str">
        <f t="shared" si="67"/>
        <v>ND</v>
      </c>
      <c r="K320" s="235" t="s">
        <v>3730</v>
      </c>
      <c r="L320" s="236">
        <v>46010</v>
      </c>
      <c r="M320" s="218" t="s">
        <v>11687</v>
      </c>
      <c r="N320" s="235" t="s">
        <v>5537</v>
      </c>
      <c r="O320" s="236">
        <v>46036</v>
      </c>
      <c r="P320" s="235"/>
      <c r="Q320" s="235" t="s">
        <v>3748</v>
      </c>
      <c r="R320" s="236">
        <v>46037</v>
      </c>
      <c r="S320" s="218" t="s">
        <v>11975</v>
      </c>
      <c r="T320" s="235"/>
      <c r="U320" s="235"/>
      <c r="V320" s="235"/>
      <c r="W320" s="235" t="s">
        <v>3748</v>
      </c>
      <c r="X320" s="236">
        <v>46043</v>
      </c>
      <c r="Y320" s="218" t="s">
        <v>12014</v>
      </c>
      <c r="Z320" s="235"/>
      <c r="AA320" s="235"/>
      <c r="AB320" s="235"/>
      <c r="AC320" s="235" t="s">
        <v>5626</v>
      </c>
      <c r="AD320" s="236">
        <v>46073</v>
      </c>
      <c r="AE320" s="218" t="s">
        <v>12167</v>
      </c>
      <c r="AF320" s="235" t="s">
        <v>5539</v>
      </c>
      <c r="AG320" s="236">
        <v>46150</v>
      </c>
      <c r="AH320" s="235"/>
      <c r="AI320" s="235" t="s">
        <v>5811</v>
      </c>
      <c r="AJ320" s="236">
        <v>46151</v>
      </c>
      <c r="AK320" s="218" t="s">
        <v>12645</v>
      </c>
      <c r="AL320" s="235"/>
      <c r="AM320" s="235"/>
    </row>
    <row r="321" spans="1:39" s="77" customFormat="1" ht="15" hidden="1" x14ac:dyDescent="0.25">
      <c r="A321" s="230" t="s">
        <v>8263</v>
      </c>
      <c r="B321" s="264"/>
      <c r="C321" s="264"/>
      <c r="D321" s="264" t="s">
        <v>63</v>
      </c>
      <c r="E321" s="247" t="s">
        <v>11639</v>
      </c>
      <c r="F321" s="239">
        <f t="shared" si="65"/>
        <v>46151</v>
      </c>
      <c r="G321" s="259" t="str">
        <f t="shared" si="61"/>
        <v>B</v>
      </c>
      <c r="H321" s="274" t="str">
        <f t="shared" si="62"/>
        <v>MR_DER-1731_26</v>
      </c>
      <c r="I321" s="234" t="str">
        <f t="shared" si="66"/>
        <v>ND</v>
      </c>
      <c r="J321" s="234" t="str">
        <f t="shared" si="67"/>
        <v>ND</v>
      </c>
      <c r="K321" s="235" t="s">
        <v>3730</v>
      </c>
      <c r="L321" s="236">
        <v>46010</v>
      </c>
      <c r="M321" s="218" t="s">
        <v>11687</v>
      </c>
      <c r="N321" s="235" t="s">
        <v>5537</v>
      </c>
      <c r="O321" s="236">
        <v>46036</v>
      </c>
      <c r="P321" s="235"/>
      <c r="Q321" s="235" t="s">
        <v>3748</v>
      </c>
      <c r="R321" s="236">
        <v>46037</v>
      </c>
      <c r="S321" s="218" t="s">
        <v>11975</v>
      </c>
      <c r="T321" s="235"/>
      <c r="U321" s="235"/>
      <c r="V321" s="235"/>
      <c r="W321" s="235" t="s">
        <v>3748</v>
      </c>
      <c r="X321" s="236">
        <v>46043</v>
      </c>
      <c r="Y321" s="218" t="s">
        <v>12014</v>
      </c>
      <c r="Z321" s="235"/>
      <c r="AA321" s="235"/>
      <c r="AB321" s="235"/>
      <c r="AC321" s="235" t="s">
        <v>5626</v>
      </c>
      <c r="AD321" s="236">
        <v>46073</v>
      </c>
      <c r="AE321" s="218" t="s">
        <v>12167</v>
      </c>
      <c r="AF321" s="235" t="s">
        <v>5539</v>
      </c>
      <c r="AG321" s="236">
        <v>46150</v>
      </c>
      <c r="AH321" s="235"/>
      <c r="AI321" s="235" t="s">
        <v>5811</v>
      </c>
      <c r="AJ321" s="236">
        <v>46151</v>
      </c>
      <c r="AK321" s="218" t="s">
        <v>12645</v>
      </c>
      <c r="AL321" s="235"/>
      <c r="AM321" s="235"/>
    </row>
    <row r="322" spans="1:39" s="77" customFormat="1" ht="15" hidden="1" x14ac:dyDescent="0.25">
      <c r="A322" s="230" t="s">
        <v>8263</v>
      </c>
      <c r="B322" s="264"/>
      <c r="C322" s="264"/>
      <c r="D322" s="264" t="s">
        <v>63</v>
      </c>
      <c r="E322" s="247" t="s">
        <v>11640</v>
      </c>
      <c r="F322" s="239">
        <f t="shared" si="65"/>
        <v>46151</v>
      </c>
      <c r="G322" s="259" t="str">
        <f t="shared" si="61"/>
        <v>B</v>
      </c>
      <c r="H322" s="274" t="str">
        <f t="shared" si="62"/>
        <v>MR_DER-1731_26</v>
      </c>
      <c r="I322" s="234" t="str">
        <f t="shared" si="66"/>
        <v>ND</v>
      </c>
      <c r="J322" s="234" t="str">
        <f t="shared" si="67"/>
        <v>ND</v>
      </c>
      <c r="K322" s="235" t="s">
        <v>3730</v>
      </c>
      <c r="L322" s="236">
        <v>46010</v>
      </c>
      <c r="M322" s="218" t="s">
        <v>11687</v>
      </c>
      <c r="N322" s="235" t="s">
        <v>5537</v>
      </c>
      <c r="O322" s="236">
        <v>46036</v>
      </c>
      <c r="P322" s="235"/>
      <c r="Q322" s="235" t="s">
        <v>3748</v>
      </c>
      <c r="R322" s="236">
        <v>46037</v>
      </c>
      <c r="S322" s="218" t="s">
        <v>11975</v>
      </c>
      <c r="T322" s="235"/>
      <c r="U322" s="235"/>
      <c r="V322" s="235"/>
      <c r="W322" s="235" t="s">
        <v>3748</v>
      </c>
      <c r="X322" s="236">
        <v>46043</v>
      </c>
      <c r="Y322" s="218" t="s">
        <v>12014</v>
      </c>
      <c r="Z322" s="235"/>
      <c r="AA322" s="235"/>
      <c r="AB322" s="235"/>
      <c r="AC322" s="235" t="s">
        <v>5626</v>
      </c>
      <c r="AD322" s="236">
        <v>46073</v>
      </c>
      <c r="AE322" s="218" t="s">
        <v>12167</v>
      </c>
      <c r="AF322" s="235" t="s">
        <v>5539</v>
      </c>
      <c r="AG322" s="236">
        <v>46150</v>
      </c>
      <c r="AH322" s="235"/>
      <c r="AI322" s="235" t="s">
        <v>5811</v>
      </c>
      <c r="AJ322" s="236">
        <v>46151</v>
      </c>
      <c r="AK322" s="218" t="s">
        <v>12645</v>
      </c>
      <c r="AL322" s="235"/>
      <c r="AM322" s="235"/>
    </row>
    <row r="323" spans="1:39" s="77" customFormat="1" ht="15" hidden="1" x14ac:dyDescent="0.25">
      <c r="A323" s="230" t="s">
        <v>8263</v>
      </c>
      <c r="B323" s="264"/>
      <c r="C323" s="264"/>
      <c r="D323" s="264" t="s">
        <v>63</v>
      </c>
      <c r="E323" s="247" t="s">
        <v>11641</v>
      </c>
      <c r="F323" s="239">
        <f t="shared" si="65"/>
        <v>46151</v>
      </c>
      <c r="G323" s="259" t="str">
        <f t="shared" si="61"/>
        <v>B</v>
      </c>
      <c r="H323" s="274" t="str">
        <f t="shared" si="62"/>
        <v>MR_DER-1731_26</v>
      </c>
      <c r="I323" s="234" t="str">
        <f t="shared" si="66"/>
        <v>ND</v>
      </c>
      <c r="J323" s="234" t="str">
        <f t="shared" si="67"/>
        <v>ND</v>
      </c>
      <c r="K323" s="235" t="s">
        <v>3730</v>
      </c>
      <c r="L323" s="236">
        <v>46010</v>
      </c>
      <c r="M323" s="218" t="s">
        <v>11687</v>
      </c>
      <c r="N323" s="235" t="s">
        <v>5537</v>
      </c>
      <c r="O323" s="236">
        <v>46036</v>
      </c>
      <c r="P323" s="235"/>
      <c r="Q323" s="235" t="s">
        <v>3748</v>
      </c>
      <c r="R323" s="236">
        <v>46037</v>
      </c>
      <c r="S323" s="218" t="s">
        <v>11975</v>
      </c>
      <c r="T323" s="235"/>
      <c r="U323" s="235"/>
      <c r="V323" s="235"/>
      <c r="W323" s="235" t="s">
        <v>3748</v>
      </c>
      <c r="X323" s="236">
        <v>46043</v>
      </c>
      <c r="Y323" s="218" t="s">
        <v>12014</v>
      </c>
      <c r="Z323" s="235"/>
      <c r="AA323" s="235"/>
      <c r="AB323" s="235"/>
      <c r="AC323" s="235" t="s">
        <v>5626</v>
      </c>
      <c r="AD323" s="236">
        <v>46073</v>
      </c>
      <c r="AE323" s="218" t="s">
        <v>12167</v>
      </c>
      <c r="AF323" s="235" t="s">
        <v>5539</v>
      </c>
      <c r="AG323" s="236">
        <v>46150</v>
      </c>
      <c r="AH323" s="235"/>
      <c r="AI323" s="235" t="s">
        <v>5811</v>
      </c>
      <c r="AJ323" s="236">
        <v>46151</v>
      </c>
      <c r="AK323" s="218" t="s">
        <v>12645</v>
      </c>
      <c r="AL323" s="235"/>
      <c r="AM323" s="235"/>
    </row>
    <row r="324" spans="1:39" s="77" customFormat="1" ht="15" hidden="1" x14ac:dyDescent="0.25">
      <c r="A324" s="230" t="s">
        <v>8263</v>
      </c>
      <c r="B324" s="264"/>
      <c r="C324" s="264"/>
      <c r="D324" s="264" t="s">
        <v>63</v>
      </c>
      <c r="E324" s="247" t="s">
        <v>11642</v>
      </c>
      <c r="F324" s="239">
        <f t="shared" si="65"/>
        <v>46151</v>
      </c>
      <c r="G324" s="259" t="str">
        <f t="shared" si="61"/>
        <v>B</v>
      </c>
      <c r="H324" s="274" t="str">
        <f t="shared" si="62"/>
        <v>MR_DER-1731_26</v>
      </c>
      <c r="I324" s="234" t="str">
        <f t="shared" si="66"/>
        <v>ND</v>
      </c>
      <c r="J324" s="234" t="str">
        <f t="shared" si="67"/>
        <v>ND</v>
      </c>
      <c r="K324" s="235" t="s">
        <v>3730</v>
      </c>
      <c r="L324" s="236">
        <v>46010</v>
      </c>
      <c r="M324" s="218" t="s">
        <v>11687</v>
      </c>
      <c r="N324" s="235" t="s">
        <v>5537</v>
      </c>
      <c r="O324" s="236">
        <v>46036</v>
      </c>
      <c r="P324" s="235"/>
      <c r="Q324" s="235" t="s">
        <v>3748</v>
      </c>
      <c r="R324" s="236">
        <v>46037</v>
      </c>
      <c r="S324" s="218" t="s">
        <v>11975</v>
      </c>
      <c r="T324" s="235"/>
      <c r="U324" s="235"/>
      <c r="V324" s="235"/>
      <c r="W324" s="235" t="s">
        <v>3748</v>
      </c>
      <c r="X324" s="236">
        <v>46043</v>
      </c>
      <c r="Y324" s="218" t="s">
        <v>12014</v>
      </c>
      <c r="Z324" s="235"/>
      <c r="AA324" s="235"/>
      <c r="AB324" s="235"/>
      <c r="AC324" s="235" t="s">
        <v>5626</v>
      </c>
      <c r="AD324" s="236">
        <v>46073</v>
      </c>
      <c r="AE324" s="218" t="s">
        <v>12167</v>
      </c>
      <c r="AF324" s="235" t="s">
        <v>5539</v>
      </c>
      <c r="AG324" s="236">
        <v>46150</v>
      </c>
      <c r="AH324" s="235"/>
      <c r="AI324" s="235" t="s">
        <v>5811</v>
      </c>
      <c r="AJ324" s="236">
        <v>46151</v>
      </c>
      <c r="AK324" s="218" t="s">
        <v>12645</v>
      </c>
      <c r="AL324" s="235"/>
      <c r="AM324" s="235"/>
    </row>
    <row r="325" spans="1:39" s="77" customFormat="1" ht="15" hidden="1" x14ac:dyDescent="0.25">
      <c r="A325" s="230" t="s">
        <v>8263</v>
      </c>
      <c r="B325" s="264"/>
      <c r="C325" s="264"/>
      <c r="D325" s="264" t="s">
        <v>63</v>
      </c>
      <c r="E325" s="247" t="s">
        <v>11643</v>
      </c>
      <c r="F325" s="239">
        <f t="shared" si="65"/>
        <v>46151</v>
      </c>
      <c r="G325" s="259" t="str">
        <f t="shared" si="61"/>
        <v>B</v>
      </c>
      <c r="H325" s="274" t="str">
        <f t="shared" si="62"/>
        <v>MR_DER-1731_26</v>
      </c>
      <c r="I325" s="234" t="str">
        <f t="shared" si="66"/>
        <v>ND</v>
      </c>
      <c r="J325" s="234" t="str">
        <f t="shared" si="67"/>
        <v>ND</v>
      </c>
      <c r="K325" s="235" t="s">
        <v>3730</v>
      </c>
      <c r="L325" s="236">
        <v>46010</v>
      </c>
      <c r="M325" s="218" t="s">
        <v>11687</v>
      </c>
      <c r="N325" s="235" t="s">
        <v>5537</v>
      </c>
      <c r="O325" s="236">
        <v>46036</v>
      </c>
      <c r="P325" s="235"/>
      <c r="Q325" s="235" t="s">
        <v>3748</v>
      </c>
      <c r="R325" s="236">
        <v>46037</v>
      </c>
      <c r="S325" s="218" t="s">
        <v>11975</v>
      </c>
      <c r="T325" s="235"/>
      <c r="U325" s="235"/>
      <c r="V325" s="235"/>
      <c r="W325" s="235" t="s">
        <v>3748</v>
      </c>
      <c r="X325" s="236">
        <v>46043</v>
      </c>
      <c r="Y325" s="218" t="s">
        <v>12014</v>
      </c>
      <c r="Z325" s="235"/>
      <c r="AA325" s="235"/>
      <c r="AB325" s="235"/>
      <c r="AC325" s="235" t="s">
        <v>5626</v>
      </c>
      <c r="AD325" s="236">
        <v>46073</v>
      </c>
      <c r="AE325" s="218" t="s">
        <v>12167</v>
      </c>
      <c r="AF325" s="235" t="s">
        <v>5539</v>
      </c>
      <c r="AG325" s="236">
        <v>46150</v>
      </c>
      <c r="AH325" s="235"/>
      <c r="AI325" s="235" t="s">
        <v>5811</v>
      </c>
      <c r="AJ325" s="236">
        <v>46151</v>
      </c>
      <c r="AK325" s="218" t="s">
        <v>12645</v>
      </c>
      <c r="AL325" s="235"/>
      <c r="AM325" s="235"/>
    </row>
    <row r="326" spans="1:39" s="77" customFormat="1" ht="15" hidden="1" x14ac:dyDescent="0.25">
      <c r="A326" s="230" t="s">
        <v>8263</v>
      </c>
      <c r="B326" s="264"/>
      <c r="C326" s="264"/>
      <c r="D326" s="264" t="s">
        <v>63</v>
      </c>
      <c r="E326" s="247" t="s">
        <v>11644</v>
      </c>
      <c r="F326" s="239">
        <f t="shared" si="65"/>
        <v>46151</v>
      </c>
      <c r="G326" s="259" t="str">
        <f t="shared" si="61"/>
        <v>B</v>
      </c>
      <c r="H326" s="274" t="str">
        <f t="shared" si="62"/>
        <v>MR_DER-1731_26</v>
      </c>
      <c r="I326" s="234" t="str">
        <f t="shared" si="66"/>
        <v>ND</v>
      </c>
      <c r="J326" s="234" t="str">
        <f t="shared" si="67"/>
        <v>ND</v>
      </c>
      <c r="K326" s="235" t="s">
        <v>3730</v>
      </c>
      <c r="L326" s="236">
        <v>46010</v>
      </c>
      <c r="M326" s="218" t="s">
        <v>11687</v>
      </c>
      <c r="N326" s="235" t="s">
        <v>5537</v>
      </c>
      <c r="O326" s="236">
        <v>46036</v>
      </c>
      <c r="P326" s="235"/>
      <c r="Q326" s="235" t="s">
        <v>3748</v>
      </c>
      <c r="R326" s="236">
        <v>46037</v>
      </c>
      <c r="S326" s="218" t="s">
        <v>11975</v>
      </c>
      <c r="T326" s="235"/>
      <c r="U326" s="235"/>
      <c r="V326" s="235"/>
      <c r="W326" s="235" t="s">
        <v>3748</v>
      </c>
      <c r="X326" s="236">
        <v>46043</v>
      </c>
      <c r="Y326" s="218" t="s">
        <v>12014</v>
      </c>
      <c r="Z326" s="235"/>
      <c r="AA326" s="235"/>
      <c r="AB326" s="235"/>
      <c r="AC326" s="235" t="s">
        <v>5626</v>
      </c>
      <c r="AD326" s="236">
        <v>46073</v>
      </c>
      <c r="AE326" s="218" t="s">
        <v>12167</v>
      </c>
      <c r="AF326" s="235" t="s">
        <v>5539</v>
      </c>
      <c r="AG326" s="236">
        <v>46150</v>
      </c>
      <c r="AH326" s="235"/>
      <c r="AI326" s="235" t="s">
        <v>5811</v>
      </c>
      <c r="AJ326" s="236">
        <v>46151</v>
      </c>
      <c r="AK326" s="218" t="s">
        <v>12645</v>
      </c>
      <c r="AL326" s="235"/>
      <c r="AM326" s="235"/>
    </row>
    <row r="327" spans="1:39" s="77" customFormat="1" ht="15" hidden="1" x14ac:dyDescent="0.25">
      <c r="A327" s="230" t="s">
        <v>8263</v>
      </c>
      <c r="B327" s="264"/>
      <c r="C327" s="264"/>
      <c r="D327" s="264" t="s">
        <v>63</v>
      </c>
      <c r="E327" s="247" t="s">
        <v>11645</v>
      </c>
      <c r="F327" s="239">
        <f t="shared" si="65"/>
        <v>46151</v>
      </c>
      <c r="G327" s="259" t="str">
        <f t="shared" si="61"/>
        <v>B</v>
      </c>
      <c r="H327" s="274" t="str">
        <f t="shared" si="62"/>
        <v>MR_DER-1731_26</v>
      </c>
      <c r="I327" s="234" t="str">
        <f t="shared" si="66"/>
        <v>ND</v>
      </c>
      <c r="J327" s="234" t="str">
        <f t="shared" si="67"/>
        <v>ND</v>
      </c>
      <c r="K327" s="235" t="s">
        <v>3730</v>
      </c>
      <c r="L327" s="236">
        <v>46010</v>
      </c>
      <c r="M327" s="218" t="s">
        <v>11687</v>
      </c>
      <c r="N327" s="235" t="s">
        <v>5537</v>
      </c>
      <c r="O327" s="236">
        <v>46036</v>
      </c>
      <c r="P327" s="235"/>
      <c r="Q327" s="235" t="s">
        <v>3748</v>
      </c>
      <c r="R327" s="236">
        <v>46037</v>
      </c>
      <c r="S327" s="218" t="s">
        <v>11975</v>
      </c>
      <c r="T327" s="235"/>
      <c r="U327" s="235"/>
      <c r="V327" s="235"/>
      <c r="W327" s="235" t="s">
        <v>3748</v>
      </c>
      <c r="X327" s="236">
        <v>46043</v>
      </c>
      <c r="Y327" s="218" t="s">
        <v>12014</v>
      </c>
      <c r="Z327" s="235"/>
      <c r="AA327" s="235"/>
      <c r="AB327" s="235"/>
      <c r="AC327" s="235" t="s">
        <v>5626</v>
      </c>
      <c r="AD327" s="236">
        <v>46073</v>
      </c>
      <c r="AE327" s="218" t="s">
        <v>12167</v>
      </c>
      <c r="AF327" s="235" t="s">
        <v>5539</v>
      </c>
      <c r="AG327" s="236">
        <v>46150</v>
      </c>
      <c r="AH327" s="235"/>
      <c r="AI327" s="235" t="s">
        <v>5811</v>
      </c>
      <c r="AJ327" s="236">
        <v>46151</v>
      </c>
      <c r="AK327" s="218" t="s">
        <v>12645</v>
      </c>
      <c r="AL327" s="235"/>
      <c r="AM327" s="235"/>
    </row>
    <row r="328" spans="1:39" s="77" customFormat="1" ht="15" hidden="1" x14ac:dyDescent="0.25">
      <c r="A328" s="230" t="s">
        <v>8263</v>
      </c>
      <c r="B328" s="264"/>
      <c r="C328" s="264"/>
      <c r="D328" s="264" t="s">
        <v>63</v>
      </c>
      <c r="E328" s="247" t="s">
        <v>11646</v>
      </c>
      <c r="F328" s="239">
        <f t="shared" si="65"/>
        <v>46151</v>
      </c>
      <c r="G328" s="259" t="str">
        <f t="shared" si="61"/>
        <v>B</v>
      </c>
      <c r="H328" s="274" t="str">
        <f t="shared" si="62"/>
        <v>MR_DER-1731_26</v>
      </c>
      <c r="I328" s="234" t="str">
        <f t="shared" si="66"/>
        <v>ND</v>
      </c>
      <c r="J328" s="234" t="str">
        <f t="shared" si="67"/>
        <v>ND</v>
      </c>
      <c r="K328" s="235" t="s">
        <v>3730</v>
      </c>
      <c r="L328" s="236">
        <v>46010</v>
      </c>
      <c r="M328" s="218" t="s">
        <v>11687</v>
      </c>
      <c r="N328" s="235" t="s">
        <v>5537</v>
      </c>
      <c r="O328" s="236">
        <v>46036</v>
      </c>
      <c r="P328" s="235"/>
      <c r="Q328" s="235" t="s">
        <v>3748</v>
      </c>
      <c r="R328" s="236">
        <v>46037</v>
      </c>
      <c r="S328" s="218" t="s">
        <v>11975</v>
      </c>
      <c r="T328" s="235"/>
      <c r="U328" s="235"/>
      <c r="V328" s="235"/>
      <c r="W328" s="235" t="s">
        <v>3748</v>
      </c>
      <c r="X328" s="236">
        <v>46043</v>
      </c>
      <c r="Y328" s="218" t="s">
        <v>12014</v>
      </c>
      <c r="Z328" s="235"/>
      <c r="AA328" s="235"/>
      <c r="AB328" s="235"/>
      <c r="AC328" s="235" t="s">
        <v>5626</v>
      </c>
      <c r="AD328" s="236">
        <v>46073</v>
      </c>
      <c r="AE328" s="218" t="s">
        <v>12167</v>
      </c>
      <c r="AF328" s="235" t="s">
        <v>5539</v>
      </c>
      <c r="AG328" s="236">
        <v>46150</v>
      </c>
      <c r="AH328" s="235"/>
      <c r="AI328" s="235" t="s">
        <v>5811</v>
      </c>
      <c r="AJ328" s="236">
        <v>46151</v>
      </c>
      <c r="AK328" s="218" t="s">
        <v>12645</v>
      </c>
      <c r="AL328" s="235"/>
      <c r="AM328" s="235"/>
    </row>
    <row r="329" spans="1:39" s="77" customFormat="1" ht="15" hidden="1" x14ac:dyDescent="0.25">
      <c r="A329" s="230" t="s">
        <v>8263</v>
      </c>
      <c r="B329" s="264"/>
      <c r="C329" s="264"/>
      <c r="D329" s="264" t="s">
        <v>63</v>
      </c>
      <c r="E329" s="247" t="s">
        <v>11647</v>
      </c>
      <c r="F329" s="239">
        <f t="shared" si="65"/>
        <v>46151</v>
      </c>
      <c r="G329" s="259" t="str">
        <f t="shared" si="61"/>
        <v>B</v>
      </c>
      <c r="H329" s="274" t="str">
        <f t="shared" si="62"/>
        <v>MR_DER-1731_26</v>
      </c>
      <c r="I329" s="234" t="str">
        <f t="shared" si="66"/>
        <v>ND</v>
      </c>
      <c r="J329" s="234" t="str">
        <f t="shared" si="67"/>
        <v>ND</v>
      </c>
      <c r="K329" s="235" t="s">
        <v>3730</v>
      </c>
      <c r="L329" s="236">
        <v>46010</v>
      </c>
      <c r="M329" s="218" t="s">
        <v>11687</v>
      </c>
      <c r="N329" s="235" t="s">
        <v>5537</v>
      </c>
      <c r="O329" s="236">
        <v>46036</v>
      </c>
      <c r="P329" s="235"/>
      <c r="Q329" s="235" t="s">
        <v>3748</v>
      </c>
      <c r="R329" s="236">
        <v>46037</v>
      </c>
      <c r="S329" s="218" t="s">
        <v>11975</v>
      </c>
      <c r="T329" s="235"/>
      <c r="U329" s="235"/>
      <c r="V329" s="235"/>
      <c r="W329" s="235" t="s">
        <v>3748</v>
      </c>
      <c r="X329" s="236">
        <v>46043</v>
      </c>
      <c r="Y329" s="218" t="s">
        <v>12014</v>
      </c>
      <c r="Z329" s="235"/>
      <c r="AA329" s="235"/>
      <c r="AB329" s="235"/>
      <c r="AC329" s="235" t="s">
        <v>5626</v>
      </c>
      <c r="AD329" s="236">
        <v>46073</v>
      </c>
      <c r="AE329" s="218" t="s">
        <v>12167</v>
      </c>
      <c r="AF329" s="235" t="s">
        <v>5539</v>
      </c>
      <c r="AG329" s="236">
        <v>46150</v>
      </c>
      <c r="AH329" s="235"/>
      <c r="AI329" s="235" t="s">
        <v>5811</v>
      </c>
      <c r="AJ329" s="236">
        <v>46151</v>
      </c>
      <c r="AK329" s="218" t="s">
        <v>12645</v>
      </c>
      <c r="AL329" s="235"/>
      <c r="AM329" s="235"/>
    </row>
    <row r="330" spans="1:39" s="77" customFormat="1" ht="15" hidden="1" x14ac:dyDescent="0.25">
      <c r="A330" s="230" t="s">
        <v>8263</v>
      </c>
      <c r="B330" s="264"/>
      <c r="C330" s="264"/>
      <c r="D330" s="264" t="s">
        <v>63</v>
      </c>
      <c r="E330" s="247" t="s">
        <v>11648</v>
      </c>
      <c r="F330" s="239">
        <f t="shared" si="65"/>
        <v>46151</v>
      </c>
      <c r="G330" s="259" t="str">
        <f t="shared" si="61"/>
        <v>B</v>
      </c>
      <c r="H330" s="274" t="str">
        <f t="shared" si="62"/>
        <v>MR_DER-1731_26</v>
      </c>
      <c r="I330" s="234" t="str">
        <f t="shared" si="66"/>
        <v>ND</v>
      </c>
      <c r="J330" s="234" t="str">
        <f t="shared" si="67"/>
        <v>ND</v>
      </c>
      <c r="K330" s="235" t="s">
        <v>3730</v>
      </c>
      <c r="L330" s="236">
        <v>46010</v>
      </c>
      <c r="M330" s="218" t="s">
        <v>11687</v>
      </c>
      <c r="N330" s="235" t="s">
        <v>5537</v>
      </c>
      <c r="O330" s="236">
        <v>46036</v>
      </c>
      <c r="P330" s="235"/>
      <c r="Q330" s="235" t="s">
        <v>3748</v>
      </c>
      <c r="R330" s="236">
        <v>46037</v>
      </c>
      <c r="S330" s="218" t="s">
        <v>11975</v>
      </c>
      <c r="T330" s="235"/>
      <c r="U330" s="235"/>
      <c r="V330" s="235"/>
      <c r="W330" s="235" t="s">
        <v>3748</v>
      </c>
      <c r="X330" s="236">
        <v>46043</v>
      </c>
      <c r="Y330" s="218" t="s">
        <v>12014</v>
      </c>
      <c r="Z330" s="235"/>
      <c r="AA330" s="235"/>
      <c r="AB330" s="235"/>
      <c r="AC330" s="235" t="s">
        <v>5626</v>
      </c>
      <c r="AD330" s="236">
        <v>46073</v>
      </c>
      <c r="AE330" s="218" t="s">
        <v>12167</v>
      </c>
      <c r="AF330" s="235" t="s">
        <v>5539</v>
      </c>
      <c r="AG330" s="236">
        <v>46150</v>
      </c>
      <c r="AH330" s="235"/>
      <c r="AI330" s="235" t="s">
        <v>5811</v>
      </c>
      <c r="AJ330" s="236">
        <v>46151</v>
      </c>
      <c r="AK330" s="218" t="s">
        <v>12645</v>
      </c>
      <c r="AL330" s="235"/>
      <c r="AM330" s="235"/>
    </row>
    <row r="331" spans="1:39" s="77" customFormat="1" ht="15" hidden="1" x14ac:dyDescent="0.25">
      <c r="A331" s="230" t="s">
        <v>8263</v>
      </c>
      <c r="B331" s="264"/>
      <c r="C331" s="264"/>
      <c r="D331" s="264" t="s">
        <v>63</v>
      </c>
      <c r="E331" s="247" t="s">
        <v>11649</v>
      </c>
      <c r="F331" s="239">
        <f t="shared" si="65"/>
        <v>46151</v>
      </c>
      <c r="G331" s="259" t="str">
        <f t="shared" si="61"/>
        <v>B</v>
      </c>
      <c r="H331" s="274" t="str">
        <f t="shared" si="62"/>
        <v>MR_DER-1731_26</v>
      </c>
      <c r="I331" s="234" t="str">
        <f t="shared" si="66"/>
        <v>ND</v>
      </c>
      <c r="J331" s="234" t="str">
        <f t="shared" si="67"/>
        <v>ND</v>
      </c>
      <c r="K331" s="235" t="s">
        <v>3730</v>
      </c>
      <c r="L331" s="236">
        <v>46010</v>
      </c>
      <c r="M331" s="218" t="s">
        <v>11687</v>
      </c>
      <c r="N331" s="235" t="s">
        <v>5537</v>
      </c>
      <c r="O331" s="236">
        <v>46036</v>
      </c>
      <c r="P331" s="235"/>
      <c r="Q331" s="235" t="s">
        <v>3748</v>
      </c>
      <c r="R331" s="236">
        <v>46037</v>
      </c>
      <c r="S331" s="218" t="s">
        <v>11975</v>
      </c>
      <c r="T331" s="235"/>
      <c r="U331" s="235"/>
      <c r="V331" s="235"/>
      <c r="W331" s="235" t="s">
        <v>3748</v>
      </c>
      <c r="X331" s="236">
        <v>46043</v>
      </c>
      <c r="Y331" s="218" t="s">
        <v>12014</v>
      </c>
      <c r="Z331" s="235"/>
      <c r="AA331" s="235"/>
      <c r="AB331" s="235"/>
      <c r="AC331" s="235" t="s">
        <v>5626</v>
      </c>
      <c r="AD331" s="236">
        <v>46073</v>
      </c>
      <c r="AE331" s="218" t="s">
        <v>12167</v>
      </c>
      <c r="AF331" s="235" t="s">
        <v>5539</v>
      </c>
      <c r="AG331" s="236">
        <v>46150</v>
      </c>
      <c r="AH331" s="235"/>
      <c r="AI331" s="235" t="s">
        <v>5811</v>
      </c>
      <c r="AJ331" s="236">
        <v>46151</v>
      </c>
      <c r="AK331" s="218" t="s">
        <v>12645</v>
      </c>
      <c r="AL331" s="235"/>
      <c r="AM331" s="235"/>
    </row>
    <row r="332" spans="1:39" s="77" customFormat="1" ht="15" hidden="1" x14ac:dyDescent="0.25">
      <c r="A332" s="230" t="s">
        <v>8263</v>
      </c>
      <c r="B332" s="264"/>
      <c r="C332" s="264"/>
      <c r="D332" s="264" t="s">
        <v>63</v>
      </c>
      <c r="E332" s="247" t="s">
        <v>11650</v>
      </c>
      <c r="F332" s="239">
        <f t="shared" si="65"/>
        <v>46151</v>
      </c>
      <c r="G332" s="259" t="str">
        <f t="shared" si="61"/>
        <v>B</v>
      </c>
      <c r="H332" s="274" t="str">
        <f t="shared" si="62"/>
        <v>MR_DER-1731_26</v>
      </c>
      <c r="I332" s="234" t="str">
        <f t="shared" si="66"/>
        <v>ND</v>
      </c>
      <c r="J332" s="234" t="str">
        <f t="shared" si="67"/>
        <v>ND</v>
      </c>
      <c r="K332" s="235" t="s">
        <v>3730</v>
      </c>
      <c r="L332" s="236">
        <v>46010</v>
      </c>
      <c r="M332" s="218" t="s">
        <v>11687</v>
      </c>
      <c r="N332" s="235" t="s">
        <v>5537</v>
      </c>
      <c r="O332" s="236">
        <v>46036</v>
      </c>
      <c r="P332" s="235"/>
      <c r="Q332" s="235" t="s">
        <v>3748</v>
      </c>
      <c r="R332" s="236">
        <v>46037</v>
      </c>
      <c r="S332" s="218" t="s">
        <v>11975</v>
      </c>
      <c r="T332" s="235"/>
      <c r="U332" s="235"/>
      <c r="V332" s="235"/>
      <c r="W332" s="235" t="s">
        <v>3748</v>
      </c>
      <c r="X332" s="236">
        <v>46043</v>
      </c>
      <c r="Y332" s="218" t="s">
        <v>12014</v>
      </c>
      <c r="Z332" s="235"/>
      <c r="AA332" s="235"/>
      <c r="AB332" s="235"/>
      <c r="AC332" s="235" t="s">
        <v>5626</v>
      </c>
      <c r="AD332" s="236">
        <v>46073</v>
      </c>
      <c r="AE332" s="218" t="s">
        <v>12167</v>
      </c>
      <c r="AF332" s="235" t="s">
        <v>5539</v>
      </c>
      <c r="AG332" s="236">
        <v>46150</v>
      </c>
      <c r="AH332" s="235"/>
      <c r="AI332" s="235" t="s">
        <v>5811</v>
      </c>
      <c r="AJ332" s="236">
        <v>46151</v>
      </c>
      <c r="AK332" s="218" t="s">
        <v>12645</v>
      </c>
      <c r="AL332" s="235"/>
      <c r="AM332" s="235"/>
    </row>
    <row r="333" spans="1:39" s="77" customFormat="1" ht="15" hidden="1" x14ac:dyDescent="0.25">
      <c r="A333" s="230" t="s">
        <v>8263</v>
      </c>
      <c r="B333" s="264"/>
      <c r="C333" s="264"/>
      <c r="D333" s="264" t="s">
        <v>63</v>
      </c>
      <c r="E333" s="247" t="s">
        <v>11651</v>
      </c>
      <c r="F333" s="239">
        <f t="shared" si="65"/>
        <v>46151</v>
      </c>
      <c r="G333" s="259" t="str">
        <f t="shared" si="61"/>
        <v>B</v>
      </c>
      <c r="H333" s="274" t="str">
        <f t="shared" si="62"/>
        <v>MR_DER-1731_26</v>
      </c>
      <c r="I333" s="234" t="str">
        <f t="shared" si="66"/>
        <v>ND</v>
      </c>
      <c r="J333" s="234" t="str">
        <f t="shared" si="67"/>
        <v>ND</v>
      </c>
      <c r="K333" s="235" t="s">
        <v>3730</v>
      </c>
      <c r="L333" s="236">
        <v>46010</v>
      </c>
      <c r="M333" s="218" t="s">
        <v>11687</v>
      </c>
      <c r="N333" s="235" t="s">
        <v>5537</v>
      </c>
      <c r="O333" s="236">
        <v>46036</v>
      </c>
      <c r="P333" s="235"/>
      <c r="Q333" s="235" t="s">
        <v>3748</v>
      </c>
      <c r="R333" s="236">
        <v>46037</v>
      </c>
      <c r="S333" s="218" t="s">
        <v>11975</v>
      </c>
      <c r="T333" s="235"/>
      <c r="U333" s="235"/>
      <c r="V333" s="235"/>
      <c r="W333" s="235" t="s">
        <v>3748</v>
      </c>
      <c r="X333" s="236">
        <v>46043</v>
      </c>
      <c r="Y333" s="218" t="s">
        <v>12014</v>
      </c>
      <c r="Z333" s="235"/>
      <c r="AA333" s="235"/>
      <c r="AB333" s="235"/>
      <c r="AC333" s="235" t="s">
        <v>5626</v>
      </c>
      <c r="AD333" s="236">
        <v>46073</v>
      </c>
      <c r="AE333" s="218" t="s">
        <v>12167</v>
      </c>
      <c r="AF333" s="235" t="s">
        <v>5539</v>
      </c>
      <c r="AG333" s="236">
        <v>46150</v>
      </c>
      <c r="AH333" s="235"/>
      <c r="AI333" s="235" t="s">
        <v>5811</v>
      </c>
      <c r="AJ333" s="236">
        <v>46151</v>
      </c>
      <c r="AK333" s="218" t="s">
        <v>12645</v>
      </c>
      <c r="AL333" s="235"/>
      <c r="AM333" s="235"/>
    </row>
    <row r="334" spans="1:39" s="77" customFormat="1" ht="15" hidden="1" x14ac:dyDescent="0.25">
      <c r="A334" s="230" t="s">
        <v>8263</v>
      </c>
      <c r="B334" s="264"/>
      <c r="C334" s="264"/>
      <c r="D334" s="264" t="s">
        <v>63</v>
      </c>
      <c r="E334" s="247" t="s">
        <v>11652</v>
      </c>
      <c r="F334" s="239">
        <f t="shared" si="65"/>
        <v>46151</v>
      </c>
      <c r="G334" s="259" t="str">
        <f t="shared" si="61"/>
        <v>B</v>
      </c>
      <c r="H334" s="274" t="str">
        <f t="shared" si="62"/>
        <v>MR_DER-1731_26</v>
      </c>
      <c r="I334" s="234" t="str">
        <f t="shared" si="66"/>
        <v>ND</v>
      </c>
      <c r="J334" s="234" t="str">
        <f t="shared" si="67"/>
        <v>ND</v>
      </c>
      <c r="K334" s="235" t="s">
        <v>3730</v>
      </c>
      <c r="L334" s="236">
        <v>46010</v>
      </c>
      <c r="M334" s="218" t="s">
        <v>11687</v>
      </c>
      <c r="N334" s="235" t="s">
        <v>5537</v>
      </c>
      <c r="O334" s="236">
        <v>46036</v>
      </c>
      <c r="P334" s="235"/>
      <c r="Q334" s="235" t="s">
        <v>3748</v>
      </c>
      <c r="R334" s="236">
        <v>46037</v>
      </c>
      <c r="S334" s="218" t="s">
        <v>11975</v>
      </c>
      <c r="T334" s="235"/>
      <c r="U334" s="235"/>
      <c r="V334" s="235"/>
      <c r="W334" s="235" t="s">
        <v>3748</v>
      </c>
      <c r="X334" s="236">
        <v>46043</v>
      </c>
      <c r="Y334" s="218" t="s">
        <v>12014</v>
      </c>
      <c r="Z334" s="235"/>
      <c r="AA334" s="235"/>
      <c r="AB334" s="235"/>
      <c r="AC334" s="235" t="s">
        <v>5626</v>
      </c>
      <c r="AD334" s="236">
        <v>46073</v>
      </c>
      <c r="AE334" s="218" t="s">
        <v>12167</v>
      </c>
      <c r="AF334" s="235" t="s">
        <v>5539</v>
      </c>
      <c r="AG334" s="236">
        <v>46150</v>
      </c>
      <c r="AH334" s="235"/>
      <c r="AI334" s="235" t="s">
        <v>5811</v>
      </c>
      <c r="AJ334" s="236">
        <v>46151</v>
      </c>
      <c r="AK334" s="218" t="s">
        <v>12645</v>
      </c>
      <c r="AL334" s="235"/>
      <c r="AM334" s="235"/>
    </row>
    <row r="335" spans="1:39" s="77" customFormat="1" ht="15" hidden="1" x14ac:dyDescent="0.25">
      <c r="A335" s="230" t="s">
        <v>8263</v>
      </c>
      <c r="B335" s="264"/>
      <c r="C335" s="264"/>
      <c r="D335" s="264" t="s">
        <v>63</v>
      </c>
      <c r="E335" s="247" t="s">
        <v>11653</v>
      </c>
      <c r="F335" s="239">
        <f t="shared" si="65"/>
        <v>46151</v>
      </c>
      <c r="G335" s="259" t="str">
        <f t="shared" si="61"/>
        <v>B</v>
      </c>
      <c r="H335" s="274" t="str">
        <f t="shared" si="62"/>
        <v>MR_DER-1731_26</v>
      </c>
      <c r="I335" s="234" t="str">
        <f t="shared" si="66"/>
        <v>ND</v>
      </c>
      <c r="J335" s="234" t="str">
        <f t="shared" si="67"/>
        <v>ND</v>
      </c>
      <c r="K335" s="235" t="s">
        <v>3730</v>
      </c>
      <c r="L335" s="236">
        <v>46010</v>
      </c>
      <c r="M335" s="218" t="s">
        <v>11687</v>
      </c>
      <c r="N335" s="235" t="s">
        <v>5537</v>
      </c>
      <c r="O335" s="236">
        <v>46036</v>
      </c>
      <c r="P335" s="235"/>
      <c r="Q335" s="235" t="s">
        <v>3748</v>
      </c>
      <c r="R335" s="236">
        <v>46037</v>
      </c>
      <c r="S335" s="218" t="s">
        <v>11975</v>
      </c>
      <c r="T335" s="235"/>
      <c r="U335" s="235"/>
      <c r="V335" s="235"/>
      <c r="W335" s="235" t="s">
        <v>3748</v>
      </c>
      <c r="X335" s="236">
        <v>46043</v>
      </c>
      <c r="Y335" s="218" t="s">
        <v>12014</v>
      </c>
      <c r="Z335" s="235"/>
      <c r="AA335" s="235"/>
      <c r="AB335" s="235"/>
      <c r="AC335" s="235" t="s">
        <v>5626</v>
      </c>
      <c r="AD335" s="236">
        <v>46073</v>
      </c>
      <c r="AE335" s="218" t="s">
        <v>12167</v>
      </c>
      <c r="AF335" s="235" t="s">
        <v>5539</v>
      </c>
      <c r="AG335" s="236">
        <v>46150</v>
      </c>
      <c r="AH335" s="235"/>
      <c r="AI335" s="235" t="s">
        <v>5811</v>
      </c>
      <c r="AJ335" s="236">
        <v>46151</v>
      </c>
      <c r="AK335" s="218" t="s">
        <v>12645</v>
      </c>
      <c r="AL335" s="235"/>
      <c r="AM335" s="235"/>
    </row>
    <row r="336" spans="1:39" s="77" customFormat="1" ht="15" hidden="1" x14ac:dyDescent="0.25">
      <c r="A336" s="230" t="s">
        <v>8263</v>
      </c>
      <c r="B336" s="264"/>
      <c r="C336" s="264"/>
      <c r="D336" s="264" t="s">
        <v>63</v>
      </c>
      <c r="E336" s="247" t="s">
        <v>11654</v>
      </c>
      <c r="F336" s="239">
        <f t="shared" si="65"/>
        <v>46151</v>
      </c>
      <c r="G336" s="259" t="str">
        <f t="shared" si="61"/>
        <v>B</v>
      </c>
      <c r="H336" s="274" t="str">
        <f t="shared" si="62"/>
        <v>MR_DER-1731_26</v>
      </c>
      <c r="I336" s="234" t="str">
        <f t="shared" si="66"/>
        <v>ND</v>
      </c>
      <c r="J336" s="234" t="str">
        <f t="shared" si="67"/>
        <v>ND</v>
      </c>
      <c r="K336" s="235" t="s">
        <v>3730</v>
      </c>
      <c r="L336" s="236">
        <v>46010</v>
      </c>
      <c r="M336" s="218" t="s">
        <v>11687</v>
      </c>
      <c r="N336" s="235" t="s">
        <v>5537</v>
      </c>
      <c r="O336" s="236">
        <v>46036</v>
      </c>
      <c r="P336" s="235"/>
      <c r="Q336" s="235" t="s">
        <v>3748</v>
      </c>
      <c r="R336" s="236">
        <v>46037</v>
      </c>
      <c r="S336" s="218" t="s">
        <v>11975</v>
      </c>
      <c r="T336" s="235"/>
      <c r="U336" s="235"/>
      <c r="V336" s="235"/>
      <c r="W336" s="235" t="s">
        <v>3748</v>
      </c>
      <c r="X336" s="236">
        <v>46043</v>
      </c>
      <c r="Y336" s="218" t="s">
        <v>12014</v>
      </c>
      <c r="Z336" s="235"/>
      <c r="AA336" s="235"/>
      <c r="AB336" s="235"/>
      <c r="AC336" s="235" t="s">
        <v>5626</v>
      </c>
      <c r="AD336" s="236">
        <v>46073</v>
      </c>
      <c r="AE336" s="218" t="s">
        <v>12167</v>
      </c>
      <c r="AF336" s="235" t="s">
        <v>5539</v>
      </c>
      <c r="AG336" s="236">
        <v>46150</v>
      </c>
      <c r="AH336" s="235"/>
      <c r="AI336" s="235" t="s">
        <v>5811</v>
      </c>
      <c r="AJ336" s="236">
        <v>46151</v>
      </c>
      <c r="AK336" s="218" t="s">
        <v>12645</v>
      </c>
      <c r="AL336" s="235"/>
      <c r="AM336" s="235"/>
    </row>
    <row r="337" spans="1:39" s="77" customFormat="1" ht="15" hidden="1" x14ac:dyDescent="0.25">
      <c r="A337" s="230" t="s">
        <v>8263</v>
      </c>
      <c r="B337" s="264"/>
      <c r="C337" s="264"/>
      <c r="D337" s="264" t="s">
        <v>63</v>
      </c>
      <c r="E337" s="247" t="s">
        <v>11655</v>
      </c>
      <c r="F337" s="239">
        <f t="shared" si="65"/>
        <v>46151</v>
      </c>
      <c r="G337" s="259" t="str">
        <f t="shared" si="61"/>
        <v>B</v>
      </c>
      <c r="H337" s="274" t="str">
        <f t="shared" si="62"/>
        <v>MR_DER-1731_26</v>
      </c>
      <c r="I337" s="234" t="str">
        <f t="shared" si="66"/>
        <v>ND</v>
      </c>
      <c r="J337" s="234" t="str">
        <f t="shared" si="67"/>
        <v>ND</v>
      </c>
      <c r="K337" s="235" t="s">
        <v>3730</v>
      </c>
      <c r="L337" s="236">
        <v>46010</v>
      </c>
      <c r="M337" s="218" t="s">
        <v>11687</v>
      </c>
      <c r="N337" s="235" t="s">
        <v>5537</v>
      </c>
      <c r="O337" s="236">
        <v>46036</v>
      </c>
      <c r="P337" s="235"/>
      <c r="Q337" s="235" t="s">
        <v>3748</v>
      </c>
      <c r="R337" s="236">
        <v>46037</v>
      </c>
      <c r="S337" s="218" t="s">
        <v>11975</v>
      </c>
      <c r="T337" s="235"/>
      <c r="U337" s="235"/>
      <c r="V337" s="235"/>
      <c r="W337" s="235" t="s">
        <v>3748</v>
      </c>
      <c r="X337" s="236">
        <v>46043</v>
      </c>
      <c r="Y337" s="218" t="s">
        <v>12014</v>
      </c>
      <c r="Z337" s="235"/>
      <c r="AA337" s="235"/>
      <c r="AB337" s="235"/>
      <c r="AC337" s="235" t="s">
        <v>5626</v>
      </c>
      <c r="AD337" s="236">
        <v>46073</v>
      </c>
      <c r="AE337" s="218" t="s">
        <v>12167</v>
      </c>
      <c r="AF337" s="235" t="s">
        <v>5539</v>
      </c>
      <c r="AG337" s="236">
        <v>46150</v>
      </c>
      <c r="AH337" s="235"/>
      <c r="AI337" s="235" t="s">
        <v>5811</v>
      </c>
      <c r="AJ337" s="236">
        <v>46151</v>
      </c>
      <c r="AK337" s="218" t="s">
        <v>12645</v>
      </c>
      <c r="AL337" s="235"/>
      <c r="AM337" s="235"/>
    </row>
    <row r="338" spans="1:39" s="77" customFormat="1" ht="15" hidden="1" x14ac:dyDescent="0.25">
      <c r="A338" s="230" t="s">
        <v>8263</v>
      </c>
      <c r="B338" s="264"/>
      <c r="C338" s="264"/>
      <c r="D338" s="264" t="s">
        <v>63</v>
      </c>
      <c r="E338" s="247" t="s">
        <v>11656</v>
      </c>
      <c r="F338" s="239">
        <f t="shared" si="65"/>
        <v>46151</v>
      </c>
      <c r="G338" s="259" t="str">
        <f t="shared" si="61"/>
        <v>B</v>
      </c>
      <c r="H338" s="274" t="str">
        <f t="shared" si="62"/>
        <v>MR_DER-1731_26</v>
      </c>
      <c r="I338" s="234" t="str">
        <f t="shared" si="66"/>
        <v>ND</v>
      </c>
      <c r="J338" s="234" t="str">
        <f t="shared" si="67"/>
        <v>ND</v>
      </c>
      <c r="K338" s="235" t="s">
        <v>3730</v>
      </c>
      <c r="L338" s="236">
        <v>46010</v>
      </c>
      <c r="M338" s="218" t="s">
        <v>11687</v>
      </c>
      <c r="N338" s="235" t="s">
        <v>5537</v>
      </c>
      <c r="O338" s="236">
        <v>46036</v>
      </c>
      <c r="P338" s="235"/>
      <c r="Q338" s="235" t="s">
        <v>3748</v>
      </c>
      <c r="R338" s="236">
        <v>46037</v>
      </c>
      <c r="S338" s="218" t="s">
        <v>11975</v>
      </c>
      <c r="T338" s="235"/>
      <c r="U338" s="235"/>
      <c r="V338" s="235"/>
      <c r="W338" s="235" t="s">
        <v>3748</v>
      </c>
      <c r="X338" s="236">
        <v>46043</v>
      </c>
      <c r="Y338" s="218" t="s">
        <v>12014</v>
      </c>
      <c r="Z338" s="235"/>
      <c r="AA338" s="235"/>
      <c r="AB338" s="235"/>
      <c r="AC338" s="235" t="s">
        <v>5626</v>
      </c>
      <c r="AD338" s="236">
        <v>46073</v>
      </c>
      <c r="AE338" s="218" t="s">
        <v>12167</v>
      </c>
      <c r="AF338" s="235" t="s">
        <v>5539</v>
      </c>
      <c r="AG338" s="236">
        <v>46150</v>
      </c>
      <c r="AH338" s="235"/>
      <c r="AI338" s="235" t="s">
        <v>5811</v>
      </c>
      <c r="AJ338" s="236">
        <v>46151</v>
      </c>
      <c r="AK338" s="218" t="s">
        <v>12645</v>
      </c>
      <c r="AL338" s="235"/>
      <c r="AM338" s="235"/>
    </row>
    <row r="339" spans="1:39" s="77" customFormat="1" ht="15" hidden="1" x14ac:dyDescent="0.25">
      <c r="A339" s="230" t="s">
        <v>8263</v>
      </c>
      <c r="B339" s="264"/>
      <c r="C339" s="264"/>
      <c r="D339" s="264" t="s">
        <v>63</v>
      </c>
      <c r="E339" s="247" t="s">
        <v>11657</v>
      </c>
      <c r="F339" s="239">
        <f t="shared" si="65"/>
        <v>46151</v>
      </c>
      <c r="G339" s="259" t="str">
        <f t="shared" si="61"/>
        <v>B</v>
      </c>
      <c r="H339" s="274" t="str">
        <f t="shared" si="62"/>
        <v>MR_DER-1731_26</v>
      </c>
      <c r="I339" s="234" t="str">
        <f t="shared" si="66"/>
        <v>ND</v>
      </c>
      <c r="J339" s="234" t="str">
        <f t="shared" si="67"/>
        <v>ND</v>
      </c>
      <c r="K339" s="235" t="s">
        <v>3730</v>
      </c>
      <c r="L339" s="236">
        <v>46010</v>
      </c>
      <c r="M339" s="218" t="s">
        <v>11687</v>
      </c>
      <c r="N339" s="235" t="s">
        <v>5537</v>
      </c>
      <c r="O339" s="236">
        <v>46036</v>
      </c>
      <c r="P339" s="235"/>
      <c r="Q339" s="235" t="s">
        <v>3748</v>
      </c>
      <c r="R339" s="236">
        <v>46037</v>
      </c>
      <c r="S339" s="218" t="s">
        <v>11975</v>
      </c>
      <c r="T339" s="235"/>
      <c r="U339" s="235"/>
      <c r="V339" s="235"/>
      <c r="W339" s="235" t="s">
        <v>3748</v>
      </c>
      <c r="X339" s="236">
        <v>46043</v>
      </c>
      <c r="Y339" s="218" t="s">
        <v>12014</v>
      </c>
      <c r="Z339" s="235"/>
      <c r="AA339" s="235"/>
      <c r="AB339" s="235"/>
      <c r="AC339" s="235" t="s">
        <v>5626</v>
      </c>
      <c r="AD339" s="236">
        <v>46073</v>
      </c>
      <c r="AE339" s="218" t="s">
        <v>12167</v>
      </c>
      <c r="AF339" s="235" t="s">
        <v>5539</v>
      </c>
      <c r="AG339" s="236">
        <v>46150</v>
      </c>
      <c r="AH339" s="235"/>
      <c r="AI339" s="235" t="s">
        <v>5811</v>
      </c>
      <c r="AJ339" s="236">
        <v>46151</v>
      </c>
      <c r="AK339" s="218" t="s">
        <v>12645</v>
      </c>
      <c r="AL339" s="235"/>
      <c r="AM339" s="235"/>
    </row>
    <row r="340" spans="1:39" s="77" customFormat="1" ht="15" hidden="1" x14ac:dyDescent="0.25">
      <c r="A340" s="230" t="s">
        <v>8263</v>
      </c>
      <c r="B340" s="264"/>
      <c r="C340" s="264"/>
      <c r="D340" s="264" t="s">
        <v>63</v>
      </c>
      <c r="E340" s="247" t="s">
        <v>11658</v>
      </c>
      <c r="F340" s="239">
        <f t="shared" si="65"/>
        <v>46151</v>
      </c>
      <c r="G340" s="259" t="str">
        <f t="shared" si="61"/>
        <v>B</v>
      </c>
      <c r="H340" s="274" t="str">
        <f t="shared" si="62"/>
        <v>MR_DER-1731_26</v>
      </c>
      <c r="I340" s="234" t="str">
        <f t="shared" si="66"/>
        <v>ND</v>
      </c>
      <c r="J340" s="234" t="str">
        <f t="shared" si="67"/>
        <v>ND</v>
      </c>
      <c r="K340" s="235" t="s">
        <v>3730</v>
      </c>
      <c r="L340" s="236">
        <v>46010</v>
      </c>
      <c r="M340" s="218" t="s">
        <v>11687</v>
      </c>
      <c r="N340" s="235" t="s">
        <v>5537</v>
      </c>
      <c r="O340" s="236">
        <v>46036</v>
      </c>
      <c r="P340" s="235"/>
      <c r="Q340" s="235" t="s">
        <v>3748</v>
      </c>
      <c r="R340" s="236">
        <v>46037</v>
      </c>
      <c r="S340" s="218" t="s">
        <v>11975</v>
      </c>
      <c r="T340" s="235"/>
      <c r="U340" s="235"/>
      <c r="V340" s="235"/>
      <c r="W340" s="235" t="s">
        <v>3748</v>
      </c>
      <c r="X340" s="236">
        <v>46043</v>
      </c>
      <c r="Y340" s="218" t="s">
        <v>12014</v>
      </c>
      <c r="Z340" s="235"/>
      <c r="AA340" s="235"/>
      <c r="AB340" s="235"/>
      <c r="AC340" s="235" t="s">
        <v>5626</v>
      </c>
      <c r="AD340" s="236">
        <v>46073</v>
      </c>
      <c r="AE340" s="218" t="s">
        <v>12167</v>
      </c>
      <c r="AF340" s="235" t="s">
        <v>5539</v>
      </c>
      <c r="AG340" s="236">
        <v>46150</v>
      </c>
      <c r="AH340" s="235"/>
      <c r="AI340" s="235" t="s">
        <v>5811</v>
      </c>
      <c r="AJ340" s="236">
        <v>46151</v>
      </c>
      <c r="AK340" s="218" t="s">
        <v>12645</v>
      </c>
      <c r="AL340" s="235"/>
      <c r="AM340" s="235"/>
    </row>
    <row r="341" spans="1:39" s="77" customFormat="1" ht="15" hidden="1" x14ac:dyDescent="0.25">
      <c r="A341" s="230" t="s">
        <v>8263</v>
      </c>
      <c r="B341" s="264"/>
      <c r="C341" s="264"/>
      <c r="D341" s="264" t="s">
        <v>63</v>
      </c>
      <c r="E341" s="247" t="s">
        <v>11659</v>
      </c>
      <c r="F341" s="239">
        <f t="shared" si="65"/>
        <v>46151</v>
      </c>
      <c r="G341" s="259" t="str">
        <f t="shared" si="61"/>
        <v>B</v>
      </c>
      <c r="H341" s="274" t="str">
        <f t="shared" si="62"/>
        <v>MR_DER-1731_26</v>
      </c>
      <c r="I341" s="234" t="str">
        <f t="shared" si="66"/>
        <v>ND</v>
      </c>
      <c r="J341" s="234" t="str">
        <f t="shared" si="67"/>
        <v>ND</v>
      </c>
      <c r="K341" s="235" t="s">
        <v>3730</v>
      </c>
      <c r="L341" s="236">
        <v>46010</v>
      </c>
      <c r="M341" s="218" t="s">
        <v>11687</v>
      </c>
      <c r="N341" s="235" t="s">
        <v>5537</v>
      </c>
      <c r="O341" s="236">
        <v>46036</v>
      </c>
      <c r="P341" s="235"/>
      <c r="Q341" s="235" t="s">
        <v>3748</v>
      </c>
      <c r="R341" s="236">
        <v>46037</v>
      </c>
      <c r="S341" s="218" t="s">
        <v>11975</v>
      </c>
      <c r="T341" s="235"/>
      <c r="U341" s="235"/>
      <c r="V341" s="235"/>
      <c r="W341" s="235" t="s">
        <v>3748</v>
      </c>
      <c r="X341" s="236">
        <v>46043</v>
      </c>
      <c r="Y341" s="218" t="s">
        <v>12014</v>
      </c>
      <c r="Z341" s="235"/>
      <c r="AA341" s="235"/>
      <c r="AB341" s="235"/>
      <c r="AC341" s="235" t="s">
        <v>5626</v>
      </c>
      <c r="AD341" s="236">
        <v>46073</v>
      </c>
      <c r="AE341" s="218" t="s">
        <v>12167</v>
      </c>
      <c r="AF341" s="235" t="s">
        <v>5539</v>
      </c>
      <c r="AG341" s="236">
        <v>46150</v>
      </c>
      <c r="AH341" s="235"/>
      <c r="AI341" s="235" t="s">
        <v>5811</v>
      </c>
      <c r="AJ341" s="236">
        <v>46151</v>
      </c>
      <c r="AK341" s="218" t="s">
        <v>12645</v>
      </c>
      <c r="AL341" s="235"/>
      <c r="AM341" s="235"/>
    </row>
    <row r="342" spans="1:39" s="77" customFormat="1" ht="15" hidden="1" x14ac:dyDescent="0.25">
      <c r="A342" s="230" t="s">
        <v>8263</v>
      </c>
      <c r="B342" s="264"/>
      <c r="C342" s="264"/>
      <c r="D342" s="264" t="s">
        <v>63</v>
      </c>
      <c r="E342" s="247" t="s">
        <v>11660</v>
      </c>
      <c r="F342" s="239">
        <f t="shared" si="65"/>
        <v>46151</v>
      </c>
      <c r="G342" s="259" t="str">
        <f t="shared" si="61"/>
        <v>B</v>
      </c>
      <c r="H342" s="274" t="str">
        <f t="shared" si="62"/>
        <v>MR_DER-1731_26</v>
      </c>
      <c r="I342" s="234" t="str">
        <f t="shared" si="66"/>
        <v>ND</v>
      </c>
      <c r="J342" s="234" t="str">
        <f t="shared" si="67"/>
        <v>ND</v>
      </c>
      <c r="K342" s="235" t="s">
        <v>3730</v>
      </c>
      <c r="L342" s="236">
        <v>46010</v>
      </c>
      <c r="M342" s="218" t="s">
        <v>11687</v>
      </c>
      <c r="N342" s="235" t="s">
        <v>5537</v>
      </c>
      <c r="O342" s="236">
        <v>46036</v>
      </c>
      <c r="P342" s="235"/>
      <c r="Q342" s="235" t="s">
        <v>3748</v>
      </c>
      <c r="R342" s="236">
        <v>46037</v>
      </c>
      <c r="S342" s="218" t="s">
        <v>11975</v>
      </c>
      <c r="T342" s="235"/>
      <c r="U342" s="235"/>
      <c r="V342" s="235"/>
      <c r="W342" s="235" t="s">
        <v>3748</v>
      </c>
      <c r="X342" s="236">
        <v>46043</v>
      </c>
      <c r="Y342" s="218" t="s">
        <v>12014</v>
      </c>
      <c r="Z342" s="235"/>
      <c r="AA342" s="235"/>
      <c r="AB342" s="235"/>
      <c r="AC342" s="235" t="s">
        <v>5626</v>
      </c>
      <c r="AD342" s="236">
        <v>46073</v>
      </c>
      <c r="AE342" s="218" t="s">
        <v>12167</v>
      </c>
      <c r="AF342" s="235" t="s">
        <v>5539</v>
      </c>
      <c r="AG342" s="236">
        <v>46150</v>
      </c>
      <c r="AH342" s="235"/>
      <c r="AI342" s="235" t="s">
        <v>5811</v>
      </c>
      <c r="AJ342" s="236">
        <v>46151</v>
      </c>
      <c r="AK342" s="218" t="s">
        <v>12645</v>
      </c>
      <c r="AL342" s="235"/>
      <c r="AM342" s="235"/>
    </row>
    <row r="343" spans="1:39" s="77" customFormat="1" ht="15" hidden="1" x14ac:dyDescent="0.25">
      <c r="A343" s="230" t="s">
        <v>8263</v>
      </c>
      <c r="B343" s="264"/>
      <c r="C343" s="264"/>
      <c r="D343" s="264" t="s">
        <v>63</v>
      </c>
      <c r="E343" s="247" t="s">
        <v>11661</v>
      </c>
      <c r="F343" s="239">
        <f t="shared" si="65"/>
        <v>46151</v>
      </c>
      <c r="G343" s="259" t="str">
        <f t="shared" si="61"/>
        <v>B</v>
      </c>
      <c r="H343" s="274" t="str">
        <f t="shared" si="62"/>
        <v>MR_DER-1731_26</v>
      </c>
      <c r="I343" s="234" t="str">
        <f t="shared" si="66"/>
        <v>ND</v>
      </c>
      <c r="J343" s="234" t="str">
        <f t="shared" si="67"/>
        <v>ND</v>
      </c>
      <c r="K343" s="235" t="s">
        <v>3730</v>
      </c>
      <c r="L343" s="236">
        <v>46010</v>
      </c>
      <c r="M343" s="218" t="s">
        <v>11687</v>
      </c>
      <c r="N343" s="235" t="s">
        <v>5537</v>
      </c>
      <c r="O343" s="236">
        <v>46036</v>
      </c>
      <c r="P343" s="235"/>
      <c r="Q343" s="235" t="s">
        <v>3748</v>
      </c>
      <c r="R343" s="236">
        <v>46037</v>
      </c>
      <c r="S343" s="218" t="s">
        <v>11975</v>
      </c>
      <c r="T343" s="235"/>
      <c r="U343" s="235"/>
      <c r="V343" s="235"/>
      <c r="W343" s="235" t="s">
        <v>3748</v>
      </c>
      <c r="X343" s="236">
        <v>46043</v>
      </c>
      <c r="Y343" s="218" t="s">
        <v>12014</v>
      </c>
      <c r="Z343" s="235"/>
      <c r="AA343" s="235"/>
      <c r="AB343" s="235"/>
      <c r="AC343" s="235" t="s">
        <v>5626</v>
      </c>
      <c r="AD343" s="236">
        <v>46073</v>
      </c>
      <c r="AE343" s="218" t="s">
        <v>12167</v>
      </c>
      <c r="AF343" s="235" t="s">
        <v>5539</v>
      </c>
      <c r="AG343" s="236">
        <v>46150</v>
      </c>
      <c r="AH343" s="235"/>
      <c r="AI343" s="235" t="s">
        <v>5811</v>
      </c>
      <c r="AJ343" s="236">
        <v>46151</v>
      </c>
      <c r="AK343" s="218" t="s">
        <v>12645</v>
      </c>
      <c r="AL343" s="235"/>
      <c r="AM343" s="235"/>
    </row>
    <row r="344" spans="1:39" s="77" customFormat="1" ht="15" hidden="1" x14ac:dyDescent="0.25">
      <c r="A344" s="230" t="s">
        <v>8263</v>
      </c>
      <c r="B344" s="264"/>
      <c r="C344" s="264"/>
      <c r="D344" s="264" t="s">
        <v>63</v>
      </c>
      <c r="E344" s="247" t="s">
        <v>11662</v>
      </c>
      <c r="F344" s="239">
        <f t="shared" si="65"/>
        <v>46151</v>
      </c>
      <c r="G344" s="259" t="str">
        <f t="shared" si="61"/>
        <v>B</v>
      </c>
      <c r="H344" s="274" t="str">
        <f t="shared" si="62"/>
        <v>MR_DER-1731_26</v>
      </c>
      <c r="I344" s="234" t="str">
        <f t="shared" si="66"/>
        <v>ND</v>
      </c>
      <c r="J344" s="234" t="str">
        <f t="shared" si="67"/>
        <v>ND</v>
      </c>
      <c r="K344" s="235" t="s">
        <v>3730</v>
      </c>
      <c r="L344" s="236">
        <v>46010</v>
      </c>
      <c r="M344" s="218" t="s">
        <v>11687</v>
      </c>
      <c r="N344" s="235" t="s">
        <v>5537</v>
      </c>
      <c r="O344" s="236">
        <v>46036</v>
      </c>
      <c r="P344" s="235"/>
      <c r="Q344" s="235" t="s">
        <v>3748</v>
      </c>
      <c r="R344" s="236">
        <v>46037</v>
      </c>
      <c r="S344" s="218" t="s">
        <v>11975</v>
      </c>
      <c r="T344" s="235"/>
      <c r="U344" s="235"/>
      <c r="V344" s="235"/>
      <c r="W344" s="235" t="s">
        <v>3748</v>
      </c>
      <c r="X344" s="236">
        <v>46043</v>
      </c>
      <c r="Y344" s="218" t="s">
        <v>12014</v>
      </c>
      <c r="Z344" s="235"/>
      <c r="AA344" s="235"/>
      <c r="AB344" s="235"/>
      <c r="AC344" s="235" t="s">
        <v>5626</v>
      </c>
      <c r="AD344" s="236">
        <v>46073</v>
      </c>
      <c r="AE344" s="218" t="s">
        <v>12167</v>
      </c>
      <c r="AF344" s="235" t="s">
        <v>5539</v>
      </c>
      <c r="AG344" s="236">
        <v>46150</v>
      </c>
      <c r="AH344" s="235"/>
      <c r="AI344" s="235" t="s">
        <v>5811</v>
      </c>
      <c r="AJ344" s="236">
        <v>46151</v>
      </c>
      <c r="AK344" s="218" t="s">
        <v>12645</v>
      </c>
      <c r="AL344" s="235"/>
      <c r="AM344" s="235"/>
    </row>
    <row r="345" spans="1:39" s="77" customFormat="1" ht="15" hidden="1" x14ac:dyDescent="0.25">
      <c r="A345" s="230" t="s">
        <v>8263</v>
      </c>
      <c r="B345" s="264"/>
      <c r="C345" s="264"/>
      <c r="D345" s="264" t="s">
        <v>63</v>
      </c>
      <c r="E345" s="247" t="s">
        <v>11663</v>
      </c>
      <c r="F345" s="239">
        <f t="shared" si="65"/>
        <v>46151</v>
      </c>
      <c r="G345" s="259" t="str">
        <f t="shared" si="61"/>
        <v>B</v>
      </c>
      <c r="H345" s="274" t="str">
        <f t="shared" si="62"/>
        <v>MR_DER-1731_26</v>
      </c>
      <c r="I345" s="234" t="str">
        <f t="shared" si="66"/>
        <v>ND</v>
      </c>
      <c r="J345" s="234" t="str">
        <f t="shared" si="67"/>
        <v>ND</v>
      </c>
      <c r="K345" s="235" t="s">
        <v>3730</v>
      </c>
      <c r="L345" s="236">
        <v>46010</v>
      </c>
      <c r="M345" s="218" t="s">
        <v>11687</v>
      </c>
      <c r="N345" s="235" t="s">
        <v>5537</v>
      </c>
      <c r="O345" s="236">
        <v>46036</v>
      </c>
      <c r="P345" s="235"/>
      <c r="Q345" s="235" t="s">
        <v>3748</v>
      </c>
      <c r="R345" s="236">
        <v>46037</v>
      </c>
      <c r="S345" s="218" t="s">
        <v>11975</v>
      </c>
      <c r="T345" s="235"/>
      <c r="U345" s="235"/>
      <c r="V345" s="235"/>
      <c r="W345" s="235" t="s">
        <v>3748</v>
      </c>
      <c r="X345" s="236">
        <v>46043</v>
      </c>
      <c r="Y345" s="218" t="s">
        <v>12014</v>
      </c>
      <c r="Z345" s="235"/>
      <c r="AA345" s="235"/>
      <c r="AB345" s="235"/>
      <c r="AC345" s="235" t="s">
        <v>5626</v>
      </c>
      <c r="AD345" s="236">
        <v>46073</v>
      </c>
      <c r="AE345" s="218" t="s">
        <v>12167</v>
      </c>
      <c r="AF345" s="235" t="s">
        <v>5539</v>
      </c>
      <c r="AG345" s="236">
        <v>46150</v>
      </c>
      <c r="AH345" s="235"/>
      <c r="AI345" s="235" t="s">
        <v>5811</v>
      </c>
      <c r="AJ345" s="236">
        <v>46151</v>
      </c>
      <c r="AK345" s="218" t="s">
        <v>12645</v>
      </c>
      <c r="AL345" s="235"/>
      <c r="AM345" s="235"/>
    </row>
    <row r="346" spans="1:39" s="77" customFormat="1" ht="15" hidden="1" x14ac:dyDescent="0.25">
      <c r="A346" s="230" t="s">
        <v>8263</v>
      </c>
      <c r="B346" s="264"/>
      <c r="C346" s="264"/>
      <c r="D346" s="264" t="s">
        <v>63</v>
      </c>
      <c r="E346" s="247" t="s">
        <v>11664</v>
      </c>
      <c r="F346" s="239">
        <f t="shared" si="65"/>
        <v>46151</v>
      </c>
      <c r="G346" s="259" t="str">
        <f t="shared" si="61"/>
        <v>B</v>
      </c>
      <c r="H346" s="274" t="str">
        <f t="shared" si="62"/>
        <v>MR_DER-1731_26</v>
      </c>
      <c r="I346" s="234" t="str">
        <f t="shared" si="66"/>
        <v>ND</v>
      </c>
      <c r="J346" s="234" t="str">
        <f t="shared" si="67"/>
        <v>ND</v>
      </c>
      <c r="K346" s="235" t="s">
        <v>3730</v>
      </c>
      <c r="L346" s="236">
        <v>46010</v>
      </c>
      <c r="M346" s="218" t="s">
        <v>11687</v>
      </c>
      <c r="N346" s="235" t="s">
        <v>5537</v>
      </c>
      <c r="O346" s="236">
        <v>46036</v>
      </c>
      <c r="P346" s="235"/>
      <c r="Q346" s="235" t="s">
        <v>3748</v>
      </c>
      <c r="R346" s="236">
        <v>46037</v>
      </c>
      <c r="S346" s="218" t="s">
        <v>11975</v>
      </c>
      <c r="T346" s="235"/>
      <c r="U346" s="235"/>
      <c r="V346" s="235"/>
      <c r="W346" s="235" t="s">
        <v>3748</v>
      </c>
      <c r="X346" s="236">
        <v>46043</v>
      </c>
      <c r="Y346" s="218" t="s">
        <v>12014</v>
      </c>
      <c r="Z346" s="235"/>
      <c r="AA346" s="235"/>
      <c r="AB346" s="235"/>
      <c r="AC346" s="235" t="s">
        <v>5626</v>
      </c>
      <c r="AD346" s="236">
        <v>46073</v>
      </c>
      <c r="AE346" s="218" t="s">
        <v>12167</v>
      </c>
      <c r="AF346" s="235" t="s">
        <v>5539</v>
      </c>
      <c r="AG346" s="236">
        <v>46150</v>
      </c>
      <c r="AH346" s="235"/>
      <c r="AI346" s="235" t="s">
        <v>5811</v>
      </c>
      <c r="AJ346" s="236">
        <v>46151</v>
      </c>
      <c r="AK346" s="218" t="s">
        <v>12645</v>
      </c>
      <c r="AL346" s="235"/>
      <c r="AM346" s="235"/>
    </row>
    <row r="347" spans="1:39" s="77" customFormat="1" ht="15" hidden="1" x14ac:dyDescent="0.25">
      <c r="A347" s="230" t="s">
        <v>8263</v>
      </c>
      <c r="B347" s="264"/>
      <c r="C347" s="264"/>
      <c r="D347" s="264" t="s">
        <v>63</v>
      </c>
      <c r="E347" s="247" t="s">
        <v>11665</v>
      </c>
      <c r="F347" s="239">
        <f t="shared" si="65"/>
        <v>46151</v>
      </c>
      <c r="G347" s="259" t="str">
        <f t="shared" si="61"/>
        <v>B</v>
      </c>
      <c r="H347" s="274" t="str">
        <f t="shared" si="62"/>
        <v>MR_DER-1731_26</v>
      </c>
      <c r="I347" s="234" t="str">
        <f t="shared" si="66"/>
        <v>ND</v>
      </c>
      <c r="J347" s="234" t="str">
        <f t="shared" si="67"/>
        <v>ND</v>
      </c>
      <c r="K347" s="235" t="s">
        <v>3730</v>
      </c>
      <c r="L347" s="236">
        <v>46010</v>
      </c>
      <c r="M347" s="218" t="s">
        <v>11687</v>
      </c>
      <c r="N347" s="235" t="s">
        <v>5537</v>
      </c>
      <c r="O347" s="236">
        <v>46036</v>
      </c>
      <c r="P347" s="235"/>
      <c r="Q347" s="235" t="s">
        <v>3748</v>
      </c>
      <c r="R347" s="236">
        <v>46037</v>
      </c>
      <c r="S347" s="218" t="s">
        <v>11975</v>
      </c>
      <c r="T347" s="235"/>
      <c r="U347" s="235"/>
      <c r="V347" s="235"/>
      <c r="W347" s="235" t="s">
        <v>3748</v>
      </c>
      <c r="X347" s="236">
        <v>46043</v>
      </c>
      <c r="Y347" s="218" t="s">
        <v>12014</v>
      </c>
      <c r="Z347" s="235"/>
      <c r="AA347" s="235"/>
      <c r="AB347" s="235"/>
      <c r="AC347" s="235" t="s">
        <v>5626</v>
      </c>
      <c r="AD347" s="236">
        <v>46073</v>
      </c>
      <c r="AE347" s="218" t="s">
        <v>12167</v>
      </c>
      <c r="AF347" s="235" t="s">
        <v>5539</v>
      </c>
      <c r="AG347" s="236">
        <v>46150</v>
      </c>
      <c r="AH347" s="235"/>
      <c r="AI347" s="235" t="s">
        <v>5811</v>
      </c>
      <c r="AJ347" s="236">
        <v>46151</v>
      </c>
      <c r="AK347" s="218" t="s">
        <v>12645</v>
      </c>
      <c r="AL347" s="235"/>
      <c r="AM347" s="235"/>
    </row>
    <row r="348" spans="1:39" s="77" customFormat="1" ht="15" hidden="1" x14ac:dyDescent="0.25">
      <c r="A348" s="230" t="s">
        <v>8263</v>
      </c>
      <c r="B348" s="264"/>
      <c r="C348" s="264"/>
      <c r="D348" s="264" t="s">
        <v>63</v>
      </c>
      <c r="E348" s="247" t="s">
        <v>11666</v>
      </c>
      <c r="F348" s="239">
        <f t="shared" si="65"/>
        <v>46151</v>
      </c>
      <c r="G348" s="259" t="str">
        <f t="shared" ref="G348:G366" si="68">IF($F348="","",INDEX($K348:$FI348,1,MATCH($F348,$K348:$FI348,)-1))</f>
        <v>B</v>
      </c>
      <c r="H348" s="274" t="str">
        <f t="shared" ref="H348:H366" si="69">IF($F348="","",INDEX($K348:$AY348,1,MATCH($F348,$K348:$AY348,)+1))</f>
        <v>MR_DER-1731_26</v>
      </c>
      <c r="I348" s="234" t="str">
        <f t="shared" ref="I348:I365" si="70">IF(F348="NE",F348,IF(INDEX(K348:CP348,,MATCH(F348,K348:CP348,0)+3)&lt;&gt;0,INDEX(K348:CP348,,MATCH(F348,K348:CP348,0)+3),"ND"))</f>
        <v>ND</v>
      </c>
      <c r="J348" s="234" t="str">
        <f t="shared" ref="J348:J365" si="71">IF(G348="NE",G348,IF(INDEX(K348:CQ348,,MATCH(G348,K348:CQ348,0)+3)&lt;&gt;0,INDEX(K348:CQ348,,MATCH(G348,K348:CQ348,0)+3),"ND"))</f>
        <v>ND</v>
      </c>
      <c r="K348" s="235" t="s">
        <v>3730</v>
      </c>
      <c r="L348" s="236">
        <v>46010</v>
      </c>
      <c r="M348" s="218" t="s">
        <v>11687</v>
      </c>
      <c r="N348" s="235" t="s">
        <v>5537</v>
      </c>
      <c r="O348" s="236">
        <v>46036</v>
      </c>
      <c r="P348" s="235"/>
      <c r="Q348" s="235" t="s">
        <v>3748</v>
      </c>
      <c r="R348" s="236">
        <v>46037</v>
      </c>
      <c r="S348" s="218" t="s">
        <v>11975</v>
      </c>
      <c r="T348" s="235"/>
      <c r="U348" s="235"/>
      <c r="V348" s="235"/>
      <c r="W348" s="235" t="s">
        <v>3748</v>
      </c>
      <c r="X348" s="236">
        <v>46043</v>
      </c>
      <c r="Y348" s="218" t="s">
        <v>12014</v>
      </c>
      <c r="Z348" s="235"/>
      <c r="AA348" s="235"/>
      <c r="AB348" s="235"/>
      <c r="AC348" s="235" t="s">
        <v>5626</v>
      </c>
      <c r="AD348" s="236">
        <v>46073</v>
      </c>
      <c r="AE348" s="218" t="s">
        <v>12167</v>
      </c>
      <c r="AF348" s="235" t="s">
        <v>5539</v>
      </c>
      <c r="AG348" s="236">
        <v>46150</v>
      </c>
      <c r="AH348" s="235"/>
      <c r="AI348" s="235" t="s">
        <v>5811</v>
      </c>
      <c r="AJ348" s="236">
        <v>46151</v>
      </c>
      <c r="AK348" s="218" t="s">
        <v>12645</v>
      </c>
      <c r="AL348" s="235"/>
      <c r="AM348" s="235"/>
    </row>
    <row r="349" spans="1:39" s="77" customFormat="1" ht="15" hidden="1" x14ac:dyDescent="0.25">
      <c r="A349" s="230" t="s">
        <v>8263</v>
      </c>
      <c r="B349" s="264"/>
      <c r="C349" s="264"/>
      <c r="D349" s="264" t="s">
        <v>63</v>
      </c>
      <c r="E349" s="247" t="s">
        <v>11667</v>
      </c>
      <c r="F349" s="239">
        <f t="shared" si="65"/>
        <v>46151</v>
      </c>
      <c r="G349" s="259" t="str">
        <f t="shared" si="68"/>
        <v>B</v>
      </c>
      <c r="H349" s="274" t="str">
        <f t="shared" si="69"/>
        <v>MR_DER-1731_26</v>
      </c>
      <c r="I349" s="234" t="str">
        <f t="shared" si="70"/>
        <v>ND</v>
      </c>
      <c r="J349" s="234" t="str">
        <f t="shared" si="71"/>
        <v>ND</v>
      </c>
      <c r="K349" s="235" t="s">
        <v>3730</v>
      </c>
      <c r="L349" s="236">
        <v>46010</v>
      </c>
      <c r="M349" s="218" t="s">
        <v>11687</v>
      </c>
      <c r="N349" s="235" t="s">
        <v>5537</v>
      </c>
      <c r="O349" s="236">
        <v>46036</v>
      </c>
      <c r="P349" s="235"/>
      <c r="Q349" s="235" t="s">
        <v>3748</v>
      </c>
      <c r="R349" s="236">
        <v>46037</v>
      </c>
      <c r="S349" s="218" t="s">
        <v>11975</v>
      </c>
      <c r="T349" s="235"/>
      <c r="U349" s="235"/>
      <c r="V349" s="235"/>
      <c r="W349" s="235" t="s">
        <v>3748</v>
      </c>
      <c r="X349" s="236">
        <v>46043</v>
      </c>
      <c r="Y349" s="218" t="s">
        <v>12014</v>
      </c>
      <c r="Z349" s="235"/>
      <c r="AA349" s="235"/>
      <c r="AB349" s="235"/>
      <c r="AC349" s="235" t="s">
        <v>5626</v>
      </c>
      <c r="AD349" s="236">
        <v>46073</v>
      </c>
      <c r="AE349" s="218" t="s">
        <v>12167</v>
      </c>
      <c r="AF349" s="235" t="s">
        <v>5539</v>
      </c>
      <c r="AG349" s="236">
        <v>46150</v>
      </c>
      <c r="AH349" s="235"/>
      <c r="AI349" s="235" t="s">
        <v>5811</v>
      </c>
      <c r="AJ349" s="236">
        <v>46151</v>
      </c>
      <c r="AK349" s="218" t="s">
        <v>12645</v>
      </c>
      <c r="AL349" s="235"/>
      <c r="AM349" s="235"/>
    </row>
    <row r="350" spans="1:39" s="77" customFormat="1" ht="15" hidden="1" x14ac:dyDescent="0.25">
      <c r="A350" s="230" t="s">
        <v>8263</v>
      </c>
      <c r="B350" s="264"/>
      <c r="C350" s="264"/>
      <c r="D350" s="264" t="s">
        <v>63</v>
      </c>
      <c r="E350" s="247" t="s">
        <v>11668</v>
      </c>
      <c r="F350" s="239">
        <f t="shared" si="65"/>
        <v>46151</v>
      </c>
      <c r="G350" s="259" t="str">
        <f t="shared" si="68"/>
        <v>B</v>
      </c>
      <c r="H350" s="274" t="str">
        <f t="shared" si="69"/>
        <v>MR_DER-1731_26</v>
      </c>
      <c r="I350" s="234" t="str">
        <f t="shared" si="70"/>
        <v>ND</v>
      </c>
      <c r="J350" s="234" t="str">
        <f t="shared" si="71"/>
        <v>ND</v>
      </c>
      <c r="K350" s="235" t="s">
        <v>3730</v>
      </c>
      <c r="L350" s="236">
        <v>46010</v>
      </c>
      <c r="M350" s="218" t="s">
        <v>11687</v>
      </c>
      <c r="N350" s="235" t="s">
        <v>5537</v>
      </c>
      <c r="O350" s="236">
        <v>46036</v>
      </c>
      <c r="P350" s="235"/>
      <c r="Q350" s="235" t="s">
        <v>3748</v>
      </c>
      <c r="R350" s="236">
        <v>46037</v>
      </c>
      <c r="S350" s="218" t="s">
        <v>11975</v>
      </c>
      <c r="T350" s="235"/>
      <c r="U350" s="235"/>
      <c r="V350" s="235"/>
      <c r="W350" s="235" t="s">
        <v>3748</v>
      </c>
      <c r="X350" s="236">
        <v>46043</v>
      </c>
      <c r="Y350" s="218" t="s">
        <v>12014</v>
      </c>
      <c r="Z350" s="235"/>
      <c r="AA350" s="235"/>
      <c r="AB350" s="235"/>
      <c r="AC350" s="235" t="s">
        <v>5626</v>
      </c>
      <c r="AD350" s="236">
        <v>46073</v>
      </c>
      <c r="AE350" s="218" t="s">
        <v>12167</v>
      </c>
      <c r="AF350" s="235" t="s">
        <v>5539</v>
      </c>
      <c r="AG350" s="236">
        <v>46150</v>
      </c>
      <c r="AH350" s="235"/>
      <c r="AI350" s="235" t="s">
        <v>5811</v>
      </c>
      <c r="AJ350" s="236">
        <v>46151</v>
      </c>
      <c r="AK350" s="218" t="s">
        <v>12645</v>
      </c>
      <c r="AL350" s="235"/>
      <c r="AM350" s="235"/>
    </row>
    <row r="351" spans="1:39" s="77" customFormat="1" ht="15" hidden="1" x14ac:dyDescent="0.25">
      <c r="A351" s="230" t="s">
        <v>8263</v>
      </c>
      <c r="B351" s="264"/>
      <c r="C351" s="264"/>
      <c r="D351" s="264" t="s">
        <v>63</v>
      </c>
      <c r="E351" s="247" t="s">
        <v>11669</v>
      </c>
      <c r="F351" s="239">
        <f t="shared" si="65"/>
        <v>46151</v>
      </c>
      <c r="G351" s="259" t="str">
        <f t="shared" si="68"/>
        <v>B</v>
      </c>
      <c r="H351" s="274" t="str">
        <f t="shared" si="69"/>
        <v>MR_DER-1731_26</v>
      </c>
      <c r="I351" s="234" t="str">
        <f t="shared" si="70"/>
        <v>ND</v>
      </c>
      <c r="J351" s="234" t="str">
        <f t="shared" si="71"/>
        <v>ND</v>
      </c>
      <c r="K351" s="235" t="s">
        <v>3730</v>
      </c>
      <c r="L351" s="236">
        <v>46010</v>
      </c>
      <c r="M351" s="218" t="s">
        <v>11687</v>
      </c>
      <c r="N351" s="235" t="s">
        <v>5537</v>
      </c>
      <c r="O351" s="236">
        <v>46036</v>
      </c>
      <c r="P351" s="235"/>
      <c r="Q351" s="235" t="s">
        <v>3748</v>
      </c>
      <c r="R351" s="236">
        <v>46037</v>
      </c>
      <c r="S351" s="218" t="s">
        <v>11975</v>
      </c>
      <c r="T351" s="235"/>
      <c r="U351" s="235"/>
      <c r="V351" s="235"/>
      <c r="W351" s="235" t="s">
        <v>3748</v>
      </c>
      <c r="X351" s="236">
        <v>46043</v>
      </c>
      <c r="Y351" s="218" t="s">
        <v>12014</v>
      </c>
      <c r="Z351" s="235"/>
      <c r="AA351" s="235"/>
      <c r="AB351" s="235"/>
      <c r="AC351" s="235" t="s">
        <v>5626</v>
      </c>
      <c r="AD351" s="236">
        <v>46073</v>
      </c>
      <c r="AE351" s="218" t="s">
        <v>12167</v>
      </c>
      <c r="AF351" s="235" t="s">
        <v>5539</v>
      </c>
      <c r="AG351" s="236">
        <v>46150</v>
      </c>
      <c r="AH351" s="235"/>
      <c r="AI351" s="235" t="s">
        <v>5811</v>
      </c>
      <c r="AJ351" s="236">
        <v>46151</v>
      </c>
      <c r="AK351" s="218" t="s">
        <v>12645</v>
      </c>
      <c r="AL351" s="235"/>
      <c r="AM351" s="235"/>
    </row>
    <row r="352" spans="1:39" s="77" customFormat="1" ht="15" hidden="1" x14ac:dyDescent="0.25">
      <c r="A352" s="230" t="s">
        <v>8263</v>
      </c>
      <c r="B352" s="264"/>
      <c r="C352" s="264"/>
      <c r="D352" s="264" t="s">
        <v>63</v>
      </c>
      <c r="E352" s="247" t="s">
        <v>11670</v>
      </c>
      <c r="F352" s="239">
        <f t="shared" si="65"/>
        <v>46151</v>
      </c>
      <c r="G352" s="259" t="str">
        <f t="shared" si="68"/>
        <v>B</v>
      </c>
      <c r="H352" s="274" t="str">
        <f t="shared" si="69"/>
        <v>MR_DER-1731_26</v>
      </c>
      <c r="I352" s="234" t="str">
        <f t="shared" si="70"/>
        <v>ND</v>
      </c>
      <c r="J352" s="234" t="str">
        <f t="shared" si="71"/>
        <v>ND</v>
      </c>
      <c r="K352" s="235" t="s">
        <v>3730</v>
      </c>
      <c r="L352" s="236">
        <v>46010</v>
      </c>
      <c r="M352" s="218" t="s">
        <v>11687</v>
      </c>
      <c r="N352" s="235" t="s">
        <v>5537</v>
      </c>
      <c r="O352" s="236">
        <v>46036</v>
      </c>
      <c r="P352" s="235"/>
      <c r="Q352" s="235" t="s">
        <v>3748</v>
      </c>
      <c r="R352" s="236">
        <v>46037</v>
      </c>
      <c r="S352" s="218" t="s">
        <v>11975</v>
      </c>
      <c r="T352" s="235"/>
      <c r="U352" s="235"/>
      <c r="V352" s="235"/>
      <c r="W352" s="235" t="s">
        <v>3748</v>
      </c>
      <c r="X352" s="236">
        <v>46043</v>
      </c>
      <c r="Y352" s="218" t="s">
        <v>12014</v>
      </c>
      <c r="Z352" s="235"/>
      <c r="AA352" s="235"/>
      <c r="AB352" s="235"/>
      <c r="AC352" s="235" t="s">
        <v>5626</v>
      </c>
      <c r="AD352" s="236">
        <v>46073</v>
      </c>
      <c r="AE352" s="218" t="s">
        <v>12167</v>
      </c>
      <c r="AF352" s="235" t="s">
        <v>5539</v>
      </c>
      <c r="AG352" s="236">
        <v>46150</v>
      </c>
      <c r="AH352" s="235"/>
      <c r="AI352" s="235" t="s">
        <v>5811</v>
      </c>
      <c r="AJ352" s="236">
        <v>46151</v>
      </c>
      <c r="AK352" s="218" t="s">
        <v>12645</v>
      </c>
      <c r="AL352" s="235"/>
      <c r="AM352" s="235"/>
    </row>
    <row r="353" spans="1:39" s="77" customFormat="1" ht="15" hidden="1" x14ac:dyDescent="0.25">
      <c r="A353" s="230" t="s">
        <v>8263</v>
      </c>
      <c r="B353" s="264"/>
      <c r="C353" s="264"/>
      <c r="D353" s="264" t="s">
        <v>63</v>
      </c>
      <c r="E353" s="247" t="s">
        <v>11671</v>
      </c>
      <c r="F353" s="239">
        <f t="shared" si="65"/>
        <v>46151</v>
      </c>
      <c r="G353" s="259" t="str">
        <f t="shared" si="68"/>
        <v>B</v>
      </c>
      <c r="H353" s="274" t="str">
        <f t="shared" si="69"/>
        <v>MR_DER-1731_26</v>
      </c>
      <c r="I353" s="234" t="str">
        <f t="shared" si="70"/>
        <v>ND</v>
      </c>
      <c r="J353" s="234" t="str">
        <f t="shared" si="71"/>
        <v>ND</v>
      </c>
      <c r="K353" s="235" t="s">
        <v>3730</v>
      </c>
      <c r="L353" s="236">
        <v>46010</v>
      </c>
      <c r="M353" s="218" t="s">
        <v>11687</v>
      </c>
      <c r="N353" s="235" t="s">
        <v>5537</v>
      </c>
      <c r="O353" s="236">
        <v>46036</v>
      </c>
      <c r="P353" s="235"/>
      <c r="Q353" s="235" t="s">
        <v>3748</v>
      </c>
      <c r="R353" s="236">
        <v>46037</v>
      </c>
      <c r="S353" s="218" t="s">
        <v>11975</v>
      </c>
      <c r="T353" s="235"/>
      <c r="U353" s="235"/>
      <c r="V353" s="235"/>
      <c r="W353" s="235" t="s">
        <v>3748</v>
      </c>
      <c r="X353" s="236">
        <v>46043</v>
      </c>
      <c r="Y353" s="218" t="s">
        <v>12014</v>
      </c>
      <c r="Z353" s="235"/>
      <c r="AA353" s="235"/>
      <c r="AB353" s="235"/>
      <c r="AC353" s="235" t="s">
        <v>5626</v>
      </c>
      <c r="AD353" s="236">
        <v>46073</v>
      </c>
      <c r="AE353" s="218" t="s">
        <v>12167</v>
      </c>
      <c r="AF353" s="235" t="s">
        <v>5539</v>
      </c>
      <c r="AG353" s="236">
        <v>46150</v>
      </c>
      <c r="AH353" s="235"/>
      <c r="AI353" s="235" t="s">
        <v>5811</v>
      </c>
      <c r="AJ353" s="236">
        <v>46151</v>
      </c>
      <c r="AK353" s="218" t="s">
        <v>12645</v>
      </c>
      <c r="AL353" s="235"/>
      <c r="AM353" s="235"/>
    </row>
    <row r="354" spans="1:39" s="77" customFormat="1" ht="15" hidden="1" x14ac:dyDescent="0.25">
      <c r="A354" s="230" t="s">
        <v>8263</v>
      </c>
      <c r="B354" s="264"/>
      <c r="C354" s="264"/>
      <c r="D354" s="264" t="s">
        <v>63</v>
      </c>
      <c r="E354" s="247" t="s">
        <v>11672</v>
      </c>
      <c r="F354" s="239">
        <f t="shared" si="65"/>
        <v>46151</v>
      </c>
      <c r="G354" s="259" t="str">
        <f t="shared" si="68"/>
        <v>B</v>
      </c>
      <c r="H354" s="274" t="str">
        <f t="shared" si="69"/>
        <v>MR_DER-1731_26</v>
      </c>
      <c r="I354" s="234" t="str">
        <f t="shared" si="70"/>
        <v>ND</v>
      </c>
      <c r="J354" s="234" t="str">
        <f t="shared" si="71"/>
        <v>ND</v>
      </c>
      <c r="K354" s="235" t="s">
        <v>3730</v>
      </c>
      <c r="L354" s="236">
        <v>46010</v>
      </c>
      <c r="M354" s="218" t="s">
        <v>11687</v>
      </c>
      <c r="N354" s="235" t="s">
        <v>5537</v>
      </c>
      <c r="O354" s="236">
        <v>46036</v>
      </c>
      <c r="P354" s="235"/>
      <c r="Q354" s="235" t="s">
        <v>3748</v>
      </c>
      <c r="R354" s="236">
        <v>46037</v>
      </c>
      <c r="S354" s="218" t="s">
        <v>11975</v>
      </c>
      <c r="T354" s="235"/>
      <c r="U354" s="235"/>
      <c r="V354" s="235"/>
      <c r="W354" s="235" t="s">
        <v>3748</v>
      </c>
      <c r="X354" s="236">
        <v>46043</v>
      </c>
      <c r="Y354" s="218" t="s">
        <v>12014</v>
      </c>
      <c r="Z354" s="235"/>
      <c r="AA354" s="235"/>
      <c r="AB354" s="235"/>
      <c r="AC354" s="235" t="s">
        <v>5626</v>
      </c>
      <c r="AD354" s="236">
        <v>46073</v>
      </c>
      <c r="AE354" s="218" t="s">
        <v>12167</v>
      </c>
      <c r="AF354" s="235" t="s">
        <v>5539</v>
      </c>
      <c r="AG354" s="236">
        <v>46150</v>
      </c>
      <c r="AH354" s="235"/>
      <c r="AI354" s="235" t="s">
        <v>5811</v>
      </c>
      <c r="AJ354" s="236">
        <v>46151</v>
      </c>
      <c r="AK354" s="218" t="s">
        <v>12645</v>
      </c>
      <c r="AL354" s="235"/>
      <c r="AM354" s="235"/>
    </row>
    <row r="355" spans="1:39" s="77" customFormat="1" ht="15" hidden="1" x14ac:dyDescent="0.25">
      <c r="A355" s="230" t="s">
        <v>8263</v>
      </c>
      <c r="B355" s="264"/>
      <c r="C355" s="264"/>
      <c r="D355" s="264" t="s">
        <v>63</v>
      </c>
      <c r="E355" s="247" t="s">
        <v>11673</v>
      </c>
      <c r="F355" s="239">
        <f t="shared" si="65"/>
        <v>46151</v>
      </c>
      <c r="G355" s="259" t="str">
        <f t="shared" si="68"/>
        <v>B</v>
      </c>
      <c r="H355" s="274" t="str">
        <f t="shared" si="69"/>
        <v>MR_DER-1731_26</v>
      </c>
      <c r="I355" s="234" t="str">
        <f t="shared" si="70"/>
        <v>ND</v>
      </c>
      <c r="J355" s="234" t="str">
        <f t="shared" si="71"/>
        <v>ND</v>
      </c>
      <c r="K355" s="235" t="s">
        <v>3730</v>
      </c>
      <c r="L355" s="236">
        <v>46010</v>
      </c>
      <c r="M355" s="218" t="s">
        <v>11687</v>
      </c>
      <c r="N355" s="235" t="s">
        <v>5537</v>
      </c>
      <c r="O355" s="236">
        <v>46036</v>
      </c>
      <c r="P355" s="235"/>
      <c r="Q355" s="235" t="s">
        <v>3748</v>
      </c>
      <c r="R355" s="236">
        <v>46037</v>
      </c>
      <c r="S355" s="218" t="s">
        <v>11975</v>
      </c>
      <c r="T355" s="235"/>
      <c r="U355" s="235"/>
      <c r="V355" s="235"/>
      <c r="W355" s="235" t="s">
        <v>3748</v>
      </c>
      <c r="X355" s="236">
        <v>46043</v>
      </c>
      <c r="Y355" s="218" t="s">
        <v>12014</v>
      </c>
      <c r="Z355" s="235"/>
      <c r="AA355" s="235"/>
      <c r="AB355" s="235"/>
      <c r="AC355" s="235" t="s">
        <v>5626</v>
      </c>
      <c r="AD355" s="236">
        <v>46073</v>
      </c>
      <c r="AE355" s="218" t="s">
        <v>12167</v>
      </c>
      <c r="AF355" s="235" t="s">
        <v>5539</v>
      </c>
      <c r="AG355" s="236">
        <v>46150</v>
      </c>
      <c r="AH355" s="235"/>
      <c r="AI355" s="235" t="s">
        <v>5811</v>
      </c>
      <c r="AJ355" s="236">
        <v>46151</v>
      </c>
      <c r="AK355" s="218" t="s">
        <v>12645</v>
      </c>
      <c r="AL355" s="235"/>
      <c r="AM355" s="235"/>
    </row>
    <row r="356" spans="1:39" s="77" customFormat="1" ht="15" hidden="1" x14ac:dyDescent="0.25">
      <c r="A356" s="230" t="s">
        <v>8263</v>
      </c>
      <c r="B356" s="264"/>
      <c r="C356" s="264"/>
      <c r="D356" s="264" t="s">
        <v>63</v>
      </c>
      <c r="E356" s="247" t="s">
        <v>11674</v>
      </c>
      <c r="F356" s="239">
        <f t="shared" si="65"/>
        <v>46151</v>
      </c>
      <c r="G356" s="259" t="str">
        <f t="shared" si="68"/>
        <v>B</v>
      </c>
      <c r="H356" s="274" t="str">
        <f t="shared" si="69"/>
        <v>MR_DER-1731_26</v>
      </c>
      <c r="I356" s="234" t="str">
        <f t="shared" si="70"/>
        <v>ND</v>
      </c>
      <c r="J356" s="234" t="str">
        <f t="shared" si="71"/>
        <v>ND</v>
      </c>
      <c r="K356" s="235" t="s">
        <v>3730</v>
      </c>
      <c r="L356" s="236">
        <v>46010</v>
      </c>
      <c r="M356" s="218" t="s">
        <v>11687</v>
      </c>
      <c r="N356" s="235" t="s">
        <v>5537</v>
      </c>
      <c r="O356" s="236">
        <v>46036</v>
      </c>
      <c r="P356" s="235"/>
      <c r="Q356" s="235" t="s">
        <v>3748</v>
      </c>
      <c r="R356" s="236">
        <v>46037</v>
      </c>
      <c r="S356" s="218" t="s">
        <v>11975</v>
      </c>
      <c r="T356" s="235"/>
      <c r="U356" s="235"/>
      <c r="V356" s="235"/>
      <c r="W356" s="235" t="s">
        <v>3748</v>
      </c>
      <c r="X356" s="236">
        <v>46043</v>
      </c>
      <c r="Y356" s="218" t="s">
        <v>12014</v>
      </c>
      <c r="Z356" s="235"/>
      <c r="AA356" s="235"/>
      <c r="AB356" s="235"/>
      <c r="AC356" s="235" t="s">
        <v>5626</v>
      </c>
      <c r="AD356" s="236">
        <v>46073</v>
      </c>
      <c r="AE356" s="218" t="s">
        <v>12167</v>
      </c>
      <c r="AF356" s="235" t="s">
        <v>5539</v>
      </c>
      <c r="AG356" s="236">
        <v>46150</v>
      </c>
      <c r="AH356" s="235"/>
      <c r="AI356" s="235" t="s">
        <v>5811</v>
      </c>
      <c r="AJ356" s="236">
        <v>46151</v>
      </c>
      <c r="AK356" s="218" t="s">
        <v>12645</v>
      </c>
      <c r="AL356" s="235"/>
      <c r="AM356" s="235"/>
    </row>
    <row r="357" spans="1:39" s="77" customFormat="1" ht="15" hidden="1" x14ac:dyDescent="0.25">
      <c r="A357" s="230" t="s">
        <v>8263</v>
      </c>
      <c r="B357" s="264"/>
      <c r="C357" s="264"/>
      <c r="D357" s="264" t="s">
        <v>63</v>
      </c>
      <c r="E357" s="247" t="s">
        <v>11675</v>
      </c>
      <c r="F357" s="239">
        <f t="shared" si="65"/>
        <v>46151</v>
      </c>
      <c r="G357" s="259" t="str">
        <f t="shared" si="68"/>
        <v>B</v>
      </c>
      <c r="H357" s="274" t="str">
        <f t="shared" si="69"/>
        <v>MR_DER-1731_26</v>
      </c>
      <c r="I357" s="234" t="str">
        <f t="shared" si="70"/>
        <v>ND</v>
      </c>
      <c r="J357" s="234" t="str">
        <f t="shared" si="71"/>
        <v>ND</v>
      </c>
      <c r="K357" s="235" t="s">
        <v>3730</v>
      </c>
      <c r="L357" s="236">
        <v>46010</v>
      </c>
      <c r="M357" s="218" t="s">
        <v>11687</v>
      </c>
      <c r="N357" s="235" t="s">
        <v>5537</v>
      </c>
      <c r="O357" s="236">
        <v>46036</v>
      </c>
      <c r="P357" s="235"/>
      <c r="Q357" s="235" t="s">
        <v>3748</v>
      </c>
      <c r="R357" s="236">
        <v>46037</v>
      </c>
      <c r="S357" s="218" t="s">
        <v>11975</v>
      </c>
      <c r="T357" s="235"/>
      <c r="U357" s="235"/>
      <c r="V357" s="235"/>
      <c r="W357" s="235" t="s">
        <v>3748</v>
      </c>
      <c r="X357" s="236">
        <v>46043</v>
      </c>
      <c r="Y357" s="218" t="s">
        <v>12014</v>
      </c>
      <c r="Z357" s="235"/>
      <c r="AA357" s="235"/>
      <c r="AB357" s="235"/>
      <c r="AC357" s="235" t="s">
        <v>5626</v>
      </c>
      <c r="AD357" s="236">
        <v>46073</v>
      </c>
      <c r="AE357" s="218" t="s">
        <v>12167</v>
      </c>
      <c r="AF357" s="235" t="s">
        <v>5539</v>
      </c>
      <c r="AG357" s="236">
        <v>46150</v>
      </c>
      <c r="AH357" s="235"/>
      <c r="AI357" s="235" t="s">
        <v>5811</v>
      </c>
      <c r="AJ357" s="236">
        <v>46151</v>
      </c>
      <c r="AK357" s="218" t="s">
        <v>12645</v>
      </c>
      <c r="AL357" s="235"/>
      <c r="AM357" s="235"/>
    </row>
    <row r="358" spans="1:39" s="77" customFormat="1" ht="15" hidden="1" x14ac:dyDescent="0.25">
      <c r="A358" s="230" t="s">
        <v>8263</v>
      </c>
      <c r="B358" s="264"/>
      <c r="C358" s="264"/>
      <c r="D358" s="264" t="s">
        <v>63</v>
      </c>
      <c r="E358" s="247" t="s">
        <v>11676</v>
      </c>
      <c r="F358" s="239">
        <f t="shared" si="65"/>
        <v>46151</v>
      </c>
      <c r="G358" s="259" t="str">
        <f t="shared" si="68"/>
        <v>B</v>
      </c>
      <c r="H358" s="274" t="str">
        <f t="shared" si="69"/>
        <v>MR_DER-1731_26</v>
      </c>
      <c r="I358" s="234" t="str">
        <f t="shared" si="70"/>
        <v>ND</v>
      </c>
      <c r="J358" s="234" t="str">
        <f t="shared" si="71"/>
        <v>ND</v>
      </c>
      <c r="K358" s="235" t="s">
        <v>3730</v>
      </c>
      <c r="L358" s="236">
        <v>46010</v>
      </c>
      <c r="M358" s="218" t="s">
        <v>11687</v>
      </c>
      <c r="N358" s="235" t="s">
        <v>5537</v>
      </c>
      <c r="O358" s="236">
        <v>46036</v>
      </c>
      <c r="P358" s="235"/>
      <c r="Q358" s="235" t="s">
        <v>3748</v>
      </c>
      <c r="R358" s="236">
        <v>46037</v>
      </c>
      <c r="S358" s="218" t="s">
        <v>11975</v>
      </c>
      <c r="T358" s="235"/>
      <c r="U358" s="235"/>
      <c r="V358" s="235"/>
      <c r="W358" s="235" t="s">
        <v>3748</v>
      </c>
      <c r="X358" s="236">
        <v>46043</v>
      </c>
      <c r="Y358" s="218" t="s">
        <v>12014</v>
      </c>
      <c r="Z358" s="235"/>
      <c r="AA358" s="235"/>
      <c r="AB358" s="235"/>
      <c r="AC358" s="235" t="s">
        <v>5626</v>
      </c>
      <c r="AD358" s="236">
        <v>46073</v>
      </c>
      <c r="AE358" s="218" t="s">
        <v>12167</v>
      </c>
      <c r="AF358" s="235" t="s">
        <v>5539</v>
      </c>
      <c r="AG358" s="236">
        <v>46150</v>
      </c>
      <c r="AH358" s="235"/>
      <c r="AI358" s="235" t="s">
        <v>5811</v>
      </c>
      <c r="AJ358" s="236">
        <v>46151</v>
      </c>
      <c r="AK358" s="218" t="s">
        <v>12645</v>
      </c>
      <c r="AL358" s="235"/>
      <c r="AM358" s="235"/>
    </row>
    <row r="359" spans="1:39" s="77" customFormat="1" ht="15" hidden="1" x14ac:dyDescent="0.25">
      <c r="A359" s="230" t="s">
        <v>8263</v>
      </c>
      <c r="B359" s="372"/>
      <c r="C359" s="372"/>
      <c r="D359" s="372" t="s">
        <v>11685</v>
      </c>
      <c r="E359" s="247" t="s">
        <v>11677</v>
      </c>
      <c r="F359" s="239">
        <f>IF(L359&lt;&gt;0,MAX(L359,R359,X359,AD359,AJ359),"NE")</f>
        <v>46151</v>
      </c>
      <c r="G359" s="259" t="str">
        <f t="shared" si="68"/>
        <v>B</v>
      </c>
      <c r="H359" s="274" t="str">
        <f t="shared" si="69"/>
        <v>MR_DER-1731_26</v>
      </c>
      <c r="I359" s="234" t="str">
        <f t="shared" si="70"/>
        <v>ND</v>
      </c>
      <c r="J359" s="234" t="str">
        <f t="shared" si="71"/>
        <v>ND</v>
      </c>
      <c r="K359" s="235" t="s">
        <v>3730</v>
      </c>
      <c r="L359" s="236">
        <v>46010</v>
      </c>
      <c r="M359" s="218" t="s">
        <v>11687</v>
      </c>
      <c r="N359" s="235" t="s">
        <v>5537</v>
      </c>
      <c r="O359" s="236">
        <v>46036</v>
      </c>
      <c r="P359" s="235"/>
      <c r="Q359" s="235" t="s">
        <v>3748</v>
      </c>
      <c r="R359" s="236">
        <v>46037</v>
      </c>
      <c r="S359" s="218" t="s">
        <v>11975</v>
      </c>
      <c r="T359" s="235"/>
      <c r="U359" s="235"/>
      <c r="V359" s="235"/>
      <c r="W359" s="235" t="s">
        <v>3748</v>
      </c>
      <c r="X359" s="236">
        <v>46043</v>
      </c>
      <c r="Y359" s="218" t="s">
        <v>12014</v>
      </c>
      <c r="Z359" s="235"/>
      <c r="AA359" s="235"/>
      <c r="AB359" s="235"/>
      <c r="AC359" s="235" t="s">
        <v>5626</v>
      </c>
      <c r="AD359" s="236">
        <v>46073</v>
      </c>
      <c r="AE359" s="218" t="s">
        <v>12167</v>
      </c>
      <c r="AF359" s="235"/>
      <c r="AG359" s="235"/>
      <c r="AH359" s="235"/>
      <c r="AI359" s="235" t="s">
        <v>5811</v>
      </c>
      <c r="AJ359" s="236">
        <v>46151</v>
      </c>
      <c r="AK359" s="218" t="s">
        <v>12645</v>
      </c>
      <c r="AL359" s="235"/>
      <c r="AM359" s="235"/>
    </row>
    <row r="360" spans="1:39" s="77" customFormat="1" ht="15" hidden="1" x14ac:dyDescent="0.25">
      <c r="A360" s="230" t="s">
        <v>8263</v>
      </c>
      <c r="B360" s="372"/>
      <c r="C360" s="372"/>
      <c r="D360" s="372" t="s">
        <v>11685</v>
      </c>
      <c r="E360" s="247" t="s">
        <v>11678</v>
      </c>
      <c r="F360" s="239">
        <f t="shared" ref="F360:F361" si="72">IF(L360&lt;&gt;0,MAX(L360,R360,X360,AD360,AJ360),"NE")</f>
        <v>46151</v>
      </c>
      <c r="G360" s="259" t="str">
        <f t="shared" si="68"/>
        <v>B</v>
      </c>
      <c r="H360" s="274" t="str">
        <f t="shared" si="69"/>
        <v>MR_DER-1731_26</v>
      </c>
      <c r="I360" s="234" t="str">
        <f t="shared" si="70"/>
        <v>ND</v>
      </c>
      <c r="J360" s="234" t="str">
        <f t="shared" si="71"/>
        <v>ND</v>
      </c>
      <c r="K360" s="235" t="s">
        <v>3730</v>
      </c>
      <c r="L360" s="236">
        <v>46010</v>
      </c>
      <c r="M360" s="218" t="s">
        <v>11687</v>
      </c>
      <c r="N360" s="235" t="s">
        <v>5537</v>
      </c>
      <c r="O360" s="236">
        <v>46036</v>
      </c>
      <c r="P360" s="235"/>
      <c r="Q360" s="235" t="s">
        <v>3748</v>
      </c>
      <c r="R360" s="236">
        <v>46037</v>
      </c>
      <c r="S360" s="218" t="s">
        <v>11975</v>
      </c>
      <c r="T360" s="235"/>
      <c r="U360" s="235"/>
      <c r="V360" s="235"/>
      <c r="W360" s="235" t="s">
        <v>3748</v>
      </c>
      <c r="X360" s="236">
        <v>46043</v>
      </c>
      <c r="Y360" s="218" t="s">
        <v>12014</v>
      </c>
      <c r="Z360" s="235"/>
      <c r="AA360" s="235"/>
      <c r="AB360" s="235"/>
      <c r="AC360" s="235" t="s">
        <v>5626</v>
      </c>
      <c r="AD360" s="236">
        <v>46073</v>
      </c>
      <c r="AE360" s="218" t="s">
        <v>12167</v>
      </c>
      <c r="AF360" s="235"/>
      <c r="AG360" s="235"/>
      <c r="AH360" s="235"/>
      <c r="AI360" s="235" t="s">
        <v>5811</v>
      </c>
      <c r="AJ360" s="236">
        <v>46151</v>
      </c>
      <c r="AK360" s="218" t="s">
        <v>12645</v>
      </c>
      <c r="AL360" s="235"/>
      <c r="AM360" s="235"/>
    </row>
    <row r="361" spans="1:39" s="77" customFormat="1" ht="15" hidden="1" x14ac:dyDescent="0.25">
      <c r="A361" s="230" t="s">
        <v>8263</v>
      </c>
      <c r="B361" s="372"/>
      <c r="C361" s="372"/>
      <c r="D361" s="372" t="s">
        <v>11685</v>
      </c>
      <c r="E361" s="247" t="s">
        <v>11679</v>
      </c>
      <c r="F361" s="239">
        <f t="shared" si="72"/>
        <v>46151</v>
      </c>
      <c r="G361" s="259" t="str">
        <f t="shared" si="68"/>
        <v>B</v>
      </c>
      <c r="H361" s="274" t="str">
        <f t="shared" si="69"/>
        <v>MR_DER-1731_26</v>
      </c>
      <c r="I361" s="234" t="str">
        <f t="shared" si="70"/>
        <v>ND</v>
      </c>
      <c r="J361" s="234" t="str">
        <f t="shared" si="71"/>
        <v>ND</v>
      </c>
      <c r="K361" s="235" t="s">
        <v>3730</v>
      </c>
      <c r="L361" s="236">
        <v>46010</v>
      </c>
      <c r="M361" s="218" t="s">
        <v>11687</v>
      </c>
      <c r="N361" s="235" t="s">
        <v>5537</v>
      </c>
      <c r="O361" s="236">
        <v>46036</v>
      </c>
      <c r="P361" s="235"/>
      <c r="Q361" s="235" t="s">
        <v>3748</v>
      </c>
      <c r="R361" s="236">
        <v>46037</v>
      </c>
      <c r="S361" s="218" t="s">
        <v>11975</v>
      </c>
      <c r="T361" s="235"/>
      <c r="U361" s="235"/>
      <c r="V361" s="235"/>
      <c r="W361" s="235" t="s">
        <v>3748</v>
      </c>
      <c r="X361" s="236">
        <v>46043</v>
      </c>
      <c r="Y361" s="218" t="s">
        <v>12014</v>
      </c>
      <c r="Z361" s="235"/>
      <c r="AA361" s="235"/>
      <c r="AB361" s="235"/>
      <c r="AC361" s="235" t="s">
        <v>5626</v>
      </c>
      <c r="AD361" s="236">
        <v>46073</v>
      </c>
      <c r="AE361" s="218" t="s">
        <v>12167</v>
      </c>
      <c r="AF361" s="235"/>
      <c r="AG361" s="235"/>
      <c r="AH361" s="235"/>
      <c r="AI361" s="235" t="s">
        <v>5811</v>
      </c>
      <c r="AJ361" s="236">
        <v>46151</v>
      </c>
      <c r="AK361" s="218" t="s">
        <v>12645</v>
      </c>
      <c r="AL361" s="235"/>
      <c r="AM361" s="235"/>
    </row>
    <row r="362" spans="1:39" s="77" customFormat="1" ht="15" hidden="1" x14ac:dyDescent="0.25">
      <c r="A362" s="230" t="s">
        <v>8263</v>
      </c>
      <c r="B362" s="264"/>
      <c r="C362" s="264"/>
      <c r="D362" s="264" t="s">
        <v>11686</v>
      </c>
      <c r="E362" s="247" t="s">
        <v>11684</v>
      </c>
      <c r="F362" s="239">
        <f t="shared" ref="F362:F364" si="73">IF(L362&lt;&gt;0,MAX(L362,R362,X362,AD362),"NE")</f>
        <v>46043</v>
      </c>
      <c r="G362" s="259" t="str">
        <f t="shared" si="68"/>
        <v>A</v>
      </c>
      <c r="H362" s="274" t="str">
        <f t="shared" si="69"/>
        <v>MR_DER-1539_26</v>
      </c>
      <c r="I362" s="234" t="str">
        <f t="shared" si="70"/>
        <v>ND</v>
      </c>
      <c r="J362" s="234" t="str">
        <f t="shared" si="71"/>
        <v>ND</v>
      </c>
      <c r="K362" s="235" t="s">
        <v>3730</v>
      </c>
      <c r="L362" s="236">
        <v>46010</v>
      </c>
      <c r="M362" s="218" t="s">
        <v>11687</v>
      </c>
      <c r="N362" s="235" t="s">
        <v>5537</v>
      </c>
      <c r="O362" s="236">
        <v>46036</v>
      </c>
      <c r="P362" s="235"/>
      <c r="Q362" s="235" t="s">
        <v>3748</v>
      </c>
      <c r="R362" s="236">
        <v>46037</v>
      </c>
      <c r="S362" s="218" t="s">
        <v>11975</v>
      </c>
      <c r="T362" s="235"/>
      <c r="U362" s="235"/>
      <c r="V362" s="235"/>
      <c r="W362" s="235" t="s">
        <v>3748</v>
      </c>
      <c r="X362" s="236">
        <v>46043</v>
      </c>
      <c r="Y362" s="1153" t="s">
        <v>12014</v>
      </c>
      <c r="Z362" s="235"/>
      <c r="AA362" s="235"/>
      <c r="AB362" s="235"/>
      <c r="AC362" s="235"/>
      <c r="AD362" s="235"/>
      <c r="AE362" s="235"/>
      <c r="AF362" s="235"/>
      <c r="AG362" s="235"/>
      <c r="AH362" s="235"/>
      <c r="AI362" s="235"/>
      <c r="AJ362" s="235"/>
      <c r="AK362" s="235"/>
      <c r="AL362" s="235"/>
      <c r="AM362" s="235"/>
    </row>
    <row r="363" spans="1:39" s="138" customFormat="1" ht="15" hidden="1" x14ac:dyDescent="0.25">
      <c r="A363" s="1459" t="s">
        <v>9037</v>
      </c>
      <c r="B363" s="372"/>
      <c r="C363" s="372"/>
      <c r="D363" s="372" t="s">
        <v>65</v>
      </c>
      <c r="E363" s="374" t="s">
        <v>11680</v>
      </c>
      <c r="F363" s="370">
        <f t="shared" si="73"/>
        <v>46073</v>
      </c>
      <c r="G363" s="371" t="str">
        <f t="shared" si="68"/>
        <v>B1</v>
      </c>
      <c r="H363" s="1032" t="str">
        <f t="shared" si="69"/>
        <v>MR_DER-1575_26</v>
      </c>
      <c r="I363" s="263">
        <f t="shared" si="70"/>
        <v>46126</v>
      </c>
      <c r="J363" s="263" t="str">
        <f t="shared" si="71"/>
        <v>NÃO APROVADO</v>
      </c>
      <c r="K363" s="373" t="s">
        <v>3730</v>
      </c>
      <c r="L363" s="375">
        <v>46010</v>
      </c>
      <c r="M363" s="69" t="s">
        <v>11687</v>
      </c>
      <c r="N363" s="373" t="s">
        <v>5536</v>
      </c>
      <c r="O363" s="375">
        <v>46038</v>
      </c>
      <c r="P363" s="373"/>
      <c r="Q363" s="373" t="s">
        <v>3748</v>
      </c>
      <c r="R363" s="375">
        <v>46043</v>
      </c>
      <c r="S363" s="69" t="s">
        <v>12019</v>
      </c>
      <c r="T363" s="373"/>
      <c r="U363" s="373"/>
      <c r="V363" s="373"/>
      <c r="W363" s="373"/>
      <c r="X363" s="373"/>
      <c r="Y363" s="373"/>
      <c r="Z363" s="373"/>
      <c r="AA363" s="373"/>
      <c r="AB363" s="373"/>
      <c r="AC363" s="373" t="s">
        <v>5626</v>
      </c>
      <c r="AD363" s="375">
        <v>46073</v>
      </c>
      <c r="AE363" s="23" t="s">
        <v>12167</v>
      </c>
      <c r="AF363" s="373" t="s">
        <v>5536</v>
      </c>
      <c r="AG363" s="375">
        <v>46126</v>
      </c>
      <c r="AH363" s="373"/>
      <c r="AI363" s="373"/>
      <c r="AJ363" s="373"/>
      <c r="AK363" s="373"/>
      <c r="AL363" s="373"/>
      <c r="AM363" s="373"/>
    </row>
    <row r="364" spans="1:39" s="138" customFormat="1" ht="15" hidden="1" x14ac:dyDescent="0.25">
      <c r="A364" s="1459" t="s">
        <v>8342</v>
      </c>
      <c r="B364" s="372"/>
      <c r="C364" s="372"/>
      <c r="D364" s="372" t="s">
        <v>65</v>
      </c>
      <c r="E364" s="374" t="s">
        <v>11681</v>
      </c>
      <c r="F364" s="370">
        <f t="shared" si="73"/>
        <v>46073</v>
      </c>
      <c r="G364" s="371" t="str">
        <f t="shared" si="68"/>
        <v>B1</v>
      </c>
      <c r="H364" s="1032" t="str">
        <f t="shared" si="69"/>
        <v>MR_DER-1575_26</v>
      </c>
      <c r="I364" s="263">
        <f t="shared" si="70"/>
        <v>46126</v>
      </c>
      <c r="J364" s="263" t="str">
        <f t="shared" si="71"/>
        <v>APROVADO COM RESSALVAS</v>
      </c>
      <c r="K364" s="373" t="s">
        <v>3730</v>
      </c>
      <c r="L364" s="375">
        <v>46010</v>
      </c>
      <c r="M364" s="69" t="s">
        <v>11687</v>
      </c>
      <c r="N364" s="373" t="s">
        <v>5536</v>
      </c>
      <c r="O364" s="375">
        <v>46038</v>
      </c>
      <c r="P364" s="373"/>
      <c r="Q364" s="373" t="s">
        <v>3765</v>
      </c>
      <c r="R364" s="375">
        <v>46043</v>
      </c>
      <c r="S364" s="69" t="s">
        <v>12019</v>
      </c>
      <c r="T364" s="373"/>
      <c r="U364" s="373"/>
      <c r="V364" s="373"/>
      <c r="W364" s="266" t="s">
        <v>3748</v>
      </c>
      <c r="X364" s="276">
        <v>46044</v>
      </c>
      <c r="Y364" s="69" t="s">
        <v>12041</v>
      </c>
      <c r="Z364" s="373"/>
      <c r="AA364" s="373"/>
      <c r="AB364" s="373"/>
      <c r="AC364" s="373" t="s">
        <v>5626</v>
      </c>
      <c r="AD364" s="375">
        <v>46073</v>
      </c>
      <c r="AE364" s="23" t="s">
        <v>12167</v>
      </c>
      <c r="AF364" s="373" t="s">
        <v>5537</v>
      </c>
      <c r="AG364" s="375">
        <v>46126</v>
      </c>
      <c r="AH364" s="373"/>
      <c r="AI364" s="373"/>
      <c r="AJ364" s="373"/>
      <c r="AK364" s="373"/>
      <c r="AL364" s="373"/>
      <c r="AM364" s="373"/>
    </row>
    <row r="365" spans="1:39" s="77" customFormat="1" ht="15" hidden="1" x14ac:dyDescent="0.25">
      <c r="A365" s="230" t="s">
        <v>8263</v>
      </c>
      <c r="B365" s="372"/>
      <c r="C365" s="372"/>
      <c r="D365" s="372" t="s">
        <v>27</v>
      </c>
      <c r="E365" s="247" t="s">
        <v>11682</v>
      </c>
      <c r="F365" s="239">
        <f>IF(L365&lt;&gt;0,MAX(L365,R365,X365,AD365,AJ365),"NE")</f>
        <v>46151</v>
      </c>
      <c r="G365" s="259" t="str">
        <f t="shared" si="68"/>
        <v>B</v>
      </c>
      <c r="H365" s="274" t="str">
        <f t="shared" si="69"/>
        <v>MR_DER-1731_26</v>
      </c>
      <c r="I365" s="234" t="str">
        <f t="shared" si="70"/>
        <v>ND</v>
      </c>
      <c r="J365" s="234" t="str">
        <f t="shared" si="71"/>
        <v>ND</v>
      </c>
      <c r="K365" s="235" t="s">
        <v>3730</v>
      </c>
      <c r="L365" s="236">
        <v>46010</v>
      </c>
      <c r="M365" s="1153" t="s">
        <v>11687</v>
      </c>
      <c r="N365" s="235" t="s">
        <v>5537</v>
      </c>
      <c r="O365" s="236">
        <v>46036</v>
      </c>
      <c r="P365" s="235"/>
      <c r="Q365" s="235" t="s">
        <v>3748</v>
      </c>
      <c r="R365" s="236">
        <v>46037</v>
      </c>
      <c r="S365" s="1153" t="s">
        <v>11975</v>
      </c>
      <c r="T365" s="235"/>
      <c r="U365" s="235"/>
      <c r="V365" s="235"/>
      <c r="W365" s="235" t="s">
        <v>3748</v>
      </c>
      <c r="X365" s="236">
        <v>46043</v>
      </c>
      <c r="Y365" s="1153" t="s">
        <v>12014</v>
      </c>
      <c r="Z365" s="235"/>
      <c r="AA365" s="235"/>
      <c r="AB365" s="235"/>
      <c r="AC365" s="235" t="s">
        <v>5626</v>
      </c>
      <c r="AD365" s="236">
        <v>46073</v>
      </c>
      <c r="AE365" s="218" t="s">
        <v>12167</v>
      </c>
      <c r="AF365" s="235"/>
      <c r="AG365" s="235"/>
      <c r="AH365" s="235"/>
      <c r="AI365" s="235" t="s">
        <v>5811</v>
      </c>
      <c r="AJ365" s="236">
        <v>46151</v>
      </c>
      <c r="AK365" s="218" t="s">
        <v>12645</v>
      </c>
      <c r="AL365" s="235"/>
      <c r="AM365" s="235"/>
    </row>
    <row r="366" spans="1:39" s="77" customFormat="1" ht="15" hidden="1" x14ac:dyDescent="0.25">
      <c r="A366" s="230" t="s">
        <v>8263</v>
      </c>
      <c r="B366" s="372"/>
      <c r="C366" s="372"/>
      <c r="D366" s="372" t="s">
        <v>12256</v>
      </c>
      <c r="E366" s="247" t="s">
        <v>12257</v>
      </c>
      <c r="F366" s="239">
        <f>IF(L366&lt;&gt;0,MAX(L366,R366,X366,AD366,AJ366),"NE")</f>
        <v>46151</v>
      </c>
      <c r="G366" s="259" t="str">
        <f t="shared" si="68"/>
        <v>B</v>
      </c>
      <c r="H366" s="274" t="str">
        <f t="shared" si="69"/>
        <v>MR_DER-1731_26</v>
      </c>
      <c r="I366" s="234" t="str">
        <f>IF(F366="NE",F366,IF(INDEX(K366:CP366,,MATCH(F366,K366:CP366,0)+3)&lt;&gt;0,INDEX(K366:CP366,,MATCH(F366,K366:CP366,0)+3),"ND"))</f>
        <v>ND</v>
      </c>
      <c r="J366" s="234" t="str">
        <f>IF(G366="NE",G366,IF(INDEX(K366:CQ366,,MATCH(G366,K366:CQ366,0)+3)&lt;&gt;0,INDEX(K366:CQ366,,MATCH(G366,K366:CQ366,0)+3),"ND"))</f>
        <v>ND</v>
      </c>
      <c r="K366" s="235" t="s">
        <v>3730</v>
      </c>
      <c r="L366" s="236">
        <v>46084</v>
      </c>
      <c r="M366" s="218" t="s">
        <v>12262</v>
      </c>
      <c r="N366" s="235"/>
      <c r="O366" s="236"/>
      <c r="P366" s="235"/>
      <c r="Q366" s="235"/>
      <c r="R366" s="236"/>
      <c r="S366" s="1153"/>
      <c r="T366" s="235"/>
      <c r="U366" s="235"/>
      <c r="V366" s="235"/>
      <c r="W366" s="235"/>
      <c r="X366" s="236"/>
      <c r="Y366" s="1153"/>
      <c r="Z366" s="235"/>
      <c r="AA366" s="235"/>
      <c r="AB366" s="235"/>
      <c r="AC366" s="235"/>
      <c r="AD366" s="236"/>
      <c r="AE366" s="218"/>
      <c r="AF366" s="235"/>
      <c r="AG366" s="235"/>
      <c r="AH366" s="235"/>
      <c r="AI366" s="235" t="s">
        <v>5811</v>
      </c>
      <c r="AJ366" s="236">
        <v>46151</v>
      </c>
      <c r="AK366" s="218" t="s">
        <v>12645</v>
      </c>
      <c r="AL366" s="235"/>
      <c r="AM366" s="235"/>
    </row>
    <row r="367" spans="1:39" s="352" customFormat="1" hidden="1" x14ac:dyDescent="0.2">
      <c r="A367" s="242"/>
      <c r="B367" s="242"/>
      <c r="C367" s="242"/>
      <c r="D367" s="242"/>
      <c r="E367" s="242" t="s">
        <v>11798</v>
      </c>
      <c r="F367" s="243"/>
      <c r="G367" s="243"/>
      <c r="H367" s="243"/>
      <c r="I367" s="243"/>
      <c r="J367" s="243"/>
      <c r="K367" s="244"/>
      <c r="L367" s="244"/>
      <c r="M367" s="245"/>
      <c r="N367" s="246"/>
      <c r="O367" s="246"/>
      <c r="P367" s="246"/>
      <c r="Q367" s="244"/>
      <c r="R367" s="244"/>
      <c r="S367" s="245"/>
      <c r="T367" s="246"/>
      <c r="U367" s="246"/>
      <c r="V367" s="246"/>
      <c r="W367" s="244"/>
      <c r="X367" s="244"/>
      <c r="Y367" s="245"/>
      <c r="Z367" s="246"/>
      <c r="AA367" s="246"/>
      <c r="AB367" s="246"/>
      <c r="AC367" s="244"/>
      <c r="AD367" s="244"/>
      <c r="AE367" s="245"/>
      <c r="AF367" s="246"/>
      <c r="AG367" s="246"/>
      <c r="AH367" s="246"/>
      <c r="AI367" s="244"/>
      <c r="AJ367" s="244"/>
      <c r="AK367" s="245"/>
      <c r="AL367" s="246"/>
      <c r="AM367" s="246"/>
    </row>
    <row r="368" spans="1:39" s="77" customFormat="1" ht="15" hidden="1" x14ac:dyDescent="0.25">
      <c r="A368" s="264" t="s">
        <v>8263</v>
      </c>
      <c r="B368" s="372"/>
      <c r="C368" s="372"/>
      <c r="D368" s="372" t="s">
        <v>63</v>
      </c>
      <c r="E368" s="247" t="s">
        <v>11750</v>
      </c>
      <c r="F368" s="239">
        <f>IF(L368&lt;&gt;0,MAX(L368,R368,X368,AD368,AJ368),"NE")</f>
        <v>46153</v>
      </c>
      <c r="G368" s="259" t="str">
        <f t="shared" ref="G368:G415" si="74">IF($F368="","",INDEX($K368:$FI368,1,MATCH($F368,$K368:$FI368,)-1))</f>
        <v>B</v>
      </c>
      <c r="H368" s="274" t="str">
        <f t="shared" ref="H368:H415" si="75">IF($F368="","",INDEX($K368:$AY368,1,MATCH($F368,$K368:$AY368,)+1))</f>
        <v>MR_DER-1732_26</v>
      </c>
      <c r="I368" s="234" t="str">
        <f t="shared" ref="I368:I415" si="76">IF(F368="NE",F368,IF(INDEX(K368:CP368,,MATCH(F368,K368:CP368,0)+3)&lt;&gt;0,INDEX(K368:CP368,,MATCH(F368,K368:CP368,0)+3),"ND"))</f>
        <v>ND</v>
      </c>
      <c r="J368" s="234" t="str">
        <f t="shared" ref="J368:J415" si="77">IF(G368="NE",G368,IF(INDEX(K368:CQ368,,MATCH(G368,K368:CQ368,0)+3)&lt;&gt;0,INDEX(K368:CQ368,,MATCH(G368,K368:CQ368,0)+3),"ND"))</f>
        <v>ND</v>
      </c>
      <c r="K368" s="235" t="s">
        <v>3730</v>
      </c>
      <c r="L368" s="236">
        <v>46014</v>
      </c>
      <c r="M368" s="218" t="s">
        <v>11797</v>
      </c>
      <c r="N368" s="235" t="s">
        <v>5537</v>
      </c>
      <c r="O368" s="236">
        <v>46036</v>
      </c>
      <c r="P368" s="235"/>
      <c r="Q368" s="235" t="s">
        <v>3748</v>
      </c>
      <c r="R368" s="236">
        <v>46037</v>
      </c>
      <c r="S368" s="218" t="s">
        <v>11976</v>
      </c>
      <c r="T368" s="235"/>
      <c r="U368" s="235"/>
      <c r="V368" s="235"/>
      <c r="W368" s="235" t="s">
        <v>3748</v>
      </c>
      <c r="X368" s="236">
        <v>46043</v>
      </c>
      <c r="Y368" s="218" t="s">
        <v>12009</v>
      </c>
      <c r="Z368" s="235"/>
      <c r="AA368" s="235"/>
      <c r="AB368" s="235"/>
      <c r="AC368" s="235" t="s">
        <v>5626</v>
      </c>
      <c r="AD368" s="236">
        <v>46077</v>
      </c>
      <c r="AE368" s="218" t="s">
        <v>12242</v>
      </c>
      <c r="AF368" s="236" t="s">
        <v>5539</v>
      </c>
      <c r="AG368" s="236">
        <v>46150</v>
      </c>
      <c r="AH368" s="235"/>
      <c r="AI368" s="235" t="s">
        <v>5811</v>
      </c>
      <c r="AJ368" s="236">
        <v>46153</v>
      </c>
      <c r="AK368" s="218" t="s">
        <v>12646</v>
      </c>
      <c r="AL368" s="235"/>
      <c r="AM368" s="235"/>
    </row>
    <row r="369" spans="1:39" s="77" customFormat="1" ht="15" hidden="1" x14ac:dyDescent="0.25">
      <c r="A369" s="264" t="s">
        <v>8263</v>
      </c>
      <c r="B369" s="372"/>
      <c r="C369" s="372"/>
      <c r="D369" s="372" t="s">
        <v>63</v>
      </c>
      <c r="E369" s="247" t="s">
        <v>11751</v>
      </c>
      <c r="F369" s="239">
        <f t="shared" ref="F369:F410" si="78">IF(L369&lt;&gt;0,MAX(L369,R369,X369,AD369,AJ369),"NE")</f>
        <v>46153</v>
      </c>
      <c r="G369" s="259" t="str">
        <f t="shared" si="74"/>
        <v>B</v>
      </c>
      <c r="H369" s="274" t="str">
        <f t="shared" si="75"/>
        <v>MR_DER-1732_26</v>
      </c>
      <c r="I369" s="234" t="str">
        <f t="shared" si="76"/>
        <v>ND</v>
      </c>
      <c r="J369" s="234" t="str">
        <f t="shared" si="77"/>
        <v>ND</v>
      </c>
      <c r="K369" s="235" t="s">
        <v>3730</v>
      </c>
      <c r="L369" s="236">
        <v>46014</v>
      </c>
      <c r="M369" s="218" t="s">
        <v>11797</v>
      </c>
      <c r="N369" s="235" t="s">
        <v>5537</v>
      </c>
      <c r="O369" s="236">
        <v>46036</v>
      </c>
      <c r="P369" s="235"/>
      <c r="Q369" s="235" t="s">
        <v>3748</v>
      </c>
      <c r="R369" s="236">
        <v>46037</v>
      </c>
      <c r="S369" s="218" t="s">
        <v>11976</v>
      </c>
      <c r="T369" s="235"/>
      <c r="U369" s="235"/>
      <c r="V369" s="235"/>
      <c r="W369" s="235" t="s">
        <v>3748</v>
      </c>
      <c r="X369" s="236">
        <v>46043</v>
      </c>
      <c r="Y369" s="218" t="s">
        <v>12009</v>
      </c>
      <c r="Z369" s="235"/>
      <c r="AA369" s="235"/>
      <c r="AB369" s="235"/>
      <c r="AC369" s="235" t="s">
        <v>5626</v>
      </c>
      <c r="AD369" s="236">
        <v>46077</v>
      </c>
      <c r="AE369" s="218" t="s">
        <v>12242</v>
      </c>
      <c r="AF369" s="236" t="s">
        <v>5539</v>
      </c>
      <c r="AG369" s="236">
        <v>46150</v>
      </c>
      <c r="AH369" s="235"/>
      <c r="AI369" s="235" t="s">
        <v>5811</v>
      </c>
      <c r="AJ369" s="236">
        <v>46153</v>
      </c>
      <c r="AK369" s="218" t="s">
        <v>12646</v>
      </c>
      <c r="AL369" s="235"/>
      <c r="AM369" s="235"/>
    </row>
    <row r="370" spans="1:39" s="77" customFormat="1" ht="15" hidden="1" x14ac:dyDescent="0.25">
      <c r="A370" s="264" t="s">
        <v>8263</v>
      </c>
      <c r="B370" s="372"/>
      <c r="C370" s="372"/>
      <c r="D370" s="372" t="s">
        <v>63</v>
      </c>
      <c r="E370" s="247" t="s">
        <v>11752</v>
      </c>
      <c r="F370" s="239">
        <f t="shared" si="78"/>
        <v>46153</v>
      </c>
      <c r="G370" s="259" t="str">
        <f t="shared" si="74"/>
        <v>B</v>
      </c>
      <c r="H370" s="274" t="str">
        <f t="shared" si="75"/>
        <v>MR_DER-1732_26</v>
      </c>
      <c r="I370" s="234" t="str">
        <f t="shared" si="76"/>
        <v>ND</v>
      </c>
      <c r="J370" s="234" t="str">
        <f t="shared" si="77"/>
        <v>ND</v>
      </c>
      <c r="K370" s="235" t="s">
        <v>3730</v>
      </c>
      <c r="L370" s="236">
        <v>46014</v>
      </c>
      <c r="M370" s="218" t="s">
        <v>11797</v>
      </c>
      <c r="N370" s="235" t="s">
        <v>5537</v>
      </c>
      <c r="O370" s="236">
        <v>46036</v>
      </c>
      <c r="P370" s="235"/>
      <c r="Q370" s="235" t="s">
        <v>3748</v>
      </c>
      <c r="R370" s="236">
        <v>46037</v>
      </c>
      <c r="S370" s="218" t="s">
        <v>11976</v>
      </c>
      <c r="T370" s="235"/>
      <c r="U370" s="235"/>
      <c r="V370" s="235"/>
      <c r="W370" s="235" t="s">
        <v>3748</v>
      </c>
      <c r="X370" s="236">
        <v>46043</v>
      </c>
      <c r="Y370" s="218" t="s">
        <v>12009</v>
      </c>
      <c r="Z370" s="235"/>
      <c r="AA370" s="235"/>
      <c r="AB370" s="235"/>
      <c r="AC370" s="235" t="s">
        <v>5626</v>
      </c>
      <c r="AD370" s="236">
        <v>46077</v>
      </c>
      <c r="AE370" s="218" t="s">
        <v>12242</v>
      </c>
      <c r="AF370" s="236" t="s">
        <v>5539</v>
      </c>
      <c r="AG370" s="236">
        <v>46150</v>
      </c>
      <c r="AH370" s="235"/>
      <c r="AI370" s="235" t="s">
        <v>5811</v>
      </c>
      <c r="AJ370" s="236">
        <v>46153</v>
      </c>
      <c r="AK370" s="218" t="s">
        <v>12646</v>
      </c>
      <c r="AL370" s="235"/>
      <c r="AM370" s="235"/>
    </row>
    <row r="371" spans="1:39" s="77" customFormat="1" ht="15" hidden="1" x14ac:dyDescent="0.25">
      <c r="A371" s="264" t="s">
        <v>8263</v>
      </c>
      <c r="B371" s="372"/>
      <c r="C371" s="372"/>
      <c r="D371" s="372" t="s">
        <v>63</v>
      </c>
      <c r="E371" s="247" t="s">
        <v>11753</v>
      </c>
      <c r="F371" s="239">
        <f t="shared" si="78"/>
        <v>46153</v>
      </c>
      <c r="G371" s="259" t="str">
        <f t="shared" si="74"/>
        <v>B</v>
      </c>
      <c r="H371" s="274" t="str">
        <f t="shared" si="75"/>
        <v>MR_DER-1732_26</v>
      </c>
      <c r="I371" s="234" t="str">
        <f t="shared" si="76"/>
        <v>ND</v>
      </c>
      <c r="J371" s="234" t="str">
        <f t="shared" si="77"/>
        <v>ND</v>
      </c>
      <c r="K371" s="235" t="s">
        <v>3730</v>
      </c>
      <c r="L371" s="236">
        <v>46014</v>
      </c>
      <c r="M371" s="218" t="s">
        <v>11797</v>
      </c>
      <c r="N371" s="235" t="s">
        <v>5537</v>
      </c>
      <c r="O371" s="236">
        <v>46036</v>
      </c>
      <c r="P371" s="235"/>
      <c r="Q371" s="235" t="s">
        <v>3748</v>
      </c>
      <c r="R371" s="236">
        <v>46037</v>
      </c>
      <c r="S371" s="218" t="s">
        <v>11976</v>
      </c>
      <c r="T371" s="235"/>
      <c r="U371" s="235"/>
      <c r="V371" s="235"/>
      <c r="W371" s="235" t="s">
        <v>3748</v>
      </c>
      <c r="X371" s="236">
        <v>46043</v>
      </c>
      <c r="Y371" s="218" t="s">
        <v>12009</v>
      </c>
      <c r="Z371" s="235"/>
      <c r="AA371" s="235"/>
      <c r="AB371" s="235"/>
      <c r="AC371" s="235" t="s">
        <v>5626</v>
      </c>
      <c r="AD371" s="236">
        <v>46077</v>
      </c>
      <c r="AE371" s="218" t="s">
        <v>12242</v>
      </c>
      <c r="AF371" s="236" t="s">
        <v>5539</v>
      </c>
      <c r="AG371" s="236">
        <v>46150</v>
      </c>
      <c r="AH371" s="235"/>
      <c r="AI371" s="235" t="s">
        <v>5811</v>
      </c>
      <c r="AJ371" s="236">
        <v>46153</v>
      </c>
      <c r="AK371" s="218" t="s">
        <v>12646</v>
      </c>
      <c r="AL371" s="235"/>
      <c r="AM371" s="235"/>
    </row>
    <row r="372" spans="1:39" s="77" customFormat="1" ht="15" hidden="1" x14ac:dyDescent="0.25">
      <c r="A372" s="264" t="s">
        <v>8263</v>
      </c>
      <c r="B372" s="372"/>
      <c r="C372" s="372"/>
      <c r="D372" s="372" t="s">
        <v>63</v>
      </c>
      <c r="E372" s="247" t="s">
        <v>11754</v>
      </c>
      <c r="F372" s="239">
        <f t="shared" si="78"/>
        <v>46153</v>
      </c>
      <c r="G372" s="259" t="str">
        <f t="shared" si="74"/>
        <v>B</v>
      </c>
      <c r="H372" s="274" t="str">
        <f t="shared" si="75"/>
        <v>MR_DER-1732_26</v>
      </c>
      <c r="I372" s="234" t="str">
        <f t="shared" si="76"/>
        <v>ND</v>
      </c>
      <c r="J372" s="234" t="str">
        <f t="shared" si="77"/>
        <v>ND</v>
      </c>
      <c r="K372" s="235" t="s">
        <v>3730</v>
      </c>
      <c r="L372" s="236">
        <v>46014</v>
      </c>
      <c r="M372" s="218" t="s">
        <v>11797</v>
      </c>
      <c r="N372" s="235" t="s">
        <v>5537</v>
      </c>
      <c r="O372" s="236">
        <v>46036</v>
      </c>
      <c r="P372" s="235"/>
      <c r="Q372" s="235" t="s">
        <v>3748</v>
      </c>
      <c r="R372" s="236">
        <v>46037</v>
      </c>
      <c r="S372" s="218" t="s">
        <v>11976</v>
      </c>
      <c r="T372" s="235"/>
      <c r="U372" s="235"/>
      <c r="V372" s="235"/>
      <c r="W372" s="235" t="s">
        <v>3748</v>
      </c>
      <c r="X372" s="236">
        <v>46043</v>
      </c>
      <c r="Y372" s="218" t="s">
        <v>12009</v>
      </c>
      <c r="Z372" s="235"/>
      <c r="AA372" s="235"/>
      <c r="AB372" s="235"/>
      <c r="AC372" s="235" t="s">
        <v>5626</v>
      </c>
      <c r="AD372" s="236">
        <v>46077</v>
      </c>
      <c r="AE372" s="218" t="s">
        <v>12242</v>
      </c>
      <c r="AF372" s="236" t="s">
        <v>5539</v>
      </c>
      <c r="AG372" s="236">
        <v>46150</v>
      </c>
      <c r="AH372" s="235"/>
      <c r="AI372" s="235" t="s">
        <v>5811</v>
      </c>
      <c r="AJ372" s="236">
        <v>46153</v>
      </c>
      <c r="AK372" s="218" t="s">
        <v>12646</v>
      </c>
      <c r="AL372" s="235"/>
      <c r="AM372" s="235"/>
    </row>
    <row r="373" spans="1:39" s="77" customFormat="1" ht="15" hidden="1" x14ac:dyDescent="0.25">
      <c r="A373" s="264" t="s">
        <v>8263</v>
      </c>
      <c r="B373" s="372"/>
      <c r="C373" s="372"/>
      <c r="D373" s="372" t="s">
        <v>63</v>
      </c>
      <c r="E373" s="247" t="s">
        <v>11755</v>
      </c>
      <c r="F373" s="239">
        <f t="shared" si="78"/>
        <v>46153</v>
      </c>
      <c r="G373" s="259" t="str">
        <f t="shared" si="74"/>
        <v>B</v>
      </c>
      <c r="H373" s="274" t="str">
        <f t="shared" si="75"/>
        <v>MR_DER-1732_26</v>
      </c>
      <c r="I373" s="234" t="str">
        <f t="shared" si="76"/>
        <v>ND</v>
      </c>
      <c r="J373" s="234" t="str">
        <f t="shared" si="77"/>
        <v>ND</v>
      </c>
      <c r="K373" s="235" t="s">
        <v>3730</v>
      </c>
      <c r="L373" s="236">
        <v>46014</v>
      </c>
      <c r="M373" s="218" t="s">
        <v>11797</v>
      </c>
      <c r="N373" s="235" t="s">
        <v>5537</v>
      </c>
      <c r="O373" s="236">
        <v>46036</v>
      </c>
      <c r="P373" s="235"/>
      <c r="Q373" s="235" t="s">
        <v>3748</v>
      </c>
      <c r="R373" s="236">
        <v>46037</v>
      </c>
      <c r="S373" s="218" t="s">
        <v>11976</v>
      </c>
      <c r="T373" s="235"/>
      <c r="U373" s="235"/>
      <c r="V373" s="235"/>
      <c r="W373" s="235" t="s">
        <v>3748</v>
      </c>
      <c r="X373" s="236">
        <v>46043</v>
      </c>
      <c r="Y373" s="218" t="s">
        <v>12009</v>
      </c>
      <c r="Z373" s="235"/>
      <c r="AA373" s="235"/>
      <c r="AB373" s="235"/>
      <c r="AC373" s="235" t="s">
        <v>5626</v>
      </c>
      <c r="AD373" s="236">
        <v>46077</v>
      </c>
      <c r="AE373" s="218" t="s">
        <v>12242</v>
      </c>
      <c r="AF373" s="236" t="s">
        <v>5539</v>
      </c>
      <c r="AG373" s="236">
        <v>46150</v>
      </c>
      <c r="AH373" s="235"/>
      <c r="AI373" s="235" t="s">
        <v>5811</v>
      </c>
      <c r="AJ373" s="236">
        <v>46153</v>
      </c>
      <c r="AK373" s="218" t="s">
        <v>12646</v>
      </c>
      <c r="AL373" s="235"/>
      <c r="AM373" s="235"/>
    </row>
    <row r="374" spans="1:39" s="77" customFormat="1" ht="15" hidden="1" x14ac:dyDescent="0.25">
      <c r="A374" s="264" t="s">
        <v>8263</v>
      </c>
      <c r="B374" s="372"/>
      <c r="C374" s="372"/>
      <c r="D374" s="372" t="s">
        <v>63</v>
      </c>
      <c r="E374" s="247" t="s">
        <v>11756</v>
      </c>
      <c r="F374" s="239">
        <f t="shared" si="78"/>
        <v>46153</v>
      </c>
      <c r="G374" s="259" t="str">
        <f t="shared" si="74"/>
        <v>B</v>
      </c>
      <c r="H374" s="274" t="str">
        <f t="shared" si="75"/>
        <v>MR_DER-1732_26</v>
      </c>
      <c r="I374" s="234" t="str">
        <f t="shared" si="76"/>
        <v>ND</v>
      </c>
      <c r="J374" s="234" t="str">
        <f t="shared" si="77"/>
        <v>ND</v>
      </c>
      <c r="K374" s="235" t="s">
        <v>3730</v>
      </c>
      <c r="L374" s="236">
        <v>46014</v>
      </c>
      <c r="M374" s="218" t="s">
        <v>11797</v>
      </c>
      <c r="N374" s="235" t="s">
        <v>5537</v>
      </c>
      <c r="O374" s="236">
        <v>46036</v>
      </c>
      <c r="P374" s="235"/>
      <c r="Q374" s="235" t="s">
        <v>3748</v>
      </c>
      <c r="R374" s="236">
        <v>46037</v>
      </c>
      <c r="S374" s="218" t="s">
        <v>11976</v>
      </c>
      <c r="T374" s="235"/>
      <c r="U374" s="235"/>
      <c r="V374" s="235"/>
      <c r="W374" s="235" t="s">
        <v>3748</v>
      </c>
      <c r="X374" s="236">
        <v>46043</v>
      </c>
      <c r="Y374" s="218" t="s">
        <v>12009</v>
      </c>
      <c r="Z374" s="235"/>
      <c r="AA374" s="235"/>
      <c r="AB374" s="235"/>
      <c r="AC374" s="235" t="s">
        <v>5626</v>
      </c>
      <c r="AD374" s="236">
        <v>46077</v>
      </c>
      <c r="AE374" s="218" t="s">
        <v>12242</v>
      </c>
      <c r="AF374" s="236" t="s">
        <v>5539</v>
      </c>
      <c r="AG374" s="236">
        <v>46150</v>
      </c>
      <c r="AH374" s="235"/>
      <c r="AI374" s="235" t="s">
        <v>5811</v>
      </c>
      <c r="AJ374" s="236">
        <v>46153</v>
      </c>
      <c r="AK374" s="218" t="s">
        <v>12646</v>
      </c>
      <c r="AL374" s="235"/>
      <c r="AM374" s="235"/>
    </row>
    <row r="375" spans="1:39" s="77" customFormat="1" ht="15" hidden="1" x14ac:dyDescent="0.25">
      <c r="A375" s="264" t="s">
        <v>8263</v>
      </c>
      <c r="B375" s="372"/>
      <c r="C375" s="372"/>
      <c r="D375" s="372" t="s">
        <v>63</v>
      </c>
      <c r="E375" s="247" t="s">
        <v>11757</v>
      </c>
      <c r="F375" s="239">
        <f t="shared" si="78"/>
        <v>46153</v>
      </c>
      <c r="G375" s="259" t="str">
        <f t="shared" si="74"/>
        <v>B</v>
      </c>
      <c r="H375" s="274" t="str">
        <f t="shared" si="75"/>
        <v>MR_DER-1732_26</v>
      </c>
      <c r="I375" s="234" t="str">
        <f t="shared" si="76"/>
        <v>ND</v>
      </c>
      <c r="J375" s="234" t="str">
        <f t="shared" si="77"/>
        <v>ND</v>
      </c>
      <c r="K375" s="235" t="s">
        <v>3730</v>
      </c>
      <c r="L375" s="236">
        <v>46014</v>
      </c>
      <c r="M375" s="218" t="s">
        <v>11797</v>
      </c>
      <c r="N375" s="235" t="s">
        <v>5537</v>
      </c>
      <c r="O375" s="236">
        <v>46036</v>
      </c>
      <c r="P375" s="235"/>
      <c r="Q375" s="235" t="s">
        <v>3748</v>
      </c>
      <c r="R375" s="236">
        <v>46037</v>
      </c>
      <c r="S375" s="218" t="s">
        <v>11976</v>
      </c>
      <c r="T375" s="235"/>
      <c r="U375" s="235"/>
      <c r="V375" s="235"/>
      <c r="W375" s="235" t="s">
        <v>3748</v>
      </c>
      <c r="X375" s="236">
        <v>46043</v>
      </c>
      <c r="Y375" s="218" t="s">
        <v>12009</v>
      </c>
      <c r="Z375" s="235"/>
      <c r="AA375" s="235"/>
      <c r="AB375" s="235"/>
      <c r="AC375" s="235" t="s">
        <v>5626</v>
      </c>
      <c r="AD375" s="236">
        <v>46077</v>
      </c>
      <c r="AE375" s="218" t="s">
        <v>12242</v>
      </c>
      <c r="AF375" s="236" t="s">
        <v>5539</v>
      </c>
      <c r="AG375" s="236">
        <v>46150</v>
      </c>
      <c r="AH375" s="235"/>
      <c r="AI375" s="235" t="s">
        <v>5811</v>
      </c>
      <c r="AJ375" s="236">
        <v>46153</v>
      </c>
      <c r="AK375" s="218" t="s">
        <v>12646</v>
      </c>
      <c r="AL375" s="235"/>
      <c r="AM375" s="235"/>
    </row>
    <row r="376" spans="1:39" s="77" customFormat="1" ht="15" hidden="1" x14ac:dyDescent="0.25">
      <c r="A376" s="264" t="s">
        <v>8263</v>
      </c>
      <c r="B376" s="372"/>
      <c r="C376" s="372"/>
      <c r="D376" s="372" t="s">
        <v>63</v>
      </c>
      <c r="E376" s="247" t="s">
        <v>11758</v>
      </c>
      <c r="F376" s="239">
        <f t="shared" si="78"/>
        <v>46153</v>
      </c>
      <c r="G376" s="259" t="str">
        <f t="shared" si="74"/>
        <v>B</v>
      </c>
      <c r="H376" s="274" t="str">
        <f t="shared" si="75"/>
        <v>MR_DER-1732_26</v>
      </c>
      <c r="I376" s="234" t="str">
        <f t="shared" si="76"/>
        <v>ND</v>
      </c>
      <c r="J376" s="234" t="str">
        <f t="shared" si="77"/>
        <v>ND</v>
      </c>
      <c r="K376" s="235" t="s">
        <v>3730</v>
      </c>
      <c r="L376" s="236">
        <v>46014</v>
      </c>
      <c r="M376" s="218" t="s">
        <v>11797</v>
      </c>
      <c r="N376" s="235" t="s">
        <v>5537</v>
      </c>
      <c r="O376" s="236">
        <v>46036</v>
      </c>
      <c r="P376" s="235"/>
      <c r="Q376" s="235" t="s">
        <v>3748</v>
      </c>
      <c r="R376" s="236">
        <v>46037</v>
      </c>
      <c r="S376" s="218" t="s">
        <v>11976</v>
      </c>
      <c r="T376" s="235"/>
      <c r="U376" s="235"/>
      <c r="V376" s="235"/>
      <c r="W376" s="235" t="s">
        <v>3748</v>
      </c>
      <c r="X376" s="236">
        <v>46043</v>
      </c>
      <c r="Y376" s="218" t="s">
        <v>12009</v>
      </c>
      <c r="Z376" s="235"/>
      <c r="AA376" s="235"/>
      <c r="AB376" s="235"/>
      <c r="AC376" s="235" t="s">
        <v>5626</v>
      </c>
      <c r="AD376" s="236">
        <v>46077</v>
      </c>
      <c r="AE376" s="218" t="s">
        <v>12242</v>
      </c>
      <c r="AF376" s="236" t="s">
        <v>5539</v>
      </c>
      <c r="AG376" s="236">
        <v>46150</v>
      </c>
      <c r="AH376" s="235"/>
      <c r="AI376" s="235" t="s">
        <v>5811</v>
      </c>
      <c r="AJ376" s="236">
        <v>46153</v>
      </c>
      <c r="AK376" s="218" t="s">
        <v>12646</v>
      </c>
      <c r="AL376" s="235"/>
      <c r="AM376" s="235"/>
    </row>
    <row r="377" spans="1:39" s="77" customFormat="1" ht="15" hidden="1" x14ac:dyDescent="0.25">
      <c r="A377" s="264" t="s">
        <v>8263</v>
      </c>
      <c r="B377" s="372"/>
      <c r="C377" s="372"/>
      <c r="D377" s="372" t="s">
        <v>63</v>
      </c>
      <c r="E377" s="247" t="s">
        <v>11759</v>
      </c>
      <c r="F377" s="239">
        <f t="shared" si="78"/>
        <v>46153</v>
      </c>
      <c r="G377" s="259" t="str">
        <f t="shared" si="74"/>
        <v>B</v>
      </c>
      <c r="H377" s="274" t="str">
        <f t="shared" si="75"/>
        <v>MR_DER-1732_26</v>
      </c>
      <c r="I377" s="234" t="str">
        <f t="shared" si="76"/>
        <v>ND</v>
      </c>
      <c r="J377" s="234" t="str">
        <f t="shared" si="77"/>
        <v>ND</v>
      </c>
      <c r="K377" s="235" t="s">
        <v>3730</v>
      </c>
      <c r="L377" s="236">
        <v>46014</v>
      </c>
      <c r="M377" s="218" t="s">
        <v>11797</v>
      </c>
      <c r="N377" s="235" t="s">
        <v>5537</v>
      </c>
      <c r="O377" s="236">
        <v>46036</v>
      </c>
      <c r="P377" s="235"/>
      <c r="Q377" s="235" t="s">
        <v>3748</v>
      </c>
      <c r="R377" s="236">
        <v>46037</v>
      </c>
      <c r="S377" s="218" t="s">
        <v>11976</v>
      </c>
      <c r="T377" s="235"/>
      <c r="U377" s="235"/>
      <c r="V377" s="235"/>
      <c r="W377" s="235" t="s">
        <v>3748</v>
      </c>
      <c r="X377" s="236">
        <v>46043</v>
      </c>
      <c r="Y377" s="218" t="s">
        <v>12009</v>
      </c>
      <c r="Z377" s="235"/>
      <c r="AA377" s="235"/>
      <c r="AB377" s="235"/>
      <c r="AC377" s="235" t="s">
        <v>5626</v>
      </c>
      <c r="AD377" s="236">
        <v>46077</v>
      </c>
      <c r="AE377" s="218" t="s">
        <v>12242</v>
      </c>
      <c r="AF377" s="236" t="s">
        <v>5539</v>
      </c>
      <c r="AG377" s="236">
        <v>46150</v>
      </c>
      <c r="AH377" s="235"/>
      <c r="AI377" s="235" t="s">
        <v>5811</v>
      </c>
      <c r="AJ377" s="236">
        <v>46153</v>
      </c>
      <c r="AK377" s="218" t="s">
        <v>12646</v>
      </c>
      <c r="AL377" s="235"/>
      <c r="AM377" s="235"/>
    </row>
    <row r="378" spans="1:39" s="77" customFormat="1" ht="15" hidden="1" x14ac:dyDescent="0.25">
      <c r="A378" s="264" t="s">
        <v>8263</v>
      </c>
      <c r="B378" s="372"/>
      <c r="C378" s="372"/>
      <c r="D378" s="372" t="s">
        <v>63</v>
      </c>
      <c r="E378" s="247" t="s">
        <v>11760</v>
      </c>
      <c r="F378" s="239">
        <f t="shared" si="78"/>
        <v>46153</v>
      </c>
      <c r="G378" s="259" t="str">
        <f t="shared" si="74"/>
        <v>B</v>
      </c>
      <c r="H378" s="274" t="str">
        <f t="shared" si="75"/>
        <v>MR_DER-1732_26</v>
      </c>
      <c r="I378" s="234" t="str">
        <f t="shared" si="76"/>
        <v>ND</v>
      </c>
      <c r="J378" s="234" t="str">
        <f t="shared" si="77"/>
        <v>ND</v>
      </c>
      <c r="K378" s="235" t="s">
        <v>3730</v>
      </c>
      <c r="L378" s="236">
        <v>46014</v>
      </c>
      <c r="M378" s="218" t="s">
        <v>11797</v>
      </c>
      <c r="N378" s="235" t="s">
        <v>5537</v>
      </c>
      <c r="O378" s="236">
        <v>46036</v>
      </c>
      <c r="P378" s="235"/>
      <c r="Q378" s="235" t="s">
        <v>3748</v>
      </c>
      <c r="R378" s="236">
        <v>46037</v>
      </c>
      <c r="S378" s="218" t="s">
        <v>11976</v>
      </c>
      <c r="T378" s="235"/>
      <c r="U378" s="235"/>
      <c r="V378" s="235"/>
      <c r="W378" s="235" t="s">
        <v>3748</v>
      </c>
      <c r="X378" s="236">
        <v>46043</v>
      </c>
      <c r="Y378" s="218" t="s">
        <v>12009</v>
      </c>
      <c r="Z378" s="235"/>
      <c r="AA378" s="235"/>
      <c r="AB378" s="235"/>
      <c r="AC378" s="235" t="s">
        <v>5626</v>
      </c>
      <c r="AD378" s="236">
        <v>46077</v>
      </c>
      <c r="AE378" s="218" t="s">
        <v>12242</v>
      </c>
      <c r="AF378" s="236" t="s">
        <v>5539</v>
      </c>
      <c r="AG378" s="236">
        <v>46150</v>
      </c>
      <c r="AH378" s="235"/>
      <c r="AI378" s="235" t="s">
        <v>5811</v>
      </c>
      <c r="AJ378" s="236">
        <v>46153</v>
      </c>
      <c r="AK378" s="218" t="s">
        <v>12646</v>
      </c>
      <c r="AL378" s="235"/>
      <c r="AM378" s="235"/>
    </row>
    <row r="379" spans="1:39" s="77" customFormat="1" ht="15" hidden="1" x14ac:dyDescent="0.25">
      <c r="A379" s="264" t="s">
        <v>8263</v>
      </c>
      <c r="B379" s="372"/>
      <c r="C379" s="372"/>
      <c r="D379" s="372" t="s">
        <v>63</v>
      </c>
      <c r="E379" s="247" t="s">
        <v>11761</v>
      </c>
      <c r="F379" s="239">
        <f t="shared" si="78"/>
        <v>46153</v>
      </c>
      <c r="G379" s="259" t="str">
        <f t="shared" si="74"/>
        <v>B</v>
      </c>
      <c r="H379" s="274" t="str">
        <f t="shared" si="75"/>
        <v>MR_DER-1732_26</v>
      </c>
      <c r="I379" s="234" t="str">
        <f t="shared" si="76"/>
        <v>ND</v>
      </c>
      <c r="J379" s="234" t="str">
        <f t="shared" si="77"/>
        <v>ND</v>
      </c>
      <c r="K379" s="235" t="s">
        <v>3730</v>
      </c>
      <c r="L379" s="236">
        <v>46014</v>
      </c>
      <c r="M379" s="218" t="s">
        <v>11797</v>
      </c>
      <c r="N379" s="235" t="s">
        <v>5537</v>
      </c>
      <c r="O379" s="236">
        <v>46036</v>
      </c>
      <c r="P379" s="235"/>
      <c r="Q379" s="235" t="s">
        <v>3748</v>
      </c>
      <c r="R379" s="236">
        <v>46037</v>
      </c>
      <c r="S379" s="218" t="s">
        <v>11976</v>
      </c>
      <c r="T379" s="235"/>
      <c r="U379" s="235"/>
      <c r="V379" s="235"/>
      <c r="W379" s="235" t="s">
        <v>3748</v>
      </c>
      <c r="X379" s="236">
        <v>46043</v>
      </c>
      <c r="Y379" s="218" t="s">
        <v>12009</v>
      </c>
      <c r="Z379" s="235"/>
      <c r="AA379" s="235"/>
      <c r="AB379" s="235"/>
      <c r="AC379" s="235" t="s">
        <v>5626</v>
      </c>
      <c r="AD379" s="236">
        <v>46077</v>
      </c>
      <c r="AE379" s="218" t="s">
        <v>12242</v>
      </c>
      <c r="AF379" s="236" t="s">
        <v>5539</v>
      </c>
      <c r="AG379" s="236">
        <v>46150</v>
      </c>
      <c r="AH379" s="235"/>
      <c r="AI379" s="235" t="s">
        <v>5811</v>
      </c>
      <c r="AJ379" s="236">
        <v>46153</v>
      </c>
      <c r="AK379" s="218" t="s">
        <v>12646</v>
      </c>
      <c r="AL379" s="235"/>
      <c r="AM379" s="235"/>
    </row>
    <row r="380" spans="1:39" s="77" customFormat="1" ht="15" hidden="1" x14ac:dyDescent="0.25">
      <c r="A380" s="264" t="s">
        <v>8263</v>
      </c>
      <c r="B380" s="372"/>
      <c r="C380" s="372"/>
      <c r="D380" s="372" t="s">
        <v>63</v>
      </c>
      <c r="E380" s="247" t="s">
        <v>11762</v>
      </c>
      <c r="F380" s="239">
        <f t="shared" si="78"/>
        <v>46153</v>
      </c>
      <c r="G380" s="259" t="str">
        <f t="shared" si="74"/>
        <v>B</v>
      </c>
      <c r="H380" s="274" t="str">
        <f t="shared" si="75"/>
        <v>MR_DER-1732_26</v>
      </c>
      <c r="I380" s="234" t="str">
        <f t="shared" si="76"/>
        <v>ND</v>
      </c>
      <c r="J380" s="234" t="str">
        <f t="shared" si="77"/>
        <v>ND</v>
      </c>
      <c r="K380" s="235" t="s">
        <v>3730</v>
      </c>
      <c r="L380" s="236">
        <v>46014</v>
      </c>
      <c r="M380" s="218" t="s">
        <v>11797</v>
      </c>
      <c r="N380" s="235" t="s">
        <v>5537</v>
      </c>
      <c r="O380" s="236">
        <v>46036</v>
      </c>
      <c r="P380" s="235"/>
      <c r="Q380" s="235" t="s">
        <v>3748</v>
      </c>
      <c r="R380" s="236">
        <v>46037</v>
      </c>
      <c r="S380" s="218" t="s">
        <v>11976</v>
      </c>
      <c r="T380" s="235"/>
      <c r="U380" s="235"/>
      <c r="V380" s="235"/>
      <c r="W380" s="235" t="s">
        <v>3748</v>
      </c>
      <c r="X380" s="236">
        <v>46043</v>
      </c>
      <c r="Y380" s="218" t="s">
        <v>12009</v>
      </c>
      <c r="Z380" s="235"/>
      <c r="AA380" s="235"/>
      <c r="AB380" s="235"/>
      <c r="AC380" s="235" t="s">
        <v>5626</v>
      </c>
      <c r="AD380" s="236">
        <v>46077</v>
      </c>
      <c r="AE380" s="218" t="s">
        <v>12242</v>
      </c>
      <c r="AF380" s="236" t="s">
        <v>5539</v>
      </c>
      <c r="AG380" s="236">
        <v>46150</v>
      </c>
      <c r="AH380" s="235"/>
      <c r="AI380" s="235" t="s">
        <v>5811</v>
      </c>
      <c r="AJ380" s="236">
        <v>46153</v>
      </c>
      <c r="AK380" s="218" t="s">
        <v>12646</v>
      </c>
      <c r="AL380" s="235"/>
      <c r="AM380" s="235"/>
    </row>
    <row r="381" spans="1:39" s="77" customFormat="1" ht="15" hidden="1" x14ac:dyDescent="0.25">
      <c r="A381" s="264" t="s">
        <v>8263</v>
      </c>
      <c r="B381" s="372"/>
      <c r="C381" s="372"/>
      <c r="D381" s="372" t="s">
        <v>63</v>
      </c>
      <c r="E381" s="247" t="s">
        <v>11763</v>
      </c>
      <c r="F381" s="239">
        <f t="shared" si="78"/>
        <v>46153</v>
      </c>
      <c r="G381" s="259" t="str">
        <f t="shared" si="74"/>
        <v>B</v>
      </c>
      <c r="H381" s="274" t="str">
        <f t="shared" si="75"/>
        <v>MR_DER-1732_26</v>
      </c>
      <c r="I381" s="234" t="str">
        <f t="shared" si="76"/>
        <v>ND</v>
      </c>
      <c r="J381" s="234" t="str">
        <f t="shared" si="77"/>
        <v>ND</v>
      </c>
      <c r="K381" s="235" t="s">
        <v>3730</v>
      </c>
      <c r="L381" s="236">
        <v>46014</v>
      </c>
      <c r="M381" s="218" t="s">
        <v>11797</v>
      </c>
      <c r="N381" s="235" t="s">
        <v>5537</v>
      </c>
      <c r="O381" s="236">
        <v>46036</v>
      </c>
      <c r="P381" s="235"/>
      <c r="Q381" s="235" t="s">
        <v>3748</v>
      </c>
      <c r="R381" s="236">
        <v>46037</v>
      </c>
      <c r="S381" s="218" t="s">
        <v>11976</v>
      </c>
      <c r="T381" s="235"/>
      <c r="U381" s="235"/>
      <c r="V381" s="235"/>
      <c r="W381" s="235" t="s">
        <v>3748</v>
      </c>
      <c r="X381" s="236">
        <v>46043</v>
      </c>
      <c r="Y381" s="218" t="s">
        <v>12009</v>
      </c>
      <c r="Z381" s="235"/>
      <c r="AA381" s="235"/>
      <c r="AB381" s="235"/>
      <c r="AC381" s="235" t="s">
        <v>5626</v>
      </c>
      <c r="AD381" s="236">
        <v>46077</v>
      </c>
      <c r="AE381" s="218" t="s">
        <v>12242</v>
      </c>
      <c r="AF381" s="236" t="s">
        <v>5539</v>
      </c>
      <c r="AG381" s="236">
        <v>46150</v>
      </c>
      <c r="AH381" s="235"/>
      <c r="AI381" s="235" t="s">
        <v>5811</v>
      </c>
      <c r="AJ381" s="236">
        <v>46153</v>
      </c>
      <c r="AK381" s="218" t="s">
        <v>12646</v>
      </c>
      <c r="AL381" s="235"/>
      <c r="AM381" s="235"/>
    </row>
    <row r="382" spans="1:39" s="77" customFormat="1" ht="15" hidden="1" x14ac:dyDescent="0.25">
      <c r="A382" s="264" t="s">
        <v>8263</v>
      </c>
      <c r="B382" s="372"/>
      <c r="C382" s="372"/>
      <c r="D382" s="372" t="s">
        <v>63</v>
      </c>
      <c r="E382" s="247" t="s">
        <v>11764</v>
      </c>
      <c r="F382" s="239">
        <f t="shared" si="78"/>
        <v>46153</v>
      </c>
      <c r="G382" s="259" t="str">
        <f t="shared" si="74"/>
        <v>B</v>
      </c>
      <c r="H382" s="274" t="str">
        <f t="shared" si="75"/>
        <v>MR_DER-1732_26</v>
      </c>
      <c r="I382" s="234" t="str">
        <f t="shared" si="76"/>
        <v>ND</v>
      </c>
      <c r="J382" s="234" t="str">
        <f t="shared" si="77"/>
        <v>ND</v>
      </c>
      <c r="K382" s="235" t="s">
        <v>3730</v>
      </c>
      <c r="L382" s="236">
        <v>46014</v>
      </c>
      <c r="M382" s="218" t="s">
        <v>11797</v>
      </c>
      <c r="N382" s="235" t="s">
        <v>5537</v>
      </c>
      <c r="O382" s="236">
        <v>46036</v>
      </c>
      <c r="P382" s="235"/>
      <c r="Q382" s="235" t="s">
        <v>3748</v>
      </c>
      <c r="R382" s="236">
        <v>46037</v>
      </c>
      <c r="S382" s="218" t="s">
        <v>11976</v>
      </c>
      <c r="T382" s="235"/>
      <c r="U382" s="235"/>
      <c r="V382" s="235"/>
      <c r="W382" s="235" t="s">
        <v>3748</v>
      </c>
      <c r="X382" s="236">
        <v>46043</v>
      </c>
      <c r="Y382" s="218" t="s">
        <v>12009</v>
      </c>
      <c r="Z382" s="235"/>
      <c r="AA382" s="235"/>
      <c r="AB382" s="235"/>
      <c r="AC382" s="235" t="s">
        <v>5626</v>
      </c>
      <c r="AD382" s="236">
        <v>46077</v>
      </c>
      <c r="AE382" s="218" t="s">
        <v>12242</v>
      </c>
      <c r="AF382" s="236" t="s">
        <v>5539</v>
      </c>
      <c r="AG382" s="236">
        <v>46150</v>
      </c>
      <c r="AH382" s="235"/>
      <c r="AI382" s="235" t="s">
        <v>5811</v>
      </c>
      <c r="AJ382" s="236">
        <v>46153</v>
      </c>
      <c r="AK382" s="218" t="s">
        <v>12646</v>
      </c>
      <c r="AL382" s="235"/>
      <c r="AM382" s="235"/>
    </row>
    <row r="383" spans="1:39" s="77" customFormat="1" ht="15" hidden="1" x14ac:dyDescent="0.25">
      <c r="A383" s="264" t="s">
        <v>8263</v>
      </c>
      <c r="B383" s="372"/>
      <c r="C383" s="372"/>
      <c r="D383" s="372" t="s">
        <v>63</v>
      </c>
      <c r="E383" s="247" t="s">
        <v>11765</v>
      </c>
      <c r="F383" s="239">
        <f t="shared" si="78"/>
        <v>46153</v>
      </c>
      <c r="G383" s="259" t="str">
        <f t="shared" si="74"/>
        <v>B</v>
      </c>
      <c r="H383" s="274" t="str">
        <f t="shared" si="75"/>
        <v>MR_DER-1732_26</v>
      </c>
      <c r="I383" s="234" t="str">
        <f t="shared" si="76"/>
        <v>ND</v>
      </c>
      <c r="J383" s="234" t="str">
        <f t="shared" si="77"/>
        <v>ND</v>
      </c>
      <c r="K383" s="235" t="s">
        <v>3730</v>
      </c>
      <c r="L383" s="236">
        <v>46014</v>
      </c>
      <c r="M383" s="218" t="s">
        <v>11797</v>
      </c>
      <c r="N383" s="235" t="s">
        <v>5537</v>
      </c>
      <c r="O383" s="236">
        <v>46036</v>
      </c>
      <c r="P383" s="235"/>
      <c r="Q383" s="235" t="s">
        <v>3748</v>
      </c>
      <c r="R383" s="236">
        <v>46037</v>
      </c>
      <c r="S383" s="218" t="s">
        <v>11976</v>
      </c>
      <c r="T383" s="235"/>
      <c r="U383" s="235"/>
      <c r="V383" s="235"/>
      <c r="W383" s="235" t="s">
        <v>3748</v>
      </c>
      <c r="X383" s="236">
        <v>46043</v>
      </c>
      <c r="Y383" s="218" t="s">
        <v>12009</v>
      </c>
      <c r="Z383" s="235"/>
      <c r="AA383" s="235"/>
      <c r="AB383" s="235"/>
      <c r="AC383" s="235" t="s">
        <v>5626</v>
      </c>
      <c r="AD383" s="236">
        <v>46077</v>
      </c>
      <c r="AE383" s="218" t="s">
        <v>12242</v>
      </c>
      <c r="AF383" s="236" t="s">
        <v>5539</v>
      </c>
      <c r="AG383" s="236">
        <v>46150</v>
      </c>
      <c r="AH383" s="235"/>
      <c r="AI383" s="235" t="s">
        <v>5811</v>
      </c>
      <c r="AJ383" s="236">
        <v>46153</v>
      </c>
      <c r="AK383" s="218" t="s">
        <v>12646</v>
      </c>
      <c r="AL383" s="235"/>
      <c r="AM383" s="235"/>
    </row>
    <row r="384" spans="1:39" s="77" customFormat="1" ht="15" hidden="1" x14ac:dyDescent="0.25">
      <c r="A384" s="264" t="s">
        <v>8263</v>
      </c>
      <c r="B384" s="372"/>
      <c r="C384" s="372"/>
      <c r="D384" s="372" t="s">
        <v>63</v>
      </c>
      <c r="E384" s="247" t="s">
        <v>11766</v>
      </c>
      <c r="F384" s="239">
        <f t="shared" si="78"/>
        <v>46153</v>
      </c>
      <c r="G384" s="259" t="str">
        <f t="shared" si="74"/>
        <v>B</v>
      </c>
      <c r="H384" s="274" t="str">
        <f t="shared" si="75"/>
        <v>MR_DER-1732_26</v>
      </c>
      <c r="I384" s="234" t="str">
        <f t="shared" si="76"/>
        <v>ND</v>
      </c>
      <c r="J384" s="234" t="str">
        <f t="shared" si="77"/>
        <v>ND</v>
      </c>
      <c r="K384" s="235" t="s">
        <v>3730</v>
      </c>
      <c r="L384" s="236">
        <v>46014</v>
      </c>
      <c r="M384" s="218" t="s">
        <v>11797</v>
      </c>
      <c r="N384" s="235" t="s">
        <v>5537</v>
      </c>
      <c r="O384" s="236">
        <v>46036</v>
      </c>
      <c r="P384" s="235"/>
      <c r="Q384" s="235" t="s">
        <v>3748</v>
      </c>
      <c r="R384" s="236">
        <v>46037</v>
      </c>
      <c r="S384" s="218" t="s">
        <v>11976</v>
      </c>
      <c r="T384" s="235"/>
      <c r="U384" s="235"/>
      <c r="V384" s="235"/>
      <c r="W384" s="235" t="s">
        <v>3748</v>
      </c>
      <c r="X384" s="236">
        <v>46043</v>
      </c>
      <c r="Y384" s="218" t="s">
        <v>12009</v>
      </c>
      <c r="Z384" s="235"/>
      <c r="AA384" s="235"/>
      <c r="AB384" s="235"/>
      <c r="AC384" s="235" t="s">
        <v>5626</v>
      </c>
      <c r="AD384" s="236">
        <v>46077</v>
      </c>
      <c r="AE384" s="218" t="s">
        <v>12242</v>
      </c>
      <c r="AF384" s="236" t="s">
        <v>5539</v>
      </c>
      <c r="AG384" s="236">
        <v>46150</v>
      </c>
      <c r="AH384" s="235"/>
      <c r="AI384" s="235" t="s">
        <v>5811</v>
      </c>
      <c r="AJ384" s="236">
        <v>46153</v>
      </c>
      <c r="AK384" s="218" t="s">
        <v>12646</v>
      </c>
      <c r="AL384" s="235"/>
      <c r="AM384" s="235"/>
    </row>
    <row r="385" spans="1:39" s="77" customFormat="1" ht="15" hidden="1" x14ac:dyDescent="0.25">
      <c r="A385" s="264" t="s">
        <v>8263</v>
      </c>
      <c r="B385" s="372"/>
      <c r="C385" s="372"/>
      <c r="D385" s="372" t="s">
        <v>63</v>
      </c>
      <c r="E385" s="247" t="s">
        <v>11767</v>
      </c>
      <c r="F385" s="239">
        <f t="shared" si="78"/>
        <v>46153</v>
      </c>
      <c r="G385" s="259" t="str">
        <f t="shared" si="74"/>
        <v>B</v>
      </c>
      <c r="H385" s="274" t="str">
        <f t="shared" si="75"/>
        <v>MR_DER-1732_26</v>
      </c>
      <c r="I385" s="234" t="str">
        <f t="shared" si="76"/>
        <v>ND</v>
      </c>
      <c r="J385" s="234" t="str">
        <f t="shared" si="77"/>
        <v>ND</v>
      </c>
      <c r="K385" s="235" t="s">
        <v>3730</v>
      </c>
      <c r="L385" s="236">
        <v>46014</v>
      </c>
      <c r="M385" s="218" t="s">
        <v>11797</v>
      </c>
      <c r="N385" s="235" t="s">
        <v>5537</v>
      </c>
      <c r="O385" s="236">
        <v>46036</v>
      </c>
      <c r="P385" s="235"/>
      <c r="Q385" s="235" t="s">
        <v>3748</v>
      </c>
      <c r="R385" s="236">
        <v>46037</v>
      </c>
      <c r="S385" s="218" t="s">
        <v>11976</v>
      </c>
      <c r="T385" s="235"/>
      <c r="U385" s="235"/>
      <c r="V385" s="235"/>
      <c r="W385" s="235" t="s">
        <v>3748</v>
      </c>
      <c r="X385" s="236">
        <v>46043</v>
      </c>
      <c r="Y385" s="218" t="s">
        <v>12009</v>
      </c>
      <c r="Z385" s="235"/>
      <c r="AA385" s="235"/>
      <c r="AB385" s="235"/>
      <c r="AC385" s="235" t="s">
        <v>5626</v>
      </c>
      <c r="AD385" s="236">
        <v>46077</v>
      </c>
      <c r="AE385" s="218" t="s">
        <v>12242</v>
      </c>
      <c r="AF385" s="236" t="s">
        <v>5539</v>
      </c>
      <c r="AG385" s="236">
        <v>46150</v>
      </c>
      <c r="AH385" s="235"/>
      <c r="AI385" s="235" t="s">
        <v>5811</v>
      </c>
      <c r="AJ385" s="236">
        <v>46153</v>
      </c>
      <c r="AK385" s="218" t="s">
        <v>12646</v>
      </c>
      <c r="AL385" s="235"/>
      <c r="AM385" s="235"/>
    </row>
    <row r="386" spans="1:39" s="77" customFormat="1" ht="15" hidden="1" x14ac:dyDescent="0.25">
      <c r="A386" s="264" t="s">
        <v>8263</v>
      </c>
      <c r="B386" s="372"/>
      <c r="C386" s="372"/>
      <c r="D386" s="372" t="s">
        <v>63</v>
      </c>
      <c r="E386" s="247" t="s">
        <v>11768</v>
      </c>
      <c r="F386" s="239">
        <f t="shared" si="78"/>
        <v>46153</v>
      </c>
      <c r="G386" s="259" t="str">
        <f t="shared" si="74"/>
        <v>B</v>
      </c>
      <c r="H386" s="274" t="str">
        <f t="shared" si="75"/>
        <v>MR_DER-1732_26</v>
      </c>
      <c r="I386" s="234" t="str">
        <f t="shared" si="76"/>
        <v>ND</v>
      </c>
      <c r="J386" s="234" t="str">
        <f t="shared" si="77"/>
        <v>ND</v>
      </c>
      <c r="K386" s="235" t="s">
        <v>3730</v>
      </c>
      <c r="L386" s="236">
        <v>46014</v>
      </c>
      <c r="M386" s="218" t="s">
        <v>11797</v>
      </c>
      <c r="N386" s="235" t="s">
        <v>5537</v>
      </c>
      <c r="O386" s="236">
        <v>46036</v>
      </c>
      <c r="P386" s="235"/>
      <c r="Q386" s="235" t="s">
        <v>3748</v>
      </c>
      <c r="R386" s="236">
        <v>46037</v>
      </c>
      <c r="S386" s="218" t="s">
        <v>11976</v>
      </c>
      <c r="T386" s="235"/>
      <c r="U386" s="235"/>
      <c r="V386" s="235"/>
      <c r="W386" s="235" t="s">
        <v>3748</v>
      </c>
      <c r="X386" s="236">
        <v>46043</v>
      </c>
      <c r="Y386" s="218" t="s">
        <v>12009</v>
      </c>
      <c r="Z386" s="235"/>
      <c r="AA386" s="235"/>
      <c r="AB386" s="235"/>
      <c r="AC386" s="235" t="s">
        <v>5626</v>
      </c>
      <c r="AD386" s="236">
        <v>46077</v>
      </c>
      <c r="AE386" s="218" t="s">
        <v>12242</v>
      </c>
      <c r="AF386" s="236" t="s">
        <v>5539</v>
      </c>
      <c r="AG386" s="236">
        <v>46150</v>
      </c>
      <c r="AH386" s="235"/>
      <c r="AI386" s="235" t="s">
        <v>5811</v>
      </c>
      <c r="AJ386" s="236">
        <v>46153</v>
      </c>
      <c r="AK386" s="218" t="s">
        <v>12646</v>
      </c>
      <c r="AL386" s="235"/>
      <c r="AM386" s="235"/>
    </row>
    <row r="387" spans="1:39" s="77" customFormat="1" ht="15" hidden="1" x14ac:dyDescent="0.25">
      <c r="A387" s="264" t="s">
        <v>8263</v>
      </c>
      <c r="B387" s="372"/>
      <c r="C387" s="372"/>
      <c r="D387" s="372" t="s">
        <v>63</v>
      </c>
      <c r="E387" s="247" t="s">
        <v>11769</v>
      </c>
      <c r="F387" s="239">
        <f t="shared" si="78"/>
        <v>46153</v>
      </c>
      <c r="G387" s="259" t="str">
        <f t="shared" si="74"/>
        <v>B</v>
      </c>
      <c r="H387" s="274" t="str">
        <f t="shared" si="75"/>
        <v>MR_DER-1732_26</v>
      </c>
      <c r="I387" s="234" t="str">
        <f t="shared" si="76"/>
        <v>ND</v>
      </c>
      <c r="J387" s="234" t="str">
        <f t="shared" si="77"/>
        <v>ND</v>
      </c>
      <c r="K387" s="235" t="s">
        <v>3730</v>
      </c>
      <c r="L387" s="236">
        <v>46014</v>
      </c>
      <c r="M387" s="218" t="s">
        <v>11797</v>
      </c>
      <c r="N387" s="235" t="s">
        <v>5537</v>
      </c>
      <c r="O387" s="236">
        <v>46036</v>
      </c>
      <c r="P387" s="235"/>
      <c r="Q387" s="235" t="s">
        <v>3748</v>
      </c>
      <c r="R387" s="236">
        <v>46037</v>
      </c>
      <c r="S387" s="218" t="s">
        <v>11976</v>
      </c>
      <c r="T387" s="235"/>
      <c r="U387" s="235"/>
      <c r="V387" s="235"/>
      <c r="W387" s="235" t="s">
        <v>3748</v>
      </c>
      <c r="X387" s="236">
        <v>46043</v>
      </c>
      <c r="Y387" s="218" t="s">
        <v>12009</v>
      </c>
      <c r="Z387" s="235"/>
      <c r="AA387" s="235"/>
      <c r="AB387" s="235"/>
      <c r="AC387" s="235" t="s">
        <v>5626</v>
      </c>
      <c r="AD387" s="236">
        <v>46077</v>
      </c>
      <c r="AE387" s="218" t="s">
        <v>12242</v>
      </c>
      <c r="AF387" s="236" t="s">
        <v>5539</v>
      </c>
      <c r="AG387" s="236">
        <v>46150</v>
      </c>
      <c r="AH387" s="235"/>
      <c r="AI387" s="235" t="s">
        <v>5811</v>
      </c>
      <c r="AJ387" s="236">
        <v>46153</v>
      </c>
      <c r="AK387" s="218" t="s">
        <v>12646</v>
      </c>
      <c r="AL387" s="235"/>
      <c r="AM387" s="235"/>
    </row>
    <row r="388" spans="1:39" s="77" customFormat="1" ht="15" hidden="1" x14ac:dyDescent="0.25">
      <c r="A388" s="264" t="s">
        <v>8263</v>
      </c>
      <c r="B388" s="372"/>
      <c r="C388" s="372"/>
      <c r="D388" s="372" t="s">
        <v>63</v>
      </c>
      <c r="E388" s="247" t="s">
        <v>11770</v>
      </c>
      <c r="F388" s="239">
        <f t="shared" si="78"/>
        <v>46153</v>
      </c>
      <c r="G388" s="259" t="str">
        <f t="shared" si="74"/>
        <v>B</v>
      </c>
      <c r="H388" s="274" t="str">
        <f t="shared" si="75"/>
        <v>MR_DER-1732_26</v>
      </c>
      <c r="I388" s="234" t="str">
        <f t="shared" si="76"/>
        <v>ND</v>
      </c>
      <c r="J388" s="234" t="str">
        <f t="shared" si="77"/>
        <v>ND</v>
      </c>
      <c r="K388" s="235" t="s">
        <v>3730</v>
      </c>
      <c r="L388" s="236">
        <v>46014</v>
      </c>
      <c r="M388" s="218" t="s">
        <v>11797</v>
      </c>
      <c r="N388" s="235" t="s">
        <v>5537</v>
      </c>
      <c r="O388" s="236">
        <v>46036</v>
      </c>
      <c r="P388" s="235"/>
      <c r="Q388" s="235" t="s">
        <v>3748</v>
      </c>
      <c r="R388" s="236">
        <v>46037</v>
      </c>
      <c r="S388" s="218" t="s">
        <v>11976</v>
      </c>
      <c r="T388" s="235"/>
      <c r="U388" s="235"/>
      <c r="V388" s="235"/>
      <c r="W388" s="235" t="s">
        <v>3748</v>
      </c>
      <c r="X388" s="236">
        <v>46043</v>
      </c>
      <c r="Y388" s="218" t="s">
        <v>12009</v>
      </c>
      <c r="Z388" s="235"/>
      <c r="AA388" s="235"/>
      <c r="AB388" s="235"/>
      <c r="AC388" s="235" t="s">
        <v>5626</v>
      </c>
      <c r="AD388" s="236">
        <v>46077</v>
      </c>
      <c r="AE388" s="218" t="s">
        <v>12242</v>
      </c>
      <c r="AF388" s="236" t="s">
        <v>5539</v>
      </c>
      <c r="AG388" s="236">
        <v>46150</v>
      </c>
      <c r="AH388" s="235"/>
      <c r="AI388" s="235" t="s">
        <v>5811</v>
      </c>
      <c r="AJ388" s="236">
        <v>46153</v>
      </c>
      <c r="AK388" s="218" t="s">
        <v>12646</v>
      </c>
      <c r="AL388" s="235"/>
      <c r="AM388" s="235"/>
    </row>
    <row r="389" spans="1:39" s="77" customFormat="1" ht="15" hidden="1" x14ac:dyDescent="0.25">
      <c r="A389" s="264" t="s">
        <v>8263</v>
      </c>
      <c r="B389" s="372"/>
      <c r="C389" s="372"/>
      <c r="D389" s="372" t="s">
        <v>63</v>
      </c>
      <c r="E389" s="247" t="s">
        <v>11771</v>
      </c>
      <c r="F389" s="239">
        <f t="shared" si="78"/>
        <v>46153</v>
      </c>
      <c r="G389" s="259" t="str">
        <f t="shared" si="74"/>
        <v>B</v>
      </c>
      <c r="H389" s="274" t="str">
        <f t="shared" si="75"/>
        <v>MR_DER-1732_26</v>
      </c>
      <c r="I389" s="234" t="str">
        <f t="shared" si="76"/>
        <v>ND</v>
      </c>
      <c r="J389" s="234" t="str">
        <f t="shared" si="77"/>
        <v>ND</v>
      </c>
      <c r="K389" s="235" t="s">
        <v>3730</v>
      </c>
      <c r="L389" s="236">
        <v>46014</v>
      </c>
      <c r="M389" s="218" t="s">
        <v>11797</v>
      </c>
      <c r="N389" s="235" t="s">
        <v>5537</v>
      </c>
      <c r="O389" s="236">
        <v>46036</v>
      </c>
      <c r="P389" s="235"/>
      <c r="Q389" s="235" t="s">
        <v>3748</v>
      </c>
      <c r="R389" s="236">
        <v>46037</v>
      </c>
      <c r="S389" s="218" t="s">
        <v>11976</v>
      </c>
      <c r="T389" s="235"/>
      <c r="U389" s="235"/>
      <c r="V389" s="235"/>
      <c r="W389" s="235" t="s">
        <v>3748</v>
      </c>
      <c r="X389" s="236">
        <v>46043</v>
      </c>
      <c r="Y389" s="218" t="s">
        <v>12009</v>
      </c>
      <c r="Z389" s="235"/>
      <c r="AA389" s="235"/>
      <c r="AB389" s="235"/>
      <c r="AC389" s="235" t="s">
        <v>5626</v>
      </c>
      <c r="AD389" s="236">
        <v>46077</v>
      </c>
      <c r="AE389" s="218" t="s">
        <v>12242</v>
      </c>
      <c r="AF389" s="236" t="s">
        <v>5539</v>
      </c>
      <c r="AG389" s="236">
        <v>46150</v>
      </c>
      <c r="AH389" s="235"/>
      <c r="AI389" s="235" t="s">
        <v>5811</v>
      </c>
      <c r="AJ389" s="236">
        <v>46153</v>
      </c>
      <c r="AK389" s="218" t="s">
        <v>12646</v>
      </c>
      <c r="AL389" s="235"/>
      <c r="AM389" s="235"/>
    </row>
    <row r="390" spans="1:39" s="77" customFormat="1" ht="15" hidden="1" x14ac:dyDescent="0.25">
      <c r="A390" s="264" t="s">
        <v>8263</v>
      </c>
      <c r="B390" s="372"/>
      <c r="C390" s="372"/>
      <c r="D390" s="372" t="s">
        <v>63</v>
      </c>
      <c r="E390" s="247" t="s">
        <v>11772</v>
      </c>
      <c r="F390" s="239">
        <f t="shared" si="78"/>
        <v>46153</v>
      </c>
      <c r="G390" s="259" t="str">
        <f t="shared" si="74"/>
        <v>B</v>
      </c>
      <c r="H390" s="274" t="str">
        <f t="shared" si="75"/>
        <v>MR_DER-1732_26</v>
      </c>
      <c r="I390" s="234" t="str">
        <f t="shared" si="76"/>
        <v>ND</v>
      </c>
      <c r="J390" s="234" t="str">
        <f t="shared" si="77"/>
        <v>ND</v>
      </c>
      <c r="K390" s="235" t="s">
        <v>3730</v>
      </c>
      <c r="L390" s="236">
        <v>46014</v>
      </c>
      <c r="M390" s="218" t="s">
        <v>11797</v>
      </c>
      <c r="N390" s="235" t="s">
        <v>5537</v>
      </c>
      <c r="O390" s="236">
        <v>46036</v>
      </c>
      <c r="P390" s="235"/>
      <c r="Q390" s="235" t="s">
        <v>3748</v>
      </c>
      <c r="R390" s="236">
        <v>46037</v>
      </c>
      <c r="S390" s="218" t="s">
        <v>11976</v>
      </c>
      <c r="T390" s="235"/>
      <c r="U390" s="235"/>
      <c r="V390" s="235"/>
      <c r="W390" s="235" t="s">
        <v>3748</v>
      </c>
      <c r="X390" s="236">
        <v>46043</v>
      </c>
      <c r="Y390" s="218" t="s">
        <v>12009</v>
      </c>
      <c r="Z390" s="235"/>
      <c r="AA390" s="235"/>
      <c r="AB390" s="235"/>
      <c r="AC390" s="235" t="s">
        <v>5626</v>
      </c>
      <c r="AD390" s="236">
        <v>46077</v>
      </c>
      <c r="AE390" s="218" t="s">
        <v>12242</v>
      </c>
      <c r="AF390" s="236" t="s">
        <v>5539</v>
      </c>
      <c r="AG390" s="236">
        <v>46150</v>
      </c>
      <c r="AH390" s="235"/>
      <c r="AI390" s="235" t="s">
        <v>5811</v>
      </c>
      <c r="AJ390" s="236">
        <v>46153</v>
      </c>
      <c r="AK390" s="218" t="s">
        <v>12646</v>
      </c>
      <c r="AL390" s="235"/>
      <c r="AM390" s="235"/>
    </row>
    <row r="391" spans="1:39" s="77" customFormat="1" ht="15" hidden="1" x14ac:dyDescent="0.25">
      <c r="A391" s="264" t="s">
        <v>8263</v>
      </c>
      <c r="B391" s="372"/>
      <c r="C391" s="372"/>
      <c r="D391" s="372" t="s">
        <v>63</v>
      </c>
      <c r="E391" s="247" t="s">
        <v>11773</v>
      </c>
      <c r="F391" s="239">
        <f t="shared" si="78"/>
        <v>46153</v>
      </c>
      <c r="G391" s="259" t="str">
        <f t="shared" si="74"/>
        <v>B</v>
      </c>
      <c r="H391" s="274" t="str">
        <f t="shared" si="75"/>
        <v>MR_DER-1732_26</v>
      </c>
      <c r="I391" s="234" t="str">
        <f t="shared" si="76"/>
        <v>ND</v>
      </c>
      <c r="J391" s="234" t="str">
        <f t="shared" si="77"/>
        <v>ND</v>
      </c>
      <c r="K391" s="235" t="s">
        <v>3730</v>
      </c>
      <c r="L391" s="236">
        <v>46014</v>
      </c>
      <c r="M391" s="218" t="s">
        <v>11797</v>
      </c>
      <c r="N391" s="235" t="s">
        <v>5537</v>
      </c>
      <c r="O391" s="236">
        <v>46036</v>
      </c>
      <c r="P391" s="235"/>
      <c r="Q391" s="235" t="s">
        <v>3748</v>
      </c>
      <c r="R391" s="236">
        <v>46037</v>
      </c>
      <c r="S391" s="218" t="s">
        <v>11976</v>
      </c>
      <c r="T391" s="235"/>
      <c r="U391" s="235"/>
      <c r="V391" s="235"/>
      <c r="W391" s="235" t="s">
        <v>3748</v>
      </c>
      <c r="X391" s="236">
        <v>46043</v>
      </c>
      <c r="Y391" s="218" t="s">
        <v>12009</v>
      </c>
      <c r="Z391" s="235"/>
      <c r="AA391" s="235"/>
      <c r="AB391" s="235"/>
      <c r="AC391" s="235" t="s">
        <v>5626</v>
      </c>
      <c r="AD391" s="236">
        <v>46077</v>
      </c>
      <c r="AE391" s="218" t="s">
        <v>12242</v>
      </c>
      <c r="AF391" s="236" t="s">
        <v>5539</v>
      </c>
      <c r="AG391" s="236">
        <v>46150</v>
      </c>
      <c r="AH391" s="235"/>
      <c r="AI391" s="235" t="s">
        <v>5811</v>
      </c>
      <c r="AJ391" s="236">
        <v>46153</v>
      </c>
      <c r="AK391" s="218" t="s">
        <v>12646</v>
      </c>
      <c r="AL391" s="235"/>
      <c r="AM391" s="235"/>
    </row>
    <row r="392" spans="1:39" s="77" customFormat="1" ht="15" hidden="1" x14ac:dyDescent="0.25">
      <c r="A392" s="264" t="s">
        <v>8263</v>
      </c>
      <c r="B392" s="372"/>
      <c r="C392" s="372"/>
      <c r="D392" s="372" t="s">
        <v>63</v>
      </c>
      <c r="E392" s="247" t="s">
        <v>11774</v>
      </c>
      <c r="F392" s="239">
        <f t="shared" si="78"/>
        <v>46153</v>
      </c>
      <c r="G392" s="259" t="str">
        <f t="shared" si="74"/>
        <v>B</v>
      </c>
      <c r="H392" s="274" t="str">
        <f t="shared" si="75"/>
        <v>MR_DER-1732_26</v>
      </c>
      <c r="I392" s="234" t="str">
        <f t="shared" si="76"/>
        <v>ND</v>
      </c>
      <c r="J392" s="234" t="str">
        <f t="shared" si="77"/>
        <v>ND</v>
      </c>
      <c r="K392" s="235" t="s">
        <v>3730</v>
      </c>
      <c r="L392" s="236">
        <v>46014</v>
      </c>
      <c r="M392" s="218" t="s">
        <v>11797</v>
      </c>
      <c r="N392" s="235" t="s">
        <v>5537</v>
      </c>
      <c r="O392" s="236">
        <v>46036</v>
      </c>
      <c r="P392" s="235"/>
      <c r="Q392" s="235" t="s">
        <v>3748</v>
      </c>
      <c r="R392" s="236">
        <v>46037</v>
      </c>
      <c r="S392" s="218" t="s">
        <v>11976</v>
      </c>
      <c r="T392" s="235"/>
      <c r="U392" s="235"/>
      <c r="V392" s="235"/>
      <c r="W392" s="235" t="s">
        <v>3748</v>
      </c>
      <c r="X392" s="236">
        <v>46043</v>
      </c>
      <c r="Y392" s="218" t="s">
        <v>12009</v>
      </c>
      <c r="Z392" s="235"/>
      <c r="AA392" s="235"/>
      <c r="AB392" s="235"/>
      <c r="AC392" s="235" t="s">
        <v>5626</v>
      </c>
      <c r="AD392" s="236">
        <v>46077</v>
      </c>
      <c r="AE392" s="218" t="s">
        <v>12242</v>
      </c>
      <c r="AF392" s="236" t="s">
        <v>5539</v>
      </c>
      <c r="AG392" s="236">
        <v>46150</v>
      </c>
      <c r="AH392" s="235"/>
      <c r="AI392" s="235" t="s">
        <v>5811</v>
      </c>
      <c r="AJ392" s="236">
        <v>46153</v>
      </c>
      <c r="AK392" s="218" t="s">
        <v>12646</v>
      </c>
      <c r="AL392" s="235"/>
      <c r="AM392" s="235"/>
    </row>
    <row r="393" spans="1:39" s="77" customFormat="1" ht="15" hidden="1" x14ac:dyDescent="0.25">
      <c r="A393" s="264" t="s">
        <v>8263</v>
      </c>
      <c r="B393" s="372"/>
      <c r="C393" s="372"/>
      <c r="D393" s="372" t="s">
        <v>63</v>
      </c>
      <c r="E393" s="247" t="s">
        <v>11775</v>
      </c>
      <c r="F393" s="239">
        <f t="shared" si="78"/>
        <v>46153</v>
      </c>
      <c r="G393" s="259" t="str">
        <f t="shared" si="74"/>
        <v>B</v>
      </c>
      <c r="H393" s="274" t="str">
        <f t="shared" si="75"/>
        <v>MR_DER-1732_26</v>
      </c>
      <c r="I393" s="234" t="str">
        <f t="shared" si="76"/>
        <v>ND</v>
      </c>
      <c r="J393" s="234" t="str">
        <f t="shared" si="77"/>
        <v>ND</v>
      </c>
      <c r="K393" s="235" t="s">
        <v>3730</v>
      </c>
      <c r="L393" s="236">
        <v>46014</v>
      </c>
      <c r="M393" s="218" t="s">
        <v>11797</v>
      </c>
      <c r="N393" s="235" t="s">
        <v>5537</v>
      </c>
      <c r="O393" s="236">
        <v>46036</v>
      </c>
      <c r="P393" s="235"/>
      <c r="Q393" s="235" t="s">
        <v>3748</v>
      </c>
      <c r="R393" s="236">
        <v>46037</v>
      </c>
      <c r="S393" s="218" t="s">
        <v>11976</v>
      </c>
      <c r="T393" s="235"/>
      <c r="U393" s="235"/>
      <c r="V393" s="235"/>
      <c r="W393" s="235" t="s">
        <v>3748</v>
      </c>
      <c r="X393" s="236">
        <v>46043</v>
      </c>
      <c r="Y393" s="218" t="s">
        <v>12009</v>
      </c>
      <c r="Z393" s="235"/>
      <c r="AA393" s="235"/>
      <c r="AB393" s="235"/>
      <c r="AC393" s="235" t="s">
        <v>5626</v>
      </c>
      <c r="AD393" s="236">
        <v>46077</v>
      </c>
      <c r="AE393" s="218" t="s">
        <v>12242</v>
      </c>
      <c r="AF393" s="236" t="s">
        <v>5539</v>
      </c>
      <c r="AG393" s="236">
        <v>46150</v>
      </c>
      <c r="AH393" s="235"/>
      <c r="AI393" s="235" t="s">
        <v>5811</v>
      </c>
      <c r="AJ393" s="236">
        <v>46153</v>
      </c>
      <c r="AK393" s="218" t="s">
        <v>12646</v>
      </c>
      <c r="AL393" s="235"/>
      <c r="AM393" s="235"/>
    </row>
    <row r="394" spans="1:39" s="77" customFormat="1" ht="15" hidden="1" x14ac:dyDescent="0.25">
      <c r="A394" s="264" t="s">
        <v>8263</v>
      </c>
      <c r="B394" s="372"/>
      <c r="C394" s="372"/>
      <c r="D394" s="372" t="s">
        <v>63</v>
      </c>
      <c r="E394" s="247" t="s">
        <v>11776</v>
      </c>
      <c r="F394" s="239">
        <f t="shared" si="78"/>
        <v>46153</v>
      </c>
      <c r="G394" s="259" t="str">
        <f t="shared" si="74"/>
        <v>B</v>
      </c>
      <c r="H394" s="274" t="str">
        <f t="shared" si="75"/>
        <v>MR_DER-1732_26</v>
      </c>
      <c r="I394" s="234" t="str">
        <f t="shared" si="76"/>
        <v>ND</v>
      </c>
      <c r="J394" s="234" t="str">
        <f t="shared" si="77"/>
        <v>ND</v>
      </c>
      <c r="K394" s="235" t="s">
        <v>3730</v>
      </c>
      <c r="L394" s="236">
        <v>46014</v>
      </c>
      <c r="M394" s="218" t="s">
        <v>11797</v>
      </c>
      <c r="N394" s="235" t="s">
        <v>5537</v>
      </c>
      <c r="O394" s="236">
        <v>46036</v>
      </c>
      <c r="P394" s="235"/>
      <c r="Q394" s="235" t="s">
        <v>3748</v>
      </c>
      <c r="R394" s="236">
        <v>46037</v>
      </c>
      <c r="S394" s="218" t="s">
        <v>11976</v>
      </c>
      <c r="T394" s="235"/>
      <c r="U394" s="235"/>
      <c r="V394" s="235"/>
      <c r="W394" s="235" t="s">
        <v>3748</v>
      </c>
      <c r="X394" s="236">
        <v>46043</v>
      </c>
      <c r="Y394" s="218" t="s">
        <v>12009</v>
      </c>
      <c r="Z394" s="235"/>
      <c r="AA394" s="235"/>
      <c r="AB394" s="235"/>
      <c r="AC394" s="235" t="s">
        <v>5626</v>
      </c>
      <c r="AD394" s="236">
        <v>46077</v>
      </c>
      <c r="AE394" s="218" t="s">
        <v>12242</v>
      </c>
      <c r="AF394" s="236" t="s">
        <v>5539</v>
      </c>
      <c r="AG394" s="236">
        <v>46150</v>
      </c>
      <c r="AH394" s="235"/>
      <c r="AI394" s="235" t="s">
        <v>5811</v>
      </c>
      <c r="AJ394" s="236">
        <v>46153</v>
      </c>
      <c r="AK394" s="218" t="s">
        <v>12646</v>
      </c>
      <c r="AL394" s="235"/>
      <c r="AM394" s="235"/>
    </row>
    <row r="395" spans="1:39" s="77" customFormat="1" ht="15" hidden="1" x14ac:dyDescent="0.25">
      <c r="A395" s="264" t="s">
        <v>8263</v>
      </c>
      <c r="B395" s="372"/>
      <c r="C395" s="372"/>
      <c r="D395" s="372" t="s">
        <v>63</v>
      </c>
      <c r="E395" s="247" t="s">
        <v>11777</v>
      </c>
      <c r="F395" s="239">
        <f t="shared" si="78"/>
        <v>46153</v>
      </c>
      <c r="G395" s="259" t="str">
        <f t="shared" si="74"/>
        <v>B</v>
      </c>
      <c r="H395" s="274" t="str">
        <f t="shared" si="75"/>
        <v>MR_DER-1732_26</v>
      </c>
      <c r="I395" s="234" t="str">
        <f t="shared" si="76"/>
        <v>ND</v>
      </c>
      <c r="J395" s="234" t="str">
        <f t="shared" si="77"/>
        <v>ND</v>
      </c>
      <c r="K395" s="235" t="s">
        <v>3730</v>
      </c>
      <c r="L395" s="236">
        <v>46014</v>
      </c>
      <c r="M395" s="218" t="s">
        <v>11797</v>
      </c>
      <c r="N395" s="235" t="s">
        <v>5537</v>
      </c>
      <c r="O395" s="236">
        <v>46036</v>
      </c>
      <c r="P395" s="235"/>
      <c r="Q395" s="235" t="s">
        <v>3748</v>
      </c>
      <c r="R395" s="236">
        <v>46037</v>
      </c>
      <c r="S395" s="218" t="s">
        <v>11976</v>
      </c>
      <c r="T395" s="235"/>
      <c r="U395" s="235"/>
      <c r="V395" s="235"/>
      <c r="W395" s="235" t="s">
        <v>3748</v>
      </c>
      <c r="X395" s="236">
        <v>46043</v>
      </c>
      <c r="Y395" s="218" t="s">
        <v>12009</v>
      </c>
      <c r="Z395" s="235"/>
      <c r="AA395" s="235"/>
      <c r="AB395" s="235"/>
      <c r="AC395" s="235" t="s">
        <v>5626</v>
      </c>
      <c r="AD395" s="236">
        <v>46077</v>
      </c>
      <c r="AE395" s="218" t="s">
        <v>12242</v>
      </c>
      <c r="AF395" s="236" t="s">
        <v>5539</v>
      </c>
      <c r="AG395" s="236">
        <v>46150</v>
      </c>
      <c r="AH395" s="235"/>
      <c r="AI395" s="235" t="s">
        <v>5811</v>
      </c>
      <c r="AJ395" s="236">
        <v>46153</v>
      </c>
      <c r="AK395" s="218" t="s">
        <v>12646</v>
      </c>
      <c r="AL395" s="235"/>
      <c r="AM395" s="235"/>
    </row>
    <row r="396" spans="1:39" s="77" customFormat="1" ht="15" hidden="1" x14ac:dyDescent="0.25">
      <c r="A396" s="264" t="s">
        <v>8263</v>
      </c>
      <c r="B396" s="372"/>
      <c r="C396" s="372"/>
      <c r="D396" s="372" t="s">
        <v>63</v>
      </c>
      <c r="E396" s="247" t="s">
        <v>11778</v>
      </c>
      <c r="F396" s="239">
        <f t="shared" si="78"/>
        <v>46153</v>
      </c>
      <c r="G396" s="259" t="str">
        <f t="shared" si="74"/>
        <v>B</v>
      </c>
      <c r="H396" s="274" t="str">
        <f t="shared" si="75"/>
        <v>MR_DER-1732_26</v>
      </c>
      <c r="I396" s="234" t="str">
        <f t="shared" si="76"/>
        <v>ND</v>
      </c>
      <c r="J396" s="234" t="str">
        <f t="shared" si="77"/>
        <v>ND</v>
      </c>
      <c r="K396" s="235" t="s">
        <v>3730</v>
      </c>
      <c r="L396" s="236">
        <v>46014</v>
      </c>
      <c r="M396" s="218" t="s">
        <v>11797</v>
      </c>
      <c r="N396" s="235" t="s">
        <v>5537</v>
      </c>
      <c r="O396" s="236">
        <v>46036</v>
      </c>
      <c r="P396" s="235"/>
      <c r="Q396" s="235" t="s">
        <v>3748</v>
      </c>
      <c r="R396" s="236">
        <v>46037</v>
      </c>
      <c r="S396" s="218" t="s">
        <v>11976</v>
      </c>
      <c r="T396" s="235"/>
      <c r="U396" s="235"/>
      <c r="V396" s="235"/>
      <c r="W396" s="235" t="s">
        <v>3748</v>
      </c>
      <c r="X396" s="236">
        <v>46043</v>
      </c>
      <c r="Y396" s="218" t="s">
        <v>12009</v>
      </c>
      <c r="Z396" s="235"/>
      <c r="AA396" s="235"/>
      <c r="AB396" s="235"/>
      <c r="AC396" s="235" t="s">
        <v>5626</v>
      </c>
      <c r="AD396" s="236">
        <v>46077</v>
      </c>
      <c r="AE396" s="218" t="s">
        <v>12242</v>
      </c>
      <c r="AF396" s="236" t="s">
        <v>5539</v>
      </c>
      <c r="AG396" s="236">
        <v>46150</v>
      </c>
      <c r="AH396" s="235"/>
      <c r="AI396" s="235" t="s">
        <v>5811</v>
      </c>
      <c r="AJ396" s="236">
        <v>46153</v>
      </c>
      <c r="AK396" s="218" t="s">
        <v>12646</v>
      </c>
      <c r="AL396" s="235"/>
      <c r="AM396" s="235"/>
    </row>
    <row r="397" spans="1:39" s="77" customFormat="1" ht="15" hidden="1" x14ac:dyDescent="0.25">
      <c r="A397" s="264" t="s">
        <v>8263</v>
      </c>
      <c r="B397" s="372"/>
      <c r="C397" s="372"/>
      <c r="D397" s="372" t="s">
        <v>63</v>
      </c>
      <c r="E397" s="247" t="s">
        <v>11779</v>
      </c>
      <c r="F397" s="239">
        <f t="shared" si="78"/>
        <v>46153</v>
      </c>
      <c r="G397" s="259" t="str">
        <f t="shared" si="74"/>
        <v>B</v>
      </c>
      <c r="H397" s="274" t="str">
        <f t="shared" si="75"/>
        <v>MR_DER-1732_26</v>
      </c>
      <c r="I397" s="234" t="str">
        <f t="shared" si="76"/>
        <v>ND</v>
      </c>
      <c r="J397" s="234" t="str">
        <f t="shared" si="77"/>
        <v>ND</v>
      </c>
      <c r="K397" s="235" t="s">
        <v>3730</v>
      </c>
      <c r="L397" s="236">
        <v>46014</v>
      </c>
      <c r="M397" s="218" t="s">
        <v>11797</v>
      </c>
      <c r="N397" s="235" t="s">
        <v>5537</v>
      </c>
      <c r="O397" s="236">
        <v>46036</v>
      </c>
      <c r="P397" s="235"/>
      <c r="Q397" s="235" t="s">
        <v>3748</v>
      </c>
      <c r="R397" s="236">
        <v>46037</v>
      </c>
      <c r="S397" s="218" t="s">
        <v>11976</v>
      </c>
      <c r="T397" s="235"/>
      <c r="U397" s="235"/>
      <c r="V397" s="235"/>
      <c r="W397" s="235" t="s">
        <v>3748</v>
      </c>
      <c r="X397" s="236">
        <v>46043</v>
      </c>
      <c r="Y397" s="218" t="s">
        <v>12009</v>
      </c>
      <c r="Z397" s="235"/>
      <c r="AA397" s="235"/>
      <c r="AB397" s="235"/>
      <c r="AC397" s="235" t="s">
        <v>5626</v>
      </c>
      <c r="AD397" s="236">
        <v>46077</v>
      </c>
      <c r="AE397" s="218" t="s">
        <v>12242</v>
      </c>
      <c r="AF397" s="236" t="s">
        <v>5539</v>
      </c>
      <c r="AG397" s="236">
        <v>46150</v>
      </c>
      <c r="AH397" s="235"/>
      <c r="AI397" s="235" t="s">
        <v>5811</v>
      </c>
      <c r="AJ397" s="236">
        <v>46153</v>
      </c>
      <c r="AK397" s="218" t="s">
        <v>12646</v>
      </c>
      <c r="AL397" s="235"/>
      <c r="AM397" s="235"/>
    </row>
    <row r="398" spans="1:39" s="77" customFormat="1" ht="15" hidden="1" x14ac:dyDescent="0.25">
      <c r="A398" s="264" t="s">
        <v>8263</v>
      </c>
      <c r="B398" s="372"/>
      <c r="C398" s="372"/>
      <c r="D398" s="372" t="s">
        <v>63</v>
      </c>
      <c r="E398" s="247" t="s">
        <v>11780</v>
      </c>
      <c r="F398" s="239">
        <f t="shared" si="78"/>
        <v>46153</v>
      </c>
      <c r="G398" s="259" t="str">
        <f t="shared" si="74"/>
        <v>B</v>
      </c>
      <c r="H398" s="274" t="str">
        <f t="shared" si="75"/>
        <v>MR_DER-1732_26</v>
      </c>
      <c r="I398" s="234" t="str">
        <f t="shared" si="76"/>
        <v>ND</v>
      </c>
      <c r="J398" s="234" t="str">
        <f t="shared" si="77"/>
        <v>ND</v>
      </c>
      <c r="K398" s="235" t="s">
        <v>3730</v>
      </c>
      <c r="L398" s="236">
        <v>46014</v>
      </c>
      <c r="M398" s="218" t="s">
        <v>11797</v>
      </c>
      <c r="N398" s="235" t="s">
        <v>5537</v>
      </c>
      <c r="O398" s="236">
        <v>46036</v>
      </c>
      <c r="P398" s="235"/>
      <c r="Q398" s="235" t="s">
        <v>3748</v>
      </c>
      <c r="R398" s="236">
        <v>46037</v>
      </c>
      <c r="S398" s="218" t="s">
        <v>11976</v>
      </c>
      <c r="T398" s="235"/>
      <c r="U398" s="235"/>
      <c r="V398" s="235"/>
      <c r="W398" s="235" t="s">
        <v>3748</v>
      </c>
      <c r="X398" s="236">
        <v>46043</v>
      </c>
      <c r="Y398" s="218" t="s">
        <v>12009</v>
      </c>
      <c r="Z398" s="235"/>
      <c r="AA398" s="235"/>
      <c r="AB398" s="235"/>
      <c r="AC398" s="235" t="s">
        <v>5626</v>
      </c>
      <c r="AD398" s="236">
        <v>46077</v>
      </c>
      <c r="AE398" s="218" t="s">
        <v>12242</v>
      </c>
      <c r="AF398" s="236" t="s">
        <v>5539</v>
      </c>
      <c r="AG398" s="236">
        <v>46150</v>
      </c>
      <c r="AH398" s="235"/>
      <c r="AI398" s="235" t="s">
        <v>5811</v>
      </c>
      <c r="AJ398" s="236">
        <v>46153</v>
      </c>
      <c r="AK398" s="218" t="s">
        <v>12646</v>
      </c>
      <c r="AL398" s="235"/>
      <c r="AM398" s="235"/>
    </row>
    <row r="399" spans="1:39" s="77" customFormat="1" ht="15" hidden="1" x14ac:dyDescent="0.25">
      <c r="A399" s="264" t="s">
        <v>8263</v>
      </c>
      <c r="B399" s="372"/>
      <c r="C399" s="372"/>
      <c r="D399" s="372" t="s">
        <v>63</v>
      </c>
      <c r="E399" s="247" t="s">
        <v>11781</v>
      </c>
      <c r="F399" s="239">
        <f t="shared" si="78"/>
        <v>46153</v>
      </c>
      <c r="G399" s="259" t="str">
        <f t="shared" si="74"/>
        <v>B</v>
      </c>
      <c r="H399" s="274" t="str">
        <f t="shared" si="75"/>
        <v>MR_DER-1732_26</v>
      </c>
      <c r="I399" s="234" t="str">
        <f t="shared" si="76"/>
        <v>ND</v>
      </c>
      <c r="J399" s="234" t="str">
        <f t="shared" si="77"/>
        <v>ND</v>
      </c>
      <c r="K399" s="235" t="s">
        <v>3730</v>
      </c>
      <c r="L399" s="236">
        <v>46014</v>
      </c>
      <c r="M399" s="218" t="s">
        <v>11797</v>
      </c>
      <c r="N399" s="235" t="s">
        <v>5537</v>
      </c>
      <c r="O399" s="236">
        <v>46036</v>
      </c>
      <c r="P399" s="235"/>
      <c r="Q399" s="235" t="s">
        <v>3748</v>
      </c>
      <c r="R399" s="236">
        <v>46037</v>
      </c>
      <c r="S399" s="218" t="s">
        <v>11976</v>
      </c>
      <c r="T399" s="235"/>
      <c r="U399" s="235"/>
      <c r="V399" s="235"/>
      <c r="W399" s="235" t="s">
        <v>3748</v>
      </c>
      <c r="X399" s="236">
        <v>46043</v>
      </c>
      <c r="Y399" s="218" t="s">
        <v>12009</v>
      </c>
      <c r="Z399" s="235"/>
      <c r="AA399" s="235"/>
      <c r="AB399" s="235"/>
      <c r="AC399" s="235" t="s">
        <v>5626</v>
      </c>
      <c r="AD399" s="236">
        <v>46077</v>
      </c>
      <c r="AE399" s="218" t="s">
        <v>12242</v>
      </c>
      <c r="AF399" s="236" t="s">
        <v>5539</v>
      </c>
      <c r="AG399" s="236">
        <v>46150</v>
      </c>
      <c r="AH399" s="235"/>
      <c r="AI399" s="235" t="s">
        <v>5811</v>
      </c>
      <c r="AJ399" s="236">
        <v>46153</v>
      </c>
      <c r="AK399" s="218" t="s">
        <v>12646</v>
      </c>
      <c r="AL399" s="235"/>
      <c r="AM399" s="235"/>
    </row>
    <row r="400" spans="1:39" s="77" customFormat="1" ht="15" hidden="1" x14ac:dyDescent="0.25">
      <c r="A400" s="264" t="s">
        <v>8263</v>
      </c>
      <c r="B400" s="372"/>
      <c r="C400" s="372"/>
      <c r="D400" s="372" t="s">
        <v>63</v>
      </c>
      <c r="E400" s="247" t="s">
        <v>11782</v>
      </c>
      <c r="F400" s="239">
        <f t="shared" si="78"/>
        <v>46153</v>
      </c>
      <c r="G400" s="259" t="str">
        <f t="shared" si="74"/>
        <v>B</v>
      </c>
      <c r="H400" s="274" t="str">
        <f t="shared" si="75"/>
        <v>MR_DER-1732_26</v>
      </c>
      <c r="I400" s="234" t="str">
        <f t="shared" si="76"/>
        <v>ND</v>
      </c>
      <c r="J400" s="234" t="str">
        <f t="shared" si="77"/>
        <v>ND</v>
      </c>
      <c r="K400" s="235" t="s">
        <v>3730</v>
      </c>
      <c r="L400" s="236">
        <v>46014</v>
      </c>
      <c r="M400" s="218" t="s">
        <v>11797</v>
      </c>
      <c r="N400" s="235" t="s">
        <v>5537</v>
      </c>
      <c r="O400" s="236">
        <v>46036</v>
      </c>
      <c r="P400" s="235"/>
      <c r="Q400" s="235" t="s">
        <v>3748</v>
      </c>
      <c r="R400" s="236">
        <v>46037</v>
      </c>
      <c r="S400" s="218" t="s">
        <v>11976</v>
      </c>
      <c r="T400" s="235"/>
      <c r="U400" s="235"/>
      <c r="V400" s="235"/>
      <c r="W400" s="235" t="s">
        <v>3748</v>
      </c>
      <c r="X400" s="236">
        <v>46043</v>
      </c>
      <c r="Y400" s="218" t="s">
        <v>12009</v>
      </c>
      <c r="Z400" s="235"/>
      <c r="AA400" s="235"/>
      <c r="AB400" s="235"/>
      <c r="AC400" s="235" t="s">
        <v>5626</v>
      </c>
      <c r="AD400" s="236">
        <v>46077</v>
      </c>
      <c r="AE400" s="218" t="s">
        <v>12242</v>
      </c>
      <c r="AF400" s="236" t="s">
        <v>5539</v>
      </c>
      <c r="AG400" s="236">
        <v>46150</v>
      </c>
      <c r="AH400" s="235"/>
      <c r="AI400" s="235" t="s">
        <v>5811</v>
      </c>
      <c r="AJ400" s="236">
        <v>46153</v>
      </c>
      <c r="AK400" s="218" t="s">
        <v>12646</v>
      </c>
      <c r="AL400" s="235"/>
      <c r="AM400" s="235"/>
    </row>
    <row r="401" spans="1:39" s="77" customFormat="1" ht="15" hidden="1" x14ac:dyDescent="0.25">
      <c r="A401" s="264" t="s">
        <v>8263</v>
      </c>
      <c r="B401" s="372"/>
      <c r="C401" s="372"/>
      <c r="D401" s="372" t="s">
        <v>63</v>
      </c>
      <c r="E401" s="247" t="s">
        <v>11783</v>
      </c>
      <c r="F401" s="239">
        <f t="shared" si="78"/>
        <v>46153</v>
      </c>
      <c r="G401" s="259" t="str">
        <f t="shared" si="74"/>
        <v>B</v>
      </c>
      <c r="H401" s="274" t="str">
        <f t="shared" si="75"/>
        <v>MR_DER-1732_26</v>
      </c>
      <c r="I401" s="234" t="str">
        <f t="shared" si="76"/>
        <v>ND</v>
      </c>
      <c r="J401" s="234" t="str">
        <f t="shared" si="77"/>
        <v>ND</v>
      </c>
      <c r="K401" s="235" t="s">
        <v>3730</v>
      </c>
      <c r="L401" s="236">
        <v>46014</v>
      </c>
      <c r="M401" s="218" t="s">
        <v>11797</v>
      </c>
      <c r="N401" s="235" t="s">
        <v>5537</v>
      </c>
      <c r="O401" s="236">
        <v>46036</v>
      </c>
      <c r="P401" s="235"/>
      <c r="Q401" s="235" t="s">
        <v>3748</v>
      </c>
      <c r="R401" s="236">
        <v>46037</v>
      </c>
      <c r="S401" s="218" t="s">
        <v>11976</v>
      </c>
      <c r="T401" s="235"/>
      <c r="U401" s="235"/>
      <c r="V401" s="235"/>
      <c r="W401" s="235" t="s">
        <v>3748</v>
      </c>
      <c r="X401" s="236">
        <v>46043</v>
      </c>
      <c r="Y401" s="218" t="s">
        <v>12009</v>
      </c>
      <c r="Z401" s="235"/>
      <c r="AA401" s="235"/>
      <c r="AB401" s="235"/>
      <c r="AC401" s="235" t="s">
        <v>5626</v>
      </c>
      <c r="AD401" s="236">
        <v>46077</v>
      </c>
      <c r="AE401" s="218" t="s">
        <v>12242</v>
      </c>
      <c r="AF401" s="236" t="s">
        <v>5539</v>
      </c>
      <c r="AG401" s="236">
        <v>46150</v>
      </c>
      <c r="AH401" s="235"/>
      <c r="AI401" s="235" t="s">
        <v>5811</v>
      </c>
      <c r="AJ401" s="236">
        <v>46153</v>
      </c>
      <c r="AK401" s="218" t="s">
        <v>12646</v>
      </c>
      <c r="AL401" s="235"/>
      <c r="AM401" s="235"/>
    </row>
    <row r="402" spans="1:39" s="77" customFormat="1" ht="15" hidden="1" x14ac:dyDescent="0.25">
      <c r="A402" s="264" t="s">
        <v>8263</v>
      </c>
      <c r="B402" s="372"/>
      <c r="C402" s="372"/>
      <c r="D402" s="372" t="s">
        <v>63</v>
      </c>
      <c r="E402" s="247" t="s">
        <v>11784</v>
      </c>
      <c r="F402" s="239">
        <f t="shared" si="78"/>
        <v>46153</v>
      </c>
      <c r="G402" s="259" t="str">
        <f t="shared" si="74"/>
        <v>B</v>
      </c>
      <c r="H402" s="274" t="str">
        <f t="shared" si="75"/>
        <v>MR_DER-1732_26</v>
      </c>
      <c r="I402" s="234" t="str">
        <f t="shared" si="76"/>
        <v>ND</v>
      </c>
      <c r="J402" s="234" t="str">
        <f t="shared" si="77"/>
        <v>ND</v>
      </c>
      <c r="K402" s="235" t="s">
        <v>3730</v>
      </c>
      <c r="L402" s="236">
        <v>46014</v>
      </c>
      <c r="M402" s="218" t="s">
        <v>11797</v>
      </c>
      <c r="N402" s="235" t="s">
        <v>5537</v>
      </c>
      <c r="O402" s="236">
        <v>46036</v>
      </c>
      <c r="P402" s="235"/>
      <c r="Q402" s="235" t="s">
        <v>3748</v>
      </c>
      <c r="R402" s="236">
        <v>46037</v>
      </c>
      <c r="S402" s="218" t="s">
        <v>11976</v>
      </c>
      <c r="T402" s="235"/>
      <c r="U402" s="235"/>
      <c r="V402" s="235"/>
      <c r="W402" s="235" t="s">
        <v>3748</v>
      </c>
      <c r="X402" s="236">
        <v>46043</v>
      </c>
      <c r="Y402" s="218" t="s">
        <v>12009</v>
      </c>
      <c r="Z402" s="235"/>
      <c r="AA402" s="235"/>
      <c r="AB402" s="235"/>
      <c r="AC402" s="235" t="s">
        <v>5626</v>
      </c>
      <c r="AD402" s="236">
        <v>46077</v>
      </c>
      <c r="AE402" s="218" t="s">
        <v>12242</v>
      </c>
      <c r="AF402" s="236" t="s">
        <v>5539</v>
      </c>
      <c r="AG402" s="236">
        <v>46150</v>
      </c>
      <c r="AH402" s="235"/>
      <c r="AI402" s="235" t="s">
        <v>5811</v>
      </c>
      <c r="AJ402" s="236">
        <v>46153</v>
      </c>
      <c r="AK402" s="218" t="s">
        <v>12646</v>
      </c>
      <c r="AL402" s="235"/>
      <c r="AM402" s="235"/>
    </row>
    <row r="403" spans="1:39" s="77" customFormat="1" ht="15" hidden="1" x14ac:dyDescent="0.25">
      <c r="A403" s="264" t="s">
        <v>8263</v>
      </c>
      <c r="B403" s="372"/>
      <c r="C403" s="372"/>
      <c r="D403" s="372" t="s">
        <v>63</v>
      </c>
      <c r="E403" s="247" t="s">
        <v>11785</v>
      </c>
      <c r="F403" s="239">
        <f t="shared" si="78"/>
        <v>46153</v>
      </c>
      <c r="G403" s="259" t="str">
        <f t="shared" si="74"/>
        <v>B</v>
      </c>
      <c r="H403" s="274" t="str">
        <f t="shared" si="75"/>
        <v>MR_DER-1732_26</v>
      </c>
      <c r="I403" s="234" t="str">
        <f t="shared" si="76"/>
        <v>ND</v>
      </c>
      <c r="J403" s="234" t="str">
        <f t="shared" si="77"/>
        <v>ND</v>
      </c>
      <c r="K403" s="235" t="s">
        <v>3730</v>
      </c>
      <c r="L403" s="236">
        <v>46014</v>
      </c>
      <c r="M403" s="218" t="s">
        <v>11797</v>
      </c>
      <c r="N403" s="235" t="s">
        <v>5537</v>
      </c>
      <c r="O403" s="236">
        <v>46036</v>
      </c>
      <c r="P403" s="235"/>
      <c r="Q403" s="235" t="s">
        <v>3748</v>
      </c>
      <c r="R403" s="236">
        <v>46037</v>
      </c>
      <c r="S403" s="218" t="s">
        <v>11976</v>
      </c>
      <c r="T403" s="235"/>
      <c r="U403" s="235"/>
      <c r="V403" s="235"/>
      <c r="W403" s="235" t="s">
        <v>3748</v>
      </c>
      <c r="X403" s="236">
        <v>46043</v>
      </c>
      <c r="Y403" s="218" t="s">
        <v>12009</v>
      </c>
      <c r="Z403" s="235"/>
      <c r="AA403" s="235"/>
      <c r="AB403" s="235"/>
      <c r="AC403" s="235" t="s">
        <v>5626</v>
      </c>
      <c r="AD403" s="236">
        <v>46077</v>
      </c>
      <c r="AE403" s="218" t="s">
        <v>12242</v>
      </c>
      <c r="AF403" s="236" t="s">
        <v>5539</v>
      </c>
      <c r="AG403" s="236">
        <v>46150</v>
      </c>
      <c r="AH403" s="235"/>
      <c r="AI403" s="235" t="s">
        <v>5811</v>
      </c>
      <c r="AJ403" s="236">
        <v>46153</v>
      </c>
      <c r="AK403" s="218" t="s">
        <v>12646</v>
      </c>
      <c r="AL403" s="235"/>
      <c r="AM403" s="235"/>
    </row>
    <row r="404" spans="1:39" s="77" customFormat="1" ht="15" hidden="1" x14ac:dyDescent="0.25">
      <c r="A404" s="264" t="s">
        <v>8263</v>
      </c>
      <c r="B404" s="372"/>
      <c r="C404" s="372"/>
      <c r="D404" s="372" t="s">
        <v>63</v>
      </c>
      <c r="E404" s="247" t="s">
        <v>11786</v>
      </c>
      <c r="F404" s="239">
        <f t="shared" si="78"/>
        <v>46153</v>
      </c>
      <c r="G404" s="259" t="str">
        <f t="shared" si="74"/>
        <v>B</v>
      </c>
      <c r="H404" s="274" t="str">
        <f t="shared" si="75"/>
        <v>MR_DER-1732_26</v>
      </c>
      <c r="I404" s="234" t="str">
        <f t="shared" si="76"/>
        <v>ND</v>
      </c>
      <c r="J404" s="234" t="str">
        <f t="shared" si="77"/>
        <v>ND</v>
      </c>
      <c r="K404" s="235" t="s">
        <v>3730</v>
      </c>
      <c r="L404" s="236">
        <v>46014</v>
      </c>
      <c r="M404" s="218" t="s">
        <v>11797</v>
      </c>
      <c r="N404" s="235" t="s">
        <v>5537</v>
      </c>
      <c r="O404" s="236">
        <v>46036</v>
      </c>
      <c r="P404" s="235"/>
      <c r="Q404" s="235" t="s">
        <v>3748</v>
      </c>
      <c r="R404" s="236">
        <v>46037</v>
      </c>
      <c r="S404" s="218" t="s">
        <v>11976</v>
      </c>
      <c r="T404" s="235"/>
      <c r="U404" s="235"/>
      <c r="V404" s="235"/>
      <c r="W404" s="235" t="s">
        <v>3748</v>
      </c>
      <c r="X404" s="236">
        <v>46043</v>
      </c>
      <c r="Y404" s="218" t="s">
        <v>12009</v>
      </c>
      <c r="Z404" s="235"/>
      <c r="AA404" s="235"/>
      <c r="AB404" s="235"/>
      <c r="AC404" s="235" t="s">
        <v>5626</v>
      </c>
      <c r="AD404" s="236">
        <v>46077</v>
      </c>
      <c r="AE404" s="218" t="s">
        <v>12242</v>
      </c>
      <c r="AF404" s="236" t="s">
        <v>5539</v>
      </c>
      <c r="AG404" s="236">
        <v>46150</v>
      </c>
      <c r="AH404" s="235"/>
      <c r="AI404" s="235" t="s">
        <v>5811</v>
      </c>
      <c r="AJ404" s="236">
        <v>46153</v>
      </c>
      <c r="AK404" s="218" t="s">
        <v>12646</v>
      </c>
      <c r="AL404" s="235"/>
      <c r="AM404" s="235"/>
    </row>
    <row r="405" spans="1:39" s="77" customFormat="1" ht="15" hidden="1" x14ac:dyDescent="0.25">
      <c r="A405" s="264" t="s">
        <v>8263</v>
      </c>
      <c r="B405" s="372"/>
      <c r="C405" s="372"/>
      <c r="D405" s="372" t="s">
        <v>63</v>
      </c>
      <c r="E405" s="247" t="s">
        <v>11787</v>
      </c>
      <c r="F405" s="239">
        <f t="shared" si="78"/>
        <v>46153</v>
      </c>
      <c r="G405" s="259" t="str">
        <f t="shared" si="74"/>
        <v>B</v>
      </c>
      <c r="H405" s="274" t="str">
        <f t="shared" si="75"/>
        <v>MR_DER-1732_26</v>
      </c>
      <c r="I405" s="234" t="str">
        <f t="shared" si="76"/>
        <v>ND</v>
      </c>
      <c r="J405" s="234" t="str">
        <f t="shared" si="77"/>
        <v>ND</v>
      </c>
      <c r="K405" s="235" t="s">
        <v>3730</v>
      </c>
      <c r="L405" s="236">
        <v>46014</v>
      </c>
      <c r="M405" s="218" t="s">
        <v>11797</v>
      </c>
      <c r="N405" s="235" t="s">
        <v>5537</v>
      </c>
      <c r="O405" s="236">
        <v>46036</v>
      </c>
      <c r="P405" s="235"/>
      <c r="Q405" s="235" t="s">
        <v>3748</v>
      </c>
      <c r="R405" s="236">
        <v>46037</v>
      </c>
      <c r="S405" s="218" t="s">
        <v>11976</v>
      </c>
      <c r="T405" s="235"/>
      <c r="U405" s="235"/>
      <c r="V405" s="235"/>
      <c r="W405" s="235" t="s">
        <v>3748</v>
      </c>
      <c r="X405" s="236">
        <v>46043</v>
      </c>
      <c r="Y405" s="218" t="s">
        <v>12009</v>
      </c>
      <c r="Z405" s="235"/>
      <c r="AA405" s="235"/>
      <c r="AB405" s="235"/>
      <c r="AC405" s="235" t="s">
        <v>5626</v>
      </c>
      <c r="AD405" s="236">
        <v>46077</v>
      </c>
      <c r="AE405" s="218" t="s">
        <v>12242</v>
      </c>
      <c r="AF405" s="236" t="s">
        <v>5539</v>
      </c>
      <c r="AG405" s="236">
        <v>46150</v>
      </c>
      <c r="AH405" s="235"/>
      <c r="AI405" s="235" t="s">
        <v>5811</v>
      </c>
      <c r="AJ405" s="236">
        <v>46153</v>
      </c>
      <c r="AK405" s="218" t="s">
        <v>12646</v>
      </c>
      <c r="AL405" s="235"/>
      <c r="AM405" s="235"/>
    </row>
    <row r="406" spans="1:39" s="77" customFormat="1" ht="15" hidden="1" x14ac:dyDescent="0.25">
      <c r="A406" s="264" t="s">
        <v>8263</v>
      </c>
      <c r="B406" s="372"/>
      <c r="C406" s="372"/>
      <c r="D406" s="372" t="s">
        <v>63</v>
      </c>
      <c r="E406" s="247" t="s">
        <v>11788</v>
      </c>
      <c r="F406" s="239">
        <f t="shared" si="78"/>
        <v>46153</v>
      </c>
      <c r="G406" s="259" t="str">
        <f t="shared" si="74"/>
        <v>B</v>
      </c>
      <c r="H406" s="274" t="str">
        <f t="shared" si="75"/>
        <v>MR_DER-1732_26</v>
      </c>
      <c r="I406" s="234" t="str">
        <f t="shared" si="76"/>
        <v>ND</v>
      </c>
      <c r="J406" s="234" t="str">
        <f t="shared" si="77"/>
        <v>ND</v>
      </c>
      <c r="K406" s="235" t="s">
        <v>3730</v>
      </c>
      <c r="L406" s="236">
        <v>46014</v>
      </c>
      <c r="M406" s="218" t="s">
        <v>11797</v>
      </c>
      <c r="N406" s="235" t="s">
        <v>5537</v>
      </c>
      <c r="O406" s="236">
        <v>46036</v>
      </c>
      <c r="P406" s="235"/>
      <c r="Q406" s="235" t="s">
        <v>3748</v>
      </c>
      <c r="R406" s="236">
        <v>46037</v>
      </c>
      <c r="S406" s="218" t="s">
        <v>11976</v>
      </c>
      <c r="T406" s="235"/>
      <c r="U406" s="235"/>
      <c r="V406" s="235"/>
      <c r="W406" s="235" t="s">
        <v>3748</v>
      </c>
      <c r="X406" s="236">
        <v>46043</v>
      </c>
      <c r="Y406" s="218" t="s">
        <v>12009</v>
      </c>
      <c r="Z406" s="235"/>
      <c r="AA406" s="235"/>
      <c r="AB406" s="235"/>
      <c r="AC406" s="235" t="s">
        <v>5626</v>
      </c>
      <c r="AD406" s="236">
        <v>46077</v>
      </c>
      <c r="AE406" s="218" t="s">
        <v>12242</v>
      </c>
      <c r="AF406" s="236" t="s">
        <v>5539</v>
      </c>
      <c r="AG406" s="236">
        <v>46150</v>
      </c>
      <c r="AH406" s="235"/>
      <c r="AI406" s="235" t="s">
        <v>5811</v>
      </c>
      <c r="AJ406" s="236">
        <v>46153</v>
      </c>
      <c r="AK406" s="218" t="s">
        <v>12646</v>
      </c>
      <c r="AL406" s="235"/>
      <c r="AM406" s="235"/>
    </row>
    <row r="407" spans="1:39" s="77" customFormat="1" ht="15" hidden="1" x14ac:dyDescent="0.25">
      <c r="A407" s="264" t="s">
        <v>8263</v>
      </c>
      <c r="B407" s="372"/>
      <c r="C407" s="372"/>
      <c r="D407" s="372" t="s">
        <v>63</v>
      </c>
      <c r="E407" s="247" t="s">
        <v>11789</v>
      </c>
      <c r="F407" s="239">
        <f t="shared" si="78"/>
        <v>46153</v>
      </c>
      <c r="G407" s="259" t="str">
        <f t="shared" si="74"/>
        <v>B</v>
      </c>
      <c r="H407" s="274" t="str">
        <f t="shared" si="75"/>
        <v>MR_DER-1732_26</v>
      </c>
      <c r="I407" s="234" t="str">
        <f t="shared" si="76"/>
        <v>ND</v>
      </c>
      <c r="J407" s="234" t="str">
        <f t="shared" si="77"/>
        <v>ND</v>
      </c>
      <c r="K407" s="235" t="s">
        <v>3730</v>
      </c>
      <c r="L407" s="236">
        <v>46014</v>
      </c>
      <c r="M407" s="218" t="s">
        <v>11797</v>
      </c>
      <c r="N407" s="235" t="s">
        <v>5537</v>
      </c>
      <c r="O407" s="236">
        <v>46036</v>
      </c>
      <c r="P407" s="235"/>
      <c r="Q407" s="235" t="s">
        <v>3748</v>
      </c>
      <c r="R407" s="236">
        <v>46037</v>
      </c>
      <c r="S407" s="218" t="s">
        <v>11976</v>
      </c>
      <c r="T407" s="235"/>
      <c r="U407" s="235"/>
      <c r="V407" s="235"/>
      <c r="W407" s="235" t="s">
        <v>3748</v>
      </c>
      <c r="X407" s="236">
        <v>46043</v>
      </c>
      <c r="Y407" s="218" t="s">
        <v>12009</v>
      </c>
      <c r="Z407" s="235"/>
      <c r="AA407" s="235"/>
      <c r="AB407" s="235"/>
      <c r="AC407" s="235" t="s">
        <v>5626</v>
      </c>
      <c r="AD407" s="236">
        <v>46077</v>
      </c>
      <c r="AE407" s="218" t="s">
        <v>12242</v>
      </c>
      <c r="AF407" s="236" t="s">
        <v>5539</v>
      </c>
      <c r="AG407" s="236">
        <v>46150</v>
      </c>
      <c r="AH407" s="235"/>
      <c r="AI407" s="235" t="s">
        <v>5811</v>
      </c>
      <c r="AJ407" s="236">
        <v>46153</v>
      </c>
      <c r="AK407" s="218" t="s">
        <v>12646</v>
      </c>
      <c r="AL407" s="235"/>
      <c r="AM407" s="235"/>
    </row>
    <row r="408" spans="1:39" s="77" customFormat="1" ht="15" hidden="1" x14ac:dyDescent="0.25">
      <c r="A408" s="264" t="s">
        <v>8263</v>
      </c>
      <c r="B408" s="372"/>
      <c r="C408" s="372"/>
      <c r="D408" s="372" t="s">
        <v>11685</v>
      </c>
      <c r="E408" s="247" t="s">
        <v>11790</v>
      </c>
      <c r="F408" s="239">
        <f t="shared" si="78"/>
        <v>46153</v>
      </c>
      <c r="G408" s="259" t="str">
        <f t="shared" si="74"/>
        <v>B</v>
      </c>
      <c r="H408" s="274" t="str">
        <f t="shared" si="75"/>
        <v>MR_DER-1732_26</v>
      </c>
      <c r="I408" s="234" t="str">
        <f t="shared" si="76"/>
        <v>ND</v>
      </c>
      <c r="J408" s="234" t="str">
        <f t="shared" si="77"/>
        <v>ND</v>
      </c>
      <c r="K408" s="235" t="s">
        <v>3730</v>
      </c>
      <c r="L408" s="236">
        <v>46014</v>
      </c>
      <c r="M408" s="218" t="s">
        <v>11797</v>
      </c>
      <c r="N408" s="235" t="s">
        <v>5537</v>
      </c>
      <c r="O408" s="236">
        <v>46036</v>
      </c>
      <c r="P408" s="235"/>
      <c r="Q408" s="235" t="s">
        <v>3748</v>
      </c>
      <c r="R408" s="236">
        <v>46037</v>
      </c>
      <c r="S408" s="218" t="s">
        <v>11976</v>
      </c>
      <c r="T408" s="235"/>
      <c r="U408" s="235"/>
      <c r="V408" s="235"/>
      <c r="W408" s="235" t="s">
        <v>3748</v>
      </c>
      <c r="X408" s="236">
        <v>46043</v>
      </c>
      <c r="Y408" s="218" t="s">
        <v>12009</v>
      </c>
      <c r="Z408" s="235"/>
      <c r="AA408" s="235"/>
      <c r="AB408" s="235"/>
      <c r="AC408" s="235" t="s">
        <v>5626</v>
      </c>
      <c r="AD408" s="236">
        <v>46077</v>
      </c>
      <c r="AE408" s="218" t="s">
        <v>12242</v>
      </c>
      <c r="AF408" s="236" t="s">
        <v>5539</v>
      </c>
      <c r="AG408" s="236">
        <v>46150</v>
      </c>
      <c r="AH408" s="235"/>
      <c r="AI408" s="235" t="s">
        <v>5811</v>
      </c>
      <c r="AJ408" s="236">
        <v>46153</v>
      </c>
      <c r="AK408" s="218" t="s">
        <v>12646</v>
      </c>
      <c r="AL408" s="235"/>
      <c r="AM408" s="235"/>
    </row>
    <row r="409" spans="1:39" s="77" customFormat="1" ht="15" hidden="1" x14ac:dyDescent="0.25">
      <c r="A409" s="264" t="s">
        <v>8263</v>
      </c>
      <c r="B409" s="372"/>
      <c r="C409" s="372"/>
      <c r="D409" s="372" t="s">
        <v>11685</v>
      </c>
      <c r="E409" s="247" t="s">
        <v>11791</v>
      </c>
      <c r="F409" s="239">
        <f t="shared" si="78"/>
        <v>46153</v>
      </c>
      <c r="G409" s="259" t="str">
        <f t="shared" si="74"/>
        <v>B</v>
      </c>
      <c r="H409" s="274" t="str">
        <f t="shared" si="75"/>
        <v>MR_DER-1732_26</v>
      </c>
      <c r="I409" s="234" t="str">
        <f t="shared" si="76"/>
        <v>ND</v>
      </c>
      <c r="J409" s="234" t="str">
        <f t="shared" si="77"/>
        <v>ND</v>
      </c>
      <c r="K409" s="235" t="s">
        <v>3730</v>
      </c>
      <c r="L409" s="236">
        <v>46014</v>
      </c>
      <c r="M409" s="218" t="s">
        <v>11797</v>
      </c>
      <c r="N409" s="235" t="s">
        <v>5537</v>
      </c>
      <c r="O409" s="236">
        <v>46036</v>
      </c>
      <c r="P409" s="235"/>
      <c r="Q409" s="235" t="s">
        <v>3748</v>
      </c>
      <c r="R409" s="236">
        <v>46037</v>
      </c>
      <c r="S409" s="218" t="s">
        <v>11976</v>
      </c>
      <c r="T409" s="235"/>
      <c r="U409" s="235"/>
      <c r="V409" s="235"/>
      <c r="W409" s="235" t="s">
        <v>3748</v>
      </c>
      <c r="X409" s="236">
        <v>46043</v>
      </c>
      <c r="Y409" s="218" t="s">
        <v>12009</v>
      </c>
      <c r="Z409" s="235"/>
      <c r="AA409" s="235"/>
      <c r="AB409" s="235"/>
      <c r="AC409" s="235" t="s">
        <v>5626</v>
      </c>
      <c r="AD409" s="236">
        <v>46077</v>
      </c>
      <c r="AE409" s="218" t="s">
        <v>12242</v>
      </c>
      <c r="AF409" s="236" t="s">
        <v>5539</v>
      </c>
      <c r="AG409" s="236">
        <v>46150</v>
      </c>
      <c r="AH409" s="235"/>
      <c r="AI409" s="235" t="s">
        <v>5811</v>
      </c>
      <c r="AJ409" s="236">
        <v>46153</v>
      </c>
      <c r="AK409" s="218" t="s">
        <v>12646</v>
      </c>
      <c r="AL409" s="235"/>
      <c r="AM409" s="235"/>
    </row>
    <row r="410" spans="1:39" s="77" customFormat="1" ht="15" hidden="1" x14ac:dyDescent="0.25">
      <c r="A410" s="264" t="s">
        <v>8263</v>
      </c>
      <c r="B410" s="372"/>
      <c r="C410" s="372"/>
      <c r="D410" s="372" t="s">
        <v>11685</v>
      </c>
      <c r="E410" s="247" t="s">
        <v>11792</v>
      </c>
      <c r="F410" s="239">
        <f t="shared" si="78"/>
        <v>46153</v>
      </c>
      <c r="G410" s="259" t="str">
        <f t="shared" si="74"/>
        <v>B</v>
      </c>
      <c r="H410" s="274" t="str">
        <f t="shared" si="75"/>
        <v>MR_DER-1732_26</v>
      </c>
      <c r="I410" s="234" t="str">
        <f t="shared" si="76"/>
        <v>ND</v>
      </c>
      <c r="J410" s="234" t="str">
        <f t="shared" si="77"/>
        <v>ND</v>
      </c>
      <c r="K410" s="235" t="s">
        <v>3730</v>
      </c>
      <c r="L410" s="236">
        <v>46014</v>
      </c>
      <c r="M410" s="218" t="s">
        <v>11797</v>
      </c>
      <c r="N410" s="235" t="s">
        <v>5537</v>
      </c>
      <c r="O410" s="236">
        <v>46036</v>
      </c>
      <c r="P410" s="235"/>
      <c r="Q410" s="235" t="s">
        <v>3748</v>
      </c>
      <c r="R410" s="236">
        <v>46037</v>
      </c>
      <c r="S410" s="218" t="s">
        <v>11976</v>
      </c>
      <c r="T410" s="235"/>
      <c r="U410" s="235"/>
      <c r="V410" s="235"/>
      <c r="W410" s="235" t="s">
        <v>3748</v>
      </c>
      <c r="X410" s="236">
        <v>46043</v>
      </c>
      <c r="Y410" s="1153" t="s">
        <v>12009</v>
      </c>
      <c r="Z410" s="235"/>
      <c r="AA410" s="235"/>
      <c r="AB410" s="235"/>
      <c r="AC410" s="235" t="s">
        <v>5626</v>
      </c>
      <c r="AD410" s="236">
        <v>46077</v>
      </c>
      <c r="AE410" s="218" t="s">
        <v>12242</v>
      </c>
      <c r="AF410" s="236" t="s">
        <v>5539</v>
      </c>
      <c r="AG410" s="236">
        <v>46150</v>
      </c>
      <c r="AH410" s="235"/>
      <c r="AI410" s="235" t="s">
        <v>5811</v>
      </c>
      <c r="AJ410" s="236">
        <v>46153</v>
      </c>
      <c r="AK410" s="218" t="s">
        <v>12646</v>
      </c>
      <c r="AL410" s="235"/>
      <c r="AM410" s="235"/>
    </row>
    <row r="411" spans="1:39" s="77" customFormat="1" ht="15" hidden="1" x14ac:dyDescent="0.25">
      <c r="A411" s="230" t="s">
        <v>8263</v>
      </c>
      <c r="B411" s="264"/>
      <c r="C411" s="264"/>
      <c r="D411" s="264" t="s">
        <v>65</v>
      </c>
      <c r="E411" s="247" t="s">
        <v>11793</v>
      </c>
      <c r="F411" s="239">
        <f t="shared" ref="F411:F415" si="79">IF(L411&lt;&gt;0,MAX(L411,R411,X411,AD411),"NE")</f>
        <v>46043</v>
      </c>
      <c r="G411" s="259" t="str">
        <f t="shared" si="74"/>
        <v>A</v>
      </c>
      <c r="H411" s="274" t="str">
        <f t="shared" si="75"/>
        <v>MR_DER-1544_26</v>
      </c>
      <c r="I411" s="234" t="str">
        <f t="shared" si="76"/>
        <v>ND</v>
      </c>
      <c r="J411" s="234" t="str">
        <f t="shared" si="77"/>
        <v>ND</v>
      </c>
      <c r="K411" s="235" t="s">
        <v>3730</v>
      </c>
      <c r="L411" s="236">
        <v>46014</v>
      </c>
      <c r="M411" s="218" t="s">
        <v>11797</v>
      </c>
      <c r="N411" s="235"/>
      <c r="O411" s="235"/>
      <c r="P411" s="235"/>
      <c r="Q411" s="235" t="s">
        <v>3748</v>
      </c>
      <c r="R411" s="236">
        <v>46043</v>
      </c>
      <c r="S411" s="218" t="s">
        <v>12019</v>
      </c>
      <c r="T411" s="235"/>
      <c r="U411" s="235"/>
      <c r="V411" s="235"/>
      <c r="W411" s="235"/>
      <c r="X411" s="235"/>
      <c r="Y411" s="235"/>
      <c r="Z411" s="235"/>
      <c r="AA411" s="235"/>
      <c r="AB411" s="235"/>
      <c r="AC411" s="235"/>
      <c r="AD411" s="235"/>
      <c r="AE411" s="235"/>
      <c r="AF411" s="235"/>
      <c r="AG411" s="235"/>
      <c r="AH411" s="235"/>
      <c r="AI411" s="235"/>
      <c r="AJ411" s="235"/>
      <c r="AK411" s="235"/>
      <c r="AL411" s="235"/>
      <c r="AM411" s="235"/>
    </row>
    <row r="412" spans="1:39" s="77" customFormat="1" ht="15" hidden="1" x14ac:dyDescent="0.25">
      <c r="A412" s="230" t="s">
        <v>8263</v>
      </c>
      <c r="B412" s="264"/>
      <c r="C412" s="264"/>
      <c r="D412" s="264" t="s">
        <v>65</v>
      </c>
      <c r="E412" s="247" t="s">
        <v>11794</v>
      </c>
      <c r="F412" s="239">
        <f t="shared" si="79"/>
        <v>46043</v>
      </c>
      <c r="G412" s="259" t="str">
        <f t="shared" si="74"/>
        <v>A</v>
      </c>
      <c r="H412" s="274" t="str">
        <f t="shared" si="75"/>
        <v>MR_DER-1544_26</v>
      </c>
      <c r="I412" s="234" t="str">
        <f t="shared" si="76"/>
        <v>ND</v>
      </c>
      <c r="J412" s="234" t="str">
        <f t="shared" si="77"/>
        <v>ND</v>
      </c>
      <c r="K412" s="235" t="s">
        <v>3730</v>
      </c>
      <c r="L412" s="236">
        <v>46014</v>
      </c>
      <c r="M412" s="218" t="s">
        <v>11797</v>
      </c>
      <c r="N412" s="235"/>
      <c r="O412" s="235"/>
      <c r="P412" s="235"/>
      <c r="Q412" s="235" t="s">
        <v>3748</v>
      </c>
      <c r="R412" s="236">
        <v>46043</v>
      </c>
      <c r="S412" s="218" t="s">
        <v>12019</v>
      </c>
      <c r="T412" s="235"/>
      <c r="U412" s="235"/>
      <c r="V412" s="235"/>
      <c r="W412" s="235"/>
      <c r="X412" s="235"/>
      <c r="Y412" s="235"/>
      <c r="Z412" s="235"/>
      <c r="AA412" s="235"/>
      <c r="AB412" s="235"/>
      <c r="AC412" s="235"/>
      <c r="AD412" s="235"/>
      <c r="AE412" s="235"/>
      <c r="AF412" s="235"/>
      <c r="AG412" s="235"/>
      <c r="AH412" s="235"/>
      <c r="AI412" s="235"/>
      <c r="AJ412" s="235"/>
      <c r="AK412" s="235"/>
      <c r="AL412" s="235"/>
      <c r="AM412" s="235"/>
    </row>
    <row r="413" spans="1:39" s="77" customFormat="1" ht="15" hidden="1" x14ac:dyDescent="0.25">
      <c r="A413" s="230" t="s">
        <v>8263</v>
      </c>
      <c r="B413" s="264"/>
      <c r="C413" s="264"/>
      <c r="D413" s="264" t="s">
        <v>65</v>
      </c>
      <c r="E413" s="247" t="s">
        <v>11795</v>
      </c>
      <c r="F413" s="239">
        <f t="shared" si="79"/>
        <v>46043</v>
      </c>
      <c r="G413" s="259" t="str">
        <f t="shared" si="74"/>
        <v>A</v>
      </c>
      <c r="H413" s="274" t="str">
        <f t="shared" si="75"/>
        <v>MR_DER-1544_26</v>
      </c>
      <c r="I413" s="234" t="str">
        <f t="shared" si="76"/>
        <v>ND</v>
      </c>
      <c r="J413" s="234" t="str">
        <f t="shared" si="77"/>
        <v>ND</v>
      </c>
      <c r="K413" s="235" t="s">
        <v>3730</v>
      </c>
      <c r="L413" s="236">
        <v>46014</v>
      </c>
      <c r="M413" s="218" t="s">
        <v>11797</v>
      </c>
      <c r="N413" s="235"/>
      <c r="O413" s="235"/>
      <c r="P413" s="235"/>
      <c r="Q413" s="235" t="s">
        <v>3748</v>
      </c>
      <c r="R413" s="236">
        <v>46043</v>
      </c>
      <c r="S413" s="218" t="s">
        <v>12019</v>
      </c>
      <c r="T413" s="235"/>
      <c r="U413" s="235"/>
      <c r="V413" s="235"/>
      <c r="W413" s="235"/>
      <c r="X413" s="235"/>
      <c r="Y413" s="235"/>
      <c r="Z413" s="235"/>
      <c r="AA413" s="235"/>
      <c r="AB413" s="235"/>
      <c r="AC413" s="235"/>
      <c r="AD413" s="235"/>
      <c r="AE413" s="235"/>
      <c r="AF413" s="235"/>
      <c r="AG413" s="235"/>
      <c r="AH413" s="235"/>
      <c r="AI413" s="235"/>
      <c r="AJ413" s="235"/>
      <c r="AK413" s="235"/>
      <c r="AL413" s="235"/>
      <c r="AM413" s="235"/>
    </row>
    <row r="414" spans="1:39" s="77" customFormat="1" ht="15" hidden="1" x14ac:dyDescent="0.25">
      <c r="A414" s="264" t="s">
        <v>8263</v>
      </c>
      <c r="B414" s="372"/>
      <c r="C414" s="372"/>
      <c r="D414" s="372" t="s">
        <v>27</v>
      </c>
      <c r="E414" s="247" t="s">
        <v>11796</v>
      </c>
      <c r="F414" s="239">
        <f>IF(L414&lt;&gt;0,MAX(L414,R414,X414,AD414,AJ414),"NE")</f>
        <v>46153</v>
      </c>
      <c r="G414" s="259" t="str">
        <f t="shared" si="74"/>
        <v>B</v>
      </c>
      <c r="H414" s="274" t="str">
        <f t="shared" si="75"/>
        <v>MR_DER-1732_26</v>
      </c>
      <c r="I414" s="234" t="str">
        <f t="shared" si="76"/>
        <v>ND</v>
      </c>
      <c r="J414" s="234" t="str">
        <f t="shared" si="77"/>
        <v>ND</v>
      </c>
      <c r="K414" s="235" t="s">
        <v>3730</v>
      </c>
      <c r="L414" s="236">
        <v>46014</v>
      </c>
      <c r="M414" s="1153" t="s">
        <v>11797</v>
      </c>
      <c r="N414" s="235" t="s">
        <v>5537</v>
      </c>
      <c r="O414" s="236">
        <v>46036</v>
      </c>
      <c r="P414" s="235"/>
      <c r="Q414" s="235" t="s">
        <v>3748</v>
      </c>
      <c r="R414" s="236">
        <v>46037</v>
      </c>
      <c r="S414" s="1153" t="s">
        <v>11976</v>
      </c>
      <c r="T414" s="235"/>
      <c r="U414" s="235"/>
      <c r="V414" s="235"/>
      <c r="W414" s="235" t="s">
        <v>3748</v>
      </c>
      <c r="X414" s="236">
        <v>46043</v>
      </c>
      <c r="Y414" s="1153" t="s">
        <v>12009</v>
      </c>
      <c r="Z414" s="235"/>
      <c r="AA414" s="235"/>
      <c r="AB414" s="235"/>
      <c r="AC414" s="235" t="s">
        <v>5626</v>
      </c>
      <c r="AD414" s="236">
        <v>46077</v>
      </c>
      <c r="AE414" s="218" t="s">
        <v>12242</v>
      </c>
      <c r="AF414" s="236" t="s">
        <v>5539</v>
      </c>
      <c r="AG414" s="236">
        <v>46150</v>
      </c>
      <c r="AH414" s="235"/>
      <c r="AI414" s="235" t="s">
        <v>5811</v>
      </c>
      <c r="AJ414" s="236">
        <v>46153</v>
      </c>
      <c r="AK414" s="218" t="s">
        <v>12646</v>
      </c>
      <c r="AL414" s="235"/>
      <c r="AM414" s="235"/>
    </row>
    <row r="415" spans="1:39" s="77" customFormat="1" ht="15" hidden="1" x14ac:dyDescent="0.25">
      <c r="A415" s="264" t="s">
        <v>8263</v>
      </c>
      <c r="B415" s="372"/>
      <c r="C415" s="372"/>
      <c r="D415" s="372" t="s">
        <v>12256</v>
      </c>
      <c r="E415" s="247" t="s">
        <v>12258</v>
      </c>
      <c r="F415" s="239">
        <f t="shared" si="79"/>
        <v>46084</v>
      </c>
      <c r="G415" s="259" t="str">
        <f t="shared" si="74"/>
        <v>A1</v>
      </c>
      <c r="H415" s="274" t="str">
        <f t="shared" si="75"/>
        <v>MR_DER-1601_26</v>
      </c>
      <c r="I415" s="234" t="str">
        <f t="shared" si="76"/>
        <v>ND</v>
      </c>
      <c r="J415" s="234" t="str">
        <f t="shared" si="77"/>
        <v>ND</v>
      </c>
      <c r="K415" s="235" t="s">
        <v>3730</v>
      </c>
      <c r="L415" s="236">
        <v>46084</v>
      </c>
      <c r="M415" s="218" t="s">
        <v>12262</v>
      </c>
      <c r="N415" s="235"/>
      <c r="O415" s="236"/>
      <c r="P415" s="235"/>
      <c r="Q415" s="235"/>
      <c r="R415" s="236"/>
      <c r="S415" s="1153"/>
      <c r="T415" s="235"/>
      <c r="U415" s="235"/>
      <c r="V415" s="235"/>
      <c r="W415" s="235"/>
      <c r="X415" s="236"/>
      <c r="Y415" s="1153"/>
      <c r="Z415" s="235"/>
      <c r="AA415" s="235"/>
      <c r="AB415" s="235"/>
      <c r="AC415" s="235"/>
      <c r="AD415" s="236"/>
      <c r="AE415" s="218"/>
      <c r="AF415" s="236" t="s">
        <v>5539</v>
      </c>
      <c r="AG415" s="236">
        <v>46150</v>
      </c>
      <c r="AH415" s="235"/>
      <c r="AI415" s="235" t="s">
        <v>3748</v>
      </c>
      <c r="AJ415" s="236">
        <v>46153</v>
      </c>
      <c r="AK415" s="218" t="s">
        <v>12646</v>
      </c>
      <c r="AL415" s="235"/>
      <c r="AM415" s="235"/>
    </row>
    <row r="416" spans="1:39" s="352" customFormat="1" hidden="1" x14ac:dyDescent="0.2">
      <c r="A416" s="242"/>
      <c r="B416" s="242"/>
      <c r="C416" s="242"/>
      <c r="D416" s="242"/>
      <c r="E416" s="242" t="s">
        <v>7525</v>
      </c>
      <c r="F416" s="243"/>
      <c r="G416" s="243"/>
      <c r="H416" s="243"/>
      <c r="I416" s="243"/>
      <c r="J416" s="243"/>
      <c r="K416" s="244"/>
      <c r="L416" s="244"/>
      <c r="M416" s="245"/>
      <c r="N416" s="246"/>
      <c r="O416" s="246"/>
      <c r="P416" s="246"/>
      <c r="Q416" s="244"/>
      <c r="R416" s="244"/>
      <c r="S416" s="245"/>
      <c r="T416" s="246"/>
      <c r="U416" s="246"/>
      <c r="V416" s="246"/>
      <c r="W416" s="244"/>
      <c r="X416" s="244"/>
      <c r="Y416" s="245"/>
      <c r="Z416" s="246"/>
      <c r="AA416" s="246"/>
      <c r="AB416" s="246"/>
      <c r="AC416" s="244"/>
      <c r="AD416" s="244"/>
      <c r="AE416" s="245"/>
      <c r="AF416" s="246"/>
      <c r="AG416" s="246"/>
      <c r="AH416" s="246"/>
      <c r="AI416" s="244"/>
      <c r="AJ416" s="244"/>
      <c r="AK416" s="245"/>
      <c r="AL416" s="246"/>
      <c r="AM416" s="246"/>
    </row>
    <row r="417" spans="1:45" s="77" customFormat="1" ht="15" hidden="1" x14ac:dyDescent="0.25">
      <c r="A417" s="264" t="s">
        <v>8263</v>
      </c>
      <c r="B417" s="264"/>
      <c r="C417" s="264" t="s">
        <v>8257</v>
      </c>
      <c r="D417" s="264" t="s">
        <v>8438</v>
      </c>
      <c r="E417" s="247" t="s">
        <v>8468</v>
      </c>
      <c r="F417" s="239">
        <f t="shared" ref="F417:F459" si="80">IF(L417&lt;&gt;0,MAX(L417,R417,X417,AD417,AJ417),"NE")</f>
        <v>45952</v>
      </c>
      <c r="G417" s="259" t="str">
        <f t="shared" ref="G417:G448" si="81">IF($F417="","",INDEX($K417:$FI417,1,MATCH($F417,$K417:$FI417,)-1))</f>
        <v>A</v>
      </c>
      <c r="H417" s="274" t="str">
        <f t="shared" ref="H417:H448" si="82">IF($F417="","",INDEX($K417:$AY417,1,MATCH($F417,$K417:$AY417,)+1))</f>
        <v>MR_DER-1312_25</v>
      </c>
      <c r="I417" s="234">
        <f t="shared" ref="I417:I448" si="83">IF(F417="NE",F417,IF(INDEX(K417:CP417,,MATCH(F417,K417:CP417,0)+3)&lt;&gt;0,INDEX(K417:CP417,,MATCH(F417,K417:CP417,0)+3),"ND"))</f>
        <v>46000</v>
      </c>
      <c r="J417" s="234" t="str">
        <f t="shared" ref="J417:J448" si="84">IF(G417="NE",G417,IF(INDEX(K417:CQ417,,MATCH(G417,K417:CQ417,0)+3)&lt;&gt;0,INDEX(K417:CQ417,,MATCH(G417,K417:CQ417,0)+3),"ND"))</f>
        <v>APROVADO</v>
      </c>
      <c r="K417" s="235" t="s">
        <v>3730</v>
      </c>
      <c r="L417" s="236">
        <v>45597</v>
      </c>
      <c r="M417" s="978" t="s">
        <v>8511</v>
      </c>
      <c r="N417" s="235" t="s">
        <v>8858</v>
      </c>
      <c r="O417" s="236">
        <v>45639</v>
      </c>
      <c r="P417" s="1030" t="s">
        <v>8631</v>
      </c>
      <c r="Q417" s="235" t="s">
        <v>3765</v>
      </c>
      <c r="R417" s="236">
        <v>45709</v>
      </c>
      <c r="S417" s="978" t="s">
        <v>8956</v>
      </c>
      <c r="T417" s="235" t="s">
        <v>5536</v>
      </c>
      <c r="U417" s="236">
        <v>45734</v>
      </c>
      <c r="V417" s="978" t="s">
        <v>9068</v>
      </c>
      <c r="W417" s="235" t="s">
        <v>5701</v>
      </c>
      <c r="X417" s="236">
        <v>45769</v>
      </c>
      <c r="Y417" s="978" t="s">
        <v>9061</v>
      </c>
      <c r="Z417" s="235"/>
      <c r="AA417" s="235"/>
      <c r="AB417" s="235"/>
      <c r="AC417" s="235" t="s">
        <v>7387</v>
      </c>
      <c r="AD417" s="236">
        <v>45894</v>
      </c>
      <c r="AE417" s="218" t="s">
        <v>9907</v>
      </c>
      <c r="AF417" s="235"/>
      <c r="AG417" s="235"/>
      <c r="AH417" s="235"/>
      <c r="AI417" s="235" t="s">
        <v>3748</v>
      </c>
      <c r="AJ417" s="236">
        <v>45952</v>
      </c>
      <c r="AK417" s="218" t="s">
        <v>10952</v>
      </c>
      <c r="AL417" s="235" t="s">
        <v>5539</v>
      </c>
      <c r="AM417" s="236">
        <v>46000</v>
      </c>
      <c r="AN417" s="235"/>
      <c r="AO417" s="235" t="s">
        <v>3748</v>
      </c>
      <c r="AP417" s="236">
        <v>46001</v>
      </c>
      <c r="AQ417" s="218" t="s">
        <v>11546</v>
      </c>
      <c r="AR417" s="235"/>
      <c r="AS417" s="235"/>
    </row>
    <row r="418" spans="1:45" s="77" customFormat="1" ht="15" hidden="1" x14ac:dyDescent="0.25">
      <c r="A418" s="264" t="s">
        <v>8263</v>
      </c>
      <c r="B418" s="264"/>
      <c r="C418" s="264" t="s">
        <v>8257</v>
      </c>
      <c r="D418" s="264" t="s">
        <v>8438</v>
      </c>
      <c r="E418" s="247" t="s">
        <v>8469</v>
      </c>
      <c r="F418" s="239">
        <f t="shared" si="80"/>
        <v>45952</v>
      </c>
      <c r="G418" s="259" t="str">
        <f t="shared" si="81"/>
        <v>A</v>
      </c>
      <c r="H418" s="274" t="str">
        <f t="shared" si="82"/>
        <v>MR_DER-1312_25</v>
      </c>
      <c r="I418" s="234">
        <f t="shared" si="83"/>
        <v>46000</v>
      </c>
      <c r="J418" s="234" t="str">
        <f t="shared" si="84"/>
        <v>APROVADO</v>
      </c>
      <c r="K418" s="235" t="s">
        <v>3730</v>
      </c>
      <c r="L418" s="236">
        <v>45597</v>
      </c>
      <c r="M418" s="978" t="s">
        <v>8511</v>
      </c>
      <c r="N418" s="235" t="s">
        <v>8858</v>
      </c>
      <c r="O418" s="236">
        <v>45639</v>
      </c>
      <c r="P418" s="1030" t="s">
        <v>8631</v>
      </c>
      <c r="Q418" s="235" t="s">
        <v>3765</v>
      </c>
      <c r="R418" s="236">
        <v>45709</v>
      </c>
      <c r="S418" s="978" t="s">
        <v>8956</v>
      </c>
      <c r="T418" s="235" t="s">
        <v>5536</v>
      </c>
      <c r="U418" s="236">
        <v>45734</v>
      </c>
      <c r="V418" s="978" t="s">
        <v>9068</v>
      </c>
      <c r="W418" s="235" t="s">
        <v>5701</v>
      </c>
      <c r="X418" s="236">
        <v>45769</v>
      </c>
      <c r="Y418" s="978" t="s">
        <v>9061</v>
      </c>
      <c r="Z418" s="235"/>
      <c r="AA418" s="235"/>
      <c r="AB418" s="235"/>
      <c r="AC418" s="235" t="s">
        <v>7387</v>
      </c>
      <c r="AD418" s="236">
        <v>45894</v>
      </c>
      <c r="AE418" s="218" t="s">
        <v>9907</v>
      </c>
      <c r="AF418" s="235"/>
      <c r="AG418" s="235"/>
      <c r="AH418" s="235"/>
      <c r="AI418" s="235" t="s">
        <v>3748</v>
      </c>
      <c r="AJ418" s="236">
        <v>45952</v>
      </c>
      <c r="AK418" s="218" t="s">
        <v>10952</v>
      </c>
      <c r="AL418" s="235" t="s">
        <v>5539</v>
      </c>
      <c r="AM418" s="236">
        <v>46000</v>
      </c>
      <c r="AN418" s="235"/>
      <c r="AO418" s="235" t="s">
        <v>3748</v>
      </c>
      <c r="AP418" s="236">
        <v>46001</v>
      </c>
      <c r="AQ418" s="218" t="s">
        <v>11546</v>
      </c>
      <c r="AR418" s="235"/>
      <c r="AS418" s="235"/>
    </row>
    <row r="419" spans="1:45" s="77" customFormat="1" ht="15" hidden="1" x14ac:dyDescent="0.25">
      <c r="A419" s="264" t="s">
        <v>8263</v>
      </c>
      <c r="B419" s="264"/>
      <c r="C419" s="264" t="s">
        <v>8257</v>
      </c>
      <c r="D419" s="264" t="s">
        <v>8438</v>
      </c>
      <c r="E419" s="247" t="s">
        <v>8470</v>
      </c>
      <c r="F419" s="239">
        <f t="shared" si="80"/>
        <v>45952</v>
      </c>
      <c r="G419" s="259" t="str">
        <f t="shared" si="81"/>
        <v>A</v>
      </c>
      <c r="H419" s="274" t="str">
        <f t="shared" si="82"/>
        <v>MR_DER-1312_25</v>
      </c>
      <c r="I419" s="234">
        <f t="shared" si="83"/>
        <v>46000</v>
      </c>
      <c r="J419" s="234" t="str">
        <f t="shared" si="84"/>
        <v>APROVADO</v>
      </c>
      <c r="K419" s="235" t="s">
        <v>3730</v>
      </c>
      <c r="L419" s="236">
        <v>45597</v>
      </c>
      <c r="M419" s="978" t="s">
        <v>8511</v>
      </c>
      <c r="N419" s="235" t="s">
        <v>8858</v>
      </c>
      <c r="O419" s="236">
        <v>45639</v>
      </c>
      <c r="P419" s="1030" t="s">
        <v>8631</v>
      </c>
      <c r="Q419" s="235" t="s">
        <v>3765</v>
      </c>
      <c r="R419" s="236">
        <v>45709</v>
      </c>
      <c r="S419" s="978" t="s">
        <v>8956</v>
      </c>
      <c r="T419" s="235" t="s">
        <v>5536</v>
      </c>
      <c r="U419" s="236">
        <v>45734</v>
      </c>
      <c r="V419" s="978" t="s">
        <v>9068</v>
      </c>
      <c r="W419" s="235" t="s">
        <v>5701</v>
      </c>
      <c r="X419" s="236">
        <v>45769</v>
      </c>
      <c r="Y419" s="978" t="s">
        <v>9061</v>
      </c>
      <c r="Z419" s="235"/>
      <c r="AA419" s="235"/>
      <c r="AB419" s="235"/>
      <c r="AC419" s="235" t="s">
        <v>7387</v>
      </c>
      <c r="AD419" s="236">
        <v>45894</v>
      </c>
      <c r="AE419" s="218" t="s">
        <v>9907</v>
      </c>
      <c r="AF419" s="235"/>
      <c r="AG419" s="235"/>
      <c r="AH419" s="235"/>
      <c r="AI419" s="235" t="s">
        <v>3748</v>
      </c>
      <c r="AJ419" s="236">
        <v>45952</v>
      </c>
      <c r="AK419" s="218" t="s">
        <v>10952</v>
      </c>
      <c r="AL419" s="235" t="s">
        <v>5539</v>
      </c>
      <c r="AM419" s="236">
        <v>46000</v>
      </c>
      <c r="AN419" s="235"/>
      <c r="AO419" s="235" t="s">
        <v>3748</v>
      </c>
      <c r="AP419" s="236">
        <v>46001</v>
      </c>
      <c r="AQ419" s="218" t="s">
        <v>11546</v>
      </c>
      <c r="AR419" s="235"/>
      <c r="AS419" s="235"/>
    </row>
    <row r="420" spans="1:45" s="77" customFormat="1" ht="15" hidden="1" x14ac:dyDescent="0.25">
      <c r="A420" s="264" t="s">
        <v>8263</v>
      </c>
      <c r="B420" s="264"/>
      <c r="C420" s="264" t="s">
        <v>8257</v>
      </c>
      <c r="D420" s="264" t="s">
        <v>8438</v>
      </c>
      <c r="E420" s="247" t="s">
        <v>8471</v>
      </c>
      <c r="F420" s="239">
        <f t="shared" si="80"/>
        <v>45952</v>
      </c>
      <c r="G420" s="259" t="str">
        <f t="shared" si="81"/>
        <v>A</v>
      </c>
      <c r="H420" s="274" t="str">
        <f t="shared" si="82"/>
        <v>MR_DER-1312_25</v>
      </c>
      <c r="I420" s="234">
        <f t="shared" si="83"/>
        <v>46000</v>
      </c>
      <c r="J420" s="234" t="str">
        <f t="shared" si="84"/>
        <v>APROVADO</v>
      </c>
      <c r="K420" s="235" t="s">
        <v>3730</v>
      </c>
      <c r="L420" s="236">
        <v>45597</v>
      </c>
      <c r="M420" s="978" t="s">
        <v>8511</v>
      </c>
      <c r="N420" s="235" t="s">
        <v>8858</v>
      </c>
      <c r="O420" s="236">
        <v>45639</v>
      </c>
      <c r="P420" s="1030" t="s">
        <v>8631</v>
      </c>
      <c r="Q420" s="235" t="s">
        <v>3765</v>
      </c>
      <c r="R420" s="236">
        <v>45709</v>
      </c>
      <c r="S420" s="978" t="s">
        <v>8956</v>
      </c>
      <c r="T420" s="235" t="s">
        <v>5536</v>
      </c>
      <c r="U420" s="236">
        <v>45734</v>
      </c>
      <c r="V420" s="978" t="s">
        <v>9068</v>
      </c>
      <c r="W420" s="235" t="s">
        <v>5701</v>
      </c>
      <c r="X420" s="236">
        <v>45769</v>
      </c>
      <c r="Y420" s="978" t="s">
        <v>9061</v>
      </c>
      <c r="Z420" s="235"/>
      <c r="AA420" s="235"/>
      <c r="AB420" s="235"/>
      <c r="AC420" s="235" t="s">
        <v>7387</v>
      </c>
      <c r="AD420" s="236">
        <v>45894</v>
      </c>
      <c r="AE420" s="218" t="s">
        <v>9907</v>
      </c>
      <c r="AF420" s="235"/>
      <c r="AG420" s="235"/>
      <c r="AH420" s="235"/>
      <c r="AI420" s="235" t="s">
        <v>3748</v>
      </c>
      <c r="AJ420" s="236">
        <v>45952</v>
      </c>
      <c r="AK420" s="218" t="s">
        <v>10952</v>
      </c>
      <c r="AL420" s="235" t="s">
        <v>5539</v>
      </c>
      <c r="AM420" s="236">
        <v>46000</v>
      </c>
      <c r="AN420" s="235"/>
      <c r="AO420" s="235" t="s">
        <v>3748</v>
      </c>
      <c r="AP420" s="236">
        <v>46001</v>
      </c>
      <c r="AQ420" s="218" t="s">
        <v>11546</v>
      </c>
      <c r="AR420" s="235"/>
      <c r="AS420" s="235"/>
    </row>
    <row r="421" spans="1:45" s="77" customFormat="1" ht="15" hidden="1" x14ac:dyDescent="0.25">
      <c r="A421" s="264" t="s">
        <v>8263</v>
      </c>
      <c r="B421" s="264"/>
      <c r="C421" s="264" t="s">
        <v>8257</v>
      </c>
      <c r="D421" s="264" t="s">
        <v>8438</v>
      </c>
      <c r="E421" s="247" t="s">
        <v>8472</v>
      </c>
      <c r="F421" s="239">
        <f t="shared" si="80"/>
        <v>45952</v>
      </c>
      <c r="G421" s="259" t="str">
        <f t="shared" si="81"/>
        <v>A</v>
      </c>
      <c r="H421" s="274" t="str">
        <f t="shared" si="82"/>
        <v>MR_DER-1312_25</v>
      </c>
      <c r="I421" s="234">
        <f t="shared" si="83"/>
        <v>46000</v>
      </c>
      <c r="J421" s="234" t="str">
        <f t="shared" si="84"/>
        <v>APROVADO</v>
      </c>
      <c r="K421" s="235" t="s">
        <v>3730</v>
      </c>
      <c r="L421" s="236">
        <v>45597</v>
      </c>
      <c r="M421" s="978" t="s">
        <v>8511</v>
      </c>
      <c r="N421" s="235" t="s">
        <v>8858</v>
      </c>
      <c r="O421" s="236">
        <v>45639</v>
      </c>
      <c r="P421" s="1030" t="s">
        <v>8631</v>
      </c>
      <c r="Q421" s="235" t="s">
        <v>3765</v>
      </c>
      <c r="R421" s="236">
        <v>45709</v>
      </c>
      <c r="S421" s="978" t="s">
        <v>8956</v>
      </c>
      <c r="T421" s="235" t="s">
        <v>5536</v>
      </c>
      <c r="U421" s="236">
        <v>45734</v>
      </c>
      <c r="V421" s="978" t="s">
        <v>9068</v>
      </c>
      <c r="W421" s="235" t="s">
        <v>5701</v>
      </c>
      <c r="X421" s="236">
        <v>45769</v>
      </c>
      <c r="Y421" s="978" t="s">
        <v>9061</v>
      </c>
      <c r="Z421" s="235"/>
      <c r="AA421" s="235"/>
      <c r="AB421" s="235"/>
      <c r="AC421" s="235" t="s">
        <v>7387</v>
      </c>
      <c r="AD421" s="236">
        <v>45894</v>
      </c>
      <c r="AE421" s="218" t="s">
        <v>9907</v>
      </c>
      <c r="AF421" s="235"/>
      <c r="AG421" s="235"/>
      <c r="AH421" s="235"/>
      <c r="AI421" s="235" t="s">
        <v>3748</v>
      </c>
      <c r="AJ421" s="236">
        <v>45952</v>
      </c>
      <c r="AK421" s="218" t="s">
        <v>10952</v>
      </c>
      <c r="AL421" s="235" t="s">
        <v>5539</v>
      </c>
      <c r="AM421" s="236">
        <v>46000</v>
      </c>
      <c r="AN421" s="235"/>
      <c r="AO421" s="235" t="s">
        <v>3748</v>
      </c>
      <c r="AP421" s="236">
        <v>46001</v>
      </c>
      <c r="AQ421" s="218" t="s">
        <v>11546</v>
      </c>
      <c r="AR421" s="235"/>
      <c r="AS421" s="235"/>
    </row>
    <row r="422" spans="1:45" s="77" customFormat="1" ht="15" hidden="1" x14ac:dyDescent="0.25">
      <c r="A422" s="264" t="s">
        <v>8263</v>
      </c>
      <c r="B422" s="264"/>
      <c r="C422" s="264" t="s">
        <v>8257</v>
      </c>
      <c r="D422" s="264" t="s">
        <v>8438</v>
      </c>
      <c r="E422" s="247" t="s">
        <v>8473</v>
      </c>
      <c r="F422" s="239">
        <f t="shared" si="80"/>
        <v>45952</v>
      </c>
      <c r="G422" s="259" t="str">
        <f t="shared" si="81"/>
        <v>A</v>
      </c>
      <c r="H422" s="274" t="str">
        <f t="shared" si="82"/>
        <v>MR_DER-1312_25</v>
      </c>
      <c r="I422" s="234">
        <f t="shared" si="83"/>
        <v>46000</v>
      </c>
      <c r="J422" s="234" t="str">
        <f t="shared" si="84"/>
        <v>APROVADO</v>
      </c>
      <c r="K422" s="235" t="s">
        <v>3730</v>
      </c>
      <c r="L422" s="236">
        <v>45597</v>
      </c>
      <c r="M422" s="978" t="s">
        <v>8511</v>
      </c>
      <c r="N422" s="235" t="s">
        <v>8858</v>
      </c>
      <c r="O422" s="236">
        <v>45639</v>
      </c>
      <c r="P422" s="1030" t="s">
        <v>8631</v>
      </c>
      <c r="Q422" s="235" t="s">
        <v>3765</v>
      </c>
      <c r="R422" s="236">
        <v>45709</v>
      </c>
      <c r="S422" s="978" t="s">
        <v>8956</v>
      </c>
      <c r="T422" s="235" t="s">
        <v>5536</v>
      </c>
      <c r="U422" s="236">
        <v>45734</v>
      </c>
      <c r="V422" s="978" t="s">
        <v>9068</v>
      </c>
      <c r="W422" s="235" t="s">
        <v>5701</v>
      </c>
      <c r="X422" s="236">
        <v>45769</v>
      </c>
      <c r="Y422" s="978" t="s">
        <v>9061</v>
      </c>
      <c r="Z422" s="235"/>
      <c r="AA422" s="235"/>
      <c r="AB422" s="235"/>
      <c r="AC422" s="235" t="s">
        <v>7387</v>
      </c>
      <c r="AD422" s="236">
        <v>45894</v>
      </c>
      <c r="AE422" s="218" t="s">
        <v>9907</v>
      </c>
      <c r="AF422" s="235"/>
      <c r="AG422" s="235"/>
      <c r="AH422" s="235"/>
      <c r="AI422" s="235" t="s">
        <v>3748</v>
      </c>
      <c r="AJ422" s="236">
        <v>45952</v>
      </c>
      <c r="AK422" s="218" t="s">
        <v>10952</v>
      </c>
      <c r="AL422" s="235" t="s">
        <v>5539</v>
      </c>
      <c r="AM422" s="236">
        <v>46000</v>
      </c>
      <c r="AN422" s="235"/>
      <c r="AO422" s="235" t="s">
        <v>3748</v>
      </c>
      <c r="AP422" s="236">
        <v>46001</v>
      </c>
      <c r="AQ422" s="218" t="s">
        <v>11546</v>
      </c>
      <c r="AR422" s="235"/>
      <c r="AS422" s="235"/>
    </row>
    <row r="423" spans="1:45" s="77" customFormat="1" ht="15" hidden="1" x14ac:dyDescent="0.25">
      <c r="A423" s="264" t="s">
        <v>8263</v>
      </c>
      <c r="B423" s="264"/>
      <c r="C423" s="264" t="s">
        <v>8257</v>
      </c>
      <c r="D423" s="264" t="s">
        <v>8438</v>
      </c>
      <c r="E423" s="247" t="s">
        <v>8474</v>
      </c>
      <c r="F423" s="239">
        <f t="shared" si="80"/>
        <v>45952</v>
      </c>
      <c r="G423" s="259" t="str">
        <f t="shared" si="81"/>
        <v>A</v>
      </c>
      <c r="H423" s="274" t="str">
        <f t="shared" si="82"/>
        <v>MR_DER-1312_25</v>
      </c>
      <c r="I423" s="234">
        <f t="shared" si="83"/>
        <v>46000</v>
      </c>
      <c r="J423" s="234" t="str">
        <f t="shared" si="84"/>
        <v>APROVADO</v>
      </c>
      <c r="K423" s="235" t="s">
        <v>3730</v>
      </c>
      <c r="L423" s="236">
        <v>45597</v>
      </c>
      <c r="M423" s="978" t="s">
        <v>8511</v>
      </c>
      <c r="N423" s="235" t="s">
        <v>8858</v>
      </c>
      <c r="O423" s="236">
        <v>45639</v>
      </c>
      <c r="P423" s="1030" t="s">
        <v>8631</v>
      </c>
      <c r="Q423" s="235" t="s">
        <v>3765</v>
      </c>
      <c r="R423" s="236">
        <v>45709</v>
      </c>
      <c r="S423" s="978" t="s">
        <v>8956</v>
      </c>
      <c r="T423" s="235" t="s">
        <v>5536</v>
      </c>
      <c r="U423" s="236">
        <v>45734</v>
      </c>
      <c r="V423" s="978" t="s">
        <v>9068</v>
      </c>
      <c r="W423" s="235" t="s">
        <v>5701</v>
      </c>
      <c r="X423" s="236">
        <v>45769</v>
      </c>
      <c r="Y423" s="978" t="s">
        <v>9061</v>
      </c>
      <c r="Z423" s="235"/>
      <c r="AA423" s="235"/>
      <c r="AB423" s="235"/>
      <c r="AC423" s="235" t="s">
        <v>7387</v>
      </c>
      <c r="AD423" s="236">
        <v>45894</v>
      </c>
      <c r="AE423" s="218" t="s">
        <v>9907</v>
      </c>
      <c r="AF423" s="235"/>
      <c r="AG423" s="235"/>
      <c r="AH423" s="235"/>
      <c r="AI423" s="235" t="s">
        <v>3748</v>
      </c>
      <c r="AJ423" s="236">
        <v>45952</v>
      </c>
      <c r="AK423" s="218" t="s">
        <v>10952</v>
      </c>
      <c r="AL423" s="235" t="s">
        <v>5539</v>
      </c>
      <c r="AM423" s="236">
        <v>46000</v>
      </c>
      <c r="AN423" s="235"/>
      <c r="AO423" s="235" t="s">
        <v>3748</v>
      </c>
      <c r="AP423" s="236">
        <v>46001</v>
      </c>
      <c r="AQ423" s="218" t="s">
        <v>11546</v>
      </c>
      <c r="AR423" s="235"/>
      <c r="AS423" s="235"/>
    </row>
    <row r="424" spans="1:45" s="77" customFormat="1" ht="15" hidden="1" x14ac:dyDescent="0.25">
      <c r="A424" s="264" t="s">
        <v>8263</v>
      </c>
      <c r="B424" s="264"/>
      <c r="C424" s="264" t="s">
        <v>8257</v>
      </c>
      <c r="D424" s="264" t="s">
        <v>8438</v>
      </c>
      <c r="E424" s="247" t="s">
        <v>8475</v>
      </c>
      <c r="F424" s="239">
        <f t="shared" si="80"/>
        <v>45952</v>
      </c>
      <c r="G424" s="259" t="str">
        <f t="shared" si="81"/>
        <v>A</v>
      </c>
      <c r="H424" s="274" t="str">
        <f t="shared" si="82"/>
        <v>MR_DER-1312_25</v>
      </c>
      <c r="I424" s="234">
        <f t="shared" si="83"/>
        <v>46000</v>
      </c>
      <c r="J424" s="234" t="str">
        <f t="shared" si="84"/>
        <v>APROVADO</v>
      </c>
      <c r="K424" s="235" t="s">
        <v>3730</v>
      </c>
      <c r="L424" s="236">
        <v>45597</v>
      </c>
      <c r="M424" s="978" t="s">
        <v>8511</v>
      </c>
      <c r="N424" s="235" t="s">
        <v>8858</v>
      </c>
      <c r="O424" s="236">
        <v>45639</v>
      </c>
      <c r="P424" s="1030" t="s">
        <v>8631</v>
      </c>
      <c r="Q424" s="235" t="s">
        <v>3765</v>
      </c>
      <c r="R424" s="236">
        <v>45709</v>
      </c>
      <c r="S424" s="978" t="s">
        <v>8956</v>
      </c>
      <c r="T424" s="235" t="s">
        <v>5536</v>
      </c>
      <c r="U424" s="236">
        <v>45734</v>
      </c>
      <c r="V424" s="978" t="s">
        <v>9068</v>
      </c>
      <c r="W424" s="235" t="s">
        <v>5701</v>
      </c>
      <c r="X424" s="236">
        <v>45769</v>
      </c>
      <c r="Y424" s="978" t="s">
        <v>9061</v>
      </c>
      <c r="Z424" s="235"/>
      <c r="AA424" s="235"/>
      <c r="AB424" s="235"/>
      <c r="AC424" s="235" t="s">
        <v>7387</v>
      </c>
      <c r="AD424" s="236">
        <v>45894</v>
      </c>
      <c r="AE424" s="218" t="s">
        <v>9907</v>
      </c>
      <c r="AF424" s="235"/>
      <c r="AG424" s="235"/>
      <c r="AH424" s="235"/>
      <c r="AI424" s="235" t="s">
        <v>3748</v>
      </c>
      <c r="AJ424" s="236">
        <v>45952</v>
      </c>
      <c r="AK424" s="218" t="s">
        <v>10952</v>
      </c>
      <c r="AL424" s="235" t="s">
        <v>5539</v>
      </c>
      <c r="AM424" s="236">
        <v>46000</v>
      </c>
      <c r="AN424" s="235"/>
      <c r="AO424" s="235" t="s">
        <v>3748</v>
      </c>
      <c r="AP424" s="236">
        <v>46001</v>
      </c>
      <c r="AQ424" s="218" t="s">
        <v>11546</v>
      </c>
      <c r="AR424" s="235"/>
      <c r="AS424" s="235"/>
    </row>
    <row r="425" spans="1:45" s="77" customFormat="1" ht="15" hidden="1" x14ac:dyDescent="0.25">
      <c r="A425" s="264" t="s">
        <v>8263</v>
      </c>
      <c r="B425" s="264"/>
      <c r="C425" s="264" t="s">
        <v>8257</v>
      </c>
      <c r="D425" s="264" t="s">
        <v>8438</v>
      </c>
      <c r="E425" s="247" t="s">
        <v>8476</v>
      </c>
      <c r="F425" s="239">
        <f t="shared" si="80"/>
        <v>45952</v>
      </c>
      <c r="G425" s="259" t="str">
        <f t="shared" si="81"/>
        <v>A</v>
      </c>
      <c r="H425" s="274" t="str">
        <f t="shared" si="82"/>
        <v>MR_DER-1312_25</v>
      </c>
      <c r="I425" s="234">
        <f t="shared" si="83"/>
        <v>46000</v>
      </c>
      <c r="J425" s="234" t="str">
        <f t="shared" si="84"/>
        <v>APROVADO</v>
      </c>
      <c r="K425" s="235" t="s">
        <v>3730</v>
      </c>
      <c r="L425" s="236">
        <v>45597</v>
      </c>
      <c r="M425" s="978" t="s">
        <v>8511</v>
      </c>
      <c r="N425" s="235" t="s">
        <v>8858</v>
      </c>
      <c r="O425" s="236">
        <v>45639</v>
      </c>
      <c r="P425" s="1030" t="s">
        <v>8631</v>
      </c>
      <c r="Q425" s="235" t="s">
        <v>3765</v>
      </c>
      <c r="R425" s="236">
        <v>45709</v>
      </c>
      <c r="S425" s="978" t="s">
        <v>8956</v>
      </c>
      <c r="T425" s="235" t="s">
        <v>5536</v>
      </c>
      <c r="U425" s="236">
        <v>45734</v>
      </c>
      <c r="V425" s="978" t="s">
        <v>9068</v>
      </c>
      <c r="W425" s="235" t="s">
        <v>5701</v>
      </c>
      <c r="X425" s="236">
        <v>45769</v>
      </c>
      <c r="Y425" s="978" t="s">
        <v>9061</v>
      </c>
      <c r="Z425" s="235"/>
      <c r="AA425" s="235"/>
      <c r="AB425" s="235"/>
      <c r="AC425" s="235" t="s">
        <v>7387</v>
      </c>
      <c r="AD425" s="236">
        <v>45894</v>
      </c>
      <c r="AE425" s="218" t="s">
        <v>9907</v>
      </c>
      <c r="AF425" s="235"/>
      <c r="AG425" s="235"/>
      <c r="AH425" s="235"/>
      <c r="AI425" s="235" t="s">
        <v>3748</v>
      </c>
      <c r="AJ425" s="236">
        <v>45952</v>
      </c>
      <c r="AK425" s="218" t="s">
        <v>10952</v>
      </c>
      <c r="AL425" s="235" t="s">
        <v>5539</v>
      </c>
      <c r="AM425" s="236">
        <v>46000</v>
      </c>
      <c r="AN425" s="235"/>
      <c r="AO425" s="235" t="s">
        <v>3748</v>
      </c>
      <c r="AP425" s="236">
        <v>46001</v>
      </c>
      <c r="AQ425" s="218" t="s">
        <v>11546</v>
      </c>
      <c r="AR425" s="235"/>
      <c r="AS425" s="235"/>
    </row>
    <row r="426" spans="1:45" s="77" customFormat="1" ht="15" hidden="1" x14ac:dyDescent="0.25">
      <c r="A426" s="264" t="s">
        <v>8263</v>
      </c>
      <c r="B426" s="264"/>
      <c r="C426" s="264" t="s">
        <v>8257</v>
      </c>
      <c r="D426" s="264" t="s">
        <v>8438</v>
      </c>
      <c r="E426" s="247" t="s">
        <v>8477</v>
      </c>
      <c r="F426" s="239">
        <f t="shared" si="80"/>
        <v>45952</v>
      </c>
      <c r="G426" s="259" t="str">
        <f t="shared" si="81"/>
        <v>A</v>
      </c>
      <c r="H426" s="274" t="str">
        <f t="shared" si="82"/>
        <v>MR_DER-1312_25</v>
      </c>
      <c r="I426" s="234">
        <f t="shared" si="83"/>
        <v>46000</v>
      </c>
      <c r="J426" s="234" t="str">
        <f t="shared" si="84"/>
        <v>APROVADO</v>
      </c>
      <c r="K426" s="235" t="s">
        <v>3730</v>
      </c>
      <c r="L426" s="236">
        <v>45597</v>
      </c>
      <c r="M426" s="978" t="s">
        <v>8511</v>
      </c>
      <c r="N426" s="235" t="s">
        <v>8858</v>
      </c>
      <c r="O426" s="236">
        <v>45639</v>
      </c>
      <c r="P426" s="1030" t="s">
        <v>8631</v>
      </c>
      <c r="Q426" s="235" t="s">
        <v>3765</v>
      </c>
      <c r="R426" s="236">
        <v>45709</v>
      </c>
      <c r="S426" s="978" t="s">
        <v>8956</v>
      </c>
      <c r="T426" s="235" t="s">
        <v>5536</v>
      </c>
      <c r="U426" s="236">
        <v>45734</v>
      </c>
      <c r="V426" s="978" t="s">
        <v>9068</v>
      </c>
      <c r="W426" s="235" t="s">
        <v>5701</v>
      </c>
      <c r="X426" s="236">
        <v>45769</v>
      </c>
      <c r="Y426" s="978" t="s">
        <v>9061</v>
      </c>
      <c r="Z426" s="235"/>
      <c r="AA426" s="235"/>
      <c r="AB426" s="235"/>
      <c r="AC426" s="235" t="s">
        <v>7387</v>
      </c>
      <c r="AD426" s="236">
        <v>45894</v>
      </c>
      <c r="AE426" s="218" t="s">
        <v>9907</v>
      </c>
      <c r="AF426" s="235"/>
      <c r="AG426" s="235"/>
      <c r="AH426" s="235"/>
      <c r="AI426" s="235" t="s">
        <v>3748</v>
      </c>
      <c r="AJ426" s="236">
        <v>45952</v>
      </c>
      <c r="AK426" s="218" t="s">
        <v>10952</v>
      </c>
      <c r="AL426" s="235" t="s">
        <v>5539</v>
      </c>
      <c r="AM426" s="236">
        <v>46000</v>
      </c>
      <c r="AN426" s="235"/>
      <c r="AO426" s="235" t="s">
        <v>3748</v>
      </c>
      <c r="AP426" s="236">
        <v>46001</v>
      </c>
      <c r="AQ426" s="218" t="s">
        <v>11546</v>
      </c>
      <c r="AR426" s="235"/>
      <c r="AS426" s="235"/>
    </row>
    <row r="427" spans="1:45" s="77" customFormat="1" ht="15" hidden="1" x14ac:dyDescent="0.25">
      <c r="A427" s="264" t="s">
        <v>8263</v>
      </c>
      <c r="B427" s="264"/>
      <c r="C427" s="264" t="s">
        <v>8257</v>
      </c>
      <c r="D427" s="264" t="s">
        <v>8438</v>
      </c>
      <c r="E427" s="247" t="s">
        <v>8478</v>
      </c>
      <c r="F427" s="239">
        <f t="shared" si="80"/>
        <v>45952</v>
      </c>
      <c r="G427" s="259" t="str">
        <f t="shared" si="81"/>
        <v>A</v>
      </c>
      <c r="H427" s="274" t="str">
        <f t="shared" si="82"/>
        <v>MR_DER-1312_25</v>
      </c>
      <c r="I427" s="234">
        <f t="shared" si="83"/>
        <v>46000</v>
      </c>
      <c r="J427" s="234" t="str">
        <f t="shared" si="84"/>
        <v>APROVADO</v>
      </c>
      <c r="K427" s="235" t="s">
        <v>3730</v>
      </c>
      <c r="L427" s="236">
        <v>45597</v>
      </c>
      <c r="M427" s="978" t="s">
        <v>8511</v>
      </c>
      <c r="N427" s="235" t="s">
        <v>8858</v>
      </c>
      <c r="O427" s="236">
        <v>45639</v>
      </c>
      <c r="P427" s="1030" t="s">
        <v>8631</v>
      </c>
      <c r="Q427" s="235" t="s">
        <v>3765</v>
      </c>
      <c r="R427" s="236">
        <v>45709</v>
      </c>
      <c r="S427" s="978" t="s">
        <v>8956</v>
      </c>
      <c r="T427" s="235" t="s">
        <v>5536</v>
      </c>
      <c r="U427" s="236">
        <v>45734</v>
      </c>
      <c r="V427" s="978" t="s">
        <v>9068</v>
      </c>
      <c r="W427" s="235" t="s">
        <v>5701</v>
      </c>
      <c r="X427" s="236">
        <v>45769</v>
      </c>
      <c r="Y427" s="978" t="s">
        <v>9061</v>
      </c>
      <c r="Z427" s="235"/>
      <c r="AA427" s="235"/>
      <c r="AB427" s="235"/>
      <c r="AC427" s="235" t="s">
        <v>7387</v>
      </c>
      <c r="AD427" s="236">
        <v>45894</v>
      </c>
      <c r="AE427" s="218" t="s">
        <v>9907</v>
      </c>
      <c r="AF427" s="235"/>
      <c r="AG427" s="235"/>
      <c r="AH427" s="235"/>
      <c r="AI427" s="235" t="s">
        <v>3748</v>
      </c>
      <c r="AJ427" s="236">
        <v>45952</v>
      </c>
      <c r="AK427" s="218" t="s">
        <v>10952</v>
      </c>
      <c r="AL427" s="235" t="s">
        <v>5539</v>
      </c>
      <c r="AM427" s="236">
        <v>46000</v>
      </c>
      <c r="AN427" s="235"/>
      <c r="AO427" s="235" t="s">
        <v>3748</v>
      </c>
      <c r="AP427" s="236">
        <v>46001</v>
      </c>
      <c r="AQ427" s="218" t="s">
        <v>11546</v>
      </c>
      <c r="AR427" s="235"/>
      <c r="AS427" s="235"/>
    </row>
    <row r="428" spans="1:45" s="77" customFormat="1" ht="15" hidden="1" x14ac:dyDescent="0.25">
      <c r="A428" s="264" t="s">
        <v>8263</v>
      </c>
      <c r="B428" s="264"/>
      <c r="C428" s="264" t="s">
        <v>8257</v>
      </c>
      <c r="D428" s="264" t="s">
        <v>8438</v>
      </c>
      <c r="E428" s="247" t="s">
        <v>8479</v>
      </c>
      <c r="F428" s="239">
        <f t="shared" si="80"/>
        <v>45952</v>
      </c>
      <c r="G428" s="259" t="str">
        <f t="shared" si="81"/>
        <v>A</v>
      </c>
      <c r="H428" s="274" t="str">
        <f t="shared" si="82"/>
        <v>MR_DER-1312_25</v>
      </c>
      <c r="I428" s="234">
        <f t="shared" si="83"/>
        <v>46000</v>
      </c>
      <c r="J428" s="234" t="str">
        <f t="shared" si="84"/>
        <v>APROVADO</v>
      </c>
      <c r="K428" s="235" t="s">
        <v>3730</v>
      </c>
      <c r="L428" s="236">
        <v>45597</v>
      </c>
      <c r="M428" s="978" t="s">
        <v>8511</v>
      </c>
      <c r="N428" s="235" t="s">
        <v>8858</v>
      </c>
      <c r="O428" s="236">
        <v>45639</v>
      </c>
      <c r="P428" s="1030" t="s">
        <v>8631</v>
      </c>
      <c r="Q428" s="235" t="s">
        <v>3765</v>
      </c>
      <c r="R428" s="236">
        <v>45709</v>
      </c>
      <c r="S428" s="978" t="s">
        <v>8956</v>
      </c>
      <c r="T428" s="235" t="s">
        <v>5536</v>
      </c>
      <c r="U428" s="236">
        <v>45734</v>
      </c>
      <c r="V428" s="978" t="s">
        <v>9068</v>
      </c>
      <c r="W428" s="235" t="s">
        <v>5701</v>
      </c>
      <c r="X428" s="236">
        <v>45769</v>
      </c>
      <c r="Y428" s="978" t="s">
        <v>9061</v>
      </c>
      <c r="Z428" s="235"/>
      <c r="AA428" s="235"/>
      <c r="AB428" s="235"/>
      <c r="AC428" s="235" t="s">
        <v>7387</v>
      </c>
      <c r="AD428" s="236">
        <v>45894</v>
      </c>
      <c r="AE428" s="218" t="s">
        <v>9907</v>
      </c>
      <c r="AF428" s="235"/>
      <c r="AG428" s="235"/>
      <c r="AH428" s="235"/>
      <c r="AI428" s="235" t="s">
        <v>3748</v>
      </c>
      <c r="AJ428" s="236">
        <v>45952</v>
      </c>
      <c r="AK428" s="218" t="s">
        <v>10952</v>
      </c>
      <c r="AL428" s="235" t="s">
        <v>5539</v>
      </c>
      <c r="AM428" s="236">
        <v>46000</v>
      </c>
      <c r="AN428" s="235"/>
      <c r="AO428" s="235" t="s">
        <v>3748</v>
      </c>
      <c r="AP428" s="236">
        <v>46001</v>
      </c>
      <c r="AQ428" s="218" t="s">
        <v>11546</v>
      </c>
      <c r="AR428" s="235"/>
      <c r="AS428" s="235"/>
    </row>
    <row r="429" spans="1:45" s="77" customFormat="1" ht="15" hidden="1" x14ac:dyDescent="0.25">
      <c r="A429" s="264" t="s">
        <v>8263</v>
      </c>
      <c r="B429" s="264"/>
      <c r="C429" s="264" t="s">
        <v>8257</v>
      </c>
      <c r="D429" s="264" t="s">
        <v>8438</v>
      </c>
      <c r="E429" s="247" t="s">
        <v>8480</v>
      </c>
      <c r="F429" s="239">
        <f t="shared" si="80"/>
        <v>45952</v>
      </c>
      <c r="G429" s="259" t="str">
        <f t="shared" si="81"/>
        <v>A</v>
      </c>
      <c r="H429" s="274" t="str">
        <f t="shared" si="82"/>
        <v>MR_DER-1312_25</v>
      </c>
      <c r="I429" s="234">
        <f t="shared" si="83"/>
        <v>46000</v>
      </c>
      <c r="J429" s="234" t="str">
        <f t="shared" si="84"/>
        <v>APROVADO</v>
      </c>
      <c r="K429" s="235" t="s">
        <v>3730</v>
      </c>
      <c r="L429" s="236">
        <v>45597</v>
      </c>
      <c r="M429" s="978" t="s">
        <v>8511</v>
      </c>
      <c r="N429" s="235" t="s">
        <v>8858</v>
      </c>
      <c r="O429" s="236">
        <v>45639</v>
      </c>
      <c r="P429" s="1030" t="s">
        <v>8631</v>
      </c>
      <c r="Q429" s="235" t="s">
        <v>3765</v>
      </c>
      <c r="R429" s="236">
        <v>45709</v>
      </c>
      <c r="S429" s="978" t="s">
        <v>8956</v>
      </c>
      <c r="T429" s="235" t="s">
        <v>5536</v>
      </c>
      <c r="U429" s="236">
        <v>45734</v>
      </c>
      <c r="V429" s="978" t="s">
        <v>9068</v>
      </c>
      <c r="W429" s="235" t="s">
        <v>5701</v>
      </c>
      <c r="X429" s="236">
        <v>45769</v>
      </c>
      <c r="Y429" s="978" t="s">
        <v>9061</v>
      </c>
      <c r="Z429" s="235"/>
      <c r="AA429" s="235"/>
      <c r="AB429" s="235"/>
      <c r="AC429" s="235" t="s">
        <v>7387</v>
      </c>
      <c r="AD429" s="236">
        <v>45894</v>
      </c>
      <c r="AE429" s="218" t="s">
        <v>9907</v>
      </c>
      <c r="AF429" s="235"/>
      <c r="AG429" s="235"/>
      <c r="AH429" s="235"/>
      <c r="AI429" s="235" t="s">
        <v>3748</v>
      </c>
      <c r="AJ429" s="236">
        <v>45952</v>
      </c>
      <c r="AK429" s="218" t="s">
        <v>10952</v>
      </c>
      <c r="AL429" s="235" t="s">
        <v>5539</v>
      </c>
      <c r="AM429" s="236">
        <v>46000</v>
      </c>
      <c r="AN429" s="235"/>
      <c r="AO429" s="235" t="s">
        <v>3748</v>
      </c>
      <c r="AP429" s="236">
        <v>46001</v>
      </c>
      <c r="AQ429" s="218" t="s">
        <v>11546</v>
      </c>
      <c r="AR429" s="235"/>
      <c r="AS429" s="235"/>
    </row>
    <row r="430" spans="1:45" s="77" customFormat="1" ht="15" hidden="1" x14ac:dyDescent="0.25">
      <c r="A430" s="264" t="s">
        <v>8263</v>
      </c>
      <c r="B430" s="264"/>
      <c r="C430" s="264" t="s">
        <v>8257</v>
      </c>
      <c r="D430" s="264" t="s">
        <v>8438</v>
      </c>
      <c r="E430" s="247" t="s">
        <v>8481</v>
      </c>
      <c r="F430" s="239">
        <f t="shared" si="80"/>
        <v>45952</v>
      </c>
      <c r="G430" s="259" t="str">
        <f t="shared" si="81"/>
        <v>A</v>
      </c>
      <c r="H430" s="274" t="str">
        <f t="shared" si="82"/>
        <v>MR_DER-1312_25</v>
      </c>
      <c r="I430" s="234">
        <f t="shared" si="83"/>
        <v>46000</v>
      </c>
      <c r="J430" s="234" t="str">
        <f t="shared" si="84"/>
        <v>APROVADO</v>
      </c>
      <c r="K430" s="235" t="s">
        <v>3730</v>
      </c>
      <c r="L430" s="236">
        <v>45597</v>
      </c>
      <c r="M430" s="978" t="s">
        <v>8511</v>
      </c>
      <c r="N430" s="235" t="s">
        <v>8858</v>
      </c>
      <c r="O430" s="236">
        <v>45639</v>
      </c>
      <c r="P430" s="1030" t="s">
        <v>8631</v>
      </c>
      <c r="Q430" s="235" t="s">
        <v>3765</v>
      </c>
      <c r="R430" s="236">
        <v>45709</v>
      </c>
      <c r="S430" s="978" t="s">
        <v>8956</v>
      </c>
      <c r="T430" s="235" t="s">
        <v>5536</v>
      </c>
      <c r="U430" s="236">
        <v>45734</v>
      </c>
      <c r="V430" s="978" t="s">
        <v>9068</v>
      </c>
      <c r="W430" s="235" t="s">
        <v>5701</v>
      </c>
      <c r="X430" s="236">
        <v>45769</v>
      </c>
      <c r="Y430" s="978" t="s">
        <v>9061</v>
      </c>
      <c r="Z430" s="235"/>
      <c r="AA430" s="235"/>
      <c r="AB430" s="235"/>
      <c r="AC430" s="235" t="s">
        <v>7387</v>
      </c>
      <c r="AD430" s="236">
        <v>45894</v>
      </c>
      <c r="AE430" s="218" t="s">
        <v>9907</v>
      </c>
      <c r="AF430" s="235"/>
      <c r="AG430" s="235"/>
      <c r="AH430" s="235"/>
      <c r="AI430" s="235" t="s">
        <v>3748</v>
      </c>
      <c r="AJ430" s="236">
        <v>45952</v>
      </c>
      <c r="AK430" s="218" t="s">
        <v>10952</v>
      </c>
      <c r="AL430" s="235" t="s">
        <v>5539</v>
      </c>
      <c r="AM430" s="236">
        <v>46000</v>
      </c>
      <c r="AN430" s="235"/>
      <c r="AO430" s="235" t="s">
        <v>3748</v>
      </c>
      <c r="AP430" s="236">
        <v>46001</v>
      </c>
      <c r="AQ430" s="218" t="s">
        <v>11546</v>
      </c>
      <c r="AR430" s="235"/>
      <c r="AS430" s="235"/>
    </row>
    <row r="431" spans="1:45" s="77" customFormat="1" ht="15" hidden="1" x14ac:dyDescent="0.25">
      <c r="A431" s="264" t="s">
        <v>8263</v>
      </c>
      <c r="B431" s="264"/>
      <c r="C431" s="264" t="s">
        <v>8257</v>
      </c>
      <c r="D431" s="264" t="s">
        <v>8438</v>
      </c>
      <c r="E431" s="247" t="s">
        <v>8482</v>
      </c>
      <c r="F431" s="239">
        <f t="shared" si="80"/>
        <v>45952</v>
      </c>
      <c r="G431" s="259" t="str">
        <f t="shared" si="81"/>
        <v>A</v>
      </c>
      <c r="H431" s="274" t="str">
        <f t="shared" si="82"/>
        <v>MR_DER-1312_25</v>
      </c>
      <c r="I431" s="234">
        <f t="shared" si="83"/>
        <v>46000</v>
      </c>
      <c r="J431" s="234" t="str">
        <f t="shared" si="84"/>
        <v>APROVADO</v>
      </c>
      <c r="K431" s="235" t="s">
        <v>3730</v>
      </c>
      <c r="L431" s="236">
        <v>45597</v>
      </c>
      <c r="M431" s="978" t="s">
        <v>8511</v>
      </c>
      <c r="N431" s="235" t="s">
        <v>8858</v>
      </c>
      <c r="O431" s="236">
        <v>45639</v>
      </c>
      <c r="P431" s="1030" t="s">
        <v>8631</v>
      </c>
      <c r="Q431" s="235" t="s">
        <v>3765</v>
      </c>
      <c r="R431" s="236">
        <v>45709</v>
      </c>
      <c r="S431" s="978" t="s">
        <v>8956</v>
      </c>
      <c r="T431" s="235" t="s">
        <v>5536</v>
      </c>
      <c r="U431" s="236">
        <v>45734</v>
      </c>
      <c r="V431" s="978" t="s">
        <v>9068</v>
      </c>
      <c r="W431" s="235" t="s">
        <v>5701</v>
      </c>
      <c r="X431" s="236">
        <v>45769</v>
      </c>
      <c r="Y431" s="978" t="s">
        <v>9061</v>
      </c>
      <c r="Z431" s="235"/>
      <c r="AA431" s="235"/>
      <c r="AB431" s="235"/>
      <c r="AC431" s="235" t="s">
        <v>7387</v>
      </c>
      <c r="AD431" s="236">
        <v>45894</v>
      </c>
      <c r="AE431" s="218" t="s">
        <v>9907</v>
      </c>
      <c r="AF431" s="235"/>
      <c r="AG431" s="235"/>
      <c r="AH431" s="235"/>
      <c r="AI431" s="235" t="s">
        <v>3748</v>
      </c>
      <c r="AJ431" s="236">
        <v>45952</v>
      </c>
      <c r="AK431" s="218" t="s">
        <v>10952</v>
      </c>
      <c r="AL431" s="235" t="s">
        <v>5539</v>
      </c>
      <c r="AM431" s="236">
        <v>46000</v>
      </c>
      <c r="AN431" s="235"/>
      <c r="AO431" s="235" t="s">
        <v>3748</v>
      </c>
      <c r="AP431" s="236">
        <v>46001</v>
      </c>
      <c r="AQ431" s="218" t="s">
        <v>11546</v>
      </c>
      <c r="AR431" s="235"/>
      <c r="AS431" s="235"/>
    </row>
    <row r="432" spans="1:45" s="77" customFormat="1" ht="15" hidden="1" x14ac:dyDescent="0.25">
      <c r="A432" s="264" t="s">
        <v>8263</v>
      </c>
      <c r="B432" s="264"/>
      <c r="C432" s="264" t="s">
        <v>8257</v>
      </c>
      <c r="D432" s="264" t="s">
        <v>8438</v>
      </c>
      <c r="E432" s="247" t="s">
        <v>8483</v>
      </c>
      <c r="F432" s="239">
        <f t="shared" si="80"/>
        <v>45952</v>
      </c>
      <c r="G432" s="259" t="str">
        <f t="shared" si="81"/>
        <v>A</v>
      </c>
      <c r="H432" s="274" t="str">
        <f t="shared" si="82"/>
        <v>MR_DER-1312_25</v>
      </c>
      <c r="I432" s="234">
        <f t="shared" si="83"/>
        <v>46000</v>
      </c>
      <c r="J432" s="234" t="str">
        <f t="shared" si="84"/>
        <v>APROVADO</v>
      </c>
      <c r="K432" s="235" t="s">
        <v>3730</v>
      </c>
      <c r="L432" s="236">
        <v>45597</v>
      </c>
      <c r="M432" s="978" t="s">
        <v>8511</v>
      </c>
      <c r="N432" s="235" t="s">
        <v>8858</v>
      </c>
      <c r="O432" s="236">
        <v>45639</v>
      </c>
      <c r="P432" s="1030" t="s">
        <v>8631</v>
      </c>
      <c r="Q432" s="235" t="s">
        <v>3765</v>
      </c>
      <c r="R432" s="236">
        <v>45709</v>
      </c>
      <c r="S432" s="978" t="s">
        <v>8956</v>
      </c>
      <c r="T432" s="235" t="s">
        <v>5536</v>
      </c>
      <c r="U432" s="236">
        <v>45734</v>
      </c>
      <c r="V432" s="978" t="s">
        <v>9068</v>
      </c>
      <c r="W432" s="235" t="s">
        <v>5701</v>
      </c>
      <c r="X432" s="236">
        <v>45769</v>
      </c>
      <c r="Y432" s="978" t="s">
        <v>9061</v>
      </c>
      <c r="Z432" s="235"/>
      <c r="AA432" s="235"/>
      <c r="AB432" s="235"/>
      <c r="AC432" s="235" t="s">
        <v>7387</v>
      </c>
      <c r="AD432" s="236">
        <v>45894</v>
      </c>
      <c r="AE432" s="218" t="s">
        <v>9907</v>
      </c>
      <c r="AF432" s="235"/>
      <c r="AG432" s="235"/>
      <c r="AH432" s="235"/>
      <c r="AI432" s="235" t="s">
        <v>3748</v>
      </c>
      <c r="AJ432" s="236">
        <v>45952</v>
      </c>
      <c r="AK432" s="218" t="s">
        <v>10952</v>
      </c>
      <c r="AL432" s="235" t="s">
        <v>5539</v>
      </c>
      <c r="AM432" s="236">
        <v>46000</v>
      </c>
      <c r="AN432" s="235"/>
      <c r="AO432" s="235" t="s">
        <v>3748</v>
      </c>
      <c r="AP432" s="236">
        <v>46001</v>
      </c>
      <c r="AQ432" s="218" t="s">
        <v>11546</v>
      </c>
      <c r="AR432" s="235"/>
      <c r="AS432" s="235"/>
    </row>
    <row r="433" spans="1:45" s="77" customFormat="1" ht="15" hidden="1" x14ac:dyDescent="0.25">
      <c r="A433" s="264" t="s">
        <v>8263</v>
      </c>
      <c r="B433" s="264"/>
      <c r="C433" s="264" t="s">
        <v>8257</v>
      </c>
      <c r="D433" s="264" t="s">
        <v>8438</v>
      </c>
      <c r="E433" s="247" t="s">
        <v>8484</v>
      </c>
      <c r="F433" s="239">
        <f t="shared" si="80"/>
        <v>45952</v>
      </c>
      <c r="G433" s="259" t="str">
        <f t="shared" si="81"/>
        <v>A</v>
      </c>
      <c r="H433" s="274" t="str">
        <f t="shared" si="82"/>
        <v>MR_DER-1312_25</v>
      </c>
      <c r="I433" s="234">
        <f t="shared" si="83"/>
        <v>46000</v>
      </c>
      <c r="J433" s="234" t="str">
        <f t="shared" si="84"/>
        <v>APROVADO</v>
      </c>
      <c r="K433" s="235" t="s">
        <v>3730</v>
      </c>
      <c r="L433" s="236">
        <v>45597</v>
      </c>
      <c r="M433" s="978" t="s">
        <v>8511</v>
      </c>
      <c r="N433" s="235" t="s">
        <v>8858</v>
      </c>
      <c r="O433" s="236">
        <v>45639</v>
      </c>
      <c r="P433" s="1030" t="s">
        <v>8631</v>
      </c>
      <c r="Q433" s="235" t="s">
        <v>3765</v>
      </c>
      <c r="R433" s="236">
        <v>45709</v>
      </c>
      <c r="S433" s="978" t="s">
        <v>8956</v>
      </c>
      <c r="T433" s="235" t="s">
        <v>5536</v>
      </c>
      <c r="U433" s="236">
        <v>45734</v>
      </c>
      <c r="V433" s="978" t="s">
        <v>9068</v>
      </c>
      <c r="W433" s="235" t="s">
        <v>5701</v>
      </c>
      <c r="X433" s="236">
        <v>45769</v>
      </c>
      <c r="Y433" s="978" t="s">
        <v>9061</v>
      </c>
      <c r="Z433" s="235"/>
      <c r="AA433" s="235"/>
      <c r="AB433" s="235"/>
      <c r="AC433" s="235" t="s">
        <v>7387</v>
      </c>
      <c r="AD433" s="236">
        <v>45894</v>
      </c>
      <c r="AE433" s="218" t="s">
        <v>9907</v>
      </c>
      <c r="AF433" s="235"/>
      <c r="AG433" s="235"/>
      <c r="AH433" s="235"/>
      <c r="AI433" s="235" t="s">
        <v>3748</v>
      </c>
      <c r="AJ433" s="236">
        <v>45952</v>
      </c>
      <c r="AK433" s="218" t="s">
        <v>10952</v>
      </c>
      <c r="AL433" s="235" t="s">
        <v>5539</v>
      </c>
      <c r="AM433" s="236">
        <v>46000</v>
      </c>
      <c r="AN433" s="235"/>
      <c r="AO433" s="235" t="s">
        <v>3748</v>
      </c>
      <c r="AP433" s="236">
        <v>46001</v>
      </c>
      <c r="AQ433" s="218" t="s">
        <v>11546</v>
      </c>
      <c r="AR433" s="235"/>
      <c r="AS433" s="235"/>
    </row>
    <row r="434" spans="1:45" s="77" customFormat="1" ht="15" hidden="1" x14ac:dyDescent="0.25">
      <c r="A434" s="264" t="s">
        <v>8263</v>
      </c>
      <c r="B434" s="264"/>
      <c r="C434" s="264" t="s">
        <v>8257</v>
      </c>
      <c r="D434" s="264" t="s">
        <v>8438</v>
      </c>
      <c r="E434" s="247" t="s">
        <v>8485</v>
      </c>
      <c r="F434" s="239">
        <f t="shared" si="80"/>
        <v>45952</v>
      </c>
      <c r="G434" s="259" t="str">
        <f t="shared" si="81"/>
        <v>A</v>
      </c>
      <c r="H434" s="274" t="str">
        <f t="shared" si="82"/>
        <v>MR_DER-1312_25</v>
      </c>
      <c r="I434" s="234">
        <f t="shared" si="83"/>
        <v>46000</v>
      </c>
      <c r="J434" s="234" t="str">
        <f t="shared" si="84"/>
        <v>APROVADO</v>
      </c>
      <c r="K434" s="235" t="s">
        <v>3730</v>
      </c>
      <c r="L434" s="236">
        <v>45597</v>
      </c>
      <c r="M434" s="978" t="s">
        <v>8511</v>
      </c>
      <c r="N434" s="235" t="s">
        <v>8858</v>
      </c>
      <c r="O434" s="236">
        <v>45639</v>
      </c>
      <c r="P434" s="1030" t="s">
        <v>8631</v>
      </c>
      <c r="Q434" s="235" t="s">
        <v>3765</v>
      </c>
      <c r="R434" s="236">
        <v>45709</v>
      </c>
      <c r="S434" s="978" t="s">
        <v>8956</v>
      </c>
      <c r="T434" s="235" t="s">
        <v>5536</v>
      </c>
      <c r="U434" s="236">
        <v>45734</v>
      </c>
      <c r="V434" s="978" t="s">
        <v>9068</v>
      </c>
      <c r="W434" s="235" t="s">
        <v>5701</v>
      </c>
      <c r="X434" s="236">
        <v>45769</v>
      </c>
      <c r="Y434" s="978" t="s">
        <v>9061</v>
      </c>
      <c r="Z434" s="235"/>
      <c r="AA434" s="235"/>
      <c r="AB434" s="235"/>
      <c r="AC434" s="235" t="s">
        <v>7387</v>
      </c>
      <c r="AD434" s="236">
        <v>45894</v>
      </c>
      <c r="AE434" s="218" t="s">
        <v>9907</v>
      </c>
      <c r="AF434" s="235"/>
      <c r="AG434" s="235"/>
      <c r="AH434" s="235"/>
      <c r="AI434" s="235" t="s">
        <v>3748</v>
      </c>
      <c r="AJ434" s="236">
        <v>45952</v>
      </c>
      <c r="AK434" s="218" t="s">
        <v>10952</v>
      </c>
      <c r="AL434" s="235" t="s">
        <v>5539</v>
      </c>
      <c r="AM434" s="236">
        <v>46000</v>
      </c>
      <c r="AN434" s="235"/>
      <c r="AO434" s="235" t="s">
        <v>3748</v>
      </c>
      <c r="AP434" s="236">
        <v>46001</v>
      </c>
      <c r="AQ434" s="218" t="s">
        <v>11546</v>
      </c>
      <c r="AR434" s="235"/>
      <c r="AS434" s="235"/>
    </row>
    <row r="435" spans="1:45" s="77" customFormat="1" ht="15" hidden="1" x14ac:dyDescent="0.25">
      <c r="A435" s="264" t="s">
        <v>8263</v>
      </c>
      <c r="B435" s="264"/>
      <c r="C435" s="264" t="s">
        <v>8257</v>
      </c>
      <c r="D435" s="264" t="s">
        <v>8438</v>
      </c>
      <c r="E435" s="247" t="s">
        <v>8486</v>
      </c>
      <c r="F435" s="239">
        <f t="shared" si="80"/>
        <v>45952</v>
      </c>
      <c r="G435" s="259" t="str">
        <f t="shared" si="81"/>
        <v>A</v>
      </c>
      <c r="H435" s="274" t="str">
        <f t="shared" si="82"/>
        <v>MR_DER-1312_25</v>
      </c>
      <c r="I435" s="234">
        <f t="shared" si="83"/>
        <v>46000</v>
      </c>
      <c r="J435" s="234" t="str">
        <f t="shared" si="84"/>
        <v>APROVADO</v>
      </c>
      <c r="K435" s="235" t="s">
        <v>3730</v>
      </c>
      <c r="L435" s="236">
        <v>45597</v>
      </c>
      <c r="M435" s="978" t="s">
        <v>8511</v>
      </c>
      <c r="N435" s="235" t="s">
        <v>8858</v>
      </c>
      <c r="O435" s="236">
        <v>45639</v>
      </c>
      <c r="P435" s="1030" t="s">
        <v>8631</v>
      </c>
      <c r="Q435" s="235" t="s">
        <v>3765</v>
      </c>
      <c r="R435" s="236">
        <v>45709</v>
      </c>
      <c r="S435" s="978" t="s">
        <v>8956</v>
      </c>
      <c r="T435" s="235" t="s">
        <v>5536</v>
      </c>
      <c r="U435" s="236">
        <v>45734</v>
      </c>
      <c r="V435" s="978" t="s">
        <v>9068</v>
      </c>
      <c r="W435" s="235" t="s">
        <v>5701</v>
      </c>
      <c r="X435" s="236">
        <v>45769</v>
      </c>
      <c r="Y435" s="978" t="s">
        <v>9061</v>
      </c>
      <c r="Z435" s="235"/>
      <c r="AA435" s="235"/>
      <c r="AB435" s="235"/>
      <c r="AC435" s="235" t="s">
        <v>7387</v>
      </c>
      <c r="AD435" s="236">
        <v>45894</v>
      </c>
      <c r="AE435" s="218" t="s">
        <v>9907</v>
      </c>
      <c r="AF435" s="235"/>
      <c r="AG435" s="235"/>
      <c r="AH435" s="235"/>
      <c r="AI435" s="235" t="s">
        <v>3748</v>
      </c>
      <c r="AJ435" s="236">
        <v>45952</v>
      </c>
      <c r="AK435" s="218" t="s">
        <v>10952</v>
      </c>
      <c r="AL435" s="235" t="s">
        <v>5539</v>
      </c>
      <c r="AM435" s="236">
        <v>46000</v>
      </c>
      <c r="AN435" s="235"/>
      <c r="AO435" s="235" t="s">
        <v>3748</v>
      </c>
      <c r="AP435" s="236">
        <v>46001</v>
      </c>
      <c r="AQ435" s="218" t="s">
        <v>11546</v>
      </c>
      <c r="AR435" s="235"/>
      <c r="AS435" s="235"/>
    </row>
    <row r="436" spans="1:45" s="77" customFormat="1" ht="15" hidden="1" x14ac:dyDescent="0.25">
      <c r="A436" s="264" t="s">
        <v>8263</v>
      </c>
      <c r="B436" s="264"/>
      <c r="C436" s="264" t="s">
        <v>8257</v>
      </c>
      <c r="D436" s="264" t="s">
        <v>8438</v>
      </c>
      <c r="E436" s="247" t="s">
        <v>8487</v>
      </c>
      <c r="F436" s="239">
        <f t="shared" si="80"/>
        <v>45952</v>
      </c>
      <c r="G436" s="259" t="str">
        <f t="shared" si="81"/>
        <v>A</v>
      </c>
      <c r="H436" s="274" t="str">
        <f t="shared" si="82"/>
        <v>MR_DER-1312_25</v>
      </c>
      <c r="I436" s="234">
        <f t="shared" si="83"/>
        <v>46000</v>
      </c>
      <c r="J436" s="234" t="str">
        <f t="shared" si="84"/>
        <v>APROVADO</v>
      </c>
      <c r="K436" s="235" t="s">
        <v>3730</v>
      </c>
      <c r="L436" s="236">
        <v>45597</v>
      </c>
      <c r="M436" s="978" t="s">
        <v>8511</v>
      </c>
      <c r="N436" s="235" t="s">
        <v>8858</v>
      </c>
      <c r="O436" s="236">
        <v>45639</v>
      </c>
      <c r="P436" s="1030" t="s">
        <v>8631</v>
      </c>
      <c r="Q436" s="235" t="s">
        <v>3765</v>
      </c>
      <c r="R436" s="236">
        <v>45709</v>
      </c>
      <c r="S436" s="978" t="s">
        <v>8956</v>
      </c>
      <c r="T436" s="235" t="s">
        <v>5536</v>
      </c>
      <c r="U436" s="236">
        <v>45734</v>
      </c>
      <c r="V436" s="978" t="s">
        <v>9068</v>
      </c>
      <c r="W436" s="235" t="s">
        <v>5701</v>
      </c>
      <c r="X436" s="236">
        <v>45769</v>
      </c>
      <c r="Y436" s="978" t="s">
        <v>9061</v>
      </c>
      <c r="Z436" s="235"/>
      <c r="AA436" s="235"/>
      <c r="AB436" s="235"/>
      <c r="AC436" s="235" t="s">
        <v>7387</v>
      </c>
      <c r="AD436" s="236">
        <v>45894</v>
      </c>
      <c r="AE436" s="218" t="s">
        <v>9907</v>
      </c>
      <c r="AF436" s="235"/>
      <c r="AG436" s="235"/>
      <c r="AH436" s="235"/>
      <c r="AI436" s="235" t="s">
        <v>3748</v>
      </c>
      <c r="AJ436" s="236">
        <v>45952</v>
      </c>
      <c r="AK436" s="218" t="s">
        <v>10952</v>
      </c>
      <c r="AL436" s="235" t="s">
        <v>5539</v>
      </c>
      <c r="AM436" s="236">
        <v>46000</v>
      </c>
      <c r="AN436" s="235"/>
      <c r="AO436" s="235" t="s">
        <v>3748</v>
      </c>
      <c r="AP436" s="236">
        <v>46001</v>
      </c>
      <c r="AQ436" s="218" t="s">
        <v>11546</v>
      </c>
      <c r="AR436" s="235"/>
      <c r="AS436" s="235"/>
    </row>
    <row r="437" spans="1:45" s="77" customFormat="1" ht="15" hidden="1" x14ac:dyDescent="0.25">
      <c r="A437" s="264" t="s">
        <v>8263</v>
      </c>
      <c r="B437" s="264"/>
      <c r="C437" s="264" t="s">
        <v>8257</v>
      </c>
      <c r="D437" s="264" t="s">
        <v>8438</v>
      </c>
      <c r="E437" s="247" t="s">
        <v>8488</v>
      </c>
      <c r="F437" s="239">
        <f t="shared" si="80"/>
        <v>45952</v>
      </c>
      <c r="G437" s="259" t="str">
        <f t="shared" si="81"/>
        <v>A</v>
      </c>
      <c r="H437" s="274" t="str">
        <f t="shared" si="82"/>
        <v>MR_DER-1312_25</v>
      </c>
      <c r="I437" s="234">
        <f t="shared" si="83"/>
        <v>46000</v>
      </c>
      <c r="J437" s="234" t="str">
        <f t="shared" si="84"/>
        <v>APROVADO</v>
      </c>
      <c r="K437" s="235" t="s">
        <v>3730</v>
      </c>
      <c r="L437" s="236">
        <v>45597</v>
      </c>
      <c r="M437" s="978" t="s">
        <v>8511</v>
      </c>
      <c r="N437" s="235" t="s">
        <v>8858</v>
      </c>
      <c r="O437" s="236">
        <v>45639</v>
      </c>
      <c r="P437" s="1030" t="s">
        <v>8631</v>
      </c>
      <c r="Q437" s="235" t="s">
        <v>3765</v>
      </c>
      <c r="R437" s="236">
        <v>45709</v>
      </c>
      <c r="S437" s="978" t="s">
        <v>8956</v>
      </c>
      <c r="T437" s="235" t="s">
        <v>5536</v>
      </c>
      <c r="U437" s="236">
        <v>45734</v>
      </c>
      <c r="V437" s="978" t="s">
        <v>9068</v>
      </c>
      <c r="W437" s="235" t="s">
        <v>5701</v>
      </c>
      <c r="X437" s="236">
        <v>45769</v>
      </c>
      <c r="Y437" s="978" t="s">
        <v>9061</v>
      </c>
      <c r="Z437" s="235"/>
      <c r="AA437" s="235"/>
      <c r="AB437" s="235"/>
      <c r="AC437" s="235" t="s">
        <v>7387</v>
      </c>
      <c r="AD437" s="236">
        <v>45894</v>
      </c>
      <c r="AE437" s="218" t="s">
        <v>9907</v>
      </c>
      <c r="AF437" s="235"/>
      <c r="AG437" s="235"/>
      <c r="AH437" s="235"/>
      <c r="AI437" s="235" t="s">
        <v>3748</v>
      </c>
      <c r="AJ437" s="236">
        <v>45952</v>
      </c>
      <c r="AK437" s="218" t="s">
        <v>10952</v>
      </c>
      <c r="AL437" s="235" t="s">
        <v>5539</v>
      </c>
      <c r="AM437" s="236">
        <v>46000</v>
      </c>
      <c r="AN437" s="235"/>
      <c r="AO437" s="235" t="s">
        <v>3748</v>
      </c>
      <c r="AP437" s="236">
        <v>46001</v>
      </c>
      <c r="AQ437" s="218" t="s">
        <v>11546</v>
      </c>
      <c r="AR437" s="235"/>
      <c r="AS437" s="235"/>
    </row>
    <row r="438" spans="1:45" s="77" customFormat="1" ht="15" hidden="1" x14ac:dyDescent="0.25">
      <c r="A438" s="264" t="s">
        <v>8263</v>
      </c>
      <c r="B438" s="264"/>
      <c r="C438" s="264" t="s">
        <v>8257</v>
      </c>
      <c r="D438" s="264" t="s">
        <v>8438</v>
      </c>
      <c r="E438" s="247" t="s">
        <v>8489</v>
      </c>
      <c r="F438" s="239">
        <f t="shared" si="80"/>
        <v>45952</v>
      </c>
      <c r="G438" s="259" t="str">
        <f t="shared" si="81"/>
        <v>A</v>
      </c>
      <c r="H438" s="274" t="str">
        <f t="shared" si="82"/>
        <v>MR_DER-1312_25</v>
      </c>
      <c r="I438" s="234">
        <f t="shared" si="83"/>
        <v>46000</v>
      </c>
      <c r="J438" s="234" t="str">
        <f t="shared" si="84"/>
        <v>APROVADO</v>
      </c>
      <c r="K438" s="235" t="s">
        <v>3730</v>
      </c>
      <c r="L438" s="236">
        <v>45597</v>
      </c>
      <c r="M438" s="978" t="s">
        <v>8511</v>
      </c>
      <c r="N438" s="235" t="s">
        <v>8858</v>
      </c>
      <c r="O438" s="236">
        <v>45639</v>
      </c>
      <c r="P438" s="1030" t="s">
        <v>8631</v>
      </c>
      <c r="Q438" s="235" t="s">
        <v>3765</v>
      </c>
      <c r="R438" s="236">
        <v>45709</v>
      </c>
      <c r="S438" s="978" t="s">
        <v>8956</v>
      </c>
      <c r="T438" s="235" t="s">
        <v>5536</v>
      </c>
      <c r="U438" s="236">
        <v>45734</v>
      </c>
      <c r="V438" s="978" t="s">
        <v>9068</v>
      </c>
      <c r="W438" s="235" t="s">
        <v>5701</v>
      </c>
      <c r="X438" s="236">
        <v>45769</v>
      </c>
      <c r="Y438" s="978" t="s">
        <v>9061</v>
      </c>
      <c r="Z438" s="235"/>
      <c r="AA438" s="235"/>
      <c r="AB438" s="235"/>
      <c r="AC438" s="235" t="s">
        <v>7387</v>
      </c>
      <c r="AD438" s="236">
        <v>45894</v>
      </c>
      <c r="AE438" s="218" t="s">
        <v>9907</v>
      </c>
      <c r="AF438" s="235"/>
      <c r="AG438" s="235"/>
      <c r="AH438" s="235"/>
      <c r="AI438" s="235" t="s">
        <v>3748</v>
      </c>
      <c r="AJ438" s="236">
        <v>45952</v>
      </c>
      <c r="AK438" s="218" t="s">
        <v>10952</v>
      </c>
      <c r="AL438" s="235" t="s">
        <v>5539</v>
      </c>
      <c r="AM438" s="236">
        <v>46000</v>
      </c>
      <c r="AN438" s="235"/>
      <c r="AO438" s="235" t="s">
        <v>3748</v>
      </c>
      <c r="AP438" s="236">
        <v>46001</v>
      </c>
      <c r="AQ438" s="218" t="s">
        <v>11546</v>
      </c>
      <c r="AR438" s="235"/>
      <c r="AS438" s="235"/>
    </row>
    <row r="439" spans="1:45" s="77" customFormat="1" ht="15" hidden="1" x14ac:dyDescent="0.25">
      <c r="A439" s="264" t="s">
        <v>8263</v>
      </c>
      <c r="B439" s="264"/>
      <c r="C439" s="264" t="s">
        <v>8257</v>
      </c>
      <c r="D439" s="264" t="s">
        <v>8438</v>
      </c>
      <c r="E439" s="247" t="s">
        <v>8490</v>
      </c>
      <c r="F439" s="239">
        <f t="shared" si="80"/>
        <v>45952</v>
      </c>
      <c r="G439" s="259" t="str">
        <f t="shared" si="81"/>
        <v>A</v>
      </c>
      <c r="H439" s="274" t="str">
        <f t="shared" si="82"/>
        <v>MR_DER-1312_25</v>
      </c>
      <c r="I439" s="234">
        <f t="shared" si="83"/>
        <v>46000</v>
      </c>
      <c r="J439" s="234" t="str">
        <f t="shared" si="84"/>
        <v>APROVADO</v>
      </c>
      <c r="K439" s="235" t="s">
        <v>3730</v>
      </c>
      <c r="L439" s="236">
        <v>45597</v>
      </c>
      <c r="M439" s="978" t="s">
        <v>8511</v>
      </c>
      <c r="N439" s="235" t="s">
        <v>8858</v>
      </c>
      <c r="O439" s="236">
        <v>45639</v>
      </c>
      <c r="P439" s="1030" t="s">
        <v>8631</v>
      </c>
      <c r="Q439" s="235" t="s">
        <v>3765</v>
      </c>
      <c r="R439" s="236">
        <v>45709</v>
      </c>
      <c r="S439" s="978" t="s">
        <v>8956</v>
      </c>
      <c r="T439" s="235" t="s">
        <v>5536</v>
      </c>
      <c r="U439" s="236">
        <v>45734</v>
      </c>
      <c r="V439" s="978" t="s">
        <v>9068</v>
      </c>
      <c r="W439" s="235" t="s">
        <v>5701</v>
      </c>
      <c r="X439" s="236">
        <v>45769</v>
      </c>
      <c r="Y439" s="978" t="s">
        <v>9061</v>
      </c>
      <c r="Z439" s="235"/>
      <c r="AA439" s="235"/>
      <c r="AB439" s="235"/>
      <c r="AC439" s="235" t="s">
        <v>7387</v>
      </c>
      <c r="AD439" s="236">
        <v>45894</v>
      </c>
      <c r="AE439" s="218" t="s">
        <v>9907</v>
      </c>
      <c r="AF439" s="235"/>
      <c r="AG439" s="235"/>
      <c r="AH439" s="235"/>
      <c r="AI439" s="235" t="s">
        <v>3748</v>
      </c>
      <c r="AJ439" s="236">
        <v>45952</v>
      </c>
      <c r="AK439" s="218" t="s">
        <v>10952</v>
      </c>
      <c r="AL439" s="235" t="s">
        <v>5539</v>
      </c>
      <c r="AM439" s="236">
        <v>46000</v>
      </c>
      <c r="AN439" s="235"/>
      <c r="AO439" s="235" t="s">
        <v>3748</v>
      </c>
      <c r="AP439" s="236">
        <v>46001</v>
      </c>
      <c r="AQ439" s="218" t="s">
        <v>11546</v>
      </c>
      <c r="AR439" s="235"/>
      <c r="AS439" s="235"/>
    </row>
    <row r="440" spans="1:45" s="77" customFormat="1" ht="15" hidden="1" x14ac:dyDescent="0.25">
      <c r="A440" s="264" t="s">
        <v>8263</v>
      </c>
      <c r="B440" s="264"/>
      <c r="C440" s="264" t="s">
        <v>8257</v>
      </c>
      <c r="D440" s="264" t="s">
        <v>8438</v>
      </c>
      <c r="E440" s="247" t="s">
        <v>8491</v>
      </c>
      <c r="F440" s="239">
        <f t="shared" si="80"/>
        <v>45952</v>
      </c>
      <c r="G440" s="259" t="str">
        <f t="shared" si="81"/>
        <v>A</v>
      </c>
      <c r="H440" s="274" t="str">
        <f t="shared" si="82"/>
        <v>MR_DER-1312_25</v>
      </c>
      <c r="I440" s="234">
        <f t="shared" si="83"/>
        <v>46000</v>
      </c>
      <c r="J440" s="234" t="str">
        <f t="shared" si="84"/>
        <v>APROVADO</v>
      </c>
      <c r="K440" s="235" t="s">
        <v>3730</v>
      </c>
      <c r="L440" s="236">
        <v>45597</v>
      </c>
      <c r="M440" s="978" t="s">
        <v>8511</v>
      </c>
      <c r="N440" s="235" t="s">
        <v>8858</v>
      </c>
      <c r="O440" s="236">
        <v>45639</v>
      </c>
      <c r="P440" s="1030" t="s">
        <v>8631</v>
      </c>
      <c r="Q440" s="235" t="s">
        <v>3765</v>
      </c>
      <c r="R440" s="236">
        <v>45709</v>
      </c>
      <c r="S440" s="978" t="s">
        <v>8956</v>
      </c>
      <c r="T440" s="235" t="s">
        <v>5536</v>
      </c>
      <c r="U440" s="236">
        <v>45734</v>
      </c>
      <c r="V440" s="978" t="s">
        <v>9068</v>
      </c>
      <c r="W440" s="235" t="s">
        <v>5701</v>
      </c>
      <c r="X440" s="236">
        <v>45769</v>
      </c>
      <c r="Y440" s="978" t="s">
        <v>9061</v>
      </c>
      <c r="Z440" s="235"/>
      <c r="AA440" s="235"/>
      <c r="AB440" s="235"/>
      <c r="AC440" s="235" t="s">
        <v>7387</v>
      </c>
      <c r="AD440" s="236">
        <v>45894</v>
      </c>
      <c r="AE440" s="218" t="s">
        <v>9907</v>
      </c>
      <c r="AF440" s="235"/>
      <c r="AG440" s="235"/>
      <c r="AH440" s="235"/>
      <c r="AI440" s="235" t="s">
        <v>3748</v>
      </c>
      <c r="AJ440" s="236">
        <v>45952</v>
      </c>
      <c r="AK440" s="218" t="s">
        <v>10952</v>
      </c>
      <c r="AL440" s="235" t="s">
        <v>5539</v>
      </c>
      <c r="AM440" s="236">
        <v>46000</v>
      </c>
      <c r="AN440" s="235"/>
      <c r="AO440" s="235" t="s">
        <v>3748</v>
      </c>
      <c r="AP440" s="236">
        <v>46001</v>
      </c>
      <c r="AQ440" s="218" t="s">
        <v>11546</v>
      </c>
      <c r="AR440" s="235"/>
      <c r="AS440" s="235"/>
    </row>
    <row r="441" spans="1:45" s="77" customFormat="1" ht="15" hidden="1" x14ac:dyDescent="0.25">
      <c r="A441" s="264" t="s">
        <v>8263</v>
      </c>
      <c r="B441" s="264"/>
      <c r="C441" s="264" t="s">
        <v>8257</v>
      </c>
      <c r="D441" s="264" t="s">
        <v>8438</v>
      </c>
      <c r="E441" s="247" t="s">
        <v>8492</v>
      </c>
      <c r="F441" s="239">
        <f t="shared" si="80"/>
        <v>45952</v>
      </c>
      <c r="G441" s="259" t="str">
        <f t="shared" si="81"/>
        <v>A</v>
      </c>
      <c r="H441" s="274" t="str">
        <f t="shared" si="82"/>
        <v>MR_DER-1312_25</v>
      </c>
      <c r="I441" s="234">
        <f t="shared" si="83"/>
        <v>46000</v>
      </c>
      <c r="J441" s="234" t="str">
        <f t="shared" si="84"/>
        <v>APROVADO</v>
      </c>
      <c r="K441" s="235" t="s">
        <v>3730</v>
      </c>
      <c r="L441" s="236">
        <v>45597</v>
      </c>
      <c r="M441" s="978" t="s">
        <v>8511</v>
      </c>
      <c r="N441" s="235" t="s">
        <v>8858</v>
      </c>
      <c r="O441" s="236">
        <v>45639</v>
      </c>
      <c r="P441" s="1030" t="s">
        <v>8631</v>
      </c>
      <c r="Q441" s="235" t="s">
        <v>3765</v>
      </c>
      <c r="R441" s="236">
        <v>45709</v>
      </c>
      <c r="S441" s="978" t="s">
        <v>8956</v>
      </c>
      <c r="T441" s="235" t="s">
        <v>5536</v>
      </c>
      <c r="U441" s="236">
        <v>45734</v>
      </c>
      <c r="V441" s="978" t="s">
        <v>9068</v>
      </c>
      <c r="W441" s="235" t="s">
        <v>5701</v>
      </c>
      <c r="X441" s="236">
        <v>45769</v>
      </c>
      <c r="Y441" s="978" t="s">
        <v>9061</v>
      </c>
      <c r="Z441" s="235"/>
      <c r="AA441" s="235"/>
      <c r="AB441" s="235"/>
      <c r="AC441" s="235" t="s">
        <v>7387</v>
      </c>
      <c r="AD441" s="236">
        <v>45894</v>
      </c>
      <c r="AE441" s="218" t="s">
        <v>9907</v>
      </c>
      <c r="AF441" s="235"/>
      <c r="AG441" s="235"/>
      <c r="AH441" s="235"/>
      <c r="AI441" s="235" t="s">
        <v>3748</v>
      </c>
      <c r="AJ441" s="236">
        <v>45952</v>
      </c>
      <c r="AK441" s="218" t="s">
        <v>10952</v>
      </c>
      <c r="AL441" s="235" t="s">
        <v>5539</v>
      </c>
      <c r="AM441" s="236">
        <v>46000</v>
      </c>
      <c r="AN441" s="235"/>
      <c r="AO441" s="235" t="s">
        <v>3748</v>
      </c>
      <c r="AP441" s="236">
        <v>46001</v>
      </c>
      <c r="AQ441" s="218" t="s">
        <v>11546</v>
      </c>
      <c r="AR441" s="235"/>
      <c r="AS441" s="235"/>
    </row>
    <row r="442" spans="1:45" s="77" customFormat="1" ht="15" hidden="1" x14ac:dyDescent="0.25">
      <c r="A442" s="264" t="s">
        <v>8263</v>
      </c>
      <c r="B442" s="264"/>
      <c r="C442" s="264" t="s">
        <v>8257</v>
      </c>
      <c r="D442" s="264" t="s">
        <v>8438</v>
      </c>
      <c r="E442" s="247" t="s">
        <v>8493</v>
      </c>
      <c r="F442" s="239">
        <f t="shared" si="80"/>
        <v>45952</v>
      </c>
      <c r="G442" s="259" t="str">
        <f t="shared" si="81"/>
        <v>A</v>
      </c>
      <c r="H442" s="274" t="str">
        <f t="shared" si="82"/>
        <v>MR_DER-1312_25</v>
      </c>
      <c r="I442" s="234">
        <f t="shared" si="83"/>
        <v>46000</v>
      </c>
      <c r="J442" s="234" t="str">
        <f t="shared" si="84"/>
        <v>APROVADO</v>
      </c>
      <c r="K442" s="235" t="s">
        <v>3730</v>
      </c>
      <c r="L442" s="236">
        <v>45597</v>
      </c>
      <c r="M442" s="978" t="s">
        <v>8511</v>
      </c>
      <c r="N442" s="235" t="s">
        <v>8858</v>
      </c>
      <c r="O442" s="236">
        <v>45639</v>
      </c>
      <c r="P442" s="1030" t="s">
        <v>8631</v>
      </c>
      <c r="Q442" s="235" t="s">
        <v>3765</v>
      </c>
      <c r="R442" s="236">
        <v>45709</v>
      </c>
      <c r="S442" s="978" t="s">
        <v>8956</v>
      </c>
      <c r="T442" s="235" t="s">
        <v>5536</v>
      </c>
      <c r="U442" s="236">
        <v>45734</v>
      </c>
      <c r="V442" s="978" t="s">
        <v>9068</v>
      </c>
      <c r="W442" s="235" t="s">
        <v>5701</v>
      </c>
      <c r="X442" s="236">
        <v>45769</v>
      </c>
      <c r="Y442" s="978" t="s">
        <v>9061</v>
      </c>
      <c r="Z442" s="235"/>
      <c r="AA442" s="235"/>
      <c r="AB442" s="235"/>
      <c r="AC442" s="235" t="s">
        <v>7387</v>
      </c>
      <c r="AD442" s="236">
        <v>45894</v>
      </c>
      <c r="AE442" s="218" t="s">
        <v>9907</v>
      </c>
      <c r="AF442" s="235"/>
      <c r="AG442" s="235"/>
      <c r="AH442" s="235"/>
      <c r="AI442" s="235" t="s">
        <v>3748</v>
      </c>
      <c r="AJ442" s="236">
        <v>45952</v>
      </c>
      <c r="AK442" s="218" t="s">
        <v>10952</v>
      </c>
      <c r="AL442" s="235" t="s">
        <v>5539</v>
      </c>
      <c r="AM442" s="236">
        <v>46000</v>
      </c>
      <c r="AN442" s="235"/>
      <c r="AO442" s="235" t="s">
        <v>3748</v>
      </c>
      <c r="AP442" s="236">
        <v>46001</v>
      </c>
      <c r="AQ442" s="218" t="s">
        <v>11546</v>
      </c>
      <c r="AR442" s="235"/>
      <c r="AS442" s="235"/>
    </row>
    <row r="443" spans="1:45" s="77" customFormat="1" ht="15" hidden="1" x14ac:dyDescent="0.25">
      <c r="A443" s="264" t="s">
        <v>8263</v>
      </c>
      <c r="B443" s="264"/>
      <c r="C443" s="264" t="s">
        <v>8257</v>
      </c>
      <c r="D443" s="264" t="s">
        <v>8438</v>
      </c>
      <c r="E443" s="247" t="s">
        <v>8494</v>
      </c>
      <c r="F443" s="239">
        <f t="shared" si="80"/>
        <v>45952</v>
      </c>
      <c r="G443" s="259" t="str">
        <f t="shared" si="81"/>
        <v>A</v>
      </c>
      <c r="H443" s="274" t="str">
        <f t="shared" si="82"/>
        <v>MR_DER-1312_25</v>
      </c>
      <c r="I443" s="234">
        <f t="shared" si="83"/>
        <v>46000</v>
      </c>
      <c r="J443" s="234" t="str">
        <f t="shared" si="84"/>
        <v>APROVADO</v>
      </c>
      <c r="K443" s="235" t="s">
        <v>3730</v>
      </c>
      <c r="L443" s="236">
        <v>45597</v>
      </c>
      <c r="M443" s="978" t="s">
        <v>8511</v>
      </c>
      <c r="N443" s="235" t="s">
        <v>8858</v>
      </c>
      <c r="O443" s="236">
        <v>45639</v>
      </c>
      <c r="P443" s="1030" t="s">
        <v>8631</v>
      </c>
      <c r="Q443" s="235" t="s">
        <v>3765</v>
      </c>
      <c r="R443" s="236">
        <v>45709</v>
      </c>
      <c r="S443" s="978" t="s">
        <v>8956</v>
      </c>
      <c r="T443" s="235" t="s">
        <v>5536</v>
      </c>
      <c r="U443" s="236">
        <v>45734</v>
      </c>
      <c r="V443" s="978" t="s">
        <v>9068</v>
      </c>
      <c r="W443" s="235" t="s">
        <v>5701</v>
      </c>
      <c r="X443" s="236">
        <v>45769</v>
      </c>
      <c r="Y443" s="978" t="s">
        <v>9061</v>
      </c>
      <c r="Z443" s="235"/>
      <c r="AA443" s="235"/>
      <c r="AB443" s="235"/>
      <c r="AC443" s="235" t="s">
        <v>7387</v>
      </c>
      <c r="AD443" s="236">
        <v>45894</v>
      </c>
      <c r="AE443" s="218" t="s">
        <v>9907</v>
      </c>
      <c r="AF443" s="235"/>
      <c r="AG443" s="235"/>
      <c r="AH443" s="235"/>
      <c r="AI443" s="235" t="s">
        <v>3748</v>
      </c>
      <c r="AJ443" s="236">
        <v>45952</v>
      </c>
      <c r="AK443" s="218" t="s">
        <v>10952</v>
      </c>
      <c r="AL443" s="235" t="s">
        <v>5539</v>
      </c>
      <c r="AM443" s="236">
        <v>46000</v>
      </c>
      <c r="AN443" s="235"/>
      <c r="AO443" s="235" t="s">
        <v>3748</v>
      </c>
      <c r="AP443" s="236">
        <v>46001</v>
      </c>
      <c r="AQ443" s="218" t="s">
        <v>11546</v>
      </c>
      <c r="AR443" s="235"/>
      <c r="AS443" s="235"/>
    </row>
    <row r="444" spans="1:45" s="77" customFormat="1" ht="15" hidden="1" x14ac:dyDescent="0.25">
      <c r="A444" s="264" t="s">
        <v>8263</v>
      </c>
      <c r="B444" s="264"/>
      <c r="C444" s="264" t="s">
        <v>8257</v>
      </c>
      <c r="D444" s="264" t="s">
        <v>8438</v>
      </c>
      <c r="E444" s="247" t="s">
        <v>8495</v>
      </c>
      <c r="F444" s="239">
        <f t="shared" si="80"/>
        <v>45952</v>
      </c>
      <c r="G444" s="259" t="str">
        <f t="shared" si="81"/>
        <v>A</v>
      </c>
      <c r="H444" s="274" t="str">
        <f t="shared" si="82"/>
        <v>MR_DER-1312_25</v>
      </c>
      <c r="I444" s="234">
        <f t="shared" si="83"/>
        <v>46000</v>
      </c>
      <c r="J444" s="234" t="str">
        <f t="shared" si="84"/>
        <v>APROVADO</v>
      </c>
      <c r="K444" s="235" t="s">
        <v>3730</v>
      </c>
      <c r="L444" s="236">
        <v>45597</v>
      </c>
      <c r="M444" s="978" t="s">
        <v>8511</v>
      </c>
      <c r="N444" s="235" t="s">
        <v>8858</v>
      </c>
      <c r="O444" s="236">
        <v>45639</v>
      </c>
      <c r="P444" s="1030" t="s">
        <v>8631</v>
      </c>
      <c r="Q444" s="235" t="s">
        <v>3765</v>
      </c>
      <c r="R444" s="236">
        <v>45709</v>
      </c>
      <c r="S444" s="978" t="s">
        <v>8956</v>
      </c>
      <c r="T444" s="235" t="s">
        <v>5536</v>
      </c>
      <c r="U444" s="236">
        <v>45734</v>
      </c>
      <c r="V444" s="978" t="s">
        <v>9068</v>
      </c>
      <c r="W444" s="235" t="s">
        <v>5701</v>
      </c>
      <c r="X444" s="236">
        <v>45769</v>
      </c>
      <c r="Y444" s="978" t="s">
        <v>9061</v>
      </c>
      <c r="Z444" s="235"/>
      <c r="AA444" s="235"/>
      <c r="AB444" s="235"/>
      <c r="AC444" s="235" t="s">
        <v>7387</v>
      </c>
      <c r="AD444" s="236">
        <v>45894</v>
      </c>
      <c r="AE444" s="218" t="s">
        <v>9907</v>
      </c>
      <c r="AF444" s="235"/>
      <c r="AG444" s="235"/>
      <c r="AH444" s="235"/>
      <c r="AI444" s="235" t="s">
        <v>3748</v>
      </c>
      <c r="AJ444" s="236">
        <v>45952</v>
      </c>
      <c r="AK444" s="218" t="s">
        <v>10952</v>
      </c>
      <c r="AL444" s="235" t="s">
        <v>5539</v>
      </c>
      <c r="AM444" s="236">
        <v>46000</v>
      </c>
      <c r="AN444" s="235"/>
      <c r="AO444" s="235" t="s">
        <v>3748</v>
      </c>
      <c r="AP444" s="236">
        <v>46001</v>
      </c>
      <c r="AQ444" s="218" t="s">
        <v>11546</v>
      </c>
      <c r="AR444" s="235"/>
      <c r="AS444" s="235"/>
    </row>
    <row r="445" spans="1:45" s="77" customFormat="1" ht="15" hidden="1" x14ac:dyDescent="0.25">
      <c r="A445" s="264" t="s">
        <v>8263</v>
      </c>
      <c r="B445" s="264"/>
      <c r="C445" s="264" t="s">
        <v>8257</v>
      </c>
      <c r="D445" s="264" t="s">
        <v>8438</v>
      </c>
      <c r="E445" s="247" t="s">
        <v>8496</v>
      </c>
      <c r="F445" s="239">
        <f t="shared" si="80"/>
        <v>45952</v>
      </c>
      <c r="G445" s="259" t="str">
        <f t="shared" si="81"/>
        <v>A</v>
      </c>
      <c r="H445" s="274" t="str">
        <f t="shared" si="82"/>
        <v>MR_DER-1312_25</v>
      </c>
      <c r="I445" s="234">
        <f t="shared" si="83"/>
        <v>46000</v>
      </c>
      <c r="J445" s="234" t="str">
        <f t="shared" si="84"/>
        <v>APROVADO</v>
      </c>
      <c r="K445" s="235" t="s">
        <v>3730</v>
      </c>
      <c r="L445" s="236">
        <v>45597</v>
      </c>
      <c r="M445" s="978" t="s">
        <v>8511</v>
      </c>
      <c r="N445" s="235" t="s">
        <v>8858</v>
      </c>
      <c r="O445" s="236">
        <v>45639</v>
      </c>
      <c r="P445" s="1030" t="s">
        <v>8631</v>
      </c>
      <c r="Q445" s="235" t="s">
        <v>3765</v>
      </c>
      <c r="R445" s="236">
        <v>45709</v>
      </c>
      <c r="S445" s="978" t="s">
        <v>8956</v>
      </c>
      <c r="T445" s="235" t="s">
        <v>5536</v>
      </c>
      <c r="U445" s="236">
        <v>45734</v>
      </c>
      <c r="V445" s="978" t="s">
        <v>9068</v>
      </c>
      <c r="W445" s="235" t="s">
        <v>5701</v>
      </c>
      <c r="X445" s="236">
        <v>45769</v>
      </c>
      <c r="Y445" s="978" t="s">
        <v>9061</v>
      </c>
      <c r="Z445" s="235"/>
      <c r="AA445" s="235"/>
      <c r="AB445" s="235"/>
      <c r="AC445" s="235" t="s">
        <v>7387</v>
      </c>
      <c r="AD445" s="236">
        <v>45894</v>
      </c>
      <c r="AE445" s="218" t="s">
        <v>9907</v>
      </c>
      <c r="AF445" s="235"/>
      <c r="AG445" s="235"/>
      <c r="AH445" s="235"/>
      <c r="AI445" s="235" t="s">
        <v>3748</v>
      </c>
      <c r="AJ445" s="236">
        <v>45952</v>
      </c>
      <c r="AK445" s="218" t="s">
        <v>10952</v>
      </c>
      <c r="AL445" s="235" t="s">
        <v>5539</v>
      </c>
      <c r="AM445" s="236">
        <v>46000</v>
      </c>
      <c r="AN445" s="235"/>
      <c r="AO445" s="235" t="s">
        <v>3748</v>
      </c>
      <c r="AP445" s="236">
        <v>46001</v>
      </c>
      <c r="AQ445" s="218" t="s">
        <v>11546</v>
      </c>
      <c r="AR445" s="235"/>
      <c r="AS445" s="235"/>
    </row>
    <row r="446" spans="1:45" s="77" customFormat="1" ht="15" hidden="1" x14ac:dyDescent="0.25">
      <c r="A446" s="264" t="s">
        <v>8263</v>
      </c>
      <c r="B446" s="264"/>
      <c r="C446" s="264" t="s">
        <v>8257</v>
      </c>
      <c r="D446" s="264" t="s">
        <v>8438</v>
      </c>
      <c r="E446" s="247" t="s">
        <v>8497</v>
      </c>
      <c r="F446" s="239">
        <f t="shared" si="80"/>
        <v>45952</v>
      </c>
      <c r="G446" s="259" t="str">
        <f t="shared" si="81"/>
        <v>A</v>
      </c>
      <c r="H446" s="274" t="str">
        <f t="shared" si="82"/>
        <v>MR_DER-1312_25</v>
      </c>
      <c r="I446" s="234">
        <f t="shared" si="83"/>
        <v>46000</v>
      </c>
      <c r="J446" s="234" t="str">
        <f t="shared" si="84"/>
        <v>APROVADO</v>
      </c>
      <c r="K446" s="235" t="s">
        <v>3730</v>
      </c>
      <c r="L446" s="236">
        <v>45597</v>
      </c>
      <c r="M446" s="978" t="s">
        <v>8511</v>
      </c>
      <c r="N446" s="235" t="s">
        <v>8858</v>
      </c>
      <c r="O446" s="236">
        <v>45639</v>
      </c>
      <c r="P446" s="1030" t="s">
        <v>8631</v>
      </c>
      <c r="Q446" s="235" t="s">
        <v>3765</v>
      </c>
      <c r="R446" s="236">
        <v>45709</v>
      </c>
      <c r="S446" s="978" t="s">
        <v>8956</v>
      </c>
      <c r="T446" s="235" t="s">
        <v>5536</v>
      </c>
      <c r="U446" s="236">
        <v>45734</v>
      </c>
      <c r="V446" s="978" t="s">
        <v>9068</v>
      </c>
      <c r="W446" s="235" t="s">
        <v>5701</v>
      </c>
      <c r="X446" s="236">
        <v>45769</v>
      </c>
      <c r="Y446" s="978" t="s">
        <v>9061</v>
      </c>
      <c r="Z446" s="235"/>
      <c r="AA446" s="235"/>
      <c r="AB446" s="235"/>
      <c r="AC446" s="235" t="s">
        <v>7387</v>
      </c>
      <c r="AD446" s="236">
        <v>45894</v>
      </c>
      <c r="AE446" s="218" t="s">
        <v>9907</v>
      </c>
      <c r="AF446" s="235"/>
      <c r="AG446" s="235"/>
      <c r="AH446" s="235"/>
      <c r="AI446" s="235" t="s">
        <v>3748</v>
      </c>
      <c r="AJ446" s="236">
        <v>45952</v>
      </c>
      <c r="AK446" s="218" t="s">
        <v>10952</v>
      </c>
      <c r="AL446" s="235" t="s">
        <v>5539</v>
      </c>
      <c r="AM446" s="236">
        <v>46000</v>
      </c>
      <c r="AN446" s="235"/>
      <c r="AO446" s="235" t="s">
        <v>3748</v>
      </c>
      <c r="AP446" s="236">
        <v>46001</v>
      </c>
      <c r="AQ446" s="218" t="s">
        <v>11546</v>
      </c>
      <c r="AR446" s="235"/>
      <c r="AS446" s="235"/>
    </row>
    <row r="447" spans="1:45" s="77" customFormat="1" ht="15" hidden="1" x14ac:dyDescent="0.25">
      <c r="A447" s="264" t="s">
        <v>8263</v>
      </c>
      <c r="B447" s="264"/>
      <c r="C447" s="264" t="s">
        <v>8257</v>
      </c>
      <c r="D447" s="264" t="s">
        <v>8438</v>
      </c>
      <c r="E447" s="247" t="s">
        <v>8498</v>
      </c>
      <c r="F447" s="239">
        <f t="shared" si="80"/>
        <v>45952</v>
      </c>
      <c r="G447" s="259" t="str">
        <f t="shared" si="81"/>
        <v>A</v>
      </c>
      <c r="H447" s="274" t="str">
        <f t="shared" si="82"/>
        <v>MR_DER-1312_25</v>
      </c>
      <c r="I447" s="234">
        <f t="shared" si="83"/>
        <v>46000</v>
      </c>
      <c r="J447" s="234" t="str">
        <f t="shared" si="84"/>
        <v>APROVADO</v>
      </c>
      <c r="K447" s="235" t="s">
        <v>3730</v>
      </c>
      <c r="L447" s="236">
        <v>45597</v>
      </c>
      <c r="M447" s="978" t="s">
        <v>8511</v>
      </c>
      <c r="N447" s="235" t="s">
        <v>8858</v>
      </c>
      <c r="O447" s="236">
        <v>45639</v>
      </c>
      <c r="P447" s="1030" t="s">
        <v>8631</v>
      </c>
      <c r="Q447" s="235" t="s">
        <v>3765</v>
      </c>
      <c r="R447" s="236">
        <v>45709</v>
      </c>
      <c r="S447" s="978" t="s">
        <v>8956</v>
      </c>
      <c r="T447" s="235" t="s">
        <v>5536</v>
      </c>
      <c r="U447" s="236">
        <v>45734</v>
      </c>
      <c r="V447" s="978" t="s">
        <v>9068</v>
      </c>
      <c r="W447" s="235" t="s">
        <v>5701</v>
      </c>
      <c r="X447" s="236">
        <v>45769</v>
      </c>
      <c r="Y447" s="978" t="s">
        <v>9061</v>
      </c>
      <c r="Z447" s="235"/>
      <c r="AA447" s="235"/>
      <c r="AB447" s="235"/>
      <c r="AC447" s="235" t="s">
        <v>7387</v>
      </c>
      <c r="AD447" s="236">
        <v>45894</v>
      </c>
      <c r="AE447" s="218" t="s">
        <v>9907</v>
      </c>
      <c r="AF447" s="235"/>
      <c r="AG447" s="235"/>
      <c r="AH447" s="235"/>
      <c r="AI447" s="235" t="s">
        <v>3748</v>
      </c>
      <c r="AJ447" s="236">
        <v>45952</v>
      </c>
      <c r="AK447" s="218" t="s">
        <v>10952</v>
      </c>
      <c r="AL447" s="235" t="s">
        <v>5539</v>
      </c>
      <c r="AM447" s="236">
        <v>46000</v>
      </c>
      <c r="AN447" s="235"/>
      <c r="AO447" s="235" t="s">
        <v>3748</v>
      </c>
      <c r="AP447" s="236">
        <v>46001</v>
      </c>
      <c r="AQ447" s="218" t="s">
        <v>11546</v>
      </c>
      <c r="AR447" s="235"/>
      <c r="AS447" s="235"/>
    </row>
    <row r="448" spans="1:45" s="77" customFormat="1" ht="15" hidden="1" x14ac:dyDescent="0.25">
      <c r="A448" s="264" t="s">
        <v>8263</v>
      </c>
      <c r="B448" s="264"/>
      <c r="C448" s="264" t="s">
        <v>8257</v>
      </c>
      <c r="D448" s="264" t="s">
        <v>8438</v>
      </c>
      <c r="E448" s="247" t="s">
        <v>8499</v>
      </c>
      <c r="F448" s="239">
        <f t="shared" si="80"/>
        <v>45952</v>
      </c>
      <c r="G448" s="259" t="str">
        <f t="shared" si="81"/>
        <v>A</v>
      </c>
      <c r="H448" s="274" t="str">
        <f t="shared" si="82"/>
        <v>MR_DER-1312_25</v>
      </c>
      <c r="I448" s="234">
        <f t="shared" si="83"/>
        <v>46000</v>
      </c>
      <c r="J448" s="234" t="str">
        <f t="shared" si="84"/>
        <v>APROVADO</v>
      </c>
      <c r="K448" s="235" t="s">
        <v>3730</v>
      </c>
      <c r="L448" s="236">
        <v>45597</v>
      </c>
      <c r="M448" s="978" t="s">
        <v>8511</v>
      </c>
      <c r="N448" s="235" t="s">
        <v>8858</v>
      </c>
      <c r="O448" s="236">
        <v>45639</v>
      </c>
      <c r="P448" s="1030" t="s">
        <v>8631</v>
      </c>
      <c r="Q448" s="235" t="s">
        <v>3765</v>
      </c>
      <c r="R448" s="236">
        <v>45709</v>
      </c>
      <c r="S448" s="978" t="s">
        <v>8956</v>
      </c>
      <c r="T448" s="235" t="s">
        <v>5536</v>
      </c>
      <c r="U448" s="236">
        <v>45734</v>
      </c>
      <c r="V448" s="978" t="s">
        <v>9068</v>
      </c>
      <c r="W448" s="235" t="s">
        <v>5701</v>
      </c>
      <c r="X448" s="236">
        <v>45769</v>
      </c>
      <c r="Y448" s="978" t="s">
        <v>9061</v>
      </c>
      <c r="Z448" s="235"/>
      <c r="AA448" s="235"/>
      <c r="AB448" s="235"/>
      <c r="AC448" s="235" t="s">
        <v>7387</v>
      </c>
      <c r="AD448" s="236">
        <v>45894</v>
      </c>
      <c r="AE448" s="218" t="s">
        <v>9907</v>
      </c>
      <c r="AF448" s="235"/>
      <c r="AG448" s="235"/>
      <c r="AH448" s="235"/>
      <c r="AI448" s="235" t="s">
        <v>3748</v>
      </c>
      <c r="AJ448" s="236">
        <v>45952</v>
      </c>
      <c r="AK448" s="218" t="s">
        <v>10952</v>
      </c>
      <c r="AL448" s="235" t="s">
        <v>5539</v>
      </c>
      <c r="AM448" s="236">
        <v>46000</v>
      </c>
      <c r="AN448" s="235"/>
      <c r="AO448" s="235" t="s">
        <v>3748</v>
      </c>
      <c r="AP448" s="236">
        <v>46001</v>
      </c>
      <c r="AQ448" s="218" t="s">
        <v>11546</v>
      </c>
      <c r="AR448" s="235"/>
      <c r="AS448" s="235"/>
    </row>
    <row r="449" spans="1:49" s="77" customFormat="1" ht="15" hidden="1" x14ac:dyDescent="0.25">
      <c r="A449" s="264" t="s">
        <v>8263</v>
      </c>
      <c r="B449" s="264"/>
      <c r="C449" s="264" t="s">
        <v>8257</v>
      </c>
      <c r="D449" s="264" t="s">
        <v>8438</v>
      </c>
      <c r="E449" s="247" t="s">
        <v>8500</v>
      </c>
      <c r="F449" s="239">
        <f t="shared" si="80"/>
        <v>45952</v>
      </c>
      <c r="G449" s="259" t="str">
        <f t="shared" ref="G449:G480" si="85">IF($F449="","",INDEX($K449:$FI449,1,MATCH($F449,$K449:$FI449,)-1))</f>
        <v>A</v>
      </c>
      <c r="H449" s="274" t="str">
        <f t="shared" ref="H449:H469" si="86">IF($F449="","",INDEX($K449:$AY449,1,MATCH($F449,$K449:$AY449,)+1))</f>
        <v>MR_DER-1312_25</v>
      </c>
      <c r="I449" s="234">
        <f t="shared" ref="I449:I480" si="87">IF(F449="NE",F449,IF(INDEX(K449:CP449,,MATCH(F449,K449:CP449,0)+3)&lt;&gt;0,INDEX(K449:CP449,,MATCH(F449,K449:CP449,0)+3),"ND"))</f>
        <v>46000</v>
      </c>
      <c r="J449" s="234" t="str">
        <f t="shared" ref="J449:J480" si="88">IF(G449="NE",G449,IF(INDEX(K449:CQ449,,MATCH(G449,K449:CQ449,0)+3)&lt;&gt;0,INDEX(K449:CQ449,,MATCH(G449,K449:CQ449,0)+3),"ND"))</f>
        <v>APROVADO</v>
      </c>
      <c r="K449" s="235" t="s">
        <v>3730</v>
      </c>
      <c r="L449" s="236">
        <v>45597</v>
      </c>
      <c r="M449" s="978" t="s">
        <v>8511</v>
      </c>
      <c r="N449" s="235" t="s">
        <v>8858</v>
      </c>
      <c r="O449" s="236">
        <v>45639</v>
      </c>
      <c r="P449" s="1030" t="s">
        <v>8631</v>
      </c>
      <c r="Q449" s="235" t="s">
        <v>3765</v>
      </c>
      <c r="R449" s="236">
        <v>45709</v>
      </c>
      <c r="S449" s="978" t="s">
        <v>8956</v>
      </c>
      <c r="T449" s="235" t="s">
        <v>5536</v>
      </c>
      <c r="U449" s="236">
        <v>45734</v>
      </c>
      <c r="V449" s="978" t="s">
        <v>9068</v>
      </c>
      <c r="W449" s="235" t="s">
        <v>5701</v>
      </c>
      <c r="X449" s="236">
        <v>45769</v>
      </c>
      <c r="Y449" s="978" t="s">
        <v>9061</v>
      </c>
      <c r="Z449" s="235"/>
      <c r="AA449" s="235"/>
      <c r="AB449" s="235"/>
      <c r="AC449" s="235" t="s">
        <v>7387</v>
      </c>
      <c r="AD449" s="236">
        <v>45894</v>
      </c>
      <c r="AE449" s="218" t="s">
        <v>9907</v>
      </c>
      <c r="AF449" s="235"/>
      <c r="AG449" s="235"/>
      <c r="AH449" s="235"/>
      <c r="AI449" s="235" t="s">
        <v>3748</v>
      </c>
      <c r="AJ449" s="236">
        <v>45952</v>
      </c>
      <c r="AK449" s="218" t="s">
        <v>10952</v>
      </c>
      <c r="AL449" s="235" t="s">
        <v>5539</v>
      </c>
      <c r="AM449" s="236">
        <v>46000</v>
      </c>
      <c r="AN449" s="235"/>
      <c r="AO449" s="235" t="s">
        <v>3748</v>
      </c>
      <c r="AP449" s="236">
        <v>46001</v>
      </c>
      <c r="AQ449" s="218" t="s">
        <v>11546</v>
      </c>
      <c r="AR449" s="235"/>
      <c r="AS449" s="235"/>
      <c r="AT449" s="235"/>
      <c r="AU449" s="235"/>
      <c r="AV449" s="235"/>
      <c r="AW449" s="235"/>
    </row>
    <row r="450" spans="1:49" s="77" customFormat="1" ht="15" hidden="1" x14ac:dyDescent="0.25">
      <c r="A450" s="264" t="s">
        <v>8263</v>
      </c>
      <c r="B450" s="264"/>
      <c r="C450" s="264" t="s">
        <v>8257</v>
      </c>
      <c r="D450" s="264" t="s">
        <v>8438</v>
      </c>
      <c r="E450" s="247" t="s">
        <v>8501</v>
      </c>
      <c r="F450" s="239">
        <f t="shared" si="80"/>
        <v>45952</v>
      </c>
      <c r="G450" s="259" t="str">
        <f t="shared" si="85"/>
        <v>A</v>
      </c>
      <c r="H450" s="274" t="str">
        <f t="shared" si="86"/>
        <v>MR_DER-1312_25</v>
      </c>
      <c r="I450" s="234">
        <f t="shared" si="87"/>
        <v>46000</v>
      </c>
      <c r="J450" s="234" t="str">
        <f t="shared" si="88"/>
        <v>APROVADO</v>
      </c>
      <c r="K450" s="235" t="s">
        <v>3730</v>
      </c>
      <c r="L450" s="236">
        <v>45597</v>
      </c>
      <c r="M450" s="978" t="s">
        <v>8511</v>
      </c>
      <c r="N450" s="235" t="s">
        <v>8858</v>
      </c>
      <c r="O450" s="236">
        <v>45639</v>
      </c>
      <c r="P450" s="1030" t="s">
        <v>8631</v>
      </c>
      <c r="Q450" s="235" t="s">
        <v>3765</v>
      </c>
      <c r="R450" s="236">
        <v>45709</v>
      </c>
      <c r="S450" s="978" t="s">
        <v>8956</v>
      </c>
      <c r="T450" s="235" t="s">
        <v>5536</v>
      </c>
      <c r="U450" s="236">
        <v>45734</v>
      </c>
      <c r="V450" s="978" t="s">
        <v>9068</v>
      </c>
      <c r="W450" s="235" t="s">
        <v>5701</v>
      </c>
      <c r="X450" s="236">
        <v>45769</v>
      </c>
      <c r="Y450" s="978" t="s">
        <v>9061</v>
      </c>
      <c r="Z450" s="235"/>
      <c r="AA450" s="235"/>
      <c r="AB450" s="235"/>
      <c r="AC450" s="235" t="s">
        <v>7387</v>
      </c>
      <c r="AD450" s="236">
        <v>45894</v>
      </c>
      <c r="AE450" s="218" t="s">
        <v>9907</v>
      </c>
      <c r="AF450" s="235"/>
      <c r="AG450" s="235"/>
      <c r="AH450" s="235"/>
      <c r="AI450" s="235" t="s">
        <v>3748</v>
      </c>
      <c r="AJ450" s="236">
        <v>45952</v>
      </c>
      <c r="AK450" s="218" t="s">
        <v>10952</v>
      </c>
      <c r="AL450" s="235" t="s">
        <v>5539</v>
      </c>
      <c r="AM450" s="236">
        <v>46000</v>
      </c>
      <c r="AN450" s="235"/>
      <c r="AO450" s="235" t="s">
        <v>3748</v>
      </c>
      <c r="AP450" s="236">
        <v>46001</v>
      </c>
      <c r="AQ450" s="218" t="s">
        <v>11546</v>
      </c>
      <c r="AR450" s="235"/>
      <c r="AS450" s="235"/>
      <c r="AT450" s="235"/>
      <c r="AU450" s="235"/>
      <c r="AV450" s="235"/>
      <c r="AW450" s="235"/>
    </row>
    <row r="451" spans="1:49" s="77" customFormat="1" ht="15" hidden="1" x14ac:dyDescent="0.25">
      <c r="A451" s="264" t="s">
        <v>8263</v>
      </c>
      <c r="B451" s="264"/>
      <c r="C451" s="264" t="s">
        <v>8257</v>
      </c>
      <c r="D451" s="264" t="s">
        <v>8438</v>
      </c>
      <c r="E451" s="247" t="s">
        <v>8502</v>
      </c>
      <c r="F451" s="239">
        <f t="shared" si="80"/>
        <v>45952</v>
      </c>
      <c r="G451" s="259" t="str">
        <f t="shared" si="85"/>
        <v>A</v>
      </c>
      <c r="H451" s="274" t="str">
        <f t="shared" si="86"/>
        <v>MR_DER-1312_25</v>
      </c>
      <c r="I451" s="234">
        <f t="shared" si="87"/>
        <v>46000</v>
      </c>
      <c r="J451" s="234" t="str">
        <f t="shared" si="88"/>
        <v>APROVADO</v>
      </c>
      <c r="K451" s="235" t="s">
        <v>3730</v>
      </c>
      <c r="L451" s="236">
        <v>45597</v>
      </c>
      <c r="M451" s="978" t="s">
        <v>8511</v>
      </c>
      <c r="N451" s="235" t="s">
        <v>8858</v>
      </c>
      <c r="O451" s="236">
        <v>45639</v>
      </c>
      <c r="P451" s="1030" t="s">
        <v>8631</v>
      </c>
      <c r="Q451" s="235" t="s">
        <v>3765</v>
      </c>
      <c r="R451" s="236">
        <v>45709</v>
      </c>
      <c r="S451" s="978" t="s">
        <v>8956</v>
      </c>
      <c r="T451" s="235" t="s">
        <v>5536</v>
      </c>
      <c r="U451" s="236">
        <v>45734</v>
      </c>
      <c r="V451" s="978" t="s">
        <v>9068</v>
      </c>
      <c r="W451" s="235" t="s">
        <v>5701</v>
      </c>
      <c r="X451" s="236">
        <v>45769</v>
      </c>
      <c r="Y451" s="978" t="s">
        <v>9061</v>
      </c>
      <c r="Z451" s="235"/>
      <c r="AA451" s="235"/>
      <c r="AB451" s="235"/>
      <c r="AC451" s="235" t="s">
        <v>7387</v>
      </c>
      <c r="AD451" s="236">
        <v>45894</v>
      </c>
      <c r="AE451" s="218" t="s">
        <v>9907</v>
      </c>
      <c r="AF451" s="235"/>
      <c r="AG451" s="235"/>
      <c r="AH451" s="235"/>
      <c r="AI451" s="235" t="s">
        <v>3748</v>
      </c>
      <c r="AJ451" s="236">
        <v>45952</v>
      </c>
      <c r="AK451" s="218" t="s">
        <v>10952</v>
      </c>
      <c r="AL451" s="235" t="s">
        <v>5539</v>
      </c>
      <c r="AM451" s="236">
        <v>46000</v>
      </c>
      <c r="AN451" s="235"/>
      <c r="AO451" s="235" t="s">
        <v>3748</v>
      </c>
      <c r="AP451" s="236">
        <v>46001</v>
      </c>
      <c r="AQ451" s="218" t="s">
        <v>11546</v>
      </c>
      <c r="AR451" s="235"/>
      <c r="AS451" s="235"/>
      <c r="AT451" s="235"/>
      <c r="AU451" s="235"/>
      <c r="AV451" s="235"/>
      <c r="AW451" s="235"/>
    </row>
    <row r="452" spans="1:49" s="77" customFormat="1" ht="15" hidden="1" x14ac:dyDescent="0.25">
      <c r="A452" s="264" t="s">
        <v>8263</v>
      </c>
      <c r="B452" s="264"/>
      <c r="C452" s="264" t="s">
        <v>8257</v>
      </c>
      <c r="D452" s="264" t="s">
        <v>8438</v>
      </c>
      <c r="E452" s="247" t="s">
        <v>8503</v>
      </c>
      <c r="F452" s="239">
        <f t="shared" si="80"/>
        <v>45952</v>
      </c>
      <c r="G452" s="259" t="str">
        <f t="shared" si="85"/>
        <v>A</v>
      </c>
      <c r="H452" s="274" t="str">
        <f t="shared" si="86"/>
        <v>MR_DER-1312_25</v>
      </c>
      <c r="I452" s="234">
        <f t="shared" si="87"/>
        <v>46000</v>
      </c>
      <c r="J452" s="234" t="str">
        <f t="shared" si="88"/>
        <v>APROVADO</v>
      </c>
      <c r="K452" s="235" t="s">
        <v>3730</v>
      </c>
      <c r="L452" s="236">
        <v>45597</v>
      </c>
      <c r="M452" s="978" t="s">
        <v>8511</v>
      </c>
      <c r="N452" s="235" t="s">
        <v>8858</v>
      </c>
      <c r="O452" s="236">
        <v>45639</v>
      </c>
      <c r="P452" s="1030" t="s">
        <v>8631</v>
      </c>
      <c r="Q452" s="235" t="s">
        <v>3765</v>
      </c>
      <c r="R452" s="236">
        <v>45709</v>
      </c>
      <c r="S452" s="978" t="s">
        <v>8956</v>
      </c>
      <c r="T452" s="235" t="s">
        <v>5536</v>
      </c>
      <c r="U452" s="236">
        <v>45734</v>
      </c>
      <c r="V452" s="978" t="s">
        <v>9068</v>
      </c>
      <c r="W452" s="235" t="s">
        <v>5701</v>
      </c>
      <c r="X452" s="236">
        <v>45769</v>
      </c>
      <c r="Y452" s="978" t="s">
        <v>9061</v>
      </c>
      <c r="Z452" s="235"/>
      <c r="AA452" s="235"/>
      <c r="AB452" s="235"/>
      <c r="AC452" s="235" t="s">
        <v>7387</v>
      </c>
      <c r="AD452" s="236">
        <v>45894</v>
      </c>
      <c r="AE452" s="218" t="s">
        <v>9907</v>
      </c>
      <c r="AF452" s="235"/>
      <c r="AG452" s="235"/>
      <c r="AH452" s="235"/>
      <c r="AI452" s="235" t="s">
        <v>3748</v>
      </c>
      <c r="AJ452" s="236">
        <v>45952</v>
      </c>
      <c r="AK452" s="218" t="s">
        <v>10952</v>
      </c>
      <c r="AL452" s="235" t="s">
        <v>5539</v>
      </c>
      <c r="AM452" s="236">
        <v>46000</v>
      </c>
      <c r="AN452" s="235"/>
      <c r="AO452" s="235" t="s">
        <v>3748</v>
      </c>
      <c r="AP452" s="236">
        <v>46001</v>
      </c>
      <c r="AQ452" s="218" t="s">
        <v>11546</v>
      </c>
      <c r="AR452" s="235"/>
      <c r="AS452" s="235"/>
      <c r="AT452" s="235"/>
      <c r="AU452" s="235"/>
      <c r="AV452" s="235"/>
      <c r="AW452" s="235"/>
    </row>
    <row r="453" spans="1:49" s="77" customFormat="1" ht="15" hidden="1" x14ac:dyDescent="0.25">
      <c r="A453" s="264" t="s">
        <v>8263</v>
      </c>
      <c r="B453" s="264"/>
      <c r="C453" s="264" t="s">
        <v>8257</v>
      </c>
      <c r="D453" s="264" t="s">
        <v>8438</v>
      </c>
      <c r="E453" s="247" t="s">
        <v>8504</v>
      </c>
      <c r="F453" s="239">
        <f t="shared" si="80"/>
        <v>45952</v>
      </c>
      <c r="G453" s="259" t="str">
        <f t="shared" si="85"/>
        <v>A</v>
      </c>
      <c r="H453" s="274" t="str">
        <f t="shared" si="86"/>
        <v>MR_DER-1312_25</v>
      </c>
      <c r="I453" s="234">
        <f t="shared" si="87"/>
        <v>46000</v>
      </c>
      <c r="J453" s="234" t="str">
        <f t="shared" si="88"/>
        <v>APROVADO</v>
      </c>
      <c r="K453" s="235" t="s">
        <v>3730</v>
      </c>
      <c r="L453" s="236">
        <v>45597</v>
      </c>
      <c r="M453" s="978" t="s">
        <v>8511</v>
      </c>
      <c r="N453" s="235" t="s">
        <v>8858</v>
      </c>
      <c r="O453" s="236">
        <v>45639</v>
      </c>
      <c r="P453" s="1030" t="s">
        <v>8631</v>
      </c>
      <c r="Q453" s="235" t="s">
        <v>3765</v>
      </c>
      <c r="R453" s="236">
        <v>45709</v>
      </c>
      <c r="S453" s="978" t="s">
        <v>8956</v>
      </c>
      <c r="T453" s="235" t="s">
        <v>5536</v>
      </c>
      <c r="U453" s="236">
        <v>45734</v>
      </c>
      <c r="V453" s="978" t="s">
        <v>9068</v>
      </c>
      <c r="W453" s="235" t="s">
        <v>5701</v>
      </c>
      <c r="X453" s="236">
        <v>45769</v>
      </c>
      <c r="Y453" s="978" t="s">
        <v>9061</v>
      </c>
      <c r="Z453" s="235"/>
      <c r="AA453" s="235"/>
      <c r="AB453" s="235"/>
      <c r="AC453" s="235" t="s">
        <v>7387</v>
      </c>
      <c r="AD453" s="236">
        <v>45894</v>
      </c>
      <c r="AE453" s="218" t="s">
        <v>9907</v>
      </c>
      <c r="AF453" s="235"/>
      <c r="AG453" s="235"/>
      <c r="AH453" s="235"/>
      <c r="AI453" s="235" t="s">
        <v>3748</v>
      </c>
      <c r="AJ453" s="236">
        <v>45952</v>
      </c>
      <c r="AK453" s="218" t="s">
        <v>10952</v>
      </c>
      <c r="AL453" s="235" t="s">
        <v>5539</v>
      </c>
      <c r="AM453" s="236">
        <v>46000</v>
      </c>
      <c r="AN453" s="235"/>
      <c r="AO453" s="235" t="s">
        <v>3748</v>
      </c>
      <c r="AP453" s="236">
        <v>46001</v>
      </c>
      <c r="AQ453" s="218" t="s">
        <v>11546</v>
      </c>
      <c r="AR453" s="235"/>
      <c r="AS453" s="235"/>
      <c r="AT453" s="235"/>
      <c r="AU453" s="235"/>
      <c r="AV453" s="235"/>
      <c r="AW453" s="235"/>
    </row>
    <row r="454" spans="1:49" s="77" customFormat="1" ht="15" hidden="1" x14ac:dyDescent="0.25">
      <c r="A454" s="264" t="s">
        <v>8263</v>
      </c>
      <c r="B454" s="264"/>
      <c r="C454" s="264" t="s">
        <v>8257</v>
      </c>
      <c r="D454" s="264" t="s">
        <v>8438</v>
      </c>
      <c r="E454" s="247" t="s">
        <v>8505</v>
      </c>
      <c r="F454" s="239">
        <f t="shared" si="80"/>
        <v>45952</v>
      </c>
      <c r="G454" s="259" t="str">
        <f t="shared" si="85"/>
        <v>A</v>
      </c>
      <c r="H454" s="274" t="str">
        <f t="shared" si="86"/>
        <v>MR_DER-1312_25</v>
      </c>
      <c r="I454" s="234">
        <f t="shared" si="87"/>
        <v>46000</v>
      </c>
      <c r="J454" s="234" t="str">
        <f t="shared" si="88"/>
        <v>APROVADO</v>
      </c>
      <c r="K454" s="235" t="s">
        <v>3730</v>
      </c>
      <c r="L454" s="236">
        <v>45597</v>
      </c>
      <c r="M454" s="978" t="s">
        <v>8511</v>
      </c>
      <c r="N454" s="235" t="s">
        <v>8858</v>
      </c>
      <c r="O454" s="236">
        <v>45639</v>
      </c>
      <c r="P454" s="1030" t="s">
        <v>8631</v>
      </c>
      <c r="Q454" s="235" t="s">
        <v>3765</v>
      </c>
      <c r="R454" s="236">
        <v>45709</v>
      </c>
      <c r="S454" s="978" t="s">
        <v>8956</v>
      </c>
      <c r="T454" s="235" t="s">
        <v>5536</v>
      </c>
      <c r="U454" s="236">
        <v>45734</v>
      </c>
      <c r="V454" s="978" t="s">
        <v>9068</v>
      </c>
      <c r="W454" s="235" t="s">
        <v>5701</v>
      </c>
      <c r="X454" s="236">
        <v>45769</v>
      </c>
      <c r="Y454" s="978" t="s">
        <v>9061</v>
      </c>
      <c r="Z454" s="235"/>
      <c r="AA454" s="235"/>
      <c r="AB454" s="235"/>
      <c r="AC454" s="235" t="s">
        <v>7387</v>
      </c>
      <c r="AD454" s="236">
        <v>45894</v>
      </c>
      <c r="AE454" s="218" t="s">
        <v>9907</v>
      </c>
      <c r="AF454" s="235"/>
      <c r="AG454" s="235"/>
      <c r="AH454" s="235"/>
      <c r="AI454" s="235" t="s">
        <v>3748</v>
      </c>
      <c r="AJ454" s="236">
        <v>45952</v>
      </c>
      <c r="AK454" s="218" t="s">
        <v>10952</v>
      </c>
      <c r="AL454" s="235" t="s">
        <v>5539</v>
      </c>
      <c r="AM454" s="236">
        <v>46000</v>
      </c>
      <c r="AN454" s="235"/>
      <c r="AO454" s="235" t="s">
        <v>3748</v>
      </c>
      <c r="AP454" s="236">
        <v>46001</v>
      </c>
      <c r="AQ454" s="218" t="s">
        <v>11546</v>
      </c>
      <c r="AR454" s="235"/>
      <c r="AS454" s="235"/>
      <c r="AT454" s="235"/>
      <c r="AU454" s="235"/>
      <c r="AV454" s="235"/>
      <c r="AW454" s="235"/>
    </row>
    <row r="455" spans="1:49" s="77" customFormat="1" ht="15" hidden="1" x14ac:dyDescent="0.25">
      <c r="A455" s="264" t="s">
        <v>8263</v>
      </c>
      <c r="B455" s="264"/>
      <c r="C455" s="264" t="s">
        <v>8257</v>
      </c>
      <c r="D455" s="264" t="s">
        <v>8438</v>
      </c>
      <c r="E455" s="247" t="s">
        <v>8506</v>
      </c>
      <c r="F455" s="239">
        <f t="shared" si="80"/>
        <v>45952</v>
      </c>
      <c r="G455" s="259" t="str">
        <f t="shared" si="85"/>
        <v>A</v>
      </c>
      <c r="H455" s="274" t="str">
        <f t="shared" si="86"/>
        <v>MR_DER-1312_25</v>
      </c>
      <c r="I455" s="234">
        <f t="shared" si="87"/>
        <v>46000</v>
      </c>
      <c r="J455" s="234" t="str">
        <f t="shared" si="88"/>
        <v>APROVADO</v>
      </c>
      <c r="K455" s="235" t="s">
        <v>3730</v>
      </c>
      <c r="L455" s="236">
        <v>45597</v>
      </c>
      <c r="M455" s="978" t="s">
        <v>8511</v>
      </c>
      <c r="N455" s="235" t="s">
        <v>8858</v>
      </c>
      <c r="O455" s="236">
        <v>45639</v>
      </c>
      <c r="P455" s="1030" t="s">
        <v>8631</v>
      </c>
      <c r="Q455" s="235" t="s">
        <v>3765</v>
      </c>
      <c r="R455" s="236">
        <v>45709</v>
      </c>
      <c r="S455" s="978" t="s">
        <v>8956</v>
      </c>
      <c r="T455" s="235" t="s">
        <v>5536</v>
      </c>
      <c r="U455" s="236">
        <v>45734</v>
      </c>
      <c r="V455" s="978" t="s">
        <v>9068</v>
      </c>
      <c r="W455" s="235" t="s">
        <v>5701</v>
      </c>
      <c r="X455" s="236">
        <v>45769</v>
      </c>
      <c r="Y455" s="978" t="s">
        <v>9061</v>
      </c>
      <c r="Z455" s="235"/>
      <c r="AA455" s="235"/>
      <c r="AB455" s="235"/>
      <c r="AC455" s="235" t="s">
        <v>7387</v>
      </c>
      <c r="AD455" s="236">
        <v>45894</v>
      </c>
      <c r="AE455" s="218" t="s">
        <v>9907</v>
      </c>
      <c r="AF455" s="235"/>
      <c r="AG455" s="235"/>
      <c r="AH455" s="235"/>
      <c r="AI455" s="235" t="s">
        <v>3748</v>
      </c>
      <c r="AJ455" s="236">
        <v>45952</v>
      </c>
      <c r="AK455" s="218" t="s">
        <v>10952</v>
      </c>
      <c r="AL455" s="235" t="s">
        <v>5539</v>
      </c>
      <c r="AM455" s="236">
        <v>46000</v>
      </c>
      <c r="AN455" s="235"/>
      <c r="AO455" s="235" t="s">
        <v>3748</v>
      </c>
      <c r="AP455" s="236">
        <v>46001</v>
      </c>
      <c r="AQ455" s="218" t="s">
        <v>11546</v>
      </c>
      <c r="AR455" s="235"/>
      <c r="AS455" s="235"/>
      <c r="AT455" s="235"/>
      <c r="AU455" s="235"/>
      <c r="AV455" s="235"/>
      <c r="AW455" s="235"/>
    </row>
    <row r="456" spans="1:49" s="77" customFormat="1" ht="15" hidden="1" x14ac:dyDescent="0.25">
      <c r="A456" s="264" t="s">
        <v>8263</v>
      </c>
      <c r="B456" s="264"/>
      <c r="C456" s="264" t="s">
        <v>8257</v>
      </c>
      <c r="D456" s="264" t="s">
        <v>8438</v>
      </c>
      <c r="E456" s="247" t="s">
        <v>8507</v>
      </c>
      <c r="F456" s="239">
        <f t="shared" si="80"/>
        <v>45952</v>
      </c>
      <c r="G456" s="259" t="str">
        <f t="shared" si="85"/>
        <v>A</v>
      </c>
      <c r="H456" s="274" t="str">
        <f t="shared" si="86"/>
        <v>MR_DER-1312_25</v>
      </c>
      <c r="I456" s="234">
        <f t="shared" si="87"/>
        <v>46000</v>
      </c>
      <c r="J456" s="234" t="str">
        <f t="shared" si="88"/>
        <v>APROVADO</v>
      </c>
      <c r="K456" s="235" t="s">
        <v>3730</v>
      </c>
      <c r="L456" s="236">
        <v>45597</v>
      </c>
      <c r="M456" s="978" t="s">
        <v>8511</v>
      </c>
      <c r="N456" s="235" t="s">
        <v>8858</v>
      </c>
      <c r="O456" s="236">
        <v>45639</v>
      </c>
      <c r="P456" s="1030" t="s">
        <v>8631</v>
      </c>
      <c r="Q456" s="235" t="s">
        <v>3765</v>
      </c>
      <c r="R456" s="236">
        <v>45709</v>
      </c>
      <c r="S456" s="978" t="s">
        <v>8956</v>
      </c>
      <c r="T456" s="235" t="s">
        <v>5536</v>
      </c>
      <c r="U456" s="236">
        <v>45734</v>
      </c>
      <c r="V456" s="978" t="s">
        <v>9068</v>
      </c>
      <c r="W456" s="235" t="s">
        <v>5701</v>
      </c>
      <c r="X456" s="236">
        <v>45769</v>
      </c>
      <c r="Y456" s="978" t="s">
        <v>9061</v>
      </c>
      <c r="Z456" s="235"/>
      <c r="AA456" s="235"/>
      <c r="AB456" s="235"/>
      <c r="AC456" s="235" t="s">
        <v>7387</v>
      </c>
      <c r="AD456" s="236">
        <v>45894</v>
      </c>
      <c r="AE456" s="218" t="s">
        <v>9907</v>
      </c>
      <c r="AF456" s="235"/>
      <c r="AG456" s="235"/>
      <c r="AH456" s="235"/>
      <c r="AI456" s="235" t="s">
        <v>3748</v>
      </c>
      <c r="AJ456" s="236">
        <v>45952</v>
      </c>
      <c r="AK456" s="218" t="s">
        <v>10952</v>
      </c>
      <c r="AL456" s="235" t="s">
        <v>5539</v>
      </c>
      <c r="AM456" s="236">
        <v>46000</v>
      </c>
      <c r="AN456" s="235"/>
      <c r="AO456" s="235" t="s">
        <v>3748</v>
      </c>
      <c r="AP456" s="236">
        <v>46001</v>
      </c>
      <c r="AQ456" s="218" t="s">
        <v>11546</v>
      </c>
      <c r="AR456" s="235"/>
      <c r="AS456" s="235"/>
      <c r="AT456" s="235"/>
      <c r="AU456" s="235"/>
      <c r="AV456" s="235"/>
      <c r="AW456" s="235"/>
    </row>
    <row r="457" spans="1:49" s="77" customFormat="1" ht="15" hidden="1" x14ac:dyDescent="0.25">
      <c r="A457" s="264" t="s">
        <v>8263</v>
      </c>
      <c r="B457" s="264"/>
      <c r="C457" s="264" t="s">
        <v>8257</v>
      </c>
      <c r="D457" s="264" t="s">
        <v>8438</v>
      </c>
      <c r="E457" s="247" t="s">
        <v>8508</v>
      </c>
      <c r="F457" s="239">
        <f t="shared" si="80"/>
        <v>45952</v>
      </c>
      <c r="G457" s="259" t="str">
        <f t="shared" si="85"/>
        <v>A</v>
      </c>
      <c r="H457" s="274" t="str">
        <f t="shared" si="86"/>
        <v>MR_DER-1312_25</v>
      </c>
      <c r="I457" s="234">
        <f t="shared" si="87"/>
        <v>46000</v>
      </c>
      <c r="J457" s="234" t="str">
        <f t="shared" si="88"/>
        <v>APROVADO</v>
      </c>
      <c r="K457" s="235" t="s">
        <v>3730</v>
      </c>
      <c r="L457" s="236">
        <v>45597</v>
      </c>
      <c r="M457" s="978" t="s">
        <v>8511</v>
      </c>
      <c r="N457" s="235" t="s">
        <v>8858</v>
      </c>
      <c r="O457" s="236">
        <v>45639</v>
      </c>
      <c r="P457" s="1030" t="s">
        <v>8631</v>
      </c>
      <c r="Q457" s="235" t="s">
        <v>3765</v>
      </c>
      <c r="R457" s="236">
        <v>45709</v>
      </c>
      <c r="S457" s="978" t="s">
        <v>8956</v>
      </c>
      <c r="T457" s="235" t="s">
        <v>5536</v>
      </c>
      <c r="U457" s="236">
        <v>45734</v>
      </c>
      <c r="V457" s="978" t="s">
        <v>9068</v>
      </c>
      <c r="W457" s="235" t="s">
        <v>5701</v>
      </c>
      <c r="X457" s="236">
        <v>45769</v>
      </c>
      <c r="Y457" s="978" t="s">
        <v>9061</v>
      </c>
      <c r="Z457" s="235"/>
      <c r="AA457" s="235"/>
      <c r="AB457" s="235"/>
      <c r="AC457" s="235" t="s">
        <v>7387</v>
      </c>
      <c r="AD457" s="236">
        <v>45894</v>
      </c>
      <c r="AE457" s="218" t="s">
        <v>9907</v>
      </c>
      <c r="AF457" s="235"/>
      <c r="AG457" s="235"/>
      <c r="AH457" s="235"/>
      <c r="AI457" s="235" t="s">
        <v>3748</v>
      </c>
      <c r="AJ457" s="236">
        <v>45952</v>
      </c>
      <c r="AK457" s="218" t="s">
        <v>10952</v>
      </c>
      <c r="AL457" s="235" t="s">
        <v>5539</v>
      </c>
      <c r="AM457" s="236">
        <v>46000</v>
      </c>
      <c r="AN457" s="235"/>
      <c r="AO457" s="235" t="s">
        <v>3748</v>
      </c>
      <c r="AP457" s="236">
        <v>46001</v>
      </c>
      <c r="AQ457" s="218" t="s">
        <v>11546</v>
      </c>
      <c r="AR457" s="235"/>
      <c r="AS457" s="235"/>
      <c r="AT457" s="235"/>
      <c r="AU457" s="235"/>
      <c r="AV457" s="235"/>
      <c r="AW457" s="235"/>
    </row>
    <row r="458" spans="1:49" s="77" customFormat="1" ht="15" hidden="1" x14ac:dyDescent="0.25">
      <c r="A458" s="264" t="s">
        <v>8263</v>
      </c>
      <c r="B458" s="264"/>
      <c r="C458" s="264" t="s">
        <v>8257</v>
      </c>
      <c r="D458" s="264" t="s">
        <v>8438</v>
      </c>
      <c r="E458" s="247" t="s">
        <v>8509</v>
      </c>
      <c r="F458" s="239">
        <f t="shared" si="80"/>
        <v>45952</v>
      </c>
      <c r="G458" s="259" t="str">
        <f t="shared" si="85"/>
        <v>A</v>
      </c>
      <c r="H458" s="274" t="str">
        <f t="shared" si="86"/>
        <v>MR_DER-1312_25</v>
      </c>
      <c r="I458" s="234">
        <f t="shared" si="87"/>
        <v>46000</v>
      </c>
      <c r="J458" s="234" t="str">
        <f t="shared" si="88"/>
        <v>APROVADO</v>
      </c>
      <c r="K458" s="235" t="s">
        <v>3730</v>
      </c>
      <c r="L458" s="236">
        <v>45597</v>
      </c>
      <c r="M458" s="978" t="s">
        <v>8511</v>
      </c>
      <c r="N458" s="235" t="s">
        <v>8858</v>
      </c>
      <c r="O458" s="236">
        <v>45639</v>
      </c>
      <c r="P458" s="1030" t="s">
        <v>8631</v>
      </c>
      <c r="Q458" s="235" t="s">
        <v>3765</v>
      </c>
      <c r="R458" s="236">
        <v>45709</v>
      </c>
      <c r="S458" s="978" t="s">
        <v>8956</v>
      </c>
      <c r="T458" s="235" t="s">
        <v>5536</v>
      </c>
      <c r="U458" s="236">
        <v>45734</v>
      </c>
      <c r="V458" s="978" t="s">
        <v>9068</v>
      </c>
      <c r="W458" s="235" t="s">
        <v>5701</v>
      </c>
      <c r="X458" s="236">
        <v>45769</v>
      </c>
      <c r="Y458" s="978" t="s">
        <v>9061</v>
      </c>
      <c r="Z458" s="235"/>
      <c r="AA458" s="235"/>
      <c r="AB458" s="235"/>
      <c r="AC458" s="235" t="s">
        <v>7387</v>
      </c>
      <c r="AD458" s="236">
        <v>45894</v>
      </c>
      <c r="AE458" s="218" t="s">
        <v>9907</v>
      </c>
      <c r="AF458" s="235"/>
      <c r="AG458" s="235"/>
      <c r="AH458" s="235"/>
      <c r="AI458" s="235" t="s">
        <v>3748</v>
      </c>
      <c r="AJ458" s="236">
        <v>45952</v>
      </c>
      <c r="AK458" s="218" t="s">
        <v>10952</v>
      </c>
      <c r="AL458" s="235" t="s">
        <v>5539</v>
      </c>
      <c r="AM458" s="236">
        <v>46000</v>
      </c>
      <c r="AN458" s="235"/>
      <c r="AO458" s="235" t="s">
        <v>3748</v>
      </c>
      <c r="AP458" s="236">
        <v>46001</v>
      </c>
      <c r="AQ458" s="218" t="s">
        <v>11546</v>
      </c>
      <c r="AR458" s="235"/>
      <c r="AS458" s="235"/>
      <c r="AT458" s="235"/>
      <c r="AU458" s="235"/>
      <c r="AV458" s="235"/>
      <c r="AW458" s="235"/>
    </row>
    <row r="459" spans="1:49" s="77" customFormat="1" ht="15" hidden="1" x14ac:dyDescent="0.25">
      <c r="A459" s="264" t="s">
        <v>8263</v>
      </c>
      <c r="B459" s="264"/>
      <c r="C459" s="264" t="s">
        <v>8257</v>
      </c>
      <c r="D459" s="264" t="s">
        <v>8438</v>
      </c>
      <c r="E459" s="247" t="s">
        <v>8510</v>
      </c>
      <c r="F459" s="239">
        <f t="shared" si="80"/>
        <v>45952</v>
      </c>
      <c r="G459" s="981" t="str">
        <f t="shared" si="85"/>
        <v>A</v>
      </c>
      <c r="H459" s="1033" t="str">
        <f t="shared" si="86"/>
        <v>MR_DER-1312_25</v>
      </c>
      <c r="I459" s="976">
        <f t="shared" si="87"/>
        <v>46000</v>
      </c>
      <c r="J459" s="976" t="str">
        <f t="shared" si="88"/>
        <v>APROVADO</v>
      </c>
      <c r="K459" s="235" t="s">
        <v>3730</v>
      </c>
      <c r="L459" s="236">
        <v>45597</v>
      </c>
      <c r="M459" s="1030" t="s">
        <v>8511</v>
      </c>
      <c r="N459" s="235" t="s">
        <v>8858</v>
      </c>
      <c r="O459" s="236">
        <v>45639</v>
      </c>
      <c r="P459" s="1030" t="s">
        <v>8631</v>
      </c>
      <c r="Q459" s="235" t="s">
        <v>3765</v>
      </c>
      <c r="R459" s="236">
        <v>45709</v>
      </c>
      <c r="S459" s="1030" t="s">
        <v>8956</v>
      </c>
      <c r="T459" s="235" t="s">
        <v>5536</v>
      </c>
      <c r="U459" s="236">
        <v>45734</v>
      </c>
      <c r="V459" s="978" t="s">
        <v>9068</v>
      </c>
      <c r="W459" s="235" t="s">
        <v>5701</v>
      </c>
      <c r="X459" s="236">
        <v>45769</v>
      </c>
      <c r="Y459" s="1030" t="s">
        <v>9061</v>
      </c>
      <c r="Z459" s="235"/>
      <c r="AA459" s="235"/>
      <c r="AB459" s="235"/>
      <c r="AC459" s="235" t="s">
        <v>7387</v>
      </c>
      <c r="AD459" s="236">
        <v>45894</v>
      </c>
      <c r="AE459" s="218" t="s">
        <v>9907</v>
      </c>
      <c r="AF459" s="235"/>
      <c r="AG459" s="235"/>
      <c r="AH459" s="235"/>
      <c r="AI459" s="235" t="s">
        <v>3748</v>
      </c>
      <c r="AJ459" s="236">
        <v>45952</v>
      </c>
      <c r="AK459" s="218" t="s">
        <v>10952</v>
      </c>
      <c r="AL459" s="235" t="s">
        <v>5539</v>
      </c>
      <c r="AM459" s="236">
        <v>46000</v>
      </c>
      <c r="AN459" s="235"/>
      <c r="AO459" s="235" t="s">
        <v>3748</v>
      </c>
      <c r="AP459" s="236">
        <v>46001</v>
      </c>
      <c r="AQ459" s="218" t="s">
        <v>11546</v>
      </c>
      <c r="AR459" s="235"/>
      <c r="AS459" s="235"/>
      <c r="AT459" s="235"/>
      <c r="AU459" s="235"/>
      <c r="AV459" s="235"/>
      <c r="AW459" s="235"/>
    </row>
    <row r="460" spans="1:49" s="77" customFormat="1" ht="15" hidden="1" x14ac:dyDescent="0.25">
      <c r="A460" s="264" t="s">
        <v>8263</v>
      </c>
      <c r="B460" s="264"/>
      <c r="C460" s="264" t="s">
        <v>8257</v>
      </c>
      <c r="D460" s="264" t="s">
        <v>6069</v>
      </c>
      <c r="E460" s="247" t="s">
        <v>8512</v>
      </c>
      <c r="F460" s="239">
        <f t="shared" ref="F460:F467" si="89">IF(L460&lt;&gt;0,MAX(L460,R460,X460,AD460,AJ460,AP460,AV460),"NE")</f>
        <v>46036</v>
      </c>
      <c r="G460" s="259" t="str">
        <f t="shared" si="85"/>
        <v>B</v>
      </c>
      <c r="H460" s="274" t="str">
        <f t="shared" si="86"/>
        <v>MR_DER-1502_26</v>
      </c>
      <c r="I460" s="234" t="str">
        <f t="shared" si="87"/>
        <v>ND</v>
      </c>
      <c r="J460" s="234" t="str">
        <f t="shared" si="88"/>
        <v>ND</v>
      </c>
      <c r="K460" s="235" t="s">
        <v>3730</v>
      </c>
      <c r="L460" s="236">
        <v>45597</v>
      </c>
      <c r="M460" s="978" t="s">
        <v>8511</v>
      </c>
      <c r="N460" s="235" t="s">
        <v>8858</v>
      </c>
      <c r="O460" s="236">
        <v>45639</v>
      </c>
      <c r="P460" s="1030" t="s">
        <v>8631</v>
      </c>
      <c r="Q460" s="235" t="s">
        <v>3765</v>
      </c>
      <c r="R460" s="236">
        <v>45709</v>
      </c>
      <c r="S460" s="978" t="s">
        <v>8956</v>
      </c>
      <c r="T460" s="235" t="s">
        <v>5536</v>
      </c>
      <c r="U460" s="236">
        <v>45734</v>
      </c>
      <c r="V460" s="978" t="s">
        <v>9068</v>
      </c>
      <c r="W460" s="235" t="s">
        <v>5701</v>
      </c>
      <c r="X460" s="236">
        <v>45769</v>
      </c>
      <c r="Y460" s="978" t="s">
        <v>9062</v>
      </c>
      <c r="Z460" s="235"/>
      <c r="AA460" s="235"/>
      <c r="AB460" s="235"/>
      <c r="AC460" s="235" t="s">
        <v>7387</v>
      </c>
      <c r="AD460" s="236">
        <v>45894</v>
      </c>
      <c r="AE460" s="218" t="s">
        <v>9907</v>
      </c>
      <c r="AF460" s="235"/>
      <c r="AG460" s="235"/>
      <c r="AH460" s="235"/>
      <c r="AI460" s="235" t="s">
        <v>3748</v>
      </c>
      <c r="AJ460" s="236">
        <v>45952</v>
      </c>
      <c r="AK460" s="218" t="s">
        <v>10952</v>
      </c>
      <c r="AL460" s="235" t="s">
        <v>5536</v>
      </c>
      <c r="AM460" s="236">
        <v>46000</v>
      </c>
      <c r="AN460" s="235"/>
      <c r="AO460" s="235" t="s">
        <v>5626</v>
      </c>
      <c r="AP460" s="236">
        <v>46001</v>
      </c>
      <c r="AQ460" s="218" t="s">
        <v>11550</v>
      </c>
      <c r="AR460" s="235" t="s">
        <v>5539</v>
      </c>
      <c r="AS460" s="236">
        <v>46014</v>
      </c>
      <c r="AT460" s="235"/>
      <c r="AU460" s="235" t="s">
        <v>5811</v>
      </c>
      <c r="AV460" s="236">
        <v>46036</v>
      </c>
      <c r="AW460" s="218" t="s">
        <v>11972</v>
      </c>
    </row>
    <row r="461" spans="1:49" s="77" customFormat="1" ht="15" hidden="1" x14ac:dyDescent="0.25">
      <c r="A461" s="264" t="s">
        <v>8263</v>
      </c>
      <c r="B461" s="264"/>
      <c r="C461" s="264" t="s">
        <v>8257</v>
      </c>
      <c r="D461" s="264" t="s">
        <v>6069</v>
      </c>
      <c r="E461" s="247" t="s">
        <v>8513</v>
      </c>
      <c r="F461" s="239">
        <f t="shared" si="89"/>
        <v>46036</v>
      </c>
      <c r="G461" s="259" t="str">
        <f t="shared" si="85"/>
        <v>B</v>
      </c>
      <c r="H461" s="274" t="str">
        <f t="shared" si="86"/>
        <v>MR_DER-1502_26</v>
      </c>
      <c r="I461" s="234" t="str">
        <f t="shared" si="87"/>
        <v>ND</v>
      </c>
      <c r="J461" s="234" t="str">
        <f t="shared" si="88"/>
        <v>ND</v>
      </c>
      <c r="K461" s="235" t="s">
        <v>3730</v>
      </c>
      <c r="L461" s="236">
        <v>45597</v>
      </c>
      <c r="M461" s="978" t="s">
        <v>8511</v>
      </c>
      <c r="N461" s="235" t="s">
        <v>8858</v>
      </c>
      <c r="O461" s="236">
        <v>45639</v>
      </c>
      <c r="P461" s="1030" t="s">
        <v>8631</v>
      </c>
      <c r="Q461" s="235" t="s">
        <v>3765</v>
      </c>
      <c r="R461" s="236">
        <v>45709</v>
      </c>
      <c r="S461" s="978" t="s">
        <v>8956</v>
      </c>
      <c r="T461" s="235" t="s">
        <v>5536</v>
      </c>
      <c r="U461" s="236">
        <v>45734</v>
      </c>
      <c r="V461" s="978" t="s">
        <v>9068</v>
      </c>
      <c r="W461" s="235" t="s">
        <v>5701</v>
      </c>
      <c r="X461" s="236">
        <v>45769</v>
      </c>
      <c r="Y461" s="978" t="s">
        <v>9062</v>
      </c>
      <c r="Z461" s="235"/>
      <c r="AA461" s="235"/>
      <c r="AB461" s="235"/>
      <c r="AC461" s="235" t="s">
        <v>7387</v>
      </c>
      <c r="AD461" s="236">
        <v>45894</v>
      </c>
      <c r="AE461" s="218" t="s">
        <v>9907</v>
      </c>
      <c r="AF461" s="235"/>
      <c r="AG461" s="235"/>
      <c r="AH461" s="235"/>
      <c r="AI461" s="235" t="s">
        <v>3748</v>
      </c>
      <c r="AJ461" s="236">
        <v>45952</v>
      </c>
      <c r="AK461" s="218" t="s">
        <v>10952</v>
      </c>
      <c r="AL461" s="235" t="s">
        <v>5536</v>
      </c>
      <c r="AM461" s="236">
        <v>46000</v>
      </c>
      <c r="AN461" s="235"/>
      <c r="AO461" s="235" t="s">
        <v>5626</v>
      </c>
      <c r="AP461" s="236">
        <v>46001</v>
      </c>
      <c r="AQ461" s="218" t="s">
        <v>11550</v>
      </c>
      <c r="AR461" s="235" t="s">
        <v>5539</v>
      </c>
      <c r="AS461" s="236">
        <v>46014</v>
      </c>
      <c r="AT461" s="235"/>
      <c r="AU461" s="235" t="s">
        <v>5811</v>
      </c>
      <c r="AV461" s="236">
        <v>46036</v>
      </c>
      <c r="AW461" s="218" t="s">
        <v>11972</v>
      </c>
    </row>
    <row r="462" spans="1:49" s="77" customFormat="1" ht="15" hidden="1" x14ac:dyDescent="0.25">
      <c r="A462" s="264" t="s">
        <v>8263</v>
      </c>
      <c r="B462" s="264"/>
      <c r="C462" s="264" t="s">
        <v>8257</v>
      </c>
      <c r="D462" s="264" t="s">
        <v>6069</v>
      </c>
      <c r="E462" s="247" t="s">
        <v>8514</v>
      </c>
      <c r="F462" s="239">
        <f t="shared" si="89"/>
        <v>46036</v>
      </c>
      <c r="G462" s="259" t="str">
        <f t="shared" si="85"/>
        <v>B</v>
      </c>
      <c r="H462" s="274" t="str">
        <f t="shared" si="86"/>
        <v>MR_DER-1502_26</v>
      </c>
      <c r="I462" s="234" t="str">
        <f t="shared" si="87"/>
        <v>ND</v>
      </c>
      <c r="J462" s="234" t="str">
        <f t="shared" si="88"/>
        <v>ND</v>
      </c>
      <c r="K462" s="235" t="s">
        <v>3730</v>
      </c>
      <c r="L462" s="236">
        <v>45597</v>
      </c>
      <c r="M462" s="978" t="s">
        <v>8511</v>
      </c>
      <c r="N462" s="235" t="s">
        <v>8858</v>
      </c>
      <c r="O462" s="236">
        <v>45639</v>
      </c>
      <c r="P462" s="1030" t="s">
        <v>8631</v>
      </c>
      <c r="Q462" s="235" t="s">
        <v>3765</v>
      </c>
      <c r="R462" s="236">
        <v>45709</v>
      </c>
      <c r="S462" s="978" t="s">
        <v>8956</v>
      </c>
      <c r="T462" s="235" t="s">
        <v>5536</v>
      </c>
      <c r="U462" s="236">
        <v>45734</v>
      </c>
      <c r="V462" s="978" t="s">
        <v>9068</v>
      </c>
      <c r="W462" s="235" t="s">
        <v>5701</v>
      </c>
      <c r="X462" s="236">
        <v>45769</v>
      </c>
      <c r="Y462" s="978" t="s">
        <v>9062</v>
      </c>
      <c r="Z462" s="235"/>
      <c r="AA462" s="235"/>
      <c r="AB462" s="235"/>
      <c r="AC462" s="235" t="s">
        <v>7387</v>
      </c>
      <c r="AD462" s="236">
        <v>45894</v>
      </c>
      <c r="AE462" s="218" t="s">
        <v>9907</v>
      </c>
      <c r="AF462" s="235"/>
      <c r="AG462" s="235"/>
      <c r="AH462" s="235"/>
      <c r="AI462" s="235" t="s">
        <v>3748</v>
      </c>
      <c r="AJ462" s="236">
        <v>45952</v>
      </c>
      <c r="AK462" s="218" t="s">
        <v>10952</v>
      </c>
      <c r="AL462" s="235" t="s">
        <v>5536</v>
      </c>
      <c r="AM462" s="236">
        <v>46000</v>
      </c>
      <c r="AN462" s="235"/>
      <c r="AO462" s="235" t="s">
        <v>5626</v>
      </c>
      <c r="AP462" s="236">
        <v>46001</v>
      </c>
      <c r="AQ462" s="218" t="s">
        <v>11550</v>
      </c>
      <c r="AR462" s="235" t="s">
        <v>5539</v>
      </c>
      <c r="AS462" s="236">
        <v>46014</v>
      </c>
      <c r="AT462" s="235"/>
      <c r="AU462" s="235" t="s">
        <v>5811</v>
      </c>
      <c r="AV462" s="236">
        <v>46036</v>
      </c>
      <c r="AW462" s="218" t="s">
        <v>11972</v>
      </c>
    </row>
    <row r="463" spans="1:49" s="77" customFormat="1" ht="15" hidden="1" x14ac:dyDescent="0.25">
      <c r="A463" s="264" t="s">
        <v>8263</v>
      </c>
      <c r="B463" s="264"/>
      <c r="C463" s="264" t="s">
        <v>8257</v>
      </c>
      <c r="D463" s="264" t="s">
        <v>6069</v>
      </c>
      <c r="E463" s="247" t="s">
        <v>8515</v>
      </c>
      <c r="F463" s="239">
        <f t="shared" si="89"/>
        <v>46036</v>
      </c>
      <c r="G463" s="259" t="str">
        <f t="shared" si="85"/>
        <v>B</v>
      </c>
      <c r="H463" s="274" t="str">
        <f t="shared" si="86"/>
        <v>MR_DER-1502_26</v>
      </c>
      <c r="I463" s="234" t="str">
        <f t="shared" si="87"/>
        <v>ND</v>
      </c>
      <c r="J463" s="234" t="str">
        <f t="shared" si="88"/>
        <v>ND</v>
      </c>
      <c r="K463" s="235" t="s">
        <v>3730</v>
      </c>
      <c r="L463" s="236">
        <v>45597</v>
      </c>
      <c r="M463" s="978" t="s">
        <v>8511</v>
      </c>
      <c r="N463" s="235" t="s">
        <v>8858</v>
      </c>
      <c r="O463" s="236">
        <v>45639</v>
      </c>
      <c r="P463" s="1030" t="s">
        <v>8631</v>
      </c>
      <c r="Q463" s="235" t="s">
        <v>3765</v>
      </c>
      <c r="R463" s="236">
        <v>45709</v>
      </c>
      <c r="S463" s="978" t="s">
        <v>8956</v>
      </c>
      <c r="T463" s="235" t="s">
        <v>5536</v>
      </c>
      <c r="U463" s="236">
        <v>45734</v>
      </c>
      <c r="V463" s="978" t="s">
        <v>9068</v>
      </c>
      <c r="W463" s="235" t="s">
        <v>5701</v>
      </c>
      <c r="X463" s="236">
        <v>45769</v>
      </c>
      <c r="Y463" s="978" t="s">
        <v>9062</v>
      </c>
      <c r="Z463" s="235"/>
      <c r="AA463" s="235"/>
      <c r="AB463" s="235"/>
      <c r="AC463" s="235" t="s">
        <v>7387</v>
      </c>
      <c r="AD463" s="236">
        <v>45894</v>
      </c>
      <c r="AE463" s="218" t="s">
        <v>9907</v>
      </c>
      <c r="AF463" s="235"/>
      <c r="AG463" s="235"/>
      <c r="AH463" s="235"/>
      <c r="AI463" s="235" t="s">
        <v>3748</v>
      </c>
      <c r="AJ463" s="236">
        <v>45952</v>
      </c>
      <c r="AK463" s="218" t="s">
        <v>10952</v>
      </c>
      <c r="AL463" s="235" t="s">
        <v>5536</v>
      </c>
      <c r="AM463" s="236">
        <v>46000</v>
      </c>
      <c r="AN463" s="235"/>
      <c r="AO463" s="235" t="s">
        <v>5626</v>
      </c>
      <c r="AP463" s="236">
        <v>46001</v>
      </c>
      <c r="AQ463" s="218" t="s">
        <v>11550</v>
      </c>
      <c r="AR463" s="235" t="s">
        <v>5539</v>
      </c>
      <c r="AS463" s="236">
        <v>46014</v>
      </c>
      <c r="AT463" s="235"/>
      <c r="AU463" s="235" t="s">
        <v>5811</v>
      </c>
      <c r="AV463" s="236">
        <v>46036</v>
      </c>
      <c r="AW463" s="218" t="s">
        <v>11972</v>
      </c>
    </row>
    <row r="464" spans="1:49" s="77" customFormat="1" ht="15" hidden="1" x14ac:dyDescent="0.25">
      <c r="A464" s="264" t="s">
        <v>8263</v>
      </c>
      <c r="B464" s="264"/>
      <c r="C464" s="264" t="s">
        <v>8257</v>
      </c>
      <c r="D464" s="264" t="s">
        <v>6069</v>
      </c>
      <c r="E464" s="247" t="s">
        <v>8516</v>
      </c>
      <c r="F464" s="239">
        <f t="shared" si="89"/>
        <v>46036</v>
      </c>
      <c r="G464" s="259" t="str">
        <f t="shared" si="85"/>
        <v>B</v>
      </c>
      <c r="H464" s="274" t="str">
        <f t="shared" si="86"/>
        <v>MR_DER-1502_26</v>
      </c>
      <c r="I464" s="234" t="str">
        <f t="shared" si="87"/>
        <v>ND</v>
      </c>
      <c r="J464" s="234" t="str">
        <f t="shared" si="88"/>
        <v>ND</v>
      </c>
      <c r="K464" s="235" t="s">
        <v>3730</v>
      </c>
      <c r="L464" s="236">
        <v>45597</v>
      </c>
      <c r="M464" s="978" t="s">
        <v>8511</v>
      </c>
      <c r="N464" s="235" t="s">
        <v>8858</v>
      </c>
      <c r="O464" s="236">
        <v>45639</v>
      </c>
      <c r="P464" s="1030" t="s">
        <v>8631</v>
      </c>
      <c r="Q464" s="235" t="s">
        <v>3765</v>
      </c>
      <c r="R464" s="236">
        <v>45709</v>
      </c>
      <c r="S464" s="978" t="s">
        <v>8956</v>
      </c>
      <c r="T464" s="235" t="s">
        <v>5536</v>
      </c>
      <c r="U464" s="236">
        <v>45734</v>
      </c>
      <c r="V464" s="978" t="s">
        <v>9068</v>
      </c>
      <c r="W464" s="235" t="s">
        <v>5701</v>
      </c>
      <c r="X464" s="236">
        <v>45769</v>
      </c>
      <c r="Y464" s="978" t="s">
        <v>9062</v>
      </c>
      <c r="Z464" s="235"/>
      <c r="AA464" s="235"/>
      <c r="AB464" s="235"/>
      <c r="AC464" s="235" t="s">
        <v>7387</v>
      </c>
      <c r="AD464" s="236">
        <v>45894</v>
      </c>
      <c r="AE464" s="218" t="s">
        <v>9907</v>
      </c>
      <c r="AF464" s="235"/>
      <c r="AG464" s="235"/>
      <c r="AH464" s="235"/>
      <c r="AI464" s="235" t="s">
        <v>3748</v>
      </c>
      <c r="AJ464" s="236">
        <v>45952</v>
      </c>
      <c r="AK464" s="218" t="s">
        <v>10952</v>
      </c>
      <c r="AL464" s="235" t="s">
        <v>5536</v>
      </c>
      <c r="AM464" s="236">
        <v>46000</v>
      </c>
      <c r="AN464" s="235"/>
      <c r="AO464" s="235" t="s">
        <v>5626</v>
      </c>
      <c r="AP464" s="236">
        <v>46001</v>
      </c>
      <c r="AQ464" s="218" t="s">
        <v>11550</v>
      </c>
      <c r="AR464" s="235" t="s">
        <v>5539</v>
      </c>
      <c r="AS464" s="236">
        <v>46014</v>
      </c>
      <c r="AT464" s="235"/>
      <c r="AU464" s="235" t="s">
        <v>5811</v>
      </c>
      <c r="AV464" s="236">
        <v>46036</v>
      </c>
      <c r="AW464" s="218" t="s">
        <v>11972</v>
      </c>
    </row>
    <row r="465" spans="1:55" s="77" customFormat="1" ht="15" hidden="1" x14ac:dyDescent="0.25">
      <c r="A465" s="264" t="s">
        <v>8263</v>
      </c>
      <c r="B465" s="264"/>
      <c r="C465" s="264" t="s">
        <v>8257</v>
      </c>
      <c r="D465" s="264" t="s">
        <v>6069</v>
      </c>
      <c r="E465" s="247" t="s">
        <v>8517</v>
      </c>
      <c r="F465" s="239">
        <f t="shared" si="89"/>
        <v>46036</v>
      </c>
      <c r="G465" s="259" t="str">
        <f t="shared" si="85"/>
        <v>B</v>
      </c>
      <c r="H465" s="274" t="str">
        <f t="shared" si="86"/>
        <v>MR_DER-1502_26</v>
      </c>
      <c r="I465" s="234" t="str">
        <f t="shared" si="87"/>
        <v>ND</v>
      </c>
      <c r="J465" s="234" t="str">
        <f t="shared" si="88"/>
        <v>ND</v>
      </c>
      <c r="K465" s="235" t="s">
        <v>3730</v>
      </c>
      <c r="L465" s="236">
        <v>45597</v>
      </c>
      <c r="M465" s="978" t="s">
        <v>8511</v>
      </c>
      <c r="N465" s="235" t="s">
        <v>8858</v>
      </c>
      <c r="O465" s="236">
        <v>45639</v>
      </c>
      <c r="P465" s="1030" t="s">
        <v>8631</v>
      </c>
      <c r="Q465" s="235" t="s">
        <v>3765</v>
      </c>
      <c r="R465" s="236">
        <v>45709</v>
      </c>
      <c r="S465" s="978" t="s">
        <v>8956</v>
      </c>
      <c r="T465" s="235" t="s">
        <v>5536</v>
      </c>
      <c r="U465" s="236">
        <v>45734</v>
      </c>
      <c r="V465" s="978" t="s">
        <v>9068</v>
      </c>
      <c r="W465" s="235" t="s">
        <v>5701</v>
      </c>
      <c r="X465" s="236">
        <v>45769</v>
      </c>
      <c r="Y465" s="978" t="s">
        <v>9062</v>
      </c>
      <c r="Z465" s="235"/>
      <c r="AA465" s="235"/>
      <c r="AB465" s="235"/>
      <c r="AC465" s="235" t="s">
        <v>7387</v>
      </c>
      <c r="AD465" s="236">
        <v>45894</v>
      </c>
      <c r="AE465" s="218" t="s">
        <v>9907</v>
      </c>
      <c r="AF465" s="235"/>
      <c r="AG465" s="235"/>
      <c r="AH465" s="235"/>
      <c r="AI465" s="235" t="s">
        <v>3748</v>
      </c>
      <c r="AJ465" s="236">
        <v>45952</v>
      </c>
      <c r="AK465" s="218" t="s">
        <v>10952</v>
      </c>
      <c r="AL465" s="235" t="s">
        <v>5536</v>
      </c>
      <c r="AM465" s="236">
        <v>46000</v>
      </c>
      <c r="AN465" s="235"/>
      <c r="AO465" s="235" t="s">
        <v>5626</v>
      </c>
      <c r="AP465" s="236">
        <v>46001</v>
      </c>
      <c r="AQ465" s="218" t="s">
        <v>11550</v>
      </c>
      <c r="AR465" s="235" t="s">
        <v>5539</v>
      </c>
      <c r="AS465" s="236">
        <v>46014</v>
      </c>
      <c r="AT465" s="235"/>
      <c r="AU465" s="235" t="s">
        <v>5811</v>
      </c>
      <c r="AV465" s="236">
        <v>46036</v>
      </c>
      <c r="AW465" s="218" t="s">
        <v>11972</v>
      </c>
      <c r="AX465" s="235"/>
      <c r="AY465" s="235"/>
      <c r="AZ465" s="235"/>
    </row>
    <row r="466" spans="1:55" s="77" customFormat="1" ht="15" hidden="1" x14ac:dyDescent="0.25">
      <c r="A466" s="264" t="s">
        <v>8263</v>
      </c>
      <c r="B466" s="264"/>
      <c r="C466" s="264" t="s">
        <v>8257</v>
      </c>
      <c r="D466" s="264" t="s">
        <v>6069</v>
      </c>
      <c r="E466" s="247" t="s">
        <v>8518</v>
      </c>
      <c r="F466" s="239">
        <f t="shared" si="89"/>
        <v>46036</v>
      </c>
      <c r="G466" s="259" t="str">
        <f t="shared" si="85"/>
        <v>B</v>
      </c>
      <c r="H466" s="274" t="str">
        <f t="shared" si="86"/>
        <v>MR_DER-1502_26</v>
      </c>
      <c r="I466" s="234" t="str">
        <f t="shared" si="87"/>
        <v>ND</v>
      </c>
      <c r="J466" s="234" t="str">
        <f t="shared" si="88"/>
        <v>ND</v>
      </c>
      <c r="K466" s="235" t="s">
        <v>3730</v>
      </c>
      <c r="L466" s="236">
        <v>45597</v>
      </c>
      <c r="M466" s="978" t="s">
        <v>8511</v>
      </c>
      <c r="N466" s="235" t="s">
        <v>8858</v>
      </c>
      <c r="O466" s="236">
        <v>45639</v>
      </c>
      <c r="P466" s="1030" t="s">
        <v>8631</v>
      </c>
      <c r="Q466" s="235" t="s">
        <v>3765</v>
      </c>
      <c r="R466" s="236">
        <v>45709</v>
      </c>
      <c r="S466" s="978" t="s">
        <v>8956</v>
      </c>
      <c r="T466" s="235" t="s">
        <v>5536</v>
      </c>
      <c r="U466" s="236">
        <v>45734</v>
      </c>
      <c r="V466" s="978" t="s">
        <v>9068</v>
      </c>
      <c r="W466" s="235" t="s">
        <v>5701</v>
      </c>
      <c r="X466" s="236">
        <v>45769</v>
      </c>
      <c r="Y466" s="978" t="s">
        <v>9062</v>
      </c>
      <c r="Z466" s="235"/>
      <c r="AA466" s="235"/>
      <c r="AB466" s="235"/>
      <c r="AC466" s="235" t="s">
        <v>7387</v>
      </c>
      <c r="AD466" s="236">
        <v>45894</v>
      </c>
      <c r="AE466" s="218" t="s">
        <v>9907</v>
      </c>
      <c r="AF466" s="235"/>
      <c r="AG466" s="235"/>
      <c r="AH466" s="235"/>
      <c r="AI466" s="235" t="s">
        <v>3748</v>
      </c>
      <c r="AJ466" s="236">
        <v>45952</v>
      </c>
      <c r="AK466" s="218" t="s">
        <v>10952</v>
      </c>
      <c r="AL466" s="235" t="s">
        <v>5536</v>
      </c>
      <c r="AM466" s="236">
        <v>46000</v>
      </c>
      <c r="AN466" s="235"/>
      <c r="AO466" s="235" t="s">
        <v>5626</v>
      </c>
      <c r="AP466" s="236">
        <v>46001</v>
      </c>
      <c r="AQ466" s="218" t="s">
        <v>11550</v>
      </c>
      <c r="AR466" s="235" t="s">
        <v>5539</v>
      </c>
      <c r="AS466" s="236">
        <v>46014</v>
      </c>
      <c r="AT466" s="235"/>
      <c r="AU466" s="235" t="s">
        <v>5811</v>
      </c>
      <c r="AV466" s="236">
        <v>46036</v>
      </c>
      <c r="AW466" s="218" t="s">
        <v>11972</v>
      </c>
      <c r="AX466" s="235"/>
      <c r="AY466" s="235"/>
      <c r="AZ466" s="235"/>
    </row>
    <row r="467" spans="1:55" s="77" customFormat="1" ht="15" hidden="1" x14ac:dyDescent="0.25">
      <c r="A467" s="264" t="s">
        <v>8263</v>
      </c>
      <c r="B467" s="264"/>
      <c r="C467" s="264" t="s">
        <v>8257</v>
      </c>
      <c r="D467" s="264" t="s">
        <v>6069</v>
      </c>
      <c r="E467" s="247" t="s">
        <v>8519</v>
      </c>
      <c r="F467" s="239">
        <f t="shared" si="89"/>
        <v>46036</v>
      </c>
      <c r="G467" s="259" t="str">
        <f t="shared" si="85"/>
        <v>B</v>
      </c>
      <c r="H467" s="274" t="str">
        <f t="shared" si="86"/>
        <v>MR_DER-1502_26</v>
      </c>
      <c r="I467" s="234" t="str">
        <f t="shared" si="87"/>
        <v>ND</v>
      </c>
      <c r="J467" s="234" t="str">
        <f t="shared" si="88"/>
        <v>ND</v>
      </c>
      <c r="K467" s="235" t="s">
        <v>3730</v>
      </c>
      <c r="L467" s="236">
        <v>45597</v>
      </c>
      <c r="M467" s="978" t="s">
        <v>8511</v>
      </c>
      <c r="N467" s="235" t="s">
        <v>8858</v>
      </c>
      <c r="O467" s="236">
        <v>45639</v>
      </c>
      <c r="P467" s="1030" t="s">
        <v>8631</v>
      </c>
      <c r="Q467" s="235" t="s">
        <v>3765</v>
      </c>
      <c r="R467" s="236">
        <v>45709</v>
      </c>
      <c r="S467" s="978" t="s">
        <v>8956</v>
      </c>
      <c r="T467" s="235" t="s">
        <v>5536</v>
      </c>
      <c r="U467" s="236">
        <v>45734</v>
      </c>
      <c r="V467" s="978" t="s">
        <v>9068</v>
      </c>
      <c r="W467" s="235" t="s">
        <v>5701</v>
      </c>
      <c r="X467" s="236">
        <v>45769</v>
      </c>
      <c r="Y467" s="978" t="s">
        <v>9062</v>
      </c>
      <c r="Z467" s="235"/>
      <c r="AA467" s="235"/>
      <c r="AB467" s="235"/>
      <c r="AC467" s="235" t="s">
        <v>7387</v>
      </c>
      <c r="AD467" s="236">
        <v>45894</v>
      </c>
      <c r="AE467" s="218" t="s">
        <v>9907</v>
      </c>
      <c r="AF467" s="235"/>
      <c r="AG467" s="235"/>
      <c r="AH467" s="235"/>
      <c r="AI467" s="235" t="s">
        <v>3748</v>
      </c>
      <c r="AJ467" s="236">
        <v>45952</v>
      </c>
      <c r="AK467" s="218" t="s">
        <v>10952</v>
      </c>
      <c r="AL467" s="235" t="s">
        <v>5536</v>
      </c>
      <c r="AM467" s="236">
        <v>46000</v>
      </c>
      <c r="AN467" s="235"/>
      <c r="AO467" s="235" t="s">
        <v>5626</v>
      </c>
      <c r="AP467" s="236">
        <v>46001</v>
      </c>
      <c r="AQ467" s="218" t="s">
        <v>11550</v>
      </c>
      <c r="AR467" s="235" t="s">
        <v>5539</v>
      </c>
      <c r="AS467" s="236">
        <v>46014</v>
      </c>
      <c r="AT467" s="235"/>
      <c r="AU467" s="235" t="s">
        <v>5811</v>
      </c>
      <c r="AV467" s="236">
        <v>46036</v>
      </c>
      <c r="AW467" s="1153" t="s">
        <v>11972</v>
      </c>
      <c r="AX467" s="235"/>
      <c r="AY467" s="235"/>
      <c r="AZ467" s="235"/>
    </row>
    <row r="468" spans="1:55" s="77" customFormat="1" ht="15" hidden="1" x14ac:dyDescent="0.25">
      <c r="A468" s="264" t="s">
        <v>8263</v>
      </c>
      <c r="B468" s="264"/>
      <c r="C468" s="264" t="s">
        <v>8257</v>
      </c>
      <c r="D468" s="264" t="s">
        <v>8523</v>
      </c>
      <c r="E468" s="247" t="s">
        <v>8520</v>
      </c>
      <c r="F468" s="239">
        <f>IF(L468&lt;&gt;0,MAX(L468,R468,X468,AD468,AJ468),"NE")</f>
        <v>45952</v>
      </c>
      <c r="G468" s="259" t="str">
        <f t="shared" si="85"/>
        <v>A</v>
      </c>
      <c r="H468" s="274" t="str">
        <f t="shared" si="86"/>
        <v>MR_DER-1312_25</v>
      </c>
      <c r="I468" s="234">
        <f t="shared" si="87"/>
        <v>46000</v>
      </c>
      <c r="J468" s="234" t="str">
        <f t="shared" si="88"/>
        <v>APROVADO</v>
      </c>
      <c r="K468" s="235" t="s">
        <v>3730</v>
      </c>
      <c r="L468" s="236">
        <v>45597</v>
      </c>
      <c r="M468" s="978" t="s">
        <v>8511</v>
      </c>
      <c r="N468" s="235" t="s">
        <v>8858</v>
      </c>
      <c r="O468" s="236">
        <v>45639</v>
      </c>
      <c r="P468" s="1030" t="s">
        <v>8631</v>
      </c>
      <c r="Q468" s="235" t="s">
        <v>3765</v>
      </c>
      <c r="R468" s="236">
        <v>45709</v>
      </c>
      <c r="S468" s="978" t="s">
        <v>8956</v>
      </c>
      <c r="T468" s="235" t="s">
        <v>5536</v>
      </c>
      <c r="U468" s="236">
        <v>45734</v>
      </c>
      <c r="V468" s="978" t="s">
        <v>9068</v>
      </c>
      <c r="W468" s="235" t="s">
        <v>5701</v>
      </c>
      <c r="X468" s="236">
        <v>45769</v>
      </c>
      <c r="Y468" s="978" t="s">
        <v>9062</v>
      </c>
      <c r="Z468" s="235"/>
      <c r="AA468" s="235"/>
      <c r="AB468" s="235"/>
      <c r="AC468" s="235" t="s">
        <v>7387</v>
      </c>
      <c r="AD468" s="236">
        <v>45894</v>
      </c>
      <c r="AE468" s="218" t="s">
        <v>9907</v>
      </c>
      <c r="AF468" s="235"/>
      <c r="AG468" s="235"/>
      <c r="AH468" s="235"/>
      <c r="AI468" s="235" t="s">
        <v>3748</v>
      </c>
      <c r="AJ468" s="236">
        <v>45952</v>
      </c>
      <c r="AK468" s="218" t="s">
        <v>10952</v>
      </c>
      <c r="AL468" s="235" t="s">
        <v>5539</v>
      </c>
      <c r="AM468" s="236">
        <v>46000</v>
      </c>
      <c r="AN468" s="235"/>
      <c r="AO468" s="235" t="s">
        <v>3748</v>
      </c>
      <c r="AP468" s="236">
        <v>46001</v>
      </c>
      <c r="AQ468" s="218" t="s">
        <v>11546</v>
      </c>
      <c r="AR468" s="235"/>
      <c r="AS468" s="235"/>
      <c r="AT468" s="235"/>
      <c r="AU468" s="235"/>
      <c r="AV468" s="235"/>
      <c r="AW468" s="235"/>
      <c r="AX468" s="235"/>
      <c r="AY468" s="235"/>
      <c r="AZ468" s="235"/>
    </row>
    <row r="469" spans="1:55" s="77" customFormat="1" ht="15" hidden="1" x14ac:dyDescent="0.25">
      <c r="A469" s="264" t="s">
        <v>8263</v>
      </c>
      <c r="B469" s="264" t="s">
        <v>8257</v>
      </c>
      <c r="C469" s="264"/>
      <c r="D469" s="264" t="s">
        <v>6522</v>
      </c>
      <c r="E469" s="247" t="s">
        <v>8521</v>
      </c>
      <c r="F469" s="239">
        <f>IF(L469&lt;&gt;0,MAX(L469,R469,X469,AD469,AJ469),"NE")</f>
        <v>45952</v>
      </c>
      <c r="G469" s="259" t="str">
        <f t="shared" si="85"/>
        <v>A</v>
      </c>
      <c r="H469" s="274" t="str">
        <f t="shared" si="86"/>
        <v>MR_DER-1312_25</v>
      </c>
      <c r="I469" s="234">
        <f t="shared" si="87"/>
        <v>46000</v>
      </c>
      <c r="J469" s="234" t="str">
        <f t="shared" si="88"/>
        <v>APROVADO</v>
      </c>
      <c r="K469" s="235" t="s">
        <v>3730</v>
      </c>
      <c r="L469" s="236">
        <v>45597</v>
      </c>
      <c r="M469" s="978" t="s">
        <v>8511</v>
      </c>
      <c r="N469" s="235" t="s">
        <v>8858</v>
      </c>
      <c r="O469" s="236">
        <v>45639</v>
      </c>
      <c r="P469" s="1030" t="s">
        <v>8631</v>
      </c>
      <c r="Q469" s="235" t="s">
        <v>3765</v>
      </c>
      <c r="R469" s="236">
        <v>45709</v>
      </c>
      <c r="S469" s="978" t="s">
        <v>8956</v>
      </c>
      <c r="T469" s="235" t="s">
        <v>5536</v>
      </c>
      <c r="U469" s="236">
        <v>45734</v>
      </c>
      <c r="V469" s="978" t="s">
        <v>9068</v>
      </c>
      <c r="W469" s="235" t="s">
        <v>5701</v>
      </c>
      <c r="X469" s="236">
        <v>45769</v>
      </c>
      <c r="Y469" s="978" t="s">
        <v>9063</v>
      </c>
      <c r="Z469" s="235"/>
      <c r="AA469" s="235"/>
      <c r="AB469" s="235"/>
      <c r="AC469" s="235" t="s">
        <v>7387</v>
      </c>
      <c r="AD469" s="236">
        <v>45894</v>
      </c>
      <c r="AE469" s="218" t="s">
        <v>9907</v>
      </c>
      <c r="AF469" s="235"/>
      <c r="AG469" s="235"/>
      <c r="AH469" s="235"/>
      <c r="AI469" s="235" t="s">
        <v>3748</v>
      </c>
      <c r="AJ469" s="236">
        <v>45952</v>
      </c>
      <c r="AK469" s="218" t="s">
        <v>10952</v>
      </c>
      <c r="AL469" s="235" t="s">
        <v>5539</v>
      </c>
      <c r="AM469" s="236">
        <v>46000</v>
      </c>
      <c r="AN469" s="235"/>
      <c r="AO469" s="235" t="s">
        <v>3748</v>
      </c>
      <c r="AP469" s="236">
        <v>46001</v>
      </c>
      <c r="AQ469" s="218" t="s">
        <v>11546</v>
      </c>
      <c r="AR469" s="235"/>
      <c r="AS469" s="235"/>
      <c r="AT469" s="235"/>
      <c r="AU469" s="235"/>
      <c r="AV469" s="235"/>
      <c r="AW469" s="235"/>
      <c r="AX469" s="235"/>
      <c r="AY469" s="235"/>
      <c r="AZ469" s="235"/>
    </row>
    <row r="470" spans="1:55" s="77" customFormat="1" ht="15" hidden="1" x14ac:dyDescent="0.25">
      <c r="A470" s="264" t="s">
        <v>8263</v>
      </c>
      <c r="B470" s="264" t="s">
        <v>8257</v>
      </c>
      <c r="C470" s="264"/>
      <c r="D470" s="264" t="s">
        <v>6070</v>
      </c>
      <c r="E470" s="247" t="s">
        <v>8522</v>
      </c>
      <c r="F470" s="239">
        <f>IF(L470&lt;&gt;0,MAX(L470,R470,X470,AD470,AJ470,AP470,AV470,BB470),"NE")</f>
        <v>46036</v>
      </c>
      <c r="G470" s="259" t="str">
        <f t="shared" si="85"/>
        <v>B</v>
      </c>
      <c r="H470" s="274" t="str">
        <f>IF($F470="","",INDEX($K470:$BD470,1,MATCH($F470,$K470:$BD470,)+1))</f>
        <v>MR_DER-1502_26</v>
      </c>
      <c r="I470" s="234" t="str">
        <f t="shared" si="87"/>
        <v>ND</v>
      </c>
      <c r="J470" s="234" t="str">
        <f t="shared" si="88"/>
        <v>ND</v>
      </c>
      <c r="K470" s="235" t="s">
        <v>3730</v>
      </c>
      <c r="L470" s="236">
        <v>45597</v>
      </c>
      <c r="M470" s="978" t="s">
        <v>8511</v>
      </c>
      <c r="N470" s="235" t="s">
        <v>8858</v>
      </c>
      <c r="O470" s="236">
        <v>45639</v>
      </c>
      <c r="P470" s="1030" t="s">
        <v>8631</v>
      </c>
      <c r="Q470" s="235" t="s">
        <v>3765</v>
      </c>
      <c r="R470" s="236">
        <v>45709</v>
      </c>
      <c r="S470" s="978" t="s">
        <v>8956</v>
      </c>
      <c r="T470" s="235" t="s">
        <v>5536</v>
      </c>
      <c r="U470" s="236">
        <v>45734</v>
      </c>
      <c r="V470" s="978" t="s">
        <v>9068</v>
      </c>
      <c r="W470" s="235" t="s">
        <v>5701</v>
      </c>
      <c r="X470" s="236">
        <v>45769</v>
      </c>
      <c r="Y470" s="978" t="s">
        <v>9063</v>
      </c>
      <c r="Z470" s="235"/>
      <c r="AA470" s="235"/>
      <c r="AB470" s="235"/>
      <c r="AC470" s="235" t="s">
        <v>7387</v>
      </c>
      <c r="AD470" s="236">
        <v>45894</v>
      </c>
      <c r="AE470" s="218" t="s">
        <v>9907</v>
      </c>
      <c r="AF470" s="235"/>
      <c r="AG470" s="235"/>
      <c r="AH470" s="235"/>
      <c r="AI470" s="235" t="s">
        <v>3748</v>
      </c>
      <c r="AJ470" s="236">
        <v>45952</v>
      </c>
      <c r="AK470" s="1153" t="s">
        <v>10952</v>
      </c>
      <c r="AL470" s="235" t="s">
        <v>5539</v>
      </c>
      <c r="AM470" s="236">
        <v>46000</v>
      </c>
      <c r="AN470" s="235"/>
      <c r="AO470" s="235" t="s">
        <v>3748</v>
      </c>
      <c r="AP470" s="236">
        <v>46000</v>
      </c>
      <c r="AQ470" s="218" t="s">
        <v>11546</v>
      </c>
      <c r="AR470" s="235"/>
      <c r="AS470" s="235"/>
      <c r="AT470" s="235"/>
      <c r="AU470" s="235" t="s">
        <v>5626</v>
      </c>
      <c r="AV470" s="236">
        <v>46001</v>
      </c>
      <c r="AW470" s="218" t="s">
        <v>11550</v>
      </c>
      <c r="AX470" s="235" t="s">
        <v>5539</v>
      </c>
      <c r="AY470" s="236">
        <v>46014</v>
      </c>
      <c r="AZ470" s="235"/>
      <c r="BA470" s="235" t="s">
        <v>5811</v>
      </c>
      <c r="BB470" s="236">
        <v>46036</v>
      </c>
      <c r="BC470" s="218" t="s">
        <v>11972</v>
      </c>
    </row>
    <row r="471" spans="1:55" s="77" customFormat="1" ht="15" hidden="1" x14ac:dyDescent="0.25">
      <c r="A471" s="264" t="s">
        <v>8263</v>
      </c>
      <c r="B471" s="264" t="s">
        <v>8257</v>
      </c>
      <c r="C471" s="264"/>
      <c r="D471" s="264" t="s">
        <v>10180</v>
      </c>
      <c r="E471" s="247" t="s">
        <v>10179</v>
      </c>
      <c r="F471" s="239">
        <f>IF(L471&lt;&gt;0,MAX(L471,R471,X471,AD471,AJ471,AP471,AV471),"NE")</f>
        <v>46036</v>
      </c>
      <c r="G471" s="259" t="str">
        <f t="shared" si="85"/>
        <v>B</v>
      </c>
      <c r="H471" s="274" t="str">
        <f t="shared" ref="H471:H517" si="90">IF($F471="","",INDEX($K471:$AY471,1,MATCH($F471,$K471:$AY471,)+1))</f>
        <v>MR_DER-1502_26</v>
      </c>
      <c r="I471" s="234" t="str">
        <f t="shared" si="87"/>
        <v>ND</v>
      </c>
      <c r="J471" s="234" t="str">
        <f t="shared" si="88"/>
        <v>ND</v>
      </c>
      <c r="K471" s="235" t="s">
        <v>3730</v>
      </c>
      <c r="L471" s="236">
        <v>45902</v>
      </c>
      <c r="M471" s="218" t="s">
        <v>10181</v>
      </c>
      <c r="N471" s="235"/>
      <c r="O471" s="236"/>
      <c r="P471" s="1030"/>
      <c r="Q471" s="235" t="s">
        <v>3765</v>
      </c>
      <c r="R471" s="236">
        <v>45936</v>
      </c>
      <c r="S471" s="218" t="s">
        <v>10750</v>
      </c>
      <c r="T471" s="235" t="s">
        <v>5537</v>
      </c>
      <c r="U471" s="236">
        <v>45939</v>
      </c>
      <c r="V471" s="978"/>
      <c r="W471" s="235" t="s">
        <v>3748</v>
      </c>
      <c r="X471" s="236">
        <v>45940</v>
      </c>
      <c r="Y471" s="218" t="s">
        <v>10754</v>
      </c>
      <c r="Z471" s="235" t="s">
        <v>5536</v>
      </c>
      <c r="AA471" s="236">
        <v>46000</v>
      </c>
      <c r="AB471" s="235"/>
      <c r="AC471" s="235"/>
      <c r="AD471" s="236"/>
      <c r="AE471" s="218"/>
      <c r="AF471" s="235"/>
      <c r="AG471" s="235"/>
      <c r="AH471" s="235"/>
      <c r="AI471" s="235"/>
      <c r="AJ471" s="235"/>
      <c r="AK471" s="235"/>
      <c r="AL471" s="235"/>
      <c r="AM471" s="235"/>
      <c r="AN471" s="235"/>
      <c r="AO471" s="235" t="s">
        <v>5626</v>
      </c>
      <c r="AP471" s="236">
        <v>46001</v>
      </c>
      <c r="AQ471" s="218" t="s">
        <v>11550</v>
      </c>
      <c r="AR471" s="235" t="s">
        <v>5539</v>
      </c>
      <c r="AS471" s="236">
        <v>46014</v>
      </c>
      <c r="AT471" s="235"/>
      <c r="AU471" s="235" t="s">
        <v>5811</v>
      </c>
      <c r="AV471" s="236">
        <v>46036</v>
      </c>
      <c r="AW471" s="1153" t="s">
        <v>11972</v>
      </c>
      <c r="AX471" s="235"/>
      <c r="AY471" s="235"/>
      <c r="AZ471" s="235"/>
    </row>
    <row r="472" spans="1:55" s="77" customFormat="1" ht="15" hidden="1" x14ac:dyDescent="0.25">
      <c r="A472" s="264" t="s">
        <v>8263</v>
      </c>
      <c r="B472" s="264"/>
      <c r="C472" s="264" t="s">
        <v>8257</v>
      </c>
      <c r="D472" s="264" t="s">
        <v>8438</v>
      </c>
      <c r="E472" s="247" t="s">
        <v>8393</v>
      </c>
      <c r="F472" s="975">
        <f t="shared" ref="F472:F513" si="91">IF(L472&lt;&gt;0,MAX(L472,R472,X472,AD472,AJ472,AP472),"NE")</f>
        <v>45996</v>
      </c>
      <c r="G472" s="981" t="str">
        <f t="shared" si="85"/>
        <v>A</v>
      </c>
      <c r="H472" s="1033" t="str">
        <f t="shared" si="90"/>
        <v>MR_DER-1432_25</v>
      </c>
      <c r="I472" s="976" t="str">
        <f t="shared" si="87"/>
        <v>ND</v>
      </c>
      <c r="J472" s="976" t="str">
        <f t="shared" si="88"/>
        <v>ND</v>
      </c>
      <c r="K472" s="235" t="s">
        <v>3730</v>
      </c>
      <c r="L472" s="236">
        <v>45590</v>
      </c>
      <c r="M472" s="1030" t="s">
        <v>8442</v>
      </c>
      <c r="N472" s="235" t="s">
        <v>8858</v>
      </c>
      <c r="O472" s="236">
        <v>45639</v>
      </c>
      <c r="P472" s="1030" t="s">
        <v>8632</v>
      </c>
      <c r="Q472" s="235" t="s">
        <v>3765</v>
      </c>
      <c r="R472" s="236">
        <v>45709</v>
      </c>
      <c r="S472" s="1030" t="s">
        <v>8955</v>
      </c>
      <c r="T472" s="235" t="s">
        <v>5536</v>
      </c>
      <c r="U472" s="236">
        <v>45734</v>
      </c>
      <c r="V472" s="1030" t="s">
        <v>9069</v>
      </c>
      <c r="W472" s="235" t="s">
        <v>5701</v>
      </c>
      <c r="X472" s="236">
        <v>45769</v>
      </c>
      <c r="Y472" s="1030" t="s">
        <v>9064</v>
      </c>
      <c r="Z472" s="412" t="s">
        <v>5536</v>
      </c>
      <c r="AA472" s="930">
        <v>45789</v>
      </c>
      <c r="AB472" s="235"/>
      <c r="AC472" s="235" t="s">
        <v>7387</v>
      </c>
      <c r="AD472" s="236">
        <v>45800</v>
      </c>
      <c r="AE472" s="1030" t="s">
        <v>9399</v>
      </c>
      <c r="AF472" s="235" t="s">
        <v>9402</v>
      </c>
      <c r="AG472" s="236">
        <v>45831</v>
      </c>
      <c r="AH472" s="235"/>
      <c r="AI472" s="235" t="s">
        <v>3748</v>
      </c>
      <c r="AJ472" s="236">
        <v>45833</v>
      </c>
      <c r="AK472" s="1044" t="s">
        <v>9622</v>
      </c>
      <c r="AL472" s="235"/>
      <c r="AM472" s="235"/>
      <c r="AN472" s="235"/>
      <c r="AO472" s="235" t="s">
        <v>3748</v>
      </c>
      <c r="AP472" s="236">
        <v>45996</v>
      </c>
      <c r="AQ472" s="1044" t="s">
        <v>11514</v>
      </c>
      <c r="AR472" s="235"/>
      <c r="AS472" s="235"/>
      <c r="AT472" s="235"/>
      <c r="AU472" s="235"/>
      <c r="AV472" s="235"/>
      <c r="AW472" s="235"/>
      <c r="AX472" s="235"/>
      <c r="AY472" s="235"/>
      <c r="AZ472" s="235"/>
    </row>
    <row r="473" spans="1:55" s="77" customFormat="1" ht="15" hidden="1" x14ac:dyDescent="0.25">
      <c r="A473" s="264" t="s">
        <v>8263</v>
      </c>
      <c r="B473" s="264"/>
      <c r="C473" s="264" t="s">
        <v>8257</v>
      </c>
      <c r="D473" s="264" t="s">
        <v>8438</v>
      </c>
      <c r="E473" s="247" t="s">
        <v>8394</v>
      </c>
      <c r="F473" s="975">
        <f t="shared" si="91"/>
        <v>45996</v>
      </c>
      <c r="G473" s="981" t="str">
        <f t="shared" si="85"/>
        <v>A</v>
      </c>
      <c r="H473" s="1033" t="str">
        <f t="shared" si="90"/>
        <v>MR_DER-1432_25</v>
      </c>
      <c r="I473" s="976" t="str">
        <f t="shared" si="87"/>
        <v>ND</v>
      </c>
      <c r="J473" s="976" t="str">
        <f t="shared" si="88"/>
        <v>ND</v>
      </c>
      <c r="K473" s="235" t="s">
        <v>3730</v>
      </c>
      <c r="L473" s="236">
        <v>45590</v>
      </c>
      <c r="M473" s="1030" t="s">
        <v>8442</v>
      </c>
      <c r="N473" s="235" t="s">
        <v>8858</v>
      </c>
      <c r="O473" s="236">
        <v>45639</v>
      </c>
      <c r="P473" s="1030" t="s">
        <v>8632</v>
      </c>
      <c r="Q473" s="235" t="s">
        <v>3765</v>
      </c>
      <c r="R473" s="236">
        <v>45709</v>
      </c>
      <c r="S473" s="1030" t="s">
        <v>8955</v>
      </c>
      <c r="T473" s="235" t="s">
        <v>5536</v>
      </c>
      <c r="U473" s="236">
        <v>45734</v>
      </c>
      <c r="V473" s="1030" t="s">
        <v>9069</v>
      </c>
      <c r="W473" s="235" t="s">
        <v>5701</v>
      </c>
      <c r="X473" s="236">
        <v>45769</v>
      </c>
      <c r="Y473" s="1030" t="s">
        <v>9064</v>
      </c>
      <c r="Z473" s="412" t="s">
        <v>5536</v>
      </c>
      <c r="AA473" s="930">
        <v>45789</v>
      </c>
      <c r="AB473" s="235"/>
      <c r="AC473" s="235" t="s">
        <v>7387</v>
      </c>
      <c r="AD473" s="236">
        <v>45800</v>
      </c>
      <c r="AE473" s="1030" t="s">
        <v>9399</v>
      </c>
      <c r="AF473" s="235" t="s">
        <v>9402</v>
      </c>
      <c r="AG473" s="236">
        <v>45831</v>
      </c>
      <c r="AH473" s="235"/>
      <c r="AI473" s="235" t="s">
        <v>3748</v>
      </c>
      <c r="AJ473" s="236">
        <v>45833</v>
      </c>
      <c r="AK473" s="1044" t="s">
        <v>9622</v>
      </c>
      <c r="AL473" s="235"/>
      <c r="AM473" s="235"/>
      <c r="AN473" s="235"/>
      <c r="AO473" s="235" t="s">
        <v>3748</v>
      </c>
      <c r="AP473" s="236">
        <v>45996</v>
      </c>
      <c r="AQ473" s="1044" t="s">
        <v>11514</v>
      </c>
      <c r="AR473" s="235"/>
      <c r="AS473" s="235"/>
      <c r="AT473" s="235"/>
      <c r="AU473" s="235"/>
      <c r="AV473" s="235"/>
      <c r="AW473" s="235"/>
      <c r="AX473" s="235"/>
      <c r="AY473" s="235"/>
      <c r="AZ473" s="235"/>
    </row>
    <row r="474" spans="1:55" s="77" customFormat="1" ht="15" hidden="1" x14ac:dyDescent="0.25">
      <c r="A474" s="264" t="s">
        <v>8263</v>
      </c>
      <c r="B474" s="264"/>
      <c r="C474" s="264" t="s">
        <v>8257</v>
      </c>
      <c r="D474" s="264" t="s">
        <v>8438</v>
      </c>
      <c r="E474" s="247" t="s">
        <v>8395</v>
      </c>
      <c r="F474" s="975">
        <f t="shared" si="91"/>
        <v>45996</v>
      </c>
      <c r="G474" s="981" t="str">
        <f t="shared" si="85"/>
        <v>A</v>
      </c>
      <c r="H474" s="1033" t="str">
        <f t="shared" si="90"/>
        <v>MR_DER-1432_25</v>
      </c>
      <c r="I474" s="976" t="str">
        <f t="shared" si="87"/>
        <v>ND</v>
      </c>
      <c r="J474" s="976" t="str">
        <f t="shared" si="88"/>
        <v>ND</v>
      </c>
      <c r="K474" s="235" t="s">
        <v>3730</v>
      </c>
      <c r="L474" s="236">
        <v>45590</v>
      </c>
      <c r="M474" s="1030" t="s">
        <v>8442</v>
      </c>
      <c r="N474" s="235" t="s">
        <v>8858</v>
      </c>
      <c r="O474" s="236">
        <v>45639</v>
      </c>
      <c r="P474" s="1030" t="s">
        <v>8632</v>
      </c>
      <c r="Q474" s="235" t="s">
        <v>3765</v>
      </c>
      <c r="R474" s="236">
        <v>45709</v>
      </c>
      <c r="S474" s="1030" t="s">
        <v>8955</v>
      </c>
      <c r="T474" s="235" t="s">
        <v>5536</v>
      </c>
      <c r="U474" s="236">
        <v>45734</v>
      </c>
      <c r="V474" s="1030" t="s">
        <v>9069</v>
      </c>
      <c r="W474" s="235" t="s">
        <v>5701</v>
      </c>
      <c r="X474" s="236">
        <v>45769</v>
      </c>
      <c r="Y474" s="1030" t="s">
        <v>9064</v>
      </c>
      <c r="Z474" s="412" t="s">
        <v>5536</v>
      </c>
      <c r="AA474" s="930">
        <v>45789</v>
      </c>
      <c r="AB474" s="235"/>
      <c r="AC474" s="235" t="s">
        <v>7387</v>
      </c>
      <c r="AD474" s="236">
        <v>45800</v>
      </c>
      <c r="AE474" s="1030" t="s">
        <v>9399</v>
      </c>
      <c r="AF474" s="235" t="s">
        <v>9402</v>
      </c>
      <c r="AG474" s="236">
        <v>45831</v>
      </c>
      <c r="AH474" s="235"/>
      <c r="AI474" s="235" t="s">
        <v>3748</v>
      </c>
      <c r="AJ474" s="236">
        <v>45833</v>
      </c>
      <c r="AK474" s="1044" t="s">
        <v>9622</v>
      </c>
      <c r="AL474" s="235"/>
      <c r="AM474" s="235"/>
      <c r="AN474" s="235"/>
      <c r="AO474" s="235" t="s">
        <v>3748</v>
      </c>
      <c r="AP474" s="236">
        <v>45996</v>
      </c>
      <c r="AQ474" s="1044" t="s">
        <v>11514</v>
      </c>
      <c r="AR474" s="235"/>
      <c r="AS474" s="235"/>
      <c r="AT474" s="235"/>
      <c r="AU474" s="235"/>
      <c r="AV474" s="235"/>
      <c r="AW474" s="235"/>
      <c r="AX474" s="235"/>
      <c r="AY474" s="235"/>
      <c r="AZ474" s="235"/>
    </row>
    <row r="475" spans="1:55" s="77" customFormat="1" ht="15" hidden="1" x14ac:dyDescent="0.25">
      <c r="A475" s="264" t="s">
        <v>8263</v>
      </c>
      <c r="B475" s="264"/>
      <c r="C475" s="264" t="s">
        <v>8257</v>
      </c>
      <c r="D475" s="264" t="s">
        <v>8438</v>
      </c>
      <c r="E475" s="247" t="s">
        <v>8396</v>
      </c>
      <c r="F475" s="975">
        <f t="shared" si="91"/>
        <v>45996</v>
      </c>
      <c r="G475" s="981" t="str">
        <f t="shared" si="85"/>
        <v>A</v>
      </c>
      <c r="H475" s="1033" t="str">
        <f t="shared" si="90"/>
        <v>MR_DER-1432_25</v>
      </c>
      <c r="I475" s="976" t="str">
        <f t="shared" si="87"/>
        <v>ND</v>
      </c>
      <c r="J475" s="976" t="str">
        <f t="shared" si="88"/>
        <v>ND</v>
      </c>
      <c r="K475" s="235" t="s">
        <v>3730</v>
      </c>
      <c r="L475" s="236">
        <v>45590</v>
      </c>
      <c r="M475" s="1030" t="s">
        <v>8442</v>
      </c>
      <c r="N475" s="235" t="s">
        <v>8858</v>
      </c>
      <c r="O475" s="236">
        <v>45639</v>
      </c>
      <c r="P475" s="1030" t="s">
        <v>8632</v>
      </c>
      <c r="Q475" s="235" t="s">
        <v>3765</v>
      </c>
      <c r="R475" s="236">
        <v>45709</v>
      </c>
      <c r="S475" s="1030" t="s">
        <v>8955</v>
      </c>
      <c r="T475" s="235" t="s">
        <v>5536</v>
      </c>
      <c r="U475" s="236">
        <v>45734</v>
      </c>
      <c r="V475" s="1030" t="s">
        <v>9069</v>
      </c>
      <c r="W475" s="235" t="s">
        <v>5701</v>
      </c>
      <c r="X475" s="236">
        <v>45769</v>
      </c>
      <c r="Y475" s="1030" t="s">
        <v>9064</v>
      </c>
      <c r="Z475" s="412" t="s">
        <v>5536</v>
      </c>
      <c r="AA475" s="930">
        <v>45789</v>
      </c>
      <c r="AB475" s="235"/>
      <c r="AC475" s="235" t="s">
        <v>7387</v>
      </c>
      <c r="AD475" s="236">
        <v>45800</v>
      </c>
      <c r="AE475" s="1030" t="s">
        <v>9399</v>
      </c>
      <c r="AF475" s="235" t="s">
        <v>9402</v>
      </c>
      <c r="AG475" s="236">
        <v>45831</v>
      </c>
      <c r="AH475" s="235"/>
      <c r="AI475" s="235" t="s">
        <v>3748</v>
      </c>
      <c r="AJ475" s="236">
        <v>45833</v>
      </c>
      <c r="AK475" s="1044" t="s">
        <v>9622</v>
      </c>
      <c r="AL475" s="235"/>
      <c r="AM475" s="235"/>
      <c r="AN475" s="235"/>
      <c r="AO475" s="235" t="s">
        <v>3748</v>
      </c>
      <c r="AP475" s="236">
        <v>45996</v>
      </c>
      <c r="AQ475" s="1044" t="s">
        <v>11514</v>
      </c>
      <c r="AR475" s="235"/>
      <c r="AS475" s="235"/>
      <c r="AT475" s="235"/>
      <c r="AU475" s="235"/>
      <c r="AV475" s="235"/>
      <c r="AW475" s="235"/>
      <c r="AX475" s="235"/>
      <c r="AY475" s="235"/>
      <c r="AZ475" s="235"/>
    </row>
    <row r="476" spans="1:55" s="77" customFormat="1" ht="15" hidden="1" x14ac:dyDescent="0.25">
      <c r="A476" s="264" t="s">
        <v>8263</v>
      </c>
      <c r="B476" s="264"/>
      <c r="C476" s="264" t="s">
        <v>8257</v>
      </c>
      <c r="D476" s="264" t="s">
        <v>8438</v>
      </c>
      <c r="E476" s="247" t="s">
        <v>8397</v>
      </c>
      <c r="F476" s="975">
        <f t="shared" si="91"/>
        <v>45996</v>
      </c>
      <c r="G476" s="981" t="str">
        <f t="shared" si="85"/>
        <v>A</v>
      </c>
      <c r="H476" s="1033" t="str">
        <f t="shared" si="90"/>
        <v>MR_DER-1432_25</v>
      </c>
      <c r="I476" s="976" t="str">
        <f t="shared" si="87"/>
        <v>ND</v>
      </c>
      <c r="J476" s="976" t="str">
        <f t="shared" si="88"/>
        <v>ND</v>
      </c>
      <c r="K476" s="235" t="s">
        <v>3730</v>
      </c>
      <c r="L476" s="236">
        <v>45590</v>
      </c>
      <c r="M476" s="1030" t="s">
        <v>8442</v>
      </c>
      <c r="N476" s="235" t="s">
        <v>8858</v>
      </c>
      <c r="O476" s="236">
        <v>45639</v>
      </c>
      <c r="P476" s="1030" t="s">
        <v>8632</v>
      </c>
      <c r="Q476" s="235" t="s">
        <v>3765</v>
      </c>
      <c r="R476" s="236">
        <v>45709</v>
      </c>
      <c r="S476" s="1030" t="s">
        <v>8955</v>
      </c>
      <c r="T476" s="235" t="s">
        <v>5536</v>
      </c>
      <c r="U476" s="236">
        <v>45734</v>
      </c>
      <c r="V476" s="1030" t="s">
        <v>9069</v>
      </c>
      <c r="W476" s="235" t="s">
        <v>5701</v>
      </c>
      <c r="X476" s="236">
        <v>45769</v>
      </c>
      <c r="Y476" s="1030" t="s">
        <v>9064</v>
      </c>
      <c r="Z476" s="412" t="s">
        <v>5536</v>
      </c>
      <c r="AA476" s="930">
        <v>45789</v>
      </c>
      <c r="AB476" s="235"/>
      <c r="AC476" s="235" t="s">
        <v>7387</v>
      </c>
      <c r="AD476" s="236">
        <v>45800</v>
      </c>
      <c r="AE476" s="1030" t="s">
        <v>9399</v>
      </c>
      <c r="AF476" s="235" t="s">
        <v>9402</v>
      </c>
      <c r="AG476" s="236">
        <v>45831</v>
      </c>
      <c r="AH476" s="235"/>
      <c r="AI476" s="235" t="s">
        <v>3748</v>
      </c>
      <c r="AJ476" s="236">
        <v>45833</v>
      </c>
      <c r="AK476" s="1044" t="s">
        <v>9622</v>
      </c>
      <c r="AL476" s="235"/>
      <c r="AM476" s="235"/>
      <c r="AN476" s="235"/>
      <c r="AO476" s="235" t="s">
        <v>3748</v>
      </c>
      <c r="AP476" s="236">
        <v>45996</v>
      </c>
      <c r="AQ476" s="1044" t="s">
        <v>11514</v>
      </c>
      <c r="AR476" s="235"/>
      <c r="AS476" s="235"/>
      <c r="AT476" s="235"/>
      <c r="AU476" s="235"/>
      <c r="AV476" s="235"/>
      <c r="AW476" s="235"/>
      <c r="AX476" s="235"/>
      <c r="AY476" s="235"/>
      <c r="AZ476" s="235"/>
    </row>
    <row r="477" spans="1:55" s="77" customFormat="1" ht="15" hidden="1" x14ac:dyDescent="0.25">
      <c r="A477" s="264" t="s">
        <v>8263</v>
      </c>
      <c r="B477" s="264"/>
      <c r="C477" s="264" t="s">
        <v>8257</v>
      </c>
      <c r="D477" s="264" t="s">
        <v>8438</v>
      </c>
      <c r="E477" s="247" t="s">
        <v>8398</v>
      </c>
      <c r="F477" s="975">
        <f t="shared" si="91"/>
        <v>45996</v>
      </c>
      <c r="G477" s="981" t="str">
        <f t="shared" si="85"/>
        <v>A</v>
      </c>
      <c r="H477" s="1033" t="str">
        <f t="shared" si="90"/>
        <v>MR_DER-1432_25</v>
      </c>
      <c r="I477" s="976" t="str">
        <f t="shared" si="87"/>
        <v>ND</v>
      </c>
      <c r="J477" s="976" t="str">
        <f t="shared" si="88"/>
        <v>ND</v>
      </c>
      <c r="K477" s="235" t="s">
        <v>3730</v>
      </c>
      <c r="L477" s="236">
        <v>45590</v>
      </c>
      <c r="M477" s="1030" t="s">
        <v>8442</v>
      </c>
      <c r="N477" s="235" t="s">
        <v>8858</v>
      </c>
      <c r="O477" s="236">
        <v>45639</v>
      </c>
      <c r="P477" s="1030" t="s">
        <v>8632</v>
      </c>
      <c r="Q477" s="235" t="s">
        <v>3765</v>
      </c>
      <c r="R477" s="236">
        <v>45709</v>
      </c>
      <c r="S477" s="1030" t="s">
        <v>8955</v>
      </c>
      <c r="T477" s="235" t="s">
        <v>5536</v>
      </c>
      <c r="U477" s="236">
        <v>45734</v>
      </c>
      <c r="V477" s="1030" t="s">
        <v>9069</v>
      </c>
      <c r="W477" s="235" t="s">
        <v>5701</v>
      </c>
      <c r="X477" s="236">
        <v>45769</v>
      </c>
      <c r="Y477" s="1030" t="s">
        <v>9064</v>
      </c>
      <c r="Z477" s="412" t="s">
        <v>5536</v>
      </c>
      <c r="AA477" s="930">
        <v>45789</v>
      </c>
      <c r="AB477" s="235"/>
      <c r="AC477" s="235" t="s">
        <v>7387</v>
      </c>
      <c r="AD477" s="236">
        <v>45800</v>
      </c>
      <c r="AE477" s="1030" t="s">
        <v>9399</v>
      </c>
      <c r="AF477" s="235" t="s">
        <v>9402</v>
      </c>
      <c r="AG477" s="236">
        <v>45831</v>
      </c>
      <c r="AH477" s="235"/>
      <c r="AI477" s="235" t="s">
        <v>3748</v>
      </c>
      <c r="AJ477" s="236">
        <v>45833</v>
      </c>
      <c r="AK477" s="1044" t="s">
        <v>9622</v>
      </c>
      <c r="AL477" s="235"/>
      <c r="AM477" s="235"/>
      <c r="AN477" s="235"/>
      <c r="AO477" s="235" t="s">
        <v>3748</v>
      </c>
      <c r="AP477" s="236">
        <v>45996</v>
      </c>
      <c r="AQ477" s="1044" t="s">
        <v>11514</v>
      </c>
      <c r="AR477" s="235"/>
      <c r="AS477" s="235"/>
      <c r="AT477" s="235"/>
      <c r="AU477" s="235"/>
      <c r="AV477" s="235"/>
      <c r="AW477" s="235"/>
      <c r="AX477" s="235"/>
      <c r="AY477" s="235"/>
      <c r="AZ477" s="235"/>
    </row>
    <row r="478" spans="1:55" s="77" customFormat="1" ht="15" hidden="1" x14ac:dyDescent="0.25">
      <c r="A478" s="264" t="s">
        <v>8263</v>
      </c>
      <c r="B478" s="264"/>
      <c r="C478" s="264" t="s">
        <v>8257</v>
      </c>
      <c r="D478" s="264" t="s">
        <v>8438</v>
      </c>
      <c r="E478" s="247" t="s">
        <v>8399</v>
      </c>
      <c r="F478" s="975">
        <f t="shared" si="91"/>
        <v>45996</v>
      </c>
      <c r="G478" s="981" t="str">
        <f t="shared" si="85"/>
        <v>A</v>
      </c>
      <c r="H478" s="1033" t="str">
        <f t="shared" si="90"/>
        <v>MR_DER-1432_25</v>
      </c>
      <c r="I478" s="976" t="str">
        <f t="shared" si="87"/>
        <v>ND</v>
      </c>
      <c r="J478" s="976" t="str">
        <f t="shared" si="88"/>
        <v>ND</v>
      </c>
      <c r="K478" s="235" t="s">
        <v>3730</v>
      </c>
      <c r="L478" s="236">
        <v>45590</v>
      </c>
      <c r="M478" s="1030" t="s">
        <v>8442</v>
      </c>
      <c r="N478" s="235" t="s">
        <v>8858</v>
      </c>
      <c r="O478" s="236">
        <v>45639</v>
      </c>
      <c r="P478" s="1030" t="s">
        <v>8632</v>
      </c>
      <c r="Q478" s="235" t="s">
        <v>3765</v>
      </c>
      <c r="R478" s="236">
        <v>45709</v>
      </c>
      <c r="S478" s="1030" t="s">
        <v>8955</v>
      </c>
      <c r="T478" s="235" t="s">
        <v>5536</v>
      </c>
      <c r="U478" s="236">
        <v>45734</v>
      </c>
      <c r="V478" s="1030" t="s">
        <v>9069</v>
      </c>
      <c r="W478" s="235" t="s">
        <v>5701</v>
      </c>
      <c r="X478" s="236">
        <v>45769</v>
      </c>
      <c r="Y478" s="1030" t="s">
        <v>9064</v>
      </c>
      <c r="Z478" s="412" t="s">
        <v>5536</v>
      </c>
      <c r="AA478" s="930">
        <v>45789</v>
      </c>
      <c r="AB478" s="235"/>
      <c r="AC478" s="235" t="s">
        <v>7387</v>
      </c>
      <c r="AD478" s="236">
        <v>45800</v>
      </c>
      <c r="AE478" s="1030" t="s">
        <v>9399</v>
      </c>
      <c r="AF478" s="235" t="s">
        <v>9402</v>
      </c>
      <c r="AG478" s="236">
        <v>45831</v>
      </c>
      <c r="AH478" s="235"/>
      <c r="AI478" s="235" t="s">
        <v>3748</v>
      </c>
      <c r="AJ478" s="236">
        <v>45833</v>
      </c>
      <c r="AK478" s="1044" t="s">
        <v>9622</v>
      </c>
      <c r="AL478" s="235"/>
      <c r="AM478" s="235"/>
      <c r="AN478" s="235"/>
      <c r="AO478" s="235" t="s">
        <v>3748</v>
      </c>
      <c r="AP478" s="236">
        <v>45996</v>
      </c>
      <c r="AQ478" s="1044" t="s">
        <v>11514</v>
      </c>
      <c r="AR478" s="235"/>
      <c r="AS478" s="235"/>
      <c r="AT478" s="235"/>
      <c r="AU478" s="235"/>
      <c r="AV478" s="235"/>
      <c r="AW478" s="235"/>
      <c r="AX478" s="235"/>
      <c r="AY478" s="235"/>
      <c r="AZ478" s="235"/>
    </row>
    <row r="479" spans="1:55" s="77" customFormat="1" ht="15" hidden="1" x14ac:dyDescent="0.25">
      <c r="A479" s="264" t="s">
        <v>8263</v>
      </c>
      <c r="B479" s="264"/>
      <c r="C479" s="264" t="s">
        <v>8257</v>
      </c>
      <c r="D479" s="264" t="s">
        <v>8438</v>
      </c>
      <c r="E479" s="247" t="s">
        <v>8400</v>
      </c>
      <c r="F479" s="975">
        <f t="shared" si="91"/>
        <v>45996</v>
      </c>
      <c r="G479" s="981" t="str">
        <f t="shared" si="85"/>
        <v>A</v>
      </c>
      <c r="H479" s="1033" t="str">
        <f t="shared" si="90"/>
        <v>MR_DER-1432_25</v>
      </c>
      <c r="I479" s="976" t="str">
        <f t="shared" si="87"/>
        <v>ND</v>
      </c>
      <c r="J479" s="976" t="str">
        <f t="shared" si="88"/>
        <v>ND</v>
      </c>
      <c r="K479" s="235" t="s">
        <v>3730</v>
      </c>
      <c r="L479" s="236">
        <v>45590</v>
      </c>
      <c r="M479" s="1030" t="s">
        <v>8442</v>
      </c>
      <c r="N479" s="235" t="s">
        <v>8858</v>
      </c>
      <c r="O479" s="236">
        <v>45639</v>
      </c>
      <c r="P479" s="1030" t="s">
        <v>8632</v>
      </c>
      <c r="Q479" s="235" t="s">
        <v>3765</v>
      </c>
      <c r="R479" s="236">
        <v>45709</v>
      </c>
      <c r="S479" s="1030" t="s">
        <v>8955</v>
      </c>
      <c r="T479" s="235" t="s">
        <v>5536</v>
      </c>
      <c r="U479" s="236">
        <v>45734</v>
      </c>
      <c r="V479" s="1030" t="s">
        <v>9069</v>
      </c>
      <c r="W479" s="235" t="s">
        <v>5701</v>
      </c>
      <c r="X479" s="236">
        <v>45769</v>
      </c>
      <c r="Y479" s="1030" t="s">
        <v>9064</v>
      </c>
      <c r="Z479" s="412" t="s">
        <v>5536</v>
      </c>
      <c r="AA479" s="930">
        <v>45789</v>
      </c>
      <c r="AB479" s="235"/>
      <c r="AC479" s="235" t="s">
        <v>7387</v>
      </c>
      <c r="AD479" s="236">
        <v>45800</v>
      </c>
      <c r="AE479" s="1030" t="s">
        <v>9399</v>
      </c>
      <c r="AF479" s="235" t="s">
        <v>9402</v>
      </c>
      <c r="AG479" s="236">
        <v>45831</v>
      </c>
      <c r="AH479" s="235"/>
      <c r="AI479" s="235" t="s">
        <v>3748</v>
      </c>
      <c r="AJ479" s="236">
        <v>45833</v>
      </c>
      <c r="AK479" s="1044" t="s">
        <v>9622</v>
      </c>
      <c r="AL479" s="235"/>
      <c r="AM479" s="235"/>
      <c r="AN479" s="235"/>
      <c r="AO479" s="235" t="s">
        <v>3748</v>
      </c>
      <c r="AP479" s="236">
        <v>45996</v>
      </c>
      <c r="AQ479" s="1044" t="s">
        <v>11514</v>
      </c>
      <c r="AR479" s="235"/>
      <c r="AS479" s="235"/>
      <c r="AT479" s="235"/>
      <c r="AU479" s="235"/>
      <c r="AV479" s="235"/>
      <c r="AW479" s="235"/>
      <c r="AX479" s="235"/>
      <c r="AY479" s="235"/>
      <c r="AZ479" s="235"/>
    </row>
    <row r="480" spans="1:55" s="77" customFormat="1" ht="15" hidden="1" x14ac:dyDescent="0.25">
      <c r="A480" s="264" t="s">
        <v>8263</v>
      </c>
      <c r="B480" s="264"/>
      <c r="C480" s="264" t="s">
        <v>8257</v>
      </c>
      <c r="D480" s="264" t="s">
        <v>8438</v>
      </c>
      <c r="E480" s="247" t="s">
        <v>8401</v>
      </c>
      <c r="F480" s="975">
        <f t="shared" si="91"/>
        <v>45996</v>
      </c>
      <c r="G480" s="981" t="str">
        <f t="shared" si="85"/>
        <v>A</v>
      </c>
      <c r="H480" s="1033" t="str">
        <f t="shared" si="90"/>
        <v>MR_DER-1432_25</v>
      </c>
      <c r="I480" s="976" t="str">
        <f t="shared" si="87"/>
        <v>ND</v>
      </c>
      <c r="J480" s="976" t="str">
        <f t="shared" si="88"/>
        <v>ND</v>
      </c>
      <c r="K480" s="235" t="s">
        <v>3730</v>
      </c>
      <c r="L480" s="236">
        <v>45590</v>
      </c>
      <c r="M480" s="1030" t="s">
        <v>8442</v>
      </c>
      <c r="N480" s="235" t="s">
        <v>8858</v>
      </c>
      <c r="O480" s="236">
        <v>45639</v>
      </c>
      <c r="P480" s="1030" t="s">
        <v>8632</v>
      </c>
      <c r="Q480" s="235" t="s">
        <v>3765</v>
      </c>
      <c r="R480" s="236">
        <v>45709</v>
      </c>
      <c r="S480" s="1030" t="s">
        <v>8955</v>
      </c>
      <c r="T480" s="235" t="s">
        <v>5536</v>
      </c>
      <c r="U480" s="236">
        <v>45734</v>
      </c>
      <c r="V480" s="1030" t="s">
        <v>9069</v>
      </c>
      <c r="W480" s="235" t="s">
        <v>5701</v>
      </c>
      <c r="X480" s="236">
        <v>45769</v>
      </c>
      <c r="Y480" s="1030" t="s">
        <v>9064</v>
      </c>
      <c r="Z480" s="412" t="s">
        <v>5536</v>
      </c>
      <c r="AA480" s="930">
        <v>45789</v>
      </c>
      <c r="AB480" s="235"/>
      <c r="AC480" s="235" t="s">
        <v>7387</v>
      </c>
      <c r="AD480" s="236">
        <v>45800</v>
      </c>
      <c r="AE480" s="1030" t="s">
        <v>9399</v>
      </c>
      <c r="AF480" s="235" t="s">
        <v>9402</v>
      </c>
      <c r="AG480" s="236">
        <v>45831</v>
      </c>
      <c r="AH480" s="235"/>
      <c r="AI480" s="235" t="s">
        <v>3748</v>
      </c>
      <c r="AJ480" s="236">
        <v>45833</v>
      </c>
      <c r="AK480" s="1044" t="s">
        <v>9622</v>
      </c>
      <c r="AL480" s="235"/>
      <c r="AM480" s="235"/>
      <c r="AN480" s="235"/>
      <c r="AO480" s="235" t="s">
        <v>3748</v>
      </c>
      <c r="AP480" s="236">
        <v>45996</v>
      </c>
      <c r="AQ480" s="1044" t="s">
        <v>11514</v>
      </c>
      <c r="AR480" s="235"/>
      <c r="AS480" s="235"/>
      <c r="AT480" s="235"/>
      <c r="AU480" s="235"/>
      <c r="AV480" s="235"/>
      <c r="AW480" s="235"/>
      <c r="AX480" s="235"/>
      <c r="AY480" s="235"/>
      <c r="AZ480" s="235"/>
    </row>
    <row r="481" spans="1:45" s="77" customFormat="1" ht="15" hidden="1" x14ac:dyDescent="0.25">
      <c r="A481" s="264" t="s">
        <v>8263</v>
      </c>
      <c r="B481" s="264"/>
      <c r="C481" s="264" t="s">
        <v>8257</v>
      </c>
      <c r="D481" s="264" t="s">
        <v>8438</v>
      </c>
      <c r="E481" s="247" t="s">
        <v>8402</v>
      </c>
      <c r="F481" s="975">
        <f t="shared" si="91"/>
        <v>45996</v>
      </c>
      <c r="G481" s="981" t="str">
        <f t="shared" ref="G481:G517" si="92">IF($F481="","",INDEX($K481:$FI481,1,MATCH($F481,$K481:$FI481,)-1))</f>
        <v>A</v>
      </c>
      <c r="H481" s="1033" t="str">
        <f t="shared" si="90"/>
        <v>MR_DER-1432_25</v>
      </c>
      <c r="I481" s="976" t="str">
        <f t="shared" ref="I481:I517" si="93">IF(F481="NE",F481,IF(INDEX(K481:CP481,,MATCH(F481,K481:CP481,0)+3)&lt;&gt;0,INDEX(K481:CP481,,MATCH(F481,K481:CP481,0)+3),"ND"))</f>
        <v>ND</v>
      </c>
      <c r="J481" s="976" t="str">
        <f t="shared" ref="J481:J512" si="94">IF(G481="NE",G481,IF(INDEX(K481:CQ481,,MATCH(G481,K481:CQ481,0)+3)&lt;&gt;0,INDEX(K481:CQ481,,MATCH(G481,K481:CQ481,0)+3),"ND"))</f>
        <v>ND</v>
      </c>
      <c r="K481" s="235" t="s">
        <v>3730</v>
      </c>
      <c r="L481" s="236">
        <v>45590</v>
      </c>
      <c r="M481" s="1030" t="s">
        <v>8442</v>
      </c>
      <c r="N481" s="235" t="s">
        <v>8858</v>
      </c>
      <c r="O481" s="236">
        <v>45639</v>
      </c>
      <c r="P481" s="1030" t="s">
        <v>8632</v>
      </c>
      <c r="Q481" s="235" t="s">
        <v>3765</v>
      </c>
      <c r="R481" s="236">
        <v>45709</v>
      </c>
      <c r="S481" s="1030" t="s">
        <v>8955</v>
      </c>
      <c r="T481" s="235" t="s">
        <v>5536</v>
      </c>
      <c r="U481" s="236">
        <v>45734</v>
      </c>
      <c r="V481" s="1030" t="s">
        <v>9069</v>
      </c>
      <c r="W481" s="235" t="s">
        <v>5701</v>
      </c>
      <c r="X481" s="236">
        <v>45769</v>
      </c>
      <c r="Y481" s="1030" t="s">
        <v>9064</v>
      </c>
      <c r="Z481" s="412" t="s">
        <v>5536</v>
      </c>
      <c r="AA481" s="930">
        <v>45789</v>
      </c>
      <c r="AB481" s="235"/>
      <c r="AC481" s="235" t="s">
        <v>7387</v>
      </c>
      <c r="AD481" s="236">
        <v>45800</v>
      </c>
      <c r="AE481" s="1030" t="s">
        <v>9399</v>
      </c>
      <c r="AF481" s="235" t="s">
        <v>9402</v>
      </c>
      <c r="AG481" s="236">
        <v>45831</v>
      </c>
      <c r="AH481" s="235"/>
      <c r="AI481" s="235" t="s">
        <v>3748</v>
      </c>
      <c r="AJ481" s="236">
        <v>45833</v>
      </c>
      <c r="AK481" s="1044" t="s">
        <v>9622</v>
      </c>
      <c r="AL481" s="235"/>
      <c r="AM481" s="235"/>
      <c r="AN481" s="235"/>
      <c r="AO481" s="235" t="s">
        <v>3748</v>
      </c>
      <c r="AP481" s="236">
        <v>45996</v>
      </c>
      <c r="AQ481" s="1044" t="s">
        <v>11514</v>
      </c>
      <c r="AR481" s="235"/>
      <c r="AS481" s="235"/>
    </row>
    <row r="482" spans="1:45" s="77" customFormat="1" ht="15" hidden="1" x14ac:dyDescent="0.25">
      <c r="A482" s="264" t="s">
        <v>8263</v>
      </c>
      <c r="B482" s="264"/>
      <c r="C482" s="264" t="s">
        <v>8257</v>
      </c>
      <c r="D482" s="264" t="s">
        <v>8438</v>
      </c>
      <c r="E482" s="247" t="s">
        <v>8403</v>
      </c>
      <c r="F482" s="975">
        <f t="shared" si="91"/>
        <v>45996</v>
      </c>
      <c r="G482" s="981" t="str">
        <f t="shared" si="92"/>
        <v>A</v>
      </c>
      <c r="H482" s="1033" t="str">
        <f t="shared" si="90"/>
        <v>MR_DER-1432_25</v>
      </c>
      <c r="I482" s="976" t="str">
        <f t="shared" si="93"/>
        <v>ND</v>
      </c>
      <c r="J482" s="976" t="str">
        <f t="shared" si="94"/>
        <v>ND</v>
      </c>
      <c r="K482" s="235" t="s">
        <v>3730</v>
      </c>
      <c r="L482" s="236">
        <v>45590</v>
      </c>
      <c r="M482" s="1030" t="s">
        <v>8442</v>
      </c>
      <c r="N482" s="235" t="s">
        <v>8858</v>
      </c>
      <c r="O482" s="236">
        <v>45639</v>
      </c>
      <c r="P482" s="1030" t="s">
        <v>8632</v>
      </c>
      <c r="Q482" s="235" t="s">
        <v>3765</v>
      </c>
      <c r="R482" s="236">
        <v>45709</v>
      </c>
      <c r="S482" s="1030" t="s">
        <v>8955</v>
      </c>
      <c r="T482" s="235" t="s">
        <v>5536</v>
      </c>
      <c r="U482" s="236">
        <v>45734</v>
      </c>
      <c r="V482" s="1030" t="s">
        <v>9069</v>
      </c>
      <c r="W482" s="235" t="s">
        <v>5701</v>
      </c>
      <c r="X482" s="236">
        <v>45769</v>
      </c>
      <c r="Y482" s="1030" t="s">
        <v>9064</v>
      </c>
      <c r="Z482" s="412" t="s">
        <v>5536</v>
      </c>
      <c r="AA482" s="930">
        <v>45789</v>
      </c>
      <c r="AB482" s="235"/>
      <c r="AC482" s="235" t="s">
        <v>7387</v>
      </c>
      <c r="AD482" s="236">
        <v>45800</v>
      </c>
      <c r="AE482" s="1030" t="s">
        <v>9399</v>
      </c>
      <c r="AF482" s="235" t="s">
        <v>9402</v>
      </c>
      <c r="AG482" s="236">
        <v>45831</v>
      </c>
      <c r="AH482" s="235"/>
      <c r="AI482" s="235" t="s">
        <v>3748</v>
      </c>
      <c r="AJ482" s="236">
        <v>45833</v>
      </c>
      <c r="AK482" s="1044" t="s">
        <v>9622</v>
      </c>
      <c r="AL482" s="235"/>
      <c r="AM482" s="235"/>
      <c r="AN482" s="235"/>
      <c r="AO482" s="235" t="s">
        <v>3748</v>
      </c>
      <c r="AP482" s="236">
        <v>45996</v>
      </c>
      <c r="AQ482" s="1044" t="s">
        <v>11514</v>
      </c>
      <c r="AR482" s="235"/>
      <c r="AS482" s="235"/>
    </row>
    <row r="483" spans="1:45" s="77" customFormat="1" ht="15" hidden="1" x14ac:dyDescent="0.25">
      <c r="A483" s="264" t="s">
        <v>8263</v>
      </c>
      <c r="B483" s="264"/>
      <c r="C483" s="264" t="s">
        <v>8257</v>
      </c>
      <c r="D483" s="264" t="s">
        <v>8438</v>
      </c>
      <c r="E483" s="247" t="s">
        <v>8404</v>
      </c>
      <c r="F483" s="975">
        <f t="shared" si="91"/>
        <v>45996</v>
      </c>
      <c r="G483" s="981" t="str">
        <f t="shared" si="92"/>
        <v>A</v>
      </c>
      <c r="H483" s="1033" t="str">
        <f t="shared" si="90"/>
        <v>MR_DER-1432_25</v>
      </c>
      <c r="I483" s="976" t="str">
        <f t="shared" si="93"/>
        <v>ND</v>
      </c>
      <c r="J483" s="976" t="str">
        <f t="shared" si="94"/>
        <v>ND</v>
      </c>
      <c r="K483" s="235" t="s">
        <v>3730</v>
      </c>
      <c r="L483" s="236">
        <v>45590</v>
      </c>
      <c r="M483" s="1030" t="s">
        <v>8442</v>
      </c>
      <c r="N483" s="235" t="s">
        <v>8858</v>
      </c>
      <c r="O483" s="236">
        <v>45639</v>
      </c>
      <c r="P483" s="1030" t="s">
        <v>8632</v>
      </c>
      <c r="Q483" s="235" t="s">
        <v>3765</v>
      </c>
      <c r="R483" s="236">
        <v>45709</v>
      </c>
      <c r="S483" s="1030" t="s">
        <v>8955</v>
      </c>
      <c r="T483" s="235" t="s">
        <v>5536</v>
      </c>
      <c r="U483" s="236">
        <v>45734</v>
      </c>
      <c r="V483" s="1030" t="s">
        <v>9069</v>
      </c>
      <c r="W483" s="235" t="s">
        <v>5701</v>
      </c>
      <c r="X483" s="236">
        <v>45769</v>
      </c>
      <c r="Y483" s="1030" t="s">
        <v>9064</v>
      </c>
      <c r="Z483" s="412" t="s">
        <v>5536</v>
      </c>
      <c r="AA483" s="930">
        <v>45789</v>
      </c>
      <c r="AB483" s="235"/>
      <c r="AC483" s="235" t="s">
        <v>7387</v>
      </c>
      <c r="AD483" s="236">
        <v>45800</v>
      </c>
      <c r="AE483" s="1030" t="s">
        <v>9399</v>
      </c>
      <c r="AF483" s="235" t="s">
        <v>9402</v>
      </c>
      <c r="AG483" s="236">
        <v>45831</v>
      </c>
      <c r="AH483" s="235"/>
      <c r="AI483" s="235" t="s">
        <v>3748</v>
      </c>
      <c r="AJ483" s="236">
        <v>45833</v>
      </c>
      <c r="AK483" s="1044" t="s">
        <v>9622</v>
      </c>
      <c r="AL483" s="235"/>
      <c r="AM483" s="235"/>
      <c r="AN483" s="235"/>
      <c r="AO483" s="235" t="s">
        <v>3748</v>
      </c>
      <c r="AP483" s="236">
        <v>45996</v>
      </c>
      <c r="AQ483" s="1044" t="s">
        <v>11514</v>
      </c>
      <c r="AR483" s="235"/>
      <c r="AS483" s="235"/>
    </row>
    <row r="484" spans="1:45" s="77" customFormat="1" ht="15" hidden="1" x14ac:dyDescent="0.25">
      <c r="A484" s="264" t="s">
        <v>8263</v>
      </c>
      <c r="B484" s="264"/>
      <c r="C484" s="264" t="s">
        <v>8257</v>
      </c>
      <c r="D484" s="264" t="s">
        <v>8438</v>
      </c>
      <c r="E484" s="247" t="s">
        <v>8405</v>
      </c>
      <c r="F484" s="975">
        <f t="shared" si="91"/>
        <v>45996</v>
      </c>
      <c r="G484" s="981" t="str">
        <f t="shared" si="92"/>
        <v>A</v>
      </c>
      <c r="H484" s="1033" t="str">
        <f t="shared" si="90"/>
        <v>MR_DER-1432_25</v>
      </c>
      <c r="I484" s="976" t="str">
        <f t="shared" si="93"/>
        <v>ND</v>
      </c>
      <c r="J484" s="976" t="str">
        <f t="shared" si="94"/>
        <v>ND</v>
      </c>
      <c r="K484" s="235" t="s">
        <v>3730</v>
      </c>
      <c r="L484" s="236">
        <v>45590</v>
      </c>
      <c r="M484" s="1030" t="s">
        <v>8442</v>
      </c>
      <c r="N484" s="235" t="s">
        <v>8858</v>
      </c>
      <c r="O484" s="236">
        <v>45639</v>
      </c>
      <c r="P484" s="1030" t="s">
        <v>8632</v>
      </c>
      <c r="Q484" s="235" t="s">
        <v>3765</v>
      </c>
      <c r="R484" s="236">
        <v>45709</v>
      </c>
      <c r="S484" s="1030" t="s">
        <v>8955</v>
      </c>
      <c r="T484" s="235" t="s">
        <v>5536</v>
      </c>
      <c r="U484" s="236">
        <v>45734</v>
      </c>
      <c r="V484" s="1030" t="s">
        <v>9069</v>
      </c>
      <c r="W484" s="235" t="s">
        <v>5701</v>
      </c>
      <c r="X484" s="236">
        <v>45769</v>
      </c>
      <c r="Y484" s="1030" t="s">
        <v>9064</v>
      </c>
      <c r="Z484" s="412" t="s">
        <v>5536</v>
      </c>
      <c r="AA484" s="930">
        <v>45789</v>
      </c>
      <c r="AB484" s="235"/>
      <c r="AC484" s="235" t="s">
        <v>7387</v>
      </c>
      <c r="AD484" s="236">
        <v>45800</v>
      </c>
      <c r="AE484" s="1030" t="s">
        <v>9399</v>
      </c>
      <c r="AF484" s="235" t="s">
        <v>9402</v>
      </c>
      <c r="AG484" s="236">
        <v>45831</v>
      </c>
      <c r="AH484" s="235"/>
      <c r="AI484" s="235" t="s">
        <v>3748</v>
      </c>
      <c r="AJ484" s="236">
        <v>45833</v>
      </c>
      <c r="AK484" s="1044" t="s">
        <v>9622</v>
      </c>
      <c r="AL484" s="235"/>
      <c r="AM484" s="235"/>
      <c r="AN484" s="235"/>
      <c r="AO484" s="235" t="s">
        <v>3748</v>
      </c>
      <c r="AP484" s="236">
        <v>45996</v>
      </c>
      <c r="AQ484" s="1044" t="s">
        <v>11514</v>
      </c>
      <c r="AR484" s="235"/>
      <c r="AS484" s="235"/>
    </row>
    <row r="485" spans="1:45" s="77" customFormat="1" ht="15" hidden="1" x14ac:dyDescent="0.25">
      <c r="A485" s="264" t="s">
        <v>8263</v>
      </c>
      <c r="B485" s="264"/>
      <c r="C485" s="264" t="s">
        <v>8257</v>
      </c>
      <c r="D485" s="264" t="s">
        <v>8438</v>
      </c>
      <c r="E485" s="247" t="s">
        <v>8406</v>
      </c>
      <c r="F485" s="975">
        <f t="shared" si="91"/>
        <v>45996</v>
      </c>
      <c r="G485" s="981" t="str">
        <f t="shared" si="92"/>
        <v>A</v>
      </c>
      <c r="H485" s="1033" t="str">
        <f t="shared" si="90"/>
        <v>MR_DER-1432_25</v>
      </c>
      <c r="I485" s="976" t="str">
        <f t="shared" si="93"/>
        <v>ND</v>
      </c>
      <c r="J485" s="976" t="str">
        <f t="shared" si="94"/>
        <v>ND</v>
      </c>
      <c r="K485" s="235" t="s">
        <v>3730</v>
      </c>
      <c r="L485" s="236">
        <v>45590</v>
      </c>
      <c r="M485" s="1030" t="s">
        <v>8442</v>
      </c>
      <c r="N485" s="235" t="s">
        <v>8858</v>
      </c>
      <c r="O485" s="236">
        <v>45639</v>
      </c>
      <c r="P485" s="1030" t="s">
        <v>8632</v>
      </c>
      <c r="Q485" s="235" t="s">
        <v>3765</v>
      </c>
      <c r="R485" s="236">
        <v>45709</v>
      </c>
      <c r="S485" s="1030" t="s">
        <v>8955</v>
      </c>
      <c r="T485" s="235" t="s">
        <v>5536</v>
      </c>
      <c r="U485" s="236">
        <v>45734</v>
      </c>
      <c r="V485" s="1030" t="s">
        <v>9069</v>
      </c>
      <c r="W485" s="235" t="s">
        <v>5701</v>
      </c>
      <c r="X485" s="236">
        <v>45769</v>
      </c>
      <c r="Y485" s="1030" t="s">
        <v>9064</v>
      </c>
      <c r="Z485" s="412" t="s">
        <v>5536</v>
      </c>
      <c r="AA485" s="930">
        <v>45789</v>
      </c>
      <c r="AB485" s="235"/>
      <c r="AC485" s="235" t="s">
        <v>7387</v>
      </c>
      <c r="AD485" s="236">
        <v>45800</v>
      </c>
      <c r="AE485" s="1030" t="s">
        <v>9399</v>
      </c>
      <c r="AF485" s="235" t="s">
        <v>9402</v>
      </c>
      <c r="AG485" s="236">
        <v>45831</v>
      </c>
      <c r="AH485" s="235"/>
      <c r="AI485" s="235" t="s">
        <v>3748</v>
      </c>
      <c r="AJ485" s="236">
        <v>45833</v>
      </c>
      <c r="AK485" s="1044" t="s">
        <v>9622</v>
      </c>
      <c r="AL485" s="235"/>
      <c r="AM485" s="235"/>
      <c r="AN485" s="235"/>
      <c r="AO485" s="235" t="s">
        <v>3748</v>
      </c>
      <c r="AP485" s="236">
        <v>45996</v>
      </c>
      <c r="AQ485" s="1044" t="s">
        <v>11514</v>
      </c>
      <c r="AR485" s="235"/>
      <c r="AS485" s="235"/>
    </row>
    <row r="486" spans="1:45" s="77" customFormat="1" ht="15" hidden="1" x14ac:dyDescent="0.25">
      <c r="A486" s="264" t="s">
        <v>8263</v>
      </c>
      <c r="B486" s="264"/>
      <c r="C486" s="264" t="s">
        <v>8257</v>
      </c>
      <c r="D486" s="264" t="s">
        <v>8438</v>
      </c>
      <c r="E486" s="247" t="s">
        <v>8407</v>
      </c>
      <c r="F486" s="975">
        <f t="shared" si="91"/>
        <v>45996</v>
      </c>
      <c r="G486" s="981" t="str">
        <f t="shared" si="92"/>
        <v>A</v>
      </c>
      <c r="H486" s="1033" t="str">
        <f t="shared" si="90"/>
        <v>MR_DER-1432_25</v>
      </c>
      <c r="I486" s="976" t="str">
        <f t="shared" si="93"/>
        <v>ND</v>
      </c>
      <c r="J486" s="976" t="str">
        <f t="shared" si="94"/>
        <v>ND</v>
      </c>
      <c r="K486" s="235" t="s">
        <v>3730</v>
      </c>
      <c r="L486" s="236">
        <v>45590</v>
      </c>
      <c r="M486" s="1030" t="s">
        <v>8442</v>
      </c>
      <c r="N486" s="235" t="s">
        <v>8858</v>
      </c>
      <c r="O486" s="236">
        <v>45639</v>
      </c>
      <c r="P486" s="1030" t="s">
        <v>8632</v>
      </c>
      <c r="Q486" s="235" t="s">
        <v>3765</v>
      </c>
      <c r="R486" s="236">
        <v>45709</v>
      </c>
      <c r="S486" s="1030" t="s">
        <v>8955</v>
      </c>
      <c r="T486" s="235" t="s">
        <v>5536</v>
      </c>
      <c r="U486" s="236">
        <v>45734</v>
      </c>
      <c r="V486" s="1030" t="s">
        <v>9069</v>
      </c>
      <c r="W486" s="235" t="s">
        <v>5701</v>
      </c>
      <c r="X486" s="236">
        <v>45769</v>
      </c>
      <c r="Y486" s="1030" t="s">
        <v>9064</v>
      </c>
      <c r="Z486" s="412" t="s">
        <v>5536</v>
      </c>
      <c r="AA486" s="930">
        <v>45789</v>
      </c>
      <c r="AB486" s="235"/>
      <c r="AC486" s="235" t="s">
        <v>7387</v>
      </c>
      <c r="AD486" s="236">
        <v>45800</v>
      </c>
      <c r="AE486" s="1030" t="s">
        <v>9399</v>
      </c>
      <c r="AF486" s="235" t="s">
        <v>9402</v>
      </c>
      <c r="AG486" s="236">
        <v>45831</v>
      </c>
      <c r="AH486" s="235"/>
      <c r="AI486" s="235" t="s">
        <v>3748</v>
      </c>
      <c r="AJ486" s="236">
        <v>45833</v>
      </c>
      <c r="AK486" s="1044" t="s">
        <v>9622</v>
      </c>
      <c r="AL486" s="235"/>
      <c r="AM486" s="235"/>
      <c r="AN486" s="235"/>
      <c r="AO486" s="235" t="s">
        <v>3748</v>
      </c>
      <c r="AP486" s="236">
        <v>45996</v>
      </c>
      <c r="AQ486" s="1044" t="s">
        <v>11514</v>
      </c>
      <c r="AR486" s="235"/>
      <c r="AS486" s="235"/>
    </row>
    <row r="487" spans="1:45" s="77" customFormat="1" ht="15" hidden="1" x14ac:dyDescent="0.25">
      <c r="A487" s="264" t="s">
        <v>8263</v>
      </c>
      <c r="B487" s="264"/>
      <c r="C487" s="264" t="s">
        <v>8257</v>
      </c>
      <c r="D487" s="264" t="s">
        <v>8438</v>
      </c>
      <c r="E487" s="247" t="s">
        <v>8408</v>
      </c>
      <c r="F487" s="975">
        <f t="shared" si="91"/>
        <v>45996</v>
      </c>
      <c r="G487" s="981" t="str">
        <f t="shared" si="92"/>
        <v>A</v>
      </c>
      <c r="H487" s="1033" t="str">
        <f t="shared" si="90"/>
        <v>MR_DER-1432_25</v>
      </c>
      <c r="I487" s="976" t="str">
        <f t="shared" si="93"/>
        <v>ND</v>
      </c>
      <c r="J487" s="976" t="str">
        <f t="shared" si="94"/>
        <v>ND</v>
      </c>
      <c r="K487" s="235" t="s">
        <v>3730</v>
      </c>
      <c r="L487" s="236">
        <v>45590</v>
      </c>
      <c r="M487" s="1030" t="s">
        <v>8442</v>
      </c>
      <c r="N487" s="235" t="s">
        <v>8858</v>
      </c>
      <c r="O487" s="236">
        <v>45639</v>
      </c>
      <c r="P487" s="1030" t="s">
        <v>8632</v>
      </c>
      <c r="Q487" s="235" t="s">
        <v>3765</v>
      </c>
      <c r="R487" s="236">
        <v>45709</v>
      </c>
      <c r="S487" s="1030" t="s">
        <v>8955</v>
      </c>
      <c r="T487" s="235" t="s">
        <v>5536</v>
      </c>
      <c r="U487" s="236">
        <v>45734</v>
      </c>
      <c r="V487" s="1030" t="s">
        <v>9069</v>
      </c>
      <c r="W487" s="235" t="s">
        <v>5701</v>
      </c>
      <c r="X487" s="236">
        <v>45769</v>
      </c>
      <c r="Y487" s="1030" t="s">
        <v>9064</v>
      </c>
      <c r="Z487" s="412" t="s">
        <v>5536</v>
      </c>
      <c r="AA487" s="930">
        <v>45789</v>
      </c>
      <c r="AB487" s="235"/>
      <c r="AC487" s="235" t="s">
        <v>7387</v>
      </c>
      <c r="AD487" s="236">
        <v>45800</v>
      </c>
      <c r="AE487" s="1030" t="s">
        <v>9399</v>
      </c>
      <c r="AF487" s="235" t="s">
        <v>9402</v>
      </c>
      <c r="AG487" s="236">
        <v>45831</v>
      </c>
      <c r="AH487" s="235"/>
      <c r="AI487" s="235" t="s">
        <v>3748</v>
      </c>
      <c r="AJ487" s="236">
        <v>45833</v>
      </c>
      <c r="AK487" s="1044" t="s">
        <v>9622</v>
      </c>
      <c r="AL487" s="235"/>
      <c r="AM487" s="235"/>
      <c r="AN487" s="235"/>
      <c r="AO487" s="235" t="s">
        <v>3748</v>
      </c>
      <c r="AP487" s="236">
        <v>45996</v>
      </c>
      <c r="AQ487" s="1044" t="s">
        <v>11514</v>
      </c>
      <c r="AR487" s="235"/>
      <c r="AS487" s="235"/>
    </row>
    <row r="488" spans="1:45" s="77" customFormat="1" ht="15" hidden="1" x14ac:dyDescent="0.25">
      <c r="A488" s="264" t="s">
        <v>8263</v>
      </c>
      <c r="B488" s="264"/>
      <c r="C488" s="264" t="s">
        <v>8257</v>
      </c>
      <c r="D488" s="264" t="s">
        <v>8438</v>
      </c>
      <c r="E488" s="247" t="s">
        <v>8409</v>
      </c>
      <c r="F488" s="975">
        <f t="shared" si="91"/>
        <v>45996</v>
      </c>
      <c r="G488" s="981" t="str">
        <f t="shared" si="92"/>
        <v>A</v>
      </c>
      <c r="H488" s="1033" t="str">
        <f t="shared" si="90"/>
        <v>MR_DER-1432_25</v>
      </c>
      <c r="I488" s="976" t="str">
        <f t="shared" si="93"/>
        <v>ND</v>
      </c>
      <c r="J488" s="976" t="str">
        <f t="shared" si="94"/>
        <v>ND</v>
      </c>
      <c r="K488" s="235" t="s">
        <v>3730</v>
      </c>
      <c r="L488" s="236">
        <v>45590</v>
      </c>
      <c r="M488" s="1030" t="s">
        <v>8442</v>
      </c>
      <c r="N488" s="235" t="s">
        <v>8858</v>
      </c>
      <c r="O488" s="236">
        <v>45639</v>
      </c>
      <c r="P488" s="1030" t="s">
        <v>8632</v>
      </c>
      <c r="Q488" s="235" t="s">
        <v>3765</v>
      </c>
      <c r="R488" s="236">
        <v>45709</v>
      </c>
      <c r="S488" s="1030" t="s">
        <v>8955</v>
      </c>
      <c r="T488" s="235" t="s">
        <v>5536</v>
      </c>
      <c r="U488" s="236">
        <v>45734</v>
      </c>
      <c r="V488" s="1030" t="s">
        <v>9069</v>
      </c>
      <c r="W488" s="235" t="s">
        <v>5701</v>
      </c>
      <c r="X488" s="236">
        <v>45769</v>
      </c>
      <c r="Y488" s="1030" t="s">
        <v>9064</v>
      </c>
      <c r="Z488" s="412" t="s">
        <v>5536</v>
      </c>
      <c r="AA488" s="930">
        <v>45789</v>
      </c>
      <c r="AB488" s="235"/>
      <c r="AC488" s="235" t="s">
        <v>7387</v>
      </c>
      <c r="AD488" s="236">
        <v>45800</v>
      </c>
      <c r="AE488" s="1030" t="s">
        <v>9399</v>
      </c>
      <c r="AF488" s="235" t="s">
        <v>9402</v>
      </c>
      <c r="AG488" s="236">
        <v>45831</v>
      </c>
      <c r="AH488" s="235"/>
      <c r="AI488" s="235" t="s">
        <v>3748</v>
      </c>
      <c r="AJ488" s="236">
        <v>45833</v>
      </c>
      <c r="AK488" s="1044" t="s">
        <v>9622</v>
      </c>
      <c r="AL488" s="235"/>
      <c r="AM488" s="235"/>
      <c r="AN488" s="235"/>
      <c r="AO488" s="235" t="s">
        <v>3748</v>
      </c>
      <c r="AP488" s="236">
        <v>45996</v>
      </c>
      <c r="AQ488" s="1044" t="s">
        <v>11514</v>
      </c>
      <c r="AR488" s="235"/>
      <c r="AS488" s="235"/>
    </row>
    <row r="489" spans="1:45" s="77" customFormat="1" ht="15" hidden="1" x14ac:dyDescent="0.25">
      <c r="A489" s="264" t="s">
        <v>8263</v>
      </c>
      <c r="B489" s="264"/>
      <c r="C489" s="264" t="s">
        <v>8257</v>
      </c>
      <c r="D489" s="264" t="s">
        <v>8438</v>
      </c>
      <c r="E489" s="247" t="s">
        <v>8410</v>
      </c>
      <c r="F489" s="975">
        <f t="shared" si="91"/>
        <v>45996</v>
      </c>
      <c r="G489" s="981" t="str">
        <f t="shared" si="92"/>
        <v>A</v>
      </c>
      <c r="H489" s="1033" t="str">
        <f t="shared" si="90"/>
        <v>MR_DER-1432_25</v>
      </c>
      <c r="I489" s="976" t="str">
        <f t="shared" si="93"/>
        <v>ND</v>
      </c>
      <c r="J489" s="976" t="str">
        <f t="shared" si="94"/>
        <v>ND</v>
      </c>
      <c r="K489" s="235" t="s">
        <v>3730</v>
      </c>
      <c r="L489" s="236">
        <v>45590</v>
      </c>
      <c r="M489" s="1030" t="s">
        <v>8442</v>
      </c>
      <c r="N489" s="235" t="s">
        <v>8858</v>
      </c>
      <c r="O489" s="236">
        <v>45639</v>
      </c>
      <c r="P489" s="1030" t="s">
        <v>8632</v>
      </c>
      <c r="Q489" s="235" t="s">
        <v>3765</v>
      </c>
      <c r="R489" s="236">
        <v>45709</v>
      </c>
      <c r="S489" s="1030" t="s">
        <v>8955</v>
      </c>
      <c r="T489" s="235" t="s">
        <v>5536</v>
      </c>
      <c r="U489" s="236">
        <v>45734</v>
      </c>
      <c r="V489" s="1030" t="s">
        <v>9069</v>
      </c>
      <c r="W489" s="235" t="s">
        <v>5701</v>
      </c>
      <c r="X489" s="236">
        <v>45769</v>
      </c>
      <c r="Y489" s="1030" t="s">
        <v>9064</v>
      </c>
      <c r="Z489" s="412" t="s">
        <v>5536</v>
      </c>
      <c r="AA489" s="930">
        <v>45789</v>
      </c>
      <c r="AB489" s="235"/>
      <c r="AC489" s="235" t="s">
        <v>7387</v>
      </c>
      <c r="AD489" s="236">
        <v>45800</v>
      </c>
      <c r="AE489" s="1030" t="s">
        <v>9399</v>
      </c>
      <c r="AF489" s="235" t="s">
        <v>9402</v>
      </c>
      <c r="AG489" s="236">
        <v>45831</v>
      </c>
      <c r="AH489" s="235"/>
      <c r="AI489" s="235" t="s">
        <v>3748</v>
      </c>
      <c r="AJ489" s="236">
        <v>45833</v>
      </c>
      <c r="AK489" s="1044" t="s">
        <v>9622</v>
      </c>
      <c r="AL489" s="235"/>
      <c r="AM489" s="235"/>
      <c r="AN489" s="235"/>
      <c r="AO489" s="235" t="s">
        <v>3748</v>
      </c>
      <c r="AP489" s="236">
        <v>45996</v>
      </c>
      <c r="AQ489" s="1044" t="s">
        <v>11514</v>
      </c>
      <c r="AR489" s="235"/>
      <c r="AS489" s="235"/>
    </row>
    <row r="490" spans="1:45" s="77" customFormat="1" ht="15" hidden="1" x14ac:dyDescent="0.25">
      <c r="A490" s="264" t="s">
        <v>8263</v>
      </c>
      <c r="B490" s="264"/>
      <c r="C490" s="264" t="s">
        <v>8257</v>
      </c>
      <c r="D490" s="264" t="s">
        <v>8438</v>
      </c>
      <c r="E490" s="247" t="s">
        <v>8411</v>
      </c>
      <c r="F490" s="975">
        <f t="shared" si="91"/>
        <v>45996</v>
      </c>
      <c r="G490" s="981" t="str">
        <f t="shared" si="92"/>
        <v>A</v>
      </c>
      <c r="H490" s="1033" t="str">
        <f t="shared" si="90"/>
        <v>MR_DER-1432_25</v>
      </c>
      <c r="I490" s="976" t="str">
        <f t="shared" si="93"/>
        <v>ND</v>
      </c>
      <c r="J490" s="976" t="str">
        <f t="shared" si="94"/>
        <v>ND</v>
      </c>
      <c r="K490" s="235" t="s">
        <v>3730</v>
      </c>
      <c r="L490" s="236">
        <v>45590</v>
      </c>
      <c r="M490" s="1030" t="s">
        <v>8442</v>
      </c>
      <c r="N490" s="235" t="s">
        <v>8858</v>
      </c>
      <c r="O490" s="236">
        <v>45639</v>
      </c>
      <c r="P490" s="1030" t="s">
        <v>8632</v>
      </c>
      <c r="Q490" s="235" t="s">
        <v>3765</v>
      </c>
      <c r="R490" s="236">
        <v>45709</v>
      </c>
      <c r="S490" s="1030" t="s">
        <v>8955</v>
      </c>
      <c r="T490" s="235" t="s">
        <v>5536</v>
      </c>
      <c r="U490" s="236">
        <v>45734</v>
      </c>
      <c r="V490" s="1030" t="s">
        <v>9069</v>
      </c>
      <c r="W490" s="235" t="s">
        <v>5701</v>
      </c>
      <c r="X490" s="236">
        <v>45769</v>
      </c>
      <c r="Y490" s="1030" t="s">
        <v>9064</v>
      </c>
      <c r="Z490" s="412" t="s">
        <v>5536</v>
      </c>
      <c r="AA490" s="930">
        <v>45789</v>
      </c>
      <c r="AB490" s="235"/>
      <c r="AC490" s="235" t="s">
        <v>7387</v>
      </c>
      <c r="AD490" s="236">
        <v>45800</v>
      </c>
      <c r="AE490" s="1030" t="s">
        <v>9399</v>
      </c>
      <c r="AF490" s="235" t="s">
        <v>9402</v>
      </c>
      <c r="AG490" s="236">
        <v>45831</v>
      </c>
      <c r="AH490" s="235"/>
      <c r="AI490" s="235" t="s">
        <v>3748</v>
      </c>
      <c r="AJ490" s="236">
        <v>45833</v>
      </c>
      <c r="AK490" s="1044" t="s">
        <v>9622</v>
      </c>
      <c r="AL490" s="235"/>
      <c r="AM490" s="235"/>
      <c r="AN490" s="235"/>
      <c r="AO490" s="235" t="s">
        <v>3748</v>
      </c>
      <c r="AP490" s="236">
        <v>45996</v>
      </c>
      <c r="AQ490" s="1044" t="s">
        <v>11514</v>
      </c>
      <c r="AR490" s="235"/>
      <c r="AS490" s="235"/>
    </row>
    <row r="491" spans="1:45" s="77" customFormat="1" ht="15" hidden="1" x14ac:dyDescent="0.25">
      <c r="A491" s="264" t="s">
        <v>8263</v>
      </c>
      <c r="B491" s="264"/>
      <c r="C491" s="264" t="s">
        <v>8257</v>
      </c>
      <c r="D491" s="264" t="s">
        <v>8438</v>
      </c>
      <c r="E491" s="247" t="s">
        <v>8412</v>
      </c>
      <c r="F491" s="975">
        <f t="shared" si="91"/>
        <v>45996</v>
      </c>
      <c r="G491" s="981" t="str">
        <f t="shared" si="92"/>
        <v>A</v>
      </c>
      <c r="H491" s="1033" t="str">
        <f t="shared" si="90"/>
        <v>MR_DER-1432_25</v>
      </c>
      <c r="I491" s="976" t="str">
        <f t="shared" si="93"/>
        <v>ND</v>
      </c>
      <c r="J491" s="976" t="str">
        <f t="shared" si="94"/>
        <v>ND</v>
      </c>
      <c r="K491" s="235" t="s">
        <v>3730</v>
      </c>
      <c r="L491" s="236">
        <v>45590</v>
      </c>
      <c r="M491" s="1030" t="s">
        <v>8442</v>
      </c>
      <c r="N491" s="235" t="s">
        <v>8858</v>
      </c>
      <c r="O491" s="236">
        <v>45639</v>
      </c>
      <c r="P491" s="1030" t="s">
        <v>8632</v>
      </c>
      <c r="Q491" s="235" t="s">
        <v>3765</v>
      </c>
      <c r="R491" s="236">
        <v>45709</v>
      </c>
      <c r="S491" s="1030" t="s">
        <v>8955</v>
      </c>
      <c r="T491" s="235" t="s">
        <v>5536</v>
      </c>
      <c r="U491" s="236">
        <v>45734</v>
      </c>
      <c r="V491" s="1030" t="s">
        <v>9069</v>
      </c>
      <c r="W491" s="235" t="s">
        <v>5701</v>
      </c>
      <c r="X491" s="236">
        <v>45769</v>
      </c>
      <c r="Y491" s="1030" t="s">
        <v>9064</v>
      </c>
      <c r="Z491" s="412" t="s">
        <v>5536</v>
      </c>
      <c r="AA491" s="930">
        <v>45789</v>
      </c>
      <c r="AB491" s="235"/>
      <c r="AC491" s="235" t="s">
        <v>7387</v>
      </c>
      <c r="AD491" s="236">
        <v>45800</v>
      </c>
      <c r="AE491" s="1030" t="s">
        <v>9399</v>
      </c>
      <c r="AF491" s="235" t="s">
        <v>9402</v>
      </c>
      <c r="AG491" s="236">
        <v>45831</v>
      </c>
      <c r="AH491" s="235"/>
      <c r="AI491" s="235" t="s">
        <v>3748</v>
      </c>
      <c r="AJ491" s="236">
        <v>45833</v>
      </c>
      <c r="AK491" s="1044" t="s">
        <v>9622</v>
      </c>
      <c r="AL491" s="235"/>
      <c r="AM491" s="235"/>
      <c r="AN491" s="235"/>
      <c r="AO491" s="235" t="s">
        <v>3748</v>
      </c>
      <c r="AP491" s="236">
        <v>45996</v>
      </c>
      <c r="AQ491" s="1044" t="s">
        <v>11514</v>
      </c>
      <c r="AR491" s="235"/>
      <c r="AS491" s="235"/>
    </row>
    <row r="492" spans="1:45" s="77" customFormat="1" ht="15" hidden="1" x14ac:dyDescent="0.25">
      <c r="A492" s="264" t="s">
        <v>8263</v>
      </c>
      <c r="B492" s="264"/>
      <c r="C492" s="264" t="s">
        <v>8257</v>
      </c>
      <c r="D492" s="264" t="s">
        <v>8438</v>
      </c>
      <c r="E492" s="247" t="s">
        <v>8413</v>
      </c>
      <c r="F492" s="975">
        <f t="shared" si="91"/>
        <v>45996</v>
      </c>
      <c r="G492" s="981" t="str">
        <f t="shared" si="92"/>
        <v>A</v>
      </c>
      <c r="H492" s="1033" t="str">
        <f t="shared" si="90"/>
        <v>MR_DER-1432_25</v>
      </c>
      <c r="I492" s="976" t="str">
        <f t="shared" si="93"/>
        <v>ND</v>
      </c>
      <c r="J492" s="976" t="str">
        <f t="shared" si="94"/>
        <v>ND</v>
      </c>
      <c r="K492" s="235" t="s">
        <v>3730</v>
      </c>
      <c r="L492" s="236">
        <v>45590</v>
      </c>
      <c r="M492" s="1030" t="s">
        <v>8442</v>
      </c>
      <c r="N492" s="235" t="s">
        <v>8858</v>
      </c>
      <c r="O492" s="236">
        <v>45639</v>
      </c>
      <c r="P492" s="1030" t="s">
        <v>8632</v>
      </c>
      <c r="Q492" s="235" t="s">
        <v>3765</v>
      </c>
      <c r="R492" s="236">
        <v>45709</v>
      </c>
      <c r="S492" s="1030" t="s">
        <v>8955</v>
      </c>
      <c r="T492" s="235" t="s">
        <v>5536</v>
      </c>
      <c r="U492" s="236">
        <v>45734</v>
      </c>
      <c r="V492" s="1030" t="s">
        <v>9069</v>
      </c>
      <c r="W492" s="235" t="s">
        <v>5701</v>
      </c>
      <c r="X492" s="236">
        <v>45769</v>
      </c>
      <c r="Y492" s="1030" t="s">
        <v>9064</v>
      </c>
      <c r="Z492" s="412" t="s">
        <v>5536</v>
      </c>
      <c r="AA492" s="930">
        <v>45789</v>
      </c>
      <c r="AB492" s="235"/>
      <c r="AC492" s="235" t="s">
        <v>7387</v>
      </c>
      <c r="AD492" s="236">
        <v>45800</v>
      </c>
      <c r="AE492" s="1030" t="s">
        <v>9399</v>
      </c>
      <c r="AF492" s="235" t="s">
        <v>9402</v>
      </c>
      <c r="AG492" s="236">
        <v>45831</v>
      </c>
      <c r="AH492" s="235"/>
      <c r="AI492" s="235" t="s">
        <v>3748</v>
      </c>
      <c r="AJ492" s="236">
        <v>45833</v>
      </c>
      <c r="AK492" s="1044" t="s">
        <v>9622</v>
      </c>
      <c r="AL492" s="235"/>
      <c r="AM492" s="235"/>
      <c r="AN492" s="235"/>
      <c r="AO492" s="235" t="s">
        <v>3748</v>
      </c>
      <c r="AP492" s="236">
        <v>45996</v>
      </c>
      <c r="AQ492" s="1044" t="s">
        <v>11514</v>
      </c>
      <c r="AR492" s="235"/>
      <c r="AS492" s="235"/>
    </row>
    <row r="493" spans="1:45" s="77" customFormat="1" ht="15" hidden="1" x14ac:dyDescent="0.25">
      <c r="A493" s="264" t="s">
        <v>8263</v>
      </c>
      <c r="B493" s="264"/>
      <c r="C493" s="264" t="s">
        <v>8257</v>
      </c>
      <c r="D493" s="264" t="s">
        <v>8438</v>
      </c>
      <c r="E493" s="247" t="s">
        <v>8414</v>
      </c>
      <c r="F493" s="975">
        <f t="shared" si="91"/>
        <v>45996</v>
      </c>
      <c r="G493" s="981" t="str">
        <f t="shared" si="92"/>
        <v>A</v>
      </c>
      <c r="H493" s="1033" t="str">
        <f t="shared" si="90"/>
        <v>MR_DER-1432_25</v>
      </c>
      <c r="I493" s="976" t="str">
        <f t="shared" si="93"/>
        <v>ND</v>
      </c>
      <c r="J493" s="976" t="str">
        <f t="shared" si="94"/>
        <v>ND</v>
      </c>
      <c r="K493" s="235" t="s">
        <v>3730</v>
      </c>
      <c r="L493" s="236">
        <v>45590</v>
      </c>
      <c r="M493" s="1030" t="s">
        <v>8442</v>
      </c>
      <c r="N493" s="235" t="s">
        <v>8858</v>
      </c>
      <c r="O493" s="236">
        <v>45639</v>
      </c>
      <c r="P493" s="1030" t="s">
        <v>8632</v>
      </c>
      <c r="Q493" s="235" t="s">
        <v>3765</v>
      </c>
      <c r="R493" s="236">
        <v>45709</v>
      </c>
      <c r="S493" s="1030" t="s">
        <v>8955</v>
      </c>
      <c r="T493" s="235" t="s">
        <v>5536</v>
      </c>
      <c r="U493" s="236">
        <v>45734</v>
      </c>
      <c r="V493" s="1030" t="s">
        <v>9069</v>
      </c>
      <c r="W493" s="235" t="s">
        <v>5701</v>
      </c>
      <c r="X493" s="236">
        <v>45769</v>
      </c>
      <c r="Y493" s="1030" t="s">
        <v>9064</v>
      </c>
      <c r="Z493" s="412" t="s">
        <v>5536</v>
      </c>
      <c r="AA493" s="930">
        <v>45789</v>
      </c>
      <c r="AB493" s="235"/>
      <c r="AC493" s="235" t="s">
        <v>7387</v>
      </c>
      <c r="AD493" s="236">
        <v>45800</v>
      </c>
      <c r="AE493" s="1030" t="s">
        <v>9399</v>
      </c>
      <c r="AF493" s="235" t="s">
        <v>9402</v>
      </c>
      <c r="AG493" s="236">
        <v>45831</v>
      </c>
      <c r="AH493" s="235"/>
      <c r="AI493" s="235" t="s">
        <v>3748</v>
      </c>
      <c r="AJ493" s="236">
        <v>45833</v>
      </c>
      <c r="AK493" s="1044" t="s">
        <v>9622</v>
      </c>
      <c r="AL493" s="235"/>
      <c r="AM493" s="235"/>
      <c r="AN493" s="235"/>
      <c r="AO493" s="235" t="s">
        <v>3748</v>
      </c>
      <c r="AP493" s="236">
        <v>45996</v>
      </c>
      <c r="AQ493" s="1044" t="s">
        <v>11514</v>
      </c>
      <c r="AR493" s="235"/>
      <c r="AS493" s="235"/>
    </row>
    <row r="494" spans="1:45" s="77" customFormat="1" ht="15" hidden="1" x14ac:dyDescent="0.25">
      <c r="A494" s="264" t="s">
        <v>8263</v>
      </c>
      <c r="B494" s="264"/>
      <c r="C494" s="264" t="s">
        <v>8257</v>
      </c>
      <c r="D494" s="264" t="s">
        <v>8438</v>
      </c>
      <c r="E494" s="247" t="s">
        <v>8415</v>
      </c>
      <c r="F494" s="975">
        <f t="shared" si="91"/>
        <v>45996</v>
      </c>
      <c r="G494" s="981" t="str">
        <f t="shared" si="92"/>
        <v>A</v>
      </c>
      <c r="H494" s="1033" t="str">
        <f t="shared" si="90"/>
        <v>MR_DER-1432_25</v>
      </c>
      <c r="I494" s="976" t="str">
        <f t="shared" si="93"/>
        <v>ND</v>
      </c>
      <c r="J494" s="976" t="str">
        <f t="shared" si="94"/>
        <v>ND</v>
      </c>
      <c r="K494" s="235" t="s">
        <v>3730</v>
      </c>
      <c r="L494" s="236">
        <v>45590</v>
      </c>
      <c r="M494" s="1030" t="s">
        <v>8442</v>
      </c>
      <c r="N494" s="235" t="s">
        <v>8858</v>
      </c>
      <c r="O494" s="236">
        <v>45639</v>
      </c>
      <c r="P494" s="1030" t="s">
        <v>8632</v>
      </c>
      <c r="Q494" s="235" t="s">
        <v>3765</v>
      </c>
      <c r="R494" s="236">
        <v>45709</v>
      </c>
      <c r="S494" s="1030" t="s">
        <v>8955</v>
      </c>
      <c r="T494" s="235" t="s">
        <v>5536</v>
      </c>
      <c r="U494" s="236">
        <v>45734</v>
      </c>
      <c r="V494" s="1030" t="s">
        <v>9069</v>
      </c>
      <c r="W494" s="235" t="s">
        <v>5701</v>
      </c>
      <c r="X494" s="236">
        <v>45769</v>
      </c>
      <c r="Y494" s="1030" t="s">
        <v>9064</v>
      </c>
      <c r="Z494" s="412" t="s">
        <v>5536</v>
      </c>
      <c r="AA494" s="930">
        <v>45789</v>
      </c>
      <c r="AB494" s="235"/>
      <c r="AC494" s="235" t="s">
        <v>7387</v>
      </c>
      <c r="AD494" s="236">
        <v>45800</v>
      </c>
      <c r="AE494" s="1030" t="s">
        <v>9399</v>
      </c>
      <c r="AF494" s="235" t="s">
        <v>9402</v>
      </c>
      <c r="AG494" s="236">
        <v>45831</v>
      </c>
      <c r="AH494" s="235"/>
      <c r="AI494" s="235" t="s">
        <v>3748</v>
      </c>
      <c r="AJ494" s="236">
        <v>45833</v>
      </c>
      <c r="AK494" s="1044" t="s">
        <v>9622</v>
      </c>
      <c r="AL494" s="235"/>
      <c r="AM494" s="235"/>
      <c r="AN494" s="235"/>
      <c r="AO494" s="235" t="s">
        <v>3748</v>
      </c>
      <c r="AP494" s="236">
        <v>45996</v>
      </c>
      <c r="AQ494" s="1044" t="s">
        <v>11514</v>
      </c>
      <c r="AR494" s="235"/>
      <c r="AS494" s="235"/>
    </row>
    <row r="495" spans="1:45" s="77" customFormat="1" ht="15" hidden="1" x14ac:dyDescent="0.25">
      <c r="A495" s="264" t="s">
        <v>8263</v>
      </c>
      <c r="B495" s="264"/>
      <c r="C495" s="264" t="s">
        <v>8257</v>
      </c>
      <c r="D495" s="264" t="s">
        <v>8438</v>
      </c>
      <c r="E495" s="247" t="s">
        <v>8416</v>
      </c>
      <c r="F495" s="975">
        <f t="shared" si="91"/>
        <v>45996</v>
      </c>
      <c r="G495" s="981" t="str">
        <f t="shared" si="92"/>
        <v>A</v>
      </c>
      <c r="H495" s="1033" t="str">
        <f t="shared" si="90"/>
        <v>MR_DER-1432_25</v>
      </c>
      <c r="I495" s="976" t="str">
        <f t="shared" si="93"/>
        <v>ND</v>
      </c>
      <c r="J495" s="976" t="str">
        <f t="shared" si="94"/>
        <v>ND</v>
      </c>
      <c r="K495" s="235" t="s">
        <v>3730</v>
      </c>
      <c r="L495" s="236">
        <v>45590</v>
      </c>
      <c r="M495" s="1030" t="s">
        <v>8442</v>
      </c>
      <c r="N495" s="235" t="s">
        <v>8858</v>
      </c>
      <c r="O495" s="236">
        <v>45639</v>
      </c>
      <c r="P495" s="1030" t="s">
        <v>8632</v>
      </c>
      <c r="Q495" s="235" t="s">
        <v>3765</v>
      </c>
      <c r="R495" s="236">
        <v>45709</v>
      </c>
      <c r="S495" s="1030" t="s">
        <v>8955</v>
      </c>
      <c r="T495" s="235" t="s">
        <v>5536</v>
      </c>
      <c r="U495" s="236">
        <v>45734</v>
      </c>
      <c r="V495" s="1030" t="s">
        <v>9069</v>
      </c>
      <c r="W495" s="235" t="s">
        <v>5701</v>
      </c>
      <c r="X495" s="236">
        <v>45769</v>
      </c>
      <c r="Y495" s="1030" t="s">
        <v>9064</v>
      </c>
      <c r="Z495" s="412" t="s">
        <v>5536</v>
      </c>
      <c r="AA495" s="930">
        <v>45789</v>
      </c>
      <c r="AB495" s="235"/>
      <c r="AC495" s="235" t="s">
        <v>7387</v>
      </c>
      <c r="AD495" s="236">
        <v>45800</v>
      </c>
      <c r="AE495" s="1030" t="s">
        <v>9399</v>
      </c>
      <c r="AF495" s="235" t="s">
        <v>9402</v>
      </c>
      <c r="AG495" s="236">
        <v>45831</v>
      </c>
      <c r="AH495" s="235"/>
      <c r="AI495" s="235" t="s">
        <v>3748</v>
      </c>
      <c r="AJ495" s="236">
        <v>45833</v>
      </c>
      <c r="AK495" s="1044" t="s">
        <v>9622</v>
      </c>
      <c r="AL495" s="235"/>
      <c r="AM495" s="235"/>
      <c r="AN495" s="235"/>
      <c r="AO495" s="235" t="s">
        <v>3748</v>
      </c>
      <c r="AP495" s="236">
        <v>45996</v>
      </c>
      <c r="AQ495" s="1044" t="s">
        <v>11514</v>
      </c>
      <c r="AR495" s="235"/>
      <c r="AS495" s="235"/>
    </row>
    <row r="496" spans="1:45" s="77" customFormat="1" ht="15" hidden="1" x14ac:dyDescent="0.25">
      <c r="A496" s="264" t="s">
        <v>8263</v>
      </c>
      <c r="B496" s="264"/>
      <c r="C496" s="264" t="s">
        <v>8257</v>
      </c>
      <c r="D496" s="264" t="s">
        <v>8438</v>
      </c>
      <c r="E496" s="247" t="s">
        <v>8417</v>
      </c>
      <c r="F496" s="975">
        <f t="shared" si="91"/>
        <v>45996</v>
      </c>
      <c r="G496" s="981" t="str">
        <f t="shared" si="92"/>
        <v>A</v>
      </c>
      <c r="H496" s="1033" t="str">
        <f t="shared" si="90"/>
        <v>MR_DER-1432_25</v>
      </c>
      <c r="I496" s="976" t="str">
        <f t="shared" si="93"/>
        <v>ND</v>
      </c>
      <c r="J496" s="976" t="str">
        <f t="shared" si="94"/>
        <v>ND</v>
      </c>
      <c r="K496" s="235" t="s">
        <v>3730</v>
      </c>
      <c r="L496" s="236">
        <v>45590</v>
      </c>
      <c r="M496" s="1030" t="s">
        <v>8442</v>
      </c>
      <c r="N496" s="235" t="s">
        <v>8858</v>
      </c>
      <c r="O496" s="236">
        <v>45639</v>
      </c>
      <c r="P496" s="1030" t="s">
        <v>8632</v>
      </c>
      <c r="Q496" s="235" t="s">
        <v>3765</v>
      </c>
      <c r="R496" s="236">
        <v>45709</v>
      </c>
      <c r="S496" s="1030" t="s">
        <v>8955</v>
      </c>
      <c r="T496" s="235" t="s">
        <v>5536</v>
      </c>
      <c r="U496" s="236">
        <v>45734</v>
      </c>
      <c r="V496" s="1030" t="s">
        <v>9069</v>
      </c>
      <c r="W496" s="235" t="s">
        <v>5701</v>
      </c>
      <c r="X496" s="236">
        <v>45769</v>
      </c>
      <c r="Y496" s="1030" t="s">
        <v>9064</v>
      </c>
      <c r="Z496" s="412" t="s">
        <v>5536</v>
      </c>
      <c r="AA496" s="930">
        <v>45789</v>
      </c>
      <c r="AB496" s="235"/>
      <c r="AC496" s="235" t="s">
        <v>7387</v>
      </c>
      <c r="AD496" s="236">
        <v>45800</v>
      </c>
      <c r="AE496" s="1030" t="s">
        <v>9399</v>
      </c>
      <c r="AF496" s="235" t="s">
        <v>9402</v>
      </c>
      <c r="AG496" s="236">
        <v>45831</v>
      </c>
      <c r="AH496" s="235"/>
      <c r="AI496" s="235" t="s">
        <v>3748</v>
      </c>
      <c r="AJ496" s="236">
        <v>45833</v>
      </c>
      <c r="AK496" s="1044" t="s">
        <v>9622</v>
      </c>
      <c r="AL496" s="235"/>
      <c r="AM496" s="235"/>
      <c r="AN496" s="235"/>
      <c r="AO496" s="235" t="s">
        <v>3748</v>
      </c>
      <c r="AP496" s="236">
        <v>45996</v>
      </c>
      <c r="AQ496" s="1044" t="s">
        <v>11514</v>
      </c>
      <c r="AR496" s="235"/>
      <c r="AS496" s="235"/>
    </row>
    <row r="497" spans="1:45" s="77" customFormat="1" ht="15" hidden="1" x14ac:dyDescent="0.25">
      <c r="A497" s="264" t="s">
        <v>8263</v>
      </c>
      <c r="B497" s="264"/>
      <c r="C497" s="264" t="s">
        <v>8257</v>
      </c>
      <c r="D497" s="264" t="s">
        <v>8438</v>
      </c>
      <c r="E497" s="247" t="s">
        <v>8418</v>
      </c>
      <c r="F497" s="975">
        <f t="shared" si="91"/>
        <v>45996</v>
      </c>
      <c r="G497" s="981" t="str">
        <f t="shared" si="92"/>
        <v>A</v>
      </c>
      <c r="H497" s="1033" t="str">
        <f t="shared" si="90"/>
        <v>MR_DER-1432_25</v>
      </c>
      <c r="I497" s="976" t="str">
        <f t="shared" si="93"/>
        <v>ND</v>
      </c>
      <c r="J497" s="976" t="str">
        <f t="shared" si="94"/>
        <v>ND</v>
      </c>
      <c r="K497" s="235" t="s">
        <v>3730</v>
      </c>
      <c r="L497" s="236">
        <v>45590</v>
      </c>
      <c r="M497" s="1030" t="s">
        <v>8442</v>
      </c>
      <c r="N497" s="235" t="s">
        <v>8858</v>
      </c>
      <c r="O497" s="236">
        <v>45639</v>
      </c>
      <c r="P497" s="1030" t="s">
        <v>8632</v>
      </c>
      <c r="Q497" s="235" t="s">
        <v>3765</v>
      </c>
      <c r="R497" s="236">
        <v>45709</v>
      </c>
      <c r="S497" s="1030" t="s">
        <v>8955</v>
      </c>
      <c r="T497" s="235" t="s">
        <v>5536</v>
      </c>
      <c r="U497" s="236">
        <v>45734</v>
      </c>
      <c r="V497" s="1030" t="s">
        <v>9069</v>
      </c>
      <c r="W497" s="235" t="s">
        <v>5701</v>
      </c>
      <c r="X497" s="236">
        <v>45769</v>
      </c>
      <c r="Y497" s="1030" t="s">
        <v>9064</v>
      </c>
      <c r="Z497" s="412" t="s">
        <v>5536</v>
      </c>
      <c r="AA497" s="930">
        <v>45789</v>
      </c>
      <c r="AB497" s="235"/>
      <c r="AC497" s="235" t="s">
        <v>7387</v>
      </c>
      <c r="AD497" s="236">
        <v>45800</v>
      </c>
      <c r="AE497" s="1030" t="s">
        <v>9399</v>
      </c>
      <c r="AF497" s="235" t="s">
        <v>9402</v>
      </c>
      <c r="AG497" s="236">
        <v>45831</v>
      </c>
      <c r="AH497" s="235"/>
      <c r="AI497" s="235" t="s">
        <v>3748</v>
      </c>
      <c r="AJ497" s="236">
        <v>45833</v>
      </c>
      <c r="AK497" s="1044" t="s">
        <v>9622</v>
      </c>
      <c r="AL497" s="235"/>
      <c r="AM497" s="235"/>
      <c r="AN497" s="235"/>
      <c r="AO497" s="235" t="s">
        <v>3748</v>
      </c>
      <c r="AP497" s="236">
        <v>45996</v>
      </c>
      <c r="AQ497" s="1044" t="s">
        <v>11514</v>
      </c>
      <c r="AR497" s="235"/>
      <c r="AS497" s="235"/>
    </row>
    <row r="498" spans="1:45" s="77" customFormat="1" ht="15" hidden="1" x14ac:dyDescent="0.25">
      <c r="A498" s="264" t="s">
        <v>8263</v>
      </c>
      <c r="B498" s="264"/>
      <c r="C498" s="264" t="s">
        <v>8257</v>
      </c>
      <c r="D498" s="264" t="s">
        <v>8438</v>
      </c>
      <c r="E498" s="247" t="s">
        <v>8419</v>
      </c>
      <c r="F498" s="975">
        <f t="shared" si="91"/>
        <v>45996</v>
      </c>
      <c r="G498" s="981" t="str">
        <f t="shared" si="92"/>
        <v>A</v>
      </c>
      <c r="H498" s="1033" t="str">
        <f t="shared" si="90"/>
        <v>MR_DER-1432_25</v>
      </c>
      <c r="I498" s="976" t="str">
        <f t="shared" si="93"/>
        <v>ND</v>
      </c>
      <c r="J498" s="976" t="str">
        <f t="shared" si="94"/>
        <v>ND</v>
      </c>
      <c r="K498" s="235" t="s">
        <v>3730</v>
      </c>
      <c r="L498" s="236">
        <v>45590</v>
      </c>
      <c r="M498" s="1030" t="s">
        <v>8442</v>
      </c>
      <c r="N498" s="235" t="s">
        <v>8858</v>
      </c>
      <c r="O498" s="236">
        <v>45639</v>
      </c>
      <c r="P498" s="1030" t="s">
        <v>8632</v>
      </c>
      <c r="Q498" s="235" t="s">
        <v>3765</v>
      </c>
      <c r="R498" s="236">
        <v>45709</v>
      </c>
      <c r="S498" s="1030" t="s">
        <v>8955</v>
      </c>
      <c r="T498" s="235" t="s">
        <v>5536</v>
      </c>
      <c r="U498" s="236">
        <v>45734</v>
      </c>
      <c r="V498" s="1030" t="s">
        <v>9069</v>
      </c>
      <c r="W498" s="235" t="s">
        <v>5701</v>
      </c>
      <c r="X498" s="236">
        <v>45769</v>
      </c>
      <c r="Y498" s="1030" t="s">
        <v>9064</v>
      </c>
      <c r="Z498" s="412" t="s">
        <v>5536</v>
      </c>
      <c r="AA498" s="930">
        <v>45789</v>
      </c>
      <c r="AB498" s="235"/>
      <c r="AC498" s="235" t="s">
        <v>7387</v>
      </c>
      <c r="AD498" s="236">
        <v>45800</v>
      </c>
      <c r="AE498" s="1030" t="s">
        <v>9399</v>
      </c>
      <c r="AF498" s="235" t="s">
        <v>9402</v>
      </c>
      <c r="AG498" s="236">
        <v>45831</v>
      </c>
      <c r="AH498" s="235"/>
      <c r="AI498" s="235" t="s">
        <v>3748</v>
      </c>
      <c r="AJ498" s="236">
        <v>45833</v>
      </c>
      <c r="AK498" s="1044" t="s">
        <v>9622</v>
      </c>
      <c r="AL498" s="235"/>
      <c r="AM498" s="235"/>
      <c r="AN498" s="235"/>
      <c r="AO498" s="235" t="s">
        <v>3748</v>
      </c>
      <c r="AP498" s="236">
        <v>45996</v>
      </c>
      <c r="AQ498" s="1044" t="s">
        <v>11514</v>
      </c>
      <c r="AR498" s="235"/>
      <c r="AS498" s="235"/>
    </row>
    <row r="499" spans="1:45" s="77" customFormat="1" ht="15" hidden="1" x14ac:dyDescent="0.25">
      <c r="A499" s="264" t="s">
        <v>8263</v>
      </c>
      <c r="B499" s="264"/>
      <c r="C499" s="264" t="s">
        <v>8257</v>
      </c>
      <c r="D499" s="264" t="s">
        <v>8438</v>
      </c>
      <c r="E499" s="247" t="s">
        <v>8420</v>
      </c>
      <c r="F499" s="975">
        <f t="shared" si="91"/>
        <v>45996</v>
      </c>
      <c r="G499" s="981" t="str">
        <f t="shared" si="92"/>
        <v>A</v>
      </c>
      <c r="H499" s="1033" t="str">
        <f t="shared" si="90"/>
        <v>MR_DER-1432_25</v>
      </c>
      <c r="I499" s="976" t="str">
        <f t="shared" si="93"/>
        <v>ND</v>
      </c>
      <c r="J499" s="976" t="str">
        <f t="shared" si="94"/>
        <v>ND</v>
      </c>
      <c r="K499" s="235" t="s">
        <v>3730</v>
      </c>
      <c r="L499" s="236">
        <v>45590</v>
      </c>
      <c r="M499" s="1030" t="s">
        <v>8442</v>
      </c>
      <c r="N499" s="235" t="s">
        <v>8858</v>
      </c>
      <c r="O499" s="236">
        <v>45639</v>
      </c>
      <c r="P499" s="1030" t="s">
        <v>8632</v>
      </c>
      <c r="Q499" s="235" t="s">
        <v>3765</v>
      </c>
      <c r="R499" s="236">
        <v>45709</v>
      </c>
      <c r="S499" s="1030" t="s">
        <v>8955</v>
      </c>
      <c r="T499" s="235" t="s">
        <v>5536</v>
      </c>
      <c r="U499" s="236">
        <v>45734</v>
      </c>
      <c r="V499" s="1030" t="s">
        <v>9069</v>
      </c>
      <c r="W499" s="235" t="s">
        <v>5701</v>
      </c>
      <c r="X499" s="236">
        <v>45769</v>
      </c>
      <c r="Y499" s="1030" t="s">
        <v>9064</v>
      </c>
      <c r="Z499" s="412" t="s">
        <v>5536</v>
      </c>
      <c r="AA499" s="930">
        <v>45789</v>
      </c>
      <c r="AB499" s="235"/>
      <c r="AC499" s="235" t="s">
        <v>7387</v>
      </c>
      <c r="AD499" s="236">
        <v>45800</v>
      </c>
      <c r="AE499" s="1030" t="s">
        <v>9399</v>
      </c>
      <c r="AF499" s="235" t="s">
        <v>9402</v>
      </c>
      <c r="AG499" s="236">
        <v>45831</v>
      </c>
      <c r="AH499" s="235"/>
      <c r="AI499" s="235" t="s">
        <v>3748</v>
      </c>
      <c r="AJ499" s="236">
        <v>45833</v>
      </c>
      <c r="AK499" s="1044" t="s">
        <v>9622</v>
      </c>
      <c r="AL499" s="235"/>
      <c r="AM499" s="235"/>
      <c r="AN499" s="235"/>
      <c r="AO499" s="235" t="s">
        <v>3748</v>
      </c>
      <c r="AP499" s="236">
        <v>45996</v>
      </c>
      <c r="AQ499" s="1044" t="s">
        <v>11514</v>
      </c>
      <c r="AR499" s="235"/>
      <c r="AS499" s="235"/>
    </row>
    <row r="500" spans="1:45" s="77" customFormat="1" ht="15" hidden="1" x14ac:dyDescent="0.25">
      <c r="A500" s="264" t="s">
        <v>8263</v>
      </c>
      <c r="B500" s="264"/>
      <c r="C500" s="264" t="s">
        <v>8257</v>
      </c>
      <c r="D500" s="264" t="s">
        <v>8438</v>
      </c>
      <c r="E500" s="247" t="s">
        <v>8421</v>
      </c>
      <c r="F500" s="975">
        <f t="shared" si="91"/>
        <v>45996</v>
      </c>
      <c r="G500" s="981" t="str">
        <f t="shared" si="92"/>
        <v>A</v>
      </c>
      <c r="H500" s="1033" t="str">
        <f t="shared" si="90"/>
        <v>MR_DER-1432_25</v>
      </c>
      <c r="I500" s="976" t="str">
        <f t="shared" si="93"/>
        <v>ND</v>
      </c>
      <c r="J500" s="976" t="str">
        <f t="shared" si="94"/>
        <v>ND</v>
      </c>
      <c r="K500" s="235" t="s">
        <v>3730</v>
      </c>
      <c r="L500" s="236">
        <v>45590</v>
      </c>
      <c r="M500" s="1030" t="s">
        <v>8442</v>
      </c>
      <c r="N500" s="235" t="s">
        <v>8858</v>
      </c>
      <c r="O500" s="236">
        <v>45639</v>
      </c>
      <c r="P500" s="1030" t="s">
        <v>8632</v>
      </c>
      <c r="Q500" s="235" t="s">
        <v>3765</v>
      </c>
      <c r="R500" s="236">
        <v>45709</v>
      </c>
      <c r="S500" s="1030" t="s">
        <v>8955</v>
      </c>
      <c r="T500" s="235" t="s">
        <v>5536</v>
      </c>
      <c r="U500" s="236">
        <v>45734</v>
      </c>
      <c r="V500" s="1030" t="s">
        <v>9069</v>
      </c>
      <c r="W500" s="235" t="s">
        <v>5701</v>
      </c>
      <c r="X500" s="236">
        <v>45769</v>
      </c>
      <c r="Y500" s="1030" t="s">
        <v>9064</v>
      </c>
      <c r="Z500" s="412" t="s">
        <v>5536</v>
      </c>
      <c r="AA500" s="930">
        <v>45789</v>
      </c>
      <c r="AB500" s="235"/>
      <c r="AC500" s="235" t="s">
        <v>7387</v>
      </c>
      <c r="AD500" s="236">
        <v>45800</v>
      </c>
      <c r="AE500" s="1030" t="s">
        <v>9399</v>
      </c>
      <c r="AF500" s="235" t="s">
        <v>9402</v>
      </c>
      <c r="AG500" s="236">
        <v>45831</v>
      </c>
      <c r="AH500" s="235"/>
      <c r="AI500" s="235" t="s">
        <v>3748</v>
      </c>
      <c r="AJ500" s="236">
        <v>45833</v>
      </c>
      <c r="AK500" s="1044" t="s">
        <v>9622</v>
      </c>
      <c r="AL500" s="235"/>
      <c r="AM500" s="235"/>
      <c r="AN500" s="235"/>
      <c r="AO500" s="235" t="s">
        <v>3748</v>
      </c>
      <c r="AP500" s="236">
        <v>45996</v>
      </c>
      <c r="AQ500" s="1044" t="s">
        <v>11514</v>
      </c>
      <c r="AR500" s="235"/>
      <c r="AS500" s="235"/>
    </row>
    <row r="501" spans="1:45" s="77" customFormat="1" ht="15" hidden="1" x14ac:dyDescent="0.25">
      <c r="A501" s="264" t="s">
        <v>8263</v>
      </c>
      <c r="B501" s="264"/>
      <c r="C501" s="264" t="s">
        <v>8257</v>
      </c>
      <c r="D501" s="264" t="s">
        <v>8438</v>
      </c>
      <c r="E501" s="247" t="s">
        <v>8422</v>
      </c>
      <c r="F501" s="975">
        <f t="shared" si="91"/>
        <v>45996</v>
      </c>
      <c r="G501" s="981" t="str">
        <f t="shared" si="92"/>
        <v>A</v>
      </c>
      <c r="H501" s="1033" t="str">
        <f t="shared" si="90"/>
        <v>MR_DER-1432_25</v>
      </c>
      <c r="I501" s="976" t="str">
        <f t="shared" si="93"/>
        <v>ND</v>
      </c>
      <c r="J501" s="976" t="str">
        <f t="shared" si="94"/>
        <v>ND</v>
      </c>
      <c r="K501" s="235" t="s">
        <v>3730</v>
      </c>
      <c r="L501" s="236">
        <v>45590</v>
      </c>
      <c r="M501" s="1030" t="s">
        <v>8442</v>
      </c>
      <c r="N501" s="235" t="s">
        <v>8858</v>
      </c>
      <c r="O501" s="236">
        <v>45639</v>
      </c>
      <c r="P501" s="1030" t="s">
        <v>8632</v>
      </c>
      <c r="Q501" s="235" t="s">
        <v>3765</v>
      </c>
      <c r="R501" s="236">
        <v>45709</v>
      </c>
      <c r="S501" s="1030" t="s">
        <v>8955</v>
      </c>
      <c r="T501" s="235" t="s">
        <v>5536</v>
      </c>
      <c r="U501" s="236">
        <v>45734</v>
      </c>
      <c r="V501" s="1030" t="s">
        <v>9069</v>
      </c>
      <c r="W501" s="235" t="s">
        <v>5701</v>
      </c>
      <c r="X501" s="236">
        <v>45769</v>
      </c>
      <c r="Y501" s="1030" t="s">
        <v>9064</v>
      </c>
      <c r="Z501" s="412" t="s">
        <v>5536</v>
      </c>
      <c r="AA501" s="930">
        <v>45789</v>
      </c>
      <c r="AB501" s="235"/>
      <c r="AC501" s="235" t="s">
        <v>7387</v>
      </c>
      <c r="AD501" s="236">
        <v>45800</v>
      </c>
      <c r="AE501" s="1030" t="s">
        <v>9399</v>
      </c>
      <c r="AF501" s="235" t="s">
        <v>9402</v>
      </c>
      <c r="AG501" s="236">
        <v>45831</v>
      </c>
      <c r="AH501" s="235"/>
      <c r="AI501" s="235" t="s">
        <v>3748</v>
      </c>
      <c r="AJ501" s="236">
        <v>45833</v>
      </c>
      <c r="AK501" s="1044" t="s">
        <v>9622</v>
      </c>
      <c r="AL501" s="235"/>
      <c r="AM501" s="235"/>
      <c r="AN501" s="235"/>
      <c r="AO501" s="235" t="s">
        <v>3748</v>
      </c>
      <c r="AP501" s="236">
        <v>45996</v>
      </c>
      <c r="AQ501" s="1044" t="s">
        <v>11514</v>
      </c>
      <c r="AR501" s="235"/>
      <c r="AS501" s="235"/>
    </row>
    <row r="502" spans="1:45" s="77" customFormat="1" ht="15" hidden="1" x14ac:dyDescent="0.25">
      <c r="A502" s="264" t="s">
        <v>8263</v>
      </c>
      <c r="B502" s="264"/>
      <c r="C502" s="264" t="s">
        <v>8257</v>
      </c>
      <c r="D502" s="264" t="s">
        <v>8438</v>
      </c>
      <c r="E502" s="247" t="s">
        <v>8423</v>
      </c>
      <c r="F502" s="975">
        <f t="shared" si="91"/>
        <v>45996</v>
      </c>
      <c r="G502" s="981" t="str">
        <f t="shared" si="92"/>
        <v>A</v>
      </c>
      <c r="H502" s="1033" t="str">
        <f t="shared" si="90"/>
        <v>MR_DER-1432_25</v>
      </c>
      <c r="I502" s="976" t="str">
        <f t="shared" si="93"/>
        <v>ND</v>
      </c>
      <c r="J502" s="976" t="str">
        <f t="shared" si="94"/>
        <v>ND</v>
      </c>
      <c r="K502" s="235" t="s">
        <v>3730</v>
      </c>
      <c r="L502" s="236">
        <v>45590</v>
      </c>
      <c r="M502" s="1030" t="s">
        <v>8442</v>
      </c>
      <c r="N502" s="235" t="s">
        <v>8858</v>
      </c>
      <c r="O502" s="236">
        <v>45639</v>
      </c>
      <c r="P502" s="1030" t="s">
        <v>8632</v>
      </c>
      <c r="Q502" s="235" t="s">
        <v>3765</v>
      </c>
      <c r="R502" s="236">
        <v>45709</v>
      </c>
      <c r="S502" s="1030" t="s">
        <v>8955</v>
      </c>
      <c r="T502" s="235" t="s">
        <v>5536</v>
      </c>
      <c r="U502" s="236">
        <v>45734</v>
      </c>
      <c r="V502" s="1030" t="s">
        <v>9069</v>
      </c>
      <c r="W502" s="235" t="s">
        <v>5701</v>
      </c>
      <c r="X502" s="236">
        <v>45769</v>
      </c>
      <c r="Y502" s="1030" t="s">
        <v>9064</v>
      </c>
      <c r="Z502" s="412" t="s">
        <v>5536</v>
      </c>
      <c r="AA502" s="930">
        <v>45789</v>
      </c>
      <c r="AB502" s="235"/>
      <c r="AC502" s="235" t="s">
        <v>7387</v>
      </c>
      <c r="AD502" s="236">
        <v>45800</v>
      </c>
      <c r="AE502" s="1030" t="s">
        <v>9399</v>
      </c>
      <c r="AF502" s="235" t="s">
        <v>9402</v>
      </c>
      <c r="AG502" s="236">
        <v>45831</v>
      </c>
      <c r="AH502" s="235"/>
      <c r="AI502" s="235" t="s">
        <v>3748</v>
      </c>
      <c r="AJ502" s="236">
        <v>45833</v>
      </c>
      <c r="AK502" s="1044" t="s">
        <v>9622</v>
      </c>
      <c r="AL502" s="235"/>
      <c r="AM502" s="235"/>
      <c r="AN502" s="235"/>
      <c r="AO502" s="235" t="s">
        <v>3748</v>
      </c>
      <c r="AP502" s="236">
        <v>45996</v>
      </c>
      <c r="AQ502" s="1044" t="s">
        <v>11514</v>
      </c>
      <c r="AR502" s="235"/>
      <c r="AS502" s="235"/>
    </row>
    <row r="503" spans="1:45" s="77" customFormat="1" ht="15" hidden="1" x14ac:dyDescent="0.25">
      <c r="A503" s="264" t="s">
        <v>8263</v>
      </c>
      <c r="B503" s="264"/>
      <c r="C503" s="264" t="s">
        <v>8257</v>
      </c>
      <c r="D503" s="264" t="s">
        <v>8438</v>
      </c>
      <c r="E503" s="247" t="s">
        <v>8424</v>
      </c>
      <c r="F503" s="975">
        <f t="shared" si="91"/>
        <v>45996</v>
      </c>
      <c r="G503" s="981" t="str">
        <f t="shared" si="92"/>
        <v>A</v>
      </c>
      <c r="H503" s="1033" t="str">
        <f t="shared" si="90"/>
        <v>MR_DER-1432_25</v>
      </c>
      <c r="I503" s="976" t="str">
        <f t="shared" si="93"/>
        <v>ND</v>
      </c>
      <c r="J503" s="976" t="str">
        <f t="shared" si="94"/>
        <v>ND</v>
      </c>
      <c r="K503" s="235" t="s">
        <v>3730</v>
      </c>
      <c r="L503" s="236">
        <v>45590</v>
      </c>
      <c r="M503" s="1030" t="s">
        <v>8442</v>
      </c>
      <c r="N503" s="235" t="s">
        <v>8858</v>
      </c>
      <c r="O503" s="236">
        <v>45639</v>
      </c>
      <c r="P503" s="1030" t="s">
        <v>8632</v>
      </c>
      <c r="Q503" s="235" t="s">
        <v>3765</v>
      </c>
      <c r="R503" s="236">
        <v>45709</v>
      </c>
      <c r="S503" s="1030" t="s">
        <v>8955</v>
      </c>
      <c r="T503" s="235" t="s">
        <v>5536</v>
      </c>
      <c r="U503" s="236">
        <v>45734</v>
      </c>
      <c r="V503" s="1030" t="s">
        <v>9069</v>
      </c>
      <c r="W503" s="235" t="s">
        <v>5701</v>
      </c>
      <c r="X503" s="236">
        <v>45769</v>
      </c>
      <c r="Y503" s="1030" t="s">
        <v>9064</v>
      </c>
      <c r="Z503" s="412" t="s">
        <v>5536</v>
      </c>
      <c r="AA503" s="930">
        <v>45789</v>
      </c>
      <c r="AB503" s="235"/>
      <c r="AC503" s="235" t="s">
        <v>7387</v>
      </c>
      <c r="AD503" s="236">
        <v>45800</v>
      </c>
      <c r="AE503" s="1030" t="s">
        <v>9399</v>
      </c>
      <c r="AF503" s="235" t="s">
        <v>9402</v>
      </c>
      <c r="AG503" s="236">
        <v>45831</v>
      </c>
      <c r="AH503" s="235"/>
      <c r="AI503" s="235" t="s">
        <v>3748</v>
      </c>
      <c r="AJ503" s="236">
        <v>45833</v>
      </c>
      <c r="AK503" s="1044" t="s">
        <v>9622</v>
      </c>
      <c r="AL503" s="235"/>
      <c r="AM503" s="235"/>
      <c r="AN503" s="235"/>
      <c r="AO503" s="235" t="s">
        <v>3748</v>
      </c>
      <c r="AP503" s="236">
        <v>45996</v>
      </c>
      <c r="AQ503" s="1044" t="s">
        <v>11514</v>
      </c>
      <c r="AR503" s="235"/>
      <c r="AS503" s="235"/>
    </row>
    <row r="504" spans="1:45" s="77" customFormat="1" ht="15" hidden="1" x14ac:dyDescent="0.25">
      <c r="A504" s="264" t="s">
        <v>8263</v>
      </c>
      <c r="B504" s="264"/>
      <c r="C504" s="264" t="s">
        <v>8257</v>
      </c>
      <c r="D504" s="264" t="s">
        <v>8438</v>
      </c>
      <c r="E504" s="247" t="s">
        <v>8425</v>
      </c>
      <c r="F504" s="975">
        <f t="shared" si="91"/>
        <v>45996</v>
      </c>
      <c r="G504" s="981" t="str">
        <f t="shared" si="92"/>
        <v>A</v>
      </c>
      <c r="H504" s="1033" t="str">
        <f t="shared" si="90"/>
        <v>MR_DER-1432_25</v>
      </c>
      <c r="I504" s="976" t="str">
        <f t="shared" si="93"/>
        <v>ND</v>
      </c>
      <c r="J504" s="976" t="str">
        <f t="shared" si="94"/>
        <v>ND</v>
      </c>
      <c r="K504" s="235" t="s">
        <v>3730</v>
      </c>
      <c r="L504" s="236">
        <v>45590</v>
      </c>
      <c r="M504" s="1030" t="s">
        <v>8442</v>
      </c>
      <c r="N504" s="235" t="s">
        <v>8858</v>
      </c>
      <c r="O504" s="236">
        <v>45639</v>
      </c>
      <c r="P504" s="1030" t="s">
        <v>8632</v>
      </c>
      <c r="Q504" s="235" t="s">
        <v>3765</v>
      </c>
      <c r="R504" s="236">
        <v>45709</v>
      </c>
      <c r="S504" s="1030" t="s">
        <v>8955</v>
      </c>
      <c r="T504" s="235" t="s">
        <v>5536</v>
      </c>
      <c r="U504" s="236">
        <v>45734</v>
      </c>
      <c r="V504" s="1030" t="s">
        <v>9069</v>
      </c>
      <c r="W504" s="235" t="s">
        <v>5701</v>
      </c>
      <c r="X504" s="236">
        <v>45769</v>
      </c>
      <c r="Y504" s="1030" t="s">
        <v>9064</v>
      </c>
      <c r="Z504" s="412" t="s">
        <v>5536</v>
      </c>
      <c r="AA504" s="930">
        <v>45789</v>
      </c>
      <c r="AB504" s="235"/>
      <c r="AC504" s="235" t="s">
        <v>7387</v>
      </c>
      <c r="AD504" s="236">
        <v>45800</v>
      </c>
      <c r="AE504" s="1030" t="s">
        <v>9399</v>
      </c>
      <c r="AF504" s="235" t="s">
        <v>9402</v>
      </c>
      <c r="AG504" s="236">
        <v>45831</v>
      </c>
      <c r="AH504" s="235"/>
      <c r="AI504" s="235" t="s">
        <v>3748</v>
      </c>
      <c r="AJ504" s="236">
        <v>45833</v>
      </c>
      <c r="AK504" s="1044" t="s">
        <v>9622</v>
      </c>
      <c r="AL504" s="235"/>
      <c r="AM504" s="235"/>
      <c r="AN504" s="235"/>
      <c r="AO504" s="235" t="s">
        <v>3748</v>
      </c>
      <c r="AP504" s="236">
        <v>45996</v>
      </c>
      <c r="AQ504" s="1044" t="s">
        <v>11514</v>
      </c>
      <c r="AR504" s="235"/>
      <c r="AS504" s="235"/>
    </row>
    <row r="505" spans="1:45" s="77" customFormat="1" ht="15" hidden="1" x14ac:dyDescent="0.25">
      <c r="A505" s="264" t="s">
        <v>8263</v>
      </c>
      <c r="B505" s="264"/>
      <c r="C505" s="264" t="s">
        <v>8257</v>
      </c>
      <c r="D505" s="264" t="s">
        <v>8438</v>
      </c>
      <c r="E505" s="247" t="s">
        <v>8426</v>
      </c>
      <c r="F505" s="975">
        <f t="shared" si="91"/>
        <v>45996</v>
      </c>
      <c r="G505" s="981" t="str">
        <f t="shared" si="92"/>
        <v>A</v>
      </c>
      <c r="H505" s="1033" t="str">
        <f t="shared" si="90"/>
        <v>MR_DER-1432_25</v>
      </c>
      <c r="I505" s="976" t="str">
        <f t="shared" si="93"/>
        <v>ND</v>
      </c>
      <c r="J505" s="976" t="str">
        <f t="shared" si="94"/>
        <v>ND</v>
      </c>
      <c r="K505" s="235" t="s">
        <v>3730</v>
      </c>
      <c r="L505" s="236">
        <v>45590</v>
      </c>
      <c r="M505" s="1030" t="s">
        <v>8442</v>
      </c>
      <c r="N505" s="235" t="s">
        <v>8858</v>
      </c>
      <c r="O505" s="236">
        <v>45639</v>
      </c>
      <c r="P505" s="1030" t="s">
        <v>8632</v>
      </c>
      <c r="Q505" s="235" t="s">
        <v>3765</v>
      </c>
      <c r="R505" s="236">
        <v>45709</v>
      </c>
      <c r="S505" s="1030" t="s">
        <v>8955</v>
      </c>
      <c r="T505" s="235" t="s">
        <v>5536</v>
      </c>
      <c r="U505" s="236">
        <v>45734</v>
      </c>
      <c r="V505" s="1030" t="s">
        <v>9069</v>
      </c>
      <c r="W505" s="235" t="s">
        <v>5701</v>
      </c>
      <c r="X505" s="236">
        <v>45769</v>
      </c>
      <c r="Y505" s="1030" t="s">
        <v>9064</v>
      </c>
      <c r="Z505" s="412" t="s">
        <v>5536</v>
      </c>
      <c r="AA505" s="930">
        <v>45789</v>
      </c>
      <c r="AB505" s="235"/>
      <c r="AC505" s="235" t="s">
        <v>7387</v>
      </c>
      <c r="AD505" s="236">
        <v>45800</v>
      </c>
      <c r="AE505" s="1030" t="s">
        <v>9399</v>
      </c>
      <c r="AF505" s="235" t="s">
        <v>9402</v>
      </c>
      <c r="AG505" s="236">
        <v>45831</v>
      </c>
      <c r="AH505" s="235"/>
      <c r="AI505" s="235" t="s">
        <v>3748</v>
      </c>
      <c r="AJ505" s="236">
        <v>45833</v>
      </c>
      <c r="AK505" s="1044" t="s">
        <v>9622</v>
      </c>
      <c r="AL505" s="235"/>
      <c r="AM505" s="235"/>
      <c r="AN505" s="235"/>
      <c r="AO505" s="235" t="s">
        <v>3748</v>
      </c>
      <c r="AP505" s="236">
        <v>45996</v>
      </c>
      <c r="AQ505" s="1044" t="s">
        <v>11514</v>
      </c>
      <c r="AR505" s="235"/>
      <c r="AS505" s="235"/>
    </row>
    <row r="506" spans="1:45" s="77" customFormat="1" ht="15" hidden="1" x14ac:dyDescent="0.25">
      <c r="A506" s="264" t="s">
        <v>8263</v>
      </c>
      <c r="B506" s="264"/>
      <c r="C506" s="264" t="s">
        <v>8257</v>
      </c>
      <c r="D506" s="264" t="s">
        <v>8438</v>
      </c>
      <c r="E506" s="247" t="s">
        <v>8427</v>
      </c>
      <c r="F506" s="975">
        <f t="shared" si="91"/>
        <v>45996</v>
      </c>
      <c r="G506" s="981" t="str">
        <f t="shared" si="92"/>
        <v>A</v>
      </c>
      <c r="H506" s="1033" t="str">
        <f t="shared" si="90"/>
        <v>MR_DER-1432_25</v>
      </c>
      <c r="I506" s="976" t="str">
        <f t="shared" si="93"/>
        <v>ND</v>
      </c>
      <c r="J506" s="976" t="str">
        <f t="shared" si="94"/>
        <v>ND</v>
      </c>
      <c r="K506" s="235" t="s">
        <v>3730</v>
      </c>
      <c r="L506" s="236">
        <v>45590</v>
      </c>
      <c r="M506" s="1030" t="s">
        <v>8442</v>
      </c>
      <c r="N506" s="235" t="s">
        <v>8858</v>
      </c>
      <c r="O506" s="236">
        <v>45639</v>
      </c>
      <c r="P506" s="1030" t="s">
        <v>8632</v>
      </c>
      <c r="Q506" s="235" t="s">
        <v>3765</v>
      </c>
      <c r="R506" s="236">
        <v>45709</v>
      </c>
      <c r="S506" s="1030" t="s">
        <v>8955</v>
      </c>
      <c r="T506" s="235" t="s">
        <v>5536</v>
      </c>
      <c r="U506" s="236">
        <v>45734</v>
      </c>
      <c r="V506" s="1030" t="s">
        <v>9069</v>
      </c>
      <c r="W506" s="235" t="s">
        <v>5701</v>
      </c>
      <c r="X506" s="236">
        <v>45769</v>
      </c>
      <c r="Y506" s="1030" t="s">
        <v>9064</v>
      </c>
      <c r="Z506" s="412" t="s">
        <v>5536</v>
      </c>
      <c r="AA506" s="930">
        <v>45789</v>
      </c>
      <c r="AB506" s="235"/>
      <c r="AC506" s="235" t="s">
        <v>7387</v>
      </c>
      <c r="AD506" s="236">
        <v>45800</v>
      </c>
      <c r="AE506" s="1030" t="s">
        <v>9399</v>
      </c>
      <c r="AF506" s="235" t="s">
        <v>9402</v>
      </c>
      <c r="AG506" s="236">
        <v>45831</v>
      </c>
      <c r="AH506" s="235"/>
      <c r="AI506" s="235" t="s">
        <v>3748</v>
      </c>
      <c r="AJ506" s="236">
        <v>45833</v>
      </c>
      <c r="AK506" s="1044" t="s">
        <v>9622</v>
      </c>
      <c r="AL506" s="235"/>
      <c r="AM506" s="235"/>
      <c r="AN506" s="235"/>
      <c r="AO506" s="235" t="s">
        <v>3748</v>
      </c>
      <c r="AP506" s="236">
        <v>45996</v>
      </c>
      <c r="AQ506" s="1044" t="s">
        <v>11514</v>
      </c>
      <c r="AR506" s="235"/>
      <c r="AS506" s="235"/>
    </row>
    <row r="507" spans="1:45" s="77" customFormat="1" ht="15" hidden="1" x14ac:dyDescent="0.25">
      <c r="A507" s="264" t="s">
        <v>8263</v>
      </c>
      <c r="B507" s="264"/>
      <c r="C507" s="264" t="s">
        <v>8257</v>
      </c>
      <c r="D507" s="264" t="s">
        <v>8438</v>
      </c>
      <c r="E507" s="247" t="s">
        <v>8428</v>
      </c>
      <c r="F507" s="975">
        <f t="shared" si="91"/>
        <v>45996</v>
      </c>
      <c r="G507" s="981" t="str">
        <f t="shared" si="92"/>
        <v>A</v>
      </c>
      <c r="H507" s="1033" t="str">
        <f t="shared" si="90"/>
        <v>MR_DER-1432_25</v>
      </c>
      <c r="I507" s="976" t="str">
        <f t="shared" si="93"/>
        <v>ND</v>
      </c>
      <c r="J507" s="976" t="str">
        <f t="shared" si="94"/>
        <v>ND</v>
      </c>
      <c r="K507" s="235" t="s">
        <v>3730</v>
      </c>
      <c r="L507" s="236">
        <v>45590</v>
      </c>
      <c r="M507" s="1030" t="s">
        <v>8442</v>
      </c>
      <c r="N507" s="235" t="s">
        <v>8858</v>
      </c>
      <c r="O507" s="236">
        <v>45639</v>
      </c>
      <c r="P507" s="1030" t="s">
        <v>8632</v>
      </c>
      <c r="Q507" s="235" t="s">
        <v>3765</v>
      </c>
      <c r="R507" s="236">
        <v>45709</v>
      </c>
      <c r="S507" s="1030" t="s">
        <v>8955</v>
      </c>
      <c r="T507" s="235" t="s">
        <v>5536</v>
      </c>
      <c r="U507" s="236">
        <v>45734</v>
      </c>
      <c r="V507" s="1030" t="s">
        <v>9069</v>
      </c>
      <c r="W507" s="235" t="s">
        <v>5701</v>
      </c>
      <c r="X507" s="236">
        <v>45769</v>
      </c>
      <c r="Y507" s="1030" t="s">
        <v>9064</v>
      </c>
      <c r="Z507" s="412" t="s">
        <v>5536</v>
      </c>
      <c r="AA507" s="930">
        <v>45789</v>
      </c>
      <c r="AB507" s="235"/>
      <c r="AC507" s="235" t="s">
        <v>7387</v>
      </c>
      <c r="AD507" s="236">
        <v>45800</v>
      </c>
      <c r="AE507" s="1030" t="s">
        <v>9399</v>
      </c>
      <c r="AF507" s="235" t="s">
        <v>9402</v>
      </c>
      <c r="AG507" s="236">
        <v>45831</v>
      </c>
      <c r="AH507" s="235"/>
      <c r="AI507" s="235" t="s">
        <v>3748</v>
      </c>
      <c r="AJ507" s="236">
        <v>45833</v>
      </c>
      <c r="AK507" s="1044" t="s">
        <v>9622</v>
      </c>
      <c r="AL507" s="235"/>
      <c r="AM507" s="235"/>
      <c r="AN507" s="235"/>
      <c r="AO507" s="235" t="s">
        <v>3748</v>
      </c>
      <c r="AP507" s="236">
        <v>45996</v>
      </c>
      <c r="AQ507" s="1044" t="s">
        <v>11514</v>
      </c>
      <c r="AR507" s="235"/>
      <c r="AS507" s="235"/>
    </row>
    <row r="508" spans="1:45" s="77" customFormat="1" ht="15" hidden="1" x14ac:dyDescent="0.25">
      <c r="A508" s="264" t="s">
        <v>8263</v>
      </c>
      <c r="B508" s="264"/>
      <c r="C508" s="264" t="s">
        <v>8257</v>
      </c>
      <c r="D508" s="264" t="s">
        <v>8438</v>
      </c>
      <c r="E508" s="247" t="s">
        <v>8429</v>
      </c>
      <c r="F508" s="975">
        <f t="shared" si="91"/>
        <v>45996</v>
      </c>
      <c r="G508" s="981" t="str">
        <f t="shared" si="92"/>
        <v>A</v>
      </c>
      <c r="H508" s="1033" t="str">
        <f t="shared" si="90"/>
        <v>MR_DER-1432_25</v>
      </c>
      <c r="I508" s="976" t="str">
        <f t="shared" si="93"/>
        <v>ND</v>
      </c>
      <c r="J508" s="976" t="str">
        <f t="shared" si="94"/>
        <v>ND</v>
      </c>
      <c r="K508" s="235" t="s">
        <v>3730</v>
      </c>
      <c r="L508" s="236">
        <v>45590</v>
      </c>
      <c r="M508" s="1030" t="s">
        <v>8442</v>
      </c>
      <c r="N508" s="235" t="s">
        <v>8858</v>
      </c>
      <c r="O508" s="236">
        <v>45639</v>
      </c>
      <c r="P508" s="1030" t="s">
        <v>8632</v>
      </c>
      <c r="Q508" s="235" t="s">
        <v>3765</v>
      </c>
      <c r="R508" s="236">
        <v>45709</v>
      </c>
      <c r="S508" s="1030" t="s">
        <v>8955</v>
      </c>
      <c r="T508" s="235" t="s">
        <v>5536</v>
      </c>
      <c r="U508" s="236">
        <v>45734</v>
      </c>
      <c r="V508" s="1030" t="s">
        <v>9069</v>
      </c>
      <c r="W508" s="235" t="s">
        <v>5701</v>
      </c>
      <c r="X508" s="236">
        <v>45769</v>
      </c>
      <c r="Y508" s="1030" t="s">
        <v>9064</v>
      </c>
      <c r="Z508" s="412" t="s">
        <v>5536</v>
      </c>
      <c r="AA508" s="930">
        <v>45789</v>
      </c>
      <c r="AB508" s="235"/>
      <c r="AC508" s="235" t="s">
        <v>7387</v>
      </c>
      <c r="AD508" s="236">
        <v>45800</v>
      </c>
      <c r="AE508" s="1030" t="s">
        <v>9399</v>
      </c>
      <c r="AF508" s="235" t="s">
        <v>9402</v>
      </c>
      <c r="AG508" s="236">
        <v>45831</v>
      </c>
      <c r="AH508" s="235"/>
      <c r="AI508" s="235" t="s">
        <v>3748</v>
      </c>
      <c r="AJ508" s="236">
        <v>45833</v>
      </c>
      <c r="AK508" s="1044" t="s">
        <v>9622</v>
      </c>
      <c r="AL508" s="235"/>
      <c r="AM508" s="235"/>
      <c r="AN508" s="235"/>
      <c r="AO508" s="235" t="s">
        <v>3748</v>
      </c>
      <c r="AP508" s="236">
        <v>45996</v>
      </c>
      <c r="AQ508" s="1044" t="s">
        <v>11514</v>
      </c>
      <c r="AR508" s="235"/>
      <c r="AS508" s="235"/>
    </row>
    <row r="509" spans="1:45" s="77" customFormat="1" ht="15" hidden="1" x14ac:dyDescent="0.25">
      <c r="A509" s="264" t="s">
        <v>8263</v>
      </c>
      <c r="B509" s="264"/>
      <c r="C509" s="264" t="s">
        <v>8257</v>
      </c>
      <c r="D509" s="264" t="s">
        <v>8438</v>
      </c>
      <c r="E509" s="247" t="s">
        <v>8430</v>
      </c>
      <c r="F509" s="975">
        <f t="shared" si="91"/>
        <v>45996</v>
      </c>
      <c r="G509" s="981" t="str">
        <f t="shared" si="92"/>
        <v>A</v>
      </c>
      <c r="H509" s="1033" t="str">
        <f t="shared" si="90"/>
        <v>MR_DER-1432_25</v>
      </c>
      <c r="I509" s="976" t="str">
        <f t="shared" si="93"/>
        <v>ND</v>
      </c>
      <c r="J509" s="976" t="str">
        <f t="shared" si="94"/>
        <v>ND</v>
      </c>
      <c r="K509" s="235" t="s">
        <v>3730</v>
      </c>
      <c r="L509" s="236">
        <v>45590</v>
      </c>
      <c r="M509" s="1030" t="s">
        <v>8442</v>
      </c>
      <c r="N509" s="235" t="s">
        <v>8858</v>
      </c>
      <c r="O509" s="236">
        <v>45639</v>
      </c>
      <c r="P509" s="1030" t="s">
        <v>8632</v>
      </c>
      <c r="Q509" s="235" t="s">
        <v>3765</v>
      </c>
      <c r="R509" s="236">
        <v>45709</v>
      </c>
      <c r="S509" s="1030" t="s">
        <v>8955</v>
      </c>
      <c r="T509" s="235" t="s">
        <v>5536</v>
      </c>
      <c r="U509" s="236">
        <v>45734</v>
      </c>
      <c r="V509" s="1030" t="s">
        <v>9069</v>
      </c>
      <c r="W509" s="235" t="s">
        <v>5701</v>
      </c>
      <c r="X509" s="236">
        <v>45769</v>
      </c>
      <c r="Y509" s="1030" t="s">
        <v>9064</v>
      </c>
      <c r="Z509" s="412" t="s">
        <v>5536</v>
      </c>
      <c r="AA509" s="930">
        <v>45789</v>
      </c>
      <c r="AB509" s="235"/>
      <c r="AC509" s="235" t="s">
        <v>7387</v>
      </c>
      <c r="AD509" s="236">
        <v>45800</v>
      </c>
      <c r="AE509" s="1030" t="s">
        <v>9399</v>
      </c>
      <c r="AF509" s="235" t="s">
        <v>9402</v>
      </c>
      <c r="AG509" s="236">
        <v>45831</v>
      </c>
      <c r="AH509" s="235"/>
      <c r="AI509" s="235" t="s">
        <v>3748</v>
      </c>
      <c r="AJ509" s="236">
        <v>45833</v>
      </c>
      <c r="AK509" s="1044" t="s">
        <v>9622</v>
      </c>
      <c r="AL509" s="235"/>
      <c r="AM509" s="235"/>
      <c r="AN509" s="235"/>
      <c r="AO509" s="235" t="s">
        <v>3748</v>
      </c>
      <c r="AP509" s="236">
        <v>45996</v>
      </c>
      <c r="AQ509" s="1044" t="s">
        <v>11514</v>
      </c>
      <c r="AR509" s="235"/>
      <c r="AS509" s="235"/>
    </row>
    <row r="510" spans="1:45" s="77" customFormat="1" ht="15" hidden="1" x14ac:dyDescent="0.25">
      <c r="A510" s="264" t="s">
        <v>8263</v>
      </c>
      <c r="B510" s="264"/>
      <c r="C510" s="264" t="s">
        <v>8257</v>
      </c>
      <c r="D510" s="264" t="s">
        <v>8438</v>
      </c>
      <c r="E510" s="247" t="s">
        <v>8431</v>
      </c>
      <c r="F510" s="975">
        <f t="shared" si="91"/>
        <v>45996</v>
      </c>
      <c r="G510" s="981" t="str">
        <f t="shared" si="92"/>
        <v>A</v>
      </c>
      <c r="H510" s="1033" t="str">
        <f t="shared" si="90"/>
        <v>MR_DER-1432_25</v>
      </c>
      <c r="I510" s="976" t="str">
        <f t="shared" si="93"/>
        <v>ND</v>
      </c>
      <c r="J510" s="976" t="str">
        <f t="shared" si="94"/>
        <v>ND</v>
      </c>
      <c r="K510" s="235" t="s">
        <v>3730</v>
      </c>
      <c r="L510" s="236">
        <v>45590</v>
      </c>
      <c r="M510" s="1030" t="s">
        <v>8442</v>
      </c>
      <c r="N510" s="235" t="s">
        <v>8858</v>
      </c>
      <c r="O510" s="236">
        <v>45639</v>
      </c>
      <c r="P510" s="1030" t="s">
        <v>8632</v>
      </c>
      <c r="Q510" s="235" t="s">
        <v>3765</v>
      </c>
      <c r="R510" s="236">
        <v>45709</v>
      </c>
      <c r="S510" s="1030" t="s">
        <v>8955</v>
      </c>
      <c r="T510" s="235" t="s">
        <v>5536</v>
      </c>
      <c r="U510" s="236">
        <v>45734</v>
      </c>
      <c r="V510" s="1030" t="s">
        <v>9069</v>
      </c>
      <c r="W510" s="235" t="s">
        <v>5701</v>
      </c>
      <c r="X510" s="236">
        <v>45769</v>
      </c>
      <c r="Y510" s="1030" t="s">
        <v>9064</v>
      </c>
      <c r="Z510" s="412" t="s">
        <v>5536</v>
      </c>
      <c r="AA510" s="930">
        <v>45789</v>
      </c>
      <c r="AB510" s="235"/>
      <c r="AC510" s="235" t="s">
        <v>7387</v>
      </c>
      <c r="AD510" s="236">
        <v>45800</v>
      </c>
      <c r="AE510" s="1030" t="s">
        <v>9399</v>
      </c>
      <c r="AF510" s="235" t="s">
        <v>9402</v>
      </c>
      <c r="AG510" s="236">
        <v>45831</v>
      </c>
      <c r="AH510" s="235"/>
      <c r="AI510" s="235" t="s">
        <v>3748</v>
      </c>
      <c r="AJ510" s="236">
        <v>45833</v>
      </c>
      <c r="AK510" s="1044" t="s">
        <v>9622</v>
      </c>
      <c r="AL510" s="235"/>
      <c r="AM510" s="235"/>
      <c r="AN510" s="235"/>
      <c r="AO510" s="235" t="s">
        <v>3748</v>
      </c>
      <c r="AP510" s="236">
        <v>45996</v>
      </c>
      <c r="AQ510" s="1044" t="s">
        <v>11514</v>
      </c>
      <c r="AR510" s="235"/>
      <c r="AS510" s="235"/>
    </row>
    <row r="511" spans="1:45" s="77" customFormat="1" ht="15" hidden="1" x14ac:dyDescent="0.25">
      <c r="A511" s="264" t="s">
        <v>8263</v>
      </c>
      <c r="B511" s="264"/>
      <c r="C511" s="264" t="s">
        <v>8257</v>
      </c>
      <c r="D511" s="264" t="s">
        <v>8438</v>
      </c>
      <c r="E511" s="247" t="s">
        <v>8432</v>
      </c>
      <c r="F511" s="975">
        <f t="shared" si="91"/>
        <v>45996</v>
      </c>
      <c r="G511" s="981" t="str">
        <f t="shared" si="92"/>
        <v>A</v>
      </c>
      <c r="H511" s="1033" t="str">
        <f t="shared" si="90"/>
        <v>MR_DER-1432_25</v>
      </c>
      <c r="I511" s="976" t="str">
        <f t="shared" si="93"/>
        <v>ND</v>
      </c>
      <c r="J511" s="976" t="str">
        <f t="shared" si="94"/>
        <v>ND</v>
      </c>
      <c r="K511" s="235" t="s">
        <v>3730</v>
      </c>
      <c r="L511" s="236">
        <v>45590</v>
      </c>
      <c r="M511" s="1030" t="s">
        <v>8442</v>
      </c>
      <c r="N511" s="235" t="s">
        <v>8858</v>
      </c>
      <c r="O511" s="236">
        <v>45639</v>
      </c>
      <c r="P511" s="1030" t="s">
        <v>8632</v>
      </c>
      <c r="Q511" s="235" t="s">
        <v>3765</v>
      </c>
      <c r="R511" s="236">
        <v>45709</v>
      </c>
      <c r="S511" s="1030" t="s">
        <v>8955</v>
      </c>
      <c r="T511" s="235" t="s">
        <v>5536</v>
      </c>
      <c r="U511" s="236">
        <v>45734</v>
      </c>
      <c r="V511" s="1030" t="s">
        <v>9069</v>
      </c>
      <c r="W511" s="235" t="s">
        <v>5701</v>
      </c>
      <c r="X511" s="236">
        <v>45769</v>
      </c>
      <c r="Y511" s="1030" t="s">
        <v>9064</v>
      </c>
      <c r="Z511" s="412" t="s">
        <v>5536</v>
      </c>
      <c r="AA511" s="930">
        <v>45789</v>
      </c>
      <c r="AB511" s="235"/>
      <c r="AC511" s="235" t="s">
        <v>7387</v>
      </c>
      <c r="AD511" s="236">
        <v>45800</v>
      </c>
      <c r="AE511" s="1030" t="s">
        <v>9399</v>
      </c>
      <c r="AF511" s="235" t="s">
        <v>9402</v>
      </c>
      <c r="AG511" s="236">
        <v>45831</v>
      </c>
      <c r="AH511" s="235"/>
      <c r="AI511" s="235" t="s">
        <v>3748</v>
      </c>
      <c r="AJ511" s="236">
        <v>45833</v>
      </c>
      <c r="AK511" s="1044" t="s">
        <v>9622</v>
      </c>
      <c r="AL511" s="235"/>
      <c r="AM511" s="235"/>
      <c r="AN511" s="235"/>
      <c r="AO511" s="235" t="s">
        <v>3748</v>
      </c>
      <c r="AP511" s="236">
        <v>45996</v>
      </c>
      <c r="AQ511" s="1044" t="s">
        <v>11514</v>
      </c>
      <c r="AR511" s="235"/>
      <c r="AS511" s="235"/>
    </row>
    <row r="512" spans="1:45" s="77" customFormat="1" ht="15" hidden="1" x14ac:dyDescent="0.25">
      <c r="A512" s="264" t="s">
        <v>8263</v>
      </c>
      <c r="B512" s="264"/>
      <c r="C512" s="264" t="s">
        <v>8257</v>
      </c>
      <c r="D512" s="264" t="s">
        <v>8439</v>
      </c>
      <c r="E512" s="247" t="s">
        <v>8433</v>
      </c>
      <c r="F512" s="975">
        <f t="shared" si="91"/>
        <v>45996</v>
      </c>
      <c r="G512" s="981" t="str">
        <f t="shared" si="92"/>
        <v>A</v>
      </c>
      <c r="H512" s="1033" t="str">
        <f t="shared" si="90"/>
        <v>MR_DER-1432_25</v>
      </c>
      <c r="I512" s="976" t="str">
        <f t="shared" si="93"/>
        <v>ND</v>
      </c>
      <c r="J512" s="976" t="str">
        <f t="shared" si="94"/>
        <v>ND</v>
      </c>
      <c r="K512" s="235" t="s">
        <v>3730</v>
      </c>
      <c r="L512" s="236">
        <v>45590</v>
      </c>
      <c r="M512" s="1030" t="s">
        <v>8442</v>
      </c>
      <c r="N512" s="235" t="s">
        <v>8858</v>
      </c>
      <c r="O512" s="236">
        <v>45639</v>
      </c>
      <c r="P512" s="1030" t="s">
        <v>8632</v>
      </c>
      <c r="Q512" s="235" t="s">
        <v>3765</v>
      </c>
      <c r="R512" s="236">
        <v>45709</v>
      </c>
      <c r="S512" s="1030" t="s">
        <v>8955</v>
      </c>
      <c r="T512" s="235" t="s">
        <v>5536</v>
      </c>
      <c r="U512" s="236">
        <v>45734</v>
      </c>
      <c r="V512" s="1030" t="s">
        <v>9069</v>
      </c>
      <c r="W512" s="235" t="s">
        <v>5701</v>
      </c>
      <c r="X512" s="236">
        <v>45769</v>
      </c>
      <c r="Y512" s="1030" t="s">
        <v>9065</v>
      </c>
      <c r="Z512" s="412" t="s">
        <v>5536</v>
      </c>
      <c r="AA512" s="930">
        <v>45789</v>
      </c>
      <c r="AB512" s="235"/>
      <c r="AC512" s="235" t="s">
        <v>7387</v>
      </c>
      <c r="AD512" s="236">
        <v>45800</v>
      </c>
      <c r="AE512" s="1030" t="s">
        <v>9399</v>
      </c>
      <c r="AF512" s="235" t="s">
        <v>9402</v>
      </c>
      <c r="AG512" s="236">
        <v>45831</v>
      </c>
      <c r="AH512" s="235"/>
      <c r="AI512" s="235" t="s">
        <v>3748</v>
      </c>
      <c r="AJ512" s="236">
        <v>45833</v>
      </c>
      <c r="AK512" s="1044" t="s">
        <v>9622</v>
      </c>
      <c r="AL512" s="235"/>
      <c r="AM512" s="235"/>
      <c r="AN512" s="235"/>
      <c r="AO512" s="235" t="s">
        <v>3748</v>
      </c>
      <c r="AP512" s="236">
        <v>45996</v>
      </c>
      <c r="AQ512" s="1044" t="s">
        <v>11514</v>
      </c>
      <c r="AR512" s="235"/>
      <c r="AS512" s="235"/>
    </row>
    <row r="513" spans="1:49" s="77" customFormat="1" ht="15" hidden="1" x14ac:dyDescent="0.25">
      <c r="A513" s="264" t="s">
        <v>8263</v>
      </c>
      <c r="B513" s="264"/>
      <c r="C513" s="264" t="s">
        <v>8257</v>
      </c>
      <c r="D513" s="264" t="s">
        <v>8439</v>
      </c>
      <c r="E513" s="247" t="s">
        <v>8434</v>
      </c>
      <c r="F513" s="975">
        <f t="shared" si="91"/>
        <v>45996</v>
      </c>
      <c r="G513" s="981" t="str">
        <f t="shared" si="92"/>
        <v>A</v>
      </c>
      <c r="H513" s="1033" t="str">
        <f t="shared" si="90"/>
        <v>MR_DER-1432_25</v>
      </c>
      <c r="I513" s="976" t="str">
        <f t="shared" si="93"/>
        <v>ND</v>
      </c>
      <c r="J513" s="976" t="str">
        <f>IF(G513="NE",G513,IF(INDEX(K513:CQ513,,MATCH(G513,K513:CQ513,0)+3)&lt;&gt;0,INDEX(K513:CQ513,,MATCH(G513,K513:CQ513,0)+3),"ND"))</f>
        <v>ND</v>
      </c>
      <c r="K513" s="235" t="s">
        <v>3730</v>
      </c>
      <c r="L513" s="236">
        <v>45590</v>
      </c>
      <c r="M513" s="1030" t="s">
        <v>8442</v>
      </c>
      <c r="N513" s="235" t="s">
        <v>8858</v>
      </c>
      <c r="O513" s="236">
        <v>45639</v>
      </c>
      <c r="P513" s="1030" t="s">
        <v>8632</v>
      </c>
      <c r="Q513" s="235" t="s">
        <v>3765</v>
      </c>
      <c r="R513" s="236">
        <v>45709</v>
      </c>
      <c r="S513" s="1030" t="s">
        <v>8955</v>
      </c>
      <c r="T513" s="235" t="s">
        <v>5536</v>
      </c>
      <c r="U513" s="236">
        <v>45734</v>
      </c>
      <c r="V513" s="1030" t="s">
        <v>9069</v>
      </c>
      <c r="W513" s="235" t="s">
        <v>5701</v>
      </c>
      <c r="X513" s="236">
        <v>45769</v>
      </c>
      <c r="Y513" s="1030" t="s">
        <v>9065</v>
      </c>
      <c r="Z513" s="412" t="s">
        <v>5536</v>
      </c>
      <c r="AA513" s="930">
        <v>45789</v>
      </c>
      <c r="AB513" s="235"/>
      <c r="AC513" s="235" t="s">
        <v>7387</v>
      </c>
      <c r="AD513" s="236">
        <v>45800</v>
      </c>
      <c r="AE513" s="1030" t="s">
        <v>9399</v>
      </c>
      <c r="AF513" s="235" t="s">
        <v>9402</v>
      </c>
      <c r="AG513" s="236">
        <v>45831</v>
      </c>
      <c r="AH513" s="235"/>
      <c r="AI513" s="235" t="s">
        <v>3748</v>
      </c>
      <c r="AJ513" s="236">
        <v>45833</v>
      </c>
      <c r="AK513" s="1044" t="s">
        <v>9622</v>
      </c>
      <c r="AL513" s="235"/>
      <c r="AM513" s="235"/>
      <c r="AN513" s="235"/>
      <c r="AO513" s="235" t="s">
        <v>3748</v>
      </c>
      <c r="AP513" s="236">
        <v>45996</v>
      </c>
      <c r="AQ513" s="1044" t="s">
        <v>11514</v>
      </c>
      <c r="AR513" s="235"/>
      <c r="AS513" s="235"/>
      <c r="AT513" s="235"/>
      <c r="AU513" s="235"/>
      <c r="AV513" s="235"/>
      <c r="AW513" s="235"/>
    </row>
    <row r="514" spans="1:49" s="77" customFormat="1" ht="15" hidden="1" x14ac:dyDescent="0.25">
      <c r="A514" s="264" t="s">
        <v>8263</v>
      </c>
      <c r="B514" s="264" t="s">
        <v>8257</v>
      </c>
      <c r="C514" s="264"/>
      <c r="D514" s="264" t="s">
        <v>8440</v>
      </c>
      <c r="E514" s="247" t="s">
        <v>8435</v>
      </c>
      <c r="F514" s="975">
        <f>IF(L514&lt;&gt;0,MAX(L514,R514,X514,AD514,AJ514,AV514),"NE")</f>
        <v>45996</v>
      </c>
      <c r="G514" s="981" t="str">
        <f t="shared" si="92"/>
        <v>B</v>
      </c>
      <c r="H514" s="1033" t="str">
        <f t="shared" si="90"/>
        <v>MR_DER-1432_25</v>
      </c>
      <c r="I514" s="976" t="str">
        <f t="shared" si="93"/>
        <v>ND</v>
      </c>
      <c r="J514" s="976" t="str">
        <f>IF(G514="NE",G514,IF(INDEX(K514:CQ514,,MATCH(G514,K514:CQ514,0)+3)&lt;&gt;0,INDEX(K514:CQ514,,MATCH(G514,K514:CQ514,0)+3),"ND"))</f>
        <v>ND</v>
      </c>
      <c r="K514" s="235" t="s">
        <v>3730</v>
      </c>
      <c r="L514" s="236">
        <v>45590</v>
      </c>
      <c r="M514" s="1030" t="s">
        <v>8442</v>
      </c>
      <c r="N514" s="235" t="s">
        <v>8858</v>
      </c>
      <c r="O514" s="236">
        <v>45639</v>
      </c>
      <c r="P514" s="1030" t="s">
        <v>8632</v>
      </c>
      <c r="Q514" s="235" t="s">
        <v>3765</v>
      </c>
      <c r="R514" s="236">
        <v>45709</v>
      </c>
      <c r="S514" s="1030" t="s">
        <v>8955</v>
      </c>
      <c r="T514" s="235" t="s">
        <v>5536</v>
      </c>
      <c r="U514" s="236">
        <v>45734</v>
      </c>
      <c r="V514" s="1030" t="s">
        <v>9069</v>
      </c>
      <c r="W514" s="235" t="s">
        <v>5701</v>
      </c>
      <c r="X514" s="236">
        <v>45769</v>
      </c>
      <c r="Y514" s="1030" t="s">
        <v>9065</v>
      </c>
      <c r="Z514" s="412" t="s">
        <v>5537</v>
      </c>
      <c r="AA514" s="930">
        <v>45789</v>
      </c>
      <c r="AB514" s="235"/>
      <c r="AC514" s="235" t="s">
        <v>3748</v>
      </c>
      <c r="AD514" s="236">
        <v>45800</v>
      </c>
      <c r="AE514" s="1030" t="s">
        <v>9399</v>
      </c>
      <c r="AF514" s="235" t="s">
        <v>9067</v>
      </c>
      <c r="AG514" s="236">
        <v>45831</v>
      </c>
      <c r="AH514" s="235"/>
      <c r="AI514" s="235" t="s">
        <v>5626</v>
      </c>
      <c r="AJ514" s="236">
        <v>45833</v>
      </c>
      <c r="AK514" s="1044" t="s">
        <v>9622</v>
      </c>
      <c r="AL514" s="235" t="s">
        <v>5539</v>
      </c>
      <c r="AM514" s="236">
        <v>45849</v>
      </c>
      <c r="AN514" s="235"/>
      <c r="AO514" s="235" t="s">
        <v>5811</v>
      </c>
      <c r="AP514" s="236">
        <v>45852</v>
      </c>
      <c r="AQ514" s="1369" t="s">
        <v>9650</v>
      </c>
      <c r="AR514" s="235"/>
      <c r="AS514" s="235"/>
      <c r="AT514" s="235"/>
      <c r="AU514" s="235" t="s">
        <v>5811</v>
      </c>
      <c r="AV514" s="236">
        <v>45996</v>
      </c>
      <c r="AW514" s="1369" t="s">
        <v>11514</v>
      </c>
    </row>
    <row r="515" spans="1:49" s="77" customFormat="1" ht="15" hidden="1" x14ac:dyDescent="0.25">
      <c r="A515" s="264" t="s">
        <v>8263</v>
      </c>
      <c r="B515" s="264" t="s">
        <v>8257</v>
      </c>
      <c r="C515" s="264"/>
      <c r="D515" s="264" t="s">
        <v>6522</v>
      </c>
      <c r="E515" s="247" t="s">
        <v>8436</v>
      </c>
      <c r="F515" s="975">
        <f>IF(L515&lt;&gt;0,MAX(L515,R515,X515,AD515,AJ515),"NE")</f>
        <v>45832</v>
      </c>
      <c r="G515" s="259" t="str">
        <f t="shared" si="92"/>
        <v>A</v>
      </c>
      <c r="H515" s="274" t="str">
        <f t="shared" si="90"/>
        <v>MR_DER-1074_25</v>
      </c>
      <c r="I515" s="234" t="str">
        <f t="shared" si="93"/>
        <v>ND</v>
      </c>
      <c r="J515" s="234" t="str">
        <f>IF(G515="NE",G515,IF(INDEX(K515:CQ515,,MATCH(G515,K515:CQ515,0)+3)&lt;&gt;0,INDEX(K515:CQ515,,MATCH(G515,K515:CQ515,0)+3),"ND"))</f>
        <v>Aprovado</v>
      </c>
      <c r="K515" s="235" t="s">
        <v>3730</v>
      </c>
      <c r="L515" s="236">
        <v>45590</v>
      </c>
      <c r="M515" s="978" t="s">
        <v>8442</v>
      </c>
      <c r="N515" s="235" t="s">
        <v>8858</v>
      </c>
      <c r="O515" s="236">
        <v>45639</v>
      </c>
      <c r="P515" s="1030" t="s">
        <v>8632</v>
      </c>
      <c r="Q515" s="235" t="s">
        <v>3765</v>
      </c>
      <c r="R515" s="236">
        <v>45709</v>
      </c>
      <c r="S515" s="978" t="s">
        <v>8955</v>
      </c>
      <c r="T515" s="235" t="s">
        <v>5536</v>
      </c>
      <c r="U515" s="236">
        <v>45734</v>
      </c>
      <c r="V515" s="978" t="s">
        <v>9069</v>
      </c>
      <c r="W515" s="235" t="s">
        <v>5701</v>
      </c>
      <c r="X515" s="236">
        <v>45769</v>
      </c>
      <c r="Y515" s="978" t="s">
        <v>9065</v>
      </c>
      <c r="Z515" s="398" t="s">
        <v>5537</v>
      </c>
      <c r="AA515" s="930">
        <v>45789</v>
      </c>
      <c r="AB515" s="235"/>
      <c r="AC515" s="1051" t="s">
        <v>3748</v>
      </c>
      <c r="AD515" s="1052">
        <v>45800</v>
      </c>
      <c r="AE515" s="978" t="s">
        <v>9399</v>
      </c>
      <c r="AF515" s="235" t="s">
        <v>9402</v>
      </c>
      <c r="AG515" s="236">
        <v>45831</v>
      </c>
      <c r="AH515" s="235"/>
      <c r="AI515" s="235" t="s">
        <v>3748</v>
      </c>
      <c r="AJ515" s="236">
        <v>45832</v>
      </c>
      <c r="AK515" s="218" t="s">
        <v>9617</v>
      </c>
      <c r="AL515" s="235"/>
      <c r="AM515" s="235"/>
      <c r="AN515" s="235"/>
      <c r="AO515" s="235"/>
      <c r="AP515" s="235"/>
      <c r="AQ515" s="235"/>
      <c r="AR515" s="235"/>
      <c r="AS515" s="235"/>
      <c r="AT515" s="235"/>
      <c r="AU515" s="235"/>
      <c r="AV515" s="235"/>
      <c r="AW515" s="235"/>
    </row>
    <row r="516" spans="1:49" s="77" customFormat="1" ht="15" hidden="1" x14ac:dyDescent="0.25">
      <c r="A516" s="264" t="s">
        <v>8263</v>
      </c>
      <c r="B516" s="264" t="s">
        <v>8257</v>
      </c>
      <c r="C516" s="264"/>
      <c r="D516" s="264" t="s">
        <v>8441</v>
      </c>
      <c r="E516" s="247" t="s">
        <v>8437</v>
      </c>
      <c r="F516" s="975">
        <f>IF(L516&lt;&gt;0,MAX(L516,R516,X516,AD516,AJ516,AP516),"NE")</f>
        <v>45996</v>
      </c>
      <c r="G516" s="981" t="str">
        <f t="shared" si="92"/>
        <v>A</v>
      </c>
      <c r="H516" s="1033" t="str">
        <f t="shared" si="90"/>
        <v>MR_DER-1432_25</v>
      </c>
      <c r="I516" s="976" t="str">
        <f t="shared" si="93"/>
        <v>ND</v>
      </c>
      <c r="J516" s="976" t="str">
        <f>IF(G516="NE",G516,IF(INDEX(K516:CQ516,,MATCH(G516,K516:CQ516,0)+3)&lt;&gt;0,INDEX(K516:CQ516,,MATCH(G516,K516:CQ516,0)+3),"ND"))</f>
        <v>ND</v>
      </c>
      <c r="K516" s="235" t="s">
        <v>3730</v>
      </c>
      <c r="L516" s="236">
        <v>45590</v>
      </c>
      <c r="M516" s="1030" t="s">
        <v>8442</v>
      </c>
      <c r="N516" s="235" t="s">
        <v>8858</v>
      </c>
      <c r="O516" s="236">
        <v>45639</v>
      </c>
      <c r="P516" s="1030" t="s">
        <v>8632</v>
      </c>
      <c r="Q516" s="235" t="s">
        <v>3765</v>
      </c>
      <c r="R516" s="236">
        <v>45709</v>
      </c>
      <c r="S516" s="1030" t="s">
        <v>8955</v>
      </c>
      <c r="T516" s="235" t="s">
        <v>5536</v>
      </c>
      <c r="U516" s="236">
        <v>45734</v>
      </c>
      <c r="V516" s="1030" t="s">
        <v>9069</v>
      </c>
      <c r="W516" s="235" t="s">
        <v>5701</v>
      </c>
      <c r="X516" s="236">
        <v>45769</v>
      </c>
      <c r="Y516" s="1030" t="s">
        <v>9065</v>
      </c>
      <c r="Z516" s="412" t="s">
        <v>5536</v>
      </c>
      <c r="AA516" s="930">
        <v>45789</v>
      </c>
      <c r="AB516" s="235"/>
      <c r="AC516" s="235" t="s">
        <v>7387</v>
      </c>
      <c r="AD516" s="236">
        <v>45800</v>
      </c>
      <c r="AE516" s="1030" t="s">
        <v>9399</v>
      </c>
      <c r="AF516" s="235" t="s">
        <v>9402</v>
      </c>
      <c r="AG516" s="236">
        <v>45831</v>
      </c>
      <c r="AH516" s="235"/>
      <c r="AI516" s="235" t="s">
        <v>3748</v>
      </c>
      <c r="AJ516" s="236">
        <v>45833</v>
      </c>
      <c r="AK516" s="1369" t="s">
        <v>9622</v>
      </c>
      <c r="AL516" s="235"/>
      <c r="AM516" s="235"/>
      <c r="AN516" s="235"/>
      <c r="AO516" s="235" t="s">
        <v>3748</v>
      </c>
      <c r="AP516" s="236">
        <v>45996</v>
      </c>
      <c r="AQ516" s="1369" t="s">
        <v>11514</v>
      </c>
      <c r="AR516" s="235"/>
      <c r="AS516" s="235"/>
      <c r="AT516" s="235"/>
      <c r="AU516" s="235"/>
      <c r="AV516" s="235"/>
      <c r="AW516" s="235"/>
    </row>
    <row r="517" spans="1:49" s="77" customFormat="1" ht="15" hidden="1" x14ac:dyDescent="0.25">
      <c r="A517" s="264" t="s">
        <v>8263</v>
      </c>
      <c r="B517" s="264" t="s">
        <v>8257</v>
      </c>
      <c r="C517" s="264"/>
      <c r="D517" s="264" t="s">
        <v>10180</v>
      </c>
      <c r="E517" s="247" t="s">
        <v>10182</v>
      </c>
      <c r="F517" s="975">
        <f>IF(L517&lt;&gt;0,MAX(L517,R517,X517,AD517),"NE")</f>
        <v>45996</v>
      </c>
      <c r="G517" s="981" t="str">
        <f t="shared" si="92"/>
        <v>A</v>
      </c>
      <c r="H517" s="1033" t="str">
        <f t="shared" si="90"/>
        <v>MR_DER-1432_25</v>
      </c>
      <c r="I517" s="976" t="str">
        <f t="shared" si="93"/>
        <v>ND</v>
      </c>
      <c r="J517" s="976" t="str">
        <f>IF(G517="NE",G517,IF(INDEX(K517:CQ517,,MATCH(G517,K517:CQ517,0)+3)&lt;&gt;0,INDEX(K517:CQ517,,MATCH(G517,K517:CQ517,0)+3),"ND"))</f>
        <v>ND</v>
      </c>
      <c r="K517" s="235" t="s">
        <v>3730</v>
      </c>
      <c r="L517" s="236">
        <v>45902</v>
      </c>
      <c r="M517" s="1369" t="s">
        <v>10181</v>
      </c>
      <c r="N517" s="235"/>
      <c r="O517" s="236"/>
      <c r="P517" s="1419"/>
      <c r="Q517" s="235" t="s">
        <v>3765</v>
      </c>
      <c r="R517" s="236">
        <v>45936</v>
      </c>
      <c r="S517" s="1369" t="s">
        <v>10750</v>
      </c>
      <c r="T517" s="235" t="s">
        <v>5539</v>
      </c>
      <c r="U517" s="236">
        <v>45939</v>
      </c>
      <c r="V517" s="1419"/>
      <c r="W517" s="235" t="s">
        <v>3748</v>
      </c>
      <c r="X517" s="236"/>
      <c r="Y517" s="1369" t="s">
        <v>10754</v>
      </c>
      <c r="Z517" s="235"/>
      <c r="AA517" s="235"/>
      <c r="AB517" s="235"/>
      <c r="AC517" s="235" t="s">
        <v>3748</v>
      </c>
      <c r="AD517" s="236">
        <v>45996</v>
      </c>
      <c r="AE517" s="1369" t="s">
        <v>11514</v>
      </c>
      <c r="AF517" s="235"/>
      <c r="AG517" s="235"/>
      <c r="AH517" s="235"/>
      <c r="AI517" s="235"/>
      <c r="AJ517" s="235"/>
      <c r="AK517" s="235"/>
      <c r="AL517" s="235"/>
      <c r="AM517" s="235"/>
      <c r="AN517" s="235"/>
      <c r="AO517" s="235"/>
      <c r="AP517" s="235"/>
      <c r="AQ517" s="235"/>
      <c r="AR517" s="235"/>
      <c r="AS517" s="235"/>
      <c r="AT517" s="235"/>
      <c r="AU517" s="235"/>
      <c r="AV517" s="235"/>
      <c r="AW517" s="235"/>
    </row>
    <row r="518" spans="1:49" s="352" customFormat="1" hidden="1" x14ac:dyDescent="0.2">
      <c r="A518" s="242"/>
      <c r="B518" s="242"/>
      <c r="C518" s="242"/>
      <c r="D518" s="242"/>
      <c r="E518" s="242" t="s">
        <v>7526</v>
      </c>
      <c r="F518" s="243"/>
      <c r="G518" s="243"/>
      <c r="H518" s="243"/>
      <c r="I518" s="243"/>
      <c r="J518" s="243"/>
      <c r="K518" s="244"/>
      <c r="L518" s="244"/>
      <c r="M518" s="245"/>
      <c r="N518" s="246"/>
      <c r="O518" s="246"/>
      <c r="P518" s="246"/>
      <c r="Q518" s="244"/>
      <c r="R518" s="244"/>
      <c r="S518" s="245"/>
      <c r="T518" s="246"/>
      <c r="U518" s="246"/>
      <c r="V518" s="246"/>
      <c r="W518" s="244"/>
      <c r="X518" s="244"/>
      <c r="Y518" s="245"/>
      <c r="Z518" s="246"/>
      <c r="AA518" s="246"/>
      <c r="AB518" s="246"/>
      <c r="AC518" s="244"/>
      <c r="AD518" s="244"/>
      <c r="AE518" s="245"/>
      <c r="AF518" s="246"/>
      <c r="AG518" s="246"/>
      <c r="AH518" s="246"/>
      <c r="AI518" s="244"/>
      <c r="AJ518" s="244"/>
      <c r="AK518" s="245"/>
      <c r="AL518" s="246"/>
      <c r="AM518" s="246"/>
      <c r="AN518" s="246"/>
      <c r="AO518" s="244"/>
      <c r="AP518" s="244"/>
      <c r="AQ518" s="245"/>
      <c r="AR518" s="246"/>
      <c r="AS518" s="246"/>
      <c r="AT518" s="246"/>
      <c r="AU518" s="244"/>
      <c r="AV518" s="244"/>
      <c r="AW518" s="245"/>
    </row>
    <row r="519" spans="1:49" s="77" customFormat="1" ht="15" hidden="1" x14ac:dyDescent="0.25">
      <c r="A519" s="264" t="s">
        <v>8263</v>
      </c>
      <c r="B519" s="264"/>
      <c r="C519" s="264"/>
      <c r="D519" s="264" t="s">
        <v>11018</v>
      </c>
      <c r="E519" s="247" t="s">
        <v>10962</v>
      </c>
      <c r="F519" s="239">
        <f t="shared" ref="F519:F550" si="95">IF(L519&lt;&gt;0,MAX(L519,R519,X519,AD519),"NE")</f>
        <v>46041</v>
      </c>
      <c r="G519" s="259" t="str">
        <f t="shared" ref="G519:G550" si="96">IF($F519="","",INDEX($K519:$FI519,1,MATCH($F519,$K519:$FI519,)-1))</f>
        <v>A</v>
      </c>
      <c r="H519" s="274" t="str">
        <f t="shared" ref="H519:H550" si="97">IF($F519="","",INDEX($K519:$AY519,1,MATCH($F519,$K519:$AY519,)+1))</f>
        <v>MR_DER-1522_26</v>
      </c>
      <c r="I519" s="234" t="str">
        <f t="shared" ref="I519:I550" si="98">IF(F519="NE",F519,IF(INDEX(K519:CP519,,MATCH(F519,K519:CP519,0)+3)&lt;&gt;0,INDEX(K519:CP519,,MATCH(F519,K519:CP519,0)+3),"ND"))</f>
        <v>ND</v>
      </c>
      <c r="J519" s="234" t="str">
        <f t="shared" ref="J519:J550" si="99">IF(G519="NE",G519,IF(INDEX(K519:CQ519,,MATCH(G519,K519:CQ519,0)+3)&lt;&gt;0,INDEX(K519:CQ519,,MATCH(G519,K519:CQ519,0)+3),"ND"))</f>
        <v>ND</v>
      </c>
      <c r="K519" s="235" t="s">
        <v>3730</v>
      </c>
      <c r="L519" s="236">
        <v>45954</v>
      </c>
      <c r="M519" s="218" t="s">
        <v>11073</v>
      </c>
      <c r="N519" s="235" t="s">
        <v>5536</v>
      </c>
      <c r="O519" s="236">
        <v>45999</v>
      </c>
      <c r="P519" s="235"/>
      <c r="Q519" s="235" t="s">
        <v>3765</v>
      </c>
      <c r="R519" s="236">
        <v>46034</v>
      </c>
      <c r="S519" s="218" t="s">
        <v>11961</v>
      </c>
      <c r="T519" s="235" t="s">
        <v>5539</v>
      </c>
      <c r="U519" s="236">
        <v>46038</v>
      </c>
      <c r="V519" s="235"/>
      <c r="W519" s="235" t="s">
        <v>3748</v>
      </c>
      <c r="X519" s="236">
        <v>46041</v>
      </c>
      <c r="Y519" s="23" t="s">
        <v>11991</v>
      </c>
      <c r="Z519" s="235"/>
      <c r="AA519" s="235"/>
      <c r="AB519" s="235"/>
      <c r="AC519" s="235"/>
      <c r="AD519" s="235"/>
      <c r="AE519" s="235"/>
      <c r="AF519" s="235"/>
      <c r="AG519" s="235"/>
      <c r="AH519" s="235"/>
      <c r="AI519" s="235"/>
      <c r="AJ519" s="235"/>
      <c r="AK519" s="235"/>
      <c r="AL519" s="235"/>
      <c r="AM519" s="235"/>
      <c r="AN519" s="235"/>
      <c r="AO519" s="235"/>
      <c r="AP519" s="235"/>
      <c r="AQ519" s="235"/>
      <c r="AR519" s="235"/>
      <c r="AS519" s="235"/>
      <c r="AT519" s="235"/>
      <c r="AU519" s="235"/>
      <c r="AV519" s="235"/>
      <c r="AW519" s="235"/>
    </row>
    <row r="520" spans="1:49" s="77" customFormat="1" ht="15" hidden="1" x14ac:dyDescent="0.25">
      <c r="A520" s="264" t="s">
        <v>8263</v>
      </c>
      <c r="B520" s="264"/>
      <c r="C520" s="264"/>
      <c r="D520" s="264" t="s">
        <v>11018</v>
      </c>
      <c r="E520" s="247" t="s">
        <v>10963</v>
      </c>
      <c r="F520" s="239">
        <f t="shared" si="95"/>
        <v>46041</v>
      </c>
      <c r="G520" s="259" t="str">
        <f t="shared" si="96"/>
        <v>A</v>
      </c>
      <c r="H520" s="274" t="str">
        <f t="shared" si="97"/>
        <v>MR_DER-1522_26</v>
      </c>
      <c r="I520" s="234" t="str">
        <f t="shared" si="98"/>
        <v>ND</v>
      </c>
      <c r="J520" s="234" t="str">
        <f t="shared" si="99"/>
        <v>ND</v>
      </c>
      <c r="K520" s="235" t="s">
        <v>3730</v>
      </c>
      <c r="L520" s="236">
        <v>45954</v>
      </c>
      <c r="M520" s="218" t="s">
        <v>11073</v>
      </c>
      <c r="N520" s="235" t="s">
        <v>5536</v>
      </c>
      <c r="O520" s="236">
        <v>45999</v>
      </c>
      <c r="P520" s="235"/>
      <c r="Q520" s="235" t="s">
        <v>3765</v>
      </c>
      <c r="R520" s="236">
        <v>46034</v>
      </c>
      <c r="S520" s="218" t="s">
        <v>11961</v>
      </c>
      <c r="T520" s="235" t="s">
        <v>5539</v>
      </c>
      <c r="U520" s="236">
        <v>46038</v>
      </c>
      <c r="V520" s="235"/>
      <c r="W520" s="235" t="s">
        <v>3748</v>
      </c>
      <c r="X520" s="236">
        <v>46041</v>
      </c>
      <c r="Y520" s="23" t="s">
        <v>11991</v>
      </c>
      <c r="Z520" s="235"/>
      <c r="AA520" s="235"/>
      <c r="AB520" s="235"/>
      <c r="AC520" s="235"/>
      <c r="AD520" s="235"/>
      <c r="AE520" s="235"/>
      <c r="AF520" s="235"/>
      <c r="AG520" s="235"/>
      <c r="AH520" s="235"/>
      <c r="AI520" s="235"/>
      <c r="AJ520" s="235"/>
      <c r="AK520" s="235"/>
      <c r="AL520" s="235"/>
      <c r="AM520" s="235"/>
      <c r="AN520" s="235"/>
      <c r="AO520" s="235"/>
      <c r="AP520" s="235"/>
      <c r="AQ520" s="235"/>
      <c r="AR520" s="235"/>
      <c r="AS520" s="235"/>
      <c r="AT520" s="235"/>
      <c r="AU520" s="235"/>
      <c r="AV520" s="235"/>
      <c r="AW520" s="235"/>
    </row>
    <row r="521" spans="1:49" s="77" customFormat="1" ht="15" hidden="1" x14ac:dyDescent="0.25">
      <c r="A521" s="264" t="s">
        <v>8263</v>
      </c>
      <c r="B521" s="264"/>
      <c r="C521" s="264"/>
      <c r="D521" s="264" t="s">
        <v>11018</v>
      </c>
      <c r="E521" s="247" t="s">
        <v>10964</v>
      </c>
      <c r="F521" s="239">
        <f t="shared" si="95"/>
        <v>46041</v>
      </c>
      <c r="G521" s="259" t="str">
        <f t="shared" si="96"/>
        <v>A</v>
      </c>
      <c r="H521" s="274" t="str">
        <f t="shared" si="97"/>
        <v>MR_DER-1522_26</v>
      </c>
      <c r="I521" s="234" t="str">
        <f t="shared" si="98"/>
        <v>ND</v>
      </c>
      <c r="J521" s="234" t="str">
        <f t="shared" si="99"/>
        <v>ND</v>
      </c>
      <c r="K521" s="235" t="s">
        <v>3730</v>
      </c>
      <c r="L521" s="236">
        <v>45954</v>
      </c>
      <c r="M521" s="218" t="s">
        <v>11073</v>
      </c>
      <c r="N521" s="235" t="s">
        <v>5536</v>
      </c>
      <c r="O521" s="236">
        <v>45999</v>
      </c>
      <c r="P521" s="235"/>
      <c r="Q521" s="235" t="s">
        <v>3765</v>
      </c>
      <c r="R521" s="236">
        <v>46034</v>
      </c>
      <c r="S521" s="218" t="s">
        <v>11961</v>
      </c>
      <c r="T521" s="235" t="s">
        <v>5539</v>
      </c>
      <c r="U521" s="236">
        <v>46038</v>
      </c>
      <c r="V521" s="235"/>
      <c r="W521" s="235" t="s">
        <v>3748</v>
      </c>
      <c r="X521" s="236">
        <v>46041</v>
      </c>
      <c r="Y521" s="23" t="s">
        <v>11991</v>
      </c>
      <c r="Z521" s="235"/>
      <c r="AA521" s="235"/>
      <c r="AB521" s="235"/>
      <c r="AC521" s="235"/>
      <c r="AD521" s="235"/>
      <c r="AE521" s="235"/>
      <c r="AF521" s="235"/>
      <c r="AG521" s="235"/>
      <c r="AH521" s="235"/>
      <c r="AI521" s="235"/>
      <c r="AJ521" s="235"/>
      <c r="AK521" s="235"/>
      <c r="AL521" s="235"/>
      <c r="AM521" s="235"/>
      <c r="AN521" s="235"/>
      <c r="AO521" s="235"/>
      <c r="AP521" s="235"/>
      <c r="AQ521" s="235"/>
      <c r="AR521" s="235"/>
      <c r="AS521" s="235"/>
      <c r="AT521" s="235"/>
      <c r="AU521" s="235"/>
      <c r="AV521" s="235"/>
      <c r="AW521" s="235"/>
    </row>
    <row r="522" spans="1:49" s="77" customFormat="1" ht="15" hidden="1" x14ac:dyDescent="0.25">
      <c r="A522" s="264" t="s">
        <v>8263</v>
      </c>
      <c r="B522" s="264"/>
      <c r="C522" s="264"/>
      <c r="D522" s="264" t="s">
        <v>11019</v>
      </c>
      <c r="E522" s="247" t="s">
        <v>10965</v>
      </c>
      <c r="F522" s="239">
        <f t="shared" si="95"/>
        <v>46041</v>
      </c>
      <c r="G522" s="259" t="str">
        <f t="shared" si="96"/>
        <v>A</v>
      </c>
      <c r="H522" s="274" t="str">
        <f t="shared" si="97"/>
        <v>MR_DER-1522_26</v>
      </c>
      <c r="I522" s="234" t="str">
        <f t="shared" si="98"/>
        <v>ND</v>
      </c>
      <c r="J522" s="234" t="str">
        <f t="shared" si="99"/>
        <v>ND</v>
      </c>
      <c r="K522" s="235" t="s">
        <v>3730</v>
      </c>
      <c r="L522" s="236">
        <v>45954</v>
      </c>
      <c r="M522" s="218" t="s">
        <v>11073</v>
      </c>
      <c r="N522" s="235" t="s">
        <v>5536</v>
      </c>
      <c r="O522" s="236">
        <v>45999</v>
      </c>
      <c r="P522" s="235"/>
      <c r="Q522" s="235" t="s">
        <v>3765</v>
      </c>
      <c r="R522" s="236">
        <v>46034</v>
      </c>
      <c r="S522" s="218" t="s">
        <v>11961</v>
      </c>
      <c r="T522" s="235" t="s">
        <v>5539</v>
      </c>
      <c r="U522" s="236">
        <v>46038</v>
      </c>
      <c r="V522" s="235"/>
      <c r="W522" s="235" t="s">
        <v>3748</v>
      </c>
      <c r="X522" s="236">
        <v>46041</v>
      </c>
      <c r="Y522" s="23" t="s">
        <v>11991</v>
      </c>
      <c r="Z522" s="235"/>
      <c r="AA522" s="235"/>
      <c r="AB522" s="235"/>
      <c r="AC522" s="235"/>
      <c r="AD522" s="235"/>
      <c r="AE522" s="235"/>
      <c r="AF522" s="235"/>
      <c r="AG522" s="235"/>
      <c r="AH522" s="235"/>
      <c r="AI522" s="235"/>
      <c r="AJ522" s="235"/>
      <c r="AK522" s="235"/>
      <c r="AL522" s="235"/>
      <c r="AM522" s="235"/>
      <c r="AN522" s="235"/>
      <c r="AO522" s="235"/>
      <c r="AP522" s="235"/>
      <c r="AQ522" s="235"/>
      <c r="AR522" s="235"/>
      <c r="AS522" s="235"/>
      <c r="AT522" s="235"/>
      <c r="AU522" s="235"/>
      <c r="AV522" s="235"/>
      <c r="AW522" s="235"/>
    </row>
    <row r="523" spans="1:49" s="77" customFormat="1" ht="15" hidden="1" x14ac:dyDescent="0.25">
      <c r="A523" s="264" t="s">
        <v>8263</v>
      </c>
      <c r="B523" s="264"/>
      <c r="C523" s="264"/>
      <c r="D523" s="264" t="s">
        <v>11019</v>
      </c>
      <c r="E523" s="247" t="s">
        <v>10966</v>
      </c>
      <c r="F523" s="239">
        <f t="shared" si="95"/>
        <v>46041</v>
      </c>
      <c r="G523" s="259" t="str">
        <f t="shared" si="96"/>
        <v>A</v>
      </c>
      <c r="H523" s="274" t="str">
        <f t="shared" si="97"/>
        <v>MR_DER-1522_26</v>
      </c>
      <c r="I523" s="234" t="str">
        <f t="shared" si="98"/>
        <v>ND</v>
      </c>
      <c r="J523" s="234" t="str">
        <f t="shared" si="99"/>
        <v>ND</v>
      </c>
      <c r="K523" s="235" t="s">
        <v>3730</v>
      </c>
      <c r="L523" s="236">
        <v>45954</v>
      </c>
      <c r="M523" s="218" t="s">
        <v>11073</v>
      </c>
      <c r="N523" s="235" t="s">
        <v>5536</v>
      </c>
      <c r="O523" s="236">
        <v>45999</v>
      </c>
      <c r="P523" s="235"/>
      <c r="Q523" s="235" t="s">
        <v>3765</v>
      </c>
      <c r="R523" s="236">
        <v>46034</v>
      </c>
      <c r="S523" s="218" t="s">
        <v>11961</v>
      </c>
      <c r="T523" s="235" t="s">
        <v>5539</v>
      </c>
      <c r="U523" s="236">
        <v>46038</v>
      </c>
      <c r="V523" s="235"/>
      <c r="W523" s="235" t="s">
        <v>3748</v>
      </c>
      <c r="X523" s="236">
        <v>46041</v>
      </c>
      <c r="Y523" s="23" t="s">
        <v>11991</v>
      </c>
      <c r="Z523" s="235"/>
      <c r="AA523" s="235"/>
      <c r="AB523" s="235"/>
      <c r="AC523" s="235"/>
      <c r="AD523" s="235"/>
      <c r="AE523" s="235"/>
      <c r="AF523" s="235"/>
      <c r="AG523" s="235"/>
      <c r="AH523" s="235"/>
      <c r="AI523" s="235"/>
      <c r="AJ523" s="235"/>
      <c r="AK523" s="235"/>
      <c r="AL523" s="235"/>
      <c r="AM523" s="235"/>
      <c r="AN523" s="235"/>
      <c r="AO523" s="235"/>
      <c r="AP523" s="235"/>
      <c r="AQ523" s="235"/>
      <c r="AR523" s="235"/>
      <c r="AS523" s="235"/>
      <c r="AT523" s="235"/>
      <c r="AU523" s="235"/>
      <c r="AV523" s="235"/>
      <c r="AW523" s="235"/>
    </row>
    <row r="524" spans="1:49" s="77" customFormat="1" ht="15" hidden="1" x14ac:dyDescent="0.25">
      <c r="A524" s="264" t="s">
        <v>8263</v>
      </c>
      <c r="B524" s="264"/>
      <c r="C524" s="264"/>
      <c r="D524" s="264" t="s">
        <v>11019</v>
      </c>
      <c r="E524" s="247" t="s">
        <v>10967</v>
      </c>
      <c r="F524" s="239">
        <f t="shared" si="95"/>
        <v>46041</v>
      </c>
      <c r="G524" s="259" t="str">
        <f t="shared" si="96"/>
        <v>A</v>
      </c>
      <c r="H524" s="274" t="str">
        <f t="shared" si="97"/>
        <v>MR_DER-1522_26</v>
      </c>
      <c r="I524" s="234" t="str">
        <f t="shared" si="98"/>
        <v>ND</v>
      </c>
      <c r="J524" s="234" t="str">
        <f t="shared" si="99"/>
        <v>ND</v>
      </c>
      <c r="K524" s="235" t="s">
        <v>3730</v>
      </c>
      <c r="L524" s="236">
        <v>45954</v>
      </c>
      <c r="M524" s="218" t="s">
        <v>11073</v>
      </c>
      <c r="N524" s="235" t="s">
        <v>5536</v>
      </c>
      <c r="O524" s="236">
        <v>45999</v>
      </c>
      <c r="P524" s="235"/>
      <c r="Q524" s="235" t="s">
        <v>3765</v>
      </c>
      <c r="R524" s="236">
        <v>46034</v>
      </c>
      <c r="S524" s="218" t="s">
        <v>11961</v>
      </c>
      <c r="T524" s="235" t="s">
        <v>5539</v>
      </c>
      <c r="U524" s="236">
        <v>46038</v>
      </c>
      <c r="V524" s="235"/>
      <c r="W524" s="235" t="s">
        <v>3748</v>
      </c>
      <c r="X524" s="236">
        <v>46041</v>
      </c>
      <c r="Y524" s="23" t="s">
        <v>11991</v>
      </c>
      <c r="Z524" s="235"/>
      <c r="AA524" s="235"/>
      <c r="AB524" s="235"/>
      <c r="AC524" s="235"/>
      <c r="AD524" s="235"/>
      <c r="AE524" s="235"/>
      <c r="AF524" s="235"/>
      <c r="AG524" s="235"/>
      <c r="AH524" s="235"/>
      <c r="AI524" s="235"/>
      <c r="AJ524" s="235"/>
      <c r="AK524" s="235"/>
      <c r="AL524" s="235"/>
      <c r="AM524" s="235"/>
      <c r="AN524" s="235"/>
      <c r="AO524" s="235"/>
      <c r="AP524" s="235"/>
      <c r="AQ524" s="235"/>
      <c r="AR524" s="235"/>
      <c r="AS524" s="235"/>
      <c r="AT524" s="235"/>
      <c r="AU524" s="235"/>
      <c r="AV524" s="235"/>
      <c r="AW524" s="235"/>
    </row>
    <row r="525" spans="1:49" s="77" customFormat="1" ht="15" hidden="1" x14ac:dyDescent="0.25">
      <c r="A525" s="264" t="s">
        <v>8263</v>
      </c>
      <c r="B525" s="264"/>
      <c r="C525" s="264"/>
      <c r="D525" s="264" t="s">
        <v>11019</v>
      </c>
      <c r="E525" s="247" t="s">
        <v>10968</v>
      </c>
      <c r="F525" s="239">
        <f t="shared" si="95"/>
        <v>46041</v>
      </c>
      <c r="G525" s="259" t="str">
        <f t="shared" si="96"/>
        <v>A</v>
      </c>
      <c r="H525" s="274" t="str">
        <f t="shared" si="97"/>
        <v>MR_DER-1522_26</v>
      </c>
      <c r="I525" s="234" t="str">
        <f t="shared" si="98"/>
        <v>ND</v>
      </c>
      <c r="J525" s="234" t="str">
        <f t="shared" si="99"/>
        <v>ND</v>
      </c>
      <c r="K525" s="235" t="s">
        <v>3730</v>
      </c>
      <c r="L525" s="236">
        <v>45954</v>
      </c>
      <c r="M525" s="218" t="s">
        <v>11073</v>
      </c>
      <c r="N525" s="235" t="s">
        <v>5536</v>
      </c>
      <c r="O525" s="236">
        <v>45999</v>
      </c>
      <c r="P525" s="235"/>
      <c r="Q525" s="235" t="s">
        <v>3765</v>
      </c>
      <c r="R525" s="236">
        <v>46034</v>
      </c>
      <c r="S525" s="218" t="s">
        <v>11961</v>
      </c>
      <c r="T525" s="235" t="s">
        <v>5539</v>
      </c>
      <c r="U525" s="236">
        <v>46038</v>
      </c>
      <c r="V525" s="235"/>
      <c r="W525" s="235" t="s">
        <v>3748</v>
      </c>
      <c r="X525" s="236">
        <v>46041</v>
      </c>
      <c r="Y525" s="23" t="s">
        <v>11991</v>
      </c>
      <c r="Z525" s="235"/>
      <c r="AA525" s="235"/>
      <c r="AB525" s="235"/>
      <c r="AC525" s="235"/>
      <c r="AD525" s="235"/>
      <c r="AE525" s="235"/>
      <c r="AF525" s="235"/>
      <c r="AG525" s="235"/>
      <c r="AH525" s="235"/>
      <c r="AI525" s="235"/>
      <c r="AJ525" s="235"/>
      <c r="AK525" s="235"/>
      <c r="AL525" s="235"/>
      <c r="AM525" s="235"/>
      <c r="AN525" s="235"/>
      <c r="AO525" s="235"/>
      <c r="AP525" s="235"/>
      <c r="AQ525" s="235"/>
      <c r="AR525" s="235"/>
      <c r="AS525" s="235"/>
      <c r="AT525" s="235"/>
      <c r="AU525" s="235"/>
      <c r="AV525" s="235"/>
      <c r="AW525" s="235"/>
    </row>
    <row r="526" spans="1:49" s="77" customFormat="1" ht="15" hidden="1" x14ac:dyDescent="0.25">
      <c r="A526" s="264" t="s">
        <v>8263</v>
      </c>
      <c r="B526" s="264"/>
      <c r="C526" s="264"/>
      <c r="D526" s="264" t="s">
        <v>11019</v>
      </c>
      <c r="E526" s="247" t="s">
        <v>10969</v>
      </c>
      <c r="F526" s="239">
        <f t="shared" si="95"/>
        <v>46041</v>
      </c>
      <c r="G526" s="259" t="str">
        <f t="shared" si="96"/>
        <v>A</v>
      </c>
      <c r="H526" s="274" t="str">
        <f t="shared" si="97"/>
        <v>MR_DER-1522_26</v>
      </c>
      <c r="I526" s="234" t="str">
        <f t="shared" si="98"/>
        <v>ND</v>
      </c>
      <c r="J526" s="234" t="str">
        <f t="shared" si="99"/>
        <v>ND</v>
      </c>
      <c r="K526" s="235" t="s">
        <v>3730</v>
      </c>
      <c r="L526" s="236">
        <v>45954</v>
      </c>
      <c r="M526" s="218" t="s">
        <v>11073</v>
      </c>
      <c r="N526" s="235" t="s">
        <v>5536</v>
      </c>
      <c r="O526" s="236">
        <v>45999</v>
      </c>
      <c r="P526" s="235"/>
      <c r="Q526" s="235" t="s">
        <v>3765</v>
      </c>
      <c r="R526" s="236">
        <v>46034</v>
      </c>
      <c r="S526" s="218" t="s">
        <v>11961</v>
      </c>
      <c r="T526" s="235" t="s">
        <v>5539</v>
      </c>
      <c r="U526" s="236">
        <v>46038</v>
      </c>
      <c r="V526" s="235"/>
      <c r="W526" s="235" t="s">
        <v>3748</v>
      </c>
      <c r="X526" s="236">
        <v>46041</v>
      </c>
      <c r="Y526" s="23" t="s">
        <v>11991</v>
      </c>
      <c r="Z526" s="235"/>
      <c r="AA526" s="235"/>
      <c r="AB526" s="235"/>
      <c r="AC526" s="235"/>
      <c r="AD526" s="235"/>
      <c r="AE526" s="235"/>
      <c r="AF526" s="235"/>
      <c r="AG526" s="235"/>
      <c r="AH526" s="235"/>
      <c r="AI526" s="235"/>
      <c r="AJ526" s="235"/>
      <c r="AK526" s="235"/>
      <c r="AL526" s="235"/>
      <c r="AM526" s="235"/>
      <c r="AN526" s="235"/>
      <c r="AO526" s="235"/>
      <c r="AP526" s="235"/>
      <c r="AQ526" s="235"/>
      <c r="AR526" s="235"/>
      <c r="AS526" s="235"/>
      <c r="AT526" s="235"/>
      <c r="AU526" s="235"/>
      <c r="AV526" s="235"/>
      <c r="AW526" s="235"/>
    </row>
    <row r="527" spans="1:49" s="77" customFormat="1" ht="15" hidden="1" x14ac:dyDescent="0.25">
      <c r="A527" s="264" t="s">
        <v>8263</v>
      </c>
      <c r="B527" s="264"/>
      <c r="C527" s="264"/>
      <c r="D527" s="264" t="s">
        <v>11019</v>
      </c>
      <c r="E527" s="247" t="s">
        <v>10970</v>
      </c>
      <c r="F527" s="239">
        <f t="shared" si="95"/>
        <v>46041</v>
      </c>
      <c r="G527" s="259" t="str">
        <f t="shared" si="96"/>
        <v>A</v>
      </c>
      <c r="H527" s="274" t="str">
        <f t="shared" si="97"/>
        <v>MR_DER-1522_26</v>
      </c>
      <c r="I527" s="234" t="str">
        <f t="shared" si="98"/>
        <v>ND</v>
      </c>
      <c r="J527" s="234" t="str">
        <f t="shared" si="99"/>
        <v>ND</v>
      </c>
      <c r="K527" s="235" t="s">
        <v>3730</v>
      </c>
      <c r="L527" s="236">
        <v>45954</v>
      </c>
      <c r="M527" s="218" t="s">
        <v>11073</v>
      </c>
      <c r="N527" s="235" t="s">
        <v>5536</v>
      </c>
      <c r="O527" s="236">
        <v>45999</v>
      </c>
      <c r="P527" s="235"/>
      <c r="Q527" s="235" t="s">
        <v>3765</v>
      </c>
      <c r="R527" s="236">
        <v>46034</v>
      </c>
      <c r="S527" s="218" t="s">
        <v>11961</v>
      </c>
      <c r="T527" s="235" t="s">
        <v>5539</v>
      </c>
      <c r="U527" s="236">
        <v>46038</v>
      </c>
      <c r="V527" s="235"/>
      <c r="W527" s="235" t="s">
        <v>3748</v>
      </c>
      <c r="X527" s="236">
        <v>46041</v>
      </c>
      <c r="Y527" s="23" t="s">
        <v>11991</v>
      </c>
      <c r="Z527" s="235"/>
      <c r="AA527" s="235"/>
      <c r="AB527" s="235"/>
      <c r="AC527" s="235"/>
      <c r="AD527" s="235"/>
      <c r="AE527" s="235"/>
      <c r="AF527" s="235"/>
      <c r="AG527" s="235"/>
      <c r="AH527" s="235"/>
      <c r="AI527" s="235"/>
      <c r="AJ527" s="235"/>
      <c r="AK527" s="235"/>
      <c r="AL527" s="235"/>
      <c r="AM527" s="235"/>
      <c r="AN527" s="235"/>
      <c r="AO527" s="235"/>
      <c r="AP527" s="235"/>
      <c r="AQ527" s="235"/>
      <c r="AR527" s="235"/>
      <c r="AS527" s="235"/>
      <c r="AT527" s="235"/>
      <c r="AU527" s="235"/>
      <c r="AV527" s="235"/>
      <c r="AW527" s="235"/>
    </row>
    <row r="528" spans="1:49" s="77" customFormat="1" ht="15" hidden="1" x14ac:dyDescent="0.25">
      <c r="A528" s="264" t="s">
        <v>8263</v>
      </c>
      <c r="B528" s="264"/>
      <c r="C528" s="264"/>
      <c r="D528" s="264" t="s">
        <v>11019</v>
      </c>
      <c r="E528" s="247" t="s">
        <v>10971</v>
      </c>
      <c r="F528" s="239">
        <f t="shared" si="95"/>
        <v>46041</v>
      </c>
      <c r="G528" s="259" t="str">
        <f t="shared" si="96"/>
        <v>A</v>
      </c>
      <c r="H528" s="274" t="str">
        <f t="shared" si="97"/>
        <v>MR_DER-1522_26</v>
      </c>
      <c r="I528" s="234" t="str">
        <f t="shared" si="98"/>
        <v>ND</v>
      </c>
      <c r="J528" s="234" t="str">
        <f t="shared" si="99"/>
        <v>ND</v>
      </c>
      <c r="K528" s="235" t="s">
        <v>3730</v>
      </c>
      <c r="L528" s="236">
        <v>45954</v>
      </c>
      <c r="M528" s="218" t="s">
        <v>11073</v>
      </c>
      <c r="N528" s="235" t="s">
        <v>5536</v>
      </c>
      <c r="O528" s="236">
        <v>45999</v>
      </c>
      <c r="P528" s="235"/>
      <c r="Q528" s="235" t="s">
        <v>3765</v>
      </c>
      <c r="R528" s="236">
        <v>46034</v>
      </c>
      <c r="S528" s="218" t="s">
        <v>11961</v>
      </c>
      <c r="T528" s="235" t="s">
        <v>5539</v>
      </c>
      <c r="U528" s="236">
        <v>46038</v>
      </c>
      <c r="V528" s="235"/>
      <c r="W528" s="235" t="s">
        <v>3748</v>
      </c>
      <c r="X528" s="236">
        <v>46041</v>
      </c>
      <c r="Y528" s="23" t="s">
        <v>11991</v>
      </c>
      <c r="Z528" s="235"/>
      <c r="AA528" s="235"/>
      <c r="AB528" s="235"/>
      <c r="AC528" s="235"/>
      <c r="AD528" s="235"/>
      <c r="AE528" s="235"/>
      <c r="AF528" s="235"/>
      <c r="AG528" s="235"/>
      <c r="AH528" s="235"/>
      <c r="AI528" s="235"/>
      <c r="AJ528" s="235"/>
      <c r="AK528" s="235"/>
      <c r="AL528" s="235"/>
      <c r="AM528" s="235"/>
      <c r="AN528" s="235"/>
      <c r="AO528" s="235"/>
      <c r="AP528" s="235"/>
      <c r="AQ528" s="235"/>
      <c r="AR528" s="235"/>
      <c r="AS528" s="235"/>
      <c r="AT528" s="235"/>
      <c r="AU528" s="235"/>
      <c r="AV528" s="235"/>
      <c r="AW528" s="235"/>
    </row>
    <row r="529" spans="1:39" s="77" customFormat="1" ht="15" hidden="1" x14ac:dyDescent="0.25">
      <c r="A529" s="264" t="s">
        <v>8263</v>
      </c>
      <c r="B529" s="264"/>
      <c r="C529" s="264"/>
      <c r="D529" s="264" t="s">
        <v>36</v>
      </c>
      <c r="E529" s="247" t="s">
        <v>10972</v>
      </c>
      <c r="F529" s="239">
        <f t="shared" si="95"/>
        <v>46041</v>
      </c>
      <c r="G529" s="259" t="str">
        <f t="shared" si="96"/>
        <v>A</v>
      </c>
      <c r="H529" s="274" t="str">
        <f t="shared" si="97"/>
        <v>MR_DER-1522_26</v>
      </c>
      <c r="I529" s="234" t="str">
        <f t="shared" si="98"/>
        <v>ND</v>
      </c>
      <c r="J529" s="234" t="str">
        <f t="shared" si="99"/>
        <v>ND</v>
      </c>
      <c r="K529" s="235" t="s">
        <v>3730</v>
      </c>
      <c r="L529" s="236">
        <v>45954</v>
      </c>
      <c r="M529" s="218" t="s">
        <v>11073</v>
      </c>
      <c r="N529" s="235" t="s">
        <v>5536</v>
      </c>
      <c r="O529" s="236">
        <v>45999</v>
      </c>
      <c r="P529" s="235"/>
      <c r="Q529" s="235" t="s">
        <v>3765</v>
      </c>
      <c r="R529" s="236">
        <v>46034</v>
      </c>
      <c r="S529" s="218" t="s">
        <v>11961</v>
      </c>
      <c r="T529" s="235" t="s">
        <v>5539</v>
      </c>
      <c r="U529" s="236">
        <v>46038</v>
      </c>
      <c r="V529" s="235"/>
      <c r="W529" s="235" t="s">
        <v>3748</v>
      </c>
      <c r="X529" s="236">
        <v>46041</v>
      </c>
      <c r="Y529" s="23" t="s">
        <v>11991</v>
      </c>
      <c r="Z529" s="235"/>
      <c r="AA529" s="235"/>
      <c r="AB529" s="235"/>
      <c r="AC529" s="235"/>
      <c r="AD529" s="235"/>
      <c r="AE529" s="235"/>
      <c r="AF529" s="235"/>
      <c r="AG529" s="235"/>
      <c r="AH529" s="235"/>
      <c r="AI529" s="235"/>
      <c r="AJ529" s="235"/>
      <c r="AK529" s="235"/>
      <c r="AL529" s="235"/>
      <c r="AM529" s="235"/>
    </row>
    <row r="530" spans="1:39" s="77" customFormat="1" ht="15" hidden="1" x14ac:dyDescent="0.25">
      <c r="A530" s="264" t="s">
        <v>8263</v>
      </c>
      <c r="B530" s="264"/>
      <c r="C530" s="264"/>
      <c r="D530" s="264" t="s">
        <v>36</v>
      </c>
      <c r="E530" s="247" t="s">
        <v>10973</v>
      </c>
      <c r="F530" s="239">
        <f t="shared" si="95"/>
        <v>46041</v>
      </c>
      <c r="G530" s="259" t="str">
        <f t="shared" si="96"/>
        <v>A</v>
      </c>
      <c r="H530" s="274" t="str">
        <f t="shared" si="97"/>
        <v>MR_DER-1522_26</v>
      </c>
      <c r="I530" s="234" t="str">
        <f t="shared" si="98"/>
        <v>ND</v>
      </c>
      <c r="J530" s="234" t="str">
        <f t="shared" si="99"/>
        <v>ND</v>
      </c>
      <c r="K530" s="235" t="s">
        <v>3730</v>
      </c>
      <c r="L530" s="236">
        <v>45954</v>
      </c>
      <c r="M530" s="218" t="s">
        <v>11073</v>
      </c>
      <c r="N530" s="235" t="s">
        <v>5536</v>
      </c>
      <c r="O530" s="236">
        <v>45999</v>
      </c>
      <c r="P530" s="235"/>
      <c r="Q530" s="235" t="s">
        <v>3765</v>
      </c>
      <c r="R530" s="236">
        <v>46034</v>
      </c>
      <c r="S530" s="218" t="s">
        <v>11961</v>
      </c>
      <c r="T530" s="235" t="s">
        <v>5539</v>
      </c>
      <c r="U530" s="236">
        <v>46038</v>
      </c>
      <c r="V530" s="235"/>
      <c r="W530" s="235" t="s">
        <v>3748</v>
      </c>
      <c r="X530" s="236">
        <v>46041</v>
      </c>
      <c r="Y530" s="23" t="s">
        <v>11991</v>
      </c>
      <c r="Z530" s="235"/>
      <c r="AA530" s="235"/>
      <c r="AB530" s="235"/>
      <c r="AC530" s="235"/>
      <c r="AD530" s="235"/>
      <c r="AE530" s="235"/>
      <c r="AF530" s="235"/>
      <c r="AG530" s="235"/>
      <c r="AH530" s="235"/>
      <c r="AI530" s="235"/>
      <c r="AJ530" s="235"/>
      <c r="AK530" s="235"/>
      <c r="AL530" s="235"/>
      <c r="AM530" s="235"/>
    </row>
    <row r="531" spans="1:39" s="77" customFormat="1" ht="15" hidden="1" x14ac:dyDescent="0.25">
      <c r="A531" s="264" t="s">
        <v>8263</v>
      </c>
      <c r="B531" s="264"/>
      <c r="C531" s="264"/>
      <c r="D531" s="264" t="s">
        <v>11020</v>
      </c>
      <c r="E531" s="247" t="s">
        <v>10974</v>
      </c>
      <c r="F531" s="239">
        <f t="shared" si="95"/>
        <v>46041</v>
      </c>
      <c r="G531" s="259" t="str">
        <f t="shared" si="96"/>
        <v>A</v>
      </c>
      <c r="H531" s="274" t="str">
        <f t="shared" si="97"/>
        <v>MR_DER-1522_26</v>
      </c>
      <c r="I531" s="234" t="str">
        <f t="shared" si="98"/>
        <v>ND</v>
      </c>
      <c r="J531" s="234" t="str">
        <f t="shared" si="99"/>
        <v>ND</v>
      </c>
      <c r="K531" s="235" t="s">
        <v>3730</v>
      </c>
      <c r="L531" s="236">
        <v>45954</v>
      </c>
      <c r="M531" s="218" t="s">
        <v>11073</v>
      </c>
      <c r="N531" s="235" t="s">
        <v>5536</v>
      </c>
      <c r="O531" s="236">
        <v>45999</v>
      </c>
      <c r="P531" s="235"/>
      <c r="Q531" s="235" t="s">
        <v>3765</v>
      </c>
      <c r="R531" s="236">
        <v>46034</v>
      </c>
      <c r="S531" s="218" t="s">
        <v>11961</v>
      </c>
      <c r="T531" s="235" t="s">
        <v>5539</v>
      </c>
      <c r="U531" s="236">
        <v>46038</v>
      </c>
      <c r="V531" s="235"/>
      <c r="W531" s="235" t="s">
        <v>3748</v>
      </c>
      <c r="X531" s="236">
        <v>46041</v>
      </c>
      <c r="Y531" s="23" t="s">
        <v>11991</v>
      </c>
      <c r="Z531" s="235"/>
      <c r="AA531" s="235"/>
      <c r="AB531" s="235"/>
      <c r="AC531" s="235"/>
      <c r="AD531" s="235"/>
      <c r="AE531" s="235"/>
      <c r="AF531" s="235"/>
      <c r="AG531" s="235"/>
      <c r="AH531" s="235"/>
      <c r="AI531" s="235"/>
      <c r="AJ531" s="235"/>
      <c r="AK531" s="235"/>
      <c r="AL531" s="235"/>
      <c r="AM531" s="235"/>
    </row>
    <row r="532" spans="1:39" s="77" customFormat="1" ht="15" hidden="1" x14ac:dyDescent="0.25">
      <c r="A532" s="264" t="s">
        <v>8263</v>
      </c>
      <c r="B532" s="264"/>
      <c r="C532" s="264"/>
      <c r="D532" s="264" t="s">
        <v>11020</v>
      </c>
      <c r="E532" s="247" t="s">
        <v>10975</v>
      </c>
      <c r="F532" s="239">
        <f t="shared" si="95"/>
        <v>46041</v>
      </c>
      <c r="G532" s="259" t="str">
        <f t="shared" si="96"/>
        <v>A</v>
      </c>
      <c r="H532" s="274" t="str">
        <f t="shared" si="97"/>
        <v>MR_DER-1522_26</v>
      </c>
      <c r="I532" s="234" t="str">
        <f t="shared" si="98"/>
        <v>ND</v>
      </c>
      <c r="J532" s="234" t="str">
        <f t="shared" si="99"/>
        <v>ND</v>
      </c>
      <c r="K532" s="235" t="s">
        <v>3730</v>
      </c>
      <c r="L532" s="236">
        <v>45954</v>
      </c>
      <c r="M532" s="218" t="s">
        <v>11073</v>
      </c>
      <c r="N532" s="235" t="s">
        <v>5536</v>
      </c>
      <c r="O532" s="236">
        <v>45999</v>
      </c>
      <c r="P532" s="235"/>
      <c r="Q532" s="235" t="s">
        <v>3765</v>
      </c>
      <c r="R532" s="236">
        <v>46034</v>
      </c>
      <c r="S532" s="218" t="s">
        <v>11961</v>
      </c>
      <c r="T532" s="235" t="s">
        <v>5539</v>
      </c>
      <c r="U532" s="236">
        <v>46038</v>
      </c>
      <c r="V532" s="235"/>
      <c r="W532" s="235" t="s">
        <v>3748</v>
      </c>
      <c r="X532" s="236">
        <v>46041</v>
      </c>
      <c r="Y532" s="23" t="s">
        <v>11991</v>
      </c>
      <c r="Z532" s="235"/>
      <c r="AA532" s="235"/>
      <c r="AB532" s="235"/>
      <c r="AC532" s="235"/>
      <c r="AD532" s="235"/>
      <c r="AE532" s="235"/>
      <c r="AF532" s="235"/>
      <c r="AG532" s="235"/>
      <c r="AH532" s="235"/>
      <c r="AI532" s="235"/>
      <c r="AJ532" s="235"/>
      <c r="AK532" s="235"/>
      <c r="AL532" s="235"/>
      <c r="AM532" s="235"/>
    </row>
    <row r="533" spans="1:39" s="77" customFormat="1" ht="15" hidden="1" x14ac:dyDescent="0.25">
      <c r="A533" s="264" t="s">
        <v>8263</v>
      </c>
      <c r="B533" s="264"/>
      <c r="C533" s="264"/>
      <c r="D533" s="264" t="s">
        <v>11020</v>
      </c>
      <c r="E533" s="247" t="s">
        <v>10976</v>
      </c>
      <c r="F533" s="239">
        <f t="shared" si="95"/>
        <v>46041</v>
      </c>
      <c r="G533" s="259" t="str">
        <f t="shared" si="96"/>
        <v>A</v>
      </c>
      <c r="H533" s="274" t="str">
        <f t="shared" si="97"/>
        <v>MR_DER-1522_26</v>
      </c>
      <c r="I533" s="234" t="str">
        <f t="shared" si="98"/>
        <v>ND</v>
      </c>
      <c r="J533" s="234" t="str">
        <f t="shared" si="99"/>
        <v>ND</v>
      </c>
      <c r="K533" s="235" t="s">
        <v>3730</v>
      </c>
      <c r="L533" s="236">
        <v>45954</v>
      </c>
      <c r="M533" s="218" t="s">
        <v>11073</v>
      </c>
      <c r="N533" s="235" t="s">
        <v>5536</v>
      </c>
      <c r="O533" s="236">
        <v>45999</v>
      </c>
      <c r="P533" s="235"/>
      <c r="Q533" s="235" t="s">
        <v>3765</v>
      </c>
      <c r="R533" s="236">
        <v>46034</v>
      </c>
      <c r="S533" s="218" t="s">
        <v>11961</v>
      </c>
      <c r="T533" s="235" t="s">
        <v>5539</v>
      </c>
      <c r="U533" s="236">
        <v>46038</v>
      </c>
      <c r="V533" s="235"/>
      <c r="W533" s="235" t="s">
        <v>3748</v>
      </c>
      <c r="X533" s="236">
        <v>46041</v>
      </c>
      <c r="Y533" s="23" t="s">
        <v>11991</v>
      </c>
      <c r="Z533" s="235"/>
      <c r="AA533" s="235"/>
      <c r="AB533" s="235"/>
      <c r="AC533" s="235"/>
      <c r="AD533" s="235"/>
      <c r="AE533" s="235"/>
      <c r="AF533" s="235"/>
      <c r="AG533" s="235"/>
      <c r="AH533" s="235"/>
      <c r="AI533" s="235"/>
      <c r="AJ533" s="235"/>
      <c r="AK533" s="235"/>
      <c r="AL533" s="235"/>
      <c r="AM533" s="235"/>
    </row>
    <row r="534" spans="1:39" s="77" customFormat="1" ht="15" hidden="1" x14ac:dyDescent="0.25">
      <c r="A534" s="264" t="s">
        <v>8263</v>
      </c>
      <c r="B534" s="264"/>
      <c r="C534" s="264"/>
      <c r="D534" s="264" t="s">
        <v>11020</v>
      </c>
      <c r="E534" s="247" t="s">
        <v>10977</v>
      </c>
      <c r="F534" s="239">
        <f t="shared" si="95"/>
        <v>46041</v>
      </c>
      <c r="G534" s="259" t="str">
        <f t="shared" si="96"/>
        <v>A</v>
      </c>
      <c r="H534" s="274" t="str">
        <f t="shared" si="97"/>
        <v>MR_DER-1522_26</v>
      </c>
      <c r="I534" s="234" t="str">
        <f t="shared" si="98"/>
        <v>ND</v>
      </c>
      <c r="J534" s="234" t="str">
        <f t="shared" si="99"/>
        <v>ND</v>
      </c>
      <c r="K534" s="235" t="s">
        <v>3730</v>
      </c>
      <c r="L534" s="236">
        <v>45954</v>
      </c>
      <c r="M534" s="218" t="s">
        <v>11073</v>
      </c>
      <c r="N534" s="235" t="s">
        <v>5536</v>
      </c>
      <c r="O534" s="236">
        <v>45999</v>
      </c>
      <c r="P534" s="235"/>
      <c r="Q534" s="235" t="s">
        <v>3765</v>
      </c>
      <c r="R534" s="236">
        <v>46034</v>
      </c>
      <c r="S534" s="218" t="s">
        <v>11961</v>
      </c>
      <c r="T534" s="235" t="s">
        <v>5539</v>
      </c>
      <c r="U534" s="236">
        <v>46038</v>
      </c>
      <c r="V534" s="235"/>
      <c r="W534" s="235" t="s">
        <v>3748</v>
      </c>
      <c r="X534" s="236">
        <v>46041</v>
      </c>
      <c r="Y534" s="23" t="s">
        <v>11991</v>
      </c>
      <c r="Z534" s="235"/>
      <c r="AA534" s="235"/>
      <c r="AB534" s="235"/>
      <c r="AC534" s="235"/>
      <c r="AD534" s="235"/>
      <c r="AE534" s="235"/>
      <c r="AF534" s="235"/>
      <c r="AG534" s="235"/>
      <c r="AH534" s="235"/>
      <c r="AI534" s="235"/>
      <c r="AJ534" s="235"/>
      <c r="AK534" s="235"/>
      <c r="AL534" s="235"/>
      <c r="AM534" s="235"/>
    </row>
    <row r="535" spans="1:39" s="77" customFormat="1" ht="15" hidden="1" x14ac:dyDescent="0.25">
      <c r="A535" s="264" t="s">
        <v>8263</v>
      </c>
      <c r="B535" s="264"/>
      <c r="C535" s="264"/>
      <c r="D535" s="264" t="s">
        <v>11020</v>
      </c>
      <c r="E535" s="247" t="s">
        <v>10978</v>
      </c>
      <c r="F535" s="239">
        <f t="shared" si="95"/>
        <v>46041</v>
      </c>
      <c r="G535" s="259" t="str">
        <f t="shared" si="96"/>
        <v>A</v>
      </c>
      <c r="H535" s="274" t="str">
        <f t="shared" si="97"/>
        <v>MR_DER-1522_26</v>
      </c>
      <c r="I535" s="234" t="str">
        <f t="shared" si="98"/>
        <v>ND</v>
      </c>
      <c r="J535" s="234" t="str">
        <f t="shared" si="99"/>
        <v>ND</v>
      </c>
      <c r="K535" s="235" t="s">
        <v>3730</v>
      </c>
      <c r="L535" s="236">
        <v>45954</v>
      </c>
      <c r="M535" s="218" t="s">
        <v>11073</v>
      </c>
      <c r="N535" s="235" t="s">
        <v>5536</v>
      </c>
      <c r="O535" s="236">
        <v>45999</v>
      </c>
      <c r="P535" s="235"/>
      <c r="Q535" s="235" t="s">
        <v>3765</v>
      </c>
      <c r="R535" s="236">
        <v>46034</v>
      </c>
      <c r="S535" s="218" t="s">
        <v>11961</v>
      </c>
      <c r="T535" s="235" t="s">
        <v>5539</v>
      </c>
      <c r="U535" s="236">
        <v>46038</v>
      </c>
      <c r="V535" s="235"/>
      <c r="W535" s="235" t="s">
        <v>3748</v>
      </c>
      <c r="X535" s="236">
        <v>46041</v>
      </c>
      <c r="Y535" s="23" t="s">
        <v>11991</v>
      </c>
      <c r="Z535" s="235"/>
      <c r="AA535" s="235"/>
      <c r="AB535" s="235"/>
      <c r="AC535" s="235"/>
      <c r="AD535" s="235"/>
      <c r="AE535" s="235"/>
      <c r="AF535" s="235"/>
      <c r="AG535" s="235"/>
      <c r="AH535" s="235"/>
      <c r="AI535" s="235"/>
      <c r="AJ535" s="235"/>
      <c r="AK535" s="235"/>
      <c r="AL535" s="235"/>
      <c r="AM535" s="235"/>
    </row>
    <row r="536" spans="1:39" s="77" customFormat="1" ht="15" hidden="1" x14ac:dyDescent="0.25">
      <c r="A536" s="264" t="s">
        <v>8263</v>
      </c>
      <c r="B536" s="264"/>
      <c r="C536" s="264"/>
      <c r="D536" s="264" t="s">
        <v>11020</v>
      </c>
      <c r="E536" s="247" t="s">
        <v>10979</v>
      </c>
      <c r="F536" s="239">
        <f t="shared" si="95"/>
        <v>46041</v>
      </c>
      <c r="G536" s="259" t="str">
        <f t="shared" si="96"/>
        <v>A</v>
      </c>
      <c r="H536" s="274" t="str">
        <f t="shared" si="97"/>
        <v>MR_DER-1522_26</v>
      </c>
      <c r="I536" s="234" t="str">
        <f t="shared" si="98"/>
        <v>ND</v>
      </c>
      <c r="J536" s="234" t="str">
        <f t="shared" si="99"/>
        <v>ND</v>
      </c>
      <c r="K536" s="235" t="s">
        <v>3730</v>
      </c>
      <c r="L536" s="236">
        <v>45954</v>
      </c>
      <c r="M536" s="218" t="s">
        <v>11073</v>
      </c>
      <c r="N536" s="235" t="s">
        <v>5536</v>
      </c>
      <c r="O536" s="236">
        <v>45999</v>
      </c>
      <c r="P536" s="235"/>
      <c r="Q536" s="235" t="s">
        <v>3765</v>
      </c>
      <c r="R536" s="236">
        <v>46034</v>
      </c>
      <c r="S536" s="218" t="s">
        <v>11961</v>
      </c>
      <c r="T536" s="235" t="s">
        <v>5539</v>
      </c>
      <c r="U536" s="236">
        <v>46038</v>
      </c>
      <c r="V536" s="235"/>
      <c r="W536" s="235" t="s">
        <v>3748</v>
      </c>
      <c r="X536" s="236">
        <v>46041</v>
      </c>
      <c r="Y536" s="23" t="s">
        <v>11991</v>
      </c>
      <c r="Z536" s="235"/>
      <c r="AA536" s="235"/>
      <c r="AB536" s="235"/>
      <c r="AC536" s="235"/>
      <c r="AD536" s="235"/>
      <c r="AE536" s="235"/>
      <c r="AF536" s="235"/>
      <c r="AG536" s="235"/>
      <c r="AH536" s="235"/>
      <c r="AI536" s="235"/>
      <c r="AJ536" s="235"/>
      <c r="AK536" s="235"/>
      <c r="AL536" s="235"/>
      <c r="AM536" s="235"/>
    </row>
    <row r="537" spans="1:39" s="77" customFormat="1" ht="15" hidden="1" x14ac:dyDescent="0.25">
      <c r="A537" s="264" t="s">
        <v>8263</v>
      </c>
      <c r="B537" s="264"/>
      <c r="C537" s="264"/>
      <c r="D537" s="264" t="s">
        <v>11020</v>
      </c>
      <c r="E537" s="247" t="s">
        <v>10980</v>
      </c>
      <c r="F537" s="239">
        <f t="shared" si="95"/>
        <v>46041</v>
      </c>
      <c r="G537" s="259" t="str">
        <f t="shared" si="96"/>
        <v>A</v>
      </c>
      <c r="H537" s="274" t="str">
        <f t="shared" si="97"/>
        <v>MR_DER-1522_26</v>
      </c>
      <c r="I537" s="234" t="str">
        <f t="shared" si="98"/>
        <v>ND</v>
      </c>
      <c r="J537" s="234" t="str">
        <f t="shared" si="99"/>
        <v>ND</v>
      </c>
      <c r="K537" s="235" t="s">
        <v>3730</v>
      </c>
      <c r="L537" s="236">
        <v>45954</v>
      </c>
      <c r="M537" s="218" t="s">
        <v>11073</v>
      </c>
      <c r="N537" s="235" t="s">
        <v>5536</v>
      </c>
      <c r="O537" s="236">
        <v>45999</v>
      </c>
      <c r="P537" s="235"/>
      <c r="Q537" s="235" t="s">
        <v>3765</v>
      </c>
      <c r="R537" s="236">
        <v>46034</v>
      </c>
      <c r="S537" s="218" t="s">
        <v>11961</v>
      </c>
      <c r="T537" s="235" t="s">
        <v>5539</v>
      </c>
      <c r="U537" s="236">
        <v>46038</v>
      </c>
      <c r="V537" s="235"/>
      <c r="W537" s="235" t="s">
        <v>3748</v>
      </c>
      <c r="X537" s="236">
        <v>46041</v>
      </c>
      <c r="Y537" s="23" t="s">
        <v>11991</v>
      </c>
      <c r="Z537" s="235"/>
      <c r="AA537" s="235"/>
      <c r="AB537" s="235"/>
      <c r="AC537" s="235"/>
      <c r="AD537" s="235"/>
      <c r="AE537" s="235"/>
      <c r="AF537" s="235"/>
      <c r="AG537" s="235"/>
      <c r="AH537" s="235"/>
      <c r="AI537" s="235"/>
      <c r="AJ537" s="235"/>
      <c r="AK537" s="235"/>
      <c r="AL537" s="235"/>
      <c r="AM537" s="235"/>
    </row>
    <row r="538" spans="1:39" s="77" customFormat="1" ht="15" hidden="1" x14ac:dyDescent="0.25">
      <c r="A538" s="264" t="s">
        <v>8263</v>
      </c>
      <c r="B538" s="264"/>
      <c r="C538" s="264"/>
      <c r="D538" s="264" t="s">
        <v>11020</v>
      </c>
      <c r="E538" s="247" t="s">
        <v>10981</v>
      </c>
      <c r="F538" s="239">
        <f t="shared" si="95"/>
        <v>46041</v>
      </c>
      <c r="G538" s="259" t="str">
        <f t="shared" si="96"/>
        <v>A</v>
      </c>
      <c r="H538" s="274" t="str">
        <f t="shared" si="97"/>
        <v>MR_DER-1522_26</v>
      </c>
      <c r="I538" s="234" t="str">
        <f t="shared" si="98"/>
        <v>ND</v>
      </c>
      <c r="J538" s="234" t="str">
        <f t="shared" si="99"/>
        <v>ND</v>
      </c>
      <c r="K538" s="235" t="s">
        <v>3730</v>
      </c>
      <c r="L538" s="236">
        <v>45954</v>
      </c>
      <c r="M538" s="218" t="s">
        <v>11073</v>
      </c>
      <c r="N538" s="235" t="s">
        <v>5536</v>
      </c>
      <c r="O538" s="236">
        <v>45999</v>
      </c>
      <c r="P538" s="235"/>
      <c r="Q538" s="235" t="s">
        <v>3765</v>
      </c>
      <c r="R538" s="236">
        <v>46034</v>
      </c>
      <c r="S538" s="218" t="s">
        <v>11961</v>
      </c>
      <c r="T538" s="235" t="s">
        <v>5539</v>
      </c>
      <c r="U538" s="236">
        <v>46038</v>
      </c>
      <c r="V538" s="235"/>
      <c r="W538" s="235" t="s">
        <v>3748</v>
      </c>
      <c r="X538" s="236">
        <v>46041</v>
      </c>
      <c r="Y538" s="23" t="s">
        <v>11991</v>
      </c>
      <c r="Z538" s="235"/>
      <c r="AA538" s="235"/>
      <c r="AB538" s="235"/>
      <c r="AC538" s="235"/>
      <c r="AD538" s="235"/>
      <c r="AE538" s="235"/>
      <c r="AF538" s="235"/>
      <c r="AG538" s="235"/>
      <c r="AH538" s="235"/>
      <c r="AI538" s="235"/>
      <c r="AJ538" s="235"/>
      <c r="AK538" s="235"/>
      <c r="AL538" s="235"/>
      <c r="AM538" s="235"/>
    </row>
    <row r="539" spans="1:39" s="77" customFormat="1" ht="15" hidden="1" x14ac:dyDescent="0.25">
      <c r="A539" s="264" t="s">
        <v>8263</v>
      </c>
      <c r="B539" s="264"/>
      <c r="C539" s="264"/>
      <c r="D539" s="264" t="s">
        <v>11020</v>
      </c>
      <c r="E539" s="247" t="s">
        <v>10982</v>
      </c>
      <c r="F539" s="239">
        <f t="shared" si="95"/>
        <v>46041</v>
      </c>
      <c r="G539" s="259" t="str">
        <f t="shared" si="96"/>
        <v>A</v>
      </c>
      <c r="H539" s="274" t="str">
        <f t="shared" si="97"/>
        <v>MR_DER-1522_26</v>
      </c>
      <c r="I539" s="234" t="str">
        <f t="shared" si="98"/>
        <v>ND</v>
      </c>
      <c r="J539" s="234" t="str">
        <f t="shared" si="99"/>
        <v>ND</v>
      </c>
      <c r="K539" s="235" t="s">
        <v>3730</v>
      </c>
      <c r="L539" s="236">
        <v>45954</v>
      </c>
      <c r="M539" s="218" t="s">
        <v>11073</v>
      </c>
      <c r="N539" s="235" t="s">
        <v>5536</v>
      </c>
      <c r="O539" s="236">
        <v>45999</v>
      </c>
      <c r="P539" s="235"/>
      <c r="Q539" s="235" t="s">
        <v>3765</v>
      </c>
      <c r="R539" s="236">
        <v>46034</v>
      </c>
      <c r="S539" s="218" t="s">
        <v>11961</v>
      </c>
      <c r="T539" s="235" t="s">
        <v>5539</v>
      </c>
      <c r="U539" s="236">
        <v>46038</v>
      </c>
      <c r="V539" s="235"/>
      <c r="W539" s="235" t="s">
        <v>3748</v>
      </c>
      <c r="X539" s="236">
        <v>46041</v>
      </c>
      <c r="Y539" s="23" t="s">
        <v>11991</v>
      </c>
      <c r="Z539" s="235"/>
      <c r="AA539" s="235"/>
      <c r="AB539" s="235"/>
      <c r="AC539" s="235"/>
      <c r="AD539" s="235"/>
      <c r="AE539" s="235"/>
      <c r="AF539" s="235"/>
      <c r="AG539" s="235"/>
      <c r="AH539" s="235"/>
      <c r="AI539" s="235"/>
      <c r="AJ539" s="235"/>
      <c r="AK539" s="235"/>
      <c r="AL539" s="235"/>
      <c r="AM539" s="235"/>
    </row>
    <row r="540" spans="1:39" s="77" customFormat="1" ht="15" hidden="1" x14ac:dyDescent="0.25">
      <c r="A540" s="264" t="s">
        <v>8263</v>
      </c>
      <c r="B540" s="264"/>
      <c r="C540" s="264"/>
      <c r="D540" s="264" t="s">
        <v>11020</v>
      </c>
      <c r="E540" s="247" t="s">
        <v>10983</v>
      </c>
      <c r="F540" s="239">
        <f t="shared" si="95"/>
        <v>46041</v>
      </c>
      <c r="G540" s="259" t="str">
        <f t="shared" si="96"/>
        <v>A</v>
      </c>
      <c r="H540" s="274" t="str">
        <f t="shared" si="97"/>
        <v>MR_DER-1522_26</v>
      </c>
      <c r="I540" s="234" t="str">
        <f t="shared" si="98"/>
        <v>ND</v>
      </c>
      <c r="J540" s="234" t="str">
        <f t="shared" si="99"/>
        <v>ND</v>
      </c>
      <c r="K540" s="235" t="s">
        <v>3730</v>
      </c>
      <c r="L540" s="236">
        <v>45954</v>
      </c>
      <c r="M540" s="218" t="s">
        <v>11073</v>
      </c>
      <c r="N540" s="235" t="s">
        <v>5536</v>
      </c>
      <c r="O540" s="236">
        <v>45999</v>
      </c>
      <c r="P540" s="235"/>
      <c r="Q540" s="235" t="s">
        <v>3765</v>
      </c>
      <c r="R540" s="236">
        <v>46034</v>
      </c>
      <c r="S540" s="218" t="s">
        <v>11961</v>
      </c>
      <c r="T540" s="235" t="s">
        <v>5539</v>
      </c>
      <c r="U540" s="236">
        <v>46038</v>
      </c>
      <c r="V540" s="235"/>
      <c r="W540" s="235" t="s">
        <v>3748</v>
      </c>
      <c r="X540" s="236">
        <v>46041</v>
      </c>
      <c r="Y540" s="23" t="s">
        <v>11991</v>
      </c>
      <c r="Z540" s="235"/>
      <c r="AA540" s="235"/>
      <c r="AB540" s="235"/>
      <c r="AC540" s="235"/>
      <c r="AD540" s="235"/>
      <c r="AE540" s="235"/>
      <c r="AF540" s="235"/>
      <c r="AG540" s="235"/>
      <c r="AH540" s="235"/>
      <c r="AI540" s="235"/>
      <c r="AJ540" s="235"/>
      <c r="AK540" s="235"/>
      <c r="AL540" s="235"/>
      <c r="AM540" s="235"/>
    </row>
    <row r="541" spans="1:39" s="77" customFormat="1" ht="15" hidden="1" x14ac:dyDescent="0.25">
      <c r="A541" s="264" t="s">
        <v>8263</v>
      </c>
      <c r="B541" s="264"/>
      <c r="C541" s="264"/>
      <c r="D541" s="264" t="s">
        <v>11020</v>
      </c>
      <c r="E541" s="247" t="s">
        <v>10984</v>
      </c>
      <c r="F541" s="239">
        <f t="shared" si="95"/>
        <v>46041</v>
      </c>
      <c r="G541" s="259" t="str">
        <f t="shared" si="96"/>
        <v>A</v>
      </c>
      <c r="H541" s="274" t="str">
        <f t="shared" si="97"/>
        <v>MR_DER-1522_26</v>
      </c>
      <c r="I541" s="234" t="str">
        <f t="shared" si="98"/>
        <v>ND</v>
      </c>
      <c r="J541" s="234" t="str">
        <f t="shared" si="99"/>
        <v>ND</v>
      </c>
      <c r="K541" s="235" t="s">
        <v>3730</v>
      </c>
      <c r="L541" s="236">
        <v>45954</v>
      </c>
      <c r="M541" s="218" t="s">
        <v>11073</v>
      </c>
      <c r="N541" s="235" t="s">
        <v>5536</v>
      </c>
      <c r="O541" s="236">
        <v>45999</v>
      </c>
      <c r="P541" s="235"/>
      <c r="Q541" s="235" t="s">
        <v>3765</v>
      </c>
      <c r="R541" s="236">
        <v>46034</v>
      </c>
      <c r="S541" s="218" t="s">
        <v>11961</v>
      </c>
      <c r="T541" s="235" t="s">
        <v>5539</v>
      </c>
      <c r="U541" s="236">
        <v>46038</v>
      </c>
      <c r="V541" s="235"/>
      <c r="W541" s="235" t="s">
        <v>3748</v>
      </c>
      <c r="X541" s="236">
        <v>46041</v>
      </c>
      <c r="Y541" s="23" t="s">
        <v>11991</v>
      </c>
      <c r="Z541" s="235"/>
      <c r="AA541" s="235"/>
      <c r="AB541" s="235"/>
      <c r="AC541" s="235"/>
      <c r="AD541" s="235"/>
      <c r="AE541" s="235"/>
      <c r="AF541" s="235"/>
      <c r="AG541" s="235"/>
      <c r="AH541" s="235"/>
      <c r="AI541" s="235"/>
      <c r="AJ541" s="235"/>
      <c r="AK541" s="235"/>
      <c r="AL541" s="235"/>
      <c r="AM541" s="235"/>
    </row>
    <row r="542" spans="1:39" s="77" customFormat="1" ht="15" hidden="1" x14ac:dyDescent="0.25">
      <c r="A542" s="264" t="s">
        <v>8263</v>
      </c>
      <c r="B542" s="264"/>
      <c r="C542" s="264"/>
      <c r="D542" s="264" t="s">
        <v>11020</v>
      </c>
      <c r="E542" s="247" t="s">
        <v>10985</v>
      </c>
      <c r="F542" s="239">
        <f t="shared" si="95"/>
        <v>46041</v>
      </c>
      <c r="G542" s="259" t="str">
        <f t="shared" si="96"/>
        <v>A</v>
      </c>
      <c r="H542" s="274" t="str">
        <f t="shared" si="97"/>
        <v>MR_DER-1522_26</v>
      </c>
      <c r="I542" s="234" t="str">
        <f t="shared" si="98"/>
        <v>ND</v>
      </c>
      <c r="J542" s="234" t="str">
        <f t="shared" si="99"/>
        <v>ND</v>
      </c>
      <c r="K542" s="235" t="s">
        <v>3730</v>
      </c>
      <c r="L542" s="236">
        <v>45954</v>
      </c>
      <c r="M542" s="218" t="s">
        <v>11073</v>
      </c>
      <c r="N542" s="235" t="s">
        <v>5536</v>
      </c>
      <c r="O542" s="236">
        <v>45999</v>
      </c>
      <c r="P542" s="235"/>
      <c r="Q542" s="235" t="s">
        <v>3765</v>
      </c>
      <c r="R542" s="236">
        <v>46034</v>
      </c>
      <c r="S542" s="218" t="s">
        <v>11961</v>
      </c>
      <c r="T542" s="235" t="s">
        <v>5539</v>
      </c>
      <c r="U542" s="236">
        <v>46038</v>
      </c>
      <c r="V542" s="235"/>
      <c r="W542" s="235" t="s">
        <v>3748</v>
      </c>
      <c r="X542" s="236">
        <v>46041</v>
      </c>
      <c r="Y542" s="23" t="s">
        <v>11991</v>
      </c>
      <c r="Z542" s="235"/>
      <c r="AA542" s="235"/>
      <c r="AB542" s="235"/>
      <c r="AC542" s="235"/>
      <c r="AD542" s="235"/>
      <c r="AE542" s="235"/>
      <c r="AF542" s="235"/>
      <c r="AG542" s="235"/>
      <c r="AH542" s="235"/>
      <c r="AI542" s="235"/>
      <c r="AJ542" s="235"/>
      <c r="AK542" s="235"/>
      <c r="AL542" s="235"/>
      <c r="AM542" s="235"/>
    </row>
    <row r="543" spans="1:39" s="77" customFormat="1" ht="15" hidden="1" x14ac:dyDescent="0.25">
      <c r="A543" s="264" t="s">
        <v>8263</v>
      </c>
      <c r="B543" s="264"/>
      <c r="C543" s="264"/>
      <c r="D543" s="264" t="s">
        <v>11020</v>
      </c>
      <c r="E543" s="247" t="s">
        <v>10986</v>
      </c>
      <c r="F543" s="239">
        <f t="shared" si="95"/>
        <v>46041</v>
      </c>
      <c r="G543" s="259" t="str">
        <f t="shared" si="96"/>
        <v>A</v>
      </c>
      <c r="H543" s="274" t="str">
        <f t="shared" si="97"/>
        <v>MR_DER-1522_26</v>
      </c>
      <c r="I543" s="234" t="str">
        <f t="shared" si="98"/>
        <v>ND</v>
      </c>
      <c r="J543" s="234" t="str">
        <f t="shared" si="99"/>
        <v>ND</v>
      </c>
      <c r="K543" s="235" t="s">
        <v>3730</v>
      </c>
      <c r="L543" s="236">
        <v>45954</v>
      </c>
      <c r="M543" s="218" t="s">
        <v>11073</v>
      </c>
      <c r="N543" s="235" t="s">
        <v>5536</v>
      </c>
      <c r="O543" s="236">
        <v>45999</v>
      </c>
      <c r="P543" s="235"/>
      <c r="Q543" s="235" t="s">
        <v>3765</v>
      </c>
      <c r="R543" s="236">
        <v>46034</v>
      </c>
      <c r="S543" s="218" t="s">
        <v>11961</v>
      </c>
      <c r="T543" s="235" t="s">
        <v>5539</v>
      </c>
      <c r="U543" s="236">
        <v>46038</v>
      </c>
      <c r="V543" s="235"/>
      <c r="W543" s="235" t="s">
        <v>3748</v>
      </c>
      <c r="X543" s="236">
        <v>46041</v>
      </c>
      <c r="Y543" s="23" t="s">
        <v>11991</v>
      </c>
      <c r="Z543" s="235"/>
      <c r="AA543" s="235"/>
      <c r="AB543" s="235"/>
      <c r="AC543" s="235"/>
      <c r="AD543" s="235"/>
      <c r="AE543" s="235"/>
      <c r="AF543" s="235"/>
      <c r="AG543" s="235"/>
      <c r="AH543" s="235"/>
      <c r="AI543" s="235"/>
      <c r="AJ543" s="235"/>
      <c r="AK543" s="235"/>
      <c r="AL543" s="235"/>
      <c r="AM543" s="235"/>
    </row>
    <row r="544" spans="1:39" s="77" customFormat="1" ht="15" hidden="1" x14ac:dyDescent="0.25">
      <c r="A544" s="264" t="s">
        <v>8263</v>
      </c>
      <c r="B544" s="264"/>
      <c r="C544" s="264"/>
      <c r="D544" s="264" t="s">
        <v>11020</v>
      </c>
      <c r="E544" s="247" t="s">
        <v>10987</v>
      </c>
      <c r="F544" s="239">
        <f t="shared" si="95"/>
        <v>46041</v>
      </c>
      <c r="G544" s="259" t="str">
        <f t="shared" si="96"/>
        <v>A</v>
      </c>
      <c r="H544" s="274" t="str">
        <f t="shared" si="97"/>
        <v>MR_DER-1522_26</v>
      </c>
      <c r="I544" s="234" t="str">
        <f t="shared" si="98"/>
        <v>ND</v>
      </c>
      <c r="J544" s="234" t="str">
        <f t="shared" si="99"/>
        <v>ND</v>
      </c>
      <c r="K544" s="235" t="s">
        <v>3730</v>
      </c>
      <c r="L544" s="236">
        <v>45954</v>
      </c>
      <c r="M544" s="218" t="s">
        <v>11073</v>
      </c>
      <c r="N544" s="235" t="s">
        <v>5536</v>
      </c>
      <c r="O544" s="236">
        <v>45999</v>
      </c>
      <c r="P544" s="235"/>
      <c r="Q544" s="235" t="s">
        <v>3765</v>
      </c>
      <c r="R544" s="236">
        <v>46034</v>
      </c>
      <c r="S544" s="218" t="s">
        <v>11961</v>
      </c>
      <c r="T544" s="235" t="s">
        <v>5539</v>
      </c>
      <c r="U544" s="236">
        <v>46038</v>
      </c>
      <c r="V544" s="235"/>
      <c r="W544" s="235" t="s">
        <v>3748</v>
      </c>
      <c r="X544" s="236">
        <v>46041</v>
      </c>
      <c r="Y544" s="23" t="s">
        <v>11991</v>
      </c>
      <c r="Z544" s="235"/>
      <c r="AA544" s="235"/>
      <c r="AB544" s="235"/>
      <c r="AC544" s="235"/>
      <c r="AD544" s="235"/>
      <c r="AE544" s="235"/>
      <c r="AF544" s="235"/>
      <c r="AG544" s="235"/>
      <c r="AH544" s="235"/>
      <c r="AI544" s="235"/>
      <c r="AJ544" s="235"/>
      <c r="AK544" s="235"/>
      <c r="AL544" s="235"/>
      <c r="AM544" s="235"/>
    </row>
    <row r="545" spans="1:39" s="77" customFormat="1" ht="15" hidden="1" x14ac:dyDescent="0.25">
      <c r="A545" s="264" t="s">
        <v>8263</v>
      </c>
      <c r="B545" s="264"/>
      <c r="C545" s="264"/>
      <c r="D545" s="264" t="s">
        <v>11020</v>
      </c>
      <c r="E545" s="247" t="s">
        <v>10988</v>
      </c>
      <c r="F545" s="239">
        <f t="shared" si="95"/>
        <v>46041</v>
      </c>
      <c r="G545" s="259" t="str">
        <f t="shared" si="96"/>
        <v>A</v>
      </c>
      <c r="H545" s="274" t="str">
        <f t="shared" si="97"/>
        <v>MR_DER-1522_26</v>
      </c>
      <c r="I545" s="234" t="str">
        <f t="shared" si="98"/>
        <v>ND</v>
      </c>
      <c r="J545" s="234" t="str">
        <f t="shared" si="99"/>
        <v>ND</v>
      </c>
      <c r="K545" s="235" t="s">
        <v>3730</v>
      </c>
      <c r="L545" s="236">
        <v>45954</v>
      </c>
      <c r="M545" s="218" t="s">
        <v>11073</v>
      </c>
      <c r="N545" s="235" t="s">
        <v>5536</v>
      </c>
      <c r="O545" s="236">
        <v>45999</v>
      </c>
      <c r="P545" s="235"/>
      <c r="Q545" s="235" t="s">
        <v>3765</v>
      </c>
      <c r="R545" s="236">
        <v>46034</v>
      </c>
      <c r="S545" s="218" t="s">
        <v>11961</v>
      </c>
      <c r="T545" s="235" t="s">
        <v>5539</v>
      </c>
      <c r="U545" s="236">
        <v>46038</v>
      </c>
      <c r="V545" s="235"/>
      <c r="W545" s="235" t="s">
        <v>3748</v>
      </c>
      <c r="X545" s="236">
        <v>46041</v>
      </c>
      <c r="Y545" s="23" t="s">
        <v>11991</v>
      </c>
      <c r="Z545" s="235"/>
      <c r="AA545" s="235"/>
      <c r="AB545" s="235"/>
      <c r="AC545" s="235"/>
      <c r="AD545" s="235"/>
      <c r="AE545" s="235"/>
      <c r="AF545" s="235"/>
      <c r="AG545" s="235"/>
      <c r="AH545" s="235"/>
      <c r="AI545" s="235"/>
      <c r="AJ545" s="235"/>
      <c r="AK545" s="235"/>
      <c r="AL545" s="235"/>
      <c r="AM545" s="235"/>
    </row>
    <row r="546" spans="1:39" s="77" customFormat="1" ht="15" hidden="1" x14ac:dyDescent="0.25">
      <c r="A546" s="264" t="s">
        <v>8263</v>
      </c>
      <c r="B546" s="264"/>
      <c r="C546" s="264"/>
      <c r="D546" s="264" t="s">
        <v>11020</v>
      </c>
      <c r="E546" s="247" t="s">
        <v>10989</v>
      </c>
      <c r="F546" s="239">
        <f t="shared" si="95"/>
        <v>46041</v>
      </c>
      <c r="G546" s="259" t="str">
        <f t="shared" si="96"/>
        <v>A</v>
      </c>
      <c r="H546" s="274" t="str">
        <f t="shared" si="97"/>
        <v>MR_DER-1522_26</v>
      </c>
      <c r="I546" s="234" t="str">
        <f t="shared" si="98"/>
        <v>ND</v>
      </c>
      <c r="J546" s="234" t="str">
        <f t="shared" si="99"/>
        <v>ND</v>
      </c>
      <c r="K546" s="235" t="s">
        <v>3730</v>
      </c>
      <c r="L546" s="236">
        <v>45954</v>
      </c>
      <c r="M546" s="218" t="s">
        <v>11073</v>
      </c>
      <c r="N546" s="235" t="s">
        <v>5536</v>
      </c>
      <c r="O546" s="236">
        <v>45999</v>
      </c>
      <c r="P546" s="235"/>
      <c r="Q546" s="235" t="s">
        <v>3765</v>
      </c>
      <c r="R546" s="236">
        <v>46034</v>
      </c>
      <c r="S546" s="218" t="s">
        <v>11961</v>
      </c>
      <c r="T546" s="235" t="s">
        <v>5539</v>
      </c>
      <c r="U546" s="236">
        <v>46038</v>
      </c>
      <c r="V546" s="235"/>
      <c r="W546" s="235" t="s">
        <v>3748</v>
      </c>
      <c r="X546" s="236">
        <v>46041</v>
      </c>
      <c r="Y546" s="23" t="s">
        <v>11991</v>
      </c>
      <c r="Z546" s="235"/>
      <c r="AA546" s="235"/>
      <c r="AB546" s="235"/>
      <c r="AC546" s="235"/>
      <c r="AD546" s="235"/>
      <c r="AE546" s="235"/>
      <c r="AF546" s="235"/>
      <c r="AG546" s="235"/>
      <c r="AH546" s="235"/>
      <c r="AI546" s="235"/>
      <c r="AJ546" s="235"/>
      <c r="AK546" s="235"/>
      <c r="AL546" s="235"/>
      <c r="AM546" s="235"/>
    </row>
    <row r="547" spans="1:39" s="77" customFormat="1" ht="15" hidden="1" x14ac:dyDescent="0.25">
      <c r="A547" s="264" t="s">
        <v>8263</v>
      </c>
      <c r="B547" s="264"/>
      <c r="C547" s="264"/>
      <c r="D547" s="264" t="s">
        <v>11020</v>
      </c>
      <c r="E547" s="247" t="s">
        <v>10990</v>
      </c>
      <c r="F547" s="239">
        <f t="shared" si="95"/>
        <v>46041</v>
      </c>
      <c r="G547" s="259" t="str">
        <f t="shared" si="96"/>
        <v>A</v>
      </c>
      <c r="H547" s="274" t="str">
        <f t="shared" si="97"/>
        <v>MR_DER-1522_26</v>
      </c>
      <c r="I547" s="234" t="str">
        <f t="shared" si="98"/>
        <v>ND</v>
      </c>
      <c r="J547" s="234" t="str">
        <f t="shared" si="99"/>
        <v>ND</v>
      </c>
      <c r="K547" s="235" t="s">
        <v>3730</v>
      </c>
      <c r="L547" s="236">
        <v>45954</v>
      </c>
      <c r="M547" s="218" t="s">
        <v>11073</v>
      </c>
      <c r="N547" s="235" t="s">
        <v>5536</v>
      </c>
      <c r="O547" s="236">
        <v>45999</v>
      </c>
      <c r="P547" s="235"/>
      <c r="Q547" s="235" t="s">
        <v>3765</v>
      </c>
      <c r="R547" s="236">
        <v>46034</v>
      </c>
      <c r="S547" s="218" t="s">
        <v>11961</v>
      </c>
      <c r="T547" s="235" t="s">
        <v>5539</v>
      </c>
      <c r="U547" s="236">
        <v>46038</v>
      </c>
      <c r="V547" s="235"/>
      <c r="W547" s="235" t="s">
        <v>3748</v>
      </c>
      <c r="X547" s="236">
        <v>46041</v>
      </c>
      <c r="Y547" s="23" t="s">
        <v>11991</v>
      </c>
      <c r="Z547" s="235"/>
      <c r="AA547" s="235"/>
      <c r="AB547" s="235"/>
      <c r="AC547" s="235"/>
      <c r="AD547" s="235"/>
      <c r="AE547" s="235"/>
      <c r="AF547" s="235"/>
      <c r="AG547" s="235"/>
      <c r="AH547" s="235"/>
      <c r="AI547" s="235"/>
      <c r="AJ547" s="235"/>
      <c r="AK547" s="235"/>
      <c r="AL547" s="235"/>
      <c r="AM547" s="235"/>
    </row>
    <row r="548" spans="1:39" s="77" customFormat="1" ht="15" hidden="1" x14ac:dyDescent="0.25">
      <c r="A548" s="264" t="s">
        <v>8263</v>
      </c>
      <c r="B548" s="264"/>
      <c r="C548" s="264"/>
      <c r="D548" s="264" t="s">
        <v>11020</v>
      </c>
      <c r="E548" s="247" t="s">
        <v>10991</v>
      </c>
      <c r="F548" s="239">
        <f t="shared" si="95"/>
        <v>46041</v>
      </c>
      <c r="G548" s="259" t="str">
        <f t="shared" si="96"/>
        <v>A</v>
      </c>
      <c r="H548" s="274" t="str">
        <f t="shared" si="97"/>
        <v>MR_DER-1522_26</v>
      </c>
      <c r="I548" s="234" t="str">
        <f t="shared" si="98"/>
        <v>ND</v>
      </c>
      <c r="J548" s="234" t="str">
        <f t="shared" si="99"/>
        <v>ND</v>
      </c>
      <c r="K548" s="235" t="s">
        <v>3730</v>
      </c>
      <c r="L548" s="236">
        <v>45954</v>
      </c>
      <c r="M548" s="218" t="s">
        <v>11073</v>
      </c>
      <c r="N548" s="235" t="s">
        <v>5536</v>
      </c>
      <c r="O548" s="236">
        <v>45999</v>
      </c>
      <c r="P548" s="235"/>
      <c r="Q548" s="235" t="s">
        <v>3765</v>
      </c>
      <c r="R548" s="236">
        <v>46034</v>
      </c>
      <c r="S548" s="218" t="s">
        <v>11961</v>
      </c>
      <c r="T548" s="235" t="s">
        <v>5539</v>
      </c>
      <c r="U548" s="236">
        <v>46038</v>
      </c>
      <c r="V548" s="235"/>
      <c r="W548" s="235" t="s">
        <v>3748</v>
      </c>
      <c r="X548" s="236">
        <v>46041</v>
      </c>
      <c r="Y548" s="23" t="s">
        <v>11991</v>
      </c>
      <c r="Z548" s="235"/>
      <c r="AA548" s="235"/>
      <c r="AB548" s="235"/>
      <c r="AC548" s="235"/>
      <c r="AD548" s="235"/>
      <c r="AE548" s="235"/>
      <c r="AF548" s="235"/>
      <c r="AG548" s="235"/>
      <c r="AH548" s="235"/>
      <c r="AI548" s="235"/>
      <c r="AJ548" s="235"/>
      <c r="AK548" s="235"/>
      <c r="AL548" s="235"/>
      <c r="AM548" s="235"/>
    </row>
    <row r="549" spans="1:39" s="77" customFormat="1" ht="15" hidden="1" x14ac:dyDescent="0.25">
      <c r="A549" s="264" t="s">
        <v>8263</v>
      </c>
      <c r="B549" s="264"/>
      <c r="C549" s="264"/>
      <c r="D549" s="264" t="s">
        <v>11020</v>
      </c>
      <c r="E549" s="247" t="s">
        <v>10992</v>
      </c>
      <c r="F549" s="239">
        <f t="shared" si="95"/>
        <v>46041</v>
      </c>
      <c r="G549" s="259" t="str">
        <f t="shared" si="96"/>
        <v>A</v>
      </c>
      <c r="H549" s="274" t="str">
        <f t="shared" si="97"/>
        <v>MR_DER-1522_26</v>
      </c>
      <c r="I549" s="234" t="str">
        <f t="shared" si="98"/>
        <v>ND</v>
      </c>
      <c r="J549" s="234" t="str">
        <f t="shared" si="99"/>
        <v>ND</v>
      </c>
      <c r="K549" s="235" t="s">
        <v>3730</v>
      </c>
      <c r="L549" s="236">
        <v>45954</v>
      </c>
      <c r="M549" s="218" t="s">
        <v>11073</v>
      </c>
      <c r="N549" s="235" t="s">
        <v>5536</v>
      </c>
      <c r="O549" s="236">
        <v>45999</v>
      </c>
      <c r="P549" s="235"/>
      <c r="Q549" s="235" t="s">
        <v>3765</v>
      </c>
      <c r="R549" s="236">
        <v>46034</v>
      </c>
      <c r="S549" s="218" t="s">
        <v>11961</v>
      </c>
      <c r="T549" s="235" t="s">
        <v>5539</v>
      </c>
      <c r="U549" s="236">
        <v>46038</v>
      </c>
      <c r="V549" s="235"/>
      <c r="W549" s="235" t="s">
        <v>3748</v>
      </c>
      <c r="X549" s="236">
        <v>46041</v>
      </c>
      <c r="Y549" s="23" t="s">
        <v>11991</v>
      </c>
      <c r="Z549" s="235"/>
      <c r="AA549" s="235"/>
      <c r="AB549" s="235"/>
      <c r="AC549" s="235"/>
      <c r="AD549" s="235"/>
      <c r="AE549" s="235"/>
      <c r="AF549" s="235"/>
      <c r="AG549" s="235"/>
      <c r="AH549" s="235"/>
      <c r="AI549" s="235"/>
      <c r="AJ549" s="235"/>
      <c r="AK549" s="235"/>
      <c r="AL549" s="235"/>
      <c r="AM549" s="235"/>
    </row>
    <row r="550" spans="1:39" s="77" customFormat="1" ht="15" hidden="1" x14ac:dyDescent="0.25">
      <c r="A550" s="264" t="s">
        <v>8263</v>
      </c>
      <c r="B550" s="264"/>
      <c r="C550" s="264"/>
      <c r="D550" s="264" t="s">
        <v>11020</v>
      </c>
      <c r="E550" s="247" t="s">
        <v>10993</v>
      </c>
      <c r="F550" s="239">
        <f t="shared" si="95"/>
        <v>46041</v>
      </c>
      <c r="G550" s="259" t="str">
        <f t="shared" si="96"/>
        <v>A</v>
      </c>
      <c r="H550" s="274" t="str">
        <f t="shared" si="97"/>
        <v>MR_DER-1522_26</v>
      </c>
      <c r="I550" s="234" t="str">
        <f t="shared" si="98"/>
        <v>ND</v>
      </c>
      <c r="J550" s="234" t="str">
        <f t="shared" si="99"/>
        <v>ND</v>
      </c>
      <c r="K550" s="235" t="s">
        <v>3730</v>
      </c>
      <c r="L550" s="236">
        <v>45954</v>
      </c>
      <c r="M550" s="218" t="s">
        <v>11073</v>
      </c>
      <c r="N550" s="235" t="s">
        <v>5536</v>
      </c>
      <c r="O550" s="236">
        <v>45999</v>
      </c>
      <c r="P550" s="235"/>
      <c r="Q550" s="235" t="s">
        <v>3765</v>
      </c>
      <c r="R550" s="236">
        <v>46034</v>
      </c>
      <c r="S550" s="218" t="s">
        <v>11961</v>
      </c>
      <c r="T550" s="235" t="s">
        <v>5539</v>
      </c>
      <c r="U550" s="236">
        <v>46038</v>
      </c>
      <c r="V550" s="235"/>
      <c r="W550" s="235" t="s">
        <v>3748</v>
      </c>
      <c r="X550" s="236">
        <v>46041</v>
      </c>
      <c r="Y550" s="23" t="s">
        <v>11991</v>
      </c>
      <c r="Z550" s="235"/>
      <c r="AA550" s="235"/>
      <c r="AB550" s="235"/>
      <c r="AC550" s="235"/>
      <c r="AD550" s="235"/>
      <c r="AE550" s="235"/>
      <c r="AF550" s="235"/>
      <c r="AG550" s="235"/>
      <c r="AH550" s="235"/>
      <c r="AI550" s="235"/>
      <c r="AJ550" s="235"/>
      <c r="AK550" s="235"/>
      <c r="AL550" s="235"/>
      <c r="AM550" s="235"/>
    </row>
    <row r="551" spans="1:39" s="77" customFormat="1" ht="15" hidden="1" x14ac:dyDescent="0.25">
      <c r="A551" s="264" t="s">
        <v>8263</v>
      </c>
      <c r="B551" s="264"/>
      <c r="C551" s="264"/>
      <c r="D551" s="264" t="s">
        <v>11020</v>
      </c>
      <c r="E551" s="247" t="s">
        <v>10994</v>
      </c>
      <c r="F551" s="239">
        <f t="shared" ref="F551:F582" si="100">IF(L551&lt;&gt;0,MAX(L551,R551,X551,AD551),"NE")</f>
        <v>46041</v>
      </c>
      <c r="G551" s="259" t="str">
        <f t="shared" ref="G551:G582" si="101">IF($F551="","",INDEX($K551:$FI551,1,MATCH($F551,$K551:$FI551,)-1))</f>
        <v>A</v>
      </c>
      <c r="H551" s="274" t="str">
        <f t="shared" ref="H551:H582" si="102">IF($F551="","",INDEX($K551:$AY551,1,MATCH($F551,$K551:$AY551,)+1))</f>
        <v>MR_DER-1522_26</v>
      </c>
      <c r="I551" s="234" t="str">
        <f t="shared" ref="I551:I582" si="103">IF(F551="NE",F551,IF(INDEX(K551:CP551,,MATCH(F551,K551:CP551,0)+3)&lt;&gt;0,INDEX(K551:CP551,,MATCH(F551,K551:CP551,0)+3),"ND"))</f>
        <v>ND</v>
      </c>
      <c r="J551" s="234" t="str">
        <f t="shared" ref="J551:J582" si="104">IF(G551="NE",G551,IF(INDEX(K551:CQ551,,MATCH(G551,K551:CQ551,0)+3)&lt;&gt;0,INDEX(K551:CQ551,,MATCH(G551,K551:CQ551,0)+3),"ND"))</f>
        <v>ND</v>
      </c>
      <c r="K551" s="235" t="s">
        <v>3730</v>
      </c>
      <c r="L551" s="236">
        <v>45954</v>
      </c>
      <c r="M551" s="218" t="s">
        <v>11073</v>
      </c>
      <c r="N551" s="235" t="s">
        <v>5536</v>
      </c>
      <c r="O551" s="236">
        <v>45999</v>
      </c>
      <c r="P551" s="235"/>
      <c r="Q551" s="235" t="s">
        <v>3765</v>
      </c>
      <c r="R551" s="236">
        <v>46034</v>
      </c>
      <c r="S551" s="218" t="s">
        <v>11961</v>
      </c>
      <c r="T551" s="235" t="s">
        <v>5539</v>
      </c>
      <c r="U551" s="236">
        <v>46038</v>
      </c>
      <c r="V551" s="235"/>
      <c r="W551" s="235" t="s">
        <v>3748</v>
      </c>
      <c r="X551" s="236">
        <v>46041</v>
      </c>
      <c r="Y551" s="23" t="s">
        <v>11991</v>
      </c>
      <c r="Z551" s="235"/>
      <c r="AA551" s="235"/>
      <c r="AB551" s="235"/>
      <c r="AC551" s="235"/>
      <c r="AD551" s="235"/>
      <c r="AE551" s="235"/>
      <c r="AF551" s="235"/>
      <c r="AG551" s="235"/>
      <c r="AH551" s="235"/>
      <c r="AI551" s="235"/>
      <c r="AJ551" s="235"/>
      <c r="AK551" s="235"/>
      <c r="AL551" s="235"/>
      <c r="AM551" s="235"/>
    </row>
    <row r="552" spans="1:39" s="77" customFormat="1" ht="15" hidden="1" x14ac:dyDescent="0.25">
      <c r="A552" s="264" t="s">
        <v>8263</v>
      </c>
      <c r="B552" s="264"/>
      <c r="C552" s="264"/>
      <c r="D552" s="264" t="s">
        <v>11020</v>
      </c>
      <c r="E552" s="247" t="s">
        <v>10995</v>
      </c>
      <c r="F552" s="239">
        <f t="shared" si="100"/>
        <v>46041</v>
      </c>
      <c r="G552" s="259" t="str">
        <f t="shared" si="101"/>
        <v>A</v>
      </c>
      <c r="H552" s="274" t="str">
        <f t="shared" si="102"/>
        <v>MR_DER-1522_26</v>
      </c>
      <c r="I552" s="234" t="str">
        <f t="shared" si="103"/>
        <v>ND</v>
      </c>
      <c r="J552" s="234" t="str">
        <f t="shared" si="104"/>
        <v>ND</v>
      </c>
      <c r="K552" s="235" t="s">
        <v>3730</v>
      </c>
      <c r="L552" s="236">
        <v>45954</v>
      </c>
      <c r="M552" s="218" t="s">
        <v>11073</v>
      </c>
      <c r="N552" s="235" t="s">
        <v>5536</v>
      </c>
      <c r="O552" s="236">
        <v>45999</v>
      </c>
      <c r="P552" s="235"/>
      <c r="Q552" s="235" t="s">
        <v>3765</v>
      </c>
      <c r="R552" s="236">
        <v>46034</v>
      </c>
      <c r="S552" s="218" t="s">
        <v>11961</v>
      </c>
      <c r="T552" s="235" t="s">
        <v>5539</v>
      </c>
      <c r="U552" s="236">
        <v>46038</v>
      </c>
      <c r="V552" s="235"/>
      <c r="W552" s="235" t="s">
        <v>3748</v>
      </c>
      <c r="X552" s="236">
        <v>46041</v>
      </c>
      <c r="Y552" s="23" t="s">
        <v>11991</v>
      </c>
      <c r="Z552" s="235"/>
      <c r="AA552" s="235"/>
      <c r="AB552" s="235"/>
      <c r="AC552" s="235"/>
      <c r="AD552" s="235"/>
      <c r="AE552" s="235"/>
      <c r="AF552" s="235"/>
      <c r="AG552" s="235"/>
      <c r="AH552" s="235"/>
      <c r="AI552" s="235"/>
      <c r="AJ552" s="235"/>
      <c r="AK552" s="235"/>
      <c r="AL552" s="235"/>
      <c r="AM552" s="235"/>
    </row>
    <row r="553" spans="1:39" s="77" customFormat="1" ht="15" hidden="1" x14ac:dyDescent="0.25">
      <c r="A553" s="264" t="s">
        <v>8263</v>
      </c>
      <c r="B553" s="264"/>
      <c r="C553" s="264"/>
      <c r="D553" s="264" t="s">
        <v>11020</v>
      </c>
      <c r="E553" s="247" t="s">
        <v>10996</v>
      </c>
      <c r="F553" s="239">
        <f t="shared" si="100"/>
        <v>46041</v>
      </c>
      <c r="G553" s="259" t="str">
        <f t="shared" si="101"/>
        <v>A</v>
      </c>
      <c r="H553" s="274" t="str">
        <f t="shared" si="102"/>
        <v>MR_DER-1522_26</v>
      </c>
      <c r="I553" s="234" t="str">
        <f t="shared" si="103"/>
        <v>ND</v>
      </c>
      <c r="J553" s="234" t="str">
        <f t="shared" si="104"/>
        <v>ND</v>
      </c>
      <c r="K553" s="235" t="s">
        <v>3730</v>
      </c>
      <c r="L553" s="236">
        <v>45954</v>
      </c>
      <c r="M553" s="218" t="s">
        <v>11073</v>
      </c>
      <c r="N553" s="235" t="s">
        <v>5536</v>
      </c>
      <c r="O553" s="236">
        <v>45999</v>
      </c>
      <c r="P553" s="235"/>
      <c r="Q553" s="235" t="s">
        <v>3765</v>
      </c>
      <c r="R553" s="236">
        <v>46034</v>
      </c>
      <c r="S553" s="218" t="s">
        <v>11961</v>
      </c>
      <c r="T553" s="235" t="s">
        <v>5539</v>
      </c>
      <c r="U553" s="236">
        <v>46038</v>
      </c>
      <c r="V553" s="235"/>
      <c r="W553" s="235" t="s">
        <v>3748</v>
      </c>
      <c r="X553" s="236">
        <v>46041</v>
      </c>
      <c r="Y553" s="23" t="s">
        <v>11991</v>
      </c>
      <c r="Z553" s="235"/>
      <c r="AA553" s="235"/>
      <c r="AB553" s="235"/>
      <c r="AC553" s="235"/>
      <c r="AD553" s="235"/>
      <c r="AE553" s="235"/>
      <c r="AF553" s="235"/>
      <c r="AG553" s="235"/>
      <c r="AH553" s="235"/>
      <c r="AI553" s="235"/>
      <c r="AJ553" s="235"/>
      <c r="AK553" s="235"/>
      <c r="AL553" s="235"/>
      <c r="AM553" s="235"/>
    </row>
    <row r="554" spans="1:39" s="77" customFormat="1" ht="15" hidden="1" x14ac:dyDescent="0.25">
      <c r="A554" s="264" t="s">
        <v>8263</v>
      </c>
      <c r="B554" s="264"/>
      <c r="C554" s="264"/>
      <c r="D554" s="264" t="s">
        <v>11020</v>
      </c>
      <c r="E554" s="247" t="s">
        <v>10997</v>
      </c>
      <c r="F554" s="239">
        <f t="shared" si="100"/>
        <v>46041</v>
      </c>
      <c r="G554" s="259" t="str">
        <f t="shared" si="101"/>
        <v>A</v>
      </c>
      <c r="H554" s="274" t="str">
        <f t="shared" si="102"/>
        <v>MR_DER-1522_26</v>
      </c>
      <c r="I554" s="234" t="str">
        <f t="shared" si="103"/>
        <v>ND</v>
      </c>
      <c r="J554" s="234" t="str">
        <f t="shared" si="104"/>
        <v>ND</v>
      </c>
      <c r="K554" s="235" t="s">
        <v>3730</v>
      </c>
      <c r="L554" s="236">
        <v>45954</v>
      </c>
      <c r="M554" s="218" t="s">
        <v>11073</v>
      </c>
      <c r="N554" s="235" t="s">
        <v>5536</v>
      </c>
      <c r="O554" s="236">
        <v>45999</v>
      </c>
      <c r="P554" s="235"/>
      <c r="Q554" s="235" t="s">
        <v>3765</v>
      </c>
      <c r="R554" s="236">
        <v>46034</v>
      </c>
      <c r="S554" s="218" t="s">
        <v>11961</v>
      </c>
      <c r="T554" s="235" t="s">
        <v>5539</v>
      </c>
      <c r="U554" s="236">
        <v>46038</v>
      </c>
      <c r="V554" s="235"/>
      <c r="W554" s="235" t="s">
        <v>3748</v>
      </c>
      <c r="X554" s="236">
        <v>46041</v>
      </c>
      <c r="Y554" s="23" t="s">
        <v>11991</v>
      </c>
      <c r="Z554" s="235"/>
      <c r="AA554" s="235"/>
      <c r="AB554" s="235"/>
      <c r="AC554" s="235"/>
      <c r="AD554" s="235"/>
      <c r="AE554" s="235"/>
      <c r="AF554" s="235"/>
      <c r="AG554" s="235"/>
      <c r="AH554" s="235"/>
      <c r="AI554" s="235"/>
      <c r="AJ554" s="235"/>
      <c r="AK554" s="235"/>
      <c r="AL554" s="235"/>
      <c r="AM554" s="235"/>
    </row>
    <row r="555" spans="1:39" s="77" customFormat="1" ht="15" hidden="1" x14ac:dyDescent="0.25">
      <c r="A555" s="264" t="s">
        <v>8263</v>
      </c>
      <c r="B555" s="264"/>
      <c r="C555" s="264"/>
      <c r="D555" s="264" t="s">
        <v>11020</v>
      </c>
      <c r="E555" s="247" t="s">
        <v>10998</v>
      </c>
      <c r="F555" s="239">
        <f t="shared" si="100"/>
        <v>46041</v>
      </c>
      <c r="G555" s="259" t="str">
        <f t="shared" si="101"/>
        <v>A</v>
      </c>
      <c r="H555" s="274" t="str">
        <f t="shared" si="102"/>
        <v>MR_DER-1522_26</v>
      </c>
      <c r="I555" s="234" t="str">
        <f t="shared" si="103"/>
        <v>ND</v>
      </c>
      <c r="J555" s="234" t="str">
        <f t="shared" si="104"/>
        <v>ND</v>
      </c>
      <c r="K555" s="235" t="s">
        <v>3730</v>
      </c>
      <c r="L555" s="236">
        <v>45954</v>
      </c>
      <c r="M555" s="218" t="s">
        <v>11073</v>
      </c>
      <c r="N555" s="235" t="s">
        <v>5536</v>
      </c>
      <c r="O555" s="236">
        <v>45999</v>
      </c>
      <c r="P555" s="235"/>
      <c r="Q555" s="235" t="s">
        <v>3765</v>
      </c>
      <c r="R555" s="236">
        <v>46034</v>
      </c>
      <c r="S555" s="218" t="s">
        <v>11961</v>
      </c>
      <c r="T555" s="235" t="s">
        <v>5539</v>
      </c>
      <c r="U555" s="236">
        <v>46038</v>
      </c>
      <c r="V555" s="235"/>
      <c r="W555" s="235" t="s">
        <v>3748</v>
      </c>
      <c r="X555" s="236">
        <v>46041</v>
      </c>
      <c r="Y555" s="23" t="s">
        <v>11991</v>
      </c>
      <c r="Z555" s="235"/>
      <c r="AA555" s="235"/>
      <c r="AB555" s="235"/>
      <c r="AC555" s="235"/>
      <c r="AD555" s="235"/>
      <c r="AE555" s="235"/>
      <c r="AF555" s="235"/>
      <c r="AG555" s="235"/>
      <c r="AH555" s="235"/>
      <c r="AI555" s="235"/>
      <c r="AJ555" s="235"/>
      <c r="AK555" s="235"/>
      <c r="AL555" s="235"/>
      <c r="AM555" s="235"/>
    </row>
    <row r="556" spans="1:39" s="77" customFormat="1" ht="15" hidden="1" x14ac:dyDescent="0.25">
      <c r="A556" s="264" t="s">
        <v>8263</v>
      </c>
      <c r="B556" s="264"/>
      <c r="C556" s="264"/>
      <c r="D556" s="264" t="s">
        <v>11020</v>
      </c>
      <c r="E556" s="247" t="s">
        <v>10999</v>
      </c>
      <c r="F556" s="239">
        <f t="shared" si="100"/>
        <v>46041</v>
      </c>
      <c r="G556" s="259" t="str">
        <f t="shared" si="101"/>
        <v>A</v>
      </c>
      <c r="H556" s="274" t="str">
        <f t="shared" si="102"/>
        <v>MR_DER-1522_26</v>
      </c>
      <c r="I556" s="234" t="str">
        <f t="shared" si="103"/>
        <v>ND</v>
      </c>
      <c r="J556" s="234" t="str">
        <f t="shared" si="104"/>
        <v>ND</v>
      </c>
      <c r="K556" s="235" t="s">
        <v>3730</v>
      </c>
      <c r="L556" s="236">
        <v>45954</v>
      </c>
      <c r="M556" s="218" t="s">
        <v>11073</v>
      </c>
      <c r="N556" s="235" t="s">
        <v>5536</v>
      </c>
      <c r="O556" s="236">
        <v>45999</v>
      </c>
      <c r="P556" s="235"/>
      <c r="Q556" s="235" t="s">
        <v>3765</v>
      </c>
      <c r="R556" s="236">
        <v>46034</v>
      </c>
      <c r="S556" s="218" t="s">
        <v>11961</v>
      </c>
      <c r="T556" s="235" t="s">
        <v>5539</v>
      </c>
      <c r="U556" s="236">
        <v>46038</v>
      </c>
      <c r="V556" s="235"/>
      <c r="W556" s="235" t="s">
        <v>3748</v>
      </c>
      <c r="X556" s="236">
        <v>46041</v>
      </c>
      <c r="Y556" s="23" t="s">
        <v>11991</v>
      </c>
      <c r="Z556" s="235"/>
      <c r="AA556" s="235"/>
      <c r="AB556" s="235"/>
      <c r="AC556" s="235"/>
      <c r="AD556" s="235"/>
      <c r="AE556" s="235"/>
      <c r="AF556" s="235"/>
      <c r="AG556" s="235"/>
      <c r="AH556" s="235"/>
      <c r="AI556" s="235"/>
      <c r="AJ556" s="235"/>
      <c r="AK556" s="235"/>
      <c r="AL556" s="235"/>
      <c r="AM556" s="235"/>
    </row>
    <row r="557" spans="1:39" s="77" customFormat="1" ht="15" hidden="1" x14ac:dyDescent="0.25">
      <c r="A557" s="264" t="s">
        <v>8263</v>
      </c>
      <c r="B557" s="264"/>
      <c r="C557" s="264"/>
      <c r="D557" s="264" t="s">
        <v>11020</v>
      </c>
      <c r="E557" s="247" t="s">
        <v>11000</v>
      </c>
      <c r="F557" s="239">
        <f t="shared" si="100"/>
        <v>46041</v>
      </c>
      <c r="G557" s="259" t="str">
        <f t="shared" si="101"/>
        <v>A</v>
      </c>
      <c r="H557" s="274" t="str">
        <f t="shared" si="102"/>
        <v>MR_DER-1522_26</v>
      </c>
      <c r="I557" s="234" t="str">
        <f t="shared" si="103"/>
        <v>ND</v>
      </c>
      <c r="J557" s="234" t="str">
        <f t="shared" si="104"/>
        <v>ND</v>
      </c>
      <c r="K557" s="235" t="s">
        <v>3730</v>
      </c>
      <c r="L557" s="236">
        <v>45954</v>
      </c>
      <c r="M557" s="218" t="s">
        <v>11073</v>
      </c>
      <c r="N557" s="235" t="s">
        <v>5536</v>
      </c>
      <c r="O557" s="236">
        <v>45999</v>
      </c>
      <c r="P557" s="235"/>
      <c r="Q557" s="235" t="s">
        <v>3765</v>
      </c>
      <c r="R557" s="236">
        <v>46034</v>
      </c>
      <c r="S557" s="218" t="s">
        <v>11961</v>
      </c>
      <c r="T557" s="235" t="s">
        <v>5539</v>
      </c>
      <c r="U557" s="236">
        <v>46038</v>
      </c>
      <c r="V557" s="235"/>
      <c r="W557" s="235" t="s">
        <v>3748</v>
      </c>
      <c r="X557" s="236">
        <v>46041</v>
      </c>
      <c r="Y557" s="23" t="s">
        <v>11991</v>
      </c>
      <c r="Z557" s="235"/>
      <c r="AA557" s="235"/>
      <c r="AB557" s="235"/>
      <c r="AC557" s="235"/>
      <c r="AD557" s="235"/>
      <c r="AE557" s="235"/>
      <c r="AF557" s="235"/>
      <c r="AG557" s="235"/>
      <c r="AH557" s="235"/>
      <c r="AI557" s="235"/>
      <c r="AJ557" s="235"/>
      <c r="AK557" s="235"/>
      <c r="AL557" s="235"/>
      <c r="AM557" s="235"/>
    </row>
    <row r="558" spans="1:39" s="77" customFormat="1" ht="15" hidden="1" x14ac:dyDescent="0.25">
      <c r="A558" s="264" t="s">
        <v>8263</v>
      </c>
      <c r="B558" s="264"/>
      <c r="C558" s="264"/>
      <c r="D558" s="264" t="s">
        <v>11020</v>
      </c>
      <c r="E558" s="247" t="s">
        <v>11001</v>
      </c>
      <c r="F558" s="239">
        <f t="shared" si="100"/>
        <v>46041</v>
      </c>
      <c r="G558" s="259" t="str">
        <f t="shared" si="101"/>
        <v>A</v>
      </c>
      <c r="H558" s="274" t="str">
        <f t="shared" si="102"/>
        <v>MR_DER-1522_26</v>
      </c>
      <c r="I558" s="234" t="str">
        <f t="shared" si="103"/>
        <v>ND</v>
      </c>
      <c r="J558" s="234" t="str">
        <f t="shared" si="104"/>
        <v>ND</v>
      </c>
      <c r="K558" s="235" t="s">
        <v>3730</v>
      </c>
      <c r="L558" s="236">
        <v>45954</v>
      </c>
      <c r="M558" s="218" t="s">
        <v>11073</v>
      </c>
      <c r="N558" s="235" t="s">
        <v>5536</v>
      </c>
      <c r="O558" s="236">
        <v>45999</v>
      </c>
      <c r="P558" s="235"/>
      <c r="Q558" s="235" t="s">
        <v>3765</v>
      </c>
      <c r="R558" s="236">
        <v>46034</v>
      </c>
      <c r="S558" s="218" t="s">
        <v>11961</v>
      </c>
      <c r="T558" s="235" t="s">
        <v>5539</v>
      </c>
      <c r="U558" s="236">
        <v>46038</v>
      </c>
      <c r="V558" s="235"/>
      <c r="W558" s="235" t="s">
        <v>3748</v>
      </c>
      <c r="X558" s="236">
        <v>46041</v>
      </c>
      <c r="Y558" s="23" t="s">
        <v>11991</v>
      </c>
      <c r="Z558" s="235"/>
      <c r="AA558" s="235"/>
      <c r="AB558" s="235"/>
      <c r="AC558" s="235"/>
      <c r="AD558" s="235"/>
      <c r="AE558" s="235"/>
      <c r="AF558" s="235"/>
      <c r="AG558" s="235"/>
      <c r="AH558" s="235"/>
      <c r="AI558" s="235"/>
      <c r="AJ558" s="235"/>
      <c r="AK558" s="235"/>
      <c r="AL558" s="235"/>
      <c r="AM558" s="235"/>
    </row>
    <row r="559" spans="1:39" s="77" customFormat="1" ht="15" hidden="1" x14ac:dyDescent="0.25">
      <c r="A559" s="264" t="s">
        <v>8263</v>
      </c>
      <c r="B559" s="264"/>
      <c r="C559" s="264"/>
      <c r="D559" s="264" t="s">
        <v>11020</v>
      </c>
      <c r="E559" s="247" t="s">
        <v>11002</v>
      </c>
      <c r="F559" s="239">
        <f t="shared" si="100"/>
        <v>46041</v>
      </c>
      <c r="G559" s="259" t="str">
        <f t="shared" si="101"/>
        <v>A</v>
      </c>
      <c r="H559" s="274" t="str">
        <f t="shared" si="102"/>
        <v>MR_DER-1522_26</v>
      </c>
      <c r="I559" s="234" t="str">
        <f t="shared" si="103"/>
        <v>ND</v>
      </c>
      <c r="J559" s="234" t="str">
        <f t="shared" si="104"/>
        <v>ND</v>
      </c>
      <c r="K559" s="235" t="s">
        <v>3730</v>
      </c>
      <c r="L559" s="236">
        <v>45954</v>
      </c>
      <c r="M559" s="218" t="s">
        <v>11073</v>
      </c>
      <c r="N559" s="235" t="s">
        <v>5536</v>
      </c>
      <c r="O559" s="236">
        <v>45999</v>
      </c>
      <c r="P559" s="235"/>
      <c r="Q559" s="235" t="s">
        <v>3765</v>
      </c>
      <c r="R559" s="236">
        <v>46034</v>
      </c>
      <c r="S559" s="218" t="s">
        <v>11961</v>
      </c>
      <c r="T559" s="235" t="s">
        <v>5539</v>
      </c>
      <c r="U559" s="236">
        <v>46038</v>
      </c>
      <c r="V559" s="235"/>
      <c r="W559" s="235" t="s">
        <v>3748</v>
      </c>
      <c r="X559" s="236">
        <v>46041</v>
      </c>
      <c r="Y559" s="23" t="s">
        <v>11991</v>
      </c>
      <c r="Z559" s="235"/>
      <c r="AA559" s="235"/>
      <c r="AB559" s="235"/>
      <c r="AC559" s="235"/>
      <c r="AD559" s="235"/>
      <c r="AE559" s="235"/>
      <c r="AF559" s="235"/>
      <c r="AG559" s="235"/>
      <c r="AH559" s="235"/>
      <c r="AI559" s="235"/>
      <c r="AJ559" s="235"/>
      <c r="AK559" s="235"/>
      <c r="AL559" s="235"/>
      <c r="AM559" s="235"/>
    </row>
    <row r="560" spans="1:39" s="77" customFormat="1" ht="15" hidden="1" x14ac:dyDescent="0.25">
      <c r="A560" s="264" t="s">
        <v>8263</v>
      </c>
      <c r="B560" s="264"/>
      <c r="C560" s="264"/>
      <c r="D560" s="264" t="s">
        <v>11020</v>
      </c>
      <c r="E560" s="247" t="s">
        <v>11003</v>
      </c>
      <c r="F560" s="239">
        <f t="shared" si="100"/>
        <v>46041</v>
      </c>
      <c r="G560" s="259" t="str">
        <f t="shared" si="101"/>
        <v>A</v>
      </c>
      <c r="H560" s="274" t="str">
        <f t="shared" si="102"/>
        <v>MR_DER-1522_26</v>
      </c>
      <c r="I560" s="234" t="str">
        <f t="shared" si="103"/>
        <v>ND</v>
      </c>
      <c r="J560" s="234" t="str">
        <f t="shared" si="104"/>
        <v>ND</v>
      </c>
      <c r="K560" s="235" t="s">
        <v>3730</v>
      </c>
      <c r="L560" s="236">
        <v>45954</v>
      </c>
      <c r="M560" s="218" t="s">
        <v>11073</v>
      </c>
      <c r="N560" s="235" t="s">
        <v>5536</v>
      </c>
      <c r="O560" s="236">
        <v>45999</v>
      </c>
      <c r="P560" s="235"/>
      <c r="Q560" s="235" t="s">
        <v>3765</v>
      </c>
      <c r="R560" s="236">
        <v>46034</v>
      </c>
      <c r="S560" s="218" t="s">
        <v>11961</v>
      </c>
      <c r="T560" s="235" t="s">
        <v>5539</v>
      </c>
      <c r="U560" s="236">
        <v>46038</v>
      </c>
      <c r="V560" s="235"/>
      <c r="W560" s="235" t="s">
        <v>3748</v>
      </c>
      <c r="X560" s="236">
        <v>46041</v>
      </c>
      <c r="Y560" s="23" t="s">
        <v>11991</v>
      </c>
      <c r="Z560" s="235"/>
      <c r="AA560" s="235"/>
      <c r="AB560" s="235"/>
      <c r="AC560" s="235"/>
      <c r="AD560" s="235"/>
      <c r="AE560" s="235"/>
      <c r="AF560" s="235"/>
      <c r="AG560" s="235"/>
      <c r="AH560" s="235"/>
      <c r="AI560" s="235"/>
      <c r="AJ560" s="235"/>
      <c r="AK560" s="235"/>
      <c r="AL560" s="235"/>
      <c r="AM560" s="235"/>
    </row>
    <row r="561" spans="1:39" s="77" customFormat="1" ht="15" hidden="1" x14ac:dyDescent="0.25">
      <c r="A561" s="264" t="s">
        <v>8263</v>
      </c>
      <c r="B561" s="264"/>
      <c r="C561" s="264"/>
      <c r="D561" s="264" t="s">
        <v>11020</v>
      </c>
      <c r="E561" s="247" t="s">
        <v>11004</v>
      </c>
      <c r="F561" s="239">
        <f t="shared" si="100"/>
        <v>46041</v>
      </c>
      <c r="G561" s="259" t="str">
        <f t="shared" si="101"/>
        <v>A</v>
      </c>
      <c r="H561" s="274" t="str">
        <f t="shared" si="102"/>
        <v>MR_DER-1522_26</v>
      </c>
      <c r="I561" s="234" t="str">
        <f t="shared" si="103"/>
        <v>ND</v>
      </c>
      <c r="J561" s="234" t="str">
        <f t="shared" si="104"/>
        <v>ND</v>
      </c>
      <c r="K561" s="235" t="s">
        <v>3730</v>
      </c>
      <c r="L561" s="236">
        <v>45954</v>
      </c>
      <c r="M561" s="218" t="s">
        <v>11073</v>
      </c>
      <c r="N561" s="235" t="s">
        <v>5536</v>
      </c>
      <c r="O561" s="236">
        <v>45999</v>
      </c>
      <c r="P561" s="235"/>
      <c r="Q561" s="235" t="s">
        <v>3765</v>
      </c>
      <c r="R561" s="236">
        <v>46034</v>
      </c>
      <c r="S561" s="218" t="s">
        <v>11961</v>
      </c>
      <c r="T561" s="235" t="s">
        <v>5539</v>
      </c>
      <c r="U561" s="236">
        <v>46038</v>
      </c>
      <c r="V561" s="235"/>
      <c r="W561" s="235" t="s">
        <v>3748</v>
      </c>
      <c r="X561" s="236">
        <v>46041</v>
      </c>
      <c r="Y561" s="23" t="s">
        <v>11991</v>
      </c>
      <c r="Z561" s="235"/>
      <c r="AA561" s="235"/>
      <c r="AB561" s="235"/>
      <c r="AC561" s="235"/>
      <c r="AD561" s="235"/>
      <c r="AE561" s="235"/>
      <c r="AF561" s="235"/>
      <c r="AG561" s="235"/>
      <c r="AH561" s="235"/>
      <c r="AI561" s="235"/>
      <c r="AJ561" s="235"/>
      <c r="AK561" s="235"/>
      <c r="AL561" s="235"/>
      <c r="AM561" s="235"/>
    </row>
    <row r="562" spans="1:39" s="77" customFormat="1" ht="15" hidden="1" x14ac:dyDescent="0.25">
      <c r="A562" s="264" t="s">
        <v>8263</v>
      </c>
      <c r="B562" s="264"/>
      <c r="C562" s="264"/>
      <c r="D562" s="264" t="s">
        <v>11020</v>
      </c>
      <c r="E562" s="247" t="s">
        <v>11005</v>
      </c>
      <c r="F562" s="239">
        <f t="shared" si="100"/>
        <v>46041</v>
      </c>
      <c r="G562" s="259" t="str">
        <f t="shared" si="101"/>
        <v>A</v>
      </c>
      <c r="H562" s="274" t="str">
        <f t="shared" si="102"/>
        <v>MR_DER-1522_26</v>
      </c>
      <c r="I562" s="234" t="str">
        <f t="shared" si="103"/>
        <v>ND</v>
      </c>
      <c r="J562" s="234" t="str">
        <f t="shared" si="104"/>
        <v>ND</v>
      </c>
      <c r="K562" s="235" t="s">
        <v>3730</v>
      </c>
      <c r="L562" s="236">
        <v>45954</v>
      </c>
      <c r="M562" s="218" t="s">
        <v>11073</v>
      </c>
      <c r="N562" s="235" t="s">
        <v>5536</v>
      </c>
      <c r="O562" s="236">
        <v>45999</v>
      </c>
      <c r="P562" s="235"/>
      <c r="Q562" s="235" t="s">
        <v>3765</v>
      </c>
      <c r="R562" s="236">
        <v>46034</v>
      </c>
      <c r="S562" s="218" t="s">
        <v>11961</v>
      </c>
      <c r="T562" s="235" t="s">
        <v>5539</v>
      </c>
      <c r="U562" s="236">
        <v>46038</v>
      </c>
      <c r="V562" s="235"/>
      <c r="W562" s="235" t="s">
        <v>3748</v>
      </c>
      <c r="X562" s="236">
        <v>46041</v>
      </c>
      <c r="Y562" s="23" t="s">
        <v>11991</v>
      </c>
      <c r="Z562" s="235"/>
      <c r="AA562" s="235"/>
      <c r="AB562" s="235"/>
      <c r="AC562" s="235"/>
      <c r="AD562" s="235"/>
      <c r="AE562" s="235"/>
      <c r="AF562" s="235"/>
      <c r="AG562" s="235"/>
      <c r="AH562" s="235"/>
      <c r="AI562" s="235"/>
      <c r="AJ562" s="235"/>
      <c r="AK562" s="235"/>
      <c r="AL562" s="235"/>
      <c r="AM562" s="235"/>
    </row>
    <row r="563" spans="1:39" s="77" customFormat="1" ht="15" hidden="1" x14ac:dyDescent="0.25">
      <c r="A563" s="264" t="s">
        <v>8263</v>
      </c>
      <c r="B563" s="264"/>
      <c r="C563" s="264"/>
      <c r="D563" s="264" t="s">
        <v>11020</v>
      </c>
      <c r="E563" s="247" t="s">
        <v>11006</v>
      </c>
      <c r="F563" s="239">
        <f t="shared" si="100"/>
        <v>46041</v>
      </c>
      <c r="G563" s="259" t="str">
        <f t="shared" si="101"/>
        <v>A</v>
      </c>
      <c r="H563" s="274" t="str">
        <f t="shared" si="102"/>
        <v>MR_DER-1522_26</v>
      </c>
      <c r="I563" s="234" t="str">
        <f t="shared" si="103"/>
        <v>ND</v>
      </c>
      <c r="J563" s="234" t="str">
        <f t="shared" si="104"/>
        <v>ND</v>
      </c>
      <c r="K563" s="235" t="s">
        <v>3730</v>
      </c>
      <c r="L563" s="236">
        <v>45954</v>
      </c>
      <c r="M563" s="218" t="s">
        <v>11073</v>
      </c>
      <c r="N563" s="235" t="s">
        <v>5536</v>
      </c>
      <c r="O563" s="236">
        <v>45999</v>
      </c>
      <c r="P563" s="235"/>
      <c r="Q563" s="235" t="s">
        <v>3765</v>
      </c>
      <c r="R563" s="236">
        <v>46034</v>
      </c>
      <c r="S563" s="218" t="s">
        <v>11961</v>
      </c>
      <c r="T563" s="235" t="s">
        <v>5539</v>
      </c>
      <c r="U563" s="236">
        <v>46038</v>
      </c>
      <c r="V563" s="235"/>
      <c r="W563" s="235" t="s">
        <v>3748</v>
      </c>
      <c r="X563" s="236">
        <v>46041</v>
      </c>
      <c r="Y563" s="23" t="s">
        <v>11991</v>
      </c>
      <c r="Z563" s="235"/>
      <c r="AA563" s="235"/>
      <c r="AB563" s="235"/>
      <c r="AC563" s="235"/>
      <c r="AD563" s="235"/>
      <c r="AE563" s="235"/>
      <c r="AF563" s="235"/>
      <c r="AG563" s="235"/>
      <c r="AH563" s="235"/>
      <c r="AI563" s="235"/>
      <c r="AJ563" s="235"/>
      <c r="AK563" s="235"/>
      <c r="AL563" s="235"/>
      <c r="AM563" s="235"/>
    </row>
    <row r="564" spans="1:39" s="77" customFormat="1" ht="15" hidden="1" x14ac:dyDescent="0.25">
      <c r="A564" s="264" t="s">
        <v>8263</v>
      </c>
      <c r="B564" s="264"/>
      <c r="C564" s="264"/>
      <c r="D564" s="264" t="s">
        <v>11020</v>
      </c>
      <c r="E564" s="247" t="s">
        <v>11007</v>
      </c>
      <c r="F564" s="239">
        <f t="shared" si="100"/>
        <v>46041</v>
      </c>
      <c r="G564" s="259" t="str">
        <f t="shared" si="101"/>
        <v>A</v>
      </c>
      <c r="H564" s="274" t="str">
        <f t="shared" si="102"/>
        <v>MR_DER-1522_26</v>
      </c>
      <c r="I564" s="234" t="str">
        <f t="shared" si="103"/>
        <v>ND</v>
      </c>
      <c r="J564" s="234" t="str">
        <f t="shared" si="104"/>
        <v>ND</v>
      </c>
      <c r="K564" s="235" t="s">
        <v>3730</v>
      </c>
      <c r="L564" s="236">
        <v>45954</v>
      </c>
      <c r="M564" s="218" t="s">
        <v>11073</v>
      </c>
      <c r="N564" s="235" t="s">
        <v>5536</v>
      </c>
      <c r="O564" s="236">
        <v>45999</v>
      </c>
      <c r="P564" s="235"/>
      <c r="Q564" s="235" t="s">
        <v>3765</v>
      </c>
      <c r="R564" s="236">
        <v>46034</v>
      </c>
      <c r="S564" s="218" t="s">
        <v>11961</v>
      </c>
      <c r="T564" s="235" t="s">
        <v>5539</v>
      </c>
      <c r="U564" s="236">
        <v>46038</v>
      </c>
      <c r="V564" s="235"/>
      <c r="W564" s="235" t="s">
        <v>3748</v>
      </c>
      <c r="X564" s="236">
        <v>46041</v>
      </c>
      <c r="Y564" s="23" t="s">
        <v>11991</v>
      </c>
      <c r="Z564" s="235"/>
      <c r="AA564" s="235"/>
      <c r="AB564" s="235"/>
      <c r="AC564" s="235"/>
      <c r="AD564" s="235"/>
      <c r="AE564" s="235"/>
      <c r="AF564" s="235"/>
      <c r="AG564" s="235"/>
      <c r="AH564" s="235"/>
      <c r="AI564" s="235"/>
      <c r="AJ564" s="235"/>
      <c r="AK564" s="235"/>
      <c r="AL564" s="235"/>
      <c r="AM564" s="235"/>
    </row>
    <row r="565" spans="1:39" s="77" customFormat="1" ht="15" hidden="1" x14ac:dyDescent="0.25">
      <c r="A565" s="264" t="s">
        <v>8263</v>
      </c>
      <c r="B565" s="264"/>
      <c r="C565" s="264"/>
      <c r="D565" s="264" t="s">
        <v>11020</v>
      </c>
      <c r="E565" s="247" t="s">
        <v>11008</v>
      </c>
      <c r="F565" s="239">
        <f t="shared" si="100"/>
        <v>46041</v>
      </c>
      <c r="G565" s="259" t="str">
        <f t="shared" si="101"/>
        <v>A</v>
      </c>
      <c r="H565" s="274" t="str">
        <f t="shared" si="102"/>
        <v>MR_DER-1522_26</v>
      </c>
      <c r="I565" s="234" t="str">
        <f t="shared" si="103"/>
        <v>ND</v>
      </c>
      <c r="J565" s="234" t="str">
        <f t="shared" si="104"/>
        <v>ND</v>
      </c>
      <c r="K565" s="235" t="s">
        <v>3730</v>
      </c>
      <c r="L565" s="236">
        <v>45954</v>
      </c>
      <c r="M565" s="218" t="s">
        <v>11073</v>
      </c>
      <c r="N565" s="235" t="s">
        <v>5536</v>
      </c>
      <c r="O565" s="236">
        <v>45999</v>
      </c>
      <c r="P565" s="235"/>
      <c r="Q565" s="235" t="s">
        <v>3765</v>
      </c>
      <c r="R565" s="236">
        <v>46034</v>
      </c>
      <c r="S565" s="218" t="s">
        <v>11961</v>
      </c>
      <c r="T565" s="235" t="s">
        <v>5539</v>
      </c>
      <c r="U565" s="236">
        <v>46038</v>
      </c>
      <c r="V565" s="235"/>
      <c r="W565" s="235" t="s">
        <v>3748</v>
      </c>
      <c r="X565" s="236">
        <v>46041</v>
      </c>
      <c r="Y565" s="23" t="s">
        <v>11991</v>
      </c>
      <c r="Z565" s="235"/>
      <c r="AA565" s="235"/>
      <c r="AB565" s="235"/>
      <c r="AC565" s="235"/>
      <c r="AD565" s="235"/>
      <c r="AE565" s="235"/>
      <c r="AF565" s="235"/>
      <c r="AG565" s="235"/>
      <c r="AH565" s="235"/>
      <c r="AI565" s="235"/>
      <c r="AJ565" s="235"/>
      <c r="AK565" s="235"/>
      <c r="AL565" s="235"/>
      <c r="AM565" s="235"/>
    </row>
    <row r="566" spans="1:39" s="77" customFormat="1" ht="15" hidden="1" x14ac:dyDescent="0.25">
      <c r="A566" s="264" t="s">
        <v>8263</v>
      </c>
      <c r="B566" s="264"/>
      <c r="C566" s="264"/>
      <c r="D566" s="264" t="s">
        <v>11020</v>
      </c>
      <c r="E566" s="247" t="s">
        <v>11009</v>
      </c>
      <c r="F566" s="239">
        <f t="shared" si="100"/>
        <v>46041</v>
      </c>
      <c r="G566" s="259" t="str">
        <f t="shared" si="101"/>
        <v>A</v>
      </c>
      <c r="H566" s="274" t="str">
        <f t="shared" si="102"/>
        <v>MR_DER-1522_26</v>
      </c>
      <c r="I566" s="234" t="str">
        <f t="shared" si="103"/>
        <v>ND</v>
      </c>
      <c r="J566" s="234" t="str">
        <f t="shared" si="104"/>
        <v>ND</v>
      </c>
      <c r="K566" s="235" t="s">
        <v>3730</v>
      </c>
      <c r="L566" s="236">
        <v>45954</v>
      </c>
      <c r="M566" s="218" t="s">
        <v>11073</v>
      </c>
      <c r="N566" s="235" t="s">
        <v>5536</v>
      </c>
      <c r="O566" s="236">
        <v>45999</v>
      </c>
      <c r="P566" s="235"/>
      <c r="Q566" s="235" t="s">
        <v>3765</v>
      </c>
      <c r="R566" s="236">
        <v>46034</v>
      </c>
      <c r="S566" s="218" t="s">
        <v>11961</v>
      </c>
      <c r="T566" s="235" t="s">
        <v>5539</v>
      </c>
      <c r="U566" s="236">
        <v>46038</v>
      </c>
      <c r="V566" s="235"/>
      <c r="W566" s="235" t="s">
        <v>3748</v>
      </c>
      <c r="X566" s="236">
        <v>46041</v>
      </c>
      <c r="Y566" s="23" t="s">
        <v>11991</v>
      </c>
      <c r="Z566" s="235"/>
      <c r="AA566" s="235"/>
      <c r="AB566" s="235"/>
      <c r="AC566" s="235"/>
      <c r="AD566" s="235"/>
      <c r="AE566" s="235"/>
      <c r="AF566" s="235"/>
      <c r="AG566" s="235"/>
      <c r="AH566" s="235"/>
      <c r="AI566" s="235"/>
      <c r="AJ566" s="235"/>
      <c r="AK566" s="235"/>
      <c r="AL566" s="235"/>
      <c r="AM566" s="235"/>
    </row>
    <row r="567" spans="1:39" s="77" customFormat="1" ht="15" hidden="1" x14ac:dyDescent="0.25">
      <c r="A567" s="264" t="s">
        <v>8263</v>
      </c>
      <c r="B567" s="264"/>
      <c r="C567" s="264"/>
      <c r="D567" s="264" t="s">
        <v>11020</v>
      </c>
      <c r="E567" s="247" t="s">
        <v>11010</v>
      </c>
      <c r="F567" s="239">
        <f t="shared" si="100"/>
        <v>46041</v>
      </c>
      <c r="G567" s="259" t="str">
        <f t="shared" si="101"/>
        <v>A</v>
      </c>
      <c r="H567" s="274" t="str">
        <f t="shared" si="102"/>
        <v>MR_DER-1522_26</v>
      </c>
      <c r="I567" s="234" t="str">
        <f t="shared" si="103"/>
        <v>ND</v>
      </c>
      <c r="J567" s="234" t="str">
        <f t="shared" si="104"/>
        <v>ND</v>
      </c>
      <c r="K567" s="235" t="s">
        <v>3730</v>
      </c>
      <c r="L567" s="236">
        <v>45954</v>
      </c>
      <c r="M567" s="218" t="s">
        <v>11073</v>
      </c>
      <c r="N567" s="235" t="s">
        <v>5536</v>
      </c>
      <c r="O567" s="236">
        <v>45999</v>
      </c>
      <c r="P567" s="235"/>
      <c r="Q567" s="235" t="s">
        <v>3765</v>
      </c>
      <c r="R567" s="236">
        <v>46034</v>
      </c>
      <c r="S567" s="218" t="s">
        <v>11961</v>
      </c>
      <c r="T567" s="235" t="s">
        <v>5539</v>
      </c>
      <c r="U567" s="236">
        <v>46038</v>
      </c>
      <c r="V567" s="235"/>
      <c r="W567" s="235" t="s">
        <v>3748</v>
      </c>
      <c r="X567" s="236">
        <v>46041</v>
      </c>
      <c r="Y567" s="23" t="s">
        <v>11991</v>
      </c>
      <c r="Z567" s="235"/>
      <c r="AA567" s="235"/>
      <c r="AB567" s="235"/>
      <c r="AC567" s="235"/>
      <c r="AD567" s="235"/>
      <c r="AE567" s="235"/>
      <c r="AF567" s="235"/>
      <c r="AG567" s="235"/>
      <c r="AH567" s="235"/>
      <c r="AI567" s="235"/>
      <c r="AJ567" s="235"/>
      <c r="AK567" s="235"/>
      <c r="AL567" s="235"/>
      <c r="AM567" s="235"/>
    </row>
    <row r="568" spans="1:39" s="77" customFormat="1" ht="15" hidden="1" x14ac:dyDescent="0.25">
      <c r="A568" s="264" t="s">
        <v>8263</v>
      </c>
      <c r="B568" s="264"/>
      <c r="C568" s="264"/>
      <c r="D568" s="264" t="s">
        <v>11020</v>
      </c>
      <c r="E568" s="247" t="s">
        <v>11011</v>
      </c>
      <c r="F568" s="239">
        <f t="shared" si="100"/>
        <v>46041</v>
      </c>
      <c r="G568" s="259" t="str">
        <f t="shared" si="101"/>
        <v>A</v>
      </c>
      <c r="H568" s="274" t="str">
        <f t="shared" si="102"/>
        <v>MR_DER-1522_26</v>
      </c>
      <c r="I568" s="234" t="str">
        <f t="shared" si="103"/>
        <v>ND</v>
      </c>
      <c r="J568" s="234" t="str">
        <f t="shared" si="104"/>
        <v>ND</v>
      </c>
      <c r="K568" s="235" t="s">
        <v>3730</v>
      </c>
      <c r="L568" s="236">
        <v>45954</v>
      </c>
      <c r="M568" s="218" t="s">
        <v>11073</v>
      </c>
      <c r="N568" s="235" t="s">
        <v>5536</v>
      </c>
      <c r="O568" s="236">
        <v>45999</v>
      </c>
      <c r="P568" s="235"/>
      <c r="Q568" s="235" t="s">
        <v>3765</v>
      </c>
      <c r="R568" s="236">
        <v>46034</v>
      </c>
      <c r="S568" s="218" t="s">
        <v>11961</v>
      </c>
      <c r="T568" s="235" t="s">
        <v>5539</v>
      </c>
      <c r="U568" s="236">
        <v>46038</v>
      </c>
      <c r="V568" s="235"/>
      <c r="W568" s="235" t="s">
        <v>3748</v>
      </c>
      <c r="X568" s="236">
        <v>46041</v>
      </c>
      <c r="Y568" s="23" t="s">
        <v>11991</v>
      </c>
      <c r="Z568" s="235"/>
      <c r="AA568" s="235"/>
      <c r="AB568" s="235"/>
      <c r="AC568" s="235"/>
      <c r="AD568" s="235"/>
      <c r="AE568" s="235"/>
      <c r="AF568" s="235"/>
      <c r="AG568" s="235"/>
      <c r="AH568" s="235"/>
      <c r="AI568" s="235"/>
      <c r="AJ568" s="235"/>
      <c r="AK568" s="235"/>
      <c r="AL568" s="235"/>
      <c r="AM568" s="235"/>
    </row>
    <row r="569" spans="1:39" s="77" customFormat="1" ht="15" hidden="1" x14ac:dyDescent="0.25">
      <c r="A569" s="264" t="s">
        <v>8263</v>
      </c>
      <c r="B569" s="264"/>
      <c r="C569" s="264"/>
      <c r="D569" s="264" t="s">
        <v>11020</v>
      </c>
      <c r="E569" s="247" t="s">
        <v>11012</v>
      </c>
      <c r="F569" s="239">
        <f t="shared" si="100"/>
        <v>46041</v>
      </c>
      <c r="G569" s="259" t="str">
        <f t="shared" si="101"/>
        <v>A</v>
      </c>
      <c r="H569" s="274" t="str">
        <f t="shared" si="102"/>
        <v>MR_DER-1522_26</v>
      </c>
      <c r="I569" s="234" t="str">
        <f t="shared" si="103"/>
        <v>ND</v>
      </c>
      <c r="J569" s="234" t="str">
        <f t="shared" si="104"/>
        <v>ND</v>
      </c>
      <c r="K569" s="235" t="s">
        <v>3730</v>
      </c>
      <c r="L569" s="236">
        <v>45954</v>
      </c>
      <c r="M569" s="218" t="s">
        <v>11073</v>
      </c>
      <c r="N569" s="235" t="s">
        <v>5536</v>
      </c>
      <c r="O569" s="236">
        <v>45999</v>
      </c>
      <c r="P569" s="235"/>
      <c r="Q569" s="235" t="s">
        <v>3765</v>
      </c>
      <c r="R569" s="236">
        <v>46034</v>
      </c>
      <c r="S569" s="218" t="s">
        <v>11961</v>
      </c>
      <c r="T569" s="235" t="s">
        <v>5539</v>
      </c>
      <c r="U569" s="236">
        <v>46038</v>
      </c>
      <c r="V569" s="235"/>
      <c r="W569" s="235" t="s">
        <v>3748</v>
      </c>
      <c r="X569" s="236">
        <v>46041</v>
      </c>
      <c r="Y569" s="23" t="s">
        <v>11991</v>
      </c>
      <c r="Z569" s="235"/>
      <c r="AA569" s="235"/>
      <c r="AB569" s="235"/>
      <c r="AC569" s="235"/>
      <c r="AD569" s="235"/>
      <c r="AE569" s="235"/>
      <c r="AF569" s="235"/>
      <c r="AG569" s="235"/>
      <c r="AH569" s="235"/>
      <c r="AI569" s="235"/>
      <c r="AJ569" s="235"/>
      <c r="AK569" s="235"/>
      <c r="AL569" s="235"/>
      <c r="AM569" s="235"/>
    </row>
    <row r="570" spans="1:39" s="77" customFormat="1" ht="15" hidden="1" x14ac:dyDescent="0.25">
      <c r="A570" s="264" t="s">
        <v>8263</v>
      </c>
      <c r="B570" s="264"/>
      <c r="C570" s="264"/>
      <c r="D570" s="264" t="s">
        <v>11020</v>
      </c>
      <c r="E570" s="247" t="s">
        <v>11013</v>
      </c>
      <c r="F570" s="239">
        <f t="shared" si="100"/>
        <v>46041</v>
      </c>
      <c r="G570" s="259" t="str">
        <f t="shared" si="101"/>
        <v>A</v>
      </c>
      <c r="H570" s="274" t="str">
        <f t="shared" si="102"/>
        <v>MR_DER-1522_26</v>
      </c>
      <c r="I570" s="234" t="str">
        <f t="shared" si="103"/>
        <v>ND</v>
      </c>
      <c r="J570" s="234" t="str">
        <f t="shared" si="104"/>
        <v>ND</v>
      </c>
      <c r="K570" s="235" t="s">
        <v>3730</v>
      </c>
      <c r="L570" s="236">
        <v>45954</v>
      </c>
      <c r="M570" s="218" t="s">
        <v>11073</v>
      </c>
      <c r="N570" s="235" t="s">
        <v>5536</v>
      </c>
      <c r="O570" s="236">
        <v>45999</v>
      </c>
      <c r="P570" s="235"/>
      <c r="Q570" s="235" t="s">
        <v>3765</v>
      </c>
      <c r="R570" s="236">
        <v>46034</v>
      </c>
      <c r="S570" s="218" t="s">
        <v>11961</v>
      </c>
      <c r="T570" s="235" t="s">
        <v>5539</v>
      </c>
      <c r="U570" s="236">
        <v>46038</v>
      </c>
      <c r="V570" s="235"/>
      <c r="W570" s="235" t="s">
        <v>3748</v>
      </c>
      <c r="X570" s="236">
        <v>46041</v>
      </c>
      <c r="Y570" s="23" t="s">
        <v>11991</v>
      </c>
      <c r="Z570" s="235"/>
      <c r="AA570" s="235"/>
      <c r="AB570" s="235"/>
      <c r="AC570" s="235"/>
      <c r="AD570" s="235"/>
      <c r="AE570" s="235"/>
      <c r="AF570" s="235"/>
      <c r="AG570" s="235"/>
      <c r="AH570" s="235"/>
      <c r="AI570" s="235"/>
      <c r="AJ570" s="235"/>
      <c r="AK570" s="235"/>
      <c r="AL570" s="235"/>
      <c r="AM570" s="235"/>
    </row>
    <row r="571" spans="1:39" s="77" customFormat="1" ht="15" hidden="1" x14ac:dyDescent="0.25">
      <c r="A571" s="264" t="s">
        <v>8263</v>
      </c>
      <c r="B571" s="264"/>
      <c r="C571" s="264"/>
      <c r="D571" s="264" t="s">
        <v>11020</v>
      </c>
      <c r="E571" s="247" t="s">
        <v>11014</v>
      </c>
      <c r="F571" s="239">
        <f t="shared" si="100"/>
        <v>46041</v>
      </c>
      <c r="G571" s="259" t="str">
        <f t="shared" si="101"/>
        <v>A</v>
      </c>
      <c r="H571" s="274" t="str">
        <f t="shared" si="102"/>
        <v>MR_DER-1522_26</v>
      </c>
      <c r="I571" s="234" t="str">
        <f t="shared" si="103"/>
        <v>ND</v>
      </c>
      <c r="J571" s="234" t="str">
        <f t="shared" si="104"/>
        <v>ND</v>
      </c>
      <c r="K571" s="235" t="s">
        <v>3730</v>
      </c>
      <c r="L571" s="236">
        <v>45954</v>
      </c>
      <c r="M571" s="218" t="s">
        <v>11073</v>
      </c>
      <c r="N571" s="235" t="s">
        <v>5536</v>
      </c>
      <c r="O571" s="236">
        <v>45999</v>
      </c>
      <c r="P571" s="235"/>
      <c r="Q571" s="235" t="s">
        <v>3765</v>
      </c>
      <c r="R571" s="236">
        <v>46034</v>
      </c>
      <c r="S571" s="218" t="s">
        <v>11961</v>
      </c>
      <c r="T571" s="235" t="s">
        <v>5539</v>
      </c>
      <c r="U571" s="236">
        <v>46038</v>
      </c>
      <c r="V571" s="235"/>
      <c r="W571" s="235" t="s">
        <v>3748</v>
      </c>
      <c r="X571" s="236">
        <v>46041</v>
      </c>
      <c r="Y571" s="23" t="s">
        <v>11991</v>
      </c>
      <c r="Z571" s="235"/>
      <c r="AA571" s="235"/>
      <c r="AB571" s="235"/>
      <c r="AC571" s="235"/>
      <c r="AD571" s="235"/>
      <c r="AE571" s="235"/>
      <c r="AF571" s="235"/>
      <c r="AG571" s="235"/>
      <c r="AH571" s="235"/>
      <c r="AI571" s="235"/>
      <c r="AJ571" s="235"/>
      <c r="AK571" s="235"/>
      <c r="AL571" s="235"/>
      <c r="AM571" s="235"/>
    </row>
    <row r="572" spans="1:39" s="77" customFormat="1" ht="15" hidden="1" x14ac:dyDescent="0.25">
      <c r="A572" s="264" t="s">
        <v>8263</v>
      </c>
      <c r="B572" s="264"/>
      <c r="C572" s="264"/>
      <c r="D572" s="264" t="s">
        <v>11020</v>
      </c>
      <c r="E572" s="247" t="s">
        <v>11015</v>
      </c>
      <c r="F572" s="239">
        <f t="shared" si="100"/>
        <v>46041</v>
      </c>
      <c r="G572" s="259" t="str">
        <f t="shared" si="101"/>
        <v>A</v>
      </c>
      <c r="H572" s="274" t="str">
        <f t="shared" si="102"/>
        <v>MR_DER-1522_26</v>
      </c>
      <c r="I572" s="234" t="str">
        <f t="shared" si="103"/>
        <v>ND</v>
      </c>
      <c r="J572" s="234" t="str">
        <f t="shared" si="104"/>
        <v>ND</v>
      </c>
      <c r="K572" s="235" t="s">
        <v>3730</v>
      </c>
      <c r="L572" s="236">
        <v>45954</v>
      </c>
      <c r="M572" s="218" t="s">
        <v>11073</v>
      </c>
      <c r="N572" s="235" t="s">
        <v>5536</v>
      </c>
      <c r="O572" s="236">
        <v>45999</v>
      </c>
      <c r="P572" s="235"/>
      <c r="Q572" s="235" t="s">
        <v>3765</v>
      </c>
      <c r="R572" s="236">
        <v>46034</v>
      </c>
      <c r="S572" s="218" t="s">
        <v>11961</v>
      </c>
      <c r="T572" s="235" t="s">
        <v>5539</v>
      </c>
      <c r="U572" s="236">
        <v>46038</v>
      </c>
      <c r="V572" s="235"/>
      <c r="W572" s="235" t="s">
        <v>3748</v>
      </c>
      <c r="X572" s="236">
        <v>46041</v>
      </c>
      <c r="Y572" s="23" t="s">
        <v>11991</v>
      </c>
      <c r="Z572" s="235"/>
      <c r="AA572" s="235"/>
      <c r="AB572" s="235"/>
      <c r="AC572" s="235"/>
      <c r="AD572" s="235"/>
      <c r="AE572" s="235"/>
      <c r="AF572" s="235"/>
      <c r="AG572" s="235"/>
      <c r="AH572" s="235"/>
      <c r="AI572" s="235"/>
      <c r="AJ572" s="235"/>
      <c r="AK572" s="235"/>
      <c r="AL572" s="235"/>
      <c r="AM572" s="235"/>
    </row>
    <row r="573" spans="1:39" s="77" customFormat="1" ht="15" hidden="1" x14ac:dyDescent="0.25">
      <c r="A573" s="264" t="s">
        <v>8263</v>
      </c>
      <c r="B573" s="264"/>
      <c r="C573" s="264"/>
      <c r="D573" s="264" t="s">
        <v>11020</v>
      </c>
      <c r="E573" s="247" t="s">
        <v>11016</v>
      </c>
      <c r="F573" s="239">
        <f t="shared" si="100"/>
        <v>46041</v>
      </c>
      <c r="G573" s="259" t="str">
        <f t="shared" si="101"/>
        <v>A</v>
      </c>
      <c r="H573" s="274" t="str">
        <f t="shared" si="102"/>
        <v>MR_DER-1522_26</v>
      </c>
      <c r="I573" s="234" t="str">
        <f t="shared" si="103"/>
        <v>ND</v>
      </c>
      <c r="J573" s="234" t="str">
        <f t="shared" si="104"/>
        <v>ND</v>
      </c>
      <c r="K573" s="235" t="s">
        <v>3730</v>
      </c>
      <c r="L573" s="236">
        <v>45954</v>
      </c>
      <c r="M573" s="218" t="s">
        <v>11073</v>
      </c>
      <c r="N573" s="235" t="s">
        <v>5536</v>
      </c>
      <c r="O573" s="236">
        <v>45999</v>
      </c>
      <c r="P573" s="235"/>
      <c r="Q573" s="235" t="s">
        <v>3765</v>
      </c>
      <c r="R573" s="236">
        <v>46034</v>
      </c>
      <c r="S573" s="218" t="s">
        <v>11961</v>
      </c>
      <c r="T573" s="235" t="s">
        <v>5539</v>
      </c>
      <c r="U573" s="236">
        <v>46038</v>
      </c>
      <c r="V573" s="235"/>
      <c r="W573" s="235" t="s">
        <v>3748</v>
      </c>
      <c r="X573" s="236">
        <v>46041</v>
      </c>
      <c r="Y573" s="23" t="s">
        <v>11991</v>
      </c>
      <c r="Z573" s="235"/>
      <c r="AA573" s="235"/>
      <c r="AB573" s="235"/>
      <c r="AC573" s="235"/>
      <c r="AD573" s="235"/>
      <c r="AE573" s="235"/>
      <c r="AF573" s="235"/>
      <c r="AG573" s="235"/>
      <c r="AH573" s="235"/>
      <c r="AI573" s="235"/>
      <c r="AJ573" s="235"/>
      <c r="AK573" s="235"/>
      <c r="AL573" s="235"/>
      <c r="AM573" s="235"/>
    </row>
    <row r="574" spans="1:39" s="77" customFormat="1" ht="15" hidden="1" x14ac:dyDescent="0.25">
      <c r="A574" s="264" t="s">
        <v>8263</v>
      </c>
      <c r="B574" s="264"/>
      <c r="C574" s="264"/>
      <c r="D574" s="264" t="s">
        <v>11021</v>
      </c>
      <c r="E574" s="247" t="s">
        <v>11017</v>
      </c>
      <c r="F574" s="239">
        <f t="shared" si="100"/>
        <v>46041</v>
      </c>
      <c r="G574" s="259" t="str">
        <f t="shared" si="101"/>
        <v>A</v>
      </c>
      <c r="H574" s="274" t="str">
        <f t="shared" si="102"/>
        <v>MR_DER-1522_26</v>
      </c>
      <c r="I574" s="234" t="str">
        <f t="shared" si="103"/>
        <v>ND</v>
      </c>
      <c r="J574" s="234" t="str">
        <f t="shared" si="104"/>
        <v>ND</v>
      </c>
      <c r="K574" s="235" t="s">
        <v>3730</v>
      </c>
      <c r="L574" s="236">
        <v>45954</v>
      </c>
      <c r="M574" s="218" t="s">
        <v>11073</v>
      </c>
      <c r="N574" s="235" t="s">
        <v>5536</v>
      </c>
      <c r="O574" s="236">
        <v>45999</v>
      </c>
      <c r="P574" s="235"/>
      <c r="Q574" s="235" t="s">
        <v>3765</v>
      </c>
      <c r="R574" s="236">
        <v>46034</v>
      </c>
      <c r="S574" s="218" t="s">
        <v>11961</v>
      </c>
      <c r="T574" s="235" t="s">
        <v>5539</v>
      </c>
      <c r="U574" s="236">
        <v>46038</v>
      </c>
      <c r="V574" s="235"/>
      <c r="W574" s="235" t="s">
        <v>3748</v>
      </c>
      <c r="X574" s="236">
        <v>46041</v>
      </c>
      <c r="Y574" s="23" t="s">
        <v>11991</v>
      </c>
      <c r="Z574" s="235"/>
      <c r="AA574" s="235"/>
      <c r="AB574" s="235"/>
      <c r="AC574" s="235"/>
      <c r="AD574" s="235"/>
      <c r="AE574" s="235"/>
      <c r="AF574" s="235"/>
      <c r="AG574" s="235"/>
      <c r="AH574" s="235"/>
      <c r="AI574" s="235"/>
      <c r="AJ574" s="235"/>
      <c r="AK574" s="235"/>
      <c r="AL574" s="235"/>
      <c r="AM574" s="235"/>
    </row>
    <row r="575" spans="1:39" s="77" customFormat="1" ht="15" hidden="1" x14ac:dyDescent="0.25">
      <c r="A575" s="264" t="s">
        <v>8263</v>
      </c>
      <c r="B575" s="264"/>
      <c r="C575" s="264"/>
      <c r="D575" s="264" t="s">
        <v>11018</v>
      </c>
      <c r="E575" s="247" t="s">
        <v>11022</v>
      </c>
      <c r="F575" s="975">
        <f t="shared" si="100"/>
        <v>46041</v>
      </c>
      <c r="G575" s="981" t="str">
        <f t="shared" si="101"/>
        <v>A</v>
      </c>
      <c r="H575" s="1033" t="str">
        <f t="shared" si="102"/>
        <v>MR_DER-1525_26</v>
      </c>
      <c r="I575" s="976" t="str">
        <f t="shared" si="103"/>
        <v>ND</v>
      </c>
      <c r="J575" s="976" t="str">
        <f t="shared" si="104"/>
        <v>ND</v>
      </c>
      <c r="K575" s="235" t="s">
        <v>3730</v>
      </c>
      <c r="L575" s="236">
        <v>45954</v>
      </c>
      <c r="M575" s="218" t="s">
        <v>11074</v>
      </c>
      <c r="N575" s="235" t="s">
        <v>5536</v>
      </c>
      <c r="O575" s="236">
        <v>46001</v>
      </c>
      <c r="P575" s="235"/>
      <c r="Q575" s="235" t="s">
        <v>3765</v>
      </c>
      <c r="R575" s="236">
        <v>46034</v>
      </c>
      <c r="S575" s="218" t="s">
        <v>11963</v>
      </c>
      <c r="T575" s="235" t="s">
        <v>5539</v>
      </c>
      <c r="U575" s="236">
        <v>46038</v>
      </c>
      <c r="V575" s="235"/>
      <c r="W575" s="235" t="s">
        <v>3748</v>
      </c>
      <c r="X575" s="236">
        <v>46041</v>
      </c>
      <c r="Y575" s="23" t="s">
        <v>11995</v>
      </c>
      <c r="Z575" s="235"/>
      <c r="AA575" s="235"/>
      <c r="AB575" s="235"/>
      <c r="AC575" s="235"/>
      <c r="AD575" s="235"/>
      <c r="AE575" s="235"/>
      <c r="AF575" s="235"/>
      <c r="AG575" s="235"/>
      <c r="AH575" s="235"/>
      <c r="AI575" s="235"/>
      <c r="AJ575" s="235"/>
      <c r="AK575" s="235"/>
      <c r="AL575" s="235"/>
      <c r="AM575" s="235"/>
    </row>
    <row r="576" spans="1:39" s="77" customFormat="1" ht="15" hidden="1" x14ac:dyDescent="0.25">
      <c r="A576" s="264" t="s">
        <v>8263</v>
      </c>
      <c r="B576" s="264"/>
      <c r="C576" s="264"/>
      <c r="D576" s="264" t="s">
        <v>11018</v>
      </c>
      <c r="E576" s="247" t="s">
        <v>11023</v>
      </c>
      <c r="F576" s="975">
        <f t="shared" si="100"/>
        <v>46041</v>
      </c>
      <c r="G576" s="981" t="str">
        <f t="shared" si="101"/>
        <v>A</v>
      </c>
      <c r="H576" s="1033" t="str">
        <f t="shared" si="102"/>
        <v>MR_DER-1525_26</v>
      </c>
      <c r="I576" s="976" t="str">
        <f t="shared" si="103"/>
        <v>ND</v>
      </c>
      <c r="J576" s="976" t="str">
        <f t="shared" si="104"/>
        <v>ND</v>
      </c>
      <c r="K576" s="235" t="s">
        <v>3730</v>
      </c>
      <c r="L576" s="236">
        <v>45954</v>
      </c>
      <c r="M576" s="218" t="s">
        <v>11074</v>
      </c>
      <c r="N576" s="235" t="s">
        <v>5536</v>
      </c>
      <c r="O576" s="236">
        <v>46001</v>
      </c>
      <c r="P576" s="235"/>
      <c r="Q576" s="235" t="s">
        <v>3765</v>
      </c>
      <c r="R576" s="236">
        <v>46034</v>
      </c>
      <c r="S576" s="218" t="s">
        <v>11963</v>
      </c>
      <c r="T576" s="235" t="s">
        <v>5539</v>
      </c>
      <c r="U576" s="236">
        <v>46038</v>
      </c>
      <c r="V576" s="235"/>
      <c r="W576" s="235" t="s">
        <v>3748</v>
      </c>
      <c r="X576" s="236">
        <v>46041</v>
      </c>
      <c r="Y576" s="23" t="s">
        <v>11995</v>
      </c>
      <c r="Z576" s="235"/>
      <c r="AA576" s="235"/>
      <c r="AB576" s="235"/>
      <c r="AC576" s="235"/>
      <c r="AD576" s="235"/>
      <c r="AE576" s="235"/>
      <c r="AF576" s="235"/>
      <c r="AG576" s="235"/>
      <c r="AH576" s="235"/>
      <c r="AI576" s="235"/>
      <c r="AJ576" s="235"/>
      <c r="AK576" s="235"/>
      <c r="AL576" s="235"/>
      <c r="AM576" s="235"/>
    </row>
    <row r="577" spans="1:39" s="77" customFormat="1" ht="15" hidden="1" x14ac:dyDescent="0.25">
      <c r="A577" s="264" t="s">
        <v>8263</v>
      </c>
      <c r="B577" s="264"/>
      <c r="C577" s="264"/>
      <c r="D577" s="264" t="s">
        <v>11019</v>
      </c>
      <c r="E577" s="247" t="s">
        <v>11024</v>
      </c>
      <c r="F577" s="975">
        <f t="shared" si="100"/>
        <v>46041</v>
      </c>
      <c r="G577" s="981" t="str">
        <f t="shared" si="101"/>
        <v>A</v>
      </c>
      <c r="H577" s="1033" t="str">
        <f t="shared" si="102"/>
        <v>MR_DER-1525_26</v>
      </c>
      <c r="I577" s="976" t="str">
        <f t="shared" si="103"/>
        <v>ND</v>
      </c>
      <c r="J577" s="976" t="str">
        <f t="shared" si="104"/>
        <v>ND</v>
      </c>
      <c r="K577" s="235" t="s">
        <v>3730</v>
      </c>
      <c r="L577" s="236">
        <v>45954</v>
      </c>
      <c r="M577" s="218" t="s">
        <v>11074</v>
      </c>
      <c r="N577" s="235" t="s">
        <v>5536</v>
      </c>
      <c r="O577" s="236">
        <v>46001</v>
      </c>
      <c r="P577" s="235"/>
      <c r="Q577" s="235" t="s">
        <v>3765</v>
      </c>
      <c r="R577" s="236">
        <v>46034</v>
      </c>
      <c r="S577" s="218" t="s">
        <v>11963</v>
      </c>
      <c r="T577" s="235" t="s">
        <v>5539</v>
      </c>
      <c r="U577" s="236">
        <v>46038</v>
      </c>
      <c r="V577" s="235"/>
      <c r="W577" s="235" t="s">
        <v>3748</v>
      </c>
      <c r="X577" s="236">
        <v>46041</v>
      </c>
      <c r="Y577" s="23" t="s">
        <v>11995</v>
      </c>
      <c r="Z577" s="235"/>
      <c r="AA577" s="235"/>
      <c r="AB577" s="235"/>
      <c r="AC577" s="235"/>
      <c r="AD577" s="235"/>
      <c r="AE577" s="235"/>
      <c r="AF577" s="235"/>
      <c r="AG577" s="235"/>
      <c r="AH577" s="235"/>
      <c r="AI577" s="235"/>
      <c r="AJ577" s="235"/>
      <c r="AK577" s="235"/>
      <c r="AL577" s="235"/>
      <c r="AM577" s="235"/>
    </row>
    <row r="578" spans="1:39" s="77" customFormat="1" ht="15" hidden="1" x14ac:dyDescent="0.25">
      <c r="A578" s="264" t="s">
        <v>8263</v>
      </c>
      <c r="B578" s="264"/>
      <c r="C578" s="264"/>
      <c r="D578" s="264" t="s">
        <v>11019</v>
      </c>
      <c r="E578" s="247" t="s">
        <v>11025</v>
      </c>
      <c r="F578" s="975">
        <f t="shared" si="100"/>
        <v>46041</v>
      </c>
      <c r="G578" s="981" t="str">
        <f t="shared" si="101"/>
        <v>A</v>
      </c>
      <c r="H578" s="1033" t="str">
        <f t="shared" si="102"/>
        <v>MR_DER-1525_26</v>
      </c>
      <c r="I578" s="976" t="str">
        <f t="shared" si="103"/>
        <v>ND</v>
      </c>
      <c r="J578" s="976" t="str">
        <f t="shared" si="104"/>
        <v>ND</v>
      </c>
      <c r="K578" s="235" t="s">
        <v>3730</v>
      </c>
      <c r="L578" s="236">
        <v>45954</v>
      </c>
      <c r="M578" s="218" t="s">
        <v>11074</v>
      </c>
      <c r="N578" s="235" t="s">
        <v>5536</v>
      </c>
      <c r="O578" s="236">
        <v>46001</v>
      </c>
      <c r="P578" s="235"/>
      <c r="Q578" s="235" t="s">
        <v>3765</v>
      </c>
      <c r="R578" s="236">
        <v>46034</v>
      </c>
      <c r="S578" s="218" t="s">
        <v>11963</v>
      </c>
      <c r="T578" s="235" t="s">
        <v>5539</v>
      </c>
      <c r="U578" s="236">
        <v>46038</v>
      </c>
      <c r="V578" s="235"/>
      <c r="W578" s="235" t="s">
        <v>3748</v>
      </c>
      <c r="X578" s="236">
        <v>46041</v>
      </c>
      <c r="Y578" s="23" t="s">
        <v>11995</v>
      </c>
      <c r="Z578" s="235"/>
      <c r="AA578" s="235"/>
      <c r="AB578" s="235"/>
      <c r="AC578" s="235"/>
      <c r="AD578" s="235"/>
      <c r="AE578" s="235"/>
      <c r="AF578" s="235"/>
      <c r="AG578" s="235"/>
      <c r="AH578" s="235"/>
      <c r="AI578" s="235"/>
      <c r="AJ578" s="235"/>
      <c r="AK578" s="235"/>
      <c r="AL578" s="235"/>
      <c r="AM578" s="235"/>
    </row>
    <row r="579" spans="1:39" s="77" customFormat="1" ht="15" hidden="1" x14ac:dyDescent="0.25">
      <c r="A579" s="264" t="s">
        <v>8263</v>
      </c>
      <c r="B579" s="264"/>
      <c r="C579" s="264"/>
      <c r="D579" s="264" t="s">
        <v>11019</v>
      </c>
      <c r="E579" s="247" t="s">
        <v>11026</v>
      </c>
      <c r="F579" s="975">
        <f t="shared" si="100"/>
        <v>46041</v>
      </c>
      <c r="G579" s="981" t="str">
        <f t="shared" si="101"/>
        <v>A</v>
      </c>
      <c r="H579" s="1033" t="str">
        <f t="shared" si="102"/>
        <v>MR_DER-1525_26</v>
      </c>
      <c r="I579" s="976" t="str">
        <f t="shared" si="103"/>
        <v>ND</v>
      </c>
      <c r="J579" s="976" t="str">
        <f t="shared" si="104"/>
        <v>ND</v>
      </c>
      <c r="K579" s="235" t="s">
        <v>3730</v>
      </c>
      <c r="L579" s="236">
        <v>45954</v>
      </c>
      <c r="M579" s="218" t="s">
        <v>11074</v>
      </c>
      <c r="N579" s="235" t="s">
        <v>5536</v>
      </c>
      <c r="O579" s="236">
        <v>46001</v>
      </c>
      <c r="P579" s="235"/>
      <c r="Q579" s="235" t="s">
        <v>3765</v>
      </c>
      <c r="R579" s="236">
        <v>46034</v>
      </c>
      <c r="S579" s="218" t="s">
        <v>11963</v>
      </c>
      <c r="T579" s="235" t="s">
        <v>5539</v>
      </c>
      <c r="U579" s="236">
        <v>46038</v>
      </c>
      <c r="V579" s="235"/>
      <c r="W579" s="235" t="s">
        <v>3748</v>
      </c>
      <c r="X579" s="236">
        <v>46041</v>
      </c>
      <c r="Y579" s="23" t="s">
        <v>11995</v>
      </c>
      <c r="Z579" s="235"/>
      <c r="AA579" s="235"/>
      <c r="AB579" s="235"/>
      <c r="AC579" s="235"/>
      <c r="AD579" s="235"/>
      <c r="AE579" s="235"/>
      <c r="AF579" s="235"/>
      <c r="AG579" s="235"/>
      <c r="AH579" s="235"/>
      <c r="AI579" s="235"/>
      <c r="AJ579" s="235"/>
      <c r="AK579" s="235"/>
      <c r="AL579" s="235"/>
      <c r="AM579" s="235"/>
    </row>
    <row r="580" spans="1:39" s="77" customFormat="1" ht="15" hidden="1" x14ac:dyDescent="0.25">
      <c r="A580" s="264" t="s">
        <v>8263</v>
      </c>
      <c r="B580" s="264"/>
      <c r="C580" s="264"/>
      <c r="D580" s="264" t="s">
        <v>11019</v>
      </c>
      <c r="E580" s="247" t="s">
        <v>11027</v>
      </c>
      <c r="F580" s="975">
        <f t="shared" si="100"/>
        <v>46041</v>
      </c>
      <c r="G580" s="981" t="str">
        <f t="shared" si="101"/>
        <v>A</v>
      </c>
      <c r="H580" s="1033" t="str">
        <f t="shared" si="102"/>
        <v>MR_DER-1525_26</v>
      </c>
      <c r="I580" s="976" t="str">
        <f t="shared" si="103"/>
        <v>ND</v>
      </c>
      <c r="J580" s="976" t="str">
        <f t="shared" si="104"/>
        <v>ND</v>
      </c>
      <c r="K580" s="235" t="s">
        <v>3730</v>
      </c>
      <c r="L580" s="236">
        <v>45954</v>
      </c>
      <c r="M580" s="218" t="s">
        <v>11074</v>
      </c>
      <c r="N580" s="235" t="s">
        <v>5536</v>
      </c>
      <c r="O580" s="236">
        <v>46001</v>
      </c>
      <c r="P580" s="235"/>
      <c r="Q580" s="235" t="s">
        <v>3765</v>
      </c>
      <c r="R580" s="236">
        <v>46034</v>
      </c>
      <c r="S580" s="218" t="s">
        <v>11963</v>
      </c>
      <c r="T580" s="235" t="s">
        <v>5539</v>
      </c>
      <c r="U580" s="236">
        <v>46038</v>
      </c>
      <c r="V580" s="235"/>
      <c r="W580" s="235" t="s">
        <v>3748</v>
      </c>
      <c r="X580" s="236">
        <v>46041</v>
      </c>
      <c r="Y580" s="23" t="s">
        <v>11995</v>
      </c>
      <c r="Z580" s="235"/>
      <c r="AA580" s="235"/>
      <c r="AB580" s="235"/>
      <c r="AC580" s="235"/>
      <c r="AD580" s="235"/>
      <c r="AE580" s="235"/>
      <c r="AF580" s="235"/>
      <c r="AG580" s="235"/>
      <c r="AH580" s="235"/>
      <c r="AI580" s="235"/>
      <c r="AJ580" s="235"/>
      <c r="AK580" s="235"/>
      <c r="AL580" s="235"/>
      <c r="AM580" s="235"/>
    </row>
    <row r="581" spans="1:39" s="77" customFormat="1" ht="15" hidden="1" x14ac:dyDescent="0.25">
      <c r="A581" s="264" t="s">
        <v>8263</v>
      </c>
      <c r="B581" s="264"/>
      <c r="C581" s="264"/>
      <c r="D581" s="264" t="s">
        <v>11019</v>
      </c>
      <c r="E581" s="247" t="s">
        <v>11028</v>
      </c>
      <c r="F581" s="975">
        <f t="shared" si="100"/>
        <v>46041</v>
      </c>
      <c r="G581" s="981" t="str">
        <f t="shared" si="101"/>
        <v>A</v>
      </c>
      <c r="H581" s="1033" t="str">
        <f t="shared" si="102"/>
        <v>MR_DER-1525_26</v>
      </c>
      <c r="I581" s="976" t="str">
        <f t="shared" si="103"/>
        <v>ND</v>
      </c>
      <c r="J581" s="976" t="str">
        <f t="shared" si="104"/>
        <v>ND</v>
      </c>
      <c r="K581" s="235" t="s">
        <v>3730</v>
      </c>
      <c r="L581" s="236">
        <v>45954</v>
      </c>
      <c r="M581" s="218" t="s">
        <v>11074</v>
      </c>
      <c r="N581" s="235" t="s">
        <v>5536</v>
      </c>
      <c r="O581" s="236">
        <v>46001</v>
      </c>
      <c r="P581" s="235"/>
      <c r="Q581" s="235" t="s">
        <v>3765</v>
      </c>
      <c r="R581" s="236">
        <v>46034</v>
      </c>
      <c r="S581" s="218" t="s">
        <v>11963</v>
      </c>
      <c r="T581" s="235" t="s">
        <v>5539</v>
      </c>
      <c r="U581" s="236">
        <v>46038</v>
      </c>
      <c r="V581" s="235"/>
      <c r="W581" s="235" t="s">
        <v>3748</v>
      </c>
      <c r="X581" s="236">
        <v>46041</v>
      </c>
      <c r="Y581" s="23" t="s">
        <v>11995</v>
      </c>
      <c r="Z581" s="235"/>
      <c r="AA581" s="235"/>
      <c r="AB581" s="235"/>
      <c r="AC581" s="235"/>
      <c r="AD581" s="235"/>
      <c r="AE581" s="235"/>
      <c r="AF581" s="235"/>
      <c r="AG581" s="235"/>
      <c r="AH581" s="235"/>
      <c r="AI581" s="235"/>
      <c r="AJ581" s="235"/>
      <c r="AK581" s="235"/>
      <c r="AL581" s="235"/>
      <c r="AM581" s="235"/>
    </row>
    <row r="582" spans="1:39" s="77" customFormat="1" ht="15" hidden="1" x14ac:dyDescent="0.25">
      <c r="A582" s="264" t="s">
        <v>8263</v>
      </c>
      <c r="B582" s="264"/>
      <c r="C582" s="264"/>
      <c r="D582" s="264" t="s">
        <v>36</v>
      </c>
      <c r="E582" s="247" t="s">
        <v>11029</v>
      </c>
      <c r="F582" s="975">
        <f t="shared" si="100"/>
        <v>46041</v>
      </c>
      <c r="G582" s="981" t="str">
        <f t="shared" si="101"/>
        <v>A</v>
      </c>
      <c r="H582" s="1033" t="str">
        <f t="shared" si="102"/>
        <v>MR_DER-1525_26</v>
      </c>
      <c r="I582" s="976" t="str">
        <f t="shared" si="103"/>
        <v>ND</v>
      </c>
      <c r="J582" s="976" t="str">
        <f t="shared" si="104"/>
        <v>ND</v>
      </c>
      <c r="K582" s="235" t="s">
        <v>3730</v>
      </c>
      <c r="L582" s="236">
        <v>45954</v>
      </c>
      <c r="M582" s="218" t="s">
        <v>11074</v>
      </c>
      <c r="N582" s="235" t="s">
        <v>5536</v>
      </c>
      <c r="O582" s="236">
        <v>46001</v>
      </c>
      <c r="P582" s="235"/>
      <c r="Q582" s="235" t="s">
        <v>3765</v>
      </c>
      <c r="R582" s="236">
        <v>46034</v>
      </c>
      <c r="S582" s="218" t="s">
        <v>11963</v>
      </c>
      <c r="T582" s="235" t="s">
        <v>5539</v>
      </c>
      <c r="U582" s="236">
        <v>46038</v>
      </c>
      <c r="V582" s="235"/>
      <c r="W582" s="235" t="s">
        <v>3748</v>
      </c>
      <c r="X582" s="236">
        <v>46041</v>
      </c>
      <c r="Y582" s="23" t="s">
        <v>11995</v>
      </c>
      <c r="Z582" s="235"/>
      <c r="AA582" s="235"/>
      <c r="AB582" s="235"/>
      <c r="AC582" s="235"/>
      <c r="AD582" s="235"/>
      <c r="AE582" s="235"/>
      <c r="AF582" s="235"/>
      <c r="AG582" s="235"/>
      <c r="AH582" s="235"/>
      <c r="AI582" s="235"/>
      <c r="AJ582" s="235"/>
      <c r="AK582" s="235"/>
      <c r="AL582" s="235"/>
      <c r="AM582" s="235"/>
    </row>
    <row r="583" spans="1:39" s="77" customFormat="1" ht="15" hidden="1" x14ac:dyDescent="0.25">
      <c r="A583" s="264" t="s">
        <v>8263</v>
      </c>
      <c r="B583" s="264"/>
      <c r="C583" s="264"/>
      <c r="D583" s="264" t="s">
        <v>36</v>
      </c>
      <c r="E583" s="247" t="s">
        <v>11030</v>
      </c>
      <c r="F583" s="975">
        <f t="shared" ref="F583:F614" si="105">IF(L583&lt;&gt;0,MAX(L583,R583,X583,AD583),"NE")</f>
        <v>46041</v>
      </c>
      <c r="G583" s="981" t="str">
        <f t="shared" ref="G583:G614" si="106">IF($F583="","",INDEX($K583:$FI583,1,MATCH($F583,$K583:$FI583,)-1))</f>
        <v>A</v>
      </c>
      <c r="H583" s="1033" t="str">
        <f t="shared" ref="H583:H614" si="107">IF($F583="","",INDEX($K583:$AY583,1,MATCH($F583,$K583:$AY583,)+1))</f>
        <v>MR_DER-1525_26</v>
      </c>
      <c r="I583" s="976" t="str">
        <f t="shared" ref="I583:I614" si="108">IF(F583="NE",F583,IF(INDEX(K583:CP583,,MATCH(F583,K583:CP583,0)+3)&lt;&gt;0,INDEX(K583:CP583,,MATCH(F583,K583:CP583,0)+3),"ND"))</f>
        <v>ND</v>
      </c>
      <c r="J583" s="976" t="str">
        <f t="shared" ref="J583:J614" si="109">IF(G583="NE",G583,IF(INDEX(K583:CQ583,,MATCH(G583,K583:CQ583,0)+3)&lt;&gt;0,INDEX(K583:CQ583,,MATCH(G583,K583:CQ583,0)+3),"ND"))</f>
        <v>ND</v>
      </c>
      <c r="K583" s="235" t="s">
        <v>3730</v>
      </c>
      <c r="L583" s="236">
        <v>45954</v>
      </c>
      <c r="M583" s="218" t="s">
        <v>11074</v>
      </c>
      <c r="N583" s="235" t="s">
        <v>5536</v>
      </c>
      <c r="O583" s="236">
        <v>46001</v>
      </c>
      <c r="P583" s="235"/>
      <c r="Q583" s="235" t="s">
        <v>3765</v>
      </c>
      <c r="R583" s="236">
        <v>46034</v>
      </c>
      <c r="S583" s="218" t="s">
        <v>11963</v>
      </c>
      <c r="T583" s="235" t="s">
        <v>5539</v>
      </c>
      <c r="U583" s="236">
        <v>46038</v>
      </c>
      <c r="V583" s="235"/>
      <c r="W583" s="235" t="s">
        <v>3748</v>
      </c>
      <c r="X583" s="236">
        <v>46041</v>
      </c>
      <c r="Y583" s="23" t="s">
        <v>11995</v>
      </c>
      <c r="Z583" s="235"/>
      <c r="AA583" s="235"/>
      <c r="AB583" s="235"/>
      <c r="AC583" s="235"/>
      <c r="AD583" s="235"/>
      <c r="AE583" s="235"/>
      <c r="AF583" s="235"/>
      <c r="AG583" s="235"/>
      <c r="AH583" s="235"/>
      <c r="AI583" s="235"/>
      <c r="AJ583" s="235"/>
      <c r="AK583" s="235"/>
      <c r="AL583" s="235"/>
      <c r="AM583" s="235"/>
    </row>
    <row r="584" spans="1:39" s="77" customFormat="1" ht="15" hidden="1" x14ac:dyDescent="0.25">
      <c r="A584" s="264" t="s">
        <v>8263</v>
      </c>
      <c r="B584" s="264"/>
      <c r="C584" s="264"/>
      <c r="D584" s="264" t="s">
        <v>11020</v>
      </c>
      <c r="E584" s="247" t="s">
        <v>11031</v>
      </c>
      <c r="F584" s="239">
        <f t="shared" si="105"/>
        <v>46041</v>
      </c>
      <c r="G584" s="259" t="str">
        <f t="shared" si="106"/>
        <v>A</v>
      </c>
      <c r="H584" s="274" t="str">
        <f t="shared" si="107"/>
        <v>MR_DER-1525_26</v>
      </c>
      <c r="I584" s="234" t="str">
        <f t="shared" si="108"/>
        <v>ND</v>
      </c>
      <c r="J584" s="234" t="str">
        <f t="shared" si="109"/>
        <v>ND</v>
      </c>
      <c r="K584" s="235" t="s">
        <v>3730</v>
      </c>
      <c r="L584" s="236">
        <v>45954</v>
      </c>
      <c r="M584" s="218" t="s">
        <v>11074</v>
      </c>
      <c r="N584" s="235" t="s">
        <v>5536</v>
      </c>
      <c r="O584" s="236">
        <v>46001</v>
      </c>
      <c r="P584" s="235"/>
      <c r="Q584" s="235" t="s">
        <v>3765</v>
      </c>
      <c r="R584" s="236">
        <v>46034</v>
      </c>
      <c r="S584" s="218" t="s">
        <v>11963</v>
      </c>
      <c r="T584" s="235" t="s">
        <v>5539</v>
      </c>
      <c r="U584" s="236">
        <v>46038</v>
      </c>
      <c r="V584" s="235"/>
      <c r="W584" s="235" t="s">
        <v>3748</v>
      </c>
      <c r="X584" s="236">
        <v>46041</v>
      </c>
      <c r="Y584" s="23" t="s">
        <v>11995</v>
      </c>
      <c r="Z584" s="235"/>
      <c r="AA584" s="235"/>
      <c r="AB584" s="235"/>
      <c r="AC584" s="235"/>
      <c r="AD584" s="235"/>
      <c r="AE584" s="235"/>
      <c r="AF584" s="235"/>
      <c r="AG584" s="235"/>
      <c r="AH584" s="235"/>
      <c r="AI584" s="235"/>
      <c r="AJ584" s="235"/>
      <c r="AK584" s="235"/>
      <c r="AL584" s="235"/>
      <c r="AM584" s="235"/>
    </row>
    <row r="585" spans="1:39" s="77" customFormat="1" ht="15" hidden="1" x14ac:dyDescent="0.25">
      <c r="A585" s="264" t="s">
        <v>8263</v>
      </c>
      <c r="B585" s="264"/>
      <c r="C585" s="264"/>
      <c r="D585" s="264" t="s">
        <v>11020</v>
      </c>
      <c r="E585" s="247" t="s">
        <v>11032</v>
      </c>
      <c r="F585" s="239">
        <f t="shared" si="105"/>
        <v>46041</v>
      </c>
      <c r="G585" s="259" t="str">
        <f t="shared" si="106"/>
        <v>A</v>
      </c>
      <c r="H585" s="274" t="str">
        <f t="shared" si="107"/>
        <v>MR_DER-1525_26</v>
      </c>
      <c r="I585" s="234" t="str">
        <f t="shared" si="108"/>
        <v>ND</v>
      </c>
      <c r="J585" s="234" t="str">
        <f t="shared" si="109"/>
        <v>ND</v>
      </c>
      <c r="K585" s="235" t="s">
        <v>3730</v>
      </c>
      <c r="L585" s="236">
        <v>45954</v>
      </c>
      <c r="M585" s="218" t="s">
        <v>11074</v>
      </c>
      <c r="N585" s="235" t="s">
        <v>5536</v>
      </c>
      <c r="O585" s="236">
        <v>46001</v>
      </c>
      <c r="P585" s="235"/>
      <c r="Q585" s="235" t="s">
        <v>3765</v>
      </c>
      <c r="R585" s="236">
        <v>46034</v>
      </c>
      <c r="S585" s="218" t="s">
        <v>11963</v>
      </c>
      <c r="T585" s="235" t="s">
        <v>5539</v>
      </c>
      <c r="U585" s="236">
        <v>46038</v>
      </c>
      <c r="V585" s="235"/>
      <c r="W585" s="235" t="s">
        <v>3748</v>
      </c>
      <c r="X585" s="236">
        <v>46041</v>
      </c>
      <c r="Y585" s="23" t="s">
        <v>11995</v>
      </c>
      <c r="Z585" s="235"/>
      <c r="AA585" s="235"/>
      <c r="AB585" s="235"/>
      <c r="AC585" s="235"/>
      <c r="AD585" s="235"/>
      <c r="AE585" s="235"/>
      <c r="AF585" s="235"/>
      <c r="AG585" s="235"/>
      <c r="AH585" s="235"/>
      <c r="AI585" s="235"/>
      <c r="AJ585" s="235"/>
      <c r="AK585" s="235"/>
      <c r="AL585" s="235"/>
      <c r="AM585" s="235"/>
    </row>
    <row r="586" spans="1:39" s="77" customFormat="1" ht="15" hidden="1" x14ac:dyDescent="0.25">
      <c r="A586" s="264" t="s">
        <v>8263</v>
      </c>
      <c r="B586" s="264"/>
      <c r="C586" s="264"/>
      <c r="D586" s="264" t="s">
        <v>11020</v>
      </c>
      <c r="E586" s="247" t="s">
        <v>11033</v>
      </c>
      <c r="F586" s="239">
        <f t="shared" si="105"/>
        <v>46041</v>
      </c>
      <c r="G586" s="259" t="str">
        <f t="shared" si="106"/>
        <v>A</v>
      </c>
      <c r="H586" s="274" t="str">
        <f t="shared" si="107"/>
        <v>MR_DER-1525_26</v>
      </c>
      <c r="I586" s="234" t="str">
        <f t="shared" si="108"/>
        <v>ND</v>
      </c>
      <c r="J586" s="234" t="str">
        <f t="shared" si="109"/>
        <v>ND</v>
      </c>
      <c r="K586" s="235" t="s">
        <v>3730</v>
      </c>
      <c r="L586" s="236">
        <v>45954</v>
      </c>
      <c r="M586" s="218" t="s">
        <v>11074</v>
      </c>
      <c r="N586" s="235" t="s">
        <v>5536</v>
      </c>
      <c r="O586" s="236">
        <v>46001</v>
      </c>
      <c r="P586" s="235"/>
      <c r="Q586" s="235" t="s">
        <v>3765</v>
      </c>
      <c r="R586" s="236">
        <v>46034</v>
      </c>
      <c r="S586" s="218" t="s">
        <v>11963</v>
      </c>
      <c r="T586" s="235" t="s">
        <v>5539</v>
      </c>
      <c r="U586" s="236">
        <v>46038</v>
      </c>
      <c r="V586" s="235"/>
      <c r="W586" s="235" t="s">
        <v>3748</v>
      </c>
      <c r="X586" s="236">
        <v>46041</v>
      </c>
      <c r="Y586" s="23" t="s">
        <v>11995</v>
      </c>
      <c r="Z586" s="235"/>
      <c r="AA586" s="235"/>
      <c r="AB586" s="235"/>
      <c r="AC586" s="235"/>
      <c r="AD586" s="235"/>
      <c r="AE586" s="235"/>
      <c r="AF586" s="235"/>
      <c r="AG586" s="235"/>
      <c r="AH586" s="235"/>
      <c r="AI586" s="235"/>
      <c r="AJ586" s="235"/>
      <c r="AK586" s="235"/>
      <c r="AL586" s="235"/>
      <c r="AM586" s="235"/>
    </row>
    <row r="587" spans="1:39" s="77" customFormat="1" ht="15" hidden="1" x14ac:dyDescent="0.25">
      <c r="A587" s="264" t="s">
        <v>8263</v>
      </c>
      <c r="B587" s="264"/>
      <c r="C587" s="264"/>
      <c r="D587" s="264" t="s">
        <v>11020</v>
      </c>
      <c r="E587" s="247" t="s">
        <v>11034</v>
      </c>
      <c r="F587" s="239">
        <f t="shared" si="105"/>
        <v>46041</v>
      </c>
      <c r="G587" s="259" t="str">
        <f t="shared" si="106"/>
        <v>A</v>
      </c>
      <c r="H587" s="274" t="str">
        <f t="shared" si="107"/>
        <v>MR_DER-1525_26</v>
      </c>
      <c r="I587" s="234" t="str">
        <f t="shared" si="108"/>
        <v>ND</v>
      </c>
      <c r="J587" s="234" t="str">
        <f t="shared" si="109"/>
        <v>ND</v>
      </c>
      <c r="K587" s="235" t="s">
        <v>3730</v>
      </c>
      <c r="L587" s="236">
        <v>45954</v>
      </c>
      <c r="M587" s="218" t="s">
        <v>11074</v>
      </c>
      <c r="N587" s="235" t="s">
        <v>5536</v>
      </c>
      <c r="O587" s="236">
        <v>46001</v>
      </c>
      <c r="P587" s="235"/>
      <c r="Q587" s="235" t="s">
        <v>3765</v>
      </c>
      <c r="R587" s="236">
        <v>46034</v>
      </c>
      <c r="S587" s="218" t="s">
        <v>11963</v>
      </c>
      <c r="T587" s="235" t="s">
        <v>5539</v>
      </c>
      <c r="U587" s="236">
        <v>46038</v>
      </c>
      <c r="V587" s="235"/>
      <c r="W587" s="235" t="s">
        <v>3748</v>
      </c>
      <c r="X587" s="236">
        <v>46041</v>
      </c>
      <c r="Y587" s="23" t="s">
        <v>11995</v>
      </c>
      <c r="Z587" s="235"/>
      <c r="AA587" s="235"/>
      <c r="AB587" s="235"/>
      <c r="AC587" s="235"/>
      <c r="AD587" s="235"/>
      <c r="AE587" s="235"/>
      <c r="AF587" s="235"/>
      <c r="AG587" s="235"/>
      <c r="AH587" s="235"/>
      <c r="AI587" s="235"/>
      <c r="AJ587" s="235"/>
      <c r="AK587" s="235"/>
      <c r="AL587" s="235"/>
      <c r="AM587" s="235"/>
    </row>
    <row r="588" spans="1:39" s="77" customFormat="1" ht="15" hidden="1" x14ac:dyDescent="0.25">
      <c r="A588" s="264" t="s">
        <v>8263</v>
      </c>
      <c r="B588" s="264"/>
      <c r="C588" s="264"/>
      <c r="D588" s="264" t="s">
        <v>11020</v>
      </c>
      <c r="E588" s="247" t="s">
        <v>11035</v>
      </c>
      <c r="F588" s="239">
        <f t="shared" si="105"/>
        <v>46041</v>
      </c>
      <c r="G588" s="259" t="str">
        <f t="shared" si="106"/>
        <v>A</v>
      </c>
      <c r="H588" s="274" t="str">
        <f t="shared" si="107"/>
        <v>MR_DER-1525_26</v>
      </c>
      <c r="I588" s="234" t="str">
        <f t="shared" si="108"/>
        <v>ND</v>
      </c>
      <c r="J588" s="234" t="str">
        <f t="shared" si="109"/>
        <v>ND</v>
      </c>
      <c r="K588" s="235" t="s">
        <v>3730</v>
      </c>
      <c r="L588" s="236">
        <v>45954</v>
      </c>
      <c r="M588" s="218" t="s">
        <v>11074</v>
      </c>
      <c r="N588" s="235" t="s">
        <v>5536</v>
      </c>
      <c r="O588" s="236">
        <v>46001</v>
      </c>
      <c r="P588" s="235"/>
      <c r="Q588" s="235" t="s">
        <v>3765</v>
      </c>
      <c r="R588" s="236">
        <v>46034</v>
      </c>
      <c r="S588" s="218" t="s">
        <v>11963</v>
      </c>
      <c r="T588" s="235" t="s">
        <v>5539</v>
      </c>
      <c r="U588" s="236">
        <v>46038</v>
      </c>
      <c r="V588" s="235"/>
      <c r="W588" s="235" t="s">
        <v>3748</v>
      </c>
      <c r="X588" s="236">
        <v>46041</v>
      </c>
      <c r="Y588" s="23" t="s">
        <v>11995</v>
      </c>
      <c r="Z588" s="235"/>
      <c r="AA588" s="235"/>
      <c r="AB588" s="235"/>
      <c r="AC588" s="235"/>
      <c r="AD588" s="235"/>
      <c r="AE588" s="235"/>
      <c r="AF588" s="235"/>
      <c r="AG588" s="235"/>
      <c r="AH588" s="235"/>
      <c r="AI588" s="235"/>
      <c r="AJ588" s="235"/>
      <c r="AK588" s="235"/>
      <c r="AL588" s="235"/>
      <c r="AM588" s="235"/>
    </row>
    <row r="589" spans="1:39" s="77" customFormat="1" ht="15" hidden="1" x14ac:dyDescent="0.25">
      <c r="A589" s="264" t="s">
        <v>8263</v>
      </c>
      <c r="B589" s="264"/>
      <c r="C589" s="264"/>
      <c r="D589" s="264" t="s">
        <v>11020</v>
      </c>
      <c r="E589" s="247" t="s">
        <v>11036</v>
      </c>
      <c r="F589" s="239">
        <f t="shared" si="105"/>
        <v>46041</v>
      </c>
      <c r="G589" s="259" t="str">
        <f t="shared" si="106"/>
        <v>A</v>
      </c>
      <c r="H589" s="274" t="str">
        <f t="shared" si="107"/>
        <v>MR_DER-1525_26</v>
      </c>
      <c r="I589" s="234" t="str">
        <f t="shared" si="108"/>
        <v>ND</v>
      </c>
      <c r="J589" s="234" t="str">
        <f t="shared" si="109"/>
        <v>ND</v>
      </c>
      <c r="K589" s="235" t="s">
        <v>3730</v>
      </c>
      <c r="L589" s="236">
        <v>45954</v>
      </c>
      <c r="M589" s="218" t="s">
        <v>11074</v>
      </c>
      <c r="N589" s="235" t="s">
        <v>5536</v>
      </c>
      <c r="O589" s="236">
        <v>46001</v>
      </c>
      <c r="P589" s="235"/>
      <c r="Q589" s="235" t="s">
        <v>3765</v>
      </c>
      <c r="R589" s="236">
        <v>46034</v>
      </c>
      <c r="S589" s="218" t="s">
        <v>11963</v>
      </c>
      <c r="T589" s="235" t="s">
        <v>5539</v>
      </c>
      <c r="U589" s="236">
        <v>46038</v>
      </c>
      <c r="V589" s="235"/>
      <c r="W589" s="235" t="s">
        <v>3748</v>
      </c>
      <c r="X589" s="236">
        <v>46041</v>
      </c>
      <c r="Y589" s="23" t="s">
        <v>11995</v>
      </c>
      <c r="Z589" s="235"/>
      <c r="AA589" s="235"/>
      <c r="AB589" s="235"/>
      <c r="AC589" s="235"/>
      <c r="AD589" s="235"/>
      <c r="AE589" s="235"/>
      <c r="AF589" s="235"/>
      <c r="AG589" s="235"/>
      <c r="AH589" s="235"/>
      <c r="AI589" s="235"/>
      <c r="AJ589" s="235"/>
      <c r="AK589" s="235"/>
      <c r="AL589" s="235"/>
      <c r="AM589" s="235"/>
    </row>
    <row r="590" spans="1:39" s="77" customFormat="1" ht="15" hidden="1" x14ac:dyDescent="0.25">
      <c r="A590" s="264" t="s">
        <v>8263</v>
      </c>
      <c r="B590" s="264"/>
      <c r="C590" s="264"/>
      <c r="D590" s="264" t="s">
        <v>11020</v>
      </c>
      <c r="E590" s="247" t="s">
        <v>11037</v>
      </c>
      <c r="F590" s="239">
        <f t="shared" si="105"/>
        <v>46041</v>
      </c>
      <c r="G590" s="259" t="str">
        <f t="shared" si="106"/>
        <v>A</v>
      </c>
      <c r="H590" s="274" t="str">
        <f t="shared" si="107"/>
        <v>MR_DER-1525_26</v>
      </c>
      <c r="I590" s="234" t="str">
        <f t="shared" si="108"/>
        <v>ND</v>
      </c>
      <c r="J590" s="234" t="str">
        <f t="shared" si="109"/>
        <v>ND</v>
      </c>
      <c r="K590" s="235" t="s">
        <v>3730</v>
      </c>
      <c r="L590" s="236">
        <v>45954</v>
      </c>
      <c r="M590" s="218" t="s">
        <v>11074</v>
      </c>
      <c r="N590" s="235" t="s">
        <v>5536</v>
      </c>
      <c r="O590" s="236">
        <v>46001</v>
      </c>
      <c r="P590" s="235"/>
      <c r="Q590" s="235" t="s">
        <v>3765</v>
      </c>
      <c r="R590" s="236">
        <v>46034</v>
      </c>
      <c r="S590" s="218" t="s">
        <v>11963</v>
      </c>
      <c r="T590" s="235" t="s">
        <v>5539</v>
      </c>
      <c r="U590" s="236">
        <v>46038</v>
      </c>
      <c r="V590" s="235"/>
      <c r="W590" s="235" t="s">
        <v>3748</v>
      </c>
      <c r="X590" s="236">
        <v>46041</v>
      </c>
      <c r="Y590" s="23" t="s">
        <v>11995</v>
      </c>
      <c r="Z590" s="235"/>
      <c r="AA590" s="235"/>
      <c r="AB590" s="235"/>
      <c r="AC590" s="235"/>
      <c r="AD590" s="235"/>
      <c r="AE590" s="235"/>
      <c r="AF590" s="235"/>
      <c r="AG590" s="235"/>
      <c r="AH590" s="235"/>
      <c r="AI590" s="235"/>
      <c r="AJ590" s="235"/>
      <c r="AK590" s="235"/>
      <c r="AL590" s="235"/>
      <c r="AM590" s="235"/>
    </row>
    <row r="591" spans="1:39" s="77" customFormat="1" ht="15" hidden="1" x14ac:dyDescent="0.25">
      <c r="A591" s="264" t="s">
        <v>8263</v>
      </c>
      <c r="B591" s="264"/>
      <c r="C591" s="264"/>
      <c r="D591" s="264" t="s">
        <v>11020</v>
      </c>
      <c r="E591" s="247" t="s">
        <v>11038</v>
      </c>
      <c r="F591" s="239">
        <f t="shared" si="105"/>
        <v>46041</v>
      </c>
      <c r="G591" s="259" t="str">
        <f t="shared" si="106"/>
        <v>A</v>
      </c>
      <c r="H591" s="274" t="str">
        <f t="shared" si="107"/>
        <v>MR_DER-1525_26</v>
      </c>
      <c r="I591" s="234" t="str">
        <f t="shared" si="108"/>
        <v>ND</v>
      </c>
      <c r="J591" s="234" t="str">
        <f t="shared" si="109"/>
        <v>ND</v>
      </c>
      <c r="K591" s="235" t="s">
        <v>3730</v>
      </c>
      <c r="L591" s="236">
        <v>45954</v>
      </c>
      <c r="M591" s="218" t="s">
        <v>11074</v>
      </c>
      <c r="N591" s="235" t="s">
        <v>5536</v>
      </c>
      <c r="O591" s="236">
        <v>46001</v>
      </c>
      <c r="P591" s="235"/>
      <c r="Q591" s="235" t="s">
        <v>3765</v>
      </c>
      <c r="R591" s="236">
        <v>46034</v>
      </c>
      <c r="S591" s="218" t="s">
        <v>11963</v>
      </c>
      <c r="T591" s="235" t="s">
        <v>5539</v>
      </c>
      <c r="U591" s="236">
        <v>46038</v>
      </c>
      <c r="V591" s="235"/>
      <c r="W591" s="235" t="s">
        <v>3748</v>
      </c>
      <c r="X591" s="236">
        <v>46041</v>
      </c>
      <c r="Y591" s="23" t="s">
        <v>11995</v>
      </c>
      <c r="Z591" s="235"/>
      <c r="AA591" s="235"/>
      <c r="AB591" s="235"/>
      <c r="AC591" s="235"/>
      <c r="AD591" s="235"/>
      <c r="AE591" s="235"/>
      <c r="AF591" s="235"/>
      <c r="AG591" s="235"/>
      <c r="AH591" s="235"/>
      <c r="AI591" s="235"/>
      <c r="AJ591" s="235"/>
      <c r="AK591" s="235"/>
      <c r="AL591" s="235"/>
      <c r="AM591" s="235"/>
    </row>
    <row r="592" spans="1:39" s="77" customFormat="1" ht="15" hidden="1" x14ac:dyDescent="0.25">
      <c r="A592" s="264" t="s">
        <v>8263</v>
      </c>
      <c r="B592" s="264"/>
      <c r="C592" s="264"/>
      <c r="D592" s="264" t="s">
        <v>11020</v>
      </c>
      <c r="E592" s="247" t="s">
        <v>11039</v>
      </c>
      <c r="F592" s="239">
        <f t="shared" si="105"/>
        <v>46041</v>
      </c>
      <c r="G592" s="259" t="str">
        <f t="shared" si="106"/>
        <v>A</v>
      </c>
      <c r="H592" s="274" t="str">
        <f t="shared" si="107"/>
        <v>MR_DER-1525_26</v>
      </c>
      <c r="I592" s="234" t="str">
        <f t="shared" si="108"/>
        <v>ND</v>
      </c>
      <c r="J592" s="234" t="str">
        <f t="shared" si="109"/>
        <v>ND</v>
      </c>
      <c r="K592" s="235" t="s">
        <v>3730</v>
      </c>
      <c r="L592" s="236">
        <v>45954</v>
      </c>
      <c r="M592" s="218" t="s">
        <v>11074</v>
      </c>
      <c r="N592" s="235" t="s">
        <v>5536</v>
      </c>
      <c r="O592" s="236">
        <v>46001</v>
      </c>
      <c r="P592" s="235"/>
      <c r="Q592" s="235" t="s">
        <v>3765</v>
      </c>
      <c r="R592" s="236">
        <v>46034</v>
      </c>
      <c r="S592" s="218" t="s">
        <v>11963</v>
      </c>
      <c r="T592" s="235" t="s">
        <v>5539</v>
      </c>
      <c r="U592" s="236">
        <v>46038</v>
      </c>
      <c r="V592" s="235"/>
      <c r="W592" s="235" t="s">
        <v>3748</v>
      </c>
      <c r="X592" s="236">
        <v>46041</v>
      </c>
      <c r="Y592" s="23" t="s">
        <v>11995</v>
      </c>
      <c r="Z592" s="235"/>
      <c r="AA592" s="235"/>
      <c r="AB592" s="235"/>
      <c r="AC592" s="235"/>
      <c r="AD592" s="235"/>
      <c r="AE592" s="235"/>
      <c r="AF592" s="235"/>
      <c r="AG592" s="235"/>
      <c r="AH592" s="235"/>
      <c r="AI592" s="235"/>
      <c r="AJ592" s="235"/>
      <c r="AK592" s="235"/>
      <c r="AL592" s="235"/>
      <c r="AM592" s="235"/>
    </row>
    <row r="593" spans="1:39" s="77" customFormat="1" ht="15" hidden="1" x14ac:dyDescent="0.25">
      <c r="A593" s="264" t="s">
        <v>8263</v>
      </c>
      <c r="B593" s="264"/>
      <c r="C593" s="264"/>
      <c r="D593" s="264" t="s">
        <v>11020</v>
      </c>
      <c r="E593" s="247" t="s">
        <v>11040</v>
      </c>
      <c r="F593" s="239">
        <f t="shared" si="105"/>
        <v>46041</v>
      </c>
      <c r="G593" s="259" t="str">
        <f t="shared" si="106"/>
        <v>A</v>
      </c>
      <c r="H593" s="274" t="str">
        <f t="shared" si="107"/>
        <v>MR_DER-1525_26</v>
      </c>
      <c r="I593" s="234" t="str">
        <f t="shared" si="108"/>
        <v>ND</v>
      </c>
      <c r="J593" s="234" t="str">
        <f t="shared" si="109"/>
        <v>ND</v>
      </c>
      <c r="K593" s="235" t="s">
        <v>3730</v>
      </c>
      <c r="L593" s="236">
        <v>45954</v>
      </c>
      <c r="M593" s="218" t="s">
        <v>11074</v>
      </c>
      <c r="N593" s="235" t="s">
        <v>5536</v>
      </c>
      <c r="O593" s="236">
        <v>46001</v>
      </c>
      <c r="P593" s="235"/>
      <c r="Q593" s="235" t="s">
        <v>3765</v>
      </c>
      <c r="R593" s="236">
        <v>46034</v>
      </c>
      <c r="S593" s="218" t="s">
        <v>11963</v>
      </c>
      <c r="T593" s="235" t="s">
        <v>5539</v>
      </c>
      <c r="U593" s="236">
        <v>46038</v>
      </c>
      <c r="V593" s="235"/>
      <c r="W593" s="235" t="s">
        <v>3748</v>
      </c>
      <c r="X593" s="236">
        <v>46041</v>
      </c>
      <c r="Y593" s="23" t="s">
        <v>11995</v>
      </c>
      <c r="Z593" s="235"/>
      <c r="AA593" s="235"/>
      <c r="AB593" s="235"/>
      <c r="AC593" s="235"/>
      <c r="AD593" s="235"/>
      <c r="AE593" s="235"/>
      <c r="AF593" s="235"/>
      <c r="AG593" s="235"/>
      <c r="AH593" s="235"/>
      <c r="AI593" s="235"/>
      <c r="AJ593" s="235"/>
      <c r="AK593" s="235"/>
      <c r="AL593" s="235"/>
      <c r="AM593" s="235"/>
    </row>
    <row r="594" spans="1:39" s="77" customFormat="1" ht="15" hidden="1" x14ac:dyDescent="0.25">
      <c r="A594" s="264" t="s">
        <v>8263</v>
      </c>
      <c r="B594" s="264"/>
      <c r="C594" s="264"/>
      <c r="D594" s="264" t="s">
        <v>11020</v>
      </c>
      <c r="E594" s="247" t="s">
        <v>11041</v>
      </c>
      <c r="F594" s="239">
        <f t="shared" si="105"/>
        <v>46041</v>
      </c>
      <c r="G594" s="259" t="str">
        <f t="shared" si="106"/>
        <v>A</v>
      </c>
      <c r="H594" s="274" t="str">
        <f t="shared" si="107"/>
        <v>MR_DER-1525_26</v>
      </c>
      <c r="I594" s="234" t="str">
        <f t="shared" si="108"/>
        <v>ND</v>
      </c>
      <c r="J594" s="234" t="str">
        <f t="shared" si="109"/>
        <v>ND</v>
      </c>
      <c r="K594" s="235" t="s">
        <v>3730</v>
      </c>
      <c r="L594" s="236">
        <v>45954</v>
      </c>
      <c r="M594" s="218" t="s">
        <v>11074</v>
      </c>
      <c r="N594" s="235" t="s">
        <v>5536</v>
      </c>
      <c r="O594" s="236">
        <v>46001</v>
      </c>
      <c r="P594" s="235"/>
      <c r="Q594" s="235" t="s">
        <v>3765</v>
      </c>
      <c r="R594" s="236">
        <v>46034</v>
      </c>
      <c r="S594" s="218" t="s">
        <v>11963</v>
      </c>
      <c r="T594" s="235" t="s">
        <v>5539</v>
      </c>
      <c r="U594" s="236">
        <v>46038</v>
      </c>
      <c r="V594" s="235"/>
      <c r="W594" s="235" t="s">
        <v>3748</v>
      </c>
      <c r="X594" s="236">
        <v>46041</v>
      </c>
      <c r="Y594" s="23" t="s">
        <v>11995</v>
      </c>
      <c r="Z594" s="235"/>
      <c r="AA594" s="235"/>
      <c r="AB594" s="235"/>
      <c r="AC594" s="235"/>
      <c r="AD594" s="235"/>
      <c r="AE594" s="235"/>
      <c r="AF594" s="235"/>
      <c r="AG594" s="235"/>
      <c r="AH594" s="235"/>
      <c r="AI594" s="235"/>
      <c r="AJ594" s="235"/>
      <c r="AK594" s="235"/>
      <c r="AL594" s="235"/>
      <c r="AM594" s="235"/>
    </row>
    <row r="595" spans="1:39" s="77" customFormat="1" ht="15" hidden="1" x14ac:dyDescent="0.25">
      <c r="A595" s="264" t="s">
        <v>8263</v>
      </c>
      <c r="B595" s="264"/>
      <c r="C595" s="264"/>
      <c r="D595" s="264" t="s">
        <v>11020</v>
      </c>
      <c r="E595" s="247" t="s">
        <v>11042</v>
      </c>
      <c r="F595" s="239">
        <f t="shared" si="105"/>
        <v>46041</v>
      </c>
      <c r="G595" s="259" t="str">
        <f t="shared" si="106"/>
        <v>A</v>
      </c>
      <c r="H595" s="274" t="str">
        <f t="shared" si="107"/>
        <v>MR_DER-1525_26</v>
      </c>
      <c r="I595" s="234" t="str">
        <f t="shared" si="108"/>
        <v>ND</v>
      </c>
      <c r="J595" s="234" t="str">
        <f t="shared" si="109"/>
        <v>ND</v>
      </c>
      <c r="K595" s="235" t="s">
        <v>3730</v>
      </c>
      <c r="L595" s="236">
        <v>45954</v>
      </c>
      <c r="M595" s="218" t="s">
        <v>11074</v>
      </c>
      <c r="N595" s="235" t="s">
        <v>5536</v>
      </c>
      <c r="O595" s="236">
        <v>46001</v>
      </c>
      <c r="P595" s="235"/>
      <c r="Q595" s="235" t="s">
        <v>3765</v>
      </c>
      <c r="R595" s="236">
        <v>46034</v>
      </c>
      <c r="S595" s="218" t="s">
        <v>11963</v>
      </c>
      <c r="T595" s="235" t="s">
        <v>5539</v>
      </c>
      <c r="U595" s="236">
        <v>46038</v>
      </c>
      <c r="V595" s="235"/>
      <c r="W595" s="235" t="s">
        <v>3748</v>
      </c>
      <c r="X595" s="236">
        <v>46041</v>
      </c>
      <c r="Y595" s="23" t="s">
        <v>11995</v>
      </c>
      <c r="Z595" s="235"/>
      <c r="AA595" s="235"/>
      <c r="AB595" s="235"/>
      <c r="AC595" s="235"/>
      <c r="AD595" s="235"/>
      <c r="AE595" s="235"/>
      <c r="AF595" s="235"/>
      <c r="AG595" s="235"/>
      <c r="AH595" s="235"/>
      <c r="AI595" s="235"/>
      <c r="AJ595" s="235"/>
      <c r="AK595" s="235"/>
      <c r="AL595" s="235"/>
      <c r="AM595" s="235"/>
    </row>
    <row r="596" spans="1:39" s="77" customFormat="1" ht="15" hidden="1" x14ac:dyDescent="0.25">
      <c r="A596" s="264" t="s">
        <v>8263</v>
      </c>
      <c r="B596" s="264"/>
      <c r="C596" s="264"/>
      <c r="D596" s="264" t="s">
        <v>11020</v>
      </c>
      <c r="E596" s="247" t="s">
        <v>11043</v>
      </c>
      <c r="F596" s="239">
        <f t="shared" si="105"/>
        <v>46041</v>
      </c>
      <c r="G596" s="259" t="str">
        <f t="shared" si="106"/>
        <v>A</v>
      </c>
      <c r="H596" s="274" t="str">
        <f t="shared" si="107"/>
        <v>MR_DER-1525_26</v>
      </c>
      <c r="I596" s="234" t="str">
        <f t="shared" si="108"/>
        <v>ND</v>
      </c>
      <c r="J596" s="234" t="str">
        <f t="shared" si="109"/>
        <v>ND</v>
      </c>
      <c r="K596" s="235" t="s">
        <v>3730</v>
      </c>
      <c r="L596" s="236">
        <v>45954</v>
      </c>
      <c r="M596" s="218" t="s">
        <v>11074</v>
      </c>
      <c r="N596" s="235" t="s">
        <v>5536</v>
      </c>
      <c r="O596" s="236">
        <v>46001</v>
      </c>
      <c r="P596" s="235"/>
      <c r="Q596" s="235" t="s">
        <v>3765</v>
      </c>
      <c r="R596" s="236">
        <v>46034</v>
      </c>
      <c r="S596" s="218" t="s">
        <v>11963</v>
      </c>
      <c r="T596" s="235" t="s">
        <v>5539</v>
      </c>
      <c r="U596" s="236">
        <v>46038</v>
      </c>
      <c r="V596" s="235"/>
      <c r="W596" s="235" t="s">
        <v>3748</v>
      </c>
      <c r="X596" s="236">
        <v>46041</v>
      </c>
      <c r="Y596" s="23" t="s">
        <v>11995</v>
      </c>
      <c r="Z596" s="235"/>
      <c r="AA596" s="235"/>
      <c r="AB596" s="235"/>
      <c r="AC596" s="235"/>
      <c r="AD596" s="235"/>
      <c r="AE596" s="235"/>
      <c r="AF596" s="235"/>
      <c r="AG596" s="235"/>
      <c r="AH596" s="235"/>
      <c r="AI596" s="235"/>
      <c r="AJ596" s="235"/>
      <c r="AK596" s="235"/>
      <c r="AL596" s="235"/>
      <c r="AM596" s="235"/>
    </row>
    <row r="597" spans="1:39" s="77" customFormat="1" ht="15" hidden="1" x14ac:dyDescent="0.25">
      <c r="A597" s="264" t="s">
        <v>8263</v>
      </c>
      <c r="B597" s="264"/>
      <c r="C597" s="264"/>
      <c r="D597" s="264" t="s">
        <v>11020</v>
      </c>
      <c r="E597" s="247" t="s">
        <v>11044</v>
      </c>
      <c r="F597" s="239">
        <f t="shared" si="105"/>
        <v>46041</v>
      </c>
      <c r="G597" s="259" t="str">
        <f t="shared" si="106"/>
        <v>A</v>
      </c>
      <c r="H597" s="274" t="str">
        <f t="shared" si="107"/>
        <v>MR_DER-1525_26</v>
      </c>
      <c r="I597" s="234" t="str">
        <f t="shared" si="108"/>
        <v>ND</v>
      </c>
      <c r="J597" s="234" t="str">
        <f t="shared" si="109"/>
        <v>ND</v>
      </c>
      <c r="K597" s="235" t="s">
        <v>3730</v>
      </c>
      <c r="L597" s="236">
        <v>45954</v>
      </c>
      <c r="M597" s="218" t="s">
        <v>11074</v>
      </c>
      <c r="N597" s="235" t="s">
        <v>5536</v>
      </c>
      <c r="O597" s="236">
        <v>46001</v>
      </c>
      <c r="P597" s="235"/>
      <c r="Q597" s="235" t="s">
        <v>3765</v>
      </c>
      <c r="R597" s="236">
        <v>46034</v>
      </c>
      <c r="S597" s="218" t="s">
        <v>11963</v>
      </c>
      <c r="T597" s="235" t="s">
        <v>5539</v>
      </c>
      <c r="U597" s="236">
        <v>46038</v>
      </c>
      <c r="V597" s="235"/>
      <c r="W597" s="235" t="s">
        <v>3748</v>
      </c>
      <c r="X597" s="236">
        <v>46041</v>
      </c>
      <c r="Y597" s="23" t="s">
        <v>11995</v>
      </c>
      <c r="Z597" s="235"/>
      <c r="AA597" s="235"/>
      <c r="AB597" s="235"/>
      <c r="AC597" s="235"/>
      <c r="AD597" s="235"/>
      <c r="AE597" s="235"/>
      <c r="AF597" s="235"/>
      <c r="AG597" s="235"/>
      <c r="AH597" s="235"/>
      <c r="AI597" s="235"/>
      <c r="AJ597" s="235"/>
      <c r="AK597" s="235"/>
      <c r="AL597" s="235"/>
      <c r="AM597" s="235"/>
    </row>
    <row r="598" spans="1:39" s="77" customFormat="1" ht="15" hidden="1" x14ac:dyDescent="0.25">
      <c r="A598" s="264" t="s">
        <v>8263</v>
      </c>
      <c r="B598" s="264"/>
      <c r="C598" s="264"/>
      <c r="D598" s="264" t="s">
        <v>11020</v>
      </c>
      <c r="E598" s="247" t="s">
        <v>11045</v>
      </c>
      <c r="F598" s="239">
        <f t="shared" si="105"/>
        <v>46041</v>
      </c>
      <c r="G598" s="259" t="str">
        <f t="shared" si="106"/>
        <v>A</v>
      </c>
      <c r="H598" s="274" t="str">
        <f t="shared" si="107"/>
        <v>MR_DER-1525_26</v>
      </c>
      <c r="I598" s="234" t="str">
        <f t="shared" si="108"/>
        <v>ND</v>
      </c>
      <c r="J598" s="234" t="str">
        <f t="shared" si="109"/>
        <v>ND</v>
      </c>
      <c r="K598" s="235" t="s">
        <v>3730</v>
      </c>
      <c r="L598" s="236">
        <v>45954</v>
      </c>
      <c r="M598" s="218" t="s">
        <v>11074</v>
      </c>
      <c r="N598" s="235" t="s">
        <v>5536</v>
      </c>
      <c r="O598" s="236">
        <v>46001</v>
      </c>
      <c r="P598" s="235"/>
      <c r="Q598" s="235" t="s">
        <v>3765</v>
      </c>
      <c r="R598" s="236">
        <v>46034</v>
      </c>
      <c r="S598" s="218" t="s">
        <v>11963</v>
      </c>
      <c r="T598" s="235" t="s">
        <v>5539</v>
      </c>
      <c r="U598" s="236">
        <v>46038</v>
      </c>
      <c r="V598" s="235"/>
      <c r="W598" s="235" t="s">
        <v>3748</v>
      </c>
      <c r="X598" s="236">
        <v>46041</v>
      </c>
      <c r="Y598" s="23" t="s">
        <v>11995</v>
      </c>
      <c r="Z598" s="235"/>
      <c r="AA598" s="235"/>
      <c r="AB598" s="235"/>
      <c r="AC598" s="235"/>
      <c r="AD598" s="235"/>
      <c r="AE598" s="235"/>
      <c r="AF598" s="235"/>
      <c r="AG598" s="235"/>
      <c r="AH598" s="235"/>
      <c r="AI598" s="235"/>
      <c r="AJ598" s="235"/>
      <c r="AK598" s="235"/>
      <c r="AL598" s="235"/>
      <c r="AM598" s="235"/>
    </row>
    <row r="599" spans="1:39" s="77" customFormat="1" ht="15" hidden="1" x14ac:dyDescent="0.25">
      <c r="A599" s="264" t="s">
        <v>8263</v>
      </c>
      <c r="B599" s="264"/>
      <c r="C599" s="264"/>
      <c r="D599" s="264" t="s">
        <v>11020</v>
      </c>
      <c r="E599" s="247" t="s">
        <v>11046</v>
      </c>
      <c r="F599" s="239">
        <f t="shared" si="105"/>
        <v>46041</v>
      </c>
      <c r="G599" s="259" t="str">
        <f t="shared" si="106"/>
        <v>A</v>
      </c>
      <c r="H599" s="274" t="str">
        <f t="shared" si="107"/>
        <v>MR_DER-1525_26</v>
      </c>
      <c r="I599" s="234" t="str">
        <f t="shared" si="108"/>
        <v>ND</v>
      </c>
      <c r="J599" s="234" t="str">
        <f t="shared" si="109"/>
        <v>ND</v>
      </c>
      <c r="K599" s="235" t="s">
        <v>3730</v>
      </c>
      <c r="L599" s="236">
        <v>45954</v>
      </c>
      <c r="M599" s="218" t="s">
        <v>11074</v>
      </c>
      <c r="N599" s="235" t="s">
        <v>5536</v>
      </c>
      <c r="O599" s="236">
        <v>46001</v>
      </c>
      <c r="P599" s="235"/>
      <c r="Q599" s="235" t="s">
        <v>3765</v>
      </c>
      <c r="R599" s="236">
        <v>46034</v>
      </c>
      <c r="S599" s="218" t="s">
        <v>11963</v>
      </c>
      <c r="T599" s="235" t="s">
        <v>5539</v>
      </c>
      <c r="U599" s="236">
        <v>46038</v>
      </c>
      <c r="V599" s="235"/>
      <c r="W599" s="235" t="s">
        <v>3748</v>
      </c>
      <c r="X599" s="236">
        <v>46041</v>
      </c>
      <c r="Y599" s="23" t="s">
        <v>11995</v>
      </c>
      <c r="Z599" s="235"/>
      <c r="AA599" s="235"/>
      <c r="AB599" s="235"/>
      <c r="AC599" s="235"/>
      <c r="AD599" s="235"/>
      <c r="AE599" s="235"/>
      <c r="AF599" s="235"/>
      <c r="AG599" s="235"/>
      <c r="AH599" s="235"/>
      <c r="AI599" s="235"/>
      <c r="AJ599" s="235"/>
      <c r="AK599" s="235"/>
      <c r="AL599" s="235"/>
      <c r="AM599" s="235"/>
    </row>
    <row r="600" spans="1:39" s="77" customFormat="1" ht="15" hidden="1" x14ac:dyDescent="0.25">
      <c r="A600" s="264" t="s">
        <v>8263</v>
      </c>
      <c r="B600" s="264"/>
      <c r="C600" s="264"/>
      <c r="D600" s="264" t="s">
        <v>11020</v>
      </c>
      <c r="E600" s="247" t="s">
        <v>11047</v>
      </c>
      <c r="F600" s="239">
        <f t="shared" si="105"/>
        <v>46041</v>
      </c>
      <c r="G600" s="259" t="str">
        <f t="shared" si="106"/>
        <v>A</v>
      </c>
      <c r="H600" s="274" t="str">
        <f t="shared" si="107"/>
        <v>MR_DER-1525_26</v>
      </c>
      <c r="I600" s="234" t="str">
        <f t="shared" si="108"/>
        <v>ND</v>
      </c>
      <c r="J600" s="234" t="str">
        <f t="shared" si="109"/>
        <v>ND</v>
      </c>
      <c r="K600" s="235" t="s">
        <v>3730</v>
      </c>
      <c r="L600" s="236">
        <v>45954</v>
      </c>
      <c r="M600" s="218" t="s">
        <v>11074</v>
      </c>
      <c r="N600" s="235" t="s">
        <v>5536</v>
      </c>
      <c r="O600" s="236">
        <v>46001</v>
      </c>
      <c r="P600" s="235"/>
      <c r="Q600" s="235" t="s">
        <v>3765</v>
      </c>
      <c r="R600" s="236">
        <v>46034</v>
      </c>
      <c r="S600" s="218" t="s">
        <v>11963</v>
      </c>
      <c r="T600" s="235" t="s">
        <v>5539</v>
      </c>
      <c r="U600" s="236">
        <v>46038</v>
      </c>
      <c r="V600" s="235"/>
      <c r="W600" s="235" t="s">
        <v>3748</v>
      </c>
      <c r="X600" s="236">
        <v>46041</v>
      </c>
      <c r="Y600" s="23" t="s">
        <v>11995</v>
      </c>
      <c r="Z600" s="235"/>
      <c r="AA600" s="235"/>
      <c r="AB600" s="235"/>
      <c r="AC600" s="235"/>
      <c r="AD600" s="235"/>
      <c r="AE600" s="235"/>
      <c r="AF600" s="235"/>
      <c r="AG600" s="235"/>
      <c r="AH600" s="235"/>
      <c r="AI600" s="235"/>
      <c r="AJ600" s="235"/>
      <c r="AK600" s="235"/>
      <c r="AL600" s="235"/>
      <c r="AM600" s="235"/>
    </row>
    <row r="601" spans="1:39" s="77" customFormat="1" ht="15" hidden="1" x14ac:dyDescent="0.25">
      <c r="A601" s="264" t="s">
        <v>8263</v>
      </c>
      <c r="B601" s="264"/>
      <c r="C601" s="264"/>
      <c r="D601" s="264" t="s">
        <v>11020</v>
      </c>
      <c r="E601" s="247" t="s">
        <v>11048</v>
      </c>
      <c r="F601" s="239">
        <f t="shared" si="105"/>
        <v>46041</v>
      </c>
      <c r="G601" s="259" t="str">
        <f t="shared" si="106"/>
        <v>A</v>
      </c>
      <c r="H601" s="274" t="str">
        <f t="shared" si="107"/>
        <v>MR_DER-1525_26</v>
      </c>
      <c r="I601" s="234" t="str">
        <f t="shared" si="108"/>
        <v>ND</v>
      </c>
      <c r="J601" s="234" t="str">
        <f t="shared" si="109"/>
        <v>ND</v>
      </c>
      <c r="K601" s="235" t="s">
        <v>3730</v>
      </c>
      <c r="L601" s="236">
        <v>45954</v>
      </c>
      <c r="M601" s="218" t="s">
        <v>11074</v>
      </c>
      <c r="N601" s="235" t="s">
        <v>5536</v>
      </c>
      <c r="O601" s="236">
        <v>46001</v>
      </c>
      <c r="P601" s="235"/>
      <c r="Q601" s="235" t="s">
        <v>3765</v>
      </c>
      <c r="R601" s="236">
        <v>46034</v>
      </c>
      <c r="S601" s="218" t="s">
        <v>11963</v>
      </c>
      <c r="T601" s="235" t="s">
        <v>5539</v>
      </c>
      <c r="U601" s="236">
        <v>46038</v>
      </c>
      <c r="V601" s="235"/>
      <c r="W601" s="235" t="s">
        <v>3748</v>
      </c>
      <c r="X601" s="236">
        <v>46041</v>
      </c>
      <c r="Y601" s="23" t="s">
        <v>11995</v>
      </c>
      <c r="Z601" s="235"/>
      <c r="AA601" s="235"/>
      <c r="AB601" s="235"/>
      <c r="AC601" s="235"/>
      <c r="AD601" s="235"/>
      <c r="AE601" s="235"/>
      <c r="AF601" s="235"/>
      <c r="AG601" s="235"/>
      <c r="AH601" s="235"/>
      <c r="AI601" s="235"/>
      <c r="AJ601" s="235"/>
      <c r="AK601" s="235"/>
      <c r="AL601" s="235"/>
      <c r="AM601" s="235"/>
    </row>
    <row r="602" spans="1:39" s="77" customFormat="1" ht="15" hidden="1" x14ac:dyDescent="0.25">
      <c r="A602" s="264" t="s">
        <v>8263</v>
      </c>
      <c r="B602" s="264"/>
      <c r="C602" s="264"/>
      <c r="D602" s="264" t="s">
        <v>11020</v>
      </c>
      <c r="E602" s="247" t="s">
        <v>11049</v>
      </c>
      <c r="F602" s="239">
        <f t="shared" si="105"/>
        <v>46041</v>
      </c>
      <c r="G602" s="259" t="str">
        <f t="shared" si="106"/>
        <v>A</v>
      </c>
      <c r="H602" s="274" t="str">
        <f t="shared" si="107"/>
        <v>MR_DER-1525_26</v>
      </c>
      <c r="I602" s="234" t="str">
        <f t="shared" si="108"/>
        <v>ND</v>
      </c>
      <c r="J602" s="234" t="str">
        <f t="shared" si="109"/>
        <v>ND</v>
      </c>
      <c r="K602" s="235" t="s">
        <v>3730</v>
      </c>
      <c r="L602" s="236">
        <v>45954</v>
      </c>
      <c r="M602" s="218" t="s">
        <v>11074</v>
      </c>
      <c r="N602" s="235" t="s">
        <v>5536</v>
      </c>
      <c r="O602" s="236">
        <v>46001</v>
      </c>
      <c r="P602" s="235"/>
      <c r="Q602" s="235" t="s">
        <v>3765</v>
      </c>
      <c r="R602" s="236">
        <v>46034</v>
      </c>
      <c r="S602" s="218" t="s">
        <v>11963</v>
      </c>
      <c r="T602" s="235" t="s">
        <v>5539</v>
      </c>
      <c r="U602" s="236">
        <v>46038</v>
      </c>
      <c r="V602" s="235"/>
      <c r="W602" s="235" t="s">
        <v>3748</v>
      </c>
      <c r="X602" s="236">
        <v>46041</v>
      </c>
      <c r="Y602" s="23" t="s">
        <v>11995</v>
      </c>
      <c r="Z602" s="235"/>
      <c r="AA602" s="235"/>
      <c r="AB602" s="235"/>
      <c r="AC602" s="235"/>
      <c r="AD602" s="235"/>
      <c r="AE602" s="235"/>
      <c r="AF602" s="235"/>
      <c r="AG602" s="235"/>
      <c r="AH602" s="235"/>
      <c r="AI602" s="235"/>
      <c r="AJ602" s="235"/>
      <c r="AK602" s="235"/>
      <c r="AL602" s="235"/>
      <c r="AM602" s="235"/>
    </row>
    <row r="603" spans="1:39" s="77" customFormat="1" ht="15" hidden="1" x14ac:dyDescent="0.25">
      <c r="A603" s="264" t="s">
        <v>8263</v>
      </c>
      <c r="B603" s="264"/>
      <c r="C603" s="264"/>
      <c r="D603" s="264" t="s">
        <v>11020</v>
      </c>
      <c r="E603" s="247" t="s">
        <v>11050</v>
      </c>
      <c r="F603" s="239">
        <f t="shared" si="105"/>
        <v>46041</v>
      </c>
      <c r="G603" s="259" t="str">
        <f t="shared" si="106"/>
        <v>A</v>
      </c>
      <c r="H603" s="274" t="str">
        <f t="shared" si="107"/>
        <v>MR_DER-1525_26</v>
      </c>
      <c r="I603" s="234" t="str">
        <f t="shared" si="108"/>
        <v>ND</v>
      </c>
      <c r="J603" s="234" t="str">
        <f t="shared" si="109"/>
        <v>ND</v>
      </c>
      <c r="K603" s="235" t="s">
        <v>3730</v>
      </c>
      <c r="L603" s="236">
        <v>45954</v>
      </c>
      <c r="M603" s="218" t="s">
        <v>11074</v>
      </c>
      <c r="N603" s="235" t="s">
        <v>5536</v>
      </c>
      <c r="O603" s="236">
        <v>46001</v>
      </c>
      <c r="P603" s="235"/>
      <c r="Q603" s="235" t="s">
        <v>3765</v>
      </c>
      <c r="R603" s="236">
        <v>46034</v>
      </c>
      <c r="S603" s="218" t="s">
        <v>11963</v>
      </c>
      <c r="T603" s="235" t="s">
        <v>5539</v>
      </c>
      <c r="U603" s="236">
        <v>46038</v>
      </c>
      <c r="V603" s="235"/>
      <c r="W603" s="235" t="s">
        <v>3748</v>
      </c>
      <c r="X603" s="236">
        <v>46041</v>
      </c>
      <c r="Y603" s="23" t="s">
        <v>11995</v>
      </c>
      <c r="Z603" s="235"/>
      <c r="AA603" s="235"/>
      <c r="AB603" s="235"/>
      <c r="AC603" s="235"/>
      <c r="AD603" s="235"/>
      <c r="AE603" s="235"/>
      <c r="AF603" s="235"/>
      <c r="AG603" s="235"/>
      <c r="AH603" s="235"/>
      <c r="AI603" s="235"/>
      <c r="AJ603" s="235"/>
      <c r="AK603" s="235"/>
      <c r="AL603" s="235"/>
      <c r="AM603" s="235"/>
    </row>
    <row r="604" spans="1:39" s="77" customFormat="1" ht="15" hidden="1" x14ac:dyDescent="0.25">
      <c r="A604" s="264" t="s">
        <v>8263</v>
      </c>
      <c r="B604" s="264"/>
      <c r="C604" s="264"/>
      <c r="D604" s="264" t="s">
        <v>11020</v>
      </c>
      <c r="E604" s="247" t="s">
        <v>11051</v>
      </c>
      <c r="F604" s="239">
        <f t="shared" si="105"/>
        <v>46041</v>
      </c>
      <c r="G604" s="259" t="str">
        <f t="shared" si="106"/>
        <v>A</v>
      </c>
      <c r="H604" s="274" t="str">
        <f t="shared" si="107"/>
        <v>MR_DER-1525_26</v>
      </c>
      <c r="I604" s="234" t="str">
        <f t="shared" si="108"/>
        <v>ND</v>
      </c>
      <c r="J604" s="234" t="str">
        <f t="shared" si="109"/>
        <v>ND</v>
      </c>
      <c r="K604" s="235" t="s">
        <v>3730</v>
      </c>
      <c r="L604" s="236">
        <v>45954</v>
      </c>
      <c r="M604" s="218" t="s">
        <v>11074</v>
      </c>
      <c r="N604" s="235" t="s">
        <v>5536</v>
      </c>
      <c r="O604" s="236">
        <v>46001</v>
      </c>
      <c r="P604" s="235"/>
      <c r="Q604" s="235" t="s">
        <v>3765</v>
      </c>
      <c r="R604" s="236">
        <v>46034</v>
      </c>
      <c r="S604" s="218" t="s">
        <v>11963</v>
      </c>
      <c r="T604" s="235" t="s">
        <v>5539</v>
      </c>
      <c r="U604" s="236">
        <v>46038</v>
      </c>
      <c r="V604" s="235"/>
      <c r="W604" s="235" t="s">
        <v>3748</v>
      </c>
      <c r="X604" s="236">
        <v>46041</v>
      </c>
      <c r="Y604" s="23" t="s">
        <v>11995</v>
      </c>
      <c r="Z604" s="235"/>
      <c r="AA604" s="235"/>
      <c r="AB604" s="235"/>
      <c r="AC604" s="235"/>
      <c r="AD604" s="235"/>
      <c r="AE604" s="235"/>
      <c r="AF604" s="235"/>
      <c r="AG604" s="235"/>
      <c r="AH604" s="235"/>
      <c r="AI604" s="235"/>
      <c r="AJ604" s="235"/>
      <c r="AK604" s="235"/>
      <c r="AL604" s="235"/>
      <c r="AM604" s="235"/>
    </row>
    <row r="605" spans="1:39" s="77" customFormat="1" ht="15" hidden="1" x14ac:dyDescent="0.25">
      <c r="A605" s="264" t="s">
        <v>8263</v>
      </c>
      <c r="B605" s="264"/>
      <c r="C605" s="264"/>
      <c r="D605" s="264" t="s">
        <v>11020</v>
      </c>
      <c r="E605" s="247" t="s">
        <v>11052</v>
      </c>
      <c r="F605" s="239">
        <f t="shared" si="105"/>
        <v>46041</v>
      </c>
      <c r="G605" s="259" t="str">
        <f t="shared" si="106"/>
        <v>A</v>
      </c>
      <c r="H605" s="274" t="str">
        <f t="shared" si="107"/>
        <v>MR_DER-1525_26</v>
      </c>
      <c r="I605" s="234" t="str">
        <f t="shared" si="108"/>
        <v>ND</v>
      </c>
      <c r="J605" s="234" t="str">
        <f t="shared" si="109"/>
        <v>ND</v>
      </c>
      <c r="K605" s="235" t="s">
        <v>3730</v>
      </c>
      <c r="L605" s="236">
        <v>45954</v>
      </c>
      <c r="M605" s="218" t="s">
        <v>11074</v>
      </c>
      <c r="N605" s="235" t="s">
        <v>5536</v>
      </c>
      <c r="O605" s="236">
        <v>46001</v>
      </c>
      <c r="P605" s="235"/>
      <c r="Q605" s="235" t="s">
        <v>3765</v>
      </c>
      <c r="R605" s="236">
        <v>46034</v>
      </c>
      <c r="S605" s="218" t="s">
        <v>11963</v>
      </c>
      <c r="T605" s="235" t="s">
        <v>5539</v>
      </c>
      <c r="U605" s="236">
        <v>46038</v>
      </c>
      <c r="V605" s="235"/>
      <c r="W605" s="235" t="s">
        <v>3748</v>
      </c>
      <c r="X605" s="236">
        <v>46041</v>
      </c>
      <c r="Y605" s="23" t="s">
        <v>11995</v>
      </c>
      <c r="Z605" s="235"/>
      <c r="AA605" s="235"/>
      <c r="AB605" s="235"/>
      <c r="AC605" s="235"/>
      <c r="AD605" s="235"/>
      <c r="AE605" s="235"/>
      <c r="AF605" s="235"/>
      <c r="AG605" s="235"/>
      <c r="AH605" s="235"/>
      <c r="AI605" s="235"/>
      <c r="AJ605" s="235"/>
      <c r="AK605" s="235"/>
      <c r="AL605" s="235"/>
      <c r="AM605" s="235"/>
    </row>
    <row r="606" spans="1:39" s="77" customFormat="1" ht="15" hidden="1" x14ac:dyDescent="0.25">
      <c r="A606" s="264" t="s">
        <v>8263</v>
      </c>
      <c r="B606" s="264"/>
      <c r="C606" s="264"/>
      <c r="D606" s="264" t="s">
        <v>11020</v>
      </c>
      <c r="E606" s="247" t="s">
        <v>11053</v>
      </c>
      <c r="F606" s="239">
        <f t="shared" si="105"/>
        <v>46041</v>
      </c>
      <c r="G606" s="259" t="str">
        <f t="shared" si="106"/>
        <v>A</v>
      </c>
      <c r="H606" s="274" t="str">
        <f t="shared" si="107"/>
        <v>MR_DER-1525_26</v>
      </c>
      <c r="I606" s="234" t="str">
        <f t="shared" si="108"/>
        <v>ND</v>
      </c>
      <c r="J606" s="234" t="str">
        <f t="shared" si="109"/>
        <v>ND</v>
      </c>
      <c r="K606" s="235" t="s">
        <v>3730</v>
      </c>
      <c r="L606" s="236">
        <v>45954</v>
      </c>
      <c r="M606" s="218" t="s">
        <v>11074</v>
      </c>
      <c r="N606" s="235" t="s">
        <v>5536</v>
      </c>
      <c r="O606" s="236">
        <v>46001</v>
      </c>
      <c r="P606" s="235"/>
      <c r="Q606" s="235" t="s">
        <v>3765</v>
      </c>
      <c r="R606" s="236">
        <v>46034</v>
      </c>
      <c r="S606" s="218" t="s">
        <v>11963</v>
      </c>
      <c r="T606" s="235" t="s">
        <v>5539</v>
      </c>
      <c r="U606" s="236">
        <v>46038</v>
      </c>
      <c r="V606" s="235"/>
      <c r="W606" s="235" t="s">
        <v>3748</v>
      </c>
      <c r="X606" s="236">
        <v>46041</v>
      </c>
      <c r="Y606" s="23" t="s">
        <v>11995</v>
      </c>
      <c r="Z606" s="235"/>
      <c r="AA606" s="235"/>
      <c r="AB606" s="235"/>
      <c r="AC606" s="235"/>
      <c r="AD606" s="235"/>
      <c r="AE606" s="235"/>
      <c r="AF606" s="235"/>
      <c r="AG606" s="235"/>
      <c r="AH606" s="235"/>
      <c r="AI606" s="235"/>
      <c r="AJ606" s="235"/>
      <c r="AK606" s="235"/>
      <c r="AL606" s="235"/>
      <c r="AM606" s="235"/>
    </row>
    <row r="607" spans="1:39" s="77" customFormat="1" ht="15" hidden="1" x14ac:dyDescent="0.25">
      <c r="A607" s="264" t="s">
        <v>8263</v>
      </c>
      <c r="B607" s="264"/>
      <c r="C607" s="264"/>
      <c r="D607" s="264" t="s">
        <v>11020</v>
      </c>
      <c r="E607" s="247" t="s">
        <v>11054</v>
      </c>
      <c r="F607" s="239">
        <f t="shared" si="105"/>
        <v>46041</v>
      </c>
      <c r="G607" s="259" t="str">
        <f t="shared" si="106"/>
        <v>A</v>
      </c>
      <c r="H607" s="274" t="str">
        <f t="shared" si="107"/>
        <v>MR_DER-1525_26</v>
      </c>
      <c r="I607" s="234" t="str">
        <f t="shared" si="108"/>
        <v>ND</v>
      </c>
      <c r="J607" s="234" t="str">
        <f t="shared" si="109"/>
        <v>ND</v>
      </c>
      <c r="K607" s="235" t="s">
        <v>3730</v>
      </c>
      <c r="L607" s="236">
        <v>45954</v>
      </c>
      <c r="M607" s="218" t="s">
        <v>11074</v>
      </c>
      <c r="N607" s="235" t="s">
        <v>5536</v>
      </c>
      <c r="O607" s="236">
        <v>46001</v>
      </c>
      <c r="P607" s="235"/>
      <c r="Q607" s="235" t="s">
        <v>3765</v>
      </c>
      <c r="R607" s="236">
        <v>46034</v>
      </c>
      <c r="S607" s="218" t="s">
        <v>11963</v>
      </c>
      <c r="T607" s="235" t="s">
        <v>5539</v>
      </c>
      <c r="U607" s="236">
        <v>46038</v>
      </c>
      <c r="V607" s="235"/>
      <c r="W607" s="235" t="s">
        <v>3748</v>
      </c>
      <c r="X607" s="236">
        <v>46041</v>
      </c>
      <c r="Y607" s="23" t="s">
        <v>11995</v>
      </c>
      <c r="Z607" s="235"/>
      <c r="AA607" s="235"/>
      <c r="AB607" s="235"/>
      <c r="AC607" s="235"/>
      <c r="AD607" s="235"/>
      <c r="AE607" s="235"/>
      <c r="AF607" s="235"/>
      <c r="AG607" s="235"/>
      <c r="AH607" s="235"/>
      <c r="AI607" s="235"/>
      <c r="AJ607" s="235"/>
      <c r="AK607" s="235"/>
      <c r="AL607" s="235"/>
      <c r="AM607" s="235"/>
    </row>
    <row r="608" spans="1:39" s="77" customFormat="1" ht="15" hidden="1" x14ac:dyDescent="0.25">
      <c r="A608" s="264" t="s">
        <v>8263</v>
      </c>
      <c r="B608" s="264"/>
      <c r="C608" s="264"/>
      <c r="D608" s="264" t="s">
        <v>11020</v>
      </c>
      <c r="E608" s="247" t="s">
        <v>11055</v>
      </c>
      <c r="F608" s="239">
        <f t="shared" si="105"/>
        <v>46041</v>
      </c>
      <c r="G608" s="259" t="str">
        <f t="shared" si="106"/>
        <v>A</v>
      </c>
      <c r="H608" s="274" t="str">
        <f t="shared" si="107"/>
        <v>MR_DER-1525_26</v>
      </c>
      <c r="I608" s="234" t="str">
        <f t="shared" si="108"/>
        <v>ND</v>
      </c>
      <c r="J608" s="234" t="str">
        <f t="shared" si="109"/>
        <v>ND</v>
      </c>
      <c r="K608" s="235" t="s">
        <v>3730</v>
      </c>
      <c r="L608" s="236">
        <v>45954</v>
      </c>
      <c r="M608" s="218" t="s">
        <v>11074</v>
      </c>
      <c r="N608" s="235" t="s">
        <v>5536</v>
      </c>
      <c r="O608" s="236">
        <v>46001</v>
      </c>
      <c r="P608" s="235"/>
      <c r="Q608" s="235" t="s">
        <v>3765</v>
      </c>
      <c r="R608" s="236">
        <v>46034</v>
      </c>
      <c r="S608" s="218" t="s">
        <v>11963</v>
      </c>
      <c r="T608" s="235" t="s">
        <v>5539</v>
      </c>
      <c r="U608" s="236">
        <v>46038</v>
      </c>
      <c r="V608" s="235"/>
      <c r="W608" s="235" t="s">
        <v>3748</v>
      </c>
      <c r="X608" s="236">
        <v>46041</v>
      </c>
      <c r="Y608" s="23" t="s">
        <v>11995</v>
      </c>
      <c r="Z608" s="235"/>
      <c r="AA608" s="235"/>
      <c r="AB608" s="235"/>
      <c r="AC608" s="235"/>
      <c r="AD608" s="235"/>
      <c r="AE608" s="235"/>
      <c r="AF608" s="235"/>
      <c r="AG608" s="235"/>
      <c r="AH608" s="235"/>
      <c r="AI608" s="235"/>
      <c r="AJ608" s="235"/>
      <c r="AK608" s="235"/>
      <c r="AL608" s="235"/>
      <c r="AM608" s="235"/>
    </row>
    <row r="609" spans="1:39" s="77" customFormat="1" ht="15" hidden="1" x14ac:dyDescent="0.25">
      <c r="A609" s="264" t="s">
        <v>8263</v>
      </c>
      <c r="B609" s="264"/>
      <c r="C609" s="264"/>
      <c r="D609" s="264" t="s">
        <v>11020</v>
      </c>
      <c r="E609" s="247" t="s">
        <v>11056</v>
      </c>
      <c r="F609" s="239">
        <f t="shared" si="105"/>
        <v>46041</v>
      </c>
      <c r="G609" s="259" t="str">
        <f t="shared" si="106"/>
        <v>A</v>
      </c>
      <c r="H609" s="274" t="str">
        <f t="shared" si="107"/>
        <v>MR_DER-1525_26</v>
      </c>
      <c r="I609" s="234" t="str">
        <f t="shared" si="108"/>
        <v>ND</v>
      </c>
      <c r="J609" s="234" t="str">
        <f t="shared" si="109"/>
        <v>ND</v>
      </c>
      <c r="K609" s="235" t="s">
        <v>3730</v>
      </c>
      <c r="L609" s="236">
        <v>45954</v>
      </c>
      <c r="M609" s="218" t="s">
        <v>11074</v>
      </c>
      <c r="N609" s="235" t="s">
        <v>5536</v>
      </c>
      <c r="O609" s="236">
        <v>46001</v>
      </c>
      <c r="P609" s="235"/>
      <c r="Q609" s="235" t="s">
        <v>3765</v>
      </c>
      <c r="R609" s="236">
        <v>46034</v>
      </c>
      <c r="S609" s="218" t="s">
        <v>11963</v>
      </c>
      <c r="T609" s="235" t="s">
        <v>5539</v>
      </c>
      <c r="U609" s="236">
        <v>46038</v>
      </c>
      <c r="V609" s="235"/>
      <c r="W609" s="235" t="s">
        <v>3748</v>
      </c>
      <c r="X609" s="236">
        <v>46041</v>
      </c>
      <c r="Y609" s="23" t="s">
        <v>11995</v>
      </c>
      <c r="Z609" s="235"/>
      <c r="AA609" s="235"/>
      <c r="AB609" s="235"/>
      <c r="AC609" s="235"/>
      <c r="AD609" s="235"/>
      <c r="AE609" s="235"/>
      <c r="AF609" s="235"/>
      <c r="AG609" s="235"/>
      <c r="AH609" s="235"/>
      <c r="AI609" s="235"/>
      <c r="AJ609" s="235"/>
      <c r="AK609" s="235"/>
      <c r="AL609" s="235"/>
      <c r="AM609" s="235"/>
    </row>
    <row r="610" spans="1:39" s="77" customFormat="1" ht="15" hidden="1" x14ac:dyDescent="0.25">
      <c r="A610" s="264" t="s">
        <v>8263</v>
      </c>
      <c r="B610" s="264"/>
      <c r="C610" s="264"/>
      <c r="D610" s="264" t="s">
        <v>11020</v>
      </c>
      <c r="E610" s="247" t="s">
        <v>11057</v>
      </c>
      <c r="F610" s="239">
        <f t="shared" si="105"/>
        <v>46041</v>
      </c>
      <c r="G610" s="259" t="str">
        <f t="shared" si="106"/>
        <v>A</v>
      </c>
      <c r="H610" s="274" t="str">
        <f t="shared" si="107"/>
        <v>MR_DER-1525_26</v>
      </c>
      <c r="I610" s="234" t="str">
        <f t="shared" si="108"/>
        <v>ND</v>
      </c>
      <c r="J610" s="234" t="str">
        <f t="shared" si="109"/>
        <v>ND</v>
      </c>
      <c r="K610" s="235" t="s">
        <v>3730</v>
      </c>
      <c r="L610" s="236">
        <v>45954</v>
      </c>
      <c r="M610" s="218" t="s">
        <v>11074</v>
      </c>
      <c r="N610" s="235" t="s">
        <v>5536</v>
      </c>
      <c r="O610" s="236">
        <v>46001</v>
      </c>
      <c r="P610" s="235"/>
      <c r="Q610" s="235" t="s">
        <v>3765</v>
      </c>
      <c r="R610" s="236">
        <v>46034</v>
      </c>
      <c r="S610" s="218" t="s">
        <v>11963</v>
      </c>
      <c r="T610" s="235" t="s">
        <v>5539</v>
      </c>
      <c r="U610" s="236">
        <v>46038</v>
      </c>
      <c r="V610" s="235"/>
      <c r="W610" s="235" t="s">
        <v>3748</v>
      </c>
      <c r="X610" s="236">
        <v>46041</v>
      </c>
      <c r="Y610" s="23" t="s">
        <v>11995</v>
      </c>
      <c r="Z610" s="235"/>
      <c r="AA610" s="235"/>
      <c r="AB610" s="235"/>
      <c r="AC610" s="235"/>
      <c r="AD610" s="235"/>
      <c r="AE610" s="235"/>
      <c r="AF610" s="235"/>
      <c r="AG610" s="235"/>
      <c r="AH610" s="235"/>
      <c r="AI610" s="235"/>
      <c r="AJ610" s="235"/>
      <c r="AK610" s="235"/>
      <c r="AL610" s="235"/>
      <c r="AM610" s="235"/>
    </row>
    <row r="611" spans="1:39" s="77" customFormat="1" ht="15" hidden="1" x14ac:dyDescent="0.25">
      <c r="A611" s="264" t="s">
        <v>8263</v>
      </c>
      <c r="B611" s="264"/>
      <c r="C611" s="264"/>
      <c r="D611" s="264" t="s">
        <v>11020</v>
      </c>
      <c r="E611" s="247" t="s">
        <v>11058</v>
      </c>
      <c r="F611" s="239">
        <f t="shared" si="105"/>
        <v>46041</v>
      </c>
      <c r="G611" s="259" t="str">
        <f t="shared" si="106"/>
        <v>A</v>
      </c>
      <c r="H611" s="274" t="str">
        <f t="shared" si="107"/>
        <v>MR_DER-1525_26</v>
      </c>
      <c r="I611" s="234" t="str">
        <f t="shared" si="108"/>
        <v>ND</v>
      </c>
      <c r="J611" s="234" t="str">
        <f t="shared" si="109"/>
        <v>ND</v>
      </c>
      <c r="K611" s="235" t="s">
        <v>3730</v>
      </c>
      <c r="L611" s="236">
        <v>45954</v>
      </c>
      <c r="M611" s="218" t="s">
        <v>11074</v>
      </c>
      <c r="N611" s="235" t="s">
        <v>5536</v>
      </c>
      <c r="O611" s="236">
        <v>46001</v>
      </c>
      <c r="P611" s="235"/>
      <c r="Q611" s="235" t="s">
        <v>3765</v>
      </c>
      <c r="R611" s="236">
        <v>46034</v>
      </c>
      <c r="S611" s="218" t="s">
        <v>11963</v>
      </c>
      <c r="T611" s="235" t="s">
        <v>5539</v>
      </c>
      <c r="U611" s="236">
        <v>46038</v>
      </c>
      <c r="V611" s="235"/>
      <c r="W611" s="235" t="s">
        <v>3748</v>
      </c>
      <c r="X611" s="236">
        <v>46041</v>
      </c>
      <c r="Y611" s="23" t="s">
        <v>11995</v>
      </c>
      <c r="Z611" s="235"/>
      <c r="AA611" s="235"/>
      <c r="AB611" s="235"/>
      <c r="AC611" s="235"/>
      <c r="AD611" s="235"/>
      <c r="AE611" s="235"/>
      <c r="AF611" s="235"/>
      <c r="AG611" s="235"/>
      <c r="AH611" s="235"/>
      <c r="AI611" s="235"/>
      <c r="AJ611" s="235"/>
      <c r="AK611" s="235"/>
      <c r="AL611" s="235"/>
      <c r="AM611" s="235"/>
    </row>
    <row r="612" spans="1:39" s="77" customFormat="1" ht="15" hidden="1" x14ac:dyDescent="0.25">
      <c r="A612" s="264" t="s">
        <v>8263</v>
      </c>
      <c r="B612" s="264"/>
      <c r="C612" s="264"/>
      <c r="D612" s="264" t="s">
        <v>11020</v>
      </c>
      <c r="E612" s="247" t="s">
        <v>11059</v>
      </c>
      <c r="F612" s="239">
        <f t="shared" si="105"/>
        <v>46041</v>
      </c>
      <c r="G612" s="259" t="str">
        <f t="shared" si="106"/>
        <v>A</v>
      </c>
      <c r="H612" s="274" t="str">
        <f t="shared" si="107"/>
        <v>MR_DER-1525_26</v>
      </c>
      <c r="I612" s="234" t="str">
        <f t="shared" si="108"/>
        <v>ND</v>
      </c>
      <c r="J612" s="234" t="str">
        <f t="shared" si="109"/>
        <v>ND</v>
      </c>
      <c r="K612" s="235" t="s">
        <v>3730</v>
      </c>
      <c r="L612" s="236">
        <v>45954</v>
      </c>
      <c r="M612" s="218" t="s">
        <v>11074</v>
      </c>
      <c r="N612" s="235" t="s">
        <v>5536</v>
      </c>
      <c r="O612" s="236">
        <v>46001</v>
      </c>
      <c r="P612" s="235"/>
      <c r="Q612" s="235" t="s">
        <v>3765</v>
      </c>
      <c r="R612" s="236">
        <v>46034</v>
      </c>
      <c r="S612" s="218" t="s">
        <v>11963</v>
      </c>
      <c r="T612" s="235" t="s">
        <v>5539</v>
      </c>
      <c r="U612" s="236">
        <v>46038</v>
      </c>
      <c r="V612" s="235"/>
      <c r="W612" s="235" t="s">
        <v>3748</v>
      </c>
      <c r="X612" s="236">
        <v>46041</v>
      </c>
      <c r="Y612" s="23" t="s">
        <v>11995</v>
      </c>
      <c r="Z612" s="235"/>
      <c r="AA612" s="235"/>
      <c r="AB612" s="235"/>
      <c r="AC612" s="235"/>
      <c r="AD612" s="235"/>
      <c r="AE612" s="235"/>
      <c r="AF612" s="235"/>
      <c r="AG612" s="235"/>
      <c r="AH612" s="235"/>
      <c r="AI612" s="235"/>
      <c r="AJ612" s="235"/>
      <c r="AK612" s="235"/>
      <c r="AL612" s="235"/>
      <c r="AM612" s="235"/>
    </row>
    <row r="613" spans="1:39" s="77" customFormat="1" ht="15" hidden="1" x14ac:dyDescent="0.25">
      <c r="A613" s="264" t="s">
        <v>8263</v>
      </c>
      <c r="B613" s="264"/>
      <c r="C613" s="264"/>
      <c r="D613" s="264" t="s">
        <v>11020</v>
      </c>
      <c r="E613" s="247" t="s">
        <v>11060</v>
      </c>
      <c r="F613" s="239">
        <f t="shared" si="105"/>
        <v>46041</v>
      </c>
      <c r="G613" s="259" t="str">
        <f t="shared" si="106"/>
        <v>A</v>
      </c>
      <c r="H613" s="274" t="str">
        <f t="shared" si="107"/>
        <v>MR_DER-1525_26</v>
      </c>
      <c r="I613" s="234" t="str">
        <f t="shared" si="108"/>
        <v>ND</v>
      </c>
      <c r="J613" s="234" t="str">
        <f t="shared" si="109"/>
        <v>ND</v>
      </c>
      <c r="K613" s="235" t="s">
        <v>3730</v>
      </c>
      <c r="L613" s="236">
        <v>45954</v>
      </c>
      <c r="M613" s="218" t="s">
        <v>11074</v>
      </c>
      <c r="N613" s="235" t="s">
        <v>5536</v>
      </c>
      <c r="O613" s="236">
        <v>46001</v>
      </c>
      <c r="P613" s="235"/>
      <c r="Q613" s="235" t="s">
        <v>3765</v>
      </c>
      <c r="R613" s="236">
        <v>46034</v>
      </c>
      <c r="S613" s="218" t="s">
        <v>11963</v>
      </c>
      <c r="T613" s="235" t="s">
        <v>5539</v>
      </c>
      <c r="U613" s="236">
        <v>46038</v>
      </c>
      <c r="V613" s="235"/>
      <c r="W613" s="235" t="s">
        <v>3748</v>
      </c>
      <c r="X613" s="236">
        <v>46041</v>
      </c>
      <c r="Y613" s="23" t="s">
        <v>11995</v>
      </c>
      <c r="Z613" s="235"/>
      <c r="AA613" s="235"/>
      <c r="AB613" s="235"/>
      <c r="AC613" s="235"/>
      <c r="AD613" s="235"/>
      <c r="AE613" s="235"/>
      <c r="AF613" s="235"/>
      <c r="AG613" s="235"/>
      <c r="AH613" s="235"/>
      <c r="AI613" s="235"/>
      <c r="AJ613" s="235"/>
      <c r="AK613" s="235"/>
      <c r="AL613" s="235"/>
      <c r="AM613" s="235"/>
    </row>
    <row r="614" spans="1:39" s="77" customFormat="1" ht="15" hidden="1" x14ac:dyDescent="0.25">
      <c r="A614" s="264" t="s">
        <v>8263</v>
      </c>
      <c r="B614" s="264"/>
      <c r="C614" s="264"/>
      <c r="D614" s="264" t="s">
        <v>11020</v>
      </c>
      <c r="E614" s="247" t="s">
        <v>11061</v>
      </c>
      <c r="F614" s="239">
        <f t="shared" si="105"/>
        <v>46041</v>
      </c>
      <c r="G614" s="259" t="str">
        <f t="shared" si="106"/>
        <v>A</v>
      </c>
      <c r="H614" s="274" t="str">
        <f t="shared" si="107"/>
        <v>MR_DER-1525_26</v>
      </c>
      <c r="I614" s="234" t="str">
        <f t="shared" si="108"/>
        <v>ND</v>
      </c>
      <c r="J614" s="234" t="str">
        <f t="shared" si="109"/>
        <v>ND</v>
      </c>
      <c r="K614" s="235" t="s">
        <v>3730</v>
      </c>
      <c r="L614" s="236">
        <v>45954</v>
      </c>
      <c r="M614" s="218" t="s">
        <v>11074</v>
      </c>
      <c r="N614" s="235" t="s">
        <v>5536</v>
      </c>
      <c r="O614" s="236">
        <v>46001</v>
      </c>
      <c r="P614" s="235"/>
      <c r="Q614" s="235" t="s">
        <v>3765</v>
      </c>
      <c r="R614" s="236">
        <v>46034</v>
      </c>
      <c r="S614" s="218" t="s">
        <v>11963</v>
      </c>
      <c r="T614" s="235" t="s">
        <v>5539</v>
      </c>
      <c r="U614" s="236">
        <v>46038</v>
      </c>
      <c r="V614" s="235"/>
      <c r="W614" s="235" t="s">
        <v>3748</v>
      </c>
      <c r="X614" s="236">
        <v>46041</v>
      </c>
      <c r="Y614" s="23" t="s">
        <v>11995</v>
      </c>
      <c r="Z614" s="235"/>
      <c r="AA614" s="235"/>
      <c r="AB614" s="235"/>
      <c r="AC614" s="235"/>
      <c r="AD614" s="235"/>
      <c r="AE614" s="235"/>
      <c r="AF614" s="235"/>
      <c r="AG614" s="235"/>
      <c r="AH614" s="235"/>
      <c r="AI614" s="235"/>
      <c r="AJ614" s="235"/>
      <c r="AK614" s="235"/>
      <c r="AL614" s="235"/>
      <c r="AM614" s="235"/>
    </row>
    <row r="615" spans="1:39" s="77" customFormat="1" ht="15" hidden="1" x14ac:dyDescent="0.25">
      <c r="A615" s="264" t="s">
        <v>8263</v>
      </c>
      <c r="B615" s="264"/>
      <c r="C615" s="264"/>
      <c r="D615" s="264" t="s">
        <v>11020</v>
      </c>
      <c r="E615" s="247" t="s">
        <v>11062</v>
      </c>
      <c r="F615" s="239">
        <f t="shared" ref="F615:F625" si="110">IF(L615&lt;&gt;0,MAX(L615,R615,X615,AD615),"NE")</f>
        <v>46041</v>
      </c>
      <c r="G615" s="259" t="str">
        <f t="shared" ref="G615:G625" si="111">IF($F615="","",INDEX($K615:$FI615,1,MATCH($F615,$K615:$FI615,)-1))</f>
        <v>A</v>
      </c>
      <c r="H615" s="274" t="str">
        <f t="shared" ref="H615:H625" si="112">IF($F615="","",INDEX($K615:$AY615,1,MATCH($F615,$K615:$AY615,)+1))</f>
        <v>MR_DER-1525_26</v>
      </c>
      <c r="I615" s="234" t="str">
        <f t="shared" ref="I615:I625" si="113">IF(F615="NE",F615,IF(INDEX(K615:CP615,,MATCH(F615,K615:CP615,0)+3)&lt;&gt;0,INDEX(K615:CP615,,MATCH(F615,K615:CP615,0)+3),"ND"))</f>
        <v>ND</v>
      </c>
      <c r="J615" s="234" t="str">
        <f t="shared" ref="J615:J625" si="114">IF(G615="NE",G615,IF(INDEX(K615:CQ615,,MATCH(G615,K615:CQ615,0)+3)&lt;&gt;0,INDEX(K615:CQ615,,MATCH(G615,K615:CQ615,0)+3),"ND"))</f>
        <v>ND</v>
      </c>
      <c r="K615" s="235" t="s">
        <v>3730</v>
      </c>
      <c r="L615" s="236">
        <v>45954</v>
      </c>
      <c r="M615" s="218" t="s">
        <v>11074</v>
      </c>
      <c r="N615" s="235" t="s">
        <v>5536</v>
      </c>
      <c r="O615" s="236">
        <v>46001</v>
      </c>
      <c r="P615" s="235"/>
      <c r="Q615" s="235" t="s">
        <v>3765</v>
      </c>
      <c r="R615" s="236">
        <v>46034</v>
      </c>
      <c r="S615" s="218" t="s">
        <v>11963</v>
      </c>
      <c r="T615" s="235" t="s">
        <v>5539</v>
      </c>
      <c r="U615" s="236">
        <v>46038</v>
      </c>
      <c r="V615" s="235"/>
      <c r="W615" s="235" t="s">
        <v>3748</v>
      </c>
      <c r="X615" s="236">
        <v>46041</v>
      </c>
      <c r="Y615" s="23" t="s">
        <v>11995</v>
      </c>
      <c r="Z615" s="235"/>
      <c r="AA615" s="235"/>
      <c r="AB615" s="235"/>
      <c r="AC615" s="235"/>
      <c r="AD615" s="235"/>
      <c r="AE615" s="235"/>
      <c r="AF615" s="235"/>
      <c r="AG615" s="235"/>
      <c r="AH615" s="235"/>
      <c r="AI615" s="235"/>
      <c r="AJ615" s="235"/>
      <c r="AK615" s="235"/>
      <c r="AL615" s="235"/>
      <c r="AM615" s="235"/>
    </row>
    <row r="616" spans="1:39" s="77" customFormat="1" ht="15" hidden="1" x14ac:dyDescent="0.25">
      <c r="A616" s="264" t="s">
        <v>8263</v>
      </c>
      <c r="B616" s="264"/>
      <c r="C616" s="264"/>
      <c r="D616" s="264" t="s">
        <v>11020</v>
      </c>
      <c r="E616" s="247" t="s">
        <v>11063</v>
      </c>
      <c r="F616" s="239">
        <f t="shared" si="110"/>
        <v>46041</v>
      </c>
      <c r="G616" s="259" t="str">
        <f t="shared" si="111"/>
        <v>A</v>
      </c>
      <c r="H616" s="274" t="str">
        <f t="shared" si="112"/>
        <v>MR_DER-1525_26</v>
      </c>
      <c r="I616" s="234" t="str">
        <f t="shared" si="113"/>
        <v>ND</v>
      </c>
      <c r="J616" s="234" t="str">
        <f t="shared" si="114"/>
        <v>ND</v>
      </c>
      <c r="K616" s="235" t="s">
        <v>3730</v>
      </c>
      <c r="L616" s="236">
        <v>45954</v>
      </c>
      <c r="M616" s="218" t="s">
        <v>11074</v>
      </c>
      <c r="N616" s="235" t="s">
        <v>5536</v>
      </c>
      <c r="O616" s="236">
        <v>46001</v>
      </c>
      <c r="P616" s="235"/>
      <c r="Q616" s="235" t="s">
        <v>3765</v>
      </c>
      <c r="R616" s="236">
        <v>46034</v>
      </c>
      <c r="S616" s="218" t="s">
        <v>11963</v>
      </c>
      <c r="T616" s="235" t="s">
        <v>5539</v>
      </c>
      <c r="U616" s="236">
        <v>46038</v>
      </c>
      <c r="V616" s="235"/>
      <c r="W616" s="235" t="s">
        <v>3748</v>
      </c>
      <c r="X616" s="236">
        <v>46041</v>
      </c>
      <c r="Y616" s="23" t="s">
        <v>11995</v>
      </c>
      <c r="Z616" s="235"/>
      <c r="AA616" s="235"/>
      <c r="AB616" s="235"/>
      <c r="AC616" s="235"/>
      <c r="AD616" s="235"/>
      <c r="AE616" s="235"/>
      <c r="AF616" s="235"/>
      <c r="AG616" s="235"/>
      <c r="AH616" s="235"/>
      <c r="AI616" s="235"/>
      <c r="AJ616" s="235"/>
      <c r="AK616" s="235"/>
      <c r="AL616" s="235"/>
      <c r="AM616" s="235"/>
    </row>
    <row r="617" spans="1:39" s="77" customFormat="1" ht="15" hidden="1" x14ac:dyDescent="0.25">
      <c r="A617" s="264" t="s">
        <v>8263</v>
      </c>
      <c r="B617" s="264"/>
      <c r="C617" s="264"/>
      <c r="D617" s="264" t="s">
        <v>11020</v>
      </c>
      <c r="E617" s="247" t="s">
        <v>11064</v>
      </c>
      <c r="F617" s="239">
        <f t="shared" si="110"/>
        <v>46041</v>
      </c>
      <c r="G617" s="259" t="str">
        <f t="shared" si="111"/>
        <v>A</v>
      </c>
      <c r="H617" s="274" t="str">
        <f t="shared" si="112"/>
        <v>MR_DER-1525_26</v>
      </c>
      <c r="I617" s="234" t="str">
        <f t="shared" si="113"/>
        <v>ND</v>
      </c>
      <c r="J617" s="234" t="str">
        <f t="shared" si="114"/>
        <v>ND</v>
      </c>
      <c r="K617" s="235" t="s">
        <v>3730</v>
      </c>
      <c r="L617" s="236">
        <v>45954</v>
      </c>
      <c r="M617" s="218" t="s">
        <v>11074</v>
      </c>
      <c r="N617" s="235" t="s">
        <v>5536</v>
      </c>
      <c r="O617" s="236">
        <v>46001</v>
      </c>
      <c r="P617" s="235"/>
      <c r="Q617" s="235" t="s">
        <v>3765</v>
      </c>
      <c r="R617" s="236">
        <v>46034</v>
      </c>
      <c r="S617" s="218" t="s">
        <v>11963</v>
      </c>
      <c r="T617" s="235" t="s">
        <v>5539</v>
      </c>
      <c r="U617" s="236">
        <v>46038</v>
      </c>
      <c r="V617" s="235"/>
      <c r="W617" s="235" t="s">
        <v>3748</v>
      </c>
      <c r="X617" s="236">
        <v>46041</v>
      </c>
      <c r="Y617" s="23" t="s">
        <v>11995</v>
      </c>
      <c r="Z617" s="235"/>
      <c r="AA617" s="235"/>
      <c r="AB617" s="235"/>
      <c r="AC617" s="235"/>
      <c r="AD617" s="235"/>
      <c r="AE617" s="235"/>
      <c r="AF617" s="235"/>
      <c r="AG617" s="235"/>
      <c r="AH617" s="235"/>
      <c r="AI617" s="235"/>
      <c r="AJ617" s="235"/>
      <c r="AK617" s="235"/>
      <c r="AL617" s="235"/>
      <c r="AM617" s="235"/>
    </row>
    <row r="618" spans="1:39" s="77" customFormat="1" ht="15" hidden="1" x14ac:dyDescent="0.25">
      <c r="A618" s="264" t="s">
        <v>8263</v>
      </c>
      <c r="B618" s="264"/>
      <c r="C618" s="264"/>
      <c r="D618" s="264" t="s">
        <v>11020</v>
      </c>
      <c r="E618" s="247" t="s">
        <v>11065</v>
      </c>
      <c r="F618" s="239">
        <f t="shared" si="110"/>
        <v>46041</v>
      </c>
      <c r="G618" s="259" t="str">
        <f t="shared" si="111"/>
        <v>A</v>
      </c>
      <c r="H618" s="274" t="str">
        <f t="shared" si="112"/>
        <v>MR_DER-1525_26</v>
      </c>
      <c r="I618" s="234" t="str">
        <f t="shared" si="113"/>
        <v>ND</v>
      </c>
      <c r="J618" s="234" t="str">
        <f t="shared" si="114"/>
        <v>ND</v>
      </c>
      <c r="K618" s="235" t="s">
        <v>3730</v>
      </c>
      <c r="L618" s="236">
        <v>45954</v>
      </c>
      <c r="M618" s="218" t="s">
        <v>11074</v>
      </c>
      <c r="N618" s="235" t="s">
        <v>5536</v>
      </c>
      <c r="O618" s="236">
        <v>46001</v>
      </c>
      <c r="P618" s="235"/>
      <c r="Q618" s="235" t="s">
        <v>3765</v>
      </c>
      <c r="R618" s="236">
        <v>46034</v>
      </c>
      <c r="S618" s="218" t="s">
        <v>11963</v>
      </c>
      <c r="T618" s="235" t="s">
        <v>5539</v>
      </c>
      <c r="U618" s="236">
        <v>46038</v>
      </c>
      <c r="V618" s="235"/>
      <c r="W618" s="235" t="s">
        <v>3748</v>
      </c>
      <c r="X618" s="236">
        <v>46041</v>
      </c>
      <c r="Y618" s="23" t="s">
        <v>11995</v>
      </c>
      <c r="Z618" s="235"/>
      <c r="AA618" s="235"/>
      <c r="AB618" s="235"/>
      <c r="AC618" s="235"/>
      <c r="AD618" s="235"/>
      <c r="AE618" s="235"/>
      <c r="AF618" s="235"/>
      <c r="AG618" s="235"/>
      <c r="AH618" s="235"/>
      <c r="AI618" s="235"/>
      <c r="AJ618" s="235"/>
      <c r="AK618" s="235"/>
      <c r="AL618" s="235"/>
      <c r="AM618" s="235"/>
    </row>
    <row r="619" spans="1:39" s="77" customFormat="1" ht="15" hidden="1" x14ac:dyDescent="0.25">
      <c r="A619" s="264" t="s">
        <v>8263</v>
      </c>
      <c r="B619" s="264"/>
      <c r="C619" s="264"/>
      <c r="D619" s="264" t="s">
        <v>11020</v>
      </c>
      <c r="E619" s="247" t="s">
        <v>11066</v>
      </c>
      <c r="F619" s="239">
        <f t="shared" si="110"/>
        <v>46041</v>
      </c>
      <c r="G619" s="259" t="str">
        <f t="shared" si="111"/>
        <v>A</v>
      </c>
      <c r="H619" s="274" t="str">
        <f t="shared" si="112"/>
        <v>MR_DER-1525_26</v>
      </c>
      <c r="I619" s="234" t="str">
        <f t="shared" si="113"/>
        <v>ND</v>
      </c>
      <c r="J619" s="234" t="str">
        <f t="shared" si="114"/>
        <v>ND</v>
      </c>
      <c r="K619" s="235" t="s">
        <v>3730</v>
      </c>
      <c r="L619" s="236">
        <v>45954</v>
      </c>
      <c r="M619" s="218" t="s">
        <v>11074</v>
      </c>
      <c r="N619" s="235" t="s">
        <v>5536</v>
      </c>
      <c r="O619" s="236">
        <v>46001</v>
      </c>
      <c r="P619" s="235"/>
      <c r="Q619" s="235" t="s">
        <v>3765</v>
      </c>
      <c r="R619" s="236">
        <v>46034</v>
      </c>
      <c r="S619" s="218" t="s">
        <v>11963</v>
      </c>
      <c r="T619" s="235" t="s">
        <v>5539</v>
      </c>
      <c r="U619" s="236">
        <v>46038</v>
      </c>
      <c r="V619" s="235"/>
      <c r="W619" s="235" t="s">
        <v>3748</v>
      </c>
      <c r="X619" s="236">
        <v>46041</v>
      </c>
      <c r="Y619" s="23" t="s">
        <v>11995</v>
      </c>
      <c r="Z619" s="235"/>
      <c r="AA619" s="235"/>
      <c r="AB619" s="235"/>
      <c r="AC619" s="235"/>
      <c r="AD619" s="235"/>
      <c r="AE619" s="235"/>
      <c r="AF619" s="235"/>
      <c r="AG619" s="235"/>
      <c r="AH619" s="235"/>
      <c r="AI619" s="235"/>
      <c r="AJ619" s="235"/>
      <c r="AK619" s="235"/>
      <c r="AL619" s="235"/>
      <c r="AM619" s="235"/>
    </row>
    <row r="620" spans="1:39" s="77" customFormat="1" ht="15" hidden="1" x14ac:dyDescent="0.25">
      <c r="A620" s="264" t="s">
        <v>8263</v>
      </c>
      <c r="B620" s="264"/>
      <c r="C620" s="264"/>
      <c r="D620" s="264" t="s">
        <v>11020</v>
      </c>
      <c r="E620" s="247" t="s">
        <v>11067</v>
      </c>
      <c r="F620" s="239">
        <f t="shared" si="110"/>
        <v>46041</v>
      </c>
      <c r="G620" s="259" t="str">
        <f t="shared" si="111"/>
        <v>A</v>
      </c>
      <c r="H620" s="274" t="str">
        <f t="shared" si="112"/>
        <v>MR_DER-1525_26</v>
      </c>
      <c r="I620" s="234" t="str">
        <f t="shared" si="113"/>
        <v>ND</v>
      </c>
      <c r="J620" s="234" t="str">
        <f t="shared" si="114"/>
        <v>ND</v>
      </c>
      <c r="K620" s="235" t="s">
        <v>3730</v>
      </c>
      <c r="L620" s="236">
        <v>45954</v>
      </c>
      <c r="M620" s="218" t="s">
        <v>11074</v>
      </c>
      <c r="N620" s="235" t="s">
        <v>5536</v>
      </c>
      <c r="O620" s="236">
        <v>46001</v>
      </c>
      <c r="P620" s="235"/>
      <c r="Q620" s="235" t="s">
        <v>3765</v>
      </c>
      <c r="R620" s="236">
        <v>46034</v>
      </c>
      <c r="S620" s="218" t="s">
        <v>11963</v>
      </c>
      <c r="T620" s="235" t="s">
        <v>5539</v>
      </c>
      <c r="U620" s="236">
        <v>46038</v>
      </c>
      <c r="V620" s="235"/>
      <c r="W620" s="235" t="s">
        <v>3748</v>
      </c>
      <c r="X620" s="236">
        <v>46041</v>
      </c>
      <c r="Y620" s="23" t="s">
        <v>11995</v>
      </c>
      <c r="Z620" s="235"/>
      <c r="AA620" s="235"/>
      <c r="AB620" s="235"/>
      <c r="AC620" s="235"/>
      <c r="AD620" s="235"/>
      <c r="AE620" s="235"/>
      <c r="AF620" s="235"/>
      <c r="AG620" s="235"/>
      <c r="AH620" s="235"/>
      <c r="AI620" s="235"/>
      <c r="AJ620" s="235"/>
      <c r="AK620" s="235"/>
      <c r="AL620" s="235"/>
      <c r="AM620" s="235"/>
    </row>
    <row r="621" spans="1:39" s="77" customFormat="1" ht="15" hidden="1" x14ac:dyDescent="0.25">
      <c r="A621" s="264" t="s">
        <v>8263</v>
      </c>
      <c r="B621" s="264"/>
      <c r="C621" s="264"/>
      <c r="D621" s="264" t="s">
        <v>11020</v>
      </c>
      <c r="E621" s="247" t="s">
        <v>11068</v>
      </c>
      <c r="F621" s="239">
        <f t="shared" si="110"/>
        <v>46041</v>
      </c>
      <c r="G621" s="259" t="str">
        <f t="shared" si="111"/>
        <v>A</v>
      </c>
      <c r="H621" s="274" t="str">
        <f t="shared" si="112"/>
        <v>MR_DER-1525_26</v>
      </c>
      <c r="I621" s="234" t="str">
        <f t="shared" si="113"/>
        <v>ND</v>
      </c>
      <c r="J621" s="234" t="str">
        <f t="shared" si="114"/>
        <v>ND</v>
      </c>
      <c r="K621" s="235" t="s">
        <v>3730</v>
      </c>
      <c r="L621" s="236">
        <v>45954</v>
      </c>
      <c r="M621" s="218" t="s">
        <v>11074</v>
      </c>
      <c r="N621" s="235" t="s">
        <v>5536</v>
      </c>
      <c r="O621" s="236">
        <v>46001</v>
      </c>
      <c r="P621" s="235"/>
      <c r="Q621" s="235" t="s">
        <v>3765</v>
      </c>
      <c r="R621" s="236">
        <v>46034</v>
      </c>
      <c r="S621" s="218" t="s">
        <v>11963</v>
      </c>
      <c r="T621" s="235" t="s">
        <v>5539</v>
      </c>
      <c r="U621" s="236">
        <v>46038</v>
      </c>
      <c r="V621" s="235"/>
      <c r="W621" s="235" t="s">
        <v>3748</v>
      </c>
      <c r="X621" s="236">
        <v>46041</v>
      </c>
      <c r="Y621" s="23" t="s">
        <v>11995</v>
      </c>
      <c r="Z621" s="235"/>
      <c r="AA621" s="235"/>
      <c r="AB621" s="235"/>
      <c r="AC621" s="235"/>
      <c r="AD621" s="235"/>
      <c r="AE621" s="235"/>
      <c r="AF621" s="235"/>
      <c r="AG621" s="235"/>
      <c r="AH621" s="235"/>
      <c r="AI621" s="235"/>
      <c r="AJ621" s="235"/>
      <c r="AK621" s="235"/>
      <c r="AL621" s="235"/>
      <c r="AM621" s="235"/>
    </row>
    <row r="622" spans="1:39" s="77" customFormat="1" ht="15" hidden="1" x14ac:dyDescent="0.25">
      <c r="A622" s="264" t="s">
        <v>8263</v>
      </c>
      <c r="B622" s="264"/>
      <c r="C622" s="264"/>
      <c r="D622" s="264" t="s">
        <v>11020</v>
      </c>
      <c r="E622" s="247" t="s">
        <v>11069</v>
      </c>
      <c r="F622" s="239">
        <f t="shared" si="110"/>
        <v>46041</v>
      </c>
      <c r="G622" s="259" t="str">
        <f t="shared" si="111"/>
        <v>A</v>
      </c>
      <c r="H622" s="274" t="str">
        <f t="shared" si="112"/>
        <v>MR_DER-1525_26</v>
      </c>
      <c r="I622" s="234" t="str">
        <f t="shared" si="113"/>
        <v>ND</v>
      </c>
      <c r="J622" s="234" t="str">
        <f t="shared" si="114"/>
        <v>ND</v>
      </c>
      <c r="K622" s="235" t="s">
        <v>3730</v>
      </c>
      <c r="L622" s="236">
        <v>45954</v>
      </c>
      <c r="M622" s="218" t="s">
        <v>11074</v>
      </c>
      <c r="N622" s="235" t="s">
        <v>5536</v>
      </c>
      <c r="O622" s="236">
        <v>46001</v>
      </c>
      <c r="P622" s="235"/>
      <c r="Q622" s="235" t="s">
        <v>3765</v>
      </c>
      <c r="R622" s="236">
        <v>46034</v>
      </c>
      <c r="S622" s="218" t="s">
        <v>11963</v>
      </c>
      <c r="T622" s="235" t="s">
        <v>5539</v>
      </c>
      <c r="U622" s="236">
        <v>46038</v>
      </c>
      <c r="V622" s="235"/>
      <c r="W622" s="235" t="s">
        <v>3748</v>
      </c>
      <c r="X622" s="236">
        <v>46041</v>
      </c>
      <c r="Y622" s="23" t="s">
        <v>11995</v>
      </c>
      <c r="Z622" s="235"/>
      <c r="AA622" s="235"/>
      <c r="AB622" s="235"/>
      <c r="AC622" s="235"/>
      <c r="AD622" s="235"/>
      <c r="AE622" s="235"/>
      <c r="AF622" s="235"/>
      <c r="AG622" s="235"/>
      <c r="AH622" s="235"/>
      <c r="AI622" s="235"/>
      <c r="AJ622" s="235"/>
      <c r="AK622" s="235"/>
      <c r="AL622" s="235"/>
      <c r="AM622" s="235"/>
    </row>
    <row r="623" spans="1:39" s="77" customFormat="1" ht="15" hidden="1" x14ac:dyDescent="0.25">
      <c r="A623" s="264" t="s">
        <v>8263</v>
      </c>
      <c r="B623" s="264"/>
      <c r="C623" s="264"/>
      <c r="D623" s="264" t="s">
        <v>11020</v>
      </c>
      <c r="E623" s="247" t="s">
        <v>11070</v>
      </c>
      <c r="F623" s="239">
        <f t="shared" si="110"/>
        <v>46041</v>
      </c>
      <c r="G623" s="259" t="str">
        <f t="shared" si="111"/>
        <v>A</v>
      </c>
      <c r="H623" s="274" t="str">
        <f t="shared" si="112"/>
        <v>MR_DER-1525_26</v>
      </c>
      <c r="I623" s="234" t="str">
        <f t="shared" si="113"/>
        <v>ND</v>
      </c>
      <c r="J623" s="234" t="str">
        <f t="shared" si="114"/>
        <v>ND</v>
      </c>
      <c r="K623" s="235" t="s">
        <v>3730</v>
      </c>
      <c r="L623" s="236">
        <v>45954</v>
      </c>
      <c r="M623" s="218" t="s">
        <v>11074</v>
      </c>
      <c r="N623" s="235" t="s">
        <v>5536</v>
      </c>
      <c r="O623" s="236">
        <v>46001</v>
      </c>
      <c r="P623" s="235"/>
      <c r="Q623" s="235" t="s">
        <v>3765</v>
      </c>
      <c r="R623" s="236">
        <v>46034</v>
      </c>
      <c r="S623" s="218" t="s">
        <v>11963</v>
      </c>
      <c r="T623" s="235" t="s">
        <v>5539</v>
      </c>
      <c r="U623" s="236">
        <v>46038</v>
      </c>
      <c r="V623" s="235"/>
      <c r="W623" s="235" t="s">
        <v>3748</v>
      </c>
      <c r="X623" s="236">
        <v>46041</v>
      </c>
      <c r="Y623" s="23" t="s">
        <v>11995</v>
      </c>
      <c r="Z623" s="235"/>
      <c r="AA623" s="235"/>
      <c r="AB623" s="235"/>
      <c r="AC623" s="235"/>
      <c r="AD623" s="235"/>
      <c r="AE623" s="235"/>
      <c r="AF623" s="235"/>
      <c r="AG623" s="235"/>
      <c r="AH623" s="235"/>
      <c r="AI623" s="235"/>
      <c r="AJ623" s="235"/>
      <c r="AK623" s="235"/>
      <c r="AL623" s="235"/>
      <c r="AM623" s="235"/>
    </row>
    <row r="624" spans="1:39" s="77" customFormat="1" ht="15" hidden="1" x14ac:dyDescent="0.25">
      <c r="A624" s="264" t="s">
        <v>8263</v>
      </c>
      <c r="B624" s="264"/>
      <c r="C624" s="264"/>
      <c r="D624" s="264" t="s">
        <v>11021</v>
      </c>
      <c r="E624" s="247" t="s">
        <v>11071</v>
      </c>
      <c r="F624" s="239">
        <f t="shared" si="110"/>
        <v>46041</v>
      </c>
      <c r="G624" s="259" t="str">
        <f t="shared" si="111"/>
        <v>A</v>
      </c>
      <c r="H624" s="274" t="str">
        <f t="shared" si="112"/>
        <v>MR_DER-1525_26</v>
      </c>
      <c r="I624" s="234" t="str">
        <f t="shared" si="113"/>
        <v>ND</v>
      </c>
      <c r="J624" s="234" t="str">
        <f t="shared" si="114"/>
        <v>ND</v>
      </c>
      <c r="K624" s="235" t="s">
        <v>3730</v>
      </c>
      <c r="L624" s="236">
        <v>45954</v>
      </c>
      <c r="M624" s="218" t="s">
        <v>11074</v>
      </c>
      <c r="N624" s="235" t="s">
        <v>5536</v>
      </c>
      <c r="O624" s="236">
        <v>46001</v>
      </c>
      <c r="P624" s="235"/>
      <c r="Q624" s="235" t="s">
        <v>3765</v>
      </c>
      <c r="R624" s="236">
        <v>46034</v>
      </c>
      <c r="S624" s="218" t="s">
        <v>11963</v>
      </c>
      <c r="T624" s="235" t="s">
        <v>5539</v>
      </c>
      <c r="U624" s="236">
        <v>46038</v>
      </c>
      <c r="V624" s="235"/>
      <c r="W624" s="235" t="s">
        <v>3748</v>
      </c>
      <c r="X624" s="236">
        <v>46041</v>
      </c>
      <c r="Y624" s="23" t="s">
        <v>11995</v>
      </c>
      <c r="Z624" s="235"/>
      <c r="AA624" s="235"/>
      <c r="AB624" s="235"/>
      <c r="AC624" s="235"/>
      <c r="AD624" s="235"/>
      <c r="AE624" s="235"/>
      <c r="AF624" s="235"/>
      <c r="AG624" s="235"/>
      <c r="AH624" s="235"/>
      <c r="AI624" s="235"/>
      <c r="AJ624" s="235"/>
      <c r="AK624" s="235"/>
      <c r="AL624" s="235"/>
      <c r="AM624" s="235"/>
    </row>
    <row r="625" spans="1:39" s="77" customFormat="1" ht="15" hidden="1" x14ac:dyDescent="0.25">
      <c r="A625" s="264" t="s">
        <v>8263</v>
      </c>
      <c r="B625" s="264"/>
      <c r="C625" s="264"/>
      <c r="D625" s="264" t="s">
        <v>7392</v>
      </c>
      <c r="E625" s="247" t="s">
        <v>11072</v>
      </c>
      <c r="F625" s="239">
        <f t="shared" si="110"/>
        <v>46041</v>
      </c>
      <c r="G625" s="259" t="str">
        <f t="shared" si="111"/>
        <v>A</v>
      </c>
      <c r="H625" s="274" t="str">
        <f t="shared" si="112"/>
        <v>MR_DER-1525_26</v>
      </c>
      <c r="I625" s="234" t="str">
        <f t="shared" si="113"/>
        <v>ND</v>
      </c>
      <c r="J625" s="234" t="str">
        <f t="shared" si="114"/>
        <v>ND</v>
      </c>
      <c r="K625" s="235" t="s">
        <v>3730</v>
      </c>
      <c r="L625" s="236">
        <v>45954</v>
      </c>
      <c r="M625" s="1153" t="s">
        <v>11074</v>
      </c>
      <c r="N625" s="235" t="s">
        <v>5536</v>
      </c>
      <c r="O625" s="236">
        <v>46001</v>
      </c>
      <c r="P625" s="235"/>
      <c r="Q625" s="235" t="s">
        <v>3765</v>
      </c>
      <c r="R625" s="236">
        <v>46034</v>
      </c>
      <c r="S625" s="1153" t="s">
        <v>11963</v>
      </c>
      <c r="T625" s="235" t="s">
        <v>5539</v>
      </c>
      <c r="U625" s="236">
        <v>46038</v>
      </c>
      <c r="V625" s="235"/>
      <c r="W625" s="235" t="s">
        <v>3748</v>
      </c>
      <c r="X625" s="236">
        <v>46041</v>
      </c>
      <c r="Y625" s="1151" t="s">
        <v>11995</v>
      </c>
      <c r="Z625" s="235"/>
      <c r="AA625" s="235"/>
      <c r="AB625" s="235"/>
      <c r="AC625" s="235"/>
      <c r="AD625" s="235"/>
      <c r="AE625" s="235"/>
      <c r="AF625" s="235"/>
      <c r="AG625" s="235"/>
      <c r="AH625" s="235"/>
      <c r="AI625" s="235"/>
      <c r="AJ625" s="235"/>
      <c r="AK625" s="235"/>
      <c r="AL625" s="235"/>
      <c r="AM625" s="235"/>
    </row>
    <row r="626" spans="1:39" s="352" customFormat="1" hidden="1" x14ac:dyDescent="0.2">
      <c r="A626" s="242"/>
      <c r="B626" s="242"/>
      <c r="C626" s="242"/>
      <c r="D626" s="242"/>
      <c r="E626" s="242" t="s">
        <v>7527</v>
      </c>
      <c r="F626" s="243"/>
      <c r="G626" s="243"/>
      <c r="H626" s="243"/>
      <c r="I626" s="243"/>
      <c r="J626" s="243"/>
      <c r="K626" s="244"/>
      <c r="L626" s="244"/>
      <c r="M626" s="245"/>
      <c r="N626" s="246"/>
      <c r="O626" s="246"/>
      <c r="P626" s="246"/>
      <c r="Q626" s="244"/>
      <c r="R626" s="244"/>
      <c r="S626" s="245"/>
      <c r="T626" s="246"/>
      <c r="U626" s="246"/>
      <c r="V626" s="246"/>
      <c r="W626" s="244"/>
      <c r="X626" s="244"/>
      <c r="Y626" s="245"/>
      <c r="Z626" s="246"/>
      <c r="AA626" s="246"/>
      <c r="AB626" s="246"/>
      <c r="AC626" s="244"/>
      <c r="AD626" s="244"/>
      <c r="AE626" s="245"/>
      <c r="AF626" s="246"/>
      <c r="AG626" s="246"/>
      <c r="AH626" s="246"/>
      <c r="AI626" s="244"/>
      <c r="AJ626" s="244"/>
      <c r="AK626" s="245"/>
      <c r="AL626" s="246"/>
      <c r="AM626" s="246"/>
    </row>
    <row r="627" spans="1:39" s="77" customFormat="1" ht="25.5" hidden="1" x14ac:dyDescent="0.25">
      <c r="A627" s="264" t="s">
        <v>8263</v>
      </c>
      <c r="B627" s="264"/>
      <c r="C627" s="264"/>
      <c r="D627" s="237" t="s">
        <v>9461</v>
      </c>
      <c r="E627" s="247" t="s">
        <v>10867</v>
      </c>
      <c r="F627" s="239">
        <f t="shared" ref="F627:F658" si="115">IF(L627&lt;&gt;0,MAX(L627,R627,X627,AD627),"NE")</f>
        <v>46036</v>
      </c>
      <c r="G627" s="259" t="str">
        <f t="shared" ref="G627:G658" si="116">IF($F627="","",INDEX($K627:$FI627,1,MATCH($F627,$K627:$FI627,)-1))</f>
        <v>A</v>
      </c>
      <c r="H627" s="274" t="str">
        <f t="shared" ref="H627:H658" si="117">IF($F627="","",INDEX($K627:$AY627,1,MATCH($F627,$K627:$AY627,)+1))</f>
        <v>MR_DER-1501_26</v>
      </c>
      <c r="I627" s="234" t="str">
        <f t="shared" ref="I627:I658" si="118">IF(F627="NE",F627,IF(INDEX(K627:CP627,,MATCH(F627,K627:CP627,0)+3)&lt;&gt;0,INDEX(K627:CP627,,MATCH(F627,K627:CP627,0)+3),"ND"))</f>
        <v>ND</v>
      </c>
      <c r="J627" s="234" t="str">
        <f t="shared" ref="J627:J658" si="119">IF(G627="NE",G627,IF(INDEX(K627:CQ627,,MATCH(G627,K627:CQ627,0)+3)&lt;&gt;0,INDEX(K627:CQ627,,MATCH(G627,K627:CQ627,0)+3),"ND"))</f>
        <v>ND</v>
      </c>
      <c r="K627" s="235" t="s">
        <v>3730</v>
      </c>
      <c r="L627" s="236">
        <v>45807</v>
      </c>
      <c r="M627" s="218" t="s">
        <v>9504</v>
      </c>
      <c r="N627" s="235" t="s">
        <v>5536</v>
      </c>
      <c r="O627" s="236">
        <v>45821</v>
      </c>
      <c r="P627" s="235"/>
      <c r="Q627" s="235" t="s">
        <v>3765</v>
      </c>
      <c r="R627" s="236">
        <v>45951</v>
      </c>
      <c r="S627" s="218" t="s">
        <v>10866</v>
      </c>
      <c r="T627" s="235" t="s">
        <v>5539</v>
      </c>
      <c r="U627" s="236">
        <v>46017</v>
      </c>
      <c r="V627" s="235"/>
      <c r="W627" s="235" t="s">
        <v>3748</v>
      </c>
      <c r="X627" s="236">
        <v>46036</v>
      </c>
      <c r="Y627" s="218" t="s">
        <v>11971</v>
      </c>
      <c r="Z627" s="235"/>
      <c r="AA627" s="235"/>
      <c r="AB627" s="235"/>
      <c r="AC627" s="235"/>
      <c r="AD627" s="235"/>
      <c r="AE627" s="235"/>
      <c r="AF627" s="235"/>
      <c r="AG627" s="235"/>
      <c r="AH627" s="235"/>
      <c r="AI627" s="235"/>
      <c r="AJ627" s="235"/>
      <c r="AK627" s="235"/>
      <c r="AL627" s="235"/>
      <c r="AM627" s="235"/>
    </row>
    <row r="628" spans="1:39" s="77" customFormat="1" ht="15" hidden="1" x14ac:dyDescent="0.25">
      <c r="A628" s="264" t="s">
        <v>8263</v>
      </c>
      <c r="B628" s="264"/>
      <c r="C628" s="264"/>
      <c r="D628" s="264" t="s">
        <v>9462</v>
      </c>
      <c r="E628" s="247" t="s">
        <v>10868</v>
      </c>
      <c r="F628" s="239">
        <f t="shared" si="115"/>
        <v>46036</v>
      </c>
      <c r="G628" s="259" t="str">
        <f t="shared" si="116"/>
        <v>A</v>
      </c>
      <c r="H628" s="274" t="str">
        <f t="shared" si="117"/>
        <v>MR_DER-1501_26</v>
      </c>
      <c r="I628" s="234" t="str">
        <f t="shared" si="118"/>
        <v>ND</v>
      </c>
      <c r="J628" s="234" t="str">
        <f t="shared" si="119"/>
        <v>ND</v>
      </c>
      <c r="K628" s="235" t="s">
        <v>3730</v>
      </c>
      <c r="L628" s="236">
        <v>45807</v>
      </c>
      <c r="M628" s="218" t="s">
        <v>9504</v>
      </c>
      <c r="N628" s="235" t="s">
        <v>5536</v>
      </c>
      <c r="O628" s="236">
        <v>45821</v>
      </c>
      <c r="P628" s="235"/>
      <c r="Q628" s="235" t="s">
        <v>3765</v>
      </c>
      <c r="R628" s="236">
        <v>45951</v>
      </c>
      <c r="S628" s="218" t="s">
        <v>10866</v>
      </c>
      <c r="T628" s="235" t="s">
        <v>5539</v>
      </c>
      <c r="U628" s="236">
        <v>46017</v>
      </c>
      <c r="V628" s="235"/>
      <c r="W628" s="235" t="s">
        <v>3748</v>
      </c>
      <c r="X628" s="236">
        <v>46036</v>
      </c>
      <c r="Y628" s="218" t="s">
        <v>11971</v>
      </c>
      <c r="Z628" s="235"/>
      <c r="AA628" s="235"/>
      <c r="AB628" s="235"/>
      <c r="AC628" s="235"/>
      <c r="AD628" s="235"/>
      <c r="AE628" s="235"/>
      <c r="AF628" s="235"/>
      <c r="AG628" s="235"/>
      <c r="AH628" s="235"/>
      <c r="AI628" s="235"/>
      <c r="AJ628" s="235"/>
      <c r="AK628" s="235"/>
      <c r="AL628" s="235"/>
      <c r="AM628" s="235"/>
    </row>
    <row r="629" spans="1:39" s="77" customFormat="1" ht="15" hidden="1" x14ac:dyDescent="0.25">
      <c r="A629" s="264" t="s">
        <v>8263</v>
      </c>
      <c r="B629" s="264"/>
      <c r="C629" s="264"/>
      <c r="D629" s="264" t="s">
        <v>9463</v>
      </c>
      <c r="E629" s="247" t="s">
        <v>10869</v>
      </c>
      <c r="F629" s="239">
        <f t="shared" si="115"/>
        <v>46036</v>
      </c>
      <c r="G629" s="259" t="str">
        <f t="shared" si="116"/>
        <v>A</v>
      </c>
      <c r="H629" s="274" t="str">
        <f t="shared" si="117"/>
        <v>MR_DER-1501_26</v>
      </c>
      <c r="I629" s="234" t="str">
        <f t="shared" si="118"/>
        <v>ND</v>
      </c>
      <c r="J629" s="234" t="str">
        <f t="shared" si="119"/>
        <v>ND</v>
      </c>
      <c r="K629" s="235" t="s">
        <v>3730</v>
      </c>
      <c r="L629" s="236">
        <v>45807</v>
      </c>
      <c r="M629" s="218" t="s">
        <v>9504</v>
      </c>
      <c r="N629" s="235" t="s">
        <v>5536</v>
      </c>
      <c r="O629" s="236">
        <v>45821</v>
      </c>
      <c r="P629" s="235"/>
      <c r="Q629" s="235" t="s">
        <v>3765</v>
      </c>
      <c r="R629" s="236">
        <v>45951</v>
      </c>
      <c r="S629" s="218" t="s">
        <v>10866</v>
      </c>
      <c r="T629" s="235" t="s">
        <v>5539</v>
      </c>
      <c r="U629" s="236">
        <v>46017</v>
      </c>
      <c r="V629" s="235"/>
      <c r="W629" s="235" t="s">
        <v>3748</v>
      </c>
      <c r="X629" s="236">
        <v>46036</v>
      </c>
      <c r="Y629" s="218" t="s">
        <v>11971</v>
      </c>
      <c r="Z629" s="235"/>
      <c r="AA629" s="235"/>
      <c r="AB629" s="235"/>
      <c r="AC629" s="235"/>
      <c r="AD629" s="235"/>
      <c r="AE629" s="235"/>
      <c r="AF629" s="235"/>
      <c r="AG629" s="235"/>
      <c r="AH629" s="235"/>
      <c r="AI629" s="235"/>
      <c r="AJ629" s="235"/>
      <c r="AK629" s="235"/>
      <c r="AL629" s="235"/>
      <c r="AM629" s="235"/>
    </row>
    <row r="630" spans="1:39" s="77" customFormat="1" ht="15" hidden="1" x14ac:dyDescent="0.25">
      <c r="A630" s="264" t="s">
        <v>8263</v>
      </c>
      <c r="B630" s="264"/>
      <c r="C630" s="264"/>
      <c r="D630" s="264" t="s">
        <v>9464</v>
      </c>
      <c r="E630" s="247" t="s">
        <v>10870</v>
      </c>
      <c r="F630" s="239">
        <f t="shared" si="115"/>
        <v>46036</v>
      </c>
      <c r="G630" s="259" t="str">
        <f t="shared" si="116"/>
        <v>A</v>
      </c>
      <c r="H630" s="274" t="str">
        <f t="shared" si="117"/>
        <v>MR_DER-1501_26</v>
      </c>
      <c r="I630" s="234" t="str">
        <f t="shared" si="118"/>
        <v>ND</v>
      </c>
      <c r="J630" s="234" t="str">
        <f t="shared" si="119"/>
        <v>ND</v>
      </c>
      <c r="K630" s="235" t="s">
        <v>3730</v>
      </c>
      <c r="L630" s="236">
        <v>45807</v>
      </c>
      <c r="M630" s="218" t="s">
        <v>9504</v>
      </c>
      <c r="N630" s="235" t="s">
        <v>5536</v>
      </c>
      <c r="O630" s="236">
        <v>45821</v>
      </c>
      <c r="P630" s="235"/>
      <c r="Q630" s="235" t="s">
        <v>3765</v>
      </c>
      <c r="R630" s="236">
        <v>45951</v>
      </c>
      <c r="S630" s="218" t="s">
        <v>10866</v>
      </c>
      <c r="T630" s="235" t="s">
        <v>5539</v>
      </c>
      <c r="U630" s="236">
        <v>46017</v>
      </c>
      <c r="V630" s="235"/>
      <c r="W630" s="235" t="s">
        <v>3748</v>
      </c>
      <c r="X630" s="236">
        <v>46036</v>
      </c>
      <c r="Y630" s="218" t="s">
        <v>11971</v>
      </c>
      <c r="Z630" s="235"/>
      <c r="AA630" s="235"/>
      <c r="AB630" s="235"/>
      <c r="AC630" s="235"/>
      <c r="AD630" s="235"/>
      <c r="AE630" s="235"/>
      <c r="AF630" s="235"/>
      <c r="AG630" s="235"/>
      <c r="AH630" s="235"/>
      <c r="AI630" s="235"/>
      <c r="AJ630" s="235"/>
      <c r="AK630" s="235"/>
      <c r="AL630" s="235"/>
      <c r="AM630" s="235"/>
    </row>
    <row r="631" spans="1:39" s="77" customFormat="1" ht="15" hidden="1" x14ac:dyDescent="0.25">
      <c r="A631" s="264" t="s">
        <v>8263</v>
      </c>
      <c r="B631" s="264"/>
      <c r="C631" s="264"/>
      <c r="D631" s="264" t="s">
        <v>9465</v>
      </c>
      <c r="E631" s="247" t="s">
        <v>10871</v>
      </c>
      <c r="F631" s="239">
        <f t="shared" si="115"/>
        <v>46036</v>
      </c>
      <c r="G631" s="259" t="str">
        <f t="shared" si="116"/>
        <v>A</v>
      </c>
      <c r="H631" s="274" t="str">
        <f t="shared" si="117"/>
        <v>MR_DER-1501_26</v>
      </c>
      <c r="I631" s="234" t="str">
        <f t="shared" si="118"/>
        <v>ND</v>
      </c>
      <c r="J631" s="234" t="str">
        <f t="shared" si="119"/>
        <v>ND</v>
      </c>
      <c r="K631" s="235" t="s">
        <v>3730</v>
      </c>
      <c r="L631" s="236">
        <v>45807</v>
      </c>
      <c r="M631" s="218" t="s">
        <v>9504</v>
      </c>
      <c r="N631" s="235" t="s">
        <v>5536</v>
      </c>
      <c r="O631" s="236">
        <v>45821</v>
      </c>
      <c r="P631" s="235"/>
      <c r="Q631" s="235" t="s">
        <v>3765</v>
      </c>
      <c r="R631" s="236">
        <v>45951</v>
      </c>
      <c r="S631" s="218" t="s">
        <v>10866</v>
      </c>
      <c r="T631" s="235" t="s">
        <v>5539</v>
      </c>
      <c r="U631" s="236">
        <v>46017</v>
      </c>
      <c r="V631" s="235"/>
      <c r="W631" s="235" t="s">
        <v>3748</v>
      </c>
      <c r="X631" s="236">
        <v>46036</v>
      </c>
      <c r="Y631" s="218" t="s">
        <v>11971</v>
      </c>
      <c r="Z631" s="235"/>
      <c r="AA631" s="235"/>
      <c r="AB631" s="235"/>
      <c r="AC631" s="235"/>
      <c r="AD631" s="235"/>
      <c r="AE631" s="235"/>
      <c r="AF631" s="235"/>
      <c r="AG631" s="235"/>
      <c r="AH631" s="235"/>
      <c r="AI631" s="235"/>
      <c r="AJ631" s="235"/>
      <c r="AK631" s="235"/>
      <c r="AL631" s="235"/>
      <c r="AM631" s="235"/>
    </row>
    <row r="632" spans="1:39" s="77" customFormat="1" ht="15" hidden="1" x14ac:dyDescent="0.25">
      <c r="A632" s="264" t="s">
        <v>8263</v>
      </c>
      <c r="B632" s="264"/>
      <c r="C632" s="264"/>
      <c r="D632" s="264" t="s">
        <v>9466</v>
      </c>
      <c r="E632" s="247" t="s">
        <v>10872</v>
      </c>
      <c r="F632" s="239">
        <f t="shared" si="115"/>
        <v>46036</v>
      </c>
      <c r="G632" s="259" t="str">
        <f t="shared" si="116"/>
        <v>A</v>
      </c>
      <c r="H632" s="274" t="str">
        <f t="shared" si="117"/>
        <v>MR_DER-1501_26</v>
      </c>
      <c r="I632" s="234" t="str">
        <f t="shared" si="118"/>
        <v>ND</v>
      </c>
      <c r="J632" s="234" t="str">
        <f t="shared" si="119"/>
        <v>ND</v>
      </c>
      <c r="K632" s="235" t="s">
        <v>3730</v>
      </c>
      <c r="L632" s="236">
        <v>45807</v>
      </c>
      <c r="M632" s="218" t="s">
        <v>9504</v>
      </c>
      <c r="N632" s="235" t="s">
        <v>5536</v>
      </c>
      <c r="O632" s="236">
        <v>45821</v>
      </c>
      <c r="P632" s="235"/>
      <c r="Q632" s="235" t="s">
        <v>3765</v>
      </c>
      <c r="R632" s="236">
        <v>45951</v>
      </c>
      <c r="S632" s="218" t="s">
        <v>10866</v>
      </c>
      <c r="T632" s="235" t="s">
        <v>5539</v>
      </c>
      <c r="U632" s="236">
        <v>46017</v>
      </c>
      <c r="V632" s="235"/>
      <c r="W632" s="235" t="s">
        <v>3748</v>
      </c>
      <c r="X632" s="236">
        <v>46036</v>
      </c>
      <c r="Y632" s="218" t="s">
        <v>11971</v>
      </c>
      <c r="Z632" s="235"/>
      <c r="AA632" s="235"/>
      <c r="AB632" s="235"/>
      <c r="AC632" s="235"/>
      <c r="AD632" s="235"/>
      <c r="AE632" s="235"/>
      <c r="AF632" s="235"/>
      <c r="AG632" s="235"/>
      <c r="AH632" s="235"/>
      <c r="AI632" s="235"/>
      <c r="AJ632" s="235"/>
      <c r="AK632" s="235"/>
      <c r="AL632" s="235"/>
      <c r="AM632" s="235"/>
    </row>
    <row r="633" spans="1:39" s="77" customFormat="1" ht="15" hidden="1" x14ac:dyDescent="0.25">
      <c r="A633" s="264" t="s">
        <v>8263</v>
      </c>
      <c r="B633" s="264"/>
      <c r="C633" s="264"/>
      <c r="D633" s="264" t="s">
        <v>9467</v>
      </c>
      <c r="E633" s="247" t="s">
        <v>10873</v>
      </c>
      <c r="F633" s="239">
        <f t="shared" si="115"/>
        <v>46036</v>
      </c>
      <c r="G633" s="259" t="str">
        <f t="shared" si="116"/>
        <v>A</v>
      </c>
      <c r="H633" s="274" t="str">
        <f t="shared" si="117"/>
        <v>MR_DER-1501_26</v>
      </c>
      <c r="I633" s="234" t="str">
        <f t="shared" si="118"/>
        <v>ND</v>
      </c>
      <c r="J633" s="234" t="str">
        <f t="shared" si="119"/>
        <v>ND</v>
      </c>
      <c r="K633" s="235" t="s">
        <v>3730</v>
      </c>
      <c r="L633" s="236">
        <v>45807</v>
      </c>
      <c r="M633" s="218" t="s">
        <v>9504</v>
      </c>
      <c r="N633" s="235" t="s">
        <v>5536</v>
      </c>
      <c r="O633" s="236">
        <v>45821</v>
      </c>
      <c r="P633" s="235"/>
      <c r="Q633" s="235" t="s">
        <v>3765</v>
      </c>
      <c r="R633" s="236">
        <v>45951</v>
      </c>
      <c r="S633" s="218" t="s">
        <v>10866</v>
      </c>
      <c r="T633" s="235" t="s">
        <v>5539</v>
      </c>
      <c r="U633" s="236">
        <v>46017</v>
      </c>
      <c r="V633" s="235"/>
      <c r="W633" s="235" t="s">
        <v>3748</v>
      </c>
      <c r="X633" s="236">
        <v>46036</v>
      </c>
      <c r="Y633" s="218" t="s">
        <v>11971</v>
      </c>
      <c r="Z633" s="235"/>
      <c r="AA633" s="235"/>
      <c r="AB633" s="235"/>
      <c r="AC633" s="235"/>
      <c r="AD633" s="235"/>
      <c r="AE633" s="235"/>
      <c r="AF633" s="235"/>
      <c r="AG633" s="235"/>
      <c r="AH633" s="235"/>
      <c r="AI633" s="235"/>
      <c r="AJ633" s="235"/>
      <c r="AK633" s="235"/>
      <c r="AL633" s="235"/>
      <c r="AM633" s="235"/>
    </row>
    <row r="634" spans="1:39" s="77" customFormat="1" ht="15" hidden="1" x14ac:dyDescent="0.25">
      <c r="A634" s="264" t="s">
        <v>8263</v>
      </c>
      <c r="B634" s="264"/>
      <c r="C634" s="264"/>
      <c r="D634" s="264" t="s">
        <v>9468</v>
      </c>
      <c r="E634" s="247" t="s">
        <v>10874</v>
      </c>
      <c r="F634" s="239">
        <f t="shared" si="115"/>
        <v>46036</v>
      </c>
      <c r="G634" s="259" t="str">
        <f t="shared" si="116"/>
        <v>A</v>
      </c>
      <c r="H634" s="274" t="str">
        <f t="shared" si="117"/>
        <v>MR_DER-1501_26</v>
      </c>
      <c r="I634" s="234" t="str">
        <f t="shared" si="118"/>
        <v>ND</v>
      </c>
      <c r="J634" s="234" t="str">
        <f t="shared" si="119"/>
        <v>ND</v>
      </c>
      <c r="K634" s="235" t="s">
        <v>3730</v>
      </c>
      <c r="L634" s="236">
        <v>45807</v>
      </c>
      <c r="M634" s="218" t="s">
        <v>9504</v>
      </c>
      <c r="N634" s="235" t="s">
        <v>5536</v>
      </c>
      <c r="O634" s="236">
        <v>45821</v>
      </c>
      <c r="P634" s="235"/>
      <c r="Q634" s="235" t="s">
        <v>3765</v>
      </c>
      <c r="R634" s="236">
        <v>45951</v>
      </c>
      <c r="S634" s="218" t="s">
        <v>10866</v>
      </c>
      <c r="T634" s="235" t="s">
        <v>5539</v>
      </c>
      <c r="U634" s="236">
        <v>46017</v>
      </c>
      <c r="V634" s="235"/>
      <c r="W634" s="235" t="s">
        <v>3748</v>
      </c>
      <c r="X634" s="236">
        <v>46036</v>
      </c>
      <c r="Y634" s="218" t="s">
        <v>11971</v>
      </c>
      <c r="Z634" s="235"/>
      <c r="AA634" s="235"/>
      <c r="AB634" s="235"/>
      <c r="AC634" s="235"/>
      <c r="AD634" s="235"/>
      <c r="AE634" s="235"/>
      <c r="AF634" s="235"/>
      <c r="AG634" s="235"/>
      <c r="AH634" s="235"/>
      <c r="AI634" s="235"/>
      <c r="AJ634" s="235"/>
      <c r="AK634" s="235"/>
      <c r="AL634" s="235"/>
      <c r="AM634" s="235"/>
    </row>
    <row r="635" spans="1:39" s="77" customFormat="1" ht="15" hidden="1" x14ac:dyDescent="0.25">
      <c r="A635" s="264" t="s">
        <v>8263</v>
      </c>
      <c r="B635" s="264"/>
      <c r="C635" s="264"/>
      <c r="D635" s="264" t="s">
        <v>9469</v>
      </c>
      <c r="E635" s="247" t="s">
        <v>10875</v>
      </c>
      <c r="F635" s="239">
        <f t="shared" si="115"/>
        <v>46036</v>
      </c>
      <c r="G635" s="259" t="str">
        <f t="shared" si="116"/>
        <v>A</v>
      </c>
      <c r="H635" s="274" t="str">
        <f t="shared" si="117"/>
        <v>MR_DER-1501_26</v>
      </c>
      <c r="I635" s="234" t="str">
        <f t="shared" si="118"/>
        <v>ND</v>
      </c>
      <c r="J635" s="234" t="str">
        <f t="shared" si="119"/>
        <v>ND</v>
      </c>
      <c r="K635" s="235" t="s">
        <v>3730</v>
      </c>
      <c r="L635" s="236">
        <v>45807</v>
      </c>
      <c r="M635" s="218" t="s">
        <v>9504</v>
      </c>
      <c r="N635" s="235" t="s">
        <v>5536</v>
      </c>
      <c r="O635" s="236">
        <v>45821</v>
      </c>
      <c r="P635" s="235"/>
      <c r="Q635" s="235" t="s">
        <v>3765</v>
      </c>
      <c r="R635" s="236">
        <v>45951</v>
      </c>
      <c r="S635" s="218" t="s">
        <v>10866</v>
      </c>
      <c r="T635" s="235" t="s">
        <v>5539</v>
      </c>
      <c r="U635" s="236">
        <v>46017</v>
      </c>
      <c r="V635" s="235"/>
      <c r="W635" s="235" t="s">
        <v>3748</v>
      </c>
      <c r="X635" s="236">
        <v>46036</v>
      </c>
      <c r="Y635" s="218" t="s">
        <v>11971</v>
      </c>
      <c r="Z635" s="235"/>
      <c r="AA635" s="235"/>
      <c r="AB635" s="235"/>
      <c r="AC635" s="235"/>
      <c r="AD635" s="235"/>
      <c r="AE635" s="235"/>
      <c r="AF635" s="235"/>
      <c r="AG635" s="235"/>
      <c r="AH635" s="235"/>
      <c r="AI635" s="235"/>
      <c r="AJ635" s="235"/>
      <c r="AK635" s="235"/>
      <c r="AL635" s="235"/>
      <c r="AM635" s="235"/>
    </row>
    <row r="636" spans="1:39" s="77" customFormat="1" ht="15" hidden="1" x14ac:dyDescent="0.25">
      <c r="A636" s="264" t="s">
        <v>8263</v>
      </c>
      <c r="B636" s="264"/>
      <c r="C636" s="264"/>
      <c r="D636" s="264" t="s">
        <v>9470</v>
      </c>
      <c r="E636" s="247" t="s">
        <v>10876</v>
      </c>
      <c r="F636" s="239">
        <f t="shared" si="115"/>
        <v>46036</v>
      </c>
      <c r="G636" s="259" t="str">
        <f t="shared" si="116"/>
        <v>A</v>
      </c>
      <c r="H636" s="274" t="str">
        <f t="shared" si="117"/>
        <v>MR_DER-1501_26</v>
      </c>
      <c r="I636" s="234" t="str">
        <f t="shared" si="118"/>
        <v>ND</v>
      </c>
      <c r="J636" s="234" t="str">
        <f t="shared" si="119"/>
        <v>ND</v>
      </c>
      <c r="K636" s="235" t="s">
        <v>3730</v>
      </c>
      <c r="L636" s="236">
        <v>45807</v>
      </c>
      <c r="M636" s="218" t="s">
        <v>9504</v>
      </c>
      <c r="N636" s="235" t="s">
        <v>5536</v>
      </c>
      <c r="O636" s="236">
        <v>45821</v>
      </c>
      <c r="P636" s="235"/>
      <c r="Q636" s="235" t="s">
        <v>3765</v>
      </c>
      <c r="R636" s="236">
        <v>45951</v>
      </c>
      <c r="S636" s="218" t="s">
        <v>10866</v>
      </c>
      <c r="T636" s="235" t="s">
        <v>5539</v>
      </c>
      <c r="U636" s="236">
        <v>46017</v>
      </c>
      <c r="V636" s="235"/>
      <c r="W636" s="235" t="s">
        <v>3748</v>
      </c>
      <c r="X636" s="236">
        <v>46036</v>
      </c>
      <c r="Y636" s="218" t="s">
        <v>11971</v>
      </c>
      <c r="Z636" s="235"/>
      <c r="AA636" s="235"/>
      <c r="AB636" s="235"/>
      <c r="AC636" s="235"/>
      <c r="AD636" s="235"/>
      <c r="AE636" s="235"/>
      <c r="AF636" s="235"/>
      <c r="AG636" s="235"/>
      <c r="AH636" s="235"/>
      <c r="AI636" s="235"/>
      <c r="AJ636" s="235"/>
      <c r="AK636" s="235"/>
      <c r="AL636" s="235"/>
      <c r="AM636" s="235"/>
    </row>
    <row r="637" spans="1:39" s="77" customFormat="1" ht="15" hidden="1" x14ac:dyDescent="0.25">
      <c r="A637" s="264" t="s">
        <v>8263</v>
      </c>
      <c r="B637" s="264"/>
      <c r="C637" s="264"/>
      <c r="D637" s="264" t="s">
        <v>9471</v>
      </c>
      <c r="E637" s="247" t="s">
        <v>10877</v>
      </c>
      <c r="F637" s="239">
        <f t="shared" si="115"/>
        <v>46036</v>
      </c>
      <c r="G637" s="259" t="str">
        <f t="shared" si="116"/>
        <v>A</v>
      </c>
      <c r="H637" s="274" t="str">
        <f t="shared" si="117"/>
        <v>MR_DER-1501_26</v>
      </c>
      <c r="I637" s="234" t="str">
        <f t="shared" si="118"/>
        <v>ND</v>
      </c>
      <c r="J637" s="234" t="str">
        <f t="shared" si="119"/>
        <v>ND</v>
      </c>
      <c r="K637" s="235" t="s">
        <v>3730</v>
      </c>
      <c r="L637" s="236">
        <v>45807</v>
      </c>
      <c r="M637" s="218" t="s">
        <v>9504</v>
      </c>
      <c r="N637" s="235" t="s">
        <v>5536</v>
      </c>
      <c r="O637" s="236">
        <v>45821</v>
      </c>
      <c r="P637" s="235"/>
      <c r="Q637" s="235" t="s">
        <v>3765</v>
      </c>
      <c r="R637" s="236">
        <v>45951</v>
      </c>
      <c r="S637" s="218" t="s">
        <v>10866</v>
      </c>
      <c r="T637" s="235" t="s">
        <v>5539</v>
      </c>
      <c r="U637" s="236">
        <v>46017</v>
      </c>
      <c r="V637" s="235"/>
      <c r="W637" s="235" t="s">
        <v>3748</v>
      </c>
      <c r="X637" s="236">
        <v>46036</v>
      </c>
      <c r="Y637" s="218" t="s">
        <v>11971</v>
      </c>
      <c r="Z637" s="235"/>
      <c r="AA637" s="235"/>
      <c r="AB637" s="235"/>
      <c r="AC637" s="235"/>
      <c r="AD637" s="235"/>
      <c r="AE637" s="235"/>
      <c r="AF637" s="235"/>
      <c r="AG637" s="235"/>
      <c r="AH637" s="235"/>
      <c r="AI637" s="235"/>
      <c r="AJ637" s="235"/>
      <c r="AK637" s="235"/>
      <c r="AL637" s="235"/>
      <c r="AM637" s="235"/>
    </row>
    <row r="638" spans="1:39" s="77" customFormat="1" ht="15" hidden="1" x14ac:dyDescent="0.25">
      <c r="A638" s="264" t="s">
        <v>8263</v>
      </c>
      <c r="B638" s="264"/>
      <c r="C638" s="264"/>
      <c r="D638" s="264" t="s">
        <v>9472</v>
      </c>
      <c r="E638" s="247" t="s">
        <v>10878</v>
      </c>
      <c r="F638" s="239">
        <f t="shared" si="115"/>
        <v>46036</v>
      </c>
      <c r="G638" s="259" t="str">
        <f t="shared" si="116"/>
        <v>A</v>
      </c>
      <c r="H638" s="274" t="str">
        <f t="shared" si="117"/>
        <v>MR_DER-1501_26</v>
      </c>
      <c r="I638" s="234" t="str">
        <f t="shared" si="118"/>
        <v>ND</v>
      </c>
      <c r="J638" s="234" t="str">
        <f t="shared" si="119"/>
        <v>ND</v>
      </c>
      <c r="K638" s="235" t="s">
        <v>3730</v>
      </c>
      <c r="L638" s="236">
        <v>45807</v>
      </c>
      <c r="M638" s="218" t="s">
        <v>9504</v>
      </c>
      <c r="N638" s="235" t="s">
        <v>5536</v>
      </c>
      <c r="O638" s="236">
        <v>45821</v>
      </c>
      <c r="P638" s="235"/>
      <c r="Q638" s="235" t="s">
        <v>3765</v>
      </c>
      <c r="R638" s="236">
        <v>45951</v>
      </c>
      <c r="S638" s="218" t="s">
        <v>10866</v>
      </c>
      <c r="T638" s="235" t="s">
        <v>5539</v>
      </c>
      <c r="U638" s="236">
        <v>46017</v>
      </c>
      <c r="V638" s="235"/>
      <c r="W638" s="235" t="s">
        <v>3748</v>
      </c>
      <c r="X638" s="236">
        <v>46036</v>
      </c>
      <c r="Y638" s="218" t="s">
        <v>11971</v>
      </c>
      <c r="Z638" s="235"/>
      <c r="AA638" s="235"/>
      <c r="AB638" s="235"/>
      <c r="AC638" s="235"/>
      <c r="AD638" s="235"/>
      <c r="AE638" s="235"/>
      <c r="AF638" s="235"/>
      <c r="AG638" s="235"/>
      <c r="AH638" s="235"/>
      <c r="AI638" s="235"/>
      <c r="AJ638" s="235"/>
      <c r="AK638" s="235"/>
      <c r="AL638" s="235"/>
      <c r="AM638" s="235"/>
    </row>
    <row r="639" spans="1:39" s="77" customFormat="1" ht="15" hidden="1" x14ac:dyDescent="0.25">
      <c r="A639" s="264" t="s">
        <v>8263</v>
      </c>
      <c r="B639" s="264"/>
      <c r="C639" s="264"/>
      <c r="D639" s="264" t="s">
        <v>9473</v>
      </c>
      <c r="E639" s="247" t="s">
        <v>10879</v>
      </c>
      <c r="F639" s="239">
        <f t="shared" si="115"/>
        <v>46036</v>
      </c>
      <c r="G639" s="259" t="str">
        <f t="shared" si="116"/>
        <v>A</v>
      </c>
      <c r="H639" s="274" t="str">
        <f t="shared" si="117"/>
        <v>MR_DER-1501_26</v>
      </c>
      <c r="I639" s="234" t="str">
        <f t="shared" si="118"/>
        <v>ND</v>
      </c>
      <c r="J639" s="234" t="str">
        <f t="shared" si="119"/>
        <v>ND</v>
      </c>
      <c r="K639" s="235" t="s">
        <v>3730</v>
      </c>
      <c r="L639" s="236">
        <v>45807</v>
      </c>
      <c r="M639" s="218" t="s">
        <v>9504</v>
      </c>
      <c r="N639" s="235" t="s">
        <v>5536</v>
      </c>
      <c r="O639" s="236">
        <v>45821</v>
      </c>
      <c r="P639" s="235"/>
      <c r="Q639" s="235" t="s">
        <v>3765</v>
      </c>
      <c r="R639" s="236">
        <v>45951</v>
      </c>
      <c r="S639" s="218" t="s">
        <v>10866</v>
      </c>
      <c r="T639" s="235" t="s">
        <v>5539</v>
      </c>
      <c r="U639" s="236">
        <v>46017</v>
      </c>
      <c r="V639" s="235"/>
      <c r="W639" s="235" t="s">
        <v>3748</v>
      </c>
      <c r="X639" s="236">
        <v>46036</v>
      </c>
      <c r="Y639" s="218" t="s">
        <v>11971</v>
      </c>
      <c r="Z639" s="235"/>
      <c r="AA639" s="235"/>
      <c r="AB639" s="235"/>
      <c r="AC639" s="235"/>
      <c r="AD639" s="235"/>
      <c r="AE639" s="235"/>
      <c r="AF639" s="235"/>
      <c r="AG639" s="235"/>
      <c r="AH639" s="235"/>
      <c r="AI639" s="235"/>
      <c r="AJ639" s="235"/>
      <c r="AK639" s="235"/>
      <c r="AL639" s="235"/>
      <c r="AM639" s="235"/>
    </row>
    <row r="640" spans="1:39" s="77" customFormat="1" ht="15" hidden="1" x14ac:dyDescent="0.25">
      <c r="A640" s="264" t="s">
        <v>8263</v>
      </c>
      <c r="B640" s="264"/>
      <c r="C640" s="264"/>
      <c r="D640" s="264" t="s">
        <v>9474</v>
      </c>
      <c r="E640" s="247" t="s">
        <v>10880</v>
      </c>
      <c r="F640" s="239">
        <f t="shared" si="115"/>
        <v>46036</v>
      </c>
      <c r="G640" s="259" t="str">
        <f t="shared" si="116"/>
        <v>A</v>
      </c>
      <c r="H640" s="274" t="str">
        <f t="shared" si="117"/>
        <v>MR_DER-1501_26</v>
      </c>
      <c r="I640" s="234" t="str">
        <f t="shared" si="118"/>
        <v>ND</v>
      </c>
      <c r="J640" s="234" t="str">
        <f t="shared" si="119"/>
        <v>ND</v>
      </c>
      <c r="K640" s="235" t="s">
        <v>3730</v>
      </c>
      <c r="L640" s="236">
        <v>45807</v>
      </c>
      <c r="M640" s="218" t="s">
        <v>9504</v>
      </c>
      <c r="N640" s="235" t="s">
        <v>5536</v>
      </c>
      <c r="O640" s="236">
        <v>45821</v>
      </c>
      <c r="P640" s="235"/>
      <c r="Q640" s="235" t="s">
        <v>3765</v>
      </c>
      <c r="R640" s="236">
        <v>45951</v>
      </c>
      <c r="S640" s="218" t="s">
        <v>10866</v>
      </c>
      <c r="T640" s="235" t="s">
        <v>5539</v>
      </c>
      <c r="U640" s="236">
        <v>46017</v>
      </c>
      <c r="V640" s="235"/>
      <c r="W640" s="235" t="s">
        <v>3748</v>
      </c>
      <c r="X640" s="236">
        <v>46036</v>
      </c>
      <c r="Y640" s="218" t="s">
        <v>11971</v>
      </c>
      <c r="Z640" s="235"/>
      <c r="AA640" s="235"/>
      <c r="AB640" s="235"/>
      <c r="AC640" s="235"/>
      <c r="AD640" s="235"/>
      <c r="AE640" s="235"/>
      <c r="AF640" s="235"/>
      <c r="AG640" s="235"/>
      <c r="AH640" s="235"/>
      <c r="AI640" s="235"/>
      <c r="AJ640" s="235"/>
      <c r="AK640" s="235"/>
      <c r="AL640" s="235"/>
      <c r="AM640" s="235"/>
    </row>
    <row r="641" spans="1:39" s="77" customFormat="1" ht="15" hidden="1" x14ac:dyDescent="0.25">
      <c r="A641" s="264" t="s">
        <v>8263</v>
      </c>
      <c r="B641" s="264"/>
      <c r="C641" s="264"/>
      <c r="D641" s="264" t="s">
        <v>9475</v>
      </c>
      <c r="E641" s="247" t="s">
        <v>10881</v>
      </c>
      <c r="F641" s="239">
        <f t="shared" si="115"/>
        <v>46036</v>
      </c>
      <c r="G641" s="259" t="str">
        <f t="shared" si="116"/>
        <v>A</v>
      </c>
      <c r="H641" s="274" t="str">
        <f t="shared" si="117"/>
        <v>MR_DER-1501_26</v>
      </c>
      <c r="I641" s="234" t="str">
        <f t="shared" si="118"/>
        <v>ND</v>
      </c>
      <c r="J641" s="234" t="str">
        <f t="shared" si="119"/>
        <v>ND</v>
      </c>
      <c r="K641" s="235" t="s">
        <v>3730</v>
      </c>
      <c r="L641" s="236">
        <v>45807</v>
      </c>
      <c r="M641" s="218" t="s">
        <v>9504</v>
      </c>
      <c r="N641" s="235" t="s">
        <v>5536</v>
      </c>
      <c r="O641" s="236">
        <v>45821</v>
      </c>
      <c r="P641" s="235"/>
      <c r="Q641" s="235" t="s">
        <v>3765</v>
      </c>
      <c r="R641" s="236">
        <v>45951</v>
      </c>
      <c r="S641" s="218" t="s">
        <v>10866</v>
      </c>
      <c r="T641" s="235" t="s">
        <v>5539</v>
      </c>
      <c r="U641" s="236">
        <v>46017</v>
      </c>
      <c r="V641" s="235"/>
      <c r="W641" s="235" t="s">
        <v>3748</v>
      </c>
      <c r="X641" s="236">
        <v>46036</v>
      </c>
      <c r="Y641" s="218" t="s">
        <v>11971</v>
      </c>
      <c r="Z641" s="235"/>
      <c r="AA641" s="235"/>
      <c r="AB641" s="235"/>
      <c r="AC641" s="235"/>
      <c r="AD641" s="235"/>
      <c r="AE641" s="235"/>
      <c r="AF641" s="235"/>
      <c r="AG641" s="235"/>
      <c r="AH641" s="235"/>
      <c r="AI641" s="235"/>
      <c r="AJ641" s="235"/>
      <c r="AK641" s="235"/>
      <c r="AL641" s="235"/>
      <c r="AM641" s="235"/>
    </row>
    <row r="642" spans="1:39" s="77" customFormat="1" ht="15" hidden="1" x14ac:dyDescent="0.25">
      <c r="A642" s="264" t="s">
        <v>8263</v>
      </c>
      <c r="B642" s="264"/>
      <c r="C642" s="264"/>
      <c r="D642" s="264" t="s">
        <v>9476</v>
      </c>
      <c r="E642" s="247" t="s">
        <v>10882</v>
      </c>
      <c r="F642" s="239">
        <f t="shared" si="115"/>
        <v>46036</v>
      </c>
      <c r="G642" s="259" t="str">
        <f t="shared" si="116"/>
        <v>A</v>
      </c>
      <c r="H642" s="274" t="str">
        <f t="shared" si="117"/>
        <v>MR_DER-1501_26</v>
      </c>
      <c r="I642" s="234" t="str">
        <f t="shared" si="118"/>
        <v>ND</v>
      </c>
      <c r="J642" s="234" t="str">
        <f t="shared" si="119"/>
        <v>ND</v>
      </c>
      <c r="K642" s="235" t="s">
        <v>3730</v>
      </c>
      <c r="L642" s="236">
        <v>45807</v>
      </c>
      <c r="M642" s="218" t="s">
        <v>9504</v>
      </c>
      <c r="N642" s="235" t="s">
        <v>5536</v>
      </c>
      <c r="O642" s="236">
        <v>45821</v>
      </c>
      <c r="P642" s="235"/>
      <c r="Q642" s="235" t="s">
        <v>3765</v>
      </c>
      <c r="R642" s="236">
        <v>45951</v>
      </c>
      <c r="S642" s="218" t="s">
        <v>10866</v>
      </c>
      <c r="T642" s="235" t="s">
        <v>5539</v>
      </c>
      <c r="U642" s="236">
        <v>46017</v>
      </c>
      <c r="V642" s="235"/>
      <c r="W642" s="235" t="s">
        <v>3748</v>
      </c>
      <c r="X642" s="236">
        <v>46036</v>
      </c>
      <c r="Y642" s="218" t="s">
        <v>11971</v>
      </c>
      <c r="Z642" s="235"/>
      <c r="AA642" s="235"/>
      <c r="AB642" s="235"/>
      <c r="AC642" s="235"/>
      <c r="AD642" s="235"/>
      <c r="AE642" s="235"/>
      <c r="AF642" s="235"/>
      <c r="AG642" s="235"/>
      <c r="AH642" s="235"/>
      <c r="AI642" s="235"/>
      <c r="AJ642" s="235"/>
      <c r="AK642" s="235"/>
      <c r="AL642" s="235"/>
      <c r="AM642" s="235"/>
    </row>
    <row r="643" spans="1:39" s="77" customFormat="1" ht="15" hidden="1" x14ac:dyDescent="0.25">
      <c r="A643" s="264" t="s">
        <v>8263</v>
      </c>
      <c r="B643" s="264"/>
      <c r="C643" s="264"/>
      <c r="D643" s="264" t="s">
        <v>9477</v>
      </c>
      <c r="E643" s="247" t="s">
        <v>10883</v>
      </c>
      <c r="F643" s="239">
        <f t="shared" si="115"/>
        <v>46036</v>
      </c>
      <c r="G643" s="259" t="str">
        <f t="shared" si="116"/>
        <v>A</v>
      </c>
      <c r="H643" s="274" t="str">
        <f t="shared" si="117"/>
        <v>MR_DER-1501_26</v>
      </c>
      <c r="I643" s="234" t="str">
        <f t="shared" si="118"/>
        <v>ND</v>
      </c>
      <c r="J643" s="234" t="str">
        <f t="shared" si="119"/>
        <v>ND</v>
      </c>
      <c r="K643" s="235" t="s">
        <v>3730</v>
      </c>
      <c r="L643" s="236">
        <v>45807</v>
      </c>
      <c r="M643" s="218" t="s">
        <v>9504</v>
      </c>
      <c r="N643" s="235" t="s">
        <v>5536</v>
      </c>
      <c r="O643" s="236">
        <v>45821</v>
      </c>
      <c r="P643" s="235"/>
      <c r="Q643" s="235" t="s">
        <v>3765</v>
      </c>
      <c r="R643" s="236">
        <v>45951</v>
      </c>
      <c r="S643" s="218" t="s">
        <v>10866</v>
      </c>
      <c r="T643" s="235" t="s">
        <v>5539</v>
      </c>
      <c r="U643" s="236">
        <v>46017</v>
      </c>
      <c r="V643" s="235"/>
      <c r="W643" s="235" t="s">
        <v>3748</v>
      </c>
      <c r="X643" s="236">
        <v>46036</v>
      </c>
      <c r="Y643" s="218" t="s">
        <v>11971</v>
      </c>
      <c r="Z643" s="235"/>
      <c r="AA643" s="235"/>
      <c r="AB643" s="235"/>
      <c r="AC643" s="235"/>
      <c r="AD643" s="235"/>
      <c r="AE643" s="235"/>
      <c r="AF643" s="235"/>
      <c r="AG643" s="235"/>
      <c r="AH643" s="235"/>
      <c r="AI643" s="235"/>
      <c r="AJ643" s="235"/>
      <c r="AK643" s="235"/>
      <c r="AL643" s="235"/>
      <c r="AM643" s="235"/>
    </row>
    <row r="644" spans="1:39" s="77" customFormat="1" ht="15" hidden="1" x14ac:dyDescent="0.25">
      <c r="A644" s="264" t="s">
        <v>8263</v>
      </c>
      <c r="B644" s="264"/>
      <c r="C644" s="264"/>
      <c r="D644" s="264" t="s">
        <v>9478</v>
      </c>
      <c r="E644" s="247" t="s">
        <v>10884</v>
      </c>
      <c r="F644" s="239">
        <f t="shared" si="115"/>
        <v>46036</v>
      </c>
      <c r="G644" s="259" t="str">
        <f t="shared" si="116"/>
        <v>A</v>
      </c>
      <c r="H644" s="274" t="str">
        <f t="shared" si="117"/>
        <v>MR_DER-1501_26</v>
      </c>
      <c r="I644" s="234" t="str">
        <f t="shared" si="118"/>
        <v>ND</v>
      </c>
      <c r="J644" s="234" t="str">
        <f t="shared" si="119"/>
        <v>ND</v>
      </c>
      <c r="K644" s="235" t="s">
        <v>3730</v>
      </c>
      <c r="L644" s="236">
        <v>45807</v>
      </c>
      <c r="M644" s="218" t="s">
        <v>9504</v>
      </c>
      <c r="N644" s="235" t="s">
        <v>5536</v>
      </c>
      <c r="O644" s="236">
        <v>45821</v>
      </c>
      <c r="P644" s="235"/>
      <c r="Q644" s="235" t="s">
        <v>3765</v>
      </c>
      <c r="R644" s="236">
        <v>45951</v>
      </c>
      <c r="S644" s="218" t="s">
        <v>10866</v>
      </c>
      <c r="T644" s="235" t="s">
        <v>5539</v>
      </c>
      <c r="U644" s="236">
        <v>46017</v>
      </c>
      <c r="V644" s="235"/>
      <c r="W644" s="235" t="s">
        <v>3748</v>
      </c>
      <c r="X644" s="236">
        <v>46036</v>
      </c>
      <c r="Y644" s="218" t="s">
        <v>11971</v>
      </c>
      <c r="Z644" s="235"/>
      <c r="AA644" s="235"/>
      <c r="AB644" s="235"/>
      <c r="AC644" s="235"/>
      <c r="AD644" s="235"/>
      <c r="AE644" s="235"/>
      <c r="AF644" s="235"/>
      <c r="AG644" s="235"/>
      <c r="AH644" s="235"/>
      <c r="AI644" s="235"/>
      <c r="AJ644" s="235"/>
      <c r="AK644" s="235"/>
      <c r="AL644" s="235"/>
      <c r="AM644" s="235"/>
    </row>
    <row r="645" spans="1:39" s="77" customFormat="1" ht="15" hidden="1" x14ac:dyDescent="0.25">
      <c r="A645" s="264" t="s">
        <v>8263</v>
      </c>
      <c r="B645" s="264"/>
      <c r="C645" s="264"/>
      <c r="D645" s="264" t="s">
        <v>9479</v>
      </c>
      <c r="E645" s="247" t="s">
        <v>10885</v>
      </c>
      <c r="F645" s="239">
        <f t="shared" si="115"/>
        <v>46036</v>
      </c>
      <c r="G645" s="259" t="str">
        <f t="shared" si="116"/>
        <v>A</v>
      </c>
      <c r="H645" s="274" t="str">
        <f t="shared" si="117"/>
        <v>MR_DER-1501_26</v>
      </c>
      <c r="I645" s="234" t="str">
        <f t="shared" si="118"/>
        <v>ND</v>
      </c>
      <c r="J645" s="234" t="str">
        <f t="shared" si="119"/>
        <v>ND</v>
      </c>
      <c r="K645" s="235" t="s">
        <v>3730</v>
      </c>
      <c r="L645" s="236">
        <v>45807</v>
      </c>
      <c r="M645" s="218" t="s">
        <v>9504</v>
      </c>
      <c r="N645" s="235" t="s">
        <v>5536</v>
      </c>
      <c r="O645" s="236">
        <v>45821</v>
      </c>
      <c r="P645" s="235"/>
      <c r="Q645" s="235" t="s">
        <v>3765</v>
      </c>
      <c r="R645" s="236">
        <v>45951</v>
      </c>
      <c r="S645" s="218" t="s">
        <v>10866</v>
      </c>
      <c r="T645" s="235" t="s">
        <v>5539</v>
      </c>
      <c r="U645" s="236">
        <v>46017</v>
      </c>
      <c r="V645" s="235"/>
      <c r="W645" s="235" t="s">
        <v>3748</v>
      </c>
      <c r="X645" s="236">
        <v>46036</v>
      </c>
      <c r="Y645" s="218" t="s">
        <v>11971</v>
      </c>
      <c r="Z645" s="235"/>
      <c r="AA645" s="235"/>
      <c r="AB645" s="235"/>
      <c r="AC645" s="235"/>
      <c r="AD645" s="235"/>
      <c r="AE645" s="235"/>
      <c r="AF645" s="235"/>
      <c r="AG645" s="235"/>
      <c r="AH645" s="235"/>
      <c r="AI645" s="235"/>
      <c r="AJ645" s="235"/>
      <c r="AK645" s="235"/>
      <c r="AL645" s="235"/>
      <c r="AM645" s="235"/>
    </row>
    <row r="646" spans="1:39" s="77" customFormat="1" ht="15" hidden="1" x14ac:dyDescent="0.25">
      <c r="A646" s="264" t="s">
        <v>8263</v>
      </c>
      <c r="B646" s="264"/>
      <c r="C646" s="264"/>
      <c r="D646" s="264" t="s">
        <v>9480</v>
      </c>
      <c r="E646" s="247" t="s">
        <v>10886</v>
      </c>
      <c r="F646" s="239">
        <f t="shared" si="115"/>
        <v>46036</v>
      </c>
      <c r="G646" s="259" t="str">
        <f t="shared" si="116"/>
        <v>A</v>
      </c>
      <c r="H646" s="274" t="str">
        <f t="shared" si="117"/>
        <v>MR_DER-1501_26</v>
      </c>
      <c r="I646" s="234" t="str">
        <f t="shared" si="118"/>
        <v>ND</v>
      </c>
      <c r="J646" s="234" t="str">
        <f t="shared" si="119"/>
        <v>ND</v>
      </c>
      <c r="K646" s="235" t="s">
        <v>3730</v>
      </c>
      <c r="L646" s="236">
        <v>45807</v>
      </c>
      <c r="M646" s="218" t="s">
        <v>9504</v>
      </c>
      <c r="N646" s="235" t="s">
        <v>5536</v>
      </c>
      <c r="O646" s="236">
        <v>45821</v>
      </c>
      <c r="P646" s="235"/>
      <c r="Q646" s="235" t="s">
        <v>3765</v>
      </c>
      <c r="R646" s="236">
        <v>45951</v>
      </c>
      <c r="S646" s="218" t="s">
        <v>10866</v>
      </c>
      <c r="T646" s="235" t="s">
        <v>5539</v>
      </c>
      <c r="U646" s="236">
        <v>46017</v>
      </c>
      <c r="V646" s="235"/>
      <c r="W646" s="235" t="s">
        <v>3748</v>
      </c>
      <c r="X646" s="236">
        <v>46036</v>
      </c>
      <c r="Y646" s="218" t="s">
        <v>11971</v>
      </c>
      <c r="Z646" s="235"/>
      <c r="AA646" s="235"/>
      <c r="AB646" s="235"/>
      <c r="AC646" s="235"/>
      <c r="AD646" s="235"/>
      <c r="AE646" s="235"/>
      <c r="AF646" s="235"/>
      <c r="AG646" s="235"/>
      <c r="AH646" s="235"/>
      <c r="AI646" s="235"/>
      <c r="AJ646" s="235"/>
      <c r="AK646" s="235"/>
      <c r="AL646" s="235"/>
      <c r="AM646" s="235"/>
    </row>
    <row r="647" spans="1:39" s="77" customFormat="1" ht="15" hidden="1" x14ac:dyDescent="0.25">
      <c r="A647" s="264" t="s">
        <v>8263</v>
      </c>
      <c r="B647" s="264"/>
      <c r="C647" s="264"/>
      <c r="D647" s="264" t="s">
        <v>9481</v>
      </c>
      <c r="E647" s="247" t="s">
        <v>10887</v>
      </c>
      <c r="F647" s="239">
        <f t="shared" si="115"/>
        <v>46036</v>
      </c>
      <c r="G647" s="259" t="str">
        <f t="shared" si="116"/>
        <v>A</v>
      </c>
      <c r="H647" s="274" t="str">
        <f t="shared" si="117"/>
        <v>MR_DER-1501_26</v>
      </c>
      <c r="I647" s="234" t="str">
        <f t="shared" si="118"/>
        <v>ND</v>
      </c>
      <c r="J647" s="234" t="str">
        <f t="shared" si="119"/>
        <v>ND</v>
      </c>
      <c r="K647" s="235" t="s">
        <v>3730</v>
      </c>
      <c r="L647" s="236">
        <v>45807</v>
      </c>
      <c r="M647" s="218" t="s">
        <v>9504</v>
      </c>
      <c r="N647" s="235" t="s">
        <v>5536</v>
      </c>
      <c r="O647" s="236">
        <v>45821</v>
      </c>
      <c r="P647" s="235"/>
      <c r="Q647" s="235" t="s">
        <v>3765</v>
      </c>
      <c r="R647" s="236">
        <v>45951</v>
      </c>
      <c r="S647" s="218" t="s">
        <v>10866</v>
      </c>
      <c r="T647" s="235" t="s">
        <v>5539</v>
      </c>
      <c r="U647" s="236">
        <v>46017</v>
      </c>
      <c r="V647" s="235"/>
      <c r="W647" s="235" t="s">
        <v>3748</v>
      </c>
      <c r="X647" s="236">
        <v>46036</v>
      </c>
      <c r="Y647" s="218" t="s">
        <v>11971</v>
      </c>
      <c r="Z647" s="235"/>
      <c r="AA647" s="235"/>
      <c r="AB647" s="235"/>
      <c r="AC647" s="235"/>
      <c r="AD647" s="235"/>
      <c r="AE647" s="235"/>
      <c r="AF647" s="235"/>
      <c r="AG647" s="235"/>
      <c r="AH647" s="235"/>
      <c r="AI647" s="235"/>
      <c r="AJ647" s="235"/>
      <c r="AK647" s="235"/>
      <c r="AL647" s="235"/>
      <c r="AM647" s="235"/>
    </row>
    <row r="648" spans="1:39" s="77" customFormat="1" ht="15" hidden="1" x14ac:dyDescent="0.25">
      <c r="A648" s="264" t="s">
        <v>8263</v>
      </c>
      <c r="B648" s="264"/>
      <c r="C648" s="264"/>
      <c r="D648" s="264" t="s">
        <v>9482</v>
      </c>
      <c r="E648" s="247" t="s">
        <v>10888</v>
      </c>
      <c r="F648" s="239">
        <f t="shared" si="115"/>
        <v>46036</v>
      </c>
      <c r="G648" s="259" t="str">
        <f t="shared" si="116"/>
        <v>A</v>
      </c>
      <c r="H648" s="274" t="str">
        <f t="shared" si="117"/>
        <v>MR_DER-1501_26</v>
      </c>
      <c r="I648" s="234" t="str">
        <f t="shared" si="118"/>
        <v>ND</v>
      </c>
      <c r="J648" s="234" t="str">
        <f t="shared" si="119"/>
        <v>ND</v>
      </c>
      <c r="K648" s="235" t="s">
        <v>3730</v>
      </c>
      <c r="L648" s="236">
        <v>45807</v>
      </c>
      <c r="M648" s="218" t="s">
        <v>9504</v>
      </c>
      <c r="N648" s="235" t="s">
        <v>5536</v>
      </c>
      <c r="O648" s="236">
        <v>45821</v>
      </c>
      <c r="P648" s="235"/>
      <c r="Q648" s="235" t="s">
        <v>3765</v>
      </c>
      <c r="R648" s="236">
        <v>45951</v>
      </c>
      <c r="S648" s="218" t="s">
        <v>10866</v>
      </c>
      <c r="T648" s="235" t="s">
        <v>5539</v>
      </c>
      <c r="U648" s="236">
        <v>46017</v>
      </c>
      <c r="V648" s="235"/>
      <c r="W648" s="235" t="s">
        <v>3748</v>
      </c>
      <c r="X648" s="236">
        <v>46036</v>
      </c>
      <c r="Y648" s="218" t="s">
        <v>11971</v>
      </c>
      <c r="Z648" s="235"/>
      <c r="AA648" s="235"/>
      <c r="AB648" s="235"/>
      <c r="AC648" s="235"/>
      <c r="AD648" s="235"/>
      <c r="AE648" s="235"/>
      <c r="AF648" s="235"/>
      <c r="AG648" s="235"/>
      <c r="AH648" s="235"/>
      <c r="AI648" s="235"/>
      <c r="AJ648" s="235"/>
      <c r="AK648" s="235"/>
      <c r="AL648" s="235"/>
      <c r="AM648" s="235"/>
    </row>
    <row r="649" spans="1:39" s="77" customFormat="1" ht="15" hidden="1" x14ac:dyDescent="0.25">
      <c r="A649" s="264" t="s">
        <v>8263</v>
      </c>
      <c r="B649" s="264"/>
      <c r="C649" s="264"/>
      <c r="D649" s="264" t="s">
        <v>9483</v>
      </c>
      <c r="E649" s="247" t="s">
        <v>10889</v>
      </c>
      <c r="F649" s="239">
        <f t="shared" si="115"/>
        <v>46036</v>
      </c>
      <c r="G649" s="259" t="str">
        <f t="shared" si="116"/>
        <v>A</v>
      </c>
      <c r="H649" s="274" t="str">
        <f t="shared" si="117"/>
        <v>MR_DER-1501_26</v>
      </c>
      <c r="I649" s="234" t="str">
        <f t="shared" si="118"/>
        <v>ND</v>
      </c>
      <c r="J649" s="234" t="str">
        <f t="shared" si="119"/>
        <v>ND</v>
      </c>
      <c r="K649" s="235" t="s">
        <v>3730</v>
      </c>
      <c r="L649" s="236">
        <v>45807</v>
      </c>
      <c r="M649" s="218" t="s">
        <v>9504</v>
      </c>
      <c r="N649" s="235" t="s">
        <v>5536</v>
      </c>
      <c r="O649" s="236">
        <v>45821</v>
      </c>
      <c r="P649" s="235"/>
      <c r="Q649" s="235" t="s">
        <v>3765</v>
      </c>
      <c r="R649" s="236">
        <v>45951</v>
      </c>
      <c r="S649" s="218" t="s">
        <v>10866</v>
      </c>
      <c r="T649" s="235" t="s">
        <v>5539</v>
      </c>
      <c r="U649" s="236">
        <v>46017</v>
      </c>
      <c r="V649" s="235"/>
      <c r="W649" s="235" t="s">
        <v>3748</v>
      </c>
      <c r="X649" s="236">
        <v>46036</v>
      </c>
      <c r="Y649" s="218" t="s">
        <v>11971</v>
      </c>
      <c r="Z649" s="235"/>
      <c r="AA649" s="235"/>
      <c r="AB649" s="235"/>
      <c r="AC649" s="235"/>
      <c r="AD649" s="235"/>
      <c r="AE649" s="235"/>
      <c r="AF649" s="235"/>
      <c r="AG649" s="235"/>
      <c r="AH649" s="235"/>
      <c r="AI649" s="235"/>
      <c r="AJ649" s="235"/>
      <c r="AK649" s="235"/>
      <c r="AL649" s="235"/>
      <c r="AM649" s="235"/>
    </row>
    <row r="650" spans="1:39" s="77" customFormat="1" ht="15" hidden="1" x14ac:dyDescent="0.25">
      <c r="A650" s="264" t="s">
        <v>8263</v>
      </c>
      <c r="B650" s="264"/>
      <c r="C650" s="264"/>
      <c r="D650" s="264" t="s">
        <v>9484</v>
      </c>
      <c r="E650" s="247" t="s">
        <v>10890</v>
      </c>
      <c r="F650" s="239">
        <f t="shared" si="115"/>
        <v>46036</v>
      </c>
      <c r="G650" s="259" t="str">
        <f t="shared" si="116"/>
        <v>A</v>
      </c>
      <c r="H650" s="274" t="str">
        <f t="shared" si="117"/>
        <v>MR_DER-1501_26</v>
      </c>
      <c r="I650" s="234" t="str">
        <f t="shared" si="118"/>
        <v>ND</v>
      </c>
      <c r="J650" s="234" t="str">
        <f t="shared" si="119"/>
        <v>ND</v>
      </c>
      <c r="K650" s="235" t="s">
        <v>3730</v>
      </c>
      <c r="L650" s="236">
        <v>45807</v>
      </c>
      <c r="M650" s="218" t="s">
        <v>9504</v>
      </c>
      <c r="N650" s="235" t="s">
        <v>5536</v>
      </c>
      <c r="O650" s="236">
        <v>45821</v>
      </c>
      <c r="P650" s="235"/>
      <c r="Q650" s="235" t="s">
        <v>3765</v>
      </c>
      <c r="R650" s="236">
        <v>45951</v>
      </c>
      <c r="S650" s="218" t="s">
        <v>10866</v>
      </c>
      <c r="T650" s="235" t="s">
        <v>5539</v>
      </c>
      <c r="U650" s="236">
        <v>46017</v>
      </c>
      <c r="V650" s="235"/>
      <c r="W650" s="235" t="s">
        <v>3748</v>
      </c>
      <c r="X650" s="236">
        <v>46036</v>
      </c>
      <c r="Y650" s="218" t="s">
        <v>11971</v>
      </c>
      <c r="Z650" s="235"/>
      <c r="AA650" s="235"/>
      <c r="AB650" s="235"/>
      <c r="AC650" s="235"/>
      <c r="AD650" s="235"/>
      <c r="AE650" s="235"/>
      <c r="AF650" s="235"/>
      <c r="AG650" s="235"/>
      <c r="AH650" s="235"/>
      <c r="AI650" s="235"/>
      <c r="AJ650" s="235"/>
      <c r="AK650" s="235"/>
      <c r="AL650" s="235"/>
      <c r="AM650" s="235"/>
    </row>
    <row r="651" spans="1:39" s="77" customFormat="1" ht="15" hidden="1" x14ac:dyDescent="0.25">
      <c r="A651" s="264" t="s">
        <v>8263</v>
      </c>
      <c r="B651" s="264"/>
      <c r="C651" s="264"/>
      <c r="D651" s="264" t="s">
        <v>9485</v>
      </c>
      <c r="E651" s="247" t="s">
        <v>10891</v>
      </c>
      <c r="F651" s="239">
        <f t="shared" si="115"/>
        <v>46036</v>
      </c>
      <c r="G651" s="259" t="str">
        <f t="shared" si="116"/>
        <v>A</v>
      </c>
      <c r="H651" s="274" t="str">
        <f t="shared" si="117"/>
        <v>MR_DER-1501_26</v>
      </c>
      <c r="I651" s="234" t="str">
        <f t="shared" si="118"/>
        <v>ND</v>
      </c>
      <c r="J651" s="234" t="str">
        <f t="shared" si="119"/>
        <v>ND</v>
      </c>
      <c r="K651" s="235" t="s">
        <v>3730</v>
      </c>
      <c r="L651" s="236">
        <v>45807</v>
      </c>
      <c r="M651" s="218" t="s">
        <v>9504</v>
      </c>
      <c r="N651" s="235" t="s">
        <v>5536</v>
      </c>
      <c r="O651" s="236">
        <v>45821</v>
      </c>
      <c r="P651" s="235"/>
      <c r="Q651" s="235" t="s">
        <v>3765</v>
      </c>
      <c r="R651" s="236">
        <v>45951</v>
      </c>
      <c r="S651" s="218" t="s">
        <v>10866</v>
      </c>
      <c r="T651" s="235" t="s">
        <v>5539</v>
      </c>
      <c r="U651" s="236">
        <v>46017</v>
      </c>
      <c r="V651" s="235"/>
      <c r="W651" s="235" t="s">
        <v>3748</v>
      </c>
      <c r="X651" s="236">
        <v>46036</v>
      </c>
      <c r="Y651" s="218" t="s">
        <v>11971</v>
      </c>
      <c r="Z651" s="235"/>
      <c r="AA651" s="235"/>
      <c r="AB651" s="235"/>
      <c r="AC651" s="235"/>
      <c r="AD651" s="235"/>
      <c r="AE651" s="235"/>
      <c r="AF651" s="235"/>
      <c r="AG651" s="235"/>
      <c r="AH651" s="235"/>
      <c r="AI651" s="235"/>
      <c r="AJ651" s="235"/>
      <c r="AK651" s="235"/>
      <c r="AL651" s="235"/>
      <c r="AM651" s="235"/>
    </row>
    <row r="652" spans="1:39" s="77" customFormat="1" ht="15" hidden="1" x14ac:dyDescent="0.25">
      <c r="A652" s="264" t="s">
        <v>8263</v>
      </c>
      <c r="B652" s="264"/>
      <c r="C652" s="264"/>
      <c r="D652" s="264" t="s">
        <v>9486</v>
      </c>
      <c r="E652" s="247" t="s">
        <v>10892</v>
      </c>
      <c r="F652" s="239">
        <f t="shared" si="115"/>
        <v>46036</v>
      </c>
      <c r="G652" s="259" t="str">
        <f t="shared" si="116"/>
        <v>A</v>
      </c>
      <c r="H652" s="274" t="str">
        <f t="shared" si="117"/>
        <v>MR_DER-1501_26</v>
      </c>
      <c r="I652" s="234" t="str">
        <f t="shared" si="118"/>
        <v>ND</v>
      </c>
      <c r="J652" s="234" t="str">
        <f t="shared" si="119"/>
        <v>ND</v>
      </c>
      <c r="K652" s="235" t="s">
        <v>3730</v>
      </c>
      <c r="L652" s="236">
        <v>45807</v>
      </c>
      <c r="M652" s="218" t="s">
        <v>9504</v>
      </c>
      <c r="N652" s="235" t="s">
        <v>5536</v>
      </c>
      <c r="O652" s="236">
        <v>45821</v>
      </c>
      <c r="P652" s="235"/>
      <c r="Q652" s="235" t="s">
        <v>3765</v>
      </c>
      <c r="R652" s="236">
        <v>45951</v>
      </c>
      <c r="S652" s="218" t="s">
        <v>10866</v>
      </c>
      <c r="T652" s="235" t="s">
        <v>5539</v>
      </c>
      <c r="U652" s="236">
        <v>46017</v>
      </c>
      <c r="V652" s="235"/>
      <c r="W652" s="235" t="s">
        <v>3748</v>
      </c>
      <c r="X652" s="236">
        <v>46036</v>
      </c>
      <c r="Y652" s="218" t="s">
        <v>11971</v>
      </c>
      <c r="Z652" s="235"/>
      <c r="AA652" s="235"/>
      <c r="AB652" s="235"/>
      <c r="AC652" s="235"/>
      <c r="AD652" s="235"/>
      <c r="AE652" s="235"/>
      <c r="AF652" s="235"/>
      <c r="AG652" s="235"/>
      <c r="AH652" s="235"/>
      <c r="AI652" s="235"/>
      <c r="AJ652" s="235"/>
      <c r="AK652" s="235"/>
      <c r="AL652" s="235"/>
      <c r="AM652" s="235"/>
    </row>
    <row r="653" spans="1:39" s="77" customFormat="1" ht="15" hidden="1" x14ac:dyDescent="0.25">
      <c r="A653" s="264" t="s">
        <v>8263</v>
      </c>
      <c r="B653" s="264"/>
      <c r="C653" s="264"/>
      <c r="D653" s="264" t="s">
        <v>9487</v>
      </c>
      <c r="E653" s="247" t="s">
        <v>10893</v>
      </c>
      <c r="F653" s="239">
        <f t="shared" si="115"/>
        <v>46036</v>
      </c>
      <c r="G653" s="259" t="str">
        <f t="shared" si="116"/>
        <v>A</v>
      </c>
      <c r="H653" s="274" t="str">
        <f t="shared" si="117"/>
        <v>MR_DER-1501_26</v>
      </c>
      <c r="I653" s="234" t="str">
        <f t="shared" si="118"/>
        <v>ND</v>
      </c>
      <c r="J653" s="234" t="str">
        <f t="shared" si="119"/>
        <v>ND</v>
      </c>
      <c r="K653" s="235" t="s">
        <v>3730</v>
      </c>
      <c r="L653" s="236">
        <v>45807</v>
      </c>
      <c r="M653" s="218" t="s">
        <v>9504</v>
      </c>
      <c r="N653" s="235" t="s">
        <v>5536</v>
      </c>
      <c r="O653" s="236">
        <v>45821</v>
      </c>
      <c r="P653" s="235"/>
      <c r="Q653" s="235" t="s">
        <v>3765</v>
      </c>
      <c r="R653" s="236">
        <v>45951</v>
      </c>
      <c r="S653" s="218" t="s">
        <v>10866</v>
      </c>
      <c r="T653" s="235" t="s">
        <v>5539</v>
      </c>
      <c r="U653" s="236">
        <v>46017</v>
      </c>
      <c r="V653" s="235"/>
      <c r="W653" s="235" t="s">
        <v>3748</v>
      </c>
      <c r="X653" s="236">
        <v>46036</v>
      </c>
      <c r="Y653" s="218" t="s">
        <v>11971</v>
      </c>
      <c r="Z653" s="235"/>
      <c r="AA653" s="235"/>
      <c r="AB653" s="235"/>
      <c r="AC653" s="235"/>
      <c r="AD653" s="235"/>
      <c r="AE653" s="235"/>
      <c r="AF653" s="235"/>
      <c r="AG653" s="235"/>
      <c r="AH653" s="235"/>
      <c r="AI653" s="235"/>
      <c r="AJ653" s="235"/>
      <c r="AK653" s="235"/>
      <c r="AL653" s="235"/>
      <c r="AM653" s="235"/>
    </row>
    <row r="654" spans="1:39" s="77" customFormat="1" ht="15" hidden="1" x14ac:dyDescent="0.25">
      <c r="A654" s="264" t="s">
        <v>8263</v>
      </c>
      <c r="B654" s="264"/>
      <c r="C654" s="264"/>
      <c r="D654" s="264" t="s">
        <v>9488</v>
      </c>
      <c r="E654" s="247" t="s">
        <v>10894</v>
      </c>
      <c r="F654" s="239">
        <f t="shared" si="115"/>
        <v>46036</v>
      </c>
      <c r="G654" s="259" t="str">
        <f t="shared" si="116"/>
        <v>A</v>
      </c>
      <c r="H654" s="274" t="str">
        <f t="shared" si="117"/>
        <v>MR_DER-1501_26</v>
      </c>
      <c r="I654" s="234" t="str">
        <f t="shared" si="118"/>
        <v>ND</v>
      </c>
      <c r="J654" s="234" t="str">
        <f t="shared" si="119"/>
        <v>ND</v>
      </c>
      <c r="K654" s="235" t="s">
        <v>3730</v>
      </c>
      <c r="L654" s="236">
        <v>45807</v>
      </c>
      <c r="M654" s="218" t="s">
        <v>9504</v>
      </c>
      <c r="N654" s="235" t="s">
        <v>5536</v>
      </c>
      <c r="O654" s="236">
        <v>45821</v>
      </c>
      <c r="P654" s="235"/>
      <c r="Q654" s="235" t="s">
        <v>3765</v>
      </c>
      <c r="R654" s="236">
        <v>45951</v>
      </c>
      <c r="S654" s="218" t="s">
        <v>10866</v>
      </c>
      <c r="T654" s="235" t="s">
        <v>5539</v>
      </c>
      <c r="U654" s="236">
        <v>46017</v>
      </c>
      <c r="V654" s="235"/>
      <c r="W654" s="235" t="s">
        <v>3748</v>
      </c>
      <c r="X654" s="236">
        <v>46036</v>
      </c>
      <c r="Y654" s="218" t="s">
        <v>11971</v>
      </c>
      <c r="Z654" s="235"/>
      <c r="AA654" s="235"/>
      <c r="AB654" s="235"/>
      <c r="AC654" s="235"/>
      <c r="AD654" s="235"/>
      <c r="AE654" s="235"/>
      <c r="AF654" s="235"/>
      <c r="AG654" s="235"/>
      <c r="AH654" s="235"/>
      <c r="AI654" s="235"/>
      <c r="AJ654" s="235"/>
      <c r="AK654" s="235"/>
      <c r="AL654" s="235"/>
      <c r="AM654" s="235"/>
    </row>
    <row r="655" spans="1:39" s="77" customFormat="1" ht="15" hidden="1" x14ac:dyDescent="0.25">
      <c r="A655" s="264" t="s">
        <v>8263</v>
      </c>
      <c r="B655" s="264"/>
      <c r="C655" s="264"/>
      <c r="D655" s="264" t="s">
        <v>9489</v>
      </c>
      <c r="E655" s="247" t="s">
        <v>10895</v>
      </c>
      <c r="F655" s="239">
        <f t="shared" si="115"/>
        <v>46036</v>
      </c>
      <c r="G655" s="259" t="str">
        <f t="shared" si="116"/>
        <v>A</v>
      </c>
      <c r="H655" s="274" t="str">
        <f t="shared" si="117"/>
        <v>MR_DER-1501_26</v>
      </c>
      <c r="I655" s="234" t="str">
        <f t="shared" si="118"/>
        <v>ND</v>
      </c>
      <c r="J655" s="234" t="str">
        <f t="shared" si="119"/>
        <v>ND</v>
      </c>
      <c r="K655" s="235" t="s">
        <v>3730</v>
      </c>
      <c r="L655" s="236">
        <v>45807</v>
      </c>
      <c r="M655" s="218" t="s">
        <v>9504</v>
      </c>
      <c r="N655" s="235" t="s">
        <v>5536</v>
      </c>
      <c r="O655" s="236">
        <v>45821</v>
      </c>
      <c r="P655" s="235"/>
      <c r="Q655" s="235" t="s">
        <v>3765</v>
      </c>
      <c r="R655" s="236">
        <v>45951</v>
      </c>
      <c r="S655" s="218" t="s">
        <v>10866</v>
      </c>
      <c r="T655" s="235" t="s">
        <v>5539</v>
      </c>
      <c r="U655" s="236">
        <v>46017</v>
      </c>
      <c r="V655" s="235"/>
      <c r="W655" s="235" t="s">
        <v>3748</v>
      </c>
      <c r="X655" s="236">
        <v>46036</v>
      </c>
      <c r="Y655" s="218" t="s">
        <v>11971</v>
      </c>
      <c r="Z655" s="235"/>
      <c r="AA655" s="235"/>
      <c r="AB655" s="235"/>
      <c r="AC655" s="235"/>
      <c r="AD655" s="235"/>
      <c r="AE655" s="235"/>
      <c r="AF655" s="235"/>
      <c r="AG655" s="235"/>
      <c r="AH655" s="235"/>
      <c r="AI655" s="235"/>
      <c r="AJ655" s="235"/>
      <c r="AK655" s="235"/>
      <c r="AL655" s="235"/>
      <c r="AM655" s="235"/>
    </row>
    <row r="656" spans="1:39" s="77" customFormat="1" ht="15" hidden="1" x14ac:dyDescent="0.25">
      <c r="A656" s="264" t="s">
        <v>8263</v>
      </c>
      <c r="B656" s="264"/>
      <c r="C656" s="264"/>
      <c r="D656" s="264" t="s">
        <v>9490</v>
      </c>
      <c r="E656" s="247" t="s">
        <v>10896</v>
      </c>
      <c r="F656" s="239">
        <f t="shared" si="115"/>
        <v>46036</v>
      </c>
      <c r="G656" s="259" t="str">
        <f t="shared" si="116"/>
        <v>A</v>
      </c>
      <c r="H656" s="274" t="str">
        <f t="shared" si="117"/>
        <v>MR_DER-1501_26</v>
      </c>
      <c r="I656" s="234" t="str">
        <f t="shared" si="118"/>
        <v>ND</v>
      </c>
      <c r="J656" s="234" t="str">
        <f t="shared" si="119"/>
        <v>ND</v>
      </c>
      <c r="K656" s="235" t="s">
        <v>3730</v>
      </c>
      <c r="L656" s="236">
        <v>45807</v>
      </c>
      <c r="M656" s="218" t="s">
        <v>9504</v>
      </c>
      <c r="N656" s="235" t="s">
        <v>5536</v>
      </c>
      <c r="O656" s="236">
        <v>45821</v>
      </c>
      <c r="P656" s="235"/>
      <c r="Q656" s="235" t="s">
        <v>3765</v>
      </c>
      <c r="R656" s="236">
        <v>45951</v>
      </c>
      <c r="S656" s="218" t="s">
        <v>10866</v>
      </c>
      <c r="T656" s="235" t="s">
        <v>5539</v>
      </c>
      <c r="U656" s="236">
        <v>46017</v>
      </c>
      <c r="V656" s="235"/>
      <c r="W656" s="235" t="s">
        <v>3748</v>
      </c>
      <c r="X656" s="236">
        <v>46036</v>
      </c>
      <c r="Y656" s="218" t="s">
        <v>11971</v>
      </c>
      <c r="Z656" s="235"/>
      <c r="AA656" s="235"/>
      <c r="AB656" s="235"/>
      <c r="AC656" s="235"/>
      <c r="AD656" s="235"/>
      <c r="AE656" s="235"/>
      <c r="AF656" s="235"/>
      <c r="AG656" s="235"/>
      <c r="AH656" s="235"/>
      <c r="AI656" s="235"/>
      <c r="AJ656" s="235"/>
      <c r="AK656" s="235"/>
      <c r="AL656" s="235"/>
      <c r="AM656" s="235"/>
    </row>
    <row r="657" spans="1:39" s="77" customFormat="1" ht="15" hidden="1" x14ac:dyDescent="0.25">
      <c r="A657" s="264" t="s">
        <v>8263</v>
      </c>
      <c r="B657" s="264"/>
      <c r="C657" s="264"/>
      <c r="D657" s="264" t="s">
        <v>9491</v>
      </c>
      <c r="E657" s="247" t="s">
        <v>10897</v>
      </c>
      <c r="F657" s="239">
        <f t="shared" si="115"/>
        <v>46036</v>
      </c>
      <c r="G657" s="259" t="str">
        <f t="shared" si="116"/>
        <v>A</v>
      </c>
      <c r="H657" s="274" t="str">
        <f t="shared" si="117"/>
        <v>MR_DER-1501_26</v>
      </c>
      <c r="I657" s="234" t="str">
        <f t="shared" si="118"/>
        <v>ND</v>
      </c>
      <c r="J657" s="234" t="str">
        <f t="shared" si="119"/>
        <v>ND</v>
      </c>
      <c r="K657" s="235" t="s">
        <v>3730</v>
      </c>
      <c r="L657" s="236">
        <v>45807</v>
      </c>
      <c r="M657" s="218" t="s">
        <v>9504</v>
      </c>
      <c r="N657" s="235" t="s">
        <v>5536</v>
      </c>
      <c r="O657" s="236">
        <v>45821</v>
      </c>
      <c r="P657" s="235"/>
      <c r="Q657" s="235" t="s">
        <v>3765</v>
      </c>
      <c r="R657" s="236">
        <v>45951</v>
      </c>
      <c r="S657" s="218" t="s">
        <v>10866</v>
      </c>
      <c r="T657" s="235" t="s">
        <v>5539</v>
      </c>
      <c r="U657" s="236">
        <v>46017</v>
      </c>
      <c r="V657" s="235"/>
      <c r="W657" s="235" t="s">
        <v>3748</v>
      </c>
      <c r="X657" s="236">
        <v>46036</v>
      </c>
      <c r="Y657" s="218" t="s">
        <v>11971</v>
      </c>
      <c r="Z657" s="235"/>
      <c r="AA657" s="235"/>
      <c r="AB657" s="235"/>
      <c r="AC657" s="235"/>
      <c r="AD657" s="235"/>
      <c r="AE657" s="235"/>
      <c r="AF657" s="235"/>
      <c r="AG657" s="235"/>
      <c r="AH657" s="235"/>
      <c r="AI657" s="235"/>
      <c r="AJ657" s="235"/>
      <c r="AK657" s="235"/>
      <c r="AL657" s="235"/>
      <c r="AM657" s="235"/>
    </row>
    <row r="658" spans="1:39" s="77" customFormat="1" ht="15" hidden="1" x14ac:dyDescent="0.25">
      <c r="A658" s="264" t="s">
        <v>8263</v>
      </c>
      <c r="B658" s="264"/>
      <c r="C658" s="264"/>
      <c r="D658" s="264" t="s">
        <v>9492</v>
      </c>
      <c r="E658" s="247" t="s">
        <v>10898</v>
      </c>
      <c r="F658" s="239">
        <f t="shared" si="115"/>
        <v>46036</v>
      </c>
      <c r="G658" s="259" t="str">
        <f t="shared" si="116"/>
        <v>A</v>
      </c>
      <c r="H658" s="274" t="str">
        <f t="shared" si="117"/>
        <v>MR_DER-1501_26</v>
      </c>
      <c r="I658" s="234" t="str">
        <f t="shared" si="118"/>
        <v>ND</v>
      </c>
      <c r="J658" s="234" t="str">
        <f t="shared" si="119"/>
        <v>ND</v>
      </c>
      <c r="K658" s="235" t="s">
        <v>3730</v>
      </c>
      <c r="L658" s="236">
        <v>45807</v>
      </c>
      <c r="M658" s="218" t="s">
        <v>9504</v>
      </c>
      <c r="N658" s="235" t="s">
        <v>5536</v>
      </c>
      <c r="O658" s="236">
        <v>45821</v>
      </c>
      <c r="P658" s="235"/>
      <c r="Q658" s="235" t="s">
        <v>3765</v>
      </c>
      <c r="R658" s="236">
        <v>45951</v>
      </c>
      <c r="S658" s="218" t="s">
        <v>10866</v>
      </c>
      <c r="T658" s="235" t="s">
        <v>5539</v>
      </c>
      <c r="U658" s="236">
        <v>46017</v>
      </c>
      <c r="V658" s="235"/>
      <c r="W658" s="235" t="s">
        <v>3748</v>
      </c>
      <c r="X658" s="236">
        <v>46036</v>
      </c>
      <c r="Y658" s="218" t="s">
        <v>11971</v>
      </c>
      <c r="Z658" s="235"/>
      <c r="AA658" s="235"/>
      <c r="AB658" s="235"/>
      <c r="AC658" s="235"/>
      <c r="AD658" s="235"/>
      <c r="AE658" s="235"/>
      <c r="AF658" s="235"/>
      <c r="AG658" s="235"/>
      <c r="AH658" s="235"/>
      <c r="AI658" s="235"/>
      <c r="AJ658" s="235"/>
      <c r="AK658" s="235"/>
      <c r="AL658" s="235"/>
      <c r="AM658" s="235"/>
    </row>
    <row r="659" spans="1:39" s="77" customFormat="1" ht="15" hidden="1" x14ac:dyDescent="0.25">
      <c r="A659" s="264" t="s">
        <v>8263</v>
      </c>
      <c r="B659" s="264"/>
      <c r="C659" s="264"/>
      <c r="D659" s="264" t="s">
        <v>9493</v>
      </c>
      <c r="E659" s="247" t="s">
        <v>10899</v>
      </c>
      <c r="F659" s="239">
        <f t="shared" ref="F659:F690" si="120">IF(L659&lt;&gt;0,MAX(L659,R659,X659,AD659),"NE")</f>
        <v>46036</v>
      </c>
      <c r="G659" s="259" t="str">
        <f t="shared" ref="G659:G690" si="121">IF($F659="","",INDEX($K659:$FI659,1,MATCH($F659,$K659:$FI659,)-1))</f>
        <v>A</v>
      </c>
      <c r="H659" s="274" t="str">
        <f t="shared" ref="H659:H690" si="122">IF($F659="","",INDEX($K659:$AY659,1,MATCH($F659,$K659:$AY659,)+1))</f>
        <v>MR_DER-1501_26</v>
      </c>
      <c r="I659" s="234" t="str">
        <f t="shared" ref="I659:I690" si="123">IF(F659="NE",F659,IF(INDEX(K659:CP659,,MATCH(F659,K659:CP659,0)+3)&lt;&gt;0,INDEX(K659:CP659,,MATCH(F659,K659:CP659,0)+3),"ND"))</f>
        <v>ND</v>
      </c>
      <c r="J659" s="234" t="str">
        <f t="shared" ref="J659:J690" si="124">IF(G659="NE",G659,IF(INDEX(K659:CQ659,,MATCH(G659,K659:CQ659,0)+3)&lt;&gt;0,INDEX(K659:CQ659,,MATCH(G659,K659:CQ659,0)+3),"ND"))</f>
        <v>ND</v>
      </c>
      <c r="K659" s="235" t="s">
        <v>3730</v>
      </c>
      <c r="L659" s="236">
        <v>45807</v>
      </c>
      <c r="M659" s="218" t="s">
        <v>9504</v>
      </c>
      <c r="N659" s="235" t="s">
        <v>5536</v>
      </c>
      <c r="O659" s="236">
        <v>45821</v>
      </c>
      <c r="P659" s="235"/>
      <c r="Q659" s="235" t="s">
        <v>3765</v>
      </c>
      <c r="R659" s="236">
        <v>45951</v>
      </c>
      <c r="S659" s="218" t="s">
        <v>10866</v>
      </c>
      <c r="T659" s="235" t="s">
        <v>5539</v>
      </c>
      <c r="U659" s="236">
        <v>46017</v>
      </c>
      <c r="V659" s="235"/>
      <c r="W659" s="235" t="s">
        <v>3748</v>
      </c>
      <c r="X659" s="236">
        <v>46036</v>
      </c>
      <c r="Y659" s="218" t="s">
        <v>11971</v>
      </c>
      <c r="Z659" s="235"/>
      <c r="AA659" s="235"/>
      <c r="AB659" s="235"/>
      <c r="AC659" s="235"/>
      <c r="AD659" s="235"/>
      <c r="AE659" s="235"/>
      <c r="AF659" s="235"/>
      <c r="AG659" s="235"/>
      <c r="AH659" s="235"/>
      <c r="AI659" s="235"/>
      <c r="AJ659" s="235"/>
      <c r="AK659" s="235"/>
      <c r="AL659" s="235"/>
      <c r="AM659" s="235"/>
    </row>
    <row r="660" spans="1:39" s="77" customFormat="1" ht="15" hidden="1" x14ac:dyDescent="0.25">
      <c r="A660" s="264" t="s">
        <v>8263</v>
      </c>
      <c r="B660" s="264"/>
      <c r="C660" s="264"/>
      <c r="D660" s="264" t="s">
        <v>9494</v>
      </c>
      <c r="E660" s="247" t="s">
        <v>10900</v>
      </c>
      <c r="F660" s="239">
        <f t="shared" si="120"/>
        <v>46036</v>
      </c>
      <c r="G660" s="259" t="str">
        <f t="shared" si="121"/>
        <v>A</v>
      </c>
      <c r="H660" s="274" t="str">
        <f t="shared" si="122"/>
        <v>MR_DER-1501_26</v>
      </c>
      <c r="I660" s="234" t="str">
        <f t="shared" si="123"/>
        <v>ND</v>
      </c>
      <c r="J660" s="234" t="str">
        <f t="shared" si="124"/>
        <v>ND</v>
      </c>
      <c r="K660" s="235" t="s">
        <v>3730</v>
      </c>
      <c r="L660" s="236">
        <v>45807</v>
      </c>
      <c r="M660" s="218" t="s">
        <v>9504</v>
      </c>
      <c r="N660" s="235" t="s">
        <v>5536</v>
      </c>
      <c r="O660" s="236">
        <v>45821</v>
      </c>
      <c r="P660" s="235"/>
      <c r="Q660" s="235" t="s">
        <v>3765</v>
      </c>
      <c r="R660" s="236">
        <v>45951</v>
      </c>
      <c r="S660" s="218" t="s">
        <v>10866</v>
      </c>
      <c r="T660" s="235" t="s">
        <v>5539</v>
      </c>
      <c r="U660" s="236">
        <v>46017</v>
      </c>
      <c r="V660" s="235"/>
      <c r="W660" s="235" t="s">
        <v>3748</v>
      </c>
      <c r="X660" s="236">
        <v>46036</v>
      </c>
      <c r="Y660" s="218" t="s">
        <v>11971</v>
      </c>
      <c r="Z660" s="235"/>
      <c r="AA660" s="235"/>
      <c r="AB660" s="235"/>
      <c r="AC660" s="235"/>
      <c r="AD660" s="235"/>
      <c r="AE660" s="235"/>
      <c r="AF660" s="235"/>
      <c r="AG660" s="235"/>
      <c r="AH660" s="235"/>
      <c r="AI660" s="235"/>
      <c r="AJ660" s="235"/>
      <c r="AK660" s="235"/>
      <c r="AL660" s="235"/>
      <c r="AM660" s="235"/>
    </row>
    <row r="661" spans="1:39" s="77" customFormat="1" ht="15" hidden="1" x14ac:dyDescent="0.25">
      <c r="A661" s="264" t="s">
        <v>8263</v>
      </c>
      <c r="B661" s="264"/>
      <c r="C661" s="264"/>
      <c r="D661" s="264" t="s">
        <v>9495</v>
      </c>
      <c r="E661" s="247" t="s">
        <v>10901</v>
      </c>
      <c r="F661" s="239">
        <f t="shared" si="120"/>
        <v>46036</v>
      </c>
      <c r="G661" s="259" t="str">
        <f t="shared" si="121"/>
        <v>A</v>
      </c>
      <c r="H661" s="274" t="str">
        <f t="shared" si="122"/>
        <v>MR_DER-1501_26</v>
      </c>
      <c r="I661" s="234" t="str">
        <f t="shared" si="123"/>
        <v>ND</v>
      </c>
      <c r="J661" s="234" t="str">
        <f t="shared" si="124"/>
        <v>ND</v>
      </c>
      <c r="K661" s="235" t="s">
        <v>3730</v>
      </c>
      <c r="L661" s="236">
        <v>45807</v>
      </c>
      <c r="M661" s="218" t="s">
        <v>9504</v>
      </c>
      <c r="N661" s="235" t="s">
        <v>5536</v>
      </c>
      <c r="O661" s="236">
        <v>45821</v>
      </c>
      <c r="P661" s="235"/>
      <c r="Q661" s="235" t="s">
        <v>3765</v>
      </c>
      <c r="R661" s="236">
        <v>45951</v>
      </c>
      <c r="S661" s="218" t="s">
        <v>10866</v>
      </c>
      <c r="T661" s="235" t="s">
        <v>5539</v>
      </c>
      <c r="U661" s="236">
        <v>46017</v>
      </c>
      <c r="V661" s="235"/>
      <c r="W661" s="235" t="s">
        <v>3748</v>
      </c>
      <c r="X661" s="236">
        <v>46036</v>
      </c>
      <c r="Y661" s="218" t="s">
        <v>11971</v>
      </c>
      <c r="Z661" s="235"/>
      <c r="AA661" s="235"/>
      <c r="AB661" s="235"/>
      <c r="AC661" s="235"/>
      <c r="AD661" s="235"/>
      <c r="AE661" s="235"/>
      <c r="AF661" s="235"/>
      <c r="AG661" s="235"/>
      <c r="AH661" s="235"/>
      <c r="AI661" s="235"/>
      <c r="AJ661" s="235"/>
      <c r="AK661" s="235"/>
      <c r="AL661" s="235"/>
      <c r="AM661" s="235"/>
    </row>
    <row r="662" spans="1:39" s="77" customFormat="1" ht="15" hidden="1" x14ac:dyDescent="0.25">
      <c r="A662" s="264" t="s">
        <v>8263</v>
      </c>
      <c r="B662" s="264"/>
      <c r="C662" s="264"/>
      <c r="D662" s="264" t="s">
        <v>9496</v>
      </c>
      <c r="E662" s="247" t="s">
        <v>10902</v>
      </c>
      <c r="F662" s="239">
        <f t="shared" si="120"/>
        <v>46036</v>
      </c>
      <c r="G662" s="259" t="str">
        <f t="shared" si="121"/>
        <v>A</v>
      </c>
      <c r="H662" s="274" t="str">
        <f t="shared" si="122"/>
        <v>MR_DER-1501_26</v>
      </c>
      <c r="I662" s="234" t="str">
        <f t="shared" si="123"/>
        <v>ND</v>
      </c>
      <c r="J662" s="234" t="str">
        <f t="shared" si="124"/>
        <v>ND</v>
      </c>
      <c r="K662" s="235" t="s">
        <v>3730</v>
      </c>
      <c r="L662" s="236">
        <v>45807</v>
      </c>
      <c r="M662" s="218" t="s">
        <v>9504</v>
      </c>
      <c r="N662" s="235" t="s">
        <v>5536</v>
      </c>
      <c r="O662" s="236">
        <v>45821</v>
      </c>
      <c r="P662" s="235"/>
      <c r="Q662" s="235" t="s">
        <v>3765</v>
      </c>
      <c r="R662" s="236">
        <v>45951</v>
      </c>
      <c r="S662" s="218" t="s">
        <v>10866</v>
      </c>
      <c r="T662" s="235" t="s">
        <v>5539</v>
      </c>
      <c r="U662" s="236">
        <v>46017</v>
      </c>
      <c r="V662" s="235"/>
      <c r="W662" s="235" t="s">
        <v>3748</v>
      </c>
      <c r="X662" s="236">
        <v>46036</v>
      </c>
      <c r="Y662" s="218" t="s">
        <v>11971</v>
      </c>
      <c r="Z662" s="235"/>
      <c r="AA662" s="235"/>
      <c r="AB662" s="235"/>
      <c r="AC662" s="235"/>
      <c r="AD662" s="235"/>
      <c r="AE662" s="235"/>
      <c r="AF662" s="235"/>
      <c r="AG662" s="235"/>
      <c r="AH662" s="235"/>
      <c r="AI662" s="235"/>
      <c r="AJ662" s="235"/>
      <c r="AK662" s="235"/>
      <c r="AL662" s="235"/>
      <c r="AM662" s="235"/>
    </row>
    <row r="663" spans="1:39" s="77" customFormat="1" ht="15" hidden="1" x14ac:dyDescent="0.25">
      <c r="A663" s="264" t="s">
        <v>8263</v>
      </c>
      <c r="B663" s="264"/>
      <c r="C663" s="264"/>
      <c r="D663" s="264" t="s">
        <v>9497</v>
      </c>
      <c r="E663" s="247" t="s">
        <v>10903</v>
      </c>
      <c r="F663" s="239">
        <f t="shared" si="120"/>
        <v>46036</v>
      </c>
      <c r="G663" s="259" t="str">
        <f t="shared" si="121"/>
        <v>A</v>
      </c>
      <c r="H663" s="274" t="str">
        <f t="shared" si="122"/>
        <v>MR_DER-1501_26</v>
      </c>
      <c r="I663" s="234" t="str">
        <f t="shared" si="123"/>
        <v>ND</v>
      </c>
      <c r="J663" s="234" t="str">
        <f t="shared" si="124"/>
        <v>ND</v>
      </c>
      <c r="K663" s="235" t="s">
        <v>3730</v>
      </c>
      <c r="L663" s="236">
        <v>45807</v>
      </c>
      <c r="M663" s="218" t="s">
        <v>9504</v>
      </c>
      <c r="N663" s="235" t="s">
        <v>5536</v>
      </c>
      <c r="O663" s="236">
        <v>45821</v>
      </c>
      <c r="P663" s="235"/>
      <c r="Q663" s="235" t="s">
        <v>3765</v>
      </c>
      <c r="R663" s="236">
        <v>45951</v>
      </c>
      <c r="S663" s="218" t="s">
        <v>10866</v>
      </c>
      <c r="T663" s="235" t="s">
        <v>5539</v>
      </c>
      <c r="U663" s="236">
        <v>46017</v>
      </c>
      <c r="V663" s="235"/>
      <c r="W663" s="235" t="s">
        <v>3748</v>
      </c>
      <c r="X663" s="236">
        <v>46036</v>
      </c>
      <c r="Y663" s="218" t="s">
        <v>11971</v>
      </c>
      <c r="Z663" s="235"/>
      <c r="AA663" s="235"/>
      <c r="AB663" s="235"/>
      <c r="AC663" s="235"/>
      <c r="AD663" s="235"/>
      <c r="AE663" s="235"/>
      <c r="AF663" s="235"/>
      <c r="AG663" s="235"/>
      <c r="AH663" s="235"/>
      <c r="AI663" s="235"/>
      <c r="AJ663" s="235"/>
      <c r="AK663" s="235"/>
      <c r="AL663" s="235"/>
      <c r="AM663" s="235"/>
    </row>
    <row r="664" spans="1:39" s="77" customFormat="1" ht="15" hidden="1" x14ac:dyDescent="0.25">
      <c r="A664" s="264" t="s">
        <v>8263</v>
      </c>
      <c r="B664" s="264"/>
      <c r="C664" s="264"/>
      <c r="D664" s="264" t="s">
        <v>9498</v>
      </c>
      <c r="E664" s="247" t="s">
        <v>10904</v>
      </c>
      <c r="F664" s="239">
        <f t="shared" si="120"/>
        <v>46036</v>
      </c>
      <c r="G664" s="259" t="str">
        <f t="shared" si="121"/>
        <v>A</v>
      </c>
      <c r="H664" s="274" t="str">
        <f t="shared" si="122"/>
        <v>MR_DER-1501_26</v>
      </c>
      <c r="I664" s="234" t="str">
        <f t="shared" si="123"/>
        <v>ND</v>
      </c>
      <c r="J664" s="234" t="str">
        <f t="shared" si="124"/>
        <v>ND</v>
      </c>
      <c r="K664" s="235" t="s">
        <v>3730</v>
      </c>
      <c r="L664" s="236">
        <v>45807</v>
      </c>
      <c r="M664" s="218" t="s">
        <v>9504</v>
      </c>
      <c r="N664" s="235" t="s">
        <v>5536</v>
      </c>
      <c r="O664" s="236">
        <v>45821</v>
      </c>
      <c r="P664" s="235"/>
      <c r="Q664" s="235" t="s">
        <v>3765</v>
      </c>
      <c r="R664" s="236">
        <v>45951</v>
      </c>
      <c r="S664" s="218" t="s">
        <v>10866</v>
      </c>
      <c r="T664" s="235" t="s">
        <v>5539</v>
      </c>
      <c r="U664" s="236">
        <v>46017</v>
      </c>
      <c r="V664" s="235"/>
      <c r="W664" s="235" t="s">
        <v>3748</v>
      </c>
      <c r="X664" s="236">
        <v>46036</v>
      </c>
      <c r="Y664" s="218" t="s">
        <v>11971</v>
      </c>
      <c r="Z664" s="235"/>
      <c r="AA664" s="235"/>
      <c r="AB664" s="235"/>
      <c r="AC664" s="235"/>
      <c r="AD664" s="235"/>
      <c r="AE664" s="235"/>
      <c r="AF664" s="235"/>
      <c r="AG664" s="235"/>
      <c r="AH664" s="235"/>
      <c r="AI664" s="235"/>
      <c r="AJ664" s="235"/>
      <c r="AK664" s="235"/>
      <c r="AL664" s="235"/>
      <c r="AM664" s="235"/>
    </row>
    <row r="665" spans="1:39" s="77" customFormat="1" ht="15" hidden="1" x14ac:dyDescent="0.25">
      <c r="A665" s="264" t="s">
        <v>8263</v>
      </c>
      <c r="B665" s="264"/>
      <c r="C665" s="264"/>
      <c r="D665" s="264" t="s">
        <v>9499</v>
      </c>
      <c r="E665" s="247" t="s">
        <v>10905</v>
      </c>
      <c r="F665" s="239">
        <f t="shared" si="120"/>
        <v>46036</v>
      </c>
      <c r="G665" s="259" t="str">
        <f t="shared" si="121"/>
        <v>A</v>
      </c>
      <c r="H665" s="274" t="str">
        <f t="shared" si="122"/>
        <v>MR_DER-1501_26</v>
      </c>
      <c r="I665" s="234" t="str">
        <f t="shared" si="123"/>
        <v>ND</v>
      </c>
      <c r="J665" s="234" t="str">
        <f t="shared" si="124"/>
        <v>ND</v>
      </c>
      <c r="K665" s="235" t="s">
        <v>3730</v>
      </c>
      <c r="L665" s="236">
        <v>45807</v>
      </c>
      <c r="M665" s="218" t="s">
        <v>9504</v>
      </c>
      <c r="N665" s="235" t="s">
        <v>5536</v>
      </c>
      <c r="O665" s="236">
        <v>45821</v>
      </c>
      <c r="P665" s="235"/>
      <c r="Q665" s="235" t="s">
        <v>3765</v>
      </c>
      <c r="R665" s="236">
        <v>45951</v>
      </c>
      <c r="S665" s="218" t="s">
        <v>10866</v>
      </c>
      <c r="T665" s="235" t="s">
        <v>5539</v>
      </c>
      <c r="U665" s="236">
        <v>46017</v>
      </c>
      <c r="V665" s="235"/>
      <c r="W665" s="235" t="s">
        <v>3748</v>
      </c>
      <c r="X665" s="236">
        <v>46036</v>
      </c>
      <c r="Y665" s="218" t="s">
        <v>11971</v>
      </c>
      <c r="Z665" s="235"/>
      <c r="AA665" s="235"/>
      <c r="AB665" s="235"/>
      <c r="AC665" s="235"/>
      <c r="AD665" s="235"/>
      <c r="AE665" s="235"/>
      <c r="AF665" s="235"/>
      <c r="AG665" s="235"/>
      <c r="AH665" s="235"/>
      <c r="AI665" s="235"/>
      <c r="AJ665" s="235"/>
      <c r="AK665" s="235"/>
      <c r="AL665" s="235"/>
      <c r="AM665" s="235"/>
    </row>
    <row r="666" spans="1:39" s="77" customFormat="1" ht="15" hidden="1" x14ac:dyDescent="0.25">
      <c r="A666" s="264" t="s">
        <v>8263</v>
      </c>
      <c r="B666" s="264"/>
      <c r="C666" s="264"/>
      <c r="D666" s="264" t="s">
        <v>9500</v>
      </c>
      <c r="E666" s="247" t="s">
        <v>10906</v>
      </c>
      <c r="F666" s="239">
        <f t="shared" si="120"/>
        <v>46036</v>
      </c>
      <c r="G666" s="259" t="str">
        <f t="shared" si="121"/>
        <v>A</v>
      </c>
      <c r="H666" s="274" t="str">
        <f t="shared" si="122"/>
        <v>MR_DER-1501_26</v>
      </c>
      <c r="I666" s="234" t="str">
        <f t="shared" si="123"/>
        <v>ND</v>
      </c>
      <c r="J666" s="234" t="str">
        <f t="shared" si="124"/>
        <v>ND</v>
      </c>
      <c r="K666" s="235" t="s">
        <v>3730</v>
      </c>
      <c r="L666" s="236">
        <v>45807</v>
      </c>
      <c r="M666" s="218" t="s">
        <v>9504</v>
      </c>
      <c r="N666" s="235" t="s">
        <v>5536</v>
      </c>
      <c r="O666" s="236">
        <v>45821</v>
      </c>
      <c r="P666" s="235"/>
      <c r="Q666" s="235" t="s">
        <v>3765</v>
      </c>
      <c r="R666" s="236">
        <v>45951</v>
      </c>
      <c r="S666" s="218" t="s">
        <v>10866</v>
      </c>
      <c r="T666" s="235" t="s">
        <v>5539</v>
      </c>
      <c r="U666" s="236">
        <v>46017</v>
      </c>
      <c r="V666" s="235"/>
      <c r="W666" s="235" t="s">
        <v>3748</v>
      </c>
      <c r="X666" s="236">
        <v>46036</v>
      </c>
      <c r="Y666" s="218" t="s">
        <v>11971</v>
      </c>
      <c r="Z666" s="235"/>
      <c r="AA666" s="235"/>
      <c r="AB666" s="235"/>
      <c r="AC666" s="235"/>
      <c r="AD666" s="235"/>
      <c r="AE666" s="235"/>
      <c r="AF666" s="235"/>
      <c r="AG666" s="235"/>
      <c r="AH666" s="235"/>
      <c r="AI666" s="235"/>
      <c r="AJ666" s="235"/>
      <c r="AK666" s="235"/>
      <c r="AL666" s="235"/>
      <c r="AM666" s="235"/>
    </row>
    <row r="667" spans="1:39" s="77" customFormat="1" ht="15" hidden="1" x14ac:dyDescent="0.25">
      <c r="A667" s="264" t="s">
        <v>8263</v>
      </c>
      <c r="B667" s="264"/>
      <c r="C667" s="264"/>
      <c r="D667" s="264" t="s">
        <v>9501</v>
      </c>
      <c r="E667" s="247" t="s">
        <v>10907</v>
      </c>
      <c r="F667" s="239">
        <f t="shared" si="120"/>
        <v>46036</v>
      </c>
      <c r="G667" s="259" t="str">
        <f t="shared" si="121"/>
        <v>A</v>
      </c>
      <c r="H667" s="274" t="str">
        <f t="shared" si="122"/>
        <v>MR_DER-1501_26</v>
      </c>
      <c r="I667" s="234" t="str">
        <f t="shared" si="123"/>
        <v>ND</v>
      </c>
      <c r="J667" s="234" t="str">
        <f t="shared" si="124"/>
        <v>ND</v>
      </c>
      <c r="K667" s="235" t="s">
        <v>3730</v>
      </c>
      <c r="L667" s="236">
        <v>45807</v>
      </c>
      <c r="M667" s="218" t="s">
        <v>9504</v>
      </c>
      <c r="N667" s="235" t="s">
        <v>5536</v>
      </c>
      <c r="O667" s="236">
        <v>45821</v>
      </c>
      <c r="P667" s="235"/>
      <c r="Q667" s="235" t="s">
        <v>3765</v>
      </c>
      <c r="R667" s="236">
        <v>45951</v>
      </c>
      <c r="S667" s="218" t="s">
        <v>10866</v>
      </c>
      <c r="T667" s="235" t="s">
        <v>5539</v>
      </c>
      <c r="U667" s="236">
        <v>46017</v>
      </c>
      <c r="V667" s="235"/>
      <c r="W667" s="235" t="s">
        <v>3748</v>
      </c>
      <c r="X667" s="236">
        <v>46036</v>
      </c>
      <c r="Y667" s="218" t="s">
        <v>11971</v>
      </c>
      <c r="Z667" s="235"/>
      <c r="AA667" s="235"/>
      <c r="AB667" s="235"/>
      <c r="AC667" s="235"/>
      <c r="AD667" s="235"/>
      <c r="AE667" s="235"/>
      <c r="AF667" s="235"/>
      <c r="AG667" s="235"/>
      <c r="AH667" s="235"/>
      <c r="AI667" s="235"/>
      <c r="AJ667" s="235"/>
      <c r="AK667" s="235"/>
      <c r="AL667" s="235"/>
      <c r="AM667" s="235"/>
    </row>
    <row r="668" spans="1:39" s="77" customFormat="1" ht="15" hidden="1" x14ac:dyDescent="0.25">
      <c r="A668" s="264" t="s">
        <v>8263</v>
      </c>
      <c r="B668" s="264"/>
      <c r="C668" s="264"/>
      <c r="D668" s="264" t="s">
        <v>9502</v>
      </c>
      <c r="E668" s="247" t="s">
        <v>10908</v>
      </c>
      <c r="F668" s="239">
        <f t="shared" si="120"/>
        <v>46036</v>
      </c>
      <c r="G668" s="259" t="str">
        <f t="shared" si="121"/>
        <v>A</v>
      </c>
      <c r="H668" s="274" t="str">
        <f t="shared" si="122"/>
        <v>MR_DER-1501_26</v>
      </c>
      <c r="I668" s="234" t="str">
        <f t="shared" si="123"/>
        <v>ND</v>
      </c>
      <c r="J668" s="234" t="str">
        <f t="shared" si="124"/>
        <v>ND</v>
      </c>
      <c r="K668" s="235" t="s">
        <v>3730</v>
      </c>
      <c r="L668" s="236">
        <v>45807</v>
      </c>
      <c r="M668" s="218" t="s">
        <v>9504</v>
      </c>
      <c r="N668" s="235" t="s">
        <v>5536</v>
      </c>
      <c r="O668" s="236">
        <v>45821</v>
      </c>
      <c r="P668" s="235"/>
      <c r="Q668" s="235" t="s">
        <v>3765</v>
      </c>
      <c r="R668" s="236">
        <v>45951</v>
      </c>
      <c r="S668" s="218" t="s">
        <v>10866</v>
      </c>
      <c r="T668" s="235" t="s">
        <v>5539</v>
      </c>
      <c r="U668" s="236">
        <v>46017</v>
      </c>
      <c r="V668" s="235"/>
      <c r="W668" s="235" t="s">
        <v>3748</v>
      </c>
      <c r="X668" s="236">
        <v>46036</v>
      </c>
      <c r="Y668" s="218" t="s">
        <v>11971</v>
      </c>
      <c r="Z668" s="235"/>
      <c r="AA668" s="235"/>
      <c r="AB668" s="235"/>
      <c r="AC668" s="235"/>
      <c r="AD668" s="235"/>
      <c r="AE668" s="235"/>
      <c r="AF668" s="235"/>
      <c r="AG668" s="235"/>
      <c r="AH668" s="235"/>
      <c r="AI668" s="235"/>
      <c r="AJ668" s="235"/>
      <c r="AK668" s="235"/>
      <c r="AL668" s="235"/>
      <c r="AM668" s="235"/>
    </row>
    <row r="669" spans="1:39" s="77" customFormat="1" ht="15" hidden="1" x14ac:dyDescent="0.25">
      <c r="A669" s="264" t="s">
        <v>8263</v>
      </c>
      <c r="B669" s="264"/>
      <c r="C669" s="264"/>
      <c r="D669" s="264" t="s">
        <v>9503</v>
      </c>
      <c r="E669" s="247" t="s">
        <v>10909</v>
      </c>
      <c r="F669" s="239">
        <f t="shared" si="120"/>
        <v>46036</v>
      </c>
      <c r="G669" s="259" t="str">
        <f t="shared" si="121"/>
        <v>A</v>
      </c>
      <c r="H669" s="274" t="str">
        <f t="shared" si="122"/>
        <v>MR_DER-1501_26</v>
      </c>
      <c r="I669" s="234" t="str">
        <f t="shared" si="123"/>
        <v>ND</v>
      </c>
      <c r="J669" s="234" t="str">
        <f t="shared" si="124"/>
        <v>ND</v>
      </c>
      <c r="K669" s="235" t="s">
        <v>3730</v>
      </c>
      <c r="L669" s="236">
        <v>45807</v>
      </c>
      <c r="M669" s="218" t="s">
        <v>9504</v>
      </c>
      <c r="N669" s="235" t="s">
        <v>5536</v>
      </c>
      <c r="O669" s="236">
        <v>45821</v>
      </c>
      <c r="P669" s="235"/>
      <c r="Q669" s="235" t="s">
        <v>3765</v>
      </c>
      <c r="R669" s="236">
        <v>45951</v>
      </c>
      <c r="S669" s="218" t="s">
        <v>10866</v>
      </c>
      <c r="T669" s="235" t="s">
        <v>5539</v>
      </c>
      <c r="U669" s="236">
        <v>46017</v>
      </c>
      <c r="V669" s="235"/>
      <c r="W669" s="235" t="s">
        <v>3748</v>
      </c>
      <c r="X669" s="236">
        <v>46036</v>
      </c>
      <c r="Y669" s="218" t="s">
        <v>11971</v>
      </c>
      <c r="Z669" s="235"/>
      <c r="AA669" s="235"/>
      <c r="AB669" s="235"/>
      <c r="AC669" s="235"/>
      <c r="AD669" s="235"/>
      <c r="AE669" s="235"/>
      <c r="AF669" s="235"/>
      <c r="AG669" s="235"/>
      <c r="AH669" s="235"/>
      <c r="AI669" s="235"/>
      <c r="AJ669" s="235"/>
      <c r="AK669" s="235"/>
      <c r="AL669" s="235"/>
      <c r="AM669" s="235"/>
    </row>
    <row r="670" spans="1:39" s="77" customFormat="1" ht="15" hidden="1" x14ac:dyDescent="0.25">
      <c r="A670" s="264" t="s">
        <v>8263</v>
      </c>
      <c r="B670" s="264"/>
      <c r="C670" s="264"/>
      <c r="D670" s="264" t="s">
        <v>9503</v>
      </c>
      <c r="E670" s="247" t="s">
        <v>10949</v>
      </c>
      <c r="F670" s="239">
        <f t="shared" si="120"/>
        <v>46036</v>
      </c>
      <c r="G670" s="259" t="str">
        <f t="shared" si="121"/>
        <v>A</v>
      </c>
      <c r="H670" s="274" t="str">
        <f t="shared" si="122"/>
        <v>MR_DER-1501_26</v>
      </c>
      <c r="I670" s="234" t="str">
        <f t="shared" si="123"/>
        <v>ND</v>
      </c>
      <c r="J670" s="234" t="str">
        <f t="shared" si="124"/>
        <v>ND</v>
      </c>
      <c r="K670" s="235" t="s">
        <v>3730</v>
      </c>
      <c r="L670" s="236">
        <v>45807</v>
      </c>
      <c r="M670" s="218" t="s">
        <v>9545</v>
      </c>
      <c r="N670" s="235" t="s">
        <v>5536</v>
      </c>
      <c r="O670" s="236">
        <v>45821</v>
      </c>
      <c r="P670" s="235"/>
      <c r="Q670" s="235" t="s">
        <v>3765</v>
      </c>
      <c r="R670" s="236">
        <v>45951</v>
      </c>
      <c r="S670" s="218" t="s">
        <v>10866</v>
      </c>
      <c r="T670" s="235" t="s">
        <v>5539</v>
      </c>
      <c r="U670" s="236">
        <v>46017</v>
      </c>
      <c r="V670" s="235"/>
      <c r="W670" s="235" t="s">
        <v>3748</v>
      </c>
      <c r="X670" s="236">
        <v>46036</v>
      </c>
      <c r="Y670" s="218" t="s">
        <v>11971</v>
      </c>
      <c r="Z670" s="235"/>
      <c r="AA670" s="235"/>
      <c r="AB670" s="235"/>
      <c r="AC670" s="235"/>
      <c r="AD670" s="235"/>
      <c r="AE670" s="235"/>
      <c r="AF670" s="235"/>
      <c r="AG670" s="235"/>
      <c r="AH670" s="235"/>
      <c r="AI670" s="235"/>
      <c r="AJ670" s="235"/>
      <c r="AK670" s="235"/>
      <c r="AL670" s="235"/>
      <c r="AM670" s="235"/>
    </row>
    <row r="671" spans="1:39" s="77" customFormat="1" ht="25.5" hidden="1" x14ac:dyDescent="0.25">
      <c r="A671" s="264" t="s">
        <v>8263</v>
      </c>
      <c r="B671" s="264"/>
      <c r="C671" s="264"/>
      <c r="D671" s="237" t="s">
        <v>9505</v>
      </c>
      <c r="E671" s="247" t="s">
        <v>10910</v>
      </c>
      <c r="F671" s="239">
        <f t="shared" si="120"/>
        <v>46036</v>
      </c>
      <c r="G671" s="259" t="str">
        <f t="shared" si="121"/>
        <v>A</v>
      </c>
      <c r="H671" s="274" t="str">
        <f t="shared" si="122"/>
        <v>MR_DER-1501_26</v>
      </c>
      <c r="I671" s="234" t="str">
        <f t="shared" si="123"/>
        <v>ND</v>
      </c>
      <c r="J671" s="234" t="str">
        <f t="shared" si="124"/>
        <v>ND</v>
      </c>
      <c r="K671" s="235" t="s">
        <v>3730</v>
      </c>
      <c r="L671" s="236">
        <v>45807</v>
      </c>
      <c r="M671" s="218" t="s">
        <v>9545</v>
      </c>
      <c r="N671" s="235" t="s">
        <v>5536</v>
      </c>
      <c r="O671" s="236">
        <v>45821</v>
      </c>
      <c r="P671" s="235"/>
      <c r="Q671" s="235" t="s">
        <v>3765</v>
      </c>
      <c r="R671" s="236">
        <v>45951</v>
      </c>
      <c r="S671" s="218" t="s">
        <v>10950</v>
      </c>
      <c r="T671" s="235" t="s">
        <v>5539</v>
      </c>
      <c r="U671" s="236">
        <v>46017</v>
      </c>
      <c r="V671" s="235"/>
      <c r="W671" s="235" t="s">
        <v>3748</v>
      </c>
      <c r="X671" s="236">
        <v>46036</v>
      </c>
      <c r="Y671" s="218" t="s">
        <v>11971</v>
      </c>
      <c r="Z671" s="235"/>
      <c r="AA671" s="235"/>
      <c r="AB671" s="235"/>
      <c r="AC671" s="235"/>
      <c r="AD671" s="235"/>
      <c r="AE671" s="235"/>
      <c r="AF671" s="235"/>
      <c r="AG671" s="235"/>
      <c r="AH671" s="235"/>
      <c r="AI671" s="235"/>
      <c r="AJ671" s="235"/>
      <c r="AK671" s="235"/>
      <c r="AL671" s="235"/>
      <c r="AM671" s="235"/>
    </row>
    <row r="672" spans="1:39" s="77" customFormat="1" ht="15" hidden="1" x14ac:dyDescent="0.25">
      <c r="A672" s="264" t="s">
        <v>8263</v>
      </c>
      <c r="B672" s="264"/>
      <c r="C672" s="264"/>
      <c r="D672" s="264" t="s">
        <v>9506</v>
      </c>
      <c r="E672" s="247" t="s">
        <v>10911</v>
      </c>
      <c r="F672" s="239">
        <f t="shared" si="120"/>
        <v>46036</v>
      </c>
      <c r="G672" s="259" t="str">
        <f t="shared" si="121"/>
        <v>A</v>
      </c>
      <c r="H672" s="274" t="str">
        <f t="shared" si="122"/>
        <v>MR_DER-1501_26</v>
      </c>
      <c r="I672" s="234" t="str">
        <f t="shared" si="123"/>
        <v>ND</v>
      </c>
      <c r="J672" s="234" t="str">
        <f t="shared" si="124"/>
        <v>ND</v>
      </c>
      <c r="K672" s="235" t="s">
        <v>3730</v>
      </c>
      <c r="L672" s="236">
        <v>45807</v>
      </c>
      <c r="M672" s="218" t="s">
        <v>9545</v>
      </c>
      <c r="N672" s="235" t="s">
        <v>5536</v>
      </c>
      <c r="O672" s="236">
        <v>45821</v>
      </c>
      <c r="P672" s="235"/>
      <c r="Q672" s="235" t="s">
        <v>3765</v>
      </c>
      <c r="R672" s="236">
        <v>45951</v>
      </c>
      <c r="S672" s="218" t="s">
        <v>10950</v>
      </c>
      <c r="T672" s="235" t="s">
        <v>5539</v>
      </c>
      <c r="U672" s="236">
        <v>46017</v>
      </c>
      <c r="V672" s="235"/>
      <c r="W672" s="235" t="s">
        <v>3748</v>
      </c>
      <c r="X672" s="236">
        <v>46036</v>
      </c>
      <c r="Y672" s="218" t="s">
        <v>11971</v>
      </c>
      <c r="Z672" s="235"/>
      <c r="AA672" s="235"/>
      <c r="AB672" s="235"/>
      <c r="AC672" s="235"/>
      <c r="AD672" s="235"/>
      <c r="AE672" s="235"/>
      <c r="AF672" s="235"/>
      <c r="AG672" s="235"/>
      <c r="AH672" s="235"/>
      <c r="AI672" s="235"/>
      <c r="AJ672" s="235"/>
      <c r="AK672" s="235"/>
      <c r="AL672" s="235"/>
      <c r="AM672" s="235"/>
    </row>
    <row r="673" spans="1:39" s="77" customFormat="1" ht="15" hidden="1" x14ac:dyDescent="0.25">
      <c r="A673" s="264" t="s">
        <v>8263</v>
      </c>
      <c r="B673" s="264"/>
      <c r="C673" s="264"/>
      <c r="D673" s="264" t="s">
        <v>9507</v>
      </c>
      <c r="E673" s="247" t="s">
        <v>10912</v>
      </c>
      <c r="F673" s="239">
        <f t="shared" si="120"/>
        <v>46036</v>
      </c>
      <c r="G673" s="259" t="str">
        <f t="shared" si="121"/>
        <v>A</v>
      </c>
      <c r="H673" s="274" t="str">
        <f t="shared" si="122"/>
        <v>MR_DER-1501_26</v>
      </c>
      <c r="I673" s="234" t="str">
        <f t="shared" si="123"/>
        <v>ND</v>
      </c>
      <c r="J673" s="234" t="str">
        <f t="shared" si="124"/>
        <v>ND</v>
      </c>
      <c r="K673" s="235" t="s">
        <v>3730</v>
      </c>
      <c r="L673" s="236">
        <v>45807</v>
      </c>
      <c r="M673" s="218" t="s">
        <v>9545</v>
      </c>
      <c r="N673" s="235" t="s">
        <v>5536</v>
      </c>
      <c r="O673" s="236">
        <v>45821</v>
      </c>
      <c r="P673" s="235"/>
      <c r="Q673" s="235" t="s">
        <v>3765</v>
      </c>
      <c r="R673" s="236">
        <v>45951</v>
      </c>
      <c r="S673" s="218" t="s">
        <v>10950</v>
      </c>
      <c r="T673" s="235" t="s">
        <v>5539</v>
      </c>
      <c r="U673" s="236">
        <v>46017</v>
      </c>
      <c r="V673" s="235"/>
      <c r="W673" s="235" t="s">
        <v>3748</v>
      </c>
      <c r="X673" s="236">
        <v>46036</v>
      </c>
      <c r="Y673" s="218" t="s">
        <v>11971</v>
      </c>
      <c r="Z673" s="235"/>
      <c r="AA673" s="235"/>
      <c r="AB673" s="235"/>
      <c r="AC673" s="235"/>
      <c r="AD673" s="235"/>
      <c r="AE673" s="235"/>
      <c r="AF673" s="235"/>
      <c r="AG673" s="235"/>
      <c r="AH673" s="235"/>
      <c r="AI673" s="235"/>
      <c r="AJ673" s="235"/>
      <c r="AK673" s="235"/>
      <c r="AL673" s="235"/>
      <c r="AM673" s="235"/>
    </row>
    <row r="674" spans="1:39" s="77" customFormat="1" ht="15" hidden="1" x14ac:dyDescent="0.25">
      <c r="A674" s="264" t="s">
        <v>8263</v>
      </c>
      <c r="B674" s="264"/>
      <c r="C674" s="264"/>
      <c r="D674" s="264" t="s">
        <v>9508</v>
      </c>
      <c r="E674" s="247" t="s">
        <v>10913</v>
      </c>
      <c r="F674" s="239">
        <f t="shared" si="120"/>
        <v>46036</v>
      </c>
      <c r="G674" s="259" t="str">
        <f t="shared" si="121"/>
        <v>A</v>
      </c>
      <c r="H674" s="274" t="str">
        <f t="shared" si="122"/>
        <v>MR_DER-1501_26</v>
      </c>
      <c r="I674" s="234" t="str">
        <f t="shared" si="123"/>
        <v>ND</v>
      </c>
      <c r="J674" s="234" t="str">
        <f t="shared" si="124"/>
        <v>ND</v>
      </c>
      <c r="K674" s="235" t="s">
        <v>3730</v>
      </c>
      <c r="L674" s="236">
        <v>45807</v>
      </c>
      <c r="M674" s="218" t="s">
        <v>9545</v>
      </c>
      <c r="N674" s="235" t="s">
        <v>5536</v>
      </c>
      <c r="O674" s="236">
        <v>45821</v>
      </c>
      <c r="P674" s="235"/>
      <c r="Q674" s="235" t="s">
        <v>3765</v>
      </c>
      <c r="R674" s="236">
        <v>45951</v>
      </c>
      <c r="S674" s="218" t="s">
        <v>10950</v>
      </c>
      <c r="T674" s="235" t="s">
        <v>5539</v>
      </c>
      <c r="U674" s="236">
        <v>46017</v>
      </c>
      <c r="V674" s="235"/>
      <c r="W674" s="235" t="s">
        <v>3748</v>
      </c>
      <c r="X674" s="236">
        <v>46036</v>
      </c>
      <c r="Y674" s="218" t="s">
        <v>11971</v>
      </c>
      <c r="Z674" s="235"/>
      <c r="AA674" s="235"/>
      <c r="AB674" s="235"/>
      <c r="AC674" s="235"/>
      <c r="AD674" s="235"/>
      <c r="AE674" s="235"/>
      <c r="AF674" s="235"/>
      <c r="AG674" s="235"/>
      <c r="AH674" s="235"/>
      <c r="AI674" s="235"/>
      <c r="AJ674" s="235"/>
      <c r="AK674" s="235"/>
      <c r="AL674" s="235"/>
      <c r="AM674" s="235"/>
    </row>
    <row r="675" spans="1:39" s="77" customFormat="1" ht="15" hidden="1" x14ac:dyDescent="0.25">
      <c r="A675" s="264" t="s">
        <v>8263</v>
      </c>
      <c r="B675" s="264"/>
      <c r="C675" s="264"/>
      <c r="D675" s="264" t="s">
        <v>9509</v>
      </c>
      <c r="E675" s="247" t="s">
        <v>10914</v>
      </c>
      <c r="F675" s="239">
        <f t="shared" si="120"/>
        <v>46036</v>
      </c>
      <c r="G675" s="259" t="str">
        <f t="shared" si="121"/>
        <v>A</v>
      </c>
      <c r="H675" s="274" t="str">
        <f t="shared" si="122"/>
        <v>MR_DER-1501_26</v>
      </c>
      <c r="I675" s="234" t="str">
        <f t="shared" si="123"/>
        <v>ND</v>
      </c>
      <c r="J675" s="234" t="str">
        <f t="shared" si="124"/>
        <v>ND</v>
      </c>
      <c r="K675" s="235" t="s">
        <v>3730</v>
      </c>
      <c r="L675" s="236">
        <v>45807</v>
      </c>
      <c r="M675" s="218" t="s">
        <v>9545</v>
      </c>
      <c r="N675" s="235" t="s">
        <v>5536</v>
      </c>
      <c r="O675" s="236">
        <v>45821</v>
      </c>
      <c r="P675" s="235"/>
      <c r="Q675" s="235" t="s">
        <v>3765</v>
      </c>
      <c r="R675" s="236">
        <v>45951</v>
      </c>
      <c r="S675" s="218" t="s">
        <v>10950</v>
      </c>
      <c r="T675" s="235" t="s">
        <v>5539</v>
      </c>
      <c r="U675" s="236">
        <v>46017</v>
      </c>
      <c r="V675" s="235"/>
      <c r="W675" s="235" t="s">
        <v>3748</v>
      </c>
      <c r="X675" s="236">
        <v>46036</v>
      </c>
      <c r="Y675" s="218" t="s">
        <v>11971</v>
      </c>
      <c r="Z675" s="235"/>
      <c r="AA675" s="235"/>
      <c r="AB675" s="235"/>
      <c r="AC675" s="235"/>
      <c r="AD675" s="235"/>
      <c r="AE675" s="235"/>
      <c r="AF675" s="235"/>
      <c r="AG675" s="235"/>
      <c r="AH675" s="235"/>
      <c r="AI675" s="235"/>
      <c r="AJ675" s="235"/>
      <c r="AK675" s="235"/>
      <c r="AL675" s="235"/>
      <c r="AM675" s="235"/>
    </row>
    <row r="676" spans="1:39" s="77" customFormat="1" ht="15" hidden="1" x14ac:dyDescent="0.25">
      <c r="A676" s="264" t="s">
        <v>8263</v>
      </c>
      <c r="B676" s="264"/>
      <c r="C676" s="264"/>
      <c r="D676" s="264" t="s">
        <v>9510</v>
      </c>
      <c r="E676" s="247" t="s">
        <v>10915</v>
      </c>
      <c r="F676" s="239">
        <f t="shared" si="120"/>
        <v>46036</v>
      </c>
      <c r="G676" s="259" t="str">
        <f t="shared" si="121"/>
        <v>A</v>
      </c>
      <c r="H676" s="274" t="str">
        <f t="shared" si="122"/>
        <v>MR_DER-1501_26</v>
      </c>
      <c r="I676" s="234" t="str">
        <f t="shared" si="123"/>
        <v>ND</v>
      </c>
      <c r="J676" s="234" t="str">
        <f t="shared" si="124"/>
        <v>ND</v>
      </c>
      <c r="K676" s="235" t="s">
        <v>3730</v>
      </c>
      <c r="L676" s="236">
        <v>45807</v>
      </c>
      <c r="M676" s="218" t="s">
        <v>9545</v>
      </c>
      <c r="N676" s="235" t="s">
        <v>5536</v>
      </c>
      <c r="O676" s="236">
        <v>45821</v>
      </c>
      <c r="P676" s="235"/>
      <c r="Q676" s="235" t="s">
        <v>3765</v>
      </c>
      <c r="R676" s="236">
        <v>45951</v>
      </c>
      <c r="S676" s="218" t="s">
        <v>10950</v>
      </c>
      <c r="T676" s="235" t="s">
        <v>5539</v>
      </c>
      <c r="U676" s="236">
        <v>46017</v>
      </c>
      <c r="V676" s="235"/>
      <c r="W676" s="235" t="s">
        <v>3748</v>
      </c>
      <c r="X676" s="236">
        <v>46036</v>
      </c>
      <c r="Y676" s="218" t="s">
        <v>11971</v>
      </c>
      <c r="Z676" s="235"/>
      <c r="AA676" s="235"/>
      <c r="AB676" s="235"/>
      <c r="AC676" s="235"/>
      <c r="AD676" s="235"/>
      <c r="AE676" s="235"/>
      <c r="AF676" s="235"/>
      <c r="AG676" s="235"/>
      <c r="AH676" s="235"/>
      <c r="AI676" s="235"/>
      <c r="AJ676" s="235"/>
      <c r="AK676" s="235"/>
      <c r="AL676" s="235"/>
      <c r="AM676" s="235"/>
    </row>
    <row r="677" spans="1:39" s="77" customFormat="1" ht="15" hidden="1" x14ac:dyDescent="0.25">
      <c r="A677" s="264" t="s">
        <v>8263</v>
      </c>
      <c r="B677" s="264"/>
      <c r="C677" s="264"/>
      <c r="D677" s="264" t="s">
        <v>9511</v>
      </c>
      <c r="E677" s="247" t="s">
        <v>10916</v>
      </c>
      <c r="F677" s="239">
        <f t="shared" si="120"/>
        <v>46036</v>
      </c>
      <c r="G677" s="259" t="str">
        <f t="shared" si="121"/>
        <v>A</v>
      </c>
      <c r="H677" s="274" t="str">
        <f t="shared" si="122"/>
        <v>MR_DER-1501_26</v>
      </c>
      <c r="I677" s="234" t="str">
        <f t="shared" si="123"/>
        <v>ND</v>
      </c>
      <c r="J677" s="234" t="str">
        <f t="shared" si="124"/>
        <v>ND</v>
      </c>
      <c r="K677" s="235" t="s">
        <v>3730</v>
      </c>
      <c r="L677" s="236">
        <v>45807</v>
      </c>
      <c r="M677" s="218" t="s">
        <v>9545</v>
      </c>
      <c r="N677" s="235" t="s">
        <v>5536</v>
      </c>
      <c r="O677" s="236">
        <v>45821</v>
      </c>
      <c r="P677" s="235"/>
      <c r="Q677" s="235" t="s">
        <v>3765</v>
      </c>
      <c r="R677" s="236">
        <v>45951</v>
      </c>
      <c r="S677" s="218" t="s">
        <v>10950</v>
      </c>
      <c r="T677" s="235" t="s">
        <v>5539</v>
      </c>
      <c r="U677" s="236">
        <v>46017</v>
      </c>
      <c r="V677" s="235"/>
      <c r="W677" s="235" t="s">
        <v>3748</v>
      </c>
      <c r="X677" s="236">
        <v>46036</v>
      </c>
      <c r="Y677" s="218" t="s">
        <v>11971</v>
      </c>
      <c r="Z677" s="235"/>
      <c r="AA677" s="235"/>
      <c r="AB677" s="235"/>
      <c r="AC677" s="235"/>
      <c r="AD677" s="235"/>
      <c r="AE677" s="235"/>
      <c r="AF677" s="235"/>
      <c r="AG677" s="235"/>
      <c r="AH677" s="235"/>
      <c r="AI677" s="235"/>
      <c r="AJ677" s="235"/>
      <c r="AK677" s="235"/>
      <c r="AL677" s="235"/>
      <c r="AM677" s="235"/>
    </row>
    <row r="678" spans="1:39" s="77" customFormat="1" ht="15" hidden="1" x14ac:dyDescent="0.25">
      <c r="A678" s="264" t="s">
        <v>8263</v>
      </c>
      <c r="B678" s="264"/>
      <c r="C678" s="264"/>
      <c r="D678" s="264" t="s">
        <v>9512</v>
      </c>
      <c r="E678" s="247" t="s">
        <v>10917</v>
      </c>
      <c r="F678" s="239">
        <f t="shared" si="120"/>
        <v>46036</v>
      </c>
      <c r="G678" s="259" t="str">
        <f t="shared" si="121"/>
        <v>A</v>
      </c>
      <c r="H678" s="274" t="str">
        <f t="shared" si="122"/>
        <v>MR_DER-1501_26</v>
      </c>
      <c r="I678" s="234" t="str">
        <f t="shared" si="123"/>
        <v>ND</v>
      </c>
      <c r="J678" s="234" t="str">
        <f t="shared" si="124"/>
        <v>ND</v>
      </c>
      <c r="K678" s="235" t="s">
        <v>3730</v>
      </c>
      <c r="L678" s="236">
        <v>45807</v>
      </c>
      <c r="M678" s="218" t="s">
        <v>9545</v>
      </c>
      <c r="N678" s="235" t="s">
        <v>5536</v>
      </c>
      <c r="O678" s="236">
        <v>45821</v>
      </c>
      <c r="P678" s="235"/>
      <c r="Q678" s="235" t="s">
        <v>3765</v>
      </c>
      <c r="R678" s="236">
        <v>45951</v>
      </c>
      <c r="S678" s="218" t="s">
        <v>10950</v>
      </c>
      <c r="T678" s="235" t="s">
        <v>5539</v>
      </c>
      <c r="U678" s="236">
        <v>46017</v>
      </c>
      <c r="V678" s="235"/>
      <c r="W678" s="235" t="s">
        <v>3748</v>
      </c>
      <c r="X678" s="236">
        <v>46036</v>
      </c>
      <c r="Y678" s="218" t="s">
        <v>11971</v>
      </c>
      <c r="Z678" s="235"/>
      <c r="AA678" s="235"/>
      <c r="AB678" s="235"/>
      <c r="AC678" s="235"/>
      <c r="AD678" s="235"/>
      <c r="AE678" s="235"/>
      <c r="AF678" s="235"/>
      <c r="AG678" s="235"/>
      <c r="AH678" s="235"/>
      <c r="AI678" s="235"/>
      <c r="AJ678" s="235"/>
      <c r="AK678" s="235"/>
      <c r="AL678" s="235"/>
      <c r="AM678" s="235"/>
    </row>
    <row r="679" spans="1:39" s="77" customFormat="1" ht="15" hidden="1" x14ac:dyDescent="0.25">
      <c r="A679" s="264" t="s">
        <v>8263</v>
      </c>
      <c r="B679" s="264"/>
      <c r="C679" s="264"/>
      <c r="D679" s="264" t="s">
        <v>9513</v>
      </c>
      <c r="E679" s="247" t="s">
        <v>10918</v>
      </c>
      <c r="F679" s="239">
        <f t="shared" si="120"/>
        <v>46036</v>
      </c>
      <c r="G679" s="259" t="str">
        <f t="shared" si="121"/>
        <v>A</v>
      </c>
      <c r="H679" s="274" t="str">
        <f t="shared" si="122"/>
        <v>MR_DER-1501_26</v>
      </c>
      <c r="I679" s="234" t="str">
        <f t="shared" si="123"/>
        <v>ND</v>
      </c>
      <c r="J679" s="234" t="str">
        <f t="shared" si="124"/>
        <v>ND</v>
      </c>
      <c r="K679" s="235" t="s">
        <v>3730</v>
      </c>
      <c r="L679" s="236">
        <v>45807</v>
      </c>
      <c r="M679" s="218" t="s">
        <v>9545</v>
      </c>
      <c r="N679" s="235" t="s">
        <v>5536</v>
      </c>
      <c r="O679" s="236">
        <v>45821</v>
      </c>
      <c r="P679" s="235"/>
      <c r="Q679" s="235" t="s">
        <v>3765</v>
      </c>
      <c r="R679" s="236">
        <v>45951</v>
      </c>
      <c r="S679" s="218" t="s">
        <v>10950</v>
      </c>
      <c r="T679" s="235" t="s">
        <v>5539</v>
      </c>
      <c r="U679" s="236">
        <v>46017</v>
      </c>
      <c r="V679" s="235"/>
      <c r="W679" s="235" t="s">
        <v>3748</v>
      </c>
      <c r="X679" s="236">
        <v>46036</v>
      </c>
      <c r="Y679" s="218" t="s">
        <v>11971</v>
      </c>
      <c r="Z679" s="235"/>
      <c r="AA679" s="235"/>
      <c r="AB679" s="235"/>
      <c r="AC679" s="235"/>
      <c r="AD679" s="235"/>
      <c r="AE679" s="235"/>
      <c r="AF679" s="235"/>
      <c r="AG679" s="235"/>
      <c r="AH679" s="235"/>
      <c r="AI679" s="235"/>
      <c r="AJ679" s="235"/>
      <c r="AK679" s="235"/>
      <c r="AL679" s="235"/>
      <c r="AM679" s="235"/>
    </row>
    <row r="680" spans="1:39" s="77" customFormat="1" ht="15" hidden="1" x14ac:dyDescent="0.25">
      <c r="A680" s="264" t="s">
        <v>8263</v>
      </c>
      <c r="B680" s="264"/>
      <c r="C680" s="264"/>
      <c r="D680" s="264" t="s">
        <v>9514</v>
      </c>
      <c r="E680" s="247" t="s">
        <v>10919</v>
      </c>
      <c r="F680" s="239">
        <f t="shared" si="120"/>
        <v>46036</v>
      </c>
      <c r="G680" s="259" t="str">
        <f t="shared" si="121"/>
        <v>A</v>
      </c>
      <c r="H680" s="274" t="str">
        <f t="shared" si="122"/>
        <v>MR_DER-1501_26</v>
      </c>
      <c r="I680" s="234" t="str">
        <f t="shared" si="123"/>
        <v>ND</v>
      </c>
      <c r="J680" s="234" t="str">
        <f t="shared" si="124"/>
        <v>ND</v>
      </c>
      <c r="K680" s="235" t="s">
        <v>3730</v>
      </c>
      <c r="L680" s="236">
        <v>45807</v>
      </c>
      <c r="M680" s="218" t="s">
        <v>9545</v>
      </c>
      <c r="N680" s="235" t="s">
        <v>5536</v>
      </c>
      <c r="O680" s="236">
        <v>45821</v>
      </c>
      <c r="P680" s="235"/>
      <c r="Q680" s="235" t="s">
        <v>3765</v>
      </c>
      <c r="R680" s="236">
        <v>45951</v>
      </c>
      <c r="S680" s="218" t="s">
        <v>10950</v>
      </c>
      <c r="T680" s="235" t="s">
        <v>5539</v>
      </c>
      <c r="U680" s="236">
        <v>46017</v>
      </c>
      <c r="V680" s="235"/>
      <c r="W680" s="235" t="s">
        <v>3748</v>
      </c>
      <c r="X680" s="236">
        <v>46036</v>
      </c>
      <c r="Y680" s="218" t="s">
        <v>11971</v>
      </c>
      <c r="Z680" s="235"/>
      <c r="AA680" s="235"/>
      <c r="AB680" s="235"/>
      <c r="AC680" s="235"/>
      <c r="AD680" s="235"/>
      <c r="AE680" s="235"/>
      <c r="AF680" s="235"/>
      <c r="AG680" s="235"/>
      <c r="AH680" s="235"/>
      <c r="AI680" s="235"/>
      <c r="AJ680" s="235"/>
      <c r="AK680" s="235"/>
      <c r="AL680" s="235"/>
      <c r="AM680" s="235"/>
    </row>
    <row r="681" spans="1:39" s="77" customFormat="1" ht="15" hidden="1" x14ac:dyDescent="0.25">
      <c r="A681" s="264" t="s">
        <v>8263</v>
      </c>
      <c r="B681" s="264"/>
      <c r="C681" s="264"/>
      <c r="D681" s="264" t="s">
        <v>9515</v>
      </c>
      <c r="E681" s="247" t="s">
        <v>10920</v>
      </c>
      <c r="F681" s="239">
        <f t="shared" si="120"/>
        <v>46036</v>
      </c>
      <c r="G681" s="259" t="str">
        <f t="shared" si="121"/>
        <v>A</v>
      </c>
      <c r="H681" s="274" t="str">
        <f t="shared" si="122"/>
        <v>MR_DER-1501_26</v>
      </c>
      <c r="I681" s="234" t="str">
        <f t="shared" si="123"/>
        <v>ND</v>
      </c>
      <c r="J681" s="234" t="str">
        <f t="shared" si="124"/>
        <v>ND</v>
      </c>
      <c r="K681" s="235" t="s">
        <v>3730</v>
      </c>
      <c r="L681" s="236">
        <v>45807</v>
      </c>
      <c r="M681" s="218" t="s">
        <v>9545</v>
      </c>
      <c r="N681" s="235" t="s">
        <v>5536</v>
      </c>
      <c r="O681" s="236">
        <v>45821</v>
      </c>
      <c r="P681" s="235"/>
      <c r="Q681" s="235" t="s">
        <v>3765</v>
      </c>
      <c r="R681" s="236">
        <v>45951</v>
      </c>
      <c r="S681" s="218" t="s">
        <v>10950</v>
      </c>
      <c r="T681" s="235" t="s">
        <v>5539</v>
      </c>
      <c r="U681" s="236">
        <v>46017</v>
      </c>
      <c r="V681" s="235"/>
      <c r="W681" s="235" t="s">
        <v>3748</v>
      </c>
      <c r="X681" s="236">
        <v>46036</v>
      </c>
      <c r="Y681" s="218" t="s">
        <v>11971</v>
      </c>
      <c r="Z681" s="235"/>
      <c r="AA681" s="235"/>
      <c r="AB681" s="235"/>
      <c r="AC681" s="235"/>
      <c r="AD681" s="235"/>
      <c r="AE681" s="235"/>
      <c r="AF681" s="235"/>
      <c r="AG681" s="235"/>
      <c r="AH681" s="235"/>
      <c r="AI681" s="235"/>
      <c r="AJ681" s="235"/>
      <c r="AK681" s="235"/>
      <c r="AL681" s="235"/>
      <c r="AM681" s="235"/>
    </row>
    <row r="682" spans="1:39" s="77" customFormat="1" ht="15" hidden="1" x14ac:dyDescent="0.25">
      <c r="A682" s="264" t="s">
        <v>8263</v>
      </c>
      <c r="B682" s="264"/>
      <c r="C682" s="264"/>
      <c r="D682" s="264" t="s">
        <v>9516</v>
      </c>
      <c r="E682" s="247" t="s">
        <v>10921</v>
      </c>
      <c r="F682" s="239">
        <f t="shared" si="120"/>
        <v>46036</v>
      </c>
      <c r="G682" s="259" t="str">
        <f t="shared" si="121"/>
        <v>A</v>
      </c>
      <c r="H682" s="274" t="str">
        <f t="shared" si="122"/>
        <v>MR_DER-1501_26</v>
      </c>
      <c r="I682" s="234" t="str">
        <f t="shared" si="123"/>
        <v>ND</v>
      </c>
      <c r="J682" s="234" t="str">
        <f t="shared" si="124"/>
        <v>ND</v>
      </c>
      <c r="K682" s="235" t="s">
        <v>3730</v>
      </c>
      <c r="L682" s="236">
        <v>45807</v>
      </c>
      <c r="M682" s="218" t="s">
        <v>9545</v>
      </c>
      <c r="N682" s="235" t="s">
        <v>5536</v>
      </c>
      <c r="O682" s="236">
        <v>45821</v>
      </c>
      <c r="P682" s="235"/>
      <c r="Q682" s="235" t="s">
        <v>3765</v>
      </c>
      <c r="R682" s="236">
        <v>45951</v>
      </c>
      <c r="S682" s="218" t="s">
        <v>10950</v>
      </c>
      <c r="T682" s="235" t="s">
        <v>5539</v>
      </c>
      <c r="U682" s="236">
        <v>46017</v>
      </c>
      <c r="V682" s="235"/>
      <c r="W682" s="235" t="s">
        <v>3748</v>
      </c>
      <c r="X682" s="236">
        <v>46036</v>
      </c>
      <c r="Y682" s="218" t="s">
        <v>11971</v>
      </c>
      <c r="Z682" s="235"/>
      <c r="AA682" s="235"/>
      <c r="AB682" s="235"/>
      <c r="AC682" s="235"/>
      <c r="AD682" s="235"/>
      <c r="AE682" s="235"/>
      <c r="AF682" s="235"/>
      <c r="AG682" s="235"/>
      <c r="AH682" s="235"/>
      <c r="AI682" s="235"/>
      <c r="AJ682" s="235"/>
      <c r="AK682" s="235"/>
      <c r="AL682" s="235"/>
      <c r="AM682" s="235"/>
    </row>
    <row r="683" spans="1:39" s="77" customFormat="1" ht="15" hidden="1" x14ac:dyDescent="0.25">
      <c r="A683" s="264" t="s">
        <v>8263</v>
      </c>
      <c r="B683" s="264"/>
      <c r="C683" s="264"/>
      <c r="D683" s="264" t="s">
        <v>9517</v>
      </c>
      <c r="E683" s="247" t="s">
        <v>10922</v>
      </c>
      <c r="F683" s="239">
        <f t="shared" si="120"/>
        <v>46036</v>
      </c>
      <c r="G683" s="259" t="str">
        <f t="shared" si="121"/>
        <v>A</v>
      </c>
      <c r="H683" s="274" t="str">
        <f t="shared" si="122"/>
        <v>MR_DER-1501_26</v>
      </c>
      <c r="I683" s="234" t="str">
        <f t="shared" si="123"/>
        <v>ND</v>
      </c>
      <c r="J683" s="234" t="str">
        <f t="shared" si="124"/>
        <v>ND</v>
      </c>
      <c r="K683" s="235" t="s">
        <v>3730</v>
      </c>
      <c r="L683" s="236">
        <v>45807</v>
      </c>
      <c r="M683" s="218" t="s">
        <v>9545</v>
      </c>
      <c r="N683" s="235" t="s">
        <v>5536</v>
      </c>
      <c r="O683" s="236">
        <v>45821</v>
      </c>
      <c r="P683" s="235"/>
      <c r="Q683" s="235" t="s">
        <v>3765</v>
      </c>
      <c r="R683" s="236">
        <v>45951</v>
      </c>
      <c r="S683" s="218" t="s">
        <v>10950</v>
      </c>
      <c r="T683" s="235" t="s">
        <v>5539</v>
      </c>
      <c r="U683" s="236">
        <v>46017</v>
      </c>
      <c r="V683" s="235"/>
      <c r="W683" s="235" t="s">
        <v>3748</v>
      </c>
      <c r="X683" s="236">
        <v>46036</v>
      </c>
      <c r="Y683" s="218" t="s">
        <v>11971</v>
      </c>
      <c r="Z683" s="235"/>
      <c r="AA683" s="235"/>
      <c r="AB683" s="235"/>
      <c r="AC683" s="235"/>
      <c r="AD683" s="235"/>
      <c r="AE683" s="235"/>
      <c r="AF683" s="235"/>
      <c r="AG683" s="235"/>
      <c r="AH683" s="235"/>
      <c r="AI683" s="235"/>
      <c r="AJ683" s="235"/>
      <c r="AK683" s="235"/>
      <c r="AL683" s="235"/>
      <c r="AM683" s="235"/>
    </row>
    <row r="684" spans="1:39" s="77" customFormat="1" ht="15" hidden="1" x14ac:dyDescent="0.25">
      <c r="A684" s="264" t="s">
        <v>8263</v>
      </c>
      <c r="B684" s="264"/>
      <c r="C684" s="264"/>
      <c r="D684" s="264" t="s">
        <v>9518</v>
      </c>
      <c r="E684" s="247" t="s">
        <v>10923</v>
      </c>
      <c r="F684" s="239">
        <f t="shared" si="120"/>
        <v>46036</v>
      </c>
      <c r="G684" s="259" t="str">
        <f t="shared" si="121"/>
        <v>A</v>
      </c>
      <c r="H684" s="274" t="str">
        <f t="shared" si="122"/>
        <v>MR_DER-1501_26</v>
      </c>
      <c r="I684" s="234" t="str">
        <f t="shared" si="123"/>
        <v>ND</v>
      </c>
      <c r="J684" s="234" t="str">
        <f t="shared" si="124"/>
        <v>ND</v>
      </c>
      <c r="K684" s="235" t="s">
        <v>3730</v>
      </c>
      <c r="L684" s="236">
        <v>45807</v>
      </c>
      <c r="M684" s="218" t="s">
        <v>9545</v>
      </c>
      <c r="N684" s="235" t="s">
        <v>5536</v>
      </c>
      <c r="O684" s="236">
        <v>45821</v>
      </c>
      <c r="P684" s="235"/>
      <c r="Q684" s="235" t="s">
        <v>3765</v>
      </c>
      <c r="R684" s="236">
        <v>45951</v>
      </c>
      <c r="S684" s="218" t="s">
        <v>10950</v>
      </c>
      <c r="T684" s="235" t="s">
        <v>5539</v>
      </c>
      <c r="U684" s="236">
        <v>46017</v>
      </c>
      <c r="V684" s="235"/>
      <c r="W684" s="235" t="s">
        <v>3748</v>
      </c>
      <c r="X684" s="236">
        <v>46036</v>
      </c>
      <c r="Y684" s="218" t="s">
        <v>11971</v>
      </c>
      <c r="Z684" s="235"/>
      <c r="AA684" s="235"/>
      <c r="AB684" s="235"/>
      <c r="AC684" s="235"/>
      <c r="AD684" s="235"/>
      <c r="AE684" s="235"/>
      <c r="AF684" s="235"/>
      <c r="AG684" s="235"/>
      <c r="AH684" s="235"/>
      <c r="AI684" s="235"/>
      <c r="AJ684" s="235"/>
      <c r="AK684" s="235"/>
      <c r="AL684" s="235"/>
      <c r="AM684" s="235"/>
    </row>
    <row r="685" spans="1:39" s="77" customFormat="1" ht="15" hidden="1" x14ac:dyDescent="0.25">
      <c r="A685" s="264" t="s">
        <v>8263</v>
      </c>
      <c r="B685" s="264"/>
      <c r="C685" s="264"/>
      <c r="D685" s="264" t="s">
        <v>9519</v>
      </c>
      <c r="E685" s="247" t="s">
        <v>10924</v>
      </c>
      <c r="F685" s="239">
        <f t="shared" si="120"/>
        <v>46036</v>
      </c>
      <c r="G685" s="259" t="str">
        <f t="shared" si="121"/>
        <v>A</v>
      </c>
      <c r="H685" s="274" t="str">
        <f t="shared" si="122"/>
        <v>MR_DER-1501_26</v>
      </c>
      <c r="I685" s="234" t="str">
        <f t="shared" si="123"/>
        <v>ND</v>
      </c>
      <c r="J685" s="234" t="str">
        <f t="shared" si="124"/>
        <v>ND</v>
      </c>
      <c r="K685" s="235" t="s">
        <v>3730</v>
      </c>
      <c r="L685" s="236">
        <v>45807</v>
      </c>
      <c r="M685" s="218" t="s">
        <v>9545</v>
      </c>
      <c r="N685" s="235" t="s">
        <v>5536</v>
      </c>
      <c r="O685" s="236">
        <v>45821</v>
      </c>
      <c r="P685" s="235"/>
      <c r="Q685" s="235" t="s">
        <v>3765</v>
      </c>
      <c r="R685" s="236">
        <v>45951</v>
      </c>
      <c r="S685" s="218" t="s">
        <v>10950</v>
      </c>
      <c r="T685" s="235" t="s">
        <v>5539</v>
      </c>
      <c r="U685" s="236">
        <v>46017</v>
      </c>
      <c r="V685" s="235"/>
      <c r="W685" s="235" t="s">
        <v>3748</v>
      </c>
      <c r="X685" s="236">
        <v>46036</v>
      </c>
      <c r="Y685" s="218" t="s">
        <v>11971</v>
      </c>
      <c r="Z685" s="235"/>
      <c r="AA685" s="235"/>
      <c r="AB685" s="235"/>
      <c r="AC685" s="235"/>
      <c r="AD685" s="235"/>
      <c r="AE685" s="235"/>
      <c r="AF685" s="235"/>
      <c r="AG685" s="235"/>
      <c r="AH685" s="235"/>
      <c r="AI685" s="235"/>
      <c r="AJ685" s="235"/>
      <c r="AK685" s="235"/>
      <c r="AL685" s="235"/>
      <c r="AM685" s="235"/>
    </row>
    <row r="686" spans="1:39" s="77" customFormat="1" ht="15" hidden="1" x14ac:dyDescent="0.25">
      <c r="A686" s="264" t="s">
        <v>8263</v>
      </c>
      <c r="B686" s="264"/>
      <c r="C686" s="264"/>
      <c r="D686" s="264" t="s">
        <v>9520</v>
      </c>
      <c r="E686" s="247" t="s">
        <v>10925</v>
      </c>
      <c r="F686" s="239">
        <f t="shared" si="120"/>
        <v>46036</v>
      </c>
      <c r="G686" s="259" t="str">
        <f t="shared" si="121"/>
        <v>A</v>
      </c>
      <c r="H686" s="274" t="str">
        <f t="shared" si="122"/>
        <v>MR_DER-1501_26</v>
      </c>
      <c r="I686" s="234" t="str">
        <f t="shared" si="123"/>
        <v>ND</v>
      </c>
      <c r="J686" s="234" t="str">
        <f t="shared" si="124"/>
        <v>ND</v>
      </c>
      <c r="K686" s="235" t="s">
        <v>3730</v>
      </c>
      <c r="L686" s="236">
        <v>45807</v>
      </c>
      <c r="M686" s="218" t="s">
        <v>9545</v>
      </c>
      <c r="N686" s="235" t="s">
        <v>5536</v>
      </c>
      <c r="O686" s="236">
        <v>45821</v>
      </c>
      <c r="P686" s="235"/>
      <c r="Q686" s="235" t="s">
        <v>3765</v>
      </c>
      <c r="R686" s="236">
        <v>45951</v>
      </c>
      <c r="S686" s="218" t="s">
        <v>10950</v>
      </c>
      <c r="T686" s="235" t="s">
        <v>5539</v>
      </c>
      <c r="U686" s="236">
        <v>46017</v>
      </c>
      <c r="V686" s="235"/>
      <c r="W686" s="235" t="s">
        <v>3748</v>
      </c>
      <c r="X686" s="236">
        <v>46036</v>
      </c>
      <c r="Y686" s="218" t="s">
        <v>11971</v>
      </c>
      <c r="Z686" s="235"/>
      <c r="AA686" s="235"/>
      <c r="AB686" s="235"/>
      <c r="AC686" s="235"/>
      <c r="AD686" s="235"/>
      <c r="AE686" s="235"/>
      <c r="AF686" s="235"/>
      <c r="AG686" s="235"/>
      <c r="AH686" s="235"/>
      <c r="AI686" s="235"/>
      <c r="AJ686" s="235"/>
      <c r="AK686" s="235"/>
      <c r="AL686" s="235"/>
      <c r="AM686" s="235"/>
    </row>
    <row r="687" spans="1:39" s="77" customFormat="1" ht="15" hidden="1" x14ac:dyDescent="0.25">
      <c r="A687" s="264" t="s">
        <v>8263</v>
      </c>
      <c r="B687" s="264"/>
      <c r="C687" s="264"/>
      <c r="D687" s="264" t="s">
        <v>9521</v>
      </c>
      <c r="E687" s="247" t="s">
        <v>10926</v>
      </c>
      <c r="F687" s="239">
        <f t="shared" si="120"/>
        <v>46036</v>
      </c>
      <c r="G687" s="259" t="str">
        <f t="shared" si="121"/>
        <v>A</v>
      </c>
      <c r="H687" s="274" t="str">
        <f t="shared" si="122"/>
        <v>MR_DER-1501_26</v>
      </c>
      <c r="I687" s="234" t="str">
        <f t="shared" si="123"/>
        <v>ND</v>
      </c>
      <c r="J687" s="234" t="str">
        <f t="shared" si="124"/>
        <v>ND</v>
      </c>
      <c r="K687" s="235" t="s">
        <v>3730</v>
      </c>
      <c r="L687" s="236">
        <v>45807</v>
      </c>
      <c r="M687" s="218" t="s">
        <v>9545</v>
      </c>
      <c r="N687" s="235" t="s">
        <v>5536</v>
      </c>
      <c r="O687" s="236">
        <v>45821</v>
      </c>
      <c r="P687" s="235"/>
      <c r="Q687" s="235" t="s">
        <v>3765</v>
      </c>
      <c r="R687" s="236">
        <v>45951</v>
      </c>
      <c r="S687" s="218" t="s">
        <v>10950</v>
      </c>
      <c r="T687" s="235" t="s">
        <v>5539</v>
      </c>
      <c r="U687" s="236">
        <v>46017</v>
      </c>
      <c r="V687" s="235"/>
      <c r="W687" s="235" t="s">
        <v>3748</v>
      </c>
      <c r="X687" s="236">
        <v>46036</v>
      </c>
      <c r="Y687" s="218" t="s">
        <v>11971</v>
      </c>
      <c r="Z687" s="235"/>
      <c r="AA687" s="235"/>
      <c r="AB687" s="235"/>
      <c r="AC687" s="235"/>
      <c r="AD687" s="235"/>
      <c r="AE687" s="235"/>
      <c r="AF687" s="235"/>
      <c r="AG687" s="235"/>
      <c r="AH687" s="235"/>
      <c r="AI687" s="235"/>
      <c r="AJ687" s="235"/>
      <c r="AK687" s="235"/>
      <c r="AL687" s="235"/>
      <c r="AM687" s="235"/>
    </row>
    <row r="688" spans="1:39" s="77" customFormat="1" ht="15" hidden="1" x14ac:dyDescent="0.25">
      <c r="A688" s="264" t="s">
        <v>8263</v>
      </c>
      <c r="B688" s="264"/>
      <c r="C688" s="264"/>
      <c r="D688" s="264" t="s">
        <v>9522</v>
      </c>
      <c r="E688" s="247" t="s">
        <v>10927</v>
      </c>
      <c r="F688" s="239">
        <f t="shared" si="120"/>
        <v>46036</v>
      </c>
      <c r="G688" s="259" t="str">
        <f t="shared" si="121"/>
        <v>A</v>
      </c>
      <c r="H688" s="274" t="str">
        <f t="shared" si="122"/>
        <v>MR_DER-1501_26</v>
      </c>
      <c r="I688" s="234" t="str">
        <f t="shared" si="123"/>
        <v>ND</v>
      </c>
      <c r="J688" s="234" t="str">
        <f t="shared" si="124"/>
        <v>ND</v>
      </c>
      <c r="K688" s="235" t="s">
        <v>3730</v>
      </c>
      <c r="L688" s="236">
        <v>45807</v>
      </c>
      <c r="M688" s="218" t="s">
        <v>9545</v>
      </c>
      <c r="N688" s="235" t="s">
        <v>5536</v>
      </c>
      <c r="O688" s="236">
        <v>45821</v>
      </c>
      <c r="P688" s="235"/>
      <c r="Q688" s="235" t="s">
        <v>3765</v>
      </c>
      <c r="R688" s="236">
        <v>45951</v>
      </c>
      <c r="S688" s="218" t="s">
        <v>10950</v>
      </c>
      <c r="T688" s="235" t="s">
        <v>5539</v>
      </c>
      <c r="U688" s="236">
        <v>46017</v>
      </c>
      <c r="V688" s="235"/>
      <c r="W688" s="235" t="s">
        <v>3748</v>
      </c>
      <c r="X688" s="236">
        <v>46036</v>
      </c>
      <c r="Y688" s="218" t="s">
        <v>11971</v>
      </c>
      <c r="Z688" s="235"/>
      <c r="AA688" s="235"/>
      <c r="AB688" s="235"/>
      <c r="AC688" s="235"/>
      <c r="AD688" s="235"/>
      <c r="AE688" s="235"/>
      <c r="AF688" s="235"/>
      <c r="AG688" s="235"/>
      <c r="AH688" s="235"/>
      <c r="AI688" s="235"/>
      <c r="AJ688" s="235"/>
      <c r="AK688" s="235"/>
      <c r="AL688" s="235"/>
      <c r="AM688" s="235"/>
    </row>
    <row r="689" spans="1:39" s="77" customFormat="1" ht="15" hidden="1" x14ac:dyDescent="0.25">
      <c r="A689" s="264" t="s">
        <v>8263</v>
      </c>
      <c r="B689" s="264"/>
      <c r="C689" s="264"/>
      <c r="D689" s="264" t="s">
        <v>9523</v>
      </c>
      <c r="E689" s="247" t="s">
        <v>10928</v>
      </c>
      <c r="F689" s="239">
        <f t="shared" si="120"/>
        <v>46036</v>
      </c>
      <c r="G689" s="259" t="str">
        <f t="shared" si="121"/>
        <v>A</v>
      </c>
      <c r="H689" s="274" t="str">
        <f t="shared" si="122"/>
        <v>MR_DER-1501_26</v>
      </c>
      <c r="I689" s="234" t="str">
        <f t="shared" si="123"/>
        <v>ND</v>
      </c>
      <c r="J689" s="234" t="str">
        <f t="shared" si="124"/>
        <v>ND</v>
      </c>
      <c r="K689" s="235" t="s">
        <v>3730</v>
      </c>
      <c r="L689" s="236">
        <v>45807</v>
      </c>
      <c r="M689" s="218" t="s">
        <v>9545</v>
      </c>
      <c r="N689" s="235" t="s">
        <v>5536</v>
      </c>
      <c r="O689" s="236">
        <v>45821</v>
      </c>
      <c r="P689" s="235"/>
      <c r="Q689" s="235" t="s">
        <v>3765</v>
      </c>
      <c r="R689" s="236">
        <v>45951</v>
      </c>
      <c r="S689" s="218" t="s">
        <v>10950</v>
      </c>
      <c r="T689" s="235" t="s">
        <v>5539</v>
      </c>
      <c r="U689" s="236">
        <v>46017</v>
      </c>
      <c r="V689" s="235"/>
      <c r="W689" s="235" t="s">
        <v>3748</v>
      </c>
      <c r="X689" s="236">
        <v>46036</v>
      </c>
      <c r="Y689" s="218" t="s">
        <v>11971</v>
      </c>
      <c r="Z689" s="235"/>
      <c r="AA689" s="235"/>
      <c r="AB689" s="235"/>
      <c r="AC689" s="235"/>
      <c r="AD689" s="235"/>
      <c r="AE689" s="235"/>
      <c r="AF689" s="235"/>
      <c r="AG689" s="235"/>
      <c r="AH689" s="235"/>
      <c r="AI689" s="235"/>
      <c r="AJ689" s="235"/>
      <c r="AK689" s="235"/>
      <c r="AL689" s="235"/>
      <c r="AM689" s="235"/>
    </row>
    <row r="690" spans="1:39" s="77" customFormat="1" ht="15" hidden="1" x14ac:dyDescent="0.25">
      <c r="A690" s="264" t="s">
        <v>8263</v>
      </c>
      <c r="B690" s="264"/>
      <c r="C690" s="264"/>
      <c r="D690" s="264" t="s">
        <v>9524</v>
      </c>
      <c r="E690" s="247" t="s">
        <v>10929</v>
      </c>
      <c r="F690" s="239">
        <f t="shared" si="120"/>
        <v>46036</v>
      </c>
      <c r="G690" s="259" t="str">
        <f t="shared" si="121"/>
        <v>A</v>
      </c>
      <c r="H690" s="274" t="str">
        <f t="shared" si="122"/>
        <v>MR_DER-1501_26</v>
      </c>
      <c r="I690" s="234" t="str">
        <f t="shared" si="123"/>
        <v>ND</v>
      </c>
      <c r="J690" s="234" t="str">
        <f t="shared" si="124"/>
        <v>ND</v>
      </c>
      <c r="K690" s="235" t="s">
        <v>3730</v>
      </c>
      <c r="L690" s="236">
        <v>45807</v>
      </c>
      <c r="M690" s="218" t="s">
        <v>9545</v>
      </c>
      <c r="N690" s="235" t="s">
        <v>5536</v>
      </c>
      <c r="O690" s="236">
        <v>45821</v>
      </c>
      <c r="P690" s="235"/>
      <c r="Q690" s="235" t="s">
        <v>3765</v>
      </c>
      <c r="R690" s="236">
        <v>45951</v>
      </c>
      <c r="S690" s="218" t="s">
        <v>10950</v>
      </c>
      <c r="T690" s="235" t="s">
        <v>5539</v>
      </c>
      <c r="U690" s="236">
        <v>46017</v>
      </c>
      <c r="V690" s="235"/>
      <c r="W690" s="235" t="s">
        <v>3748</v>
      </c>
      <c r="X690" s="236">
        <v>46036</v>
      </c>
      <c r="Y690" s="218" t="s">
        <v>11971</v>
      </c>
      <c r="Z690" s="235"/>
      <c r="AA690" s="235"/>
      <c r="AB690" s="235"/>
      <c r="AC690" s="235"/>
      <c r="AD690" s="235"/>
      <c r="AE690" s="235"/>
      <c r="AF690" s="235"/>
      <c r="AG690" s="235"/>
      <c r="AH690" s="235"/>
      <c r="AI690" s="235"/>
      <c r="AJ690" s="235"/>
      <c r="AK690" s="235"/>
      <c r="AL690" s="235"/>
      <c r="AM690" s="235"/>
    </row>
    <row r="691" spans="1:39" s="77" customFormat="1" ht="15" hidden="1" x14ac:dyDescent="0.25">
      <c r="A691" s="264" t="s">
        <v>8263</v>
      </c>
      <c r="B691" s="264"/>
      <c r="C691" s="264"/>
      <c r="D691" s="264" t="s">
        <v>9525</v>
      </c>
      <c r="E691" s="247" t="s">
        <v>10930</v>
      </c>
      <c r="F691" s="239">
        <f t="shared" ref="F691:F711" si="125">IF(L691&lt;&gt;0,MAX(L691,R691,X691,AD691),"NE")</f>
        <v>46036</v>
      </c>
      <c r="G691" s="259" t="str">
        <f t="shared" ref="G691:G719" si="126">IF($F691="","",INDEX($K691:$FI691,1,MATCH($F691,$K691:$FI691,)-1))</f>
        <v>A</v>
      </c>
      <c r="H691" s="274" t="str">
        <f t="shared" ref="H691:H719" si="127">IF($F691="","",INDEX($K691:$AY691,1,MATCH($F691,$K691:$AY691,)+1))</f>
        <v>MR_DER-1501_26</v>
      </c>
      <c r="I691" s="234" t="str">
        <f t="shared" ref="I691:I719" si="128">IF(F691="NE",F691,IF(INDEX(K691:CP691,,MATCH(F691,K691:CP691,0)+3)&lt;&gt;0,INDEX(K691:CP691,,MATCH(F691,K691:CP691,0)+3),"ND"))</f>
        <v>ND</v>
      </c>
      <c r="J691" s="234" t="str">
        <f t="shared" ref="J691:J719" si="129">IF(G691="NE",G691,IF(INDEX(K691:CQ691,,MATCH(G691,K691:CQ691,0)+3)&lt;&gt;0,INDEX(K691:CQ691,,MATCH(G691,K691:CQ691,0)+3),"ND"))</f>
        <v>ND</v>
      </c>
      <c r="K691" s="235" t="s">
        <v>3730</v>
      </c>
      <c r="L691" s="236">
        <v>45807</v>
      </c>
      <c r="M691" s="218" t="s">
        <v>9545</v>
      </c>
      <c r="N691" s="235" t="s">
        <v>5536</v>
      </c>
      <c r="O691" s="236">
        <v>45821</v>
      </c>
      <c r="P691" s="235"/>
      <c r="Q691" s="235" t="s">
        <v>3765</v>
      </c>
      <c r="R691" s="236">
        <v>45951</v>
      </c>
      <c r="S691" s="218" t="s">
        <v>10950</v>
      </c>
      <c r="T691" s="235" t="s">
        <v>5539</v>
      </c>
      <c r="U691" s="236">
        <v>46017</v>
      </c>
      <c r="V691" s="235"/>
      <c r="W691" s="235" t="s">
        <v>3748</v>
      </c>
      <c r="X691" s="236">
        <v>46036</v>
      </c>
      <c r="Y691" s="218" t="s">
        <v>11971</v>
      </c>
      <c r="Z691" s="235"/>
      <c r="AA691" s="235"/>
      <c r="AB691" s="235"/>
      <c r="AC691" s="235"/>
      <c r="AD691" s="235"/>
      <c r="AE691" s="235"/>
      <c r="AF691" s="235"/>
      <c r="AG691" s="235"/>
      <c r="AH691" s="235"/>
      <c r="AI691" s="235"/>
      <c r="AJ691" s="235"/>
      <c r="AK691" s="235"/>
      <c r="AL691" s="235"/>
      <c r="AM691" s="235"/>
    </row>
    <row r="692" spans="1:39" s="77" customFormat="1" ht="15" hidden="1" x14ac:dyDescent="0.25">
      <c r="A692" s="264" t="s">
        <v>8263</v>
      </c>
      <c r="B692" s="264"/>
      <c r="C692" s="264"/>
      <c r="D692" s="264" t="s">
        <v>9526</v>
      </c>
      <c r="E692" s="247" t="s">
        <v>10931</v>
      </c>
      <c r="F692" s="239">
        <f t="shared" si="125"/>
        <v>46036</v>
      </c>
      <c r="G692" s="259" t="str">
        <f t="shared" si="126"/>
        <v>A</v>
      </c>
      <c r="H692" s="274" t="str">
        <f t="shared" si="127"/>
        <v>MR_DER-1501_26</v>
      </c>
      <c r="I692" s="234" t="str">
        <f t="shared" si="128"/>
        <v>ND</v>
      </c>
      <c r="J692" s="234" t="str">
        <f t="shared" si="129"/>
        <v>ND</v>
      </c>
      <c r="K692" s="235" t="s">
        <v>3730</v>
      </c>
      <c r="L692" s="236">
        <v>45807</v>
      </c>
      <c r="M692" s="218" t="s">
        <v>9545</v>
      </c>
      <c r="N692" s="235" t="s">
        <v>5536</v>
      </c>
      <c r="O692" s="236">
        <v>45821</v>
      </c>
      <c r="P692" s="235"/>
      <c r="Q692" s="235" t="s">
        <v>3765</v>
      </c>
      <c r="R692" s="236">
        <v>45951</v>
      </c>
      <c r="S692" s="218" t="s">
        <v>10950</v>
      </c>
      <c r="T692" s="235" t="s">
        <v>5539</v>
      </c>
      <c r="U692" s="236">
        <v>46017</v>
      </c>
      <c r="V692" s="235"/>
      <c r="W692" s="235" t="s">
        <v>3748</v>
      </c>
      <c r="X692" s="236">
        <v>46036</v>
      </c>
      <c r="Y692" s="218" t="s">
        <v>11971</v>
      </c>
      <c r="Z692" s="235"/>
      <c r="AA692" s="235"/>
      <c r="AB692" s="235"/>
      <c r="AC692" s="235"/>
      <c r="AD692" s="235"/>
      <c r="AE692" s="235"/>
      <c r="AF692" s="235"/>
      <c r="AG692" s="235"/>
      <c r="AH692" s="235"/>
      <c r="AI692" s="235"/>
      <c r="AJ692" s="235"/>
      <c r="AK692" s="235"/>
      <c r="AL692" s="235"/>
      <c r="AM692" s="235"/>
    </row>
    <row r="693" spans="1:39" s="77" customFormat="1" ht="15" hidden="1" x14ac:dyDescent="0.25">
      <c r="A693" s="264" t="s">
        <v>8263</v>
      </c>
      <c r="B693" s="264"/>
      <c r="C693" s="264"/>
      <c r="D693" s="264" t="s">
        <v>9527</v>
      </c>
      <c r="E693" s="247" t="s">
        <v>10932</v>
      </c>
      <c r="F693" s="239">
        <f t="shared" si="125"/>
        <v>46036</v>
      </c>
      <c r="G693" s="259" t="str">
        <f t="shared" si="126"/>
        <v>A</v>
      </c>
      <c r="H693" s="274" t="str">
        <f t="shared" si="127"/>
        <v>MR_DER-1501_26</v>
      </c>
      <c r="I693" s="234" t="str">
        <f t="shared" si="128"/>
        <v>ND</v>
      </c>
      <c r="J693" s="234" t="str">
        <f t="shared" si="129"/>
        <v>ND</v>
      </c>
      <c r="K693" s="235" t="s">
        <v>3730</v>
      </c>
      <c r="L693" s="236">
        <v>45807</v>
      </c>
      <c r="M693" s="218" t="s">
        <v>9545</v>
      </c>
      <c r="N693" s="235" t="s">
        <v>5536</v>
      </c>
      <c r="O693" s="236">
        <v>45821</v>
      </c>
      <c r="P693" s="235"/>
      <c r="Q693" s="235" t="s">
        <v>3765</v>
      </c>
      <c r="R693" s="236">
        <v>45951</v>
      </c>
      <c r="S693" s="218" t="s">
        <v>10950</v>
      </c>
      <c r="T693" s="235" t="s">
        <v>5539</v>
      </c>
      <c r="U693" s="236">
        <v>46017</v>
      </c>
      <c r="V693" s="235"/>
      <c r="W693" s="235" t="s">
        <v>3748</v>
      </c>
      <c r="X693" s="236">
        <v>46036</v>
      </c>
      <c r="Y693" s="218" t="s">
        <v>11971</v>
      </c>
      <c r="Z693" s="235"/>
      <c r="AA693" s="235"/>
      <c r="AB693" s="235"/>
      <c r="AC693" s="235"/>
      <c r="AD693" s="235"/>
      <c r="AE693" s="235"/>
      <c r="AF693" s="235"/>
      <c r="AG693" s="235"/>
      <c r="AH693" s="235"/>
      <c r="AI693" s="235"/>
      <c r="AJ693" s="235"/>
      <c r="AK693" s="235"/>
      <c r="AL693" s="235"/>
      <c r="AM693" s="235"/>
    </row>
    <row r="694" spans="1:39" s="77" customFormat="1" ht="15" hidden="1" x14ac:dyDescent="0.25">
      <c r="A694" s="264" t="s">
        <v>8263</v>
      </c>
      <c r="B694" s="264"/>
      <c r="C694" s="264"/>
      <c r="D694" s="264" t="s">
        <v>9528</v>
      </c>
      <c r="E694" s="247" t="s">
        <v>10933</v>
      </c>
      <c r="F694" s="239">
        <f t="shared" si="125"/>
        <v>46036</v>
      </c>
      <c r="G694" s="259" t="str">
        <f t="shared" si="126"/>
        <v>A</v>
      </c>
      <c r="H694" s="274" t="str">
        <f t="shared" si="127"/>
        <v>MR_DER-1501_26</v>
      </c>
      <c r="I694" s="234" t="str">
        <f t="shared" si="128"/>
        <v>ND</v>
      </c>
      <c r="J694" s="234" t="str">
        <f t="shared" si="129"/>
        <v>ND</v>
      </c>
      <c r="K694" s="235" t="s">
        <v>3730</v>
      </c>
      <c r="L694" s="236">
        <v>45807</v>
      </c>
      <c r="M694" s="218" t="s">
        <v>9545</v>
      </c>
      <c r="N694" s="235" t="s">
        <v>5536</v>
      </c>
      <c r="O694" s="236">
        <v>45821</v>
      </c>
      <c r="P694" s="235"/>
      <c r="Q694" s="235" t="s">
        <v>3765</v>
      </c>
      <c r="R694" s="236">
        <v>45951</v>
      </c>
      <c r="S694" s="218" t="s">
        <v>10950</v>
      </c>
      <c r="T694" s="235" t="s">
        <v>5539</v>
      </c>
      <c r="U694" s="236">
        <v>46017</v>
      </c>
      <c r="V694" s="235"/>
      <c r="W694" s="235" t="s">
        <v>3748</v>
      </c>
      <c r="X694" s="236">
        <v>46036</v>
      </c>
      <c r="Y694" s="218" t="s">
        <v>11971</v>
      </c>
      <c r="Z694" s="235"/>
      <c r="AA694" s="235"/>
      <c r="AB694" s="235"/>
      <c r="AC694" s="235"/>
      <c r="AD694" s="235"/>
      <c r="AE694" s="235"/>
      <c r="AF694" s="235"/>
      <c r="AG694" s="235"/>
      <c r="AH694" s="235"/>
      <c r="AI694" s="235"/>
      <c r="AJ694" s="235"/>
      <c r="AK694" s="235"/>
      <c r="AL694" s="235"/>
      <c r="AM694" s="235"/>
    </row>
    <row r="695" spans="1:39" s="77" customFormat="1" ht="15" hidden="1" x14ac:dyDescent="0.25">
      <c r="A695" s="264" t="s">
        <v>8263</v>
      </c>
      <c r="B695" s="264"/>
      <c r="C695" s="264"/>
      <c r="D695" s="264" t="s">
        <v>9529</v>
      </c>
      <c r="E695" s="247" t="s">
        <v>10934</v>
      </c>
      <c r="F695" s="239">
        <f t="shared" si="125"/>
        <v>46036</v>
      </c>
      <c r="G695" s="259" t="str">
        <f t="shared" si="126"/>
        <v>A</v>
      </c>
      <c r="H695" s="274" t="str">
        <f t="shared" si="127"/>
        <v>MR_DER-1501_26</v>
      </c>
      <c r="I695" s="234" t="str">
        <f t="shared" si="128"/>
        <v>ND</v>
      </c>
      <c r="J695" s="234" t="str">
        <f t="shared" si="129"/>
        <v>ND</v>
      </c>
      <c r="K695" s="235" t="s">
        <v>3730</v>
      </c>
      <c r="L695" s="236">
        <v>45807</v>
      </c>
      <c r="M695" s="218" t="s">
        <v>9545</v>
      </c>
      <c r="N695" s="235" t="s">
        <v>5536</v>
      </c>
      <c r="O695" s="236">
        <v>45821</v>
      </c>
      <c r="P695" s="235"/>
      <c r="Q695" s="235" t="s">
        <v>3765</v>
      </c>
      <c r="R695" s="236">
        <v>45951</v>
      </c>
      <c r="S695" s="218" t="s">
        <v>10950</v>
      </c>
      <c r="T695" s="235" t="s">
        <v>5539</v>
      </c>
      <c r="U695" s="236">
        <v>46017</v>
      </c>
      <c r="V695" s="235"/>
      <c r="W695" s="235" t="s">
        <v>3748</v>
      </c>
      <c r="X695" s="236">
        <v>46036</v>
      </c>
      <c r="Y695" s="218" t="s">
        <v>11971</v>
      </c>
      <c r="Z695" s="235"/>
      <c r="AA695" s="235"/>
      <c r="AB695" s="235"/>
      <c r="AC695" s="235"/>
      <c r="AD695" s="235"/>
      <c r="AE695" s="235"/>
      <c r="AF695" s="235"/>
      <c r="AG695" s="235"/>
      <c r="AH695" s="235"/>
      <c r="AI695" s="235"/>
      <c r="AJ695" s="235"/>
      <c r="AK695" s="235"/>
      <c r="AL695" s="235"/>
      <c r="AM695" s="235"/>
    </row>
    <row r="696" spans="1:39" s="77" customFormat="1" ht="15" hidden="1" x14ac:dyDescent="0.25">
      <c r="A696" s="264" t="s">
        <v>8263</v>
      </c>
      <c r="B696" s="264"/>
      <c r="C696" s="264"/>
      <c r="D696" s="264" t="s">
        <v>9530</v>
      </c>
      <c r="E696" s="247" t="s">
        <v>10935</v>
      </c>
      <c r="F696" s="239">
        <f t="shared" si="125"/>
        <v>46036</v>
      </c>
      <c r="G696" s="259" t="str">
        <f t="shared" si="126"/>
        <v>A</v>
      </c>
      <c r="H696" s="274" t="str">
        <f t="shared" si="127"/>
        <v>MR_DER-1501_26</v>
      </c>
      <c r="I696" s="234" t="str">
        <f t="shared" si="128"/>
        <v>ND</v>
      </c>
      <c r="J696" s="234" t="str">
        <f t="shared" si="129"/>
        <v>ND</v>
      </c>
      <c r="K696" s="235" t="s">
        <v>3730</v>
      </c>
      <c r="L696" s="236">
        <v>45807</v>
      </c>
      <c r="M696" s="218" t="s">
        <v>9545</v>
      </c>
      <c r="N696" s="235" t="s">
        <v>5536</v>
      </c>
      <c r="O696" s="236">
        <v>45821</v>
      </c>
      <c r="P696" s="235"/>
      <c r="Q696" s="235" t="s">
        <v>3765</v>
      </c>
      <c r="R696" s="236">
        <v>45951</v>
      </c>
      <c r="S696" s="218" t="s">
        <v>10950</v>
      </c>
      <c r="T696" s="235" t="s">
        <v>5539</v>
      </c>
      <c r="U696" s="236">
        <v>46017</v>
      </c>
      <c r="V696" s="235"/>
      <c r="W696" s="235" t="s">
        <v>3748</v>
      </c>
      <c r="X696" s="236">
        <v>46036</v>
      </c>
      <c r="Y696" s="218" t="s">
        <v>11971</v>
      </c>
      <c r="Z696" s="235"/>
      <c r="AA696" s="235"/>
      <c r="AB696" s="235"/>
      <c r="AC696" s="235"/>
      <c r="AD696" s="235"/>
      <c r="AE696" s="235"/>
      <c r="AF696" s="235"/>
      <c r="AG696" s="235"/>
      <c r="AH696" s="235"/>
      <c r="AI696" s="235"/>
      <c r="AJ696" s="235"/>
      <c r="AK696" s="235"/>
      <c r="AL696" s="235"/>
      <c r="AM696" s="235"/>
    </row>
    <row r="697" spans="1:39" s="77" customFormat="1" ht="15" hidden="1" x14ac:dyDescent="0.25">
      <c r="A697" s="264" t="s">
        <v>8263</v>
      </c>
      <c r="B697" s="264"/>
      <c r="C697" s="264"/>
      <c r="D697" s="264" t="s">
        <v>9531</v>
      </c>
      <c r="E697" s="247" t="s">
        <v>10936</v>
      </c>
      <c r="F697" s="239">
        <f t="shared" si="125"/>
        <v>46036</v>
      </c>
      <c r="G697" s="259" t="str">
        <f t="shared" si="126"/>
        <v>A</v>
      </c>
      <c r="H697" s="274" t="str">
        <f t="shared" si="127"/>
        <v>MR_DER-1501_26</v>
      </c>
      <c r="I697" s="234" t="str">
        <f t="shared" si="128"/>
        <v>ND</v>
      </c>
      <c r="J697" s="234" t="str">
        <f t="shared" si="129"/>
        <v>ND</v>
      </c>
      <c r="K697" s="235" t="s">
        <v>3730</v>
      </c>
      <c r="L697" s="236">
        <v>45807</v>
      </c>
      <c r="M697" s="218" t="s">
        <v>9545</v>
      </c>
      <c r="N697" s="235" t="s">
        <v>5536</v>
      </c>
      <c r="O697" s="236">
        <v>45821</v>
      </c>
      <c r="P697" s="235"/>
      <c r="Q697" s="235" t="s">
        <v>3765</v>
      </c>
      <c r="R697" s="236">
        <v>45951</v>
      </c>
      <c r="S697" s="218" t="s">
        <v>10950</v>
      </c>
      <c r="T697" s="235" t="s">
        <v>5539</v>
      </c>
      <c r="U697" s="236">
        <v>46017</v>
      </c>
      <c r="V697" s="235"/>
      <c r="W697" s="235" t="s">
        <v>3748</v>
      </c>
      <c r="X697" s="236">
        <v>46036</v>
      </c>
      <c r="Y697" s="218" t="s">
        <v>11971</v>
      </c>
      <c r="Z697" s="235"/>
      <c r="AA697" s="235"/>
      <c r="AB697" s="235"/>
      <c r="AC697" s="235"/>
      <c r="AD697" s="235"/>
      <c r="AE697" s="235"/>
      <c r="AF697" s="235"/>
      <c r="AG697" s="235"/>
      <c r="AH697" s="235"/>
      <c r="AI697" s="235"/>
      <c r="AJ697" s="235"/>
      <c r="AK697" s="235"/>
      <c r="AL697" s="235"/>
      <c r="AM697" s="235"/>
    </row>
    <row r="698" spans="1:39" s="77" customFormat="1" ht="15" hidden="1" x14ac:dyDescent="0.25">
      <c r="A698" s="264" t="s">
        <v>8263</v>
      </c>
      <c r="B698" s="264"/>
      <c r="C698" s="264"/>
      <c r="D698" s="264" t="s">
        <v>9532</v>
      </c>
      <c r="E698" s="247" t="s">
        <v>10937</v>
      </c>
      <c r="F698" s="239">
        <f t="shared" si="125"/>
        <v>46036</v>
      </c>
      <c r="G698" s="259" t="str">
        <f t="shared" si="126"/>
        <v>A</v>
      </c>
      <c r="H698" s="274" t="str">
        <f t="shared" si="127"/>
        <v>MR_DER-1501_26</v>
      </c>
      <c r="I698" s="234" t="str">
        <f t="shared" si="128"/>
        <v>ND</v>
      </c>
      <c r="J698" s="234" t="str">
        <f t="shared" si="129"/>
        <v>ND</v>
      </c>
      <c r="K698" s="235" t="s">
        <v>3730</v>
      </c>
      <c r="L698" s="236">
        <v>45807</v>
      </c>
      <c r="M698" s="218" t="s">
        <v>9545</v>
      </c>
      <c r="N698" s="235" t="s">
        <v>5536</v>
      </c>
      <c r="O698" s="236">
        <v>45821</v>
      </c>
      <c r="P698" s="235"/>
      <c r="Q698" s="235" t="s">
        <v>3765</v>
      </c>
      <c r="R698" s="236">
        <v>45951</v>
      </c>
      <c r="S698" s="218" t="s">
        <v>10950</v>
      </c>
      <c r="T698" s="235" t="s">
        <v>5539</v>
      </c>
      <c r="U698" s="236">
        <v>46017</v>
      </c>
      <c r="V698" s="235"/>
      <c r="W698" s="235" t="s">
        <v>3748</v>
      </c>
      <c r="X698" s="236">
        <v>46036</v>
      </c>
      <c r="Y698" s="218" t="s">
        <v>11971</v>
      </c>
      <c r="Z698" s="235"/>
      <c r="AA698" s="235"/>
      <c r="AB698" s="235"/>
      <c r="AC698" s="235"/>
      <c r="AD698" s="235"/>
      <c r="AE698" s="235"/>
      <c r="AF698" s="235"/>
      <c r="AG698" s="235"/>
      <c r="AH698" s="235"/>
      <c r="AI698" s="235"/>
      <c r="AJ698" s="235"/>
      <c r="AK698" s="235"/>
      <c r="AL698" s="235"/>
      <c r="AM698" s="235"/>
    </row>
    <row r="699" spans="1:39" s="77" customFormat="1" ht="15" hidden="1" x14ac:dyDescent="0.25">
      <c r="A699" s="264" t="s">
        <v>8263</v>
      </c>
      <c r="B699" s="264"/>
      <c r="C699" s="264"/>
      <c r="D699" s="264" t="s">
        <v>9533</v>
      </c>
      <c r="E699" s="247" t="s">
        <v>10938</v>
      </c>
      <c r="F699" s="239">
        <f t="shared" si="125"/>
        <v>46036</v>
      </c>
      <c r="G699" s="259" t="str">
        <f t="shared" si="126"/>
        <v>A</v>
      </c>
      <c r="H699" s="274" t="str">
        <f t="shared" si="127"/>
        <v>MR_DER-1501_26</v>
      </c>
      <c r="I699" s="234" t="str">
        <f t="shared" si="128"/>
        <v>ND</v>
      </c>
      <c r="J699" s="234" t="str">
        <f t="shared" si="129"/>
        <v>ND</v>
      </c>
      <c r="K699" s="235" t="s">
        <v>3730</v>
      </c>
      <c r="L699" s="236">
        <v>45807</v>
      </c>
      <c r="M699" s="218" t="s">
        <v>9545</v>
      </c>
      <c r="N699" s="235" t="s">
        <v>5536</v>
      </c>
      <c r="O699" s="236">
        <v>45821</v>
      </c>
      <c r="P699" s="235"/>
      <c r="Q699" s="235" t="s">
        <v>3765</v>
      </c>
      <c r="R699" s="236">
        <v>45951</v>
      </c>
      <c r="S699" s="218" t="s">
        <v>10950</v>
      </c>
      <c r="T699" s="235" t="s">
        <v>5539</v>
      </c>
      <c r="U699" s="236">
        <v>46017</v>
      </c>
      <c r="V699" s="235"/>
      <c r="W699" s="235" t="s">
        <v>3748</v>
      </c>
      <c r="X699" s="236">
        <v>46036</v>
      </c>
      <c r="Y699" s="218" t="s">
        <v>11971</v>
      </c>
      <c r="Z699" s="235"/>
      <c r="AA699" s="235"/>
      <c r="AB699" s="235"/>
      <c r="AC699" s="235"/>
      <c r="AD699" s="235"/>
      <c r="AE699" s="235"/>
      <c r="AF699" s="235"/>
      <c r="AG699" s="235"/>
      <c r="AH699" s="235"/>
      <c r="AI699" s="235"/>
      <c r="AJ699" s="235"/>
      <c r="AK699" s="235"/>
      <c r="AL699" s="235"/>
      <c r="AM699" s="235"/>
    </row>
    <row r="700" spans="1:39" s="77" customFormat="1" ht="15" hidden="1" x14ac:dyDescent="0.25">
      <c r="A700" s="264" t="s">
        <v>8263</v>
      </c>
      <c r="B700" s="264"/>
      <c r="C700" s="264"/>
      <c r="D700" s="264" t="s">
        <v>9534</v>
      </c>
      <c r="E700" s="247" t="s">
        <v>10939</v>
      </c>
      <c r="F700" s="239">
        <f t="shared" si="125"/>
        <v>46036</v>
      </c>
      <c r="G700" s="259" t="str">
        <f t="shared" si="126"/>
        <v>A</v>
      </c>
      <c r="H700" s="274" t="str">
        <f t="shared" si="127"/>
        <v>MR_DER-1501_26</v>
      </c>
      <c r="I700" s="234" t="str">
        <f t="shared" si="128"/>
        <v>ND</v>
      </c>
      <c r="J700" s="234" t="str">
        <f t="shared" si="129"/>
        <v>ND</v>
      </c>
      <c r="K700" s="235" t="s">
        <v>3730</v>
      </c>
      <c r="L700" s="236">
        <v>45807</v>
      </c>
      <c r="M700" s="218" t="s">
        <v>9545</v>
      </c>
      <c r="N700" s="235" t="s">
        <v>5536</v>
      </c>
      <c r="O700" s="236">
        <v>45821</v>
      </c>
      <c r="P700" s="235"/>
      <c r="Q700" s="235" t="s">
        <v>3765</v>
      </c>
      <c r="R700" s="236">
        <v>45951</v>
      </c>
      <c r="S700" s="218" t="s">
        <v>10950</v>
      </c>
      <c r="T700" s="235" t="s">
        <v>5539</v>
      </c>
      <c r="U700" s="236">
        <v>46017</v>
      </c>
      <c r="V700" s="235"/>
      <c r="W700" s="235" t="s">
        <v>3748</v>
      </c>
      <c r="X700" s="236">
        <v>46036</v>
      </c>
      <c r="Y700" s="218" t="s">
        <v>11971</v>
      </c>
      <c r="Z700" s="235"/>
      <c r="AA700" s="235"/>
      <c r="AB700" s="235"/>
      <c r="AC700" s="235"/>
      <c r="AD700" s="235"/>
      <c r="AE700" s="235"/>
      <c r="AF700" s="235"/>
      <c r="AG700" s="235"/>
      <c r="AH700" s="235"/>
      <c r="AI700" s="235"/>
      <c r="AJ700" s="235"/>
      <c r="AK700" s="235"/>
      <c r="AL700" s="235"/>
      <c r="AM700" s="235"/>
    </row>
    <row r="701" spans="1:39" s="77" customFormat="1" ht="15" hidden="1" x14ac:dyDescent="0.25">
      <c r="A701" s="264" t="s">
        <v>8263</v>
      </c>
      <c r="B701" s="264"/>
      <c r="C701" s="264"/>
      <c r="D701" s="264" t="s">
        <v>9535</v>
      </c>
      <c r="E701" s="247" t="s">
        <v>10940</v>
      </c>
      <c r="F701" s="239">
        <f t="shared" si="125"/>
        <v>46036</v>
      </c>
      <c r="G701" s="259" t="str">
        <f t="shared" si="126"/>
        <v>A</v>
      </c>
      <c r="H701" s="274" t="str">
        <f t="shared" si="127"/>
        <v>MR_DER-1501_26</v>
      </c>
      <c r="I701" s="234" t="str">
        <f t="shared" si="128"/>
        <v>ND</v>
      </c>
      <c r="J701" s="234" t="str">
        <f t="shared" si="129"/>
        <v>ND</v>
      </c>
      <c r="K701" s="235" t="s">
        <v>3730</v>
      </c>
      <c r="L701" s="236">
        <v>45807</v>
      </c>
      <c r="M701" s="218" t="s">
        <v>9545</v>
      </c>
      <c r="N701" s="235" t="s">
        <v>5536</v>
      </c>
      <c r="O701" s="236">
        <v>45821</v>
      </c>
      <c r="P701" s="235"/>
      <c r="Q701" s="235" t="s">
        <v>3765</v>
      </c>
      <c r="R701" s="236">
        <v>45951</v>
      </c>
      <c r="S701" s="218" t="s">
        <v>10950</v>
      </c>
      <c r="T701" s="235" t="s">
        <v>5539</v>
      </c>
      <c r="U701" s="236">
        <v>46017</v>
      </c>
      <c r="V701" s="235"/>
      <c r="W701" s="235" t="s">
        <v>3748</v>
      </c>
      <c r="X701" s="236">
        <v>46036</v>
      </c>
      <c r="Y701" s="218" t="s">
        <v>11971</v>
      </c>
      <c r="Z701" s="235"/>
      <c r="AA701" s="235"/>
      <c r="AB701" s="235"/>
      <c r="AC701" s="235"/>
      <c r="AD701" s="235"/>
      <c r="AE701" s="235"/>
      <c r="AF701" s="235"/>
      <c r="AG701" s="235"/>
      <c r="AH701" s="235"/>
      <c r="AI701" s="235"/>
      <c r="AJ701" s="235"/>
      <c r="AK701" s="235"/>
      <c r="AL701" s="235"/>
      <c r="AM701" s="235"/>
    </row>
    <row r="702" spans="1:39" s="77" customFormat="1" ht="15" hidden="1" x14ac:dyDescent="0.25">
      <c r="A702" s="264" t="s">
        <v>8263</v>
      </c>
      <c r="B702" s="264"/>
      <c r="C702" s="264"/>
      <c r="D702" s="264" t="s">
        <v>9536</v>
      </c>
      <c r="E702" s="247" t="s">
        <v>10941</v>
      </c>
      <c r="F702" s="239">
        <f t="shared" si="125"/>
        <v>46036</v>
      </c>
      <c r="G702" s="259" t="str">
        <f t="shared" si="126"/>
        <v>A</v>
      </c>
      <c r="H702" s="274" t="str">
        <f t="shared" si="127"/>
        <v>MR_DER-1501_26</v>
      </c>
      <c r="I702" s="234" t="str">
        <f t="shared" si="128"/>
        <v>ND</v>
      </c>
      <c r="J702" s="234" t="str">
        <f t="shared" si="129"/>
        <v>ND</v>
      </c>
      <c r="K702" s="235" t="s">
        <v>3730</v>
      </c>
      <c r="L702" s="236">
        <v>45807</v>
      </c>
      <c r="M702" s="218" t="s">
        <v>9545</v>
      </c>
      <c r="N702" s="235" t="s">
        <v>5536</v>
      </c>
      <c r="O702" s="236">
        <v>45821</v>
      </c>
      <c r="P702" s="235"/>
      <c r="Q702" s="235" t="s">
        <v>3765</v>
      </c>
      <c r="R702" s="236">
        <v>45951</v>
      </c>
      <c r="S702" s="218" t="s">
        <v>10950</v>
      </c>
      <c r="T702" s="235" t="s">
        <v>5539</v>
      </c>
      <c r="U702" s="236">
        <v>46017</v>
      </c>
      <c r="V702" s="235"/>
      <c r="W702" s="235" t="s">
        <v>3748</v>
      </c>
      <c r="X702" s="236">
        <v>46036</v>
      </c>
      <c r="Y702" s="218" t="s">
        <v>11971</v>
      </c>
      <c r="Z702" s="235"/>
      <c r="AA702" s="235"/>
      <c r="AB702" s="235"/>
      <c r="AC702" s="235"/>
      <c r="AD702" s="235"/>
      <c r="AE702" s="235"/>
      <c r="AF702" s="235"/>
      <c r="AG702" s="235"/>
      <c r="AH702" s="235"/>
      <c r="AI702" s="235"/>
      <c r="AJ702" s="235"/>
      <c r="AK702" s="235"/>
      <c r="AL702" s="235"/>
      <c r="AM702" s="235"/>
    </row>
    <row r="703" spans="1:39" s="77" customFormat="1" ht="15" hidden="1" x14ac:dyDescent="0.25">
      <c r="A703" s="264" t="s">
        <v>8263</v>
      </c>
      <c r="B703" s="264"/>
      <c r="C703" s="264"/>
      <c r="D703" s="264" t="s">
        <v>9537</v>
      </c>
      <c r="E703" s="247" t="s">
        <v>10942</v>
      </c>
      <c r="F703" s="239">
        <f t="shared" si="125"/>
        <v>46036</v>
      </c>
      <c r="G703" s="259" t="str">
        <f t="shared" si="126"/>
        <v>A</v>
      </c>
      <c r="H703" s="274" t="str">
        <f t="shared" si="127"/>
        <v>MR_DER-1501_26</v>
      </c>
      <c r="I703" s="234" t="str">
        <f t="shared" si="128"/>
        <v>ND</v>
      </c>
      <c r="J703" s="234" t="str">
        <f t="shared" si="129"/>
        <v>ND</v>
      </c>
      <c r="K703" s="235" t="s">
        <v>3730</v>
      </c>
      <c r="L703" s="236">
        <v>45807</v>
      </c>
      <c r="M703" s="218" t="s">
        <v>9545</v>
      </c>
      <c r="N703" s="235" t="s">
        <v>5536</v>
      </c>
      <c r="O703" s="236">
        <v>45821</v>
      </c>
      <c r="P703" s="235"/>
      <c r="Q703" s="235" t="s">
        <v>3765</v>
      </c>
      <c r="R703" s="236">
        <v>45951</v>
      </c>
      <c r="S703" s="218" t="s">
        <v>10950</v>
      </c>
      <c r="T703" s="235" t="s">
        <v>5539</v>
      </c>
      <c r="U703" s="236">
        <v>46017</v>
      </c>
      <c r="V703" s="235"/>
      <c r="W703" s="235" t="s">
        <v>3748</v>
      </c>
      <c r="X703" s="236">
        <v>46036</v>
      </c>
      <c r="Y703" s="218" t="s">
        <v>11971</v>
      </c>
      <c r="Z703" s="235"/>
      <c r="AA703" s="235"/>
      <c r="AB703" s="235"/>
      <c r="AC703" s="235"/>
      <c r="AD703" s="235"/>
      <c r="AE703" s="235"/>
      <c r="AF703" s="235"/>
      <c r="AG703" s="235"/>
      <c r="AH703" s="235"/>
      <c r="AI703" s="235"/>
      <c r="AJ703" s="235"/>
      <c r="AK703" s="235"/>
      <c r="AL703" s="235"/>
      <c r="AM703" s="235"/>
    </row>
    <row r="704" spans="1:39" s="77" customFormat="1" ht="15" hidden="1" x14ac:dyDescent="0.25">
      <c r="A704" s="264" t="s">
        <v>8263</v>
      </c>
      <c r="B704" s="264"/>
      <c r="C704" s="264"/>
      <c r="D704" s="264" t="s">
        <v>9538</v>
      </c>
      <c r="E704" s="247" t="s">
        <v>10943</v>
      </c>
      <c r="F704" s="239">
        <f t="shared" si="125"/>
        <v>46036</v>
      </c>
      <c r="G704" s="259" t="str">
        <f t="shared" si="126"/>
        <v>A</v>
      </c>
      <c r="H704" s="274" t="str">
        <f t="shared" si="127"/>
        <v>MR_DER-1501_26</v>
      </c>
      <c r="I704" s="234" t="str">
        <f t="shared" si="128"/>
        <v>ND</v>
      </c>
      <c r="J704" s="234" t="str">
        <f t="shared" si="129"/>
        <v>ND</v>
      </c>
      <c r="K704" s="235" t="s">
        <v>3730</v>
      </c>
      <c r="L704" s="236">
        <v>45807</v>
      </c>
      <c r="M704" s="218" t="s">
        <v>9545</v>
      </c>
      <c r="N704" s="235" t="s">
        <v>5536</v>
      </c>
      <c r="O704" s="236">
        <v>45821</v>
      </c>
      <c r="P704" s="235"/>
      <c r="Q704" s="235" t="s">
        <v>3765</v>
      </c>
      <c r="R704" s="236">
        <v>45951</v>
      </c>
      <c r="S704" s="218" t="s">
        <v>10950</v>
      </c>
      <c r="T704" s="235" t="s">
        <v>5539</v>
      </c>
      <c r="U704" s="236">
        <v>46017</v>
      </c>
      <c r="V704" s="235"/>
      <c r="W704" s="235" t="s">
        <v>3748</v>
      </c>
      <c r="X704" s="236">
        <v>46036</v>
      </c>
      <c r="Y704" s="218" t="s">
        <v>11971</v>
      </c>
      <c r="Z704" s="235"/>
      <c r="AA704" s="235"/>
      <c r="AB704" s="235"/>
      <c r="AC704" s="235"/>
      <c r="AD704" s="235"/>
      <c r="AE704" s="235"/>
      <c r="AF704" s="235"/>
      <c r="AG704" s="235"/>
      <c r="AH704" s="235"/>
      <c r="AI704" s="235"/>
      <c r="AJ704" s="235"/>
      <c r="AK704" s="235"/>
      <c r="AL704" s="235"/>
      <c r="AM704" s="235"/>
    </row>
    <row r="705" spans="1:39" s="77" customFormat="1" ht="15" hidden="1" x14ac:dyDescent="0.25">
      <c r="A705" s="264" t="s">
        <v>8263</v>
      </c>
      <c r="B705" s="264"/>
      <c r="C705" s="264"/>
      <c r="D705" s="264" t="s">
        <v>9539</v>
      </c>
      <c r="E705" s="247" t="s">
        <v>10944</v>
      </c>
      <c r="F705" s="239">
        <f t="shared" si="125"/>
        <v>46036</v>
      </c>
      <c r="G705" s="259" t="str">
        <f t="shared" si="126"/>
        <v>A</v>
      </c>
      <c r="H705" s="274" t="str">
        <f t="shared" si="127"/>
        <v>MR_DER-1501_26</v>
      </c>
      <c r="I705" s="234" t="str">
        <f t="shared" si="128"/>
        <v>ND</v>
      </c>
      <c r="J705" s="234" t="str">
        <f t="shared" si="129"/>
        <v>ND</v>
      </c>
      <c r="K705" s="235" t="s">
        <v>3730</v>
      </c>
      <c r="L705" s="236">
        <v>45807</v>
      </c>
      <c r="M705" s="218" t="s">
        <v>9545</v>
      </c>
      <c r="N705" s="235" t="s">
        <v>5536</v>
      </c>
      <c r="O705" s="236">
        <v>45821</v>
      </c>
      <c r="P705" s="235"/>
      <c r="Q705" s="235" t="s">
        <v>3765</v>
      </c>
      <c r="R705" s="236">
        <v>45951</v>
      </c>
      <c r="S705" s="218" t="s">
        <v>10950</v>
      </c>
      <c r="T705" s="235" t="s">
        <v>5539</v>
      </c>
      <c r="U705" s="236">
        <v>46017</v>
      </c>
      <c r="V705" s="235"/>
      <c r="W705" s="235" t="s">
        <v>3748</v>
      </c>
      <c r="X705" s="236">
        <v>46036</v>
      </c>
      <c r="Y705" s="218" t="s">
        <v>11971</v>
      </c>
      <c r="Z705" s="235"/>
      <c r="AA705" s="235"/>
      <c r="AB705" s="235"/>
      <c r="AC705" s="235"/>
      <c r="AD705" s="235"/>
      <c r="AE705" s="235"/>
      <c r="AF705" s="235"/>
      <c r="AG705" s="235"/>
      <c r="AH705" s="235"/>
      <c r="AI705" s="235"/>
      <c r="AJ705" s="235"/>
      <c r="AK705" s="235"/>
      <c r="AL705" s="235"/>
      <c r="AM705" s="235"/>
    </row>
    <row r="706" spans="1:39" s="77" customFormat="1" ht="15" hidden="1" x14ac:dyDescent="0.25">
      <c r="A706" s="264" t="s">
        <v>8263</v>
      </c>
      <c r="B706" s="264"/>
      <c r="C706" s="264"/>
      <c r="D706" s="264" t="s">
        <v>9540</v>
      </c>
      <c r="E706" s="247" t="s">
        <v>10945</v>
      </c>
      <c r="F706" s="239">
        <f t="shared" si="125"/>
        <v>46036</v>
      </c>
      <c r="G706" s="259" t="str">
        <f t="shared" si="126"/>
        <v>A</v>
      </c>
      <c r="H706" s="274" t="str">
        <f t="shared" si="127"/>
        <v>MR_DER-1501_26</v>
      </c>
      <c r="I706" s="234" t="str">
        <f t="shared" si="128"/>
        <v>ND</v>
      </c>
      <c r="J706" s="234" t="str">
        <f t="shared" si="129"/>
        <v>ND</v>
      </c>
      <c r="K706" s="235" t="s">
        <v>3730</v>
      </c>
      <c r="L706" s="236">
        <v>45807</v>
      </c>
      <c r="M706" s="218" t="s">
        <v>9545</v>
      </c>
      <c r="N706" s="235" t="s">
        <v>5536</v>
      </c>
      <c r="O706" s="236">
        <v>45821</v>
      </c>
      <c r="P706" s="235"/>
      <c r="Q706" s="235" t="s">
        <v>3765</v>
      </c>
      <c r="R706" s="236">
        <v>45951</v>
      </c>
      <c r="S706" s="218" t="s">
        <v>10950</v>
      </c>
      <c r="T706" s="235" t="s">
        <v>5539</v>
      </c>
      <c r="U706" s="236">
        <v>46017</v>
      </c>
      <c r="V706" s="235"/>
      <c r="W706" s="235" t="s">
        <v>3748</v>
      </c>
      <c r="X706" s="236">
        <v>46036</v>
      </c>
      <c r="Y706" s="218" t="s">
        <v>11971</v>
      </c>
      <c r="Z706" s="235"/>
      <c r="AA706" s="235"/>
      <c r="AB706" s="235"/>
      <c r="AC706" s="235"/>
      <c r="AD706" s="235"/>
      <c r="AE706" s="235"/>
      <c r="AF706" s="235"/>
      <c r="AG706" s="235"/>
      <c r="AH706" s="235"/>
      <c r="AI706" s="235"/>
      <c r="AJ706" s="235"/>
      <c r="AK706" s="235"/>
      <c r="AL706" s="235"/>
      <c r="AM706" s="235"/>
    </row>
    <row r="707" spans="1:39" s="77" customFormat="1" ht="15" hidden="1" x14ac:dyDescent="0.25">
      <c r="A707" s="264" t="s">
        <v>8263</v>
      </c>
      <c r="B707" s="264"/>
      <c r="C707" s="264"/>
      <c r="D707" s="264" t="s">
        <v>9541</v>
      </c>
      <c r="E707" s="247" t="s">
        <v>10946</v>
      </c>
      <c r="F707" s="239">
        <f t="shared" si="125"/>
        <v>46036</v>
      </c>
      <c r="G707" s="259" t="str">
        <f t="shared" si="126"/>
        <v>A</v>
      </c>
      <c r="H707" s="274" t="str">
        <f t="shared" si="127"/>
        <v>MR_DER-1501_26</v>
      </c>
      <c r="I707" s="234" t="str">
        <f t="shared" si="128"/>
        <v>ND</v>
      </c>
      <c r="J707" s="234" t="str">
        <f t="shared" si="129"/>
        <v>ND</v>
      </c>
      <c r="K707" s="235" t="s">
        <v>3730</v>
      </c>
      <c r="L707" s="236">
        <v>45807</v>
      </c>
      <c r="M707" s="218" t="s">
        <v>9545</v>
      </c>
      <c r="N707" s="235" t="s">
        <v>5536</v>
      </c>
      <c r="O707" s="236">
        <v>45821</v>
      </c>
      <c r="P707" s="235"/>
      <c r="Q707" s="235" t="s">
        <v>3765</v>
      </c>
      <c r="R707" s="236">
        <v>45951</v>
      </c>
      <c r="S707" s="218" t="s">
        <v>10950</v>
      </c>
      <c r="T707" s="235" t="s">
        <v>5539</v>
      </c>
      <c r="U707" s="236">
        <v>46017</v>
      </c>
      <c r="V707" s="235"/>
      <c r="W707" s="235" t="s">
        <v>3748</v>
      </c>
      <c r="X707" s="236">
        <v>46036</v>
      </c>
      <c r="Y707" s="218" t="s">
        <v>11971</v>
      </c>
      <c r="Z707" s="235"/>
      <c r="AA707" s="235"/>
      <c r="AB707" s="235"/>
      <c r="AC707" s="235"/>
      <c r="AD707" s="235"/>
      <c r="AE707" s="235"/>
      <c r="AF707" s="235"/>
      <c r="AG707" s="235"/>
      <c r="AH707" s="235"/>
      <c r="AI707" s="235"/>
      <c r="AJ707" s="235"/>
      <c r="AK707" s="235"/>
      <c r="AL707" s="235"/>
      <c r="AM707" s="235"/>
    </row>
    <row r="708" spans="1:39" s="77" customFormat="1" ht="15" hidden="1" x14ac:dyDescent="0.25">
      <c r="A708" s="264" t="s">
        <v>8263</v>
      </c>
      <c r="B708" s="264"/>
      <c r="C708" s="264"/>
      <c r="D708" s="264" t="s">
        <v>9542</v>
      </c>
      <c r="E708" s="247" t="s">
        <v>10947</v>
      </c>
      <c r="F708" s="239">
        <f t="shared" si="125"/>
        <v>46036</v>
      </c>
      <c r="G708" s="259" t="str">
        <f t="shared" si="126"/>
        <v>A</v>
      </c>
      <c r="H708" s="274" t="str">
        <f t="shared" si="127"/>
        <v>MR_DER-1501_26</v>
      </c>
      <c r="I708" s="234" t="str">
        <f t="shared" si="128"/>
        <v>ND</v>
      </c>
      <c r="J708" s="234" t="str">
        <f t="shared" si="129"/>
        <v>ND</v>
      </c>
      <c r="K708" s="235" t="s">
        <v>3730</v>
      </c>
      <c r="L708" s="236">
        <v>45807</v>
      </c>
      <c r="M708" s="218" t="s">
        <v>9545</v>
      </c>
      <c r="N708" s="235" t="s">
        <v>5536</v>
      </c>
      <c r="O708" s="236">
        <v>45821</v>
      </c>
      <c r="P708" s="235"/>
      <c r="Q708" s="235" t="s">
        <v>3765</v>
      </c>
      <c r="R708" s="236">
        <v>45951</v>
      </c>
      <c r="S708" s="218" t="s">
        <v>10950</v>
      </c>
      <c r="T708" s="235" t="s">
        <v>5539</v>
      </c>
      <c r="U708" s="236">
        <v>46017</v>
      </c>
      <c r="V708" s="235"/>
      <c r="W708" s="235" t="s">
        <v>3748</v>
      </c>
      <c r="X708" s="236">
        <v>46036</v>
      </c>
      <c r="Y708" s="218" t="s">
        <v>11971</v>
      </c>
      <c r="Z708" s="235"/>
      <c r="AA708" s="235"/>
      <c r="AB708" s="235"/>
      <c r="AC708" s="235"/>
      <c r="AD708" s="235"/>
      <c r="AE708" s="235"/>
      <c r="AF708" s="235"/>
      <c r="AG708" s="235"/>
      <c r="AH708" s="235"/>
      <c r="AI708" s="235"/>
      <c r="AJ708" s="235"/>
      <c r="AK708" s="235"/>
      <c r="AL708" s="235"/>
      <c r="AM708" s="235"/>
    </row>
    <row r="709" spans="1:39" s="77" customFormat="1" ht="15" hidden="1" x14ac:dyDescent="0.25">
      <c r="A709" s="264" t="s">
        <v>8263</v>
      </c>
      <c r="B709" s="264"/>
      <c r="C709" s="264"/>
      <c r="D709" s="264" t="s">
        <v>9543</v>
      </c>
      <c r="E709" s="247" t="s">
        <v>10948</v>
      </c>
      <c r="F709" s="239">
        <f t="shared" si="125"/>
        <v>46036</v>
      </c>
      <c r="G709" s="259" t="str">
        <f t="shared" si="126"/>
        <v>A</v>
      </c>
      <c r="H709" s="274" t="str">
        <f t="shared" si="127"/>
        <v>MR_DER-1501_26</v>
      </c>
      <c r="I709" s="234" t="str">
        <f t="shared" si="128"/>
        <v>ND</v>
      </c>
      <c r="J709" s="234" t="str">
        <f t="shared" si="129"/>
        <v>ND</v>
      </c>
      <c r="K709" s="235" t="s">
        <v>3730</v>
      </c>
      <c r="L709" s="236">
        <v>45807</v>
      </c>
      <c r="M709" s="218" t="s">
        <v>9545</v>
      </c>
      <c r="N709" s="235" t="s">
        <v>5536</v>
      </c>
      <c r="O709" s="236">
        <v>45821</v>
      </c>
      <c r="P709" s="235"/>
      <c r="Q709" s="235" t="s">
        <v>3765</v>
      </c>
      <c r="R709" s="236">
        <v>45951</v>
      </c>
      <c r="S709" s="218" t="s">
        <v>10950</v>
      </c>
      <c r="T709" s="235" t="s">
        <v>5539</v>
      </c>
      <c r="U709" s="236">
        <v>46017</v>
      </c>
      <c r="V709" s="235"/>
      <c r="W709" s="235" t="s">
        <v>3748</v>
      </c>
      <c r="X709" s="236">
        <v>46036</v>
      </c>
      <c r="Y709" s="218" t="s">
        <v>11971</v>
      </c>
      <c r="Z709" s="235"/>
      <c r="AA709" s="235"/>
      <c r="AB709" s="235"/>
      <c r="AC709" s="235"/>
      <c r="AD709" s="235"/>
      <c r="AE709" s="235"/>
      <c r="AF709" s="235"/>
      <c r="AG709" s="235"/>
      <c r="AH709" s="235"/>
      <c r="AI709" s="235"/>
      <c r="AJ709" s="235"/>
      <c r="AK709" s="235"/>
      <c r="AL709" s="235"/>
      <c r="AM709" s="235"/>
    </row>
    <row r="710" spans="1:39" s="77" customFormat="1" ht="15" hidden="1" x14ac:dyDescent="0.25">
      <c r="A710" s="264" t="s">
        <v>8263</v>
      </c>
      <c r="B710" s="264"/>
      <c r="C710" s="264"/>
      <c r="D710" s="264" t="s">
        <v>9544</v>
      </c>
      <c r="E710" s="247" t="s">
        <v>9614</v>
      </c>
      <c r="F710" s="239">
        <f t="shared" si="125"/>
        <v>45996</v>
      </c>
      <c r="G710" s="259" t="str">
        <f t="shared" si="126"/>
        <v>A</v>
      </c>
      <c r="H710" s="274" t="str">
        <f t="shared" si="127"/>
        <v>MR_DER-1431_25</v>
      </c>
      <c r="I710" s="234" t="str">
        <f t="shared" si="128"/>
        <v>ND</v>
      </c>
      <c r="J710" s="234" t="str">
        <f t="shared" si="129"/>
        <v>ND</v>
      </c>
      <c r="K710" s="235" t="s">
        <v>3730</v>
      </c>
      <c r="L710" s="236">
        <v>45807</v>
      </c>
      <c r="M710" s="978" t="s">
        <v>9460</v>
      </c>
      <c r="N710" s="235" t="s">
        <v>9084</v>
      </c>
      <c r="O710" s="236">
        <v>45831</v>
      </c>
      <c r="P710" s="235"/>
      <c r="Q710" s="235" t="s">
        <v>3748</v>
      </c>
      <c r="R710" s="236">
        <v>45839</v>
      </c>
      <c r="S710" s="218" t="s">
        <v>9635</v>
      </c>
      <c r="T710" s="235"/>
      <c r="U710" s="235"/>
      <c r="V710" s="235"/>
      <c r="W710" s="235" t="s">
        <v>3748</v>
      </c>
      <c r="X710" s="236">
        <v>45996</v>
      </c>
      <c r="Y710" s="218" t="s">
        <v>11513</v>
      </c>
      <c r="Z710" s="235"/>
      <c r="AA710" s="235"/>
      <c r="AB710" s="235"/>
      <c r="AC710" s="235"/>
      <c r="AD710" s="235"/>
      <c r="AE710" s="235"/>
      <c r="AF710" s="235"/>
      <c r="AG710" s="235"/>
      <c r="AH710" s="235"/>
      <c r="AI710" s="235"/>
      <c r="AJ710" s="235"/>
      <c r="AK710" s="235"/>
      <c r="AL710" s="235"/>
      <c r="AM710" s="235"/>
    </row>
    <row r="711" spans="1:39" s="77" customFormat="1" ht="15" hidden="1" x14ac:dyDescent="0.25">
      <c r="A711" s="264" t="s">
        <v>8263</v>
      </c>
      <c r="B711" s="264"/>
      <c r="C711" s="264"/>
      <c r="D711" s="264" t="s">
        <v>9457</v>
      </c>
      <c r="E711" s="247" t="s">
        <v>9615</v>
      </c>
      <c r="F711" s="239">
        <f t="shared" si="125"/>
        <v>45996</v>
      </c>
      <c r="G711" s="259" t="str">
        <f t="shared" si="126"/>
        <v>A</v>
      </c>
      <c r="H711" s="274" t="str">
        <f t="shared" si="127"/>
        <v>MR_DER-1431_25</v>
      </c>
      <c r="I711" s="234" t="str">
        <f t="shared" si="128"/>
        <v>ND</v>
      </c>
      <c r="J711" s="234" t="str">
        <f t="shared" si="129"/>
        <v>ND</v>
      </c>
      <c r="K711" s="235" t="s">
        <v>3730</v>
      </c>
      <c r="L711" s="236">
        <v>45807</v>
      </c>
      <c r="M711" s="978" t="s">
        <v>9460</v>
      </c>
      <c r="N711" s="235" t="s">
        <v>9084</v>
      </c>
      <c r="O711" s="236">
        <v>45831</v>
      </c>
      <c r="P711" s="235"/>
      <c r="Q711" s="235" t="s">
        <v>3748</v>
      </c>
      <c r="R711" s="236">
        <v>45839</v>
      </c>
      <c r="S711" s="218" t="s">
        <v>9635</v>
      </c>
      <c r="T711" s="235"/>
      <c r="U711" s="235"/>
      <c r="V711" s="235"/>
      <c r="W711" s="235" t="s">
        <v>3748</v>
      </c>
      <c r="X711" s="236">
        <v>45996</v>
      </c>
      <c r="Y711" s="218" t="s">
        <v>11513</v>
      </c>
      <c r="Z711" s="235"/>
      <c r="AA711" s="235"/>
      <c r="AB711" s="235"/>
      <c r="AC711" s="235"/>
      <c r="AD711" s="235"/>
      <c r="AE711" s="235"/>
      <c r="AF711" s="235"/>
      <c r="AG711" s="235"/>
      <c r="AH711" s="235"/>
      <c r="AI711" s="235"/>
      <c r="AJ711" s="235"/>
      <c r="AK711" s="235"/>
      <c r="AL711" s="235"/>
      <c r="AM711" s="235"/>
    </row>
    <row r="712" spans="1:39" s="77" customFormat="1" ht="15" hidden="1" x14ac:dyDescent="0.25">
      <c r="A712" s="264" t="s">
        <v>8263</v>
      </c>
      <c r="B712" s="264"/>
      <c r="C712" s="264"/>
      <c r="D712" s="264" t="s">
        <v>9457</v>
      </c>
      <c r="E712" s="247" t="s">
        <v>9616</v>
      </c>
      <c r="F712" s="239">
        <f>IF(L712&lt;&gt;0,MAX(L712,R712,X712,AD712,AJ712),"NE")</f>
        <v>45996</v>
      </c>
      <c r="G712" s="259" t="str">
        <f t="shared" si="126"/>
        <v>B</v>
      </c>
      <c r="H712" s="274" t="str">
        <f t="shared" si="127"/>
        <v>MR_DER-1431_25</v>
      </c>
      <c r="I712" s="234" t="str">
        <f t="shared" si="128"/>
        <v>ND</v>
      </c>
      <c r="J712" s="234" t="str">
        <f t="shared" si="129"/>
        <v>ND</v>
      </c>
      <c r="K712" s="235" t="s">
        <v>3730</v>
      </c>
      <c r="L712" s="236">
        <v>45807</v>
      </c>
      <c r="M712" s="978" t="s">
        <v>9460</v>
      </c>
      <c r="N712" s="235" t="s">
        <v>9084</v>
      </c>
      <c r="O712" s="236">
        <v>45831</v>
      </c>
      <c r="P712" s="235"/>
      <c r="Q712" s="235" t="s">
        <v>3748</v>
      </c>
      <c r="R712" s="236">
        <v>45839</v>
      </c>
      <c r="S712" s="218" t="s">
        <v>9635</v>
      </c>
      <c r="T712" s="235"/>
      <c r="U712" s="235"/>
      <c r="V712" s="235"/>
      <c r="W712" s="235" t="s">
        <v>5626</v>
      </c>
      <c r="X712" s="236">
        <v>45905</v>
      </c>
      <c r="Y712" s="218" t="s">
        <v>10218</v>
      </c>
      <c r="Z712" s="235" t="s">
        <v>5539</v>
      </c>
      <c r="AA712" s="236">
        <v>45926</v>
      </c>
      <c r="AB712" s="235"/>
      <c r="AC712" s="235" t="s">
        <v>6229</v>
      </c>
      <c r="AD712" s="236">
        <v>45989</v>
      </c>
      <c r="AE712" s="1153" t="s">
        <v>11471</v>
      </c>
      <c r="AF712" s="235"/>
      <c r="AG712" s="235"/>
      <c r="AH712" s="235"/>
      <c r="AI712" s="235" t="s">
        <v>5811</v>
      </c>
      <c r="AJ712" s="236">
        <v>45996</v>
      </c>
      <c r="AK712" s="1153" t="s">
        <v>11513</v>
      </c>
      <c r="AL712" s="235"/>
      <c r="AM712" s="235"/>
    </row>
    <row r="713" spans="1:39" s="77" customFormat="1" ht="15" hidden="1" x14ac:dyDescent="0.25">
      <c r="A713" s="264" t="s">
        <v>8263</v>
      </c>
      <c r="B713" s="264"/>
      <c r="C713" s="264"/>
      <c r="D713" s="264" t="s">
        <v>11470</v>
      </c>
      <c r="E713" s="247" t="s">
        <v>11469</v>
      </c>
      <c r="F713" s="239">
        <f>IF(L713&lt;&gt;0,MAX(L713,R713,X713,AD713),"NE")</f>
        <v>46038</v>
      </c>
      <c r="G713" s="259" t="str">
        <f t="shared" si="126"/>
        <v>A</v>
      </c>
      <c r="H713" s="274" t="str">
        <f t="shared" si="127"/>
        <v>MR_DER-1519_26</v>
      </c>
      <c r="I713" s="234" t="str">
        <f t="shared" si="128"/>
        <v>ND</v>
      </c>
      <c r="J713" s="234" t="str">
        <f t="shared" si="129"/>
        <v>ND</v>
      </c>
      <c r="K713" s="235" t="s">
        <v>3730</v>
      </c>
      <c r="L713" s="236">
        <v>45989</v>
      </c>
      <c r="M713" s="218" t="s">
        <v>11471</v>
      </c>
      <c r="N713" s="235" t="s">
        <v>5539</v>
      </c>
      <c r="O713" s="236">
        <v>46028</v>
      </c>
      <c r="P713" s="235"/>
      <c r="Q713" s="235" t="s">
        <v>3748</v>
      </c>
      <c r="R713" s="236">
        <v>46038</v>
      </c>
      <c r="S713" s="218" t="s">
        <v>11989</v>
      </c>
      <c r="T713" s="235"/>
      <c r="U713" s="235"/>
      <c r="V713" s="235"/>
      <c r="W713" s="235"/>
      <c r="X713" s="236"/>
      <c r="Y713" s="218"/>
      <c r="Z713" s="235"/>
      <c r="AA713" s="236"/>
      <c r="AB713" s="235"/>
      <c r="AC713" s="235"/>
      <c r="AD713" s="236"/>
      <c r="AE713" s="235"/>
      <c r="AF713" s="235"/>
      <c r="AG713" s="235"/>
      <c r="AH713" s="235"/>
      <c r="AI713" s="235"/>
      <c r="AJ713" s="235"/>
      <c r="AK713" s="235"/>
      <c r="AL713" s="235"/>
      <c r="AM713" s="235"/>
    </row>
    <row r="714" spans="1:39" s="77" customFormat="1" ht="15" hidden="1" x14ac:dyDescent="0.25">
      <c r="A714" s="264" t="s">
        <v>8263</v>
      </c>
      <c r="B714" s="264"/>
      <c r="C714" s="264"/>
      <c r="D714" s="264" t="s">
        <v>6402</v>
      </c>
      <c r="E714" s="247" t="s">
        <v>9455</v>
      </c>
      <c r="F714" s="239">
        <f>IF(L714&lt;&gt;0,MAX(L714,R714,X714,AD714),"NE")</f>
        <v>46043</v>
      </c>
      <c r="G714" s="259" t="str">
        <f t="shared" si="126"/>
        <v>A</v>
      </c>
      <c r="H714" s="274" t="str">
        <f t="shared" si="127"/>
        <v>MR_DER-1540_26</v>
      </c>
      <c r="I714" s="234" t="str">
        <f t="shared" si="128"/>
        <v>ND</v>
      </c>
      <c r="J714" s="234" t="str">
        <f t="shared" si="129"/>
        <v>ND</v>
      </c>
      <c r="K714" s="235" t="s">
        <v>3730</v>
      </c>
      <c r="L714" s="236">
        <v>45807</v>
      </c>
      <c r="M714" s="978" t="s">
        <v>9460</v>
      </c>
      <c r="N714" s="235" t="s">
        <v>5536</v>
      </c>
      <c r="O714" s="236">
        <v>45831</v>
      </c>
      <c r="P714" s="235"/>
      <c r="Q714" s="235" t="s">
        <v>3765</v>
      </c>
      <c r="R714" s="236">
        <v>45845</v>
      </c>
      <c r="S714" s="218" t="s">
        <v>9641</v>
      </c>
      <c r="T714" s="235" t="s">
        <v>5537</v>
      </c>
      <c r="U714" s="236">
        <v>45862</v>
      </c>
      <c r="V714" s="235"/>
      <c r="W714" s="235" t="s">
        <v>3748</v>
      </c>
      <c r="X714" s="236">
        <v>45873</v>
      </c>
      <c r="Y714" s="218" t="s">
        <v>9728</v>
      </c>
      <c r="Z714" s="235"/>
      <c r="AA714" s="235"/>
      <c r="AB714" s="235"/>
      <c r="AC714" s="235" t="s">
        <v>3748</v>
      </c>
      <c r="AD714" s="236">
        <v>46043</v>
      </c>
      <c r="AE714" s="23" t="s">
        <v>12015</v>
      </c>
      <c r="AF714" s="235"/>
      <c r="AG714" s="235"/>
      <c r="AH714" s="235"/>
      <c r="AI714" s="235"/>
      <c r="AJ714" s="235"/>
      <c r="AK714" s="235"/>
      <c r="AL714" s="235"/>
      <c r="AM714" s="235"/>
    </row>
    <row r="715" spans="1:39" s="77" customFormat="1" ht="15" hidden="1" x14ac:dyDescent="0.25">
      <c r="A715" s="264" t="s">
        <v>8263</v>
      </c>
      <c r="B715" s="264"/>
      <c r="C715" s="264"/>
      <c r="D715" s="264" t="s">
        <v>9458</v>
      </c>
      <c r="E715" s="247" t="s">
        <v>9612</v>
      </c>
      <c r="F715" s="239">
        <f>IF(L715&lt;&gt;0,MAX(L715,R715,X715,AD715,AJ715),"NE")</f>
        <v>45996</v>
      </c>
      <c r="G715" s="259" t="str">
        <f t="shared" si="126"/>
        <v>B</v>
      </c>
      <c r="H715" s="274" t="str">
        <f t="shared" si="127"/>
        <v>MR_DER-1431_25</v>
      </c>
      <c r="I715" s="234" t="str">
        <f t="shared" si="128"/>
        <v>ND</v>
      </c>
      <c r="J715" s="234" t="str">
        <f t="shared" si="129"/>
        <v>ND</v>
      </c>
      <c r="K715" s="235" t="s">
        <v>3730</v>
      </c>
      <c r="L715" s="236">
        <v>45807</v>
      </c>
      <c r="M715" s="978" t="s">
        <v>9460</v>
      </c>
      <c r="N715" s="235" t="s">
        <v>9084</v>
      </c>
      <c r="O715" s="236">
        <v>45831</v>
      </c>
      <c r="P715" s="235"/>
      <c r="Q715" s="235" t="s">
        <v>3748</v>
      </c>
      <c r="R715" s="236">
        <v>45839</v>
      </c>
      <c r="S715" s="218" t="s">
        <v>9635</v>
      </c>
      <c r="T715" s="235" t="s">
        <v>5536</v>
      </c>
      <c r="U715" s="236">
        <v>45849</v>
      </c>
      <c r="V715" s="235"/>
      <c r="W715" s="235" t="s">
        <v>5626</v>
      </c>
      <c r="X715" s="236">
        <v>45859</v>
      </c>
      <c r="Y715" s="218" t="s">
        <v>9662</v>
      </c>
      <c r="Z715" s="235" t="s">
        <v>5539</v>
      </c>
      <c r="AA715" s="236">
        <v>45894</v>
      </c>
      <c r="AB715" s="235"/>
      <c r="AC715" s="235" t="s">
        <v>5811</v>
      </c>
      <c r="AD715" s="236">
        <v>45898</v>
      </c>
      <c r="AE715" s="218" t="s">
        <v>9917</v>
      </c>
      <c r="AF715" s="235"/>
      <c r="AG715" s="235"/>
      <c r="AH715" s="235"/>
      <c r="AI715" s="235" t="s">
        <v>5811</v>
      </c>
      <c r="AJ715" s="236">
        <v>45996</v>
      </c>
      <c r="AK715" s="218" t="s">
        <v>11513</v>
      </c>
      <c r="AL715" s="235"/>
      <c r="AM715" s="235"/>
    </row>
    <row r="716" spans="1:39" s="77" customFormat="1" ht="15" hidden="1" x14ac:dyDescent="0.25">
      <c r="A716" s="264" t="s">
        <v>8263</v>
      </c>
      <c r="B716" s="264"/>
      <c r="C716" s="264"/>
      <c r="D716" s="264" t="s">
        <v>9459</v>
      </c>
      <c r="E716" s="247" t="s">
        <v>9613</v>
      </c>
      <c r="F716" s="239">
        <f>IF(L716&lt;&gt;0,MAX(L716,R716,X716,AD716,AJ716),"NE")</f>
        <v>45996</v>
      </c>
      <c r="G716" s="259" t="str">
        <f t="shared" si="126"/>
        <v>B</v>
      </c>
      <c r="H716" s="274" t="str">
        <f t="shared" si="127"/>
        <v>MR_DER-1431_25</v>
      </c>
      <c r="I716" s="234" t="str">
        <f t="shared" si="128"/>
        <v>ND</v>
      </c>
      <c r="J716" s="234" t="str">
        <f t="shared" si="129"/>
        <v>ND</v>
      </c>
      <c r="K716" s="235" t="s">
        <v>3730</v>
      </c>
      <c r="L716" s="236">
        <v>45807</v>
      </c>
      <c r="M716" s="978" t="s">
        <v>9460</v>
      </c>
      <c r="N716" s="235" t="s">
        <v>9084</v>
      </c>
      <c r="O716" s="236">
        <v>45831</v>
      </c>
      <c r="P716" s="235"/>
      <c r="Q716" s="235" t="s">
        <v>3748</v>
      </c>
      <c r="R716" s="236">
        <v>45839</v>
      </c>
      <c r="S716" s="218" t="s">
        <v>9635</v>
      </c>
      <c r="T716" s="235" t="s">
        <v>5536</v>
      </c>
      <c r="U716" s="236">
        <v>45849</v>
      </c>
      <c r="V716" s="235"/>
      <c r="W716" s="235" t="s">
        <v>5626</v>
      </c>
      <c r="X716" s="236">
        <v>45859</v>
      </c>
      <c r="Y716" s="218" t="s">
        <v>9662</v>
      </c>
      <c r="Z716" s="235" t="s">
        <v>5539</v>
      </c>
      <c r="AA716" s="236">
        <v>45894</v>
      </c>
      <c r="AB716" s="235"/>
      <c r="AC716" s="235" t="s">
        <v>5811</v>
      </c>
      <c r="AD716" s="236">
        <v>45898</v>
      </c>
      <c r="AE716" s="218" t="s">
        <v>9917</v>
      </c>
      <c r="AF716" s="235"/>
      <c r="AG716" s="235"/>
      <c r="AH716" s="235"/>
      <c r="AI716" s="235" t="s">
        <v>5811</v>
      </c>
      <c r="AJ716" s="236">
        <v>45996</v>
      </c>
      <c r="AK716" s="1153" t="s">
        <v>11513</v>
      </c>
      <c r="AL716" s="235"/>
      <c r="AM716" s="235"/>
    </row>
    <row r="717" spans="1:39" s="77" customFormat="1" ht="15" hidden="1" x14ac:dyDescent="0.25">
      <c r="A717" s="264" t="s">
        <v>8263</v>
      </c>
      <c r="B717" s="264"/>
      <c r="C717" s="264"/>
      <c r="D717" s="264" t="s">
        <v>6402</v>
      </c>
      <c r="E717" s="247" t="s">
        <v>9456</v>
      </c>
      <c r="F717" s="239">
        <f>IF(L717&lt;&gt;0,MAX(L717,R717,X717,AD717),"NE")</f>
        <v>46043</v>
      </c>
      <c r="G717" s="259" t="str">
        <f t="shared" si="126"/>
        <v>A</v>
      </c>
      <c r="H717" s="274" t="str">
        <f t="shared" si="127"/>
        <v>MR_DER-1540_26</v>
      </c>
      <c r="I717" s="234" t="str">
        <f t="shared" si="128"/>
        <v>ND</v>
      </c>
      <c r="J717" s="234" t="str">
        <f t="shared" si="129"/>
        <v>ND</v>
      </c>
      <c r="K717" s="235" t="s">
        <v>3730</v>
      </c>
      <c r="L717" s="236">
        <v>45807</v>
      </c>
      <c r="M717" s="978" t="s">
        <v>9460</v>
      </c>
      <c r="N717" s="235" t="s">
        <v>5536</v>
      </c>
      <c r="O717" s="236">
        <v>45831</v>
      </c>
      <c r="P717" s="235"/>
      <c r="Q717" s="235" t="s">
        <v>3765</v>
      </c>
      <c r="R717" s="236">
        <v>45845</v>
      </c>
      <c r="S717" s="1153" t="s">
        <v>9641</v>
      </c>
      <c r="T717" s="235" t="s">
        <v>5536</v>
      </c>
      <c r="U717" s="236">
        <v>45862</v>
      </c>
      <c r="V717" s="235"/>
      <c r="W717" s="235" t="s">
        <v>5701</v>
      </c>
      <c r="X717" s="236">
        <v>45873</v>
      </c>
      <c r="Y717" s="1153" t="s">
        <v>9728</v>
      </c>
      <c r="Z717" s="235"/>
      <c r="AA717" s="235"/>
      <c r="AB717" s="235"/>
      <c r="AC717" s="235" t="s">
        <v>3748</v>
      </c>
      <c r="AD717" s="236">
        <v>46043</v>
      </c>
      <c r="AE717" s="1151" t="s">
        <v>12015</v>
      </c>
      <c r="AF717" s="235"/>
      <c r="AG717" s="235"/>
      <c r="AH717" s="235"/>
      <c r="AI717" s="235"/>
      <c r="AJ717" s="235"/>
      <c r="AK717" s="235"/>
      <c r="AL717" s="235"/>
      <c r="AM717" s="235"/>
    </row>
    <row r="718" spans="1:39" s="138" customFormat="1" ht="15" hidden="1" x14ac:dyDescent="0.25">
      <c r="A718" s="372" t="s">
        <v>8342</v>
      </c>
      <c r="B718" s="372"/>
      <c r="C718" s="372"/>
      <c r="D718" s="372" t="s">
        <v>71</v>
      </c>
      <c r="E718" s="374" t="s">
        <v>12170</v>
      </c>
      <c r="F718" s="370">
        <f>IF(L718&lt;&gt;0,MAX(L718,R718,X718,AD718),"NE")</f>
        <v>46073</v>
      </c>
      <c r="G718" s="371" t="str">
        <f t="shared" si="126"/>
        <v>A1</v>
      </c>
      <c r="H718" s="1032" t="str">
        <f t="shared" si="127"/>
        <v>MR_DER-1578_26</v>
      </c>
      <c r="I718" s="263" t="str">
        <f t="shared" si="128"/>
        <v>ND</v>
      </c>
      <c r="J718" s="263" t="str">
        <f t="shared" si="129"/>
        <v>ND</v>
      </c>
      <c r="K718" s="373" t="s">
        <v>3730</v>
      </c>
      <c r="L718" s="375">
        <v>46073</v>
      </c>
      <c r="M718" s="23" t="s">
        <v>12172</v>
      </c>
      <c r="N718" s="373"/>
      <c r="O718" s="373"/>
      <c r="P718" s="373"/>
      <c r="Q718" s="373"/>
      <c r="R718" s="373"/>
      <c r="S718" s="373"/>
      <c r="T718" s="373"/>
      <c r="U718" s="373"/>
      <c r="V718" s="373"/>
      <c r="W718" s="373"/>
      <c r="X718" s="373"/>
      <c r="Y718" s="373"/>
      <c r="Z718" s="373"/>
      <c r="AA718" s="373"/>
      <c r="AB718" s="373"/>
      <c r="AC718" s="373"/>
      <c r="AD718" s="373"/>
      <c r="AE718" s="373"/>
      <c r="AF718" s="373"/>
      <c r="AG718" s="373"/>
      <c r="AH718" s="373"/>
      <c r="AI718" s="373"/>
      <c r="AJ718" s="373"/>
      <c r="AK718" s="373"/>
      <c r="AL718" s="373"/>
      <c r="AM718" s="373"/>
    </row>
    <row r="719" spans="1:39" s="138" customFormat="1" ht="15" hidden="1" x14ac:dyDescent="0.25">
      <c r="A719" s="372" t="s">
        <v>8342</v>
      </c>
      <c r="B719" s="372"/>
      <c r="C719" s="372"/>
      <c r="D719" s="372" t="s">
        <v>71</v>
      </c>
      <c r="E719" s="374" t="s">
        <v>12171</v>
      </c>
      <c r="F719" s="370">
        <f>IF(L719&lt;&gt;0,MAX(L719,R719,X719,AD719),"NE")</f>
        <v>46073</v>
      </c>
      <c r="G719" s="371" t="str">
        <f t="shared" si="126"/>
        <v>A1</v>
      </c>
      <c r="H719" s="1032" t="str">
        <f t="shared" si="127"/>
        <v>MR_DER-1578_26</v>
      </c>
      <c r="I719" s="263" t="str">
        <f t="shared" si="128"/>
        <v>ND</v>
      </c>
      <c r="J719" s="263" t="str">
        <f t="shared" si="129"/>
        <v>ND</v>
      </c>
      <c r="K719" s="373" t="s">
        <v>3730</v>
      </c>
      <c r="L719" s="375">
        <v>46073</v>
      </c>
      <c r="M719" s="23" t="s">
        <v>12172</v>
      </c>
      <c r="N719" s="373"/>
      <c r="O719" s="373"/>
      <c r="P719" s="373"/>
      <c r="Q719" s="373"/>
      <c r="R719" s="373"/>
      <c r="S719" s="373"/>
      <c r="T719" s="373"/>
      <c r="U719" s="373"/>
      <c r="V719" s="373"/>
      <c r="W719" s="373"/>
      <c r="X719" s="373"/>
      <c r="Y719" s="373"/>
      <c r="Z719" s="373"/>
      <c r="AA719" s="373"/>
      <c r="AB719" s="373"/>
      <c r="AC719" s="373"/>
      <c r="AD719" s="373"/>
      <c r="AE719" s="373"/>
      <c r="AF719" s="373"/>
      <c r="AG719" s="373"/>
      <c r="AH719" s="373"/>
      <c r="AI719" s="373"/>
      <c r="AJ719" s="373"/>
      <c r="AK719" s="373"/>
      <c r="AL719" s="373"/>
      <c r="AM719" s="373"/>
    </row>
    <row r="720" spans="1:39" s="110" customFormat="1" hidden="1" x14ac:dyDescent="0.25">
      <c r="A720" s="242"/>
      <c r="B720" s="242"/>
      <c r="C720" s="242"/>
      <c r="D720" s="242"/>
      <c r="E720" s="242" t="s">
        <v>7537</v>
      </c>
      <c r="F720" s="243"/>
      <c r="G720" s="243"/>
      <c r="H720" s="243"/>
      <c r="I720" s="243"/>
      <c r="J720" s="243"/>
      <c r="K720" s="244"/>
      <c r="L720" s="244"/>
      <c r="M720" s="245"/>
      <c r="N720" s="246"/>
      <c r="O720" s="246"/>
      <c r="P720" s="246"/>
      <c r="Q720" s="244"/>
      <c r="R720" s="244"/>
      <c r="S720" s="245"/>
      <c r="T720" s="246"/>
      <c r="U720" s="246"/>
      <c r="V720" s="246"/>
      <c r="W720" s="244"/>
      <c r="X720" s="244"/>
      <c r="Y720" s="245"/>
      <c r="Z720" s="246"/>
      <c r="AA720" s="246"/>
      <c r="AB720" s="246"/>
      <c r="AC720" s="244"/>
      <c r="AD720" s="244"/>
      <c r="AE720" s="245"/>
      <c r="AF720" s="246"/>
      <c r="AG720" s="246"/>
      <c r="AH720" s="246"/>
      <c r="AI720" s="244"/>
      <c r="AJ720" s="244"/>
      <c r="AK720" s="245"/>
      <c r="AL720" s="246"/>
      <c r="AM720" s="246"/>
    </row>
    <row r="721" spans="1:49" s="110" customFormat="1" ht="15" hidden="1" x14ac:dyDescent="0.25">
      <c r="A721" s="230" t="s">
        <v>8263</v>
      </c>
      <c r="B721" s="220" t="s">
        <v>8257</v>
      </c>
      <c r="C721" s="230"/>
      <c r="D721" s="230" t="s">
        <v>8357</v>
      </c>
      <c r="E721" s="231" t="s">
        <v>5976</v>
      </c>
      <c r="F721" s="239">
        <f>IF(L721&lt;&gt;0,MAX(L721,R721,X721,AD721,AJ721,AP721,AV721,BB721),"NE")</f>
        <v>45590</v>
      </c>
      <c r="G721" s="259" t="str">
        <f t="shared" ref="G721:G752" si="130">IF($F721="","",INDEX($K721:$FI721,1,MATCH($F721,$K721:$FI721,)-1))</f>
        <v>B</v>
      </c>
      <c r="H721" s="274" t="str">
        <f>IF($F721="","",INDEX($K721:$DF721,1,MATCH($F721,$K721:$DF721,)+1))</f>
        <v>MR.DER-0833_24-SP 331-Entrega Final-C09</v>
      </c>
      <c r="I721" s="234" t="str">
        <f t="shared" ref="I721:I752" si="131">IF(F721="NE",F721,IF(INDEX(K721:CP721,,MATCH(F721,K721:CP721,0)+3)&lt;&gt;0,INDEX(K721:CP721,,MATCH(F721,K721:CP721,0)+3),"ND"))</f>
        <v>ND</v>
      </c>
      <c r="J721" s="234" t="str">
        <f t="shared" ref="J721:J752" si="132">IF(G721="NE",G721,IF(INDEX(K721:CQ721,,MATCH(G721,K721:CQ721,0)+3)&lt;&gt;0,INDEX(K721:CQ721,,MATCH(G721,K721:CQ721,0)+3),"ND"))</f>
        <v>ND</v>
      </c>
      <c r="K721" s="220" t="s">
        <v>3730</v>
      </c>
      <c r="L721" s="229">
        <v>44860</v>
      </c>
      <c r="M721" s="240" t="s">
        <v>5614</v>
      </c>
      <c r="N721" s="220" t="s">
        <v>5536</v>
      </c>
      <c r="O721" s="229">
        <v>44908</v>
      </c>
      <c r="P721" s="220" t="s">
        <v>3777</v>
      </c>
      <c r="Q721" s="220" t="s">
        <v>3765</v>
      </c>
      <c r="R721" s="229">
        <v>44916</v>
      </c>
      <c r="S721" s="240" t="s">
        <v>6084</v>
      </c>
      <c r="T721" s="220" t="s">
        <v>5537</v>
      </c>
      <c r="U721" s="229">
        <v>45008</v>
      </c>
      <c r="V721" s="220" t="s">
        <v>5839</v>
      </c>
      <c r="W721" s="220" t="s">
        <v>3748</v>
      </c>
      <c r="X721" s="229">
        <v>45140</v>
      </c>
      <c r="Y721" s="240" t="s">
        <v>6736</v>
      </c>
      <c r="Z721" s="220"/>
      <c r="AA721" s="220"/>
      <c r="AB721" s="220" t="s">
        <v>3777</v>
      </c>
      <c r="AC721" s="220" t="s">
        <v>5626</v>
      </c>
      <c r="AD721" s="229">
        <v>45345</v>
      </c>
      <c r="AE721" s="272" t="s">
        <v>7209</v>
      </c>
      <c r="AF721" s="220" t="s">
        <v>5537</v>
      </c>
      <c r="AG721" s="229">
        <v>45356</v>
      </c>
      <c r="AH721" s="220"/>
      <c r="AI721" s="220" t="s">
        <v>5811</v>
      </c>
      <c r="AJ721" s="229">
        <v>45406</v>
      </c>
      <c r="AK721" s="272" t="s">
        <v>7625</v>
      </c>
      <c r="AL721" s="220"/>
      <c r="AM721" s="220"/>
      <c r="AN721" s="220"/>
      <c r="AO721" s="220" t="s">
        <v>5811</v>
      </c>
      <c r="AP721" s="229">
        <v>45590</v>
      </c>
      <c r="AQ721" s="1031" t="s">
        <v>8364</v>
      </c>
      <c r="AR721" s="220"/>
      <c r="AS721" s="220"/>
      <c r="AT721" s="220"/>
      <c r="AU721" s="220"/>
      <c r="AV721" s="220"/>
      <c r="AW721" s="220"/>
    </row>
    <row r="722" spans="1:49" s="110" customFormat="1" ht="15" hidden="1" x14ac:dyDescent="0.25">
      <c r="A722" s="230" t="s">
        <v>8263</v>
      </c>
      <c r="B722" s="220" t="s">
        <v>8257</v>
      </c>
      <c r="C722" s="230"/>
      <c r="D722" s="230" t="s">
        <v>8358</v>
      </c>
      <c r="E722" s="231" t="s">
        <v>5977</v>
      </c>
      <c r="F722" s="239">
        <f>IF(L722&lt;&gt;0,MAX(L722,R722,X722,AD722,AJ722,AP722,AV722,BB722),"NE")</f>
        <v>45590</v>
      </c>
      <c r="G722" s="259" t="str">
        <f t="shared" si="130"/>
        <v>B</v>
      </c>
      <c r="H722" s="274" t="str">
        <f>IF($F722="","",INDEX($K722:$DF722,1,MATCH($F722,$K722:$DF722,)+1))</f>
        <v>MR.DER-0833_24-SP 331-Entrega Final-C09</v>
      </c>
      <c r="I722" s="234" t="str">
        <f t="shared" si="131"/>
        <v>ND</v>
      </c>
      <c r="J722" s="234" t="str">
        <f t="shared" si="132"/>
        <v>ND</v>
      </c>
      <c r="K722" s="220" t="s">
        <v>3730</v>
      </c>
      <c r="L722" s="229">
        <v>44860</v>
      </c>
      <c r="M722" s="240" t="s">
        <v>5614</v>
      </c>
      <c r="N722" s="220" t="s">
        <v>5536</v>
      </c>
      <c r="O722" s="229">
        <v>44908</v>
      </c>
      <c r="P722" s="220" t="s">
        <v>3777</v>
      </c>
      <c r="Q722" s="220" t="s">
        <v>3765</v>
      </c>
      <c r="R722" s="229">
        <v>44916</v>
      </c>
      <c r="S722" s="240" t="s">
        <v>6084</v>
      </c>
      <c r="T722" s="220" t="s">
        <v>5537</v>
      </c>
      <c r="U722" s="229">
        <v>45008</v>
      </c>
      <c r="V722" s="220" t="s">
        <v>5839</v>
      </c>
      <c r="W722" s="220" t="s">
        <v>3748</v>
      </c>
      <c r="X722" s="229">
        <v>45140</v>
      </c>
      <c r="Y722" s="240" t="s">
        <v>6736</v>
      </c>
      <c r="Z722" s="220"/>
      <c r="AA722" s="220"/>
      <c r="AB722" s="220" t="s">
        <v>3777</v>
      </c>
      <c r="AC722" s="220" t="s">
        <v>5626</v>
      </c>
      <c r="AD722" s="229">
        <v>45345</v>
      </c>
      <c r="AE722" s="272" t="s">
        <v>7209</v>
      </c>
      <c r="AF722" s="220" t="s">
        <v>5537</v>
      </c>
      <c r="AG722" s="229">
        <v>45356</v>
      </c>
      <c r="AH722" s="220"/>
      <c r="AI722" s="220" t="s">
        <v>5811</v>
      </c>
      <c r="AJ722" s="229">
        <v>45406</v>
      </c>
      <c r="AK722" s="272" t="s">
        <v>7625</v>
      </c>
      <c r="AL722" s="220"/>
      <c r="AM722" s="220"/>
      <c r="AN722" s="220"/>
      <c r="AO722" s="220" t="s">
        <v>5811</v>
      </c>
      <c r="AP722" s="229">
        <v>45590</v>
      </c>
      <c r="AQ722" s="1031" t="s">
        <v>8364</v>
      </c>
      <c r="AR722" s="220"/>
      <c r="AS722" s="220"/>
      <c r="AT722" s="220"/>
      <c r="AU722" s="220"/>
      <c r="AV722" s="220"/>
      <c r="AW722" s="220"/>
    </row>
    <row r="723" spans="1:49" s="110" customFormat="1" ht="15" hidden="1" x14ac:dyDescent="0.25">
      <c r="A723" s="230" t="s">
        <v>8263</v>
      </c>
      <c r="B723" s="220" t="s">
        <v>8257</v>
      </c>
      <c r="C723" s="230"/>
      <c r="D723" s="230" t="s">
        <v>8355</v>
      </c>
      <c r="E723" s="231" t="s">
        <v>5978</v>
      </c>
      <c r="F723" s="239">
        <f>IF(L723&lt;&gt;0,MAX(L723,R723,X723,AD723,AJ723,AP723,AV723,BB723),"NE")</f>
        <v>45590</v>
      </c>
      <c r="G723" s="259" t="str">
        <f t="shared" si="130"/>
        <v>B</v>
      </c>
      <c r="H723" s="274" t="str">
        <f>IF($F723="","",INDEX($K723:$DF723,1,MATCH($F723,$K723:$DF723,)+1))</f>
        <v>MR.DER-0833_24-SP 331-Entrega Final-C09</v>
      </c>
      <c r="I723" s="234" t="str">
        <f t="shared" si="131"/>
        <v>ND</v>
      </c>
      <c r="J723" s="234" t="str">
        <f t="shared" si="132"/>
        <v>ND</v>
      </c>
      <c r="K723" s="220" t="s">
        <v>3730</v>
      </c>
      <c r="L723" s="229">
        <v>44860</v>
      </c>
      <c r="M723" s="240" t="s">
        <v>5614</v>
      </c>
      <c r="N723" s="220" t="s">
        <v>5537</v>
      </c>
      <c r="O723" s="229">
        <v>44908</v>
      </c>
      <c r="P723" s="220" t="s">
        <v>3777</v>
      </c>
      <c r="Q723" s="220" t="s">
        <v>3748</v>
      </c>
      <c r="R723" s="229">
        <v>44916</v>
      </c>
      <c r="S723" s="240" t="s">
        <v>6084</v>
      </c>
      <c r="T723" s="220" t="s">
        <v>6098</v>
      </c>
      <c r="U723" s="229">
        <v>45008</v>
      </c>
      <c r="V723" s="220" t="s">
        <v>5839</v>
      </c>
      <c r="W723" s="220" t="s">
        <v>5626</v>
      </c>
      <c r="X723" s="229">
        <v>45140</v>
      </c>
      <c r="Y723" s="240" t="s">
        <v>6736</v>
      </c>
      <c r="Z723" s="220"/>
      <c r="AA723" s="220"/>
      <c r="AB723" s="220" t="s">
        <v>3777</v>
      </c>
      <c r="AC723" s="220" t="s">
        <v>6229</v>
      </c>
      <c r="AD723" s="229">
        <v>45345</v>
      </c>
      <c r="AE723" s="272" t="s">
        <v>7209</v>
      </c>
      <c r="AF723" s="220" t="s">
        <v>5537</v>
      </c>
      <c r="AG723" s="229">
        <v>45356</v>
      </c>
      <c r="AH723" s="220"/>
      <c r="AI723" s="220" t="s">
        <v>5811</v>
      </c>
      <c r="AJ723" s="229">
        <v>45406</v>
      </c>
      <c r="AK723" s="272" t="s">
        <v>7625</v>
      </c>
      <c r="AL723" s="220"/>
      <c r="AM723" s="220"/>
      <c r="AN723" s="220"/>
      <c r="AO723" s="220" t="s">
        <v>5811</v>
      </c>
      <c r="AP723" s="229">
        <v>45590</v>
      </c>
      <c r="AQ723" s="1420" t="s">
        <v>8364</v>
      </c>
      <c r="AR723" s="220"/>
      <c r="AS723" s="220"/>
      <c r="AT723" s="220"/>
      <c r="AU723" s="220"/>
      <c r="AV723" s="220"/>
      <c r="AW723" s="220"/>
    </row>
    <row r="724" spans="1:49" s="110" customFormat="1" ht="15" hidden="1" x14ac:dyDescent="0.25">
      <c r="A724" s="230" t="s">
        <v>8263</v>
      </c>
      <c r="B724" s="220" t="s">
        <v>8257</v>
      </c>
      <c r="C724" s="230"/>
      <c r="D724" s="230" t="s">
        <v>7208</v>
      </c>
      <c r="E724" s="231" t="s">
        <v>8101</v>
      </c>
      <c r="F724" s="239">
        <f>IF(L724&lt;&gt;0,MAX(L724,R724,X724,AD724,AJ724,AP724),"NE")</f>
        <v>45996</v>
      </c>
      <c r="G724" s="259" t="str">
        <f t="shared" si="130"/>
        <v>B</v>
      </c>
      <c r="H724" s="274" t="str">
        <f>IF($F724="","",INDEX($K724:$AY724,1,MATCH($F724,$K724:$AY724,)+1))</f>
        <v>MR_DER-1425_25</v>
      </c>
      <c r="I724" s="234" t="str">
        <f t="shared" si="131"/>
        <v>ND</v>
      </c>
      <c r="J724" s="234" t="str">
        <f t="shared" si="132"/>
        <v>ND</v>
      </c>
      <c r="K724" s="220" t="s">
        <v>3730</v>
      </c>
      <c r="L724" s="229">
        <v>45345</v>
      </c>
      <c r="M724" s="1220" t="s">
        <v>7209</v>
      </c>
      <c r="N724" s="220"/>
      <c r="O724" s="229"/>
      <c r="P724" s="1373" t="s">
        <v>8772</v>
      </c>
      <c r="Q724" s="220" t="s">
        <v>3748</v>
      </c>
      <c r="R724" s="229">
        <v>45357</v>
      </c>
      <c r="S724" s="1220" t="s">
        <v>7322</v>
      </c>
      <c r="T724" s="220"/>
      <c r="U724" s="229"/>
      <c r="V724" s="1373" t="s">
        <v>8782</v>
      </c>
      <c r="W724" s="220" t="s">
        <v>5626</v>
      </c>
      <c r="X724" s="229">
        <v>45406</v>
      </c>
      <c r="Y724" s="1220" t="s">
        <v>7625</v>
      </c>
      <c r="Z724" s="220" t="s">
        <v>5539</v>
      </c>
      <c r="AA724" s="229">
        <v>45415</v>
      </c>
      <c r="AB724" s="1373" t="s">
        <v>8787</v>
      </c>
      <c r="AC724" s="220" t="s">
        <v>5811</v>
      </c>
      <c r="AD724" s="229">
        <v>45420</v>
      </c>
      <c r="AE724" s="1220" t="s">
        <v>7686</v>
      </c>
      <c r="AF724" s="220"/>
      <c r="AG724" s="220"/>
      <c r="AH724" s="1373" t="s">
        <v>8788</v>
      </c>
      <c r="AI724" s="110" t="s">
        <v>5811</v>
      </c>
      <c r="AJ724" s="229">
        <v>45996</v>
      </c>
      <c r="AK724" s="1153" t="s">
        <v>11506</v>
      </c>
      <c r="AL724" s="220"/>
      <c r="AM724" s="220"/>
      <c r="AN724" s="220"/>
      <c r="AO724" s="220"/>
      <c r="AP724" s="220"/>
      <c r="AQ724" s="220"/>
      <c r="AR724" s="220"/>
      <c r="AS724" s="220"/>
      <c r="AT724" s="220"/>
      <c r="AU724" s="220"/>
      <c r="AV724" s="220"/>
      <c r="AW724" s="220"/>
    </row>
    <row r="725" spans="1:49" s="110" customFormat="1" ht="15" hidden="1" x14ac:dyDescent="0.25">
      <c r="A725" s="230" t="s">
        <v>8263</v>
      </c>
      <c r="B725" s="230"/>
      <c r="C725" s="220" t="s">
        <v>8257</v>
      </c>
      <c r="D725" s="230" t="s">
        <v>8356</v>
      </c>
      <c r="E725" s="231" t="s">
        <v>5979</v>
      </c>
      <c r="F725" s="239">
        <f>IF(L725&lt;&gt;0,MAX(L725,R725,X725,AD725,AJ725,AP725,AV725,BB725),"NE")</f>
        <v>45590</v>
      </c>
      <c r="G725" s="259" t="str">
        <f t="shared" si="130"/>
        <v>B</v>
      </c>
      <c r="H725" s="274" t="str">
        <f>IF($F725="","",INDEX($K725:$DF725,1,MATCH($F725,$K725:$DF725,)+1))</f>
        <v>MR.DER-0833_24-SP 331-Entrega Final-C09</v>
      </c>
      <c r="I725" s="234" t="str">
        <f t="shared" si="131"/>
        <v>ND</v>
      </c>
      <c r="J725" s="234" t="str">
        <f t="shared" si="132"/>
        <v>ND</v>
      </c>
      <c r="K725" s="220" t="s">
        <v>3730</v>
      </c>
      <c r="L725" s="229">
        <v>44860</v>
      </c>
      <c r="M725" s="240" t="s">
        <v>5614</v>
      </c>
      <c r="N725" s="220" t="s">
        <v>5536</v>
      </c>
      <c r="O725" s="229">
        <v>44908</v>
      </c>
      <c r="P725" s="220" t="s">
        <v>3777</v>
      </c>
      <c r="Q725" s="220" t="s">
        <v>3765</v>
      </c>
      <c r="R725" s="229">
        <v>44916</v>
      </c>
      <c r="S725" s="240" t="s">
        <v>6084</v>
      </c>
      <c r="T725" s="220" t="s">
        <v>5537</v>
      </c>
      <c r="U725" s="229">
        <v>45008</v>
      </c>
      <c r="V725" s="220" t="s">
        <v>5839</v>
      </c>
      <c r="W725" s="220" t="s">
        <v>3748</v>
      </c>
      <c r="X725" s="229">
        <v>45140</v>
      </c>
      <c r="Y725" s="240" t="s">
        <v>6736</v>
      </c>
      <c r="Z725" s="220"/>
      <c r="AA725" s="220"/>
      <c r="AB725" s="220" t="s">
        <v>3777</v>
      </c>
      <c r="AC725" s="220" t="s">
        <v>5626</v>
      </c>
      <c r="AD725" s="229">
        <v>45345</v>
      </c>
      <c r="AE725" s="272" t="s">
        <v>7209</v>
      </c>
      <c r="AF725" s="220" t="s">
        <v>5539</v>
      </c>
      <c r="AG725" s="229">
        <v>45356</v>
      </c>
      <c r="AH725" s="220"/>
      <c r="AI725" s="220" t="s">
        <v>5811</v>
      </c>
      <c r="AJ725" s="229">
        <v>45406</v>
      </c>
      <c r="AK725" s="272" t="s">
        <v>7625</v>
      </c>
      <c r="AL725" s="220"/>
      <c r="AM725" s="220"/>
      <c r="AN725" s="220"/>
      <c r="AO725" s="220" t="s">
        <v>5811</v>
      </c>
      <c r="AP725" s="229">
        <v>45590</v>
      </c>
      <c r="AQ725" s="1420" t="s">
        <v>8364</v>
      </c>
      <c r="AR725" s="220"/>
      <c r="AS725" s="220"/>
      <c r="AT725" s="220"/>
      <c r="AU725" s="220"/>
      <c r="AV725" s="220"/>
      <c r="AW725" s="220"/>
    </row>
    <row r="726" spans="1:49" s="110" customFormat="1" ht="15" hidden="1" x14ac:dyDescent="0.25">
      <c r="A726" s="230" t="s">
        <v>8263</v>
      </c>
      <c r="B726" s="220" t="s">
        <v>8257</v>
      </c>
      <c r="C726" s="230"/>
      <c r="D726" s="230" t="s">
        <v>5688</v>
      </c>
      <c r="E726" s="231" t="s">
        <v>5980</v>
      </c>
      <c r="F726" s="239">
        <f>IF(L726&lt;&gt;0,MAX(L726,R726,X726,AD726,AJ726,AP726,AV726,BB726),"NE")</f>
        <v>45590</v>
      </c>
      <c r="G726" s="259" t="str">
        <f t="shared" si="130"/>
        <v>A</v>
      </c>
      <c r="H726" s="274" t="str">
        <f>IF($F726="","",INDEX($K726:$DF726,1,MATCH($F726,$K726:$DF726,)+1))</f>
        <v>MR.DER-0833_24-SP 331-Entrega Final-C09</v>
      </c>
      <c r="I726" s="234" t="str">
        <f t="shared" si="131"/>
        <v>ND</v>
      </c>
      <c r="J726" s="234" t="str">
        <f t="shared" si="132"/>
        <v>ND</v>
      </c>
      <c r="K726" s="220" t="s">
        <v>3730</v>
      </c>
      <c r="L726" s="229">
        <v>44888</v>
      </c>
      <c r="M726" s="240" t="s">
        <v>5697</v>
      </c>
      <c r="N726" s="220" t="s">
        <v>5539</v>
      </c>
      <c r="O726" s="229">
        <v>44908</v>
      </c>
      <c r="P726" s="220" t="s">
        <v>3777</v>
      </c>
      <c r="Q726" s="220" t="s">
        <v>3748</v>
      </c>
      <c r="R726" s="229">
        <v>44910</v>
      </c>
      <c r="S726" s="240" t="s">
        <v>5903</v>
      </c>
      <c r="T726" s="220"/>
      <c r="U726" s="229">
        <v>45008</v>
      </c>
      <c r="V726" s="220" t="s">
        <v>5839</v>
      </c>
      <c r="W726" s="220" t="s">
        <v>5626</v>
      </c>
      <c r="X726" s="229">
        <v>45140</v>
      </c>
      <c r="Y726" s="240" t="s">
        <v>6736</v>
      </c>
      <c r="Z726" s="220" t="s">
        <v>6869</v>
      </c>
      <c r="AA726" s="229">
        <v>45198</v>
      </c>
      <c r="AB726" s="220" t="s">
        <v>3777</v>
      </c>
      <c r="AC726" s="220" t="s">
        <v>3748</v>
      </c>
      <c r="AD726" s="229">
        <v>45345</v>
      </c>
      <c r="AE726" s="272" t="s">
        <v>7218</v>
      </c>
      <c r="AF726" s="220"/>
      <c r="AG726" s="220"/>
      <c r="AH726" s="220"/>
      <c r="AI726" s="220" t="s">
        <v>3748</v>
      </c>
      <c r="AJ726" s="229">
        <v>45590</v>
      </c>
      <c r="AK726" s="1031" t="s">
        <v>8364</v>
      </c>
      <c r="AL726" s="220"/>
      <c r="AM726" s="220"/>
      <c r="AN726" s="220"/>
      <c r="AO726" s="220"/>
      <c r="AP726" s="220"/>
      <c r="AQ726" s="220"/>
      <c r="AR726" s="220"/>
      <c r="AS726" s="220"/>
      <c r="AT726" s="220"/>
      <c r="AU726" s="220"/>
      <c r="AV726" s="220"/>
      <c r="AW726" s="220"/>
    </row>
    <row r="727" spans="1:49" s="110" customFormat="1" ht="15" hidden="1" x14ac:dyDescent="0.25">
      <c r="A727" s="230" t="s">
        <v>8263</v>
      </c>
      <c r="B727" s="220" t="s">
        <v>8257</v>
      </c>
      <c r="C727" s="230"/>
      <c r="D727" s="230" t="s">
        <v>5689</v>
      </c>
      <c r="E727" s="231" t="s">
        <v>5981</v>
      </c>
      <c r="F727" s="239">
        <f>IF(L727&lt;&gt;0,MAX(L727,R727,X727,AD727,AJ727,AP727,AV727,BB727),"NE")</f>
        <v>45590</v>
      </c>
      <c r="G727" s="259" t="str">
        <f t="shared" si="130"/>
        <v>A</v>
      </c>
      <c r="H727" s="274" t="str">
        <f>IF($F727="","",INDEX($K727:$DF727,1,MATCH($F727,$K727:$DF727,)+1))</f>
        <v>MR.DER-0833_24-SP 331-Entrega Final-C09</v>
      </c>
      <c r="I727" s="234" t="str">
        <f t="shared" si="131"/>
        <v>ND</v>
      </c>
      <c r="J727" s="234" t="str">
        <f t="shared" si="132"/>
        <v>ND</v>
      </c>
      <c r="K727" s="220" t="s">
        <v>3730</v>
      </c>
      <c r="L727" s="229">
        <v>44888</v>
      </c>
      <c r="M727" s="240" t="s">
        <v>5697</v>
      </c>
      <c r="N727" s="220" t="s">
        <v>5539</v>
      </c>
      <c r="O727" s="229">
        <v>44908</v>
      </c>
      <c r="P727" s="220" t="s">
        <v>3777</v>
      </c>
      <c r="Q727" s="220" t="s">
        <v>3748</v>
      </c>
      <c r="R727" s="229">
        <v>44910</v>
      </c>
      <c r="S727" s="240" t="s">
        <v>5903</v>
      </c>
      <c r="T727" s="220"/>
      <c r="U727" s="229">
        <v>45008</v>
      </c>
      <c r="V727" s="220" t="s">
        <v>5839</v>
      </c>
      <c r="W727" s="220" t="s">
        <v>5626</v>
      </c>
      <c r="X727" s="229">
        <v>45140</v>
      </c>
      <c r="Y727" s="240" t="s">
        <v>6736</v>
      </c>
      <c r="Z727" s="220" t="s">
        <v>6869</v>
      </c>
      <c r="AA727" s="229">
        <v>45198</v>
      </c>
      <c r="AB727" s="220" t="s">
        <v>3777</v>
      </c>
      <c r="AC727" s="220" t="s">
        <v>3748</v>
      </c>
      <c r="AD727" s="229">
        <v>45345</v>
      </c>
      <c r="AE727" s="272" t="s">
        <v>7218</v>
      </c>
      <c r="AF727" s="220"/>
      <c r="AG727" s="220"/>
      <c r="AH727" s="220"/>
      <c r="AI727" s="220" t="s">
        <v>3748</v>
      </c>
      <c r="AJ727" s="229">
        <v>45590</v>
      </c>
      <c r="AK727" s="1031" t="s">
        <v>8364</v>
      </c>
      <c r="AL727" s="220"/>
      <c r="AM727" s="220"/>
      <c r="AN727" s="220"/>
      <c r="AO727" s="220"/>
      <c r="AP727" s="220"/>
      <c r="AQ727" s="220"/>
      <c r="AR727" s="220"/>
      <c r="AS727" s="220"/>
      <c r="AT727" s="220"/>
      <c r="AU727" s="220"/>
      <c r="AV727" s="220"/>
      <c r="AW727" s="220"/>
    </row>
    <row r="728" spans="1:49" s="110" customFormat="1" ht="15" hidden="1" x14ac:dyDescent="0.25">
      <c r="A728" s="230" t="s">
        <v>8263</v>
      </c>
      <c r="B728" s="220" t="s">
        <v>8257</v>
      </c>
      <c r="C728" s="230"/>
      <c r="D728" s="230" t="s">
        <v>5690</v>
      </c>
      <c r="E728" s="231" t="s">
        <v>5983</v>
      </c>
      <c r="F728" s="239">
        <f>IF(L728&lt;&gt;0,MAX(L728,R728,X728,AD728,AJ728,AP728,AV728,BB728),"NE")</f>
        <v>45590</v>
      </c>
      <c r="G728" s="259" t="str">
        <f t="shared" si="130"/>
        <v>A</v>
      </c>
      <c r="H728" s="274" t="str">
        <f>IF($F728="","",INDEX($K728:$DF728,1,MATCH($F728,$K728:$DF728,)+1))</f>
        <v>MR.DER-0833_24-SP 331-Entrega Final-C09</v>
      </c>
      <c r="I728" s="234" t="str">
        <f t="shared" si="131"/>
        <v>ND</v>
      </c>
      <c r="J728" s="234" t="str">
        <f t="shared" si="132"/>
        <v>ND</v>
      </c>
      <c r="K728" s="220" t="s">
        <v>3730</v>
      </c>
      <c r="L728" s="229">
        <v>44888</v>
      </c>
      <c r="M728" s="240" t="s">
        <v>5697</v>
      </c>
      <c r="N728" s="220" t="s">
        <v>5539</v>
      </c>
      <c r="O728" s="229">
        <v>44908</v>
      </c>
      <c r="P728" s="220" t="s">
        <v>3777</v>
      </c>
      <c r="Q728" s="220" t="s">
        <v>3748</v>
      </c>
      <c r="R728" s="229">
        <v>44910</v>
      </c>
      <c r="S728" s="240" t="s">
        <v>5903</v>
      </c>
      <c r="T728" s="220"/>
      <c r="U728" s="229">
        <v>45008</v>
      </c>
      <c r="V728" s="220" t="s">
        <v>5839</v>
      </c>
      <c r="W728" s="220" t="s">
        <v>5626</v>
      </c>
      <c r="X728" s="229">
        <v>45140</v>
      </c>
      <c r="Y728" s="240" t="s">
        <v>6736</v>
      </c>
      <c r="Z728" s="220" t="s">
        <v>6869</v>
      </c>
      <c r="AA728" s="229">
        <v>45198</v>
      </c>
      <c r="AB728" s="220" t="s">
        <v>3777</v>
      </c>
      <c r="AC728" s="220" t="s">
        <v>3748</v>
      </c>
      <c r="AD728" s="229">
        <v>45345</v>
      </c>
      <c r="AE728" s="240" t="s">
        <v>7218</v>
      </c>
      <c r="AF728" s="220"/>
      <c r="AG728" s="220"/>
      <c r="AH728" s="220"/>
      <c r="AI728" s="220" t="s">
        <v>3748</v>
      </c>
      <c r="AJ728" s="229">
        <v>45586</v>
      </c>
      <c r="AK728" s="1420" t="s">
        <v>8361</v>
      </c>
      <c r="AL728" s="220"/>
      <c r="AM728" s="220"/>
      <c r="AN728" s="220"/>
      <c r="AO728" s="220" t="s">
        <v>3748</v>
      </c>
      <c r="AP728" s="229">
        <v>45590</v>
      </c>
      <c r="AQ728" s="1420" t="s">
        <v>8364</v>
      </c>
      <c r="AR728" s="220"/>
      <c r="AS728" s="220"/>
      <c r="AT728" s="220"/>
      <c r="AU728" s="220"/>
      <c r="AV728" s="220"/>
      <c r="AW728" s="220"/>
    </row>
    <row r="729" spans="1:49" s="110" customFormat="1" ht="15" hidden="1" x14ac:dyDescent="0.25">
      <c r="A729" s="230" t="s">
        <v>8263</v>
      </c>
      <c r="B729" s="220" t="s">
        <v>8257</v>
      </c>
      <c r="C729" s="230"/>
      <c r="D729" s="230" t="s">
        <v>7216</v>
      </c>
      <c r="E729" s="231" t="s">
        <v>7217</v>
      </c>
      <c r="F729" s="239">
        <f>IF(L729&lt;&gt;0,MAX(L729,R729,X729,AD729,AJ729,AP729),"NE")</f>
        <v>45996</v>
      </c>
      <c r="G729" s="259" t="str">
        <f t="shared" si="130"/>
        <v>A</v>
      </c>
      <c r="H729" s="274" t="str">
        <f>IF($F729="","",INDEX($K729:$AY729,1,MATCH($F729,$K729:$AY729,)+1))</f>
        <v>MR_DER-1425_25</v>
      </c>
      <c r="I729" s="234" t="str">
        <f t="shared" si="131"/>
        <v>ND</v>
      </c>
      <c r="J729" s="234" t="str">
        <f t="shared" si="132"/>
        <v>ND</v>
      </c>
      <c r="K729" s="220" t="s">
        <v>3730</v>
      </c>
      <c r="L729" s="229">
        <v>45345</v>
      </c>
      <c r="M729" s="240" t="s">
        <v>7218</v>
      </c>
      <c r="N729" s="220" t="s">
        <v>5537</v>
      </c>
      <c r="O729" s="229">
        <v>45357</v>
      </c>
      <c r="P729" s="1373" t="s">
        <v>8773</v>
      </c>
      <c r="Q729" s="220" t="s">
        <v>3748</v>
      </c>
      <c r="R729" s="229">
        <v>45378</v>
      </c>
      <c r="S729" s="240" t="s">
        <v>7380</v>
      </c>
      <c r="T729" s="220"/>
      <c r="U729" s="229"/>
      <c r="V729" s="1373" t="s">
        <v>8783</v>
      </c>
      <c r="W729" s="110" t="s">
        <v>3748</v>
      </c>
      <c r="X729" s="229">
        <v>45996</v>
      </c>
      <c r="Y729" s="1153" t="s">
        <v>11506</v>
      </c>
      <c r="Z729" s="220"/>
      <c r="AA729" s="229"/>
      <c r="AB729" s="220"/>
      <c r="AC729" s="220"/>
      <c r="AD729" s="220"/>
      <c r="AE729" s="220"/>
      <c r="AF729" s="220"/>
      <c r="AG729" s="220"/>
      <c r="AH729" s="220"/>
      <c r="AI729" s="220"/>
      <c r="AJ729" s="220"/>
      <c r="AK729" s="220"/>
      <c r="AL729" s="220"/>
      <c r="AM729" s="220"/>
      <c r="AN729" s="220"/>
      <c r="AO729" s="220"/>
      <c r="AP729" s="220"/>
      <c r="AQ729" s="220"/>
      <c r="AR729" s="220"/>
      <c r="AS729" s="220"/>
      <c r="AT729" s="220"/>
      <c r="AU729" s="220"/>
      <c r="AV729" s="220"/>
      <c r="AW729" s="220"/>
    </row>
    <row r="730" spans="1:49" s="110" customFormat="1" ht="15" hidden="1" x14ac:dyDescent="0.25">
      <c r="A730" s="230" t="s">
        <v>8263</v>
      </c>
      <c r="B730" s="230"/>
      <c r="C730" s="220" t="s">
        <v>8257</v>
      </c>
      <c r="D730" s="230" t="s">
        <v>6716</v>
      </c>
      <c r="E730" s="231" t="s">
        <v>5982</v>
      </c>
      <c r="F730" s="239">
        <f>IF(L730&lt;&gt;0,MAX(L730,R730,X730,AD730,AJ730,AP730,AV730,BB730),"NE")</f>
        <v>45590</v>
      </c>
      <c r="G730" s="259" t="str">
        <f t="shared" si="130"/>
        <v>A</v>
      </c>
      <c r="H730" s="274" t="str">
        <f>IF($F730="","",INDEX($K730:$DF730,1,MATCH($F730,$K730:$DF730,)+1))</f>
        <v>MR.DER-0833_24-SP 331-Entrega Final-C09</v>
      </c>
      <c r="I730" s="234" t="str">
        <f t="shared" si="131"/>
        <v>ND</v>
      </c>
      <c r="J730" s="234" t="str">
        <f t="shared" si="132"/>
        <v>ND</v>
      </c>
      <c r="K730" s="220" t="s">
        <v>3730</v>
      </c>
      <c r="L730" s="229">
        <v>44888</v>
      </c>
      <c r="M730" s="274" t="s">
        <v>5697</v>
      </c>
      <c r="N730" s="220" t="s">
        <v>5539</v>
      </c>
      <c r="O730" s="229">
        <v>44908</v>
      </c>
      <c r="P730" s="220" t="s">
        <v>3777</v>
      </c>
      <c r="Q730" s="220" t="s">
        <v>3748</v>
      </c>
      <c r="R730" s="229">
        <v>44910</v>
      </c>
      <c r="S730" s="274" t="s">
        <v>5903</v>
      </c>
      <c r="T730" s="220"/>
      <c r="U730" s="229"/>
      <c r="V730" s="220" t="s">
        <v>5839</v>
      </c>
      <c r="W730" s="220" t="s">
        <v>5626</v>
      </c>
      <c r="X730" s="229">
        <v>45140</v>
      </c>
      <c r="Y730" s="274" t="s">
        <v>6736</v>
      </c>
      <c r="Z730" s="220" t="s">
        <v>6868</v>
      </c>
      <c r="AA730" s="229">
        <v>45198</v>
      </c>
      <c r="AB730" s="220" t="s">
        <v>3777</v>
      </c>
      <c r="AC730" s="220" t="s">
        <v>5701</v>
      </c>
      <c r="AD730" s="229">
        <v>45345</v>
      </c>
      <c r="AE730" s="240" t="s">
        <v>7218</v>
      </c>
      <c r="AF730" s="220"/>
      <c r="AG730" s="229"/>
      <c r="AH730" s="220"/>
      <c r="AI730" s="220" t="s">
        <v>3748</v>
      </c>
      <c r="AJ730" s="229">
        <v>45378</v>
      </c>
      <c r="AK730" s="240" t="s">
        <v>7380</v>
      </c>
      <c r="AL730" s="220"/>
      <c r="AM730" s="220"/>
      <c r="AN730" s="220"/>
      <c r="AO730" s="220" t="s">
        <v>3748</v>
      </c>
      <c r="AP730" s="229">
        <v>45590</v>
      </c>
      <c r="AQ730" s="1420" t="s">
        <v>8364</v>
      </c>
      <c r="AR730" s="220"/>
      <c r="AS730" s="220"/>
      <c r="AT730" s="220"/>
      <c r="AU730" s="220"/>
      <c r="AV730" s="220"/>
      <c r="AW730" s="220"/>
    </row>
    <row r="731" spans="1:49" s="110" customFormat="1" ht="15" hidden="1" x14ac:dyDescent="0.25">
      <c r="A731" s="230" t="s">
        <v>8263</v>
      </c>
      <c r="B731" s="220" t="s">
        <v>8257</v>
      </c>
      <c r="C731" s="230"/>
      <c r="D731" s="230" t="s">
        <v>5691</v>
      </c>
      <c r="E731" s="231" t="s">
        <v>5984</v>
      </c>
      <c r="F731" s="239">
        <f>IF(L731&lt;&gt;0,MAX(L731,R731,X731,AD731,AJ731,AP731,AV731,BB731),"NE")</f>
        <v>45590</v>
      </c>
      <c r="G731" s="259" t="str">
        <f t="shared" si="130"/>
        <v>C</v>
      </c>
      <c r="H731" s="274" t="str">
        <f>IF($F731="","",INDEX($K731:$DF731,1,MATCH($F731,$K731:$DF731,)+1))</f>
        <v>MR.DER-0833_24-SP 331-Entrega Final-C09</v>
      </c>
      <c r="I731" s="234" t="str">
        <f t="shared" si="131"/>
        <v>ND</v>
      </c>
      <c r="J731" s="234" t="str">
        <f t="shared" si="132"/>
        <v>ND</v>
      </c>
      <c r="K731" s="220" t="s">
        <v>3730</v>
      </c>
      <c r="L731" s="229">
        <v>44888</v>
      </c>
      <c r="M731" s="240" t="s">
        <v>5697</v>
      </c>
      <c r="N731" s="220" t="s">
        <v>5539</v>
      </c>
      <c r="O731" s="229">
        <v>44908</v>
      </c>
      <c r="P731" s="220" t="s">
        <v>3777</v>
      </c>
      <c r="Q731" s="220" t="s">
        <v>3748</v>
      </c>
      <c r="R731" s="229">
        <v>44910</v>
      </c>
      <c r="S731" s="240" t="s">
        <v>5903</v>
      </c>
      <c r="T731" s="220" t="s">
        <v>6098</v>
      </c>
      <c r="U731" s="229">
        <v>45093</v>
      </c>
      <c r="V731" s="220" t="s">
        <v>5839</v>
      </c>
      <c r="W731" s="220" t="s">
        <v>5626</v>
      </c>
      <c r="X731" s="229">
        <v>45140</v>
      </c>
      <c r="Y731" s="240" t="s">
        <v>6736</v>
      </c>
      <c r="Z731" s="220"/>
      <c r="AA731" s="220"/>
      <c r="AB731" s="220" t="s">
        <v>3777</v>
      </c>
      <c r="AC731" s="220" t="s">
        <v>5811</v>
      </c>
      <c r="AD731" s="229">
        <v>45345</v>
      </c>
      <c r="AE731" s="240" t="s">
        <v>7210</v>
      </c>
      <c r="AF731" s="220" t="s">
        <v>6098</v>
      </c>
      <c r="AG731" s="229">
        <v>45357</v>
      </c>
      <c r="AH731" s="220"/>
      <c r="AI731" s="220" t="s">
        <v>6393</v>
      </c>
      <c r="AJ731" s="229">
        <v>45406</v>
      </c>
      <c r="AK731" s="272" t="s">
        <v>7626</v>
      </c>
      <c r="AL731" s="220" t="s">
        <v>5539</v>
      </c>
      <c r="AM731" s="229">
        <v>45415</v>
      </c>
      <c r="AN731" s="220"/>
      <c r="AO731" s="220" t="s">
        <v>6649</v>
      </c>
      <c r="AP731" s="229">
        <v>45420</v>
      </c>
      <c r="AQ731" s="272" t="s">
        <v>7686</v>
      </c>
      <c r="AR731" s="220"/>
      <c r="AS731" s="220"/>
      <c r="AT731" s="220"/>
      <c r="AU731" s="220" t="s">
        <v>6649</v>
      </c>
      <c r="AV731" s="229">
        <v>45590</v>
      </c>
      <c r="AW731" s="1420" t="s">
        <v>8364</v>
      </c>
    </row>
    <row r="732" spans="1:49" s="110" customFormat="1" ht="15" hidden="1" x14ac:dyDescent="0.25">
      <c r="A732" s="230" t="s">
        <v>8263</v>
      </c>
      <c r="B732" s="220" t="s">
        <v>8257</v>
      </c>
      <c r="C732" s="230"/>
      <c r="D732" s="230" t="s">
        <v>5692</v>
      </c>
      <c r="E732" s="231" t="s">
        <v>5985</v>
      </c>
      <c r="F732" s="239">
        <f>IF(L732&lt;&gt;0,MAX(L732,R732,X732,AD732,AJ732,AP732,AV732,BB732),"NE")</f>
        <v>45590</v>
      </c>
      <c r="G732" s="259" t="str">
        <f t="shared" si="130"/>
        <v>B</v>
      </c>
      <c r="H732" s="274" t="str">
        <f>IF($F732="","",INDEX($K732:$DF732,1,MATCH($F732,$K732:$DF732,)+1))</f>
        <v>MR.DER-0833_24-SP 331-Entrega Final-C09</v>
      </c>
      <c r="I732" s="234" t="str">
        <f t="shared" si="131"/>
        <v>ND</v>
      </c>
      <c r="J732" s="234" t="str">
        <f t="shared" si="132"/>
        <v>ND</v>
      </c>
      <c r="K732" s="220" t="s">
        <v>3730</v>
      </c>
      <c r="L732" s="229">
        <v>44888</v>
      </c>
      <c r="M732" s="240" t="s">
        <v>5697</v>
      </c>
      <c r="N732" s="220" t="s">
        <v>5539</v>
      </c>
      <c r="O732" s="229">
        <v>44908</v>
      </c>
      <c r="P732" s="220" t="s">
        <v>3777</v>
      </c>
      <c r="Q732" s="220" t="s">
        <v>3748</v>
      </c>
      <c r="R732" s="229">
        <v>44910</v>
      </c>
      <c r="S732" s="240" t="s">
        <v>5903</v>
      </c>
      <c r="T732" s="220" t="s">
        <v>6098</v>
      </c>
      <c r="U732" s="229">
        <v>45093</v>
      </c>
      <c r="V732" s="220" t="s">
        <v>5839</v>
      </c>
      <c r="W732" s="220" t="s">
        <v>5626</v>
      </c>
      <c r="X732" s="229">
        <v>45140</v>
      </c>
      <c r="Y732" s="240" t="s">
        <v>6736</v>
      </c>
      <c r="Z732" s="220"/>
      <c r="AA732" s="220"/>
      <c r="AB732" s="220" t="s">
        <v>3777</v>
      </c>
      <c r="AC732" s="220" t="s">
        <v>5811</v>
      </c>
      <c r="AD732" s="229">
        <v>45345</v>
      </c>
      <c r="AE732" s="272" t="s">
        <v>7210</v>
      </c>
      <c r="AF732" s="220"/>
      <c r="AG732" s="229"/>
      <c r="AH732" s="220"/>
      <c r="AI732" s="220" t="s">
        <v>5811</v>
      </c>
      <c r="AJ732" s="229">
        <v>45590</v>
      </c>
      <c r="AK732" s="1420" t="s">
        <v>8364</v>
      </c>
      <c r="AL732" s="220"/>
      <c r="AM732" s="220"/>
      <c r="AN732" s="220"/>
      <c r="AO732" s="220" t="s">
        <v>5811</v>
      </c>
      <c r="AP732" s="229">
        <v>45590</v>
      </c>
      <c r="AQ732" s="1420" t="s">
        <v>8364</v>
      </c>
      <c r="AR732" s="220"/>
      <c r="AS732" s="220"/>
      <c r="AT732" s="220"/>
      <c r="AU732" s="220"/>
      <c r="AV732" s="220"/>
      <c r="AW732" s="220"/>
    </row>
    <row r="733" spans="1:49" s="110" customFormat="1" ht="15" hidden="1" x14ac:dyDescent="0.25">
      <c r="A733" s="230" t="s">
        <v>8263</v>
      </c>
      <c r="B733" s="220" t="s">
        <v>8257</v>
      </c>
      <c r="C733" s="230"/>
      <c r="D733" s="230" t="s">
        <v>5693</v>
      </c>
      <c r="E733" s="231" t="s">
        <v>5987</v>
      </c>
      <c r="F733" s="239">
        <f>IF(L733&lt;&gt;0,MAX(L733,R733,X733,AD733,AJ733,AP733,AV733,BB733),"NE")</f>
        <v>45590</v>
      </c>
      <c r="G733" s="259" t="str">
        <f t="shared" si="130"/>
        <v>C</v>
      </c>
      <c r="H733" s="274" t="str">
        <f>IF($F733="","",INDEX($K733:$DF733,1,MATCH($F733,$K733:$DF733,)+1))</f>
        <v>MR.DER-0833_24-SP 331-Entrega Final-C09</v>
      </c>
      <c r="I733" s="234" t="str">
        <f t="shared" si="131"/>
        <v>ND</v>
      </c>
      <c r="J733" s="234" t="str">
        <f t="shared" si="132"/>
        <v>ND</v>
      </c>
      <c r="K733" s="220" t="s">
        <v>3730</v>
      </c>
      <c r="L733" s="229">
        <v>44888</v>
      </c>
      <c r="M733" s="240" t="s">
        <v>5697</v>
      </c>
      <c r="N733" s="220" t="s">
        <v>5539</v>
      </c>
      <c r="O733" s="229">
        <v>44908</v>
      </c>
      <c r="P733" s="220" t="s">
        <v>3777</v>
      </c>
      <c r="Q733" s="220" t="s">
        <v>3748</v>
      </c>
      <c r="R733" s="229">
        <v>44910</v>
      </c>
      <c r="S733" s="240" t="s">
        <v>5903</v>
      </c>
      <c r="T733" s="220" t="s">
        <v>6098</v>
      </c>
      <c r="U733" s="229">
        <v>45093</v>
      </c>
      <c r="V733" s="220" t="s">
        <v>5839</v>
      </c>
      <c r="W733" s="220" t="s">
        <v>5626</v>
      </c>
      <c r="X733" s="229">
        <v>45140</v>
      </c>
      <c r="Y733" s="240" t="s">
        <v>6736</v>
      </c>
      <c r="Z733" s="220"/>
      <c r="AA733" s="220"/>
      <c r="AB733" s="220" t="s">
        <v>3777</v>
      </c>
      <c r="AC733" s="220" t="s">
        <v>5811</v>
      </c>
      <c r="AD733" s="229">
        <v>45345</v>
      </c>
      <c r="AE733" s="272" t="s">
        <v>7210</v>
      </c>
      <c r="AF733" s="220" t="s">
        <v>6098</v>
      </c>
      <c r="AG733" s="229">
        <v>45357</v>
      </c>
      <c r="AH733" s="220"/>
      <c r="AI733" s="220" t="s">
        <v>6393</v>
      </c>
      <c r="AJ733" s="229">
        <v>45406</v>
      </c>
      <c r="AK733" s="272" t="s">
        <v>7626</v>
      </c>
      <c r="AL733" s="220" t="s">
        <v>5539</v>
      </c>
      <c r="AM733" s="229">
        <v>45415</v>
      </c>
      <c r="AN733" s="220"/>
      <c r="AO733" s="220" t="s">
        <v>6649</v>
      </c>
      <c r="AP733" s="229">
        <v>45420</v>
      </c>
      <c r="AQ733" s="272" t="s">
        <v>7686</v>
      </c>
      <c r="AR733" s="220"/>
      <c r="AS733" s="220"/>
      <c r="AT733" s="220"/>
      <c r="AU733" s="220" t="s">
        <v>6649</v>
      </c>
      <c r="AV733" s="229">
        <v>45590</v>
      </c>
      <c r="AW733" s="1420" t="s">
        <v>8364</v>
      </c>
    </row>
    <row r="734" spans="1:49" s="110" customFormat="1" ht="15" hidden="1" x14ac:dyDescent="0.25">
      <c r="A734" s="230" t="s">
        <v>8263</v>
      </c>
      <c r="B734" s="220" t="s">
        <v>8257</v>
      </c>
      <c r="C734" s="230"/>
      <c r="D734" s="230" t="s">
        <v>7211</v>
      </c>
      <c r="E734" s="1221" t="s">
        <v>7214</v>
      </c>
      <c r="F734" s="268">
        <f>IF(L734&lt;&gt;0,MAX(L734,R734,X734,AD734),"NE")</f>
        <v>45996</v>
      </c>
      <c r="G734" s="269" t="str">
        <f t="shared" si="130"/>
        <v>A</v>
      </c>
      <c r="H734" s="1034" t="str">
        <f>IF($F734="","",INDEX($K734:$AY734,1,MATCH($F734,$K734:$AY734,)+1))</f>
        <v>MR_DER-1425_25</v>
      </c>
      <c r="I734" s="234" t="str">
        <f t="shared" si="131"/>
        <v>ND</v>
      </c>
      <c r="J734" s="234" t="str">
        <f t="shared" si="132"/>
        <v>ND</v>
      </c>
      <c r="K734" s="220" t="s">
        <v>3730</v>
      </c>
      <c r="L734" s="229">
        <v>45345</v>
      </c>
      <c r="M734" s="1220" t="s">
        <v>7210</v>
      </c>
      <c r="N734" s="220" t="s">
        <v>5537</v>
      </c>
      <c r="O734" s="229">
        <v>45356</v>
      </c>
      <c r="P734" s="1373" t="s">
        <v>8774</v>
      </c>
      <c r="Q734" s="220" t="s">
        <v>3748</v>
      </c>
      <c r="R734" s="229">
        <v>45406</v>
      </c>
      <c r="S734" s="1220" t="s">
        <v>7626</v>
      </c>
      <c r="T734" s="220"/>
      <c r="U734" s="229"/>
      <c r="V734" s="1373" t="s">
        <v>8784</v>
      </c>
      <c r="W734" s="110" t="s">
        <v>3748</v>
      </c>
      <c r="X734" s="229">
        <v>45996</v>
      </c>
      <c r="Y734" s="1153" t="s">
        <v>11506</v>
      </c>
      <c r="Z734" s="220"/>
      <c r="AA734" s="220"/>
      <c r="AB734" s="220"/>
      <c r="AC734" s="220"/>
      <c r="AD734" s="229"/>
      <c r="AE734" s="1220"/>
      <c r="AF734" s="220"/>
      <c r="AG734" s="220"/>
      <c r="AH734" s="220"/>
      <c r="AI734" s="220"/>
      <c r="AJ734" s="220"/>
      <c r="AK734" s="220"/>
      <c r="AL734" s="220"/>
      <c r="AM734" s="220"/>
      <c r="AN734" s="220"/>
      <c r="AO734" s="220"/>
      <c r="AP734" s="220"/>
      <c r="AQ734" s="220"/>
      <c r="AR734" s="220"/>
      <c r="AS734" s="220"/>
      <c r="AT734" s="220"/>
      <c r="AU734" s="220"/>
      <c r="AV734" s="220"/>
      <c r="AW734" s="220"/>
    </row>
    <row r="735" spans="1:49" s="110" customFormat="1" ht="15" hidden="1" x14ac:dyDescent="0.25">
      <c r="A735" s="230" t="s">
        <v>8263</v>
      </c>
      <c r="B735" s="230"/>
      <c r="C735" s="220" t="s">
        <v>8257</v>
      </c>
      <c r="D735" s="230" t="s">
        <v>6717</v>
      </c>
      <c r="E735" s="231" t="s">
        <v>5986</v>
      </c>
      <c r="F735" s="239">
        <f>IF(L735&lt;&gt;0,MAX(L735,R735,X735,AD735,AJ735,AP735,AV735,BB735),"NE")</f>
        <v>45590</v>
      </c>
      <c r="G735" s="259" t="str">
        <f t="shared" si="130"/>
        <v>B</v>
      </c>
      <c r="H735" s="274" t="str">
        <f>IF($F735="","",INDEX($K735:$DF735,1,MATCH($F735,$K735:$DF735,)+1))</f>
        <v>MR.DER-0833_24-SP 331-Entrega Final-C09</v>
      </c>
      <c r="I735" s="234" t="str">
        <f t="shared" si="131"/>
        <v>ND</v>
      </c>
      <c r="J735" s="234" t="str">
        <f t="shared" si="132"/>
        <v>ND</v>
      </c>
      <c r="K735" s="220" t="s">
        <v>3730</v>
      </c>
      <c r="L735" s="229">
        <v>44888</v>
      </c>
      <c r="M735" s="240" t="s">
        <v>5697</v>
      </c>
      <c r="N735" s="220" t="s">
        <v>5539</v>
      </c>
      <c r="O735" s="229">
        <v>44908</v>
      </c>
      <c r="P735" s="220" t="s">
        <v>3777</v>
      </c>
      <c r="Q735" s="220" t="s">
        <v>3748</v>
      </c>
      <c r="R735" s="229">
        <v>44910</v>
      </c>
      <c r="S735" s="240" t="s">
        <v>5903</v>
      </c>
      <c r="T735" s="220" t="s">
        <v>6098</v>
      </c>
      <c r="U735" s="229">
        <v>45093</v>
      </c>
      <c r="V735" s="220" t="s">
        <v>5839</v>
      </c>
      <c r="W735" s="220" t="s">
        <v>5626</v>
      </c>
      <c r="X735" s="229">
        <v>45140</v>
      </c>
      <c r="Y735" s="240" t="s">
        <v>6736</v>
      </c>
      <c r="Z735" s="220"/>
      <c r="AA735" s="220"/>
      <c r="AB735" s="220" t="s">
        <v>3777</v>
      </c>
      <c r="AC735" s="220" t="s">
        <v>5811</v>
      </c>
      <c r="AD735" s="229">
        <v>45345</v>
      </c>
      <c r="AE735" s="272" t="s">
        <v>7210</v>
      </c>
      <c r="AF735" s="220"/>
      <c r="AG735" s="220"/>
      <c r="AH735" s="220"/>
      <c r="AI735" s="220" t="s">
        <v>5811</v>
      </c>
      <c r="AJ735" s="229">
        <v>45590</v>
      </c>
      <c r="AK735" s="1420" t="s">
        <v>8364</v>
      </c>
      <c r="AL735" s="220"/>
      <c r="AM735" s="220"/>
      <c r="AN735" s="220"/>
      <c r="AO735" s="220"/>
      <c r="AP735" s="220"/>
      <c r="AQ735" s="220"/>
      <c r="AR735" s="220"/>
      <c r="AS735" s="220"/>
      <c r="AT735" s="220"/>
      <c r="AU735" s="220"/>
      <c r="AV735" s="220"/>
      <c r="AW735" s="220"/>
    </row>
    <row r="736" spans="1:49" s="110" customFormat="1" ht="15" hidden="1" x14ac:dyDescent="0.25">
      <c r="A736" s="230" t="s">
        <v>8263</v>
      </c>
      <c r="B736" s="220" t="s">
        <v>8257</v>
      </c>
      <c r="C736" s="230"/>
      <c r="D736" s="230" t="s">
        <v>6714</v>
      </c>
      <c r="E736" s="231" t="s">
        <v>6002</v>
      </c>
      <c r="F736" s="239">
        <f>IF(L736&lt;&gt;0,MAX(L736,R736,X736,AD736,AJ736,AP736,AV736,BB736),"NE")</f>
        <v>45590</v>
      </c>
      <c r="G736" s="259" t="str">
        <f t="shared" si="130"/>
        <v>C</v>
      </c>
      <c r="H736" s="274" t="str">
        <f>IF($F736="","",INDEX($K736:$DF736,1,MATCH($F736,$K736:$DF736,)+1))</f>
        <v>MR.DER-0833_24-SP 331-Entrega Final-C09</v>
      </c>
      <c r="I736" s="234" t="str">
        <f t="shared" si="131"/>
        <v>ND</v>
      </c>
      <c r="J736" s="234" t="str">
        <f t="shared" si="132"/>
        <v>ND</v>
      </c>
      <c r="K736" s="220" t="s">
        <v>3730</v>
      </c>
      <c r="L736" s="229">
        <v>44894</v>
      </c>
      <c r="M736" s="240" t="s">
        <v>5828</v>
      </c>
      <c r="N736" s="220" t="s">
        <v>5539</v>
      </c>
      <c r="O736" s="229">
        <v>44908</v>
      </c>
      <c r="P736" s="220" t="s">
        <v>3777</v>
      </c>
      <c r="Q736" s="220" t="s">
        <v>3748</v>
      </c>
      <c r="R736" s="229">
        <v>44910</v>
      </c>
      <c r="S736" s="240" t="s">
        <v>5903</v>
      </c>
      <c r="T736" s="220" t="s">
        <v>6098</v>
      </c>
      <c r="U736" s="229">
        <v>45093</v>
      </c>
      <c r="V736" s="220" t="s">
        <v>5839</v>
      </c>
      <c r="W736" s="220" t="s">
        <v>5626</v>
      </c>
      <c r="X736" s="229">
        <v>45140</v>
      </c>
      <c r="Y736" s="240" t="s">
        <v>6736</v>
      </c>
      <c r="Z736" s="220"/>
      <c r="AA736" s="220"/>
      <c r="AB736" s="220" t="s">
        <v>3777</v>
      </c>
      <c r="AC736" s="220" t="s">
        <v>5811</v>
      </c>
      <c r="AD736" s="229">
        <v>45345</v>
      </c>
      <c r="AE736" s="272" t="s">
        <v>7212</v>
      </c>
      <c r="AF736" s="220" t="s">
        <v>6098</v>
      </c>
      <c r="AG736" s="229">
        <v>45356</v>
      </c>
      <c r="AH736" s="220"/>
      <c r="AI736" s="220" t="s">
        <v>6393</v>
      </c>
      <c r="AJ736" s="229">
        <v>45378</v>
      </c>
      <c r="AK736" s="272" t="s">
        <v>7379</v>
      </c>
      <c r="AL736" s="220" t="s">
        <v>5539</v>
      </c>
      <c r="AM736" s="229">
        <v>45384</v>
      </c>
      <c r="AN736" s="220"/>
      <c r="AO736" s="220" t="s">
        <v>6649</v>
      </c>
      <c r="AP736" s="229">
        <v>45385</v>
      </c>
      <c r="AQ736" s="272" t="s">
        <v>7480</v>
      </c>
      <c r="AR736" s="220"/>
      <c r="AS736" s="220"/>
      <c r="AT736" s="220"/>
      <c r="AU736" s="220" t="s">
        <v>6649</v>
      </c>
      <c r="AV736" s="229">
        <v>45590</v>
      </c>
      <c r="AW736" s="1420" t="s">
        <v>8364</v>
      </c>
    </row>
    <row r="737" spans="1:55" s="110" customFormat="1" ht="15" hidden="1" x14ac:dyDescent="0.25">
      <c r="A737" s="230" t="s">
        <v>8263</v>
      </c>
      <c r="B737" s="220" t="s">
        <v>8257</v>
      </c>
      <c r="C737" s="230"/>
      <c r="D737" s="230" t="s">
        <v>6715</v>
      </c>
      <c r="E737" s="231" t="s">
        <v>6003</v>
      </c>
      <c r="F737" s="239">
        <f>IF(L737&lt;&gt;0,MAX(L737,R737,X737,AD737,AJ737,AP737,AV737,BB737),"NE")</f>
        <v>45590</v>
      </c>
      <c r="G737" s="259" t="str">
        <f t="shared" si="130"/>
        <v>B</v>
      </c>
      <c r="H737" s="274" t="str">
        <f>IF($F737="","",INDEX($K737:$DF737,1,MATCH($F737,$K737:$DF737,)+1))</f>
        <v>MR.DER-0833_24-SP 331-Entrega Final-C09</v>
      </c>
      <c r="I737" s="234" t="str">
        <f t="shared" si="131"/>
        <v>ND</v>
      </c>
      <c r="J737" s="234" t="str">
        <f t="shared" si="132"/>
        <v>ND</v>
      </c>
      <c r="K737" s="220" t="s">
        <v>3730</v>
      </c>
      <c r="L737" s="229">
        <v>44894</v>
      </c>
      <c r="M737" s="240" t="s">
        <v>5828</v>
      </c>
      <c r="N737" s="220" t="s">
        <v>5539</v>
      </c>
      <c r="O737" s="229">
        <v>44908</v>
      </c>
      <c r="P737" s="220" t="s">
        <v>3777</v>
      </c>
      <c r="Q737" s="220" t="s">
        <v>3748</v>
      </c>
      <c r="R737" s="229">
        <v>44910</v>
      </c>
      <c r="S737" s="240" t="s">
        <v>5903</v>
      </c>
      <c r="T737" s="220" t="s">
        <v>6098</v>
      </c>
      <c r="U737" s="229">
        <v>45093</v>
      </c>
      <c r="V737" s="220" t="s">
        <v>5839</v>
      </c>
      <c r="W737" s="220" t="s">
        <v>5626</v>
      </c>
      <c r="X737" s="229">
        <v>45140</v>
      </c>
      <c r="Y737" s="240" t="s">
        <v>6736</v>
      </c>
      <c r="Z737" s="220"/>
      <c r="AA737" s="220"/>
      <c r="AB737" s="220" t="s">
        <v>3777</v>
      </c>
      <c r="AC737" s="220" t="s">
        <v>5811</v>
      </c>
      <c r="AD737" s="229">
        <v>45345</v>
      </c>
      <c r="AE737" s="272" t="s">
        <v>7212</v>
      </c>
      <c r="AF737" s="220"/>
      <c r="AG737" s="229"/>
      <c r="AH737" s="220"/>
      <c r="AI737" s="220" t="s">
        <v>5811</v>
      </c>
      <c r="AJ737" s="229">
        <v>45590</v>
      </c>
      <c r="AK737" s="1420" t="s">
        <v>8364</v>
      </c>
      <c r="AL737" s="220"/>
      <c r="AM737" s="220"/>
      <c r="AN737" s="220"/>
      <c r="AO737" s="220"/>
      <c r="AP737" s="220"/>
      <c r="AQ737" s="220"/>
      <c r="AR737" s="220"/>
      <c r="AS737" s="220"/>
      <c r="AT737" s="220"/>
      <c r="AU737" s="220"/>
      <c r="AV737" s="220"/>
      <c r="AW737" s="220"/>
      <c r="AX737" s="220"/>
      <c r="AY737" s="220"/>
      <c r="AZ737" s="220"/>
    </row>
    <row r="738" spans="1:55" s="110" customFormat="1" ht="15" hidden="1" x14ac:dyDescent="0.25">
      <c r="A738" s="230" t="s">
        <v>8263</v>
      </c>
      <c r="B738" s="220" t="s">
        <v>8257</v>
      </c>
      <c r="C738" s="230"/>
      <c r="D738" s="230" t="s">
        <v>5827</v>
      </c>
      <c r="E738" s="231" t="s">
        <v>6001</v>
      </c>
      <c r="F738" s="239">
        <f>IF(L738&lt;&gt;0,MAX(L738,R738,X738,AD738,AJ738,AP738,AV738,BB738),"NE")</f>
        <v>45590</v>
      </c>
      <c r="G738" s="259" t="str">
        <f t="shared" si="130"/>
        <v>C</v>
      </c>
      <c r="H738" s="274" t="str">
        <f>IF($F738="","",INDEX($K738:$DF738,1,MATCH($F738,$K738:$DF738,)+1))</f>
        <v>MR.DER-0833_24-SP 331-Entrega Final-C09</v>
      </c>
      <c r="I738" s="234" t="str">
        <f t="shared" si="131"/>
        <v>ND</v>
      </c>
      <c r="J738" s="234" t="str">
        <f t="shared" si="132"/>
        <v>ND</v>
      </c>
      <c r="K738" s="220" t="s">
        <v>3730</v>
      </c>
      <c r="L738" s="229">
        <v>44894</v>
      </c>
      <c r="M738" s="240" t="s">
        <v>5828</v>
      </c>
      <c r="N738" s="220" t="s">
        <v>5539</v>
      </c>
      <c r="O738" s="229">
        <v>44908</v>
      </c>
      <c r="P738" s="220" t="s">
        <v>3777</v>
      </c>
      <c r="Q738" s="220" t="s">
        <v>3748</v>
      </c>
      <c r="R738" s="229">
        <v>44910</v>
      </c>
      <c r="S738" s="240" t="s">
        <v>5903</v>
      </c>
      <c r="T738" s="220" t="s">
        <v>6098</v>
      </c>
      <c r="U738" s="229">
        <v>45093</v>
      </c>
      <c r="V738" s="220" t="s">
        <v>5839</v>
      </c>
      <c r="W738" s="220" t="s">
        <v>5626</v>
      </c>
      <c r="X738" s="229">
        <v>45140</v>
      </c>
      <c r="Y738" s="240" t="s">
        <v>6736</v>
      </c>
      <c r="Z738" s="220"/>
      <c r="AA738" s="220"/>
      <c r="AB738" s="220" t="s">
        <v>3777</v>
      </c>
      <c r="AC738" s="220" t="s">
        <v>5811</v>
      </c>
      <c r="AD738" s="229">
        <v>45345</v>
      </c>
      <c r="AE738" s="272" t="s">
        <v>7212</v>
      </c>
      <c r="AF738" s="220" t="s">
        <v>6098</v>
      </c>
      <c r="AG738" s="229">
        <v>45356</v>
      </c>
      <c r="AH738" s="220"/>
      <c r="AI738" s="220" t="s">
        <v>6393</v>
      </c>
      <c r="AJ738" s="229">
        <v>45378</v>
      </c>
      <c r="AK738" s="272" t="s">
        <v>7379</v>
      </c>
      <c r="AL738" s="220" t="s">
        <v>5539</v>
      </c>
      <c r="AM738" s="229">
        <v>45384</v>
      </c>
      <c r="AN738" s="220"/>
      <c r="AO738" s="220" t="s">
        <v>6649</v>
      </c>
      <c r="AP738" s="229">
        <v>45385</v>
      </c>
      <c r="AQ738" s="272" t="s">
        <v>7480</v>
      </c>
      <c r="AR738" s="220"/>
      <c r="AS738" s="220"/>
      <c r="AT738" s="220"/>
      <c r="AU738" s="220" t="s">
        <v>6649</v>
      </c>
      <c r="AV738" s="229">
        <v>45590</v>
      </c>
      <c r="AW738" s="1420" t="s">
        <v>8364</v>
      </c>
      <c r="AX738" s="220"/>
      <c r="AY738" s="220"/>
      <c r="AZ738" s="220"/>
    </row>
    <row r="739" spans="1:55" s="110" customFormat="1" ht="15" hidden="1" x14ac:dyDescent="0.25">
      <c r="A739" s="230" t="s">
        <v>8263</v>
      </c>
      <c r="B739" s="220" t="s">
        <v>8257</v>
      </c>
      <c r="C739" s="230"/>
      <c r="D739" s="230" t="s">
        <v>7215</v>
      </c>
      <c r="E739" s="1221" t="s">
        <v>7213</v>
      </c>
      <c r="F739" s="268">
        <f>IF(L739&lt;&gt;0,MAX(L739,R739,X739,AD739,AJ739,AP739),"NE")</f>
        <v>45996</v>
      </c>
      <c r="G739" s="269" t="str">
        <f t="shared" si="130"/>
        <v>A</v>
      </c>
      <c r="H739" s="1034" t="str">
        <f>IF($F739="","",INDEX($K739:$AY739,1,MATCH($F739,$K739:$AY739,)+1))</f>
        <v>MR_DER-1425_25</v>
      </c>
      <c r="I739" s="234" t="str">
        <f t="shared" si="131"/>
        <v>ND</v>
      </c>
      <c r="J739" s="234" t="str">
        <f t="shared" si="132"/>
        <v>ND</v>
      </c>
      <c r="K739" s="220" t="s">
        <v>3730</v>
      </c>
      <c r="L739" s="229">
        <v>45345</v>
      </c>
      <c r="M739" s="1220" t="s">
        <v>7212</v>
      </c>
      <c r="N739" s="220" t="s">
        <v>7314</v>
      </c>
      <c r="O739" s="229" t="s">
        <v>7327</v>
      </c>
      <c r="P739" s="1373" t="s">
        <v>8775</v>
      </c>
      <c r="Q739" s="220" t="s">
        <v>3748</v>
      </c>
      <c r="R739" s="229">
        <v>45357</v>
      </c>
      <c r="S739" s="1220" t="s">
        <v>7322</v>
      </c>
      <c r="T739" s="220"/>
      <c r="U739" s="229"/>
      <c r="V739" s="1373" t="s">
        <v>8782</v>
      </c>
      <c r="W739" s="110" t="s">
        <v>3748</v>
      </c>
      <c r="X739" s="229">
        <v>45996</v>
      </c>
      <c r="Y739" s="1153" t="s">
        <v>11506</v>
      </c>
      <c r="Z739" s="220"/>
      <c r="AA739" s="220"/>
      <c r="AB739" s="220"/>
      <c r="AC739" s="220"/>
      <c r="AD739" s="220"/>
      <c r="AE739" s="220"/>
      <c r="AF739" s="220"/>
      <c r="AG739" s="220"/>
      <c r="AH739" s="220"/>
      <c r="AI739" s="220"/>
      <c r="AJ739" s="220"/>
      <c r="AK739" s="220"/>
      <c r="AL739" s="220"/>
      <c r="AM739" s="220"/>
      <c r="AN739" s="220"/>
      <c r="AO739" s="220"/>
      <c r="AP739" s="220"/>
      <c r="AQ739" s="220"/>
      <c r="AR739" s="220"/>
      <c r="AS739" s="220"/>
      <c r="AT739" s="220"/>
      <c r="AU739" s="220"/>
      <c r="AV739" s="220"/>
      <c r="AW739" s="220"/>
      <c r="AX739" s="220"/>
      <c r="AY739" s="220"/>
      <c r="AZ739" s="220"/>
    </row>
    <row r="740" spans="1:55" s="110" customFormat="1" ht="15" hidden="1" x14ac:dyDescent="0.25">
      <c r="A740" s="230" t="s">
        <v>8263</v>
      </c>
      <c r="B740" s="230"/>
      <c r="C740" s="220" t="s">
        <v>8257</v>
      </c>
      <c r="D740" s="230" t="s">
        <v>6718</v>
      </c>
      <c r="E740" s="231" t="s">
        <v>6000</v>
      </c>
      <c r="F740" s="239">
        <f>IF(L740&lt;&gt;0,MAX(L740,R740,X740,AD740,AJ740,AP740,AV740,BB740),"NE")</f>
        <v>45590</v>
      </c>
      <c r="G740" s="259" t="str">
        <f t="shared" si="130"/>
        <v>B</v>
      </c>
      <c r="H740" s="274" t="str">
        <f>IF($F740="","",INDEX($K740:$DF740,1,MATCH($F740,$K740:$DF740,)+1))</f>
        <v>MR.DER-0833_24-SP 331-Entrega Final-C09</v>
      </c>
      <c r="I740" s="234" t="str">
        <f t="shared" si="131"/>
        <v>ND</v>
      </c>
      <c r="J740" s="234" t="str">
        <f t="shared" si="132"/>
        <v>ND</v>
      </c>
      <c r="K740" s="220" t="s">
        <v>3730</v>
      </c>
      <c r="L740" s="229">
        <v>44894</v>
      </c>
      <c r="M740" s="240" t="s">
        <v>5828</v>
      </c>
      <c r="N740" s="220" t="s">
        <v>5539</v>
      </c>
      <c r="O740" s="229">
        <v>44908</v>
      </c>
      <c r="P740" s="220" t="s">
        <v>3777</v>
      </c>
      <c r="Q740" s="220" t="s">
        <v>3748</v>
      </c>
      <c r="R740" s="229">
        <v>44910</v>
      </c>
      <c r="S740" s="240" t="s">
        <v>5903</v>
      </c>
      <c r="T740" s="220" t="s">
        <v>6098</v>
      </c>
      <c r="U740" s="229">
        <v>45093</v>
      </c>
      <c r="V740" s="220" t="s">
        <v>5839</v>
      </c>
      <c r="W740" s="220" t="s">
        <v>5626</v>
      </c>
      <c r="X740" s="229">
        <v>45140</v>
      </c>
      <c r="Y740" s="240" t="s">
        <v>6736</v>
      </c>
      <c r="Z740" s="229"/>
      <c r="AA740" s="220"/>
      <c r="AB740" s="220" t="s">
        <v>3777</v>
      </c>
      <c r="AC740" s="220" t="s">
        <v>5811</v>
      </c>
      <c r="AD740" s="229">
        <v>45345</v>
      </c>
      <c r="AE740" s="272" t="s">
        <v>7212</v>
      </c>
      <c r="AF740" s="220"/>
      <c r="AG740" s="220"/>
      <c r="AH740" s="220"/>
      <c r="AI740" s="220" t="s">
        <v>5811</v>
      </c>
      <c r="AJ740" s="229">
        <v>45590</v>
      </c>
      <c r="AK740" s="1031" t="s">
        <v>8364</v>
      </c>
      <c r="AL740" s="220"/>
      <c r="AM740" s="220"/>
      <c r="AN740" s="220"/>
      <c r="AO740" s="220"/>
      <c r="AP740" s="220"/>
      <c r="AQ740" s="220"/>
      <c r="AR740" s="220"/>
      <c r="AS740" s="220"/>
      <c r="AT740" s="220"/>
      <c r="AU740" s="220"/>
      <c r="AV740" s="220"/>
      <c r="AW740" s="220"/>
      <c r="AX740" s="220"/>
      <c r="AY740" s="220"/>
      <c r="AZ740" s="220"/>
    </row>
    <row r="741" spans="1:55" s="110" customFormat="1" ht="15" hidden="1" x14ac:dyDescent="0.25">
      <c r="A741" s="230" t="s">
        <v>8263</v>
      </c>
      <c r="B741" s="220" t="s">
        <v>8257</v>
      </c>
      <c r="C741" s="230"/>
      <c r="D741" s="230" t="s">
        <v>6302</v>
      </c>
      <c r="E741" s="231" t="s">
        <v>6006</v>
      </c>
      <c r="F741" s="239">
        <f>IF(L741&lt;&gt;0,MAX(L741,R741,X741,AD741,AJ741,AP741,AV741,BB741),"NE")</f>
        <v>45590</v>
      </c>
      <c r="G741" s="259" t="str">
        <f t="shared" si="130"/>
        <v>B</v>
      </c>
      <c r="H741" s="274" t="str">
        <f>IF($F741="","",INDEX($K741:$DF741,1,MATCH($F741,$K741:$DF741,)+1))</f>
        <v>MR.DER-0833_24-SP 331-Entrega Final-C09</v>
      </c>
      <c r="I741" s="234" t="str">
        <f t="shared" si="131"/>
        <v>ND</v>
      </c>
      <c r="J741" s="234" t="str">
        <f t="shared" si="132"/>
        <v>ND</v>
      </c>
      <c r="K741" s="220" t="s">
        <v>3730</v>
      </c>
      <c r="L741" s="229">
        <v>44894</v>
      </c>
      <c r="M741" s="240" t="s">
        <v>5828</v>
      </c>
      <c r="N741" s="220" t="s">
        <v>5537</v>
      </c>
      <c r="O741" s="220" t="s">
        <v>6301</v>
      </c>
      <c r="P741" s="220" t="s">
        <v>3777</v>
      </c>
      <c r="Q741" s="220" t="s">
        <v>3748</v>
      </c>
      <c r="R741" s="229">
        <v>44958</v>
      </c>
      <c r="S741" s="240" t="s">
        <v>6308</v>
      </c>
      <c r="T741" s="220" t="s">
        <v>6098</v>
      </c>
      <c r="U741" s="229">
        <v>45008</v>
      </c>
      <c r="V741" s="220" t="s">
        <v>5839</v>
      </c>
      <c r="W741" s="220" t="s">
        <v>5626</v>
      </c>
      <c r="X741" s="229">
        <v>45140</v>
      </c>
      <c r="Y741" s="240" t="s">
        <v>6736</v>
      </c>
      <c r="Z741" s="220" t="s">
        <v>5537</v>
      </c>
      <c r="AA741" s="229">
        <v>45183</v>
      </c>
      <c r="AB741" s="220" t="s">
        <v>3777</v>
      </c>
      <c r="AC741" s="220" t="s">
        <v>5811</v>
      </c>
      <c r="AD741" s="229">
        <v>45331</v>
      </c>
      <c r="AE741" s="272" t="s">
        <v>7112</v>
      </c>
      <c r="AF741" s="220"/>
      <c r="AG741" s="220"/>
      <c r="AH741" s="220"/>
      <c r="AI741" s="220" t="s">
        <v>5811</v>
      </c>
      <c r="AJ741" s="229">
        <v>45590</v>
      </c>
      <c r="AK741" s="1031" t="s">
        <v>8364</v>
      </c>
      <c r="AL741" s="220"/>
      <c r="AM741" s="220"/>
      <c r="AN741" s="220"/>
      <c r="AO741" s="220"/>
      <c r="AP741" s="220"/>
      <c r="AQ741" s="220"/>
      <c r="AR741" s="220"/>
      <c r="AS741" s="220"/>
      <c r="AT741" s="220"/>
      <c r="AU741" s="220"/>
      <c r="AV741" s="220"/>
      <c r="AW741" s="220"/>
      <c r="AX741" s="220"/>
      <c r="AY741" s="220"/>
      <c r="AZ741" s="220"/>
    </row>
    <row r="742" spans="1:55" s="110" customFormat="1" ht="15" hidden="1" x14ac:dyDescent="0.25">
      <c r="A742" s="230" t="s">
        <v>8263</v>
      </c>
      <c r="B742" s="220" t="s">
        <v>8257</v>
      </c>
      <c r="C742" s="230"/>
      <c r="D742" s="230" t="s">
        <v>6723</v>
      </c>
      <c r="E742" s="231" t="s">
        <v>6007</v>
      </c>
      <c r="F742" s="239">
        <f>IF(L742&lt;&gt;0,MAX(L742,R742,X742,AD742,AJ742,AP742,AV742,BB742),"NE")</f>
        <v>45590</v>
      </c>
      <c r="G742" s="259" t="str">
        <f t="shared" si="130"/>
        <v>B</v>
      </c>
      <c r="H742" s="274" t="str">
        <f>IF($F742="","",INDEX($K742:$DF742,1,MATCH($F742,$K742:$DF742,)+1))</f>
        <v>MR.DER-0833_24-SP 331-Entrega Final-C09</v>
      </c>
      <c r="I742" s="234" t="str">
        <f t="shared" si="131"/>
        <v>ND</v>
      </c>
      <c r="J742" s="234" t="str">
        <f t="shared" si="132"/>
        <v>ND</v>
      </c>
      <c r="K742" s="220" t="s">
        <v>3730</v>
      </c>
      <c r="L742" s="229">
        <v>44894</v>
      </c>
      <c r="M742" s="240" t="s">
        <v>5828</v>
      </c>
      <c r="N742" s="220" t="s">
        <v>5537</v>
      </c>
      <c r="O742" s="220" t="s">
        <v>6301</v>
      </c>
      <c r="P742" s="220" t="s">
        <v>3777</v>
      </c>
      <c r="Q742" s="220" t="s">
        <v>3748</v>
      </c>
      <c r="R742" s="229">
        <v>44958</v>
      </c>
      <c r="S742" s="240" t="s">
        <v>6308</v>
      </c>
      <c r="T742" s="220" t="s">
        <v>6098</v>
      </c>
      <c r="U742" s="229">
        <v>45008</v>
      </c>
      <c r="V742" s="220" t="s">
        <v>5839</v>
      </c>
      <c r="W742" s="220" t="s">
        <v>5626</v>
      </c>
      <c r="X742" s="229">
        <v>45140</v>
      </c>
      <c r="Y742" s="240" t="s">
        <v>6736</v>
      </c>
      <c r="Z742" s="220" t="s">
        <v>5537</v>
      </c>
      <c r="AA742" s="229">
        <v>45183</v>
      </c>
      <c r="AB742" s="220" t="s">
        <v>3777</v>
      </c>
      <c r="AC742" s="220" t="s">
        <v>5811</v>
      </c>
      <c r="AD742" s="229">
        <v>45331</v>
      </c>
      <c r="AE742" s="272" t="s">
        <v>7112</v>
      </c>
      <c r="AF742" s="220"/>
      <c r="AG742" s="220"/>
      <c r="AH742" s="220"/>
      <c r="AI742" s="220" t="s">
        <v>5811</v>
      </c>
      <c r="AJ742" s="229">
        <v>45590</v>
      </c>
      <c r="AK742" s="1420" t="s">
        <v>8364</v>
      </c>
      <c r="AL742" s="220"/>
      <c r="AM742" s="220"/>
      <c r="AN742" s="220"/>
      <c r="AO742" s="220"/>
      <c r="AP742" s="220"/>
      <c r="AQ742" s="220"/>
      <c r="AR742" s="220"/>
      <c r="AS742" s="220"/>
      <c r="AT742" s="220"/>
      <c r="AU742" s="220"/>
      <c r="AV742" s="220"/>
      <c r="AW742" s="220"/>
      <c r="AX742" s="220"/>
      <c r="AY742" s="220"/>
      <c r="AZ742" s="220"/>
    </row>
    <row r="743" spans="1:55" s="110" customFormat="1" ht="15" hidden="1" x14ac:dyDescent="0.25">
      <c r="A743" s="230" t="s">
        <v>8263</v>
      </c>
      <c r="B743" s="220" t="s">
        <v>8257</v>
      </c>
      <c r="C743" s="230"/>
      <c r="D743" s="230" t="s">
        <v>6724</v>
      </c>
      <c r="E743" s="231" t="s">
        <v>6005</v>
      </c>
      <c r="F743" s="239">
        <f>IF(L743&lt;&gt;0,MAX(L743,R743,X743,AD743,AJ743,AP743,AV743,BB743),"NE")</f>
        <v>45590</v>
      </c>
      <c r="G743" s="259" t="str">
        <f t="shared" si="130"/>
        <v>C</v>
      </c>
      <c r="H743" s="274" t="str">
        <f>IF($F743="","",INDEX($K743:$DF743,1,MATCH($F743,$K743:$DF743,)+1))</f>
        <v>MR.DER-0833_24-SP 331-Entrega Final-C09</v>
      </c>
      <c r="I743" s="234" t="str">
        <f t="shared" si="131"/>
        <v>ND</v>
      </c>
      <c r="J743" s="234" t="str">
        <f t="shared" si="132"/>
        <v>ND</v>
      </c>
      <c r="K743" s="220" t="s">
        <v>3730</v>
      </c>
      <c r="L743" s="229">
        <v>44894</v>
      </c>
      <c r="M743" s="240" t="s">
        <v>5828</v>
      </c>
      <c r="N743" s="220" t="s">
        <v>5537</v>
      </c>
      <c r="O743" s="220" t="s">
        <v>6301</v>
      </c>
      <c r="P743" s="220" t="s">
        <v>3777</v>
      </c>
      <c r="Q743" s="220" t="s">
        <v>3748</v>
      </c>
      <c r="R743" s="229">
        <v>44958</v>
      </c>
      <c r="S743" s="240" t="s">
        <v>6308</v>
      </c>
      <c r="T743" s="220" t="s">
        <v>6098</v>
      </c>
      <c r="U743" s="229">
        <v>45008</v>
      </c>
      <c r="V743" s="220" t="s">
        <v>5839</v>
      </c>
      <c r="W743" s="220" t="s">
        <v>5626</v>
      </c>
      <c r="X743" s="229">
        <v>45140</v>
      </c>
      <c r="Y743" s="240" t="s">
        <v>6736</v>
      </c>
      <c r="Z743" s="220" t="s">
        <v>5537</v>
      </c>
      <c r="AA743" s="229">
        <v>45183</v>
      </c>
      <c r="AB743" s="220" t="s">
        <v>3777</v>
      </c>
      <c r="AC743" s="220" t="s">
        <v>5811</v>
      </c>
      <c r="AD743" s="229">
        <v>45331</v>
      </c>
      <c r="AE743" s="272" t="s">
        <v>7112</v>
      </c>
      <c r="AF743" s="220" t="s">
        <v>6098</v>
      </c>
      <c r="AG743" s="229">
        <v>45341</v>
      </c>
      <c r="AH743" s="220"/>
      <c r="AI743" s="220" t="s">
        <v>6393</v>
      </c>
      <c r="AJ743" s="229">
        <v>45394</v>
      </c>
      <c r="AK743" s="272" t="s">
        <v>7556</v>
      </c>
      <c r="AL743" s="220" t="s">
        <v>5539</v>
      </c>
      <c r="AM743" s="229">
        <v>45400</v>
      </c>
      <c r="AN743" s="220"/>
      <c r="AO743" s="220" t="s">
        <v>6649</v>
      </c>
      <c r="AP743" s="229">
        <v>45401</v>
      </c>
      <c r="AQ743" s="272" t="s">
        <v>7575</v>
      </c>
      <c r="AR743" s="220"/>
      <c r="AS743" s="220"/>
      <c r="AT743" s="220"/>
      <c r="AU743" s="220" t="s">
        <v>6649</v>
      </c>
      <c r="AV743" s="229">
        <v>45586</v>
      </c>
      <c r="AW743" s="272" t="s">
        <v>8361</v>
      </c>
      <c r="AX743" s="220"/>
      <c r="AY743" s="220"/>
      <c r="AZ743" s="220"/>
      <c r="BA743" s="220" t="s">
        <v>6649</v>
      </c>
      <c r="BB743" s="229">
        <v>45590</v>
      </c>
      <c r="BC743" s="353" t="s">
        <v>8364</v>
      </c>
    </row>
    <row r="744" spans="1:55" s="110" customFormat="1" ht="15" hidden="1" x14ac:dyDescent="0.25">
      <c r="A744" s="230" t="s">
        <v>8263</v>
      </c>
      <c r="B744" s="220" t="s">
        <v>8257</v>
      </c>
      <c r="C744" s="230"/>
      <c r="D744" s="230" t="s">
        <v>7558</v>
      </c>
      <c r="E744" s="231" t="s">
        <v>7557</v>
      </c>
      <c r="F744" s="239">
        <f>IF(L744&lt;&gt;0,MAX(L744,R744,X744,AD744,AJ744),"NE")</f>
        <v>45996</v>
      </c>
      <c r="G744" s="259" t="str">
        <f t="shared" si="130"/>
        <v>A</v>
      </c>
      <c r="H744" s="274" t="str">
        <f>IF($F744="","",INDEX($K744:$AY744,1,MATCH($F744,$K744:$AY744,)+1))</f>
        <v>MR_DER-1425_25</v>
      </c>
      <c r="I744" s="234" t="str">
        <f t="shared" si="131"/>
        <v>ND</v>
      </c>
      <c r="J744" s="234" t="str">
        <f t="shared" si="132"/>
        <v>ND</v>
      </c>
      <c r="K744" s="220" t="s">
        <v>3730</v>
      </c>
      <c r="L744" s="229">
        <v>45394</v>
      </c>
      <c r="M744" s="1220" t="s">
        <v>7556</v>
      </c>
      <c r="N744" s="220" t="s">
        <v>5539</v>
      </c>
      <c r="O744" s="229">
        <v>46867</v>
      </c>
      <c r="P744" s="1373" t="s">
        <v>8776</v>
      </c>
      <c r="Q744" s="220" t="s">
        <v>3748</v>
      </c>
      <c r="R744" s="229">
        <v>45408</v>
      </c>
      <c r="S744" s="1220" t="s">
        <v>7633</v>
      </c>
      <c r="T744" s="220"/>
      <c r="U744" s="229"/>
      <c r="V744" s="1373" t="s">
        <v>8784</v>
      </c>
      <c r="W744" s="110" t="s">
        <v>3748</v>
      </c>
      <c r="X744" s="229">
        <v>45996</v>
      </c>
      <c r="Y744" s="1153" t="s">
        <v>11506</v>
      </c>
      <c r="Z744" s="235"/>
      <c r="AA744" s="236"/>
      <c r="AB744" s="220"/>
      <c r="AC744" s="220"/>
      <c r="AD744" s="229"/>
      <c r="AE744" s="1220"/>
      <c r="AF744" s="220"/>
      <c r="AG744" s="229"/>
      <c r="AH744" s="220"/>
      <c r="AI744" s="220"/>
      <c r="AJ744" s="229"/>
      <c r="AK744" s="1220"/>
      <c r="AL744" s="220"/>
      <c r="AM744" s="220"/>
      <c r="AN744" s="220"/>
      <c r="AO744" s="220"/>
      <c r="AP744" s="220"/>
      <c r="AQ744" s="220"/>
      <c r="AR744" s="220"/>
      <c r="AS744" s="220"/>
      <c r="AT744" s="220"/>
      <c r="AU744" s="220"/>
      <c r="AV744" s="220"/>
      <c r="AW744" s="220"/>
      <c r="AX744" s="220"/>
      <c r="AY744" s="220"/>
      <c r="AZ744" s="220"/>
    </row>
    <row r="745" spans="1:55" s="110" customFormat="1" ht="15" hidden="1" x14ac:dyDescent="0.25">
      <c r="A745" s="230" t="s">
        <v>8263</v>
      </c>
      <c r="B745" s="230"/>
      <c r="C745" s="220" t="s">
        <v>8257</v>
      </c>
      <c r="D745" s="230" t="s">
        <v>6725</v>
      </c>
      <c r="E745" s="231" t="s">
        <v>6004</v>
      </c>
      <c r="F745" s="239">
        <f>IF(L745&lt;&gt;0,MAX(L745,R745,X745,AD745,AJ745,AP745,AV745,BB745),"NE")</f>
        <v>45590</v>
      </c>
      <c r="G745" s="259" t="str">
        <f t="shared" si="130"/>
        <v>B</v>
      </c>
      <c r="H745" s="274" t="str">
        <f>IF($F745="","",INDEX($K745:$DF745,1,MATCH($F745,$K745:$DF745,)+1))</f>
        <v>MR.DER-0833_24-SP 331-Entrega Final-C09</v>
      </c>
      <c r="I745" s="234" t="str">
        <f t="shared" si="131"/>
        <v>ND</v>
      </c>
      <c r="J745" s="234" t="str">
        <f t="shared" si="132"/>
        <v>ND</v>
      </c>
      <c r="K745" s="220" t="s">
        <v>3730</v>
      </c>
      <c r="L745" s="229">
        <v>44894</v>
      </c>
      <c r="M745" s="240" t="s">
        <v>5828</v>
      </c>
      <c r="N745" s="220" t="s">
        <v>5537</v>
      </c>
      <c r="O745" s="220" t="s">
        <v>6301</v>
      </c>
      <c r="P745" s="220" t="s">
        <v>3777</v>
      </c>
      <c r="Q745" s="220" t="s">
        <v>3748</v>
      </c>
      <c r="R745" s="229">
        <v>44958</v>
      </c>
      <c r="S745" s="240" t="s">
        <v>6308</v>
      </c>
      <c r="T745" s="220" t="s">
        <v>6098</v>
      </c>
      <c r="U745" s="229">
        <v>45008</v>
      </c>
      <c r="V745" s="220" t="s">
        <v>5839</v>
      </c>
      <c r="W745" s="220" t="s">
        <v>5626</v>
      </c>
      <c r="X745" s="229">
        <v>45140</v>
      </c>
      <c r="Y745" s="240" t="s">
        <v>6736</v>
      </c>
      <c r="Z745" s="220" t="s">
        <v>5537</v>
      </c>
      <c r="AA745" s="229">
        <v>45183</v>
      </c>
      <c r="AB745" s="220" t="s">
        <v>3777</v>
      </c>
      <c r="AC745" s="220" t="s">
        <v>5811</v>
      </c>
      <c r="AD745" s="229">
        <v>45331</v>
      </c>
      <c r="AE745" s="272" t="s">
        <v>7112</v>
      </c>
      <c r="AF745" s="220"/>
      <c r="AG745" s="220"/>
      <c r="AH745" s="220"/>
      <c r="AI745" s="220" t="s">
        <v>5811</v>
      </c>
      <c r="AJ745" s="229">
        <v>45586</v>
      </c>
      <c r="AK745" s="1420" t="s">
        <v>8361</v>
      </c>
      <c r="AL745" s="220"/>
      <c r="AM745" s="220"/>
      <c r="AN745" s="220"/>
      <c r="AO745" s="220" t="s">
        <v>5811</v>
      </c>
      <c r="AP745" s="229">
        <v>45590</v>
      </c>
      <c r="AQ745" s="1420" t="s">
        <v>8364</v>
      </c>
      <c r="AR745" s="220"/>
      <c r="AS745" s="220"/>
      <c r="AT745" s="220"/>
      <c r="AU745" s="220"/>
      <c r="AV745" s="220"/>
      <c r="AW745" s="220"/>
      <c r="AX745" s="220"/>
      <c r="AY745" s="220"/>
      <c r="AZ745" s="220"/>
    </row>
    <row r="746" spans="1:55" s="110" customFormat="1" ht="15" hidden="1" x14ac:dyDescent="0.25">
      <c r="A746" s="230" t="s">
        <v>8263</v>
      </c>
      <c r="B746" s="220" t="s">
        <v>8257</v>
      </c>
      <c r="C746" s="230"/>
      <c r="D746" s="230" t="s">
        <v>5898</v>
      </c>
      <c r="E746" s="231" t="s">
        <v>6011</v>
      </c>
      <c r="F746" s="239">
        <f>IF(L746&lt;&gt;0,MAX(L746,R746,X746,AD746,AJ746,AP746,AV746,BB746),"NE")</f>
        <v>45590</v>
      </c>
      <c r="G746" s="259" t="str">
        <f t="shared" si="130"/>
        <v>C</v>
      </c>
      <c r="H746" s="274" t="str">
        <f>IF($F746="","",INDEX($K746:$DF746,1,MATCH($F746,$K746:$DF746,)+1))</f>
        <v>MR.DER-0833_24-SP 331-Entrega Final-C09</v>
      </c>
      <c r="I746" s="234" t="str">
        <f t="shared" si="131"/>
        <v>ND</v>
      </c>
      <c r="J746" s="234" t="str">
        <f t="shared" si="132"/>
        <v>ND</v>
      </c>
      <c r="K746" s="220" t="s">
        <v>3730</v>
      </c>
      <c r="L746" s="229">
        <v>44911</v>
      </c>
      <c r="M746" s="240" t="s">
        <v>5901</v>
      </c>
      <c r="N746" s="220" t="s">
        <v>5537</v>
      </c>
      <c r="O746" s="229">
        <v>45008</v>
      </c>
      <c r="P746" s="220" t="s">
        <v>3777</v>
      </c>
      <c r="Q746" s="220" t="s">
        <v>3748</v>
      </c>
      <c r="R746" s="229">
        <v>45140</v>
      </c>
      <c r="S746" s="240" t="s">
        <v>6736</v>
      </c>
      <c r="T746" s="220"/>
      <c r="U746" s="220"/>
      <c r="V746" s="220"/>
      <c r="W746" s="220" t="s">
        <v>5626</v>
      </c>
      <c r="X746" s="229">
        <v>45366</v>
      </c>
      <c r="Y746" s="272" t="s">
        <v>7417</v>
      </c>
      <c r="Z746" s="220" t="s">
        <v>5537</v>
      </c>
      <c r="AA746" s="229">
        <v>45384</v>
      </c>
      <c r="AB746" s="220" t="s">
        <v>3777</v>
      </c>
      <c r="AC746" s="220" t="s">
        <v>5811</v>
      </c>
      <c r="AD746" s="229">
        <v>45378</v>
      </c>
      <c r="AE746" s="272" t="s">
        <v>7372</v>
      </c>
      <c r="AF746" s="220" t="s">
        <v>6098</v>
      </c>
      <c r="AG746" s="229">
        <v>45384</v>
      </c>
      <c r="AH746" s="220"/>
      <c r="AI746" s="220" t="s">
        <v>6393</v>
      </c>
      <c r="AJ746" s="229">
        <v>45385</v>
      </c>
      <c r="AK746" s="272" t="s">
        <v>7476</v>
      </c>
      <c r="AL746" s="220" t="s">
        <v>5539</v>
      </c>
      <c r="AM746" s="229">
        <v>45390</v>
      </c>
      <c r="AN746" s="220"/>
      <c r="AO746" s="220" t="s">
        <v>6649</v>
      </c>
      <c r="AP746" s="229">
        <v>45394</v>
      </c>
      <c r="AQ746" s="272" t="s">
        <v>7556</v>
      </c>
      <c r="AR746" s="220"/>
      <c r="AS746" s="220"/>
      <c r="AT746" s="220"/>
      <c r="AU746" s="220" t="s">
        <v>6649</v>
      </c>
      <c r="AV746" s="229">
        <v>45590</v>
      </c>
      <c r="AW746" s="1420" t="s">
        <v>8364</v>
      </c>
      <c r="AX746" s="220"/>
      <c r="AY746" s="220"/>
      <c r="AZ746" s="220"/>
    </row>
    <row r="747" spans="1:55" s="110" customFormat="1" ht="15" hidden="1" x14ac:dyDescent="0.25">
      <c r="A747" s="230" t="s">
        <v>8263</v>
      </c>
      <c r="B747" s="220" t="s">
        <v>8257</v>
      </c>
      <c r="C747" s="230"/>
      <c r="D747" s="230" t="s">
        <v>5899</v>
      </c>
      <c r="E747" s="231" t="s">
        <v>6012</v>
      </c>
      <c r="F747" s="239">
        <f>IF(L747&lt;&gt;0,MAX(L747,R747,X747,AD747,AJ747,AP747,AV747,BB747),"NE")</f>
        <v>45590</v>
      </c>
      <c r="G747" s="259" t="str">
        <f t="shared" si="130"/>
        <v>B</v>
      </c>
      <c r="H747" s="274" t="str">
        <f>IF($F747="","",INDEX($K747:$DF747,1,MATCH($F747,$K747:$DF747,)+1))</f>
        <v>MR.DER-0833_24-SP 331-Entrega Final-C09</v>
      </c>
      <c r="I747" s="234" t="str">
        <f t="shared" si="131"/>
        <v>ND</v>
      </c>
      <c r="J747" s="234" t="str">
        <f t="shared" si="132"/>
        <v>ND</v>
      </c>
      <c r="K747" s="220" t="s">
        <v>3730</v>
      </c>
      <c r="L747" s="229">
        <v>44911</v>
      </c>
      <c r="M747" s="240" t="s">
        <v>5901</v>
      </c>
      <c r="N747" s="220" t="s">
        <v>5537</v>
      </c>
      <c r="O747" s="229">
        <v>45008</v>
      </c>
      <c r="P747" s="220" t="s">
        <v>3777</v>
      </c>
      <c r="Q747" s="220" t="s">
        <v>3748</v>
      </c>
      <c r="R747" s="229">
        <v>45140</v>
      </c>
      <c r="S747" s="240" t="s">
        <v>6736</v>
      </c>
      <c r="T747" s="220"/>
      <c r="U747" s="220"/>
      <c r="V747" s="220"/>
      <c r="W747" s="220" t="s">
        <v>5626</v>
      </c>
      <c r="X747" s="229">
        <v>45366</v>
      </c>
      <c r="Y747" s="272" t="s">
        <v>7417</v>
      </c>
      <c r="Z747" s="220" t="s">
        <v>5537</v>
      </c>
      <c r="AA747" s="229">
        <v>45384</v>
      </c>
      <c r="AB747" s="220" t="s">
        <v>3777</v>
      </c>
      <c r="AC747" s="220" t="s">
        <v>5811</v>
      </c>
      <c r="AD747" s="229">
        <v>45378</v>
      </c>
      <c r="AE747" s="272" t="s">
        <v>7372</v>
      </c>
      <c r="AF747" s="220"/>
      <c r="AG747" s="220"/>
      <c r="AH747" s="220"/>
      <c r="AI747" s="220" t="s">
        <v>5811</v>
      </c>
      <c r="AJ747" s="229">
        <v>45590</v>
      </c>
      <c r="AK747" s="1420" t="s">
        <v>8364</v>
      </c>
      <c r="AL747" s="220"/>
      <c r="AM747" s="220"/>
      <c r="AN747" s="220"/>
      <c r="AO747" s="220"/>
      <c r="AP747" s="220"/>
      <c r="AQ747" s="220"/>
      <c r="AR747" s="220"/>
      <c r="AS747" s="220"/>
      <c r="AT747" s="220"/>
      <c r="AU747" s="220"/>
      <c r="AV747" s="220"/>
      <c r="AW747" s="220"/>
      <c r="AX747" s="220"/>
      <c r="AY747" s="220"/>
      <c r="AZ747" s="220"/>
    </row>
    <row r="748" spans="1:55" s="110" customFormat="1" ht="15" hidden="1" x14ac:dyDescent="0.25">
      <c r="A748" s="230" t="s">
        <v>8263</v>
      </c>
      <c r="B748" s="220" t="s">
        <v>8257</v>
      </c>
      <c r="C748" s="230"/>
      <c r="D748" s="230" t="s">
        <v>5900</v>
      </c>
      <c r="E748" s="231" t="s">
        <v>6013</v>
      </c>
      <c r="F748" s="239">
        <f>IF(L748&lt;&gt;0,MAX(L748,R748,X748,AD748,AJ748,AP748,AV748,BB748),"NE")</f>
        <v>45590</v>
      </c>
      <c r="G748" s="259" t="str">
        <f t="shared" si="130"/>
        <v>B</v>
      </c>
      <c r="H748" s="274" t="str">
        <f>IF($F748="","",INDEX($K748:$DF748,1,MATCH($F748,$K748:$DF748,)+1))</f>
        <v>MR.DER-0833_24-SP 331-Entrega Final-C09</v>
      </c>
      <c r="I748" s="234" t="str">
        <f t="shared" si="131"/>
        <v>ND</v>
      </c>
      <c r="J748" s="234" t="str">
        <f t="shared" si="132"/>
        <v>ND</v>
      </c>
      <c r="K748" s="220" t="s">
        <v>3730</v>
      </c>
      <c r="L748" s="229">
        <v>44911</v>
      </c>
      <c r="M748" s="240" t="s">
        <v>5901</v>
      </c>
      <c r="N748" s="220" t="s">
        <v>5537</v>
      </c>
      <c r="O748" s="229">
        <v>45008</v>
      </c>
      <c r="P748" s="220" t="s">
        <v>3777</v>
      </c>
      <c r="Q748" s="220" t="s">
        <v>3748</v>
      </c>
      <c r="R748" s="229">
        <v>45140</v>
      </c>
      <c r="S748" s="240" t="s">
        <v>6736</v>
      </c>
      <c r="T748" s="220"/>
      <c r="U748" s="220"/>
      <c r="V748" s="220"/>
      <c r="W748" s="220" t="s">
        <v>5626</v>
      </c>
      <c r="X748" s="229">
        <v>45366</v>
      </c>
      <c r="Y748" s="272" t="s">
        <v>7417</v>
      </c>
      <c r="Z748" s="220" t="s">
        <v>5537</v>
      </c>
      <c r="AA748" s="229">
        <v>45372</v>
      </c>
      <c r="AB748" s="220" t="s">
        <v>3777</v>
      </c>
      <c r="AC748" s="220"/>
      <c r="AD748" s="220"/>
      <c r="AE748" s="220"/>
      <c r="AF748" s="220"/>
      <c r="AG748" s="220"/>
      <c r="AH748" s="220"/>
      <c r="AI748" s="220" t="s">
        <v>5811</v>
      </c>
      <c r="AJ748" s="229">
        <v>45394</v>
      </c>
      <c r="AK748" s="272" t="s">
        <v>7556</v>
      </c>
      <c r="AL748" s="220"/>
      <c r="AM748" s="220"/>
      <c r="AN748" s="220"/>
      <c r="AO748" s="165" t="s">
        <v>5811</v>
      </c>
      <c r="AP748" s="229">
        <v>45586</v>
      </c>
      <c r="AQ748" s="165" t="s">
        <v>8361</v>
      </c>
      <c r="AR748" s="220"/>
      <c r="AS748" s="220"/>
      <c r="AT748" s="220"/>
      <c r="AU748" s="220" t="s">
        <v>5811</v>
      </c>
      <c r="AV748" s="229">
        <v>45590</v>
      </c>
      <c r="AW748" s="1420" t="s">
        <v>8364</v>
      </c>
      <c r="AX748" s="220"/>
      <c r="AY748" s="220"/>
      <c r="AZ748" s="220"/>
    </row>
    <row r="749" spans="1:55" s="110" customFormat="1" ht="15" hidden="1" x14ac:dyDescent="0.25">
      <c r="A749" s="230" t="s">
        <v>8263</v>
      </c>
      <c r="B749" s="220"/>
      <c r="C749" s="220" t="s">
        <v>8257</v>
      </c>
      <c r="D749" s="230" t="s">
        <v>6719</v>
      </c>
      <c r="E749" s="231" t="s">
        <v>6014</v>
      </c>
      <c r="F749" s="239">
        <f>IF(L749&lt;&gt;0,MAX(L749,R749,X749,AD749,AJ749,AP749,AV749,BB749),"NE")</f>
        <v>45590</v>
      </c>
      <c r="G749" s="259" t="str">
        <f t="shared" si="130"/>
        <v>B</v>
      </c>
      <c r="H749" s="274" t="str">
        <f>IF($F749="","",INDEX($K749:$DF749,1,MATCH($F749,$K749:$DF749,)+1))</f>
        <v>MR.DER-0833_24-SP 331-Entrega Final-C09</v>
      </c>
      <c r="I749" s="234" t="str">
        <f t="shared" si="131"/>
        <v>ND</v>
      </c>
      <c r="J749" s="234" t="str">
        <f t="shared" si="132"/>
        <v>ND</v>
      </c>
      <c r="K749" s="220" t="s">
        <v>3730</v>
      </c>
      <c r="L749" s="229">
        <v>44911</v>
      </c>
      <c r="M749" s="240" t="s">
        <v>5901</v>
      </c>
      <c r="N749" s="220" t="s">
        <v>5537</v>
      </c>
      <c r="O749" s="229">
        <v>45008</v>
      </c>
      <c r="P749" s="220" t="s">
        <v>3777</v>
      </c>
      <c r="Q749" s="220" t="s">
        <v>3748</v>
      </c>
      <c r="R749" s="229">
        <v>45140</v>
      </c>
      <c r="S749" s="240" t="s">
        <v>6736</v>
      </c>
      <c r="T749" s="220"/>
      <c r="U749" s="220"/>
      <c r="V749" s="220"/>
      <c r="W749" s="220" t="s">
        <v>5626</v>
      </c>
      <c r="X749" s="229">
        <v>45366</v>
      </c>
      <c r="Y749" s="272" t="s">
        <v>7417</v>
      </c>
      <c r="Z749" s="220" t="s">
        <v>5539</v>
      </c>
      <c r="AA749" s="229">
        <v>45384</v>
      </c>
      <c r="AB749" s="220" t="s">
        <v>3777</v>
      </c>
      <c r="AC749" s="220" t="s">
        <v>5811</v>
      </c>
      <c r="AD749" s="229">
        <v>45378</v>
      </c>
      <c r="AE749" s="272" t="s">
        <v>7372</v>
      </c>
      <c r="AF749" s="220"/>
      <c r="AG749" s="220"/>
      <c r="AH749" s="220"/>
      <c r="AI749" s="220" t="s">
        <v>5811</v>
      </c>
      <c r="AJ749" s="229">
        <v>45590</v>
      </c>
      <c r="AK749" s="1420" t="s">
        <v>8364</v>
      </c>
      <c r="AL749" s="220"/>
      <c r="AM749" s="229"/>
      <c r="AN749" s="220"/>
      <c r="AO749" s="220"/>
      <c r="AP749" s="229"/>
      <c r="AQ749" s="272"/>
      <c r="AR749" s="220"/>
      <c r="AS749" s="220"/>
      <c r="AT749" s="220"/>
      <c r="AU749" s="220"/>
      <c r="AV749" s="229"/>
      <c r="AW749" s="272"/>
      <c r="AX749" s="220"/>
      <c r="AY749" s="220"/>
      <c r="AZ749" s="220"/>
    </row>
    <row r="750" spans="1:55" s="110" customFormat="1" ht="15" hidden="1" x14ac:dyDescent="0.25">
      <c r="A750" s="230" t="s">
        <v>8263</v>
      </c>
      <c r="B750" s="220" t="s">
        <v>8257</v>
      </c>
      <c r="C750" s="220"/>
      <c r="D750" s="230" t="s">
        <v>7418</v>
      </c>
      <c r="E750" s="231" t="s">
        <v>8102</v>
      </c>
      <c r="F750" s="239">
        <f>IF(L750&lt;&gt;0,MAX(L750,R750,X750,AD750),"NE")</f>
        <v>45996</v>
      </c>
      <c r="G750" s="259" t="str">
        <f t="shared" si="130"/>
        <v>A</v>
      </c>
      <c r="H750" s="274" t="str">
        <f>IF($F750="","",INDEX($K750:$AY750,1,MATCH($F750,$K750:$AY750,)+1))</f>
        <v>MR_DER-1425_25</v>
      </c>
      <c r="I750" s="234" t="str">
        <f t="shared" si="131"/>
        <v>ND</v>
      </c>
      <c r="J750" s="234" t="str">
        <f t="shared" si="132"/>
        <v>ND</v>
      </c>
      <c r="K750" s="241" t="s">
        <v>3730</v>
      </c>
      <c r="L750" s="229">
        <v>45366</v>
      </c>
      <c r="M750" s="1220" t="s">
        <v>7417</v>
      </c>
      <c r="N750" s="220" t="s">
        <v>5537</v>
      </c>
      <c r="O750" s="229">
        <v>45372</v>
      </c>
      <c r="P750" s="1373" t="s">
        <v>8777</v>
      </c>
      <c r="Q750" s="220" t="s">
        <v>3748</v>
      </c>
      <c r="R750" s="229">
        <v>45394</v>
      </c>
      <c r="S750" s="1220" t="s">
        <v>7556</v>
      </c>
      <c r="T750" s="220"/>
      <c r="U750" s="220"/>
      <c r="V750" s="1373" t="s">
        <v>8785</v>
      </c>
      <c r="W750" s="110" t="s">
        <v>3748</v>
      </c>
      <c r="X750" s="229">
        <v>45996</v>
      </c>
      <c r="Y750" s="1153" t="s">
        <v>11506</v>
      </c>
      <c r="Z750" s="220"/>
      <c r="AA750" s="220"/>
      <c r="AB750" s="220"/>
      <c r="AC750" s="220"/>
      <c r="AD750" s="229"/>
      <c r="AE750" s="1220"/>
      <c r="AF750" s="220"/>
      <c r="AG750" s="220"/>
      <c r="AH750" s="220"/>
      <c r="AI750" s="220"/>
      <c r="AJ750" s="220"/>
      <c r="AK750" s="220"/>
      <c r="AL750" s="220"/>
      <c r="AM750" s="220"/>
      <c r="AN750" s="220"/>
      <c r="AO750" s="220"/>
      <c r="AP750" s="220"/>
      <c r="AQ750" s="220"/>
      <c r="AR750" s="220"/>
      <c r="AS750" s="220"/>
      <c r="AT750" s="220"/>
      <c r="AU750" s="220"/>
      <c r="AV750" s="220"/>
      <c r="AW750" s="220"/>
      <c r="AX750" s="220"/>
      <c r="AY750" s="220"/>
      <c r="AZ750" s="220"/>
    </row>
    <row r="751" spans="1:55" s="110" customFormat="1" ht="15" hidden="1" x14ac:dyDescent="0.25">
      <c r="A751" s="230" t="s">
        <v>8263</v>
      </c>
      <c r="B751" s="220" t="s">
        <v>8257</v>
      </c>
      <c r="C751" s="230"/>
      <c r="D751" s="230" t="s">
        <v>5694</v>
      </c>
      <c r="E751" s="231" t="s">
        <v>5988</v>
      </c>
      <c r="F751" s="239">
        <f>IF(L751&lt;&gt;0,MAX(L751,R751,X751,AD751,AJ751,AP751,AV751,BB751),"NE")</f>
        <v>45590</v>
      </c>
      <c r="G751" s="259" t="str">
        <f t="shared" si="130"/>
        <v>B</v>
      </c>
      <c r="H751" s="274" t="str">
        <f>IF($F751="","",INDEX($K751:$DF751,1,MATCH($F751,$K751:$DF751,)+1))</f>
        <v>MR.DER-0833_24-SP 331-Entrega Final-C09</v>
      </c>
      <c r="I751" s="234" t="str">
        <f t="shared" si="131"/>
        <v>ND</v>
      </c>
      <c r="J751" s="234" t="str">
        <f t="shared" si="132"/>
        <v>ND</v>
      </c>
      <c r="K751" s="220" t="s">
        <v>3730</v>
      </c>
      <c r="L751" s="229">
        <v>44888</v>
      </c>
      <c r="M751" s="240" t="s">
        <v>5697</v>
      </c>
      <c r="N751" s="220" t="s">
        <v>5539</v>
      </c>
      <c r="O751" s="229">
        <v>44908</v>
      </c>
      <c r="P751" s="220" t="s">
        <v>3777</v>
      </c>
      <c r="Q751" s="220" t="s">
        <v>3748</v>
      </c>
      <c r="R751" s="229">
        <v>44916</v>
      </c>
      <c r="S751" s="240" t="s">
        <v>6085</v>
      </c>
      <c r="T751" s="220"/>
      <c r="U751" s="220"/>
      <c r="V751" s="220" t="s">
        <v>5839</v>
      </c>
      <c r="W751" s="220" t="s">
        <v>5626</v>
      </c>
      <c r="X751" s="229">
        <v>45140</v>
      </c>
      <c r="Y751" s="240" t="s">
        <v>6736</v>
      </c>
      <c r="Z751" s="220"/>
      <c r="AA751" s="220"/>
      <c r="AB751" s="220" t="s">
        <v>3777</v>
      </c>
      <c r="AC751" s="220" t="s">
        <v>5811</v>
      </c>
      <c r="AD751" s="229">
        <v>45329</v>
      </c>
      <c r="AE751" s="272" t="s">
        <v>7109</v>
      </c>
      <c r="AF751" s="220"/>
      <c r="AG751" s="220"/>
      <c r="AH751" s="220"/>
      <c r="AI751" s="220" t="s">
        <v>5811</v>
      </c>
      <c r="AJ751" s="229">
        <v>45590</v>
      </c>
      <c r="AK751" s="1420" t="s">
        <v>8364</v>
      </c>
      <c r="AL751" s="220"/>
      <c r="AM751" s="220"/>
      <c r="AN751" s="220"/>
      <c r="AO751" s="220"/>
      <c r="AP751" s="220"/>
      <c r="AQ751" s="220"/>
      <c r="AR751" s="220"/>
      <c r="AS751" s="220"/>
      <c r="AT751" s="220"/>
      <c r="AU751" s="220"/>
      <c r="AV751" s="220"/>
      <c r="AW751" s="220"/>
      <c r="AX751" s="220"/>
      <c r="AY751" s="220"/>
      <c r="AZ751" s="220"/>
    </row>
    <row r="752" spans="1:55" s="110" customFormat="1" ht="15" hidden="1" x14ac:dyDescent="0.25">
      <c r="A752" s="230" t="s">
        <v>8263</v>
      </c>
      <c r="B752" s="220" t="s">
        <v>8257</v>
      </c>
      <c r="C752" s="230"/>
      <c r="D752" s="230" t="s">
        <v>5695</v>
      </c>
      <c r="E752" s="231" t="s">
        <v>5989</v>
      </c>
      <c r="F752" s="239">
        <f>IF(L752&lt;&gt;0,MAX(L752,R752,X752,AD752,AJ752,AP752,AV752,BB752),"NE")</f>
        <v>45590</v>
      </c>
      <c r="G752" s="259" t="str">
        <f t="shared" si="130"/>
        <v>B</v>
      </c>
      <c r="H752" s="274" t="str">
        <f>IF($F752="","",INDEX($K752:$DF752,1,MATCH($F752,$K752:$DF752,)+1))</f>
        <v>MR.DER-0833_24-SP 331-Entrega Final-C09</v>
      </c>
      <c r="I752" s="234" t="str">
        <f t="shared" si="131"/>
        <v>ND</v>
      </c>
      <c r="J752" s="234" t="str">
        <f t="shared" si="132"/>
        <v>ND</v>
      </c>
      <c r="K752" s="220" t="s">
        <v>3730</v>
      </c>
      <c r="L752" s="229">
        <v>44888</v>
      </c>
      <c r="M752" s="240" t="s">
        <v>5697</v>
      </c>
      <c r="N752" s="220" t="s">
        <v>5539</v>
      </c>
      <c r="O752" s="229">
        <v>44908</v>
      </c>
      <c r="P752" s="220" t="s">
        <v>3777</v>
      </c>
      <c r="Q752" s="220" t="s">
        <v>3748</v>
      </c>
      <c r="R752" s="229">
        <v>44916</v>
      </c>
      <c r="S752" s="240" t="s">
        <v>6085</v>
      </c>
      <c r="T752" s="220"/>
      <c r="U752" s="220"/>
      <c r="V752" s="220" t="s">
        <v>5839</v>
      </c>
      <c r="W752" s="220" t="s">
        <v>5626</v>
      </c>
      <c r="X752" s="229">
        <v>45140</v>
      </c>
      <c r="Y752" s="240" t="s">
        <v>6736</v>
      </c>
      <c r="Z752" s="220"/>
      <c r="AA752" s="220"/>
      <c r="AB752" s="220" t="s">
        <v>3777</v>
      </c>
      <c r="AC752" s="220" t="s">
        <v>6229</v>
      </c>
      <c r="AD752" s="229">
        <v>45329</v>
      </c>
      <c r="AE752" s="272" t="s">
        <v>7109</v>
      </c>
      <c r="AF752" s="220"/>
      <c r="AG752" s="220"/>
      <c r="AH752" s="220"/>
      <c r="AI752" s="220" t="s">
        <v>5811</v>
      </c>
      <c r="AJ752" s="229">
        <v>45343</v>
      </c>
      <c r="AK752" s="272" t="s">
        <v>7206</v>
      </c>
      <c r="AL752" s="220"/>
      <c r="AM752" s="220"/>
      <c r="AN752" s="220"/>
      <c r="AO752" s="220" t="s">
        <v>5811</v>
      </c>
      <c r="AP752" s="229">
        <v>45590</v>
      </c>
      <c r="AQ752" s="1420" t="s">
        <v>8364</v>
      </c>
      <c r="AR752" s="220"/>
      <c r="AS752" s="220"/>
      <c r="AT752" s="220"/>
      <c r="AU752" s="220"/>
      <c r="AV752" s="220"/>
      <c r="AW752" s="220"/>
      <c r="AX752" s="220"/>
      <c r="AY752" s="220"/>
      <c r="AZ752" s="220"/>
    </row>
    <row r="753" spans="1:55" s="267" customFormat="1" ht="15" hidden="1" x14ac:dyDescent="0.25">
      <c r="A753" s="230" t="s">
        <v>8263</v>
      </c>
      <c r="B753" s="220" t="s">
        <v>8257</v>
      </c>
      <c r="C753" s="230"/>
      <c r="D753" s="230" t="s">
        <v>5696</v>
      </c>
      <c r="E753" s="231" t="s">
        <v>5991</v>
      </c>
      <c r="F753" s="239">
        <f>IF(L753&lt;&gt;0,MAX(L753,R753,X753,AD753,AJ753,AP753,AV753,BB753),"NE")</f>
        <v>45590</v>
      </c>
      <c r="G753" s="259" t="str">
        <f t="shared" ref="G753:G770" si="133">IF($F753="","",INDEX($K753:$FI753,1,MATCH($F753,$K753:$FI753,)-1))</f>
        <v>B</v>
      </c>
      <c r="H753" s="274" t="str">
        <f>IF($F753="","",INDEX($K753:$DF753,1,MATCH($F753,$K753:$DF753,)+1))</f>
        <v>MR.DER-0833_24-SP 331-Entrega Final-C09</v>
      </c>
      <c r="I753" s="234" t="str">
        <f t="shared" ref="I753:I770" si="134">IF(F753="NE",F753,IF(INDEX(K753:CP753,,MATCH(F753,K753:CP753,0)+3)&lt;&gt;0,INDEX(K753:CP753,,MATCH(F753,K753:CP753,0)+3),"ND"))</f>
        <v>ND</v>
      </c>
      <c r="J753" s="234" t="str">
        <f t="shared" ref="J753:J770" si="135">IF(G753="NE",G753,IF(INDEX(K753:CQ753,,MATCH(G753,K753:CQ753,0)+3)&lt;&gt;0,INDEX(K753:CQ753,,MATCH(G753,K753:CQ753,0)+3),"ND"))</f>
        <v>ND</v>
      </c>
      <c r="K753" s="266" t="s">
        <v>3730</v>
      </c>
      <c r="L753" s="276">
        <v>44888</v>
      </c>
      <c r="M753" s="1026" t="s">
        <v>5697</v>
      </c>
      <c r="N753" s="266" t="s">
        <v>5539</v>
      </c>
      <c r="O753" s="276">
        <v>44908</v>
      </c>
      <c r="P753" s="266" t="s">
        <v>3777</v>
      </c>
      <c r="Q753" s="266" t="s">
        <v>3748</v>
      </c>
      <c r="R753" s="276">
        <v>44916</v>
      </c>
      <c r="S753" s="1026" t="s">
        <v>6085</v>
      </c>
      <c r="T753" s="266"/>
      <c r="U753" s="266"/>
      <c r="V753" s="266" t="s">
        <v>5839</v>
      </c>
      <c r="W753" s="266" t="s">
        <v>5626</v>
      </c>
      <c r="X753" s="276">
        <v>45140</v>
      </c>
      <c r="Y753" s="1026" t="s">
        <v>6736</v>
      </c>
      <c r="Z753" s="266"/>
      <c r="AA753" s="266"/>
      <c r="AB753" s="266" t="s">
        <v>3777</v>
      </c>
      <c r="AC753" s="266" t="s">
        <v>6229</v>
      </c>
      <c r="AD753" s="276">
        <v>45329</v>
      </c>
      <c r="AE753" s="1026" t="s">
        <v>7109</v>
      </c>
      <c r="AF753" s="266"/>
      <c r="AG753" s="266"/>
      <c r="AH753" s="266"/>
      <c r="AI753" s="266" t="s">
        <v>6340</v>
      </c>
      <c r="AJ753" s="276">
        <v>45378</v>
      </c>
      <c r="AK753" s="1026" t="s">
        <v>7377</v>
      </c>
      <c r="AL753" s="220" t="s">
        <v>5537</v>
      </c>
      <c r="AM753" s="229">
        <v>45384</v>
      </c>
      <c r="AN753" s="266"/>
      <c r="AO753" s="220" t="s">
        <v>5811</v>
      </c>
      <c r="AP753" s="229">
        <v>45394</v>
      </c>
      <c r="AQ753" s="272" t="s">
        <v>7556</v>
      </c>
      <c r="AR753" s="266"/>
      <c r="AS753" s="266"/>
      <c r="AT753" s="266"/>
      <c r="AU753" s="220" t="s">
        <v>5811</v>
      </c>
      <c r="AV753" s="229">
        <v>45586</v>
      </c>
      <c r="AW753" s="272" t="s">
        <v>8361</v>
      </c>
      <c r="AX753" s="266"/>
      <c r="AY753" s="266"/>
      <c r="AZ753" s="266"/>
      <c r="BA753" s="220" t="s">
        <v>5811</v>
      </c>
      <c r="BB753" s="229">
        <v>45590</v>
      </c>
      <c r="BC753" s="353" t="s">
        <v>8364</v>
      </c>
    </row>
    <row r="754" spans="1:55" s="110" customFormat="1" ht="15" hidden="1" x14ac:dyDescent="0.25">
      <c r="A754" s="230" t="s">
        <v>8263</v>
      </c>
      <c r="B754" s="220" t="s">
        <v>8257</v>
      </c>
      <c r="C754" s="230"/>
      <c r="D754" s="230" t="s">
        <v>7378</v>
      </c>
      <c r="E754" s="231" t="s">
        <v>8103</v>
      </c>
      <c r="F754" s="239">
        <f>IF(L754&lt;&gt;0,MAX(L754,R754,X754,AD754,AJ754),"NE")</f>
        <v>45996</v>
      </c>
      <c r="G754" s="259" t="str">
        <f t="shared" si="133"/>
        <v>A</v>
      </c>
      <c r="H754" s="274" t="str">
        <f>IF($F754="","",INDEX($K754:$AY754,1,MATCH($F754,$K754:$AY754,)+1))</f>
        <v>MR_DER-1425_25</v>
      </c>
      <c r="I754" s="234" t="str">
        <f t="shared" si="134"/>
        <v>ND</v>
      </c>
      <c r="J754" s="234" t="str">
        <f t="shared" si="135"/>
        <v>ND</v>
      </c>
      <c r="K754" s="220" t="s">
        <v>3730</v>
      </c>
      <c r="L754" s="229">
        <v>45378</v>
      </c>
      <c r="M754" s="1220" t="s">
        <v>7377</v>
      </c>
      <c r="N754" s="220" t="s">
        <v>5537</v>
      </c>
      <c r="O754" s="229">
        <v>45384</v>
      </c>
      <c r="P754" s="1373" t="s">
        <v>8778</v>
      </c>
      <c r="Q754" s="220" t="s">
        <v>3748</v>
      </c>
      <c r="R754" s="229">
        <v>45394</v>
      </c>
      <c r="S754" s="1220" t="s">
        <v>7556</v>
      </c>
      <c r="T754" s="220"/>
      <c r="U754" s="220"/>
      <c r="V754" s="1373" t="s">
        <v>8785</v>
      </c>
      <c r="W754" s="110" t="s">
        <v>3748</v>
      </c>
      <c r="X754" s="229">
        <v>45996</v>
      </c>
      <c r="Y754" s="1153" t="s">
        <v>11506</v>
      </c>
      <c r="Z754" s="220"/>
      <c r="AA754" s="220"/>
      <c r="AB754" s="220"/>
      <c r="AC754" s="220"/>
      <c r="AD754" s="229"/>
      <c r="AE754" s="1220"/>
      <c r="AF754" s="220"/>
      <c r="AG754" s="220"/>
      <c r="AH754" s="220"/>
      <c r="AI754" s="220"/>
      <c r="AJ754" s="229"/>
      <c r="AK754" s="1220"/>
      <c r="AL754" s="220"/>
      <c r="AM754" s="220"/>
      <c r="AN754" s="220"/>
      <c r="AO754" s="220"/>
      <c r="AP754" s="220"/>
      <c r="AQ754" s="220"/>
      <c r="AR754" s="220"/>
      <c r="AS754" s="220"/>
      <c r="AT754" s="220"/>
      <c r="AU754" s="220"/>
      <c r="AV754" s="220"/>
      <c r="AW754" s="220"/>
      <c r="AX754" s="220"/>
      <c r="AY754" s="220"/>
      <c r="AZ754" s="220"/>
    </row>
    <row r="755" spans="1:55" s="110" customFormat="1" ht="15" hidden="1" x14ac:dyDescent="0.25">
      <c r="A755" s="230" t="s">
        <v>8263</v>
      </c>
      <c r="B755" s="230"/>
      <c r="C755" s="220" t="s">
        <v>8257</v>
      </c>
      <c r="D755" s="230" t="s">
        <v>6721</v>
      </c>
      <c r="E755" s="231" t="s">
        <v>5990</v>
      </c>
      <c r="F755" s="239">
        <f>IF(L755&lt;&gt;0,MAX(L755,R755,X755,AD755,AJ755,AP755,AV755,BB755),"NE")</f>
        <v>45590</v>
      </c>
      <c r="G755" s="259" t="str">
        <f t="shared" si="133"/>
        <v>B</v>
      </c>
      <c r="H755" s="274" t="str">
        <f>IF($F755="","",INDEX($K755:$DF755,1,MATCH($F755,$K755:$DF755,)+1))</f>
        <v>MR.DER-0833_24-SP 331-Entrega Final-C09</v>
      </c>
      <c r="I755" s="234" t="str">
        <f t="shared" si="134"/>
        <v>ND</v>
      </c>
      <c r="J755" s="234" t="str">
        <f t="shared" si="135"/>
        <v>ND</v>
      </c>
      <c r="K755" s="220" t="s">
        <v>3730</v>
      </c>
      <c r="L755" s="229">
        <v>44888</v>
      </c>
      <c r="M755" s="240" t="s">
        <v>5697</v>
      </c>
      <c r="N755" s="220" t="s">
        <v>5537</v>
      </c>
      <c r="O755" s="229">
        <v>44908</v>
      </c>
      <c r="P755" s="220" t="s">
        <v>3777</v>
      </c>
      <c r="Q755" s="220" t="s">
        <v>3748</v>
      </c>
      <c r="R755" s="229">
        <v>44916</v>
      </c>
      <c r="S755" s="240" t="s">
        <v>6085</v>
      </c>
      <c r="T755" s="220"/>
      <c r="U755" s="220"/>
      <c r="V755" s="220" t="s">
        <v>5839</v>
      </c>
      <c r="W755" s="220" t="s">
        <v>5626</v>
      </c>
      <c r="X755" s="229">
        <v>45140</v>
      </c>
      <c r="Y755" s="240" t="s">
        <v>6736</v>
      </c>
      <c r="Z755" s="220"/>
      <c r="AA755" s="220"/>
      <c r="AB755" s="220" t="s">
        <v>3777</v>
      </c>
      <c r="AC755" s="220" t="s">
        <v>5811</v>
      </c>
      <c r="AD755" s="229">
        <v>45329</v>
      </c>
      <c r="AE755" s="272" t="s">
        <v>7109</v>
      </c>
      <c r="AF755" s="220"/>
      <c r="AG755" s="220"/>
      <c r="AH755" s="220"/>
      <c r="AI755" s="220" t="s">
        <v>5811</v>
      </c>
      <c r="AJ755" s="229">
        <v>45590</v>
      </c>
      <c r="AK755" s="1031" t="s">
        <v>8364</v>
      </c>
      <c r="AL755" s="220"/>
      <c r="AM755" s="220"/>
      <c r="AN755" s="220"/>
      <c r="AO755" s="220"/>
      <c r="AP755" s="220"/>
      <c r="AQ755" s="220"/>
      <c r="AR755" s="220"/>
      <c r="AS755" s="220"/>
      <c r="AT755" s="220"/>
      <c r="AU755" s="220"/>
      <c r="AV755" s="220"/>
      <c r="AW755" s="220"/>
      <c r="AX755" s="220"/>
      <c r="AY755" s="220"/>
      <c r="AZ755" s="220"/>
    </row>
    <row r="756" spans="1:55" s="110" customFormat="1" ht="15" hidden="1" x14ac:dyDescent="0.25">
      <c r="A756" s="230" t="s">
        <v>8263</v>
      </c>
      <c r="B756" s="220" t="s">
        <v>8257</v>
      </c>
      <c r="C756" s="230"/>
      <c r="D756" s="230" t="s">
        <v>6096</v>
      </c>
      <c r="E756" s="231" t="s">
        <v>5994</v>
      </c>
      <c r="F756" s="239">
        <f>IF(L756&lt;&gt;0,MAX(L756,R756,X756,AD756,AJ756,AP756,AV756,BB756),"NE")</f>
        <v>45590</v>
      </c>
      <c r="G756" s="259" t="str">
        <f t="shared" si="133"/>
        <v>B</v>
      </c>
      <c r="H756" s="274" t="str">
        <f>IF($F756="","",INDEX($K756:$DF756,1,MATCH($F756,$K756:$DF756,)+1))</f>
        <v>MR.DER-0833_24-SP 331-Entrega Final-C09</v>
      </c>
      <c r="I756" s="234" t="str">
        <f t="shared" si="134"/>
        <v>ND</v>
      </c>
      <c r="J756" s="234" t="str">
        <f t="shared" si="135"/>
        <v>ND</v>
      </c>
      <c r="K756" s="220" t="s">
        <v>3730</v>
      </c>
      <c r="L756" s="229">
        <v>44890</v>
      </c>
      <c r="M756" s="240" t="s">
        <v>5748</v>
      </c>
      <c r="N756" s="220" t="s">
        <v>5539</v>
      </c>
      <c r="O756" s="229">
        <v>44908</v>
      </c>
      <c r="P756" s="220" t="s">
        <v>3777</v>
      </c>
      <c r="Q756" s="220" t="s">
        <v>3748</v>
      </c>
      <c r="R756" s="229">
        <v>44916</v>
      </c>
      <c r="S756" s="240" t="s">
        <v>6087</v>
      </c>
      <c r="T756" s="220"/>
      <c r="U756" s="220"/>
      <c r="V756" s="220" t="s">
        <v>5839</v>
      </c>
      <c r="W756" s="220" t="s">
        <v>5626</v>
      </c>
      <c r="X756" s="229">
        <v>45140</v>
      </c>
      <c r="Y756" s="240" t="s">
        <v>6736</v>
      </c>
      <c r="Z756" s="220"/>
      <c r="AA756" s="220"/>
      <c r="AB756" s="220" t="s">
        <v>3777</v>
      </c>
      <c r="AC756" s="220" t="s">
        <v>5811</v>
      </c>
      <c r="AD756" s="229">
        <v>45366</v>
      </c>
      <c r="AE756" s="272" t="s">
        <v>7415</v>
      </c>
      <c r="AF756" s="220"/>
      <c r="AG756" s="220"/>
      <c r="AH756" s="220"/>
      <c r="AI756" s="220" t="s">
        <v>5811</v>
      </c>
      <c r="AJ756" s="229">
        <v>45590</v>
      </c>
      <c r="AK756" s="1031" t="s">
        <v>8364</v>
      </c>
      <c r="AL756" s="220"/>
      <c r="AM756" s="220"/>
      <c r="AN756" s="220"/>
      <c r="AO756" s="220"/>
      <c r="AP756" s="220"/>
      <c r="AQ756" s="220"/>
      <c r="AR756" s="220"/>
      <c r="AS756" s="220"/>
      <c r="AT756" s="220"/>
      <c r="AU756" s="220"/>
      <c r="AV756" s="220"/>
      <c r="AW756" s="220"/>
      <c r="AX756" s="220"/>
      <c r="AY756" s="220"/>
      <c r="AZ756" s="220"/>
    </row>
    <row r="757" spans="1:55" s="110" customFormat="1" ht="15" hidden="1" x14ac:dyDescent="0.25">
      <c r="A757" s="230" t="s">
        <v>8263</v>
      </c>
      <c r="B757" s="220" t="s">
        <v>8257</v>
      </c>
      <c r="C757" s="230"/>
      <c r="D757" s="230" t="s">
        <v>6097</v>
      </c>
      <c r="E757" s="231" t="s">
        <v>5995</v>
      </c>
      <c r="F757" s="239">
        <f>IF(L757&lt;&gt;0,MAX(L757,R757,X757,AD757,AJ757,AP757,AV757,BB757),"NE")</f>
        <v>45590</v>
      </c>
      <c r="G757" s="259" t="str">
        <f t="shared" si="133"/>
        <v>B</v>
      </c>
      <c r="H757" s="274" t="str">
        <f>IF($F757="","",INDEX($K757:$DF757,1,MATCH($F757,$K757:$DF757,)+1))</f>
        <v>MR.DER-0833_24-SP 331-Entrega Final-C09</v>
      </c>
      <c r="I757" s="234" t="str">
        <f t="shared" si="134"/>
        <v>ND</v>
      </c>
      <c r="J757" s="234" t="str">
        <f t="shared" si="135"/>
        <v>ND</v>
      </c>
      <c r="K757" s="220" t="s">
        <v>3730</v>
      </c>
      <c r="L757" s="229">
        <v>44890</v>
      </c>
      <c r="M757" s="240" t="s">
        <v>5748</v>
      </c>
      <c r="N757" s="220" t="s">
        <v>5539</v>
      </c>
      <c r="O757" s="229">
        <v>44908</v>
      </c>
      <c r="P757" s="220" t="s">
        <v>3777</v>
      </c>
      <c r="Q757" s="220" t="s">
        <v>3748</v>
      </c>
      <c r="R757" s="229">
        <v>44916</v>
      </c>
      <c r="S757" s="240" t="s">
        <v>6087</v>
      </c>
      <c r="T757" s="220"/>
      <c r="U757" s="220"/>
      <c r="V757" s="220" t="s">
        <v>5839</v>
      </c>
      <c r="W757" s="220" t="s">
        <v>5626</v>
      </c>
      <c r="X757" s="229">
        <v>45140</v>
      </c>
      <c r="Y757" s="240" t="s">
        <v>6736</v>
      </c>
      <c r="Z757" s="220"/>
      <c r="AA757" s="220"/>
      <c r="AB757" s="220" t="s">
        <v>3777</v>
      </c>
      <c r="AC757" s="220" t="s">
        <v>5811</v>
      </c>
      <c r="AD757" s="229">
        <v>45366</v>
      </c>
      <c r="AE757" s="272" t="s">
        <v>7415</v>
      </c>
      <c r="AF757" s="220"/>
      <c r="AG757" s="220"/>
      <c r="AH757" s="220"/>
      <c r="AI757" s="220" t="s">
        <v>5811</v>
      </c>
      <c r="AJ757" s="229">
        <v>45590</v>
      </c>
      <c r="AK757" s="1420" t="s">
        <v>8364</v>
      </c>
      <c r="AL757" s="220"/>
      <c r="AM757" s="220"/>
      <c r="AN757" s="220"/>
      <c r="AO757" s="220"/>
      <c r="AP757" s="220"/>
      <c r="AQ757" s="220"/>
      <c r="AR757" s="220"/>
      <c r="AS757" s="220"/>
      <c r="AT757" s="220"/>
      <c r="AU757" s="220"/>
      <c r="AV757" s="220"/>
      <c r="AW757" s="220"/>
      <c r="AX757" s="220"/>
      <c r="AY757" s="220"/>
      <c r="AZ757" s="220"/>
    </row>
    <row r="758" spans="1:55" s="110" customFormat="1" ht="15" hidden="1" x14ac:dyDescent="0.25">
      <c r="A758" s="230" t="s">
        <v>8263</v>
      </c>
      <c r="B758" s="220" t="s">
        <v>8257</v>
      </c>
      <c r="C758" s="230"/>
      <c r="D758" s="230" t="s">
        <v>6095</v>
      </c>
      <c r="E758" s="231" t="s">
        <v>5993</v>
      </c>
      <c r="F758" s="239">
        <f>IF(L758&lt;&gt;0,MAX(L758,R758,X758,AD758,AJ758,AP758,AV758,BB758),"NE")</f>
        <v>45590</v>
      </c>
      <c r="G758" s="259" t="str">
        <f t="shared" si="133"/>
        <v>C</v>
      </c>
      <c r="H758" s="274" t="str">
        <f>IF($F758="","",INDEX($K758:$DF758,1,MATCH($F758,$K758:$DF758,)+1))</f>
        <v>MR.DER-0833_24-SP 331-Entrega Final-C09</v>
      </c>
      <c r="I758" s="234" t="str">
        <f t="shared" si="134"/>
        <v>ND</v>
      </c>
      <c r="J758" s="234" t="str">
        <f t="shared" si="135"/>
        <v>ND</v>
      </c>
      <c r="K758" s="220" t="s">
        <v>3730</v>
      </c>
      <c r="L758" s="229">
        <v>44890</v>
      </c>
      <c r="M758" s="240" t="s">
        <v>5748</v>
      </c>
      <c r="N758" s="220" t="s">
        <v>5539</v>
      </c>
      <c r="O758" s="229">
        <v>44908</v>
      </c>
      <c r="P758" s="220" t="s">
        <v>3777</v>
      </c>
      <c r="Q758" s="220" t="s">
        <v>3748</v>
      </c>
      <c r="R758" s="229">
        <v>44916</v>
      </c>
      <c r="S758" s="240" t="s">
        <v>6087</v>
      </c>
      <c r="T758" s="220"/>
      <c r="U758" s="220"/>
      <c r="V758" s="220" t="s">
        <v>5839</v>
      </c>
      <c r="W758" s="220" t="s">
        <v>5626</v>
      </c>
      <c r="X758" s="229">
        <v>45140</v>
      </c>
      <c r="Y758" s="240" t="s">
        <v>6736</v>
      </c>
      <c r="Z758" s="220"/>
      <c r="AA758" s="220"/>
      <c r="AB758" s="220" t="s">
        <v>3777</v>
      </c>
      <c r="AC758" s="220" t="s">
        <v>5811</v>
      </c>
      <c r="AD758" s="229">
        <v>45366</v>
      </c>
      <c r="AE758" s="272" t="s">
        <v>7415</v>
      </c>
      <c r="AF758" s="220"/>
      <c r="AG758" s="220"/>
      <c r="AH758" s="220"/>
      <c r="AI758" s="220" t="s">
        <v>6393</v>
      </c>
      <c r="AJ758" s="229">
        <v>45394</v>
      </c>
      <c r="AK758" s="272" t="s">
        <v>7556</v>
      </c>
      <c r="AL758" s="220" t="s">
        <v>5539</v>
      </c>
      <c r="AM758" s="229">
        <v>46867</v>
      </c>
      <c r="AN758" s="220"/>
      <c r="AO758" s="220" t="s">
        <v>6649</v>
      </c>
      <c r="AP758" s="229">
        <v>45408</v>
      </c>
      <c r="AQ758" s="272" t="s">
        <v>7633</v>
      </c>
      <c r="AR758" s="220"/>
      <c r="AS758" s="220"/>
      <c r="AT758" s="220"/>
      <c r="AU758" s="220" t="s">
        <v>6649</v>
      </c>
      <c r="AV758" s="229">
        <v>45586</v>
      </c>
      <c r="AW758" s="272" t="s">
        <v>8361</v>
      </c>
      <c r="AX758" s="220"/>
      <c r="AY758" s="220"/>
      <c r="AZ758" s="220"/>
      <c r="BA758" s="220" t="s">
        <v>6649</v>
      </c>
      <c r="BB758" s="229">
        <v>45590</v>
      </c>
      <c r="BC758" s="353" t="s">
        <v>8364</v>
      </c>
    </row>
    <row r="759" spans="1:55" s="110" customFormat="1" ht="15" hidden="1" x14ac:dyDescent="0.25">
      <c r="A759" s="230" t="s">
        <v>8263</v>
      </c>
      <c r="B759" s="220"/>
      <c r="C759" s="220" t="s">
        <v>8257</v>
      </c>
      <c r="D759" s="230" t="s">
        <v>6720</v>
      </c>
      <c r="E759" s="231" t="s">
        <v>5992</v>
      </c>
      <c r="F759" s="239">
        <f>IF(L759&lt;&gt;0,MAX(L759,R759,X759,AD759,AJ759,AP759,AV759,BB759),"NE")</f>
        <v>45590</v>
      </c>
      <c r="G759" s="259" t="str">
        <f t="shared" si="133"/>
        <v>B</v>
      </c>
      <c r="H759" s="274" t="str">
        <f>IF($F759="","",INDEX($K759:$DF759,1,MATCH($F759,$K759:$DF759,)+1))</f>
        <v>MR.DER-0833_24-SP 331-Entrega Final-C09</v>
      </c>
      <c r="I759" s="234" t="str">
        <f t="shared" si="134"/>
        <v>ND</v>
      </c>
      <c r="J759" s="234" t="str">
        <f t="shared" si="135"/>
        <v>ND</v>
      </c>
      <c r="K759" s="220" t="s">
        <v>3730</v>
      </c>
      <c r="L759" s="229">
        <v>44890</v>
      </c>
      <c r="M759" s="240" t="s">
        <v>5748</v>
      </c>
      <c r="N759" s="220" t="s">
        <v>5539</v>
      </c>
      <c r="O759" s="229">
        <v>44908</v>
      </c>
      <c r="P759" s="220" t="s">
        <v>3777</v>
      </c>
      <c r="Q759" s="220" t="s">
        <v>3748</v>
      </c>
      <c r="R759" s="229">
        <v>44916</v>
      </c>
      <c r="S759" s="240" t="s">
        <v>6087</v>
      </c>
      <c r="T759" s="220"/>
      <c r="U759" s="220"/>
      <c r="V759" s="220" t="s">
        <v>5839</v>
      </c>
      <c r="W759" s="220" t="s">
        <v>5626</v>
      </c>
      <c r="X759" s="229">
        <v>45140</v>
      </c>
      <c r="Y759" s="240" t="s">
        <v>6736</v>
      </c>
      <c r="Z759" s="220"/>
      <c r="AA759" s="220"/>
      <c r="AB759" s="220" t="s">
        <v>3777</v>
      </c>
      <c r="AC759" s="220" t="s">
        <v>5811</v>
      </c>
      <c r="AD759" s="229">
        <v>45366</v>
      </c>
      <c r="AE759" s="272" t="s">
        <v>7415</v>
      </c>
      <c r="AF759" s="220"/>
      <c r="AG759" s="220"/>
      <c r="AH759" s="220"/>
      <c r="AI759" s="220" t="s">
        <v>5811</v>
      </c>
      <c r="AJ759" s="229">
        <v>45590</v>
      </c>
      <c r="AK759" s="1031" t="s">
        <v>8364</v>
      </c>
      <c r="AL759" s="220"/>
      <c r="AM759" s="220"/>
      <c r="AN759" s="220"/>
      <c r="AO759" s="220"/>
      <c r="AP759" s="220"/>
      <c r="AQ759" s="220"/>
      <c r="AR759" s="220"/>
      <c r="AS759" s="220"/>
      <c r="AT759" s="220"/>
      <c r="AU759" s="220"/>
      <c r="AV759" s="220"/>
      <c r="AW759" s="220"/>
      <c r="AX759" s="220"/>
      <c r="AY759" s="220"/>
      <c r="AZ759" s="220"/>
    </row>
    <row r="760" spans="1:55" s="110" customFormat="1" ht="15" hidden="1" x14ac:dyDescent="0.25">
      <c r="A760" s="230" t="s">
        <v>8263</v>
      </c>
      <c r="B760" s="220" t="s">
        <v>8257</v>
      </c>
      <c r="C760" s="220"/>
      <c r="D760" s="230" t="s">
        <v>7416</v>
      </c>
      <c r="E760" s="1221" t="s">
        <v>8354</v>
      </c>
      <c r="F760" s="268">
        <f>IF(L760&lt;&gt;0,MAX(L760,R760,X760,AD760,AJ760,AP760),"NE")</f>
        <v>45996</v>
      </c>
      <c r="G760" s="269" t="str">
        <f t="shared" si="133"/>
        <v>B</v>
      </c>
      <c r="H760" s="1034" t="str">
        <f>IF($F760="","",INDEX($K760:$AY760,1,MATCH($F760,$K760:$AY760,)+1))</f>
        <v>MR_DER-1425_25</v>
      </c>
      <c r="I760" s="234" t="str">
        <f t="shared" si="134"/>
        <v>ND</v>
      </c>
      <c r="J760" s="234" t="str">
        <f t="shared" si="135"/>
        <v>ND</v>
      </c>
      <c r="K760" s="220" t="s">
        <v>3730</v>
      </c>
      <c r="L760" s="229">
        <v>45366</v>
      </c>
      <c r="M760" s="1220" t="s">
        <v>7415</v>
      </c>
      <c r="N760" s="220" t="s">
        <v>5537</v>
      </c>
      <c r="O760" s="229">
        <v>45372</v>
      </c>
      <c r="P760" s="1373" t="s">
        <v>8779</v>
      </c>
      <c r="Q760" s="220" t="s">
        <v>3748</v>
      </c>
      <c r="R760" s="229">
        <v>45394</v>
      </c>
      <c r="S760" s="1220" t="s">
        <v>7556</v>
      </c>
      <c r="T760" s="235" t="s">
        <v>6098</v>
      </c>
      <c r="U760" s="236">
        <v>45400</v>
      </c>
      <c r="V760" s="1373" t="s">
        <v>8785</v>
      </c>
      <c r="W760" s="241" t="s">
        <v>5626</v>
      </c>
      <c r="X760" s="229">
        <v>45406</v>
      </c>
      <c r="Y760" s="1220" t="s">
        <v>7628</v>
      </c>
      <c r="Z760" s="220" t="s">
        <v>5539</v>
      </c>
      <c r="AA760" s="229">
        <v>45419</v>
      </c>
      <c r="AB760" s="1373" t="s">
        <v>8787</v>
      </c>
      <c r="AC760" s="220" t="s">
        <v>5811</v>
      </c>
      <c r="AD760" s="229">
        <v>45420</v>
      </c>
      <c r="AE760" s="1220" t="s">
        <v>7689</v>
      </c>
      <c r="AF760" s="220"/>
      <c r="AG760" s="220"/>
      <c r="AH760" s="1373" t="s">
        <v>8788</v>
      </c>
      <c r="AI760" s="110" t="s">
        <v>5811</v>
      </c>
      <c r="AJ760" s="229">
        <v>45996</v>
      </c>
      <c r="AK760" s="218" t="s">
        <v>11506</v>
      </c>
      <c r="AL760" s="220"/>
      <c r="AM760" s="220"/>
      <c r="AN760" s="220"/>
      <c r="AO760" s="220"/>
      <c r="AP760" s="220"/>
      <c r="AQ760" s="220"/>
      <c r="AR760" s="220"/>
      <c r="AS760" s="220"/>
      <c r="AT760" s="220"/>
      <c r="AU760" s="220"/>
      <c r="AV760" s="220"/>
      <c r="AW760" s="220"/>
      <c r="AX760" s="220"/>
      <c r="AY760" s="220"/>
      <c r="AZ760" s="220"/>
    </row>
    <row r="761" spans="1:55" s="110" customFormat="1" ht="15" hidden="1" x14ac:dyDescent="0.25">
      <c r="A761" s="230" t="s">
        <v>8263</v>
      </c>
      <c r="B761" s="220" t="s">
        <v>8257</v>
      </c>
      <c r="C761" s="230"/>
      <c r="D761" s="230" t="s">
        <v>5746</v>
      </c>
      <c r="E761" s="231" t="s">
        <v>5998</v>
      </c>
      <c r="F761" s="239">
        <f>IF(L761&lt;&gt;0,MAX(L761,R761,X761,AD761,AJ761,AP761,AV761,BB761),"NE")</f>
        <v>45590</v>
      </c>
      <c r="G761" s="259" t="str">
        <f t="shared" si="133"/>
        <v>B</v>
      </c>
      <c r="H761" s="274" t="str">
        <f>IF($F761="","",INDEX($K761:$DF761,1,MATCH($F761,$K761:$DF761,)+1))</f>
        <v>MR.DER-0833_24-SP 331-Entrega Final-C09</v>
      </c>
      <c r="I761" s="234" t="str">
        <f t="shared" si="134"/>
        <v>ND</v>
      </c>
      <c r="J761" s="234" t="str">
        <f t="shared" si="135"/>
        <v>ND</v>
      </c>
      <c r="K761" s="220" t="s">
        <v>3730</v>
      </c>
      <c r="L761" s="229">
        <v>44890</v>
      </c>
      <c r="M761" s="240" t="s">
        <v>5748</v>
      </c>
      <c r="N761" s="220" t="s">
        <v>5539</v>
      </c>
      <c r="O761" s="229">
        <v>44908</v>
      </c>
      <c r="P761" s="220" t="s">
        <v>3777</v>
      </c>
      <c r="Q761" s="220" t="s">
        <v>3748</v>
      </c>
      <c r="R761" s="229">
        <v>44916</v>
      </c>
      <c r="S761" s="240" t="s">
        <v>6086</v>
      </c>
      <c r="T761" s="220"/>
      <c r="U761" s="220"/>
      <c r="V761" s="220" t="s">
        <v>5839</v>
      </c>
      <c r="W761" s="220" t="s">
        <v>5626</v>
      </c>
      <c r="X761" s="229">
        <v>45140</v>
      </c>
      <c r="Y761" s="240" t="s">
        <v>6736</v>
      </c>
      <c r="Z761" s="220"/>
      <c r="AA761" s="220"/>
      <c r="AB761" s="220" t="s">
        <v>3777</v>
      </c>
      <c r="AC761" s="220" t="s">
        <v>5811</v>
      </c>
      <c r="AD761" s="229">
        <v>45373</v>
      </c>
      <c r="AE761" s="272" t="s">
        <v>7413</v>
      </c>
      <c r="AF761" s="220"/>
      <c r="AG761" s="220"/>
      <c r="AH761" s="220"/>
      <c r="AI761" s="220" t="s">
        <v>5811</v>
      </c>
      <c r="AJ761" s="229">
        <v>45590</v>
      </c>
      <c r="AK761" s="1031" t="s">
        <v>8364</v>
      </c>
      <c r="AL761" s="220"/>
      <c r="AM761" s="220"/>
      <c r="AN761" s="220"/>
      <c r="AO761" s="220"/>
      <c r="AP761" s="220"/>
      <c r="AQ761" s="220"/>
      <c r="AR761" s="220"/>
      <c r="AS761" s="220"/>
      <c r="AT761" s="220"/>
      <c r="AU761" s="220"/>
      <c r="AV761" s="220"/>
      <c r="AW761" s="220"/>
      <c r="AX761" s="220"/>
      <c r="AY761" s="220"/>
      <c r="AZ761" s="220"/>
    </row>
    <row r="762" spans="1:55" s="110" customFormat="1" ht="15" hidden="1" x14ac:dyDescent="0.25">
      <c r="A762" s="230" t="s">
        <v>8263</v>
      </c>
      <c r="B762" s="220" t="s">
        <v>8257</v>
      </c>
      <c r="C762" s="230"/>
      <c r="D762" s="230" t="s">
        <v>5747</v>
      </c>
      <c r="E762" s="231" t="s">
        <v>5999</v>
      </c>
      <c r="F762" s="239">
        <f>IF(L762&lt;&gt;0,MAX(L762,R762,X762,AD762,AJ762,AP762,AV762,BB762),"NE")</f>
        <v>45590</v>
      </c>
      <c r="G762" s="259" t="str">
        <f t="shared" si="133"/>
        <v>B</v>
      </c>
      <c r="H762" s="274" t="str">
        <f>IF($F762="","",INDEX($K762:$DF762,1,MATCH($F762,$K762:$DF762,)+1))</f>
        <v>MR.DER-0833_24-SP 331-Entrega Final-C09</v>
      </c>
      <c r="I762" s="234" t="str">
        <f t="shared" si="134"/>
        <v>ND</v>
      </c>
      <c r="J762" s="234" t="str">
        <f t="shared" si="135"/>
        <v>ND</v>
      </c>
      <c r="K762" s="220" t="s">
        <v>3730</v>
      </c>
      <c r="L762" s="229">
        <v>44890</v>
      </c>
      <c r="M762" s="240" t="s">
        <v>5748</v>
      </c>
      <c r="N762" s="220" t="s">
        <v>5539</v>
      </c>
      <c r="O762" s="229">
        <v>44908</v>
      </c>
      <c r="P762" s="220" t="s">
        <v>3777</v>
      </c>
      <c r="Q762" s="220" t="s">
        <v>3748</v>
      </c>
      <c r="R762" s="229">
        <v>44916</v>
      </c>
      <c r="S762" s="240" t="s">
        <v>6086</v>
      </c>
      <c r="T762" s="220"/>
      <c r="U762" s="220"/>
      <c r="V762" s="220" t="s">
        <v>5839</v>
      </c>
      <c r="W762" s="220" t="s">
        <v>5626</v>
      </c>
      <c r="X762" s="229">
        <v>45140</v>
      </c>
      <c r="Y762" s="240" t="s">
        <v>6736</v>
      </c>
      <c r="Z762" s="220"/>
      <c r="AA762" s="220"/>
      <c r="AB762" s="220" t="s">
        <v>3777</v>
      </c>
      <c r="AC762" s="220" t="s">
        <v>5811</v>
      </c>
      <c r="AD762" s="229">
        <v>45366</v>
      </c>
      <c r="AE762" s="272" t="s">
        <v>7413</v>
      </c>
      <c r="AF762" s="220"/>
      <c r="AG762" s="220"/>
      <c r="AH762" s="220"/>
      <c r="AI762" s="220" t="s">
        <v>5811</v>
      </c>
      <c r="AJ762" s="229">
        <v>45590</v>
      </c>
      <c r="AK762" s="1420" t="s">
        <v>8364</v>
      </c>
      <c r="AL762" s="220"/>
      <c r="AM762" s="220"/>
      <c r="AN762" s="220"/>
      <c r="AO762" s="220"/>
      <c r="AP762" s="220"/>
      <c r="AQ762" s="220"/>
      <c r="AR762" s="220"/>
      <c r="AS762" s="220"/>
      <c r="AT762" s="220"/>
      <c r="AU762" s="220"/>
      <c r="AV762" s="220"/>
      <c r="AW762" s="220"/>
      <c r="AX762" s="220"/>
      <c r="AY762" s="220"/>
      <c r="AZ762" s="220"/>
    </row>
    <row r="763" spans="1:55" s="110" customFormat="1" ht="15" hidden="1" x14ac:dyDescent="0.25">
      <c r="A763" s="230" t="s">
        <v>8263</v>
      </c>
      <c r="B763" s="220" t="s">
        <v>8257</v>
      </c>
      <c r="C763" s="230"/>
      <c r="D763" s="230" t="s">
        <v>5745</v>
      </c>
      <c r="E763" s="231" t="s">
        <v>5997</v>
      </c>
      <c r="F763" s="239">
        <f>IF(L763&lt;&gt;0,MAX(L763,R763,X763,AD763,AJ763,AP763,AV763,BB763),"NE")</f>
        <v>45590</v>
      </c>
      <c r="G763" s="259" t="str">
        <f t="shared" si="133"/>
        <v>C</v>
      </c>
      <c r="H763" s="274" t="str">
        <f>IF($F763="","",INDEX($K763:$DF763,1,MATCH($F763,$K763:$DF763,)+1))</f>
        <v>MR.DER-0833_24-SP 331-Entrega Final-C09</v>
      </c>
      <c r="I763" s="234" t="str">
        <f t="shared" si="134"/>
        <v>ND</v>
      </c>
      <c r="J763" s="234" t="str">
        <f t="shared" si="135"/>
        <v>ND</v>
      </c>
      <c r="K763" s="220" t="s">
        <v>3730</v>
      </c>
      <c r="L763" s="229">
        <v>44890</v>
      </c>
      <c r="M763" s="240" t="s">
        <v>5748</v>
      </c>
      <c r="N763" s="220" t="s">
        <v>5539</v>
      </c>
      <c r="O763" s="229">
        <v>44908</v>
      </c>
      <c r="P763" s="220" t="s">
        <v>3777</v>
      </c>
      <c r="Q763" s="220" t="s">
        <v>3748</v>
      </c>
      <c r="R763" s="229">
        <v>44916</v>
      </c>
      <c r="S763" s="240" t="s">
        <v>6086</v>
      </c>
      <c r="T763" s="220"/>
      <c r="U763" s="220"/>
      <c r="V763" s="220" t="s">
        <v>5839</v>
      </c>
      <c r="W763" s="220" t="s">
        <v>5626</v>
      </c>
      <c r="X763" s="229">
        <v>45140</v>
      </c>
      <c r="Y763" s="240" t="s">
        <v>6736</v>
      </c>
      <c r="Z763" s="220"/>
      <c r="AA763" s="220"/>
      <c r="AB763" s="220" t="s">
        <v>3777</v>
      </c>
      <c r="AC763" s="220" t="s">
        <v>5811</v>
      </c>
      <c r="AD763" s="229">
        <v>45366</v>
      </c>
      <c r="AE763" s="272" t="s">
        <v>7413</v>
      </c>
      <c r="AF763" s="220"/>
      <c r="AG763" s="220"/>
      <c r="AH763" s="220"/>
      <c r="AI763" s="220" t="s">
        <v>6393</v>
      </c>
      <c r="AJ763" s="229">
        <v>45394</v>
      </c>
      <c r="AK763" s="272" t="s">
        <v>7556</v>
      </c>
      <c r="AL763" s="220" t="s">
        <v>5539</v>
      </c>
      <c r="AM763" s="229">
        <v>46867</v>
      </c>
      <c r="AN763" s="220"/>
      <c r="AO763" s="220" t="s">
        <v>6649</v>
      </c>
      <c r="AP763" s="229">
        <v>45408</v>
      </c>
      <c r="AQ763" s="272" t="s">
        <v>7633</v>
      </c>
      <c r="AR763" s="220"/>
      <c r="AS763" s="220"/>
      <c r="AT763" s="220"/>
      <c r="AU763" s="220" t="s">
        <v>6649</v>
      </c>
      <c r="AV763" s="229">
        <v>45586</v>
      </c>
      <c r="AW763" s="272" t="s">
        <v>8361</v>
      </c>
      <c r="AX763" s="220"/>
      <c r="AY763" s="220"/>
      <c r="AZ763" s="220"/>
      <c r="BA763" s="220" t="s">
        <v>6649</v>
      </c>
      <c r="BB763" s="229">
        <v>45590</v>
      </c>
      <c r="BC763" s="353" t="s">
        <v>8364</v>
      </c>
    </row>
    <row r="764" spans="1:55" s="110" customFormat="1" ht="15" hidden="1" x14ac:dyDescent="0.25">
      <c r="A764" s="230" t="s">
        <v>8263</v>
      </c>
      <c r="B764" s="220" t="s">
        <v>8257</v>
      </c>
      <c r="C764" s="220"/>
      <c r="D764" s="230" t="s">
        <v>7414</v>
      </c>
      <c r="E764" s="231" t="s">
        <v>7411</v>
      </c>
      <c r="F764" s="239">
        <f>IF(L764&lt;&gt;0,MAX(L764,R764,X764,AD764,AJ764,AP764),"NE")</f>
        <v>45996</v>
      </c>
      <c r="G764" s="259" t="str">
        <f t="shared" si="133"/>
        <v>A</v>
      </c>
      <c r="H764" s="274" t="str">
        <f>IF($F764="","",INDEX($K764:$AY764,1,MATCH($F764,$K764:$AY764,)+1))</f>
        <v>MR_DER-1425_25</v>
      </c>
      <c r="I764" s="234" t="str">
        <f t="shared" si="134"/>
        <v>ND</v>
      </c>
      <c r="J764" s="234" t="str">
        <f t="shared" si="135"/>
        <v>ND</v>
      </c>
      <c r="K764" s="220" t="s">
        <v>3730</v>
      </c>
      <c r="L764" s="229">
        <v>45366</v>
      </c>
      <c r="M764" s="1220" t="s">
        <v>7413</v>
      </c>
      <c r="N764" s="220" t="s">
        <v>5537</v>
      </c>
      <c r="O764" s="229">
        <v>45372</v>
      </c>
      <c r="P764" s="1373" t="s">
        <v>8780</v>
      </c>
      <c r="Q764" s="220" t="s">
        <v>3748</v>
      </c>
      <c r="R764" s="229">
        <v>45394</v>
      </c>
      <c r="S764" s="1220" t="s">
        <v>7556</v>
      </c>
      <c r="T764" s="220"/>
      <c r="U764" s="220"/>
      <c r="V764" s="1373" t="s">
        <v>8785</v>
      </c>
      <c r="W764" s="110" t="s">
        <v>3748</v>
      </c>
      <c r="X764" s="229">
        <v>45996</v>
      </c>
      <c r="Y764" s="1153" t="s">
        <v>11506</v>
      </c>
      <c r="Z764" s="220"/>
      <c r="AA764" s="220"/>
      <c r="AB764" s="220"/>
      <c r="AC764" s="220"/>
      <c r="AD764" s="220"/>
      <c r="AE764" s="220"/>
      <c r="AF764" s="220"/>
      <c r="AG764" s="220"/>
      <c r="AH764" s="220"/>
      <c r="AI764" s="220"/>
      <c r="AJ764" s="220"/>
      <c r="AK764" s="220"/>
      <c r="AL764" s="220"/>
      <c r="AM764" s="220"/>
      <c r="AN764" s="220"/>
      <c r="AO764" s="220"/>
      <c r="AP764" s="220"/>
      <c r="AQ764" s="220"/>
      <c r="AR764" s="220"/>
      <c r="AS764" s="220"/>
      <c r="AT764" s="220"/>
      <c r="AU764" s="220"/>
      <c r="AV764" s="220"/>
      <c r="AW764" s="220"/>
      <c r="AX764" s="220"/>
      <c r="AY764" s="220"/>
      <c r="AZ764" s="220"/>
    </row>
    <row r="765" spans="1:55" s="110" customFormat="1" ht="15" hidden="1" x14ac:dyDescent="0.25">
      <c r="A765" s="230" t="s">
        <v>8263</v>
      </c>
      <c r="B765" s="220"/>
      <c r="C765" s="220" t="s">
        <v>8257</v>
      </c>
      <c r="D765" s="230" t="s">
        <v>6722</v>
      </c>
      <c r="E765" s="231" t="s">
        <v>5996</v>
      </c>
      <c r="F765" s="239">
        <f>IF(L765&lt;&gt;0,MAX(L765,R765,X765,AD765,AJ765,AP765,AV765,BB765),"NE")</f>
        <v>45590</v>
      </c>
      <c r="G765" s="259" t="str">
        <f t="shared" si="133"/>
        <v>B</v>
      </c>
      <c r="H765" s="274" t="str">
        <f>IF($F765="","",INDEX($K765:$DF765,1,MATCH($F765,$K765:$DF765,)+1))</f>
        <v>MR.DER-0833_24-SP 331-Entrega Final-C09</v>
      </c>
      <c r="I765" s="234" t="str">
        <f t="shared" si="134"/>
        <v>ND</v>
      </c>
      <c r="J765" s="234" t="str">
        <f t="shared" si="135"/>
        <v>ND</v>
      </c>
      <c r="K765" s="220" t="s">
        <v>3730</v>
      </c>
      <c r="L765" s="229">
        <v>44890</v>
      </c>
      <c r="M765" s="240" t="s">
        <v>5748</v>
      </c>
      <c r="N765" s="220" t="s">
        <v>5539</v>
      </c>
      <c r="O765" s="229">
        <v>44908</v>
      </c>
      <c r="P765" s="220" t="s">
        <v>3777</v>
      </c>
      <c r="Q765" s="220" t="s">
        <v>3748</v>
      </c>
      <c r="R765" s="229">
        <v>44916</v>
      </c>
      <c r="S765" s="240" t="s">
        <v>6086</v>
      </c>
      <c r="T765" s="220"/>
      <c r="U765" s="220"/>
      <c r="V765" s="220" t="s">
        <v>5839</v>
      </c>
      <c r="W765" s="220" t="s">
        <v>5626</v>
      </c>
      <c r="X765" s="229">
        <v>45140</v>
      </c>
      <c r="Y765" s="240" t="s">
        <v>6736</v>
      </c>
      <c r="Z765" s="220"/>
      <c r="AA765" s="220"/>
      <c r="AB765" s="220" t="s">
        <v>3777</v>
      </c>
      <c r="AC765" s="220" t="s">
        <v>5811</v>
      </c>
      <c r="AD765" s="229">
        <v>45366</v>
      </c>
      <c r="AE765" s="272" t="s">
        <v>7413</v>
      </c>
      <c r="AF765" s="220"/>
      <c r="AG765" s="220"/>
      <c r="AH765" s="220"/>
      <c r="AI765" s="220" t="s">
        <v>5811</v>
      </c>
      <c r="AJ765" s="229">
        <v>45590</v>
      </c>
      <c r="AK765" s="1420" t="s">
        <v>8364</v>
      </c>
      <c r="AL765" s="220"/>
      <c r="AM765" s="220"/>
      <c r="AN765" s="220"/>
      <c r="AO765" s="220"/>
      <c r="AP765" s="220"/>
      <c r="AQ765" s="220"/>
      <c r="AR765" s="220"/>
      <c r="AS765" s="220"/>
      <c r="AT765" s="220"/>
      <c r="AU765" s="220"/>
      <c r="AV765" s="220"/>
      <c r="AW765" s="220"/>
      <c r="AX765" s="220"/>
      <c r="AY765" s="220"/>
      <c r="AZ765" s="220"/>
    </row>
    <row r="766" spans="1:55" s="110" customFormat="1" ht="15" hidden="1" x14ac:dyDescent="0.25">
      <c r="A766" s="230" t="s">
        <v>8263</v>
      </c>
      <c r="B766" s="220" t="s">
        <v>8257</v>
      </c>
      <c r="C766" s="230"/>
      <c r="D766" s="230" t="s">
        <v>7410</v>
      </c>
      <c r="E766" s="231" t="s">
        <v>6010</v>
      </c>
      <c r="F766" s="239">
        <f>IF(L766&lt;&gt;0,MAX(L766,R766,X766,AD766,AJ766,AP766,AV766,BB766),"NE")</f>
        <v>45590</v>
      </c>
      <c r="G766" s="259" t="str">
        <f t="shared" si="133"/>
        <v>C</v>
      </c>
      <c r="H766" s="274" t="str">
        <f>IF($F766="","",INDEX($K766:$DF766,1,MATCH($F766,$K766:$DF766,)+1))</f>
        <v>MR.DER-0833_24-SP 331-Entrega Final-C09</v>
      </c>
      <c r="I766" s="234" t="str">
        <f t="shared" si="134"/>
        <v>ND</v>
      </c>
      <c r="J766" s="234" t="str">
        <f t="shared" si="135"/>
        <v>ND</v>
      </c>
      <c r="K766" s="220" t="s">
        <v>3730</v>
      </c>
      <c r="L766" s="229">
        <v>44894</v>
      </c>
      <c r="M766" s="240" t="s">
        <v>5828</v>
      </c>
      <c r="N766" s="220" t="s">
        <v>5537</v>
      </c>
      <c r="O766" s="220" t="s">
        <v>6301</v>
      </c>
      <c r="P766" s="220" t="s">
        <v>3777</v>
      </c>
      <c r="Q766" s="220" t="s">
        <v>3748</v>
      </c>
      <c r="R766" s="229">
        <v>44958</v>
      </c>
      <c r="S766" s="240" t="s">
        <v>6309</v>
      </c>
      <c r="T766" s="220" t="s">
        <v>6098</v>
      </c>
      <c r="U766" s="229">
        <v>45008</v>
      </c>
      <c r="V766" s="220" t="s">
        <v>3777</v>
      </c>
      <c r="W766" s="220" t="s">
        <v>5626</v>
      </c>
      <c r="X766" s="229">
        <v>45140</v>
      </c>
      <c r="Y766" s="240" t="s">
        <v>6736</v>
      </c>
      <c r="Z766" s="220"/>
      <c r="AA766" s="220"/>
      <c r="AB766" s="220" t="s">
        <v>3777</v>
      </c>
      <c r="AC766" s="220" t="s">
        <v>5811</v>
      </c>
      <c r="AD766" s="229">
        <v>45366</v>
      </c>
      <c r="AE766" s="272" t="s">
        <v>7405</v>
      </c>
      <c r="AF766" s="220" t="s">
        <v>6098</v>
      </c>
      <c r="AG766" s="229">
        <v>45372</v>
      </c>
      <c r="AH766" s="220"/>
      <c r="AI766" s="220" t="s">
        <v>6393</v>
      </c>
      <c r="AJ766" s="229">
        <v>45406</v>
      </c>
      <c r="AK766" s="272" t="s">
        <v>7627</v>
      </c>
      <c r="AL766" s="220" t="s">
        <v>5537</v>
      </c>
      <c r="AM766" s="229">
        <v>45415</v>
      </c>
      <c r="AN766" s="220"/>
      <c r="AO766" s="220" t="s">
        <v>6649</v>
      </c>
      <c r="AP766" s="229">
        <v>45420</v>
      </c>
      <c r="AQ766" s="272" t="s">
        <v>7686</v>
      </c>
      <c r="AR766" s="220"/>
      <c r="AS766" s="220"/>
      <c r="AT766" s="220"/>
      <c r="AU766" s="220" t="s">
        <v>6649</v>
      </c>
      <c r="AV766" s="229">
        <v>45590</v>
      </c>
      <c r="AW766" s="1031" t="s">
        <v>8364</v>
      </c>
      <c r="AX766" s="220"/>
      <c r="AY766" s="220"/>
      <c r="AZ766" s="220"/>
    </row>
    <row r="767" spans="1:55" s="110" customFormat="1" ht="15" hidden="1" x14ac:dyDescent="0.25">
      <c r="A767" s="230" t="s">
        <v>8263</v>
      </c>
      <c r="B767" s="220" t="s">
        <v>8257</v>
      </c>
      <c r="C767" s="230"/>
      <c r="D767" s="230" t="s">
        <v>7408</v>
      </c>
      <c r="E767" s="231" t="s">
        <v>6113</v>
      </c>
      <c r="F767" s="239">
        <f>IF(L767&lt;&gt;0,MAX(L767,R767,X767,AD767,AJ767,AP767,AV767,BB767),"NE")</f>
        <v>45590</v>
      </c>
      <c r="G767" s="259" t="str">
        <f t="shared" si="133"/>
        <v>C</v>
      </c>
      <c r="H767" s="274" t="str">
        <f>IF($F767="","",INDEX($K767:$DF767,1,MATCH($F767,$K767:$DF767,)+1))</f>
        <v>MR.DER-0833_24-SP 331-Entrega Final-C09</v>
      </c>
      <c r="I767" s="234" t="str">
        <f t="shared" si="134"/>
        <v>ND</v>
      </c>
      <c r="J767" s="234" t="str">
        <f t="shared" si="135"/>
        <v>ND</v>
      </c>
      <c r="K767" s="220" t="s">
        <v>3730</v>
      </c>
      <c r="L767" s="229">
        <v>44894</v>
      </c>
      <c r="M767" s="240" t="s">
        <v>5828</v>
      </c>
      <c r="N767" s="220" t="s">
        <v>5537</v>
      </c>
      <c r="O767" s="220" t="s">
        <v>6301</v>
      </c>
      <c r="P767" s="220" t="s">
        <v>3777</v>
      </c>
      <c r="Q767" s="220" t="s">
        <v>3748</v>
      </c>
      <c r="R767" s="229">
        <v>44958</v>
      </c>
      <c r="S767" s="240" t="s">
        <v>6309</v>
      </c>
      <c r="T767" s="220" t="s">
        <v>6098</v>
      </c>
      <c r="U767" s="229">
        <v>45008</v>
      </c>
      <c r="V767" s="220" t="s">
        <v>3777</v>
      </c>
      <c r="W767" s="220" t="s">
        <v>5626</v>
      </c>
      <c r="X767" s="229">
        <v>45140</v>
      </c>
      <c r="Y767" s="240" t="s">
        <v>6736</v>
      </c>
      <c r="Z767" s="220"/>
      <c r="AA767" s="220"/>
      <c r="AB767" s="220" t="s">
        <v>3777</v>
      </c>
      <c r="AC767" s="220" t="s">
        <v>5811</v>
      </c>
      <c r="AD767" s="229">
        <v>45366</v>
      </c>
      <c r="AE767" s="272" t="s">
        <v>7405</v>
      </c>
      <c r="AF767" s="220" t="s">
        <v>6098</v>
      </c>
      <c r="AG767" s="229">
        <v>45372</v>
      </c>
      <c r="AH767" s="220"/>
      <c r="AI767" s="220" t="s">
        <v>6393</v>
      </c>
      <c r="AJ767" s="229">
        <v>45399</v>
      </c>
      <c r="AK767" s="272" t="s">
        <v>7551</v>
      </c>
      <c r="AL767" s="220" t="s">
        <v>5539</v>
      </c>
      <c r="AM767" s="229">
        <v>45408</v>
      </c>
      <c r="AN767" s="220"/>
      <c r="AO767" s="220" t="s">
        <v>6649</v>
      </c>
      <c r="AP767" s="229">
        <v>45415</v>
      </c>
      <c r="AQ767" s="272" t="s">
        <v>7680</v>
      </c>
      <c r="AR767" s="220"/>
      <c r="AS767" s="220"/>
      <c r="AT767" s="220"/>
      <c r="AU767" s="220" t="s">
        <v>6649</v>
      </c>
      <c r="AV767" s="229">
        <v>45590</v>
      </c>
      <c r="AW767" s="1420" t="s">
        <v>8364</v>
      </c>
      <c r="AX767" s="220"/>
      <c r="AY767" s="220"/>
      <c r="AZ767" s="220"/>
    </row>
    <row r="768" spans="1:55" s="110" customFormat="1" ht="15" hidden="1" x14ac:dyDescent="0.25">
      <c r="A768" s="230" t="s">
        <v>8263</v>
      </c>
      <c r="B768" s="220" t="s">
        <v>8257</v>
      </c>
      <c r="C768" s="230"/>
      <c r="D768" s="230" t="s">
        <v>7409</v>
      </c>
      <c r="E768" s="231" t="s">
        <v>6009</v>
      </c>
      <c r="F768" s="239">
        <f>IF(L768&lt;&gt;0,MAX(L768,R768,X768,AD768,AJ768,AP768,AV768,BB768),"NE")</f>
        <v>45590</v>
      </c>
      <c r="G768" s="259" t="str">
        <f t="shared" si="133"/>
        <v>C</v>
      </c>
      <c r="H768" s="274" t="str">
        <f>IF($F768="","",INDEX($K768:$DF768,1,MATCH($F768,$K768:$DF768,)+1))</f>
        <v>MR.DER-0833_24-SP 331-Entrega Final-C09</v>
      </c>
      <c r="I768" s="234" t="str">
        <f t="shared" si="134"/>
        <v>ND</v>
      </c>
      <c r="J768" s="234" t="str">
        <f t="shared" si="135"/>
        <v>ND</v>
      </c>
      <c r="K768" s="220" t="s">
        <v>3730</v>
      </c>
      <c r="L768" s="229">
        <v>44894</v>
      </c>
      <c r="M768" s="240" t="s">
        <v>5828</v>
      </c>
      <c r="N768" s="220" t="s">
        <v>5537</v>
      </c>
      <c r="O768" s="220" t="s">
        <v>6301</v>
      </c>
      <c r="P768" s="220" t="s">
        <v>3777</v>
      </c>
      <c r="Q768" s="220" t="s">
        <v>3748</v>
      </c>
      <c r="R768" s="229">
        <v>44958</v>
      </c>
      <c r="S768" s="240" t="s">
        <v>6309</v>
      </c>
      <c r="T768" s="220" t="s">
        <v>6098</v>
      </c>
      <c r="U768" s="229">
        <v>45008</v>
      </c>
      <c r="V768" s="220" t="s">
        <v>3777</v>
      </c>
      <c r="W768" s="220" t="s">
        <v>5626</v>
      </c>
      <c r="X768" s="229">
        <v>45140</v>
      </c>
      <c r="Y768" s="240" t="s">
        <v>6736</v>
      </c>
      <c r="Z768" s="220"/>
      <c r="AA768" s="220"/>
      <c r="AB768" s="220" t="s">
        <v>3777</v>
      </c>
      <c r="AC768" s="220" t="s">
        <v>5811</v>
      </c>
      <c r="AD768" s="229">
        <v>45366</v>
      </c>
      <c r="AE768" s="272" t="s">
        <v>7405</v>
      </c>
      <c r="AF768" s="220" t="s">
        <v>6098</v>
      </c>
      <c r="AG768" s="229">
        <v>45372</v>
      </c>
      <c r="AH768" s="220"/>
      <c r="AI768" s="220" t="s">
        <v>6393</v>
      </c>
      <c r="AJ768" s="229">
        <v>45399</v>
      </c>
      <c r="AK768" s="272" t="s">
        <v>7551</v>
      </c>
      <c r="AL768" s="220" t="s">
        <v>5539</v>
      </c>
      <c r="AM768" s="229">
        <v>45408</v>
      </c>
      <c r="AN768" s="220"/>
      <c r="AO768" s="220" t="s">
        <v>6649</v>
      </c>
      <c r="AP768" s="229">
        <v>45415</v>
      </c>
      <c r="AQ768" s="272" t="s">
        <v>7680</v>
      </c>
      <c r="AR768" s="220"/>
      <c r="AS768" s="220"/>
      <c r="AT768" s="220"/>
      <c r="AU768" s="220" t="s">
        <v>6649</v>
      </c>
      <c r="AV768" s="229">
        <v>45586</v>
      </c>
      <c r="AW768" s="272" t="s">
        <v>8361</v>
      </c>
      <c r="AX768" s="220"/>
      <c r="AY768" s="220"/>
      <c r="AZ768" s="220"/>
      <c r="BA768" s="220" t="s">
        <v>6649</v>
      </c>
      <c r="BB768" s="229">
        <v>45590</v>
      </c>
      <c r="BC768" s="353" t="s">
        <v>8364</v>
      </c>
    </row>
    <row r="769" spans="1:43" s="110" customFormat="1" ht="15" hidden="1" x14ac:dyDescent="0.25">
      <c r="A769" s="230" t="s">
        <v>8263</v>
      </c>
      <c r="B769" s="220" t="s">
        <v>8257</v>
      </c>
      <c r="C769" s="230"/>
      <c r="D769" s="230" t="s">
        <v>7407</v>
      </c>
      <c r="E769" s="231" t="s">
        <v>6008</v>
      </c>
      <c r="F769" s="239">
        <f>IF(L769&lt;&gt;0,MAX(L769,R769,X769,AD769,AJ769,AP769,AV769,BB769),"NE")</f>
        <v>45590</v>
      </c>
      <c r="G769" s="259" t="str">
        <f t="shared" si="133"/>
        <v>B</v>
      </c>
      <c r="H769" s="274" t="str">
        <f>IF($F769="","",INDEX($K769:$DF769,1,MATCH($F769,$K769:$DF769,)+1))</f>
        <v>MR.DER-0833_24-SP 331-Entrega Final-C09</v>
      </c>
      <c r="I769" s="234" t="str">
        <f t="shared" si="134"/>
        <v>ND</v>
      </c>
      <c r="J769" s="234" t="str">
        <f t="shared" si="135"/>
        <v>ND</v>
      </c>
      <c r="K769" s="220" t="s">
        <v>3730</v>
      </c>
      <c r="L769" s="229">
        <v>44894</v>
      </c>
      <c r="M769" s="240" t="s">
        <v>5828</v>
      </c>
      <c r="N769" s="220" t="s">
        <v>5537</v>
      </c>
      <c r="O769" s="220" t="s">
        <v>6301</v>
      </c>
      <c r="P769" s="220" t="s">
        <v>3777</v>
      </c>
      <c r="Q769" s="220" t="s">
        <v>3748</v>
      </c>
      <c r="R769" s="229">
        <v>44958</v>
      </c>
      <c r="S769" s="240" t="s">
        <v>6309</v>
      </c>
      <c r="T769" s="220" t="s">
        <v>6098</v>
      </c>
      <c r="U769" s="229">
        <v>45008</v>
      </c>
      <c r="V769" s="220" t="s">
        <v>3777</v>
      </c>
      <c r="W769" s="220" t="s">
        <v>5626</v>
      </c>
      <c r="X769" s="229">
        <v>45140</v>
      </c>
      <c r="Y769" s="240" t="s">
        <v>6736</v>
      </c>
      <c r="Z769" s="220"/>
      <c r="AA769" s="220"/>
      <c r="AB769" s="220" t="s">
        <v>3777</v>
      </c>
      <c r="AC769" s="220" t="s">
        <v>6229</v>
      </c>
      <c r="AD769" s="229">
        <v>45366</v>
      </c>
      <c r="AE769" s="272" t="s">
        <v>7405</v>
      </c>
      <c r="AF769" s="220" t="s">
        <v>7421</v>
      </c>
      <c r="AG769" s="229">
        <v>45372</v>
      </c>
      <c r="AH769" s="220"/>
      <c r="AI769" s="220" t="s">
        <v>5811</v>
      </c>
      <c r="AJ769" s="229">
        <v>45399</v>
      </c>
      <c r="AK769" s="272" t="s">
        <v>7551</v>
      </c>
      <c r="AL769" s="220"/>
      <c r="AM769" s="220"/>
      <c r="AN769" s="220"/>
      <c r="AO769" s="220" t="s">
        <v>5811</v>
      </c>
      <c r="AP769" s="229">
        <v>45590</v>
      </c>
      <c r="AQ769" s="1420" t="s">
        <v>8364</v>
      </c>
    </row>
    <row r="770" spans="1:43" s="110" customFormat="1" ht="15" hidden="1" x14ac:dyDescent="0.25">
      <c r="A770" s="230" t="s">
        <v>8263</v>
      </c>
      <c r="B770" s="220" t="s">
        <v>8257</v>
      </c>
      <c r="C770" s="220"/>
      <c r="D770" s="230" t="s">
        <v>7406</v>
      </c>
      <c r="E770" s="231" t="s">
        <v>7412</v>
      </c>
      <c r="F770" s="239">
        <f>IF(L770&lt;&gt;0,MAX(L770,R770,X770,AD770,AJ770,AP770),"NE")</f>
        <v>45996</v>
      </c>
      <c r="G770" s="259" t="str">
        <f t="shared" si="133"/>
        <v>A</v>
      </c>
      <c r="H770" s="274" t="str">
        <f>IF($F770="","",INDEX($K770:$AY770,1,MATCH($F770,$K770:$AY770,)+1))</f>
        <v>MR_DER-1425_25</v>
      </c>
      <c r="I770" s="234" t="str">
        <f t="shared" si="134"/>
        <v>ND</v>
      </c>
      <c r="J770" s="234" t="str">
        <f t="shared" si="135"/>
        <v>ND</v>
      </c>
      <c r="K770" s="220" t="s">
        <v>3730</v>
      </c>
      <c r="L770" s="229">
        <v>45366</v>
      </c>
      <c r="M770" s="1220" t="s">
        <v>7405</v>
      </c>
      <c r="N770" s="220" t="s">
        <v>7421</v>
      </c>
      <c r="O770" s="229">
        <v>45384</v>
      </c>
      <c r="P770" s="1373" t="s">
        <v>8781</v>
      </c>
      <c r="Q770" s="220" t="s">
        <v>3748</v>
      </c>
      <c r="R770" s="229">
        <v>45399</v>
      </c>
      <c r="S770" s="1220" t="s">
        <v>7551</v>
      </c>
      <c r="T770" s="220"/>
      <c r="U770" s="229"/>
      <c r="V770" s="1373" t="s">
        <v>8786</v>
      </c>
      <c r="W770" s="110" t="s">
        <v>3748</v>
      </c>
      <c r="X770" s="229">
        <v>45996</v>
      </c>
      <c r="Y770" s="1153" t="s">
        <v>11506</v>
      </c>
      <c r="Z770" s="220"/>
      <c r="AA770" s="220"/>
      <c r="AB770" s="220"/>
      <c r="AC770" s="220"/>
      <c r="AD770" s="220"/>
      <c r="AE770" s="220"/>
      <c r="AF770" s="220"/>
      <c r="AG770" s="220"/>
      <c r="AH770" s="220"/>
      <c r="AI770" s="220"/>
      <c r="AJ770" s="229"/>
      <c r="AK770" s="1220"/>
      <c r="AL770" s="220"/>
      <c r="AM770" s="220"/>
      <c r="AN770" s="220"/>
      <c r="AO770" s="220"/>
      <c r="AP770" s="220"/>
      <c r="AQ770" s="220"/>
    </row>
    <row r="771" spans="1:43" s="352" customFormat="1" hidden="1" x14ac:dyDescent="0.2">
      <c r="A771" s="242"/>
      <c r="B771" s="242"/>
      <c r="C771" s="242"/>
      <c r="D771" s="242"/>
      <c r="E771" s="242" t="s">
        <v>9924</v>
      </c>
      <c r="F771" s="243"/>
      <c r="G771" s="243"/>
      <c r="H771" s="243"/>
      <c r="I771" s="243"/>
      <c r="J771" s="243"/>
      <c r="K771" s="244"/>
      <c r="L771" s="244"/>
      <c r="M771" s="245"/>
      <c r="N771" s="246"/>
      <c r="O771" s="246"/>
      <c r="P771" s="246"/>
      <c r="Q771" s="244"/>
      <c r="R771" s="244"/>
      <c r="S771" s="245"/>
      <c r="T771" s="246"/>
      <c r="U771" s="246"/>
      <c r="V771" s="246"/>
      <c r="W771" s="244"/>
      <c r="X771" s="244"/>
      <c r="Y771" s="245"/>
      <c r="Z771" s="246"/>
      <c r="AA771" s="246"/>
      <c r="AB771" s="246"/>
      <c r="AC771" s="244"/>
      <c r="AD771" s="244"/>
      <c r="AE771" s="245"/>
      <c r="AF771" s="246"/>
      <c r="AG771" s="246"/>
      <c r="AH771" s="246"/>
      <c r="AI771" s="244"/>
      <c r="AJ771" s="244"/>
      <c r="AK771" s="245"/>
      <c r="AL771" s="246"/>
      <c r="AM771" s="246"/>
      <c r="AN771" s="246"/>
      <c r="AO771" s="244"/>
      <c r="AP771" s="244"/>
      <c r="AQ771" s="245"/>
    </row>
    <row r="772" spans="1:43" s="110" customFormat="1" ht="15" hidden="1" x14ac:dyDescent="0.25">
      <c r="A772" s="230" t="s">
        <v>8263</v>
      </c>
      <c r="B772" s="220"/>
      <c r="C772" s="220"/>
      <c r="D772" s="230" t="s">
        <v>8801</v>
      </c>
      <c r="E772" s="231" t="s">
        <v>11557</v>
      </c>
      <c r="F772" s="239">
        <f t="shared" ref="F772:F803" si="136">IF(L772&lt;&gt;0,MAX(L772,R772,X772,AD772,AJ772,AP772),"NE")</f>
        <v>46043</v>
      </c>
      <c r="G772" s="259" t="str">
        <f t="shared" ref="G772:G803" si="137">IF($F772="","",INDEX($K772:$FI772,1,MATCH($F772,$K772:$FI772,)-1))</f>
        <v>A</v>
      </c>
      <c r="H772" s="274" t="str">
        <f t="shared" ref="H772:H803" si="138">IF($F772="","",INDEX($K772:$AY772,1,MATCH($F772,$K772:$AY772,)+1))</f>
        <v>MR_DER-1538_26</v>
      </c>
      <c r="I772" s="234" t="str">
        <f t="shared" ref="I772:I803" si="139">IF(F772="NE",F772,IF(INDEX(K772:CP772,,MATCH(F772,K772:CP772,0)+3)&lt;&gt;0,INDEX(K772:CP772,,MATCH(F772,K772:CP772,0)+3),"ND"))</f>
        <v>ND</v>
      </c>
      <c r="J772" s="234" t="str">
        <f t="shared" ref="J772:J803" si="140">IF(G772="NE",G772,IF(INDEX(K772:CQ772,,MATCH(G772,K772:CQ772,0)+3)&lt;&gt;0,INDEX(K772:CQ772,,MATCH(G772,K772:CQ772,0)+3),"ND"))</f>
        <v>ND</v>
      </c>
      <c r="K772" s="220" t="s">
        <v>3730</v>
      </c>
      <c r="L772" s="229">
        <v>46007</v>
      </c>
      <c r="M772" s="218" t="s">
        <v>11603</v>
      </c>
      <c r="N772" s="220" t="s">
        <v>5537</v>
      </c>
      <c r="O772" s="229">
        <v>46028</v>
      </c>
      <c r="P772" s="978"/>
      <c r="Q772" s="220" t="s">
        <v>3748</v>
      </c>
      <c r="R772" s="229">
        <v>46042</v>
      </c>
      <c r="S772" s="218" t="s">
        <v>12006</v>
      </c>
      <c r="T772" s="220"/>
      <c r="U772" s="229"/>
      <c r="V772" s="978"/>
      <c r="W772" s="110" t="s">
        <v>3748</v>
      </c>
      <c r="X772" s="229">
        <v>46043</v>
      </c>
      <c r="Y772" s="218" t="s">
        <v>12013</v>
      </c>
      <c r="Z772" s="220"/>
      <c r="AA772" s="220"/>
      <c r="AB772" s="220"/>
      <c r="AC772" s="220"/>
      <c r="AD772" s="220"/>
      <c r="AE772" s="220"/>
      <c r="AF772" s="220"/>
      <c r="AG772" s="220"/>
      <c r="AH772" s="220"/>
      <c r="AI772" s="220"/>
      <c r="AJ772" s="229"/>
      <c r="AK772" s="1220"/>
      <c r="AL772" s="220"/>
      <c r="AM772" s="220"/>
      <c r="AN772" s="220"/>
      <c r="AO772" s="220"/>
      <c r="AP772" s="220"/>
      <c r="AQ772" s="220"/>
    </row>
    <row r="773" spans="1:43" s="110" customFormat="1" ht="15" hidden="1" x14ac:dyDescent="0.25">
      <c r="A773" s="230" t="s">
        <v>8263</v>
      </c>
      <c r="B773" s="220"/>
      <c r="C773" s="220"/>
      <c r="D773" s="230" t="s">
        <v>8801</v>
      </c>
      <c r="E773" s="231" t="s">
        <v>11558</v>
      </c>
      <c r="F773" s="239">
        <f t="shared" si="136"/>
        <v>46043</v>
      </c>
      <c r="G773" s="259" t="str">
        <f t="shared" si="137"/>
        <v>A</v>
      </c>
      <c r="H773" s="274" t="str">
        <f t="shared" si="138"/>
        <v>MR_DER-1538_26</v>
      </c>
      <c r="I773" s="234" t="str">
        <f t="shared" si="139"/>
        <v>ND</v>
      </c>
      <c r="J773" s="234" t="str">
        <f t="shared" si="140"/>
        <v>ND</v>
      </c>
      <c r="K773" s="220" t="s">
        <v>3730</v>
      </c>
      <c r="L773" s="229">
        <v>46007</v>
      </c>
      <c r="M773" s="218" t="s">
        <v>11603</v>
      </c>
      <c r="N773" s="220" t="s">
        <v>5537</v>
      </c>
      <c r="O773" s="229">
        <v>46028</v>
      </c>
      <c r="P773" s="978"/>
      <c r="Q773" s="220" t="s">
        <v>3748</v>
      </c>
      <c r="R773" s="229">
        <v>46042</v>
      </c>
      <c r="S773" s="218" t="s">
        <v>12006</v>
      </c>
      <c r="T773" s="220"/>
      <c r="U773" s="229"/>
      <c r="V773" s="978"/>
      <c r="W773" s="110" t="s">
        <v>3748</v>
      </c>
      <c r="X773" s="229">
        <v>46043</v>
      </c>
      <c r="Y773" s="218" t="s">
        <v>12013</v>
      </c>
      <c r="Z773" s="220"/>
      <c r="AA773" s="220"/>
      <c r="AB773" s="220"/>
      <c r="AC773" s="220"/>
      <c r="AD773" s="220"/>
      <c r="AE773" s="220"/>
      <c r="AF773" s="220"/>
      <c r="AG773" s="220"/>
      <c r="AH773" s="220"/>
      <c r="AI773" s="220"/>
      <c r="AJ773" s="229"/>
      <c r="AK773" s="1220"/>
      <c r="AL773" s="220"/>
      <c r="AM773" s="220"/>
      <c r="AN773" s="220"/>
      <c r="AO773" s="220"/>
      <c r="AP773" s="220"/>
      <c r="AQ773" s="220"/>
    </row>
    <row r="774" spans="1:43" s="110" customFormat="1" ht="15" hidden="1" x14ac:dyDescent="0.25">
      <c r="A774" s="230" t="s">
        <v>8263</v>
      </c>
      <c r="B774" s="220"/>
      <c r="C774" s="220"/>
      <c r="D774" s="230" t="s">
        <v>8801</v>
      </c>
      <c r="E774" s="231" t="s">
        <v>11559</v>
      </c>
      <c r="F774" s="239">
        <f t="shared" si="136"/>
        <v>46043</v>
      </c>
      <c r="G774" s="259" t="str">
        <f t="shared" si="137"/>
        <v>A</v>
      </c>
      <c r="H774" s="274" t="str">
        <f t="shared" si="138"/>
        <v>MR_DER-1538_26</v>
      </c>
      <c r="I774" s="234" t="str">
        <f t="shared" si="139"/>
        <v>ND</v>
      </c>
      <c r="J774" s="234" t="str">
        <f t="shared" si="140"/>
        <v>ND</v>
      </c>
      <c r="K774" s="220" t="s">
        <v>3730</v>
      </c>
      <c r="L774" s="229">
        <v>46007</v>
      </c>
      <c r="M774" s="218" t="s">
        <v>11603</v>
      </c>
      <c r="N774" s="220" t="s">
        <v>5537</v>
      </c>
      <c r="O774" s="229">
        <v>46028</v>
      </c>
      <c r="P774" s="978"/>
      <c r="Q774" s="220" t="s">
        <v>3748</v>
      </c>
      <c r="R774" s="229">
        <v>46042</v>
      </c>
      <c r="S774" s="218" t="s">
        <v>12006</v>
      </c>
      <c r="T774" s="220"/>
      <c r="U774" s="229"/>
      <c r="V774" s="978"/>
      <c r="W774" s="110" t="s">
        <v>3748</v>
      </c>
      <c r="X774" s="229">
        <v>46043</v>
      </c>
      <c r="Y774" s="218" t="s">
        <v>12013</v>
      </c>
      <c r="Z774" s="220"/>
      <c r="AA774" s="220"/>
      <c r="AB774" s="220"/>
      <c r="AC774" s="220"/>
      <c r="AD774" s="220"/>
      <c r="AE774" s="220"/>
      <c r="AF774" s="220"/>
      <c r="AG774" s="220"/>
      <c r="AH774" s="220"/>
      <c r="AI774" s="220"/>
      <c r="AJ774" s="229"/>
      <c r="AK774" s="1220"/>
      <c r="AL774" s="220"/>
      <c r="AM774" s="220"/>
      <c r="AN774" s="220"/>
      <c r="AO774" s="220"/>
      <c r="AP774" s="220"/>
      <c r="AQ774" s="220"/>
    </row>
    <row r="775" spans="1:43" s="110" customFormat="1" ht="15" hidden="1" x14ac:dyDescent="0.25">
      <c r="A775" s="230" t="s">
        <v>8263</v>
      </c>
      <c r="B775" s="220"/>
      <c r="C775" s="220"/>
      <c r="D775" s="230" t="s">
        <v>8801</v>
      </c>
      <c r="E775" s="231" t="s">
        <v>11560</v>
      </c>
      <c r="F775" s="239">
        <f t="shared" si="136"/>
        <v>46043</v>
      </c>
      <c r="G775" s="259" t="str">
        <f t="shared" si="137"/>
        <v>A</v>
      </c>
      <c r="H775" s="274" t="str">
        <f t="shared" si="138"/>
        <v>MR_DER-1538_26</v>
      </c>
      <c r="I775" s="234" t="str">
        <f t="shared" si="139"/>
        <v>ND</v>
      </c>
      <c r="J775" s="234" t="str">
        <f t="shared" si="140"/>
        <v>ND</v>
      </c>
      <c r="K775" s="220" t="s">
        <v>3730</v>
      </c>
      <c r="L775" s="229">
        <v>46007</v>
      </c>
      <c r="M775" s="218" t="s">
        <v>11603</v>
      </c>
      <c r="N775" s="220" t="s">
        <v>5537</v>
      </c>
      <c r="O775" s="229">
        <v>46028</v>
      </c>
      <c r="P775" s="978"/>
      <c r="Q775" s="220" t="s">
        <v>3748</v>
      </c>
      <c r="R775" s="229">
        <v>46042</v>
      </c>
      <c r="S775" s="218" t="s">
        <v>12006</v>
      </c>
      <c r="T775" s="220"/>
      <c r="U775" s="229"/>
      <c r="V775" s="978"/>
      <c r="W775" s="110" t="s">
        <v>3748</v>
      </c>
      <c r="X775" s="229">
        <v>46043</v>
      </c>
      <c r="Y775" s="218" t="s">
        <v>12013</v>
      </c>
      <c r="Z775" s="220"/>
      <c r="AA775" s="220"/>
      <c r="AB775" s="220"/>
      <c r="AC775" s="220"/>
      <c r="AD775" s="220"/>
      <c r="AE775" s="220"/>
      <c r="AF775" s="220"/>
      <c r="AG775" s="220"/>
      <c r="AH775" s="220"/>
      <c r="AI775" s="220"/>
      <c r="AJ775" s="229"/>
      <c r="AK775" s="1220"/>
      <c r="AL775" s="220"/>
      <c r="AM775" s="220"/>
      <c r="AN775" s="220"/>
      <c r="AO775" s="220"/>
      <c r="AP775" s="220"/>
      <c r="AQ775" s="220"/>
    </row>
    <row r="776" spans="1:43" s="110" customFormat="1" ht="15" hidden="1" x14ac:dyDescent="0.25">
      <c r="A776" s="230" t="s">
        <v>8263</v>
      </c>
      <c r="B776" s="220"/>
      <c r="C776" s="220"/>
      <c r="D776" s="230" t="s">
        <v>8801</v>
      </c>
      <c r="E776" s="231" t="s">
        <v>11561</v>
      </c>
      <c r="F776" s="239">
        <f t="shared" si="136"/>
        <v>46043</v>
      </c>
      <c r="G776" s="259" t="str">
        <f t="shared" si="137"/>
        <v>A</v>
      </c>
      <c r="H776" s="274" t="str">
        <f t="shared" si="138"/>
        <v>MR_DER-1538_26</v>
      </c>
      <c r="I776" s="234" t="str">
        <f t="shared" si="139"/>
        <v>ND</v>
      </c>
      <c r="J776" s="234" t="str">
        <f t="shared" si="140"/>
        <v>ND</v>
      </c>
      <c r="K776" s="220" t="s">
        <v>3730</v>
      </c>
      <c r="L776" s="229">
        <v>46007</v>
      </c>
      <c r="M776" s="218" t="s">
        <v>11603</v>
      </c>
      <c r="N776" s="220" t="s">
        <v>5537</v>
      </c>
      <c r="O776" s="229">
        <v>46028</v>
      </c>
      <c r="P776" s="978"/>
      <c r="Q776" s="220" t="s">
        <v>3748</v>
      </c>
      <c r="R776" s="229">
        <v>46042</v>
      </c>
      <c r="S776" s="218" t="s">
        <v>12006</v>
      </c>
      <c r="T776" s="220"/>
      <c r="U776" s="229"/>
      <c r="V776" s="978"/>
      <c r="W776" s="110" t="s">
        <v>3748</v>
      </c>
      <c r="X776" s="229">
        <v>46043</v>
      </c>
      <c r="Y776" s="218" t="s">
        <v>12013</v>
      </c>
      <c r="Z776" s="220"/>
      <c r="AA776" s="220"/>
      <c r="AB776" s="220"/>
      <c r="AC776" s="220"/>
      <c r="AD776" s="220"/>
      <c r="AE776" s="220"/>
      <c r="AF776" s="220"/>
      <c r="AG776" s="220"/>
      <c r="AH776" s="220"/>
      <c r="AI776" s="220"/>
      <c r="AJ776" s="229"/>
      <c r="AK776" s="1220"/>
      <c r="AL776" s="220"/>
      <c r="AM776" s="220"/>
      <c r="AN776" s="220"/>
      <c r="AO776" s="220"/>
      <c r="AP776" s="220"/>
      <c r="AQ776" s="220"/>
    </row>
    <row r="777" spans="1:43" s="110" customFormat="1" ht="15" hidden="1" x14ac:dyDescent="0.25">
      <c r="A777" s="230" t="s">
        <v>8263</v>
      </c>
      <c r="B777" s="220"/>
      <c r="C777" s="220"/>
      <c r="D777" s="230" t="s">
        <v>8801</v>
      </c>
      <c r="E777" s="231" t="s">
        <v>11562</v>
      </c>
      <c r="F777" s="239">
        <f t="shared" si="136"/>
        <v>46043</v>
      </c>
      <c r="G777" s="259" t="str">
        <f t="shared" si="137"/>
        <v>A</v>
      </c>
      <c r="H777" s="274" t="str">
        <f t="shared" si="138"/>
        <v>MR_DER-1538_26</v>
      </c>
      <c r="I777" s="234" t="str">
        <f t="shared" si="139"/>
        <v>ND</v>
      </c>
      <c r="J777" s="234" t="str">
        <f t="shared" si="140"/>
        <v>ND</v>
      </c>
      <c r="K777" s="220" t="s">
        <v>3730</v>
      </c>
      <c r="L777" s="229">
        <v>46007</v>
      </c>
      <c r="M777" s="218" t="s">
        <v>11603</v>
      </c>
      <c r="N777" s="220" t="s">
        <v>5537</v>
      </c>
      <c r="O777" s="229">
        <v>46028</v>
      </c>
      <c r="P777" s="978"/>
      <c r="Q777" s="220" t="s">
        <v>3748</v>
      </c>
      <c r="R777" s="229">
        <v>46042</v>
      </c>
      <c r="S777" s="218" t="s">
        <v>12006</v>
      </c>
      <c r="T777" s="220"/>
      <c r="U777" s="229"/>
      <c r="V777" s="978"/>
      <c r="W777" s="110" t="s">
        <v>3748</v>
      </c>
      <c r="X777" s="229">
        <v>46043</v>
      </c>
      <c r="Y777" s="218" t="s">
        <v>12013</v>
      </c>
      <c r="Z777" s="220"/>
      <c r="AA777" s="220"/>
      <c r="AB777" s="220"/>
      <c r="AC777" s="220"/>
      <c r="AD777" s="220"/>
      <c r="AE777" s="220"/>
      <c r="AF777" s="220"/>
      <c r="AG777" s="220"/>
      <c r="AH777" s="220"/>
      <c r="AI777" s="220"/>
      <c r="AJ777" s="229"/>
      <c r="AK777" s="1220"/>
      <c r="AL777" s="220"/>
      <c r="AM777" s="220"/>
      <c r="AN777" s="220"/>
      <c r="AO777" s="220"/>
      <c r="AP777" s="220"/>
      <c r="AQ777" s="220"/>
    </row>
    <row r="778" spans="1:43" s="110" customFormat="1" ht="15" hidden="1" x14ac:dyDescent="0.25">
      <c r="A778" s="230" t="s">
        <v>8263</v>
      </c>
      <c r="B778" s="220"/>
      <c r="C778" s="220"/>
      <c r="D778" s="230" t="s">
        <v>8801</v>
      </c>
      <c r="E778" s="231" t="s">
        <v>11563</v>
      </c>
      <c r="F778" s="239">
        <f t="shared" si="136"/>
        <v>46043</v>
      </c>
      <c r="G778" s="259" t="str">
        <f t="shared" si="137"/>
        <v>A</v>
      </c>
      <c r="H778" s="274" t="str">
        <f t="shared" si="138"/>
        <v>MR_DER-1538_26</v>
      </c>
      <c r="I778" s="234" t="str">
        <f t="shared" si="139"/>
        <v>ND</v>
      </c>
      <c r="J778" s="234" t="str">
        <f t="shared" si="140"/>
        <v>ND</v>
      </c>
      <c r="K778" s="220" t="s">
        <v>3730</v>
      </c>
      <c r="L778" s="229">
        <v>46007</v>
      </c>
      <c r="M778" s="218" t="s">
        <v>11603</v>
      </c>
      <c r="N778" s="220" t="s">
        <v>5537</v>
      </c>
      <c r="O778" s="229">
        <v>46028</v>
      </c>
      <c r="P778" s="978"/>
      <c r="Q778" s="220" t="s">
        <v>3748</v>
      </c>
      <c r="R778" s="229">
        <v>46042</v>
      </c>
      <c r="S778" s="218" t="s">
        <v>12006</v>
      </c>
      <c r="T778" s="220"/>
      <c r="U778" s="229"/>
      <c r="V778" s="978"/>
      <c r="W778" s="110" t="s">
        <v>3748</v>
      </c>
      <c r="X778" s="229">
        <v>46043</v>
      </c>
      <c r="Y778" s="218" t="s">
        <v>12013</v>
      </c>
      <c r="Z778" s="220"/>
      <c r="AA778" s="220"/>
      <c r="AB778" s="220"/>
      <c r="AC778" s="220"/>
      <c r="AD778" s="220"/>
      <c r="AE778" s="220"/>
      <c r="AF778" s="220"/>
      <c r="AG778" s="220"/>
      <c r="AH778" s="220"/>
      <c r="AI778" s="220"/>
      <c r="AJ778" s="229"/>
      <c r="AK778" s="1220"/>
      <c r="AL778" s="220"/>
      <c r="AM778" s="220"/>
      <c r="AN778" s="220"/>
      <c r="AO778" s="220"/>
      <c r="AP778" s="220"/>
      <c r="AQ778" s="220"/>
    </row>
    <row r="779" spans="1:43" s="110" customFormat="1" ht="15" hidden="1" x14ac:dyDescent="0.25">
      <c r="A779" s="230" t="s">
        <v>8263</v>
      </c>
      <c r="B779" s="220"/>
      <c r="C779" s="220"/>
      <c r="D779" s="230" t="s">
        <v>8801</v>
      </c>
      <c r="E779" s="231" t="s">
        <v>11564</v>
      </c>
      <c r="F779" s="239">
        <f t="shared" si="136"/>
        <v>46043</v>
      </c>
      <c r="G779" s="259" t="str">
        <f t="shared" si="137"/>
        <v>A</v>
      </c>
      <c r="H779" s="274" t="str">
        <f t="shared" si="138"/>
        <v>MR_DER-1538_26</v>
      </c>
      <c r="I779" s="234" t="str">
        <f t="shared" si="139"/>
        <v>ND</v>
      </c>
      <c r="J779" s="234" t="str">
        <f t="shared" si="140"/>
        <v>ND</v>
      </c>
      <c r="K779" s="220" t="s">
        <v>3730</v>
      </c>
      <c r="L779" s="229">
        <v>46007</v>
      </c>
      <c r="M779" s="218" t="s">
        <v>11603</v>
      </c>
      <c r="N779" s="220" t="s">
        <v>5537</v>
      </c>
      <c r="O779" s="229">
        <v>46028</v>
      </c>
      <c r="P779" s="978"/>
      <c r="Q779" s="220" t="s">
        <v>3748</v>
      </c>
      <c r="R779" s="229">
        <v>46042</v>
      </c>
      <c r="S779" s="218" t="s">
        <v>12006</v>
      </c>
      <c r="T779" s="220"/>
      <c r="U779" s="229"/>
      <c r="V779" s="978"/>
      <c r="W779" s="110" t="s">
        <v>3748</v>
      </c>
      <c r="X779" s="229">
        <v>46043</v>
      </c>
      <c r="Y779" s="218" t="s">
        <v>12013</v>
      </c>
      <c r="Z779" s="220"/>
      <c r="AA779" s="220"/>
      <c r="AB779" s="220"/>
      <c r="AC779" s="220"/>
      <c r="AD779" s="220"/>
      <c r="AE779" s="220"/>
      <c r="AF779" s="220"/>
      <c r="AG779" s="220"/>
      <c r="AH779" s="220"/>
      <c r="AI779" s="220"/>
      <c r="AJ779" s="229"/>
      <c r="AK779" s="1220"/>
      <c r="AL779" s="220"/>
      <c r="AM779" s="220"/>
      <c r="AN779" s="220"/>
      <c r="AO779" s="220"/>
      <c r="AP779" s="220"/>
      <c r="AQ779" s="220"/>
    </row>
    <row r="780" spans="1:43" s="110" customFormat="1" ht="15" hidden="1" x14ac:dyDescent="0.25">
      <c r="A780" s="230" t="s">
        <v>8263</v>
      </c>
      <c r="B780" s="220"/>
      <c r="C780" s="220"/>
      <c r="D780" s="230" t="s">
        <v>8801</v>
      </c>
      <c r="E780" s="231" t="s">
        <v>11565</v>
      </c>
      <c r="F780" s="239">
        <f t="shared" si="136"/>
        <v>46043</v>
      </c>
      <c r="G780" s="259" t="str">
        <f t="shared" si="137"/>
        <v>A</v>
      </c>
      <c r="H780" s="274" t="str">
        <f t="shared" si="138"/>
        <v>MR_DER-1538_26</v>
      </c>
      <c r="I780" s="234" t="str">
        <f t="shared" si="139"/>
        <v>ND</v>
      </c>
      <c r="J780" s="234" t="str">
        <f t="shared" si="140"/>
        <v>ND</v>
      </c>
      <c r="K780" s="220" t="s">
        <v>3730</v>
      </c>
      <c r="L780" s="229">
        <v>46007</v>
      </c>
      <c r="M780" s="218" t="s">
        <v>11603</v>
      </c>
      <c r="N780" s="220" t="s">
        <v>5537</v>
      </c>
      <c r="O780" s="229">
        <v>46028</v>
      </c>
      <c r="P780" s="978"/>
      <c r="Q780" s="220" t="s">
        <v>3748</v>
      </c>
      <c r="R780" s="229">
        <v>46042</v>
      </c>
      <c r="S780" s="218" t="s">
        <v>12006</v>
      </c>
      <c r="T780" s="220"/>
      <c r="U780" s="229"/>
      <c r="V780" s="978"/>
      <c r="W780" s="110" t="s">
        <v>3748</v>
      </c>
      <c r="X780" s="229">
        <v>46043</v>
      </c>
      <c r="Y780" s="218" t="s">
        <v>12013</v>
      </c>
      <c r="Z780" s="220"/>
      <c r="AA780" s="220"/>
      <c r="AB780" s="220"/>
      <c r="AC780" s="220"/>
      <c r="AD780" s="220"/>
      <c r="AE780" s="220"/>
      <c r="AF780" s="220"/>
      <c r="AG780" s="220"/>
      <c r="AH780" s="220"/>
      <c r="AI780" s="220"/>
      <c r="AJ780" s="229"/>
      <c r="AK780" s="1220"/>
      <c r="AL780" s="220"/>
      <c r="AM780" s="220"/>
      <c r="AN780" s="220"/>
      <c r="AO780" s="220"/>
      <c r="AP780" s="220"/>
      <c r="AQ780" s="220"/>
    </row>
    <row r="781" spans="1:43" s="110" customFormat="1" ht="15" hidden="1" x14ac:dyDescent="0.25">
      <c r="A781" s="230" t="s">
        <v>8263</v>
      </c>
      <c r="B781" s="220"/>
      <c r="C781" s="220"/>
      <c r="D781" s="230" t="s">
        <v>8801</v>
      </c>
      <c r="E781" s="231" t="s">
        <v>11566</v>
      </c>
      <c r="F781" s="239">
        <f t="shared" si="136"/>
        <v>46043</v>
      </c>
      <c r="G781" s="259" t="str">
        <f t="shared" si="137"/>
        <v>A</v>
      </c>
      <c r="H781" s="274" t="str">
        <f t="shared" si="138"/>
        <v>MR_DER-1538_26</v>
      </c>
      <c r="I781" s="234" t="str">
        <f t="shared" si="139"/>
        <v>ND</v>
      </c>
      <c r="J781" s="234" t="str">
        <f t="shared" si="140"/>
        <v>ND</v>
      </c>
      <c r="K781" s="220" t="s">
        <v>3730</v>
      </c>
      <c r="L781" s="229">
        <v>46007</v>
      </c>
      <c r="M781" s="218" t="s">
        <v>11603</v>
      </c>
      <c r="N781" s="220" t="s">
        <v>5537</v>
      </c>
      <c r="O781" s="229">
        <v>46028</v>
      </c>
      <c r="P781" s="978"/>
      <c r="Q781" s="220" t="s">
        <v>3748</v>
      </c>
      <c r="R781" s="229">
        <v>46042</v>
      </c>
      <c r="S781" s="218" t="s">
        <v>12006</v>
      </c>
      <c r="T781" s="220"/>
      <c r="U781" s="229"/>
      <c r="V781" s="978"/>
      <c r="W781" s="110" t="s">
        <v>3748</v>
      </c>
      <c r="X781" s="229">
        <v>46043</v>
      </c>
      <c r="Y781" s="218" t="s">
        <v>12013</v>
      </c>
      <c r="Z781" s="220"/>
      <c r="AA781" s="220"/>
      <c r="AB781" s="220"/>
      <c r="AC781" s="220"/>
      <c r="AD781" s="220"/>
      <c r="AE781" s="220"/>
      <c r="AF781" s="220"/>
      <c r="AG781" s="220"/>
      <c r="AH781" s="220"/>
      <c r="AI781" s="220"/>
      <c r="AJ781" s="229"/>
      <c r="AK781" s="1220"/>
      <c r="AL781" s="220"/>
      <c r="AM781" s="220"/>
      <c r="AN781" s="220"/>
      <c r="AO781" s="220"/>
      <c r="AP781" s="220"/>
      <c r="AQ781" s="220"/>
    </row>
    <row r="782" spans="1:43" s="110" customFormat="1" ht="15" hidden="1" x14ac:dyDescent="0.25">
      <c r="A782" s="230" t="s">
        <v>8263</v>
      </c>
      <c r="B782" s="220"/>
      <c r="C782" s="220"/>
      <c r="D782" s="230" t="s">
        <v>8801</v>
      </c>
      <c r="E782" s="231" t="s">
        <v>11567</v>
      </c>
      <c r="F782" s="239">
        <f t="shared" si="136"/>
        <v>46043</v>
      </c>
      <c r="G782" s="259" t="str">
        <f t="shared" si="137"/>
        <v>A</v>
      </c>
      <c r="H782" s="274" t="str">
        <f t="shared" si="138"/>
        <v>MR_DER-1538_26</v>
      </c>
      <c r="I782" s="234" t="str">
        <f t="shared" si="139"/>
        <v>ND</v>
      </c>
      <c r="J782" s="234" t="str">
        <f t="shared" si="140"/>
        <v>ND</v>
      </c>
      <c r="K782" s="220" t="s">
        <v>3730</v>
      </c>
      <c r="L782" s="229">
        <v>46007</v>
      </c>
      <c r="M782" s="218" t="s">
        <v>11603</v>
      </c>
      <c r="N782" s="220" t="s">
        <v>5537</v>
      </c>
      <c r="O782" s="229">
        <v>46028</v>
      </c>
      <c r="P782" s="978"/>
      <c r="Q782" s="220" t="s">
        <v>3748</v>
      </c>
      <c r="R782" s="229">
        <v>46042</v>
      </c>
      <c r="S782" s="218" t="s">
        <v>12006</v>
      </c>
      <c r="T782" s="220"/>
      <c r="U782" s="229"/>
      <c r="V782" s="978"/>
      <c r="W782" s="110" t="s">
        <v>3748</v>
      </c>
      <c r="X782" s="229">
        <v>46043</v>
      </c>
      <c r="Y782" s="218" t="s">
        <v>12013</v>
      </c>
      <c r="Z782" s="220"/>
      <c r="AA782" s="220"/>
      <c r="AB782" s="220"/>
      <c r="AC782" s="220"/>
      <c r="AD782" s="220"/>
      <c r="AE782" s="220"/>
      <c r="AF782" s="220"/>
      <c r="AG782" s="220"/>
      <c r="AH782" s="220"/>
      <c r="AI782" s="220"/>
      <c r="AJ782" s="229"/>
      <c r="AK782" s="1220"/>
      <c r="AL782" s="220"/>
      <c r="AM782" s="220"/>
      <c r="AN782" s="220"/>
      <c r="AO782" s="220"/>
      <c r="AP782" s="220"/>
      <c r="AQ782" s="220"/>
    </row>
    <row r="783" spans="1:43" s="110" customFormat="1" ht="15" hidden="1" x14ac:dyDescent="0.25">
      <c r="A783" s="230" t="s">
        <v>8263</v>
      </c>
      <c r="B783" s="220"/>
      <c r="C783" s="220"/>
      <c r="D783" s="230" t="s">
        <v>8801</v>
      </c>
      <c r="E783" s="231" t="s">
        <v>11568</v>
      </c>
      <c r="F783" s="239">
        <f t="shared" si="136"/>
        <v>46043</v>
      </c>
      <c r="G783" s="259" t="str">
        <f t="shared" si="137"/>
        <v>A</v>
      </c>
      <c r="H783" s="274" t="str">
        <f t="shared" si="138"/>
        <v>MR_DER-1538_26</v>
      </c>
      <c r="I783" s="234" t="str">
        <f t="shared" si="139"/>
        <v>ND</v>
      </c>
      <c r="J783" s="234" t="str">
        <f t="shared" si="140"/>
        <v>ND</v>
      </c>
      <c r="K783" s="220" t="s">
        <v>3730</v>
      </c>
      <c r="L783" s="229">
        <v>46007</v>
      </c>
      <c r="M783" s="218" t="s">
        <v>11603</v>
      </c>
      <c r="N783" s="220" t="s">
        <v>5537</v>
      </c>
      <c r="O783" s="229">
        <v>46028</v>
      </c>
      <c r="P783" s="978"/>
      <c r="Q783" s="220" t="s">
        <v>3748</v>
      </c>
      <c r="R783" s="229">
        <v>46042</v>
      </c>
      <c r="S783" s="218" t="s">
        <v>12006</v>
      </c>
      <c r="T783" s="220"/>
      <c r="U783" s="229"/>
      <c r="V783" s="978"/>
      <c r="W783" s="110" t="s">
        <v>3748</v>
      </c>
      <c r="X783" s="229">
        <v>46043</v>
      </c>
      <c r="Y783" s="218" t="s">
        <v>12013</v>
      </c>
      <c r="Z783" s="220"/>
      <c r="AA783" s="220"/>
      <c r="AB783" s="220"/>
      <c r="AC783" s="220"/>
      <c r="AD783" s="220"/>
      <c r="AE783" s="220"/>
      <c r="AF783" s="220"/>
      <c r="AG783" s="220"/>
      <c r="AH783" s="220"/>
      <c r="AI783" s="220"/>
      <c r="AJ783" s="229"/>
      <c r="AK783" s="1220"/>
      <c r="AL783" s="220"/>
      <c r="AM783" s="220"/>
      <c r="AN783" s="220"/>
      <c r="AO783" s="220"/>
      <c r="AP783" s="220"/>
      <c r="AQ783" s="220"/>
    </row>
    <row r="784" spans="1:43" s="110" customFormat="1" ht="15" hidden="1" x14ac:dyDescent="0.25">
      <c r="A784" s="230" t="s">
        <v>8263</v>
      </c>
      <c r="B784" s="220"/>
      <c r="C784" s="220"/>
      <c r="D784" s="230" t="s">
        <v>8801</v>
      </c>
      <c r="E784" s="231" t="s">
        <v>11569</v>
      </c>
      <c r="F784" s="239">
        <f t="shared" si="136"/>
        <v>46043</v>
      </c>
      <c r="G784" s="259" t="str">
        <f t="shared" si="137"/>
        <v>A</v>
      </c>
      <c r="H784" s="274" t="str">
        <f t="shared" si="138"/>
        <v>MR_DER-1538_26</v>
      </c>
      <c r="I784" s="234" t="str">
        <f t="shared" si="139"/>
        <v>ND</v>
      </c>
      <c r="J784" s="234" t="str">
        <f t="shared" si="140"/>
        <v>ND</v>
      </c>
      <c r="K784" s="220" t="s">
        <v>3730</v>
      </c>
      <c r="L784" s="229">
        <v>46007</v>
      </c>
      <c r="M784" s="218" t="s">
        <v>11603</v>
      </c>
      <c r="N784" s="220" t="s">
        <v>5537</v>
      </c>
      <c r="O784" s="229">
        <v>46028</v>
      </c>
      <c r="P784" s="978"/>
      <c r="Q784" s="220" t="s">
        <v>3748</v>
      </c>
      <c r="R784" s="229">
        <v>46042</v>
      </c>
      <c r="S784" s="218" t="s">
        <v>12006</v>
      </c>
      <c r="T784" s="220"/>
      <c r="U784" s="229"/>
      <c r="V784" s="978"/>
      <c r="W784" s="110" t="s">
        <v>3748</v>
      </c>
      <c r="X784" s="229">
        <v>46043</v>
      </c>
      <c r="Y784" s="218" t="s">
        <v>12013</v>
      </c>
      <c r="Z784" s="220"/>
      <c r="AA784" s="220"/>
      <c r="AB784" s="220"/>
      <c r="AC784" s="220"/>
      <c r="AD784" s="220"/>
      <c r="AE784" s="220"/>
      <c r="AF784" s="220"/>
      <c r="AG784" s="220"/>
      <c r="AH784" s="220"/>
      <c r="AI784" s="220"/>
      <c r="AJ784" s="229"/>
      <c r="AK784" s="1220"/>
      <c r="AL784" s="220"/>
      <c r="AM784" s="220"/>
      <c r="AN784" s="220"/>
      <c r="AO784" s="220"/>
      <c r="AP784" s="220"/>
      <c r="AQ784" s="220"/>
    </row>
    <row r="785" spans="1:39" s="110" customFormat="1" ht="15" hidden="1" x14ac:dyDescent="0.25">
      <c r="A785" s="230" t="s">
        <v>8263</v>
      </c>
      <c r="B785" s="220"/>
      <c r="C785" s="220"/>
      <c r="D785" s="230" t="s">
        <v>8801</v>
      </c>
      <c r="E785" s="231" t="s">
        <v>11570</v>
      </c>
      <c r="F785" s="239">
        <f t="shared" si="136"/>
        <v>46043</v>
      </c>
      <c r="G785" s="259" t="str">
        <f t="shared" si="137"/>
        <v>A</v>
      </c>
      <c r="H785" s="274" t="str">
        <f t="shared" si="138"/>
        <v>MR_DER-1538_26</v>
      </c>
      <c r="I785" s="234" t="str">
        <f t="shared" si="139"/>
        <v>ND</v>
      </c>
      <c r="J785" s="234" t="str">
        <f t="shared" si="140"/>
        <v>ND</v>
      </c>
      <c r="K785" s="220" t="s">
        <v>3730</v>
      </c>
      <c r="L785" s="229">
        <v>46007</v>
      </c>
      <c r="M785" s="218" t="s">
        <v>11603</v>
      </c>
      <c r="N785" s="220" t="s">
        <v>5537</v>
      </c>
      <c r="O785" s="229">
        <v>46028</v>
      </c>
      <c r="P785" s="978"/>
      <c r="Q785" s="220" t="s">
        <v>3748</v>
      </c>
      <c r="R785" s="229">
        <v>46042</v>
      </c>
      <c r="S785" s="218" t="s">
        <v>12006</v>
      </c>
      <c r="T785" s="220"/>
      <c r="U785" s="229"/>
      <c r="V785" s="978"/>
      <c r="W785" s="110" t="s">
        <v>3748</v>
      </c>
      <c r="X785" s="229">
        <v>46043</v>
      </c>
      <c r="Y785" s="218" t="s">
        <v>12013</v>
      </c>
      <c r="Z785" s="220"/>
      <c r="AA785" s="220"/>
      <c r="AB785" s="220"/>
      <c r="AC785" s="220"/>
      <c r="AD785" s="220"/>
      <c r="AE785" s="220"/>
      <c r="AF785" s="220"/>
      <c r="AG785" s="220"/>
      <c r="AH785" s="220"/>
      <c r="AI785" s="220"/>
      <c r="AJ785" s="229"/>
      <c r="AK785" s="1220"/>
      <c r="AL785" s="220"/>
      <c r="AM785" s="220"/>
    </row>
    <row r="786" spans="1:39" s="110" customFormat="1" ht="15" hidden="1" x14ac:dyDescent="0.25">
      <c r="A786" s="230" t="s">
        <v>8263</v>
      </c>
      <c r="B786" s="220"/>
      <c r="C786" s="220"/>
      <c r="D786" s="230" t="s">
        <v>8801</v>
      </c>
      <c r="E786" s="231" t="s">
        <v>11571</v>
      </c>
      <c r="F786" s="239">
        <f t="shared" si="136"/>
        <v>46043</v>
      </c>
      <c r="G786" s="259" t="str">
        <f t="shared" si="137"/>
        <v>A</v>
      </c>
      <c r="H786" s="274" t="str">
        <f t="shared" si="138"/>
        <v>MR_DER-1538_26</v>
      </c>
      <c r="I786" s="234" t="str">
        <f t="shared" si="139"/>
        <v>ND</v>
      </c>
      <c r="J786" s="234" t="str">
        <f t="shared" si="140"/>
        <v>ND</v>
      </c>
      <c r="K786" s="220" t="s">
        <v>3730</v>
      </c>
      <c r="L786" s="229">
        <v>46007</v>
      </c>
      <c r="M786" s="218" t="s">
        <v>11603</v>
      </c>
      <c r="N786" s="220" t="s">
        <v>5537</v>
      </c>
      <c r="O786" s="229">
        <v>46028</v>
      </c>
      <c r="P786" s="978"/>
      <c r="Q786" s="220" t="s">
        <v>3748</v>
      </c>
      <c r="R786" s="229">
        <v>46042</v>
      </c>
      <c r="S786" s="218" t="s">
        <v>12006</v>
      </c>
      <c r="T786" s="220"/>
      <c r="U786" s="229"/>
      <c r="V786" s="978"/>
      <c r="W786" s="110" t="s">
        <v>3748</v>
      </c>
      <c r="X786" s="229">
        <v>46043</v>
      </c>
      <c r="Y786" s="218" t="s">
        <v>12013</v>
      </c>
      <c r="Z786" s="220"/>
      <c r="AA786" s="220"/>
      <c r="AB786" s="220"/>
      <c r="AC786" s="220"/>
      <c r="AD786" s="220"/>
      <c r="AE786" s="220"/>
      <c r="AF786" s="220"/>
      <c r="AG786" s="220"/>
      <c r="AH786" s="220"/>
      <c r="AI786" s="220"/>
      <c r="AJ786" s="229"/>
      <c r="AK786" s="1220"/>
      <c r="AL786" s="220"/>
      <c r="AM786" s="220"/>
    </row>
    <row r="787" spans="1:39" s="110" customFormat="1" ht="15" hidden="1" x14ac:dyDescent="0.25">
      <c r="A787" s="230" t="s">
        <v>8263</v>
      </c>
      <c r="B787" s="220"/>
      <c r="C787" s="220"/>
      <c r="D787" s="230" t="s">
        <v>8801</v>
      </c>
      <c r="E787" s="231" t="s">
        <v>11572</v>
      </c>
      <c r="F787" s="239">
        <f t="shared" si="136"/>
        <v>46043</v>
      </c>
      <c r="G787" s="259" t="str">
        <f t="shared" si="137"/>
        <v>A</v>
      </c>
      <c r="H787" s="274" t="str">
        <f t="shared" si="138"/>
        <v>MR_DER-1538_26</v>
      </c>
      <c r="I787" s="234" t="str">
        <f t="shared" si="139"/>
        <v>ND</v>
      </c>
      <c r="J787" s="234" t="str">
        <f t="shared" si="140"/>
        <v>ND</v>
      </c>
      <c r="K787" s="220" t="s">
        <v>3730</v>
      </c>
      <c r="L787" s="229">
        <v>46007</v>
      </c>
      <c r="M787" s="218" t="s">
        <v>11603</v>
      </c>
      <c r="N787" s="220" t="s">
        <v>5537</v>
      </c>
      <c r="O787" s="229">
        <v>46028</v>
      </c>
      <c r="P787" s="978"/>
      <c r="Q787" s="220" t="s">
        <v>3748</v>
      </c>
      <c r="R787" s="229">
        <v>46042</v>
      </c>
      <c r="S787" s="218" t="s">
        <v>12006</v>
      </c>
      <c r="T787" s="220"/>
      <c r="U787" s="229"/>
      <c r="V787" s="978"/>
      <c r="W787" s="110" t="s">
        <v>3748</v>
      </c>
      <c r="X787" s="229">
        <v>46043</v>
      </c>
      <c r="Y787" s="218" t="s">
        <v>12013</v>
      </c>
      <c r="Z787" s="220"/>
      <c r="AA787" s="220"/>
      <c r="AB787" s="220"/>
      <c r="AC787" s="220"/>
      <c r="AD787" s="220"/>
      <c r="AE787" s="220"/>
      <c r="AF787" s="220"/>
      <c r="AG787" s="220"/>
      <c r="AH787" s="220"/>
      <c r="AI787" s="220"/>
      <c r="AJ787" s="229"/>
      <c r="AK787" s="1220"/>
      <c r="AL787" s="220"/>
      <c r="AM787" s="220"/>
    </row>
    <row r="788" spans="1:39" s="110" customFormat="1" ht="15" hidden="1" x14ac:dyDescent="0.25">
      <c r="A788" s="230" t="s">
        <v>8263</v>
      </c>
      <c r="B788" s="220"/>
      <c r="C788" s="220"/>
      <c r="D788" s="230" t="s">
        <v>8801</v>
      </c>
      <c r="E788" s="231" t="s">
        <v>11573</v>
      </c>
      <c r="F788" s="239">
        <f t="shared" si="136"/>
        <v>46043</v>
      </c>
      <c r="G788" s="259" t="str">
        <f t="shared" si="137"/>
        <v>A</v>
      </c>
      <c r="H788" s="274" t="str">
        <f t="shared" si="138"/>
        <v>MR_DER-1538_26</v>
      </c>
      <c r="I788" s="234" t="str">
        <f t="shared" si="139"/>
        <v>ND</v>
      </c>
      <c r="J788" s="234" t="str">
        <f t="shared" si="140"/>
        <v>ND</v>
      </c>
      <c r="K788" s="220" t="s">
        <v>3730</v>
      </c>
      <c r="L788" s="229">
        <v>46007</v>
      </c>
      <c r="M788" s="218" t="s">
        <v>11603</v>
      </c>
      <c r="N788" s="220" t="s">
        <v>5537</v>
      </c>
      <c r="O788" s="229">
        <v>46028</v>
      </c>
      <c r="P788" s="978"/>
      <c r="Q788" s="220" t="s">
        <v>3748</v>
      </c>
      <c r="R788" s="229">
        <v>46042</v>
      </c>
      <c r="S788" s="218" t="s">
        <v>12006</v>
      </c>
      <c r="T788" s="220"/>
      <c r="U788" s="229"/>
      <c r="V788" s="978"/>
      <c r="W788" s="110" t="s">
        <v>3748</v>
      </c>
      <c r="X788" s="229">
        <v>46043</v>
      </c>
      <c r="Y788" s="218" t="s">
        <v>12013</v>
      </c>
      <c r="Z788" s="220"/>
      <c r="AA788" s="220"/>
      <c r="AB788" s="220"/>
      <c r="AC788" s="220"/>
      <c r="AD788" s="220"/>
      <c r="AE788" s="220"/>
      <c r="AF788" s="220"/>
      <c r="AG788" s="220"/>
      <c r="AH788" s="220"/>
      <c r="AI788" s="220"/>
      <c r="AJ788" s="229"/>
      <c r="AK788" s="1220"/>
      <c r="AL788" s="220"/>
      <c r="AM788" s="220"/>
    </row>
    <row r="789" spans="1:39" s="110" customFormat="1" ht="15" hidden="1" x14ac:dyDescent="0.25">
      <c r="A789" s="230" t="s">
        <v>8263</v>
      </c>
      <c r="B789" s="220"/>
      <c r="C789" s="220"/>
      <c r="D789" s="230" t="s">
        <v>8801</v>
      </c>
      <c r="E789" s="231" t="s">
        <v>11574</v>
      </c>
      <c r="F789" s="239">
        <f t="shared" si="136"/>
        <v>46043</v>
      </c>
      <c r="G789" s="259" t="str">
        <f t="shared" si="137"/>
        <v>A</v>
      </c>
      <c r="H789" s="274" t="str">
        <f t="shared" si="138"/>
        <v>MR_DER-1538_26</v>
      </c>
      <c r="I789" s="234" t="str">
        <f t="shared" si="139"/>
        <v>ND</v>
      </c>
      <c r="J789" s="234" t="str">
        <f t="shared" si="140"/>
        <v>ND</v>
      </c>
      <c r="K789" s="220" t="s">
        <v>3730</v>
      </c>
      <c r="L789" s="229">
        <v>46007</v>
      </c>
      <c r="M789" s="218" t="s">
        <v>11603</v>
      </c>
      <c r="N789" s="220" t="s">
        <v>5537</v>
      </c>
      <c r="O789" s="229">
        <v>46028</v>
      </c>
      <c r="P789" s="978"/>
      <c r="Q789" s="220" t="s">
        <v>3748</v>
      </c>
      <c r="R789" s="229">
        <v>46042</v>
      </c>
      <c r="S789" s="218" t="s">
        <v>12006</v>
      </c>
      <c r="T789" s="220"/>
      <c r="U789" s="229"/>
      <c r="V789" s="978"/>
      <c r="W789" s="110" t="s">
        <v>3748</v>
      </c>
      <c r="X789" s="229">
        <v>46043</v>
      </c>
      <c r="Y789" s="218" t="s">
        <v>12013</v>
      </c>
      <c r="Z789" s="220"/>
      <c r="AA789" s="220"/>
      <c r="AB789" s="220"/>
      <c r="AC789" s="220"/>
      <c r="AD789" s="220"/>
      <c r="AE789" s="220"/>
      <c r="AF789" s="220"/>
      <c r="AG789" s="220"/>
      <c r="AH789" s="220"/>
      <c r="AI789" s="220"/>
      <c r="AJ789" s="229"/>
      <c r="AK789" s="1220"/>
      <c r="AL789" s="220"/>
      <c r="AM789" s="220"/>
    </row>
    <row r="790" spans="1:39" s="110" customFormat="1" ht="15" hidden="1" x14ac:dyDescent="0.25">
      <c r="A790" s="230" t="s">
        <v>8263</v>
      </c>
      <c r="B790" s="220"/>
      <c r="C790" s="220"/>
      <c r="D790" s="230" t="s">
        <v>8801</v>
      </c>
      <c r="E790" s="231" t="s">
        <v>11575</v>
      </c>
      <c r="F790" s="239">
        <f t="shared" si="136"/>
        <v>46043</v>
      </c>
      <c r="G790" s="259" t="str">
        <f t="shared" si="137"/>
        <v>A</v>
      </c>
      <c r="H790" s="274" t="str">
        <f t="shared" si="138"/>
        <v>MR_DER-1538_26</v>
      </c>
      <c r="I790" s="234" t="str">
        <f t="shared" si="139"/>
        <v>ND</v>
      </c>
      <c r="J790" s="234" t="str">
        <f t="shared" si="140"/>
        <v>ND</v>
      </c>
      <c r="K790" s="220" t="s">
        <v>3730</v>
      </c>
      <c r="L790" s="229">
        <v>46007</v>
      </c>
      <c r="M790" s="218" t="s">
        <v>11603</v>
      </c>
      <c r="N790" s="220" t="s">
        <v>5537</v>
      </c>
      <c r="O790" s="229">
        <v>46028</v>
      </c>
      <c r="P790" s="978"/>
      <c r="Q790" s="220" t="s">
        <v>3748</v>
      </c>
      <c r="R790" s="229">
        <v>46042</v>
      </c>
      <c r="S790" s="218" t="s">
        <v>12006</v>
      </c>
      <c r="T790" s="220"/>
      <c r="U790" s="229"/>
      <c r="V790" s="978"/>
      <c r="W790" s="110" t="s">
        <v>3748</v>
      </c>
      <c r="X790" s="229">
        <v>46043</v>
      </c>
      <c r="Y790" s="218" t="s">
        <v>12013</v>
      </c>
      <c r="Z790" s="220"/>
      <c r="AA790" s="220"/>
      <c r="AB790" s="220"/>
      <c r="AC790" s="220"/>
      <c r="AD790" s="220"/>
      <c r="AE790" s="220"/>
      <c r="AF790" s="220"/>
      <c r="AG790" s="220"/>
      <c r="AH790" s="220"/>
      <c r="AI790" s="220"/>
      <c r="AJ790" s="229"/>
      <c r="AK790" s="1220"/>
      <c r="AL790" s="220"/>
      <c r="AM790" s="220"/>
    </row>
    <row r="791" spans="1:39" s="110" customFormat="1" ht="15" hidden="1" x14ac:dyDescent="0.25">
      <c r="A791" s="230" t="s">
        <v>8263</v>
      </c>
      <c r="B791" s="220"/>
      <c r="C791" s="220"/>
      <c r="D791" s="230" t="s">
        <v>8801</v>
      </c>
      <c r="E791" s="231" t="s">
        <v>11576</v>
      </c>
      <c r="F791" s="239">
        <f t="shared" si="136"/>
        <v>46043</v>
      </c>
      <c r="G791" s="259" t="str">
        <f t="shared" si="137"/>
        <v>A</v>
      </c>
      <c r="H791" s="274" t="str">
        <f t="shared" si="138"/>
        <v>MR_DER-1538_26</v>
      </c>
      <c r="I791" s="234" t="str">
        <f t="shared" si="139"/>
        <v>ND</v>
      </c>
      <c r="J791" s="234" t="str">
        <f t="shared" si="140"/>
        <v>ND</v>
      </c>
      <c r="K791" s="220" t="s">
        <v>3730</v>
      </c>
      <c r="L791" s="229">
        <v>46007</v>
      </c>
      <c r="M791" s="218" t="s">
        <v>11603</v>
      </c>
      <c r="N791" s="220" t="s">
        <v>5537</v>
      </c>
      <c r="O791" s="229">
        <v>46028</v>
      </c>
      <c r="P791" s="978"/>
      <c r="Q791" s="220" t="s">
        <v>3748</v>
      </c>
      <c r="R791" s="229">
        <v>46042</v>
      </c>
      <c r="S791" s="218" t="s">
        <v>12006</v>
      </c>
      <c r="T791" s="220"/>
      <c r="U791" s="229"/>
      <c r="V791" s="978"/>
      <c r="W791" s="110" t="s">
        <v>3748</v>
      </c>
      <c r="X791" s="229">
        <v>46043</v>
      </c>
      <c r="Y791" s="218" t="s">
        <v>12013</v>
      </c>
      <c r="Z791" s="220"/>
      <c r="AA791" s="220"/>
      <c r="AB791" s="220"/>
      <c r="AC791" s="220"/>
      <c r="AD791" s="220"/>
      <c r="AE791" s="220"/>
      <c r="AF791" s="220"/>
      <c r="AG791" s="220"/>
      <c r="AH791" s="220"/>
      <c r="AI791" s="220"/>
      <c r="AJ791" s="229"/>
      <c r="AK791" s="1220"/>
      <c r="AL791" s="220"/>
      <c r="AM791" s="220"/>
    </row>
    <row r="792" spans="1:39" s="110" customFormat="1" ht="15" hidden="1" x14ac:dyDescent="0.25">
      <c r="A792" s="230" t="s">
        <v>8263</v>
      </c>
      <c r="B792" s="220"/>
      <c r="C792" s="220"/>
      <c r="D792" s="230" t="s">
        <v>8801</v>
      </c>
      <c r="E792" s="231" t="s">
        <v>11577</v>
      </c>
      <c r="F792" s="239">
        <f t="shared" si="136"/>
        <v>46043</v>
      </c>
      <c r="G792" s="259" t="str">
        <f t="shared" si="137"/>
        <v>A</v>
      </c>
      <c r="H792" s="274" t="str">
        <f t="shared" si="138"/>
        <v>MR_DER-1538_26</v>
      </c>
      <c r="I792" s="234" t="str">
        <f t="shared" si="139"/>
        <v>ND</v>
      </c>
      <c r="J792" s="234" t="str">
        <f t="shared" si="140"/>
        <v>ND</v>
      </c>
      <c r="K792" s="220" t="s">
        <v>3730</v>
      </c>
      <c r="L792" s="229">
        <v>46007</v>
      </c>
      <c r="M792" s="218" t="s">
        <v>11603</v>
      </c>
      <c r="N792" s="220" t="s">
        <v>5537</v>
      </c>
      <c r="O792" s="229">
        <v>46028</v>
      </c>
      <c r="P792" s="978"/>
      <c r="Q792" s="220" t="s">
        <v>3748</v>
      </c>
      <c r="R792" s="229">
        <v>46042</v>
      </c>
      <c r="S792" s="218" t="s">
        <v>12006</v>
      </c>
      <c r="T792" s="220"/>
      <c r="U792" s="229"/>
      <c r="V792" s="978"/>
      <c r="W792" s="110" t="s">
        <v>3748</v>
      </c>
      <c r="X792" s="229">
        <v>46043</v>
      </c>
      <c r="Y792" s="218" t="s">
        <v>12013</v>
      </c>
      <c r="Z792" s="220"/>
      <c r="AA792" s="220"/>
      <c r="AB792" s="220"/>
      <c r="AC792" s="220"/>
      <c r="AD792" s="220"/>
      <c r="AE792" s="220"/>
      <c r="AF792" s="220"/>
      <c r="AG792" s="220"/>
      <c r="AH792" s="220"/>
      <c r="AI792" s="220"/>
      <c r="AJ792" s="229"/>
      <c r="AK792" s="1220"/>
      <c r="AL792" s="220"/>
      <c r="AM792" s="220"/>
    </row>
    <row r="793" spans="1:39" s="110" customFormat="1" ht="15" hidden="1" x14ac:dyDescent="0.25">
      <c r="A793" s="230" t="s">
        <v>8263</v>
      </c>
      <c r="B793" s="220"/>
      <c r="C793" s="220"/>
      <c r="D793" s="230" t="s">
        <v>8801</v>
      </c>
      <c r="E793" s="231" t="s">
        <v>11578</v>
      </c>
      <c r="F793" s="239">
        <f t="shared" si="136"/>
        <v>46043</v>
      </c>
      <c r="G793" s="259" t="str">
        <f t="shared" si="137"/>
        <v>A</v>
      </c>
      <c r="H793" s="274" t="str">
        <f t="shared" si="138"/>
        <v>MR_DER-1538_26</v>
      </c>
      <c r="I793" s="234" t="str">
        <f t="shared" si="139"/>
        <v>ND</v>
      </c>
      <c r="J793" s="234" t="str">
        <f t="shared" si="140"/>
        <v>ND</v>
      </c>
      <c r="K793" s="220" t="s">
        <v>3730</v>
      </c>
      <c r="L793" s="229">
        <v>46007</v>
      </c>
      <c r="M793" s="218" t="s">
        <v>11603</v>
      </c>
      <c r="N793" s="220" t="s">
        <v>5537</v>
      </c>
      <c r="O793" s="229">
        <v>46028</v>
      </c>
      <c r="P793" s="978"/>
      <c r="Q793" s="220" t="s">
        <v>3748</v>
      </c>
      <c r="R793" s="229">
        <v>46042</v>
      </c>
      <c r="S793" s="218" t="s">
        <v>12006</v>
      </c>
      <c r="T793" s="220"/>
      <c r="U793" s="229"/>
      <c r="V793" s="978"/>
      <c r="W793" s="110" t="s">
        <v>3748</v>
      </c>
      <c r="X793" s="229">
        <v>46043</v>
      </c>
      <c r="Y793" s="218" t="s">
        <v>12013</v>
      </c>
      <c r="Z793" s="220"/>
      <c r="AA793" s="220"/>
      <c r="AB793" s="220"/>
      <c r="AC793" s="220"/>
      <c r="AD793" s="220"/>
      <c r="AE793" s="220"/>
      <c r="AF793" s="220"/>
      <c r="AG793" s="220"/>
      <c r="AH793" s="220"/>
      <c r="AI793" s="220"/>
      <c r="AJ793" s="229"/>
      <c r="AK793" s="1220"/>
      <c r="AL793" s="220"/>
      <c r="AM793" s="220"/>
    </row>
    <row r="794" spans="1:39" s="110" customFormat="1" ht="15" hidden="1" x14ac:dyDescent="0.25">
      <c r="A794" s="230" t="s">
        <v>8263</v>
      </c>
      <c r="B794" s="220"/>
      <c r="C794" s="220"/>
      <c r="D794" s="230" t="s">
        <v>8801</v>
      </c>
      <c r="E794" s="231" t="s">
        <v>11579</v>
      </c>
      <c r="F794" s="239">
        <f t="shared" si="136"/>
        <v>46043</v>
      </c>
      <c r="G794" s="259" t="str">
        <f t="shared" si="137"/>
        <v>A</v>
      </c>
      <c r="H794" s="274" t="str">
        <f t="shared" si="138"/>
        <v>MR_DER-1538_26</v>
      </c>
      <c r="I794" s="234" t="str">
        <f t="shared" si="139"/>
        <v>ND</v>
      </c>
      <c r="J794" s="234" t="str">
        <f t="shared" si="140"/>
        <v>ND</v>
      </c>
      <c r="K794" s="220" t="s">
        <v>3730</v>
      </c>
      <c r="L794" s="229">
        <v>46007</v>
      </c>
      <c r="M794" s="218" t="s">
        <v>11603</v>
      </c>
      <c r="N794" s="220" t="s">
        <v>5537</v>
      </c>
      <c r="O794" s="229">
        <v>46028</v>
      </c>
      <c r="P794" s="978"/>
      <c r="Q794" s="220" t="s">
        <v>3748</v>
      </c>
      <c r="R794" s="229">
        <v>46042</v>
      </c>
      <c r="S794" s="218" t="s">
        <v>12006</v>
      </c>
      <c r="T794" s="220"/>
      <c r="U794" s="229"/>
      <c r="V794" s="978"/>
      <c r="W794" s="110" t="s">
        <v>3748</v>
      </c>
      <c r="X794" s="229">
        <v>46043</v>
      </c>
      <c r="Y794" s="218" t="s">
        <v>12013</v>
      </c>
      <c r="Z794" s="220"/>
      <c r="AA794" s="220"/>
      <c r="AB794" s="220"/>
      <c r="AC794" s="220"/>
      <c r="AD794" s="220"/>
      <c r="AE794" s="220"/>
      <c r="AF794" s="220"/>
      <c r="AG794" s="220"/>
      <c r="AH794" s="220"/>
      <c r="AI794" s="220"/>
      <c r="AJ794" s="229"/>
      <c r="AK794" s="1220"/>
      <c r="AL794" s="220"/>
      <c r="AM794" s="220"/>
    </row>
    <row r="795" spans="1:39" s="110" customFormat="1" ht="15" hidden="1" x14ac:dyDescent="0.25">
      <c r="A795" s="230" t="s">
        <v>8263</v>
      </c>
      <c r="B795" s="220"/>
      <c r="C795" s="220"/>
      <c r="D795" s="230" t="s">
        <v>8801</v>
      </c>
      <c r="E795" s="231" t="s">
        <v>11580</v>
      </c>
      <c r="F795" s="239">
        <f t="shared" si="136"/>
        <v>46043</v>
      </c>
      <c r="G795" s="259" t="str">
        <f t="shared" si="137"/>
        <v>A</v>
      </c>
      <c r="H795" s="274" t="str">
        <f t="shared" si="138"/>
        <v>MR_DER-1538_26</v>
      </c>
      <c r="I795" s="234" t="str">
        <f t="shared" si="139"/>
        <v>ND</v>
      </c>
      <c r="J795" s="234" t="str">
        <f t="shared" si="140"/>
        <v>ND</v>
      </c>
      <c r="K795" s="220" t="s">
        <v>3730</v>
      </c>
      <c r="L795" s="229">
        <v>46007</v>
      </c>
      <c r="M795" s="218" t="s">
        <v>11603</v>
      </c>
      <c r="N795" s="220" t="s">
        <v>5537</v>
      </c>
      <c r="O795" s="229">
        <v>46028</v>
      </c>
      <c r="P795" s="978"/>
      <c r="Q795" s="220" t="s">
        <v>3748</v>
      </c>
      <c r="R795" s="229">
        <v>46042</v>
      </c>
      <c r="S795" s="218" t="s">
        <v>12006</v>
      </c>
      <c r="T795" s="220"/>
      <c r="U795" s="229"/>
      <c r="V795" s="978"/>
      <c r="W795" s="110" t="s">
        <v>3748</v>
      </c>
      <c r="X795" s="229">
        <v>46043</v>
      </c>
      <c r="Y795" s="218" t="s">
        <v>12013</v>
      </c>
      <c r="Z795" s="220"/>
      <c r="AA795" s="220"/>
      <c r="AB795" s="220"/>
      <c r="AC795" s="220"/>
      <c r="AD795" s="220"/>
      <c r="AE795" s="220"/>
      <c r="AF795" s="220"/>
      <c r="AG795" s="220"/>
      <c r="AH795" s="220"/>
      <c r="AI795" s="220"/>
      <c r="AJ795" s="229"/>
      <c r="AK795" s="1220"/>
      <c r="AL795" s="220"/>
      <c r="AM795" s="220"/>
    </row>
    <row r="796" spans="1:39" s="110" customFormat="1" ht="15" hidden="1" x14ac:dyDescent="0.25">
      <c r="A796" s="230" t="s">
        <v>8263</v>
      </c>
      <c r="B796" s="220"/>
      <c r="C796" s="220"/>
      <c r="D796" s="230" t="s">
        <v>8801</v>
      </c>
      <c r="E796" s="231" t="s">
        <v>11581</v>
      </c>
      <c r="F796" s="239">
        <f t="shared" si="136"/>
        <v>46043</v>
      </c>
      <c r="G796" s="259" t="str">
        <f t="shared" si="137"/>
        <v>A</v>
      </c>
      <c r="H796" s="274" t="str">
        <f t="shared" si="138"/>
        <v>MR_DER-1538_26</v>
      </c>
      <c r="I796" s="234" t="str">
        <f t="shared" si="139"/>
        <v>ND</v>
      </c>
      <c r="J796" s="234" t="str">
        <f t="shared" si="140"/>
        <v>ND</v>
      </c>
      <c r="K796" s="220" t="s">
        <v>3730</v>
      </c>
      <c r="L796" s="229">
        <v>46007</v>
      </c>
      <c r="M796" s="218" t="s">
        <v>11603</v>
      </c>
      <c r="N796" s="220" t="s">
        <v>5537</v>
      </c>
      <c r="O796" s="229">
        <v>46028</v>
      </c>
      <c r="P796" s="978"/>
      <c r="Q796" s="220" t="s">
        <v>3748</v>
      </c>
      <c r="R796" s="229">
        <v>46042</v>
      </c>
      <c r="S796" s="218" t="s">
        <v>12006</v>
      </c>
      <c r="T796" s="220"/>
      <c r="U796" s="229"/>
      <c r="V796" s="978"/>
      <c r="W796" s="110" t="s">
        <v>3748</v>
      </c>
      <c r="X796" s="229">
        <v>46043</v>
      </c>
      <c r="Y796" s="218" t="s">
        <v>12013</v>
      </c>
      <c r="Z796" s="220"/>
      <c r="AA796" s="220"/>
      <c r="AB796" s="220"/>
      <c r="AC796" s="220"/>
      <c r="AD796" s="220"/>
      <c r="AE796" s="220"/>
      <c r="AF796" s="220"/>
      <c r="AG796" s="220"/>
      <c r="AH796" s="220"/>
      <c r="AI796" s="220"/>
      <c r="AJ796" s="229"/>
      <c r="AK796" s="1220"/>
      <c r="AL796" s="220"/>
      <c r="AM796" s="220"/>
    </row>
    <row r="797" spans="1:39" s="110" customFormat="1" ht="15" hidden="1" x14ac:dyDescent="0.25">
      <c r="A797" s="230" t="s">
        <v>8263</v>
      </c>
      <c r="B797" s="220"/>
      <c r="C797" s="220"/>
      <c r="D797" s="230" t="s">
        <v>8801</v>
      </c>
      <c r="E797" s="231" t="s">
        <v>11582</v>
      </c>
      <c r="F797" s="239">
        <f t="shared" si="136"/>
        <v>46043</v>
      </c>
      <c r="G797" s="259" t="str">
        <f t="shared" si="137"/>
        <v>A</v>
      </c>
      <c r="H797" s="274" t="str">
        <f t="shared" si="138"/>
        <v>MR_DER-1538_26</v>
      </c>
      <c r="I797" s="234" t="str">
        <f t="shared" si="139"/>
        <v>ND</v>
      </c>
      <c r="J797" s="234" t="str">
        <f t="shared" si="140"/>
        <v>ND</v>
      </c>
      <c r="K797" s="220" t="s">
        <v>3730</v>
      </c>
      <c r="L797" s="229">
        <v>46007</v>
      </c>
      <c r="M797" s="218" t="s">
        <v>11603</v>
      </c>
      <c r="N797" s="220" t="s">
        <v>5537</v>
      </c>
      <c r="O797" s="229">
        <v>46028</v>
      </c>
      <c r="P797" s="978"/>
      <c r="Q797" s="220" t="s">
        <v>3748</v>
      </c>
      <c r="R797" s="229">
        <v>46042</v>
      </c>
      <c r="S797" s="218" t="s">
        <v>12006</v>
      </c>
      <c r="T797" s="220"/>
      <c r="U797" s="229"/>
      <c r="V797" s="978"/>
      <c r="W797" s="110" t="s">
        <v>3748</v>
      </c>
      <c r="X797" s="229">
        <v>46043</v>
      </c>
      <c r="Y797" s="218" t="s">
        <v>12013</v>
      </c>
      <c r="Z797" s="220"/>
      <c r="AA797" s="220"/>
      <c r="AB797" s="220"/>
      <c r="AC797" s="220"/>
      <c r="AD797" s="220"/>
      <c r="AE797" s="220"/>
      <c r="AF797" s="220"/>
      <c r="AG797" s="220"/>
      <c r="AH797" s="220"/>
      <c r="AI797" s="220"/>
      <c r="AJ797" s="229"/>
      <c r="AK797" s="1220"/>
      <c r="AL797" s="220"/>
      <c r="AM797" s="220"/>
    </row>
    <row r="798" spans="1:39" s="110" customFormat="1" ht="15" hidden="1" x14ac:dyDescent="0.25">
      <c r="A798" s="230" t="s">
        <v>8263</v>
      </c>
      <c r="B798" s="220"/>
      <c r="C798" s="220"/>
      <c r="D798" s="230" t="s">
        <v>8801</v>
      </c>
      <c r="E798" s="231" t="s">
        <v>11583</v>
      </c>
      <c r="F798" s="239">
        <f t="shared" si="136"/>
        <v>46043</v>
      </c>
      <c r="G798" s="259" t="str">
        <f t="shared" si="137"/>
        <v>A</v>
      </c>
      <c r="H798" s="274" t="str">
        <f t="shared" si="138"/>
        <v>MR_DER-1538_26</v>
      </c>
      <c r="I798" s="234" t="str">
        <f t="shared" si="139"/>
        <v>ND</v>
      </c>
      <c r="J798" s="234" t="str">
        <f t="shared" si="140"/>
        <v>ND</v>
      </c>
      <c r="K798" s="220" t="s">
        <v>3730</v>
      </c>
      <c r="L798" s="229">
        <v>46007</v>
      </c>
      <c r="M798" s="218" t="s">
        <v>11603</v>
      </c>
      <c r="N798" s="220" t="s">
        <v>5537</v>
      </c>
      <c r="O798" s="229">
        <v>46028</v>
      </c>
      <c r="P798" s="978"/>
      <c r="Q798" s="220" t="s">
        <v>3748</v>
      </c>
      <c r="R798" s="229">
        <v>46042</v>
      </c>
      <c r="S798" s="218" t="s">
        <v>12006</v>
      </c>
      <c r="T798" s="220"/>
      <c r="U798" s="229"/>
      <c r="V798" s="978"/>
      <c r="W798" s="110" t="s">
        <v>3748</v>
      </c>
      <c r="X798" s="229">
        <v>46043</v>
      </c>
      <c r="Y798" s="218" t="s">
        <v>12013</v>
      </c>
      <c r="Z798" s="220"/>
      <c r="AA798" s="220"/>
      <c r="AB798" s="220"/>
      <c r="AC798" s="220"/>
      <c r="AD798" s="220"/>
      <c r="AE798" s="220"/>
      <c r="AF798" s="220"/>
      <c r="AG798" s="220"/>
      <c r="AH798" s="220"/>
      <c r="AI798" s="220"/>
      <c r="AJ798" s="229"/>
      <c r="AK798" s="1220"/>
      <c r="AL798" s="220"/>
      <c r="AM798" s="220"/>
    </row>
    <row r="799" spans="1:39" s="110" customFormat="1" ht="15" hidden="1" x14ac:dyDescent="0.25">
      <c r="A799" s="230" t="s">
        <v>8263</v>
      </c>
      <c r="B799" s="220"/>
      <c r="C799" s="220"/>
      <c r="D799" s="230" t="s">
        <v>8801</v>
      </c>
      <c r="E799" s="231" t="s">
        <v>11584</v>
      </c>
      <c r="F799" s="239">
        <f t="shared" si="136"/>
        <v>46043</v>
      </c>
      <c r="G799" s="259" t="str">
        <f t="shared" si="137"/>
        <v>A</v>
      </c>
      <c r="H799" s="274" t="str">
        <f t="shared" si="138"/>
        <v>MR_DER-1538_26</v>
      </c>
      <c r="I799" s="234" t="str">
        <f t="shared" si="139"/>
        <v>ND</v>
      </c>
      <c r="J799" s="234" t="str">
        <f t="shared" si="140"/>
        <v>ND</v>
      </c>
      <c r="K799" s="220" t="s">
        <v>3730</v>
      </c>
      <c r="L799" s="229">
        <v>46007</v>
      </c>
      <c r="M799" s="218" t="s">
        <v>11603</v>
      </c>
      <c r="N799" s="220" t="s">
        <v>5537</v>
      </c>
      <c r="O799" s="229">
        <v>46028</v>
      </c>
      <c r="P799" s="978"/>
      <c r="Q799" s="220" t="s">
        <v>3748</v>
      </c>
      <c r="R799" s="229">
        <v>46042</v>
      </c>
      <c r="S799" s="218" t="s">
        <v>12006</v>
      </c>
      <c r="T799" s="220"/>
      <c r="U799" s="229"/>
      <c r="V799" s="978"/>
      <c r="W799" s="110" t="s">
        <v>3748</v>
      </c>
      <c r="X799" s="229">
        <v>46043</v>
      </c>
      <c r="Y799" s="218" t="s">
        <v>12013</v>
      </c>
      <c r="Z799" s="220"/>
      <c r="AA799" s="220"/>
      <c r="AB799" s="220"/>
      <c r="AC799" s="220"/>
      <c r="AD799" s="220"/>
      <c r="AE799" s="220"/>
      <c r="AF799" s="220"/>
      <c r="AG799" s="220"/>
      <c r="AH799" s="220"/>
      <c r="AI799" s="220"/>
      <c r="AJ799" s="229"/>
      <c r="AK799" s="1220"/>
      <c r="AL799" s="220"/>
      <c r="AM799" s="220"/>
    </row>
    <row r="800" spans="1:39" s="110" customFormat="1" ht="15" hidden="1" x14ac:dyDescent="0.25">
      <c r="A800" s="230" t="s">
        <v>8263</v>
      </c>
      <c r="B800" s="220"/>
      <c r="C800" s="220"/>
      <c r="D800" s="230" t="s">
        <v>8801</v>
      </c>
      <c r="E800" s="231" t="s">
        <v>11585</v>
      </c>
      <c r="F800" s="239">
        <f t="shared" si="136"/>
        <v>46043</v>
      </c>
      <c r="G800" s="259" t="str">
        <f t="shared" si="137"/>
        <v>A</v>
      </c>
      <c r="H800" s="274" t="str">
        <f t="shared" si="138"/>
        <v>MR_DER-1538_26</v>
      </c>
      <c r="I800" s="234" t="str">
        <f t="shared" si="139"/>
        <v>ND</v>
      </c>
      <c r="J800" s="234" t="str">
        <f t="shared" si="140"/>
        <v>ND</v>
      </c>
      <c r="K800" s="220" t="s">
        <v>3730</v>
      </c>
      <c r="L800" s="229">
        <v>46007</v>
      </c>
      <c r="M800" s="218" t="s">
        <v>11603</v>
      </c>
      <c r="N800" s="220" t="s">
        <v>5537</v>
      </c>
      <c r="O800" s="229">
        <v>46028</v>
      </c>
      <c r="P800" s="978"/>
      <c r="Q800" s="220" t="s">
        <v>3748</v>
      </c>
      <c r="R800" s="229">
        <v>46042</v>
      </c>
      <c r="S800" s="218" t="s">
        <v>12006</v>
      </c>
      <c r="T800" s="220"/>
      <c r="U800" s="229"/>
      <c r="V800" s="978"/>
      <c r="W800" s="110" t="s">
        <v>3748</v>
      </c>
      <c r="X800" s="229">
        <v>46043</v>
      </c>
      <c r="Y800" s="218" t="s">
        <v>12013</v>
      </c>
      <c r="Z800" s="220"/>
      <c r="AA800" s="220"/>
      <c r="AB800" s="220"/>
      <c r="AC800" s="220"/>
      <c r="AD800" s="220"/>
      <c r="AE800" s="220"/>
      <c r="AF800" s="220"/>
      <c r="AG800" s="220"/>
      <c r="AH800" s="220"/>
      <c r="AI800" s="220"/>
      <c r="AJ800" s="229"/>
      <c r="AK800" s="1220"/>
      <c r="AL800" s="220"/>
      <c r="AM800" s="220"/>
    </row>
    <row r="801" spans="1:39" s="110" customFormat="1" ht="15" hidden="1" x14ac:dyDescent="0.25">
      <c r="A801" s="230" t="s">
        <v>8263</v>
      </c>
      <c r="B801" s="220"/>
      <c r="C801" s="220"/>
      <c r="D801" s="230" t="s">
        <v>8801</v>
      </c>
      <c r="E801" s="231" t="s">
        <v>11586</v>
      </c>
      <c r="F801" s="239">
        <f t="shared" si="136"/>
        <v>46043</v>
      </c>
      <c r="G801" s="259" t="str">
        <f t="shared" si="137"/>
        <v>A</v>
      </c>
      <c r="H801" s="274" t="str">
        <f t="shared" si="138"/>
        <v>MR_DER-1538_26</v>
      </c>
      <c r="I801" s="234" t="str">
        <f t="shared" si="139"/>
        <v>ND</v>
      </c>
      <c r="J801" s="234" t="str">
        <f t="shared" si="140"/>
        <v>ND</v>
      </c>
      <c r="K801" s="220" t="s">
        <v>3730</v>
      </c>
      <c r="L801" s="229">
        <v>46007</v>
      </c>
      <c r="M801" s="218" t="s">
        <v>11603</v>
      </c>
      <c r="N801" s="220" t="s">
        <v>5537</v>
      </c>
      <c r="O801" s="229">
        <v>46028</v>
      </c>
      <c r="P801" s="978"/>
      <c r="Q801" s="220" t="s">
        <v>3748</v>
      </c>
      <c r="R801" s="229">
        <v>46042</v>
      </c>
      <c r="S801" s="218" t="s">
        <v>12006</v>
      </c>
      <c r="T801" s="220"/>
      <c r="U801" s="229"/>
      <c r="V801" s="978"/>
      <c r="W801" s="110" t="s">
        <v>3748</v>
      </c>
      <c r="X801" s="229">
        <v>46043</v>
      </c>
      <c r="Y801" s="218" t="s">
        <v>12013</v>
      </c>
      <c r="Z801" s="220"/>
      <c r="AA801" s="220"/>
      <c r="AB801" s="220"/>
      <c r="AC801" s="220"/>
      <c r="AD801" s="220"/>
      <c r="AE801" s="220"/>
      <c r="AF801" s="220"/>
      <c r="AG801" s="220"/>
      <c r="AH801" s="220"/>
      <c r="AI801" s="220"/>
      <c r="AJ801" s="229"/>
      <c r="AK801" s="1220"/>
      <c r="AL801" s="220"/>
      <c r="AM801" s="220"/>
    </row>
    <row r="802" spans="1:39" s="110" customFormat="1" ht="15" hidden="1" x14ac:dyDescent="0.25">
      <c r="A802" s="230" t="s">
        <v>8263</v>
      </c>
      <c r="B802" s="220"/>
      <c r="C802" s="220"/>
      <c r="D802" s="230" t="s">
        <v>8801</v>
      </c>
      <c r="E802" s="231" t="s">
        <v>11587</v>
      </c>
      <c r="F802" s="239">
        <f t="shared" si="136"/>
        <v>46043</v>
      </c>
      <c r="G802" s="259" t="str">
        <f t="shared" si="137"/>
        <v>A</v>
      </c>
      <c r="H802" s="274" t="str">
        <f t="shared" si="138"/>
        <v>MR_DER-1538_26</v>
      </c>
      <c r="I802" s="234" t="str">
        <f t="shared" si="139"/>
        <v>ND</v>
      </c>
      <c r="J802" s="234" t="str">
        <f t="shared" si="140"/>
        <v>ND</v>
      </c>
      <c r="K802" s="220" t="s">
        <v>3730</v>
      </c>
      <c r="L802" s="229">
        <v>46007</v>
      </c>
      <c r="M802" s="218" t="s">
        <v>11603</v>
      </c>
      <c r="N802" s="220" t="s">
        <v>5537</v>
      </c>
      <c r="O802" s="229">
        <v>46028</v>
      </c>
      <c r="P802" s="978"/>
      <c r="Q802" s="220" t="s">
        <v>3748</v>
      </c>
      <c r="R802" s="229">
        <v>46042</v>
      </c>
      <c r="S802" s="218" t="s">
        <v>12006</v>
      </c>
      <c r="T802" s="220"/>
      <c r="U802" s="229"/>
      <c r="V802" s="978"/>
      <c r="W802" s="110" t="s">
        <v>3748</v>
      </c>
      <c r="X802" s="229">
        <v>46043</v>
      </c>
      <c r="Y802" s="218" t="s">
        <v>12013</v>
      </c>
      <c r="Z802" s="220"/>
      <c r="AA802" s="220"/>
      <c r="AB802" s="220"/>
      <c r="AC802" s="220"/>
      <c r="AD802" s="220"/>
      <c r="AE802" s="220"/>
      <c r="AF802" s="220"/>
      <c r="AG802" s="220"/>
      <c r="AH802" s="220"/>
      <c r="AI802" s="220"/>
      <c r="AJ802" s="229"/>
      <c r="AK802" s="1220"/>
      <c r="AL802" s="220"/>
      <c r="AM802" s="220"/>
    </row>
    <row r="803" spans="1:39" s="110" customFormat="1" ht="15" hidden="1" x14ac:dyDescent="0.25">
      <c r="A803" s="230" t="s">
        <v>8263</v>
      </c>
      <c r="B803" s="220"/>
      <c r="C803" s="220"/>
      <c r="D803" s="230" t="s">
        <v>8801</v>
      </c>
      <c r="E803" s="231" t="s">
        <v>11588</v>
      </c>
      <c r="F803" s="239">
        <f t="shared" si="136"/>
        <v>46043</v>
      </c>
      <c r="G803" s="259" t="str">
        <f t="shared" si="137"/>
        <v>A</v>
      </c>
      <c r="H803" s="274" t="str">
        <f t="shared" si="138"/>
        <v>MR_DER-1538_26</v>
      </c>
      <c r="I803" s="234" t="str">
        <f t="shared" si="139"/>
        <v>ND</v>
      </c>
      <c r="J803" s="234" t="str">
        <f t="shared" si="140"/>
        <v>ND</v>
      </c>
      <c r="K803" s="220" t="s">
        <v>3730</v>
      </c>
      <c r="L803" s="229">
        <v>46007</v>
      </c>
      <c r="M803" s="218" t="s">
        <v>11603</v>
      </c>
      <c r="N803" s="220" t="s">
        <v>5537</v>
      </c>
      <c r="O803" s="229">
        <v>46028</v>
      </c>
      <c r="P803" s="978"/>
      <c r="Q803" s="220" t="s">
        <v>3748</v>
      </c>
      <c r="R803" s="229">
        <v>46042</v>
      </c>
      <c r="S803" s="218" t="s">
        <v>12006</v>
      </c>
      <c r="T803" s="220"/>
      <c r="U803" s="229"/>
      <c r="V803" s="978"/>
      <c r="W803" s="110" t="s">
        <v>3748</v>
      </c>
      <c r="X803" s="229">
        <v>46043</v>
      </c>
      <c r="Y803" s="218" t="s">
        <v>12013</v>
      </c>
      <c r="Z803" s="220"/>
      <c r="AA803" s="220"/>
      <c r="AB803" s="220"/>
      <c r="AC803" s="220"/>
      <c r="AD803" s="220"/>
      <c r="AE803" s="220"/>
      <c r="AF803" s="220"/>
      <c r="AG803" s="220"/>
      <c r="AH803" s="220"/>
      <c r="AI803" s="220"/>
      <c r="AJ803" s="229"/>
      <c r="AK803" s="1220"/>
      <c r="AL803" s="220"/>
      <c r="AM803" s="220"/>
    </row>
    <row r="804" spans="1:39" s="110" customFormat="1" ht="15" hidden="1" x14ac:dyDescent="0.25">
      <c r="A804" s="230" t="s">
        <v>8263</v>
      </c>
      <c r="B804" s="220"/>
      <c r="C804" s="220"/>
      <c r="D804" s="230" t="s">
        <v>8801</v>
      </c>
      <c r="E804" s="231" t="s">
        <v>11589</v>
      </c>
      <c r="F804" s="239">
        <f t="shared" ref="F804:F835" si="141">IF(L804&lt;&gt;0,MAX(L804,R804,X804,AD804,AJ804,AP804),"NE")</f>
        <v>46043</v>
      </c>
      <c r="G804" s="259" t="str">
        <f t="shared" ref="G804:G835" si="142">IF($F804="","",INDEX($K804:$FI804,1,MATCH($F804,$K804:$FI804,)-1))</f>
        <v>A</v>
      </c>
      <c r="H804" s="274" t="str">
        <f t="shared" ref="H804:H835" si="143">IF($F804="","",INDEX($K804:$AY804,1,MATCH($F804,$K804:$AY804,)+1))</f>
        <v>MR_DER-1538_26</v>
      </c>
      <c r="I804" s="234" t="str">
        <f t="shared" ref="I804:I835" si="144">IF(F804="NE",F804,IF(INDEX(K804:CP804,,MATCH(F804,K804:CP804,0)+3)&lt;&gt;0,INDEX(K804:CP804,,MATCH(F804,K804:CP804,0)+3),"ND"))</f>
        <v>ND</v>
      </c>
      <c r="J804" s="234" t="str">
        <f t="shared" ref="J804:J835" si="145">IF(G804="NE",G804,IF(INDEX(K804:CQ804,,MATCH(G804,K804:CQ804,0)+3)&lt;&gt;0,INDEX(K804:CQ804,,MATCH(G804,K804:CQ804,0)+3),"ND"))</f>
        <v>ND</v>
      </c>
      <c r="K804" s="220" t="s">
        <v>3730</v>
      </c>
      <c r="L804" s="229">
        <v>46007</v>
      </c>
      <c r="M804" s="218" t="s">
        <v>11603</v>
      </c>
      <c r="N804" s="220" t="s">
        <v>5537</v>
      </c>
      <c r="O804" s="229">
        <v>46028</v>
      </c>
      <c r="P804" s="978"/>
      <c r="Q804" s="220" t="s">
        <v>3748</v>
      </c>
      <c r="R804" s="229">
        <v>46042</v>
      </c>
      <c r="S804" s="218" t="s">
        <v>12006</v>
      </c>
      <c r="T804" s="220"/>
      <c r="U804" s="229"/>
      <c r="V804" s="978"/>
      <c r="W804" s="110" t="s">
        <v>3748</v>
      </c>
      <c r="X804" s="229">
        <v>46043</v>
      </c>
      <c r="Y804" s="218" t="s">
        <v>12013</v>
      </c>
      <c r="Z804" s="220"/>
      <c r="AA804" s="220"/>
      <c r="AB804" s="220"/>
      <c r="AC804" s="220"/>
      <c r="AD804" s="220"/>
      <c r="AE804" s="220"/>
      <c r="AF804" s="220"/>
      <c r="AG804" s="220"/>
      <c r="AH804" s="220"/>
      <c r="AI804" s="220"/>
      <c r="AJ804" s="229"/>
      <c r="AK804" s="1220"/>
      <c r="AL804" s="220"/>
      <c r="AM804" s="220"/>
    </row>
    <row r="805" spans="1:39" s="110" customFormat="1" ht="15" hidden="1" x14ac:dyDescent="0.25">
      <c r="A805" s="230" t="s">
        <v>8263</v>
      </c>
      <c r="B805" s="220"/>
      <c r="C805" s="220"/>
      <c r="D805" s="230" t="s">
        <v>8801</v>
      </c>
      <c r="E805" s="231" t="s">
        <v>11590</v>
      </c>
      <c r="F805" s="239">
        <f t="shared" si="141"/>
        <v>46043</v>
      </c>
      <c r="G805" s="259" t="str">
        <f t="shared" si="142"/>
        <v>A</v>
      </c>
      <c r="H805" s="274" t="str">
        <f t="shared" si="143"/>
        <v>MR_DER-1538_26</v>
      </c>
      <c r="I805" s="234" t="str">
        <f t="shared" si="144"/>
        <v>ND</v>
      </c>
      <c r="J805" s="234" t="str">
        <f t="shared" si="145"/>
        <v>ND</v>
      </c>
      <c r="K805" s="220" t="s">
        <v>3730</v>
      </c>
      <c r="L805" s="229">
        <v>46007</v>
      </c>
      <c r="M805" s="218" t="s">
        <v>11603</v>
      </c>
      <c r="N805" s="220" t="s">
        <v>5537</v>
      </c>
      <c r="O805" s="229">
        <v>46028</v>
      </c>
      <c r="P805" s="978"/>
      <c r="Q805" s="220" t="s">
        <v>3748</v>
      </c>
      <c r="R805" s="229">
        <v>46042</v>
      </c>
      <c r="S805" s="218" t="s">
        <v>12006</v>
      </c>
      <c r="T805" s="220"/>
      <c r="U805" s="229"/>
      <c r="V805" s="978"/>
      <c r="W805" s="110" t="s">
        <v>3748</v>
      </c>
      <c r="X805" s="229">
        <v>46043</v>
      </c>
      <c r="Y805" s="218" t="s">
        <v>12013</v>
      </c>
      <c r="Z805" s="220"/>
      <c r="AA805" s="220"/>
      <c r="AB805" s="220"/>
      <c r="AC805" s="220"/>
      <c r="AD805" s="220"/>
      <c r="AE805" s="220"/>
      <c r="AF805" s="220"/>
      <c r="AG805" s="220"/>
      <c r="AH805" s="220"/>
      <c r="AI805" s="220"/>
      <c r="AJ805" s="229"/>
      <c r="AK805" s="1220"/>
      <c r="AL805" s="220"/>
      <c r="AM805" s="220"/>
    </row>
    <row r="806" spans="1:39" s="110" customFormat="1" ht="15" hidden="1" x14ac:dyDescent="0.25">
      <c r="A806" s="230" t="s">
        <v>8263</v>
      </c>
      <c r="B806" s="220"/>
      <c r="C806" s="220"/>
      <c r="D806" s="230" t="s">
        <v>8801</v>
      </c>
      <c r="E806" s="231" t="s">
        <v>11591</v>
      </c>
      <c r="F806" s="239">
        <f t="shared" si="141"/>
        <v>46043</v>
      </c>
      <c r="G806" s="259" t="str">
        <f t="shared" si="142"/>
        <v>A</v>
      </c>
      <c r="H806" s="274" t="str">
        <f t="shared" si="143"/>
        <v>MR_DER-1538_26</v>
      </c>
      <c r="I806" s="234" t="str">
        <f t="shared" si="144"/>
        <v>ND</v>
      </c>
      <c r="J806" s="234" t="str">
        <f t="shared" si="145"/>
        <v>ND</v>
      </c>
      <c r="K806" s="220" t="s">
        <v>3730</v>
      </c>
      <c r="L806" s="229">
        <v>46007</v>
      </c>
      <c r="M806" s="218" t="s">
        <v>11603</v>
      </c>
      <c r="N806" s="220" t="s">
        <v>5537</v>
      </c>
      <c r="O806" s="229">
        <v>46028</v>
      </c>
      <c r="P806" s="978"/>
      <c r="Q806" s="220" t="s">
        <v>3748</v>
      </c>
      <c r="R806" s="229">
        <v>46042</v>
      </c>
      <c r="S806" s="218" t="s">
        <v>12006</v>
      </c>
      <c r="T806" s="220"/>
      <c r="U806" s="229"/>
      <c r="V806" s="978"/>
      <c r="W806" s="110" t="s">
        <v>3748</v>
      </c>
      <c r="X806" s="229">
        <v>46043</v>
      </c>
      <c r="Y806" s="218" t="s">
        <v>12013</v>
      </c>
      <c r="Z806" s="220"/>
      <c r="AA806" s="220"/>
      <c r="AB806" s="220"/>
      <c r="AC806" s="220"/>
      <c r="AD806" s="220"/>
      <c r="AE806" s="220"/>
      <c r="AF806" s="220"/>
      <c r="AG806" s="220"/>
      <c r="AH806" s="220"/>
      <c r="AI806" s="220"/>
      <c r="AJ806" s="229"/>
      <c r="AK806" s="1220"/>
      <c r="AL806" s="220"/>
      <c r="AM806" s="220"/>
    </row>
    <row r="807" spans="1:39" s="110" customFormat="1" ht="15" hidden="1" x14ac:dyDescent="0.25">
      <c r="A807" s="230" t="s">
        <v>8263</v>
      </c>
      <c r="B807" s="220"/>
      <c r="C807" s="220"/>
      <c r="D807" s="230" t="s">
        <v>8801</v>
      </c>
      <c r="E807" s="231" t="s">
        <v>11592</v>
      </c>
      <c r="F807" s="239">
        <f t="shared" si="141"/>
        <v>46043</v>
      </c>
      <c r="G807" s="259" t="str">
        <f t="shared" si="142"/>
        <v>A</v>
      </c>
      <c r="H807" s="274" t="str">
        <f t="shared" si="143"/>
        <v>MR_DER-1538_26</v>
      </c>
      <c r="I807" s="234" t="str">
        <f t="shared" si="144"/>
        <v>ND</v>
      </c>
      <c r="J807" s="234" t="str">
        <f t="shared" si="145"/>
        <v>ND</v>
      </c>
      <c r="K807" s="220" t="s">
        <v>3730</v>
      </c>
      <c r="L807" s="229">
        <v>46007</v>
      </c>
      <c r="M807" s="218" t="s">
        <v>11603</v>
      </c>
      <c r="N807" s="220" t="s">
        <v>5537</v>
      </c>
      <c r="O807" s="229">
        <v>46028</v>
      </c>
      <c r="P807" s="978"/>
      <c r="Q807" s="220" t="s">
        <v>3748</v>
      </c>
      <c r="R807" s="229">
        <v>46042</v>
      </c>
      <c r="S807" s="218" t="s">
        <v>12006</v>
      </c>
      <c r="T807" s="220"/>
      <c r="U807" s="229"/>
      <c r="V807" s="978"/>
      <c r="W807" s="110" t="s">
        <v>3748</v>
      </c>
      <c r="X807" s="229">
        <v>46043</v>
      </c>
      <c r="Y807" s="218" t="s">
        <v>12013</v>
      </c>
      <c r="Z807" s="220"/>
      <c r="AA807" s="220"/>
      <c r="AB807" s="220"/>
      <c r="AC807" s="220"/>
      <c r="AD807" s="220"/>
      <c r="AE807" s="220"/>
      <c r="AF807" s="220"/>
      <c r="AG807" s="220"/>
      <c r="AH807" s="220"/>
      <c r="AI807" s="220"/>
      <c r="AJ807" s="229"/>
      <c r="AK807" s="1220"/>
      <c r="AL807" s="220"/>
      <c r="AM807" s="220"/>
    </row>
    <row r="808" spans="1:39" s="110" customFormat="1" ht="15" hidden="1" x14ac:dyDescent="0.25">
      <c r="A808" s="230" t="s">
        <v>8263</v>
      </c>
      <c r="B808" s="220"/>
      <c r="C808" s="220"/>
      <c r="D808" s="230" t="s">
        <v>8801</v>
      </c>
      <c r="E808" s="231" t="s">
        <v>11593</v>
      </c>
      <c r="F808" s="239">
        <f t="shared" si="141"/>
        <v>46043</v>
      </c>
      <c r="G808" s="259" t="str">
        <f t="shared" si="142"/>
        <v>A</v>
      </c>
      <c r="H808" s="274" t="str">
        <f t="shared" si="143"/>
        <v>MR_DER-1538_26</v>
      </c>
      <c r="I808" s="234" t="str">
        <f t="shared" si="144"/>
        <v>ND</v>
      </c>
      <c r="J808" s="234" t="str">
        <f t="shared" si="145"/>
        <v>ND</v>
      </c>
      <c r="K808" s="220" t="s">
        <v>3730</v>
      </c>
      <c r="L808" s="229">
        <v>46007</v>
      </c>
      <c r="M808" s="218" t="s">
        <v>11603</v>
      </c>
      <c r="N808" s="220" t="s">
        <v>5537</v>
      </c>
      <c r="O808" s="229">
        <v>46028</v>
      </c>
      <c r="P808" s="978"/>
      <c r="Q808" s="220" t="s">
        <v>3748</v>
      </c>
      <c r="R808" s="229">
        <v>46042</v>
      </c>
      <c r="S808" s="218" t="s">
        <v>12006</v>
      </c>
      <c r="T808" s="220"/>
      <c r="U808" s="229"/>
      <c r="V808" s="978"/>
      <c r="W808" s="110" t="s">
        <v>3748</v>
      </c>
      <c r="X808" s="229">
        <v>46043</v>
      </c>
      <c r="Y808" s="218" t="s">
        <v>12013</v>
      </c>
      <c r="Z808" s="220"/>
      <c r="AA808" s="220"/>
      <c r="AB808" s="220"/>
      <c r="AC808" s="220"/>
      <c r="AD808" s="220"/>
      <c r="AE808" s="220"/>
      <c r="AF808" s="220"/>
      <c r="AG808" s="220"/>
      <c r="AH808" s="220"/>
      <c r="AI808" s="220"/>
      <c r="AJ808" s="229"/>
      <c r="AK808" s="1220"/>
      <c r="AL808" s="220"/>
      <c r="AM808" s="220"/>
    </row>
    <row r="809" spans="1:39" s="110" customFormat="1" ht="15" hidden="1" x14ac:dyDescent="0.25">
      <c r="A809" s="230" t="s">
        <v>8263</v>
      </c>
      <c r="B809" s="220"/>
      <c r="C809" s="220"/>
      <c r="D809" s="230" t="s">
        <v>8801</v>
      </c>
      <c r="E809" s="231" t="s">
        <v>11594</v>
      </c>
      <c r="F809" s="239">
        <f t="shared" si="141"/>
        <v>46043</v>
      </c>
      <c r="G809" s="259" t="str">
        <f t="shared" si="142"/>
        <v>A</v>
      </c>
      <c r="H809" s="274" t="str">
        <f t="shared" si="143"/>
        <v>MR_DER-1538_26</v>
      </c>
      <c r="I809" s="234" t="str">
        <f t="shared" si="144"/>
        <v>ND</v>
      </c>
      <c r="J809" s="234" t="str">
        <f t="shared" si="145"/>
        <v>ND</v>
      </c>
      <c r="K809" s="220" t="s">
        <v>3730</v>
      </c>
      <c r="L809" s="229">
        <v>46007</v>
      </c>
      <c r="M809" s="218" t="s">
        <v>11603</v>
      </c>
      <c r="N809" s="220" t="s">
        <v>5537</v>
      </c>
      <c r="O809" s="229">
        <v>46028</v>
      </c>
      <c r="P809" s="978"/>
      <c r="Q809" s="220" t="s">
        <v>3748</v>
      </c>
      <c r="R809" s="229">
        <v>46042</v>
      </c>
      <c r="S809" s="218" t="s">
        <v>12006</v>
      </c>
      <c r="T809" s="220"/>
      <c r="U809" s="229"/>
      <c r="V809" s="978"/>
      <c r="W809" s="110" t="s">
        <v>3748</v>
      </c>
      <c r="X809" s="229">
        <v>46043</v>
      </c>
      <c r="Y809" s="218" t="s">
        <v>12013</v>
      </c>
      <c r="Z809" s="220"/>
      <c r="AA809" s="220"/>
      <c r="AB809" s="220"/>
      <c r="AC809" s="220"/>
      <c r="AD809" s="220"/>
      <c r="AE809" s="220"/>
      <c r="AF809" s="220"/>
      <c r="AG809" s="220"/>
      <c r="AH809" s="220"/>
      <c r="AI809" s="220"/>
      <c r="AJ809" s="229"/>
      <c r="AK809" s="1220"/>
      <c r="AL809" s="220"/>
      <c r="AM809" s="220"/>
    </row>
    <row r="810" spans="1:39" s="110" customFormat="1" ht="15" hidden="1" x14ac:dyDescent="0.25">
      <c r="A810" s="230" t="s">
        <v>8263</v>
      </c>
      <c r="B810" s="220"/>
      <c r="C810" s="220"/>
      <c r="D810" s="230" t="s">
        <v>8801</v>
      </c>
      <c r="E810" s="231" t="s">
        <v>11595</v>
      </c>
      <c r="F810" s="239">
        <f t="shared" si="141"/>
        <v>46043</v>
      </c>
      <c r="G810" s="259" t="str">
        <f t="shared" si="142"/>
        <v>A</v>
      </c>
      <c r="H810" s="274" t="str">
        <f t="shared" si="143"/>
        <v>MR_DER-1538_26</v>
      </c>
      <c r="I810" s="234" t="str">
        <f t="shared" si="144"/>
        <v>ND</v>
      </c>
      <c r="J810" s="234" t="str">
        <f t="shared" si="145"/>
        <v>ND</v>
      </c>
      <c r="K810" s="220" t="s">
        <v>3730</v>
      </c>
      <c r="L810" s="229">
        <v>46007</v>
      </c>
      <c r="M810" s="218" t="s">
        <v>11603</v>
      </c>
      <c r="N810" s="220" t="s">
        <v>5537</v>
      </c>
      <c r="O810" s="229">
        <v>46028</v>
      </c>
      <c r="P810" s="978"/>
      <c r="Q810" s="220" t="s">
        <v>3748</v>
      </c>
      <c r="R810" s="229">
        <v>46042</v>
      </c>
      <c r="S810" s="218" t="s">
        <v>12006</v>
      </c>
      <c r="T810" s="220"/>
      <c r="U810" s="229"/>
      <c r="V810" s="978"/>
      <c r="W810" s="110" t="s">
        <v>3748</v>
      </c>
      <c r="X810" s="229">
        <v>46043</v>
      </c>
      <c r="Y810" s="218" t="s">
        <v>12013</v>
      </c>
      <c r="Z810" s="220"/>
      <c r="AA810" s="220"/>
      <c r="AB810" s="220"/>
      <c r="AC810" s="220"/>
      <c r="AD810" s="220"/>
      <c r="AE810" s="220"/>
      <c r="AF810" s="220"/>
      <c r="AG810" s="220"/>
      <c r="AH810" s="220"/>
      <c r="AI810" s="220"/>
      <c r="AJ810" s="229"/>
      <c r="AK810" s="1220"/>
      <c r="AL810" s="220"/>
      <c r="AM810" s="220"/>
    </row>
    <row r="811" spans="1:39" s="110" customFormat="1" ht="15" hidden="1" x14ac:dyDescent="0.25">
      <c r="A811" s="230" t="s">
        <v>8263</v>
      </c>
      <c r="B811" s="220"/>
      <c r="C811" s="220"/>
      <c r="D811" s="230" t="s">
        <v>8801</v>
      </c>
      <c r="E811" s="231" t="s">
        <v>11596</v>
      </c>
      <c r="F811" s="239">
        <f t="shared" si="141"/>
        <v>46043</v>
      </c>
      <c r="G811" s="259" t="str">
        <f t="shared" si="142"/>
        <v>A</v>
      </c>
      <c r="H811" s="274" t="str">
        <f t="shared" si="143"/>
        <v>MR_DER-1538_26</v>
      </c>
      <c r="I811" s="234" t="str">
        <f t="shared" si="144"/>
        <v>ND</v>
      </c>
      <c r="J811" s="234" t="str">
        <f t="shared" si="145"/>
        <v>ND</v>
      </c>
      <c r="K811" s="220" t="s">
        <v>3730</v>
      </c>
      <c r="L811" s="229">
        <v>46007</v>
      </c>
      <c r="M811" s="218" t="s">
        <v>11603</v>
      </c>
      <c r="N811" s="220" t="s">
        <v>5537</v>
      </c>
      <c r="O811" s="229">
        <v>46028</v>
      </c>
      <c r="P811" s="978"/>
      <c r="Q811" s="220" t="s">
        <v>3748</v>
      </c>
      <c r="R811" s="229">
        <v>46042</v>
      </c>
      <c r="S811" s="218" t="s">
        <v>12006</v>
      </c>
      <c r="T811" s="220"/>
      <c r="U811" s="229"/>
      <c r="V811" s="978"/>
      <c r="W811" s="110" t="s">
        <v>3748</v>
      </c>
      <c r="X811" s="229">
        <v>46043</v>
      </c>
      <c r="Y811" s="218" t="s">
        <v>12013</v>
      </c>
      <c r="Z811" s="220"/>
      <c r="AA811" s="220"/>
      <c r="AB811" s="220"/>
      <c r="AC811" s="220"/>
      <c r="AD811" s="220"/>
      <c r="AE811" s="220"/>
      <c r="AF811" s="220"/>
      <c r="AG811" s="220"/>
      <c r="AH811" s="220"/>
      <c r="AI811" s="220"/>
      <c r="AJ811" s="229"/>
      <c r="AK811" s="1220"/>
      <c r="AL811" s="220"/>
      <c r="AM811" s="220"/>
    </row>
    <row r="812" spans="1:39" s="110" customFormat="1" ht="15" hidden="1" x14ac:dyDescent="0.25">
      <c r="A812" s="230" t="s">
        <v>8263</v>
      </c>
      <c r="B812" s="220"/>
      <c r="C812" s="220"/>
      <c r="D812" s="230" t="s">
        <v>8801</v>
      </c>
      <c r="E812" s="231" t="s">
        <v>11597</v>
      </c>
      <c r="F812" s="239">
        <f t="shared" si="141"/>
        <v>46043</v>
      </c>
      <c r="G812" s="259" t="str">
        <f t="shared" si="142"/>
        <v>A</v>
      </c>
      <c r="H812" s="274" t="str">
        <f t="shared" si="143"/>
        <v>MR_DER-1538_26</v>
      </c>
      <c r="I812" s="234" t="str">
        <f t="shared" si="144"/>
        <v>ND</v>
      </c>
      <c r="J812" s="234" t="str">
        <f t="shared" si="145"/>
        <v>ND</v>
      </c>
      <c r="K812" s="220" t="s">
        <v>3730</v>
      </c>
      <c r="L812" s="229">
        <v>46007</v>
      </c>
      <c r="M812" s="218" t="s">
        <v>11603</v>
      </c>
      <c r="N812" s="220" t="s">
        <v>5537</v>
      </c>
      <c r="O812" s="229">
        <v>46028</v>
      </c>
      <c r="P812" s="978"/>
      <c r="Q812" s="220" t="s">
        <v>3748</v>
      </c>
      <c r="R812" s="229">
        <v>46042</v>
      </c>
      <c r="S812" s="218" t="s">
        <v>12006</v>
      </c>
      <c r="T812" s="220"/>
      <c r="U812" s="229"/>
      <c r="V812" s="978"/>
      <c r="W812" s="110" t="s">
        <v>3748</v>
      </c>
      <c r="X812" s="229">
        <v>46043</v>
      </c>
      <c r="Y812" s="218" t="s">
        <v>12013</v>
      </c>
      <c r="Z812" s="220"/>
      <c r="AA812" s="220"/>
      <c r="AB812" s="220"/>
      <c r="AC812" s="220"/>
      <c r="AD812" s="220"/>
      <c r="AE812" s="220"/>
      <c r="AF812" s="220"/>
      <c r="AG812" s="220"/>
      <c r="AH812" s="220"/>
      <c r="AI812" s="220"/>
      <c r="AJ812" s="229"/>
      <c r="AK812" s="1220"/>
      <c r="AL812" s="220"/>
      <c r="AM812" s="220"/>
    </row>
    <row r="813" spans="1:39" s="110" customFormat="1" ht="15" hidden="1" x14ac:dyDescent="0.25">
      <c r="A813" s="230" t="s">
        <v>8263</v>
      </c>
      <c r="B813" s="220"/>
      <c r="C813" s="220"/>
      <c r="D813" s="230" t="s">
        <v>8801</v>
      </c>
      <c r="E813" s="231" t="s">
        <v>11598</v>
      </c>
      <c r="F813" s="239">
        <f t="shared" si="141"/>
        <v>46043</v>
      </c>
      <c r="G813" s="259" t="str">
        <f t="shared" si="142"/>
        <v>A</v>
      </c>
      <c r="H813" s="274" t="str">
        <f t="shared" si="143"/>
        <v>MR_DER-1538_26</v>
      </c>
      <c r="I813" s="234" t="str">
        <f t="shared" si="144"/>
        <v>ND</v>
      </c>
      <c r="J813" s="234" t="str">
        <f t="shared" si="145"/>
        <v>ND</v>
      </c>
      <c r="K813" s="220" t="s">
        <v>3730</v>
      </c>
      <c r="L813" s="229">
        <v>46007</v>
      </c>
      <c r="M813" s="218" t="s">
        <v>11603</v>
      </c>
      <c r="N813" s="220" t="s">
        <v>5537</v>
      </c>
      <c r="O813" s="229">
        <v>46028</v>
      </c>
      <c r="P813" s="978"/>
      <c r="Q813" s="220" t="s">
        <v>3748</v>
      </c>
      <c r="R813" s="229">
        <v>46042</v>
      </c>
      <c r="S813" s="218" t="s">
        <v>12006</v>
      </c>
      <c r="T813" s="220"/>
      <c r="U813" s="229"/>
      <c r="V813" s="978"/>
      <c r="W813" s="110" t="s">
        <v>3748</v>
      </c>
      <c r="X813" s="229">
        <v>46043</v>
      </c>
      <c r="Y813" s="218" t="s">
        <v>12013</v>
      </c>
      <c r="Z813" s="220"/>
      <c r="AA813" s="220"/>
      <c r="AB813" s="220"/>
      <c r="AC813" s="220"/>
      <c r="AD813" s="220"/>
      <c r="AE813" s="220"/>
      <c r="AF813" s="220"/>
      <c r="AG813" s="220"/>
      <c r="AH813" s="220"/>
      <c r="AI813" s="220"/>
      <c r="AJ813" s="229"/>
      <c r="AK813" s="1220"/>
      <c r="AL813" s="220"/>
      <c r="AM813" s="220"/>
    </row>
    <row r="814" spans="1:39" s="110" customFormat="1" ht="15" hidden="1" x14ac:dyDescent="0.25">
      <c r="A814" s="230" t="s">
        <v>8263</v>
      </c>
      <c r="B814" s="220"/>
      <c r="C814" s="220"/>
      <c r="D814" s="230" t="s">
        <v>8801</v>
      </c>
      <c r="E814" s="231" t="s">
        <v>11599</v>
      </c>
      <c r="F814" s="239">
        <f t="shared" si="141"/>
        <v>46043</v>
      </c>
      <c r="G814" s="259" t="str">
        <f t="shared" si="142"/>
        <v>A</v>
      </c>
      <c r="H814" s="274" t="str">
        <f t="shared" si="143"/>
        <v>MR_DER-1538_26</v>
      </c>
      <c r="I814" s="234" t="str">
        <f t="shared" si="144"/>
        <v>ND</v>
      </c>
      <c r="J814" s="234" t="str">
        <f t="shared" si="145"/>
        <v>ND</v>
      </c>
      <c r="K814" s="220" t="s">
        <v>3730</v>
      </c>
      <c r="L814" s="229">
        <v>46007</v>
      </c>
      <c r="M814" s="218" t="s">
        <v>11603</v>
      </c>
      <c r="N814" s="220" t="s">
        <v>5537</v>
      </c>
      <c r="O814" s="229">
        <v>46028</v>
      </c>
      <c r="P814" s="978"/>
      <c r="Q814" s="220" t="s">
        <v>3748</v>
      </c>
      <c r="R814" s="229">
        <v>46042</v>
      </c>
      <c r="S814" s="218" t="s">
        <v>12006</v>
      </c>
      <c r="T814" s="220"/>
      <c r="U814" s="229"/>
      <c r="V814" s="978"/>
      <c r="W814" s="110" t="s">
        <v>3748</v>
      </c>
      <c r="X814" s="229">
        <v>46043</v>
      </c>
      <c r="Y814" s="218" t="s">
        <v>12013</v>
      </c>
      <c r="Z814" s="220"/>
      <c r="AA814" s="220"/>
      <c r="AB814" s="220"/>
      <c r="AC814" s="220"/>
      <c r="AD814" s="220"/>
      <c r="AE814" s="220"/>
      <c r="AF814" s="220"/>
      <c r="AG814" s="220"/>
      <c r="AH814" s="220"/>
      <c r="AI814" s="220"/>
      <c r="AJ814" s="229"/>
      <c r="AK814" s="1220"/>
      <c r="AL814" s="220"/>
      <c r="AM814" s="220"/>
    </row>
    <row r="815" spans="1:39" s="110" customFormat="1" ht="15" hidden="1" x14ac:dyDescent="0.25">
      <c r="A815" s="230" t="s">
        <v>8263</v>
      </c>
      <c r="B815" s="220"/>
      <c r="C815" s="220"/>
      <c r="D815" s="230" t="s">
        <v>8801</v>
      </c>
      <c r="E815" s="231" t="s">
        <v>11920</v>
      </c>
      <c r="F815" s="239">
        <f t="shared" si="141"/>
        <v>46042</v>
      </c>
      <c r="G815" s="259" t="str">
        <f t="shared" si="142"/>
        <v>A</v>
      </c>
      <c r="H815" s="274" t="str">
        <f t="shared" si="143"/>
        <v>MR_DER-1529_26</v>
      </c>
      <c r="I815" s="234" t="str">
        <f t="shared" si="144"/>
        <v>ND</v>
      </c>
      <c r="J815" s="234" t="str">
        <f t="shared" si="145"/>
        <v>ND</v>
      </c>
      <c r="K815" s="220" t="s">
        <v>3730</v>
      </c>
      <c r="L815" s="229">
        <v>46034</v>
      </c>
      <c r="M815" s="218" t="s">
        <v>11960</v>
      </c>
      <c r="N815" s="220" t="s">
        <v>5539</v>
      </c>
      <c r="O815" s="229">
        <v>46041</v>
      </c>
      <c r="P815" s="978"/>
      <c r="Q815" s="220" t="s">
        <v>3748</v>
      </c>
      <c r="R815" s="229">
        <v>46042</v>
      </c>
      <c r="S815" s="218" t="s">
        <v>12005</v>
      </c>
      <c r="T815" s="220"/>
      <c r="U815" s="229"/>
      <c r="V815" s="978"/>
      <c r="X815" s="229"/>
      <c r="Y815" s="218"/>
      <c r="Z815" s="220"/>
      <c r="AA815" s="220"/>
      <c r="AB815" s="220"/>
      <c r="AC815" s="220"/>
      <c r="AD815" s="220"/>
      <c r="AE815" s="220"/>
      <c r="AF815" s="220"/>
      <c r="AG815" s="220"/>
      <c r="AH815" s="220"/>
      <c r="AI815" s="220"/>
      <c r="AJ815" s="229"/>
      <c r="AK815" s="1220"/>
      <c r="AL815" s="220"/>
      <c r="AM815" s="220"/>
    </row>
    <row r="816" spans="1:39" s="110" customFormat="1" ht="15" hidden="1" x14ac:dyDescent="0.25">
      <c r="A816" s="230" t="s">
        <v>8263</v>
      </c>
      <c r="B816" s="220"/>
      <c r="C816" s="220"/>
      <c r="D816" s="230" t="s">
        <v>8801</v>
      </c>
      <c r="E816" s="231" t="s">
        <v>11921</v>
      </c>
      <c r="F816" s="239">
        <f t="shared" si="141"/>
        <v>46042</v>
      </c>
      <c r="G816" s="259" t="str">
        <f t="shared" si="142"/>
        <v>A</v>
      </c>
      <c r="H816" s="274" t="str">
        <f t="shared" si="143"/>
        <v>MR_DER-1529_26</v>
      </c>
      <c r="I816" s="234" t="str">
        <f t="shared" si="144"/>
        <v>ND</v>
      </c>
      <c r="J816" s="234" t="str">
        <f t="shared" si="145"/>
        <v>ND</v>
      </c>
      <c r="K816" s="220" t="s">
        <v>3730</v>
      </c>
      <c r="L816" s="229">
        <v>46034</v>
      </c>
      <c r="M816" s="218" t="s">
        <v>11960</v>
      </c>
      <c r="N816" s="220" t="s">
        <v>5539</v>
      </c>
      <c r="O816" s="229">
        <v>46041</v>
      </c>
      <c r="P816" s="978"/>
      <c r="Q816" s="220" t="s">
        <v>3748</v>
      </c>
      <c r="R816" s="229">
        <v>46042</v>
      </c>
      <c r="S816" s="218" t="s">
        <v>12005</v>
      </c>
      <c r="T816" s="220"/>
      <c r="U816" s="229"/>
      <c r="V816" s="978"/>
      <c r="X816" s="229"/>
      <c r="Y816" s="218"/>
      <c r="Z816" s="220"/>
      <c r="AA816" s="220"/>
      <c r="AB816" s="220"/>
      <c r="AC816" s="220"/>
      <c r="AD816" s="220"/>
      <c r="AE816" s="220"/>
      <c r="AF816" s="220"/>
      <c r="AG816" s="220"/>
      <c r="AH816" s="220"/>
      <c r="AI816" s="220"/>
      <c r="AJ816" s="229"/>
      <c r="AK816" s="1220"/>
      <c r="AL816" s="220"/>
      <c r="AM816" s="220"/>
    </row>
    <row r="817" spans="1:39" s="110" customFormat="1" ht="15" hidden="1" x14ac:dyDescent="0.25">
      <c r="A817" s="230" t="s">
        <v>8263</v>
      </c>
      <c r="B817" s="220"/>
      <c r="C817" s="220"/>
      <c r="D817" s="230" t="s">
        <v>8801</v>
      </c>
      <c r="E817" s="231" t="s">
        <v>11922</v>
      </c>
      <c r="F817" s="239">
        <f t="shared" si="141"/>
        <v>46042</v>
      </c>
      <c r="G817" s="259" t="str">
        <f t="shared" si="142"/>
        <v>A</v>
      </c>
      <c r="H817" s="274" t="str">
        <f t="shared" si="143"/>
        <v>MR_DER-1529_26</v>
      </c>
      <c r="I817" s="234" t="str">
        <f t="shared" si="144"/>
        <v>ND</v>
      </c>
      <c r="J817" s="234" t="str">
        <f t="shared" si="145"/>
        <v>ND</v>
      </c>
      <c r="K817" s="220" t="s">
        <v>3730</v>
      </c>
      <c r="L817" s="229">
        <v>46034</v>
      </c>
      <c r="M817" s="218" t="s">
        <v>11960</v>
      </c>
      <c r="N817" s="220" t="s">
        <v>5539</v>
      </c>
      <c r="O817" s="229">
        <v>46041</v>
      </c>
      <c r="P817" s="978"/>
      <c r="Q817" s="220" t="s">
        <v>3748</v>
      </c>
      <c r="R817" s="229">
        <v>46042</v>
      </c>
      <c r="S817" s="218" t="s">
        <v>12005</v>
      </c>
      <c r="T817" s="220"/>
      <c r="U817" s="229"/>
      <c r="V817" s="978"/>
      <c r="X817" s="229"/>
      <c r="Y817" s="218"/>
      <c r="Z817" s="220"/>
      <c r="AA817" s="220"/>
      <c r="AB817" s="220"/>
      <c r="AC817" s="220"/>
      <c r="AD817" s="220"/>
      <c r="AE817" s="220"/>
      <c r="AF817" s="220"/>
      <c r="AG817" s="220"/>
      <c r="AH817" s="220"/>
      <c r="AI817" s="220"/>
      <c r="AJ817" s="229"/>
      <c r="AK817" s="1220"/>
      <c r="AL817" s="220"/>
      <c r="AM817" s="220"/>
    </row>
    <row r="818" spans="1:39" s="110" customFormat="1" ht="15" hidden="1" x14ac:dyDescent="0.25">
      <c r="A818" s="230" t="s">
        <v>8263</v>
      </c>
      <c r="B818" s="220"/>
      <c r="C818" s="220"/>
      <c r="D818" s="230" t="s">
        <v>8801</v>
      </c>
      <c r="E818" s="231" t="s">
        <v>11923</v>
      </c>
      <c r="F818" s="239">
        <f t="shared" si="141"/>
        <v>46042</v>
      </c>
      <c r="G818" s="259" t="str">
        <f t="shared" si="142"/>
        <v>A</v>
      </c>
      <c r="H818" s="274" t="str">
        <f t="shared" si="143"/>
        <v>MR_DER-1529_26</v>
      </c>
      <c r="I818" s="234" t="str">
        <f t="shared" si="144"/>
        <v>ND</v>
      </c>
      <c r="J818" s="234" t="str">
        <f t="shared" si="145"/>
        <v>ND</v>
      </c>
      <c r="K818" s="220" t="s">
        <v>3730</v>
      </c>
      <c r="L818" s="229">
        <v>46034</v>
      </c>
      <c r="M818" s="218" t="s">
        <v>11960</v>
      </c>
      <c r="N818" s="220" t="s">
        <v>5539</v>
      </c>
      <c r="O818" s="229">
        <v>46041</v>
      </c>
      <c r="P818" s="978"/>
      <c r="Q818" s="220" t="s">
        <v>3748</v>
      </c>
      <c r="R818" s="229">
        <v>46042</v>
      </c>
      <c r="S818" s="218" t="s">
        <v>12005</v>
      </c>
      <c r="T818" s="220"/>
      <c r="U818" s="229"/>
      <c r="V818" s="978"/>
      <c r="X818" s="229"/>
      <c r="Y818" s="218"/>
      <c r="Z818" s="220"/>
      <c r="AA818" s="220"/>
      <c r="AB818" s="220"/>
      <c r="AC818" s="220"/>
      <c r="AD818" s="220"/>
      <c r="AE818" s="220"/>
      <c r="AF818" s="220"/>
      <c r="AG818" s="220"/>
      <c r="AH818" s="220"/>
      <c r="AI818" s="220"/>
      <c r="AJ818" s="229"/>
      <c r="AK818" s="1220"/>
      <c r="AL818" s="220"/>
      <c r="AM818" s="220"/>
    </row>
    <row r="819" spans="1:39" s="110" customFormat="1" ht="15" hidden="1" x14ac:dyDescent="0.25">
      <c r="A819" s="230" t="s">
        <v>8263</v>
      </c>
      <c r="B819" s="220"/>
      <c r="C819" s="220"/>
      <c r="D819" s="230" t="s">
        <v>8801</v>
      </c>
      <c r="E819" s="231" t="s">
        <v>11924</v>
      </c>
      <c r="F819" s="239">
        <f t="shared" si="141"/>
        <v>46042</v>
      </c>
      <c r="G819" s="259" t="str">
        <f t="shared" si="142"/>
        <v>A</v>
      </c>
      <c r="H819" s="274" t="str">
        <f t="shared" si="143"/>
        <v>MR_DER-1529_26</v>
      </c>
      <c r="I819" s="234" t="str">
        <f t="shared" si="144"/>
        <v>ND</v>
      </c>
      <c r="J819" s="234" t="str">
        <f t="shared" si="145"/>
        <v>ND</v>
      </c>
      <c r="K819" s="220" t="s">
        <v>3730</v>
      </c>
      <c r="L819" s="229">
        <v>46034</v>
      </c>
      <c r="M819" s="218" t="s">
        <v>11960</v>
      </c>
      <c r="N819" s="220" t="s">
        <v>5539</v>
      </c>
      <c r="O819" s="229">
        <v>46041</v>
      </c>
      <c r="P819" s="978"/>
      <c r="Q819" s="220" t="s">
        <v>3748</v>
      </c>
      <c r="R819" s="229">
        <v>46042</v>
      </c>
      <c r="S819" s="218" t="s">
        <v>12005</v>
      </c>
      <c r="T819" s="220"/>
      <c r="U819" s="229"/>
      <c r="V819" s="978"/>
      <c r="X819" s="229"/>
      <c r="Y819" s="218"/>
      <c r="Z819" s="220"/>
      <c r="AA819" s="220"/>
      <c r="AB819" s="220"/>
      <c r="AC819" s="220"/>
      <c r="AD819" s="220"/>
      <c r="AE819" s="220"/>
      <c r="AF819" s="220"/>
      <c r="AG819" s="220"/>
      <c r="AH819" s="220"/>
      <c r="AI819" s="220"/>
      <c r="AJ819" s="229"/>
      <c r="AK819" s="1220"/>
      <c r="AL819" s="220"/>
      <c r="AM819" s="220"/>
    </row>
    <row r="820" spans="1:39" s="110" customFormat="1" ht="15" hidden="1" x14ac:dyDescent="0.25">
      <c r="A820" s="230" t="s">
        <v>8263</v>
      </c>
      <c r="B820" s="220"/>
      <c r="C820" s="220"/>
      <c r="D820" s="230" t="s">
        <v>8801</v>
      </c>
      <c r="E820" s="231" t="s">
        <v>11925</v>
      </c>
      <c r="F820" s="239">
        <f t="shared" si="141"/>
        <v>46042</v>
      </c>
      <c r="G820" s="259" t="str">
        <f t="shared" si="142"/>
        <v>A</v>
      </c>
      <c r="H820" s="274" t="str">
        <f t="shared" si="143"/>
        <v>MR_DER-1529_26</v>
      </c>
      <c r="I820" s="234" t="str">
        <f t="shared" si="144"/>
        <v>ND</v>
      </c>
      <c r="J820" s="234" t="str">
        <f t="shared" si="145"/>
        <v>ND</v>
      </c>
      <c r="K820" s="220" t="s">
        <v>3730</v>
      </c>
      <c r="L820" s="229">
        <v>46034</v>
      </c>
      <c r="M820" s="218" t="s">
        <v>11960</v>
      </c>
      <c r="N820" s="220" t="s">
        <v>5539</v>
      </c>
      <c r="O820" s="229">
        <v>46041</v>
      </c>
      <c r="P820" s="978"/>
      <c r="Q820" s="220" t="s">
        <v>3748</v>
      </c>
      <c r="R820" s="229">
        <v>46042</v>
      </c>
      <c r="S820" s="218" t="s">
        <v>12005</v>
      </c>
      <c r="T820" s="220"/>
      <c r="U820" s="229"/>
      <c r="V820" s="978"/>
      <c r="X820" s="229"/>
      <c r="Y820" s="218"/>
      <c r="Z820" s="220"/>
      <c r="AA820" s="220"/>
      <c r="AB820" s="220"/>
      <c r="AC820" s="220"/>
      <c r="AD820" s="220"/>
      <c r="AE820" s="220"/>
      <c r="AF820" s="220"/>
      <c r="AG820" s="220"/>
      <c r="AH820" s="220"/>
      <c r="AI820" s="220"/>
      <c r="AJ820" s="229"/>
      <c r="AK820" s="1220"/>
      <c r="AL820" s="220"/>
      <c r="AM820" s="220"/>
    </row>
    <row r="821" spans="1:39" s="110" customFormat="1" ht="15" hidden="1" x14ac:dyDescent="0.25">
      <c r="A821" s="230" t="s">
        <v>8263</v>
      </c>
      <c r="B821" s="220"/>
      <c r="C821" s="220"/>
      <c r="D821" s="230" t="s">
        <v>8801</v>
      </c>
      <c r="E821" s="231" t="s">
        <v>11926</v>
      </c>
      <c r="F821" s="239">
        <f t="shared" si="141"/>
        <v>46042</v>
      </c>
      <c r="G821" s="259" t="str">
        <f t="shared" si="142"/>
        <v>A</v>
      </c>
      <c r="H821" s="274" t="str">
        <f t="shared" si="143"/>
        <v>MR_DER-1529_26</v>
      </c>
      <c r="I821" s="234" t="str">
        <f t="shared" si="144"/>
        <v>ND</v>
      </c>
      <c r="J821" s="234" t="str">
        <f t="shared" si="145"/>
        <v>ND</v>
      </c>
      <c r="K821" s="220" t="s">
        <v>3730</v>
      </c>
      <c r="L821" s="229">
        <v>46034</v>
      </c>
      <c r="M821" s="218" t="s">
        <v>11960</v>
      </c>
      <c r="N821" s="220" t="s">
        <v>5539</v>
      </c>
      <c r="O821" s="229">
        <v>46041</v>
      </c>
      <c r="P821" s="978"/>
      <c r="Q821" s="220" t="s">
        <v>3748</v>
      </c>
      <c r="R821" s="229">
        <v>46042</v>
      </c>
      <c r="S821" s="218" t="s">
        <v>12005</v>
      </c>
      <c r="T821" s="220"/>
      <c r="U821" s="229"/>
      <c r="V821" s="978"/>
      <c r="X821" s="229"/>
      <c r="Y821" s="218"/>
      <c r="Z821" s="220"/>
      <c r="AA821" s="220"/>
      <c r="AB821" s="220"/>
      <c r="AC821" s="220"/>
      <c r="AD821" s="220"/>
      <c r="AE821" s="220"/>
      <c r="AF821" s="220"/>
      <c r="AG821" s="220"/>
      <c r="AH821" s="220"/>
      <c r="AI821" s="220"/>
      <c r="AJ821" s="229"/>
      <c r="AK821" s="1220"/>
      <c r="AL821" s="220"/>
      <c r="AM821" s="220"/>
    </row>
    <row r="822" spans="1:39" s="110" customFormat="1" ht="15" hidden="1" x14ac:dyDescent="0.25">
      <c r="A822" s="230" t="s">
        <v>8263</v>
      </c>
      <c r="B822" s="220"/>
      <c r="C822" s="220"/>
      <c r="D822" s="230" t="s">
        <v>8801</v>
      </c>
      <c r="E822" s="231" t="s">
        <v>11927</v>
      </c>
      <c r="F822" s="239">
        <f t="shared" si="141"/>
        <v>46042</v>
      </c>
      <c r="G822" s="259" t="str">
        <f t="shared" si="142"/>
        <v>A</v>
      </c>
      <c r="H822" s="274" t="str">
        <f t="shared" si="143"/>
        <v>MR_DER-1529_26</v>
      </c>
      <c r="I822" s="234" t="str">
        <f t="shared" si="144"/>
        <v>ND</v>
      </c>
      <c r="J822" s="234" t="str">
        <f t="shared" si="145"/>
        <v>ND</v>
      </c>
      <c r="K822" s="220" t="s">
        <v>3730</v>
      </c>
      <c r="L822" s="229">
        <v>46034</v>
      </c>
      <c r="M822" s="218" t="s">
        <v>11960</v>
      </c>
      <c r="N822" s="220" t="s">
        <v>5539</v>
      </c>
      <c r="O822" s="229">
        <v>46041</v>
      </c>
      <c r="P822" s="978"/>
      <c r="Q822" s="220" t="s">
        <v>3748</v>
      </c>
      <c r="R822" s="229">
        <v>46042</v>
      </c>
      <c r="S822" s="218" t="s">
        <v>12005</v>
      </c>
      <c r="T822" s="220"/>
      <c r="U822" s="229"/>
      <c r="V822" s="978"/>
      <c r="X822" s="229"/>
      <c r="Y822" s="218"/>
      <c r="Z822" s="220"/>
      <c r="AA822" s="220"/>
      <c r="AB822" s="220"/>
      <c r="AC822" s="220"/>
      <c r="AD822" s="220"/>
      <c r="AE822" s="220"/>
      <c r="AF822" s="220"/>
      <c r="AG822" s="220"/>
      <c r="AH822" s="220"/>
      <c r="AI822" s="220"/>
      <c r="AJ822" s="229"/>
      <c r="AK822" s="1220"/>
      <c r="AL822" s="220"/>
      <c r="AM822" s="220"/>
    </row>
    <row r="823" spans="1:39" s="110" customFormat="1" ht="15" hidden="1" x14ac:dyDescent="0.25">
      <c r="A823" s="230" t="s">
        <v>8263</v>
      </c>
      <c r="B823" s="220"/>
      <c r="C823" s="220"/>
      <c r="D823" s="230" t="s">
        <v>8801</v>
      </c>
      <c r="E823" s="231" t="s">
        <v>11928</v>
      </c>
      <c r="F823" s="239">
        <f t="shared" si="141"/>
        <v>46042</v>
      </c>
      <c r="G823" s="259" t="str">
        <f t="shared" si="142"/>
        <v>A</v>
      </c>
      <c r="H823" s="274" t="str">
        <f t="shared" si="143"/>
        <v>MR_DER-1529_26</v>
      </c>
      <c r="I823" s="234" t="str">
        <f t="shared" si="144"/>
        <v>ND</v>
      </c>
      <c r="J823" s="234" t="str">
        <f t="shared" si="145"/>
        <v>ND</v>
      </c>
      <c r="K823" s="220" t="s">
        <v>3730</v>
      </c>
      <c r="L823" s="229">
        <v>46034</v>
      </c>
      <c r="M823" s="218" t="s">
        <v>11960</v>
      </c>
      <c r="N823" s="220" t="s">
        <v>5539</v>
      </c>
      <c r="O823" s="229">
        <v>46041</v>
      </c>
      <c r="P823" s="978"/>
      <c r="Q823" s="220" t="s">
        <v>3748</v>
      </c>
      <c r="R823" s="229">
        <v>46042</v>
      </c>
      <c r="S823" s="218" t="s">
        <v>12005</v>
      </c>
      <c r="T823" s="220"/>
      <c r="U823" s="229"/>
      <c r="V823" s="978"/>
      <c r="X823" s="229"/>
      <c r="Y823" s="218"/>
      <c r="Z823" s="220"/>
      <c r="AA823" s="220"/>
      <c r="AB823" s="220"/>
      <c r="AC823" s="220"/>
      <c r="AD823" s="220"/>
      <c r="AE823" s="220"/>
      <c r="AF823" s="220"/>
      <c r="AG823" s="220"/>
      <c r="AH823" s="220"/>
      <c r="AI823" s="220"/>
      <c r="AJ823" s="229"/>
      <c r="AK823" s="1220"/>
      <c r="AL823" s="220"/>
      <c r="AM823" s="220"/>
    </row>
    <row r="824" spans="1:39" s="110" customFormat="1" ht="15" hidden="1" x14ac:dyDescent="0.25">
      <c r="A824" s="230" t="s">
        <v>8263</v>
      </c>
      <c r="B824" s="220"/>
      <c r="C824" s="220"/>
      <c r="D824" s="230" t="s">
        <v>8801</v>
      </c>
      <c r="E824" s="231" t="s">
        <v>11929</v>
      </c>
      <c r="F824" s="239">
        <f t="shared" si="141"/>
        <v>46042</v>
      </c>
      <c r="G824" s="259" t="str">
        <f t="shared" si="142"/>
        <v>A</v>
      </c>
      <c r="H824" s="274" t="str">
        <f t="shared" si="143"/>
        <v>MR_DER-1529_26</v>
      </c>
      <c r="I824" s="234" t="str">
        <f t="shared" si="144"/>
        <v>ND</v>
      </c>
      <c r="J824" s="234" t="str">
        <f t="shared" si="145"/>
        <v>ND</v>
      </c>
      <c r="K824" s="220" t="s">
        <v>3730</v>
      </c>
      <c r="L824" s="229">
        <v>46034</v>
      </c>
      <c r="M824" s="218" t="s">
        <v>11960</v>
      </c>
      <c r="N824" s="220" t="s">
        <v>5539</v>
      </c>
      <c r="O824" s="229">
        <v>46041</v>
      </c>
      <c r="P824" s="978"/>
      <c r="Q824" s="220" t="s">
        <v>3748</v>
      </c>
      <c r="R824" s="229">
        <v>46042</v>
      </c>
      <c r="S824" s="218" t="s">
        <v>12005</v>
      </c>
      <c r="T824" s="220"/>
      <c r="U824" s="229"/>
      <c r="V824" s="978"/>
      <c r="X824" s="229"/>
      <c r="Y824" s="218"/>
      <c r="Z824" s="220"/>
      <c r="AA824" s="220"/>
      <c r="AB824" s="220"/>
      <c r="AC824" s="220"/>
      <c r="AD824" s="220"/>
      <c r="AE824" s="220"/>
      <c r="AF824" s="220"/>
      <c r="AG824" s="220"/>
      <c r="AH824" s="220"/>
      <c r="AI824" s="220"/>
      <c r="AJ824" s="229"/>
      <c r="AK824" s="1220"/>
      <c r="AL824" s="220"/>
      <c r="AM824" s="220"/>
    </row>
    <row r="825" spans="1:39" s="110" customFormat="1" ht="15" hidden="1" x14ac:dyDescent="0.25">
      <c r="A825" s="230" t="s">
        <v>8263</v>
      </c>
      <c r="B825" s="220"/>
      <c r="C825" s="220"/>
      <c r="D825" s="230" t="s">
        <v>8801</v>
      </c>
      <c r="E825" s="231" t="s">
        <v>11930</v>
      </c>
      <c r="F825" s="239">
        <f t="shared" si="141"/>
        <v>46042</v>
      </c>
      <c r="G825" s="259" t="str">
        <f t="shared" si="142"/>
        <v>A</v>
      </c>
      <c r="H825" s="274" t="str">
        <f t="shared" si="143"/>
        <v>MR_DER-1529_26</v>
      </c>
      <c r="I825" s="234" t="str">
        <f t="shared" si="144"/>
        <v>ND</v>
      </c>
      <c r="J825" s="234" t="str">
        <f t="shared" si="145"/>
        <v>ND</v>
      </c>
      <c r="K825" s="220" t="s">
        <v>3730</v>
      </c>
      <c r="L825" s="229">
        <v>46034</v>
      </c>
      <c r="M825" s="218" t="s">
        <v>11960</v>
      </c>
      <c r="N825" s="220" t="s">
        <v>5539</v>
      </c>
      <c r="O825" s="229">
        <v>46041</v>
      </c>
      <c r="P825" s="978"/>
      <c r="Q825" s="220" t="s">
        <v>3748</v>
      </c>
      <c r="R825" s="229">
        <v>46042</v>
      </c>
      <c r="S825" s="218" t="s">
        <v>12005</v>
      </c>
      <c r="T825" s="220"/>
      <c r="U825" s="229"/>
      <c r="V825" s="978"/>
      <c r="X825" s="229"/>
      <c r="Y825" s="218"/>
      <c r="Z825" s="220"/>
      <c r="AA825" s="220"/>
      <c r="AB825" s="220"/>
      <c r="AC825" s="220"/>
      <c r="AD825" s="220"/>
      <c r="AE825" s="220"/>
      <c r="AF825" s="220"/>
      <c r="AG825" s="220"/>
      <c r="AH825" s="220"/>
      <c r="AI825" s="220"/>
      <c r="AJ825" s="229"/>
      <c r="AK825" s="1220"/>
      <c r="AL825" s="220"/>
      <c r="AM825" s="220"/>
    </row>
    <row r="826" spans="1:39" s="110" customFormat="1" ht="15" hidden="1" x14ac:dyDescent="0.25">
      <c r="A826" s="230" t="s">
        <v>8263</v>
      </c>
      <c r="B826" s="220"/>
      <c r="C826" s="220"/>
      <c r="D826" s="230" t="s">
        <v>8801</v>
      </c>
      <c r="E826" s="231" t="s">
        <v>11931</v>
      </c>
      <c r="F826" s="239">
        <f t="shared" si="141"/>
        <v>46042</v>
      </c>
      <c r="G826" s="259" t="str">
        <f t="shared" si="142"/>
        <v>A</v>
      </c>
      <c r="H826" s="274" t="str">
        <f t="shared" si="143"/>
        <v>MR_DER-1529_26</v>
      </c>
      <c r="I826" s="234" t="str">
        <f t="shared" si="144"/>
        <v>ND</v>
      </c>
      <c r="J826" s="234" t="str">
        <f t="shared" si="145"/>
        <v>ND</v>
      </c>
      <c r="K826" s="220" t="s">
        <v>3730</v>
      </c>
      <c r="L826" s="229">
        <v>46034</v>
      </c>
      <c r="M826" s="218" t="s">
        <v>11960</v>
      </c>
      <c r="N826" s="220" t="s">
        <v>5539</v>
      </c>
      <c r="O826" s="229">
        <v>46041</v>
      </c>
      <c r="P826" s="978"/>
      <c r="Q826" s="220" t="s">
        <v>3748</v>
      </c>
      <c r="R826" s="229">
        <v>46042</v>
      </c>
      <c r="S826" s="218" t="s">
        <v>12005</v>
      </c>
      <c r="T826" s="220"/>
      <c r="U826" s="229"/>
      <c r="V826" s="978"/>
      <c r="X826" s="229"/>
      <c r="Y826" s="218"/>
      <c r="Z826" s="220"/>
      <c r="AA826" s="220"/>
      <c r="AB826" s="220"/>
      <c r="AC826" s="220"/>
      <c r="AD826" s="220"/>
      <c r="AE826" s="220"/>
      <c r="AF826" s="220"/>
      <c r="AG826" s="220"/>
      <c r="AH826" s="220"/>
      <c r="AI826" s="220"/>
      <c r="AJ826" s="229"/>
      <c r="AK826" s="1220"/>
      <c r="AL826" s="220"/>
      <c r="AM826" s="220"/>
    </row>
    <row r="827" spans="1:39" s="110" customFormat="1" ht="15" hidden="1" x14ac:dyDescent="0.25">
      <c r="A827" s="230" t="s">
        <v>8263</v>
      </c>
      <c r="B827" s="220"/>
      <c r="C827" s="220"/>
      <c r="D827" s="230" t="s">
        <v>8801</v>
      </c>
      <c r="E827" s="231" t="s">
        <v>11932</v>
      </c>
      <c r="F827" s="239">
        <f t="shared" si="141"/>
        <v>46042</v>
      </c>
      <c r="G827" s="259" t="str">
        <f t="shared" si="142"/>
        <v>A</v>
      </c>
      <c r="H827" s="274" t="str">
        <f t="shared" si="143"/>
        <v>MR_DER-1529_26</v>
      </c>
      <c r="I827" s="234" t="str">
        <f t="shared" si="144"/>
        <v>ND</v>
      </c>
      <c r="J827" s="234" t="str">
        <f t="shared" si="145"/>
        <v>ND</v>
      </c>
      <c r="K827" s="220" t="s">
        <v>3730</v>
      </c>
      <c r="L827" s="229">
        <v>46034</v>
      </c>
      <c r="M827" s="218" t="s">
        <v>11960</v>
      </c>
      <c r="N827" s="220" t="s">
        <v>5539</v>
      </c>
      <c r="O827" s="229">
        <v>46041</v>
      </c>
      <c r="P827" s="978"/>
      <c r="Q827" s="220" t="s">
        <v>3748</v>
      </c>
      <c r="R827" s="229">
        <v>46042</v>
      </c>
      <c r="S827" s="218" t="s">
        <v>12005</v>
      </c>
      <c r="T827" s="220"/>
      <c r="U827" s="229"/>
      <c r="V827" s="978"/>
      <c r="X827" s="229"/>
      <c r="Y827" s="218"/>
      <c r="Z827" s="220"/>
      <c r="AA827" s="220"/>
      <c r="AB827" s="220"/>
      <c r="AC827" s="220"/>
      <c r="AD827" s="220"/>
      <c r="AE827" s="220"/>
      <c r="AF827" s="220"/>
      <c r="AG827" s="220"/>
      <c r="AH827" s="220"/>
      <c r="AI827" s="220"/>
      <c r="AJ827" s="229"/>
      <c r="AK827" s="1220"/>
      <c r="AL827" s="220"/>
      <c r="AM827" s="220"/>
    </row>
    <row r="828" spans="1:39" s="110" customFormat="1" ht="15" hidden="1" x14ac:dyDescent="0.25">
      <c r="A828" s="230" t="s">
        <v>8263</v>
      </c>
      <c r="B828" s="220"/>
      <c r="C828" s="220"/>
      <c r="D828" s="230" t="s">
        <v>8801</v>
      </c>
      <c r="E828" s="231" t="s">
        <v>11933</v>
      </c>
      <c r="F828" s="239">
        <f t="shared" si="141"/>
        <v>46042</v>
      </c>
      <c r="G828" s="259" t="str">
        <f t="shared" si="142"/>
        <v>A</v>
      </c>
      <c r="H828" s="274" t="str">
        <f t="shared" si="143"/>
        <v>MR_DER-1529_26</v>
      </c>
      <c r="I828" s="234" t="str">
        <f t="shared" si="144"/>
        <v>ND</v>
      </c>
      <c r="J828" s="234" t="str">
        <f t="shared" si="145"/>
        <v>ND</v>
      </c>
      <c r="K828" s="220" t="s">
        <v>3730</v>
      </c>
      <c r="L828" s="229">
        <v>46034</v>
      </c>
      <c r="M828" s="218" t="s">
        <v>11960</v>
      </c>
      <c r="N828" s="220" t="s">
        <v>5539</v>
      </c>
      <c r="O828" s="229">
        <v>46041</v>
      </c>
      <c r="P828" s="978"/>
      <c r="Q828" s="220" t="s">
        <v>3748</v>
      </c>
      <c r="R828" s="229">
        <v>46042</v>
      </c>
      <c r="S828" s="218" t="s">
        <v>12005</v>
      </c>
      <c r="T828" s="220"/>
      <c r="U828" s="229"/>
      <c r="V828" s="978"/>
      <c r="X828" s="229"/>
      <c r="Y828" s="218"/>
      <c r="Z828" s="220"/>
      <c r="AA828" s="220"/>
      <c r="AB828" s="220"/>
      <c r="AC828" s="220"/>
      <c r="AD828" s="220"/>
      <c r="AE828" s="220"/>
      <c r="AF828" s="220"/>
      <c r="AG828" s="220"/>
      <c r="AH828" s="220"/>
      <c r="AI828" s="220"/>
      <c r="AJ828" s="229"/>
      <c r="AK828" s="1220"/>
      <c r="AL828" s="220"/>
      <c r="AM828" s="220"/>
    </row>
    <row r="829" spans="1:39" s="110" customFormat="1" ht="15" hidden="1" x14ac:dyDescent="0.25">
      <c r="A829" s="230" t="s">
        <v>8263</v>
      </c>
      <c r="B829" s="220"/>
      <c r="C829" s="220"/>
      <c r="D829" s="230" t="s">
        <v>8801</v>
      </c>
      <c r="E829" s="231" t="s">
        <v>11934</v>
      </c>
      <c r="F829" s="239">
        <f t="shared" si="141"/>
        <v>46042</v>
      </c>
      <c r="G829" s="259" t="str">
        <f t="shared" si="142"/>
        <v>A</v>
      </c>
      <c r="H829" s="274" t="str">
        <f t="shared" si="143"/>
        <v>MR_DER-1529_26</v>
      </c>
      <c r="I829" s="234" t="str">
        <f t="shared" si="144"/>
        <v>ND</v>
      </c>
      <c r="J829" s="234" t="str">
        <f t="shared" si="145"/>
        <v>ND</v>
      </c>
      <c r="K829" s="220" t="s">
        <v>3730</v>
      </c>
      <c r="L829" s="229">
        <v>46034</v>
      </c>
      <c r="M829" s="218" t="s">
        <v>11960</v>
      </c>
      <c r="N829" s="220" t="s">
        <v>5539</v>
      </c>
      <c r="O829" s="229">
        <v>46041</v>
      </c>
      <c r="P829" s="978"/>
      <c r="Q829" s="220" t="s">
        <v>3748</v>
      </c>
      <c r="R829" s="229">
        <v>46042</v>
      </c>
      <c r="S829" s="218" t="s">
        <v>12005</v>
      </c>
      <c r="T829" s="220"/>
      <c r="U829" s="229"/>
      <c r="V829" s="978"/>
      <c r="X829" s="229"/>
      <c r="Y829" s="218"/>
      <c r="Z829" s="220"/>
      <c r="AA829" s="220"/>
      <c r="AB829" s="220"/>
      <c r="AC829" s="220"/>
      <c r="AD829" s="220"/>
      <c r="AE829" s="220"/>
      <c r="AF829" s="220"/>
      <c r="AG829" s="220"/>
      <c r="AH829" s="220"/>
      <c r="AI829" s="220"/>
      <c r="AJ829" s="229"/>
      <c r="AK829" s="1220"/>
      <c r="AL829" s="220"/>
      <c r="AM829" s="220"/>
    </row>
    <row r="830" spans="1:39" s="110" customFormat="1" ht="15" hidden="1" x14ac:dyDescent="0.25">
      <c r="A830" s="230" t="s">
        <v>8263</v>
      </c>
      <c r="B830" s="220"/>
      <c r="C830" s="220"/>
      <c r="D830" s="230" t="s">
        <v>8801</v>
      </c>
      <c r="E830" s="231" t="s">
        <v>11935</v>
      </c>
      <c r="F830" s="239">
        <f t="shared" si="141"/>
        <v>46042</v>
      </c>
      <c r="G830" s="259" t="str">
        <f t="shared" si="142"/>
        <v>A</v>
      </c>
      <c r="H830" s="274" t="str">
        <f t="shared" si="143"/>
        <v>MR_DER-1529_26</v>
      </c>
      <c r="I830" s="234" t="str">
        <f t="shared" si="144"/>
        <v>ND</v>
      </c>
      <c r="J830" s="234" t="str">
        <f t="shared" si="145"/>
        <v>ND</v>
      </c>
      <c r="K830" s="220" t="s">
        <v>3730</v>
      </c>
      <c r="L830" s="229">
        <v>46034</v>
      </c>
      <c r="M830" s="218" t="s">
        <v>11960</v>
      </c>
      <c r="N830" s="220" t="s">
        <v>5539</v>
      </c>
      <c r="O830" s="229">
        <v>46041</v>
      </c>
      <c r="P830" s="978"/>
      <c r="Q830" s="220" t="s">
        <v>3748</v>
      </c>
      <c r="R830" s="229">
        <v>46042</v>
      </c>
      <c r="S830" s="218" t="s">
        <v>12005</v>
      </c>
      <c r="T830" s="220"/>
      <c r="U830" s="229"/>
      <c r="V830" s="978"/>
      <c r="X830" s="229"/>
      <c r="Y830" s="218"/>
      <c r="Z830" s="220"/>
      <c r="AA830" s="220"/>
      <c r="AB830" s="220"/>
      <c r="AC830" s="220"/>
      <c r="AD830" s="220"/>
      <c r="AE830" s="220"/>
      <c r="AF830" s="220"/>
      <c r="AG830" s="220"/>
      <c r="AH830" s="220"/>
      <c r="AI830" s="220"/>
      <c r="AJ830" s="229"/>
      <c r="AK830" s="1220"/>
      <c r="AL830" s="220"/>
      <c r="AM830" s="220"/>
    </row>
    <row r="831" spans="1:39" s="110" customFormat="1" ht="15" hidden="1" x14ac:dyDescent="0.25">
      <c r="A831" s="230" t="s">
        <v>8263</v>
      </c>
      <c r="B831" s="220"/>
      <c r="C831" s="220"/>
      <c r="D831" s="230" t="s">
        <v>8801</v>
      </c>
      <c r="E831" s="231" t="s">
        <v>11936</v>
      </c>
      <c r="F831" s="239">
        <f t="shared" si="141"/>
        <v>46042</v>
      </c>
      <c r="G831" s="259" t="str">
        <f t="shared" si="142"/>
        <v>A</v>
      </c>
      <c r="H831" s="274" t="str">
        <f t="shared" si="143"/>
        <v>MR_DER-1529_26</v>
      </c>
      <c r="I831" s="234" t="str">
        <f t="shared" si="144"/>
        <v>ND</v>
      </c>
      <c r="J831" s="234" t="str">
        <f t="shared" si="145"/>
        <v>ND</v>
      </c>
      <c r="K831" s="220" t="s">
        <v>3730</v>
      </c>
      <c r="L831" s="229">
        <v>46034</v>
      </c>
      <c r="M831" s="218" t="s">
        <v>11960</v>
      </c>
      <c r="N831" s="220" t="s">
        <v>5539</v>
      </c>
      <c r="O831" s="229">
        <v>46041</v>
      </c>
      <c r="P831" s="978"/>
      <c r="Q831" s="220" t="s">
        <v>3748</v>
      </c>
      <c r="R831" s="229">
        <v>46042</v>
      </c>
      <c r="S831" s="218" t="s">
        <v>12005</v>
      </c>
      <c r="T831" s="220"/>
      <c r="U831" s="229"/>
      <c r="V831" s="978"/>
      <c r="X831" s="229"/>
      <c r="Y831" s="218"/>
      <c r="Z831" s="220"/>
      <c r="AA831" s="220"/>
      <c r="AB831" s="220"/>
      <c r="AC831" s="220"/>
      <c r="AD831" s="220"/>
      <c r="AE831" s="220"/>
      <c r="AF831" s="220"/>
      <c r="AG831" s="220"/>
      <c r="AH831" s="220"/>
      <c r="AI831" s="220"/>
      <c r="AJ831" s="229"/>
      <c r="AK831" s="1220"/>
      <c r="AL831" s="220"/>
      <c r="AM831" s="220"/>
    </row>
    <row r="832" spans="1:39" s="110" customFormat="1" ht="15" hidden="1" x14ac:dyDescent="0.25">
      <c r="A832" s="230" t="s">
        <v>8263</v>
      </c>
      <c r="B832" s="220"/>
      <c r="C832" s="220"/>
      <c r="D832" s="230" t="s">
        <v>8801</v>
      </c>
      <c r="E832" s="231" t="s">
        <v>11937</v>
      </c>
      <c r="F832" s="239">
        <f t="shared" si="141"/>
        <v>46042</v>
      </c>
      <c r="G832" s="259" t="str">
        <f t="shared" si="142"/>
        <v>A</v>
      </c>
      <c r="H832" s="274" t="str">
        <f t="shared" si="143"/>
        <v>MR_DER-1529_26</v>
      </c>
      <c r="I832" s="234" t="str">
        <f t="shared" si="144"/>
        <v>ND</v>
      </c>
      <c r="J832" s="234" t="str">
        <f t="shared" si="145"/>
        <v>ND</v>
      </c>
      <c r="K832" s="220" t="s">
        <v>3730</v>
      </c>
      <c r="L832" s="229">
        <v>46034</v>
      </c>
      <c r="M832" s="218" t="s">
        <v>11960</v>
      </c>
      <c r="N832" s="220" t="s">
        <v>5539</v>
      </c>
      <c r="O832" s="229">
        <v>46041</v>
      </c>
      <c r="P832" s="978"/>
      <c r="Q832" s="220" t="s">
        <v>3748</v>
      </c>
      <c r="R832" s="229">
        <v>46042</v>
      </c>
      <c r="S832" s="218" t="s">
        <v>12005</v>
      </c>
      <c r="T832" s="220"/>
      <c r="U832" s="229"/>
      <c r="V832" s="978"/>
      <c r="X832" s="229"/>
      <c r="Y832" s="218"/>
      <c r="Z832" s="220"/>
      <c r="AA832" s="220"/>
      <c r="AB832" s="220"/>
      <c r="AC832" s="220"/>
      <c r="AD832" s="220"/>
      <c r="AE832" s="220"/>
      <c r="AF832" s="220"/>
      <c r="AG832" s="220"/>
      <c r="AH832" s="220"/>
      <c r="AI832" s="220"/>
      <c r="AJ832" s="229"/>
      <c r="AK832" s="1220"/>
      <c r="AL832" s="220"/>
      <c r="AM832" s="220"/>
    </row>
    <row r="833" spans="1:39" s="110" customFormat="1" ht="15" hidden="1" x14ac:dyDescent="0.25">
      <c r="A833" s="230" t="s">
        <v>8263</v>
      </c>
      <c r="B833" s="220"/>
      <c r="C833" s="220"/>
      <c r="D833" s="230" t="s">
        <v>8801</v>
      </c>
      <c r="E833" s="231" t="s">
        <v>11938</v>
      </c>
      <c r="F833" s="239">
        <f t="shared" si="141"/>
        <v>46042</v>
      </c>
      <c r="G833" s="259" t="str">
        <f t="shared" si="142"/>
        <v>A</v>
      </c>
      <c r="H833" s="274" t="str">
        <f t="shared" si="143"/>
        <v>MR_DER-1529_26</v>
      </c>
      <c r="I833" s="234" t="str">
        <f t="shared" si="144"/>
        <v>ND</v>
      </c>
      <c r="J833" s="234" t="str">
        <f t="shared" si="145"/>
        <v>ND</v>
      </c>
      <c r="K833" s="220" t="s">
        <v>3730</v>
      </c>
      <c r="L833" s="229">
        <v>46034</v>
      </c>
      <c r="M833" s="218" t="s">
        <v>11960</v>
      </c>
      <c r="N833" s="220" t="s">
        <v>5539</v>
      </c>
      <c r="O833" s="229">
        <v>46041</v>
      </c>
      <c r="P833" s="978"/>
      <c r="Q833" s="220" t="s">
        <v>3748</v>
      </c>
      <c r="R833" s="229">
        <v>46042</v>
      </c>
      <c r="S833" s="218" t="s">
        <v>12005</v>
      </c>
      <c r="T833" s="220"/>
      <c r="U833" s="229"/>
      <c r="V833" s="978"/>
      <c r="X833" s="229"/>
      <c r="Y833" s="218"/>
      <c r="Z833" s="220"/>
      <c r="AA833" s="220"/>
      <c r="AB833" s="220"/>
      <c r="AC833" s="220"/>
      <c r="AD833" s="220"/>
      <c r="AE833" s="220"/>
      <c r="AF833" s="220"/>
      <c r="AG833" s="220"/>
      <c r="AH833" s="220"/>
      <c r="AI833" s="220"/>
      <c r="AJ833" s="229"/>
      <c r="AK833" s="1220"/>
      <c r="AL833" s="220"/>
      <c r="AM833" s="220"/>
    </row>
    <row r="834" spans="1:39" s="110" customFormat="1" ht="15" hidden="1" x14ac:dyDescent="0.25">
      <c r="A834" s="230" t="s">
        <v>8263</v>
      </c>
      <c r="B834" s="220"/>
      <c r="C834" s="220"/>
      <c r="D834" s="230" t="s">
        <v>8801</v>
      </c>
      <c r="E834" s="231" t="s">
        <v>11939</v>
      </c>
      <c r="F834" s="239">
        <f t="shared" si="141"/>
        <v>46042</v>
      </c>
      <c r="G834" s="259" t="str">
        <f t="shared" si="142"/>
        <v>A</v>
      </c>
      <c r="H834" s="274" t="str">
        <f t="shared" si="143"/>
        <v>MR_DER-1529_26</v>
      </c>
      <c r="I834" s="234" t="str">
        <f t="shared" si="144"/>
        <v>ND</v>
      </c>
      <c r="J834" s="234" t="str">
        <f t="shared" si="145"/>
        <v>ND</v>
      </c>
      <c r="K834" s="220" t="s">
        <v>3730</v>
      </c>
      <c r="L834" s="229">
        <v>46034</v>
      </c>
      <c r="M834" s="218" t="s">
        <v>11960</v>
      </c>
      <c r="N834" s="220" t="s">
        <v>5539</v>
      </c>
      <c r="O834" s="229">
        <v>46041</v>
      </c>
      <c r="P834" s="978"/>
      <c r="Q834" s="220" t="s">
        <v>3748</v>
      </c>
      <c r="R834" s="229">
        <v>46042</v>
      </c>
      <c r="S834" s="218" t="s">
        <v>12005</v>
      </c>
      <c r="T834" s="220"/>
      <c r="U834" s="229"/>
      <c r="V834" s="978"/>
      <c r="X834" s="229"/>
      <c r="Y834" s="218"/>
      <c r="Z834" s="220"/>
      <c r="AA834" s="220"/>
      <c r="AB834" s="220"/>
      <c r="AC834" s="220"/>
      <c r="AD834" s="220"/>
      <c r="AE834" s="220"/>
      <c r="AF834" s="220"/>
      <c r="AG834" s="220"/>
      <c r="AH834" s="220"/>
      <c r="AI834" s="220"/>
      <c r="AJ834" s="229"/>
      <c r="AK834" s="1220"/>
      <c r="AL834" s="220"/>
      <c r="AM834" s="220"/>
    </row>
    <row r="835" spans="1:39" s="110" customFormat="1" ht="15" hidden="1" x14ac:dyDescent="0.25">
      <c r="A835" s="230" t="s">
        <v>8263</v>
      </c>
      <c r="B835" s="220"/>
      <c r="C835" s="220"/>
      <c r="D835" s="230" t="s">
        <v>8801</v>
      </c>
      <c r="E835" s="231" t="s">
        <v>11940</v>
      </c>
      <c r="F835" s="239">
        <f t="shared" si="141"/>
        <v>46042</v>
      </c>
      <c r="G835" s="259" t="str">
        <f t="shared" si="142"/>
        <v>A</v>
      </c>
      <c r="H835" s="274" t="str">
        <f t="shared" si="143"/>
        <v>MR_DER-1529_26</v>
      </c>
      <c r="I835" s="234" t="str">
        <f t="shared" si="144"/>
        <v>ND</v>
      </c>
      <c r="J835" s="234" t="str">
        <f t="shared" si="145"/>
        <v>ND</v>
      </c>
      <c r="K835" s="220" t="s">
        <v>3730</v>
      </c>
      <c r="L835" s="229">
        <v>46034</v>
      </c>
      <c r="M835" s="218" t="s">
        <v>11960</v>
      </c>
      <c r="N835" s="220" t="s">
        <v>5539</v>
      </c>
      <c r="O835" s="229">
        <v>46041</v>
      </c>
      <c r="P835" s="978"/>
      <c r="Q835" s="220" t="s">
        <v>3748</v>
      </c>
      <c r="R835" s="229">
        <v>46042</v>
      </c>
      <c r="S835" s="218" t="s">
        <v>12005</v>
      </c>
      <c r="T835" s="220"/>
      <c r="U835" s="229"/>
      <c r="V835" s="978"/>
      <c r="X835" s="229"/>
      <c r="Y835" s="218"/>
      <c r="Z835" s="220"/>
      <c r="AA835" s="220"/>
      <c r="AB835" s="220"/>
      <c r="AC835" s="220"/>
      <c r="AD835" s="220"/>
      <c r="AE835" s="220"/>
      <c r="AF835" s="220"/>
      <c r="AG835" s="220"/>
      <c r="AH835" s="220"/>
      <c r="AI835" s="220"/>
      <c r="AJ835" s="229"/>
      <c r="AK835" s="1220"/>
      <c r="AL835" s="220"/>
      <c r="AM835" s="220"/>
    </row>
    <row r="836" spans="1:39" s="110" customFormat="1" ht="15" hidden="1" x14ac:dyDescent="0.25">
      <c r="A836" s="230" t="s">
        <v>8263</v>
      </c>
      <c r="B836" s="220"/>
      <c r="C836" s="220"/>
      <c r="D836" s="230" t="s">
        <v>8801</v>
      </c>
      <c r="E836" s="231" t="s">
        <v>11941</v>
      </c>
      <c r="F836" s="239">
        <f t="shared" ref="F836:F854" si="146">IF(L836&lt;&gt;0,MAX(L836,R836,X836,AD836,AJ836,AP836),"NE")</f>
        <v>46042</v>
      </c>
      <c r="G836" s="259" t="str">
        <f t="shared" ref="G836:G854" si="147">IF($F836="","",INDEX($K836:$FI836,1,MATCH($F836,$K836:$FI836,)-1))</f>
        <v>A</v>
      </c>
      <c r="H836" s="274" t="str">
        <f t="shared" ref="H836:H854" si="148">IF($F836="","",INDEX($K836:$AY836,1,MATCH($F836,$K836:$AY836,)+1))</f>
        <v>MR_DER-1529_26</v>
      </c>
      <c r="I836" s="234" t="str">
        <f t="shared" ref="I836:I854" si="149">IF(F836="NE",F836,IF(INDEX(K836:CP836,,MATCH(F836,K836:CP836,0)+3)&lt;&gt;0,INDEX(K836:CP836,,MATCH(F836,K836:CP836,0)+3),"ND"))</f>
        <v>ND</v>
      </c>
      <c r="J836" s="234" t="str">
        <f t="shared" ref="J836:J854" si="150">IF(G836="NE",G836,IF(INDEX(K836:CQ836,,MATCH(G836,K836:CQ836,0)+3)&lt;&gt;0,INDEX(K836:CQ836,,MATCH(G836,K836:CQ836,0)+3),"ND"))</f>
        <v>ND</v>
      </c>
      <c r="K836" s="220" t="s">
        <v>3730</v>
      </c>
      <c r="L836" s="229">
        <v>46034</v>
      </c>
      <c r="M836" s="218" t="s">
        <v>11960</v>
      </c>
      <c r="N836" s="220" t="s">
        <v>5539</v>
      </c>
      <c r="O836" s="229">
        <v>46041</v>
      </c>
      <c r="P836" s="978"/>
      <c r="Q836" s="220" t="s">
        <v>3748</v>
      </c>
      <c r="R836" s="229">
        <v>46042</v>
      </c>
      <c r="S836" s="218" t="s">
        <v>12005</v>
      </c>
      <c r="T836" s="220"/>
      <c r="U836" s="229"/>
      <c r="V836" s="978"/>
      <c r="X836" s="229"/>
      <c r="Y836" s="218"/>
      <c r="Z836" s="220"/>
      <c r="AA836" s="220"/>
      <c r="AB836" s="220"/>
      <c r="AC836" s="220"/>
      <c r="AD836" s="220"/>
      <c r="AE836" s="220"/>
      <c r="AF836" s="220"/>
      <c r="AG836" s="220"/>
      <c r="AH836" s="220"/>
      <c r="AI836" s="220"/>
      <c r="AJ836" s="229"/>
      <c r="AK836" s="1220"/>
      <c r="AL836" s="220"/>
      <c r="AM836" s="220"/>
    </row>
    <row r="837" spans="1:39" s="110" customFormat="1" ht="15" hidden="1" x14ac:dyDescent="0.25">
      <c r="A837" s="230" t="s">
        <v>8263</v>
      </c>
      <c r="B837" s="220"/>
      <c r="C837" s="220"/>
      <c r="D837" s="230" t="s">
        <v>8801</v>
      </c>
      <c r="E837" s="231" t="s">
        <v>11942</v>
      </c>
      <c r="F837" s="239">
        <f t="shared" si="146"/>
        <v>46042</v>
      </c>
      <c r="G837" s="259" t="str">
        <f t="shared" si="147"/>
        <v>A</v>
      </c>
      <c r="H837" s="274" t="str">
        <f t="shared" si="148"/>
        <v>MR_DER-1529_26</v>
      </c>
      <c r="I837" s="234" t="str">
        <f t="shared" si="149"/>
        <v>ND</v>
      </c>
      <c r="J837" s="234" t="str">
        <f t="shared" si="150"/>
        <v>ND</v>
      </c>
      <c r="K837" s="220" t="s">
        <v>3730</v>
      </c>
      <c r="L837" s="229">
        <v>46034</v>
      </c>
      <c r="M837" s="218" t="s">
        <v>11960</v>
      </c>
      <c r="N837" s="220" t="s">
        <v>5539</v>
      </c>
      <c r="O837" s="229">
        <v>46041</v>
      </c>
      <c r="P837" s="978"/>
      <c r="Q837" s="220" t="s">
        <v>3748</v>
      </c>
      <c r="R837" s="229">
        <v>46042</v>
      </c>
      <c r="S837" s="218" t="s">
        <v>12005</v>
      </c>
      <c r="T837" s="220"/>
      <c r="U837" s="229"/>
      <c r="V837" s="978"/>
      <c r="X837" s="229"/>
      <c r="Y837" s="218"/>
      <c r="Z837" s="220"/>
      <c r="AA837" s="220"/>
      <c r="AB837" s="220"/>
      <c r="AC837" s="220"/>
      <c r="AD837" s="220"/>
      <c r="AE837" s="220"/>
      <c r="AF837" s="220"/>
      <c r="AG837" s="220"/>
      <c r="AH837" s="220"/>
      <c r="AI837" s="220"/>
      <c r="AJ837" s="229"/>
      <c r="AK837" s="1220"/>
      <c r="AL837" s="220"/>
      <c r="AM837" s="220"/>
    </row>
    <row r="838" spans="1:39" s="110" customFormat="1" ht="15" hidden="1" x14ac:dyDescent="0.25">
      <c r="A838" s="230" t="s">
        <v>8263</v>
      </c>
      <c r="B838" s="220"/>
      <c r="C838" s="220"/>
      <c r="D838" s="230" t="s">
        <v>8801</v>
      </c>
      <c r="E838" s="231" t="s">
        <v>11943</v>
      </c>
      <c r="F838" s="239">
        <f t="shared" si="146"/>
        <v>46042</v>
      </c>
      <c r="G838" s="259" t="str">
        <f t="shared" si="147"/>
        <v>A</v>
      </c>
      <c r="H838" s="274" t="str">
        <f t="shared" si="148"/>
        <v>MR_DER-1529_26</v>
      </c>
      <c r="I838" s="234" t="str">
        <f t="shared" si="149"/>
        <v>ND</v>
      </c>
      <c r="J838" s="234" t="str">
        <f t="shared" si="150"/>
        <v>ND</v>
      </c>
      <c r="K838" s="220" t="s">
        <v>3730</v>
      </c>
      <c r="L838" s="229">
        <v>46034</v>
      </c>
      <c r="M838" s="218" t="s">
        <v>11960</v>
      </c>
      <c r="N838" s="220" t="s">
        <v>5539</v>
      </c>
      <c r="O838" s="229">
        <v>46041</v>
      </c>
      <c r="P838" s="978"/>
      <c r="Q838" s="220" t="s">
        <v>3748</v>
      </c>
      <c r="R838" s="229">
        <v>46042</v>
      </c>
      <c r="S838" s="218" t="s">
        <v>12005</v>
      </c>
      <c r="T838" s="220"/>
      <c r="U838" s="229"/>
      <c r="V838" s="978"/>
      <c r="X838" s="229"/>
      <c r="Y838" s="218"/>
      <c r="Z838" s="220"/>
      <c r="AA838" s="220"/>
      <c r="AB838" s="220"/>
      <c r="AC838" s="220"/>
      <c r="AD838" s="220"/>
      <c r="AE838" s="220"/>
      <c r="AF838" s="220"/>
      <c r="AG838" s="220"/>
      <c r="AH838" s="220"/>
      <c r="AI838" s="220"/>
      <c r="AJ838" s="229"/>
      <c r="AK838" s="1220"/>
      <c r="AL838" s="220"/>
      <c r="AM838" s="220"/>
    </row>
    <row r="839" spans="1:39" s="110" customFormat="1" ht="15" hidden="1" x14ac:dyDescent="0.25">
      <c r="A839" s="230" t="s">
        <v>8263</v>
      </c>
      <c r="B839" s="220"/>
      <c r="C839" s="220"/>
      <c r="D839" s="230" t="s">
        <v>8801</v>
      </c>
      <c r="E839" s="231" t="s">
        <v>11944</v>
      </c>
      <c r="F839" s="239">
        <f t="shared" si="146"/>
        <v>46042</v>
      </c>
      <c r="G839" s="259" t="str">
        <f t="shared" si="147"/>
        <v>A</v>
      </c>
      <c r="H839" s="274" t="str">
        <f t="shared" si="148"/>
        <v>MR_DER-1529_26</v>
      </c>
      <c r="I839" s="234" t="str">
        <f t="shared" si="149"/>
        <v>ND</v>
      </c>
      <c r="J839" s="234" t="str">
        <f t="shared" si="150"/>
        <v>ND</v>
      </c>
      <c r="K839" s="220" t="s">
        <v>3730</v>
      </c>
      <c r="L839" s="229">
        <v>46034</v>
      </c>
      <c r="M839" s="218" t="s">
        <v>11960</v>
      </c>
      <c r="N839" s="220" t="s">
        <v>5539</v>
      </c>
      <c r="O839" s="229">
        <v>46041</v>
      </c>
      <c r="P839" s="978"/>
      <c r="Q839" s="220" t="s">
        <v>3748</v>
      </c>
      <c r="R839" s="229">
        <v>46042</v>
      </c>
      <c r="S839" s="218" t="s">
        <v>12005</v>
      </c>
      <c r="T839" s="220"/>
      <c r="U839" s="229"/>
      <c r="V839" s="978"/>
      <c r="X839" s="229"/>
      <c r="Y839" s="218"/>
      <c r="Z839" s="220"/>
      <c r="AA839" s="220"/>
      <c r="AB839" s="220"/>
      <c r="AC839" s="220"/>
      <c r="AD839" s="220"/>
      <c r="AE839" s="220"/>
      <c r="AF839" s="220"/>
      <c r="AG839" s="220"/>
      <c r="AH839" s="220"/>
      <c r="AI839" s="220"/>
      <c r="AJ839" s="229"/>
      <c r="AK839" s="1220"/>
      <c r="AL839" s="220"/>
      <c r="AM839" s="220"/>
    </row>
    <row r="840" spans="1:39" s="110" customFormat="1" ht="15" hidden="1" x14ac:dyDescent="0.25">
      <c r="A840" s="230" t="s">
        <v>8263</v>
      </c>
      <c r="B840" s="220"/>
      <c r="C840" s="220"/>
      <c r="D840" s="230" t="s">
        <v>8801</v>
      </c>
      <c r="E840" s="231" t="s">
        <v>11945</v>
      </c>
      <c r="F840" s="239">
        <f t="shared" si="146"/>
        <v>46042</v>
      </c>
      <c r="G840" s="259" t="str">
        <f t="shared" si="147"/>
        <v>A</v>
      </c>
      <c r="H840" s="274" t="str">
        <f t="shared" si="148"/>
        <v>MR_DER-1529_26</v>
      </c>
      <c r="I840" s="234" t="str">
        <f t="shared" si="149"/>
        <v>ND</v>
      </c>
      <c r="J840" s="234" t="str">
        <f t="shared" si="150"/>
        <v>ND</v>
      </c>
      <c r="K840" s="220" t="s">
        <v>3730</v>
      </c>
      <c r="L840" s="229">
        <v>46034</v>
      </c>
      <c r="M840" s="218" t="s">
        <v>11960</v>
      </c>
      <c r="N840" s="220" t="s">
        <v>5539</v>
      </c>
      <c r="O840" s="229">
        <v>46041</v>
      </c>
      <c r="P840" s="978"/>
      <c r="Q840" s="220" t="s">
        <v>3748</v>
      </c>
      <c r="R840" s="229">
        <v>46042</v>
      </c>
      <c r="S840" s="218" t="s">
        <v>12005</v>
      </c>
      <c r="T840" s="220"/>
      <c r="U840" s="229"/>
      <c r="V840" s="978"/>
      <c r="X840" s="229"/>
      <c r="Y840" s="218"/>
      <c r="Z840" s="220"/>
      <c r="AA840" s="220"/>
      <c r="AB840" s="220"/>
      <c r="AC840" s="220"/>
      <c r="AD840" s="220"/>
      <c r="AE840" s="220"/>
      <c r="AF840" s="220"/>
      <c r="AG840" s="220"/>
      <c r="AH840" s="220"/>
      <c r="AI840" s="220"/>
      <c r="AJ840" s="229"/>
      <c r="AK840" s="1220"/>
      <c r="AL840" s="220"/>
      <c r="AM840" s="220"/>
    </row>
    <row r="841" spans="1:39" s="110" customFormat="1" ht="15" hidden="1" x14ac:dyDescent="0.25">
      <c r="A841" s="230" t="s">
        <v>8263</v>
      </c>
      <c r="B841" s="220"/>
      <c r="C841" s="220"/>
      <c r="D841" s="230" t="s">
        <v>8801</v>
      </c>
      <c r="E841" s="231" t="s">
        <v>11946</v>
      </c>
      <c r="F841" s="239">
        <f t="shared" si="146"/>
        <v>46042</v>
      </c>
      <c r="G841" s="259" t="str">
        <f t="shared" si="147"/>
        <v>A</v>
      </c>
      <c r="H841" s="274" t="str">
        <f t="shared" si="148"/>
        <v>MR_DER-1529_26</v>
      </c>
      <c r="I841" s="234" t="str">
        <f t="shared" si="149"/>
        <v>ND</v>
      </c>
      <c r="J841" s="234" t="str">
        <f t="shared" si="150"/>
        <v>ND</v>
      </c>
      <c r="K841" s="220" t="s">
        <v>3730</v>
      </c>
      <c r="L841" s="229">
        <v>46034</v>
      </c>
      <c r="M841" s="218" t="s">
        <v>11960</v>
      </c>
      <c r="N841" s="220" t="s">
        <v>5539</v>
      </c>
      <c r="O841" s="229">
        <v>46041</v>
      </c>
      <c r="P841" s="978"/>
      <c r="Q841" s="220" t="s">
        <v>3748</v>
      </c>
      <c r="R841" s="229">
        <v>46042</v>
      </c>
      <c r="S841" s="218" t="s">
        <v>12005</v>
      </c>
      <c r="T841" s="220"/>
      <c r="U841" s="229"/>
      <c r="V841" s="978"/>
      <c r="X841" s="229"/>
      <c r="Y841" s="218"/>
      <c r="Z841" s="220"/>
      <c r="AA841" s="220"/>
      <c r="AB841" s="220"/>
      <c r="AC841" s="220"/>
      <c r="AD841" s="220"/>
      <c r="AE841" s="220"/>
      <c r="AF841" s="220"/>
      <c r="AG841" s="220"/>
      <c r="AH841" s="220"/>
      <c r="AI841" s="220"/>
      <c r="AJ841" s="229"/>
      <c r="AK841" s="1220"/>
      <c r="AL841" s="220"/>
      <c r="AM841" s="220"/>
    </row>
    <row r="842" spans="1:39" s="110" customFormat="1" ht="15" hidden="1" x14ac:dyDescent="0.25">
      <c r="A842" s="230" t="s">
        <v>8263</v>
      </c>
      <c r="B842" s="220"/>
      <c r="C842" s="220"/>
      <c r="D842" s="230" t="s">
        <v>8801</v>
      </c>
      <c r="E842" s="231" t="s">
        <v>11947</v>
      </c>
      <c r="F842" s="239">
        <f t="shared" si="146"/>
        <v>46042</v>
      </c>
      <c r="G842" s="259" t="str">
        <f t="shared" si="147"/>
        <v>A</v>
      </c>
      <c r="H842" s="274" t="str">
        <f t="shared" si="148"/>
        <v>MR_DER-1529_26</v>
      </c>
      <c r="I842" s="234" t="str">
        <f t="shared" si="149"/>
        <v>ND</v>
      </c>
      <c r="J842" s="234" t="str">
        <f t="shared" si="150"/>
        <v>ND</v>
      </c>
      <c r="K842" s="220" t="s">
        <v>3730</v>
      </c>
      <c r="L842" s="229">
        <v>46034</v>
      </c>
      <c r="M842" s="218" t="s">
        <v>11960</v>
      </c>
      <c r="N842" s="220" t="s">
        <v>5539</v>
      </c>
      <c r="O842" s="229">
        <v>46041</v>
      </c>
      <c r="P842" s="978"/>
      <c r="Q842" s="220" t="s">
        <v>3748</v>
      </c>
      <c r="R842" s="229">
        <v>46042</v>
      </c>
      <c r="S842" s="218" t="s">
        <v>12005</v>
      </c>
      <c r="T842" s="220"/>
      <c r="U842" s="229"/>
      <c r="V842" s="978"/>
      <c r="X842" s="229"/>
      <c r="Y842" s="218"/>
      <c r="Z842" s="220"/>
      <c r="AA842" s="220"/>
      <c r="AB842" s="220"/>
      <c r="AC842" s="220"/>
      <c r="AD842" s="220"/>
      <c r="AE842" s="220"/>
      <c r="AF842" s="220"/>
      <c r="AG842" s="220"/>
      <c r="AH842" s="220"/>
      <c r="AI842" s="220"/>
      <c r="AJ842" s="229"/>
      <c r="AK842" s="1220"/>
      <c r="AL842" s="220"/>
      <c r="AM842" s="220"/>
    </row>
    <row r="843" spans="1:39" s="110" customFormat="1" ht="15" hidden="1" x14ac:dyDescent="0.25">
      <c r="A843" s="230" t="s">
        <v>8263</v>
      </c>
      <c r="B843" s="220"/>
      <c r="C843" s="220"/>
      <c r="D843" s="230" t="s">
        <v>8801</v>
      </c>
      <c r="E843" s="231" t="s">
        <v>11948</v>
      </c>
      <c r="F843" s="239">
        <f t="shared" si="146"/>
        <v>46042</v>
      </c>
      <c r="G843" s="259" t="str">
        <f t="shared" si="147"/>
        <v>A</v>
      </c>
      <c r="H843" s="274" t="str">
        <f t="shared" si="148"/>
        <v>MR_DER-1529_26</v>
      </c>
      <c r="I843" s="234" t="str">
        <f t="shared" si="149"/>
        <v>ND</v>
      </c>
      <c r="J843" s="234" t="str">
        <f t="shared" si="150"/>
        <v>ND</v>
      </c>
      <c r="K843" s="220" t="s">
        <v>3730</v>
      </c>
      <c r="L843" s="229">
        <v>46034</v>
      </c>
      <c r="M843" s="218" t="s">
        <v>11960</v>
      </c>
      <c r="N843" s="220" t="s">
        <v>5539</v>
      </c>
      <c r="O843" s="229">
        <v>46041</v>
      </c>
      <c r="P843" s="978"/>
      <c r="Q843" s="220" t="s">
        <v>3748</v>
      </c>
      <c r="R843" s="229">
        <v>46042</v>
      </c>
      <c r="S843" s="218" t="s">
        <v>12005</v>
      </c>
      <c r="T843" s="220"/>
      <c r="U843" s="229"/>
      <c r="V843" s="978"/>
      <c r="X843" s="229"/>
      <c r="Y843" s="218"/>
      <c r="Z843" s="220"/>
      <c r="AA843" s="220"/>
      <c r="AB843" s="220"/>
      <c r="AC843" s="220"/>
      <c r="AD843" s="220"/>
      <c r="AE843" s="220"/>
      <c r="AF843" s="220"/>
      <c r="AG843" s="220"/>
      <c r="AH843" s="220"/>
      <c r="AI843" s="220"/>
      <c r="AJ843" s="229"/>
      <c r="AK843" s="1220"/>
      <c r="AL843" s="220"/>
      <c r="AM843" s="220"/>
    </row>
    <row r="844" spans="1:39" s="110" customFormat="1" ht="15" hidden="1" x14ac:dyDescent="0.25">
      <c r="A844" s="230" t="s">
        <v>8263</v>
      </c>
      <c r="B844" s="220"/>
      <c r="C844" s="220"/>
      <c r="D844" s="230" t="s">
        <v>8801</v>
      </c>
      <c r="E844" s="231" t="s">
        <v>11949</v>
      </c>
      <c r="F844" s="239">
        <f t="shared" si="146"/>
        <v>46042</v>
      </c>
      <c r="G844" s="259" t="str">
        <f t="shared" si="147"/>
        <v>A</v>
      </c>
      <c r="H844" s="274" t="str">
        <f t="shared" si="148"/>
        <v>MR_DER-1529_26</v>
      </c>
      <c r="I844" s="234" t="str">
        <f t="shared" si="149"/>
        <v>ND</v>
      </c>
      <c r="J844" s="234" t="str">
        <f t="shared" si="150"/>
        <v>ND</v>
      </c>
      <c r="K844" s="220" t="s">
        <v>3730</v>
      </c>
      <c r="L844" s="229">
        <v>46034</v>
      </c>
      <c r="M844" s="218" t="s">
        <v>11960</v>
      </c>
      <c r="N844" s="220" t="s">
        <v>5539</v>
      </c>
      <c r="O844" s="229">
        <v>46041</v>
      </c>
      <c r="P844" s="978"/>
      <c r="Q844" s="220" t="s">
        <v>3748</v>
      </c>
      <c r="R844" s="229">
        <v>46042</v>
      </c>
      <c r="S844" s="218" t="s">
        <v>12005</v>
      </c>
      <c r="T844" s="220"/>
      <c r="U844" s="229"/>
      <c r="V844" s="978"/>
      <c r="X844" s="229"/>
      <c r="Y844" s="218"/>
      <c r="Z844" s="220"/>
      <c r="AA844" s="220"/>
      <c r="AB844" s="220"/>
      <c r="AC844" s="220"/>
      <c r="AD844" s="220"/>
      <c r="AE844" s="220"/>
      <c r="AF844" s="220"/>
      <c r="AG844" s="220"/>
      <c r="AH844" s="220"/>
      <c r="AI844" s="220"/>
      <c r="AJ844" s="229"/>
      <c r="AK844" s="1220"/>
      <c r="AL844" s="220"/>
      <c r="AM844" s="220"/>
    </row>
    <row r="845" spans="1:39" s="110" customFormat="1" ht="15" hidden="1" x14ac:dyDescent="0.25">
      <c r="A845" s="230" t="s">
        <v>8263</v>
      </c>
      <c r="B845" s="220"/>
      <c r="C845" s="220"/>
      <c r="D845" s="230" t="s">
        <v>8801</v>
      </c>
      <c r="E845" s="231" t="s">
        <v>11950</v>
      </c>
      <c r="F845" s="239">
        <f t="shared" si="146"/>
        <v>46042</v>
      </c>
      <c r="G845" s="259" t="str">
        <f t="shared" si="147"/>
        <v>A</v>
      </c>
      <c r="H845" s="274" t="str">
        <f t="shared" si="148"/>
        <v>MR_DER-1529_26</v>
      </c>
      <c r="I845" s="234" t="str">
        <f t="shared" si="149"/>
        <v>ND</v>
      </c>
      <c r="J845" s="234" t="str">
        <f t="shared" si="150"/>
        <v>ND</v>
      </c>
      <c r="K845" s="220" t="s">
        <v>3730</v>
      </c>
      <c r="L845" s="229">
        <v>46034</v>
      </c>
      <c r="M845" s="218" t="s">
        <v>11960</v>
      </c>
      <c r="N845" s="220" t="s">
        <v>5539</v>
      </c>
      <c r="O845" s="229">
        <v>46041</v>
      </c>
      <c r="P845" s="978"/>
      <c r="Q845" s="220" t="s">
        <v>3748</v>
      </c>
      <c r="R845" s="229">
        <v>46042</v>
      </c>
      <c r="S845" s="218" t="s">
        <v>12005</v>
      </c>
      <c r="T845" s="220"/>
      <c r="U845" s="229"/>
      <c r="V845" s="978"/>
      <c r="X845" s="229"/>
      <c r="Y845" s="218"/>
      <c r="Z845" s="220"/>
      <c r="AA845" s="220"/>
      <c r="AB845" s="220"/>
      <c r="AC845" s="220"/>
      <c r="AD845" s="220"/>
      <c r="AE845" s="220"/>
      <c r="AF845" s="220"/>
      <c r="AG845" s="220"/>
      <c r="AH845" s="220"/>
      <c r="AI845" s="220"/>
      <c r="AJ845" s="229"/>
      <c r="AK845" s="1220"/>
      <c r="AL845" s="220"/>
      <c r="AM845" s="220"/>
    </row>
    <row r="846" spans="1:39" s="110" customFormat="1" ht="15" hidden="1" x14ac:dyDescent="0.25">
      <c r="A846" s="230" t="s">
        <v>8263</v>
      </c>
      <c r="B846" s="220"/>
      <c r="C846" s="220"/>
      <c r="D846" s="230" t="s">
        <v>8801</v>
      </c>
      <c r="E846" s="231" t="s">
        <v>11951</v>
      </c>
      <c r="F846" s="239">
        <f t="shared" si="146"/>
        <v>46042</v>
      </c>
      <c r="G846" s="259" t="str">
        <f t="shared" si="147"/>
        <v>A</v>
      </c>
      <c r="H846" s="274" t="str">
        <f t="shared" si="148"/>
        <v>MR_DER-1529_26</v>
      </c>
      <c r="I846" s="234" t="str">
        <f t="shared" si="149"/>
        <v>ND</v>
      </c>
      <c r="J846" s="234" t="str">
        <f t="shared" si="150"/>
        <v>ND</v>
      </c>
      <c r="K846" s="220" t="s">
        <v>3730</v>
      </c>
      <c r="L846" s="229">
        <v>46034</v>
      </c>
      <c r="M846" s="218" t="s">
        <v>11960</v>
      </c>
      <c r="N846" s="220" t="s">
        <v>5539</v>
      </c>
      <c r="O846" s="229">
        <v>46041</v>
      </c>
      <c r="P846" s="978"/>
      <c r="Q846" s="220" t="s">
        <v>3748</v>
      </c>
      <c r="R846" s="229">
        <v>46042</v>
      </c>
      <c r="S846" s="218" t="s">
        <v>12005</v>
      </c>
      <c r="T846" s="220"/>
      <c r="U846" s="229"/>
      <c r="V846" s="978"/>
      <c r="X846" s="229"/>
      <c r="Y846" s="218"/>
      <c r="Z846" s="220"/>
      <c r="AA846" s="220"/>
      <c r="AB846" s="220"/>
      <c r="AC846" s="220"/>
      <c r="AD846" s="220"/>
      <c r="AE846" s="220"/>
      <c r="AF846" s="220"/>
      <c r="AG846" s="220"/>
      <c r="AH846" s="220"/>
      <c r="AI846" s="220"/>
      <c r="AJ846" s="229"/>
      <c r="AK846" s="1220"/>
      <c r="AL846" s="220"/>
      <c r="AM846" s="220"/>
    </row>
    <row r="847" spans="1:39" s="110" customFormat="1" ht="15" hidden="1" x14ac:dyDescent="0.25">
      <c r="A847" s="230" t="s">
        <v>8263</v>
      </c>
      <c r="B847" s="220"/>
      <c r="C847" s="220"/>
      <c r="D847" s="230" t="s">
        <v>8801</v>
      </c>
      <c r="E847" s="231" t="s">
        <v>11952</v>
      </c>
      <c r="F847" s="239">
        <f t="shared" si="146"/>
        <v>46042</v>
      </c>
      <c r="G847" s="259" t="str">
        <f t="shared" si="147"/>
        <v>A</v>
      </c>
      <c r="H847" s="274" t="str">
        <f t="shared" si="148"/>
        <v>MR_DER-1529_26</v>
      </c>
      <c r="I847" s="234" t="str">
        <f t="shared" si="149"/>
        <v>ND</v>
      </c>
      <c r="J847" s="234" t="str">
        <f t="shared" si="150"/>
        <v>ND</v>
      </c>
      <c r="K847" s="220" t="s">
        <v>3730</v>
      </c>
      <c r="L847" s="229">
        <v>46034</v>
      </c>
      <c r="M847" s="218" t="s">
        <v>11960</v>
      </c>
      <c r="N847" s="220" t="s">
        <v>5539</v>
      </c>
      <c r="O847" s="229">
        <v>46041</v>
      </c>
      <c r="P847" s="978"/>
      <c r="Q847" s="220" t="s">
        <v>3748</v>
      </c>
      <c r="R847" s="229">
        <v>46042</v>
      </c>
      <c r="S847" s="218" t="s">
        <v>12005</v>
      </c>
      <c r="T847" s="220"/>
      <c r="U847" s="229"/>
      <c r="V847" s="978"/>
      <c r="X847" s="229"/>
      <c r="Y847" s="218"/>
      <c r="Z847" s="220"/>
      <c r="AA847" s="220"/>
      <c r="AB847" s="220"/>
      <c r="AC847" s="220"/>
      <c r="AD847" s="220"/>
      <c r="AE847" s="220"/>
      <c r="AF847" s="220"/>
      <c r="AG847" s="220"/>
      <c r="AH847" s="220"/>
      <c r="AI847" s="220"/>
      <c r="AJ847" s="229"/>
      <c r="AK847" s="1220"/>
      <c r="AL847" s="220"/>
      <c r="AM847" s="220"/>
    </row>
    <row r="848" spans="1:39" s="110" customFormat="1" ht="15" hidden="1" x14ac:dyDescent="0.25">
      <c r="A848" s="230" t="s">
        <v>8263</v>
      </c>
      <c r="B848" s="220"/>
      <c r="C848" s="220"/>
      <c r="D848" s="230" t="s">
        <v>8801</v>
      </c>
      <c r="E848" s="231" t="s">
        <v>11953</v>
      </c>
      <c r="F848" s="239">
        <f t="shared" si="146"/>
        <v>46042</v>
      </c>
      <c r="G848" s="259" t="str">
        <f t="shared" si="147"/>
        <v>A</v>
      </c>
      <c r="H848" s="274" t="str">
        <f t="shared" si="148"/>
        <v>MR_DER-1529_26</v>
      </c>
      <c r="I848" s="234" t="str">
        <f t="shared" si="149"/>
        <v>ND</v>
      </c>
      <c r="J848" s="234" t="str">
        <f t="shared" si="150"/>
        <v>ND</v>
      </c>
      <c r="K848" s="220" t="s">
        <v>3730</v>
      </c>
      <c r="L848" s="229">
        <v>46034</v>
      </c>
      <c r="M848" s="218" t="s">
        <v>11960</v>
      </c>
      <c r="N848" s="220" t="s">
        <v>5539</v>
      </c>
      <c r="O848" s="229">
        <v>46041</v>
      </c>
      <c r="P848" s="978"/>
      <c r="Q848" s="220" t="s">
        <v>3748</v>
      </c>
      <c r="R848" s="229">
        <v>46042</v>
      </c>
      <c r="S848" s="218" t="s">
        <v>12005</v>
      </c>
      <c r="T848" s="220"/>
      <c r="U848" s="229"/>
      <c r="V848" s="978"/>
      <c r="X848" s="229"/>
      <c r="Y848" s="218"/>
      <c r="Z848" s="220"/>
      <c r="AA848" s="220"/>
      <c r="AB848" s="220"/>
      <c r="AC848" s="220"/>
      <c r="AD848" s="220"/>
      <c r="AE848" s="220"/>
      <c r="AF848" s="220"/>
      <c r="AG848" s="220"/>
      <c r="AH848" s="220"/>
      <c r="AI848" s="220"/>
      <c r="AJ848" s="229"/>
      <c r="AK848" s="1220"/>
      <c r="AL848" s="220"/>
      <c r="AM848" s="220"/>
    </row>
    <row r="849" spans="1:39" s="110" customFormat="1" ht="15" hidden="1" x14ac:dyDescent="0.25">
      <c r="A849" s="230" t="s">
        <v>8263</v>
      </c>
      <c r="B849" s="220"/>
      <c r="C849" s="220"/>
      <c r="D849" s="230" t="s">
        <v>8801</v>
      </c>
      <c r="E849" s="231" t="s">
        <v>11954</v>
      </c>
      <c r="F849" s="239">
        <f t="shared" si="146"/>
        <v>46042</v>
      </c>
      <c r="G849" s="259" t="str">
        <f t="shared" si="147"/>
        <v>A</v>
      </c>
      <c r="H849" s="274" t="str">
        <f t="shared" si="148"/>
        <v>MR_DER-1529_26</v>
      </c>
      <c r="I849" s="234" t="str">
        <f t="shared" si="149"/>
        <v>ND</v>
      </c>
      <c r="J849" s="234" t="str">
        <f t="shared" si="150"/>
        <v>ND</v>
      </c>
      <c r="K849" s="220" t="s">
        <v>3730</v>
      </c>
      <c r="L849" s="229">
        <v>46034</v>
      </c>
      <c r="M849" s="218" t="s">
        <v>11960</v>
      </c>
      <c r="N849" s="220" t="s">
        <v>5539</v>
      </c>
      <c r="O849" s="229">
        <v>46041</v>
      </c>
      <c r="P849" s="978"/>
      <c r="Q849" s="220" t="s">
        <v>3748</v>
      </c>
      <c r="R849" s="229">
        <v>46042</v>
      </c>
      <c r="S849" s="218" t="s">
        <v>12005</v>
      </c>
      <c r="T849" s="220"/>
      <c r="U849" s="229"/>
      <c r="V849" s="978"/>
      <c r="X849" s="229"/>
      <c r="Y849" s="218"/>
      <c r="Z849" s="220"/>
      <c r="AA849" s="220"/>
      <c r="AB849" s="220"/>
      <c r="AC849" s="220"/>
      <c r="AD849" s="220"/>
      <c r="AE849" s="220"/>
      <c r="AF849" s="220"/>
      <c r="AG849" s="220"/>
      <c r="AH849" s="220"/>
      <c r="AI849" s="220"/>
      <c r="AJ849" s="229"/>
      <c r="AK849" s="1220"/>
      <c r="AL849" s="220"/>
      <c r="AM849" s="220"/>
    </row>
    <row r="850" spans="1:39" s="110" customFormat="1" ht="15" hidden="1" x14ac:dyDescent="0.25">
      <c r="A850" s="230" t="s">
        <v>8263</v>
      </c>
      <c r="B850" s="220"/>
      <c r="C850" s="220"/>
      <c r="D850" s="230" t="s">
        <v>8801</v>
      </c>
      <c r="E850" s="231" t="s">
        <v>11955</v>
      </c>
      <c r="F850" s="239">
        <f t="shared" si="146"/>
        <v>46042</v>
      </c>
      <c r="G850" s="259" t="str">
        <f t="shared" si="147"/>
        <v>A</v>
      </c>
      <c r="H850" s="274" t="str">
        <f t="shared" si="148"/>
        <v>MR_DER-1529_26</v>
      </c>
      <c r="I850" s="234" t="str">
        <f t="shared" si="149"/>
        <v>ND</v>
      </c>
      <c r="J850" s="234" t="str">
        <f t="shared" si="150"/>
        <v>ND</v>
      </c>
      <c r="K850" s="220" t="s">
        <v>3730</v>
      </c>
      <c r="L850" s="229">
        <v>46034</v>
      </c>
      <c r="M850" s="218" t="s">
        <v>11960</v>
      </c>
      <c r="N850" s="220" t="s">
        <v>5539</v>
      </c>
      <c r="O850" s="229">
        <v>46041</v>
      </c>
      <c r="P850" s="978"/>
      <c r="Q850" s="220" t="s">
        <v>3748</v>
      </c>
      <c r="R850" s="229">
        <v>46042</v>
      </c>
      <c r="S850" s="218" t="s">
        <v>12005</v>
      </c>
      <c r="T850" s="220"/>
      <c r="U850" s="229"/>
      <c r="V850" s="978"/>
      <c r="X850" s="229"/>
      <c r="Y850" s="218"/>
      <c r="Z850" s="220"/>
      <c r="AA850" s="220"/>
      <c r="AB850" s="220"/>
      <c r="AC850" s="220"/>
      <c r="AD850" s="220"/>
      <c r="AE850" s="220"/>
      <c r="AF850" s="220"/>
      <c r="AG850" s="220"/>
      <c r="AH850" s="220"/>
      <c r="AI850" s="220"/>
      <c r="AJ850" s="229"/>
      <c r="AK850" s="1220"/>
      <c r="AL850" s="220"/>
      <c r="AM850" s="220"/>
    </row>
    <row r="851" spans="1:39" s="110" customFormat="1" ht="15" hidden="1" x14ac:dyDescent="0.25">
      <c r="A851" s="230" t="s">
        <v>8263</v>
      </c>
      <c r="B851" s="220"/>
      <c r="C851" s="220"/>
      <c r="D851" s="230" t="s">
        <v>8801</v>
      </c>
      <c r="E851" s="231" t="s">
        <v>11956</v>
      </c>
      <c r="F851" s="239">
        <f t="shared" si="146"/>
        <v>46042</v>
      </c>
      <c r="G851" s="259" t="str">
        <f t="shared" si="147"/>
        <v>A</v>
      </c>
      <c r="H851" s="274" t="str">
        <f t="shared" si="148"/>
        <v>MR_DER-1529_26</v>
      </c>
      <c r="I851" s="234" t="str">
        <f t="shared" si="149"/>
        <v>ND</v>
      </c>
      <c r="J851" s="234" t="str">
        <f t="shared" si="150"/>
        <v>ND</v>
      </c>
      <c r="K851" s="220" t="s">
        <v>3730</v>
      </c>
      <c r="L851" s="229">
        <v>46034</v>
      </c>
      <c r="M851" s="218" t="s">
        <v>11960</v>
      </c>
      <c r="N851" s="220" t="s">
        <v>5539</v>
      </c>
      <c r="O851" s="229">
        <v>46041</v>
      </c>
      <c r="P851" s="978"/>
      <c r="Q851" s="220" t="s">
        <v>3748</v>
      </c>
      <c r="R851" s="229">
        <v>46042</v>
      </c>
      <c r="S851" s="218" t="s">
        <v>12005</v>
      </c>
      <c r="T851" s="220"/>
      <c r="U851" s="229"/>
      <c r="V851" s="978"/>
      <c r="X851" s="229"/>
      <c r="Y851" s="218"/>
      <c r="Z851" s="220"/>
      <c r="AA851" s="220"/>
      <c r="AB851" s="220"/>
      <c r="AC851" s="220"/>
      <c r="AD851" s="220"/>
      <c r="AE851" s="220"/>
      <c r="AF851" s="220"/>
      <c r="AG851" s="220"/>
      <c r="AH851" s="220"/>
      <c r="AI851" s="220"/>
      <c r="AJ851" s="229"/>
      <c r="AK851" s="1220"/>
      <c r="AL851" s="220"/>
      <c r="AM851" s="220"/>
    </row>
    <row r="852" spans="1:39" s="110" customFormat="1" ht="15" hidden="1" x14ac:dyDescent="0.25">
      <c r="A852" s="230" t="s">
        <v>8263</v>
      </c>
      <c r="B852" s="220"/>
      <c r="C852" s="220"/>
      <c r="D852" s="230" t="s">
        <v>8801</v>
      </c>
      <c r="E852" s="231" t="s">
        <v>11957</v>
      </c>
      <c r="F852" s="239">
        <f t="shared" si="146"/>
        <v>46042</v>
      </c>
      <c r="G852" s="259" t="str">
        <f t="shared" si="147"/>
        <v>A</v>
      </c>
      <c r="H852" s="274" t="str">
        <f t="shared" si="148"/>
        <v>MR_DER-1529_26</v>
      </c>
      <c r="I852" s="234" t="str">
        <f t="shared" si="149"/>
        <v>ND</v>
      </c>
      <c r="J852" s="234" t="str">
        <f t="shared" si="150"/>
        <v>ND</v>
      </c>
      <c r="K852" s="220" t="s">
        <v>3730</v>
      </c>
      <c r="L852" s="229">
        <v>46034</v>
      </c>
      <c r="M852" s="218" t="s">
        <v>11960</v>
      </c>
      <c r="N852" s="220" t="s">
        <v>5539</v>
      </c>
      <c r="O852" s="229">
        <v>46041</v>
      </c>
      <c r="P852" s="978"/>
      <c r="Q852" s="220" t="s">
        <v>3748</v>
      </c>
      <c r="R852" s="229">
        <v>46042</v>
      </c>
      <c r="S852" s="218" t="s">
        <v>12005</v>
      </c>
      <c r="T852" s="220"/>
      <c r="U852" s="229"/>
      <c r="V852" s="978"/>
      <c r="X852" s="229"/>
      <c r="Y852" s="218"/>
      <c r="Z852" s="220"/>
      <c r="AA852" s="220"/>
      <c r="AB852" s="220"/>
      <c r="AC852" s="220"/>
      <c r="AD852" s="220"/>
      <c r="AE852" s="220"/>
      <c r="AF852" s="220"/>
      <c r="AG852" s="220"/>
      <c r="AH852" s="220"/>
      <c r="AI852" s="220"/>
      <c r="AJ852" s="229"/>
      <c r="AK852" s="1220"/>
      <c r="AL852" s="220"/>
      <c r="AM852" s="220"/>
    </row>
    <row r="853" spans="1:39" s="110" customFormat="1" ht="15" hidden="1" x14ac:dyDescent="0.25">
      <c r="A853" s="230" t="s">
        <v>8263</v>
      </c>
      <c r="B853" s="220"/>
      <c r="C853" s="220"/>
      <c r="D853" s="230" t="s">
        <v>8801</v>
      </c>
      <c r="E853" s="231" t="s">
        <v>11958</v>
      </c>
      <c r="F853" s="239">
        <f t="shared" si="146"/>
        <v>46042</v>
      </c>
      <c r="G853" s="259" t="str">
        <f t="shared" si="147"/>
        <v>A</v>
      </c>
      <c r="H853" s="274" t="str">
        <f t="shared" si="148"/>
        <v>MR_DER-1529_26</v>
      </c>
      <c r="I853" s="234" t="str">
        <f t="shared" si="149"/>
        <v>ND</v>
      </c>
      <c r="J853" s="234" t="str">
        <f t="shared" si="150"/>
        <v>ND</v>
      </c>
      <c r="K853" s="220" t="s">
        <v>3730</v>
      </c>
      <c r="L853" s="229">
        <v>46034</v>
      </c>
      <c r="M853" s="218" t="s">
        <v>11960</v>
      </c>
      <c r="N853" s="220" t="s">
        <v>5539</v>
      </c>
      <c r="O853" s="229">
        <v>46041</v>
      </c>
      <c r="P853" s="978"/>
      <c r="Q853" s="220" t="s">
        <v>3748</v>
      </c>
      <c r="R853" s="229">
        <v>46042</v>
      </c>
      <c r="S853" s="218" t="s">
        <v>12005</v>
      </c>
      <c r="T853" s="220"/>
      <c r="U853" s="229"/>
      <c r="V853" s="978"/>
      <c r="X853" s="229"/>
      <c r="Y853" s="218"/>
      <c r="Z853" s="220"/>
      <c r="AA853" s="220"/>
      <c r="AB853" s="220"/>
      <c r="AC853" s="220"/>
      <c r="AD853" s="220"/>
      <c r="AE853" s="220"/>
      <c r="AF853" s="220"/>
      <c r="AG853" s="220"/>
      <c r="AH853" s="220"/>
      <c r="AI853" s="220"/>
      <c r="AJ853" s="229"/>
      <c r="AK853" s="1220"/>
      <c r="AL853" s="220"/>
      <c r="AM853" s="220"/>
    </row>
    <row r="854" spans="1:39" s="110" customFormat="1" ht="15" hidden="1" x14ac:dyDescent="0.25">
      <c r="A854" s="230" t="s">
        <v>8263</v>
      </c>
      <c r="B854" s="220"/>
      <c r="C854" s="220"/>
      <c r="D854" s="230" t="s">
        <v>8801</v>
      </c>
      <c r="E854" s="231" t="s">
        <v>11959</v>
      </c>
      <c r="F854" s="239">
        <f t="shared" si="146"/>
        <v>46042</v>
      </c>
      <c r="G854" s="259" t="str">
        <f t="shared" si="147"/>
        <v>A</v>
      </c>
      <c r="H854" s="274" t="str">
        <f t="shared" si="148"/>
        <v>MR_DER-1529_26</v>
      </c>
      <c r="I854" s="234" t="str">
        <f t="shared" si="149"/>
        <v>ND</v>
      </c>
      <c r="J854" s="234" t="str">
        <f t="shared" si="150"/>
        <v>ND</v>
      </c>
      <c r="K854" s="220" t="s">
        <v>3730</v>
      </c>
      <c r="L854" s="229">
        <v>46034</v>
      </c>
      <c r="M854" s="1153" t="s">
        <v>11960</v>
      </c>
      <c r="N854" s="220" t="s">
        <v>5539</v>
      </c>
      <c r="O854" s="229">
        <v>46041</v>
      </c>
      <c r="P854" s="1373"/>
      <c r="Q854" s="220" t="s">
        <v>3748</v>
      </c>
      <c r="R854" s="229">
        <v>46042</v>
      </c>
      <c r="S854" s="1153" t="s">
        <v>12005</v>
      </c>
      <c r="T854" s="220"/>
      <c r="U854" s="229"/>
      <c r="V854" s="1373"/>
      <c r="X854" s="229"/>
      <c r="Y854" s="1153"/>
      <c r="Z854" s="220"/>
      <c r="AA854" s="220"/>
      <c r="AB854" s="220"/>
      <c r="AC854" s="220"/>
      <c r="AD854" s="220"/>
      <c r="AE854" s="220"/>
      <c r="AF854" s="220"/>
      <c r="AG854" s="220"/>
      <c r="AH854" s="220"/>
      <c r="AI854" s="220"/>
      <c r="AJ854" s="229"/>
      <c r="AK854" s="1220"/>
      <c r="AL854" s="220"/>
      <c r="AM854" s="220"/>
    </row>
    <row r="855" spans="1:39" s="352" customFormat="1" hidden="1" x14ac:dyDescent="0.2">
      <c r="A855" s="242"/>
      <c r="B855" s="242"/>
      <c r="C855" s="242"/>
      <c r="D855" s="242"/>
      <c r="E855" s="242" t="s">
        <v>11140</v>
      </c>
      <c r="F855" s="243"/>
      <c r="G855" s="243"/>
      <c r="H855" s="243"/>
      <c r="I855" s="243"/>
      <c r="J855" s="243"/>
      <c r="K855" s="244"/>
      <c r="L855" s="244"/>
      <c r="M855" s="245"/>
      <c r="N855" s="246"/>
      <c r="O855" s="246"/>
      <c r="P855" s="246"/>
      <c r="Q855" s="244"/>
      <c r="R855" s="244"/>
      <c r="S855" s="245"/>
      <c r="T855" s="246"/>
      <c r="U855" s="246"/>
      <c r="V855" s="246"/>
      <c r="W855" s="244"/>
      <c r="X855" s="244"/>
      <c r="Y855" s="245"/>
      <c r="Z855" s="246"/>
      <c r="AA855" s="246"/>
      <c r="AB855" s="246"/>
      <c r="AC855" s="244"/>
      <c r="AD855" s="244"/>
      <c r="AE855" s="245"/>
      <c r="AF855" s="246"/>
      <c r="AG855" s="246"/>
      <c r="AH855" s="246"/>
      <c r="AI855" s="244"/>
      <c r="AJ855" s="244"/>
      <c r="AK855" s="245"/>
      <c r="AL855" s="246"/>
      <c r="AM855" s="246"/>
    </row>
    <row r="856" spans="1:39" s="110" customFormat="1" ht="15" hidden="1" x14ac:dyDescent="0.25">
      <c r="A856" s="230" t="s">
        <v>8263</v>
      </c>
      <c r="B856" s="220"/>
      <c r="C856" s="220"/>
      <c r="D856" s="720" t="s">
        <v>8602</v>
      </c>
      <c r="E856" s="231" t="s">
        <v>11705</v>
      </c>
      <c r="F856" s="239">
        <f t="shared" ref="F856:F897" si="151">IF(L856&lt;&gt;0,MAX(L856,R856,X856,AD856,AJ856,AP856),"NE")</f>
        <v>46043</v>
      </c>
      <c r="G856" s="259" t="str">
        <f t="shared" ref="G856:G897" si="152">IF($F856="","",INDEX($K856:$FI856,1,MATCH($F856,$K856:$FI856,)-1))</f>
        <v>A</v>
      </c>
      <c r="H856" s="274" t="str">
        <f t="shared" ref="H856:H897" si="153">IF($F856="","",INDEX($K856:$AY856,1,MATCH($F856,$K856:$AY856,)+1))</f>
        <v>MR_DER-1536_26</v>
      </c>
      <c r="I856" s="234" t="str">
        <f t="shared" ref="I856:I897" si="154">IF(F856="NE",F856,IF(INDEX(K856:CP856,,MATCH(F856,K856:CP856,0)+3)&lt;&gt;0,INDEX(K856:CP856,,MATCH(F856,K856:CP856,0)+3),"ND"))</f>
        <v>ND</v>
      </c>
      <c r="J856" s="234" t="str">
        <f t="shared" ref="J856:J897" si="155">IF(G856="NE",G856,IF(INDEX(K856:CQ856,,MATCH(G856,K856:CQ856,0)+3)&lt;&gt;0,INDEX(K856:CQ856,,MATCH(G856,K856:CQ856,0)+3),"ND"))</f>
        <v>ND</v>
      </c>
      <c r="K856" s="220" t="s">
        <v>3730</v>
      </c>
      <c r="L856" s="229">
        <v>46010</v>
      </c>
      <c r="M856" s="218" t="s">
        <v>11747</v>
      </c>
      <c r="N856" s="220" t="s">
        <v>5536</v>
      </c>
      <c r="O856" s="229">
        <v>46014</v>
      </c>
      <c r="P856" s="978"/>
      <c r="Q856" s="220" t="s">
        <v>3765</v>
      </c>
      <c r="R856" s="229">
        <v>46042</v>
      </c>
      <c r="S856" s="218" t="s">
        <v>12007</v>
      </c>
      <c r="T856" s="220"/>
      <c r="U856" s="229"/>
      <c r="V856" s="978"/>
      <c r="W856" s="110" t="s">
        <v>3748</v>
      </c>
      <c r="X856" s="229">
        <v>46043</v>
      </c>
      <c r="Y856" s="218" t="s">
        <v>12012</v>
      </c>
      <c r="Z856" s="220"/>
      <c r="AA856" s="220"/>
      <c r="AB856" s="220"/>
      <c r="AC856" s="220"/>
      <c r="AD856" s="220"/>
      <c r="AE856" s="220"/>
      <c r="AF856" s="220"/>
      <c r="AG856" s="220"/>
      <c r="AH856" s="220"/>
      <c r="AI856" s="220"/>
      <c r="AJ856" s="229"/>
      <c r="AK856" s="1220"/>
      <c r="AL856" s="220"/>
      <c r="AM856" s="220"/>
    </row>
    <row r="857" spans="1:39" s="110" customFormat="1" ht="15" hidden="1" x14ac:dyDescent="0.25">
      <c r="A857" s="230" t="s">
        <v>8263</v>
      </c>
      <c r="B857" s="220"/>
      <c r="C857" s="220"/>
      <c r="D857" s="720" t="s">
        <v>8602</v>
      </c>
      <c r="E857" s="231" t="s">
        <v>11706</v>
      </c>
      <c r="F857" s="239">
        <f t="shared" si="151"/>
        <v>46043</v>
      </c>
      <c r="G857" s="259" t="str">
        <f t="shared" si="152"/>
        <v>A</v>
      </c>
      <c r="H857" s="274" t="str">
        <f t="shared" si="153"/>
        <v>MR_DER-1536_26</v>
      </c>
      <c r="I857" s="234" t="str">
        <f t="shared" si="154"/>
        <v>ND</v>
      </c>
      <c r="J857" s="234" t="str">
        <f t="shared" si="155"/>
        <v>ND</v>
      </c>
      <c r="K857" s="220" t="s">
        <v>3730</v>
      </c>
      <c r="L857" s="229">
        <v>46010</v>
      </c>
      <c r="M857" s="218" t="s">
        <v>11747</v>
      </c>
      <c r="N857" s="220" t="s">
        <v>5536</v>
      </c>
      <c r="O857" s="229">
        <v>46014</v>
      </c>
      <c r="P857" s="978"/>
      <c r="Q857" s="220" t="s">
        <v>3765</v>
      </c>
      <c r="R857" s="229">
        <v>46042</v>
      </c>
      <c r="S857" s="218" t="s">
        <v>12007</v>
      </c>
      <c r="T857" s="220"/>
      <c r="U857" s="229"/>
      <c r="V857" s="978"/>
      <c r="W857" s="110" t="s">
        <v>3748</v>
      </c>
      <c r="X857" s="229">
        <v>46043</v>
      </c>
      <c r="Y857" s="218" t="s">
        <v>12012</v>
      </c>
      <c r="Z857" s="220"/>
      <c r="AA857" s="220"/>
      <c r="AB857" s="220"/>
      <c r="AC857" s="220"/>
      <c r="AD857" s="220"/>
      <c r="AE857" s="220"/>
      <c r="AF857" s="220"/>
      <c r="AG857" s="220"/>
      <c r="AH857" s="220"/>
      <c r="AI857" s="220"/>
      <c r="AJ857" s="229"/>
      <c r="AK857" s="1220"/>
      <c r="AL857" s="220"/>
      <c r="AM857" s="220"/>
    </row>
    <row r="858" spans="1:39" s="110" customFormat="1" ht="15" hidden="1" x14ac:dyDescent="0.25">
      <c r="A858" s="230" t="s">
        <v>8263</v>
      </c>
      <c r="B858" s="220"/>
      <c r="C858" s="220"/>
      <c r="D858" s="720" t="s">
        <v>8602</v>
      </c>
      <c r="E858" s="231" t="s">
        <v>11707</v>
      </c>
      <c r="F858" s="239">
        <f t="shared" si="151"/>
        <v>46043</v>
      </c>
      <c r="G858" s="259" t="str">
        <f t="shared" si="152"/>
        <v>A</v>
      </c>
      <c r="H858" s="274" t="str">
        <f t="shared" si="153"/>
        <v>MR_DER-1536_26</v>
      </c>
      <c r="I858" s="234" t="str">
        <f t="shared" si="154"/>
        <v>ND</v>
      </c>
      <c r="J858" s="234" t="str">
        <f t="shared" si="155"/>
        <v>ND</v>
      </c>
      <c r="K858" s="220" t="s">
        <v>3730</v>
      </c>
      <c r="L858" s="229">
        <v>46010</v>
      </c>
      <c r="M858" s="218" t="s">
        <v>11747</v>
      </c>
      <c r="N858" s="220" t="s">
        <v>5536</v>
      </c>
      <c r="O858" s="229">
        <v>46014</v>
      </c>
      <c r="P858" s="978"/>
      <c r="Q858" s="220" t="s">
        <v>3765</v>
      </c>
      <c r="R858" s="229">
        <v>46042</v>
      </c>
      <c r="S858" s="218" t="s">
        <v>12007</v>
      </c>
      <c r="T858" s="220"/>
      <c r="U858" s="229"/>
      <c r="V858" s="978"/>
      <c r="W858" s="110" t="s">
        <v>3748</v>
      </c>
      <c r="X858" s="229">
        <v>46043</v>
      </c>
      <c r="Y858" s="218" t="s">
        <v>12012</v>
      </c>
      <c r="Z858" s="220"/>
      <c r="AA858" s="220"/>
      <c r="AB858" s="220"/>
      <c r="AC858" s="220"/>
      <c r="AD858" s="220"/>
      <c r="AE858" s="220"/>
      <c r="AF858" s="220"/>
      <c r="AG858" s="220"/>
      <c r="AH858" s="220"/>
      <c r="AI858" s="220"/>
      <c r="AJ858" s="229"/>
      <c r="AK858" s="1220"/>
      <c r="AL858" s="220"/>
      <c r="AM858" s="220"/>
    </row>
    <row r="859" spans="1:39" s="110" customFormat="1" ht="15" hidden="1" x14ac:dyDescent="0.25">
      <c r="A859" s="230" t="s">
        <v>8263</v>
      </c>
      <c r="B859" s="220"/>
      <c r="C859" s="220"/>
      <c r="D859" s="720" t="s">
        <v>8602</v>
      </c>
      <c r="E859" s="231" t="s">
        <v>11708</v>
      </c>
      <c r="F859" s="239">
        <f t="shared" si="151"/>
        <v>46043</v>
      </c>
      <c r="G859" s="259" t="str">
        <f t="shared" si="152"/>
        <v>A</v>
      </c>
      <c r="H859" s="274" t="str">
        <f t="shared" si="153"/>
        <v>MR_DER-1536_26</v>
      </c>
      <c r="I859" s="234" t="str">
        <f t="shared" si="154"/>
        <v>ND</v>
      </c>
      <c r="J859" s="234" t="str">
        <f t="shared" si="155"/>
        <v>ND</v>
      </c>
      <c r="K859" s="220" t="s">
        <v>3730</v>
      </c>
      <c r="L859" s="229">
        <v>46010</v>
      </c>
      <c r="M859" s="218" t="s">
        <v>11747</v>
      </c>
      <c r="N859" s="220" t="s">
        <v>5536</v>
      </c>
      <c r="O859" s="229">
        <v>46014</v>
      </c>
      <c r="P859" s="978"/>
      <c r="Q859" s="220" t="s">
        <v>3765</v>
      </c>
      <c r="R859" s="229">
        <v>46042</v>
      </c>
      <c r="S859" s="218" t="s">
        <v>12007</v>
      </c>
      <c r="T859" s="220"/>
      <c r="U859" s="229"/>
      <c r="V859" s="978"/>
      <c r="W859" s="110" t="s">
        <v>3748</v>
      </c>
      <c r="X859" s="229">
        <v>46043</v>
      </c>
      <c r="Y859" s="218" t="s">
        <v>12012</v>
      </c>
      <c r="Z859" s="220"/>
      <c r="AA859" s="220"/>
      <c r="AB859" s="220"/>
      <c r="AC859" s="220"/>
      <c r="AD859" s="220"/>
      <c r="AE859" s="220"/>
      <c r="AF859" s="220"/>
      <c r="AG859" s="220"/>
      <c r="AH859" s="220"/>
      <c r="AI859" s="220"/>
      <c r="AJ859" s="229"/>
      <c r="AK859" s="1220"/>
      <c r="AL859" s="220"/>
      <c r="AM859" s="220"/>
    </row>
    <row r="860" spans="1:39" s="110" customFormat="1" ht="15" hidden="1" x14ac:dyDescent="0.25">
      <c r="A860" s="230" t="s">
        <v>8263</v>
      </c>
      <c r="B860" s="220"/>
      <c r="C860" s="220"/>
      <c r="D860" s="720" t="s">
        <v>8602</v>
      </c>
      <c r="E860" s="231" t="s">
        <v>11709</v>
      </c>
      <c r="F860" s="239">
        <f t="shared" si="151"/>
        <v>46043</v>
      </c>
      <c r="G860" s="259" t="str">
        <f t="shared" si="152"/>
        <v>A</v>
      </c>
      <c r="H860" s="274" t="str">
        <f t="shared" si="153"/>
        <v>MR_DER-1536_26</v>
      </c>
      <c r="I860" s="234" t="str">
        <f t="shared" si="154"/>
        <v>ND</v>
      </c>
      <c r="J860" s="234" t="str">
        <f t="shared" si="155"/>
        <v>ND</v>
      </c>
      <c r="K860" s="220" t="s">
        <v>3730</v>
      </c>
      <c r="L860" s="229">
        <v>46010</v>
      </c>
      <c r="M860" s="218" t="s">
        <v>11747</v>
      </c>
      <c r="N860" s="220" t="s">
        <v>5536</v>
      </c>
      <c r="O860" s="229">
        <v>46014</v>
      </c>
      <c r="P860" s="978"/>
      <c r="Q860" s="220" t="s">
        <v>3765</v>
      </c>
      <c r="R860" s="229">
        <v>46042</v>
      </c>
      <c r="S860" s="218" t="s">
        <v>12007</v>
      </c>
      <c r="T860" s="220"/>
      <c r="U860" s="229"/>
      <c r="V860" s="978"/>
      <c r="W860" s="110" t="s">
        <v>3748</v>
      </c>
      <c r="X860" s="229">
        <v>46043</v>
      </c>
      <c r="Y860" s="218" t="s">
        <v>12012</v>
      </c>
      <c r="Z860" s="220"/>
      <c r="AA860" s="220"/>
      <c r="AB860" s="220"/>
      <c r="AC860" s="220"/>
      <c r="AD860" s="220"/>
      <c r="AE860" s="220"/>
      <c r="AF860" s="220"/>
      <c r="AG860" s="220"/>
      <c r="AH860" s="220"/>
      <c r="AI860" s="220"/>
      <c r="AJ860" s="229"/>
      <c r="AK860" s="1220"/>
      <c r="AL860" s="220"/>
      <c r="AM860" s="220"/>
    </row>
    <row r="861" spans="1:39" s="110" customFormat="1" ht="15" hidden="1" x14ac:dyDescent="0.25">
      <c r="A861" s="230" t="s">
        <v>8263</v>
      </c>
      <c r="B861" s="220"/>
      <c r="C861" s="220"/>
      <c r="D861" s="720" t="s">
        <v>8602</v>
      </c>
      <c r="E861" s="231" t="s">
        <v>11710</v>
      </c>
      <c r="F861" s="239">
        <f t="shared" si="151"/>
        <v>46043</v>
      </c>
      <c r="G861" s="259" t="str">
        <f t="shared" si="152"/>
        <v>A</v>
      </c>
      <c r="H861" s="274" t="str">
        <f t="shared" si="153"/>
        <v>MR_DER-1536_26</v>
      </c>
      <c r="I861" s="234" t="str">
        <f t="shared" si="154"/>
        <v>ND</v>
      </c>
      <c r="J861" s="234" t="str">
        <f t="shared" si="155"/>
        <v>ND</v>
      </c>
      <c r="K861" s="220" t="s">
        <v>3730</v>
      </c>
      <c r="L861" s="229">
        <v>46010</v>
      </c>
      <c r="M861" s="218" t="s">
        <v>11747</v>
      </c>
      <c r="N861" s="220" t="s">
        <v>5536</v>
      </c>
      <c r="O861" s="229">
        <v>46014</v>
      </c>
      <c r="P861" s="978"/>
      <c r="Q861" s="220" t="s">
        <v>3765</v>
      </c>
      <c r="R861" s="229">
        <v>46042</v>
      </c>
      <c r="S861" s="218" t="s">
        <v>12007</v>
      </c>
      <c r="T861" s="220"/>
      <c r="U861" s="229"/>
      <c r="V861" s="978"/>
      <c r="W861" s="110" t="s">
        <v>3748</v>
      </c>
      <c r="X861" s="229">
        <v>46043</v>
      </c>
      <c r="Y861" s="218" t="s">
        <v>12012</v>
      </c>
      <c r="Z861" s="220"/>
      <c r="AA861" s="220"/>
      <c r="AB861" s="220"/>
      <c r="AC861" s="220"/>
      <c r="AD861" s="220"/>
      <c r="AE861" s="220"/>
      <c r="AF861" s="220"/>
      <c r="AG861" s="220"/>
      <c r="AH861" s="220"/>
      <c r="AI861" s="220"/>
      <c r="AJ861" s="229"/>
      <c r="AK861" s="1220"/>
      <c r="AL861" s="220"/>
      <c r="AM861" s="220"/>
    </row>
    <row r="862" spans="1:39" s="110" customFormat="1" ht="15" hidden="1" x14ac:dyDescent="0.25">
      <c r="A862" s="230" t="s">
        <v>8263</v>
      </c>
      <c r="B862" s="220"/>
      <c r="C862" s="220"/>
      <c r="D862" s="720" t="s">
        <v>8602</v>
      </c>
      <c r="E862" s="231" t="s">
        <v>11711</v>
      </c>
      <c r="F862" s="239">
        <f t="shared" si="151"/>
        <v>46043</v>
      </c>
      <c r="G862" s="259" t="str">
        <f t="shared" si="152"/>
        <v>A</v>
      </c>
      <c r="H862" s="274" t="str">
        <f t="shared" si="153"/>
        <v>MR_DER-1536_26</v>
      </c>
      <c r="I862" s="234" t="str">
        <f t="shared" si="154"/>
        <v>ND</v>
      </c>
      <c r="J862" s="234" t="str">
        <f t="shared" si="155"/>
        <v>ND</v>
      </c>
      <c r="K862" s="220" t="s">
        <v>3730</v>
      </c>
      <c r="L862" s="229">
        <v>46010</v>
      </c>
      <c r="M862" s="218" t="s">
        <v>11747</v>
      </c>
      <c r="N862" s="220" t="s">
        <v>5536</v>
      </c>
      <c r="O862" s="229">
        <v>46014</v>
      </c>
      <c r="P862" s="978"/>
      <c r="Q862" s="220" t="s">
        <v>3765</v>
      </c>
      <c r="R862" s="229">
        <v>46042</v>
      </c>
      <c r="S862" s="218" t="s">
        <v>12007</v>
      </c>
      <c r="T862" s="220"/>
      <c r="U862" s="229"/>
      <c r="V862" s="978"/>
      <c r="W862" s="110" t="s">
        <v>3748</v>
      </c>
      <c r="X862" s="229">
        <v>46043</v>
      </c>
      <c r="Y862" s="218" t="s">
        <v>12012</v>
      </c>
      <c r="Z862" s="220"/>
      <c r="AA862" s="220"/>
      <c r="AB862" s="220"/>
      <c r="AC862" s="220"/>
      <c r="AD862" s="220"/>
      <c r="AE862" s="220"/>
      <c r="AF862" s="220"/>
      <c r="AG862" s="220"/>
      <c r="AH862" s="220"/>
      <c r="AI862" s="220"/>
      <c r="AJ862" s="229"/>
      <c r="AK862" s="1220"/>
      <c r="AL862" s="220"/>
      <c r="AM862" s="220"/>
    </row>
    <row r="863" spans="1:39" s="110" customFormat="1" ht="15" hidden="1" x14ac:dyDescent="0.25">
      <c r="A863" s="230" t="s">
        <v>8263</v>
      </c>
      <c r="B863" s="220"/>
      <c r="C863" s="220"/>
      <c r="D863" s="720" t="s">
        <v>8602</v>
      </c>
      <c r="E863" s="231" t="s">
        <v>11712</v>
      </c>
      <c r="F863" s="239">
        <f t="shared" si="151"/>
        <v>46043</v>
      </c>
      <c r="G863" s="259" t="str">
        <f t="shared" si="152"/>
        <v>A</v>
      </c>
      <c r="H863" s="274" t="str">
        <f t="shared" si="153"/>
        <v>MR_DER-1536_26</v>
      </c>
      <c r="I863" s="234" t="str">
        <f t="shared" si="154"/>
        <v>ND</v>
      </c>
      <c r="J863" s="234" t="str">
        <f t="shared" si="155"/>
        <v>ND</v>
      </c>
      <c r="K863" s="220" t="s">
        <v>3730</v>
      </c>
      <c r="L863" s="229">
        <v>46010</v>
      </c>
      <c r="M863" s="218" t="s">
        <v>11747</v>
      </c>
      <c r="N863" s="220" t="s">
        <v>5536</v>
      </c>
      <c r="O863" s="229">
        <v>46014</v>
      </c>
      <c r="P863" s="978"/>
      <c r="Q863" s="220" t="s">
        <v>3765</v>
      </c>
      <c r="R863" s="229">
        <v>46042</v>
      </c>
      <c r="S863" s="218" t="s">
        <v>12007</v>
      </c>
      <c r="T863" s="220"/>
      <c r="U863" s="229"/>
      <c r="V863" s="978"/>
      <c r="W863" s="110" t="s">
        <v>3748</v>
      </c>
      <c r="X863" s="229">
        <v>46043</v>
      </c>
      <c r="Y863" s="218" t="s">
        <v>12012</v>
      </c>
      <c r="Z863" s="220"/>
      <c r="AA863" s="220"/>
      <c r="AB863" s="220"/>
      <c r="AC863" s="220"/>
      <c r="AD863" s="220"/>
      <c r="AE863" s="220"/>
      <c r="AF863" s="220"/>
      <c r="AG863" s="220"/>
      <c r="AH863" s="220"/>
      <c r="AI863" s="220"/>
      <c r="AJ863" s="229"/>
      <c r="AK863" s="1220"/>
      <c r="AL863" s="220"/>
      <c r="AM863" s="220"/>
    </row>
    <row r="864" spans="1:39" s="110" customFormat="1" ht="15" hidden="1" x14ac:dyDescent="0.25">
      <c r="A864" s="230" t="s">
        <v>8263</v>
      </c>
      <c r="B864" s="220"/>
      <c r="C864" s="220"/>
      <c r="D864" s="720" t="s">
        <v>8602</v>
      </c>
      <c r="E864" s="231" t="s">
        <v>11713</v>
      </c>
      <c r="F864" s="239">
        <f t="shared" si="151"/>
        <v>46043</v>
      </c>
      <c r="G864" s="259" t="str">
        <f t="shared" si="152"/>
        <v>A</v>
      </c>
      <c r="H864" s="274" t="str">
        <f t="shared" si="153"/>
        <v>MR_DER-1536_26</v>
      </c>
      <c r="I864" s="234" t="str">
        <f t="shared" si="154"/>
        <v>ND</v>
      </c>
      <c r="J864" s="234" t="str">
        <f t="shared" si="155"/>
        <v>ND</v>
      </c>
      <c r="K864" s="220" t="s">
        <v>3730</v>
      </c>
      <c r="L864" s="229">
        <v>46010</v>
      </c>
      <c r="M864" s="218" t="s">
        <v>11747</v>
      </c>
      <c r="N864" s="220" t="s">
        <v>5536</v>
      </c>
      <c r="O864" s="229">
        <v>46014</v>
      </c>
      <c r="P864" s="978"/>
      <c r="Q864" s="220" t="s">
        <v>3765</v>
      </c>
      <c r="R864" s="229">
        <v>46042</v>
      </c>
      <c r="S864" s="218" t="s">
        <v>12007</v>
      </c>
      <c r="T864" s="220"/>
      <c r="U864" s="229"/>
      <c r="V864" s="978"/>
      <c r="W864" s="110" t="s">
        <v>3748</v>
      </c>
      <c r="X864" s="229">
        <v>46043</v>
      </c>
      <c r="Y864" s="218" t="s">
        <v>12012</v>
      </c>
      <c r="Z864" s="220"/>
      <c r="AA864" s="220"/>
      <c r="AB864" s="220"/>
      <c r="AC864" s="220"/>
      <c r="AD864" s="220"/>
      <c r="AE864" s="220"/>
      <c r="AF864" s="220"/>
      <c r="AG864" s="220"/>
      <c r="AH864" s="220"/>
      <c r="AI864" s="220"/>
      <c r="AJ864" s="229"/>
      <c r="AK864" s="1220"/>
      <c r="AL864" s="220"/>
      <c r="AM864" s="220"/>
    </row>
    <row r="865" spans="1:39" s="110" customFormat="1" ht="15" hidden="1" x14ac:dyDescent="0.25">
      <c r="A865" s="230" t="s">
        <v>8263</v>
      </c>
      <c r="B865" s="220"/>
      <c r="C865" s="220"/>
      <c r="D865" s="720" t="s">
        <v>8602</v>
      </c>
      <c r="E865" s="231" t="s">
        <v>11714</v>
      </c>
      <c r="F865" s="239">
        <f t="shared" si="151"/>
        <v>46043</v>
      </c>
      <c r="G865" s="259" t="str">
        <f t="shared" si="152"/>
        <v>A</v>
      </c>
      <c r="H865" s="274" t="str">
        <f t="shared" si="153"/>
        <v>MR_DER-1536_26</v>
      </c>
      <c r="I865" s="234" t="str">
        <f t="shared" si="154"/>
        <v>ND</v>
      </c>
      <c r="J865" s="234" t="str">
        <f t="shared" si="155"/>
        <v>ND</v>
      </c>
      <c r="K865" s="220" t="s">
        <v>3730</v>
      </c>
      <c r="L865" s="229">
        <v>46010</v>
      </c>
      <c r="M865" s="218" t="s">
        <v>11747</v>
      </c>
      <c r="N865" s="220" t="s">
        <v>5536</v>
      </c>
      <c r="O865" s="229">
        <v>46014</v>
      </c>
      <c r="P865" s="978"/>
      <c r="Q865" s="220" t="s">
        <v>3765</v>
      </c>
      <c r="R865" s="229">
        <v>46042</v>
      </c>
      <c r="S865" s="218" t="s">
        <v>12007</v>
      </c>
      <c r="T865" s="220"/>
      <c r="U865" s="229"/>
      <c r="V865" s="978"/>
      <c r="W865" s="110" t="s">
        <v>3748</v>
      </c>
      <c r="X865" s="229">
        <v>46043</v>
      </c>
      <c r="Y865" s="218" t="s">
        <v>12012</v>
      </c>
      <c r="Z865" s="220"/>
      <c r="AA865" s="220"/>
      <c r="AB865" s="220"/>
      <c r="AC865" s="220"/>
      <c r="AD865" s="220"/>
      <c r="AE865" s="220"/>
      <c r="AF865" s="220"/>
      <c r="AG865" s="220"/>
      <c r="AH865" s="220"/>
      <c r="AI865" s="220"/>
      <c r="AJ865" s="229"/>
      <c r="AK865" s="1220"/>
      <c r="AL865" s="220"/>
      <c r="AM865" s="220"/>
    </row>
    <row r="866" spans="1:39" s="110" customFormat="1" ht="15" hidden="1" x14ac:dyDescent="0.25">
      <c r="A866" s="230" t="s">
        <v>8263</v>
      </c>
      <c r="B866" s="220"/>
      <c r="C866" s="220"/>
      <c r="D866" s="720" t="s">
        <v>8602</v>
      </c>
      <c r="E866" s="231" t="s">
        <v>11715</v>
      </c>
      <c r="F866" s="239">
        <f t="shared" si="151"/>
        <v>46043</v>
      </c>
      <c r="G866" s="259" t="str">
        <f t="shared" si="152"/>
        <v>A</v>
      </c>
      <c r="H866" s="274" t="str">
        <f t="shared" si="153"/>
        <v>MR_DER-1536_26</v>
      </c>
      <c r="I866" s="234" t="str">
        <f t="shared" si="154"/>
        <v>ND</v>
      </c>
      <c r="J866" s="234" t="str">
        <f t="shared" si="155"/>
        <v>ND</v>
      </c>
      <c r="K866" s="220" t="s">
        <v>3730</v>
      </c>
      <c r="L866" s="229">
        <v>46010</v>
      </c>
      <c r="M866" s="218" t="s">
        <v>11747</v>
      </c>
      <c r="N866" s="220" t="s">
        <v>5536</v>
      </c>
      <c r="O866" s="229">
        <v>46014</v>
      </c>
      <c r="P866" s="978"/>
      <c r="Q866" s="220" t="s">
        <v>3765</v>
      </c>
      <c r="R866" s="229">
        <v>46042</v>
      </c>
      <c r="S866" s="218" t="s">
        <v>12007</v>
      </c>
      <c r="T866" s="220"/>
      <c r="U866" s="229"/>
      <c r="V866" s="978"/>
      <c r="W866" s="110" t="s">
        <v>3748</v>
      </c>
      <c r="X866" s="229">
        <v>46043</v>
      </c>
      <c r="Y866" s="218" t="s">
        <v>12012</v>
      </c>
      <c r="Z866" s="220"/>
      <c r="AA866" s="220"/>
      <c r="AB866" s="220"/>
      <c r="AC866" s="220"/>
      <c r="AD866" s="220"/>
      <c r="AE866" s="220"/>
      <c r="AF866" s="220"/>
      <c r="AG866" s="220"/>
      <c r="AH866" s="220"/>
      <c r="AI866" s="220"/>
      <c r="AJ866" s="229"/>
      <c r="AK866" s="1220"/>
      <c r="AL866" s="220"/>
      <c r="AM866" s="220"/>
    </row>
    <row r="867" spans="1:39" s="110" customFormat="1" ht="15" hidden="1" x14ac:dyDescent="0.25">
      <c r="A867" s="230" t="s">
        <v>8263</v>
      </c>
      <c r="B867" s="220"/>
      <c r="C867" s="220"/>
      <c r="D867" s="720" t="s">
        <v>8602</v>
      </c>
      <c r="E867" s="231" t="s">
        <v>11716</v>
      </c>
      <c r="F867" s="239">
        <f t="shared" si="151"/>
        <v>46043</v>
      </c>
      <c r="G867" s="259" t="str">
        <f t="shared" si="152"/>
        <v>A</v>
      </c>
      <c r="H867" s="274" t="str">
        <f t="shared" si="153"/>
        <v>MR_DER-1536_26</v>
      </c>
      <c r="I867" s="234" t="str">
        <f t="shared" si="154"/>
        <v>ND</v>
      </c>
      <c r="J867" s="234" t="str">
        <f t="shared" si="155"/>
        <v>ND</v>
      </c>
      <c r="K867" s="220" t="s">
        <v>3730</v>
      </c>
      <c r="L867" s="229">
        <v>46010</v>
      </c>
      <c r="M867" s="218" t="s">
        <v>11747</v>
      </c>
      <c r="N867" s="220" t="s">
        <v>5536</v>
      </c>
      <c r="O867" s="229">
        <v>46014</v>
      </c>
      <c r="P867" s="978"/>
      <c r="Q867" s="220" t="s">
        <v>3765</v>
      </c>
      <c r="R867" s="229">
        <v>46042</v>
      </c>
      <c r="S867" s="218" t="s">
        <v>12007</v>
      </c>
      <c r="T867" s="220"/>
      <c r="U867" s="229"/>
      <c r="V867" s="978"/>
      <c r="W867" s="110" t="s">
        <v>3748</v>
      </c>
      <c r="X867" s="229">
        <v>46043</v>
      </c>
      <c r="Y867" s="218" t="s">
        <v>12012</v>
      </c>
      <c r="Z867" s="220"/>
      <c r="AA867" s="220"/>
      <c r="AB867" s="220"/>
      <c r="AC867" s="220"/>
      <c r="AD867" s="220"/>
      <c r="AE867" s="220"/>
      <c r="AF867" s="220"/>
      <c r="AG867" s="220"/>
      <c r="AH867" s="220"/>
      <c r="AI867" s="220"/>
      <c r="AJ867" s="229"/>
      <c r="AK867" s="1220"/>
      <c r="AL867" s="220"/>
      <c r="AM867" s="220"/>
    </row>
    <row r="868" spans="1:39" s="110" customFormat="1" ht="15" hidden="1" x14ac:dyDescent="0.25">
      <c r="A868" s="230" t="s">
        <v>8263</v>
      </c>
      <c r="B868" s="220"/>
      <c r="C868" s="220"/>
      <c r="D868" s="720" t="s">
        <v>8602</v>
      </c>
      <c r="E868" s="231" t="s">
        <v>11717</v>
      </c>
      <c r="F868" s="239">
        <f t="shared" si="151"/>
        <v>46043</v>
      </c>
      <c r="G868" s="259" t="str">
        <f t="shared" si="152"/>
        <v>A</v>
      </c>
      <c r="H868" s="274" t="str">
        <f t="shared" si="153"/>
        <v>MR_DER-1536_26</v>
      </c>
      <c r="I868" s="234" t="str">
        <f t="shared" si="154"/>
        <v>ND</v>
      </c>
      <c r="J868" s="234" t="str">
        <f t="shared" si="155"/>
        <v>ND</v>
      </c>
      <c r="K868" s="220" t="s">
        <v>3730</v>
      </c>
      <c r="L868" s="229">
        <v>46010</v>
      </c>
      <c r="M868" s="218" t="s">
        <v>11747</v>
      </c>
      <c r="N868" s="220" t="s">
        <v>5536</v>
      </c>
      <c r="O868" s="229">
        <v>46014</v>
      </c>
      <c r="P868" s="978"/>
      <c r="Q868" s="220" t="s">
        <v>3765</v>
      </c>
      <c r="R868" s="229">
        <v>46042</v>
      </c>
      <c r="S868" s="218" t="s">
        <v>12007</v>
      </c>
      <c r="T868" s="220"/>
      <c r="U868" s="229"/>
      <c r="V868" s="978"/>
      <c r="W868" s="110" t="s">
        <v>3748</v>
      </c>
      <c r="X868" s="229">
        <v>46043</v>
      </c>
      <c r="Y868" s="218" t="s">
        <v>12012</v>
      </c>
      <c r="Z868" s="220"/>
      <c r="AA868" s="220"/>
      <c r="AB868" s="220"/>
      <c r="AC868" s="220"/>
      <c r="AD868" s="220"/>
      <c r="AE868" s="220"/>
      <c r="AF868" s="220"/>
      <c r="AG868" s="220"/>
      <c r="AH868" s="220"/>
      <c r="AI868" s="220"/>
      <c r="AJ868" s="229"/>
      <c r="AK868" s="1220"/>
      <c r="AL868" s="220"/>
      <c r="AM868" s="220"/>
    </row>
    <row r="869" spans="1:39" s="110" customFormat="1" ht="15" hidden="1" x14ac:dyDescent="0.25">
      <c r="A869" s="230" t="s">
        <v>8263</v>
      </c>
      <c r="B869" s="220"/>
      <c r="C869" s="220"/>
      <c r="D869" s="720" t="s">
        <v>8602</v>
      </c>
      <c r="E869" s="231" t="s">
        <v>11718</v>
      </c>
      <c r="F869" s="239">
        <f t="shared" si="151"/>
        <v>46043</v>
      </c>
      <c r="G869" s="259" t="str">
        <f t="shared" si="152"/>
        <v>A</v>
      </c>
      <c r="H869" s="274" t="str">
        <f t="shared" si="153"/>
        <v>MR_DER-1536_26</v>
      </c>
      <c r="I869" s="234" t="str">
        <f t="shared" si="154"/>
        <v>ND</v>
      </c>
      <c r="J869" s="234" t="str">
        <f t="shared" si="155"/>
        <v>ND</v>
      </c>
      <c r="K869" s="220" t="s">
        <v>3730</v>
      </c>
      <c r="L869" s="229">
        <v>46010</v>
      </c>
      <c r="M869" s="218" t="s">
        <v>11747</v>
      </c>
      <c r="N869" s="220" t="s">
        <v>5536</v>
      </c>
      <c r="O869" s="229">
        <v>46014</v>
      </c>
      <c r="P869" s="978"/>
      <c r="Q869" s="220" t="s">
        <v>3765</v>
      </c>
      <c r="R869" s="229">
        <v>46042</v>
      </c>
      <c r="S869" s="218" t="s">
        <v>12007</v>
      </c>
      <c r="T869" s="220"/>
      <c r="U869" s="229"/>
      <c r="V869" s="978"/>
      <c r="W869" s="110" t="s">
        <v>3748</v>
      </c>
      <c r="X869" s="229">
        <v>46043</v>
      </c>
      <c r="Y869" s="218" t="s">
        <v>12012</v>
      </c>
      <c r="Z869" s="220"/>
      <c r="AA869" s="220"/>
      <c r="AB869" s="220"/>
      <c r="AC869" s="220"/>
      <c r="AD869" s="220"/>
      <c r="AE869" s="220"/>
      <c r="AF869" s="220"/>
      <c r="AG869" s="220"/>
      <c r="AH869" s="220"/>
      <c r="AI869" s="220"/>
      <c r="AJ869" s="229"/>
      <c r="AK869" s="1220"/>
      <c r="AL869" s="220"/>
      <c r="AM869" s="220"/>
    </row>
    <row r="870" spans="1:39" s="110" customFormat="1" ht="15" hidden="1" x14ac:dyDescent="0.25">
      <c r="A870" s="230" t="s">
        <v>8263</v>
      </c>
      <c r="B870" s="220"/>
      <c r="C870" s="220"/>
      <c r="D870" s="720" t="s">
        <v>8602</v>
      </c>
      <c r="E870" s="231" t="s">
        <v>11719</v>
      </c>
      <c r="F870" s="239">
        <f t="shared" si="151"/>
        <v>46043</v>
      </c>
      <c r="G870" s="259" t="str">
        <f t="shared" si="152"/>
        <v>A</v>
      </c>
      <c r="H870" s="274" t="str">
        <f t="shared" si="153"/>
        <v>MR_DER-1536_26</v>
      </c>
      <c r="I870" s="234" t="str">
        <f t="shared" si="154"/>
        <v>ND</v>
      </c>
      <c r="J870" s="234" t="str">
        <f t="shared" si="155"/>
        <v>ND</v>
      </c>
      <c r="K870" s="220" t="s">
        <v>3730</v>
      </c>
      <c r="L870" s="229">
        <v>46010</v>
      </c>
      <c r="M870" s="218" t="s">
        <v>11747</v>
      </c>
      <c r="N870" s="220" t="s">
        <v>5536</v>
      </c>
      <c r="O870" s="229">
        <v>46014</v>
      </c>
      <c r="P870" s="978"/>
      <c r="Q870" s="220" t="s">
        <v>3765</v>
      </c>
      <c r="R870" s="229">
        <v>46042</v>
      </c>
      <c r="S870" s="218" t="s">
        <v>12007</v>
      </c>
      <c r="T870" s="220"/>
      <c r="U870" s="229"/>
      <c r="V870" s="978"/>
      <c r="W870" s="110" t="s">
        <v>3748</v>
      </c>
      <c r="X870" s="229">
        <v>46043</v>
      </c>
      <c r="Y870" s="218" t="s">
        <v>12012</v>
      </c>
      <c r="Z870" s="220"/>
      <c r="AA870" s="220"/>
      <c r="AB870" s="220"/>
      <c r="AC870" s="220"/>
      <c r="AD870" s="220"/>
      <c r="AE870" s="220"/>
      <c r="AF870" s="220"/>
      <c r="AG870" s="220"/>
      <c r="AH870" s="220"/>
      <c r="AI870" s="220"/>
      <c r="AJ870" s="229"/>
      <c r="AK870" s="1220"/>
      <c r="AL870" s="220"/>
      <c r="AM870" s="220"/>
    </row>
    <row r="871" spans="1:39" s="110" customFormat="1" ht="15" hidden="1" x14ac:dyDescent="0.25">
      <c r="A871" s="230" t="s">
        <v>8263</v>
      </c>
      <c r="B871" s="220"/>
      <c r="C871" s="220"/>
      <c r="D871" s="720" t="s">
        <v>8602</v>
      </c>
      <c r="E871" s="231" t="s">
        <v>11720</v>
      </c>
      <c r="F871" s="239">
        <f t="shared" si="151"/>
        <v>46043</v>
      </c>
      <c r="G871" s="259" t="str">
        <f t="shared" si="152"/>
        <v>A</v>
      </c>
      <c r="H871" s="274" t="str">
        <f t="shared" si="153"/>
        <v>MR_DER-1536_26</v>
      </c>
      <c r="I871" s="234" t="str">
        <f t="shared" si="154"/>
        <v>ND</v>
      </c>
      <c r="J871" s="234" t="str">
        <f t="shared" si="155"/>
        <v>ND</v>
      </c>
      <c r="K871" s="220" t="s">
        <v>3730</v>
      </c>
      <c r="L871" s="229">
        <v>46010</v>
      </c>
      <c r="M871" s="218" t="s">
        <v>11747</v>
      </c>
      <c r="N871" s="220" t="s">
        <v>5536</v>
      </c>
      <c r="O871" s="229">
        <v>46014</v>
      </c>
      <c r="P871" s="978"/>
      <c r="Q871" s="220" t="s">
        <v>3765</v>
      </c>
      <c r="R871" s="229">
        <v>46042</v>
      </c>
      <c r="S871" s="218" t="s">
        <v>12007</v>
      </c>
      <c r="T871" s="220"/>
      <c r="U871" s="229"/>
      <c r="V871" s="978"/>
      <c r="W871" s="110" t="s">
        <v>3748</v>
      </c>
      <c r="X871" s="229">
        <v>46043</v>
      </c>
      <c r="Y871" s="218" t="s">
        <v>12012</v>
      </c>
      <c r="Z871" s="220"/>
      <c r="AA871" s="220"/>
      <c r="AB871" s="220"/>
      <c r="AC871" s="220"/>
      <c r="AD871" s="220"/>
      <c r="AE871" s="220"/>
      <c r="AF871" s="220"/>
      <c r="AG871" s="220"/>
      <c r="AH871" s="220"/>
      <c r="AI871" s="220"/>
      <c r="AJ871" s="229"/>
      <c r="AK871" s="1220"/>
      <c r="AL871" s="220"/>
      <c r="AM871" s="220"/>
    </row>
    <row r="872" spans="1:39" s="110" customFormat="1" ht="15" hidden="1" x14ac:dyDescent="0.25">
      <c r="A872" s="230" t="s">
        <v>8263</v>
      </c>
      <c r="B872" s="220"/>
      <c r="C872" s="220"/>
      <c r="D872" s="720" t="s">
        <v>8602</v>
      </c>
      <c r="E872" s="231" t="s">
        <v>11721</v>
      </c>
      <c r="F872" s="239">
        <f t="shared" si="151"/>
        <v>46043</v>
      </c>
      <c r="G872" s="259" t="str">
        <f t="shared" si="152"/>
        <v>A</v>
      </c>
      <c r="H872" s="274" t="str">
        <f t="shared" si="153"/>
        <v>MR_DER-1536_26</v>
      </c>
      <c r="I872" s="234" t="str">
        <f t="shared" si="154"/>
        <v>ND</v>
      </c>
      <c r="J872" s="234" t="str">
        <f t="shared" si="155"/>
        <v>ND</v>
      </c>
      <c r="K872" s="220" t="s">
        <v>3730</v>
      </c>
      <c r="L872" s="229">
        <v>46010</v>
      </c>
      <c r="M872" s="218" t="s">
        <v>11747</v>
      </c>
      <c r="N872" s="220" t="s">
        <v>5536</v>
      </c>
      <c r="O872" s="229">
        <v>46014</v>
      </c>
      <c r="P872" s="978"/>
      <c r="Q872" s="220" t="s">
        <v>3765</v>
      </c>
      <c r="R872" s="229">
        <v>46042</v>
      </c>
      <c r="S872" s="218" t="s">
        <v>12007</v>
      </c>
      <c r="T872" s="220"/>
      <c r="U872" s="229"/>
      <c r="V872" s="978"/>
      <c r="W872" s="110" t="s">
        <v>3748</v>
      </c>
      <c r="X872" s="229">
        <v>46043</v>
      </c>
      <c r="Y872" s="218" t="s">
        <v>12012</v>
      </c>
      <c r="Z872" s="220"/>
      <c r="AA872" s="220"/>
      <c r="AB872" s="220"/>
      <c r="AC872" s="220"/>
      <c r="AD872" s="220"/>
      <c r="AE872" s="220"/>
      <c r="AF872" s="220"/>
      <c r="AG872" s="220"/>
      <c r="AH872" s="220"/>
      <c r="AI872" s="220"/>
      <c r="AJ872" s="229"/>
      <c r="AK872" s="1220"/>
      <c r="AL872" s="220"/>
      <c r="AM872" s="220"/>
    </row>
    <row r="873" spans="1:39" s="110" customFormat="1" ht="15" hidden="1" x14ac:dyDescent="0.25">
      <c r="A873" s="230" t="s">
        <v>8263</v>
      </c>
      <c r="B873" s="220"/>
      <c r="C873" s="220"/>
      <c r="D873" s="720" t="s">
        <v>8602</v>
      </c>
      <c r="E873" s="231" t="s">
        <v>11722</v>
      </c>
      <c r="F873" s="239">
        <f t="shared" si="151"/>
        <v>46043</v>
      </c>
      <c r="G873" s="259" t="str">
        <f t="shared" si="152"/>
        <v>A</v>
      </c>
      <c r="H873" s="274" t="str">
        <f t="shared" si="153"/>
        <v>MR_DER-1536_26</v>
      </c>
      <c r="I873" s="234" t="str">
        <f t="shared" si="154"/>
        <v>ND</v>
      </c>
      <c r="J873" s="234" t="str">
        <f t="shared" si="155"/>
        <v>ND</v>
      </c>
      <c r="K873" s="220" t="s">
        <v>3730</v>
      </c>
      <c r="L873" s="229">
        <v>46010</v>
      </c>
      <c r="M873" s="218" t="s">
        <v>11747</v>
      </c>
      <c r="N873" s="220" t="s">
        <v>5536</v>
      </c>
      <c r="O873" s="229">
        <v>46014</v>
      </c>
      <c r="P873" s="978"/>
      <c r="Q873" s="220" t="s">
        <v>3765</v>
      </c>
      <c r="R873" s="229">
        <v>46042</v>
      </c>
      <c r="S873" s="218" t="s">
        <v>12007</v>
      </c>
      <c r="T873" s="220"/>
      <c r="U873" s="229"/>
      <c r="V873" s="978"/>
      <c r="W873" s="110" t="s">
        <v>3748</v>
      </c>
      <c r="X873" s="229">
        <v>46043</v>
      </c>
      <c r="Y873" s="218" t="s">
        <v>12012</v>
      </c>
      <c r="Z873" s="220"/>
      <c r="AA873" s="220"/>
      <c r="AB873" s="220"/>
      <c r="AC873" s="220"/>
      <c r="AD873" s="220"/>
      <c r="AE873" s="220"/>
      <c r="AF873" s="220"/>
      <c r="AG873" s="220"/>
      <c r="AH873" s="220"/>
      <c r="AI873" s="220"/>
      <c r="AJ873" s="229"/>
      <c r="AK873" s="1220"/>
      <c r="AL873" s="220"/>
      <c r="AM873" s="220"/>
    </row>
    <row r="874" spans="1:39" s="110" customFormat="1" ht="15" hidden="1" x14ac:dyDescent="0.25">
      <c r="A874" s="230" t="s">
        <v>8263</v>
      </c>
      <c r="B874" s="220"/>
      <c r="C874" s="220"/>
      <c r="D874" s="720" t="s">
        <v>8602</v>
      </c>
      <c r="E874" s="231" t="s">
        <v>11723</v>
      </c>
      <c r="F874" s="239">
        <f t="shared" si="151"/>
        <v>46043</v>
      </c>
      <c r="G874" s="259" t="str">
        <f t="shared" si="152"/>
        <v>A</v>
      </c>
      <c r="H874" s="274" t="str">
        <f t="shared" si="153"/>
        <v>MR_DER-1536_26</v>
      </c>
      <c r="I874" s="234" t="str">
        <f t="shared" si="154"/>
        <v>ND</v>
      </c>
      <c r="J874" s="234" t="str">
        <f t="shared" si="155"/>
        <v>ND</v>
      </c>
      <c r="K874" s="220" t="s">
        <v>3730</v>
      </c>
      <c r="L874" s="229">
        <v>46010</v>
      </c>
      <c r="M874" s="218" t="s">
        <v>11747</v>
      </c>
      <c r="N874" s="220" t="s">
        <v>5536</v>
      </c>
      <c r="O874" s="229">
        <v>46014</v>
      </c>
      <c r="P874" s="978"/>
      <c r="Q874" s="220" t="s">
        <v>3765</v>
      </c>
      <c r="R874" s="229">
        <v>46042</v>
      </c>
      <c r="S874" s="218" t="s">
        <v>12007</v>
      </c>
      <c r="T874" s="220"/>
      <c r="U874" s="229"/>
      <c r="V874" s="978"/>
      <c r="W874" s="110" t="s">
        <v>3748</v>
      </c>
      <c r="X874" s="229">
        <v>46043</v>
      </c>
      <c r="Y874" s="218" t="s">
        <v>12012</v>
      </c>
      <c r="Z874" s="220"/>
      <c r="AA874" s="220"/>
      <c r="AB874" s="220"/>
      <c r="AC874" s="220"/>
      <c r="AD874" s="220"/>
      <c r="AE874" s="220"/>
      <c r="AF874" s="220"/>
      <c r="AG874" s="220"/>
      <c r="AH874" s="220"/>
      <c r="AI874" s="220"/>
      <c r="AJ874" s="229"/>
      <c r="AK874" s="1220"/>
      <c r="AL874" s="220"/>
      <c r="AM874" s="220"/>
    </row>
    <row r="875" spans="1:39" s="110" customFormat="1" ht="15" hidden="1" x14ac:dyDescent="0.25">
      <c r="A875" s="230" t="s">
        <v>8263</v>
      </c>
      <c r="B875" s="220"/>
      <c r="C875" s="220"/>
      <c r="D875" s="720" t="s">
        <v>8602</v>
      </c>
      <c r="E875" s="231" t="s">
        <v>11724</v>
      </c>
      <c r="F875" s="239">
        <f t="shared" si="151"/>
        <v>46043</v>
      </c>
      <c r="G875" s="259" t="str">
        <f t="shared" si="152"/>
        <v>A</v>
      </c>
      <c r="H875" s="274" t="str">
        <f t="shared" si="153"/>
        <v>MR_DER-1536_26</v>
      </c>
      <c r="I875" s="234" t="str">
        <f t="shared" si="154"/>
        <v>ND</v>
      </c>
      <c r="J875" s="234" t="str">
        <f t="shared" si="155"/>
        <v>ND</v>
      </c>
      <c r="K875" s="220" t="s">
        <v>3730</v>
      </c>
      <c r="L875" s="229">
        <v>46010</v>
      </c>
      <c r="M875" s="218" t="s">
        <v>11747</v>
      </c>
      <c r="N875" s="220" t="s">
        <v>5536</v>
      </c>
      <c r="O875" s="229">
        <v>46014</v>
      </c>
      <c r="P875" s="978"/>
      <c r="Q875" s="220" t="s">
        <v>3765</v>
      </c>
      <c r="R875" s="229">
        <v>46042</v>
      </c>
      <c r="S875" s="218" t="s">
        <v>12007</v>
      </c>
      <c r="T875" s="220"/>
      <c r="U875" s="229"/>
      <c r="V875" s="978"/>
      <c r="W875" s="110" t="s">
        <v>3748</v>
      </c>
      <c r="X875" s="229">
        <v>46043</v>
      </c>
      <c r="Y875" s="218" t="s">
        <v>12012</v>
      </c>
      <c r="Z875" s="220"/>
      <c r="AA875" s="220"/>
      <c r="AB875" s="220"/>
      <c r="AC875" s="220"/>
      <c r="AD875" s="220"/>
      <c r="AE875" s="220"/>
      <c r="AF875" s="220"/>
      <c r="AG875" s="220"/>
      <c r="AH875" s="220"/>
      <c r="AI875" s="220"/>
      <c r="AJ875" s="229"/>
      <c r="AK875" s="1220"/>
      <c r="AL875" s="220"/>
      <c r="AM875" s="220"/>
    </row>
    <row r="876" spans="1:39" s="110" customFormat="1" ht="15" hidden="1" x14ac:dyDescent="0.25">
      <c r="A876" s="230" t="s">
        <v>8263</v>
      </c>
      <c r="B876" s="220"/>
      <c r="C876" s="220"/>
      <c r="D876" s="720" t="s">
        <v>8602</v>
      </c>
      <c r="E876" s="231" t="s">
        <v>11725</v>
      </c>
      <c r="F876" s="239">
        <f t="shared" si="151"/>
        <v>46043</v>
      </c>
      <c r="G876" s="259" t="str">
        <f t="shared" si="152"/>
        <v>A</v>
      </c>
      <c r="H876" s="274" t="str">
        <f t="shared" si="153"/>
        <v>MR_DER-1536_26</v>
      </c>
      <c r="I876" s="234" t="str">
        <f t="shared" si="154"/>
        <v>ND</v>
      </c>
      <c r="J876" s="234" t="str">
        <f t="shared" si="155"/>
        <v>ND</v>
      </c>
      <c r="K876" s="220" t="s">
        <v>3730</v>
      </c>
      <c r="L876" s="229">
        <v>46010</v>
      </c>
      <c r="M876" s="218" t="s">
        <v>11747</v>
      </c>
      <c r="N876" s="220" t="s">
        <v>5536</v>
      </c>
      <c r="O876" s="229">
        <v>46014</v>
      </c>
      <c r="P876" s="978"/>
      <c r="Q876" s="220" t="s">
        <v>3765</v>
      </c>
      <c r="R876" s="229">
        <v>46042</v>
      </c>
      <c r="S876" s="218" t="s">
        <v>12007</v>
      </c>
      <c r="T876" s="220"/>
      <c r="U876" s="229"/>
      <c r="V876" s="978"/>
      <c r="W876" s="110" t="s">
        <v>3748</v>
      </c>
      <c r="X876" s="229">
        <v>46043</v>
      </c>
      <c r="Y876" s="218" t="s">
        <v>12012</v>
      </c>
      <c r="Z876" s="220"/>
      <c r="AA876" s="220"/>
      <c r="AB876" s="220"/>
      <c r="AC876" s="220"/>
      <c r="AD876" s="220"/>
      <c r="AE876" s="220"/>
      <c r="AF876" s="220"/>
      <c r="AG876" s="220"/>
      <c r="AH876" s="220"/>
      <c r="AI876" s="220"/>
      <c r="AJ876" s="229"/>
      <c r="AK876" s="1220"/>
      <c r="AL876" s="220"/>
      <c r="AM876" s="220"/>
    </row>
    <row r="877" spans="1:39" s="110" customFormat="1" ht="15" hidden="1" x14ac:dyDescent="0.25">
      <c r="A877" s="230" t="s">
        <v>8263</v>
      </c>
      <c r="B877" s="220"/>
      <c r="C877" s="220"/>
      <c r="D877" s="720" t="s">
        <v>8602</v>
      </c>
      <c r="E877" s="231" t="s">
        <v>11726</v>
      </c>
      <c r="F877" s="239">
        <f t="shared" si="151"/>
        <v>46043</v>
      </c>
      <c r="G877" s="259" t="str">
        <f t="shared" si="152"/>
        <v>A</v>
      </c>
      <c r="H877" s="274" t="str">
        <f t="shared" si="153"/>
        <v>MR_DER-1536_26</v>
      </c>
      <c r="I877" s="234" t="str">
        <f t="shared" si="154"/>
        <v>ND</v>
      </c>
      <c r="J877" s="234" t="str">
        <f t="shared" si="155"/>
        <v>ND</v>
      </c>
      <c r="K877" s="220" t="s">
        <v>3730</v>
      </c>
      <c r="L877" s="229">
        <v>46010</v>
      </c>
      <c r="M877" s="218" t="s">
        <v>11747</v>
      </c>
      <c r="N877" s="220" t="s">
        <v>5536</v>
      </c>
      <c r="O877" s="229">
        <v>46014</v>
      </c>
      <c r="P877" s="978"/>
      <c r="Q877" s="220" t="s">
        <v>3765</v>
      </c>
      <c r="R877" s="229">
        <v>46042</v>
      </c>
      <c r="S877" s="218" t="s">
        <v>12007</v>
      </c>
      <c r="T877" s="220"/>
      <c r="U877" s="229"/>
      <c r="V877" s="978"/>
      <c r="W877" s="110" t="s">
        <v>3748</v>
      </c>
      <c r="X877" s="229">
        <v>46043</v>
      </c>
      <c r="Y877" s="218" t="s">
        <v>12012</v>
      </c>
      <c r="Z877" s="220"/>
      <c r="AA877" s="220"/>
      <c r="AB877" s="220"/>
      <c r="AC877" s="220"/>
      <c r="AD877" s="220"/>
      <c r="AE877" s="220"/>
      <c r="AF877" s="220"/>
      <c r="AG877" s="220"/>
      <c r="AH877" s="220"/>
      <c r="AI877" s="220"/>
      <c r="AJ877" s="229"/>
      <c r="AK877" s="1220"/>
      <c r="AL877" s="220"/>
      <c r="AM877" s="220"/>
    </row>
    <row r="878" spans="1:39" s="110" customFormat="1" ht="15" hidden="1" x14ac:dyDescent="0.25">
      <c r="A878" s="230" t="s">
        <v>8263</v>
      </c>
      <c r="B878" s="220"/>
      <c r="C878" s="220"/>
      <c r="D878" s="720" t="s">
        <v>8602</v>
      </c>
      <c r="E878" s="231" t="s">
        <v>11727</v>
      </c>
      <c r="F878" s="239">
        <f t="shared" si="151"/>
        <v>46043</v>
      </c>
      <c r="G878" s="259" t="str">
        <f t="shared" si="152"/>
        <v>A</v>
      </c>
      <c r="H878" s="274" t="str">
        <f t="shared" si="153"/>
        <v>MR_DER-1536_26</v>
      </c>
      <c r="I878" s="234" t="str">
        <f t="shared" si="154"/>
        <v>ND</v>
      </c>
      <c r="J878" s="234" t="str">
        <f t="shared" si="155"/>
        <v>ND</v>
      </c>
      <c r="K878" s="220" t="s">
        <v>3730</v>
      </c>
      <c r="L878" s="229">
        <v>46010</v>
      </c>
      <c r="M878" s="218" t="s">
        <v>11748</v>
      </c>
      <c r="N878" s="220" t="s">
        <v>5536</v>
      </c>
      <c r="O878" s="229">
        <v>46014</v>
      </c>
      <c r="P878" s="978"/>
      <c r="Q878" s="220" t="s">
        <v>3765</v>
      </c>
      <c r="R878" s="229">
        <v>46042</v>
      </c>
      <c r="S878" s="218" t="s">
        <v>12007</v>
      </c>
      <c r="T878" s="220"/>
      <c r="U878" s="229"/>
      <c r="V878" s="978"/>
      <c r="W878" s="110" t="s">
        <v>3748</v>
      </c>
      <c r="X878" s="229">
        <v>46043</v>
      </c>
      <c r="Y878" s="218" t="s">
        <v>12012</v>
      </c>
      <c r="Z878" s="220"/>
      <c r="AA878" s="220"/>
      <c r="AB878" s="220"/>
      <c r="AC878" s="220"/>
      <c r="AD878" s="220"/>
      <c r="AE878" s="220"/>
      <c r="AF878" s="220"/>
      <c r="AG878" s="220"/>
      <c r="AH878" s="220"/>
      <c r="AI878" s="220"/>
      <c r="AJ878" s="229"/>
      <c r="AK878" s="1220"/>
      <c r="AL878" s="220"/>
      <c r="AM878" s="220"/>
    </row>
    <row r="879" spans="1:39" s="110" customFormat="1" ht="15" hidden="1" x14ac:dyDescent="0.25">
      <c r="A879" s="230" t="s">
        <v>8263</v>
      </c>
      <c r="B879" s="220"/>
      <c r="C879" s="220"/>
      <c r="D879" s="720" t="s">
        <v>8602</v>
      </c>
      <c r="E879" s="231" t="s">
        <v>11728</v>
      </c>
      <c r="F879" s="239">
        <f t="shared" si="151"/>
        <v>46043</v>
      </c>
      <c r="G879" s="259" t="str">
        <f t="shared" si="152"/>
        <v>A</v>
      </c>
      <c r="H879" s="274" t="str">
        <f t="shared" si="153"/>
        <v>MR_DER-1536_26</v>
      </c>
      <c r="I879" s="234" t="str">
        <f t="shared" si="154"/>
        <v>ND</v>
      </c>
      <c r="J879" s="234" t="str">
        <f t="shared" si="155"/>
        <v>ND</v>
      </c>
      <c r="K879" s="220" t="s">
        <v>3730</v>
      </c>
      <c r="L879" s="229">
        <v>46010</v>
      </c>
      <c r="M879" s="218" t="s">
        <v>11748</v>
      </c>
      <c r="N879" s="220" t="s">
        <v>5536</v>
      </c>
      <c r="O879" s="229">
        <v>46014</v>
      </c>
      <c r="P879" s="978"/>
      <c r="Q879" s="220" t="s">
        <v>3765</v>
      </c>
      <c r="R879" s="229">
        <v>46042</v>
      </c>
      <c r="S879" s="218" t="s">
        <v>12008</v>
      </c>
      <c r="T879" s="220"/>
      <c r="U879" s="229"/>
      <c r="V879" s="978"/>
      <c r="W879" s="110" t="s">
        <v>3748</v>
      </c>
      <c r="X879" s="229">
        <v>46043</v>
      </c>
      <c r="Y879" s="218" t="s">
        <v>12012</v>
      </c>
      <c r="Z879" s="220"/>
      <c r="AA879" s="220"/>
      <c r="AB879" s="220"/>
      <c r="AC879" s="220"/>
      <c r="AD879" s="220"/>
      <c r="AE879" s="220"/>
      <c r="AF879" s="220"/>
      <c r="AG879" s="220"/>
      <c r="AH879" s="220"/>
      <c r="AI879" s="220"/>
      <c r="AJ879" s="229"/>
      <c r="AK879" s="1220"/>
      <c r="AL879" s="220"/>
      <c r="AM879" s="220"/>
    </row>
    <row r="880" spans="1:39" s="110" customFormat="1" ht="15" hidden="1" x14ac:dyDescent="0.25">
      <c r="A880" s="230" t="s">
        <v>8263</v>
      </c>
      <c r="B880" s="220"/>
      <c r="C880" s="220"/>
      <c r="D880" s="720" t="s">
        <v>8602</v>
      </c>
      <c r="E880" s="231" t="s">
        <v>11729</v>
      </c>
      <c r="F880" s="239">
        <f t="shared" si="151"/>
        <v>46043</v>
      </c>
      <c r="G880" s="259" t="str">
        <f t="shared" si="152"/>
        <v>A</v>
      </c>
      <c r="H880" s="274" t="str">
        <f t="shared" si="153"/>
        <v>MR_DER-1536_26</v>
      </c>
      <c r="I880" s="234" t="str">
        <f t="shared" si="154"/>
        <v>ND</v>
      </c>
      <c r="J880" s="234" t="str">
        <f t="shared" si="155"/>
        <v>ND</v>
      </c>
      <c r="K880" s="220" t="s">
        <v>3730</v>
      </c>
      <c r="L880" s="229">
        <v>46010</v>
      </c>
      <c r="M880" s="218" t="s">
        <v>11748</v>
      </c>
      <c r="N880" s="220" t="s">
        <v>5536</v>
      </c>
      <c r="O880" s="229">
        <v>46014</v>
      </c>
      <c r="P880" s="978"/>
      <c r="Q880" s="220" t="s">
        <v>3765</v>
      </c>
      <c r="R880" s="229">
        <v>46042</v>
      </c>
      <c r="S880" s="218" t="s">
        <v>12008</v>
      </c>
      <c r="T880" s="220"/>
      <c r="U880" s="229"/>
      <c r="V880" s="978"/>
      <c r="W880" s="110" t="s">
        <v>3748</v>
      </c>
      <c r="X880" s="229">
        <v>46043</v>
      </c>
      <c r="Y880" s="218" t="s">
        <v>12012</v>
      </c>
      <c r="Z880" s="220"/>
      <c r="AA880" s="220"/>
      <c r="AB880" s="220"/>
      <c r="AC880" s="220"/>
      <c r="AD880" s="220"/>
      <c r="AE880" s="220"/>
      <c r="AF880" s="220"/>
      <c r="AG880" s="220"/>
      <c r="AH880" s="220"/>
      <c r="AI880" s="220"/>
      <c r="AJ880" s="229"/>
      <c r="AK880" s="1220"/>
      <c r="AL880" s="220"/>
      <c r="AM880" s="220"/>
    </row>
    <row r="881" spans="1:39" s="110" customFormat="1" ht="15" hidden="1" x14ac:dyDescent="0.25">
      <c r="A881" s="230" t="s">
        <v>8263</v>
      </c>
      <c r="B881" s="220"/>
      <c r="C881" s="220"/>
      <c r="D881" s="720" t="s">
        <v>8602</v>
      </c>
      <c r="E881" s="231" t="s">
        <v>11730</v>
      </c>
      <c r="F881" s="239">
        <f t="shared" si="151"/>
        <v>46043</v>
      </c>
      <c r="G881" s="259" t="str">
        <f t="shared" si="152"/>
        <v>A</v>
      </c>
      <c r="H881" s="274" t="str">
        <f t="shared" si="153"/>
        <v>MR_DER-1536_26</v>
      </c>
      <c r="I881" s="234" t="str">
        <f t="shared" si="154"/>
        <v>ND</v>
      </c>
      <c r="J881" s="234" t="str">
        <f t="shared" si="155"/>
        <v>ND</v>
      </c>
      <c r="K881" s="220" t="s">
        <v>3730</v>
      </c>
      <c r="L881" s="229">
        <v>46010</v>
      </c>
      <c r="M881" s="218" t="s">
        <v>11748</v>
      </c>
      <c r="N881" s="220" t="s">
        <v>5536</v>
      </c>
      <c r="O881" s="229">
        <v>46014</v>
      </c>
      <c r="P881" s="978"/>
      <c r="Q881" s="220" t="s">
        <v>3765</v>
      </c>
      <c r="R881" s="229">
        <v>46042</v>
      </c>
      <c r="S881" s="218" t="s">
        <v>12008</v>
      </c>
      <c r="T881" s="220"/>
      <c r="U881" s="229"/>
      <c r="V881" s="978"/>
      <c r="W881" s="110" t="s">
        <v>3748</v>
      </c>
      <c r="X881" s="229">
        <v>46043</v>
      </c>
      <c r="Y881" s="218" t="s">
        <v>12012</v>
      </c>
      <c r="Z881" s="220"/>
      <c r="AA881" s="220"/>
      <c r="AB881" s="220"/>
      <c r="AC881" s="220"/>
      <c r="AD881" s="220"/>
      <c r="AE881" s="220"/>
      <c r="AF881" s="220"/>
      <c r="AG881" s="220"/>
      <c r="AH881" s="220"/>
      <c r="AI881" s="220"/>
      <c r="AJ881" s="229"/>
      <c r="AK881" s="1220"/>
      <c r="AL881" s="220"/>
      <c r="AM881" s="220"/>
    </row>
    <row r="882" spans="1:39" s="110" customFormat="1" ht="15" hidden="1" x14ac:dyDescent="0.25">
      <c r="A882" s="230" t="s">
        <v>8263</v>
      </c>
      <c r="B882" s="220"/>
      <c r="C882" s="220"/>
      <c r="D882" s="720" t="s">
        <v>8602</v>
      </c>
      <c r="E882" s="231" t="s">
        <v>11731</v>
      </c>
      <c r="F882" s="239">
        <f t="shared" si="151"/>
        <v>46043</v>
      </c>
      <c r="G882" s="259" t="str">
        <f t="shared" si="152"/>
        <v>A</v>
      </c>
      <c r="H882" s="274" t="str">
        <f t="shared" si="153"/>
        <v>MR_DER-1536_26</v>
      </c>
      <c r="I882" s="234" t="str">
        <f t="shared" si="154"/>
        <v>ND</v>
      </c>
      <c r="J882" s="234" t="str">
        <f t="shared" si="155"/>
        <v>ND</v>
      </c>
      <c r="K882" s="220" t="s">
        <v>3730</v>
      </c>
      <c r="L882" s="229">
        <v>46010</v>
      </c>
      <c r="M882" s="218" t="s">
        <v>11748</v>
      </c>
      <c r="N882" s="220" t="s">
        <v>5536</v>
      </c>
      <c r="O882" s="229">
        <v>46014</v>
      </c>
      <c r="P882" s="978"/>
      <c r="Q882" s="220" t="s">
        <v>3765</v>
      </c>
      <c r="R882" s="229">
        <v>46042</v>
      </c>
      <c r="S882" s="218" t="s">
        <v>12008</v>
      </c>
      <c r="T882" s="220"/>
      <c r="U882" s="229"/>
      <c r="V882" s="978"/>
      <c r="W882" s="110" t="s">
        <v>3748</v>
      </c>
      <c r="X882" s="229">
        <v>46043</v>
      </c>
      <c r="Y882" s="218" t="s">
        <v>12012</v>
      </c>
      <c r="Z882" s="220"/>
      <c r="AA882" s="220"/>
      <c r="AB882" s="220"/>
      <c r="AC882" s="220"/>
      <c r="AD882" s="220"/>
      <c r="AE882" s="220"/>
      <c r="AF882" s="220"/>
      <c r="AG882" s="220"/>
      <c r="AH882" s="220"/>
      <c r="AI882" s="220"/>
      <c r="AJ882" s="229"/>
      <c r="AK882" s="1220"/>
      <c r="AL882" s="220"/>
      <c r="AM882" s="220"/>
    </row>
    <row r="883" spans="1:39" s="110" customFormat="1" ht="15" hidden="1" x14ac:dyDescent="0.25">
      <c r="A883" s="230" t="s">
        <v>8263</v>
      </c>
      <c r="B883" s="220"/>
      <c r="C883" s="220"/>
      <c r="D883" s="720" t="s">
        <v>8602</v>
      </c>
      <c r="E883" s="231" t="s">
        <v>11732</v>
      </c>
      <c r="F883" s="239">
        <f t="shared" si="151"/>
        <v>46043</v>
      </c>
      <c r="G883" s="259" t="str">
        <f t="shared" si="152"/>
        <v>A</v>
      </c>
      <c r="H883" s="274" t="str">
        <f t="shared" si="153"/>
        <v>MR_DER-1536_26</v>
      </c>
      <c r="I883" s="234" t="str">
        <f t="shared" si="154"/>
        <v>ND</v>
      </c>
      <c r="J883" s="234" t="str">
        <f t="shared" si="155"/>
        <v>ND</v>
      </c>
      <c r="K883" s="220" t="s">
        <v>3730</v>
      </c>
      <c r="L883" s="229">
        <v>46010</v>
      </c>
      <c r="M883" s="218" t="s">
        <v>11748</v>
      </c>
      <c r="N883" s="220" t="s">
        <v>5536</v>
      </c>
      <c r="O883" s="229">
        <v>46014</v>
      </c>
      <c r="P883" s="978"/>
      <c r="Q883" s="220" t="s">
        <v>3765</v>
      </c>
      <c r="R883" s="229">
        <v>46042</v>
      </c>
      <c r="S883" s="218" t="s">
        <v>12008</v>
      </c>
      <c r="T883" s="220"/>
      <c r="U883" s="229"/>
      <c r="V883" s="978"/>
      <c r="W883" s="110" t="s">
        <v>3748</v>
      </c>
      <c r="X883" s="229">
        <v>46043</v>
      </c>
      <c r="Y883" s="218" t="s">
        <v>12012</v>
      </c>
      <c r="Z883" s="220"/>
      <c r="AA883" s="220"/>
      <c r="AB883" s="220"/>
      <c r="AC883" s="220"/>
      <c r="AD883" s="220"/>
      <c r="AE883" s="220"/>
      <c r="AF883" s="220"/>
      <c r="AG883" s="220"/>
      <c r="AH883" s="220"/>
      <c r="AI883" s="220"/>
      <c r="AJ883" s="229"/>
      <c r="AK883" s="1220"/>
      <c r="AL883" s="220"/>
      <c r="AM883" s="220"/>
    </row>
    <row r="884" spans="1:39" s="110" customFormat="1" ht="15" hidden="1" x14ac:dyDescent="0.25">
      <c r="A884" s="230" t="s">
        <v>8263</v>
      </c>
      <c r="B884" s="220"/>
      <c r="C884" s="220"/>
      <c r="D884" s="720" t="s">
        <v>8602</v>
      </c>
      <c r="E884" s="231" t="s">
        <v>11733</v>
      </c>
      <c r="F884" s="239">
        <f t="shared" si="151"/>
        <v>46043</v>
      </c>
      <c r="G884" s="259" t="str">
        <f t="shared" si="152"/>
        <v>A</v>
      </c>
      <c r="H884" s="274" t="str">
        <f t="shared" si="153"/>
        <v>MR_DER-1536_26</v>
      </c>
      <c r="I884" s="234" t="str">
        <f t="shared" si="154"/>
        <v>ND</v>
      </c>
      <c r="J884" s="234" t="str">
        <f t="shared" si="155"/>
        <v>ND</v>
      </c>
      <c r="K884" s="220" t="s">
        <v>3730</v>
      </c>
      <c r="L884" s="229">
        <v>46010</v>
      </c>
      <c r="M884" s="218" t="s">
        <v>11748</v>
      </c>
      <c r="N884" s="220" t="s">
        <v>5536</v>
      </c>
      <c r="O884" s="229">
        <v>46014</v>
      </c>
      <c r="P884" s="978"/>
      <c r="Q884" s="220" t="s">
        <v>3765</v>
      </c>
      <c r="R884" s="229">
        <v>46042</v>
      </c>
      <c r="S884" s="218" t="s">
        <v>12008</v>
      </c>
      <c r="T884" s="220"/>
      <c r="U884" s="229"/>
      <c r="V884" s="978"/>
      <c r="W884" s="110" t="s">
        <v>3748</v>
      </c>
      <c r="X884" s="229">
        <v>46043</v>
      </c>
      <c r="Y884" s="218" t="s">
        <v>12012</v>
      </c>
      <c r="Z884" s="220"/>
      <c r="AA884" s="220"/>
      <c r="AB884" s="220"/>
      <c r="AC884" s="220"/>
      <c r="AD884" s="220"/>
      <c r="AE884" s="220"/>
      <c r="AF884" s="220"/>
      <c r="AG884" s="220"/>
      <c r="AH884" s="220"/>
      <c r="AI884" s="220"/>
      <c r="AJ884" s="229"/>
      <c r="AK884" s="1220"/>
      <c r="AL884" s="220"/>
      <c r="AM884" s="220"/>
    </row>
    <row r="885" spans="1:39" s="110" customFormat="1" ht="15" hidden="1" x14ac:dyDescent="0.25">
      <c r="A885" s="230" t="s">
        <v>8263</v>
      </c>
      <c r="B885" s="220"/>
      <c r="C885" s="220"/>
      <c r="D885" s="720" t="s">
        <v>8602</v>
      </c>
      <c r="E885" s="231" t="s">
        <v>11734</v>
      </c>
      <c r="F885" s="239">
        <f t="shared" si="151"/>
        <v>46043</v>
      </c>
      <c r="G885" s="259" t="str">
        <f t="shared" si="152"/>
        <v>A</v>
      </c>
      <c r="H885" s="274" t="str">
        <f t="shared" si="153"/>
        <v>MR_DER-1536_26</v>
      </c>
      <c r="I885" s="234" t="str">
        <f t="shared" si="154"/>
        <v>ND</v>
      </c>
      <c r="J885" s="234" t="str">
        <f t="shared" si="155"/>
        <v>ND</v>
      </c>
      <c r="K885" s="220" t="s">
        <v>3730</v>
      </c>
      <c r="L885" s="229">
        <v>46010</v>
      </c>
      <c r="M885" s="218" t="s">
        <v>11748</v>
      </c>
      <c r="N885" s="220" t="s">
        <v>5536</v>
      </c>
      <c r="O885" s="229">
        <v>46014</v>
      </c>
      <c r="P885" s="978"/>
      <c r="Q885" s="220" t="s">
        <v>3765</v>
      </c>
      <c r="R885" s="229">
        <v>46042</v>
      </c>
      <c r="S885" s="218" t="s">
        <v>12008</v>
      </c>
      <c r="T885" s="220"/>
      <c r="U885" s="229"/>
      <c r="V885" s="978"/>
      <c r="W885" s="110" t="s">
        <v>3748</v>
      </c>
      <c r="X885" s="229">
        <v>46043</v>
      </c>
      <c r="Y885" s="218" t="s">
        <v>12012</v>
      </c>
      <c r="Z885" s="220"/>
      <c r="AA885" s="220"/>
      <c r="AB885" s="220"/>
      <c r="AC885" s="220"/>
      <c r="AD885" s="220"/>
      <c r="AE885" s="220"/>
      <c r="AF885" s="220"/>
      <c r="AG885" s="220"/>
      <c r="AH885" s="220"/>
      <c r="AI885" s="220"/>
      <c r="AJ885" s="229"/>
      <c r="AK885" s="1220"/>
      <c r="AL885" s="220"/>
      <c r="AM885" s="220"/>
    </row>
    <row r="886" spans="1:39" s="110" customFormat="1" ht="15" hidden="1" x14ac:dyDescent="0.25">
      <c r="A886" s="230" t="s">
        <v>8263</v>
      </c>
      <c r="B886" s="220"/>
      <c r="C886" s="220"/>
      <c r="D886" s="720" t="s">
        <v>8602</v>
      </c>
      <c r="E886" s="231" t="s">
        <v>11735</v>
      </c>
      <c r="F886" s="239">
        <f t="shared" si="151"/>
        <v>46043</v>
      </c>
      <c r="G886" s="259" t="str">
        <f t="shared" si="152"/>
        <v>A</v>
      </c>
      <c r="H886" s="274" t="str">
        <f t="shared" si="153"/>
        <v>MR_DER-1536_26</v>
      </c>
      <c r="I886" s="234" t="str">
        <f t="shared" si="154"/>
        <v>ND</v>
      </c>
      <c r="J886" s="234" t="str">
        <f t="shared" si="155"/>
        <v>ND</v>
      </c>
      <c r="K886" s="220" t="s">
        <v>3730</v>
      </c>
      <c r="L886" s="229">
        <v>46010</v>
      </c>
      <c r="M886" s="218" t="s">
        <v>11748</v>
      </c>
      <c r="N886" s="220" t="s">
        <v>5536</v>
      </c>
      <c r="O886" s="229">
        <v>46014</v>
      </c>
      <c r="P886" s="978"/>
      <c r="Q886" s="220" t="s">
        <v>3765</v>
      </c>
      <c r="R886" s="229">
        <v>46042</v>
      </c>
      <c r="S886" s="218" t="s">
        <v>12008</v>
      </c>
      <c r="T886" s="220"/>
      <c r="U886" s="229"/>
      <c r="V886" s="978"/>
      <c r="W886" s="110" t="s">
        <v>3748</v>
      </c>
      <c r="X886" s="229">
        <v>46043</v>
      </c>
      <c r="Y886" s="218" t="s">
        <v>12012</v>
      </c>
      <c r="Z886" s="220"/>
      <c r="AA886" s="220"/>
      <c r="AB886" s="220"/>
      <c r="AC886" s="220"/>
      <c r="AD886" s="220"/>
      <c r="AE886" s="220"/>
      <c r="AF886" s="220"/>
      <c r="AG886" s="220"/>
      <c r="AH886" s="220"/>
      <c r="AI886" s="220"/>
      <c r="AJ886" s="229"/>
      <c r="AK886" s="1220"/>
      <c r="AL886" s="220"/>
      <c r="AM886" s="220"/>
    </row>
    <row r="887" spans="1:39" s="110" customFormat="1" ht="15" hidden="1" x14ac:dyDescent="0.25">
      <c r="A887" s="230" t="s">
        <v>8263</v>
      </c>
      <c r="B887" s="220"/>
      <c r="C887" s="220"/>
      <c r="D887" s="720" t="s">
        <v>8602</v>
      </c>
      <c r="E887" s="231" t="s">
        <v>11736</v>
      </c>
      <c r="F887" s="239">
        <f t="shared" si="151"/>
        <v>46043</v>
      </c>
      <c r="G887" s="259" t="str">
        <f t="shared" si="152"/>
        <v>A</v>
      </c>
      <c r="H887" s="274" t="str">
        <f t="shared" si="153"/>
        <v>MR_DER-1536_26</v>
      </c>
      <c r="I887" s="234" t="str">
        <f t="shared" si="154"/>
        <v>ND</v>
      </c>
      <c r="J887" s="234" t="str">
        <f t="shared" si="155"/>
        <v>ND</v>
      </c>
      <c r="K887" s="220" t="s">
        <v>3730</v>
      </c>
      <c r="L887" s="229">
        <v>46010</v>
      </c>
      <c r="M887" s="218" t="s">
        <v>11748</v>
      </c>
      <c r="N887" s="220" t="s">
        <v>5536</v>
      </c>
      <c r="O887" s="229">
        <v>46014</v>
      </c>
      <c r="P887" s="978"/>
      <c r="Q887" s="220" t="s">
        <v>3765</v>
      </c>
      <c r="R887" s="229">
        <v>46042</v>
      </c>
      <c r="S887" s="218" t="s">
        <v>12008</v>
      </c>
      <c r="T887" s="220"/>
      <c r="U887" s="229"/>
      <c r="V887" s="978"/>
      <c r="W887" s="110" t="s">
        <v>3748</v>
      </c>
      <c r="X887" s="229">
        <v>46043</v>
      </c>
      <c r="Y887" s="218" t="s">
        <v>12012</v>
      </c>
      <c r="Z887" s="220"/>
      <c r="AA887" s="220"/>
      <c r="AB887" s="220"/>
      <c r="AC887" s="220"/>
      <c r="AD887" s="220"/>
      <c r="AE887" s="220"/>
      <c r="AF887" s="220"/>
      <c r="AG887" s="220"/>
      <c r="AH887" s="220"/>
      <c r="AI887" s="220"/>
      <c r="AJ887" s="229"/>
      <c r="AK887" s="1220"/>
      <c r="AL887" s="220"/>
      <c r="AM887" s="220"/>
    </row>
    <row r="888" spans="1:39" s="110" customFormat="1" ht="15" hidden="1" x14ac:dyDescent="0.25">
      <c r="A888" s="230" t="s">
        <v>8263</v>
      </c>
      <c r="B888" s="220"/>
      <c r="C888" s="220"/>
      <c r="D888" s="720" t="s">
        <v>8602</v>
      </c>
      <c r="E888" s="231" t="s">
        <v>11737</v>
      </c>
      <c r="F888" s="239">
        <f t="shared" si="151"/>
        <v>46043</v>
      </c>
      <c r="G888" s="259" t="str">
        <f t="shared" si="152"/>
        <v>A</v>
      </c>
      <c r="H888" s="274" t="str">
        <f t="shared" si="153"/>
        <v>MR_DER-1536_26</v>
      </c>
      <c r="I888" s="234" t="str">
        <f t="shared" si="154"/>
        <v>ND</v>
      </c>
      <c r="J888" s="234" t="str">
        <f t="shared" si="155"/>
        <v>ND</v>
      </c>
      <c r="K888" s="220" t="s">
        <v>3730</v>
      </c>
      <c r="L888" s="229">
        <v>46010</v>
      </c>
      <c r="M888" s="218" t="s">
        <v>11748</v>
      </c>
      <c r="N888" s="220" t="s">
        <v>5536</v>
      </c>
      <c r="O888" s="229">
        <v>46014</v>
      </c>
      <c r="P888" s="978"/>
      <c r="Q888" s="220" t="s">
        <v>3765</v>
      </c>
      <c r="R888" s="229">
        <v>46042</v>
      </c>
      <c r="S888" s="218" t="s">
        <v>12008</v>
      </c>
      <c r="T888" s="220"/>
      <c r="U888" s="229"/>
      <c r="V888" s="978"/>
      <c r="W888" s="110" t="s">
        <v>3748</v>
      </c>
      <c r="X888" s="229">
        <v>46043</v>
      </c>
      <c r="Y888" s="218" t="s">
        <v>12012</v>
      </c>
      <c r="Z888" s="220"/>
      <c r="AA888" s="220"/>
      <c r="AB888" s="220"/>
      <c r="AC888" s="220"/>
      <c r="AD888" s="220"/>
      <c r="AE888" s="220"/>
      <c r="AF888" s="220"/>
      <c r="AG888" s="220"/>
      <c r="AH888" s="220"/>
      <c r="AI888" s="220"/>
      <c r="AJ888" s="229"/>
      <c r="AK888" s="1220"/>
      <c r="AL888" s="220"/>
      <c r="AM888" s="220"/>
    </row>
    <row r="889" spans="1:39" s="110" customFormat="1" ht="15" hidden="1" x14ac:dyDescent="0.25">
      <c r="A889" s="230" t="s">
        <v>8263</v>
      </c>
      <c r="B889" s="220"/>
      <c r="C889" s="220"/>
      <c r="D889" s="720" t="s">
        <v>8602</v>
      </c>
      <c r="E889" s="231" t="s">
        <v>11738</v>
      </c>
      <c r="F889" s="239">
        <f t="shared" si="151"/>
        <v>46043</v>
      </c>
      <c r="G889" s="259" t="str">
        <f t="shared" si="152"/>
        <v>A</v>
      </c>
      <c r="H889" s="274" t="str">
        <f t="shared" si="153"/>
        <v>MR_DER-1536_26</v>
      </c>
      <c r="I889" s="234" t="str">
        <f t="shared" si="154"/>
        <v>ND</v>
      </c>
      <c r="J889" s="234" t="str">
        <f t="shared" si="155"/>
        <v>ND</v>
      </c>
      <c r="K889" s="220" t="s">
        <v>3730</v>
      </c>
      <c r="L889" s="229">
        <v>46010</v>
      </c>
      <c r="M889" s="218" t="s">
        <v>11748</v>
      </c>
      <c r="N889" s="220" t="s">
        <v>5536</v>
      </c>
      <c r="O889" s="229">
        <v>46014</v>
      </c>
      <c r="P889" s="978"/>
      <c r="Q889" s="220" t="s">
        <v>3765</v>
      </c>
      <c r="R889" s="229">
        <v>46042</v>
      </c>
      <c r="S889" s="218" t="s">
        <v>12008</v>
      </c>
      <c r="T889" s="220"/>
      <c r="U889" s="229"/>
      <c r="V889" s="978"/>
      <c r="W889" s="110" t="s">
        <v>3748</v>
      </c>
      <c r="X889" s="229">
        <v>46043</v>
      </c>
      <c r="Y889" s="218" t="s">
        <v>12012</v>
      </c>
      <c r="Z889" s="220"/>
      <c r="AA889" s="220"/>
      <c r="AB889" s="220"/>
      <c r="AC889" s="220"/>
      <c r="AD889" s="220"/>
      <c r="AE889" s="220"/>
      <c r="AF889" s="220"/>
      <c r="AG889" s="220"/>
      <c r="AH889" s="220"/>
      <c r="AI889" s="220"/>
      <c r="AJ889" s="229"/>
      <c r="AK889" s="1220"/>
      <c r="AL889" s="220"/>
      <c r="AM889" s="220"/>
    </row>
    <row r="890" spans="1:39" s="110" customFormat="1" ht="15" hidden="1" x14ac:dyDescent="0.25">
      <c r="A890" s="230" t="s">
        <v>8263</v>
      </c>
      <c r="B890" s="220"/>
      <c r="C890" s="220"/>
      <c r="D890" s="720" t="s">
        <v>8602</v>
      </c>
      <c r="E890" s="231" t="s">
        <v>11739</v>
      </c>
      <c r="F890" s="239">
        <f t="shared" si="151"/>
        <v>46043</v>
      </c>
      <c r="G890" s="259" t="str">
        <f t="shared" si="152"/>
        <v>A</v>
      </c>
      <c r="H890" s="274" t="str">
        <f t="shared" si="153"/>
        <v>MR_DER-1536_26</v>
      </c>
      <c r="I890" s="234" t="str">
        <f t="shared" si="154"/>
        <v>ND</v>
      </c>
      <c r="J890" s="234" t="str">
        <f t="shared" si="155"/>
        <v>ND</v>
      </c>
      <c r="K890" s="220" t="s">
        <v>3730</v>
      </c>
      <c r="L890" s="229">
        <v>46010</v>
      </c>
      <c r="M890" s="218" t="s">
        <v>11748</v>
      </c>
      <c r="N890" s="220" t="s">
        <v>5536</v>
      </c>
      <c r="O890" s="229">
        <v>46014</v>
      </c>
      <c r="P890" s="978"/>
      <c r="Q890" s="220" t="s">
        <v>3765</v>
      </c>
      <c r="R890" s="229">
        <v>46042</v>
      </c>
      <c r="S890" s="218" t="s">
        <v>12008</v>
      </c>
      <c r="T890" s="220"/>
      <c r="U890" s="229"/>
      <c r="V890" s="978"/>
      <c r="W890" s="110" t="s">
        <v>3748</v>
      </c>
      <c r="X890" s="229">
        <v>46043</v>
      </c>
      <c r="Y890" s="218" t="s">
        <v>12012</v>
      </c>
      <c r="Z890" s="220"/>
      <c r="AA890" s="220"/>
      <c r="AB890" s="220"/>
      <c r="AC890" s="220"/>
      <c r="AD890" s="220"/>
      <c r="AE890" s="220"/>
      <c r="AF890" s="220"/>
      <c r="AG890" s="220"/>
      <c r="AH890" s="220"/>
      <c r="AI890" s="220"/>
      <c r="AJ890" s="229"/>
      <c r="AK890" s="1220"/>
      <c r="AL890" s="220"/>
      <c r="AM890" s="220"/>
    </row>
    <row r="891" spans="1:39" s="110" customFormat="1" ht="15" hidden="1" x14ac:dyDescent="0.25">
      <c r="A891" s="230" t="s">
        <v>8263</v>
      </c>
      <c r="B891" s="220"/>
      <c r="C891" s="220"/>
      <c r="D891" s="720" t="s">
        <v>8602</v>
      </c>
      <c r="E891" s="231" t="s">
        <v>11740</v>
      </c>
      <c r="F891" s="239">
        <f t="shared" si="151"/>
        <v>46043</v>
      </c>
      <c r="G891" s="259" t="str">
        <f t="shared" si="152"/>
        <v>A</v>
      </c>
      <c r="H891" s="274" t="str">
        <f t="shared" si="153"/>
        <v>MR_DER-1536_26</v>
      </c>
      <c r="I891" s="234" t="str">
        <f t="shared" si="154"/>
        <v>ND</v>
      </c>
      <c r="J891" s="234" t="str">
        <f t="shared" si="155"/>
        <v>ND</v>
      </c>
      <c r="K891" s="220" t="s">
        <v>3730</v>
      </c>
      <c r="L891" s="229">
        <v>46010</v>
      </c>
      <c r="M891" s="218" t="s">
        <v>11748</v>
      </c>
      <c r="N891" s="220" t="s">
        <v>5536</v>
      </c>
      <c r="O891" s="229">
        <v>46014</v>
      </c>
      <c r="P891" s="978"/>
      <c r="Q891" s="220" t="s">
        <v>3765</v>
      </c>
      <c r="R891" s="229">
        <v>46042</v>
      </c>
      <c r="S891" s="218" t="s">
        <v>12008</v>
      </c>
      <c r="T891" s="220"/>
      <c r="U891" s="229"/>
      <c r="V891" s="978"/>
      <c r="W891" s="110" t="s">
        <v>3748</v>
      </c>
      <c r="X891" s="229">
        <v>46043</v>
      </c>
      <c r="Y891" s="218" t="s">
        <v>12012</v>
      </c>
      <c r="Z891" s="220"/>
      <c r="AA891" s="220"/>
      <c r="AB891" s="220"/>
      <c r="AC891" s="220"/>
      <c r="AD891" s="220"/>
      <c r="AE891" s="220"/>
      <c r="AF891" s="220"/>
      <c r="AG891" s="220"/>
      <c r="AH891" s="220"/>
      <c r="AI891" s="220"/>
      <c r="AJ891" s="229"/>
      <c r="AK891" s="1220"/>
      <c r="AL891" s="220"/>
      <c r="AM891" s="220"/>
    </row>
    <row r="892" spans="1:39" s="110" customFormat="1" ht="15" hidden="1" x14ac:dyDescent="0.25">
      <c r="A892" s="230" t="s">
        <v>8263</v>
      </c>
      <c r="B892" s="220"/>
      <c r="C892" s="220"/>
      <c r="D892" s="720" t="s">
        <v>8602</v>
      </c>
      <c r="E892" s="231" t="s">
        <v>11741</v>
      </c>
      <c r="F892" s="239">
        <f t="shared" si="151"/>
        <v>46043</v>
      </c>
      <c r="G892" s="259" t="str">
        <f t="shared" si="152"/>
        <v>A</v>
      </c>
      <c r="H892" s="274" t="str">
        <f t="shared" si="153"/>
        <v>MR_DER-1536_26</v>
      </c>
      <c r="I892" s="234" t="str">
        <f t="shared" si="154"/>
        <v>ND</v>
      </c>
      <c r="J892" s="234" t="str">
        <f t="shared" si="155"/>
        <v>ND</v>
      </c>
      <c r="K892" s="220" t="s">
        <v>3730</v>
      </c>
      <c r="L892" s="229">
        <v>46010</v>
      </c>
      <c r="M892" s="218" t="s">
        <v>11748</v>
      </c>
      <c r="N892" s="220" t="s">
        <v>5536</v>
      </c>
      <c r="O892" s="229">
        <v>46014</v>
      </c>
      <c r="P892" s="978"/>
      <c r="Q892" s="220" t="s">
        <v>3765</v>
      </c>
      <c r="R892" s="229">
        <v>46042</v>
      </c>
      <c r="S892" s="218" t="s">
        <v>12008</v>
      </c>
      <c r="T892" s="220"/>
      <c r="U892" s="229"/>
      <c r="V892" s="978"/>
      <c r="W892" s="110" t="s">
        <v>3748</v>
      </c>
      <c r="X892" s="229">
        <v>46043</v>
      </c>
      <c r="Y892" s="218" t="s">
        <v>12012</v>
      </c>
      <c r="Z892" s="220"/>
      <c r="AA892" s="220"/>
      <c r="AB892" s="220"/>
      <c r="AC892" s="220"/>
      <c r="AD892" s="220"/>
      <c r="AE892" s="220"/>
      <c r="AF892" s="220"/>
      <c r="AG892" s="220"/>
      <c r="AH892" s="220"/>
      <c r="AI892" s="220"/>
      <c r="AJ892" s="229"/>
      <c r="AK892" s="1220"/>
      <c r="AL892" s="220"/>
      <c r="AM892" s="220"/>
    </row>
    <row r="893" spans="1:39" s="110" customFormat="1" ht="15" hidden="1" x14ac:dyDescent="0.25">
      <c r="A893" s="230" t="s">
        <v>8263</v>
      </c>
      <c r="B893" s="220"/>
      <c r="C893" s="220"/>
      <c r="D893" s="720" t="s">
        <v>8602</v>
      </c>
      <c r="E893" s="231" t="s">
        <v>11742</v>
      </c>
      <c r="F893" s="239">
        <f t="shared" si="151"/>
        <v>46043</v>
      </c>
      <c r="G893" s="259" t="str">
        <f t="shared" si="152"/>
        <v>A</v>
      </c>
      <c r="H893" s="274" t="str">
        <f t="shared" si="153"/>
        <v>MR_DER-1536_26</v>
      </c>
      <c r="I893" s="234" t="str">
        <f t="shared" si="154"/>
        <v>ND</v>
      </c>
      <c r="J893" s="234" t="str">
        <f t="shared" si="155"/>
        <v>ND</v>
      </c>
      <c r="K893" s="220" t="s">
        <v>3730</v>
      </c>
      <c r="L893" s="229">
        <v>46010</v>
      </c>
      <c r="M893" s="218" t="s">
        <v>11748</v>
      </c>
      <c r="N893" s="220" t="s">
        <v>5536</v>
      </c>
      <c r="O893" s="229">
        <v>46014</v>
      </c>
      <c r="P893" s="978"/>
      <c r="Q893" s="220" t="s">
        <v>3765</v>
      </c>
      <c r="R893" s="229">
        <v>46042</v>
      </c>
      <c r="S893" s="218" t="s">
        <v>12008</v>
      </c>
      <c r="T893" s="220"/>
      <c r="U893" s="229"/>
      <c r="V893" s="978"/>
      <c r="W893" s="110" t="s">
        <v>3748</v>
      </c>
      <c r="X893" s="229">
        <v>46043</v>
      </c>
      <c r="Y893" s="218" t="s">
        <v>12012</v>
      </c>
      <c r="Z893" s="220"/>
      <c r="AA893" s="220"/>
      <c r="AB893" s="220"/>
      <c r="AC893" s="220"/>
      <c r="AD893" s="220"/>
      <c r="AE893" s="220"/>
      <c r="AF893" s="220"/>
      <c r="AG893" s="220"/>
      <c r="AH893" s="220"/>
      <c r="AI893" s="220"/>
      <c r="AJ893" s="229"/>
      <c r="AK893" s="1220"/>
      <c r="AL893" s="220"/>
      <c r="AM893" s="220"/>
    </row>
    <row r="894" spans="1:39" s="110" customFormat="1" ht="15" hidden="1" x14ac:dyDescent="0.25">
      <c r="A894" s="230" t="s">
        <v>8263</v>
      </c>
      <c r="B894" s="220"/>
      <c r="C894" s="220"/>
      <c r="D894" s="720" t="s">
        <v>8602</v>
      </c>
      <c r="E894" s="231" t="s">
        <v>11743</v>
      </c>
      <c r="F894" s="239">
        <f t="shared" si="151"/>
        <v>46043</v>
      </c>
      <c r="G894" s="259" t="str">
        <f t="shared" si="152"/>
        <v>A</v>
      </c>
      <c r="H894" s="274" t="str">
        <f t="shared" si="153"/>
        <v>MR_DER-1536_26</v>
      </c>
      <c r="I894" s="234" t="str">
        <f t="shared" si="154"/>
        <v>ND</v>
      </c>
      <c r="J894" s="234" t="str">
        <f t="shared" si="155"/>
        <v>ND</v>
      </c>
      <c r="K894" s="220" t="s">
        <v>3730</v>
      </c>
      <c r="L894" s="229">
        <v>46010</v>
      </c>
      <c r="M894" s="218" t="s">
        <v>11748</v>
      </c>
      <c r="N894" s="220" t="s">
        <v>5536</v>
      </c>
      <c r="O894" s="229">
        <v>46014</v>
      </c>
      <c r="P894" s="978"/>
      <c r="Q894" s="220" t="s">
        <v>3765</v>
      </c>
      <c r="R894" s="229">
        <v>46042</v>
      </c>
      <c r="S894" s="218" t="s">
        <v>12008</v>
      </c>
      <c r="T894" s="220"/>
      <c r="U894" s="229"/>
      <c r="V894" s="978"/>
      <c r="W894" s="110" t="s">
        <v>3748</v>
      </c>
      <c r="X894" s="229">
        <v>46043</v>
      </c>
      <c r="Y894" s="218" t="s">
        <v>12012</v>
      </c>
      <c r="Z894" s="220"/>
      <c r="AA894" s="220"/>
      <c r="AB894" s="220"/>
      <c r="AC894" s="220"/>
      <c r="AD894" s="220"/>
      <c r="AE894" s="220"/>
      <c r="AF894" s="220"/>
      <c r="AG894" s="220"/>
      <c r="AH894" s="220"/>
      <c r="AI894" s="220"/>
      <c r="AJ894" s="229"/>
      <c r="AK894" s="1220"/>
      <c r="AL894" s="220"/>
      <c r="AM894" s="220"/>
    </row>
    <row r="895" spans="1:39" s="110" customFormat="1" ht="15" hidden="1" x14ac:dyDescent="0.25">
      <c r="A895" s="230" t="s">
        <v>8263</v>
      </c>
      <c r="B895" s="220"/>
      <c r="C895" s="220"/>
      <c r="D895" s="720" t="s">
        <v>8602</v>
      </c>
      <c r="E895" s="231" t="s">
        <v>11744</v>
      </c>
      <c r="F895" s="239">
        <f t="shared" si="151"/>
        <v>46043</v>
      </c>
      <c r="G895" s="259" t="str">
        <f t="shared" si="152"/>
        <v>A</v>
      </c>
      <c r="H895" s="274" t="str">
        <f t="shared" si="153"/>
        <v>MR_DER-1536_26</v>
      </c>
      <c r="I895" s="234" t="str">
        <f t="shared" si="154"/>
        <v>ND</v>
      </c>
      <c r="J895" s="234" t="str">
        <f t="shared" si="155"/>
        <v>ND</v>
      </c>
      <c r="K895" s="220" t="s">
        <v>3730</v>
      </c>
      <c r="L895" s="229">
        <v>46010</v>
      </c>
      <c r="M895" s="218" t="s">
        <v>11748</v>
      </c>
      <c r="N895" s="220" t="s">
        <v>5536</v>
      </c>
      <c r="O895" s="229">
        <v>46014</v>
      </c>
      <c r="P895" s="978"/>
      <c r="Q895" s="220" t="s">
        <v>3765</v>
      </c>
      <c r="R895" s="229">
        <v>46042</v>
      </c>
      <c r="S895" s="218" t="s">
        <v>12008</v>
      </c>
      <c r="T895" s="220"/>
      <c r="U895" s="229"/>
      <c r="V895" s="978"/>
      <c r="W895" s="110" t="s">
        <v>3748</v>
      </c>
      <c r="X895" s="229">
        <v>46043</v>
      </c>
      <c r="Y895" s="218" t="s">
        <v>12012</v>
      </c>
      <c r="Z895" s="220"/>
      <c r="AA895" s="220"/>
      <c r="AB895" s="220"/>
      <c r="AC895" s="220"/>
      <c r="AD895" s="220"/>
      <c r="AE895" s="220"/>
      <c r="AF895" s="220"/>
      <c r="AG895" s="220"/>
      <c r="AH895" s="220"/>
      <c r="AI895" s="220"/>
      <c r="AJ895" s="229"/>
      <c r="AK895" s="1220"/>
      <c r="AL895" s="220"/>
      <c r="AM895" s="220"/>
    </row>
    <row r="896" spans="1:39" s="110" customFormat="1" ht="15" hidden="1" x14ac:dyDescent="0.25">
      <c r="A896" s="230" t="s">
        <v>8263</v>
      </c>
      <c r="B896" s="220"/>
      <c r="C896" s="220"/>
      <c r="D896" s="720" t="s">
        <v>8602</v>
      </c>
      <c r="E896" s="231" t="s">
        <v>11745</v>
      </c>
      <c r="F896" s="239">
        <f t="shared" si="151"/>
        <v>46043</v>
      </c>
      <c r="G896" s="259" t="str">
        <f t="shared" si="152"/>
        <v>A</v>
      </c>
      <c r="H896" s="274" t="str">
        <f t="shared" si="153"/>
        <v>MR_DER-1536_26</v>
      </c>
      <c r="I896" s="234" t="str">
        <f t="shared" si="154"/>
        <v>ND</v>
      </c>
      <c r="J896" s="234" t="str">
        <f t="shared" si="155"/>
        <v>ND</v>
      </c>
      <c r="K896" s="220" t="s">
        <v>3730</v>
      </c>
      <c r="L896" s="229">
        <v>46010</v>
      </c>
      <c r="M896" s="218" t="s">
        <v>11748</v>
      </c>
      <c r="N896" s="220" t="s">
        <v>5536</v>
      </c>
      <c r="O896" s="229">
        <v>46014</v>
      </c>
      <c r="P896" s="978"/>
      <c r="Q896" s="220" t="s">
        <v>3765</v>
      </c>
      <c r="R896" s="229">
        <v>46042</v>
      </c>
      <c r="S896" s="218" t="s">
        <v>12008</v>
      </c>
      <c r="T896" s="220"/>
      <c r="U896" s="229"/>
      <c r="V896" s="978"/>
      <c r="W896" s="110" t="s">
        <v>3748</v>
      </c>
      <c r="X896" s="229">
        <v>46043</v>
      </c>
      <c r="Y896" s="218" t="s">
        <v>12012</v>
      </c>
      <c r="Z896" s="220"/>
      <c r="AA896" s="220"/>
      <c r="AB896" s="220"/>
      <c r="AC896" s="220"/>
      <c r="AD896" s="220"/>
      <c r="AE896" s="220"/>
      <c r="AF896" s="220"/>
      <c r="AG896" s="220"/>
      <c r="AH896" s="220"/>
      <c r="AI896" s="220"/>
      <c r="AJ896" s="229"/>
      <c r="AK896" s="1220"/>
      <c r="AL896" s="220"/>
      <c r="AM896" s="220"/>
    </row>
    <row r="897" spans="1:39" s="110" customFormat="1" ht="15" hidden="1" x14ac:dyDescent="0.25">
      <c r="A897" s="230" t="s">
        <v>8263</v>
      </c>
      <c r="B897" s="220"/>
      <c r="C897" s="220"/>
      <c r="D897" s="720" t="s">
        <v>8602</v>
      </c>
      <c r="E897" s="231" t="s">
        <v>11746</v>
      </c>
      <c r="F897" s="239">
        <f t="shared" si="151"/>
        <v>46043</v>
      </c>
      <c r="G897" s="259" t="str">
        <f t="shared" si="152"/>
        <v>A</v>
      </c>
      <c r="H897" s="274" t="str">
        <f t="shared" si="153"/>
        <v>MR_DER-1536_26</v>
      </c>
      <c r="I897" s="234" t="str">
        <f t="shared" si="154"/>
        <v>ND</v>
      </c>
      <c r="J897" s="234" t="str">
        <f t="shared" si="155"/>
        <v>ND</v>
      </c>
      <c r="K897" s="220" t="s">
        <v>3730</v>
      </c>
      <c r="L897" s="229">
        <v>46010</v>
      </c>
      <c r="M897" s="1153" t="s">
        <v>11748</v>
      </c>
      <c r="N897" s="220" t="s">
        <v>5536</v>
      </c>
      <c r="O897" s="229">
        <v>46014</v>
      </c>
      <c r="P897" s="1373"/>
      <c r="Q897" s="220" t="s">
        <v>3765</v>
      </c>
      <c r="R897" s="229">
        <v>46042</v>
      </c>
      <c r="S897" s="1153" t="s">
        <v>12008</v>
      </c>
      <c r="T897" s="220"/>
      <c r="U897" s="229"/>
      <c r="V897" s="1373"/>
      <c r="W897" s="110" t="s">
        <v>3748</v>
      </c>
      <c r="X897" s="229">
        <v>46043</v>
      </c>
      <c r="Y897" s="1153" t="s">
        <v>12012</v>
      </c>
      <c r="Z897" s="220"/>
      <c r="AA897" s="220"/>
      <c r="AB897" s="220"/>
      <c r="AC897" s="220"/>
      <c r="AD897" s="220"/>
      <c r="AE897" s="220"/>
      <c r="AF897" s="220"/>
      <c r="AG897" s="220"/>
      <c r="AH897" s="220"/>
      <c r="AI897" s="220"/>
      <c r="AJ897" s="229"/>
      <c r="AK897" s="1220"/>
      <c r="AL897" s="220"/>
      <c r="AM897" s="220"/>
    </row>
    <row r="898" spans="1:39" s="352" customFormat="1" hidden="1" x14ac:dyDescent="0.2">
      <c r="A898" s="242"/>
      <c r="B898" s="242"/>
      <c r="C898" s="242"/>
      <c r="D898" s="242"/>
      <c r="E898" s="242" t="s">
        <v>7532</v>
      </c>
      <c r="F898" s="243"/>
      <c r="G898" s="243"/>
      <c r="H898" s="243"/>
      <c r="I898" s="243"/>
      <c r="J898" s="243"/>
      <c r="K898" s="244"/>
      <c r="L898" s="244"/>
      <c r="M898" s="245"/>
      <c r="N898" s="246"/>
      <c r="O898" s="246"/>
      <c r="P898" s="246"/>
      <c r="Q898" s="244"/>
      <c r="R898" s="244"/>
      <c r="S898" s="245"/>
      <c r="T898" s="246"/>
      <c r="U898" s="246"/>
      <c r="V898" s="246"/>
      <c r="W898" s="244"/>
      <c r="X898" s="244"/>
      <c r="Y898" s="245"/>
      <c r="Z898" s="246"/>
      <c r="AA898" s="246"/>
      <c r="AB898" s="246"/>
      <c r="AC898" s="244"/>
      <c r="AD898" s="244"/>
      <c r="AE898" s="245"/>
      <c r="AF898" s="246"/>
      <c r="AG898" s="246"/>
      <c r="AH898" s="246"/>
      <c r="AI898" s="244"/>
      <c r="AJ898" s="244"/>
      <c r="AK898" s="245"/>
      <c r="AL898" s="246"/>
      <c r="AM898" s="246"/>
    </row>
    <row r="899" spans="1:39" s="138" customFormat="1" ht="15" hidden="1" x14ac:dyDescent="0.25">
      <c r="A899" s="372" t="s">
        <v>9046</v>
      </c>
      <c r="B899" s="372"/>
      <c r="C899" s="372"/>
      <c r="D899" s="372" t="s">
        <v>51</v>
      </c>
      <c r="E899" s="374" t="s">
        <v>3642</v>
      </c>
      <c r="F899" s="370">
        <f>IF(L899&lt;&gt;0,MAX(L899,R899,X899,AD899),"NE")</f>
        <v>46100</v>
      </c>
      <c r="G899" s="371" t="str">
        <f>IF($F899="","",INDEX($K899:$FI899,1,MATCH($F899,$K899:$FI899,)-1))</f>
        <v>A2</v>
      </c>
      <c r="H899" s="1032" t="str">
        <f>IF($F899="","",INDEX($K899:$AY899,1,MATCH($F899,$K899:$AY899,)+1))</f>
        <v>MR_DER-1650_26</v>
      </c>
      <c r="I899" s="263" t="str">
        <f>IF(F899="NE",F899,IF(INDEX(K899:CP899,,MATCH(F899,K899:CP899,0)+3)&lt;&gt;0,INDEX(K899:CP899,,MATCH(F899,K899:CP899,0)+3),"ND"))</f>
        <v>ND</v>
      </c>
      <c r="J899" s="263" t="str">
        <f>IF(G899="NE",G899,IF(INDEX(K899:CQ899,,MATCH(G899,K899:CQ899,0)+3)&lt;&gt;0,INDEX(K899:CQ899,,MATCH(G899,K899:CQ899,0)+3),"ND"))</f>
        <v>ND</v>
      </c>
      <c r="K899" s="373" t="s">
        <v>3730</v>
      </c>
      <c r="L899" s="375">
        <v>45415</v>
      </c>
      <c r="M899" s="1022" t="s">
        <v>7679</v>
      </c>
      <c r="N899" s="373" t="s">
        <v>7328</v>
      </c>
      <c r="O899" s="373"/>
      <c r="P899" s="373"/>
      <c r="Q899" s="373" t="s">
        <v>3730</v>
      </c>
      <c r="R899" s="375">
        <v>45982</v>
      </c>
      <c r="S899" s="1371" t="s">
        <v>11358</v>
      </c>
      <c r="T899" s="373" t="s">
        <v>5536</v>
      </c>
      <c r="U899" s="375">
        <v>46007</v>
      </c>
      <c r="V899" s="1217" t="s">
        <v>3777</v>
      </c>
      <c r="W899" s="373" t="s">
        <v>3765</v>
      </c>
      <c r="X899" s="375">
        <v>46100</v>
      </c>
      <c r="Y899" s="1028" t="s">
        <v>12398</v>
      </c>
      <c r="Z899" s="373"/>
      <c r="AA899" s="373"/>
      <c r="AB899" s="373"/>
      <c r="AC899" s="373"/>
      <c r="AD899" s="373"/>
      <c r="AE899" s="373"/>
      <c r="AF899" s="373"/>
      <c r="AG899" s="373"/>
      <c r="AH899" s="373"/>
      <c r="AI899" s="373"/>
      <c r="AJ899" s="373"/>
      <c r="AK899" s="373"/>
      <c r="AL899" s="373"/>
      <c r="AM899" s="373"/>
    </row>
    <row r="900" spans="1:39" s="352" customFormat="1" hidden="1" x14ac:dyDescent="0.2">
      <c r="A900" s="242"/>
      <c r="B900" s="242"/>
      <c r="C900" s="242"/>
      <c r="D900" s="242"/>
      <c r="E900" s="242" t="s">
        <v>7533</v>
      </c>
      <c r="F900" s="243"/>
      <c r="G900" s="243"/>
      <c r="H900" s="243"/>
      <c r="I900" s="243"/>
      <c r="J900" s="243"/>
      <c r="K900" s="244"/>
      <c r="L900" s="244"/>
      <c r="M900" s="245"/>
      <c r="N900" s="246"/>
      <c r="O900" s="246"/>
      <c r="P900" s="246"/>
      <c r="Q900" s="244"/>
      <c r="R900" s="244"/>
      <c r="S900" s="245"/>
      <c r="T900" s="246"/>
      <c r="U900" s="246"/>
      <c r="V900" s="246"/>
      <c r="W900" s="244"/>
      <c r="X900" s="244"/>
      <c r="Y900" s="245"/>
      <c r="Z900" s="246"/>
      <c r="AA900" s="246"/>
      <c r="AB900" s="246"/>
      <c r="AC900" s="244"/>
      <c r="AD900" s="244"/>
      <c r="AE900" s="245"/>
      <c r="AF900" s="246"/>
      <c r="AG900" s="246"/>
      <c r="AH900" s="246"/>
      <c r="AI900" s="244"/>
      <c r="AJ900" s="244"/>
      <c r="AK900" s="245"/>
      <c r="AL900" s="246"/>
      <c r="AM900" s="246"/>
    </row>
    <row r="901" spans="1:39" s="110" customFormat="1" hidden="1" x14ac:dyDescent="0.25">
      <c r="A901" s="230" t="s">
        <v>8263</v>
      </c>
      <c r="B901" s="230"/>
      <c r="C901" s="230"/>
      <c r="D901" s="230" t="s">
        <v>52</v>
      </c>
      <c r="E901" s="231" t="s">
        <v>3643</v>
      </c>
      <c r="F901" s="239">
        <f>IF(L901&lt;&gt;0,MAX(L901,R901,X901,AD901,AJ901),"NE")</f>
        <v>45265</v>
      </c>
      <c r="G901" s="259" t="str">
        <f>IF($F901="","",INDEX($K901:$FI901,1,MATCH($F901,$K901:$FI901,)-1))</f>
        <v>B</v>
      </c>
      <c r="H901" s="274" t="str">
        <f>IF($F901="","",INDEX($K901:$AY901,1,MATCH($F901,$K901:$AY901,)+1))</f>
        <v>MR.DER-0494_23-Entrega Final</v>
      </c>
      <c r="I901" s="234" t="str">
        <f>IF(F901="NE",F901,IF(INDEX(K901:CP901,,MATCH(F901,K901:CP901,0)+3)&lt;&gt;0,INDEX(K901:CP901,,MATCH(F901,K901:CP901,0)+3),"ND"))</f>
        <v>ASSINADO</v>
      </c>
      <c r="J901" s="234" t="str">
        <f>IF(G901="NE",G901,IF(INDEX(K901:CQ901,,MATCH(G901,K901:CQ901,0)+3)&lt;&gt;0,INDEX(K901:CQ901,,MATCH(G901,K901:CQ901,0)+3),"ND"))</f>
        <v>ND</v>
      </c>
      <c r="K901" s="220" t="s">
        <v>3730</v>
      </c>
      <c r="L901" s="229">
        <v>44805</v>
      </c>
      <c r="M901" s="240" t="s">
        <v>3745</v>
      </c>
      <c r="N901" s="220" t="s">
        <v>5537</v>
      </c>
      <c r="O901" s="229">
        <v>44818</v>
      </c>
      <c r="P901" s="220" t="s">
        <v>3777</v>
      </c>
      <c r="Q901" s="220" t="s">
        <v>3748</v>
      </c>
      <c r="R901" s="229">
        <v>44825</v>
      </c>
      <c r="S901" s="240" t="s">
        <v>3753</v>
      </c>
      <c r="T901" s="220"/>
      <c r="U901" s="220"/>
      <c r="V901" s="220" t="s">
        <v>3777</v>
      </c>
      <c r="W901" s="220" t="s">
        <v>5626</v>
      </c>
      <c r="X901" s="229">
        <v>44890</v>
      </c>
      <c r="Y901" s="240" t="s">
        <v>5824</v>
      </c>
      <c r="Z901" s="220" t="s">
        <v>5539</v>
      </c>
      <c r="AA901" s="229">
        <v>44908</v>
      </c>
      <c r="AB901" s="220" t="s">
        <v>3777</v>
      </c>
      <c r="AC901" s="241" t="s">
        <v>5811</v>
      </c>
      <c r="AD901" s="229">
        <v>44910</v>
      </c>
      <c r="AE901" s="240" t="s">
        <v>5905</v>
      </c>
      <c r="AF901" s="220"/>
      <c r="AG901" s="220"/>
      <c r="AH901" s="220" t="s">
        <v>5839</v>
      </c>
      <c r="AI901" s="235" t="s">
        <v>5811</v>
      </c>
      <c r="AJ901" s="236">
        <v>45265</v>
      </c>
      <c r="AK901" s="265" t="s">
        <v>6988</v>
      </c>
      <c r="AL901" s="235"/>
      <c r="AM901" s="235" t="s">
        <v>6913</v>
      </c>
    </row>
    <row r="902" spans="1:39" s="110" customFormat="1" hidden="1" x14ac:dyDescent="0.25">
      <c r="A902" s="230" t="s">
        <v>8263</v>
      </c>
      <c r="B902" s="230"/>
      <c r="C902" s="230"/>
      <c r="D902" s="230" t="s">
        <v>53</v>
      </c>
      <c r="E902" s="231" t="s">
        <v>3644</v>
      </c>
      <c r="F902" s="239">
        <f>IF(L902&lt;&gt;0,MAX(L902,R902,X902,AD902),"NE")</f>
        <v>45265</v>
      </c>
      <c r="G902" s="259" t="str">
        <f>IF($F902="","",INDEX($K902:$FI902,1,MATCH($F902,$K902:$FI902,)-1))</f>
        <v>A</v>
      </c>
      <c r="H902" s="274" t="str">
        <f>IF($F902="","",INDEX($K902:$AY902,1,MATCH($F902,$K902:$AY902,)+1))</f>
        <v>MR.DER-0494_23-Entrega Final</v>
      </c>
      <c r="I902" s="234" t="str">
        <f>IF(F902="NE",F902,IF(INDEX(K902:CP902,,MATCH(F902,K902:CP902,0)+3)&lt;&gt;0,INDEX(K902:CP902,,MATCH(F902,K902:CP902,0)+3),"ND"))</f>
        <v>ASSINADO</v>
      </c>
      <c r="J902" s="234" t="str">
        <f>IF(G902="NE",G902,IF(INDEX(K902:CQ902,,MATCH(G902,K902:CQ902,0)+3)&lt;&gt;0,INDEX(K902:CQ902,,MATCH(G902,K902:CQ902,0)+3),"ND"))</f>
        <v>ND</v>
      </c>
      <c r="K902" s="220" t="s">
        <v>3730</v>
      </c>
      <c r="L902" s="229">
        <v>44830</v>
      </c>
      <c r="M902" s="240" t="s">
        <v>3769</v>
      </c>
      <c r="N902" s="220" t="s">
        <v>5537</v>
      </c>
      <c r="O902" s="229">
        <v>44886</v>
      </c>
      <c r="P902" s="220" t="s">
        <v>3777</v>
      </c>
      <c r="Q902" s="241" t="s">
        <v>3748</v>
      </c>
      <c r="R902" s="229">
        <v>44890</v>
      </c>
      <c r="S902" s="240" t="s">
        <v>5824</v>
      </c>
      <c r="T902" s="220"/>
      <c r="U902" s="220"/>
      <c r="V902" s="220" t="s">
        <v>3777</v>
      </c>
      <c r="W902" s="235" t="s">
        <v>3748</v>
      </c>
      <c r="X902" s="236">
        <v>45265</v>
      </c>
      <c r="Y902" s="265" t="s">
        <v>6988</v>
      </c>
      <c r="Z902" s="235"/>
      <c r="AA902" s="235" t="s">
        <v>6913</v>
      </c>
      <c r="AB902" s="220"/>
      <c r="AC902" s="220"/>
      <c r="AD902" s="220"/>
      <c r="AE902" s="220"/>
      <c r="AF902" s="220"/>
      <c r="AG902" s="220"/>
      <c r="AH902" s="220"/>
      <c r="AI902" s="220"/>
      <c r="AJ902" s="220"/>
      <c r="AK902" s="220"/>
      <c r="AL902" s="220"/>
      <c r="AM902" s="220"/>
    </row>
    <row r="903" spans="1:39" s="352" customFormat="1" hidden="1" x14ac:dyDescent="0.2">
      <c r="A903" s="242"/>
      <c r="B903" s="242"/>
      <c r="C903" s="242"/>
      <c r="D903" s="242"/>
      <c r="E903" s="242" t="s">
        <v>7534</v>
      </c>
      <c r="F903" s="243"/>
      <c r="G903" s="243"/>
      <c r="H903" s="243"/>
      <c r="I903" s="243"/>
      <c r="J903" s="243"/>
      <c r="K903" s="244"/>
      <c r="L903" s="244"/>
      <c r="M903" s="245"/>
      <c r="N903" s="246"/>
      <c r="O903" s="246"/>
      <c r="P903" s="246"/>
      <c r="Q903" s="244"/>
      <c r="R903" s="244"/>
      <c r="S903" s="245"/>
      <c r="T903" s="246"/>
      <c r="U903" s="246"/>
      <c r="V903" s="246"/>
      <c r="W903" s="244"/>
      <c r="X903" s="244"/>
      <c r="Y903" s="245"/>
      <c r="Z903" s="246"/>
      <c r="AA903" s="246"/>
      <c r="AB903" s="246"/>
      <c r="AC903" s="244"/>
      <c r="AD903" s="244"/>
      <c r="AE903" s="245"/>
      <c r="AF903" s="246"/>
      <c r="AG903" s="246"/>
      <c r="AH903" s="246"/>
      <c r="AI903" s="244"/>
      <c r="AJ903" s="244"/>
      <c r="AK903" s="245"/>
      <c r="AL903" s="246"/>
      <c r="AM903" s="246"/>
    </row>
    <row r="904" spans="1:39" s="77" customFormat="1" hidden="1" x14ac:dyDescent="0.25">
      <c r="A904" s="264"/>
      <c r="B904" s="264"/>
      <c r="C904" s="264"/>
      <c r="D904" s="264" t="s">
        <v>54</v>
      </c>
      <c r="E904" s="247" t="s">
        <v>3645</v>
      </c>
      <c r="F904" s="239" t="str">
        <f t="shared" ref="F904:F912" si="156">IF(L904&lt;&gt;0,MAX(L904,R904,X904,AD904),"NE")</f>
        <v>NE</v>
      </c>
      <c r="G904" s="259" t="e">
        <f t="shared" ref="G904:G912" si="157">IF($F904="","",INDEX($K904:$FI904,1,MATCH($F904,$K904:$FI904,)-1))</f>
        <v>#N/A</v>
      </c>
      <c r="H904" s="274" t="e">
        <f t="shared" ref="H904:H912" si="158">IF($F904="","",INDEX($K904:$AY904,1,MATCH($F904,$K904:$AY904,)+1))</f>
        <v>#N/A</v>
      </c>
      <c r="I904" s="234" t="str">
        <f t="shared" ref="I904:I912" si="159">IF(F904="NE",F904,IF(INDEX(K904:CP904,,MATCH(F904,K904:CP904,0)+3)&lt;&gt;0,INDEX(K904:CP904,,MATCH(F904,K904:CP904,0)+3),"ND"))</f>
        <v>NE</v>
      </c>
      <c r="J904" s="263" t="e">
        <f t="shared" ref="J904:J912" si="160">IF(G904="NE",G904,IF(INDEX(K904:CQ904,,MATCH(G904,K904:CQ904,0)+3)&lt;&gt;0,INDEX(K904:CQ904,,MATCH(G904,K904:CQ904,0)+3),"ND"))</f>
        <v>#N/A</v>
      </c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35"/>
      <c r="W904" s="235"/>
      <c r="X904" s="235"/>
      <c r="Y904" s="235"/>
      <c r="Z904" s="235"/>
      <c r="AA904" s="235"/>
      <c r="AB904" s="235"/>
      <c r="AC904" s="235"/>
      <c r="AD904" s="235"/>
      <c r="AE904" s="235"/>
      <c r="AF904" s="235"/>
      <c r="AG904" s="235"/>
      <c r="AH904" s="235"/>
      <c r="AI904" s="235"/>
      <c r="AJ904" s="235"/>
      <c r="AK904" s="235"/>
      <c r="AL904" s="235"/>
      <c r="AM904" s="235"/>
    </row>
    <row r="905" spans="1:39" s="77" customFormat="1" ht="15" hidden="1" x14ac:dyDescent="0.25">
      <c r="A905" s="230" t="s">
        <v>8263</v>
      </c>
      <c r="B905" s="264"/>
      <c r="C905" s="264"/>
      <c r="D905" s="264" t="s">
        <v>55</v>
      </c>
      <c r="E905" s="247" t="s">
        <v>11996</v>
      </c>
      <c r="F905" s="370">
        <f t="shared" si="156"/>
        <v>46044</v>
      </c>
      <c r="G905" s="259" t="str">
        <f t="shared" si="157"/>
        <v>A</v>
      </c>
      <c r="H905" s="274" t="str">
        <f t="shared" si="158"/>
        <v>MR_DER-1552_26</v>
      </c>
      <c r="I905" s="234" t="str">
        <f t="shared" si="159"/>
        <v>ND</v>
      </c>
      <c r="J905" s="234" t="str">
        <f t="shared" si="160"/>
        <v>ND</v>
      </c>
      <c r="K905" s="235" t="s">
        <v>3730</v>
      </c>
      <c r="L905" s="236">
        <v>46038</v>
      </c>
      <c r="M905" s="218" t="s">
        <v>12000</v>
      </c>
      <c r="N905" s="235"/>
      <c r="O905" s="235"/>
      <c r="P905" s="235"/>
      <c r="Q905" s="220" t="s">
        <v>3748</v>
      </c>
      <c r="R905" s="229">
        <v>46044</v>
      </c>
      <c r="S905" s="218" t="s">
        <v>12041</v>
      </c>
      <c r="T905" s="235"/>
      <c r="U905" s="235"/>
      <c r="V905" s="235"/>
      <c r="W905" s="235"/>
      <c r="X905" s="235"/>
      <c r="Y905" s="235"/>
      <c r="Z905" s="235"/>
      <c r="AA905" s="235"/>
      <c r="AB905" s="235"/>
      <c r="AC905" s="235"/>
      <c r="AD905" s="235"/>
      <c r="AE905" s="235"/>
      <c r="AF905" s="235"/>
      <c r="AG905" s="235"/>
      <c r="AH905" s="235"/>
      <c r="AI905" s="235"/>
      <c r="AJ905" s="235"/>
      <c r="AK905" s="235"/>
      <c r="AL905" s="235"/>
      <c r="AM905" s="235"/>
    </row>
    <row r="906" spans="1:39" s="77" customFormat="1" ht="15" hidden="1" x14ac:dyDescent="0.25">
      <c r="A906" s="230" t="s">
        <v>8263</v>
      </c>
      <c r="B906" s="264"/>
      <c r="C906" s="264"/>
      <c r="D906" s="264" t="s">
        <v>56</v>
      </c>
      <c r="E906" s="247" t="s">
        <v>11997</v>
      </c>
      <c r="F906" s="370">
        <f t="shared" si="156"/>
        <v>46044</v>
      </c>
      <c r="G906" s="259" t="str">
        <f t="shared" si="157"/>
        <v>A</v>
      </c>
      <c r="H906" s="274" t="str">
        <f t="shared" si="158"/>
        <v>MR_DER-1552_26</v>
      </c>
      <c r="I906" s="234" t="str">
        <f t="shared" si="159"/>
        <v>ND</v>
      </c>
      <c r="J906" s="234" t="str">
        <f t="shared" si="160"/>
        <v>ND</v>
      </c>
      <c r="K906" s="235" t="s">
        <v>3730</v>
      </c>
      <c r="L906" s="236">
        <v>46038</v>
      </c>
      <c r="M906" s="218" t="s">
        <v>12000</v>
      </c>
      <c r="N906" s="235"/>
      <c r="O906" s="235"/>
      <c r="P906" s="235"/>
      <c r="Q906" s="220" t="s">
        <v>3748</v>
      </c>
      <c r="R906" s="229">
        <v>46044</v>
      </c>
      <c r="S906" s="218" t="s">
        <v>12041</v>
      </c>
      <c r="T906" s="235"/>
      <c r="U906" s="235"/>
      <c r="V906" s="235"/>
      <c r="W906" s="235"/>
      <c r="X906" s="235"/>
      <c r="Y906" s="235"/>
      <c r="Z906" s="235"/>
      <c r="AA906" s="235"/>
      <c r="AB906" s="235"/>
      <c r="AC906" s="235"/>
      <c r="AD906" s="235"/>
      <c r="AE906" s="235"/>
      <c r="AF906" s="235"/>
      <c r="AG906" s="235"/>
      <c r="AH906" s="235"/>
      <c r="AI906" s="235"/>
      <c r="AJ906" s="235"/>
      <c r="AK906" s="235"/>
      <c r="AL906" s="235"/>
      <c r="AM906" s="235"/>
    </row>
    <row r="907" spans="1:39" s="77" customFormat="1" ht="15" hidden="1" x14ac:dyDescent="0.25">
      <c r="A907" s="230" t="s">
        <v>8263</v>
      </c>
      <c r="B907" s="264"/>
      <c r="C907" s="264"/>
      <c r="D907" s="264" t="s">
        <v>55</v>
      </c>
      <c r="E907" s="247" t="s">
        <v>11998</v>
      </c>
      <c r="F907" s="370">
        <f t="shared" si="156"/>
        <v>46044</v>
      </c>
      <c r="G907" s="259" t="str">
        <f t="shared" si="157"/>
        <v>A</v>
      </c>
      <c r="H907" s="274" t="str">
        <f t="shared" si="158"/>
        <v>MR_DER-1552_26</v>
      </c>
      <c r="I907" s="234" t="str">
        <f t="shared" si="159"/>
        <v>ND</v>
      </c>
      <c r="J907" s="234" t="str">
        <f t="shared" si="160"/>
        <v>ND</v>
      </c>
      <c r="K907" s="235" t="s">
        <v>3730</v>
      </c>
      <c r="L907" s="236">
        <v>46038</v>
      </c>
      <c r="M907" s="218" t="s">
        <v>12000</v>
      </c>
      <c r="N907" s="235"/>
      <c r="O907" s="235"/>
      <c r="P907" s="235"/>
      <c r="Q907" s="220" t="s">
        <v>3748</v>
      </c>
      <c r="R907" s="229">
        <v>46044</v>
      </c>
      <c r="S907" s="218" t="s">
        <v>12041</v>
      </c>
      <c r="T907" s="235"/>
      <c r="U907" s="235"/>
      <c r="V907" s="235"/>
      <c r="W907" s="235"/>
      <c r="X907" s="235"/>
      <c r="Y907" s="235"/>
      <c r="Z907" s="235"/>
      <c r="AA907" s="235"/>
      <c r="AB907" s="235"/>
      <c r="AC907" s="235"/>
      <c r="AD907" s="235"/>
      <c r="AE907" s="235"/>
      <c r="AF907" s="235"/>
      <c r="AG907" s="235"/>
      <c r="AH907" s="235"/>
      <c r="AI907" s="235"/>
      <c r="AJ907" s="235"/>
      <c r="AK907" s="235"/>
      <c r="AL907" s="235"/>
      <c r="AM907" s="235"/>
    </row>
    <row r="908" spans="1:39" s="77" customFormat="1" ht="15" hidden="1" x14ac:dyDescent="0.25">
      <c r="A908" s="230" t="s">
        <v>8263</v>
      </c>
      <c r="B908" s="264"/>
      <c r="C908" s="264"/>
      <c r="D908" s="264" t="s">
        <v>56</v>
      </c>
      <c r="E908" s="247" t="s">
        <v>11999</v>
      </c>
      <c r="F908" s="370">
        <f t="shared" si="156"/>
        <v>46044</v>
      </c>
      <c r="G908" s="259" t="str">
        <f t="shared" si="157"/>
        <v>A</v>
      </c>
      <c r="H908" s="274" t="str">
        <f t="shared" si="158"/>
        <v>MR_DER-1552_26</v>
      </c>
      <c r="I908" s="234" t="str">
        <f t="shared" si="159"/>
        <v>ND</v>
      </c>
      <c r="J908" s="234" t="str">
        <f t="shared" si="160"/>
        <v>ND</v>
      </c>
      <c r="K908" s="235" t="s">
        <v>3730</v>
      </c>
      <c r="L908" s="236">
        <v>46038</v>
      </c>
      <c r="M908" s="218" t="s">
        <v>12000</v>
      </c>
      <c r="N908" s="235"/>
      <c r="O908" s="235"/>
      <c r="P908" s="235"/>
      <c r="Q908" s="220" t="s">
        <v>3748</v>
      </c>
      <c r="R908" s="229">
        <v>46044</v>
      </c>
      <c r="S908" s="218" t="s">
        <v>12041</v>
      </c>
      <c r="T908" s="235"/>
      <c r="U908" s="235"/>
      <c r="V908" s="235"/>
      <c r="W908" s="235"/>
      <c r="X908" s="235"/>
      <c r="Y908" s="235"/>
      <c r="Z908" s="235"/>
      <c r="AA908" s="235"/>
      <c r="AB908" s="235"/>
      <c r="AC908" s="235"/>
      <c r="AD908" s="235"/>
      <c r="AE908" s="235"/>
      <c r="AF908" s="235"/>
      <c r="AG908" s="235"/>
      <c r="AH908" s="235"/>
      <c r="AI908" s="235"/>
      <c r="AJ908" s="235"/>
      <c r="AK908" s="235"/>
      <c r="AL908" s="235"/>
      <c r="AM908" s="235"/>
    </row>
    <row r="909" spans="1:39" s="138" customFormat="1" ht="15" hidden="1" x14ac:dyDescent="0.25">
      <c r="A909" s="1459" t="s">
        <v>8342</v>
      </c>
      <c r="B909" s="372"/>
      <c r="C909" s="372"/>
      <c r="D909" s="372" t="s">
        <v>57</v>
      </c>
      <c r="E909" s="374" t="s">
        <v>12002</v>
      </c>
      <c r="F909" s="370">
        <f t="shared" si="156"/>
        <v>46073</v>
      </c>
      <c r="G909" s="371" t="str">
        <f t="shared" si="157"/>
        <v>B1</v>
      </c>
      <c r="H909" s="1032" t="str">
        <f t="shared" si="158"/>
        <v>MR_DER-1579_26</v>
      </c>
      <c r="I909" s="263" t="str">
        <f t="shared" si="159"/>
        <v>ND</v>
      </c>
      <c r="J909" s="263" t="str">
        <f t="shared" si="160"/>
        <v>ND</v>
      </c>
      <c r="K909" s="373" t="s">
        <v>3730</v>
      </c>
      <c r="L909" s="375">
        <v>46038</v>
      </c>
      <c r="M909" s="69" t="s">
        <v>12001</v>
      </c>
      <c r="N909" s="373"/>
      <c r="O909" s="373"/>
      <c r="P909" s="373"/>
      <c r="Q909" s="266" t="s">
        <v>3748</v>
      </c>
      <c r="R909" s="276">
        <v>46044</v>
      </c>
      <c r="S909" s="69" t="s">
        <v>12041</v>
      </c>
      <c r="T909" s="373"/>
      <c r="U909" s="373"/>
      <c r="V909" s="373"/>
      <c r="W909" s="373" t="s">
        <v>5626</v>
      </c>
      <c r="X909" s="375">
        <v>46073</v>
      </c>
      <c r="Y909" s="23" t="s">
        <v>12173</v>
      </c>
      <c r="Z909" s="373"/>
      <c r="AA909" s="373"/>
      <c r="AB909" s="373"/>
      <c r="AC909" s="373"/>
      <c r="AD909" s="373"/>
      <c r="AE909" s="373"/>
      <c r="AF909" s="373"/>
      <c r="AG909" s="373"/>
      <c r="AH909" s="373"/>
      <c r="AI909" s="373"/>
      <c r="AJ909" s="373"/>
      <c r="AK909" s="373"/>
      <c r="AL909" s="373"/>
      <c r="AM909" s="373"/>
    </row>
    <row r="910" spans="1:39" s="138" customFormat="1" ht="15" hidden="1" x14ac:dyDescent="0.25">
      <c r="A910" s="1459" t="s">
        <v>8342</v>
      </c>
      <c r="B910" s="372"/>
      <c r="C910" s="372"/>
      <c r="D910" s="372" t="s">
        <v>57</v>
      </c>
      <c r="E910" s="374" t="s">
        <v>12044</v>
      </c>
      <c r="F910" s="370">
        <f t="shared" si="156"/>
        <v>46073</v>
      </c>
      <c r="G910" s="371" t="str">
        <f t="shared" si="157"/>
        <v>B1</v>
      </c>
      <c r="H910" s="1032" t="str">
        <f t="shared" si="158"/>
        <v>MR_DER-1579_26</v>
      </c>
      <c r="I910" s="263" t="str">
        <f t="shared" si="159"/>
        <v>ND</v>
      </c>
      <c r="J910" s="263" t="str">
        <f t="shared" si="160"/>
        <v>ND</v>
      </c>
      <c r="K910" s="373" t="s">
        <v>3730</v>
      </c>
      <c r="L910" s="375">
        <v>46038</v>
      </c>
      <c r="M910" s="69" t="s">
        <v>12001</v>
      </c>
      <c r="N910" s="373"/>
      <c r="O910" s="373"/>
      <c r="P910" s="373"/>
      <c r="Q910" s="266" t="s">
        <v>3748</v>
      </c>
      <c r="R910" s="276">
        <v>46044</v>
      </c>
      <c r="S910" s="69" t="s">
        <v>12041</v>
      </c>
      <c r="T910" s="373"/>
      <c r="U910" s="373"/>
      <c r="V910" s="373"/>
      <c r="W910" s="373" t="s">
        <v>5626</v>
      </c>
      <c r="X910" s="375">
        <v>46073</v>
      </c>
      <c r="Y910" s="23" t="s">
        <v>12173</v>
      </c>
      <c r="Z910" s="373"/>
      <c r="AA910" s="373"/>
      <c r="AB910" s="373"/>
      <c r="AC910" s="373"/>
      <c r="AD910" s="373"/>
      <c r="AE910" s="373"/>
      <c r="AF910" s="373"/>
      <c r="AG910" s="373"/>
      <c r="AH910" s="373"/>
      <c r="AI910" s="373"/>
      <c r="AJ910" s="373"/>
      <c r="AK910" s="373"/>
      <c r="AL910" s="373"/>
      <c r="AM910" s="373"/>
    </row>
    <row r="911" spans="1:39" s="138" customFormat="1" ht="15" hidden="1" x14ac:dyDescent="0.25">
      <c r="A911" s="1459" t="s">
        <v>8342</v>
      </c>
      <c r="B911" s="372"/>
      <c r="C911" s="372"/>
      <c r="D911" s="372" t="s">
        <v>58</v>
      </c>
      <c r="E911" s="374" t="s">
        <v>12003</v>
      </c>
      <c r="F911" s="370">
        <f t="shared" si="156"/>
        <v>46073</v>
      </c>
      <c r="G911" s="371" t="str">
        <f t="shared" si="157"/>
        <v>B1</v>
      </c>
      <c r="H911" s="1032" t="str">
        <f t="shared" si="158"/>
        <v>MR_DER-1579_26</v>
      </c>
      <c r="I911" s="263" t="str">
        <f t="shared" si="159"/>
        <v>ND</v>
      </c>
      <c r="J911" s="263" t="str">
        <f t="shared" si="160"/>
        <v>ND</v>
      </c>
      <c r="K911" s="373" t="s">
        <v>3730</v>
      </c>
      <c r="L911" s="375">
        <v>46038</v>
      </c>
      <c r="M911" s="69" t="s">
        <v>12001</v>
      </c>
      <c r="N911" s="373"/>
      <c r="O911" s="373"/>
      <c r="P911" s="373"/>
      <c r="Q911" s="266" t="s">
        <v>3748</v>
      </c>
      <c r="R911" s="276">
        <v>46044</v>
      </c>
      <c r="S911" s="69" t="s">
        <v>12041</v>
      </c>
      <c r="T911" s="373"/>
      <c r="U911" s="373"/>
      <c r="V911" s="373"/>
      <c r="W911" s="373" t="s">
        <v>5626</v>
      </c>
      <c r="X911" s="375">
        <v>46073</v>
      </c>
      <c r="Y911" s="23" t="s">
        <v>12173</v>
      </c>
      <c r="Z911" s="373"/>
      <c r="AA911" s="373"/>
      <c r="AB911" s="373"/>
      <c r="AC911" s="373"/>
      <c r="AD911" s="373"/>
      <c r="AE911" s="373"/>
      <c r="AF911" s="373"/>
      <c r="AG911" s="373"/>
      <c r="AH911" s="373"/>
      <c r="AI911" s="373"/>
      <c r="AJ911" s="373"/>
      <c r="AK911" s="373"/>
      <c r="AL911" s="373"/>
      <c r="AM911" s="373"/>
    </row>
    <row r="912" spans="1:39" s="138" customFormat="1" ht="15" hidden="1" x14ac:dyDescent="0.25">
      <c r="A912" s="1459" t="s">
        <v>8342</v>
      </c>
      <c r="B912" s="372"/>
      <c r="C912" s="372"/>
      <c r="D912" s="372" t="s">
        <v>58</v>
      </c>
      <c r="E912" s="374" t="s">
        <v>12043</v>
      </c>
      <c r="F912" s="370">
        <f t="shared" si="156"/>
        <v>46073</v>
      </c>
      <c r="G912" s="371" t="str">
        <f t="shared" si="157"/>
        <v>B1</v>
      </c>
      <c r="H912" s="1032" t="str">
        <f t="shared" si="158"/>
        <v>MR_DER-1579_26</v>
      </c>
      <c r="I912" s="263" t="str">
        <f t="shared" si="159"/>
        <v>ND</v>
      </c>
      <c r="J912" s="263" t="str">
        <f t="shared" si="160"/>
        <v>ND</v>
      </c>
      <c r="K912" s="373" t="s">
        <v>3730</v>
      </c>
      <c r="L912" s="375">
        <v>46038</v>
      </c>
      <c r="M912" s="69" t="s">
        <v>12001</v>
      </c>
      <c r="N912" s="373"/>
      <c r="O912" s="373"/>
      <c r="P912" s="373"/>
      <c r="Q912" s="266" t="s">
        <v>3748</v>
      </c>
      <c r="R912" s="276">
        <v>46044</v>
      </c>
      <c r="S912" s="69" t="s">
        <v>12041</v>
      </c>
      <c r="T912" s="373"/>
      <c r="U912" s="373"/>
      <c r="V912" s="373"/>
      <c r="W912" s="373" t="s">
        <v>5626</v>
      </c>
      <c r="X912" s="375">
        <v>46073</v>
      </c>
      <c r="Y912" s="23" t="s">
        <v>12173</v>
      </c>
      <c r="Z912" s="373"/>
      <c r="AA912" s="373"/>
      <c r="AB912" s="373"/>
      <c r="AC912" s="373"/>
      <c r="AD912" s="373"/>
      <c r="AE912" s="373"/>
      <c r="AF912" s="373"/>
      <c r="AG912" s="373"/>
      <c r="AH912" s="373"/>
      <c r="AI912" s="373"/>
      <c r="AJ912" s="373"/>
      <c r="AK912" s="373"/>
      <c r="AL912" s="373"/>
      <c r="AM912" s="373"/>
    </row>
  </sheetData>
  <autoFilter ref="A2:AZ912" xr:uid="{00000000-0001-0000-0D00-000000000000}">
    <filterColumn colId="4">
      <filters>
        <filter val="DE-SP0000331-000.057-010-F07/501"/>
        <filter val="DE-SP0000331-000.057-010-F07/502"/>
        <filter val="DE-SP0000331-000.057-010-F07/503"/>
        <filter val="DE-SP0000331-000.057-010-F07/504"/>
        <filter val="DE-SP0000331-000.057-010-F07/505"/>
        <filter val="DE-SP0000331-000.057-010-F07/506"/>
        <filter val="DE-SP0000331-000.057-010-F07/507"/>
        <filter val="DE-SP0000331-000.057-010-F07/508"/>
        <filter val="DE-SP0000331-000.057-010-F07/509"/>
        <filter val="DE-SP0000331-000.057-010-F07/510"/>
        <filter val="DE-SP0000331-000.057-010-F07/511"/>
        <filter val="DE-SP0000331-000.057-010-F07/512"/>
        <filter val="DE-SP0000331-000.057-010-F07/513"/>
        <filter val="DE-SP0000331-000.057-010-F07/514"/>
        <filter val="DE-SP0000331-000.057-010-F07/515"/>
        <filter val="DE-SP0000331-000.057-010-F07/516"/>
        <filter val="DE-SP0000331-000.057-010-F07/517"/>
        <filter val="DE-SP0000331-000.057-010-F07/518"/>
        <filter val="DE-SP0000331-000.057-010-F07/519"/>
        <filter val="DE-SP0000331-000.057-010-F07/520"/>
        <filter val="DE-SP0000331-000.057-010-F07/521"/>
        <filter val="DE-SP0000331-000.057-010-F07/522"/>
        <filter val="DE-SP0000331-000.057-010-F07/523"/>
        <filter val="DE-SP0000331-000.057-010-F07/524"/>
        <filter val="DE-SP0000331-000.057-010-F07/525"/>
        <filter val="DE-SP0000331-000.057-010-F07/526"/>
        <filter val="DE-SP0000331-000.057-010-F07/527"/>
        <filter val="DE-SP0000331-000.057-010-F07/528"/>
        <filter val="DE-SP0000331-000.057-010-F07/529"/>
        <filter val="DE-SP0000331-000.057-010-F07/530"/>
        <filter val="DE-SP0000331-000.057-010-F07/531"/>
        <filter val="DE-SP0000331-000.057-010-F07/532"/>
        <filter val="DE-SP0000331-000.057-010-F07/533"/>
        <filter val="DE-SP0000331-000.057-010-F07/534"/>
        <filter val="DE-SP0000331-000.057-010-F07/535"/>
        <filter val="DE-SP0000331-000.057-010-F07/536"/>
        <filter val="DE-SP0000331-000.057-010-F07/537"/>
        <filter val="DE-SP0000331-000.057-010-F07/538"/>
        <filter val="DE-SP0000331-000.057-010-F07/539"/>
        <filter val="DE-SP0000331-000.057-010-F07/540"/>
        <filter val="DE-SP0000331-000.057-010-F07/541"/>
        <filter val="DE-SP0000331-000.057-010-F07/542"/>
        <filter val="DE-SP0000331-000.057-010-F07/543"/>
        <filter val="DE-SP0000331-000.057-020-F07/501"/>
        <filter val="DE-SP0000331-000.057-020-F07/502"/>
        <filter val="DE-SP0000331-000.057-020-F07/503"/>
        <filter val="DE-SP0000331-000.057-020-F07/504"/>
        <filter val="DE-SP0000331-000.057-020-F07/505"/>
        <filter val="DE-SP0000331-000.057-020-F07/506"/>
        <filter val="DE-SP0000331-000.057-020-F07/507"/>
        <filter val="DE-SP0000331-000.057-020-F07/508"/>
        <filter val="DE-SP0000331-000.057-020-F07/509"/>
        <filter val="DE-SP0000331-000.057-020-F07/510"/>
        <filter val="DE-SP0000331-000.057-020-F07/511"/>
        <filter val="DE-SP0000331-000.057-020-F07/512"/>
        <filter val="DE-SP0000331-000.057-020-F07/513"/>
        <filter val="DE-SP0000331-000.057-020-F07/514"/>
        <filter val="DE-SP0000331-000.057-020-F07/515"/>
        <filter val="DE-SP0000331-000.057-020-F07/516"/>
        <filter val="DE-SP0000331-000.057-020-F07/517"/>
        <filter val="DE-SP0000331-000.057-020-F07/518"/>
        <filter val="DE-SP0000331-000.057-020-F07/519"/>
        <filter val="DE-SP0000331-000.057-020-F07/520"/>
        <filter val="DE-SP0000331-000.057-020-F07/521"/>
        <filter val="DE-SP0000331-000.057-020-F07/522"/>
        <filter val="DE-SP0000331-000.057-020-F07/523"/>
        <filter val="DE-SP0000331-000.057-020-F07/524"/>
        <filter val="DE-SP0000331-000.057-020-F07/525"/>
        <filter val="DE-SP0000331-000.057-020-F07/526"/>
        <filter val="DE-SP0000331-000.057-020-F07/527"/>
        <filter val="DE-SP0000331-000.057-020-F07/528"/>
        <filter val="DE-SP0000331-000.057-020-F07/529"/>
        <filter val="DE-SP0000331-000.057-020-F07/530"/>
        <filter val="DE-SP0000331-000.057-020-F07/531"/>
        <filter val="DE-SP0000331-000.057-020-F07/532"/>
        <filter val="DE-SP0000331-000.057-020-F07/533"/>
        <filter val="DE-SP0000331-000.057-020-F07/534"/>
        <filter val="DE-SP0000331-000.057-020-F07/535"/>
        <filter val="DE-SP0000331-000.057-020-F07/536"/>
        <filter val="DE-SP0000331-000.057-020-F07/537"/>
        <filter val="DE-SP0000331-000.057-020-F07/538"/>
        <filter val="DE-SP0000331-000.057-020-F07/539"/>
        <filter val="DE-SP0000331-000.057-020-F07/540"/>
        <filter val="MC-SP0000331-000.057-010-F07/501"/>
        <filter val="MC-SP0000331-000.057-010-F07/502"/>
        <filter val="MC-SP0000331-000.057-010-F07/503"/>
        <filter val="MC-SP0000331-000.057-010-F07/504"/>
        <filter val="MC-SP0000331-000.057-020-F07/501"/>
        <filter val="MC-SP0000331-000.057-020-F07/502"/>
        <filter val="MC-SP0000331-000.057-020-F07/503"/>
      </filters>
    </filterColumn>
  </autoFilter>
  <mergeCells count="12">
    <mergeCell ref="BA1:BF1"/>
    <mergeCell ref="BG1:BL1"/>
    <mergeCell ref="BM1:BR1"/>
    <mergeCell ref="BS1:BX1"/>
    <mergeCell ref="AU1:AZ1"/>
    <mergeCell ref="AO1:AT1"/>
    <mergeCell ref="F1:I1"/>
    <mergeCell ref="K1:P1"/>
    <mergeCell ref="Q1:V1"/>
    <mergeCell ref="W1:AB1"/>
    <mergeCell ref="AC1:AH1"/>
    <mergeCell ref="AI1:AN1"/>
  </mergeCells>
  <phoneticPr fontId="15" type="noConversion"/>
  <conditionalFormatting sqref="F4:H51 J4:J103 F52:J103 F105:J105 F107:J107 F109:J109 F111:J111 F113:J720 J671:J912 F721:H763 I751:J763">
    <cfRule type="cellIs" dxfId="301" priority="43" operator="equal">
      <formula>"NE"</formula>
    </cfRule>
    <cfRule type="cellIs" dxfId="300" priority="44" operator="equal">
      <formula>"N"</formula>
    </cfRule>
  </conditionalFormatting>
  <conditionalFormatting sqref="F764:J912">
    <cfRule type="cellIs" dxfId="299" priority="1" operator="equal">
      <formula>"NE"</formula>
    </cfRule>
    <cfRule type="cellIs" dxfId="298" priority="2" operator="equal">
      <formula>"N"</formula>
    </cfRule>
  </conditionalFormatting>
  <conditionalFormatting sqref="I8:I51">
    <cfRule type="cellIs" dxfId="297" priority="133" operator="equal">
      <formula>"NE"</formula>
    </cfRule>
    <cfRule type="cellIs" dxfId="296" priority="134" operator="equal">
      <formula>"N"</formula>
    </cfRule>
  </conditionalFormatting>
  <conditionalFormatting sqref="I746:I750">
    <cfRule type="cellIs" dxfId="295" priority="157" operator="equal">
      <formula>"NE"</formula>
    </cfRule>
    <cfRule type="cellIs" dxfId="294" priority="158" operator="equal">
      <formula>"N"</formula>
    </cfRule>
  </conditionalFormatting>
  <conditionalFormatting sqref="I4:J7">
    <cfRule type="cellIs" dxfId="293" priority="161" operator="equal">
      <formula>"NE"</formula>
    </cfRule>
    <cfRule type="cellIs" dxfId="292" priority="162" operator="equal">
      <formula>"N"</formula>
    </cfRule>
  </conditionalFormatting>
  <conditionalFormatting sqref="I721:J745">
    <cfRule type="cellIs" dxfId="291" priority="53" operator="equal">
      <formula>"NE"</formula>
    </cfRule>
    <cfRule type="cellIs" dxfId="290" priority="54" operator="equal">
      <formula>"N"</formula>
    </cfRule>
  </conditionalFormatting>
  <conditionalFormatting sqref="J4:J103 J105 J107 J109 J111 J113:J912">
    <cfRule type="containsText" dxfId="289" priority="49" operator="containsText" text="APROVADO COM RESSALVAS">
      <formula>NOT(ISERROR(SEARCH("APROVADO COM RESSALVAS",J4)))</formula>
    </cfRule>
    <cfRule type="containsText" dxfId="288" priority="50" operator="containsText" text="NÃO APROVADO">
      <formula>NOT(ISERROR(SEARCH("NÃO APROVADO",J4)))</formula>
    </cfRule>
  </conditionalFormatting>
  <hyperlinks>
    <hyperlink ref="M901" r:id="rId1" display="pw:\\pw.planservi.com.br:PROJETOS\Documents\C0849 - DER\40_Emissao\03_GRD\0-GRDs_Enviadas DER\MR.DER-0015_22\" xr:uid="{00000000-0004-0000-0D00-000000000000}"/>
    <hyperlink ref="S901" r:id="rId2" display="pw:\\pw.planservi.com.br:PROJETOS\Documents\C0849 - DER\40_Emissao\03_GRD\0-GRDs_Enviadas DER\MR.DER-0023_22\" xr:uid="{00000000-0004-0000-0D00-000001000000}"/>
    <hyperlink ref="M902" r:id="rId3" display="pw:\\pw.planservi.com.br:PROJETOS\Documents\C0849 - DER\40_Emissao\03_GRD\0-GRDs_Enviadas DER\MR.DER-0038_22\" xr:uid="{00000000-0004-0000-0D00-000002000000}"/>
    <hyperlink ref="M721" r:id="rId4" display="pw:\\pw.planservi.com.br:PROJETOS\Documents\C0849 - DER\40_Emissao\03_GRD\0-GRDs_Enviadas DER\3ºMEDIÇÃO\MR.DER-0097_22\" xr:uid="{00000000-0004-0000-0D00-000003000000}"/>
    <hyperlink ref="M722" r:id="rId5" display="pw:\\pw.planservi.com.br:PROJETOS\Documents\C0849 - DER\40_Emissao\03_GRD\0-GRDs_Enviadas DER\3ºMEDIÇÃO\MR.DER-0097_22\" xr:uid="{00000000-0004-0000-0D00-000004000000}"/>
    <hyperlink ref="M723" r:id="rId6" display="pw:\\pw.planservi.com.br:PROJETOS\Documents\C0849 - DER\40_Emissao\03_GRD\0-GRDs_Enviadas DER\3ºMEDIÇÃO\MR.DER-0097_22\" xr:uid="{00000000-0004-0000-0D00-000005000000}"/>
    <hyperlink ref="M725" r:id="rId7" display="pw:\\pw.planservi.com.br:PROJETOS\Documents\C0849 - DER\40_Emissao\03_GRD\0-GRDs_Enviadas DER\3ºMEDIÇÃO\MR.DER-0097_22\" xr:uid="{00000000-0004-0000-0D00-000006000000}"/>
    <hyperlink ref="M726" r:id="rId8" display="pw:\\pw.planservi.com.br:PROJETOS\Documents\C0849 - DER\40_Emissao\03_GRD\0-GRDs_Enviadas DER\4ºMEDIÇÃO\MR.DER-0135_22\" xr:uid="{00000000-0004-0000-0D00-000007000000}"/>
    <hyperlink ref="M727" r:id="rId9" display="pw:\\pw.planservi.com.br:PROJETOS\Documents\C0849 - DER\40_Emissao\03_GRD\0-GRDs_Enviadas DER\4ºMEDIÇÃO\MR.DER-0135_22\" xr:uid="{00000000-0004-0000-0D00-000008000000}"/>
    <hyperlink ref="M728" r:id="rId10" display="pw:\\pw.planservi.com.br:PROJETOS\Documents\C0849 - DER\40_Emissao\03_GRD\0-GRDs_Enviadas DER\4ºMEDIÇÃO\MR.DER-0135_22\" xr:uid="{00000000-0004-0000-0D00-000009000000}"/>
    <hyperlink ref="M731" r:id="rId11" display="pw:\\pw.planservi.com.br:PROJETOS\Documents\C0849 - DER\40_Emissao\03_GRD\0-GRDs_Enviadas DER\4ºMEDIÇÃO\MR.DER-0135_22\" xr:uid="{00000000-0004-0000-0D00-00000A000000}"/>
    <hyperlink ref="M732" r:id="rId12" display="pw:\\pw.planservi.com.br:PROJETOS\Documents\C0849 - DER\40_Emissao\03_GRD\0-GRDs_Enviadas DER\4ºMEDIÇÃO\MR.DER-0135_22\" xr:uid="{00000000-0004-0000-0D00-00000B000000}"/>
    <hyperlink ref="M735" r:id="rId13" display="pw:\\pw.planservi.com.br:PROJETOS\Documents\C0849 - DER\40_Emissao\03_GRD\0-GRDs_Enviadas DER\4ºMEDIÇÃO\MR.DER-0135_22\" xr:uid="{00000000-0004-0000-0D00-00000C000000}"/>
    <hyperlink ref="M733" r:id="rId14" display="pw:\\pw.planservi.com.br:PROJETOS\Documents\C0849 - DER\40_Emissao\03_GRD\0-GRDs_Enviadas DER\4ºMEDIÇÃO\MR.DER-0135_22\" xr:uid="{00000000-0004-0000-0D00-00000D000000}"/>
    <hyperlink ref="M751" r:id="rId15" display="pw:\\pw.planservi.com.br:PROJETOS\Documents\C0849 - DER\40_Emissao\03_GRD\0-GRDs_Enviadas DER\4ºMEDIÇÃO\MR.DER-0135_22\" xr:uid="{00000000-0004-0000-0D00-00000E000000}"/>
    <hyperlink ref="M752" r:id="rId16" display="pw:\\pw.planservi.com.br:PROJETOS\Documents\C0849 - DER\40_Emissao\03_GRD\0-GRDs_Enviadas DER\4ºMEDIÇÃO\MR.DER-0135_22\" xr:uid="{00000000-0004-0000-0D00-00000F000000}"/>
    <hyperlink ref="M755" r:id="rId17" display="pw:\\pw.planservi.com.br:PROJETOS\Documents\C0849 - DER\40_Emissao\03_GRD\0-GRDs_Enviadas DER\4ºMEDIÇÃO\MR.DER-0135_22\" xr:uid="{00000000-0004-0000-0D00-000010000000}"/>
    <hyperlink ref="M753" r:id="rId18" display="pw:\\pw.planservi.com.br:PROJETOS\Documents\C0849 - DER\40_Emissao\03_GRD\0-GRDs_Enviadas DER\4ºMEDIÇÃO\MR.DER-0135_22\" xr:uid="{00000000-0004-0000-0D00-000011000000}"/>
    <hyperlink ref="M759" r:id="rId19" display="pw:\\pw.planservi.com.br:PROJETOS\Documents\C0849 - DER\40_Emissao\03_GRD\0-GRDs_Enviadas DER\4ºMEDIÇÃO\MR.DER-0147_22\" xr:uid="{00000000-0004-0000-0D00-000012000000}"/>
    <hyperlink ref="M758" r:id="rId20" display="pw:\\pw.planservi.com.br:PROJETOS\Documents\C0849 - DER\40_Emissao\03_GRD\0-GRDs_Enviadas DER\4ºMEDIÇÃO\MR.DER-0147_22\" xr:uid="{00000000-0004-0000-0D00-000013000000}"/>
    <hyperlink ref="M756" r:id="rId21" display="pw:\\pw.planservi.com.br:PROJETOS\Documents\C0849 - DER\40_Emissao\03_GRD\0-GRDs_Enviadas DER\4ºMEDIÇÃO\MR.DER-0147_22\" xr:uid="{00000000-0004-0000-0D00-000014000000}"/>
    <hyperlink ref="M757" r:id="rId22" display="pw:\\pw.planservi.com.br:PROJETOS\Documents\C0849 - DER\40_Emissao\03_GRD\0-GRDs_Enviadas DER\4ºMEDIÇÃO\MR.DER-0147_22\" xr:uid="{00000000-0004-0000-0D00-000015000000}"/>
    <hyperlink ref="M765" r:id="rId23" display="pw:\\pw.planservi.com.br:PROJETOS\Documents\C0849 - DER\40_Emissao\03_GRD\0-GRDs_Enviadas DER\4ºMEDIÇÃO\MR.DER-0147_22\" xr:uid="{00000000-0004-0000-0D00-000016000000}"/>
    <hyperlink ref="M763" r:id="rId24" display="pw:\\pw.planservi.com.br:PROJETOS\Documents\C0849 - DER\40_Emissao\03_GRD\0-GRDs_Enviadas DER\4ºMEDIÇÃO\MR.DER-0147_22\" xr:uid="{00000000-0004-0000-0D00-000017000000}"/>
    <hyperlink ref="M761" r:id="rId25" display="pw:\\pw.planservi.com.br:PROJETOS\Documents\C0849 - DER\40_Emissao\03_GRD\0-GRDs_Enviadas DER\4ºMEDIÇÃO\MR.DER-0147_22\" xr:uid="{00000000-0004-0000-0D00-000018000000}"/>
    <hyperlink ref="M762" r:id="rId26" display="pw:\\pw.planservi.com.br:PROJETOS\Documents\C0849 - DER\40_Emissao\03_GRD\0-GRDs_Enviadas DER\4ºMEDIÇÃO\MR.DER-0147_22\" xr:uid="{00000000-0004-0000-0D00-000019000000}"/>
    <hyperlink ref="Y901" r:id="rId27" display="pw:\\pw.planservi.com.br:PROJETOS\Documents\C0849 - DER\40_Emissao\03_GRD\0-GRDs_Enviadas DER\4ºMEDIÇÃO\MR.DER-0171_22\" xr:uid="{00000000-0004-0000-0D00-00001A000000}"/>
    <hyperlink ref="S902" r:id="rId28" display="pw:\\pw.planservi.com.br:PROJETOS\Documents\C0849 - DER\40_Emissao\03_GRD\0-GRDs_Enviadas DER\4ºMEDIÇÃO\MR.DER-0171_22\" xr:uid="{00000000-0004-0000-0D00-00001B000000}"/>
    <hyperlink ref="M740" r:id="rId29" display="pw:\\pw.planservi.com.br:PROJETOS\Documents\C0849 - DER\40_Emissao\03_GRD\0-GRDs_Enviadas DER\4ºMEDIÇÃO\MR.DER-0172_22\" xr:uid="{00000000-0004-0000-0D00-00001C000000}"/>
    <hyperlink ref="M738" r:id="rId30" display="pw:\\pw.planservi.com.br:PROJETOS\Documents\C0849 - DER\40_Emissao\03_GRD\0-GRDs_Enviadas DER\4ºMEDIÇÃO\MR.DER-0172_22\" xr:uid="{00000000-0004-0000-0D00-00001D000000}"/>
    <hyperlink ref="M736" r:id="rId31" display="pw:\\pw.planservi.com.br:PROJETOS\Documents\C0849 - DER\40_Emissao\03_GRD\0-GRDs_Enviadas DER\4ºMEDIÇÃO\MR.DER-0172_22\" xr:uid="{00000000-0004-0000-0D00-00001E000000}"/>
    <hyperlink ref="M737" r:id="rId32" display="pw:\\pw.planservi.com.br:PROJETOS\Documents\C0849 - DER\40_Emissao\03_GRD\0-GRDs_Enviadas DER\4ºMEDIÇÃO\MR.DER-0172_22\" xr:uid="{00000000-0004-0000-0D00-00001F000000}"/>
    <hyperlink ref="M745" r:id="rId33" display="pw:\\pw.planservi.com.br:PROJETOS\Documents\C0849 - DER\40_Emissao\03_GRD\0-GRDs_Enviadas DER\4ºMEDIÇÃO\MR.DER-0172_22\" xr:uid="{00000000-0004-0000-0D00-000020000000}"/>
    <hyperlink ref="M743" r:id="rId34" display="pw:\\pw.planservi.com.br:PROJETOS\Documents\C0849 - DER\40_Emissao\03_GRD\0-GRDs_Enviadas DER\4ºMEDIÇÃO\MR.DER-0172_22\" xr:uid="{00000000-0004-0000-0D00-000021000000}"/>
    <hyperlink ref="M741" r:id="rId35" display="pw:\\pw.planservi.com.br:PROJETOS\Documents\C0849 - DER\40_Emissao\03_GRD\0-GRDs_Enviadas DER\4ºMEDIÇÃO\MR.DER-0172_22\" xr:uid="{00000000-0004-0000-0D00-000022000000}"/>
    <hyperlink ref="M742" r:id="rId36" display="pw:\\pw.planservi.com.br:PROJETOS\Documents\C0849 - DER\40_Emissao\03_GRD\0-GRDs_Enviadas DER\4ºMEDIÇÃO\MR.DER-0172_22\" xr:uid="{00000000-0004-0000-0D00-000023000000}"/>
    <hyperlink ref="M769" r:id="rId37" display="pw:\\pw.planservi.com.br:PROJETOS\Documents\C0849 - DER\40_Emissao\03_GRD\0-GRDs_Enviadas DER\4ºMEDIÇÃO\MR.DER-0172_22\" xr:uid="{00000000-0004-0000-0D00-000024000000}"/>
    <hyperlink ref="M768" r:id="rId38" display="pw:\\pw.planservi.com.br:PROJETOS\Documents\C0849 - DER\40_Emissao\03_GRD\0-GRDs_Enviadas DER\4ºMEDIÇÃO\MR.DER-0172_22\" xr:uid="{00000000-0004-0000-0D00-000025000000}"/>
    <hyperlink ref="M766" r:id="rId39" display="pw:\\pw.planservi.com.br:PROJETOS\Documents\C0849 - DER\40_Emissao\03_GRD\0-GRDs_Enviadas DER\4ºMEDIÇÃO\MR.DER-0172_22\" xr:uid="{00000000-0004-0000-0D00-000026000000}"/>
    <hyperlink ref="M767" r:id="rId40" display="pw:\\pw.planservi.com.br:PROJETOS\Documents\C0849 - DER\40_Emissao\03_GRD\0-GRDs_Enviadas DER\4ºMEDIÇÃO\MR.DER-0172_22\" xr:uid="{00000000-0004-0000-0D00-000027000000}"/>
    <hyperlink ref="M746" r:id="rId41" display="pw:\\pw.planservi.com.br:PROJETOS\Documents\C0849 - DER\40_Emissao\03_GRD\0-GRDs_Enviadas DER\5ºMEDIÇÃO\MR.DER-0198_22\" xr:uid="{00000000-0004-0000-0D00-000028000000}"/>
    <hyperlink ref="M747" r:id="rId42" display="pw:\\pw.planservi.com.br:PROJETOS\Documents\C0849 - DER\40_Emissao\03_GRD\0-GRDs_Enviadas DER\5ºMEDIÇÃO\MR.DER-0198_22\" xr:uid="{00000000-0004-0000-0D00-000029000000}"/>
    <hyperlink ref="M748" r:id="rId43" display="pw:\\pw.planservi.com.br:PROJETOS\Documents\C0849 - DER\40_Emissao\03_GRD\0-GRDs_Enviadas DER\5ºMEDIÇÃO\MR.DER-0198_22\" xr:uid="{00000000-0004-0000-0D00-00002A000000}"/>
    <hyperlink ref="M749" r:id="rId44" display="pw:\\pw.planservi.com.br:PROJETOS\Documents\C0849 - DER\40_Emissao\03_GRD\0-GRDs_Enviadas DER\5ºMEDIÇÃO\MR.DER-0198_22\" xr:uid="{00000000-0004-0000-0D00-00002B000000}"/>
    <hyperlink ref="S726" r:id="rId45" display="pw:\\pw.planservi.com.br:PROJETOS\Documents\C0849 - DER\40_Emissao\03_GRD\0-GRDs_Enviadas DER\5ºMEDIÇÃO\MR.DER-0196_22\" xr:uid="{00000000-0004-0000-0D00-00002C000000}"/>
    <hyperlink ref="S727" r:id="rId46" display="pw:\\pw.planservi.com.br:PROJETOS\Documents\C0849 - DER\40_Emissao\03_GRD\0-GRDs_Enviadas DER\5ºMEDIÇÃO\MR.DER-0196_22\" xr:uid="{00000000-0004-0000-0D00-00002D000000}"/>
    <hyperlink ref="S728" r:id="rId47" display="pw:\\pw.planservi.com.br:PROJETOS\Documents\C0849 - DER\40_Emissao\03_GRD\0-GRDs_Enviadas DER\5ºMEDIÇÃO\MR.DER-0196_22\" xr:uid="{00000000-0004-0000-0D00-00002E000000}"/>
    <hyperlink ref="S731" r:id="rId48" display="pw:\\pw.planservi.com.br:PROJETOS\Documents\C0849 - DER\40_Emissao\03_GRD\0-GRDs_Enviadas DER\5ºMEDIÇÃO\MR.DER-0196_22\" xr:uid="{00000000-0004-0000-0D00-00002F000000}"/>
    <hyperlink ref="S732" r:id="rId49" display="pw:\\pw.planservi.com.br:PROJETOS\Documents\C0849 - DER\40_Emissao\03_GRD\0-GRDs_Enviadas DER\5ºMEDIÇÃO\MR.DER-0196_22\" xr:uid="{00000000-0004-0000-0D00-000030000000}"/>
    <hyperlink ref="S735" r:id="rId50" display="pw:\\pw.planservi.com.br:PROJETOS\Documents\C0849 - DER\40_Emissao\03_GRD\0-GRDs_Enviadas DER\5ºMEDIÇÃO\MR.DER-0196_22\" xr:uid="{00000000-0004-0000-0D00-000031000000}"/>
    <hyperlink ref="S733" r:id="rId51" display="pw:\\pw.planservi.com.br:PROJETOS\Documents\C0849 - DER\40_Emissao\03_GRD\0-GRDs_Enviadas DER\5ºMEDIÇÃO\MR.DER-0196_22\" xr:uid="{00000000-0004-0000-0D00-000032000000}"/>
    <hyperlink ref="S740" r:id="rId52" display="pw:\\pw.planservi.com.br:PROJETOS\Documents\C0849 - DER\40_Emissao\03_GRD\0-GRDs_Enviadas DER\5ºMEDIÇÃO\MR.DER-0196_22\" xr:uid="{00000000-0004-0000-0D00-000033000000}"/>
    <hyperlink ref="S738" r:id="rId53" display="pw:\\pw.planservi.com.br:PROJETOS\Documents\C0849 - DER\40_Emissao\03_GRD\0-GRDs_Enviadas DER\5ºMEDIÇÃO\MR.DER-0196_22\" xr:uid="{00000000-0004-0000-0D00-000034000000}"/>
    <hyperlink ref="S736" r:id="rId54" display="pw:\\pw.planservi.com.br:PROJETOS\Documents\C0849 - DER\40_Emissao\03_GRD\0-GRDs_Enviadas DER\5ºMEDIÇÃO\MR.DER-0196_22\" xr:uid="{00000000-0004-0000-0D00-000035000000}"/>
    <hyperlink ref="S737" r:id="rId55" display="pw:\\pw.planservi.com.br:PROJETOS\Documents\C0849 - DER\40_Emissao\03_GRD\0-GRDs_Enviadas DER\5ºMEDIÇÃO\MR.DER-0196_22\" xr:uid="{00000000-0004-0000-0D00-000036000000}"/>
    <hyperlink ref="AE901" r:id="rId56" display="pw:\\pw.planservi.com.br:PROJETOS\Documents\C0849 - DER\40_Emissao\03_GRD\0-GRDs_Enviadas DER\5ºMEDIÇÃO\MR.DER-0194_22\" xr:uid="{00000000-0004-0000-0D00-000037000000}"/>
    <hyperlink ref="S721" r:id="rId57" display="pw:\\pw.planservi.com.br:PROJETOS\Documents\C0849 - DER\40_Emissao\03_GRD\0-GRDs_Enviadas DER\5ºMEDIÇÃO\MR.DER-0244_22\" xr:uid="{00000000-0004-0000-0D00-000038000000}"/>
    <hyperlink ref="S722" r:id="rId58" display="pw:\\pw.planservi.com.br:PROJETOS\Documents\C0849 - DER\40_Emissao\03_GRD\0-GRDs_Enviadas DER\5ºMEDIÇÃO\MR.DER-0244_22\" xr:uid="{00000000-0004-0000-0D00-000039000000}"/>
    <hyperlink ref="S723" r:id="rId59" display="pw:\\pw.planservi.com.br:PROJETOS\Documents\C0849 - DER\40_Emissao\03_GRD\0-GRDs_Enviadas DER\5ºMEDIÇÃO\MR.DER-0244_22\" xr:uid="{00000000-0004-0000-0D00-00003A000000}"/>
    <hyperlink ref="S725" r:id="rId60" display="pw:\\pw.planservi.com.br:PROJETOS\Documents\C0849 - DER\40_Emissao\03_GRD\0-GRDs_Enviadas DER\5ºMEDIÇÃO\MR.DER-0244_22\" xr:uid="{00000000-0004-0000-0D00-00003B000000}"/>
    <hyperlink ref="S751" r:id="rId61" display="pw:\\pw.planservi.com.br:PROJETOS\Documents\C0849 - DER\40_Emissao\03_GRD\0-GRDs_Enviadas DER\5ºMEDIÇÃO\MR.DER-0245_22\" xr:uid="{00000000-0004-0000-0D00-00003C000000}"/>
    <hyperlink ref="S752" r:id="rId62" display="pw:\\pw.planservi.com.br:PROJETOS\Documents\C0849 - DER\40_Emissao\03_GRD\0-GRDs_Enviadas DER\5ºMEDIÇÃO\MR.DER-0245_22\" xr:uid="{00000000-0004-0000-0D00-00003D000000}"/>
    <hyperlink ref="S755" r:id="rId63" display="pw:\\pw.planservi.com.br:PROJETOS\Documents\C0849 - DER\40_Emissao\03_GRD\0-GRDs_Enviadas DER\5ºMEDIÇÃO\MR.DER-0245_22\" xr:uid="{00000000-0004-0000-0D00-00003E000000}"/>
    <hyperlink ref="S753" r:id="rId64" display="pw:\\pw.planservi.com.br:PROJETOS\Documents\C0849 - DER\40_Emissao\03_GRD\0-GRDs_Enviadas DER\5ºMEDIÇÃO\MR.DER-0245_22\" xr:uid="{00000000-0004-0000-0D00-00003F000000}"/>
    <hyperlink ref="S765" r:id="rId65" display="pw:\\pw.planservi.com.br:PROJETOS\Documents\C0849 - DER\40_Emissao\03_GRD\0-GRDs_Enviadas DER\5ºMEDIÇÃO\MR.DER-0246_22\" xr:uid="{00000000-0004-0000-0D00-000040000000}"/>
    <hyperlink ref="S763" r:id="rId66" display="pw:\\pw.planservi.com.br:PROJETOS\Documents\C0849 - DER\40_Emissao\03_GRD\0-GRDs_Enviadas DER\5ºMEDIÇÃO\MR.DER-0246_22\" xr:uid="{00000000-0004-0000-0D00-000041000000}"/>
    <hyperlink ref="S761" r:id="rId67" display="pw:\\pw.planservi.com.br:PROJETOS\Documents\C0849 - DER\40_Emissao\03_GRD\0-GRDs_Enviadas DER\5ºMEDIÇÃO\MR.DER-0246_22\" xr:uid="{00000000-0004-0000-0D00-000042000000}"/>
    <hyperlink ref="S762" r:id="rId68" display="pw:\\pw.planservi.com.br:PROJETOS\Documents\C0849 - DER\40_Emissao\03_GRD\0-GRDs_Enviadas DER\5ºMEDIÇÃO\MR.DER-0246_22\" xr:uid="{00000000-0004-0000-0D00-000043000000}"/>
    <hyperlink ref="S759" r:id="rId69" display="pw:\\pw.planservi.com.br:PROJETOS\Documents\C0849 - DER\40_Emissao\03_GRD\0-GRDs_Enviadas DER\5ºMEDIÇÃO\MR.DER-0247_22\" xr:uid="{00000000-0004-0000-0D00-000044000000}"/>
    <hyperlink ref="S758" r:id="rId70" display="pw:\\pw.planservi.com.br:PROJETOS\Documents\C0849 - DER\40_Emissao\03_GRD\0-GRDs_Enviadas DER\5ºMEDIÇÃO\MR.DER-0247_22\" xr:uid="{00000000-0004-0000-0D00-000045000000}"/>
    <hyperlink ref="S756" r:id="rId71" display="pw:\\pw.planservi.com.br:PROJETOS\Documents\C0849 - DER\40_Emissao\03_GRD\0-GRDs_Enviadas DER\5ºMEDIÇÃO\MR.DER-0247_22\" xr:uid="{00000000-0004-0000-0D00-000046000000}"/>
    <hyperlink ref="S757" r:id="rId72" display="pw:\\pw.planservi.com.br:PROJETOS\Documents\C0849 - DER\40_Emissao\03_GRD\0-GRDs_Enviadas DER\5ºMEDIÇÃO\MR.DER-0247_22\" xr:uid="{00000000-0004-0000-0D00-000047000000}"/>
    <hyperlink ref="S745" r:id="rId73" display="pw:\\pw.planservi.com.br:PROJETOS\Documents\C0849 - DER\40_Emissao\03_GRD\0-GRDs_Enviadas DER\7ºMEDIÇÃO\MR.DER-0304_23\" xr:uid="{00000000-0004-0000-0D00-000048000000}"/>
    <hyperlink ref="S743" r:id="rId74" display="pw:\\pw.planservi.com.br:PROJETOS\Documents\C0849 - DER\40_Emissao\03_GRD\0-GRDs_Enviadas DER\7ºMEDIÇÃO\MR.DER-0304_23\" xr:uid="{00000000-0004-0000-0D00-000049000000}"/>
    <hyperlink ref="S741" r:id="rId75" display="pw:\\pw.planservi.com.br:PROJETOS\Documents\C0849 - DER\40_Emissao\03_GRD\0-GRDs_Enviadas DER\7ºMEDIÇÃO\MR.DER-0304_23\" xr:uid="{00000000-0004-0000-0D00-00004A000000}"/>
    <hyperlink ref="S742" r:id="rId76" display="pw:\\pw.planservi.com.br:PROJETOS\Documents\C0849 - DER\40_Emissao\03_GRD\0-GRDs_Enviadas DER\7ºMEDIÇÃO\MR.DER-0304_23\" xr:uid="{00000000-0004-0000-0D00-00004B000000}"/>
    <hyperlink ref="S769" r:id="rId77" display="pw:\\pw.planservi.com.br:PROJETOS\Documents\C0849 - DER\40_Emissao\03_GRD\0-GRDs_Enviadas DER\7ºMEDIÇÃO\MR.DER-0305_23\" xr:uid="{00000000-0004-0000-0D00-00004C000000}"/>
    <hyperlink ref="S768" r:id="rId78" display="pw:\\pw.planservi.com.br:PROJETOS\Documents\C0849 - DER\40_Emissao\03_GRD\0-GRDs_Enviadas DER\7ºMEDIÇÃO\MR.DER-0305_23\" xr:uid="{00000000-0004-0000-0D00-00004D000000}"/>
    <hyperlink ref="S766" r:id="rId79" display="pw:\\pw.planservi.com.br:PROJETOS\Documents\C0849 - DER\40_Emissao\03_GRD\0-GRDs_Enviadas DER\7ºMEDIÇÃO\MR.DER-0305_23\" xr:uid="{00000000-0004-0000-0D00-00004E000000}"/>
    <hyperlink ref="S767" r:id="rId80" display="pw:\\pw.planservi.com.br:PROJETOS\Documents\C0849 - DER\40_Emissao\03_GRD\0-GRDs_Enviadas DER\7ºMEDIÇÃO\MR.DER-0305_23\" xr:uid="{00000000-0004-0000-0D00-00004F000000}"/>
    <hyperlink ref="M111" r:id="rId81" display="pw:\\pw.planservi.com.br:PROJETOS\Documents\C0849 - DER\40_Emissao\03_GRD\0-GRDs_Enviadas DER\8ºMEDIÇÃO\MR.DER-0384\" xr:uid="{00000000-0004-0000-0D00-000050000000}"/>
    <hyperlink ref="S111" r:id="rId82" display="pw:\\pw.planservi.com.br:PROJETOS\Documents\C0849 - DER\40_Emissao\03_GRD\0-GRDs_Enviadas DER\8ºMEDIÇÃO\MR.DER-0388_23\" xr:uid="{00000000-0004-0000-0D00-000051000000}"/>
    <hyperlink ref="M109" r:id="rId83" display="pw:\\pw.planservi.com.br:PROJETOS\Documents\C0849 - DER\40_Emissao\03_GRD\0-GRDs_Enviadas DER\8ºMEDIÇÃO\MR.DER-0392_23\" xr:uid="{00000000-0004-0000-0D00-000052000000}"/>
    <hyperlink ref="P109" r:id="rId84" display="pw:\\pw.planservi.com.br:PROJETOS\Documents\C0849 - DER\30_Producao\14-F12 – SP 331 - km 0,00-57,50\06_Pavi\06.00_R031\2023 03 27-R-031_RevisãoA1_P09.docx" xr:uid="{00000000-0004-0000-0D00-000053000000}"/>
    <hyperlink ref="P111" r:id="rId85" display="pw:\\pw.planservi.com.br:PROJETOS\Documents\C0849 - DER\30_Producao\14-F12 – SP 331 - km 0,00-57,50\06_Pavi\06.00_R031\2023 03 22-R-031_RevisãoA1_P09.doc" xr:uid="{00000000-0004-0000-0D00-000054000000}"/>
    <hyperlink ref="V111" r:id="rId86" display="pw:\\pw.planservi.com.br:PROJETOS\Documents\C0849 - DER\30_Producao\14-F12 – SP 331 - km 0,00-57,50\06_Pavi\06.00_R031\2023 03 24-R-031_RevisãoA_P09.docx" xr:uid="{00000000-0004-0000-0D00-000055000000}"/>
    <hyperlink ref="Y721" r:id="rId87" display="pw:\\pw.planservi.com.br:PROJETOS\Documents\C0849 - DER\40_Emissao\03_GRD\0-GRDs_Enviadas DER\13ºMEDIÇÃO-26-07-23 A 25-08-23\MR.DER-0428_23\" xr:uid="{00000000-0004-0000-0D00-000056000000}"/>
    <hyperlink ref="Y722" r:id="rId88" display="pw:\\pw.planservi.com.br:PROJETOS\Documents\C0849 - DER\40_Emissao\03_GRD\0-GRDs_Enviadas DER\13ºMEDIÇÃO-26-07-23 A 25-08-23\MR.DER-0428_23\" xr:uid="{00000000-0004-0000-0D00-000057000000}"/>
    <hyperlink ref="Y723" r:id="rId89" display="pw:\\pw.planservi.com.br:PROJETOS\Documents\C0849 - DER\40_Emissao\03_GRD\0-GRDs_Enviadas DER\13ºMEDIÇÃO-26-07-23 A 25-08-23\MR.DER-0428_23\" xr:uid="{00000000-0004-0000-0D00-000058000000}"/>
    <hyperlink ref="Y725" r:id="rId90" display="pw:\\pw.planservi.com.br:PROJETOS\Documents\C0849 - DER\40_Emissao\03_GRD\0-GRDs_Enviadas DER\13ºMEDIÇÃO-26-07-23 A 25-08-23\MR.DER-0428_23\" xr:uid="{00000000-0004-0000-0D00-000059000000}"/>
    <hyperlink ref="Y726" r:id="rId91" display="pw:\\pw.planservi.com.br:PROJETOS\Documents\C0849 - DER\40_Emissao\03_GRD\0-GRDs_Enviadas DER\13ºMEDIÇÃO-26-07-23 A 25-08-23\MR.DER-0428_23\" xr:uid="{00000000-0004-0000-0D00-00005A000000}"/>
    <hyperlink ref="Y727" r:id="rId92" display="pw:\\pw.planservi.com.br:PROJETOS\Documents\C0849 - DER\40_Emissao\03_GRD\0-GRDs_Enviadas DER\13ºMEDIÇÃO-26-07-23 A 25-08-23\MR.DER-0428_23\" xr:uid="{00000000-0004-0000-0D00-00005B000000}"/>
    <hyperlink ref="Y728" r:id="rId93" display="pw:\\pw.planservi.com.br:PROJETOS\Documents\C0849 - DER\40_Emissao\03_GRD\0-GRDs_Enviadas DER\13ºMEDIÇÃO-26-07-23 A 25-08-23\MR.DER-0428_23\" xr:uid="{00000000-0004-0000-0D00-00005C000000}"/>
    <hyperlink ref="Y731" r:id="rId94" display="pw:\\pw.planservi.com.br:PROJETOS\Documents\C0849 - DER\40_Emissao\03_GRD\0-GRDs_Enviadas DER\13ºMEDIÇÃO-26-07-23 A 25-08-23\MR.DER-0428_23\" xr:uid="{00000000-0004-0000-0D00-00005D000000}"/>
    <hyperlink ref="Y732" r:id="rId95" display="pw:\\pw.planservi.com.br:PROJETOS\Documents\C0849 - DER\40_Emissao\03_GRD\0-GRDs_Enviadas DER\13ºMEDIÇÃO-26-07-23 A 25-08-23\MR.DER-0428_23\" xr:uid="{00000000-0004-0000-0D00-00005E000000}"/>
    <hyperlink ref="Y733" r:id="rId96" display="pw:\\pw.planservi.com.br:PROJETOS\Documents\C0849 - DER\40_Emissao\03_GRD\0-GRDs_Enviadas DER\13ºMEDIÇÃO-26-07-23 A 25-08-23\MR.DER-0428_23\" xr:uid="{00000000-0004-0000-0D00-00005F000000}"/>
    <hyperlink ref="Y735" r:id="rId97" display="pw:\\pw.planservi.com.br:PROJETOS\Documents\C0849 - DER\40_Emissao\03_GRD\0-GRDs_Enviadas DER\13ºMEDIÇÃO-26-07-23 A 25-08-23\MR.DER-0428_23\" xr:uid="{00000000-0004-0000-0D00-000060000000}"/>
    <hyperlink ref="Y736" r:id="rId98" display="pw:\\pw.planservi.com.br:PROJETOS\Documents\C0849 - DER\40_Emissao\03_GRD\0-GRDs_Enviadas DER\13ºMEDIÇÃO-26-07-23 A 25-08-23\MR.DER-0428_23\" xr:uid="{00000000-0004-0000-0D00-000061000000}"/>
    <hyperlink ref="Y737" r:id="rId99" display="pw:\\pw.planservi.com.br:PROJETOS\Documents\C0849 - DER\40_Emissao\03_GRD\0-GRDs_Enviadas DER\13ºMEDIÇÃO-26-07-23 A 25-08-23\MR.DER-0428_23\" xr:uid="{00000000-0004-0000-0D00-000062000000}"/>
    <hyperlink ref="Y738" r:id="rId100" display="pw:\\pw.planservi.com.br:PROJETOS\Documents\C0849 - DER\40_Emissao\03_GRD\0-GRDs_Enviadas DER\13ºMEDIÇÃO-26-07-23 A 25-08-23\MR.DER-0428_23\" xr:uid="{00000000-0004-0000-0D00-000063000000}"/>
    <hyperlink ref="Y740" r:id="rId101" display="pw:\\pw.planservi.com.br:PROJETOS\Documents\C0849 - DER\40_Emissao\03_GRD\0-GRDs_Enviadas DER\13ºMEDIÇÃO-26-07-23 A 25-08-23\MR.DER-0428_23\" xr:uid="{00000000-0004-0000-0D00-000064000000}"/>
    <hyperlink ref="Y741" r:id="rId102" display="pw:\\pw.planservi.com.br:PROJETOS\Documents\C0849 - DER\40_Emissao\03_GRD\0-GRDs_Enviadas DER\13ºMEDIÇÃO-26-07-23 A 25-08-23\MR.DER-0428_23\" xr:uid="{00000000-0004-0000-0D00-000065000000}"/>
    <hyperlink ref="Y742" r:id="rId103" display="pw:\\pw.planservi.com.br:PROJETOS\Documents\C0849 - DER\40_Emissao\03_GRD\0-GRDs_Enviadas DER\13ºMEDIÇÃO-26-07-23 A 25-08-23\MR.DER-0428_23\" xr:uid="{00000000-0004-0000-0D00-000066000000}"/>
    <hyperlink ref="Y743" r:id="rId104" display="pw:\\pw.planservi.com.br:PROJETOS\Documents\C0849 - DER\40_Emissao\03_GRD\0-GRDs_Enviadas DER\13ºMEDIÇÃO-26-07-23 A 25-08-23\MR.DER-0428_23\" xr:uid="{00000000-0004-0000-0D00-000067000000}"/>
    <hyperlink ref="Y745" r:id="rId105" display="pw:\\pw.planservi.com.br:PROJETOS\Documents\C0849 - DER\40_Emissao\03_GRD\0-GRDs_Enviadas DER\13ºMEDIÇÃO-26-07-23 A 25-08-23\MR.DER-0428_23\" xr:uid="{00000000-0004-0000-0D00-000068000000}"/>
    <hyperlink ref="Y751" r:id="rId106" display="pw:\\pw.planservi.com.br:PROJETOS\Documents\C0849 - DER\40_Emissao\03_GRD\0-GRDs_Enviadas DER\13ºMEDIÇÃO-26-07-23 A 25-08-23\MR.DER-0428_23\" xr:uid="{00000000-0004-0000-0D00-000069000000}"/>
    <hyperlink ref="Y752" r:id="rId107" display="pw:\\pw.planservi.com.br:PROJETOS\Documents\C0849 - DER\40_Emissao\03_GRD\0-GRDs_Enviadas DER\13ºMEDIÇÃO-26-07-23 A 25-08-23\MR.DER-0428_23\" xr:uid="{00000000-0004-0000-0D00-00006A000000}"/>
    <hyperlink ref="Y753" r:id="rId108" display="pw:\\pw.planservi.com.br:PROJETOS\Documents\C0849 - DER\40_Emissao\03_GRD\0-GRDs_Enviadas DER\13ºMEDIÇÃO-26-07-23 A 25-08-23\MR.DER-0428_23\" xr:uid="{00000000-0004-0000-0D00-00006B000000}"/>
    <hyperlink ref="Y755" r:id="rId109" display="pw:\\pw.planservi.com.br:PROJETOS\Documents\C0849 - DER\40_Emissao\03_GRD\0-GRDs_Enviadas DER\13ºMEDIÇÃO-26-07-23 A 25-08-23\MR.DER-0428_23\" xr:uid="{00000000-0004-0000-0D00-00006C000000}"/>
    <hyperlink ref="Y756" r:id="rId110" display="pw:\\pw.planservi.com.br:PROJETOS\Documents\C0849 - DER\40_Emissao\03_GRD\0-GRDs_Enviadas DER\13ºMEDIÇÃO-26-07-23 A 25-08-23\MR.DER-0428_23\" xr:uid="{00000000-0004-0000-0D00-00006D000000}"/>
    <hyperlink ref="Y757" r:id="rId111" display="pw:\\pw.planservi.com.br:PROJETOS\Documents\C0849 - DER\40_Emissao\03_GRD\0-GRDs_Enviadas DER\13ºMEDIÇÃO-26-07-23 A 25-08-23\MR.DER-0428_23\" xr:uid="{00000000-0004-0000-0D00-00006E000000}"/>
    <hyperlink ref="Y758" r:id="rId112" display="pw:\\pw.planservi.com.br:PROJETOS\Documents\C0849 - DER\40_Emissao\03_GRD\0-GRDs_Enviadas DER\13ºMEDIÇÃO-26-07-23 A 25-08-23\MR.DER-0428_23\" xr:uid="{00000000-0004-0000-0D00-00006F000000}"/>
    <hyperlink ref="Y759" r:id="rId113" display="pw:\\pw.planservi.com.br:PROJETOS\Documents\C0849 - DER\40_Emissao\03_GRD\0-GRDs_Enviadas DER\13ºMEDIÇÃO-26-07-23 A 25-08-23\MR.DER-0428_23\" xr:uid="{00000000-0004-0000-0D00-000070000000}"/>
    <hyperlink ref="Y761" r:id="rId114" display="pw:\\pw.planservi.com.br:PROJETOS\Documents\C0849 - DER\40_Emissao\03_GRD\0-GRDs_Enviadas DER\13ºMEDIÇÃO-26-07-23 A 25-08-23\MR.DER-0428_23\" xr:uid="{00000000-0004-0000-0D00-000071000000}"/>
    <hyperlink ref="Y762" r:id="rId115" display="pw:\\pw.planservi.com.br:PROJETOS\Documents\C0849 - DER\40_Emissao\03_GRD\0-GRDs_Enviadas DER\13ºMEDIÇÃO-26-07-23 A 25-08-23\MR.DER-0428_23\" xr:uid="{00000000-0004-0000-0D00-000072000000}"/>
    <hyperlink ref="Y763" r:id="rId116" display="pw:\\pw.planservi.com.br:PROJETOS\Documents\C0849 - DER\40_Emissao\03_GRD\0-GRDs_Enviadas DER\13ºMEDIÇÃO-26-07-23 A 25-08-23\MR.DER-0428_23\" xr:uid="{00000000-0004-0000-0D00-000073000000}"/>
    <hyperlink ref="Y765" r:id="rId117" display="pw:\\pw.planservi.com.br:PROJETOS\Documents\C0849 - DER\40_Emissao\03_GRD\0-GRDs_Enviadas DER\13ºMEDIÇÃO-26-07-23 A 25-08-23\MR.DER-0428_23\" xr:uid="{00000000-0004-0000-0D00-000074000000}"/>
    <hyperlink ref="Y766" r:id="rId118" display="pw:\\pw.planservi.com.br:PROJETOS\Documents\C0849 - DER\40_Emissao\03_GRD\0-GRDs_Enviadas DER\13ºMEDIÇÃO-26-07-23 A 25-08-23\MR.DER-0428_23\" xr:uid="{00000000-0004-0000-0D00-000075000000}"/>
    <hyperlink ref="Y767" r:id="rId119" display="pw:\\pw.planservi.com.br:PROJETOS\Documents\C0849 - DER\40_Emissao\03_GRD\0-GRDs_Enviadas DER\13ºMEDIÇÃO-26-07-23 A 25-08-23\MR.DER-0428_23\" xr:uid="{00000000-0004-0000-0D00-000076000000}"/>
    <hyperlink ref="Y768" r:id="rId120" display="pw:\\pw.planservi.com.br:PROJETOS\Documents\C0849 - DER\40_Emissao\03_GRD\0-GRDs_Enviadas DER\13ºMEDIÇÃO-26-07-23 A 25-08-23\MR.DER-0428_23\" xr:uid="{00000000-0004-0000-0D00-000077000000}"/>
    <hyperlink ref="Y769" r:id="rId121" display="pw:\\pw.planservi.com.br:PROJETOS\Documents\C0849 - DER\40_Emissao\03_GRD\0-GRDs_Enviadas DER\13ºMEDIÇÃO-26-07-23 A 25-08-23\MR.DER-0428_23\" xr:uid="{00000000-0004-0000-0D00-000078000000}"/>
    <hyperlink ref="M8" r:id="rId122" display="pw:\\pw.planservi.com.br:PROJETOS\Documents\C0849 - DER\40_Emissao\03_GRD\0-GRDs_Enviadas DER\14ºMEDIÇÃO-26-08-2023 A 25-09-2023\MR.DER-0454_23\" xr:uid="{00000000-0004-0000-0D00-000079000000}"/>
    <hyperlink ref="M9" r:id="rId123" display="pw:\\pw.planservi.com.br:PROJETOS\Documents\C0849 - DER\40_Emissao\03_GRD\0-GRDs_Enviadas DER\14ºMEDIÇÃO-26-08-2023 A 25-09-2023\MR.DER-0454_23\" xr:uid="{00000000-0004-0000-0D00-00007A000000}"/>
    <hyperlink ref="M10" r:id="rId124" display="pw:\\pw.planservi.com.br:PROJETOS\Documents\C0849 - DER\40_Emissao\03_GRD\0-GRDs_Enviadas DER\14ºMEDIÇÃO-26-08-2023 A 25-09-2023\MR.DER-0454_23\" xr:uid="{00000000-0004-0000-0D00-00007B000000}"/>
    <hyperlink ref="M11" r:id="rId125" display="pw:\\pw.planservi.com.br:PROJETOS\Documents\C0849 - DER\40_Emissao\03_GRD\0-GRDs_Enviadas DER\14ºMEDIÇÃO-26-08-2023 A 25-09-2023\MR.DER-0454_23\" xr:uid="{00000000-0004-0000-0D00-00007C000000}"/>
    <hyperlink ref="M12" r:id="rId126" display="pw:\\pw.planservi.com.br:PROJETOS\Documents\C0849 - DER\40_Emissao\03_GRD\0-GRDs_Enviadas DER\14ºMEDIÇÃO-26-08-2023 A 25-09-2023\MR.DER-0454_23\" xr:uid="{00000000-0004-0000-0D00-00007D000000}"/>
    <hyperlink ref="M13" r:id="rId127" display="pw:\\pw.planservi.com.br:PROJETOS\Documents\C0849 - DER\40_Emissao\03_GRD\0-GRDs_Enviadas DER\14ºMEDIÇÃO-26-08-2023 A 25-09-2023\MR.DER-0454_23\" xr:uid="{00000000-0004-0000-0D00-00007E000000}"/>
    <hyperlink ref="M14" r:id="rId128" display="pw:\\pw.planservi.com.br:PROJETOS\Documents\C0849 - DER\40_Emissao\03_GRD\0-GRDs_Enviadas DER\14ºMEDIÇÃO-26-08-2023 A 25-09-2023\MR.DER-0454_23\" xr:uid="{00000000-0004-0000-0D00-00007F000000}"/>
    <hyperlink ref="M15" r:id="rId129" display="pw:\\pw.planservi.com.br:PROJETOS\Documents\C0849 - DER\40_Emissao\03_GRD\0-GRDs_Enviadas DER\14ºMEDIÇÃO-26-08-2023 A 25-09-2023\MR.DER-0454_23\" xr:uid="{00000000-0004-0000-0D00-000080000000}"/>
    <hyperlink ref="M16" r:id="rId130" display="pw:\\pw.planservi.com.br:PROJETOS\Documents\C0849 - DER\40_Emissao\03_GRD\0-GRDs_Enviadas DER\14ºMEDIÇÃO-26-08-2023 A 25-09-2023\MR.DER-0454_23\" xr:uid="{00000000-0004-0000-0D00-000081000000}"/>
    <hyperlink ref="M17" r:id="rId131" display="pw:\\pw.planservi.com.br:PROJETOS\Documents\C0849 - DER\40_Emissao\03_GRD\0-GRDs_Enviadas DER\14ºMEDIÇÃO-26-08-2023 A 25-09-2023\MR.DER-0454_23\" xr:uid="{00000000-0004-0000-0D00-000082000000}"/>
    <hyperlink ref="M18" r:id="rId132" display="pw:\\pw.planservi.com.br:PROJETOS\Documents\C0849 - DER\40_Emissao\03_GRD\0-GRDs_Enviadas DER\14ºMEDIÇÃO-26-08-2023 A 25-09-2023\MR.DER-0454_23\" xr:uid="{00000000-0004-0000-0D00-000083000000}"/>
    <hyperlink ref="M19" r:id="rId133" display="pw:\\pw.planservi.com.br:PROJETOS\Documents\C0849 - DER\40_Emissao\03_GRD\0-GRDs_Enviadas DER\14ºMEDIÇÃO-26-08-2023 A 25-09-2023\MR.DER-0454_23\" xr:uid="{00000000-0004-0000-0D00-000084000000}"/>
    <hyperlink ref="M20" r:id="rId134" display="pw:\\pw.planservi.com.br:PROJETOS\Documents\C0849 - DER\40_Emissao\03_GRD\0-GRDs_Enviadas DER\14ºMEDIÇÃO-26-08-2023 A 25-09-2023\MR.DER-0454_23\" xr:uid="{00000000-0004-0000-0D00-000085000000}"/>
    <hyperlink ref="M21" r:id="rId135" display="pw:\\pw.planservi.com.br:PROJETOS\Documents\C0849 - DER\40_Emissao\03_GRD\0-GRDs_Enviadas DER\14ºMEDIÇÃO-26-08-2023 A 25-09-2023\MR.DER-0454_23\" xr:uid="{00000000-0004-0000-0D00-000086000000}"/>
    <hyperlink ref="M22" r:id="rId136" display="pw:\\pw.planservi.com.br:PROJETOS\Documents\C0849 - DER\40_Emissao\03_GRD\0-GRDs_Enviadas DER\14ºMEDIÇÃO-26-08-2023 A 25-09-2023\MR.DER-0454_23\" xr:uid="{00000000-0004-0000-0D00-000087000000}"/>
    <hyperlink ref="M23" r:id="rId137" display="pw:\\pw.planservi.com.br:PROJETOS\Documents\C0849 - DER\40_Emissao\03_GRD\0-GRDs_Enviadas DER\14ºMEDIÇÃO-26-08-2023 A 25-09-2023\MR.DER-0454_23\" xr:uid="{00000000-0004-0000-0D00-000088000000}"/>
    <hyperlink ref="M24" r:id="rId138" display="pw:\\pw.planservi.com.br:PROJETOS\Documents\C0849 - DER\40_Emissao\03_GRD\0-GRDs_Enviadas DER\14ºMEDIÇÃO-26-08-2023 A 25-09-2023\MR.DER-0454_23\" xr:uid="{00000000-0004-0000-0D00-000089000000}"/>
    <hyperlink ref="M25" r:id="rId139" display="pw:\\pw.planservi.com.br:PROJETOS\Documents\C0849 - DER\40_Emissao\03_GRD\0-GRDs_Enviadas DER\14ºMEDIÇÃO-26-08-2023 A 25-09-2023\MR.DER-0454_23\" xr:uid="{00000000-0004-0000-0D00-00008A000000}"/>
    <hyperlink ref="M26" r:id="rId140" display="pw:\\pw.planservi.com.br:PROJETOS\Documents\C0849 - DER\40_Emissao\03_GRD\0-GRDs_Enviadas DER\14ºMEDIÇÃO-26-08-2023 A 25-09-2023\MR.DER-0454_23\" xr:uid="{00000000-0004-0000-0D00-00008B000000}"/>
    <hyperlink ref="M27" r:id="rId141" display="pw:\\pw.planservi.com.br:PROJETOS\Documents\C0849 - DER\40_Emissao\03_GRD\0-GRDs_Enviadas DER\14ºMEDIÇÃO-26-08-2023 A 25-09-2023\MR.DER-0454_23\" xr:uid="{00000000-0004-0000-0D00-00008C000000}"/>
    <hyperlink ref="M28" r:id="rId142" display="pw:\\pw.planservi.com.br:PROJETOS\Documents\C0849 - DER\40_Emissao\03_GRD\0-GRDs_Enviadas DER\14ºMEDIÇÃO-26-08-2023 A 25-09-2023\MR.DER-0454_23\" xr:uid="{00000000-0004-0000-0D00-00008D000000}"/>
    <hyperlink ref="M4" r:id="rId143" display="pw:\\pw.planservi.com.br:PROJETOS\Documents\C0849 - DER\40_Emissao\03_GRD\0-GRDs_Enviadas DER\14ºMEDIÇÃO-26-08-2023 A 25-09-2023\MR.DER-0454_23\" xr:uid="{00000000-0004-0000-0D00-00008E000000}"/>
    <hyperlink ref="M5" r:id="rId144" display="pw:\\pw.planservi.com.br:PROJETOS\Documents\C0849 - DER\40_Emissao\03_GRD\0-GRDs_Enviadas DER\14ºMEDIÇÃO-26-08-2023 A 25-09-2023\MR.DER-0454_23\" xr:uid="{00000000-0004-0000-0D00-00008F000000}"/>
    <hyperlink ref="M31" r:id="rId145" display="pw:\\pw.planservi.com.br:PROJETOS\Documents\C0849 - DER\40_Emissao\03_GRD\0-GRDs_Enviadas DER\15ºMEDIÇÃO-26-09-23 A 25-10-23\MR.DER-0459_23\" xr:uid="{00000000-0004-0000-0D00-000090000000}"/>
    <hyperlink ref="M32" r:id="rId146" display="pw:\\pw.planservi.com.br:PROJETOS\Documents\C0849 - DER\40_Emissao\03_GRD\0-GRDs_Enviadas DER\15ºMEDIÇÃO-26-09-23 A 25-10-23\MR.DER-0459_23\" xr:uid="{00000000-0004-0000-0D00-000091000000}"/>
    <hyperlink ref="M33" r:id="rId147" display="pw:\\pw.planservi.com.br:PROJETOS\Documents\C0849 - DER\40_Emissao\03_GRD\0-GRDs_Enviadas DER\15ºMEDIÇÃO-26-09-23 A 25-10-23\MR.DER-0459_23\" xr:uid="{00000000-0004-0000-0D00-000092000000}"/>
    <hyperlink ref="M34" r:id="rId148" display="pw:\\pw.planservi.com.br:PROJETOS\Documents\C0849 - DER\40_Emissao\03_GRD\0-GRDs_Enviadas DER\15ºMEDIÇÃO-26-09-23 A 25-10-23\MR.DER-0459_23\" xr:uid="{00000000-0004-0000-0D00-000093000000}"/>
    <hyperlink ref="M35" r:id="rId149" display="pw:\\pw.planservi.com.br:PROJETOS\Documents\C0849 - DER\40_Emissao\03_GRD\0-GRDs_Enviadas DER\15ºMEDIÇÃO-26-09-23 A 25-10-23\MR.DER-0459_23\" xr:uid="{00000000-0004-0000-0D00-000094000000}"/>
    <hyperlink ref="M36" r:id="rId150" display="pw:\\pw.planservi.com.br:PROJETOS\Documents\C0849 - DER\40_Emissao\03_GRD\0-GRDs_Enviadas DER\15ºMEDIÇÃO-26-09-23 A 25-10-23\MR.DER-0459_23\" xr:uid="{00000000-0004-0000-0D00-000095000000}"/>
    <hyperlink ref="M37" r:id="rId151" display="pw:\\pw.planservi.com.br:PROJETOS\Documents\C0849 - DER\40_Emissao\03_GRD\0-GRDs_Enviadas DER\15ºMEDIÇÃO-26-09-23 A 25-10-23\MR.DER-0459_23\" xr:uid="{00000000-0004-0000-0D00-000096000000}"/>
    <hyperlink ref="M38" r:id="rId152" display="pw:\\pw.planservi.com.br:PROJETOS\Documents\C0849 - DER\40_Emissao\03_GRD\0-GRDs_Enviadas DER\15ºMEDIÇÃO-26-09-23 A 25-10-23\MR.DER-0459_23\" xr:uid="{00000000-0004-0000-0D00-000097000000}"/>
    <hyperlink ref="M39" r:id="rId153" display="pw:\\pw.planservi.com.br:PROJETOS\Documents\C0849 - DER\40_Emissao\03_GRD\0-GRDs_Enviadas DER\15ºMEDIÇÃO-26-09-23 A 25-10-23\MR.DER-0459_23\" xr:uid="{00000000-0004-0000-0D00-000098000000}"/>
    <hyperlink ref="M40" r:id="rId154" display="pw:\\pw.planservi.com.br:PROJETOS\Documents\C0849 - DER\40_Emissao\03_GRD\0-GRDs_Enviadas DER\15ºMEDIÇÃO-26-09-23 A 25-10-23\MR.DER-0459_23\" xr:uid="{00000000-0004-0000-0D00-000099000000}"/>
    <hyperlink ref="M41" r:id="rId155" display="pw:\\pw.planservi.com.br:PROJETOS\Documents\C0849 - DER\40_Emissao\03_GRD\0-GRDs_Enviadas DER\15ºMEDIÇÃO-26-09-23 A 25-10-23\MR.DER-0459_23\" xr:uid="{00000000-0004-0000-0D00-00009A000000}"/>
    <hyperlink ref="M42" r:id="rId156" display="pw:\\pw.planservi.com.br:PROJETOS\Documents\C0849 - DER\40_Emissao\03_GRD\0-GRDs_Enviadas DER\15ºMEDIÇÃO-26-09-23 A 25-10-23\MR.DER-0459_23\" xr:uid="{00000000-0004-0000-0D00-00009B000000}"/>
    <hyperlink ref="M43" r:id="rId157" display="pw:\\pw.planservi.com.br:PROJETOS\Documents\C0849 - DER\40_Emissao\03_GRD\0-GRDs_Enviadas DER\15ºMEDIÇÃO-26-09-23 A 25-10-23\MR.DER-0459_23\" xr:uid="{00000000-0004-0000-0D00-00009C000000}"/>
    <hyperlink ref="M44" r:id="rId158" display="pw:\\pw.planservi.com.br:PROJETOS\Documents\C0849 - DER\40_Emissao\03_GRD\0-GRDs_Enviadas DER\15ºMEDIÇÃO-26-09-23 A 25-10-23\MR.DER-0459_23\" xr:uid="{00000000-0004-0000-0D00-00009D000000}"/>
    <hyperlink ref="M45" r:id="rId159" display="pw:\\pw.planservi.com.br:PROJETOS\Documents\C0849 - DER\40_Emissao\03_GRD\0-GRDs_Enviadas DER\15ºMEDIÇÃO-26-09-23 A 25-10-23\MR.DER-0459_23\" xr:uid="{00000000-0004-0000-0D00-00009E000000}"/>
    <hyperlink ref="M46" r:id="rId160" display="pw:\\pw.planservi.com.br:PROJETOS\Documents\C0849 - DER\40_Emissao\03_GRD\0-GRDs_Enviadas DER\15ºMEDIÇÃO-26-09-23 A 25-10-23\MR.DER-0459_23\" xr:uid="{00000000-0004-0000-0D00-00009F000000}"/>
    <hyperlink ref="M47" r:id="rId161" display="pw:\\pw.planservi.com.br:PROJETOS\Documents\C0849 - DER\40_Emissao\03_GRD\0-GRDs_Enviadas DER\15ºMEDIÇÃO-26-09-23 A 25-10-23\MR.DER-0459_23\" xr:uid="{00000000-0004-0000-0D00-0000A0000000}"/>
    <hyperlink ref="M48" r:id="rId162" display="pw:\\pw.planservi.com.br:PROJETOS\Documents\C0849 - DER\40_Emissao\03_GRD\0-GRDs_Enviadas DER\15ºMEDIÇÃO-26-09-23 A 25-10-23\MR.DER-0459_23\" xr:uid="{00000000-0004-0000-0D00-0000A1000000}"/>
    <hyperlink ref="M49" r:id="rId163" display="pw:\\pw.planservi.com.br:PROJETOS\Documents\C0849 - DER\40_Emissao\03_GRD\0-GRDs_Enviadas DER\15ºMEDIÇÃO-26-09-23 A 25-10-23\MR.DER-0459_23\" xr:uid="{00000000-0004-0000-0D00-0000A2000000}"/>
    <hyperlink ref="M50" r:id="rId164" display="pw:\\pw.planservi.com.br:PROJETOS\Documents\C0849 - DER\40_Emissao\03_GRD\0-GRDs_Enviadas DER\15ºMEDIÇÃO-26-09-23 A 25-10-23\MR.DER-0459_23\" xr:uid="{00000000-0004-0000-0D00-0000A3000000}"/>
    <hyperlink ref="M51" r:id="rId165" display="pw:\\pw.planservi.com.br:PROJETOS\Documents\C0849 - DER\40_Emissao\03_GRD\0-GRDs_Enviadas DER\15ºMEDIÇÃO-26-09-23 A 25-10-23\MR.DER-0459_23\" xr:uid="{00000000-0004-0000-0D00-0000A4000000}"/>
    <hyperlink ref="S4" r:id="rId166" display="pw:\\pw.planservi.com.br:PROJETOS\Documents\C0849 - DER\40_Emissao\03_GRD\0-GRDs_Enviadas DER\15ºMEDIÇÃO-26-09-23 A 25-10-23\MR.DER-0461_23\" xr:uid="{00000000-0004-0000-0D00-0000A5000000}"/>
    <hyperlink ref="S5" r:id="rId167" display="pw:\\pw.planservi.com.br:PROJETOS\Documents\C0849 - DER\40_Emissao\03_GRD\0-GRDs_Enviadas DER\15ºMEDIÇÃO-26-09-23 A 25-10-23\MR.DER-0461_23\" xr:uid="{00000000-0004-0000-0D00-0000A6000000}"/>
    <hyperlink ref="S6" r:id="rId168" display="pw:\\pw.planservi.com.br:PROJETOS\Documents\C0849 - DER\40_Emissao\03_GRD\0-GRDs_Enviadas DER\15ºMEDIÇÃO-26-09-23 A 25-10-23\MR.DER-0461_23\" xr:uid="{00000000-0004-0000-0D00-0000A7000000}"/>
    <hyperlink ref="S8" r:id="rId169" display="pw:\\pw.planservi.com.br:PROJETOS\Documents\C0849 - DER\40_Emissao\03_GRD\0-GRDs_Enviadas DER\15ºMEDIÇÃO-26-09-23 A 25-10-23\MR.DER-0461_23\" xr:uid="{00000000-0004-0000-0D00-0000A8000000}"/>
    <hyperlink ref="S9" r:id="rId170" display="pw:\\pw.planservi.com.br:PROJETOS\Documents\C0849 - DER\40_Emissao\03_GRD\0-GRDs_Enviadas DER\15ºMEDIÇÃO-26-09-23 A 25-10-23\MR.DER-0461_23\" xr:uid="{00000000-0004-0000-0D00-0000A9000000}"/>
    <hyperlink ref="S10" r:id="rId171" display="pw:\\pw.planservi.com.br:PROJETOS\Documents\C0849 - DER\40_Emissao\03_GRD\0-GRDs_Enviadas DER\15ºMEDIÇÃO-26-09-23 A 25-10-23\MR.DER-0461_23\" xr:uid="{00000000-0004-0000-0D00-0000AA000000}"/>
    <hyperlink ref="S11" r:id="rId172" display="pw:\\pw.planservi.com.br:PROJETOS\Documents\C0849 - DER\40_Emissao\03_GRD\0-GRDs_Enviadas DER\15ºMEDIÇÃO-26-09-23 A 25-10-23\MR.DER-0461_23\" xr:uid="{00000000-0004-0000-0D00-0000AB000000}"/>
    <hyperlink ref="S12" r:id="rId173" display="pw:\\pw.planservi.com.br:PROJETOS\Documents\C0849 - DER\40_Emissao\03_GRD\0-GRDs_Enviadas DER\15ºMEDIÇÃO-26-09-23 A 25-10-23\MR.DER-0461_23\" xr:uid="{00000000-0004-0000-0D00-0000AC000000}"/>
    <hyperlink ref="S13" r:id="rId174" display="pw:\\pw.planservi.com.br:PROJETOS\Documents\C0849 - DER\40_Emissao\03_GRD\0-GRDs_Enviadas DER\15ºMEDIÇÃO-26-09-23 A 25-10-23\MR.DER-0461_23\" xr:uid="{00000000-0004-0000-0D00-0000AD000000}"/>
    <hyperlink ref="S14" r:id="rId175" display="pw:\\pw.planservi.com.br:PROJETOS\Documents\C0849 - DER\40_Emissao\03_GRD\0-GRDs_Enviadas DER\15ºMEDIÇÃO-26-09-23 A 25-10-23\MR.DER-0461_23\" xr:uid="{00000000-0004-0000-0D00-0000AE000000}"/>
    <hyperlink ref="S15" r:id="rId176" display="pw:\\pw.planservi.com.br:PROJETOS\Documents\C0849 - DER\40_Emissao\03_GRD\0-GRDs_Enviadas DER\15ºMEDIÇÃO-26-09-23 A 25-10-23\MR.DER-0461_23\" xr:uid="{00000000-0004-0000-0D00-0000AF000000}"/>
    <hyperlink ref="S16" r:id="rId177" display="pw:\\pw.planservi.com.br:PROJETOS\Documents\C0849 - DER\40_Emissao\03_GRD\0-GRDs_Enviadas DER\15ºMEDIÇÃO-26-09-23 A 25-10-23\MR.DER-0461_23\" xr:uid="{00000000-0004-0000-0D00-0000B0000000}"/>
    <hyperlink ref="S17" r:id="rId178" display="pw:\\pw.planservi.com.br:PROJETOS\Documents\C0849 - DER\40_Emissao\03_GRD\0-GRDs_Enviadas DER\15ºMEDIÇÃO-26-09-23 A 25-10-23\MR.DER-0461_23\" xr:uid="{00000000-0004-0000-0D00-0000B1000000}"/>
    <hyperlink ref="S18" r:id="rId179" display="pw:\\pw.planservi.com.br:PROJETOS\Documents\C0849 - DER\40_Emissao\03_GRD\0-GRDs_Enviadas DER\15ºMEDIÇÃO-26-09-23 A 25-10-23\MR.DER-0461_23\" xr:uid="{00000000-0004-0000-0D00-0000B2000000}"/>
    <hyperlink ref="S19" r:id="rId180" display="pw:\\pw.planservi.com.br:PROJETOS\Documents\C0849 - DER\40_Emissao\03_GRD\0-GRDs_Enviadas DER\15ºMEDIÇÃO-26-09-23 A 25-10-23\MR.DER-0461_23\" xr:uid="{00000000-0004-0000-0D00-0000B3000000}"/>
    <hyperlink ref="S20" r:id="rId181" display="pw:\\pw.planservi.com.br:PROJETOS\Documents\C0849 - DER\40_Emissao\03_GRD\0-GRDs_Enviadas DER\15ºMEDIÇÃO-26-09-23 A 25-10-23\MR.DER-0461_23\" xr:uid="{00000000-0004-0000-0D00-0000B4000000}"/>
    <hyperlink ref="S21" r:id="rId182" display="pw:\\pw.planservi.com.br:PROJETOS\Documents\C0849 - DER\40_Emissao\03_GRD\0-GRDs_Enviadas DER\15ºMEDIÇÃO-26-09-23 A 25-10-23\MR.DER-0461_23\" xr:uid="{00000000-0004-0000-0D00-0000B5000000}"/>
    <hyperlink ref="S22" r:id="rId183" display="pw:\\pw.planservi.com.br:PROJETOS\Documents\C0849 - DER\40_Emissao\03_GRD\0-GRDs_Enviadas DER\15ºMEDIÇÃO-26-09-23 A 25-10-23\MR.DER-0461_23\" xr:uid="{00000000-0004-0000-0D00-0000B6000000}"/>
    <hyperlink ref="S23" r:id="rId184" display="pw:\\pw.planservi.com.br:PROJETOS\Documents\C0849 - DER\40_Emissao\03_GRD\0-GRDs_Enviadas DER\15ºMEDIÇÃO-26-09-23 A 25-10-23\MR.DER-0461_23\" xr:uid="{00000000-0004-0000-0D00-0000B7000000}"/>
    <hyperlink ref="S24" r:id="rId185" display="pw:\\pw.planservi.com.br:PROJETOS\Documents\C0849 - DER\40_Emissao\03_GRD\0-GRDs_Enviadas DER\15ºMEDIÇÃO-26-09-23 A 25-10-23\MR.DER-0461_23\" xr:uid="{00000000-0004-0000-0D00-0000B8000000}"/>
    <hyperlink ref="S25" r:id="rId186" display="pw:\\pw.planservi.com.br:PROJETOS\Documents\C0849 - DER\40_Emissao\03_GRD\0-GRDs_Enviadas DER\15ºMEDIÇÃO-26-09-23 A 25-10-23\MR.DER-0461_23\" xr:uid="{00000000-0004-0000-0D00-0000B9000000}"/>
    <hyperlink ref="S26" r:id="rId187" display="pw:\\pw.planservi.com.br:PROJETOS\Documents\C0849 - DER\40_Emissao\03_GRD\0-GRDs_Enviadas DER\15ºMEDIÇÃO-26-09-23 A 25-10-23\MR.DER-0461_23\" xr:uid="{00000000-0004-0000-0D00-0000BA000000}"/>
    <hyperlink ref="S27" r:id="rId188" display="pw:\\pw.planservi.com.br:PROJETOS\Documents\C0849 - DER\40_Emissao\03_GRD\0-GRDs_Enviadas DER\15ºMEDIÇÃO-26-09-23 A 25-10-23\MR.DER-0461_23\" xr:uid="{00000000-0004-0000-0D00-0000BB000000}"/>
    <hyperlink ref="S28" r:id="rId189" display="pw:\\pw.planservi.com.br:PROJETOS\Documents\C0849 - DER\40_Emissao\03_GRD\0-GRDs_Enviadas DER\15ºMEDIÇÃO-26-09-23 A 25-10-23\MR.DER-0461_23\" xr:uid="{00000000-0004-0000-0D00-0000BC000000}"/>
    <hyperlink ref="S29" r:id="rId190" display="pw:\\pw.planservi.com.br:PROJETOS\Documents\C0849 - DER\40_Emissao\03_GRD\0-GRDs_Enviadas DER\15ºMEDIÇÃO-26-09-23 A 25-10-23\MR.DER-0461_23\" xr:uid="{00000000-0004-0000-0D00-0000BD000000}"/>
    <hyperlink ref="S30" r:id="rId191" display="pw:\\pw.planservi.com.br:PROJETOS\Documents\C0849 - DER\40_Emissao\03_GRD\0-GRDs_Enviadas DER\15ºMEDIÇÃO-26-09-23 A 25-10-23\MR.DER-0461_23\" xr:uid="{00000000-0004-0000-0D00-0000BE000000}"/>
    <hyperlink ref="M29" r:id="rId192" display="pw:\\pw.planservi.com.br:PROJETOS\Documents\C0849 - DER\40_Emissao\03_GRD\0-GRDs_Enviadas DER\14ºMEDIÇÃO-26-08-2023 A 25-09-2023\MR.DER-0454_23\" xr:uid="{00000000-0004-0000-0D00-0000BF000000}"/>
    <hyperlink ref="M30" r:id="rId193" display="pw:\\pw.planservi.com.br:PROJETOS\Documents\C0849 - DER\40_Emissao\03_GRD\0-GRDs_Enviadas DER\14ºMEDIÇÃO-26-08-2023 A 25-09-2023\MR.DER-0454_23\" xr:uid="{00000000-0004-0000-0D00-0000C0000000}"/>
    <hyperlink ref="S31" r:id="rId194" display="pw:\\pw.planservi.com.br:PROJETOS\Documents\C0849 - DER\40_Emissao\03_GRD\0-GRDs_Enviadas DER\16ºMEDIÇÃO-26-10-23 A 25-11-23\MR.DER-0473_23\" xr:uid="{00000000-0004-0000-0D00-0000C1000000}"/>
    <hyperlink ref="S32" r:id="rId195" display="pw:\\pw.planservi.com.br:PROJETOS\Documents\C0849 - DER\40_Emissao\03_GRD\0-GRDs_Enviadas DER\16ºMEDIÇÃO-26-10-23 A 25-11-23\MR.DER-0473_23\" xr:uid="{00000000-0004-0000-0D00-0000C2000000}"/>
    <hyperlink ref="S33" r:id="rId196" display="pw:\\pw.planservi.com.br:PROJETOS\Documents\C0849 - DER\40_Emissao\03_GRD\0-GRDs_Enviadas DER\16ºMEDIÇÃO-26-10-23 A 25-11-23\MR.DER-0473_23\" xr:uid="{00000000-0004-0000-0D00-0000C3000000}"/>
    <hyperlink ref="S34" r:id="rId197" display="pw:\\pw.planservi.com.br:PROJETOS\Documents\C0849 - DER\40_Emissao\03_GRD\0-GRDs_Enviadas DER\16ºMEDIÇÃO-26-10-23 A 25-11-23\MR.DER-0473_23\" xr:uid="{00000000-0004-0000-0D00-0000C4000000}"/>
    <hyperlink ref="S35" r:id="rId198" display="pw:\\pw.planservi.com.br:PROJETOS\Documents\C0849 - DER\40_Emissao\03_GRD\0-GRDs_Enviadas DER\16ºMEDIÇÃO-26-10-23 A 25-11-23\MR.DER-0473_23\" xr:uid="{00000000-0004-0000-0D00-0000C5000000}"/>
    <hyperlink ref="S36" r:id="rId199" display="pw:\\pw.planservi.com.br:PROJETOS\Documents\C0849 - DER\40_Emissao\03_GRD\0-GRDs_Enviadas DER\16ºMEDIÇÃO-26-10-23 A 25-11-23\MR.DER-0473_23\" xr:uid="{00000000-0004-0000-0D00-0000C6000000}"/>
    <hyperlink ref="S37" r:id="rId200" display="pw:\\pw.planservi.com.br:PROJETOS\Documents\C0849 - DER\40_Emissao\03_GRD\0-GRDs_Enviadas DER\16ºMEDIÇÃO-26-10-23 A 25-11-23\MR.DER-0473_23\" xr:uid="{00000000-0004-0000-0D00-0000C7000000}"/>
    <hyperlink ref="S38" r:id="rId201" display="pw:\\pw.planservi.com.br:PROJETOS\Documents\C0849 - DER\40_Emissao\03_GRD\0-GRDs_Enviadas DER\16ºMEDIÇÃO-26-10-23 A 25-11-23\MR.DER-0473_23\" xr:uid="{00000000-0004-0000-0D00-0000C8000000}"/>
    <hyperlink ref="S39" r:id="rId202" display="pw:\\pw.planservi.com.br:PROJETOS\Documents\C0849 - DER\40_Emissao\03_GRD\0-GRDs_Enviadas DER\16ºMEDIÇÃO-26-10-23 A 25-11-23\MR.DER-0473_23\" xr:uid="{00000000-0004-0000-0D00-0000C9000000}"/>
    <hyperlink ref="S40" r:id="rId203" display="pw:\\pw.planservi.com.br:PROJETOS\Documents\C0849 - DER\40_Emissao\03_GRD\0-GRDs_Enviadas DER\16ºMEDIÇÃO-26-10-23 A 25-11-23\MR.DER-0473_23\" xr:uid="{00000000-0004-0000-0D00-0000CA000000}"/>
    <hyperlink ref="S41" r:id="rId204" display="pw:\\pw.planservi.com.br:PROJETOS\Documents\C0849 - DER\40_Emissao\03_GRD\0-GRDs_Enviadas DER\16ºMEDIÇÃO-26-10-23 A 25-11-23\MR.DER-0473_23\" xr:uid="{00000000-0004-0000-0D00-0000CB000000}"/>
    <hyperlink ref="S42" r:id="rId205" display="pw:\\pw.planservi.com.br:PROJETOS\Documents\C0849 - DER\40_Emissao\03_GRD\0-GRDs_Enviadas DER\16ºMEDIÇÃO-26-10-23 A 25-11-23\MR.DER-0473_23\" xr:uid="{00000000-0004-0000-0D00-0000CC000000}"/>
    <hyperlink ref="S43" r:id="rId206" display="pw:\\pw.planservi.com.br:PROJETOS\Documents\C0849 - DER\40_Emissao\03_GRD\0-GRDs_Enviadas DER\16ºMEDIÇÃO-26-10-23 A 25-11-23\MR.DER-0473_23\" xr:uid="{00000000-0004-0000-0D00-0000CD000000}"/>
    <hyperlink ref="S44" r:id="rId207" display="pw:\\pw.planservi.com.br:PROJETOS\Documents\C0849 - DER\40_Emissao\03_GRD\0-GRDs_Enviadas DER\16ºMEDIÇÃO-26-10-23 A 25-11-23\MR.DER-0473_23\" xr:uid="{00000000-0004-0000-0D00-0000CE000000}"/>
    <hyperlink ref="S45" r:id="rId208" display="pw:\\pw.planservi.com.br:PROJETOS\Documents\C0849 - DER\40_Emissao\03_GRD\0-GRDs_Enviadas DER\16ºMEDIÇÃO-26-10-23 A 25-11-23\MR.DER-0473_23\" xr:uid="{00000000-0004-0000-0D00-0000CF000000}"/>
    <hyperlink ref="S46" r:id="rId209" display="pw:\\pw.planservi.com.br:PROJETOS\Documents\C0849 - DER\40_Emissao\03_GRD\0-GRDs_Enviadas DER\16ºMEDIÇÃO-26-10-23 A 25-11-23\MR.DER-0473_23\" xr:uid="{00000000-0004-0000-0D00-0000D0000000}"/>
    <hyperlink ref="S47" r:id="rId210" display="pw:\\pw.planservi.com.br:PROJETOS\Documents\C0849 - DER\40_Emissao\03_GRD\0-GRDs_Enviadas DER\16ºMEDIÇÃO-26-10-23 A 25-11-23\MR.DER-0473_23\" xr:uid="{00000000-0004-0000-0D00-0000D1000000}"/>
    <hyperlink ref="S48" r:id="rId211" display="pw:\\pw.planservi.com.br:PROJETOS\Documents\C0849 - DER\40_Emissao\03_GRD\0-GRDs_Enviadas DER\16ºMEDIÇÃO-26-10-23 A 25-11-23\MR.DER-0473_23\" xr:uid="{00000000-0004-0000-0D00-0000D2000000}"/>
    <hyperlink ref="S49" r:id="rId212" display="pw:\\pw.planservi.com.br:PROJETOS\Documents\C0849 - DER\40_Emissao\03_GRD\0-GRDs_Enviadas DER\16ºMEDIÇÃO-26-10-23 A 25-11-23\MR.DER-0473_23\" xr:uid="{00000000-0004-0000-0D00-0000D3000000}"/>
    <hyperlink ref="S50" r:id="rId213" display="pw:\\pw.planservi.com.br:PROJETOS\Documents\C0849 - DER\40_Emissao\03_GRD\0-GRDs_Enviadas DER\16ºMEDIÇÃO-26-10-23 A 25-11-23\MR.DER-0473_23\" xr:uid="{00000000-0004-0000-0D00-0000D4000000}"/>
    <hyperlink ref="S51" r:id="rId214" display="pw:\\pw.planservi.com.br:PROJETOS\Documents\C0849 - DER\40_Emissao\03_GRD\0-GRDs_Enviadas DER\16ºMEDIÇÃO-26-10-23 A 25-11-23\MR.DER-0473_23\" xr:uid="{00000000-0004-0000-0D00-0000D5000000}"/>
    <hyperlink ref="S109" r:id="rId215" display="pw:\\pw.planservi.com.br:PROJETOS\Documents\C0849 - DER\40_Emissao\03_GRD\0-GRDs_Enviadas DER\13ºMEDIÇÃO-26-07-23 A 25-08-23\MR.DER-0407_23\" xr:uid="{00000000-0004-0000-0D00-0000D6000000}"/>
    <hyperlink ref="V109" r:id="rId216" display="pw:\\pw.planservi.com.br:PROJETOS\Documents\C0849 - DER\30_Producao\14-F12 – SP 331 - km 0,00-57,50\06_Pavi\06.00_R031\2023 07 19-R-031_RevisãoA_P09.docx" xr:uid="{00000000-0004-0000-0D00-0000D7000000}"/>
    <hyperlink ref="Y4" r:id="rId217" display="pw:\\pw.planservi.com.br:PROJETOS\Documents\C0849 - DER\40_Emissao\03_GRD\0-GRDs_Enviadas DER\17ºMEDIÇÃO-26-10-23 A 25-12-23\MR.DER-0494_23-Entrega Final\" xr:uid="{00000000-0004-0000-0D00-0000D8000000}"/>
    <hyperlink ref="Y5" r:id="rId218" display="pw:\\pw.planservi.com.br:PROJETOS\Documents\C0849 - DER\40_Emissao\03_GRD\0-GRDs_Enviadas DER\17ºMEDIÇÃO-26-10-23 A 25-12-23\MR.DER-0494_23-Entrega Final\" xr:uid="{00000000-0004-0000-0D00-0000D9000000}"/>
    <hyperlink ref="Y8" r:id="rId219" display="pw:\\pw.planservi.com.br:PROJETOS\Documents\C0849 - DER\40_Emissao\03_GRD\0-GRDs_Enviadas DER\17ºMEDIÇÃO-26-10-23 A 25-12-23\MR.DER-0494_23-Entrega Final\" xr:uid="{00000000-0004-0000-0D00-0000DA000000}"/>
    <hyperlink ref="Y9" r:id="rId220" display="pw:\\pw.planservi.com.br:PROJETOS\Documents\C0849 - DER\40_Emissao\03_GRD\0-GRDs_Enviadas DER\17ºMEDIÇÃO-26-10-23 A 25-12-23\MR.DER-0494_23-Entrega Final\" xr:uid="{00000000-0004-0000-0D00-0000DB000000}"/>
    <hyperlink ref="Y10" r:id="rId221" display="pw:\\pw.planservi.com.br:PROJETOS\Documents\C0849 - DER\40_Emissao\03_GRD\0-GRDs_Enviadas DER\17ºMEDIÇÃO-26-10-23 A 25-12-23\MR.DER-0494_23-Entrega Final\" xr:uid="{00000000-0004-0000-0D00-0000DC000000}"/>
    <hyperlink ref="Y11" r:id="rId222" display="pw:\\pw.planservi.com.br:PROJETOS\Documents\C0849 - DER\40_Emissao\03_GRD\0-GRDs_Enviadas DER\17ºMEDIÇÃO-26-10-23 A 25-12-23\MR.DER-0494_23-Entrega Final\" xr:uid="{00000000-0004-0000-0D00-0000DD000000}"/>
    <hyperlink ref="Y12" r:id="rId223" display="pw:\\pw.planservi.com.br:PROJETOS\Documents\C0849 - DER\40_Emissao\03_GRD\0-GRDs_Enviadas DER\17ºMEDIÇÃO-26-10-23 A 25-12-23\MR.DER-0494_23-Entrega Final\" xr:uid="{00000000-0004-0000-0D00-0000DE000000}"/>
    <hyperlink ref="Y13" r:id="rId224" display="pw:\\pw.planservi.com.br:PROJETOS\Documents\C0849 - DER\40_Emissao\03_GRD\0-GRDs_Enviadas DER\17ºMEDIÇÃO-26-10-23 A 25-12-23\MR.DER-0494_23-Entrega Final\" xr:uid="{00000000-0004-0000-0D00-0000DF000000}"/>
    <hyperlink ref="Y14" r:id="rId225" display="pw:\\pw.planservi.com.br:PROJETOS\Documents\C0849 - DER\40_Emissao\03_GRD\0-GRDs_Enviadas DER\17ºMEDIÇÃO-26-10-23 A 25-12-23\MR.DER-0494_23-Entrega Final\" xr:uid="{00000000-0004-0000-0D00-0000E0000000}"/>
    <hyperlink ref="Y15" r:id="rId226" display="pw:\\pw.planservi.com.br:PROJETOS\Documents\C0849 - DER\40_Emissao\03_GRD\0-GRDs_Enviadas DER\17ºMEDIÇÃO-26-10-23 A 25-12-23\MR.DER-0494_23-Entrega Final\" xr:uid="{00000000-0004-0000-0D00-0000E1000000}"/>
    <hyperlink ref="Y16" r:id="rId227" display="pw:\\pw.planservi.com.br:PROJETOS\Documents\C0849 - DER\40_Emissao\03_GRD\0-GRDs_Enviadas DER\17ºMEDIÇÃO-26-10-23 A 25-12-23\MR.DER-0494_23-Entrega Final\" xr:uid="{00000000-0004-0000-0D00-0000E2000000}"/>
    <hyperlink ref="Y17" r:id="rId228" display="pw:\\pw.planservi.com.br:PROJETOS\Documents\C0849 - DER\40_Emissao\03_GRD\0-GRDs_Enviadas DER\17ºMEDIÇÃO-26-10-23 A 25-12-23\MR.DER-0494_23-Entrega Final\" xr:uid="{00000000-0004-0000-0D00-0000E3000000}"/>
    <hyperlink ref="Y18" r:id="rId229" display="pw:\\pw.planservi.com.br:PROJETOS\Documents\C0849 - DER\40_Emissao\03_GRD\0-GRDs_Enviadas DER\17ºMEDIÇÃO-26-10-23 A 25-12-23\MR.DER-0494_23-Entrega Final\" xr:uid="{00000000-0004-0000-0D00-0000E4000000}"/>
    <hyperlink ref="Y19" r:id="rId230" display="pw:\\pw.planservi.com.br:PROJETOS\Documents\C0849 - DER\40_Emissao\03_GRD\0-GRDs_Enviadas DER\17ºMEDIÇÃO-26-10-23 A 25-12-23\MR.DER-0494_23-Entrega Final\" xr:uid="{00000000-0004-0000-0D00-0000E5000000}"/>
    <hyperlink ref="Y20" r:id="rId231" display="pw:\\pw.planservi.com.br:PROJETOS\Documents\C0849 - DER\40_Emissao\03_GRD\0-GRDs_Enviadas DER\17ºMEDIÇÃO-26-10-23 A 25-12-23\MR.DER-0494_23-Entrega Final\" xr:uid="{00000000-0004-0000-0D00-0000E6000000}"/>
    <hyperlink ref="Y21" r:id="rId232" display="pw:\\pw.planservi.com.br:PROJETOS\Documents\C0849 - DER\40_Emissao\03_GRD\0-GRDs_Enviadas DER\17ºMEDIÇÃO-26-10-23 A 25-12-23\MR.DER-0494_23-Entrega Final\" xr:uid="{00000000-0004-0000-0D00-0000E7000000}"/>
    <hyperlink ref="Y22" r:id="rId233" display="pw:\\pw.planservi.com.br:PROJETOS\Documents\C0849 - DER\40_Emissao\03_GRD\0-GRDs_Enviadas DER\17ºMEDIÇÃO-26-10-23 A 25-12-23\MR.DER-0494_23-Entrega Final\" xr:uid="{00000000-0004-0000-0D00-0000E8000000}"/>
    <hyperlink ref="Y23" r:id="rId234" display="pw:\\pw.planservi.com.br:PROJETOS\Documents\C0849 - DER\40_Emissao\03_GRD\0-GRDs_Enviadas DER\17ºMEDIÇÃO-26-10-23 A 25-12-23\MR.DER-0494_23-Entrega Final\" xr:uid="{00000000-0004-0000-0D00-0000E9000000}"/>
    <hyperlink ref="Y24" r:id="rId235" display="pw:\\pw.planservi.com.br:PROJETOS\Documents\C0849 - DER\40_Emissao\03_GRD\0-GRDs_Enviadas DER\17ºMEDIÇÃO-26-10-23 A 25-12-23\MR.DER-0494_23-Entrega Final\" xr:uid="{00000000-0004-0000-0D00-0000EA000000}"/>
    <hyperlink ref="Y25" r:id="rId236" display="pw:\\pw.planservi.com.br:PROJETOS\Documents\C0849 - DER\40_Emissao\03_GRD\0-GRDs_Enviadas DER\17ºMEDIÇÃO-26-10-23 A 25-12-23\MR.DER-0494_23-Entrega Final\" xr:uid="{00000000-0004-0000-0D00-0000EB000000}"/>
    <hyperlink ref="Y26" r:id="rId237" display="pw:\\pw.planservi.com.br:PROJETOS\Documents\C0849 - DER\40_Emissao\03_GRD\0-GRDs_Enviadas DER\17ºMEDIÇÃO-26-10-23 A 25-12-23\MR.DER-0494_23-Entrega Final\" xr:uid="{00000000-0004-0000-0D00-0000EC000000}"/>
    <hyperlink ref="Y27" r:id="rId238" display="pw:\\pw.planservi.com.br:PROJETOS\Documents\C0849 - DER\40_Emissao\03_GRD\0-GRDs_Enviadas DER\17ºMEDIÇÃO-26-10-23 A 25-12-23\MR.DER-0494_23-Entrega Final\" xr:uid="{00000000-0004-0000-0D00-0000ED000000}"/>
    <hyperlink ref="Y28" r:id="rId239" display="pw:\\pw.planservi.com.br:PROJETOS\Documents\C0849 - DER\40_Emissao\03_GRD\0-GRDs_Enviadas DER\17ºMEDIÇÃO-26-10-23 A 25-12-23\MR.DER-0494_23-Entrega Final\" xr:uid="{00000000-0004-0000-0D00-0000EE000000}"/>
    <hyperlink ref="Y29" r:id="rId240" display="pw:\\pw.planservi.com.br:PROJETOS\Documents\C0849 - DER\40_Emissao\03_GRD\0-GRDs_Enviadas DER\17ºMEDIÇÃO-26-10-23 A 25-12-23\MR.DER-0494_23-Entrega Final\" xr:uid="{00000000-0004-0000-0D00-0000EF000000}"/>
    <hyperlink ref="Y30" r:id="rId241" display="pw:\\pw.planservi.com.br:PROJETOS\Documents\C0849 - DER\40_Emissao\03_GRD\0-GRDs_Enviadas DER\17ºMEDIÇÃO-26-10-23 A 25-12-23\MR.DER-0494_23-Entrega Final\" xr:uid="{00000000-0004-0000-0D00-0000F0000000}"/>
    <hyperlink ref="Y31" r:id="rId242" display="pw:\\pw.planservi.com.br:PROJETOS\Documents\C0849 - DER\40_Emissao\03_GRD\0-GRDs_Enviadas DER\17ºMEDIÇÃO-26-10-23 A 25-12-23\MR.DER-0494_23-Entrega Final\" xr:uid="{00000000-0004-0000-0D00-0000F1000000}"/>
    <hyperlink ref="Y32" r:id="rId243" display="pw:\\pw.planservi.com.br:PROJETOS\Documents\C0849 - DER\40_Emissao\03_GRD\0-GRDs_Enviadas DER\17ºMEDIÇÃO-26-10-23 A 25-12-23\MR.DER-0494_23-Entrega Final\" xr:uid="{00000000-0004-0000-0D00-0000F2000000}"/>
    <hyperlink ref="Y33" r:id="rId244" display="pw:\\pw.planservi.com.br:PROJETOS\Documents\C0849 - DER\40_Emissao\03_GRD\0-GRDs_Enviadas DER\17ºMEDIÇÃO-26-10-23 A 25-12-23\MR.DER-0494_23-Entrega Final\" xr:uid="{00000000-0004-0000-0D00-0000F3000000}"/>
    <hyperlink ref="Y34" r:id="rId245" display="pw:\\pw.planservi.com.br:PROJETOS\Documents\C0849 - DER\40_Emissao\03_GRD\0-GRDs_Enviadas DER\17ºMEDIÇÃO-26-10-23 A 25-12-23\MR.DER-0494_23-Entrega Final\" xr:uid="{00000000-0004-0000-0D00-0000F4000000}"/>
    <hyperlink ref="Y35" r:id="rId246" display="pw:\\pw.planservi.com.br:PROJETOS\Documents\C0849 - DER\40_Emissao\03_GRD\0-GRDs_Enviadas DER\17ºMEDIÇÃO-26-10-23 A 25-12-23\MR.DER-0494_23-Entrega Final\" xr:uid="{00000000-0004-0000-0D00-0000F5000000}"/>
    <hyperlink ref="Y36" r:id="rId247" display="pw:\\pw.planservi.com.br:PROJETOS\Documents\C0849 - DER\40_Emissao\03_GRD\0-GRDs_Enviadas DER\17ºMEDIÇÃO-26-10-23 A 25-12-23\MR.DER-0494_23-Entrega Final\" xr:uid="{00000000-0004-0000-0D00-0000F6000000}"/>
    <hyperlink ref="Y37" r:id="rId248" display="pw:\\pw.planservi.com.br:PROJETOS\Documents\C0849 - DER\40_Emissao\03_GRD\0-GRDs_Enviadas DER\17ºMEDIÇÃO-26-10-23 A 25-12-23\MR.DER-0494_23-Entrega Final\" xr:uid="{00000000-0004-0000-0D00-0000F7000000}"/>
    <hyperlink ref="Y38" r:id="rId249" display="pw:\\pw.planservi.com.br:PROJETOS\Documents\C0849 - DER\40_Emissao\03_GRD\0-GRDs_Enviadas DER\17ºMEDIÇÃO-26-10-23 A 25-12-23\MR.DER-0494_23-Entrega Final\" xr:uid="{00000000-0004-0000-0D00-0000F8000000}"/>
    <hyperlink ref="Y39" r:id="rId250" display="pw:\\pw.planservi.com.br:PROJETOS\Documents\C0849 - DER\40_Emissao\03_GRD\0-GRDs_Enviadas DER\17ºMEDIÇÃO-26-10-23 A 25-12-23\MR.DER-0494_23-Entrega Final\" xr:uid="{00000000-0004-0000-0D00-0000F9000000}"/>
    <hyperlink ref="Y40" r:id="rId251" display="pw:\\pw.planservi.com.br:PROJETOS\Documents\C0849 - DER\40_Emissao\03_GRD\0-GRDs_Enviadas DER\17ºMEDIÇÃO-26-10-23 A 25-12-23\MR.DER-0494_23-Entrega Final\" xr:uid="{00000000-0004-0000-0D00-0000FA000000}"/>
    <hyperlink ref="Y41" r:id="rId252" display="pw:\\pw.planservi.com.br:PROJETOS\Documents\C0849 - DER\40_Emissao\03_GRD\0-GRDs_Enviadas DER\17ºMEDIÇÃO-26-10-23 A 25-12-23\MR.DER-0494_23-Entrega Final\" xr:uid="{00000000-0004-0000-0D00-0000FB000000}"/>
    <hyperlink ref="Y42" r:id="rId253" display="pw:\\pw.planservi.com.br:PROJETOS\Documents\C0849 - DER\40_Emissao\03_GRD\0-GRDs_Enviadas DER\17ºMEDIÇÃO-26-10-23 A 25-12-23\MR.DER-0494_23-Entrega Final\" xr:uid="{00000000-0004-0000-0D00-0000FC000000}"/>
    <hyperlink ref="Y43" r:id="rId254" display="pw:\\pw.planservi.com.br:PROJETOS\Documents\C0849 - DER\40_Emissao\03_GRD\0-GRDs_Enviadas DER\17ºMEDIÇÃO-26-10-23 A 25-12-23\MR.DER-0494_23-Entrega Final\" xr:uid="{00000000-0004-0000-0D00-0000FD000000}"/>
    <hyperlink ref="Y44" r:id="rId255" display="pw:\\pw.planservi.com.br:PROJETOS\Documents\C0849 - DER\40_Emissao\03_GRD\0-GRDs_Enviadas DER\17ºMEDIÇÃO-26-10-23 A 25-12-23\MR.DER-0494_23-Entrega Final\" xr:uid="{00000000-0004-0000-0D00-0000FE000000}"/>
    <hyperlink ref="Y45" r:id="rId256" display="pw:\\pw.planservi.com.br:PROJETOS\Documents\C0849 - DER\40_Emissao\03_GRD\0-GRDs_Enviadas DER\17ºMEDIÇÃO-26-10-23 A 25-12-23\MR.DER-0494_23-Entrega Final\" xr:uid="{00000000-0004-0000-0D00-0000FF000000}"/>
    <hyperlink ref="Y46" r:id="rId257" display="pw:\\pw.planservi.com.br:PROJETOS\Documents\C0849 - DER\40_Emissao\03_GRD\0-GRDs_Enviadas DER\17ºMEDIÇÃO-26-10-23 A 25-12-23\MR.DER-0494_23-Entrega Final\" xr:uid="{00000000-0004-0000-0D00-000000010000}"/>
    <hyperlink ref="Y47" r:id="rId258" display="pw:\\pw.planservi.com.br:PROJETOS\Documents\C0849 - DER\40_Emissao\03_GRD\0-GRDs_Enviadas DER\17ºMEDIÇÃO-26-10-23 A 25-12-23\MR.DER-0494_23-Entrega Final\" xr:uid="{00000000-0004-0000-0D00-000001010000}"/>
    <hyperlink ref="Y48" r:id="rId259" display="pw:\\pw.planservi.com.br:PROJETOS\Documents\C0849 - DER\40_Emissao\03_GRD\0-GRDs_Enviadas DER\17ºMEDIÇÃO-26-10-23 A 25-12-23\MR.DER-0494_23-Entrega Final\" xr:uid="{00000000-0004-0000-0D00-000002010000}"/>
    <hyperlink ref="Y49" r:id="rId260" display="pw:\\pw.planservi.com.br:PROJETOS\Documents\C0849 - DER\40_Emissao\03_GRD\0-GRDs_Enviadas DER\17ºMEDIÇÃO-26-10-23 A 25-12-23\MR.DER-0494_23-Entrega Final\" xr:uid="{00000000-0004-0000-0D00-000003010000}"/>
    <hyperlink ref="Y50" r:id="rId261" display="pw:\\pw.planservi.com.br:PROJETOS\Documents\C0849 - DER\40_Emissao\03_GRD\0-GRDs_Enviadas DER\17ºMEDIÇÃO-26-10-23 A 25-12-23\MR.DER-0494_23-Entrega Final\" xr:uid="{00000000-0004-0000-0D00-000004010000}"/>
    <hyperlink ref="Y51" r:id="rId262" display="pw:\\pw.planservi.com.br:PROJETOS\Documents\C0849 - DER\40_Emissao\03_GRD\0-GRDs_Enviadas DER\17ºMEDIÇÃO-26-10-23 A 25-12-23\MR.DER-0494_23-Entrega Final\" xr:uid="{00000000-0004-0000-0D00-000005010000}"/>
    <hyperlink ref="Y109" r:id="rId263" display="pw:\\pw.planservi.com.br:PROJETOS\Documents\C0849 - DER\40_Emissao\03_GRD\0-GRDs_Enviadas DER\17ºMEDIÇÃO-26-10-23 A 25-12-23\MR.DER-0494_23-Entrega Final\" xr:uid="{00000000-0004-0000-0D00-000006010000}"/>
    <hyperlink ref="Y111" r:id="rId264" display="pw:\\pw.planservi.com.br:PROJETOS\Documents\C0849 - DER\40_Emissao\03_GRD\0-GRDs_Enviadas DER\17ºMEDIÇÃO-26-10-23 A 25-12-23\MR.DER-0494_23-Entrega Final\" xr:uid="{00000000-0004-0000-0D00-000007010000}"/>
    <hyperlink ref="AK901" r:id="rId265" display="pw:\\pw.planservi.com.br:PROJETOS\Documents\C0849 - DER\40_Emissao\03_GRD\0-GRDs_Enviadas DER\17ºMEDIÇÃO-26-10-23 A 25-12-23\MR.DER-0494_23-Entrega Final\" xr:uid="{00000000-0004-0000-0D00-000008010000}"/>
    <hyperlink ref="Y902" r:id="rId266" display="pw:\\pw.planservi.com.br:PROJETOS\Documents\C0849 - DER\40_Emissao\03_GRD\0-GRDs_Enviadas DER\17ºMEDIÇÃO-26-10-23 A 25-12-23\MR.DER-0494_23-Entrega Final\" xr:uid="{00000000-0004-0000-0D00-000009010000}"/>
    <hyperlink ref="AE23" r:id="rId267" display="pw:\\pw.planservi.com.br:PROJETOS\Documents\C0849 - DER\40_Emissao\03_GRD\0-GRDs_Enviadas DER\18ºMEDIÇÃO-26-12-23 A 25-01-24\MR.DER-0514_24\" xr:uid="{00000000-0004-0000-0D00-00000A010000}"/>
    <hyperlink ref="AE24" r:id="rId268" display="pw:\\pw.planservi.com.br:PROJETOS\Documents\C0849 - DER\40_Emissao\03_GRD\0-GRDs_Enviadas DER\18ºMEDIÇÃO-26-12-23 A 25-01-24\MR.DER-0514_24\" xr:uid="{00000000-0004-0000-0D00-00000B010000}"/>
    <hyperlink ref="AE28" r:id="rId269" display="pw:\\pw.planservi.com.br:PROJETOS\Documents\C0849 - DER\40_Emissao\03_GRD\0-GRDs_Enviadas DER\18ºMEDIÇÃO-26-12-23 A 25-01-24\MR.DER-0514_24\" xr:uid="{00000000-0004-0000-0D00-00000C010000}"/>
    <hyperlink ref="AE43" r:id="rId270" display="pw:\\pw.planservi.com.br:PROJETOS\Documents\C0849 - DER\40_Emissao\03_GRD\0-GRDs_Enviadas DER\18ºMEDIÇÃO-26-12-23 A 25-01-24\MR.DER-0514_24\" xr:uid="{00000000-0004-0000-0D00-00000D010000}"/>
    <hyperlink ref="AE47" r:id="rId271" display="pw:\\pw.planservi.com.br:PROJETOS\Documents\C0849 - DER\40_Emissao\03_GRD\0-GRDs_Enviadas DER\18ºMEDIÇÃO-26-12-23 A 25-01-24\MR.DER-0514_24\" xr:uid="{00000000-0004-0000-0D00-00000E010000}"/>
    <hyperlink ref="AE48" r:id="rId272" display="pw:\\pw.planservi.com.br:PROJETOS\Documents\C0849 - DER\40_Emissao\03_GRD\0-GRDs_Enviadas DER\18ºMEDIÇÃO-26-12-23 A 25-01-24\MR.DER-0514_24\" xr:uid="{00000000-0004-0000-0D00-00000F010000}"/>
    <hyperlink ref="AE50" r:id="rId273" display="pw:\\pw.planservi.com.br:PROJETOS\Documents\C0849 - DER\40_Emissao\03_GRD\0-GRDs_Enviadas DER\18ºMEDIÇÃO-26-12-23 A 25-01-24\MR.DER-0514_24\" xr:uid="{00000000-0004-0000-0D00-000010010000}"/>
    <hyperlink ref="AE751" r:id="rId274" display="pw:\\SRVPW3.pls.planservi.com.br:PW_PROJETOS\Documents\C0849 - DER\40_Emissao\03_GRD\0-GRDs_Enviadas DER\19ºMEDIÇÃO-26-01-24 A 25-02-24\MR.DER-0526_24\" xr:uid="{00000000-0004-0000-0D00-000011010000}"/>
    <hyperlink ref="AE752" r:id="rId275" display="pw:\\SRVPW3.pls.planservi.com.br:PW_PROJETOS\Documents\C0849 - DER\40_Emissao\03_GRD\0-GRDs_Enviadas DER\19ºMEDIÇÃO-26-01-24 A 25-02-24\MR.DER-0526_24\" xr:uid="{00000000-0004-0000-0D00-000012010000}"/>
    <hyperlink ref="AE753" r:id="rId276" display="pw:\\SRVPW3.pls.planservi.com.br:PW_PROJETOS\Documents\C0849 - DER\40_Emissao\03_GRD\0-GRDs_Enviadas DER\19ºMEDIÇÃO-26-01-24 A 25-02-24\MR.DER-0526_24\" xr:uid="{00000000-0004-0000-0D00-000013010000}"/>
    <hyperlink ref="AE755" r:id="rId277" display="pw:\\SRVPW3.pls.planservi.com.br:PW_PROJETOS\Documents\C0849 - DER\40_Emissao\03_GRD\0-GRDs_Enviadas DER\19ºMEDIÇÃO-26-01-24 A 25-02-24\MR.DER-0526_24\" xr:uid="{00000000-0004-0000-0D00-000014010000}"/>
    <hyperlink ref="AE741" r:id="rId278" display="pw:\\SRVPW3.pls.planservi.com.br:PW_PROJETOS\Documents\C0849 - DER\40_Emissao\03_GRD\0-GRDs_Enviadas DER\19ºMEDIÇÃO-26-01-24 A 25-02-24\MR.DER-0529_24\" xr:uid="{00000000-0004-0000-0D00-000015010000}"/>
    <hyperlink ref="AE742" r:id="rId279" display="pw:\\SRVPW3.pls.planservi.com.br:PW_PROJETOS\Documents\C0849 - DER\40_Emissao\03_GRD\0-GRDs_Enviadas DER\19ºMEDIÇÃO-26-01-24 A 25-02-24\MR.DER-0529_24\" xr:uid="{00000000-0004-0000-0D00-000016010000}"/>
    <hyperlink ref="AE743" r:id="rId280" display="pw:\\SRVPW3.pls.planservi.com.br:PW_PROJETOS\Documents\C0849 - DER\40_Emissao\03_GRD\0-GRDs_Enviadas DER\19ºMEDIÇÃO-26-01-24 A 25-02-24\MR.DER-0529_24\" xr:uid="{00000000-0004-0000-0D00-000017010000}"/>
    <hyperlink ref="AE745" r:id="rId281" display="pw:\\SRVPW3.pls.planservi.com.br:PW_PROJETOS\Documents\C0849 - DER\40_Emissao\03_GRD\0-GRDs_Enviadas DER\19ºMEDIÇÃO-26-01-24 A 25-02-24\MR.DER-0529_24\" xr:uid="{00000000-0004-0000-0D00-000018010000}"/>
    <hyperlink ref="M57" r:id="rId282" display="pw:\\SRVPW3.pls.planservi.com.br:PW_PROJETOS\Documents\C0849 - DER\40_Emissao\03_GRD\0-GRDs_Enviadas DER\19ºMEDIÇÃO-26-01-24 A 25-02-24\MR.DER-0532_24\" xr:uid="{00000000-0004-0000-0D00-000019010000}"/>
    <hyperlink ref="M58" r:id="rId283" display="pw:\\SRVPW3.pls.planservi.com.br:PW_PROJETOS\Documents\C0849 - DER\40_Emissao\03_GRD\0-GRDs_Enviadas DER\19ºMEDIÇÃO-26-01-24 A 25-02-24\MR.DER-0532_24\" xr:uid="{00000000-0004-0000-0D00-00001A010000}"/>
    <hyperlink ref="M59" r:id="rId284" display="pw:\\SRVPW3.pls.planservi.com.br:PW_PROJETOS\Documents\C0849 - DER\40_Emissao\03_GRD\0-GRDs_Enviadas DER\19ºMEDIÇÃO-26-01-24 A 25-02-24\MR.DER-0532_24\" xr:uid="{00000000-0004-0000-0D00-00001B010000}"/>
    <hyperlink ref="M60" r:id="rId285" display="pw:\\SRVPW3.pls.planservi.com.br:PW_PROJETOS\Documents\C0849 - DER\40_Emissao\03_GRD\0-GRDs_Enviadas DER\19ºMEDIÇÃO-26-01-24 A 25-02-24\MR.DER-0532_24\" xr:uid="{00000000-0004-0000-0D00-00001C010000}"/>
    <hyperlink ref="M61" r:id="rId286" display="pw:\\SRVPW3.pls.planservi.com.br:PW_PROJETOS\Documents\C0849 - DER\40_Emissao\03_GRD\0-GRDs_Enviadas DER\19ºMEDIÇÃO-26-01-24 A 25-02-24\MR.DER-0532_24\" xr:uid="{00000000-0004-0000-0D00-00001D010000}"/>
    <hyperlink ref="M62" r:id="rId287" display="pw:\\SRVPW3.pls.planservi.com.br:PW_PROJETOS\Documents\C0849 - DER\40_Emissao\03_GRD\0-GRDs_Enviadas DER\19ºMEDIÇÃO-26-01-24 A 25-02-24\MR.DER-0532_24\" xr:uid="{00000000-0004-0000-0D00-00001E010000}"/>
    <hyperlink ref="M63" r:id="rId288" display="pw:\\SRVPW3.pls.planservi.com.br:PW_PROJETOS\Documents\C0849 - DER\40_Emissao\03_GRD\0-GRDs_Enviadas DER\19ºMEDIÇÃO-26-01-24 A 25-02-24\MR.DER-0532_24\" xr:uid="{00000000-0004-0000-0D00-00001F010000}"/>
    <hyperlink ref="M64" r:id="rId289" display="pw:\\SRVPW3.pls.planservi.com.br:PW_PROJETOS\Documents\C0849 - DER\40_Emissao\03_GRD\0-GRDs_Enviadas DER\19ºMEDIÇÃO-26-01-24 A 25-02-24\MR.DER-0532_24\" xr:uid="{00000000-0004-0000-0D00-000020010000}"/>
    <hyperlink ref="M65" r:id="rId290" display="pw:\\SRVPW3.pls.planservi.com.br:PW_PROJETOS\Documents\C0849 - DER\40_Emissao\03_GRD\0-GRDs_Enviadas DER\19ºMEDIÇÃO-26-01-24 A 25-02-24\MR.DER-0532_24\" xr:uid="{00000000-0004-0000-0D00-000021010000}"/>
    <hyperlink ref="M66" r:id="rId291" display="pw:\\SRVPW3.pls.planservi.com.br:PW_PROJETOS\Documents\C0849 - DER\40_Emissao\03_GRD\0-GRDs_Enviadas DER\19ºMEDIÇÃO-26-01-24 A 25-02-24\MR.DER-0532_24\" xr:uid="{00000000-0004-0000-0D00-000022010000}"/>
    <hyperlink ref="M67" r:id="rId292" display="pw:\\SRVPW3.pls.planservi.com.br:PW_PROJETOS\Documents\C0849 - DER\40_Emissao\03_GRD\0-GRDs_Enviadas DER\19ºMEDIÇÃO-26-01-24 A 25-02-24\MR.DER-0532_24\" xr:uid="{00000000-0004-0000-0D00-000023010000}"/>
    <hyperlink ref="M68" r:id="rId293" display="pw:\\SRVPW3.pls.planservi.com.br:PW_PROJETOS\Documents\C0849 - DER\40_Emissao\03_GRD\0-GRDs_Enviadas DER\19ºMEDIÇÃO-26-01-24 A 25-02-24\MR.DER-0532_24\" xr:uid="{00000000-0004-0000-0D00-000024010000}"/>
    <hyperlink ref="M69" r:id="rId294" display="pw:\\SRVPW3.pls.planservi.com.br:PW_PROJETOS\Documents\C0849 - DER\40_Emissao\03_GRD\0-GRDs_Enviadas DER\19ºMEDIÇÃO-26-01-24 A 25-02-24\MR.DER-0532_24\" xr:uid="{00000000-0004-0000-0D00-000025010000}"/>
    <hyperlink ref="M70" r:id="rId295" display="pw:\\SRVPW3.pls.planservi.com.br:PW_PROJETOS\Documents\C0849 - DER\40_Emissao\03_GRD\0-GRDs_Enviadas DER\19ºMEDIÇÃO-26-01-24 A 25-02-24\MR.DER-0532_24\" xr:uid="{00000000-0004-0000-0D00-000026010000}"/>
    <hyperlink ref="M71" r:id="rId296" display="pw:\\SRVPW3.pls.planservi.com.br:PW_PROJETOS\Documents\C0849 - DER\40_Emissao\03_GRD\0-GRDs_Enviadas DER\19ºMEDIÇÃO-26-01-24 A 25-02-24\MR.DER-0532_24\" xr:uid="{00000000-0004-0000-0D00-000027010000}"/>
    <hyperlink ref="M72" r:id="rId297" display="pw:\\SRVPW3.pls.planservi.com.br:PW_PROJETOS\Documents\C0849 - DER\40_Emissao\03_GRD\0-GRDs_Enviadas DER\19ºMEDIÇÃO-26-01-24 A 25-02-24\MR.DER-0532_24\" xr:uid="{00000000-0004-0000-0D00-000028010000}"/>
    <hyperlink ref="M73" r:id="rId298" display="pw:\\SRVPW3.pls.planservi.com.br:PW_PROJETOS\Documents\C0849 - DER\40_Emissao\03_GRD\0-GRDs_Enviadas DER\19ºMEDIÇÃO-26-01-24 A 25-02-24\MR.DER-0532_24\" xr:uid="{00000000-0004-0000-0D00-000029010000}"/>
    <hyperlink ref="M74" r:id="rId299" display="pw:\\SRVPW3.pls.planservi.com.br:PW_PROJETOS\Documents\C0849 - DER\40_Emissao\03_GRD\0-GRDs_Enviadas DER\19ºMEDIÇÃO-26-01-24 A 25-02-24\MR.DER-0532_24\" xr:uid="{00000000-0004-0000-0D00-00002A010000}"/>
    <hyperlink ref="M75" r:id="rId300" display="pw:\\SRVPW3.pls.planservi.com.br:PW_PROJETOS\Documents\C0849 - DER\40_Emissao\03_GRD\0-GRDs_Enviadas DER\19ºMEDIÇÃO-26-01-24 A 25-02-24\MR.DER-0532_24\" xr:uid="{00000000-0004-0000-0D00-00002B010000}"/>
    <hyperlink ref="M76" r:id="rId301" display="pw:\\SRVPW3.pls.planservi.com.br:PW_PROJETOS\Documents\C0849 - DER\40_Emissao\03_GRD\0-GRDs_Enviadas DER\19ºMEDIÇÃO-26-01-24 A 25-02-24\MR.DER-0532_24\" xr:uid="{00000000-0004-0000-0D00-00002C010000}"/>
    <hyperlink ref="M77" r:id="rId302" display="pw:\\SRVPW3.pls.planservi.com.br:PW_PROJETOS\Documents\C0849 - DER\40_Emissao\03_GRD\0-GRDs_Enviadas DER\19ºMEDIÇÃO-26-01-24 A 25-02-24\MR.DER-0532_24\" xr:uid="{00000000-0004-0000-0D00-00002D010000}"/>
    <hyperlink ref="M78" r:id="rId303" display="pw:\\SRVPW3.pls.planservi.com.br:PW_PROJETOS\Documents\C0849 - DER\40_Emissao\03_GRD\0-GRDs_Enviadas DER\19ºMEDIÇÃO-26-01-24 A 25-02-24\MR.DER-0532_24\" xr:uid="{00000000-0004-0000-0D00-00002E010000}"/>
    <hyperlink ref="M79" r:id="rId304" display="pw:\\SRVPW3.pls.planservi.com.br:PW_PROJETOS\Documents\C0849 - DER\40_Emissao\03_GRD\0-GRDs_Enviadas DER\19ºMEDIÇÃO-26-01-24 A 25-02-24\MR.DER-0533_24\" xr:uid="{00000000-0004-0000-0D00-00002F010000}"/>
    <hyperlink ref="M80" r:id="rId305" display="pw:\\SRVPW3.pls.planservi.com.br:PW_PROJETOS\Documents\C0849 - DER\40_Emissao\03_GRD\0-GRDs_Enviadas DER\19ºMEDIÇÃO-26-01-24 A 25-02-24\MR.DER-0533_24\" xr:uid="{00000000-0004-0000-0D00-000030010000}"/>
    <hyperlink ref="M81" r:id="rId306" display="pw:\\SRVPW3.pls.planservi.com.br:PW_PROJETOS\Documents\C0849 - DER\40_Emissao\03_GRD\0-GRDs_Enviadas DER\19ºMEDIÇÃO-26-01-24 A 25-02-24\MR.DER-0533_24\" xr:uid="{00000000-0004-0000-0D00-000031010000}"/>
    <hyperlink ref="M82" r:id="rId307" display="pw:\\SRVPW3.pls.planservi.com.br:PW_PROJETOS\Documents\C0849 - DER\40_Emissao\03_GRD\0-GRDs_Enviadas DER\19ºMEDIÇÃO-26-01-24 A 25-02-24\MR.DER-0533_24\" xr:uid="{00000000-0004-0000-0D00-000032010000}"/>
    <hyperlink ref="M83" r:id="rId308" display="pw:\\SRVPW3.pls.planservi.com.br:PW_PROJETOS\Documents\C0849 - DER\40_Emissao\03_GRD\0-GRDs_Enviadas DER\19ºMEDIÇÃO-26-01-24 A 25-02-24\MR.DER-0533_24\" xr:uid="{00000000-0004-0000-0D00-000033010000}"/>
    <hyperlink ref="M84" r:id="rId309" display="pw:\\SRVPW3.pls.planservi.com.br:PW_PROJETOS\Documents\C0849 - DER\40_Emissao\03_GRD\0-GRDs_Enviadas DER\19ºMEDIÇÃO-26-01-24 A 25-02-24\MR.DER-0533_24\" xr:uid="{00000000-0004-0000-0D00-000034010000}"/>
    <hyperlink ref="M85" r:id="rId310" display="pw:\\SRVPW3.pls.planservi.com.br:PW_PROJETOS\Documents\C0849 - DER\40_Emissao\03_GRD\0-GRDs_Enviadas DER\19ºMEDIÇÃO-26-01-24 A 25-02-24\MR.DER-0533_24\" xr:uid="{00000000-0004-0000-0D00-000035010000}"/>
    <hyperlink ref="M86" r:id="rId311" display="pw:\\SRVPW3.pls.planservi.com.br:PW_PROJETOS\Documents\C0849 - DER\40_Emissao\03_GRD\0-GRDs_Enviadas DER\19ºMEDIÇÃO-26-01-24 A 25-02-24\MR.DER-0533_24\" xr:uid="{00000000-0004-0000-0D00-000036010000}"/>
    <hyperlink ref="M87" r:id="rId312" display="pw:\\SRVPW3.pls.planservi.com.br:PW_PROJETOS\Documents\C0849 - DER\40_Emissao\03_GRD\0-GRDs_Enviadas DER\19ºMEDIÇÃO-26-01-24 A 25-02-24\MR.DER-0533_24\" xr:uid="{00000000-0004-0000-0D00-000037010000}"/>
    <hyperlink ref="M88" r:id="rId313" display="pw:\\SRVPW3.pls.planservi.com.br:PW_PROJETOS\Documents\C0849 - DER\40_Emissao\03_GRD\0-GRDs_Enviadas DER\19ºMEDIÇÃO-26-01-24 A 25-02-24\MR.DER-0533_24\" xr:uid="{00000000-0004-0000-0D00-000038010000}"/>
    <hyperlink ref="M89" r:id="rId314" display="pw:\\SRVPW3.pls.planservi.com.br:PW_PROJETOS\Documents\C0849 - DER\40_Emissao\03_GRD\0-GRDs_Enviadas DER\19ºMEDIÇÃO-26-01-24 A 25-02-24\MR.DER-0533_24\" xr:uid="{00000000-0004-0000-0D00-000039010000}"/>
    <hyperlink ref="M90" r:id="rId315" display="pw:\\SRVPW3.pls.planservi.com.br:PW_PROJETOS\Documents\C0849 - DER\40_Emissao\03_GRD\0-GRDs_Enviadas DER\19ºMEDIÇÃO-26-01-24 A 25-02-24\MR.DER-0533_24\" xr:uid="{00000000-0004-0000-0D00-00003A010000}"/>
    <hyperlink ref="M91" r:id="rId316" display="pw:\\SRVPW3.pls.planservi.com.br:PW_PROJETOS\Documents\C0849 - DER\40_Emissao\03_GRD\0-GRDs_Enviadas DER\19ºMEDIÇÃO-26-01-24 A 25-02-24\MR.DER-0533_24\" xr:uid="{00000000-0004-0000-0D00-00003B010000}"/>
    <hyperlink ref="M92" r:id="rId317" display="pw:\\SRVPW3.pls.planservi.com.br:PW_PROJETOS\Documents\C0849 - DER\40_Emissao\03_GRD\0-GRDs_Enviadas DER\19ºMEDIÇÃO-26-01-24 A 25-02-24\MR.DER-0533_24\" xr:uid="{00000000-0004-0000-0D00-00003C010000}"/>
    <hyperlink ref="M93" r:id="rId318" display="pw:\\SRVPW3.pls.planservi.com.br:PW_PROJETOS\Documents\C0849 - DER\40_Emissao\03_GRD\0-GRDs_Enviadas DER\19ºMEDIÇÃO-26-01-24 A 25-02-24\MR.DER-0533_24\" xr:uid="{00000000-0004-0000-0D00-00003D010000}"/>
    <hyperlink ref="M94" r:id="rId319" display="pw:\\SRVPW3.pls.planservi.com.br:PW_PROJETOS\Documents\C0849 - DER\40_Emissao\03_GRD\0-GRDs_Enviadas DER\19ºMEDIÇÃO-26-01-24 A 25-02-24\MR.DER-0533_24\" xr:uid="{00000000-0004-0000-0D00-00003E010000}"/>
    <hyperlink ref="M95" r:id="rId320" display="pw:\\SRVPW3.pls.planservi.com.br:PW_PROJETOS\Documents\C0849 - DER\40_Emissao\03_GRD\0-GRDs_Enviadas DER\19ºMEDIÇÃO-26-01-24 A 25-02-24\MR.DER-0533_24\" xr:uid="{00000000-0004-0000-0D00-00003F010000}"/>
    <hyperlink ref="M96" r:id="rId321" display="pw:\\SRVPW3.pls.planservi.com.br:PW_PROJETOS\Documents\C0849 - DER\40_Emissao\03_GRD\0-GRDs_Enviadas DER\19ºMEDIÇÃO-26-01-24 A 25-02-24\MR.DER-0533_24\" xr:uid="{00000000-0004-0000-0D00-000040010000}"/>
    <hyperlink ref="M97" r:id="rId322" display="pw:\\SRVPW3.pls.planservi.com.br:PW_PROJETOS\Documents\C0849 - DER\40_Emissao\03_GRD\0-GRDs_Enviadas DER\19ºMEDIÇÃO-26-01-24 A 25-02-24\MR.DER-0533_24\" xr:uid="{00000000-0004-0000-0D00-000041010000}"/>
    <hyperlink ref="M98" r:id="rId323" display="pw:\\SRVPW3.pls.planservi.com.br:PW_PROJETOS\Documents\C0849 - DER\40_Emissao\03_GRD\0-GRDs_Enviadas DER\19ºMEDIÇÃO-26-01-24 A 25-02-24\MR.DER-0533_24\" xr:uid="{00000000-0004-0000-0D00-000042010000}"/>
    <hyperlink ref="M99" r:id="rId324" display="pw:\\SRVPW3.pls.planservi.com.br:PW_PROJETOS\Documents\C0849 - DER\40_Emissao\03_GRD\0-GRDs_Enviadas DER\19ºMEDIÇÃO-26-01-24 A 25-02-24\MR.DER-0533_24\" xr:uid="{00000000-0004-0000-0D00-000043010000}"/>
    <hyperlink ref="AK752" r:id="rId325" display="pw:\\SRVPW3.pls.planservi.com.br:PW_PROJETOS\Documents\C0849 - DER\40_Emissao\03_GRD\0-GRDs_Enviadas DER\19ºMEDIÇÃO-26-01-24 A 25-02-24\MR.DER-0536_24\" xr:uid="{00000000-0004-0000-0D00-000044010000}"/>
    <hyperlink ref="M724" r:id="rId326" display="pw:\\SRVPW3.pls.planservi.com.br:PW_PROJETOS\Documents\C0849 - DER\40_Emissao\03_GRD\0-GRDs_Enviadas DER\19ºMEDIÇÃO-26-01-24 A 25-02-24\MR.DER-0538_24\" xr:uid="{00000000-0004-0000-0D00-000045010000}"/>
    <hyperlink ref="AE721" r:id="rId327" display="pw:\\SRVPW3.pls.planservi.com.br:PW_PROJETOS\Documents\C0849 - DER\40_Emissao\03_GRD\0-GRDs_Enviadas DER\19ºMEDIÇÃO-26-01-24 A 25-02-24\MR.DER-0538_24\" xr:uid="{00000000-0004-0000-0D00-000046010000}"/>
    <hyperlink ref="AE722" r:id="rId328" display="pw:\\SRVPW3.pls.planservi.com.br:PW_PROJETOS\Documents\C0849 - DER\40_Emissao\03_GRD\0-GRDs_Enviadas DER\19ºMEDIÇÃO-26-01-24 A 25-02-24\MR.DER-0538_24\" xr:uid="{00000000-0004-0000-0D00-000047010000}"/>
    <hyperlink ref="AE723" r:id="rId329" display="pw:\\SRVPW3.pls.planservi.com.br:PW_PROJETOS\Documents\C0849 - DER\40_Emissao\03_GRD\0-GRDs_Enviadas DER\19ºMEDIÇÃO-26-01-24 A 25-02-24\MR.DER-0538_24\" xr:uid="{00000000-0004-0000-0D00-000048010000}"/>
    <hyperlink ref="AE725" r:id="rId330" display="pw:\\SRVPW3.pls.planservi.com.br:PW_PROJETOS\Documents\C0849 - DER\40_Emissao\03_GRD\0-GRDs_Enviadas DER\19ºMEDIÇÃO-26-01-24 A 25-02-24\MR.DER-0538_24\" xr:uid="{00000000-0004-0000-0D00-000049010000}"/>
    <hyperlink ref="AE731" r:id="rId331" display="pw:\\SRVPW3.pls.planservi.com.br:PW_PROJETOS\Documents\C0849 - DER\40_Emissao\03_GRD\0-GRDs_Enviadas DER\19ºMEDIÇÃO-26-01-24 A 25-02-24\MR.DER-0539_24\" xr:uid="{00000000-0004-0000-0D00-00004A010000}"/>
    <hyperlink ref="AE732" r:id="rId332" display="pw:\\SRVPW3.pls.planservi.com.br:PW_PROJETOS\Documents\C0849 - DER\40_Emissao\03_GRD\0-GRDs_Enviadas DER\19ºMEDIÇÃO-26-01-24 A 25-02-24\MR.DER-0539_24\" xr:uid="{00000000-0004-0000-0D00-00004B010000}"/>
    <hyperlink ref="AE733" r:id="rId333" display="pw:\\SRVPW3.pls.planservi.com.br:PW_PROJETOS\Documents\C0849 - DER\40_Emissao\03_GRD\0-GRDs_Enviadas DER\19ºMEDIÇÃO-26-01-24 A 25-02-24\MR.DER-0539_24\" xr:uid="{00000000-0004-0000-0D00-00004C010000}"/>
    <hyperlink ref="AE735" r:id="rId334" display="pw:\\SRVPW3.pls.planservi.com.br:PW_PROJETOS\Documents\C0849 - DER\40_Emissao\03_GRD\0-GRDs_Enviadas DER\19ºMEDIÇÃO-26-01-24 A 25-02-24\MR.DER-0539_24\" xr:uid="{00000000-0004-0000-0D00-00004D010000}"/>
    <hyperlink ref="M734" r:id="rId335" display="pw:\\SRVPW3.pls.planservi.com.br:PW_PROJETOS\Documents\C0849 - DER\40_Emissao\03_GRD\0-GRDs_Enviadas DER\19ºMEDIÇÃO-26-01-24 A 25-02-24\MR.DER-0539_24\" xr:uid="{00000000-0004-0000-0D00-00004E010000}"/>
    <hyperlink ref="M739" r:id="rId336" display="pw:\\SRVPW3.pls.planservi.com.br:PW_PROJETOS\Documents\C0849 - DER\40_Emissao\03_GRD\0-GRDs_Enviadas DER\19ºMEDIÇÃO-26-01-24 A 25-02-24\MR.DER-0540_24\" xr:uid="{00000000-0004-0000-0D00-00004F010000}"/>
    <hyperlink ref="AE736" r:id="rId337" display="pw:\\SRVPW3.pls.planservi.com.br:PW_PROJETOS\Documents\C0849 - DER\40_Emissao\03_GRD\0-GRDs_Enviadas DER\19ºMEDIÇÃO-26-01-24 A 25-02-24\MR.DER-0540_24\" xr:uid="{00000000-0004-0000-0D00-000050010000}"/>
    <hyperlink ref="AE737" r:id="rId338" display="pw:\\SRVPW3.pls.planservi.com.br:PW_PROJETOS\Documents\C0849 - DER\40_Emissao\03_GRD\0-GRDs_Enviadas DER\19ºMEDIÇÃO-26-01-24 A 25-02-24\MR.DER-0540_24\" xr:uid="{00000000-0004-0000-0D00-000051010000}"/>
    <hyperlink ref="AE738" r:id="rId339" display="pw:\\SRVPW3.pls.planservi.com.br:PW_PROJETOS\Documents\C0849 - DER\40_Emissao\03_GRD\0-GRDs_Enviadas DER\19ºMEDIÇÃO-26-01-24 A 25-02-24\MR.DER-0540_24\" xr:uid="{00000000-0004-0000-0D00-000052010000}"/>
    <hyperlink ref="AE740" r:id="rId340" display="pw:\\SRVPW3.pls.planservi.com.br:PW_PROJETOS\Documents\C0849 - DER\40_Emissao\03_GRD\0-GRDs_Enviadas DER\19ºMEDIÇÃO-26-01-24 A 25-02-24\MR.DER-0540_24\" xr:uid="{00000000-0004-0000-0D00-000053010000}"/>
    <hyperlink ref="M729" r:id="rId341" display="pw:\\SRVPW3.pls.planservi.com.br:PW_PROJETOS\Documents\C0849 - DER\40_Emissao\03_GRD\0-GRDs_Enviadas DER\19ºMEDIÇÃO-26-01-24 A 25-02-24\MR.DER-0541_24\" xr:uid="{00000000-0004-0000-0D00-000054010000}"/>
    <hyperlink ref="AE726" r:id="rId342" display="pw:\\SRVPW3.pls.planservi.com.br:PW_PROJETOS\Documents\C0849 - DER\40_Emissao\03_GRD\0-GRDs_Enviadas DER\19ºMEDIÇÃO-26-01-24 A 25-02-24\MR.DER-0541_24\" xr:uid="{00000000-0004-0000-0D00-000055010000}"/>
    <hyperlink ref="AE727" r:id="rId343" display="pw:\\SRVPW3.pls.planservi.com.br:PW_PROJETOS\Documents\C0849 - DER\40_Emissao\03_GRD\0-GRDs_Enviadas DER\19ºMEDIÇÃO-26-01-24 A 25-02-24\MR.DER-0541_24\" xr:uid="{00000000-0004-0000-0D00-000056010000}"/>
    <hyperlink ref="AE728" r:id="rId344" display="pw:\\SRVPW3.pls.planservi.com.br:PW_PROJETOS\Documents\C0849 - DER\40_Emissao\03_GRD\0-GRDs_Enviadas DER\19ºMEDIÇÃO-26-01-24 A 25-02-24\MR.DER-0541_24\" xr:uid="{00000000-0004-0000-0D00-000057010000}"/>
    <hyperlink ref="AE730" r:id="rId345" display="pw:\\SRVPW3.pls.planservi.com.br:PW_PROJETOS\Documents\C0849 - DER\40_Emissao\03_GRD\0-GRDs_Enviadas DER\19ºMEDIÇÃO-26-01-24 A 25-02-24\MR.DER-0541_24\" xr:uid="{00000000-0004-0000-0D00-000058010000}"/>
    <hyperlink ref="AK23" r:id="rId346" display="pw:\\SRVPW3.pls.planservi.com.br:Projetos\Documents\C0849 - DER\40_Emissao\03_GRD\0-GRDs_Enviadas DER\20ºMEDIÇÃO-26-02-2024 A 25-03-24\MR.DER-0551_24\" xr:uid="{00000000-0004-0000-0D00-000059010000}"/>
    <hyperlink ref="AK24" r:id="rId347" display="pw:\\SRVPW3.pls.planservi.com.br:Projetos\Documents\C0849 - DER\40_Emissao\03_GRD\0-GRDs_Enviadas DER\20ºMEDIÇÃO-26-02-2024 A 25-03-24\MR.DER-0551_24\" xr:uid="{00000000-0004-0000-0D00-00005A010000}"/>
    <hyperlink ref="AK28" r:id="rId348" display="pw:\\SRVPW3.pls.planservi.com.br:Projetos\Documents\C0849 - DER\40_Emissao\03_GRD\0-GRDs_Enviadas DER\20ºMEDIÇÃO-26-02-2024 A 25-03-24\MR.DER-0551_24\" xr:uid="{00000000-0004-0000-0D00-00005B010000}"/>
    <hyperlink ref="AK43" r:id="rId349" display="pw:\\SRVPW3.pls.planservi.com.br:Projetos\Documents\C0849 - DER\40_Emissao\03_GRD\0-GRDs_Enviadas DER\20ºMEDIÇÃO-26-02-2024 A 25-03-24\MR.DER-0551_24\" xr:uid="{00000000-0004-0000-0D00-00005C010000}"/>
    <hyperlink ref="AK47" r:id="rId350" display="pw:\\SRVPW3.pls.planservi.com.br:Projetos\Documents\C0849 - DER\40_Emissao\03_GRD\0-GRDs_Enviadas DER\20ºMEDIÇÃO-26-02-2024 A 25-03-24\MR.DER-0551_24\" xr:uid="{00000000-0004-0000-0D00-00005D010000}"/>
    <hyperlink ref="AK48" r:id="rId351" display="pw:\\SRVPW3.pls.planservi.com.br:Projetos\Documents\C0849 - DER\40_Emissao\03_GRD\0-GRDs_Enviadas DER\20ºMEDIÇÃO-26-02-2024 A 25-03-24\MR.DER-0551_24\" xr:uid="{00000000-0004-0000-0D00-00005E010000}"/>
    <hyperlink ref="AK50" r:id="rId352" display="pw:\\SRVPW3.pls.planservi.com.br:Projetos\Documents\C0849 - DER\40_Emissao\03_GRD\0-GRDs_Enviadas DER\20ºMEDIÇÃO-26-02-2024 A 25-03-24\MR.DER-0551_24\" xr:uid="{00000000-0004-0000-0D00-00005F010000}"/>
    <hyperlink ref="S724" r:id="rId353" display="pw:\\SRVPW3.pls.planservi.com.br:Projetos\Documents\C0849 - DER\40_Emissao\03_GRD\0-GRDs_Enviadas DER\20ºMEDIÇÃO-26-02-2024 A 25-03-24\MR.DER-0556_24\" xr:uid="{00000000-0004-0000-0D00-000060010000}"/>
    <hyperlink ref="S739" r:id="rId354" display="pw:\\SRVPW3.pls.planservi.com.br:Projetos\Documents\C0849 - DER\40_Emissao\03_GRD\0-GRDs_Enviadas DER\20ºMEDIÇÃO-26-02-2024 A 25-03-24\MR.DER-0556_24\" xr:uid="{00000000-0004-0000-0D00-000061010000}"/>
    <hyperlink ref="S746" r:id="rId355" display="pw:\\pw.planservi.com.br:PROJETOS\Documents\C0849 - DER\40_Emissao\03_GRD\0-GRDs_Enviadas DER\13ºMEDIÇÃO-26-07-23 A 25-08-23\MR.DER-0428_23\" xr:uid="{00000000-0004-0000-0D00-000062010000}"/>
    <hyperlink ref="S747" r:id="rId356" display="pw:\\pw.planservi.com.br:PROJETOS\Documents\C0849 - DER\40_Emissao\03_GRD\0-GRDs_Enviadas DER\13ºMEDIÇÃO-26-07-23 A 25-08-23\MR.DER-0428_23\" xr:uid="{00000000-0004-0000-0D00-000063010000}"/>
    <hyperlink ref="S748" r:id="rId357" display="pw:\\pw.planservi.com.br:PROJETOS\Documents\C0849 - DER\40_Emissao\03_GRD\0-GRDs_Enviadas DER\13ºMEDIÇÃO-26-07-23 A 25-08-23\MR.DER-0428_23\" xr:uid="{00000000-0004-0000-0D00-000064010000}"/>
    <hyperlink ref="S749" r:id="rId358" display="pw:\\pw.planservi.com.br:PROJETOS\Documents\C0849 - DER\40_Emissao\03_GRD\0-GRDs_Enviadas DER\13ºMEDIÇÃO-26-07-23 A 25-08-23\MR.DER-0428_23\" xr:uid="{00000000-0004-0000-0D00-000065010000}"/>
    <hyperlink ref="AE749" r:id="rId359" display="pw:\\SRVPW3.pls.planservi.com.br:Projetos\Documents\C0849 - DER\40_Emissao\03_GRD\0-GRDs_Enviadas DER\21ºMEDIÇÃO-26-03-2024 A 25-04-24\MR.DER-0588_24\" xr:uid="{00000000-0004-0000-0D00-000066010000}"/>
    <hyperlink ref="AE747" r:id="rId360" display="pw:\\SRVPW3.pls.planservi.com.br:Projetos\Documents\C0849 - DER\40_Emissao\03_GRD\0-GRDs_Enviadas DER\21ºMEDIÇÃO-26-03-2024 A 25-04-24\MR.DER-0588_24\" xr:uid="{00000000-0004-0000-0D00-000067010000}"/>
    <hyperlink ref="AE746" r:id="rId361" display="pw:\\SRVPW3.pls.planservi.com.br:Projetos\Documents\C0849 - DER\40_Emissao\03_GRD\0-GRDs_Enviadas DER\21ºMEDIÇÃO-26-03-2024 A 25-04-24\MR.DER-0588_24\" xr:uid="{00000000-0004-0000-0D00-000068010000}"/>
    <hyperlink ref="M55" r:id="rId362" display="pw:\\SRVPW3.pls.planservi.com.br:Projetos\Documents\C0849 - DER\40_Emissao\03_GRD\0-GRDs_Enviadas DER\21ºMEDIÇÃO-26-03-2024 A 25-04-24\MR.DER-0587_24\" xr:uid="{00000000-0004-0000-0D00-000069010000}"/>
    <hyperlink ref="M56" r:id="rId363" display="pw:\\SRVPW3.pls.planservi.com.br:Projetos\Documents\C0849 - DER\40_Emissao\03_GRD\0-GRDs_Enviadas DER\21ºMEDIÇÃO-26-03-2024 A 25-04-24\MR.DER-0587_24\" xr:uid="{00000000-0004-0000-0D00-00006A010000}"/>
    <hyperlink ref="AK753" r:id="rId364" display="pw:\\SRVPW3.pls.planservi.com.br:Projetos\Documents\C0849 - DER\40_Emissao\03_GRD\0-GRDs_Enviadas DER\21ºMEDIÇÃO-26-03-2024 A 25-04-24\MR.DER-0585_24\" xr:uid="{00000000-0004-0000-0D00-00006B010000}"/>
    <hyperlink ref="M754" r:id="rId365" display="pw:\\SRVPW3.pls.planservi.com.br:Projetos\Documents\C0849 - DER\40_Emissao\03_GRD\0-GRDs_Enviadas DER\21ºMEDIÇÃO-26-03-2024 A 25-04-24\MR.DER-0585_24\" xr:uid="{00000000-0004-0000-0D00-00006C010000}"/>
    <hyperlink ref="AK736" r:id="rId366" display="pw:\\SRVPW3.pls.planservi.com.br:Projetos\Documents\C0849 - DER\40_Emissao\03_GRD\0-GRDs_Enviadas DER\21ºMEDIÇÃO-26-03-2024 A 25-04-24\MR.DER-0584_24\" xr:uid="{00000000-0004-0000-0D00-00006D010000}"/>
    <hyperlink ref="AK738" r:id="rId367" display="pw:\\SRVPW3.pls.planservi.com.br:Projetos\Documents\C0849 - DER\40_Emissao\03_GRD\0-GRDs_Enviadas DER\21ºMEDIÇÃO-26-03-2024 A 25-04-24\MR.DER-0584_24\" xr:uid="{00000000-0004-0000-0D00-00006E010000}"/>
    <hyperlink ref="S729" r:id="rId368" display="pw:\\SRVPW3.pls.planservi.com.br:Projetos\Documents\C0849 - DER\40_Emissao\03_GRD\0-GRDs_Enviadas DER\21ºMEDIÇÃO-26-03-2024 A 25-04-24\MR.DER-0583_24\" xr:uid="{00000000-0004-0000-0D00-00006F010000}"/>
    <hyperlink ref="AK730" r:id="rId369" display="pw:\\SRVPW3.pls.planservi.com.br:Projetos\Documents\C0849 - DER\40_Emissao\03_GRD\0-GRDs_Enviadas DER\21ºMEDIÇÃO-26-03-2024 A 25-04-24\MR.DER-0583_24\" xr:uid="{00000000-0004-0000-0D00-000070010000}"/>
    <hyperlink ref="M123" r:id="rId370" display="pw:\\SRVPW3.pls.planservi.com.br:Projetos\Documents\C0849 - DER\40_Emissao\03_GRD\0-GRDs_Enviadas DER\20ºMEDIÇÃO-26-02-2024 A 25-03-24\MR.DER-0581_24\" xr:uid="{00000000-0004-0000-0D00-000071010000}"/>
    <hyperlink ref="M124" r:id="rId371" display="pw:\\SRVPW3.pls.planservi.com.br:Projetos\Documents\C0849 - DER\40_Emissao\03_GRD\0-GRDs_Enviadas DER\20ºMEDIÇÃO-26-02-2024 A 25-03-24\MR.DER-0581_24\" xr:uid="{00000000-0004-0000-0D00-000072010000}"/>
    <hyperlink ref="M125" r:id="rId372" display="pw:\\SRVPW3.pls.planservi.com.br:Projetos\Documents\C0849 - DER\40_Emissao\03_GRD\0-GRDs_Enviadas DER\20ºMEDIÇÃO-26-02-2024 A 25-03-24\MR.DER-0581_24\" xr:uid="{00000000-0004-0000-0D00-000073010000}"/>
    <hyperlink ref="AE769" r:id="rId373" display="pw:\\SRVPW3.pls.planservi.com.br:Projetos\Documents\C0849 - DER\40_Emissao\03_GRD\0-GRDs_Enviadas DER\20ºMEDIÇÃO-26-02-2024 A 25-03-24\MR.DER-0572_24\" xr:uid="{00000000-0004-0000-0D00-000074010000}"/>
    <hyperlink ref="AE766" r:id="rId374" display="pw:\\SRVPW3.pls.planservi.com.br:Projetos\Documents\C0849 - DER\40_Emissao\03_GRD\0-GRDs_Enviadas DER\20ºMEDIÇÃO-26-02-2024 A 25-03-24\MR.DER-0572_24\" xr:uid="{00000000-0004-0000-0D00-000075010000}"/>
    <hyperlink ref="AE768" r:id="rId375" display="pw:\\SRVPW3.pls.planservi.com.br:Projetos\Documents\C0849 - DER\40_Emissao\03_GRD\0-GRDs_Enviadas DER\20ºMEDIÇÃO-26-02-2024 A 25-03-24\MR.DER-0572_24\" xr:uid="{00000000-0004-0000-0D00-000076010000}"/>
    <hyperlink ref="AE767" r:id="rId376" display="pw:\\SRVPW3.pls.planservi.com.br:Projetos\Documents\C0849 - DER\40_Emissao\03_GRD\0-GRDs_Enviadas DER\20ºMEDIÇÃO-26-02-2024 A 25-03-24\MR.DER-0572_24\" xr:uid="{00000000-0004-0000-0D00-000077010000}"/>
    <hyperlink ref="M770" r:id="rId377" display="pw:\\SRVPW3.pls.planservi.com.br:Projetos\Documents\C0849 - DER\40_Emissao\03_GRD\0-GRDs_Enviadas DER\20ºMEDIÇÃO-26-02-2024 A 25-03-24\MR.DER-0572_24\" xr:uid="{00000000-0004-0000-0D00-000078010000}"/>
    <hyperlink ref="M764" r:id="rId378" display="pw:\\SRVPW3.pls.planservi.com.br:Projetos\Documents\C0849 - DER\40_Emissao\03_GRD\0-GRDs_Enviadas DER\20ºMEDIÇÃO-26-02-2024 A 25-03-24\MR.DER-0571_24\" xr:uid="{00000000-0004-0000-0D00-000079010000}"/>
    <hyperlink ref="AE761" r:id="rId379" display="pw:\\SRVPW3.pls.planservi.com.br:Projetos\Documents\C0849 - DER\40_Emissao\03_GRD\0-GRDs_Enviadas DER\20ºMEDIÇÃO-26-02-2024 A 25-03-24\MR.DER-0571_24\" xr:uid="{00000000-0004-0000-0D00-00007A010000}"/>
    <hyperlink ref="AE762" r:id="rId380" display="pw:\\SRVPW3.pls.planservi.com.br:Projetos\Documents\C0849 - DER\40_Emissao\03_GRD\0-GRDs_Enviadas DER\20ºMEDIÇÃO-26-02-2024 A 25-03-24\MR.DER-0571_24\" xr:uid="{00000000-0004-0000-0D00-00007B010000}"/>
    <hyperlink ref="AE763" r:id="rId381" display="pw:\\SRVPW3.pls.planservi.com.br:Projetos\Documents\C0849 - DER\40_Emissao\03_GRD\0-GRDs_Enviadas DER\20ºMEDIÇÃO-26-02-2024 A 25-03-24\MR.DER-0571_24\" xr:uid="{00000000-0004-0000-0D00-00007C010000}"/>
    <hyperlink ref="AE765" r:id="rId382" display="pw:\\SRVPW3.pls.planservi.com.br:Projetos\Documents\C0849 - DER\40_Emissao\03_GRD\0-GRDs_Enviadas DER\20ºMEDIÇÃO-26-02-2024 A 25-03-24\MR.DER-0571_24\" xr:uid="{00000000-0004-0000-0D00-00007D010000}"/>
    <hyperlink ref="AE759" r:id="rId383" display="pw:\\SRVPW3.pls.planservi.com.br:Projetos\Documents\C0849 - DER\40_Emissao\03_GRD\0-GRDs_Enviadas DER\20ºMEDIÇÃO-26-02-2024 A 25-03-24\MR.DER-0566_24\" xr:uid="{00000000-0004-0000-0D00-00007E010000}"/>
    <hyperlink ref="AE758" r:id="rId384" display="pw:\\SRVPW3.pls.planservi.com.br:Projetos\Documents\C0849 - DER\40_Emissao\03_GRD\0-GRDs_Enviadas DER\20ºMEDIÇÃO-26-02-2024 A 25-03-24\MR.DER-0566_24\" xr:uid="{00000000-0004-0000-0D00-00007F010000}"/>
    <hyperlink ref="AE756" r:id="rId385" display="pw:\\SRVPW3.pls.planservi.com.br:Projetos\Documents\C0849 - DER\40_Emissao\03_GRD\0-GRDs_Enviadas DER\20ºMEDIÇÃO-26-02-2024 A 25-03-24\MR.DER-0566_24\" xr:uid="{00000000-0004-0000-0D00-000080010000}"/>
    <hyperlink ref="AE757" r:id="rId386" display="pw:\\SRVPW3.pls.planservi.com.br:Projetos\Documents\C0849 - DER\40_Emissao\03_GRD\0-GRDs_Enviadas DER\20ºMEDIÇÃO-26-02-2024 A 25-03-24\MR.DER-0566_24\" xr:uid="{00000000-0004-0000-0D00-000081010000}"/>
    <hyperlink ref="M760" r:id="rId387" display="pw:\\SRVPW3.pls.planservi.com.br:Projetos\Documents\C0849 - DER\40_Emissao\03_GRD\0-GRDs_Enviadas DER\20ºMEDIÇÃO-26-02-2024 A 25-03-24\MR.DER-0566_24\" xr:uid="{00000000-0004-0000-0D00-000082010000}"/>
    <hyperlink ref="Y746" r:id="rId388" display="pw:\\SRVPW3.pls.planservi.com.br:Projetos\Documents\C0849 - DER\40_Emissao\03_GRD\0-GRDs_Enviadas DER\20ºMEDIÇÃO-26-02-2024 A 25-03-24\MR.DER-0565_24\" xr:uid="{00000000-0004-0000-0D00-000083010000}"/>
    <hyperlink ref="Y747" r:id="rId389" display="pw:\\SRVPW3.pls.planservi.com.br:Projetos\Documents\C0849 - DER\40_Emissao\03_GRD\0-GRDs_Enviadas DER\20ºMEDIÇÃO-26-02-2024 A 25-03-24\MR.DER-0565_24\" xr:uid="{00000000-0004-0000-0D00-000084010000}"/>
    <hyperlink ref="Y748" r:id="rId390" display="pw:\\SRVPW3.pls.planservi.com.br:Projetos\Documents\C0849 - DER\40_Emissao\03_GRD\0-GRDs_Enviadas DER\20ºMEDIÇÃO-26-02-2024 A 25-03-24\MR.DER-0565_24\" xr:uid="{00000000-0004-0000-0D00-000085010000}"/>
    <hyperlink ref="Y749" r:id="rId391" display="pw:\\SRVPW3.pls.planservi.com.br:Projetos\Documents\C0849 - DER\40_Emissao\03_GRD\0-GRDs_Enviadas DER\20ºMEDIÇÃO-26-02-2024 A 25-03-24\MR.DER-0565_24\" xr:uid="{00000000-0004-0000-0D00-000086010000}"/>
    <hyperlink ref="M750" r:id="rId392" display="pw:\\SRVPW3.pls.planservi.com.br:Projetos\Documents\C0849 - DER\40_Emissao\03_GRD\0-GRDs_Enviadas DER\20ºMEDIÇÃO-26-02-2024 A 25-03-24\MR.DER-0565_24\" xr:uid="{00000000-0004-0000-0D00-000087010000}"/>
    <hyperlink ref="M170" r:id="rId393" display="pw:\\SRVPW3.pls.planservi.com.br:Projetos\Documents\C0849 - DER\40_Emissao\03_GRD\0-GRDs_Enviadas DER\21ºMEDIÇÃO-26-03-2024 A 25-04-24\MR.DER-0602_24\" xr:uid="{00000000-0004-0000-0D00-000088010000}"/>
    <hyperlink ref="M171" r:id="rId394" display="pw:\\SRVPW3.pls.planservi.com.br:Projetos\Documents\C0849 - DER\40_Emissao\03_GRD\0-GRDs_Enviadas DER\21ºMEDIÇÃO-26-03-2024 A 25-04-24\MR.DER-0602_24\" xr:uid="{00000000-0004-0000-0D00-000089010000}"/>
    <hyperlink ref="M172" r:id="rId395" display="pw:\\SRVPW3.pls.planservi.com.br:Projetos\Documents\C0849 - DER\40_Emissao\03_GRD\0-GRDs_Enviadas DER\21ºMEDIÇÃO-26-03-2024 A 25-04-24\MR.DER-0602_24\" xr:uid="{00000000-0004-0000-0D00-00008A010000}"/>
    <hyperlink ref="M173" r:id="rId396" display="pw:\\SRVPW3.pls.planservi.com.br:Projetos\Documents\C0849 - DER\40_Emissao\03_GRD\0-GRDs_Enviadas DER\21ºMEDIÇÃO-26-03-2024 A 25-04-24\MR.DER-0602_24\" xr:uid="{00000000-0004-0000-0D00-00008B010000}"/>
    <hyperlink ref="M174" r:id="rId397" display="pw:\\SRVPW3.pls.planservi.com.br:Projetos\Documents\C0849 - DER\40_Emissao\03_GRD\0-GRDs_Enviadas DER\21ºMEDIÇÃO-26-03-2024 A 25-04-24\MR.DER-0602_24\" xr:uid="{00000000-0004-0000-0D00-00008E010000}"/>
    <hyperlink ref="M175" r:id="rId398" display="pw:\\SRVPW3.pls.planservi.com.br:Projetos\Documents\C0849 - DER\40_Emissao\03_GRD\0-GRDs_Enviadas DER\21ºMEDIÇÃO-26-03-2024 A 25-04-24\MR.DER-0602_24\" xr:uid="{00000000-0004-0000-0D00-00008F010000}"/>
    <hyperlink ref="M183" r:id="rId399" display="pw:\\SRVPW3.pls.planservi.com.br:Projetos\Documents\C0849 - DER\40_Emissao\03_GRD\0-GRDs_Enviadas DER\21ºMEDIÇÃO-26-03-2024 A 25-04-24\MR.DER-0602_24\" xr:uid="{00000000-0004-0000-0D00-000090010000}"/>
    <hyperlink ref="M184" r:id="rId400" display="pw:\\SRVPW3.pls.planservi.com.br:Projetos\Documents\C0849 - DER\40_Emissao\03_GRD\0-GRDs_Enviadas DER\21ºMEDIÇÃO-26-03-2024 A 25-04-24\MR.DER-0602_24\" xr:uid="{00000000-0004-0000-0D00-000091010000}"/>
    <hyperlink ref="M185" r:id="rId401" display="pw:\\SRVPW3.pls.planservi.com.br:Projetos\Documents\C0849 - DER\40_Emissao\03_GRD\0-GRDs_Enviadas DER\21ºMEDIÇÃO-26-03-2024 A 25-04-24\MR.DER-0602_24\" xr:uid="{00000000-0004-0000-0D00-000092010000}"/>
    <hyperlink ref="M186" r:id="rId402" display="pw:\\SRVPW3.pls.planservi.com.br:Projetos\Documents\C0849 - DER\40_Emissao\03_GRD\0-GRDs_Enviadas DER\21ºMEDIÇÃO-26-03-2024 A 25-04-24\MR.DER-0602_24\" xr:uid="{00000000-0004-0000-0D00-000093010000}"/>
    <hyperlink ref="M187" r:id="rId403" display="pw:\\SRVPW3.pls.planservi.com.br:Projetos\Documents\C0849 - DER\40_Emissao\03_GRD\0-GRDs_Enviadas DER\21ºMEDIÇÃO-26-03-2024 A 25-04-24\MR.DER-0602_24\" xr:uid="{00000000-0004-0000-0D00-000094010000}"/>
    <hyperlink ref="M188" r:id="rId404" display="pw:\\SRVPW3.pls.planservi.com.br:Projetos\Documents\C0849 - DER\40_Emissao\03_GRD\0-GRDs_Enviadas DER\21ºMEDIÇÃO-26-03-2024 A 25-04-24\MR.DER-0602_24\" xr:uid="{00000000-0004-0000-0D00-000095010000}"/>
    <hyperlink ref="M189" r:id="rId405" display="pw:\\SRVPW3.pls.planservi.com.br:Projetos\Documents\C0849 - DER\40_Emissao\03_GRD\0-GRDs_Enviadas DER\21ºMEDIÇÃO-26-03-2024 A 25-04-24\MR.DER-0602_24\" xr:uid="{00000000-0004-0000-0D00-000096010000}"/>
    <hyperlink ref="M190" r:id="rId406" display="pw:\\SRVPW3.pls.planservi.com.br:Projetos\Documents\C0849 - DER\40_Emissao\03_GRD\0-GRDs_Enviadas DER\21ºMEDIÇÃO-26-03-2024 A 25-04-24\MR.DER-0602_24\" xr:uid="{00000000-0004-0000-0D00-000097010000}"/>
    <hyperlink ref="M191" r:id="rId407" display="pw:\\SRVPW3.pls.planservi.com.br:Projetos\Documents\C0849 - DER\40_Emissao\03_GRD\0-GRDs_Enviadas DER\21ºMEDIÇÃO-26-03-2024 A 25-04-24\MR.DER-0602_24\" xr:uid="{00000000-0004-0000-0D00-000098010000}"/>
    <hyperlink ref="M192" r:id="rId408" display="pw:\\SRVPW3.pls.planservi.com.br:Projetos\Documents\C0849 - DER\40_Emissao\03_GRD\0-GRDs_Enviadas DER\21ºMEDIÇÃO-26-03-2024 A 25-04-24\MR.DER-0602_24\" xr:uid="{00000000-0004-0000-0D00-000099010000}"/>
    <hyperlink ref="M193" r:id="rId409" display="pw:\\SRVPW3.pls.planservi.com.br:Projetos\Documents\C0849 - DER\40_Emissao\03_GRD\0-GRDs_Enviadas DER\21ºMEDIÇÃO-26-03-2024 A 25-04-24\MR.DER-0602_24\" xr:uid="{00000000-0004-0000-0D00-00009A010000}"/>
    <hyperlink ref="M194" r:id="rId410" display="pw:\\SRVPW3.pls.planservi.com.br:Projetos\Documents\C0849 - DER\40_Emissao\03_GRD\0-GRDs_Enviadas DER\21ºMEDIÇÃO-26-03-2024 A 25-04-24\MR.DER-0602_24\" xr:uid="{00000000-0004-0000-0D00-00009B010000}"/>
    <hyperlink ref="M195" r:id="rId411" display="pw:\\SRVPW3.pls.planservi.com.br:Projetos\Documents\C0849 - DER\40_Emissao\03_GRD\0-GRDs_Enviadas DER\21ºMEDIÇÃO-26-03-2024 A 25-04-24\MR.DER-0602_24\" xr:uid="{00000000-0004-0000-0D00-00009C010000}"/>
    <hyperlink ref="M196" r:id="rId412" display="pw:\\SRVPW3.pls.planservi.com.br:Projetos\Documents\C0849 - DER\40_Emissao\03_GRD\0-GRDs_Enviadas DER\21ºMEDIÇÃO-26-03-2024 A 25-04-24\MR.DER-0602_24\" xr:uid="{00000000-0004-0000-0D00-00009D010000}"/>
    <hyperlink ref="M197" r:id="rId413" display="pw:\\SRVPW3.pls.planservi.com.br:Projetos\Documents\C0849 - DER\40_Emissao\03_GRD\0-GRDs_Enviadas DER\21ºMEDIÇÃO-26-03-2024 A 25-04-24\MR.DER-0602_24\" xr:uid="{00000000-0004-0000-0D00-00009E010000}"/>
    <hyperlink ref="M198" r:id="rId414" display="pw:\\SRVPW3.pls.planservi.com.br:Projetos\Documents\C0849 - DER\40_Emissao\03_GRD\0-GRDs_Enviadas DER\21ºMEDIÇÃO-26-03-2024 A 25-04-24\MR.DER-0602_24\" xr:uid="{00000000-0004-0000-0D00-00009F010000}"/>
    <hyperlink ref="M199" r:id="rId415" display="pw:\\SRVPW3.pls.planservi.com.br:Projetos\Documents\C0849 - DER\40_Emissao\03_GRD\0-GRDs_Enviadas DER\21ºMEDIÇÃO-26-03-2024 A 25-04-24\MR.DER-0602_24\" xr:uid="{00000000-0004-0000-0D00-0000A0010000}"/>
    <hyperlink ref="M200" r:id="rId416" display="pw:\\SRVPW3.pls.planservi.com.br:Projetos\Documents\C0849 - DER\40_Emissao\03_GRD\0-GRDs_Enviadas DER\21ºMEDIÇÃO-26-03-2024 A 25-04-24\MR.DER-0602_24\" xr:uid="{00000000-0004-0000-0D00-0000A1010000}"/>
    <hyperlink ref="M201" r:id="rId417" display="pw:\\SRVPW3.pls.planservi.com.br:Projetos\Documents\C0849 - DER\40_Emissao\03_GRD\0-GRDs_Enviadas DER\21ºMEDIÇÃO-26-03-2024 A 25-04-24\MR.DER-0602_24\" xr:uid="{00000000-0004-0000-0D00-0000A2010000}"/>
    <hyperlink ref="M202" r:id="rId418" display="pw:\\SRVPW3.pls.planservi.com.br:Projetos\Documents\C0849 - DER\40_Emissao\03_GRD\0-GRDs_Enviadas DER\21ºMEDIÇÃO-26-03-2024 A 25-04-24\MR.DER-0602_24\" xr:uid="{00000000-0004-0000-0D00-0000A3010000}"/>
    <hyperlink ref="M203" r:id="rId419" display="pw:\\SRVPW3.pls.planservi.com.br:Projetos\Documents\C0849 - DER\40_Emissao\03_GRD\0-GRDs_Enviadas DER\21ºMEDIÇÃO-26-03-2024 A 25-04-24\MR.DER-0602_24\" xr:uid="{00000000-0004-0000-0D00-0000A4010000}"/>
    <hyperlink ref="M204" r:id="rId420" display="pw:\\SRVPW3.pls.planservi.com.br:Projetos\Documents\C0849 - DER\40_Emissao\03_GRD\0-GRDs_Enviadas DER\21ºMEDIÇÃO-26-03-2024 A 25-04-24\MR.DER-0602_24\" xr:uid="{00000000-0004-0000-0D00-0000A5010000}"/>
    <hyperlink ref="M205" r:id="rId421" display="pw:\\SRVPW3.pls.planservi.com.br:Projetos\Documents\C0849 - DER\40_Emissao\03_GRD\0-GRDs_Enviadas DER\21ºMEDIÇÃO-26-03-2024 A 25-04-24\MR.DER-0602_24\" xr:uid="{00000000-0004-0000-0D00-0000A6010000}"/>
    <hyperlink ref="M206" r:id="rId422" display="pw:\\SRVPW3.pls.planservi.com.br:Projetos\Documents\C0849 - DER\40_Emissao\03_GRD\0-GRDs_Enviadas DER\21ºMEDIÇÃO-26-03-2024 A 25-04-24\MR.DER-0602_24\" xr:uid="{00000000-0004-0000-0D00-0000A7010000}"/>
    <hyperlink ref="M207" r:id="rId423" display="pw:\\SRVPW3.pls.planservi.com.br:Projetos\Documents\C0849 - DER\40_Emissao\03_GRD\0-GRDs_Enviadas DER\21ºMEDIÇÃO-26-03-2024 A 25-04-24\MR.DER-0602_24\" xr:uid="{00000000-0004-0000-0D00-0000A8010000}"/>
    <hyperlink ref="M208" r:id="rId424" display="pw:\\SRVPW3.pls.planservi.com.br:Projetos\Documents\C0849 - DER\40_Emissao\03_GRD\0-GRDs_Enviadas DER\21ºMEDIÇÃO-26-03-2024 A 25-04-24\MR.DER-0602_24\" xr:uid="{00000000-0004-0000-0D00-0000A9010000}"/>
    <hyperlink ref="M209" r:id="rId425" display="pw:\\SRVPW3.pls.planservi.com.br:Projetos\Documents\C0849 - DER\40_Emissao\03_GRD\0-GRDs_Enviadas DER\21ºMEDIÇÃO-26-03-2024 A 25-04-24\MR.DER-0602_24\" xr:uid="{00000000-0004-0000-0D00-0000AA010000}"/>
    <hyperlink ref="M210" r:id="rId426" display="pw:\\SRVPW3.pls.planservi.com.br:Projetos\Documents\C0849 - DER\40_Emissao\03_GRD\0-GRDs_Enviadas DER\21ºMEDIÇÃO-26-03-2024 A 25-04-24\MR.DER-0602_24\" xr:uid="{00000000-0004-0000-0D00-0000AB010000}"/>
    <hyperlink ref="M211" r:id="rId427" display="pw:\\SRVPW3.pls.planservi.com.br:Projetos\Documents\C0849 - DER\40_Emissao\03_GRD\0-GRDs_Enviadas DER\21ºMEDIÇÃO-26-03-2024 A 25-04-24\MR.DER-0602_24\" xr:uid="{00000000-0004-0000-0D00-0000AC010000}"/>
    <hyperlink ref="M212" r:id="rId428" display="pw:\\SRVPW3.pls.planservi.com.br:Projetos\Documents\C0849 - DER\40_Emissao\03_GRD\0-GRDs_Enviadas DER\21ºMEDIÇÃO-26-03-2024 A 25-04-24\MR.DER-0602_24\" xr:uid="{00000000-0004-0000-0D00-0000AD010000}"/>
    <hyperlink ref="M213" r:id="rId429" display="pw:\\SRVPW3.pls.planservi.com.br:Projetos\Documents\C0849 - DER\40_Emissao\03_GRD\0-GRDs_Enviadas DER\21ºMEDIÇÃO-26-03-2024 A 25-04-24\MR.DER-0602_24\" xr:uid="{00000000-0004-0000-0D00-0000AE010000}"/>
    <hyperlink ref="M214" r:id="rId430" display="pw:\\SRVPW3.pls.planservi.com.br:Projetos\Documents\C0849 - DER\40_Emissao\03_GRD\0-GRDs_Enviadas DER\21ºMEDIÇÃO-26-03-2024 A 25-04-24\MR.DER-0602_24\" xr:uid="{00000000-0004-0000-0D00-0000AF010000}"/>
    <hyperlink ref="M215" r:id="rId431" display="pw:\\SRVPW3.pls.planservi.com.br:Projetos\Documents\C0849 - DER\40_Emissao\03_GRD\0-GRDs_Enviadas DER\21ºMEDIÇÃO-26-03-2024 A 25-04-24\MR.DER-0602_24\" xr:uid="{00000000-0004-0000-0D00-0000B0010000}"/>
    <hyperlink ref="M216" r:id="rId432" display="pw:\\SRVPW3.pls.planservi.com.br:Projetos\Documents\C0849 - DER\40_Emissao\03_GRD\0-GRDs_Enviadas DER\21ºMEDIÇÃO-26-03-2024 A 25-04-24\MR.DER-0602_24\" xr:uid="{00000000-0004-0000-0D00-0000B1010000}"/>
    <hyperlink ref="M217" r:id="rId433" display="pw:\\SRVPW3.pls.planservi.com.br:Projetos\Documents\C0849 - DER\40_Emissao\03_GRD\0-GRDs_Enviadas DER\21ºMEDIÇÃO-26-03-2024 A 25-04-24\MR.DER-0602_24\" xr:uid="{00000000-0004-0000-0D00-0000B2010000}"/>
    <hyperlink ref="M218" r:id="rId434" display="pw:\\SRVPW3.pls.planservi.com.br:Projetos\Documents\C0849 - DER\40_Emissao\03_GRD\0-GRDs_Enviadas DER\21ºMEDIÇÃO-26-03-2024 A 25-04-24\MR.DER-0602_24\" xr:uid="{00000000-0004-0000-0D00-0000B3010000}"/>
    <hyperlink ref="M219" r:id="rId435" display="pw:\\SRVPW3.pls.planservi.com.br:Projetos\Documents\C0849 - DER\40_Emissao\03_GRD\0-GRDs_Enviadas DER\21ºMEDIÇÃO-26-03-2024 A 25-04-24\MR.DER-0602_24\" xr:uid="{00000000-0004-0000-0D00-0000B4010000}"/>
    <hyperlink ref="M220" r:id="rId436" display="pw:\\SRVPW3.pls.planservi.com.br:Projetos\Documents\C0849 - DER\40_Emissao\03_GRD\0-GRDs_Enviadas DER\21ºMEDIÇÃO-26-03-2024 A 25-04-24\MR.DER-0602_24\" xr:uid="{00000000-0004-0000-0D00-0000B5010000}"/>
    <hyperlink ref="M221" r:id="rId437" display="pw:\\SRVPW3.pls.planservi.com.br:Projetos\Documents\C0849 - DER\40_Emissao\03_GRD\0-GRDs_Enviadas DER\21ºMEDIÇÃO-26-03-2024 A 25-04-24\MR.DER-0602_24\" xr:uid="{00000000-0004-0000-0D00-0000B6010000}"/>
    <hyperlink ref="M222" r:id="rId438" display="pw:\\SRVPW3.pls.planservi.com.br:Projetos\Documents\C0849 - DER\40_Emissao\03_GRD\0-GRDs_Enviadas DER\21ºMEDIÇÃO-26-03-2024 A 25-04-24\MR.DER-0602_24\" xr:uid="{00000000-0004-0000-0D00-0000B7010000}"/>
    <hyperlink ref="M176" r:id="rId439" display="pw:\\SRVPW3.pls.planservi.com.br:Projetos\Documents\C0849 - DER\40_Emissao\03_GRD\0-GRDs_Enviadas DER\21ºMEDIÇÃO-26-03-2024 A 25-04-24\MR.DER-0602_24\" xr:uid="{00000000-0004-0000-0D00-0000B8010000}"/>
    <hyperlink ref="M177" r:id="rId440" display="pw:\\SRVPW3.pls.planservi.com.br:Projetos\Documents\C0849 - DER\40_Emissao\03_GRD\0-GRDs_Enviadas DER\21ºMEDIÇÃO-26-03-2024 A 25-04-24\MR.DER-0602_24\" xr:uid="{00000000-0004-0000-0D00-0000B9010000}"/>
    <hyperlink ref="M178" r:id="rId441" display="pw:\\SRVPW3.pls.planservi.com.br:Projetos\Documents\C0849 - DER\40_Emissao\03_GRD\0-GRDs_Enviadas DER\21ºMEDIÇÃO-26-03-2024 A 25-04-24\MR.DER-0602_24\" xr:uid="{00000000-0004-0000-0D00-0000BA010000}"/>
    <hyperlink ref="M179" r:id="rId442" display="pw:\\SRVPW3.pls.planservi.com.br:Projetos\Documents\C0849 - DER\40_Emissao\03_GRD\0-GRDs_Enviadas DER\21ºMEDIÇÃO-26-03-2024 A 25-04-24\MR.DER-0602_24\" xr:uid="{00000000-0004-0000-0D00-0000BB010000}"/>
    <hyperlink ref="M180" r:id="rId443" display="pw:\\SRVPW3.pls.planservi.com.br:Projetos\Documents\C0849 - DER\40_Emissao\03_GRD\0-GRDs_Enviadas DER\21ºMEDIÇÃO-26-03-2024 A 25-04-24\MR.DER-0602_24\" xr:uid="{00000000-0004-0000-0D00-0000BC010000}"/>
    <hyperlink ref="M181" r:id="rId444" display="pw:\\SRVPW3.pls.planservi.com.br:Projetos\Documents\C0849 - DER\40_Emissao\03_GRD\0-GRDs_Enviadas DER\21ºMEDIÇÃO-26-03-2024 A 25-04-24\MR.DER-0602_24\" xr:uid="{00000000-0004-0000-0D00-0000BD010000}"/>
    <hyperlink ref="AQ738" r:id="rId445" display="pw:\\SRVPW3.pls.planservi.com.br:Projetos\Documents\C0849 - DER\40_Emissao\03_GRD\0-GRDs_Enviadas DER\21ºMEDIÇÃO-26-03-2024 A 25-04-24\MR.DER-0598_24\" xr:uid="{00000000-0004-0000-0D00-0000BF010000}"/>
    <hyperlink ref="AQ736" r:id="rId446" display="pw:\\SRVPW3.pls.planservi.com.br:Projetos\Documents\C0849 - DER\40_Emissao\03_GRD\0-GRDs_Enviadas DER\21ºMEDIÇÃO-26-03-2024 A 25-04-24\MR.DER-0598_24\" xr:uid="{00000000-0004-0000-0D00-0000C0010000}"/>
    <hyperlink ref="S57" r:id="rId447" display="pw:\\SRVPW3.pls.planservi.com.br:Projetos\Documents\C0849 - DER\40_Emissao\03_GRD\0-GRDs_Enviadas DER\21ºMEDIÇÃO-26-03-2024 A 25-04-24\MR.DER-0609_24\" xr:uid="{00000000-0004-0000-0D00-0000C1010000}"/>
    <hyperlink ref="S58" r:id="rId448" display="pw:\\SRVPW3.pls.planservi.com.br:Projetos\Documents\C0849 - DER\40_Emissao\03_GRD\0-GRDs_Enviadas DER\21ºMEDIÇÃO-26-03-2024 A 25-04-24\MR.DER-0609_24\" xr:uid="{00000000-0004-0000-0D00-0000C2010000}"/>
    <hyperlink ref="S59" r:id="rId449" display="pw:\\SRVPW3.pls.planservi.com.br:Projetos\Documents\C0849 - DER\40_Emissao\03_GRD\0-GRDs_Enviadas DER\21ºMEDIÇÃO-26-03-2024 A 25-04-24\MR.DER-0609_24\" xr:uid="{00000000-0004-0000-0D00-0000C3010000}"/>
    <hyperlink ref="S60" r:id="rId450" display="pw:\\SRVPW3.pls.planservi.com.br:Projetos\Documents\C0849 - DER\40_Emissao\03_GRD\0-GRDs_Enviadas DER\21ºMEDIÇÃO-26-03-2024 A 25-04-24\MR.DER-0609_24\" xr:uid="{00000000-0004-0000-0D00-0000C4010000}"/>
    <hyperlink ref="S61" r:id="rId451" display="pw:\\SRVPW3.pls.planservi.com.br:Projetos\Documents\C0849 - DER\40_Emissao\03_GRD\0-GRDs_Enviadas DER\21ºMEDIÇÃO-26-03-2024 A 25-04-24\MR.DER-0609_24\" xr:uid="{00000000-0004-0000-0D00-0000C5010000}"/>
    <hyperlink ref="S62" r:id="rId452" display="pw:\\SRVPW3.pls.planservi.com.br:Projetos\Documents\C0849 - DER\40_Emissao\03_GRD\0-GRDs_Enviadas DER\21ºMEDIÇÃO-26-03-2024 A 25-04-24\MR.DER-0609_24\" xr:uid="{00000000-0004-0000-0D00-0000C6010000}"/>
    <hyperlink ref="S63" r:id="rId453" display="pw:\\SRVPW3.pls.planservi.com.br:Projetos\Documents\C0849 - DER\40_Emissao\03_GRD\0-GRDs_Enviadas DER\21ºMEDIÇÃO-26-03-2024 A 25-04-24\MR.DER-0609_24\" xr:uid="{00000000-0004-0000-0D00-0000C7010000}"/>
    <hyperlink ref="S64" r:id="rId454" display="pw:\\SRVPW3.pls.planservi.com.br:Projetos\Documents\C0849 - DER\40_Emissao\03_GRD\0-GRDs_Enviadas DER\21ºMEDIÇÃO-26-03-2024 A 25-04-24\MR.DER-0609_24\" xr:uid="{00000000-0004-0000-0D00-0000C8010000}"/>
    <hyperlink ref="S65" r:id="rId455" display="pw:\\SRVPW3.pls.planservi.com.br:Projetos\Documents\C0849 - DER\40_Emissao\03_GRD\0-GRDs_Enviadas DER\21ºMEDIÇÃO-26-03-2024 A 25-04-24\MR.DER-0609_24\" xr:uid="{00000000-0004-0000-0D00-0000C9010000}"/>
    <hyperlink ref="S66" r:id="rId456" display="pw:\\SRVPW3.pls.planservi.com.br:Projetos\Documents\C0849 - DER\40_Emissao\03_GRD\0-GRDs_Enviadas DER\21ºMEDIÇÃO-26-03-2024 A 25-04-24\MR.DER-0609_24\" xr:uid="{00000000-0004-0000-0D00-0000CA010000}"/>
    <hyperlink ref="S67" r:id="rId457" display="pw:\\SRVPW3.pls.planservi.com.br:Projetos\Documents\C0849 - DER\40_Emissao\03_GRD\0-GRDs_Enviadas DER\21ºMEDIÇÃO-26-03-2024 A 25-04-24\MR.DER-0609_24\" xr:uid="{00000000-0004-0000-0D00-0000CB010000}"/>
    <hyperlink ref="S68" r:id="rId458" display="pw:\\SRVPW3.pls.planservi.com.br:Projetos\Documents\C0849 - DER\40_Emissao\03_GRD\0-GRDs_Enviadas DER\21ºMEDIÇÃO-26-03-2024 A 25-04-24\MR.DER-0609_24\" xr:uid="{00000000-0004-0000-0D00-0000CC010000}"/>
    <hyperlink ref="S69" r:id="rId459" display="pw:\\SRVPW3.pls.planservi.com.br:Projetos\Documents\C0849 - DER\40_Emissao\03_GRD\0-GRDs_Enviadas DER\21ºMEDIÇÃO-26-03-2024 A 25-04-24\MR.DER-0609_24\" xr:uid="{00000000-0004-0000-0D00-0000CD010000}"/>
    <hyperlink ref="S70" r:id="rId460" display="pw:\\SRVPW3.pls.planservi.com.br:Projetos\Documents\C0849 - DER\40_Emissao\03_GRD\0-GRDs_Enviadas DER\21ºMEDIÇÃO-26-03-2024 A 25-04-24\MR.DER-0609_24\" xr:uid="{00000000-0004-0000-0D00-0000CE010000}"/>
    <hyperlink ref="S71" r:id="rId461" display="pw:\\SRVPW3.pls.planservi.com.br:Projetos\Documents\C0849 - DER\40_Emissao\03_GRD\0-GRDs_Enviadas DER\21ºMEDIÇÃO-26-03-2024 A 25-04-24\MR.DER-0609_24\" xr:uid="{00000000-0004-0000-0D00-0000CF010000}"/>
    <hyperlink ref="S72" r:id="rId462" display="pw:\\SRVPW3.pls.planservi.com.br:Projetos\Documents\C0849 - DER\40_Emissao\03_GRD\0-GRDs_Enviadas DER\21ºMEDIÇÃO-26-03-2024 A 25-04-24\MR.DER-0609_24\" xr:uid="{00000000-0004-0000-0D00-0000D0010000}"/>
    <hyperlink ref="S73" r:id="rId463" display="pw:\\SRVPW3.pls.planservi.com.br:Projetos\Documents\C0849 - DER\40_Emissao\03_GRD\0-GRDs_Enviadas DER\21ºMEDIÇÃO-26-03-2024 A 25-04-24\MR.DER-0609_24\" xr:uid="{00000000-0004-0000-0D00-0000D1010000}"/>
    <hyperlink ref="S74" r:id="rId464" display="pw:\\SRVPW3.pls.planservi.com.br:Projetos\Documents\C0849 - DER\40_Emissao\03_GRD\0-GRDs_Enviadas DER\21ºMEDIÇÃO-26-03-2024 A 25-04-24\MR.DER-0609_24\" xr:uid="{00000000-0004-0000-0D00-0000D2010000}"/>
    <hyperlink ref="S75" r:id="rId465" display="pw:\\SRVPW3.pls.planservi.com.br:Projetos\Documents\C0849 - DER\40_Emissao\03_GRD\0-GRDs_Enviadas DER\21ºMEDIÇÃO-26-03-2024 A 25-04-24\MR.DER-0609_24\" xr:uid="{00000000-0004-0000-0D00-0000D3010000}"/>
    <hyperlink ref="S76" r:id="rId466" display="pw:\\SRVPW3.pls.planservi.com.br:Projetos\Documents\C0849 - DER\40_Emissao\03_GRD\0-GRDs_Enviadas DER\21ºMEDIÇÃO-26-03-2024 A 25-04-24\MR.DER-0609_24\" xr:uid="{00000000-0004-0000-0D00-0000D4010000}"/>
    <hyperlink ref="S77" r:id="rId467" display="pw:\\SRVPW3.pls.planservi.com.br:Projetos\Documents\C0849 - DER\40_Emissao\03_GRD\0-GRDs_Enviadas DER\21ºMEDIÇÃO-26-03-2024 A 25-04-24\MR.DER-0609_24\" xr:uid="{00000000-0004-0000-0D00-0000D5010000}"/>
    <hyperlink ref="S78" r:id="rId468" display="pw:\\SRVPW3.pls.planservi.com.br:Projetos\Documents\C0849 - DER\40_Emissao\03_GRD\0-GRDs_Enviadas DER\21ºMEDIÇÃO-26-03-2024 A 25-04-24\MR.DER-0609_24\" xr:uid="{00000000-0004-0000-0D00-0000D6010000}"/>
    <hyperlink ref="S79" r:id="rId469" display="pw:\\SRVPW3.pls.planservi.com.br:Projetos\Documents\C0849 - DER\40_Emissao\03_GRD\0-GRDs_Enviadas DER\21ºMEDIÇÃO-26-03-2024 A 25-04-24\MR.DER-0609_24\" xr:uid="{00000000-0004-0000-0D00-0000D7010000}"/>
    <hyperlink ref="S80" r:id="rId470" display="pw:\\SRVPW3.pls.planservi.com.br:Projetos\Documents\C0849 - DER\40_Emissao\03_GRD\0-GRDs_Enviadas DER\21ºMEDIÇÃO-26-03-2024 A 25-04-24\MR.DER-0609_24\" xr:uid="{00000000-0004-0000-0D00-0000D8010000}"/>
    <hyperlink ref="S81" r:id="rId471" display="pw:\\SRVPW3.pls.planservi.com.br:Projetos\Documents\C0849 - DER\40_Emissao\03_GRD\0-GRDs_Enviadas DER\21ºMEDIÇÃO-26-03-2024 A 25-04-24\MR.DER-0609_24\" xr:uid="{00000000-0004-0000-0D00-0000D9010000}"/>
    <hyperlink ref="S82" r:id="rId472" display="pw:\\SRVPW3.pls.planservi.com.br:Projetos\Documents\C0849 - DER\40_Emissao\03_GRD\0-GRDs_Enviadas DER\21ºMEDIÇÃO-26-03-2024 A 25-04-24\MR.DER-0609_24\" xr:uid="{00000000-0004-0000-0D00-0000DA010000}"/>
    <hyperlink ref="S83" r:id="rId473" display="pw:\\SRVPW3.pls.planservi.com.br:Projetos\Documents\C0849 - DER\40_Emissao\03_GRD\0-GRDs_Enviadas DER\21ºMEDIÇÃO-26-03-2024 A 25-04-24\MR.DER-0609_24\" xr:uid="{00000000-0004-0000-0D00-0000DB010000}"/>
    <hyperlink ref="S84" r:id="rId474" display="pw:\\SRVPW3.pls.planservi.com.br:Projetos\Documents\C0849 - DER\40_Emissao\03_GRD\0-GRDs_Enviadas DER\21ºMEDIÇÃO-26-03-2024 A 25-04-24\MR.DER-0609_24\" xr:uid="{00000000-0004-0000-0D00-0000DC010000}"/>
    <hyperlink ref="S85" r:id="rId475" display="pw:\\SRVPW3.pls.planservi.com.br:Projetos\Documents\C0849 - DER\40_Emissao\03_GRD\0-GRDs_Enviadas DER\21ºMEDIÇÃO-26-03-2024 A 25-04-24\MR.DER-0609_24\" xr:uid="{00000000-0004-0000-0D00-0000DD010000}"/>
    <hyperlink ref="S86" r:id="rId476" display="pw:\\SRVPW3.pls.planservi.com.br:Projetos\Documents\C0849 - DER\40_Emissao\03_GRD\0-GRDs_Enviadas DER\21ºMEDIÇÃO-26-03-2024 A 25-04-24\MR.DER-0609_24\" xr:uid="{00000000-0004-0000-0D00-0000DE010000}"/>
    <hyperlink ref="S87" r:id="rId477" display="pw:\\SRVPW3.pls.planservi.com.br:Projetos\Documents\C0849 - DER\40_Emissao\03_GRD\0-GRDs_Enviadas DER\21ºMEDIÇÃO-26-03-2024 A 25-04-24\MR.DER-0609_24\" xr:uid="{00000000-0004-0000-0D00-0000DF010000}"/>
    <hyperlink ref="S88" r:id="rId478" display="pw:\\SRVPW3.pls.planservi.com.br:Projetos\Documents\C0849 - DER\40_Emissao\03_GRD\0-GRDs_Enviadas DER\21ºMEDIÇÃO-26-03-2024 A 25-04-24\MR.DER-0609_24\" xr:uid="{00000000-0004-0000-0D00-0000E0010000}"/>
    <hyperlink ref="S89" r:id="rId479" display="pw:\\SRVPW3.pls.planservi.com.br:Projetos\Documents\C0849 - DER\40_Emissao\03_GRD\0-GRDs_Enviadas DER\21ºMEDIÇÃO-26-03-2024 A 25-04-24\MR.DER-0609_24\" xr:uid="{00000000-0004-0000-0D00-0000E1010000}"/>
    <hyperlink ref="S90" r:id="rId480" display="pw:\\SRVPW3.pls.planservi.com.br:Projetos\Documents\C0849 - DER\40_Emissao\03_GRD\0-GRDs_Enviadas DER\21ºMEDIÇÃO-26-03-2024 A 25-04-24\MR.DER-0609_24\" xr:uid="{00000000-0004-0000-0D00-0000E2010000}"/>
    <hyperlink ref="S91" r:id="rId481" display="pw:\\SRVPW3.pls.planservi.com.br:Projetos\Documents\C0849 - DER\40_Emissao\03_GRD\0-GRDs_Enviadas DER\21ºMEDIÇÃO-26-03-2024 A 25-04-24\MR.DER-0609_24\" xr:uid="{00000000-0004-0000-0D00-0000E3010000}"/>
    <hyperlink ref="S92" r:id="rId482" display="pw:\\SRVPW3.pls.planservi.com.br:Projetos\Documents\C0849 - DER\40_Emissao\03_GRD\0-GRDs_Enviadas DER\21ºMEDIÇÃO-26-03-2024 A 25-04-24\MR.DER-0609_24\" xr:uid="{00000000-0004-0000-0D00-0000E4010000}"/>
    <hyperlink ref="S93" r:id="rId483" display="pw:\\SRVPW3.pls.planservi.com.br:Projetos\Documents\C0849 - DER\40_Emissao\03_GRD\0-GRDs_Enviadas DER\21ºMEDIÇÃO-26-03-2024 A 25-04-24\MR.DER-0609_24\" xr:uid="{00000000-0004-0000-0D00-0000E5010000}"/>
    <hyperlink ref="S94" r:id="rId484" display="pw:\\SRVPW3.pls.planservi.com.br:Projetos\Documents\C0849 - DER\40_Emissao\03_GRD\0-GRDs_Enviadas DER\21ºMEDIÇÃO-26-03-2024 A 25-04-24\MR.DER-0609_24\" xr:uid="{00000000-0004-0000-0D00-0000E6010000}"/>
    <hyperlink ref="S95" r:id="rId485" display="pw:\\SRVPW3.pls.planservi.com.br:Projetos\Documents\C0849 - DER\40_Emissao\03_GRD\0-GRDs_Enviadas DER\21ºMEDIÇÃO-26-03-2024 A 25-04-24\MR.DER-0609_24\" xr:uid="{00000000-0004-0000-0D00-0000E7010000}"/>
    <hyperlink ref="S96" r:id="rId486" display="pw:\\SRVPW3.pls.planservi.com.br:Projetos\Documents\C0849 - DER\40_Emissao\03_GRD\0-GRDs_Enviadas DER\21ºMEDIÇÃO-26-03-2024 A 25-04-24\MR.DER-0609_24\" xr:uid="{00000000-0004-0000-0D00-0000E8010000}"/>
    <hyperlink ref="S97" r:id="rId487" display="pw:\\SRVPW3.pls.planservi.com.br:Projetos\Documents\C0849 - DER\40_Emissao\03_GRD\0-GRDs_Enviadas DER\21ºMEDIÇÃO-26-03-2024 A 25-04-24\MR.DER-0609_24\" xr:uid="{00000000-0004-0000-0D00-0000E9010000}"/>
    <hyperlink ref="S98" r:id="rId488" display="pw:\\SRVPW3.pls.planservi.com.br:Projetos\Documents\C0849 - DER\40_Emissao\03_GRD\0-GRDs_Enviadas DER\21ºMEDIÇÃO-26-03-2024 A 25-04-24\MR.DER-0609_24\" xr:uid="{00000000-0004-0000-0D00-0000EA010000}"/>
    <hyperlink ref="S99" r:id="rId489" display="pw:\\SRVPW3.pls.planservi.com.br:Projetos\Documents\C0849 - DER\40_Emissao\03_GRD\0-GRDs_Enviadas DER\21ºMEDIÇÃO-26-03-2024 A 25-04-24\MR.DER-0609_24\" xr:uid="{00000000-0004-0000-0D00-0000EB010000}"/>
    <hyperlink ref="S55" r:id="rId490" display="pw:\\SRVPW3.pls.planservi.com.br:Projetos\Documents\C0849 - DER\40_Emissao\03_GRD\0-GRDs_Enviadas DER\21ºMEDIÇÃO-26-03-2024 A 25-04-24\MR.DER-0609_24\" xr:uid="{00000000-0004-0000-0D00-0000EC010000}"/>
    <hyperlink ref="S56" r:id="rId491" display="pw:\\SRVPW3.pls.planservi.com.br:Projetos\Documents\C0849 - DER\40_Emissao\03_GRD\0-GRDs_Enviadas DER\21ºMEDIÇÃO-26-03-2024 A 25-04-24\MR.DER-0609_24\" xr:uid="{00000000-0004-0000-0D00-0000ED010000}"/>
    <hyperlink ref="M300" r:id="rId492" display="pw:\\SRVPW3.pls.planservi.com.br:Projetos\Documents\C0849 - DER\40_Emissao\03_GRD\0-GRDs_Enviadas DER\21ºMEDIÇÃO-26-03-2024 A 25-04-24\MR.DER-0617_24\" xr:uid="{00000000-0004-0000-0D00-0000EE010000}"/>
    <hyperlink ref="M301" r:id="rId493" display="pw:\\SRVPW3.pls.planservi.com.br:Projetos\Documents\C0849 - DER\40_Emissao\03_GRD\0-GRDs_Enviadas DER\21ºMEDIÇÃO-26-03-2024 A 25-04-24\MR.DER-0617_24\" xr:uid="{00000000-0004-0000-0D00-0000EF010000}"/>
    <hyperlink ref="AK767" r:id="rId494" display="pw:\\SRVPW3.pls.planservi.com.br:Projetos\Documents\C0849 - DER\40_Emissao\03_GRD\0-GRDs_Enviadas DER\21ºMEDIÇÃO-26-03-2024 A 25-04-24\MR.DER-0622_24\" xr:uid="{00000000-0004-0000-0D00-0000F0010000}"/>
    <hyperlink ref="AK768" r:id="rId495" display="pw:\\SRVPW3.pls.planservi.com.br:Projetos\Documents\C0849 - DER\40_Emissao\03_GRD\0-GRDs_Enviadas DER\21ºMEDIÇÃO-26-03-2024 A 25-04-24\MR.DER-0622_24\" xr:uid="{00000000-0004-0000-0D00-0000F1010000}"/>
    <hyperlink ref="AK769" r:id="rId496" display="pw:\\SRVPW3.pls.planservi.com.br:Projetos\Documents\C0849 - DER\40_Emissao\03_GRD\0-GRDs_Enviadas DER\21ºMEDIÇÃO-26-03-2024 A 25-04-24\MR.DER-0622_24\" xr:uid="{00000000-0004-0000-0D00-0000F2010000}"/>
    <hyperlink ref="S770" r:id="rId497" display="pw:\\SRVPW3.pls.planservi.com.br:Projetos\Documents\C0849 - DER\40_Emissao\03_GRD\0-GRDs_Enviadas DER\21ºMEDIÇÃO-26-03-2024 A 25-04-24\MR.DER-0622_24\" xr:uid="{00000000-0004-0000-0D00-0000F3010000}"/>
    <hyperlink ref="M6" r:id="rId498" display="pw:\\SRVPW3.pls.planservi.com.br:Projetos\Documents\C0849 - DER\40_Emissao\03_GRD\0-GRDs_Enviadas DER\21ºMEDIÇÃO-26-03-2024 A 25-04-24\MR.DER-0623_24\" xr:uid="{00000000-0004-0000-0D00-0000F4010000}"/>
    <hyperlink ref="M7" r:id="rId499" display="pw:\\SRVPW3.pls.planservi.com.br:Projetos\Documents\C0849 - DER\40_Emissao\03_GRD\0-GRDs_Enviadas DER\21ºMEDIÇÃO-26-03-2024 A 25-04-24\MR.DER-0623_24\" xr:uid="{00000000-0004-0000-0D00-0000F5010000}"/>
    <hyperlink ref="AK743" r:id="rId500" display="pw:\\SRVPW3.pls.planservi.com.br:Projetos\Documents\C0849 - DER\40_Emissao\03_GRD\0-GRDs_Enviadas DER\21ºMEDIÇÃO-26-03-2024 A 25-04-24\MR.DER-0615_24\" xr:uid="{00000000-0004-0000-0D00-0000F6010000}"/>
    <hyperlink ref="AK748" r:id="rId501" display="pw:\\SRVPW3.pls.planservi.com.br:Projetos\Documents\C0849 - DER\40_Emissao\03_GRD\0-GRDs_Enviadas DER\21ºMEDIÇÃO-26-03-2024 A 25-04-24\MR.DER-0615_24\" xr:uid="{00000000-0004-0000-0D00-0000F7010000}"/>
    <hyperlink ref="AQ753" r:id="rId502" display="pw:\\SRVPW3.pls.planservi.com.br:Projetos\Documents\C0849 - DER\40_Emissao\03_GRD\0-GRDs_Enviadas DER\21ºMEDIÇÃO-26-03-2024 A 25-04-24\MR.DER-0615_24\" xr:uid="{00000000-0004-0000-0D00-0000F8010000}"/>
    <hyperlink ref="AK763" r:id="rId503" display="pw:\\SRVPW3.pls.planservi.com.br:Projetos\Documents\C0849 - DER\40_Emissao\03_GRD\0-GRDs_Enviadas DER\21ºMEDIÇÃO-26-03-2024 A 25-04-24\MR.DER-0615_24\" xr:uid="{00000000-0004-0000-0D00-0000F9010000}"/>
    <hyperlink ref="M744" r:id="rId504" display="pw:\\SRVPW3.pls.planservi.com.br:Projetos\Documents\C0849 - DER\40_Emissao\03_GRD\0-GRDs_Enviadas DER\21ºMEDIÇÃO-26-03-2024 A 25-04-24\MR.DER-0615_24\" xr:uid="{00000000-0004-0000-0D00-0000FA010000}"/>
    <hyperlink ref="S750" r:id="rId505" display="pw:\\SRVPW3.pls.planservi.com.br:Projetos\Documents\C0849 - DER\40_Emissao\03_GRD\0-GRDs_Enviadas DER\21ºMEDIÇÃO-26-03-2024 A 25-04-24\MR.DER-0615_24\" xr:uid="{00000000-0004-0000-0D00-0000FB010000}"/>
    <hyperlink ref="S754" r:id="rId506" display="pw:\\SRVPW3.pls.planservi.com.br:Projetos\Documents\C0849 - DER\40_Emissao\03_GRD\0-GRDs_Enviadas DER\21ºMEDIÇÃO-26-03-2024 A 25-04-24\MR.DER-0615_24\" xr:uid="{00000000-0004-0000-0D00-0000FC010000}"/>
    <hyperlink ref="S760" r:id="rId507" display="pw:\\SRVPW3.pls.planservi.com.br:Projetos\Documents\C0849 - DER\40_Emissao\03_GRD\0-GRDs_Enviadas DER\21ºMEDIÇÃO-26-03-2024 A 25-04-24\MR.DER-0615_24\" xr:uid="{00000000-0004-0000-0D00-0000FD010000}"/>
    <hyperlink ref="S764" r:id="rId508" display="pw:\\SRVPW3.pls.planservi.com.br:Projetos\Documents\C0849 - DER\40_Emissao\03_GRD\0-GRDs_Enviadas DER\21ºMEDIÇÃO-26-03-2024 A 25-04-24\MR.DER-0615_24\" xr:uid="{00000000-0004-0000-0D00-0000FE010000}"/>
    <hyperlink ref="AQ746" r:id="rId509" display="pw:\\SRVPW3.pls.planservi.com.br:Projetos\Documents\C0849 - DER\40_Emissao\03_GRD\0-GRDs_Enviadas DER\21ºMEDIÇÃO-26-03-2024 A 25-04-24\MR.DER-0615_24\" xr:uid="{00000000-0004-0000-0D00-000000020000}"/>
    <hyperlink ref="AQ743" r:id="rId510" display="pw:\\SRVPW3.pls.planservi.com.br:Projetos\Documents\C0849 - DER\40_Emissao\03_GRD\0-GRDs_Enviadas DER\21ºMEDIÇÃO-26-03-2024 A 25-04-24\MR.DER-0629_24\" xr:uid="{00000000-0004-0000-0D00-000001020000}"/>
    <hyperlink ref="M120" r:id="rId511" display="pw:\\SRVPW3.pls.planservi.com.br:Projetos\Documents\C0849 - DER\40_Emissao\03_GRD\0-GRDs_Enviadas DER\20ºMEDIÇÃO-26-02-2024 A 25-03-24\MR.DER-0581_24\" xr:uid="{00000000-0004-0000-0D00-000002020000}"/>
    <hyperlink ref="M121" r:id="rId512" display="pw:\\SRVPW3.pls.planservi.com.br:Projetos\Documents\C0849 - DER\40_Emissao\03_GRD\0-GRDs_Enviadas DER\20ºMEDIÇÃO-26-02-2024 A 25-03-24\MR.DER-0581_24\" xr:uid="{00000000-0004-0000-0D00-000003020000}"/>
    <hyperlink ref="M122" r:id="rId513" display="pw:\\SRVPW3.pls.planservi.com.br:Projetos\Documents\C0849 - DER\40_Emissao\03_GRD\0-GRDs_Enviadas DER\20ºMEDIÇÃO-26-02-2024 A 25-03-24\MR.DER-0581_24\" xr:uid="{00000000-0004-0000-0D00-000004020000}"/>
    <hyperlink ref="M114" r:id="rId514" display="pw:\\SRVPW3.pls.planservi.com.br:Projetos\Documents\C0849 - DER\40_Emissao\03_GRD\0-GRDs_Enviadas DER\21ºMEDIÇÃO-26-03-2024 A 25-04-24\MR.DER-0601_24\" xr:uid="{00000000-0004-0000-0D00-000005020000}"/>
    <hyperlink ref="M115" r:id="rId515" display="pw:\\SRVPW3.pls.planservi.com.br:Projetos\Documents\C0849 - DER\40_Emissao\03_GRD\0-GRDs_Enviadas DER\21ºMEDIÇÃO-26-03-2024 A 25-04-24\MR.DER-0601_24\" xr:uid="{00000000-0004-0000-0D00-000006020000}"/>
    <hyperlink ref="M116" r:id="rId516" display="pw:\\SRVPW3.pls.planservi.com.br:Projetos\Documents\C0849 - DER\40_Emissao\03_GRD\0-GRDs_Enviadas DER\21ºMEDIÇÃO-26-03-2024 A 25-04-24\MR.DER-0601_24\" xr:uid="{00000000-0004-0000-0D00-000007020000}"/>
    <hyperlink ref="M117" r:id="rId517" display="pw:\\SRVPW3.pls.planservi.com.br:Projetos\Documents\C0849 - DER\40_Emissao\03_GRD\0-GRDs_Enviadas DER\21ºMEDIÇÃO-26-03-2024 A 25-04-24\MR.DER-0601_24\" xr:uid="{00000000-0004-0000-0D00-000008020000}"/>
    <hyperlink ref="M118" r:id="rId518" display="pw:\\SRVPW3.pls.planservi.com.br:Projetos\Documents\C0849 - DER\40_Emissao\03_GRD\0-GRDs_Enviadas DER\21ºMEDIÇÃO-26-03-2024 A 25-04-24\MR.DER-0601_24\" xr:uid="{00000000-0004-0000-0D00-000009020000}"/>
    <hyperlink ref="M119" r:id="rId519" display="pw:\\SRVPW3.pls.planservi.com.br:Projetos\Documents\C0849 - DER\40_Emissao\03_GRD\0-GRDs_Enviadas DER\21ºMEDIÇÃO-26-03-2024 A 25-04-24\MR.DER-0601_24\" xr:uid="{00000000-0004-0000-0D00-00000A020000}"/>
    <hyperlink ref="M127" r:id="rId520" display="pw:\\SRVPW3.pls.planservi.com.br:Projetos\Documents\C0849 - DER\40_Emissao\03_GRD\0-GRDs_Enviadas DER\20ºMEDIÇÃO-26-02-2024 A 25-03-24\MR.DER-0581_24\" xr:uid="{00000000-0004-0000-0D00-00000B020000}"/>
    <hyperlink ref="M128" r:id="rId521" display="pw:\\SRVPW3.pls.planservi.com.br:Projetos\Documents\C0849 - DER\40_Emissao\03_GRD\0-GRDs_Enviadas DER\20ºMEDIÇÃO-26-02-2024 A 25-03-24\MR.DER-0581_24\" xr:uid="{00000000-0004-0000-0D00-00000C020000}"/>
    <hyperlink ref="M129" r:id="rId522" display="pw:\\SRVPW3.pls.planservi.com.br:Projetos\Documents\C0849 - DER\40_Emissao\03_GRD\0-GRDs_Enviadas DER\20ºMEDIÇÃO-26-02-2024 A 25-03-24\MR.DER-0581_24\" xr:uid="{00000000-0004-0000-0D00-00000D020000}"/>
    <hyperlink ref="M130" r:id="rId523" display="pw:\\SRVPW3.pls.planservi.com.br:Projetos\Documents\C0849 - DER\40_Emissao\03_GRD\0-GRDs_Enviadas DER\20ºMEDIÇÃO-26-02-2024 A 25-03-24\MR.DER-0581_24\" xr:uid="{00000000-0004-0000-0D00-00000E020000}"/>
    <hyperlink ref="M131" r:id="rId524" display="pw:\\SRVPW3.pls.planservi.com.br:Projetos\Documents\C0849 - DER\40_Emissao\03_GRD\0-GRDs_Enviadas DER\20ºMEDIÇÃO-26-02-2024 A 25-03-24\MR.DER-0581_24\" xr:uid="{00000000-0004-0000-0D00-00000F020000}"/>
    <hyperlink ref="M132" r:id="rId525" display="pw:\\SRVPW3.pls.planservi.com.br:Projetos\Documents\C0849 - DER\40_Emissao\03_GRD\0-GRDs_Enviadas DER\20ºMEDIÇÃO-26-02-2024 A 25-03-24\MR.DER-0581_24\" xr:uid="{00000000-0004-0000-0D00-000010020000}"/>
    <hyperlink ref="M133" r:id="rId526" display="pw:\\SRVPW3.pls.planservi.com.br:Projetos\Documents\C0849 - DER\40_Emissao\03_GRD\0-GRDs_Enviadas DER\20ºMEDIÇÃO-26-02-2024 A 25-03-24\MR.DER-0581_24\" xr:uid="{00000000-0004-0000-0D00-000011020000}"/>
    <hyperlink ref="M134" r:id="rId527" display="pw:\\SRVPW3.pls.planservi.com.br:Projetos\Documents\C0849 - DER\40_Emissao\03_GRD\0-GRDs_Enviadas DER\20ºMEDIÇÃO-26-02-2024 A 25-03-24\MR.DER-0581_24\" xr:uid="{00000000-0004-0000-0D00-000012020000}"/>
    <hyperlink ref="M135" r:id="rId528" display="pw:\\SRVPW3.pls.planservi.com.br:Projetos\Documents\C0849 - DER\40_Emissao\03_GRD\0-GRDs_Enviadas DER\20ºMEDIÇÃO-26-02-2024 A 25-03-24\MR.DER-0581_24\" xr:uid="{00000000-0004-0000-0D00-000013020000}"/>
    <hyperlink ref="M136" r:id="rId529" display="pw:\\SRVPW3.pls.planservi.com.br:Projetos\Documents\C0849 - DER\40_Emissao\03_GRD\0-GRDs_Enviadas DER\20ºMEDIÇÃO-26-02-2024 A 25-03-24\MR.DER-0581_24\" xr:uid="{00000000-0004-0000-0D00-000014020000}"/>
    <hyperlink ref="M137" r:id="rId530" display="pw:\\SRVPW3.pls.planservi.com.br:Projetos\Documents\C0849 - DER\40_Emissao\03_GRD\0-GRDs_Enviadas DER\20ºMEDIÇÃO-26-02-2024 A 25-03-24\MR.DER-0581_24\" xr:uid="{00000000-0004-0000-0D00-000015020000}"/>
    <hyperlink ref="M138" r:id="rId531" display="pw:\\SRVPW3.pls.planservi.com.br:Projetos\Documents\C0849 - DER\40_Emissao\03_GRD\0-GRDs_Enviadas DER\20ºMEDIÇÃO-26-02-2024 A 25-03-24\MR.DER-0581_24\" xr:uid="{00000000-0004-0000-0D00-000016020000}"/>
    <hyperlink ref="M139" r:id="rId532" display="pw:\\SRVPW3.pls.planservi.com.br:Projetos\Documents\C0849 - DER\40_Emissao\03_GRD\0-GRDs_Enviadas DER\20ºMEDIÇÃO-26-02-2024 A 25-03-24\MR.DER-0581_24\" xr:uid="{00000000-0004-0000-0D00-000017020000}"/>
    <hyperlink ref="M140" r:id="rId533" display="pw:\\SRVPW3.pls.planservi.com.br:Projetos\Documents\C0849 - DER\40_Emissao\03_GRD\0-GRDs_Enviadas DER\20ºMEDIÇÃO-26-02-2024 A 25-03-24\MR.DER-0581_24\" xr:uid="{00000000-0004-0000-0D00-000018020000}"/>
    <hyperlink ref="M141" r:id="rId534" display="pw:\\SRVPW3.pls.planservi.com.br:Projetos\Documents\C0849 - DER\40_Emissao\03_GRD\0-GRDs_Enviadas DER\20ºMEDIÇÃO-26-02-2024 A 25-03-24\MR.DER-0581_24\" xr:uid="{00000000-0004-0000-0D00-000019020000}"/>
    <hyperlink ref="M142" r:id="rId535" display="pw:\\SRVPW3.pls.planservi.com.br:Projetos\Documents\C0849 - DER\40_Emissao\03_GRD\0-GRDs_Enviadas DER\20ºMEDIÇÃO-26-02-2024 A 25-03-24\MR.DER-0581_24\" xr:uid="{00000000-0004-0000-0D00-00001A020000}"/>
    <hyperlink ref="M143" r:id="rId536" display="pw:\\SRVPW3.pls.planservi.com.br:Projetos\Documents\C0849 - DER\40_Emissao\03_GRD\0-GRDs_Enviadas DER\20ºMEDIÇÃO-26-02-2024 A 25-03-24\MR.DER-0581_24\" xr:uid="{00000000-0004-0000-0D00-00001B020000}"/>
    <hyperlink ref="M144" r:id="rId537" display="pw:\\SRVPW3.pls.planservi.com.br:Projetos\Documents\C0849 - DER\40_Emissao\03_GRD\0-GRDs_Enviadas DER\20ºMEDIÇÃO-26-02-2024 A 25-03-24\MR.DER-0581_24\" xr:uid="{00000000-0004-0000-0D00-00001C020000}"/>
    <hyperlink ref="M145" r:id="rId538" display="pw:\\SRVPW3.pls.planservi.com.br:Projetos\Documents\C0849 - DER\40_Emissao\03_GRD\0-GRDs_Enviadas DER\20ºMEDIÇÃO-26-02-2024 A 25-03-24\MR.DER-0581_24\" xr:uid="{00000000-0004-0000-0D00-00001D020000}"/>
    <hyperlink ref="M146" r:id="rId539" display="pw:\\SRVPW3.pls.planservi.com.br:Projetos\Documents\C0849 - DER\40_Emissao\03_GRD\0-GRDs_Enviadas DER\20ºMEDIÇÃO-26-02-2024 A 25-03-24\MR.DER-0581_24\" xr:uid="{00000000-0004-0000-0D00-00001E020000}"/>
    <hyperlink ref="M147" r:id="rId540" display="pw:\\SRVPW3.pls.planservi.com.br:Projetos\Documents\C0849 - DER\40_Emissao\03_GRD\0-GRDs_Enviadas DER\20ºMEDIÇÃO-26-02-2024 A 25-03-24\MR.DER-0581_24\" xr:uid="{00000000-0004-0000-0D00-00001F020000}"/>
    <hyperlink ref="M148" r:id="rId541" display="pw:\\SRVPW3.pls.planservi.com.br:Projetos\Documents\C0849 - DER\40_Emissao\03_GRD\0-GRDs_Enviadas DER\20ºMEDIÇÃO-26-02-2024 A 25-03-24\MR.DER-0581_24\" xr:uid="{00000000-0004-0000-0D00-000020020000}"/>
    <hyperlink ref="M149" r:id="rId542" display="pw:\\SRVPW3.pls.planservi.com.br:Projetos\Documents\C0849 - DER\40_Emissao\03_GRD\0-GRDs_Enviadas DER\20ºMEDIÇÃO-26-02-2024 A 25-03-24\MR.DER-0581_24\" xr:uid="{00000000-0004-0000-0D00-000021020000}"/>
    <hyperlink ref="M150" r:id="rId543" display="pw:\\SRVPW3.pls.planservi.com.br:Projetos\Documents\C0849 - DER\40_Emissao\03_GRD\0-GRDs_Enviadas DER\20ºMEDIÇÃO-26-02-2024 A 25-03-24\MR.DER-0581_24\" xr:uid="{00000000-0004-0000-0D00-000022020000}"/>
    <hyperlink ref="M151" r:id="rId544" display="pw:\\SRVPW3.pls.planservi.com.br:Projetos\Documents\C0849 - DER\40_Emissao\03_GRD\0-GRDs_Enviadas DER\20ºMEDIÇÃO-26-02-2024 A 25-03-24\MR.DER-0581_24\" xr:uid="{00000000-0004-0000-0D00-000023020000}"/>
    <hyperlink ref="M152" r:id="rId545" display="pw:\\SRVPW3.pls.planservi.com.br:Projetos\Documents\C0849 - DER\40_Emissao\03_GRD\0-GRDs_Enviadas DER\20ºMEDIÇÃO-26-02-2024 A 25-03-24\MR.DER-0581_24\" xr:uid="{00000000-0004-0000-0D00-000024020000}"/>
    <hyperlink ref="M153" r:id="rId546" display="pw:\\SRVPW3.pls.planservi.com.br:Projetos\Documents\C0849 - DER\40_Emissao\03_GRD\0-GRDs_Enviadas DER\20ºMEDIÇÃO-26-02-2024 A 25-03-24\MR.DER-0581_24\" xr:uid="{00000000-0004-0000-0D00-000025020000}"/>
    <hyperlink ref="M154" r:id="rId547" display="pw:\\SRVPW3.pls.planservi.com.br:Projetos\Documents\C0849 - DER\40_Emissao\03_GRD\0-GRDs_Enviadas DER\20ºMEDIÇÃO-26-02-2024 A 25-03-24\MR.DER-0581_24\" xr:uid="{00000000-0004-0000-0D00-000026020000}"/>
    <hyperlink ref="M155" r:id="rId548" display="pw:\\SRVPW3.pls.planservi.com.br:Projetos\Documents\C0849 - DER\40_Emissao\03_GRD\0-GRDs_Enviadas DER\20ºMEDIÇÃO-26-02-2024 A 25-03-24\MR.DER-0581_24\" xr:uid="{00000000-0004-0000-0D00-000027020000}"/>
    <hyperlink ref="M156" r:id="rId549" display="pw:\\SRVPW3.pls.planservi.com.br:Projetos\Documents\C0849 - DER\40_Emissao\03_GRD\0-GRDs_Enviadas DER\20ºMEDIÇÃO-26-02-2024 A 25-03-24\MR.DER-0581_24\" xr:uid="{00000000-0004-0000-0D00-000028020000}"/>
    <hyperlink ref="M157" r:id="rId550" display="pw:\\SRVPW3.pls.planservi.com.br:Projetos\Documents\C0849 - DER\40_Emissao\03_GRD\0-GRDs_Enviadas DER\20ºMEDIÇÃO-26-02-2024 A 25-03-24\MR.DER-0581_24\" xr:uid="{00000000-0004-0000-0D00-000029020000}"/>
    <hyperlink ref="M158" r:id="rId551" display="pw:\\SRVPW3.pls.planservi.com.br:Projetos\Documents\C0849 - DER\40_Emissao\03_GRD\0-GRDs_Enviadas DER\20ºMEDIÇÃO-26-02-2024 A 25-03-24\MR.DER-0581_24\" xr:uid="{00000000-0004-0000-0D00-00002A020000}"/>
    <hyperlink ref="M159" r:id="rId552" display="pw:\\SRVPW3.pls.planservi.com.br:Projetos\Documents\C0849 - DER\40_Emissao\03_GRD\0-GRDs_Enviadas DER\20ºMEDIÇÃO-26-02-2024 A 25-03-24\MR.DER-0581_24\" xr:uid="{00000000-0004-0000-0D00-00002B020000}"/>
    <hyperlink ref="M160" r:id="rId553" display="pw:\\SRVPW3.pls.planservi.com.br:Projetos\Documents\C0849 - DER\40_Emissao\03_GRD\0-GRDs_Enviadas DER\20ºMEDIÇÃO-26-02-2024 A 25-03-24\MR.DER-0581_24\" xr:uid="{00000000-0004-0000-0D00-00002C020000}"/>
    <hyperlink ref="M161" r:id="rId554" display="pw:\\SRVPW3.pls.planservi.com.br:Projetos\Documents\C0849 - DER\40_Emissao\03_GRD\0-GRDs_Enviadas DER\20ºMEDIÇÃO-26-02-2024 A 25-03-24\MR.DER-0581_24\" xr:uid="{00000000-0004-0000-0D00-00002D020000}"/>
    <hyperlink ref="M162" r:id="rId555" display="pw:\\SRVPW3.pls.planservi.com.br:Projetos\Documents\C0849 - DER\40_Emissao\03_GRD\0-GRDs_Enviadas DER\20ºMEDIÇÃO-26-02-2024 A 25-03-24\MR.DER-0581_24\" xr:uid="{00000000-0004-0000-0D00-00002E020000}"/>
    <hyperlink ref="M163" r:id="rId556" display="pw:\\SRVPW3.pls.planservi.com.br:Projetos\Documents\C0849 - DER\40_Emissao\03_GRD\0-GRDs_Enviadas DER\20ºMEDIÇÃO-26-02-2024 A 25-03-24\MR.DER-0581_24\" xr:uid="{00000000-0004-0000-0D00-00002F020000}"/>
    <hyperlink ref="M164" r:id="rId557" display="pw:\\SRVPW3.pls.planservi.com.br:Projetos\Documents\C0849 - DER\40_Emissao\03_GRD\0-GRDs_Enviadas DER\20ºMEDIÇÃO-26-02-2024 A 25-03-24\MR.DER-0581_24\" xr:uid="{00000000-0004-0000-0D00-000030020000}"/>
    <hyperlink ref="M165" r:id="rId558" display="pw:\\SRVPW3.pls.planservi.com.br:Projetos\Documents\C0849 - DER\40_Emissao\03_GRD\0-GRDs_Enviadas DER\20ºMEDIÇÃO-26-02-2024 A 25-03-24\MR.DER-0581_24\" xr:uid="{00000000-0004-0000-0D00-000031020000}"/>
    <hyperlink ref="M166" r:id="rId559" display="pw:\\SRVPW3.pls.planservi.com.br:Projetos\Documents\C0849 - DER\40_Emissao\03_GRD\0-GRDs_Enviadas DER\20ºMEDIÇÃO-26-02-2024 A 25-03-24\MR.DER-0581_24\" xr:uid="{00000000-0004-0000-0D00-000032020000}"/>
    <hyperlink ref="M167" r:id="rId560" display="pw:\\SRVPW3.pls.planservi.com.br:Projetos\Documents\C0849 - DER\40_Emissao\03_GRD\0-GRDs_Enviadas DER\20ºMEDIÇÃO-26-02-2024 A 25-03-24\MR.DER-0581_24\" xr:uid="{00000000-0004-0000-0D00-000033020000}"/>
    <hyperlink ref="M168" r:id="rId561" display="pw:\\SRVPW3.pls.planservi.com.br:Projetos\Documents\C0849 - DER\40_Emissao\03_GRD\0-GRDs_Enviadas DER\20ºMEDIÇÃO-26-02-2024 A 25-03-24\MR.DER-0581_24\" xr:uid="{00000000-0004-0000-0D00-000034020000}"/>
    <hyperlink ref="M169" r:id="rId562" display="pw:\\SRVPW3.pls.planservi.com.br:Projetos\Documents\C0849 - DER\40_Emissao\03_GRD\0-GRDs_Enviadas DER\20ºMEDIÇÃO-26-02-2024 A 25-03-24\MR.DER-0581_24\" xr:uid="{00000000-0004-0000-0D00-000035020000}"/>
    <hyperlink ref="AK721" r:id="rId563" display="pw:\\SRVPW3.pls.planservi.com.br:Projetos\Documents\C0849 - DER\40_Emissao\03_GRD\0-GRDs_Enviadas DER\21ºMEDIÇÃO-26-03-2024 A 25-04-24\MR.DER-0639_24\" xr:uid="{00000000-0004-0000-0D00-000036020000}"/>
    <hyperlink ref="AK722" r:id="rId564" display="pw:\\SRVPW3.pls.planservi.com.br:Projetos\Documents\C0849 - DER\40_Emissao\03_GRD\0-GRDs_Enviadas DER\21ºMEDIÇÃO-26-03-2024 A 25-04-24\MR.DER-0639_24\" xr:uid="{00000000-0004-0000-0D00-000037020000}"/>
    <hyperlink ref="AK723" r:id="rId565" display="pw:\\SRVPW3.pls.planservi.com.br:Projetos\Documents\C0849 - DER\40_Emissao\03_GRD\0-GRDs_Enviadas DER\21ºMEDIÇÃO-26-03-2024 A 25-04-24\MR.DER-0639_24\" xr:uid="{00000000-0004-0000-0D00-000038020000}"/>
    <hyperlink ref="AK725" r:id="rId566" display="pw:\\SRVPW3.pls.planservi.com.br:Projetos\Documents\C0849 - DER\40_Emissao\03_GRD\0-GRDs_Enviadas DER\21ºMEDIÇÃO-26-03-2024 A 25-04-24\MR.DER-0639_24\" xr:uid="{00000000-0004-0000-0D00-000039020000}"/>
    <hyperlink ref="Y724" r:id="rId567" display="pw:\\SRVPW3.pls.planservi.com.br:Projetos\Documents\C0849 - DER\40_Emissao\03_GRD\0-GRDs_Enviadas DER\21ºMEDIÇÃO-26-03-2024 A 25-04-24\MR.DER-0639_24\" xr:uid="{00000000-0004-0000-0D00-00003A020000}"/>
    <hyperlink ref="AK731" r:id="rId568" display="pw:\\SRVPW3.pls.planservi.com.br:Projetos\Documents\C0849 - DER\40_Emissao\03_GRD\0-GRDs_Enviadas DER\21ºMEDIÇÃO-26-03-2024 A 25-04-24\MR.DER-0640_24\" xr:uid="{00000000-0004-0000-0D00-00003B020000}"/>
    <hyperlink ref="AK733" r:id="rId569" display="pw:\\SRVPW3.pls.planservi.com.br:Projetos\Documents\C0849 - DER\40_Emissao\03_GRD\0-GRDs_Enviadas DER\21ºMEDIÇÃO-26-03-2024 A 25-04-24\MR.DER-0640_24\" xr:uid="{00000000-0004-0000-0D00-00003C020000}"/>
    <hyperlink ref="S734" r:id="rId570" display="pw:\\SRVPW3.pls.planservi.com.br:Projetos\Documents\C0849 - DER\40_Emissao\03_GRD\0-GRDs_Enviadas DER\21ºMEDIÇÃO-26-03-2024 A 25-04-24\MR.DER-0640_24\" xr:uid="{00000000-0004-0000-0D00-00003D020000}"/>
    <hyperlink ref="AK766" r:id="rId571" display="pw:\\SRVPW3.pls.planservi.com.br:Projetos\Documents\C0849 - DER\40_Emissao\03_GRD\0-GRDs_Enviadas DER\21ºMEDIÇÃO-26-03-2024 A 25-04-24\MR.DER-0641_24\" xr:uid="{00000000-0004-0000-0D00-00003E020000}"/>
    <hyperlink ref="Y760" r:id="rId572" display="pw:\\SRVPW3.pls.planservi.com.br:Projetos\Documents\C0849 - DER\40_Emissao\03_GRD\0-GRDs_Enviadas DER\21ºMEDIÇÃO-26-03-2024 A 25-04-24\MR.DER-0643_24\" xr:uid="{00000000-0004-0000-0D00-000040020000}"/>
    <hyperlink ref="AK758" r:id="rId573" display="pw:\\SRVPW3.pls.planservi.com.br:Projetos\Documents\C0849 - DER\40_Emissao\03_GRD\0-GRDs_Enviadas DER\21ºMEDIÇÃO-26-03-2024 A 25-04-24\MR.DER-0615_24\" xr:uid="{00000000-0004-0000-0D00-000041020000}"/>
    <hyperlink ref="S744" r:id="rId574" display="pw:\\SRVPW3.pls.planservi.com.br:Projetos\Documents\C0849 - DER\40_Emissao\03_GRD\0-GRDs_Enviadas DER\22ºMEDIÇÃO-26-04-2024 A 25-05-24\MR.DER-0646_24\" xr:uid="{00000000-0004-0000-0D00-000042020000}"/>
    <hyperlink ref="AQ758" r:id="rId575" display="pw:\\SRVPW3.pls.planservi.com.br:Projetos\Documents\C0849 - DER\40_Emissao\03_GRD\0-GRDs_Enviadas DER\22ºMEDIÇÃO-26-04-2024 A 25-05-24\MR.DER-0646_24\" xr:uid="{00000000-0004-0000-0D00-000043020000}"/>
    <hyperlink ref="AQ763" r:id="rId576" display="pw:\\SRVPW3.pls.planservi.com.br:Projetos\Documents\C0849 - DER\40_Emissao\03_GRD\0-GRDs_Enviadas DER\22ºMEDIÇÃO-26-04-2024 A 25-05-24\MR.DER-0646_24\" xr:uid="{00000000-0004-0000-0D00-000044020000}"/>
    <hyperlink ref="M899" r:id="rId577" display="pw:\\SRVPW3.pls.planservi.com.br:Projetos\Documents\C0849 - DER\40_Emissao\03_GRD\0-GRDs_Enviadas DER\22ºMEDIÇÃO-26-04-2024 A 25-05-24\MR.DER-0656_24\" xr:uid="{00000000-0004-0000-0D00-000045020000}"/>
    <hyperlink ref="AQ767" r:id="rId578" display="pw:\\SRVPW3.pls.planservi.com.br:Projetos\Documents\C0849 - DER\40_Emissao\03_GRD\0-GRDs_Enviadas DER\22ºMEDIÇÃO-26-04-2024 A 25-05-24\MR.DER-0657_24\" xr:uid="{00000000-0004-0000-0D00-000046020000}"/>
    <hyperlink ref="AQ768" r:id="rId579" display="pw:\\SRVPW3.pls.planservi.com.br:Projetos\Documents\C0849 - DER\40_Emissao\03_GRD\0-GRDs_Enviadas DER\22ºMEDIÇÃO-26-04-2024 A 25-05-24\MR.DER-0657_24\" xr:uid="{00000000-0004-0000-0D00-000047020000}"/>
    <hyperlink ref="AQ766" r:id="rId580" display="pw:\\SRVPW3.pls.planservi.com.br:Projetos\Documents\C0849 - DER\40_Emissao\03_GRD\0-GRDs_Enviadas DER\22ºMEDIÇÃO-26-04-2024 A 25-05-24\MR.DER-0662_24\" xr:uid="{00000000-0004-0000-0D00-000048020000}"/>
    <hyperlink ref="AQ731" r:id="rId581" display="pw:\\SRVPW3.pls.planservi.com.br:Projetos\Documents\C0849 - DER\40_Emissao\03_GRD\0-GRDs_Enviadas DER\22ºMEDIÇÃO-26-04-2024 A 25-05-24\MR.DER-0662_24\" xr:uid="{00000000-0004-0000-0D00-000049020000}"/>
    <hyperlink ref="AE724" r:id="rId582" display="pw:\\SRVPW3.pls.planservi.com.br:Projetos\Documents\C0849 - DER\40_Emissao\03_GRD\0-GRDs_Enviadas DER\22ºMEDIÇÃO-26-04-2024 A 25-05-24\MR.DER-0662_24\" xr:uid="{00000000-0004-0000-0D00-00004A020000}"/>
    <hyperlink ref="AQ733" r:id="rId583" display="pw:\\SRVPW3.pls.planservi.com.br:Projetos\Documents\C0849 - DER\40_Emissao\03_GRD\0-GRDs_Enviadas DER\22ºMEDIÇÃO-26-04-2024 A 25-05-24\MR.DER-0662_24\" xr:uid="{00000000-0004-0000-0D00-00004B020000}"/>
    <hyperlink ref="Y55" r:id="rId584" display="pw:\\SRVPW3.pls.planservi.com.br:Projetos\Documents\C0849 - DER\40_Emissao\03_GRD\0-GRDs_Enviadas DER\22ºMEDIÇÃO-26-04-2024 A 25-05-24\MR.DER-0664_24\" xr:uid="{00000000-0004-0000-0D00-00004C020000}"/>
    <hyperlink ref="AE760" r:id="rId585" display="pw:\\SRVPW3.pls.planservi.com.br:Projetos\Documents\C0849 - DER\40_Emissao\03_GRD\0-GRDs_Enviadas DER\22ºMEDIÇÃO-26-04-2024 A 25-05-24\MR.DER-0665_24\" xr:uid="{00000000-0004-0000-0D00-00004D020000}"/>
    <hyperlink ref="Y56" r:id="rId586" display="pw:\\SRVPW3.pls.planservi.com.br:Projetos\Documents\C0849 - DER\40_Emissao\03_GRD\0-GRDs_Enviadas DER\22ºMEDIÇÃO-26-04-2024 A 25-05-24\MR.DER-0666_24\" xr:uid="{00000000-0004-0000-0D00-00004E020000}"/>
    <hyperlink ref="M293" r:id="rId587" display="pw:\\SRVPW3.pls.planservi.com.br:Projetos\Documents\C0849 - DER\40_Emissao\03_GRD\0-GRDs_Enviadas DER\22ºMEDIÇÃO-26-04-2024 A 25-05-24\MR.DER-0684_24\" xr:uid="{9B8D8617-3D16-4BBD-B0D4-060A93E48A6B}"/>
    <hyperlink ref="M294" r:id="rId588" display="pw:\\SRVPW3.pls.planservi.com.br:Projetos\Documents\C0849 - DER\40_Emissao\03_GRD\0-GRDs_Enviadas DER\22ºMEDIÇÃO-26-04-2024 A 25-05-24\MR.DER-0684_24\" xr:uid="{4428909E-7D44-4872-BACB-3C377BAB7447}"/>
    <hyperlink ref="M295" r:id="rId589" display="pw:\\SRVPW3.pls.planservi.com.br:Projetos\Documents\C0849 - DER\40_Emissao\03_GRD\0-GRDs_Enviadas DER\22ºMEDIÇÃO-26-04-2024 A 25-05-24\MR.DER-0684_24\" xr:uid="{DA415317-BE9F-460D-A23C-7A2A28F2A5EE}"/>
    <hyperlink ref="M296" r:id="rId590" display="pw:\\SRVPW3.pls.planservi.com.br:Projetos\Documents\C0849 - DER\40_Emissao\03_GRD\0-GRDs_Enviadas DER\22ºMEDIÇÃO-26-04-2024 A 25-05-24\MR.DER-0684_24\" xr:uid="{1083D466-9862-45B0-92B2-18127AD32029}"/>
    <hyperlink ref="M297" r:id="rId591" display="pw:\\SRVPW3.pls.planservi.com.br:Projetos\Documents\C0849 - DER\40_Emissao\03_GRD\0-GRDs_Enviadas DER\22ºMEDIÇÃO-26-04-2024 A 25-05-24\MR.DER-0684_24\" xr:uid="{0CF4D0C2-D701-458D-9040-A3030A8C0414}"/>
    <hyperlink ref="M298" r:id="rId592" display="pw:\\SRVPW3.pls.planservi.com.br:Projetos\Documents\C0849 - DER\40_Emissao\03_GRD\0-GRDs_Enviadas DER\22ºMEDIÇÃO-26-04-2024 A 25-05-24\MR.DER-0684_24\" xr:uid="{78E9FA98-405F-4D42-97CA-7353289D506C}"/>
    <hyperlink ref="S120" r:id="rId593" display="pw:\\SRVPW3.pls.planservi.com.br:Projetos\Documents\C0849 - DER\40_Emissao\03_GRD\0-GRDs_Enviadas DER\22ºMEDIÇÃO-26-04-2024 A 25-05-24\MR.DER-0685_24\" xr:uid="{CF159909-89E4-4EBC-A683-2548C299510C}"/>
    <hyperlink ref="S121" r:id="rId594" display="pw:\\SRVPW3.pls.planservi.com.br:Projetos\Documents\C0849 - DER\40_Emissao\03_GRD\0-GRDs_Enviadas DER\22ºMEDIÇÃO-26-04-2024 A 25-05-24\MR.DER-0685_24\" xr:uid="{905594AA-3B48-4593-A414-94F58A039BAC}"/>
    <hyperlink ref="S122" r:id="rId595" display="pw:\\SRVPW3.pls.planservi.com.br:Projetos\Documents\C0849 - DER\40_Emissao\03_GRD\0-GRDs_Enviadas DER\22ºMEDIÇÃO-26-04-2024 A 25-05-24\MR.DER-0685_24\" xr:uid="{5DA086C5-7BFF-4775-B998-64BBA464207F}"/>
    <hyperlink ref="S123" r:id="rId596" display="pw:\\SRVPW3.pls.planservi.com.br:Projetos\Documents\C0849 - DER\40_Emissao\03_GRD\0-GRDs_Enviadas DER\22ºMEDIÇÃO-26-04-2024 A 25-05-24\MR.DER-0685_24\" xr:uid="{B5814FA4-8762-47CE-83B9-9CCD9CF5E691}"/>
    <hyperlink ref="S124" r:id="rId597" display="pw:\\SRVPW3.pls.planservi.com.br:Projetos\Documents\C0849 - DER\40_Emissao\03_GRD\0-GRDs_Enviadas DER\22ºMEDIÇÃO-26-04-2024 A 25-05-24\MR.DER-0685_24\" xr:uid="{D60407EB-0E37-4993-98D0-5A5E601DC003}"/>
    <hyperlink ref="S125" r:id="rId598" display="pw:\\SRVPW3.pls.planservi.com.br:Projetos\Documents\C0849 - DER\40_Emissao\03_GRD\0-GRDs_Enviadas DER\22ºMEDIÇÃO-26-04-2024 A 25-05-24\MR.DER-0685_24\" xr:uid="{DFA74FE4-0AC2-44D4-B2CF-4517394D10EB}"/>
    <hyperlink ref="S176" r:id="rId599" display="pw:\\SRVPW3.pls.planservi.com.br:Projetos\Documents\C0849 - DER\40_Emissao\03_GRD\0-GRDs_Enviadas DER\22ºMEDIÇÃO-26-04-2024 A 25-05-24\MR.DER-0685_24\" xr:uid="{9B0C1456-29AB-4392-BB08-EC7071A17B59}"/>
    <hyperlink ref="S177" r:id="rId600" display="pw:\\SRVPW3.pls.planservi.com.br:Projetos\Documents\C0849 - DER\40_Emissao\03_GRD\0-GRDs_Enviadas DER\22ºMEDIÇÃO-26-04-2024 A 25-05-24\MR.DER-0685_24\" xr:uid="{5941C8D5-B979-4B57-A071-C7277E93E1A9}"/>
    <hyperlink ref="S178" r:id="rId601" display="pw:\\SRVPW3.pls.planservi.com.br:Projetos\Documents\C0849 - DER\40_Emissao\03_GRD\0-GRDs_Enviadas DER\22ºMEDIÇÃO-26-04-2024 A 25-05-24\MR.DER-0685_24\" xr:uid="{0AA645E8-9B55-4363-9931-81AF0ADB438D}"/>
    <hyperlink ref="S179" r:id="rId602" display="pw:\\SRVPW3.pls.planservi.com.br:Projetos\Documents\C0849 - DER\40_Emissao\03_GRD\0-GRDs_Enviadas DER\22ºMEDIÇÃO-26-04-2024 A 25-05-24\MR.DER-0685_24\" xr:uid="{E1E702D3-6C80-4DC2-83A8-97D4F81F3BF3}"/>
    <hyperlink ref="S180" r:id="rId603" display="pw:\\SRVPW3.pls.planservi.com.br:Projetos\Documents\C0849 - DER\40_Emissao\03_GRD\0-GRDs_Enviadas DER\22ºMEDIÇÃO-26-04-2024 A 25-05-24\MR.DER-0685_24\" xr:uid="{36B68994-322B-40C7-9D07-B61287C3E445}"/>
    <hyperlink ref="S181" r:id="rId604" display="pw:\\SRVPW3.pls.planservi.com.br:Projetos\Documents\C0849 - DER\40_Emissao\03_GRD\0-GRDs_Enviadas DER\22ºMEDIÇÃO-26-04-2024 A 25-05-24\MR.DER-0685_24\" xr:uid="{DBA767FF-C920-4186-ABDD-7F166AD8DDBD}"/>
    <hyperlink ref="Y57" r:id="rId605" display="pw:\\SRVPW3.pls.planservi.com.br:Projetos\Documents\C0849 - DER\40_Emissao\03_GRD\0-GRDs_Enviadas DER\24ºMEDIÇÃO-26-06-2024 A 25-07-24\MR.DER-0722_24\" xr:uid="{56B5B166-E1B3-473E-90DF-EA41496DA2DD}"/>
    <hyperlink ref="Y58" r:id="rId606" display="pw:\\SRVPW3.pls.planservi.com.br:Projetos\Documents\C0849 - DER\40_Emissao\03_GRD\0-GRDs_Enviadas DER\24ºMEDIÇÃO-26-06-2024 A 25-07-24\MR.DER-0722_24\" xr:uid="{1287AADA-B5D8-443C-9784-CF4FA719B2A6}"/>
    <hyperlink ref="Y59" r:id="rId607" display="pw:\\SRVPW3.pls.planservi.com.br:Projetos\Documents\C0849 - DER\40_Emissao\03_GRD\0-GRDs_Enviadas DER\24ºMEDIÇÃO-26-06-2024 A 25-07-24\MR.DER-0722_24\" xr:uid="{24204A54-00B0-4116-B03B-80BEC0257B4E}"/>
    <hyperlink ref="Y60" r:id="rId608" display="pw:\\SRVPW3.pls.planservi.com.br:Projetos\Documents\C0849 - DER\40_Emissao\03_GRD\0-GRDs_Enviadas DER\24ºMEDIÇÃO-26-06-2024 A 25-07-24\MR.DER-0722_24\" xr:uid="{CACCD3F5-CF31-4BFC-8C16-3BF70E1B83AE}"/>
    <hyperlink ref="Y61" r:id="rId609" display="pw:\\SRVPW3.pls.planservi.com.br:Projetos\Documents\C0849 - DER\40_Emissao\03_GRD\0-GRDs_Enviadas DER\24ºMEDIÇÃO-26-06-2024 A 25-07-24\MR.DER-0722_24\" xr:uid="{B14D623F-FE24-4EAE-B7B2-B70DC200BB3E}"/>
    <hyperlink ref="Y62" r:id="rId610" display="pw:\\SRVPW3.pls.planservi.com.br:Projetos\Documents\C0849 - DER\40_Emissao\03_GRD\0-GRDs_Enviadas DER\24ºMEDIÇÃO-26-06-2024 A 25-07-24\MR.DER-0722_24\" xr:uid="{E2C87435-EB5F-4513-866D-C6ADE2526C8F}"/>
    <hyperlink ref="Y63" r:id="rId611" display="pw:\\SRVPW3.pls.planservi.com.br:Projetos\Documents\C0849 - DER\40_Emissao\03_GRD\0-GRDs_Enviadas DER\24ºMEDIÇÃO-26-06-2024 A 25-07-24\MR.DER-0722_24\" xr:uid="{5DD1849A-1090-430A-8939-B94BB1617810}"/>
    <hyperlink ref="Y64" r:id="rId612" display="pw:\\SRVPW3.pls.planservi.com.br:Projetos\Documents\C0849 - DER\40_Emissao\03_GRD\0-GRDs_Enviadas DER\24ºMEDIÇÃO-26-06-2024 A 25-07-24\MR.DER-0722_24\" xr:uid="{D46E73FA-2FD0-4681-AB54-FBBC73A38AC5}"/>
    <hyperlink ref="Y65" r:id="rId613" display="pw:\\SRVPW3.pls.planservi.com.br:Projetos\Documents\C0849 - DER\40_Emissao\03_GRD\0-GRDs_Enviadas DER\24ºMEDIÇÃO-26-06-2024 A 25-07-24\MR.DER-0722_24\" xr:uid="{80B55984-D61C-48A7-8D65-C2B9FE8AB51B}"/>
    <hyperlink ref="Y66" r:id="rId614" display="pw:\\SRVPW3.pls.planservi.com.br:Projetos\Documents\C0849 - DER\40_Emissao\03_GRD\0-GRDs_Enviadas DER\24ºMEDIÇÃO-26-06-2024 A 25-07-24\MR.DER-0722_24\" xr:uid="{5EB3B7C3-3A78-43AD-9DAD-BD72BE2BDBFD}"/>
    <hyperlink ref="Y67" r:id="rId615" display="pw:\\SRVPW3.pls.planservi.com.br:Projetos\Documents\C0849 - DER\40_Emissao\03_GRD\0-GRDs_Enviadas DER\24ºMEDIÇÃO-26-06-2024 A 25-07-24\MR.DER-0722_24\" xr:uid="{97F7B2F8-9234-47B6-93D3-28CB03338167}"/>
    <hyperlink ref="Y68" r:id="rId616" display="pw:\\SRVPW3.pls.planservi.com.br:Projetos\Documents\C0849 - DER\40_Emissao\03_GRD\0-GRDs_Enviadas DER\24ºMEDIÇÃO-26-06-2024 A 25-07-24\MR.DER-0722_24\" xr:uid="{A7045F80-D134-4B3E-AB69-7D9DBA147367}"/>
    <hyperlink ref="Y69" r:id="rId617" display="pw:\\SRVPW3.pls.planservi.com.br:Projetos\Documents\C0849 - DER\40_Emissao\03_GRD\0-GRDs_Enviadas DER\24ºMEDIÇÃO-26-06-2024 A 25-07-24\MR.DER-0722_24\" xr:uid="{E644E821-7F1A-460E-8E68-B99AAFC7D186}"/>
    <hyperlink ref="Y70" r:id="rId618" display="pw:\\SRVPW3.pls.planservi.com.br:Projetos\Documents\C0849 - DER\40_Emissao\03_GRD\0-GRDs_Enviadas DER\24ºMEDIÇÃO-26-06-2024 A 25-07-24\MR.DER-0722_24\" xr:uid="{ADB13CB2-BC9A-4576-81F6-A83892154006}"/>
    <hyperlink ref="Y71" r:id="rId619" display="pw:\\SRVPW3.pls.planservi.com.br:Projetos\Documents\C0849 - DER\40_Emissao\03_GRD\0-GRDs_Enviadas DER\24ºMEDIÇÃO-26-06-2024 A 25-07-24\MR.DER-0722_24\" xr:uid="{542320E6-B155-4F08-B1AE-6CF9AB4A89FF}"/>
    <hyperlink ref="Y72" r:id="rId620" display="pw:\\SRVPW3.pls.planservi.com.br:Projetos\Documents\C0849 - DER\40_Emissao\03_GRD\0-GRDs_Enviadas DER\24ºMEDIÇÃO-26-06-2024 A 25-07-24\MR.DER-0722_24\" xr:uid="{A1F8A163-F2AF-47FC-A4EE-B08D5071483C}"/>
    <hyperlink ref="Y73" r:id="rId621" display="pw:\\SRVPW3.pls.planservi.com.br:Projetos\Documents\C0849 - DER\40_Emissao\03_GRD\0-GRDs_Enviadas DER\24ºMEDIÇÃO-26-06-2024 A 25-07-24\MR.DER-0722_24\" xr:uid="{740CF71C-00D9-4B8D-A1E0-112C2C04ED0B}"/>
    <hyperlink ref="Y74" r:id="rId622" display="pw:\\SRVPW3.pls.planservi.com.br:Projetos\Documents\C0849 - DER\40_Emissao\03_GRD\0-GRDs_Enviadas DER\24ºMEDIÇÃO-26-06-2024 A 25-07-24\MR.DER-0722_24\" xr:uid="{8C4AA718-2CEC-490D-8767-BA18ED7F865C}"/>
    <hyperlink ref="Y75" r:id="rId623" display="pw:\\SRVPW3.pls.planservi.com.br:Projetos\Documents\C0849 - DER\40_Emissao\03_GRD\0-GRDs_Enviadas DER\24ºMEDIÇÃO-26-06-2024 A 25-07-24\MR.DER-0722_24\" xr:uid="{387D3108-400B-4C38-B0D8-D86BA061DBD0}"/>
    <hyperlink ref="Y76" r:id="rId624" display="pw:\\SRVPW3.pls.planservi.com.br:Projetos\Documents\C0849 - DER\40_Emissao\03_GRD\0-GRDs_Enviadas DER\24ºMEDIÇÃO-26-06-2024 A 25-07-24\MR.DER-0722_24\" xr:uid="{D18F2590-4C1A-4426-889A-0459405009FB}"/>
    <hyperlink ref="Y77" r:id="rId625" display="pw:\\SRVPW3.pls.planservi.com.br:Projetos\Documents\C0849 - DER\40_Emissao\03_GRD\0-GRDs_Enviadas DER\24ºMEDIÇÃO-26-06-2024 A 25-07-24\MR.DER-0722_24\" xr:uid="{36477002-9661-468E-B201-CEA5BFC451DA}"/>
    <hyperlink ref="Y78" r:id="rId626" display="pw:\\SRVPW3.pls.planservi.com.br:Projetos\Documents\C0849 - DER\40_Emissao\03_GRD\0-GRDs_Enviadas DER\24ºMEDIÇÃO-26-06-2024 A 25-07-24\MR.DER-0722_24\" xr:uid="{0F1FD3B3-E247-44FC-90EE-7E3D151CE240}"/>
    <hyperlink ref="Y79" r:id="rId627" display="pw:\\SRVPW3.pls.planservi.com.br:Projetos\Documents\C0849 - DER\40_Emissao\03_GRD\0-GRDs_Enviadas DER\24ºMEDIÇÃO-26-06-2024 A 25-07-24\MR.DER-0722_24\" xr:uid="{BAA8481F-B7EF-447A-A6E9-C8F807987189}"/>
    <hyperlink ref="Y80" r:id="rId628" display="pw:\\SRVPW3.pls.planservi.com.br:Projetos\Documents\C0849 - DER\40_Emissao\03_GRD\0-GRDs_Enviadas DER\24ºMEDIÇÃO-26-06-2024 A 25-07-24\MR.DER-0722_24\" xr:uid="{8CDA23C3-2FE7-45BE-B7D1-382FE29F0B8D}"/>
    <hyperlink ref="Y81" r:id="rId629" display="pw:\\SRVPW3.pls.planservi.com.br:Projetos\Documents\C0849 - DER\40_Emissao\03_GRD\0-GRDs_Enviadas DER\24ºMEDIÇÃO-26-06-2024 A 25-07-24\MR.DER-0722_24\" xr:uid="{FCFA9CCF-3AEC-4ACA-A364-63BF70F153C0}"/>
    <hyperlink ref="Y82" r:id="rId630" display="pw:\\SRVPW3.pls.planservi.com.br:Projetos\Documents\C0849 - DER\40_Emissao\03_GRD\0-GRDs_Enviadas DER\24ºMEDIÇÃO-26-06-2024 A 25-07-24\MR.DER-0722_24\" xr:uid="{D5967A4A-0389-44DD-A9CD-2528C1C0AFDC}"/>
    <hyperlink ref="Y83" r:id="rId631" display="pw:\\SRVPW3.pls.planservi.com.br:Projetos\Documents\C0849 - DER\40_Emissao\03_GRD\0-GRDs_Enviadas DER\24ºMEDIÇÃO-26-06-2024 A 25-07-24\MR.DER-0722_24\" xr:uid="{A3A8ADF6-194C-42C6-A818-1FB0A7035FE8}"/>
    <hyperlink ref="Y84" r:id="rId632" display="pw:\\SRVPW3.pls.planservi.com.br:Projetos\Documents\C0849 - DER\40_Emissao\03_GRD\0-GRDs_Enviadas DER\24ºMEDIÇÃO-26-06-2024 A 25-07-24\MR.DER-0722_24\" xr:uid="{F81CC9E3-C4BE-405E-9CF9-6EC0C6879659}"/>
    <hyperlink ref="Y85" r:id="rId633" display="pw:\\SRVPW3.pls.planservi.com.br:Projetos\Documents\C0849 - DER\40_Emissao\03_GRD\0-GRDs_Enviadas DER\24ºMEDIÇÃO-26-06-2024 A 25-07-24\MR.DER-0722_24\" xr:uid="{EDC75FDA-9A0D-4C45-AB20-ACA7E53F95F2}"/>
    <hyperlink ref="Y86" r:id="rId634" display="pw:\\SRVPW3.pls.planservi.com.br:Projetos\Documents\C0849 - DER\40_Emissao\03_GRD\0-GRDs_Enviadas DER\24ºMEDIÇÃO-26-06-2024 A 25-07-24\MR.DER-0722_24\" xr:uid="{42B5C817-85C4-4C04-865C-1406648BEBCF}"/>
    <hyperlink ref="Y87" r:id="rId635" display="pw:\\SRVPW3.pls.planservi.com.br:Projetos\Documents\C0849 - DER\40_Emissao\03_GRD\0-GRDs_Enviadas DER\24ºMEDIÇÃO-26-06-2024 A 25-07-24\MR.DER-0722_24\" xr:uid="{39600BEB-57D6-40BC-B154-10F3A14E8D88}"/>
    <hyperlink ref="Y88" r:id="rId636" display="pw:\\SRVPW3.pls.planservi.com.br:Projetos\Documents\C0849 - DER\40_Emissao\03_GRD\0-GRDs_Enviadas DER\24ºMEDIÇÃO-26-06-2024 A 25-07-24\MR.DER-0722_24\" xr:uid="{B5588B14-ECB8-43D0-B2C7-CCBF1A86087E}"/>
    <hyperlink ref="Y89" r:id="rId637" display="pw:\\SRVPW3.pls.planservi.com.br:Projetos\Documents\C0849 - DER\40_Emissao\03_GRD\0-GRDs_Enviadas DER\24ºMEDIÇÃO-26-06-2024 A 25-07-24\MR.DER-0722_24\" xr:uid="{301CFB25-4CFD-4AD4-81A2-E298A4F2E65F}"/>
    <hyperlink ref="Y90" r:id="rId638" display="pw:\\SRVPW3.pls.planservi.com.br:Projetos\Documents\C0849 - DER\40_Emissao\03_GRD\0-GRDs_Enviadas DER\24ºMEDIÇÃO-26-06-2024 A 25-07-24\MR.DER-0722_24\" xr:uid="{295D32E2-5B8D-4C52-BFC5-A425039BEF15}"/>
    <hyperlink ref="Y91" r:id="rId639" display="pw:\\SRVPW3.pls.planservi.com.br:Projetos\Documents\C0849 - DER\40_Emissao\03_GRD\0-GRDs_Enviadas DER\24ºMEDIÇÃO-26-06-2024 A 25-07-24\MR.DER-0722_24\" xr:uid="{602DA121-58E1-4CFB-895F-9130810686BB}"/>
    <hyperlink ref="Y92" r:id="rId640" display="pw:\\SRVPW3.pls.planservi.com.br:Projetos\Documents\C0849 - DER\40_Emissao\03_GRD\0-GRDs_Enviadas DER\24ºMEDIÇÃO-26-06-2024 A 25-07-24\MR.DER-0722_24\" xr:uid="{6C66E1B2-FC28-43BE-B432-CF5A298F2C71}"/>
    <hyperlink ref="Y93" r:id="rId641" display="pw:\\SRVPW3.pls.planservi.com.br:Projetos\Documents\C0849 - DER\40_Emissao\03_GRD\0-GRDs_Enviadas DER\24ºMEDIÇÃO-26-06-2024 A 25-07-24\MR.DER-0722_24\" xr:uid="{794F17DE-11DE-42C5-B69E-EE185DB403C7}"/>
    <hyperlink ref="Y94" r:id="rId642" display="pw:\\SRVPW3.pls.planservi.com.br:Projetos\Documents\C0849 - DER\40_Emissao\03_GRD\0-GRDs_Enviadas DER\24ºMEDIÇÃO-26-06-2024 A 25-07-24\MR.DER-0722_24\" xr:uid="{352A0B58-4D14-4E46-ADA5-24D6C59329E5}"/>
    <hyperlink ref="Y95" r:id="rId643" display="pw:\\SRVPW3.pls.planservi.com.br:Projetos\Documents\C0849 - DER\40_Emissao\03_GRD\0-GRDs_Enviadas DER\24ºMEDIÇÃO-26-06-2024 A 25-07-24\MR.DER-0722_24\" xr:uid="{90BE736F-3082-4D92-AD02-1B72220534DD}"/>
    <hyperlink ref="Y96" r:id="rId644" display="pw:\\SRVPW3.pls.planservi.com.br:Projetos\Documents\C0849 - DER\40_Emissao\03_GRD\0-GRDs_Enviadas DER\24ºMEDIÇÃO-26-06-2024 A 25-07-24\MR.DER-0722_24\" xr:uid="{1166EE2F-51F5-4DB8-9EE9-846B4B78FD80}"/>
    <hyperlink ref="Y97" r:id="rId645" display="pw:\\SRVPW3.pls.planservi.com.br:Projetos\Documents\C0849 - DER\40_Emissao\03_GRD\0-GRDs_Enviadas DER\24ºMEDIÇÃO-26-06-2024 A 25-07-24\MR.DER-0722_24\" xr:uid="{EACFBB9A-9EA2-4286-888C-C356CA047698}"/>
    <hyperlink ref="Y98" r:id="rId646" display="pw:\\SRVPW3.pls.planservi.com.br:Projetos\Documents\C0849 - DER\40_Emissao\03_GRD\0-GRDs_Enviadas DER\24ºMEDIÇÃO-26-06-2024 A 25-07-24\MR.DER-0722_24\" xr:uid="{A31F0227-5DF0-4A87-8395-29C17FA3DC99}"/>
    <hyperlink ref="Y99" r:id="rId647" display="pw:\\SRVPW3.pls.planservi.com.br:Projetos\Documents\C0849 - DER\40_Emissao\03_GRD\0-GRDs_Enviadas DER\24ºMEDIÇÃO-26-06-2024 A 25-07-24\MR.DER-0722_24\" xr:uid="{68C80EAD-DF62-4F14-B46D-0C95BE4F1D7E}"/>
    <hyperlink ref="S127" r:id="rId648" display="pw:\\SRVPW3.pls.planservi.com.br:Projetos\Documents\C0849 - DER\40_Emissao\03_GRD\0-GRDs_Enviadas DER\24ºMEDIÇÃO-26-06-2024 A 25-07-24\MR.DER-0725_24\" xr:uid="{3EC7E3FF-0645-43DD-BA4F-E27A8A7ECDB7}"/>
    <hyperlink ref="S128" r:id="rId649" display="pw:\\SRVPW3.pls.planservi.com.br:Projetos\Documents\C0849 - DER\40_Emissao\03_GRD\0-GRDs_Enviadas DER\24ºMEDIÇÃO-26-06-2024 A 25-07-24\MR.DER-0725_24\" xr:uid="{D0D311D9-BA95-4B97-93C4-63A673C3D1BC}"/>
    <hyperlink ref="S129" r:id="rId650" display="pw:\\SRVPW3.pls.planservi.com.br:Projetos\Documents\C0849 - DER\40_Emissao\03_GRD\0-GRDs_Enviadas DER\24ºMEDIÇÃO-26-06-2024 A 25-07-24\MR.DER-0725_24\" xr:uid="{C070A7F4-B6BD-4DDC-B675-F2B35EEAC723}"/>
    <hyperlink ref="S130" r:id="rId651" display="pw:\\SRVPW3.pls.planservi.com.br:Projetos\Documents\C0849 - DER\40_Emissao\03_GRD\0-GRDs_Enviadas DER\24ºMEDIÇÃO-26-06-2024 A 25-07-24\MR.DER-0725_24\" xr:uid="{6CC37E4A-7E38-4753-A50B-F503C1127BC3}"/>
    <hyperlink ref="S131" r:id="rId652" display="pw:\\SRVPW3.pls.planservi.com.br:Projetos\Documents\C0849 - DER\40_Emissao\03_GRD\0-GRDs_Enviadas DER\24ºMEDIÇÃO-26-06-2024 A 25-07-24\MR.DER-0725_24\" xr:uid="{06B8E281-0A42-44C6-BA1F-8D8FB4BA4BDE}"/>
    <hyperlink ref="S132" r:id="rId653" display="pw:\\SRVPW3.pls.planservi.com.br:Projetos\Documents\C0849 - DER\40_Emissao\03_GRD\0-GRDs_Enviadas DER\24ºMEDIÇÃO-26-06-2024 A 25-07-24\MR.DER-0725_24\" xr:uid="{4B448E6B-5742-4CF3-B1AA-C124B8C4B08B}"/>
    <hyperlink ref="S133" r:id="rId654" display="pw:\\SRVPW3.pls.planservi.com.br:Projetos\Documents\C0849 - DER\40_Emissao\03_GRD\0-GRDs_Enviadas DER\24ºMEDIÇÃO-26-06-2024 A 25-07-24\MR.DER-0725_24\" xr:uid="{59B68B73-2594-446E-BB14-402977BC7685}"/>
    <hyperlink ref="S135" r:id="rId655" display="pw:\\SRVPW3.pls.planservi.com.br:Projetos\Documents\C0849 - DER\40_Emissao\03_GRD\0-GRDs_Enviadas DER\24ºMEDIÇÃO-26-06-2024 A 25-07-24\MR.DER-0725_24\" xr:uid="{1F9B4760-4BA4-4005-9E2E-777B593486BC}"/>
    <hyperlink ref="S136" r:id="rId656" display="pw:\\SRVPW3.pls.planservi.com.br:Projetos\Documents\C0849 - DER\40_Emissao\03_GRD\0-GRDs_Enviadas DER\24ºMEDIÇÃO-26-06-2024 A 25-07-24\MR.DER-0725_24\" xr:uid="{91F4362E-2188-4A4A-826E-F8823A716DC0}"/>
    <hyperlink ref="S137" r:id="rId657" display="pw:\\SRVPW3.pls.planservi.com.br:Projetos\Documents\C0849 - DER\40_Emissao\03_GRD\0-GRDs_Enviadas DER\24ºMEDIÇÃO-26-06-2024 A 25-07-24\MR.DER-0725_24\" xr:uid="{64C2B9D3-D89F-47E9-9EA7-A0E97A95246D}"/>
    <hyperlink ref="S138" r:id="rId658" display="pw:\\SRVPW3.pls.planservi.com.br:Projetos\Documents\C0849 - DER\40_Emissao\03_GRD\0-GRDs_Enviadas DER\24ºMEDIÇÃO-26-06-2024 A 25-07-24\MR.DER-0725_24\" xr:uid="{EF7AFCB2-4011-4989-AD87-5B0D0660858E}"/>
    <hyperlink ref="S139" r:id="rId659" display="pw:\\SRVPW3.pls.planservi.com.br:Projetos\Documents\C0849 - DER\40_Emissao\03_GRD\0-GRDs_Enviadas DER\24ºMEDIÇÃO-26-06-2024 A 25-07-24\MR.DER-0725_24\" xr:uid="{40A3FEC3-A905-4268-BEA6-5D6F0B29DE66}"/>
    <hyperlink ref="S140" r:id="rId660" display="pw:\\SRVPW3.pls.planservi.com.br:Projetos\Documents\C0849 - DER\40_Emissao\03_GRD\0-GRDs_Enviadas DER\24ºMEDIÇÃO-26-06-2024 A 25-07-24\MR.DER-0725_24\" xr:uid="{16FB3806-07C5-4CDF-A8D8-D3FBF9D0F1F4}"/>
    <hyperlink ref="S141" r:id="rId661" display="pw:\\SRVPW3.pls.planservi.com.br:Projetos\Documents\C0849 - DER\40_Emissao\03_GRD\0-GRDs_Enviadas DER\24ºMEDIÇÃO-26-06-2024 A 25-07-24\MR.DER-0725_24\" xr:uid="{056C6377-B3A0-45C4-B398-1B83513A7ADD}"/>
    <hyperlink ref="S142" r:id="rId662" display="pw:\\SRVPW3.pls.planservi.com.br:Projetos\Documents\C0849 - DER\40_Emissao\03_GRD\0-GRDs_Enviadas DER\24ºMEDIÇÃO-26-06-2024 A 25-07-24\MR.DER-0725_24\" xr:uid="{FD3ECF09-1D43-4915-A7CE-5F5D9A464B57}"/>
    <hyperlink ref="S143" r:id="rId663" display="pw:\\SRVPW3.pls.planservi.com.br:Projetos\Documents\C0849 - DER\40_Emissao\03_GRD\0-GRDs_Enviadas DER\24ºMEDIÇÃO-26-06-2024 A 25-07-24\MR.DER-0725_24\" xr:uid="{6368DD7E-67E8-4656-A169-6059F7C42AF2}"/>
    <hyperlink ref="S144" r:id="rId664" display="pw:\\SRVPW3.pls.planservi.com.br:Projetos\Documents\C0849 - DER\40_Emissao\03_GRD\0-GRDs_Enviadas DER\24ºMEDIÇÃO-26-06-2024 A 25-07-24\MR.DER-0725_24\" xr:uid="{9CCB1997-C893-411E-A96F-2FEAA50F29BC}"/>
    <hyperlink ref="S145" r:id="rId665" display="pw:\\SRVPW3.pls.planservi.com.br:Projetos\Documents\C0849 - DER\40_Emissao\03_GRD\0-GRDs_Enviadas DER\24ºMEDIÇÃO-26-06-2024 A 25-07-24\MR.DER-0725_24\" xr:uid="{0C0C6C91-1A59-4BEB-8231-8B31FD308962}"/>
    <hyperlink ref="S148" r:id="rId666" display="pw:\\SRVPW3.pls.planservi.com.br:Projetos\Documents\C0849 - DER\40_Emissao\03_GRD\0-GRDs_Enviadas DER\24ºMEDIÇÃO-26-06-2024 A 25-07-24\MR.DER-0725_24\" xr:uid="{7EC5D816-9FD3-4DCD-9096-F7228A835066}"/>
    <hyperlink ref="S149" r:id="rId667" display="pw:\\SRVPW3.pls.planservi.com.br:Projetos\Documents\C0849 - DER\40_Emissao\03_GRD\0-GRDs_Enviadas DER\24ºMEDIÇÃO-26-06-2024 A 25-07-24\MR.DER-0725_24\" xr:uid="{0F043040-2369-4454-B5D4-10A8D35F8039}"/>
    <hyperlink ref="S150" r:id="rId668" display="pw:\\SRVPW3.pls.planservi.com.br:Projetos\Documents\C0849 - DER\40_Emissao\03_GRD\0-GRDs_Enviadas DER\24ºMEDIÇÃO-26-06-2024 A 25-07-24\MR.DER-0725_24\" xr:uid="{FBC9E05F-FBE5-40EE-918B-AE8663493D35}"/>
    <hyperlink ref="S151" r:id="rId669" display="pw:\\SRVPW3.pls.planservi.com.br:Projetos\Documents\C0849 - DER\40_Emissao\03_GRD\0-GRDs_Enviadas DER\24ºMEDIÇÃO-26-06-2024 A 25-07-24\MR.DER-0725_24\" xr:uid="{CD04A732-A600-4371-B57A-C3B1D5E53342}"/>
    <hyperlink ref="S152" r:id="rId670" display="pw:\\SRVPW3.pls.planservi.com.br:Projetos\Documents\C0849 - DER\40_Emissao\03_GRD\0-GRDs_Enviadas DER\24ºMEDIÇÃO-26-06-2024 A 25-07-24\MR.DER-0725_24\" xr:uid="{3093C623-1009-4841-8AF5-1AFC98FFB482}"/>
    <hyperlink ref="S153" r:id="rId671" display="pw:\\SRVPW3.pls.planservi.com.br:Projetos\Documents\C0849 - DER\40_Emissao\03_GRD\0-GRDs_Enviadas DER\24ºMEDIÇÃO-26-06-2024 A 25-07-24\MR.DER-0725_24\" xr:uid="{12FC9D0F-FF27-4123-815B-051CAB4219F6}"/>
    <hyperlink ref="S154" r:id="rId672" display="pw:\\SRVPW3.pls.planservi.com.br:Projetos\Documents\C0849 - DER\40_Emissao\03_GRD\0-GRDs_Enviadas DER\24ºMEDIÇÃO-26-06-2024 A 25-07-24\MR.DER-0725_24\" xr:uid="{7BC33833-6BD1-4C04-A95B-4A9A6FD0EEE1}"/>
    <hyperlink ref="S155" r:id="rId673" display="pw:\\SRVPW3.pls.planservi.com.br:Projetos\Documents\C0849 - DER\40_Emissao\03_GRD\0-GRDs_Enviadas DER\24ºMEDIÇÃO-26-06-2024 A 25-07-24\MR.DER-0725_24\" xr:uid="{7CCE1081-4D17-4A89-88D2-38C287742A03}"/>
    <hyperlink ref="S156" r:id="rId674" display="pw:\\SRVPW3.pls.planservi.com.br:Projetos\Documents\C0849 - DER\40_Emissao\03_GRD\0-GRDs_Enviadas DER\24ºMEDIÇÃO-26-06-2024 A 25-07-24\MR.DER-0725_24\" xr:uid="{6C08DD68-81CE-4057-B893-7729E46DA7D6}"/>
    <hyperlink ref="S157" r:id="rId675" display="pw:\\SRVPW3.pls.planservi.com.br:Projetos\Documents\C0849 - DER\40_Emissao\03_GRD\0-GRDs_Enviadas DER\24ºMEDIÇÃO-26-06-2024 A 25-07-24\MR.DER-0725_24\" xr:uid="{E71E5962-F3CC-4343-B6B4-6998A50FA73F}"/>
    <hyperlink ref="S158" r:id="rId676" display="pw:\\SRVPW3.pls.planservi.com.br:Projetos\Documents\C0849 - DER\40_Emissao\03_GRD\0-GRDs_Enviadas DER\24ºMEDIÇÃO-26-06-2024 A 25-07-24\MR.DER-0725_24\" xr:uid="{26DAFC73-AF6E-43FB-84B8-EB5E668F6ED5}"/>
    <hyperlink ref="S159" r:id="rId677" display="pw:\\SRVPW3.pls.planservi.com.br:Projetos\Documents\C0849 - DER\40_Emissao\03_GRD\0-GRDs_Enviadas DER\24ºMEDIÇÃO-26-06-2024 A 25-07-24\MR.DER-0725_24\" xr:uid="{BA55C1D1-EA8C-4CEE-A591-75B5C2406E07}"/>
    <hyperlink ref="S160" r:id="rId678" display="pw:\\SRVPW3.pls.planservi.com.br:Projetos\Documents\C0849 - DER\40_Emissao\03_GRD\0-GRDs_Enviadas DER\24ºMEDIÇÃO-26-06-2024 A 25-07-24\MR.DER-0725_24\" xr:uid="{DDE5000E-FAD1-4D8E-A0A6-E554F24D1EBD}"/>
    <hyperlink ref="S163" r:id="rId679" display="pw:\\SRVPW3.pls.planservi.com.br:Projetos\Documents\C0849 - DER\40_Emissao\03_GRD\0-GRDs_Enviadas DER\24ºMEDIÇÃO-26-06-2024 A 25-07-24\MR.DER-0725_24\" xr:uid="{5A74EF60-CAF0-4CDD-A854-13C718566547}"/>
    <hyperlink ref="S164" r:id="rId680" display="pw:\\SRVPW3.pls.planservi.com.br:Projetos\Documents\C0849 - DER\40_Emissao\03_GRD\0-GRDs_Enviadas DER\24ºMEDIÇÃO-26-06-2024 A 25-07-24\MR.DER-0725_24\" xr:uid="{090CB4F0-CC5D-4FAB-B748-37A0C5BF9839}"/>
    <hyperlink ref="S169" r:id="rId681" display="pw:\\SRVPW3.pls.planservi.com.br:Projetos\Documents\C0849 - DER\40_Emissao\03_GRD\0-GRDs_Enviadas DER\24ºMEDIÇÃO-26-06-2024 A 25-07-24\MR.DER-0725_24\" xr:uid="{581353C3-8712-443D-BD27-99FD8CD5F2FE}"/>
    <hyperlink ref="S146" r:id="rId682" display="pw:\\SRVPW3.pls.planservi.com.br:Projetos\Documents\C0849 - DER\40_Emissao\03_GRD\0-GRDs_Enviadas DER\24ºMEDIÇÃO-26-06-2024 A 25-07-24\MR.DER-0725_24\" xr:uid="{A07D5412-C9A3-46C7-97A1-603231663CD1}"/>
    <hyperlink ref="S147" r:id="rId683" display="pw:\\SRVPW3.pls.planservi.com.br:Projetos\Documents\C0849 - DER\40_Emissao\03_GRD\0-GRDs_Enviadas DER\24ºMEDIÇÃO-26-06-2024 A 25-07-24\MR.DER-0725_24\" xr:uid="{6C8CD6E7-03C6-4B9B-A17E-7ECCDADAE287}"/>
    <hyperlink ref="S161" r:id="rId684" display="pw:\\SRVPW3.pls.planservi.com.br:Projetos\Documents\C0849 - DER\40_Emissao\03_GRD\0-GRDs_Enviadas DER\24ºMEDIÇÃO-26-06-2024 A 25-07-24\MR.DER-0725_24\" xr:uid="{B69737B4-3490-4093-A7E4-EAF1AB72172B}"/>
    <hyperlink ref="S162" r:id="rId685" display="pw:\\SRVPW3.pls.planservi.com.br:Projetos\Documents\C0849 - DER\40_Emissao\03_GRD\0-GRDs_Enviadas DER\24ºMEDIÇÃO-26-06-2024 A 25-07-24\MR.DER-0725_24\" xr:uid="{FD7B071A-C1AC-44A3-9B99-673278E8292F}"/>
    <hyperlink ref="S165" r:id="rId686" display="pw:\\SRVPW3.pls.planservi.com.br:Projetos\Documents\C0849 - DER\40_Emissao\03_GRD\0-GRDs_Enviadas DER\24ºMEDIÇÃO-26-06-2024 A 25-07-24\MR.DER-0725_24\" xr:uid="{0AE03B19-B579-4292-ACDE-417EB9BF652C}"/>
    <hyperlink ref="S166" r:id="rId687" display="pw:\\SRVPW3.pls.planservi.com.br:Projetos\Documents\C0849 - DER\40_Emissao\03_GRD\0-GRDs_Enviadas DER\24ºMEDIÇÃO-26-06-2024 A 25-07-24\MR.DER-0725_24\" xr:uid="{8962CF37-727F-492A-9989-3DC17AC78206}"/>
    <hyperlink ref="S167" r:id="rId688" display="pw:\\SRVPW3.pls.planservi.com.br:Projetos\Documents\C0849 - DER\40_Emissao\03_GRD\0-GRDs_Enviadas DER\24ºMEDIÇÃO-26-06-2024 A 25-07-24\MR.DER-0725_24\" xr:uid="{07CD4656-DDE6-477F-846B-5E2494F24C48}"/>
    <hyperlink ref="S168" r:id="rId689" display="pw:\\SRVPW3.pls.planservi.com.br:Projetos\Documents\C0849 - DER\40_Emissao\03_GRD\0-GRDs_Enviadas DER\24ºMEDIÇÃO-26-06-2024 A 25-07-24\MR.DER-0725_24\" xr:uid="{0092BCC7-48F4-4CFD-A3BB-FBAE2432AAD5}"/>
    <hyperlink ref="S183" r:id="rId690" display="pw:\\SRVPW3.pls.planservi.com.br:Projetos\Documents\C0849 - DER\40_Emissao\03_GRD\0-GRDs_Enviadas DER\24ºMEDIÇÃO-26-06-2024 A 25-07-24\MR.DER-0726_24\" xr:uid="{8B6A93DD-FA96-499D-988D-261C4E90A3C4}"/>
    <hyperlink ref="S184" r:id="rId691" display="pw:\\SRVPW3.pls.planservi.com.br:Projetos\Documents\C0849 - DER\40_Emissao\03_GRD\0-GRDs_Enviadas DER\24ºMEDIÇÃO-26-06-2024 A 25-07-24\MR.DER-0726_24\" xr:uid="{20595FC2-8C38-4452-9E7A-F724A4DC9864}"/>
    <hyperlink ref="S185" r:id="rId692" display="pw:\\SRVPW3.pls.planservi.com.br:Projetos\Documents\C0849 - DER\40_Emissao\03_GRD\0-GRDs_Enviadas DER\24ºMEDIÇÃO-26-06-2024 A 25-07-24\MR.DER-0726_24\" xr:uid="{630F65D0-428A-4D63-A6E9-14B664675B6B}"/>
    <hyperlink ref="S186" r:id="rId693" display="pw:\\SRVPW3.pls.planservi.com.br:Projetos\Documents\C0849 - DER\40_Emissao\03_GRD\0-GRDs_Enviadas DER\24ºMEDIÇÃO-26-06-2024 A 25-07-24\MR.DER-0726_24\" xr:uid="{6147A3F4-C2AC-4661-B703-642CA627F63A}"/>
    <hyperlink ref="S187" r:id="rId694" display="pw:\\SRVPW3.pls.planservi.com.br:Projetos\Documents\C0849 - DER\40_Emissao\03_GRD\0-GRDs_Enviadas DER\24ºMEDIÇÃO-26-06-2024 A 25-07-24\MR.DER-0726_24\" xr:uid="{C8B1C398-5C29-49FF-8839-A569955456F2}"/>
    <hyperlink ref="S188" r:id="rId695" display="pw:\\SRVPW3.pls.planservi.com.br:Projetos\Documents\C0849 - DER\40_Emissao\03_GRD\0-GRDs_Enviadas DER\24ºMEDIÇÃO-26-06-2024 A 25-07-24\MR.DER-0726_24\" xr:uid="{E3386D55-0393-4183-BB08-29549E1D45CA}"/>
    <hyperlink ref="S189" r:id="rId696" display="pw:\\SRVPW3.pls.planservi.com.br:Projetos\Documents\C0849 - DER\40_Emissao\03_GRD\0-GRDs_Enviadas DER\24ºMEDIÇÃO-26-06-2024 A 25-07-24\MR.DER-0726_24\" xr:uid="{F0CB3C15-DF3B-415D-82D6-7D1110DF7A86}"/>
    <hyperlink ref="S190" r:id="rId697" display="pw:\\SRVPW3.pls.planservi.com.br:Projetos\Documents\C0849 - DER\40_Emissao\03_GRD\0-GRDs_Enviadas DER\24ºMEDIÇÃO-26-06-2024 A 25-07-24\MR.DER-0726_24\" xr:uid="{774C688D-4C35-48ED-84FA-78EAA5647AA9}"/>
    <hyperlink ref="S191" r:id="rId698" display="pw:\\SRVPW3.pls.planservi.com.br:Projetos\Documents\C0849 - DER\40_Emissao\03_GRD\0-GRDs_Enviadas DER\24ºMEDIÇÃO-26-06-2024 A 25-07-24\MR.DER-0726_24\" xr:uid="{1711796C-689A-40E4-8B70-5561FCEDE0C1}"/>
    <hyperlink ref="S192" r:id="rId699" display="pw:\\SRVPW3.pls.planservi.com.br:Projetos\Documents\C0849 - DER\40_Emissao\03_GRD\0-GRDs_Enviadas DER\24ºMEDIÇÃO-26-06-2024 A 25-07-24\MR.DER-0726_24\" xr:uid="{A3C09C34-81FA-43BF-8E50-0A083DBDD521}"/>
    <hyperlink ref="S193" r:id="rId700" display="pw:\\SRVPW3.pls.planservi.com.br:Projetos\Documents\C0849 - DER\40_Emissao\03_GRD\0-GRDs_Enviadas DER\24ºMEDIÇÃO-26-06-2024 A 25-07-24\MR.DER-0726_24\" xr:uid="{09402229-0FB1-4564-B83E-006FBC220D3C}"/>
    <hyperlink ref="S194" r:id="rId701" display="pw:\\SRVPW3.pls.planservi.com.br:Projetos\Documents\C0849 - DER\40_Emissao\03_GRD\0-GRDs_Enviadas DER\24ºMEDIÇÃO-26-06-2024 A 25-07-24\MR.DER-0726_24\" xr:uid="{BFAFFB4F-E733-4099-AE22-4B47859D5967}"/>
    <hyperlink ref="S195" r:id="rId702" display="pw:\\SRVPW3.pls.planservi.com.br:Projetos\Documents\C0849 - DER\40_Emissao\03_GRD\0-GRDs_Enviadas DER\24ºMEDIÇÃO-26-06-2024 A 25-07-24\MR.DER-0726_24\" xr:uid="{7A760E49-F124-4405-A5E3-3F2A13EFD4AC}"/>
    <hyperlink ref="S196" r:id="rId703" display="pw:\\SRVPW3.pls.planservi.com.br:Projetos\Documents\C0849 - DER\40_Emissao\03_GRD\0-GRDs_Enviadas DER\24ºMEDIÇÃO-26-06-2024 A 25-07-24\MR.DER-0726_24\" xr:uid="{310A57B0-6F8B-4D83-8FFF-CD35CF9D3838}"/>
    <hyperlink ref="S197" r:id="rId704" display="pw:\\SRVPW3.pls.planservi.com.br:Projetos\Documents\C0849 - DER\40_Emissao\03_GRD\0-GRDs_Enviadas DER\24ºMEDIÇÃO-26-06-2024 A 25-07-24\MR.DER-0726_24\" xr:uid="{2C25A6F2-2F6B-4CD3-B733-CD5AAD56E024}"/>
    <hyperlink ref="S198" r:id="rId705" display="pw:\\SRVPW3.pls.planservi.com.br:Projetos\Documents\C0849 - DER\40_Emissao\03_GRD\0-GRDs_Enviadas DER\24ºMEDIÇÃO-26-06-2024 A 25-07-24\MR.DER-0726_24\" xr:uid="{791EFFD4-09FB-45FE-A1B3-6FDE4610B6E5}"/>
    <hyperlink ref="S199" r:id="rId706" display="pw:\\SRVPW3.pls.planservi.com.br:Projetos\Documents\C0849 - DER\40_Emissao\03_GRD\0-GRDs_Enviadas DER\24ºMEDIÇÃO-26-06-2024 A 25-07-24\MR.DER-0726_24\" xr:uid="{973B3849-356B-4443-B413-DFB77D1B62FB}"/>
    <hyperlink ref="S200" r:id="rId707" display="pw:\\SRVPW3.pls.planservi.com.br:Projetos\Documents\C0849 - DER\40_Emissao\03_GRD\0-GRDs_Enviadas DER\24ºMEDIÇÃO-26-06-2024 A 25-07-24\MR.DER-0726_24\" xr:uid="{97521348-12C3-4612-86B2-302E2960865B}"/>
    <hyperlink ref="S201" r:id="rId708" display="pw:\\SRVPW3.pls.planservi.com.br:Projetos\Documents\C0849 - DER\40_Emissao\03_GRD\0-GRDs_Enviadas DER\24ºMEDIÇÃO-26-06-2024 A 25-07-24\MR.DER-0726_24\" xr:uid="{F2C2E2CB-3B6B-47DD-BD4C-F81448528775}"/>
    <hyperlink ref="S202" r:id="rId709" display="pw:\\SRVPW3.pls.planservi.com.br:Projetos\Documents\C0849 - DER\40_Emissao\03_GRD\0-GRDs_Enviadas DER\24ºMEDIÇÃO-26-06-2024 A 25-07-24\MR.DER-0726_24\" xr:uid="{CDF129BE-C304-48E9-99D8-F81B8FF3EA0B}"/>
    <hyperlink ref="S203" r:id="rId710" display="pw:\\SRVPW3.pls.planservi.com.br:Projetos\Documents\C0849 - DER\40_Emissao\03_GRD\0-GRDs_Enviadas DER\24ºMEDIÇÃO-26-06-2024 A 25-07-24\MR.DER-0726_24\" xr:uid="{8C22DD84-928B-4D1F-9A7B-AC04422123C6}"/>
    <hyperlink ref="S204" r:id="rId711" display="pw:\\SRVPW3.pls.planservi.com.br:Projetos\Documents\C0849 - DER\40_Emissao\03_GRD\0-GRDs_Enviadas DER\24ºMEDIÇÃO-26-06-2024 A 25-07-24\MR.DER-0726_24\" xr:uid="{B75E51CD-9CF0-4A7B-90C3-A0A91A281F91}"/>
    <hyperlink ref="S205" r:id="rId712" display="pw:\\SRVPW3.pls.planservi.com.br:Projetos\Documents\C0849 - DER\40_Emissao\03_GRD\0-GRDs_Enviadas DER\24ºMEDIÇÃO-26-06-2024 A 25-07-24\MR.DER-0726_24\" xr:uid="{66FA9B98-D8B8-4E9B-AEF1-DC55BF2D4488}"/>
    <hyperlink ref="S206" r:id="rId713" display="pw:\\SRVPW3.pls.planservi.com.br:Projetos\Documents\C0849 - DER\40_Emissao\03_GRD\0-GRDs_Enviadas DER\24ºMEDIÇÃO-26-06-2024 A 25-07-24\MR.DER-0726_24\" xr:uid="{55D00D47-BA49-4697-B84C-CCEA5381ECE4}"/>
    <hyperlink ref="S207" r:id="rId714" display="pw:\\SRVPW3.pls.planservi.com.br:Projetos\Documents\C0849 - DER\40_Emissao\03_GRD\0-GRDs_Enviadas DER\24ºMEDIÇÃO-26-06-2024 A 25-07-24\MR.DER-0726_24\" xr:uid="{ED64EDED-8448-4F15-B336-594620353000}"/>
    <hyperlink ref="S208" r:id="rId715" display="pw:\\SRVPW3.pls.planservi.com.br:Projetos\Documents\C0849 - DER\40_Emissao\03_GRD\0-GRDs_Enviadas DER\24ºMEDIÇÃO-26-06-2024 A 25-07-24\MR.DER-0726_24\" xr:uid="{633ACD06-FCAD-444B-9160-8F01EEEB035A}"/>
    <hyperlink ref="S209" r:id="rId716" display="pw:\\SRVPW3.pls.planservi.com.br:Projetos\Documents\C0849 - DER\40_Emissao\03_GRD\0-GRDs_Enviadas DER\24ºMEDIÇÃO-26-06-2024 A 25-07-24\MR.DER-0726_24\" xr:uid="{BD11C946-731C-49A5-B8E2-5AC78B321567}"/>
    <hyperlink ref="S210" r:id="rId717" display="pw:\\SRVPW3.pls.planservi.com.br:Projetos\Documents\C0849 - DER\40_Emissao\03_GRD\0-GRDs_Enviadas DER\24ºMEDIÇÃO-26-06-2024 A 25-07-24\MR.DER-0726_24\" xr:uid="{FFE8D2A1-4099-4434-A822-7610B8A75804}"/>
    <hyperlink ref="S211" r:id="rId718" display="pw:\\SRVPW3.pls.planservi.com.br:Projetos\Documents\C0849 - DER\40_Emissao\03_GRD\0-GRDs_Enviadas DER\24ºMEDIÇÃO-26-06-2024 A 25-07-24\MR.DER-0726_24\" xr:uid="{08EC04D4-9096-4B13-8582-8A8233B8C05C}"/>
    <hyperlink ref="S212" r:id="rId719" display="pw:\\SRVPW3.pls.planservi.com.br:Projetos\Documents\C0849 - DER\40_Emissao\03_GRD\0-GRDs_Enviadas DER\24ºMEDIÇÃO-26-06-2024 A 25-07-24\MR.DER-0726_24\" xr:uid="{2EE7A759-55B7-4E8B-B362-261C2A7807BE}"/>
    <hyperlink ref="S213" r:id="rId720" display="pw:\\SRVPW3.pls.planservi.com.br:Projetos\Documents\C0849 - DER\40_Emissao\03_GRD\0-GRDs_Enviadas DER\24ºMEDIÇÃO-26-06-2024 A 25-07-24\MR.DER-0726_24\" xr:uid="{BF611985-8A8B-4777-972B-F5C557BC8D0F}"/>
    <hyperlink ref="S214" r:id="rId721" display="pw:\\SRVPW3.pls.planservi.com.br:Projetos\Documents\C0849 - DER\40_Emissao\03_GRD\0-GRDs_Enviadas DER\24ºMEDIÇÃO-26-06-2024 A 25-07-24\MR.DER-0726_24\" xr:uid="{298F80E9-2168-48ED-983F-6C378B0F2B7C}"/>
    <hyperlink ref="S215" r:id="rId722" display="pw:\\SRVPW3.pls.planservi.com.br:Projetos\Documents\C0849 - DER\40_Emissao\03_GRD\0-GRDs_Enviadas DER\24ºMEDIÇÃO-26-06-2024 A 25-07-24\MR.DER-0726_24\" xr:uid="{1B219521-BDF5-4BAF-B2F3-54D88B72A6AE}"/>
    <hyperlink ref="S216" r:id="rId723" display="pw:\\SRVPW3.pls.planservi.com.br:Projetos\Documents\C0849 - DER\40_Emissao\03_GRD\0-GRDs_Enviadas DER\24ºMEDIÇÃO-26-06-2024 A 25-07-24\MR.DER-0726_24\" xr:uid="{775A1A56-32E5-4796-B4A7-02325E9EDB21}"/>
    <hyperlink ref="S217" r:id="rId724" display="pw:\\SRVPW3.pls.planservi.com.br:Projetos\Documents\C0849 - DER\40_Emissao\03_GRD\0-GRDs_Enviadas DER\24ºMEDIÇÃO-26-06-2024 A 25-07-24\MR.DER-0726_24\" xr:uid="{F7F649F1-24C6-4A21-89AF-5FCAD8195D42}"/>
    <hyperlink ref="S218" r:id="rId725" display="pw:\\SRVPW3.pls.planservi.com.br:Projetos\Documents\C0849 - DER\40_Emissao\03_GRD\0-GRDs_Enviadas DER\24ºMEDIÇÃO-26-06-2024 A 25-07-24\MR.DER-0726_24\" xr:uid="{43C05716-670A-4F4B-B271-76B46FCD2CC7}"/>
    <hyperlink ref="S219" r:id="rId726" display="pw:\\SRVPW3.pls.planservi.com.br:Projetos\Documents\C0849 - DER\40_Emissao\03_GRD\0-GRDs_Enviadas DER\24ºMEDIÇÃO-26-06-2024 A 25-07-24\MR.DER-0726_24\" xr:uid="{468F3D4C-40A8-42EB-87A9-32305FDB754A}"/>
    <hyperlink ref="S220" r:id="rId727" display="pw:\\SRVPW3.pls.planservi.com.br:Projetos\Documents\C0849 - DER\40_Emissao\03_GRD\0-GRDs_Enviadas DER\24ºMEDIÇÃO-26-06-2024 A 25-07-24\MR.DER-0726_24\" xr:uid="{88C370BB-C41D-41F0-A8D1-8DB723FFF245}"/>
    <hyperlink ref="S221" r:id="rId728" display="pw:\\SRVPW3.pls.planservi.com.br:Projetos\Documents\C0849 - DER\40_Emissao\03_GRD\0-GRDs_Enviadas DER\24ºMEDIÇÃO-26-06-2024 A 25-07-24\MR.DER-0726_24\" xr:uid="{C3D2380C-B412-4ABC-83AE-9F3873061E0C}"/>
    <hyperlink ref="S222" r:id="rId729" display="pw:\\SRVPW3.pls.planservi.com.br:Projetos\Documents\C0849 - DER\40_Emissao\03_GRD\0-GRDs_Enviadas DER\24ºMEDIÇÃO-26-06-2024 A 25-07-24\MR.DER-0726_24\" xr:uid="{5492A5AD-8C62-47DB-8297-5A85633289EA}"/>
    <hyperlink ref="S134" r:id="rId730" display="pw:\\SRVPW3.pls.planservi.com.br:Projetos\Documents\C0849 - DER\40_Emissao\03_GRD\0-GRDs_Enviadas DER\24ºMEDIÇÃO-26-06-2024 A 25-07-24\MR.DER-0725_24\" xr:uid="{CF26DD4D-9CB5-47A4-9C64-6FF103A22D4B}"/>
    <hyperlink ref="S114" r:id="rId731" display="pw:\\SRVPW3.pls.planservi.com.br:Projetos\Documents\C0849 - DER\40_Emissao\03_GRD\0-GRDs_Enviadas DER\26ºMEDIÇÃO-26-08-2024 A 25-09-24\MR.DER-0741_24\" xr:uid="{4FCA57B6-EA83-40B4-AC1C-D7931BB02D6E}"/>
    <hyperlink ref="S115" r:id="rId732" display="pw:\\SRVPW3.pls.planservi.com.br:Projetos\Documents\C0849 - DER\40_Emissao\03_GRD\0-GRDs_Enviadas DER\26ºMEDIÇÃO-26-08-2024 A 25-09-24\MR.DER-0741_24\" xr:uid="{4E65563F-7649-4A18-9E5E-01C2C1C0C050}"/>
    <hyperlink ref="S116" r:id="rId733" display="pw:\\SRVPW3.pls.planservi.com.br:Projetos\Documents\C0849 - DER\40_Emissao\03_GRD\0-GRDs_Enviadas DER\26ºMEDIÇÃO-26-08-2024 A 25-09-24\MR.DER-0741_24\" xr:uid="{301F99FE-743A-4659-811B-89B9F639C46A}"/>
    <hyperlink ref="S117" r:id="rId734" display="pw:\\SRVPW3.pls.planservi.com.br:Projetos\Documents\C0849 - DER\40_Emissao\03_GRD\0-GRDs_Enviadas DER\26ºMEDIÇÃO-26-08-2024 A 25-09-24\MR.DER-0741_24\" xr:uid="{6795BB5B-6872-47D1-A76E-EEE7FD6E09DA}"/>
    <hyperlink ref="S118" r:id="rId735" display="pw:\\SRVPW3.pls.planservi.com.br:Projetos\Documents\C0849 - DER\40_Emissao\03_GRD\0-GRDs_Enviadas DER\26ºMEDIÇÃO-26-08-2024 A 25-09-24\MR.DER-0741_24\" xr:uid="{BFF0CA43-420C-4CBF-9F80-4915530103F6}"/>
    <hyperlink ref="S119" r:id="rId736" display="pw:\\SRVPW3.pls.planservi.com.br:Projetos\Documents\C0849 - DER\40_Emissao\03_GRD\0-GRDs_Enviadas DER\26ºMEDIÇÃO-26-08-2024 A 25-09-24\MR.DER-0741_24\" xr:uid="{473491CC-119D-4B24-99E2-662C41442447}"/>
    <hyperlink ref="Y120" r:id="rId737" display="pw:\\SRVPW3.pls.planservi.com.br:Projetos\Documents\C0849 - DER\40_Emissao\03_GRD\0-GRDs_Enviadas DER\26ºMEDIÇÃO-26-08-2024 A 25-09-24\MR.DER-0741_24\" xr:uid="{0AA78394-51AF-461E-8649-09EF7F755D3C}"/>
    <hyperlink ref="Y121" r:id="rId738" display="pw:\\SRVPW3.pls.planservi.com.br:Projetos\Documents\C0849 - DER\40_Emissao\03_GRD\0-GRDs_Enviadas DER\26ºMEDIÇÃO-26-08-2024 A 25-09-24\MR.DER-0741_24\" xr:uid="{627D9B61-DCB1-43F2-8DE6-B205F5A45434}"/>
    <hyperlink ref="Y122" r:id="rId739" display="pw:\\SRVPW3.pls.planservi.com.br:Projetos\Documents\C0849 - DER\40_Emissao\03_GRD\0-GRDs_Enviadas DER\26ºMEDIÇÃO-26-08-2024 A 25-09-24\MR.DER-0741_24\" xr:uid="{EAFFFD8F-205F-4317-AA53-021801135E32}"/>
    <hyperlink ref="Y123" r:id="rId740" display="pw:\\SRVPW3.pls.planservi.com.br:Projetos\Documents\C0849 - DER\40_Emissao\03_GRD\0-GRDs_Enviadas DER\26ºMEDIÇÃO-26-08-2024 A 25-09-24\MR.DER-0741_24\" xr:uid="{3F4CA88C-7868-4201-A993-D96E94C0A2A3}"/>
    <hyperlink ref="Y125" r:id="rId741" display="pw:\\SRVPW3.pls.planservi.com.br:Projetos\Documents\C0849 - DER\40_Emissao\03_GRD\0-GRDs_Enviadas DER\26ºMEDIÇÃO-26-08-2024 A 25-09-24\MR.DER-0741_24\" xr:uid="{F26C0913-AB38-4CA8-945F-353F5BCE6CDD}"/>
    <hyperlink ref="Y124" r:id="rId742" display="pw:\\SRVPW3.pls.planservi.com.br:Projetos\Documents\C0849 - DER\40_Emissao\03_GRD\0-GRDs_Enviadas DER\26ºMEDIÇÃO-26-08-2024 A 25-09-24\MR.DER-0741_24\" xr:uid="{7B0CF3E0-B2E1-47F7-ACBD-5F203BD7C347}"/>
    <hyperlink ref="M126" r:id="rId743" display="pw:\\SRVPW3.pls.planservi.com.br:Projetos\Documents\C0849 - DER\40_Emissao\03_GRD\0-GRDs_Enviadas DER\26ºMEDIÇÃO-26-08-2024 A 25-09-24\MR.DER-0741_24\" xr:uid="{79CA60CD-AEA9-4435-9555-D310147725D3}"/>
    <hyperlink ref="Y134" r:id="rId744" display="pw:\\SRVPW3.pls.planservi.com.br:Projetos\Documents\C0849 - DER\40_Emissao\03_GRD\0-GRDs_Enviadas DER\26ºMEDIÇÃO-26-08-2024 A 25-09-24\MR.DER-0741_24\" xr:uid="{37F873E9-1468-4B57-9C9B-F5237467D2A9}"/>
    <hyperlink ref="Y146" r:id="rId745" display="pw:\\SRVPW3.pls.planservi.com.br:Projetos\Documents\C0849 - DER\40_Emissao\03_GRD\0-GRDs_Enviadas DER\26ºMEDIÇÃO-26-08-2024 A 25-09-24\MR.DER-0741_24\" xr:uid="{F8B1268C-BF78-4246-96C8-7FC0C0E1C1AC}"/>
    <hyperlink ref="Y147" r:id="rId746" display="pw:\\SRVPW3.pls.planservi.com.br:Projetos\Documents\C0849 - DER\40_Emissao\03_GRD\0-GRDs_Enviadas DER\26ºMEDIÇÃO-26-08-2024 A 25-09-24\MR.DER-0741_24\" xr:uid="{0273CAA6-D3EC-4B12-A317-62E9C22EE0AA}"/>
    <hyperlink ref="Y158" r:id="rId747" display="pw:\\SRVPW3.pls.planservi.com.br:Projetos\Documents\C0849 - DER\40_Emissao\03_GRD\0-GRDs_Enviadas DER\26ºMEDIÇÃO-26-08-2024 A 25-09-24\MR.DER-0741_24\" xr:uid="{DF77212C-B352-4685-9140-62C3D51DD041}"/>
    <hyperlink ref="Y159" r:id="rId748" display="pw:\\SRVPW3.pls.planservi.com.br:Projetos\Documents\C0849 - DER\40_Emissao\03_GRD\0-GRDs_Enviadas DER\26ºMEDIÇÃO-26-08-2024 A 25-09-24\MR.DER-0741_24\" xr:uid="{C9E4A383-A3AE-4052-AC38-3BA7BF44A36E}"/>
    <hyperlink ref="Y161" r:id="rId749" display="pw:\\SRVPW3.pls.planservi.com.br:Projetos\Documents\C0849 - DER\40_Emissao\03_GRD\0-GRDs_Enviadas DER\26ºMEDIÇÃO-26-08-2024 A 25-09-24\MR.DER-0741_24\" xr:uid="{D7F0E5C3-E973-4699-9361-D771D3BF62DD}"/>
    <hyperlink ref="Y162" r:id="rId750" display="pw:\\SRVPW3.pls.planservi.com.br:Projetos\Documents\C0849 - DER\40_Emissao\03_GRD\0-GRDs_Enviadas DER\26ºMEDIÇÃO-26-08-2024 A 25-09-24\MR.DER-0741_24\" xr:uid="{EAC382AC-1E1F-4439-AD64-A14C260961BB}"/>
    <hyperlink ref="Y165" r:id="rId751" display="pw:\\SRVPW3.pls.planservi.com.br:Projetos\Documents\C0849 - DER\40_Emissao\03_GRD\0-GRDs_Enviadas DER\26ºMEDIÇÃO-26-08-2024 A 25-09-24\MR.DER-0741_24\" xr:uid="{C3486736-3C8C-4F32-9155-9C21DF0C1EC8}"/>
    <hyperlink ref="Y166" r:id="rId752" display="pw:\\SRVPW3.pls.planservi.com.br:Projetos\Documents\C0849 - DER\40_Emissao\03_GRD\0-GRDs_Enviadas DER\26ºMEDIÇÃO-26-08-2024 A 25-09-24\MR.DER-0741_24\" xr:uid="{4D960F5A-C623-4BA8-8E7C-BD48FD9E1A04}"/>
    <hyperlink ref="Y167" r:id="rId753" display="pw:\\SRVPW3.pls.planservi.com.br:Projetos\Documents\C0849 - DER\40_Emissao\03_GRD\0-GRDs_Enviadas DER\26ºMEDIÇÃO-26-08-2024 A 25-09-24\MR.DER-0741_24\" xr:uid="{A46B81F4-C58F-4421-91FE-E2E9DB45EF6F}"/>
    <hyperlink ref="Y168" r:id="rId754" display="pw:\\SRVPW3.pls.planservi.com.br:Projetos\Documents\C0849 - DER\40_Emissao\03_GRD\0-GRDs_Enviadas DER\26ºMEDIÇÃO-26-08-2024 A 25-09-24\MR.DER-0741_24\" xr:uid="{8613E337-AC7E-4C3E-879B-3BED628580A6}"/>
    <hyperlink ref="M223" r:id="rId755" display="pw:\\SRVPW3.pls.planservi.com.br:Projetos\Documents\C0849 - DER\40_Emissao\03_GRD\0-GRDs_Enviadas DER\26ºMEDIÇÃO-26-08-2024 A 25-09-24\MR.DER-0741_24\" xr:uid="{1BD8DE28-3DED-435B-9927-095158DD74F6}"/>
    <hyperlink ref="M224" r:id="rId756" display="pw:\\SRVPW3.pls.planservi.com.br:Projetos\Documents\C0849 - DER\40_Emissao\03_GRD\0-GRDs_Enviadas DER\26ºMEDIÇÃO-26-08-2024 A 25-09-24\MR.DER-0741_24\" xr:uid="{A93A19AE-FB6D-4B39-84A9-779E2D633F20}"/>
    <hyperlink ref="M225" r:id="rId757" display="pw:\\SRVPW3.pls.planservi.com.br:Projetos\Documents\C0849 - DER\40_Emissao\03_GRD\0-GRDs_Enviadas DER\26ºMEDIÇÃO-26-08-2024 A 25-09-24\MR.DER-0741_24\" xr:uid="{D0CEA4AC-61D8-4257-A7AD-F456FBC37BD0}"/>
    <hyperlink ref="M226" r:id="rId758" display="pw:\\SRVPW3.pls.planservi.com.br:Projetos\Documents\C0849 - DER\40_Emissao\03_GRD\0-GRDs_Enviadas DER\26ºMEDIÇÃO-26-08-2024 A 25-09-24\MR.DER-0741_24\" xr:uid="{662877AF-8BE3-40D0-87E3-4F8FFD1919AC}"/>
    <hyperlink ref="S300" r:id="rId759" display="pw:\\SRVPW3.pls.planservi.com.br:Projetos\Documents\C0849 - DER\40_Emissao\03_GRD\0-GRDs_Enviadas DER\26ºMEDIÇÃO-26-08-2024 A 25-09-24\MR.DER-0755_24\" xr:uid="{4DFAF99F-0F0E-48FA-A06A-EFB6F65DE24D}"/>
    <hyperlink ref="S301" r:id="rId760" display="pw:\\SRVPW3.pls.planservi.com.br:Projetos\Documents\C0849 - DER\40_Emissao\03_GRD\0-GRDs_Enviadas DER\26ºMEDIÇÃO-26-08-2024 A 25-09-24\MR.DER-0755_24\" xr:uid="{0CA373A9-7D86-4877-9262-AD944B75B219}"/>
    <hyperlink ref="M100" r:id="rId761" display="pw:\\SRVPW3.pls.planservi.com.br:Projetos\Documents\C0849 - DER\40_Emissao\03_GRD\0-GRDs_Enviadas DER\26ºMEDIÇÃO-26-08-2024 A 25-09-24\MR.DER-0762_24\" xr:uid="{5FA3213F-205E-4CD3-95E3-A3E7CC8BF45F}"/>
    <hyperlink ref="M101" r:id="rId762" display="pw:\\SRVPW3.pls.planservi.com.br:Projetos\Documents\C0849 - DER\40_Emissao\03_GRD\0-GRDs_Enviadas DER\26ºMEDIÇÃO-26-08-2024 A 25-09-24\MR.DER-0762_24\" xr:uid="{8CBA08A6-DD88-4774-B019-C0D0EABE0FF6}"/>
    <hyperlink ref="M102" r:id="rId763" display="pw:\\SRVPW3.pls.planservi.com.br:Projetos\Documents\C0849 - DER\40_Emissao\03_GRD\0-GRDs_Enviadas DER\26ºMEDIÇÃO-26-08-2024 A 25-09-24\MR.DER-0762_24\" xr:uid="{7E157717-21A9-4448-80E1-617F6D1A2EC9}"/>
    <hyperlink ref="M103" r:id="rId764" display="pw:\\SRVPW3.pls.planservi.com.br:Projetos\Documents\C0849 - DER\40_Emissao\03_GRD\0-GRDs_Enviadas DER\26ºMEDIÇÃO-26-08-2024 A 25-09-24\MR.DER-0762_24\" xr:uid="{A15087BB-F301-4D99-9763-4E0DB8B2D6E9}"/>
    <hyperlink ref="S170" r:id="rId765" display="pw:\\SRVPW3.pls.planservi.com.br:Projetos\Documents\C0849 - DER\40_Emissao\03_GRD\0-GRDs_Enviadas DER\26ºMEDIÇÃO-26-08-2024 A 25-09-24\MR.DER-0760_24\" xr:uid="{7CA6CA7B-8EC4-47D1-9F1E-5F9AC001A216}"/>
    <hyperlink ref="S171" r:id="rId766" display="pw:\\SRVPW3.pls.planservi.com.br:Projetos\Documents\C0849 - DER\40_Emissao\03_GRD\0-GRDs_Enviadas DER\26ºMEDIÇÃO-26-08-2024 A 25-09-24\MR.DER-0760_24\" xr:uid="{D8B5F154-7160-4BA5-BCED-E5AB302837B3}"/>
    <hyperlink ref="S172" r:id="rId767" display="pw:\\SRVPW3.pls.planservi.com.br:Projetos\Documents\C0849 - DER\40_Emissao\03_GRD\0-GRDs_Enviadas DER\26ºMEDIÇÃO-26-08-2024 A 25-09-24\MR.DER-0760_24\" xr:uid="{720C68E8-0749-4050-8B4C-5546974613F7}"/>
    <hyperlink ref="S173" r:id="rId768" display="pw:\\SRVPW3.pls.planservi.com.br:Projetos\Documents\C0849 - DER\40_Emissao\03_GRD\0-GRDs_Enviadas DER\26ºMEDIÇÃO-26-08-2024 A 25-09-24\MR.DER-0760_24\" xr:uid="{C1F25976-FE9C-4691-8A2A-D4D21FCC31B6}"/>
    <hyperlink ref="S174" r:id="rId769" display="pw:\\SRVPW3.pls.planservi.com.br:Projetos\Documents\C0849 - DER\40_Emissao\03_GRD\0-GRDs_Enviadas DER\26ºMEDIÇÃO-26-08-2024 A 25-09-24\MR.DER-0760_24\" xr:uid="{3AFE271A-8C9E-4AA6-9C14-B5FE3205B9D5}"/>
    <hyperlink ref="S175" r:id="rId770" display="pw:\\SRVPW3.pls.planservi.com.br:Projetos\Documents\C0849 - DER\40_Emissao\03_GRD\0-GRDs_Enviadas DER\26ºMEDIÇÃO-26-08-2024 A 25-09-24\MR.DER-0760_24\" xr:uid="{4CBC509C-631A-4529-87C4-8E98F0F3C129}"/>
    <hyperlink ref="Y176" r:id="rId771" display="pw:\\SRVPW3.pls.planservi.com.br:Projetos\Documents\C0849 - DER\40_Emissao\03_GRD\0-GRDs_Enviadas DER\26ºMEDIÇÃO-26-08-2024 A 25-09-24\MR.DER-0760_24\" xr:uid="{9A0D1758-899D-405F-A12F-A723382C4CA1}"/>
    <hyperlink ref="Y177" r:id="rId772" display="pw:\\SRVPW3.pls.planservi.com.br:Projetos\Documents\C0849 - DER\40_Emissao\03_GRD\0-GRDs_Enviadas DER\26ºMEDIÇÃO-26-08-2024 A 25-09-24\MR.DER-0760_24\" xr:uid="{8026EBA1-2012-4FB1-AFE4-A1E84EBA067C}"/>
    <hyperlink ref="Y178" r:id="rId773" display="pw:\\SRVPW3.pls.planservi.com.br:Projetos\Documents\C0849 - DER\40_Emissao\03_GRD\0-GRDs_Enviadas DER\26ºMEDIÇÃO-26-08-2024 A 25-09-24\MR.DER-0760_24\" xr:uid="{5E67F8CE-B113-4D5B-8754-D9248A868DED}"/>
    <hyperlink ref="Y179" r:id="rId774" display="pw:\\SRVPW3.pls.planservi.com.br:Projetos\Documents\C0849 - DER\40_Emissao\03_GRD\0-GRDs_Enviadas DER\26ºMEDIÇÃO-26-08-2024 A 25-09-24\MR.DER-0760_24\" xr:uid="{4058141A-CAF1-4336-BC47-A5B518663C08}"/>
    <hyperlink ref="Y180" r:id="rId775" display="pw:\\SRVPW3.pls.planservi.com.br:Projetos\Documents\C0849 - DER\40_Emissao\03_GRD\0-GRDs_Enviadas DER\26ºMEDIÇÃO-26-08-2024 A 25-09-24\MR.DER-0760_24\" xr:uid="{297FBA0E-05C8-40B7-A2AA-887127EA6F12}"/>
    <hyperlink ref="Y181" r:id="rId776" display="pw:\\SRVPW3.pls.planservi.com.br:Projetos\Documents\C0849 - DER\40_Emissao\03_GRD\0-GRDs_Enviadas DER\26ºMEDIÇÃO-26-08-2024 A 25-09-24\MR.DER-0760_24\" xr:uid="{DECA50D8-A61A-48FC-B3C2-7D91E39AA71C}"/>
    <hyperlink ref="Y183" r:id="rId777" display="pw:\\SRVPW3.pls.planservi.com.br:Projetos\Documents\C0849 - DER\40_Emissao\03_GRD\0-GRDs_Enviadas DER\26ºMEDIÇÃO-26-08-2024 A 25-09-24\MR.DER-0760_24\" xr:uid="{B1E13313-8E74-43EC-8BA2-322FFAFB8D34}"/>
    <hyperlink ref="Y184" r:id="rId778" display="pw:\\SRVPW3.pls.planservi.com.br:Projetos\Documents\C0849 - DER\40_Emissao\03_GRD\0-GRDs_Enviadas DER\26ºMEDIÇÃO-26-08-2024 A 25-09-24\MR.DER-0760_24\" xr:uid="{69E7E0E5-2BB6-4276-ADEA-67CAFA3CDCB8}"/>
    <hyperlink ref="Y185" r:id="rId779" display="pw:\\SRVPW3.pls.planservi.com.br:Projetos\Documents\C0849 - DER\40_Emissao\03_GRD\0-GRDs_Enviadas DER\26ºMEDIÇÃO-26-08-2024 A 25-09-24\MR.DER-0760_24\" xr:uid="{78ED894B-668A-40AA-A62F-55B55691CFB8}"/>
    <hyperlink ref="Y188" r:id="rId780" display="pw:\\SRVPW3.pls.planservi.com.br:Projetos\Documents\C0849 - DER\40_Emissao\03_GRD\0-GRDs_Enviadas DER\26ºMEDIÇÃO-26-08-2024 A 25-09-24\MR.DER-0760_24\" xr:uid="{4ADC13C6-9A2A-4485-A748-D75C77EB1DBE}"/>
    <hyperlink ref="Y189" r:id="rId781" display="pw:\\SRVPW3.pls.planservi.com.br:Projetos\Documents\C0849 - DER\40_Emissao\03_GRD\0-GRDs_Enviadas DER\26ºMEDIÇÃO-26-08-2024 A 25-09-24\MR.DER-0760_24\" xr:uid="{9CC9F750-148D-4CFF-85DE-64346B3AC301}"/>
    <hyperlink ref="Y190" r:id="rId782" display="pw:\\SRVPW3.pls.planservi.com.br:Projetos\Documents\C0849 - DER\40_Emissao\03_GRD\0-GRDs_Enviadas DER\26ºMEDIÇÃO-26-08-2024 A 25-09-24\MR.DER-0760_24\" xr:uid="{3703392F-81F0-49A3-B2B9-373E78CF1608}"/>
    <hyperlink ref="Y196" r:id="rId783" display="pw:\\SRVPW3.pls.planservi.com.br:Projetos\Documents\C0849 - DER\40_Emissao\03_GRD\0-GRDs_Enviadas DER\26ºMEDIÇÃO-26-08-2024 A 25-09-24\MR.DER-0760_24\" xr:uid="{68572DF5-2C9B-4F8F-8C70-A4D54F2D5798}"/>
    <hyperlink ref="Y197" r:id="rId784" display="pw:\\SRVPW3.pls.planservi.com.br:Projetos\Documents\C0849 - DER\40_Emissao\03_GRD\0-GRDs_Enviadas DER\26ºMEDIÇÃO-26-08-2024 A 25-09-24\MR.DER-0760_24\" xr:uid="{816AD53E-A4D6-426F-ACAE-7D37D93014A4}"/>
    <hyperlink ref="Y198" r:id="rId785" display="pw:\\SRVPW3.pls.planservi.com.br:Projetos\Documents\C0849 - DER\40_Emissao\03_GRD\0-GRDs_Enviadas DER\26ºMEDIÇÃO-26-08-2024 A 25-09-24\MR.DER-0760_24\" xr:uid="{20E9C873-E8B2-44DE-B2B4-E6A932604C67}"/>
    <hyperlink ref="Y199" r:id="rId786" display="pw:\\SRVPW3.pls.planservi.com.br:Projetos\Documents\C0849 - DER\40_Emissao\03_GRD\0-GRDs_Enviadas DER\26ºMEDIÇÃO-26-08-2024 A 25-09-24\MR.DER-0760_24\" xr:uid="{AD9571C6-E839-42D4-9F73-BCBEA2516424}"/>
    <hyperlink ref="Y200" r:id="rId787" display="pw:\\SRVPW3.pls.planservi.com.br:Projetos\Documents\C0849 - DER\40_Emissao\03_GRD\0-GRDs_Enviadas DER\26ºMEDIÇÃO-26-08-2024 A 25-09-24\MR.DER-0760_24\" xr:uid="{E0077D97-E4B2-4653-9493-1EFDA5819072}"/>
    <hyperlink ref="Y201" r:id="rId788" display="pw:\\SRVPW3.pls.planservi.com.br:Projetos\Documents\C0849 - DER\40_Emissao\03_GRD\0-GRDs_Enviadas DER\26ºMEDIÇÃO-26-08-2024 A 25-09-24\MR.DER-0760_24\" xr:uid="{02FAA2C2-A414-4AB6-BCB8-36338A1E6B8B}"/>
    <hyperlink ref="Y202" r:id="rId789" display="pw:\\SRVPW3.pls.planservi.com.br:Projetos\Documents\C0849 - DER\40_Emissao\03_GRD\0-GRDs_Enviadas DER\26ºMEDIÇÃO-26-08-2024 A 25-09-24\MR.DER-0760_24\" xr:uid="{C825D36A-121B-40FE-92C6-0CE74E8995DC}"/>
    <hyperlink ref="Y203" r:id="rId790" display="pw:\\SRVPW3.pls.planservi.com.br:Projetos\Documents\C0849 - DER\40_Emissao\03_GRD\0-GRDs_Enviadas DER\26ºMEDIÇÃO-26-08-2024 A 25-09-24\MR.DER-0760_24\" xr:uid="{83B646DE-F224-4B24-85FE-B60D5461054D}"/>
    <hyperlink ref="Y204" r:id="rId791" display="pw:\\SRVPW3.pls.planservi.com.br:Projetos\Documents\C0849 - DER\40_Emissao\03_GRD\0-GRDs_Enviadas DER\26ºMEDIÇÃO-26-08-2024 A 25-09-24\MR.DER-0760_24\" xr:uid="{CEEFC2F1-50CD-4A8D-9C86-D26135506D49}"/>
    <hyperlink ref="Y207" r:id="rId792" display="pw:\\SRVPW3.pls.planservi.com.br:Projetos\Documents\C0849 - DER\40_Emissao\03_GRD\0-GRDs_Enviadas DER\26ºMEDIÇÃO-26-08-2024 A 25-09-24\MR.DER-0760_24\" xr:uid="{6398651F-BCCD-4B7F-B52F-9C771C4B7C73}"/>
    <hyperlink ref="Y211" r:id="rId793" display="pw:\\SRVPW3.pls.planservi.com.br:Projetos\Documents\C0849 - DER\40_Emissao\03_GRD\0-GRDs_Enviadas DER\26ºMEDIÇÃO-26-08-2024 A 25-09-24\MR.DER-0760_24\" xr:uid="{9CF4C7BB-A7EA-4BA6-9E0A-289C5E2F298A}"/>
    <hyperlink ref="Y213" r:id="rId794" display="pw:\\SRVPW3.pls.planservi.com.br:Projetos\Documents\C0849 - DER\40_Emissao\03_GRD\0-GRDs_Enviadas DER\26ºMEDIÇÃO-26-08-2024 A 25-09-24\MR.DER-0760_24\" xr:uid="{2FA07ED9-9EE4-4B29-85CC-AEB0813F8AF9}"/>
    <hyperlink ref="Y216" r:id="rId795" display="pw:\\SRVPW3.pls.planservi.com.br:Projetos\Documents\C0849 - DER\40_Emissao\03_GRD\0-GRDs_Enviadas DER\26ºMEDIÇÃO-26-08-2024 A 25-09-24\MR.DER-0760_24\" xr:uid="{1A3EA48C-3B39-47EF-94E0-B0A18162B58B}"/>
    <hyperlink ref="Y217" r:id="rId796" display="pw:\\SRVPW3.pls.planservi.com.br:Projetos\Documents\C0849 - DER\40_Emissao\03_GRD\0-GRDs_Enviadas DER\26ºMEDIÇÃO-26-08-2024 A 25-09-24\MR.DER-0760_24\" xr:uid="{FCCF6D09-23AE-49D9-BE15-636D1DC05DB1}"/>
    <hyperlink ref="Y218" r:id="rId797" display="pw:\\SRVPW3.pls.planservi.com.br:Projetos\Documents\C0849 - DER\40_Emissao\03_GRD\0-GRDs_Enviadas DER\26ºMEDIÇÃO-26-08-2024 A 25-09-24\MR.DER-0760_24\" xr:uid="{9BBA1337-1438-4D66-A058-4BE0EB1E3DEF}"/>
    <hyperlink ref="Y219" r:id="rId798" display="pw:\\SRVPW3.pls.planservi.com.br:Projetos\Documents\C0849 - DER\40_Emissao\03_GRD\0-GRDs_Enviadas DER\26ºMEDIÇÃO-26-08-2024 A 25-09-24\MR.DER-0760_24\" xr:uid="{3E90053A-EC0C-45E4-B7FF-A4F9388BBFCD}"/>
    <hyperlink ref="Y220" r:id="rId799" display="pw:\\SRVPW3.pls.planservi.com.br:Projetos\Documents\C0849 - DER\40_Emissao\03_GRD\0-GRDs_Enviadas DER\26ºMEDIÇÃO-26-08-2024 A 25-09-24\MR.DER-0760_24\" xr:uid="{83AFC17D-CE98-4D6E-9514-69DE17320EA7}"/>
    <hyperlink ref="Y221" r:id="rId800" display="pw:\\SRVPW3.pls.planservi.com.br:Projetos\Documents\C0849 - DER\40_Emissao\03_GRD\0-GRDs_Enviadas DER\26ºMEDIÇÃO-26-08-2024 A 25-09-24\MR.DER-0760_24\" xr:uid="{ED00C8C4-291B-4459-B041-BCCC8FD7D0AD}"/>
    <hyperlink ref="Y222" r:id="rId801" display="pw:\\SRVPW3.pls.planservi.com.br:Projetos\Documents\C0849 - DER\40_Emissao\03_GRD\0-GRDs_Enviadas DER\26ºMEDIÇÃO-26-08-2024 A 25-09-24\MR.DER-0760_24\" xr:uid="{EBA51D57-134D-4050-95EF-B8610A3CB859}"/>
    <hyperlink ref="M227" r:id="rId802" display="pw:\\SRVPW3.pls.planservi.com.br:Projetos\Documents\C0849 - DER\40_Emissao\03_GRD\0-GRDs_Enviadas DER\26ºMEDIÇÃO-26-08-2024 A 25-09-24\MR.DER-0760_24\" xr:uid="{B2B16E62-B81D-4413-9F21-8042BD5E4717}"/>
    <hyperlink ref="M228" r:id="rId803" display="pw:\\SRVPW3.pls.planservi.com.br:Projetos\Documents\C0849 - DER\40_Emissao\03_GRD\0-GRDs_Enviadas DER\26ºMEDIÇÃO-26-08-2024 A 25-09-24\MR.DER-0760_24\" xr:uid="{578F1B52-4CBD-4B61-9A93-69AE52951E77}"/>
    <hyperlink ref="M229" r:id="rId804" display="pw:\\SRVPW3.pls.planservi.com.br:Projetos\Documents\C0849 - DER\40_Emissao\03_GRD\0-GRDs_Enviadas DER\26ºMEDIÇÃO-26-08-2024 A 25-09-24\MR.DER-0760_24\" xr:uid="{E2261D18-DAE0-473D-AD58-8EA2E5A8091A}"/>
    <hyperlink ref="AK746" r:id="rId805" display="pw:\\SRVPW3.pls.planservi.com.br:Projetos\Documents\C0849 - DER\40_Emissao\03_GRD\0-GRDs_Enviadas DER\21ºMEDIÇÃO-26-03-2024 A 25-04-24\MR.DER-0600_24\" xr:uid="{1FBE5718-FD59-486D-9507-588AA725E170}"/>
    <hyperlink ref="AK745" r:id="rId806" display="pw:\\SRVPW3.pls.planservi.com.br:Projetos\Documents\C0849 - DER\40_Emissao\03_GRD\0-GRDs_Enviadas DER\27ºMEDIÇÃO-26-09-2024 A 25-10-24\MR.DER-0829_24-SP 331\" xr:uid="{96F120EF-D7C4-4F98-A6B3-BC83D8D4C953}"/>
    <hyperlink ref="AK728" r:id="rId807" display="pw:\\SRVPW3.pls.planservi.com.br:Projetos\Documents\C0849 - DER\40_Emissao\03_GRD\0-GRDs_Enviadas DER\27ºMEDIÇÃO-26-09-2024 A 25-10-24\MR.DER-0829_24-SP 331\" xr:uid="{43C8B4CA-83CD-47E8-BEB4-19CFD8C4BBCF}"/>
    <hyperlink ref="AW743" r:id="rId808" display="pw:\\SRVPW3.pls.planservi.com.br:Projetos\Documents\C0849 - DER\40_Emissao\03_GRD\0-GRDs_Enviadas DER\27ºMEDIÇÃO-26-09-2024 A 25-10-24\MR.DER-0829_24-SP 331\" xr:uid="{70DE3CF5-D8A2-4C11-8660-311F2E9C5979}"/>
    <hyperlink ref="AQ748" r:id="rId809" display="pw:\\SRVPW3.pls.planservi.com.br:Projetos\Documents\C0849 - DER\40_Emissao\03_GRD\0-GRDs_Enviadas DER\27ºMEDIÇÃO-26-09-2024 A 25-10-24\MR.DER-0829_24-SP 331\" xr:uid="{F86FC3C7-1526-4D10-8458-FB6BC2F4B0BF}"/>
    <hyperlink ref="AW753" r:id="rId810" display="pw:\\SRVPW3.pls.planservi.com.br:Projetos\Documents\C0849 - DER\40_Emissao\03_GRD\0-GRDs_Enviadas DER\27ºMEDIÇÃO-26-09-2024 A 25-10-24\MR.DER-0829_24-SP 331\" xr:uid="{7CC0D2F8-42FC-4D3D-8208-B189918A931A}"/>
    <hyperlink ref="AW758" r:id="rId811" display="pw:\\SRVPW3.pls.planservi.com.br:Projetos\Documents\C0849 - DER\40_Emissao\03_GRD\0-GRDs_Enviadas DER\27ºMEDIÇÃO-26-09-2024 A 25-10-24\MR.DER-0829_24-SP 331\" xr:uid="{1D00AD86-0C4E-443B-95AC-A315ED22DAB8}"/>
    <hyperlink ref="AW763" r:id="rId812" display="pw:\\SRVPW3.pls.planservi.com.br:Projetos\Documents\C0849 - DER\40_Emissao\03_GRD\0-GRDs_Enviadas DER\27ºMEDIÇÃO-26-09-2024 A 25-10-24\MR.DER-0829_24-SP 331\" xr:uid="{626EC4C6-6A47-4EEF-B23C-9091CBBF99EC}"/>
    <hyperlink ref="AW768" r:id="rId813" display="pw:\\SRVPW3.pls.planservi.com.br:Projetos\Documents\C0849 - DER\40_Emissao\03_GRD\0-GRDs_Enviadas DER\27ºMEDIÇÃO-26-09-2024 A 25-10-24\MR.DER-0829_24-SP 331\" xr:uid="{E2FC692F-9F2E-4F0B-908C-A06A4492E453}"/>
    <hyperlink ref="AQ721" r:id="rId814" display="pw:\\SRVPW3.pls.planservi.com.br:Projetos\Documents\C0849 - DER\40_Emissao\03_GRD\0-GRDs_Enviadas DER\27ºMEDIÇÃO-26-09-2024 A 25-10-24\MR.DER-0833_24-SP 331-Entrega Final-C09\" xr:uid="{A8D3633D-2BD9-4E7E-911D-84C7248BB558}"/>
    <hyperlink ref="AQ722" r:id="rId815" display="pw:\\SRVPW3.pls.planservi.com.br:Projetos\Documents\C0849 - DER\40_Emissao\03_GRD\0-GRDs_Enviadas DER\27ºMEDIÇÃO-26-09-2024 A 25-10-24\MR.DER-0833_24-SP 331-Entrega Final-C09\" xr:uid="{37EE3E2D-24BB-4454-BB5D-EBEFC335587F}"/>
    <hyperlink ref="AQ723" r:id="rId816" display="pw:\\SRVPW3.pls.planservi.com.br:Projetos\Documents\C0849 - DER\40_Emissao\03_GRD\0-GRDs_Enviadas DER\27ºMEDIÇÃO-26-09-2024 A 25-10-24\MR.DER-0833_24-SP 331-Entrega Final-C09\" xr:uid="{D62237AB-F1CC-4438-8EE7-681EC099A731}"/>
    <hyperlink ref="AQ725" r:id="rId817" display="pw:\\SRVPW3.pls.planservi.com.br:Projetos\Documents\C0849 - DER\40_Emissao\03_GRD\0-GRDs_Enviadas DER\27ºMEDIÇÃO-26-09-2024 A 25-10-24\MR.DER-0833_24-SP 331-Entrega Final-C09\" xr:uid="{2714679C-B183-4F87-B8EC-B5EB154636A9}"/>
    <hyperlink ref="AK726" r:id="rId818" display="pw:\\SRVPW3.pls.planservi.com.br:Projetos\Documents\C0849 - DER\40_Emissao\03_GRD\0-GRDs_Enviadas DER\27ºMEDIÇÃO-26-09-2024 A 25-10-24\MR.DER-0833_24-SP 331-Entrega Final-C09\" xr:uid="{01372685-9617-4A30-B734-67B668AB352D}"/>
    <hyperlink ref="AK727" r:id="rId819" display="pw:\\SRVPW3.pls.planservi.com.br:Projetos\Documents\C0849 - DER\40_Emissao\03_GRD\0-GRDs_Enviadas DER\27ºMEDIÇÃO-26-09-2024 A 25-10-24\MR.DER-0833_24-SP 331-Entrega Final-C09\" xr:uid="{7A4A170C-DD86-4F2B-912B-F1EFC22F4554}"/>
    <hyperlink ref="AQ728" r:id="rId820" display="pw:\\SRVPW3.pls.planservi.com.br:Projetos\Documents\C0849 - DER\40_Emissao\03_GRD\0-GRDs_Enviadas DER\27ºMEDIÇÃO-26-09-2024 A 25-10-24\MR.DER-0833_24-SP 331-Entrega Final-C09\" xr:uid="{E0D94283-2241-4FC6-8C76-D28CE127DFF9}"/>
    <hyperlink ref="AQ730" r:id="rId821" display="pw:\\SRVPW3.pls.planservi.com.br:Projetos\Documents\C0849 - DER\40_Emissao\03_GRD\0-GRDs_Enviadas DER\27ºMEDIÇÃO-26-09-2024 A 25-10-24\MR.DER-0833_24-SP 331-Entrega Final-C09\" xr:uid="{AEDC7815-289D-4106-ACAA-A38C628534C8}"/>
    <hyperlink ref="AW731" r:id="rId822" display="pw:\\SRVPW3.pls.planservi.com.br:Projetos\Documents\C0849 - DER\40_Emissao\03_GRD\0-GRDs_Enviadas DER\27ºMEDIÇÃO-26-09-2024 A 25-10-24\MR.DER-0833_24-SP 331-Entrega Final-C09\" xr:uid="{9CE5D01F-3C59-4EBD-B5EA-F95AF4D1F481}"/>
    <hyperlink ref="AK732" r:id="rId823" display="pw:\\SRVPW3.pls.planservi.com.br:Projetos\Documents\C0849 - DER\40_Emissao\03_GRD\0-GRDs_Enviadas DER\27ºMEDIÇÃO-26-09-2024 A 25-10-24\MR.DER-0833_24-SP 331-Entrega Final-C09\" xr:uid="{AE1B3E63-67AB-4194-9150-E2B5A7722742}"/>
    <hyperlink ref="AQ732" r:id="rId824" display="pw:\\SRVPW3.pls.planservi.com.br:Projetos\Documents\C0849 - DER\40_Emissao\03_GRD\0-GRDs_Enviadas DER\27ºMEDIÇÃO-26-09-2024 A 25-10-24\MR.DER-0833_24-SP 331-Entrega Final-C09\" xr:uid="{306A9683-06CC-4E2D-850B-710DD16B7844}"/>
    <hyperlink ref="AW733" r:id="rId825" display="pw:\\SRVPW3.pls.planservi.com.br:Projetos\Documents\C0849 - DER\40_Emissao\03_GRD\0-GRDs_Enviadas DER\27ºMEDIÇÃO-26-09-2024 A 25-10-24\MR.DER-0833_24-SP 331-Entrega Final-C09\" xr:uid="{50862DE6-89DD-40E5-B4C8-ADAC842277F6}"/>
    <hyperlink ref="AW736" r:id="rId826" display="pw:\\SRVPW3.pls.planservi.com.br:Projetos\Documents\C0849 - DER\40_Emissao\03_GRD\0-GRDs_Enviadas DER\27ºMEDIÇÃO-26-09-2024 A 25-10-24\MR.DER-0833_24-SP 331-Entrega Final-C09\" xr:uid="{F891DB71-73B6-482B-A992-AA80DB129CF9}"/>
    <hyperlink ref="AW738" r:id="rId827" display="pw:\\SRVPW3.pls.planservi.com.br:Projetos\Documents\C0849 - DER\40_Emissao\03_GRD\0-GRDs_Enviadas DER\27ºMEDIÇÃO-26-09-2024 A 25-10-24\MR.DER-0833_24-SP 331-Entrega Final-C09\" xr:uid="{3F81197A-130D-424A-8249-358684D80287}"/>
    <hyperlink ref="AW746" r:id="rId828" display="pw:\\SRVPW3.pls.planservi.com.br:Projetos\Documents\C0849 - DER\40_Emissao\03_GRD\0-GRDs_Enviadas DER\27ºMEDIÇÃO-26-09-2024 A 25-10-24\MR.DER-0833_24-SP 331-Entrega Final-C09\" xr:uid="{6A539E4B-FB86-4420-A823-35970DE49011}"/>
    <hyperlink ref="AW766" r:id="rId829" display="pw:\\SRVPW3.pls.planservi.com.br:Projetos\Documents\C0849 - DER\40_Emissao\03_GRD\0-GRDs_Enviadas DER\27ºMEDIÇÃO-26-09-2024 A 25-10-24\MR.DER-0833_24-SP 331-Entrega Final-C09\" xr:uid="{43B53225-EF2D-4846-9082-11FB82094FE5}"/>
    <hyperlink ref="AW767" r:id="rId830" display="pw:\\SRVPW3.pls.planservi.com.br:Projetos\Documents\C0849 - DER\40_Emissao\03_GRD\0-GRDs_Enviadas DER\27ºMEDIÇÃO-26-09-2024 A 25-10-24\MR.DER-0833_24-SP 331-Entrega Final-C09\" xr:uid="{A710A4B1-503C-410C-A694-35685A484E10}"/>
    <hyperlink ref="BC768" r:id="rId831" display="pw:\\SRVPW3.pls.planservi.com.br:Projetos\Documents\C0849 - DER\40_Emissao\03_GRD\0-GRDs_Enviadas DER\27ºMEDIÇÃO-26-09-2024 A 25-10-24\MR.DER-0833_24-SP 331-Entrega Final-C09\" xr:uid="{985C93F1-36B6-4704-9A95-1086E9832340}"/>
    <hyperlink ref="BC763" r:id="rId832" display="pw:\\SRVPW3.pls.planservi.com.br:Projetos\Documents\C0849 - DER\40_Emissao\03_GRD\0-GRDs_Enviadas DER\27ºMEDIÇÃO-26-09-2024 A 25-10-24\MR.DER-0833_24-SP 331-Entrega Final-C09\" xr:uid="{6F0BA60F-51F3-4CAE-A72B-54F69122AD3C}"/>
    <hyperlink ref="BC758" r:id="rId833" display="pw:\\SRVPW3.pls.planservi.com.br:Projetos\Documents\C0849 - DER\40_Emissao\03_GRD\0-GRDs_Enviadas DER\27ºMEDIÇÃO-26-09-2024 A 25-10-24\MR.DER-0833_24-SP 331-Entrega Final-C09\" xr:uid="{2C20EDDD-D328-41C6-8147-E5D284605DAA}"/>
    <hyperlink ref="BC743" r:id="rId834" display="pw:\\SRVPW3.pls.planservi.com.br:Projetos\Documents\C0849 - DER\40_Emissao\03_GRD\0-GRDs_Enviadas DER\27ºMEDIÇÃO-26-09-2024 A 25-10-24\MR.DER-0833_24-SP 331-Entrega Final-C09\" xr:uid="{31F03A27-A6E1-4DB8-9408-691DF0E65CEF}"/>
    <hyperlink ref="AK735" r:id="rId835" display="pw:\\SRVPW3.pls.planservi.com.br:Projetos\Documents\C0849 - DER\40_Emissao\03_GRD\0-GRDs_Enviadas DER\27ºMEDIÇÃO-26-09-2024 A 25-10-24\MR.DER-0833_24-SP 331-Entrega Final-C09\" xr:uid="{4F9D5007-9BAA-4E58-9171-CB85DA197C22}"/>
    <hyperlink ref="AK737" r:id="rId836" display="pw:\\SRVPW3.pls.planservi.com.br:Projetos\Documents\C0849 - DER\40_Emissao\03_GRD\0-GRDs_Enviadas DER\27ºMEDIÇÃO-26-09-2024 A 25-10-24\MR.DER-0833_24-SP 331-Entrega Final-C09\" xr:uid="{066F5601-AF58-4913-8F14-730E26EB3E76}"/>
    <hyperlink ref="AK740" r:id="rId837" display="pw:\\SRVPW3.pls.planservi.com.br:Projetos\Documents\C0849 - DER\40_Emissao\03_GRD\0-GRDs_Enviadas DER\27ºMEDIÇÃO-26-09-2024 A 25-10-24\MR.DER-0833_24-SP 331-Entrega Final-C09\" xr:uid="{7A2F4630-0E71-4E10-820B-C0EEFD21AF5C}"/>
    <hyperlink ref="AK741" r:id="rId838" display="pw:\\SRVPW3.pls.planservi.com.br:Projetos\Documents\C0849 - DER\40_Emissao\03_GRD\0-GRDs_Enviadas DER\27ºMEDIÇÃO-26-09-2024 A 25-10-24\MR.DER-0833_24-SP 331-Entrega Final-C09\" xr:uid="{9870417F-DED2-4EFA-B714-17EC868CBF22}"/>
    <hyperlink ref="AK742" r:id="rId839" display="pw:\\SRVPW3.pls.planservi.com.br:Projetos\Documents\C0849 - DER\40_Emissao\03_GRD\0-GRDs_Enviadas DER\27ºMEDIÇÃO-26-09-2024 A 25-10-24\MR.DER-0833_24-SP 331-Entrega Final-C09\" xr:uid="{6B9AF77B-8848-4812-AC78-9F9DD61A26CC}"/>
    <hyperlink ref="AK747" r:id="rId840" display="pw:\\SRVPW3.pls.planservi.com.br:Projetos\Documents\C0849 - DER\40_Emissao\03_GRD\0-GRDs_Enviadas DER\27ºMEDIÇÃO-26-09-2024 A 25-10-24\MR.DER-0833_24-SP 331-Entrega Final-C09\" xr:uid="{D28EEFB2-6FA5-4B75-AABB-70D2BD0BCBCE}"/>
    <hyperlink ref="AQ745" r:id="rId841" display="pw:\\SRVPW3.pls.planservi.com.br:Projetos\Documents\C0849 - DER\40_Emissao\03_GRD\0-GRDs_Enviadas DER\27ºMEDIÇÃO-26-09-2024 A 25-10-24\MR.DER-0833_24-SP 331-Entrega Final-C09\" xr:uid="{2539E784-15D9-464E-B523-674A33257EDF}"/>
    <hyperlink ref="AW748" r:id="rId842" display="pw:\\SRVPW3.pls.planservi.com.br:Projetos\Documents\C0849 - DER\40_Emissao\03_GRD\0-GRDs_Enviadas DER\27ºMEDIÇÃO-26-09-2024 A 25-10-24\MR.DER-0833_24-SP 331-Entrega Final-C09\" xr:uid="{C9D391A2-D13E-438B-AC91-4A82506C6F49}"/>
    <hyperlink ref="AK749" r:id="rId843" display="pw:\\SRVPW3.pls.planservi.com.br:Projetos\Documents\C0849 - DER\40_Emissao\03_GRD\0-GRDs_Enviadas DER\27ºMEDIÇÃO-26-09-2024 A 25-10-24\MR.DER-0833_24-SP 331-Entrega Final-C09\" xr:uid="{F1403192-565F-44F8-BFBD-B1B1D8E449A7}"/>
    <hyperlink ref="AK751" r:id="rId844" display="pw:\\SRVPW3.pls.planservi.com.br:Projetos\Documents\C0849 - DER\40_Emissao\03_GRD\0-GRDs_Enviadas DER\27ºMEDIÇÃO-26-09-2024 A 25-10-24\MR.DER-0833_24-SP 331-Entrega Final-C09\" xr:uid="{D7870594-732F-4E9E-9FA5-BE676EB64993}"/>
    <hyperlink ref="AQ752" r:id="rId845" display="pw:\\SRVPW3.pls.planservi.com.br:Projetos\Documents\C0849 - DER\40_Emissao\03_GRD\0-GRDs_Enviadas DER\27ºMEDIÇÃO-26-09-2024 A 25-10-24\MR.DER-0833_24-SP 331-Entrega Final-C09\" xr:uid="{4056F05B-6CFB-4B08-B4A9-BD40A3F8B164}"/>
    <hyperlink ref="BC753" r:id="rId846" display="pw:\\SRVPW3.pls.planservi.com.br:Projetos\Documents\C0849 - DER\40_Emissao\03_GRD\0-GRDs_Enviadas DER\27ºMEDIÇÃO-26-09-2024 A 25-10-24\MR.DER-0833_24-SP 331-Entrega Final-C09\" xr:uid="{826594E0-E58B-4A02-BC31-DFB199E00729}"/>
    <hyperlink ref="AK755" r:id="rId847" display="pw:\\SRVPW3.pls.planservi.com.br:Projetos\Documents\C0849 - DER\40_Emissao\03_GRD\0-GRDs_Enviadas DER\27ºMEDIÇÃO-26-09-2024 A 25-10-24\MR.DER-0833_24-SP 331-Entrega Final-C09\" xr:uid="{8251740C-88D0-4958-BA75-D0323F229AE1}"/>
    <hyperlink ref="AK756" r:id="rId848" display="pw:\\SRVPW3.pls.planservi.com.br:Projetos\Documents\C0849 - DER\40_Emissao\03_GRD\0-GRDs_Enviadas DER\27ºMEDIÇÃO-26-09-2024 A 25-10-24\MR.DER-0833_24-SP 331-Entrega Final-C09\" xr:uid="{F8EAF4E4-E502-43C5-A44A-E7CED7D2EB21}"/>
    <hyperlink ref="AK757" r:id="rId849" display="pw:\\SRVPW3.pls.planservi.com.br:Projetos\Documents\C0849 - DER\40_Emissao\03_GRD\0-GRDs_Enviadas DER\27ºMEDIÇÃO-26-09-2024 A 25-10-24\MR.DER-0833_24-SP 331-Entrega Final-C09\" xr:uid="{F906FFF3-4194-47F7-851B-E188A120E6A1}"/>
    <hyperlink ref="AK759" r:id="rId850" display="pw:\\SRVPW3.pls.planservi.com.br:Projetos\Documents\C0849 - DER\40_Emissao\03_GRD\0-GRDs_Enviadas DER\27ºMEDIÇÃO-26-09-2024 A 25-10-24\MR.DER-0833_24-SP 331-Entrega Final-C09\" xr:uid="{AB4054C8-1236-4C06-91E3-0D1AB84CF0C3}"/>
    <hyperlink ref="AK761" r:id="rId851" display="pw:\\SRVPW3.pls.planservi.com.br:Projetos\Documents\C0849 - DER\40_Emissao\03_GRD\0-GRDs_Enviadas DER\27ºMEDIÇÃO-26-09-2024 A 25-10-24\MR.DER-0833_24-SP 331-Entrega Final-C09\" xr:uid="{CD39B482-2B41-462A-976D-C9A636A2F0D5}"/>
    <hyperlink ref="AK762" r:id="rId852" display="pw:\\SRVPW3.pls.planservi.com.br:Projetos\Documents\C0849 - DER\40_Emissao\03_GRD\0-GRDs_Enviadas DER\27ºMEDIÇÃO-26-09-2024 A 25-10-24\MR.DER-0833_24-SP 331-Entrega Final-C09\" xr:uid="{4C1CAE3E-4B8F-4CF0-BB16-59DC8A071F8D}"/>
    <hyperlink ref="AK765" r:id="rId853" display="pw:\\SRVPW3.pls.planservi.com.br:Projetos\Documents\C0849 - DER\40_Emissao\03_GRD\0-GRDs_Enviadas DER\27ºMEDIÇÃO-26-09-2024 A 25-10-24\MR.DER-0833_24-SP 331-Entrega Final-C09\" xr:uid="{E03191D3-43C9-4E58-AF83-F685385554CB}"/>
    <hyperlink ref="AQ769" r:id="rId854" display="pw:\\SRVPW3.pls.planservi.com.br:Projetos\Documents\C0849 - DER\40_Emissao\03_GRD\0-GRDs_Enviadas DER\27ºMEDIÇÃO-26-09-2024 A 25-10-24\MR.DER-0833_24-SP 331-Entrega Final-C09\" xr:uid="{AE522106-41C1-4712-BAA8-8071786DAACF}"/>
    <hyperlink ref="S293" r:id="rId855" display="pw:\\SRVPW3.pls.planservi.com.br:Projetos\Documents\C0849 - DER\40_Emissao\03_GRD\0-GRDs_Enviadas DER\27ºMEDIÇÃO-26-09-2024 A 25-10-24\MR.DER-0835_24-SP 331\" xr:uid="{28A51AA8-CFE7-4DAE-92D6-34F659A4A246}"/>
    <hyperlink ref="S294" r:id="rId856" display="pw:\\SRVPW3.pls.planservi.com.br:Projetos\Documents\C0849 - DER\40_Emissao\03_GRD\0-GRDs_Enviadas DER\27ºMEDIÇÃO-26-09-2024 A 25-10-24\MR.DER-0835_24-SP 331\" xr:uid="{B797C2BD-B62D-476A-BA96-1F938840DE80}"/>
    <hyperlink ref="S295" r:id="rId857" display="pw:\\SRVPW3.pls.planservi.com.br:Projetos\Documents\C0849 - DER\40_Emissao\03_GRD\0-GRDs_Enviadas DER\27ºMEDIÇÃO-26-09-2024 A 25-10-24\MR.DER-0835_24-SP 331\" xr:uid="{F0E478B0-61BB-4A5B-B691-244A7390B977}"/>
    <hyperlink ref="S296" r:id="rId858" display="pw:\\SRVPW3.pls.planservi.com.br:Projetos\Documents\C0849 - DER\40_Emissao\03_GRD\0-GRDs_Enviadas DER\27ºMEDIÇÃO-26-09-2024 A 25-10-24\MR.DER-0835_24-SP 331\" xr:uid="{AD73F8A9-C1A3-4602-AD15-409B18E267F5}"/>
    <hyperlink ref="S297" r:id="rId859" display="pw:\\SRVPW3.pls.planservi.com.br:Projetos\Documents\C0849 - DER\40_Emissao\03_GRD\0-GRDs_Enviadas DER\27ºMEDIÇÃO-26-09-2024 A 25-10-24\MR.DER-0835_24-SP 331\" xr:uid="{5FC186E0-4017-4C33-A3D5-ABD641513E88}"/>
    <hyperlink ref="S298" r:id="rId860" display="pw:\\SRVPW3.pls.planservi.com.br:Projetos\Documents\C0849 - DER\40_Emissao\03_GRD\0-GRDs_Enviadas DER\27ºMEDIÇÃO-26-09-2024 A 25-10-24\MR.DER-0835_24-SP 331\" xr:uid="{4105E0F0-E8D9-4E48-8584-8D7733CC470A}"/>
    <hyperlink ref="M302" r:id="rId861" display="pw:\\SRVPW3.pls.planservi.com.br:Projetos\Documents\C0849 - DER\40_Emissao\03_GRD\0-GRDs_Enviadas DER\27ºMEDIÇÃO-26-09-2024 A 25-10-24\MR.DER-0838_24-SP 331\" xr:uid="{0BB96C8C-41E3-4898-B605-8914BEE12943}"/>
    <hyperlink ref="M303" r:id="rId862" display="pw:\\SRVPW3.pls.planservi.com.br:Projetos\Documents\C0849 - DER\40_Emissao\03_GRD\0-GRDs_Enviadas DER\27ºMEDIÇÃO-26-09-2024 A 25-10-24\MR.DER-0838_24-SP 331\" xr:uid="{19B32D8E-792F-4B35-9DD2-CFFCE0B6CE0F}"/>
    <hyperlink ref="M304" r:id="rId863" display="pw:\\SRVPW3.pls.planservi.com.br:Projetos\Documents\C0849 - DER\40_Emissao\03_GRD\0-GRDs_Enviadas DER\27ºMEDIÇÃO-26-09-2024 A 25-10-24\MR.DER-0838_24-SP 331\" xr:uid="{46858F2F-0F5E-4CA3-8344-CDB4AD012564}"/>
    <hyperlink ref="M305" r:id="rId864" display="pw:\\SRVPW3.pls.planservi.com.br:Projetos\Documents\C0849 - DER\40_Emissao\03_GRD\0-GRDs_Enviadas DER\27ºMEDIÇÃO-26-09-2024 A 25-10-24\MR.DER-0838_24-SP 331\" xr:uid="{DEA7A4DA-BE91-4287-8DF5-57796222EC83}"/>
    <hyperlink ref="M306" r:id="rId865" display="pw:\\SRVPW3.pls.planservi.com.br:Projetos\Documents\C0849 - DER\40_Emissao\03_GRD\0-GRDs_Enviadas DER\27ºMEDIÇÃO-26-09-2024 A 25-10-24\MR.DER-0838_24-SP 331\" xr:uid="{EE51D90C-A285-4EAB-AC7E-D1AD992397AB}"/>
    <hyperlink ref="M307" r:id="rId866" display="pw:\\SRVPW3.pls.planservi.com.br:Projetos\Documents\C0849 - DER\40_Emissao\03_GRD\0-GRDs_Enviadas DER\27ºMEDIÇÃO-26-09-2024 A 25-10-24\MR.DER-0838_24-SP 331\" xr:uid="{8E544465-9488-4A41-B06F-CF2CE7BD899D}"/>
    <hyperlink ref="M308" r:id="rId867" display="pw:\\SRVPW3.pls.planservi.com.br:Projetos\Documents\C0849 - DER\40_Emissao\03_GRD\0-GRDs_Enviadas DER\27ºMEDIÇÃO-26-09-2024 A 25-10-24\MR.DER-0838_24-SP 331\" xr:uid="{097C7140-F8A9-469F-A60B-D379DCE6268A}"/>
    <hyperlink ref="Y114" r:id="rId868" display="pw:\\SRVPW3.pls.planservi.com.br:Projetos\Documents\C0849 - DER\40_Emissao\03_GRD\0-GRDs_Enviadas DER\27ºMEDIÇÃO-26-09-2024 A 25-10-24\MR.DER-0839_24-SP 331\" xr:uid="{1CD1308B-DC78-4A33-87CC-40C0A261010D}"/>
    <hyperlink ref="Y115" r:id="rId869" display="pw:\\SRVPW3.pls.planservi.com.br:Projetos\Documents\C0849 - DER\40_Emissao\03_GRD\0-GRDs_Enviadas DER\27ºMEDIÇÃO-26-09-2024 A 25-10-24\MR.DER-0839_24-SP 331\" xr:uid="{F68A14C6-7943-48D9-A076-D84592FF4568}"/>
    <hyperlink ref="Y118" r:id="rId870" display="pw:\\SRVPW3.pls.planservi.com.br:Projetos\Documents\C0849 - DER\40_Emissao\03_GRD\0-GRDs_Enviadas DER\27ºMEDIÇÃO-26-09-2024 A 25-10-24\MR.DER-0839_24-SP 331\" xr:uid="{3A9B31A5-899D-4C9C-A0B3-CE2B7282DEF1}"/>
    <hyperlink ref="AE120" r:id="rId871" display="pw:\\SRVPW3.pls.planservi.com.br:Projetos\Documents\C0849 - DER\40_Emissao\03_GRD\0-GRDs_Enviadas DER\27ºMEDIÇÃO-26-09-2024 A 25-10-24\MR.DER-0839_24-SP 331\" xr:uid="{A3794264-981E-4D5A-8241-8F38B215517A}"/>
    <hyperlink ref="AE121" r:id="rId872" display="pw:\\SRVPW3.pls.planservi.com.br:Projetos\Documents\C0849 - DER\40_Emissao\03_GRD\0-GRDs_Enviadas DER\27ºMEDIÇÃO-26-09-2024 A 25-10-24\MR.DER-0839_24-SP 331\" xr:uid="{05B8CC12-2BD1-46F1-8999-CE853895765C}"/>
    <hyperlink ref="AE124" r:id="rId873" display="pw:\\SRVPW3.pls.planservi.com.br:Projetos\Documents\C0849 - DER\40_Emissao\03_GRD\0-GRDs_Enviadas DER\27ºMEDIÇÃO-26-09-2024 A 25-10-24\MR.DER-0839_24-SP 331\" xr:uid="{41577B5F-E125-40D6-8CB0-56DA3F3CAE6B}"/>
    <hyperlink ref="AE125" r:id="rId874" display="pw:\\SRVPW3.pls.planservi.com.br:Projetos\Documents\C0849 - DER\40_Emissao\03_GRD\0-GRDs_Enviadas DER\27ºMEDIÇÃO-26-09-2024 A 25-10-24\MR.DER-0839_24-SP 331\" xr:uid="{B007162D-9BFC-4E6E-8145-40A11FF83D7E}"/>
    <hyperlink ref="S126" r:id="rId875" display="pw:\\SRVPW3.pls.planservi.com.br:Projetos\Documents\C0849 - DER\40_Emissao\03_GRD\0-GRDs_Enviadas DER\27ºMEDIÇÃO-26-09-2024 A 25-10-24\MR.DER-0839_24-SP 331\" xr:uid="{504EFCE4-BF61-455E-91CA-923D6DE489CF}"/>
    <hyperlink ref="S100" r:id="rId876" display="pw:\\SRVPW3.pls.planservi.com.br:Projetos\Documents\C0849 - DER\40_Emissao\03_GRD\0-GRDs_Enviadas DER\27ºMEDIÇÃO-26-09-2024 A 25-10-24\MR.DER-0840_24-SP 331\" xr:uid="{3B42EB63-7B8F-4FA3-958E-27BE3D53E5E6}"/>
    <hyperlink ref="S101" r:id="rId877" display="pw:\\SRVPW3.pls.planservi.com.br:Projetos\Documents\C0849 - DER\40_Emissao\03_GRD\0-GRDs_Enviadas DER\27ºMEDIÇÃO-26-09-2024 A 25-10-24\MR.DER-0840_24-SP 331\" xr:uid="{0EF0B006-4F2F-4304-97CE-D9B3DEBE3A64}"/>
    <hyperlink ref="S102" r:id="rId878" display="pw:\\SRVPW3.pls.planservi.com.br:Projetos\Documents\C0849 - DER\40_Emissao\03_GRD\0-GRDs_Enviadas DER\27ºMEDIÇÃO-26-09-2024 A 25-10-24\MR.DER-0840_24-SP 331\" xr:uid="{465CBC7E-41B3-4796-A6C2-2E09CD5A73EC}"/>
    <hyperlink ref="S103" r:id="rId879" display="pw:\\SRVPW3.pls.planservi.com.br:Projetos\Documents\C0849 - DER\40_Emissao\03_GRD\0-GRDs_Enviadas DER\27ºMEDIÇÃO-26-09-2024 A 25-10-24\MR.DER-0840_24-SP 331\" xr:uid="{6E527DF3-A6A2-480B-8862-56853226FF57}"/>
    <hyperlink ref="M472" r:id="rId880" display="pw:\\SRVPW3.pls.planservi.com.br:Projetos\Documents\C0849 - DER\40_Emissao\03_GRD\0-GRDs_Enviadas DER\27ºMEDIÇÃO-26-09-2024 A 25-10-24\MR.DER-0837_24-SP 331\" xr:uid="{2BDAB9A9-9C15-4344-B1BB-6FE7359484C1}"/>
    <hyperlink ref="M473" r:id="rId881" display="pw:\\SRVPW3.pls.planservi.com.br:Projetos\Documents\C0849 - DER\40_Emissao\03_GRD\0-GRDs_Enviadas DER\27ºMEDIÇÃO-26-09-2024 A 25-10-24\MR.DER-0837_24-SP 331\" xr:uid="{9250CAFA-2948-4CB9-B1CC-28E79BCA1B74}"/>
    <hyperlink ref="M474" r:id="rId882" display="pw:\\SRVPW3.pls.planservi.com.br:Projetos\Documents\C0849 - DER\40_Emissao\03_GRD\0-GRDs_Enviadas DER\27ºMEDIÇÃO-26-09-2024 A 25-10-24\MR.DER-0837_24-SP 331\" xr:uid="{0BE5BC0A-97F7-4AD2-8ECD-BED79528B09E}"/>
    <hyperlink ref="M475" r:id="rId883" display="pw:\\SRVPW3.pls.planservi.com.br:Projetos\Documents\C0849 - DER\40_Emissao\03_GRD\0-GRDs_Enviadas DER\27ºMEDIÇÃO-26-09-2024 A 25-10-24\MR.DER-0837_24-SP 331\" xr:uid="{2F096E75-1D05-4376-900E-709F950B0A6A}"/>
    <hyperlink ref="M476" r:id="rId884" display="pw:\\SRVPW3.pls.planservi.com.br:Projetos\Documents\C0849 - DER\40_Emissao\03_GRD\0-GRDs_Enviadas DER\27ºMEDIÇÃO-26-09-2024 A 25-10-24\MR.DER-0837_24-SP 331\" xr:uid="{328962E3-1B99-42A2-B9CD-9130A8646864}"/>
    <hyperlink ref="M477" r:id="rId885" display="pw:\\SRVPW3.pls.planservi.com.br:Projetos\Documents\C0849 - DER\40_Emissao\03_GRD\0-GRDs_Enviadas DER\27ºMEDIÇÃO-26-09-2024 A 25-10-24\MR.DER-0837_24-SP 331\" xr:uid="{F1BEE433-B1F0-4D46-A546-3D5536B0F098}"/>
    <hyperlink ref="M478" r:id="rId886" display="pw:\\SRVPW3.pls.planservi.com.br:Projetos\Documents\C0849 - DER\40_Emissao\03_GRD\0-GRDs_Enviadas DER\27ºMEDIÇÃO-26-09-2024 A 25-10-24\MR.DER-0837_24-SP 331\" xr:uid="{F7AE7F91-32EC-4970-810B-61B76B6D868A}"/>
    <hyperlink ref="M479" r:id="rId887" display="pw:\\SRVPW3.pls.planservi.com.br:Projetos\Documents\C0849 - DER\40_Emissao\03_GRD\0-GRDs_Enviadas DER\27ºMEDIÇÃO-26-09-2024 A 25-10-24\MR.DER-0837_24-SP 331\" xr:uid="{7AB1C58E-223B-4973-A972-95C7AFF75D4C}"/>
    <hyperlink ref="M480" r:id="rId888" display="pw:\\SRVPW3.pls.planservi.com.br:Projetos\Documents\C0849 - DER\40_Emissao\03_GRD\0-GRDs_Enviadas DER\27ºMEDIÇÃO-26-09-2024 A 25-10-24\MR.DER-0837_24-SP 331\" xr:uid="{CDF67C55-C785-4B63-9B51-B934D4297272}"/>
    <hyperlink ref="M481" r:id="rId889" display="pw:\\SRVPW3.pls.planservi.com.br:Projetos\Documents\C0849 - DER\40_Emissao\03_GRD\0-GRDs_Enviadas DER\27ºMEDIÇÃO-26-09-2024 A 25-10-24\MR.DER-0837_24-SP 331\" xr:uid="{A99248DB-C348-46FC-8323-F07D65031532}"/>
    <hyperlink ref="M482" r:id="rId890" display="pw:\\SRVPW3.pls.planservi.com.br:Projetos\Documents\C0849 - DER\40_Emissao\03_GRD\0-GRDs_Enviadas DER\27ºMEDIÇÃO-26-09-2024 A 25-10-24\MR.DER-0837_24-SP 331\" xr:uid="{73C91336-521F-465D-A529-D1B61C126CEA}"/>
    <hyperlink ref="M483" r:id="rId891" display="pw:\\SRVPW3.pls.planservi.com.br:Projetos\Documents\C0849 - DER\40_Emissao\03_GRD\0-GRDs_Enviadas DER\27ºMEDIÇÃO-26-09-2024 A 25-10-24\MR.DER-0837_24-SP 331\" xr:uid="{2B538E18-19A6-41BA-A2F0-90CE0AD6EE62}"/>
    <hyperlink ref="M484" r:id="rId892" display="pw:\\SRVPW3.pls.planservi.com.br:Projetos\Documents\C0849 - DER\40_Emissao\03_GRD\0-GRDs_Enviadas DER\27ºMEDIÇÃO-26-09-2024 A 25-10-24\MR.DER-0837_24-SP 331\" xr:uid="{E9CBB216-6BB4-451B-BC05-530151DA0B96}"/>
    <hyperlink ref="M485" r:id="rId893" display="pw:\\SRVPW3.pls.planservi.com.br:Projetos\Documents\C0849 - DER\40_Emissao\03_GRD\0-GRDs_Enviadas DER\27ºMEDIÇÃO-26-09-2024 A 25-10-24\MR.DER-0837_24-SP 331\" xr:uid="{759D6DFC-D0F6-441F-A2C7-79EC7B61749A}"/>
    <hyperlink ref="M486" r:id="rId894" display="pw:\\SRVPW3.pls.planservi.com.br:Projetos\Documents\C0849 - DER\40_Emissao\03_GRD\0-GRDs_Enviadas DER\27ºMEDIÇÃO-26-09-2024 A 25-10-24\MR.DER-0837_24-SP 331\" xr:uid="{C1784D9A-F93F-4F70-9829-85F00925E308}"/>
    <hyperlink ref="M487" r:id="rId895" display="pw:\\SRVPW3.pls.planservi.com.br:Projetos\Documents\C0849 - DER\40_Emissao\03_GRD\0-GRDs_Enviadas DER\27ºMEDIÇÃO-26-09-2024 A 25-10-24\MR.DER-0837_24-SP 331\" xr:uid="{F179904E-BBDA-400B-B4D1-33B17994B1D6}"/>
    <hyperlink ref="M488" r:id="rId896" display="pw:\\SRVPW3.pls.planservi.com.br:Projetos\Documents\C0849 - DER\40_Emissao\03_GRD\0-GRDs_Enviadas DER\27ºMEDIÇÃO-26-09-2024 A 25-10-24\MR.DER-0837_24-SP 331\" xr:uid="{E7FA8186-C427-472E-8254-38FAEFAFF27D}"/>
    <hyperlink ref="M489" r:id="rId897" display="pw:\\SRVPW3.pls.planservi.com.br:Projetos\Documents\C0849 - DER\40_Emissao\03_GRD\0-GRDs_Enviadas DER\27ºMEDIÇÃO-26-09-2024 A 25-10-24\MR.DER-0837_24-SP 331\" xr:uid="{9A8B20ED-4B0C-44D4-AFE2-AE215E161700}"/>
    <hyperlink ref="M490" r:id="rId898" display="pw:\\SRVPW3.pls.planservi.com.br:Projetos\Documents\C0849 - DER\40_Emissao\03_GRD\0-GRDs_Enviadas DER\27ºMEDIÇÃO-26-09-2024 A 25-10-24\MR.DER-0837_24-SP 331\" xr:uid="{B984ED84-DF00-48A7-8174-4BA66056654B}"/>
    <hyperlink ref="M491" r:id="rId899" display="pw:\\SRVPW3.pls.planservi.com.br:Projetos\Documents\C0849 - DER\40_Emissao\03_GRD\0-GRDs_Enviadas DER\27ºMEDIÇÃO-26-09-2024 A 25-10-24\MR.DER-0837_24-SP 331\" xr:uid="{4D454276-BF1C-4DB2-A436-09615EAD34F2}"/>
    <hyperlink ref="M492" r:id="rId900" display="pw:\\SRVPW3.pls.planservi.com.br:Projetos\Documents\C0849 - DER\40_Emissao\03_GRD\0-GRDs_Enviadas DER\27ºMEDIÇÃO-26-09-2024 A 25-10-24\MR.DER-0837_24-SP 331\" xr:uid="{FFA820EA-6DA6-473D-A342-95CC0820EC29}"/>
    <hyperlink ref="M493" r:id="rId901" display="pw:\\SRVPW3.pls.planservi.com.br:Projetos\Documents\C0849 - DER\40_Emissao\03_GRD\0-GRDs_Enviadas DER\27ºMEDIÇÃO-26-09-2024 A 25-10-24\MR.DER-0837_24-SP 331\" xr:uid="{A97F7162-AF97-4C0A-9C31-3657D711F5E5}"/>
    <hyperlink ref="M494" r:id="rId902" display="pw:\\SRVPW3.pls.planservi.com.br:Projetos\Documents\C0849 - DER\40_Emissao\03_GRD\0-GRDs_Enviadas DER\27ºMEDIÇÃO-26-09-2024 A 25-10-24\MR.DER-0837_24-SP 331\" xr:uid="{4F34F4AC-D090-46A8-9668-A8356C4D8E77}"/>
    <hyperlink ref="M495" r:id="rId903" display="pw:\\SRVPW3.pls.planservi.com.br:Projetos\Documents\C0849 - DER\40_Emissao\03_GRD\0-GRDs_Enviadas DER\27ºMEDIÇÃO-26-09-2024 A 25-10-24\MR.DER-0837_24-SP 331\" xr:uid="{DF09094E-2156-4F97-B4B8-4F7CE6777E73}"/>
    <hyperlink ref="M496" r:id="rId904" display="pw:\\SRVPW3.pls.planservi.com.br:Projetos\Documents\C0849 - DER\40_Emissao\03_GRD\0-GRDs_Enviadas DER\27ºMEDIÇÃO-26-09-2024 A 25-10-24\MR.DER-0837_24-SP 331\" xr:uid="{BD972B58-4F30-42C7-8BFC-6B7B3D0CDE83}"/>
    <hyperlink ref="M497" r:id="rId905" display="pw:\\SRVPW3.pls.planservi.com.br:Projetos\Documents\C0849 - DER\40_Emissao\03_GRD\0-GRDs_Enviadas DER\27ºMEDIÇÃO-26-09-2024 A 25-10-24\MR.DER-0837_24-SP 331\" xr:uid="{C381FD99-008F-45CE-B794-FAAAB754C0D7}"/>
    <hyperlink ref="M498" r:id="rId906" display="pw:\\SRVPW3.pls.planservi.com.br:Projetos\Documents\C0849 - DER\40_Emissao\03_GRD\0-GRDs_Enviadas DER\27ºMEDIÇÃO-26-09-2024 A 25-10-24\MR.DER-0837_24-SP 331\" xr:uid="{2F80EAE3-E348-49D4-80FA-9223F155112F}"/>
    <hyperlink ref="M499" r:id="rId907" display="pw:\\SRVPW3.pls.planservi.com.br:Projetos\Documents\C0849 - DER\40_Emissao\03_GRD\0-GRDs_Enviadas DER\27ºMEDIÇÃO-26-09-2024 A 25-10-24\MR.DER-0837_24-SP 331\" xr:uid="{E033284F-93F1-472B-891D-9B0EC3F8F0EE}"/>
    <hyperlink ref="M500" r:id="rId908" display="pw:\\SRVPW3.pls.planservi.com.br:Projetos\Documents\C0849 - DER\40_Emissao\03_GRD\0-GRDs_Enviadas DER\27ºMEDIÇÃO-26-09-2024 A 25-10-24\MR.DER-0837_24-SP 331\" xr:uid="{5EDFB17B-D613-43A4-B8C1-0BCAA590A622}"/>
    <hyperlink ref="M501" r:id="rId909" display="pw:\\SRVPW3.pls.planservi.com.br:Projetos\Documents\C0849 - DER\40_Emissao\03_GRD\0-GRDs_Enviadas DER\27ºMEDIÇÃO-26-09-2024 A 25-10-24\MR.DER-0837_24-SP 331\" xr:uid="{B82D00D1-E561-4DF2-8BEF-13F69F9B6C15}"/>
    <hyperlink ref="M502" r:id="rId910" display="pw:\\SRVPW3.pls.planservi.com.br:Projetos\Documents\C0849 - DER\40_Emissao\03_GRD\0-GRDs_Enviadas DER\27ºMEDIÇÃO-26-09-2024 A 25-10-24\MR.DER-0837_24-SP 331\" xr:uid="{7D85763E-F467-4290-92AA-A6C9E6A6A430}"/>
    <hyperlink ref="M503" r:id="rId911" display="pw:\\SRVPW3.pls.planservi.com.br:Projetos\Documents\C0849 - DER\40_Emissao\03_GRD\0-GRDs_Enviadas DER\27ºMEDIÇÃO-26-09-2024 A 25-10-24\MR.DER-0837_24-SP 331\" xr:uid="{E3A69CA3-2CFE-40C4-A887-74EBCE83CA4A}"/>
    <hyperlink ref="M504" r:id="rId912" display="pw:\\SRVPW3.pls.planservi.com.br:Projetos\Documents\C0849 - DER\40_Emissao\03_GRD\0-GRDs_Enviadas DER\27ºMEDIÇÃO-26-09-2024 A 25-10-24\MR.DER-0837_24-SP 331\" xr:uid="{1F510CCE-51BC-45D2-AD7E-861E75088267}"/>
    <hyperlink ref="M505" r:id="rId913" display="pw:\\SRVPW3.pls.planservi.com.br:Projetos\Documents\C0849 - DER\40_Emissao\03_GRD\0-GRDs_Enviadas DER\27ºMEDIÇÃO-26-09-2024 A 25-10-24\MR.DER-0837_24-SP 331\" xr:uid="{2D64E306-B213-4FB8-9F23-80EBA2FB1A4D}"/>
    <hyperlink ref="M506" r:id="rId914" display="pw:\\SRVPW3.pls.planservi.com.br:Projetos\Documents\C0849 - DER\40_Emissao\03_GRD\0-GRDs_Enviadas DER\27ºMEDIÇÃO-26-09-2024 A 25-10-24\MR.DER-0837_24-SP 331\" xr:uid="{7D67E6AB-EB79-4C42-B94B-FA5D1F8E77A3}"/>
    <hyperlink ref="M507" r:id="rId915" display="pw:\\SRVPW3.pls.planservi.com.br:Projetos\Documents\C0849 - DER\40_Emissao\03_GRD\0-GRDs_Enviadas DER\27ºMEDIÇÃO-26-09-2024 A 25-10-24\MR.DER-0837_24-SP 331\" xr:uid="{736E490B-8425-46D4-9BF0-B42DB454E771}"/>
    <hyperlink ref="M508" r:id="rId916" display="pw:\\SRVPW3.pls.planservi.com.br:Projetos\Documents\C0849 - DER\40_Emissao\03_GRD\0-GRDs_Enviadas DER\27ºMEDIÇÃO-26-09-2024 A 25-10-24\MR.DER-0837_24-SP 331\" xr:uid="{705BB924-C887-470E-91AA-15735579E60C}"/>
    <hyperlink ref="M509" r:id="rId917" display="pw:\\SRVPW3.pls.planservi.com.br:Projetos\Documents\C0849 - DER\40_Emissao\03_GRD\0-GRDs_Enviadas DER\27ºMEDIÇÃO-26-09-2024 A 25-10-24\MR.DER-0837_24-SP 331\" xr:uid="{C82F07DD-DDE6-4DD0-8AC0-791420E0CFF4}"/>
    <hyperlink ref="M510" r:id="rId918" display="pw:\\SRVPW3.pls.planservi.com.br:Projetos\Documents\C0849 - DER\40_Emissao\03_GRD\0-GRDs_Enviadas DER\27ºMEDIÇÃO-26-09-2024 A 25-10-24\MR.DER-0837_24-SP 331\" xr:uid="{F78C00D8-D6D0-4B03-B595-5277E4DC27B7}"/>
    <hyperlink ref="M511" r:id="rId919" display="pw:\\SRVPW3.pls.planservi.com.br:Projetos\Documents\C0849 - DER\40_Emissao\03_GRD\0-GRDs_Enviadas DER\27ºMEDIÇÃO-26-09-2024 A 25-10-24\MR.DER-0837_24-SP 331\" xr:uid="{8CF37DB3-6796-4F5F-8DA3-67D0CF40B647}"/>
    <hyperlink ref="M512" r:id="rId920" display="pw:\\SRVPW3.pls.planservi.com.br:Projetos\Documents\C0849 - DER\40_Emissao\03_GRD\0-GRDs_Enviadas DER\27ºMEDIÇÃO-26-09-2024 A 25-10-24\MR.DER-0837_24-SP 331\" xr:uid="{D1138DEF-27BA-4957-8980-E7EAB3E30771}"/>
    <hyperlink ref="M513" r:id="rId921" display="pw:\\SRVPW3.pls.planservi.com.br:Projetos\Documents\C0849 - DER\40_Emissao\03_GRD\0-GRDs_Enviadas DER\27ºMEDIÇÃO-26-09-2024 A 25-10-24\MR.DER-0837_24-SP 331\" xr:uid="{791C4A71-D98F-4450-ADD9-282A1D491B23}"/>
    <hyperlink ref="M514" r:id="rId922" display="pw:\\SRVPW3.pls.planservi.com.br:Projetos\Documents\C0849 - DER\40_Emissao\03_GRD\0-GRDs_Enviadas DER\27ºMEDIÇÃO-26-09-2024 A 25-10-24\MR.DER-0837_24-SP 331\" xr:uid="{FEF5E2EF-E29C-492E-ADA3-E7AF77CE5416}"/>
    <hyperlink ref="M515" r:id="rId923" display="pw:\\SRVPW3.pls.planservi.com.br:Projetos\Documents\C0849 - DER\40_Emissao\03_GRD\0-GRDs_Enviadas DER\27ºMEDIÇÃO-26-09-2024 A 25-10-24\MR.DER-0837_24-SP 331\" xr:uid="{B26994A8-2256-4D1E-B088-83AD1149065C}"/>
    <hyperlink ref="M516" r:id="rId924" display="pw:\\SRVPW3.pls.planservi.com.br:Projetos\Documents\C0849 - DER\40_Emissao\03_GRD\0-GRDs_Enviadas DER\27ºMEDIÇÃO-26-09-2024 A 25-10-24\MR.DER-0837_24-SP 331\" xr:uid="{DA1C14AF-019B-44F8-99A3-FC7AAC398A9B}"/>
    <hyperlink ref="M417" r:id="rId925" display="pw:\\SRVPW3.pls.planservi.com.br:Projetos\Documents\C0849 - DER\40_Emissao\03_GRD\0-GRDs_Enviadas DER\28ºMEDIÇÃO-26-10-2024 A 25-11-24\MR.DER-0849_24\" xr:uid="{31AACD60-7CB7-48CE-9A96-C21229C043AC}"/>
    <hyperlink ref="M418" r:id="rId926" display="pw:\\SRVPW3.pls.planservi.com.br:Projetos\Documents\C0849 - DER\40_Emissao\03_GRD\0-GRDs_Enviadas DER\28ºMEDIÇÃO-26-10-2024 A 25-11-24\MR.DER-0849_24\" xr:uid="{D44D1015-B081-433C-ACF0-80F7593F2C25}"/>
    <hyperlink ref="M419" r:id="rId927" display="pw:\\SRVPW3.pls.planservi.com.br:Projetos\Documents\C0849 - DER\40_Emissao\03_GRD\0-GRDs_Enviadas DER\28ºMEDIÇÃO-26-10-2024 A 25-11-24\MR.DER-0849_24\" xr:uid="{B2A1C53F-FE1C-4967-A9AA-97DABA6D9261}"/>
    <hyperlink ref="M420" r:id="rId928" display="pw:\\SRVPW3.pls.planservi.com.br:Projetos\Documents\C0849 - DER\40_Emissao\03_GRD\0-GRDs_Enviadas DER\28ºMEDIÇÃO-26-10-2024 A 25-11-24\MR.DER-0849_24\" xr:uid="{E88E2F64-7438-4CC9-A9E4-E7C546AEF928}"/>
    <hyperlink ref="M421" r:id="rId929" display="pw:\\SRVPW3.pls.planservi.com.br:Projetos\Documents\C0849 - DER\40_Emissao\03_GRD\0-GRDs_Enviadas DER\28ºMEDIÇÃO-26-10-2024 A 25-11-24\MR.DER-0849_24\" xr:uid="{69A9818F-6CAE-4DF9-887C-E2E24CAFEA3F}"/>
    <hyperlink ref="M422" r:id="rId930" display="pw:\\SRVPW3.pls.planservi.com.br:Projetos\Documents\C0849 - DER\40_Emissao\03_GRD\0-GRDs_Enviadas DER\28ºMEDIÇÃO-26-10-2024 A 25-11-24\MR.DER-0849_24\" xr:uid="{8A1BF340-7CF6-4F59-B004-0F6BE1C3C65C}"/>
    <hyperlink ref="M423" r:id="rId931" display="pw:\\SRVPW3.pls.planservi.com.br:Projetos\Documents\C0849 - DER\40_Emissao\03_GRD\0-GRDs_Enviadas DER\28ºMEDIÇÃO-26-10-2024 A 25-11-24\MR.DER-0849_24\" xr:uid="{91A8E45C-B10A-412E-A440-D658CCCA0C26}"/>
    <hyperlink ref="M424" r:id="rId932" display="pw:\\SRVPW3.pls.planservi.com.br:Projetos\Documents\C0849 - DER\40_Emissao\03_GRD\0-GRDs_Enviadas DER\28ºMEDIÇÃO-26-10-2024 A 25-11-24\MR.DER-0849_24\" xr:uid="{20059F53-9351-406C-823B-59BCA610F292}"/>
    <hyperlink ref="M425" r:id="rId933" display="pw:\\SRVPW3.pls.planservi.com.br:Projetos\Documents\C0849 - DER\40_Emissao\03_GRD\0-GRDs_Enviadas DER\28ºMEDIÇÃO-26-10-2024 A 25-11-24\MR.DER-0849_24\" xr:uid="{F46325A2-C704-48B1-BD97-76DCE1915C93}"/>
    <hyperlink ref="M426" r:id="rId934" display="pw:\\SRVPW3.pls.planservi.com.br:Projetos\Documents\C0849 - DER\40_Emissao\03_GRD\0-GRDs_Enviadas DER\28ºMEDIÇÃO-26-10-2024 A 25-11-24\MR.DER-0849_24\" xr:uid="{36753F63-006D-4FB4-B795-4B667C70FA42}"/>
    <hyperlink ref="M427" r:id="rId935" display="pw:\\SRVPW3.pls.planservi.com.br:Projetos\Documents\C0849 - DER\40_Emissao\03_GRD\0-GRDs_Enviadas DER\28ºMEDIÇÃO-26-10-2024 A 25-11-24\MR.DER-0849_24\" xr:uid="{2FEB227E-B0A1-487A-A178-A1C4ABBE6E5E}"/>
    <hyperlink ref="M428" r:id="rId936" display="pw:\\SRVPW3.pls.planservi.com.br:Projetos\Documents\C0849 - DER\40_Emissao\03_GRD\0-GRDs_Enviadas DER\28ºMEDIÇÃO-26-10-2024 A 25-11-24\MR.DER-0849_24\" xr:uid="{1412741A-2421-46E2-860D-1F7AAEF1579B}"/>
    <hyperlink ref="M429" r:id="rId937" display="pw:\\SRVPW3.pls.planservi.com.br:Projetos\Documents\C0849 - DER\40_Emissao\03_GRD\0-GRDs_Enviadas DER\28ºMEDIÇÃO-26-10-2024 A 25-11-24\MR.DER-0849_24\" xr:uid="{1283834E-D39C-4796-9726-EE94500C85DB}"/>
    <hyperlink ref="M430" r:id="rId938" display="pw:\\SRVPW3.pls.planservi.com.br:Projetos\Documents\C0849 - DER\40_Emissao\03_GRD\0-GRDs_Enviadas DER\28ºMEDIÇÃO-26-10-2024 A 25-11-24\MR.DER-0849_24\" xr:uid="{9DC0F432-0069-4515-9A7E-0578995A522A}"/>
    <hyperlink ref="M431" r:id="rId939" display="pw:\\SRVPW3.pls.planservi.com.br:Projetos\Documents\C0849 - DER\40_Emissao\03_GRD\0-GRDs_Enviadas DER\28ºMEDIÇÃO-26-10-2024 A 25-11-24\MR.DER-0849_24\" xr:uid="{A888E9FC-6EBA-4F35-8E0C-12662D043F7D}"/>
    <hyperlink ref="M432" r:id="rId940" display="pw:\\SRVPW3.pls.planservi.com.br:Projetos\Documents\C0849 - DER\40_Emissao\03_GRD\0-GRDs_Enviadas DER\28ºMEDIÇÃO-26-10-2024 A 25-11-24\MR.DER-0849_24\" xr:uid="{979950AC-F30F-4BB8-9AD8-4F4A82319818}"/>
    <hyperlink ref="M433" r:id="rId941" display="pw:\\SRVPW3.pls.planservi.com.br:Projetos\Documents\C0849 - DER\40_Emissao\03_GRD\0-GRDs_Enviadas DER\28ºMEDIÇÃO-26-10-2024 A 25-11-24\MR.DER-0849_24\" xr:uid="{C492969C-39C5-49D7-9F13-A082F5827E54}"/>
    <hyperlink ref="M434" r:id="rId942" display="pw:\\SRVPW3.pls.planservi.com.br:Projetos\Documents\C0849 - DER\40_Emissao\03_GRD\0-GRDs_Enviadas DER\28ºMEDIÇÃO-26-10-2024 A 25-11-24\MR.DER-0849_24\" xr:uid="{28F96D3D-5D31-4FC4-BE6F-287D6E5EE646}"/>
    <hyperlink ref="M435" r:id="rId943" display="pw:\\SRVPW3.pls.planservi.com.br:Projetos\Documents\C0849 - DER\40_Emissao\03_GRD\0-GRDs_Enviadas DER\28ºMEDIÇÃO-26-10-2024 A 25-11-24\MR.DER-0849_24\" xr:uid="{41271CC0-F672-4309-8308-428F25B9E30A}"/>
    <hyperlink ref="M436" r:id="rId944" display="pw:\\SRVPW3.pls.planservi.com.br:Projetos\Documents\C0849 - DER\40_Emissao\03_GRD\0-GRDs_Enviadas DER\28ºMEDIÇÃO-26-10-2024 A 25-11-24\MR.DER-0849_24\" xr:uid="{99CB6E20-9097-4EB8-B0F8-A25461E13639}"/>
    <hyperlink ref="M437" r:id="rId945" display="pw:\\SRVPW3.pls.planservi.com.br:Projetos\Documents\C0849 - DER\40_Emissao\03_GRD\0-GRDs_Enviadas DER\28ºMEDIÇÃO-26-10-2024 A 25-11-24\MR.DER-0849_24\" xr:uid="{81B3740A-DAB0-4640-BA12-7452C984C98F}"/>
    <hyperlink ref="M438" r:id="rId946" display="pw:\\SRVPW3.pls.planservi.com.br:Projetos\Documents\C0849 - DER\40_Emissao\03_GRD\0-GRDs_Enviadas DER\28ºMEDIÇÃO-26-10-2024 A 25-11-24\MR.DER-0849_24\" xr:uid="{09197F29-97D1-40E4-9ACA-FDB6B4F4D106}"/>
    <hyperlink ref="M439" r:id="rId947" display="pw:\\SRVPW3.pls.planservi.com.br:Projetos\Documents\C0849 - DER\40_Emissao\03_GRD\0-GRDs_Enviadas DER\28ºMEDIÇÃO-26-10-2024 A 25-11-24\MR.DER-0849_24\" xr:uid="{39C4BF1C-022D-4763-A183-F677FE3A4FA0}"/>
    <hyperlink ref="M440" r:id="rId948" display="pw:\\SRVPW3.pls.planservi.com.br:Projetos\Documents\C0849 - DER\40_Emissao\03_GRD\0-GRDs_Enviadas DER\28ºMEDIÇÃO-26-10-2024 A 25-11-24\MR.DER-0849_24\" xr:uid="{73BCB841-4C3E-4671-B6D1-5632E7D81BAC}"/>
    <hyperlink ref="M441" r:id="rId949" display="pw:\\SRVPW3.pls.planservi.com.br:Projetos\Documents\C0849 - DER\40_Emissao\03_GRD\0-GRDs_Enviadas DER\28ºMEDIÇÃO-26-10-2024 A 25-11-24\MR.DER-0849_24\" xr:uid="{D4FAD46E-0977-45C0-86D5-2E71D5742143}"/>
    <hyperlink ref="M442" r:id="rId950" display="pw:\\SRVPW3.pls.planservi.com.br:Projetos\Documents\C0849 - DER\40_Emissao\03_GRD\0-GRDs_Enviadas DER\28ºMEDIÇÃO-26-10-2024 A 25-11-24\MR.DER-0849_24\" xr:uid="{05581A87-B69B-4A75-BCF1-20346A9751FB}"/>
    <hyperlink ref="M443" r:id="rId951" display="pw:\\SRVPW3.pls.planservi.com.br:Projetos\Documents\C0849 - DER\40_Emissao\03_GRD\0-GRDs_Enviadas DER\28ºMEDIÇÃO-26-10-2024 A 25-11-24\MR.DER-0849_24\" xr:uid="{5A0C9F8A-8F91-4EA9-B667-181BCCA2C352}"/>
    <hyperlink ref="M444" r:id="rId952" display="pw:\\SRVPW3.pls.planservi.com.br:Projetos\Documents\C0849 - DER\40_Emissao\03_GRD\0-GRDs_Enviadas DER\28ºMEDIÇÃO-26-10-2024 A 25-11-24\MR.DER-0849_24\" xr:uid="{A51223D9-7A11-4937-86FF-A9B474A52735}"/>
    <hyperlink ref="M445" r:id="rId953" display="pw:\\SRVPW3.pls.planservi.com.br:Projetos\Documents\C0849 - DER\40_Emissao\03_GRD\0-GRDs_Enviadas DER\28ºMEDIÇÃO-26-10-2024 A 25-11-24\MR.DER-0849_24\" xr:uid="{44C6ABE3-8E9D-4EB9-920E-1CDD888716F9}"/>
    <hyperlink ref="M446" r:id="rId954" display="pw:\\SRVPW3.pls.planservi.com.br:Projetos\Documents\C0849 - DER\40_Emissao\03_GRD\0-GRDs_Enviadas DER\28ºMEDIÇÃO-26-10-2024 A 25-11-24\MR.DER-0849_24\" xr:uid="{0DFA23BC-6B65-494C-921C-E69316459AD7}"/>
    <hyperlink ref="M447" r:id="rId955" display="pw:\\SRVPW3.pls.planservi.com.br:Projetos\Documents\C0849 - DER\40_Emissao\03_GRD\0-GRDs_Enviadas DER\28ºMEDIÇÃO-26-10-2024 A 25-11-24\MR.DER-0849_24\" xr:uid="{3E591006-BFC4-4A72-8669-AA78094944D2}"/>
    <hyperlink ref="M448" r:id="rId956" display="pw:\\SRVPW3.pls.planservi.com.br:Projetos\Documents\C0849 - DER\40_Emissao\03_GRD\0-GRDs_Enviadas DER\28ºMEDIÇÃO-26-10-2024 A 25-11-24\MR.DER-0849_24\" xr:uid="{3E4F817D-DAD1-40F6-98F2-5047CA7310B6}"/>
    <hyperlink ref="M449" r:id="rId957" display="pw:\\SRVPW3.pls.planservi.com.br:Projetos\Documents\C0849 - DER\40_Emissao\03_GRD\0-GRDs_Enviadas DER\28ºMEDIÇÃO-26-10-2024 A 25-11-24\MR.DER-0849_24\" xr:uid="{5BF5F79A-A09A-4DD5-AE12-7CC7E1810AF4}"/>
    <hyperlink ref="M450" r:id="rId958" display="pw:\\SRVPW3.pls.planservi.com.br:Projetos\Documents\C0849 - DER\40_Emissao\03_GRD\0-GRDs_Enviadas DER\28ºMEDIÇÃO-26-10-2024 A 25-11-24\MR.DER-0849_24\" xr:uid="{A566A737-A3F6-40A1-892E-CF181208C1C8}"/>
    <hyperlink ref="M451" r:id="rId959" display="pw:\\SRVPW3.pls.planservi.com.br:Projetos\Documents\C0849 - DER\40_Emissao\03_GRD\0-GRDs_Enviadas DER\28ºMEDIÇÃO-26-10-2024 A 25-11-24\MR.DER-0849_24\" xr:uid="{4D9EE67D-CBC8-4DAE-A441-9A12C3E55235}"/>
    <hyperlink ref="M452" r:id="rId960" display="pw:\\SRVPW3.pls.planservi.com.br:Projetos\Documents\C0849 - DER\40_Emissao\03_GRD\0-GRDs_Enviadas DER\28ºMEDIÇÃO-26-10-2024 A 25-11-24\MR.DER-0849_24\" xr:uid="{DC267ADF-67E2-4BDE-8CB6-53EB9953852D}"/>
    <hyperlink ref="M453" r:id="rId961" display="pw:\\SRVPW3.pls.planservi.com.br:Projetos\Documents\C0849 - DER\40_Emissao\03_GRD\0-GRDs_Enviadas DER\28ºMEDIÇÃO-26-10-2024 A 25-11-24\MR.DER-0849_24\" xr:uid="{FB9FA838-913D-4251-A2B3-77C84F649E9A}"/>
    <hyperlink ref="M454" r:id="rId962" display="pw:\\SRVPW3.pls.planservi.com.br:Projetos\Documents\C0849 - DER\40_Emissao\03_GRD\0-GRDs_Enviadas DER\28ºMEDIÇÃO-26-10-2024 A 25-11-24\MR.DER-0849_24\" xr:uid="{0839D932-87AC-4932-9382-363687431697}"/>
    <hyperlink ref="M455" r:id="rId963" display="pw:\\SRVPW3.pls.planservi.com.br:Projetos\Documents\C0849 - DER\40_Emissao\03_GRD\0-GRDs_Enviadas DER\28ºMEDIÇÃO-26-10-2024 A 25-11-24\MR.DER-0849_24\" xr:uid="{C03D300C-2CA4-4120-A554-2F2CB0B9B166}"/>
    <hyperlink ref="M456" r:id="rId964" display="pw:\\SRVPW3.pls.planservi.com.br:Projetos\Documents\C0849 - DER\40_Emissao\03_GRD\0-GRDs_Enviadas DER\28ºMEDIÇÃO-26-10-2024 A 25-11-24\MR.DER-0849_24\" xr:uid="{9CD7FE5F-6FEC-41CB-97A5-5BBEACC3808C}"/>
    <hyperlink ref="M457" r:id="rId965" display="pw:\\SRVPW3.pls.planservi.com.br:Projetos\Documents\C0849 - DER\40_Emissao\03_GRD\0-GRDs_Enviadas DER\28ºMEDIÇÃO-26-10-2024 A 25-11-24\MR.DER-0849_24\" xr:uid="{EFEF597D-DC39-4E0A-B37C-3F532BACCDEB}"/>
    <hyperlink ref="M458" r:id="rId966" display="pw:\\SRVPW3.pls.planservi.com.br:Projetos\Documents\C0849 - DER\40_Emissao\03_GRD\0-GRDs_Enviadas DER\28ºMEDIÇÃO-26-10-2024 A 25-11-24\MR.DER-0849_24\" xr:uid="{2D517EB6-8780-4533-A71E-BC06797DF52A}"/>
    <hyperlink ref="M459" r:id="rId967" display="pw:\\SRVPW3.pls.planservi.com.br:Projetos\Documents\C0849 - DER\40_Emissao\03_GRD\0-GRDs_Enviadas DER\28ºMEDIÇÃO-26-10-2024 A 25-11-24\MR.DER-0849_24\" xr:uid="{03C4C7B1-9695-4720-9D13-198D16DAC991}"/>
    <hyperlink ref="M460" r:id="rId968" display="pw:\\SRVPW3.pls.planservi.com.br:Projetos\Documents\C0849 - DER\40_Emissao\03_GRD\0-GRDs_Enviadas DER\28ºMEDIÇÃO-26-10-2024 A 25-11-24\MR.DER-0849_24\" xr:uid="{5E107C94-FDB8-45E6-973C-A2E00EDC7FD7}"/>
    <hyperlink ref="M461" r:id="rId969" display="pw:\\SRVPW3.pls.planservi.com.br:Projetos\Documents\C0849 - DER\40_Emissao\03_GRD\0-GRDs_Enviadas DER\28ºMEDIÇÃO-26-10-2024 A 25-11-24\MR.DER-0849_24\" xr:uid="{7B13A505-74A1-4F73-86C7-FFDD2B15B38E}"/>
    <hyperlink ref="M462" r:id="rId970" display="pw:\\SRVPW3.pls.planservi.com.br:Projetos\Documents\C0849 - DER\40_Emissao\03_GRD\0-GRDs_Enviadas DER\28ºMEDIÇÃO-26-10-2024 A 25-11-24\MR.DER-0849_24\" xr:uid="{C05015BE-0E63-4D61-85DA-2828231122C6}"/>
    <hyperlink ref="M463" r:id="rId971" display="pw:\\SRVPW3.pls.planservi.com.br:Projetos\Documents\C0849 - DER\40_Emissao\03_GRD\0-GRDs_Enviadas DER\28ºMEDIÇÃO-26-10-2024 A 25-11-24\MR.DER-0849_24\" xr:uid="{5C2BA528-DD7F-4ECD-8E6C-1ADD351ACA74}"/>
    <hyperlink ref="M464" r:id="rId972" display="pw:\\SRVPW3.pls.planservi.com.br:Projetos\Documents\C0849 - DER\40_Emissao\03_GRD\0-GRDs_Enviadas DER\28ºMEDIÇÃO-26-10-2024 A 25-11-24\MR.DER-0849_24\" xr:uid="{0E76AA75-1924-44AD-BDF7-73CDCC3CA73D}"/>
    <hyperlink ref="M465" r:id="rId973" display="pw:\\SRVPW3.pls.planservi.com.br:Projetos\Documents\C0849 - DER\40_Emissao\03_GRD\0-GRDs_Enviadas DER\28ºMEDIÇÃO-26-10-2024 A 25-11-24\MR.DER-0849_24\" xr:uid="{4BD3521F-8215-4123-A2A8-D65CB31663DF}"/>
    <hyperlink ref="M466" r:id="rId974" display="pw:\\SRVPW3.pls.planservi.com.br:Projetos\Documents\C0849 - DER\40_Emissao\03_GRD\0-GRDs_Enviadas DER\28ºMEDIÇÃO-26-10-2024 A 25-11-24\MR.DER-0849_24\" xr:uid="{FF3C27A1-EDF9-41C0-A7D6-84E433183242}"/>
    <hyperlink ref="M467" r:id="rId975" display="pw:\\SRVPW3.pls.planservi.com.br:Projetos\Documents\C0849 - DER\40_Emissao\03_GRD\0-GRDs_Enviadas DER\28ºMEDIÇÃO-26-10-2024 A 25-11-24\MR.DER-0849_24\" xr:uid="{4E3B79B6-738E-4D76-9AFF-A29B06F89E44}"/>
    <hyperlink ref="M468" r:id="rId976" display="pw:\\SRVPW3.pls.planservi.com.br:Projetos\Documents\C0849 - DER\40_Emissao\03_GRD\0-GRDs_Enviadas DER\28ºMEDIÇÃO-26-10-2024 A 25-11-24\MR.DER-0849_24\" xr:uid="{090C9EC4-FC6A-41F3-A1C8-50DF6A6ADEB9}"/>
    <hyperlink ref="M469" r:id="rId977" display="pw:\\SRVPW3.pls.planservi.com.br:Projetos\Documents\C0849 - DER\40_Emissao\03_GRD\0-GRDs_Enviadas DER\28ºMEDIÇÃO-26-10-2024 A 25-11-24\MR.DER-0849_24\" xr:uid="{993C308D-1DB0-4F46-A962-F3879C1CA683}"/>
    <hyperlink ref="M470" r:id="rId978" display="pw:\\SRVPW3.pls.planservi.com.br:Projetos\Documents\C0849 - DER\40_Emissao\03_GRD\0-GRDs_Enviadas DER\28ºMEDIÇÃO-26-10-2024 A 25-11-24\MR.DER-0849_24\" xr:uid="{3F9215A4-CDB6-4331-AC61-6E41A2F240FD}"/>
    <hyperlink ref="P55" r:id="rId979" display="pw:\\SRVPW3.pls.planservi.com.br:Projetos\Documents\C0849 - DER\30_Producao\14-F12 – SP 331 - km 0,00-57,50\05_Geot\05.00_R031\2024.03.20_R-031_SP331_G02.doc" xr:uid="{68EFDE82-F229-4217-9B79-4DD903F95747}"/>
    <hyperlink ref="P56" r:id="rId980" display="pw:\\SRVPW3.pls.planservi.com.br:Projetos\Documents\C0849 - DER\30_Producao\14-F12 – SP 331 - km 0,00-57,50\05_Geot\05.00_R031\2024.03.20_R-031_SP331_G02.doc" xr:uid="{F5B5E02B-4DBA-4AFD-8434-B86BED29BC9D}"/>
    <hyperlink ref="P114" r:id="rId981" display="pw:\\SRVPW3.pls.planservi.com.br:Projetos\Documents\C0849 - DER\30_Producao\14-F12 – SP 331 - km 0,00-57,50\02_Geom\02.00_R031\2024 04 05- Projeto Executivo A1- Planta e Perfil - SP331.xls" xr:uid="{EE090781-AEFA-42D2-AD86-C0361AC49D1D}"/>
    <hyperlink ref="P115" r:id="rId982" display="pw:\\SRVPW3.pls.planservi.com.br:Projetos\Documents\C0849 - DER\30_Producao\14-F12 – SP 331 - km 0,00-57,50\02_Geom\02.00_R031\2024 04 05- Projeto Executivo A1- Planta e Perfil - SP331.xls" xr:uid="{87855A76-5D84-4483-981D-7ECF377A508E}"/>
    <hyperlink ref="P116" r:id="rId983" display="pw:\\SRVPW3.pls.planservi.com.br:Projetos\Documents\C0849 - DER\30_Producao\14-F12 – SP 331 - km 0,00-57,50\02_Geom\02.00_R031\2024 04 05- Projeto Executivo A1- Planta e Perfil - SP331.xls" xr:uid="{23FEC07C-6AA2-4F4F-8575-5CAFB2D1CFE8}"/>
    <hyperlink ref="P117" r:id="rId984" display="pw:\\SRVPW3.pls.planservi.com.br:Projetos\Documents\C0849 - DER\30_Producao\14-F12 – SP 331 - km 0,00-57,50\02_Geom\02.00_R031\2024 04 05- Projeto Executivo A1- Planta e Perfil - SP331.xls" xr:uid="{C4C730F7-4E9D-4F7D-A63E-BB00B1AA0446}"/>
    <hyperlink ref="P118" r:id="rId985" display="pw:\\SRVPW3.pls.planservi.com.br:Projetos\Documents\C0849 - DER\30_Producao\14-F12 – SP 331 - km 0,00-57,50\02_Geom\02.00_R031\2024 04 05- Projeto Executivo A1- Planta e Perfil - SP331.xls" xr:uid="{8946CB45-E6A8-4F18-B5DC-DDDB659D4189}"/>
    <hyperlink ref="P119" r:id="rId986" display="pw:\\SRVPW3.pls.planservi.com.br:Projetos\Documents\C0849 - DER\30_Producao\14-F12 – SP 331 - km 0,00-57,50\02_Geom\02.00_R031\2024 04 05- Projeto Executivo A1- Planta e Perfil - SP331.xls" xr:uid="{06E46258-A6A0-4B7B-823C-221DE7BC5AF0}"/>
    <hyperlink ref="P170" r:id="rId987" display="pw:\\SRVPW3.pls.planservi.com.br:Projetos\Documents\C0849 - DER\30_Producao\14-F12 – SP 331 - km 0,00-57,50\02_Geom\02.00_R031\2024 04 05- Projeto Executivo A1- Planta e Perfil - SP331.xls" xr:uid="{08597637-B02B-4D2C-B635-5365FEA73202}"/>
    <hyperlink ref="P171" r:id="rId988" display="pw:\\SRVPW3.pls.planservi.com.br:Projetos\Documents\C0849 - DER\30_Producao\14-F12 – SP 331 - km 0,00-57,50\02_Geom\02.00_R031\2024 04 05- Projeto Executivo A1- Planta e Perfil - SP331.xls" xr:uid="{CC7CD13A-CD84-4EAE-A359-52364C422511}"/>
    <hyperlink ref="P172" r:id="rId989" display="pw:\\SRVPW3.pls.planservi.com.br:Projetos\Documents\C0849 - DER\30_Producao\14-F12 – SP 331 - km 0,00-57,50\02_Geom\02.00_R031\2024 04 05- Projeto Executivo A1- Planta e Perfil - SP331.xls" xr:uid="{325F0F07-A3FF-4634-A024-648B0D12E375}"/>
    <hyperlink ref="P173" r:id="rId990" display="pw:\\SRVPW3.pls.planservi.com.br:Projetos\Documents\C0849 - DER\30_Producao\14-F12 – SP 331 - km 0,00-57,50\02_Geom\02.00_R031\2024 04 05- Projeto Executivo A1- Planta e Perfil - SP331.xls" xr:uid="{6FA63D4C-5A7C-426A-943A-74A973022A5F}"/>
    <hyperlink ref="P174" r:id="rId991" display="pw:\\SRVPW3.pls.planservi.com.br:Projetos\Documents\C0849 - DER\30_Producao\14-F12 – SP 331 - km 0,00-57,50\02_Geom\02.00_R031\2024 04 05- Projeto Executivo A1- Planta e Perfil - SP331.xls" xr:uid="{CC2CA8A4-58B3-4C25-B6F1-4CABD81140F4}"/>
    <hyperlink ref="P175" r:id="rId992" display="pw:\\SRVPW3.pls.planservi.com.br:Projetos\Documents\C0849 - DER\30_Producao\14-F12 – SP 331 - km 0,00-57,50\02_Geom\02.00_R031\2024 04 05- Projeto Executivo A1- Planta e Perfil - SP331.xls" xr:uid="{DA89ACBF-5B7D-4B03-8C96-6AD9A8A1D01B}"/>
    <hyperlink ref="P176" r:id="rId993" display="pw:\\SRVPW3.pls.planservi.com.br:Projetos\Documents\C0849 - DER\30_Producao\14-F12 – SP 331 - km 0,00-57,50\02_Geom\02.00_R031\2024 04 05- Projeto Executivo A1- Planta e Perfil - SP331.xls" xr:uid="{E0A0C156-E25D-4F01-833E-65E6971F0291}"/>
    <hyperlink ref="P177" r:id="rId994" display="pw:\\SRVPW3.pls.planservi.com.br:Projetos\Documents\C0849 - DER\30_Producao\14-F12 – SP 331 - km 0,00-57,50\02_Geom\02.00_R031\2024 04 05- Projeto Executivo A1- Planta e Perfil - SP331.xls" xr:uid="{C9CAEEC0-ED1A-431D-A798-9DE1A86B8C36}"/>
    <hyperlink ref="P178" r:id="rId995" display="pw:\\SRVPW3.pls.planservi.com.br:Projetos\Documents\C0849 - DER\30_Producao\14-F12 – SP 331 - km 0,00-57,50\02_Geom\02.00_R031\2024 04 05- Projeto Executivo A1- Planta e Perfil - SP331.xls" xr:uid="{2D3F7862-85BC-44F3-8E48-30E6287B0A89}"/>
    <hyperlink ref="P179:P222" r:id="rId996" display="pw:\\SRVPW3.pls.planservi.com.br:Projetos\Documents\C0849 - DER\30_Producao\14-F12 – SP 331 - km 0,00-57,50\02_Geom\02.00_R031\2024 04 05- Projeto Executivo A1- Planta e Perfil - SP331.xls" xr:uid="{E709BB1F-DD40-4F2B-B720-54C7CBD8312B}"/>
    <hyperlink ref="P120" r:id="rId997" display="pw:\\SRVPW3.pls.planservi.com.br:Projetos\Documents\C0849 - DER\30_Producao\14-F12 – SP 331 - km 0,00-57,50\02_Geom\02.00_R031\2024 03 25- Projeto Executivo A1- Planta e Perfil - SP331.xls" xr:uid="{D0EEDEAE-ECD4-4BE3-8D42-E16C34812D9E}"/>
    <hyperlink ref="P121" r:id="rId998" display="pw:\\SRVPW3.pls.planservi.com.br:Projetos\Documents\C0849 - DER\30_Producao\14-F12 – SP 331 - km 0,00-57,50\02_Geom\02.00_R031\2024 03 25- Projeto Executivo A1- Planta e Perfil - SP331.xls" xr:uid="{9454F1BC-6F01-4707-9F34-BA3A9879D1C7}"/>
    <hyperlink ref="P122" r:id="rId999" display="pw:\\SRVPW3.pls.planservi.com.br:Projetos\Documents\C0849 - DER\30_Producao\14-F12 – SP 331 - km 0,00-57,50\02_Geom\02.00_R031\2024 03 25- Projeto Executivo A1- Planta e Perfil - SP331.xls" xr:uid="{DA7DBA53-3241-49B2-B63E-2CC4CDF84D8F}"/>
    <hyperlink ref="P123" r:id="rId1000" display="pw:\\SRVPW3.pls.planservi.com.br:Projetos\Documents\C0849 - DER\30_Producao\14-F12 – SP 331 - km 0,00-57,50\02_Geom\02.00_R031\2024 03 25- Projeto Executivo A1- Planta e Perfil - SP331.xls" xr:uid="{34E01C0B-856F-4FEF-9D02-1BA6314C1750}"/>
    <hyperlink ref="P124" r:id="rId1001" display="pw:\\SRVPW3.pls.planservi.com.br:Projetos\Documents\C0849 - DER\30_Producao\14-F12 – SP 331 - km 0,00-57,50\02_Geom\02.00_R031\2024 03 25- Projeto Executivo A1- Planta e Perfil - SP331.xls" xr:uid="{7B9E8541-CF87-4E35-8516-7D8954F680D6}"/>
    <hyperlink ref="P125" r:id="rId1002" display="pw:\\SRVPW3.pls.planservi.com.br:Projetos\Documents\C0849 - DER\30_Producao\14-F12 – SP 331 - km 0,00-57,50\02_Geom\02.00_R031\2024 03 25- Projeto Executivo A1- Planta e Perfil - SP331.xls" xr:uid="{5D840978-37E6-4CD7-AF6E-2C8D5A89BE7F}"/>
    <hyperlink ref="P127" r:id="rId1003" display="pw:\\SRVPW3.pls.planservi.com.br:Projetos\Documents\C0849 - DER\30_Producao\14-F12 – SP 331 - km 0,00-57,50\02_Geom\02.00_R031\2024 03 25- Projeto Executivo A1- Planta e Perfil - SP331.xls" xr:uid="{04A6B870-C61E-43B0-B176-744FC1B3AADD}"/>
    <hyperlink ref="P128" r:id="rId1004" display="pw:\\SRVPW3.pls.planservi.com.br:Projetos\Documents\C0849 - DER\30_Producao\14-F12 – SP 331 - km 0,00-57,50\02_Geom\02.00_R031\2024 03 25- Projeto Executivo A1- Planta e Perfil - SP331.xls" xr:uid="{E992E28D-283B-4B62-9EB7-F4D3EF47351A}"/>
    <hyperlink ref="P130" r:id="rId1005" display="pw:\\SRVPW3.pls.planservi.com.br:Projetos\Documents\C0849 - DER\30_Producao\14-F12 – SP 331 - km 0,00-57,50\02_Geom\02.00_R031\2024 03 25- Projeto Executivo A1- Planta e Perfil - SP331.xls" xr:uid="{06F9DFAA-24D8-4569-8B46-7D770D9EDA68}"/>
    <hyperlink ref="P132" r:id="rId1006" display="pw:\\SRVPW3.pls.planservi.com.br:Projetos\Documents\C0849 - DER\30_Producao\14-F12 – SP 331 - km 0,00-57,50\02_Geom\02.00_R031\2024 03 25- Projeto Executivo A1- Planta e Perfil - SP331.xls" xr:uid="{D1907D91-3C7E-40DF-A846-BB757BC020E2}"/>
    <hyperlink ref="P134" r:id="rId1007" display="pw:\\SRVPW3.pls.planservi.com.br:Projetos\Documents\C0849 - DER\30_Producao\14-F12 – SP 331 - km 0,00-57,50\02_Geom\02.00_R031\2024 03 25- Projeto Executivo A1- Planta e Perfil - SP331.xls" xr:uid="{07D9A7C5-16FD-4587-B251-B8CC80585B14}"/>
    <hyperlink ref="P136" r:id="rId1008" display="pw:\\SRVPW3.pls.planservi.com.br:Projetos\Documents\C0849 - DER\30_Producao\14-F12 – SP 331 - km 0,00-57,50\02_Geom\02.00_R031\2024 03 25- Projeto Executivo A1- Planta e Perfil - SP331.xls" xr:uid="{BC0C729F-62F1-4955-9AF1-124152BB89B8}"/>
    <hyperlink ref="P138" r:id="rId1009" display="pw:\\SRVPW3.pls.planservi.com.br:Projetos\Documents\C0849 - DER\30_Producao\14-F12 – SP 331 - km 0,00-57,50\02_Geom\02.00_R031\2024 03 25- Projeto Executivo A1- Planta e Perfil - SP331.xls" xr:uid="{7462BC12-8199-4397-9A41-D416956C563C}"/>
    <hyperlink ref="P140" r:id="rId1010" display="pw:\\SRVPW3.pls.planservi.com.br:Projetos\Documents\C0849 - DER\30_Producao\14-F12 – SP 331 - km 0,00-57,50\02_Geom\02.00_R031\2024 03 25- Projeto Executivo A1- Planta e Perfil - SP331.xls" xr:uid="{5DD9133D-5EE0-4B0F-BA89-523F6B55C5BA}"/>
    <hyperlink ref="P142" r:id="rId1011" display="pw:\\SRVPW3.pls.planservi.com.br:Projetos\Documents\C0849 - DER\30_Producao\14-F12 – SP 331 - km 0,00-57,50\02_Geom\02.00_R031\2024 03 25- Projeto Executivo A1- Planta e Perfil - SP331.xls" xr:uid="{D9C63818-5089-4C83-8E61-D4ABA5089ABA}"/>
    <hyperlink ref="P144" r:id="rId1012" display="pw:\\SRVPW3.pls.planservi.com.br:Projetos\Documents\C0849 - DER\30_Producao\14-F12 – SP 331 - km 0,00-57,50\02_Geom\02.00_R031\2024 03 25- Projeto Executivo A1- Planta e Perfil - SP331.xls" xr:uid="{D7DA3349-B938-4EF5-B985-F5D3CA6E9E3A}"/>
    <hyperlink ref="P146" r:id="rId1013" display="pw:\\SRVPW3.pls.planservi.com.br:Projetos\Documents\C0849 - DER\30_Producao\14-F12 – SP 331 - km 0,00-57,50\02_Geom\02.00_R031\2024 03 25- Projeto Executivo A1- Planta e Perfil - SP331.xls" xr:uid="{B60E3F77-9797-4A8E-AD13-ABA98C712B39}"/>
    <hyperlink ref="P148" r:id="rId1014" display="pw:\\SRVPW3.pls.planservi.com.br:Projetos\Documents\C0849 - DER\30_Producao\14-F12 – SP 331 - km 0,00-57,50\02_Geom\02.00_R031\2024 03 25- Projeto Executivo A1- Planta e Perfil - SP331.xls" xr:uid="{E1D291A4-DC09-4D87-A7E4-48761563CBEC}"/>
    <hyperlink ref="P150" r:id="rId1015" display="pw:\\SRVPW3.pls.planservi.com.br:Projetos\Documents\C0849 - DER\30_Producao\14-F12 – SP 331 - km 0,00-57,50\02_Geom\02.00_R031\2024 03 25- Projeto Executivo A1- Planta e Perfil - SP331.xls" xr:uid="{79ECACBA-FBF1-4F08-A185-96BC274AD3EE}"/>
    <hyperlink ref="P152" r:id="rId1016" display="pw:\\SRVPW3.pls.planservi.com.br:Projetos\Documents\C0849 - DER\30_Producao\14-F12 – SP 331 - km 0,00-57,50\02_Geom\02.00_R031\2024 03 25- Projeto Executivo A1- Planta e Perfil - SP331.xls" xr:uid="{9A7E33C3-7155-4693-BE71-07CB0536C35D}"/>
    <hyperlink ref="P154" r:id="rId1017" display="pw:\\SRVPW3.pls.planservi.com.br:Projetos\Documents\C0849 - DER\30_Producao\14-F12 – SP 331 - km 0,00-57,50\02_Geom\02.00_R031\2024 03 25- Projeto Executivo A1- Planta e Perfil - SP331.xls" xr:uid="{661FE766-5DC0-4B99-8827-80352D2829BA}"/>
    <hyperlink ref="P156" r:id="rId1018" display="pw:\\SRVPW3.pls.planservi.com.br:Projetos\Documents\C0849 - DER\30_Producao\14-F12 – SP 331 - km 0,00-57,50\02_Geom\02.00_R031\2024 03 25- Projeto Executivo A1- Planta e Perfil - SP331.xls" xr:uid="{19FCAB45-435F-4EAF-8419-9FE74CCE39E4}"/>
    <hyperlink ref="P158" r:id="rId1019" display="pw:\\SRVPW3.pls.planservi.com.br:Projetos\Documents\C0849 - DER\30_Producao\14-F12 – SP 331 - km 0,00-57,50\02_Geom\02.00_R031\2024 03 25- Projeto Executivo A1- Planta e Perfil - SP331.xls" xr:uid="{640BD177-8785-4461-90B3-89BAA319E887}"/>
    <hyperlink ref="P160" r:id="rId1020" display="pw:\\SRVPW3.pls.planservi.com.br:Projetos\Documents\C0849 - DER\30_Producao\14-F12 – SP 331 - km 0,00-57,50\02_Geom\02.00_R031\2024 03 25- Projeto Executivo A1- Planta e Perfil - SP331.xls" xr:uid="{11EFA92B-34CA-4F0C-8573-C91050576A7D}"/>
    <hyperlink ref="P162" r:id="rId1021" display="pw:\\SRVPW3.pls.planservi.com.br:Projetos\Documents\C0849 - DER\30_Producao\14-F12 – SP 331 - km 0,00-57,50\02_Geom\02.00_R031\2024 03 25- Projeto Executivo A1- Planta e Perfil - SP331.xls" xr:uid="{31FE2F60-9723-4DC5-ABE0-C9B677D5FB9E}"/>
    <hyperlink ref="P164" r:id="rId1022" display="pw:\\SRVPW3.pls.planservi.com.br:Projetos\Documents\C0849 - DER\30_Producao\14-F12 – SP 331 - km 0,00-57,50\02_Geom\02.00_R031\2024 03 25- Projeto Executivo A1- Planta e Perfil - SP331.xls" xr:uid="{99CA0BCD-A7AC-45E0-BC74-8831438F8A99}"/>
    <hyperlink ref="P166" r:id="rId1023" display="pw:\\SRVPW3.pls.planservi.com.br:Projetos\Documents\C0849 - DER\30_Producao\14-F12 – SP 331 - km 0,00-57,50\02_Geom\02.00_R031\2024 03 25- Projeto Executivo A1- Planta e Perfil - SP331.xls" xr:uid="{4A491A7F-CBAB-4792-B46A-42EBEFBA1C0E}"/>
    <hyperlink ref="P168" r:id="rId1024" display="pw:\\SRVPW3.pls.planservi.com.br:Projetos\Documents\C0849 - DER\30_Producao\14-F12 – SP 331 - km 0,00-57,50\02_Geom\02.00_R031\2024 03 25- Projeto Executivo A1- Planta e Perfil - SP331.xls" xr:uid="{F36755AF-DC1A-4214-810E-B94CD443005F}"/>
    <hyperlink ref="P129" r:id="rId1025" display="pw:\\SRVPW3.pls.planservi.com.br:Projetos\Documents\C0849 - DER\30_Producao\14-F12 – SP 331 - km 0,00-57,50\02_Geom\02.00_R031\2024 03 25- Projeto Executivo A1- Planta e Perfil - SP331.xls" xr:uid="{3E0D738A-38FA-48E6-8CDA-471DE4644F5E}"/>
    <hyperlink ref="P131" r:id="rId1026" display="pw:\\SRVPW3.pls.planservi.com.br:Projetos\Documents\C0849 - DER\30_Producao\14-F12 – SP 331 - km 0,00-57,50\02_Geom\02.00_R031\2024 03 25- Projeto Executivo A1- Planta e Perfil - SP331.xls" xr:uid="{9355B469-413F-4EFD-8B92-E7DDBF3E2711}"/>
    <hyperlink ref="P133" r:id="rId1027" display="pw:\\SRVPW3.pls.planservi.com.br:Projetos\Documents\C0849 - DER\30_Producao\14-F12 – SP 331 - km 0,00-57,50\02_Geom\02.00_R031\2024 03 25- Projeto Executivo A1- Planta e Perfil - SP331.xls" xr:uid="{660EC6F9-09DD-48AD-9C9B-527B728047B9}"/>
    <hyperlink ref="P135" r:id="rId1028" display="pw:\\SRVPW3.pls.planservi.com.br:Projetos\Documents\C0849 - DER\30_Producao\14-F12 – SP 331 - km 0,00-57,50\02_Geom\02.00_R031\2024 03 25- Projeto Executivo A1- Planta e Perfil - SP331.xls" xr:uid="{8F23A337-5315-442F-9C3B-4496CACF9794}"/>
    <hyperlink ref="P137" r:id="rId1029" display="pw:\\SRVPW3.pls.planservi.com.br:Projetos\Documents\C0849 - DER\30_Producao\14-F12 – SP 331 - km 0,00-57,50\02_Geom\02.00_R031\2024 03 25- Projeto Executivo A1- Planta e Perfil - SP331.xls" xr:uid="{2924B1BE-0305-4134-ACD0-E74249C66B2A}"/>
    <hyperlink ref="P139" r:id="rId1030" display="pw:\\SRVPW3.pls.planservi.com.br:Projetos\Documents\C0849 - DER\30_Producao\14-F12 – SP 331 - km 0,00-57,50\02_Geom\02.00_R031\2024 03 25- Projeto Executivo A1- Planta e Perfil - SP331.xls" xr:uid="{53E4287F-C27E-4CF5-9540-EEC01D94F82A}"/>
    <hyperlink ref="P141" r:id="rId1031" display="pw:\\SRVPW3.pls.planservi.com.br:Projetos\Documents\C0849 - DER\30_Producao\14-F12 – SP 331 - km 0,00-57,50\02_Geom\02.00_R031\2024 03 25- Projeto Executivo A1- Planta e Perfil - SP331.xls" xr:uid="{946EB99D-BDED-4050-B1FF-CA987500E357}"/>
    <hyperlink ref="P143" r:id="rId1032" display="pw:\\SRVPW3.pls.planservi.com.br:Projetos\Documents\C0849 - DER\30_Producao\14-F12 – SP 331 - km 0,00-57,50\02_Geom\02.00_R031\2024 03 25- Projeto Executivo A1- Planta e Perfil - SP331.xls" xr:uid="{943DC79C-D20B-4C61-955F-BD46D15FFF0B}"/>
    <hyperlink ref="P145" r:id="rId1033" display="pw:\\SRVPW3.pls.planservi.com.br:Projetos\Documents\C0849 - DER\30_Producao\14-F12 – SP 331 - km 0,00-57,50\02_Geom\02.00_R031\2024 03 25- Projeto Executivo A1- Planta e Perfil - SP331.xls" xr:uid="{FF1B1206-FB4C-4487-992F-DF812F0FE664}"/>
    <hyperlink ref="P147" r:id="rId1034" display="pw:\\SRVPW3.pls.planservi.com.br:Projetos\Documents\C0849 - DER\30_Producao\14-F12 – SP 331 - km 0,00-57,50\02_Geom\02.00_R031\2024 03 25- Projeto Executivo A1- Planta e Perfil - SP331.xls" xr:uid="{FA50C445-2CD2-416A-A4C7-1758CEF3EB4D}"/>
    <hyperlink ref="P149" r:id="rId1035" display="pw:\\SRVPW3.pls.planservi.com.br:Projetos\Documents\C0849 - DER\30_Producao\14-F12 – SP 331 - km 0,00-57,50\02_Geom\02.00_R031\2024 03 25- Projeto Executivo A1- Planta e Perfil - SP331.xls" xr:uid="{4A22038A-9B66-47EF-BDA9-83582377F31E}"/>
    <hyperlink ref="P151" r:id="rId1036" display="pw:\\SRVPW3.pls.planservi.com.br:Projetos\Documents\C0849 - DER\30_Producao\14-F12 – SP 331 - km 0,00-57,50\02_Geom\02.00_R031\2024 03 25- Projeto Executivo A1- Planta e Perfil - SP331.xls" xr:uid="{05998F86-D718-49AD-84F5-030660DFB101}"/>
    <hyperlink ref="P153" r:id="rId1037" display="pw:\\SRVPW3.pls.planservi.com.br:Projetos\Documents\C0849 - DER\30_Producao\14-F12 – SP 331 - km 0,00-57,50\02_Geom\02.00_R031\2024 03 25- Projeto Executivo A1- Planta e Perfil - SP331.xls" xr:uid="{55E94A5C-07B9-42CD-A058-9685063A75DA}"/>
    <hyperlink ref="P155" r:id="rId1038" display="pw:\\SRVPW3.pls.planservi.com.br:Projetos\Documents\C0849 - DER\30_Producao\14-F12 – SP 331 - km 0,00-57,50\02_Geom\02.00_R031\2024 03 25- Projeto Executivo A1- Planta e Perfil - SP331.xls" xr:uid="{C71CCC24-E43E-45C2-8771-3582821CE14C}"/>
    <hyperlink ref="P157" r:id="rId1039" display="pw:\\SRVPW3.pls.planservi.com.br:Projetos\Documents\C0849 - DER\30_Producao\14-F12 – SP 331 - km 0,00-57,50\02_Geom\02.00_R031\2024 03 25- Projeto Executivo A1- Planta e Perfil - SP331.xls" xr:uid="{BF139294-DEBB-482A-8979-5332259D0B41}"/>
    <hyperlink ref="P159" r:id="rId1040" display="pw:\\SRVPW3.pls.planservi.com.br:Projetos\Documents\C0849 - DER\30_Producao\14-F12 – SP 331 - km 0,00-57,50\02_Geom\02.00_R031\2024 03 25- Projeto Executivo A1- Planta e Perfil - SP331.xls" xr:uid="{895E6D37-F775-4D9C-B412-1E5AE64EB0BC}"/>
    <hyperlink ref="P161" r:id="rId1041" display="pw:\\SRVPW3.pls.planservi.com.br:Projetos\Documents\C0849 - DER\30_Producao\14-F12 – SP 331 - km 0,00-57,50\02_Geom\02.00_R031\2024 03 25- Projeto Executivo A1- Planta e Perfil - SP331.xls" xr:uid="{C8BD34B2-F355-4856-8280-2107681E5DA7}"/>
    <hyperlink ref="P163" r:id="rId1042" display="pw:\\SRVPW3.pls.planservi.com.br:Projetos\Documents\C0849 - DER\30_Producao\14-F12 – SP 331 - km 0,00-57,50\02_Geom\02.00_R031\2024 03 25- Projeto Executivo A1- Planta e Perfil - SP331.xls" xr:uid="{0464B8C9-FB43-415E-A0D8-DF9279FDEBD4}"/>
    <hyperlink ref="P165" r:id="rId1043" display="pw:\\SRVPW3.pls.planservi.com.br:Projetos\Documents\C0849 - DER\30_Producao\14-F12 – SP 331 - km 0,00-57,50\02_Geom\02.00_R031\2024 03 25- Projeto Executivo A1- Planta e Perfil - SP331.xls" xr:uid="{EEF40CFA-3959-4C77-9CFC-3E81C25D66E6}"/>
    <hyperlink ref="P167" r:id="rId1044" display="pw:\\SRVPW3.pls.planservi.com.br:Projetos\Documents\C0849 - DER\30_Producao\14-F12 – SP 331 - km 0,00-57,50\02_Geom\02.00_R031\2024 03 25- Projeto Executivo A1- Planta e Perfil - SP331.xls" xr:uid="{1ED0E756-6F97-45C7-9F6B-9FE2C8AFC273}"/>
    <hyperlink ref="P169" r:id="rId1045" display="pw:\\SRVPW3.pls.planservi.com.br:Projetos\Documents\C0849 - DER\30_Producao\14-F12 – SP 331 - km 0,00-57,50\02_Geom\02.00_R031\2024 03 25- Projeto Executivo A1- Planta e Perfil - SP331.xls" xr:uid="{841F68CE-A00A-4D3F-86A5-03BDEB4CC3F5}"/>
    <hyperlink ref="P223" r:id="rId1046" display="pw:\\SRVPW3.pls.planservi.com.br:Projetos\Documents\C0849 - DER\30_Producao\14-F12 – SP 331 - km 0,00-57,50\02_Geom\02.00_R031\2024 08 30- Projeto Executivo A2- Planta e Perfil e MC - SP331.xls" xr:uid="{D18A49C2-CE47-4003-905E-95D3C9173209}"/>
    <hyperlink ref="P224" r:id="rId1047" display="pw:\\SRVPW3.pls.planservi.com.br:Projetos\Documents\C0849 - DER\30_Producao\14-F12 – SP 331 - km 0,00-57,50\02_Geom\02.00_R031\2024 08 30- Projeto Executivo A2- Planta e Perfil e MC - SP331.xls" xr:uid="{E46CB296-2E7C-4D42-80DB-817ABD660165}"/>
    <hyperlink ref="P225" r:id="rId1048" display="pw:\\SRVPW3.pls.planservi.com.br:Projetos\Documents\C0849 - DER\30_Producao\14-F12 – SP 331 - km 0,00-57,50\02_Geom\02.00_R031\2024 08 30- Projeto Executivo A2- Planta e Perfil e MC - SP331.xls" xr:uid="{AB6AF0EF-4B32-4E9F-B279-32A07ACDF78D}"/>
    <hyperlink ref="P226" r:id="rId1049" display="pw:\\SRVPW3.pls.planservi.com.br:Projetos\Documents\C0849 - DER\30_Producao\14-F12 – SP 331 - km 0,00-57,50\02_Geom\02.00_R031\2024 08 30- Projeto Executivo A2- Planta e Perfil e MC - SP331.xls" xr:uid="{56DB53B5-7467-471C-97A2-BF4DBA800B33}"/>
    <hyperlink ref="P227" r:id="rId1050" display="pw:\\SRVPW3.pls.planservi.com.br:Projetos\Documents\C0849 - DER\30_Producao\14-F12 – SP 331 - km 0,00-57,50\02_Geom\02.00_R031\2024 08 30- Projeto Executivo A2- Planta e Perfil e MC - SP331.xls" xr:uid="{759769DF-92A9-4B77-9E62-ABAD378C7B67}"/>
    <hyperlink ref="P228" r:id="rId1051" display="pw:\\SRVPW3.pls.planservi.com.br:Projetos\Documents\C0849 - DER\30_Producao\14-F12 – SP 331 - km 0,00-57,50\02_Geom\02.00_R031\2024 08 30- Projeto Executivo A2- Planta e Perfil e MC - SP331.xls" xr:uid="{B153C265-EE6C-4B9A-8EA4-3EFB70D856ED}"/>
    <hyperlink ref="P229" r:id="rId1052" display="pw:\\SRVPW3.pls.planservi.com.br:Projetos\Documents\C0849 - DER\30_Producao\14-F12 – SP 331 - km 0,00-57,50\02_Geom\02.00_R031\2024 08 30- Projeto Executivo A2- Planta e Perfil e MC - SP331.xls" xr:uid="{9A3E3125-B0E3-4DB8-BF96-E18CACD31C7D}"/>
    <hyperlink ref="P126" r:id="rId1053" display="pw:\\SRVPW3.pls.planservi.com.br:Projetos\Documents\C0849 - DER\30_Producao\14-F12 – SP 331 - km 0,00-57,50\02_Geom\02.00_R031\2024 08 30- Projeto Executivo A2- Planta e Perfil e MC - SP331.xls" xr:uid="{BDF3CCB2-B7F2-43ED-A3AE-C87BBBE208FD}"/>
    <hyperlink ref="V55" r:id="rId1054" display="pw:\\SRVPW3.pls.planservi.com.br:Projetos\Documents\C0849 - DER\30_Producao\14-F12 – SP 331 - km 0,00-57,50\05_Geot\05.00_R031\2024.04.10_R-031_SP331_G02_A1.doc" xr:uid="{02B5DD9D-B55F-4836-ADF1-DE8037A5ABD0}"/>
    <hyperlink ref="V56" r:id="rId1055" display="pw:\\SRVPW3.pls.planservi.com.br:Projetos\Documents\C0849 - DER\30_Producao\14-F12 – SP 331 - km 0,00-57,50\05_Geot\05.00_R031\2024.04.10_R-031_SP331_G02_A1.doc" xr:uid="{8B579F5B-7C96-455D-A5C5-E386D0CB2AA2}"/>
    <hyperlink ref="V100" r:id="rId1056" display="pw:\\SRVPW3.pls.planservi.com.br:Projetos\Documents\C0849 - DER\30_Producao\14-F12 – SP 331 - km 0,00-57,50\06_Pavi\06.00_R031\2024 10 25-R-031_RevisãoA_G13.docx" xr:uid="{9F330829-3E8B-4F87-9E48-369E16C37B86}"/>
    <hyperlink ref="V101" r:id="rId1057" display="pw:\\SRVPW3.pls.planservi.com.br:Projetos\Documents\C0849 - DER\30_Producao\14-F12 – SP 331 - km 0,00-57,50\06_Pavi\06.00_R031\2024 10 25-R-031_RevisãoA_G13.docx" xr:uid="{BBAE0AF9-20D4-426F-87DD-5B392CDBB1C4}"/>
    <hyperlink ref="V102" r:id="rId1058" display="pw:\\SRVPW3.pls.planservi.com.br:Projetos\Documents\C0849 - DER\30_Producao\14-F12 – SP 331 - km 0,00-57,50\06_Pavi\06.00_R031\2024 10 25-R-031_RevisãoA_G13.docx" xr:uid="{999DD303-2E38-48C8-9555-A87C8D7281A7}"/>
    <hyperlink ref="V103" r:id="rId1059" display="pw:\\SRVPW3.pls.planservi.com.br:Projetos\Documents\C0849 - DER\30_Producao\14-F12 – SP 331 - km 0,00-57,50\06_Pavi\06.00_R031\2024 10 25-R-031_RevisãoA_G13.docx" xr:uid="{3631C27F-B18F-4D94-B5C5-EC2C6C784990}"/>
    <hyperlink ref="V170" r:id="rId1060" display="pw:\\SRVPW3.pls.planservi.com.br:Projetos\Documents\C0849 - DER\30_Producao\14-F12 – SP 331 - km 0,00-57,50\02_Geom\02.00_R031\2024 09 24- Projeto Executivo A2- Planta e Perfil e MC - SP331.xls" xr:uid="{5FCBD091-2A46-41F3-BBBB-0BBFF928A452}"/>
    <hyperlink ref="V171" r:id="rId1061" display="pw:\\SRVPW3.pls.planservi.com.br:Projetos\Documents\C0849 - DER\30_Producao\14-F12 – SP 331 - km 0,00-57,50\02_Geom\02.00_R031\2024 09 24- Projeto Executivo A2- Planta e Perfil e MC - SP331.xls" xr:uid="{55E3801F-DF9E-44B8-BDDA-9ADBBA18C355}"/>
    <hyperlink ref="V172" r:id="rId1062" display="pw:\\SRVPW3.pls.planservi.com.br:Projetos\Documents\C0849 - DER\30_Producao\14-F12 – SP 331 - km 0,00-57,50\02_Geom\02.00_R031\2024 09 24- Projeto Executivo A2- Planta e Perfil e MC - SP331.xls" xr:uid="{79267187-DDF0-469C-839A-4B5C325B3AF4}"/>
    <hyperlink ref="V173" r:id="rId1063" display="pw:\\SRVPW3.pls.planservi.com.br:Projetos\Documents\C0849 - DER\30_Producao\14-F12 – SP 331 - km 0,00-57,50\02_Geom\02.00_R031\2024 09 24- Projeto Executivo A2- Planta e Perfil e MC - SP331.xls" xr:uid="{CACBEA00-7F12-4C61-BD85-9C9BB7C2A8EE}"/>
    <hyperlink ref="V114" r:id="rId1064" display="pw:\\SRVPW3.pls.planservi.com.br:Projetos\Documents\C0849 - DER\30_Producao\14-F12 – SP 331 - km 0,00-57,50\02_Geom\02.00_R031\2024 08 30- Projeto Executivo A2- Planta e Perfil e MC - SP331.xls" xr:uid="{61A52BB5-C33A-4998-9C7E-55AABC486B2F}"/>
    <hyperlink ref="V115" r:id="rId1065" display="pw:\\SRVPW3.pls.planservi.com.br:Projetos\Documents\C0849 - DER\30_Producao\14-F12 – SP 331 - km 0,00-57,50\02_Geom\02.00_R031\2024 08 30- Projeto Executivo A2- Planta e Perfil e MC - SP331.xls" xr:uid="{A999F11E-C95C-4A96-8750-50A20B5B395D}"/>
    <hyperlink ref="V116" r:id="rId1066" display="pw:\\SRVPW3.pls.planservi.com.br:Projetos\Documents\C0849 - DER\30_Producao\14-F12 – SP 331 - km 0,00-57,50\02_Geom\02.00_R031\2024 08 30- Projeto Executivo A2- Planta e Perfil e MC - SP331.xls" xr:uid="{F2CF61F3-8B76-4FF6-9E40-E556D7E1482D}"/>
    <hyperlink ref="V117" r:id="rId1067" display="pw:\\SRVPW3.pls.planservi.com.br:Projetos\Documents\C0849 - DER\30_Producao\14-F12 – SP 331 - km 0,00-57,50\02_Geom\02.00_R031\2024 08 30- Projeto Executivo A2- Planta e Perfil e MC - SP331.xls" xr:uid="{FF570EF1-9F6C-44AF-B368-691F16757674}"/>
    <hyperlink ref="V118" r:id="rId1068" display="pw:\\SRVPW3.pls.planservi.com.br:Projetos\Documents\C0849 - DER\30_Producao\14-F12 – SP 331 - km 0,00-57,50\02_Geom\02.00_R031\2024 08 30- Projeto Executivo A2- Planta e Perfil e MC - SP331.xls" xr:uid="{CBC725CF-CC57-4698-846B-1B6E53F456F8}"/>
    <hyperlink ref="V119" r:id="rId1069" display="pw:\\SRVPW3.pls.planservi.com.br:Projetos\Documents\C0849 - DER\30_Producao\14-F12 – SP 331 - km 0,00-57,50\02_Geom\02.00_R031\2024 08 30- Projeto Executivo A2- Planta e Perfil e MC - SP331.xls" xr:uid="{27795D95-9BFD-40B5-A2A3-198A6D6BC16B}"/>
    <hyperlink ref="V174" r:id="rId1070" display="pw:\\SRVPW3.pls.planservi.com.br:Projetos\Documents\C0849 - DER\30_Producao\14-F12 – SP 331 - km 0,00-57,50\02_Geom\02.00_R031\2024 09 24- Projeto Executivo A2- Planta e Perfil e MC - SP331.xls" xr:uid="{57EC9C2E-3031-43E4-86C6-F6A360862389}"/>
    <hyperlink ref="V175" r:id="rId1071" display="pw:\\SRVPW3.pls.planservi.com.br:Projetos\Documents\C0849 - DER\30_Producao\14-F12 – SP 331 - km 0,00-57,50\02_Geom\02.00_R031\2024 09 24- Projeto Executivo A2- Planta e Perfil e MC - SP331.xls" xr:uid="{C080AEBC-ACD4-491E-9E59-1554A1A4E6B6}"/>
    <hyperlink ref="V123" r:id="rId1072" display="pw:\\SRVPW3.pls.planservi.com.br:Projetos\Documents\C0849 - DER\30_Producao\14-F12 – SP 331 - km 0,00-57,50\02_Geom\02.00_R031\2024 05 24- Projeto Executivo A2- Planta e Perfil e MC - SP331.xls" xr:uid="{B260256D-7988-46D3-B920-A06FF60084A4}"/>
    <hyperlink ref="V120" r:id="rId1073" display="pw:\\SRVPW3.pls.planservi.com.br:Projetos\Documents\C0849 - DER\30_Producao\14-F12 – SP 331 - km 0,00-57,50\02_Geom\02.00_R031\2024 05 23- Projeto Executivo A- Planta e Perfil e NS - SP331.xls" xr:uid="{4AB0B0F9-7833-4304-9655-B253EDDFD9AA}"/>
    <hyperlink ref="V121" r:id="rId1074" display="pw:\\SRVPW3.pls.planservi.com.br:Projetos\Documents\C0849 - DER\30_Producao\14-F12 – SP 331 - km 0,00-57,50\02_Geom\02.00_R031\2024 05 23- Projeto Executivo A- Planta e Perfil e NS - SP331.xls" xr:uid="{64848EE0-C97A-4D84-BB5E-452F5B69899C}"/>
    <hyperlink ref="V122" r:id="rId1075" display="pw:\\SRVPW3.pls.planservi.com.br:Projetos\Documents\C0849 - DER\30_Producao\14-F12 – SP 331 - km 0,00-57,50\02_Geom\02.00_R031\2024 05 23- Projeto Executivo A- Planta e Perfil e NS - SP331.xls" xr:uid="{2008B91C-9224-4C30-8F00-C929E69014E0}"/>
    <hyperlink ref="V124" r:id="rId1076" display="pw:\\SRVPW3.pls.planservi.com.br:Projetos\Documents\C0849 - DER\30_Producao\14-F12 – SP 331 - km 0,00-57,50\02_Geom\02.00_R031\2024 05 23- Projeto Executivo A- Planta e Perfil e NS - SP331.xls" xr:uid="{714C3C43-73BC-4969-A338-B64BF67CD801}"/>
    <hyperlink ref="V125" r:id="rId1077" display="pw:\\SRVPW3.pls.planservi.com.br:Projetos\Documents\C0849 - DER\30_Producao\14-F12 – SP 331 - km 0,00-57,50\02_Geom\02.00_R031\2024 05 23- Projeto Executivo A- Planta e Perfil e NS - SP331.xls" xr:uid="{56E7B99A-AF95-44EF-B43E-97635252CE10}"/>
    <hyperlink ref="V176" r:id="rId1078" display="pw:\\SRVPW3.pls.planservi.com.br:Projetos\Documents\C0849 - DER\30_Producao\14-F12 – SP 331 - km 0,00-57,50\02_Geom\02.00_R031\2024 05 23- Projeto Executivo A- Planta e Perfil e NS - SP331.xls" xr:uid="{F6AA1CC6-48ED-45B1-B731-AF9B7BA463FF}"/>
    <hyperlink ref="V177" r:id="rId1079" display="pw:\\SRVPW3.pls.planservi.com.br:Projetos\Documents\C0849 - DER\30_Producao\14-F12 – SP 331 - km 0,00-57,50\02_Geom\02.00_R031\2024 05 23- Projeto Executivo A- Planta e Perfil e NS - SP331.xls" xr:uid="{F2241DF8-FFE3-4FC4-8EE9-0C18E171D576}"/>
    <hyperlink ref="V178" r:id="rId1080" display="pw:\\SRVPW3.pls.planservi.com.br:Projetos\Documents\C0849 - DER\30_Producao\14-F12 – SP 331 - km 0,00-57,50\02_Geom\02.00_R031\2024 05 23- Projeto Executivo A- Planta e Perfil e NS - SP331.xls" xr:uid="{178E5507-7408-45F0-AB88-183D398C0AE6}"/>
    <hyperlink ref="V179" r:id="rId1081" display="pw:\\SRVPW3.pls.planservi.com.br:Projetos\Documents\C0849 - DER\30_Producao\14-F12 – SP 331 - km 0,00-57,50\02_Geom\02.00_R031\2024 05 23- Projeto Executivo A- Planta e Perfil e NS - SP331.xls" xr:uid="{2C90E099-DFB6-4F8D-960A-9073B7295019}"/>
    <hyperlink ref="V180" r:id="rId1082" display="pw:\\SRVPW3.pls.planservi.com.br:Projetos\Documents\C0849 - DER\30_Producao\14-F12 – SP 331 - km 0,00-57,50\02_Geom\02.00_R031\2024 05 23- Projeto Executivo A- Planta e Perfil e NS - SP331.xls" xr:uid="{A7DC6BDF-E55A-4478-B254-1E6F8D2F19D4}"/>
    <hyperlink ref="V181" r:id="rId1083" display="pw:\\SRVPW3.pls.planservi.com.br:Projetos\Documents\C0849 - DER\30_Producao\14-F12 – SP 331 - km 0,00-57,50\02_Geom\02.00_R031\2024 05 23- Projeto Executivo A- Planta e Perfil e NS - SP331.xls" xr:uid="{1A47D6D8-8142-421D-AEF5-EC981E9A0BCF}"/>
    <hyperlink ref="V127" r:id="rId1084" display="pw:\\SRVPW3.pls.planservi.com.br:Projetos\Documents\C0849 - DER\30_Producao\14-F12 – SP 331 - km 0,00-57,50\02_Geom\02.00_R031\2024 07 17- Projeto Executivo A- Planta e Perfil - SP331.xls" xr:uid="{5CAD09EE-DFE9-4B6F-9B34-96BEA2C8B443}"/>
    <hyperlink ref="V128" r:id="rId1085" display="pw:\\SRVPW3.pls.planservi.com.br:Projetos\Documents\C0849 - DER\30_Producao\14-F12 – SP 331 - km 0,00-57,50\02_Geom\02.00_R031\2024 07 17- Projeto Executivo A- Planta e Perfil - SP331.xls" xr:uid="{5ADF1891-E4D7-4DBA-90BB-B922160E7381}"/>
    <hyperlink ref="V129" r:id="rId1086" display="pw:\\SRVPW3.pls.planservi.com.br:Projetos\Documents\C0849 - DER\30_Producao\14-F12 – SP 331 - km 0,00-57,50\02_Geom\02.00_R031\2024 07 17- Projeto Executivo A- Planta e Perfil - SP331.xls" xr:uid="{1B82DFDC-1460-4770-980C-AC50F56963A6}"/>
    <hyperlink ref="V130" r:id="rId1087" display="pw:\\SRVPW3.pls.planservi.com.br:Projetos\Documents\C0849 - DER\30_Producao\14-F12 – SP 331 - km 0,00-57,50\02_Geom\02.00_R031\2024 07 17- Projeto Executivo A- Planta e Perfil - SP331.xls" xr:uid="{3883FF59-6855-4CA4-8E73-3A72A4B0F7A3}"/>
    <hyperlink ref="V131" r:id="rId1088" display="pw:\\SRVPW3.pls.planservi.com.br:Projetos\Documents\C0849 - DER\30_Producao\14-F12 – SP 331 - km 0,00-57,50\02_Geom\02.00_R031\2024 07 17- Projeto Executivo A- Planta e Perfil - SP331.xls" xr:uid="{2CAC7E5B-7E65-436C-ADFE-A4CFD722E93B}"/>
    <hyperlink ref="V132" r:id="rId1089" display="pw:\\SRVPW3.pls.planservi.com.br:Projetos\Documents\C0849 - DER\30_Producao\14-F12 – SP 331 - km 0,00-57,50\02_Geom\02.00_R031\2024 07 17- Projeto Executivo A- Planta e Perfil - SP331.xls" xr:uid="{ED0C75BF-1648-4995-8EC7-082DAFAAAD1C}"/>
    <hyperlink ref="V133" r:id="rId1090" display="pw:\\SRVPW3.pls.planservi.com.br:Projetos\Documents\C0849 - DER\30_Producao\14-F12 – SP 331 - km 0,00-57,50\02_Geom\02.00_R031\2024 07 17- Projeto Executivo A- Planta e Perfil - SP331.xls" xr:uid="{12EED4E4-E141-484A-9F2D-536FF52ED160}"/>
    <hyperlink ref="V135" r:id="rId1091" display="pw:\\SRVPW3.pls.planservi.com.br:Projetos\Documents\C0849 - DER\30_Producao\14-F12 – SP 331 - km 0,00-57,50\02_Geom\02.00_R031\2024 07 17- Projeto Executivo A- Planta e Perfil - SP331.xls" xr:uid="{AE94C662-DE07-4056-8DE7-ED14282D9D7C}"/>
    <hyperlink ref="V136" r:id="rId1092" display="pw:\\SRVPW3.pls.planservi.com.br:Projetos\Documents\C0849 - DER\30_Producao\14-F12 – SP 331 - km 0,00-57,50\02_Geom\02.00_R031\2024 07 17- Projeto Executivo A- Planta e Perfil - SP331.xls" xr:uid="{0F530CBD-3E0C-4F6D-BC0E-667337154098}"/>
    <hyperlink ref="V137" r:id="rId1093" display="pw:\\SRVPW3.pls.planservi.com.br:Projetos\Documents\C0849 - DER\30_Producao\14-F12 – SP 331 - km 0,00-57,50\02_Geom\02.00_R031\2024 07 17- Projeto Executivo A- Planta e Perfil - SP331.xls" xr:uid="{B42AC742-86C6-4DB1-9C6E-EAC4FBC7C8D5}"/>
    <hyperlink ref="V138" r:id="rId1094" display="pw:\\SRVPW3.pls.planservi.com.br:Projetos\Documents\C0849 - DER\30_Producao\14-F12 – SP 331 - km 0,00-57,50\02_Geom\02.00_R031\2024 07 17- Projeto Executivo A- Planta e Perfil - SP331.xls" xr:uid="{B490CE12-BAC0-4178-81D1-976940CE416E}"/>
    <hyperlink ref="V139" r:id="rId1095" display="pw:\\SRVPW3.pls.planservi.com.br:Projetos\Documents\C0849 - DER\30_Producao\14-F12 – SP 331 - km 0,00-57,50\02_Geom\02.00_R031\2024 07 17- Projeto Executivo A- Planta e Perfil - SP331.xls" xr:uid="{2332FD68-A713-49B0-9212-CB03A90183E9}"/>
    <hyperlink ref="V140" r:id="rId1096" display="pw:\\SRVPW3.pls.planservi.com.br:Projetos\Documents\C0849 - DER\30_Producao\14-F12 – SP 331 - km 0,00-57,50\02_Geom\02.00_R031\2024 07 17- Projeto Executivo A- Planta e Perfil - SP331.xls" xr:uid="{E8D7A22B-36FE-4399-BFD8-B6C846177C9C}"/>
    <hyperlink ref="V141" r:id="rId1097" display="pw:\\SRVPW3.pls.planservi.com.br:Projetos\Documents\C0849 - DER\30_Producao\14-F12 – SP 331 - km 0,00-57,50\02_Geom\02.00_R031\2024 07 17- Projeto Executivo A- Planta e Perfil - SP331.xls" xr:uid="{EDC17954-05CD-430E-99C5-E69F6B4DA3E3}"/>
    <hyperlink ref="V142" r:id="rId1098" display="pw:\\SRVPW3.pls.planservi.com.br:Projetos\Documents\C0849 - DER\30_Producao\14-F12 – SP 331 - km 0,00-57,50\02_Geom\02.00_R031\2024 07 17- Projeto Executivo A- Planta e Perfil - SP331.xls" xr:uid="{09365A7D-2FC5-4AF2-9F9B-B28B46B06B9A}"/>
    <hyperlink ref="V143" r:id="rId1099" display="pw:\\SRVPW3.pls.planservi.com.br:Projetos\Documents\C0849 - DER\30_Producao\14-F12 – SP 331 - km 0,00-57,50\02_Geom\02.00_R031\2024 07 17- Projeto Executivo A- Planta e Perfil - SP331.xls" xr:uid="{3D821F0A-CF87-40E5-8AF2-EA084BB1F7B6}"/>
    <hyperlink ref="V144" r:id="rId1100" display="pw:\\SRVPW3.pls.planservi.com.br:Projetos\Documents\C0849 - DER\30_Producao\14-F12 – SP 331 - km 0,00-57,50\02_Geom\02.00_R031\2024 07 17- Projeto Executivo A- Planta e Perfil - SP331.xls" xr:uid="{452B853D-9410-4DFF-81A0-15CF0D05C757}"/>
    <hyperlink ref="V145" r:id="rId1101" display="pw:\\SRVPW3.pls.planservi.com.br:Projetos\Documents\C0849 - DER\30_Producao\14-F12 – SP 331 - km 0,00-57,50\02_Geom\02.00_R031\2024 07 17- Projeto Executivo A- Planta e Perfil - SP331.xls" xr:uid="{7B9D2EEE-C7F3-4372-B1F6-4DDDAB32D6A1}"/>
    <hyperlink ref="V148" r:id="rId1102" display="pw:\\SRVPW3.pls.planservi.com.br:Projetos\Documents\C0849 - DER\30_Producao\14-F12 – SP 331 - km 0,00-57,50\02_Geom\02.00_R031\2024 07 17- Projeto Executivo A- Planta e Perfil - SP331.xls" xr:uid="{51BE18B4-7800-4AFF-AC6F-59C345C8662D}"/>
    <hyperlink ref="V149" r:id="rId1103" display="pw:\\SRVPW3.pls.planservi.com.br:Projetos\Documents\C0849 - DER\30_Producao\14-F12 – SP 331 - km 0,00-57,50\02_Geom\02.00_R031\2024 07 17- Projeto Executivo A- Planta e Perfil - SP331.xls" xr:uid="{88DAC644-3153-48CE-879A-C534330ABF07}"/>
    <hyperlink ref="V150" r:id="rId1104" display="pw:\\SRVPW3.pls.planservi.com.br:Projetos\Documents\C0849 - DER\30_Producao\14-F12 – SP 331 - km 0,00-57,50\02_Geom\02.00_R031\2024 07 17- Projeto Executivo A- Planta e Perfil - SP331.xls" xr:uid="{B1549968-C072-4951-A593-7545911B0CAF}"/>
    <hyperlink ref="V151" r:id="rId1105" display="pw:\\SRVPW3.pls.planservi.com.br:Projetos\Documents\C0849 - DER\30_Producao\14-F12 – SP 331 - km 0,00-57,50\02_Geom\02.00_R031\2024 07 17- Projeto Executivo A- Planta e Perfil - SP331.xls" xr:uid="{2BE523E7-FAFA-450B-96DC-CE131D0BA3A3}"/>
    <hyperlink ref="V152" r:id="rId1106" display="pw:\\SRVPW3.pls.planservi.com.br:Projetos\Documents\C0849 - DER\30_Producao\14-F12 – SP 331 - km 0,00-57,50\02_Geom\02.00_R031\2024 07 17- Projeto Executivo A- Planta e Perfil - SP331.xls" xr:uid="{53B3CC98-D8B9-4202-ACBD-E6E7A0F5FC9B}"/>
    <hyperlink ref="V153" r:id="rId1107" display="pw:\\SRVPW3.pls.planservi.com.br:Projetos\Documents\C0849 - DER\30_Producao\14-F12 – SP 331 - km 0,00-57,50\02_Geom\02.00_R031\2024 07 17- Projeto Executivo A- Planta e Perfil - SP331.xls" xr:uid="{F3049180-A451-4860-8750-F599C5C842A7}"/>
    <hyperlink ref="V154" r:id="rId1108" display="pw:\\SRVPW3.pls.planservi.com.br:Projetos\Documents\C0849 - DER\30_Producao\14-F12 – SP 331 - km 0,00-57,50\02_Geom\02.00_R031\2024 07 17- Projeto Executivo A- Planta e Perfil - SP331.xls" xr:uid="{8E8559AA-F811-425C-B2A4-4FDA00295C1C}"/>
    <hyperlink ref="V155" r:id="rId1109" display="pw:\\SRVPW3.pls.planservi.com.br:Projetos\Documents\C0849 - DER\30_Producao\14-F12 – SP 331 - km 0,00-57,50\02_Geom\02.00_R031\2024 07 17- Projeto Executivo A- Planta e Perfil - SP331.xls" xr:uid="{5F1D33B5-E2FA-43EA-AFF3-A10F47EA7D9F}"/>
    <hyperlink ref="V156" r:id="rId1110" display="pw:\\SRVPW3.pls.planservi.com.br:Projetos\Documents\C0849 - DER\30_Producao\14-F12 – SP 331 - km 0,00-57,50\02_Geom\02.00_R031\2024 07 17- Projeto Executivo A- Planta e Perfil - SP331.xls" xr:uid="{93A87A44-B915-4FCF-AF9E-86DEDBD8CD74}"/>
    <hyperlink ref="V157" r:id="rId1111" display="pw:\\SRVPW3.pls.planservi.com.br:Projetos\Documents\C0849 - DER\30_Producao\14-F12 – SP 331 - km 0,00-57,50\02_Geom\02.00_R031\2024 07 17- Projeto Executivo A- Planta e Perfil - SP331.xls" xr:uid="{E422F144-C345-4EE6-90A3-4AD7A75051FD}"/>
    <hyperlink ref="V158" r:id="rId1112" display="pw:\\SRVPW3.pls.planservi.com.br:Projetos\Documents\C0849 - DER\30_Producao\14-F12 – SP 331 - km 0,00-57,50\02_Geom\02.00_R031\2024 07 17- Projeto Executivo A- Planta e Perfil - SP331.xls" xr:uid="{E463A73B-5F34-4DCC-92E0-3A092C0AD138}"/>
    <hyperlink ref="V159" r:id="rId1113" display="pw:\\SRVPW3.pls.planservi.com.br:Projetos\Documents\C0849 - DER\30_Producao\14-F12 – SP 331 - km 0,00-57,50\02_Geom\02.00_R031\2024 07 17- Projeto Executivo A- Planta e Perfil - SP331.xls" xr:uid="{086DA5DB-0C6A-4BEA-B030-B46FFFE39013}"/>
    <hyperlink ref="V160" r:id="rId1114" display="pw:\\SRVPW3.pls.planservi.com.br:Projetos\Documents\C0849 - DER\30_Producao\14-F12 – SP 331 - km 0,00-57,50\02_Geom\02.00_R031\2024 07 17- Projeto Executivo A- Planta e Perfil - SP331.xls" xr:uid="{7A6024E4-20FF-4D8C-9381-61220EC054EE}"/>
    <hyperlink ref="V163" r:id="rId1115" display="pw:\\SRVPW3.pls.planservi.com.br:Projetos\Documents\C0849 - DER\30_Producao\14-F12 – SP 331 - km 0,00-57,50\02_Geom\02.00_R031\2024 07 17- Projeto Executivo A- Planta e Perfil - SP331.xls" xr:uid="{20EB1E73-CAAF-4ABC-82AD-885E10422B0D}"/>
    <hyperlink ref="V164" r:id="rId1116" display="pw:\\SRVPW3.pls.planservi.com.br:Projetos\Documents\C0849 - DER\30_Producao\14-F12 – SP 331 - km 0,00-57,50\02_Geom\02.00_R031\2024 07 17- Projeto Executivo A- Planta e Perfil - SP331.xls" xr:uid="{903B7401-F2E4-4829-AB18-EF3C83A4804C}"/>
    <hyperlink ref="V169" r:id="rId1117" display="pw:\\SRVPW3.pls.planservi.com.br:Projetos\Documents\C0849 - DER\30_Producao\14-F12 – SP 331 - km 0,00-57,50\02_Geom\02.00_R031\2024 07 17- Projeto Executivo A- Planta e Perfil - SP331.xls" xr:uid="{CBBB9C99-CD42-4AFF-81D4-0879493FEBA1}"/>
    <hyperlink ref="V183" r:id="rId1118" display="pw:\\SRVPW3.pls.planservi.com.br:Projetos\Documents\C0849 - DER\30_Producao\14-F12 – SP 331 - km 0,00-57,50\02_Geom\02.00_R031\2024 07 17- Projeto Executivo A- Planta e Perfil - SP331.xls" xr:uid="{C01C7555-5F8B-4FB7-B223-E6097FEFF0B7}"/>
    <hyperlink ref="V184" r:id="rId1119" display="pw:\\SRVPW3.pls.planservi.com.br:Projetos\Documents\C0849 - DER\30_Producao\14-F12 – SP 331 - km 0,00-57,50\02_Geom\02.00_R031\2024 07 17- Projeto Executivo A- Planta e Perfil - SP331.xls" xr:uid="{4E81301E-40C7-416C-896D-291060B1451F}"/>
    <hyperlink ref="V185" r:id="rId1120" display="pw:\\SRVPW3.pls.planservi.com.br:Projetos\Documents\C0849 - DER\30_Producao\14-F12 – SP 331 - km 0,00-57,50\02_Geom\02.00_R031\2024 07 17- Projeto Executivo A- Planta e Perfil - SP331.xls" xr:uid="{84937A3F-FF1B-4EEA-8256-0C58433462A3}"/>
    <hyperlink ref="V186" r:id="rId1121" display="pw:\\SRVPW3.pls.planservi.com.br:Projetos\Documents\C0849 - DER\30_Producao\14-F12 – SP 331 - km 0,00-57,50\02_Geom\02.00_R031\2024 07 17- Projeto Executivo A- Planta e Perfil - SP331.xls" xr:uid="{F26519F2-F9A4-4230-8399-B2B12CFF3A16}"/>
    <hyperlink ref="V187" r:id="rId1122" display="pw:\\SRVPW3.pls.planservi.com.br:Projetos\Documents\C0849 - DER\30_Producao\14-F12 – SP 331 - km 0,00-57,50\02_Geom\02.00_R031\2024 07 17- Projeto Executivo A- Planta e Perfil - SP331.xls" xr:uid="{632AE08E-4B5D-4088-8B6F-F3AA8D630789}"/>
    <hyperlink ref="V190" r:id="rId1123" display="pw:\\SRVPW3.pls.planservi.com.br:Projetos\Documents\C0849 - DER\30_Producao\14-F12 – SP 331 - km 0,00-57,50\02_Geom\02.00_R031\2024 07 17- Projeto Executivo A- Planta e Perfil - SP331.xls" xr:uid="{3512A11E-E796-4E25-A889-3FB05E133206}"/>
    <hyperlink ref="V191" r:id="rId1124" display="pw:\\SRVPW3.pls.planservi.com.br:Projetos\Documents\C0849 - DER\30_Producao\14-F12 – SP 331 - km 0,00-57,50\02_Geom\02.00_R031\2024 07 17- Projeto Executivo A- Planta e Perfil - SP331.xls" xr:uid="{C3B1649B-1FFC-4DE2-896B-AB77E2152139}"/>
    <hyperlink ref="V192" r:id="rId1125" display="pw:\\SRVPW3.pls.planservi.com.br:Projetos\Documents\C0849 - DER\30_Producao\14-F12 – SP 331 - km 0,00-57,50\02_Geom\02.00_R031\2024 07 17- Projeto Executivo A- Planta e Perfil - SP331.xls" xr:uid="{5A271742-22F0-4C34-9B28-786209D7629F}"/>
    <hyperlink ref="V193" r:id="rId1126" display="pw:\\SRVPW3.pls.planservi.com.br:Projetos\Documents\C0849 - DER\30_Producao\14-F12 – SP 331 - km 0,00-57,50\02_Geom\02.00_R031\2024 07 17- Projeto Executivo A- Planta e Perfil - SP331.xls" xr:uid="{B66D20DE-C06E-41F2-81F5-4D74BA3EA51F}"/>
    <hyperlink ref="V194" r:id="rId1127" display="pw:\\SRVPW3.pls.planservi.com.br:Projetos\Documents\C0849 - DER\30_Producao\14-F12 – SP 331 - km 0,00-57,50\02_Geom\02.00_R031\2024 07 17- Projeto Executivo A- Planta e Perfil - SP331.xls" xr:uid="{078F5ACD-FE31-4BB0-B47B-5FEBCDE2BC14}"/>
    <hyperlink ref="V195" r:id="rId1128" display="pw:\\SRVPW3.pls.planservi.com.br:Projetos\Documents\C0849 - DER\30_Producao\14-F12 – SP 331 - km 0,00-57,50\02_Geom\02.00_R031\2024 07 17- Projeto Executivo A- Planta e Perfil - SP331.xls" xr:uid="{B9CAE390-E06B-4361-9BEE-DD35CD2D4B4E}"/>
    <hyperlink ref="V205" r:id="rId1129" display="pw:\\SRVPW3.pls.planservi.com.br:Projetos\Documents\C0849 - DER\30_Producao\14-F12 – SP 331 - km 0,00-57,50\02_Geom\02.00_R031\2024 07 17- Projeto Executivo A- Planta e Perfil - SP331.xls" xr:uid="{2817FC19-812C-4D0F-BFAC-08763B069B03}"/>
    <hyperlink ref="V206" r:id="rId1130" display="pw:\\SRVPW3.pls.planservi.com.br:Projetos\Documents\C0849 - DER\30_Producao\14-F12 – SP 331 - km 0,00-57,50\02_Geom\02.00_R031\2024 07 17- Projeto Executivo A- Planta e Perfil - SP331.xls" xr:uid="{66E65635-39BE-4B2A-A256-F8EE1FDC1D6F}"/>
    <hyperlink ref="V207" r:id="rId1131" display="pw:\\SRVPW3.pls.planservi.com.br:Projetos\Documents\C0849 - DER\30_Producao\14-F12 – SP 331 - km 0,00-57,50\02_Geom\02.00_R031\2024 07 17- Projeto Executivo A- Planta e Perfil - SP331.xls" xr:uid="{632AD92D-5358-4631-A71F-29C1F5D2EA0B}"/>
    <hyperlink ref="V208" r:id="rId1132" display="pw:\\SRVPW3.pls.planservi.com.br:Projetos\Documents\C0849 - DER\30_Producao\14-F12 – SP 331 - km 0,00-57,50\02_Geom\02.00_R031\2024 07 17- Projeto Executivo A- Planta e Perfil - SP331.xls" xr:uid="{9DC1A2DC-603F-471C-B90F-DAF60CE68432}"/>
    <hyperlink ref="V209" r:id="rId1133" display="pw:\\SRVPW3.pls.planservi.com.br:Projetos\Documents\C0849 - DER\30_Producao\14-F12 – SP 331 - km 0,00-57,50\02_Geom\02.00_R031\2024 07 17- Projeto Executivo A- Planta e Perfil - SP331.xls" xr:uid="{9B6615E5-7B0B-4F2A-8F0E-4E3BB060661A}"/>
    <hyperlink ref="V210" r:id="rId1134" display="pw:\\SRVPW3.pls.planservi.com.br:Projetos\Documents\C0849 - DER\30_Producao\14-F12 – SP 331 - km 0,00-57,50\02_Geom\02.00_R031\2024 07 17- Projeto Executivo A- Planta e Perfil - SP331.xls" xr:uid="{C6AE242D-A02E-4B8B-ACD7-7C65098B3B10}"/>
    <hyperlink ref="V212" r:id="rId1135" display="pw:\\SRVPW3.pls.planservi.com.br:Projetos\Documents\C0849 - DER\30_Producao\14-F12 – SP 331 - km 0,00-57,50\02_Geom\02.00_R031\2024 07 17- Projeto Executivo A- Planta e Perfil - SP331.xls" xr:uid="{F168F751-BD42-4443-9115-C4AE2E46F4FC}"/>
    <hyperlink ref="V214" r:id="rId1136" display="pw:\\SRVPW3.pls.planservi.com.br:Projetos\Documents\C0849 - DER\30_Producao\14-F12 – SP 331 - km 0,00-57,50\02_Geom\02.00_R031\2024 07 17- Projeto Executivo A- Planta e Perfil - SP331.xls" xr:uid="{326F3BA4-19EF-4F91-8545-3B84FB97575F}"/>
    <hyperlink ref="V215" r:id="rId1137" display="pw:\\SRVPW3.pls.planservi.com.br:Projetos\Documents\C0849 - DER\30_Producao\14-F12 – SP 331 - km 0,00-57,50\02_Geom\02.00_R031\2024 07 17- Projeto Executivo A- Planta e Perfil - SP331.xls" xr:uid="{FF71656E-9E75-42B0-A5BC-44E405052790}"/>
    <hyperlink ref="V216" r:id="rId1138" display="pw:\\SRVPW3.pls.planservi.com.br:Projetos\Documents\C0849 - DER\30_Producao\14-F12 – SP 331 - km 0,00-57,50\02_Geom\02.00_R031\2024 07 17- Projeto Executivo A- Planta e Perfil - SP331.xls" xr:uid="{6584F076-D668-4864-B69E-2838AD69DC66}"/>
    <hyperlink ref="V217" r:id="rId1139" display="pw:\\SRVPW3.pls.planservi.com.br:Projetos\Documents\C0849 - DER\30_Producao\14-F12 – SP 331 - km 0,00-57,50\02_Geom\02.00_R031\2024 07 17- Projeto Executivo A- Planta e Perfil - SP331.xls" xr:uid="{C23C3392-8643-4884-B323-48C478A36CC1}"/>
    <hyperlink ref="V218" r:id="rId1140" display="pw:\\SRVPW3.pls.planservi.com.br:Projetos\Documents\C0849 - DER\30_Producao\14-F12 – SP 331 - km 0,00-57,50\02_Geom\02.00_R031\2024 07 17- Projeto Executivo A- Planta e Perfil - SP331.xls" xr:uid="{A7B29307-8A23-4863-87B7-FB4204B87CFA}"/>
    <hyperlink ref="V219" r:id="rId1141" display="pw:\\SRVPW3.pls.planservi.com.br:Projetos\Documents\C0849 - DER\30_Producao\14-F12 – SP 331 - km 0,00-57,50\02_Geom\02.00_R031\2024 07 17- Projeto Executivo A- Planta e Perfil - SP331.xls" xr:uid="{8C82A605-E9DA-47CD-8DD0-065B4618CA61}"/>
    <hyperlink ref="V220" r:id="rId1142" display="pw:\\SRVPW3.pls.planservi.com.br:Projetos\Documents\C0849 - DER\30_Producao\14-F12 – SP 331 - km 0,00-57,50\02_Geom\02.00_R031\2024 07 17- Projeto Executivo A- Planta e Perfil - SP331.xls" xr:uid="{1D0FAB1F-DD0D-4858-8DC9-4C0C594D47E0}"/>
    <hyperlink ref="V221" r:id="rId1143" display="pw:\\SRVPW3.pls.planservi.com.br:Projetos\Documents\C0849 - DER\30_Producao\14-F12 – SP 331 - km 0,00-57,50\02_Geom\02.00_R031\2024 07 17- Projeto Executivo A- Planta e Perfil - SP331.xls" xr:uid="{43B08375-357F-4E86-9E54-86E657A1D537}"/>
    <hyperlink ref="V222" r:id="rId1144" display="pw:\\SRVPW3.pls.planservi.com.br:Projetos\Documents\C0849 - DER\30_Producao\14-F12 – SP 331 - km 0,00-57,50\02_Geom\02.00_R031\2024 07 17- Projeto Executivo A- Planta e Perfil - SP331.xls" xr:uid="{F5400E92-CCE3-4F7A-AE0D-0FE1BFE6B5AC}"/>
    <hyperlink ref="V126" r:id="rId1145" display="pw:\\SRVPW3.pls.planservi.com.br:Projetos\Documents\C0849 - DER\30_Producao\14-F12 – SP 331 - km 0,00-57,50\02_Geom\02.00_R031\2024 10 25- Projeto Executivo A- Planta e Perfil - SP331.xls" xr:uid="{063C8DD0-7850-4B98-B72B-6F1EE22832B5}"/>
    <hyperlink ref="V134" r:id="rId1146" display="pw:\\SRVPW3.pls.planservi.com.br:Projetos\Documents\C0849 - DER\30_Producao\14-F12 – SP 331 - km 0,00-57,50\02_Geom\02.00_R031\2024 07 17- Projeto Executivo A2- Planta e Perfil e MC - SP331.xls" xr:uid="{8D532CB8-B48D-4CFA-AFAB-20ED2CA787E8}"/>
    <hyperlink ref="V146" r:id="rId1147" display="pw:\\SRVPW3.pls.planservi.com.br:Projetos\Documents\C0849 - DER\30_Producao\14-F12 – SP 331 - km 0,00-57,50\02_Geom\02.00_R031\2024 07 17- Projeto Executivo A2- Planta e Perfil e MC - SP331.xls" xr:uid="{7F77AD02-D4E3-4E2F-B88C-48A787675CA0}"/>
    <hyperlink ref="V147" r:id="rId1148" display="pw:\\SRVPW3.pls.planservi.com.br:Projetos\Documents\C0849 - DER\30_Producao\14-F12 – SP 331 - km 0,00-57,50\02_Geom\02.00_R031\2024 07 17- Projeto Executivo A2- Planta e Perfil e MC - SP331.xls" xr:uid="{B693426B-612D-4A5C-B6FC-04B91D0C9A55}"/>
    <hyperlink ref="V161" r:id="rId1149" display="pw:\\SRVPW3.pls.planservi.com.br:Projetos\Documents\C0849 - DER\30_Producao\14-F12 – SP 331 - km 0,00-57,50\02_Geom\02.00_R031\2024 07 17- Projeto Executivo A2- Planta e Perfil e MC - SP331.xls" xr:uid="{23352564-A02C-474C-A15E-180B22D7F455}"/>
    <hyperlink ref="V162" r:id="rId1150" display="pw:\\SRVPW3.pls.planservi.com.br:Projetos\Documents\C0849 - DER\30_Producao\14-F12 – SP 331 - km 0,00-57,50\02_Geom\02.00_R031\2024 07 17- Projeto Executivo A2- Planta e Perfil e MC - SP331.xls" xr:uid="{047E2D89-413D-4565-98C6-90FD016D2BD5}"/>
    <hyperlink ref="V165" r:id="rId1151" display="pw:\\SRVPW3.pls.planservi.com.br:Projetos\Documents\C0849 - DER\30_Producao\14-F12 – SP 331 - km 0,00-57,50\02_Geom\02.00_R031\2024 07 17- Projeto Executivo A2- Planta e Perfil e MC - SP331.xls" xr:uid="{8336FC7D-B062-4890-AB5E-58BA3ED1477E}"/>
    <hyperlink ref="V166" r:id="rId1152" display="pw:\\SRVPW3.pls.planservi.com.br:Projetos\Documents\C0849 - DER\30_Producao\14-F12 – SP 331 - km 0,00-57,50\02_Geom\02.00_R031\2024 07 17- Projeto Executivo A2- Planta e Perfil e MC - SP331.xls" xr:uid="{135FB673-285C-4074-8E1E-1C9B2D5BA2E6}"/>
    <hyperlink ref="V167" r:id="rId1153" display="pw:\\SRVPW3.pls.planservi.com.br:Projetos\Documents\C0849 - DER\30_Producao\14-F12 – SP 331 - km 0,00-57,50\02_Geom\02.00_R031\2024 07 17- Projeto Executivo A2- Planta e Perfil e MC - SP331.xls" xr:uid="{8898C6AF-22FD-41EB-A795-711A5C067718}"/>
    <hyperlink ref="V168" r:id="rId1154" display="pw:\\SRVPW3.pls.planservi.com.br:Projetos\Documents\C0849 - DER\30_Producao\14-F12 – SP 331 - km 0,00-57,50\02_Geom\02.00_R031\2024 07 17- Projeto Executivo A2- Planta e Perfil e MC - SP331.xls" xr:uid="{6ACCA0F8-ED2C-4E45-9F25-3BF9BED41EDB}"/>
    <hyperlink ref="V188" r:id="rId1155" display="pw:\\SRVPW3.pls.planservi.com.br:Projetos\Documents\C0849 - DER\30_Producao\14-F12 – SP 331 - km 0,00-57,50\02_Geom\02.00_R031\2024 07 17- Projeto Executivo A2- Planta e Perfil e MC - SP331.xls" xr:uid="{397C95DB-C907-49F0-8B6A-674C4852CC8A}"/>
    <hyperlink ref="V189" r:id="rId1156" display="pw:\\SRVPW3.pls.planservi.com.br:Projetos\Documents\C0849 - DER\30_Producao\14-F12 – SP 331 - km 0,00-57,50\02_Geom\02.00_R031\2024 07 17- Projeto Executivo A2- Planta e Perfil e MC - SP331.xls" xr:uid="{79E623DD-C50F-47B6-9286-366A2D003474}"/>
    <hyperlink ref="V196" r:id="rId1157" display="pw:\\SRVPW3.pls.planservi.com.br:Projetos\Documents\C0849 - DER\30_Producao\14-F12 – SP 331 - km 0,00-57,50\02_Geom\02.00_R031\2024 07 17- Projeto Executivo A2- Planta e Perfil e MC - SP331.xls" xr:uid="{B78492D8-2663-4527-A4BF-FAE7CBD7C362}"/>
    <hyperlink ref="V197" r:id="rId1158" display="pw:\\SRVPW3.pls.planservi.com.br:Projetos\Documents\C0849 - DER\30_Producao\14-F12 – SP 331 - km 0,00-57,50\02_Geom\02.00_R031\2024 07 17- Projeto Executivo A2- Planta e Perfil e MC - SP331.xls" xr:uid="{DF48CDFF-70E9-4AE7-80D1-58458D503DEE}"/>
    <hyperlink ref="V198" r:id="rId1159" display="pw:\\SRVPW3.pls.planservi.com.br:Projetos\Documents\C0849 - DER\30_Producao\14-F12 – SP 331 - km 0,00-57,50\02_Geom\02.00_R031\2024 07 17- Projeto Executivo A2- Planta e Perfil e MC - SP331.xls" xr:uid="{C5B8E09E-77DF-4949-9764-142F5EEFD973}"/>
    <hyperlink ref="V199" r:id="rId1160" display="pw:\\SRVPW3.pls.planservi.com.br:Projetos\Documents\C0849 - DER\30_Producao\14-F12 – SP 331 - km 0,00-57,50\02_Geom\02.00_R031\2024 07 17- Projeto Executivo A2- Planta e Perfil e MC - SP331.xls" xr:uid="{57435F71-FFE6-4C54-B4D0-DED3E4681C7C}"/>
    <hyperlink ref="V200" r:id="rId1161" display="pw:\\SRVPW3.pls.planservi.com.br:Projetos\Documents\C0849 - DER\30_Producao\14-F12 – SP 331 - km 0,00-57,50\02_Geom\02.00_R031\2024 07 17- Projeto Executivo A2- Planta e Perfil e MC - SP331.xls" xr:uid="{2704D09B-ADDC-44CA-BD4C-9152DC57E2D2}"/>
    <hyperlink ref="V201" r:id="rId1162" display="pw:\\SRVPW3.pls.planservi.com.br:Projetos\Documents\C0849 - DER\30_Producao\14-F12 – SP 331 - km 0,00-57,50\02_Geom\02.00_R031\2024 07 17- Projeto Executivo A2- Planta e Perfil e MC - SP331.xls" xr:uid="{90343F94-E7F5-4FE7-9162-E905375BCC41}"/>
    <hyperlink ref="V202" r:id="rId1163" display="pw:\\SRVPW3.pls.planservi.com.br:Projetos\Documents\C0849 - DER\30_Producao\14-F12 – SP 331 - km 0,00-57,50\02_Geom\02.00_R031\2024 07 17- Projeto Executivo A2- Planta e Perfil e MC - SP331.xls" xr:uid="{9F3AAD23-6E12-4EAF-8A46-47A9C56364E1}"/>
    <hyperlink ref="V203" r:id="rId1164" display="pw:\\SRVPW3.pls.planservi.com.br:Projetos\Documents\C0849 - DER\30_Producao\14-F12 – SP 331 - km 0,00-57,50\02_Geom\02.00_R031\2024 07 17- Projeto Executivo A2- Planta e Perfil e MC - SP331.xls" xr:uid="{EAB68590-48D1-4C50-AA28-D3F0A7190F1E}"/>
    <hyperlink ref="V204" r:id="rId1165" display="pw:\\SRVPW3.pls.planservi.com.br:Projetos\Documents\C0849 - DER\30_Producao\14-F12 – SP 331 - km 0,00-57,50\02_Geom\02.00_R031\2024 07 17- Projeto Executivo A2- Planta e Perfil e MC - SP331.xls" xr:uid="{3BB9A1B8-F1CC-44C8-8E9C-8BFE0DF5E479}"/>
    <hyperlink ref="V211" r:id="rId1166" display="pw:\\SRVPW3.pls.planservi.com.br:Projetos\Documents\C0849 - DER\30_Producao\14-F12 – SP 331 - km 0,00-57,50\02_Geom\02.00_R031\2024 07 17- Projeto Executivo A2- Planta e Perfil e MC - SP331.xls" xr:uid="{736B52C2-8A50-4DCA-937C-87A6659CB537}"/>
    <hyperlink ref="V213" r:id="rId1167" display="pw:\\SRVPW3.pls.planservi.com.br:Projetos\Documents\C0849 - DER\30_Producao\14-F12 – SP 331 - km 0,00-57,50\02_Geom\02.00_R031\2024 07 17- Projeto Executivo A2- Planta e Perfil e MC - SP331.xls" xr:uid="{BD2D9F45-C20F-4BA2-B5CB-F39BB4FA2AAC}"/>
    <hyperlink ref="AB55" r:id="rId1168" display="pw:\\SRVPW3.pls.planservi.com.br:Projetos\Documents\C0849 - DER\30_Producao\14-F12 – SP 331 - km 0,00-57,50\05_Geot\05.00_R031\2024.05.06_R-031_SP331_010_G02_A.doc" xr:uid="{173D8BE8-45B2-4103-AD5F-D3628B78FC93}"/>
    <hyperlink ref="AB56" r:id="rId1169" display="pw:\\SRVPW3.pls.planservi.com.br:Projetos\Documents\C0849 - DER\30_Producao\14-F12 – SP 331 - km 0,00-57,50\05_Geot\05.00_R031\2024.05.10_R-031_SP331_010_G02_A.doc" xr:uid="{A7BA127B-88E7-4F6E-9B4A-107B587A476D}"/>
    <hyperlink ref="P57" r:id="rId1170" display="pw:\\SRVPW3.pls.planservi.com.br:Projetos\Documents\C0849 - DER\30_Producao\14-F12 – SP 331 - km 0,00-57,50\05_Geot\05.00_R031\2024 02 15-R-031_RevisãoA1_G14.docx" xr:uid="{C9CDC69E-539E-4B70-942C-5439A31A01B5}"/>
    <hyperlink ref="P58" r:id="rId1171" display="pw:\\SRVPW3.pls.planservi.com.br:Projetos\Documents\C0849 - DER\30_Producao\14-F12 – SP 331 - km 0,00-57,50\05_Geot\05.00_R031\2024 02 15-R-031_RevisãoA1_G14.docx" xr:uid="{069951FA-F11C-43FB-A575-EAF83F25C076}"/>
    <hyperlink ref="P59" r:id="rId1172" display="pw:\\SRVPW3.pls.planservi.com.br:Projetos\Documents\C0849 - DER\30_Producao\14-F12 – SP 331 - km 0,00-57,50\05_Geot\05.00_R031\2024 02 15-R-031_RevisãoA1_G14.docx" xr:uid="{8142AC23-442B-47F4-88EC-2A7B1B61C9FA}"/>
    <hyperlink ref="P60" r:id="rId1173" display="pw:\\SRVPW3.pls.planservi.com.br:Projetos\Documents\C0849 - DER\30_Producao\14-F12 – SP 331 - km 0,00-57,50\05_Geot\05.00_R031\2024 02 15-R-031_RevisãoA1_G14.docx" xr:uid="{EF7F3276-13CB-4647-8A60-4AA92448E783}"/>
    <hyperlink ref="P63" r:id="rId1174" display="pw:\\SRVPW3.pls.planservi.com.br:Projetos\Documents\C0849 - DER\30_Producao\14-F12 – SP 331 - km 0,00-57,50\05_Geot\05.00_R031\2024 02 15-R-031_RevisãoA1_G14.docx" xr:uid="{6C63F8C3-1583-4CD1-B3D1-F5609621B22A}"/>
    <hyperlink ref="P66" r:id="rId1175" display="pw:\\SRVPW3.pls.planservi.com.br:Projetos\Documents\C0849 - DER\30_Producao\14-F12 – SP 331 - km 0,00-57,50\05_Geot\05.00_R031\2024 02 15-R-031_RevisãoA1_G14.docx" xr:uid="{9544D15F-A33B-403A-867C-0178F9077F06}"/>
    <hyperlink ref="P69" r:id="rId1176" display="pw:\\SRVPW3.pls.planservi.com.br:Projetos\Documents\C0849 - DER\30_Producao\14-F12 – SP 331 - km 0,00-57,50\05_Geot\05.00_R031\2024 02 15-R-031_RevisãoA1_G14.docx" xr:uid="{74902F7C-73B9-42CF-875F-2AFCAB8C89FE}"/>
    <hyperlink ref="P72" r:id="rId1177" display="pw:\\SRVPW3.pls.planservi.com.br:Projetos\Documents\C0849 - DER\30_Producao\14-F12 – SP 331 - km 0,00-57,50\05_Geot\05.00_R031\2024 02 15-R-031_RevisãoA1_G14.docx" xr:uid="{1F0EDD3E-959D-4043-9BF5-3102732C6D95}"/>
    <hyperlink ref="P75" r:id="rId1178" display="pw:\\SRVPW3.pls.planservi.com.br:Projetos\Documents\C0849 - DER\30_Producao\14-F12 – SP 331 - km 0,00-57,50\05_Geot\05.00_R031\2024 02 15-R-031_RevisãoA1_G14.docx" xr:uid="{647BD627-680D-40DA-A9F7-B747572C82E1}"/>
    <hyperlink ref="P78" r:id="rId1179" display="pw:\\SRVPW3.pls.planservi.com.br:Projetos\Documents\C0849 - DER\30_Producao\14-F12 – SP 331 - km 0,00-57,50\05_Geot\05.00_R031\2024 02 15-R-031_RevisãoA1_G14.docx" xr:uid="{67A4BA8B-4C75-486B-BD21-65EA2969B88C}"/>
    <hyperlink ref="P61" r:id="rId1180" display="pw:\\SRVPW3.pls.planservi.com.br:Projetos\Documents\C0849 - DER\30_Producao\14-F12 – SP 331 - km 0,00-57,50\05_Geot\05.00_R031\2024 02 15-R-031_RevisãoA1_G14.docx" xr:uid="{EE958543-8FCF-4D0A-8665-9D2937FE9E85}"/>
    <hyperlink ref="P64" r:id="rId1181" display="pw:\\SRVPW3.pls.planservi.com.br:Projetos\Documents\C0849 - DER\30_Producao\14-F12 – SP 331 - km 0,00-57,50\05_Geot\05.00_R031\2024 02 15-R-031_RevisãoA1_G14.docx" xr:uid="{CAB22ECB-FDED-45D5-BF3A-0BB161A132E4}"/>
    <hyperlink ref="P67" r:id="rId1182" display="pw:\\SRVPW3.pls.planservi.com.br:Projetos\Documents\C0849 - DER\30_Producao\14-F12 – SP 331 - km 0,00-57,50\05_Geot\05.00_R031\2024 02 15-R-031_RevisãoA1_G14.docx" xr:uid="{B61DAF23-88CA-437A-B8E1-6B71B8E370D1}"/>
    <hyperlink ref="P70" r:id="rId1183" display="pw:\\SRVPW3.pls.planservi.com.br:Projetos\Documents\C0849 - DER\30_Producao\14-F12 – SP 331 - km 0,00-57,50\05_Geot\05.00_R031\2024 02 15-R-031_RevisãoA1_G14.docx" xr:uid="{C3EA80E7-A84A-4C15-B2B3-E3AC268352A9}"/>
    <hyperlink ref="P73" r:id="rId1184" display="pw:\\SRVPW3.pls.planservi.com.br:Projetos\Documents\C0849 - DER\30_Producao\14-F12 – SP 331 - km 0,00-57,50\05_Geot\05.00_R031\2024 02 15-R-031_RevisãoA1_G14.docx" xr:uid="{B58975DD-2B30-4FA4-95ED-053254E5D5BA}"/>
    <hyperlink ref="P76" r:id="rId1185" display="pw:\\SRVPW3.pls.planservi.com.br:Projetos\Documents\C0849 - DER\30_Producao\14-F12 – SP 331 - km 0,00-57,50\05_Geot\05.00_R031\2024 02 15-R-031_RevisãoA1_G14.docx" xr:uid="{3422E755-175E-4A63-8B6D-7DAFD5CC1F28}"/>
    <hyperlink ref="P62" r:id="rId1186" display="pw:\\SRVPW3.pls.planservi.com.br:Projetos\Documents\C0849 - DER\30_Producao\14-F12 – SP 331 - km 0,00-57,50\05_Geot\05.00_R031\2024 02 15-R-031_RevisãoA1_G14.docx" xr:uid="{25D51E5C-FF4D-4466-937A-7304C339C286}"/>
    <hyperlink ref="P65" r:id="rId1187" display="pw:\\SRVPW3.pls.planservi.com.br:Projetos\Documents\C0849 - DER\30_Producao\14-F12 – SP 331 - km 0,00-57,50\05_Geot\05.00_R031\2024 02 15-R-031_RevisãoA1_G14.docx" xr:uid="{3FB67475-BC0A-479F-87EA-A8D68C1551B5}"/>
    <hyperlink ref="P68" r:id="rId1188" display="pw:\\SRVPW3.pls.planservi.com.br:Projetos\Documents\C0849 - DER\30_Producao\14-F12 – SP 331 - km 0,00-57,50\05_Geot\05.00_R031\2024 02 15-R-031_RevisãoA1_G14.docx" xr:uid="{79C53657-5317-4277-83F0-F63171C6F0CF}"/>
    <hyperlink ref="P71" r:id="rId1189" display="pw:\\SRVPW3.pls.planservi.com.br:Projetos\Documents\C0849 - DER\30_Producao\14-F12 – SP 331 - km 0,00-57,50\05_Geot\05.00_R031\2024 02 15-R-031_RevisãoA1_G14.docx" xr:uid="{6B432F50-738E-43A6-AAC6-272236FD00E1}"/>
    <hyperlink ref="P74" r:id="rId1190" display="pw:\\SRVPW3.pls.planservi.com.br:Projetos\Documents\C0849 - DER\30_Producao\14-F12 – SP 331 - km 0,00-57,50\05_Geot\05.00_R031\2024 02 15-R-031_RevisãoA1_G14.docx" xr:uid="{99975107-DA52-467C-9FEE-67A8109C6BB1}"/>
    <hyperlink ref="P77" r:id="rId1191" display="pw:\\SRVPW3.pls.planservi.com.br:Projetos\Documents\C0849 - DER\30_Producao\14-F12 – SP 331 - km 0,00-57,50\05_Geot\05.00_R031\2024 02 15-R-031_RevisãoA1_G14.docx" xr:uid="{54CC7DDC-E8B1-441C-85B8-8DBA6658E048}"/>
    <hyperlink ref="P79" r:id="rId1192" display="pw:\\SRVPW3.pls.planservi.com.br:Projetos\Documents\C0849 - DER\30_Producao\14-F12 – SP 331 - km 0,00-57,50\05_Geot\05.00_R031\2024 02 15-R-031_RevisãoA1_G14.docx" xr:uid="{FFC8D3D8-3712-474B-955C-866937BE34BE}"/>
    <hyperlink ref="P80" r:id="rId1193" display="pw:\\SRVPW3.pls.planservi.com.br:Projetos\Documents\C0849 - DER\30_Producao\14-F12 – SP 331 - km 0,00-57,50\05_Geot\05.00_R031\2024 02 15-R-031_RevisãoA1_G14.docx" xr:uid="{8764DD84-53DF-4B56-9A5B-C0A26CEC641A}"/>
    <hyperlink ref="P81" r:id="rId1194" display="pw:\\SRVPW3.pls.planservi.com.br:Projetos\Documents\C0849 - DER\30_Producao\14-F12 – SP 331 - km 0,00-57,50\05_Geot\05.00_R031\2024 02 15-R-031_RevisãoA1_G14.docx" xr:uid="{B2A0F774-6FDF-4D2A-BF13-D96E85A9930B}"/>
    <hyperlink ref="P82" r:id="rId1195" display="pw:\\SRVPW3.pls.planservi.com.br:Projetos\Documents\C0849 - DER\30_Producao\14-F12 – SP 331 - km 0,00-57,50\05_Geot\05.00_R031\2024 02 15-R-031_RevisãoA1_G14.docx" xr:uid="{C0A471F2-ADB1-464D-BBE7-0884B1731775}"/>
    <hyperlink ref="P85" r:id="rId1196" display="pw:\\SRVPW3.pls.planservi.com.br:Projetos\Documents\C0849 - DER\30_Producao\14-F12 – SP 331 - km 0,00-57,50\05_Geot\05.00_R031\2024 02 15-R-031_RevisãoA1_G14.docx" xr:uid="{1D1CDA85-615D-488C-B53B-00C03929DD85}"/>
    <hyperlink ref="P88" r:id="rId1197" display="pw:\\SRVPW3.pls.planservi.com.br:Projetos\Documents\C0849 - DER\30_Producao\14-F12 – SP 331 - km 0,00-57,50\05_Geot\05.00_R031\2024 02 15-R-031_RevisãoA1_G14.docx" xr:uid="{DC1842FA-9A04-4971-B7EE-E5389AD7562B}"/>
    <hyperlink ref="P91" r:id="rId1198" display="pw:\\SRVPW3.pls.planservi.com.br:Projetos\Documents\C0849 - DER\30_Producao\14-F12 – SP 331 - km 0,00-57,50\05_Geot\05.00_R031\2024 02 15-R-031_RevisãoA1_G14.docx" xr:uid="{6993DD02-6DAE-4356-98EC-89400D741267}"/>
    <hyperlink ref="P94" r:id="rId1199" display="pw:\\SRVPW3.pls.planservi.com.br:Projetos\Documents\C0849 - DER\30_Producao\14-F12 – SP 331 - km 0,00-57,50\05_Geot\05.00_R031\2024 02 15-R-031_RevisãoA1_G14.docx" xr:uid="{B919724B-B22E-4354-B733-55E0B6E56B9E}"/>
    <hyperlink ref="P97" r:id="rId1200" display="pw:\\SRVPW3.pls.planservi.com.br:Projetos\Documents\C0849 - DER\30_Producao\14-F12 – SP 331 - km 0,00-57,50\05_Geot\05.00_R031\2024 02 15-R-031_RevisãoA1_G14.docx" xr:uid="{AFB403AD-A1D5-46A7-B80C-1C7CC114D853}"/>
    <hyperlink ref="P83" r:id="rId1201" display="pw:\\SRVPW3.pls.planservi.com.br:Projetos\Documents\C0849 - DER\30_Producao\14-F12 – SP 331 - km 0,00-57,50\05_Geot\05.00_R031\2024 02 15-R-031_RevisãoA1_G14.docx" xr:uid="{BFC27D1F-0E04-430B-8C35-48BA9BE68AF4}"/>
    <hyperlink ref="P86" r:id="rId1202" display="pw:\\SRVPW3.pls.planservi.com.br:Projetos\Documents\C0849 - DER\30_Producao\14-F12 – SP 331 - km 0,00-57,50\05_Geot\05.00_R031\2024 02 15-R-031_RevisãoA1_G14.docx" xr:uid="{F677363D-D786-4592-B379-4564D8036710}"/>
    <hyperlink ref="P89" r:id="rId1203" display="pw:\\SRVPW3.pls.planservi.com.br:Projetos\Documents\C0849 - DER\30_Producao\14-F12 – SP 331 - km 0,00-57,50\05_Geot\05.00_R031\2024 02 15-R-031_RevisãoA1_G14.docx" xr:uid="{A37E1C25-8EA2-4034-9A81-F0C532E10193}"/>
    <hyperlink ref="P92" r:id="rId1204" display="pw:\\SRVPW3.pls.planservi.com.br:Projetos\Documents\C0849 - DER\30_Producao\14-F12 – SP 331 - km 0,00-57,50\05_Geot\05.00_R031\2024 02 15-R-031_RevisãoA1_G14.docx" xr:uid="{F3E2BC19-2351-47C5-80EB-E255B8069612}"/>
    <hyperlink ref="P95" r:id="rId1205" display="pw:\\SRVPW3.pls.planservi.com.br:Projetos\Documents\C0849 - DER\30_Producao\14-F12 – SP 331 - km 0,00-57,50\05_Geot\05.00_R031\2024 02 15-R-031_RevisãoA1_G14.docx" xr:uid="{DDCF6138-F3D1-4852-8205-0AB32BA460C9}"/>
    <hyperlink ref="P98" r:id="rId1206" display="pw:\\SRVPW3.pls.planservi.com.br:Projetos\Documents\C0849 - DER\30_Producao\14-F12 – SP 331 - km 0,00-57,50\05_Geot\05.00_R031\2024 02 15-R-031_RevisãoA1_G14.docx" xr:uid="{A46E1208-47D3-4BE2-8DF1-773B0FEA75BE}"/>
    <hyperlink ref="P84" r:id="rId1207" display="pw:\\SRVPW3.pls.planservi.com.br:Projetos\Documents\C0849 - DER\30_Producao\14-F12 – SP 331 - km 0,00-57,50\05_Geot\05.00_R031\2024 02 15-R-031_RevisãoA1_G14.docx" xr:uid="{1A918F09-1E3A-44F2-9F85-1B0DD07B2278}"/>
    <hyperlink ref="P87" r:id="rId1208" display="pw:\\SRVPW3.pls.planservi.com.br:Projetos\Documents\C0849 - DER\30_Producao\14-F12 – SP 331 - km 0,00-57,50\05_Geot\05.00_R031\2024 02 15-R-031_RevisãoA1_G14.docx" xr:uid="{BD64BDB8-159C-4C62-BEF6-07DA749FD4B1}"/>
    <hyperlink ref="P90" r:id="rId1209" display="pw:\\SRVPW3.pls.planservi.com.br:Projetos\Documents\C0849 - DER\30_Producao\14-F12 – SP 331 - km 0,00-57,50\05_Geot\05.00_R031\2024 02 15-R-031_RevisãoA1_G14.docx" xr:uid="{55FE077B-AFF1-4800-9675-304C9F617D93}"/>
    <hyperlink ref="P93" r:id="rId1210" display="pw:\\SRVPW3.pls.planservi.com.br:Projetos\Documents\C0849 - DER\30_Producao\14-F12 – SP 331 - km 0,00-57,50\05_Geot\05.00_R031\2024 02 15-R-031_RevisãoA1_G14.docx" xr:uid="{9F0DC1D7-FDA1-4974-8F5E-201516F60B59}"/>
    <hyperlink ref="P96" r:id="rId1211" display="pw:\\SRVPW3.pls.planservi.com.br:Projetos\Documents\C0849 - DER\30_Producao\14-F12 – SP 331 - km 0,00-57,50\05_Geot\05.00_R031\2024 02 15-R-031_RevisãoA1_G14.docx" xr:uid="{9BD12BA5-A5F2-4A66-916B-89E1FE52C06F}"/>
    <hyperlink ref="P99" r:id="rId1212" display="pw:\\SRVPW3.pls.planservi.com.br:Projetos\Documents\C0849 - DER\30_Producao\14-F12 – SP 331 - km 0,00-57,50\05_Geot\05.00_R031\2024 02 15-R-031_RevisãoA1_G14.docx" xr:uid="{CFD4A7A3-8DAA-43AE-A520-5365CDF6C43E}"/>
    <hyperlink ref="P100" r:id="rId1213" display="pw:\\SRVPW3.pls.planservi.com.br:Projetos\Documents\C0849 - DER\30_Producao\14-F12 – SP 331 - km 0,00-57,50\06_Pavi\06.00_R031\2024 09 24-R-031_RevisãoA1_G13.docx" xr:uid="{6A7F4690-0526-4831-AFD9-3F988A2A58C3}"/>
    <hyperlink ref="P101" r:id="rId1214" display="pw:\\SRVPW3.pls.planservi.com.br:Projetos\Documents\C0849 - DER\30_Producao\14-F12 – SP 331 - km 0,00-57,50\06_Pavi\06.00_R031\2024 09 24-R-031_RevisãoA1_G13.docx" xr:uid="{E2807C64-CF19-487F-A1CF-B3739414E1BD}"/>
    <hyperlink ref="P102" r:id="rId1215" display="pw:\\SRVPW3.pls.planservi.com.br:Projetos\Documents\C0849 - DER\30_Producao\14-F12 – SP 331 - km 0,00-57,50\06_Pavi\06.00_R031\2024 09 24-R-031_RevisãoA1_G13.docx" xr:uid="{1611785B-82A5-4BEA-B98A-2FCC6692F7AA}"/>
    <hyperlink ref="P103" r:id="rId1216" display="pw:\\SRVPW3.pls.planservi.com.br:Projetos\Documents\C0849 - DER\30_Producao\14-F12 – SP 331 - km 0,00-57,50\06_Pavi\06.00_R031\2024 09 24-R-031_RevisãoA1_G13.docx" xr:uid="{1F64C902-B9AA-4731-BB99-C54C86CA0034}"/>
    <hyperlink ref="V57" r:id="rId1217" display="pw:\\SRVPW3.pls.planservi.com.br:Projetos\Documents\C0849 - DER\30_Producao\14-F12 – SP 331 - km 0,00-57,50\05_Geot\05.00_R031\2024 04 10-R-031_RevisãoA2_G14.docx" xr:uid="{77313090-A0ED-43F7-A38D-F7CFCD0D7523}"/>
    <hyperlink ref="V58" r:id="rId1218" display="pw:\\SRVPW3.pls.planservi.com.br:Projetos\Documents\C0849 - DER\30_Producao\14-F12 – SP 331 - km 0,00-57,50\05_Geot\05.00_R031\2024 04 10-R-031_RevisãoA2_G14.docx" xr:uid="{E8BF422F-1BEF-4BD4-AB01-04D6C2A16687}"/>
    <hyperlink ref="V59" r:id="rId1219" display="pw:\\SRVPW3.pls.planservi.com.br:Projetos\Documents\C0849 - DER\30_Producao\14-F12 – SP 331 - km 0,00-57,50\05_Geot\05.00_R031\2024 04 10-R-031_RevisãoA2_G14.docx" xr:uid="{1D2979F3-90FA-48F0-A54F-45453DEEDADD}"/>
    <hyperlink ref="V61" r:id="rId1220" display="pw:\\SRVPW3.pls.planservi.com.br:Projetos\Documents\C0849 - DER\30_Producao\14-F12 – SP 331 - km 0,00-57,50\05_Geot\05.00_R031\2024 04 10-R-031_RevisãoA2_G14.docx" xr:uid="{AEF8A123-51E7-47BE-9093-4CA497A20FD4}"/>
    <hyperlink ref="V63" r:id="rId1221" display="pw:\\SRVPW3.pls.planservi.com.br:Projetos\Documents\C0849 - DER\30_Producao\14-F12 – SP 331 - km 0,00-57,50\05_Geot\05.00_R031\2024 04 10-R-031_RevisãoA2_G14.docx" xr:uid="{B7774735-C1F6-47C2-BFE2-8D0A31A2B8C3}"/>
    <hyperlink ref="V65" r:id="rId1222" display="pw:\\SRVPW3.pls.planservi.com.br:Projetos\Documents\C0849 - DER\30_Producao\14-F12 – SP 331 - km 0,00-57,50\05_Geot\05.00_R031\2024 04 10-R-031_RevisãoA2_G14.docx" xr:uid="{9C0F292D-1B2E-42E3-BC6D-004E4D5FC213}"/>
    <hyperlink ref="V67" r:id="rId1223" display="pw:\\SRVPW3.pls.planservi.com.br:Projetos\Documents\C0849 - DER\30_Producao\14-F12 – SP 331 - km 0,00-57,50\05_Geot\05.00_R031\2024 04 10-R-031_RevisãoA2_G14.docx" xr:uid="{2BAF9E50-D9C6-4A20-8F4B-D25BA5CF35DA}"/>
    <hyperlink ref="V69" r:id="rId1224" display="pw:\\SRVPW3.pls.planservi.com.br:Projetos\Documents\C0849 - DER\30_Producao\14-F12 – SP 331 - km 0,00-57,50\05_Geot\05.00_R031\2024 04 10-R-031_RevisãoA2_G14.docx" xr:uid="{C3BBDA97-6A6D-4A3D-A70C-516A58B9643F}"/>
    <hyperlink ref="V71" r:id="rId1225" display="pw:\\SRVPW3.pls.planservi.com.br:Projetos\Documents\C0849 - DER\30_Producao\14-F12 – SP 331 - km 0,00-57,50\05_Geot\05.00_R031\2024 04 10-R-031_RevisãoA2_G14.docx" xr:uid="{F6B1D3B4-5372-4C3F-A5B7-FB4EF6C54012}"/>
    <hyperlink ref="V73" r:id="rId1226" display="pw:\\SRVPW3.pls.planservi.com.br:Projetos\Documents\C0849 - DER\30_Producao\14-F12 – SP 331 - km 0,00-57,50\05_Geot\05.00_R031\2024 04 10-R-031_RevisãoA2_G14.docx" xr:uid="{CA15950F-EFDE-4BB1-BA6A-25A769BA5D5F}"/>
    <hyperlink ref="V75" r:id="rId1227" display="pw:\\SRVPW3.pls.planservi.com.br:Projetos\Documents\C0849 - DER\30_Producao\14-F12 – SP 331 - km 0,00-57,50\05_Geot\05.00_R031\2024 04 10-R-031_RevisãoA2_G14.docx" xr:uid="{0A47CADE-582F-46C4-9948-871BF71169EF}"/>
    <hyperlink ref="V77" r:id="rId1228" display="pw:\\SRVPW3.pls.planservi.com.br:Projetos\Documents\C0849 - DER\30_Producao\14-F12 – SP 331 - km 0,00-57,50\05_Geot\05.00_R031\2024 04 10-R-031_RevisãoA2_G14.docx" xr:uid="{3799CD40-4A05-4535-8898-B38D7C0E63E8}"/>
    <hyperlink ref="V79" r:id="rId1229" display="pw:\\SRVPW3.pls.planservi.com.br:Projetos\Documents\C0849 - DER\30_Producao\14-F12 – SP 331 - km 0,00-57,50\05_Geot\05.00_R031\2024 04 10-R-031_RevisãoA2_G14.docx" xr:uid="{DD966A42-11BD-425A-8F16-2F9C89FC7BB9}"/>
    <hyperlink ref="V81" r:id="rId1230" display="pw:\\SRVPW3.pls.planservi.com.br:Projetos\Documents\C0849 - DER\30_Producao\14-F12 – SP 331 - km 0,00-57,50\05_Geot\05.00_R031\2024 04 10-R-031_RevisãoA2_G14.docx" xr:uid="{FA8F8584-B655-4E11-A1EA-B25104F37909}"/>
    <hyperlink ref="V83" r:id="rId1231" display="pw:\\SRVPW3.pls.planservi.com.br:Projetos\Documents\C0849 - DER\30_Producao\14-F12 – SP 331 - km 0,00-57,50\05_Geot\05.00_R031\2024 04 10-R-031_RevisãoA2_G14.docx" xr:uid="{AA24C2B8-0633-473E-B499-0775655C9A9B}"/>
    <hyperlink ref="V85" r:id="rId1232" display="pw:\\SRVPW3.pls.planservi.com.br:Projetos\Documents\C0849 - DER\30_Producao\14-F12 – SP 331 - km 0,00-57,50\05_Geot\05.00_R031\2024 04 10-R-031_RevisãoA2_G14.docx" xr:uid="{EA0CDD0A-FF73-45F3-9645-20D114379D05}"/>
    <hyperlink ref="V87" r:id="rId1233" display="pw:\\SRVPW3.pls.planservi.com.br:Projetos\Documents\C0849 - DER\30_Producao\14-F12 – SP 331 - km 0,00-57,50\05_Geot\05.00_R031\2024 04 10-R-031_RevisãoA2_G14.docx" xr:uid="{4733F83F-EF11-47A4-8803-E1EF00F422A0}"/>
    <hyperlink ref="V89" r:id="rId1234" display="pw:\\SRVPW3.pls.planservi.com.br:Projetos\Documents\C0849 - DER\30_Producao\14-F12 – SP 331 - km 0,00-57,50\05_Geot\05.00_R031\2024 04 10-R-031_RevisãoA2_G14.docx" xr:uid="{D6B51C5D-B309-4F59-9F44-4200EC43229E}"/>
    <hyperlink ref="V91" r:id="rId1235" display="pw:\\SRVPW3.pls.planservi.com.br:Projetos\Documents\C0849 - DER\30_Producao\14-F12 – SP 331 - km 0,00-57,50\05_Geot\05.00_R031\2024 04 10-R-031_RevisãoA2_G14.docx" xr:uid="{5D9F92C3-F1F4-4058-B223-1416016C95F4}"/>
    <hyperlink ref="V93" r:id="rId1236" display="pw:\\SRVPW3.pls.planservi.com.br:Projetos\Documents\C0849 - DER\30_Producao\14-F12 – SP 331 - km 0,00-57,50\05_Geot\05.00_R031\2024 04 10-R-031_RevisãoA2_G14.docx" xr:uid="{C8ED1D09-BD3A-416A-BE5B-385D3E487402}"/>
    <hyperlink ref="V95" r:id="rId1237" display="pw:\\SRVPW3.pls.planservi.com.br:Projetos\Documents\C0849 - DER\30_Producao\14-F12 – SP 331 - km 0,00-57,50\05_Geot\05.00_R031\2024 04 10-R-031_RevisãoA2_G14.docx" xr:uid="{6744F8CB-63EA-4612-992A-AA0697F0B9DC}"/>
    <hyperlink ref="V97" r:id="rId1238" display="pw:\\SRVPW3.pls.planservi.com.br:Projetos\Documents\C0849 - DER\30_Producao\14-F12 – SP 331 - km 0,00-57,50\05_Geot\05.00_R031\2024 04 10-R-031_RevisãoA2_G14.docx" xr:uid="{E12D374C-A85F-419F-96AC-07B8D837BDC6}"/>
    <hyperlink ref="V99" r:id="rId1239" display="pw:\\SRVPW3.pls.planservi.com.br:Projetos\Documents\C0849 - DER\30_Producao\14-F12 – SP 331 - km 0,00-57,50\05_Geot\05.00_R031\2024 04 10-R-031_RevisãoA2_G14.docx" xr:uid="{713873FC-260A-44DB-A15B-1B3A59758FE9}"/>
    <hyperlink ref="V60" r:id="rId1240" display="pw:\\SRVPW3.pls.planservi.com.br:Projetos\Documents\C0849 - DER\30_Producao\14-F12 – SP 331 - km 0,00-57,50\05_Geot\05.00_R031\2024 04 10-R-031_RevisãoA2_G14.docx" xr:uid="{57F6F697-C900-42B4-8E60-D8C9DFEA81C0}"/>
    <hyperlink ref="V62" r:id="rId1241" display="pw:\\SRVPW3.pls.planservi.com.br:Projetos\Documents\C0849 - DER\30_Producao\14-F12 – SP 331 - km 0,00-57,50\05_Geot\05.00_R031\2024 04 10-R-031_RevisãoA2_G14.docx" xr:uid="{C2370CEB-60BC-45EB-92AB-DA6552014DCB}"/>
    <hyperlink ref="V64" r:id="rId1242" display="pw:\\SRVPW3.pls.planservi.com.br:Projetos\Documents\C0849 - DER\30_Producao\14-F12 – SP 331 - km 0,00-57,50\05_Geot\05.00_R031\2024 04 10-R-031_RevisãoA2_G14.docx" xr:uid="{4691541B-1F0C-409F-AD97-0666B2D20E13}"/>
    <hyperlink ref="V66" r:id="rId1243" display="pw:\\SRVPW3.pls.planservi.com.br:Projetos\Documents\C0849 - DER\30_Producao\14-F12 – SP 331 - km 0,00-57,50\05_Geot\05.00_R031\2024 04 10-R-031_RevisãoA2_G14.docx" xr:uid="{80F245CE-175A-46DD-A69E-B24514EEF3A1}"/>
    <hyperlink ref="V68" r:id="rId1244" display="pw:\\SRVPW3.pls.planservi.com.br:Projetos\Documents\C0849 - DER\30_Producao\14-F12 – SP 331 - km 0,00-57,50\05_Geot\05.00_R031\2024 04 10-R-031_RevisãoA2_G14.docx" xr:uid="{E7292E4D-A8D8-41F7-80D2-FC959E7A233D}"/>
    <hyperlink ref="V70" r:id="rId1245" display="pw:\\SRVPW3.pls.planservi.com.br:Projetos\Documents\C0849 - DER\30_Producao\14-F12 – SP 331 - km 0,00-57,50\05_Geot\05.00_R031\2024 04 10-R-031_RevisãoA2_G14.docx" xr:uid="{BD8D7E9D-0172-41A5-8238-11D0B5A2E38D}"/>
    <hyperlink ref="V72" r:id="rId1246" display="pw:\\SRVPW3.pls.planservi.com.br:Projetos\Documents\C0849 - DER\30_Producao\14-F12 – SP 331 - km 0,00-57,50\05_Geot\05.00_R031\2024 04 10-R-031_RevisãoA2_G14.docx" xr:uid="{96FF9963-4055-46B4-8BB2-3EF168BA5020}"/>
    <hyperlink ref="V74" r:id="rId1247" display="pw:\\SRVPW3.pls.planservi.com.br:Projetos\Documents\C0849 - DER\30_Producao\14-F12 – SP 331 - km 0,00-57,50\05_Geot\05.00_R031\2024 04 10-R-031_RevisãoA2_G14.docx" xr:uid="{3C03D486-D106-464B-BBA4-1437CE51AF06}"/>
    <hyperlink ref="V76" r:id="rId1248" display="pw:\\SRVPW3.pls.planservi.com.br:Projetos\Documents\C0849 - DER\30_Producao\14-F12 – SP 331 - km 0,00-57,50\05_Geot\05.00_R031\2024 04 10-R-031_RevisãoA2_G14.docx" xr:uid="{76624DF0-D5F2-4F9A-BD35-F8948DF9DA92}"/>
    <hyperlink ref="V78" r:id="rId1249" display="pw:\\SRVPW3.pls.planservi.com.br:Projetos\Documents\C0849 - DER\30_Producao\14-F12 – SP 331 - km 0,00-57,50\05_Geot\05.00_R031\2024 04 10-R-031_RevisãoA2_G14.docx" xr:uid="{3A43DA2C-96F0-4F5A-97E0-6B41EAC7BDEF}"/>
    <hyperlink ref="V80" r:id="rId1250" display="pw:\\SRVPW3.pls.planservi.com.br:Projetos\Documents\C0849 - DER\30_Producao\14-F12 – SP 331 - km 0,00-57,50\05_Geot\05.00_R031\2024 04 10-R-031_RevisãoA2_G14.docx" xr:uid="{9B9D1903-8ECD-4A26-9AF8-B28E7F795D3D}"/>
    <hyperlink ref="V82" r:id="rId1251" display="pw:\\SRVPW3.pls.planservi.com.br:Projetos\Documents\C0849 - DER\30_Producao\14-F12 – SP 331 - km 0,00-57,50\05_Geot\05.00_R031\2024 04 10-R-031_RevisãoA2_G14.docx" xr:uid="{9FE25102-BE99-4D97-9ED1-1C5DDA28BFC6}"/>
    <hyperlink ref="V84" r:id="rId1252" display="pw:\\SRVPW3.pls.planservi.com.br:Projetos\Documents\C0849 - DER\30_Producao\14-F12 – SP 331 - km 0,00-57,50\05_Geot\05.00_R031\2024 04 10-R-031_RevisãoA2_G14.docx" xr:uid="{12EC03D9-A60C-4949-AB09-B1111FEF7B31}"/>
    <hyperlink ref="V86" r:id="rId1253" display="pw:\\SRVPW3.pls.planservi.com.br:Projetos\Documents\C0849 - DER\30_Producao\14-F12 – SP 331 - km 0,00-57,50\05_Geot\05.00_R031\2024 04 10-R-031_RevisãoA2_G14.docx" xr:uid="{9CD76E29-1B03-47BD-A005-F89A42646BFE}"/>
    <hyperlink ref="V88" r:id="rId1254" display="pw:\\SRVPW3.pls.planservi.com.br:Projetos\Documents\C0849 - DER\30_Producao\14-F12 – SP 331 - km 0,00-57,50\05_Geot\05.00_R031\2024 04 10-R-031_RevisãoA2_G14.docx" xr:uid="{3D2C680C-FBFB-48D1-A43B-CE8E6BF14C19}"/>
    <hyperlink ref="V90" r:id="rId1255" display="pw:\\SRVPW3.pls.planservi.com.br:Projetos\Documents\C0849 - DER\30_Producao\14-F12 – SP 331 - km 0,00-57,50\05_Geot\05.00_R031\2024 04 10-R-031_RevisãoA2_G14.docx" xr:uid="{98576F9F-1FC8-4C21-A198-7C1C0EE9A5B3}"/>
    <hyperlink ref="V92" r:id="rId1256" display="pw:\\SRVPW3.pls.planservi.com.br:Projetos\Documents\C0849 - DER\30_Producao\14-F12 – SP 331 - km 0,00-57,50\05_Geot\05.00_R031\2024 04 10-R-031_RevisãoA2_G14.docx" xr:uid="{F88DBA2E-05B3-4C0A-B5D7-820C6182959B}"/>
    <hyperlink ref="V94" r:id="rId1257" display="pw:\\SRVPW3.pls.planservi.com.br:Projetos\Documents\C0849 - DER\30_Producao\14-F12 – SP 331 - km 0,00-57,50\05_Geot\05.00_R031\2024 04 10-R-031_RevisãoA2_G14.docx" xr:uid="{B92576CC-BD26-4490-8EFA-DB8E27ED1BB7}"/>
    <hyperlink ref="V96" r:id="rId1258" display="pw:\\SRVPW3.pls.planservi.com.br:Projetos\Documents\C0849 - DER\30_Producao\14-F12 – SP 331 - km 0,00-57,50\05_Geot\05.00_R031\2024 04 10-R-031_RevisãoA2_G14.docx" xr:uid="{082B86B0-5B9F-43DF-B9A7-2D9EC1ADF7EF}"/>
    <hyperlink ref="V98" r:id="rId1259" display="pw:\\SRVPW3.pls.planservi.com.br:Projetos\Documents\C0849 - DER\30_Producao\14-F12 – SP 331 - km 0,00-57,50\05_Geot\05.00_R031\2024 04 10-R-031_RevisãoA2_G14.docx" xr:uid="{98F0C543-55E3-4C7E-A205-8E8AB92BDDAB}"/>
    <hyperlink ref="AB57" r:id="rId1260" display="pw:\\SRVPW3.pls.planservi.com.br:Projetos\Documents\C0849 - DER\30_Producao\14-F12 – SP 331 - km 0,00-57,50\05_Geot\05.00_R031\2024 07 10-R-031_RevisãoA3_G14.docx" xr:uid="{AC97679A-9FA2-4536-A71A-4D848B799401}"/>
    <hyperlink ref="AB58" r:id="rId1261" display="pw:\\SRVPW3.pls.planservi.com.br:Projetos\Documents\C0849 - DER\30_Producao\14-F12 – SP 331 - km 0,00-57,50\05_Geot\05.00_R031\2024 07 10-R-031_RevisãoA3_G14.docx" xr:uid="{6B6383B3-642D-41E5-B348-E6118B519648}"/>
    <hyperlink ref="AB59" r:id="rId1262" display="pw:\\SRVPW3.pls.planservi.com.br:Projetos\Documents\C0849 - DER\30_Producao\14-F12 – SP 331 - km 0,00-57,50\05_Geot\05.00_R031\2024 07 10-R-031_RevisãoA3_G14.docx" xr:uid="{29A48333-7020-41AA-A695-1F339846F111}"/>
    <hyperlink ref="AB61" r:id="rId1263" display="pw:\\SRVPW3.pls.planservi.com.br:Projetos\Documents\C0849 - DER\30_Producao\14-F12 – SP 331 - km 0,00-57,50\05_Geot\05.00_R031\2024 07 10-R-031_RevisãoA3_G14.docx" xr:uid="{E163BF10-2FBA-4F61-A88A-3D70F01B4ADE}"/>
    <hyperlink ref="AB63" r:id="rId1264" display="pw:\\SRVPW3.pls.planservi.com.br:Projetos\Documents\C0849 - DER\30_Producao\14-F12 – SP 331 - km 0,00-57,50\05_Geot\05.00_R031\2024 07 10-R-031_RevisãoA3_G14.docx" xr:uid="{CE7F8DAA-D520-4AE3-9F7C-90229FAC2EBD}"/>
    <hyperlink ref="AB65" r:id="rId1265" display="pw:\\SRVPW3.pls.planservi.com.br:Projetos\Documents\C0849 - DER\30_Producao\14-F12 – SP 331 - km 0,00-57,50\05_Geot\05.00_R031\2024 07 10-R-031_RevisãoA3_G14.docx" xr:uid="{40DBDC61-B9CB-4941-B2B4-03C6BF944B01}"/>
    <hyperlink ref="AB67" r:id="rId1266" display="pw:\\SRVPW3.pls.planservi.com.br:Projetos\Documents\C0849 - DER\30_Producao\14-F12 – SP 331 - km 0,00-57,50\05_Geot\05.00_R031\2024 07 10-R-031_RevisãoA3_G14.docx" xr:uid="{172314AD-0DAB-4526-841A-F51AA2D1EFB5}"/>
    <hyperlink ref="AB69" r:id="rId1267" display="pw:\\SRVPW3.pls.planservi.com.br:Projetos\Documents\C0849 - DER\30_Producao\14-F12 – SP 331 - km 0,00-57,50\05_Geot\05.00_R031\2024 07 10-R-031_RevisãoA3_G14.docx" xr:uid="{05721B21-927C-4DAB-945A-FC98ECBC9C52}"/>
    <hyperlink ref="AB71" r:id="rId1268" display="pw:\\SRVPW3.pls.planservi.com.br:Projetos\Documents\C0849 - DER\30_Producao\14-F12 – SP 331 - km 0,00-57,50\05_Geot\05.00_R031\2024 07 10-R-031_RevisãoA3_G14.docx" xr:uid="{9C438FEC-D291-45E0-A170-AD0FB019864E}"/>
    <hyperlink ref="AB73" r:id="rId1269" display="pw:\\SRVPW3.pls.planservi.com.br:Projetos\Documents\C0849 - DER\30_Producao\14-F12 – SP 331 - km 0,00-57,50\05_Geot\05.00_R031\2024 07 10-R-031_RevisãoA3_G14.docx" xr:uid="{842D31EB-1EE1-48C9-9D9A-606F7CE97DCC}"/>
    <hyperlink ref="AB75" r:id="rId1270" display="pw:\\SRVPW3.pls.planservi.com.br:Projetos\Documents\C0849 - DER\30_Producao\14-F12 – SP 331 - km 0,00-57,50\05_Geot\05.00_R031\2024 07 10-R-031_RevisãoA3_G14.docx" xr:uid="{92B16A49-1317-4B7E-8368-631180B2DC55}"/>
    <hyperlink ref="AB77" r:id="rId1271" display="pw:\\SRVPW3.pls.planservi.com.br:Projetos\Documents\C0849 - DER\30_Producao\14-F12 – SP 331 - km 0,00-57,50\05_Geot\05.00_R031\2024 07 10-R-031_RevisãoA3_G14.docx" xr:uid="{3D6B9395-876C-437F-8482-53B8CCF537C2}"/>
    <hyperlink ref="AB79" r:id="rId1272" display="pw:\\SRVPW3.pls.planservi.com.br:Projetos\Documents\C0849 - DER\30_Producao\14-F12 – SP 331 - km 0,00-57,50\05_Geot\05.00_R031\2024 07 10-R-031_RevisãoA3_G14.docx" xr:uid="{48C65D70-C7A5-4918-861E-B1C2C8BCCB87}"/>
    <hyperlink ref="AB81" r:id="rId1273" display="pw:\\SRVPW3.pls.planservi.com.br:Projetos\Documents\C0849 - DER\30_Producao\14-F12 – SP 331 - km 0,00-57,50\05_Geot\05.00_R031\2024 07 10-R-031_RevisãoA3_G14.docx" xr:uid="{2C5EBA6F-C0F8-4CCF-8618-C623E59BB22F}"/>
    <hyperlink ref="AB83" r:id="rId1274" display="pw:\\SRVPW3.pls.planservi.com.br:Projetos\Documents\C0849 - DER\30_Producao\14-F12 – SP 331 - km 0,00-57,50\05_Geot\05.00_R031\2024 07 10-R-031_RevisãoA3_G14.docx" xr:uid="{80470754-0568-4F2E-AFA2-DC9B2535CD31}"/>
    <hyperlink ref="AB85" r:id="rId1275" display="pw:\\SRVPW3.pls.planservi.com.br:Projetos\Documents\C0849 - DER\30_Producao\14-F12 – SP 331 - km 0,00-57,50\05_Geot\05.00_R031\2024 07 10-R-031_RevisãoA3_G14.docx" xr:uid="{323389D3-3D4B-43FE-9B86-6105DB173ABB}"/>
    <hyperlink ref="AB87" r:id="rId1276" display="pw:\\SRVPW3.pls.planservi.com.br:Projetos\Documents\C0849 - DER\30_Producao\14-F12 – SP 331 - km 0,00-57,50\05_Geot\05.00_R031\2024 07 10-R-031_RevisãoA3_G14.docx" xr:uid="{5268FC16-2930-46AE-85EA-9D1B44D5C017}"/>
    <hyperlink ref="AB89" r:id="rId1277" display="pw:\\SRVPW3.pls.planservi.com.br:Projetos\Documents\C0849 - DER\30_Producao\14-F12 – SP 331 - km 0,00-57,50\05_Geot\05.00_R031\2024 07 10-R-031_RevisãoA3_G14.docx" xr:uid="{5D6BFBC9-D963-4981-911B-5C84464D62DA}"/>
    <hyperlink ref="AB91" r:id="rId1278" display="pw:\\SRVPW3.pls.planservi.com.br:Projetos\Documents\C0849 - DER\30_Producao\14-F12 – SP 331 - km 0,00-57,50\05_Geot\05.00_R031\2024 07 10-R-031_RevisãoA3_G14.docx" xr:uid="{8CB064DB-7C2C-4195-9F29-53C431F8D7B7}"/>
    <hyperlink ref="AB93" r:id="rId1279" display="pw:\\SRVPW3.pls.planservi.com.br:Projetos\Documents\C0849 - DER\30_Producao\14-F12 – SP 331 - km 0,00-57,50\05_Geot\05.00_R031\2024 07 10-R-031_RevisãoA3_G14.docx" xr:uid="{66BCF724-C664-44FC-97AA-17AAB9ED5863}"/>
    <hyperlink ref="AB95" r:id="rId1280" display="pw:\\SRVPW3.pls.planservi.com.br:Projetos\Documents\C0849 - DER\30_Producao\14-F12 – SP 331 - km 0,00-57,50\05_Geot\05.00_R031\2024 07 10-R-031_RevisãoA3_G14.docx" xr:uid="{0A2F77F5-6CDA-4023-BE70-8A4AC2B8188B}"/>
    <hyperlink ref="AB97" r:id="rId1281" display="pw:\\SRVPW3.pls.planservi.com.br:Projetos\Documents\C0849 - DER\30_Producao\14-F12 – SP 331 - km 0,00-57,50\05_Geot\05.00_R031\2024 07 10-R-031_RevisãoA3_G14.docx" xr:uid="{C3C0B29C-2026-46CC-AC92-0A3EFA11547D}"/>
    <hyperlink ref="AB99" r:id="rId1282" display="pw:\\SRVPW3.pls.planservi.com.br:Projetos\Documents\C0849 - DER\30_Producao\14-F12 – SP 331 - km 0,00-57,50\05_Geot\05.00_R031\2024 07 10-R-031_RevisãoA3_G14.docx" xr:uid="{0299837A-467A-4459-A898-DB83962CE3B1}"/>
    <hyperlink ref="AB60" r:id="rId1283" display="pw:\\SRVPW3.pls.planservi.com.br:Projetos\Documents\C0849 - DER\30_Producao\14-F12 – SP 331 - km 0,00-57,50\05_Geot\05.00_R031\2024 07 10-R-031_RevisãoA3_G14.docx" xr:uid="{3C3FE17B-98D2-475A-8EBC-D012A42D4545}"/>
    <hyperlink ref="AB62" r:id="rId1284" display="pw:\\SRVPW3.pls.planservi.com.br:Projetos\Documents\C0849 - DER\30_Producao\14-F12 – SP 331 - km 0,00-57,50\05_Geot\05.00_R031\2024 07 10-R-031_RevisãoA3_G14.docx" xr:uid="{31843C27-FADD-4365-B9FE-D66D7D21977D}"/>
    <hyperlink ref="AB64" r:id="rId1285" display="pw:\\SRVPW3.pls.planservi.com.br:Projetos\Documents\C0849 - DER\30_Producao\14-F12 – SP 331 - km 0,00-57,50\05_Geot\05.00_R031\2024 07 10-R-031_RevisãoA3_G14.docx" xr:uid="{138033FE-AAFD-4F54-A4B9-5F8E43F8F195}"/>
    <hyperlink ref="AB66" r:id="rId1286" display="pw:\\SRVPW3.pls.planservi.com.br:Projetos\Documents\C0849 - DER\30_Producao\14-F12 – SP 331 - km 0,00-57,50\05_Geot\05.00_R031\2024 07 10-R-031_RevisãoA3_G14.docx" xr:uid="{16437F8D-FE64-41BA-B871-000D9A643695}"/>
    <hyperlink ref="AB68" r:id="rId1287" display="pw:\\SRVPW3.pls.planservi.com.br:Projetos\Documents\C0849 - DER\30_Producao\14-F12 – SP 331 - km 0,00-57,50\05_Geot\05.00_R031\2024 07 10-R-031_RevisãoA3_G14.docx" xr:uid="{76519C70-7E04-4F57-A397-90D623DFCCD2}"/>
    <hyperlink ref="AB70" r:id="rId1288" display="pw:\\SRVPW3.pls.planservi.com.br:Projetos\Documents\C0849 - DER\30_Producao\14-F12 – SP 331 - km 0,00-57,50\05_Geot\05.00_R031\2024 07 10-R-031_RevisãoA3_G14.docx" xr:uid="{5D624CC8-8672-45BB-80A0-1D4E45511368}"/>
    <hyperlink ref="AB72" r:id="rId1289" display="pw:\\SRVPW3.pls.planservi.com.br:Projetos\Documents\C0849 - DER\30_Producao\14-F12 – SP 331 - km 0,00-57,50\05_Geot\05.00_R031\2024 07 10-R-031_RevisãoA3_G14.docx" xr:uid="{9FEBA410-D12C-49A3-A858-7C140D15BAE7}"/>
    <hyperlink ref="AB74" r:id="rId1290" display="pw:\\SRVPW3.pls.planservi.com.br:Projetos\Documents\C0849 - DER\30_Producao\14-F12 – SP 331 - km 0,00-57,50\05_Geot\05.00_R031\2024 07 10-R-031_RevisãoA3_G14.docx" xr:uid="{D0B4D5AD-3FF5-452D-98F9-811AEDBB68C8}"/>
    <hyperlink ref="AB76" r:id="rId1291" display="pw:\\SRVPW3.pls.planservi.com.br:Projetos\Documents\C0849 - DER\30_Producao\14-F12 – SP 331 - km 0,00-57,50\05_Geot\05.00_R031\2024 07 10-R-031_RevisãoA3_G14.docx" xr:uid="{F70676D4-4405-4E2C-B58A-782F49903025}"/>
    <hyperlink ref="AB78" r:id="rId1292" display="pw:\\SRVPW3.pls.planservi.com.br:Projetos\Documents\C0849 - DER\30_Producao\14-F12 – SP 331 - km 0,00-57,50\05_Geot\05.00_R031\2024 07 10-R-031_RevisãoA3_G14.docx" xr:uid="{FD0E543A-2EE5-404E-98E1-7458721C9156}"/>
    <hyperlink ref="AB80" r:id="rId1293" display="pw:\\SRVPW3.pls.planservi.com.br:Projetos\Documents\C0849 - DER\30_Producao\14-F12 – SP 331 - km 0,00-57,50\05_Geot\05.00_R031\2024 07 10-R-031_RevisãoA3_G14.docx" xr:uid="{4B96A1DE-24BF-430D-974D-6387E2FF3EDB}"/>
    <hyperlink ref="AB82" r:id="rId1294" display="pw:\\SRVPW3.pls.planservi.com.br:Projetos\Documents\C0849 - DER\30_Producao\14-F12 – SP 331 - km 0,00-57,50\05_Geot\05.00_R031\2024 07 10-R-031_RevisãoA3_G14.docx" xr:uid="{43E9E7AA-F10C-4ABD-B203-1212C3573153}"/>
    <hyperlink ref="AB84" r:id="rId1295" display="pw:\\SRVPW3.pls.planservi.com.br:Projetos\Documents\C0849 - DER\30_Producao\14-F12 – SP 331 - km 0,00-57,50\05_Geot\05.00_R031\2024 07 10-R-031_RevisãoA3_G14.docx" xr:uid="{7C4FB17C-EEA9-4F24-9EF8-B26FAB51A6B7}"/>
    <hyperlink ref="AB86" r:id="rId1296" display="pw:\\SRVPW3.pls.planservi.com.br:Projetos\Documents\C0849 - DER\30_Producao\14-F12 – SP 331 - km 0,00-57,50\05_Geot\05.00_R031\2024 07 10-R-031_RevisãoA3_G14.docx" xr:uid="{DCE06657-675D-4FCD-A0A1-741634DE1DC4}"/>
    <hyperlink ref="AB88" r:id="rId1297" display="pw:\\SRVPW3.pls.planservi.com.br:Projetos\Documents\C0849 - DER\30_Producao\14-F12 – SP 331 - km 0,00-57,50\05_Geot\05.00_R031\2024 07 10-R-031_RevisãoA3_G14.docx" xr:uid="{1B6C628C-A740-4A97-837F-0C7C22B81185}"/>
    <hyperlink ref="AB90" r:id="rId1298" display="pw:\\SRVPW3.pls.planservi.com.br:Projetos\Documents\C0849 - DER\30_Producao\14-F12 – SP 331 - km 0,00-57,50\05_Geot\05.00_R031\2024 07 10-R-031_RevisãoA3_G14.docx" xr:uid="{CF1DBDEF-D58A-43A6-B232-A146FE4C9750}"/>
    <hyperlink ref="AB92" r:id="rId1299" display="pw:\\SRVPW3.pls.planservi.com.br:Projetos\Documents\C0849 - DER\30_Producao\14-F12 – SP 331 - km 0,00-57,50\05_Geot\05.00_R031\2024 07 10-R-031_RevisãoA3_G14.docx" xr:uid="{A92C74DA-03AA-4B0A-AC4D-B25F2ACA0255}"/>
    <hyperlink ref="AB94" r:id="rId1300" display="pw:\\SRVPW3.pls.planservi.com.br:Projetos\Documents\C0849 - DER\30_Producao\14-F12 – SP 331 - km 0,00-57,50\05_Geot\05.00_R031\2024 07 10-R-031_RevisãoA3_G14.docx" xr:uid="{2760985D-A70A-476A-9180-B285E9D4FCA9}"/>
    <hyperlink ref="AB96" r:id="rId1301" display="pw:\\SRVPW3.pls.planservi.com.br:Projetos\Documents\C0849 - DER\30_Producao\14-F12 – SP 331 - km 0,00-57,50\05_Geot\05.00_R031\2024 07 10-R-031_RevisãoA3_G14.docx" xr:uid="{ADD57C96-EFCC-4DA9-8BD3-07C207C7FA86}"/>
    <hyperlink ref="AB98" r:id="rId1302" display="pw:\\SRVPW3.pls.planservi.com.br:Projetos\Documents\C0849 - DER\30_Producao\14-F12 – SP 331 - km 0,00-57,50\05_Geot\05.00_R031\2024 07 10-R-031_RevisãoA3_G14.docx" xr:uid="{C20D2266-712C-408C-A582-D07CB019800E}"/>
    <hyperlink ref="AB114" r:id="rId1303" display="pw:\\SRVPW3.pls.planservi.com.br:Projetos\Documents\C0849 - DER\30_Producao\14-F12 – SP 331 - km 0,00-57,50\02_Geom\02.00_R031\2024 10 25-F02_revisão A-SP331.xls" xr:uid="{C5BE7867-902A-4827-B0BD-0DDA424CA4FD}"/>
    <hyperlink ref="AB115" r:id="rId1304" display="pw:\\SRVPW3.pls.planservi.com.br:Projetos\Documents\C0849 - DER\30_Producao\14-F12 – SP 331 - km 0,00-57,50\02_Geom\02.00_R031\2024 10 25-F02_revisão A-SP331.xls" xr:uid="{4B237D5F-1131-4DA9-A5C5-9652FCF7A56F}"/>
    <hyperlink ref="AB118" r:id="rId1305" display="pw:\\SRVPW3.pls.planservi.com.br:Projetos\Documents\C0849 - DER\30_Producao\14-F12 – SP 331 - km 0,00-57,50\02_Geom\02.00_R031\2024 10 25-F02_revisão A-SP331.xls" xr:uid="{4C92BD28-1BAC-4021-9DFC-2540272345BE}"/>
    <hyperlink ref="AB120" r:id="rId1306" display="pw:\\SRVPW3.pls.planservi.com.br:Projetos\Documents\C0849 - DER\30_Producao\14-F12 – SP 331 - km 0,00-57,50\02_Geom\02.00_R031\2024 08 30-F03_revisão B1-SP331.xls" xr:uid="{2E64F5AD-A67A-4CB7-85AB-90AD430677E7}"/>
    <hyperlink ref="AB121" r:id="rId1307" display="pw:\\SRVPW3.pls.planservi.com.br:Projetos\Documents\C0849 - DER\30_Producao\14-F12 – SP 331 - km 0,00-57,50\02_Geom\02.00_R031\2024 08 30-F03_revisão B1-SP331.xls" xr:uid="{05413BE7-B7EE-4406-AA84-414642B5D8C4}"/>
    <hyperlink ref="AB122" r:id="rId1308" display="pw:\\SRVPW3.pls.planservi.com.br:Projetos\Documents\C0849 - DER\30_Producao\14-F12 – SP 331 - km 0,00-57,50\02_Geom\02.00_R031\2024 08 30-F03_revisão B1-SP331.xls" xr:uid="{15FA9511-66CD-4D4C-B656-A1B55BA56802}"/>
    <hyperlink ref="AB124" r:id="rId1309" display="pw:\\SRVPW3.pls.planservi.com.br:Projetos\Documents\C0849 - DER\30_Producao\14-F12 – SP 331 - km 0,00-57,50\02_Geom\02.00_R031\2024 08 30-F03_revisão B1-SP331.xls" xr:uid="{0204031C-130D-4EA1-9193-10C0B4955B89}"/>
    <hyperlink ref="AB125" r:id="rId1310" display="pw:\\SRVPW3.pls.planservi.com.br:Projetos\Documents\C0849 - DER\30_Producao\14-F12 – SP 331 - km 0,00-57,50\02_Geom\02.00_R031\2024 08 30-F03_revisão B1-SP331.xls" xr:uid="{6825E4CC-FE47-454C-A0E7-1602C49F03D0}"/>
    <hyperlink ref="AB123" r:id="rId1311" display="pw:\\SRVPW3.pls.planservi.com.br:Projetos\Documents\C0849 - DER\30_Producao\14-F12 – SP 331 - km 0,00-57,50\02_Geom\02.00_R031\2024 08 30-F03_revisão A3-SP331.xls" xr:uid="{4EF42A7A-893B-4793-A5CF-A17558F84FF2}"/>
    <hyperlink ref="AH120" r:id="rId1312" display="pw:\\SRVPW3.pls.planservi.com.br:Projetos\Documents\C0849 - DER\30_Producao\14-F12 – SP 331 - km 0,00-57,50\02_Geom\02.00_R031\2024 10 25-F03_revisão B-SP331.xls" xr:uid="{A0FC38A2-73A4-4EDB-AF20-4E99C202C771}"/>
    <hyperlink ref="AH121" r:id="rId1313" display="pw:\\SRVPW3.pls.planservi.com.br:Projetos\Documents\C0849 - DER\30_Producao\14-F12 – SP 331 - km 0,00-57,50\02_Geom\02.00_R031\2024 10 25-F03_revisão B-SP331.xls" xr:uid="{47665459-7448-458B-AB6F-D08250ECC03A}"/>
    <hyperlink ref="AH124" r:id="rId1314" display="pw:\\SRVPW3.pls.planservi.com.br:Projetos\Documents\C0849 - DER\30_Producao\14-F12 – SP 331 - km 0,00-57,50\02_Geom\02.00_R031\2024 10 25-F03_revisão B-SP331.xls" xr:uid="{9BCB8A32-B52C-4B45-BAFD-551C2F351F4D}"/>
    <hyperlink ref="AH125" r:id="rId1315" display="pw:\\SRVPW3.pls.planservi.com.br:Projetos\Documents\C0849 - DER\30_Producao\14-F12 – SP 331 - km 0,00-57,50\02_Geom\02.00_R031\2024 10 25-F03_revisão B-SP331.xls" xr:uid="{8CAC881A-BF2D-4415-9516-CA373338DCC1}"/>
    <hyperlink ref="AB134" r:id="rId1316" display="pw:\\SRVPW3.pls.planservi.com.br:Projetos\Documents\C0849 - DER\30_Producao\14-F12 – SP 331 - km 0,00-57,50\02_Geom\02.00_R031\2024 08 30-F07_revisão A-SP331.xls" xr:uid="{1E8CE5B8-D39B-4961-A23B-ED52343C32CA}"/>
    <hyperlink ref="AB146" r:id="rId1317" display="pw:\\SRVPW3.pls.planservi.com.br:Projetos\Documents\C0849 - DER\30_Producao\14-F12 – SP 331 - km 0,00-57,50\02_Geom\02.00_R031\2024 08 30-F07_revisão A-SP331.xls" xr:uid="{C6B74043-676B-4A8C-86AE-AC639B8B8401}"/>
    <hyperlink ref="AB147" r:id="rId1318" display="pw:\\SRVPW3.pls.planservi.com.br:Projetos\Documents\C0849 - DER\30_Producao\14-F12 – SP 331 - km 0,00-57,50\02_Geom\02.00_R031\2024 08 30-F07_revisão A-SP331.xls" xr:uid="{B6CDC708-6390-4212-9F90-154CB298FB7F}"/>
    <hyperlink ref="AB158" r:id="rId1319" display="pw:\\SRVPW3.pls.planservi.com.br:Projetos\Documents\C0849 - DER\30_Producao\14-F12 – SP 331 - km 0,00-57,50\02_Geom\02.00_R031\2024 08 30-F03_revisão B1-SP331.xls" xr:uid="{8FACE140-95FA-4EC6-807F-26F721FC342D}"/>
    <hyperlink ref="AB159" r:id="rId1320" display="pw:\\SRVPW3.pls.planservi.com.br:Projetos\Documents\C0849 - DER\30_Producao\14-F12 – SP 331 - km 0,00-57,50\02_Geom\02.00_R031\2024 08 30-F03_revisão B1-SP331.xls" xr:uid="{F5F4233F-DF9A-4483-9EBB-5D984ABD796F}"/>
    <hyperlink ref="AB161" r:id="rId1321" display="pw:\\SRVPW3.pls.planservi.com.br:Projetos\Documents\C0849 - DER\30_Producao\14-F12 – SP 331 - km 0,00-57,50\02_Geom\02.00_R031\2024 08 30-F07_revisão A-SP331.xls" xr:uid="{1CE8D565-520B-4FB6-AFF4-7B544A187477}"/>
    <hyperlink ref="AB162" r:id="rId1322" display="pw:\\SRVPW3.pls.planservi.com.br:Projetos\Documents\C0849 - DER\30_Producao\14-F12 – SP 331 - km 0,00-57,50\02_Geom\02.00_R031\2024 08 30-F07_revisão A-SP331.xls" xr:uid="{E5520863-72B5-44D0-B422-60BB7FF09B6F}"/>
    <hyperlink ref="AB165" r:id="rId1323" display="pw:\\SRVPW3.pls.planservi.com.br:Projetos\Documents\C0849 - DER\30_Producao\14-F12 – SP 331 - km 0,00-57,50\02_Geom\02.00_R031\2024 08 30-F07_revisão A-SP331.xls" xr:uid="{41183DEE-A35B-408E-B82D-FC1DDD82CB42}"/>
    <hyperlink ref="AB166" r:id="rId1324" display="pw:\\SRVPW3.pls.planservi.com.br:Projetos\Documents\C0849 - DER\30_Producao\14-F12 – SP 331 - km 0,00-57,50\02_Geom\02.00_R031\2024 08 30-F07_revisão A-SP331.xls" xr:uid="{48D4767D-C59C-4F5E-B642-9A00838EBA82}"/>
    <hyperlink ref="AB167" r:id="rId1325" display="pw:\\SRVPW3.pls.planservi.com.br:Projetos\Documents\C0849 - DER\30_Producao\14-F12 – SP 331 - km 0,00-57,50\02_Geom\02.00_R031\2024 08 30-F07_revisão A-SP331.xls" xr:uid="{1B1EF34E-1DCC-453A-8453-0DACD7FDD891}"/>
    <hyperlink ref="AB168" r:id="rId1326" display="pw:\\SRVPW3.pls.planservi.com.br:Projetos\Documents\C0849 - DER\30_Producao\14-F12 – SP 331 - km 0,00-57,50\02_Geom\02.00_R031\2024 08 30-F07_revisão A-SP331.xls" xr:uid="{9C15265A-E488-489B-A176-6012300B3976}"/>
    <hyperlink ref="AB176" r:id="rId1327" display="pw:\\SRVPW3.pls.planservi.com.br:Projetos\Documents\C0849 - DER\30_Producao\14-F12 – SP 331 - km 0,00-57,50\02_Geom\02.00_R031\2024 09 24-F03 e F07.020_revisão B1-SP331.xls" xr:uid="{7FC47601-273F-410D-A913-21916F385873}"/>
    <hyperlink ref="AB177" r:id="rId1328" display="pw:\\SRVPW3.pls.planservi.com.br:Projetos\Documents\C0849 - DER\30_Producao\14-F12 – SP 331 - km 0,00-57,50\02_Geom\02.00_R031\2024 09 24-F03 e F07.020_revisão B1-SP331.xls" xr:uid="{C2258316-713B-426B-9B49-C2863CC901C4}"/>
    <hyperlink ref="AB178" r:id="rId1329" display="pw:\\SRVPW3.pls.planservi.com.br:Projetos\Documents\C0849 - DER\30_Producao\14-F12 – SP 331 - km 0,00-57,50\02_Geom\02.00_R031\2024 09 24-F03 e F07.020_revisão B1-SP331.xls" xr:uid="{88E39FED-92B8-4205-ABF8-1A2572724322}"/>
    <hyperlink ref="AB179" r:id="rId1330" display="pw:\\SRVPW3.pls.planservi.com.br:Projetos\Documents\C0849 - DER\30_Producao\14-F12 – SP 331 - km 0,00-57,50\02_Geom\02.00_R031\2024 09 24-F03 e F07.020_revisão B1-SP331.xls" xr:uid="{2F534B95-1701-443A-8E22-AF733952036F}"/>
    <hyperlink ref="AB180" r:id="rId1331" display="pw:\\SRVPW3.pls.planservi.com.br:Projetos\Documents\C0849 - DER\30_Producao\14-F12 – SP 331 - km 0,00-57,50\02_Geom\02.00_R031\2024 09 24-F03 e F07.020_revisão B1-SP331.xls" xr:uid="{D9957AD9-530B-460A-9D56-1CD1A6C27AEC}"/>
    <hyperlink ref="AB181" r:id="rId1332" display="pw:\\SRVPW3.pls.planservi.com.br:Projetos\Documents\C0849 - DER\30_Producao\14-F12 – SP 331 - km 0,00-57,50\02_Geom\02.00_R031\2024 09 24-F03 e F07.020_revisão B1-SP331.xls" xr:uid="{4FAFA598-12B8-4872-B5DA-7BCFB2471D3A}"/>
    <hyperlink ref="AB183" r:id="rId1333" display="pw:\\SRVPW3.pls.planservi.com.br:Projetos\Documents\C0849 - DER\30_Producao\14-F12 – SP 331 - km 0,00-57,50\02_Geom\02.00_R031\2024 09 24-F03 e F07.020_revisão B1-SP331.xls" xr:uid="{06B7FF56-BE84-4372-AC79-B1339A114C33}"/>
    <hyperlink ref="AB184" r:id="rId1334" display="pw:\\SRVPW3.pls.planservi.com.br:Projetos\Documents\C0849 - DER\30_Producao\14-F12 – SP 331 - km 0,00-57,50\02_Geom\02.00_R031\2024 09 24-F03 e F07.020_revisão B1-SP331.xls" xr:uid="{99A6F39F-9612-455E-83E1-CE222CF8F746}"/>
    <hyperlink ref="AB185" r:id="rId1335" display="pw:\\SRVPW3.pls.planservi.com.br:Projetos\Documents\C0849 - DER\30_Producao\14-F12 – SP 331 - km 0,00-57,50\02_Geom\02.00_R031\2024 09 24-F03 e F07.020_revisão B1-SP331.xls" xr:uid="{C5064797-9833-4385-BE78-E9CFAE76422E}"/>
    <hyperlink ref="AB188" r:id="rId1336" display="pw:\\SRVPW3.pls.planservi.com.br:Projetos\Documents\C0849 - DER\30_Producao\14-F12 – SP 331 - km 0,00-57,50\02_Geom\02.00_R031\2024 09 24-F07.020_revisão A-SP331.xls" xr:uid="{BDAE5D5B-D5C4-4817-A622-4096055BC7B7}"/>
    <hyperlink ref="AB189" r:id="rId1337" display="pw:\\SRVPW3.pls.planservi.com.br:Projetos\Documents\C0849 - DER\30_Producao\14-F12 – SP 331 - km 0,00-57,50\02_Geom\02.00_R031\2024 09 24-F07.020_revisão A-SP331.xls" xr:uid="{66509617-5481-4B8C-ABE7-AD6BF1466867}"/>
    <hyperlink ref="AB190" r:id="rId1338" display="pw:\\SRVPW3.pls.planservi.com.br:Projetos\Documents\C0849 - DER\30_Producao\14-F12 – SP 331 - km 0,00-57,50\02_Geom\02.00_R031\2024 09 24-F03 e F07.020_revisão B1-SP331.xls" xr:uid="{724C492A-3C4B-48CF-840C-75D4145D02A3}"/>
    <hyperlink ref="AB199" r:id="rId1339" display="pw:\\SRVPW3.pls.planservi.com.br:Projetos\Documents\C0849 - DER\30_Producao\14-F12 – SP 331 - km 0,00-57,50\02_Geom\02.00_R031\2024 09 24-F07.020_revisão A3-SP331.xls" xr:uid="{DA785696-C5B4-42E0-88ED-3453941115B3}"/>
    <hyperlink ref="AB196" r:id="rId1340" display="pw:\\SRVPW3.pls.planservi.com.br:Projetos\Documents\C0849 - DER\30_Producao\14-F12 – SP 331 - km 0,00-57,50\02_Geom\02.00_R031\2024 09 24-F07.020_revisão A-SP331.xls" xr:uid="{F416E4D6-59E2-4C35-BB5F-BA2BB1407D0C}"/>
    <hyperlink ref="AB197" r:id="rId1341" display="pw:\\SRVPW3.pls.planservi.com.br:Projetos\Documents\C0849 - DER\30_Producao\14-F12 – SP 331 - km 0,00-57,50\02_Geom\02.00_R031\2024 09 24-F07.020_revisão A-SP331.xls" xr:uid="{7BE5E404-3E18-410B-993A-883CB29021E1}"/>
    <hyperlink ref="AB198" r:id="rId1342" display="pw:\\SRVPW3.pls.planservi.com.br:Projetos\Documents\C0849 - DER\30_Producao\14-F12 – SP 331 - km 0,00-57,50\02_Geom\02.00_R031\2024 09 24-F07.020_revisão A-SP331.xls" xr:uid="{91740B53-09D0-408B-BA27-178ED4D19468}"/>
    <hyperlink ref="AB200" r:id="rId1343" display="pw:\\SRVPW3.pls.planservi.com.br:Projetos\Documents\C0849 - DER\30_Producao\14-F12 – SP 331 - km 0,00-57,50\02_Geom\02.00_R031\2024 09 24-F07.020_revisão A-SP331.xls" xr:uid="{F26D2C77-D36F-44EF-B219-997507ACBE41}"/>
    <hyperlink ref="AB201" r:id="rId1344" display="pw:\\SRVPW3.pls.planservi.com.br:Projetos\Documents\C0849 - DER\30_Producao\14-F12 – SP 331 - km 0,00-57,50\02_Geom\02.00_R031\2024 09 24-F07.020_revisão A-SP331.xls" xr:uid="{AC755EA2-BFF2-423C-BAF8-0A212EFE2EE9}"/>
    <hyperlink ref="AB202" r:id="rId1345" display="pw:\\SRVPW3.pls.planservi.com.br:Projetos\Documents\C0849 - DER\30_Producao\14-F12 – SP 331 - km 0,00-57,50\02_Geom\02.00_R031\2024 09 24-F07.020_revisão A-SP331.xls" xr:uid="{11C689DF-50EC-41F9-8F9F-26C0347E5944}"/>
    <hyperlink ref="AB203" r:id="rId1346" display="pw:\\SRVPW3.pls.planservi.com.br:Projetos\Documents\C0849 - DER\30_Producao\14-F12 – SP 331 - km 0,00-57,50\02_Geom\02.00_R031\2024 09 24-F07.020_revisão A-SP331.xls" xr:uid="{50DFA22E-8427-4011-8ADA-1B28F02AC2DE}"/>
    <hyperlink ref="AB204" r:id="rId1347" display="pw:\\SRVPW3.pls.planservi.com.br:Projetos\Documents\C0849 - DER\30_Producao\14-F12 – SP 331 - km 0,00-57,50\02_Geom\02.00_R031\2024 09 24-F07.020_revisão A-SP331.xls" xr:uid="{46122952-A89A-48B2-AB6A-A3E83FCB0197}"/>
    <hyperlink ref="AB207" r:id="rId1348" display="pw:\\SRVPW3.pls.planservi.com.br:Projetos\Documents\C0849 - DER\30_Producao\14-F12 – SP 331 - km 0,00-57,50\02_Geom\02.00_R031\2024 09 24-F03 e F07.020_revisão B1-SP331.xls" xr:uid="{F1951362-838B-4A85-B906-41ED9E3E080B}"/>
    <hyperlink ref="AB211" r:id="rId1349" display="pw:\\SRVPW3.pls.planservi.com.br:Projetos\Documents\C0849 - DER\30_Producao\14-F12 – SP 331 - km 0,00-57,50\02_Geom\02.00_R031\2024 09 24-F07.020_revisão A-SP331.xls" xr:uid="{494CCF28-7C83-4568-BF7A-1D8C0851A2E1}"/>
    <hyperlink ref="AB214" r:id="rId1350" display="pw:\\SRVPW3.pls.planservi.com.br:Projetos\Documents\C0849 - DER\30_Producao\14-F12 – SP 331 - km 0,00-57,50\02_Geom\02.00_R031\2024 09 24-F03 e F07.020_revisão B1-SP331.xls" xr:uid="{00123BBC-8CE6-489D-B7A0-7FCB37B0BEA9}"/>
    <hyperlink ref="AB216" r:id="rId1351" display="pw:\\SRVPW3.pls.planservi.com.br:Projetos\Documents\C0849 - DER\30_Producao\14-F12 – SP 331 - km 0,00-57,50\02_Geom\02.00_R031\2024 09 24-F03 e F07.020_revisão B1-SP331.xls" xr:uid="{57D6E3CD-07C9-4310-BD10-B94C1BA699D5}"/>
    <hyperlink ref="AB217" r:id="rId1352" display="pw:\\SRVPW3.pls.planservi.com.br:Projetos\Documents\C0849 - DER\30_Producao\14-F12 – SP 331 - km 0,00-57,50\02_Geom\02.00_R031\2024 09 24-F03 e F07.020_revisão B1-SP331.xls" xr:uid="{2988DA53-4571-4F5D-9BB3-060D802858BA}"/>
    <hyperlink ref="AB218" r:id="rId1353" display="pw:\\SRVPW3.pls.planservi.com.br:Projetos\Documents\C0849 - DER\30_Producao\14-F12 – SP 331 - km 0,00-57,50\02_Geom\02.00_R031\2024 09 24-F03 e F07.020_revisão B1-SP331.xls" xr:uid="{7A8BB020-BEDB-4478-B2CC-8C8A69A1A041}"/>
    <hyperlink ref="AB219" r:id="rId1354" display="pw:\\SRVPW3.pls.planservi.com.br:Projetos\Documents\C0849 - DER\30_Producao\14-F12 – SP 331 - km 0,00-57,50\02_Geom\02.00_R031\2024 09 24-F03 e F07.020_revisão B1-SP331.xls" xr:uid="{15599DA1-77DF-4D1C-8883-BCF739DA9343}"/>
    <hyperlink ref="AB220" r:id="rId1355" display="pw:\\SRVPW3.pls.planservi.com.br:Projetos\Documents\C0849 - DER\30_Producao\14-F12 – SP 331 - km 0,00-57,50\02_Geom\02.00_R031\2024 09 24-F03 e F07.020_revisão B1-SP331.xls" xr:uid="{BB24830C-DF70-4289-81ED-904455C47413}"/>
    <hyperlink ref="AB221" r:id="rId1356" display="pw:\\SRVPW3.pls.planservi.com.br:Projetos\Documents\C0849 - DER\30_Producao\14-F12 – SP 331 - km 0,00-57,50\02_Geom\02.00_R031\2024 09 24-F03 e F07.020_revisão B1-SP331.xls" xr:uid="{DF40582A-1436-4005-B1A4-85F93C01C5BD}"/>
    <hyperlink ref="AB222" r:id="rId1357" display="pw:\\SRVPW3.pls.planservi.com.br:Projetos\Documents\C0849 - DER\30_Producao\14-F12 – SP 331 - km 0,00-57,50\02_Geom\02.00_R031\2024 09 24-F03 e F07.020_revisão B1-SP331.xls" xr:uid="{980CC29E-943B-44C7-8408-348964AD2DD6}"/>
    <hyperlink ref="AB213" r:id="rId1358" display="pw:\\SRVPW3.pls.planservi.com.br:Projetos\Documents\C0849 - DER\30_Producao\14-F12 – SP 331 - km 0,00-57,50\02_Geom\02.00_R031\2024 09 24-F07.020_revisão A-SP331.xls" xr:uid="{4D3F9E32-53B2-499E-AE79-3E68487DAD8E}"/>
    <hyperlink ref="V293" r:id="rId1359" display="pw:\\SRVPW3.pls.planservi.com.br:Projetos\Documents\C0849 - DER\30_Producao\14-F12 – SP 331 - km 0,00-57,50\02_Geom\02.00_R031\2024 10 25 - NS - SP331.xls" xr:uid="{2278E117-3495-4833-BCC1-832A4CA71953}"/>
    <hyperlink ref="V294" r:id="rId1360" display="pw:\\SRVPW3.pls.planservi.com.br:Projetos\Documents\C0849 - DER\30_Producao\14-F12 – SP 331 - km 0,00-57,50\02_Geom\02.00_R031\2024 10 25 - NS - SP331.xls" xr:uid="{BDD719B1-4170-4B9F-A40D-DD9E8EC4C2FE}"/>
    <hyperlink ref="V295" r:id="rId1361" display="pw:\\SRVPW3.pls.planservi.com.br:Projetos\Documents\C0849 - DER\30_Producao\14-F12 – SP 331 - km 0,00-57,50\02_Geom\02.00_R031\2024 10 25 - NS - SP331.xls" xr:uid="{AA355002-0F32-46F8-B34A-7B23E6BD2C63}"/>
    <hyperlink ref="V296" r:id="rId1362" display="pw:\\SRVPW3.pls.planservi.com.br:Projetos\Documents\C0849 - DER\30_Producao\14-F12 – SP 331 - km 0,00-57,50\02_Geom\02.00_R031\2024 10 25 - NS - SP331.xls" xr:uid="{69726F6B-178A-46AE-BF05-A90E1B81C42A}"/>
    <hyperlink ref="V297" r:id="rId1363" display="pw:\\SRVPW3.pls.planservi.com.br:Projetos\Documents\C0849 - DER\30_Producao\14-F12 – SP 331 - km 0,00-57,50\02_Geom\02.00_R031\2024 10 25 - NS - SP331.xls" xr:uid="{49B3C2E4-DCAC-46F5-8728-3EA89F0CDB2B}"/>
    <hyperlink ref="V298" r:id="rId1364" display="pw:\\SRVPW3.pls.planservi.com.br:Projetos\Documents\C0849 - DER\30_Producao\14-F12 – SP 331 - km 0,00-57,50\02_Geom\02.00_R031\2024 10 25 - NS - SP331.xls" xr:uid="{950B1042-0948-425D-BCC7-A0E3D2F289D2}"/>
    <hyperlink ref="P472" r:id="rId1365" display="pw:\\SRVPW3.pls.planservi.com.br:Projetos\Documents\C0849 - DER\30_Producao\14-F12 – SP 331 - km 0,00-57,50\06_Pavi\06.00_R031\2024 10 24-R-031_RevisãoA1_P02-P05-P07-MC.docx" xr:uid="{E8B1B0CD-C1D4-498D-9B0A-7268E5900266}"/>
    <hyperlink ref="P473" r:id="rId1366" display="pw:\\SRVPW3.pls.planservi.com.br:Projetos\Documents\C0849 - DER\30_Producao\14-F12 – SP 331 - km 0,00-57,50\06_Pavi\06.00_R031\2024 10 24-R-031_RevisãoA1_P02-P05-P07-MC.docx" xr:uid="{0110B11B-71A6-4F31-B7F0-7CEC61F917A1}"/>
    <hyperlink ref="P474" r:id="rId1367" display="pw:\\SRVPW3.pls.planservi.com.br:Projetos\Documents\C0849 - DER\30_Producao\14-F12 – SP 331 - km 0,00-57,50\06_Pavi\06.00_R031\2024 10 24-R-031_RevisãoA1_P02-P05-P07-MC.docx" xr:uid="{EE0B406C-F36C-4F93-B8B9-670D72EDE190}"/>
    <hyperlink ref="P475" r:id="rId1368" display="pw:\\SRVPW3.pls.planservi.com.br:Projetos\Documents\C0849 - DER\30_Producao\14-F12 – SP 331 - km 0,00-57,50\06_Pavi\06.00_R031\2024 10 24-R-031_RevisãoA1_P02-P05-P07-MC.docx" xr:uid="{C69A6674-D836-4F6E-9918-2A5CBCD6814F}"/>
    <hyperlink ref="P478" r:id="rId1369" display="pw:\\SRVPW3.pls.planservi.com.br:Projetos\Documents\C0849 - DER\30_Producao\14-F12 – SP 331 - km 0,00-57,50\06_Pavi\06.00_R031\2024 10 24-R-031_RevisãoA1_P02-P05-P07-MC.docx" xr:uid="{7E1A87F2-8484-40AF-AE99-EDE756E6C4FB}"/>
    <hyperlink ref="P481" r:id="rId1370" display="pw:\\SRVPW3.pls.planservi.com.br:Projetos\Documents\C0849 - DER\30_Producao\14-F12 – SP 331 - km 0,00-57,50\06_Pavi\06.00_R031\2024 10 24-R-031_RevisãoA1_P02-P05-P07-MC.docx" xr:uid="{85E103A9-2156-4CF5-93C6-ECF483905BA5}"/>
    <hyperlink ref="P484" r:id="rId1371" display="pw:\\SRVPW3.pls.planservi.com.br:Projetos\Documents\C0849 - DER\30_Producao\14-F12 – SP 331 - km 0,00-57,50\06_Pavi\06.00_R031\2024 10 24-R-031_RevisãoA1_P02-P05-P07-MC.docx" xr:uid="{883FE739-E483-4B0F-B758-A72EF078331A}"/>
    <hyperlink ref="P487" r:id="rId1372" display="pw:\\SRVPW3.pls.planservi.com.br:Projetos\Documents\C0849 - DER\30_Producao\14-F12 – SP 331 - km 0,00-57,50\06_Pavi\06.00_R031\2024 10 24-R-031_RevisãoA1_P02-P05-P07-MC.docx" xr:uid="{FF763E5C-9254-45D7-9B24-0255105C1904}"/>
    <hyperlink ref="P490" r:id="rId1373" display="pw:\\SRVPW3.pls.planservi.com.br:Projetos\Documents\C0849 - DER\30_Producao\14-F12 – SP 331 - km 0,00-57,50\06_Pavi\06.00_R031\2024 10 24-R-031_RevisãoA1_P02-P05-P07-MC.docx" xr:uid="{2AB6DCDA-1EF3-4620-8AC1-DD20FC0A0869}"/>
    <hyperlink ref="P493" r:id="rId1374" display="pw:\\SRVPW3.pls.planservi.com.br:Projetos\Documents\C0849 - DER\30_Producao\14-F12 – SP 331 - km 0,00-57,50\06_Pavi\06.00_R031\2024 10 24-R-031_RevisãoA1_P02-P05-P07-MC.docx" xr:uid="{DA98069B-3654-4D85-8270-A281B662735A}"/>
    <hyperlink ref="P496" r:id="rId1375" display="pw:\\SRVPW3.pls.planservi.com.br:Projetos\Documents\C0849 - DER\30_Producao\14-F12 – SP 331 - km 0,00-57,50\06_Pavi\06.00_R031\2024 10 24-R-031_RevisãoA1_P02-P05-P07-MC.docx" xr:uid="{E6C22DE4-585A-4C68-801A-3F6546608F8A}"/>
    <hyperlink ref="P499" r:id="rId1376" display="pw:\\SRVPW3.pls.planservi.com.br:Projetos\Documents\C0849 - DER\30_Producao\14-F12 – SP 331 - km 0,00-57,50\06_Pavi\06.00_R031\2024 10 24-R-031_RevisãoA1_P02-P05-P07-MC.docx" xr:uid="{BABC8EC9-5021-4B03-A3D1-C051072612FC}"/>
    <hyperlink ref="P502" r:id="rId1377" display="pw:\\SRVPW3.pls.planservi.com.br:Projetos\Documents\C0849 - DER\30_Producao\14-F12 – SP 331 - km 0,00-57,50\06_Pavi\06.00_R031\2024 10 24-R-031_RevisãoA1_P02-P05-P07-MC.docx" xr:uid="{F926904D-1407-4B51-ABD2-69B0C1B42C1E}"/>
    <hyperlink ref="P505" r:id="rId1378" display="pw:\\SRVPW3.pls.planservi.com.br:Projetos\Documents\C0849 - DER\30_Producao\14-F12 – SP 331 - km 0,00-57,50\06_Pavi\06.00_R031\2024 10 24-R-031_RevisãoA1_P02-P05-P07-MC.docx" xr:uid="{8FBFF284-E329-4967-B75C-E3E8CB88A6AB}"/>
    <hyperlink ref="P508" r:id="rId1379" display="pw:\\SRVPW3.pls.planservi.com.br:Projetos\Documents\C0849 - DER\30_Producao\14-F12 – SP 331 - km 0,00-57,50\06_Pavi\06.00_R031\2024 10 24-R-031_RevisãoA1_P02-P05-P07-MC.docx" xr:uid="{FA9202B3-A6D6-4EB5-896B-65D7F108DC28}"/>
    <hyperlink ref="P511" r:id="rId1380" display="pw:\\SRVPW3.pls.planservi.com.br:Projetos\Documents\C0849 - DER\30_Producao\14-F12 – SP 331 - km 0,00-57,50\06_Pavi\06.00_R031\2024 10 24-R-031_RevisãoA1_P02-P05-P07-MC.docx" xr:uid="{DE06890C-EACD-4712-940B-4BD442E1C37B}"/>
    <hyperlink ref="P476" r:id="rId1381" display="pw:\\SRVPW3.pls.planservi.com.br:Projetos\Documents\C0849 - DER\30_Producao\14-F12 – SP 331 - km 0,00-57,50\06_Pavi\06.00_R031\2024 10 24-R-031_RevisãoA1_P02-P05-P07-MC.docx" xr:uid="{E1F86F90-1B00-4B16-B5D6-C04A89D2CF68}"/>
    <hyperlink ref="P479" r:id="rId1382" display="pw:\\SRVPW3.pls.planservi.com.br:Projetos\Documents\C0849 - DER\30_Producao\14-F12 – SP 331 - km 0,00-57,50\06_Pavi\06.00_R031\2024 10 24-R-031_RevisãoA1_P02-P05-P07-MC.docx" xr:uid="{26BC6A42-A1E1-4A0A-B10C-7D2E74D4F99A}"/>
    <hyperlink ref="P482" r:id="rId1383" display="pw:\\SRVPW3.pls.planservi.com.br:Projetos\Documents\C0849 - DER\30_Producao\14-F12 – SP 331 - km 0,00-57,50\06_Pavi\06.00_R031\2024 10 24-R-031_RevisãoA1_P02-P05-P07-MC.docx" xr:uid="{E923FE0E-E26E-453F-9886-013080C63351}"/>
    <hyperlink ref="P485" r:id="rId1384" display="pw:\\SRVPW3.pls.planservi.com.br:Projetos\Documents\C0849 - DER\30_Producao\14-F12 – SP 331 - km 0,00-57,50\06_Pavi\06.00_R031\2024 10 24-R-031_RevisãoA1_P02-P05-P07-MC.docx" xr:uid="{752BB1FA-34ED-454D-8257-5F2519E3DCDB}"/>
    <hyperlink ref="P488" r:id="rId1385" display="pw:\\SRVPW3.pls.planservi.com.br:Projetos\Documents\C0849 - DER\30_Producao\14-F12 – SP 331 - km 0,00-57,50\06_Pavi\06.00_R031\2024 10 24-R-031_RevisãoA1_P02-P05-P07-MC.docx" xr:uid="{3CE1A993-1650-47C9-8DDF-CB8FB840E70F}"/>
    <hyperlink ref="P491" r:id="rId1386" display="pw:\\SRVPW3.pls.planservi.com.br:Projetos\Documents\C0849 - DER\30_Producao\14-F12 – SP 331 - km 0,00-57,50\06_Pavi\06.00_R031\2024 10 24-R-031_RevisãoA1_P02-P05-P07-MC.docx" xr:uid="{BDF39453-D171-4D20-B0A6-7250510234F1}"/>
    <hyperlink ref="P494" r:id="rId1387" display="pw:\\SRVPW3.pls.planservi.com.br:Projetos\Documents\C0849 - DER\30_Producao\14-F12 – SP 331 - km 0,00-57,50\06_Pavi\06.00_R031\2024 10 24-R-031_RevisãoA1_P02-P05-P07-MC.docx" xr:uid="{0CF9F297-D248-4348-9C8F-3D911D1B30A9}"/>
    <hyperlink ref="P497" r:id="rId1388" display="pw:\\SRVPW3.pls.planservi.com.br:Projetos\Documents\C0849 - DER\30_Producao\14-F12 – SP 331 - km 0,00-57,50\06_Pavi\06.00_R031\2024 10 24-R-031_RevisãoA1_P02-P05-P07-MC.docx" xr:uid="{CE60A568-69F5-49A4-B6B9-521C32720E53}"/>
    <hyperlink ref="P500" r:id="rId1389" display="pw:\\SRVPW3.pls.planservi.com.br:Projetos\Documents\C0849 - DER\30_Producao\14-F12 – SP 331 - km 0,00-57,50\06_Pavi\06.00_R031\2024 10 24-R-031_RevisãoA1_P02-P05-P07-MC.docx" xr:uid="{7A46762D-1245-4E68-9FE8-7ADF39C94F80}"/>
    <hyperlink ref="P503" r:id="rId1390" display="pw:\\SRVPW3.pls.planservi.com.br:Projetos\Documents\C0849 - DER\30_Producao\14-F12 – SP 331 - km 0,00-57,50\06_Pavi\06.00_R031\2024 10 24-R-031_RevisãoA1_P02-P05-P07-MC.docx" xr:uid="{702C4A06-741D-48F7-ADDB-B5B7C127EF36}"/>
    <hyperlink ref="P506" r:id="rId1391" display="pw:\\SRVPW3.pls.planservi.com.br:Projetos\Documents\C0849 - DER\30_Producao\14-F12 – SP 331 - km 0,00-57,50\06_Pavi\06.00_R031\2024 10 24-R-031_RevisãoA1_P02-P05-P07-MC.docx" xr:uid="{EA817460-7FC9-4E39-B623-2D378EF37FDE}"/>
    <hyperlink ref="P509" r:id="rId1392" display="pw:\\SRVPW3.pls.planservi.com.br:Projetos\Documents\C0849 - DER\30_Producao\14-F12 – SP 331 - km 0,00-57,50\06_Pavi\06.00_R031\2024 10 24-R-031_RevisãoA1_P02-P05-P07-MC.docx" xr:uid="{A9AFEDF9-79CC-4A1D-93FB-A4EC2B255BB3}"/>
    <hyperlink ref="P512" r:id="rId1393" display="pw:\\SRVPW3.pls.planservi.com.br:Projetos\Documents\C0849 - DER\30_Producao\14-F12 – SP 331 - km 0,00-57,50\06_Pavi\06.00_R031\2024 10 24-R-031_RevisãoA1_P02-P05-P07-MC.docx" xr:uid="{CD556DA5-FB1B-4E1E-B8FF-66B15386DA5D}"/>
    <hyperlink ref="P477" r:id="rId1394" display="pw:\\SRVPW3.pls.planservi.com.br:Projetos\Documents\C0849 - DER\30_Producao\14-F12 – SP 331 - km 0,00-57,50\06_Pavi\06.00_R031\2024 10 24-R-031_RevisãoA1_P02-P05-P07-MC.docx" xr:uid="{C26BA5A0-1FAC-4796-AB3E-51C4DD1E6232}"/>
    <hyperlink ref="P480" r:id="rId1395" display="pw:\\SRVPW3.pls.planservi.com.br:Projetos\Documents\C0849 - DER\30_Producao\14-F12 – SP 331 - km 0,00-57,50\06_Pavi\06.00_R031\2024 10 24-R-031_RevisãoA1_P02-P05-P07-MC.docx" xr:uid="{A3ABA075-2DAC-4D9D-94CA-8C86589B8153}"/>
    <hyperlink ref="P483" r:id="rId1396" display="pw:\\SRVPW3.pls.planservi.com.br:Projetos\Documents\C0849 - DER\30_Producao\14-F12 – SP 331 - km 0,00-57,50\06_Pavi\06.00_R031\2024 10 24-R-031_RevisãoA1_P02-P05-P07-MC.docx" xr:uid="{0E121A3F-05F8-406B-A203-6F424A8F3354}"/>
    <hyperlink ref="P486" r:id="rId1397" display="pw:\\SRVPW3.pls.planservi.com.br:Projetos\Documents\C0849 - DER\30_Producao\14-F12 – SP 331 - km 0,00-57,50\06_Pavi\06.00_R031\2024 10 24-R-031_RevisãoA1_P02-P05-P07-MC.docx" xr:uid="{D3465331-5EB9-41F2-81C6-8522F3546911}"/>
    <hyperlink ref="P489" r:id="rId1398" display="pw:\\SRVPW3.pls.planservi.com.br:Projetos\Documents\C0849 - DER\30_Producao\14-F12 – SP 331 - km 0,00-57,50\06_Pavi\06.00_R031\2024 10 24-R-031_RevisãoA1_P02-P05-P07-MC.docx" xr:uid="{0F0792AC-35FC-43F7-B9F8-08638FEB11BD}"/>
    <hyperlink ref="P492" r:id="rId1399" display="pw:\\SRVPW3.pls.planservi.com.br:Projetos\Documents\C0849 - DER\30_Producao\14-F12 – SP 331 - km 0,00-57,50\06_Pavi\06.00_R031\2024 10 24-R-031_RevisãoA1_P02-P05-P07-MC.docx" xr:uid="{4FD0A7D9-E5CA-4F16-A50C-EDB96B444389}"/>
    <hyperlink ref="P495" r:id="rId1400" display="pw:\\SRVPW3.pls.planservi.com.br:Projetos\Documents\C0849 - DER\30_Producao\14-F12 – SP 331 - km 0,00-57,50\06_Pavi\06.00_R031\2024 10 24-R-031_RevisãoA1_P02-P05-P07-MC.docx" xr:uid="{09C76171-FE07-41ED-806C-AED6C628D39B}"/>
    <hyperlink ref="P498" r:id="rId1401" display="pw:\\SRVPW3.pls.planservi.com.br:Projetos\Documents\C0849 - DER\30_Producao\14-F12 – SP 331 - km 0,00-57,50\06_Pavi\06.00_R031\2024 10 24-R-031_RevisãoA1_P02-P05-P07-MC.docx" xr:uid="{D71F5C44-26E0-4436-BB04-466CC0A542E0}"/>
    <hyperlink ref="P501" r:id="rId1402" display="pw:\\SRVPW3.pls.planservi.com.br:Projetos\Documents\C0849 - DER\30_Producao\14-F12 – SP 331 - km 0,00-57,50\06_Pavi\06.00_R031\2024 10 24-R-031_RevisãoA1_P02-P05-P07-MC.docx" xr:uid="{9CADB645-EDE4-482C-91C8-DF007C88C5B1}"/>
    <hyperlink ref="P504" r:id="rId1403" display="pw:\\SRVPW3.pls.planservi.com.br:Projetos\Documents\C0849 - DER\30_Producao\14-F12 – SP 331 - km 0,00-57,50\06_Pavi\06.00_R031\2024 10 24-R-031_RevisãoA1_P02-P05-P07-MC.docx" xr:uid="{8DF7B122-5FD7-4871-8121-E1684183EAA3}"/>
    <hyperlink ref="P507" r:id="rId1404" display="pw:\\SRVPW3.pls.planservi.com.br:Projetos\Documents\C0849 - DER\30_Producao\14-F12 – SP 331 - km 0,00-57,50\06_Pavi\06.00_R031\2024 10 24-R-031_RevisãoA1_P02-P05-P07-MC.docx" xr:uid="{222CA046-1EDA-4B9F-B7E8-54776819B173}"/>
    <hyperlink ref="P510" r:id="rId1405" display="pw:\\SRVPW3.pls.planservi.com.br:Projetos\Documents\C0849 - DER\30_Producao\14-F12 – SP 331 - km 0,00-57,50\06_Pavi\06.00_R031\2024 10 24-R-031_RevisãoA1_P02-P05-P07-MC.docx" xr:uid="{117250BA-24FA-411E-B99C-52D014003C30}"/>
    <hyperlink ref="P513" r:id="rId1406" display="pw:\\SRVPW3.pls.planservi.com.br:Projetos\Documents\C0849 - DER\30_Producao\14-F12 – SP 331 - km 0,00-57,50\06_Pavi\06.00_R031\2024 10 24-R-031_RevisãoA1_P02-P05-P07-MC.docx" xr:uid="{17700C96-C06A-413B-9C3F-E40B8FBAE845}"/>
    <hyperlink ref="P514" r:id="rId1407" display="pw:\\SRVPW3.pls.planservi.com.br:Projetos\Documents\C0849 - DER\30_Producao\14-F12 – SP 331 - km 0,00-57,50\06_Pavi\06.00_R031\2024 10 24-R-031_RevisãoA1_P02-P05-P07-MC.docx" xr:uid="{EC3D6CA8-BD6E-4AA7-9F66-8D9AFA32E0B2}"/>
    <hyperlink ref="P515" r:id="rId1408" display="pw:\\SRVPW3.pls.planservi.com.br:Projetos\Documents\C0849 - DER\30_Producao\14-F12 – SP 331 - km 0,00-57,50\06_Pavi\06.00_R031\2024 10 24-R-031_RevisãoA1_P02-P05-P07-MC.docx" xr:uid="{E2242372-3F94-47B6-8ECC-9330C2240162}"/>
    <hyperlink ref="P516" r:id="rId1409" display="pw:\\SRVPW3.pls.planservi.com.br:Projetos\Documents\C0849 - DER\30_Producao\14-F12 – SP 331 - km 0,00-57,50\06_Pavi\06.00_R031\2024 10 24-R-031_RevisãoA1_P02-P05-P07-MC.docx" xr:uid="{92F68D6B-3F4B-4C02-82F0-9BE01CE15561}"/>
    <hyperlink ref="P417" r:id="rId1410" display="pw:\\SRVPW3.pls.planservi.com.br:Projetos\Documents\C0849 - DER\30_Producao\14-F12 – SP 331 - km 0,00-57,50\06_Pavi\06.00_R031\2024 10 31-R-031_RevisãoA1_P02-P05-P07-MC.docx" xr:uid="{D9D46AEC-177C-4B25-A09D-8D5C70E3E37E}"/>
    <hyperlink ref="P418" r:id="rId1411" display="pw:\\SRVPW3.pls.planservi.com.br:Projetos\Documents\C0849 - DER\30_Producao\14-F12 – SP 331 - km 0,00-57,50\06_Pavi\06.00_R031\2024 10 31-R-031_RevisãoA1_P02-P05-P07-MC.docx" xr:uid="{E0AD59FC-83FD-4037-BE2D-6066E4627555}"/>
    <hyperlink ref="P419" r:id="rId1412" display="pw:\\SRVPW3.pls.planservi.com.br:Projetos\Documents\C0849 - DER\30_Producao\14-F12 – SP 331 - km 0,00-57,50\06_Pavi\06.00_R031\2024 10 31-R-031_RevisãoA1_P02-P05-P07-MC.docx" xr:uid="{EBE3D223-0B22-4D5D-B9D2-D5513611C457}"/>
    <hyperlink ref="P421" r:id="rId1413" display="pw:\\SRVPW3.pls.planservi.com.br:Projetos\Documents\C0849 - DER\30_Producao\14-F12 – SP 331 - km 0,00-57,50\06_Pavi\06.00_R031\2024 10 31-R-031_RevisãoA1_P02-P05-P07-MC.docx" xr:uid="{EFDEEDC0-9197-4DDA-8857-7383C6952290}"/>
    <hyperlink ref="P423" r:id="rId1414" display="pw:\\SRVPW3.pls.planservi.com.br:Projetos\Documents\C0849 - DER\30_Producao\14-F12 – SP 331 - km 0,00-57,50\06_Pavi\06.00_R031\2024 10 31-R-031_RevisãoA1_P02-P05-P07-MC.docx" xr:uid="{78B8FB48-2BD4-47DE-B287-79841B76D11F}"/>
    <hyperlink ref="P425" r:id="rId1415" display="pw:\\SRVPW3.pls.planservi.com.br:Projetos\Documents\C0849 - DER\30_Producao\14-F12 – SP 331 - km 0,00-57,50\06_Pavi\06.00_R031\2024 10 31-R-031_RevisãoA1_P02-P05-P07-MC.docx" xr:uid="{DB5F2545-979F-41F9-9B19-701F9C2778A3}"/>
    <hyperlink ref="P427" r:id="rId1416" display="pw:\\SRVPW3.pls.planservi.com.br:Projetos\Documents\C0849 - DER\30_Producao\14-F12 – SP 331 - km 0,00-57,50\06_Pavi\06.00_R031\2024 10 31-R-031_RevisãoA1_P02-P05-P07-MC.docx" xr:uid="{B21B4997-C076-40EE-B3B4-447A74CD1A14}"/>
    <hyperlink ref="P429" r:id="rId1417" display="pw:\\SRVPW3.pls.planservi.com.br:Projetos\Documents\C0849 - DER\30_Producao\14-F12 – SP 331 - km 0,00-57,50\06_Pavi\06.00_R031\2024 10 31-R-031_RevisãoA1_P02-P05-P07-MC.docx" xr:uid="{3B07C565-E5EE-4619-BD6D-7A0D9C9E40E6}"/>
    <hyperlink ref="P431" r:id="rId1418" display="pw:\\SRVPW3.pls.planservi.com.br:Projetos\Documents\C0849 - DER\30_Producao\14-F12 – SP 331 - km 0,00-57,50\06_Pavi\06.00_R031\2024 10 31-R-031_RevisãoA1_P02-P05-P07-MC.docx" xr:uid="{F46B7829-52C4-474F-B949-B6EA2A568C57}"/>
    <hyperlink ref="P433" r:id="rId1419" display="pw:\\SRVPW3.pls.planservi.com.br:Projetos\Documents\C0849 - DER\30_Producao\14-F12 – SP 331 - km 0,00-57,50\06_Pavi\06.00_R031\2024 10 31-R-031_RevisãoA1_P02-P05-P07-MC.docx" xr:uid="{4ADDE945-3F2E-4386-A396-80321E37C8ED}"/>
    <hyperlink ref="P435" r:id="rId1420" display="pw:\\SRVPW3.pls.planservi.com.br:Projetos\Documents\C0849 - DER\30_Producao\14-F12 – SP 331 - km 0,00-57,50\06_Pavi\06.00_R031\2024 10 31-R-031_RevisãoA1_P02-P05-P07-MC.docx" xr:uid="{F713CB58-03EE-41D6-8676-F494D0E70360}"/>
    <hyperlink ref="P437" r:id="rId1421" display="pw:\\SRVPW3.pls.planservi.com.br:Projetos\Documents\C0849 - DER\30_Producao\14-F12 – SP 331 - km 0,00-57,50\06_Pavi\06.00_R031\2024 10 31-R-031_RevisãoA1_P02-P05-P07-MC.docx" xr:uid="{81FA46F1-C436-477C-A7FC-4302AB0BF357}"/>
    <hyperlink ref="P439" r:id="rId1422" display="pw:\\SRVPW3.pls.planservi.com.br:Projetos\Documents\C0849 - DER\30_Producao\14-F12 – SP 331 - km 0,00-57,50\06_Pavi\06.00_R031\2024 10 31-R-031_RevisãoA1_P02-P05-P07-MC.docx" xr:uid="{F5E252A6-793D-431B-8C75-809AF41D9F89}"/>
    <hyperlink ref="P441" r:id="rId1423" display="pw:\\SRVPW3.pls.planservi.com.br:Projetos\Documents\C0849 - DER\30_Producao\14-F12 – SP 331 - km 0,00-57,50\06_Pavi\06.00_R031\2024 10 31-R-031_RevisãoA1_P02-P05-P07-MC.docx" xr:uid="{C4555303-652B-4099-AF22-DACF411054C9}"/>
    <hyperlink ref="P443" r:id="rId1424" display="pw:\\SRVPW3.pls.planservi.com.br:Projetos\Documents\C0849 - DER\30_Producao\14-F12 – SP 331 - km 0,00-57,50\06_Pavi\06.00_R031\2024 10 31-R-031_RevisãoA1_P02-P05-P07-MC.docx" xr:uid="{4F5B611E-C3C8-4636-969F-610583E2A382}"/>
    <hyperlink ref="P445" r:id="rId1425" display="pw:\\SRVPW3.pls.planservi.com.br:Projetos\Documents\C0849 - DER\30_Producao\14-F12 – SP 331 - km 0,00-57,50\06_Pavi\06.00_R031\2024 10 31-R-031_RevisãoA1_P02-P05-P07-MC.docx" xr:uid="{1C1400E1-3DE3-4BA0-9FAE-C2D6898F4F91}"/>
    <hyperlink ref="P447" r:id="rId1426" display="pw:\\SRVPW3.pls.planservi.com.br:Projetos\Documents\C0849 - DER\30_Producao\14-F12 – SP 331 - km 0,00-57,50\06_Pavi\06.00_R031\2024 10 31-R-031_RevisãoA1_P02-P05-P07-MC.docx" xr:uid="{A2BE5A02-289D-4D79-BE86-C05340BF0C63}"/>
    <hyperlink ref="P449" r:id="rId1427" display="pw:\\SRVPW3.pls.planservi.com.br:Projetos\Documents\C0849 - DER\30_Producao\14-F12 – SP 331 - km 0,00-57,50\06_Pavi\06.00_R031\2024 10 31-R-031_RevisãoA1_P02-P05-P07-MC.docx" xr:uid="{4AD211D8-27EB-4A2D-95A0-E25A0F66D78A}"/>
    <hyperlink ref="P451" r:id="rId1428" display="pw:\\SRVPW3.pls.planservi.com.br:Projetos\Documents\C0849 - DER\30_Producao\14-F12 – SP 331 - km 0,00-57,50\06_Pavi\06.00_R031\2024 10 31-R-031_RevisãoA1_P02-P05-P07-MC.docx" xr:uid="{948D1D16-0695-484B-8FE4-5CE37604FE52}"/>
    <hyperlink ref="P453" r:id="rId1429" display="pw:\\SRVPW3.pls.planservi.com.br:Projetos\Documents\C0849 - DER\30_Producao\14-F12 – SP 331 - km 0,00-57,50\06_Pavi\06.00_R031\2024 10 31-R-031_RevisãoA1_P02-P05-P07-MC.docx" xr:uid="{7A88614B-E4DA-428A-B2F8-DECA3082FB56}"/>
    <hyperlink ref="P455" r:id="rId1430" display="pw:\\SRVPW3.pls.planservi.com.br:Projetos\Documents\C0849 - DER\30_Producao\14-F12 – SP 331 - km 0,00-57,50\06_Pavi\06.00_R031\2024 10 31-R-031_RevisãoA1_P02-P05-P07-MC.docx" xr:uid="{4BF290CA-0FF1-4B89-A70E-03C026736F0F}"/>
    <hyperlink ref="P457" r:id="rId1431" display="pw:\\SRVPW3.pls.planservi.com.br:Projetos\Documents\C0849 - DER\30_Producao\14-F12 – SP 331 - km 0,00-57,50\06_Pavi\06.00_R031\2024 10 31-R-031_RevisãoA1_P02-P05-P07-MC.docx" xr:uid="{EEEDC797-CC19-49B4-8E81-C68C67EA172F}"/>
    <hyperlink ref="P459" r:id="rId1432" display="pw:\\SRVPW3.pls.planservi.com.br:Projetos\Documents\C0849 - DER\30_Producao\14-F12 – SP 331 - km 0,00-57,50\06_Pavi\06.00_R031\2024 10 31-R-031_RevisãoA1_P02-P05-P07-MC.docx" xr:uid="{2490F20C-FE22-40CC-983E-BC8A7C7F2F56}"/>
    <hyperlink ref="P420" r:id="rId1433" display="pw:\\SRVPW3.pls.planservi.com.br:Projetos\Documents\C0849 - DER\30_Producao\14-F12 – SP 331 - km 0,00-57,50\06_Pavi\06.00_R031\2024 10 31-R-031_RevisãoA1_P02-P05-P07-MC.docx" xr:uid="{5AEA2FA4-C2D0-4B5D-926B-CE6EED95F11C}"/>
    <hyperlink ref="P422" r:id="rId1434" display="pw:\\SRVPW3.pls.planservi.com.br:Projetos\Documents\C0849 - DER\30_Producao\14-F12 – SP 331 - km 0,00-57,50\06_Pavi\06.00_R031\2024 10 31-R-031_RevisãoA1_P02-P05-P07-MC.docx" xr:uid="{B6DFDA87-9A9C-486F-BC47-4C72A2A13FBC}"/>
    <hyperlink ref="P424" r:id="rId1435" display="pw:\\SRVPW3.pls.planservi.com.br:Projetos\Documents\C0849 - DER\30_Producao\14-F12 – SP 331 - km 0,00-57,50\06_Pavi\06.00_R031\2024 10 31-R-031_RevisãoA1_P02-P05-P07-MC.docx" xr:uid="{3C3BC684-06FF-400E-9369-9851E3DDD963}"/>
    <hyperlink ref="P426" r:id="rId1436" display="pw:\\SRVPW3.pls.planservi.com.br:Projetos\Documents\C0849 - DER\30_Producao\14-F12 – SP 331 - km 0,00-57,50\06_Pavi\06.00_R031\2024 10 31-R-031_RevisãoA1_P02-P05-P07-MC.docx" xr:uid="{66ACE20C-CC60-4DD7-8553-B37693F6FC94}"/>
    <hyperlink ref="P428" r:id="rId1437" display="pw:\\SRVPW3.pls.planservi.com.br:Projetos\Documents\C0849 - DER\30_Producao\14-F12 – SP 331 - km 0,00-57,50\06_Pavi\06.00_R031\2024 10 31-R-031_RevisãoA1_P02-P05-P07-MC.docx" xr:uid="{EC5C081D-E68F-4281-B2C0-235C41ADC634}"/>
    <hyperlink ref="P430" r:id="rId1438" display="pw:\\SRVPW3.pls.planservi.com.br:Projetos\Documents\C0849 - DER\30_Producao\14-F12 – SP 331 - km 0,00-57,50\06_Pavi\06.00_R031\2024 10 31-R-031_RevisãoA1_P02-P05-P07-MC.docx" xr:uid="{239F1F5B-878A-4E2E-8D18-77706DDBC28C}"/>
    <hyperlink ref="P432" r:id="rId1439" display="pw:\\SRVPW3.pls.planservi.com.br:Projetos\Documents\C0849 - DER\30_Producao\14-F12 – SP 331 - km 0,00-57,50\06_Pavi\06.00_R031\2024 10 31-R-031_RevisãoA1_P02-P05-P07-MC.docx" xr:uid="{E3CE37DB-3EF3-492A-9251-04D487615016}"/>
    <hyperlink ref="P434" r:id="rId1440" display="pw:\\SRVPW3.pls.planservi.com.br:Projetos\Documents\C0849 - DER\30_Producao\14-F12 – SP 331 - km 0,00-57,50\06_Pavi\06.00_R031\2024 10 31-R-031_RevisãoA1_P02-P05-P07-MC.docx" xr:uid="{EF55FA86-32BD-4AF2-B63A-BF9D41EBD40C}"/>
    <hyperlink ref="P436" r:id="rId1441" display="pw:\\SRVPW3.pls.planservi.com.br:Projetos\Documents\C0849 - DER\30_Producao\14-F12 – SP 331 - km 0,00-57,50\06_Pavi\06.00_R031\2024 10 31-R-031_RevisãoA1_P02-P05-P07-MC.docx" xr:uid="{D68524FC-D8BE-445C-9D58-21665074C186}"/>
    <hyperlink ref="P438" r:id="rId1442" display="pw:\\SRVPW3.pls.planservi.com.br:Projetos\Documents\C0849 - DER\30_Producao\14-F12 – SP 331 - km 0,00-57,50\06_Pavi\06.00_R031\2024 10 31-R-031_RevisãoA1_P02-P05-P07-MC.docx" xr:uid="{425D3092-8EC2-4FCB-A4FF-8ED5A0A40D6E}"/>
    <hyperlink ref="P440" r:id="rId1443" display="pw:\\SRVPW3.pls.planservi.com.br:Projetos\Documents\C0849 - DER\30_Producao\14-F12 – SP 331 - km 0,00-57,50\06_Pavi\06.00_R031\2024 10 31-R-031_RevisãoA1_P02-P05-P07-MC.docx" xr:uid="{6DD513D7-BEAF-477C-AEBD-36EBA7E52E17}"/>
    <hyperlink ref="P442" r:id="rId1444" display="pw:\\SRVPW3.pls.planservi.com.br:Projetos\Documents\C0849 - DER\30_Producao\14-F12 – SP 331 - km 0,00-57,50\06_Pavi\06.00_R031\2024 10 31-R-031_RevisãoA1_P02-P05-P07-MC.docx" xr:uid="{E0779591-F61A-4579-B022-37DFFB3B6CC5}"/>
    <hyperlink ref="P444" r:id="rId1445" display="pw:\\SRVPW3.pls.planservi.com.br:Projetos\Documents\C0849 - DER\30_Producao\14-F12 – SP 331 - km 0,00-57,50\06_Pavi\06.00_R031\2024 10 31-R-031_RevisãoA1_P02-P05-P07-MC.docx" xr:uid="{784632F7-D553-45B2-9602-4409AB372626}"/>
    <hyperlink ref="P446" r:id="rId1446" display="pw:\\SRVPW3.pls.planservi.com.br:Projetos\Documents\C0849 - DER\30_Producao\14-F12 – SP 331 - km 0,00-57,50\06_Pavi\06.00_R031\2024 10 31-R-031_RevisãoA1_P02-P05-P07-MC.docx" xr:uid="{C6B310F8-6F65-4AD4-9C7B-F0B2125C2F45}"/>
    <hyperlink ref="P448" r:id="rId1447" display="pw:\\SRVPW3.pls.planservi.com.br:Projetos\Documents\C0849 - DER\30_Producao\14-F12 – SP 331 - km 0,00-57,50\06_Pavi\06.00_R031\2024 10 31-R-031_RevisãoA1_P02-P05-P07-MC.docx" xr:uid="{380D25E3-AD47-42D3-B30B-26D5FCD9372E}"/>
    <hyperlink ref="P450" r:id="rId1448" display="pw:\\SRVPW3.pls.planservi.com.br:Projetos\Documents\C0849 - DER\30_Producao\14-F12 – SP 331 - km 0,00-57,50\06_Pavi\06.00_R031\2024 10 31-R-031_RevisãoA1_P02-P05-P07-MC.docx" xr:uid="{25C69F74-A17C-4C72-9454-03704B5574FC}"/>
    <hyperlink ref="P452" r:id="rId1449" display="pw:\\SRVPW3.pls.planservi.com.br:Projetos\Documents\C0849 - DER\30_Producao\14-F12 – SP 331 - km 0,00-57,50\06_Pavi\06.00_R031\2024 10 31-R-031_RevisãoA1_P02-P05-P07-MC.docx" xr:uid="{9C81A6CE-2153-4906-B588-8917A3B282B4}"/>
    <hyperlink ref="P454" r:id="rId1450" display="pw:\\SRVPW3.pls.planservi.com.br:Projetos\Documents\C0849 - DER\30_Producao\14-F12 – SP 331 - km 0,00-57,50\06_Pavi\06.00_R031\2024 10 31-R-031_RevisãoA1_P02-P05-P07-MC.docx" xr:uid="{AE36392A-F0E5-4971-B8E7-1EBD14DF5034}"/>
    <hyperlink ref="P456" r:id="rId1451" display="pw:\\SRVPW3.pls.planservi.com.br:Projetos\Documents\C0849 - DER\30_Producao\14-F12 – SP 331 - km 0,00-57,50\06_Pavi\06.00_R031\2024 10 31-R-031_RevisãoA1_P02-P05-P07-MC.docx" xr:uid="{4D3FA736-BD29-43BF-91C8-E07E6BBEB309}"/>
    <hyperlink ref="P458" r:id="rId1452" display="pw:\\SRVPW3.pls.planservi.com.br:Projetos\Documents\C0849 - DER\30_Producao\14-F12 – SP 331 - km 0,00-57,50\06_Pavi\06.00_R031\2024 10 31-R-031_RevisãoA1_P02-P05-P07-MC.docx" xr:uid="{BB95F6F2-B582-4EE8-8257-27D0C43C24D0}"/>
    <hyperlink ref="P461" r:id="rId1453" display="pw:\\SRVPW3.pls.planservi.com.br:Projetos\Documents\C0849 - DER\30_Producao\14-F12 – SP 331 - km 0,00-57,50\06_Pavi\06.00_R031\2024 10 31-R-031_RevisãoA1_P02-P05-P07-MC.docx" xr:uid="{A2F17E3C-374D-484B-9176-220509F2A954}"/>
    <hyperlink ref="P463" r:id="rId1454" display="pw:\\SRVPW3.pls.planservi.com.br:Projetos\Documents\C0849 - DER\30_Producao\14-F12 – SP 331 - km 0,00-57,50\06_Pavi\06.00_R031\2024 10 31-R-031_RevisãoA1_P02-P05-P07-MC.docx" xr:uid="{9D964DE3-3AD9-4CDC-A3B6-21D296F3A5C9}"/>
    <hyperlink ref="P465" r:id="rId1455" display="pw:\\SRVPW3.pls.planservi.com.br:Projetos\Documents\C0849 - DER\30_Producao\14-F12 – SP 331 - km 0,00-57,50\06_Pavi\06.00_R031\2024 10 31-R-031_RevisãoA1_P02-P05-P07-MC.docx" xr:uid="{132F23F6-48DF-4972-8707-1CE015BA9A75}"/>
    <hyperlink ref="P467" r:id="rId1456" display="pw:\\SRVPW3.pls.planservi.com.br:Projetos\Documents\C0849 - DER\30_Producao\14-F12 – SP 331 - km 0,00-57,50\06_Pavi\06.00_R031\2024 10 31-R-031_RevisãoA1_P02-P05-P07-MC.docx" xr:uid="{636A5E8D-37FB-4BBA-A031-0F7615CAAFC2}"/>
    <hyperlink ref="P460" r:id="rId1457" display="pw:\\SRVPW3.pls.planservi.com.br:Projetos\Documents\C0849 - DER\30_Producao\14-F12 – SP 331 - km 0,00-57,50\06_Pavi\06.00_R031\2024 10 31-R-031_RevisãoA1_P02-P05-P07-MC.docx" xr:uid="{CFA04A55-5688-42B3-9ABA-E65F213431FD}"/>
    <hyperlink ref="P462" r:id="rId1458" display="pw:\\SRVPW3.pls.planservi.com.br:Projetos\Documents\C0849 - DER\30_Producao\14-F12 – SP 331 - km 0,00-57,50\06_Pavi\06.00_R031\2024 10 31-R-031_RevisãoA1_P02-P05-P07-MC.docx" xr:uid="{87BC46D9-AE36-4D85-AFF4-E437FC6FC173}"/>
    <hyperlink ref="P464" r:id="rId1459" display="pw:\\SRVPW3.pls.planservi.com.br:Projetos\Documents\C0849 - DER\30_Producao\14-F12 – SP 331 - km 0,00-57,50\06_Pavi\06.00_R031\2024 10 31-R-031_RevisãoA1_P02-P05-P07-MC.docx" xr:uid="{0DE86FC5-181F-4336-B0CB-30EE32D323CE}"/>
    <hyperlink ref="P466" r:id="rId1460" display="pw:\\SRVPW3.pls.planservi.com.br:Projetos\Documents\C0849 - DER\30_Producao\14-F12 – SP 331 - km 0,00-57,50\06_Pavi\06.00_R031\2024 10 31-R-031_RevisãoA1_P02-P05-P07-MC.docx" xr:uid="{3523FA88-5B86-457D-8D29-BDED3468D274}"/>
    <hyperlink ref="P468" r:id="rId1461" display="pw:\\SRVPW3.pls.planservi.com.br:Projetos\Documents\C0849 - DER\30_Producao\14-F12 – SP 331 - km 0,00-57,50\06_Pavi\06.00_R031\2024 10 31-R-031_RevisãoA1_P02-P05-P07-MC.docx" xr:uid="{F21A6373-5874-4407-85A3-96A0E87BAC90}"/>
    <hyperlink ref="P470" r:id="rId1462" display="pw:\\SRVPW3.pls.planservi.com.br:Projetos\Documents\C0849 - DER\30_Producao\14-F12 – SP 331 - km 0,00-57,50\06_Pavi\06.00_R031\2024 10 31-R-031_RevisãoA1_P02-P05-P07-MC.docx" xr:uid="{05FFE1A7-1D06-46A1-A4BC-D94A32643939}"/>
    <hyperlink ref="P469" r:id="rId1463" display="pw:\\SRVPW3.pls.planservi.com.br:Projetos\Documents\C0849 - DER\30_Producao\14-F12 – SP 331 - km 0,00-57,50\06_Pavi\06.00_R031\2024 10 31-R-031_RevisãoA1_P02-P05-P07-MC.docx" xr:uid="{D482958F-DDEA-42B1-AB6D-074ABCE09214}"/>
    <hyperlink ref="P300" r:id="rId1464" display="pw:\\SRVPW3.pls.planservi.com.br:Projetos\Documents\C0849 - DER\30_Producao\14-F12 – SP 331 - km 0,00-57,50\04_Dren\04.00_R031\R-31_2024.04.12_RT_H01_SP331-TH-10.doc" xr:uid="{580932EA-3522-4B75-BEAF-86EF31E61B87}"/>
    <hyperlink ref="P301" r:id="rId1465" display="pw:\\SRVPW3.pls.planservi.com.br:Projetos\Documents\C0849 - DER\30_Producao\14-F12 – SP 331 - km 0,00-57,50\04_Dren\04.00_R031\R-31_2024.04.12_RT_H01_SP331-TH-10.doc" xr:uid="{2D2AAF3E-0E42-42D7-8F74-6E9EEDFA5017}"/>
    <hyperlink ref="V300" r:id="rId1466" display="pw:\\SRVPW3.pls.planservi.com.br:Projetos\Documents\C0849 - DER\30_Producao\14-F12 – SP 331 - km 0,00-57,50\04_Dren\04.00_R031\R-31_2024.09.19_RT_H01_REVA.doc" xr:uid="{564139AB-2A5D-4745-95BE-2527DD3FFADD}"/>
    <hyperlink ref="V301" r:id="rId1467" display="pw:\\SRVPW3.pls.planservi.com.br:Projetos\Documents\C0849 - DER\30_Producao\14-F12 – SP 331 - km 0,00-57,50\04_Dren\04.00_R031\R-31_2024.09.19_RT_H01_REVA.doc" xr:uid="{ADD63779-467A-46D0-9234-ECCCD6FAD279}"/>
    <hyperlink ref="P724" r:id="rId1468" display="pw:\\SRVPW3.pls.planservi.com.br:Projetos\Documents\C0849 - DER\30_Producao\14-F12 – SP 331 - km 0,00-57,50\08_Estrut\08.00_R031\2024 02 23-R-031_PL-SP0000331-000.057-101-A07-501_A1.docx" xr:uid="{C9A8FB9B-B2D4-4903-A4C5-A45007B517F5}"/>
    <hyperlink ref="P729" r:id="rId1469" display="pw:\\SRVPW3.pls.planservi.com.br:Projetos\Documents\C0849 - DER\30_Producao\14-F12 – SP 331 - km 0,00-57,50\08_Estrut\08.00_R031\2024 02 23-R-031_PL-SP0000331-000.057-102-A07-501_A1.docx" xr:uid="{80031D9D-A513-46F6-AE82-A33D0E92F138}"/>
    <hyperlink ref="P734" r:id="rId1470" display="pw:\\SRVPW3.pls.planservi.com.br:Projetos\Documents\C0849 - DER\30_Producao\14-F12 – SP 331 - km 0,00-57,50\08_Estrut\08.00_R031\2024 02 23-R-031_PL-SP0000331-000.057-103-A07-501_A1.docx" xr:uid="{24E4E188-0285-40E2-B029-943EDD9146E4}"/>
    <hyperlink ref="P739" r:id="rId1471" display="pw:\\SRVPW3.pls.planservi.com.br:Projetos\Documents\C0849 - DER\30_Producao\14-F12 – SP 331 - km 0,00-57,50\08_Estrut\08.00_R031\2024 02 23-R-031_PL-SP0000331-000.057-104-A07-501_A1.docx" xr:uid="{82E1BDFE-BFD2-4248-A61A-85FC13835E1C}"/>
    <hyperlink ref="P744" r:id="rId1472" display="pw:\\SRVPW3.pls.planservi.com.br:Projetos\Documents\C0849 - DER\30_Producao\14-F12 – SP 331 - km 0,00-57,50\08_Estrut\08.00_R031\2024 04 12-R-031_PL-SP0000331-000.057-105-A07-501_A1.docx" xr:uid="{6BCAF94F-B017-462A-B558-5A77B4F212CB}"/>
    <hyperlink ref="P750" r:id="rId1473" display="pw:\\SRVPW3.pls.planservi.com.br:Projetos\Documents\C0849 - DER\30_Producao\14-F12 – SP 331 - km 0,00-57,50\08_Estrut\08.00_R031\2024 03 15-R-031_PL-SP0000331-000.057-106-A07-501_A1.docx" xr:uid="{3C013951-47D6-4E73-9561-0A56B322945E}"/>
    <hyperlink ref="P754" r:id="rId1474" display="pw:\\SRVPW3.pls.planservi.com.br:Projetos\Documents\C0849 - DER\30_Producao\14-F12 – SP 331 - km 0,00-57,50\08_Estrut\08.00_R031\2024 03 27-R-031_PL-SP0000331-000.057-107-A07-501_A1.docx" xr:uid="{A7A574DA-8D98-4B1A-A7F0-74462EA54162}"/>
    <hyperlink ref="P760" r:id="rId1475" display="pw:\\SRVPW3.pls.planservi.com.br:Projetos\Documents\C0849 - DER\30_Producao\14-F12 – SP 331 - km 0,00-57,50\08_Estrut\08.00_R031\2024 03 15-R-031_PL-SP0000331-000.057-108-A07-501_A1.docx" xr:uid="{A6D0CE62-F2DB-42F9-8593-68E15A64831A}"/>
    <hyperlink ref="P764" r:id="rId1476" display="pw:\\SRVPW3.pls.planservi.com.br:Projetos\Documents\C0849 - DER\30_Producao\14-F12 – SP 331 - km 0,00-57,50\08_Estrut\08.00_R031\2024 03 15-R-031_PL-SP0000331-000.057-109-A07-501_A1.docx" xr:uid="{D78A1158-6682-481B-A24D-A5D8552963C4}"/>
    <hyperlink ref="P770" r:id="rId1477" display="pw:\\SRVPW3.pls.planservi.com.br:Projetos\Documents\C0849 - DER\30_Producao\14-F12 – SP 331 - km 0,00-57,50\08_Estrut\08.00_R031\2024 03 15-R-031_PL-SP0000331-000.057-110-A07-501_A1.docx" xr:uid="{38BB4BF9-B4BA-4531-BF90-EC5046BEB1B6}"/>
    <hyperlink ref="V724" r:id="rId1478" display="pw:\\SRVPW3.pls.planservi.com.br:Projetos\Documents\C0849 - DER\30_Producao\14-F12 – SP 331 - km 0,00-57,50\08_Estrut\08.00_R031\2024 03 06-R-031_PL-SP0000331-000.057-101E104-A07-501_A.docx" xr:uid="{9DF3C3E7-5650-4E03-B308-72D9ECE8A3C7}"/>
    <hyperlink ref="V729" r:id="rId1479" display="pw:\\SRVPW3.pls.planservi.com.br:Projetos\Documents\C0849 - DER\30_Producao\14-F12 – SP 331 - km 0,00-57,50\08_Estrut\08.00_R031\2024 03 27-R-031_PL-SP0000331-000.057-102-A07-501_A.docx" xr:uid="{A82F0EBD-6034-4CDF-8617-7AEF14F36292}"/>
    <hyperlink ref="V734" r:id="rId1480" display="pw:\\SRVPW3.pls.planservi.com.br:Projetos\Documents\C0849 - DER\30_Producao\14-F12 – SP 331 - km 0,00-57,50\08_Estrut\08.00_R031\2024 04 26-R-031_PL-SP0000331-000.057-103E105-A07-501_A.docx" xr:uid="{FB8D44E5-88EC-4EC6-B906-B3A69484EF64}"/>
    <hyperlink ref="V739" r:id="rId1481" display="pw:\\SRVPW3.pls.planservi.com.br:Projetos\Documents\C0849 - DER\30_Producao\14-F12 – SP 331 - km 0,00-57,50\08_Estrut\08.00_R031\2024 03 06-R-031_PL-SP0000331-000.057-101E104-A07-501_A.docx" xr:uid="{AFE709EB-5A2B-499D-B0BC-5678D1093B11}"/>
    <hyperlink ref="V744" r:id="rId1482" display="pw:\\SRVPW3.pls.planservi.com.br:Projetos\Documents\C0849 - DER\30_Producao\14-F12 – SP 331 - km 0,00-57,50\08_Estrut\08.00_R031\2024 04 26-R-031_PL-SP0000331-000.057-103E105-A07-501_A.docx" xr:uid="{0F80E169-998E-47A9-9905-700577A28A52}"/>
    <hyperlink ref="V750" r:id="rId1483" display="pw:\\SRVPW3.pls.planservi.com.br:Projetos\Documents\C0849 - DER\30_Producao\14-F12 – SP 331 - km 0,00-57,50\08_Estrut\08.00_R031\2024 04 12-R-031_PL-SP0000331-000.057-106A109-A07-501_A.docx" xr:uid="{B27309C4-06CB-48F7-A901-1412A2697FAA}"/>
    <hyperlink ref="V754" r:id="rId1484" display="pw:\\SRVPW3.pls.planservi.com.br:Projetos\Documents\C0849 - DER\30_Producao\14-F12 – SP 331 - km 0,00-57,50\08_Estrut\08.00_R031\2024 04 12-R-031_PL-SP0000331-000.057-106A109-A07-501_A.docx" xr:uid="{3C6BAEE4-7E74-42CF-83F5-F7623D1CA09D}"/>
    <hyperlink ref="V760" r:id="rId1485" display="pw:\\SRVPW3.pls.planservi.com.br:Projetos\Documents\C0849 - DER\30_Producao\14-F12 – SP 331 - km 0,00-57,50\08_Estrut\08.00_R031\2024 04 12-R-031_PL-SP0000331-000.057-106A109-A07-501_A.docx" xr:uid="{23CFAD28-D407-4BC5-93F3-4B42290B1454}"/>
    <hyperlink ref="V764" r:id="rId1486" display="pw:\\SRVPW3.pls.planservi.com.br:Projetos\Documents\C0849 - DER\30_Producao\14-F12 – SP 331 - km 0,00-57,50\08_Estrut\08.00_R031\2024 04 12-R-031_PL-SP0000331-000.057-106A109-A07-501_A.docx" xr:uid="{64EDF264-E9CF-4605-842B-C2F92C7953FE}"/>
    <hyperlink ref="V770" r:id="rId1487" display="pw:\\SRVPW3.pls.planservi.com.br:Projetos\Documents\C0849 - DER\30_Producao\14-F12 – SP 331 - km 0,00-57,50\08_Estrut\08.00_R031\2024 04 17-R-031_PL-SP0000331-000.057-110-A07-501_A.docx" xr:uid="{5612C70D-3BC8-4A37-BA7C-9632265C1F7C}"/>
    <hyperlink ref="AB724" r:id="rId1488" display="pw:\\SRVPW3.pls.planservi.com.br:Projetos\Documents\C0849 - DER\30_Producao\14-F12 – SP 331 - km 0,00-57,50\08_Estrut\08.00_R031\2024 04 24-R-031_PL-SP0000331-000.057-101E108-A07-501_B1.docx" xr:uid="{325BE978-4212-4ECE-8E0E-D4DC845247DB}"/>
    <hyperlink ref="AB760" r:id="rId1489" display="pw:\\SRVPW3.pls.planservi.com.br:Projetos\Documents\C0849 - DER\30_Producao\14-F12 – SP 331 - km 0,00-57,50\08_Estrut\08.00_R031\2024 04 24-R-031_PL-SP0000331-000.057-101E108-A07-501_B1.docx" xr:uid="{8CE73F21-F05D-4BCB-B858-E56727D1B675}"/>
    <hyperlink ref="AH724" r:id="rId1490" display="pw:\\SRVPW3.pls.planservi.com.br:Projetos\Documents\C0849 - DER\30_Producao\14-F12 – SP 331 - km 0,00-57,50\08_Estrut\08.00_R031\2024 05 08-R-031_PL-SP0000331-000.057-101E108-A07-501_B1.docx" xr:uid="{47DBE9D6-64A7-487D-A715-96A00A9DFF0C}"/>
    <hyperlink ref="AH760" r:id="rId1491" display="pw:\\SRVPW3.pls.planservi.com.br:Projetos\Documents\C0849 - DER\30_Producao\14-F12 – SP 331 - km 0,00-57,50\08_Estrut\08.00_R031\2024 05 08-R-031_PL-SP0000331-000.057-101E108-A07-501_B1.docx" xr:uid="{C6FED195-1BCA-4B0B-A2D3-46409B6C52EA}"/>
    <hyperlink ref="M309" r:id="rId1492" display="pw:\\SRVPW3.pls.planservi.com.br:Projetos\Documents\C0849 - DER\40_Emissao\03_GRD\0-GRDs_Enviadas DER\29ºMEDIÇÃO-26-11-2024 A 25-12-24\MR.DER-0867_24\" xr:uid="{7CC89B1F-299F-41DF-B58B-110FF36670C0}"/>
    <hyperlink ref="M310" r:id="rId1493" display="pw:\\SRVPW3.pls.planservi.com.br:Projetos\Documents\C0849 - DER\40_Emissao\03_GRD\0-GRDs_Enviadas DER\29ºMEDIÇÃO-26-11-2024 A 25-12-24\MR.DER-0867_24\" xr:uid="{1E791062-33AE-4186-8D04-754B6E2BB7CF}"/>
    <hyperlink ref="M311" r:id="rId1494" display="pw:\\SRVPW3.pls.planservi.com.br:Projetos\Documents\C0849 - DER\40_Emissao\03_GRD\0-GRDs_Enviadas DER\29ºMEDIÇÃO-26-11-2024 A 25-12-24\MR.DER-0867_24\" xr:uid="{AF97D73E-88DA-4982-8C11-5CBA4A42683A}"/>
    <hyperlink ref="M312" r:id="rId1495" display="pw:\\SRVPW3.pls.planservi.com.br:Projetos\Documents\C0849 - DER\40_Emissao\03_GRD\0-GRDs_Enviadas DER\29ºMEDIÇÃO-26-11-2024 A 25-12-24\MR.DER-0867_24\" xr:uid="{369D7A5B-7C7B-41CB-A9AF-41E0A117F2DD}"/>
    <hyperlink ref="M313" r:id="rId1496" display="pw:\\SRVPW3.pls.planservi.com.br:Projetos\Documents\C0849 - DER\40_Emissao\03_GRD\0-GRDs_Enviadas DER\29ºMEDIÇÃO-26-11-2024 A 25-12-24\MR.DER-0867_24\" xr:uid="{339AF4FF-2050-4FC8-B28B-2E05969D4A45}"/>
    <hyperlink ref="M314" r:id="rId1497" display="pw:\\SRVPW3.pls.planservi.com.br:Projetos\Documents\C0849 - DER\40_Emissao\03_GRD\0-GRDs_Enviadas DER\29ºMEDIÇÃO-26-11-2024 A 25-12-24\MR.DER-0867_24\" xr:uid="{51578526-92F4-4EC8-BD32-07BA43BADE6B}"/>
    <hyperlink ref="P310" r:id="rId1498" display="pw:\\SRVPW3.pls.planservi.com.br:Projetos\Documents\C0849 - DER\30_Producao\14-F12 – SP 331 - km 0,00-57,50\04_Dren\04.00_R031\R-31_2024.11.28_RT_H01_SP331-TH-20.doc" xr:uid="{2C3704A6-CD0D-46A7-A13F-3F48D4C34E04}"/>
    <hyperlink ref="P311" r:id="rId1499" display="pw:\\SRVPW3.pls.planservi.com.br:Projetos\Documents\C0849 - DER\30_Producao\14-F12 – SP 331 - km 0,00-57,50\04_Dren\04.00_R031\R-31_2024.11.28_RT_H01_SP331-TH-20.doc" xr:uid="{2A332CF1-7D97-4F1C-8F9C-2802BE0D7E05}"/>
    <hyperlink ref="P312" r:id="rId1500" display="pw:\\SRVPW3.pls.planservi.com.br:Projetos\Documents\C0849 - DER\30_Producao\14-F12 – SP 331 - km 0,00-57,50\04_Dren\04.00_R031\R-31_2024.11.28_RT_H01_SP331-TH-20.doc" xr:uid="{FC2E2218-596D-4D95-9C23-526819F24702}"/>
    <hyperlink ref="P313" r:id="rId1501" display="pw:\\SRVPW3.pls.planservi.com.br:Projetos\Documents\C0849 - DER\30_Producao\14-F12 – SP 331 - km 0,00-57,50\04_Dren\04.00_R031\R-31_2024.11.28_RT_H01_SP331-TH-20.doc" xr:uid="{7FCDD3C1-9C6F-422F-B2D4-030FD22EDED1}"/>
    <hyperlink ref="P314" r:id="rId1502" display="pw:\\SRVPW3.pls.planservi.com.br:Projetos\Documents\C0849 - DER\30_Producao\14-F12 – SP 331 - km 0,00-57,50\04_Dren\04.00_R031\R-31_2024.11.28_RT_H01_SP331-TH-20.doc" xr:uid="{42316906-8A3B-4DD5-9456-7F21DFE85006}"/>
    <hyperlink ref="P302" r:id="rId1503" display="pw:\\SRVPW3.pls.planservi.com.br:Projetos\Documents\C0849 - DER\30_Producao\14-F12 – SP 331 - km 0,00-57,50\04_Dren\04.00_R031\R-31_2024.10 25_RT_H01_SP331-TH-10.doc" xr:uid="{EFB06B3C-FA68-43AB-A7AA-94B8974460F6}"/>
    <hyperlink ref="P303" r:id="rId1504" display="pw:\\SRVPW3.pls.planservi.com.br:Projetos\Documents\C0849 - DER\30_Producao\14-F12 – SP 331 - km 0,00-57,50\04_Dren\04.00_R031\R-31_2024.10 25_RT_H01_SP331-TH-10.doc" xr:uid="{9FE04DB3-149C-4932-8710-34459127F77C}"/>
    <hyperlink ref="P304" r:id="rId1505" display="pw:\\SRVPW3.pls.planservi.com.br:Projetos\Documents\C0849 - DER\30_Producao\14-F12 – SP 331 - km 0,00-57,50\04_Dren\04.00_R031\R-31_2024.10 25_RT_H01_SP331-TH-10.doc" xr:uid="{2527595C-5261-4DD3-B063-460925DA4635}"/>
    <hyperlink ref="P305" r:id="rId1506" display="pw:\\SRVPW3.pls.planservi.com.br:Projetos\Documents\C0849 - DER\30_Producao\14-F12 – SP 331 - km 0,00-57,50\04_Dren\04.00_R031\R-31_2024.10 25_RT_H01_SP331-TH-10.doc" xr:uid="{706D734D-3890-46AC-AF89-10E59E47994C}"/>
    <hyperlink ref="P306" r:id="rId1507" display="pw:\\SRVPW3.pls.planservi.com.br:Projetos\Documents\C0849 - DER\30_Producao\14-F12 – SP 331 - km 0,00-57,50\04_Dren\04.00_R031\R-31_2024.10 25_RT_H01_SP331-TH-10.doc" xr:uid="{F987078E-737A-4BA9-9928-FCA7C0EE3922}"/>
    <hyperlink ref="P307" r:id="rId1508" display="pw:\\SRVPW3.pls.planservi.com.br:Projetos\Documents\C0849 - DER\30_Producao\14-F12 – SP 331 - km 0,00-57,50\04_Dren\04.00_R031\R-31_2024.10 25_RT_H01_SP331-TH-10.doc" xr:uid="{05836FB3-0986-4346-9E79-1604CC25F50F}"/>
    <hyperlink ref="P308" r:id="rId1509" display="pw:\\SRVPW3.pls.planservi.com.br:Projetos\Documents\C0849 - DER\30_Producao\14-F12 – SP 331 - km 0,00-57,50\04_Dren\04.00_R031\R-31_2024.10 25_RT_H01_SP331-TH-10.doc" xr:uid="{001F5EB2-4E83-48B7-A125-D672335F20C5}"/>
    <hyperlink ref="P309" r:id="rId1510" display="pw:\\SRVPW3.pls.planservi.com.br:Projetos\Documents\C0849 - DER\30_Producao\14-F12 – SP 331 - km 0,00-57,50\04_Dren\04.00_R031\R-31_2024.10 25_RT_H01_SP331-TH-10.doc" xr:uid="{14BCD139-954F-47C4-B832-4300A7D52B69}"/>
    <hyperlink ref="Y116" r:id="rId1511" display="pw:\\SRVPW3.pls.planservi.com.br:Projetos\Documents\C0849 - DER\40_Emissao\03_GRD\0-GRDs_Enviadas DER\30ºMEDIÇÃO-26-12-2024 A 25-01-25\MR.DER-0892_25\" xr:uid="{0A574F33-226F-477C-990D-E53927998E64}"/>
    <hyperlink ref="Y117" r:id="rId1512" display="pw:\\SRVPW3.pls.planservi.com.br:Projetos\Documents\C0849 - DER\40_Emissao\03_GRD\0-GRDs_Enviadas DER\30ºMEDIÇÃO-26-12-2024 A 25-01-25\MR.DER-0892_25\" xr:uid="{91E132B1-5213-4F60-ABD7-BA686687F500}"/>
    <hyperlink ref="Y119" r:id="rId1513" display="pw:\\SRVPW3.pls.planservi.com.br:Projetos\Documents\C0849 - DER\40_Emissao\03_GRD\0-GRDs_Enviadas DER\30ºMEDIÇÃO-26-12-2024 A 25-01-25\MR.DER-0892_25\" xr:uid="{F021745E-7CF5-480A-8D12-9C702A1DC3CC}"/>
    <hyperlink ref="AE122" r:id="rId1514" display="pw:\\SRVPW3.pls.planservi.com.br:Projetos\Documents\C0849 - DER\40_Emissao\03_GRD\0-GRDs_Enviadas DER\30ºMEDIÇÃO-26-12-2024 A 25-01-25\MR.DER-0892_25\" xr:uid="{68F12730-1259-4B91-92E9-63A9DD347A22}"/>
    <hyperlink ref="AE158" r:id="rId1515" display="pw:\\SRVPW3.pls.planservi.com.br:Projetos\Documents\C0849 - DER\40_Emissao\03_GRD\0-GRDs_Enviadas DER\30ºMEDIÇÃO-26-12-2024 A 25-01-25\MR.DER-0892_25\" xr:uid="{40C1D57B-298C-481E-83FC-72EB8C9A5A0F}"/>
    <hyperlink ref="AE159" r:id="rId1516" display="pw:\\SRVPW3.pls.planservi.com.br:Projetos\Documents\C0849 - DER\40_Emissao\03_GRD\0-GRDs_Enviadas DER\30ºMEDIÇÃO-26-12-2024 A 25-01-25\MR.DER-0892_25\" xr:uid="{BA8619C4-F58E-46A6-962F-9CCAB6B8901B}"/>
    <hyperlink ref="AE123" r:id="rId1517" display="pw:\\SRVPW3.pls.planservi.com.br:Projetos\Documents\C0849 - DER\40_Emissao\03_GRD\0-GRDs_Enviadas DER\30ºMEDIÇÃO-26-12-2024 A 25-01-25\MR.DER-0892_25\" xr:uid="{E902C676-BF0D-4C33-8717-E7627C64999F}"/>
    <hyperlink ref="AE165" r:id="rId1518" display="pw:\\SRVPW3.pls.planservi.com.br:Projetos\Documents\C0849 - DER\40_Emissao\03_GRD\0-GRDs_Enviadas DER\30ºMEDIÇÃO-26-12-2024 A 25-01-25\MR.DER-0892_25\" xr:uid="{CAE47C02-3A99-488F-BA0C-45179977CD92}"/>
    <hyperlink ref="AE166" r:id="rId1519" display="pw:\\SRVPW3.pls.planservi.com.br:Projetos\Documents\C0849 - DER\40_Emissao\03_GRD\0-GRDs_Enviadas DER\30ºMEDIÇÃO-26-12-2024 A 25-01-25\MR.DER-0892_25\" xr:uid="{11ABF2AD-EE48-4E84-8EDC-4A2A0A7917CB}"/>
    <hyperlink ref="AE167" r:id="rId1520" display="pw:\\SRVPW3.pls.planservi.com.br:Projetos\Documents\C0849 - DER\40_Emissao\03_GRD\0-GRDs_Enviadas DER\30ºMEDIÇÃO-26-12-2024 A 25-01-25\MR.DER-0892_25\" xr:uid="{5163AFD2-1CBC-4FE0-9F4D-9FB80AB4CEC3}"/>
    <hyperlink ref="AE168" r:id="rId1521" display="pw:\\SRVPW3.pls.planservi.com.br:Projetos\Documents\C0849 - DER\40_Emissao\03_GRD\0-GRDs_Enviadas DER\30ºMEDIÇÃO-26-12-2024 A 25-01-25\MR.DER-0892_25\" xr:uid="{92FEACB7-8982-4A4C-A4AE-13DEFCD63D35}"/>
    <hyperlink ref="Y170" r:id="rId1522" display="pw:\\SRVPW3.pls.planservi.com.br:Projetos\Documents\C0849 - DER\40_Emissao\03_GRD\0-GRDs_Enviadas DER\30ºMEDIÇÃO-26-12-2024 A 25-01-25\MR.DER-0911_25-SP 331\" xr:uid="{568B948D-1862-46EF-A116-CAAA688E9717}"/>
    <hyperlink ref="Y171" r:id="rId1523" display="pw:\\SRVPW3.pls.planservi.com.br:Projetos\Documents\C0849 - DER\40_Emissao\03_GRD\0-GRDs_Enviadas DER\30ºMEDIÇÃO-26-12-2024 A 25-01-25\MR.DER-0911_25-SP 331\" xr:uid="{5B5341CF-92C6-47E0-B807-BB0696852955}"/>
    <hyperlink ref="Y172" r:id="rId1524" display="pw:\\SRVPW3.pls.planservi.com.br:Projetos\Documents\C0849 - DER\40_Emissao\03_GRD\0-GRDs_Enviadas DER\30ºMEDIÇÃO-26-12-2024 A 25-01-25\MR.DER-0911_25-SP 331\" xr:uid="{86F09F1D-E6AE-40E2-95B1-BE7E087BCEFD}"/>
    <hyperlink ref="Y173" r:id="rId1525" display="pw:\\SRVPW3.pls.planservi.com.br:Projetos\Documents\C0849 - DER\40_Emissao\03_GRD\0-GRDs_Enviadas DER\30ºMEDIÇÃO-26-12-2024 A 25-01-25\MR.DER-0911_25-SP 331\" xr:uid="{06552027-F63D-4613-BE86-0C9684288DC2}"/>
    <hyperlink ref="Y174" r:id="rId1526" display="pw:\\SRVPW3.pls.planservi.com.br:Projetos\Documents\C0849 - DER\40_Emissao\03_GRD\0-GRDs_Enviadas DER\30ºMEDIÇÃO-26-12-2024 A 25-01-25\MR.DER-0911_25-SP 331\" xr:uid="{A7D2DE46-2948-4389-AC5E-3238363A9EC3}"/>
    <hyperlink ref="Y175" r:id="rId1527" display="pw:\\SRVPW3.pls.planservi.com.br:Projetos\Documents\C0849 - DER\40_Emissao\03_GRD\0-GRDs_Enviadas DER\30ºMEDIÇÃO-26-12-2024 A 25-01-25\MR.DER-0911_25-SP 331\" xr:uid="{F0D9B05C-3072-458C-BF9B-D0B3B23CF70A}"/>
    <hyperlink ref="AE176" r:id="rId1528" display="pw:\\SRVPW3.pls.planservi.com.br:Projetos\Documents\C0849 - DER\40_Emissao\03_GRD\0-GRDs_Enviadas DER\30ºMEDIÇÃO-26-12-2024 A 25-01-25\MR.DER-0911_25-SP 331\" xr:uid="{166CAB31-5EED-4E86-AD25-3A88211EF75D}"/>
    <hyperlink ref="AE177" r:id="rId1529" display="pw:\\SRVPW3.pls.planservi.com.br:Projetos\Documents\C0849 - DER\40_Emissao\03_GRD\0-GRDs_Enviadas DER\30ºMEDIÇÃO-26-12-2024 A 25-01-25\MR.DER-0911_25-SP 331\" xr:uid="{0AF29F87-B697-49B9-B10E-306FC12C8966}"/>
    <hyperlink ref="AE178" r:id="rId1530" display="pw:\\SRVPW3.pls.planservi.com.br:Projetos\Documents\C0849 - DER\40_Emissao\03_GRD\0-GRDs_Enviadas DER\30ºMEDIÇÃO-26-12-2024 A 25-01-25\MR.DER-0911_25-SP 331\" xr:uid="{8DF53077-CE13-45F6-8E12-34B35A7DA16D}"/>
    <hyperlink ref="AE179" r:id="rId1531" display="pw:\\SRVPW3.pls.planservi.com.br:Projetos\Documents\C0849 - DER\40_Emissao\03_GRD\0-GRDs_Enviadas DER\30ºMEDIÇÃO-26-12-2024 A 25-01-25\MR.DER-0911_25-SP 331\" xr:uid="{A3FFBAE8-C730-4A10-9931-195BFF673A98}"/>
    <hyperlink ref="AE180" r:id="rId1532" display="pw:\\SRVPW3.pls.planservi.com.br:Projetos\Documents\C0849 - DER\40_Emissao\03_GRD\0-GRDs_Enviadas DER\30ºMEDIÇÃO-26-12-2024 A 25-01-25\MR.DER-0911_25-SP 331\" xr:uid="{F37BA5E6-4100-4561-A927-CF0D00A05E21}"/>
    <hyperlink ref="AE181" r:id="rId1533" display="pw:\\SRVPW3.pls.planservi.com.br:Projetos\Documents\C0849 - DER\40_Emissao\03_GRD\0-GRDs_Enviadas DER\30ºMEDIÇÃO-26-12-2024 A 25-01-25\MR.DER-0911_25-SP 331\" xr:uid="{56A14484-E7DE-4673-9737-30941C7CA685}"/>
    <hyperlink ref="AE183" r:id="rId1534" display="pw:\\SRVPW3.pls.planservi.com.br:Projetos\Documents\C0849 - DER\40_Emissao\03_GRD\0-GRDs_Enviadas DER\30ºMEDIÇÃO-26-12-2024 A 25-01-25\MR.DER-0911_25-SP 331\" xr:uid="{62536200-066C-4FCD-A6B4-B35EE18953B8}"/>
    <hyperlink ref="AE184" r:id="rId1535" display="pw:\\SRVPW3.pls.planservi.com.br:Projetos\Documents\C0849 - DER\40_Emissao\03_GRD\0-GRDs_Enviadas DER\30ºMEDIÇÃO-26-12-2024 A 25-01-25\MR.DER-0911_25-SP 331\" xr:uid="{B61E9195-EFFA-45B7-AA15-115C3757DEF1}"/>
    <hyperlink ref="AE185" r:id="rId1536" display="pw:\\SRVPW3.pls.planservi.com.br:Projetos\Documents\C0849 - DER\40_Emissao\03_GRD\0-GRDs_Enviadas DER\30ºMEDIÇÃO-26-12-2024 A 25-01-25\MR.DER-0911_25-SP 331\" xr:uid="{FB4622AA-36F8-44C0-B3EB-6D4380AFDEA2}"/>
    <hyperlink ref="AE188" r:id="rId1537" display="pw:\\SRVPW3.pls.planservi.com.br:Projetos\Documents\C0849 - DER\40_Emissao\03_GRD\0-GRDs_Enviadas DER\30ºMEDIÇÃO-26-12-2024 A 25-01-25\MR.DER-0911_25-SP 331\" xr:uid="{7B4E58FB-B972-4588-8835-B8F877A905C9}"/>
    <hyperlink ref="AE189" r:id="rId1538" display="pw:\\SRVPW3.pls.planservi.com.br:Projetos\Documents\C0849 - DER\40_Emissao\03_GRD\0-GRDs_Enviadas DER\30ºMEDIÇÃO-26-12-2024 A 25-01-25\MR.DER-0911_25-SP 331\" xr:uid="{D610C487-7E8D-4132-9EBB-E4BDCF7BE80A}"/>
    <hyperlink ref="AE190" r:id="rId1539" display="pw:\\SRVPW3.pls.planservi.com.br:Projetos\Documents\C0849 - DER\40_Emissao\03_GRD\0-GRDs_Enviadas DER\30ºMEDIÇÃO-26-12-2024 A 25-01-25\MR.DER-0911_25-SP 331\" xr:uid="{8C61E6BB-6FB1-457F-A95A-9DEBED55885E}"/>
    <hyperlink ref="AE199" r:id="rId1540" display="pw:\\SRVPW3.pls.planservi.com.br:Projetos\Documents\C0849 - DER\40_Emissao\03_GRD\0-GRDs_Enviadas DER\30ºMEDIÇÃO-26-12-2024 A 25-01-25\MR.DER-0911_25-SP 331\" xr:uid="{29DD3665-4456-4CBA-9EB7-1D2F49B00E46}"/>
    <hyperlink ref="AE201" r:id="rId1541" display="pw:\\SRVPW3.pls.planservi.com.br:Projetos\Documents\C0849 - DER\40_Emissao\03_GRD\0-GRDs_Enviadas DER\30ºMEDIÇÃO-26-12-2024 A 25-01-25\MR.DER-0911_25-SP 331\" xr:uid="{15BB180D-3050-453D-9EA7-B5CFF77AF25C}"/>
    <hyperlink ref="AE207" r:id="rId1542" display="pw:\\SRVPW3.pls.planservi.com.br:Projetos\Documents\C0849 - DER\40_Emissao\03_GRD\0-GRDs_Enviadas DER\30ºMEDIÇÃO-26-12-2024 A 25-01-25\MR.DER-0911_25-SP 331\" xr:uid="{715732EC-EFF1-4C15-867F-CB83AE5E8953}"/>
    <hyperlink ref="AE211" r:id="rId1543" display="pw:\\SRVPW3.pls.planservi.com.br:Projetos\Documents\C0849 - DER\40_Emissao\03_GRD\0-GRDs_Enviadas DER\30ºMEDIÇÃO-26-12-2024 A 25-01-25\MR.DER-0911_25-SP 331\" xr:uid="{D1001BEC-5367-451B-89FE-95CA2E4AAA48}"/>
    <hyperlink ref="AE213" r:id="rId1544" display="pw:\\SRVPW3.pls.planservi.com.br:Projetos\Documents\C0849 - DER\40_Emissao\03_GRD\0-GRDs_Enviadas DER\30ºMEDIÇÃO-26-12-2024 A 25-01-25\MR.DER-0911_25-SP 331\" xr:uid="{5F3AA0C1-1437-46FA-98B0-460F37BA3348}"/>
    <hyperlink ref="AE214" r:id="rId1545" display="pw:\\SRVPW3.pls.planservi.com.br:Projetos\Documents\C0849 - DER\40_Emissao\03_GRD\0-GRDs_Enviadas DER\30ºMEDIÇÃO-26-12-2024 A 25-01-25\MR.DER-0911_25-SP 331\" xr:uid="{B79DE322-7C3D-46FD-8CBC-A9D942CAEF0A}"/>
    <hyperlink ref="AE216" r:id="rId1546" display="pw:\\SRVPW3.pls.planservi.com.br:Projetos\Documents\C0849 - DER\40_Emissao\03_GRD\0-GRDs_Enviadas DER\30ºMEDIÇÃO-26-12-2024 A 25-01-25\MR.DER-0911_25-SP 331\" xr:uid="{A915AFFA-4156-4006-9B5C-E82FF4296A1A}"/>
    <hyperlink ref="AE217" r:id="rId1547" display="pw:\\SRVPW3.pls.planservi.com.br:Projetos\Documents\C0849 - DER\40_Emissao\03_GRD\0-GRDs_Enviadas DER\30ºMEDIÇÃO-26-12-2024 A 25-01-25\MR.DER-0911_25-SP 331\" xr:uid="{3539A2B7-FD80-4975-B92B-C0EDAECB3545}"/>
    <hyperlink ref="AE218" r:id="rId1548" display="pw:\\SRVPW3.pls.planservi.com.br:Projetos\Documents\C0849 - DER\40_Emissao\03_GRD\0-GRDs_Enviadas DER\30ºMEDIÇÃO-26-12-2024 A 25-01-25\MR.DER-0911_25-SP 331\" xr:uid="{3A2374EB-4ED6-4911-8E41-4C7FB2CA3A4F}"/>
    <hyperlink ref="AE219" r:id="rId1549" display="pw:\\SRVPW3.pls.planservi.com.br:Projetos\Documents\C0849 - DER\40_Emissao\03_GRD\0-GRDs_Enviadas DER\30ºMEDIÇÃO-26-12-2024 A 25-01-25\MR.DER-0911_25-SP 331\" xr:uid="{B61A662B-A462-4C2A-BA99-7627D089BD3D}"/>
    <hyperlink ref="AE220" r:id="rId1550" display="pw:\\SRVPW3.pls.planservi.com.br:Projetos\Documents\C0849 - DER\40_Emissao\03_GRD\0-GRDs_Enviadas DER\30ºMEDIÇÃO-26-12-2024 A 25-01-25\MR.DER-0911_25-SP 331\" xr:uid="{136D427A-9533-415E-B4E1-44F9172ED441}"/>
    <hyperlink ref="AE221" r:id="rId1551" display="pw:\\SRVPW3.pls.planservi.com.br:Projetos\Documents\C0849 - DER\40_Emissao\03_GRD\0-GRDs_Enviadas DER\30ºMEDIÇÃO-26-12-2024 A 25-01-25\MR.DER-0911_25-SP 331\" xr:uid="{803AA910-5A13-4405-8C49-9161E5938D33}"/>
    <hyperlink ref="AE222" r:id="rId1552" display="pw:\\SRVPW3.pls.planservi.com.br:Projetos\Documents\C0849 - DER\40_Emissao\03_GRD\0-GRDs_Enviadas DER\30ºMEDIÇÃO-26-12-2024 A 25-01-25\MR.DER-0911_25-SP 331\" xr:uid="{7FF2458F-4C6E-4F16-AE16-E883A92D9C89}"/>
    <hyperlink ref="S182" r:id="rId1553" display="pw:\\SRVPW3.pls.planservi.com.br:Projetos\Documents\C0849 - DER\40_Emissao\03_GRD\0-GRDs_Enviadas DER\30ºMEDIÇÃO-26-12-2024 A 25-01-25\MR.DER-0911_25-SP 331\" xr:uid="{B9465CB3-BCE8-4D66-BFDB-657435D245DC}"/>
    <hyperlink ref="M182" r:id="rId1554" display="pw:\\SRVPW3.pls.planservi.com.br:Projetos\Documents\C0849 - DER\40_Emissao\03_GRD\0-GRDs_Enviadas DER\26ºMEDIÇÃO-26-08-2024 A 25-09-24\MR.DER-0760_24\" xr:uid="{232013C2-5A01-4512-B57A-8D2C2159D7CC}"/>
    <hyperlink ref="AE57" r:id="rId1555" display="pw:\\SRVPW3.pls.planservi.com.br:Projetos\Documents\C0849 - DER\40_Emissao\03_GRD\0-GRDs_Enviadas DER\31ºMEDIÇÃO-26-01-2025 A 25-02-25\MR.DER-0923_25\" xr:uid="{B2F34BE3-FED7-49A3-9F40-92E0C3BC42D9}"/>
    <hyperlink ref="AE58" r:id="rId1556" display="pw:\\SRVPW3.pls.planservi.com.br:Projetos\Documents\C0849 - DER\40_Emissao\03_GRD\0-GRDs_Enviadas DER\31ºMEDIÇÃO-26-01-2025 A 25-02-25\MR.DER-0923_25\" xr:uid="{D2C50FDE-9938-4792-B17D-A5B4382FE448}"/>
    <hyperlink ref="AE59" r:id="rId1557" display="pw:\\SRVPW3.pls.planservi.com.br:Projetos\Documents\C0849 - DER\40_Emissao\03_GRD\0-GRDs_Enviadas DER\31ºMEDIÇÃO-26-01-2025 A 25-02-25\MR.DER-0923_25\" xr:uid="{67982569-EF96-46F9-9BF5-D564FAF5A31B}"/>
    <hyperlink ref="AE60" r:id="rId1558" display="pw:\\SRVPW3.pls.planservi.com.br:Projetos\Documents\C0849 - DER\40_Emissao\03_GRD\0-GRDs_Enviadas DER\31ºMEDIÇÃO-26-01-2025 A 25-02-25\MR.DER-0923_25\" xr:uid="{66874865-DC99-4CE9-BAA8-28DF7BDE4711}"/>
    <hyperlink ref="AE61" r:id="rId1559" display="pw:\\SRVPW3.pls.planservi.com.br:Projetos\Documents\C0849 - DER\40_Emissao\03_GRD\0-GRDs_Enviadas DER\31ºMEDIÇÃO-26-01-2025 A 25-02-25\MR.DER-0923_25\" xr:uid="{E236DD11-D60D-4C6B-990F-8CC21316C333}"/>
    <hyperlink ref="AE62" r:id="rId1560" display="pw:\\SRVPW3.pls.planservi.com.br:Projetos\Documents\C0849 - DER\40_Emissao\03_GRD\0-GRDs_Enviadas DER\31ºMEDIÇÃO-26-01-2025 A 25-02-25\MR.DER-0923_25\" xr:uid="{D6F6D5FB-CF02-418A-A24B-477F6EA2EC2A}"/>
    <hyperlink ref="AE63" r:id="rId1561" display="pw:\\SRVPW3.pls.planservi.com.br:Projetos\Documents\C0849 - DER\40_Emissao\03_GRD\0-GRDs_Enviadas DER\31ºMEDIÇÃO-26-01-2025 A 25-02-25\MR.DER-0923_25\" xr:uid="{46830076-BB86-4880-A920-59194A118893}"/>
    <hyperlink ref="AE64" r:id="rId1562" display="pw:\\SRVPW3.pls.planservi.com.br:Projetos\Documents\C0849 - DER\40_Emissao\03_GRD\0-GRDs_Enviadas DER\31ºMEDIÇÃO-26-01-2025 A 25-02-25\MR.DER-0923_25\" xr:uid="{EC148C35-3A73-4CCE-98B4-D105B1B4D233}"/>
    <hyperlink ref="AE65" r:id="rId1563" display="pw:\\SRVPW3.pls.planservi.com.br:Projetos\Documents\C0849 - DER\40_Emissao\03_GRD\0-GRDs_Enviadas DER\31ºMEDIÇÃO-26-01-2025 A 25-02-25\MR.DER-0923_25\" xr:uid="{5B1CE999-4CC8-438C-BF8E-D70D7F6F7D71}"/>
    <hyperlink ref="AE66" r:id="rId1564" display="pw:\\SRVPW3.pls.planservi.com.br:Projetos\Documents\C0849 - DER\40_Emissao\03_GRD\0-GRDs_Enviadas DER\31ºMEDIÇÃO-26-01-2025 A 25-02-25\MR.DER-0923_25\" xr:uid="{0DBF7ACE-8FCF-49DE-B0DF-D5C9A74779C4}"/>
    <hyperlink ref="AE67" r:id="rId1565" display="pw:\\SRVPW3.pls.planservi.com.br:Projetos\Documents\C0849 - DER\40_Emissao\03_GRD\0-GRDs_Enviadas DER\31ºMEDIÇÃO-26-01-2025 A 25-02-25\MR.DER-0923_25\" xr:uid="{4F8C79C6-D639-4EE0-9DAF-0BD5F16205AA}"/>
    <hyperlink ref="AE68" r:id="rId1566" display="pw:\\SRVPW3.pls.planservi.com.br:Projetos\Documents\C0849 - DER\40_Emissao\03_GRD\0-GRDs_Enviadas DER\31ºMEDIÇÃO-26-01-2025 A 25-02-25\MR.DER-0923_25\" xr:uid="{407A7F66-902F-4FE7-AC69-49DF21E99E94}"/>
    <hyperlink ref="AE69" r:id="rId1567" display="pw:\\SRVPW3.pls.planservi.com.br:Projetos\Documents\C0849 - DER\40_Emissao\03_GRD\0-GRDs_Enviadas DER\31ºMEDIÇÃO-26-01-2025 A 25-02-25\MR.DER-0923_25\" xr:uid="{EC246D37-2B86-4D2B-ABBC-CD42DC8ADD92}"/>
    <hyperlink ref="AE70" r:id="rId1568" display="pw:\\SRVPW3.pls.planservi.com.br:Projetos\Documents\C0849 - DER\40_Emissao\03_GRD\0-GRDs_Enviadas DER\31ºMEDIÇÃO-26-01-2025 A 25-02-25\MR.DER-0923_25\" xr:uid="{F80F6177-F80B-48DA-8756-27FC55B1E8D7}"/>
    <hyperlink ref="AE71" r:id="rId1569" display="pw:\\SRVPW3.pls.planservi.com.br:Projetos\Documents\C0849 - DER\40_Emissao\03_GRD\0-GRDs_Enviadas DER\31ºMEDIÇÃO-26-01-2025 A 25-02-25\MR.DER-0923_25\" xr:uid="{D064F041-62C0-4194-95F6-DE724051E5A5}"/>
    <hyperlink ref="AE72" r:id="rId1570" display="pw:\\SRVPW3.pls.planservi.com.br:Projetos\Documents\C0849 - DER\40_Emissao\03_GRD\0-GRDs_Enviadas DER\31ºMEDIÇÃO-26-01-2025 A 25-02-25\MR.DER-0923_25\" xr:uid="{1E30F1BC-993B-4034-97A4-5584511EFAEC}"/>
    <hyperlink ref="AE73" r:id="rId1571" display="pw:\\SRVPW3.pls.planservi.com.br:Projetos\Documents\C0849 - DER\40_Emissao\03_GRD\0-GRDs_Enviadas DER\31ºMEDIÇÃO-26-01-2025 A 25-02-25\MR.DER-0923_25\" xr:uid="{AF21AB12-A3C4-42CD-B493-2BE98450DBFB}"/>
    <hyperlink ref="AE74" r:id="rId1572" display="pw:\\SRVPW3.pls.planservi.com.br:Projetos\Documents\C0849 - DER\40_Emissao\03_GRD\0-GRDs_Enviadas DER\31ºMEDIÇÃO-26-01-2025 A 25-02-25\MR.DER-0923_25\" xr:uid="{FE3E25DB-AEFD-4156-8C01-B1080362304C}"/>
    <hyperlink ref="AE75" r:id="rId1573" display="pw:\\SRVPW3.pls.planservi.com.br:Projetos\Documents\C0849 - DER\40_Emissao\03_GRD\0-GRDs_Enviadas DER\31ºMEDIÇÃO-26-01-2025 A 25-02-25\MR.DER-0923_25\" xr:uid="{C75E414C-8410-4074-A383-95BCB3351FA8}"/>
    <hyperlink ref="AE76" r:id="rId1574" display="pw:\\SRVPW3.pls.planservi.com.br:Projetos\Documents\C0849 - DER\40_Emissao\03_GRD\0-GRDs_Enviadas DER\31ºMEDIÇÃO-26-01-2025 A 25-02-25\MR.DER-0923_25\" xr:uid="{45EB78AE-73D8-4F4C-9F50-DD01A5451188}"/>
    <hyperlink ref="AE77" r:id="rId1575" display="pw:\\SRVPW3.pls.planservi.com.br:Projetos\Documents\C0849 - DER\40_Emissao\03_GRD\0-GRDs_Enviadas DER\31ºMEDIÇÃO-26-01-2025 A 25-02-25\MR.DER-0923_25\" xr:uid="{A5D9163B-5EE0-4303-89E7-A1593C81BA65}"/>
    <hyperlink ref="AE78" r:id="rId1576" display="pw:\\SRVPW3.pls.planservi.com.br:Projetos\Documents\C0849 - DER\40_Emissao\03_GRD\0-GRDs_Enviadas DER\31ºMEDIÇÃO-26-01-2025 A 25-02-25\MR.DER-0923_25\" xr:uid="{35C26C3F-2F56-41F6-AC5F-01272EF684B0}"/>
    <hyperlink ref="AE79" r:id="rId1577" display="pw:\\SRVPW3.pls.planservi.com.br:Projetos\Documents\C0849 - DER\40_Emissao\03_GRD\0-GRDs_Enviadas DER\31ºMEDIÇÃO-26-01-2025 A 25-02-25\MR.DER-0923_25\" xr:uid="{DFFC987D-EDCF-48AA-ABE7-2B4931F1D7B7}"/>
    <hyperlink ref="AE80" r:id="rId1578" display="pw:\\SRVPW3.pls.planservi.com.br:Projetos\Documents\C0849 - DER\40_Emissao\03_GRD\0-GRDs_Enviadas DER\31ºMEDIÇÃO-26-01-2025 A 25-02-25\MR.DER-0923_25\" xr:uid="{F0B3AA6B-DC90-4723-AC18-AFD6267E36B6}"/>
    <hyperlink ref="AE81" r:id="rId1579" display="pw:\\SRVPW3.pls.planservi.com.br:Projetos\Documents\C0849 - DER\40_Emissao\03_GRD\0-GRDs_Enviadas DER\31ºMEDIÇÃO-26-01-2025 A 25-02-25\MR.DER-0923_25\" xr:uid="{F10715F4-34BA-44EC-820A-AD533A7B9FDF}"/>
    <hyperlink ref="AE82" r:id="rId1580" display="pw:\\SRVPW3.pls.planservi.com.br:Projetos\Documents\C0849 - DER\40_Emissao\03_GRD\0-GRDs_Enviadas DER\31ºMEDIÇÃO-26-01-2025 A 25-02-25\MR.DER-0923_25\" xr:uid="{D014039B-1A4D-43D6-9832-65A65B91413F}"/>
    <hyperlink ref="AE83" r:id="rId1581" display="pw:\\SRVPW3.pls.planservi.com.br:Projetos\Documents\C0849 - DER\40_Emissao\03_GRD\0-GRDs_Enviadas DER\31ºMEDIÇÃO-26-01-2025 A 25-02-25\MR.DER-0923_25\" xr:uid="{61757595-6470-4C15-A2B7-6D17D40A2070}"/>
    <hyperlink ref="AE84" r:id="rId1582" display="pw:\\SRVPW3.pls.planservi.com.br:Projetos\Documents\C0849 - DER\40_Emissao\03_GRD\0-GRDs_Enviadas DER\31ºMEDIÇÃO-26-01-2025 A 25-02-25\MR.DER-0923_25\" xr:uid="{6358FF6C-0379-4725-A5D7-34485983D482}"/>
    <hyperlink ref="AE85" r:id="rId1583" display="pw:\\SRVPW3.pls.planservi.com.br:Projetos\Documents\C0849 - DER\40_Emissao\03_GRD\0-GRDs_Enviadas DER\31ºMEDIÇÃO-26-01-2025 A 25-02-25\MR.DER-0923_25\" xr:uid="{1FFFEB12-887F-4BD3-92B1-2131495D992E}"/>
    <hyperlink ref="AE86" r:id="rId1584" display="pw:\\SRVPW3.pls.planservi.com.br:Projetos\Documents\C0849 - DER\40_Emissao\03_GRD\0-GRDs_Enviadas DER\31ºMEDIÇÃO-26-01-2025 A 25-02-25\MR.DER-0923_25\" xr:uid="{18F441BC-AB79-40AC-8C2C-98C76914467B}"/>
    <hyperlink ref="AE87" r:id="rId1585" display="pw:\\SRVPW3.pls.planservi.com.br:Projetos\Documents\C0849 - DER\40_Emissao\03_GRD\0-GRDs_Enviadas DER\31ºMEDIÇÃO-26-01-2025 A 25-02-25\MR.DER-0923_25\" xr:uid="{42D01459-72A9-475B-85E6-537D1BBF74F6}"/>
    <hyperlink ref="AE88" r:id="rId1586" display="pw:\\SRVPW3.pls.planservi.com.br:Projetos\Documents\C0849 - DER\40_Emissao\03_GRD\0-GRDs_Enviadas DER\31ºMEDIÇÃO-26-01-2025 A 25-02-25\MR.DER-0923_25\" xr:uid="{05F5887F-B87F-4F93-BDDE-88171B54A5C7}"/>
    <hyperlink ref="AE89" r:id="rId1587" display="pw:\\SRVPW3.pls.planservi.com.br:Projetos\Documents\C0849 - DER\40_Emissao\03_GRD\0-GRDs_Enviadas DER\31ºMEDIÇÃO-26-01-2025 A 25-02-25\MR.DER-0923_25\" xr:uid="{2F6C1F1D-FDBF-43A9-9736-822632ACBBAB}"/>
    <hyperlink ref="AE90" r:id="rId1588" display="pw:\\SRVPW3.pls.planservi.com.br:Projetos\Documents\C0849 - DER\40_Emissao\03_GRD\0-GRDs_Enviadas DER\31ºMEDIÇÃO-26-01-2025 A 25-02-25\MR.DER-0923_25\" xr:uid="{FEF170D2-F25D-4C1A-9588-144C89A4D5D1}"/>
    <hyperlink ref="AE91" r:id="rId1589" display="pw:\\SRVPW3.pls.planservi.com.br:Projetos\Documents\C0849 - DER\40_Emissao\03_GRD\0-GRDs_Enviadas DER\31ºMEDIÇÃO-26-01-2025 A 25-02-25\MR.DER-0923_25\" xr:uid="{FEA57620-C7F9-499F-9CC9-40B4C088152B}"/>
    <hyperlink ref="AE92" r:id="rId1590" display="pw:\\SRVPW3.pls.planservi.com.br:Projetos\Documents\C0849 - DER\40_Emissao\03_GRD\0-GRDs_Enviadas DER\31ºMEDIÇÃO-26-01-2025 A 25-02-25\MR.DER-0923_25\" xr:uid="{A0D0AF51-FA41-4B61-8AA7-46F10E71C6BF}"/>
    <hyperlink ref="AE93" r:id="rId1591" display="pw:\\SRVPW3.pls.planservi.com.br:Projetos\Documents\C0849 - DER\40_Emissao\03_GRD\0-GRDs_Enviadas DER\31ºMEDIÇÃO-26-01-2025 A 25-02-25\MR.DER-0923_25\" xr:uid="{D6890EBE-5557-45A9-9CC3-1D03D077B380}"/>
    <hyperlink ref="AE94" r:id="rId1592" display="pw:\\SRVPW3.pls.planservi.com.br:Projetos\Documents\C0849 - DER\40_Emissao\03_GRD\0-GRDs_Enviadas DER\31ºMEDIÇÃO-26-01-2025 A 25-02-25\MR.DER-0923_25\" xr:uid="{9766C580-A14E-4B98-821D-E0F89B0D1243}"/>
    <hyperlink ref="AE95" r:id="rId1593" display="pw:\\SRVPW3.pls.planservi.com.br:Projetos\Documents\C0849 - DER\40_Emissao\03_GRD\0-GRDs_Enviadas DER\31ºMEDIÇÃO-26-01-2025 A 25-02-25\MR.DER-0923_25\" xr:uid="{BFBF8FF5-A4D3-46FB-87BC-D60E2DBD95A8}"/>
    <hyperlink ref="AE96" r:id="rId1594" display="pw:\\SRVPW3.pls.planservi.com.br:Projetos\Documents\C0849 - DER\40_Emissao\03_GRD\0-GRDs_Enviadas DER\31ºMEDIÇÃO-26-01-2025 A 25-02-25\MR.DER-0923_25\" xr:uid="{1C7E90A5-733A-4FBD-9606-ED3688F9A1A9}"/>
    <hyperlink ref="AE97" r:id="rId1595" display="pw:\\SRVPW3.pls.planservi.com.br:Projetos\Documents\C0849 - DER\40_Emissao\03_GRD\0-GRDs_Enviadas DER\31ºMEDIÇÃO-26-01-2025 A 25-02-25\MR.DER-0923_25\" xr:uid="{39A5CF42-9CD3-45C0-89F0-1164AA526689}"/>
    <hyperlink ref="AE98" r:id="rId1596" display="pw:\\SRVPW3.pls.planservi.com.br:Projetos\Documents\C0849 - DER\40_Emissao\03_GRD\0-GRDs_Enviadas DER\31ºMEDIÇÃO-26-01-2025 A 25-02-25\MR.DER-0923_25\" xr:uid="{745B187A-97B1-4A1A-AC88-19EA033F52E6}"/>
    <hyperlink ref="AE99" r:id="rId1597" display="pw:\\SRVPW3.pls.planservi.com.br:Projetos\Documents\C0849 - DER\40_Emissao\03_GRD\0-GRDs_Enviadas DER\31ºMEDIÇÃO-26-01-2025 A 25-02-25\MR.DER-0923_25\" xr:uid="{4ABFDCEC-8A43-418B-A5E4-E79F7DF76985}"/>
    <hyperlink ref="AE116" r:id="rId1598" display="pw:\\SRVPW3.pls.planservi.com.br:Projetos\Documents\C0849 - DER\40_Emissao\03_GRD\0-GRDs_Enviadas DER\31ºMEDIÇÃO-26-01-2025 A 25-02-25\MR.DER-0936_25\" xr:uid="{9FB3FB78-67EE-42F7-811E-59DC684D86F4}"/>
    <hyperlink ref="AE117" r:id="rId1599" display="pw:\\SRVPW3.pls.planservi.com.br:Projetos\Documents\C0849 - DER\40_Emissao\03_GRD\0-GRDs_Enviadas DER\31ºMEDIÇÃO-26-01-2025 A 25-02-25\MR.DER-0936_25\" xr:uid="{8D77FE4B-13E9-40D2-8C5A-014E28A7C9F5}"/>
    <hyperlink ref="AE119" r:id="rId1600" display="pw:\\SRVPW3.pls.planservi.com.br:Projetos\Documents\C0849 - DER\40_Emissao\03_GRD\0-GRDs_Enviadas DER\31ºMEDIÇÃO-26-01-2025 A 25-02-25\MR.DER-0936_25\" xr:uid="{9547426A-9481-4165-A614-970A86B1A0B1}"/>
    <hyperlink ref="AK158" r:id="rId1601" display="pw:\\SRVPW3.pls.planservi.com.br:Projetos\Documents\C0849 - DER\40_Emissao\03_GRD\0-GRDs_Enviadas DER\31ºMEDIÇÃO-26-01-2025 A 25-02-25\MR.DER-0936_25\" xr:uid="{6E422FCB-25C8-44F9-8A7E-40C8C1681DDB}"/>
    <hyperlink ref="AK159" r:id="rId1602" display="pw:\\SRVPW3.pls.planservi.com.br:Projetos\Documents\C0849 - DER\40_Emissao\03_GRD\0-GRDs_Enviadas DER\31ºMEDIÇÃO-26-01-2025 A 25-02-25\MR.DER-0936_25\" xr:uid="{0BF98DCA-B7B1-488A-B26B-E6629EDAC98C}"/>
    <hyperlink ref="AK165" r:id="rId1603" display="pw:\\SRVPW3.pls.planservi.com.br:Projetos\Documents\C0849 - DER\40_Emissao\03_GRD\0-GRDs_Enviadas DER\31ºMEDIÇÃO-26-01-2025 A 25-02-25\MR.DER-0936_25\" xr:uid="{A7F42AEE-F765-48E0-AC89-2AE491B5D958}"/>
    <hyperlink ref="AK166" r:id="rId1604" display="pw:\\SRVPW3.pls.planservi.com.br:Projetos\Documents\C0849 - DER\40_Emissao\03_GRD\0-GRDs_Enviadas DER\31ºMEDIÇÃO-26-01-2025 A 25-02-25\MR.DER-0936_25\" xr:uid="{E4ACD355-2EC6-4B6A-9BC0-B2C2FAD8B8C4}"/>
    <hyperlink ref="AK167" r:id="rId1605" display="pw:\\SRVPW3.pls.planservi.com.br:Projetos\Documents\C0849 - DER\40_Emissao\03_GRD\0-GRDs_Enviadas DER\31ºMEDIÇÃO-26-01-2025 A 25-02-25\MR.DER-0936_25\" xr:uid="{DA96FDC2-3282-4792-87D4-82E2B9AEAC05}"/>
    <hyperlink ref="AK168" r:id="rId1606" display="pw:\\SRVPW3.pls.planservi.com.br:Projetos\Documents\C0849 - DER\40_Emissao\03_GRD\0-GRDs_Enviadas DER\31ºMEDIÇÃO-26-01-2025 A 25-02-25\MR.DER-0936_25\" xr:uid="{E3073001-18EF-4761-BAB9-D588B04410EB}"/>
    <hyperlink ref="AE170" r:id="rId1607" display="pw:\\SRVPW3.pls.planservi.com.br:Projetos\Documents\C0849 - DER\40_Emissao\03_GRD\0-GRDs_Enviadas DER\31ºMEDIÇÃO-26-01-2025 A 25-02-25\MR.DER-0936_25\" xr:uid="{3C058632-474D-415C-8C18-AB9F575119A8}"/>
    <hyperlink ref="AE171" r:id="rId1608" display="pw:\\SRVPW3.pls.planservi.com.br:Projetos\Documents\C0849 - DER\40_Emissao\03_GRD\0-GRDs_Enviadas DER\31ºMEDIÇÃO-26-01-2025 A 25-02-25\MR.DER-0936_25\" xr:uid="{106ADE83-6633-4FAE-979D-47EE24B0CA39}"/>
    <hyperlink ref="AE172" r:id="rId1609" display="pw:\\SRVPW3.pls.planservi.com.br:Projetos\Documents\C0849 - DER\40_Emissao\03_GRD\0-GRDs_Enviadas DER\31ºMEDIÇÃO-26-01-2025 A 25-02-25\MR.DER-0936_25\" xr:uid="{C5EA3F16-1CA7-452F-992E-F1719AB0DFC6}"/>
    <hyperlink ref="AE173" r:id="rId1610" display="pw:\\SRVPW3.pls.planservi.com.br:Projetos\Documents\C0849 - DER\40_Emissao\03_GRD\0-GRDs_Enviadas DER\31ºMEDIÇÃO-26-01-2025 A 25-02-25\MR.DER-0936_25\" xr:uid="{E3027E92-DC04-4F0A-9380-8B19CA2F91E5}"/>
    <hyperlink ref="AE174" r:id="rId1611" display="pw:\\SRVPW3.pls.planservi.com.br:Projetos\Documents\C0849 - DER\40_Emissao\03_GRD\0-GRDs_Enviadas DER\31ºMEDIÇÃO-26-01-2025 A 25-02-25\MR.DER-0936_25\" xr:uid="{91434172-E67E-4846-8302-83671B5B0197}"/>
    <hyperlink ref="AE175" r:id="rId1612" display="pw:\\SRVPW3.pls.planservi.com.br:Projetos\Documents\C0849 - DER\40_Emissao\03_GRD\0-GRDs_Enviadas DER\31ºMEDIÇÃO-26-01-2025 A 25-02-25\MR.DER-0936_25\" xr:uid="{5C7536DE-E9CE-4057-9DB9-BFAC3AEB9946}"/>
    <hyperlink ref="AK189" r:id="rId1613" display="pw:\\SRVPW3.pls.planservi.com.br:Projetos\Documents\C0849 - DER\40_Emissao\03_GRD\0-GRDs_Enviadas DER\31ºMEDIÇÃO-26-01-2025 A 25-02-25\MR.DER-0936_25\" xr:uid="{07B1F9AE-CC9B-4315-85AD-4E274363650A}"/>
    <hyperlink ref="AK188" r:id="rId1614" display="pw:\\SRVPW3.pls.planservi.com.br:Projetos\Documents\C0849 - DER\40_Emissao\03_GRD\0-GRDs_Enviadas DER\31ºMEDIÇÃO-26-01-2025 A 25-02-25\MR.DER-0936_25\" xr:uid="{0338C0DB-3420-4733-8C3E-A8EF1FE2830D}"/>
    <hyperlink ref="AK199" r:id="rId1615" display="pw:\\SRVPW3.pls.planservi.com.br:Projetos\Documents\C0849 - DER\40_Emissao\03_GRD\0-GRDs_Enviadas DER\31ºMEDIÇÃO-26-01-2025 A 25-02-25\MR.DER-0936_25\" xr:uid="{BEE7F0F9-1E73-4577-A08D-99446A83BEB0}"/>
    <hyperlink ref="AK201" r:id="rId1616" display="pw:\\SRVPW3.pls.planservi.com.br:Projetos\Documents\C0849 - DER\40_Emissao\03_GRD\0-GRDs_Enviadas DER\31ºMEDIÇÃO-26-01-2025 A 25-02-25\MR.DER-0936_25\" xr:uid="{F467BA2F-3B51-48AE-963F-20EC67587950}"/>
    <hyperlink ref="AK211" r:id="rId1617" display="pw:\\SRVPW3.pls.planservi.com.br:Projetos\Documents\C0849 - DER\40_Emissao\03_GRD\0-GRDs_Enviadas DER\31ºMEDIÇÃO-26-01-2025 A 25-02-25\MR.DER-0936_25\" xr:uid="{A4103795-B9B3-47DA-A1A3-C3366F7635FA}"/>
    <hyperlink ref="AK213" r:id="rId1618" display="pw:\\SRVPW3.pls.planservi.com.br:Projetos\Documents\C0849 - DER\40_Emissao\03_GRD\0-GRDs_Enviadas DER\31ºMEDIÇÃO-26-01-2025 A 25-02-25\MR.DER-0936_25\" xr:uid="{25C78DE4-B392-442C-8DD0-11A6D4D3C969}"/>
    <hyperlink ref="S472" r:id="rId1619" display="pw:\\SRVPW3.pls.planservi.com.br:Projetos\Documents\C0849 - DER\40_Emissao\03_GRD\0-GRDs_Enviadas DER\31ºMEDIÇÃO-26-01-2025 A 25-02-25\MR.DER-0935_25\" xr:uid="{EA2B9515-6D02-423C-82ED-2CCFF5ED428F}"/>
    <hyperlink ref="S473" r:id="rId1620" display="pw:\\SRVPW3.pls.planservi.com.br:Projetos\Documents\C0849 - DER\40_Emissao\03_GRD\0-GRDs_Enviadas DER\31ºMEDIÇÃO-26-01-2025 A 25-02-25\MR.DER-0935_25\" xr:uid="{2265DE76-4FDC-4669-A3FF-B0931A650A33}"/>
    <hyperlink ref="S474" r:id="rId1621" display="pw:\\SRVPW3.pls.planservi.com.br:Projetos\Documents\C0849 - DER\40_Emissao\03_GRD\0-GRDs_Enviadas DER\31ºMEDIÇÃO-26-01-2025 A 25-02-25\MR.DER-0935_25\" xr:uid="{A7082E87-A2AA-48B7-836E-570D5BE78478}"/>
    <hyperlink ref="S475" r:id="rId1622" display="pw:\\SRVPW3.pls.planservi.com.br:Projetos\Documents\C0849 - DER\40_Emissao\03_GRD\0-GRDs_Enviadas DER\31ºMEDIÇÃO-26-01-2025 A 25-02-25\MR.DER-0935_25\" xr:uid="{119EE6C1-10C8-4FD2-B7E8-3DF371A56955}"/>
    <hyperlink ref="S476" r:id="rId1623" display="pw:\\SRVPW3.pls.planservi.com.br:Projetos\Documents\C0849 - DER\40_Emissao\03_GRD\0-GRDs_Enviadas DER\31ºMEDIÇÃO-26-01-2025 A 25-02-25\MR.DER-0935_25\" xr:uid="{D24873AB-DB17-4E24-BB55-D3A66EB9EC5C}"/>
    <hyperlink ref="S477" r:id="rId1624" display="pw:\\SRVPW3.pls.planservi.com.br:Projetos\Documents\C0849 - DER\40_Emissao\03_GRD\0-GRDs_Enviadas DER\31ºMEDIÇÃO-26-01-2025 A 25-02-25\MR.DER-0935_25\" xr:uid="{8E8125E4-60F8-4BF7-BCB2-D13DDF753235}"/>
    <hyperlink ref="S478" r:id="rId1625" display="pw:\\SRVPW3.pls.planservi.com.br:Projetos\Documents\C0849 - DER\40_Emissao\03_GRD\0-GRDs_Enviadas DER\31ºMEDIÇÃO-26-01-2025 A 25-02-25\MR.DER-0935_25\" xr:uid="{4A3B83B0-D438-47F5-9EAA-6E44366C5B49}"/>
    <hyperlink ref="S479" r:id="rId1626" display="pw:\\SRVPW3.pls.planservi.com.br:Projetos\Documents\C0849 - DER\40_Emissao\03_GRD\0-GRDs_Enviadas DER\31ºMEDIÇÃO-26-01-2025 A 25-02-25\MR.DER-0935_25\" xr:uid="{447457E2-CD06-4638-A10E-D956E52E21FA}"/>
    <hyperlink ref="S480" r:id="rId1627" display="pw:\\SRVPW3.pls.planservi.com.br:Projetos\Documents\C0849 - DER\40_Emissao\03_GRD\0-GRDs_Enviadas DER\31ºMEDIÇÃO-26-01-2025 A 25-02-25\MR.DER-0935_25\" xr:uid="{ED12132B-0C6D-4A08-AEAD-492D65498CD2}"/>
    <hyperlink ref="S481" r:id="rId1628" display="pw:\\SRVPW3.pls.planservi.com.br:Projetos\Documents\C0849 - DER\40_Emissao\03_GRD\0-GRDs_Enviadas DER\31ºMEDIÇÃO-26-01-2025 A 25-02-25\MR.DER-0935_25\" xr:uid="{C701D691-A6F7-450B-886C-F48A34861CF8}"/>
    <hyperlink ref="S482" r:id="rId1629" display="pw:\\SRVPW3.pls.planservi.com.br:Projetos\Documents\C0849 - DER\40_Emissao\03_GRD\0-GRDs_Enviadas DER\31ºMEDIÇÃO-26-01-2025 A 25-02-25\MR.DER-0935_25\" xr:uid="{9765A2A5-3BC9-44F5-8FE3-A03480751D28}"/>
    <hyperlink ref="S483" r:id="rId1630" display="pw:\\SRVPW3.pls.planservi.com.br:Projetos\Documents\C0849 - DER\40_Emissao\03_GRD\0-GRDs_Enviadas DER\31ºMEDIÇÃO-26-01-2025 A 25-02-25\MR.DER-0935_25\" xr:uid="{43AEA4D5-1149-468D-BA17-98861024EFF6}"/>
    <hyperlink ref="S484" r:id="rId1631" display="pw:\\SRVPW3.pls.planservi.com.br:Projetos\Documents\C0849 - DER\40_Emissao\03_GRD\0-GRDs_Enviadas DER\31ºMEDIÇÃO-26-01-2025 A 25-02-25\MR.DER-0935_25\" xr:uid="{3EE28DBB-8223-4C72-BB2E-25728E1BCCE5}"/>
    <hyperlink ref="S485" r:id="rId1632" display="pw:\\SRVPW3.pls.planservi.com.br:Projetos\Documents\C0849 - DER\40_Emissao\03_GRD\0-GRDs_Enviadas DER\31ºMEDIÇÃO-26-01-2025 A 25-02-25\MR.DER-0935_25\" xr:uid="{529B2D6E-5840-4D17-94FE-F5F7F06B298D}"/>
    <hyperlink ref="S486" r:id="rId1633" display="pw:\\SRVPW3.pls.planservi.com.br:Projetos\Documents\C0849 - DER\40_Emissao\03_GRD\0-GRDs_Enviadas DER\31ºMEDIÇÃO-26-01-2025 A 25-02-25\MR.DER-0935_25\" xr:uid="{B23799E9-9EF1-4FC6-B8B8-BD2D081D9939}"/>
    <hyperlink ref="S487" r:id="rId1634" display="pw:\\SRVPW3.pls.planservi.com.br:Projetos\Documents\C0849 - DER\40_Emissao\03_GRD\0-GRDs_Enviadas DER\31ºMEDIÇÃO-26-01-2025 A 25-02-25\MR.DER-0935_25\" xr:uid="{A59695C4-50B2-4C2B-8446-756E699C9A20}"/>
    <hyperlink ref="S488" r:id="rId1635" display="pw:\\SRVPW3.pls.planservi.com.br:Projetos\Documents\C0849 - DER\40_Emissao\03_GRD\0-GRDs_Enviadas DER\31ºMEDIÇÃO-26-01-2025 A 25-02-25\MR.DER-0935_25\" xr:uid="{97ED5439-5A2A-4C6E-BCA5-0F8131A60C7B}"/>
    <hyperlink ref="S489" r:id="rId1636" display="pw:\\SRVPW3.pls.planservi.com.br:Projetos\Documents\C0849 - DER\40_Emissao\03_GRD\0-GRDs_Enviadas DER\31ºMEDIÇÃO-26-01-2025 A 25-02-25\MR.DER-0935_25\" xr:uid="{3E150737-855C-42D0-8E16-D9DE51E175BC}"/>
    <hyperlink ref="S490" r:id="rId1637" display="pw:\\SRVPW3.pls.planservi.com.br:Projetos\Documents\C0849 - DER\40_Emissao\03_GRD\0-GRDs_Enviadas DER\31ºMEDIÇÃO-26-01-2025 A 25-02-25\MR.DER-0935_25\" xr:uid="{82A2E5E8-3160-4EC9-900E-DFEE96209802}"/>
    <hyperlink ref="S491" r:id="rId1638" display="pw:\\SRVPW3.pls.planservi.com.br:Projetos\Documents\C0849 - DER\40_Emissao\03_GRD\0-GRDs_Enviadas DER\31ºMEDIÇÃO-26-01-2025 A 25-02-25\MR.DER-0935_25\" xr:uid="{2F0F97AF-B66C-45DE-B7E6-4D8C2916BBBA}"/>
    <hyperlink ref="S492" r:id="rId1639" display="pw:\\SRVPW3.pls.planservi.com.br:Projetos\Documents\C0849 - DER\40_Emissao\03_GRD\0-GRDs_Enviadas DER\31ºMEDIÇÃO-26-01-2025 A 25-02-25\MR.DER-0935_25\" xr:uid="{0CF6503B-EEA0-4F81-B56E-DA70678DC1B8}"/>
    <hyperlink ref="S493" r:id="rId1640" display="pw:\\SRVPW3.pls.planservi.com.br:Projetos\Documents\C0849 - DER\40_Emissao\03_GRD\0-GRDs_Enviadas DER\31ºMEDIÇÃO-26-01-2025 A 25-02-25\MR.DER-0935_25\" xr:uid="{DEB539F2-D2C0-4648-A120-5BF2EF94CD4A}"/>
    <hyperlink ref="S494" r:id="rId1641" display="pw:\\SRVPW3.pls.planservi.com.br:Projetos\Documents\C0849 - DER\40_Emissao\03_GRD\0-GRDs_Enviadas DER\31ºMEDIÇÃO-26-01-2025 A 25-02-25\MR.DER-0935_25\" xr:uid="{EB9B8946-79D1-458F-B4AF-D3C94B300E92}"/>
    <hyperlink ref="S495" r:id="rId1642" display="pw:\\SRVPW3.pls.planservi.com.br:Projetos\Documents\C0849 - DER\40_Emissao\03_GRD\0-GRDs_Enviadas DER\31ºMEDIÇÃO-26-01-2025 A 25-02-25\MR.DER-0935_25\" xr:uid="{D1DAD2BC-6526-4DAF-931E-C84A4CA05106}"/>
    <hyperlink ref="S496" r:id="rId1643" display="pw:\\SRVPW3.pls.planservi.com.br:Projetos\Documents\C0849 - DER\40_Emissao\03_GRD\0-GRDs_Enviadas DER\31ºMEDIÇÃO-26-01-2025 A 25-02-25\MR.DER-0935_25\" xr:uid="{1443C157-49CD-4A30-853F-4E6BA36AEF8F}"/>
    <hyperlink ref="S497" r:id="rId1644" display="pw:\\SRVPW3.pls.planservi.com.br:Projetos\Documents\C0849 - DER\40_Emissao\03_GRD\0-GRDs_Enviadas DER\31ºMEDIÇÃO-26-01-2025 A 25-02-25\MR.DER-0935_25\" xr:uid="{21665425-F0B5-4C91-A5AA-E741E52B62A8}"/>
    <hyperlink ref="S498" r:id="rId1645" display="pw:\\SRVPW3.pls.planservi.com.br:Projetos\Documents\C0849 - DER\40_Emissao\03_GRD\0-GRDs_Enviadas DER\31ºMEDIÇÃO-26-01-2025 A 25-02-25\MR.DER-0935_25\" xr:uid="{7C742DAA-9276-4D0F-A171-A8984A413353}"/>
    <hyperlink ref="S499" r:id="rId1646" display="pw:\\SRVPW3.pls.planservi.com.br:Projetos\Documents\C0849 - DER\40_Emissao\03_GRD\0-GRDs_Enviadas DER\31ºMEDIÇÃO-26-01-2025 A 25-02-25\MR.DER-0935_25\" xr:uid="{50FB3F23-59D2-45C6-92A3-2704360940A4}"/>
    <hyperlink ref="S500" r:id="rId1647" display="pw:\\SRVPW3.pls.planservi.com.br:Projetos\Documents\C0849 - DER\40_Emissao\03_GRD\0-GRDs_Enviadas DER\31ºMEDIÇÃO-26-01-2025 A 25-02-25\MR.DER-0935_25\" xr:uid="{BF850195-D53E-4170-87B5-6F6BF102E408}"/>
    <hyperlink ref="S501" r:id="rId1648" display="pw:\\SRVPW3.pls.planservi.com.br:Projetos\Documents\C0849 - DER\40_Emissao\03_GRD\0-GRDs_Enviadas DER\31ºMEDIÇÃO-26-01-2025 A 25-02-25\MR.DER-0935_25\" xr:uid="{5DE7A2F9-0816-4D70-BB1A-6658FEEC20AF}"/>
    <hyperlink ref="S502" r:id="rId1649" display="pw:\\SRVPW3.pls.planservi.com.br:Projetos\Documents\C0849 - DER\40_Emissao\03_GRD\0-GRDs_Enviadas DER\31ºMEDIÇÃO-26-01-2025 A 25-02-25\MR.DER-0935_25\" xr:uid="{C224C4C8-C272-406D-959B-0A251E0DD967}"/>
    <hyperlink ref="S503" r:id="rId1650" display="pw:\\SRVPW3.pls.planservi.com.br:Projetos\Documents\C0849 - DER\40_Emissao\03_GRD\0-GRDs_Enviadas DER\31ºMEDIÇÃO-26-01-2025 A 25-02-25\MR.DER-0935_25\" xr:uid="{3D546DCC-158D-4478-A1C6-C61555F9845E}"/>
    <hyperlink ref="S504" r:id="rId1651" display="pw:\\SRVPW3.pls.planservi.com.br:Projetos\Documents\C0849 - DER\40_Emissao\03_GRD\0-GRDs_Enviadas DER\31ºMEDIÇÃO-26-01-2025 A 25-02-25\MR.DER-0935_25\" xr:uid="{64421873-A9B7-4038-AE88-2E3B1C9301B5}"/>
    <hyperlink ref="S505" r:id="rId1652" display="pw:\\SRVPW3.pls.planservi.com.br:Projetos\Documents\C0849 - DER\40_Emissao\03_GRD\0-GRDs_Enviadas DER\31ºMEDIÇÃO-26-01-2025 A 25-02-25\MR.DER-0935_25\" xr:uid="{869E24E5-7303-46CF-BD73-A4614D150B15}"/>
    <hyperlink ref="S506" r:id="rId1653" display="pw:\\SRVPW3.pls.planservi.com.br:Projetos\Documents\C0849 - DER\40_Emissao\03_GRD\0-GRDs_Enviadas DER\31ºMEDIÇÃO-26-01-2025 A 25-02-25\MR.DER-0935_25\" xr:uid="{D78899FA-A725-4224-83FC-2B120AFFC738}"/>
    <hyperlink ref="S507" r:id="rId1654" display="pw:\\SRVPW3.pls.planservi.com.br:Projetos\Documents\C0849 - DER\40_Emissao\03_GRD\0-GRDs_Enviadas DER\31ºMEDIÇÃO-26-01-2025 A 25-02-25\MR.DER-0935_25\" xr:uid="{3CCA1F52-B128-42AC-A8AC-B9B020DE3F1E}"/>
    <hyperlink ref="S508" r:id="rId1655" display="pw:\\SRVPW3.pls.planservi.com.br:Projetos\Documents\C0849 - DER\40_Emissao\03_GRD\0-GRDs_Enviadas DER\31ºMEDIÇÃO-26-01-2025 A 25-02-25\MR.DER-0935_25\" xr:uid="{4029F1F0-0A82-4483-B433-48F3794876E8}"/>
    <hyperlink ref="S509" r:id="rId1656" display="pw:\\SRVPW3.pls.planservi.com.br:Projetos\Documents\C0849 - DER\40_Emissao\03_GRD\0-GRDs_Enviadas DER\31ºMEDIÇÃO-26-01-2025 A 25-02-25\MR.DER-0935_25\" xr:uid="{E627765B-6820-4AFB-8A7C-8BED0B2E5EA9}"/>
    <hyperlink ref="S510" r:id="rId1657" display="pw:\\SRVPW3.pls.planservi.com.br:Projetos\Documents\C0849 - DER\40_Emissao\03_GRD\0-GRDs_Enviadas DER\31ºMEDIÇÃO-26-01-2025 A 25-02-25\MR.DER-0935_25\" xr:uid="{2DAE2B57-2AAE-4321-97B0-59ECB19A9579}"/>
    <hyperlink ref="S511" r:id="rId1658" display="pw:\\SRVPW3.pls.planservi.com.br:Projetos\Documents\C0849 - DER\40_Emissao\03_GRD\0-GRDs_Enviadas DER\31ºMEDIÇÃO-26-01-2025 A 25-02-25\MR.DER-0935_25\" xr:uid="{D47C886E-C0C4-4CC2-8FA0-184EB522162A}"/>
    <hyperlink ref="S512" r:id="rId1659" display="pw:\\SRVPW3.pls.planservi.com.br:Projetos\Documents\C0849 - DER\40_Emissao\03_GRD\0-GRDs_Enviadas DER\31ºMEDIÇÃO-26-01-2025 A 25-02-25\MR.DER-0935_25\" xr:uid="{E70B331E-384D-4F47-AF0F-3396C7FF309F}"/>
    <hyperlink ref="S513" r:id="rId1660" display="pw:\\SRVPW3.pls.planservi.com.br:Projetos\Documents\C0849 - DER\40_Emissao\03_GRD\0-GRDs_Enviadas DER\31ºMEDIÇÃO-26-01-2025 A 25-02-25\MR.DER-0935_25\" xr:uid="{AB000A95-1222-497A-AF18-6205FBBF80E9}"/>
    <hyperlink ref="S514" r:id="rId1661" display="pw:\\SRVPW3.pls.planservi.com.br:Projetos\Documents\C0849 - DER\40_Emissao\03_GRD\0-GRDs_Enviadas DER\31ºMEDIÇÃO-26-01-2025 A 25-02-25\MR.DER-0935_25\" xr:uid="{C49766D1-AE9F-4BB6-8925-31CA12B9DE6F}"/>
    <hyperlink ref="S515" r:id="rId1662" display="pw:\\SRVPW3.pls.planservi.com.br:Projetos\Documents\C0849 - DER\40_Emissao\03_GRD\0-GRDs_Enviadas DER\31ºMEDIÇÃO-26-01-2025 A 25-02-25\MR.DER-0935_25\" xr:uid="{8D92A0F1-E39B-4A9E-9EBE-6345A58BCDF6}"/>
    <hyperlink ref="S516" r:id="rId1663" display="pw:\\SRVPW3.pls.planservi.com.br:Projetos\Documents\C0849 - DER\40_Emissao\03_GRD\0-GRDs_Enviadas DER\31ºMEDIÇÃO-26-01-2025 A 25-02-25\MR.DER-0935_25\" xr:uid="{622C7E44-2854-4A42-92EF-26F27FD2C0A2}"/>
    <hyperlink ref="S417" r:id="rId1664" display="pw:\\SRVPW3.pls.planservi.com.br:Projetos\Documents\C0849 - DER\40_Emissao\03_GRD\0-GRDs_Enviadas DER\31ºMEDIÇÃO-26-01-2025 A 25-02-25\MR.DER-0934_25\" xr:uid="{D8658118-D5E7-41A1-B788-F0F29A9785C0}"/>
    <hyperlink ref="S418" r:id="rId1665" display="pw:\\SRVPW3.pls.planservi.com.br:Projetos\Documents\C0849 - DER\40_Emissao\03_GRD\0-GRDs_Enviadas DER\31ºMEDIÇÃO-26-01-2025 A 25-02-25\MR.DER-0934_25\" xr:uid="{C1323463-1AB5-402B-A718-431C65F01221}"/>
    <hyperlink ref="S419" r:id="rId1666" display="pw:\\SRVPW3.pls.planservi.com.br:Projetos\Documents\C0849 - DER\40_Emissao\03_GRD\0-GRDs_Enviadas DER\31ºMEDIÇÃO-26-01-2025 A 25-02-25\MR.DER-0934_25\" xr:uid="{9D095F57-31B8-4225-BCF7-71CEB62BA11B}"/>
    <hyperlink ref="S420" r:id="rId1667" display="pw:\\SRVPW3.pls.planservi.com.br:Projetos\Documents\C0849 - DER\40_Emissao\03_GRD\0-GRDs_Enviadas DER\31ºMEDIÇÃO-26-01-2025 A 25-02-25\MR.DER-0934_25\" xr:uid="{2EC4923B-8A8F-41C5-A2AA-BEF986CD11B7}"/>
    <hyperlink ref="S421" r:id="rId1668" display="pw:\\SRVPW3.pls.planservi.com.br:Projetos\Documents\C0849 - DER\40_Emissao\03_GRD\0-GRDs_Enviadas DER\31ºMEDIÇÃO-26-01-2025 A 25-02-25\MR.DER-0934_25\" xr:uid="{183AAC4E-FB8B-46CF-A14F-0C51272CD914}"/>
    <hyperlink ref="S422" r:id="rId1669" display="pw:\\SRVPW3.pls.planservi.com.br:Projetos\Documents\C0849 - DER\40_Emissao\03_GRD\0-GRDs_Enviadas DER\31ºMEDIÇÃO-26-01-2025 A 25-02-25\MR.DER-0934_25\" xr:uid="{C1848D96-B121-486D-A96E-14FDB863E280}"/>
    <hyperlink ref="S423" r:id="rId1670" display="pw:\\SRVPW3.pls.planservi.com.br:Projetos\Documents\C0849 - DER\40_Emissao\03_GRD\0-GRDs_Enviadas DER\31ºMEDIÇÃO-26-01-2025 A 25-02-25\MR.DER-0934_25\" xr:uid="{6703C45E-8B95-4762-9149-D2DB0D0EC229}"/>
    <hyperlink ref="S424" r:id="rId1671" display="pw:\\SRVPW3.pls.planservi.com.br:Projetos\Documents\C0849 - DER\40_Emissao\03_GRD\0-GRDs_Enviadas DER\31ºMEDIÇÃO-26-01-2025 A 25-02-25\MR.DER-0934_25\" xr:uid="{CBEEA7F4-ECA2-41AE-B1EB-E4A4A5CAC927}"/>
    <hyperlink ref="S425" r:id="rId1672" display="pw:\\SRVPW3.pls.planservi.com.br:Projetos\Documents\C0849 - DER\40_Emissao\03_GRD\0-GRDs_Enviadas DER\31ºMEDIÇÃO-26-01-2025 A 25-02-25\MR.DER-0934_25\" xr:uid="{D6932D7E-1C17-4F48-8230-E71023B08777}"/>
    <hyperlink ref="S426" r:id="rId1673" display="pw:\\SRVPW3.pls.planservi.com.br:Projetos\Documents\C0849 - DER\40_Emissao\03_GRD\0-GRDs_Enviadas DER\31ºMEDIÇÃO-26-01-2025 A 25-02-25\MR.DER-0934_25\" xr:uid="{309A676C-99DD-42E0-ADC7-18E723401290}"/>
    <hyperlink ref="S427" r:id="rId1674" display="pw:\\SRVPW3.pls.planservi.com.br:Projetos\Documents\C0849 - DER\40_Emissao\03_GRD\0-GRDs_Enviadas DER\31ºMEDIÇÃO-26-01-2025 A 25-02-25\MR.DER-0934_25\" xr:uid="{F576DC98-EE14-4EC6-85A0-C9F7F08CA82F}"/>
    <hyperlink ref="S428" r:id="rId1675" display="pw:\\SRVPW3.pls.planservi.com.br:Projetos\Documents\C0849 - DER\40_Emissao\03_GRD\0-GRDs_Enviadas DER\31ºMEDIÇÃO-26-01-2025 A 25-02-25\MR.DER-0934_25\" xr:uid="{824858BB-E0D2-41E9-95AE-9573E6D96B8B}"/>
    <hyperlink ref="S429" r:id="rId1676" display="pw:\\SRVPW3.pls.planservi.com.br:Projetos\Documents\C0849 - DER\40_Emissao\03_GRD\0-GRDs_Enviadas DER\31ºMEDIÇÃO-26-01-2025 A 25-02-25\MR.DER-0934_25\" xr:uid="{19D09BB9-3351-4518-BA94-FF48FF29F575}"/>
    <hyperlink ref="S430" r:id="rId1677" display="pw:\\SRVPW3.pls.planservi.com.br:Projetos\Documents\C0849 - DER\40_Emissao\03_GRD\0-GRDs_Enviadas DER\31ºMEDIÇÃO-26-01-2025 A 25-02-25\MR.DER-0934_25\" xr:uid="{BDA71CE3-2836-44E3-B924-8CD328952B98}"/>
    <hyperlink ref="S431" r:id="rId1678" display="pw:\\SRVPW3.pls.planservi.com.br:Projetos\Documents\C0849 - DER\40_Emissao\03_GRD\0-GRDs_Enviadas DER\31ºMEDIÇÃO-26-01-2025 A 25-02-25\MR.DER-0934_25\" xr:uid="{643A0E6D-59C6-4AA2-ACE9-89BBD5DD5174}"/>
    <hyperlink ref="S432" r:id="rId1679" display="pw:\\SRVPW3.pls.planservi.com.br:Projetos\Documents\C0849 - DER\40_Emissao\03_GRD\0-GRDs_Enviadas DER\31ºMEDIÇÃO-26-01-2025 A 25-02-25\MR.DER-0934_25\" xr:uid="{507C34CB-0992-41A3-96B8-B644413F0240}"/>
    <hyperlink ref="S433" r:id="rId1680" display="pw:\\SRVPW3.pls.planservi.com.br:Projetos\Documents\C0849 - DER\40_Emissao\03_GRD\0-GRDs_Enviadas DER\31ºMEDIÇÃO-26-01-2025 A 25-02-25\MR.DER-0934_25\" xr:uid="{DFB20C19-0687-4CA8-8539-F013C2323F0F}"/>
    <hyperlink ref="S434" r:id="rId1681" display="pw:\\SRVPW3.pls.planservi.com.br:Projetos\Documents\C0849 - DER\40_Emissao\03_GRD\0-GRDs_Enviadas DER\31ºMEDIÇÃO-26-01-2025 A 25-02-25\MR.DER-0934_25\" xr:uid="{2E79372F-7395-4DB4-8E1E-6AFB641A6D3D}"/>
    <hyperlink ref="S435" r:id="rId1682" display="pw:\\SRVPW3.pls.planservi.com.br:Projetos\Documents\C0849 - DER\40_Emissao\03_GRD\0-GRDs_Enviadas DER\31ºMEDIÇÃO-26-01-2025 A 25-02-25\MR.DER-0934_25\" xr:uid="{3E90D70B-59CB-4A51-851E-0E880A70ACDE}"/>
    <hyperlink ref="S436" r:id="rId1683" display="pw:\\SRVPW3.pls.planservi.com.br:Projetos\Documents\C0849 - DER\40_Emissao\03_GRD\0-GRDs_Enviadas DER\31ºMEDIÇÃO-26-01-2025 A 25-02-25\MR.DER-0934_25\" xr:uid="{D5888FC8-2137-4586-AD9A-3CBF244B9BDB}"/>
    <hyperlink ref="S437" r:id="rId1684" display="pw:\\SRVPW3.pls.planservi.com.br:Projetos\Documents\C0849 - DER\40_Emissao\03_GRD\0-GRDs_Enviadas DER\31ºMEDIÇÃO-26-01-2025 A 25-02-25\MR.DER-0934_25\" xr:uid="{3F4B14DB-975C-49B9-89CE-9FE6F9B51D31}"/>
    <hyperlink ref="S438" r:id="rId1685" display="pw:\\SRVPW3.pls.planservi.com.br:Projetos\Documents\C0849 - DER\40_Emissao\03_GRD\0-GRDs_Enviadas DER\31ºMEDIÇÃO-26-01-2025 A 25-02-25\MR.DER-0934_25\" xr:uid="{C4669B6E-AEC7-4D31-83DF-CBBF7C75523C}"/>
    <hyperlink ref="S439" r:id="rId1686" display="pw:\\SRVPW3.pls.planservi.com.br:Projetos\Documents\C0849 - DER\40_Emissao\03_GRD\0-GRDs_Enviadas DER\31ºMEDIÇÃO-26-01-2025 A 25-02-25\MR.DER-0934_25\" xr:uid="{3FA780E8-D67F-4C1A-93A7-554300E0A2C6}"/>
    <hyperlink ref="S440" r:id="rId1687" display="pw:\\SRVPW3.pls.planservi.com.br:Projetos\Documents\C0849 - DER\40_Emissao\03_GRD\0-GRDs_Enviadas DER\31ºMEDIÇÃO-26-01-2025 A 25-02-25\MR.DER-0934_25\" xr:uid="{C476FB7E-BED7-453D-B6D1-FB8EE51B3534}"/>
    <hyperlink ref="S441" r:id="rId1688" display="pw:\\SRVPW3.pls.planservi.com.br:Projetos\Documents\C0849 - DER\40_Emissao\03_GRD\0-GRDs_Enviadas DER\31ºMEDIÇÃO-26-01-2025 A 25-02-25\MR.DER-0934_25\" xr:uid="{375DEC64-0F34-4D54-AFBF-3C10C670DB1F}"/>
    <hyperlink ref="S442" r:id="rId1689" display="pw:\\SRVPW3.pls.planservi.com.br:Projetos\Documents\C0849 - DER\40_Emissao\03_GRD\0-GRDs_Enviadas DER\31ºMEDIÇÃO-26-01-2025 A 25-02-25\MR.DER-0934_25\" xr:uid="{FCA2FAB2-E62B-4265-8067-4F6FDC4A9E2A}"/>
    <hyperlink ref="S443" r:id="rId1690" display="pw:\\SRVPW3.pls.planservi.com.br:Projetos\Documents\C0849 - DER\40_Emissao\03_GRD\0-GRDs_Enviadas DER\31ºMEDIÇÃO-26-01-2025 A 25-02-25\MR.DER-0934_25\" xr:uid="{CB2F1630-1D3D-4CA5-BF76-20090829EE70}"/>
    <hyperlink ref="S444" r:id="rId1691" display="pw:\\SRVPW3.pls.planservi.com.br:Projetos\Documents\C0849 - DER\40_Emissao\03_GRD\0-GRDs_Enviadas DER\31ºMEDIÇÃO-26-01-2025 A 25-02-25\MR.DER-0934_25\" xr:uid="{D3AFD42F-2F04-4317-92F5-4192933DF10E}"/>
    <hyperlink ref="S445" r:id="rId1692" display="pw:\\SRVPW3.pls.planservi.com.br:Projetos\Documents\C0849 - DER\40_Emissao\03_GRD\0-GRDs_Enviadas DER\31ºMEDIÇÃO-26-01-2025 A 25-02-25\MR.DER-0934_25\" xr:uid="{D4A91B18-6E45-4E37-AB47-37653B88CE60}"/>
    <hyperlink ref="S446" r:id="rId1693" display="pw:\\SRVPW3.pls.planservi.com.br:Projetos\Documents\C0849 - DER\40_Emissao\03_GRD\0-GRDs_Enviadas DER\31ºMEDIÇÃO-26-01-2025 A 25-02-25\MR.DER-0934_25\" xr:uid="{9E13FE9B-8CC3-454B-AB51-1C4AAE502AA0}"/>
    <hyperlink ref="S447" r:id="rId1694" display="pw:\\SRVPW3.pls.planservi.com.br:Projetos\Documents\C0849 - DER\40_Emissao\03_GRD\0-GRDs_Enviadas DER\31ºMEDIÇÃO-26-01-2025 A 25-02-25\MR.DER-0934_25\" xr:uid="{584F98D1-AE52-4498-A245-451E226CAA14}"/>
    <hyperlink ref="S448" r:id="rId1695" display="pw:\\SRVPW3.pls.planservi.com.br:Projetos\Documents\C0849 - DER\40_Emissao\03_GRD\0-GRDs_Enviadas DER\31ºMEDIÇÃO-26-01-2025 A 25-02-25\MR.DER-0934_25\" xr:uid="{2856BD7D-28A2-4240-A586-EE5E87E101FC}"/>
    <hyperlink ref="S449" r:id="rId1696" display="pw:\\SRVPW3.pls.planservi.com.br:Projetos\Documents\C0849 - DER\40_Emissao\03_GRD\0-GRDs_Enviadas DER\31ºMEDIÇÃO-26-01-2025 A 25-02-25\MR.DER-0934_25\" xr:uid="{F5B16EBE-B622-4C70-8A19-0E347A6EC03D}"/>
    <hyperlink ref="S450" r:id="rId1697" display="pw:\\SRVPW3.pls.planservi.com.br:Projetos\Documents\C0849 - DER\40_Emissao\03_GRD\0-GRDs_Enviadas DER\31ºMEDIÇÃO-26-01-2025 A 25-02-25\MR.DER-0934_25\" xr:uid="{763D04C9-7FB0-484B-95AB-AF066BA41319}"/>
    <hyperlink ref="S451" r:id="rId1698" display="pw:\\SRVPW3.pls.planservi.com.br:Projetos\Documents\C0849 - DER\40_Emissao\03_GRD\0-GRDs_Enviadas DER\31ºMEDIÇÃO-26-01-2025 A 25-02-25\MR.DER-0934_25\" xr:uid="{77ECFBD2-361D-4109-8D4D-C341FDEFEE2B}"/>
    <hyperlink ref="S452" r:id="rId1699" display="pw:\\SRVPW3.pls.planservi.com.br:Projetos\Documents\C0849 - DER\40_Emissao\03_GRD\0-GRDs_Enviadas DER\31ºMEDIÇÃO-26-01-2025 A 25-02-25\MR.DER-0934_25\" xr:uid="{B80306D2-A24A-444C-866E-5D13DE2F08AE}"/>
    <hyperlink ref="S453" r:id="rId1700" display="pw:\\SRVPW3.pls.planservi.com.br:Projetos\Documents\C0849 - DER\40_Emissao\03_GRD\0-GRDs_Enviadas DER\31ºMEDIÇÃO-26-01-2025 A 25-02-25\MR.DER-0934_25\" xr:uid="{788D89C1-C749-4291-9F5E-D182865F9A9A}"/>
    <hyperlink ref="S454" r:id="rId1701" display="pw:\\SRVPW3.pls.planservi.com.br:Projetos\Documents\C0849 - DER\40_Emissao\03_GRD\0-GRDs_Enviadas DER\31ºMEDIÇÃO-26-01-2025 A 25-02-25\MR.DER-0934_25\" xr:uid="{4BF8AA3B-BB7B-4B0E-8A95-2FA986A03E85}"/>
    <hyperlink ref="S455" r:id="rId1702" display="pw:\\SRVPW3.pls.planservi.com.br:Projetos\Documents\C0849 - DER\40_Emissao\03_GRD\0-GRDs_Enviadas DER\31ºMEDIÇÃO-26-01-2025 A 25-02-25\MR.DER-0934_25\" xr:uid="{FBB8D67C-9B7A-48C7-BA47-FCCA28EB8B23}"/>
    <hyperlink ref="S456" r:id="rId1703" display="pw:\\SRVPW3.pls.planservi.com.br:Projetos\Documents\C0849 - DER\40_Emissao\03_GRD\0-GRDs_Enviadas DER\31ºMEDIÇÃO-26-01-2025 A 25-02-25\MR.DER-0934_25\" xr:uid="{1DA11993-7F75-45A0-9BCB-A4D9982B9B83}"/>
    <hyperlink ref="S457" r:id="rId1704" display="pw:\\SRVPW3.pls.planservi.com.br:Projetos\Documents\C0849 - DER\40_Emissao\03_GRD\0-GRDs_Enviadas DER\31ºMEDIÇÃO-26-01-2025 A 25-02-25\MR.DER-0934_25\" xr:uid="{E7B6833C-82A2-4C3D-ADA9-9B25C4E14B23}"/>
    <hyperlink ref="S458" r:id="rId1705" display="pw:\\SRVPW3.pls.planservi.com.br:Projetos\Documents\C0849 - DER\40_Emissao\03_GRD\0-GRDs_Enviadas DER\31ºMEDIÇÃO-26-01-2025 A 25-02-25\MR.DER-0934_25\" xr:uid="{5787B313-19E6-4110-9017-63162E108A94}"/>
    <hyperlink ref="S459" r:id="rId1706" display="pw:\\SRVPW3.pls.planservi.com.br:Projetos\Documents\C0849 - DER\40_Emissao\03_GRD\0-GRDs_Enviadas DER\31ºMEDIÇÃO-26-01-2025 A 25-02-25\MR.DER-0934_25\" xr:uid="{C79288E6-8942-4279-B1A9-C5BEC18641AF}"/>
    <hyperlink ref="S460" r:id="rId1707" display="pw:\\SRVPW3.pls.planservi.com.br:Projetos\Documents\C0849 - DER\40_Emissao\03_GRD\0-GRDs_Enviadas DER\31ºMEDIÇÃO-26-01-2025 A 25-02-25\MR.DER-0934_25\" xr:uid="{780C11A6-680E-4128-B301-B7B23028EF2C}"/>
    <hyperlink ref="S461" r:id="rId1708" display="pw:\\SRVPW3.pls.planservi.com.br:Projetos\Documents\C0849 - DER\40_Emissao\03_GRD\0-GRDs_Enviadas DER\31ºMEDIÇÃO-26-01-2025 A 25-02-25\MR.DER-0934_25\" xr:uid="{6EDB32D7-3537-4D61-8D5D-5373954D4742}"/>
    <hyperlink ref="S462" r:id="rId1709" display="pw:\\SRVPW3.pls.planservi.com.br:Projetos\Documents\C0849 - DER\40_Emissao\03_GRD\0-GRDs_Enviadas DER\31ºMEDIÇÃO-26-01-2025 A 25-02-25\MR.DER-0934_25\" xr:uid="{2045CDCB-937D-4647-9760-49C45E31266E}"/>
    <hyperlink ref="S463" r:id="rId1710" display="pw:\\SRVPW3.pls.planservi.com.br:Projetos\Documents\C0849 - DER\40_Emissao\03_GRD\0-GRDs_Enviadas DER\31ºMEDIÇÃO-26-01-2025 A 25-02-25\MR.DER-0934_25\" xr:uid="{C450F08A-F3D6-443C-9A08-E01275C07070}"/>
    <hyperlink ref="S464" r:id="rId1711" display="pw:\\SRVPW3.pls.planservi.com.br:Projetos\Documents\C0849 - DER\40_Emissao\03_GRD\0-GRDs_Enviadas DER\31ºMEDIÇÃO-26-01-2025 A 25-02-25\MR.DER-0934_25\" xr:uid="{243C3435-D54E-449B-9354-83B0BB536B49}"/>
    <hyperlink ref="S465" r:id="rId1712" display="pw:\\SRVPW3.pls.planservi.com.br:Projetos\Documents\C0849 - DER\40_Emissao\03_GRD\0-GRDs_Enviadas DER\31ºMEDIÇÃO-26-01-2025 A 25-02-25\MR.DER-0934_25\" xr:uid="{D03EDA48-BAD4-4EBA-AB91-BD5DE50CD0E8}"/>
    <hyperlink ref="S466" r:id="rId1713" display="pw:\\SRVPW3.pls.planservi.com.br:Projetos\Documents\C0849 - DER\40_Emissao\03_GRD\0-GRDs_Enviadas DER\31ºMEDIÇÃO-26-01-2025 A 25-02-25\MR.DER-0934_25\" xr:uid="{36B0D94A-0D4A-4DB7-8B0E-D823837EB521}"/>
    <hyperlink ref="S467" r:id="rId1714" display="pw:\\SRVPW3.pls.planservi.com.br:Projetos\Documents\C0849 - DER\40_Emissao\03_GRD\0-GRDs_Enviadas DER\31ºMEDIÇÃO-26-01-2025 A 25-02-25\MR.DER-0934_25\" xr:uid="{B7224D87-FF22-44EE-A0DC-F9B523A6B576}"/>
    <hyperlink ref="S468" r:id="rId1715" display="pw:\\SRVPW3.pls.planservi.com.br:Projetos\Documents\C0849 - DER\40_Emissao\03_GRD\0-GRDs_Enviadas DER\31ºMEDIÇÃO-26-01-2025 A 25-02-25\MR.DER-0934_25\" xr:uid="{2F41AE21-F289-4E12-88DF-23E1049B3538}"/>
    <hyperlink ref="S469" r:id="rId1716" display="pw:\\SRVPW3.pls.planservi.com.br:Projetos\Documents\C0849 - DER\40_Emissao\03_GRD\0-GRDs_Enviadas DER\31ºMEDIÇÃO-26-01-2025 A 25-02-25\MR.DER-0934_25\" xr:uid="{300C2917-8D6E-446C-B446-CC2C96CD2B4F}"/>
    <hyperlink ref="S470" r:id="rId1717" display="pw:\\SRVPW3.pls.planservi.com.br:Projetos\Documents\C0849 - DER\40_Emissao\03_GRD\0-GRDs_Enviadas DER\31ºMEDIÇÃO-26-01-2025 A 25-02-25\MR.DER-0934_25\" xr:uid="{C17CE76A-5585-4D7F-81C5-4B5590CC8ED9}"/>
    <hyperlink ref="AK57" r:id="rId1718" display="pw:\\SRVPW3.pls.planservi.com.br:Projetos\Documents\C0849 - DER\40_Emissao\03_GRD\0-GRDs_Enviadas DER\32ºMEDIÇÃO-26-02-2025 A 25-03-25\MR.DER-0951_25\" xr:uid="{4265144B-6399-4CD0-97F0-AD7297E2C371}"/>
    <hyperlink ref="AK58" r:id="rId1719" display="pw:\\SRVPW3.pls.planservi.com.br:Projetos\Documents\C0849 - DER\40_Emissao\03_GRD\0-GRDs_Enviadas DER\32ºMEDIÇÃO-26-02-2025 A 25-03-25\MR.DER-0951_25\" xr:uid="{04E76E30-487E-492F-B559-5E79CED43C1C}"/>
    <hyperlink ref="AK59" r:id="rId1720" display="pw:\\SRVPW3.pls.planservi.com.br:Projetos\Documents\C0849 - DER\40_Emissao\03_GRD\0-GRDs_Enviadas DER\32ºMEDIÇÃO-26-02-2025 A 25-03-25\MR.DER-0951_25\" xr:uid="{01095840-853B-48DC-9C65-3741E11DF795}"/>
    <hyperlink ref="AK60" r:id="rId1721" display="pw:\\SRVPW3.pls.planservi.com.br:Projetos\Documents\C0849 - DER\40_Emissao\03_GRD\0-GRDs_Enviadas DER\32ºMEDIÇÃO-26-02-2025 A 25-03-25\MR.DER-0951_25\" xr:uid="{AC697915-56D9-4D48-8019-F6AE5C6CBB45}"/>
    <hyperlink ref="AK61" r:id="rId1722" display="pw:\\SRVPW3.pls.planservi.com.br:Projetos\Documents\C0849 - DER\40_Emissao\03_GRD\0-GRDs_Enviadas DER\32ºMEDIÇÃO-26-02-2025 A 25-03-25\MR.DER-0951_25\" xr:uid="{78534504-57CF-480C-BE57-F9194FED005B}"/>
    <hyperlink ref="AK62" r:id="rId1723" display="pw:\\SRVPW3.pls.planservi.com.br:Projetos\Documents\C0849 - DER\40_Emissao\03_GRD\0-GRDs_Enviadas DER\32ºMEDIÇÃO-26-02-2025 A 25-03-25\MR.DER-0951_25\" xr:uid="{9F8928D5-9CA3-4F8D-A98F-B1BF25AEDBC6}"/>
    <hyperlink ref="AK63" r:id="rId1724" display="pw:\\SRVPW3.pls.planservi.com.br:Projetos\Documents\C0849 - DER\40_Emissao\03_GRD\0-GRDs_Enviadas DER\32ºMEDIÇÃO-26-02-2025 A 25-03-25\MR.DER-0951_25\" xr:uid="{1A58C42E-3554-439F-B5FB-C5B33606EC9C}"/>
    <hyperlink ref="AK64" r:id="rId1725" display="pw:\\SRVPW3.pls.planservi.com.br:Projetos\Documents\C0849 - DER\40_Emissao\03_GRD\0-GRDs_Enviadas DER\32ºMEDIÇÃO-26-02-2025 A 25-03-25\MR.DER-0951_25\" xr:uid="{6D8170C4-4D95-4B14-BD63-16286296E6D3}"/>
    <hyperlink ref="AK65" r:id="rId1726" display="pw:\\SRVPW3.pls.planservi.com.br:Projetos\Documents\C0849 - DER\40_Emissao\03_GRD\0-GRDs_Enviadas DER\32ºMEDIÇÃO-26-02-2025 A 25-03-25\MR.DER-0951_25\" xr:uid="{7042ECB7-563F-4AD3-AD3A-D5379D53A5CF}"/>
    <hyperlink ref="AK66" r:id="rId1727" display="pw:\\SRVPW3.pls.planservi.com.br:Projetos\Documents\C0849 - DER\40_Emissao\03_GRD\0-GRDs_Enviadas DER\32ºMEDIÇÃO-26-02-2025 A 25-03-25\MR.DER-0951_25\" xr:uid="{C41DBD9C-5DB0-494C-81B8-30123C78156D}"/>
    <hyperlink ref="AK67" r:id="rId1728" display="pw:\\SRVPW3.pls.planservi.com.br:Projetos\Documents\C0849 - DER\40_Emissao\03_GRD\0-GRDs_Enviadas DER\32ºMEDIÇÃO-26-02-2025 A 25-03-25\MR.DER-0951_25\" xr:uid="{467A0098-4571-4744-9A3F-2EEE06348C5C}"/>
    <hyperlink ref="AK68" r:id="rId1729" display="pw:\\SRVPW3.pls.planservi.com.br:Projetos\Documents\C0849 - DER\40_Emissao\03_GRD\0-GRDs_Enviadas DER\32ºMEDIÇÃO-26-02-2025 A 25-03-25\MR.DER-0951_25\" xr:uid="{BD6B93B1-F15E-48E3-9F6C-E67B35E8C940}"/>
    <hyperlink ref="AK69" r:id="rId1730" display="pw:\\SRVPW3.pls.planservi.com.br:Projetos\Documents\C0849 - DER\40_Emissao\03_GRD\0-GRDs_Enviadas DER\32ºMEDIÇÃO-26-02-2025 A 25-03-25\MR.DER-0951_25\" xr:uid="{F74A2638-7068-4BD6-B04B-768D5089EAD2}"/>
    <hyperlink ref="AK70" r:id="rId1731" display="pw:\\SRVPW3.pls.planservi.com.br:Projetos\Documents\C0849 - DER\40_Emissao\03_GRD\0-GRDs_Enviadas DER\32ºMEDIÇÃO-26-02-2025 A 25-03-25\MR.DER-0951_25\" xr:uid="{4A6EE43D-9919-4A8E-9ECC-CC6B32A95CF3}"/>
    <hyperlink ref="AK71" r:id="rId1732" display="pw:\\SRVPW3.pls.planservi.com.br:Projetos\Documents\C0849 - DER\40_Emissao\03_GRD\0-GRDs_Enviadas DER\32ºMEDIÇÃO-26-02-2025 A 25-03-25\MR.DER-0951_25\" xr:uid="{64B4767D-76D3-4C9F-9414-89E2CCAD5EAB}"/>
    <hyperlink ref="AK72" r:id="rId1733" display="pw:\\SRVPW3.pls.planservi.com.br:Projetos\Documents\C0849 - DER\40_Emissao\03_GRD\0-GRDs_Enviadas DER\32ºMEDIÇÃO-26-02-2025 A 25-03-25\MR.DER-0951_25\" xr:uid="{579025C8-0C7E-463E-999B-500CF0407AD8}"/>
    <hyperlink ref="AK73" r:id="rId1734" display="pw:\\SRVPW3.pls.planservi.com.br:Projetos\Documents\C0849 - DER\40_Emissao\03_GRD\0-GRDs_Enviadas DER\32ºMEDIÇÃO-26-02-2025 A 25-03-25\MR.DER-0951_25\" xr:uid="{B85EDAFC-E837-4AD3-90BC-B691E028DE7B}"/>
    <hyperlink ref="AK74" r:id="rId1735" display="pw:\\SRVPW3.pls.planservi.com.br:Projetos\Documents\C0849 - DER\40_Emissao\03_GRD\0-GRDs_Enviadas DER\32ºMEDIÇÃO-26-02-2025 A 25-03-25\MR.DER-0951_25\" xr:uid="{3AEE20FA-3106-4E74-B054-CA77A81DAF61}"/>
    <hyperlink ref="AK75" r:id="rId1736" display="pw:\\SRVPW3.pls.planservi.com.br:Projetos\Documents\C0849 - DER\40_Emissao\03_GRD\0-GRDs_Enviadas DER\32ºMEDIÇÃO-26-02-2025 A 25-03-25\MR.DER-0951_25\" xr:uid="{FF5BE412-1824-471F-895C-A49E33BE061D}"/>
    <hyperlink ref="AK76" r:id="rId1737" display="pw:\\SRVPW3.pls.planservi.com.br:Projetos\Documents\C0849 - DER\40_Emissao\03_GRD\0-GRDs_Enviadas DER\32ºMEDIÇÃO-26-02-2025 A 25-03-25\MR.DER-0951_25\" xr:uid="{27ABA4D7-74B9-456C-A8BE-81CD3A3BF3BD}"/>
    <hyperlink ref="AK77" r:id="rId1738" display="pw:\\SRVPW3.pls.planservi.com.br:Projetos\Documents\C0849 - DER\40_Emissao\03_GRD\0-GRDs_Enviadas DER\32ºMEDIÇÃO-26-02-2025 A 25-03-25\MR.DER-0951_25\" xr:uid="{BF10815E-3B87-4997-AD6D-1848231FB2C2}"/>
    <hyperlink ref="AK78" r:id="rId1739" display="pw:\\SRVPW3.pls.planservi.com.br:Projetos\Documents\C0849 - DER\40_Emissao\03_GRD\0-GRDs_Enviadas DER\32ºMEDIÇÃO-26-02-2025 A 25-03-25\MR.DER-0951_25\" xr:uid="{FAD1FF18-1D7A-4A46-9042-3DED9585A3BD}"/>
    <hyperlink ref="AK79" r:id="rId1740" display="pw:\\SRVPW3.pls.planservi.com.br:Projetos\Documents\C0849 - DER\40_Emissao\03_GRD\0-GRDs_Enviadas DER\32ºMEDIÇÃO-26-02-2025 A 25-03-25\MR.DER-0951_25\" xr:uid="{5F9A50ED-E028-43E3-81F6-10C91EC4F7AA}"/>
    <hyperlink ref="AK80" r:id="rId1741" display="pw:\\SRVPW3.pls.planservi.com.br:Projetos\Documents\C0849 - DER\40_Emissao\03_GRD\0-GRDs_Enviadas DER\32ºMEDIÇÃO-26-02-2025 A 25-03-25\MR.DER-0951_25\" xr:uid="{A08B632B-1418-4ACA-A142-4B1911A6C836}"/>
    <hyperlink ref="AK81" r:id="rId1742" display="pw:\\SRVPW3.pls.planservi.com.br:Projetos\Documents\C0849 - DER\40_Emissao\03_GRD\0-GRDs_Enviadas DER\32ºMEDIÇÃO-26-02-2025 A 25-03-25\MR.DER-0951_25\" xr:uid="{58B162DB-A4D9-487E-B5E1-2BB980EBFED0}"/>
    <hyperlink ref="AK82" r:id="rId1743" display="pw:\\SRVPW3.pls.planservi.com.br:Projetos\Documents\C0849 - DER\40_Emissao\03_GRD\0-GRDs_Enviadas DER\32ºMEDIÇÃO-26-02-2025 A 25-03-25\MR.DER-0951_25\" xr:uid="{35B29CF9-AFA9-4F83-BFD3-AFBBDA9EDD7E}"/>
    <hyperlink ref="AK83" r:id="rId1744" display="pw:\\SRVPW3.pls.planservi.com.br:Projetos\Documents\C0849 - DER\40_Emissao\03_GRD\0-GRDs_Enviadas DER\32ºMEDIÇÃO-26-02-2025 A 25-03-25\MR.DER-0951_25\" xr:uid="{20CE8808-99E5-484F-9A4A-C8E2AC11030C}"/>
    <hyperlink ref="AK84" r:id="rId1745" display="pw:\\SRVPW3.pls.planservi.com.br:Projetos\Documents\C0849 - DER\40_Emissao\03_GRD\0-GRDs_Enviadas DER\32ºMEDIÇÃO-26-02-2025 A 25-03-25\MR.DER-0951_25\" xr:uid="{BFDFADA5-642C-40FD-92FE-791D7C4D5BE7}"/>
    <hyperlink ref="AK85" r:id="rId1746" display="pw:\\SRVPW3.pls.planservi.com.br:Projetos\Documents\C0849 - DER\40_Emissao\03_GRD\0-GRDs_Enviadas DER\32ºMEDIÇÃO-26-02-2025 A 25-03-25\MR.DER-0951_25\" xr:uid="{95545112-56DD-4ECE-B2D9-2D896D43CCDD}"/>
    <hyperlink ref="AK86" r:id="rId1747" display="pw:\\SRVPW3.pls.planservi.com.br:Projetos\Documents\C0849 - DER\40_Emissao\03_GRD\0-GRDs_Enviadas DER\32ºMEDIÇÃO-26-02-2025 A 25-03-25\MR.DER-0951_25\" xr:uid="{3CFC2983-B233-4764-860C-B2E2D9432880}"/>
    <hyperlink ref="AK87" r:id="rId1748" display="pw:\\SRVPW3.pls.planservi.com.br:Projetos\Documents\C0849 - DER\40_Emissao\03_GRD\0-GRDs_Enviadas DER\32ºMEDIÇÃO-26-02-2025 A 25-03-25\MR.DER-0951_25\" xr:uid="{5974B969-B682-4E06-A867-EFECFA26F508}"/>
    <hyperlink ref="AK88" r:id="rId1749" display="pw:\\SRVPW3.pls.planservi.com.br:Projetos\Documents\C0849 - DER\40_Emissao\03_GRD\0-GRDs_Enviadas DER\32ºMEDIÇÃO-26-02-2025 A 25-03-25\MR.DER-0951_25\" xr:uid="{3AC2BDE5-F236-4529-BCF0-C5E7A2E57265}"/>
    <hyperlink ref="AK89" r:id="rId1750" display="pw:\\SRVPW3.pls.planservi.com.br:Projetos\Documents\C0849 - DER\40_Emissao\03_GRD\0-GRDs_Enviadas DER\32ºMEDIÇÃO-26-02-2025 A 25-03-25\MR.DER-0951_25\" xr:uid="{49DAFD90-062E-456A-812D-277C98807648}"/>
    <hyperlink ref="AK90" r:id="rId1751" display="pw:\\SRVPW3.pls.planservi.com.br:Projetos\Documents\C0849 - DER\40_Emissao\03_GRD\0-GRDs_Enviadas DER\32ºMEDIÇÃO-26-02-2025 A 25-03-25\MR.DER-0951_25\" xr:uid="{A3468425-26C5-47C1-9542-37ABD04CBC19}"/>
    <hyperlink ref="AK91" r:id="rId1752" display="pw:\\SRVPW3.pls.planservi.com.br:Projetos\Documents\C0849 - DER\40_Emissao\03_GRD\0-GRDs_Enviadas DER\32ºMEDIÇÃO-26-02-2025 A 25-03-25\MR.DER-0951_25\" xr:uid="{CDD32378-EBD0-4BE8-9E53-40D07CA719A4}"/>
    <hyperlink ref="AK92" r:id="rId1753" display="pw:\\SRVPW3.pls.planservi.com.br:Projetos\Documents\C0849 - DER\40_Emissao\03_GRD\0-GRDs_Enviadas DER\32ºMEDIÇÃO-26-02-2025 A 25-03-25\MR.DER-0951_25\" xr:uid="{07DA900C-B5A6-4BEB-BFF7-8EC18BB54823}"/>
    <hyperlink ref="AK93" r:id="rId1754" display="pw:\\SRVPW3.pls.planservi.com.br:Projetos\Documents\C0849 - DER\40_Emissao\03_GRD\0-GRDs_Enviadas DER\32ºMEDIÇÃO-26-02-2025 A 25-03-25\MR.DER-0951_25\" xr:uid="{ABA3A2E4-73FA-45D8-AD58-3CD70441CCF3}"/>
    <hyperlink ref="AK94" r:id="rId1755" display="pw:\\SRVPW3.pls.planservi.com.br:Projetos\Documents\C0849 - DER\40_Emissao\03_GRD\0-GRDs_Enviadas DER\32ºMEDIÇÃO-26-02-2025 A 25-03-25\MR.DER-0951_25\" xr:uid="{8483DBCC-6D67-4CA7-A88C-4FD5EC64F101}"/>
    <hyperlink ref="AK95" r:id="rId1756" display="pw:\\SRVPW3.pls.planservi.com.br:Projetos\Documents\C0849 - DER\40_Emissao\03_GRD\0-GRDs_Enviadas DER\32ºMEDIÇÃO-26-02-2025 A 25-03-25\MR.DER-0951_25\" xr:uid="{B06CA0E1-546B-4F04-9074-49F1A659655C}"/>
    <hyperlink ref="AK96" r:id="rId1757" display="pw:\\SRVPW3.pls.planservi.com.br:Projetos\Documents\C0849 - DER\40_Emissao\03_GRD\0-GRDs_Enviadas DER\32ºMEDIÇÃO-26-02-2025 A 25-03-25\MR.DER-0951_25\" xr:uid="{07F1D3C2-AE8A-44FD-9E2C-D37CEEF9D7A2}"/>
    <hyperlink ref="AK97" r:id="rId1758" display="pw:\\SRVPW3.pls.planservi.com.br:Projetos\Documents\C0849 - DER\40_Emissao\03_GRD\0-GRDs_Enviadas DER\32ºMEDIÇÃO-26-02-2025 A 25-03-25\MR.DER-0951_25\" xr:uid="{44492CA6-5E8C-4C2A-ABF4-3E2A8B69C16C}"/>
    <hyperlink ref="AK98" r:id="rId1759" display="pw:\\SRVPW3.pls.planservi.com.br:Projetos\Documents\C0849 - DER\40_Emissao\03_GRD\0-GRDs_Enviadas DER\32ºMEDIÇÃO-26-02-2025 A 25-03-25\MR.DER-0951_25\" xr:uid="{101CE53C-559B-438D-A1DB-6388960A3287}"/>
    <hyperlink ref="AK99" r:id="rId1760" display="pw:\\SRVPW3.pls.planservi.com.br:Projetos\Documents\C0849 - DER\40_Emissao\03_GRD\0-GRDs_Enviadas DER\32ºMEDIÇÃO-26-02-2025 A 25-03-25\MR.DER-0951_25\" xr:uid="{9CA32CF7-A35D-4FDE-829D-E99E2DAD79E0}"/>
    <hyperlink ref="Y417" r:id="rId1761" display="pw:\\SRVPW3.pls.planservi.com.br:Projetos\Documents\C0849 - DER\40_Emissao\03_GRD\0-GRDs_Enviadas DER\33ºMEDIÇÃO-26-03-2025 A 25-04-25\MR.DER-0970_25\" xr:uid="{55C7F548-5FEE-428E-AB7B-03E25436525E}"/>
    <hyperlink ref="Y418" r:id="rId1762" display="pw:\\SRVPW3.pls.planservi.com.br:Projetos\Documents\C0849 - DER\40_Emissao\03_GRD\0-GRDs_Enviadas DER\33ºMEDIÇÃO-26-03-2025 A 25-04-25\MR.DER-0970_25\" xr:uid="{E644054B-2A02-4D2E-BECB-318097E04815}"/>
    <hyperlink ref="Y419" r:id="rId1763" display="pw:\\SRVPW3.pls.planservi.com.br:Projetos\Documents\C0849 - DER\40_Emissao\03_GRD\0-GRDs_Enviadas DER\33ºMEDIÇÃO-26-03-2025 A 25-04-25\MR.DER-0970_25\" xr:uid="{247E3BD6-3E86-49E6-A6BF-C039FA2E60CA}"/>
    <hyperlink ref="Y420" r:id="rId1764" display="pw:\\SRVPW3.pls.planservi.com.br:Projetos\Documents\C0849 - DER\40_Emissao\03_GRD\0-GRDs_Enviadas DER\33ºMEDIÇÃO-26-03-2025 A 25-04-25\MR.DER-0970_25\" xr:uid="{B43EC604-2A11-4617-A41D-2B6B520BEDF6}"/>
    <hyperlink ref="Y421" r:id="rId1765" display="pw:\\SRVPW3.pls.planservi.com.br:Projetos\Documents\C0849 - DER\40_Emissao\03_GRD\0-GRDs_Enviadas DER\33ºMEDIÇÃO-26-03-2025 A 25-04-25\MR.DER-0970_25\" xr:uid="{47D8011A-4299-4125-9A59-E6DBF4440AEF}"/>
    <hyperlink ref="Y422" r:id="rId1766" display="pw:\\SRVPW3.pls.planservi.com.br:Projetos\Documents\C0849 - DER\40_Emissao\03_GRD\0-GRDs_Enviadas DER\33ºMEDIÇÃO-26-03-2025 A 25-04-25\MR.DER-0970_25\" xr:uid="{31DDC008-D253-4281-8CB6-35E76D5A6D01}"/>
    <hyperlink ref="Y423" r:id="rId1767" display="pw:\\SRVPW3.pls.planservi.com.br:Projetos\Documents\C0849 - DER\40_Emissao\03_GRD\0-GRDs_Enviadas DER\33ºMEDIÇÃO-26-03-2025 A 25-04-25\MR.DER-0970_25\" xr:uid="{34B09618-4E7A-4995-BEB3-3DD209175D18}"/>
    <hyperlink ref="Y424" r:id="rId1768" display="pw:\\SRVPW3.pls.planservi.com.br:Projetos\Documents\C0849 - DER\40_Emissao\03_GRD\0-GRDs_Enviadas DER\33ºMEDIÇÃO-26-03-2025 A 25-04-25\MR.DER-0970_25\" xr:uid="{A42B1652-0E6D-4FEE-9D6A-12329F2E90FE}"/>
    <hyperlink ref="Y425" r:id="rId1769" display="pw:\\SRVPW3.pls.planservi.com.br:Projetos\Documents\C0849 - DER\40_Emissao\03_GRD\0-GRDs_Enviadas DER\33ºMEDIÇÃO-26-03-2025 A 25-04-25\MR.DER-0970_25\" xr:uid="{8BDDF474-46CB-4EF7-BBD4-A2AF6051E53A}"/>
    <hyperlink ref="Y426" r:id="rId1770" display="pw:\\SRVPW3.pls.planservi.com.br:Projetos\Documents\C0849 - DER\40_Emissao\03_GRD\0-GRDs_Enviadas DER\33ºMEDIÇÃO-26-03-2025 A 25-04-25\MR.DER-0970_25\" xr:uid="{391EB921-3F61-4FA0-805C-A055D2C3D58F}"/>
    <hyperlink ref="Y427" r:id="rId1771" display="pw:\\SRVPW3.pls.planservi.com.br:Projetos\Documents\C0849 - DER\40_Emissao\03_GRD\0-GRDs_Enviadas DER\33ºMEDIÇÃO-26-03-2025 A 25-04-25\MR.DER-0970_25\" xr:uid="{DB2B2009-FCD5-4D80-B20A-E84873FE9B78}"/>
    <hyperlink ref="Y428" r:id="rId1772" display="pw:\\SRVPW3.pls.planservi.com.br:Projetos\Documents\C0849 - DER\40_Emissao\03_GRD\0-GRDs_Enviadas DER\33ºMEDIÇÃO-26-03-2025 A 25-04-25\MR.DER-0970_25\" xr:uid="{EA809EA2-1BD4-461E-8884-30D648363ABB}"/>
    <hyperlink ref="Y429" r:id="rId1773" display="pw:\\SRVPW3.pls.planservi.com.br:Projetos\Documents\C0849 - DER\40_Emissao\03_GRD\0-GRDs_Enviadas DER\33ºMEDIÇÃO-26-03-2025 A 25-04-25\MR.DER-0970_25\" xr:uid="{05908E2C-A922-46FC-8F46-2C6BA3032EE1}"/>
    <hyperlink ref="Y430" r:id="rId1774" display="pw:\\SRVPW3.pls.planservi.com.br:Projetos\Documents\C0849 - DER\40_Emissao\03_GRD\0-GRDs_Enviadas DER\33ºMEDIÇÃO-26-03-2025 A 25-04-25\MR.DER-0970_25\" xr:uid="{C9B304A1-3492-4E1E-89E5-E843D6B81DA2}"/>
    <hyperlink ref="Y431" r:id="rId1775" display="pw:\\SRVPW3.pls.planservi.com.br:Projetos\Documents\C0849 - DER\40_Emissao\03_GRD\0-GRDs_Enviadas DER\33ºMEDIÇÃO-26-03-2025 A 25-04-25\MR.DER-0970_25\" xr:uid="{4CF51ADF-84C2-4F0B-8085-91DEE0E79BB9}"/>
    <hyperlink ref="Y432" r:id="rId1776" display="pw:\\SRVPW3.pls.planservi.com.br:Projetos\Documents\C0849 - DER\40_Emissao\03_GRD\0-GRDs_Enviadas DER\33ºMEDIÇÃO-26-03-2025 A 25-04-25\MR.DER-0970_25\" xr:uid="{933C68C2-C93A-4B77-A54E-CAB6C8D29FB7}"/>
    <hyperlink ref="Y433" r:id="rId1777" display="pw:\\SRVPW3.pls.planservi.com.br:Projetos\Documents\C0849 - DER\40_Emissao\03_GRD\0-GRDs_Enviadas DER\33ºMEDIÇÃO-26-03-2025 A 25-04-25\MR.DER-0970_25\" xr:uid="{5F8540CF-FC15-48B8-AC76-764BFB866531}"/>
    <hyperlink ref="Y434" r:id="rId1778" display="pw:\\SRVPW3.pls.planservi.com.br:Projetos\Documents\C0849 - DER\40_Emissao\03_GRD\0-GRDs_Enviadas DER\33ºMEDIÇÃO-26-03-2025 A 25-04-25\MR.DER-0970_25\" xr:uid="{FADA3B55-A713-458B-B333-9FAD5EB7A473}"/>
    <hyperlink ref="Y435" r:id="rId1779" display="pw:\\SRVPW3.pls.planservi.com.br:Projetos\Documents\C0849 - DER\40_Emissao\03_GRD\0-GRDs_Enviadas DER\33ºMEDIÇÃO-26-03-2025 A 25-04-25\MR.DER-0970_25\" xr:uid="{ED755084-B1AD-4272-8A29-054886867177}"/>
    <hyperlink ref="Y436" r:id="rId1780" display="pw:\\SRVPW3.pls.planservi.com.br:Projetos\Documents\C0849 - DER\40_Emissao\03_GRD\0-GRDs_Enviadas DER\33ºMEDIÇÃO-26-03-2025 A 25-04-25\MR.DER-0970_25\" xr:uid="{73F2F87B-38A8-4855-800C-B21B5E7CECD2}"/>
    <hyperlink ref="Y437" r:id="rId1781" display="pw:\\SRVPW3.pls.planservi.com.br:Projetos\Documents\C0849 - DER\40_Emissao\03_GRD\0-GRDs_Enviadas DER\33ºMEDIÇÃO-26-03-2025 A 25-04-25\MR.DER-0970_25\" xr:uid="{0C4D1202-3EF0-4931-92B2-9F6DFA8811F7}"/>
    <hyperlink ref="Y438" r:id="rId1782" display="pw:\\SRVPW3.pls.planservi.com.br:Projetos\Documents\C0849 - DER\40_Emissao\03_GRD\0-GRDs_Enviadas DER\33ºMEDIÇÃO-26-03-2025 A 25-04-25\MR.DER-0970_25\" xr:uid="{02060B60-CA74-485D-8DA1-0B91CC809B3C}"/>
    <hyperlink ref="Y439" r:id="rId1783" display="pw:\\SRVPW3.pls.planservi.com.br:Projetos\Documents\C0849 - DER\40_Emissao\03_GRD\0-GRDs_Enviadas DER\33ºMEDIÇÃO-26-03-2025 A 25-04-25\MR.DER-0970_25\" xr:uid="{6FFD56A4-08ED-4EC4-89BB-BAFA0713CC25}"/>
    <hyperlink ref="Y440" r:id="rId1784" display="pw:\\SRVPW3.pls.planservi.com.br:Projetos\Documents\C0849 - DER\40_Emissao\03_GRD\0-GRDs_Enviadas DER\33ºMEDIÇÃO-26-03-2025 A 25-04-25\MR.DER-0970_25\" xr:uid="{71994EE2-DA98-4496-9CB0-4E28A8E3F672}"/>
    <hyperlink ref="Y441" r:id="rId1785" display="pw:\\SRVPW3.pls.planservi.com.br:Projetos\Documents\C0849 - DER\40_Emissao\03_GRD\0-GRDs_Enviadas DER\33ºMEDIÇÃO-26-03-2025 A 25-04-25\MR.DER-0970_25\" xr:uid="{F8A9F7BC-E030-49FB-A1AD-4CFF6F9BA565}"/>
    <hyperlink ref="Y442" r:id="rId1786" display="pw:\\SRVPW3.pls.planservi.com.br:Projetos\Documents\C0849 - DER\40_Emissao\03_GRD\0-GRDs_Enviadas DER\33ºMEDIÇÃO-26-03-2025 A 25-04-25\MR.DER-0970_25\" xr:uid="{2AC5DA99-D52B-4E50-8B7A-5AE1EBD16895}"/>
    <hyperlink ref="Y443" r:id="rId1787" display="pw:\\SRVPW3.pls.planservi.com.br:Projetos\Documents\C0849 - DER\40_Emissao\03_GRD\0-GRDs_Enviadas DER\33ºMEDIÇÃO-26-03-2025 A 25-04-25\MR.DER-0970_25\" xr:uid="{0A4B3C87-7C87-4BAB-895B-D9B9C66BF1C0}"/>
    <hyperlink ref="Y444" r:id="rId1788" display="pw:\\SRVPW3.pls.planservi.com.br:Projetos\Documents\C0849 - DER\40_Emissao\03_GRD\0-GRDs_Enviadas DER\33ºMEDIÇÃO-26-03-2025 A 25-04-25\MR.DER-0970_25\" xr:uid="{0030243A-B361-4803-A01C-789843816248}"/>
    <hyperlink ref="Y445" r:id="rId1789" display="pw:\\SRVPW3.pls.planservi.com.br:Projetos\Documents\C0849 - DER\40_Emissao\03_GRD\0-GRDs_Enviadas DER\33ºMEDIÇÃO-26-03-2025 A 25-04-25\MR.DER-0970_25\" xr:uid="{80B21BFD-6193-45BA-A265-6629D1B28823}"/>
    <hyperlink ref="Y446" r:id="rId1790" display="pw:\\SRVPW3.pls.planservi.com.br:Projetos\Documents\C0849 - DER\40_Emissao\03_GRD\0-GRDs_Enviadas DER\33ºMEDIÇÃO-26-03-2025 A 25-04-25\MR.DER-0970_25\" xr:uid="{3299F5ED-4E20-4E8E-9265-794954E934CB}"/>
    <hyperlink ref="Y447" r:id="rId1791" display="pw:\\SRVPW3.pls.planservi.com.br:Projetos\Documents\C0849 - DER\40_Emissao\03_GRD\0-GRDs_Enviadas DER\33ºMEDIÇÃO-26-03-2025 A 25-04-25\MR.DER-0970_25\" xr:uid="{D25EB6DC-E2EA-4364-9164-301036561767}"/>
    <hyperlink ref="Y448" r:id="rId1792" display="pw:\\SRVPW3.pls.planservi.com.br:Projetos\Documents\C0849 - DER\40_Emissao\03_GRD\0-GRDs_Enviadas DER\33ºMEDIÇÃO-26-03-2025 A 25-04-25\MR.DER-0970_25\" xr:uid="{4E702530-0289-45A7-9795-2C620758EAD8}"/>
    <hyperlink ref="Y449" r:id="rId1793" display="pw:\\SRVPW3.pls.planservi.com.br:Projetos\Documents\C0849 - DER\40_Emissao\03_GRD\0-GRDs_Enviadas DER\33ºMEDIÇÃO-26-03-2025 A 25-04-25\MR.DER-0970_25\" xr:uid="{785B9A49-8719-47A0-AB90-150135B05A9A}"/>
    <hyperlink ref="Y450" r:id="rId1794" display="pw:\\SRVPW3.pls.planservi.com.br:Projetos\Documents\C0849 - DER\40_Emissao\03_GRD\0-GRDs_Enviadas DER\33ºMEDIÇÃO-26-03-2025 A 25-04-25\MR.DER-0970_25\" xr:uid="{A5D5E8CD-F358-4654-9562-5B99954F3EA0}"/>
    <hyperlink ref="Y451" r:id="rId1795" display="pw:\\SRVPW3.pls.planservi.com.br:Projetos\Documents\C0849 - DER\40_Emissao\03_GRD\0-GRDs_Enviadas DER\33ºMEDIÇÃO-26-03-2025 A 25-04-25\MR.DER-0970_25\" xr:uid="{A9BA56FA-1C8A-4DAC-BA31-2EF78DCD67C2}"/>
    <hyperlink ref="Y452" r:id="rId1796" display="pw:\\SRVPW3.pls.planservi.com.br:Projetos\Documents\C0849 - DER\40_Emissao\03_GRD\0-GRDs_Enviadas DER\33ºMEDIÇÃO-26-03-2025 A 25-04-25\MR.DER-0970_25\" xr:uid="{20046902-83E7-4692-89B5-D2B1B63703B0}"/>
    <hyperlink ref="Y453" r:id="rId1797" display="pw:\\SRVPW3.pls.planservi.com.br:Projetos\Documents\C0849 - DER\40_Emissao\03_GRD\0-GRDs_Enviadas DER\33ºMEDIÇÃO-26-03-2025 A 25-04-25\MR.DER-0970_25\" xr:uid="{71EC64C6-A061-4340-BA96-1B14F48CED01}"/>
    <hyperlink ref="Y454" r:id="rId1798" display="pw:\\SRVPW3.pls.planservi.com.br:Projetos\Documents\C0849 - DER\40_Emissao\03_GRD\0-GRDs_Enviadas DER\33ºMEDIÇÃO-26-03-2025 A 25-04-25\MR.DER-0970_25\" xr:uid="{19F9BFEB-1199-4D36-BB7D-1015DE41F886}"/>
    <hyperlink ref="Y455" r:id="rId1799" display="pw:\\SRVPW3.pls.planservi.com.br:Projetos\Documents\C0849 - DER\40_Emissao\03_GRD\0-GRDs_Enviadas DER\33ºMEDIÇÃO-26-03-2025 A 25-04-25\MR.DER-0970_25\" xr:uid="{72DA46C9-ADE1-4545-AA84-B5B6D75CFEC3}"/>
    <hyperlink ref="Y456" r:id="rId1800" display="pw:\\SRVPW3.pls.planservi.com.br:Projetos\Documents\C0849 - DER\40_Emissao\03_GRD\0-GRDs_Enviadas DER\33ºMEDIÇÃO-26-03-2025 A 25-04-25\MR.DER-0970_25\" xr:uid="{8977FEB3-504B-4DD4-B1A4-9D1316C94C3F}"/>
    <hyperlink ref="Y457" r:id="rId1801" display="pw:\\SRVPW3.pls.planservi.com.br:Projetos\Documents\C0849 - DER\40_Emissao\03_GRD\0-GRDs_Enviadas DER\33ºMEDIÇÃO-26-03-2025 A 25-04-25\MR.DER-0970_25\" xr:uid="{DE9ABF7F-FB15-4750-849F-2429987EDD99}"/>
    <hyperlink ref="Y458" r:id="rId1802" display="pw:\\SRVPW3.pls.planservi.com.br:Projetos\Documents\C0849 - DER\40_Emissao\03_GRD\0-GRDs_Enviadas DER\33ºMEDIÇÃO-26-03-2025 A 25-04-25\MR.DER-0970_25\" xr:uid="{48942A25-80C5-472C-AC62-763113C98473}"/>
    <hyperlink ref="Y459" r:id="rId1803" display="pw:\\SRVPW3.pls.planservi.com.br:Projetos\Documents\C0849 - DER\40_Emissao\03_GRD\0-GRDs_Enviadas DER\33ºMEDIÇÃO-26-03-2025 A 25-04-25\MR.DER-0970_25\" xr:uid="{7BE14E79-2E17-48C5-AD58-A9DB653920E1}"/>
    <hyperlink ref="Y460" r:id="rId1804" display="pw:\\SRVPW3.pls.planservi.com.br:Projetos\Documents\C0849 - DER\40_Emissao\03_GRD\0-GRDs_Enviadas DER\33ºMEDIÇÃO-26-03-2025 A 25-04-25\MR.DER-0971_25\" xr:uid="{DB045AA9-8765-40E3-9940-3EEF5BDC8216}"/>
    <hyperlink ref="Y461" r:id="rId1805" display="pw:\\SRVPW3.pls.planservi.com.br:Projetos\Documents\C0849 - DER\40_Emissao\03_GRD\0-GRDs_Enviadas DER\33ºMEDIÇÃO-26-03-2025 A 25-04-25\MR.DER-0971_25\" xr:uid="{9036F2B5-5B0C-41BA-91E2-681C264C3F86}"/>
    <hyperlink ref="Y462" r:id="rId1806" display="pw:\\SRVPW3.pls.planservi.com.br:Projetos\Documents\C0849 - DER\40_Emissao\03_GRD\0-GRDs_Enviadas DER\33ºMEDIÇÃO-26-03-2025 A 25-04-25\MR.DER-0971_25\" xr:uid="{2DCFED47-2BF3-45DA-BB59-90DD8CE34810}"/>
    <hyperlink ref="Y463" r:id="rId1807" display="pw:\\SRVPW3.pls.planservi.com.br:Projetos\Documents\C0849 - DER\40_Emissao\03_GRD\0-GRDs_Enviadas DER\33ºMEDIÇÃO-26-03-2025 A 25-04-25\MR.DER-0971_25\" xr:uid="{A6BDDC23-FA62-435F-AABC-957C9582988C}"/>
    <hyperlink ref="Y464" r:id="rId1808" display="pw:\\SRVPW3.pls.planservi.com.br:Projetos\Documents\C0849 - DER\40_Emissao\03_GRD\0-GRDs_Enviadas DER\33ºMEDIÇÃO-26-03-2025 A 25-04-25\MR.DER-0971_25\" xr:uid="{BE76747A-4CC6-47BB-9828-21FEAE0DAC80}"/>
    <hyperlink ref="Y465" r:id="rId1809" display="pw:\\SRVPW3.pls.planservi.com.br:Projetos\Documents\C0849 - DER\40_Emissao\03_GRD\0-GRDs_Enviadas DER\33ºMEDIÇÃO-26-03-2025 A 25-04-25\MR.DER-0971_25\" xr:uid="{A4E1308B-5725-4E5B-9967-33827F94741D}"/>
    <hyperlink ref="Y466" r:id="rId1810" display="pw:\\SRVPW3.pls.planservi.com.br:Projetos\Documents\C0849 - DER\40_Emissao\03_GRD\0-GRDs_Enviadas DER\33ºMEDIÇÃO-26-03-2025 A 25-04-25\MR.DER-0971_25\" xr:uid="{C8891FDC-8D8A-4215-80C7-E3ACBFCD55F1}"/>
    <hyperlink ref="Y467" r:id="rId1811" display="pw:\\SRVPW3.pls.planservi.com.br:Projetos\Documents\C0849 - DER\40_Emissao\03_GRD\0-GRDs_Enviadas DER\33ºMEDIÇÃO-26-03-2025 A 25-04-25\MR.DER-0971_25\" xr:uid="{E26E6F21-0908-4507-A4BE-26435847AB22}"/>
    <hyperlink ref="Y468" r:id="rId1812" display="pw:\\SRVPW3.pls.planservi.com.br:Projetos\Documents\C0849 - DER\40_Emissao\03_GRD\0-GRDs_Enviadas DER\33ºMEDIÇÃO-26-03-2025 A 25-04-25\MR.DER-0971_25\" xr:uid="{8C977284-C664-4E13-B1DA-C00BFD1FD5DB}"/>
    <hyperlink ref="Y472" r:id="rId1813" display="pw:\\SRVPW3.pls.planservi.com.br:Projetos\Documents\C0849 - DER\40_Emissao\03_GRD\0-GRDs_Enviadas DER\33ºMEDIÇÃO-26-03-2025 A 25-04-25\MR.DER-0973_25\" xr:uid="{6A24100B-A0E5-459F-AB16-4E93AB8ADC34}"/>
    <hyperlink ref="Y473" r:id="rId1814" display="pw:\\SRVPW3.pls.planservi.com.br:Projetos\Documents\C0849 - DER\40_Emissao\03_GRD\0-GRDs_Enviadas DER\33ºMEDIÇÃO-26-03-2025 A 25-04-25\MR.DER-0973_25\" xr:uid="{AB377AEE-A4EA-422A-9B79-54A399222FE7}"/>
    <hyperlink ref="Y474" r:id="rId1815" display="pw:\\SRVPW3.pls.planservi.com.br:Projetos\Documents\C0849 - DER\40_Emissao\03_GRD\0-GRDs_Enviadas DER\33ºMEDIÇÃO-26-03-2025 A 25-04-25\MR.DER-0973_25\" xr:uid="{3EB29D7B-E708-4095-BAED-1CF2B7561914}"/>
    <hyperlink ref="Y475" r:id="rId1816" display="pw:\\SRVPW3.pls.planservi.com.br:Projetos\Documents\C0849 - DER\40_Emissao\03_GRD\0-GRDs_Enviadas DER\33ºMEDIÇÃO-26-03-2025 A 25-04-25\MR.DER-0973_25\" xr:uid="{8E1C79F9-FEC6-4398-9E9A-EC0DB4D3975C}"/>
    <hyperlink ref="Y476" r:id="rId1817" display="pw:\\SRVPW3.pls.planservi.com.br:Projetos\Documents\C0849 - DER\40_Emissao\03_GRD\0-GRDs_Enviadas DER\33ºMEDIÇÃO-26-03-2025 A 25-04-25\MR.DER-0973_25\" xr:uid="{45401933-A314-4BC1-852E-EDBCF755D3E0}"/>
    <hyperlink ref="Y477" r:id="rId1818" display="pw:\\SRVPW3.pls.planservi.com.br:Projetos\Documents\C0849 - DER\40_Emissao\03_GRD\0-GRDs_Enviadas DER\33ºMEDIÇÃO-26-03-2025 A 25-04-25\MR.DER-0973_25\" xr:uid="{298C92C9-7CBB-48F6-BB13-542DE2B31C42}"/>
    <hyperlink ref="Y478" r:id="rId1819" display="pw:\\SRVPW3.pls.planservi.com.br:Projetos\Documents\C0849 - DER\40_Emissao\03_GRD\0-GRDs_Enviadas DER\33ºMEDIÇÃO-26-03-2025 A 25-04-25\MR.DER-0973_25\" xr:uid="{39DA5370-94E0-40F5-A14F-049C91382EDC}"/>
    <hyperlink ref="Y479" r:id="rId1820" display="pw:\\SRVPW3.pls.planservi.com.br:Projetos\Documents\C0849 - DER\40_Emissao\03_GRD\0-GRDs_Enviadas DER\33ºMEDIÇÃO-26-03-2025 A 25-04-25\MR.DER-0973_25\" xr:uid="{D8C1C375-ABF3-437C-A296-D1DF0DDF07F9}"/>
    <hyperlink ref="Y480" r:id="rId1821" display="pw:\\SRVPW3.pls.planservi.com.br:Projetos\Documents\C0849 - DER\40_Emissao\03_GRD\0-GRDs_Enviadas DER\33ºMEDIÇÃO-26-03-2025 A 25-04-25\MR.DER-0973_25\" xr:uid="{EC758148-C9AE-4DCC-8A44-E4B1913D570E}"/>
    <hyperlink ref="Y481" r:id="rId1822" display="pw:\\SRVPW3.pls.planservi.com.br:Projetos\Documents\C0849 - DER\40_Emissao\03_GRD\0-GRDs_Enviadas DER\33ºMEDIÇÃO-26-03-2025 A 25-04-25\MR.DER-0973_25\" xr:uid="{BCEEFDFC-94D7-4211-B777-FAA20435EBE7}"/>
    <hyperlink ref="Y482" r:id="rId1823" display="pw:\\SRVPW3.pls.planservi.com.br:Projetos\Documents\C0849 - DER\40_Emissao\03_GRD\0-GRDs_Enviadas DER\33ºMEDIÇÃO-26-03-2025 A 25-04-25\MR.DER-0973_25\" xr:uid="{862C1960-0FA5-4882-BF82-5D5E57AEA549}"/>
    <hyperlink ref="Y483" r:id="rId1824" display="pw:\\SRVPW3.pls.planservi.com.br:Projetos\Documents\C0849 - DER\40_Emissao\03_GRD\0-GRDs_Enviadas DER\33ºMEDIÇÃO-26-03-2025 A 25-04-25\MR.DER-0973_25\" xr:uid="{A9A08CCA-4D5D-4C9C-87EB-362631A069E2}"/>
    <hyperlink ref="Y484" r:id="rId1825" display="pw:\\SRVPW3.pls.planservi.com.br:Projetos\Documents\C0849 - DER\40_Emissao\03_GRD\0-GRDs_Enviadas DER\33ºMEDIÇÃO-26-03-2025 A 25-04-25\MR.DER-0973_25\" xr:uid="{3C7FE860-0546-4B83-B55F-0DE22D90A0E8}"/>
    <hyperlink ref="Y485" r:id="rId1826" display="pw:\\SRVPW3.pls.planservi.com.br:Projetos\Documents\C0849 - DER\40_Emissao\03_GRD\0-GRDs_Enviadas DER\33ºMEDIÇÃO-26-03-2025 A 25-04-25\MR.DER-0973_25\" xr:uid="{383A8847-D778-4E59-A8EB-84B8A05B20B4}"/>
    <hyperlink ref="Y486" r:id="rId1827" display="pw:\\SRVPW3.pls.planservi.com.br:Projetos\Documents\C0849 - DER\40_Emissao\03_GRD\0-GRDs_Enviadas DER\33ºMEDIÇÃO-26-03-2025 A 25-04-25\MR.DER-0973_25\" xr:uid="{1B448F4E-E393-4DD1-A791-52DE9260CD9C}"/>
    <hyperlink ref="Y487" r:id="rId1828" display="pw:\\SRVPW3.pls.planservi.com.br:Projetos\Documents\C0849 - DER\40_Emissao\03_GRD\0-GRDs_Enviadas DER\33ºMEDIÇÃO-26-03-2025 A 25-04-25\MR.DER-0973_25\" xr:uid="{5577FA79-62A7-46DB-86C6-E0AFD6D6AC53}"/>
    <hyperlink ref="Y488" r:id="rId1829" display="pw:\\SRVPW3.pls.planservi.com.br:Projetos\Documents\C0849 - DER\40_Emissao\03_GRD\0-GRDs_Enviadas DER\33ºMEDIÇÃO-26-03-2025 A 25-04-25\MR.DER-0973_25\" xr:uid="{FBA97583-3EE0-4C2F-A6EB-14463C5990B9}"/>
    <hyperlink ref="Y489" r:id="rId1830" display="pw:\\SRVPW3.pls.planservi.com.br:Projetos\Documents\C0849 - DER\40_Emissao\03_GRD\0-GRDs_Enviadas DER\33ºMEDIÇÃO-26-03-2025 A 25-04-25\MR.DER-0973_25\" xr:uid="{13338379-91E4-4AEA-99D9-F9745EE019E9}"/>
    <hyperlink ref="Y490" r:id="rId1831" display="pw:\\SRVPW3.pls.planservi.com.br:Projetos\Documents\C0849 - DER\40_Emissao\03_GRD\0-GRDs_Enviadas DER\33ºMEDIÇÃO-26-03-2025 A 25-04-25\MR.DER-0973_25\" xr:uid="{0BC9444D-8890-4177-839D-FBBEF25BD4F8}"/>
    <hyperlink ref="Y491" r:id="rId1832" display="pw:\\SRVPW3.pls.planservi.com.br:Projetos\Documents\C0849 - DER\40_Emissao\03_GRD\0-GRDs_Enviadas DER\33ºMEDIÇÃO-26-03-2025 A 25-04-25\MR.DER-0973_25\" xr:uid="{091F8D46-758A-4BA3-946B-00C4740D2A6E}"/>
    <hyperlink ref="Y492" r:id="rId1833" display="pw:\\SRVPW3.pls.planservi.com.br:Projetos\Documents\C0849 - DER\40_Emissao\03_GRD\0-GRDs_Enviadas DER\33ºMEDIÇÃO-26-03-2025 A 25-04-25\MR.DER-0973_25\" xr:uid="{1EDEECDD-EBFB-49E0-9DCE-244A0F76A1A1}"/>
    <hyperlink ref="Y493" r:id="rId1834" display="pw:\\SRVPW3.pls.planservi.com.br:Projetos\Documents\C0849 - DER\40_Emissao\03_GRD\0-GRDs_Enviadas DER\33ºMEDIÇÃO-26-03-2025 A 25-04-25\MR.DER-0973_25\" xr:uid="{5789D02D-1F84-4D73-821A-6329BB81B789}"/>
    <hyperlink ref="Y494" r:id="rId1835" display="pw:\\SRVPW3.pls.planservi.com.br:Projetos\Documents\C0849 - DER\40_Emissao\03_GRD\0-GRDs_Enviadas DER\33ºMEDIÇÃO-26-03-2025 A 25-04-25\MR.DER-0973_25\" xr:uid="{603DDE8E-3372-40A9-AD3E-5ED4480DF3B5}"/>
    <hyperlink ref="Y495" r:id="rId1836" display="pw:\\SRVPW3.pls.planservi.com.br:Projetos\Documents\C0849 - DER\40_Emissao\03_GRD\0-GRDs_Enviadas DER\33ºMEDIÇÃO-26-03-2025 A 25-04-25\MR.DER-0973_25\" xr:uid="{0E9025AB-9A17-4CEE-A0A2-C64D00FE1AD4}"/>
    <hyperlink ref="Y496" r:id="rId1837" display="pw:\\SRVPW3.pls.planservi.com.br:Projetos\Documents\C0849 - DER\40_Emissao\03_GRD\0-GRDs_Enviadas DER\33ºMEDIÇÃO-26-03-2025 A 25-04-25\MR.DER-0973_25\" xr:uid="{4E1B8049-ADB3-48C8-B1A5-1E049022D8B2}"/>
    <hyperlink ref="Y497" r:id="rId1838" display="pw:\\SRVPW3.pls.planservi.com.br:Projetos\Documents\C0849 - DER\40_Emissao\03_GRD\0-GRDs_Enviadas DER\33ºMEDIÇÃO-26-03-2025 A 25-04-25\MR.DER-0973_25\" xr:uid="{7A275DEE-47A2-4CBF-8FC8-7C7D1CE9E4D0}"/>
    <hyperlink ref="Y498" r:id="rId1839" display="pw:\\SRVPW3.pls.planservi.com.br:Projetos\Documents\C0849 - DER\40_Emissao\03_GRD\0-GRDs_Enviadas DER\33ºMEDIÇÃO-26-03-2025 A 25-04-25\MR.DER-0973_25\" xr:uid="{5F6F8FEA-3F77-4C11-A5A7-A7254D5E41BC}"/>
    <hyperlink ref="Y499" r:id="rId1840" display="pw:\\SRVPW3.pls.planservi.com.br:Projetos\Documents\C0849 - DER\40_Emissao\03_GRD\0-GRDs_Enviadas DER\33ºMEDIÇÃO-26-03-2025 A 25-04-25\MR.DER-0973_25\" xr:uid="{B60B099D-5F4B-4161-9E9C-1154937478ED}"/>
    <hyperlink ref="Y500" r:id="rId1841" display="pw:\\SRVPW3.pls.planservi.com.br:Projetos\Documents\C0849 - DER\40_Emissao\03_GRD\0-GRDs_Enviadas DER\33ºMEDIÇÃO-26-03-2025 A 25-04-25\MR.DER-0973_25\" xr:uid="{D2500625-9B39-4B5D-A71B-2D0C5534EA52}"/>
    <hyperlink ref="Y501" r:id="rId1842" display="pw:\\SRVPW3.pls.planservi.com.br:Projetos\Documents\C0849 - DER\40_Emissao\03_GRD\0-GRDs_Enviadas DER\33ºMEDIÇÃO-26-03-2025 A 25-04-25\MR.DER-0973_25\" xr:uid="{5186F269-A3F5-4A35-8320-C8BCBC62DA09}"/>
    <hyperlink ref="Y502" r:id="rId1843" display="pw:\\SRVPW3.pls.planservi.com.br:Projetos\Documents\C0849 - DER\40_Emissao\03_GRD\0-GRDs_Enviadas DER\33ºMEDIÇÃO-26-03-2025 A 25-04-25\MR.DER-0973_25\" xr:uid="{A6D0302E-0D22-4F4F-B91B-6B8FB4FA906A}"/>
    <hyperlink ref="Y503" r:id="rId1844" display="pw:\\SRVPW3.pls.planservi.com.br:Projetos\Documents\C0849 - DER\40_Emissao\03_GRD\0-GRDs_Enviadas DER\33ºMEDIÇÃO-26-03-2025 A 25-04-25\MR.DER-0973_25\" xr:uid="{ABA3D739-7698-455E-9B60-FA699388C100}"/>
    <hyperlink ref="Y504" r:id="rId1845" display="pw:\\SRVPW3.pls.planservi.com.br:Projetos\Documents\C0849 - DER\40_Emissao\03_GRD\0-GRDs_Enviadas DER\33ºMEDIÇÃO-26-03-2025 A 25-04-25\MR.DER-0973_25\" xr:uid="{FA0AD99E-74E2-4390-88D4-FDE3BF95E835}"/>
    <hyperlink ref="Y505" r:id="rId1846" display="pw:\\SRVPW3.pls.planservi.com.br:Projetos\Documents\C0849 - DER\40_Emissao\03_GRD\0-GRDs_Enviadas DER\33ºMEDIÇÃO-26-03-2025 A 25-04-25\MR.DER-0973_25\" xr:uid="{347FAA56-EFDD-4035-BCD3-BA6DD91B8E05}"/>
    <hyperlink ref="Y506" r:id="rId1847" display="pw:\\SRVPW3.pls.planservi.com.br:Projetos\Documents\C0849 - DER\40_Emissao\03_GRD\0-GRDs_Enviadas DER\33ºMEDIÇÃO-26-03-2025 A 25-04-25\MR.DER-0973_25\" xr:uid="{2B155BD7-64AF-4565-9F14-FE28C6391AA5}"/>
    <hyperlink ref="Y507" r:id="rId1848" display="pw:\\SRVPW3.pls.planservi.com.br:Projetos\Documents\C0849 - DER\40_Emissao\03_GRD\0-GRDs_Enviadas DER\33ºMEDIÇÃO-26-03-2025 A 25-04-25\MR.DER-0973_25\" xr:uid="{AC29A820-98C4-427E-B0BB-76626D4826E9}"/>
    <hyperlink ref="Y508" r:id="rId1849" display="pw:\\SRVPW3.pls.planservi.com.br:Projetos\Documents\C0849 - DER\40_Emissao\03_GRD\0-GRDs_Enviadas DER\33ºMEDIÇÃO-26-03-2025 A 25-04-25\MR.DER-0973_25\" xr:uid="{AEAC09D6-11A3-4938-A670-1A6873BA1739}"/>
    <hyperlink ref="Y509" r:id="rId1850" display="pw:\\SRVPW3.pls.planservi.com.br:Projetos\Documents\C0849 - DER\40_Emissao\03_GRD\0-GRDs_Enviadas DER\33ºMEDIÇÃO-26-03-2025 A 25-04-25\MR.DER-0973_25\" xr:uid="{75660AF4-E94F-4DC1-AAF2-359ECF929671}"/>
    <hyperlink ref="Y510" r:id="rId1851" display="pw:\\SRVPW3.pls.planservi.com.br:Projetos\Documents\C0849 - DER\40_Emissao\03_GRD\0-GRDs_Enviadas DER\33ºMEDIÇÃO-26-03-2025 A 25-04-25\MR.DER-0973_25\" xr:uid="{53519A5E-0B4A-44B9-A5CC-372737F7A7F4}"/>
    <hyperlink ref="Y511" r:id="rId1852" display="pw:\\SRVPW3.pls.planservi.com.br:Projetos\Documents\C0849 - DER\40_Emissao\03_GRD\0-GRDs_Enviadas DER\33ºMEDIÇÃO-26-03-2025 A 25-04-25\MR.DER-0973_25\" xr:uid="{97D4DAAE-D030-4576-AEDF-4645381C44FD}"/>
    <hyperlink ref="Y512" r:id="rId1853" display="pw:\\SRVPW3.pls.planservi.com.br:Projetos\Documents\C0849 - DER\40_Emissao\03_GRD\0-GRDs_Enviadas DER\33ºMEDIÇÃO-26-03-2025 A 25-04-25\MR.DER-0974_25\" xr:uid="{AA4AD20B-A193-4978-89F5-12C80BB9FBCC}"/>
    <hyperlink ref="Y513" r:id="rId1854" display="pw:\\SRVPW3.pls.planservi.com.br:Projetos\Documents\C0849 - DER\40_Emissao\03_GRD\0-GRDs_Enviadas DER\33ºMEDIÇÃO-26-03-2025 A 25-04-25\MR.DER-0974_25\" xr:uid="{1B092B18-49FF-4DB9-8E30-06F46EB5253F}"/>
    <hyperlink ref="Y514" r:id="rId1855" display="pw:\\SRVPW3.pls.planservi.com.br:Projetos\Documents\C0849 - DER\40_Emissao\03_GRD\0-GRDs_Enviadas DER\33ºMEDIÇÃO-26-03-2025 A 25-04-25\MR.DER-0974_25\" xr:uid="{C231A798-70ED-471E-B4DC-F6C4154F0F94}"/>
    <hyperlink ref="Y515" r:id="rId1856" display="pw:\\SRVPW3.pls.planservi.com.br:Projetos\Documents\C0849 - DER\40_Emissao\03_GRD\0-GRDs_Enviadas DER\33ºMEDIÇÃO-26-03-2025 A 25-04-25\MR.DER-0974_25\" xr:uid="{C61F996E-44E4-4868-85B4-45E8F4D6E11D}"/>
    <hyperlink ref="Y516" r:id="rId1857" display="pw:\\SRVPW3.pls.planservi.com.br:Projetos\Documents\C0849 - DER\40_Emissao\03_GRD\0-GRDs_Enviadas DER\33ºMEDIÇÃO-26-03-2025 A 25-04-25\MR.DER-0974_25\" xr:uid="{768F097B-CB81-4CE3-BC9C-EAA459CAAB1D}"/>
    <hyperlink ref="V417" r:id="rId1858" display="pw:\\SRVPW3.pls.planservi.com.br:Projetos\Documents\C0849 - DER\30_Producao\14-F12 – SP 331 - km 0,00-57,50\06_Pavi\06.00_R031\2025 04 16-R-031_RevisãoA3_P02-P05-P07-MC_lote 10.docx" xr:uid="{623A5397-4420-402C-9C67-6351815E0838}"/>
    <hyperlink ref="AQ86" r:id="rId1859" display="pw:\\SRVPW3.pls.planservi.com.br:Projetos\Documents\C0849 - DER\40_Emissao\03_GRD\0-GRDs_Enviadas DER\34ºMEDIÇÃO-26-04-2025 A 25-05-25\MR_DER-0996_25\" xr:uid="{2BD32C46-02CE-490B-A71F-2CB7907C55DA}"/>
    <hyperlink ref="AN86" r:id="rId1860" display="pw:\\SRVPW3.pls.planservi.com.br:Projetos\Documents\C0849 - DER\30_Producao\14-F12 – SP 331 - km 0,00-57,50\05_Geot\05.00_R031\2025 05 09-R-031_RevisãoB1_G14.docx" xr:uid="{940CCE08-9926-49DA-AF90-715C803D6C7A}"/>
    <hyperlink ref="AW86" r:id="rId1861" display="pw:\\SRVPW3.pls.planservi.com.br:Projetos\Documents\C0849 - DER\40_Emissao\03_GRD\0-GRDs_Enviadas DER\35ºMEDIÇÃO-26-05-2025 A 25-06-25\MR_DER-1028_25\" xr:uid="{CE8C75CE-4533-4ABD-9895-FE59A8505226}"/>
    <hyperlink ref="M627" r:id="rId1862" display="pw:\\SRVPW3.pls.planservi.com.br:Projetos\Documents\C0849 - DER\40_Emissao\03_GRD\0-GRDs_Enviadas DER\35ºMEDIÇÃO-26-05-2025 A 25-06-25\MR_DER-1038_25\" xr:uid="{B7FE890D-951A-4A75-9EC9-59B0D1096A35}"/>
    <hyperlink ref="M628" r:id="rId1863" display="pw:\\SRVPW3.pls.planservi.com.br:Projetos\Documents\C0849 - DER\40_Emissao\03_GRD\0-GRDs_Enviadas DER\35ºMEDIÇÃO-26-05-2025 A 25-06-25\MR_DER-1038_25\" xr:uid="{130AD4A1-3FD2-481E-9A2E-B8A95C7C93C7}"/>
    <hyperlink ref="M629" r:id="rId1864" display="pw:\\SRVPW3.pls.planservi.com.br:Projetos\Documents\C0849 - DER\40_Emissao\03_GRD\0-GRDs_Enviadas DER\35ºMEDIÇÃO-26-05-2025 A 25-06-25\MR_DER-1038_25\" xr:uid="{DA7CE718-4134-4950-90C2-61B1EB520A68}"/>
    <hyperlink ref="M630" r:id="rId1865" display="pw:\\SRVPW3.pls.planservi.com.br:Projetos\Documents\C0849 - DER\40_Emissao\03_GRD\0-GRDs_Enviadas DER\35ºMEDIÇÃO-26-05-2025 A 25-06-25\MR_DER-1038_25\" xr:uid="{2AC50645-1849-4C59-A48F-CFC2117F065C}"/>
    <hyperlink ref="M631" r:id="rId1866" display="pw:\\SRVPW3.pls.planservi.com.br:Projetos\Documents\C0849 - DER\40_Emissao\03_GRD\0-GRDs_Enviadas DER\35ºMEDIÇÃO-26-05-2025 A 25-06-25\MR_DER-1038_25\" xr:uid="{99561551-2B23-46EA-AF70-0397D6700EF2}"/>
    <hyperlink ref="M632" r:id="rId1867" display="pw:\\SRVPW3.pls.planservi.com.br:Projetos\Documents\C0849 - DER\40_Emissao\03_GRD\0-GRDs_Enviadas DER\35ºMEDIÇÃO-26-05-2025 A 25-06-25\MR_DER-1038_25\" xr:uid="{A2A2F442-2963-4F8E-96FF-F83B7A32F4CF}"/>
    <hyperlink ref="M633" r:id="rId1868" display="pw:\\SRVPW3.pls.planservi.com.br:Projetos\Documents\C0849 - DER\40_Emissao\03_GRD\0-GRDs_Enviadas DER\35ºMEDIÇÃO-26-05-2025 A 25-06-25\MR_DER-1038_25\" xr:uid="{29F0C438-63FB-4999-A0E0-C32610C5A1F7}"/>
    <hyperlink ref="M634" r:id="rId1869" display="pw:\\SRVPW3.pls.planservi.com.br:Projetos\Documents\C0849 - DER\40_Emissao\03_GRD\0-GRDs_Enviadas DER\35ºMEDIÇÃO-26-05-2025 A 25-06-25\MR_DER-1038_25\" xr:uid="{31B84100-9BBE-4D10-92C8-602FA7AB437D}"/>
    <hyperlink ref="M635" r:id="rId1870" display="pw:\\SRVPW3.pls.planservi.com.br:Projetos\Documents\C0849 - DER\40_Emissao\03_GRD\0-GRDs_Enviadas DER\35ºMEDIÇÃO-26-05-2025 A 25-06-25\MR_DER-1038_25\" xr:uid="{C4283501-96A3-42F8-8A27-31752A54ED44}"/>
    <hyperlink ref="M636" r:id="rId1871" display="pw:\\SRVPW3.pls.planservi.com.br:Projetos\Documents\C0849 - DER\40_Emissao\03_GRD\0-GRDs_Enviadas DER\35ºMEDIÇÃO-26-05-2025 A 25-06-25\MR_DER-1038_25\" xr:uid="{7B20BF1A-AC12-4443-876E-92C067D92ACC}"/>
    <hyperlink ref="M637" r:id="rId1872" display="pw:\\SRVPW3.pls.planservi.com.br:Projetos\Documents\C0849 - DER\40_Emissao\03_GRD\0-GRDs_Enviadas DER\35ºMEDIÇÃO-26-05-2025 A 25-06-25\MR_DER-1038_25\" xr:uid="{2355B87F-6458-4CD6-A4B2-DEE2AC4DA172}"/>
    <hyperlink ref="M638" r:id="rId1873" display="pw:\\SRVPW3.pls.planservi.com.br:Projetos\Documents\C0849 - DER\40_Emissao\03_GRD\0-GRDs_Enviadas DER\35ºMEDIÇÃO-26-05-2025 A 25-06-25\MR_DER-1038_25\" xr:uid="{9474823D-74E0-41A2-BA83-647AA19CAFE5}"/>
    <hyperlink ref="M639" r:id="rId1874" display="pw:\\SRVPW3.pls.planservi.com.br:Projetos\Documents\C0849 - DER\40_Emissao\03_GRD\0-GRDs_Enviadas DER\35ºMEDIÇÃO-26-05-2025 A 25-06-25\MR_DER-1038_25\" xr:uid="{2BB78EA8-BB09-4881-846E-784ECA438D92}"/>
    <hyperlink ref="M640" r:id="rId1875" display="pw:\\SRVPW3.pls.planservi.com.br:Projetos\Documents\C0849 - DER\40_Emissao\03_GRD\0-GRDs_Enviadas DER\35ºMEDIÇÃO-26-05-2025 A 25-06-25\MR_DER-1038_25\" xr:uid="{DACDE1C1-CF34-45B2-872E-885213B3181A}"/>
    <hyperlink ref="M641" r:id="rId1876" display="pw:\\SRVPW3.pls.planservi.com.br:Projetos\Documents\C0849 - DER\40_Emissao\03_GRD\0-GRDs_Enviadas DER\35ºMEDIÇÃO-26-05-2025 A 25-06-25\MR_DER-1038_25\" xr:uid="{142088C9-BF37-4050-A04A-36E167E26756}"/>
    <hyperlink ref="M642" r:id="rId1877" display="pw:\\SRVPW3.pls.planservi.com.br:Projetos\Documents\C0849 - DER\40_Emissao\03_GRD\0-GRDs_Enviadas DER\35ºMEDIÇÃO-26-05-2025 A 25-06-25\MR_DER-1038_25\" xr:uid="{22E4CF84-A01F-44E3-8485-B2A486918A59}"/>
    <hyperlink ref="M643" r:id="rId1878" display="pw:\\SRVPW3.pls.planservi.com.br:Projetos\Documents\C0849 - DER\40_Emissao\03_GRD\0-GRDs_Enviadas DER\35ºMEDIÇÃO-26-05-2025 A 25-06-25\MR_DER-1038_25\" xr:uid="{19801C51-3D91-4E0A-B37B-2C1724BBF31E}"/>
    <hyperlink ref="M644" r:id="rId1879" display="pw:\\SRVPW3.pls.planservi.com.br:Projetos\Documents\C0849 - DER\40_Emissao\03_GRD\0-GRDs_Enviadas DER\35ºMEDIÇÃO-26-05-2025 A 25-06-25\MR_DER-1038_25\" xr:uid="{4E0F2EAC-F176-4398-B0F1-C8F9F4286F1A}"/>
    <hyperlink ref="M645" r:id="rId1880" display="pw:\\SRVPW3.pls.planservi.com.br:Projetos\Documents\C0849 - DER\40_Emissao\03_GRD\0-GRDs_Enviadas DER\35ºMEDIÇÃO-26-05-2025 A 25-06-25\MR_DER-1038_25\" xr:uid="{93EB3C7C-5CA3-4C1D-A82F-AA1EBFF604FC}"/>
    <hyperlink ref="M646" r:id="rId1881" display="pw:\\SRVPW3.pls.planservi.com.br:Projetos\Documents\C0849 - DER\40_Emissao\03_GRD\0-GRDs_Enviadas DER\35ºMEDIÇÃO-26-05-2025 A 25-06-25\MR_DER-1038_25\" xr:uid="{CAAA9D32-1CBA-4FF7-AC1A-5DADA7584AC2}"/>
    <hyperlink ref="M647" r:id="rId1882" display="pw:\\SRVPW3.pls.planservi.com.br:Projetos\Documents\C0849 - DER\40_Emissao\03_GRD\0-GRDs_Enviadas DER\35ºMEDIÇÃO-26-05-2025 A 25-06-25\MR_DER-1038_25\" xr:uid="{3F633BC5-C04B-478B-9C4E-C622D7958BDC}"/>
    <hyperlink ref="M648" r:id="rId1883" display="pw:\\SRVPW3.pls.planservi.com.br:Projetos\Documents\C0849 - DER\40_Emissao\03_GRD\0-GRDs_Enviadas DER\35ºMEDIÇÃO-26-05-2025 A 25-06-25\MR_DER-1038_25\" xr:uid="{656AF870-F8D0-44F0-B48A-7B230E98DFAD}"/>
    <hyperlink ref="M649" r:id="rId1884" display="pw:\\SRVPW3.pls.planservi.com.br:Projetos\Documents\C0849 - DER\40_Emissao\03_GRD\0-GRDs_Enviadas DER\35ºMEDIÇÃO-26-05-2025 A 25-06-25\MR_DER-1038_25\" xr:uid="{47E34AB9-6250-4E47-AB2F-9A36DCF0AD22}"/>
    <hyperlink ref="M650" r:id="rId1885" display="pw:\\SRVPW3.pls.planservi.com.br:Projetos\Documents\C0849 - DER\40_Emissao\03_GRD\0-GRDs_Enviadas DER\35ºMEDIÇÃO-26-05-2025 A 25-06-25\MR_DER-1038_25\" xr:uid="{8AD0F389-93AC-4E3D-B967-D4170CE38977}"/>
    <hyperlink ref="M651" r:id="rId1886" display="pw:\\SRVPW3.pls.planservi.com.br:Projetos\Documents\C0849 - DER\40_Emissao\03_GRD\0-GRDs_Enviadas DER\35ºMEDIÇÃO-26-05-2025 A 25-06-25\MR_DER-1038_25\" xr:uid="{AEC8EE48-0303-4FD5-8432-6131E863CB73}"/>
    <hyperlink ref="M652" r:id="rId1887" display="pw:\\SRVPW3.pls.planservi.com.br:Projetos\Documents\C0849 - DER\40_Emissao\03_GRD\0-GRDs_Enviadas DER\35ºMEDIÇÃO-26-05-2025 A 25-06-25\MR_DER-1038_25\" xr:uid="{DBAB9798-2502-48A9-875B-4BCA8E5C0707}"/>
    <hyperlink ref="M653" r:id="rId1888" display="pw:\\SRVPW3.pls.planservi.com.br:Projetos\Documents\C0849 - DER\40_Emissao\03_GRD\0-GRDs_Enviadas DER\35ºMEDIÇÃO-26-05-2025 A 25-06-25\MR_DER-1038_25\" xr:uid="{7295F621-5E04-40EA-9611-23057FA02DCB}"/>
    <hyperlink ref="M654" r:id="rId1889" display="pw:\\SRVPW3.pls.planservi.com.br:Projetos\Documents\C0849 - DER\40_Emissao\03_GRD\0-GRDs_Enviadas DER\35ºMEDIÇÃO-26-05-2025 A 25-06-25\MR_DER-1038_25\" xr:uid="{ABA5A606-A4BE-477B-A916-FCD11FA05CDF}"/>
    <hyperlink ref="M655" r:id="rId1890" display="pw:\\SRVPW3.pls.planservi.com.br:Projetos\Documents\C0849 - DER\40_Emissao\03_GRD\0-GRDs_Enviadas DER\35ºMEDIÇÃO-26-05-2025 A 25-06-25\MR_DER-1038_25\" xr:uid="{B499F154-E069-40D2-9C73-27B3BD053C8E}"/>
    <hyperlink ref="M656" r:id="rId1891" display="pw:\\SRVPW3.pls.planservi.com.br:Projetos\Documents\C0849 - DER\40_Emissao\03_GRD\0-GRDs_Enviadas DER\35ºMEDIÇÃO-26-05-2025 A 25-06-25\MR_DER-1038_25\" xr:uid="{68DCB271-390F-4AED-9954-17CE5830030B}"/>
    <hyperlink ref="M657" r:id="rId1892" display="pw:\\SRVPW3.pls.planservi.com.br:Projetos\Documents\C0849 - DER\40_Emissao\03_GRD\0-GRDs_Enviadas DER\35ºMEDIÇÃO-26-05-2025 A 25-06-25\MR_DER-1038_25\" xr:uid="{F469CDB8-19E3-4F24-8DEC-D90A34A737A5}"/>
    <hyperlink ref="M658" r:id="rId1893" display="pw:\\SRVPW3.pls.planservi.com.br:Projetos\Documents\C0849 - DER\40_Emissao\03_GRD\0-GRDs_Enviadas DER\35ºMEDIÇÃO-26-05-2025 A 25-06-25\MR_DER-1038_25\" xr:uid="{317E7F89-50AC-47AD-8012-362860A89B14}"/>
    <hyperlink ref="M659" r:id="rId1894" display="pw:\\SRVPW3.pls.planservi.com.br:Projetos\Documents\C0849 - DER\40_Emissao\03_GRD\0-GRDs_Enviadas DER\35ºMEDIÇÃO-26-05-2025 A 25-06-25\MR_DER-1038_25\" xr:uid="{F6CF2F1D-2CAF-43D6-B47F-751A9F616CA0}"/>
    <hyperlink ref="M660" r:id="rId1895" display="pw:\\SRVPW3.pls.planservi.com.br:Projetos\Documents\C0849 - DER\40_Emissao\03_GRD\0-GRDs_Enviadas DER\35ºMEDIÇÃO-26-05-2025 A 25-06-25\MR_DER-1038_25\" xr:uid="{7CC5C104-9A1C-43CF-9E24-CFC01B703887}"/>
    <hyperlink ref="M661" r:id="rId1896" display="pw:\\SRVPW3.pls.planservi.com.br:Projetos\Documents\C0849 - DER\40_Emissao\03_GRD\0-GRDs_Enviadas DER\35ºMEDIÇÃO-26-05-2025 A 25-06-25\MR_DER-1038_25\" xr:uid="{D2A2D996-05DC-431B-A17D-5EA4EF5752F9}"/>
    <hyperlink ref="M662" r:id="rId1897" display="pw:\\SRVPW3.pls.planservi.com.br:Projetos\Documents\C0849 - DER\40_Emissao\03_GRD\0-GRDs_Enviadas DER\35ºMEDIÇÃO-26-05-2025 A 25-06-25\MR_DER-1038_25\" xr:uid="{31840773-845B-40FB-BCC9-80762977AA3A}"/>
    <hyperlink ref="M663" r:id="rId1898" display="pw:\\SRVPW3.pls.planservi.com.br:Projetos\Documents\C0849 - DER\40_Emissao\03_GRD\0-GRDs_Enviadas DER\35ºMEDIÇÃO-26-05-2025 A 25-06-25\MR_DER-1038_25\" xr:uid="{55AD4A3D-0359-4A6D-B45E-BB42E6CACA74}"/>
    <hyperlink ref="M664" r:id="rId1899" display="pw:\\SRVPW3.pls.planservi.com.br:Projetos\Documents\C0849 - DER\40_Emissao\03_GRD\0-GRDs_Enviadas DER\35ºMEDIÇÃO-26-05-2025 A 25-06-25\MR_DER-1038_25\" xr:uid="{8AE5C95A-77B3-4B0D-9A6C-5A3F6359F513}"/>
    <hyperlink ref="M665" r:id="rId1900" display="pw:\\SRVPW3.pls.planservi.com.br:Projetos\Documents\C0849 - DER\40_Emissao\03_GRD\0-GRDs_Enviadas DER\35ºMEDIÇÃO-26-05-2025 A 25-06-25\MR_DER-1038_25\" xr:uid="{BFAFCC31-E89E-49CC-A56E-E3C46E3C0D41}"/>
    <hyperlink ref="M666" r:id="rId1901" display="pw:\\SRVPW3.pls.planservi.com.br:Projetos\Documents\C0849 - DER\40_Emissao\03_GRD\0-GRDs_Enviadas DER\35ºMEDIÇÃO-26-05-2025 A 25-06-25\MR_DER-1038_25\" xr:uid="{0963C7B6-1D2F-4B65-B857-598CA5A08623}"/>
    <hyperlink ref="M667" r:id="rId1902" display="pw:\\SRVPW3.pls.planservi.com.br:Projetos\Documents\C0849 - DER\40_Emissao\03_GRD\0-GRDs_Enviadas DER\35ºMEDIÇÃO-26-05-2025 A 25-06-25\MR_DER-1038_25\" xr:uid="{81D37967-779C-4117-82D1-F85F903707F5}"/>
    <hyperlink ref="M668" r:id="rId1903" display="pw:\\SRVPW3.pls.planservi.com.br:Projetos\Documents\C0849 - DER\40_Emissao\03_GRD\0-GRDs_Enviadas DER\35ºMEDIÇÃO-26-05-2025 A 25-06-25\MR_DER-1038_25\" xr:uid="{D3946AE2-E1CF-4A8F-A498-27F2E06C0E2C}"/>
    <hyperlink ref="M669" r:id="rId1904" display="pw:\\SRVPW3.pls.planservi.com.br:Projetos\Documents\C0849 - DER\40_Emissao\03_GRD\0-GRDs_Enviadas DER\35ºMEDIÇÃO-26-05-2025 A 25-06-25\MR_DER-1038_25\" xr:uid="{9AFBD073-C59A-40E7-9A66-187C7C6E7153}"/>
    <hyperlink ref="M670" r:id="rId1905" display="pw:\\SRVPW3.pls.planservi.com.br:Projetos\Documents\C0849 - DER\40_Emissao\03_GRD\0-GRDs_Enviadas DER\35ºMEDIÇÃO-26-05-2025 A 25-06-25\MR_DER-1039_25\" xr:uid="{26DD2E8D-CE7D-4AA9-BF2A-7AE1E413AC08}"/>
    <hyperlink ref="M671" r:id="rId1906" display="pw:\\SRVPW3.pls.planservi.com.br:Projetos\Documents\C0849 - DER\40_Emissao\03_GRD\0-GRDs_Enviadas DER\35ºMEDIÇÃO-26-05-2025 A 25-06-25\MR_DER-1039_25\" xr:uid="{4C0F6BF4-D503-4377-95D8-594426ADDBB6}"/>
    <hyperlink ref="M672" r:id="rId1907" display="pw:\\SRVPW3.pls.planservi.com.br:Projetos\Documents\C0849 - DER\40_Emissao\03_GRD\0-GRDs_Enviadas DER\35ºMEDIÇÃO-26-05-2025 A 25-06-25\MR_DER-1039_25\" xr:uid="{1925ECD9-A828-4972-97C0-1261589FDD9D}"/>
    <hyperlink ref="M673" r:id="rId1908" display="pw:\\SRVPW3.pls.planservi.com.br:Projetos\Documents\C0849 - DER\40_Emissao\03_GRD\0-GRDs_Enviadas DER\35ºMEDIÇÃO-26-05-2025 A 25-06-25\MR_DER-1039_25\" xr:uid="{39407F6F-E75A-4F6E-A3FF-2ACB2FD4C6DF}"/>
    <hyperlink ref="M674" r:id="rId1909" display="pw:\\SRVPW3.pls.planservi.com.br:Projetos\Documents\C0849 - DER\40_Emissao\03_GRD\0-GRDs_Enviadas DER\35ºMEDIÇÃO-26-05-2025 A 25-06-25\MR_DER-1039_25\" xr:uid="{B69543AC-F9F8-4D69-B598-26AF657D498D}"/>
    <hyperlink ref="M675" r:id="rId1910" display="pw:\\SRVPW3.pls.planservi.com.br:Projetos\Documents\C0849 - DER\40_Emissao\03_GRD\0-GRDs_Enviadas DER\35ºMEDIÇÃO-26-05-2025 A 25-06-25\MR_DER-1039_25\" xr:uid="{0FA9F064-0BEE-41D1-9602-677280D263EB}"/>
    <hyperlink ref="M676" r:id="rId1911" display="pw:\\SRVPW3.pls.planservi.com.br:Projetos\Documents\C0849 - DER\40_Emissao\03_GRD\0-GRDs_Enviadas DER\35ºMEDIÇÃO-26-05-2025 A 25-06-25\MR_DER-1039_25\" xr:uid="{FE72EB8A-AC97-44AA-B3F9-8E50E1963627}"/>
    <hyperlink ref="M677" r:id="rId1912" display="pw:\\SRVPW3.pls.planservi.com.br:Projetos\Documents\C0849 - DER\40_Emissao\03_GRD\0-GRDs_Enviadas DER\35ºMEDIÇÃO-26-05-2025 A 25-06-25\MR_DER-1039_25\" xr:uid="{5F04EBF3-A69A-4875-8F45-0B141F97793F}"/>
    <hyperlink ref="M678" r:id="rId1913" display="pw:\\SRVPW3.pls.planservi.com.br:Projetos\Documents\C0849 - DER\40_Emissao\03_GRD\0-GRDs_Enviadas DER\35ºMEDIÇÃO-26-05-2025 A 25-06-25\MR_DER-1039_25\" xr:uid="{1881E87F-743E-456F-9A50-EF6CA3698E02}"/>
    <hyperlink ref="M679" r:id="rId1914" display="pw:\\SRVPW3.pls.planservi.com.br:Projetos\Documents\C0849 - DER\40_Emissao\03_GRD\0-GRDs_Enviadas DER\35ºMEDIÇÃO-26-05-2025 A 25-06-25\MR_DER-1039_25\" xr:uid="{1680C70B-C25A-488C-BAD5-9581E6CF686E}"/>
    <hyperlink ref="M680" r:id="rId1915" display="pw:\\SRVPW3.pls.planservi.com.br:Projetos\Documents\C0849 - DER\40_Emissao\03_GRD\0-GRDs_Enviadas DER\35ºMEDIÇÃO-26-05-2025 A 25-06-25\MR_DER-1039_25\" xr:uid="{9C3322BA-849F-4149-A760-40858012AA5A}"/>
    <hyperlink ref="M681" r:id="rId1916" display="pw:\\SRVPW3.pls.planservi.com.br:Projetos\Documents\C0849 - DER\40_Emissao\03_GRD\0-GRDs_Enviadas DER\35ºMEDIÇÃO-26-05-2025 A 25-06-25\MR_DER-1039_25\" xr:uid="{F2BAF10C-1250-47CB-8EE3-9EBD3E645112}"/>
    <hyperlink ref="M682" r:id="rId1917" display="pw:\\SRVPW3.pls.planservi.com.br:Projetos\Documents\C0849 - DER\40_Emissao\03_GRD\0-GRDs_Enviadas DER\35ºMEDIÇÃO-26-05-2025 A 25-06-25\MR_DER-1039_25\" xr:uid="{93303A5E-9576-41B2-AAB6-E4E4EF9E1FC7}"/>
    <hyperlink ref="M683" r:id="rId1918" display="pw:\\SRVPW3.pls.planservi.com.br:Projetos\Documents\C0849 - DER\40_Emissao\03_GRD\0-GRDs_Enviadas DER\35ºMEDIÇÃO-26-05-2025 A 25-06-25\MR_DER-1039_25\" xr:uid="{DF3202D8-EB9B-4F36-8F74-8C1E7D39D492}"/>
    <hyperlink ref="M684" r:id="rId1919" display="pw:\\SRVPW3.pls.planservi.com.br:Projetos\Documents\C0849 - DER\40_Emissao\03_GRD\0-GRDs_Enviadas DER\35ºMEDIÇÃO-26-05-2025 A 25-06-25\MR_DER-1039_25\" xr:uid="{52050E5A-706B-49B1-8BF1-79E1E1C66EF9}"/>
    <hyperlink ref="M685" r:id="rId1920" display="pw:\\SRVPW3.pls.planservi.com.br:Projetos\Documents\C0849 - DER\40_Emissao\03_GRD\0-GRDs_Enviadas DER\35ºMEDIÇÃO-26-05-2025 A 25-06-25\MR_DER-1039_25\" xr:uid="{28A2E593-B98C-451D-A1DF-BE9A26562CD3}"/>
    <hyperlink ref="M686" r:id="rId1921" display="pw:\\SRVPW3.pls.planservi.com.br:Projetos\Documents\C0849 - DER\40_Emissao\03_GRD\0-GRDs_Enviadas DER\35ºMEDIÇÃO-26-05-2025 A 25-06-25\MR_DER-1039_25\" xr:uid="{7E6B8AAC-BC1C-4C1D-9D5B-7CEEA53D2154}"/>
    <hyperlink ref="M687" r:id="rId1922" display="pw:\\SRVPW3.pls.planservi.com.br:Projetos\Documents\C0849 - DER\40_Emissao\03_GRD\0-GRDs_Enviadas DER\35ºMEDIÇÃO-26-05-2025 A 25-06-25\MR_DER-1039_25\" xr:uid="{12ED3DE9-E149-422B-9CFD-96B598F33742}"/>
    <hyperlink ref="M688" r:id="rId1923" display="pw:\\SRVPW3.pls.planservi.com.br:Projetos\Documents\C0849 - DER\40_Emissao\03_GRD\0-GRDs_Enviadas DER\35ºMEDIÇÃO-26-05-2025 A 25-06-25\MR_DER-1039_25\" xr:uid="{FE3A52DB-69B3-4936-AE10-1C580870BF61}"/>
    <hyperlink ref="M689" r:id="rId1924" display="pw:\\SRVPW3.pls.planservi.com.br:Projetos\Documents\C0849 - DER\40_Emissao\03_GRD\0-GRDs_Enviadas DER\35ºMEDIÇÃO-26-05-2025 A 25-06-25\MR_DER-1039_25\" xr:uid="{59552A75-0DD3-4D26-AEC5-B9D22E892F58}"/>
    <hyperlink ref="M690" r:id="rId1925" display="pw:\\SRVPW3.pls.planservi.com.br:Projetos\Documents\C0849 - DER\40_Emissao\03_GRD\0-GRDs_Enviadas DER\35ºMEDIÇÃO-26-05-2025 A 25-06-25\MR_DER-1039_25\" xr:uid="{2F1A936D-71C5-4618-8BC7-814C341E4834}"/>
    <hyperlink ref="M691" r:id="rId1926" display="pw:\\SRVPW3.pls.planservi.com.br:Projetos\Documents\C0849 - DER\40_Emissao\03_GRD\0-GRDs_Enviadas DER\35ºMEDIÇÃO-26-05-2025 A 25-06-25\MR_DER-1039_25\" xr:uid="{56268EA2-D4FC-4828-8510-C3AC6211851B}"/>
    <hyperlink ref="M692" r:id="rId1927" display="pw:\\SRVPW3.pls.planservi.com.br:Projetos\Documents\C0849 - DER\40_Emissao\03_GRD\0-GRDs_Enviadas DER\35ºMEDIÇÃO-26-05-2025 A 25-06-25\MR_DER-1039_25\" xr:uid="{F49B192D-FD26-46BA-B9A5-D5888C808B87}"/>
    <hyperlink ref="M693" r:id="rId1928" display="pw:\\SRVPW3.pls.planservi.com.br:Projetos\Documents\C0849 - DER\40_Emissao\03_GRD\0-GRDs_Enviadas DER\35ºMEDIÇÃO-26-05-2025 A 25-06-25\MR_DER-1039_25\" xr:uid="{4210B873-EE65-48FA-B001-652648A87AE8}"/>
    <hyperlink ref="M694" r:id="rId1929" display="pw:\\SRVPW3.pls.planservi.com.br:Projetos\Documents\C0849 - DER\40_Emissao\03_GRD\0-GRDs_Enviadas DER\35ºMEDIÇÃO-26-05-2025 A 25-06-25\MR_DER-1039_25\" xr:uid="{1B33EED3-8764-47C0-A4BD-2004B9F7A131}"/>
    <hyperlink ref="M695" r:id="rId1930" display="pw:\\SRVPW3.pls.planservi.com.br:Projetos\Documents\C0849 - DER\40_Emissao\03_GRD\0-GRDs_Enviadas DER\35ºMEDIÇÃO-26-05-2025 A 25-06-25\MR_DER-1039_25\" xr:uid="{4A697367-446E-4BC5-B569-57B3271E87E2}"/>
    <hyperlink ref="M696" r:id="rId1931" display="pw:\\SRVPW3.pls.planservi.com.br:Projetos\Documents\C0849 - DER\40_Emissao\03_GRD\0-GRDs_Enviadas DER\35ºMEDIÇÃO-26-05-2025 A 25-06-25\MR_DER-1039_25\" xr:uid="{EB3937A1-AB5D-41D5-955B-D7B81470D356}"/>
    <hyperlink ref="M697" r:id="rId1932" display="pw:\\SRVPW3.pls.planservi.com.br:Projetos\Documents\C0849 - DER\40_Emissao\03_GRD\0-GRDs_Enviadas DER\35ºMEDIÇÃO-26-05-2025 A 25-06-25\MR_DER-1039_25\" xr:uid="{8B08C254-032C-4395-9E0E-7A1ADBADE860}"/>
    <hyperlink ref="M698" r:id="rId1933" display="pw:\\SRVPW3.pls.planservi.com.br:Projetos\Documents\C0849 - DER\40_Emissao\03_GRD\0-GRDs_Enviadas DER\35ºMEDIÇÃO-26-05-2025 A 25-06-25\MR_DER-1039_25\" xr:uid="{1BDD82F6-77F1-4F4C-BD84-51188C815523}"/>
    <hyperlink ref="M699" r:id="rId1934" display="pw:\\SRVPW3.pls.planservi.com.br:Projetos\Documents\C0849 - DER\40_Emissao\03_GRD\0-GRDs_Enviadas DER\35ºMEDIÇÃO-26-05-2025 A 25-06-25\MR_DER-1039_25\" xr:uid="{16458081-DB9F-4183-A69D-A252D52FF99A}"/>
    <hyperlink ref="M700" r:id="rId1935" display="pw:\\SRVPW3.pls.planservi.com.br:Projetos\Documents\C0849 - DER\40_Emissao\03_GRD\0-GRDs_Enviadas DER\35ºMEDIÇÃO-26-05-2025 A 25-06-25\MR_DER-1039_25\" xr:uid="{0917FBE8-1521-4F5F-81E9-21D913EA472C}"/>
    <hyperlink ref="M701" r:id="rId1936" display="pw:\\SRVPW3.pls.planservi.com.br:Projetos\Documents\C0849 - DER\40_Emissao\03_GRD\0-GRDs_Enviadas DER\35ºMEDIÇÃO-26-05-2025 A 25-06-25\MR_DER-1039_25\" xr:uid="{9F4978F8-5836-482E-8244-2A7A8033B8EA}"/>
    <hyperlink ref="M702" r:id="rId1937" display="pw:\\SRVPW3.pls.planservi.com.br:Projetos\Documents\C0849 - DER\40_Emissao\03_GRD\0-GRDs_Enviadas DER\35ºMEDIÇÃO-26-05-2025 A 25-06-25\MR_DER-1039_25\" xr:uid="{E7DECCA8-FDD3-4234-AAB7-5FF6F1505991}"/>
    <hyperlink ref="M703" r:id="rId1938" display="pw:\\SRVPW3.pls.planservi.com.br:Projetos\Documents\C0849 - DER\40_Emissao\03_GRD\0-GRDs_Enviadas DER\35ºMEDIÇÃO-26-05-2025 A 25-06-25\MR_DER-1039_25\" xr:uid="{C79C7695-FA4D-43ED-8FF1-97856690407A}"/>
    <hyperlink ref="M704" r:id="rId1939" display="pw:\\SRVPW3.pls.planservi.com.br:Projetos\Documents\C0849 - DER\40_Emissao\03_GRD\0-GRDs_Enviadas DER\35ºMEDIÇÃO-26-05-2025 A 25-06-25\MR_DER-1039_25\" xr:uid="{BDD40022-8EED-4683-82F1-4A2D8C80DA86}"/>
    <hyperlink ref="M705" r:id="rId1940" display="pw:\\SRVPW3.pls.planservi.com.br:Projetos\Documents\C0849 - DER\40_Emissao\03_GRD\0-GRDs_Enviadas DER\35ºMEDIÇÃO-26-05-2025 A 25-06-25\MR_DER-1039_25\" xr:uid="{A487C053-2E78-4277-9F4B-8A517F05D471}"/>
    <hyperlink ref="M706" r:id="rId1941" display="pw:\\SRVPW3.pls.planservi.com.br:Projetos\Documents\C0849 - DER\40_Emissao\03_GRD\0-GRDs_Enviadas DER\35ºMEDIÇÃO-26-05-2025 A 25-06-25\MR_DER-1039_25\" xr:uid="{785334FB-9003-4F63-B970-5316EAF12A96}"/>
    <hyperlink ref="M707" r:id="rId1942" display="pw:\\SRVPW3.pls.planservi.com.br:Projetos\Documents\C0849 - DER\40_Emissao\03_GRD\0-GRDs_Enviadas DER\35ºMEDIÇÃO-26-05-2025 A 25-06-25\MR_DER-1039_25\" xr:uid="{E839C785-1EC2-4758-BCB0-B352391B5A58}"/>
    <hyperlink ref="M708" r:id="rId1943" display="pw:\\SRVPW3.pls.planservi.com.br:Projetos\Documents\C0849 - DER\40_Emissao\03_GRD\0-GRDs_Enviadas DER\35ºMEDIÇÃO-26-05-2025 A 25-06-25\MR_DER-1039_25\" xr:uid="{3F76DE0E-3415-4F68-AA6D-377247A94110}"/>
    <hyperlink ref="M709" r:id="rId1944" display="pw:\\SRVPW3.pls.planservi.com.br:Projetos\Documents\C0849 - DER\40_Emissao\03_GRD\0-GRDs_Enviadas DER\35ºMEDIÇÃO-26-05-2025 A 25-06-25\MR_DER-1039_25\" xr:uid="{F7904410-A73F-4D3F-A992-00E5FA6D0F2E}"/>
    <hyperlink ref="S308" r:id="rId1945" display="pw:\\SRVPW3.pls.planservi.com.br:Projetos\Documents\C0849 - DER\40_Emissao\03_GRD\0-GRDs_Enviadas DER\30ºMEDIÇÃO-26-12-2024 A 25-01-25\MR.DER-0914_25-SP 331\" xr:uid="{49F65BD3-D3C7-4554-8FBA-73D6573C5B36}"/>
    <hyperlink ref="M53" r:id="rId1946" display="pw:\\SRVPW3.pls.planservi.com.br:Projetos\Documents\C0849 - DER\40_Emissao\03_GRD\0-GRDs_Enviadas DER\35ºMEDIÇÃO-26-05-2025 A 25-06-25\MR_DER-1038_25\" xr:uid="{9B905A84-2E48-4D89-AF03-295D9BB3C5AE}"/>
    <hyperlink ref="M54" r:id="rId1947" display="pw:\\SRVPW3.pls.planservi.com.br:Projetos\Documents\C0849 - DER\40_Emissao\03_GRD\0-GRDs_Enviadas DER\35ºMEDIÇÃO-26-05-2025 A 25-06-25\MR_DER-1039_25\" xr:uid="{FE0A25CD-A054-4224-9C39-232F3E024EA7}"/>
    <hyperlink ref="AK515" r:id="rId1948" display="pw:\\SRVPW3.pls.planservi.com.br:Projetos\Documents\C0849 - DER\40_Emissao\03_GRD\0-GRDs_Enviadas DER\35ºMEDIÇÃO-26-05-2025 A 25-06-25\MR_DER-1074_25\" xr:uid="{1792BC15-5CCD-409B-9AAF-9D4DB996DF96}"/>
    <hyperlink ref="AK472" r:id="rId1949" display="pw:\\SRVPW3.pls.planservi.com.br:Projetos\Documents\C0849 - DER\40_Emissao\03_GRD\0-GRDs_Enviadas DER\35ºMEDIÇÃO-26-05-2025 A 25-06-25\MR_DER-1076_25\" xr:uid="{10C412C5-E02C-405F-B6F0-C2A005C4A0C9}"/>
    <hyperlink ref="AK516" r:id="rId1950" display="pw:\\SRVPW3.pls.planservi.com.br:Projetos\Documents\C0849 - DER\40_Emissao\03_GRD\0-GRDs_Enviadas DER\35ºMEDIÇÃO-26-05-2025 A 25-06-25\MR_DER-1076_25\" xr:uid="{0A879CF6-8399-4B17-8FFA-B23D0331F37D}"/>
    <hyperlink ref="S710" r:id="rId1951" display="pw:\\SRVPW3.pls.planservi.com.br:Projetos\Documents\C0849 - DER\40_Emissao\03_GRD\0-GRDs_Enviadas DER\36ºMEDIÇÃO-26-06-2025 A 25-07-25\MR_DER-1083_25\" xr:uid="{F2FA4D02-59EF-4F9B-A374-BB381C4C212A}"/>
    <hyperlink ref="S711:S712" r:id="rId1952" display="pw:\\SRVPW3.pls.planservi.com.br:Projetos\Documents\C0849 - DER\40_Emissao\03_GRD\0-GRDs_Enviadas DER\36ºMEDIÇÃO-26-06-2025 A 25-07-25\MR_DER-1083_25\" xr:uid="{7F58ABE3-67D1-490F-A689-D50734DD8F9B}"/>
    <hyperlink ref="S715:S716" r:id="rId1953" display="pw:\\SRVPW3.pls.planservi.com.br:Projetos\Documents\C0849 - DER\40_Emissao\03_GRD\0-GRDs_Enviadas DER\36ºMEDIÇÃO-26-06-2025 A 25-07-25\MR_DER-1083_25\" xr:uid="{081E56FB-D96D-41C3-8FF2-28239697545A}"/>
    <hyperlink ref="S714" r:id="rId1954" display="pw:\\SRVPW3.pls.planservi.com.br:Projetos\Documents\C0849 - DER\40_Emissao\03_GRD\0-GRDs_Enviadas DER\36ºMEDIÇÃO-26-06-2025 A 25-07-25\MR_DER-1089_25\" xr:uid="{BC332722-94A4-4D92-9A2E-77EACEA33BC2}"/>
    <hyperlink ref="S717" r:id="rId1955" display="pw:\\SRVPW3.pls.planservi.com.br:Projetos\Documents\C0849 - DER\40_Emissao\03_GRD\0-GRDs_Enviadas DER\36ºMEDIÇÃO-26-06-2025 A 25-07-25\MR_DER-1089_25\" xr:uid="{8D3CCA67-E9CB-4270-8874-770055B361E9}"/>
    <hyperlink ref="AQ514" r:id="rId1956" display="pw:\\SRVPW3.pls.planservi.com.br:Projetos\Documents\C0849 - DER\40_Emissao\03_GRD\0-GRDs_Enviadas DER\36ºMEDIÇÃO-26-06-2025 A 25-07-25\MR_DER-1093_25\" xr:uid="{86A47BB7-943D-4A43-B6C8-132535FD9C6C}"/>
    <hyperlink ref="Y715" r:id="rId1957" display="pw:\\SRVPW3.pls.planservi.com.br:Projetos\Documents\C0849 - DER\40_Emissao\03_GRD\0-GRDs_Enviadas DER\36ºMEDIÇÃO-26-06-2025 A 25-07-25\MR_DER-1104_25\" xr:uid="{3A655A31-F077-40B9-9B18-E6017106EDE3}"/>
    <hyperlink ref="Y716" r:id="rId1958" display="pw:\\SRVPW3.pls.planservi.com.br:Projetos\Documents\C0849 - DER\40_Emissao\03_GRD\0-GRDs_Enviadas DER\36ºMEDIÇÃO-26-06-2025 A 25-07-25\MR_DER-1104_25\" xr:uid="{41173C56-1C50-4E22-B185-B79B26D8919A}"/>
    <hyperlink ref="Y717" r:id="rId1959" display="pw:\\SRVPW3.pls.planservi.com.br:Projetos\Documents\C0849 - DER\40_Emissao\03_GRD\0-GRDs_Enviadas DER\37ºMEDIÇÃO-26-07-2025 A 25-08-25\MR_DER-1124_25\" xr:uid="{D5DADC6C-B8A0-4AF2-8FD3-FE5FF1D897FA}"/>
    <hyperlink ref="Y714" r:id="rId1960" display="pw:\\SRVPW3.pls.planservi.com.br:Projetos\Documents\C0849 - DER\40_Emissao\03_GRD\0-GRDs_Enviadas DER\37ºMEDIÇÃO-26-07-2025 A 25-08-25\MR_DER-1124_25\" xr:uid="{B7B31B87-FD04-4776-B982-F54C82E120DC}"/>
    <hyperlink ref="AE715" r:id="rId1961" display="pw:\\SRVPW3.pls.planservi.com.br:Projetos\Documents\C0849 - DER\40_Emissao\03_GRD\0-GRDs_Enviadas DER\38°MEDIÇÃO-26-08-2025 A 25-09-25\MR_DER-1154_25\" xr:uid="{84F5BCB9-C3EE-446D-BC5E-67D317051595}"/>
    <hyperlink ref="AE716" r:id="rId1962" display="pw:\\SRVPW3.pls.planservi.com.br:Projetos\Documents\C0849 - DER\40_Emissao\03_GRD\0-GRDs_Enviadas DER\38°MEDIÇÃO-26-08-2025 A 25-09-25\MR_DER-1154_25\" xr:uid="{90FA7462-2948-4CF8-ACD8-A10D66D477A7}"/>
    <hyperlink ref="M471" r:id="rId1963" display="pw:\\SRVPW3.pls.planservi.com.br:Projetos\Documents\C0849 - DER\40_Emissao\03_GRD\0-GRDs_Enviadas DER\38°MEDIÇÃO-26-08-2025 A 25-09-25\MR_DER-1165_25\" xr:uid="{AEDC1708-C4FA-4C8D-A3C9-617509C7880B}"/>
    <hyperlink ref="M517" r:id="rId1964" display="pw:\\SRVPW3.pls.planservi.com.br:Projetos\Documents\C0849 - DER\40_Emissao\03_GRD\0-GRDs_Enviadas DER\38°MEDIÇÃO-26-08-2025 A 25-09-25\MR_DER-1165_25\" xr:uid="{3F81A0D3-E621-4958-A516-86515B0B8884}"/>
    <hyperlink ref="Y712" r:id="rId1965" display="pw:\\SRVPW3.pls.planservi.com.br:Projetos\Documents\C0849 - DER\40_Emissao\03_GRD\0-GRDs_Enviadas DER\38°MEDIÇÃO-26-08-2025 A 25-09-25\MR_DER-1174_25\" xr:uid="{DD5DB2FB-8A69-457E-8C8D-ECAA766C6185}"/>
    <hyperlink ref="S471" r:id="rId1966" display="pw:\\SRVPW3.pls.planservi.com.br:Projetos\Documents\C0849 - DER\40_Emissao\03_GRD\0-GRDs_Enviadas DER\39°MEDIÇÃO-26-09-2025 A 25-10-25\MR_DER-1263_25\" xr:uid="{1F582D0C-2A26-411C-9CD7-B80F1E8C9E4C}"/>
    <hyperlink ref="S517" r:id="rId1967" display="pw:\\SRVPW3.pls.planservi.com.br:Projetos\Documents\C0849 - DER\40_Emissao\03_GRD\0-GRDs_Enviadas DER\39°MEDIÇÃO-26-09-2025 A 25-10-25\MR_DER-1263_25\" xr:uid="{D24A175E-9E94-4BD4-B6CB-398919752D59}"/>
    <hyperlink ref="Y471" r:id="rId1968" display="pw:\\SRVPW3.pls.planservi.com.br:Projetos\Documents\C0849 - DER\40_Emissao\03_GRD\0-GRDs_Enviadas DER\39°MEDIÇÃO-26-09-2025 A 25-10-25\MR_DER-1268_25\" xr:uid="{0B295B1A-DCDD-4CA0-9072-E70B86EE1FF6}"/>
    <hyperlink ref="Y517" r:id="rId1969" display="pw:\\SRVPW3.pls.planservi.com.br:Projetos\Documents\C0849 - DER\40_Emissao\03_GRD\0-GRDs_Enviadas DER\39°MEDIÇÃO-26-09-2025 A 25-10-25\MR_DER-1268_25\" xr:uid="{B12A8E2F-27EB-4A1E-BF2B-B728E3D406E7}"/>
    <hyperlink ref="S54" r:id="rId1970" display="pw:\\SRVPW3.pls.planservi.com.br:Projetos\Documents\C0849 - DER\40_Emissao\03_GRD\0-GRDs_Enviadas DER\39°MEDIÇÃO-26-09-2025 A 25-10-25\MR_DER-1310_25\" xr:uid="{4E574CF7-6A71-46F4-BDFD-12FFF43B9CD6}"/>
    <hyperlink ref="M107" r:id="rId1971" display="pw:\\SRVPW3.pls.planservi.com.br:Projetos\Documents\C0849 - DER\40_Emissao\03_GRD\0-GRDs_Enviadas DER\40ºMEDIÇÃO-26-10-2025 A 25-11-25\MR_DER-1383_25\" xr:uid="{628E7839-DB3B-406D-A507-83E2A7FFB0B3}"/>
    <hyperlink ref="S899" r:id="rId1972" display="pw:\\SRVPW3.pls.planservi.com.br:Projetos\Documents\C0849 - DER\40_Emissao\03_GRD\0-GRDs_Enviadas DER\40ºMEDIÇÃO-26-10-2025 A 25-11-25\MR_DER-1383_25\" xr:uid="{6625AB34-DE23-4A97-A0EB-8379F547E8D4}"/>
    <hyperlink ref="AE712" r:id="rId1973" display="pw:\\SRVPW3.pls.planservi.com.br:Projetos\Documents\C0849 - DER\40_Emissao\03_GRD\0-GRDs_Enviadas DER\41ºMEDIÇÃO-26-11-2025 A 25-12-25\MR_DER-1405_25\" xr:uid="{B4033B68-1077-42B4-A4D7-5E48B7766874}"/>
    <hyperlink ref="M713" r:id="rId1974" display="pw:\\SRVPW3.pls.planservi.com.br:Projetos\Documents\C0849 - DER\40_Emissao\03_GRD\0-GRDs_Enviadas DER\41ºMEDIÇÃO-26-11-2025 A 25-12-25\MR_DER-1405_25\" xr:uid="{22439674-D15B-4465-AAF0-BA55FD859BF9}"/>
    <hyperlink ref="AK724" r:id="rId1975" display="pw:\\SRVPW3.pls.planservi.com.br:Projetos\Documents\C0849 - DER\40_Emissao\03_GRD\0-GRDs_Enviadas DER\41ºMEDIÇÃO-26-11-2025 A 25-12-25\MR_DER-1425_25\" xr:uid="{9EB7BC29-376B-4AEC-BFA8-47C09A5D22A4}"/>
    <hyperlink ref="AK760" r:id="rId1976" display="pw:\\SRVPW3.pls.planservi.com.br:Projetos\Documents\C0849 - DER\40_Emissao\03_GRD\0-GRDs_Enviadas DER\41ºMEDIÇÃO-26-11-2025 A 25-12-25\MR_DER-1425_25\" xr:uid="{B832260F-9848-46B6-9FE8-AB3101CB16C1}"/>
    <hyperlink ref="Y729" r:id="rId1977" display="pw:\\SRVPW3.pls.planservi.com.br:Projetos\Documents\C0849 - DER\40_Emissao\03_GRD\0-GRDs_Enviadas DER\41ºMEDIÇÃO-26-11-2025 A 25-12-25\MR_DER-1425_25\" xr:uid="{69ECCF77-BDDB-41D9-AE76-BE6174102696}"/>
    <hyperlink ref="Y734" r:id="rId1978" display="pw:\\SRVPW3.pls.planservi.com.br:Projetos\Documents\C0849 - DER\40_Emissao\03_GRD\0-GRDs_Enviadas DER\41ºMEDIÇÃO-26-11-2025 A 25-12-25\MR_DER-1425_25\" xr:uid="{2ED42B46-713C-4478-9B72-393011838329}"/>
    <hyperlink ref="Y739" r:id="rId1979" display="pw:\\SRVPW3.pls.planservi.com.br:Projetos\Documents\C0849 - DER\40_Emissao\03_GRD\0-GRDs_Enviadas DER\41ºMEDIÇÃO-26-11-2025 A 25-12-25\MR_DER-1425_25\" xr:uid="{AD8DA2B8-3629-4CEC-A5E9-A1B73257035A}"/>
    <hyperlink ref="Y744" r:id="rId1980" display="pw:\\SRVPW3.pls.planservi.com.br:Projetos\Documents\C0849 - DER\40_Emissao\03_GRD\0-GRDs_Enviadas DER\41ºMEDIÇÃO-26-11-2025 A 25-12-25\MR_DER-1425_25\" xr:uid="{F0DFA0E2-EB5A-4323-A0D3-6FA90202BDC8}"/>
    <hyperlink ref="Y750" r:id="rId1981" display="pw:\\SRVPW3.pls.planservi.com.br:Projetos\Documents\C0849 - DER\40_Emissao\03_GRD\0-GRDs_Enviadas DER\41ºMEDIÇÃO-26-11-2025 A 25-12-25\MR_DER-1425_25\" xr:uid="{6C26A79F-9BD5-44DB-B04F-596C4AB6F9D0}"/>
    <hyperlink ref="Y754" r:id="rId1982" display="pw:\\SRVPW3.pls.planservi.com.br:Projetos\Documents\C0849 - DER\40_Emissao\03_GRD\0-GRDs_Enviadas DER\41ºMEDIÇÃO-26-11-2025 A 25-12-25\MR_DER-1425_25\" xr:uid="{0B1003F2-5EAF-42E9-B7EF-D96F688D3008}"/>
    <hyperlink ref="Y764" r:id="rId1983" display="pw:\\SRVPW3.pls.planservi.com.br:Projetos\Documents\C0849 - DER\40_Emissao\03_GRD\0-GRDs_Enviadas DER\41ºMEDIÇÃO-26-11-2025 A 25-12-25\MR_DER-1425_25\" xr:uid="{072E4D13-0FA6-483F-9D3F-16E6B4109AC9}"/>
    <hyperlink ref="Y770" r:id="rId1984" display="pw:\\SRVPW3.pls.planservi.com.br:Projetos\Documents\C0849 - DER\40_Emissao\03_GRD\0-GRDs_Enviadas DER\41ºMEDIÇÃO-26-11-2025 A 25-12-25\MR_DER-1425_25\" xr:uid="{BD348DD9-94F6-432B-880E-4F624020693E}"/>
    <hyperlink ref="Y300" r:id="rId1985" display="pw:\\SRVPW3.pls.planservi.com.br:Projetos\Documents\C0849 - DER\40_Emissao\03_GRD\0-GRDs_Enviadas DER\41ºMEDIÇÃO-26-11-2025 A 25-12-25\MR_DER-1426_25\" xr:uid="{88FF4A0B-61A2-499E-9649-1E2E26766B93}"/>
    <hyperlink ref="Y301" r:id="rId1986" display="pw:\\SRVPW3.pls.planservi.com.br:Projetos\Documents\C0849 - DER\40_Emissao\03_GRD\0-GRDs_Enviadas DER\41ºMEDIÇÃO-26-11-2025 A 25-12-25\MR_DER-1426_25\" xr:uid="{4BD04A42-CF5D-4B59-A4ED-06973C384B14}"/>
    <hyperlink ref="Y302" r:id="rId1987" display="pw:\\SRVPW3.pls.planservi.com.br:Projetos\Documents\C0849 - DER\40_Emissao\03_GRD\0-GRDs_Enviadas DER\41ºMEDIÇÃO-26-11-2025 A 25-12-25\MR_DER-1426_25\" xr:uid="{EDB237AD-E6D5-402E-BE66-0844D480C62E}"/>
    <hyperlink ref="Y303" r:id="rId1988" display="pw:\\SRVPW3.pls.planservi.com.br:Projetos\Documents\C0849 - DER\40_Emissao\03_GRD\0-GRDs_Enviadas DER\41ºMEDIÇÃO-26-11-2025 A 25-12-25\MR_DER-1426_25\" xr:uid="{F89A6A90-DCAD-4E96-98D7-05892B8AF814}"/>
    <hyperlink ref="Y304" r:id="rId1989" display="pw:\\SRVPW3.pls.planservi.com.br:Projetos\Documents\C0849 - DER\40_Emissao\03_GRD\0-GRDs_Enviadas DER\41ºMEDIÇÃO-26-11-2025 A 25-12-25\MR_DER-1426_25\" xr:uid="{493522A0-F044-4B60-9AE6-7E1717285C2A}"/>
    <hyperlink ref="Y305" r:id="rId1990" display="pw:\\SRVPW3.pls.planservi.com.br:Projetos\Documents\C0849 - DER\40_Emissao\03_GRD\0-GRDs_Enviadas DER\41ºMEDIÇÃO-26-11-2025 A 25-12-25\MR_DER-1426_25\" xr:uid="{9072C76E-0038-496D-88D1-FE911A391AF4}"/>
    <hyperlink ref="Y306" r:id="rId1991" display="pw:\\SRVPW3.pls.planservi.com.br:Projetos\Documents\C0849 - DER\40_Emissao\03_GRD\0-GRDs_Enviadas DER\41ºMEDIÇÃO-26-11-2025 A 25-12-25\MR_DER-1426_25\" xr:uid="{38A05FB5-E0C9-46B8-8930-3226FF9B2631}"/>
    <hyperlink ref="Y307" r:id="rId1992" display="pw:\\SRVPW3.pls.planservi.com.br:Projetos\Documents\C0849 - DER\40_Emissao\03_GRD\0-GRDs_Enviadas DER\41ºMEDIÇÃO-26-11-2025 A 25-12-25\MR_DER-1426_25\" xr:uid="{194FD6B4-FC18-4CAE-B37E-7162B4FB77DA}"/>
    <hyperlink ref="Y308" r:id="rId1993" display="pw:\\SRVPW3.pls.planservi.com.br:Projetos\Documents\C0849 - DER\40_Emissao\03_GRD\0-GRDs_Enviadas DER\41ºMEDIÇÃO-26-11-2025 A 25-12-25\MR_DER-1426_25\" xr:uid="{AEA0B02F-E662-450D-83E9-A364F1F28431}"/>
    <hyperlink ref="Y309" r:id="rId1994" display="pw:\\SRVPW3.pls.planservi.com.br:Projetos\Documents\C0849 - DER\40_Emissao\03_GRD\0-GRDs_Enviadas DER\41ºMEDIÇÃO-26-11-2025 A 25-12-25\MR_DER-1426_25\" xr:uid="{05EAB37C-9564-4F03-9FD4-27161D5B40AE}"/>
    <hyperlink ref="Y310" r:id="rId1995" display="pw:\\SRVPW3.pls.planservi.com.br:Projetos\Documents\C0849 - DER\40_Emissao\03_GRD\0-GRDs_Enviadas DER\41ºMEDIÇÃO-26-11-2025 A 25-12-25\MR_DER-1426_25\" xr:uid="{03B11882-F47F-4F58-B65C-A31ADC71497F}"/>
    <hyperlink ref="Y311" r:id="rId1996" display="pw:\\SRVPW3.pls.planservi.com.br:Projetos\Documents\C0849 - DER\40_Emissao\03_GRD\0-GRDs_Enviadas DER\41ºMEDIÇÃO-26-11-2025 A 25-12-25\MR_DER-1426_25\" xr:uid="{A66754F0-CD19-4592-BC87-0743CFDE428C}"/>
    <hyperlink ref="Y312" r:id="rId1997" display="pw:\\SRVPW3.pls.planservi.com.br:Projetos\Documents\C0849 - DER\40_Emissao\03_GRD\0-GRDs_Enviadas DER\41ºMEDIÇÃO-26-11-2025 A 25-12-25\MR_DER-1426_25\" xr:uid="{4738ADC1-CA8C-42AE-94DD-36503EF6ECA8}"/>
    <hyperlink ref="Y313" r:id="rId1998" display="pw:\\SRVPW3.pls.planservi.com.br:Projetos\Documents\C0849 - DER\40_Emissao\03_GRD\0-GRDs_Enviadas DER\41ºMEDIÇÃO-26-11-2025 A 25-12-25\MR_DER-1426_25\" xr:uid="{14F01E55-2E0C-431D-AF4F-751A48816F0C}"/>
    <hyperlink ref="Y314" r:id="rId1999" display="pw:\\SRVPW3.pls.planservi.com.br:Projetos\Documents\C0849 - DER\40_Emissao\03_GRD\0-GRDs_Enviadas DER\41ºMEDIÇÃO-26-11-2025 A 25-12-25\MR_DER-1426_25\" xr:uid="{33F02F88-D8F4-45BA-A0B4-081AEBDD5DC2}"/>
    <hyperlink ref="AE114" r:id="rId2000" display="pw:\\SRVPW3.pls.planservi.com.br:Projetos\Documents\C0849 - DER\40_Emissao\03_GRD\0-GRDs_Enviadas DER\41ºMEDIÇÃO-26-11-2025 A 25-12-25\MR_DER-1427_25\" xr:uid="{461BEE52-8E19-4564-B71F-A11A36D4C48A}"/>
    <hyperlink ref="AE115" r:id="rId2001" display="pw:\\SRVPW3.pls.planservi.com.br:Projetos\Documents\C0849 - DER\40_Emissao\03_GRD\0-GRDs_Enviadas DER\41ºMEDIÇÃO-26-11-2025 A 25-12-25\MR_DER-1427_25\" xr:uid="{9FE1AFAF-0243-4647-8CBB-CE5FD8D8C776}"/>
    <hyperlink ref="AE118" r:id="rId2002" display="pw:\\SRVPW3.pls.planservi.com.br:Projetos\Documents\C0849 - DER\40_Emissao\03_GRD\0-GRDs_Enviadas DER\41ºMEDIÇÃO-26-11-2025 A 25-12-25\MR_DER-1427_25\" xr:uid="{E4C563B0-7748-4152-A34B-97C262382BF8}"/>
    <hyperlink ref="Y126" r:id="rId2003" display="pw:\\SRVPW3.pls.planservi.com.br:Projetos\Documents\C0849 - DER\40_Emissao\03_GRD\0-GRDs_Enviadas DER\41ºMEDIÇÃO-26-11-2025 A 25-12-25\MR_DER-1427_25\" xr:uid="{72CF4061-4A9A-4D45-BCFD-3DB65C64F1EE}"/>
    <hyperlink ref="Y127" r:id="rId2004" display="pw:\\SRVPW3.pls.planservi.com.br:Projetos\Documents\C0849 - DER\40_Emissao\03_GRD\0-GRDs_Enviadas DER\41ºMEDIÇÃO-26-11-2025 A 25-12-25\MR_DER-1427_25\" xr:uid="{8E5425D7-4445-4814-973A-506502F800D1}"/>
    <hyperlink ref="Y128" r:id="rId2005" display="pw:\\SRVPW3.pls.planservi.com.br:Projetos\Documents\C0849 - DER\40_Emissao\03_GRD\0-GRDs_Enviadas DER\41ºMEDIÇÃO-26-11-2025 A 25-12-25\MR_DER-1427_25\" xr:uid="{D0FC0914-83DA-4D1A-91C6-FDEE5AB7AFD0}"/>
    <hyperlink ref="Y129" r:id="rId2006" display="pw:\\SRVPW3.pls.planservi.com.br:Projetos\Documents\C0849 - DER\40_Emissao\03_GRD\0-GRDs_Enviadas DER\41ºMEDIÇÃO-26-11-2025 A 25-12-25\MR_DER-1427_25\" xr:uid="{D0D192BC-2FAD-4D43-96D5-7A86B1F35AE2}"/>
    <hyperlink ref="Y130" r:id="rId2007" display="pw:\\SRVPW3.pls.planservi.com.br:Projetos\Documents\C0849 - DER\40_Emissao\03_GRD\0-GRDs_Enviadas DER\41ºMEDIÇÃO-26-11-2025 A 25-12-25\MR_DER-1427_25\" xr:uid="{308EC377-DD56-4433-84FE-BC6D75785283}"/>
    <hyperlink ref="Y131" r:id="rId2008" display="pw:\\SRVPW3.pls.planservi.com.br:Projetos\Documents\C0849 - DER\40_Emissao\03_GRD\0-GRDs_Enviadas DER\41ºMEDIÇÃO-26-11-2025 A 25-12-25\MR_DER-1427_25\" xr:uid="{65190CDC-BBFC-4339-AA03-4A0EF0158675}"/>
    <hyperlink ref="Y132" r:id="rId2009" display="pw:\\SRVPW3.pls.planservi.com.br:Projetos\Documents\C0849 - DER\40_Emissao\03_GRD\0-GRDs_Enviadas DER\41ºMEDIÇÃO-26-11-2025 A 25-12-25\MR_DER-1427_25\" xr:uid="{292A168D-B936-4E2B-84A3-BB6B58FCE67D}"/>
    <hyperlink ref="Y133" r:id="rId2010" display="pw:\\SRVPW3.pls.planservi.com.br:Projetos\Documents\C0849 - DER\40_Emissao\03_GRD\0-GRDs_Enviadas DER\41ºMEDIÇÃO-26-11-2025 A 25-12-25\MR_DER-1427_25\" xr:uid="{13FADE71-A617-4B88-9980-1026514F0A1D}"/>
    <hyperlink ref="Y135" r:id="rId2011" display="pw:\\SRVPW3.pls.planservi.com.br:Projetos\Documents\C0849 - DER\40_Emissao\03_GRD\0-GRDs_Enviadas DER\41ºMEDIÇÃO-26-11-2025 A 25-12-25\MR_DER-1427_25\" xr:uid="{EC7FD7EA-0F9A-4A8E-8E90-DB2C9514E9CE}"/>
    <hyperlink ref="Y136" r:id="rId2012" display="pw:\\SRVPW3.pls.planservi.com.br:Projetos\Documents\C0849 - DER\40_Emissao\03_GRD\0-GRDs_Enviadas DER\41ºMEDIÇÃO-26-11-2025 A 25-12-25\MR_DER-1427_25\" xr:uid="{FAFC309A-55F0-48DF-A235-D9CE5DAA81E3}"/>
    <hyperlink ref="Y137" r:id="rId2013" display="pw:\\SRVPW3.pls.planservi.com.br:Projetos\Documents\C0849 - DER\40_Emissao\03_GRD\0-GRDs_Enviadas DER\41ºMEDIÇÃO-26-11-2025 A 25-12-25\MR_DER-1427_25\" xr:uid="{298E79D4-D817-445D-B8E9-F637DB6A1394}"/>
    <hyperlink ref="Y138" r:id="rId2014" display="pw:\\SRVPW3.pls.planservi.com.br:Projetos\Documents\C0849 - DER\40_Emissao\03_GRD\0-GRDs_Enviadas DER\41ºMEDIÇÃO-26-11-2025 A 25-12-25\MR_DER-1427_25\" xr:uid="{B0221B87-1E86-40DB-8938-012651BF2DFF}"/>
    <hyperlink ref="Y139" r:id="rId2015" display="pw:\\SRVPW3.pls.planservi.com.br:Projetos\Documents\C0849 - DER\40_Emissao\03_GRD\0-GRDs_Enviadas DER\41ºMEDIÇÃO-26-11-2025 A 25-12-25\MR_DER-1427_25\" xr:uid="{FB3F5260-C06D-47F6-A9D0-6CC628BB662A}"/>
    <hyperlink ref="Y140" r:id="rId2016" display="pw:\\SRVPW3.pls.planservi.com.br:Projetos\Documents\C0849 - DER\40_Emissao\03_GRD\0-GRDs_Enviadas DER\41ºMEDIÇÃO-26-11-2025 A 25-12-25\MR_DER-1427_25\" xr:uid="{BB0979BE-5A34-403C-9442-8727656D6EBD}"/>
    <hyperlink ref="Y141" r:id="rId2017" display="pw:\\SRVPW3.pls.planservi.com.br:Projetos\Documents\C0849 - DER\40_Emissao\03_GRD\0-GRDs_Enviadas DER\41ºMEDIÇÃO-26-11-2025 A 25-12-25\MR_DER-1427_25\" xr:uid="{41E8A20E-8676-48A7-A793-F3A4AC289DEC}"/>
    <hyperlink ref="Y142" r:id="rId2018" display="pw:\\SRVPW3.pls.planservi.com.br:Projetos\Documents\C0849 - DER\40_Emissao\03_GRD\0-GRDs_Enviadas DER\41ºMEDIÇÃO-26-11-2025 A 25-12-25\MR_DER-1427_25\" xr:uid="{809CB8D9-6140-4319-948B-79D45857EF57}"/>
    <hyperlink ref="Y143" r:id="rId2019" display="pw:\\SRVPW3.pls.planservi.com.br:Projetos\Documents\C0849 - DER\40_Emissao\03_GRD\0-GRDs_Enviadas DER\41ºMEDIÇÃO-26-11-2025 A 25-12-25\MR_DER-1427_25\" xr:uid="{E8223573-1ABB-4D12-92C3-8274BD7C4A88}"/>
    <hyperlink ref="Y144" r:id="rId2020" display="pw:\\SRVPW3.pls.planservi.com.br:Projetos\Documents\C0849 - DER\40_Emissao\03_GRD\0-GRDs_Enviadas DER\41ºMEDIÇÃO-26-11-2025 A 25-12-25\MR_DER-1427_25\" xr:uid="{C13FB654-693F-4E23-BB79-6FF3F726E03B}"/>
    <hyperlink ref="Y145" r:id="rId2021" display="pw:\\SRVPW3.pls.planservi.com.br:Projetos\Documents\C0849 - DER\40_Emissao\03_GRD\0-GRDs_Enviadas DER\41ºMEDIÇÃO-26-11-2025 A 25-12-25\MR_DER-1427_25\" xr:uid="{53BF055C-2974-4503-8E2A-0AA13B0082FE}"/>
    <hyperlink ref="Y148" r:id="rId2022" display="pw:\\SRVPW3.pls.planservi.com.br:Projetos\Documents\C0849 - DER\40_Emissao\03_GRD\0-GRDs_Enviadas DER\41ºMEDIÇÃO-26-11-2025 A 25-12-25\MR_DER-1427_25\" xr:uid="{45814771-04E8-486A-A9BD-1C8656D74AC3}"/>
    <hyperlink ref="Y149" r:id="rId2023" display="pw:\\SRVPW3.pls.planservi.com.br:Projetos\Documents\C0849 - DER\40_Emissao\03_GRD\0-GRDs_Enviadas DER\41ºMEDIÇÃO-26-11-2025 A 25-12-25\MR_DER-1427_25\" xr:uid="{941C757B-D7E0-4DB8-A867-2FA7CBAD23FF}"/>
    <hyperlink ref="Y150" r:id="rId2024" display="pw:\\SRVPW3.pls.planservi.com.br:Projetos\Documents\C0849 - DER\40_Emissao\03_GRD\0-GRDs_Enviadas DER\41ºMEDIÇÃO-26-11-2025 A 25-12-25\MR_DER-1427_25\" xr:uid="{8B24A311-CCC1-4DBD-ACC9-96CF60982BC5}"/>
    <hyperlink ref="Y151" r:id="rId2025" display="pw:\\SRVPW3.pls.planservi.com.br:Projetos\Documents\C0849 - DER\40_Emissao\03_GRD\0-GRDs_Enviadas DER\41ºMEDIÇÃO-26-11-2025 A 25-12-25\MR_DER-1427_25\" xr:uid="{094016A5-145D-4642-9B84-EED011748ADA}"/>
    <hyperlink ref="Y152" r:id="rId2026" display="pw:\\SRVPW3.pls.planservi.com.br:Projetos\Documents\C0849 - DER\40_Emissao\03_GRD\0-GRDs_Enviadas DER\41ºMEDIÇÃO-26-11-2025 A 25-12-25\MR_DER-1427_25\" xr:uid="{FFAEB30E-BA10-4B98-B34C-6BFE1B9D6F4C}"/>
    <hyperlink ref="Y153" r:id="rId2027" display="pw:\\SRVPW3.pls.planservi.com.br:Projetos\Documents\C0849 - DER\40_Emissao\03_GRD\0-GRDs_Enviadas DER\41ºMEDIÇÃO-26-11-2025 A 25-12-25\MR_DER-1427_25\" xr:uid="{A6646153-C083-4D41-9ED0-8CEE81F2740E}"/>
    <hyperlink ref="Y154" r:id="rId2028" display="pw:\\SRVPW3.pls.planservi.com.br:Projetos\Documents\C0849 - DER\40_Emissao\03_GRD\0-GRDs_Enviadas DER\41ºMEDIÇÃO-26-11-2025 A 25-12-25\MR_DER-1427_25\" xr:uid="{90DD0A0F-FDE4-41CC-BB3D-312D22AA371C}"/>
    <hyperlink ref="Y155" r:id="rId2029" display="pw:\\SRVPW3.pls.planservi.com.br:Projetos\Documents\C0849 - DER\40_Emissao\03_GRD\0-GRDs_Enviadas DER\41ºMEDIÇÃO-26-11-2025 A 25-12-25\MR_DER-1427_25\" xr:uid="{2B71DB51-E72F-4674-92ED-6CA06CA3CFE9}"/>
    <hyperlink ref="Y156" r:id="rId2030" display="pw:\\SRVPW3.pls.planservi.com.br:Projetos\Documents\C0849 - DER\40_Emissao\03_GRD\0-GRDs_Enviadas DER\41ºMEDIÇÃO-26-11-2025 A 25-12-25\MR_DER-1427_25\" xr:uid="{743741BC-41BD-4ED8-B226-B68052A6B98E}"/>
    <hyperlink ref="Y157" r:id="rId2031" display="pw:\\SRVPW3.pls.planservi.com.br:Projetos\Documents\C0849 - DER\40_Emissao\03_GRD\0-GRDs_Enviadas DER\41ºMEDIÇÃO-26-11-2025 A 25-12-25\MR_DER-1427_25\" xr:uid="{13C03F0F-07B9-4182-876E-73E14DA7C126}"/>
    <hyperlink ref="Y160" r:id="rId2032" display="pw:\\SRVPW3.pls.planservi.com.br:Projetos\Documents\C0849 - DER\40_Emissao\03_GRD\0-GRDs_Enviadas DER\41ºMEDIÇÃO-26-11-2025 A 25-12-25\MR_DER-1427_25\" xr:uid="{5E061705-4AF0-4A70-825F-B7C8DB74C27D}"/>
    <hyperlink ref="Y163" r:id="rId2033" display="pw:\\SRVPW3.pls.planservi.com.br:Projetos\Documents\C0849 - DER\40_Emissao\03_GRD\0-GRDs_Enviadas DER\41ºMEDIÇÃO-26-11-2025 A 25-12-25\MR_DER-1427_25\" xr:uid="{2C00B4D3-7F4C-464A-84E5-B25DE83B73C8}"/>
    <hyperlink ref="Y164" r:id="rId2034" display="pw:\\SRVPW3.pls.planservi.com.br:Projetos\Documents\C0849 - DER\40_Emissao\03_GRD\0-GRDs_Enviadas DER\41ºMEDIÇÃO-26-11-2025 A 25-12-25\MR_DER-1427_25\" xr:uid="{18DC9784-2FD9-45CB-BFFB-E2040F75C1F8}"/>
    <hyperlink ref="Y169" r:id="rId2035" display="pw:\\SRVPW3.pls.planservi.com.br:Projetos\Documents\C0849 - DER\40_Emissao\03_GRD\0-GRDs_Enviadas DER\41ºMEDIÇÃO-26-11-2025 A 25-12-25\MR_DER-1427_25\" xr:uid="{C8076EDA-E849-490F-A3E3-FB0EA8BAE927}"/>
    <hyperlink ref="AK120" r:id="rId2036" display="pw:\\SRVPW3.pls.planservi.com.br:Projetos\Documents\C0849 - DER\40_Emissao\03_GRD\0-GRDs_Enviadas DER\41ºMEDIÇÃO-26-11-2025 A 25-12-25\MR_DER-1427_25\" xr:uid="{88483490-F165-4E8B-AD9D-64B2351EDF00}"/>
    <hyperlink ref="AK121" r:id="rId2037" display="pw:\\SRVPW3.pls.planservi.com.br:Projetos\Documents\C0849 - DER\40_Emissao\03_GRD\0-GRDs_Enviadas DER\41ºMEDIÇÃO-26-11-2025 A 25-12-25\MR_DER-1427_25\" xr:uid="{AB680A30-7B51-42B1-9A28-6F6123A22F1E}"/>
    <hyperlink ref="AK124" r:id="rId2038" display="pw:\\SRVPW3.pls.planservi.com.br:Projetos\Documents\C0849 - DER\40_Emissao\03_GRD\0-GRDs_Enviadas DER\41ºMEDIÇÃO-26-11-2025 A 25-12-25\MR_DER-1427_25\" xr:uid="{8108A822-76B9-48FE-B022-8BDE6A3B5366}"/>
    <hyperlink ref="AK125" r:id="rId2039" display="pw:\\SRVPW3.pls.planservi.com.br:Projetos\Documents\C0849 - DER\40_Emissao\03_GRD\0-GRDs_Enviadas DER\41ºMEDIÇÃO-26-11-2025 A 25-12-25\MR_DER-1427_25\" xr:uid="{BEA55ADD-632E-4B8E-B237-380191DC6D1E}"/>
    <hyperlink ref="AK122" r:id="rId2040" display="pw:\\SRVPW3.pls.planservi.com.br:Projetos\Documents\C0849 - DER\40_Emissao\03_GRD\0-GRDs_Enviadas DER\41ºMEDIÇÃO-26-11-2025 A 25-12-25\MR_DER-1427_25\" xr:uid="{34E136C4-D96D-4504-867F-0019D26C680D}"/>
    <hyperlink ref="AK123" r:id="rId2041" display="pw:\\SRVPW3.pls.planservi.com.br:Projetos\Documents\C0849 - DER\40_Emissao\03_GRD\0-GRDs_Enviadas DER\41ºMEDIÇÃO-26-11-2025 A 25-12-25\MR_DER-1427_25\" xr:uid="{63B0C7D5-1EBD-4B0A-8D17-680BEEA0AC23}"/>
    <hyperlink ref="AK117" r:id="rId2042" display="pw:\\SRVPW3.pls.planservi.com.br:Projetos\Documents\C0849 - DER\40_Emissao\03_GRD\0-GRDs_Enviadas DER\41ºMEDIÇÃO-26-11-2025 A 25-12-25\MR_DER-1427_25\" xr:uid="{FAC1C41C-0FAE-4CA1-A77A-D48C9C53C21F}"/>
    <hyperlink ref="AK118" r:id="rId2043" display="pw:\\SRVPW3.pls.planservi.com.br:Projetos\Documents\C0849 - DER\40_Emissao\03_GRD\0-GRDs_Enviadas DER\41ºMEDIÇÃO-26-11-2025 A 25-12-25\MR_DER-1427_25\" xr:uid="{BFE880FD-EC97-4463-A14E-6BB5BA0B05F5}"/>
    <hyperlink ref="AK116" r:id="rId2044" display="pw:\\SRVPW3.pls.planservi.com.br:Projetos\Documents\C0849 - DER\40_Emissao\03_GRD\0-GRDs_Enviadas DER\41ºMEDIÇÃO-26-11-2025 A 25-12-25\MR_DER-1427_25\" xr:uid="{8ECCD521-156B-41D0-968E-315EA27D37B5}"/>
    <hyperlink ref="AE134" r:id="rId2045" display="pw:\\SRVPW3.pls.planservi.com.br:Projetos\Documents\C0849 - DER\40_Emissao\03_GRD\0-GRDs_Enviadas DER\41ºMEDIÇÃO-26-11-2025 A 25-12-25\MR_DER-1427_25\" xr:uid="{58FBEE68-98D3-4495-BFB6-47D78CA92021}"/>
    <hyperlink ref="AE146" r:id="rId2046" display="pw:\\SRVPW3.pls.planservi.com.br:Projetos\Documents\C0849 - DER\40_Emissao\03_GRD\0-GRDs_Enviadas DER\41ºMEDIÇÃO-26-11-2025 A 25-12-25\MR_DER-1427_25\" xr:uid="{41E3CF07-5C5D-4758-926E-0B147F5443AF}"/>
    <hyperlink ref="AE147" r:id="rId2047" display="pw:\\SRVPW3.pls.planservi.com.br:Projetos\Documents\C0849 - DER\40_Emissao\03_GRD\0-GRDs_Enviadas DER\41ºMEDIÇÃO-26-11-2025 A 25-12-25\MR_DER-1427_25\" xr:uid="{FC878988-C8F2-40E4-962E-C0D90B7AA95A}"/>
    <hyperlink ref="AE161" r:id="rId2048" display="pw:\\SRVPW3.pls.planservi.com.br:Projetos\Documents\C0849 - DER\40_Emissao\03_GRD\0-GRDs_Enviadas DER\41ºMEDIÇÃO-26-11-2025 A 25-12-25\MR_DER-1427_25\" xr:uid="{F0A64A8E-7F7A-4E7B-A83C-81E41847A637}"/>
    <hyperlink ref="AE162" r:id="rId2049" display="pw:\\SRVPW3.pls.planservi.com.br:Projetos\Documents\C0849 - DER\40_Emissao\03_GRD\0-GRDs_Enviadas DER\41ºMEDIÇÃO-26-11-2025 A 25-12-25\MR_DER-1427_25\" xr:uid="{4A38D86A-87FC-438B-BF46-BF244A6331F0}"/>
    <hyperlink ref="AQ165" r:id="rId2050" display="pw:\\SRVPW3.pls.planservi.com.br:Projetos\Documents\C0849 - DER\40_Emissao\03_GRD\0-GRDs_Enviadas DER\41ºMEDIÇÃO-26-11-2025 A 25-12-25\MR_DER-1427_25\" xr:uid="{4A8D14E6-9575-4E3F-82B3-DFAB6D7F7AB9}"/>
    <hyperlink ref="AQ166" r:id="rId2051" display="pw:\\SRVPW3.pls.planservi.com.br:Projetos\Documents\C0849 - DER\40_Emissao\03_GRD\0-GRDs_Enviadas DER\41ºMEDIÇÃO-26-11-2025 A 25-12-25\MR_DER-1427_25\" xr:uid="{31106BBD-E7E7-4376-BECE-2DF5B4EED4AF}"/>
    <hyperlink ref="Y214" r:id="rId2052" display="pw:\\SRVPW3.pls.planservi.com.br:Projetos\Documents\C0849 - DER\40_Emissao\03_GRD\0-GRDs_Enviadas DER\26ºMEDIÇÃO-26-08-2024 A 25-09-24\MR.DER-0760_24\" xr:uid="{8F7700BD-1326-4AB1-9EF9-9AAD2A1AF5D0}"/>
    <hyperlink ref="Y710" r:id="rId2053" display="pw:\\SRVPW3.pls.planservi.com.br:Projetos\Documents\C0849 - DER\40_Emissao\03_GRD\0-GRDs_Enviadas DER\41ºMEDIÇÃO-26-11-2025 A 25-12-25\MR_DER-1431_25\" xr:uid="{B92B0074-2582-4A41-8DB4-12F74067EDD3}"/>
    <hyperlink ref="Y711" r:id="rId2054" display="pw:\\SRVPW3.pls.planservi.com.br:Projetos\Documents\C0849 - DER\40_Emissao\03_GRD\0-GRDs_Enviadas DER\41ºMEDIÇÃO-26-11-2025 A 25-12-25\MR_DER-1431_25\" xr:uid="{CF3158D8-5ABE-461C-9915-F4C0CB9421F1}"/>
    <hyperlink ref="AK712" r:id="rId2055" display="pw:\\SRVPW3.pls.planservi.com.br:Projetos\Documents\C0849 - DER\40_Emissao\03_GRD\0-GRDs_Enviadas DER\41ºMEDIÇÃO-26-11-2025 A 25-12-25\MR_DER-1431_25\" xr:uid="{9457993C-45BC-4702-B097-872CC20FA4A6}"/>
    <hyperlink ref="AK715" r:id="rId2056" display="pw:\\SRVPW3.pls.planservi.com.br:Projetos\Documents\C0849 - DER\40_Emissao\03_GRD\0-GRDs_Enviadas DER\41ºMEDIÇÃO-26-11-2025 A 25-12-25\MR_DER-1431_25\" xr:uid="{6570A527-8DE2-4006-B090-CFD4ADB3A72F}"/>
    <hyperlink ref="AK716" r:id="rId2057" display="pw:\\SRVPW3.pls.planservi.com.br:Projetos\Documents\C0849 - DER\40_Emissao\03_GRD\0-GRDs_Enviadas DER\41ºMEDIÇÃO-26-11-2025 A 25-12-25\MR_DER-1431_25\" xr:uid="{F5B86D9E-DB11-4FDE-BD3E-E64CE9EBC394}"/>
    <hyperlink ref="Y53" r:id="rId2058" display="pw:\\SRVPW3.pls.planservi.com.br:Projetos\Documents\C0849 - DER\40_Emissao\03_GRD\0-GRDs_Enviadas DER\41ºMEDIÇÃO-26-11-2025 A 25-12-25\MR_DER-1453_25\" xr:uid="{E1AF8127-C4F4-44DD-A94C-9A6CCD4378B1}"/>
    <hyperlink ref="Y54" r:id="rId2059" display="pw:\\SRVPW3.pls.planservi.com.br:Projetos\Documents\C0849 - DER\40_Emissao\03_GRD\0-GRDs_Enviadas DER\41ºMEDIÇÃO-26-11-2025 A 25-12-25\MR_DER-1453_25\" xr:uid="{B28385A7-3942-463E-ADA4-CDF19048B705}"/>
    <hyperlink ref="AE55" r:id="rId2060" display="pw:\\SRVPW3.pls.planservi.com.br:Projetos\Documents\C0849 - DER\40_Emissao\03_GRD\0-GRDs_Enviadas DER\41ºMEDIÇÃO-26-11-2025 A 25-12-25\MR_DER-1453_25\" xr:uid="{E4842479-D8E3-411C-BCA6-7427BE548A10}"/>
    <hyperlink ref="AE56" r:id="rId2061" display="pw:\\SRVPW3.pls.planservi.com.br:Projetos\Documents\C0849 - DER\40_Emissao\03_GRD\0-GRDs_Enviadas DER\41ºMEDIÇÃO-26-11-2025 A 25-12-25\MR_DER-1453_25\" xr:uid="{17A242C8-0CF6-4074-9A75-E905C53DB4EE}"/>
    <hyperlink ref="V231" r:id="rId2062" display="pw:\\SRVPW3.pls.planservi.com.br:Projetos\Documents\C0849 - DER\30_Producao\14-F12 – SP 331 - km 0,00-57,50\02_Geom\02.00_R031\2024 10 25 - NS - SP331.xls" xr:uid="{BADF03BF-624A-4EFE-8089-A4421446218F}"/>
    <hyperlink ref="AK119" r:id="rId2063" display="pw:\\SRVPW3.pls.planservi.com.br:Projetos\Documents\C0849 - DER\40_Emissao\03_GRD\0-GRDs_Enviadas DER\42ºMEDIÇÃO-26-12-2025 A 25-01-26\MR_DER-1493_25\" xr:uid="{23AE7D26-6E92-420B-A4A5-7C6CD9DC0EDE}"/>
    <hyperlink ref="AQ158" r:id="rId2064" display="pw:\\SRVPW3.pls.planservi.com.br:Projetos\Documents\C0849 - DER\40_Emissao\03_GRD\0-GRDs_Enviadas DER\42ºMEDIÇÃO-26-12-2025 A 25-01-26\MR_DER-1493_25\" xr:uid="{9EC84487-6F90-4C64-A822-BF6526D16E6F}"/>
    <hyperlink ref="AQ159" r:id="rId2065" display="pw:\\SRVPW3.pls.planservi.com.br:Projetos\Documents\C0849 - DER\40_Emissao\03_GRD\0-GRDs_Enviadas DER\42ºMEDIÇÃO-26-12-2025 A 25-01-26\MR_DER-1493_25\" xr:uid="{8F3C0EB8-4082-4BFD-80A1-E6515AD6BDDA}"/>
    <hyperlink ref="AQ167" r:id="rId2066" display="pw:\\SRVPW3.pls.planservi.com.br:Projetos\Documents\C0849 - DER\40_Emissao\03_GRD\0-GRDs_Enviadas DER\42ºMEDIÇÃO-26-12-2025 A 25-01-26\MR_DER-1493_25\" xr:uid="{82C448C2-197E-4765-85CD-4647AF3B9236}"/>
    <hyperlink ref="AQ168" r:id="rId2067" display="pw:\\SRVPW3.pls.planservi.com.br:Projetos\Documents\C0849 - DER\40_Emissao\03_GRD\0-GRDs_Enviadas DER\42ºMEDIÇÃO-26-12-2025 A 25-01-26\MR_DER-1493_25\" xr:uid="{4FC461FA-304F-499F-8911-60F1DFA24DD5}"/>
    <hyperlink ref="AQ199" r:id="rId2068" display="pw:\\SRVPW3.pls.planservi.com.br:Projetos\Documents\C0849 - DER\40_Emissao\03_GRD\0-GRDs_Enviadas DER\42ºMEDIÇÃO-26-12-2025 A 25-01-26\MR_DER-1493_25\" xr:uid="{FC91087F-693F-4A07-B191-9481E91530ED}"/>
    <hyperlink ref="AQ118" r:id="rId2069" display="pw:\\SRVPW3.pls.planservi.com.br:Projetos\Documents\C0849 - DER\40_Emissao\03_GRD\0-GRDs_Enviadas DER\42ºMEDIÇÃO-26-12-2025 A 25-01-26\MR_DER-1493_25\" xr:uid="{5FDAD352-6D9E-41DA-8381-34F5B7902CF7}"/>
    <hyperlink ref="M260" r:id="rId2070" display="pw:\\SRVPW3.pls.planservi.com.br:Projetos\Documents\C0849 - DER\40_Emissao\03_GRD\0-GRDs_Enviadas DER\42ºMEDIÇÃO-26-12-2025 A 25-01-26\MR_DER-1499_26\" xr:uid="{A7A82A01-BB4A-463D-9445-7F9E269E7606}"/>
    <hyperlink ref="M290" r:id="rId2071" display="pw:\\SRVPW3.pls.planservi.com.br:Projetos\Documents\C0849 - DER\40_Emissao\03_GRD\0-GRDs_Enviadas DER\42ºMEDIÇÃO-26-12-2025 A 25-01-26\MR_DER-1499_26\" xr:uid="{51CE7EFF-A2B9-48D5-99CC-BDB4273EAA9C}"/>
    <hyperlink ref="AW118" r:id="rId2072" display="pw:\\SRVPW3.pls.planservi.com.br:Projetos\Documents\C0849 - DER\40_Emissao\03_GRD\0-GRDs_Enviadas DER\42ºMEDIÇÃO-26-12-2025 A 25-01-26\MR_DER-1511_26\" xr:uid="{890A6EC8-A07C-416C-8213-82D0075142FE}"/>
    <hyperlink ref="AQ119" r:id="rId2073" display="pw:\\SRVPW3.pls.planservi.com.br:Projetos\Documents\C0849 - DER\40_Emissao\03_GRD\0-GRDs_Enviadas DER\42ºMEDIÇÃO-26-12-2025 A 25-01-26\MR_DER-1511_26\" xr:uid="{9191C82C-5C62-4F41-B219-17314B7CFD04}"/>
    <hyperlink ref="S713" r:id="rId2074" display="pw:\\SRVPW3.pls.planservi.com.br:Projetos\Documents\C0849 - DER\40_Emissao\03_GRD\0-GRDs_Enviadas DER\42ºMEDIÇÃO-26-12-2025 A 25-01-26\MR_DER-1519_26\" xr:uid="{744F9DED-A737-492C-AB97-E9AE40BFFC27}"/>
    <hyperlink ref="BC118" r:id="rId2075" display="pw:\\SRVPW3.pls.planservi.com.br:Projetos\Documents\C0849 - DER\40_Emissao\03_GRD\0-GRDs_Enviadas DER\42ºMEDIÇÃO-26-12-2025 A 25-01-26\MR_DER-1520_26\" xr:uid="{CB2BBDFB-D6AE-4242-ADCE-770B80253570}"/>
    <hyperlink ref="AE714" r:id="rId2076" display="pw:\\SRVPW3.pls.planservi.com.br:Projetos\Documents\C0849 - DER\40_Emissao\03_GRD\0-GRDs_Enviadas DER\42ºMEDIÇÃO-26-12-2025 A 25-01-26\MR_DER-1540_26\" xr:uid="{F726B0CF-C397-43B3-AB78-0D7736D69E0A}"/>
    <hyperlink ref="AE717" r:id="rId2077" display="pw:\\SRVPW3.pls.planservi.com.br:Projetos\Documents\C0849 - DER\40_Emissao\03_GRD\0-GRDs_Enviadas DER\42ºMEDIÇÃO-26-12-2025 A 25-01-26\MR_DER-1540_26\" xr:uid="{38E9002D-6719-40A3-BDE5-4F0066B98DAB}"/>
    <hyperlink ref="S260" r:id="rId2078" display="pw:\\SRVPW3.pls.planservi.com.br:Projetos\Documents\C0849 - DER\40_Emissao\03_GRD\0-GRDs_Enviadas DER\42ºMEDIÇÃO-26-12-2025 A 25-01-26\MR_DER-1552_26\" xr:uid="{E011898F-70C7-4BAB-8302-7D79A172FD34}"/>
    <hyperlink ref="S905" r:id="rId2079" display="pw:\\SRVPW3.pls.planservi.com.br:Projetos\Documents\C0849 - DER\40_Emissao\03_GRD\0-GRDs_Enviadas DER\42ºMEDIÇÃO-26-12-2025 A 25-01-26\MR_DER-1552_26\" xr:uid="{A37EE15A-0148-44AA-B5F5-AC8CEDBD91DB}"/>
    <hyperlink ref="S906" r:id="rId2080" display="pw:\\SRVPW3.pls.planservi.com.br:Projetos\Documents\C0849 - DER\40_Emissao\03_GRD\0-GRDs_Enviadas DER\42ºMEDIÇÃO-26-12-2025 A 25-01-26\MR_DER-1552_26\" xr:uid="{D72B6BDE-43F5-4078-8E2F-9FE942B04B02}"/>
    <hyperlink ref="S907" r:id="rId2081" display="pw:\\SRVPW3.pls.planservi.com.br:Projetos\Documents\C0849 - DER\40_Emissao\03_GRD\0-GRDs_Enviadas DER\42ºMEDIÇÃO-26-12-2025 A 25-01-26\MR_DER-1552_26\" xr:uid="{48C4828E-B3D9-488F-B1FE-1D163DFB18B9}"/>
    <hyperlink ref="S908" r:id="rId2082" display="pw:\\SRVPW3.pls.planservi.com.br:Projetos\Documents\C0849 - DER\40_Emissao\03_GRD\0-GRDs_Enviadas DER\42ºMEDIÇÃO-26-12-2025 A 25-01-26\MR_DER-1552_26\" xr:uid="{082DFB1E-A3F7-4D5A-B9DA-6A1FF7D1ADC5}"/>
    <hyperlink ref="S909" r:id="rId2083" display="pw:\\SRVPW3.pls.planservi.com.br:Projetos\Documents\C0849 - DER\40_Emissao\03_GRD\0-GRDs_Enviadas DER\42ºMEDIÇÃO-26-12-2025 A 25-01-26\MR_DER-1552_26\" xr:uid="{3086805A-3E17-4808-BEAA-BBAB3F6714FB}"/>
    <hyperlink ref="S910" r:id="rId2084" display="pw:\\SRVPW3.pls.planservi.com.br:Projetos\Documents\C0849 - DER\40_Emissao\03_GRD\0-GRDs_Enviadas DER\42ºMEDIÇÃO-26-12-2025 A 25-01-26\MR_DER-1552_26\" xr:uid="{E8E28335-A7B6-4514-A5D0-8C514C643666}"/>
    <hyperlink ref="S911" r:id="rId2085" display="pw:\\SRVPW3.pls.planservi.com.br:Projetos\Documents\C0849 - DER\40_Emissao\03_GRD\0-GRDs_Enviadas DER\42ºMEDIÇÃO-26-12-2025 A 25-01-26\MR_DER-1552_26\" xr:uid="{928164AB-9ACF-494F-BE7F-DA0DD54A668C}"/>
    <hyperlink ref="S912" r:id="rId2086" display="pw:\\SRVPW3.pls.planservi.com.br:Projetos\Documents\C0849 - DER\40_Emissao\03_GRD\0-GRDs_Enviadas DER\42ºMEDIÇÃO-26-12-2025 A 25-01-26\MR_DER-1552_26\" xr:uid="{C04D9D7A-1C92-45F2-8776-DC51180C30BB}"/>
    <hyperlink ref="S290" r:id="rId2087" display="pw:\\SRVPW3.pls.planservi.com.br:Projetos\Documents\C0849 - DER\40_Emissao\03_GRD\0-GRDs_Enviadas DER\42ºMEDIÇÃO-26-12-2025 A 25-01-26\MR_DER-1552_26\" xr:uid="{896E9FD3-7AFA-4FB8-932C-4910D0F4B504}"/>
    <hyperlink ref="Y364" r:id="rId2088" display="pw:\\SRVPW3.pls.planservi.com.br:Projetos\Documents\C0849 - DER\40_Emissao\03_GRD\0-GRDs_Enviadas DER\42ºMEDIÇÃO-26-12-2025 A 25-01-26\MR_DER-1552_26\" xr:uid="{213B2075-453F-4E93-A1F3-665B1AD8C3D6}"/>
    <hyperlink ref="BI118" r:id="rId2089" display="pw:\\SRVPW3.pls.planservi.com.br:Projetos\Documents\C0849 - DER\40_Emissao\03_GRD\0-GRDs_Enviadas DER\43ºMEDIÇÃO-26-01-2026 A 25-02-26\MR_DER-1576_26\" xr:uid="{AD46FC4B-5498-4D90-9C6C-ABF95566C4EB}"/>
    <hyperlink ref="AW119" r:id="rId2090" display="pw:\\SRVPW3.pls.planservi.com.br:Projetos\Documents\C0849 - DER\40_Emissao\03_GRD\0-GRDs_Enviadas DER\43ºMEDIÇÃO-26-01-2026 A 25-02-26\MR_DER-1576_26\" xr:uid="{3F793783-978C-47F2-B56F-FBFDF16E6237}"/>
    <hyperlink ref="AE151" r:id="rId2091" display="pw:\\SRVPW3.pls.planservi.com.br:Projetos\Documents\C0849 - DER\40_Emissao\03_GRD\0-GRDs_Enviadas DER\43ºMEDIÇÃO-26-01-2026 A 25-02-26\MR_DER-1576_26\" xr:uid="{5D9A9F5F-BA36-42F7-BA14-7E1267FCADEA}"/>
    <hyperlink ref="BC159" r:id="rId2092" display="pw:\\SRVPW3.pls.planservi.com.br:Projetos\Documents\C0849 - DER\40_Emissao\03_GRD\0-GRDs_Enviadas DER\43ºMEDIÇÃO-26-01-2026 A 25-02-26\MR_DER-1576_26\" xr:uid="{70436F35-0765-40E9-9D2E-1FB6A6D1A6CE}"/>
    <hyperlink ref="AE160" r:id="rId2093" display="pw:\\SRVPW3.pls.planservi.com.br:Projetos\Documents\C0849 - DER\40_Emissao\03_GRD\0-GRDs_Enviadas DER\43ºMEDIÇÃO-26-01-2026 A 25-02-26\MR_DER-1576_26\" xr:uid="{2B46DF37-7DF0-4098-835E-A3E6B5C220C0}"/>
    <hyperlink ref="BC167" r:id="rId2094" display="pw:\\SRVPW3.pls.planservi.com.br:Projetos\Documents\C0849 - DER\40_Emissao\03_GRD\0-GRDs_Enviadas DER\43ºMEDIÇÃO-26-01-2026 A 25-02-26\MR_DER-1576_26\" xr:uid="{3488EE61-AD47-4BC6-9EA7-4218FB7B538C}"/>
    <hyperlink ref="BC168" r:id="rId2095" display="pw:\\SRVPW3.pls.planservi.com.br:Projetos\Documents\C0849 - DER\40_Emissao\03_GRD\0-GRDs_Enviadas DER\43ºMEDIÇÃO-26-01-2026 A 25-02-26\MR_DER-1576_26\" xr:uid="{C2C8B26B-A56B-44F6-9E96-1409CEF7D2C0}"/>
    <hyperlink ref="AQ173" r:id="rId2096" display="pw:\\SRVPW3.pls.planservi.com.br:Projetos\Documents\C0849 - DER\40_Emissao\03_GRD\0-GRDs_Enviadas DER\43ºMEDIÇÃO-26-01-2026 A 25-02-26\MR_DER-1577_26\" xr:uid="{78CF58B3-8057-4C28-BD2A-ABCC1F4876A6}"/>
    <hyperlink ref="M718" r:id="rId2097" display="pw:\\SRVPW3.pls.planservi.com.br:Projetos\Documents\C0849 - DER\40_Emissao\03_GRD\0-GRDs_Enviadas DER\43ºMEDIÇÃO-26-01-2026 A 25-02-26\MR_DER-1578_26\" xr:uid="{93B18A51-9321-4369-9026-2338CAF8CD1C}"/>
    <hyperlink ref="M719" r:id="rId2098" display="pw:\\SRVPW3.pls.planservi.com.br:Projetos\Documents\C0849 - DER\40_Emissao\03_GRD\0-GRDs_Enviadas DER\43ºMEDIÇÃO-26-01-2026 A 25-02-26\MR_DER-1578_26\" xr:uid="{CFF26EE3-A8CB-49D4-956E-66D68A046EA8}"/>
    <hyperlink ref="AE368" r:id="rId2099" display="pw:\\SRVPW3.pls.planservi.com.br:Projetos\Documents\C0849 - DER\40_Emissao\03_GRD\0-GRDs_Enviadas DER\43ºMEDIÇÃO-26-01-2026 A 25-02-26\MR_DER-1587_26\" xr:uid="{CE7ADBC0-B592-47E8-A91F-E93C93C11E89}"/>
    <hyperlink ref="M415" r:id="rId2100" display="pw:\\SRVPW3.pls.planservi.com.br:Projetos\Documents\C0849 - DER\40_Emissao\03_GRD\0-GRDs_Enviadas DER\44ºMEDIÇÃO-26-02-2026 A 25-03-26\MR_DER-1601_26\" xr:uid="{1E5D5243-0E00-4D5B-85C6-D64C9243A9C9}"/>
    <hyperlink ref="M366" r:id="rId2101" display="pw:\\SRVPW3.pls.planservi.com.br:Projetos\Documents\C0849 - DER\40_Emissao\03_GRD\0-GRDs_Enviadas DER\44ºMEDIÇÃO-26-02-2026 A 25-03-26\MR_DER-1601_26\" xr:uid="{F899F9B0-C93D-44B8-9CDD-EFD9E3A052B1}"/>
    <hyperlink ref="AE231" r:id="rId2102" display="pw:\\SRVPW3.pls.planservi.com.br:Projetos\Documents\C0849 - DER\40_Emissao\03_GRD\0-GRDs_Enviadas DER\44ºMEDIÇÃO-26-02-2026 A 25-03-26\MR_DER-1598_26\" xr:uid="{9C5BE699-0984-44E9-BF43-F60F2842DEC5}"/>
    <hyperlink ref="AE133" r:id="rId2103" display="pw:\\SRVPW3.pls.planservi.com.br:Projetos\Documents\C0849 - DER\40_Emissao\03_GRD\0-GRDs_Enviadas DER\43ºMEDIÇÃO-26-01-2026 A 25-02-26\MR_DER-1576_26\" xr:uid="{AD04CBCB-7F05-498C-84E8-D1A73CE698D3}"/>
    <hyperlink ref="S107" r:id="rId2104" display="pw:\\SRVPW3.pls.planservi.com.br:Projetos\Documents\C0849 - DER\40_Emissao\03_GRD\0-GRDs_Enviadas DER\44ºMEDIÇÃO-26-02-2026 A 25-03-26\MR_DER-1650_26\" xr:uid="{BD16EF92-463E-4FFD-891F-94D4CD5A75D4}"/>
    <hyperlink ref="Y899" r:id="rId2105" display="pw:\\SRVPW3.pls.planservi.com.br:Projetos\Documents\C0849 - DER\40_Emissao\03_GRD\0-GRDs_Enviadas DER\44ºMEDIÇÃO-26-02-2026 A 25-03-26\MR_DER-1650_26\" xr:uid="{13D26739-5804-4154-9E70-E38697174754}"/>
    <hyperlink ref="BO118" r:id="rId2106" display="pw:\\SRVPW3.pls.planservi.com.br:Projetos\Documents\C0849 - DER\40_Emissao\03_GRD\0-GRDs_Enviadas DER\44ºMEDIÇÃO-26-02-2026 A 25-03-26\MR_DER-1660_26\" xr:uid="{11B62008-ED9E-4565-A68F-3944D66D6D2F}"/>
    <hyperlink ref="BO119" r:id="rId2107" display="pw:\\SRVPW3.pls.planservi.com.br:Projetos\Documents\C0849 - DER\40_Emissao\03_GRD\0-GRDs_Enviadas DER\44ºMEDIÇÃO-26-02-2026 A 25-03-26\MR_DER-1660_26\" xr:uid="{9CBBD679-4480-4606-A353-716FD36BFD12}"/>
    <hyperlink ref="AK133" r:id="rId2108" display="pw:\\SRVPW3.pls.planservi.com.br:Projetos\Documents\C0849 - DER\40_Emissao\03_GRD\0-GRDs_Enviadas DER\44ºMEDIÇÃO-26-02-2026 A 25-03-26\MR_DER-1660_26\" xr:uid="{A7D59B03-4604-426A-A493-1B681CBDDDFD}"/>
    <hyperlink ref="AK160" r:id="rId2109" display="pw:\\SRVPW3.pls.planservi.com.br:Projetos\Documents\C0849 - DER\40_Emissao\03_GRD\0-GRDs_Enviadas DER\44ºMEDIÇÃO-26-02-2026 A 25-03-26\MR_DER-1660_26\" xr:uid="{95A33EB1-4D17-4BB9-AB2C-6307ED6D9F1E}"/>
    <hyperlink ref="BI159" r:id="rId2110" display="pw:\\SRVPW3.pls.planservi.com.br:Projetos\Documents\C0849 - DER\40_Emissao\03_GRD\0-GRDs_Enviadas DER\44ºMEDIÇÃO-26-02-2026 A 25-03-26\MR_DER-1660_26\" xr:uid="{993C0608-EE51-4CA6-92DF-FF231A9AFCD4}"/>
    <hyperlink ref="BI167" r:id="rId2111" display="pw:\\SRVPW3.pls.planservi.com.br:Projetos\Documents\C0849 - DER\40_Emissao\03_GRD\0-GRDs_Enviadas DER\44ºMEDIÇÃO-26-02-2026 A 25-03-26\MR_DER-1660_26\" xr:uid="{ED3A2CD5-4787-44AC-9ECE-B0DF6B5366AC}"/>
    <hyperlink ref="BI168" r:id="rId2112" display="pw:\\SRVPW3.pls.planservi.com.br:Projetos\Documents\C0849 - DER\40_Emissao\03_GRD\0-GRDs_Enviadas DER\44ºMEDIÇÃO-26-02-2026 A 25-03-26\MR_DER-1660_26\" xr:uid="{286CF3F8-07F4-4021-9B69-5EA01ABE61E1}"/>
    <hyperlink ref="AW292" r:id="rId2113" display="pw:\\SRVPW3.pls.planservi.com.br:Projetos\Documents\C0849 - DER\40_Emissao\03_GRD\0-GRDs_Enviadas DER\44ºMEDIÇÃO-26-02-2026 A 25-03-26\MR_DER-1660_26\" xr:uid="{08551E41-E858-469B-B779-B3BD400E7674}"/>
    <hyperlink ref="AW295" r:id="rId2114" display="pw:\\SRVPW3.pls.planservi.com.br:Projetos\Documents\C0849 - DER\40_Emissao\03_GRD\0-GRDs_Enviadas DER\44ºMEDIÇÃO-26-02-2026 A 25-03-26\MR_DER-1660_26\" xr:uid="{1B37ED40-E03C-49E1-9323-9D7F3893B73E}"/>
    <hyperlink ref="BC292" r:id="rId2115" display="pw:\\SRVPW3.pls.planservi.com.br:Projetos\Documents\C0849 - DER\40_Emissao\03_GRD\0-GRDs_Enviadas DER\45ºMEDIÇÃO-26-03-2026 A 25-04-26\MR_DER-1673_26\" xr:uid="{40D141BC-0C19-4938-A5F1-F5D06B891C19}"/>
    <hyperlink ref="AW293" r:id="rId2116" display="pw:\\SRVPW3.pls.planservi.com.br:Projetos\Documents\C0849 - DER\40_Emissao\03_GRD\0-GRDs_Enviadas DER\45ºMEDIÇÃO-26-03-2026 A 25-04-26\MR_DER-1673_26\" xr:uid="{13B9F6DA-2288-4B60-A68E-83E0603F83AB}"/>
    <hyperlink ref="AW294" r:id="rId2117" display="pw:\\SRVPW3.pls.planservi.com.br:Projetos\Documents\C0849 - DER\40_Emissao\03_GRD\0-GRDs_Enviadas DER\45ºMEDIÇÃO-26-03-2026 A 25-04-26\MR_DER-1673_26\" xr:uid="{D4B89224-4B98-4FFB-927E-57024AA1C06F}"/>
    <hyperlink ref="AW296" r:id="rId2118" display="pw:\\SRVPW3.pls.planservi.com.br:Projetos\Documents\C0849 - DER\40_Emissao\03_GRD\0-GRDs_Enviadas DER\45ºMEDIÇÃO-26-03-2026 A 25-04-26\MR_DER-1673_26\" xr:uid="{AD53EBBA-A126-4F74-B602-6F24A442B69D}"/>
    <hyperlink ref="AW297" r:id="rId2119" display="pw:\\SRVPW3.pls.planservi.com.br:Projetos\Documents\C0849 - DER\40_Emissao\03_GRD\0-GRDs_Enviadas DER\45ºMEDIÇÃO-26-03-2026 A 25-04-26\MR_DER-1673_26\" xr:uid="{D0C30F9A-3208-42B0-8B4F-2500C96A99E7}"/>
    <hyperlink ref="AW298" r:id="rId2120" display="pw:\\SRVPW3.pls.planservi.com.br:Projetos\Documents\C0849 - DER\40_Emissao\03_GRD\0-GRDs_Enviadas DER\45ºMEDIÇÃO-26-03-2026 A 25-04-26\MR_DER-1673_26\" xr:uid="{1FF0E950-B2B9-4F52-867C-D8997D227E66}"/>
    <hyperlink ref="BC295" r:id="rId2121" display="pw:\\SRVPW3.pls.planservi.com.br:Projetos\Documents\C0849 - DER\40_Emissao\03_GRD\0-GRDs_Enviadas DER\45ºMEDIÇÃO-26-03-2026 A 25-04-26\MR_DER-1673_26\" xr:uid="{B1D9D080-E999-4B6E-B17A-40E69F915B9D}"/>
    <hyperlink ref="BU118" r:id="rId2122" display="pw:\\SRVPW3.pls.planservi.com.br:Projetos\Documents\C0849 - DER\40_Emissao\03_GRD\0-GRDs_Enviadas DER\45ºMEDIÇÃO-26-03-2026 A 25-04-26\MR_DER-1688_26\" xr:uid="{47F5D344-B1D3-487B-BB91-282C8F322DCE}"/>
    <hyperlink ref="BU119" r:id="rId2123" display="pw:\\SRVPW3.pls.planservi.com.br:Projetos\Documents\C0849 - DER\40_Emissao\03_GRD\0-GRDs_Enviadas DER\45ºMEDIÇÃO-26-03-2026 A 25-04-26\MR_DER-1688_26\" xr:uid="{058F5F7C-9C7D-4CD9-8255-5011B7393602}"/>
    <hyperlink ref="AQ133" r:id="rId2124" display="pw:\\SRVPW3.pls.planservi.com.br:Projetos\Documents\C0849 - DER\40_Emissao\03_GRD\0-GRDs_Enviadas DER\45ºMEDIÇÃO-26-03-2026 A 25-04-26\MR_DER-1688_26\" xr:uid="{44180127-80E6-492A-A880-AC3AD84C2FDE}"/>
    <hyperlink ref="AK151" r:id="rId2125" display="pw:\\SRVPW3.pls.planservi.com.br:Projetos\Documents\C0849 - DER\40_Emissao\03_GRD\0-GRDs_Enviadas DER\45ºMEDIÇÃO-26-03-2026 A 25-04-26\MR_DER-1688_26\" xr:uid="{6D0F6969-8CCD-4AA8-83A6-3CBB9D4E0B0E}"/>
    <hyperlink ref="BO159" r:id="rId2126" display="pw:\\SRVPW3.pls.planservi.com.br:Projetos\Documents\C0849 - DER\40_Emissao\03_GRD\0-GRDs_Enviadas DER\45ºMEDIÇÃO-26-03-2026 A 25-04-26\MR_DER-1688_26\" xr:uid="{9408B18C-097B-42DF-97A1-BE98D0FFE214}"/>
    <hyperlink ref="AQ160" r:id="rId2127" display="pw:\\SRVPW3.pls.planservi.com.br:Projetos\Documents\C0849 - DER\40_Emissao\03_GRD\0-GRDs_Enviadas DER\45ºMEDIÇÃO-26-03-2026 A 25-04-26\MR_DER-1688_26\" xr:uid="{20A841B7-24AC-4624-9C4C-FE00884D4DCC}"/>
    <hyperlink ref="BO167" r:id="rId2128" display="pw:\\SRVPW3.pls.planservi.com.br:Projetos\Documents\C0849 - DER\40_Emissao\03_GRD\0-GRDs_Enviadas DER\45ºMEDIÇÃO-26-03-2026 A 25-04-26\MR_DER-1688_26\" xr:uid="{00F1282A-E43B-4987-86FC-3A9F6772F65E}"/>
    <hyperlink ref="AW173" r:id="rId2129" display="pw:\\SRVPW3.pls.planservi.com.br:Projetos\Documents\C0849 - DER\40_Emissao\03_GRD\0-GRDs_Enviadas DER\45ºMEDIÇÃO-26-03-2026 A 25-04-26\MR_DER-1688_26\" xr:uid="{14DBB51E-DB94-4795-840A-7C7518BB7ADA}"/>
    <hyperlink ref="AK268" r:id="rId2130" display="pw:\\SRVPW3.pls.planservi.com.br:Projetos\Documents\C0849 - DER\40_Emissao\03_GRD\0-GRDs_Enviadas DER\45ºMEDIÇÃO-26-03-2026 A 25-04-26\MR_DER-1688_26\" xr:uid="{E6228D8C-970D-40E5-A3BE-5C5E56C5EDCA}"/>
    <hyperlink ref="AK316" r:id="rId2131" display="pw:\\SRVPW3.pls.planservi.com.br:Projetos\Documents\C0849 - DER\40_Emissao\03_GRD\0-GRDs_Enviadas DER\46ºMEDIÇÃO-26-04-2026 A 25-05-26\MR_DER-1731_26\" xr:uid="{046912B2-025A-4617-9615-2A11B5811449}"/>
    <hyperlink ref="AK317:AK358" r:id="rId2132" display="pw:\\SRVPW3.pls.planservi.com.br:Projetos\Documents\C0849 - DER\40_Emissao\03_GRD\0-GRDs_Enviadas DER\46ºMEDIÇÃO-26-04-2026 A 25-05-26\MR_DER-1731_26\" xr:uid="{517F3CC1-38E6-4297-AE9E-E64FB4027E47}"/>
    <hyperlink ref="AK359" r:id="rId2133" display="pw:\\SRVPW3.pls.planservi.com.br:Projetos\Documents\C0849 - DER\40_Emissao\03_GRD\0-GRDs_Enviadas DER\46ºMEDIÇÃO-26-04-2026 A 25-05-26\MR_DER-1731_26\" xr:uid="{AD222817-5393-49E6-BEDA-7CF96161107A}"/>
    <hyperlink ref="AK360" r:id="rId2134" display="pw:\\SRVPW3.pls.planservi.com.br:Projetos\Documents\C0849 - DER\40_Emissao\03_GRD\0-GRDs_Enviadas DER\46ºMEDIÇÃO-26-04-2026 A 25-05-26\MR_DER-1731_26\" xr:uid="{BEDC524E-9B2F-4C4C-86AA-41E17E5AE8BB}"/>
    <hyperlink ref="AK361" r:id="rId2135" display="pw:\\SRVPW3.pls.planservi.com.br:Projetos\Documents\C0849 - DER\40_Emissao\03_GRD\0-GRDs_Enviadas DER\46ºMEDIÇÃO-26-04-2026 A 25-05-26\MR_DER-1731_26\" xr:uid="{C3A0CB16-BBF8-49F3-B517-579FA804DF6F}"/>
    <hyperlink ref="AK365" r:id="rId2136" display="pw:\\SRVPW3.pls.planservi.com.br:Projetos\Documents\C0849 - DER\40_Emissao\03_GRD\0-GRDs_Enviadas DER\46ºMEDIÇÃO-26-04-2026 A 25-05-26\MR_DER-1731_26\" xr:uid="{5968E92E-9126-4A79-9029-793348A6117E}"/>
    <hyperlink ref="AK366" r:id="rId2137" display="pw:\\SRVPW3.pls.planservi.com.br:Projetos\Documents\C0849 - DER\40_Emissao\03_GRD\0-GRDs_Enviadas DER\46ºMEDIÇÃO-26-04-2026 A 25-05-26\MR_DER-1731_26\" xr:uid="{44B024A9-45C9-4BD2-B7B5-82570073B652}"/>
    <hyperlink ref="AK368" r:id="rId2138" display="pw:\\SRVPW3.pls.planservi.com.br:Projetos\Documents\C0849 - DER\40_Emissao\03_GRD\0-GRDs_Enviadas DER\46ºMEDIÇÃO-26-04-2026 A 25-05-26\MR_DER-1732_26\" xr:uid="{31C47263-D530-4DB1-B5B8-762CF51CC589}"/>
    <hyperlink ref="AK369:AK410" r:id="rId2139" display="pw:\\SRVPW3.pls.planservi.com.br:Projetos\Documents\C0849 - DER\40_Emissao\03_GRD\0-GRDs_Enviadas DER\46ºMEDIÇÃO-26-04-2026 A 25-05-26\MR_DER-1732_26\" xr:uid="{218342F5-49EC-4863-B13B-43F8EF687CC0}"/>
    <hyperlink ref="AK414:AK415" r:id="rId2140" display="pw:\\SRVPW3.pls.planservi.com.br:Projetos\Documents\C0849 - DER\40_Emissao\03_GRD\0-GRDs_Enviadas DER\46ºMEDIÇÃO-26-04-2026 A 25-05-26\MR_DER-1732_26\" xr:uid="{52A55587-6AFE-48EC-99DE-C9AAA86CCE8F}"/>
  </hyperlinks>
  <pageMargins left="0.51181102362204722" right="0.51181102362204722" top="0.78740157480314965" bottom="0.78740157480314965" header="0.31496062992125984" footer="0.31496062992125984"/>
  <pageSetup paperSize="9" scale="62" fitToHeight="0" orientation="portrait" r:id="rId214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5" filterMode="1">
    <tabColor rgb="FF00B050"/>
  </sheetPr>
  <dimension ref="A1:AT449"/>
  <sheetViews>
    <sheetView zoomScaleNormal="100" zoomScaleSheetLayoutView="85" workbookViewId="0">
      <pane xSplit="10" ySplit="2" topLeftCell="P79" activePane="bottomRight" state="frozen"/>
      <selection activeCell="E164" sqref="E164"/>
      <selection pane="topRight" activeCell="E164" sqref="E164"/>
      <selection pane="bottomLeft" activeCell="E164" sqref="E164"/>
      <selection pane="bottomRight" activeCell="G96" sqref="G96:G97"/>
    </sheetView>
  </sheetViews>
  <sheetFormatPr defaultColWidth="9.140625" defaultRowHeight="11.25" x14ac:dyDescent="0.25"/>
  <cols>
    <col min="1" max="1" width="24.28515625" style="748" customWidth="1"/>
    <col min="2" max="3" width="3.28515625" style="748" customWidth="1"/>
    <col min="4" max="4" width="50.140625" style="750" customWidth="1"/>
    <col min="5" max="5" width="29" style="750" bestFit="1" customWidth="1"/>
    <col min="6" max="6" width="14.5703125" style="748" customWidth="1"/>
    <col min="7" max="7" width="11.140625" style="748" bestFit="1" customWidth="1"/>
    <col min="8" max="8" width="23.28515625" style="749" customWidth="1"/>
    <col min="9" max="9" width="13" style="748" customWidth="1"/>
    <col min="10" max="10" width="23.42578125" style="748" bestFit="1" customWidth="1"/>
    <col min="11" max="11" width="12.5703125" style="748" customWidth="1"/>
    <col min="12" max="12" width="12.28515625" style="748" customWidth="1"/>
    <col min="13" max="13" width="18.85546875" style="748" customWidth="1"/>
    <col min="14" max="15" width="13.42578125" style="748" customWidth="1"/>
    <col min="16" max="16" width="17.42578125" style="748" customWidth="1"/>
    <col min="17" max="17" width="12.5703125" style="748" customWidth="1"/>
    <col min="18" max="18" width="12.28515625" style="748" customWidth="1"/>
    <col min="19" max="19" width="18.85546875" style="748" customWidth="1"/>
    <col min="20" max="21" width="13.42578125" style="748" customWidth="1"/>
    <col min="22" max="23" width="12.5703125" style="748" customWidth="1"/>
    <col min="24" max="24" width="12.28515625" style="748" customWidth="1"/>
    <col min="25" max="25" width="18.140625" style="748" bestFit="1" customWidth="1"/>
    <col min="26" max="27" width="13.42578125" style="748" customWidth="1"/>
    <col min="28" max="29" width="12.5703125" style="748" customWidth="1"/>
    <col min="30" max="30" width="12.28515625" style="748" customWidth="1"/>
    <col min="31" max="31" width="9.140625" style="748"/>
    <col min="32" max="33" width="13.42578125" style="748" customWidth="1"/>
    <col min="34" max="35" width="12.5703125" style="748" customWidth="1"/>
    <col min="36" max="36" width="12.28515625" style="748" customWidth="1"/>
    <col min="37" max="37" width="9.140625" style="748"/>
    <col min="38" max="39" width="13.42578125" style="748" customWidth="1"/>
    <col min="40" max="41" width="12.5703125" style="748" customWidth="1"/>
    <col min="42" max="42" width="12.28515625" style="748" customWidth="1"/>
    <col min="43" max="43" width="9.140625" style="748"/>
    <col min="44" max="45" width="13.42578125" style="748" customWidth="1"/>
    <col min="46" max="46" width="12.5703125" style="748" customWidth="1"/>
    <col min="47" max="16384" width="9.140625" style="750"/>
  </cols>
  <sheetData>
    <row r="1" spans="1:46" s="718" customFormat="1" ht="33.75" x14ac:dyDescent="0.25">
      <c r="A1" s="1753"/>
      <c r="B1" s="1735"/>
      <c r="C1" s="1735"/>
      <c r="D1" s="715" t="s">
        <v>8605</v>
      </c>
      <c r="E1" s="716"/>
      <c r="F1" s="1757" t="s">
        <v>3723</v>
      </c>
      <c r="G1" s="1757"/>
      <c r="H1" s="1757"/>
      <c r="I1" s="1757"/>
      <c r="J1" s="717"/>
      <c r="K1" s="1755" t="s">
        <v>96</v>
      </c>
      <c r="L1" s="1755"/>
      <c r="M1" s="1755"/>
      <c r="N1" s="1755"/>
      <c r="O1" s="1755"/>
      <c r="P1" s="1756"/>
      <c r="Q1" s="1754" t="s">
        <v>3725</v>
      </c>
      <c r="R1" s="1755"/>
      <c r="S1" s="1755"/>
      <c r="T1" s="1755"/>
      <c r="U1" s="1755"/>
      <c r="V1" s="1756"/>
      <c r="W1" s="1754" t="s">
        <v>3726</v>
      </c>
      <c r="X1" s="1755"/>
      <c r="Y1" s="1755"/>
      <c r="Z1" s="1755"/>
      <c r="AA1" s="1755"/>
      <c r="AB1" s="1756"/>
      <c r="AC1" s="1754" t="s">
        <v>3727</v>
      </c>
      <c r="AD1" s="1755"/>
      <c r="AE1" s="1755"/>
      <c r="AF1" s="1755"/>
      <c r="AG1" s="1755"/>
      <c r="AH1" s="1756"/>
      <c r="AI1" s="1754" t="s">
        <v>3728</v>
      </c>
      <c r="AJ1" s="1755"/>
      <c r="AK1" s="1755"/>
      <c r="AL1" s="1755"/>
      <c r="AM1" s="1755"/>
      <c r="AN1" s="1756"/>
      <c r="AO1" s="1754" t="s">
        <v>3729</v>
      </c>
      <c r="AP1" s="1755"/>
      <c r="AQ1" s="1755"/>
      <c r="AR1" s="1755"/>
      <c r="AS1" s="1755"/>
      <c r="AT1" s="1756"/>
    </row>
    <row r="2" spans="1:46" s="725" customFormat="1" ht="37.5" customHeight="1" x14ac:dyDescent="0.25">
      <c r="A2" s="719" t="s">
        <v>8258</v>
      </c>
      <c r="B2" s="719" t="s">
        <v>7387</v>
      </c>
      <c r="C2" s="719" t="s">
        <v>3730</v>
      </c>
      <c r="D2" s="720" t="s">
        <v>2</v>
      </c>
      <c r="E2" s="720" t="s">
        <v>1</v>
      </c>
      <c r="F2" s="721" t="s">
        <v>98</v>
      </c>
      <c r="G2" s="721" t="s">
        <v>99</v>
      </c>
      <c r="H2" s="721" t="s">
        <v>8040</v>
      </c>
      <c r="I2" s="721" t="s">
        <v>100</v>
      </c>
      <c r="J2" s="719" t="s">
        <v>6708</v>
      </c>
      <c r="K2" s="722" t="s">
        <v>3724</v>
      </c>
      <c r="L2" s="722" t="s">
        <v>93</v>
      </c>
      <c r="M2" s="723" t="s">
        <v>94</v>
      </c>
      <c r="N2" s="724" t="s">
        <v>97</v>
      </c>
      <c r="O2" s="724" t="s">
        <v>100</v>
      </c>
      <c r="P2" s="724" t="s">
        <v>95</v>
      </c>
      <c r="Q2" s="722" t="s">
        <v>3724</v>
      </c>
      <c r="R2" s="722" t="s">
        <v>93</v>
      </c>
      <c r="S2" s="723" t="s">
        <v>94</v>
      </c>
      <c r="T2" s="724" t="s">
        <v>97</v>
      </c>
      <c r="U2" s="724" t="s">
        <v>100</v>
      </c>
      <c r="V2" s="724" t="s">
        <v>95</v>
      </c>
      <c r="W2" s="722" t="s">
        <v>3724</v>
      </c>
      <c r="X2" s="722" t="s">
        <v>93</v>
      </c>
      <c r="Y2" s="723" t="s">
        <v>94</v>
      </c>
      <c r="Z2" s="724" t="s">
        <v>97</v>
      </c>
      <c r="AA2" s="724" t="s">
        <v>100</v>
      </c>
      <c r="AB2" s="724" t="s">
        <v>95</v>
      </c>
      <c r="AC2" s="722" t="s">
        <v>3724</v>
      </c>
      <c r="AD2" s="722" t="s">
        <v>93</v>
      </c>
      <c r="AE2" s="723" t="s">
        <v>94</v>
      </c>
      <c r="AF2" s="724" t="s">
        <v>97</v>
      </c>
      <c r="AG2" s="724" t="s">
        <v>100</v>
      </c>
      <c r="AH2" s="724" t="s">
        <v>95</v>
      </c>
      <c r="AI2" s="722" t="s">
        <v>3724</v>
      </c>
      <c r="AJ2" s="722" t="s">
        <v>93</v>
      </c>
      <c r="AK2" s="723" t="s">
        <v>94</v>
      </c>
      <c r="AL2" s="724" t="s">
        <v>97</v>
      </c>
      <c r="AM2" s="724" t="s">
        <v>100</v>
      </c>
      <c r="AN2" s="724" t="s">
        <v>95</v>
      </c>
      <c r="AO2" s="722" t="s">
        <v>3724</v>
      </c>
      <c r="AP2" s="722" t="s">
        <v>93</v>
      </c>
      <c r="AQ2" s="723" t="s">
        <v>94</v>
      </c>
      <c r="AR2" s="724" t="s">
        <v>97</v>
      </c>
      <c r="AS2" s="724" t="s">
        <v>100</v>
      </c>
      <c r="AT2" s="724" t="s">
        <v>95</v>
      </c>
    </row>
    <row r="3" spans="1:46" s="731" customFormat="1" hidden="1" x14ac:dyDescent="0.25">
      <c r="A3" s="726"/>
      <c r="B3" s="726"/>
      <c r="C3" s="726"/>
      <c r="D3" s="727"/>
      <c r="E3" s="727"/>
      <c r="F3" s="727"/>
      <c r="G3" s="727"/>
      <c r="H3" s="727"/>
      <c r="I3" s="726"/>
      <c r="J3" s="726"/>
      <c r="K3" s="726"/>
      <c r="L3" s="726"/>
      <c r="M3" s="726"/>
      <c r="N3" s="728"/>
      <c r="O3" s="728"/>
      <c r="P3" s="729"/>
      <c r="Q3" s="730"/>
      <c r="R3" s="730"/>
      <c r="S3" s="730"/>
      <c r="T3" s="728"/>
      <c r="U3" s="728"/>
      <c r="V3" s="729"/>
      <c r="W3" s="730"/>
      <c r="X3" s="730"/>
      <c r="Y3" s="730"/>
      <c r="Z3" s="728"/>
      <c r="AA3" s="728"/>
      <c r="AB3" s="729"/>
      <c r="AC3" s="730"/>
      <c r="AD3" s="730"/>
      <c r="AE3" s="730"/>
      <c r="AF3" s="728"/>
      <c r="AG3" s="728"/>
      <c r="AH3" s="729"/>
      <c r="AI3" s="730"/>
      <c r="AJ3" s="730"/>
      <c r="AK3" s="730"/>
      <c r="AL3" s="728"/>
      <c r="AM3" s="728"/>
      <c r="AN3" s="729"/>
      <c r="AO3" s="730"/>
      <c r="AP3" s="730"/>
      <c r="AQ3" s="730"/>
      <c r="AR3" s="728"/>
      <c r="AS3" s="728"/>
      <c r="AT3" s="729"/>
    </row>
    <row r="4" spans="1:46" s="725" customFormat="1" ht="15" hidden="1" x14ac:dyDescent="0.25">
      <c r="A4" s="719" t="s">
        <v>8263</v>
      </c>
      <c r="B4" s="719" t="s">
        <v>8257</v>
      </c>
      <c r="C4" s="719"/>
      <c r="D4" s="720" t="s">
        <v>4</v>
      </c>
      <c r="E4" s="751" t="s">
        <v>4639</v>
      </c>
      <c r="F4" s="722">
        <f>IF(L4&lt;&gt;0,MAX(L4,R4,X4,AD4,AJ4,AP4),"NE")</f>
        <v>45993</v>
      </c>
      <c r="G4" s="724" t="str">
        <f t="shared" ref="G4:G113" si="0">IF($F4="","",INDEX($K4:$FI4,1,MATCH($F4,$K4:$FI4,)-1))</f>
        <v>B</v>
      </c>
      <c r="H4" s="724" t="str">
        <f>IF($F4="","",INDEX($K4:$FL4,1,MATCH($F4,$K4:$FL4,)+1))</f>
        <v>MR_DER-1412_25</v>
      </c>
      <c r="I4" s="745" t="str">
        <f t="shared" ref="I4:I31" si="1">IF(F4="NE",F4,IF(INDEX(K4:CP4,,MATCH(F4,K4:CP4,0)+3)&lt;&gt;0,INDEX(K4:CP4,,MATCH(F4,K4:CP4,0)+3),"ND"))</f>
        <v>ND</v>
      </c>
      <c r="J4" s="745" t="str">
        <f>IF(G4="NE",G4,IF(INDEX(K4:CQ4,,MATCH(G4,K4:CQ4,0)+3)&lt;&gt;0,INDEX(K4:CQ4,,MATCH(G4,K4:CQ4,0)+3),"ND"))</f>
        <v>ND</v>
      </c>
      <c r="K4" s="719" t="s">
        <v>3730</v>
      </c>
      <c r="L4" s="752">
        <v>44853</v>
      </c>
      <c r="M4" s="755" t="s">
        <v>5566</v>
      </c>
      <c r="N4" s="719" t="s">
        <v>5537</v>
      </c>
      <c r="O4" s="752">
        <v>44859</v>
      </c>
      <c r="P4" s="719" t="s">
        <v>3777</v>
      </c>
      <c r="Q4" s="719" t="s">
        <v>3748</v>
      </c>
      <c r="R4" s="752">
        <v>44868</v>
      </c>
      <c r="S4" s="756" t="s">
        <v>5619</v>
      </c>
      <c r="T4" s="719"/>
      <c r="U4" s="719"/>
      <c r="V4" s="719" t="s">
        <v>3777</v>
      </c>
      <c r="W4" s="719" t="s">
        <v>3748</v>
      </c>
      <c r="X4" s="752">
        <v>45238</v>
      </c>
      <c r="Y4" s="756" t="s">
        <v>6924</v>
      </c>
      <c r="Z4" s="719" t="s">
        <v>6913</v>
      </c>
      <c r="AA4" s="719" t="s">
        <v>6913</v>
      </c>
      <c r="AB4" s="719"/>
      <c r="AC4" s="719" t="s">
        <v>5626</v>
      </c>
      <c r="AD4" s="752">
        <v>45614</v>
      </c>
      <c r="AE4" s="508" t="s">
        <v>8706</v>
      </c>
      <c r="AF4" s="719" t="s">
        <v>5539</v>
      </c>
      <c r="AG4" s="752">
        <v>45638</v>
      </c>
      <c r="AH4" s="719"/>
      <c r="AI4" s="719" t="s">
        <v>5811</v>
      </c>
      <c r="AJ4" s="752">
        <v>45695</v>
      </c>
      <c r="AK4" s="508" t="s">
        <v>8934</v>
      </c>
      <c r="AL4" s="719"/>
      <c r="AM4" s="719"/>
      <c r="AN4" s="719"/>
      <c r="AO4" s="719" t="s">
        <v>5811</v>
      </c>
      <c r="AP4" s="752">
        <v>45993</v>
      </c>
      <c r="AQ4" s="23" t="s">
        <v>11493</v>
      </c>
      <c r="AR4" s="719"/>
      <c r="AS4" s="752"/>
      <c r="AT4" s="719"/>
    </row>
    <row r="5" spans="1:46" s="725" customFormat="1" hidden="1" x14ac:dyDescent="0.2">
      <c r="A5" s="719" t="s">
        <v>8263</v>
      </c>
      <c r="B5" s="719" t="s">
        <v>8257</v>
      </c>
      <c r="C5" s="719"/>
      <c r="D5" s="720" t="s">
        <v>5</v>
      </c>
      <c r="E5" s="751" t="s">
        <v>4640</v>
      </c>
      <c r="F5" s="722">
        <f t="shared" ref="F5:F28" si="2">IF(L5&lt;&gt;0,MAX(L5,R5,X5,AD5,AJ5),"NE")</f>
        <v>45238</v>
      </c>
      <c r="G5" s="724" t="str">
        <f t="shared" si="0"/>
        <v>A</v>
      </c>
      <c r="H5" s="724" t="str">
        <f t="shared" ref="H5:H56" si="3">IF($F5="","",INDEX($K5:$FL5,1,MATCH($F5,$K5:$FL5,)+1))</f>
        <v>MR.DER-0470_23-Entrega Final</v>
      </c>
      <c r="I5" s="745" t="str">
        <f t="shared" si="1"/>
        <v>ASSINADO</v>
      </c>
      <c r="J5" s="745" t="str">
        <f t="shared" ref="J5:J56" si="4">IF(G5="NE",G5,IF(INDEX(K5:CQ5,,MATCH(G5,K5:CQ5,0)+3)&lt;&gt;0,INDEX(K5:CQ5,,MATCH(G5,K5:CQ5,0)+3),"ND"))</f>
        <v>ND</v>
      </c>
      <c r="K5" s="719" t="s">
        <v>3730</v>
      </c>
      <c r="L5" s="752">
        <v>44853</v>
      </c>
      <c r="M5" s="755" t="s">
        <v>5566</v>
      </c>
      <c r="N5" s="719" t="s">
        <v>5536</v>
      </c>
      <c r="O5" s="752">
        <v>44859</v>
      </c>
      <c r="P5" s="719" t="s">
        <v>3777</v>
      </c>
      <c r="Q5" s="719" t="s">
        <v>3765</v>
      </c>
      <c r="R5" s="752">
        <v>44868</v>
      </c>
      <c r="S5" s="756" t="s">
        <v>5619</v>
      </c>
      <c r="T5" s="719" t="s">
        <v>5538</v>
      </c>
      <c r="U5" s="752">
        <v>44872</v>
      </c>
      <c r="V5" s="719" t="s">
        <v>3777</v>
      </c>
      <c r="W5" s="719" t="s">
        <v>3748</v>
      </c>
      <c r="X5" s="752">
        <v>44874</v>
      </c>
      <c r="Y5" s="756" t="s">
        <v>5633</v>
      </c>
      <c r="Z5" s="719"/>
      <c r="AA5" s="719"/>
      <c r="AB5" s="719" t="s">
        <v>3777</v>
      </c>
      <c r="AC5" s="719" t="s">
        <v>3748</v>
      </c>
      <c r="AD5" s="752">
        <v>45238</v>
      </c>
      <c r="AE5" s="756" t="s">
        <v>6924</v>
      </c>
      <c r="AF5" s="719" t="s">
        <v>6913</v>
      </c>
      <c r="AG5" s="719" t="s">
        <v>6913</v>
      </c>
      <c r="AH5" s="719"/>
      <c r="AI5" s="719"/>
      <c r="AJ5" s="719"/>
      <c r="AK5" s="719"/>
      <c r="AL5" s="719"/>
      <c r="AM5" s="719"/>
      <c r="AN5" s="719"/>
      <c r="AO5" s="719"/>
      <c r="AP5" s="719"/>
      <c r="AQ5" s="719"/>
      <c r="AR5" s="719"/>
      <c r="AS5" s="719"/>
      <c r="AT5" s="719"/>
    </row>
    <row r="6" spans="1:46" s="764" customFormat="1" hidden="1" x14ac:dyDescent="0.25">
      <c r="A6" s="757" t="s">
        <v>8263</v>
      </c>
      <c r="B6" s="757" t="s">
        <v>8257</v>
      </c>
      <c r="C6" s="757"/>
      <c r="D6" s="758" t="s">
        <v>5882</v>
      </c>
      <c r="E6" s="759" t="s">
        <v>4641</v>
      </c>
      <c r="F6" s="760">
        <f t="shared" si="2"/>
        <v>44914</v>
      </c>
      <c r="G6" s="761" t="str">
        <f t="shared" si="0"/>
        <v>A1</v>
      </c>
      <c r="H6" s="761" t="str">
        <f t="shared" si="3"/>
        <v>MR.DER-0209_22</v>
      </c>
      <c r="I6" s="746">
        <f t="shared" si="1"/>
        <v>44938</v>
      </c>
      <c r="J6" s="746" t="str">
        <f t="shared" si="4"/>
        <v>NÃO APROVADO</v>
      </c>
      <c r="K6" s="757" t="s">
        <v>3730</v>
      </c>
      <c r="L6" s="762">
        <v>44914</v>
      </c>
      <c r="M6" s="763" t="s">
        <v>5884</v>
      </c>
      <c r="N6" s="757" t="s">
        <v>5536</v>
      </c>
      <c r="O6" s="762">
        <v>44938</v>
      </c>
      <c r="P6" s="757" t="s">
        <v>3777</v>
      </c>
      <c r="Q6" s="757"/>
      <c r="R6" s="757"/>
      <c r="S6" s="757"/>
      <c r="T6" s="757"/>
      <c r="U6" s="757"/>
      <c r="V6" s="757"/>
      <c r="W6" s="757"/>
      <c r="X6" s="757"/>
      <c r="Y6" s="757"/>
      <c r="Z6" s="757"/>
      <c r="AA6" s="757"/>
      <c r="AB6" s="757"/>
      <c r="AC6" s="757"/>
      <c r="AD6" s="757"/>
      <c r="AE6" s="757"/>
      <c r="AF6" s="757"/>
      <c r="AG6" s="757"/>
      <c r="AH6" s="757"/>
      <c r="AI6" s="757"/>
      <c r="AJ6" s="757"/>
      <c r="AK6" s="757"/>
      <c r="AL6" s="757"/>
      <c r="AM6" s="757"/>
      <c r="AN6" s="757"/>
      <c r="AO6" s="757"/>
      <c r="AP6" s="757"/>
      <c r="AQ6" s="757"/>
      <c r="AR6" s="757"/>
      <c r="AS6" s="757"/>
      <c r="AT6" s="757"/>
    </row>
    <row r="7" spans="1:46" s="725" customFormat="1" hidden="1" x14ac:dyDescent="0.2">
      <c r="A7" s="719" t="s">
        <v>8263</v>
      </c>
      <c r="B7" s="719"/>
      <c r="C7" s="719" t="s">
        <v>8257</v>
      </c>
      <c r="D7" s="720" t="s">
        <v>6695</v>
      </c>
      <c r="E7" s="751" t="s">
        <v>4642</v>
      </c>
      <c r="F7" s="722">
        <f t="shared" si="2"/>
        <v>45238</v>
      </c>
      <c r="G7" s="724" t="str">
        <f t="shared" si="0"/>
        <v>A</v>
      </c>
      <c r="H7" s="724" t="str">
        <f t="shared" si="3"/>
        <v>MR.DER-0470_23-Entrega Final</v>
      </c>
      <c r="I7" s="745" t="str">
        <f t="shared" si="1"/>
        <v>ASSINADO</v>
      </c>
      <c r="J7" s="745" t="str">
        <f t="shared" si="4"/>
        <v>ND</v>
      </c>
      <c r="K7" s="719" t="s">
        <v>3730</v>
      </c>
      <c r="L7" s="752">
        <v>44853</v>
      </c>
      <c r="M7" s="755" t="s">
        <v>5566</v>
      </c>
      <c r="N7" s="719" t="s">
        <v>5537</v>
      </c>
      <c r="O7" s="752">
        <v>44859</v>
      </c>
      <c r="P7" s="719" t="s">
        <v>3777</v>
      </c>
      <c r="Q7" s="719" t="s">
        <v>3748</v>
      </c>
      <c r="R7" s="752">
        <v>44868</v>
      </c>
      <c r="S7" s="756" t="s">
        <v>5619</v>
      </c>
      <c r="T7" s="719"/>
      <c r="U7" s="719"/>
      <c r="V7" s="719" t="s">
        <v>3777</v>
      </c>
      <c r="W7" s="719" t="s">
        <v>3748</v>
      </c>
      <c r="X7" s="752">
        <v>45238</v>
      </c>
      <c r="Y7" s="756" t="s">
        <v>6924</v>
      </c>
      <c r="Z7" s="719" t="s">
        <v>6913</v>
      </c>
      <c r="AA7" s="719" t="s">
        <v>6913</v>
      </c>
      <c r="AB7" s="719"/>
      <c r="AC7" s="719"/>
      <c r="AD7" s="719"/>
      <c r="AE7" s="719"/>
      <c r="AF7" s="719"/>
      <c r="AG7" s="719"/>
      <c r="AH7" s="719"/>
      <c r="AI7" s="719"/>
      <c r="AJ7" s="719"/>
      <c r="AK7" s="719"/>
      <c r="AL7" s="719"/>
      <c r="AM7" s="719"/>
      <c r="AN7" s="719"/>
      <c r="AO7" s="719"/>
      <c r="AP7" s="719"/>
      <c r="AQ7" s="719"/>
      <c r="AR7" s="719"/>
      <c r="AS7" s="719"/>
      <c r="AT7" s="719"/>
    </row>
    <row r="8" spans="1:46" s="725" customFormat="1" hidden="1" x14ac:dyDescent="0.2">
      <c r="A8" s="719" t="s">
        <v>8263</v>
      </c>
      <c r="B8" s="719"/>
      <c r="C8" s="719" t="s">
        <v>8257</v>
      </c>
      <c r="D8" s="720" t="s">
        <v>6695</v>
      </c>
      <c r="E8" s="751" t="s">
        <v>4643</v>
      </c>
      <c r="F8" s="722">
        <f t="shared" si="2"/>
        <v>45238</v>
      </c>
      <c r="G8" s="724" t="str">
        <f t="shared" si="0"/>
        <v>A</v>
      </c>
      <c r="H8" s="724" t="str">
        <f t="shared" si="3"/>
        <v>MR.DER-0470_23-Entrega Final</v>
      </c>
      <c r="I8" s="745" t="str">
        <f t="shared" si="1"/>
        <v>ASSINADO</v>
      </c>
      <c r="J8" s="745" t="str">
        <f t="shared" si="4"/>
        <v>ND</v>
      </c>
      <c r="K8" s="719" t="s">
        <v>3730</v>
      </c>
      <c r="L8" s="752">
        <v>44853</v>
      </c>
      <c r="M8" s="755" t="s">
        <v>5566</v>
      </c>
      <c r="N8" s="719" t="s">
        <v>5539</v>
      </c>
      <c r="O8" s="752">
        <v>44859</v>
      </c>
      <c r="P8" s="719" t="s">
        <v>3777</v>
      </c>
      <c r="Q8" s="719" t="s">
        <v>3748</v>
      </c>
      <c r="R8" s="752">
        <v>44868</v>
      </c>
      <c r="S8" s="756" t="s">
        <v>5619</v>
      </c>
      <c r="T8" s="719"/>
      <c r="U8" s="719"/>
      <c r="V8" s="719" t="s">
        <v>3777</v>
      </c>
      <c r="W8" s="719" t="s">
        <v>3748</v>
      </c>
      <c r="X8" s="752">
        <v>45238</v>
      </c>
      <c r="Y8" s="756" t="s">
        <v>6924</v>
      </c>
      <c r="Z8" s="719" t="s">
        <v>6913</v>
      </c>
      <c r="AA8" s="719" t="s">
        <v>6913</v>
      </c>
      <c r="AB8" s="719"/>
      <c r="AC8" s="719"/>
      <c r="AD8" s="719"/>
      <c r="AE8" s="719"/>
      <c r="AF8" s="719"/>
      <c r="AG8" s="719"/>
      <c r="AH8" s="719"/>
      <c r="AI8" s="719"/>
      <c r="AJ8" s="719"/>
      <c r="AK8" s="719"/>
      <c r="AL8" s="719"/>
      <c r="AM8" s="719"/>
      <c r="AN8" s="719"/>
      <c r="AO8" s="719"/>
      <c r="AP8" s="719"/>
      <c r="AQ8" s="719"/>
      <c r="AR8" s="719"/>
      <c r="AS8" s="719"/>
      <c r="AT8" s="719"/>
    </row>
    <row r="9" spans="1:46" s="725" customFormat="1" hidden="1" x14ac:dyDescent="0.2">
      <c r="A9" s="719" t="s">
        <v>8263</v>
      </c>
      <c r="B9" s="719"/>
      <c r="C9" s="719" t="s">
        <v>8257</v>
      </c>
      <c r="D9" s="720" t="s">
        <v>6695</v>
      </c>
      <c r="E9" s="751" t="s">
        <v>4644</v>
      </c>
      <c r="F9" s="722">
        <f t="shared" si="2"/>
        <v>45238</v>
      </c>
      <c r="G9" s="724" t="str">
        <f t="shared" si="0"/>
        <v>A</v>
      </c>
      <c r="H9" s="724" t="str">
        <f t="shared" si="3"/>
        <v>MR.DER-0470_23-Entrega Final</v>
      </c>
      <c r="I9" s="745" t="str">
        <f t="shared" si="1"/>
        <v>ASSINADO</v>
      </c>
      <c r="J9" s="745" t="str">
        <f t="shared" si="4"/>
        <v>ND</v>
      </c>
      <c r="K9" s="719" t="s">
        <v>3730</v>
      </c>
      <c r="L9" s="752">
        <v>44853</v>
      </c>
      <c r="M9" s="755" t="s">
        <v>5566</v>
      </c>
      <c r="N9" s="719" t="s">
        <v>5539</v>
      </c>
      <c r="O9" s="752">
        <v>44859</v>
      </c>
      <c r="P9" s="719" t="s">
        <v>3777</v>
      </c>
      <c r="Q9" s="719" t="s">
        <v>3748</v>
      </c>
      <c r="R9" s="752">
        <v>44868</v>
      </c>
      <c r="S9" s="756" t="s">
        <v>5619</v>
      </c>
      <c r="T9" s="719"/>
      <c r="U9" s="719"/>
      <c r="V9" s="719" t="s">
        <v>3777</v>
      </c>
      <c r="W9" s="719" t="s">
        <v>3748</v>
      </c>
      <c r="X9" s="752">
        <v>45238</v>
      </c>
      <c r="Y9" s="756" t="s">
        <v>6924</v>
      </c>
      <c r="Z9" s="719" t="s">
        <v>6913</v>
      </c>
      <c r="AA9" s="719" t="s">
        <v>6913</v>
      </c>
      <c r="AB9" s="719"/>
      <c r="AC9" s="719"/>
      <c r="AD9" s="719"/>
      <c r="AE9" s="719"/>
      <c r="AF9" s="719"/>
      <c r="AG9" s="719"/>
      <c r="AH9" s="719"/>
      <c r="AI9" s="719"/>
      <c r="AJ9" s="719"/>
      <c r="AK9" s="719"/>
      <c r="AL9" s="719"/>
      <c r="AM9" s="719"/>
      <c r="AN9" s="719"/>
      <c r="AO9" s="719"/>
      <c r="AP9" s="719"/>
      <c r="AQ9" s="719"/>
      <c r="AR9" s="719"/>
      <c r="AS9" s="719"/>
      <c r="AT9" s="719"/>
    </row>
    <row r="10" spans="1:46" s="725" customFormat="1" hidden="1" x14ac:dyDescent="0.2">
      <c r="A10" s="719" t="s">
        <v>8263</v>
      </c>
      <c r="B10" s="719"/>
      <c r="C10" s="719" t="s">
        <v>8257</v>
      </c>
      <c r="D10" s="720" t="s">
        <v>6695</v>
      </c>
      <c r="E10" s="751" t="s">
        <v>4645</v>
      </c>
      <c r="F10" s="722">
        <f t="shared" si="2"/>
        <v>45238</v>
      </c>
      <c r="G10" s="724" t="str">
        <f t="shared" si="0"/>
        <v>A</v>
      </c>
      <c r="H10" s="724" t="str">
        <f t="shared" si="3"/>
        <v>MR.DER-0470_23-Entrega Final</v>
      </c>
      <c r="I10" s="745" t="str">
        <f t="shared" si="1"/>
        <v>ASSINADO</v>
      </c>
      <c r="J10" s="745" t="str">
        <f t="shared" si="4"/>
        <v>ND</v>
      </c>
      <c r="K10" s="719" t="s">
        <v>3730</v>
      </c>
      <c r="L10" s="752">
        <v>44853</v>
      </c>
      <c r="M10" s="755" t="s">
        <v>5566</v>
      </c>
      <c r="N10" s="719" t="s">
        <v>5539</v>
      </c>
      <c r="O10" s="752">
        <v>44859</v>
      </c>
      <c r="P10" s="719" t="s">
        <v>3777</v>
      </c>
      <c r="Q10" s="719" t="s">
        <v>3748</v>
      </c>
      <c r="R10" s="752">
        <v>44868</v>
      </c>
      <c r="S10" s="756" t="s">
        <v>5619</v>
      </c>
      <c r="T10" s="719"/>
      <c r="U10" s="719"/>
      <c r="V10" s="719" t="s">
        <v>3777</v>
      </c>
      <c r="W10" s="719" t="s">
        <v>3748</v>
      </c>
      <c r="X10" s="752">
        <v>45238</v>
      </c>
      <c r="Y10" s="756" t="s">
        <v>6924</v>
      </c>
      <c r="Z10" s="719" t="s">
        <v>6913</v>
      </c>
      <c r="AA10" s="719" t="s">
        <v>6913</v>
      </c>
      <c r="AB10" s="719"/>
      <c r="AC10" s="719"/>
      <c r="AD10" s="719"/>
      <c r="AE10" s="719"/>
      <c r="AF10" s="719"/>
      <c r="AG10" s="719"/>
      <c r="AH10" s="719"/>
      <c r="AI10" s="719"/>
      <c r="AJ10" s="719"/>
      <c r="AK10" s="719"/>
      <c r="AL10" s="719"/>
      <c r="AM10" s="719"/>
      <c r="AN10" s="719"/>
      <c r="AO10" s="719"/>
      <c r="AP10" s="719"/>
      <c r="AQ10" s="719"/>
      <c r="AR10" s="719"/>
      <c r="AS10" s="719"/>
      <c r="AT10" s="719"/>
    </row>
    <row r="11" spans="1:46" s="725" customFormat="1" hidden="1" x14ac:dyDescent="0.2">
      <c r="A11" s="719" t="s">
        <v>8263</v>
      </c>
      <c r="B11" s="719"/>
      <c r="C11" s="719" t="s">
        <v>8257</v>
      </c>
      <c r="D11" s="720" t="s">
        <v>6695</v>
      </c>
      <c r="E11" s="751" t="s">
        <v>4646</v>
      </c>
      <c r="F11" s="722">
        <f t="shared" si="2"/>
        <v>45238</v>
      </c>
      <c r="G11" s="724" t="str">
        <f t="shared" si="0"/>
        <v>A</v>
      </c>
      <c r="H11" s="724" t="str">
        <f t="shared" si="3"/>
        <v>MR.DER-0470_23-Entrega Final</v>
      </c>
      <c r="I11" s="745" t="str">
        <f t="shared" si="1"/>
        <v>ASSINADO</v>
      </c>
      <c r="J11" s="745" t="str">
        <f t="shared" si="4"/>
        <v>ND</v>
      </c>
      <c r="K11" s="719" t="s">
        <v>3730</v>
      </c>
      <c r="L11" s="752">
        <v>44853</v>
      </c>
      <c r="M11" s="755" t="s">
        <v>5566</v>
      </c>
      <c r="N11" s="719" t="s">
        <v>5539</v>
      </c>
      <c r="O11" s="752">
        <v>44859</v>
      </c>
      <c r="P11" s="719" t="s">
        <v>3777</v>
      </c>
      <c r="Q11" s="719" t="s">
        <v>3748</v>
      </c>
      <c r="R11" s="752">
        <v>44868</v>
      </c>
      <c r="S11" s="756" t="s">
        <v>5619</v>
      </c>
      <c r="T11" s="719"/>
      <c r="U11" s="719"/>
      <c r="V11" s="719" t="s">
        <v>3777</v>
      </c>
      <c r="W11" s="719" t="s">
        <v>3748</v>
      </c>
      <c r="X11" s="752">
        <v>45238</v>
      </c>
      <c r="Y11" s="756" t="s">
        <v>6924</v>
      </c>
      <c r="Z11" s="719" t="s">
        <v>6913</v>
      </c>
      <c r="AA11" s="719" t="s">
        <v>6913</v>
      </c>
      <c r="AB11" s="719"/>
      <c r="AC11" s="719"/>
      <c r="AD11" s="719"/>
      <c r="AE11" s="719"/>
      <c r="AF11" s="719"/>
      <c r="AG11" s="719"/>
      <c r="AH11" s="719"/>
      <c r="AI11" s="719"/>
      <c r="AJ11" s="719"/>
      <c r="AK11" s="719"/>
      <c r="AL11" s="719"/>
      <c r="AM11" s="719"/>
      <c r="AN11" s="719"/>
      <c r="AO11" s="719"/>
      <c r="AP11" s="719"/>
      <c r="AQ11" s="719"/>
      <c r="AR11" s="719"/>
      <c r="AS11" s="719"/>
      <c r="AT11" s="719"/>
    </row>
    <row r="12" spans="1:46" s="725" customFormat="1" hidden="1" x14ac:dyDescent="0.2">
      <c r="A12" s="719" t="s">
        <v>8263</v>
      </c>
      <c r="B12" s="719"/>
      <c r="C12" s="719" t="s">
        <v>8257</v>
      </c>
      <c r="D12" s="720" t="s">
        <v>6695</v>
      </c>
      <c r="E12" s="751" t="s">
        <v>4647</v>
      </c>
      <c r="F12" s="722">
        <f t="shared" si="2"/>
        <v>45238</v>
      </c>
      <c r="G12" s="724" t="str">
        <f t="shared" si="0"/>
        <v>A</v>
      </c>
      <c r="H12" s="724" t="str">
        <f t="shared" si="3"/>
        <v>MR.DER-0470_23-Entrega Final</v>
      </c>
      <c r="I12" s="745" t="str">
        <f t="shared" si="1"/>
        <v>ASSINADO</v>
      </c>
      <c r="J12" s="745" t="str">
        <f t="shared" si="4"/>
        <v>ND</v>
      </c>
      <c r="K12" s="719" t="s">
        <v>3730</v>
      </c>
      <c r="L12" s="752">
        <v>44853</v>
      </c>
      <c r="M12" s="755" t="s">
        <v>5566</v>
      </c>
      <c r="N12" s="719" t="s">
        <v>5539</v>
      </c>
      <c r="O12" s="752">
        <v>44859</v>
      </c>
      <c r="P12" s="719" t="s">
        <v>3777</v>
      </c>
      <c r="Q12" s="719" t="s">
        <v>3748</v>
      </c>
      <c r="R12" s="752">
        <v>44868</v>
      </c>
      <c r="S12" s="756" t="s">
        <v>5619</v>
      </c>
      <c r="T12" s="719"/>
      <c r="U12" s="719"/>
      <c r="V12" s="719" t="s">
        <v>3777</v>
      </c>
      <c r="W12" s="719" t="s">
        <v>3748</v>
      </c>
      <c r="X12" s="752">
        <v>45238</v>
      </c>
      <c r="Y12" s="756" t="s">
        <v>6924</v>
      </c>
      <c r="Z12" s="719" t="s">
        <v>6913</v>
      </c>
      <c r="AA12" s="719" t="s">
        <v>6913</v>
      </c>
      <c r="AB12" s="719"/>
      <c r="AC12" s="719"/>
      <c r="AD12" s="719"/>
      <c r="AE12" s="719"/>
      <c r="AF12" s="719"/>
      <c r="AG12" s="719"/>
      <c r="AH12" s="719"/>
      <c r="AI12" s="719"/>
      <c r="AJ12" s="719"/>
      <c r="AK12" s="719"/>
      <c r="AL12" s="719"/>
      <c r="AM12" s="719"/>
      <c r="AN12" s="719"/>
      <c r="AO12" s="719"/>
      <c r="AP12" s="719"/>
      <c r="AQ12" s="719"/>
      <c r="AR12" s="719"/>
      <c r="AS12" s="719"/>
      <c r="AT12" s="719"/>
    </row>
    <row r="13" spans="1:46" s="725" customFormat="1" hidden="1" x14ac:dyDescent="0.2">
      <c r="A13" s="719" t="s">
        <v>8263</v>
      </c>
      <c r="B13" s="719"/>
      <c r="C13" s="719" t="s">
        <v>8257</v>
      </c>
      <c r="D13" s="720" t="s">
        <v>6695</v>
      </c>
      <c r="E13" s="751" t="s">
        <v>4648</v>
      </c>
      <c r="F13" s="722">
        <f t="shared" si="2"/>
        <v>45238</v>
      </c>
      <c r="G13" s="724" t="str">
        <f t="shared" si="0"/>
        <v>A</v>
      </c>
      <c r="H13" s="724" t="str">
        <f t="shared" si="3"/>
        <v>MR.DER-0470_23-Entrega Final</v>
      </c>
      <c r="I13" s="745" t="str">
        <f t="shared" si="1"/>
        <v>ASSINADO</v>
      </c>
      <c r="J13" s="745" t="str">
        <f t="shared" si="4"/>
        <v>ND</v>
      </c>
      <c r="K13" s="719" t="s">
        <v>3730</v>
      </c>
      <c r="L13" s="752">
        <v>44853</v>
      </c>
      <c r="M13" s="755" t="s">
        <v>5566</v>
      </c>
      <c r="N13" s="719" t="s">
        <v>5539</v>
      </c>
      <c r="O13" s="752">
        <v>44859</v>
      </c>
      <c r="P13" s="719" t="s">
        <v>3777</v>
      </c>
      <c r="Q13" s="719" t="s">
        <v>3748</v>
      </c>
      <c r="R13" s="752">
        <v>44868</v>
      </c>
      <c r="S13" s="756" t="s">
        <v>5619</v>
      </c>
      <c r="T13" s="719"/>
      <c r="U13" s="719"/>
      <c r="V13" s="719" t="s">
        <v>3777</v>
      </c>
      <c r="W13" s="719" t="s">
        <v>3748</v>
      </c>
      <c r="X13" s="752">
        <v>45238</v>
      </c>
      <c r="Y13" s="756" t="s">
        <v>6924</v>
      </c>
      <c r="Z13" s="719" t="s">
        <v>6913</v>
      </c>
      <c r="AA13" s="719" t="s">
        <v>6913</v>
      </c>
      <c r="AB13" s="719"/>
      <c r="AC13" s="719"/>
      <c r="AD13" s="719"/>
      <c r="AE13" s="719"/>
      <c r="AF13" s="719"/>
      <c r="AG13" s="719"/>
      <c r="AH13" s="719"/>
      <c r="AI13" s="719"/>
      <c r="AJ13" s="719"/>
      <c r="AK13" s="719"/>
      <c r="AL13" s="719"/>
      <c r="AM13" s="719"/>
      <c r="AN13" s="719"/>
      <c r="AO13" s="719"/>
      <c r="AP13" s="719"/>
      <c r="AQ13" s="719"/>
      <c r="AR13" s="719"/>
      <c r="AS13" s="719"/>
      <c r="AT13" s="719"/>
    </row>
    <row r="14" spans="1:46" s="725" customFormat="1" hidden="1" x14ac:dyDescent="0.2">
      <c r="A14" s="719" t="s">
        <v>8263</v>
      </c>
      <c r="B14" s="719"/>
      <c r="C14" s="719" t="s">
        <v>8257</v>
      </c>
      <c r="D14" s="720" t="s">
        <v>6695</v>
      </c>
      <c r="E14" s="751" t="s">
        <v>4649</v>
      </c>
      <c r="F14" s="722">
        <f t="shared" si="2"/>
        <v>45238</v>
      </c>
      <c r="G14" s="724" t="str">
        <f t="shared" si="0"/>
        <v>A</v>
      </c>
      <c r="H14" s="724" t="str">
        <f t="shared" si="3"/>
        <v>MR.DER-0470_23-Entrega Final</v>
      </c>
      <c r="I14" s="745" t="str">
        <f t="shared" si="1"/>
        <v>ASSINADO</v>
      </c>
      <c r="J14" s="745" t="str">
        <f t="shared" si="4"/>
        <v>ND</v>
      </c>
      <c r="K14" s="719" t="s">
        <v>3730</v>
      </c>
      <c r="L14" s="752">
        <v>44853</v>
      </c>
      <c r="M14" s="755" t="s">
        <v>5566</v>
      </c>
      <c r="N14" s="719" t="s">
        <v>5539</v>
      </c>
      <c r="O14" s="752">
        <v>44859</v>
      </c>
      <c r="P14" s="719" t="s">
        <v>3777</v>
      </c>
      <c r="Q14" s="719" t="s">
        <v>3748</v>
      </c>
      <c r="R14" s="752">
        <v>44868</v>
      </c>
      <c r="S14" s="756" t="s">
        <v>5619</v>
      </c>
      <c r="T14" s="719"/>
      <c r="U14" s="719"/>
      <c r="V14" s="719" t="s">
        <v>3777</v>
      </c>
      <c r="W14" s="719" t="s">
        <v>3748</v>
      </c>
      <c r="X14" s="752">
        <v>45238</v>
      </c>
      <c r="Y14" s="756" t="s">
        <v>6924</v>
      </c>
      <c r="Z14" s="719" t="s">
        <v>6913</v>
      </c>
      <c r="AA14" s="719" t="s">
        <v>6913</v>
      </c>
      <c r="AB14" s="719"/>
      <c r="AC14" s="719"/>
      <c r="AD14" s="719"/>
      <c r="AE14" s="719"/>
      <c r="AF14" s="719"/>
      <c r="AG14" s="719"/>
      <c r="AH14" s="719"/>
      <c r="AI14" s="719"/>
      <c r="AJ14" s="719"/>
      <c r="AK14" s="719"/>
      <c r="AL14" s="719"/>
      <c r="AM14" s="719"/>
      <c r="AN14" s="719"/>
      <c r="AO14" s="719"/>
      <c r="AP14" s="719"/>
      <c r="AQ14" s="719"/>
      <c r="AR14" s="719"/>
      <c r="AS14" s="719"/>
      <c r="AT14" s="719"/>
    </row>
    <row r="15" spans="1:46" s="725" customFormat="1" hidden="1" x14ac:dyDescent="0.2">
      <c r="A15" s="719" t="s">
        <v>8263</v>
      </c>
      <c r="B15" s="719"/>
      <c r="C15" s="719" t="s">
        <v>8257</v>
      </c>
      <c r="D15" s="720" t="s">
        <v>6695</v>
      </c>
      <c r="E15" s="751" t="s">
        <v>4650</v>
      </c>
      <c r="F15" s="722">
        <f t="shared" si="2"/>
        <v>45238</v>
      </c>
      <c r="G15" s="724" t="str">
        <f t="shared" si="0"/>
        <v>A</v>
      </c>
      <c r="H15" s="724" t="str">
        <f t="shared" si="3"/>
        <v>MR.DER-0470_23-Entrega Final</v>
      </c>
      <c r="I15" s="745" t="str">
        <f t="shared" si="1"/>
        <v>ASSINADO</v>
      </c>
      <c r="J15" s="745" t="str">
        <f t="shared" si="4"/>
        <v>ND</v>
      </c>
      <c r="K15" s="719" t="s">
        <v>3730</v>
      </c>
      <c r="L15" s="752">
        <v>44853</v>
      </c>
      <c r="M15" s="755" t="s">
        <v>5566</v>
      </c>
      <c r="N15" s="719" t="s">
        <v>5539</v>
      </c>
      <c r="O15" s="752">
        <v>44859</v>
      </c>
      <c r="P15" s="719" t="s">
        <v>3777</v>
      </c>
      <c r="Q15" s="719" t="s">
        <v>3748</v>
      </c>
      <c r="R15" s="752">
        <v>44868</v>
      </c>
      <c r="S15" s="756" t="s">
        <v>5619</v>
      </c>
      <c r="T15" s="719"/>
      <c r="U15" s="719"/>
      <c r="V15" s="719" t="s">
        <v>3777</v>
      </c>
      <c r="W15" s="719" t="s">
        <v>3748</v>
      </c>
      <c r="X15" s="752">
        <v>45238</v>
      </c>
      <c r="Y15" s="756" t="s">
        <v>6924</v>
      </c>
      <c r="Z15" s="719" t="s">
        <v>6913</v>
      </c>
      <c r="AA15" s="719" t="s">
        <v>6913</v>
      </c>
      <c r="AB15" s="719"/>
      <c r="AC15" s="719"/>
      <c r="AD15" s="719"/>
      <c r="AE15" s="719"/>
      <c r="AF15" s="719"/>
      <c r="AG15" s="719"/>
      <c r="AH15" s="719"/>
      <c r="AI15" s="719"/>
      <c r="AJ15" s="719"/>
      <c r="AK15" s="719"/>
      <c r="AL15" s="719"/>
      <c r="AM15" s="719"/>
      <c r="AN15" s="719"/>
      <c r="AO15" s="719"/>
      <c r="AP15" s="719"/>
      <c r="AQ15" s="719"/>
      <c r="AR15" s="719"/>
      <c r="AS15" s="719"/>
      <c r="AT15" s="719"/>
    </row>
    <row r="16" spans="1:46" s="725" customFormat="1" hidden="1" x14ac:dyDescent="0.2">
      <c r="A16" s="719" t="s">
        <v>8263</v>
      </c>
      <c r="B16" s="719"/>
      <c r="C16" s="719" t="s">
        <v>8257</v>
      </c>
      <c r="D16" s="720" t="s">
        <v>6695</v>
      </c>
      <c r="E16" s="751" t="s">
        <v>4651</v>
      </c>
      <c r="F16" s="722">
        <f t="shared" si="2"/>
        <v>45238</v>
      </c>
      <c r="G16" s="724" t="str">
        <f t="shared" si="0"/>
        <v>A</v>
      </c>
      <c r="H16" s="724" t="str">
        <f t="shared" si="3"/>
        <v>MR.DER-0470_23-Entrega Final</v>
      </c>
      <c r="I16" s="745" t="str">
        <f t="shared" si="1"/>
        <v>ASSINADO</v>
      </c>
      <c r="J16" s="745" t="str">
        <f t="shared" si="4"/>
        <v>ND</v>
      </c>
      <c r="K16" s="719" t="s">
        <v>3730</v>
      </c>
      <c r="L16" s="752">
        <v>44853</v>
      </c>
      <c r="M16" s="755" t="s">
        <v>5566</v>
      </c>
      <c r="N16" s="719" t="s">
        <v>5539</v>
      </c>
      <c r="O16" s="752">
        <v>44859</v>
      </c>
      <c r="P16" s="719" t="s">
        <v>3777</v>
      </c>
      <c r="Q16" s="719" t="s">
        <v>3748</v>
      </c>
      <c r="R16" s="752">
        <v>44868</v>
      </c>
      <c r="S16" s="756" t="s">
        <v>5619</v>
      </c>
      <c r="T16" s="719"/>
      <c r="U16" s="719"/>
      <c r="V16" s="719" t="s">
        <v>3777</v>
      </c>
      <c r="W16" s="719" t="s">
        <v>3748</v>
      </c>
      <c r="X16" s="752">
        <v>45238</v>
      </c>
      <c r="Y16" s="756" t="s">
        <v>6924</v>
      </c>
      <c r="Z16" s="719" t="s">
        <v>6913</v>
      </c>
      <c r="AA16" s="719" t="s">
        <v>6913</v>
      </c>
      <c r="AB16" s="719"/>
      <c r="AC16" s="719"/>
      <c r="AD16" s="719"/>
      <c r="AE16" s="719"/>
      <c r="AF16" s="719"/>
      <c r="AG16" s="719"/>
      <c r="AH16" s="719"/>
      <c r="AI16" s="719"/>
      <c r="AJ16" s="719"/>
      <c r="AK16" s="719"/>
      <c r="AL16" s="719"/>
      <c r="AM16" s="719"/>
      <c r="AN16" s="719"/>
      <c r="AO16" s="719"/>
      <c r="AP16" s="719"/>
      <c r="AQ16" s="719"/>
      <c r="AR16" s="719"/>
      <c r="AS16" s="719"/>
      <c r="AT16" s="719"/>
    </row>
    <row r="17" spans="1:43" s="725" customFormat="1" hidden="1" x14ac:dyDescent="0.2">
      <c r="A17" s="719" t="s">
        <v>8263</v>
      </c>
      <c r="B17" s="719"/>
      <c r="C17" s="719" t="s">
        <v>8257</v>
      </c>
      <c r="D17" s="720" t="s">
        <v>6695</v>
      </c>
      <c r="E17" s="751" t="s">
        <v>4652</v>
      </c>
      <c r="F17" s="722">
        <f t="shared" si="2"/>
        <v>45238</v>
      </c>
      <c r="G17" s="724" t="str">
        <f t="shared" si="0"/>
        <v>A</v>
      </c>
      <c r="H17" s="724" t="str">
        <f t="shared" si="3"/>
        <v>MR.DER-0470_23-Entrega Final</v>
      </c>
      <c r="I17" s="745" t="str">
        <f t="shared" si="1"/>
        <v>ASSINADO</v>
      </c>
      <c r="J17" s="745" t="str">
        <f t="shared" si="4"/>
        <v>ND</v>
      </c>
      <c r="K17" s="719" t="s">
        <v>3730</v>
      </c>
      <c r="L17" s="752">
        <v>44853</v>
      </c>
      <c r="M17" s="755" t="s">
        <v>5566</v>
      </c>
      <c r="N17" s="719" t="s">
        <v>5539</v>
      </c>
      <c r="O17" s="752">
        <v>44859</v>
      </c>
      <c r="P17" s="719" t="s">
        <v>3777</v>
      </c>
      <c r="Q17" s="719" t="s">
        <v>3748</v>
      </c>
      <c r="R17" s="752">
        <v>44868</v>
      </c>
      <c r="S17" s="756" t="s">
        <v>5619</v>
      </c>
      <c r="T17" s="719"/>
      <c r="U17" s="719"/>
      <c r="V17" s="719" t="s">
        <v>3777</v>
      </c>
      <c r="W17" s="719" t="s">
        <v>3748</v>
      </c>
      <c r="X17" s="752">
        <v>45238</v>
      </c>
      <c r="Y17" s="756" t="s">
        <v>6924</v>
      </c>
      <c r="Z17" s="719" t="s">
        <v>6913</v>
      </c>
      <c r="AA17" s="719" t="s">
        <v>6913</v>
      </c>
      <c r="AB17" s="719"/>
      <c r="AC17" s="719"/>
      <c r="AD17" s="719"/>
      <c r="AE17" s="719"/>
      <c r="AF17" s="719"/>
      <c r="AG17" s="719"/>
      <c r="AH17" s="719"/>
      <c r="AI17" s="719"/>
      <c r="AJ17" s="719"/>
      <c r="AK17" s="719"/>
    </row>
    <row r="18" spans="1:43" s="725" customFormat="1" hidden="1" x14ac:dyDescent="0.2">
      <c r="A18" s="719" t="s">
        <v>8263</v>
      </c>
      <c r="B18" s="719"/>
      <c r="C18" s="719" t="s">
        <v>8257</v>
      </c>
      <c r="D18" s="720" t="s">
        <v>6695</v>
      </c>
      <c r="E18" s="751" t="s">
        <v>4653</v>
      </c>
      <c r="F18" s="722">
        <f t="shared" si="2"/>
        <v>45238</v>
      </c>
      <c r="G18" s="724" t="str">
        <f t="shared" si="0"/>
        <v>A</v>
      </c>
      <c r="H18" s="724" t="str">
        <f t="shared" si="3"/>
        <v>MR.DER-0470_23-Entrega Final</v>
      </c>
      <c r="I18" s="745" t="str">
        <f t="shared" si="1"/>
        <v>ASSINADO</v>
      </c>
      <c r="J18" s="745" t="str">
        <f t="shared" si="4"/>
        <v>ND</v>
      </c>
      <c r="K18" s="719" t="s">
        <v>3730</v>
      </c>
      <c r="L18" s="752">
        <v>44853</v>
      </c>
      <c r="M18" s="755" t="s">
        <v>5566</v>
      </c>
      <c r="N18" s="719" t="s">
        <v>5539</v>
      </c>
      <c r="O18" s="752">
        <v>44859</v>
      </c>
      <c r="P18" s="719" t="s">
        <v>3777</v>
      </c>
      <c r="Q18" s="719" t="s">
        <v>3748</v>
      </c>
      <c r="R18" s="752">
        <v>44868</v>
      </c>
      <c r="S18" s="756" t="s">
        <v>5619</v>
      </c>
      <c r="T18" s="719"/>
      <c r="U18" s="719"/>
      <c r="V18" s="719" t="s">
        <v>3777</v>
      </c>
      <c r="W18" s="719" t="s">
        <v>3748</v>
      </c>
      <c r="X18" s="752">
        <v>45238</v>
      </c>
      <c r="Y18" s="756" t="s">
        <v>6924</v>
      </c>
      <c r="Z18" s="719" t="s">
        <v>6913</v>
      </c>
      <c r="AA18" s="719" t="s">
        <v>6913</v>
      </c>
      <c r="AB18" s="719"/>
      <c r="AC18" s="719"/>
      <c r="AD18" s="719"/>
      <c r="AE18" s="719"/>
      <c r="AF18" s="719"/>
      <c r="AG18" s="719"/>
      <c r="AH18" s="719"/>
      <c r="AI18" s="719"/>
      <c r="AJ18" s="719"/>
      <c r="AK18" s="719"/>
    </row>
    <row r="19" spans="1:43" s="725" customFormat="1" hidden="1" x14ac:dyDescent="0.2">
      <c r="A19" s="719" t="s">
        <v>8263</v>
      </c>
      <c r="B19" s="719"/>
      <c r="C19" s="719" t="s">
        <v>8257</v>
      </c>
      <c r="D19" s="720" t="s">
        <v>6695</v>
      </c>
      <c r="E19" s="751" t="s">
        <v>4654</v>
      </c>
      <c r="F19" s="722">
        <f t="shared" si="2"/>
        <v>45238</v>
      </c>
      <c r="G19" s="724" t="str">
        <f t="shared" si="0"/>
        <v>A</v>
      </c>
      <c r="H19" s="724" t="str">
        <f t="shared" si="3"/>
        <v>MR.DER-0470_23-Entrega Final</v>
      </c>
      <c r="I19" s="745" t="str">
        <f t="shared" si="1"/>
        <v>ASSINADO</v>
      </c>
      <c r="J19" s="745" t="str">
        <f t="shared" si="4"/>
        <v>ND</v>
      </c>
      <c r="K19" s="719" t="s">
        <v>3730</v>
      </c>
      <c r="L19" s="752">
        <v>44853</v>
      </c>
      <c r="M19" s="755" t="s">
        <v>5566</v>
      </c>
      <c r="N19" s="719" t="s">
        <v>5539</v>
      </c>
      <c r="O19" s="752">
        <v>44859</v>
      </c>
      <c r="P19" s="719" t="s">
        <v>3777</v>
      </c>
      <c r="Q19" s="719" t="s">
        <v>3748</v>
      </c>
      <c r="R19" s="752">
        <v>44868</v>
      </c>
      <c r="S19" s="756" t="s">
        <v>5619</v>
      </c>
      <c r="T19" s="719"/>
      <c r="U19" s="719"/>
      <c r="V19" s="719" t="s">
        <v>3777</v>
      </c>
      <c r="W19" s="719" t="s">
        <v>3748</v>
      </c>
      <c r="X19" s="752">
        <v>45238</v>
      </c>
      <c r="Y19" s="756" t="s">
        <v>6924</v>
      </c>
      <c r="Z19" s="719" t="s">
        <v>6913</v>
      </c>
      <c r="AA19" s="719" t="s">
        <v>6913</v>
      </c>
      <c r="AB19" s="719"/>
      <c r="AC19" s="719"/>
      <c r="AD19" s="719"/>
      <c r="AE19" s="719"/>
      <c r="AF19" s="719"/>
      <c r="AG19" s="719"/>
      <c r="AH19" s="719"/>
      <c r="AI19" s="719"/>
      <c r="AJ19" s="719"/>
      <c r="AK19" s="719"/>
    </row>
    <row r="20" spans="1:43" s="725" customFormat="1" hidden="1" x14ac:dyDescent="0.2">
      <c r="A20" s="719" t="s">
        <v>8263</v>
      </c>
      <c r="B20" s="719"/>
      <c r="C20" s="719" t="s">
        <v>8257</v>
      </c>
      <c r="D20" s="720" t="s">
        <v>6695</v>
      </c>
      <c r="E20" s="751" t="s">
        <v>4655</v>
      </c>
      <c r="F20" s="722">
        <f t="shared" si="2"/>
        <v>45238</v>
      </c>
      <c r="G20" s="724" t="str">
        <f t="shared" si="0"/>
        <v>A</v>
      </c>
      <c r="H20" s="724" t="str">
        <f t="shared" si="3"/>
        <v>MR.DER-0470_23-Entrega Final</v>
      </c>
      <c r="I20" s="745" t="str">
        <f t="shared" si="1"/>
        <v>ASSINADO</v>
      </c>
      <c r="J20" s="745" t="str">
        <f t="shared" si="4"/>
        <v>ND</v>
      </c>
      <c r="K20" s="719" t="s">
        <v>3730</v>
      </c>
      <c r="L20" s="752">
        <v>44853</v>
      </c>
      <c r="M20" s="755" t="s">
        <v>5566</v>
      </c>
      <c r="N20" s="719" t="s">
        <v>5539</v>
      </c>
      <c r="O20" s="752">
        <v>44859</v>
      </c>
      <c r="P20" s="719" t="s">
        <v>3777</v>
      </c>
      <c r="Q20" s="719" t="s">
        <v>3748</v>
      </c>
      <c r="R20" s="752">
        <v>44868</v>
      </c>
      <c r="S20" s="756" t="s">
        <v>5619</v>
      </c>
      <c r="T20" s="719"/>
      <c r="U20" s="719"/>
      <c r="V20" s="719" t="s">
        <v>3777</v>
      </c>
      <c r="W20" s="719" t="s">
        <v>3748</v>
      </c>
      <c r="X20" s="752">
        <v>45238</v>
      </c>
      <c r="Y20" s="756" t="s">
        <v>6924</v>
      </c>
      <c r="Z20" s="719" t="s">
        <v>6913</v>
      </c>
      <c r="AA20" s="719" t="s">
        <v>6913</v>
      </c>
      <c r="AB20" s="719"/>
      <c r="AC20" s="719"/>
      <c r="AD20" s="719"/>
      <c r="AE20" s="719"/>
      <c r="AF20" s="719"/>
      <c r="AG20" s="719"/>
      <c r="AH20" s="719"/>
      <c r="AI20" s="719"/>
      <c r="AJ20" s="719"/>
      <c r="AK20" s="719"/>
    </row>
    <row r="21" spans="1:43" s="725" customFormat="1" hidden="1" x14ac:dyDescent="0.2">
      <c r="A21" s="719" t="s">
        <v>8263</v>
      </c>
      <c r="B21" s="719"/>
      <c r="C21" s="719" t="s">
        <v>8257</v>
      </c>
      <c r="D21" s="720" t="s">
        <v>6695</v>
      </c>
      <c r="E21" s="751" t="s">
        <v>4656</v>
      </c>
      <c r="F21" s="722">
        <f t="shared" si="2"/>
        <v>45238</v>
      </c>
      <c r="G21" s="724" t="str">
        <f t="shared" si="0"/>
        <v>A</v>
      </c>
      <c r="H21" s="724" t="str">
        <f t="shared" si="3"/>
        <v>MR.DER-0470_23-Entrega Final</v>
      </c>
      <c r="I21" s="745" t="str">
        <f t="shared" si="1"/>
        <v>ASSINADO</v>
      </c>
      <c r="J21" s="745" t="str">
        <f t="shared" si="4"/>
        <v>ND</v>
      </c>
      <c r="K21" s="719" t="s">
        <v>3730</v>
      </c>
      <c r="L21" s="752">
        <v>44853</v>
      </c>
      <c r="M21" s="755" t="s">
        <v>5566</v>
      </c>
      <c r="N21" s="719" t="s">
        <v>5539</v>
      </c>
      <c r="O21" s="752">
        <v>44859</v>
      </c>
      <c r="P21" s="719" t="s">
        <v>3777</v>
      </c>
      <c r="Q21" s="719" t="s">
        <v>3748</v>
      </c>
      <c r="R21" s="752">
        <v>44868</v>
      </c>
      <c r="S21" s="756" t="s">
        <v>5619</v>
      </c>
      <c r="T21" s="719"/>
      <c r="U21" s="719"/>
      <c r="V21" s="719" t="s">
        <v>3777</v>
      </c>
      <c r="W21" s="719" t="s">
        <v>3748</v>
      </c>
      <c r="X21" s="752">
        <v>45238</v>
      </c>
      <c r="Y21" s="756" t="s">
        <v>6924</v>
      </c>
      <c r="Z21" s="719" t="s">
        <v>6913</v>
      </c>
      <c r="AA21" s="719" t="s">
        <v>6913</v>
      </c>
      <c r="AB21" s="719"/>
      <c r="AC21" s="719"/>
      <c r="AD21" s="719"/>
      <c r="AE21" s="719"/>
      <c r="AF21" s="719"/>
      <c r="AG21" s="719"/>
      <c r="AH21" s="719"/>
      <c r="AI21" s="719"/>
      <c r="AJ21" s="719"/>
      <c r="AK21" s="719"/>
    </row>
    <row r="22" spans="1:43" s="725" customFormat="1" hidden="1" x14ac:dyDescent="0.2">
      <c r="A22" s="719" t="s">
        <v>8263</v>
      </c>
      <c r="B22" s="719"/>
      <c r="C22" s="719" t="s">
        <v>8257</v>
      </c>
      <c r="D22" s="720" t="s">
        <v>6695</v>
      </c>
      <c r="E22" s="751" t="s">
        <v>4657</v>
      </c>
      <c r="F22" s="722">
        <f t="shared" si="2"/>
        <v>45238</v>
      </c>
      <c r="G22" s="724" t="str">
        <f t="shared" si="0"/>
        <v>A</v>
      </c>
      <c r="H22" s="724" t="str">
        <f t="shared" si="3"/>
        <v>MR.DER-0470_23-Entrega Final</v>
      </c>
      <c r="I22" s="745" t="str">
        <f t="shared" si="1"/>
        <v>ASSINADO</v>
      </c>
      <c r="J22" s="745" t="str">
        <f t="shared" si="4"/>
        <v>ND</v>
      </c>
      <c r="K22" s="719" t="s">
        <v>3730</v>
      </c>
      <c r="L22" s="752">
        <v>44853</v>
      </c>
      <c r="M22" s="755" t="s">
        <v>5566</v>
      </c>
      <c r="N22" s="719" t="s">
        <v>5539</v>
      </c>
      <c r="O22" s="752">
        <v>44859</v>
      </c>
      <c r="P22" s="719" t="s">
        <v>3777</v>
      </c>
      <c r="Q22" s="719" t="s">
        <v>3748</v>
      </c>
      <c r="R22" s="752">
        <v>44868</v>
      </c>
      <c r="S22" s="756" t="s">
        <v>5619</v>
      </c>
      <c r="T22" s="719"/>
      <c r="U22" s="719"/>
      <c r="V22" s="719" t="s">
        <v>3777</v>
      </c>
      <c r="W22" s="719" t="s">
        <v>3748</v>
      </c>
      <c r="X22" s="752">
        <v>45238</v>
      </c>
      <c r="Y22" s="756" t="s">
        <v>6924</v>
      </c>
      <c r="Z22" s="719" t="s">
        <v>6913</v>
      </c>
      <c r="AA22" s="719" t="s">
        <v>6913</v>
      </c>
      <c r="AB22" s="719"/>
      <c r="AC22" s="719"/>
      <c r="AD22" s="719"/>
      <c r="AE22" s="719"/>
      <c r="AF22" s="719"/>
      <c r="AG22" s="719"/>
      <c r="AH22" s="719"/>
      <c r="AI22" s="719"/>
      <c r="AJ22" s="719"/>
      <c r="AK22" s="719"/>
    </row>
    <row r="23" spans="1:43" s="725" customFormat="1" hidden="1" x14ac:dyDescent="0.2">
      <c r="A23" s="719" t="s">
        <v>8263</v>
      </c>
      <c r="B23" s="719"/>
      <c r="C23" s="719" t="s">
        <v>8257</v>
      </c>
      <c r="D23" s="720" t="s">
        <v>6695</v>
      </c>
      <c r="E23" s="751" t="s">
        <v>4658</v>
      </c>
      <c r="F23" s="722">
        <f t="shared" si="2"/>
        <v>45238</v>
      </c>
      <c r="G23" s="724" t="str">
        <f t="shared" si="0"/>
        <v>A</v>
      </c>
      <c r="H23" s="724" t="str">
        <f t="shared" si="3"/>
        <v>MR.DER-0470_23-Entrega Final</v>
      </c>
      <c r="I23" s="745" t="str">
        <f t="shared" si="1"/>
        <v>ASSINADO</v>
      </c>
      <c r="J23" s="745" t="str">
        <f t="shared" si="4"/>
        <v>ND</v>
      </c>
      <c r="K23" s="719" t="s">
        <v>3730</v>
      </c>
      <c r="L23" s="752">
        <v>44853</v>
      </c>
      <c r="M23" s="755" t="s">
        <v>5566</v>
      </c>
      <c r="N23" s="719" t="s">
        <v>5539</v>
      </c>
      <c r="O23" s="752">
        <v>44859</v>
      </c>
      <c r="P23" s="719" t="s">
        <v>3777</v>
      </c>
      <c r="Q23" s="719" t="s">
        <v>3748</v>
      </c>
      <c r="R23" s="752">
        <v>44868</v>
      </c>
      <c r="S23" s="756" t="s">
        <v>5619</v>
      </c>
      <c r="T23" s="719"/>
      <c r="U23" s="719"/>
      <c r="V23" s="719" t="s">
        <v>3777</v>
      </c>
      <c r="W23" s="719" t="s">
        <v>3748</v>
      </c>
      <c r="X23" s="752">
        <v>45238</v>
      </c>
      <c r="Y23" s="756" t="s">
        <v>6924</v>
      </c>
      <c r="Z23" s="719" t="s">
        <v>6913</v>
      </c>
      <c r="AA23" s="719" t="s">
        <v>6913</v>
      </c>
      <c r="AB23" s="719"/>
      <c r="AC23" s="719"/>
      <c r="AD23" s="719"/>
      <c r="AE23" s="719"/>
      <c r="AF23" s="719"/>
      <c r="AG23" s="719"/>
      <c r="AH23" s="719"/>
      <c r="AI23" s="719"/>
      <c r="AJ23" s="719"/>
      <c r="AK23" s="719"/>
    </row>
    <row r="24" spans="1:43" s="725" customFormat="1" hidden="1" x14ac:dyDescent="0.2">
      <c r="A24" s="719" t="s">
        <v>8263</v>
      </c>
      <c r="B24" s="719"/>
      <c r="C24" s="719" t="s">
        <v>8257</v>
      </c>
      <c r="D24" s="720" t="s">
        <v>6695</v>
      </c>
      <c r="E24" s="751" t="s">
        <v>4659</v>
      </c>
      <c r="F24" s="722">
        <f t="shared" si="2"/>
        <v>45238</v>
      </c>
      <c r="G24" s="724" t="str">
        <f t="shared" si="0"/>
        <v>A</v>
      </c>
      <c r="H24" s="724" t="str">
        <f t="shared" si="3"/>
        <v>MR.DER-0470_23-Entrega Final</v>
      </c>
      <c r="I24" s="745" t="str">
        <f t="shared" si="1"/>
        <v>ASSINADO</v>
      </c>
      <c r="J24" s="745" t="str">
        <f t="shared" si="4"/>
        <v>ND</v>
      </c>
      <c r="K24" s="719" t="s">
        <v>3730</v>
      </c>
      <c r="L24" s="752">
        <v>44853</v>
      </c>
      <c r="M24" s="755" t="s">
        <v>5566</v>
      </c>
      <c r="N24" s="719" t="s">
        <v>5539</v>
      </c>
      <c r="O24" s="752">
        <v>44859</v>
      </c>
      <c r="P24" s="719" t="s">
        <v>3777</v>
      </c>
      <c r="Q24" s="719" t="s">
        <v>3748</v>
      </c>
      <c r="R24" s="752">
        <v>44868</v>
      </c>
      <c r="S24" s="756" t="s">
        <v>5619</v>
      </c>
      <c r="T24" s="719"/>
      <c r="U24" s="719"/>
      <c r="V24" s="719" t="s">
        <v>3777</v>
      </c>
      <c r="W24" s="719" t="s">
        <v>3748</v>
      </c>
      <c r="X24" s="752">
        <v>45238</v>
      </c>
      <c r="Y24" s="756" t="s">
        <v>6924</v>
      </c>
      <c r="Z24" s="719" t="s">
        <v>6913</v>
      </c>
      <c r="AA24" s="719" t="s">
        <v>6913</v>
      </c>
      <c r="AB24" s="719"/>
      <c r="AC24" s="719"/>
      <c r="AD24" s="719"/>
      <c r="AE24" s="719"/>
      <c r="AF24" s="719"/>
      <c r="AG24" s="719"/>
      <c r="AH24" s="719"/>
      <c r="AI24" s="719"/>
      <c r="AJ24" s="719"/>
      <c r="AK24" s="719"/>
    </row>
    <row r="25" spans="1:43" s="725" customFormat="1" hidden="1" x14ac:dyDescent="0.2">
      <c r="A25" s="719" t="s">
        <v>8263</v>
      </c>
      <c r="B25" s="719"/>
      <c r="C25" s="719" t="s">
        <v>8257</v>
      </c>
      <c r="D25" s="720" t="s">
        <v>6695</v>
      </c>
      <c r="E25" s="751" t="s">
        <v>4660</v>
      </c>
      <c r="F25" s="722">
        <f t="shared" si="2"/>
        <v>45238</v>
      </c>
      <c r="G25" s="724" t="str">
        <f t="shared" si="0"/>
        <v>A</v>
      </c>
      <c r="H25" s="724" t="str">
        <f t="shared" si="3"/>
        <v>MR.DER-0470_23-Entrega Final</v>
      </c>
      <c r="I25" s="745" t="str">
        <f t="shared" si="1"/>
        <v>ASSINADO</v>
      </c>
      <c r="J25" s="745" t="str">
        <f t="shared" si="4"/>
        <v>ND</v>
      </c>
      <c r="K25" s="719" t="s">
        <v>3730</v>
      </c>
      <c r="L25" s="752">
        <v>44853</v>
      </c>
      <c r="M25" s="755" t="s">
        <v>5566</v>
      </c>
      <c r="N25" s="719" t="s">
        <v>5539</v>
      </c>
      <c r="O25" s="752">
        <v>44859</v>
      </c>
      <c r="P25" s="719" t="s">
        <v>3777</v>
      </c>
      <c r="Q25" s="719" t="s">
        <v>3748</v>
      </c>
      <c r="R25" s="752">
        <v>44868</v>
      </c>
      <c r="S25" s="756" t="s">
        <v>5619</v>
      </c>
      <c r="T25" s="719"/>
      <c r="U25" s="719"/>
      <c r="V25" s="719" t="s">
        <v>3777</v>
      </c>
      <c r="W25" s="719" t="s">
        <v>3748</v>
      </c>
      <c r="X25" s="752">
        <v>45238</v>
      </c>
      <c r="Y25" s="756" t="s">
        <v>6924</v>
      </c>
      <c r="Z25" s="719" t="s">
        <v>6913</v>
      </c>
      <c r="AA25" s="719" t="s">
        <v>6913</v>
      </c>
      <c r="AB25" s="719"/>
      <c r="AC25" s="719"/>
      <c r="AD25" s="719"/>
      <c r="AE25" s="719"/>
      <c r="AF25" s="719"/>
      <c r="AG25" s="719"/>
      <c r="AH25" s="719"/>
      <c r="AI25" s="719"/>
      <c r="AJ25" s="719"/>
      <c r="AK25" s="719"/>
    </row>
    <row r="26" spans="1:43" s="725" customFormat="1" hidden="1" x14ac:dyDescent="0.2">
      <c r="A26" s="719" t="s">
        <v>8263</v>
      </c>
      <c r="B26" s="719"/>
      <c r="C26" s="719" t="s">
        <v>8257</v>
      </c>
      <c r="D26" s="720" t="s">
        <v>6695</v>
      </c>
      <c r="E26" s="751" t="s">
        <v>4661</v>
      </c>
      <c r="F26" s="722">
        <f t="shared" si="2"/>
        <v>45238</v>
      </c>
      <c r="G26" s="724" t="str">
        <f t="shared" si="0"/>
        <v>A</v>
      </c>
      <c r="H26" s="724" t="str">
        <f t="shared" si="3"/>
        <v>MR.DER-0470_23-Entrega Final</v>
      </c>
      <c r="I26" s="745" t="str">
        <f t="shared" si="1"/>
        <v>ASSINADO</v>
      </c>
      <c r="J26" s="745" t="str">
        <f t="shared" si="4"/>
        <v>ND</v>
      </c>
      <c r="K26" s="719" t="s">
        <v>3730</v>
      </c>
      <c r="L26" s="752">
        <v>44853</v>
      </c>
      <c r="M26" s="755" t="s">
        <v>5566</v>
      </c>
      <c r="N26" s="719" t="s">
        <v>5539</v>
      </c>
      <c r="O26" s="752">
        <v>44859</v>
      </c>
      <c r="P26" s="719" t="s">
        <v>3777</v>
      </c>
      <c r="Q26" s="719" t="s">
        <v>3748</v>
      </c>
      <c r="R26" s="752">
        <v>44868</v>
      </c>
      <c r="S26" s="756" t="s">
        <v>5619</v>
      </c>
      <c r="T26" s="719"/>
      <c r="U26" s="719"/>
      <c r="V26" s="719" t="s">
        <v>3777</v>
      </c>
      <c r="W26" s="719" t="s">
        <v>3748</v>
      </c>
      <c r="X26" s="752">
        <v>45238</v>
      </c>
      <c r="Y26" s="756" t="s">
        <v>6924</v>
      </c>
      <c r="Z26" s="719" t="s">
        <v>6913</v>
      </c>
      <c r="AA26" s="719" t="s">
        <v>6913</v>
      </c>
      <c r="AB26" s="719"/>
      <c r="AC26" s="719"/>
      <c r="AD26" s="719"/>
      <c r="AE26" s="719"/>
      <c r="AF26" s="719"/>
      <c r="AG26" s="719"/>
      <c r="AH26" s="719"/>
      <c r="AI26" s="719"/>
      <c r="AJ26" s="719"/>
      <c r="AK26" s="719"/>
    </row>
    <row r="27" spans="1:43" s="725" customFormat="1" hidden="1" x14ac:dyDescent="0.2">
      <c r="A27" s="719" t="s">
        <v>8263</v>
      </c>
      <c r="B27" s="719"/>
      <c r="C27" s="719" t="s">
        <v>8257</v>
      </c>
      <c r="D27" s="720" t="s">
        <v>6695</v>
      </c>
      <c r="E27" s="751" t="s">
        <v>4662</v>
      </c>
      <c r="F27" s="722">
        <f t="shared" si="2"/>
        <v>45238</v>
      </c>
      <c r="G27" s="724" t="str">
        <f t="shared" si="0"/>
        <v>A</v>
      </c>
      <c r="H27" s="724" t="str">
        <f t="shared" si="3"/>
        <v>MR.DER-0470_23-Entrega Final</v>
      </c>
      <c r="I27" s="745" t="str">
        <f t="shared" si="1"/>
        <v>ASSINADO</v>
      </c>
      <c r="J27" s="745" t="str">
        <f t="shared" si="4"/>
        <v>ND</v>
      </c>
      <c r="K27" s="719" t="s">
        <v>3730</v>
      </c>
      <c r="L27" s="752">
        <v>44853</v>
      </c>
      <c r="M27" s="755" t="s">
        <v>5566</v>
      </c>
      <c r="N27" s="719" t="s">
        <v>5539</v>
      </c>
      <c r="O27" s="752">
        <v>44859</v>
      </c>
      <c r="P27" s="719" t="s">
        <v>3777</v>
      </c>
      <c r="Q27" s="719" t="s">
        <v>3748</v>
      </c>
      <c r="R27" s="752">
        <v>44868</v>
      </c>
      <c r="S27" s="756" t="s">
        <v>5619</v>
      </c>
      <c r="T27" s="719"/>
      <c r="U27" s="719"/>
      <c r="V27" s="719" t="s">
        <v>3777</v>
      </c>
      <c r="W27" s="719" t="s">
        <v>3748</v>
      </c>
      <c r="X27" s="752">
        <v>45238</v>
      </c>
      <c r="Y27" s="756" t="s">
        <v>6924</v>
      </c>
      <c r="Z27" s="719" t="s">
        <v>6913</v>
      </c>
      <c r="AA27" s="719" t="s">
        <v>6913</v>
      </c>
      <c r="AB27" s="719"/>
      <c r="AC27" s="719"/>
      <c r="AD27" s="719"/>
      <c r="AE27" s="719"/>
      <c r="AF27" s="719"/>
      <c r="AG27" s="719"/>
      <c r="AH27" s="719"/>
      <c r="AI27" s="719"/>
      <c r="AJ27" s="719"/>
      <c r="AK27" s="719"/>
    </row>
    <row r="28" spans="1:43" s="725" customFormat="1" hidden="1" x14ac:dyDescent="0.2">
      <c r="A28" s="719" t="s">
        <v>8263</v>
      </c>
      <c r="B28" s="719"/>
      <c r="C28" s="719" t="s">
        <v>8257</v>
      </c>
      <c r="D28" s="720" t="s">
        <v>6695</v>
      </c>
      <c r="E28" s="751" t="s">
        <v>4663</v>
      </c>
      <c r="F28" s="722">
        <f t="shared" si="2"/>
        <v>45238</v>
      </c>
      <c r="G28" s="724" t="str">
        <f t="shared" si="0"/>
        <v>A</v>
      </c>
      <c r="H28" s="724" t="str">
        <f t="shared" si="3"/>
        <v>MR.DER-0470_23-Entrega Final</v>
      </c>
      <c r="I28" s="745" t="str">
        <f t="shared" si="1"/>
        <v>ASSINADO</v>
      </c>
      <c r="J28" s="745" t="str">
        <f t="shared" si="4"/>
        <v>ND</v>
      </c>
      <c r="K28" s="719" t="s">
        <v>3730</v>
      </c>
      <c r="L28" s="752">
        <v>44853</v>
      </c>
      <c r="M28" s="755" t="s">
        <v>5566</v>
      </c>
      <c r="N28" s="719" t="s">
        <v>5539</v>
      </c>
      <c r="O28" s="752">
        <v>44859</v>
      </c>
      <c r="P28" s="719" t="s">
        <v>3777</v>
      </c>
      <c r="Q28" s="719" t="s">
        <v>3748</v>
      </c>
      <c r="R28" s="752">
        <v>44868</v>
      </c>
      <c r="S28" s="756" t="s">
        <v>5619</v>
      </c>
      <c r="T28" s="719"/>
      <c r="U28" s="719"/>
      <c r="V28" s="719" t="s">
        <v>3777</v>
      </c>
      <c r="W28" s="719" t="s">
        <v>3748</v>
      </c>
      <c r="X28" s="752">
        <v>45238</v>
      </c>
      <c r="Y28" s="756" t="s">
        <v>6924</v>
      </c>
      <c r="Z28" s="719" t="s">
        <v>6913</v>
      </c>
      <c r="AA28" s="719" t="s">
        <v>6913</v>
      </c>
      <c r="AB28" s="719"/>
      <c r="AC28" s="719"/>
      <c r="AD28" s="719"/>
      <c r="AE28" s="719"/>
      <c r="AF28" s="719"/>
      <c r="AG28" s="719"/>
      <c r="AH28" s="719"/>
      <c r="AI28" s="719"/>
      <c r="AJ28" s="719"/>
      <c r="AK28" s="719"/>
    </row>
    <row r="29" spans="1:43" s="725" customFormat="1" ht="15" hidden="1" x14ac:dyDescent="0.25">
      <c r="A29" s="719" t="s">
        <v>8263</v>
      </c>
      <c r="B29" s="719"/>
      <c r="C29" s="719" t="s">
        <v>8257</v>
      </c>
      <c r="D29" s="720" t="s">
        <v>6695</v>
      </c>
      <c r="E29" s="751" t="s">
        <v>4664</v>
      </c>
      <c r="F29" s="722">
        <f>IF(L29&lt;&gt;0,MAX(L29,R29,X29,AD29,AJ29,AP29),"NE")</f>
        <v>45993</v>
      </c>
      <c r="G29" s="724" t="str">
        <f t="shared" si="0"/>
        <v>B</v>
      </c>
      <c r="H29" s="724" t="str">
        <f t="shared" si="3"/>
        <v>MR_DER-1412_25</v>
      </c>
      <c r="I29" s="745" t="str">
        <f t="shared" si="1"/>
        <v>ND</v>
      </c>
      <c r="J29" s="745" t="str">
        <f t="shared" si="4"/>
        <v>ND</v>
      </c>
      <c r="K29" s="719" t="s">
        <v>3730</v>
      </c>
      <c r="L29" s="752">
        <v>44853</v>
      </c>
      <c r="M29" s="755" t="s">
        <v>5566</v>
      </c>
      <c r="N29" s="719" t="s">
        <v>5537</v>
      </c>
      <c r="O29" s="752">
        <v>44859</v>
      </c>
      <c r="P29" s="719" t="s">
        <v>3777</v>
      </c>
      <c r="Q29" s="719" t="s">
        <v>3748</v>
      </c>
      <c r="R29" s="752">
        <v>44868</v>
      </c>
      <c r="S29" s="756" t="s">
        <v>5619</v>
      </c>
      <c r="T29" s="719"/>
      <c r="U29" s="719"/>
      <c r="V29" s="719" t="s">
        <v>3777</v>
      </c>
      <c r="W29" s="719" t="s">
        <v>3748</v>
      </c>
      <c r="X29" s="752">
        <v>45238</v>
      </c>
      <c r="Y29" s="756" t="s">
        <v>6924</v>
      </c>
      <c r="Z29" s="719" t="s">
        <v>6913</v>
      </c>
      <c r="AA29" s="719" t="s">
        <v>6913</v>
      </c>
      <c r="AB29" s="719"/>
      <c r="AC29" s="719" t="s">
        <v>5626</v>
      </c>
      <c r="AD29" s="752">
        <v>45614</v>
      </c>
      <c r="AE29" s="508" t="s">
        <v>8706</v>
      </c>
      <c r="AF29" s="719" t="s">
        <v>5537</v>
      </c>
      <c r="AG29" s="752">
        <v>45638</v>
      </c>
      <c r="AH29" s="719"/>
      <c r="AI29" s="719" t="s">
        <v>5811</v>
      </c>
      <c r="AJ29" s="752">
        <v>45695</v>
      </c>
      <c r="AK29" s="508" t="s">
        <v>8934</v>
      </c>
      <c r="AO29" s="719" t="s">
        <v>5811</v>
      </c>
      <c r="AP29" s="752">
        <v>45993</v>
      </c>
      <c r="AQ29" s="23" t="s">
        <v>11493</v>
      </c>
    </row>
    <row r="30" spans="1:43" s="725" customFormat="1" ht="15" hidden="1" x14ac:dyDescent="0.25">
      <c r="A30" s="719" t="s">
        <v>8263</v>
      </c>
      <c r="B30" s="719"/>
      <c r="C30" s="719" t="s">
        <v>8257</v>
      </c>
      <c r="D30" s="720" t="s">
        <v>6695</v>
      </c>
      <c r="E30" s="751" t="s">
        <v>4665</v>
      </c>
      <c r="F30" s="722">
        <f>IF(L30&lt;&gt;0,MAX(L30,R30,X30,AD30,AJ30,AP30),"NE")</f>
        <v>45993</v>
      </c>
      <c r="G30" s="724" t="str">
        <f t="shared" si="0"/>
        <v>A</v>
      </c>
      <c r="H30" s="724" t="str">
        <f t="shared" si="3"/>
        <v>MR_DER-1412_25</v>
      </c>
      <c r="I30" s="745" t="str">
        <f t="shared" si="1"/>
        <v>ND</v>
      </c>
      <c r="J30" s="745" t="str">
        <f t="shared" si="4"/>
        <v>ND</v>
      </c>
      <c r="K30" s="719" t="s">
        <v>3730</v>
      </c>
      <c r="L30" s="752">
        <v>45614</v>
      </c>
      <c r="M30" s="755" t="s">
        <v>8706</v>
      </c>
      <c r="N30" s="719" t="s">
        <v>5537</v>
      </c>
      <c r="O30" s="752">
        <v>45638</v>
      </c>
      <c r="P30" s="719"/>
      <c r="Q30" s="719" t="s">
        <v>3748</v>
      </c>
      <c r="R30" s="752">
        <v>45695</v>
      </c>
      <c r="S30" s="756" t="s">
        <v>8934</v>
      </c>
      <c r="T30" s="719"/>
      <c r="U30" s="719"/>
      <c r="V30" s="719"/>
      <c r="W30" s="719" t="s">
        <v>3748</v>
      </c>
      <c r="X30" s="752">
        <v>45993</v>
      </c>
      <c r="Y30" s="23" t="s">
        <v>11493</v>
      </c>
      <c r="Z30" s="719"/>
      <c r="AA30" s="719"/>
      <c r="AB30" s="719"/>
      <c r="AC30" s="719"/>
      <c r="AD30" s="752"/>
      <c r="AE30" s="508"/>
      <c r="AF30" s="719"/>
      <c r="AG30" s="752"/>
      <c r="AH30" s="719"/>
      <c r="AI30" s="719"/>
      <c r="AJ30" s="752"/>
      <c r="AK30" s="508"/>
    </row>
    <row r="31" spans="1:43" s="725" customFormat="1" ht="15" hidden="1" x14ac:dyDescent="0.25">
      <c r="A31" s="719" t="s">
        <v>8263</v>
      </c>
      <c r="B31" s="719"/>
      <c r="C31" s="719" t="s">
        <v>8257</v>
      </c>
      <c r="D31" s="720" t="s">
        <v>6695</v>
      </c>
      <c r="E31" s="751" t="s">
        <v>4666</v>
      </c>
      <c r="F31" s="722">
        <f>IF(L31&lt;&gt;0,MAX(L31,R31,X31,AD31,AJ31,AP31),"NE")</f>
        <v>45993</v>
      </c>
      <c r="G31" s="724" t="str">
        <f t="shared" si="0"/>
        <v>A</v>
      </c>
      <c r="H31" s="724" t="str">
        <f t="shared" si="3"/>
        <v>MR_DER-1412_25</v>
      </c>
      <c r="I31" s="745" t="str">
        <f t="shared" si="1"/>
        <v>ND</v>
      </c>
      <c r="J31" s="745" t="str">
        <f t="shared" si="4"/>
        <v>ND</v>
      </c>
      <c r="K31" s="719" t="s">
        <v>3730</v>
      </c>
      <c r="L31" s="752">
        <v>45614</v>
      </c>
      <c r="M31" s="755" t="s">
        <v>8706</v>
      </c>
      <c r="N31" s="719" t="s">
        <v>5537</v>
      </c>
      <c r="O31" s="752">
        <v>45638</v>
      </c>
      <c r="P31" s="719"/>
      <c r="Q31" s="719" t="s">
        <v>3748</v>
      </c>
      <c r="R31" s="752">
        <v>45695</v>
      </c>
      <c r="S31" s="756" t="s">
        <v>8934</v>
      </c>
      <c r="T31" s="719"/>
      <c r="U31" s="719"/>
      <c r="V31" s="719"/>
      <c r="W31" s="719" t="s">
        <v>3748</v>
      </c>
      <c r="X31" s="752">
        <v>45993</v>
      </c>
      <c r="Y31" s="23" t="s">
        <v>11493</v>
      </c>
      <c r="Z31" s="719"/>
      <c r="AA31" s="719"/>
      <c r="AB31" s="719"/>
      <c r="AC31" s="719"/>
      <c r="AD31" s="752"/>
      <c r="AE31" s="508"/>
      <c r="AF31" s="719"/>
      <c r="AG31" s="752"/>
      <c r="AH31" s="719"/>
      <c r="AI31" s="719"/>
      <c r="AJ31" s="752"/>
      <c r="AK31" s="508"/>
    </row>
    <row r="32" spans="1:43" s="731" customFormat="1" hidden="1" x14ac:dyDescent="0.25">
      <c r="A32" s="726"/>
      <c r="B32" s="726"/>
      <c r="C32" s="726"/>
      <c r="D32" s="727"/>
      <c r="E32" s="727"/>
      <c r="F32" s="727"/>
      <c r="G32" s="727"/>
      <c r="H32" s="727"/>
      <c r="I32" s="726"/>
      <c r="J32" s="726"/>
      <c r="K32" s="726"/>
      <c r="L32" s="726"/>
      <c r="M32" s="726"/>
      <c r="N32" s="728"/>
      <c r="O32" s="728"/>
      <c r="P32" s="729"/>
      <c r="Q32" s="730"/>
      <c r="R32" s="730"/>
      <c r="S32" s="730"/>
      <c r="T32" s="728"/>
      <c r="U32" s="728"/>
      <c r="V32" s="729"/>
      <c r="W32" s="730"/>
      <c r="X32" s="730"/>
      <c r="Y32" s="730"/>
      <c r="Z32" s="728"/>
      <c r="AA32" s="728"/>
      <c r="AB32" s="729"/>
      <c r="AC32" s="730"/>
      <c r="AD32" s="730"/>
      <c r="AE32" s="730"/>
      <c r="AF32" s="728"/>
      <c r="AG32" s="728"/>
    </row>
    <row r="33" spans="1:39" s="764" customFormat="1" ht="15" hidden="1" x14ac:dyDescent="0.25">
      <c r="A33" s="758" t="s">
        <v>9037</v>
      </c>
      <c r="B33" s="757"/>
      <c r="C33" s="757" t="s">
        <v>8257</v>
      </c>
      <c r="D33" s="758" t="s">
        <v>6481</v>
      </c>
      <c r="E33" s="759" t="s">
        <v>4671</v>
      </c>
      <c r="F33" s="760">
        <f>IF(L33&lt;&gt;0,MAX(L33,R33,X33,AD33,AJ33),"NE")</f>
        <v>45693</v>
      </c>
      <c r="G33" s="761" t="str">
        <f t="shared" si="0"/>
        <v>B1</v>
      </c>
      <c r="H33" s="761" t="str">
        <f t="shared" si="3"/>
        <v>MR.DER-0920_25</v>
      </c>
      <c r="I33" s="746">
        <f t="shared" ref="I33:I39" si="5">IF(F33="NE",F33,IF(INDEX(K33:CP33,,MATCH(F33,K33:CP33,0)+3)&lt;&gt;0,INDEX(K33:CP33,,MATCH(F33,K33:CP33,0)+3),"ND"))</f>
        <v>45700</v>
      </c>
      <c r="J33" s="746" t="str">
        <f t="shared" si="4"/>
        <v>NÃO APROVADO</v>
      </c>
      <c r="K33" s="757" t="s">
        <v>3730</v>
      </c>
      <c r="L33" s="762">
        <v>44952</v>
      </c>
      <c r="M33" s="765" t="s">
        <v>6256</v>
      </c>
      <c r="N33" s="757" t="s">
        <v>5536</v>
      </c>
      <c r="O33" s="762">
        <v>44963</v>
      </c>
      <c r="P33" s="765" t="s">
        <v>6300</v>
      </c>
      <c r="Q33" s="757" t="s">
        <v>3765</v>
      </c>
      <c r="R33" s="762">
        <v>44979</v>
      </c>
      <c r="S33" s="765" t="s">
        <v>6388</v>
      </c>
      <c r="T33" s="757" t="s">
        <v>5539</v>
      </c>
      <c r="U33" s="762">
        <v>45008</v>
      </c>
      <c r="V33" s="765" t="s">
        <v>6613</v>
      </c>
      <c r="W33" s="757" t="s">
        <v>3748</v>
      </c>
      <c r="X33" s="762">
        <v>45133</v>
      </c>
      <c r="Y33" s="765" t="s">
        <v>6773</v>
      </c>
      <c r="Z33" s="757"/>
      <c r="AA33" s="757"/>
      <c r="AB33" s="765" t="s">
        <v>6809</v>
      </c>
      <c r="AC33" s="757" t="s">
        <v>3748</v>
      </c>
      <c r="AD33" s="762">
        <v>45238</v>
      </c>
      <c r="AE33" s="765" t="s">
        <v>6924</v>
      </c>
      <c r="AF33" s="757" t="s">
        <v>6913</v>
      </c>
      <c r="AG33" s="757" t="s">
        <v>6913</v>
      </c>
      <c r="AH33" s="757"/>
      <c r="AI33" s="757" t="s">
        <v>5626</v>
      </c>
      <c r="AJ33" s="762">
        <v>45693</v>
      </c>
      <c r="AK33" s="443" t="s">
        <v>8929</v>
      </c>
      <c r="AL33" s="757" t="s">
        <v>5536</v>
      </c>
      <c r="AM33" s="762">
        <v>45700</v>
      </c>
    </row>
    <row r="34" spans="1:39" s="764" customFormat="1" ht="15" hidden="1" x14ac:dyDescent="0.25">
      <c r="A34" s="758" t="s">
        <v>9037</v>
      </c>
      <c r="B34" s="757"/>
      <c r="C34" s="757" t="s">
        <v>8257</v>
      </c>
      <c r="D34" s="758" t="s">
        <v>6481</v>
      </c>
      <c r="E34" s="759" t="s">
        <v>4672</v>
      </c>
      <c r="F34" s="760">
        <f t="shared" ref="F34:F48" si="6">IF(L34&lt;&gt;0,MAX(L34,R34,X34,AD34,AJ34),"NE")</f>
        <v>45693</v>
      </c>
      <c r="G34" s="761" t="str">
        <f t="shared" si="0"/>
        <v>B1</v>
      </c>
      <c r="H34" s="761" t="str">
        <f t="shared" si="3"/>
        <v>MR.DER-0920_25</v>
      </c>
      <c r="I34" s="746">
        <f t="shared" si="5"/>
        <v>45700</v>
      </c>
      <c r="J34" s="746" t="str">
        <f t="shared" si="4"/>
        <v>NÃO APROVADO</v>
      </c>
      <c r="K34" s="757" t="s">
        <v>3730</v>
      </c>
      <c r="L34" s="762">
        <v>44952</v>
      </c>
      <c r="M34" s="765" t="s">
        <v>6256</v>
      </c>
      <c r="N34" s="757" t="s">
        <v>5536</v>
      </c>
      <c r="O34" s="762">
        <v>44963</v>
      </c>
      <c r="P34" s="765" t="s">
        <v>6300</v>
      </c>
      <c r="Q34" s="757" t="s">
        <v>3765</v>
      </c>
      <c r="R34" s="762">
        <v>44979</v>
      </c>
      <c r="S34" s="765" t="s">
        <v>6388</v>
      </c>
      <c r="T34" s="757" t="s">
        <v>5539</v>
      </c>
      <c r="U34" s="762">
        <v>45008</v>
      </c>
      <c r="V34" s="765" t="s">
        <v>6613</v>
      </c>
      <c r="W34" s="757" t="s">
        <v>3748</v>
      </c>
      <c r="X34" s="762">
        <v>45133</v>
      </c>
      <c r="Y34" s="765" t="s">
        <v>6773</v>
      </c>
      <c r="Z34" s="757"/>
      <c r="AA34" s="757"/>
      <c r="AB34" s="765" t="s">
        <v>6809</v>
      </c>
      <c r="AC34" s="757" t="s">
        <v>3748</v>
      </c>
      <c r="AD34" s="762">
        <v>45238</v>
      </c>
      <c r="AE34" s="765" t="s">
        <v>6924</v>
      </c>
      <c r="AF34" s="757" t="s">
        <v>6913</v>
      </c>
      <c r="AG34" s="757" t="s">
        <v>6913</v>
      </c>
      <c r="AH34" s="757"/>
      <c r="AI34" s="757" t="s">
        <v>5626</v>
      </c>
      <c r="AJ34" s="762">
        <v>45693</v>
      </c>
      <c r="AK34" s="443" t="s">
        <v>8929</v>
      </c>
      <c r="AL34" s="757" t="s">
        <v>5536</v>
      </c>
      <c r="AM34" s="762">
        <v>45700</v>
      </c>
    </row>
    <row r="35" spans="1:39" s="764" customFormat="1" ht="15" hidden="1" x14ac:dyDescent="0.25">
      <c r="A35" s="758" t="s">
        <v>9037</v>
      </c>
      <c r="B35" s="757"/>
      <c r="C35" s="757" t="s">
        <v>8257</v>
      </c>
      <c r="D35" s="758" t="s">
        <v>6481</v>
      </c>
      <c r="E35" s="759" t="s">
        <v>4673</v>
      </c>
      <c r="F35" s="760">
        <f t="shared" si="6"/>
        <v>45693</v>
      </c>
      <c r="G35" s="761" t="str">
        <f t="shared" si="0"/>
        <v>B1</v>
      </c>
      <c r="H35" s="761" t="str">
        <f t="shared" si="3"/>
        <v>MR.DER-0920_25</v>
      </c>
      <c r="I35" s="746">
        <f t="shared" si="5"/>
        <v>45700</v>
      </c>
      <c r="J35" s="746" t="str">
        <f t="shared" si="4"/>
        <v>NÃO APROVADO</v>
      </c>
      <c r="K35" s="757" t="s">
        <v>3730</v>
      </c>
      <c r="L35" s="762">
        <v>44952</v>
      </c>
      <c r="M35" s="765" t="s">
        <v>6256</v>
      </c>
      <c r="N35" s="757" t="s">
        <v>5536</v>
      </c>
      <c r="O35" s="762">
        <v>44963</v>
      </c>
      <c r="P35" s="765" t="s">
        <v>6300</v>
      </c>
      <c r="Q35" s="757" t="s">
        <v>3765</v>
      </c>
      <c r="R35" s="762">
        <v>44979</v>
      </c>
      <c r="S35" s="765" t="s">
        <v>6388</v>
      </c>
      <c r="T35" s="757" t="s">
        <v>5539</v>
      </c>
      <c r="U35" s="762">
        <v>45008</v>
      </c>
      <c r="V35" s="765" t="s">
        <v>6613</v>
      </c>
      <c r="W35" s="757" t="s">
        <v>3748</v>
      </c>
      <c r="X35" s="762">
        <v>45133</v>
      </c>
      <c r="Y35" s="765" t="s">
        <v>6773</v>
      </c>
      <c r="Z35" s="757"/>
      <c r="AA35" s="757"/>
      <c r="AB35" s="765" t="s">
        <v>6809</v>
      </c>
      <c r="AC35" s="757" t="s">
        <v>3748</v>
      </c>
      <c r="AD35" s="762">
        <v>45238</v>
      </c>
      <c r="AE35" s="765" t="s">
        <v>6924</v>
      </c>
      <c r="AF35" s="757" t="s">
        <v>6913</v>
      </c>
      <c r="AG35" s="757" t="s">
        <v>6913</v>
      </c>
      <c r="AH35" s="757"/>
      <c r="AI35" s="757" t="s">
        <v>5626</v>
      </c>
      <c r="AJ35" s="762">
        <v>45693</v>
      </c>
      <c r="AK35" s="443" t="s">
        <v>8929</v>
      </c>
      <c r="AL35" s="757" t="s">
        <v>5536</v>
      </c>
      <c r="AM35" s="762">
        <v>45700</v>
      </c>
    </row>
    <row r="36" spans="1:39" s="764" customFormat="1" ht="15" hidden="1" x14ac:dyDescent="0.25">
      <c r="A36" s="758" t="s">
        <v>9037</v>
      </c>
      <c r="B36" s="757"/>
      <c r="C36" s="757" t="s">
        <v>8257</v>
      </c>
      <c r="D36" s="758" t="s">
        <v>6481</v>
      </c>
      <c r="E36" s="759" t="s">
        <v>4674</v>
      </c>
      <c r="F36" s="760">
        <f t="shared" si="6"/>
        <v>45693</v>
      </c>
      <c r="G36" s="761" t="str">
        <f t="shared" si="0"/>
        <v>B1</v>
      </c>
      <c r="H36" s="761" t="str">
        <f t="shared" si="3"/>
        <v>MR.DER-0920_25</v>
      </c>
      <c r="I36" s="746">
        <f t="shared" si="5"/>
        <v>45700</v>
      </c>
      <c r="J36" s="746" t="str">
        <f t="shared" si="4"/>
        <v>NÃO APROVADO</v>
      </c>
      <c r="K36" s="757" t="s">
        <v>3730</v>
      </c>
      <c r="L36" s="762">
        <v>44952</v>
      </c>
      <c r="M36" s="765" t="s">
        <v>6256</v>
      </c>
      <c r="N36" s="757" t="s">
        <v>5536</v>
      </c>
      <c r="O36" s="762">
        <v>44963</v>
      </c>
      <c r="P36" s="765" t="s">
        <v>6300</v>
      </c>
      <c r="Q36" s="757" t="s">
        <v>3765</v>
      </c>
      <c r="R36" s="762">
        <v>44979</v>
      </c>
      <c r="S36" s="765" t="s">
        <v>6388</v>
      </c>
      <c r="T36" s="757" t="s">
        <v>5539</v>
      </c>
      <c r="U36" s="762">
        <v>45008</v>
      </c>
      <c r="V36" s="765" t="s">
        <v>6613</v>
      </c>
      <c r="W36" s="757" t="s">
        <v>3748</v>
      </c>
      <c r="X36" s="762">
        <v>45133</v>
      </c>
      <c r="Y36" s="765" t="s">
        <v>6773</v>
      </c>
      <c r="Z36" s="757"/>
      <c r="AA36" s="757"/>
      <c r="AB36" s="765" t="s">
        <v>6809</v>
      </c>
      <c r="AC36" s="757" t="s">
        <v>3748</v>
      </c>
      <c r="AD36" s="762">
        <v>45238</v>
      </c>
      <c r="AE36" s="765" t="s">
        <v>6924</v>
      </c>
      <c r="AF36" s="757" t="s">
        <v>6913</v>
      </c>
      <c r="AG36" s="757" t="s">
        <v>6913</v>
      </c>
      <c r="AH36" s="757"/>
      <c r="AI36" s="757" t="s">
        <v>5626</v>
      </c>
      <c r="AJ36" s="762">
        <v>45693</v>
      </c>
      <c r="AK36" s="443" t="s">
        <v>8929</v>
      </c>
      <c r="AL36" s="757" t="s">
        <v>5536</v>
      </c>
      <c r="AM36" s="762">
        <v>45700</v>
      </c>
    </row>
    <row r="37" spans="1:39" s="764" customFormat="1" ht="15" hidden="1" x14ac:dyDescent="0.25">
      <c r="A37" s="758" t="s">
        <v>9037</v>
      </c>
      <c r="B37" s="757"/>
      <c r="C37" s="757" t="s">
        <v>8257</v>
      </c>
      <c r="D37" s="758" t="s">
        <v>6481</v>
      </c>
      <c r="E37" s="759" t="s">
        <v>4675</v>
      </c>
      <c r="F37" s="760">
        <f t="shared" si="6"/>
        <v>45693</v>
      </c>
      <c r="G37" s="761" t="str">
        <f t="shared" si="0"/>
        <v>B1</v>
      </c>
      <c r="H37" s="761" t="str">
        <f t="shared" si="3"/>
        <v>MR.DER-0920_25</v>
      </c>
      <c r="I37" s="746">
        <f t="shared" si="5"/>
        <v>45700</v>
      </c>
      <c r="J37" s="746" t="str">
        <f t="shared" si="4"/>
        <v>NÃO APROVADO</v>
      </c>
      <c r="K37" s="757" t="s">
        <v>3730</v>
      </c>
      <c r="L37" s="762">
        <v>44952</v>
      </c>
      <c r="M37" s="765" t="s">
        <v>6256</v>
      </c>
      <c r="N37" s="757" t="s">
        <v>5536</v>
      </c>
      <c r="O37" s="762">
        <v>44963</v>
      </c>
      <c r="P37" s="765" t="s">
        <v>6300</v>
      </c>
      <c r="Q37" s="757" t="s">
        <v>3765</v>
      </c>
      <c r="R37" s="762">
        <v>44979</v>
      </c>
      <c r="S37" s="765" t="s">
        <v>6388</v>
      </c>
      <c r="T37" s="757" t="s">
        <v>5539</v>
      </c>
      <c r="U37" s="762">
        <v>45008</v>
      </c>
      <c r="V37" s="765" t="s">
        <v>6613</v>
      </c>
      <c r="W37" s="757" t="s">
        <v>3748</v>
      </c>
      <c r="X37" s="762">
        <v>45133</v>
      </c>
      <c r="Y37" s="765" t="s">
        <v>6773</v>
      </c>
      <c r="Z37" s="757"/>
      <c r="AA37" s="757"/>
      <c r="AB37" s="765" t="s">
        <v>6809</v>
      </c>
      <c r="AC37" s="757" t="s">
        <v>3748</v>
      </c>
      <c r="AD37" s="762">
        <v>45238</v>
      </c>
      <c r="AE37" s="765" t="s">
        <v>6924</v>
      </c>
      <c r="AF37" s="757" t="s">
        <v>6913</v>
      </c>
      <c r="AG37" s="757" t="s">
        <v>6913</v>
      </c>
      <c r="AH37" s="757"/>
      <c r="AI37" s="757" t="s">
        <v>5626</v>
      </c>
      <c r="AJ37" s="762">
        <v>45693</v>
      </c>
      <c r="AK37" s="443" t="s">
        <v>8929</v>
      </c>
      <c r="AL37" s="757" t="s">
        <v>5536</v>
      </c>
      <c r="AM37" s="762">
        <v>45700</v>
      </c>
    </row>
    <row r="38" spans="1:39" s="764" customFormat="1" ht="15" hidden="1" x14ac:dyDescent="0.25">
      <c r="A38" s="758" t="s">
        <v>9037</v>
      </c>
      <c r="B38" s="757"/>
      <c r="C38" s="757" t="s">
        <v>8257</v>
      </c>
      <c r="D38" s="758" t="s">
        <v>6481</v>
      </c>
      <c r="E38" s="759" t="s">
        <v>4676</v>
      </c>
      <c r="F38" s="760">
        <f t="shared" si="6"/>
        <v>45693</v>
      </c>
      <c r="G38" s="761" t="str">
        <f t="shared" si="0"/>
        <v>B1</v>
      </c>
      <c r="H38" s="761" t="str">
        <f t="shared" si="3"/>
        <v>MR.DER-0920_25</v>
      </c>
      <c r="I38" s="746">
        <f t="shared" si="5"/>
        <v>45700</v>
      </c>
      <c r="J38" s="746" t="str">
        <f t="shared" si="4"/>
        <v>NÃO APROVADO</v>
      </c>
      <c r="K38" s="757" t="s">
        <v>3730</v>
      </c>
      <c r="L38" s="762">
        <v>44952</v>
      </c>
      <c r="M38" s="765" t="s">
        <v>6256</v>
      </c>
      <c r="N38" s="757" t="s">
        <v>5536</v>
      </c>
      <c r="O38" s="762">
        <v>44963</v>
      </c>
      <c r="P38" s="765" t="s">
        <v>6300</v>
      </c>
      <c r="Q38" s="757" t="s">
        <v>3765</v>
      </c>
      <c r="R38" s="762">
        <v>44979</v>
      </c>
      <c r="S38" s="765" t="s">
        <v>6388</v>
      </c>
      <c r="T38" s="757" t="s">
        <v>5539</v>
      </c>
      <c r="U38" s="762">
        <v>45008</v>
      </c>
      <c r="V38" s="765" t="s">
        <v>6613</v>
      </c>
      <c r="W38" s="757" t="s">
        <v>3748</v>
      </c>
      <c r="X38" s="762">
        <v>45133</v>
      </c>
      <c r="Y38" s="765" t="s">
        <v>6773</v>
      </c>
      <c r="Z38" s="757"/>
      <c r="AA38" s="757"/>
      <c r="AB38" s="765" t="s">
        <v>6809</v>
      </c>
      <c r="AC38" s="757" t="s">
        <v>3748</v>
      </c>
      <c r="AD38" s="762">
        <v>45238</v>
      </c>
      <c r="AE38" s="765" t="s">
        <v>6924</v>
      </c>
      <c r="AF38" s="757" t="s">
        <v>6913</v>
      </c>
      <c r="AG38" s="757" t="s">
        <v>6913</v>
      </c>
      <c r="AH38" s="757"/>
      <c r="AI38" s="757" t="s">
        <v>5626</v>
      </c>
      <c r="AJ38" s="762">
        <v>45693</v>
      </c>
      <c r="AK38" s="443" t="s">
        <v>8929</v>
      </c>
      <c r="AL38" s="757" t="s">
        <v>5536</v>
      </c>
      <c r="AM38" s="762">
        <v>45700</v>
      </c>
    </row>
    <row r="39" spans="1:39" s="764" customFormat="1" ht="15" hidden="1" x14ac:dyDescent="0.25">
      <c r="A39" s="758" t="s">
        <v>9037</v>
      </c>
      <c r="B39" s="757"/>
      <c r="C39" s="757" t="s">
        <v>8257</v>
      </c>
      <c r="D39" s="758" t="s">
        <v>6481</v>
      </c>
      <c r="E39" s="759" t="s">
        <v>4677</v>
      </c>
      <c r="F39" s="760">
        <f t="shared" si="6"/>
        <v>45693</v>
      </c>
      <c r="G39" s="761" t="str">
        <f t="shared" si="0"/>
        <v>B1</v>
      </c>
      <c r="H39" s="761" t="str">
        <f t="shared" si="3"/>
        <v>MR.DER-0920_25</v>
      </c>
      <c r="I39" s="746">
        <f t="shared" si="5"/>
        <v>45700</v>
      </c>
      <c r="J39" s="746" t="str">
        <f t="shared" si="4"/>
        <v>NÃO APROVADO</v>
      </c>
      <c r="K39" s="757" t="s">
        <v>3730</v>
      </c>
      <c r="L39" s="762">
        <v>44952</v>
      </c>
      <c r="M39" s="765" t="s">
        <v>6256</v>
      </c>
      <c r="N39" s="757" t="s">
        <v>5536</v>
      </c>
      <c r="O39" s="762">
        <v>44963</v>
      </c>
      <c r="P39" s="765" t="s">
        <v>6300</v>
      </c>
      <c r="Q39" s="757" t="s">
        <v>3765</v>
      </c>
      <c r="R39" s="762">
        <v>44979</v>
      </c>
      <c r="S39" s="765" t="s">
        <v>6388</v>
      </c>
      <c r="T39" s="757" t="s">
        <v>5539</v>
      </c>
      <c r="U39" s="762">
        <v>45008</v>
      </c>
      <c r="V39" s="765" t="s">
        <v>6613</v>
      </c>
      <c r="W39" s="757" t="s">
        <v>3748</v>
      </c>
      <c r="X39" s="762">
        <v>45133</v>
      </c>
      <c r="Y39" s="765" t="s">
        <v>6773</v>
      </c>
      <c r="Z39" s="757"/>
      <c r="AA39" s="757"/>
      <c r="AB39" s="765" t="s">
        <v>6809</v>
      </c>
      <c r="AC39" s="757" t="s">
        <v>3748</v>
      </c>
      <c r="AD39" s="762">
        <v>45238</v>
      </c>
      <c r="AE39" s="765" t="s">
        <v>6924</v>
      </c>
      <c r="AF39" s="757" t="s">
        <v>6913</v>
      </c>
      <c r="AG39" s="757" t="s">
        <v>6913</v>
      </c>
      <c r="AH39" s="757"/>
      <c r="AI39" s="757" t="s">
        <v>5626</v>
      </c>
      <c r="AJ39" s="762">
        <v>45693</v>
      </c>
      <c r="AK39" s="443" t="s">
        <v>8929</v>
      </c>
      <c r="AL39" s="757" t="s">
        <v>5536</v>
      </c>
      <c r="AM39" s="762">
        <v>45700</v>
      </c>
    </row>
    <row r="40" spans="1:39" s="764" customFormat="1" ht="15" hidden="1" x14ac:dyDescent="0.25">
      <c r="A40" s="758" t="s">
        <v>9037</v>
      </c>
      <c r="B40" s="757"/>
      <c r="C40" s="757" t="s">
        <v>8257</v>
      </c>
      <c r="D40" s="758" t="s">
        <v>6481</v>
      </c>
      <c r="E40" s="759" t="s">
        <v>6257</v>
      </c>
      <c r="F40" s="760">
        <f t="shared" si="6"/>
        <v>45693</v>
      </c>
      <c r="G40" s="761" t="str">
        <f t="shared" si="0"/>
        <v>B1</v>
      </c>
      <c r="H40" s="761" t="str">
        <f t="shared" si="3"/>
        <v>MR.DER-0920_25</v>
      </c>
      <c r="I40" s="746">
        <f t="shared" ref="I40:I48" si="7">IF(F40="NE",F40,IF(INDEX(K40:CP40,,MATCH(F40,K40:CP40,0)+3)&lt;&gt;0,INDEX(K40:CP40,,MATCH(F40,K40:CP40,0)+3),"ND"))</f>
        <v>45700</v>
      </c>
      <c r="J40" s="746" t="str">
        <f t="shared" si="4"/>
        <v>NÃO APROVADO</v>
      </c>
      <c r="K40" s="757" t="s">
        <v>3730</v>
      </c>
      <c r="L40" s="762">
        <v>44952</v>
      </c>
      <c r="M40" s="765" t="s">
        <v>6256</v>
      </c>
      <c r="N40" s="757" t="s">
        <v>5536</v>
      </c>
      <c r="O40" s="762">
        <v>44963</v>
      </c>
      <c r="P40" s="765" t="s">
        <v>6300</v>
      </c>
      <c r="Q40" s="757" t="s">
        <v>3765</v>
      </c>
      <c r="R40" s="762">
        <v>44979</v>
      </c>
      <c r="S40" s="765" t="s">
        <v>6388</v>
      </c>
      <c r="T40" s="757" t="s">
        <v>5539</v>
      </c>
      <c r="U40" s="762">
        <v>45008</v>
      </c>
      <c r="V40" s="765" t="s">
        <v>6613</v>
      </c>
      <c r="W40" s="757" t="s">
        <v>3748</v>
      </c>
      <c r="X40" s="762">
        <v>45133</v>
      </c>
      <c r="Y40" s="765" t="s">
        <v>6773</v>
      </c>
      <c r="Z40" s="757"/>
      <c r="AA40" s="757"/>
      <c r="AB40" s="765" t="s">
        <v>6809</v>
      </c>
      <c r="AC40" s="757" t="s">
        <v>3748</v>
      </c>
      <c r="AD40" s="762">
        <v>45238</v>
      </c>
      <c r="AE40" s="765" t="s">
        <v>6924</v>
      </c>
      <c r="AF40" s="757" t="s">
        <v>6913</v>
      </c>
      <c r="AG40" s="757" t="s">
        <v>6913</v>
      </c>
      <c r="AH40" s="757"/>
      <c r="AI40" s="757" t="s">
        <v>5626</v>
      </c>
      <c r="AJ40" s="762">
        <v>45693</v>
      </c>
      <c r="AK40" s="443" t="s">
        <v>8929</v>
      </c>
      <c r="AL40" s="757" t="s">
        <v>5536</v>
      </c>
      <c r="AM40" s="762">
        <v>45700</v>
      </c>
    </row>
    <row r="41" spans="1:39" s="764" customFormat="1" ht="15" hidden="1" x14ac:dyDescent="0.25">
      <c r="A41" s="758" t="s">
        <v>9037</v>
      </c>
      <c r="B41" s="757"/>
      <c r="C41" s="757" t="s">
        <v>8257</v>
      </c>
      <c r="D41" s="758" t="s">
        <v>6481</v>
      </c>
      <c r="E41" s="759" t="s">
        <v>6258</v>
      </c>
      <c r="F41" s="760">
        <f t="shared" si="6"/>
        <v>45693</v>
      </c>
      <c r="G41" s="761" t="str">
        <f t="shared" si="0"/>
        <v>B1</v>
      </c>
      <c r="H41" s="761" t="str">
        <f t="shared" si="3"/>
        <v>MR.DER-0920_25</v>
      </c>
      <c r="I41" s="746">
        <f t="shared" si="7"/>
        <v>45700</v>
      </c>
      <c r="J41" s="746" t="str">
        <f t="shared" si="4"/>
        <v>NÃO APROVADO</v>
      </c>
      <c r="K41" s="757" t="s">
        <v>3730</v>
      </c>
      <c r="L41" s="762">
        <v>44952</v>
      </c>
      <c r="M41" s="765" t="s">
        <v>6256</v>
      </c>
      <c r="N41" s="757" t="s">
        <v>5536</v>
      </c>
      <c r="O41" s="762">
        <v>44963</v>
      </c>
      <c r="P41" s="765" t="s">
        <v>6300</v>
      </c>
      <c r="Q41" s="757" t="s">
        <v>3765</v>
      </c>
      <c r="R41" s="762">
        <v>44979</v>
      </c>
      <c r="S41" s="765" t="s">
        <v>6388</v>
      </c>
      <c r="T41" s="757" t="s">
        <v>5539</v>
      </c>
      <c r="U41" s="762">
        <v>45008</v>
      </c>
      <c r="V41" s="765" t="s">
        <v>6613</v>
      </c>
      <c r="W41" s="757" t="s">
        <v>3748</v>
      </c>
      <c r="X41" s="762">
        <v>45133</v>
      </c>
      <c r="Y41" s="765" t="s">
        <v>6773</v>
      </c>
      <c r="Z41" s="757"/>
      <c r="AA41" s="757"/>
      <c r="AB41" s="765" t="s">
        <v>6809</v>
      </c>
      <c r="AC41" s="757" t="s">
        <v>3748</v>
      </c>
      <c r="AD41" s="762">
        <v>45238</v>
      </c>
      <c r="AE41" s="765" t="s">
        <v>6924</v>
      </c>
      <c r="AF41" s="757" t="s">
        <v>6913</v>
      </c>
      <c r="AG41" s="757" t="s">
        <v>6913</v>
      </c>
      <c r="AH41" s="757"/>
      <c r="AI41" s="757" t="s">
        <v>5626</v>
      </c>
      <c r="AJ41" s="762">
        <v>45693</v>
      </c>
      <c r="AK41" s="443" t="s">
        <v>8929</v>
      </c>
      <c r="AL41" s="757" t="s">
        <v>5536</v>
      </c>
      <c r="AM41" s="762">
        <v>45700</v>
      </c>
    </row>
    <row r="42" spans="1:39" s="764" customFormat="1" ht="15" hidden="1" x14ac:dyDescent="0.25">
      <c r="A42" s="758" t="s">
        <v>9037</v>
      </c>
      <c r="B42" s="757"/>
      <c r="C42" s="757" t="s">
        <v>8257</v>
      </c>
      <c r="D42" s="758" t="s">
        <v>6481</v>
      </c>
      <c r="E42" s="759" t="s">
        <v>6259</v>
      </c>
      <c r="F42" s="760">
        <f t="shared" si="6"/>
        <v>45693</v>
      </c>
      <c r="G42" s="761" t="str">
        <f t="shared" si="0"/>
        <v>B1</v>
      </c>
      <c r="H42" s="761" t="str">
        <f t="shared" si="3"/>
        <v>MR.DER-0920_25</v>
      </c>
      <c r="I42" s="746">
        <f t="shared" si="7"/>
        <v>45700</v>
      </c>
      <c r="J42" s="746" t="str">
        <f t="shared" si="4"/>
        <v>NÃO APROVADO</v>
      </c>
      <c r="K42" s="757" t="s">
        <v>3730</v>
      </c>
      <c r="L42" s="762">
        <v>44952</v>
      </c>
      <c r="M42" s="765" t="s">
        <v>6256</v>
      </c>
      <c r="N42" s="757" t="s">
        <v>5536</v>
      </c>
      <c r="O42" s="762">
        <v>44963</v>
      </c>
      <c r="P42" s="765" t="s">
        <v>6300</v>
      </c>
      <c r="Q42" s="757" t="s">
        <v>3765</v>
      </c>
      <c r="R42" s="762">
        <v>44979</v>
      </c>
      <c r="S42" s="765" t="s">
        <v>6388</v>
      </c>
      <c r="T42" s="757" t="s">
        <v>5539</v>
      </c>
      <c r="U42" s="762">
        <v>45008</v>
      </c>
      <c r="V42" s="765" t="s">
        <v>6613</v>
      </c>
      <c r="W42" s="757" t="s">
        <v>3748</v>
      </c>
      <c r="X42" s="762">
        <v>45133</v>
      </c>
      <c r="Y42" s="765" t="s">
        <v>6773</v>
      </c>
      <c r="Z42" s="757"/>
      <c r="AA42" s="757"/>
      <c r="AB42" s="765" t="s">
        <v>6809</v>
      </c>
      <c r="AC42" s="757" t="s">
        <v>3748</v>
      </c>
      <c r="AD42" s="762">
        <v>45238</v>
      </c>
      <c r="AE42" s="765" t="s">
        <v>6924</v>
      </c>
      <c r="AF42" s="757" t="s">
        <v>6913</v>
      </c>
      <c r="AG42" s="757" t="s">
        <v>6913</v>
      </c>
      <c r="AH42" s="757"/>
      <c r="AI42" s="757" t="s">
        <v>5626</v>
      </c>
      <c r="AJ42" s="762">
        <v>45693</v>
      </c>
      <c r="AK42" s="443" t="s">
        <v>8929</v>
      </c>
      <c r="AL42" s="757" t="s">
        <v>5536</v>
      </c>
      <c r="AM42" s="762">
        <v>45700</v>
      </c>
    </row>
    <row r="43" spans="1:39" s="764" customFormat="1" ht="15" hidden="1" x14ac:dyDescent="0.25">
      <c r="A43" s="758" t="s">
        <v>9037</v>
      </c>
      <c r="B43" s="757"/>
      <c r="C43" s="757" t="s">
        <v>8257</v>
      </c>
      <c r="D43" s="758" t="s">
        <v>6481</v>
      </c>
      <c r="E43" s="759" t="s">
        <v>6260</v>
      </c>
      <c r="F43" s="760">
        <f t="shared" si="6"/>
        <v>45693</v>
      </c>
      <c r="G43" s="761" t="str">
        <f t="shared" si="0"/>
        <v>B1</v>
      </c>
      <c r="H43" s="761" t="str">
        <f t="shared" si="3"/>
        <v>MR.DER-0920_25</v>
      </c>
      <c r="I43" s="746">
        <f t="shared" si="7"/>
        <v>45700</v>
      </c>
      <c r="J43" s="746" t="str">
        <f t="shared" si="4"/>
        <v>NÃO APROVADO</v>
      </c>
      <c r="K43" s="757" t="s">
        <v>3730</v>
      </c>
      <c r="L43" s="762">
        <v>44952</v>
      </c>
      <c r="M43" s="765" t="s">
        <v>6256</v>
      </c>
      <c r="N43" s="757" t="s">
        <v>5536</v>
      </c>
      <c r="O43" s="762">
        <v>44963</v>
      </c>
      <c r="P43" s="765" t="s">
        <v>6300</v>
      </c>
      <c r="Q43" s="757" t="s">
        <v>3765</v>
      </c>
      <c r="R43" s="762">
        <v>44979</v>
      </c>
      <c r="S43" s="765" t="s">
        <v>6388</v>
      </c>
      <c r="T43" s="757" t="s">
        <v>5539</v>
      </c>
      <c r="U43" s="762">
        <v>45008</v>
      </c>
      <c r="V43" s="765" t="s">
        <v>6613</v>
      </c>
      <c r="W43" s="757" t="s">
        <v>3748</v>
      </c>
      <c r="X43" s="762">
        <v>45133</v>
      </c>
      <c r="Y43" s="765" t="s">
        <v>6773</v>
      </c>
      <c r="Z43" s="757"/>
      <c r="AA43" s="757"/>
      <c r="AB43" s="765" t="s">
        <v>6809</v>
      </c>
      <c r="AC43" s="757" t="s">
        <v>3748</v>
      </c>
      <c r="AD43" s="762">
        <v>45238</v>
      </c>
      <c r="AE43" s="765" t="s">
        <v>6924</v>
      </c>
      <c r="AF43" s="757" t="s">
        <v>6913</v>
      </c>
      <c r="AG43" s="757" t="s">
        <v>6913</v>
      </c>
      <c r="AH43" s="757"/>
      <c r="AI43" s="757" t="s">
        <v>5626</v>
      </c>
      <c r="AJ43" s="762">
        <v>45693</v>
      </c>
      <c r="AK43" s="443" t="s">
        <v>8929</v>
      </c>
      <c r="AL43" s="757" t="s">
        <v>5536</v>
      </c>
      <c r="AM43" s="762">
        <v>45700</v>
      </c>
    </row>
    <row r="44" spans="1:39" s="764" customFormat="1" ht="15" hidden="1" x14ac:dyDescent="0.25">
      <c r="A44" s="758" t="s">
        <v>9037</v>
      </c>
      <c r="B44" s="757"/>
      <c r="C44" s="757" t="s">
        <v>8257</v>
      </c>
      <c r="D44" s="758" t="s">
        <v>6481</v>
      </c>
      <c r="E44" s="759" t="s">
        <v>6261</v>
      </c>
      <c r="F44" s="760">
        <f t="shared" si="6"/>
        <v>45693</v>
      </c>
      <c r="G44" s="761" t="str">
        <f t="shared" si="0"/>
        <v>B1</v>
      </c>
      <c r="H44" s="761" t="str">
        <f t="shared" si="3"/>
        <v>MR.DER-0920_25</v>
      </c>
      <c r="I44" s="746">
        <f t="shared" si="7"/>
        <v>45700</v>
      </c>
      <c r="J44" s="746" t="str">
        <f t="shared" si="4"/>
        <v>NÃO APROVADO</v>
      </c>
      <c r="K44" s="757" t="s">
        <v>3730</v>
      </c>
      <c r="L44" s="762">
        <v>44952</v>
      </c>
      <c r="M44" s="765" t="s">
        <v>6256</v>
      </c>
      <c r="N44" s="757" t="s">
        <v>5536</v>
      </c>
      <c r="O44" s="762">
        <v>44963</v>
      </c>
      <c r="P44" s="765" t="s">
        <v>6300</v>
      </c>
      <c r="Q44" s="757" t="s">
        <v>3765</v>
      </c>
      <c r="R44" s="762">
        <v>44979</v>
      </c>
      <c r="S44" s="765" t="s">
        <v>6388</v>
      </c>
      <c r="T44" s="757" t="s">
        <v>5539</v>
      </c>
      <c r="U44" s="762">
        <v>45008</v>
      </c>
      <c r="V44" s="765" t="s">
        <v>6613</v>
      </c>
      <c r="W44" s="757" t="s">
        <v>3748</v>
      </c>
      <c r="X44" s="762">
        <v>45133</v>
      </c>
      <c r="Y44" s="765" t="s">
        <v>6773</v>
      </c>
      <c r="Z44" s="757"/>
      <c r="AA44" s="757"/>
      <c r="AB44" s="765" t="s">
        <v>6809</v>
      </c>
      <c r="AC44" s="757" t="s">
        <v>3748</v>
      </c>
      <c r="AD44" s="762">
        <v>45238</v>
      </c>
      <c r="AE44" s="765" t="s">
        <v>6924</v>
      </c>
      <c r="AF44" s="757" t="s">
        <v>6913</v>
      </c>
      <c r="AG44" s="757" t="s">
        <v>6913</v>
      </c>
      <c r="AH44" s="757"/>
      <c r="AI44" s="757" t="s">
        <v>5626</v>
      </c>
      <c r="AJ44" s="762">
        <v>45693</v>
      </c>
      <c r="AK44" s="443" t="s">
        <v>8929</v>
      </c>
      <c r="AL44" s="757" t="s">
        <v>5536</v>
      </c>
      <c r="AM44" s="762">
        <v>45700</v>
      </c>
    </row>
    <row r="45" spans="1:39" s="764" customFormat="1" ht="15" hidden="1" x14ac:dyDescent="0.25">
      <c r="A45" s="758" t="s">
        <v>9037</v>
      </c>
      <c r="B45" s="757"/>
      <c r="C45" s="757" t="s">
        <v>8257</v>
      </c>
      <c r="D45" s="758" t="s">
        <v>6481</v>
      </c>
      <c r="E45" s="759" t="s">
        <v>6262</v>
      </c>
      <c r="F45" s="760">
        <f t="shared" si="6"/>
        <v>45693</v>
      </c>
      <c r="G45" s="761" t="str">
        <f t="shared" si="0"/>
        <v>B1</v>
      </c>
      <c r="H45" s="761" t="str">
        <f t="shared" si="3"/>
        <v>MR.DER-0920_25</v>
      </c>
      <c r="I45" s="746">
        <f t="shared" si="7"/>
        <v>45700</v>
      </c>
      <c r="J45" s="746" t="str">
        <f t="shared" si="4"/>
        <v>NÃO APROVADO</v>
      </c>
      <c r="K45" s="757" t="s">
        <v>3730</v>
      </c>
      <c r="L45" s="762">
        <v>44952</v>
      </c>
      <c r="M45" s="765" t="s">
        <v>6256</v>
      </c>
      <c r="N45" s="757" t="s">
        <v>5536</v>
      </c>
      <c r="O45" s="762">
        <v>44963</v>
      </c>
      <c r="P45" s="765" t="s">
        <v>6300</v>
      </c>
      <c r="Q45" s="757" t="s">
        <v>3765</v>
      </c>
      <c r="R45" s="762">
        <v>44979</v>
      </c>
      <c r="S45" s="765" t="s">
        <v>6388</v>
      </c>
      <c r="T45" s="757" t="s">
        <v>5539</v>
      </c>
      <c r="U45" s="762">
        <v>45008</v>
      </c>
      <c r="V45" s="765" t="s">
        <v>6613</v>
      </c>
      <c r="W45" s="757" t="s">
        <v>3748</v>
      </c>
      <c r="X45" s="762">
        <v>45133</v>
      </c>
      <c r="Y45" s="765" t="s">
        <v>6773</v>
      </c>
      <c r="Z45" s="757"/>
      <c r="AA45" s="757"/>
      <c r="AB45" s="765" t="s">
        <v>6809</v>
      </c>
      <c r="AC45" s="757" t="s">
        <v>3748</v>
      </c>
      <c r="AD45" s="762">
        <v>45238</v>
      </c>
      <c r="AE45" s="765" t="s">
        <v>6924</v>
      </c>
      <c r="AF45" s="757" t="s">
        <v>6913</v>
      </c>
      <c r="AG45" s="757" t="s">
        <v>6913</v>
      </c>
      <c r="AH45" s="757"/>
      <c r="AI45" s="757" t="s">
        <v>5626</v>
      </c>
      <c r="AJ45" s="762">
        <v>45693</v>
      </c>
      <c r="AK45" s="443" t="s">
        <v>8929</v>
      </c>
      <c r="AL45" s="757" t="s">
        <v>5536</v>
      </c>
      <c r="AM45" s="762">
        <v>45700</v>
      </c>
    </row>
    <row r="46" spans="1:39" s="764" customFormat="1" ht="15" hidden="1" x14ac:dyDescent="0.25">
      <c r="A46" s="758" t="s">
        <v>9037</v>
      </c>
      <c r="B46" s="757"/>
      <c r="C46" s="757" t="s">
        <v>8257</v>
      </c>
      <c r="D46" s="758" t="s">
        <v>6481</v>
      </c>
      <c r="E46" s="759" t="s">
        <v>6263</v>
      </c>
      <c r="F46" s="760">
        <f t="shared" si="6"/>
        <v>45693</v>
      </c>
      <c r="G46" s="761" t="str">
        <f t="shared" si="0"/>
        <v>B1</v>
      </c>
      <c r="H46" s="761" t="str">
        <f t="shared" si="3"/>
        <v>MR.DER-0920_25</v>
      </c>
      <c r="I46" s="746">
        <f t="shared" si="7"/>
        <v>45700</v>
      </c>
      <c r="J46" s="746" t="str">
        <f t="shared" si="4"/>
        <v>NÃO APROVADO</v>
      </c>
      <c r="K46" s="757" t="s">
        <v>3730</v>
      </c>
      <c r="L46" s="762">
        <v>44952</v>
      </c>
      <c r="M46" s="765" t="s">
        <v>6256</v>
      </c>
      <c r="N46" s="757" t="s">
        <v>5536</v>
      </c>
      <c r="O46" s="762">
        <v>44963</v>
      </c>
      <c r="P46" s="765" t="s">
        <v>6300</v>
      </c>
      <c r="Q46" s="757" t="s">
        <v>3765</v>
      </c>
      <c r="R46" s="762">
        <v>44979</v>
      </c>
      <c r="S46" s="765" t="s">
        <v>6388</v>
      </c>
      <c r="T46" s="757" t="s">
        <v>5539</v>
      </c>
      <c r="U46" s="762">
        <v>45008</v>
      </c>
      <c r="V46" s="765" t="s">
        <v>6613</v>
      </c>
      <c r="W46" s="757" t="s">
        <v>3748</v>
      </c>
      <c r="X46" s="762">
        <v>45133</v>
      </c>
      <c r="Y46" s="765" t="s">
        <v>6773</v>
      </c>
      <c r="Z46" s="757"/>
      <c r="AA46" s="757"/>
      <c r="AB46" s="765" t="s">
        <v>6809</v>
      </c>
      <c r="AC46" s="757" t="s">
        <v>3748</v>
      </c>
      <c r="AD46" s="762">
        <v>45238</v>
      </c>
      <c r="AE46" s="765" t="s">
        <v>6924</v>
      </c>
      <c r="AF46" s="757" t="s">
        <v>6913</v>
      </c>
      <c r="AG46" s="757" t="s">
        <v>6913</v>
      </c>
      <c r="AH46" s="757"/>
      <c r="AI46" s="757" t="s">
        <v>5626</v>
      </c>
      <c r="AJ46" s="762">
        <v>45693</v>
      </c>
      <c r="AK46" s="443" t="s">
        <v>8929</v>
      </c>
      <c r="AL46" s="757" t="s">
        <v>5536</v>
      </c>
      <c r="AM46" s="762">
        <v>45700</v>
      </c>
    </row>
    <row r="47" spans="1:39" s="764" customFormat="1" ht="15" hidden="1" x14ac:dyDescent="0.25">
      <c r="A47" s="758" t="s">
        <v>9037</v>
      </c>
      <c r="B47" s="757"/>
      <c r="C47" s="757" t="s">
        <v>8257</v>
      </c>
      <c r="D47" s="758" t="s">
        <v>6481</v>
      </c>
      <c r="E47" s="759" t="s">
        <v>6264</v>
      </c>
      <c r="F47" s="760">
        <f t="shared" si="6"/>
        <v>45693</v>
      </c>
      <c r="G47" s="761" t="str">
        <f t="shared" si="0"/>
        <v>B1</v>
      </c>
      <c r="H47" s="761" t="str">
        <f t="shared" si="3"/>
        <v>MR.DER-0920_25</v>
      </c>
      <c r="I47" s="746">
        <f t="shared" si="7"/>
        <v>45700</v>
      </c>
      <c r="J47" s="746" t="str">
        <f t="shared" si="4"/>
        <v>NÃO APROVADO</v>
      </c>
      <c r="K47" s="757" t="s">
        <v>3730</v>
      </c>
      <c r="L47" s="762">
        <v>44952</v>
      </c>
      <c r="M47" s="765" t="s">
        <v>6256</v>
      </c>
      <c r="N47" s="757" t="s">
        <v>5536</v>
      </c>
      <c r="O47" s="762">
        <v>44963</v>
      </c>
      <c r="P47" s="765" t="s">
        <v>6300</v>
      </c>
      <c r="Q47" s="757" t="s">
        <v>3765</v>
      </c>
      <c r="R47" s="762">
        <v>44979</v>
      </c>
      <c r="S47" s="765" t="s">
        <v>6388</v>
      </c>
      <c r="T47" s="757" t="s">
        <v>5539</v>
      </c>
      <c r="U47" s="762">
        <v>45008</v>
      </c>
      <c r="V47" s="765" t="s">
        <v>6613</v>
      </c>
      <c r="W47" s="757" t="s">
        <v>3748</v>
      </c>
      <c r="X47" s="762">
        <v>45133</v>
      </c>
      <c r="Y47" s="765" t="s">
        <v>6773</v>
      </c>
      <c r="Z47" s="757"/>
      <c r="AA47" s="757"/>
      <c r="AB47" s="765" t="s">
        <v>6809</v>
      </c>
      <c r="AC47" s="757" t="s">
        <v>3748</v>
      </c>
      <c r="AD47" s="762">
        <v>45238</v>
      </c>
      <c r="AE47" s="765" t="s">
        <v>6924</v>
      </c>
      <c r="AF47" s="757" t="s">
        <v>6913</v>
      </c>
      <c r="AG47" s="757" t="s">
        <v>6913</v>
      </c>
      <c r="AH47" s="757"/>
      <c r="AI47" s="757" t="s">
        <v>5626</v>
      </c>
      <c r="AJ47" s="762">
        <v>45693</v>
      </c>
      <c r="AK47" s="443" t="s">
        <v>8929</v>
      </c>
      <c r="AL47" s="757" t="s">
        <v>5536</v>
      </c>
      <c r="AM47" s="762">
        <v>45700</v>
      </c>
    </row>
    <row r="48" spans="1:39" s="764" customFormat="1" ht="15" hidden="1" x14ac:dyDescent="0.25">
      <c r="A48" s="758" t="s">
        <v>9037</v>
      </c>
      <c r="B48" s="757"/>
      <c r="C48" s="757" t="s">
        <v>8257</v>
      </c>
      <c r="D48" s="758" t="s">
        <v>6481</v>
      </c>
      <c r="E48" s="759" t="s">
        <v>6265</v>
      </c>
      <c r="F48" s="760">
        <f t="shared" si="6"/>
        <v>45693</v>
      </c>
      <c r="G48" s="761" t="str">
        <f t="shared" si="0"/>
        <v>B1</v>
      </c>
      <c r="H48" s="761" t="str">
        <f t="shared" si="3"/>
        <v>MR.DER-0920_25</v>
      </c>
      <c r="I48" s="746">
        <f t="shared" si="7"/>
        <v>45700</v>
      </c>
      <c r="J48" s="746" t="str">
        <f t="shared" si="4"/>
        <v>NÃO APROVADO</v>
      </c>
      <c r="K48" s="757" t="s">
        <v>3730</v>
      </c>
      <c r="L48" s="762">
        <v>44952</v>
      </c>
      <c r="M48" s="765" t="s">
        <v>6256</v>
      </c>
      <c r="N48" s="757" t="s">
        <v>5536</v>
      </c>
      <c r="O48" s="762">
        <v>44963</v>
      </c>
      <c r="P48" s="765" t="s">
        <v>6300</v>
      </c>
      <c r="Q48" s="757" t="s">
        <v>3765</v>
      </c>
      <c r="R48" s="762">
        <v>44979</v>
      </c>
      <c r="S48" s="765" t="s">
        <v>6388</v>
      </c>
      <c r="T48" s="757" t="s">
        <v>5539</v>
      </c>
      <c r="U48" s="762">
        <v>45008</v>
      </c>
      <c r="V48" s="765" t="s">
        <v>6613</v>
      </c>
      <c r="W48" s="757" t="s">
        <v>3748</v>
      </c>
      <c r="X48" s="762">
        <v>45133</v>
      </c>
      <c r="Y48" s="765" t="s">
        <v>6773</v>
      </c>
      <c r="Z48" s="757"/>
      <c r="AA48" s="757"/>
      <c r="AB48" s="765" t="s">
        <v>6809</v>
      </c>
      <c r="AC48" s="757" t="s">
        <v>3748</v>
      </c>
      <c r="AD48" s="762">
        <v>45238</v>
      </c>
      <c r="AE48" s="765" t="s">
        <v>6924</v>
      </c>
      <c r="AF48" s="757" t="s">
        <v>6913</v>
      </c>
      <c r="AG48" s="757" t="s">
        <v>6913</v>
      </c>
      <c r="AH48" s="757"/>
      <c r="AI48" s="757" t="s">
        <v>5626</v>
      </c>
      <c r="AJ48" s="762">
        <v>45693</v>
      </c>
      <c r="AK48" s="443" t="s">
        <v>8929</v>
      </c>
      <c r="AL48" s="757" t="s">
        <v>5536</v>
      </c>
      <c r="AM48" s="762">
        <v>45700</v>
      </c>
    </row>
    <row r="49" spans="1:39" s="764" customFormat="1" ht="15" hidden="1" x14ac:dyDescent="0.25">
      <c r="A49" s="758" t="s">
        <v>9037</v>
      </c>
      <c r="B49" s="757"/>
      <c r="C49" s="757" t="s">
        <v>8257</v>
      </c>
      <c r="D49" s="758" t="s">
        <v>6481</v>
      </c>
      <c r="E49" s="759" t="s">
        <v>9094</v>
      </c>
      <c r="F49" s="760">
        <f t="shared" ref="F49:F55" si="8">IF(L49&lt;&gt;0,MAX(L49,R49,X49,AD49,AJ49),"NE")</f>
        <v>45776</v>
      </c>
      <c r="G49" s="761" t="str">
        <f t="shared" si="0"/>
        <v>A1</v>
      </c>
      <c r="H49" s="761" t="str">
        <f t="shared" si="3"/>
        <v>MR_DER-0982_25</v>
      </c>
      <c r="I49" s="746">
        <f t="shared" ref="I49:I60" si="9">IF(F49="NE",F49,IF(INDEX(K49:CP49,,MATCH(F49,K49:CP49,0)+3)&lt;&gt;0,INDEX(K49:CP49,,MATCH(F49,K49:CP49,0)+3),"ND"))</f>
        <v>45791</v>
      </c>
      <c r="J49" s="746" t="str">
        <f t="shared" ref="J49:J55" si="10">IF(G49="NE",G49,IF(INDEX(K49:CQ49,,MATCH(G49,K49:CQ49,0)+3)&lt;&gt;0,INDEX(K49:CQ49,,MATCH(G49,K49:CQ49,0)+3),"ND"))</f>
        <v>NÃO APROVADO</v>
      </c>
      <c r="K49" s="757" t="s">
        <v>3730</v>
      </c>
      <c r="L49" s="762">
        <v>45776</v>
      </c>
      <c r="M49" s="765" t="s">
        <v>9097</v>
      </c>
      <c r="N49" s="757" t="s">
        <v>5536</v>
      </c>
      <c r="O49" s="762">
        <v>45791</v>
      </c>
      <c r="P49" s="765"/>
      <c r="Q49" s="757"/>
      <c r="R49" s="762"/>
      <c r="S49" s="765"/>
      <c r="T49" s="757"/>
      <c r="U49" s="762"/>
      <c r="V49" s="765"/>
      <c r="W49" s="757"/>
      <c r="X49" s="762"/>
      <c r="Y49" s="765"/>
      <c r="Z49" s="757"/>
      <c r="AA49" s="757"/>
      <c r="AB49" s="765"/>
      <c r="AC49" s="757"/>
      <c r="AD49" s="762"/>
      <c r="AE49" s="765"/>
      <c r="AF49" s="757"/>
      <c r="AG49" s="757"/>
      <c r="AH49" s="757"/>
      <c r="AI49" s="757" t="s">
        <v>5626</v>
      </c>
      <c r="AJ49" s="762">
        <v>45693</v>
      </c>
      <c r="AK49" s="443" t="s">
        <v>8929</v>
      </c>
      <c r="AL49" s="757" t="s">
        <v>5536</v>
      </c>
      <c r="AM49" s="762">
        <v>45700</v>
      </c>
    </row>
    <row r="50" spans="1:39" s="764" customFormat="1" ht="15" hidden="1" x14ac:dyDescent="0.25">
      <c r="A50" s="758" t="s">
        <v>9037</v>
      </c>
      <c r="B50" s="757"/>
      <c r="C50" s="757" t="s">
        <v>8257</v>
      </c>
      <c r="D50" s="758" t="s">
        <v>6481</v>
      </c>
      <c r="E50" s="759" t="s">
        <v>9095</v>
      </c>
      <c r="F50" s="760">
        <f t="shared" si="8"/>
        <v>45776</v>
      </c>
      <c r="G50" s="761" t="str">
        <f t="shared" si="0"/>
        <v>A1</v>
      </c>
      <c r="H50" s="761" t="str">
        <f t="shared" si="3"/>
        <v>MR_DER-0982_25</v>
      </c>
      <c r="I50" s="746">
        <f t="shared" si="9"/>
        <v>45791</v>
      </c>
      <c r="J50" s="746" t="str">
        <f t="shared" si="10"/>
        <v>NÃO APROVADO</v>
      </c>
      <c r="K50" s="757" t="s">
        <v>3730</v>
      </c>
      <c r="L50" s="762">
        <v>45776</v>
      </c>
      <c r="M50" s="765" t="s">
        <v>9097</v>
      </c>
      <c r="N50" s="757" t="s">
        <v>5536</v>
      </c>
      <c r="O50" s="762">
        <v>45791</v>
      </c>
      <c r="P50" s="765"/>
      <c r="Q50" s="757"/>
      <c r="R50" s="762"/>
      <c r="S50" s="765"/>
      <c r="T50" s="757"/>
      <c r="U50" s="762"/>
      <c r="V50" s="765"/>
      <c r="W50" s="757"/>
      <c r="X50" s="762"/>
      <c r="Y50" s="765"/>
      <c r="Z50" s="757"/>
      <c r="AA50" s="757"/>
      <c r="AB50" s="765"/>
      <c r="AC50" s="757"/>
      <c r="AD50" s="762"/>
      <c r="AE50" s="765"/>
      <c r="AF50" s="757"/>
      <c r="AG50" s="757"/>
      <c r="AH50" s="757"/>
      <c r="AI50" s="757" t="s">
        <v>5626</v>
      </c>
      <c r="AJ50" s="762">
        <v>45693</v>
      </c>
      <c r="AK50" s="443" t="s">
        <v>8929</v>
      </c>
      <c r="AL50" s="757" t="s">
        <v>5536</v>
      </c>
      <c r="AM50" s="762">
        <v>45700</v>
      </c>
    </row>
    <row r="51" spans="1:39" s="764" customFormat="1" ht="15" hidden="1" x14ac:dyDescent="0.25">
      <c r="A51" s="758" t="s">
        <v>9037</v>
      </c>
      <c r="B51" s="757"/>
      <c r="C51" s="757" t="s">
        <v>8257</v>
      </c>
      <c r="D51" s="758" t="s">
        <v>6481</v>
      </c>
      <c r="E51" s="759" t="s">
        <v>9096</v>
      </c>
      <c r="F51" s="760">
        <f t="shared" si="8"/>
        <v>45776</v>
      </c>
      <c r="G51" s="761" t="str">
        <f t="shared" si="0"/>
        <v>A1</v>
      </c>
      <c r="H51" s="761" t="str">
        <f t="shared" si="3"/>
        <v>MR_DER-0982_25</v>
      </c>
      <c r="I51" s="746">
        <f t="shared" si="9"/>
        <v>45791</v>
      </c>
      <c r="J51" s="746" t="str">
        <f t="shared" si="10"/>
        <v>NÃO APROVADO</v>
      </c>
      <c r="K51" s="757" t="s">
        <v>3730</v>
      </c>
      <c r="L51" s="762">
        <v>45776</v>
      </c>
      <c r="M51" s="765" t="s">
        <v>9097</v>
      </c>
      <c r="N51" s="757" t="s">
        <v>5536</v>
      </c>
      <c r="O51" s="762">
        <v>45791</v>
      </c>
      <c r="P51" s="765"/>
      <c r="Q51" s="757"/>
      <c r="R51" s="762"/>
      <c r="S51" s="765"/>
      <c r="T51" s="757"/>
      <c r="U51" s="762"/>
      <c r="V51" s="765"/>
      <c r="W51" s="757"/>
      <c r="X51" s="762"/>
      <c r="Y51" s="765"/>
      <c r="Z51" s="757"/>
      <c r="AA51" s="757"/>
      <c r="AB51" s="765"/>
      <c r="AC51" s="757"/>
      <c r="AD51" s="762"/>
      <c r="AE51" s="765"/>
      <c r="AF51" s="757"/>
      <c r="AG51" s="757"/>
      <c r="AH51" s="757"/>
      <c r="AI51" s="757" t="s">
        <v>5626</v>
      </c>
      <c r="AJ51" s="762">
        <v>45693</v>
      </c>
      <c r="AK51" s="443" t="s">
        <v>8929</v>
      </c>
      <c r="AL51" s="757" t="s">
        <v>5536</v>
      </c>
      <c r="AM51" s="762">
        <v>45700</v>
      </c>
    </row>
    <row r="52" spans="1:39" s="764" customFormat="1" ht="15" hidden="1" x14ac:dyDescent="0.25">
      <c r="A52" s="758" t="s">
        <v>9037</v>
      </c>
      <c r="B52" s="757"/>
      <c r="C52" s="757"/>
      <c r="D52" s="758" t="s">
        <v>6481</v>
      </c>
      <c r="E52" s="759" t="s">
        <v>4667</v>
      </c>
      <c r="F52" s="760">
        <f t="shared" si="8"/>
        <v>45986</v>
      </c>
      <c r="G52" s="761" t="str">
        <f t="shared" si="0"/>
        <v>A3</v>
      </c>
      <c r="H52" s="761" t="str">
        <f t="shared" si="3"/>
        <v>MR_DER-1394_25</v>
      </c>
      <c r="I52" s="746">
        <f t="shared" si="9"/>
        <v>46003</v>
      </c>
      <c r="J52" s="746" t="str">
        <f t="shared" si="10"/>
        <v>NÃO APROVADO</v>
      </c>
      <c r="K52" s="757" t="s">
        <v>3765</v>
      </c>
      <c r="L52" s="762">
        <v>45985</v>
      </c>
      <c r="M52" s="23" t="s">
        <v>11398</v>
      </c>
      <c r="N52" s="757"/>
      <c r="O52" s="762"/>
      <c r="P52" s="765"/>
      <c r="Q52" s="757" t="s">
        <v>5701</v>
      </c>
      <c r="R52" s="762">
        <v>45986</v>
      </c>
      <c r="S52" s="23" t="s">
        <v>11401</v>
      </c>
      <c r="T52" s="757" t="s">
        <v>5536</v>
      </c>
      <c r="U52" s="762">
        <v>46003</v>
      </c>
      <c r="V52" s="765"/>
      <c r="W52" s="757"/>
      <c r="X52" s="762"/>
      <c r="Y52" s="765"/>
      <c r="Z52" s="757"/>
      <c r="AA52" s="757"/>
      <c r="AB52" s="765"/>
      <c r="AC52" s="757"/>
      <c r="AD52" s="762"/>
      <c r="AE52" s="765"/>
      <c r="AF52" s="757"/>
      <c r="AG52" s="757"/>
      <c r="AH52" s="757"/>
      <c r="AI52" s="757"/>
      <c r="AJ52" s="762"/>
      <c r="AK52" s="443"/>
      <c r="AL52" s="757"/>
      <c r="AM52" s="762"/>
    </row>
    <row r="53" spans="1:39" s="764" customFormat="1" ht="15" hidden="1" x14ac:dyDescent="0.25">
      <c r="A53" s="758" t="s">
        <v>9037</v>
      </c>
      <c r="B53" s="757"/>
      <c r="C53" s="757"/>
      <c r="D53" s="758" t="s">
        <v>6481</v>
      </c>
      <c r="E53" s="759" t="s">
        <v>4668</v>
      </c>
      <c r="F53" s="760">
        <f t="shared" si="8"/>
        <v>45986</v>
      </c>
      <c r="G53" s="761" t="str">
        <f t="shared" si="0"/>
        <v>A3</v>
      </c>
      <c r="H53" s="761" t="str">
        <f t="shared" si="3"/>
        <v>MR_DER-1394_25</v>
      </c>
      <c r="I53" s="746">
        <f t="shared" si="9"/>
        <v>46003</v>
      </c>
      <c r="J53" s="746" t="str">
        <f t="shared" si="10"/>
        <v>NÃO APROVADO</v>
      </c>
      <c r="K53" s="757" t="s">
        <v>3765</v>
      </c>
      <c r="L53" s="762">
        <v>45985</v>
      </c>
      <c r="M53" s="23" t="s">
        <v>11398</v>
      </c>
      <c r="N53" s="757"/>
      <c r="O53" s="762"/>
      <c r="P53" s="765"/>
      <c r="Q53" s="757" t="s">
        <v>5701</v>
      </c>
      <c r="R53" s="762">
        <v>45986</v>
      </c>
      <c r="S53" s="23" t="s">
        <v>11401</v>
      </c>
      <c r="T53" s="757" t="s">
        <v>5536</v>
      </c>
      <c r="U53" s="762">
        <v>46003</v>
      </c>
      <c r="V53" s="765"/>
      <c r="W53" s="757"/>
      <c r="X53" s="762"/>
      <c r="Y53" s="765"/>
      <c r="Z53" s="757"/>
      <c r="AA53" s="757"/>
      <c r="AB53" s="765"/>
      <c r="AC53" s="757"/>
      <c r="AD53" s="762"/>
      <c r="AE53" s="765"/>
      <c r="AF53" s="757"/>
      <c r="AG53" s="757"/>
      <c r="AH53" s="757"/>
      <c r="AI53" s="757"/>
      <c r="AJ53" s="762"/>
      <c r="AK53" s="443"/>
      <c r="AL53" s="757"/>
      <c r="AM53" s="762"/>
    </row>
    <row r="54" spans="1:39" s="764" customFormat="1" ht="15" hidden="1" x14ac:dyDescent="0.25">
      <c r="A54" s="758" t="s">
        <v>9037</v>
      </c>
      <c r="B54" s="757"/>
      <c r="C54" s="757"/>
      <c r="D54" s="758" t="s">
        <v>6481</v>
      </c>
      <c r="E54" s="759" t="s">
        <v>4669</v>
      </c>
      <c r="F54" s="760">
        <f t="shared" si="8"/>
        <v>45986</v>
      </c>
      <c r="G54" s="761" t="str">
        <f t="shared" si="0"/>
        <v>A3</v>
      </c>
      <c r="H54" s="761" t="str">
        <f t="shared" si="3"/>
        <v>MR_DER-1394_25</v>
      </c>
      <c r="I54" s="746">
        <f t="shared" si="9"/>
        <v>46003</v>
      </c>
      <c r="J54" s="746" t="str">
        <f t="shared" si="10"/>
        <v>NÃO APROVADO</v>
      </c>
      <c r="K54" s="757" t="s">
        <v>3765</v>
      </c>
      <c r="L54" s="762">
        <v>45985</v>
      </c>
      <c r="M54" s="23" t="s">
        <v>11398</v>
      </c>
      <c r="N54" s="757"/>
      <c r="O54" s="762"/>
      <c r="P54" s="765"/>
      <c r="Q54" s="757" t="s">
        <v>5701</v>
      </c>
      <c r="R54" s="762">
        <v>45986</v>
      </c>
      <c r="S54" s="23" t="s">
        <v>11401</v>
      </c>
      <c r="T54" s="757" t="s">
        <v>5536</v>
      </c>
      <c r="U54" s="762">
        <v>46003</v>
      </c>
      <c r="V54" s="765"/>
      <c r="W54" s="757"/>
      <c r="X54" s="762"/>
      <c r="Y54" s="765"/>
      <c r="Z54" s="757"/>
      <c r="AA54" s="757"/>
      <c r="AB54" s="765"/>
      <c r="AC54" s="757"/>
      <c r="AD54" s="762"/>
      <c r="AE54" s="765"/>
      <c r="AF54" s="757"/>
      <c r="AG54" s="757"/>
      <c r="AH54" s="757"/>
      <c r="AI54" s="757"/>
      <c r="AJ54" s="762"/>
      <c r="AK54" s="443"/>
      <c r="AL54" s="757"/>
      <c r="AM54" s="762"/>
    </row>
    <row r="55" spans="1:39" s="764" customFormat="1" ht="15" hidden="1" x14ac:dyDescent="0.25">
      <c r="A55" s="758" t="s">
        <v>9039</v>
      </c>
      <c r="B55" s="757" t="s">
        <v>8257</v>
      </c>
      <c r="C55" s="757"/>
      <c r="D55" s="758" t="s">
        <v>6078</v>
      </c>
      <c r="E55" s="759" t="s">
        <v>11397</v>
      </c>
      <c r="F55" s="760">
        <f t="shared" si="8"/>
        <v>45985</v>
      </c>
      <c r="G55" s="761" t="str">
        <f t="shared" si="0"/>
        <v>A1</v>
      </c>
      <c r="H55" s="761" t="str">
        <f t="shared" si="3"/>
        <v>MR_DER-1391_25</v>
      </c>
      <c r="I55" s="746">
        <f t="shared" si="9"/>
        <v>46003</v>
      </c>
      <c r="J55" s="746" t="str">
        <f t="shared" si="10"/>
        <v>NÃO APROVADO</v>
      </c>
      <c r="K55" s="757" t="s">
        <v>3730</v>
      </c>
      <c r="L55" s="762">
        <v>45985</v>
      </c>
      <c r="M55" s="23" t="s">
        <v>11398</v>
      </c>
      <c r="N55" s="757" t="s">
        <v>5536</v>
      </c>
      <c r="O55" s="762">
        <v>46003</v>
      </c>
      <c r="P55" s="765"/>
      <c r="Q55" s="757"/>
      <c r="R55" s="762"/>
      <c r="S55" s="765"/>
      <c r="T55" s="757"/>
      <c r="U55" s="762"/>
      <c r="V55" s="765"/>
      <c r="W55" s="757"/>
      <c r="X55" s="762"/>
      <c r="Y55" s="765"/>
      <c r="Z55" s="757"/>
      <c r="AA55" s="757"/>
      <c r="AB55" s="765"/>
      <c r="AC55" s="757"/>
      <c r="AD55" s="762"/>
      <c r="AE55" s="765"/>
      <c r="AF55" s="757"/>
      <c r="AG55" s="757"/>
      <c r="AH55" s="757"/>
      <c r="AI55" s="757"/>
      <c r="AJ55" s="762"/>
      <c r="AK55" s="443"/>
      <c r="AL55" s="757"/>
      <c r="AM55" s="762"/>
    </row>
    <row r="56" spans="1:39" s="764" customFormat="1" ht="15" hidden="1" x14ac:dyDescent="0.25">
      <c r="A56" s="758" t="s">
        <v>9039</v>
      </c>
      <c r="B56" s="757" t="s">
        <v>8257</v>
      </c>
      <c r="C56" s="757"/>
      <c r="D56" s="758" t="s">
        <v>6078</v>
      </c>
      <c r="E56" s="759" t="s">
        <v>4678</v>
      </c>
      <c r="F56" s="760">
        <f>IF(L56&lt;&gt;0,MAX(L56,R56,X56,AD56),"NE")</f>
        <v>45985</v>
      </c>
      <c r="G56" s="761" t="str">
        <f t="shared" si="0"/>
        <v>B1</v>
      </c>
      <c r="H56" s="761" t="str">
        <f t="shared" si="3"/>
        <v>MR_DER-1392_25</v>
      </c>
      <c r="I56" s="746">
        <f t="shared" si="9"/>
        <v>46003</v>
      </c>
      <c r="J56" s="746" t="str">
        <f t="shared" si="4"/>
        <v>NÃO APROVADO</v>
      </c>
      <c r="K56" s="757" t="s">
        <v>3730</v>
      </c>
      <c r="L56" s="762">
        <v>44984</v>
      </c>
      <c r="M56" s="765" t="s">
        <v>6603</v>
      </c>
      <c r="N56" s="757" t="s">
        <v>5537</v>
      </c>
      <c r="O56" s="762">
        <v>44987</v>
      </c>
      <c r="P56" s="765" t="s">
        <v>6628</v>
      </c>
      <c r="Q56" s="757" t="s">
        <v>3748</v>
      </c>
      <c r="R56" s="762">
        <v>45008</v>
      </c>
      <c r="S56" s="765" t="s">
        <v>6671</v>
      </c>
      <c r="T56" s="757"/>
      <c r="U56" s="757"/>
      <c r="V56" s="765" t="s">
        <v>6703</v>
      </c>
      <c r="W56" s="757" t="s">
        <v>3748</v>
      </c>
      <c r="X56" s="762">
        <v>45238</v>
      </c>
      <c r="Y56" s="765" t="s">
        <v>6924</v>
      </c>
      <c r="Z56" s="757" t="s">
        <v>6913</v>
      </c>
      <c r="AA56" s="757" t="s">
        <v>6913</v>
      </c>
      <c r="AB56" s="757"/>
      <c r="AC56" s="757" t="s">
        <v>5626</v>
      </c>
      <c r="AD56" s="762">
        <v>45985</v>
      </c>
      <c r="AE56" s="69" t="s">
        <v>11399</v>
      </c>
      <c r="AF56" s="757" t="s">
        <v>5536</v>
      </c>
      <c r="AG56" s="762">
        <v>46003</v>
      </c>
      <c r="AH56" s="757"/>
      <c r="AI56" s="757"/>
      <c r="AJ56" s="757"/>
      <c r="AK56" s="757"/>
      <c r="AL56" s="757"/>
      <c r="AM56" s="757"/>
    </row>
    <row r="57" spans="1:39" s="764" customFormat="1" ht="15" hidden="1" x14ac:dyDescent="0.25">
      <c r="A57" s="758" t="s">
        <v>9039</v>
      </c>
      <c r="B57" s="757" t="s">
        <v>8257</v>
      </c>
      <c r="C57" s="757"/>
      <c r="D57" s="758" t="s">
        <v>6078</v>
      </c>
      <c r="E57" s="759" t="s">
        <v>4679</v>
      </c>
      <c r="F57" s="760">
        <f>IF(L57&lt;&gt;0,MAX(L57,R57,X57,AD57),"NE")</f>
        <v>45985</v>
      </c>
      <c r="G57" s="761" t="str">
        <f t="shared" si="0"/>
        <v>B1</v>
      </c>
      <c r="H57" s="761" t="str">
        <f t="shared" ref="H57:H185" si="11">IF($F57="","",INDEX($K57:$FL57,1,MATCH($F57,$K57:$FL57,)+1))</f>
        <v>MR_DER-1392_25</v>
      </c>
      <c r="I57" s="746">
        <f t="shared" si="9"/>
        <v>46003</v>
      </c>
      <c r="J57" s="746" t="str">
        <f>IF(G57="NE",G57,IF(INDEX(K57:CQ57,,MATCH(G57,K57:CQ57,0)+3)&lt;&gt;0,INDEX(K57:CQ57,,MATCH(G57,K57:CQ57,0)+3),"ND"))</f>
        <v>NÃO APROVADO</v>
      </c>
      <c r="K57" s="757" t="s">
        <v>3730</v>
      </c>
      <c r="L57" s="762">
        <v>44984</v>
      </c>
      <c r="M57" s="765" t="s">
        <v>6603</v>
      </c>
      <c r="N57" s="757" t="s">
        <v>5537</v>
      </c>
      <c r="O57" s="762">
        <v>44987</v>
      </c>
      <c r="P57" s="765" t="s">
        <v>6628</v>
      </c>
      <c r="Q57" s="757" t="s">
        <v>3748</v>
      </c>
      <c r="R57" s="762">
        <v>45008</v>
      </c>
      <c r="S57" s="765" t="s">
        <v>6671</v>
      </c>
      <c r="T57" s="757"/>
      <c r="U57" s="757"/>
      <c r="V57" s="765" t="s">
        <v>6703</v>
      </c>
      <c r="W57" s="757" t="s">
        <v>3748</v>
      </c>
      <c r="X57" s="762">
        <v>45238</v>
      </c>
      <c r="Y57" s="765" t="s">
        <v>6924</v>
      </c>
      <c r="Z57" s="757" t="s">
        <v>6913</v>
      </c>
      <c r="AA57" s="757" t="s">
        <v>6913</v>
      </c>
      <c r="AB57" s="757"/>
      <c r="AC57" s="757" t="s">
        <v>5626</v>
      </c>
      <c r="AD57" s="762">
        <v>45985</v>
      </c>
      <c r="AE57" s="69" t="s">
        <v>11399</v>
      </c>
      <c r="AF57" s="757" t="s">
        <v>5536</v>
      </c>
      <c r="AG57" s="762">
        <v>46003</v>
      </c>
      <c r="AH57" s="757"/>
      <c r="AI57" s="757"/>
      <c r="AJ57" s="757"/>
      <c r="AK57" s="757"/>
      <c r="AL57" s="757"/>
      <c r="AM57" s="757"/>
    </row>
    <row r="58" spans="1:39" s="764" customFormat="1" ht="15" hidden="1" x14ac:dyDescent="0.25">
      <c r="A58" s="758" t="s">
        <v>9039</v>
      </c>
      <c r="B58" s="757" t="s">
        <v>8257</v>
      </c>
      <c r="C58" s="757"/>
      <c r="D58" s="758" t="s">
        <v>6078</v>
      </c>
      <c r="E58" s="759" t="s">
        <v>4680</v>
      </c>
      <c r="F58" s="760">
        <f>IF(L58&lt;&gt;0,MAX(L58,R58,X58,AD58),"NE")</f>
        <v>45985</v>
      </c>
      <c r="G58" s="761" t="str">
        <f t="shared" si="0"/>
        <v>B1</v>
      </c>
      <c r="H58" s="761" t="str">
        <f t="shared" si="11"/>
        <v>MR_DER-1392_25</v>
      </c>
      <c r="I58" s="746">
        <f t="shared" si="9"/>
        <v>46003</v>
      </c>
      <c r="J58" s="746" t="str">
        <f>IF(G58="NE",G58,IF(INDEX(K58:CQ58,,MATCH(G58,K58:CQ58,0)+3)&lt;&gt;0,INDEX(K58:CQ58,,MATCH(G58,K58:CQ58,0)+3),"ND"))</f>
        <v>NÃO APROVADO</v>
      </c>
      <c r="K58" s="757" t="s">
        <v>3730</v>
      </c>
      <c r="L58" s="762">
        <v>44984</v>
      </c>
      <c r="M58" s="765" t="s">
        <v>6603</v>
      </c>
      <c r="N58" s="757" t="s">
        <v>5537</v>
      </c>
      <c r="O58" s="762">
        <v>44987</v>
      </c>
      <c r="P58" s="765" t="s">
        <v>6628</v>
      </c>
      <c r="Q58" s="757" t="s">
        <v>3748</v>
      </c>
      <c r="R58" s="762">
        <v>45008</v>
      </c>
      <c r="S58" s="765" t="s">
        <v>6671</v>
      </c>
      <c r="T58" s="757"/>
      <c r="U58" s="757"/>
      <c r="V58" s="765" t="s">
        <v>6703</v>
      </c>
      <c r="W58" s="757" t="s">
        <v>3748</v>
      </c>
      <c r="X58" s="762">
        <v>45238</v>
      </c>
      <c r="Y58" s="765" t="s">
        <v>6924</v>
      </c>
      <c r="Z58" s="757" t="s">
        <v>6913</v>
      </c>
      <c r="AA58" s="757" t="s">
        <v>6913</v>
      </c>
      <c r="AB58" s="757"/>
      <c r="AC58" s="757" t="s">
        <v>5626</v>
      </c>
      <c r="AD58" s="762">
        <v>45985</v>
      </c>
      <c r="AE58" s="69" t="s">
        <v>11399</v>
      </c>
      <c r="AF58" s="757" t="s">
        <v>5536</v>
      </c>
      <c r="AG58" s="762">
        <v>46003</v>
      </c>
      <c r="AH58" s="757"/>
      <c r="AI58" s="757"/>
      <c r="AJ58" s="757"/>
      <c r="AK58" s="757"/>
      <c r="AL58" s="757"/>
      <c r="AM58" s="757"/>
    </row>
    <row r="59" spans="1:39" s="764" customFormat="1" ht="15" hidden="1" x14ac:dyDescent="0.25">
      <c r="A59" s="758" t="s">
        <v>9039</v>
      </c>
      <c r="B59" s="757" t="s">
        <v>8257</v>
      </c>
      <c r="C59" s="757"/>
      <c r="D59" s="758" t="s">
        <v>6078</v>
      </c>
      <c r="E59" s="759" t="s">
        <v>4681</v>
      </c>
      <c r="F59" s="760">
        <f>IF(L59&lt;&gt;0,MAX(L59,R59,X59,AD59),"NE")</f>
        <v>45985</v>
      </c>
      <c r="G59" s="761" t="str">
        <f t="shared" si="0"/>
        <v>B1</v>
      </c>
      <c r="H59" s="761" t="str">
        <f t="shared" si="11"/>
        <v>MR_DER-1392_25</v>
      </c>
      <c r="I59" s="746">
        <f t="shared" si="9"/>
        <v>46003</v>
      </c>
      <c r="J59" s="746" t="str">
        <f>IF(G59="NE",G59,IF(INDEX(K59:CQ59,,MATCH(G59,K59:CQ59,0)+3)&lt;&gt;0,INDEX(K59:CQ59,,MATCH(G59,K59:CQ59,0)+3),"ND"))</f>
        <v>NÃO APROVADO</v>
      </c>
      <c r="K59" s="757" t="s">
        <v>3730</v>
      </c>
      <c r="L59" s="762">
        <v>44984</v>
      </c>
      <c r="M59" s="765" t="s">
        <v>6603</v>
      </c>
      <c r="N59" s="757" t="s">
        <v>5537</v>
      </c>
      <c r="O59" s="762">
        <v>44987</v>
      </c>
      <c r="P59" s="765" t="s">
        <v>6628</v>
      </c>
      <c r="Q59" s="757" t="s">
        <v>3748</v>
      </c>
      <c r="R59" s="762">
        <v>45008</v>
      </c>
      <c r="S59" s="765" t="s">
        <v>6671</v>
      </c>
      <c r="T59" s="757"/>
      <c r="U59" s="757"/>
      <c r="V59" s="765" t="s">
        <v>6703</v>
      </c>
      <c r="W59" s="757" t="s">
        <v>3748</v>
      </c>
      <c r="X59" s="762">
        <v>45238</v>
      </c>
      <c r="Y59" s="765" t="s">
        <v>6924</v>
      </c>
      <c r="Z59" s="757" t="s">
        <v>6913</v>
      </c>
      <c r="AA59" s="757" t="s">
        <v>6913</v>
      </c>
      <c r="AB59" s="757"/>
      <c r="AC59" s="757" t="s">
        <v>5626</v>
      </c>
      <c r="AD59" s="762">
        <v>45985</v>
      </c>
      <c r="AE59" s="69" t="s">
        <v>11399</v>
      </c>
      <c r="AF59" s="757" t="s">
        <v>5536</v>
      </c>
      <c r="AG59" s="762">
        <v>46003</v>
      </c>
      <c r="AH59" s="757"/>
      <c r="AI59" s="757"/>
      <c r="AJ59" s="757"/>
      <c r="AK59" s="757"/>
      <c r="AL59" s="757"/>
      <c r="AM59" s="757"/>
    </row>
    <row r="60" spans="1:39" s="764" customFormat="1" ht="15" hidden="1" x14ac:dyDescent="0.25">
      <c r="A60" s="758" t="s">
        <v>9039</v>
      </c>
      <c r="B60" s="757" t="s">
        <v>8257</v>
      </c>
      <c r="C60" s="757"/>
      <c r="D60" s="758" t="s">
        <v>6078</v>
      </c>
      <c r="E60" s="759" t="s">
        <v>4682</v>
      </c>
      <c r="F60" s="760">
        <f>IF(L60&lt;&gt;0,MAX(L60,R60,X60,AD60),"NE")</f>
        <v>45985</v>
      </c>
      <c r="G60" s="761" t="str">
        <f t="shared" si="0"/>
        <v>B1</v>
      </c>
      <c r="H60" s="761" t="str">
        <f t="shared" si="11"/>
        <v>MR_DER-1392_25</v>
      </c>
      <c r="I60" s="746">
        <f t="shared" si="9"/>
        <v>46003</v>
      </c>
      <c r="J60" s="746" t="str">
        <f>IF(G60="NE",G60,IF(INDEX(K60:CQ60,,MATCH(G60,K60:CQ60,0)+3)&lt;&gt;0,INDEX(K60:CQ60,,MATCH(G60,K60:CQ60,0)+3),"ND"))</f>
        <v>NÃO APROVADO</v>
      </c>
      <c r="K60" s="757" t="s">
        <v>3730</v>
      </c>
      <c r="L60" s="762">
        <v>44984</v>
      </c>
      <c r="M60" s="765" t="s">
        <v>6603</v>
      </c>
      <c r="N60" s="757" t="s">
        <v>5537</v>
      </c>
      <c r="O60" s="762">
        <v>44987</v>
      </c>
      <c r="P60" s="765" t="s">
        <v>6628</v>
      </c>
      <c r="Q60" s="757" t="s">
        <v>3748</v>
      </c>
      <c r="R60" s="762">
        <v>45008</v>
      </c>
      <c r="S60" s="765" t="s">
        <v>6671</v>
      </c>
      <c r="T60" s="757"/>
      <c r="U60" s="757"/>
      <c r="V60" s="765" t="s">
        <v>6703</v>
      </c>
      <c r="W60" s="757" t="s">
        <v>3748</v>
      </c>
      <c r="X60" s="762">
        <v>45238</v>
      </c>
      <c r="Y60" s="765" t="s">
        <v>6924</v>
      </c>
      <c r="Z60" s="757" t="s">
        <v>6913</v>
      </c>
      <c r="AA60" s="757" t="s">
        <v>6913</v>
      </c>
      <c r="AB60" s="757"/>
      <c r="AC60" s="757" t="s">
        <v>5626</v>
      </c>
      <c r="AD60" s="762">
        <v>45985</v>
      </c>
      <c r="AE60" s="69" t="s">
        <v>11399</v>
      </c>
      <c r="AF60" s="757" t="s">
        <v>5536</v>
      </c>
      <c r="AG60" s="762">
        <v>46003</v>
      </c>
      <c r="AH60" s="757"/>
      <c r="AI60" s="757"/>
      <c r="AJ60" s="757"/>
      <c r="AK60" s="757"/>
      <c r="AL60" s="757"/>
      <c r="AM60" s="757"/>
    </row>
    <row r="61" spans="1:39" s="731" customFormat="1" hidden="1" x14ac:dyDescent="0.25">
      <c r="A61" s="726"/>
      <c r="B61" s="726"/>
      <c r="C61" s="726"/>
      <c r="D61" s="727"/>
      <c r="E61" s="727"/>
      <c r="F61" s="727"/>
      <c r="G61" s="727"/>
      <c r="H61" s="727"/>
      <c r="I61" s="726"/>
      <c r="J61" s="726"/>
      <c r="K61" s="726"/>
      <c r="L61" s="726"/>
      <c r="M61" s="726"/>
      <c r="N61" s="728"/>
      <c r="O61" s="728"/>
      <c r="P61" s="729"/>
      <c r="Q61" s="730"/>
      <c r="R61" s="730"/>
      <c r="S61" s="730"/>
      <c r="T61" s="728"/>
      <c r="U61" s="728"/>
      <c r="V61" s="729"/>
      <c r="W61" s="730"/>
      <c r="X61" s="730"/>
      <c r="Y61" s="730"/>
      <c r="Z61" s="728"/>
      <c r="AA61" s="728"/>
      <c r="AB61" s="729"/>
      <c r="AC61" s="730"/>
      <c r="AD61" s="730"/>
      <c r="AE61" s="730"/>
      <c r="AF61" s="728"/>
      <c r="AG61" s="728"/>
      <c r="AH61" s="729"/>
      <c r="AI61" s="730"/>
      <c r="AJ61" s="730"/>
      <c r="AK61" s="730"/>
      <c r="AL61" s="728"/>
      <c r="AM61" s="728"/>
    </row>
    <row r="62" spans="1:39" s="725" customFormat="1" ht="15" hidden="1" x14ac:dyDescent="0.25">
      <c r="A62" s="720" t="s">
        <v>12395</v>
      </c>
      <c r="B62" s="719"/>
      <c r="C62" s="719"/>
      <c r="D62" s="720" t="s">
        <v>11440</v>
      </c>
      <c r="E62" s="751" t="s">
        <v>11434</v>
      </c>
      <c r="F62" s="722">
        <f t="shared" ref="F62:F94" si="12">IF(L62&lt;&gt;0,MAX(L62,R62,X62,AD62),"NE")</f>
        <v>46134</v>
      </c>
      <c r="G62" s="724" t="str">
        <f t="shared" si="0"/>
        <v>B</v>
      </c>
      <c r="H62" s="724" t="str">
        <f t="shared" si="11"/>
        <v>MR_DER-1691_26</v>
      </c>
      <c r="I62" s="745" t="str">
        <f t="shared" ref="I62:I94" si="13">IF(F62="NE",F62,IF(INDEX(K62:CP62,,MATCH(F62,K62:CP62,0)+3)&lt;&gt;0,INDEX(K62:CP62,,MATCH(F62,K62:CP62,0)+3),"ND"))</f>
        <v>ND</v>
      </c>
      <c r="J62" s="745" t="str">
        <f t="shared" ref="J62:J94" si="14">IF(G62="NE",G62,IF(INDEX(K62:CQ62,,MATCH(G62,K62:CQ62,0)+3)&lt;&gt;0,INDEX(K62:CQ62,,MATCH(G62,K62:CQ62,0)+3),"ND"))</f>
        <v>ND</v>
      </c>
      <c r="K62" s="719" t="s">
        <v>3730</v>
      </c>
      <c r="L62" s="752">
        <v>45986</v>
      </c>
      <c r="M62" s="719" t="s">
        <v>11458</v>
      </c>
      <c r="N62" s="719" t="s">
        <v>10360</v>
      </c>
      <c r="O62" s="719">
        <v>46043</v>
      </c>
      <c r="P62" s="719"/>
      <c r="Q62" s="719" t="s">
        <v>3748</v>
      </c>
      <c r="R62" s="719">
        <v>46044</v>
      </c>
      <c r="S62" s="719" t="s">
        <v>12042</v>
      </c>
      <c r="T62" s="719" t="s">
        <v>5536</v>
      </c>
      <c r="U62" s="719">
        <v>46085</v>
      </c>
      <c r="V62" s="719"/>
      <c r="W62" s="719" t="s">
        <v>5626</v>
      </c>
      <c r="X62" s="719">
        <v>46087</v>
      </c>
      <c r="Y62" s="719" t="s">
        <v>12311</v>
      </c>
      <c r="Z62" s="719" t="s">
        <v>5539</v>
      </c>
      <c r="AA62" s="752">
        <v>46128</v>
      </c>
      <c r="AB62" s="719"/>
      <c r="AC62" s="719" t="s">
        <v>5811</v>
      </c>
      <c r="AD62" s="752">
        <v>46134</v>
      </c>
      <c r="AE62" s="218" t="s">
        <v>12557</v>
      </c>
      <c r="AF62" s="719"/>
      <c r="AG62" s="719"/>
      <c r="AH62" s="719"/>
      <c r="AI62" s="719"/>
      <c r="AJ62" s="719"/>
      <c r="AK62" s="719"/>
      <c r="AL62" s="719"/>
    </row>
    <row r="63" spans="1:39" s="725" customFormat="1" ht="15" hidden="1" x14ac:dyDescent="0.25">
      <c r="A63" s="720" t="s">
        <v>12395</v>
      </c>
      <c r="B63" s="719"/>
      <c r="C63" s="719"/>
      <c r="D63" s="720" t="s">
        <v>11440</v>
      </c>
      <c r="E63" s="751" t="s">
        <v>11435</v>
      </c>
      <c r="F63" s="722">
        <f t="shared" si="12"/>
        <v>46134</v>
      </c>
      <c r="G63" s="724" t="str">
        <f t="shared" si="0"/>
        <v>B</v>
      </c>
      <c r="H63" s="724" t="str">
        <f t="shared" si="11"/>
        <v>MR_DER-1691_26</v>
      </c>
      <c r="I63" s="745" t="str">
        <f t="shared" si="13"/>
        <v>ND</v>
      </c>
      <c r="J63" s="745" t="str">
        <f t="shared" si="14"/>
        <v>ND</v>
      </c>
      <c r="K63" s="719" t="s">
        <v>3730</v>
      </c>
      <c r="L63" s="752">
        <v>45986</v>
      </c>
      <c r="M63" s="719" t="s">
        <v>11458</v>
      </c>
      <c r="N63" s="719" t="s">
        <v>10360</v>
      </c>
      <c r="O63" s="719">
        <v>46043</v>
      </c>
      <c r="P63" s="719"/>
      <c r="Q63" s="719" t="s">
        <v>3748</v>
      </c>
      <c r="R63" s="719">
        <v>46044</v>
      </c>
      <c r="S63" s="719" t="s">
        <v>12042</v>
      </c>
      <c r="T63" s="719" t="s">
        <v>5539</v>
      </c>
      <c r="U63" s="719">
        <v>46085</v>
      </c>
      <c r="V63" s="719"/>
      <c r="W63" s="719" t="s">
        <v>5626</v>
      </c>
      <c r="X63" s="719">
        <v>46087</v>
      </c>
      <c r="Y63" s="719" t="s">
        <v>12311</v>
      </c>
      <c r="Z63" s="719" t="s">
        <v>5539</v>
      </c>
      <c r="AA63" s="752">
        <v>46128</v>
      </c>
      <c r="AB63" s="719"/>
      <c r="AC63" s="719" t="s">
        <v>5811</v>
      </c>
      <c r="AD63" s="752">
        <v>46134</v>
      </c>
      <c r="AE63" s="218" t="s">
        <v>12557</v>
      </c>
      <c r="AF63" s="719"/>
      <c r="AG63" s="719"/>
      <c r="AH63" s="719"/>
      <c r="AI63" s="719"/>
      <c r="AJ63" s="719"/>
      <c r="AK63" s="719"/>
      <c r="AL63" s="719"/>
    </row>
    <row r="64" spans="1:39" s="725" customFormat="1" ht="15" hidden="1" x14ac:dyDescent="0.25">
      <c r="A64" s="720" t="s">
        <v>12395</v>
      </c>
      <c r="B64" s="719"/>
      <c r="C64" s="719"/>
      <c r="D64" s="720" t="s">
        <v>11440</v>
      </c>
      <c r="E64" s="751" t="s">
        <v>11436</v>
      </c>
      <c r="F64" s="722">
        <f t="shared" si="12"/>
        <v>46134</v>
      </c>
      <c r="G64" s="724" t="str">
        <f t="shared" si="0"/>
        <v>B</v>
      </c>
      <c r="H64" s="724" t="str">
        <f t="shared" si="11"/>
        <v>MR_DER-1691_26</v>
      </c>
      <c r="I64" s="745" t="str">
        <f t="shared" si="13"/>
        <v>ND</v>
      </c>
      <c r="J64" s="745" t="str">
        <f t="shared" si="14"/>
        <v>ND</v>
      </c>
      <c r="K64" s="719" t="s">
        <v>3730</v>
      </c>
      <c r="L64" s="752">
        <v>45986</v>
      </c>
      <c r="M64" s="719" t="s">
        <v>11458</v>
      </c>
      <c r="N64" s="719" t="s">
        <v>10360</v>
      </c>
      <c r="O64" s="719">
        <v>46043</v>
      </c>
      <c r="P64" s="719"/>
      <c r="Q64" s="719" t="s">
        <v>3748</v>
      </c>
      <c r="R64" s="719">
        <v>46044</v>
      </c>
      <c r="S64" s="719" t="s">
        <v>12042</v>
      </c>
      <c r="T64" s="719" t="s">
        <v>5539</v>
      </c>
      <c r="U64" s="719">
        <v>46085</v>
      </c>
      <c r="V64" s="719"/>
      <c r="W64" s="719" t="s">
        <v>5626</v>
      </c>
      <c r="X64" s="719">
        <v>46087</v>
      </c>
      <c r="Y64" s="719" t="s">
        <v>12311</v>
      </c>
      <c r="Z64" s="719" t="s">
        <v>5539</v>
      </c>
      <c r="AA64" s="752">
        <v>46128</v>
      </c>
      <c r="AB64" s="719"/>
      <c r="AC64" s="719" t="s">
        <v>5811</v>
      </c>
      <c r="AD64" s="752">
        <v>46134</v>
      </c>
      <c r="AE64" s="218" t="s">
        <v>12557</v>
      </c>
      <c r="AF64" s="719"/>
      <c r="AG64" s="719"/>
      <c r="AH64" s="719"/>
      <c r="AI64" s="719"/>
      <c r="AJ64" s="719"/>
      <c r="AK64" s="719"/>
      <c r="AL64" s="719"/>
    </row>
    <row r="65" spans="1:31" s="725" customFormat="1" ht="15" hidden="1" x14ac:dyDescent="0.25">
      <c r="A65" s="720" t="s">
        <v>12395</v>
      </c>
      <c r="B65" s="719"/>
      <c r="C65" s="719"/>
      <c r="D65" s="720" t="s">
        <v>11440</v>
      </c>
      <c r="E65" s="751" t="s">
        <v>11437</v>
      </c>
      <c r="F65" s="722">
        <f t="shared" si="12"/>
        <v>46134</v>
      </c>
      <c r="G65" s="724" t="str">
        <f t="shared" si="0"/>
        <v>B</v>
      </c>
      <c r="H65" s="724" t="str">
        <f t="shared" si="11"/>
        <v>MR_DER-1691_26</v>
      </c>
      <c r="I65" s="745" t="str">
        <f t="shared" si="13"/>
        <v>ND</v>
      </c>
      <c r="J65" s="745" t="str">
        <f t="shared" si="14"/>
        <v>ND</v>
      </c>
      <c r="K65" s="719" t="s">
        <v>3730</v>
      </c>
      <c r="L65" s="1662">
        <v>45986</v>
      </c>
      <c r="M65" s="719" t="s">
        <v>11458</v>
      </c>
      <c r="N65" s="719" t="s">
        <v>10360</v>
      </c>
      <c r="O65" s="719">
        <v>46043</v>
      </c>
      <c r="P65" s="719"/>
      <c r="Q65" s="719" t="s">
        <v>3748</v>
      </c>
      <c r="R65" s="719">
        <v>46044</v>
      </c>
      <c r="S65" s="719" t="s">
        <v>12042</v>
      </c>
      <c r="T65" s="719" t="s">
        <v>5539</v>
      </c>
      <c r="U65" s="719">
        <v>46085</v>
      </c>
      <c r="V65" s="719"/>
      <c r="W65" s="719" t="s">
        <v>5626</v>
      </c>
      <c r="X65" s="719">
        <v>46087</v>
      </c>
      <c r="Y65" s="719" t="s">
        <v>12311</v>
      </c>
      <c r="Z65" s="719" t="s">
        <v>5539</v>
      </c>
      <c r="AA65" s="752">
        <v>46128</v>
      </c>
      <c r="AB65" s="719"/>
      <c r="AC65" s="719" t="s">
        <v>5811</v>
      </c>
      <c r="AD65" s="752">
        <v>46134</v>
      </c>
      <c r="AE65" s="218" t="s">
        <v>12557</v>
      </c>
    </row>
    <row r="66" spans="1:31" s="725" customFormat="1" ht="15" hidden="1" x14ac:dyDescent="0.25">
      <c r="A66" s="720" t="s">
        <v>12395</v>
      </c>
      <c r="B66" s="719"/>
      <c r="C66" s="719"/>
      <c r="D66" s="720" t="s">
        <v>11440</v>
      </c>
      <c r="E66" s="751" t="s">
        <v>11438</v>
      </c>
      <c r="F66" s="722">
        <f t="shared" si="12"/>
        <v>46098</v>
      </c>
      <c r="G66" s="724" t="str">
        <f t="shared" si="0"/>
        <v>A</v>
      </c>
      <c r="H66" s="724" t="str">
        <f t="shared" si="11"/>
        <v>MR_DER-1647_26</v>
      </c>
      <c r="I66" s="745" t="str">
        <f t="shared" si="13"/>
        <v>ND</v>
      </c>
      <c r="J66" s="745" t="str">
        <f t="shared" si="14"/>
        <v>APROVADO</v>
      </c>
      <c r="K66" s="1565" t="s">
        <v>3730</v>
      </c>
      <c r="L66" s="1566">
        <v>45986</v>
      </c>
      <c r="M66" s="1358" t="s">
        <v>11458</v>
      </c>
      <c r="N66" s="863" t="s">
        <v>10360</v>
      </c>
      <c r="O66" s="1563">
        <v>46043</v>
      </c>
      <c r="P66" s="863"/>
      <c r="Q66" s="863" t="s">
        <v>3748</v>
      </c>
      <c r="R66" s="1563">
        <v>46044</v>
      </c>
      <c r="S66" s="1358" t="s">
        <v>12042</v>
      </c>
      <c r="T66" s="863" t="s">
        <v>5539</v>
      </c>
      <c r="U66" s="1563">
        <v>46085</v>
      </c>
      <c r="V66" s="863"/>
      <c r="W66" s="863" t="s">
        <v>3748</v>
      </c>
      <c r="X66" s="1563">
        <v>46098</v>
      </c>
      <c r="Y66" s="218" t="s">
        <v>12394</v>
      </c>
      <c r="Z66" s="863" t="s">
        <v>5539</v>
      </c>
      <c r="AA66" s="863"/>
      <c r="AB66" s="863"/>
      <c r="AC66" s="863"/>
      <c r="AD66" s="863"/>
      <c r="AE66" s="863"/>
    </row>
    <row r="67" spans="1:31" s="1641" customFormat="1" ht="15" hidden="1" x14ac:dyDescent="0.25">
      <c r="A67" s="1636" t="s">
        <v>12395</v>
      </c>
      <c r="B67" s="757"/>
      <c r="C67" s="757"/>
      <c r="D67" s="758" t="s">
        <v>11441</v>
      </c>
      <c r="E67" s="1637" t="s">
        <v>11439</v>
      </c>
      <c r="F67" s="1642">
        <f t="shared" si="12"/>
        <v>46134</v>
      </c>
      <c r="G67" s="1638" t="str">
        <f t="shared" si="0"/>
        <v>B</v>
      </c>
      <c r="H67" s="1638" t="str">
        <f t="shared" si="11"/>
        <v>MR_DER-1691_26</v>
      </c>
      <c r="I67" s="1639" t="str">
        <f t="shared" si="13"/>
        <v>ND</v>
      </c>
      <c r="J67" s="1639" t="str">
        <f t="shared" si="14"/>
        <v>ND</v>
      </c>
      <c r="K67" s="1640" t="s">
        <v>3730</v>
      </c>
      <c r="L67" s="1644">
        <v>45986</v>
      </c>
      <c r="M67" s="974" t="s">
        <v>11458</v>
      </c>
      <c r="N67" s="1641" t="s">
        <v>10360</v>
      </c>
      <c r="O67" s="1643">
        <v>46043</v>
      </c>
      <c r="Q67" s="1641" t="s">
        <v>3748</v>
      </c>
      <c r="R67" s="1643">
        <v>46044</v>
      </c>
      <c r="S67" s="974" t="s">
        <v>12042</v>
      </c>
      <c r="T67" s="1641" t="s">
        <v>5536</v>
      </c>
      <c r="U67" s="1643">
        <v>46085</v>
      </c>
      <c r="W67" s="1641" t="s">
        <v>5626</v>
      </c>
      <c r="X67" s="1643">
        <v>46087</v>
      </c>
      <c r="Y67" s="974" t="s">
        <v>12311</v>
      </c>
      <c r="Z67" s="1641" t="s">
        <v>5539</v>
      </c>
      <c r="AA67" s="1643">
        <v>46128</v>
      </c>
      <c r="AC67" s="1640" t="s">
        <v>5811</v>
      </c>
      <c r="AD67" s="1640">
        <v>46134</v>
      </c>
      <c r="AE67" s="1640" t="s">
        <v>12557</v>
      </c>
    </row>
    <row r="68" spans="1:31" s="731" customFormat="1" hidden="1" x14ac:dyDescent="0.25">
      <c r="A68" s="726"/>
      <c r="B68" s="726"/>
      <c r="C68" s="726"/>
      <c r="D68" s="727"/>
      <c r="E68" s="727"/>
      <c r="F68" s="727"/>
      <c r="G68" s="727"/>
      <c r="H68" s="727"/>
      <c r="I68" s="726"/>
      <c r="J68" s="726"/>
      <c r="K68" s="726"/>
      <c r="L68" s="726"/>
      <c r="M68" s="726"/>
    </row>
    <row r="69" spans="1:31" s="1003" customFormat="1" ht="15" hidden="1" x14ac:dyDescent="0.25">
      <c r="A69" s="1481" t="s">
        <v>12156</v>
      </c>
      <c r="B69" s="1482"/>
      <c r="C69" s="1482"/>
      <c r="D69" s="1481" t="s">
        <v>11446</v>
      </c>
      <c r="E69" s="1483" t="s">
        <v>11442</v>
      </c>
      <c r="F69" s="1484">
        <f t="shared" si="12"/>
        <v>46044</v>
      </c>
      <c r="G69" s="1485" t="str">
        <f t="shared" si="0"/>
        <v>A</v>
      </c>
      <c r="H69" s="1485" t="str">
        <f t="shared" si="11"/>
        <v>MR_DER-1553_26</v>
      </c>
      <c r="I69" s="1486" t="str">
        <f t="shared" si="13"/>
        <v>ND</v>
      </c>
      <c r="J69" s="1486" t="str">
        <f t="shared" si="14"/>
        <v>ND</v>
      </c>
      <c r="K69" s="1482" t="s">
        <v>3730</v>
      </c>
      <c r="L69" s="1487">
        <v>45986</v>
      </c>
      <c r="M69" s="1454" t="s">
        <v>11459</v>
      </c>
      <c r="N69" s="1003" t="s">
        <v>10360</v>
      </c>
      <c r="O69" s="1488">
        <v>46043</v>
      </c>
      <c r="Q69" s="1003" t="s">
        <v>3748</v>
      </c>
      <c r="R69" s="1488">
        <v>46044</v>
      </c>
      <c r="S69" s="1454" t="s">
        <v>12042</v>
      </c>
    </row>
    <row r="70" spans="1:31" s="1003" customFormat="1" ht="15" hidden="1" x14ac:dyDescent="0.25">
      <c r="A70" s="1481" t="s">
        <v>12156</v>
      </c>
      <c r="B70" s="1482"/>
      <c r="C70" s="1482"/>
      <c r="D70" s="1481" t="s">
        <v>11446</v>
      </c>
      <c r="E70" s="1483" t="s">
        <v>11443</v>
      </c>
      <c r="F70" s="1484">
        <f t="shared" si="12"/>
        <v>46044</v>
      </c>
      <c r="G70" s="1485" t="str">
        <f t="shared" si="0"/>
        <v>A</v>
      </c>
      <c r="H70" s="1485" t="str">
        <f t="shared" si="11"/>
        <v>MR_DER-1553_26</v>
      </c>
      <c r="I70" s="1486" t="str">
        <f t="shared" si="13"/>
        <v>ND</v>
      </c>
      <c r="J70" s="1486" t="str">
        <f t="shared" si="14"/>
        <v>ND</v>
      </c>
      <c r="K70" s="1482" t="s">
        <v>3730</v>
      </c>
      <c r="L70" s="1487">
        <v>45986</v>
      </c>
      <c r="M70" s="1454" t="s">
        <v>11459</v>
      </c>
      <c r="N70" s="1003" t="s">
        <v>10360</v>
      </c>
      <c r="O70" s="1488">
        <v>46043</v>
      </c>
      <c r="Q70" s="1003" t="s">
        <v>3748</v>
      </c>
      <c r="R70" s="1488">
        <v>46044</v>
      </c>
      <c r="S70" s="1454" t="s">
        <v>12042</v>
      </c>
    </row>
    <row r="71" spans="1:31" s="1003" customFormat="1" ht="15" hidden="1" x14ac:dyDescent="0.25">
      <c r="A71" s="1481" t="s">
        <v>12156</v>
      </c>
      <c r="B71" s="1482"/>
      <c r="C71" s="1482"/>
      <c r="D71" s="1481" t="s">
        <v>11446</v>
      </c>
      <c r="E71" s="1483" t="s">
        <v>11444</v>
      </c>
      <c r="F71" s="1484">
        <f t="shared" si="12"/>
        <v>46044</v>
      </c>
      <c r="G71" s="1485" t="str">
        <f t="shared" si="0"/>
        <v>A</v>
      </c>
      <c r="H71" s="1485" t="str">
        <f t="shared" si="11"/>
        <v>MR_DER-1553_26</v>
      </c>
      <c r="I71" s="1486" t="str">
        <f t="shared" si="13"/>
        <v>ND</v>
      </c>
      <c r="J71" s="1486" t="str">
        <f t="shared" si="14"/>
        <v>ND</v>
      </c>
      <c r="K71" s="1482" t="s">
        <v>3730</v>
      </c>
      <c r="L71" s="1487">
        <v>45986</v>
      </c>
      <c r="M71" s="1454" t="s">
        <v>11459</v>
      </c>
      <c r="N71" s="1003" t="s">
        <v>10360</v>
      </c>
      <c r="O71" s="1488">
        <v>46043</v>
      </c>
      <c r="Q71" s="1003" t="s">
        <v>3748</v>
      </c>
      <c r="R71" s="1488">
        <v>46044</v>
      </c>
      <c r="S71" s="1454" t="s">
        <v>12042</v>
      </c>
    </row>
    <row r="72" spans="1:31" s="1003" customFormat="1" ht="15" hidden="1" x14ac:dyDescent="0.25">
      <c r="A72" s="1481" t="s">
        <v>12156</v>
      </c>
      <c r="B72" s="1482"/>
      <c r="C72" s="1482"/>
      <c r="D72" s="1481" t="s">
        <v>11447</v>
      </c>
      <c r="E72" s="1483" t="s">
        <v>11445</v>
      </c>
      <c r="F72" s="1484">
        <f t="shared" si="12"/>
        <v>46044</v>
      </c>
      <c r="G72" s="1485" t="str">
        <f t="shared" si="0"/>
        <v>A</v>
      </c>
      <c r="H72" s="1485" t="str">
        <f t="shared" si="11"/>
        <v>MR_DER-1553_26</v>
      </c>
      <c r="I72" s="1486" t="str">
        <f t="shared" si="13"/>
        <v>ND</v>
      </c>
      <c r="J72" s="1486" t="str">
        <f t="shared" si="14"/>
        <v>ND</v>
      </c>
      <c r="K72" s="1482" t="s">
        <v>3730</v>
      </c>
      <c r="L72" s="1487">
        <v>45986</v>
      </c>
      <c r="M72" s="1454" t="s">
        <v>11459</v>
      </c>
      <c r="N72" s="1003" t="s">
        <v>10360</v>
      </c>
      <c r="O72" s="1488">
        <v>46043</v>
      </c>
      <c r="Q72" s="1003" t="s">
        <v>3748</v>
      </c>
      <c r="R72" s="1488">
        <v>46044</v>
      </c>
      <c r="S72" s="1454" t="s">
        <v>12042</v>
      </c>
    </row>
    <row r="73" spans="1:31" s="764" customFormat="1" hidden="1" x14ac:dyDescent="0.25">
      <c r="A73" s="758" t="s">
        <v>8342</v>
      </c>
      <c r="B73" s="757"/>
      <c r="C73" s="757"/>
      <c r="D73" s="758" t="s">
        <v>12079</v>
      </c>
      <c r="E73" s="759" t="s">
        <v>12074</v>
      </c>
      <c r="F73" s="760">
        <f>IF(L73&lt;&gt;0,MAX(L73,R73,X73,AD73),"NE")</f>
        <v>46148</v>
      </c>
      <c r="G73" s="761" t="str">
        <f t="shared" si="0"/>
        <v>B1</v>
      </c>
      <c r="H73" s="761" t="str">
        <f t="shared" si="11"/>
        <v>MR_DER-1722_26</v>
      </c>
      <c r="I73" s="746" t="str">
        <f>IF(F73="NE",F73,IF(INDEX(K73:CP73,,MATCH(F73,K73:CP73,0)+3)&lt;&gt;0,INDEX(K73:CP73,,MATCH(F73,K73:CP73,0)+3),"ND"))</f>
        <v>ND</v>
      </c>
      <c r="J73" s="746" t="str">
        <f>IF(G73="NE",G73,IF(INDEX(K73:CQ73,,MATCH(G73,K73:CQ73,0)+3)&lt;&gt;0,INDEX(K73:CQ73,,MATCH(G73,K73:CQ73,0)+3),"ND"))</f>
        <v>ND</v>
      </c>
      <c r="K73" s="757" t="s">
        <v>3730</v>
      </c>
      <c r="L73" s="762">
        <v>46051</v>
      </c>
      <c r="M73" s="746" t="s">
        <v>12080</v>
      </c>
      <c r="N73" s="746" t="s">
        <v>5537</v>
      </c>
      <c r="O73" s="746">
        <v>46092</v>
      </c>
      <c r="P73" s="746"/>
      <c r="Q73" s="746" t="s">
        <v>3748</v>
      </c>
      <c r="R73" s="746">
        <v>46112</v>
      </c>
      <c r="S73" s="746" t="s">
        <v>12493</v>
      </c>
      <c r="T73" s="746" t="s">
        <v>5536</v>
      </c>
      <c r="U73" s="746">
        <v>46147</v>
      </c>
      <c r="V73" s="746"/>
      <c r="W73" s="746" t="s">
        <v>5626</v>
      </c>
      <c r="X73" s="746">
        <v>46148</v>
      </c>
      <c r="Y73" s="746" t="s">
        <v>12628</v>
      </c>
      <c r="Z73" s="746"/>
      <c r="AA73" s="746"/>
      <c r="AB73" s="746"/>
      <c r="AC73" s="746"/>
      <c r="AD73" s="746"/>
      <c r="AE73" s="746"/>
    </row>
    <row r="74" spans="1:31" s="764" customFormat="1" hidden="1" x14ac:dyDescent="0.25">
      <c r="A74" s="758" t="s">
        <v>8342</v>
      </c>
      <c r="B74" s="757"/>
      <c r="C74" s="757"/>
      <c r="D74" s="758" t="s">
        <v>12079</v>
      </c>
      <c r="E74" s="759" t="s">
        <v>12075</v>
      </c>
      <c r="F74" s="760">
        <f>IF(L74&lt;&gt;0,MAX(L74,R74,X74,AD74),"NE")</f>
        <v>46148</v>
      </c>
      <c r="G74" s="761" t="str">
        <f t="shared" si="0"/>
        <v>B1</v>
      </c>
      <c r="H74" s="761" t="str">
        <f t="shared" si="11"/>
        <v>MR_DER-1722_26</v>
      </c>
      <c r="I74" s="746" t="str">
        <f>IF(F74="NE",F74,IF(INDEX(K74:CP74,,MATCH(F74,K74:CP74,0)+3)&lt;&gt;0,INDEX(K74:CP74,,MATCH(F74,K74:CP74,0)+3),"ND"))</f>
        <v>ND</v>
      </c>
      <c r="J74" s="746" t="str">
        <f>IF(G74="NE",G74,IF(INDEX(K74:CQ74,,MATCH(G74,K74:CQ74,0)+3)&lt;&gt;0,INDEX(K74:CQ74,,MATCH(G74,K74:CQ74,0)+3),"ND"))</f>
        <v>ND</v>
      </c>
      <c r="K74" s="757" t="s">
        <v>3730</v>
      </c>
      <c r="L74" s="762">
        <v>46051</v>
      </c>
      <c r="M74" s="746" t="s">
        <v>12080</v>
      </c>
      <c r="N74" s="746" t="s">
        <v>5537</v>
      </c>
      <c r="O74" s="746">
        <v>46092</v>
      </c>
      <c r="P74" s="746"/>
      <c r="Q74" s="746" t="s">
        <v>3748</v>
      </c>
      <c r="R74" s="746">
        <v>46112</v>
      </c>
      <c r="S74" s="746" t="s">
        <v>12493</v>
      </c>
      <c r="T74" s="746" t="s">
        <v>5536</v>
      </c>
      <c r="U74" s="746">
        <v>46147</v>
      </c>
      <c r="V74" s="746"/>
      <c r="W74" s="746" t="s">
        <v>5626</v>
      </c>
      <c r="X74" s="746">
        <v>46148</v>
      </c>
      <c r="Y74" s="746" t="s">
        <v>12628</v>
      </c>
      <c r="Z74" s="746"/>
      <c r="AA74" s="746"/>
      <c r="AB74" s="746"/>
      <c r="AC74" s="746"/>
      <c r="AD74" s="746"/>
      <c r="AE74" s="746"/>
    </row>
    <row r="75" spans="1:31" s="764" customFormat="1" hidden="1" x14ac:dyDescent="0.25">
      <c r="A75" s="758" t="s">
        <v>8342</v>
      </c>
      <c r="B75" s="757"/>
      <c r="C75" s="757"/>
      <c r="D75" s="758" t="s">
        <v>12079</v>
      </c>
      <c r="E75" s="759" t="s">
        <v>12076</v>
      </c>
      <c r="F75" s="760">
        <f>IF(L75&lt;&gt;0,MAX(L75,R75,X75,AD75),"NE")</f>
        <v>46148</v>
      </c>
      <c r="G75" s="761" t="str">
        <f t="shared" si="0"/>
        <v>B1</v>
      </c>
      <c r="H75" s="761" t="str">
        <f t="shared" si="11"/>
        <v>MR_DER-1722_26</v>
      </c>
      <c r="I75" s="746" t="str">
        <f>IF(F75="NE",F75,IF(INDEX(K75:CP75,,MATCH(F75,K75:CP75,0)+3)&lt;&gt;0,INDEX(K75:CP75,,MATCH(F75,K75:CP75,0)+3),"ND"))</f>
        <v>ND</v>
      </c>
      <c r="J75" s="746" t="str">
        <f>IF(G75="NE",G75,IF(INDEX(K75:CQ75,,MATCH(G75,K75:CQ75,0)+3)&lt;&gt;0,INDEX(K75:CQ75,,MATCH(G75,K75:CQ75,0)+3),"ND"))</f>
        <v>ND</v>
      </c>
      <c r="K75" s="757" t="s">
        <v>3730</v>
      </c>
      <c r="L75" s="762">
        <v>46051</v>
      </c>
      <c r="M75" s="746" t="s">
        <v>12080</v>
      </c>
      <c r="N75" s="746" t="s">
        <v>5537</v>
      </c>
      <c r="O75" s="746">
        <v>46092</v>
      </c>
      <c r="P75" s="746"/>
      <c r="Q75" s="746" t="s">
        <v>3748</v>
      </c>
      <c r="R75" s="746">
        <v>46112</v>
      </c>
      <c r="S75" s="746" t="s">
        <v>12493</v>
      </c>
      <c r="T75" s="746" t="s">
        <v>5536</v>
      </c>
      <c r="U75" s="746">
        <v>46147</v>
      </c>
      <c r="V75" s="746"/>
      <c r="W75" s="746" t="s">
        <v>5626</v>
      </c>
      <c r="X75" s="746">
        <v>46148</v>
      </c>
      <c r="Y75" s="746" t="s">
        <v>12628</v>
      </c>
      <c r="Z75" s="746"/>
      <c r="AA75" s="746"/>
      <c r="AB75" s="746"/>
      <c r="AC75" s="746"/>
      <c r="AD75" s="746"/>
      <c r="AE75" s="746"/>
    </row>
    <row r="76" spans="1:31" s="764" customFormat="1" hidden="1" x14ac:dyDescent="0.25">
      <c r="A76" s="758" t="s">
        <v>8342</v>
      </c>
      <c r="B76" s="757"/>
      <c r="C76" s="757"/>
      <c r="D76" s="758" t="s">
        <v>12079</v>
      </c>
      <c r="E76" s="759" t="s">
        <v>12077</v>
      </c>
      <c r="F76" s="760">
        <f>IF(L76&lt;&gt;0,MAX(L76,R76,X76,AD76),"NE")</f>
        <v>46148</v>
      </c>
      <c r="G76" s="761" t="str">
        <f t="shared" si="0"/>
        <v>B1</v>
      </c>
      <c r="H76" s="761" t="str">
        <f t="shared" si="11"/>
        <v>MR_DER-1722_26</v>
      </c>
      <c r="I76" s="746" t="str">
        <f>IF(F76="NE",F76,IF(INDEX(K76:CP76,,MATCH(F76,K76:CP76,0)+3)&lt;&gt;0,INDEX(K76:CP76,,MATCH(F76,K76:CP76,0)+3),"ND"))</f>
        <v>ND</v>
      </c>
      <c r="J76" s="746" t="str">
        <f>IF(G76="NE",G76,IF(INDEX(K76:CQ76,,MATCH(G76,K76:CQ76,0)+3)&lt;&gt;0,INDEX(K76:CQ76,,MATCH(G76,K76:CQ76,0)+3),"ND"))</f>
        <v>ND</v>
      </c>
      <c r="K76" s="757" t="s">
        <v>3730</v>
      </c>
      <c r="L76" s="762">
        <v>46051</v>
      </c>
      <c r="M76" s="746" t="s">
        <v>12080</v>
      </c>
      <c r="N76" s="746" t="s">
        <v>5537</v>
      </c>
      <c r="O76" s="746">
        <v>46092</v>
      </c>
      <c r="P76" s="746"/>
      <c r="Q76" s="746" t="s">
        <v>3748</v>
      </c>
      <c r="R76" s="746">
        <v>46112</v>
      </c>
      <c r="S76" s="746" t="s">
        <v>12493</v>
      </c>
      <c r="T76" s="746" t="s">
        <v>5536</v>
      </c>
      <c r="U76" s="746">
        <v>46147</v>
      </c>
      <c r="V76" s="746"/>
      <c r="W76" s="746" t="s">
        <v>5626</v>
      </c>
      <c r="X76" s="746">
        <v>46148</v>
      </c>
      <c r="Y76" s="746" t="s">
        <v>12628</v>
      </c>
      <c r="Z76" s="746"/>
      <c r="AA76" s="746"/>
      <c r="AB76" s="746"/>
      <c r="AC76" s="746"/>
      <c r="AD76" s="746"/>
      <c r="AE76" s="746"/>
    </row>
    <row r="77" spans="1:31" s="764" customFormat="1" hidden="1" x14ac:dyDescent="0.25">
      <c r="A77" s="758" t="s">
        <v>8342</v>
      </c>
      <c r="B77" s="757"/>
      <c r="C77" s="757"/>
      <c r="D77" s="758" t="s">
        <v>12079</v>
      </c>
      <c r="E77" s="759" t="s">
        <v>12078</v>
      </c>
      <c r="F77" s="760">
        <f>IF(L77&lt;&gt;0,MAX(L77,R77,X77,AD77),"NE")</f>
        <v>46148</v>
      </c>
      <c r="G77" s="761" t="str">
        <f t="shared" si="0"/>
        <v>B1</v>
      </c>
      <c r="H77" s="761" t="str">
        <f t="shared" si="11"/>
        <v>MR_DER-1722_26</v>
      </c>
      <c r="I77" s="746" t="str">
        <f>IF(F77="NE",F77,IF(INDEX(K77:CP77,,MATCH(F77,K77:CP77,0)+3)&lt;&gt;0,INDEX(K77:CP77,,MATCH(F77,K77:CP77,0)+3),"ND"))</f>
        <v>ND</v>
      </c>
      <c r="J77" s="746" t="str">
        <f>IF(G77="NE",G77,IF(INDEX(K77:CQ77,,MATCH(G77,K77:CQ77,0)+3)&lt;&gt;0,INDEX(K77:CQ77,,MATCH(G77,K77:CQ77,0)+3),"ND"))</f>
        <v>ND</v>
      </c>
      <c r="K77" s="757" t="s">
        <v>3730</v>
      </c>
      <c r="L77" s="762">
        <v>46051</v>
      </c>
      <c r="M77" s="746" t="s">
        <v>12080</v>
      </c>
      <c r="N77" s="746" t="s">
        <v>5537</v>
      </c>
      <c r="O77" s="746">
        <v>46092</v>
      </c>
      <c r="P77" s="746"/>
      <c r="Q77" s="746" t="s">
        <v>3748</v>
      </c>
      <c r="R77" s="746">
        <v>46112</v>
      </c>
      <c r="S77" s="746" t="s">
        <v>12493</v>
      </c>
      <c r="T77" s="746" t="s">
        <v>5536</v>
      </c>
      <c r="U77" s="746">
        <v>46147</v>
      </c>
      <c r="V77" s="746"/>
      <c r="W77" s="746" t="s">
        <v>5626</v>
      </c>
      <c r="X77" s="746">
        <v>46148</v>
      </c>
      <c r="Y77" s="746" t="s">
        <v>12628</v>
      </c>
      <c r="Z77" s="746"/>
      <c r="AA77" s="746"/>
      <c r="AB77" s="746"/>
      <c r="AC77" s="746"/>
      <c r="AD77" s="746"/>
      <c r="AE77" s="746"/>
    </row>
    <row r="78" spans="1:31" s="731" customFormat="1" hidden="1" x14ac:dyDescent="0.25">
      <c r="A78" s="726"/>
      <c r="B78" s="726"/>
      <c r="C78" s="726"/>
      <c r="D78" s="727"/>
      <c r="E78" s="727"/>
      <c r="F78" s="727"/>
      <c r="G78" s="727"/>
      <c r="H78" s="727"/>
      <c r="I78" s="726"/>
      <c r="J78" s="726"/>
      <c r="K78" s="726"/>
      <c r="L78" s="1472"/>
      <c r="M78" s="1472"/>
    </row>
    <row r="79" spans="1:31" s="725" customFormat="1" ht="15" x14ac:dyDescent="0.25">
      <c r="A79" s="720" t="s">
        <v>12395</v>
      </c>
      <c r="B79" s="719"/>
      <c r="C79" s="719"/>
      <c r="D79" s="720" t="s">
        <v>11448</v>
      </c>
      <c r="E79" s="751" t="s">
        <v>11449</v>
      </c>
      <c r="F79" s="722">
        <f t="shared" si="12"/>
        <v>46098</v>
      </c>
      <c r="G79" s="724" t="str">
        <f t="shared" si="0"/>
        <v>A</v>
      </c>
      <c r="H79" s="724" t="str">
        <f t="shared" si="11"/>
        <v>MR_DER-1647_26</v>
      </c>
      <c r="I79" s="745" t="str">
        <f t="shared" si="13"/>
        <v>ND</v>
      </c>
      <c r="J79" s="745" t="str">
        <f t="shared" si="14"/>
        <v>APROVADO</v>
      </c>
      <c r="K79" s="1565" t="s">
        <v>3730</v>
      </c>
      <c r="L79" s="1566">
        <v>45986</v>
      </c>
      <c r="M79" s="762" t="s">
        <v>11460</v>
      </c>
      <c r="N79" s="762" t="s">
        <v>5537</v>
      </c>
      <c r="O79" s="762"/>
      <c r="P79" s="762"/>
      <c r="Q79" s="762" t="s">
        <v>3748</v>
      </c>
      <c r="R79" s="762">
        <v>46057</v>
      </c>
      <c r="S79" s="762" t="s">
        <v>12087</v>
      </c>
      <c r="T79" s="762" t="s">
        <v>5539</v>
      </c>
      <c r="U79" s="762">
        <v>46092</v>
      </c>
      <c r="V79" s="863"/>
      <c r="W79" s="863" t="s">
        <v>3748</v>
      </c>
      <c r="X79" s="1563">
        <v>46098</v>
      </c>
      <c r="Y79" s="218" t="s">
        <v>12394</v>
      </c>
      <c r="Z79" s="863" t="s">
        <v>5539</v>
      </c>
      <c r="AA79" s="863"/>
      <c r="AB79" s="863"/>
      <c r="AC79" s="863" t="s">
        <v>3748</v>
      </c>
      <c r="AD79" s="863"/>
      <c r="AE79" s="863"/>
    </row>
    <row r="80" spans="1:31" s="764" customFormat="1" ht="15" x14ac:dyDescent="0.25">
      <c r="A80" s="758" t="s">
        <v>8342</v>
      </c>
      <c r="B80" s="757"/>
      <c r="C80" s="757"/>
      <c r="D80" s="758" t="s">
        <v>11448</v>
      </c>
      <c r="E80" s="759" t="s">
        <v>12266</v>
      </c>
      <c r="F80" s="760">
        <f t="shared" ref="F80:F85" si="15">IF(L80&lt;&gt;0,MAX(L80,R80,X80,AD80),"NE")</f>
        <v>46176</v>
      </c>
      <c r="G80" s="761" t="str">
        <f t="shared" ref="G80:G86" si="16">IF($F80="","",INDEX($K80:$FI80,1,MATCH($F80,$K80:$FI80,)-1))</f>
        <v>A</v>
      </c>
      <c r="H80" s="761" t="str">
        <f t="shared" ref="H80:H86" si="17">IF($F80="","",INDEX($K80:$FL80,1,MATCH($F80,$K80:$FL80,)+1))</f>
        <v>MR_DER-1775_26</v>
      </c>
      <c r="I80" s="746" t="str">
        <f t="shared" ref="I80:I85" si="18">IF(F80="NE",F80,IF(INDEX(K80:CP80,,MATCH(F80,K80:CP80,0)+3)&lt;&gt;0,INDEX(K80:CP80,,MATCH(F80,K80:CP80,0)+3),"ND"))</f>
        <v>ND</v>
      </c>
      <c r="J80" s="746" t="str">
        <f t="shared" ref="J80:J85" si="19">IF(G80="NE",G80,IF(INDEX(K80:CQ80,,MATCH(G80,K80:CQ80,0)+3)&lt;&gt;0,INDEX(K80:CQ80,,MATCH(G80,K80:CQ80,0)+3),"ND"))</f>
        <v>ND</v>
      </c>
      <c r="K80" s="757" t="s">
        <v>3730</v>
      </c>
      <c r="L80" s="1564">
        <v>46085</v>
      </c>
      <c r="M80" s="762" t="s">
        <v>12267</v>
      </c>
      <c r="N80" s="762" t="s">
        <v>5536</v>
      </c>
      <c r="O80" s="762">
        <v>45764</v>
      </c>
      <c r="P80" s="762"/>
      <c r="Q80" s="762" t="s">
        <v>3765</v>
      </c>
      <c r="R80" s="762">
        <v>46134</v>
      </c>
      <c r="S80" s="23" t="s">
        <v>12578</v>
      </c>
      <c r="T80" s="762" t="s">
        <v>5537</v>
      </c>
      <c r="U80" s="762">
        <v>45802</v>
      </c>
      <c r="W80" s="764" t="s">
        <v>3748</v>
      </c>
      <c r="X80" s="1071">
        <v>46176</v>
      </c>
      <c r="Y80" s="23" t="s">
        <v>12695</v>
      </c>
    </row>
    <row r="81" spans="1:31" s="725" customFormat="1" ht="15" x14ac:dyDescent="0.25">
      <c r="A81" s="720" t="s">
        <v>8263</v>
      </c>
      <c r="B81" s="719"/>
      <c r="C81" s="719"/>
      <c r="D81" s="720" t="s">
        <v>42</v>
      </c>
      <c r="E81" s="751" t="s">
        <v>4841</v>
      </c>
      <c r="F81" s="722">
        <f t="shared" si="15"/>
        <v>46168</v>
      </c>
      <c r="G81" s="724" t="str">
        <f t="shared" si="16"/>
        <v>A</v>
      </c>
      <c r="H81" s="724" t="str">
        <f t="shared" si="17"/>
        <v>MR_DER-1764_26</v>
      </c>
      <c r="I81" s="745" t="str">
        <f t="shared" si="18"/>
        <v>ND</v>
      </c>
      <c r="J81" s="745" t="str">
        <f t="shared" si="19"/>
        <v>ND</v>
      </c>
      <c r="K81" s="719" t="s">
        <v>3730</v>
      </c>
      <c r="L81" s="752">
        <v>46085</v>
      </c>
      <c r="M81" s="752" t="s">
        <v>12267</v>
      </c>
      <c r="N81" s="752" t="s">
        <v>5536</v>
      </c>
      <c r="O81" s="752">
        <v>46129</v>
      </c>
      <c r="P81" s="752"/>
      <c r="Q81" s="752" t="s">
        <v>3765</v>
      </c>
      <c r="R81" s="752">
        <v>46134</v>
      </c>
      <c r="S81" s="218" t="s">
        <v>12578</v>
      </c>
      <c r="T81" s="752" t="s">
        <v>5539</v>
      </c>
      <c r="U81" s="752">
        <v>45802</v>
      </c>
      <c r="V81" s="752"/>
      <c r="W81" s="752" t="s">
        <v>3748</v>
      </c>
      <c r="X81" s="752">
        <v>46168</v>
      </c>
      <c r="Y81" s="218" t="s">
        <v>12680</v>
      </c>
      <c r="Z81" s="752"/>
      <c r="AA81" s="752"/>
      <c r="AB81" s="752"/>
      <c r="AC81" s="752"/>
      <c r="AD81" s="752"/>
      <c r="AE81" s="752"/>
    </row>
    <row r="82" spans="1:31" s="725" customFormat="1" ht="15" x14ac:dyDescent="0.25">
      <c r="A82" s="720" t="s">
        <v>8263</v>
      </c>
      <c r="B82" s="719"/>
      <c r="C82" s="719"/>
      <c r="D82" s="720" t="s">
        <v>42</v>
      </c>
      <c r="E82" s="751" t="s">
        <v>4842</v>
      </c>
      <c r="F82" s="722">
        <f t="shared" si="15"/>
        <v>46168</v>
      </c>
      <c r="G82" s="724" t="str">
        <f t="shared" si="16"/>
        <v>A</v>
      </c>
      <c r="H82" s="724" t="str">
        <f t="shared" si="17"/>
        <v>MR_DER-1764_26</v>
      </c>
      <c r="I82" s="745" t="str">
        <f t="shared" si="18"/>
        <v>ND</v>
      </c>
      <c r="J82" s="745" t="str">
        <f t="shared" si="19"/>
        <v>ND</v>
      </c>
      <c r="K82" s="719" t="s">
        <v>3730</v>
      </c>
      <c r="L82" s="752">
        <v>46085</v>
      </c>
      <c r="M82" s="752" t="s">
        <v>12267</v>
      </c>
      <c r="N82" s="752" t="s">
        <v>5536</v>
      </c>
      <c r="O82" s="752">
        <v>46129</v>
      </c>
      <c r="P82" s="752"/>
      <c r="Q82" s="752" t="s">
        <v>3765</v>
      </c>
      <c r="R82" s="752">
        <v>46134</v>
      </c>
      <c r="S82" s="218" t="s">
        <v>12578</v>
      </c>
      <c r="T82" s="752" t="s">
        <v>5539</v>
      </c>
      <c r="U82" s="752">
        <v>45802</v>
      </c>
      <c r="V82" s="752"/>
      <c r="W82" s="752" t="s">
        <v>3748</v>
      </c>
      <c r="X82" s="752">
        <v>46168</v>
      </c>
      <c r="Y82" s="218" t="s">
        <v>12680</v>
      </c>
      <c r="Z82" s="752"/>
      <c r="AA82" s="752"/>
      <c r="AB82" s="752"/>
      <c r="AC82" s="752"/>
      <c r="AD82" s="752"/>
      <c r="AE82" s="752"/>
    </row>
    <row r="83" spans="1:31" s="764" customFormat="1" ht="15" x14ac:dyDescent="0.25">
      <c r="A83" s="758" t="s">
        <v>8342</v>
      </c>
      <c r="B83" s="757"/>
      <c r="C83" s="757"/>
      <c r="D83" s="758" t="s">
        <v>42</v>
      </c>
      <c r="E83" s="759" t="s">
        <v>4843</v>
      </c>
      <c r="F83" s="760">
        <f t="shared" si="15"/>
        <v>46176</v>
      </c>
      <c r="G83" s="761" t="str">
        <f t="shared" si="16"/>
        <v>A</v>
      </c>
      <c r="H83" s="761" t="str">
        <f t="shared" si="17"/>
        <v>MR_DER-1775_26</v>
      </c>
      <c r="I83" s="746" t="str">
        <f t="shared" si="18"/>
        <v>ND</v>
      </c>
      <c r="J83" s="746" t="str">
        <f t="shared" si="19"/>
        <v>ND</v>
      </c>
      <c r="K83" s="757" t="s">
        <v>3730</v>
      </c>
      <c r="L83" s="762">
        <v>46085</v>
      </c>
      <c r="M83" s="762" t="s">
        <v>12267</v>
      </c>
      <c r="N83" s="762" t="s">
        <v>5536</v>
      </c>
      <c r="O83" s="762">
        <v>46129</v>
      </c>
      <c r="P83" s="762"/>
      <c r="Q83" s="762" t="s">
        <v>3765</v>
      </c>
      <c r="R83" s="762">
        <v>46134</v>
      </c>
      <c r="S83" s="23" t="s">
        <v>12578</v>
      </c>
      <c r="T83" s="762" t="s">
        <v>5537</v>
      </c>
      <c r="U83" s="762">
        <v>45802</v>
      </c>
      <c r="V83" s="762"/>
      <c r="W83" s="764" t="s">
        <v>3748</v>
      </c>
      <c r="X83" s="1071">
        <v>46176</v>
      </c>
      <c r="Y83" s="23" t="s">
        <v>12695</v>
      </c>
      <c r="Z83" s="762"/>
      <c r="AA83" s="762"/>
      <c r="AB83" s="762"/>
      <c r="AC83" s="762"/>
      <c r="AD83" s="762"/>
      <c r="AE83" s="762"/>
    </row>
    <row r="84" spans="1:31" s="725" customFormat="1" ht="15" x14ac:dyDescent="0.25">
      <c r="A84" s="720" t="s">
        <v>8263</v>
      </c>
      <c r="B84" s="719"/>
      <c r="C84" s="719"/>
      <c r="D84" s="720" t="s">
        <v>42</v>
      </c>
      <c r="E84" s="751" t="s">
        <v>4844</v>
      </c>
      <c r="F84" s="722">
        <f t="shared" si="15"/>
        <v>46168</v>
      </c>
      <c r="G84" s="724" t="str">
        <f t="shared" si="16"/>
        <v>A</v>
      </c>
      <c r="H84" s="724" t="str">
        <f t="shared" si="17"/>
        <v>MR_DER-1764_26</v>
      </c>
      <c r="I84" s="745" t="str">
        <f t="shared" si="18"/>
        <v>ND</v>
      </c>
      <c r="J84" s="745" t="str">
        <f t="shared" si="19"/>
        <v>ND</v>
      </c>
      <c r="K84" s="719" t="s">
        <v>3730</v>
      </c>
      <c r="L84" s="752">
        <v>46085</v>
      </c>
      <c r="M84" s="752" t="s">
        <v>12267</v>
      </c>
      <c r="N84" s="752" t="s">
        <v>5536</v>
      </c>
      <c r="O84" s="752">
        <v>46129</v>
      </c>
      <c r="P84" s="752"/>
      <c r="Q84" s="752" t="s">
        <v>3765</v>
      </c>
      <c r="R84" s="752">
        <v>46134</v>
      </c>
      <c r="S84" s="218" t="s">
        <v>12578</v>
      </c>
      <c r="T84" s="752" t="s">
        <v>5539</v>
      </c>
      <c r="U84" s="752">
        <v>45802</v>
      </c>
      <c r="V84" s="752"/>
      <c r="W84" s="752" t="s">
        <v>3748</v>
      </c>
      <c r="X84" s="752">
        <v>46168</v>
      </c>
      <c r="Y84" s="218" t="s">
        <v>12680</v>
      </c>
      <c r="Z84" s="752"/>
      <c r="AA84" s="752"/>
      <c r="AB84" s="752"/>
      <c r="AC84" s="752"/>
      <c r="AD84" s="752"/>
      <c r="AE84" s="752"/>
    </row>
    <row r="85" spans="1:31" s="725" customFormat="1" ht="15" x14ac:dyDescent="0.25">
      <c r="A85" s="720" t="s">
        <v>8263</v>
      </c>
      <c r="B85" s="719"/>
      <c r="C85" s="719"/>
      <c r="D85" s="720" t="s">
        <v>42</v>
      </c>
      <c r="E85" s="751" t="s">
        <v>4845</v>
      </c>
      <c r="F85" s="722">
        <f t="shared" si="15"/>
        <v>46168</v>
      </c>
      <c r="G85" s="724" t="str">
        <f t="shared" si="16"/>
        <v>A</v>
      </c>
      <c r="H85" s="724" t="str">
        <f t="shared" si="17"/>
        <v>MR_DER-1764_26</v>
      </c>
      <c r="I85" s="745" t="str">
        <f t="shared" si="18"/>
        <v>ND</v>
      </c>
      <c r="J85" s="745" t="str">
        <f t="shared" si="19"/>
        <v>ND</v>
      </c>
      <c r="K85" s="719" t="s">
        <v>3730</v>
      </c>
      <c r="L85" s="752">
        <v>46085</v>
      </c>
      <c r="M85" s="752" t="s">
        <v>12267</v>
      </c>
      <c r="N85" s="752" t="s">
        <v>5536</v>
      </c>
      <c r="O85" s="752">
        <v>46129</v>
      </c>
      <c r="P85" s="752"/>
      <c r="Q85" s="752" t="s">
        <v>3765</v>
      </c>
      <c r="R85" s="752">
        <v>46134</v>
      </c>
      <c r="S85" s="218" t="s">
        <v>12578</v>
      </c>
      <c r="T85" s="752" t="s">
        <v>5539</v>
      </c>
      <c r="U85" s="752">
        <v>45802</v>
      </c>
      <c r="V85" s="752"/>
      <c r="W85" s="752" t="s">
        <v>3748</v>
      </c>
      <c r="X85" s="752">
        <v>46168</v>
      </c>
      <c r="Y85" s="218" t="s">
        <v>12680</v>
      </c>
      <c r="Z85" s="752"/>
      <c r="AA85" s="752"/>
      <c r="AB85" s="752"/>
      <c r="AC85" s="752"/>
      <c r="AD85" s="752"/>
      <c r="AE85" s="752"/>
    </row>
    <row r="86" spans="1:31" s="764" customFormat="1" ht="15" x14ac:dyDescent="0.25">
      <c r="A86" s="758" t="s">
        <v>8342</v>
      </c>
      <c r="B86" s="757"/>
      <c r="C86" s="757"/>
      <c r="D86" s="758" t="s">
        <v>42</v>
      </c>
      <c r="E86" s="759" t="s">
        <v>12577</v>
      </c>
      <c r="F86" s="760">
        <f t="shared" ref="F86" si="20">IF(L86&lt;&gt;0,MAX(L86,R86,X86,AD86),"NE")</f>
        <v>46176</v>
      </c>
      <c r="G86" s="761" t="str">
        <f t="shared" si="16"/>
        <v>A2</v>
      </c>
      <c r="H86" s="761" t="str">
        <f t="shared" si="17"/>
        <v>MR_DER-1775_26</v>
      </c>
      <c r="I86" s="746" t="str">
        <f t="shared" ref="I86" si="21">IF(F86="NE",F86,IF(INDEX(K86:CP86,,MATCH(F86,K86:CP86,0)+3)&lt;&gt;0,INDEX(K86:CP86,,MATCH(F86,K86:CP86,0)+3),"ND"))</f>
        <v>ND</v>
      </c>
      <c r="J86" s="746" t="str">
        <f t="shared" ref="J86" si="22">IF(G86="NE",G86,IF(INDEX(K86:CQ86,,MATCH(G86,K86:CQ86,0)+3)&lt;&gt;0,INDEX(K86:CQ86,,MATCH(G86,K86:CQ86,0)+3),"ND"))</f>
        <v>ND</v>
      </c>
      <c r="K86" s="762" t="s">
        <v>3730</v>
      </c>
      <c r="L86" s="762">
        <v>46134</v>
      </c>
      <c r="M86" s="23" t="s">
        <v>12578</v>
      </c>
      <c r="N86" s="1298" t="s">
        <v>5536</v>
      </c>
      <c r="O86" s="1298">
        <v>46167</v>
      </c>
      <c r="P86" s="1298"/>
      <c r="Q86" s="764" t="s">
        <v>3765</v>
      </c>
      <c r="R86" s="1071">
        <v>46176</v>
      </c>
      <c r="S86" s="23" t="s">
        <v>12695</v>
      </c>
      <c r="T86" s="1298"/>
      <c r="U86" s="1298"/>
      <c r="V86" s="1298"/>
      <c r="W86" s="1298"/>
      <c r="X86" s="1298"/>
      <c r="Y86" s="1298"/>
      <c r="Z86" s="1298"/>
      <c r="AA86" s="1298"/>
      <c r="AB86" s="1298"/>
      <c r="AC86" s="1298"/>
      <c r="AD86" s="1298"/>
      <c r="AE86" s="1298"/>
    </row>
    <row r="87" spans="1:31" s="731" customFormat="1" hidden="1" x14ac:dyDescent="0.25">
      <c r="A87" s="726"/>
      <c r="B87" s="726"/>
      <c r="C87" s="726"/>
      <c r="D87" s="727"/>
      <c r="E87" s="727"/>
      <c r="F87" s="727"/>
      <c r="G87" s="727"/>
      <c r="H87" s="727"/>
      <c r="I87" s="726"/>
      <c r="J87" s="726"/>
      <c r="K87" s="726"/>
      <c r="L87" s="726"/>
      <c r="M87" s="726"/>
    </row>
    <row r="88" spans="1:31" s="725" customFormat="1" ht="15" x14ac:dyDescent="0.25">
      <c r="A88" s="720" t="s">
        <v>8263</v>
      </c>
      <c r="B88" s="719"/>
      <c r="C88" s="719"/>
      <c r="D88" s="720" t="s">
        <v>11456</v>
      </c>
      <c r="E88" s="751" t="s">
        <v>11450</v>
      </c>
      <c r="F88" s="722">
        <f t="shared" si="12"/>
        <v>46134</v>
      </c>
      <c r="G88" s="724" t="str">
        <f t="shared" si="0"/>
        <v>A</v>
      </c>
      <c r="H88" s="724" t="str">
        <f t="shared" si="11"/>
        <v>MR_DER-1691_26</v>
      </c>
      <c r="I88" s="745" t="str">
        <f t="shared" si="13"/>
        <v>ND</v>
      </c>
      <c r="J88" s="745" t="str">
        <f t="shared" si="14"/>
        <v>APROVADO</v>
      </c>
      <c r="K88" s="719" t="s">
        <v>3730</v>
      </c>
      <c r="L88" s="752">
        <v>45986</v>
      </c>
      <c r="M88" s="218" t="s">
        <v>11461</v>
      </c>
      <c r="N88" s="725" t="s">
        <v>5536</v>
      </c>
      <c r="O88" s="1213">
        <v>46044</v>
      </c>
      <c r="Q88" s="719" t="s">
        <v>3765</v>
      </c>
      <c r="R88" s="752">
        <v>46057</v>
      </c>
      <c r="S88" s="218" t="s">
        <v>12086</v>
      </c>
      <c r="T88" s="725" t="s">
        <v>5537</v>
      </c>
      <c r="U88" s="1213">
        <v>46092</v>
      </c>
      <c r="W88" s="719" t="s">
        <v>3748</v>
      </c>
      <c r="X88" s="752">
        <v>46097</v>
      </c>
      <c r="Y88" s="218" t="s">
        <v>12360</v>
      </c>
      <c r="Z88" s="725" t="s">
        <v>5539</v>
      </c>
      <c r="AC88" s="719" t="s">
        <v>3748</v>
      </c>
      <c r="AD88" s="752">
        <v>46134</v>
      </c>
      <c r="AE88" s="218" t="s">
        <v>12557</v>
      </c>
    </row>
    <row r="89" spans="1:31" s="725" customFormat="1" ht="15" x14ac:dyDescent="0.25">
      <c r="A89" s="720" t="s">
        <v>8263</v>
      </c>
      <c r="B89" s="719"/>
      <c r="C89" s="719"/>
      <c r="D89" s="720" t="s">
        <v>11456</v>
      </c>
      <c r="E89" s="751" t="s">
        <v>11451</v>
      </c>
      <c r="F89" s="722">
        <f t="shared" si="12"/>
        <v>46134</v>
      </c>
      <c r="G89" s="724" t="str">
        <f t="shared" si="0"/>
        <v>A</v>
      </c>
      <c r="H89" s="724" t="str">
        <f t="shared" si="11"/>
        <v>MR_DER-1691_26</v>
      </c>
      <c r="I89" s="745" t="str">
        <f t="shared" si="13"/>
        <v>ND</v>
      </c>
      <c r="J89" s="745" t="str">
        <f t="shared" si="14"/>
        <v>APROVADO</v>
      </c>
      <c r="K89" s="719" t="s">
        <v>3730</v>
      </c>
      <c r="L89" s="752">
        <v>45986</v>
      </c>
      <c r="M89" s="218" t="s">
        <v>11461</v>
      </c>
      <c r="N89" s="725" t="s">
        <v>5536</v>
      </c>
      <c r="O89" s="1213">
        <v>46044</v>
      </c>
      <c r="Q89" s="719" t="s">
        <v>3765</v>
      </c>
      <c r="R89" s="752">
        <v>46057</v>
      </c>
      <c r="S89" s="218" t="s">
        <v>12086</v>
      </c>
      <c r="T89" s="725" t="s">
        <v>5537</v>
      </c>
      <c r="U89" s="1213">
        <v>46092</v>
      </c>
      <c r="W89" s="719" t="s">
        <v>3748</v>
      </c>
      <c r="X89" s="752">
        <v>46097</v>
      </c>
      <c r="Y89" s="218" t="s">
        <v>12360</v>
      </c>
      <c r="Z89" s="725" t="s">
        <v>5539</v>
      </c>
      <c r="AC89" s="719" t="s">
        <v>3748</v>
      </c>
      <c r="AD89" s="752">
        <v>46134</v>
      </c>
      <c r="AE89" s="218" t="s">
        <v>12557</v>
      </c>
    </row>
    <row r="90" spans="1:31" s="725" customFormat="1" ht="15" x14ac:dyDescent="0.25">
      <c r="A90" s="720" t="s">
        <v>8263</v>
      </c>
      <c r="B90" s="719"/>
      <c r="C90" s="719"/>
      <c r="D90" s="720" t="s">
        <v>11456</v>
      </c>
      <c r="E90" s="751" t="s">
        <v>11452</v>
      </c>
      <c r="F90" s="722">
        <f t="shared" si="12"/>
        <v>46134</v>
      </c>
      <c r="G90" s="724" t="str">
        <f t="shared" si="0"/>
        <v>A</v>
      </c>
      <c r="H90" s="724" t="str">
        <f t="shared" si="11"/>
        <v>MR_DER-1691_26</v>
      </c>
      <c r="I90" s="745" t="str">
        <f t="shared" si="13"/>
        <v>ND</v>
      </c>
      <c r="J90" s="745" t="str">
        <f t="shared" si="14"/>
        <v>APROVADO</v>
      </c>
      <c r="K90" s="719" t="s">
        <v>3730</v>
      </c>
      <c r="L90" s="752">
        <v>45986</v>
      </c>
      <c r="M90" s="218" t="s">
        <v>11461</v>
      </c>
      <c r="N90" s="725" t="s">
        <v>5536</v>
      </c>
      <c r="O90" s="1213">
        <v>46044</v>
      </c>
      <c r="P90" s="756"/>
      <c r="Q90" s="719" t="s">
        <v>3765</v>
      </c>
      <c r="R90" s="752">
        <v>46057</v>
      </c>
      <c r="S90" s="218" t="s">
        <v>12086</v>
      </c>
      <c r="T90" s="725" t="s">
        <v>5537</v>
      </c>
      <c r="U90" s="1213">
        <v>46092</v>
      </c>
      <c r="V90" s="756"/>
      <c r="W90" s="719" t="s">
        <v>3748</v>
      </c>
      <c r="X90" s="752">
        <v>46097</v>
      </c>
      <c r="Y90" s="218" t="s">
        <v>12360</v>
      </c>
      <c r="Z90" s="725" t="s">
        <v>5539</v>
      </c>
      <c r="AA90" s="719"/>
      <c r="AC90" s="719" t="s">
        <v>3748</v>
      </c>
      <c r="AD90" s="752">
        <v>46134</v>
      </c>
      <c r="AE90" s="218" t="s">
        <v>12557</v>
      </c>
    </row>
    <row r="91" spans="1:31" s="725" customFormat="1" ht="15" x14ac:dyDescent="0.25">
      <c r="A91" s="720" t="s">
        <v>8263</v>
      </c>
      <c r="B91" s="719"/>
      <c r="C91" s="719"/>
      <c r="D91" s="720" t="s">
        <v>11456</v>
      </c>
      <c r="E91" s="751" t="s">
        <v>11453</v>
      </c>
      <c r="F91" s="722">
        <f t="shared" si="12"/>
        <v>46134</v>
      </c>
      <c r="G91" s="724" t="str">
        <f t="shared" si="0"/>
        <v>A</v>
      </c>
      <c r="H91" s="724" t="str">
        <f t="shared" si="11"/>
        <v>MR_DER-1691_26</v>
      </c>
      <c r="I91" s="745" t="str">
        <f t="shared" si="13"/>
        <v>ND</v>
      </c>
      <c r="J91" s="745" t="str">
        <f t="shared" si="14"/>
        <v>APROVADO</v>
      </c>
      <c r="K91" s="719" t="s">
        <v>3730</v>
      </c>
      <c r="L91" s="752">
        <v>45986</v>
      </c>
      <c r="M91" s="218" t="s">
        <v>11461</v>
      </c>
      <c r="N91" s="725" t="s">
        <v>5536</v>
      </c>
      <c r="O91" s="1213">
        <v>46044</v>
      </c>
      <c r="P91" s="756"/>
      <c r="Q91" s="719" t="s">
        <v>3765</v>
      </c>
      <c r="R91" s="752">
        <v>46057</v>
      </c>
      <c r="S91" s="218" t="s">
        <v>12086</v>
      </c>
      <c r="T91" s="725" t="s">
        <v>5537</v>
      </c>
      <c r="U91" s="1213">
        <v>46092</v>
      </c>
      <c r="V91" s="756"/>
      <c r="W91" s="719" t="s">
        <v>3748</v>
      </c>
      <c r="X91" s="752">
        <v>46097</v>
      </c>
      <c r="Y91" s="218" t="s">
        <v>12360</v>
      </c>
      <c r="Z91" s="725" t="s">
        <v>5539</v>
      </c>
      <c r="AA91" s="719"/>
      <c r="AC91" s="719" t="s">
        <v>3748</v>
      </c>
      <c r="AD91" s="752">
        <v>46134</v>
      </c>
      <c r="AE91" s="218" t="s">
        <v>12557</v>
      </c>
    </row>
    <row r="92" spans="1:31" s="725" customFormat="1" ht="15" x14ac:dyDescent="0.25">
      <c r="A92" s="720" t="s">
        <v>8263</v>
      </c>
      <c r="B92" s="719"/>
      <c r="C92" s="719"/>
      <c r="D92" s="720" t="s">
        <v>11456</v>
      </c>
      <c r="E92" s="751" t="s">
        <v>11454</v>
      </c>
      <c r="F92" s="722">
        <f t="shared" si="12"/>
        <v>46134</v>
      </c>
      <c r="G92" s="724" t="str">
        <f t="shared" si="0"/>
        <v>A</v>
      </c>
      <c r="H92" s="724" t="str">
        <f t="shared" si="11"/>
        <v>MR_DER-1691_26</v>
      </c>
      <c r="I92" s="745" t="str">
        <f t="shared" si="13"/>
        <v>ND</v>
      </c>
      <c r="J92" s="745" t="str">
        <f t="shared" si="14"/>
        <v>APROVADO</v>
      </c>
      <c r="K92" s="719" t="s">
        <v>3730</v>
      </c>
      <c r="L92" s="752">
        <v>45986</v>
      </c>
      <c r="M92" s="218" t="s">
        <v>11461</v>
      </c>
      <c r="N92" s="725" t="s">
        <v>5536</v>
      </c>
      <c r="O92" s="1213">
        <v>46044</v>
      </c>
      <c r="P92" s="756"/>
      <c r="Q92" s="719" t="s">
        <v>3765</v>
      </c>
      <c r="R92" s="752">
        <v>46057</v>
      </c>
      <c r="S92" s="218" t="s">
        <v>12086</v>
      </c>
      <c r="T92" s="725" t="s">
        <v>5537</v>
      </c>
      <c r="U92" s="1213">
        <v>46092</v>
      </c>
      <c r="V92" s="756"/>
      <c r="W92" s="719" t="s">
        <v>3748</v>
      </c>
      <c r="X92" s="752">
        <v>46097</v>
      </c>
      <c r="Y92" s="218" t="s">
        <v>12360</v>
      </c>
      <c r="Z92" s="725" t="s">
        <v>5539</v>
      </c>
      <c r="AA92" s="719"/>
      <c r="AC92" s="719" t="s">
        <v>3748</v>
      </c>
      <c r="AD92" s="752">
        <v>46134</v>
      </c>
      <c r="AE92" s="218" t="s">
        <v>12557</v>
      </c>
    </row>
    <row r="93" spans="1:31" s="725" customFormat="1" ht="15" x14ac:dyDescent="0.25">
      <c r="A93" s="720" t="s">
        <v>8263</v>
      </c>
      <c r="B93" s="719"/>
      <c r="C93" s="719"/>
      <c r="D93" s="720" t="s">
        <v>11456</v>
      </c>
      <c r="E93" s="751" t="s">
        <v>12085</v>
      </c>
      <c r="F93" s="722">
        <f>IF(L93&lt;&gt;0,MAX(L93,R93,X93,AD93),"NE")</f>
        <v>46134</v>
      </c>
      <c r="G93" s="724" t="str">
        <f t="shared" si="0"/>
        <v>A</v>
      </c>
      <c r="H93" s="724" t="str">
        <f t="shared" si="11"/>
        <v>MR_DER-1691_26</v>
      </c>
      <c r="I93" s="745" t="str">
        <f>IF(F93="NE",F93,IF(INDEX(K93:CP93,,MATCH(F93,K93:CP93,0)+3)&lt;&gt;0,INDEX(K93:CP93,,MATCH(F93,K93:CP93,0)+3),"ND"))</f>
        <v>ND</v>
      </c>
      <c r="J93" s="745" t="str">
        <f>IF(G93="NE",G93,IF(INDEX(K93:CQ93,,MATCH(G93,K93:CQ93,0)+3)&lt;&gt;0,INDEX(K93:CQ93,,MATCH(G93,K93:CQ93,0)+3),"ND"))</f>
        <v>ND</v>
      </c>
      <c r="K93" s="719" t="s">
        <v>3730</v>
      </c>
      <c r="L93" s="752">
        <v>46057</v>
      </c>
      <c r="M93" s="218" t="s">
        <v>12086</v>
      </c>
      <c r="N93" s="725" t="s">
        <v>5537</v>
      </c>
      <c r="O93" s="1213">
        <v>46092</v>
      </c>
      <c r="P93" s="756"/>
      <c r="Q93" s="719" t="s">
        <v>3748</v>
      </c>
      <c r="R93" s="752">
        <v>46097</v>
      </c>
      <c r="S93" s="218" t="s">
        <v>12360</v>
      </c>
      <c r="T93" s="719"/>
      <c r="U93" s="719"/>
      <c r="V93" s="756"/>
      <c r="W93" s="719"/>
      <c r="X93" s="752"/>
      <c r="Y93" s="756"/>
      <c r="Z93" s="725" t="s">
        <v>5539</v>
      </c>
      <c r="AA93" s="719"/>
      <c r="AC93" s="719" t="s">
        <v>3748</v>
      </c>
      <c r="AD93" s="752">
        <v>46134</v>
      </c>
      <c r="AE93" s="218" t="s">
        <v>12557</v>
      </c>
    </row>
    <row r="94" spans="1:31" s="725" customFormat="1" ht="15" x14ac:dyDescent="0.25">
      <c r="A94" s="720" t="s">
        <v>8263</v>
      </c>
      <c r="B94" s="719"/>
      <c r="C94" s="719"/>
      <c r="D94" s="720" t="s">
        <v>11457</v>
      </c>
      <c r="E94" s="751" t="s">
        <v>11455</v>
      </c>
      <c r="F94" s="722">
        <f t="shared" si="12"/>
        <v>46134</v>
      </c>
      <c r="G94" s="724" t="str">
        <f t="shared" si="0"/>
        <v>A</v>
      </c>
      <c r="H94" s="724" t="str">
        <f t="shared" si="11"/>
        <v>MR_DER-1691_26</v>
      </c>
      <c r="I94" s="745" t="str">
        <f t="shared" si="13"/>
        <v>ND</v>
      </c>
      <c r="J94" s="745" t="str">
        <f t="shared" si="14"/>
        <v>APROVADO</v>
      </c>
      <c r="K94" s="719" t="s">
        <v>3730</v>
      </c>
      <c r="L94" s="752">
        <v>45986</v>
      </c>
      <c r="M94" s="218" t="s">
        <v>11461</v>
      </c>
      <c r="N94" s="725" t="s">
        <v>5536</v>
      </c>
      <c r="O94" s="1213">
        <v>46044</v>
      </c>
      <c r="P94" s="756"/>
      <c r="Q94" s="719" t="s">
        <v>3765</v>
      </c>
      <c r="R94" s="752">
        <v>46057</v>
      </c>
      <c r="S94" s="218" t="s">
        <v>12086</v>
      </c>
      <c r="T94" s="725" t="s">
        <v>5537</v>
      </c>
      <c r="U94" s="1213">
        <v>46092</v>
      </c>
      <c r="V94" s="756"/>
      <c r="W94" s="719" t="s">
        <v>3748</v>
      </c>
      <c r="X94" s="752">
        <v>46097</v>
      </c>
      <c r="Y94" s="218" t="s">
        <v>12360</v>
      </c>
      <c r="Z94" s="719" t="s">
        <v>5539</v>
      </c>
      <c r="AA94" s="752">
        <v>45763</v>
      </c>
      <c r="AC94" s="719" t="s">
        <v>3748</v>
      </c>
      <c r="AD94" s="752">
        <v>46134</v>
      </c>
      <c r="AE94" s="218" t="s">
        <v>12557</v>
      </c>
    </row>
    <row r="95" spans="1:31" s="731" customFormat="1" hidden="1" x14ac:dyDescent="0.25">
      <c r="A95" s="726"/>
      <c r="B95" s="726"/>
      <c r="C95" s="726"/>
      <c r="D95" s="727"/>
      <c r="E95" s="727"/>
      <c r="F95" s="727"/>
      <c r="G95" s="727"/>
      <c r="H95" s="727"/>
      <c r="I95" s="726"/>
      <c r="J95" s="726"/>
      <c r="K95" s="726"/>
      <c r="L95" s="726"/>
      <c r="M95" s="726"/>
      <c r="N95" s="728"/>
      <c r="O95" s="728"/>
      <c r="P95" s="729"/>
      <c r="Q95" s="730"/>
      <c r="R95" s="730"/>
      <c r="S95" s="730"/>
      <c r="T95" s="728"/>
      <c r="U95" s="728"/>
      <c r="V95" s="729"/>
      <c r="W95" s="730"/>
      <c r="X95" s="730"/>
      <c r="Y95" s="730"/>
      <c r="Z95" s="728"/>
      <c r="AA95" s="728"/>
      <c r="AC95" s="757"/>
      <c r="AD95" s="757"/>
      <c r="AE95" s="757"/>
    </row>
    <row r="96" spans="1:31" s="725" customFormat="1" ht="15" x14ac:dyDescent="0.25">
      <c r="A96" s="720" t="s">
        <v>8263</v>
      </c>
      <c r="B96" s="719"/>
      <c r="C96" s="719"/>
      <c r="D96" s="720" t="s">
        <v>12370</v>
      </c>
      <c r="E96" s="751" t="s">
        <v>12371</v>
      </c>
      <c r="F96" s="722">
        <f t="shared" ref="F96:F105" si="23">IF(L96&lt;&gt;0,MAX(L96,R96,X96,AD96),"NE")</f>
        <v>46140</v>
      </c>
      <c r="G96" s="724" t="str">
        <f t="shared" si="0"/>
        <v>A</v>
      </c>
      <c r="H96" s="724" t="str">
        <f t="shared" si="11"/>
        <v>MR_DER-1708_26</v>
      </c>
      <c r="I96" s="745" t="str">
        <f t="shared" ref="I96:I105" si="24">IF(F96="NE",F96,IF(INDEX(K96:CP96,,MATCH(F96,K96:CP96,0)+3)&lt;&gt;0,INDEX(K96:CP96,,MATCH(F96,K96:CP96,0)+3),"ND"))</f>
        <v>ND</v>
      </c>
      <c r="J96" s="745" t="str">
        <f t="shared" ref="J96:J105" si="25">IF(G96="NE",G96,IF(INDEX(K96:CQ96,,MATCH(G96,K96:CQ96,0)+3)&lt;&gt;0,INDEX(K96:CQ96,,MATCH(G96,K96:CQ96,0)+3),"ND"))</f>
        <v>ND</v>
      </c>
      <c r="K96" s="719" t="s">
        <v>3730</v>
      </c>
      <c r="L96" s="752">
        <v>46098</v>
      </c>
      <c r="M96" s="218" t="s">
        <v>12381</v>
      </c>
      <c r="N96" s="752" t="s">
        <v>5536</v>
      </c>
      <c r="O96" s="752">
        <v>46129</v>
      </c>
      <c r="P96" s="752"/>
      <c r="Q96" s="752" t="s">
        <v>3765</v>
      </c>
      <c r="R96" s="752">
        <v>46134</v>
      </c>
      <c r="S96" s="218" t="s">
        <v>12556</v>
      </c>
      <c r="T96" s="752" t="s">
        <v>5539</v>
      </c>
      <c r="U96" s="752">
        <v>46139</v>
      </c>
      <c r="V96" s="752"/>
      <c r="W96" s="752" t="s">
        <v>3748</v>
      </c>
      <c r="X96" s="752">
        <v>46140</v>
      </c>
      <c r="Y96" s="218" t="s">
        <v>12595</v>
      </c>
      <c r="Z96" s="752"/>
      <c r="AA96" s="752"/>
      <c r="AB96" s="752"/>
      <c r="AC96" s="719"/>
      <c r="AD96" s="719"/>
      <c r="AE96" s="719"/>
    </row>
    <row r="97" spans="1:27" s="725" customFormat="1" ht="15" x14ac:dyDescent="0.25">
      <c r="A97" s="720" t="s">
        <v>8263</v>
      </c>
      <c r="B97" s="719"/>
      <c r="C97" s="719"/>
      <c r="D97" s="720" t="s">
        <v>12370</v>
      </c>
      <c r="E97" s="751" t="s">
        <v>12372</v>
      </c>
      <c r="F97" s="722">
        <f t="shared" si="23"/>
        <v>46140</v>
      </c>
      <c r="G97" s="724" t="str">
        <f t="shared" si="0"/>
        <v>A</v>
      </c>
      <c r="H97" s="724" t="str">
        <f t="shared" si="11"/>
        <v>MR_DER-1708_26</v>
      </c>
      <c r="I97" s="745" t="str">
        <f t="shared" si="24"/>
        <v>ND</v>
      </c>
      <c r="J97" s="745" t="str">
        <f t="shared" si="25"/>
        <v>ND</v>
      </c>
      <c r="K97" s="719" t="s">
        <v>3730</v>
      </c>
      <c r="L97" s="752">
        <v>46098</v>
      </c>
      <c r="M97" s="218" t="s">
        <v>12381</v>
      </c>
      <c r="N97" s="752" t="s">
        <v>5536</v>
      </c>
      <c r="O97" s="752">
        <v>46129</v>
      </c>
      <c r="P97" s="752"/>
      <c r="Q97" s="752" t="s">
        <v>3765</v>
      </c>
      <c r="R97" s="752">
        <v>46134</v>
      </c>
      <c r="S97" s="218" t="s">
        <v>12556</v>
      </c>
      <c r="T97" s="752" t="s">
        <v>5539</v>
      </c>
      <c r="U97" s="752">
        <v>46139</v>
      </c>
      <c r="V97" s="752"/>
      <c r="W97" s="752" t="s">
        <v>3748</v>
      </c>
      <c r="X97" s="752">
        <v>46140</v>
      </c>
      <c r="Y97" s="218" t="s">
        <v>12595</v>
      </c>
      <c r="Z97" s="752"/>
      <c r="AA97" s="752"/>
    </row>
    <row r="98" spans="1:27" s="725" customFormat="1" ht="15" x14ac:dyDescent="0.25">
      <c r="A98" s="720" t="s">
        <v>8263</v>
      </c>
      <c r="B98" s="719"/>
      <c r="C98" s="719"/>
      <c r="D98" s="720" t="s">
        <v>12370</v>
      </c>
      <c r="E98" s="751" t="s">
        <v>12373</v>
      </c>
      <c r="F98" s="722">
        <f t="shared" si="23"/>
        <v>46140</v>
      </c>
      <c r="G98" s="724" t="str">
        <f t="shared" si="0"/>
        <v>A</v>
      </c>
      <c r="H98" s="724" t="str">
        <f t="shared" si="11"/>
        <v>MR_DER-1708_26</v>
      </c>
      <c r="I98" s="745" t="str">
        <f t="shared" si="24"/>
        <v>ND</v>
      </c>
      <c r="J98" s="745" t="str">
        <f t="shared" si="25"/>
        <v>ND</v>
      </c>
      <c r="K98" s="719" t="s">
        <v>3730</v>
      </c>
      <c r="L98" s="752">
        <v>46098</v>
      </c>
      <c r="M98" s="218" t="s">
        <v>12381</v>
      </c>
      <c r="N98" s="752" t="s">
        <v>5536</v>
      </c>
      <c r="O98" s="752">
        <v>46129</v>
      </c>
      <c r="P98" s="752"/>
      <c r="Q98" s="752" t="s">
        <v>3765</v>
      </c>
      <c r="R98" s="752">
        <v>46134</v>
      </c>
      <c r="S98" s="218" t="s">
        <v>12556</v>
      </c>
      <c r="T98" s="752" t="s">
        <v>5539</v>
      </c>
      <c r="U98" s="752">
        <v>46139</v>
      </c>
      <c r="V98" s="752"/>
      <c r="W98" s="752" t="s">
        <v>3748</v>
      </c>
      <c r="X98" s="752">
        <v>46140</v>
      </c>
      <c r="Y98" s="218" t="s">
        <v>12595</v>
      </c>
      <c r="Z98" s="752"/>
      <c r="AA98" s="752"/>
    </row>
    <row r="99" spans="1:27" s="725" customFormat="1" ht="15" x14ac:dyDescent="0.25">
      <c r="A99" s="720" t="s">
        <v>8263</v>
      </c>
      <c r="B99" s="719"/>
      <c r="C99" s="719"/>
      <c r="D99" s="720" t="s">
        <v>12370</v>
      </c>
      <c r="E99" s="751" t="s">
        <v>12374</v>
      </c>
      <c r="F99" s="722">
        <f t="shared" si="23"/>
        <v>46140</v>
      </c>
      <c r="G99" s="724" t="str">
        <f t="shared" si="0"/>
        <v>A</v>
      </c>
      <c r="H99" s="724" t="str">
        <f t="shared" si="11"/>
        <v>MR_DER-1708_26</v>
      </c>
      <c r="I99" s="745" t="str">
        <f t="shared" si="24"/>
        <v>ND</v>
      </c>
      <c r="J99" s="745" t="str">
        <f t="shared" si="25"/>
        <v>ND</v>
      </c>
      <c r="K99" s="719" t="s">
        <v>3730</v>
      </c>
      <c r="L99" s="752">
        <v>46098</v>
      </c>
      <c r="M99" s="218" t="s">
        <v>12381</v>
      </c>
      <c r="N99" s="752" t="s">
        <v>5536</v>
      </c>
      <c r="O99" s="752">
        <v>46129</v>
      </c>
      <c r="P99" s="752"/>
      <c r="Q99" s="752" t="s">
        <v>3765</v>
      </c>
      <c r="R99" s="752">
        <v>46134</v>
      </c>
      <c r="S99" s="218" t="s">
        <v>12556</v>
      </c>
      <c r="T99" s="752" t="s">
        <v>5539</v>
      </c>
      <c r="U99" s="752">
        <v>46139</v>
      </c>
      <c r="V99" s="752"/>
      <c r="W99" s="752" t="s">
        <v>3748</v>
      </c>
      <c r="X99" s="752">
        <v>46140</v>
      </c>
      <c r="Y99" s="218" t="s">
        <v>12595</v>
      </c>
      <c r="Z99" s="752"/>
      <c r="AA99" s="752"/>
    </row>
    <row r="100" spans="1:27" s="725" customFormat="1" ht="15" x14ac:dyDescent="0.25">
      <c r="A100" s="720" t="s">
        <v>8263</v>
      </c>
      <c r="B100" s="719"/>
      <c r="C100" s="719"/>
      <c r="D100" s="720" t="s">
        <v>12370</v>
      </c>
      <c r="E100" s="751" t="s">
        <v>12375</v>
      </c>
      <c r="F100" s="722">
        <f t="shared" si="23"/>
        <v>46140</v>
      </c>
      <c r="G100" s="724" t="str">
        <f t="shared" si="0"/>
        <v>A</v>
      </c>
      <c r="H100" s="724" t="str">
        <f t="shared" si="11"/>
        <v>MR_DER-1708_26</v>
      </c>
      <c r="I100" s="745" t="str">
        <f t="shared" si="24"/>
        <v>ND</v>
      </c>
      <c r="J100" s="745" t="str">
        <f t="shared" si="25"/>
        <v>ND</v>
      </c>
      <c r="K100" s="719" t="s">
        <v>3730</v>
      </c>
      <c r="L100" s="752">
        <v>46098</v>
      </c>
      <c r="M100" s="218" t="s">
        <v>12381</v>
      </c>
      <c r="N100" s="752" t="s">
        <v>5536</v>
      </c>
      <c r="O100" s="752">
        <v>46129</v>
      </c>
      <c r="P100" s="752"/>
      <c r="Q100" s="752" t="s">
        <v>3765</v>
      </c>
      <c r="R100" s="752">
        <v>46134</v>
      </c>
      <c r="S100" s="218" t="s">
        <v>12556</v>
      </c>
      <c r="T100" s="752" t="s">
        <v>5539</v>
      </c>
      <c r="U100" s="752">
        <v>46139</v>
      </c>
      <c r="V100" s="752"/>
      <c r="W100" s="752" t="s">
        <v>3748</v>
      </c>
      <c r="X100" s="752">
        <v>46140</v>
      </c>
      <c r="Y100" s="218" t="s">
        <v>12595</v>
      </c>
      <c r="Z100" s="752"/>
      <c r="AA100" s="752"/>
    </row>
    <row r="101" spans="1:27" s="725" customFormat="1" ht="15" x14ac:dyDescent="0.25">
      <c r="A101" s="720" t="s">
        <v>8263</v>
      </c>
      <c r="B101" s="719"/>
      <c r="C101" s="719"/>
      <c r="D101" s="720" t="s">
        <v>12370</v>
      </c>
      <c r="E101" s="751" t="s">
        <v>12376</v>
      </c>
      <c r="F101" s="722">
        <f t="shared" si="23"/>
        <v>46140</v>
      </c>
      <c r="G101" s="724" t="str">
        <f t="shared" si="0"/>
        <v>A</v>
      </c>
      <c r="H101" s="724" t="str">
        <f t="shared" si="11"/>
        <v>MR_DER-1708_26</v>
      </c>
      <c r="I101" s="745" t="str">
        <f t="shared" si="24"/>
        <v>ND</v>
      </c>
      <c r="J101" s="745" t="str">
        <f t="shared" si="25"/>
        <v>ND</v>
      </c>
      <c r="K101" s="719" t="s">
        <v>3730</v>
      </c>
      <c r="L101" s="752">
        <v>46098</v>
      </c>
      <c r="M101" s="218" t="s">
        <v>12381</v>
      </c>
      <c r="N101" s="752" t="s">
        <v>5536</v>
      </c>
      <c r="O101" s="752">
        <v>46129</v>
      </c>
      <c r="P101" s="752"/>
      <c r="Q101" s="752" t="s">
        <v>3765</v>
      </c>
      <c r="R101" s="752">
        <v>46134</v>
      </c>
      <c r="S101" s="218" t="s">
        <v>12556</v>
      </c>
      <c r="T101" s="752" t="s">
        <v>5539</v>
      </c>
      <c r="U101" s="752">
        <v>46139</v>
      </c>
      <c r="V101" s="752"/>
      <c r="W101" s="752" t="s">
        <v>3748</v>
      </c>
      <c r="X101" s="752">
        <v>46140</v>
      </c>
      <c r="Y101" s="218" t="s">
        <v>12595</v>
      </c>
      <c r="Z101" s="752"/>
      <c r="AA101" s="752"/>
    </row>
    <row r="102" spans="1:27" s="725" customFormat="1" ht="15" x14ac:dyDescent="0.25">
      <c r="A102" s="720" t="s">
        <v>8263</v>
      </c>
      <c r="B102" s="719"/>
      <c r="C102" s="719"/>
      <c r="D102" s="720" t="s">
        <v>12370</v>
      </c>
      <c r="E102" s="751" t="s">
        <v>12377</v>
      </c>
      <c r="F102" s="722">
        <f t="shared" si="23"/>
        <v>46140</v>
      </c>
      <c r="G102" s="724" t="str">
        <f t="shared" si="0"/>
        <v>A</v>
      </c>
      <c r="H102" s="724" t="str">
        <f t="shared" si="11"/>
        <v>MR_DER-1708_26</v>
      </c>
      <c r="I102" s="745" t="str">
        <f t="shared" si="24"/>
        <v>ND</v>
      </c>
      <c r="J102" s="745" t="str">
        <f t="shared" si="25"/>
        <v>ND</v>
      </c>
      <c r="K102" s="719" t="s">
        <v>3730</v>
      </c>
      <c r="L102" s="752">
        <v>46098</v>
      </c>
      <c r="M102" s="218" t="s">
        <v>12381</v>
      </c>
      <c r="N102" s="752" t="s">
        <v>5536</v>
      </c>
      <c r="O102" s="752">
        <v>46129</v>
      </c>
      <c r="P102" s="752"/>
      <c r="Q102" s="752" t="s">
        <v>3765</v>
      </c>
      <c r="R102" s="752">
        <v>46134</v>
      </c>
      <c r="S102" s="218" t="s">
        <v>12556</v>
      </c>
      <c r="T102" s="752" t="s">
        <v>5539</v>
      </c>
      <c r="U102" s="752">
        <v>46139</v>
      </c>
      <c r="V102" s="752"/>
      <c r="W102" s="752" t="s">
        <v>3748</v>
      </c>
      <c r="X102" s="752">
        <v>46140</v>
      </c>
      <c r="Y102" s="218" t="s">
        <v>12595</v>
      </c>
      <c r="Z102" s="752"/>
      <c r="AA102" s="752"/>
    </row>
    <row r="103" spans="1:27" s="725" customFormat="1" ht="15" x14ac:dyDescent="0.25">
      <c r="A103" s="720" t="s">
        <v>8263</v>
      </c>
      <c r="B103" s="719"/>
      <c r="C103" s="719"/>
      <c r="D103" s="720" t="s">
        <v>12370</v>
      </c>
      <c r="E103" s="751" t="s">
        <v>12378</v>
      </c>
      <c r="F103" s="722">
        <f t="shared" si="23"/>
        <v>46140</v>
      </c>
      <c r="G103" s="724" t="str">
        <f t="shared" si="0"/>
        <v>A</v>
      </c>
      <c r="H103" s="724" t="str">
        <f t="shared" si="11"/>
        <v>MR_DER-1708_26</v>
      </c>
      <c r="I103" s="745" t="str">
        <f t="shared" si="24"/>
        <v>ND</v>
      </c>
      <c r="J103" s="745" t="str">
        <f t="shared" si="25"/>
        <v>ND</v>
      </c>
      <c r="K103" s="719" t="s">
        <v>3730</v>
      </c>
      <c r="L103" s="752">
        <v>46098</v>
      </c>
      <c r="M103" s="218" t="s">
        <v>12381</v>
      </c>
      <c r="N103" s="752" t="s">
        <v>5536</v>
      </c>
      <c r="O103" s="752">
        <v>46129</v>
      </c>
      <c r="P103" s="752"/>
      <c r="Q103" s="752" t="s">
        <v>3765</v>
      </c>
      <c r="R103" s="752">
        <v>46134</v>
      </c>
      <c r="S103" s="218" t="s">
        <v>12556</v>
      </c>
      <c r="T103" s="752" t="s">
        <v>5539</v>
      </c>
      <c r="U103" s="752">
        <v>46139</v>
      </c>
      <c r="V103" s="752"/>
      <c r="W103" s="752" t="s">
        <v>3748</v>
      </c>
      <c r="X103" s="752">
        <v>46140</v>
      </c>
      <c r="Y103" s="218" t="s">
        <v>12595</v>
      </c>
      <c r="Z103" s="752"/>
      <c r="AA103" s="752"/>
    </row>
    <row r="104" spans="1:27" s="725" customFormat="1" ht="15" x14ac:dyDescent="0.25">
      <c r="A104" s="720" t="s">
        <v>8263</v>
      </c>
      <c r="B104" s="719"/>
      <c r="C104" s="719"/>
      <c r="D104" s="720" t="s">
        <v>12370</v>
      </c>
      <c r="E104" s="751" t="s">
        <v>12379</v>
      </c>
      <c r="F104" s="722">
        <f t="shared" si="23"/>
        <v>46140</v>
      </c>
      <c r="G104" s="724" t="str">
        <f t="shared" si="0"/>
        <v>A</v>
      </c>
      <c r="H104" s="724" t="str">
        <f t="shared" si="11"/>
        <v>MR_DER-1708_26</v>
      </c>
      <c r="I104" s="745" t="str">
        <f t="shared" si="24"/>
        <v>ND</v>
      </c>
      <c r="J104" s="745" t="str">
        <f t="shared" si="25"/>
        <v>ND</v>
      </c>
      <c r="K104" s="719" t="s">
        <v>3730</v>
      </c>
      <c r="L104" s="752">
        <v>46098</v>
      </c>
      <c r="M104" s="218" t="s">
        <v>12381</v>
      </c>
      <c r="N104" s="752" t="s">
        <v>5536</v>
      </c>
      <c r="O104" s="752">
        <v>46129</v>
      </c>
      <c r="P104" s="752"/>
      <c r="Q104" s="752" t="s">
        <v>3765</v>
      </c>
      <c r="R104" s="752">
        <v>46134</v>
      </c>
      <c r="S104" s="218" t="s">
        <v>12556</v>
      </c>
      <c r="T104" s="752" t="s">
        <v>5539</v>
      </c>
      <c r="U104" s="752">
        <v>46139</v>
      </c>
      <c r="V104" s="752"/>
      <c r="W104" s="752" t="s">
        <v>3748</v>
      </c>
      <c r="X104" s="752">
        <v>46140</v>
      </c>
      <c r="Y104" s="218" t="s">
        <v>12595</v>
      </c>
      <c r="Z104" s="752"/>
      <c r="AA104" s="752"/>
    </row>
    <row r="105" spans="1:27" s="725" customFormat="1" ht="15" x14ac:dyDescent="0.25">
      <c r="A105" s="720" t="s">
        <v>8263</v>
      </c>
      <c r="B105" s="719"/>
      <c r="C105" s="719"/>
      <c r="D105" s="720" t="s">
        <v>12370</v>
      </c>
      <c r="E105" s="751" t="s">
        <v>12380</v>
      </c>
      <c r="F105" s="722">
        <f t="shared" si="23"/>
        <v>46140</v>
      </c>
      <c r="G105" s="724" t="str">
        <f t="shared" si="0"/>
        <v>A</v>
      </c>
      <c r="H105" s="724" t="str">
        <f t="shared" si="11"/>
        <v>MR_DER-1708_26</v>
      </c>
      <c r="I105" s="745" t="str">
        <f t="shared" si="24"/>
        <v>ND</v>
      </c>
      <c r="J105" s="745" t="str">
        <f t="shared" si="25"/>
        <v>ND</v>
      </c>
      <c r="K105" s="719" t="s">
        <v>3730</v>
      </c>
      <c r="L105" s="752">
        <v>46098</v>
      </c>
      <c r="M105" s="218" t="s">
        <v>12381</v>
      </c>
      <c r="N105" s="752" t="s">
        <v>5536</v>
      </c>
      <c r="O105" s="752">
        <v>46129</v>
      </c>
      <c r="P105" s="752"/>
      <c r="Q105" s="752" t="s">
        <v>3765</v>
      </c>
      <c r="R105" s="752">
        <v>46134</v>
      </c>
      <c r="S105" s="218" t="s">
        <v>12556</v>
      </c>
      <c r="T105" s="752" t="s">
        <v>5539</v>
      </c>
      <c r="U105" s="752">
        <v>46139</v>
      </c>
      <c r="V105" s="752"/>
      <c r="W105" s="752" t="s">
        <v>3748</v>
      </c>
      <c r="X105" s="752">
        <v>46140</v>
      </c>
      <c r="Y105" s="218" t="s">
        <v>12595</v>
      </c>
      <c r="Z105" s="752"/>
      <c r="AA105" s="752"/>
    </row>
    <row r="106" spans="1:27" s="731" customFormat="1" hidden="1" x14ac:dyDescent="0.25">
      <c r="A106" s="726"/>
      <c r="B106" s="726"/>
      <c r="C106" s="726"/>
      <c r="D106" s="727"/>
      <c r="E106" s="727"/>
      <c r="F106" s="727"/>
      <c r="G106" s="727"/>
      <c r="H106" s="727"/>
      <c r="I106" s="726"/>
      <c r="J106" s="726"/>
      <c r="K106" s="726"/>
      <c r="L106" s="726"/>
      <c r="M106" s="726"/>
      <c r="N106" s="728"/>
      <c r="O106" s="728"/>
      <c r="P106" s="729"/>
      <c r="Q106" s="730"/>
      <c r="R106" s="730"/>
      <c r="S106" s="730"/>
      <c r="T106" s="728"/>
      <c r="U106" s="728"/>
      <c r="V106" s="729"/>
      <c r="W106" s="730"/>
      <c r="X106" s="730"/>
      <c r="Y106" s="730"/>
      <c r="Z106" s="728"/>
      <c r="AA106" s="728"/>
    </row>
    <row r="107" spans="1:27" s="731" customFormat="1" hidden="1" x14ac:dyDescent="0.25">
      <c r="A107" s="742"/>
      <c r="B107" s="742"/>
      <c r="C107" s="742"/>
      <c r="D107" s="743" t="s">
        <v>10</v>
      </c>
      <c r="E107" s="744" t="s">
        <v>4683</v>
      </c>
      <c r="F107" s="722" t="str">
        <f>IF(L107&lt;&gt;0,MAX(L107,R107,X107,AD107),"NE")</f>
        <v>NE</v>
      </c>
      <c r="G107" s="724" t="e">
        <f t="shared" si="0"/>
        <v>#N/A</v>
      </c>
      <c r="H107" s="724" t="e">
        <f t="shared" si="11"/>
        <v>#N/A</v>
      </c>
      <c r="I107" s="745" t="str">
        <f>IF(F107="NE",F107,IF(INDEX(K107:CP107,,MATCH(F107,K107:CP107,0)+3)&lt;&gt;0,INDEX(K107:CP107,,MATCH(F107,K107:CP107,0)+3),"ND"))</f>
        <v>NE</v>
      </c>
      <c r="J107" s="746" t="e">
        <f>IF(G107="NE",G107,IF(INDEX(K107:CQ107,,MATCH(G107,K107:CQ107,0)+3)&lt;&gt;0,INDEX(K107:CQ107,,MATCH(G107,K107:CQ107,0)+3),"ND"))</f>
        <v>#N/A</v>
      </c>
      <c r="K107" s="742"/>
      <c r="L107" s="742"/>
      <c r="M107" s="742"/>
      <c r="N107" s="742"/>
      <c r="O107" s="742"/>
      <c r="P107" s="742"/>
      <c r="Q107" s="742"/>
      <c r="R107" s="742"/>
      <c r="S107" s="742"/>
      <c r="T107" s="742"/>
      <c r="U107" s="742"/>
      <c r="V107" s="742"/>
      <c r="W107" s="742"/>
      <c r="X107" s="742"/>
      <c r="Y107" s="742"/>
      <c r="Z107" s="742"/>
      <c r="AA107" s="742"/>
    </row>
    <row r="108" spans="1:27" s="731" customFormat="1" hidden="1" x14ac:dyDescent="0.25">
      <c r="A108" s="726"/>
      <c r="B108" s="726"/>
      <c r="C108" s="726"/>
      <c r="D108" s="727"/>
      <c r="E108" s="727"/>
      <c r="F108" s="727"/>
      <c r="G108" s="727"/>
      <c r="H108" s="727"/>
      <c r="I108" s="726"/>
      <c r="J108" s="726"/>
      <c r="K108" s="726"/>
      <c r="L108" s="726"/>
      <c r="M108" s="726"/>
      <c r="N108" s="728"/>
      <c r="O108" s="728"/>
      <c r="P108" s="729"/>
      <c r="Q108" s="730"/>
      <c r="R108" s="730"/>
      <c r="S108" s="730"/>
      <c r="T108" s="728"/>
      <c r="U108" s="728"/>
      <c r="V108" s="729"/>
      <c r="W108" s="730"/>
      <c r="X108" s="730"/>
      <c r="Y108" s="730"/>
      <c r="Z108" s="728"/>
      <c r="AA108" s="728"/>
    </row>
    <row r="109" spans="1:27" s="731" customFormat="1" hidden="1" x14ac:dyDescent="0.25">
      <c r="A109" s="742"/>
      <c r="B109" s="742"/>
      <c r="C109" s="742"/>
      <c r="D109" s="743" t="s">
        <v>11</v>
      </c>
      <c r="E109" s="744" t="s">
        <v>4684</v>
      </c>
      <c r="F109" s="722" t="str">
        <f>IF(L109&lt;&gt;0,MAX(L109,R109,X109,AD109),"NE")</f>
        <v>NE</v>
      </c>
      <c r="G109" s="724" t="e">
        <f t="shared" si="0"/>
        <v>#N/A</v>
      </c>
      <c r="H109" s="724" t="e">
        <f t="shared" si="11"/>
        <v>#N/A</v>
      </c>
      <c r="I109" s="745" t="str">
        <f>IF(F109="NE",F109,IF(INDEX(K109:CP109,,MATCH(F109,K109:CP109,0)+3)&lt;&gt;0,INDEX(K109:CP109,,MATCH(F109,K109:CP109,0)+3),"ND"))</f>
        <v>NE</v>
      </c>
      <c r="J109" s="746" t="e">
        <f>IF(G109="NE",G109,IF(INDEX(K109:CQ109,,MATCH(G109,K109:CQ109,0)+3)&lt;&gt;0,INDEX(K109:CQ109,,MATCH(G109,K109:CQ109,0)+3),"ND"))</f>
        <v>#N/A</v>
      </c>
      <c r="K109" s="742"/>
      <c r="L109" s="742"/>
      <c r="M109" s="742"/>
      <c r="N109" s="742"/>
      <c r="O109" s="742"/>
      <c r="P109" s="742"/>
      <c r="Q109" s="742"/>
      <c r="R109" s="742"/>
      <c r="S109" s="742"/>
      <c r="T109" s="742"/>
      <c r="U109" s="742"/>
      <c r="V109" s="742"/>
      <c r="W109" s="742"/>
      <c r="X109" s="742"/>
      <c r="Y109" s="742"/>
      <c r="Z109" s="742"/>
      <c r="AA109" s="742"/>
    </row>
    <row r="110" spans="1:27" s="731" customFormat="1" hidden="1" x14ac:dyDescent="0.25">
      <c r="A110" s="726"/>
      <c r="B110" s="726"/>
      <c r="C110" s="726"/>
      <c r="D110" s="727"/>
      <c r="E110" s="727"/>
      <c r="F110" s="727"/>
      <c r="G110" s="727"/>
      <c r="H110" s="727"/>
      <c r="I110" s="726"/>
      <c r="J110" s="726"/>
      <c r="K110" s="726"/>
      <c r="L110" s="726"/>
      <c r="M110" s="726"/>
      <c r="N110" s="728"/>
      <c r="O110" s="728"/>
      <c r="P110" s="729"/>
      <c r="Q110" s="730"/>
      <c r="R110" s="730"/>
      <c r="S110" s="730"/>
      <c r="T110" s="728"/>
      <c r="U110" s="728"/>
      <c r="V110" s="729"/>
      <c r="W110" s="730"/>
      <c r="X110" s="730"/>
      <c r="Y110" s="730"/>
      <c r="Z110" s="728"/>
      <c r="AA110" s="728"/>
    </row>
    <row r="111" spans="1:27" s="725" customFormat="1" hidden="1" x14ac:dyDescent="0.2">
      <c r="A111" s="720" t="s">
        <v>8263</v>
      </c>
      <c r="B111" s="719" t="s">
        <v>8257</v>
      </c>
      <c r="C111" s="719"/>
      <c r="D111" s="720" t="s">
        <v>12</v>
      </c>
      <c r="E111" s="751" t="s">
        <v>4685</v>
      </c>
      <c r="F111" s="722">
        <f>IF(L111&lt;&gt;0,MAX(L111,R111,X111,AD111),"NE")</f>
        <v>45265</v>
      </c>
      <c r="G111" s="724" t="str">
        <f t="shared" si="0"/>
        <v>A</v>
      </c>
      <c r="H111" s="724" t="str">
        <f t="shared" si="11"/>
        <v>MR.DER-0487_23-Entrega Final</v>
      </c>
      <c r="I111" s="745" t="str">
        <f>IF(F111="NE",F111,IF(INDEX(K111:CP111,,MATCH(F111,K111:CP111,0)+3)&lt;&gt;0,INDEX(K111:CP111,,MATCH(F111,K111:CP111,0)+3),"ND"))</f>
        <v>ASSINADO</v>
      </c>
      <c r="J111" s="746" t="str">
        <f>IF(G111="NE",G111,IF(INDEX(K111:CQ111,,MATCH(G111,K111:CQ111,0)+3)&lt;&gt;0,INDEX(K111:CQ111,,MATCH(G111,K111:CQ111,0)+3),"ND"))</f>
        <v>ND</v>
      </c>
      <c r="K111" s="719" t="s">
        <v>3730</v>
      </c>
      <c r="L111" s="752">
        <v>45012</v>
      </c>
      <c r="M111" s="754" t="s">
        <v>6698</v>
      </c>
      <c r="N111" s="719" t="s">
        <v>5539</v>
      </c>
      <c r="O111" s="752">
        <v>45063</v>
      </c>
      <c r="P111" s="754" t="s">
        <v>6808</v>
      </c>
      <c r="Q111" s="719" t="s">
        <v>3748</v>
      </c>
      <c r="R111" s="752">
        <v>45133</v>
      </c>
      <c r="S111" s="754" t="s">
        <v>6764</v>
      </c>
      <c r="T111" s="719"/>
      <c r="U111" s="719"/>
      <c r="V111" s="754" t="s">
        <v>6808</v>
      </c>
      <c r="W111" s="719" t="s">
        <v>3748</v>
      </c>
      <c r="X111" s="752">
        <v>45265</v>
      </c>
      <c r="Y111" s="754" t="s">
        <v>6981</v>
      </c>
      <c r="Z111" s="719"/>
      <c r="AA111" s="719" t="s">
        <v>6913</v>
      </c>
    </row>
    <row r="112" spans="1:27" s="731" customFormat="1" hidden="1" x14ac:dyDescent="0.25">
      <c r="A112" s="726"/>
      <c r="B112" s="726"/>
      <c r="C112" s="726"/>
      <c r="D112" s="727"/>
      <c r="E112" s="727"/>
      <c r="F112" s="727"/>
      <c r="G112" s="727"/>
      <c r="H112" s="727"/>
      <c r="I112" s="726"/>
      <c r="J112" s="726"/>
      <c r="K112" s="726"/>
      <c r="L112" s="726"/>
      <c r="M112" s="726"/>
      <c r="N112" s="728"/>
      <c r="O112" s="728"/>
      <c r="P112" s="729"/>
      <c r="Q112" s="730"/>
      <c r="R112" s="730"/>
      <c r="S112" s="730"/>
      <c r="T112" s="728"/>
      <c r="U112" s="728"/>
      <c r="V112" s="729"/>
      <c r="W112" s="730"/>
      <c r="X112" s="730"/>
      <c r="Y112" s="730"/>
      <c r="Z112" s="728"/>
      <c r="AA112" s="728"/>
    </row>
    <row r="113" spans="1:27" s="725" customFormat="1" hidden="1" x14ac:dyDescent="0.2">
      <c r="A113" s="720" t="s">
        <v>8263</v>
      </c>
      <c r="B113" s="719" t="s">
        <v>8257</v>
      </c>
      <c r="C113" s="719"/>
      <c r="D113" s="720" t="s">
        <v>13</v>
      </c>
      <c r="E113" s="751" t="s">
        <v>4686</v>
      </c>
      <c r="F113" s="722">
        <f>IF(L113&lt;&gt;0,MAX(L113,R113,X113,AD113),"NE")</f>
        <v>45265</v>
      </c>
      <c r="G113" s="724" t="str">
        <f t="shared" si="0"/>
        <v>A</v>
      </c>
      <c r="H113" s="724" t="str">
        <f t="shared" si="11"/>
        <v>MR.DER-0487_23-Entrega Final</v>
      </c>
      <c r="I113" s="745" t="str">
        <f>IF(F113="NE",F113,IF(INDEX(K113:CP113,,MATCH(F113,K113:CP113,0)+3)&lt;&gt;0,INDEX(K113:CP113,,MATCH(F113,K113:CP113,0)+3),"ND"))</f>
        <v>ASSINADO</v>
      </c>
      <c r="J113" s="746" t="str">
        <f>IF(G113="NE",G113,IF(INDEX(K113:CQ113,,MATCH(G113,K113:CQ113,0)+3)&lt;&gt;0,INDEX(K113:CQ113,,MATCH(G113,K113:CQ113,0)+3),"ND"))</f>
        <v>ND</v>
      </c>
      <c r="K113" s="719" t="s">
        <v>3730</v>
      </c>
      <c r="L113" s="752">
        <v>45012</v>
      </c>
      <c r="M113" s="754" t="s">
        <v>6698</v>
      </c>
      <c r="N113" s="719" t="s">
        <v>5539</v>
      </c>
      <c r="O113" s="752">
        <v>45063</v>
      </c>
      <c r="P113" s="754" t="s">
        <v>6808</v>
      </c>
      <c r="Q113" s="719" t="s">
        <v>3748</v>
      </c>
      <c r="R113" s="752">
        <v>45133</v>
      </c>
      <c r="S113" s="754" t="s">
        <v>6764</v>
      </c>
      <c r="T113" s="719"/>
      <c r="U113" s="719"/>
      <c r="V113" s="754" t="s">
        <v>6808</v>
      </c>
      <c r="W113" s="719" t="s">
        <v>3748</v>
      </c>
      <c r="X113" s="752">
        <v>45265</v>
      </c>
      <c r="Y113" s="754" t="s">
        <v>6981</v>
      </c>
      <c r="Z113" s="719"/>
      <c r="AA113" s="719" t="s">
        <v>6913</v>
      </c>
    </row>
    <row r="114" spans="1:27" s="731" customFormat="1" hidden="1" x14ac:dyDescent="0.25">
      <c r="A114" s="726"/>
      <c r="B114" s="726"/>
      <c r="C114" s="726"/>
      <c r="D114" s="727"/>
      <c r="E114" s="727"/>
      <c r="F114" s="727"/>
      <c r="G114" s="727"/>
      <c r="H114" s="727"/>
      <c r="I114" s="726"/>
      <c r="J114" s="726"/>
      <c r="K114" s="726"/>
      <c r="L114" s="726"/>
      <c r="M114" s="726"/>
      <c r="N114" s="728"/>
      <c r="O114" s="728"/>
      <c r="P114" s="729"/>
      <c r="Q114" s="730"/>
      <c r="R114" s="730"/>
      <c r="S114" s="730"/>
      <c r="T114" s="728"/>
      <c r="U114" s="728"/>
      <c r="V114" s="729"/>
      <c r="W114" s="730"/>
      <c r="X114" s="730"/>
      <c r="Y114" s="730"/>
      <c r="Z114" s="728"/>
      <c r="AA114" s="728"/>
    </row>
    <row r="115" spans="1:27" s="764" customFormat="1" hidden="1" x14ac:dyDescent="0.2">
      <c r="A115" s="758" t="s">
        <v>9037</v>
      </c>
      <c r="B115" s="757"/>
      <c r="C115" s="757" t="s">
        <v>8257</v>
      </c>
      <c r="D115" s="758" t="s">
        <v>8156</v>
      </c>
      <c r="E115" s="759" t="s">
        <v>4627</v>
      </c>
      <c r="F115" s="760">
        <f t="shared" ref="F115:F122" si="26">IF(L115&lt;&gt;0,MAX(L115,R115,X115,AD115),"NE")</f>
        <v>44848</v>
      </c>
      <c r="G115" s="761" t="str">
        <f t="shared" ref="G115:G195" si="27">IF($F115="","",INDEX($K115:$FI115,1,MATCH($F115,$K115:$FI115,)-1))</f>
        <v>A2</v>
      </c>
      <c r="H115" s="761" t="str">
        <f t="shared" si="11"/>
        <v>MR.DER-0058_22</v>
      </c>
      <c r="I115" s="746">
        <f t="shared" ref="I115:I122" si="28">IF(F115="NE",F115,IF(INDEX(K115:CP115,,MATCH(F115,K115:CP115,0)+3)&lt;&gt;0,INDEX(K115:CP115,,MATCH(F115,K115:CP115,0)+3),"ND"))</f>
        <v>44895</v>
      </c>
      <c r="J115" s="746" t="str">
        <f t="shared" ref="J115:J128" si="29">IF(G115="NE",G115,IF(INDEX(K115:CQ115,,MATCH(G115,K115:CQ115,0)+3)&lt;&gt;0,INDEX(K115:CQ115,,MATCH(G115,K115:CQ115,0)+3),"ND"))</f>
        <v>APROVADO COM RESSALVAS</v>
      </c>
      <c r="K115" s="757" t="s">
        <v>3730</v>
      </c>
      <c r="L115" s="762">
        <v>44797</v>
      </c>
      <c r="M115" s="763" t="s">
        <v>3737</v>
      </c>
      <c r="N115" s="757" t="s">
        <v>5536</v>
      </c>
      <c r="O115" s="762">
        <v>44847</v>
      </c>
      <c r="P115" s="763" t="s">
        <v>5644</v>
      </c>
      <c r="Q115" s="757" t="s">
        <v>3765</v>
      </c>
      <c r="R115" s="762">
        <v>44848</v>
      </c>
      <c r="S115" s="765" t="s">
        <v>5559</v>
      </c>
      <c r="T115" s="766" t="s">
        <v>5537</v>
      </c>
      <c r="U115" s="762">
        <v>44895</v>
      </c>
      <c r="V115" s="765" t="s">
        <v>5635</v>
      </c>
    </row>
    <row r="116" spans="1:27" s="764" customFormat="1" hidden="1" x14ac:dyDescent="0.2">
      <c r="A116" s="758" t="s">
        <v>9037</v>
      </c>
      <c r="B116" s="757"/>
      <c r="C116" s="757" t="s">
        <v>8257</v>
      </c>
      <c r="D116" s="758" t="s">
        <v>8156</v>
      </c>
      <c r="E116" s="759" t="s">
        <v>4628</v>
      </c>
      <c r="F116" s="760">
        <f t="shared" si="26"/>
        <v>44848</v>
      </c>
      <c r="G116" s="761" t="str">
        <f t="shared" si="27"/>
        <v>A2</v>
      </c>
      <c r="H116" s="761" t="str">
        <f t="shared" si="11"/>
        <v>MR.DER-0058_22</v>
      </c>
      <c r="I116" s="746">
        <f t="shared" si="28"/>
        <v>44895</v>
      </c>
      <c r="J116" s="746" t="str">
        <f t="shared" si="29"/>
        <v>APROVADO COM RESSALVAS</v>
      </c>
      <c r="K116" s="757" t="s">
        <v>3730</v>
      </c>
      <c r="L116" s="762">
        <v>44797</v>
      </c>
      <c r="M116" s="763" t="s">
        <v>3737</v>
      </c>
      <c r="N116" s="757" t="s">
        <v>5536</v>
      </c>
      <c r="O116" s="762">
        <v>44847</v>
      </c>
      <c r="P116" s="763" t="s">
        <v>5644</v>
      </c>
      <c r="Q116" s="757" t="s">
        <v>3765</v>
      </c>
      <c r="R116" s="762">
        <v>44848</v>
      </c>
      <c r="S116" s="765" t="s">
        <v>5559</v>
      </c>
      <c r="T116" s="766" t="s">
        <v>5537</v>
      </c>
      <c r="U116" s="762">
        <v>44895</v>
      </c>
      <c r="V116" s="765" t="s">
        <v>5635</v>
      </c>
    </row>
    <row r="117" spans="1:27" s="764" customFormat="1" hidden="1" x14ac:dyDescent="0.2">
      <c r="A117" s="758" t="s">
        <v>9037</v>
      </c>
      <c r="B117" s="757"/>
      <c r="C117" s="757" t="s">
        <v>8257</v>
      </c>
      <c r="D117" s="758" t="s">
        <v>8156</v>
      </c>
      <c r="E117" s="759" t="s">
        <v>4629</v>
      </c>
      <c r="F117" s="760">
        <f t="shared" si="26"/>
        <v>44848</v>
      </c>
      <c r="G117" s="761" t="str">
        <f t="shared" si="27"/>
        <v>A2</v>
      </c>
      <c r="H117" s="761" t="str">
        <f t="shared" si="11"/>
        <v>MR.DER-0058_22</v>
      </c>
      <c r="I117" s="746">
        <f t="shared" si="28"/>
        <v>44895</v>
      </c>
      <c r="J117" s="746" t="str">
        <f t="shared" si="29"/>
        <v>APROVADO COM RESSALVAS</v>
      </c>
      <c r="K117" s="757" t="s">
        <v>3730</v>
      </c>
      <c r="L117" s="762">
        <v>44797</v>
      </c>
      <c r="M117" s="763" t="s">
        <v>3737</v>
      </c>
      <c r="N117" s="757" t="s">
        <v>5536</v>
      </c>
      <c r="O117" s="762">
        <v>44847</v>
      </c>
      <c r="P117" s="763" t="s">
        <v>5644</v>
      </c>
      <c r="Q117" s="757" t="s">
        <v>3765</v>
      </c>
      <c r="R117" s="762">
        <v>44848</v>
      </c>
      <c r="S117" s="765" t="s">
        <v>5559</v>
      </c>
      <c r="T117" s="766" t="s">
        <v>5537</v>
      </c>
      <c r="U117" s="762">
        <v>44895</v>
      </c>
      <c r="V117" s="765" t="s">
        <v>5635</v>
      </c>
    </row>
    <row r="118" spans="1:27" s="764" customFormat="1" hidden="1" x14ac:dyDescent="0.2">
      <c r="A118" s="758" t="s">
        <v>9037</v>
      </c>
      <c r="B118" s="757"/>
      <c r="C118" s="757" t="s">
        <v>8257</v>
      </c>
      <c r="D118" s="758" t="s">
        <v>8156</v>
      </c>
      <c r="E118" s="759" t="s">
        <v>4630</v>
      </c>
      <c r="F118" s="760">
        <f t="shared" si="26"/>
        <v>44848</v>
      </c>
      <c r="G118" s="761" t="str">
        <f t="shared" si="27"/>
        <v>A2</v>
      </c>
      <c r="H118" s="761" t="str">
        <f t="shared" si="11"/>
        <v>MR.DER-0058_22</v>
      </c>
      <c r="I118" s="746">
        <f t="shared" si="28"/>
        <v>44895</v>
      </c>
      <c r="J118" s="746" t="str">
        <f t="shared" si="29"/>
        <v>APROVADO COM RESSALVAS</v>
      </c>
      <c r="K118" s="757" t="s">
        <v>3730</v>
      </c>
      <c r="L118" s="762">
        <v>44797</v>
      </c>
      <c r="M118" s="763" t="s">
        <v>3737</v>
      </c>
      <c r="N118" s="757" t="s">
        <v>5536</v>
      </c>
      <c r="O118" s="762">
        <v>44847</v>
      </c>
      <c r="P118" s="763" t="s">
        <v>5644</v>
      </c>
      <c r="Q118" s="757" t="s">
        <v>3765</v>
      </c>
      <c r="R118" s="762">
        <v>44848</v>
      </c>
      <c r="S118" s="765" t="s">
        <v>5559</v>
      </c>
      <c r="T118" s="766" t="s">
        <v>5537</v>
      </c>
      <c r="U118" s="762">
        <v>44895</v>
      </c>
      <c r="V118" s="765" t="s">
        <v>5635</v>
      </c>
    </row>
    <row r="119" spans="1:27" s="764" customFormat="1" hidden="1" x14ac:dyDescent="0.2">
      <c r="A119" s="758" t="s">
        <v>9037</v>
      </c>
      <c r="B119" s="757"/>
      <c r="C119" s="757" t="s">
        <v>8257</v>
      </c>
      <c r="D119" s="758" t="s">
        <v>8156</v>
      </c>
      <c r="E119" s="759" t="s">
        <v>4631</v>
      </c>
      <c r="F119" s="760">
        <f t="shared" si="26"/>
        <v>44848</v>
      </c>
      <c r="G119" s="761" t="str">
        <f t="shared" si="27"/>
        <v>A2</v>
      </c>
      <c r="H119" s="761" t="str">
        <f t="shared" si="11"/>
        <v>MR.DER-0058_22</v>
      </c>
      <c r="I119" s="746">
        <f t="shared" si="28"/>
        <v>44895</v>
      </c>
      <c r="J119" s="746" t="str">
        <f t="shared" si="29"/>
        <v>APROVADO COM RESSALVAS</v>
      </c>
      <c r="K119" s="757" t="s">
        <v>3730</v>
      </c>
      <c r="L119" s="762">
        <v>44797</v>
      </c>
      <c r="M119" s="763" t="s">
        <v>3737</v>
      </c>
      <c r="N119" s="757" t="s">
        <v>5536</v>
      </c>
      <c r="O119" s="762">
        <v>44847</v>
      </c>
      <c r="P119" s="763" t="s">
        <v>5644</v>
      </c>
      <c r="Q119" s="757" t="s">
        <v>3765</v>
      </c>
      <c r="R119" s="762">
        <v>44848</v>
      </c>
      <c r="S119" s="765" t="s">
        <v>5559</v>
      </c>
      <c r="T119" s="766" t="s">
        <v>5537</v>
      </c>
      <c r="U119" s="762">
        <v>44895</v>
      </c>
      <c r="V119" s="765" t="s">
        <v>5635</v>
      </c>
    </row>
    <row r="120" spans="1:27" s="764" customFormat="1" hidden="1" x14ac:dyDescent="0.2">
      <c r="A120" s="758" t="s">
        <v>9037</v>
      </c>
      <c r="B120" s="757"/>
      <c r="C120" s="757" t="s">
        <v>8257</v>
      </c>
      <c r="D120" s="758" t="s">
        <v>8156</v>
      </c>
      <c r="E120" s="759" t="s">
        <v>4632</v>
      </c>
      <c r="F120" s="760">
        <f t="shared" si="26"/>
        <v>44848</v>
      </c>
      <c r="G120" s="761" t="str">
        <f t="shared" si="27"/>
        <v>A2</v>
      </c>
      <c r="H120" s="761" t="str">
        <f t="shared" si="11"/>
        <v>MR.DER-0058_22</v>
      </c>
      <c r="I120" s="746">
        <f t="shared" si="28"/>
        <v>44895</v>
      </c>
      <c r="J120" s="746" t="str">
        <f t="shared" si="29"/>
        <v>APROVADO COM RESSALVAS</v>
      </c>
      <c r="K120" s="757" t="s">
        <v>3730</v>
      </c>
      <c r="L120" s="762">
        <v>44797</v>
      </c>
      <c r="M120" s="763" t="s">
        <v>3737</v>
      </c>
      <c r="N120" s="757" t="s">
        <v>5536</v>
      </c>
      <c r="O120" s="762">
        <v>44847</v>
      </c>
      <c r="P120" s="763" t="s">
        <v>5644</v>
      </c>
      <c r="Q120" s="757" t="s">
        <v>3765</v>
      </c>
      <c r="R120" s="762">
        <v>44848</v>
      </c>
      <c r="S120" s="765" t="s">
        <v>5559</v>
      </c>
      <c r="T120" s="766" t="s">
        <v>5537</v>
      </c>
      <c r="U120" s="762">
        <v>44895</v>
      </c>
      <c r="V120" s="765" t="s">
        <v>5635</v>
      </c>
    </row>
    <row r="121" spans="1:27" s="764" customFormat="1" hidden="1" x14ac:dyDescent="0.2">
      <c r="A121" s="758" t="s">
        <v>9037</v>
      </c>
      <c r="B121" s="757"/>
      <c r="C121" s="757" t="s">
        <v>8257</v>
      </c>
      <c r="D121" s="758" t="s">
        <v>8156</v>
      </c>
      <c r="E121" s="759" t="s">
        <v>4633</v>
      </c>
      <c r="F121" s="760">
        <f t="shared" si="26"/>
        <v>44848</v>
      </c>
      <c r="G121" s="761" t="str">
        <f t="shared" si="27"/>
        <v>A2</v>
      </c>
      <c r="H121" s="761" t="str">
        <f t="shared" si="11"/>
        <v>MR.DER-0058_22</v>
      </c>
      <c r="I121" s="746">
        <f t="shared" si="28"/>
        <v>44895</v>
      </c>
      <c r="J121" s="746" t="str">
        <f t="shared" si="29"/>
        <v>APROVADO COM RESSALVAS</v>
      </c>
      <c r="K121" s="757" t="s">
        <v>3730</v>
      </c>
      <c r="L121" s="762">
        <v>44797</v>
      </c>
      <c r="M121" s="763" t="s">
        <v>3737</v>
      </c>
      <c r="N121" s="757" t="s">
        <v>5536</v>
      </c>
      <c r="O121" s="762">
        <v>44847</v>
      </c>
      <c r="P121" s="763" t="s">
        <v>5644</v>
      </c>
      <c r="Q121" s="757" t="s">
        <v>3765</v>
      </c>
      <c r="R121" s="762">
        <v>44848</v>
      </c>
      <c r="S121" s="765" t="s">
        <v>5559</v>
      </c>
      <c r="T121" s="766" t="s">
        <v>5537</v>
      </c>
      <c r="U121" s="762">
        <v>44895</v>
      </c>
      <c r="V121" s="765" t="s">
        <v>5635</v>
      </c>
    </row>
    <row r="122" spans="1:27" s="764" customFormat="1" hidden="1" x14ac:dyDescent="0.2">
      <c r="A122" s="758" t="s">
        <v>9037</v>
      </c>
      <c r="B122" s="757"/>
      <c r="C122" s="757" t="s">
        <v>8257</v>
      </c>
      <c r="D122" s="758" t="s">
        <v>8156</v>
      </c>
      <c r="E122" s="759" t="s">
        <v>4634</v>
      </c>
      <c r="F122" s="760">
        <f t="shared" si="26"/>
        <v>44848</v>
      </c>
      <c r="G122" s="761" t="str">
        <f t="shared" si="27"/>
        <v>A2</v>
      </c>
      <c r="H122" s="761" t="str">
        <f t="shared" si="11"/>
        <v>MR.DER-0058_22</v>
      </c>
      <c r="I122" s="746">
        <f t="shared" si="28"/>
        <v>44895</v>
      </c>
      <c r="J122" s="746" t="str">
        <f t="shared" si="29"/>
        <v>APROVADO COM RESSALVAS</v>
      </c>
      <c r="K122" s="757" t="s">
        <v>3730</v>
      </c>
      <c r="L122" s="762">
        <v>44797</v>
      </c>
      <c r="M122" s="763" t="s">
        <v>3737</v>
      </c>
      <c r="N122" s="757" t="s">
        <v>5536</v>
      </c>
      <c r="O122" s="762">
        <v>44847</v>
      </c>
      <c r="P122" s="763" t="s">
        <v>5644</v>
      </c>
      <c r="Q122" s="757" t="s">
        <v>3765</v>
      </c>
      <c r="R122" s="762">
        <v>44848</v>
      </c>
      <c r="S122" s="765" t="s">
        <v>5559</v>
      </c>
      <c r="T122" s="766" t="s">
        <v>5537</v>
      </c>
      <c r="U122" s="762">
        <v>44895</v>
      </c>
      <c r="V122" s="765" t="s">
        <v>5635</v>
      </c>
    </row>
    <row r="123" spans="1:27" s="764" customFormat="1" hidden="1" x14ac:dyDescent="0.2">
      <c r="A123" s="758" t="s">
        <v>9037</v>
      </c>
      <c r="B123" s="757"/>
      <c r="C123" s="757" t="s">
        <v>8257</v>
      </c>
      <c r="D123" s="758" t="s">
        <v>8156</v>
      </c>
      <c r="E123" s="759" t="s">
        <v>4635</v>
      </c>
      <c r="F123" s="760">
        <f t="shared" ref="F123:F128" si="30">IF(L123&lt;&gt;0,MAX(L123,R123,X123,AD123),"NE")</f>
        <v>44848</v>
      </c>
      <c r="G123" s="761" t="str">
        <f t="shared" si="27"/>
        <v>A2</v>
      </c>
      <c r="H123" s="761" t="str">
        <f t="shared" si="11"/>
        <v>MR.DER-0058_22</v>
      </c>
      <c r="I123" s="746">
        <f t="shared" ref="I123:I128" si="31">IF(F123="NE",F123,IF(INDEX(K123:CP123,,MATCH(F123,K123:CP123,0)+3)&lt;&gt;0,INDEX(K123:CP123,,MATCH(F123,K123:CP123,0)+3),"ND"))</f>
        <v>44895</v>
      </c>
      <c r="J123" s="746" t="str">
        <f t="shared" si="29"/>
        <v>APROVADO COM RESSALVAS</v>
      </c>
      <c r="K123" s="757" t="s">
        <v>3730</v>
      </c>
      <c r="L123" s="762">
        <v>44797</v>
      </c>
      <c r="M123" s="763" t="s">
        <v>3737</v>
      </c>
      <c r="N123" s="757" t="s">
        <v>5536</v>
      </c>
      <c r="O123" s="762">
        <v>44847</v>
      </c>
      <c r="P123" s="763" t="s">
        <v>5644</v>
      </c>
      <c r="Q123" s="757" t="s">
        <v>3765</v>
      </c>
      <c r="R123" s="762">
        <v>44848</v>
      </c>
      <c r="S123" s="765" t="s">
        <v>5559</v>
      </c>
      <c r="T123" s="766" t="s">
        <v>5537</v>
      </c>
      <c r="U123" s="762">
        <v>44895</v>
      </c>
      <c r="V123" s="765" t="s">
        <v>5635</v>
      </c>
    </row>
    <row r="124" spans="1:27" s="764" customFormat="1" hidden="1" x14ac:dyDescent="0.2">
      <c r="A124" s="758" t="s">
        <v>9037</v>
      </c>
      <c r="B124" s="757"/>
      <c r="C124" s="757" t="s">
        <v>8257</v>
      </c>
      <c r="D124" s="758" t="s">
        <v>8156</v>
      </c>
      <c r="E124" s="759" t="s">
        <v>4636</v>
      </c>
      <c r="F124" s="760">
        <f t="shared" si="30"/>
        <v>44848</v>
      </c>
      <c r="G124" s="761" t="str">
        <f t="shared" si="27"/>
        <v>A2</v>
      </c>
      <c r="H124" s="761" t="str">
        <f t="shared" si="11"/>
        <v>MR.DER-0058_22</v>
      </c>
      <c r="I124" s="746">
        <f t="shared" si="31"/>
        <v>44895</v>
      </c>
      <c r="J124" s="746" t="str">
        <f t="shared" si="29"/>
        <v>APROVADO COM RESSALVAS</v>
      </c>
      <c r="K124" s="757" t="s">
        <v>3730</v>
      </c>
      <c r="L124" s="762">
        <v>44797</v>
      </c>
      <c r="M124" s="763" t="s">
        <v>3737</v>
      </c>
      <c r="N124" s="757" t="s">
        <v>5536</v>
      </c>
      <c r="O124" s="762">
        <v>44847</v>
      </c>
      <c r="P124" s="763" t="s">
        <v>5644</v>
      </c>
      <c r="Q124" s="757" t="s">
        <v>3765</v>
      </c>
      <c r="R124" s="762">
        <v>44848</v>
      </c>
      <c r="S124" s="765" t="s">
        <v>5559</v>
      </c>
      <c r="T124" s="766" t="s">
        <v>5537</v>
      </c>
      <c r="U124" s="762">
        <v>44895</v>
      </c>
      <c r="V124" s="765" t="s">
        <v>5635</v>
      </c>
    </row>
    <row r="125" spans="1:27" s="764" customFormat="1" hidden="1" x14ac:dyDescent="0.2">
      <c r="A125" s="758" t="s">
        <v>9037</v>
      </c>
      <c r="B125" s="757"/>
      <c r="C125" s="757" t="s">
        <v>8257</v>
      </c>
      <c r="D125" s="758" t="s">
        <v>8156</v>
      </c>
      <c r="E125" s="759" t="s">
        <v>4637</v>
      </c>
      <c r="F125" s="760">
        <f t="shared" si="30"/>
        <v>44848</v>
      </c>
      <c r="G125" s="761" t="str">
        <f t="shared" si="27"/>
        <v>A2</v>
      </c>
      <c r="H125" s="761" t="str">
        <f t="shared" si="11"/>
        <v>MR.DER-0058_22</v>
      </c>
      <c r="I125" s="746">
        <f t="shared" si="31"/>
        <v>44895</v>
      </c>
      <c r="J125" s="746" t="str">
        <f t="shared" si="29"/>
        <v>APROVADO COM RESSALVAS</v>
      </c>
      <c r="K125" s="757" t="s">
        <v>3730</v>
      </c>
      <c r="L125" s="762">
        <v>44797</v>
      </c>
      <c r="M125" s="763" t="s">
        <v>3737</v>
      </c>
      <c r="N125" s="757" t="s">
        <v>5536</v>
      </c>
      <c r="O125" s="762">
        <v>44847</v>
      </c>
      <c r="P125" s="763" t="s">
        <v>5644</v>
      </c>
      <c r="Q125" s="757" t="s">
        <v>3765</v>
      </c>
      <c r="R125" s="762">
        <v>44848</v>
      </c>
      <c r="S125" s="765" t="s">
        <v>5559</v>
      </c>
      <c r="T125" s="766" t="s">
        <v>5537</v>
      </c>
      <c r="U125" s="762">
        <v>44895</v>
      </c>
      <c r="V125" s="765" t="s">
        <v>5635</v>
      </c>
    </row>
    <row r="126" spans="1:27" s="764" customFormat="1" hidden="1" x14ac:dyDescent="0.2">
      <c r="A126" s="758" t="s">
        <v>9037</v>
      </c>
      <c r="B126" s="757"/>
      <c r="C126" s="757" t="s">
        <v>8257</v>
      </c>
      <c r="D126" s="758" t="s">
        <v>8156</v>
      </c>
      <c r="E126" s="759" t="s">
        <v>4638</v>
      </c>
      <c r="F126" s="760">
        <f t="shared" si="30"/>
        <v>44848</v>
      </c>
      <c r="G126" s="761" t="str">
        <f t="shared" si="27"/>
        <v>A2</v>
      </c>
      <c r="H126" s="761" t="str">
        <f t="shared" si="11"/>
        <v>MR.DER-0058_22</v>
      </c>
      <c r="I126" s="746">
        <f t="shared" si="31"/>
        <v>44895</v>
      </c>
      <c r="J126" s="746" t="str">
        <f t="shared" si="29"/>
        <v>APROVADO COM RESSALVAS</v>
      </c>
      <c r="K126" s="757" t="s">
        <v>3730</v>
      </c>
      <c r="L126" s="762">
        <v>44797</v>
      </c>
      <c r="M126" s="763" t="s">
        <v>3737</v>
      </c>
      <c r="N126" s="757" t="s">
        <v>5536</v>
      </c>
      <c r="O126" s="762">
        <v>44847</v>
      </c>
      <c r="P126" s="763" t="s">
        <v>5644</v>
      </c>
      <c r="Q126" s="757" t="s">
        <v>3765</v>
      </c>
      <c r="R126" s="762">
        <v>44848</v>
      </c>
      <c r="S126" s="765" t="s">
        <v>5559</v>
      </c>
      <c r="T126" s="766" t="s">
        <v>5537</v>
      </c>
      <c r="U126" s="762">
        <v>44895</v>
      </c>
      <c r="V126" s="765" t="s">
        <v>5635</v>
      </c>
    </row>
    <row r="127" spans="1:27" s="764" customFormat="1" hidden="1" x14ac:dyDescent="0.25">
      <c r="A127" s="758" t="s">
        <v>9037</v>
      </c>
      <c r="B127" s="757"/>
      <c r="C127" s="757" t="s">
        <v>8257</v>
      </c>
      <c r="D127" s="758" t="s">
        <v>8156</v>
      </c>
      <c r="E127" s="759" t="s">
        <v>5557</v>
      </c>
      <c r="F127" s="760">
        <f t="shared" si="30"/>
        <v>44848</v>
      </c>
      <c r="G127" s="761" t="str">
        <f t="shared" si="27"/>
        <v>A1</v>
      </c>
      <c r="H127" s="761" t="str">
        <f t="shared" si="11"/>
        <v>MR.DER-0058_22</v>
      </c>
      <c r="I127" s="746">
        <f t="shared" si="31"/>
        <v>44895</v>
      </c>
      <c r="J127" s="746" t="str">
        <f t="shared" si="29"/>
        <v>APROVADO COM RESSALVAS</v>
      </c>
      <c r="K127" s="757" t="s">
        <v>3730</v>
      </c>
      <c r="L127" s="762">
        <v>44848</v>
      </c>
      <c r="M127" s="763" t="s">
        <v>5559</v>
      </c>
      <c r="N127" s="766" t="s">
        <v>5537</v>
      </c>
      <c r="O127" s="762">
        <v>44895</v>
      </c>
      <c r="P127" s="763" t="s">
        <v>5646</v>
      </c>
      <c r="Q127" s="757"/>
      <c r="R127" s="757"/>
      <c r="S127" s="757"/>
      <c r="T127" s="757"/>
      <c r="U127" s="757"/>
      <c r="V127" s="757"/>
    </row>
    <row r="128" spans="1:27" s="764" customFormat="1" hidden="1" x14ac:dyDescent="0.25">
      <c r="A128" s="758" t="s">
        <v>9037</v>
      </c>
      <c r="B128" s="757"/>
      <c r="C128" s="757" t="s">
        <v>8257</v>
      </c>
      <c r="D128" s="758" t="s">
        <v>8156</v>
      </c>
      <c r="E128" s="759" t="s">
        <v>5558</v>
      </c>
      <c r="F128" s="760">
        <f t="shared" si="30"/>
        <v>44848</v>
      </c>
      <c r="G128" s="761" t="str">
        <f t="shared" si="27"/>
        <v>A1</v>
      </c>
      <c r="H128" s="761" t="str">
        <f t="shared" si="11"/>
        <v>MR.DER-0058_22</v>
      </c>
      <c r="I128" s="746">
        <f t="shared" si="31"/>
        <v>44895</v>
      </c>
      <c r="J128" s="746" t="str">
        <f t="shared" si="29"/>
        <v>APROVADO COM RESSALVAS</v>
      </c>
      <c r="K128" s="757" t="s">
        <v>3730</v>
      </c>
      <c r="L128" s="762">
        <v>44848</v>
      </c>
      <c r="M128" s="763" t="s">
        <v>5559</v>
      </c>
      <c r="N128" s="766" t="s">
        <v>5537</v>
      </c>
      <c r="O128" s="762">
        <v>44895</v>
      </c>
      <c r="P128" s="763" t="s">
        <v>5646</v>
      </c>
      <c r="Q128" s="757"/>
      <c r="R128" s="757"/>
      <c r="S128" s="757"/>
      <c r="T128" s="757"/>
      <c r="U128" s="757"/>
      <c r="V128" s="757"/>
    </row>
    <row r="129" spans="1:31" s="1389" customFormat="1" hidden="1" x14ac:dyDescent="0.25">
      <c r="A129" s="1380"/>
      <c r="B129" s="1381"/>
      <c r="C129" s="1381"/>
      <c r="D129" s="1380"/>
      <c r="E129" s="1382"/>
      <c r="F129" s="1383"/>
      <c r="G129" s="1384"/>
      <c r="H129" s="1384"/>
      <c r="I129" s="1385"/>
      <c r="J129" s="1385"/>
      <c r="K129" s="1381"/>
      <c r="L129" s="1386"/>
      <c r="M129" s="1387"/>
      <c r="N129" s="1388"/>
      <c r="O129" s="1386"/>
      <c r="P129" s="1387"/>
      <c r="Q129" s="1381"/>
      <c r="R129" s="1381"/>
      <c r="S129" s="1381"/>
      <c r="T129" s="1381"/>
      <c r="U129" s="1381"/>
      <c r="V129" s="1381"/>
      <c r="AC129" s="757"/>
      <c r="AD129" s="757"/>
      <c r="AE129" s="757"/>
    </row>
    <row r="130" spans="1:31" s="842" customFormat="1" ht="15" hidden="1" x14ac:dyDescent="0.25">
      <c r="A130" s="1218" t="s">
        <v>8342</v>
      </c>
      <c r="B130" s="1218"/>
      <c r="C130" s="1218"/>
      <c r="D130" s="1215" t="s">
        <v>11873</v>
      </c>
      <c r="E130" s="1216" t="s">
        <v>11861</v>
      </c>
      <c r="F130" s="760">
        <f>IF(L130&lt;&gt;0,MAX(L130,R130,X130,AD130),"NE")</f>
        <v>46140</v>
      </c>
      <c r="G130" s="761" t="str">
        <f t="shared" si="27"/>
        <v>A2</v>
      </c>
      <c r="H130" s="761" t="str">
        <f t="shared" si="11"/>
        <v>MR_DER-1712_26</v>
      </c>
      <c r="I130" s="746" t="str">
        <f>IF(F130="NE",F130,IF(INDEX(K130:CP130,,MATCH(F130,K130:CP130,0)+3)&lt;&gt;0,INDEX(K130:CP130,,MATCH(F130,K130:CP130,0)+3),"ND"))</f>
        <v>ND</v>
      </c>
      <c r="J130" s="746" t="str">
        <f t="shared" ref="J130:J162" si="32">IF(G130="NE",G130,IF(INDEX(K130:CQ130,,MATCH(G130,K130:CQ130,0)+3)&lt;&gt;0,INDEX(K130:CQ130,,MATCH(G130,K130:CQ130,0)+3),"ND"))</f>
        <v>ND</v>
      </c>
      <c r="K130" s="1218" t="s">
        <v>3730</v>
      </c>
      <c r="L130" s="1219">
        <v>46027</v>
      </c>
      <c r="M130" s="69" t="s">
        <v>11874</v>
      </c>
      <c r="N130" s="842" t="s">
        <v>5536</v>
      </c>
      <c r="O130" s="1119">
        <v>46100</v>
      </c>
      <c r="P130" s="1218"/>
      <c r="Q130" s="757" t="s">
        <v>3765</v>
      </c>
      <c r="R130" s="1219">
        <v>46140</v>
      </c>
      <c r="S130" s="23" t="s">
        <v>12600</v>
      </c>
      <c r="T130" s="1218"/>
      <c r="U130" s="1218"/>
      <c r="V130" s="1218"/>
      <c r="AC130" s="757"/>
      <c r="AD130" s="757"/>
      <c r="AE130" s="757"/>
    </row>
    <row r="131" spans="1:31" s="842" customFormat="1" ht="15" hidden="1" x14ac:dyDescent="0.25">
      <c r="A131" s="1218" t="s">
        <v>8342</v>
      </c>
      <c r="B131" s="1218"/>
      <c r="C131" s="1218"/>
      <c r="D131" s="1215" t="s">
        <v>11873</v>
      </c>
      <c r="E131" s="1216" t="s">
        <v>11862</v>
      </c>
      <c r="F131" s="760">
        <f>IF(L131&lt;&gt;0,MAX(L131,R131,X131,AD131),"NE")</f>
        <v>46140</v>
      </c>
      <c r="G131" s="761" t="str">
        <f t="shared" si="27"/>
        <v>A2</v>
      </c>
      <c r="H131" s="761" t="str">
        <f t="shared" si="11"/>
        <v>MR_DER-1712_26</v>
      </c>
      <c r="I131" s="746" t="str">
        <f>IF(F131="NE",F131,IF(INDEX(K131:CP131,,MATCH(F131,K131:CP131,0)+3)&lt;&gt;0,INDEX(K131:CP131,,MATCH(F131,K131:CP131,0)+3),"ND"))</f>
        <v>ND</v>
      </c>
      <c r="J131" s="746" t="str">
        <f t="shared" si="32"/>
        <v>ND</v>
      </c>
      <c r="K131" s="1218" t="s">
        <v>3730</v>
      </c>
      <c r="L131" s="1219">
        <v>46027</v>
      </c>
      <c r="M131" s="69" t="s">
        <v>11874</v>
      </c>
      <c r="N131" s="842" t="s">
        <v>5536</v>
      </c>
      <c r="O131" s="1119">
        <v>46100</v>
      </c>
      <c r="P131" s="1218"/>
      <c r="Q131" s="757" t="s">
        <v>3765</v>
      </c>
      <c r="R131" s="1219">
        <v>46140</v>
      </c>
      <c r="S131" s="23" t="s">
        <v>12600</v>
      </c>
      <c r="T131" s="1218"/>
      <c r="U131" s="1218"/>
      <c r="V131" s="1218"/>
      <c r="AC131" s="757"/>
      <c r="AD131" s="757"/>
      <c r="AE131" s="757"/>
    </row>
    <row r="132" spans="1:31" s="842" customFormat="1" ht="15" hidden="1" x14ac:dyDescent="0.25">
      <c r="A132" s="1218" t="s">
        <v>8342</v>
      </c>
      <c r="B132" s="1218"/>
      <c r="C132" s="1218"/>
      <c r="D132" s="1215" t="s">
        <v>17</v>
      </c>
      <c r="E132" s="1216" t="s">
        <v>4687</v>
      </c>
      <c r="F132" s="760">
        <f t="shared" ref="F132:F207" si="33">IF(L132&lt;&gt;0,MAX(L132,R132,X132,AD132),"NE")</f>
        <v>46140</v>
      </c>
      <c r="G132" s="761" t="str">
        <f t="shared" si="27"/>
        <v>A2</v>
      </c>
      <c r="H132" s="761" t="str">
        <f t="shared" si="11"/>
        <v>MR_DER-1712_26</v>
      </c>
      <c r="I132" s="746" t="str">
        <f t="shared" ref="I132:I207" si="34">IF(F132="NE",F132,IF(INDEX(K132:CP132,,MATCH(F132,K132:CP132,0)+3)&lt;&gt;0,INDEX(K132:CP132,,MATCH(F132,K132:CP132,0)+3),"ND"))</f>
        <v>ND</v>
      </c>
      <c r="J132" s="746" t="str">
        <f t="shared" si="32"/>
        <v>ND</v>
      </c>
      <c r="K132" s="1218" t="s">
        <v>3730</v>
      </c>
      <c r="L132" s="1219">
        <v>46027</v>
      </c>
      <c r="M132" s="69" t="s">
        <v>11874</v>
      </c>
      <c r="N132" s="842" t="s">
        <v>5536</v>
      </c>
      <c r="O132" s="1119">
        <v>46100</v>
      </c>
      <c r="P132" s="1218"/>
      <c r="Q132" s="757" t="s">
        <v>3765</v>
      </c>
      <c r="R132" s="1219">
        <v>46140</v>
      </c>
      <c r="S132" s="23" t="s">
        <v>12600</v>
      </c>
      <c r="T132" s="1218"/>
      <c r="U132" s="1218"/>
      <c r="V132" s="1218"/>
      <c r="AC132" s="757"/>
      <c r="AD132" s="757"/>
      <c r="AE132" s="757"/>
    </row>
    <row r="133" spans="1:31" s="764" customFormat="1" ht="15" hidden="1" x14ac:dyDescent="0.25">
      <c r="A133" s="1218" t="s">
        <v>8342</v>
      </c>
      <c r="B133" s="757"/>
      <c r="C133" s="757" t="s">
        <v>8257</v>
      </c>
      <c r="D133" s="768" t="s">
        <v>6275</v>
      </c>
      <c r="E133" s="759" t="s">
        <v>4688</v>
      </c>
      <c r="F133" s="760">
        <f t="shared" si="33"/>
        <v>46140</v>
      </c>
      <c r="G133" s="761" t="str">
        <f t="shared" si="27"/>
        <v>A4</v>
      </c>
      <c r="H133" s="761" t="str">
        <f t="shared" si="11"/>
        <v>MR_DER-1712_26</v>
      </c>
      <c r="I133" s="746" t="str">
        <f t="shared" si="34"/>
        <v>ND</v>
      </c>
      <c r="J133" s="746" t="str">
        <f t="shared" si="32"/>
        <v>ND</v>
      </c>
      <c r="K133" s="757" t="s">
        <v>3730</v>
      </c>
      <c r="L133" s="762">
        <v>44888</v>
      </c>
      <c r="M133" s="763" t="s">
        <v>5666</v>
      </c>
      <c r="N133" s="757" t="s">
        <v>5536</v>
      </c>
      <c r="O133" s="762">
        <v>44923</v>
      </c>
      <c r="P133" s="763" t="s">
        <v>5848</v>
      </c>
      <c r="Q133" s="757" t="s">
        <v>3765</v>
      </c>
      <c r="R133" s="762">
        <v>45791</v>
      </c>
      <c r="S133" s="765" t="s">
        <v>9194</v>
      </c>
      <c r="T133" s="757" t="s">
        <v>9067</v>
      </c>
      <c r="U133" s="762">
        <v>45803</v>
      </c>
      <c r="V133" s="757"/>
      <c r="W133" s="1218" t="s">
        <v>5701</v>
      </c>
      <c r="X133" s="1219">
        <v>46027</v>
      </c>
      <c r="Y133" s="69" t="s">
        <v>11874</v>
      </c>
      <c r="Z133" s="842" t="s">
        <v>5536</v>
      </c>
      <c r="AA133" s="1119">
        <v>46100</v>
      </c>
      <c r="AC133" s="757" t="s">
        <v>7387</v>
      </c>
      <c r="AD133" s="762">
        <v>46140</v>
      </c>
      <c r="AE133" s="23" t="s">
        <v>12600</v>
      </c>
    </row>
    <row r="134" spans="1:31" s="764" customFormat="1" ht="15" hidden="1" x14ac:dyDescent="0.25">
      <c r="A134" s="1218" t="s">
        <v>8342</v>
      </c>
      <c r="B134" s="757"/>
      <c r="C134" s="757" t="s">
        <v>8257</v>
      </c>
      <c r="D134" s="768" t="s">
        <v>6275</v>
      </c>
      <c r="E134" s="759" t="s">
        <v>4689</v>
      </c>
      <c r="F134" s="760">
        <f t="shared" si="33"/>
        <v>46140</v>
      </c>
      <c r="G134" s="761" t="str">
        <f t="shared" si="27"/>
        <v>A4</v>
      </c>
      <c r="H134" s="761" t="str">
        <f t="shared" si="11"/>
        <v>MR_DER-1712_26</v>
      </c>
      <c r="I134" s="746" t="str">
        <f t="shared" si="34"/>
        <v>ND</v>
      </c>
      <c r="J134" s="746" t="str">
        <f t="shared" si="32"/>
        <v>ND</v>
      </c>
      <c r="K134" s="757" t="s">
        <v>3730</v>
      </c>
      <c r="L134" s="762">
        <v>44888</v>
      </c>
      <c r="M134" s="763" t="s">
        <v>5666</v>
      </c>
      <c r="N134" s="757" t="s">
        <v>5536</v>
      </c>
      <c r="O134" s="762">
        <v>44923</v>
      </c>
      <c r="P134" s="763" t="s">
        <v>5848</v>
      </c>
      <c r="Q134" s="757" t="s">
        <v>3765</v>
      </c>
      <c r="R134" s="762">
        <v>45791</v>
      </c>
      <c r="S134" s="765" t="s">
        <v>9194</v>
      </c>
      <c r="T134" s="757" t="s">
        <v>9067</v>
      </c>
      <c r="U134" s="762">
        <v>45803</v>
      </c>
      <c r="V134" s="757"/>
      <c r="W134" s="1218" t="s">
        <v>5701</v>
      </c>
      <c r="X134" s="1219">
        <v>46027</v>
      </c>
      <c r="Y134" s="69" t="s">
        <v>11874</v>
      </c>
      <c r="Z134" s="842" t="s">
        <v>5536</v>
      </c>
      <c r="AA134" s="1119">
        <v>46100</v>
      </c>
      <c r="AC134" s="757" t="s">
        <v>7387</v>
      </c>
      <c r="AD134" s="762">
        <v>46140</v>
      </c>
      <c r="AE134" s="23" t="s">
        <v>12600</v>
      </c>
    </row>
    <row r="135" spans="1:31" s="764" customFormat="1" ht="15" hidden="1" x14ac:dyDescent="0.25">
      <c r="A135" s="1218" t="s">
        <v>8342</v>
      </c>
      <c r="B135" s="757"/>
      <c r="C135" s="757" t="s">
        <v>8257</v>
      </c>
      <c r="D135" s="768" t="s">
        <v>6275</v>
      </c>
      <c r="E135" s="759" t="s">
        <v>4690</v>
      </c>
      <c r="F135" s="760">
        <f t="shared" si="33"/>
        <v>46140</v>
      </c>
      <c r="G135" s="761" t="str">
        <f t="shared" si="27"/>
        <v>A4</v>
      </c>
      <c r="H135" s="761" t="str">
        <f t="shared" si="11"/>
        <v>MR_DER-1712_26</v>
      </c>
      <c r="I135" s="746" t="str">
        <f t="shared" si="34"/>
        <v>ND</v>
      </c>
      <c r="J135" s="746" t="str">
        <f t="shared" si="32"/>
        <v>ND</v>
      </c>
      <c r="K135" s="757" t="s">
        <v>3730</v>
      </c>
      <c r="L135" s="762">
        <v>44888</v>
      </c>
      <c r="M135" s="763" t="s">
        <v>5666</v>
      </c>
      <c r="N135" s="757" t="s">
        <v>5536</v>
      </c>
      <c r="O135" s="762">
        <v>44923</v>
      </c>
      <c r="P135" s="763" t="s">
        <v>5848</v>
      </c>
      <c r="Q135" s="757" t="s">
        <v>3765</v>
      </c>
      <c r="R135" s="762">
        <v>45791</v>
      </c>
      <c r="S135" s="765" t="s">
        <v>9194</v>
      </c>
      <c r="T135" s="757" t="s">
        <v>9067</v>
      </c>
      <c r="U135" s="762">
        <v>45803</v>
      </c>
      <c r="V135" s="757"/>
      <c r="W135" s="1218" t="s">
        <v>5701</v>
      </c>
      <c r="X135" s="1219">
        <v>46027</v>
      </c>
      <c r="Y135" s="69" t="s">
        <v>11874</v>
      </c>
      <c r="Z135" s="842" t="s">
        <v>5536</v>
      </c>
      <c r="AA135" s="1119">
        <v>46100</v>
      </c>
      <c r="AC135" s="757" t="s">
        <v>7387</v>
      </c>
      <c r="AD135" s="762">
        <v>46140</v>
      </c>
      <c r="AE135" s="23" t="s">
        <v>12600</v>
      </c>
    </row>
    <row r="136" spans="1:31" s="764" customFormat="1" ht="15" hidden="1" x14ac:dyDescent="0.25">
      <c r="A136" s="1218" t="s">
        <v>8342</v>
      </c>
      <c r="B136" s="757"/>
      <c r="C136" s="757" t="s">
        <v>8257</v>
      </c>
      <c r="D136" s="768" t="s">
        <v>6275</v>
      </c>
      <c r="E136" s="759" t="s">
        <v>4691</v>
      </c>
      <c r="F136" s="760">
        <f t="shared" si="33"/>
        <v>46140</v>
      </c>
      <c r="G136" s="761" t="str">
        <f t="shared" si="27"/>
        <v>A4</v>
      </c>
      <c r="H136" s="761" t="str">
        <f t="shared" si="11"/>
        <v>MR_DER-1712_26</v>
      </c>
      <c r="I136" s="746" t="str">
        <f t="shared" si="34"/>
        <v>ND</v>
      </c>
      <c r="J136" s="746" t="str">
        <f t="shared" si="32"/>
        <v>ND</v>
      </c>
      <c r="K136" s="757" t="s">
        <v>3730</v>
      </c>
      <c r="L136" s="762">
        <v>44888</v>
      </c>
      <c r="M136" s="763" t="s">
        <v>5666</v>
      </c>
      <c r="N136" s="757" t="s">
        <v>5536</v>
      </c>
      <c r="O136" s="762">
        <v>44923</v>
      </c>
      <c r="P136" s="763" t="s">
        <v>5848</v>
      </c>
      <c r="Q136" s="757" t="s">
        <v>3765</v>
      </c>
      <c r="R136" s="762">
        <v>45791</v>
      </c>
      <c r="S136" s="765" t="s">
        <v>9194</v>
      </c>
      <c r="T136" s="757" t="s">
        <v>9067</v>
      </c>
      <c r="U136" s="762">
        <v>45803</v>
      </c>
      <c r="V136" s="757"/>
      <c r="W136" s="1218" t="s">
        <v>5701</v>
      </c>
      <c r="X136" s="1219">
        <v>46027</v>
      </c>
      <c r="Y136" s="69" t="s">
        <v>11874</v>
      </c>
      <c r="Z136" s="842" t="s">
        <v>5536</v>
      </c>
      <c r="AA136" s="1119">
        <v>46100</v>
      </c>
      <c r="AC136" s="757" t="s">
        <v>7387</v>
      </c>
      <c r="AD136" s="762">
        <v>46140</v>
      </c>
      <c r="AE136" s="23" t="s">
        <v>12600</v>
      </c>
    </row>
    <row r="137" spans="1:31" s="764" customFormat="1" ht="15" hidden="1" x14ac:dyDescent="0.25">
      <c r="A137" s="1218" t="s">
        <v>8342</v>
      </c>
      <c r="B137" s="757"/>
      <c r="C137" s="757" t="s">
        <v>8257</v>
      </c>
      <c r="D137" s="768" t="s">
        <v>6275</v>
      </c>
      <c r="E137" s="759" t="s">
        <v>4692</v>
      </c>
      <c r="F137" s="760">
        <f t="shared" si="33"/>
        <v>46140</v>
      </c>
      <c r="G137" s="761" t="str">
        <f t="shared" si="27"/>
        <v>A4</v>
      </c>
      <c r="H137" s="761" t="str">
        <f t="shared" si="11"/>
        <v>MR_DER-1712_26</v>
      </c>
      <c r="I137" s="746" t="str">
        <f t="shared" si="34"/>
        <v>ND</v>
      </c>
      <c r="J137" s="746" t="str">
        <f t="shared" si="32"/>
        <v>ND</v>
      </c>
      <c r="K137" s="757" t="s">
        <v>3730</v>
      </c>
      <c r="L137" s="762">
        <v>44888</v>
      </c>
      <c r="M137" s="763" t="s">
        <v>5666</v>
      </c>
      <c r="N137" s="757" t="s">
        <v>5536</v>
      </c>
      <c r="O137" s="762">
        <v>44923</v>
      </c>
      <c r="P137" s="763" t="s">
        <v>5848</v>
      </c>
      <c r="Q137" s="757" t="s">
        <v>3765</v>
      </c>
      <c r="R137" s="762">
        <v>45791</v>
      </c>
      <c r="S137" s="765" t="s">
        <v>9194</v>
      </c>
      <c r="T137" s="757" t="s">
        <v>9067</v>
      </c>
      <c r="U137" s="762">
        <v>45803</v>
      </c>
      <c r="V137" s="757"/>
      <c r="W137" s="1218" t="s">
        <v>5701</v>
      </c>
      <c r="X137" s="1219">
        <v>46027</v>
      </c>
      <c r="Y137" s="69" t="s">
        <v>11874</v>
      </c>
      <c r="Z137" s="842" t="s">
        <v>5536</v>
      </c>
      <c r="AA137" s="1119">
        <v>46100</v>
      </c>
      <c r="AC137" s="757" t="s">
        <v>7387</v>
      </c>
      <c r="AD137" s="762">
        <v>46140</v>
      </c>
      <c r="AE137" s="23" t="s">
        <v>12600</v>
      </c>
    </row>
    <row r="138" spans="1:31" s="764" customFormat="1" ht="15" hidden="1" x14ac:dyDescent="0.25">
      <c r="A138" s="1218" t="s">
        <v>8342</v>
      </c>
      <c r="B138" s="757"/>
      <c r="C138" s="757" t="s">
        <v>8257</v>
      </c>
      <c r="D138" s="768" t="s">
        <v>6275</v>
      </c>
      <c r="E138" s="759" t="s">
        <v>4693</v>
      </c>
      <c r="F138" s="760">
        <f t="shared" si="33"/>
        <v>46140</v>
      </c>
      <c r="G138" s="761" t="str">
        <f t="shared" si="27"/>
        <v>A4</v>
      </c>
      <c r="H138" s="761" t="str">
        <f t="shared" si="11"/>
        <v>MR_DER-1712_26</v>
      </c>
      <c r="I138" s="746" t="str">
        <f t="shared" si="34"/>
        <v>ND</v>
      </c>
      <c r="J138" s="746" t="str">
        <f t="shared" si="32"/>
        <v>ND</v>
      </c>
      <c r="K138" s="757" t="s">
        <v>3730</v>
      </c>
      <c r="L138" s="762">
        <v>44888</v>
      </c>
      <c r="M138" s="763" t="s">
        <v>5666</v>
      </c>
      <c r="N138" s="757" t="s">
        <v>5536</v>
      </c>
      <c r="O138" s="762">
        <v>44923</v>
      </c>
      <c r="P138" s="763" t="s">
        <v>5848</v>
      </c>
      <c r="Q138" s="757" t="s">
        <v>3765</v>
      </c>
      <c r="R138" s="762">
        <v>45791</v>
      </c>
      <c r="S138" s="765" t="s">
        <v>9194</v>
      </c>
      <c r="T138" s="757" t="s">
        <v>9067</v>
      </c>
      <c r="U138" s="762">
        <v>45803</v>
      </c>
      <c r="V138" s="757"/>
      <c r="W138" s="1218" t="s">
        <v>5701</v>
      </c>
      <c r="X138" s="1219">
        <v>46027</v>
      </c>
      <c r="Y138" s="69" t="s">
        <v>11874</v>
      </c>
      <c r="Z138" s="842" t="s">
        <v>5536</v>
      </c>
      <c r="AA138" s="1119">
        <v>46100</v>
      </c>
      <c r="AC138" s="757" t="s">
        <v>7387</v>
      </c>
      <c r="AD138" s="762">
        <v>46140</v>
      </c>
      <c r="AE138" s="23" t="s">
        <v>12600</v>
      </c>
    </row>
    <row r="139" spans="1:31" s="764" customFormat="1" ht="15" hidden="1" x14ac:dyDescent="0.25">
      <c r="A139" s="1218" t="s">
        <v>8342</v>
      </c>
      <c r="B139" s="757"/>
      <c r="C139" s="757" t="s">
        <v>8257</v>
      </c>
      <c r="D139" s="768" t="s">
        <v>6275</v>
      </c>
      <c r="E139" s="759" t="s">
        <v>4694</v>
      </c>
      <c r="F139" s="760">
        <f t="shared" si="33"/>
        <v>46140</v>
      </c>
      <c r="G139" s="761" t="str">
        <f t="shared" si="27"/>
        <v>A4</v>
      </c>
      <c r="H139" s="761" t="str">
        <f t="shared" si="11"/>
        <v>MR_DER-1712_26</v>
      </c>
      <c r="I139" s="746" t="str">
        <f t="shared" si="34"/>
        <v>ND</v>
      </c>
      <c r="J139" s="746" t="str">
        <f t="shared" si="32"/>
        <v>ND</v>
      </c>
      <c r="K139" s="757" t="s">
        <v>3730</v>
      </c>
      <c r="L139" s="762">
        <v>44888</v>
      </c>
      <c r="M139" s="763" t="s">
        <v>5666</v>
      </c>
      <c r="N139" s="757" t="s">
        <v>5536</v>
      </c>
      <c r="O139" s="762">
        <v>44923</v>
      </c>
      <c r="P139" s="763" t="s">
        <v>5848</v>
      </c>
      <c r="Q139" s="757" t="s">
        <v>3765</v>
      </c>
      <c r="R139" s="762">
        <v>45791</v>
      </c>
      <c r="S139" s="765" t="s">
        <v>9194</v>
      </c>
      <c r="T139" s="757" t="s">
        <v>9067</v>
      </c>
      <c r="U139" s="762">
        <v>45803</v>
      </c>
      <c r="V139" s="757"/>
      <c r="W139" s="1218" t="s">
        <v>5701</v>
      </c>
      <c r="X139" s="1219">
        <v>46027</v>
      </c>
      <c r="Y139" s="69" t="s">
        <v>11874</v>
      </c>
      <c r="Z139" s="842" t="s">
        <v>5536</v>
      </c>
      <c r="AA139" s="1119">
        <v>46100</v>
      </c>
      <c r="AC139" s="757" t="s">
        <v>7387</v>
      </c>
      <c r="AD139" s="762">
        <v>46140</v>
      </c>
      <c r="AE139" s="23" t="s">
        <v>12600</v>
      </c>
    </row>
    <row r="140" spans="1:31" s="764" customFormat="1" ht="15" hidden="1" x14ac:dyDescent="0.25">
      <c r="A140" s="1218" t="s">
        <v>8342</v>
      </c>
      <c r="B140" s="757"/>
      <c r="C140" s="757" t="s">
        <v>8257</v>
      </c>
      <c r="D140" s="768" t="s">
        <v>6275</v>
      </c>
      <c r="E140" s="759" t="s">
        <v>4695</v>
      </c>
      <c r="F140" s="760">
        <f t="shared" si="33"/>
        <v>46140</v>
      </c>
      <c r="G140" s="761" t="str">
        <f t="shared" si="27"/>
        <v>A4</v>
      </c>
      <c r="H140" s="761" t="str">
        <f t="shared" si="11"/>
        <v>MR_DER-1712_26</v>
      </c>
      <c r="I140" s="746" t="str">
        <f t="shared" si="34"/>
        <v>ND</v>
      </c>
      <c r="J140" s="746" t="str">
        <f t="shared" si="32"/>
        <v>ND</v>
      </c>
      <c r="K140" s="757" t="s">
        <v>3730</v>
      </c>
      <c r="L140" s="762">
        <v>44888</v>
      </c>
      <c r="M140" s="763" t="s">
        <v>5666</v>
      </c>
      <c r="N140" s="757" t="s">
        <v>5536</v>
      </c>
      <c r="O140" s="762">
        <v>44923</v>
      </c>
      <c r="P140" s="763" t="s">
        <v>5848</v>
      </c>
      <c r="Q140" s="757" t="s">
        <v>3765</v>
      </c>
      <c r="R140" s="762">
        <v>45791</v>
      </c>
      <c r="S140" s="765" t="s">
        <v>9194</v>
      </c>
      <c r="T140" s="757" t="s">
        <v>9067</v>
      </c>
      <c r="U140" s="762">
        <v>45803</v>
      </c>
      <c r="V140" s="757"/>
      <c r="W140" s="1218" t="s">
        <v>5701</v>
      </c>
      <c r="X140" s="1219">
        <v>46027</v>
      </c>
      <c r="Y140" s="69" t="s">
        <v>11874</v>
      </c>
      <c r="Z140" s="842" t="s">
        <v>5536</v>
      </c>
      <c r="AA140" s="1119">
        <v>46100</v>
      </c>
      <c r="AC140" s="757" t="s">
        <v>7387</v>
      </c>
      <c r="AD140" s="762">
        <v>46140</v>
      </c>
      <c r="AE140" s="23" t="s">
        <v>12600</v>
      </c>
    </row>
    <row r="141" spans="1:31" s="764" customFormat="1" ht="15" hidden="1" x14ac:dyDescent="0.25">
      <c r="A141" s="1218" t="s">
        <v>8342</v>
      </c>
      <c r="B141" s="757"/>
      <c r="C141" s="757" t="s">
        <v>8257</v>
      </c>
      <c r="D141" s="768" t="s">
        <v>6275</v>
      </c>
      <c r="E141" s="759" t="s">
        <v>4696</v>
      </c>
      <c r="F141" s="760">
        <f t="shared" si="33"/>
        <v>46140</v>
      </c>
      <c r="G141" s="761" t="str">
        <f t="shared" si="27"/>
        <v>A4</v>
      </c>
      <c r="H141" s="761" t="str">
        <f t="shared" si="11"/>
        <v>MR_DER-1712_26</v>
      </c>
      <c r="I141" s="746" t="str">
        <f t="shared" si="34"/>
        <v>ND</v>
      </c>
      <c r="J141" s="746" t="str">
        <f t="shared" si="32"/>
        <v>ND</v>
      </c>
      <c r="K141" s="757" t="s">
        <v>3730</v>
      </c>
      <c r="L141" s="762">
        <v>44888</v>
      </c>
      <c r="M141" s="763" t="s">
        <v>5666</v>
      </c>
      <c r="N141" s="757" t="s">
        <v>5536</v>
      </c>
      <c r="O141" s="762">
        <v>44923</v>
      </c>
      <c r="P141" s="763" t="s">
        <v>5848</v>
      </c>
      <c r="Q141" s="757" t="s">
        <v>3765</v>
      </c>
      <c r="R141" s="762">
        <v>45791</v>
      </c>
      <c r="S141" s="765" t="s">
        <v>9194</v>
      </c>
      <c r="T141" s="757" t="s">
        <v>9067</v>
      </c>
      <c r="U141" s="762">
        <v>45803</v>
      </c>
      <c r="V141" s="757"/>
      <c r="W141" s="1218" t="s">
        <v>5701</v>
      </c>
      <c r="X141" s="1219">
        <v>46027</v>
      </c>
      <c r="Y141" s="69" t="s">
        <v>11874</v>
      </c>
      <c r="Z141" s="842" t="s">
        <v>5536</v>
      </c>
      <c r="AA141" s="1119">
        <v>46100</v>
      </c>
      <c r="AC141" s="757" t="s">
        <v>7387</v>
      </c>
      <c r="AD141" s="762">
        <v>46140</v>
      </c>
      <c r="AE141" s="23" t="s">
        <v>12600</v>
      </c>
    </row>
    <row r="142" spans="1:31" s="764" customFormat="1" ht="15" hidden="1" x14ac:dyDescent="0.25">
      <c r="A142" s="1218" t="s">
        <v>8342</v>
      </c>
      <c r="B142" s="757"/>
      <c r="C142" s="757" t="s">
        <v>8257</v>
      </c>
      <c r="D142" s="768" t="s">
        <v>6275</v>
      </c>
      <c r="E142" s="759" t="s">
        <v>4697</v>
      </c>
      <c r="F142" s="760">
        <f t="shared" si="33"/>
        <v>46140</v>
      </c>
      <c r="G142" s="761" t="str">
        <f t="shared" si="27"/>
        <v>A4</v>
      </c>
      <c r="H142" s="761" t="str">
        <f t="shared" si="11"/>
        <v>MR_DER-1712_26</v>
      </c>
      <c r="I142" s="746" t="str">
        <f t="shared" si="34"/>
        <v>ND</v>
      </c>
      <c r="J142" s="746" t="str">
        <f t="shared" si="32"/>
        <v>ND</v>
      </c>
      <c r="K142" s="757" t="s">
        <v>3730</v>
      </c>
      <c r="L142" s="762">
        <v>44888</v>
      </c>
      <c r="M142" s="763" t="s">
        <v>5666</v>
      </c>
      <c r="N142" s="757" t="s">
        <v>5536</v>
      </c>
      <c r="O142" s="762">
        <v>44923</v>
      </c>
      <c r="P142" s="763" t="s">
        <v>5848</v>
      </c>
      <c r="Q142" s="757" t="s">
        <v>3765</v>
      </c>
      <c r="R142" s="762">
        <v>45791</v>
      </c>
      <c r="S142" s="765" t="s">
        <v>9194</v>
      </c>
      <c r="T142" s="757" t="s">
        <v>9067</v>
      </c>
      <c r="U142" s="762">
        <v>45803</v>
      </c>
      <c r="V142" s="757"/>
      <c r="W142" s="1218" t="s">
        <v>5701</v>
      </c>
      <c r="X142" s="1219">
        <v>46027</v>
      </c>
      <c r="Y142" s="69" t="s">
        <v>11874</v>
      </c>
      <c r="Z142" s="842" t="s">
        <v>5536</v>
      </c>
      <c r="AA142" s="1119">
        <v>46100</v>
      </c>
      <c r="AC142" s="757" t="s">
        <v>7387</v>
      </c>
      <c r="AD142" s="762">
        <v>46140</v>
      </c>
      <c r="AE142" s="23" t="s">
        <v>12600</v>
      </c>
    </row>
    <row r="143" spans="1:31" s="764" customFormat="1" ht="15" hidden="1" x14ac:dyDescent="0.25">
      <c r="A143" s="1218" t="s">
        <v>8342</v>
      </c>
      <c r="B143" s="757"/>
      <c r="C143" s="757" t="s">
        <v>8257</v>
      </c>
      <c r="D143" s="768" t="s">
        <v>6275</v>
      </c>
      <c r="E143" s="759" t="s">
        <v>4698</v>
      </c>
      <c r="F143" s="760">
        <f t="shared" si="33"/>
        <v>46140</v>
      </c>
      <c r="G143" s="761" t="str">
        <f t="shared" si="27"/>
        <v>A4</v>
      </c>
      <c r="H143" s="761" t="str">
        <f t="shared" si="11"/>
        <v>MR_DER-1712_26</v>
      </c>
      <c r="I143" s="746" t="str">
        <f t="shared" si="34"/>
        <v>ND</v>
      </c>
      <c r="J143" s="746" t="str">
        <f t="shared" si="32"/>
        <v>ND</v>
      </c>
      <c r="K143" s="757" t="s">
        <v>3730</v>
      </c>
      <c r="L143" s="762">
        <v>44888</v>
      </c>
      <c r="M143" s="763" t="s">
        <v>5666</v>
      </c>
      <c r="N143" s="757" t="s">
        <v>5536</v>
      </c>
      <c r="O143" s="762">
        <v>44923</v>
      </c>
      <c r="P143" s="763" t="s">
        <v>5848</v>
      </c>
      <c r="Q143" s="757" t="s">
        <v>3765</v>
      </c>
      <c r="R143" s="762">
        <v>45791</v>
      </c>
      <c r="S143" s="765" t="s">
        <v>9194</v>
      </c>
      <c r="T143" s="757" t="s">
        <v>9067</v>
      </c>
      <c r="U143" s="762">
        <v>45803</v>
      </c>
      <c r="V143" s="757"/>
      <c r="W143" s="1218" t="s">
        <v>5701</v>
      </c>
      <c r="X143" s="1219">
        <v>46027</v>
      </c>
      <c r="Y143" s="69" t="s">
        <v>11874</v>
      </c>
      <c r="Z143" s="842" t="s">
        <v>5536</v>
      </c>
      <c r="AA143" s="1119">
        <v>46100</v>
      </c>
      <c r="AC143" s="757" t="s">
        <v>7387</v>
      </c>
      <c r="AD143" s="762">
        <v>46140</v>
      </c>
      <c r="AE143" s="23" t="s">
        <v>12600</v>
      </c>
    </row>
    <row r="144" spans="1:31" s="764" customFormat="1" ht="15" hidden="1" x14ac:dyDescent="0.25">
      <c r="A144" s="1218" t="s">
        <v>8342</v>
      </c>
      <c r="B144" s="757"/>
      <c r="C144" s="757" t="s">
        <v>8257</v>
      </c>
      <c r="D144" s="768" t="s">
        <v>6275</v>
      </c>
      <c r="E144" s="759" t="s">
        <v>4699</v>
      </c>
      <c r="F144" s="760">
        <f t="shared" si="33"/>
        <v>46140</v>
      </c>
      <c r="G144" s="761" t="str">
        <f t="shared" si="27"/>
        <v>A4</v>
      </c>
      <c r="H144" s="761" t="str">
        <f t="shared" si="11"/>
        <v>MR_DER-1712_26</v>
      </c>
      <c r="I144" s="746" t="str">
        <f t="shared" si="34"/>
        <v>ND</v>
      </c>
      <c r="J144" s="746" t="str">
        <f t="shared" si="32"/>
        <v>ND</v>
      </c>
      <c r="K144" s="757" t="s">
        <v>3730</v>
      </c>
      <c r="L144" s="762">
        <v>44888</v>
      </c>
      <c r="M144" s="763" t="s">
        <v>5666</v>
      </c>
      <c r="N144" s="757" t="s">
        <v>5536</v>
      </c>
      <c r="O144" s="762">
        <v>44923</v>
      </c>
      <c r="P144" s="763" t="s">
        <v>5848</v>
      </c>
      <c r="Q144" s="757" t="s">
        <v>3765</v>
      </c>
      <c r="R144" s="762">
        <v>45791</v>
      </c>
      <c r="S144" s="765" t="s">
        <v>9194</v>
      </c>
      <c r="T144" s="757" t="s">
        <v>9067</v>
      </c>
      <c r="U144" s="762">
        <v>45803</v>
      </c>
      <c r="V144" s="757"/>
      <c r="W144" s="1218" t="s">
        <v>5701</v>
      </c>
      <c r="X144" s="1219">
        <v>46027</v>
      </c>
      <c r="Y144" s="69" t="s">
        <v>11874</v>
      </c>
      <c r="Z144" s="842" t="s">
        <v>5536</v>
      </c>
      <c r="AA144" s="1119">
        <v>46100</v>
      </c>
      <c r="AC144" s="757" t="s">
        <v>7387</v>
      </c>
      <c r="AD144" s="762">
        <v>46140</v>
      </c>
      <c r="AE144" s="23" t="s">
        <v>12600</v>
      </c>
    </row>
    <row r="145" spans="1:31" s="764" customFormat="1" ht="15" hidden="1" x14ac:dyDescent="0.25">
      <c r="A145" s="1218" t="s">
        <v>8342</v>
      </c>
      <c r="B145" s="757"/>
      <c r="C145" s="757" t="s">
        <v>8257</v>
      </c>
      <c r="D145" s="768" t="s">
        <v>6275</v>
      </c>
      <c r="E145" s="759" t="s">
        <v>4700</v>
      </c>
      <c r="F145" s="760">
        <f t="shared" si="33"/>
        <v>46140</v>
      </c>
      <c r="G145" s="761" t="str">
        <f t="shared" si="27"/>
        <v>A4</v>
      </c>
      <c r="H145" s="761" t="str">
        <f t="shared" si="11"/>
        <v>MR_DER-1712_26</v>
      </c>
      <c r="I145" s="746" t="str">
        <f t="shared" si="34"/>
        <v>ND</v>
      </c>
      <c r="J145" s="746" t="str">
        <f t="shared" si="32"/>
        <v>ND</v>
      </c>
      <c r="K145" s="757" t="s">
        <v>3730</v>
      </c>
      <c r="L145" s="762">
        <v>44888</v>
      </c>
      <c r="M145" s="763" t="s">
        <v>5666</v>
      </c>
      <c r="N145" s="757" t="s">
        <v>5536</v>
      </c>
      <c r="O145" s="762">
        <v>44923</v>
      </c>
      <c r="P145" s="763" t="s">
        <v>5848</v>
      </c>
      <c r="Q145" s="757" t="s">
        <v>3765</v>
      </c>
      <c r="R145" s="762">
        <v>45791</v>
      </c>
      <c r="S145" s="765" t="s">
        <v>9194</v>
      </c>
      <c r="T145" s="757" t="s">
        <v>9067</v>
      </c>
      <c r="U145" s="762">
        <v>45803</v>
      </c>
      <c r="V145" s="757"/>
      <c r="W145" s="1218" t="s">
        <v>5701</v>
      </c>
      <c r="X145" s="1219">
        <v>46027</v>
      </c>
      <c r="Y145" s="69" t="s">
        <v>11874</v>
      </c>
      <c r="Z145" s="842" t="s">
        <v>5536</v>
      </c>
      <c r="AA145" s="1119">
        <v>46100</v>
      </c>
      <c r="AC145" s="757" t="s">
        <v>7387</v>
      </c>
      <c r="AD145" s="762">
        <v>46140</v>
      </c>
      <c r="AE145" s="23" t="s">
        <v>12600</v>
      </c>
    </row>
    <row r="146" spans="1:31" s="764" customFormat="1" ht="15" hidden="1" x14ac:dyDescent="0.25">
      <c r="A146" s="1218" t="s">
        <v>8342</v>
      </c>
      <c r="B146" s="757"/>
      <c r="C146" s="757" t="s">
        <v>8257</v>
      </c>
      <c r="D146" s="768" t="s">
        <v>6275</v>
      </c>
      <c r="E146" s="759" t="s">
        <v>4701</v>
      </c>
      <c r="F146" s="760">
        <f t="shared" si="33"/>
        <v>46140</v>
      </c>
      <c r="G146" s="761" t="str">
        <f t="shared" si="27"/>
        <v>A4</v>
      </c>
      <c r="H146" s="761" t="str">
        <f t="shared" si="11"/>
        <v>MR_DER-1712_26</v>
      </c>
      <c r="I146" s="746" t="str">
        <f t="shared" si="34"/>
        <v>ND</v>
      </c>
      <c r="J146" s="746" t="str">
        <f t="shared" si="32"/>
        <v>ND</v>
      </c>
      <c r="K146" s="757" t="s">
        <v>3730</v>
      </c>
      <c r="L146" s="762">
        <v>44888</v>
      </c>
      <c r="M146" s="763" t="s">
        <v>5666</v>
      </c>
      <c r="N146" s="757" t="s">
        <v>5536</v>
      </c>
      <c r="O146" s="762">
        <v>44923</v>
      </c>
      <c r="P146" s="763" t="s">
        <v>5848</v>
      </c>
      <c r="Q146" s="757" t="s">
        <v>3765</v>
      </c>
      <c r="R146" s="762">
        <v>45791</v>
      </c>
      <c r="S146" s="765" t="s">
        <v>9194</v>
      </c>
      <c r="T146" s="757" t="s">
        <v>9067</v>
      </c>
      <c r="U146" s="762">
        <v>45803</v>
      </c>
      <c r="V146" s="757"/>
      <c r="W146" s="1218" t="s">
        <v>5701</v>
      </c>
      <c r="X146" s="1219">
        <v>46027</v>
      </c>
      <c r="Y146" s="69" t="s">
        <v>11874</v>
      </c>
      <c r="Z146" s="842" t="s">
        <v>5536</v>
      </c>
      <c r="AA146" s="1119">
        <v>46100</v>
      </c>
      <c r="AC146" s="757" t="s">
        <v>7387</v>
      </c>
      <c r="AD146" s="762">
        <v>46140</v>
      </c>
      <c r="AE146" s="23" t="s">
        <v>12600</v>
      </c>
    </row>
    <row r="147" spans="1:31" s="764" customFormat="1" ht="15" hidden="1" x14ac:dyDescent="0.25">
      <c r="A147" s="1218" t="s">
        <v>8342</v>
      </c>
      <c r="B147" s="757"/>
      <c r="C147" s="757" t="s">
        <v>8257</v>
      </c>
      <c r="D147" s="768" t="s">
        <v>6275</v>
      </c>
      <c r="E147" s="759" t="s">
        <v>4702</v>
      </c>
      <c r="F147" s="760">
        <f t="shared" si="33"/>
        <v>46140</v>
      </c>
      <c r="G147" s="761" t="str">
        <f t="shared" si="27"/>
        <v>A4</v>
      </c>
      <c r="H147" s="761" t="str">
        <f t="shared" si="11"/>
        <v>MR_DER-1712_26</v>
      </c>
      <c r="I147" s="746" t="str">
        <f t="shared" si="34"/>
        <v>ND</v>
      </c>
      <c r="J147" s="746" t="str">
        <f t="shared" si="32"/>
        <v>ND</v>
      </c>
      <c r="K147" s="757" t="s">
        <v>3730</v>
      </c>
      <c r="L147" s="762">
        <v>44888</v>
      </c>
      <c r="M147" s="763" t="s">
        <v>5666</v>
      </c>
      <c r="N147" s="757" t="s">
        <v>5536</v>
      </c>
      <c r="O147" s="762">
        <v>44923</v>
      </c>
      <c r="P147" s="763" t="s">
        <v>5848</v>
      </c>
      <c r="Q147" s="757" t="s">
        <v>3765</v>
      </c>
      <c r="R147" s="762">
        <v>45791</v>
      </c>
      <c r="S147" s="765" t="s">
        <v>9194</v>
      </c>
      <c r="T147" s="757" t="s">
        <v>9067</v>
      </c>
      <c r="U147" s="762">
        <v>45803</v>
      </c>
      <c r="V147" s="757"/>
      <c r="W147" s="1218" t="s">
        <v>5701</v>
      </c>
      <c r="X147" s="1219">
        <v>46027</v>
      </c>
      <c r="Y147" s="69" t="s">
        <v>11874</v>
      </c>
      <c r="Z147" s="842" t="s">
        <v>5536</v>
      </c>
      <c r="AA147" s="1119">
        <v>46100</v>
      </c>
      <c r="AC147" s="757" t="s">
        <v>7387</v>
      </c>
      <c r="AD147" s="762">
        <v>46140</v>
      </c>
      <c r="AE147" s="23" t="s">
        <v>12600</v>
      </c>
    </row>
    <row r="148" spans="1:31" s="764" customFormat="1" ht="15" hidden="1" x14ac:dyDescent="0.25">
      <c r="A148" s="1218" t="s">
        <v>8342</v>
      </c>
      <c r="B148" s="757"/>
      <c r="C148" s="757" t="s">
        <v>8257</v>
      </c>
      <c r="D148" s="768" t="s">
        <v>6275</v>
      </c>
      <c r="E148" s="759" t="s">
        <v>4703</v>
      </c>
      <c r="F148" s="760">
        <f t="shared" si="33"/>
        <v>46140</v>
      </c>
      <c r="G148" s="761" t="str">
        <f t="shared" si="27"/>
        <v>A4</v>
      </c>
      <c r="H148" s="761" t="str">
        <f t="shared" si="11"/>
        <v>MR_DER-1712_26</v>
      </c>
      <c r="I148" s="746" t="str">
        <f t="shared" si="34"/>
        <v>ND</v>
      </c>
      <c r="J148" s="746" t="str">
        <f t="shared" si="32"/>
        <v>ND</v>
      </c>
      <c r="K148" s="757" t="s">
        <v>3730</v>
      </c>
      <c r="L148" s="762">
        <v>44888</v>
      </c>
      <c r="M148" s="763" t="s">
        <v>5666</v>
      </c>
      <c r="N148" s="757" t="s">
        <v>5536</v>
      </c>
      <c r="O148" s="762">
        <v>44923</v>
      </c>
      <c r="P148" s="763" t="s">
        <v>5848</v>
      </c>
      <c r="Q148" s="757" t="s">
        <v>3765</v>
      </c>
      <c r="R148" s="762">
        <v>45791</v>
      </c>
      <c r="S148" s="765" t="s">
        <v>9194</v>
      </c>
      <c r="T148" s="757" t="s">
        <v>9067</v>
      </c>
      <c r="U148" s="762">
        <v>45803</v>
      </c>
      <c r="V148" s="757"/>
      <c r="W148" s="1218" t="s">
        <v>5701</v>
      </c>
      <c r="X148" s="1219">
        <v>46027</v>
      </c>
      <c r="Y148" s="69" t="s">
        <v>11874</v>
      </c>
      <c r="Z148" s="842" t="s">
        <v>5536</v>
      </c>
      <c r="AA148" s="1119">
        <v>46100</v>
      </c>
      <c r="AC148" s="757" t="s">
        <v>7387</v>
      </c>
      <c r="AD148" s="762">
        <v>46140</v>
      </c>
      <c r="AE148" s="23" t="s">
        <v>12600</v>
      </c>
    </row>
    <row r="149" spans="1:31" s="764" customFormat="1" ht="15" hidden="1" x14ac:dyDescent="0.25">
      <c r="A149" s="1218" t="s">
        <v>8342</v>
      </c>
      <c r="B149" s="757"/>
      <c r="C149" s="757" t="s">
        <v>8257</v>
      </c>
      <c r="D149" s="768" t="s">
        <v>6275</v>
      </c>
      <c r="E149" s="759" t="s">
        <v>4704</v>
      </c>
      <c r="F149" s="760">
        <f t="shared" si="33"/>
        <v>46140</v>
      </c>
      <c r="G149" s="761" t="str">
        <f t="shared" si="27"/>
        <v>A4</v>
      </c>
      <c r="H149" s="761" t="str">
        <f t="shared" si="11"/>
        <v>MR_DER-1712_26</v>
      </c>
      <c r="I149" s="746" t="str">
        <f t="shared" si="34"/>
        <v>ND</v>
      </c>
      <c r="J149" s="746" t="str">
        <f t="shared" si="32"/>
        <v>ND</v>
      </c>
      <c r="K149" s="757" t="s">
        <v>3730</v>
      </c>
      <c r="L149" s="762">
        <v>44888</v>
      </c>
      <c r="M149" s="763" t="s">
        <v>5666</v>
      </c>
      <c r="N149" s="757" t="s">
        <v>5536</v>
      </c>
      <c r="O149" s="762">
        <v>44923</v>
      </c>
      <c r="P149" s="763" t="s">
        <v>5848</v>
      </c>
      <c r="Q149" s="757" t="s">
        <v>3765</v>
      </c>
      <c r="R149" s="762">
        <v>45791</v>
      </c>
      <c r="S149" s="765" t="s">
        <v>9194</v>
      </c>
      <c r="T149" s="757" t="s">
        <v>9067</v>
      </c>
      <c r="U149" s="762">
        <v>45803</v>
      </c>
      <c r="V149" s="757"/>
      <c r="W149" s="1218" t="s">
        <v>5701</v>
      </c>
      <c r="X149" s="1219">
        <v>46027</v>
      </c>
      <c r="Y149" s="69" t="s">
        <v>11874</v>
      </c>
      <c r="Z149" s="842" t="s">
        <v>5536</v>
      </c>
      <c r="AA149" s="1119">
        <v>46100</v>
      </c>
      <c r="AC149" s="757" t="s">
        <v>7387</v>
      </c>
      <c r="AD149" s="762">
        <v>46140</v>
      </c>
      <c r="AE149" s="23" t="s">
        <v>12600</v>
      </c>
    </row>
    <row r="150" spans="1:31" s="764" customFormat="1" ht="15" hidden="1" x14ac:dyDescent="0.25">
      <c r="A150" s="1218" t="s">
        <v>8342</v>
      </c>
      <c r="B150" s="757"/>
      <c r="C150" s="757" t="s">
        <v>8257</v>
      </c>
      <c r="D150" s="768" t="s">
        <v>6275</v>
      </c>
      <c r="E150" s="759" t="s">
        <v>4705</v>
      </c>
      <c r="F150" s="760">
        <f t="shared" si="33"/>
        <v>46140</v>
      </c>
      <c r="G150" s="761" t="str">
        <f t="shared" si="27"/>
        <v>A4</v>
      </c>
      <c r="H150" s="761" t="str">
        <f t="shared" si="11"/>
        <v>MR_DER-1712_26</v>
      </c>
      <c r="I150" s="746" t="str">
        <f t="shared" si="34"/>
        <v>ND</v>
      </c>
      <c r="J150" s="746" t="str">
        <f t="shared" si="32"/>
        <v>ND</v>
      </c>
      <c r="K150" s="757" t="s">
        <v>3730</v>
      </c>
      <c r="L150" s="762">
        <v>44888</v>
      </c>
      <c r="M150" s="763" t="s">
        <v>5666</v>
      </c>
      <c r="N150" s="757" t="s">
        <v>5536</v>
      </c>
      <c r="O150" s="762">
        <v>44923</v>
      </c>
      <c r="P150" s="763" t="s">
        <v>5848</v>
      </c>
      <c r="Q150" s="757" t="s">
        <v>3765</v>
      </c>
      <c r="R150" s="762">
        <v>45791</v>
      </c>
      <c r="S150" s="765" t="s">
        <v>9194</v>
      </c>
      <c r="T150" s="757" t="s">
        <v>9067</v>
      </c>
      <c r="U150" s="762">
        <v>45803</v>
      </c>
      <c r="V150" s="757"/>
      <c r="W150" s="1218" t="s">
        <v>5701</v>
      </c>
      <c r="X150" s="1219">
        <v>46027</v>
      </c>
      <c r="Y150" s="69" t="s">
        <v>11874</v>
      </c>
      <c r="Z150" s="842" t="s">
        <v>5536</v>
      </c>
      <c r="AA150" s="1119">
        <v>46100</v>
      </c>
      <c r="AC150" s="757" t="s">
        <v>7387</v>
      </c>
      <c r="AD150" s="762">
        <v>46140</v>
      </c>
      <c r="AE150" s="23" t="s">
        <v>12600</v>
      </c>
    </row>
    <row r="151" spans="1:31" s="764" customFormat="1" ht="15" hidden="1" x14ac:dyDescent="0.25">
      <c r="A151" s="1218" t="s">
        <v>8342</v>
      </c>
      <c r="B151" s="757"/>
      <c r="C151" s="757" t="s">
        <v>8257</v>
      </c>
      <c r="D151" s="768" t="s">
        <v>6275</v>
      </c>
      <c r="E151" s="759" t="s">
        <v>4706</v>
      </c>
      <c r="F151" s="760">
        <f t="shared" si="33"/>
        <v>46140</v>
      </c>
      <c r="G151" s="761" t="str">
        <f t="shared" si="27"/>
        <v>A4</v>
      </c>
      <c r="H151" s="761" t="str">
        <f t="shared" si="11"/>
        <v>MR_DER-1712_26</v>
      </c>
      <c r="I151" s="746" t="str">
        <f t="shared" si="34"/>
        <v>ND</v>
      </c>
      <c r="J151" s="746" t="str">
        <f t="shared" si="32"/>
        <v>ND</v>
      </c>
      <c r="K151" s="757" t="s">
        <v>3730</v>
      </c>
      <c r="L151" s="762">
        <v>44888</v>
      </c>
      <c r="M151" s="763" t="s">
        <v>5666</v>
      </c>
      <c r="N151" s="757" t="s">
        <v>5536</v>
      </c>
      <c r="O151" s="762">
        <v>44923</v>
      </c>
      <c r="P151" s="763" t="s">
        <v>5848</v>
      </c>
      <c r="Q151" s="757" t="s">
        <v>3765</v>
      </c>
      <c r="R151" s="762">
        <v>45791</v>
      </c>
      <c r="S151" s="765" t="s">
        <v>9194</v>
      </c>
      <c r="T151" s="757" t="s">
        <v>9067</v>
      </c>
      <c r="U151" s="762">
        <v>45803</v>
      </c>
      <c r="V151" s="757"/>
      <c r="W151" s="1218" t="s">
        <v>5701</v>
      </c>
      <c r="X151" s="1219">
        <v>46027</v>
      </c>
      <c r="Y151" s="69" t="s">
        <v>11874</v>
      </c>
      <c r="Z151" s="842" t="s">
        <v>5536</v>
      </c>
      <c r="AA151" s="1119">
        <v>46100</v>
      </c>
      <c r="AC151" s="757" t="s">
        <v>7387</v>
      </c>
      <c r="AD151" s="762">
        <v>46140</v>
      </c>
      <c r="AE151" s="23" t="s">
        <v>12600</v>
      </c>
    </row>
    <row r="152" spans="1:31" s="764" customFormat="1" ht="15" hidden="1" x14ac:dyDescent="0.25">
      <c r="A152" s="1218" t="s">
        <v>8342</v>
      </c>
      <c r="B152" s="757"/>
      <c r="C152" s="757" t="s">
        <v>8257</v>
      </c>
      <c r="D152" s="768" t="s">
        <v>6275</v>
      </c>
      <c r="E152" s="759" t="s">
        <v>4707</v>
      </c>
      <c r="F152" s="760">
        <f t="shared" si="33"/>
        <v>46140</v>
      </c>
      <c r="G152" s="761" t="str">
        <f t="shared" si="27"/>
        <v>A4</v>
      </c>
      <c r="H152" s="761" t="str">
        <f t="shared" si="11"/>
        <v>MR_DER-1712_26</v>
      </c>
      <c r="I152" s="746" t="str">
        <f t="shared" si="34"/>
        <v>ND</v>
      </c>
      <c r="J152" s="746" t="str">
        <f t="shared" si="32"/>
        <v>ND</v>
      </c>
      <c r="K152" s="757" t="s">
        <v>3730</v>
      </c>
      <c r="L152" s="762">
        <v>44888</v>
      </c>
      <c r="M152" s="763" t="s">
        <v>5666</v>
      </c>
      <c r="N152" s="757" t="s">
        <v>5536</v>
      </c>
      <c r="O152" s="762">
        <v>44923</v>
      </c>
      <c r="P152" s="763" t="s">
        <v>5848</v>
      </c>
      <c r="Q152" s="757" t="s">
        <v>3765</v>
      </c>
      <c r="R152" s="762">
        <v>45791</v>
      </c>
      <c r="S152" s="765" t="s">
        <v>9194</v>
      </c>
      <c r="T152" s="757" t="s">
        <v>9067</v>
      </c>
      <c r="U152" s="762">
        <v>45803</v>
      </c>
      <c r="V152" s="757"/>
      <c r="W152" s="1218" t="s">
        <v>5701</v>
      </c>
      <c r="X152" s="1219">
        <v>46027</v>
      </c>
      <c r="Y152" s="69" t="s">
        <v>11874</v>
      </c>
      <c r="Z152" s="842" t="s">
        <v>5536</v>
      </c>
      <c r="AA152" s="1119">
        <v>46100</v>
      </c>
      <c r="AC152" s="757" t="s">
        <v>7387</v>
      </c>
      <c r="AD152" s="762">
        <v>46140</v>
      </c>
      <c r="AE152" s="23" t="s">
        <v>12600</v>
      </c>
    </row>
    <row r="153" spans="1:31" s="764" customFormat="1" ht="15" hidden="1" x14ac:dyDescent="0.25">
      <c r="A153" s="1218" t="s">
        <v>8342</v>
      </c>
      <c r="B153" s="757"/>
      <c r="C153" s="757" t="s">
        <v>8257</v>
      </c>
      <c r="D153" s="768" t="s">
        <v>6275</v>
      </c>
      <c r="E153" s="759" t="s">
        <v>4708</v>
      </c>
      <c r="F153" s="760">
        <f t="shared" si="33"/>
        <v>46140</v>
      </c>
      <c r="G153" s="761" t="str">
        <f t="shared" si="27"/>
        <v>A4</v>
      </c>
      <c r="H153" s="761" t="str">
        <f t="shared" si="11"/>
        <v>MR_DER-1712_26</v>
      </c>
      <c r="I153" s="746" t="str">
        <f t="shared" si="34"/>
        <v>ND</v>
      </c>
      <c r="J153" s="746" t="str">
        <f t="shared" si="32"/>
        <v>ND</v>
      </c>
      <c r="K153" s="757" t="s">
        <v>3730</v>
      </c>
      <c r="L153" s="762">
        <v>44888</v>
      </c>
      <c r="M153" s="763" t="s">
        <v>5666</v>
      </c>
      <c r="N153" s="757" t="s">
        <v>5536</v>
      </c>
      <c r="O153" s="762">
        <v>44923</v>
      </c>
      <c r="P153" s="763" t="s">
        <v>5848</v>
      </c>
      <c r="Q153" s="757" t="s">
        <v>3765</v>
      </c>
      <c r="R153" s="762">
        <v>45791</v>
      </c>
      <c r="S153" s="765" t="s">
        <v>9194</v>
      </c>
      <c r="T153" s="757" t="s">
        <v>9067</v>
      </c>
      <c r="U153" s="762">
        <v>45803</v>
      </c>
      <c r="V153" s="757"/>
      <c r="W153" s="1218" t="s">
        <v>5701</v>
      </c>
      <c r="X153" s="1219">
        <v>46027</v>
      </c>
      <c r="Y153" s="69" t="s">
        <v>11874</v>
      </c>
      <c r="Z153" s="842" t="s">
        <v>5536</v>
      </c>
      <c r="AA153" s="1119">
        <v>46100</v>
      </c>
      <c r="AC153" s="757" t="s">
        <v>7387</v>
      </c>
      <c r="AD153" s="762">
        <v>46140</v>
      </c>
      <c r="AE153" s="23" t="s">
        <v>12600</v>
      </c>
    </row>
    <row r="154" spans="1:31" s="764" customFormat="1" ht="15" hidden="1" x14ac:dyDescent="0.25">
      <c r="A154" s="1218" t="s">
        <v>8342</v>
      </c>
      <c r="B154" s="757"/>
      <c r="C154" s="757" t="s">
        <v>8257</v>
      </c>
      <c r="D154" s="768" t="s">
        <v>6275</v>
      </c>
      <c r="E154" s="759" t="s">
        <v>4709</v>
      </c>
      <c r="F154" s="760">
        <f t="shared" si="33"/>
        <v>46140</v>
      </c>
      <c r="G154" s="761" t="str">
        <f t="shared" si="27"/>
        <v>A4</v>
      </c>
      <c r="H154" s="761" t="str">
        <f t="shared" si="11"/>
        <v>MR_DER-1712_26</v>
      </c>
      <c r="I154" s="746" t="str">
        <f t="shared" si="34"/>
        <v>ND</v>
      </c>
      <c r="J154" s="746" t="str">
        <f t="shared" si="32"/>
        <v>ND</v>
      </c>
      <c r="K154" s="757" t="s">
        <v>3730</v>
      </c>
      <c r="L154" s="762">
        <v>44888</v>
      </c>
      <c r="M154" s="763" t="s">
        <v>5666</v>
      </c>
      <c r="N154" s="757" t="s">
        <v>5536</v>
      </c>
      <c r="O154" s="762">
        <v>44923</v>
      </c>
      <c r="P154" s="763" t="s">
        <v>5848</v>
      </c>
      <c r="Q154" s="757" t="s">
        <v>3765</v>
      </c>
      <c r="R154" s="762">
        <v>45791</v>
      </c>
      <c r="S154" s="765" t="s">
        <v>9194</v>
      </c>
      <c r="T154" s="757" t="s">
        <v>9067</v>
      </c>
      <c r="U154" s="762">
        <v>45803</v>
      </c>
      <c r="V154" s="757"/>
      <c r="W154" s="1218" t="s">
        <v>5701</v>
      </c>
      <c r="X154" s="1219">
        <v>46027</v>
      </c>
      <c r="Y154" s="69" t="s">
        <v>11874</v>
      </c>
      <c r="Z154" s="842" t="s">
        <v>5536</v>
      </c>
      <c r="AA154" s="1119">
        <v>46100</v>
      </c>
      <c r="AC154" s="757" t="s">
        <v>7387</v>
      </c>
      <c r="AD154" s="762">
        <v>46140</v>
      </c>
      <c r="AE154" s="23" t="s">
        <v>12600</v>
      </c>
    </row>
    <row r="155" spans="1:31" s="764" customFormat="1" ht="15" hidden="1" x14ac:dyDescent="0.25">
      <c r="A155" s="1218" t="s">
        <v>8342</v>
      </c>
      <c r="B155" s="757"/>
      <c r="C155" s="757" t="s">
        <v>8257</v>
      </c>
      <c r="D155" s="768" t="s">
        <v>6275</v>
      </c>
      <c r="E155" s="759" t="s">
        <v>4710</v>
      </c>
      <c r="F155" s="760">
        <f t="shared" si="33"/>
        <v>46140</v>
      </c>
      <c r="G155" s="761" t="str">
        <f t="shared" si="27"/>
        <v>A4</v>
      </c>
      <c r="H155" s="761" t="str">
        <f t="shared" si="11"/>
        <v>MR_DER-1712_26</v>
      </c>
      <c r="I155" s="746" t="str">
        <f t="shared" si="34"/>
        <v>ND</v>
      </c>
      <c r="J155" s="746" t="str">
        <f t="shared" si="32"/>
        <v>ND</v>
      </c>
      <c r="K155" s="757" t="s">
        <v>3730</v>
      </c>
      <c r="L155" s="762">
        <v>44888</v>
      </c>
      <c r="M155" s="763" t="s">
        <v>5666</v>
      </c>
      <c r="N155" s="757" t="s">
        <v>5536</v>
      </c>
      <c r="O155" s="762">
        <v>44923</v>
      </c>
      <c r="P155" s="763" t="s">
        <v>5848</v>
      </c>
      <c r="Q155" s="757" t="s">
        <v>3765</v>
      </c>
      <c r="R155" s="762">
        <v>45791</v>
      </c>
      <c r="S155" s="765" t="s">
        <v>9194</v>
      </c>
      <c r="T155" s="757" t="s">
        <v>9067</v>
      </c>
      <c r="U155" s="762">
        <v>45803</v>
      </c>
      <c r="V155" s="757"/>
      <c r="W155" s="1218" t="s">
        <v>5701</v>
      </c>
      <c r="X155" s="1219">
        <v>46027</v>
      </c>
      <c r="Y155" s="69" t="s">
        <v>11874</v>
      </c>
      <c r="Z155" s="842" t="s">
        <v>5536</v>
      </c>
      <c r="AA155" s="1119">
        <v>46100</v>
      </c>
      <c r="AC155" s="757" t="s">
        <v>7387</v>
      </c>
      <c r="AD155" s="762">
        <v>46140</v>
      </c>
      <c r="AE155" s="23" t="s">
        <v>12600</v>
      </c>
    </row>
    <row r="156" spans="1:31" s="764" customFormat="1" ht="15" hidden="1" x14ac:dyDescent="0.25">
      <c r="A156" s="1218" t="s">
        <v>8342</v>
      </c>
      <c r="B156" s="757"/>
      <c r="C156" s="757" t="s">
        <v>8257</v>
      </c>
      <c r="D156" s="768" t="s">
        <v>6275</v>
      </c>
      <c r="E156" s="759" t="s">
        <v>4711</v>
      </c>
      <c r="F156" s="760">
        <f t="shared" si="33"/>
        <v>46140</v>
      </c>
      <c r="G156" s="761" t="str">
        <f t="shared" si="27"/>
        <v>A4</v>
      </c>
      <c r="H156" s="761" t="str">
        <f t="shared" si="11"/>
        <v>MR_DER-1712_26</v>
      </c>
      <c r="I156" s="746" t="str">
        <f t="shared" si="34"/>
        <v>ND</v>
      </c>
      <c r="J156" s="746" t="str">
        <f t="shared" si="32"/>
        <v>ND</v>
      </c>
      <c r="K156" s="757" t="s">
        <v>3730</v>
      </c>
      <c r="L156" s="762">
        <v>44888</v>
      </c>
      <c r="M156" s="763" t="s">
        <v>5666</v>
      </c>
      <c r="N156" s="757" t="s">
        <v>5536</v>
      </c>
      <c r="O156" s="762">
        <v>44923</v>
      </c>
      <c r="P156" s="763" t="s">
        <v>5848</v>
      </c>
      <c r="Q156" s="757" t="s">
        <v>3765</v>
      </c>
      <c r="R156" s="762">
        <v>45791</v>
      </c>
      <c r="S156" s="765" t="s">
        <v>9194</v>
      </c>
      <c r="T156" s="757" t="s">
        <v>9067</v>
      </c>
      <c r="U156" s="762">
        <v>45803</v>
      </c>
      <c r="V156" s="757"/>
      <c r="W156" s="1218" t="s">
        <v>5701</v>
      </c>
      <c r="X156" s="1219">
        <v>46027</v>
      </c>
      <c r="Y156" s="69" t="s">
        <v>11874</v>
      </c>
      <c r="Z156" s="842" t="s">
        <v>5536</v>
      </c>
      <c r="AA156" s="1119">
        <v>46100</v>
      </c>
      <c r="AC156" s="757" t="s">
        <v>7387</v>
      </c>
      <c r="AD156" s="762">
        <v>46140</v>
      </c>
      <c r="AE156" s="23" t="s">
        <v>12600</v>
      </c>
    </row>
    <row r="157" spans="1:31" s="764" customFormat="1" ht="15" hidden="1" x14ac:dyDescent="0.25">
      <c r="A157" s="1218" t="s">
        <v>8342</v>
      </c>
      <c r="B157" s="757"/>
      <c r="C157" s="757" t="s">
        <v>8257</v>
      </c>
      <c r="D157" s="768" t="s">
        <v>6275</v>
      </c>
      <c r="E157" s="759" t="s">
        <v>4712</v>
      </c>
      <c r="F157" s="760">
        <f t="shared" si="33"/>
        <v>46140</v>
      </c>
      <c r="G157" s="761" t="str">
        <f t="shared" si="27"/>
        <v>A4</v>
      </c>
      <c r="H157" s="761" t="str">
        <f t="shared" si="11"/>
        <v>MR_DER-1712_26</v>
      </c>
      <c r="I157" s="746" t="str">
        <f t="shared" si="34"/>
        <v>ND</v>
      </c>
      <c r="J157" s="746" t="str">
        <f t="shared" si="32"/>
        <v>ND</v>
      </c>
      <c r="K157" s="757" t="s">
        <v>3730</v>
      </c>
      <c r="L157" s="762">
        <v>44888</v>
      </c>
      <c r="M157" s="763" t="s">
        <v>5666</v>
      </c>
      <c r="N157" s="757" t="s">
        <v>5536</v>
      </c>
      <c r="O157" s="762">
        <v>44923</v>
      </c>
      <c r="P157" s="763" t="s">
        <v>5848</v>
      </c>
      <c r="Q157" s="757" t="s">
        <v>3765</v>
      </c>
      <c r="R157" s="762">
        <v>45791</v>
      </c>
      <c r="S157" s="765" t="s">
        <v>9194</v>
      </c>
      <c r="T157" s="757" t="s">
        <v>9067</v>
      </c>
      <c r="U157" s="762">
        <v>45803</v>
      </c>
      <c r="V157" s="757"/>
      <c r="W157" s="1218" t="s">
        <v>5701</v>
      </c>
      <c r="X157" s="1219">
        <v>46027</v>
      </c>
      <c r="Y157" s="69" t="s">
        <v>11874</v>
      </c>
      <c r="Z157" s="842" t="s">
        <v>5536</v>
      </c>
      <c r="AA157" s="1119">
        <v>46100</v>
      </c>
      <c r="AC157" s="757" t="s">
        <v>7387</v>
      </c>
      <c r="AD157" s="762">
        <v>46140</v>
      </c>
      <c r="AE157" s="23" t="s">
        <v>12600</v>
      </c>
    </row>
    <row r="158" spans="1:31" s="764" customFormat="1" ht="15" hidden="1" x14ac:dyDescent="0.25">
      <c r="A158" s="1218" t="s">
        <v>8342</v>
      </c>
      <c r="B158" s="757"/>
      <c r="C158" s="757" t="s">
        <v>8257</v>
      </c>
      <c r="D158" s="768" t="s">
        <v>6275</v>
      </c>
      <c r="E158" s="759" t="s">
        <v>4713</v>
      </c>
      <c r="F158" s="760">
        <f t="shared" si="33"/>
        <v>46140</v>
      </c>
      <c r="G158" s="761" t="str">
        <f t="shared" si="27"/>
        <v>A4</v>
      </c>
      <c r="H158" s="761" t="str">
        <f t="shared" si="11"/>
        <v>MR_DER-1712_26</v>
      </c>
      <c r="I158" s="746" t="str">
        <f t="shared" si="34"/>
        <v>ND</v>
      </c>
      <c r="J158" s="746" t="str">
        <f t="shared" si="32"/>
        <v>ND</v>
      </c>
      <c r="K158" s="757" t="s">
        <v>3730</v>
      </c>
      <c r="L158" s="762">
        <v>44888</v>
      </c>
      <c r="M158" s="763" t="s">
        <v>5666</v>
      </c>
      <c r="N158" s="757" t="s">
        <v>5536</v>
      </c>
      <c r="O158" s="762">
        <v>44923</v>
      </c>
      <c r="P158" s="763" t="s">
        <v>5848</v>
      </c>
      <c r="Q158" s="757" t="s">
        <v>3765</v>
      </c>
      <c r="R158" s="762">
        <v>45791</v>
      </c>
      <c r="S158" s="765" t="s">
        <v>9194</v>
      </c>
      <c r="T158" s="757" t="s">
        <v>9067</v>
      </c>
      <c r="U158" s="762">
        <v>45803</v>
      </c>
      <c r="V158" s="757"/>
      <c r="W158" s="1218" t="s">
        <v>5701</v>
      </c>
      <c r="X158" s="1219">
        <v>46027</v>
      </c>
      <c r="Y158" s="69" t="s">
        <v>11874</v>
      </c>
      <c r="Z158" s="842" t="s">
        <v>5536</v>
      </c>
      <c r="AA158" s="1119">
        <v>46100</v>
      </c>
      <c r="AC158" s="757" t="s">
        <v>7387</v>
      </c>
      <c r="AD158" s="762">
        <v>46140</v>
      </c>
      <c r="AE158" s="23" t="s">
        <v>12600</v>
      </c>
    </row>
    <row r="159" spans="1:31" s="764" customFormat="1" ht="15" hidden="1" x14ac:dyDescent="0.25">
      <c r="A159" s="1218" t="s">
        <v>8342</v>
      </c>
      <c r="B159" s="757"/>
      <c r="C159" s="757" t="s">
        <v>8257</v>
      </c>
      <c r="D159" s="768" t="s">
        <v>6275</v>
      </c>
      <c r="E159" s="759" t="s">
        <v>4714</v>
      </c>
      <c r="F159" s="760">
        <f t="shared" si="33"/>
        <v>46140</v>
      </c>
      <c r="G159" s="761" t="str">
        <f t="shared" si="27"/>
        <v>A4</v>
      </c>
      <c r="H159" s="761" t="str">
        <f t="shared" si="11"/>
        <v>MR_DER-1712_26</v>
      </c>
      <c r="I159" s="746" t="str">
        <f t="shared" si="34"/>
        <v>ND</v>
      </c>
      <c r="J159" s="746" t="str">
        <f t="shared" si="32"/>
        <v>ND</v>
      </c>
      <c r="K159" s="757" t="s">
        <v>3730</v>
      </c>
      <c r="L159" s="762">
        <v>44888</v>
      </c>
      <c r="M159" s="763" t="s">
        <v>5666</v>
      </c>
      <c r="N159" s="757" t="s">
        <v>5536</v>
      </c>
      <c r="O159" s="762">
        <v>44923</v>
      </c>
      <c r="P159" s="763" t="s">
        <v>5848</v>
      </c>
      <c r="Q159" s="757" t="s">
        <v>3765</v>
      </c>
      <c r="R159" s="762">
        <v>45791</v>
      </c>
      <c r="S159" s="765" t="s">
        <v>9194</v>
      </c>
      <c r="T159" s="757" t="s">
        <v>9067</v>
      </c>
      <c r="U159" s="762">
        <v>45803</v>
      </c>
      <c r="V159" s="757"/>
      <c r="W159" s="1218" t="s">
        <v>5701</v>
      </c>
      <c r="X159" s="1219">
        <v>46027</v>
      </c>
      <c r="Y159" s="69" t="s">
        <v>11874</v>
      </c>
      <c r="Z159" s="842" t="s">
        <v>5536</v>
      </c>
      <c r="AA159" s="1119">
        <v>46100</v>
      </c>
      <c r="AC159" s="757" t="s">
        <v>7387</v>
      </c>
      <c r="AD159" s="762">
        <v>46140</v>
      </c>
      <c r="AE159" s="23" t="s">
        <v>12600</v>
      </c>
    </row>
    <row r="160" spans="1:31" s="764" customFormat="1" ht="22.5" hidden="1" x14ac:dyDescent="0.25">
      <c r="A160" s="1218" t="s">
        <v>8342</v>
      </c>
      <c r="B160" s="757"/>
      <c r="C160" s="757" t="s">
        <v>8257</v>
      </c>
      <c r="D160" s="768" t="s">
        <v>8604</v>
      </c>
      <c r="E160" s="759" t="s">
        <v>5667</v>
      </c>
      <c r="F160" s="760">
        <f t="shared" si="33"/>
        <v>46140</v>
      </c>
      <c r="G160" s="761" t="str">
        <f t="shared" si="27"/>
        <v>A4</v>
      </c>
      <c r="H160" s="761" t="str">
        <f t="shared" si="11"/>
        <v>MR_DER-1712_26</v>
      </c>
      <c r="I160" s="746" t="str">
        <f t="shared" si="34"/>
        <v>ND</v>
      </c>
      <c r="J160" s="746" t="str">
        <f t="shared" si="32"/>
        <v>ND</v>
      </c>
      <c r="K160" s="757" t="s">
        <v>3730</v>
      </c>
      <c r="L160" s="762">
        <v>44888</v>
      </c>
      <c r="M160" s="763" t="s">
        <v>5666</v>
      </c>
      <c r="N160" s="757" t="s">
        <v>5537</v>
      </c>
      <c r="O160" s="762">
        <v>44923</v>
      </c>
      <c r="P160" s="763" t="s">
        <v>5848</v>
      </c>
      <c r="Q160" s="757" t="s">
        <v>3765</v>
      </c>
      <c r="R160" s="762">
        <v>45791</v>
      </c>
      <c r="S160" s="765" t="s">
        <v>9194</v>
      </c>
      <c r="T160" s="757" t="s">
        <v>9067</v>
      </c>
      <c r="U160" s="762">
        <v>45803</v>
      </c>
      <c r="V160" s="757"/>
      <c r="W160" s="1218" t="s">
        <v>5701</v>
      </c>
      <c r="X160" s="1219">
        <v>46027</v>
      </c>
      <c r="Y160" s="69" t="s">
        <v>11874</v>
      </c>
      <c r="Z160" s="842" t="s">
        <v>5536</v>
      </c>
      <c r="AA160" s="1119">
        <v>46100</v>
      </c>
      <c r="AC160" s="757" t="s">
        <v>7387</v>
      </c>
      <c r="AD160" s="762">
        <v>46140</v>
      </c>
      <c r="AE160" s="23" t="s">
        <v>12600</v>
      </c>
    </row>
    <row r="161" spans="1:31" s="764" customFormat="1" ht="22.5" hidden="1" x14ac:dyDescent="0.25">
      <c r="A161" s="1218" t="s">
        <v>8342</v>
      </c>
      <c r="B161" s="757"/>
      <c r="C161" s="757" t="s">
        <v>8257</v>
      </c>
      <c r="D161" s="768" t="s">
        <v>8604</v>
      </c>
      <c r="E161" s="759" t="s">
        <v>5668</v>
      </c>
      <c r="F161" s="760">
        <f t="shared" si="33"/>
        <v>46140</v>
      </c>
      <c r="G161" s="761" t="str">
        <f t="shared" si="27"/>
        <v>A4</v>
      </c>
      <c r="H161" s="761" t="str">
        <f t="shared" si="11"/>
        <v>MR_DER-1712_26</v>
      </c>
      <c r="I161" s="746" t="str">
        <f t="shared" si="34"/>
        <v>ND</v>
      </c>
      <c r="J161" s="746" t="str">
        <f t="shared" si="32"/>
        <v>ND</v>
      </c>
      <c r="K161" s="757" t="s">
        <v>3730</v>
      </c>
      <c r="L161" s="762">
        <v>44888</v>
      </c>
      <c r="M161" s="763" t="s">
        <v>5666</v>
      </c>
      <c r="N161" s="757" t="s">
        <v>5537</v>
      </c>
      <c r="O161" s="762">
        <v>44923</v>
      </c>
      <c r="P161" s="763" t="s">
        <v>5848</v>
      </c>
      <c r="Q161" s="757" t="s">
        <v>3765</v>
      </c>
      <c r="R161" s="762">
        <v>45791</v>
      </c>
      <c r="S161" s="765" t="s">
        <v>9194</v>
      </c>
      <c r="T161" s="757" t="s">
        <v>9067</v>
      </c>
      <c r="U161" s="762">
        <v>45803</v>
      </c>
      <c r="V161" s="757"/>
      <c r="W161" s="1218" t="s">
        <v>5701</v>
      </c>
      <c r="X161" s="1219">
        <v>46027</v>
      </c>
      <c r="Y161" s="69" t="s">
        <v>11874</v>
      </c>
      <c r="Z161" s="842" t="s">
        <v>5536</v>
      </c>
      <c r="AA161" s="1119">
        <v>46100</v>
      </c>
      <c r="AC161" s="757" t="s">
        <v>7387</v>
      </c>
      <c r="AD161" s="762">
        <v>46140</v>
      </c>
      <c r="AE161" s="23" t="s">
        <v>12600</v>
      </c>
    </row>
    <row r="162" spans="1:31" s="842" customFormat="1" ht="15" hidden="1" x14ac:dyDescent="0.25">
      <c r="A162" s="1218" t="s">
        <v>12363</v>
      </c>
      <c r="B162" s="1218" t="s">
        <v>8603</v>
      </c>
      <c r="C162" s="1218"/>
      <c r="D162" s="1215" t="s">
        <v>19</v>
      </c>
      <c r="E162" s="1216" t="s">
        <v>4715</v>
      </c>
      <c r="F162" s="760">
        <f t="shared" si="33"/>
        <v>46027</v>
      </c>
      <c r="G162" s="761" t="str">
        <f t="shared" si="27"/>
        <v>A1</v>
      </c>
      <c r="H162" s="761" t="str">
        <f t="shared" si="11"/>
        <v>MR_DER-1487_25</v>
      </c>
      <c r="I162" s="746">
        <f t="shared" si="34"/>
        <v>46100</v>
      </c>
      <c r="J162" s="746" t="str">
        <f t="shared" si="32"/>
        <v>NÃO APROVADO</v>
      </c>
      <c r="K162" s="1218" t="s">
        <v>3730</v>
      </c>
      <c r="L162" s="1219">
        <v>46027</v>
      </c>
      <c r="M162" s="69" t="s">
        <v>11874</v>
      </c>
      <c r="N162" s="842" t="s">
        <v>5536</v>
      </c>
      <c r="O162" s="1119">
        <v>46100</v>
      </c>
      <c r="P162" s="1218"/>
      <c r="Q162" s="1218"/>
      <c r="R162" s="1218"/>
      <c r="S162" s="1218"/>
      <c r="T162" s="1218"/>
      <c r="U162" s="1218"/>
      <c r="V162" s="1218"/>
      <c r="AC162" s="757"/>
      <c r="AD162" s="757"/>
      <c r="AE162" s="757"/>
    </row>
    <row r="163" spans="1:31" s="731" customFormat="1" hidden="1" x14ac:dyDescent="0.25">
      <c r="A163" s="726"/>
      <c r="B163" s="726"/>
      <c r="C163" s="726"/>
      <c r="D163" s="727"/>
      <c r="E163" s="727"/>
      <c r="F163" s="727"/>
      <c r="G163" s="727"/>
      <c r="H163" s="727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726"/>
      <c r="AC163" s="757"/>
      <c r="AD163" s="757"/>
      <c r="AE163" s="757"/>
    </row>
    <row r="164" spans="1:31" s="842" customFormat="1" ht="15" hidden="1" x14ac:dyDescent="0.25">
      <c r="A164" s="1218" t="s">
        <v>8342</v>
      </c>
      <c r="B164" s="1218"/>
      <c r="C164" s="1218"/>
      <c r="D164" s="1215" t="s">
        <v>11873</v>
      </c>
      <c r="E164" s="1216" t="s">
        <v>11863</v>
      </c>
      <c r="F164" s="760">
        <f t="shared" ref="F164:F173" si="35">IF(L164&lt;&gt;0,MAX(L164,R164,X164,AD164),"NE")</f>
        <v>46140</v>
      </c>
      <c r="G164" s="761" t="str">
        <f t="shared" si="27"/>
        <v>A2</v>
      </c>
      <c r="H164" s="761" t="str">
        <f t="shared" si="11"/>
        <v>MR_DER-1712_26</v>
      </c>
      <c r="I164" s="746" t="str">
        <f t="shared" ref="I164:I173" si="36">IF(F164="NE",F164,IF(INDEX(K164:CP164,,MATCH(F164,K164:CP164,0)+3)&lt;&gt;0,INDEX(K164:CP164,,MATCH(F164,K164:CP164,0)+3),"ND"))</f>
        <v>ND</v>
      </c>
      <c r="J164" s="746" t="str">
        <f t="shared" ref="J164:J173" si="37">IF(G164="NE",G164,IF(INDEX(K164:CQ164,,MATCH(G164,K164:CQ164,0)+3)&lt;&gt;0,INDEX(K164:CQ164,,MATCH(G164,K164:CQ164,0)+3),"ND"))</f>
        <v>ND</v>
      </c>
      <c r="K164" s="1218" t="s">
        <v>3730</v>
      </c>
      <c r="L164" s="1219">
        <v>46027</v>
      </c>
      <c r="M164" s="69" t="s">
        <v>11874</v>
      </c>
      <c r="N164" s="842" t="s">
        <v>5536</v>
      </c>
      <c r="O164" s="1119">
        <v>46100</v>
      </c>
      <c r="Q164" s="842" t="s">
        <v>3765</v>
      </c>
      <c r="R164" s="1119">
        <v>46140</v>
      </c>
      <c r="S164" s="23" t="s">
        <v>12600</v>
      </c>
      <c r="AC164" s="757"/>
      <c r="AD164" s="757"/>
      <c r="AE164" s="757"/>
    </row>
    <row r="165" spans="1:31" s="842" customFormat="1" ht="15" hidden="1" x14ac:dyDescent="0.25">
      <c r="A165" s="1218" t="s">
        <v>8342</v>
      </c>
      <c r="B165" s="1218"/>
      <c r="C165" s="1218"/>
      <c r="D165" s="1215" t="s">
        <v>11873</v>
      </c>
      <c r="E165" s="1216" t="s">
        <v>11864</v>
      </c>
      <c r="F165" s="760">
        <f t="shared" si="35"/>
        <v>46140</v>
      </c>
      <c r="G165" s="761" t="str">
        <f t="shared" si="27"/>
        <v>A2</v>
      </c>
      <c r="H165" s="761" t="str">
        <f t="shared" si="11"/>
        <v>MR_DER-1712_26</v>
      </c>
      <c r="I165" s="746" t="str">
        <f t="shared" si="36"/>
        <v>ND</v>
      </c>
      <c r="J165" s="746" t="str">
        <f t="shared" si="37"/>
        <v>ND</v>
      </c>
      <c r="K165" s="1218" t="s">
        <v>3730</v>
      </c>
      <c r="L165" s="1219">
        <v>46027</v>
      </c>
      <c r="M165" s="69" t="s">
        <v>11874</v>
      </c>
      <c r="N165" s="842" t="s">
        <v>5536</v>
      </c>
      <c r="O165" s="1119">
        <v>46100</v>
      </c>
      <c r="Q165" s="842" t="s">
        <v>3765</v>
      </c>
      <c r="R165" s="1119">
        <v>46140</v>
      </c>
      <c r="S165" s="23" t="s">
        <v>12600</v>
      </c>
      <c r="AC165" s="757"/>
      <c r="AD165" s="757"/>
      <c r="AE165" s="757"/>
    </row>
    <row r="166" spans="1:31" s="842" customFormat="1" ht="15" hidden="1" x14ac:dyDescent="0.25">
      <c r="A166" s="1218" t="s">
        <v>8342</v>
      </c>
      <c r="B166" s="1218"/>
      <c r="C166" s="1218"/>
      <c r="D166" s="1215" t="s">
        <v>11873</v>
      </c>
      <c r="E166" s="1216" t="s">
        <v>11865</v>
      </c>
      <c r="F166" s="760">
        <f t="shared" si="35"/>
        <v>46140</v>
      </c>
      <c r="G166" s="761" t="str">
        <f t="shared" si="27"/>
        <v>A2</v>
      </c>
      <c r="H166" s="761" t="str">
        <f t="shared" si="11"/>
        <v>MR_DER-1712_26</v>
      </c>
      <c r="I166" s="746" t="str">
        <f t="shared" si="36"/>
        <v>ND</v>
      </c>
      <c r="J166" s="746" t="str">
        <f t="shared" si="37"/>
        <v>ND</v>
      </c>
      <c r="K166" s="1218" t="s">
        <v>3730</v>
      </c>
      <c r="L166" s="1219">
        <v>46027</v>
      </c>
      <c r="M166" s="69" t="s">
        <v>11874</v>
      </c>
      <c r="N166" s="842" t="s">
        <v>5536</v>
      </c>
      <c r="O166" s="1119">
        <v>46100</v>
      </c>
      <c r="Q166" s="842" t="s">
        <v>3765</v>
      </c>
      <c r="R166" s="1119">
        <v>46140</v>
      </c>
      <c r="S166" s="23" t="s">
        <v>12600</v>
      </c>
      <c r="AC166" s="757"/>
      <c r="AD166" s="757"/>
      <c r="AE166" s="757"/>
    </row>
    <row r="167" spans="1:31" s="842" customFormat="1" ht="15" hidden="1" x14ac:dyDescent="0.25">
      <c r="A167" s="1218" t="s">
        <v>8342</v>
      </c>
      <c r="B167" s="1218"/>
      <c r="C167" s="1218"/>
      <c r="D167" s="1215" t="s">
        <v>17</v>
      </c>
      <c r="E167" s="1216" t="s">
        <v>11866</v>
      </c>
      <c r="F167" s="760">
        <f t="shared" si="35"/>
        <v>46140</v>
      </c>
      <c r="G167" s="761" t="str">
        <f t="shared" si="27"/>
        <v>A2</v>
      </c>
      <c r="H167" s="761" t="str">
        <f t="shared" si="11"/>
        <v>MR_DER-1712_26</v>
      </c>
      <c r="I167" s="746" t="str">
        <f t="shared" si="36"/>
        <v>ND</v>
      </c>
      <c r="J167" s="746" t="str">
        <f t="shared" si="37"/>
        <v>ND</v>
      </c>
      <c r="K167" s="1218" t="s">
        <v>3730</v>
      </c>
      <c r="L167" s="1219">
        <v>46027</v>
      </c>
      <c r="M167" s="69" t="s">
        <v>11874</v>
      </c>
      <c r="N167" s="842" t="s">
        <v>5536</v>
      </c>
      <c r="O167" s="1119">
        <v>46100</v>
      </c>
      <c r="Q167" s="842" t="s">
        <v>3765</v>
      </c>
      <c r="R167" s="1119">
        <v>46140</v>
      </c>
      <c r="S167" s="23" t="s">
        <v>12600</v>
      </c>
      <c r="AC167" s="757"/>
      <c r="AD167" s="757"/>
      <c r="AE167" s="757"/>
    </row>
    <row r="168" spans="1:31" s="842" customFormat="1" ht="15" hidden="1" x14ac:dyDescent="0.25">
      <c r="A168" s="1218" t="s">
        <v>8342</v>
      </c>
      <c r="B168" s="1218"/>
      <c r="C168" s="1218"/>
      <c r="D168" s="768" t="s">
        <v>6275</v>
      </c>
      <c r="E168" s="1216" t="s">
        <v>11867</v>
      </c>
      <c r="F168" s="760">
        <f t="shared" si="35"/>
        <v>46140</v>
      </c>
      <c r="G168" s="761" t="str">
        <f t="shared" si="27"/>
        <v>A2</v>
      </c>
      <c r="H168" s="761" t="str">
        <f t="shared" si="11"/>
        <v>MR_DER-1712_26</v>
      </c>
      <c r="I168" s="746" t="str">
        <f t="shared" si="36"/>
        <v>ND</v>
      </c>
      <c r="J168" s="746" t="str">
        <f t="shared" si="37"/>
        <v>ND</v>
      </c>
      <c r="K168" s="1218" t="s">
        <v>3730</v>
      </c>
      <c r="L168" s="1219">
        <v>46027</v>
      </c>
      <c r="M168" s="69" t="s">
        <v>11874</v>
      </c>
      <c r="N168" s="842" t="s">
        <v>5536</v>
      </c>
      <c r="O168" s="1119">
        <v>46100</v>
      </c>
      <c r="Q168" s="842" t="s">
        <v>3765</v>
      </c>
      <c r="R168" s="1119">
        <v>46140</v>
      </c>
      <c r="S168" s="23" t="s">
        <v>12600</v>
      </c>
      <c r="AC168" s="757"/>
      <c r="AD168" s="757"/>
      <c r="AE168" s="757"/>
    </row>
    <row r="169" spans="1:31" s="842" customFormat="1" ht="15" hidden="1" x14ac:dyDescent="0.25">
      <c r="A169" s="1218" t="s">
        <v>8342</v>
      </c>
      <c r="B169" s="1218"/>
      <c r="C169" s="1218"/>
      <c r="D169" s="768" t="s">
        <v>6275</v>
      </c>
      <c r="E169" s="1216" t="s">
        <v>11868</v>
      </c>
      <c r="F169" s="760">
        <f t="shared" si="35"/>
        <v>46140</v>
      </c>
      <c r="G169" s="761" t="str">
        <f t="shared" si="27"/>
        <v>A2</v>
      </c>
      <c r="H169" s="761" t="str">
        <f t="shared" si="11"/>
        <v>MR_DER-1712_26</v>
      </c>
      <c r="I169" s="746" t="str">
        <f t="shared" si="36"/>
        <v>ND</v>
      </c>
      <c r="J169" s="746" t="str">
        <f t="shared" si="37"/>
        <v>ND</v>
      </c>
      <c r="K169" s="1218" t="s">
        <v>3730</v>
      </c>
      <c r="L169" s="1219">
        <v>46027</v>
      </c>
      <c r="M169" s="69" t="s">
        <v>11874</v>
      </c>
      <c r="N169" s="842" t="s">
        <v>5536</v>
      </c>
      <c r="O169" s="1119">
        <v>46100</v>
      </c>
      <c r="Q169" s="842" t="s">
        <v>3765</v>
      </c>
      <c r="R169" s="1119">
        <v>46140</v>
      </c>
      <c r="S169" s="23" t="s">
        <v>12600</v>
      </c>
      <c r="AC169" s="757"/>
      <c r="AD169" s="757"/>
      <c r="AE169" s="757"/>
    </row>
    <row r="170" spans="1:31" s="842" customFormat="1" ht="15" hidden="1" x14ac:dyDescent="0.25">
      <c r="A170" s="1218" t="s">
        <v>8342</v>
      </c>
      <c r="B170" s="1218"/>
      <c r="C170" s="1218"/>
      <c r="D170" s="768" t="s">
        <v>6275</v>
      </c>
      <c r="E170" s="1216" t="s">
        <v>11869</v>
      </c>
      <c r="F170" s="760">
        <f t="shared" si="35"/>
        <v>46140</v>
      </c>
      <c r="G170" s="761" t="str">
        <f t="shared" si="27"/>
        <v>A2</v>
      </c>
      <c r="H170" s="761" t="str">
        <f t="shared" si="11"/>
        <v>MR_DER-1712_26</v>
      </c>
      <c r="I170" s="746" t="str">
        <f t="shared" si="36"/>
        <v>ND</v>
      </c>
      <c r="J170" s="746" t="str">
        <f t="shared" si="37"/>
        <v>ND</v>
      </c>
      <c r="K170" s="1218" t="s">
        <v>3730</v>
      </c>
      <c r="L170" s="1219">
        <v>46027</v>
      </c>
      <c r="M170" s="69" t="s">
        <v>11874</v>
      </c>
      <c r="N170" s="842" t="s">
        <v>5536</v>
      </c>
      <c r="O170" s="1119">
        <v>46100</v>
      </c>
      <c r="Q170" s="842" t="s">
        <v>3765</v>
      </c>
      <c r="R170" s="1119">
        <v>46140</v>
      </c>
      <c r="S170" s="23" t="s">
        <v>12600</v>
      </c>
      <c r="AC170" s="757"/>
      <c r="AD170" s="757"/>
      <c r="AE170" s="757"/>
    </row>
    <row r="171" spans="1:31" s="842" customFormat="1" ht="15" hidden="1" x14ac:dyDescent="0.25">
      <c r="A171" s="1218" t="s">
        <v>8342</v>
      </c>
      <c r="B171" s="1218"/>
      <c r="C171" s="1218"/>
      <c r="D171" s="768" t="s">
        <v>6275</v>
      </c>
      <c r="E171" s="1216" t="s">
        <v>11870</v>
      </c>
      <c r="F171" s="760">
        <f t="shared" si="35"/>
        <v>46140</v>
      </c>
      <c r="G171" s="761" t="str">
        <f t="shared" si="27"/>
        <v>A2</v>
      </c>
      <c r="H171" s="761" t="str">
        <f t="shared" si="11"/>
        <v>MR_DER-1712_26</v>
      </c>
      <c r="I171" s="746" t="str">
        <f t="shared" si="36"/>
        <v>ND</v>
      </c>
      <c r="J171" s="746" t="str">
        <f t="shared" si="37"/>
        <v>ND</v>
      </c>
      <c r="K171" s="1218" t="s">
        <v>3730</v>
      </c>
      <c r="L171" s="1219">
        <v>46027</v>
      </c>
      <c r="M171" s="69" t="s">
        <v>11874</v>
      </c>
      <c r="N171" s="842" t="s">
        <v>5536</v>
      </c>
      <c r="O171" s="1119">
        <v>46100</v>
      </c>
      <c r="Q171" s="842" t="s">
        <v>3765</v>
      </c>
      <c r="R171" s="1119">
        <v>46140</v>
      </c>
      <c r="S171" s="23" t="s">
        <v>12600</v>
      </c>
      <c r="AC171" s="757"/>
      <c r="AD171" s="757"/>
      <c r="AE171" s="757"/>
    </row>
    <row r="172" spans="1:31" s="842" customFormat="1" ht="22.5" hidden="1" x14ac:dyDescent="0.25">
      <c r="A172" s="1218" t="s">
        <v>8342</v>
      </c>
      <c r="B172" s="1218"/>
      <c r="C172" s="1218"/>
      <c r="D172" s="768" t="s">
        <v>8604</v>
      </c>
      <c r="E172" s="1216" t="s">
        <v>11871</v>
      </c>
      <c r="F172" s="760">
        <f t="shared" si="35"/>
        <v>46140</v>
      </c>
      <c r="G172" s="761" t="str">
        <f t="shared" si="27"/>
        <v>A2</v>
      </c>
      <c r="H172" s="761" t="str">
        <f t="shared" si="11"/>
        <v>MR_DER-1712_26</v>
      </c>
      <c r="I172" s="746" t="str">
        <f t="shared" si="36"/>
        <v>ND</v>
      </c>
      <c r="J172" s="746" t="str">
        <f t="shared" si="37"/>
        <v>ND</v>
      </c>
      <c r="K172" s="1218" t="s">
        <v>3730</v>
      </c>
      <c r="L172" s="1219">
        <v>46027</v>
      </c>
      <c r="M172" s="69" t="s">
        <v>11874</v>
      </c>
      <c r="N172" s="842" t="s">
        <v>5536</v>
      </c>
      <c r="O172" s="1119">
        <v>46100</v>
      </c>
      <c r="Q172" s="842" t="s">
        <v>3765</v>
      </c>
      <c r="R172" s="1119">
        <v>46140</v>
      </c>
      <c r="S172" s="23" t="s">
        <v>12600</v>
      </c>
      <c r="AC172" s="757"/>
      <c r="AD172" s="757"/>
      <c r="AE172" s="757"/>
    </row>
    <row r="173" spans="1:31" s="842" customFormat="1" ht="15" hidden="1" x14ac:dyDescent="0.25">
      <c r="A173" s="1218" t="s">
        <v>12363</v>
      </c>
      <c r="B173" s="1218"/>
      <c r="C173" s="1218"/>
      <c r="D173" s="1215" t="s">
        <v>19</v>
      </c>
      <c r="E173" s="1216" t="s">
        <v>11872</v>
      </c>
      <c r="F173" s="760">
        <f t="shared" si="35"/>
        <v>46027</v>
      </c>
      <c r="G173" s="761" t="str">
        <f t="shared" si="27"/>
        <v>A1</v>
      </c>
      <c r="H173" s="761" t="str">
        <f t="shared" si="11"/>
        <v>MR_DER-1487_25</v>
      </c>
      <c r="I173" s="746">
        <f t="shared" si="36"/>
        <v>46100</v>
      </c>
      <c r="J173" s="746" t="str">
        <f t="shared" si="37"/>
        <v>NÃO APROVADO</v>
      </c>
      <c r="K173" s="1218" t="s">
        <v>3730</v>
      </c>
      <c r="L173" s="1219">
        <v>46027</v>
      </c>
      <c r="M173" s="69" t="s">
        <v>11874</v>
      </c>
      <c r="N173" s="842" t="s">
        <v>5536</v>
      </c>
      <c r="O173" s="1119">
        <v>46100</v>
      </c>
      <c r="AC173" s="757"/>
      <c r="AD173" s="757"/>
      <c r="AE173" s="757"/>
    </row>
    <row r="174" spans="1:31" s="731" customFormat="1" hidden="1" x14ac:dyDescent="0.25">
      <c r="A174" s="726"/>
      <c r="B174" s="726"/>
      <c r="C174" s="726"/>
      <c r="D174" s="727"/>
      <c r="E174" s="727"/>
      <c r="F174" s="727"/>
      <c r="G174" s="727"/>
      <c r="H174" s="727"/>
      <c r="I174" s="726"/>
      <c r="J174" s="726"/>
      <c r="K174" s="726"/>
      <c r="L174" s="726"/>
      <c r="M174" s="726"/>
      <c r="N174" s="726"/>
      <c r="O174" s="726"/>
      <c r="P174" s="726"/>
      <c r="Q174" s="726"/>
      <c r="R174" s="726"/>
      <c r="S174" s="726"/>
      <c r="T174" s="726"/>
      <c r="U174" s="726"/>
      <c r="V174" s="726"/>
      <c r="W174" s="726"/>
      <c r="X174" s="726"/>
      <c r="Y174" s="726"/>
      <c r="Z174" s="726"/>
      <c r="AA174" s="726"/>
      <c r="AC174" s="757"/>
      <c r="AD174" s="757"/>
      <c r="AE174" s="757"/>
    </row>
    <row r="175" spans="1:31" s="842" customFormat="1" ht="15" hidden="1" x14ac:dyDescent="0.25">
      <c r="A175" s="1218" t="s">
        <v>8342</v>
      </c>
      <c r="B175" s="1218" t="s">
        <v>8257</v>
      </c>
      <c r="C175" s="1218"/>
      <c r="D175" s="1215" t="s">
        <v>20</v>
      </c>
      <c r="E175" s="1216" t="s">
        <v>4716</v>
      </c>
      <c r="F175" s="760">
        <f t="shared" si="33"/>
        <v>46140</v>
      </c>
      <c r="G175" s="761" t="str">
        <f t="shared" si="27"/>
        <v>A2</v>
      </c>
      <c r="H175" s="761" t="str">
        <f t="shared" si="11"/>
        <v>MR_DER-1713_26</v>
      </c>
      <c r="I175" s="746" t="str">
        <f t="shared" si="34"/>
        <v>ND</v>
      </c>
      <c r="J175" s="746" t="str">
        <f>IF(G175="NE",G175,IF(INDEX(K175:CQ175,,MATCH(G175,K175:CQ175,0)+3)&lt;&gt;0,INDEX(K175:CQ175,,MATCH(G175,K175:CQ175,0)+3),"ND"))</f>
        <v>ND</v>
      </c>
      <c r="K175" s="1218" t="s">
        <v>3730</v>
      </c>
      <c r="L175" s="1219">
        <v>46027</v>
      </c>
      <c r="M175" s="69" t="s">
        <v>11878</v>
      </c>
      <c r="N175" s="842" t="s">
        <v>5536</v>
      </c>
      <c r="O175" s="1119">
        <v>46100</v>
      </c>
      <c r="Q175" s="842" t="s">
        <v>3765</v>
      </c>
      <c r="R175" s="1119">
        <v>46140</v>
      </c>
      <c r="S175" s="23" t="s">
        <v>12601</v>
      </c>
      <c r="AC175" s="757"/>
      <c r="AD175" s="757"/>
      <c r="AE175" s="757"/>
    </row>
    <row r="176" spans="1:31" s="842" customFormat="1" ht="15" hidden="1" x14ac:dyDescent="0.25">
      <c r="A176" s="1218" t="s">
        <v>8342</v>
      </c>
      <c r="B176" s="1218" t="s">
        <v>8257</v>
      </c>
      <c r="C176" s="1218"/>
      <c r="D176" s="1215" t="s">
        <v>20</v>
      </c>
      <c r="E176" s="1216" t="s">
        <v>4717</v>
      </c>
      <c r="F176" s="760">
        <f t="shared" si="33"/>
        <v>46140</v>
      </c>
      <c r="G176" s="761" t="str">
        <f t="shared" si="27"/>
        <v>A2</v>
      </c>
      <c r="H176" s="761" t="str">
        <f>IF($F176="","",INDEX($K176:$FL176,1,MATCH($F176,$K176:$FL176,)+1))</f>
        <v>MR_DER-1713_26</v>
      </c>
      <c r="I176" s="746" t="str">
        <f t="shared" si="34"/>
        <v>ND</v>
      </c>
      <c r="J176" s="746" t="str">
        <f>IF(G176="NE",G176,IF(INDEX(K176:CQ176,,MATCH(G176,K176:CQ176,0)+3)&lt;&gt;0,INDEX(K176:CQ176,,MATCH(G176,K176:CQ176,0)+3),"ND"))</f>
        <v>ND</v>
      </c>
      <c r="K176" s="1218" t="s">
        <v>3730</v>
      </c>
      <c r="L176" s="1219">
        <v>46027</v>
      </c>
      <c r="M176" s="69" t="s">
        <v>11878</v>
      </c>
      <c r="N176" s="842" t="s">
        <v>5536</v>
      </c>
      <c r="O176" s="1119">
        <v>46100</v>
      </c>
      <c r="Q176" s="842" t="s">
        <v>3765</v>
      </c>
      <c r="R176" s="1119">
        <v>46140</v>
      </c>
      <c r="S176" s="23" t="s">
        <v>12601</v>
      </c>
      <c r="AC176" s="757"/>
      <c r="AD176" s="757"/>
      <c r="AE176" s="757"/>
    </row>
    <row r="177" spans="1:19" s="842" customFormat="1" ht="15" hidden="1" x14ac:dyDescent="0.25">
      <c r="A177" s="1218" t="s">
        <v>8342</v>
      </c>
      <c r="B177" s="1218" t="s">
        <v>8257</v>
      </c>
      <c r="C177" s="1218"/>
      <c r="D177" s="1215" t="s">
        <v>20</v>
      </c>
      <c r="E177" s="1216" t="s">
        <v>11876</v>
      </c>
      <c r="F177" s="760">
        <f t="shared" si="33"/>
        <v>46140</v>
      </c>
      <c r="G177" s="761" t="str">
        <f t="shared" si="27"/>
        <v>A2</v>
      </c>
      <c r="H177" s="761" t="str">
        <f t="shared" si="11"/>
        <v>MR_DER-1713_26</v>
      </c>
      <c r="I177" s="746" t="str">
        <f t="shared" si="34"/>
        <v>ND</v>
      </c>
      <c r="J177" s="746" t="str">
        <f>IF(G177="NE",G177,IF(INDEX(K177:CQ177,,MATCH(G177,K177:CQ177,0)+3)&lt;&gt;0,INDEX(K177:CQ177,,MATCH(G177,K177:CQ177,0)+3),"ND"))</f>
        <v>ND</v>
      </c>
      <c r="K177" s="1218" t="s">
        <v>3730</v>
      </c>
      <c r="L177" s="1219">
        <v>46027</v>
      </c>
      <c r="M177" s="69" t="s">
        <v>11878</v>
      </c>
      <c r="N177" s="842" t="s">
        <v>5536</v>
      </c>
      <c r="O177" s="1119">
        <v>46100</v>
      </c>
      <c r="Q177" s="842" t="s">
        <v>3765</v>
      </c>
      <c r="R177" s="1119">
        <v>46140</v>
      </c>
      <c r="S177" s="23" t="s">
        <v>12601</v>
      </c>
    </row>
    <row r="178" spans="1:19" s="842" customFormat="1" ht="15" hidden="1" x14ac:dyDescent="0.25">
      <c r="A178" s="1218" t="s">
        <v>8342</v>
      </c>
      <c r="B178" s="1218" t="s">
        <v>8257</v>
      </c>
      <c r="C178" s="1218"/>
      <c r="D178" s="1215" t="s">
        <v>20</v>
      </c>
      <c r="E178" s="1216" t="s">
        <v>11877</v>
      </c>
      <c r="F178" s="760">
        <f t="shared" si="33"/>
        <v>46140</v>
      </c>
      <c r="G178" s="761" t="str">
        <f t="shared" si="27"/>
        <v>A2</v>
      </c>
      <c r="H178" s="761" t="str">
        <f t="shared" si="11"/>
        <v>MR_DER-1713_26</v>
      </c>
      <c r="I178" s="746" t="str">
        <f t="shared" si="34"/>
        <v>ND</v>
      </c>
      <c r="J178" s="746" t="str">
        <f>IF(G178="NE",G178,IF(INDEX(K178:CQ178,,MATCH(G178,K178:CQ178,0)+3)&lt;&gt;0,INDEX(K178:CQ178,,MATCH(G178,K178:CQ178,0)+3),"ND"))</f>
        <v>ND</v>
      </c>
      <c r="K178" s="1218" t="s">
        <v>3730</v>
      </c>
      <c r="L178" s="1219">
        <v>46027</v>
      </c>
      <c r="M178" s="69" t="s">
        <v>11878</v>
      </c>
      <c r="N178" s="842" t="s">
        <v>5536</v>
      </c>
      <c r="O178" s="1119">
        <v>46100</v>
      </c>
      <c r="Q178" s="842" t="s">
        <v>3765</v>
      </c>
      <c r="R178" s="1119">
        <v>46140</v>
      </c>
      <c r="S178" s="23" t="s">
        <v>12601</v>
      </c>
    </row>
    <row r="179" spans="1:19" s="731" customFormat="1" hidden="1" x14ac:dyDescent="0.25">
      <c r="A179" s="726"/>
      <c r="B179" s="726"/>
      <c r="C179" s="726"/>
      <c r="D179" s="727"/>
      <c r="E179" s="727"/>
      <c r="F179" s="727"/>
      <c r="G179" s="727"/>
      <c r="H179" s="727"/>
      <c r="I179" s="726"/>
      <c r="J179" s="726"/>
      <c r="K179" s="726"/>
      <c r="L179" s="726"/>
      <c r="M179" s="726"/>
      <c r="N179" s="728"/>
      <c r="O179" s="728"/>
      <c r="P179" s="729"/>
      <c r="Q179" s="730"/>
      <c r="R179" s="730"/>
      <c r="S179" s="730"/>
    </row>
    <row r="180" spans="1:19" s="731" customFormat="1" hidden="1" x14ac:dyDescent="0.25">
      <c r="A180" s="742"/>
      <c r="B180" s="742"/>
      <c r="C180" s="742" t="s">
        <v>8257</v>
      </c>
      <c r="D180" s="743" t="s">
        <v>21</v>
      </c>
      <c r="E180" s="744" t="s">
        <v>4718</v>
      </c>
      <c r="F180" s="722" t="str">
        <f t="shared" si="33"/>
        <v>NE</v>
      </c>
      <c r="G180" s="724" t="e">
        <f t="shared" si="27"/>
        <v>#N/A</v>
      </c>
      <c r="H180" s="724" t="e">
        <f t="shared" si="11"/>
        <v>#N/A</v>
      </c>
      <c r="I180" s="745" t="str">
        <f t="shared" si="34"/>
        <v>NE</v>
      </c>
      <c r="J180" s="746" t="e">
        <f t="shared" ref="J180:J185" si="38">IF(G180="NE",G180,IF(INDEX(K180:CQ180,,MATCH(G180,K180:CQ180,0)+3)&lt;&gt;0,INDEX(K180:CQ180,,MATCH(G180,K180:CQ180,0)+3),"ND"))</f>
        <v>#N/A</v>
      </c>
      <c r="K180" s="742"/>
      <c r="L180" s="742"/>
      <c r="M180" s="742"/>
      <c r="N180" s="742"/>
      <c r="O180" s="742"/>
      <c r="P180" s="742"/>
    </row>
    <row r="181" spans="1:19" s="731" customFormat="1" hidden="1" x14ac:dyDescent="0.25">
      <c r="A181" s="742"/>
      <c r="B181" s="742"/>
      <c r="C181" s="742" t="s">
        <v>8257</v>
      </c>
      <c r="D181" s="743" t="s">
        <v>21</v>
      </c>
      <c r="E181" s="744" t="s">
        <v>4719</v>
      </c>
      <c r="F181" s="722" t="str">
        <f t="shared" si="33"/>
        <v>NE</v>
      </c>
      <c r="G181" s="724" t="e">
        <f t="shared" si="27"/>
        <v>#N/A</v>
      </c>
      <c r="H181" s="724" t="e">
        <f t="shared" si="11"/>
        <v>#N/A</v>
      </c>
      <c r="I181" s="745" t="str">
        <f t="shared" si="34"/>
        <v>NE</v>
      </c>
      <c r="J181" s="746" t="e">
        <f t="shared" si="38"/>
        <v>#N/A</v>
      </c>
      <c r="K181" s="742"/>
      <c r="L181" s="742"/>
      <c r="M181" s="742"/>
      <c r="N181" s="742"/>
      <c r="O181" s="742"/>
      <c r="P181" s="742"/>
    </row>
    <row r="182" spans="1:19" s="731" customFormat="1" hidden="1" x14ac:dyDescent="0.25">
      <c r="A182" s="742"/>
      <c r="B182" s="742"/>
      <c r="C182" s="742" t="s">
        <v>8257</v>
      </c>
      <c r="D182" s="743" t="s">
        <v>21</v>
      </c>
      <c r="E182" s="744" t="s">
        <v>4720</v>
      </c>
      <c r="F182" s="722" t="str">
        <f t="shared" si="33"/>
        <v>NE</v>
      </c>
      <c r="G182" s="724" t="e">
        <f t="shared" si="27"/>
        <v>#N/A</v>
      </c>
      <c r="H182" s="724" t="e">
        <f t="shared" si="11"/>
        <v>#N/A</v>
      </c>
      <c r="I182" s="745" t="str">
        <f t="shared" si="34"/>
        <v>NE</v>
      </c>
      <c r="J182" s="746" t="e">
        <f t="shared" si="38"/>
        <v>#N/A</v>
      </c>
      <c r="K182" s="742"/>
      <c r="L182" s="742"/>
      <c r="M182" s="742"/>
      <c r="N182" s="742"/>
      <c r="O182" s="742"/>
      <c r="P182" s="742"/>
    </row>
    <row r="183" spans="1:19" s="731" customFormat="1" hidden="1" x14ac:dyDescent="0.25">
      <c r="A183" s="742"/>
      <c r="B183" s="742"/>
      <c r="C183" s="742" t="s">
        <v>8257</v>
      </c>
      <c r="D183" s="743" t="s">
        <v>21</v>
      </c>
      <c r="E183" s="744" t="s">
        <v>4721</v>
      </c>
      <c r="F183" s="722" t="str">
        <f t="shared" si="33"/>
        <v>NE</v>
      </c>
      <c r="G183" s="724" t="e">
        <f t="shared" si="27"/>
        <v>#N/A</v>
      </c>
      <c r="H183" s="724" t="e">
        <f t="shared" si="11"/>
        <v>#N/A</v>
      </c>
      <c r="I183" s="745" t="str">
        <f t="shared" si="34"/>
        <v>NE</v>
      </c>
      <c r="J183" s="746" t="e">
        <f t="shared" si="38"/>
        <v>#N/A</v>
      </c>
      <c r="K183" s="742"/>
      <c r="L183" s="742"/>
      <c r="M183" s="742"/>
      <c r="N183" s="742"/>
      <c r="O183" s="742"/>
      <c r="P183" s="742"/>
    </row>
    <row r="184" spans="1:19" s="731" customFormat="1" hidden="1" x14ac:dyDescent="0.25">
      <c r="A184" s="742"/>
      <c r="B184" s="742"/>
      <c r="C184" s="742" t="s">
        <v>8257</v>
      </c>
      <c r="D184" s="743" t="s">
        <v>21</v>
      </c>
      <c r="E184" s="744" t="s">
        <v>4722</v>
      </c>
      <c r="F184" s="722" t="str">
        <f t="shared" si="33"/>
        <v>NE</v>
      </c>
      <c r="G184" s="724" t="e">
        <f t="shared" si="27"/>
        <v>#N/A</v>
      </c>
      <c r="H184" s="724" t="e">
        <f t="shared" si="11"/>
        <v>#N/A</v>
      </c>
      <c r="I184" s="745" t="str">
        <f t="shared" si="34"/>
        <v>NE</v>
      </c>
      <c r="J184" s="746" t="e">
        <f t="shared" si="38"/>
        <v>#N/A</v>
      </c>
      <c r="K184" s="742"/>
      <c r="L184" s="742"/>
      <c r="M184" s="742"/>
      <c r="N184" s="742"/>
      <c r="O184" s="742"/>
      <c r="P184" s="742"/>
    </row>
    <row r="185" spans="1:19" s="731" customFormat="1" hidden="1" x14ac:dyDescent="0.25">
      <c r="A185" s="742"/>
      <c r="B185" s="742"/>
      <c r="C185" s="742" t="s">
        <v>8257</v>
      </c>
      <c r="D185" s="743" t="s">
        <v>22</v>
      </c>
      <c r="E185" s="744" t="s">
        <v>4723</v>
      </c>
      <c r="F185" s="722" t="str">
        <f t="shared" si="33"/>
        <v>NE</v>
      </c>
      <c r="G185" s="724" t="e">
        <f t="shared" si="27"/>
        <v>#N/A</v>
      </c>
      <c r="H185" s="724" t="e">
        <f t="shared" si="11"/>
        <v>#N/A</v>
      </c>
      <c r="I185" s="745" t="str">
        <f t="shared" si="34"/>
        <v>NE</v>
      </c>
      <c r="J185" s="746" t="e">
        <f t="shared" si="38"/>
        <v>#N/A</v>
      </c>
      <c r="K185" s="742"/>
      <c r="L185" s="742"/>
      <c r="M185" s="742"/>
      <c r="N185" s="742"/>
      <c r="O185" s="742"/>
      <c r="P185" s="742"/>
    </row>
    <row r="186" spans="1:19" s="731" customFormat="1" hidden="1" x14ac:dyDescent="0.25">
      <c r="A186" s="742"/>
      <c r="B186" s="742"/>
      <c r="C186" s="742" t="s">
        <v>8257</v>
      </c>
      <c r="D186" s="743" t="s">
        <v>22</v>
      </c>
      <c r="E186" s="744" t="s">
        <v>4724</v>
      </c>
      <c r="F186" s="722" t="str">
        <f t="shared" si="33"/>
        <v>NE</v>
      </c>
      <c r="G186" s="724" t="e">
        <f t="shared" si="27"/>
        <v>#N/A</v>
      </c>
      <c r="H186" s="724" t="e">
        <f t="shared" ref="H186:H259" si="39">IF($F186="","",INDEX($K186:$FL186,1,MATCH($F186,$K186:$FL186,)+1))</f>
        <v>#N/A</v>
      </c>
      <c r="I186" s="745" t="str">
        <f t="shared" si="34"/>
        <v>NE</v>
      </c>
      <c r="J186" s="746" t="e">
        <f t="shared" ref="J186:J259" si="40">IF(G186="NE",G186,IF(INDEX(K186:CQ186,,MATCH(G186,K186:CQ186,0)+3)&lt;&gt;0,INDEX(K186:CQ186,,MATCH(G186,K186:CQ186,0)+3),"ND"))</f>
        <v>#N/A</v>
      </c>
      <c r="K186" s="742"/>
      <c r="L186" s="742"/>
      <c r="M186" s="742"/>
      <c r="N186" s="742"/>
      <c r="O186" s="742"/>
      <c r="P186" s="742"/>
    </row>
    <row r="187" spans="1:19" s="731" customFormat="1" hidden="1" x14ac:dyDescent="0.25">
      <c r="A187" s="742"/>
      <c r="B187" s="742"/>
      <c r="C187" s="742" t="s">
        <v>8257</v>
      </c>
      <c r="D187" s="743" t="s">
        <v>22</v>
      </c>
      <c r="E187" s="744" t="s">
        <v>4725</v>
      </c>
      <c r="F187" s="722" t="str">
        <f t="shared" si="33"/>
        <v>NE</v>
      </c>
      <c r="G187" s="724" t="e">
        <f t="shared" si="27"/>
        <v>#N/A</v>
      </c>
      <c r="H187" s="724" t="e">
        <f t="shared" si="39"/>
        <v>#N/A</v>
      </c>
      <c r="I187" s="745" t="str">
        <f t="shared" si="34"/>
        <v>NE</v>
      </c>
      <c r="J187" s="746" t="e">
        <f t="shared" si="40"/>
        <v>#N/A</v>
      </c>
      <c r="K187" s="742"/>
      <c r="L187" s="742"/>
      <c r="M187" s="742"/>
      <c r="N187" s="742"/>
      <c r="O187" s="742"/>
      <c r="P187" s="742"/>
    </row>
    <row r="188" spans="1:19" s="731" customFormat="1" hidden="1" x14ac:dyDescent="0.25">
      <c r="A188" s="742"/>
      <c r="B188" s="742"/>
      <c r="C188" s="742" t="s">
        <v>8257</v>
      </c>
      <c r="D188" s="743" t="s">
        <v>22</v>
      </c>
      <c r="E188" s="744" t="s">
        <v>4726</v>
      </c>
      <c r="F188" s="722" t="str">
        <f t="shared" si="33"/>
        <v>NE</v>
      </c>
      <c r="G188" s="724" t="e">
        <f t="shared" si="27"/>
        <v>#N/A</v>
      </c>
      <c r="H188" s="724" t="e">
        <f t="shared" si="39"/>
        <v>#N/A</v>
      </c>
      <c r="I188" s="745" t="str">
        <f t="shared" si="34"/>
        <v>NE</v>
      </c>
      <c r="J188" s="746" t="e">
        <f t="shared" si="40"/>
        <v>#N/A</v>
      </c>
      <c r="K188" s="742"/>
      <c r="L188" s="742"/>
      <c r="M188" s="742"/>
      <c r="N188" s="742"/>
      <c r="O188" s="742"/>
      <c r="P188" s="742"/>
    </row>
    <row r="189" spans="1:19" s="731" customFormat="1" hidden="1" x14ac:dyDescent="0.25">
      <c r="A189" s="742"/>
      <c r="B189" s="742"/>
      <c r="C189" s="742" t="s">
        <v>8257</v>
      </c>
      <c r="D189" s="743" t="s">
        <v>22</v>
      </c>
      <c r="E189" s="744" t="s">
        <v>4727</v>
      </c>
      <c r="F189" s="722" t="str">
        <f t="shared" si="33"/>
        <v>NE</v>
      </c>
      <c r="G189" s="724" t="e">
        <f t="shared" si="27"/>
        <v>#N/A</v>
      </c>
      <c r="H189" s="724" t="e">
        <f t="shared" si="39"/>
        <v>#N/A</v>
      </c>
      <c r="I189" s="745" t="str">
        <f t="shared" si="34"/>
        <v>NE</v>
      </c>
      <c r="J189" s="746" t="e">
        <f t="shared" si="40"/>
        <v>#N/A</v>
      </c>
      <c r="K189" s="742"/>
      <c r="L189" s="742"/>
      <c r="M189" s="742"/>
      <c r="N189" s="742"/>
      <c r="O189" s="742"/>
      <c r="P189" s="742"/>
    </row>
    <row r="190" spans="1:19" s="731" customFormat="1" hidden="1" x14ac:dyDescent="0.25">
      <c r="A190" s="742"/>
      <c r="B190" s="742" t="s">
        <v>8257</v>
      </c>
      <c r="C190" s="742"/>
      <c r="D190" s="743" t="s">
        <v>23</v>
      </c>
      <c r="E190" s="744" t="s">
        <v>4728</v>
      </c>
      <c r="F190" s="722" t="str">
        <f t="shared" si="33"/>
        <v>NE</v>
      </c>
      <c r="G190" s="724" t="e">
        <f t="shared" si="27"/>
        <v>#N/A</v>
      </c>
      <c r="H190" s="724" t="e">
        <f t="shared" si="39"/>
        <v>#N/A</v>
      </c>
      <c r="I190" s="745" t="str">
        <f t="shared" si="34"/>
        <v>NE</v>
      </c>
      <c r="J190" s="746" t="e">
        <f t="shared" si="40"/>
        <v>#N/A</v>
      </c>
      <c r="K190" s="742"/>
      <c r="L190" s="742"/>
      <c r="M190" s="742"/>
      <c r="N190" s="742"/>
      <c r="O190" s="742"/>
      <c r="P190" s="742"/>
    </row>
    <row r="191" spans="1:19" s="731" customFormat="1" hidden="1" x14ac:dyDescent="0.25">
      <c r="A191" s="742"/>
      <c r="B191" s="742" t="s">
        <v>8257</v>
      </c>
      <c r="C191" s="742"/>
      <c r="D191" s="743" t="s">
        <v>24</v>
      </c>
      <c r="E191" s="744" t="s">
        <v>4729</v>
      </c>
      <c r="F191" s="722" t="str">
        <f t="shared" si="33"/>
        <v>NE</v>
      </c>
      <c r="G191" s="724" t="e">
        <f t="shared" si="27"/>
        <v>#N/A</v>
      </c>
      <c r="H191" s="724" t="e">
        <f t="shared" si="39"/>
        <v>#N/A</v>
      </c>
      <c r="I191" s="745" t="str">
        <f t="shared" si="34"/>
        <v>NE</v>
      </c>
      <c r="J191" s="746" t="e">
        <f t="shared" si="40"/>
        <v>#N/A</v>
      </c>
      <c r="K191" s="742"/>
      <c r="L191" s="742"/>
      <c r="M191" s="742"/>
      <c r="N191" s="742"/>
      <c r="O191" s="742"/>
      <c r="P191" s="742"/>
    </row>
    <row r="192" spans="1:19" s="731" customFormat="1" hidden="1" x14ac:dyDescent="0.25">
      <c r="A192" s="726"/>
      <c r="B192" s="726"/>
      <c r="C192" s="726"/>
      <c r="D192" s="727"/>
      <c r="E192" s="727"/>
      <c r="F192" s="727"/>
      <c r="G192" s="727"/>
      <c r="H192" s="727"/>
      <c r="I192" s="726"/>
      <c r="J192" s="726"/>
      <c r="K192" s="726"/>
      <c r="L192" s="726"/>
      <c r="M192" s="726"/>
      <c r="N192" s="728"/>
      <c r="O192" s="728"/>
      <c r="P192" s="729"/>
    </row>
    <row r="193" spans="1:19" s="764" customFormat="1" ht="15" hidden="1" x14ac:dyDescent="0.25">
      <c r="A193" s="758" t="s">
        <v>8342</v>
      </c>
      <c r="B193" s="757"/>
      <c r="C193" s="757" t="s">
        <v>8257</v>
      </c>
      <c r="D193" s="768" t="s">
        <v>8592</v>
      </c>
      <c r="E193" s="759" t="s">
        <v>4730</v>
      </c>
      <c r="F193" s="760">
        <f t="shared" si="33"/>
        <v>46014</v>
      </c>
      <c r="G193" s="761" t="str">
        <f t="shared" si="27"/>
        <v>A2</v>
      </c>
      <c r="H193" s="761" t="str">
        <f t="shared" si="39"/>
        <v>MR_DER-1480_25</v>
      </c>
      <c r="I193" s="746" t="str">
        <f t="shared" si="34"/>
        <v>ND</v>
      </c>
      <c r="J193" s="746" t="str">
        <f t="shared" si="40"/>
        <v>ND</v>
      </c>
      <c r="K193" s="757" t="s">
        <v>3730</v>
      </c>
      <c r="L193" s="762">
        <v>44839</v>
      </c>
      <c r="M193" s="763" t="s">
        <v>5540</v>
      </c>
      <c r="N193" s="757" t="s">
        <v>5536</v>
      </c>
      <c r="O193" s="762">
        <v>44938</v>
      </c>
      <c r="P193" s="763" t="s">
        <v>5651</v>
      </c>
      <c r="Q193" s="764" t="s">
        <v>3765</v>
      </c>
      <c r="R193" s="1071">
        <v>46014</v>
      </c>
      <c r="S193" s="69" t="s">
        <v>11749</v>
      </c>
    </row>
    <row r="194" spans="1:19" s="764" customFormat="1" ht="15" hidden="1" x14ac:dyDescent="0.25">
      <c r="A194" s="758" t="s">
        <v>8342</v>
      </c>
      <c r="B194" s="757"/>
      <c r="C194" s="757" t="s">
        <v>8257</v>
      </c>
      <c r="D194" s="768" t="s">
        <v>8592</v>
      </c>
      <c r="E194" s="759" t="s">
        <v>5541</v>
      </c>
      <c r="F194" s="760">
        <f t="shared" si="33"/>
        <v>46014</v>
      </c>
      <c r="G194" s="761" t="str">
        <f t="shared" si="27"/>
        <v>A2</v>
      </c>
      <c r="H194" s="761" t="str">
        <f t="shared" si="39"/>
        <v>MR_DER-1480_25</v>
      </c>
      <c r="I194" s="746" t="str">
        <f t="shared" si="34"/>
        <v>ND</v>
      </c>
      <c r="J194" s="746" t="str">
        <f t="shared" si="40"/>
        <v>ND</v>
      </c>
      <c r="K194" s="757" t="s">
        <v>3730</v>
      </c>
      <c r="L194" s="762">
        <v>44839</v>
      </c>
      <c r="M194" s="763" t="s">
        <v>5540</v>
      </c>
      <c r="N194" s="757" t="s">
        <v>5536</v>
      </c>
      <c r="O194" s="762">
        <v>44938</v>
      </c>
      <c r="P194" s="763" t="s">
        <v>5651</v>
      </c>
      <c r="Q194" s="764" t="s">
        <v>3765</v>
      </c>
      <c r="R194" s="1071">
        <v>46014</v>
      </c>
      <c r="S194" s="69" t="s">
        <v>11749</v>
      </c>
    </row>
    <row r="195" spans="1:19" s="764" customFormat="1" ht="15" hidden="1" x14ac:dyDescent="0.25">
      <c r="A195" s="758" t="s">
        <v>8342</v>
      </c>
      <c r="B195" s="757"/>
      <c r="C195" s="757" t="s">
        <v>8257</v>
      </c>
      <c r="D195" s="768" t="s">
        <v>8592</v>
      </c>
      <c r="E195" s="759" t="s">
        <v>5542</v>
      </c>
      <c r="F195" s="760">
        <f t="shared" si="33"/>
        <v>46014</v>
      </c>
      <c r="G195" s="761" t="str">
        <f t="shared" si="27"/>
        <v>A2</v>
      </c>
      <c r="H195" s="761" t="str">
        <f t="shared" si="39"/>
        <v>MR_DER-1480_25</v>
      </c>
      <c r="I195" s="746" t="str">
        <f t="shared" si="34"/>
        <v>ND</v>
      </c>
      <c r="J195" s="746" t="str">
        <f t="shared" si="40"/>
        <v>ND</v>
      </c>
      <c r="K195" s="757" t="s">
        <v>3730</v>
      </c>
      <c r="L195" s="762">
        <v>44839</v>
      </c>
      <c r="M195" s="763" t="s">
        <v>5540</v>
      </c>
      <c r="N195" s="757" t="s">
        <v>5536</v>
      </c>
      <c r="O195" s="762">
        <v>44938</v>
      </c>
      <c r="P195" s="763" t="s">
        <v>5651</v>
      </c>
      <c r="Q195" s="764" t="s">
        <v>3765</v>
      </c>
      <c r="R195" s="1071">
        <v>46014</v>
      </c>
      <c r="S195" s="69" t="s">
        <v>11749</v>
      </c>
    </row>
    <row r="196" spans="1:19" s="842" customFormat="1" ht="15" hidden="1" x14ac:dyDescent="0.25">
      <c r="A196" s="758" t="s">
        <v>8342</v>
      </c>
      <c r="B196" s="1218"/>
      <c r="C196" s="1218"/>
      <c r="D196" s="1215" t="s">
        <v>63</v>
      </c>
      <c r="E196" s="1216" t="s">
        <v>12476</v>
      </c>
      <c r="F196" s="760">
        <f t="shared" si="33"/>
        <v>46014</v>
      </c>
      <c r="G196" s="761" t="str">
        <f t="shared" ref="G196:G268" si="41">IF($F196="","",INDEX($K196:$FI196,1,MATCH($F196,$K196:$FI196,)-1))</f>
        <v>A1</v>
      </c>
      <c r="H196" s="761" t="str">
        <f t="shared" si="39"/>
        <v>MR_DER-1480_25</v>
      </c>
      <c r="I196" s="746" t="str">
        <f t="shared" si="34"/>
        <v>ND</v>
      </c>
      <c r="J196" s="746" t="str">
        <f t="shared" si="40"/>
        <v>ND</v>
      </c>
      <c r="K196" s="764" t="s">
        <v>3730</v>
      </c>
      <c r="L196" s="1071">
        <v>46014</v>
      </c>
      <c r="M196" s="69" t="s">
        <v>11749</v>
      </c>
      <c r="N196" s="1218"/>
      <c r="O196" s="1218"/>
      <c r="P196" s="1218"/>
    </row>
    <row r="197" spans="1:19" s="842" customFormat="1" ht="15" hidden="1" x14ac:dyDescent="0.25">
      <c r="A197" s="1218" t="s">
        <v>8342</v>
      </c>
      <c r="B197" s="1218"/>
      <c r="C197" s="1218"/>
      <c r="D197" s="1215" t="s">
        <v>25</v>
      </c>
      <c r="E197" s="1216" t="s">
        <v>4731</v>
      </c>
      <c r="F197" s="760">
        <f t="shared" si="33"/>
        <v>46048</v>
      </c>
      <c r="G197" s="761" t="str">
        <f t="shared" si="41"/>
        <v>A1</v>
      </c>
      <c r="H197" s="761" t="str">
        <f t="shared" si="39"/>
        <v>MR_DER-1537_26</v>
      </c>
      <c r="I197" s="746" t="str">
        <f t="shared" si="34"/>
        <v>ND</v>
      </c>
      <c r="J197" s="746" t="str">
        <f t="shared" si="40"/>
        <v>ND</v>
      </c>
      <c r="K197" s="1218" t="s">
        <v>3730</v>
      </c>
      <c r="L197" s="1219">
        <v>46048</v>
      </c>
      <c r="M197" s="69" t="s">
        <v>12063</v>
      </c>
      <c r="N197" s="1218"/>
      <c r="O197" s="1218"/>
      <c r="P197" s="1218"/>
    </row>
    <row r="198" spans="1:19" s="842" customFormat="1" ht="15" hidden="1" x14ac:dyDescent="0.25">
      <c r="A198" s="1218" t="s">
        <v>8342</v>
      </c>
      <c r="B198" s="1218"/>
      <c r="C198" s="1218"/>
      <c r="D198" s="1215" t="s">
        <v>25</v>
      </c>
      <c r="E198" s="1216" t="s">
        <v>4732</v>
      </c>
      <c r="F198" s="760">
        <f t="shared" si="33"/>
        <v>46048</v>
      </c>
      <c r="G198" s="761" t="str">
        <f t="shared" si="41"/>
        <v>A1</v>
      </c>
      <c r="H198" s="761" t="str">
        <f t="shared" si="39"/>
        <v>MR_DER-1537_26</v>
      </c>
      <c r="I198" s="746" t="str">
        <f t="shared" si="34"/>
        <v>ND</v>
      </c>
      <c r="J198" s="746" t="str">
        <f t="shared" si="40"/>
        <v>ND</v>
      </c>
      <c r="K198" s="1218" t="s">
        <v>3730</v>
      </c>
      <c r="L198" s="1219">
        <v>46048</v>
      </c>
      <c r="M198" s="69" t="s">
        <v>12063</v>
      </c>
      <c r="N198" s="1218"/>
      <c r="O198" s="1218"/>
      <c r="P198" s="1218"/>
    </row>
    <row r="199" spans="1:19" s="842" customFormat="1" ht="15" hidden="1" x14ac:dyDescent="0.25">
      <c r="A199" s="1218" t="s">
        <v>8342</v>
      </c>
      <c r="B199" s="1218"/>
      <c r="C199" s="1218"/>
      <c r="D199" s="1215" t="s">
        <v>25</v>
      </c>
      <c r="E199" s="1216" t="s">
        <v>4733</v>
      </c>
      <c r="F199" s="760">
        <f t="shared" si="33"/>
        <v>46048</v>
      </c>
      <c r="G199" s="761" t="str">
        <f t="shared" si="41"/>
        <v>A1</v>
      </c>
      <c r="H199" s="761" t="str">
        <f t="shared" si="39"/>
        <v>MR_DER-1537_26</v>
      </c>
      <c r="I199" s="746" t="str">
        <f t="shared" si="34"/>
        <v>ND</v>
      </c>
      <c r="J199" s="746" t="str">
        <f t="shared" si="40"/>
        <v>ND</v>
      </c>
      <c r="K199" s="1218" t="s">
        <v>3730</v>
      </c>
      <c r="L199" s="1219">
        <v>46048</v>
      </c>
      <c r="M199" s="69" t="s">
        <v>12063</v>
      </c>
      <c r="N199" s="1218"/>
      <c r="O199" s="1218"/>
      <c r="P199" s="1218"/>
    </row>
    <row r="200" spans="1:19" s="842" customFormat="1" ht="15" hidden="1" x14ac:dyDescent="0.25">
      <c r="A200" s="1218" t="s">
        <v>8342</v>
      </c>
      <c r="B200" s="1218"/>
      <c r="C200" s="1218"/>
      <c r="D200" s="1215" t="s">
        <v>25</v>
      </c>
      <c r="E200" s="1216" t="s">
        <v>4734</v>
      </c>
      <c r="F200" s="760">
        <f t="shared" si="33"/>
        <v>46048</v>
      </c>
      <c r="G200" s="761" t="str">
        <f t="shared" si="41"/>
        <v>A1</v>
      </c>
      <c r="H200" s="761" t="str">
        <f t="shared" si="39"/>
        <v>MR_DER-1537_26</v>
      </c>
      <c r="I200" s="746" t="str">
        <f t="shared" si="34"/>
        <v>ND</v>
      </c>
      <c r="J200" s="746" t="str">
        <f t="shared" si="40"/>
        <v>ND</v>
      </c>
      <c r="K200" s="1218" t="s">
        <v>3730</v>
      </c>
      <c r="L200" s="1219">
        <v>46048</v>
      </c>
      <c r="M200" s="69" t="s">
        <v>12063</v>
      </c>
      <c r="N200" s="1218"/>
      <c r="O200" s="1218"/>
      <c r="P200" s="1218"/>
    </row>
    <row r="201" spans="1:19" s="842" customFormat="1" ht="15" hidden="1" x14ac:dyDescent="0.25">
      <c r="A201" s="1218" t="s">
        <v>8342</v>
      </c>
      <c r="B201" s="1218"/>
      <c r="C201" s="1218"/>
      <c r="D201" s="1215" t="s">
        <v>25</v>
      </c>
      <c r="E201" s="1216" t="s">
        <v>4735</v>
      </c>
      <c r="F201" s="760">
        <f t="shared" si="33"/>
        <v>46048</v>
      </c>
      <c r="G201" s="761" t="str">
        <f t="shared" si="41"/>
        <v>A1</v>
      </c>
      <c r="H201" s="761" t="str">
        <f t="shared" si="39"/>
        <v>MR_DER-1537_26</v>
      </c>
      <c r="I201" s="746" t="str">
        <f t="shared" si="34"/>
        <v>ND</v>
      </c>
      <c r="J201" s="746" t="str">
        <f t="shared" si="40"/>
        <v>ND</v>
      </c>
      <c r="K201" s="1218" t="s">
        <v>3730</v>
      </c>
      <c r="L201" s="1219">
        <v>46048</v>
      </c>
      <c r="M201" s="69" t="s">
        <v>12063</v>
      </c>
      <c r="N201" s="1218"/>
      <c r="O201" s="1218"/>
      <c r="P201" s="1218"/>
    </row>
    <row r="202" spans="1:19" s="842" customFormat="1" ht="15" hidden="1" x14ac:dyDescent="0.25">
      <c r="A202" s="1218" t="s">
        <v>8342</v>
      </c>
      <c r="B202" s="1218"/>
      <c r="C202" s="1218"/>
      <c r="D202" s="1215" t="s">
        <v>25</v>
      </c>
      <c r="E202" s="1216" t="s">
        <v>4736</v>
      </c>
      <c r="F202" s="760">
        <f t="shared" si="33"/>
        <v>46048</v>
      </c>
      <c r="G202" s="761" t="str">
        <f t="shared" si="41"/>
        <v>A1</v>
      </c>
      <c r="H202" s="761" t="str">
        <f t="shared" si="39"/>
        <v>MR_DER-1537_26</v>
      </c>
      <c r="I202" s="746" t="str">
        <f t="shared" si="34"/>
        <v>ND</v>
      </c>
      <c r="J202" s="746" t="str">
        <f t="shared" si="40"/>
        <v>ND</v>
      </c>
      <c r="K202" s="1218" t="s">
        <v>3730</v>
      </c>
      <c r="L202" s="1219">
        <v>46048</v>
      </c>
      <c r="M202" s="69" t="s">
        <v>12063</v>
      </c>
      <c r="N202" s="1218"/>
      <c r="O202" s="1218"/>
      <c r="P202" s="1218"/>
    </row>
    <row r="203" spans="1:19" s="842" customFormat="1" ht="15" hidden="1" x14ac:dyDescent="0.25">
      <c r="A203" s="1218" t="s">
        <v>8342</v>
      </c>
      <c r="B203" s="1218"/>
      <c r="C203" s="1218"/>
      <c r="D203" s="1215" t="s">
        <v>25</v>
      </c>
      <c r="E203" s="1216" t="s">
        <v>4737</v>
      </c>
      <c r="F203" s="760">
        <f t="shared" si="33"/>
        <v>46048</v>
      </c>
      <c r="G203" s="761" t="str">
        <f t="shared" si="41"/>
        <v>A1</v>
      </c>
      <c r="H203" s="761" t="str">
        <f t="shared" si="39"/>
        <v>MR_DER-1537_26</v>
      </c>
      <c r="I203" s="746" t="str">
        <f t="shared" si="34"/>
        <v>ND</v>
      </c>
      <c r="J203" s="746" t="str">
        <f t="shared" si="40"/>
        <v>ND</v>
      </c>
      <c r="K203" s="1218" t="s">
        <v>3730</v>
      </c>
      <c r="L203" s="1219">
        <v>46048</v>
      </c>
      <c r="M203" s="69" t="s">
        <v>12063</v>
      </c>
      <c r="N203" s="1218"/>
      <c r="O203" s="1218"/>
      <c r="P203" s="1218"/>
    </row>
    <row r="204" spans="1:19" s="842" customFormat="1" ht="15" hidden="1" x14ac:dyDescent="0.25">
      <c r="A204" s="1218" t="s">
        <v>8342</v>
      </c>
      <c r="B204" s="1218"/>
      <c r="C204" s="1218"/>
      <c r="D204" s="1215" t="s">
        <v>25</v>
      </c>
      <c r="E204" s="1216" t="s">
        <v>4738</v>
      </c>
      <c r="F204" s="760">
        <f t="shared" si="33"/>
        <v>46048</v>
      </c>
      <c r="G204" s="761" t="str">
        <f t="shared" si="41"/>
        <v>A1</v>
      </c>
      <c r="H204" s="761" t="str">
        <f t="shared" si="39"/>
        <v>MR_DER-1537_26</v>
      </c>
      <c r="I204" s="746" t="str">
        <f t="shared" si="34"/>
        <v>ND</v>
      </c>
      <c r="J204" s="746" t="str">
        <f t="shared" si="40"/>
        <v>ND</v>
      </c>
      <c r="K204" s="1218" t="s">
        <v>3730</v>
      </c>
      <c r="L204" s="1219">
        <v>46048</v>
      </c>
      <c r="M204" s="69" t="s">
        <v>12063</v>
      </c>
      <c r="N204" s="1218"/>
      <c r="O204" s="1218"/>
      <c r="P204" s="1218"/>
    </row>
    <row r="205" spans="1:19" s="842" customFormat="1" ht="15" hidden="1" x14ac:dyDescent="0.25">
      <c r="A205" s="1218" t="s">
        <v>8342</v>
      </c>
      <c r="B205" s="1218"/>
      <c r="C205" s="1218"/>
      <c r="D205" s="1215" t="s">
        <v>25</v>
      </c>
      <c r="E205" s="1216" t="s">
        <v>4739</v>
      </c>
      <c r="F205" s="760">
        <f t="shared" si="33"/>
        <v>46048</v>
      </c>
      <c r="G205" s="761" t="str">
        <f t="shared" si="41"/>
        <v>A1</v>
      </c>
      <c r="H205" s="761" t="str">
        <f t="shared" si="39"/>
        <v>MR_DER-1537_26</v>
      </c>
      <c r="I205" s="746" t="str">
        <f t="shared" si="34"/>
        <v>ND</v>
      </c>
      <c r="J205" s="746" t="str">
        <f t="shared" si="40"/>
        <v>ND</v>
      </c>
      <c r="K205" s="1218" t="s">
        <v>3730</v>
      </c>
      <c r="L205" s="1219">
        <v>46048</v>
      </c>
      <c r="M205" s="69" t="s">
        <v>12063</v>
      </c>
      <c r="N205" s="1218"/>
      <c r="O205" s="1218"/>
      <c r="P205" s="1218"/>
    </row>
    <row r="206" spans="1:19" s="842" customFormat="1" ht="15" hidden="1" x14ac:dyDescent="0.25">
      <c r="A206" s="1218" t="s">
        <v>8342</v>
      </c>
      <c r="B206" s="1218"/>
      <c r="C206" s="1218"/>
      <c r="D206" s="1215" t="s">
        <v>25</v>
      </c>
      <c r="E206" s="1216" t="s">
        <v>4740</v>
      </c>
      <c r="F206" s="760">
        <f t="shared" si="33"/>
        <v>46048</v>
      </c>
      <c r="G206" s="761" t="str">
        <f t="shared" si="41"/>
        <v>A1</v>
      </c>
      <c r="H206" s="761" t="str">
        <f t="shared" si="39"/>
        <v>MR_DER-1537_26</v>
      </c>
      <c r="I206" s="746" t="str">
        <f t="shared" si="34"/>
        <v>ND</v>
      </c>
      <c r="J206" s="746" t="str">
        <f t="shared" si="40"/>
        <v>ND</v>
      </c>
      <c r="K206" s="1218" t="s">
        <v>3730</v>
      </c>
      <c r="L206" s="1219">
        <v>46048</v>
      </c>
      <c r="M206" s="69" t="s">
        <v>12063</v>
      </c>
      <c r="N206" s="1218"/>
      <c r="O206" s="1218"/>
      <c r="P206" s="1218"/>
    </row>
    <row r="207" spans="1:19" s="842" customFormat="1" ht="15" hidden="1" x14ac:dyDescent="0.25">
      <c r="A207" s="1218" t="s">
        <v>8342</v>
      </c>
      <c r="B207" s="1218"/>
      <c r="C207" s="1218"/>
      <c r="D207" s="1215" t="s">
        <v>25</v>
      </c>
      <c r="E207" s="1216" t="s">
        <v>4741</v>
      </c>
      <c r="F207" s="760">
        <f t="shared" si="33"/>
        <v>46048</v>
      </c>
      <c r="G207" s="761" t="str">
        <f t="shared" si="41"/>
        <v>A1</v>
      </c>
      <c r="H207" s="761" t="str">
        <f t="shared" si="39"/>
        <v>MR_DER-1537_26</v>
      </c>
      <c r="I207" s="746" t="str">
        <f t="shared" si="34"/>
        <v>ND</v>
      </c>
      <c r="J207" s="746" t="str">
        <f t="shared" si="40"/>
        <v>ND</v>
      </c>
      <c r="K207" s="1218" t="s">
        <v>3730</v>
      </c>
      <c r="L207" s="1219">
        <v>46048</v>
      </c>
      <c r="M207" s="69" t="s">
        <v>12063</v>
      </c>
      <c r="N207" s="1218"/>
      <c r="O207" s="1218"/>
      <c r="P207" s="1218"/>
    </row>
    <row r="208" spans="1:19" s="842" customFormat="1" ht="15" hidden="1" x14ac:dyDescent="0.25">
      <c r="A208" s="1218" t="s">
        <v>8342</v>
      </c>
      <c r="B208" s="1218"/>
      <c r="C208" s="1218"/>
      <c r="D208" s="1215" t="s">
        <v>25</v>
      </c>
      <c r="E208" s="1216" t="s">
        <v>4742</v>
      </c>
      <c r="F208" s="760">
        <f t="shared" ref="F208:F277" si="42">IF(L208&lt;&gt;0,MAX(L208,R208,X208,AD208),"NE")</f>
        <v>46048</v>
      </c>
      <c r="G208" s="761" t="str">
        <f t="shared" si="41"/>
        <v>A1</v>
      </c>
      <c r="H208" s="761" t="str">
        <f t="shared" si="39"/>
        <v>MR_DER-1537_26</v>
      </c>
      <c r="I208" s="746" t="str">
        <f t="shared" ref="I208:I277" si="43">IF(F208="NE",F208,IF(INDEX(K208:CP208,,MATCH(F208,K208:CP208,0)+3)&lt;&gt;0,INDEX(K208:CP208,,MATCH(F208,K208:CP208,0)+3),"ND"))</f>
        <v>ND</v>
      </c>
      <c r="J208" s="746" t="str">
        <f t="shared" si="40"/>
        <v>ND</v>
      </c>
      <c r="K208" s="1218" t="s">
        <v>3730</v>
      </c>
      <c r="L208" s="1219">
        <v>46048</v>
      </c>
      <c r="M208" s="69" t="s">
        <v>12063</v>
      </c>
      <c r="N208" s="1218"/>
      <c r="O208" s="1218"/>
      <c r="P208" s="1218"/>
    </row>
    <row r="209" spans="1:16" s="842" customFormat="1" ht="15" hidden="1" x14ac:dyDescent="0.25">
      <c r="A209" s="1218" t="s">
        <v>8342</v>
      </c>
      <c r="B209" s="1218"/>
      <c r="C209" s="1218"/>
      <c r="D209" s="1215" t="s">
        <v>25</v>
      </c>
      <c r="E209" s="1216" t="s">
        <v>4743</v>
      </c>
      <c r="F209" s="760">
        <f t="shared" si="42"/>
        <v>46048</v>
      </c>
      <c r="G209" s="761" t="str">
        <f t="shared" si="41"/>
        <v>A1</v>
      </c>
      <c r="H209" s="761" t="str">
        <f t="shared" si="39"/>
        <v>MR_DER-1537_26</v>
      </c>
      <c r="I209" s="746" t="str">
        <f t="shared" si="43"/>
        <v>ND</v>
      </c>
      <c r="J209" s="746" t="str">
        <f t="shared" si="40"/>
        <v>ND</v>
      </c>
      <c r="K209" s="1218" t="s">
        <v>3730</v>
      </c>
      <c r="L209" s="1219">
        <v>46048</v>
      </c>
      <c r="M209" s="69" t="s">
        <v>12063</v>
      </c>
      <c r="N209" s="1218"/>
      <c r="O209" s="1218"/>
      <c r="P209" s="1218"/>
    </row>
    <row r="210" spans="1:16" s="842" customFormat="1" ht="15" hidden="1" x14ac:dyDescent="0.25">
      <c r="A210" s="1218" t="s">
        <v>8342</v>
      </c>
      <c r="B210" s="1218"/>
      <c r="C210" s="1218"/>
      <c r="D210" s="1215" t="s">
        <v>25</v>
      </c>
      <c r="E210" s="1216" t="s">
        <v>4744</v>
      </c>
      <c r="F210" s="760">
        <f t="shared" si="42"/>
        <v>46048</v>
      </c>
      <c r="G210" s="761" t="str">
        <f t="shared" si="41"/>
        <v>A1</v>
      </c>
      <c r="H210" s="761" t="str">
        <f t="shared" si="39"/>
        <v>MR_DER-1537_26</v>
      </c>
      <c r="I210" s="746" t="str">
        <f t="shared" si="43"/>
        <v>ND</v>
      </c>
      <c r="J210" s="746" t="str">
        <f t="shared" si="40"/>
        <v>ND</v>
      </c>
      <c r="K210" s="1218" t="s">
        <v>3730</v>
      </c>
      <c r="L210" s="1219">
        <v>46048</v>
      </c>
      <c r="M210" s="69" t="s">
        <v>12063</v>
      </c>
      <c r="N210" s="1218"/>
      <c r="O210" s="1218"/>
      <c r="P210" s="1218"/>
    </row>
    <row r="211" spans="1:16" s="842" customFormat="1" ht="15" hidden="1" x14ac:dyDescent="0.25">
      <c r="A211" s="1218" t="s">
        <v>8342</v>
      </c>
      <c r="B211" s="1218"/>
      <c r="C211" s="1218"/>
      <c r="D211" s="1215" t="s">
        <v>25</v>
      </c>
      <c r="E211" s="1216" t="s">
        <v>4745</v>
      </c>
      <c r="F211" s="760">
        <f t="shared" si="42"/>
        <v>46048</v>
      </c>
      <c r="G211" s="761" t="str">
        <f t="shared" si="41"/>
        <v>A1</v>
      </c>
      <c r="H211" s="761" t="str">
        <f t="shared" si="39"/>
        <v>MR_DER-1537_26</v>
      </c>
      <c r="I211" s="746" t="str">
        <f t="shared" si="43"/>
        <v>ND</v>
      </c>
      <c r="J211" s="746" t="str">
        <f t="shared" si="40"/>
        <v>ND</v>
      </c>
      <c r="K211" s="1218" t="s">
        <v>3730</v>
      </c>
      <c r="L211" s="1219">
        <v>46048</v>
      </c>
      <c r="M211" s="69" t="s">
        <v>12063</v>
      </c>
      <c r="N211" s="1218"/>
      <c r="O211" s="1218"/>
      <c r="P211" s="1218"/>
    </row>
    <row r="212" spans="1:16" s="842" customFormat="1" ht="15" hidden="1" x14ac:dyDescent="0.25">
      <c r="A212" s="1218" t="s">
        <v>8342</v>
      </c>
      <c r="B212" s="1218"/>
      <c r="C212" s="1218"/>
      <c r="D212" s="1215" t="s">
        <v>25</v>
      </c>
      <c r="E212" s="1216" t="s">
        <v>4746</v>
      </c>
      <c r="F212" s="760">
        <f t="shared" si="42"/>
        <v>46048</v>
      </c>
      <c r="G212" s="761" t="str">
        <f t="shared" si="41"/>
        <v>A1</v>
      </c>
      <c r="H212" s="761" t="str">
        <f t="shared" si="39"/>
        <v>MR_DER-1537_26</v>
      </c>
      <c r="I212" s="746" t="str">
        <f t="shared" si="43"/>
        <v>ND</v>
      </c>
      <c r="J212" s="746" t="str">
        <f t="shared" si="40"/>
        <v>ND</v>
      </c>
      <c r="K212" s="1218" t="s">
        <v>3730</v>
      </c>
      <c r="L212" s="1219">
        <v>46048</v>
      </c>
      <c r="M212" s="69" t="s">
        <v>12063</v>
      </c>
      <c r="N212" s="1218"/>
      <c r="O212" s="1218"/>
      <c r="P212" s="1218"/>
    </row>
    <row r="213" spans="1:16" s="842" customFormat="1" ht="15" hidden="1" x14ac:dyDescent="0.25">
      <c r="A213" s="1218" t="s">
        <v>8342</v>
      </c>
      <c r="B213" s="1218"/>
      <c r="C213" s="1218"/>
      <c r="D213" s="1215" t="s">
        <v>25</v>
      </c>
      <c r="E213" s="1216" t="s">
        <v>4747</v>
      </c>
      <c r="F213" s="760">
        <f t="shared" si="42"/>
        <v>46048</v>
      </c>
      <c r="G213" s="761" t="str">
        <f t="shared" si="41"/>
        <v>A1</v>
      </c>
      <c r="H213" s="761" t="str">
        <f t="shared" si="39"/>
        <v>MR_DER-1537_26</v>
      </c>
      <c r="I213" s="746" t="str">
        <f t="shared" si="43"/>
        <v>ND</v>
      </c>
      <c r="J213" s="746" t="str">
        <f t="shared" si="40"/>
        <v>ND</v>
      </c>
      <c r="K213" s="1218" t="s">
        <v>3730</v>
      </c>
      <c r="L213" s="1219">
        <v>46048</v>
      </c>
      <c r="M213" s="69" t="s">
        <v>12063</v>
      </c>
      <c r="N213" s="1218"/>
      <c r="O213" s="1218"/>
      <c r="P213" s="1218"/>
    </row>
    <row r="214" spans="1:16" s="842" customFormat="1" ht="15" hidden="1" x14ac:dyDescent="0.25">
      <c r="A214" s="1218" t="s">
        <v>8342</v>
      </c>
      <c r="B214" s="1218"/>
      <c r="C214" s="1218"/>
      <c r="D214" s="1215" t="s">
        <v>25</v>
      </c>
      <c r="E214" s="1216" t="s">
        <v>4748</v>
      </c>
      <c r="F214" s="760">
        <f t="shared" si="42"/>
        <v>46048</v>
      </c>
      <c r="G214" s="761" t="str">
        <f t="shared" si="41"/>
        <v>A1</v>
      </c>
      <c r="H214" s="761" t="str">
        <f t="shared" si="39"/>
        <v>MR_DER-1537_26</v>
      </c>
      <c r="I214" s="746" t="str">
        <f t="shared" si="43"/>
        <v>ND</v>
      </c>
      <c r="J214" s="746" t="str">
        <f t="shared" si="40"/>
        <v>ND</v>
      </c>
      <c r="K214" s="1218" t="s">
        <v>3730</v>
      </c>
      <c r="L214" s="1219">
        <v>46048</v>
      </c>
      <c r="M214" s="69" t="s">
        <v>12063</v>
      </c>
      <c r="N214" s="1218"/>
      <c r="O214" s="1218"/>
      <c r="P214" s="1218"/>
    </row>
    <row r="215" spans="1:16" s="842" customFormat="1" ht="15" hidden="1" x14ac:dyDescent="0.25">
      <c r="A215" s="1218" t="s">
        <v>8342</v>
      </c>
      <c r="B215" s="1218"/>
      <c r="C215" s="1218"/>
      <c r="D215" s="1215" t="s">
        <v>25</v>
      </c>
      <c r="E215" s="1216" t="s">
        <v>4749</v>
      </c>
      <c r="F215" s="760">
        <f t="shared" si="42"/>
        <v>46048</v>
      </c>
      <c r="G215" s="761" t="str">
        <f t="shared" si="41"/>
        <v>A1</v>
      </c>
      <c r="H215" s="761" t="str">
        <f t="shared" si="39"/>
        <v>MR_DER-1537_26</v>
      </c>
      <c r="I215" s="746" t="str">
        <f t="shared" si="43"/>
        <v>ND</v>
      </c>
      <c r="J215" s="746" t="str">
        <f t="shared" si="40"/>
        <v>ND</v>
      </c>
      <c r="K215" s="1218" t="s">
        <v>3730</v>
      </c>
      <c r="L215" s="1219">
        <v>46048</v>
      </c>
      <c r="M215" s="69" t="s">
        <v>12063</v>
      </c>
      <c r="N215" s="1218"/>
      <c r="O215" s="1218"/>
      <c r="P215" s="1218"/>
    </row>
    <row r="216" spans="1:16" s="842" customFormat="1" ht="15" hidden="1" x14ac:dyDescent="0.25">
      <c r="A216" s="1218" t="s">
        <v>8342</v>
      </c>
      <c r="B216" s="1218"/>
      <c r="C216" s="1218"/>
      <c r="D216" s="1215" t="s">
        <v>25</v>
      </c>
      <c r="E216" s="1216" t="s">
        <v>4750</v>
      </c>
      <c r="F216" s="760">
        <f t="shared" si="42"/>
        <v>46048</v>
      </c>
      <c r="G216" s="761" t="str">
        <f t="shared" si="41"/>
        <v>A1</v>
      </c>
      <c r="H216" s="761" t="str">
        <f t="shared" si="39"/>
        <v>MR_DER-1537_26</v>
      </c>
      <c r="I216" s="746" t="str">
        <f t="shared" si="43"/>
        <v>ND</v>
      </c>
      <c r="J216" s="746" t="str">
        <f t="shared" si="40"/>
        <v>ND</v>
      </c>
      <c r="K216" s="1218" t="s">
        <v>3730</v>
      </c>
      <c r="L216" s="1219">
        <v>46048</v>
      </c>
      <c r="M216" s="69" t="s">
        <v>12063</v>
      </c>
      <c r="N216" s="1218"/>
      <c r="O216" s="1218"/>
      <c r="P216" s="1218"/>
    </row>
    <row r="217" spans="1:16" s="842" customFormat="1" ht="15" hidden="1" x14ac:dyDescent="0.25">
      <c r="A217" s="1218" t="s">
        <v>8342</v>
      </c>
      <c r="B217" s="1218"/>
      <c r="C217" s="1218"/>
      <c r="D217" s="1215" t="s">
        <v>25</v>
      </c>
      <c r="E217" s="1216" t="s">
        <v>4751</v>
      </c>
      <c r="F217" s="760">
        <f t="shared" si="42"/>
        <v>46048</v>
      </c>
      <c r="G217" s="761" t="str">
        <f t="shared" si="41"/>
        <v>A1</v>
      </c>
      <c r="H217" s="761" t="str">
        <f t="shared" si="39"/>
        <v>MR_DER-1537_26</v>
      </c>
      <c r="I217" s="746" t="str">
        <f t="shared" si="43"/>
        <v>ND</v>
      </c>
      <c r="J217" s="746" t="str">
        <f t="shared" si="40"/>
        <v>ND</v>
      </c>
      <c r="K217" s="1218" t="s">
        <v>3730</v>
      </c>
      <c r="L217" s="1219">
        <v>46048</v>
      </c>
      <c r="M217" s="69" t="s">
        <v>12063</v>
      </c>
      <c r="N217" s="1218"/>
      <c r="O217" s="1218"/>
      <c r="P217" s="1218"/>
    </row>
    <row r="218" spans="1:16" s="842" customFormat="1" ht="15" hidden="1" x14ac:dyDescent="0.25">
      <c r="A218" s="1218" t="s">
        <v>8342</v>
      </c>
      <c r="B218" s="1218"/>
      <c r="C218" s="1218"/>
      <c r="D218" s="1215" t="s">
        <v>25</v>
      </c>
      <c r="E218" s="1216" t="s">
        <v>4752</v>
      </c>
      <c r="F218" s="760">
        <f t="shared" si="42"/>
        <v>46048</v>
      </c>
      <c r="G218" s="761" t="str">
        <f t="shared" si="41"/>
        <v>A1</v>
      </c>
      <c r="H218" s="761" t="str">
        <f t="shared" si="39"/>
        <v>MR_DER-1537_26</v>
      </c>
      <c r="I218" s="746" t="str">
        <f t="shared" si="43"/>
        <v>ND</v>
      </c>
      <c r="J218" s="746" t="str">
        <f t="shared" si="40"/>
        <v>ND</v>
      </c>
      <c r="K218" s="1218" t="s">
        <v>3730</v>
      </c>
      <c r="L218" s="1219">
        <v>46048</v>
      </c>
      <c r="M218" s="69" t="s">
        <v>12063</v>
      </c>
      <c r="N218" s="1218"/>
      <c r="O218" s="1218"/>
      <c r="P218" s="1218"/>
    </row>
    <row r="219" spans="1:16" s="842" customFormat="1" ht="15" hidden="1" x14ac:dyDescent="0.25">
      <c r="A219" s="1218" t="s">
        <v>8342</v>
      </c>
      <c r="B219" s="1218"/>
      <c r="C219" s="1218"/>
      <c r="D219" s="1215" t="s">
        <v>25</v>
      </c>
      <c r="E219" s="1216" t="s">
        <v>4753</v>
      </c>
      <c r="F219" s="760">
        <f t="shared" si="42"/>
        <v>46048</v>
      </c>
      <c r="G219" s="761" t="str">
        <f t="shared" si="41"/>
        <v>A1</v>
      </c>
      <c r="H219" s="761" t="str">
        <f t="shared" si="39"/>
        <v>MR_DER-1537_26</v>
      </c>
      <c r="I219" s="746" t="str">
        <f t="shared" si="43"/>
        <v>ND</v>
      </c>
      <c r="J219" s="746" t="str">
        <f t="shared" si="40"/>
        <v>ND</v>
      </c>
      <c r="K219" s="1218" t="s">
        <v>3730</v>
      </c>
      <c r="L219" s="1219">
        <v>46048</v>
      </c>
      <c r="M219" s="69" t="s">
        <v>12063</v>
      </c>
      <c r="N219" s="1218"/>
      <c r="O219" s="1218"/>
      <c r="P219" s="1218"/>
    </row>
    <row r="220" spans="1:16" s="842" customFormat="1" ht="15" hidden="1" x14ac:dyDescent="0.25">
      <c r="A220" s="1218" t="s">
        <v>8342</v>
      </c>
      <c r="B220" s="1218"/>
      <c r="C220" s="1218"/>
      <c r="D220" s="1215" t="s">
        <v>25</v>
      </c>
      <c r="E220" s="1216" t="s">
        <v>4754</v>
      </c>
      <c r="F220" s="760">
        <f t="shared" si="42"/>
        <v>46048</v>
      </c>
      <c r="G220" s="761" t="str">
        <f t="shared" si="41"/>
        <v>A1</v>
      </c>
      <c r="H220" s="761" t="str">
        <f t="shared" si="39"/>
        <v>MR_DER-1537_26</v>
      </c>
      <c r="I220" s="746" t="str">
        <f t="shared" si="43"/>
        <v>ND</v>
      </c>
      <c r="J220" s="746" t="str">
        <f t="shared" si="40"/>
        <v>ND</v>
      </c>
      <c r="K220" s="1218" t="s">
        <v>3730</v>
      </c>
      <c r="L220" s="1219">
        <v>46048</v>
      </c>
      <c r="M220" s="69" t="s">
        <v>12063</v>
      </c>
      <c r="N220" s="1218"/>
      <c r="O220" s="1218"/>
      <c r="P220" s="1218"/>
    </row>
    <row r="221" spans="1:16" s="842" customFormat="1" ht="15" hidden="1" x14ac:dyDescent="0.25">
      <c r="A221" s="1218" t="s">
        <v>8342</v>
      </c>
      <c r="B221" s="1218"/>
      <c r="C221" s="1218"/>
      <c r="D221" s="1215" t="s">
        <v>25</v>
      </c>
      <c r="E221" s="1216" t="s">
        <v>4755</v>
      </c>
      <c r="F221" s="760">
        <f t="shared" si="42"/>
        <v>46048</v>
      </c>
      <c r="G221" s="761" t="str">
        <f t="shared" si="41"/>
        <v>A1</v>
      </c>
      <c r="H221" s="761" t="str">
        <f t="shared" si="39"/>
        <v>MR_DER-1537_26</v>
      </c>
      <c r="I221" s="746" t="str">
        <f t="shared" si="43"/>
        <v>ND</v>
      </c>
      <c r="J221" s="746" t="str">
        <f t="shared" si="40"/>
        <v>ND</v>
      </c>
      <c r="K221" s="1218" t="s">
        <v>3730</v>
      </c>
      <c r="L221" s="1219">
        <v>46048</v>
      </c>
      <c r="M221" s="69" t="s">
        <v>12063</v>
      </c>
      <c r="N221" s="1218"/>
      <c r="O221" s="1218"/>
      <c r="P221" s="1218"/>
    </row>
    <row r="222" spans="1:16" s="842" customFormat="1" ht="15" hidden="1" x14ac:dyDescent="0.25">
      <c r="A222" s="1218" t="s">
        <v>8342</v>
      </c>
      <c r="B222" s="1218"/>
      <c r="C222" s="1218"/>
      <c r="D222" s="1215" t="s">
        <v>25</v>
      </c>
      <c r="E222" s="1216" t="s">
        <v>4756</v>
      </c>
      <c r="F222" s="760">
        <f t="shared" si="42"/>
        <v>46048</v>
      </c>
      <c r="G222" s="761" t="str">
        <f t="shared" si="41"/>
        <v>A1</v>
      </c>
      <c r="H222" s="761" t="str">
        <f t="shared" si="39"/>
        <v>MR_DER-1537_26</v>
      </c>
      <c r="I222" s="746" t="str">
        <f t="shared" si="43"/>
        <v>ND</v>
      </c>
      <c r="J222" s="746" t="str">
        <f t="shared" si="40"/>
        <v>ND</v>
      </c>
      <c r="K222" s="1218" t="s">
        <v>3730</v>
      </c>
      <c r="L222" s="1219">
        <v>46048</v>
      </c>
      <c r="M222" s="69" t="s">
        <v>12063</v>
      </c>
      <c r="N222" s="1218"/>
      <c r="O222" s="1218"/>
      <c r="P222" s="1218"/>
    </row>
    <row r="223" spans="1:16" s="842" customFormat="1" ht="15" hidden="1" x14ac:dyDescent="0.25">
      <c r="A223" s="1218" t="s">
        <v>8342</v>
      </c>
      <c r="B223" s="1218"/>
      <c r="C223" s="1218"/>
      <c r="D223" s="1215" t="s">
        <v>25</v>
      </c>
      <c r="E223" s="1216" t="s">
        <v>4757</v>
      </c>
      <c r="F223" s="760">
        <f t="shared" si="42"/>
        <v>46048</v>
      </c>
      <c r="G223" s="761" t="str">
        <f t="shared" si="41"/>
        <v>A1</v>
      </c>
      <c r="H223" s="761" t="str">
        <f t="shared" si="39"/>
        <v>MR_DER-1537_26</v>
      </c>
      <c r="I223" s="746" t="str">
        <f t="shared" si="43"/>
        <v>ND</v>
      </c>
      <c r="J223" s="746" t="str">
        <f t="shared" si="40"/>
        <v>ND</v>
      </c>
      <c r="K223" s="1218" t="s">
        <v>3730</v>
      </c>
      <c r="L223" s="1219">
        <v>46048</v>
      </c>
      <c r="M223" s="69" t="s">
        <v>12063</v>
      </c>
      <c r="N223" s="1218"/>
      <c r="O223" s="1218"/>
      <c r="P223" s="1218"/>
    </row>
    <row r="224" spans="1:16" s="842" customFormat="1" ht="15" hidden="1" x14ac:dyDescent="0.25">
      <c r="A224" s="1218" t="s">
        <v>8342</v>
      </c>
      <c r="B224" s="1218"/>
      <c r="C224" s="1218"/>
      <c r="D224" s="1215" t="s">
        <v>25</v>
      </c>
      <c r="E224" s="1216" t="s">
        <v>12025</v>
      </c>
      <c r="F224" s="760">
        <f t="shared" si="42"/>
        <v>46048</v>
      </c>
      <c r="G224" s="761" t="str">
        <f t="shared" si="41"/>
        <v>A1</v>
      </c>
      <c r="H224" s="761" t="str">
        <f t="shared" si="39"/>
        <v>MR_DER-1537_26</v>
      </c>
      <c r="I224" s="746" t="str">
        <f t="shared" si="43"/>
        <v>ND</v>
      </c>
      <c r="J224" s="746" t="str">
        <f t="shared" si="40"/>
        <v>ND</v>
      </c>
      <c r="K224" s="1218" t="s">
        <v>3730</v>
      </c>
      <c r="L224" s="1219">
        <v>46048</v>
      </c>
      <c r="M224" s="69" t="s">
        <v>12063</v>
      </c>
      <c r="N224" s="1218"/>
      <c r="O224" s="1218"/>
      <c r="P224" s="1218"/>
    </row>
    <row r="225" spans="1:16" s="842" customFormat="1" ht="15" hidden="1" x14ac:dyDescent="0.25">
      <c r="A225" s="1218" t="s">
        <v>8342</v>
      </c>
      <c r="B225" s="1218"/>
      <c r="C225" s="1218"/>
      <c r="D225" s="1215" t="s">
        <v>25</v>
      </c>
      <c r="E225" s="1216" t="s">
        <v>12026</v>
      </c>
      <c r="F225" s="760">
        <f t="shared" si="42"/>
        <v>46048</v>
      </c>
      <c r="G225" s="761" t="str">
        <f t="shared" si="41"/>
        <v>A1</v>
      </c>
      <c r="H225" s="761" t="str">
        <f t="shared" si="39"/>
        <v>MR_DER-1537_26</v>
      </c>
      <c r="I225" s="746" t="str">
        <f t="shared" si="43"/>
        <v>ND</v>
      </c>
      <c r="J225" s="746" t="str">
        <f t="shared" si="40"/>
        <v>ND</v>
      </c>
      <c r="K225" s="1218" t="s">
        <v>3730</v>
      </c>
      <c r="L225" s="1219">
        <v>46048</v>
      </c>
      <c r="M225" s="69" t="s">
        <v>12063</v>
      </c>
      <c r="N225" s="1218"/>
      <c r="O225" s="1218"/>
      <c r="P225" s="1218"/>
    </row>
    <row r="226" spans="1:16" s="842" customFormat="1" ht="15" hidden="1" x14ac:dyDescent="0.25">
      <c r="A226" s="1218" t="s">
        <v>8342</v>
      </c>
      <c r="B226" s="1218"/>
      <c r="C226" s="1218"/>
      <c r="D226" s="1215" t="s">
        <v>25</v>
      </c>
      <c r="E226" s="1216" t="s">
        <v>12027</v>
      </c>
      <c r="F226" s="760">
        <f t="shared" si="42"/>
        <v>46048</v>
      </c>
      <c r="G226" s="761" t="str">
        <f t="shared" si="41"/>
        <v>A1</v>
      </c>
      <c r="H226" s="761" t="str">
        <f t="shared" si="39"/>
        <v>MR_DER-1537_26</v>
      </c>
      <c r="I226" s="746" t="str">
        <f t="shared" si="43"/>
        <v>ND</v>
      </c>
      <c r="J226" s="746" t="str">
        <f t="shared" si="40"/>
        <v>ND</v>
      </c>
      <c r="K226" s="1218" t="s">
        <v>3730</v>
      </c>
      <c r="L226" s="1219">
        <v>46048</v>
      </c>
      <c r="M226" s="69" t="s">
        <v>12063</v>
      </c>
      <c r="N226" s="1218"/>
      <c r="O226" s="1218"/>
      <c r="P226" s="1218"/>
    </row>
    <row r="227" spans="1:16" s="842" customFormat="1" ht="15" hidden="1" x14ac:dyDescent="0.25">
      <c r="A227" s="1218" t="s">
        <v>8342</v>
      </c>
      <c r="B227" s="1218"/>
      <c r="C227" s="1218"/>
      <c r="D227" s="1215" t="s">
        <v>25</v>
      </c>
      <c r="E227" s="1216" t="s">
        <v>12028</v>
      </c>
      <c r="F227" s="760">
        <f t="shared" si="42"/>
        <v>46048</v>
      </c>
      <c r="G227" s="761" t="str">
        <f t="shared" si="41"/>
        <v>A1</v>
      </c>
      <c r="H227" s="761" t="str">
        <f t="shared" si="39"/>
        <v>MR_DER-1537_26</v>
      </c>
      <c r="I227" s="746" t="str">
        <f t="shared" si="43"/>
        <v>ND</v>
      </c>
      <c r="J227" s="746" t="str">
        <f t="shared" si="40"/>
        <v>ND</v>
      </c>
      <c r="K227" s="1218" t="s">
        <v>3730</v>
      </c>
      <c r="L227" s="1219">
        <v>46048</v>
      </c>
      <c r="M227" s="69" t="s">
        <v>12063</v>
      </c>
      <c r="N227" s="1218"/>
      <c r="O227" s="1218"/>
      <c r="P227" s="1218"/>
    </row>
    <row r="228" spans="1:16" s="842" customFormat="1" ht="15" hidden="1" x14ac:dyDescent="0.25">
      <c r="A228" s="1218" t="s">
        <v>8342</v>
      </c>
      <c r="B228" s="1218"/>
      <c r="C228" s="1218"/>
      <c r="D228" s="1215" t="s">
        <v>64</v>
      </c>
      <c r="E228" s="1216" t="s">
        <v>4758</v>
      </c>
      <c r="F228" s="760">
        <f t="shared" si="42"/>
        <v>46048</v>
      </c>
      <c r="G228" s="761" t="str">
        <f t="shared" si="41"/>
        <v>A1</v>
      </c>
      <c r="H228" s="761" t="str">
        <f t="shared" si="39"/>
        <v>MR_DER-1537_26</v>
      </c>
      <c r="I228" s="746" t="str">
        <f t="shared" si="43"/>
        <v>ND</v>
      </c>
      <c r="J228" s="746" t="str">
        <f t="shared" si="40"/>
        <v>ND</v>
      </c>
      <c r="K228" s="1218" t="s">
        <v>3730</v>
      </c>
      <c r="L228" s="1219">
        <v>46048</v>
      </c>
      <c r="M228" s="69" t="s">
        <v>12063</v>
      </c>
      <c r="N228" s="1218"/>
      <c r="O228" s="1218"/>
      <c r="P228" s="1218"/>
    </row>
    <row r="229" spans="1:16" s="842" customFormat="1" ht="15" hidden="1" x14ac:dyDescent="0.25">
      <c r="A229" s="1218" t="s">
        <v>8342</v>
      </c>
      <c r="B229" s="1218"/>
      <c r="C229" s="1218"/>
      <c r="D229" s="1215" t="s">
        <v>64</v>
      </c>
      <c r="E229" s="1216" t="s">
        <v>4759</v>
      </c>
      <c r="F229" s="760">
        <f t="shared" si="42"/>
        <v>46048</v>
      </c>
      <c r="G229" s="761" t="str">
        <f t="shared" si="41"/>
        <v>A1</v>
      </c>
      <c r="H229" s="761" t="str">
        <f t="shared" si="39"/>
        <v>MR_DER-1537_26</v>
      </c>
      <c r="I229" s="746" t="str">
        <f t="shared" si="43"/>
        <v>ND</v>
      </c>
      <c r="J229" s="746" t="str">
        <f t="shared" si="40"/>
        <v>ND</v>
      </c>
      <c r="K229" s="1218" t="s">
        <v>3730</v>
      </c>
      <c r="L229" s="1219">
        <v>46048</v>
      </c>
      <c r="M229" s="69" t="s">
        <v>12063</v>
      </c>
      <c r="N229" s="1218"/>
      <c r="O229" s="1218"/>
      <c r="P229" s="1218"/>
    </row>
    <row r="230" spans="1:16" s="842" customFormat="1" ht="15" hidden="1" x14ac:dyDescent="0.25">
      <c r="A230" s="1218" t="s">
        <v>8342</v>
      </c>
      <c r="B230" s="1218"/>
      <c r="C230" s="1218"/>
      <c r="D230" s="1215" t="s">
        <v>64</v>
      </c>
      <c r="E230" s="1216" t="s">
        <v>4760</v>
      </c>
      <c r="F230" s="760">
        <f t="shared" si="42"/>
        <v>46048</v>
      </c>
      <c r="G230" s="761" t="str">
        <f t="shared" si="41"/>
        <v>A1</v>
      </c>
      <c r="H230" s="761" t="str">
        <f t="shared" si="39"/>
        <v>MR_DER-1537_26</v>
      </c>
      <c r="I230" s="746" t="str">
        <f t="shared" si="43"/>
        <v>ND</v>
      </c>
      <c r="J230" s="746" t="str">
        <f t="shared" si="40"/>
        <v>ND</v>
      </c>
      <c r="K230" s="1218" t="s">
        <v>3730</v>
      </c>
      <c r="L230" s="1219">
        <v>46048</v>
      </c>
      <c r="M230" s="69" t="s">
        <v>12063</v>
      </c>
      <c r="N230" s="1218"/>
      <c r="O230" s="1218"/>
      <c r="P230" s="1218"/>
    </row>
    <row r="231" spans="1:16" s="842" customFormat="1" ht="15" hidden="1" x14ac:dyDescent="0.25">
      <c r="A231" s="1218" t="s">
        <v>8342</v>
      </c>
      <c r="B231" s="1218"/>
      <c r="C231" s="1218"/>
      <c r="D231" s="1215" t="s">
        <v>64</v>
      </c>
      <c r="E231" s="1216" t="s">
        <v>4761</v>
      </c>
      <c r="F231" s="760">
        <f t="shared" si="42"/>
        <v>46048</v>
      </c>
      <c r="G231" s="761" t="str">
        <f t="shared" si="41"/>
        <v>A1</v>
      </c>
      <c r="H231" s="761" t="str">
        <f t="shared" si="39"/>
        <v>MR_DER-1537_26</v>
      </c>
      <c r="I231" s="746" t="str">
        <f t="shared" si="43"/>
        <v>ND</v>
      </c>
      <c r="J231" s="746" t="str">
        <f t="shared" si="40"/>
        <v>ND</v>
      </c>
      <c r="K231" s="1218" t="s">
        <v>3730</v>
      </c>
      <c r="L231" s="1219">
        <v>46048</v>
      </c>
      <c r="M231" s="69" t="s">
        <v>12063</v>
      </c>
      <c r="N231" s="1218"/>
      <c r="O231" s="1218"/>
      <c r="P231" s="1218"/>
    </row>
    <row r="232" spans="1:16" s="842" customFormat="1" ht="15" hidden="1" x14ac:dyDescent="0.25">
      <c r="A232" s="1218" t="s">
        <v>8342</v>
      </c>
      <c r="B232" s="1218"/>
      <c r="C232" s="1218"/>
      <c r="D232" s="1215" t="s">
        <v>64</v>
      </c>
      <c r="E232" s="1216" t="s">
        <v>4762</v>
      </c>
      <c r="F232" s="760">
        <f t="shared" si="42"/>
        <v>46048</v>
      </c>
      <c r="G232" s="761" t="str">
        <f t="shared" si="41"/>
        <v>A1</v>
      </c>
      <c r="H232" s="761" t="str">
        <f t="shared" si="39"/>
        <v>MR_DER-1537_26</v>
      </c>
      <c r="I232" s="746" t="str">
        <f t="shared" si="43"/>
        <v>ND</v>
      </c>
      <c r="J232" s="746" t="str">
        <f t="shared" si="40"/>
        <v>ND</v>
      </c>
      <c r="K232" s="1218" t="s">
        <v>3730</v>
      </c>
      <c r="L232" s="1219">
        <v>46048</v>
      </c>
      <c r="M232" s="69" t="s">
        <v>12063</v>
      </c>
      <c r="N232" s="1218"/>
      <c r="O232" s="1218"/>
      <c r="P232" s="1218"/>
    </row>
    <row r="233" spans="1:16" s="842" customFormat="1" ht="15" hidden="1" x14ac:dyDescent="0.25">
      <c r="A233" s="1218" t="s">
        <v>8342</v>
      </c>
      <c r="B233" s="1218"/>
      <c r="C233" s="1218"/>
      <c r="D233" s="1215" t="s">
        <v>64</v>
      </c>
      <c r="E233" s="1216" t="s">
        <v>12029</v>
      </c>
      <c r="F233" s="760">
        <f t="shared" si="42"/>
        <v>46048</v>
      </c>
      <c r="G233" s="761" t="str">
        <f t="shared" si="41"/>
        <v>A1</v>
      </c>
      <c r="H233" s="761" t="str">
        <f t="shared" si="39"/>
        <v>MR_DER-1537_26</v>
      </c>
      <c r="I233" s="746" t="str">
        <f t="shared" si="43"/>
        <v>ND</v>
      </c>
      <c r="J233" s="746" t="str">
        <f t="shared" si="40"/>
        <v>ND</v>
      </c>
      <c r="K233" s="1218" t="s">
        <v>3730</v>
      </c>
      <c r="L233" s="1219">
        <v>46048</v>
      </c>
      <c r="M233" s="69" t="s">
        <v>12063</v>
      </c>
      <c r="N233" s="1218"/>
      <c r="O233" s="1218"/>
      <c r="P233" s="1218"/>
    </row>
    <row r="234" spans="1:16" s="842" customFormat="1" ht="15" hidden="1" x14ac:dyDescent="0.25">
      <c r="A234" s="1218" t="s">
        <v>8342</v>
      </c>
      <c r="B234" s="1218"/>
      <c r="C234" s="1218"/>
      <c r="D234" s="1215" t="s">
        <v>64</v>
      </c>
      <c r="E234" s="1216" t="s">
        <v>12030</v>
      </c>
      <c r="F234" s="760">
        <f t="shared" ref="F234:F242" si="44">IF(L234&lt;&gt;0,MAX(L234,R234,X234,AD234),"NE")</f>
        <v>46048</v>
      </c>
      <c r="G234" s="761" t="str">
        <f t="shared" si="41"/>
        <v>A1</v>
      </c>
      <c r="H234" s="761" t="str">
        <f t="shared" si="39"/>
        <v>MR_DER-1537_26</v>
      </c>
      <c r="I234" s="746" t="str">
        <f t="shared" ref="I234:I242" si="45">IF(F234="NE",F234,IF(INDEX(K234:CP234,,MATCH(F234,K234:CP234,0)+3)&lt;&gt;0,INDEX(K234:CP234,,MATCH(F234,K234:CP234,0)+3),"ND"))</f>
        <v>ND</v>
      </c>
      <c r="J234" s="746" t="str">
        <f t="shared" ref="J234:J242" si="46">IF(G234="NE",G234,IF(INDEX(K234:CQ234,,MATCH(G234,K234:CQ234,0)+3)&lt;&gt;0,INDEX(K234:CQ234,,MATCH(G234,K234:CQ234,0)+3),"ND"))</f>
        <v>ND</v>
      </c>
      <c r="K234" s="1218" t="s">
        <v>3730</v>
      </c>
      <c r="L234" s="1219">
        <v>46048</v>
      </c>
      <c r="M234" s="69" t="s">
        <v>12063</v>
      </c>
      <c r="N234" s="1218"/>
      <c r="O234" s="1218"/>
      <c r="P234" s="1218"/>
    </row>
    <row r="235" spans="1:16" s="842" customFormat="1" ht="15" hidden="1" x14ac:dyDescent="0.25">
      <c r="A235" s="1218" t="s">
        <v>8342</v>
      </c>
      <c r="B235" s="1218"/>
      <c r="C235" s="1218"/>
      <c r="D235" s="1215" t="s">
        <v>64</v>
      </c>
      <c r="E235" s="1216" t="s">
        <v>12031</v>
      </c>
      <c r="F235" s="760">
        <f t="shared" si="44"/>
        <v>46048</v>
      </c>
      <c r="G235" s="761" t="str">
        <f t="shared" si="41"/>
        <v>A1</v>
      </c>
      <c r="H235" s="761" t="str">
        <f t="shared" si="39"/>
        <v>MR_DER-1537_26</v>
      </c>
      <c r="I235" s="746" t="str">
        <f t="shared" si="45"/>
        <v>ND</v>
      </c>
      <c r="J235" s="746" t="str">
        <f t="shared" si="46"/>
        <v>ND</v>
      </c>
      <c r="K235" s="1218" t="s">
        <v>3730</v>
      </c>
      <c r="L235" s="1219">
        <v>46048</v>
      </c>
      <c r="M235" s="69" t="s">
        <v>12063</v>
      </c>
      <c r="N235" s="1218"/>
      <c r="O235" s="1218"/>
      <c r="P235" s="1218"/>
    </row>
    <row r="236" spans="1:16" s="842" customFormat="1" ht="15" hidden="1" x14ac:dyDescent="0.25">
      <c r="A236" s="1218" t="s">
        <v>8342</v>
      </c>
      <c r="B236" s="1218"/>
      <c r="C236" s="1218"/>
      <c r="D236" s="1215" t="s">
        <v>64</v>
      </c>
      <c r="E236" s="1216" t="s">
        <v>12032</v>
      </c>
      <c r="F236" s="760">
        <f t="shared" si="44"/>
        <v>46048</v>
      </c>
      <c r="G236" s="761" t="str">
        <f t="shared" si="41"/>
        <v>A1</v>
      </c>
      <c r="H236" s="761" t="str">
        <f t="shared" si="39"/>
        <v>MR_DER-1537_26</v>
      </c>
      <c r="I236" s="746" t="str">
        <f t="shared" si="45"/>
        <v>ND</v>
      </c>
      <c r="J236" s="746" t="str">
        <f t="shared" si="46"/>
        <v>ND</v>
      </c>
      <c r="K236" s="1218" t="s">
        <v>3730</v>
      </c>
      <c r="L236" s="1219">
        <v>46048</v>
      </c>
      <c r="M236" s="69" t="s">
        <v>12063</v>
      </c>
      <c r="N236" s="1218"/>
      <c r="O236" s="1218"/>
      <c r="P236" s="1218"/>
    </row>
    <row r="237" spans="1:16" s="842" customFormat="1" ht="15" hidden="1" x14ac:dyDescent="0.25">
      <c r="A237" s="1218" t="s">
        <v>8342</v>
      </c>
      <c r="B237" s="1218"/>
      <c r="C237" s="1218"/>
      <c r="D237" s="1215" t="s">
        <v>64</v>
      </c>
      <c r="E237" s="1216" t="s">
        <v>12033</v>
      </c>
      <c r="F237" s="760">
        <f t="shared" si="44"/>
        <v>46048</v>
      </c>
      <c r="G237" s="761" t="str">
        <f t="shared" si="41"/>
        <v>A1</v>
      </c>
      <c r="H237" s="761" t="str">
        <f t="shared" si="39"/>
        <v>MR_DER-1537_26</v>
      </c>
      <c r="I237" s="746" t="str">
        <f t="shared" si="45"/>
        <v>ND</v>
      </c>
      <c r="J237" s="746" t="str">
        <f t="shared" si="46"/>
        <v>ND</v>
      </c>
      <c r="K237" s="1218" t="s">
        <v>3730</v>
      </c>
      <c r="L237" s="1219">
        <v>46048</v>
      </c>
      <c r="M237" s="69" t="s">
        <v>12063</v>
      </c>
      <c r="N237" s="1218"/>
      <c r="O237" s="1218"/>
      <c r="P237" s="1218"/>
    </row>
    <row r="238" spans="1:16" s="842" customFormat="1" ht="15" hidden="1" x14ac:dyDescent="0.25">
      <c r="A238" s="1218" t="s">
        <v>8342</v>
      </c>
      <c r="B238" s="1218"/>
      <c r="C238" s="1218"/>
      <c r="D238" s="1215" t="s">
        <v>64</v>
      </c>
      <c r="E238" s="1216" t="s">
        <v>12034</v>
      </c>
      <c r="F238" s="760">
        <f t="shared" si="44"/>
        <v>46048</v>
      </c>
      <c r="G238" s="761" t="str">
        <f t="shared" si="41"/>
        <v>A1</v>
      </c>
      <c r="H238" s="761" t="str">
        <f t="shared" si="39"/>
        <v>MR_DER-1537_26</v>
      </c>
      <c r="I238" s="746" t="str">
        <f t="shared" si="45"/>
        <v>ND</v>
      </c>
      <c r="J238" s="746" t="str">
        <f t="shared" si="46"/>
        <v>ND</v>
      </c>
      <c r="K238" s="1218" t="s">
        <v>3730</v>
      </c>
      <c r="L238" s="1219">
        <v>46048</v>
      </c>
      <c r="M238" s="69" t="s">
        <v>12063</v>
      </c>
      <c r="N238" s="1218"/>
      <c r="O238" s="1218"/>
      <c r="P238" s="1218"/>
    </row>
    <row r="239" spans="1:16" s="842" customFormat="1" ht="15" hidden="1" x14ac:dyDescent="0.25">
      <c r="A239" s="1218" t="s">
        <v>8342</v>
      </c>
      <c r="B239" s="1218"/>
      <c r="C239" s="1218"/>
      <c r="D239" s="1215" t="s">
        <v>64</v>
      </c>
      <c r="E239" s="1216" t="s">
        <v>12035</v>
      </c>
      <c r="F239" s="760">
        <f t="shared" si="44"/>
        <v>46048</v>
      </c>
      <c r="G239" s="761" t="str">
        <f t="shared" si="41"/>
        <v>A1</v>
      </c>
      <c r="H239" s="761" t="str">
        <f t="shared" si="39"/>
        <v>MR_DER-1537_26</v>
      </c>
      <c r="I239" s="746" t="str">
        <f t="shared" si="45"/>
        <v>ND</v>
      </c>
      <c r="J239" s="746" t="str">
        <f t="shared" si="46"/>
        <v>ND</v>
      </c>
      <c r="K239" s="1218" t="s">
        <v>3730</v>
      </c>
      <c r="L239" s="1219">
        <v>46048</v>
      </c>
      <c r="M239" s="69" t="s">
        <v>12063</v>
      </c>
      <c r="N239" s="1218"/>
      <c r="O239" s="1218"/>
      <c r="P239" s="1218"/>
    </row>
    <row r="240" spans="1:16" s="842" customFormat="1" ht="15" hidden="1" x14ac:dyDescent="0.25">
      <c r="A240" s="1218" t="s">
        <v>8342</v>
      </c>
      <c r="B240" s="1218"/>
      <c r="C240" s="1218"/>
      <c r="D240" s="1215" t="s">
        <v>64</v>
      </c>
      <c r="E240" s="1216" t="s">
        <v>12036</v>
      </c>
      <c r="F240" s="760">
        <f t="shared" si="44"/>
        <v>46048</v>
      </c>
      <c r="G240" s="761" t="str">
        <f t="shared" si="41"/>
        <v>A1</v>
      </c>
      <c r="H240" s="761" t="str">
        <f t="shared" si="39"/>
        <v>MR_DER-1537_26</v>
      </c>
      <c r="I240" s="746" t="str">
        <f t="shared" si="45"/>
        <v>ND</v>
      </c>
      <c r="J240" s="746" t="str">
        <f t="shared" si="46"/>
        <v>ND</v>
      </c>
      <c r="K240" s="1218" t="s">
        <v>3730</v>
      </c>
      <c r="L240" s="1219">
        <v>46048</v>
      </c>
      <c r="M240" s="69" t="s">
        <v>12063</v>
      </c>
      <c r="N240" s="1218"/>
      <c r="O240" s="1218"/>
      <c r="P240" s="1218"/>
    </row>
    <row r="241" spans="1:19" s="842" customFormat="1" ht="15" hidden="1" x14ac:dyDescent="0.25">
      <c r="A241" s="1218" t="s">
        <v>8342</v>
      </c>
      <c r="B241" s="1218"/>
      <c r="C241" s="1218"/>
      <c r="D241" s="1215" t="s">
        <v>64</v>
      </c>
      <c r="E241" s="1216" t="s">
        <v>12037</v>
      </c>
      <c r="F241" s="760">
        <f t="shared" si="44"/>
        <v>46048</v>
      </c>
      <c r="G241" s="761" t="str">
        <f t="shared" si="41"/>
        <v>A1</v>
      </c>
      <c r="H241" s="761" t="str">
        <f t="shared" si="39"/>
        <v>MR_DER-1537_26</v>
      </c>
      <c r="I241" s="746" t="str">
        <f t="shared" si="45"/>
        <v>ND</v>
      </c>
      <c r="J241" s="746" t="str">
        <f t="shared" si="46"/>
        <v>ND</v>
      </c>
      <c r="K241" s="1218" t="s">
        <v>3730</v>
      </c>
      <c r="L241" s="1219">
        <v>46048</v>
      </c>
      <c r="M241" s="69" t="s">
        <v>12063</v>
      </c>
      <c r="N241" s="1218"/>
      <c r="O241" s="1218"/>
      <c r="P241" s="1218"/>
    </row>
    <row r="242" spans="1:19" s="842" customFormat="1" ht="15" hidden="1" x14ac:dyDescent="0.25">
      <c r="A242" s="1218" t="s">
        <v>8342</v>
      </c>
      <c r="B242" s="1218"/>
      <c r="C242" s="1218"/>
      <c r="D242" s="1215" t="s">
        <v>27</v>
      </c>
      <c r="E242" s="1216" t="s">
        <v>4764</v>
      </c>
      <c r="F242" s="760">
        <f t="shared" si="44"/>
        <v>46048</v>
      </c>
      <c r="G242" s="761" t="str">
        <f t="shared" si="41"/>
        <v>A1</v>
      </c>
      <c r="H242" s="761" t="str">
        <f t="shared" si="39"/>
        <v>MR_DER-1537_26</v>
      </c>
      <c r="I242" s="746" t="str">
        <f t="shared" si="45"/>
        <v>ND</v>
      </c>
      <c r="J242" s="746" t="str">
        <f t="shared" si="46"/>
        <v>ND</v>
      </c>
      <c r="K242" s="1218" t="s">
        <v>3730</v>
      </c>
      <c r="L242" s="1219">
        <v>46048</v>
      </c>
      <c r="M242" s="69" t="s">
        <v>12063</v>
      </c>
      <c r="N242" s="1218"/>
      <c r="O242" s="1218"/>
      <c r="P242" s="1218"/>
    </row>
    <row r="243" spans="1:19" s="764" customFormat="1" ht="15" hidden="1" x14ac:dyDescent="0.25">
      <c r="A243" s="758" t="s">
        <v>8342</v>
      </c>
      <c r="B243" s="757" t="s">
        <v>8603</v>
      </c>
      <c r="C243" s="757"/>
      <c r="D243" s="768" t="s">
        <v>8345</v>
      </c>
      <c r="E243" s="759" t="s">
        <v>4763</v>
      </c>
      <c r="F243" s="760">
        <f t="shared" si="42"/>
        <v>46014</v>
      </c>
      <c r="G243" s="761" t="str">
        <f t="shared" si="41"/>
        <v>A2</v>
      </c>
      <c r="H243" s="761" t="str">
        <f t="shared" si="39"/>
        <v>MR_DER-1480_25</v>
      </c>
      <c r="I243" s="746" t="str">
        <f t="shared" si="43"/>
        <v>ND</v>
      </c>
      <c r="J243" s="746" t="str">
        <f t="shared" si="40"/>
        <v>ND</v>
      </c>
      <c r="K243" s="757" t="s">
        <v>3730</v>
      </c>
      <c r="L243" s="762">
        <v>44839</v>
      </c>
      <c r="M243" s="763" t="s">
        <v>5540</v>
      </c>
      <c r="N243" s="757" t="s">
        <v>5536</v>
      </c>
      <c r="O243" s="762">
        <v>44938</v>
      </c>
      <c r="P243" s="763" t="s">
        <v>5651</v>
      </c>
      <c r="Q243" s="764" t="s">
        <v>3765</v>
      </c>
      <c r="R243" s="1071">
        <v>46014</v>
      </c>
      <c r="S243" s="69" t="s">
        <v>11749</v>
      </c>
    </row>
    <row r="244" spans="1:19" s="731" customFormat="1" hidden="1" x14ac:dyDescent="0.25">
      <c r="A244" s="727"/>
      <c r="B244" s="727"/>
      <c r="C244" s="727"/>
      <c r="D244" s="727"/>
      <c r="E244" s="727"/>
      <c r="F244" s="727"/>
      <c r="G244" s="727"/>
      <c r="H244" s="727"/>
      <c r="I244" s="726"/>
      <c r="J244" s="726"/>
    </row>
    <row r="245" spans="1:19" s="842" customFormat="1" ht="15" hidden="1" x14ac:dyDescent="0.25">
      <c r="A245" s="842" t="s">
        <v>9039</v>
      </c>
      <c r="D245" s="1215" t="s">
        <v>28</v>
      </c>
      <c r="E245" s="1216" t="s">
        <v>9745</v>
      </c>
      <c r="F245" s="760">
        <f t="shared" si="42"/>
        <v>45986</v>
      </c>
      <c r="G245" s="761" t="str">
        <f t="shared" si="41"/>
        <v>A1</v>
      </c>
      <c r="H245" s="761" t="str">
        <f t="shared" si="39"/>
        <v>MR_DER-1400_25</v>
      </c>
      <c r="I245" s="746">
        <f t="shared" si="43"/>
        <v>46041</v>
      </c>
      <c r="J245" s="746" t="str">
        <f t="shared" si="40"/>
        <v>NÃO APROVADO</v>
      </c>
      <c r="K245" s="842" t="s">
        <v>3730</v>
      </c>
      <c r="L245" s="1119">
        <v>45986</v>
      </c>
      <c r="M245" s="23" t="s">
        <v>11462</v>
      </c>
      <c r="N245" s="842" t="s">
        <v>5536</v>
      </c>
      <c r="O245" s="1119">
        <v>46041</v>
      </c>
    </row>
    <row r="246" spans="1:19" s="842" customFormat="1" ht="15" hidden="1" x14ac:dyDescent="0.25">
      <c r="A246" s="842" t="s">
        <v>9039</v>
      </c>
      <c r="D246" s="1215" t="s">
        <v>28</v>
      </c>
      <c r="E246" s="1216" t="s">
        <v>9746</v>
      </c>
      <c r="F246" s="760">
        <f t="shared" si="42"/>
        <v>45986</v>
      </c>
      <c r="G246" s="761" t="str">
        <f t="shared" si="41"/>
        <v>A1</v>
      </c>
      <c r="H246" s="761" t="str">
        <f t="shared" si="39"/>
        <v>MR_DER-1400_25</v>
      </c>
      <c r="I246" s="746">
        <f t="shared" si="43"/>
        <v>46041</v>
      </c>
      <c r="J246" s="746" t="str">
        <f t="shared" si="40"/>
        <v>NÃO APROVADO</v>
      </c>
      <c r="K246" s="842" t="s">
        <v>3730</v>
      </c>
      <c r="L246" s="1119">
        <v>45986</v>
      </c>
      <c r="M246" s="23" t="s">
        <v>11462</v>
      </c>
      <c r="N246" s="842" t="s">
        <v>5536</v>
      </c>
      <c r="O246" s="1119">
        <v>46041</v>
      </c>
    </row>
    <row r="247" spans="1:19" s="842" customFormat="1" ht="15" hidden="1" x14ac:dyDescent="0.25">
      <c r="A247" s="842" t="s">
        <v>9039</v>
      </c>
      <c r="D247" s="1215" t="s">
        <v>28</v>
      </c>
      <c r="E247" s="1216" t="s">
        <v>9747</v>
      </c>
      <c r="F247" s="760">
        <f t="shared" si="42"/>
        <v>45986</v>
      </c>
      <c r="G247" s="761" t="str">
        <f t="shared" si="41"/>
        <v>A1</v>
      </c>
      <c r="H247" s="761" t="str">
        <f t="shared" si="39"/>
        <v>MR_DER-1400_25</v>
      </c>
      <c r="I247" s="746">
        <f t="shared" si="43"/>
        <v>46041</v>
      </c>
      <c r="J247" s="746" t="str">
        <f t="shared" si="40"/>
        <v>NÃO APROVADO</v>
      </c>
      <c r="K247" s="842" t="s">
        <v>3730</v>
      </c>
      <c r="L247" s="1119">
        <v>45986</v>
      </c>
      <c r="M247" s="23" t="s">
        <v>11462</v>
      </c>
      <c r="N247" s="842" t="s">
        <v>5536</v>
      </c>
      <c r="O247" s="1119">
        <v>46041</v>
      </c>
    </row>
    <row r="248" spans="1:19" s="842" customFormat="1" ht="15" hidden="1" x14ac:dyDescent="0.25">
      <c r="A248" s="842" t="s">
        <v>9039</v>
      </c>
      <c r="D248" s="1215" t="s">
        <v>28</v>
      </c>
      <c r="E248" s="1216" t="s">
        <v>9748</v>
      </c>
      <c r="F248" s="760">
        <f t="shared" si="42"/>
        <v>45986</v>
      </c>
      <c r="G248" s="761" t="str">
        <f t="shared" si="41"/>
        <v>A1</v>
      </c>
      <c r="H248" s="761" t="str">
        <f t="shared" si="39"/>
        <v>MR_DER-1400_25</v>
      </c>
      <c r="I248" s="746">
        <f t="shared" si="43"/>
        <v>46041</v>
      </c>
      <c r="J248" s="746" t="str">
        <f t="shared" si="40"/>
        <v>NÃO APROVADO</v>
      </c>
      <c r="K248" s="842" t="s">
        <v>3730</v>
      </c>
      <c r="L248" s="1119">
        <v>45986</v>
      </c>
      <c r="M248" s="23" t="s">
        <v>11462</v>
      </c>
      <c r="N248" s="842" t="s">
        <v>5536</v>
      </c>
      <c r="O248" s="1119">
        <v>46041</v>
      </c>
    </row>
    <row r="249" spans="1:19" s="842" customFormat="1" ht="15" hidden="1" x14ac:dyDescent="0.25">
      <c r="A249" s="842" t="s">
        <v>9039</v>
      </c>
      <c r="D249" s="1215" t="s">
        <v>28</v>
      </c>
      <c r="E249" s="1216" t="s">
        <v>9749</v>
      </c>
      <c r="F249" s="760">
        <f t="shared" si="42"/>
        <v>45986</v>
      </c>
      <c r="G249" s="761" t="str">
        <f t="shared" si="41"/>
        <v>A1</v>
      </c>
      <c r="H249" s="761" t="str">
        <f t="shared" si="39"/>
        <v>MR_DER-1400_25</v>
      </c>
      <c r="I249" s="746">
        <f t="shared" si="43"/>
        <v>46041</v>
      </c>
      <c r="J249" s="746" t="str">
        <f t="shared" si="40"/>
        <v>NÃO APROVADO</v>
      </c>
      <c r="K249" s="842" t="s">
        <v>3730</v>
      </c>
      <c r="L249" s="1119">
        <v>45986</v>
      </c>
      <c r="M249" s="23" t="s">
        <v>11462</v>
      </c>
      <c r="N249" s="842" t="s">
        <v>5536</v>
      </c>
      <c r="O249" s="1119">
        <v>46041</v>
      </c>
    </row>
    <row r="250" spans="1:19" s="842" customFormat="1" ht="15" hidden="1" x14ac:dyDescent="0.25">
      <c r="A250" s="842" t="s">
        <v>9039</v>
      </c>
      <c r="D250" s="1215" t="s">
        <v>28</v>
      </c>
      <c r="E250" s="1216" t="s">
        <v>9750</v>
      </c>
      <c r="F250" s="760">
        <f t="shared" si="42"/>
        <v>45986</v>
      </c>
      <c r="G250" s="761" t="str">
        <f t="shared" si="41"/>
        <v>A1</v>
      </c>
      <c r="H250" s="761" t="str">
        <f t="shared" si="39"/>
        <v>MR_DER-1400_25</v>
      </c>
      <c r="I250" s="746">
        <f t="shared" si="43"/>
        <v>46041</v>
      </c>
      <c r="J250" s="746" t="str">
        <f t="shared" si="40"/>
        <v>NÃO APROVADO</v>
      </c>
      <c r="K250" s="842" t="s">
        <v>3730</v>
      </c>
      <c r="L250" s="1119">
        <v>45986</v>
      </c>
      <c r="M250" s="23" t="s">
        <v>11462</v>
      </c>
      <c r="N250" s="842" t="s">
        <v>5536</v>
      </c>
      <c r="O250" s="1119">
        <v>46041</v>
      </c>
    </row>
    <row r="251" spans="1:19" s="842" customFormat="1" ht="15" hidden="1" x14ac:dyDescent="0.25">
      <c r="A251" s="842" t="s">
        <v>9039</v>
      </c>
      <c r="D251" s="1215" t="s">
        <v>28</v>
      </c>
      <c r="E251" s="1216" t="s">
        <v>9751</v>
      </c>
      <c r="F251" s="760">
        <f t="shared" si="42"/>
        <v>45986</v>
      </c>
      <c r="G251" s="761" t="str">
        <f t="shared" si="41"/>
        <v>A1</v>
      </c>
      <c r="H251" s="761" t="str">
        <f t="shared" si="39"/>
        <v>MR_DER-1400_25</v>
      </c>
      <c r="I251" s="746">
        <f t="shared" si="43"/>
        <v>46041</v>
      </c>
      <c r="J251" s="746" t="str">
        <f t="shared" si="40"/>
        <v>NÃO APROVADO</v>
      </c>
      <c r="K251" s="842" t="s">
        <v>3730</v>
      </c>
      <c r="L251" s="1119">
        <v>45986</v>
      </c>
      <c r="M251" s="23" t="s">
        <v>11462</v>
      </c>
      <c r="N251" s="842" t="s">
        <v>5536</v>
      </c>
      <c r="O251" s="1119">
        <v>46041</v>
      </c>
    </row>
    <row r="252" spans="1:19" s="842" customFormat="1" ht="15" hidden="1" x14ac:dyDescent="0.25">
      <c r="A252" s="842" t="s">
        <v>9039</v>
      </c>
      <c r="D252" s="1215" t="s">
        <v>28</v>
      </c>
      <c r="E252" s="1216" t="s">
        <v>9752</v>
      </c>
      <c r="F252" s="760">
        <f t="shared" si="42"/>
        <v>45986</v>
      </c>
      <c r="G252" s="761" t="str">
        <f t="shared" si="41"/>
        <v>A1</v>
      </c>
      <c r="H252" s="761" t="str">
        <f t="shared" si="39"/>
        <v>MR_DER-1400_25</v>
      </c>
      <c r="I252" s="746">
        <f t="shared" si="43"/>
        <v>46041</v>
      </c>
      <c r="J252" s="746" t="str">
        <f t="shared" si="40"/>
        <v>NÃO APROVADO</v>
      </c>
      <c r="K252" s="842" t="s">
        <v>3730</v>
      </c>
      <c r="L252" s="1119">
        <v>45986</v>
      </c>
      <c r="M252" s="23" t="s">
        <v>11462</v>
      </c>
      <c r="N252" s="842" t="s">
        <v>5536</v>
      </c>
      <c r="O252" s="1119">
        <v>46041</v>
      </c>
    </row>
    <row r="253" spans="1:19" s="842" customFormat="1" ht="15" hidden="1" x14ac:dyDescent="0.25">
      <c r="A253" s="842" t="s">
        <v>9039</v>
      </c>
      <c r="D253" s="1215" t="s">
        <v>28</v>
      </c>
      <c r="E253" s="1216" t="s">
        <v>9753</v>
      </c>
      <c r="F253" s="760">
        <f t="shared" si="42"/>
        <v>45986</v>
      </c>
      <c r="G253" s="761" t="str">
        <f t="shared" si="41"/>
        <v>A1</v>
      </c>
      <c r="H253" s="761" t="str">
        <f t="shared" si="39"/>
        <v>MR_DER-1400_25</v>
      </c>
      <c r="I253" s="746">
        <f t="shared" si="43"/>
        <v>46041</v>
      </c>
      <c r="J253" s="746" t="str">
        <f t="shared" si="40"/>
        <v>NÃO APROVADO</v>
      </c>
      <c r="K253" s="842" t="s">
        <v>3730</v>
      </c>
      <c r="L253" s="1119">
        <v>45986</v>
      </c>
      <c r="M253" s="23" t="s">
        <v>11462</v>
      </c>
      <c r="N253" s="842" t="s">
        <v>5536</v>
      </c>
      <c r="O253" s="1119">
        <v>46041</v>
      </c>
    </row>
    <row r="254" spans="1:19" s="842" customFormat="1" ht="15" hidden="1" x14ac:dyDescent="0.25">
      <c r="A254" s="842" t="s">
        <v>9039</v>
      </c>
      <c r="D254" s="1215" t="s">
        <v>28</v>
      </c>
      <c r="E254" s="1216" t="s">
        <v>9754</v>
      </c>
      <c r="F254" s="760">
        <f t="shared" si="42"/>
        <v>45986</v>
      </c>
      <c r="G254" s="761" t="str">
        <f t="shared" si="41"/>
        <v>A1</v>
      </c>
      <c r="H254" s="761" t="str">
        <f t="shared" si="39"/>
        <v>MR_DER-1400_25</v>
      </c>
      <c r="I254" s="746">
        <f t="shared" si="43"/>
        <v>46041</v>
      </c>
      <c r="J254" s="746" t="str">
        <f t="shared" si="40"/>
        <v>NÃO APROVADO</v>
      </c>
      <c r="K254" s="842" t="s">
        <v>3730</v>
      </c>
      <c r="L254" s="1119">
        <v>45986</v>
      </c>
      <c r="M254" s="23" t="s">
        <v>11462</v>
      </c>
      <c r="N254" s="842" t="s">
        <v>5536</v>
      </c>
      <c r="O254" s="1119">
        <v>46041</v>
      </c>
    </row>
    <row r="255" spans="1:19" s="842" customFormat="1" ht="15" hidden="1" x14ac:dyDescent="0.25">
      <c r="A255" s="842" t="s">
        <v>9039</v>
      </c>
      <c r="D255" s="1215" t="s">
        <v>28</v>
      </c>
      <c r="E255" s="1216" t="s">
        <v>9755</v>
      </c>
      <c r="F255" s="760">
        <f t="shared" si="42"/>
        <v>45986</v>
      </c>
      <c r="G255" s="761" t="str">
        <f t="shared" si="41"/>
        <v>A1</v>
      </c>
      <c r="H255" s="761" t="str">
        <f t="shared" si="39"/>
        <v>MR_DER-1400_25</v>
      </c>
      <c r="I255" s="746">
        <f t="shared" si="43"/>
        <v>46041</v>
      </c>
      <c r="J255" s="746" t="str">
        <f t="shared" si="40"/>
        <v>NÃO APROVADO</v>
      </c>
      <c r="K255" s="842" t="s">
        <v>3730</v>
      </c>
      <c r="L255" s="1119">
        <v>45986</v>
      </c>
      <c r="M255" s="23" t="s">
        <v>11462</v>
      </c>
      <c r="N255" s="842" t="s">
        <v>5536</v>
      </c>
      <c r="O255" s="1119">
        <v>46041</v>
      </c>
    </row>
    <row r="256" spans="1:19" s="842" customFormat="1" ht="15" hidden="1" x14ac:dyDescent="0.25">
      <c r="A256" s="842" t="s">
        <v>9039</v>
      </c>
      <c r="D256" s="1215" t="s">
        <v>28</v>
      </c>
      <c r="E256" s="1216" t="s">
        <v>9756</v>
      </c>
      <c r="F256" s="760">
        <f t="shared" si="42"/>
        <v>45986</v>
      </c>
      <c r="G256" s="761" t="str">
        <f t="shared" si="41"/>
        <v>A1</v>
      </c>
      <c r="H256" s="761" t="str">
        <f t="shared" si="39"/>
        <v>MR_DER-1400_25</v>
      </c>
      <c r="I256" s="746">
        <f t="shared" si="43"/>
        <v>46041</v>
      </c>
      <c r="J256" s="746" t="str">
        <f t="shared" si="40"/>
        <v>NÃO APROVADO</v>
      </c>
      <c r="K256" s="842" t="s">
        <v>3730</v>
      </c>
      <c r="L256" s="1119">
        <v>45986</v>
      </c>
      <c r="M256" s="23" t="s">
        <v>11462</v>
      </c>
      <c r="N256" s="842" t="s">
        <v>5536</v>
      </c>
      <c r="O256" s="1119">
        <v>46041</v>
      </c>
    </row>
    <row r="257" spans="1:15" s="842" customFormat="1" ht="15" hidden="1" x14ac:dyDescent="0.25">
      <c r="A257" s="842" t="s">
        <v>9039</v>
      </c>
      <c r="D257" s="1215" t="s">
        <v>28</v>
      </c>
      <c r="E257" s="1216" t="s">
        <v>9757</v>
      </c>
      <c r="F257" s="760">
        <f t="shared" si="42"/>
        <v>45986</v>
      </c>
      <c r="G257" s="761" t="str">
        <f t="shared" si="41"/>
        <v>A1</v>
      </c>
      <c r="H257" s="761" t="str">
        <f t="shared" si="39"/>
        <v>MR_DER-1400_25</v>
      </c>
      <c r="I257" s="746">
        <f t="shared" si="43"/>
        <v>46041</v>
      </c>
      <c r="J257" s="746" t="str">
        <f t="shared" si="40"/>
        <v>NÃO APROVADO</v>
      </c>
      <c r="K257" s="842" t="s">
        <v>3730</v>
      </c>
      <c r="L257" s="1119">
        <v>45986</v>
      </c>
      <c r="M257" s="23" t="s">
        <v>11462</v>
      </c>
      <c r="N257" s="842" t="s">
        <v>5536</v>
      </c>
      <c r="O257" s="1119">
        <v>46041</v>
      </c>
    </row>
    <row r="258" spans="1:15" s="842" customFormat="1" ht="15" hidden="1" x14ac:dyDescent="0.25">
      <c r="A258" s="842" t="s">
        <v>9039</v>
      </c>
      <c r="D258" s="1215" t="s">
        <v>28</v>
      </c>
      <c r="E258" s="1216" t="s">
        <v>9758</v>
      </c>
      <c r="F258" s="760">
        <f t="shared" si="42"/>
        <v>45986</v>
      </c>
      <c r="G258" s="761" t="str">
        <f t="shared" si="41"/>
        <v>A1</v>
      </c>
      <c r="H258" s="761" t="str">
        <f t="shared" si="39"/>
        <v>MR_DER-1400_25</v>
      </c>
      <c r="I258" s="746">
        <f t="shared" si="43"/>
        <v>46041</v>
      </c>
      <c r="J258" s="746" t="str">
        <f t="shared" si="40"/>
        <v>NÃO APROVADO</v>
      </c>
      <c r="K258" s="842" t="s">
        <v>3730</v>
      </c>
      <c r="L258" s="1119">
        <v>45986</v>
      </c>
      <c r="M258" s="23" t="s">
        <v>11462</v>
      </c>
      <c r="N258" s="842" t="s">
        <v>5536</v>
      </c>
      <c r="O258" s="1119">
        <v>46041</v>
      </c>
    </row>
    <row r="259" spans="1:15" s="842" customFormat="1" ht="15" hidden="1" x14ac:dyDescent="0.25">
      <c r="A259" s="842" t="s">
        <v>9039</v>
      </c>
      <c r="D259" s="1215" t="s">
        <v>28</v>
      </c>
      <c r="E259" s="1216" t="s">
        <v>9759</v>
      </c>
      <c r="F259" s="760">
        <f t="shared" si="42"/>
        <v>45986</v>
      </c>
      <c r="G259" s="761" t="str">
        <f t="shared" si="41"/>
        <v>A1</v>
      </c>
      <c r="H259" s="761" t="str">
        <f t="shared" si="39"/>
        <v>MR_DER-1400_25</v>
      </c>
      <c r="I259" s="746">
        <f t="shared" si="43"/>
        <v>46041</v>
      </c>
      <c r="J259" s="746" t="str">
        <f t="shared" si="40"/>
        <v>NÃO APROVADO</v>
      </c>
      <c r="K259" s="842" t="s">
        <v>3730</v>
      </c>
      <c r="L259" s="1119">
        <v>45986</v>
      </c>
      <c r="M259" s="23" t="s">
        <v>11462</v>
      </c>
      <c r="N259" s="842" t="s">
        <v>5536</v>
      </c>
      <c r="O259" s="1119">
        <v>46041</v>
      </c>
    </row>
    <row r="260" spans="1:15" s="842" customFormat="1" ht="15" hidden="1" x14ac:dyDescent="0.25">
      <c r="A260" s="842" t="s">
        <v>9039</v>
      </c>
      <c r="D260" s="1215" t="s">
        <v>28</v>
      </c>
      <c r="E260" s="1216" t="s">
        <v>9760</v>
      </c>
      <c r="F260" s="760">
        <f t="shared" si="42"/>
        <v>45986</v>
      </c>
      <c r="G260" s="761" t="str">
        <f t="shared" si="41"/>
        <v>A1</v>
      </c>
      <c r="H260" s="761" t="str">
        <f t="shared" ref="H260:H338" si="47">IF($F260="","",INDEX($K260:$FL260,1,MATCH($F260,$K260:$FL260,)+1))</f>
        <v>MR_DER-1400_25</v>
      </c>
      <c r="I260" s="746">
        <f t="shared" si="43"/>
        <v>46041</v>
      </c>
      <c r="J260" s="746" t="str">
        <f t="shared" ref="J260:J336" si="48">IF(G260="NE",G260,IF(INDEX(K260:CQ260,,MATCH(G260,K260:CQ260,0)+3)&lt;&gt;0,INDEX(K260:CQ260,,MATCH(G260,K260:CQ260,0)+3),"ND"))</f>
        <v>NÃO APROVADO</v>
      </c>
      <c r="K260" s="842" t="s">
        <v>3730</v>
      </c>
      <c r="L260" s="1119">
        <v>45986</v>
      </c>
      <c r="M260" s="23" t="s">
        <v>11462</v>
      </c>
      <c r="N260" s="842" t="s">
        <v>5536</v>
      </c>
      <c r="O260" s="1119">
        <v>46041</v>
      </c>
    </row>
    <row r="261" spans="1:15" s="842" customFormat="1" ht="15" hidden="1" x14ac:dyDescent="0.25">
      <c r="A261" s="842" t="s">
        <v>9039</v>
      </c>
      <c r="D261" s="1215" t="s">
        <v>28</v>
      </c>
      <c r="E261" s="1216" t="s">
        <v>9761</v>
      </c>
      <c r="F261" s="760">
        <f t="shared" si="42"/>
        <v>45986</v>
      </c>
      <c r="G261" s="761" t="str">
        <f t="shared" si="41"/>
        <v>A1</v>
      </c>
      <c r="H261" s="761" t="str">
        <f t="shared" si="47"/>
        <v>MR_DER-1400_25</v>
      </c>
      <c r="I261" s="746">
        <f t="shared" si="43"/>
        <v>46041</v>
      </c>
      <c r="J261" s="746" t="str">
        <f t="shared" si="48"/>
        <v>NÃO APROVADO</v>
      </c>
      <c r="K261" s="842" t="s">
        <v>3730</v>
      </c>
      <c r="L261" s="1119">
        <v>45986</v>
      </c>
      <c r="M261" s="23" t="s">
        <v>11462</v>
      </c>
      <c r="N261" s="842" t="s">
        <v>5536</v>
      </c>
      <c r="O261" s="1119">
        <v>46041</v>
      </c>
    </row>
    <row r="262" spans="1:15" s="842" customFormat="1" ht="15" hidden="1" x14ac:dyDescent="0.25">
      <c r="A262" s="842" t="s">
        <v>9039</v>
      </c>
      <c r="D262" s="1215" t="s">
        <v>28</v>
      </c>
      <c r="E262" s="1216" t="s">
        <v>9762</v>
      </c>
      <c r="F262" s="760">
        <f t="shared" si="42"/>
        <v>45986</v>
      </c>
      <c r="G262" s="761" t="str">
        <f t="shared" si="41"/>
        <v>A1</v>
      </c>
      <c r="H262" s="761" t="str">
        <f t="shared" si="47"/>
        <v>MR_DER-1400_25</v>
      </c>
      <c r="I262" s="746">
        <f t="shared" si="43"/>
        <v>46041</v>
      </c>
      <c r="J262" s="746" t="str">
        <f t="shared" si="48"/>
        <v>NÃO APROVADO</v>
      </c>
      <c r="K262" s="842" t="s">
        <v>3730</v>
      </c>
      <c r="L262" s="1119">
        <v>45986</v>
      </c>
      <c r="M262" s="23" t="s">
        <v>11462</v>
      </c>
      <c r="N262" s="842" t="s">
        <v>5536</v>
      </c>
      <c r="O262" s="1119">
        <v>46041</v>
      </c>
    </row>
    <row r="263" spans="1:15" s="842" customFormat="1" ht="15" hidden="1" x14ac:dyDescent="0.25">
      <c r="A263" s="842" t="s">
        <v>9039</v>
      </c>
      <c r="D263" s="1215" t="s">
        <v>28</v>
      </c>
      <c r="E263" s="1216" t="s">
        <v>9763</v>
      </c>
      <c r="F263" s="760">
        <f t="shared" si="42"/>
        <v>45986</v>
      </c>
      <c r="G263" s="761" t="str">
        <f t="shared" si="41"/>
        <v>A1</v>
      </c>
      <c r="H263" s="761" t="str">
        <f t="shared" si="47"/>
        <v>MR_DER-1400_25</v>
      </c>
      <c r="I263" s="746">
        <f t="shared" si="43"/>
        <v>46041</v>
      </c>
      <c r="J263" s="746" t="str">
        <f t="shared" si="48"/>
        <v>NÃO APROVADO</v>
      </c>
      <c r="K263" s="842" t="s">
        <v>3730</v>
      </c>
      <c r="L263" s="1119">
        <v>45986</v>
      </c>
      <c r="M263" s="23" t="s">
        <v>11462</v>
      </c>
      <c r="N263" s="842" t="s">
        <v>5536</v>
      </c>
      <c r="O263" s="1119">
        <v>46041</v>
      </c>
    </row>
    <row r="264" spans="1:15" s="842" customFormat="1" ht="15" hidden="1" x14ac:dyDescent="0.25">
      <c r="A264" s="842" t="s">
        <v>9039</v>
      </c>
      <c r="D264" s="1215" t="s">
        <v>28</v>
      </c>
      <c r="E264" s="1216" t="s">
        <v>9764</v>
      </c>
      <c r="F264" s="760">
        <f t="shared" si="42"/>
        <v>45986</v>
      </c>
      <c r="G264" s="761" t="str">
        <f t="shared" si="41"/>
        <v>A1</v>
      </c>
      <c r="H264" s="761" t="str">
        <f t="shared" si="47"/>
        <v>MR_DER-1400_25</v>
      </c>
      <c r="I264" s="746">
        <f t="shared" si="43"/>
        <v>46041</v>
      </c>
      <c r="J264" s="746" t="str">
        <f t="shared" si="48"/>
        <v>NÃO APROVADO</v>
      </c>
      <c r="K264" s="842" t="s">
        <v>3730</v>
      </c>
      <c r="L264" s="1119">
        <v>45986</v>
      </c>
      <c r="M264" s="23" t="s">
        <v>11462</v>
      </c>
      <c r="N264" s="842" t="s">
        <v>5536</v>
      </c>
      <c r="O264" s="1119">
        <v>46041</v>
      </c>
    </row>
    <row r="265" spans="1:15" s="842" customFormat="1" ht="15" hidden="1" x14ac:dyDescent="0.25">
      <c r="A265" s="842" t="s">
        <v>9039</v>
      </c>
      <c r="D265" s="1215" t="s">
        <v>28</v>
      </c>
      <c r="E265" s="1216" t="s">
        <v>9765</v>
      </c>
      <c r="F265" s="760">
        <f t="shared" si="42"/>
        <v>45986</v>
      </c>
      <c r="G265" s="761" t="str">
        <f t="shared" si="41"/>
        <v>A1</v>
      </c>
      <c r="H265" s="761" t="str">
        <f t="shared" si="47"/>
        <v>MR_DER-1400_25</v>
      </c>
      <c r="I265" s="746">
        <f t="shared" si="43"/>
        <v>46041</v>
      </c>
      <c r="J265" s="746" t="str">
        <f t="shared" si="48"/>
        <v>NÃO APROVADO</v>
      </c>
      <c r="K265" s="842" t="s">
        <v>3730</v>
      </c>
      <c r="L265" s="1119">
        <v>45986</v>
      </c>
      <c r="M265" s="23" t="s">
        <v>11462</v>
      </c>
      <c r="N265" s="842" t="s">
        <v>5536</v>
      </c>
      <c r="O265" s="1119">
        <v>46041</v>
      </c>
    </row>
    <row r="266" spans="1:15" s="842" customFormat="1" ht="15" hidden="1" x14ac:dyDescent="0.25">
      <c r="A266" s="842" t="s">
        <v>9039</v>
      </c>
      <c r="D266" s="1215" t="s">
        <v>28</v>
      </c>
      <c r="E266" s="1216" t="s">
        <v>9766</v>
      </c>
      <c r="F266" s="760">
        <f t="shared" si="42"/>
        <v>45986</v>
      </c>
      <c r="G266" s="761" t="str">
        <f t="shared" si="41"/>
        <v>A1</v>
      </c>
      <c r="H266" s="761" t="str">
        <f t="shared" si="47"/>
        <v>MR_DER-1400_25</v>
      </c>
      <c r="I266" s="746">
        <f t="shared" si="43"/>
        <v>46041</v>
      </c>
      <c r="J266" s="746" t="str">
        <f t="shared" si="48"/>
        <v>NÃO APROVADO</v>
      </c>
      <c r="K266" s="842" t="s">
        <v>3730</v>
      </c>
      <c r="L266" s="1119">
        <v>45986</v>
      </c>
      <c r="M266" s="23" t="s">
        <v>11462</v>
      </c>
      <c r="N266" s="842" t="s">
        <v>5536</v>
      </c>
      <c r="O266" s="1119">
        <v>46041</v>
      </c>
    </row>
    <row r="267" spans="1:15" s="842" customFormat="1" ht="15" hidden="1" x14ac:dyDescent="0.25">
      <c r="A267" s="842" t="s">
        <v>9039</v>
      </c>
      <c r="D267" s="1215" t="s">
        <v>28</v>
      </c>
      <c r="E267" s="1216" t="s">
        <v>9767</v>
      </c>
      <c r="F267" s="760">
        <f t="shared" si="42"/>
        <v>45986</v>
      </c>
      <c r="G267" s="761" t="str">
        <f t="shared" si="41"/>
        <v>A1</v>
      </c>
      <c r="H267" s="761" t="str">
        <f t="shared" si="47"/>
        <v>MR_DER-1400_25</v>
      </c>
      <c r="I267" s="746">
        <f t="shared" si="43"/>
        <v>46041</v>
      </c>
      <c r="J267" s="746" t="str">
        <f t="shared" si="48"/>
        <v>NÃO APROVADO</v>
      </c>
      <c r="K267" s="842" t="s">
        <v>3730</v>
      </c>
      <c r="L267" s="1119">
        <v>45986</v>
      </c>
      <c r="M267" s="23" t="s">
        <v>11462</v>
      </c>
      <c r="N267" s="842" t="s">
        <v>5536</v>
      </c>
      <c r="O267" s="1119">
        <v>46041</v>
      </c>
    </row>
    <row r="268" spans="1:15" s="842" customFormat="1" ht="15" hidden="1" x14ac:dyDescent="0.25">
      <c r="A268" s="842" t="s">
        <v>9039</v>
      </c>
      <c r="D268" s="1215" t="s">
        <v>28</v>
      </c>
      <c r="E268" s="1216" t="s">
        <v>9768</v>
      </c>
      <c r="F268" s="760">
        <f t="shared" si="42"/>
        <v>45986</v>
      </c>
      <c r="G268" s="761" t="str">
        <f t="shared" si="41"/>
        <v>A1</v>
      </c>
      <c r="H268" s="761" t="str">
        <f t="shared" si="47"/>
        <v>MR_DER-1400_25</v>
      </c>
      <c r="I268" s="746">
        <f t="shared" si="43"/>
        <v>46041</v>
      </c>
      <c r="J268" s="746" t="str">
        <f t="shared" si="48"/>
        <v>NÃO APROVADO</v>
      </c>
      <c r="K268" s="842" t="s">
        <v>3730</v>
      </c>
      <c r="L268" s="1119">
        <v>45986</v>
      </c>
      <c r="M268" s="23" t="s">
        <v>11462</v>
      </c>
      <c r="N268" s="842" t="s">
        <v>5536</v>
      </c>
      <c r="O268" s="1119">
        <v>46041</v>
      </c>
    </row>
    <row r="269" spans="1:15" s="842" customFormat="1" ht="15" hidden="1" x14ac:dyDescent="0.25">
      <c r="A269" s="842" t="s">
        <v>9039</v>
      </c>
      <c r="D269" s="1215" t="s">
        <v>28</v>
      </c>
      <c r="E269" s="1216" t="s">
        <v>9769</v>
      </c>
      <c r="F269" s="760">
        <f t="shared" si="42"/>
        <v>45986</v>
      </c>
      <c r="G269" s="761" t="str">
        <f t="shared" ref="G269:G345" si="49">IF($F269="","",INDEX($K269:$FI269,1,MATCH($F269,$K269:$FI269,)-1))</f>
        <v>A1</v>
      </c>
      <c r="H269" s="761" t="str">
        <f t="shared" si="47"/>
        <v>MR_DER-1400_25</v>
      </c>
      <c r="I269" s="746">
        <f t="shared" si="43"/>
        <v>46041</v>
      </c>
      <c r="J269" s="746" t="str">
        <f t="shared" si="48"/>
        <v>NÃO APROVADO</v>
      </c>
      <c r="K269" s="842" t="s">
        <v>3730</v>
      </c>
      <c r="L269" s="1119">
        <v>45986</v>
      </c>
      <c r="M269" s="23" t="s">
        <v>11462</v>
      </c>
      <c r="N269" s="842" t="s">
        <v>5536</v>
      </c>
      <c r="O269" s="1119">
        <v>46041</v>
      </c>
    </row>
    <row r="270" spans="1:15" s="842" customFormat="1" ht="15" hidden="1" x14ac:dyDescent="0.25">
      <c r="A270" s="842" t="s">
        <v>9039</v>
      </c>
      <c r="D270" s="1215" t="s">
        <v>28</v>
      </c>
      <c r="E270" s="1216" t="s">
        <v>9770</v>
      </c>
      <c r="F270" s="760">
        <f t="shared" si="42"/>
        <v>45986</v>
      </c>
      <c r="G270" s="761" t="str">
        <f t="shared" si="49"/>
        <v>A1</v>
      </c>
      <c r="H270" s="761" t="str">
        <f t="shared" si="47"/>
        <v>MR_DER-1400_25</v>
      </c>
      <c r="I270" s="746">
        <f t="shared" si="43"/>
        <v>46041</v>
      </c>
      <c r="J270" s="746" t="str">
        <f t="shared" si="48"/>
        <v>NÃO APROVADO</v>
      </c>
      <c r="K270" s="842" t="s">
        <v>3730</v>
      </c>
      <c r="L270" s="1119">
        <v>45986</v>
      </c>
      <c r="M270" s="23" t="s">
        <v>11462</v>
      </c>
      <c r="N270" s="842" t="s">
        <v>5536</v>
      </c>
      <c r="O270" s="1119">
        <v>46041</v>
      </c>
    </row>
    <row r="271" spans="1:15" s="842" customFormat="1" ht="15" hidden="1" x14ac:dyDescent="0.25">
      <c r="A271" s="842" t="s">
        <v>9039</v>
      </c>
      <c r="D271" s="1215" t="s">
        <v>28</v>
      </c>
      <c r="E271" s="1216" t="s">
        <v>9771</v>
      </c>
      <c r="F271" s="760">
        <f t="shared" si="42"/>
        <v>45986</v>
      </c>
      <c r="G271" s="761" t="str">
        <f t="shared" si="49"/>
        <v>A1</v>
      </c>
      <c r="H271" s="761" t="str">
        <f t="shared" si="47"/>
        <v>MR_DER-1400_25</v>
      </c>
      <c r="I271" s="746">
        <f t="shared" si="43"/>
        <v>46041</v>
      </c>
      <c r="J271" s="746" t="str">
        <f t="shared" si="48"/>
        <v>NÃO APROVADO</v>
      </c>
      <c r="K271" s="842" t="s">
        <v>3730</v>
      </c>
      <c r="L271" s="1119">
        <v>45986</v>
      </c>
      <c r="M271" s="23" t="s">
        <v>11462</v>
      </c>
      <c r="N271" s="842" t="s">
        <v>5536</v>
      </c>
      <c r="O271" s="1119">
        <v>46041</v>
      </c>
    </row>
    <row r="272" spans="1:15" s="842" customFormat="1" ht="15" hidden="1" x14ac:dyDescent="0.25">
      <c r="A272" s="842" t="s">
        <v>9039</v>
      </c>
      <c r="D272" s="1215" t="s">
        <v>29</v>
      </c>
      <c r="E272" s="1216" t="s">
        <v>4765</v>
      </c>
      <c r="F272" s="760">
        <f t="shared" si="42"/>
        <v>45986</v>
      </c>
      <c r="G272" s="761" t="str">
        <f t="shared" si="49"/>
        <v>A1</v>
      </c>
      <c r="H272" s="761" t="str">
        <f t="shared" si="47"/>
        <v>MR_DER-1400_25</v>
      </c>
      <c r="I272" s="746">
        <f t="shared" si="43"/>
        <v>46041</v>
      </c>
      <c r="J272" s="746" t="str">
        <f t="shared" si="48"/>
        <v>NÃO APROVADO</v>
      </c>
      <c r="K272" s="842" t="s">
        <v>3730</v>
      </c>
      <c r="L272" s="1119">
        <v>45986</v>
      </c>
      <c r="M272" s="23" t="s">
        <v>11462</v>
      </c>
      <c r="N272" s="842" t="s">
        <v>5536</v>
      </c>
      <c r="O272" s="1119">
        <v>46041</v>
      </c>
    </row>
    <row r="273" spans="1:15" s="842" customFormat="1" ht="15" hidden="1" x14ac:dyDescent="0.25">
      <c r="A273" s="842" t="s">
        <v>9039</v>
      </c>
      <c r="D273" s="1215" t="s">
        <v>29</v>
      </c>
      <c r="E273" s="1216" t="s">
        <v>4766</v>
      </c>
      <c r="F273" s="760">
        <f t="shared" si="42"/>
        <v>45986</v>
      </c>
      <c r="G273" s="761" t="str">
        <f t="shared" si="49"/>
        <v>A1</v>
      </c>
      <c r="H273" s="761" t="str">
        <f t="shared" si="47"/>
        <v>MR_DER-1400_25</v>
      </c>
      <c r="I273" s="746">
        <f t="shared" si="43"/>
        <v>46041</v>
      </c>
      <c r="J273" s="746" t="str">
        <f t="shared" si="48"/>
        <v>NÃO APROVADO</v>
      </c>
      <c r="K273" s="842" t="s">
        <v>3730</v>
      </c>
      <c r="L273" s="1119">
        <v>45986</v>
      </c>
      <c r="M273" s="23" t="s">
        <v>11462</v>
      </c>
      <c r="N273" s="842" t="s">
        <v>5536</v>
      </c>
      <c r="O273" s="1119">
        <v>46041</v>
      </c>
    </row>
    <row r="274" spans="1:15" s="842" customFormat="1" ht="15" hidden="1" x14ac:dyDescent="0.25">
      <c r="A274" s="842" t="s">
        <v>9039</v>
      </c>
      <c r="D274" s="1215" t="s">
        <v>29</v>
      </c>
      <c r="E274" s="1216" t="s">
        <v>4767</v>
      </c>
      <c r="F274" s="760">
        <f t="shared" si="42"/>
        <v>45986</v>
      </c>
      <c r="G274" s="761" t="str">
        <f t="shared" si="49"/>
        <v>A1</v>
      </c>
      <c r="H274" s="761" t="str">
        <f t="shared" si="47"/>
        <v>MR_DER-1400_25</v>
      </c>
      <c r="I274" s="746">
        <f t="shared" si="43"/>
        <v>46041</v>
      </c>
      <c r="J274" s="746" t="str">
        <f t="shared" si="48"/>
        <v>NÃO APROVADO</v>
      </c>
      <c r="K274" s="842" t="s">
        <v>3730</v>
      </c>
      <c r="L274" s="1119">
        <v>45986</v>
      </c>
      <c r="M274" s="23" t="s">
        <v>11462</v>
      </c>
      <c r="N274" s="842" t="s">
        <v>5536</v>
      </c>
      <c r="O274" s="1119">
        <v>46041</v>
      </c>
    </row>
    <row r="275" spans="1:15" s="842" customFormat="1" ht="15" hidden="1" x14ac:dyDescent="0.25">
      <c r="A275" s="842" t="s">
        <v>9039</v>
      </c>
      <c r="D275" s="1215" t="s">
        <v>29</v>
      </c>
      <c r="E275" s="1216" t="s">
        <v>4768</v>
      </c>
      <c r="F275" s="760">
        <f t="shared" si="42"/>
        <v>45986</v>
      </c>
      <c r="G275" s="761" t="str">
        <f t="shared" si="49"/>
        <v>A1</v>
      </c>
      <c r="H275" s="761" t="str">
        <f t="shared" si="47"/>
        <v>MR_DER-1400_25</v>
      </c>
      <c r="I275" s="746">
        <f t="shared" si="43"/>
        <v>46041</v>
      </c>
      <c r="J275" s="746" t="str">
        <f t="shared" si="48"/>
        <v>NÃO APROVADO</v>
      </c>
      <c r="K275" s="842" t="s">
        <v>3730</v>
      </c>
      <c r="L275" s="1119">
        <v>45986</v>
      </c>
      <c r="M275" s="23" t="s">
        <v>11462</v>
      </c>
      <c r="N275" s="842" t="s">
        <v>5536</v>
      </c>
      <c r="O275" s="1119">
        <v>46041</v>
      </c>
    </row>
    <row r="276" spans="1:15" s="842" customFormat="1" ht="15" hidden="1" x14ac:dyDescent="0.25">
      <c r="A276" s="842" t="s">
        <v>9039</v>
      </c>
      <c r="D276" s="1215" t="s">
        <v>66</v>
      </c>
      <c r="E276" s="1216" t="s">
        <v>4769</v>
      </c>
      <c r="F276" s="760">
        <f t="shared" si="42"/>
        <v>45986</v>
      </c>
      <c r="G276" s="761" t="str">
        <f t="shared" si="49"/>
        <v>A1</v>
      </c>
      <c r="H276" s="761" t="str">
        <f t="shared" si="47"/>
        <v>MR_DER-1400_25</v>
      </c>
      <c r="I276" s="746">
        <f t="shared" si="43"/>
        <v>46057</v>
      </c>
      <c r="J276" s="746" t="str">
        <f t="shared" si="48"/>
        <v>NÃO APROVADO</v>
      </c>
      <c r="K276" s="842" t="s">
        <v>3730</v>
      </c>
      <c r="L276" s="1119">
        <v>45986</v>
      </c>
      <c r="M276" s="23" t="s">
        <v>11462</v>
      </c>
      <c r="N276" s="842" t="s">
        <v>5536</v>
      </c>
      <c r="O276" s="1119">
        <v>46057</v>
      </c>
    </row>
    <row r="277" spans="1:15" s="842" customFormat="1" ht="15" hidden="1" x14ac:dyDescent="0.25">
      <c r="A277" s="842" t="s">
        <v>9039</v>
      </c>
      <c r="D277" s="1215" t="s">
        <v>31</v>
      </c>
      <c r="E277" s="1216" t="s">
        <v>4770</v>
      </c>
      <c r="F277" s="760">
        <f t="shared" si="42"/>
        <v>45986</v>
      </c>
      <c r="G277" s="761" t="str">
        <f t="shared" si="49"/>
        <v>A1</v>
      </c>
      <c r="H277" s="761" t="str">
        <f t="shared" si="47"/>
        <v>MR_DER-1400_25</v>
      </c>
      <c r="I277" s="746">
        <f t="shared" si="43"/>
        <v>46057</v>
      </c>
      <c r="J277" s="1421" t="str">
        <f t="shared" si="48"/>
        <v>NÃO APROVADO</v>
      </c>
      <c r="K277" s="1550" t="s">
        <v>3730</v>
      </c>
      <c r="L277" s="1333">
        <v>45986</v>
      </c>
      <c r="M277" s="1504" t="s">
        <v>11462</v>
      </c>
      <c r="N277" s="1550" t="s">
        <v>5536</v>
      </c>
      <c r="O277" s="1333">
        <v>46057</v>
      </c>
    </row>
    <row r="278" spans="1:15" s="842" customFormat="1" ht="15" hidden="1" x14ac:dyDescent="0.25">
      <c r="A278" s="842" t="s">
        <v>9039</v>
      </c>
      <c r="D278" s="1215" t="s">
        <v>32</v>
      </c>
      <c r="E278" s="1216" t="s">
        <v>4771</v>
      </c>
      <c r="F278" s="760">
        <f t="shared" ref="F278:F357" si="50">IF(L278&lt;&gt;0,MAX(L278,R278,X278,AD278),"NE")</f>
        <v>45986</v>
      </c>
      <c r="G278" s="761" t="str">
        <f t="shared" si="49"/>
        <v>A1</v>
      </c>
      <c r="H278" s="761" t="str">
        <f t="shared" si="47"/>
        <v>MR_DER-1400_25</v>
      </c>
      <c r="I278" s="746">
        <f t="shared" ref="I278:I357" si="51">IF(F278="NE",F278,IF(INDEX(K278:CP278,,MATCH(F278,K278:CP278,0)+3)&lt;&gt;0,INDEX(K278:CP278,,MATCH(F278,K278:CP278,0)+3),"ND"))</f>
        <v>46057</v>
      </c>
      <c r="J278" s="1421" t="str">
        <f t="shared" si="48"/>
        <v>NÃO APROVADO</v>
      </c>
      <c r="K278" s="1550" t="s">
        <v>3730</v>
      </c>
      <c r="L278" s="1333">
        <v>45986</v>
      </c>
      <c r="M278" s="1504" t="s">
        <v>11462</v>
      </c>
      <c r="N278" s="1550" t="s">
        <v>5536</v>
      </c>
      <c r="O278" s="1333">
        <v>46057</v>
      </c>
    </row>
    <row r="279" spans="1:15" s="842" customFormat="1" ht="15" hidden="1" x14ac:dyDescent="0.25">
      <c r="A279" s="842" t="s">
        <v>9039</v>
      </c>
      <c r="D279" s="1215" t="s">
        <v>33</v>
      </c>
      <c r="E279" s="1216" t="s">
        <v>4772</v>
      </c>
      <c r="F279" s="760">
        <f t="shared" si="50"/>
        <v>46010</v>
      </c>
      <c r="G279" s="761" t="str">
        <f t="shared" si="49"/>
        <v>A1</v>
      </c>
      <c r="H279" s="761" t="str">
        <f t="shared" si="47"/>
        <v>MR_DER-1477_25</v>
      </c>
      <c r="I279" s="746">
        <f t="shared" si="51"/>
        <v>46057</v>
      </c>
      <c r="J279" s="1421" t="str">
        <f t="shared" si="48"/>
        <v>NÃO APROVADO</v>
      </c>
      <c r="K279" s="1550" t="s">
        <v>3730</v>
      </c>
      <c r="L279" s="1333">
        <v>46010</v>
      </c>
      <c r="M279" s="1379" t="s">
        <v>11704</v>
      </c>
      <c r="N279" s="1550" t="s">
        <v>5536</v>
      </c>
      <c r="O279" s="1333">
        <v>46057</v>
      </c>
    </row>
    <row r="280" spans="1:15" s="731" customFormat="1" hidden="1" x14ac:dyDescent="0.25">
      <c r="A280" s="727"/>
      <c r="B280" s="727"/>
      <c r="C280" s="727"/>
      <c r="D280" s="727"/>
      <c r="E280" s="727"/>
      <c r="F280" s="727"/>
      <c r="G280" s="727"/>
      <c r="H280" s="727"/>
      <c r="I280" s="726"/>
      <c r="J280" s="726"/>
    </row>
    <row r="281" spans="1:15" s="842" customFormat="1" ht="15" hidden="1" x14ac:dyDescent="0.25">
      <c r="A281" s="842" t="s">
        <v>9039</v>
      </c>
      <c r="D281" s="1215" t="s">
        <v>28</v>
      </c>
      <c r="E281" s="1216" t="s">
        <v>11695</v>
      </c>
      <c r="F281" s="760">
        <f>IF(L281&lt;&gt;0,MAX(L281,R281,X281,AD281),"NE")</f>
        <v>46010</v>
      </c>
      <c r="G281" s="761" t="str">
        <f t="shared" ref="G281:G288" si="52">IF($F281="","",INDEX($K281:$FI281,1,MATCH($F281,$K281:$FI281,)-1))</f>
        <v>A1</v>
      </c>
      <c r="H281" s="761" t="str">
        <f t="shared" ref="H281:H288" si="53">IF($F281="","",INDEX($K281:$FL281,1,MATCH($F281,$K281:$FL281,)+1))</f>
        <v>MR_DER-1476_25</v>
      </c>
      <c r="I281" s="746">
        <f>IF(F281="NE",F281,IF(INDEX(K281:CP281,,MATCH(F281,K281:CP281,0)+3)&lt;&gt;0,INDEX(K281:CP281,,MATCH(F281,K281:CP281,0)+3),"ND"))</f>
        <v>46059</v>
      </c>
      <c r="J281" s="746" t="str">
        <f>IF(G281="NE",G281,IF(INDEX(K281:CQ281,,MATCH(G281,K281:CQ281,0)+3)&lt;&gt;0,INDEX(K281:CQ281,,MATCH(G281,K281:CQ281,0)+3),"ND"))</f>
        <v>NÃO APROVADO</v>
      </c>
      <c r="K281" s="842" t="s">
        <v>3730</v>
      </c>
      <c r="L281" s="1119">
        <v>46010</v>
      </c>
      <c r="M281" s="23" t="s">
        <v>11703</v>
      </c>
      <c r="N281" s="842" t="s">
        <v>5536</v>
      </c>
      <c r="O281" s="1119">
        <v>46059</v>
      </c>
    </row>
    <row r="282" spans="1:15" s="842" customFormat="1" ht="15" hidden="1" x14ac:dyDescent="0.25">
      <c r="A282" s="842" t="s">
        <v>9039</v>
      </c>
      <c r="D282" s="1215" t="s">
        <v>28</v>
      </c>
      <c r="E282" s="1216" t="s">
        <v>11696</v>
      </c>
      <c r="F282" s="760">
        <f t="shared" ref="F282:F288" si="54">IF(L282&lt;&gt;0,MAX(L282,R282,X282,AD282),"NE")</f>
        <v>46010</v>
      </c>
      <c r="G282" s="761" t="str">
        <f t="shared" si="52"/>
        <v>A1</v>
      </c>
      <c r="H282" s="761" t="str">
        <f t="shared" si="53"/>
        <v>MR_DER-1476_25</v>
      </c>
      <c r="I282" s="746">
        <f t="shared" ref="I282:I288" si="55">IF(F282="NE",F282,IF(INDEX(K282:CP282,,MATCH(F282,K282:CP282,0)+3)&lt;&gt;0,INDEX(K282:CP282,,MATCH(F282,K282:CP282,0)+3),"ND"))</f>
        <v>46059</v>
      </c>
      <c r="J282" s="746" t="str">
        <f t="shared" ref="J282:J288" si="56">IF(G282="NE",G282,IF(INDEX(K282:CQ282,,MATCH(G282,K282:CQ282,0)+3)&lt;&gt;0,INDEX(K282:CQ282,,MATCH(G282,K282:CQ282,0)+3),"ND"))</f>
        <v>NÃO APROVADO</v>
      </c>
      <c r="K282" s="842" t="s">
        <v>3730</v>
      </c>
      <c r="L282" s="1119">
        <v>46010</v>
      </c>
      <c r="M282" s="23" t="s">
        <v>11703</v>
      </c>
      <c r="N282" s="842" t="s">
        <v>5536</v>
      </c>
      <c r="O282" s="1119">
        <v>46059</v>
      </c>
    </row>
    <row r="283" spans="1:15" s="842" customFormat="1" ht="15" hidden="1" x14ac:dyDescent="0.25">
      <c r="A283" s="842" t="s">
        <v>9039</v>
      </c>
      <c r="D283" s="1215" t="s">
        <v>28</v>
      </c>
      <c r="E283" s="1216" t="s">
        <v>11697</v>
      </c>
      <c r="F283" s="760">
        <f t="shared" si="54"/>
        <v>46010</v>
      </c>
      <c r="G283" s="761" t="str">
        <f t="shared" si="52"/>
        <v>A1</v>
      </c>
      <c r="H283" s="761" t="str">
        <f t="shared" si="53"/>
        <v>MR_DER-1476_25</v>
      </c>
      <c r="I283" s="746">
        <f t="shared" si="55"/>
        <v>46059</v>
      </c>
      <c r="J283" s="746" t="str">
        <f t="shared" si="56"/>
        <v>NÃO APROVADO</v>
      </c>
      <c r="K283" s="842" t="s">
        <v>3730</v>
      </c>
      <c r="L283" s="1119">
        <v>46010</v>
      </c>
      <c r="M283" s="23" t="s">
        <v>11703</v>
      </c>
      <c r="N283" s="842" t="s">
        <v>5536</v>
      </c>
      <c r="O283" s="1119">
        <v>46059</v>
      </c>
    </row>
    <row r="284" spans="1:15" s="842" customFormat="1" ht="15" hidden="1" x14ac:dyDescent="0.25">
      <c r="A284" s="842" t="s">
        <v>9039</v>
      </c>
      <c r="D284" s="1215" t="s">
        <v>28</v>
      </c>
      <c r="E284" s="1216" t="s">
        <v>11698</v>
      </c>
      <c r="F284" s="760">
        <f t="shared" si="54"/>
        <v>46010</v>
      </c>
      <c r="G284" s="761" t="str">
        <f t="shared" si="52"/>
        <v>A1</v>
      </c>
      <c r="H284" s="761" t="str">
        <f t="shared" si="53"/>
        <v>MR_DER-1476_25</v>
      </c>
      <c r="I284" s="746">
        <f t="shared" si="55"/>
        <v>46059</v>
      </c>
      <c r="J284" s="746" t="str">
        <f t="shared" si="56"/>
        <v>NÃO APROVADO</v>
      </c>
      <c r="K284" s="842" t="s">
        <v>3730</v>
      </c>
      <c r="L284" s="1119">
        <v>46010</v>
      </c>
      <c r="M284" s="23" t="s">
        <v>11703</v>
      </c>
      <c r="N284" s="842" t="s">
        <v>5536</v>
      </c>
      <c r="O284" s="1119">
        <v>46059</v>
      </c>
    </row>
    <row r="285" spans="1:15" s="842" customFormat="1" ht="15" hidden="1" x14ac:dyDescent="0.25">
      <c r="A285" s="842" t="s">
        <v>9039</v>
      </c>
      <c r="D285" s="1215" t="s">
        <v>28</v>
      </c>
      <c r="E285" s="1216" t="s">
        <v>11699</v>
      </c>
      <c r="F285" s="760">
        <f t="shared" si="54"/>
        <v>46010</v>
      </c>
      <c r="G285" s="761" t="str">
        <f t="shared" si="52"/>
        <v>A1</v>
      </c>
      <c r="H285" s="761" t="str">
        <f t="shared" si="53"/>
        <v>MR_DER-1476_25</v>
      </c>
      <c r="I285" s="746">
        <f t="shared" si="55"/>
        <v>46059</v>
      </c>
      <c r="J285" s="746" t="str">
        <f t="shared" si="56"/>
        <v>NÃO APROVADO</v>
      </c>
      <c r="K285" s="842" t="s">
        <v>3730</v>
      </c>
      <c r="L285" s="1119">
        <v>46010</v>
      </c>
      <c r="M285" s="23" t="s">
        <v>11703</v>
      </c>
      <c r="N285" s="842" t="s">
        <v>5536</v>
      </c>
      <c r="O285" s="1119">
        <v>46059</v>
      </c>
    </row>
    <row r="286" spans="1:15" s="842" customFormat="1" ht="15" hidden="1" x14ac:dyDescent="0.25">
      <c r="A286" s="842" t="s">
        <v>9039</v>
      </c>
      <c r="D286" s="1215" t="s">
        <v>28</v>
      </c>
      <c r="E286" s="1216" t="s">
        <v>11702</v>
      </c>
      <c r="F286" s="760">
        <f t="shared" si="54"/>
        <v>46010</v>
      </c>
      <c r="G286" s="761" t="str">
        <f t="shared" si="52"/>
        <v>A1</v>
      </c>
      <c r="H286" s="761" t="str">
        <f t="shared" si="53"/>
        <v>MR_DER-1476_25</v>
      </c>
      <c r="I286" s="746">
        <f t="shared" si="55"/>
        <v>46059</v>
      </c>
      <c r="J286" s="746" t="str">
        <f t="shared" si="56"/>
        <v>NÃO APROVADO</v>
      </c>
      <c r="K286" s="842" t="s">
        <v>3730</v>
      </c>
      <c r="L286" s="1119">
        <v>46010</v>
      </c>
      <c r="M286" s="23" t="s">
        <v>11703</v>
      </c>
      <c r="N286" s="842" t="s">
        <v>5536</v>
      </c>
      <c r="O286" s="1119">
        <v>46059</v>
      </c>
    </row>
    <row r="287" spans="1:15" s="842" customFormat="1" ht="15" hidden="1" x14ac:dyDescent="0.25">
      <c r="A287" s="842" t="s">
        <v>9039</v>
      </c>
      <c r="D287" s="1215" t="s">
        <v>28</v>
      </c>
      <c r="E287" s="1216" t="s">
        <v>11700</v>
      </c>
      <c r="F287" s="760">
        <f t="shared" si="54"/>
        <v>46010</v>
      </c>
      <c r="G287" s="761" t="str">
        <f t="shared" si="52"/>
        <v>A1</v>
      </c>
      <c r="H287" s="761" t="str">
        <f t="shared" si="53"/>
        <v>MR_DER-1476_25</v>
      </c>
      <c r="I287" s="746">
        <f t="shared" si="55"/>
        <v>46059</v>
      </c>
      <c r="J287" s="746" t="str">
        <f t="shared" si="56"/>
        <v>NÃO APROVADO</v>
      </c>
      <c r="K287" s="842" t="s">
        <v>3730</v>
      </c>
      <c r="L287" s="1119">
        <v>46010</v>
      </c>
      <c r="M287" s="23" t="s">
        <v>11703</v>
      </c>
      <c r="N287" s="842" t="s">
        <v>5536</v>
      </c>
      <c r="O287" s="1119">
        <v>46059</v>
      </c>
    </row>
    <row r="288" spans="1:15" s="842" customFormat="1" ht="15" hidden="1" x14ac:dyDescent="0.25">
      <c r="A288" s="842" t="s">
        <v>9039</v>
      </c>
      <c r="D288" s="1215" t="s">
        <v>28</v>
      </c>
      <c r="E288" s="1216" t="s">
        <v>11701</v>
      </c>
      <c r="F288" s="760">
        <f t="shared" si="54"/>
        <v>46010</v>
      </c>
      <c r="G288" s="761" t="str">
        <f t="shared" si="52"/>
        <v>A1</v>
      </c>
      <c r="H288" s="761" t="str">
        <f t="shared" si="53"/>
        <v>MR_DER-1476_25</v>
      </c>
      <c r="I288" s="746">
        <f t="shared" si="55"/>
        <v>46059</v>
      </c>
      <c r="J288" s="746" t="str">
        <f t="shared" si="56"/>
        <v>NÃO APROVADO</v>
      </c>
      <c r="K288" s="842" t="s">
        <v>3730</v>
      </c>
      <c r="L288" s="1119">
        <v>46010</v>
      </c>
      <c r="M288" s="23" t="s">
        <v>11703</v>
      </c>
      <c r="N288" s="842" t="s">
        <v>5536</v>
      </c>
      <c r="O288" s="1119">
        <v>46059</v>
      </c>
    </row>
    <row r="289" spans="1:21" s="731" customFormat="1" hidden="1" x14ac:dyDescent="0.25">
      <c r="A289" s="727"/>
      <c r="B289" s="727"/>
      <c r="C289" s="727"/>
      <c r="D289" s="727"/>
      <c r="E289" s="727"/>
      <c r="F289" s="727"/>
      <c r="G289" s="727"/>
      <c r="H289" s="727"/>
      <c r="I289" s="726"/>
      <c r="J289" s="726"/>
    </row>
    <row r="290" spans="1:21" s="842" customFormat="1" ht="15" hidden="1" x14ac:dyDescent="0.25">
      <c r="A290" s="842" t="s">
        <v>12364</v>
      </c>
      <c r="D290" s="1215" t="s">
        <v>34</v>
      </c>
      <c r="E290" s="1216" t="s">
        <v>4773</v>
      </c>
      <c r="F290" s="760">
        <f t="shared" si="50"/>
        <v>46105</v>
      </c>
      <c r="G290" s="761" t="str">
        <f t="shared" si="49"/>
        <v>A2</v>
      </c>
      <c r="H290" s="761" t="str">
        <f t="shared" si="47"/>
        <v>MR_DER-1656_26</v>
      </c>
      <c r="I290" s="746">
        <f t="shared" si="51"/>
        <v>46155</v>
      </c>
      <c r="J290" s="746" t="str">
        <f t="shared" si="48"/>
        <v>NÃO APROVADO</v>
      </c>
      <c r="K290" s="842" t="s">
        <v>3730</v>
      </c>
      <c r="L290" s="1119">
        <v>45980</v>
      </c>
      <c r="M290" s="69" t="s">
        <v>11355</v>
      </c>
      <c r="N290" s="842" t="s">
        <v>5536</v>
      </c>
      <c r="O290" s="1119">
        <v>46077</v>
      </c>
      <c r="Q290" s="842" t="s">
        <v>3765</v>
      </c>
      <c r="R290" s="1119">
        <v>46105</v>
      </c>
      <c r="S290" s="23" t="s">
        <v>12405</v>
      </c>
      <c r="T290" s="842" t="s">
        <v>5536</v>
      </c>
      <c r="U290" s="1119">
        <v>46155</v>
      </c>
    </row>
    <row r="291" spans="1:21" s="842" customFormat="1" ht="15" hidden="1" x14ac:dyDescent="0.25">
      <c r="A291" s="842" t="s">
        <v>12364</v>
      </c>
      <c r="D291" s="1215" t="s">
        <v>35</v>
      </c>
      <c r="E291" s="1216" t="s">
        <v>4774</v>
      </c>
      <c r="F291" s="760">
        <f t="shared" si="50"/>
        <v>46105</v>
      </c>
      <c r="G291" s="761" t="str">
        <f t="shared" si="49"/>
        <v>A2</v>
      </c>
      <c r="H291" s="761" t="str">
        <f t="shared" si="47"/>
        <v>MR_DER-1656_26</v>
      </c>
      <c r="I291" s="746">
        <f t="shared" si="51"/>
        <v>46155</v>
      </c>
      <c r="J291" s="746" t="str">
        <f t="shared" si="48"/>
        <v>NÃO APROVADO</v>
      </c>
      <c r="K291" s="842" t="s">
        <v>3730</v>
      </c>
      <c r="L291" s="1119">
        <v>45980</v>
      </c>
      <c r="M291" s="69" t="s">
        <v>11355</v>
      </c>
      <c r="N291" s="842" t="s">
        <v>5536</v>
      </c>
      <c r="O291" s="1119">
        <v>46077</v>
      </c>
      <c r="Q291" s="842" t="s">
        <v>3765</v>
      </c>
      <c r="R291" s="1119">
        <v>46105</v>
      </c>
      <c r="S291" s="23" t="s">
        <v>12405</v>
      </c>
      <c r="T291" s="842" t="s">
        <v>5536</v>
      </c>
      <c r="U291" s="1119">
        <v>46155</v>
      </c>
    </row>
    <row r="292" spans="1:21" s="842" customFormat="1" ht="15" hidden="1" x14ac:dyDescent="0.25">
      <c r="A292" s="842" t="s">
        <v>12364</v>
      </c>
      <c r="D292" s="1215" t="s">
        <v>35</v>
      </c>
      <c r="E292" s="1216" t="s">
        <v>4775</v>
      </c>
      <c r="F292" s="760">
        <f t="shared" si="50"/>
        <v>46105</v>
      </c>
      <c r="G292" s="761" t="str">
        <f t="shared" si="49"/>
        <v>A2</v>
      </c>
      <c r="H292" s="761" t="str">
        <f t="shared" si="47"/>
        <v>MR_DER-1656_26</v>
      </c>
      <c r="I292" s="746">
        <f t="shared" si="51"/>
        <v>46155</v>
      </c>
      <c r="J292" s="746" t="str">
        <f t="shared" si="48"/>
        <v>NÃO APROVADO</v>
      </c>
      <c r="K292" s="842" t="s">
        <v>3730</v>
      </c>
      <c r="L292" s="1119">
        <v>45980</v>
      </c>
      <c r="M292" s="69" t="s">
        <v>11355</v>
      </c>
      <c r="N292" s="842" t="s">
        <v>5536</v>
      </c>
      <c r="O292" s="1119">
        <v>46077</v>
      </c>
      <c r="Q292" s="842" t="s">
        <v>3765</v>
      </c>
      <c r="R292" s="1119">
        <v>46105</v>
      </c>
      <c r="S292" s="23" t="s">
        <v>12405</v>
      </c>
      <c r="T292" s="842" t="s">
        <v>5536</v>
      </c>
      <c r="U292" s="1119">
        <v>46155</v>
      </c>
    </row>
    <row r="293" spans="1:21" s="842" customFormat="1" ht="15" hidden="1" x14ac:dyDescent="0.25">
      <c r="A293" s="842" t="s">
        <v>12364</v>
      </c>
      <c r="D293" s="1215" t="s">
        <v>36</v>
      </c>
      <c r="E293" s="1216" t="s">
        <v>4776</v>
      </c>
      <c r="F293" s="760">
        <f t="shared" si="50"/>
        <v>46105</v>
      </c>
      <c r="G293" s="761" t="str">
        <f t="shared" si="49"/>
        <v>A2</v>
      </c>
      <c r="H293" s="761" t="str">
        <f t="shared" si="47"/>
        <v>MR_DER-1656_26</v>
      </c>
      <c r="I293" s="746">
        <f t="shared" si="51"/>
        <v>46155</v>
      </c>
      <c r="J293" s="746" t="str">
        <f t="shared" si="48"/>
        <v>NÃO APROVADO</v>
      </c>
      <c r="K293" s="842" t="s">
        <v>3730</v>
      </c>
      <c r="L293" s="1119">
        <v>45980</v>
      </c>
      <c r="M293" s="69" t="s">
        <v>11355</v>
      </c>
      <c r="N293" s="842" t="s">
        <v>5536</v>
      </c>
      <c r="O293" s="1119">
        <v>46077</v>
      </c>
      <c r="Q293" s="842" t="s">
        <v>3765</v>
      </c>
      <c r="R293" s="1119">
        <v>46105</v>
      </c>
      <c r="S293" s="23" t="s">
        <v>12405</v>
      </c>
      <c r="T293" s="842" t="s">
        <v>5536</v>
      </c>
      <c r="U293" s="1119">
        <v>46155</v>
      </c>
    </row>
    <row r="294" spans="1:21" s="842" customFormat="1" ht="15" hidden="1" x14ac:dyDescent="0.25">
      <c r="A294" s="842" t="s">
        <v>12364</v>
      </c>
      <c r="D294" s="1215" t="s">
        <v>37</v>
      </c>
      <c r="E294" s="1216" t="s">
        <v>4777</v>
      </c>
      <c r="F294" s="760">
        <f t="shared" si="50"/>
        <v>46105</v>
      </c>
      <c r="G294" s="761" t="str">
        <f t="shared" si="49"/>
        <v>A2</v>
      </c>
      <c r="H294" s="761" t="str">
        <f t="shared" si="47"/>
        <v>MR_DER-1656_26</v>
      </c>
      <c r="I294" s="746">
        <f t="shared" si="51"/>
        <v>46155</v>
      </c>
      <c r="J294" s="746" t="str">
        <f t="shared" si="48"/>
        <v>NÃO APROVADO</v>
      </c>
      <c r="K294" s="842" t="s">
        <v>3730</v>
      </c>
      <c r="L294" s="1119">
        <v>45980</v>
      </c>
      <c r="M294" s="69" t="s">
        <v>11355</v>
      </c>
      <c r="N294" s="842" t="s">
        <v>5536</v>
      </c>
      <c r="O294" s="1119">
        <v>46077</v>
      </c>
      <c r="Q294" s="842" t="s">
        <v>3765</v>
      </c>
      <c r="R294" s="1119">
        <v>46105</v>
      </c>
      <c r="S294" s="23" t="s">
        <v>12405</v>
      </c>
      <c r="T294" s="842" t="s">
        <v>5536</v>
      </c>
      <c r="U294" s="1119">
        <v>46155</v>
      </c>
    </row>
    <row r="295" spans="1:21" s="842" customFormat="1" ht="15" hidden="1" x14ac:dyDescent="0.25">
      <c r="A295" s="842" t="s">
        <v>12364</v>
      </c>
      <c r="D295" s="1215" t="s">
        <v>37</v>
      </c>
      <c r="E295" s="1216" t="s">
        <v>4778</v>
      </c>
      <c r="F295" s="760">
        <f t="shared" si="50"/>
        <v>46105</v>
      </c>
      <c r="G295" s="761" t="str">
        <f t="shared" si="49"/>
        <v>A2</v>
      </c>
      <c r="H295" s="761" t="str">
        <f t="shared" si="47"/>
        <v>MR_DER-1656_26</v>
      </c>
      <c r="I295" s="746">
        <f t="shared" si="51"/>
        <v>46155</v>
      </c>
      <c r="J295" s="746" t="str">
        <f t="shared" si="48"/>
        <v>NÃO APROVADO</v>
      </c>
      <c r="K295" s="842" t="s">
        <v>3730</v>
      </c>
      <c r="L295" s="1119">
        <v>45980</v>
      </c>
      <c r="M295" s="69" t="s">
        <v>11355</v>
      </c>
      <c r="N295" s="842" t="s">
        <v>5536</v>
      </c>
      <c r="O295" s="1119">
        <v>46077</v>
      </c>
      <c r="Q295" s="842" t="s">
        <v>3765</v>
      </c>
      <c r="R295" s="1119">
        <v>46105</v>
      </c>
      <c r="S295" s="23" t="s">
        <v>12405</v>
      </c>
      <c r="T295" s="842" t="s">
        <v>5536</v>
      </c>
      <c r="U295" s="1119">
        <v>46155</v>
      </c>
    </row>
    <row r="296" spans="1:21" s="842" customFormat="1" ht="15" hidden="1" x14ac:dyDescent="0.25">
      <c r="A296" s="842" t="s">
        <v>12364</v>
      </c>
      <c r="D296" s="1215" t="s">
        <v>37</v>
      </c>
      <c r="E296" s="1216" t="s">
        <v>4779</v>
      </c>
      <c r="F296" s="760">
        <f t="shared" si="50"/>
        <v>46105</v>
      </c>
      <c r="G296" s="761" t="str">
        <f t="shared" si="49"/>
        <v>A2</v>
      </c>
      <c r="H296" s="761" t="str">
        <f t="shared" si="47"/>
        <v>MR_DER-1656_26</v>
      </c>
      <c r="I296" s="746">
        <f t="shared" si="51"/>
        <v>46155</v>
      </c>
      <c r="J296" s="746" t="str">
        <f t="shared" si="48"/>
        <v>NÃO APROVADO</v>
      </c>
      <c r="K296" s="842" t="s">
        <v>3730</v>
      </c>
      <c r="L296" s="1119">
        <v>45980</v>
      </c>
      <c r="M296" s="69" t="s">
        <v>11355</v>
      </c>
      <c r="N296" s="842" t="s">
        <v>5536</v>
      </c>
      <c r="O296" s="1119">
        <v>46077</v>
      </c>
      <c r="Q296" s="842" t="s">
        <v>3765</v>
      </c>
      <c r="R296" s="1119">
        <v>46105</v>
      </c>
      <c r="S296" s="23" t="s">
        <v>12405</v>
      </c>
      <c r="T296" s="842" t="s">
        <v>5536</v>
      </c>
      <c r="U296" s="1119">
        <v>46155</v>
      </c>
    </row>
    <row r="297" spans="1:21" s="842" customFormat="1" ht="15" hidden="1" x14ac:dyDescent="0.25">
      <c r="A297" s="842" t="s">
        <v>12364</v>
      </c>
      <c r="D297" s="1215" t="s">
        <v>37</v>
      </c>
      <c r="E297" s="1216" t="s">
        <v>4780</v>
      </c>
      <c r="F297" s="760">
        <f t="shared" si="50"/>
        <v>46105</v>
      </c>
      <c r="G297" s="761" t="str">
        <f t="shared" si="49"/>
        <v>A2</v>
      </c>
      <c r="H297" s="761" t="str">
        <f t="shared" si="47"/>
        <v>MR_DER-1656_26</v>
      </c>
      <c r="I297" s="746">
        <f t="shared" si="51"/>
        <v>46155</v>
      </c>
      <c r="J297" s="746" t="str">
        <f t="shared" si="48"/>
        <v>NÃO APROVADO</v>
      </c>
      <c r="K297" s="842" t="s">
        <v>3730</v>
      </c>
      <c r="L297" s="1119">
        <v>45980</v>
      </c>
      <c r="M297" s="69" t="s">
        <v>11355</v>
      </c>
      <c r="N297" s="842" t="s">
        <v>5536</v>
      </c>
      <c r="O297" s="1119">
        <v>46077</v>
      </c>
      <c r="Q297" s="842" t="s">
        <v>3765</v>
      </c>
      <c r="R297" s="1119">
        <v>46105</v>
      </c>
      <c r="S297" s="23" t="s">
        <v>12405</v>
      </c>
      <c r="T297" s="842" t="s">
        <v>5536</v>
      </c>
      <c r="U297" s="1119">
        <v>46155</v>
      </c>
    </row>
    <row r="298" spans="1:21" s="842" customFormat="1" ht="15" hidden="1" x14ac:dyDescent="0.25">
      <c r="A298" s="842" t="s">
        <v>12364</v>
      </c>
      <c r="D298" s="1215" t="s">
        <v>37</v>
      </c>
      <c r="E298" s="1216" t="s">
        <v>4781</v>
      </c>
      <c r="F298" s="760">
        <f t="shared" si="50"/>
        <v>46105</v>
      </c>
      <c r="G298" s="761" t="str">
        <f t="shared" si="49"/>
        <v>A2</v>
      </c>
      <c r="H298" s="761" t="str">
        <f t="shared" si="47"/>
        <v>MR_DER-1656_26</v>
      </c>
      <c r="I298" s="746">
        <f t="shared" si="51"/>
        <v>46155</v>
      </c>
      <c r="J298" s="746" t="str">
        <f t="shared" si="48"/>
        <v>NÃO APROVADO</v>
      </c>
      <c r="K298" s="842" t="s">
        <v>3730</v>
      </c>
      <c r="L298" s="1119">
        <v>45980</v>
      </c>
      <c r="M298" s="69" t="s">
        <v>11355</v>
      </c>
      <c r="N298" s="842" t="s">
        <v>5536</v>
      </c>
      <c r="O298" s="1119">
        <v>46077</v>
      </c>
      <c r="Q298" s="842" t="s">
        <v>3765</v>
      </c>
      <c r="R298" s="1119">
        <v>46105</v>
      </c>
      <c r="S298" s="23" t="s">
        <v>12405</v>
      </c>
      <c r="T298" s="842" t="s">
        <v>5536</v>
      </c>
      <c r="U298" s="1119">
        <v>46155</v>
      </c>
    </row>
    <row r="299" spans="1:21" s="842" customFormat="1" ht="15" hidden="1" x14ac:dyDescent="0.25">
      <c r="A299" s="842" t="s">
        <v>12364</v>
      </c>
      <c r="D299" s="1215" t="s">
        <v>37</v>
      </c>
      <c r="E299" s="1216" t="s">
        <v>4782</v>
      </c>
      <c r="F299" s="760">
        <f t="shared" si="50"/>
        <v>46105</v>
      </c>
      <c r="G299" s="761" t="str">
        <f t="shared" si="49"/>
        <v>A2</v>
      </c>
      <c r="H299" s="761" t="str">
        <f t="shared" si="47"/>
        <v>MR_DER-1656_26</v>
      </c>
      <c r="I299" s="746">
        <f t="shared" si="51"/>
        <v>46155</v>
      </c>
      <c r="J299" s="746" t="str">
        <f t="shared" si="48"/>
        <v>NÃO APROVADO</v>
      </c>
      <c r="K299" s="842" t="s">
        <v>3730</v>
      </c>
      <c r="L299" s="1119">
        <v>45980</v>
      </c>
      <c r="M299" s="69" t="s">
        <v>11355</v>
      </c>
      <c r="N299" s="842" t="s">
        <v>5536</v>
      </c>
      <c r="O299" s="1119">
        <v>46077</v>
      </c>
      <c r="Q299" s="842" t="s">
        <v>3765</v>
      </c>
      <c r="R299" s="1119">
        <v>46105</v>
      </c>
      <c r="S299" s="23" t="s">
        <v>12405</v>
      </c>
      <c r="T299" s="842" t="s">
        <v>5536</v>
      </c>
      <c r="U299" s="1119">
        <v>46155</v>
      </c>
    </row>
    <row r="300" spans="1:21" s="842" customFormat="1" ht="15" hidden="1" x14ac:dyDescent="0.25">
      <c r="A300" s="842" t="s">
        <v>12364</v>
      </c>
      <c r="D300" s="1215" t="s">
        <v>37</v>
      </c>
      <c r="E300" s="1216" t="s">
        <v>4783</v>
      </c>
      <c r="F300" s="760">
        <f t="shared" si="50"/>
        <v>46105</v>
      </c>
      <c r="G300" s="761" t="str">
        <f t="shared" si="49"/>
        <v>A2</v>
      </c>
      <c r="H300" s="761" t="str">
        <f t="shared" si="47"/>
        <v>MR_DER-1656_26</v>
      </c>
      <c r="I300" s="746">
        <f t="shared" si="51"/>
        <v>46155</v>
      </c>
      <c r="J300" s="746" t="str">
        <f t="shared" si="48"/>
        <v>NÃO APROVADO</v>
      </c>
      <c r="K300" s="842" t="s">
        <v>3730</v>
      </c>
      <c r="L300" s="1119">
        <v>45980</v>
      </c>
      <c r="M300" s="69" t="s">
        <v>11355</v>
      </c>
      <c r="N300" s="842" t="s">
        <v>5536</v>
      </c>
      <c r="O300" s="1119">
        <v>46077</v>
      </c>
      <c r="Q300" s="842" t="s">
        <v>3765</v>
      </c>
      <c r="R300" s="1119">
        <v>46105</v>
      </c>
      <c r="S300" s="23" t="s">
        <v>12405</v>
      </c>
      <c r="T300" s="842" t="s">
        <v>5536</v>
      </c>
      <c r="U300" s="1119">
        <v>46155</v>
      </c>
    </row>
    <row r="301" spans="1:21" s="842" customFormat="1" ht="15" hidden="1" x14ac:dyDescent="0.25">
      <c r="A301" s="842" t="s">
        <v>12364</v>
      </c>
      <c r="D301" s="1215" t="s">
        <v>37</v>
      </c>
      <c r="E301" s="1216" t="s">
        <v>4784</v>
      </c>
      <c r="F301" s="760">
        <f t="shared" si="50"/>
        <v>46105</v>
      </c>
      <c r="G301" s="761" t="str">
        <f t="shared" si="49"/>
        <v>A2</v>
      </c>
      <c r="H301" s="761" t="str">
        <f t="shared" si="47"/>
        <v>MR_DER-1656_26</v>
      </c>
      <c r="I301" s="746">
        <f t="shared" si="51"/>
        <v>46155</v>
      </c>
      <c r="J301" s="746" t="str">
        <f t="shared" si="48"/>
        <v>NÃO APROVADO</v>
      </c>
      <c r="K301" s="842" t="s">
        <v>3730</v>
      </c>
      <c r="L301" s="1119">
        <v>45980</v>
      </c>
      <c r="M301" s="69" t="s">
        <v>11355</v>
      </c>
      <c r="N301" s="842" t="s">
        <v>5536</v>
      </c>
      <c r="O301" s="1119">
        <v>46077</v>
      </c>
      <c r="Q301" s="842" t="s">
        <v>3765</v>
      </c>
      <c r="R301" s="1119">
        <v>46105</v>
      </c>
      <c r="S301" s="23" t="s">
        <v>12405</v>
      </c>
      <c r="T301" s="842" t="s">
        <v>5536</v>
      </c>
      <c r="U301" s="1119">
        <v>46155</v>
      </c>
    </row>
    <row r="302" spans="1:21" s="842" customFormat="1" ht="15" hidden="1" x14ac:dyDescent="0.25">
      <c r="A302" s="842" t="s">
        <v>12364</v>
      </c>
      <c r="D302" s="1215" t="s">
        <v>37</v>
      </c>
      <c r="E302" s="1216" t="s">
        <v>4785</v>
      </c>
      <c r="F302" s="760">
        <f t="shared" si="50"/>
        <v>46105</v>
      </c>
      <c r="G302" s="761" t="str">
        <f t="shared" si="49"/>
        <v>A2</v>
      </c>
      <c r="H302" s="761" t="str">
        <f t="shared" si="47"/>
        <v>MR_DER-1656_26</v>
      </c>
      <c r="I302" s="746">
        <f t="shared" si="51"/>
        <v>46155</v>
      </c>
      <c r="J302" s="746" t="str">
        <f t="shared" si="48"/>
        <v>NÃO APROVADO</v>
      </c>
      <c r="K302" s="842" t="s">
        <v>3730</v>
      </c>
      <c r="L302" s="1119">
        <v>45980</v>
      </c>
      <c r="M302" s="69" t="s">
        <v>11355</v>
      </c>
      <c r="N302" s="842" t="s">
        <v>5536</v>
      </c>
      <c r="O302" s="1119">
        <v>46077</v>
      </c>
      <c r="Q302" s="842" t="s">
        <v>3765</v>
      </c>
      <c r="R302" s="1119">
        <v>46105</v>
      </c>
      <c r="S302" s="23" t="s">
        <v>12405</v>
      </c>
      <c r="T302" s="842" t="s">
        <v>5536</v>
      </c>
      <c r="U302" s="1119">
        <v>46155</v>
      </c>
    </row>
    <row r="303" spans="1:21" s="842" customFormat="1" ht="15" hidden="1" x14ac:dyDescent="0.25">
      <c r="A303" s="842" t="s">
        <v>12364</v>
      </c>
      <c r="D303" s="1215" t="s">
        <v>37</v>
      </c>
      <c r="E303" s="1216" t="s">
        <v>4786</v>
      </c>
      <c r="F303" s="760">
        <f t="shared" si="50"/>
        <v>46105</v>
      </c>
      <c r="G303" s="761" t="str">
        <f t="shared" si="49"/>
        <v>A2</v>
      </c>
      <c r="H303" s="761" t="str">
        <f t="shared" si="47"/>
        <v>MR_DER-1656_26</v>
      </c>
      <c r="I303" s="746">
        <f t="shared" si="51"/>
        <v>46155</v>
      </c>
      <c r="J303" s="746" t="str">
        <f t="shared" si="48"/>
        <v>NÃO APROVADO</v>
      </c>
      <c r="K303" s="842" t="s">
        <v>3730</v>
      </c>
      <c r="L303" s="1119">
        <v>45980</v>
      </c>
      <c r="M303" s="69" t="s">
        <v>11355</v>
      </c>
      <c r="N303" s="842" t="s">
        <v>5536</v>
      </c>
      <c r="O303" s="1119">
        <v>46077</v>
      </c>
      <c r="Q303" s="842" t="s">
        <v>3765</v>
      </c>
      <c r="R303" s="1119">
        <v>46105</v>
      </c>
      <c r="S303" s="23" t="s">
        <v>12405</v>
      </c>
      <c r="T303" s="842" t="s">
        <v>5536</v>
      </c>
      <c r="U303" s="1119">
        <v>46155</v>
      </c>
    </row>
    <row r="304" spans="1:21" s="842" customFormat="1" ht="15" hidden="1" x14ac:dyDescent="0.25">
      <c r="A304" s="842" t="s">
        <v>12364</v>
      </c>
      <c r="D304" s="1215" t="s">
        <v>37</v>
      </c>
      <c r="E304" s="1216" t="s">
        <v>4787</v>
      </c>
      <c r="F304" s="760">
        <f t="shared" si="50"/>
        <v>46105</v>
      </c>
      <c r="G304" s="761" t="str">
        <f t="shared" si="49"/>
        <v>A2</v>
      </c>
      <c r="H304" s="761" t="str">
        <f t="shared" si="47"/>
        <v>MR_DER-1656_26</v>
      </c>
      <c r="I304" s="746">
        <f t="shared" si="51"/>
        <v>46155</v>
      </c>
      <c r="J304" s="746" t="str">
        <f t="shared" si="48"/>
        <v>NÃO APROVADO</v>
      </c>
      <c r="K304" s="842" t="s">
        <v>3730</v>
      </c>
      <c r="L304" s="1119">
        <v>45980</v>
      </c>
      <c r="M304" s="69" t="s">
        <v>11355</v>
      </c>
      <c r="N304" s="842" t="s">
        <v>5536</v>
      </c>
      <c r="O304" s="1119">
        <v>46077</v>
      </c>
      <c r="Q304" s="842" t="s">
        <v>3765</v>
      </c>
      <c r="R304" s="1119">
        <v>46105</v>
      </c>
      <c r="S304" s="23" t="s">
        <v>12405</v>
      </c>
      <c r="T304" s="842" t="s">
        <v>5536</v>
      </c>
      <c r="U304" s="1119">
        <v>46155</v>
      </c>
    </row>
    <row r="305" spans="1:21" s="842" customFormat="1" ht="15" hidden="1" x14ac:dyDescent="0.25">
      <c r="A305" s="842" t="s">
        <v>12364</v>
      </c>
      <c r="D305" s="1215" t="s">
        <v>37</v>
      </c>
      <c r="E305" s="1216" t="s">
        <v>4788</v>
      </c>
      <c r="F305" s="760">
        <f t="shared" si="50"/>
        <v>46105</v>
      </c>
      <c r="G305" s="761" t="str">
        <f t="shared" si="49"/>
        <v>A2</v>
      </c>
      <c r="H305" s="761" t="str">
        <f t="shared" si="47"/>
        <v>MR_DER-1656_26</v>
      </c>
      <c r="I305" s="746">
        <f t="shared" si="51"/>
        <v>46155</v>
      </c>
      <c r="J305" s="746" t="str">
        <f t="shared" si="48"/>
        <v>NÃO APROVADO</v>
      </c>
      <c r="K305" s="842" t="s">
        <v>3730</v>
      </c>
      <c r="L305" s="1119">
        <v>45980</v>
      </c>
      <c r="M305" s="69" t="s">
        <v>11355</v>
      </c>
      <c r="N305" s="842" t="s">
        <v>5536</v>
      </c>
      <c r="O305" s="1119">
        <v>46077</v>
      </c>
      <c r="Q305" s="842" t="s">
        <v>3765</v>
      </c>
      <c r="R305" s="1119">
        <v>46105</v>
      </c>
      <c r="S305" s="23" t="s">
        <v>12405</v>
      </c>
      <c r="T305" s="842" t="s">
        <v>5536</v>
      </c>
      <c r="U305" s="1119">
        <v>46155</v>
      </c>
    </row>
    <row r="306" spans="1:21" s="842" customFormat="1" ht="15" hidden="1" x14ac:dyDescent="0.25">
      <c r="A306" s="842" t="s">
        <v>12364</v>
      </c>
      <c r="D306" s="1215" t="s">
        <v>37</v>
      </c>
      <c r="E306" s="1216" t="s">
        <v>4789</v>
      </c>
      <c r="F306" s="760">
        <f t="shared" si="50"/>
        <v>46105</v>
      </c>
      <c r="G306" s="761" t="str">
        <f t="shared" si="49"/>
        <v>A2</v>
      </c>
      <c r="H306" s="761" t="str">
        <f t="shared" si="47"/>
        <v>MR_DER-1656_26</v>
      </c>
      <c r="I306" s="746">
        <f t="shared" si="51"/>
        <v>46155</v>
      </c>
      <c r="J306" s="746" t="str">
        <f t="shared" si="48"/>
        <v>NÃO APROVADO</v>
      </c>
      <c r="K306" s="842" t="s">
        <v>3730</v>
      </c>
      <c r="L306" s="1119">
        <v>45980</v>
      </c>
      <c r="M306" s="69" t="s">
        <v>11355</v>
      </c>
      <c r="N306" s="842" t="s">
        <v>5536</v>
      </c>
      <c r="O306" s="1119">
        <v>46077</v>
      </c>
      <c r="Q306" s="842" t="s">
        <v>3765</v>
      </c>
      <c r="R306" s="1119">
        <v>46105</v>
      </c>
      <c r="S306" s="23" t="s">
        <v>12405</v>
      </c>
      <c r="T306" s="842" t="s">
        <v>5536</v>
      </c>
      <c r="U306" s="1119">
        <v>46155</v>
      </c>
    </row>
    <row r="307" spans="1:21" s="842" customFormat="1" ht="15" hidden="1" x14ac:dyDescent="0.25">
      <c r="A307" s="842" t="s">
        <v>12364</v>
      </c>
      <c r="D307" s="1215" t="s">
        <v>37</v>
      </c>
      <c r="E307" s="1216" t="s">
        <v>4790</v>
      </c>
      <c r="F307" s="760">
        <f t="shared" si="50"/>
        <v>46105</v>
      </c>
      <c r="G307" s="761" t="str">
        <f t="shared" si="49"/>
        <v>A2</v>
      </c>
      <c r="H307" s="761" t="str">
        <f t="shared" si="47"/>
        <v>MR_DER-1656_26</v>
      </c>
      <c r="I307" s="746">
        <f t="shared" si="51"/>
        <v>46155</v>
      </c>
      <c r="J307" s="746" t="str">
        <f t="shared" si="48"/>
        <v>NÃO APROVADO</v>
      </c>
      <c r="K307" s="842" t="s">
        <v>3730</v>
      </c>
      <c r="L307" s="1119">
        <v>45980</v>
      </c>
      <c r="M307" s="69" t="s">
        <v>11355</v>
      </c>
      <c r="N307" s="842" t="s">
        <v>5536</v>
      </c>
      <c r="O307" s="1119">
        <v>46077</v>
      </c>
      <c r="Q307" s="842" t="s">
        <v>3765</v>
      </c>
      <c r="R307" s="1119">
        <v>46105</v>
      </c>
      <c r="S307" s="23" t="s">
        <v>12405</v>
      </c>
      <c r="T307" s="842" t="s">
        <v>5536</v>
      </c>
      <c r="U307" s="1119">
        <v>46155</v>
      </c>
    </row>
    <row r="308" spans="1:21" s="842" customFormat="1" ht="15" hidden="1" x14ac:dyDescent="0.25">
      <c r="A308" s="842" t="s">
        <v>12364</v>
      </c>
      <c r="D308" s="1215" t="s">
        <v>37</v>
      </c>
      <c r="E308" s="1216" t="s">
        <v>4791</v>
      </c>
      <c r="F308" s="760">
        <f t="shared" si="50"/>
        <v>46105</v>
      </c>
      <c r="G308" s="761" t="str">
        <f t="shared" si="49"/>
        <v>A2</v>
      </c>
      <c r="H308" s="761" t="str">
        <f t="shared" si="47"/>
        <v>MR_DER-1656_26</v>
      </c>
      <c r="I308" s="746">
        <f t="shared" si="51"/>
        <v>46155</v>
      </c>
      <c r="J308" s="746" t="str">
        <f t="shared" si="48"/>
        <v>NÃO APROVADO</v>
      </c>
      <c r="K308" s="842" t="s">
        <v>3730</v>
      </c>
      <c r="L308" s="1119">
        <v>45980</v>
      </c>
      <c r="M308" s="69" t="s">
        <v>11355</v>
      </c>
      <c r="N308" s="842" t="s">
        <v>5536</v>
      </c>
      <c r="O308" s="1119">
        <v>46077</v>
      </c>
      <c r="Q308" s="842" t="s">
        <v>3765</v>
      </c>
      <c r="R308" s="1119">
        <v>46105</v>
      </c>
      <c r="S308" s="23" t="s">
        <v>12405</v>
      </c>
      <c r="T308" s="842" t="s">
        <v>5536</v>
      </c>
      <c r="U308" s="1119">
        <v>46155</v>
      </c>
    </row>
    <row r="309" spans="1:21" s="842" customFormat="1" ht="15" hidden="1" x14ac:dyDescent="0.25">
      <c r="A309" s="842" t="s">
        <v>12364</v>
      </c>
      <c r="D309" s="1215" t="s">
        <v>37</v>
      </c>
      <c r="E309" s="1216" t="s">
        <v>4792</v>
      </c>
      <c r="F309" s="760">
        <f t="shared" si="50"/>
        <v>46105</v>
      </c>
      <c r="G309" s="761" t="str">
        <f t="shared" si="49"/>
        <v>A2</v>
      </c>
      <c r="H309" s="761" t="str">
        <f t="shared" si="47"/>
        <v>MR_DER-1656_26</v>
      </c>
      <c r="I309" s="746">
        <f t="shared" si="51"/>
        <v>46155</v>
      </c>
      <c r="J309" s="746" t="str">
        <f t="shared" si="48"/>
        <v>NÃO APROVADO</v>
      </c>
      <c r="K309" s="842" t="s">
        <v>3730</v>
      </c>
      <c r="L309" s="1119">
        <v>45980</v>
      </c>
      <c r="M309" s="69" t="s">
        <v>11355</v>
      </c>
      <c r="N309" s="842" t="s">
        <v>5536</v>
      </c>
      <c r="O309" s="1119">
        <v>46077</v>
      </c>
      <c r="Q309" s="842" t="s">
        <v>3765</v>
      </c>
      <c r="R309" s="1119">
        <v>46105</v>
      </c>
      <c r="S309" s="23" t="s">
        <v>12405</v>
      </c>
      <c r="T309" s="842" t="s">
        <v>5536</v>
      </c>
      <c r="U309" s="1119">
        <v>46155</v>
      </c>
    </row>
    <row r="310" spans="1:21" s="842" customFormat="1" ht="15" hidden="1" x14ac:dyDescent="0.25">
      <c r="A310" s="842" t="s">
        <v>12364</v>
      </c>
      <c r="D310" s="1215" t="s">
        <v>37</v>
      </c>
      <c r="E310" s="1216" t="s">
        <v>4793</v>
      </c>
      <c r="F310" s="760">
        <f t="shared" si="50"/>
        <v>46105</v>
      </c>
      <c r="G310" s="761" t="str">
        <f t="shared" si="49"/>
        <v>A2</v>
      </c>
      <c r="H310" s="761" t="str">
        <f t="shared" si="47"/>
        <v>MR_DER-1656_26</v>
      </c>
      <c r="I310" s="746">
        <f t="shared" si="51"/>
        <v>46155</v>
      </c>
      <c r="J310" s="746" t="str">
        <f t="shared" si="48"/>
        <v>NÃO APROVADO</v>
      </c>
      <c r="K310" s="842" t="s">
        <v>3730</v>
      </c>
      <c r="L310" s="1119">
        <v>45980</v>
      </c>
      <c r="M310" s="69" t="s">
        <v>11355</v>
      </c>
      <c r="N310" s="842" t="s">
        <v>5536</v>
      </c>
      <c r="O310" s="1119">
        <v>46077</v>
      </c>
      <c r="Q310" s="842" t="s">
        <v>3765</v>
      </c>
      <c r="R310" s="1119">
        <v>46105</v>
      </c>
      <c r="S310" s="23" t="s">
        <v>12405</v>
      </c>
      <c r="T310" s="842" t="s">
        <v>5536</v>
      </c>
      <c r="U310" s="1119">
        <v>46155</v>
      </c>
    </row>
    <row r="311" spans="1:21" s="842" customFormat="1" ht="15" hidden="1" x14ac:dyDescent="0.25">
      <c r="A311" s="842" t="s">
        <v>12364</v>
      </c>
      <c r="D311" s="1215" t="s">
        <v>37</v>
      </c>
      <c r="E311" s="1216" t="s">
        <v>4794</v>
      </c>
      <c r="F311" s="760">
        <f t="shared" si="50"/>
        <v>46105</v>
      </c>
      <c r="G311" s="761" t="str">
        <f t="shared" si="49"/>
        <v>A2</v>
      </c>
      <c r="H311" s="761" t="str">
        <f t="shared" si="47"/>
        <v>MR_DER-1656_26</v>
      </c>
      <c r="I311" s="746">
        <f t="shared" si="51"/>
        <v>46155</v>
      </c>
      <c r="J311" s="746" t="str">
        <f t="shared" si="48"/>
        <v>NÃO APROVADO</v>
      </c>
      <c r="K311" s="842" t="s">
        <v>3730</v>
      </c>
      <c r="L311" s="1119">
        <v>45980</v>
      </c>
      <c r="M311" s="69" t="s">
        <v>11355</v>
      </c>
      <c r="N311" s="842" t="s">
        <v>5536</v>
      </c>
      <c r="O311" s="1119">
        <v>46077</v>
      </c>
      <c r="Q311" s="842" t="s">
        <v>3765</v>
      </c>
      <c r="R311" s="1119">
        <v>46105</v>
      </c>
      <c r="S311" s="23" t="s">
        <v>12405</v>
      </c>
      <c r="T311" s="842" t="s">
        <v>5536</v>
      </c>
      <c r="U311" s="1119">
        <v>46155</v>
      </c>
    </row>
    <row r="312" spans="1:21" s="842" customFormat="1" ht="15" hidden="1" x14ac:dyDescent="0.25">
      <c r="A312" s="842" t="s">
        <v>12364</v>
      </c>
      <c r="D312" s="1215" t="s">
        <v>37</v>
      </c>
      <c r="E312" s="1216" t="s">
        <v>4795</v>
      </c>
      <c r="F312" s="760">
        <f t="shared" si="50"/>
        <v>46105</v>
      </c>
      <c r="G312" s="761" t="str">
        <f t="shared" si="49"/>
        <v>A2</v>
      </c>
      <c r="H312" s="761" t="str">
        <f t="shared" si="47"/>
        <v>MR_DER-1656_26</v>
      </c>
      <c r="I312" s="746">
        <f t="shared" si="51"/>
        <v>46155</v>
      </c>
      <c r="J312" s="746" t="str">
        <f t="shared" si="48"/>
        <v>NÃO APROVADO</v>
      </c>
      <c r="K312" s="842" t="s">
        <v>3730</v>
      </c>
      <c r="L312" s="1119">
        <v>45980</v>
      </c>
      <c r="M312" s="69" t="s">
        <v>11355</v>
      </c>
      <c r="N312" s="842" t="s">
        <v>5536</v>
      </c>
      <c r="O312" s="1119">
        <v>46077</v>
      </c>
      <c r="Q312" s="842" t="s">
        <v>3765</v>
      </c>
      <c r="R312" s="1119">
        <v>46105</v>
      </c>
      <c r="S312" s="23" t="s">
        <v>12405</v>
      </c>
      <c r="T312" s="842" t="s">
        <v>5536</v>
      </c>
      <c r="U312" s="1119">
        <v>46155</v>
      </c>
    </row>
    <row r="313" spans="1:21" s="842" customFormat="1" ht="15" hidden="1" x14ac:dyDescent="0.25">
      <c r="A313" s="842" t="s">
        <v>12364</v>
      </c>
      <c r="D313" s="1215" t="s">
        <v>37</v>
      </c>
      <c r="E313" s="1216" t="s">
        <v>4796</v>
      </c>
      <c r="F313" s="760">
        <f t="shared" si="50"/>
        <v>46105</v>
      </c>
      <c r="G313" s="761" t="str">
        <f t="shared" si="49"/>
        <v>A2</v>
      </c>
      <c r="H313" s="761" t="str">
        <f t="shared" si="47"/>
        <v>MR_DER-1656_26</v>
      </c>
      <c r="I313" s="746">
        <f t="shared" si="51"/>
        <v>46155</v>
      </c>
      <c r="J313" s="746" t="str">
        <f t="shared" si="48"/>
        <v>NÃO APROVADO</v>
      </c>
      <c r="K313" s="842" t="s">
        <v>3730</v>
      </c>
      <c r="L313" s="1119">
        <v>45980</v>
      </c>
      <c r="M313" s="69" t="s">
        <v>11355</v>
      </c>
      <c r="N313" s="842" t="s">
        <v>5536</v>
      </c>
      <c r="O313" s="1119">
        <v>46077</v>
      </c>
      <c r="Q313" s="842" t="s">
        <v>3765</v>
      </c>
      <c r="R313" s="1119">
        <v>46105</v>
      </c>
      <c r="S313" s="23" t="s">
        <v>12405</v>
      </c>
      <c r="T313" s="842" t="s">
        <v>5536</v>
      </c>
      <c r="U313" s="1119">
        <v>46155</v>
      </c>
    </row>
    <row r="314" spans="1:21" s="842" customFormat="1" ht="15" hidden="1" x14ac:dyDescent="0.25">
      <c r="A314" s="842" t="s">
        <v>12364</v>
      </c>
      <c r="D314" s="1215" t="s">
        <v>37</v>
      </c>
      <c r="E314" s="1216" t="s">
        <v>4797</v>
      </c>
      <c r="F314" s="760">
        <f t="shared" si="50"/>
        <v>46105</v>
      </c>
      <c r="G314" s="761" t="str">
        <f t="shared" si="49"/>
        <v>A2</v>
      </c>
      <c r="H314" s="761" t="str">
        <f t="shared" si="47"/>
        <v>MR_DER-1656_26</v>
      </c>
      <c r="I314" s="746">
        <f t="shared" si="51"/>
        <v>46155</v>
      </c>
      <c r="J314" s="746" t="str">
        <f t="shared" si="48"/>
        <v>NÃO APROVADO</v>
      </c>
      <c r="K314" s="842" t="s">
        <v>3730</v>
      </c>
      <c r="L314" s="1119">
        <v>45980</v>
      </c>
      <c r="M314" s="69" t="s">
        <v>11355</v>
      </c>
      <c r="N314" s="842" t="s">
        <v>5536</v>
      </c>
      <c r="O314" s="1119">
        <v>46077</v>
      </c>
      <c r="Q314" s="842" t="s">
        <v>3765</v>
      </c>
      <c r="R314" s="1119">
        <v>46105</v>
      </c>
      <c r="S314" s="23" t="s">
        <v>12405</v>
      </c>
      <c r="T314" s="842" t="s">
        <v>5536</v>
      </c>
      <c r="U314" s="1119">
        <v>46155</v>
      </c>
    </row>
    <row r="315" spans="1:21" s="842" customFormat="1" ht="15" hidden="1" x14ac:dyDescent="0.25">
      <c r="A315" s="842" t="s">
        <v>12364</v>
      </c>
      <c r="D315" s="1215" t="s">
        <v>37</v>
      </c>
      <c r="E315" s="1216" t="s">
        <v>4798</v>
      </c>
      <c r="F315" s="760">
        <f t="shared" si="50"/>
        <v>46105</v>
      </c>
      <c r="G315" s="761" t="str">
        <f t="shared" si="49"/>
        <v>A2</v>
      </c>
      <c r="H315" s="761" t="str">
        <f t="shared" si="47"/>
        <v>MR_DER-1656_26</v>
      </c>
      <c r="I315" s="746">
        <f t="shared" si="51"/>
        <v>46155</v>
      </c>
      <c r="J315" s="746" t="str">
        <f t="shared" si="48"/>
        <v>NÃO APROVADO</v>
      </c>
      <c r="K315" s="842" t="s">
        <v>3730</v>
      </c>
      <c r="L315" s="1119">
        <v>45980</v>
      </c>
      <c r="M315" s="69" t="s">
        <v>11355</v>
      </c>
      <c r="N315" s="842" t="s">
        <v>5536</v>
      </c>
      <c r="O315" s="1119">
        <v>46077</v>
      </c>
      <c r="Q315" s="842" t="s">
        <v>3765</v>
      </c>
      <c r="R315" s="1119">
        <v>46105</v>
      </c>
      <c r="S315" s="23" t="s">
        <v>12405</v>
      </c>
      <c r="T315" s="842" t="s">
        <v>5536</v>
      </c>
      <c r="U315" s="1119">
        <v>46155</v>
      </c>
    </row>
    <row r="316" spans="1:21" s="842" customFormat="1" ht="15" hidden="1" x14ac:dyDescent="0.25">
      <c r="A316" s="842" t="s">
        <v>12364</v>
      </c>
      <c r="D316" s="1215" t="s">
        <v>37</v>
      </c>
      <c r="E316" s="1216" t="s">
        <v>4799</v>
      </c>
      <c r="F316" s="760">
        <f t="shared" si="50"/>
        <v>46105</v>
      </c>
      <c r="G316" s="761" t="str">
        <f t="shared" si="49"/>
        <v>A2</v>
      </c>
      <c r="H316" s="761" t="str">
        <f t="shared" si="47"/>
        <v>MR_DER-1656_26</v>
      </c>
      <c r="I316" s="746">
        <f t="shared" si="51"/>
        <v>46155</v>
      </c>
      <c r="J316" s="746" t="str">
        <f t="shared" si="48"/>
        <v>NÃO APROVADO</v>
      </c>
      <c r="K316" s="842" t="s">
        <v>3730</v>
      </c>
      <c r="L316" s="1119">
        <v>45980</v>
      </c>
      <c r="M316" s="69" t="s">
        <v>11355</v>
      </c>
      <c r="N316" s="842" t="s">
        <v>5536</v>
      </c>
      <c r="O316" s="1119">
        <v>46077</v>
      </c>
      <c r="Q316" s="842" t="s">
        <v>3765</v>
      </c>
      <c r="R316" s="1119">
        <v>46105</v>
      </c>
      <c r="S316" s="23" t="s">
        <v>12405</v>
      </c>
      <c r="T316" s="842" t="s">
        <v>5536</v>
      </c>
      <c r="U316" s="1119">
        <v>46155</v>
      </c>
    </row>
    <row r="317" spans="1:21" s="842" customFormat="1" ht="15" hidden="1" x14ac:dyDescent="0.25">
      <c r="A317" s="842" t="s">
        <v>12364</v>
      </c>
      <c r="D317" s="1215" t="s">
        <v>37</v>
      </c>
      <c r="E317" s="1216" t="s">
        <v>4800</v>
      </c>
      <c r="F317" s="760">
        <f t="shared" si="50"/>
        <v>46105</v>
      </c>
      <c r="G317" s="761" t="str">
        <f t="shared" si="49"/>
        <v>A2</v>
      </c>
      <c r="H317" s="761" t="str">
        <f t="shared" si="47"/>
        <v>MR_DER-1656_26</v>
      </c>
      <c r="I317" s="746">
        <f t="shared" si="51"/>
        <v>46155</v>
      </c>
      <c r="J317" s="746" t="str">
        <f t="shared" si="48"/>
        <v>NÃO APROVADO</v>
      </c>
      <c r="K317" s="842" t="s">
        <v>3730</v>
      </c>
      <c r="L317" s="1119">
        <v>45980</v>
      </c>
      <c r="M317" s="69" t="s">
        <v>11355</v>
      </c>
      <c r="N317" s="842" t="s">
        <v>5536</v>
      </c>
      <c r="O317" s="1119">
        <v>46077</v>
      </c>
      <c r="Q317" s="842" t="s">
        <v>3765</v>
      </c>
      <c r="R317" s="1119">
        <v>46105</v>
      </c>
      <c r="S317" s="23" t="s">
        <v>12405</v>
      </c>
      <c r="T317" s="842" t="s">
        <v>5536</v>
      </c>
      <c r="U317" s="1119">
        <v>46155</v>
      </c>
    </row>
    <row r="318" spans="1:21" s="842" customFormat="1" ht="15" hidden="1" x14ac:dyDescent="0.25">
      <c r="A318" s="842" t="s">
        <v>12364</v>
      </c>
      <c r="D318" s="1215" t="s">
        <v>37</v>
      </c>
      <c r="E318" s="1216" t="s">
        <v>4801</v>
      </c>
      <c r="F318" s="760">
        <f t="shared" si="50"/>
        <v>46105</v>
      </c>
      <c r="G318" s="761" t="str">
        <f t="shared" si="49"/>
        <v>A2</v>
      </c>
      <c r="H318" s="761" t="str">
        <f t="shared" si="47"/>
        <v>MR_DER-1656_26</v>
      </c>
      <c r="I318" s="746">
        <f t="shared" si="51"/>
        <v>46155</v>
      </c>
      <c r="J318" s="746" t="str">
        <f t="shared" si="48"/>
        <v>NÃO APROVADO</v>
      </c>
      <c r="K318" s="842" t="s">
        <v>3730</v>
      </c>
      <c r="L318" s="1119">
        <v>45980</v>
      </c>
      <c r="M318" s="69" t="s">
        <v>11355</v>
      </c>
      <c r="N318" s="842" t="s">
        <v>5536</v>
      </c>
      <c r="O318" s="1119">
        <v>46077</v>
      </c>
      <c r="Q318" s="842" t="s">
        <v>3765</v>
      </c>
      <c r="R318" s="1119">
        <v>46105</v>
      </c>
      <c r="S318" s="23" t="s">
        <v>12405</v>
      </c>
      <c r="T318" s="842" t="s">
        <v>5536</v>
      </c>
      <c r="U318" s="1119">
        <v>46155</v>
      </c>
    </row>
    <row r="319" spans="1:21" s="842" customFormat="1" ht="15" hidden="1" x14ac:dyDescent="0.25">
      <c r="A319" s="842" t="s">
        <v>12364</v>
      </c>
      <c r="D319" s="1215" t="s">
        <v>37</v>
      </c>
      <c r="E319" s="1216" t="s">
        <v>4802</v>
      </c>
      <c r="F319" s="760">
        <f t="shared" si="50"/>
        <v>46105</v>
      </c>
      <c r="G319" s="761" t="str">
        <f t="shared" si="49"/>
        <v>A2</v>
      </c>
      <c r="H319" s="761" t="str">
        <f t="shared" si="47"/>
        <v>MR_DER-1656_26</v>
      </c>
      <c r="I319" s="746">
        <f t="shared" si="51"/>
        <v>46155</v>
      </c>
      <c r="J319" s="746" t="str">
        <f t="shared" si="48"/>
        <v>NÃO APROVADO</v>
      </c>
      <c r="K319" s="842" t="s">
        <v>3730</v>
      </c>
      <c r="L319" s="1119">
        <v>45980</v>
      </c>
      <c r="M319" s="69" t="s">
        <v>11355</v>
      </c>
      <c r="N319" s="842" t="s">
        <v>5536</v>
      </c>
      <c r="O319" s="1119">
        <v>46077</v>
      </c>
      <c r="Q319" s="842" t="s">
        <v>3765</v>
      </c>
      <c r="R319" s="1119">
        <v>46105</v>
      </c>
      <c r="S319" s="23" t="s">
        <v>12405</v>
      </c>
      <c r="T319" s="842" t="s">
        <v>5536</v>
      </c>
      <c r="U319" s="1119">
        <v>46155</v>
      </c>
    </row>
    <row r="320" spans="1:21" s="842" customFormat="1" ht="15" hidden="1" x14ac:dyDescent="0.25">
      <c r="A320" s="842" t="s">
        <v>12364</v>
      </c>
      <c r="D320" s="1215" t="s">
        <v>37</v>
      </c>
      <c r="E320" s="1216" t="s">
        <v>4803</v>
      </c>
      <c r="F320" s="760">
        <f t="shared" si="50"/>
        <v>46105</v>
      </c>
      <c r="G320" s="761" t="str">
        <f t="shared" si="49"/>
        <v>A2</v>
      </c>
      <c r="H320" s="761" t="str">
        <f t="shared" si="47"/>
        <v>MR_DER-1656_26</v>
      </c>
      <c r="I320" s="746">
        <f t="shared" si="51"/>
        <v>46155</v>
      </c>
      <c r="J320" s="746" t="str">
        <f t="shared" si="48"/>
        <v>NÃO APROVADO</v>
      </c>
      <c r="K320" s="842" t="s">
        <v>3730</v>
      </c>
      <c r="L320" s="1119">
        <v>45980</v>
      </c>
      <c r="M320" s="69" t="s">
        <v>11355</v>
      </c>
      <c r="N320" s="842" t="s">
        <v>5536</v>
      </c>
      <c r="O320" s="1119">
        <v>46077</v>
      </c>
      <c r="Q320" s="842" t="s">
        <v>3765</v>
      </c>
      <c r="R320" s="1119">
        <v>46105</v>
      </c>
      <c r="S320" s="23" t="s">
        <v>12405</v>
      </c>
      <c r="T320" s="842" t="s">
        <v>5536</v>
      </c>
      <c r="U320" s="1119">
        <v>46155</v>
      </c>
    </row>
    <row r="321" spans="1:37" s="842" customFormat="1" ht="15" hidden="1" x14ac:dyDescent="0.25">
      <c r="A321" s="842" t="s">
        <v>12364</v>
      </c>
      <c r="D321" s="1215" t="s">
        <v>67</v>
      </c>
      <c r="E321" s="1216" t="s">
        <v>4804</v>
      </c>
      <c r="F321" s="760">
        <f t="shared" si="50"/>
        <v>46105</v>
      </c>
      <c r="G321" s="761" t="str">
        <f t="shared" si="49"/>
        <v>A2</v>
      </c>
      <c r="H321" s="761" t="str">
        <f t="shared" si="47"/>
        <v>MR_DER-1656_26</v>
      </c>
      <c r="I321" s="746">
        <f t="shared" si="51"/>
        <v>46155</v>
      </c>
      <c r="J321" s="746" t="str">
        <f t="shared" si="48"/>
        <v>NÃO APROVADO</v>
      </c>
      <c r="K321" s="842" t="s">
        <v>3730</v>
      </c>
      <c r="L321" s="1119">
        <v>45980</v>
      </c>
      <c r="M321" s="69" t="s">
        <v>11355</v>
      </c>
      <c r="N321" s="842" t="s">
        <v>5536</v>
      </c>
      <c r="O321" s="1119">
        <v>46077</v>
      </c>
      <c r="Q321" s="842" t="s">
        <v>3765</v>
      </c>
      <c r="R321" s="1119">
        <v>46105</v>
      </c>
      <c r="S321" s="23" t="s">
        <v>12405</v>
      </c>
      <c r="T321" s="842" t="s">
        <v>5536</v>
      </c>
      <c r="U321" s="1119">
        <v>46155</v>
      </c>
      <c r="AC321" s="757"/>
      <c r="AD321" s="757"/>
      <c r="AE321" s="757"/>
      <c r="AF321" s="757"/>
      <c r="AG321" s="757"/>
      <c r="AH321" s="757"/>
    </row>
    <row r="322" spans="1:37" s="842" customFormat="1" ht="15" hidden="1" x14ac:dyDescent="0.25">
      <c r="A322" s="842" t="s">
        <v>12364</v>
      </c>
      <c r="D322" s="1215" t="s">
        <v>11356</v>
      </c>
      <c r="E322" s="1216" t="s">
        <v>11354</v>
      </c>
      <c r="F322" s="760">
        <f>IF(L322&lt;&gt;0,MAX(L322,R322,X322,AD322),"NE")</f>
        <v>46105</v>
      </c>
      <c r="G322" s="761" t="str">
        <f t="shared" si="49"/>
        <v>A2</v>
      </c>
      <c r="H322" s="761" t="str">
        <f t="shared" si="47"/>
        <v>MR_DER-1656_26</v>
      </c>
      <c r="I322" s="746">
        <f>IF(F322="NE",F322,IF(INDEX(K322:CP322,,MATCH(F322,K322:CP322,0)+3)&lt;&gt;0,INDEX(K322:CP322,,MATCH(F322,K322:CP322,0)+3),"ND"))</f>
        <v>46155</v>
      </c>
      <c r="J322" s="746" t="str">
        <f>IF(G322="NE",G322,IF(INDEX(K322:CQ322,,MATCH(G322,K322:CQ322,0)+3)&lt;&gt;0,INDEX(K322:CQ322,,MATCH(G322,K322:CQ322,0)+3),"ND"))</f>
        <v>NÃO APROVADO</v>
      </c>
      <c r="K322" s="842" t="s">
        <v>3730</v>
      </c>
      <c r="L322" s="1119">
        <v>45980</v>
      </c>
      <c r="M322" s="69" t="s">
        <v>11355</v>
      </c>
      <c r="N322" s="842" t="s">
        <v>5536</v>
      </c>
      <c r="O322" s="1119">
        <v>46077</v>
      </c>
      <c r="Q322" s="842" t="s">
        <v>3765</v>
      </c>
      <c r="R322" s="1119">
        <v>46105</v>
      </c>
      <c r="S322" s="23" t="s">
        <v>12405</v>
      </c>
      <c r="T322" s="842" t="s">
        <v>5536</v>
      </c>
      <c r="U322" s="1119">
        <v>46155</v>
      </c>
      <c r="AC322" s="757"/>
      <c r="AD322" s="757"/>
      <c r="AE322" s="757"/>
      <c r="AF322" s="757"/>
      <c r="AG322" s="757"/>
      <c r="AH322" s="757"/>
    </row>
    <row r="323" spans="1:37" s="842" customFormat="1" ht="15" hidden="1" x14ac:dyDescent="0.25">
      <c r="A323" s="842" t="s">
        <v>12364</v>
      </c>
      <c r="D323" s="1215" t="s">
        <v>34</v>
      </c>
      <c r="E323" s="1216" t="s">
        <v>12480</v>
      </c>
      <c r="F323" s="760">
        <f t="shared" ref="F323:F332" si="57">IF(L323&lt;&gt;0,MAX(L323,R323,X323,AD323),"NE")</f>
        <v>46108</v>
      </c>
      <c r="G323" s="761" t="str">
        <f t="shared" si="49"/>
        <v>A2</v>
      </c>
      <c r="H323" s="761" t="str">
        <f t="shared" si="47"/>
        <v>MR_DER-1664_26</v>
      </c>
      <c r="I323" s="746">
        <f t="shared" ref="I323:I332" si="58">IF(F323="NE",F323,IF(INDEX(K323:CP323,,MATCH(F323,K323:CP323,0)+3)&lt;&gt;0,INDEX(K323:CP323,,MATCH(F323,K323:CP323,0)+3),"ND"))</f>
        <v>46155</v>
      </c>
      <c r="J323" s="746" t="str">
        <f t="shared" ref="J323:J332" si="59">IF(G323="NE",G323,IF(INDEX(K323:CQ323,,MATCH(G323,K323:CQ323,0)+3)&lt;&gt;0,INDEX(K323:CQ323,,MATCH(G323,K323:CQ323,0)+3),"ND"))</f>
        <v>NÃO APROVADO</v>
      </c>
      <c r="K323" s="842" t="s">
        <v>3730</v>
      </c>
      <c r="L323" s="1119">
        <v>45985</v>
      </c>
      <c r="M323" s="23" t="s">
        <v>11400</v>
      </c>
      <c r="N323" s="842" t="s">
        <v>5536</v>
      </c>
      <c r="O323" s="1119">
        <v>46077</v>
      </c>
      <c r="Q323" s="842" t="s">
        <v>3765</v>
      </c>
      <c r="R323" s="1119">
        <v>46108</v>
      </c>
      <c r="S323" s="23" t="s">
        <v>12490</v>
      </c>
      <c r="T323" s="842" t="s">
        <v>5536</v>
      </c>
      <c r="U323" s="1119">
        <v>46155</v>
      </c>
      <c r="AC323" s="757"/>
      <c r="AD323" s="757"/>
      <c r="AE323" s="757"/>
      <c r="AF323" s="757"/>
      <c r="AG323" s="757"/>
      <c r="AH323" s="757"/>
    </row>
    <row r="324" spans="1:37" s="842" customFormat="1" ht="15" hidden="1" x14ac:dyDescent="0.25">
      <c r="A324" s="842" t="s">
        <v>12364</v>
      </c>
      <c r="D324" s="1215" t="s">
        <v>35</v>
      </c>
      <c r="E324" s="1216" t="s">
        <v>12481</v>
      </c>
      <c r="F324" s="760">
        <f t="shared" si="57"/>
        <v>46108</v>
      </c>
      <c r="G324" s="761" t="str">
        <f t="shared" si="49"/>
        <v>A2</v>
      </c>
      <c r="H324" s="761" t="str">
        <f t="shared" si="47"/>
        <v>MR_DER-1664_26</v>
      </c>
      <c r="I324" s="746">
        <f t="shared" si="58"/>
        <v>46155</v>
      </c>
      <c r="J324" s="746" t="str">
        <f t="shared" si="59"/>
        <v>NÃO APROVADO</v>
      </c>
      <c r="K324" s="842" t="s">
        <v>3730</v>
      </c>
      <c r="L324" s="1119">
        <v>45985</v>
      </c>
      <c r="M324" s="23" t="s">
        <v>11400</v>
      </c>
      <c r="N324" s="842" t="s">
        <v>5536</v>
      </c>
      <c r="O324" s="1119">
        <v>46077</v>
      </c>
      <c r="Q324" s="842" t="s">
        <v>3765</v>
      </c>
      <c r="R324" s="1119">
        <v>46108</v>
      </c>
      <c r="S324" s="23" t="s">
        <v>12490</v>
      </c>
      <c r="T324" s="842" t="s">
        <v>5536</v>
      </c>
      <c r="U324" s="1119">
        <v>46155</v>
      </c>
      <c r="AC324" s="757"/>
      <c r="AD324" s="757"/>
      <c r="AE324" s="757"/>
      <c r="AF324" s="757"/>
      <c r="AG324" s="757"/>
      <c r="AH324" s="757"/>
    </row>
    <row r="325" spans="1:37" s="842" customFormat="1" ht="15" hidden="1" x14ac:dyDescent="0.25">
      <c r="A325" s="842" t="s">
        <v>12364</v>
      </c>
      <c r="D325" s="1215" t="s">
        <v>35</v>
      </c>
      <c r="E325" s="1216" t="s">
        <v>12482</v>
      </c>
      <c r="F325" s="760">
        <f t="shared" si="57"/>
        <v>46108</v>
      </c>
      <c r="G325" s="761" t="str">
        <f t="shared" si="49"/>
        <v>A2</v>
      </c>
      <c r="H325" s="761" t="str">
        <f t="shared" si="47"/>
        <v>MR_DER-1664_26</v>
      </c>
      <c r="I325" s="746">
        <f t="shared" si="58"/>
        <v>46155</v>
      </c>
      <c r="J325" s="746" t="str">
        <f t="shared" si="59"/>
        <v>NÃO APROVADO</v>
      </c>
      <c r="K325" s="842" t="s">
        <v>3730</v>
      </c>
      <c r="L325" s="1119">
        <v>45985</v>
      </c>
      <c r="M325" s="23" t="s">
        <v>11400</v>
      </c>
      <c r="N325" s="842" t="s">
        <v>5536</v>
      </c>
      <c r="O325" s="1119">
        <v>46077</v>
      </c>
      <c r="Q325" s="842" t="s">
        <v>3765</v>
      </c>
      <c r="R325" s="1119">
        <v>46108</v>
      </c>
      <c r="S325" s="23" t="s">
        <v>12490</v>
      </c>
      <c r="T325" s="842" t="s">
        <v>5536</v>
      </c>
      <c r="U325" s="1119">
        <v>46155</v>
      </c>
      <c r="AC325" s="757"/>
      <c r="AD325" s="757"/>
      <c r="AE325" s="757"/>
      <c r="AF325" s="757"/>
      <c r="AG325" s="757"/>
      <c r="AH325" s="757"/>
    </row>
    <row r="326" spans="1:37" s="842" customFormat="1" ht="15" hidden="1" x14ac:dyDescent="0.25">
      <c r="A326" s="842" t="s">
        <v>12364</v>
      </c>
      <c r="D326" s="1215" t="s">
        <v>36</v>
      </c>
      <c r="E326" s="1216" t="s">
        <v>12483</v>
      </c>
      <c r="F326" s="760">
        <f t="shared" si="57"/>
        <v>46108</v>
      </c>
      <c r="G326" s="761" t="str">
        <f t="shared" si="49"/>
        <v>A2</v>
      </c>
      <c r="H326" s="761" t="str">
        <f t="shared" si="47"/>
        <v>MR_DER-1664_26</v>
      </c>
      <c r="I326" s="746">
        <f t="shared" si="58"/>
        <v>46155</v>
      </c>
      <c r="J326" s="746" t="str">
        <f t="shared" si="59"/>
        <v>NÃO APROVADO</v>
      </c>
      <c r="K326" s="842" t="s">
        <v>3730</v>
      </c>
      <c r="L326" s="1119">
        <v>45985</v>
      </c>
      <c r="M326" s="23" t="s">
        <v>11400</v>
      </c>
      <c r="N326" s="842" t="s">
        <v>5536</v>
      </c>
      <c r="O326" s="1119">
        <v>46077</v>
      </c>
      <c r="Q326" s="842" t="s">
        <v>3765</v>
      </c>
      <c r="R326" s="1119">
        <v>46108</v>
      </c>
      <c r="S326" s="23" t="s">
        <v>12490</v>
      </c>
      <c r="T326" s="842" t="s">
        <v>5536</v>
      </c>
      <c r="U326" s="1119">
        <v>46155</v>
      </c>
      <c r="AC326" s="757"/>
      <c r="AD326" s="757"/>
      <c r="AE326" s="757"/>
      <c r="AF326" s="757"/>
      <c r="AG326" s="757"/>
      <c r="AH326" s="757"/>
    </row>
    <row r="327" spans="1:37" s="842" customFormat="1" ht="15" hidden="1" x14ac:dyDescent="0.25">
      <c r="A327" s="842" t="s">
        <v>12364</v>
      </c>
      <c r="D327" s="1215" t="s">
        <v>37</v>
      </c>
      <c r="E327" s="1216" t="s">
        <v>12484</v>
      </c>
      <c r="F327" s="760">
        <f t="shared" si="57"/>
        <v>46108</v>
      </c>
      <c r="G327" s="761" t="str">
        <f t="shared" si="49"/>
        <v>A2</v>
      </c>
      <c r="H327" s="761" t="str">
        <f t="shared" si="47"/>
        <v>MR_DER-1664_26</v>
      </c>
      <c r="I327" s="746">
        <f t="shared" si="58"/>
        <v>46155</v>
      </c>
      <c r="J327" s="746" t="str">
        <f t="shared" si="59"/>
        <v>NÃO APROVADO</v>
      </c>
      <c r="K327" s="842" t="s">
        <v>3730</v>
      </c>
      <c r="L327" s="1119">
        <v>45985</v>
      </c>
      <c r="M327" s="23" t="s">
        <v>11400</v>
      </c>
      <c r="N327" s="842" t="s">
        <v>5536</v>
      </c>
      <c r="O327" s="1119">
        <v>46077</v>
      </c>
      <c r="Q327" s="842" t="s">
        <v>3765</v>
      </c>
      <c r="R327" s="1119">
        <v>46108</v>
      </c>
      <c r="S327" s="23" t="s">
        <v>12490</v>
      </c>
      <c r="T327" s="842" t="s">
        <v>5536</v>
      </c>
      <c r="U327" s="1119">
        <v>46155</v>
      </c>
      <c r="AC327" s="757"/>
      <c r="AD327" s="757"/>
      <c r="AE327" s="757"/>
      <c r="AF327" s="757"/>
      <c r="AG327" s="757"/>
      <c r="AH327" s="757"/>
    </row>
    <row r="328" spans="1:37" s="842" customFormat="1" ht="15" hidden="1" x14ac:dyDescent="0.25">
      <c r="A328" s="842" t="s">
        <v>12364</v>
      </c>
      <c r="D328" s="1215" t="s">
        <v>37</v>
      </c>
      <c r="E328" s="1216" t="s">
        <v>12485</v>
      </c>
      <c r="F328" s="760">
        <f t="shared" si="57"/>
        <v>46108</v>
      </c>
      <c r="G328" s="761" t="str">
        <f t="shared" si="49"/>
        <v>A2</v>
      </c>
      <c r="H328" s="761" t="str">
        <f t="shared" si="47"/>
        <v>MR_DER-1664_26</v>
      </c>
      <c r="I328" s="746">
        <f t="shared" si="58"/>
        <v>46155</v>
      </c>
      <c r="J328" s="746" t="str">
        <f t="shared" si="59"/>
        <v>NÃO APROVADO</v>
      </c>
      <c r="K328" s="842" t="s">
        <v>3730</v>
      </c>
      <c r="L328" s="1119">
        <v>45985</v>
      </c>
      <c r="M328" s="23" t="s">
        <v>11400</v>
      </c>
      <c r="N328" s="842" t="s">
        <v>5536</v>
      </c>
      <c r="O328" s="1119">
        <v>46077</v>
      </c>
      <c r="Q328" s="842" t="s">
        <v>3765</v>
      </c>
      <c r="R328" s="1119">
        <v>46108</v>
      </c>
      <c r="S328" s="23" t="s">
        <v>12490</v>
      </c>
      <c r="T328" s="842" t="s">
        <v>5536</v>
      </c>
      <c r="U328" s="1119">
        <v>46155</v>
      </c>
      <c r="AC328" s="757"/>
      <c r="AD328" s="757"/>
      <c r="AE328" s="757"/>
      <c r="AF328" s="757"/>
      <c r="AG328" s="757"/>
      <c r="AH328" s="757"/>
    </row>
    <row r="329" spans="1:37" s="842" customFormat="1" ht="15" hidden="1" x14ac:dyDescent="0.25">
      <c r="A329" s="842" t="s">
        <v>12364</v>
      </c>
      <c r="D329" s="1215" t="s">
        <v>37</v>
      </c>
      <c r="E329" s="1216" t="s">
        <v>12486</v>
      </c>
      <c r="F329" s="760">
        <f t="shared" si="57"/>
        <v>46108</v>
      </c>
      <c r="G329" s="761" t="str">
        <f t="shared" si="49"/>
        <v>A2</v>
      </c>
      <c r="H329" s="761" t="str">
        <f t="shared" si="47"/>
        <v>MR_DER-1664_26</v>
      </c>
      <c r="I329" s="746">
        <f t="shared" si="58"/>
        <v>46155</v>
      </c>
      <c r="J329" s="746" t="str">
        <f t="shared" si="59"/>
        <v>NÃO APROVADO</v>
      </c>
      <c r="K329" s="842" t="s">
        <v>3730</v>
      </c>
      <c r="L329" s="1119">
        <v>45985</v>
      </c>
      <c r="M329" s="23" t="s">
        <v>11400</v>
      </c>
      <c r="N329" s="842" t="s">
        <v>5536</v>
      </c>
      <c r="O329" s="1119">
        <v>46077</v>
      </c>
      <c r="Q329" s="842" t="s">
        <v>3765</v>
      </c>
      <c r="R329" s="1119">
        <v>46108</v>
      </c>
      <c r="S329" s="23" t="s">
        <v>12490</v>
      </c>
      <c r="T329" s="842" t="s">
        <v>5536</v>
      </c>
      <c r="U329" s="1119">
        <v>46155</v>
      </c>
      <c r="AC329" s="757"/>
      <c r="AD329" s="757"/>
      <c r="AE329" s="757"/>
      <c r="AF329" s="757"/>
      <c r="AG329" s="757"/>
      <c r="AH329" s="757"/>
    </row>
    <row r="330" spans="1:37" s="842" customFormat="1" ht="15" hidden="1" x14ac:dyDescent="0.25">
      <c r="A330" s="842" t="s">
        <v>12364</v>
      </c>
      <c r="D330" s="1215" t="s">
        <v>37</v>
      </c>
      <c r="E330" s="1216" t="s">
        <v>12487</v>
      </c>
      <c r="F330" s="760">
        <f t="shared" si="57"/>
        <v>46108</v>
      </c>
      <c r="G330" s="761" t="str">
        <f t="shared" si="49"/>
        <v>A2</v>
      </c>
      <c r="H330" s="761" t="str">
        <f t="shared" si="47"/>
        <v>MR_DER-1664_26</v>
      </c>
      <c r="I330" s="746">
        <f t="shared" si="58"/>
        <v>46155</v>
      </c>
      <c r="J330" s="746" t="str">
        <f t="shared" si="59"/>
        <v>NÃO APROVADO</v>
      </c>
      <c r="K330" s="842" t="s">
        <v>3730</v>
      </c>
      <c r="L330" s="1119">
        <v>45985</v>
      </c>
      <c r="M330" s="23" t="s">
        <v>11400</v>
      </c>
      <c r="N330" s="842" t="s">
        <v>5536</v>
      </c>
      <c r="O330" s="1119">
        <v>46077</v>
      </c>
      <c r="Q330" s="842" t="s">
        <v>3765</v>
      </c>
      <c r="R330" s="1119">
        <v>46108</v>
      </c>
      <c r="S330" s="23" t="s">
        <v>12490</v>
      </c>
      <c r="T330" s="842" t="s">
        <v>5536</v>
      </c>
      <c r="U330" s="1119">
        <v>46155</v>
      </c>
      <c r="AC330" s="757"/>
      <c r="AD330" s="757"/>
      <c r="AE330" s="757"/>
      <c r="AF330" s="757"/>
      <c r="AG330" s="757"/>
      <c r="AH330" s="757"/>
    </row>
    <row r="331" spans="1:37" s="842" customFormat="1" ht="15" hidden="1" x14ac:dyDescent="0.25">
      <c r="A331" s="842" t="s">
        <v>12364</v>
      </c>
      <c r="D331" s="1215" t="s">
        <v>67</v>
      </c>
      <c r="E331" s="1216" t="s">
        <v>12488</v>
      </c>
      <c r="F331" s="760">
        <f t="shared" si="57"/>
        <v>46108</v>
      </c>
      <c r="G331" s="761" t="str">
        <f t="shared" si="49"/>
        <v>A2</v>
      </c>
      <c r="H331" s="761" t="str">
        <f t="shared" si="47"/>
        <v>MR_DER-1664_26</v>
      </c>
      <c r="I331" s="746">
        <f t="shared" si="58"/>
        <v>46155</v>
      </c>
      <c r="J331" s="746" t="str">
        <f t="shared" si="59"/>
        <v>NÃO APROVADO</v>
      </c>
      <c r="K331" s="842" t="s">
        <v>3730</v>
      </c>
      <c r="L331" s="1119">
        <v>45985</v>
      </c>
      <c r="M331" s="23" t="s">
        <v>11400</v>
      </c>
      <c r="N331" s="842" t="s">
        <v>5536</v>
      </c>
      <c r="O331" s="1119">
        <v>46077</v>
      </c>
      <c r="Q331" s="842" t="s">
        <v>3765</v>
      </c>
      <c r="R331" s="1119">
        <v>46108</v>
      </c>
      <c r="S331" s="23" t="s">
        <v>12490</v>
      </c>
      <c r="T331" s="842" t="s">
        <v>5536</v>
      </c>
      <c r="U331" s="1119">
        <v>46155</v>
      </c>
      <c r="AC331" s="757"/>
      <c r="AD331" s="757"/>
      <c r="AE331" s="757"/>
      <c r="AF331" s="757"/>
      <c r="AG331" s="757"/>
      <c r="AH331" s="757"/>
    </row>
    <row r="332" spans="1:37" s="842" customFormat="1" ht="15" hidden="1" x14ac:dyDescent="0.25">
      <c r="A332" s="842" t="s">
        <v>12364</v>
      </c>
      <c r="D332" s="1215" t="s">
        <v>11356</v>
      </c>
      <c r="E332" s="1216" t="s">
        <v>12489</v>
      </c>
      <c r="F332" s="760">
        <f t="shared" si="57"/>
        <v>46108</v>
      </c>
      <c r="G332" s="761" t="str">
        <f t="shared" si="49"/>
        <v>A2</v>
      </c>
      <c r="H332" s="761" t="str">
        <f t="shared" si="47"/>
        <v>MR_DER-1664_26</v>
      </c>
      <c r="I332" s="746">
        <f t="shared" si="58"/>
        <v>46155</v>
      </c>
      <c r="J332" s="746" t="str">
        <f t="shared" si="59"/>
        <v>NÃO APROVADO</v>
      </c>
      <c r="K332" s="842" t="s">
        <v>3730</v>
      </c>
      <c r="L332" s="1119">
        <v>45985</v>
      </c>
      <c r="M332" s="23" t="s">
        <v>11400</v>
      </c>
      <c r="N332" s="842" t="s">
        <v>5536</v>
      </c>
      <c r="O332" s="1119">
        <v>46077</v>
      </c>
      <c r="Q332" s="842" t="s">
        <v>3765</v>
      </c>
      <c r="R332" s="1119">
        <v>46108</v>
      </c>
      <c r="S332" s="23" t="s">
        <v>12490</v>
      </c>
      <c r="T332" s="842" t="s">
        <v>5536</v>
      </c>
      <c r="U332" s="1119">
        <v>46155</v>
      </c>
      <c r="AC332" s="757"/>
      <c r="AD332" s="757"/>
      <c r="AE332" s="757"/>
      <c r="AF332" s="757"/>
      <c r="AG332" s="757"/>
      <c r="AH332" s="757"/>
    </row>
    <row r="333" spans="1:37" s="731" customFormat="1" hidden="1" x14ac:dyDescent="0.25">
      <c r="A333" s="727"/>
      <c r="B333" s="727"/>
      <c r="C333" s="727"/>
      <c r="D333" s="727"/>
      <c r="E333" s="727"/>
      <c r="F333" s="727"/>
      <c r="G333" s="727"/>
      <c r="H333" s="727"/>
      <c r="I333" s="726"/>
      <c r="J333" s="726"/>
      <c r="AC333" s="757"/>
      <c r="AD333" s="757"/>
      <c r="AE333" s="757"/>
      <c r="AF333" s="757"/>
      <c r="AG333" s="757"/>
      <c r="AH333" s="757"/>
    </row>
    <row r="334" spans="1:37" s="731" customFormat="1" ht="15" hidden="1" x14ac:dyDescent="0.25">
      <c r="A334" s="731" t="s">
        <v>8263</v>
      </c>
      <c r="D334" s="743" t="s">
        <v>38</v>
      </c>
      <c r="E334" s="744" t="s">
        <v>4805</v>
      </c>
      <c r="F334" s="722">
        <f t="shared" si="50"/>
        <v>46071</v>
      </c>
      <c r="G334" s="724" t="str">
        <f t="shared" si="49"/>
        <v>A</v>
      </c>
      <c r="H334" s="724" t="str">
        <f t="shared" si="47"/>
        <v>MR_DER-1573_26</v>
      </c>
      <c r="I334" s="745" t="str">
        <f t="shared" si="51"/>
        <v>ND</v>
      </c>
      <c r="J334" s="745" t="str">
        <f t="shared" si="48"/>
        <v>ND</v>
      </c>
      <c r="K334" s="742" t="s">
        <v>3730</v>
      </c>
      <c r="L334" s="1458">
        <v>45985</v>
      </c>
      <c r="M334" s="218" t="s">
        <v>11391</v>
      </c>
      <c r="N334" s="742" t="s">
        <v>5536</v>
      </c>
      <c r="O334" s="1458">
        <v>46007</v>
      </c>
      <c r="P334" s="742"/>
      <c r="Q334" s="731" t="s">
        <v>3765</v>
      </c>
      <c r="R334" s="1045">
        <v>46031</v>
      </c>
      <c r="S334" s="218" t="s">
        <v>11919</v>
      </c>
      <c r="T334" s="731" t="s">
        <v>5539</v>
      </c>
      <c r="U334" s="1045">
        <v>46066</v>
      </c>
      <c r="W334" s="731" t="s">
        <v>3748</v>
      </c>
      <c r="X334" s="1045">
        <v>46071</v>
      </c>
      <c r="Y334" s="218" t="s">
        <v>12164</v>
      </c>
      <c r="AC334" s="757"/>
      <c r="AD334" s="757"/>
      <c r="AE334" s="757"/>
      <c r="AF334" s="757"/>
      <c r="AG334" s="757"/>
      <c r="AH334" s="757"/>
    </row>
    <row r="335" spans="1:37" s="725" customFormat="1" ht="15" hidden="1" x14ac:dyDescent="0.25">
      <c r="A335" s="731" t="s">
        <v>8263</v>
      </c>
      <c r="B335" s="719" t="s">
        <v>8257</v>
      </c>
      <c r="C335" s="719"/>
      <c r="D335" s="720" t="s">
        <v>6218</v>
      </c>
      <c r="E335" s="751" t="s">
        <v>4670</v>
      </c>
      <c r="F335" s="722">
        <f>IF(L335&lt;&gt;0,MAX(L335,R335,X335,AD335,AJ335),"NE")</f>
        <v>46071</v>
      </c>
      <c r="G335" s="724" t="str">
        <f>IF($F335="","",INDEX($K335:$FI335,1,MATCH($F335,$K335:$FI335,)-1))</f>
        <v>A</v>
      </c>
      <c r="H335" s="724" t="str">
        <f>IF($F335="","",INDEX($K335:$FL335,1,MATCH($F335,$K335:$FL335,)+1))</f>
        <v>MR_DER-1573_26</v>
      </c>
      <c r="I335" s="745" t="str">
        <f>IF(F335="NE",F335,IF(INDEX(K335:CP335,,MATCH(F335,K335:CP335,0)+3)&lt;&gt;0,INDEX(K335:CP335,,MATCH(F335,K335:CP335,0)+3),"ND"))</f>
        <v>ND</v>
      </c>
      <c r="J335" s="745" t="str">
        <f>IF(G335="NE",G335,IF(INDEX(K335:CQ335,,MATCH(G335,K335:CQ335,0)+3)&lt;&gt;0,INDEX(K335:CQ335,,MATCH(G335,K335:CQ335,0)+3),"ND"))</f>
        <v>ND</v>
      </c>
      <c r="K335" s="719" t="s">
        <v>3730</v>
      </c>
      <c r="L335" s="752">
        <v>45737</v>
      </c>
      <c r="M335" s="508" t="s">
        <v>8973</v>
      </c>
      <c r="N335" s="719" t="s">
        <v>7328</v>
      </c>
      <c r="O335" s="752">
        <v>45742</v>
      </c>
      <c r="P335" s="719"/>
      <c r="Q335" s="719" t="s">
        <v>3765</v>
      </c>
      <c r="R335" s="752">
        <v>45908</v>
      </c>
      <c r="S335" s="218" t="s">
        <v>10229</v>
      </c>
      <c r="T335" s="719" t="s">
        <v>5536</v>
      </c>
      <c r="U335" s="752">
        <v>45939</v>
      </c>
      <c r="V335" s="719"/>
      <c r="W335" s="742" t="s">
        <v>5701</v>
      </c>
      <c r="X335" s="1458">
        <v>45985</v>
      </c>
      <c r="Y335" s="218" t="s">
        <v>11391</v>
      </c>
      <c r="Z335" s="742" t="s">
        <v>5536</v>
      </c>
      <c r="AA335" s="1458">
        <v>46007</v>
      </c>
      <c r="AC335" s="757" t="s">
        <v>7387</v>
      </c>
      <c r="AD335" s="757">
        <v>46031</v>
      </c>
      <c r="AE335" s="757" t="s">
        <v>11919</v>
      </c>
      <c r="AF335" s="757" t="s">
        <v>5539</v>
      </c>
      <c r="AG335" s="757">
        <v>46066</v>
      </c>
      <c r="AH335" s="757"/>
      <c r="AI335" s="731" t="s">
        <v>3748</v>
      </c>
      <c r="AJ335" s="1045">
        <v>46071</v>
      </c>
      <c r="AK335" s="218" t="s">
        <v>12164</v>
      </c>
    </row>
    <row r="336" spans="1:37" s="731" customFormat="1" ht="15" hidden="1" x14ac:dyDescent="0.25">
      <c r="A336" s="731" t="s">
        <v>8263</v>
      </c>
      <c r="D336" s="743" t="s">
        <v>39</v>
      </c>
      <c r="E336" s="744" t="s">
        <v>4806</v>
      </c>
      <c r="F336" s="722">
        <f t="shared" si="50"/>
        <v>46071</v>
      </c>
      <c r="G336" s="724" t="str">
        <f t="shared" si="49"/>
        <v>A</v>
      </c>
      <c r="H336" s="724" t="str">
        <f t="shared" si="47"/>
        <v>MR_DER-1573_26</v>
      </c>
      <c r="I336" s="745" t="str">
        <f t="shared" si="51"/>
        <v>ND</v>
      </c>
      <c r="J336" s="745" t="str">
        <f t="shared" si="48"/>
        <v>ND</v>
      </c>
      <c r="K336" s="742" t="s">
        <v>3730</v>
      </c>
      <c r="L336" s="1458">
        <v>45985</v>
      </c>
      <c r="M336" s="218" t="s">
        <v>11391</v>
      </c>
      <c r="N336" s="742" t="s">
        <v>5536</v>
      </c>
      <c r="O336" s="1458">
        <v>46003</v>
      </c>
      <c r="P336" s="742"/>
      <c r="Q336" s="731" t="s">
        <v>3765</v>
      </c>
      <c r="R336" s="1045">
        <v>46031</v>
      </c>
      <c r="S336" s="218" t="s">
        <v>11919</v>
      </c>
      <c r="T336" s="731" t="s">
        <v>5539</v>
      </c>
      <c r="U336" s="1045">
        <v>45701</v>
      </c>
      <c r="W336" s="731" t="s">
        <v>3748</v>
      </c>
      <c r="X336" s="1045">
        <v>46071</v>
      </c>
      <c r="Y336" s="218" t="s">
        <v>12164</v>
      </c>
      <c r="AC336" s="757"/>
      <c r="AD336" s="757"/>
      <c r="AE336" s="757"/>
      <c r="AF336" s="757"/>
      <c r="AG336" s="757"/>
      <c r="AH336" s="757"/>
    </row>
    <row r="337" spans="1:25" s="731" customFormat="1" ht="15" hidden="1" x14ac:dyDescent="0.25">
      <c r="A337" s="731" t="s">
        <v>8263</v>
      </c>
      <c r="D337" s="743" t="s">
        <v>39</v>
      </c>
      <c r="E337" s="744" t="s">
        <v>4807</v>
      </c>
      <c r="F337" s="722">
        <f t="shared" si="50"/>
        <v>46071</v>
      </c>
      <c r="G337" s="724" t="str">
        <f t="shared" si="49"/>
        <v>A</v>
      </c>
      <c r="H337" s="724" t="str">
        <f t="shared" ref="H337:H433" si="60">IF($F337="","",INDEX($K337:$FL337,1,MATCH($F337,$K337:$FL337,)+1))</f>
        <v>MR_DER-1573_26</v>
      </c>
      <c r="I337" s="745" t="str">
        <f t="shared" si="51"/>
        <v>ND</v>
      </c>
      <c r="J337" s="745" t="str">
        <f t="shared" ref="J337:J433" si="61">IF(G337="NE",G337,IF(INDEX(K337:CQ337,,MATCH(G337,K337:CQ337,0)+3)&lt;&gt;0,INDEX(K337:CQ337,,MATCH(G337,K337:CQ337,0)+3),"ND"))</f>
        <v>ND</v>
      </c>
      <c r="K337" s="742" t="s">
        <v>3730</v>
      </c>
      <c r="L337" s="1458">
        <v>45985</v>
      </c>
      <c r="M337" s="218" t="s">
        <v>11391</v>
      </c>
      <c r="N337" s="742" t="s">
        <v>5536</v>
      </c>
      <c r="O337" s="1458">
        <v>46003</v>
      </c>
      <c r="P337" s="742"/>
      <c r="Q337" s="731" t="s">
        <v>3765</v>
      </c>
      <c r="R337" s="1045">
        <v>46031</v>
      </c>
      <c r="S337" s="218" t="s">
        <v>11919</v>
      </c>
      <c r="T337" s="731" t="s">
        <v>5539</v>
      </c>
      <c r="U337" s="1045">
        <v>45701</v>
      </c>
      <c r="W337" s="731" t="s">
        <v>3748</v>
      </c>
      <c r="X337" s="1045">
        <v>46071</v>
      </c>
      <c r="Y337" s="218" t="s">
        <v>12164</v>
      </c>
    </row>
    <row r="338" spans="1:25" s="731" customFormat="1" ht="15" hidden="1" x14ac:dyDescent="0.25">
      <c r="A338" s="731" t="s">
        <v>8263</v>
      </c>
      <c r="D338" s="743" t="s">
        <v>39</v>
      </c>
      <c r="E338" s="744" t="s">
        <v>4808</v>
      </c>
      <c r="F338" s="722">
        <f t="shared" si="50"/>
        <v>46071</v>
      </c>
      <c r="G338" s="724" t="str">
        <f t="shared" si="49"/>
        <v>A</v>
      </c>
      <c r="H338" s="724" t="str">
        <f t="shared" si="47"/>
        <v>MR_DER-1573_26</v>
      </c>
      <c r="I338" s="745" t="str">
        <f t="shared" si="51"/>
        <v>ND</v>
      </c>
      <c r="J338" s="745" t="str">
        <f t="shared" si="61"/>
        <v>ND</v>
      </c>
      <c r="K338" s="742" t="s">
        <v>3730</v>
      </c>
      <c r="L338" s="1458">
        <v>45985</v>
      </c>
      <c r="M338" s="218" t="s">
        <v>11391</v>
      </c>
      <c r="N338" s="742" t="s">
        <v>5536</v>
      </c>
      <c r="O338" s="1458">
        <v>46003</v>
      </c>
      <c r="P338" s="742"/>
      <c r="Q338" s="731" t="s">
        <v>3765</v>
      </c>
      <c r="R338" s="1045">
        <v>46031</v>
      </c>
      <c r="S338" s="218" t="s">
        <v>11919</v>
      </c>
      <c r="T338" s="731" t="s">
        <v>5539</v>
      </c>
      <c r="U338" s="1045">
        <v>45701</v>
      </c>
      <c r="W338" s="731" t="s">
        <v>3748</v>
      </c>
      <c r="X338" s="1045">
        <v>46071</v>
      </c>
      <c r="Y338" s="218" t="s">
        <v>12164</v>
      </c>
    </row>
    <row r="339" spans="1:25" s="731" customFormat="1" ht="15" hidden="1" x14ac:dyDescent="0.25">
      <c r="A339" s="731" t="s">
        <v>8263</v>
      </c>
      <c r="D339" s="743" t="s">
        <v>39</v>
      </c>
      <c r="E339" s="744" t="s">
        <v>4809</v>
      </c>
      <c r="F339" s="722">
        <f t="shared" si="50"/>
        <v>46071</v>
      </c>
      <c r="G339" s="724" t="str">
        <f t="shared" si="49"/>
        <v>A</v>
      </c>
      <c r="H339" s="724" t="str">
        <f t="shared" si="60"/>
        <v>MR_DER-1573_26</v>
      </c>
      <c r="I339" s="745" t="str">
        <f t="shared" si="51"/>
        <v>ND</v>
      </c>
      <c r="J339" s="745" t="str">
        <f t="shared" si="61"/>
        <v>ND</v>
      </c>
      <c r="K339" s="742" t="s">
        <v>3730</v>
      </c>
      <c r="L339" s="1458">
        <v>45985</v>
      </c>
      <c r="M339" s="218" t="s">
        <v>11391</v>
      </c>
      <c r="N339" s="742" t="s">
        <v>5536</v>
      </c>
      <c r="O339" s="1458">
        <v>46003</v>
      </c>
      <c r="P339" s="742"/>
      <c r="Q339" s="731" t="s">
        <v>3765</v>
      </c>
      <c r="R339" s="1045">
        <v>46031</v>
      </c>
      <c r="S339" s="218" t="s">
        <v>11919</v>
      </c>
      <c r="T339" s="731" t="s">
        <v>5539</v>
      </c>
      <c r="U339" s="1045">
        <v>45701</v>
      </c>
      <c r="W339" s="731" t="s">
        <v>3748</v>
      </c>
      <c r="X339" s="1045">
        <v>46071</v>
      </c>
      <c r="Y339" s="218" t="s">
        <v>12164</v>
      </c>
    </row>
    <row r="340" spans="1:25" s="731" customFormat="1" ht="15" hidden="1" x14ac:dyDescent="0.25">
      <c r="A340" s="731" t="s">
        <v>8263</v>
      </c>
      <c r="D340" s="743" t="s">
        <v>39</v>
      </c>
      <c r="E340" s="744" t="s">
        <v>4810</v>
      </c>
      <c r="F340" s="722">
        <f t="shared" si="50"/>
        <v>46071</v>
      </c>
      <c r="G340" s="724" t="str">
        <f t="shared" si="49"/>
        <v>A</v>
      </c>
      <c r="H340" s="724" t="str">
        <f t="shared" si="60"/>
        <v>MR_DER-1573_26</v>
      </c>
      <c r="I340" s="745" t="str">
        <f t="shared" si="51"/>
        <v>ND</v>
      </c>
      <c r="J340" s="745" t="str">
        <f t="shared" si="61"/>
        <v>ND</v>
      </c>
      <c r="K340" s="742" t="s">
        <v>3730</v>
      </c>
      <c r="L340" s="1458">
        <v>45985</v>
      </c>
      <c r="M340" s="218" t="s">
        <v>11391</v>
      </c>
      <c r="N340" s="742" t="s">
        <v>5536</v>
      </c>
      <c r="O340" s="1458">
        <v>46003</v>
      </c>
      <c r="P340" s="742"/>
      <c r="Q340" s="731" t="s">
        <v>3765</v>
      </c>
      <c r="R340" s="1045">
        <v>46031</v>
      </c>
      <c r="S340" s="218" t="s">
        <v>11919</v>
      </c>
      <c r="T340" s="731" t="s">
        <v>5539</v>
      </c>
      <c r="U340" s="1045">
        <v>45701</v>
      </c>
      <c r="W340" s="731" t="s">
        <v>3748</v>
      </c>
      <c r="X340" s="1045">
        <v>46071</v>
      </c>
      <c r="Y340" s="218" t="s">
        <v>12164</v>
      </c>
    </row>
    <row r="341" spans="1:25" s="731" customFormat="1" ht="15" hidden="1" x14ac:dyDescent="0.25">
      <c r="A341" s="731" t="s">
        <v>8263</v>
      </c>
      <c r="D341" s="743" t="s">
        <v>39</v>
      </c>
      <c r="E341" s="744" t="s">
        <v>4811</v>
      </c>
      <c r="F341" s="722">
        <f t="shared" si="50"/>
        <v>46071</v>
      </c>
      <c r="G341" s="724" t="str">
        <f t="shared" si="49"/>
        <v>A</v>
      </c>
      <c r="H341" s="724" t="str">
        <f t="shared" si="60"/>
        <v>MR_DER-1573_26</v>
      </c>
      <c r="I341" s="745" t="str">
        <f t="shared" si="51"/>
        <v>ND</v>
      </c>
      <c r="J341" s="745" t="str">
        <f t="shared" si="61"/>
        <v>ND</v>
      </c>
      <c r="K341" s="742" t="s">
        <v>3730</v>
      </c>
      <c r="L341" s="1458">
        <v>45985</v>
      </c>
      <c r="M341" s="218" t="s">
        <v>11391</v>
      </c>
      <c r="N341" s="742" t="s">
        <v>5536</v>
      </c>
      <c r="O341" s="1458">
        <v>46003</v>
      </c>
      <c r="Q341" s="731" t="s">
        <v>3765</v>
      </c>
      <c r="R341" s="1045">
        <v>46031</v>
      </c>
      <c r="S341" s="218" t="s">
        <v>11919</v>
      </c>
      <c r="T341" s="731" t="s">
        <v>5539</v>
      </c>
      <c r="U341" s="1045">
        <v>45701</v>
      </c>
      <c r="W341" s="731" t="s">
        <v>3748</v>
      </c>
      <c r="X341" s="1045">
        <v>46071</v>
      </c>
      <c r="Y341" s="218" t="s">
        <v>12164</v>
      </c>
    </row>
    <row r="342" spans="1:25" s="731" customFormat="1" ht="15" hidden="1" x14ac:dyDescent="0.25">
      <c r="A342" s="731" t="s">
        <v>8263</v>
      </c>
      <c r="D342" s="743" t="s">
        <v>39</v>
      </c>
      <c r="E342" s="744" t="s">
        <v>4812</v>
      </c>
      <c r="F342" s="722">
        <f t="shared" si="50"/>
        <v>46071</v>
      </c>
      <c r="G342" s="724" t="str">
        <f t="shared" si="49"/>
        <v>A</v>
      </c>
      <c r="H342" s="724" t="str">
        <f t="shared" si="60"/>
        <v>MR_DER-1573_26</v>
      </c>
      <c r="I342" s="745" t="str">
        <f t="shared" si="51"/>
        <v>ND</v>
      </c>
      <c r="J342" s="745" t="str">
        <f t="shared" si="61"/>
        <v>ND</v>
      </c>
      <c r="K342" s="742" t="s">
        <v>3730</v>
      </c>
      <c r="L342" s="1458">
        <v>45985</v>
      </c>
      <c r="M342" s="218" t="s">
        <v>11391</v>
      </c>
      <c r="N342" s="742" t="s">
        <v>5536</v>
      </c>
      <c r="O342" s="1458">
        <v>46003</v>
      </c>
      <c r="Q342" s="731" t="s">
        <v>3765</v>
      </c>
      <c r="R342" s="1045">
        <v>46031</v>
      </c>
      <c r="S342" s="218" t="s">
        <v>11919</v>
      </c>
      <c r="T342" s="731" t="s">
        <v>5539</v>
      </c>
      <c r="U342" s="1045">
        <v>45701</v>
      </c>
      <c r="W342" s="731" t="s">
        <v>3748</v>
      </c>
      <c r="X342" s="1045">
        <v>46071</v>
      </c>
      <c r="Y342" s="218" t="s">
        <v>12164</v>
      </c>
    </row>
    <row r="343" spans="1:25" s="731" customFormat="1" ht="15" hidden="1" x14ac:dyDescent="0.25">
      <c r="A343" s="731" t="s">
        <v>8263</v>
      </c>
      <c r="D343" s="743" t="s">
        <v>39</v>
      </c>
      <c r="E343" s="744" t="s">
        <v>4813</v>
      </c>
      <c r="F343" s="722">
        <f t="shared" si="50"/>
        <v>46071</v>
      </c>
      <c r="G343" s="724" t="str">
        <f t="shared" si="49"/>
        <v>A</v>
      </c>
      <c r="H343" s="724" t="str">
        <f t="shared" si="60"/>
        <v>MR_DER-1573_26</v>
      </c>
      <c r="I343" s="745" t="str">
        <f t="shared" si="51"/>
        <v>ND</v>
      </c>
      <c r="J343" s="745" t="str">
        <f t="shared" si="61"/>
        <v>ND</v>
      </c>
      <c r="K343" s="742" t="s">
        <v>3730</v>
      </c>
      <c r="L343" s="1458">
        <v>45985</v>
      </c>
      <c r="M343" s="218" t="s">
        <v>11391</v>
      </c>
      <c r="N343" s="742" t="s">
        <v>5536</v>
      </c>
      <c r="O343" s="1458">
        <v>46003</v>
      </c>
      <c r="Q343" s="731" t="s">
        <v>3765</v>
      </c>
      <c r="R343" s="1045">
        <v>46031</v>
      </c>
      <c r="S343" s="218" t="s">
        <v>11919</v>
      </c>
      <c r="T343" s="731" t="s">
        <v>5539</v>
      </c>
      <c r="U343" s="1045">
        <v>45701</v>
      </c>
      <c r="W343" s="731" t="s">
        <v>3748</v>
      </c>
      <c r="X343" s="1045">
        <v>46071</v>
      </c>
      <c r="Y343" s="218" t="s">
        <v>12164</v>
      </c>
    </row>
    <row r="344" spans="1:25" s="731" customFormat="1" ht="15" hidden="1" x14ac:dyDescent="0.25">
      <c r="A344" s="731" t="s">
        <v>8263</v>
      </c>
      <c r="D344" s="743" t="s">
        <v>39</v>
      </c>
      <c r="E344" s="744" t="s">
        <v>4814</v>
      </c>
      <c r="F344" s="722">
        <f t="shared" si="50"/>
        <v>46071</v>
      </c>
      <c r="G344" s="724" t="str">
        <f t="shared" si="49"/>
        <v>A</v>
      </c>
      <c r="H344" s="724" t="str">
        <f t="shared" si="60"/>
        <v>MR_DER-1573_26</v>
      </c>
      <c r="I344" s="745" t="str">
        <f t="shared" si="51"/>
        <v>ND</v>
      </c>
      <c r="J344" s="745" t="str">
        <f t="shared" si="61"/>
        <v>ND</v>
      </c>
      <c r="K344" s="742" t="s">
        <v>3730</v>
      </c>
      <c r="L344" s="1458">
        <v>45985</v>
      </c>
      <c r="M344" s="218" t="s">
        <v>11391</v>
      </c>
      <c r="N344" s="742" t="s">
        <v>5536</v>
      </c>
      <c r="O344" s="1458">
        <v>46003</v>
      </c>
      <c r="Q344" s="731" t="s">
        <v>3765</v>
      </c>
      <c r="R344" s="1045">
        <v>46031</v>
      </c>
      <c r="S344" s="218" t="s">
        <v>11919</v>
      </c>
      <c r="T344" s="731" t="s">
        <v>5539</v>
      </c>
      <c r="U344" s="1045">
        <v>45701</v>
      </c>
      <c r="W344" s="731" t="s">
        <v>3748</v>
      </c>
      <c r="X344" s="1045">
        <v>46071</v>
      </c>
      <c r="Y344" s="218" t="s">
        <v>12164</v>
      </c>
    </row>
    <row r="345" spans="1:25" s="731" customFormat="1" ht="15" hidden="1" x14ac:dyDescent="0.25">
      <c r="A345" s="731" t="s">
        <v>8263</v>
      </c>
      <c r="D345" s="743" t="s">
        <v>39</v>
      </c>
      <c r="E345" s="744" t="s">
        <v>4815</v>
      </c>
      <c r="F345" s="722">
        <f t="shared" si="50"/>
        <v>46071</v>
      </c>
      <c r="G345" s="724" t="str">
        <f t="shared" si="49"/>
        <v>A</v>
      </c>
      <c r="H345" s="724" t="str">
        <f t="shared" si="60"/>
        <v>MR_DER-1573_26</v>
      </c>
      <c r="I345" s="745" t="str">
        <f t="shared" si="51"/>
        <v>ND</v>
      </c>
      <c r="J345" s="745" t="str">
        <f t="shared" si="61"/>
        <v>ND</v>
      </c>
      <c r="K345" s="742" t="s">
        <v>3730</v>
      </c>
      <c r="L345" s="1458">
        <v>45985</v>
      </c>
      <c r="M345" s="218" t="s">
        <v>11391</v>
      </c>
      <c r="N345" s="742" t="s">
        <v>5536</v>
      </c>
      <c r="O345" s="1458">
        <v>46003</v>
      </c>
      <c r="Q345" s="731" t="s">
        <v>3765</v>
      </c>
      <c r="R345" s="1045">
        <v>46031</v>
      </c>
      <c r="S345" s="218" t="s">
        <v>11919</v>
      </c>
      <c r="T345" s="731" t="s">
        <v>5539</v>
      </c>
      <c r="U345" s="1045">
        <v>45701</v>
      </c>
      <c r="W345" s="731" t="s">
        <v>3748</v>
      </c>
      <c r="X345" s="1045">
        <v>46071</v>
      </c>
      <c r="Y345" s="218" t="s">
        <v>12164</v>
      </c>
    </row>
    <row r="346" spans="1:25" s="731" customFormat="1" ht="15" hidden="1" x14ac:dyDescent="0.25">
      <c r="A346" s="731" t="s">
        <v>8263</v>
      </c>
      <c r="D346" s="743" t="s">
        <v>39</v>
      </c>
      <c r="E346" s="744" t="s">
        <v>4816</v>
      </c>
      <c r="F346" s="722">
        <f t="shared" si="50"/>
        <v>46071</v>
      </c>
      <c r="G346" s="724" t="str">
        <f t="shared" ref="G346:G447" si="62">IF($F346="","",INDEX($K346:$FI346,1,MATCH($F346,$K346:$FI346,)-1))</f>
        <v>A</v>
      </c>
      <c r="H346" s="724" t="str">
        <f t="shared" si="60"/>
        <v>MR_DER-1573_26</v>
      </c>
      <c r="I346" s="745" t="str">
        <f t="shared" si="51"/>
        <v>ND</v>
      </c>
      <c r="J346" s="745" t="str">
        <f t="shared" si="61"/>
        <v>ND</v>
      </c>
      <c r="K346" s="742" t="s">
        <v>3730</v>
      </c>
      <c r="L346" s="1458">
        <v>45985</v>
      </c>
      <c r="M346" s="218" t="s">
        <v>11391</v>
      </c>
      <c r="N346" s="742" t="s">
        <v>5536</v>
      </c>
      <c r="O346" s="1458">
        <v>46003</v>
      </c>
      <c r="Q346" s="731" t="s">
        <v>3765</v>
      </c>
      <c r="R346" s="1045">
        <v>46031</v>
      </c>
      <c r="S346" s="218" t="s">
        <v>11919</v>
      </c>
      <c r="T346" s="731" t="s">
        <v>5539</v>
      </c>
      <c r="U346" s="1045">
        <v>45701</v>
      </c>
      <c r="W346" s="731" t="s">
        <v>3748</v>
      </c>
      <c r="X346" s="1045">
        <v>46071</v>
      </c>
      <c r="Y346" s="218" t="s">
        <v>12164</v>
      </c>
    </row>
    <row r="347" spans="1:25" s="731" customFormat="1" ht="15" hidden="1" x14ac:dyDescent="0.25">
      <c r="A347" s="731" t="s">
        <v>8263</v>
      </c>
      <c r="D347" s="743" t="s">
        <v>39</v>
      </c>
      <c r="E347" s="744" t="s">
        <v>4817</v>
      </c>
      <c r="F347" s="722">
        <f t="shared" si="50"/>
        <v>46071</v>
      </c>
      <c r="G347" s="724" t="str">
        <f t="shared" si="62"/>
        <v>A</v>
      </c>
      <c r="H347" s="724" t="str">
        <f t="shared" si="60"/>
        <v>MR_DER-1573_26</v>
      </c>
      <c r="I347" s="745" t="str">
        <f t="shared" si="51"/>
        <v>ND</v>
      </c>
      <c r="J347" s="745" t="str">
        <f t="shared" si="61"/>
        <v>ND</v>
      </c>
      <c r="K347" s="742" t="s">
        <v>3730</v>
      </c>
      <c r="L347" s="1458">
        <v>45985</v>
      </c>
      <c r="M347" s="218" t="s">
        <v>11391</v>
      </c>
      <c r="N347" s="742" t="s">
        <v>5536</v>
      </c>
      <c r="O347" s="1458">
        <v>46003</v>
      </c>
      <c r="Q347" s="731" t="s">
        <v>3765</v>
      </c>
      <c r="R347" s="1045">
        <v>46031</v>
      </c>
      <c r="S347" s="218" t="s">
        <v>11919</v>
      </c>
      <c r="T347" s="731" t="s">
        <v>5539</v>
      </c>
      <c r="U347" s="1045">
        <v>45701</v>
      </c>
      <c r="W347" s="731" t="s">
        <v>3748</v>
      </c>
      <c r="X347" s="1045">
        <v>46071</v>
      </c>
      <c r="Y347" s="218" t="s">
        <v>12164</v>
      </c>
    </row>
    <row r="348" spans="1:25" s="731" customFormat="1" ht="15" hidden="1" x14ac:dyDescent="0.25">
      <c r="A348" s="731" t="s">
        <v>8263</v>
      </c>
      <c r="D348" s="743" t="s">
        <v>39</v>
      </c>
      <c r="E348" s="744" t="s">
        <v>4818</v>
      </c>
      <c r="F348" s="722">
        <f t="shared" si="50"/>
        <v>46071</v>
      </c>
      <c r="G348" s="724" t="str">
        <f t="shared" si="62"/>
        <v>A</v>
      </c>
      <c r="H348" s="724" t="str">
        <f t="shared" si="60"/>
        <v>MR_DER-1573_26</v>
      </c>
      <c r="I348" s="745" t="str">
        <f t="shared" si="51"/>
        <v>ND</v>
      </c>
      <c r="J348" s="745" t="str">
        <f t="shared" si="61"/>
        <v>ND</v>
      </c>
      <c r="K348" s="742" t="s">
        <v>3730</v>
      </c>
      <c r="L348" s="1458">
        <v>45985</v>
      </c>
      <c r="M348" s="218" t="s">
        <v>11391</v>
      </c>
      <c r="N348" s="742" t="s">
        <v>5536</v>
      </c>
      <c r="O348" s="1458">
        <v>46003</v>
      </c>
      <c r="Q348" s="731" t="s">
        <v>3765</v>
      </c>
      <c r="R348" s="1045">
        <v>46031</v>
      </c>
      <c r="S348" s="218" t="s">
        <v>11919</v>
      </c>
      <c r="T348" s="731" t="s">
        <v>5539</v>
      </c>
      <c r="U348" s="1045">
        <v>45701</v>
      </c>
      <c r="W348" s="731" t="s">
        <v>3748</v>
      </c>
      <c r="X348" s="1045">
        <v>46071</v>
      </c>
      <c r="Y348" s="218" t="s">
        <v>12164</v>
      </c>
    </row>
    <row r="349" spans="1:25" s="731" customFormat="1" ht="15" hidden="1" x14ac:dyDescent="0.25">
      <c r="A349" s="731" t="s">
        <v>8263</v>
      </c>
      <c r="D349" s="743" t="s">
        <v>39</v>
      </c>
      <c r="E349" s="744" t="s">
        <v>4819</v>
      </c>
      <c r="F349" s="722">
        <f t="shared" si="50"/>
        <v>46071</v>
      </c>
      <c r="G349" s="724" t="str">
        <f t="shared" si="62"/>
        <v>A</v>
      </c>
      <c r="H349" s="724" t="str">
        <f t="shared" si="60"/>
        <v>MR_DER-1573_26</v>
      </c>
      <c r="I349" s="745" t="str">
        <f t="shared" si="51"/>
        <v>ND</v>
      </c>
      <c r="J349" s="745" t="str">
        <f t="shared" si="61"/>
        <v>ND</v>
      </c>
      <c r="K349" s="742" t="s">
        <v>3730</v>
      </c>
      <c r="L349" s="1458">
        <v>45985</v>
      </c>
      <c r="M349" s="218" t="s">
        <v>11391</v>
      </c>
      <c r="N349" s="742" t="s">
        <v>5536</v>
      </c>
      <c r="O349" s="1458">
        <v>46003</v>
      </c>
      <c r="Q349" s="731" t="s">
        <v>3765</v>
      </c>
      <c r="R349" s="1045">
        <v>46031</v>
      </c>
      <c r="S349" s="218" t="s">
        <v>11919</v>
      </c>
      <c r="T349" s="731" t="s">
        <v>5539</v>
      </c>
      <c r="U349" s="1045">
        <v>45701</v>
      </c>
      <c r="W349" s="731" t="s">
        <v>3748</v>
      </c>
      <c r="X349" s="1045">
        <v>46071</v>
      </c>
      <c r="Y349" s="218" t="s">
        <v>12164</v>
      </c>
    </row>
    <row r="350" spans="1:25" s="731" customFormat="1" ht="15" hidden="1" x14ac:dyDescent="0.25">
      <c r="A350" s="731" t="s">
        <v>8263</v>
      </c>
      <c r="D350" s="743" t="s">
        <v>39</v>
      </c>
      <c r="E350" s="744" t="s">
        <v>4820</v>
      </c>
      <c r="F350" s="722">
        <f t="shared" si="50"/>
        <v>46071</v>
      </c>
      <c r="G350" s="724" t="str">
        <f t="shared" si="62"/>
        <v>A</v>
      </c>
      <c r="H350" s="724" t="str">
        <f t="shared" si="60"/>
        <v>MR_DER-1573_26</v>
      </c>
      <c r="I350" s="745" t="str">
        <f t="shared" si="51"/>
        <v>ND</v>
      </c>
      <c r="J350" s="745" t="str">
        <f t="shared" si="61"/>
        <v>ND</v>
      </c>
      <c r="K350" s="742" t="s">
        <v>3730</v>
      </c>
      <c r="L350" s="1458">
        <v>45985</v>
      </c>
      <c r="M350" s="218" t="s">
        <v>11391</v>
      </c>
      <c r="N350" s="742" t="s">
        <v>5536</v>
      </c>
      <c r="O350" s="1458">
        <v>46003</v>
      </c>
      <c r="Q350" s="731" t="s">
        <v>3765</v>
      </c>
      <c r="R350" s="1045">
        <v>46031</v>
      </c>
      <c r="S350" s="218" t="s">
        <v>11919</v>
      </c>
      <c r="T350" s="731" t="s">
        <v>5539</v>
      </c>
      <c r="U350" s="1045">
        <v>45701</v>
      </c>
      <c r="W350" s="731" t="s">
        <v>3748</v>
      </c>
      <c r="X350" s="1045">
        <v>46071</v>
      </c>
      <c r="Y350" s="218" t="s">
        <v>12164</v>
      </c>
    </row>
    <row r="351" spans="1:25" s="731" customFormat="1" ht="15" hidden="1" x14ac:dyDescent="0.25">
      <c r="A351" s="731" t="s">
        <v>8263</v>
      </c>
      <c r="B351" s="742"/>
      <c r="C351" s="742"/>
      <c r="D351" s="743" t="s">
        <v>39</v>
      </c>
      <c r="E351" s="744" t="s">
        <v>4821</v>
      </c>
      <c r="F351" s="722">
        <f t="shared" si="50"/>
        <v>46071</v>
      </c>
      <c r="G351" s="724" t="str">
        <f t="shared" si="62"/>
        <v>A</v>
      </c>
      <c r="H351" s="724" t="str">
        <f t="shared" si="60"/>
        <v>MR_DER-1573_26</v>
      </c>
      <c r="I351" s="745" t="str">
        <f t="shared" si="51"/>
        <v>ND</v>
      </c>
      <c r="J351" s="745" t="str">
        <f t="shared" si="61"/>
        <v>ND</v>
      </c>
      <c r="K351" s="742" t="s">
        <v>3730</v>
      </c>
      <c r="L351" s="1458">
        <v>45985</v>
      </c>
      <c r="M351" s="218" t="s">
        <v>11391</v>
      </c>
      <c r="N351" s="742" t="s">
        <v>5536</v>
      </c>
      <c r="O351" s="1458">
        <v>46003</v>
      </c>
      <c r="Q351" s="731" t="s">
        <v>3765</v>
      </c>
      <c r="R351" s="1045">
        <v>46031</v>
      </c>
      <c r="S351" s="218" t="s">
        <v>11919</v>
      </c>
      <c r="T351" s="731" t="s">
        <v>5539</v>
      </c>
      <c r="U351" s="1045">
        <v>45701</v>
      </c>
      <c r="W351" s="731" t="s">
        <v>3748</v>
      </c>
      <c r="X351" s="1045">
        <v>46071</v>
      </c>
      <c r="Y351" s="218" t="s">
        <v>12164</v>
      </c>
    </row>
    <row r="352" spans="1:25" s="731" customFormat="1" ht="15" hidden="1" x14ac:dyDescent="0.25">
      <c r="A352" s="731" t="s">
        <v>8263</v>
      </c>
      <c r="B352" s="742"/>
      <c r="C352" s="742"/>
      <c r="D352" s="743" t="s">
        <v>39</v>
      </c>
      <c r="E352" s="744" t="s">
        <v>4822</v>
      </c>
      <c r="F352" s="722">
        <f t="shared" si="50"/>
        <v>46071</v>
      </c>
      <c r="G352" s="724" t="str">
        <f t="shared" si="62"/>
        <v>A</v>
      </c>
      <c r="H352" s="724" t="str">
        <f t="shared" si="60"/>
        <v>MR_DER-1573_26</v>
      </c>
      <c r="I352" s="745" t="str">
        <f t="shared" si="51"/>
        <v>ND</v>
      </c>
      <c r="J352" s="745" t="str">
        <f t="shared" si="61"/>
        <v>ND</v>
      </c>
      <c r="K352" s="742" t="s">
        <v>3730</v>
      </c>
      <c r="L352" s="1458">
        <v>45985</v>
      </c>
      <c r="M352" s="218" t="s">
        <v>11391</v>
      </c>
      <c r="N352" s="742" t="s">
        <v>5536</v>
      </c>
      <c r="O352" s="1458">
        <v>46003</v>
      </c>
      <c r="Q352" s="731" t="s">
        <v>3765</v>
      </c>
      <c r="R352" s="1045">
        <v>46031</v>
      </c>
      <c r="S352" s="218" t="s">
        <v>11919</v>
      </c>
      <c r="T352" s="731" t="s">
        <v>5539</v>
      </c>
      <c r="U352" s="1045">
        <v>45701</v>
      </c>
      <c r="W352" s="731" t="s">
        <v>3748</v>
      </c>
      <c r="X352" s="1045">
        <v>46071</v>
      </c>
      <c r="Y352" s="218" t="s">
        <v>12164</v>
      </c>
    </row>
    <row r="353" spans="1:25" s="731" customFormat="1" ht="15" hidden="1" x14ac:dyDescent="0.25">
      <c r="A353" s="731" t="s">
        <v>8263</v>
      </c>
      <c r="B353" s="742"/>
      <c r="C353" s="742"/>
      <c r="D353" s="743" t="s">
        <v>39</v>
      </c>
      <c r="E353" s="744" t="s">
        <v>4823</v>
      </c>
      <c r="F353" s="722">
        <f t="shared" si="50"/>
        <v>46071</v>
      </c>
      <c r="G353" s="724" t="str">
        <f t="shared" si="62"/>
        <v>A</v>
      </c>
      <c r="H353" s="724" t="str">
        <f t="shared" si="60"/>
        <v>MR_DER-1573_26</v>
      </c>
      <c r="I353" s="745" t="str">
        <f t="shared" si="51"/>
        <v>ND</v>
      </c>
      <c r="J353" s="745" t="str">
        <f t="shared" si="61"/>
        <v>ND</v>
      </c>
      <c r="K353" s="742" t="s">
        <v>3730</v>
      </c>
      <c r="L353" s="1458">
        <v>45985</v>
      </c>
      <c r="M353" s="218" t="s">
        <v>11391</v>
      </c>
      <c r="N353" s="742" t="s">
        <v>5536</v>
      </c>
      <c r="O353" s="1458">
        <v>46003</v>
      </c>
      <c r="Q353" s="731" t="s">
        <v>3765</v>
      </c>
      <c r="R353" s="1045">
        <v>46031</v>
      </c>
      <c r="S353" s="218" t="s">
        <v>11919</v>
      </c>
      <c r="T353" s="731" t="s">
        <v>5539</v>
      </c>
      <c r="U353" s="1045">
        <v>45701</v>
      </c>
      <c r="W353" s="731" t="s">
        <v>3748</v>
      </c>
      <c r="X353" s="1045">
        <v>46071</v>
      </c>
      <c r="Y353" s="218" t="s">
        <v>12164</v>
      </c>
    </row>
    <row r="354" spans="1:25" s="731" customFormat="1" ht="15" hidden="1" x14ac:dyDescent="0.25">
      <c r="A354" s="731" t="s">
        <v>8263</v>
      </c>
      <c r="B354" s="742"/>
      <c r="C354" s="742"/>
      <c r="D354" s="743" t="s">
        <v>39</v>
      </c>
      <c r="E354" s="744" t="s">
        <v>4824</v>
      </c>
      <c r="F354" s="722">
        <f t="shared" si="50"/>
        <v>46071</v>
      </c>
      <c r="G354" s="724" t="str">
        <f t="shared" si="62"/>
        <v>A</v>
      </c>
      <c r="H354" s="724" t="str">
        <f t="shared" si="60"/>
        <v>MR_DER-1573_26</v>
      </c>
      <c r="I354" s="745" t="str">
        <f t="shared" si="51"/>
        <v>ND</v>
      </c>
      <c r="J354" s="745" t="str">
        <f t="shared" si="61"/>
        <v>ND</v>
      </c>
      <c r="K354" s="742" t="s">
        <v>3730</v>
      </c>
      <c r="L354" s="1458">
        <v>45985</v>
      </c>
      <c r="M354" s="218" t="s">
        <v>11391</v>
      </c>
      <c r="N354" s="742" t="s">
        <v>5536</v>
      </c>
      <c r="O354" s="1458">
        <v>46003</v>
      </c>
      <c r="Q354" s="731" t="s">
        <v>3765</v>
      </c>
      <c r="R354" s="1045">
        <v>46031</v>
      </c>
      <c r="S354" s="218" t="s">
        <v>11919</v>
      </c>
      <c r="T354" s="731" t="s">
        <v>5539</v>
      </c>
      <c r="U354" s="1045">
        <v>45701</v>
      </c>
      <c r="W354" s="731" t="s">
        <v>3748</v>
      </c>
      <c r="X354" s="1045">
        <v>46071</v>
      </c>
      <c r="Y354" s="218" t="s">
        <v>12164</v>
      </c>
    </row>
    <row r="355" spans="1:25" s="731" customFormat="1" ht="15" hidden="1" x14ac:dyDescent="0.25">
      <c r="A355" s="731" t="s">
        <v>8263</v>
      </c>
      <c r="B355" s="742"/>
      <c r="C355" s="742"/>
      <c r="D355" s="743" t="s">
        <v>39</v>
      </c>
      <c r="E355" s="744" t="s">
        <v>4825</v>
      </c>
      <c r="F355" s="722">
        <f t="shared" si="50"/>
        <v>46071</v>
      </c>
      <c r="G355" s="724" t="str">
        <f t="shared" si="62"/>
        <v>A</v>
      </c>
      <c r="H355" s="724" t="str">
        <f t="shared" si="60"/>
        <v>MR_DER-1573_26</v>
      </c>
      <c r="I355" s="745" t="str">
        <f t="shared" si="51"/>
        <v>ND</v>
      </c>
      <c r="J355" s="745" t="str">
        <f t="shared" si="61"/>
        <v>ND</v>
      </c>
      <c r="K355" s="742" t="s">
        <v>3730</v>
      </c>
      <c r="L355" s="1458">
        <v>45985</v>
      </c>
      <c r="M355" s="218" t="s">
        <v>11391</v>
      </c>
      <c r="N355" s="742" t="s">
        <v>5536</v>
      </c>
      <c r="O355" s="1458">
        <v>46003</v>
      </c>
      <c r="Q355" s="731" t="s">
        <v>3765</v>
      </c>
      <c r="R355" s="1045">
        <v>46031</v>
      </c>
      <c r="S355" s="218" t="s">
        <v>11919</v>
      </c>
      <c r="T355" s="731" t="s">
        <v>5539</v>
      </c>
      <c r="U355" s="1045">
        <v>45701</v>
      </c>
      <c r="W355" s="731" t="s">
        <v>3748</v>
      </c>
      <c r="X355" s="1045">
        <v>46071</v>
      </c>
      <c r="Y355" s="218" t="s">
        <v>12164</v>
      </c>
    </row>
    <row r="356" spans="1:25" s="731" customFormat="1" ht="15" hidden="1" x14ac:dyDescent="0.25">
      <c r="A356" s="731" t="s">
        <v>8263</v>
      </c>
      <c r="B356" s="742"/>
      <c r="C356" s="742"/>
      <c r="D356" s="743" t="s">
        <v>39</v>
      </c>
      <c r="E356" s="744" t="s">
        <v>4826</v>
      </c>
      <c r="F356" s="722">
        <f t="shared" si="50"/>
        <v>46071</v>
      </c>
      <c r="G356" s="724" t="str">
        <f t="shared" si="62"/>
        <v>A</v>
      </c>
      <c r="H356" s="724" t="str">
        <f t="shared" si="60"/>
        <v>MR_DER-1573_26</v>
      </c>
      <c r="I356" s="745" t="str">
        <f t="shared" si="51"/>
        <v>ND</v>
      </c>
      <c r="J356" s="745" t="str">
        <f t="shared" si="61"/>
        <v>ND</v>
      </c>
      <c r="K356" s="742" t="s">
        <v>3730</v>
      </c>
      <c r="L356" s="1458">
        <v>45985</v>
      </c>
      <c r="M356" s="218" t="s">
        <v>11391</v>
      </c>
      <c r="N356" s="742" t="s">
        <v>5536</v>
      </c>
      <c r="O356" s="1458">
        <v>46003</v>
      </c>
      <c r="Q356" s="731" t="s">
        <v>3765</v>
      </c>
      <c r="R356" s="1045">
        <v>46031</v>
      </c>
      <c r="S356" s="218" t="s">
        <v>11919</v>
      </c>
      <c r="T356" s="731" t="s">
        <v>5539</v>
      </c>
      <c r="U356" s="1045">
        <v>45701</v>
      </c>
      <c r="W356" s="731" t="s">
        <v>3748</v>
      </c>
      <c r="X356" s="1045">
        <v>46071</v>
      </c>
      <c r="Y356" s="218" t="s">
        <v>12164</v>
      </c>
    </row>
    <row r="357" spans="1:25" s="731" customFormat="1" ht="15" hidden="1" x14ac:dyDescent="0.25">
      <c r="A357" s="731" t="s">
        <v>8263</v>
      </c>
      <c r="B357" s="742"/>
      <c r="C357" s="742"/>
      <c r="D357" s="743" t="s">
        <v>39</v>
      </c>
      <c r="E357" s="744" t="s">
        <v>4827</v>
      </c>
      <c r="F357" s="722">
        <f t="shared" si="50"/>
        <v>46071</v>
      </c>
      <c r="G357" s="724" t="str">
        <f t="shared" si="62"/>
        <v>A</v>
      </c>
      <c r="H357" s="724" t="str">
        <f t="shared" si="60"/>
        <v>MR_DER-1573_26</v>
      </c>
      <c r="I357" s="745" t="str">
        <f t="shared" si="51"/>
        <v>ND</v>
      </c>
      <c r="J357" s="745" t="str">
        <f t="shared" si="61"/>
        <v>ND</v>
      </c>
      <c r="K357" s="742" t="s">
        <v>3730</v>
      </c>
      <c r="L357" s="1458">
        <v>45985</v>
      </c>
      <c r="M357" s="218" t="s">
        <v>11391</v>
      </c>
      <c r="N357" s="742" t="s">
        <v>5536</v>
      </c>
      <c r="O357" s="1458">
        <v>46003</v>
      </c>
      <c r="P357" s="742"/>
      <c r="Q357" s="731" t="s">
        <v>3765</v>
      </c>
      <c r="R357" s="1045">
        <v>46031</v>
      </c>
      <c r="S357" s="218" t="s">
        <v>11919</v>
      </c>
      <c r="T357" s="731" t="s">
        <v>5539</v>
      </c>
      <c r="U357" s="1045">
        <v>45701</v>
      </c>
      <c r="W357" s="731" t="s">
        <v>3748</v>
      </c>
      <c r="X357" s="1045">
        <v>46071</v>
      </c>
      <c r="Y357" s="218" t="s">
        <v>12164</v>
      </c>
    </row>
    <row r="358" spans="1:25" s="731" customFormat="1" ht="15" hidden="1" x14ac:dyDescent="0.25">
      <c r="A358" s="731" t="s">
        <v>8263</v>
      </c>
      <c r="B358" s="742"/>
      <c r="C358" s="742"/>
      <c r="D358" s="743" t="s">
        <v>39</v>
      </c>
      <c r="E358" s="744" t="s">
        <v>4828</v>
      </c>
      <c r="F358" s="722">
        <f>IF(L358&lt;&gt;0,MAX(L358,R358,X358,AD358),"NE")</f>
        <v>46071</v>
      </c>
      <c r="G358" s="724" t="str">
        <f t="shared" si="62"/>
        <v>A</v>
      </c>
      <c r="H358" s="724" t="str">
        <f t="shared" si="60"/>
        <v>MR_DER-1573_26</v>
      </c>
      <c r="I358" s="745" t="str">
        <f>IF(F358="NE",F358,IF(INDEX(K358:CP358,,MATCH(F358,K358:CP358,0)+3)&lt;&gt;0,INDEX(K358:CP358,,MATCH(F358,K358:CP358,0)+3),"ND"))</f>
        <v>ND</v>
      </c>
      <c r="J358" s="745" t="str">
        <f t="shared" si="61"/>
        <v>ND</v>
      </c>
      <c r="K358" s="742" t="s">
        <v>3730</v>
      </c>
      <c r="L358" s="1458">
        <v>45985</v>
      </c>
      <c r="M358" s="218" t="s">
        <v>11391</v>
      </c>
      <c r="N358" s="742" t="s">
        <v>5536</v>
      </c>
      <c r="O358" s="1458">
        <v>46003</v>
      </c>
      <c r="P358" s="742"/>
      <c r="Q358" s="731" t="s">
        <v>3765</v>
      </c>
      <c r="R358" s="1045">
        <v>46031</v>
      </c>
      <c r="S358" s="218" t="s">
        <v>11919</v>
      </c>
      <c r="T358" s="731" t="s">
        <v>5539</v>
      </c>
      <c r="U358" s="1045">
        <v>45701</v>
      </c>
      <c r="W358" s="731" t="s">
        <v>3748</v>
      </c>
      <c r="X358" s="1045">
        <v>46071</v>
      </c>
      <c r="Y358" s="218" t="s">
        <v>12164</v>
      </c>
    </row>
    <row r="359" spans="1:25" s="731" customFormat="1" ht="15" hidden="1" x14ac:dyDescent="0.25">
      <c r="A359" s="731" t="s">
        <v>8263</v>
      </c>
      <c r="B359" s="742"/>
      <c r="C359" s="742"/>
      <c r="D359" s="743" t="s">
        <v>39</v>
      </c>
      <c r="E359" s="744" t="s">
        <v>4829</v>
      </c>
      <c r="F359" s="722">
        <f>IF(L359&lt;&gt;0,MAX(L359,R359,X359,AD359),"NE")</f>
        <v>46071</v>
      </c>
      <c r="G359" s="724" t="str">
        <f t="shared" si="62"/>
        <v>A</v>
      </c>
      <c r="H359" s="724" t="str">
        <f t="shared" si="60"/>
        <v>MR_DER-1573_26</v>
      </c>
      <c r="I359" s="745" t="str">
        <f>IF(F359="NE",F359,IF(INDEX(K359:CP359,,MATCH(F359,K359:CP359,0)+3)&lt;&gt;0,INDEX(K359:CP359,,MATCH(F359,K359:CP359,0)+3),"ND"))</f>
        <v>ND</v>
      </c>
      <c r="J359" s="745" t="str">
        <f t="shared" si="61"/>
        <v>ND</v>
      </c>
      <c r="K359" s="742" t="s">
        <v>3730</v>
      </c>
      <c r="L359" s="1458">
        <v>45985</v>
      </c>
      <c r="M359" s="218" t="s">
        <v>11391</v>
      </c>
      <c r="N359" s="742" t="s">
        <v>5536</v>
      </c>
      <c r="O359" s="1458">
        <v>46003</v>
      </c>
      <c r="P359" s="742"/>
      <c r="Q359" s="731" t="s">
        <v>3765</v>
      </c>
      <c r="R359" s="1045">
        <v>46031</v>
      </c>
      <c r="S359" s="218" t="s">
        <v>11919</v>
      </c>
      <c r="T359" s="731" t="s">
        <v>5539</v>
      </c>
      <c r="U359" s="1045">
        <v>45701</v>
      </c>
      <c r="W359" s="731" t="s">
        <v>3748</v>
      </c>
      <c r="X359" s="1045">
        <v>46071</v>
      </c>
      <c r="Y359" s="218" t="s">
        <v>12164</v>
      </c>
    </row>
    <row r="360" spans="1:25" s="731" customFormat="1" ht="15" hidden="1" x14ac:dyDescent="0.25">
      <c r="A360" s="731" t="s">
        <v>8263</v>
      </c>
      <c r="B360" s="742"/>
      <c r="C360" s="742"/>
      <c r="D360" s="743" t="s">
        <v>39</v>
      </c>
      <c r="E360" s="744" t="s">
        <v>4830</v>
      </c>
      <c r="F360" s="722">
        <f>IF(L360&lt;&gt;0,MAX(L360,R360,X360,AD360),"NE")</f>
        <v>46071</v>
      </c>
      <c r="G360" s="724" t="str">
        <f t="shared" si="62"/>
        <v>A</v>
      </c>
      <c r="H360" s="724" t="str">
        <f t="shared" si="60"/>
        <v>MR_DER-1573_26</v>
      </c>
      <c r="I360" s="745" t="str">
        <f>IF(F360="NE",F360,IF(INDEX(K360:CP360,,MATCH(F360,K360:CP360,0)+3)&lt;&gt;0,INDEX(K360:CP360,,MATCH(F360,K360:CP360,0)+3),"ND"))</f>
        <v>ND</v>
      </c>
      <c r="J360" s="745" t="str">
        <f t="shared" si="61"/>
        <v>ND</v>
      </c>
      <c r="K360" s="742" t="s">
        <v>3730</v>
      </c>
      <c r="L360" s="1458">
        <v>45985</v>
      </c>
      <c r="M360" s="218" t="s">
        <v>11391</v>
      </c>
      <c r="N360" s="742" t="s">
        <v>5536</v>
      </c>
      <c r="O360" s="1458">
        <v>46003</v>
      </c>
      <c r="P360" s="742"/>
      <c r="Q360" s="731" t="s">
        <v>3765</v>
      </c>
      <c r="R360" s="1045">
        <v>46031</v>
      </c>
      <c r="S360" s="218" t="s">
        <v>11919</v>
      </c>
      <c r="T360" s="731" t="s">
        <v>5539</v>
      </c>
      <c r="U360" s="1045">
        <v>45701</v>
      </c>
      <c r="W360" s="731" t="s">
        <v>3748</v>
      </c>
      <c r="X360" s="1045">
        <v>46071</v>
      </c>
      <c r="Y360" s="218" t="s">
        <v>12164</v>
      </c>
    </row>
    <row r="361" spans="1:25" s="731" customFormat="1" ht="15" hidden="1" x14ac:dyDescent="0.25">
      <c r="A361" s="731" t="s">
        <v>8263</v>
      </c>
      <c r="B361" s="742"/>
      <c r="C361" s="742"/>
      <c r="D361" s="743" t="s">
        <v>39</v>
      </c>
      <c r="E361" s="744" t="s">
        <v>4831</v>
      </c>
      <c r="F361" s="722">
        <f>IF(L361&lt;&gt;0,MAX(L361,R361,X361,AD361),"NE")</f>
        <v>46071</v>
      </c>
      <c r="G361" s="724" t="str">
        <f t="shared" si="62"/>
        <v>A</v>
      </c>
      <c r="H361" s="724" t="str">
        <f t="shared" si="60"/>
        <v>MR_DER-1573_26</v>
      </c>
      <c r="I361" s="745" t="str">
        <f>IF(F361="NE",F361,IF(INDEX(K361:CP361,,MATCH(F361,K361:CP361,0)+3)&lt;&gt;0,INDEX(K361:CP361,,MATCH(F361,K361:CP361,0)+3),"ND"))</f>
        <v>ND</v>
      </c>
      <c r="J361" s="745" t="str">
        <f t="shared" si="61"/>
        <v>ND</v>
      </c>
      <c r="K361" s="742" t="s">
        <v>3730</v>
      </c>
      <c r="L361" s="1458">
        <v>45985</v>
      </c>
      <c r="M361" s="218" t="s">
        <v>11391</v>
      </c>
      <c r="N361" s="742" t="s">
        <v>5536</v>
      </c>
      <c r="O361" s="1458">
        <v>46003</v>
      </c>
      <c r="P361" s="742"/>
      <c r="Q361" s="731" t="s">
        <v>3765</v>
      </c>
      <c r="R361" s="1045">
        <v>46031</v>
      </c>
      <c r="S361" s="218" t="s">
        <v>11919</v>
      </c>
      <c r="T361" s="731" t="s">
        <v>5539</v>
      </c>
      <c r="U361" s="1045">
        <v>45701</v>
      </c>
      <c r="W361" s="731" t="s">
        <v>3748</v>
      </c>
      <c r="X361" s="1045">
        <v>46071</v>
      </c>
      <c r="Y361" s="218" t="s">
        <v>12164</v>
      </c>
    </row>
    <row r="362" spans="1:25" s="731" customFormat="1" ht="15" hidden="1" x14ac:dyDescent="0.25">
      <c r="A362" s="731" t="s">
        <v>8263</v>
      </c>
      <c r="B362" s="742"/>
      <c r="C362" s="742"/>
      <c r="D362" s="743" t="s">
        <v>39</v>
      </c>
      <c r="E362" s="744" t="s">
        <v>4832</v>
      </c>
      <c r="F362" s="722">
        <f>IF(L362&lt;&gt;0,MAX(L362,R362,X362,AD362),"NE")</f>
        <v>46071</v>
      </c>
      <c r="G362" s="724" t="str">
        <f t="shared" si="62"/>
        <v>A</v>
      </c>
      <c r="H362" s="724" t="str">
        <f t="shared" si="60"/>
        <v>MR_DER-1573_26</v>
      </c>
      <c r="I362" s="745" t="str">
        <f>IF(F362="NE",F362,IF(INDEX(K362:CP362,,MATCH(F362,K362:CP362,0)+3)&lt;&gt;0,INDEX(K362:CP362,,MATCH(F362,K362:CP362,0)+3),"ND"))</f>
        <v>ND</v>
      </c>
      <c r="J362" s="745" t="str">
        <f t="shared" si="61"/>
        <v>ND</v>
      </c>
      <c r="K362" s="742" t="s">
        <v>3730</v>
      </c>
      <c r="L362" s="1458">
        <v>45985</v>
      </c>
      <c r="M362" s="218" t="s">
        <v>11391</v>
      </c>
      <c r="N362" s="742" t="s">
        <v>5536</v>
      </c>
      <c r="O362" s="1458">
        <v>46003</v>
      </c>
      <c r="P362" s="742"/>
      <c r="Q362" s="731" t="s">
        <v>3765</v>
      </c>
      <c r="R362" s="1045">
        <v>46031</v>
      </c>
      <c r="S362" s="218" t="s">
        <v>11919</v>
      </c>
      <c r="T362" s="731" t="s">
        <v>5539</v>
      </c>
      <c r="U362" s="1045">
        <v>45701</v>
      </c>
      <c r="W362" s="731" t="s">
        <v>3748</v>
      </c>
      <c r="X362" s="1045">
        <v>46071</v>
      </c>
      <c r="Y362" s="218" t="s">
        <v>12164</v>
      </c>
    </row>
    <row r="363" spans="1:25" s="842" customFormat="1" ht="15" hidden="1" x14ac:dyDescent="0.25">
      <c r="A363" s="842" t="s">
        <v>12321</v>
      </c>
      <c r="B363" s="1218"/>
      <c r="C363" s="1218"/>
      <c r="D363" s="1215" t="s">
        <v>11393</v>
      </c>
      <c r="E363" s="1216" t="s">
        <v>11913</v>
      </c>
      <c r="F363" s="760">
        <f t="shared" ref="F363:F368" si="63">IF(L363&lt;&gt;0,MAX(L363,R363,X363,AD363),"NE")</f>
        <v>46031</v>
      </c>
      <c r="G363" s="761" t="str">
        <f t="shared" si="62"/>
        <v>A2</v>
      </c>
      <c r="H363" s="761" t="str">
        <f t="shared" si="60"/>
        <v>MR_DER-1494_25</v>
      </c>
      <c r="I363" s="746">
        <f t="shared" ref="I363:I368" si="64">IF(F363="NE",F363,IF(INDEX(K363:CP363,,MATCH(F363,K363:CP363,0)+3)&lt;&gt;0,INDEX(K363:CP363,,MATCH(F363,K363:CP363,0)+3),"ND"))</f>
        <v>46073</v>
      </c>
      <c r="J363" s="746" t="str">
        <f t="shared" ref="J363:J368" si="65">IF(G363="NE",G363,IF(INDEX(K363:CQ363,,MATCH(G363,K363:CQ363,0)+3)&lt;&gt;0,INDEX(K363:CQ363,,MATCH(G363,K363:CQ363,0)+3),"ND"))</f>
        <v>APROVADO COM RESSALVAS</v>
      </c>
      <c r="K363" s="1218" t="s">
        <v>3730</v>
      </c>
      <c r="L363" s="1219">
        <v>45985</v>
      </c>
      <c r="M363" s="23" t="s">
        <v>11392</v>
      </c>
      <c r="N363" s="1218" t="s">
        <v>5536</v>
      </c>
      <c r="O363" s="1219">
        <v>46003</v>
      </c>
      <c r="P363" s="1218"/>
      <c r="Q363" s="842" t="s">
        <v>3765</v>
      </c>
      <c r="R363" s="1119">
        <v>46031</v>
      </c>
      <c r="S363" s="23" t="s">
        <v>11919</v>
      </c>
      <c r="T363" s="842" t="s">
        <v>5537</v>
      </c>
      <c r="U363" s="1119">
        <v>46073</v>
      </c>
    </row>
    <row r="364" spans="1:25" s="842" customFormat="1" ht="15" hidden="1" x14ac:dyDescent="0.25">
      <c r="A364" s="842" t="s">
        <v>12321</v>
      </c>
      <c r="B364" s="1218"/>
      <c r="C364" s="1218"/>
      <c r="D364" s="1215" t="s">
        <v>11393</v>
      </c>
      <c r="E364" s="1216" t="s">
        <v>11914</v>
      </c>
      <c r="F364" s="760">
        <f t="shared" si="63"/>
        <v>46031</v>
      </c>
      <c r="G364" s="761" t="str">
        <f t="shared" si="62"/>
        <v>A2</v>
      </c>
      <c r="H364" s="761" t="str">
        <f t="shared" si="60"/>
        <v>MR_DER-1494_25</v>
      </c>
      <c r="I364" s="746">
        <f t="shared" si="64"/>
        <v>46073</v>
      </c>
      <c r="J364" s="746" t="str">
        <f t="shared" si="65"/>
        <v>APROVADO COM RESSALVAS</v>
      </c>
      <c r="K364" s="1218" t="s">
        <v>3730</v>
      </c>
      <c r="L364" s="1219">
        <v>45985</v>
      </c>
      <c r="M364" s="23" t="s">
        <v>11392</v>
      </c>
      <c r="N364" s="1218" t="s">
        <v>5536</v>
      </c>
      <c r="O364" s="1219">
        <v>46003</v>
      </c>
      <c r="P364" s="1218"/>
      <c r="Q364" s="842" t="s">
        <v>3765</v>
      </c>
      <c r="R364" s="1119">
        <v>46031</v>
      </c>
      <c r="S364" s="23" t="s">
        <v>11919</v>
      </c>
      <c r="T364" s="842" t="s">
        <v>5537</v>
      </c>
      <c r="U364" s="1119">
        <v>46073</v>
      </c>
    </row>
    <row r="365" spans="1:25" s="842" customFormat="1" ht="15" hidden="1" x14ac:dyDescent="0.25">
      <c r="A365" s="842" t="s">
        <v>12321</v>
      </c>
      <c r="B365" s="1218"/>
      <c r="C365" s="1218"/>
      <c r="D365" s="1215" t="s">
        <v>11393</v>
      </c>
      <c r="E365" s="1216" t="s">
        <v>11915</v>
      </c>
      <c r="F365" s="760">
        <f t="shared" si="63"/>
        <v>46031</v>
      </c>
      <c r="G365" s="761" t="str">
        <f t="shared" si="62"/>
        <v>A2</v>
      </c>
      <c r="H365" s="761" t="str">
        <f t="shared" si="60"/>
        <v>MR_DER-1494_25</v>
      </c>
      <c r="I365" s="746">
        <f t="shared" si="64"/>
        <v>46073</v>
      </c>
      <c r="J365" s="746" t="str">
        <f t="shared" si="65"/>
        <v>APROVADO COM RESSALVAS</v>
      </c>
      <c r="K365" s="1218" t="s">
        <v>3730</v>
      </c>
      <c r="L365" s="1219">
        <v>45985</v>
      </c>
      <c r="M365" s="23" t="s">
        <v>11392</v>
      </c>
      <c r="N365" s="1218" t="s">
        <v>5536</v>
      </c>
      <c r="O365" s="1219">
        <v>46003</v>
      </c>
      <c r="P365" s="1218"/>
      <c r="Q365" s="842" t="s">
        <v>3765</v>
      </c>
      <c r="R365" s="1119">
        <v>46031</v>
      </c>
      <c r="S365" s="23" t="s">
        <v>11919</v>
      </c>
      <c r="T365" s="842" t="s">
        <v>5537</v>
      </c>
      <c r="U365" s="1119">
        <v>46073</v>
      </c>
    </row>
    <row r="366" spans="1:25" s="842" customFormat="1" ht="15" hidden="1" x14ac:dyDescent="0.25">
      <c r="A366" s="842" t="s">
        <v>12321</v>
      </c>
      <c r="B366" s="1218"/>
      <c r="C366" s="1218"/>
      <c r="D366" s="1215" t="s">
        <v>11393</v>
      </c>
      <c r="E366" s="1216" t="s">
        <v>11916</v>
      </c>
      <c r="F366" s="760">
        <f t="shared" si="63"/>
        <v>46031</v>
      </c>
      <c r="G366" s="761" t="str">
        <f t="shared" si="62"/>
        <v>A2</v>
      </c>
      <c r="H366" s="761" t="str">
        <f t="shared" si="60"/>
        <v>MR_DER-1494_25</v>
      </c>
      <c r="I366" s="746">
        <f t="shared" si="64"/>
        <v>46073</v>
      </c>
      <c r="J366" s="746" t="str">
        <f t="shared" si="65"/>
        <v>APROVADO COM RESSALVAS</v>
      </c>
      <c r="K366" s="1218" t="s">
        <v>3730</v>
      </c>
      <c r="L366" s="1219">
        <v>45985</v>
      </c>
      <c r="M366" s="23" t="s">
        <v>11392</v>
      </c>
      <c r="N366" s="1218" t="s">
        <v>5536</v>
      </c>
      <c r="O366" s="1219">
        <v>46003</v>
      </c>
      <c r="P366" s="1218"/>
      <c r="Q366" s="842" t="s">
        <v>3765</v>
      </c>
      <c r="R366" s="1119">
        <v>46031</v>
      </c>
      <c r="S366" s="23" t="s">
        <v>11919</v>
      </c>
      <c r="T366" s="842" t="s">
        <v>5537</v>
      </c>
      <c r="U366" s="1119">
        <v>46073</v>
      </c>
    </row>
    <row r="367" spans="1:25" s="731" customFormat="1" ht="15" hidden="1" x14ac:dyDescent="0.25">
      <c r="A367" s="731" t="s">
        <v>8263</v>
      </c>
      <c r="B367" s="742"/>
      <c r="C367" s="742"/>
      <c r="D367" s="743" t="s">
        <v>38</v>
      </c>
      <c r="E367" s="744" t="s">
        <v>11918</v>
      </c>
      <c r="F367" s="1567">
        <f>IF(L367&lt;&gt;0,MAX(L367,R367,X367,AD367),"NE")</f>
        <v>46101</v>
      </c>
      <c r="G367" s="1568" t="str">
        <f t="shared" si="62"/>
        <v>A</v>
      </c>
      <c r="H367" s="1568" t="str">
        <f t="shared" si="60"/>
        <v>MR_DER-1651_26</v>
      </c>
      <c r="I367" s="1569" t="str">
        <f>IF(F367="NE",F367,IF(INDEX(K367:CP367,,MATCH(F367,K367:CP367,0)+3)&lt;&gt;0,INDEX(K367:CP367,,MATCH(F367,K367:CP367,0)+3),"ND"))</f>
        <v>ND</v>
      </c>
      <c r="J367" s="1569" t="str">
        <f>IF(G367="NE",G367,IF(INDEX(K367:CQ367,,MATCH(G367,K367:CQ367,0)+3)&lt;&gt;0,INDEX(K367:CQ367,,MATCH(G367,K367:CQ367,0)+3),"ND"))</f>
        <v>APROVADO</v>
      </c>
      <c r="K367" s="731" t="s">
        <v>3730</v>
      </c>
      <c r="L367" s="1045">
        <v>46031</v>
      </c>
      <c r="M367" s="1044" t="s">
        <v>11919</v>
      </c>
      <c r="N367" s="731" t="s">
        <v>5539</v>
      </c>
      <c r="O367" s="1045">
        <v>46073</v>
      </c>
      <c r="P367" s="742"/>
      <c r="Q367" s="731" t="s">
        <v>3748</v>
      </c>
      <c r="R367" s="1045">
        <v>46101</v>
      </c>
      <c r="S367" s="1044" t="s">
        <v>12399</v>
      </c>
      <c r="T367" s="731" t="s">
        <v>5539</v>
      </c>
    </row>
    <row r="368" spans="1:25" s="842" customFormat="1" ht="15" hidden="1" x14ac:dyDescent="0.25">
      <c r="A368" s="842" t="s">
        <v>12321</v>
      </c>
      <c r="B368" s="1218"/>
      <c r="C368" s="1218"/>
      <c r="D368" s="758" t="s">
        <v>11394</v>
      </c>
      <c r="E368" s="1216" t="s">
        <v>11917</v>
      </c>
      <c r="F368" s="760">
        <f t="shared" si="63"/>
        <v>46031</v>
      </c>
      <c r="G368" s="761" t="str">
        <f t="shared" si="62"/>
        <v>A2</v>
      </c>
      <c r="H368" s="761" t="str">
        <f t="shared" si="60"/>
        <v>MR_DER-1494_25</v>
      </c>
      <c r="I368" s="746">
        <f t="shared" si="64"/>
        <v>46073</v>
      </c>
      <c r="J368" s="746" t="str">
        <f t="shared" si="65"/>
        <v>APROVADO COM RESSALVAS</v>
      </c>
      <c r="K368" s="1218" t="s">
        <v>3730</v>
      </c>
      <c r="L368" s="1219">
        <v>45985</v>
      </c>
      <c r="M368" s="23" t="s">
        <v>11392</v>
      </c>
      <c r="N368" s="1218" t="s">
        <v>5536</v>
      </c>
      <c r="O368" s="1219">
        <v>46007</v>
      </c>
      <c r="P368" s="1218"/>
      <c r="Q368" s="842" t="s">
        <v>3765</v>
      </c>
      <c r="R368" s="1119">
        <v>46031</v>
      </c>
      <c r="S368" s="23" t="s">
        <v>11919</v>
      </c>
      <c r="T368" s="842" t="s">
        <v>5537</v>
      </c>
      <c r="U368" s="1119">
        <v>46073</v>
      </c>
    </row>
    <row r="369" spans="1:21" s="764" customFormat="1" ht="15" hidden="1" x14ac:dyDescent="0.25">
      <c r="A369" s="842" t="s">
        <v>8342</v>
      </c>
      <c r="B369" s="1216" t="s">
        <v>8603</v>
      </c>
      <c r="C369" s="760"/>
      <c r="D369" s="761" t="s">
        <v>12366</v>
      </c>
      <c r="E369" s="759" t="s">
        <v>12367</v>
      </c>
      <c r="F369" s="760">
        <f>IF(L369&lt;&gt;0,MAX(L369,R369,X369,AD369),"NE")</f>
        <v>46169</v>
      </c>
      <c r="G369" s="761" t="str">
        <f>IF($F369="","",INDEX($K369:$FI369,1,MATCH($F369,$K369:$FI369,)-1))</f>
        <v>A</v>
      </c>
      <c r="H369" s="761" t="str">
        <f>IF($F369="","",INDEX($K369:$FL369,1,MATCH($F369,$K369:$FL369,)+1))</f>
        <v>MR_DER-1766_26</v>
      </c>
      <c r="I369" s="746" t="str">
        <f>IF(F369="NE",F369,IF(INDEX(K369:CP369,,MATCH(F369,K369:CP369,0)+3)&lt;&gt;0,INDEX(K369:CP369,,MATCH(F369,K369:CP369,0)+3),"ND"))</f>
        <v>ND</v>
      </c>
      <c r="J369" s="1421" t="str">
        <f>IF(G369="NE",G369,IF(INDEX(K369:CQ369,,MATCH(G369,K369:CQ369,0)+3)&lt;&gt;0,INDEX(K369:CQ369,,MATCH(G369,K369:CQ369,0)+3),"ND"))</f>
        <v>ND</v>
      </c>
      <c r="K369" s="1550" t="s">
        <v>3730</v>
      </c>
      <c r="L369" s="1333">
        <v>46098</v>
      </c>
      <c r="M369" s="1504" t="s">
        <v>12368</v>
      </c>
      <c r="N369" s="1550" t="s">
        <v>5537</v>
      </c>
      <c r="O369" s="1333">
        <v>46146</v>
      </c>
      <c r="P369" s="1550"/>
      <c r="Q369" s="842" t="s">
        <v>3748</v>
      </c>
      <c r="R369" s="1119">
        <v>46169</v>
      </c>
      <c r="S369" s="23" t="s">
        <v>12682</v>
      </c>
      <c r="T369" s="842"/>
      <c r="U369" s="842"/>
    </row>
    <row r="370" spans="1:21" s="764" customFormat="1" ht="15" hidden="1" x14ac:dyDescent="0.25">
      <c r="A370" s="842" t="s">
        <v>8342</v>
      </c>
      <c r="B370" s="1216" t="s">
        <v>8603</v>
      </c>
      <c r="C370" s="760"/>
      <c r="D370" s="761" t="s">
        <v>12685</v>
      </c>
      <c r="E370" s="759" t="s">
        <v>12683</v>
      </c>
      <c r="F370" s="760">
        <f>IF(L370&lt;&gt;0,MAX(L370,R370,X370,AD370),"NE")</f>
        <v>46170</v>
      </c>
      <c r="G370" s="761" t="str">
        <f t="shared" ref="G370:G371" si="66">IF($F370="","",INDEX($K370:$FI370,1,MATCH($F370,$K370:$FI370,)-1))</f>
        <v>A1</v>
      </c>
      <c r="H370" s="761" t="str">
        <f t="shared" ref="H370:H371" si="67">IF($F370="","",INDEX($K370:$FL370,1,MATCH($F370,$K370:$FL370,)+1))</f>
        <v>MR_DER-1768_26</v>
      </c>
      <c r="I370" s="746" t="str">
        <f t="shared" ref="I370:I371" si="68">IF(F370="NE",F370,IF(INDEX(K370:CP370,,MATCH(F370,K370:CP370,0)+3)&lt;&gt;0,INDEX(K370:CP370,,MATCH(F370,K370:CP370,0)+3),"ND"))</f>
        <v>ND</v>
      </c>
      <c r="J370" s="1421" t="str">
        <f t="shared" ref="J370:J371" si="69">IF(G370="NE",G370,IF(INDEX(K370:CQ370,,MATCH(G370,K370:CQ370,0)+3)&lt;&gt;0,INDEX(K370:CQ370,,MATCH(G370,K370:CQ370,0)+3),"ND"))</f>
        <v>ND</v>
      </c>
      <c r="K370" s="1550" t="s">
        <v>3730</v>
      </c>
      <c r="L370" s="1333">
        <v>46170</v>
      </c>
      <c r="M370" s="23" t="s">
        <v>12686</v>
      </c>
      <c r="N370" s="1550"/>
      <c r="O370" s="1333"/>
      <c r="P370" s="1550"/>
      <c r="Q370" s="842"/>
      <c r="R370" s="1119"/>
      <c r="S370" s="23"/>
      <c r="T370" s="842"/>
      <c r="U370" s="842"/>
    </row>
    <row r="371" spans="1:21" s="764" customFormat="1" ht="15" hidden="1" x14ac:dyDescent="0.25">
      <c r="A371" s="842" t="s">
        <v>8342</v>
      </c>
      <c r="B371" s="1216" t="s">
        <v>8603</v>
      </c>
      <c r="C371" s="760"/>
      <c r="D371" s="761" t="s">
        <v>12685</v>
      </c>
      <c r="E371" s="759" t="s">
        <v>12684</v>
      </c>
      <c r="F371" s="760">
        <f t="shared" ref="F371" si="70">IF(L371&lt;&gt;0,MAX(L371,R371,X371,AD371),"NE")</f>
        <v>46170</v>
      </c>
      <c r="G371" s="761" t="str">
        <f t="shared" si="66"/>
        <v>A1</v>
      </c>
      <c r="H371" s="761" t="str">
        <f t="shared" si="67"/>
        <v>MR_DER-1768_26</v>
      </c>
      <c r="I371" s="746" t="str">
        <f t="shared" si="68"/>
        <v>ND</v>
      </c>
      <c r="J371" s="1421" t="str">
        <f t="shared" si="69"/>
        <v>ND</v>
      </c>
      <c r="K371" s="1550" t="s">
        <v>3730</v>
      </c>
      <c r="L371" s="1333">
        <v>46170</v>
      </c>
      <c r="M371" s="23" t="s">
        <v>12686</v>
      </c>
      <c r="N371" s="1550"/>
      <c r="O371" s="1333"/>
      <c r="P371" s="1550"/>
      <c r="Q371" s="842"/>
      <c r="R371" s="1119"/>
      <c r="S371" s="23"/>
      <c r="T371" s="842"/>
      <c r="U371" s="842"/>
    </row>
    <row r="372" spans="1:21" s="731" customFormat="1" hidden="1" x14ac:dyDescent="0.25">
      <c r="A372" s="726"/>
      <c r="B372" s="726"/>
      <c r="C372" s="726"/>
      <c r="D372" s="727"/>
      <c r="E372" s="727"/>
      <c r="F372" s="727"/>
      <c r="G372" s="727"/>
      <c r="H372" s="727"/>
      <c r="I372" s="726"/>
      <c r="J372" s="726"/>
      <c r="K372" s="726"/>
      <c r="L372" s="726"/>
      <c r="M372" s="726"/>
      <c r="N372" s="728"/>
      <c r="O372" s="728"/>
      <c r="P372" s="729"/>
    </row>
    <row r="373" spans="1:21" s="741" customFormat="1" hidden="1" x14ac:dyDescent="0.2">
      <c r="B373" s="732" t="s">
        <v>8257</v>
      </c>
      <c r="C373" s="732"/>
      <c r="D373" s="733" t="s">
        <v>40</v>
      </c>
      <c r="E373" s="734" t="s">
        <v>4833</v>
      </c>
      <c r="F373" s="747">
        <f t="shared" ref="F373:F380" si="71">IF(L373&lt;&gt;0,MAX(L373,R373,X373,AD373),"NE")</f>
        <v>44887</v>
      </c>
      <c r="G373" s="735" t="str">
        <f t="shared" si="62"/>
        <v>A1</v>
      </c>
      <c r="H373" s="735" t="str">
        <f t="shared" si="60"/>
        <v>MR.DER-0124_22</v>
      </c>
      <c r="I373" s="736">
        <f t="shared" ref="I373:I380" si="72">IF(F373="NE",F373,IF(INDEX(K373:CP373,,MATCH(F373,K373:CP373,0)+3)&lt;&gt;0,INDEX(K373:CP373,,MATCH(F373,K373:CP373,0)+3),"ND"))</f>
        <v>44896</v>
      </c>
      <c r="J373" s="737" t="str">
        <f t="shared" si="61"/>
        <v>NÃO APROVADO</v>
      </c>
      <c r="K373" s="732" t="s">
        <v>3730</v>
      </c>
      <c r="L373" s="738">
        <v>44887</v>
      </c>
      <c r="M373" s="739" t="s">
        <v>5671</v>
      </c>
      <c r="N373" s="732" t="s">
        <v>5536</v>
      </c>
      <c r="O373" s="738">
        <v>44896</v>
      </c>
      <c r="P373" s="740" t="s">
        <v>5852</v>
      </c>
    </row>
    <row r="374" spans="1:21" s="731" customFormat="1" hidden="1" x14ac:dyDescent="0.25">
      <c r="D374" s="743" t="s">
        <v>40</v>
      </c>
      <c r="E374" s="744" t="s">
        <v>4834</v>
      </c>
      <c r="F374" s="722" t="str">
        <f t="shared" si="71"/>
        <v>NE</v>
      </c>
      <c r="G374" s="724" t="e">
        <f t="shared" si="62"/>
        <v>#N/A</v>
      </c>
      <c r="H374" s="724" t="e">
        <f t="shared" si="60"/>
        <v>#N/A</v>
      </c>
      <c r="I374" s="745" t="str">
        <f t="shared" si="72"/>
        <v>NE</v>
      </c>
      <c r="J374" s="746" t="e">
        <f t="shared" si="61"/>
        <v>#N/A</v>
      </c>
      <c r="K374" s="742"/>
      <c r="L374" s="742"/>
      <c r="M374" s="742"/>
      <c r="N374" s="742"/>
      <c r="O374" s="742"/>
      <c r="P374" s="742"/>
    </row>
    <row r="375" spans="1:21" s="731" customFormat="1" hidden="1" x14ac:dyDescent="0.25">
      <c r="D375" s="743" t="s">
        <v>41</v>
      </c>
      <c r="E375" s="744" t="s">
        <v>4835</v>
      </c>
      <c r="F375" s="722" t="str">
        <f t="shared" si="71"/>
        <v>NE</v>
      </c>
      <c r="G375" s="724" t="e">
        <f t="shared" si="62"/>
        <v>#N/A</v>
      </c>
      <c r="H375" s="724" t="e">
        <f t="shared" si="60"/>
        <v>#N/A</v>
      </c>
      <c r="I375" s="745" t="str">
        <f t="shared" si="72"/>
        <v>NE</v>
      </c>
      <c r="J375" s="746" t="e">
        <f t="shared" si="61"/>
        <v>#N/A</v>
      </c>
      <c r="K375" s="742"/>
      <c r="L375" s="742"/>
      <c r="M375" s="742"/>
      <c r="N375" s="742"/>
      <c r="O375" s="742"/>
      <c r="P375" s="742"/>
    </row>
    <row r="376" spans="1:21" s="731" customFormat="1" hidden="1" x14ac:dyDescent="0.25">
      <c r="D376" s="743" t="s">
        <v>41</v>
      </c>
      <c r="E376" s="744" t="s">
        <v>4836</v>
      </c>
      <c r="F376" s="722" t="str">
        <f t="shared" si="71"/>
        <v>NE</v>
      </c>
      <c r="G376" s="724" t="e">
        <f t="shared" si="62"/>
        <v>#N/A</v>
      </c>
      <c r="H376" s="724" t="e">
        <f t="shared" si="60"/>
        <v>#N/A</v>
      </c>
      <c r="I376" s="745" t="str">
        <f t="shared" si="72"/>
        <v>NE</v>
      </c>
      <c r="J376" s="746" t="e">
        <f t="shared" si="61"/>
        <v>#N/A</v>
      </c>
      <c r="K376" s="742"/>
      <c r="L376" s="742"/>
      <c r="M376" s="742"/>
      <c r="N376" s="742"/>
      <c r="O376" s="742"/>
      <c r="P376" s="742"/>
    </row>
    <row r="377" spans="1:21" s="731" customFormat="1" hidden="1" x14ac:dyDescent="0.25">
      <c r="D377" s="743" t="s">
        <v>41</v>
      </c>
      <c r="E377" s="744" t="s">
        <v>4837</v>
      </c>
      <c r="F377" s="722" t="str">
        <f t="shared" si="71"/>
        <v>NE</v>
      </c>
      <c r="G377" s="724" t="e">
        <f t="shared" si="62"/>
        <v>#N/A</v>
      </c>
      <c r="H377" s="724" t="e">
        <f t="shared" si="60"/>
        <v>#N/A</v>
      </c>
      <c r="I377" s="745" t="str">
        <f t="shared" si="72"/>
        <v>NE</v>
      </c>
      <c r="J377" s="746" t="e">
        <f t="shared" si="61"/>
        <v>#N/A</v>
      </c>
      <c r="K377" s="742"/>
      <c r="L377" s="742"/>
      <c r="M377" s="742"/>
      <c r="N377" s="742"/>
      <c r="O377" s="742"/>
      <c r="P377" s="742"/>
    </row>
    <row r="378" spans="1:21" s="731" customFormat="1" hidden="1" x14ac:dyDescent="0.25">
      <c r="D378" s="743" t="s">
        <v>41</v>
      </c>
      <c r="E378" s="744" t="s">
        <v>4838</v>
      </c>
      <c r="F378" s="722" t="str">
        <f t="shared" si="71"/>
        <v>NE</v>
      </c>
      <c r="G378" s="724" t="e">
        <f t="shared" si="62"/>
        <v>#N/A</v>
      </c>
      <c r="H378" s="724" t="e">
        <f t="shared" si="60"/>
        <v>#N/A</v>
      </c>
      <c r="I378" s="745" t="str">
        <f t="shared" si="72"/>
        <v>NE</v>
      </c>
      <c r="J378" s="746" t="e">
        <f t="shared" si="61"/>
        <v>#N/A</v>
      </c>
      <c r="K378" s="742"/>
      <c r="L378" s="742"/>
      <c r="M378" s="742"/>
      <c r="N378" s="742"/>
      <c r="O378" s="742"/>
      <c r="P378" s="742"/>
    </row>
    <row r="379" spans="1:21" s="731" customFormat="1" hidden="1" x14ac:dyDescent="0.25">
      <c r="D379" s="743" t="s">
        <v>41</v>
      </c>
      <c r="E379" s="744" t="s">
        <v>4839</v>
      </c>
      <c r="F379" s="722" t="str">
        <f t="shared" si="71"/>
        <v>NE</v>
      </c>
      <c r="G379" s="724" t="e">
        <f t="shared" si="62"/>
        <v>#N/A</v>
      </c>
      <c r="H379" s="724" t="e">
        <f t="shared" si="60"/>
        <v>#N/A</v>
      </c>
      <c r="I379" s="745" t="str">
        <f t="shared" si="72"/>
        <v>NE</v>
      </c>
      <c r="J379" s="746" t="e">
        <f t="shared" si="61"/>
        <v>#N/A</v>
      </c>
      <c r="K379" s="742"/>
      <c r="L379" s="742"/>
      <c r="M379" s="742"/>
      <c r="N379" s="742"/>
      <c r="O379" s="742"/>
      <c r="P379" s="742"/>
    </row>
    <row r="380" spans="1:21" s="731" customFormat="1" hidden="1" x14ac:dyDescent="0.25">
      <c r="D380" s="743" t="s">
        <v>41</v>
      </c>
      <c r="E380" s="744" t="s">
        <v>4840</v>
      </c>
      <c r="F380" s="722" t="str">
        <f t="shared" si="71"/>
        <v>NE</v>
      </c>
      <c r="G380" s="724" t="e">
        <f t="shared" si="62"/>
        <v>#N/A</v>
      </c>
      <c r="H380" s="724" t="e">
        <f t="shared" si="60"/>
        <v>#N/A</v>
      </c>
      <c r="I380" s="745" t="str">
        <f t="shared" si="72"/>
        <v>NE</v>
      </c>
      <c r="J380" s="746" t="e">
        <f t="shared" si="61"/>
        <v>#N/A</v>
      </c>
      <c r="K380" s="742"/>
      <c r="L380" s="742"/>
      <c r="M380" s="742"/>
      <c r="N380" s="742"/>
      <c r="O380" s="742"/>
      <c r="P380" s="742"/>
    </row>
    <row r="381" spans="1:21" s="731" customFormat="1" hidden="1" x14ac:dyDescent="0.25">
      <c r="A381" s="726"/>
      <c r="B381" s="726"/>
      <c r="C381" s="726"/>
      <c r="D381" s="727"/>
      <c r="E381" s="727"/>
      <c r="F381" s="727"/>
      <c r="G381" s="727"/>
      <c r="H381" s="727"/>
      <c r="I381" s="726"/>
      <c r="J381" s="726"/>
      <c r="K381" s="726"/>
      <c r="L381" s="726"/>
      <c r="M381" s="726"/>
      <c r="N381" s="728"/>
      <c r="O381" s="728"/>
      <c r="P381" s="729"/>
    </row>
    <row r="382" spans="1:21" s="764" customFormat="1" ht="15" hidden="1" x14ac:dyDescent="0.25">
      <c r="A382" s="758" t="s">
        <v>11254</v>
      </c>
      <c r="B382" s="757"/>
      <c r="C382" s="757" t="s">
        <v>8257</v>
      </c>
      <c r="D382" s="758" t="s">
        <v>8602</v>
      </c>
      <c r="E382" s="759" t="s">
        <v>4846</v>
      </c>
      <c r="F382" s="760">
        <f t="shared" ref="F382:F398" si="73">IF(L382&lt;&gt;0,MAX(L382,R382,X382,AD382),"NE")</f>
        <v>45987</v>
      </c>
      <c r="G382" s="761" t="str">
        <f t="shared" si="62"/>
        <v>A2</v>
      </c>
      <c r="H382" s="761" t="str">
        <f t="shared" si="60"/>
        <v>MR_DER-1401_25</v>
      </c>
      <c r="I382" s="746">
        <f t="shared" ref="I382:I398" si="74">IF(F382="NE",F382,IF(INDEX(K382:CP382,,MATCH(F382,K382:CP382,0)+3)&lt;&gt;0,INDEX(K382:CP382,,MATCH(F382,K382:CP382,0)+3),"ND"))</f>
        <v>45996</v>
      </c>
      <c r="J382" s="746" t="str">
        <f t="shared" si="61"/>
        <v>NÃO APROVADO</v>
      </c>
      <c r="K382" s="769" t="s">
        <v>3730</v>
      </c>
      <c r="L382" s="770">
        <v>44916</v>
      </c>
      <c r="M382" s="765" t="s">
        <v>6046</v>
      </c>
      <c r="N382" s="757" t="s">
        <v>5536</v>
      </c>
      <c r="O382" s="762">
        <v>44938</v>
      </c>
      <c r="P382" s="765" t="s">
        <v>6127</v>
      </c>
      <c r="Q382" s="764" t="s">
        <v>3765</v>
      </c>
      <c r="R382" s="1071">
        <v>45987</v>
      </c>
      <c r="S382" s="23" t="s">
        <v>11464</v>
      </c>
      <c r="T382" s="764" t="s">
        <v>5536</v>
      </c>
      <c r="U382" s="1071">
        <v>45996</v>
      </c>
    </row>
    <row r="383" spans="1:21" s="764" customFormat="1" ht="15" hidden="1" x14ac:dyDescent="0.25">
      <c r="A383" s="758" t="s">
        <v>11254</v>
      </c>
      <c r="B383" s="757"/>
      <c r="C383" s="757" t="s">
        <v>8257</v>
      </c>
      <c r="D383" s="758" t="s">
        <v>8602</v>
      </c>
      <c r="E383" s="759" t="s">
        <v>4847</v>
      </c>
      <c r="F383" s="760">
        <f t="shared" si="73"/>
        <v>45987</v>
      </c>
      <c r="G383" s="761" t="str">
        <f t="shared" si="62"/>
        <v>A2</v>
      </c>
      <c r="H383" s="761" t="str">
        <f t="shared" si="60"/>
        <v>MR_DER-1401_25</v>
      </c>
      <c r="I383" s="746">
        <f t="shared" si="74"/>
        <v>45996</v>
      </c>
      <c r="J383" s="746" t="str">
        <f t="shared" si="61"/>
        <v>NÃO APROVADO</v>
      </c>
      <c r="K383" s="769" t="s">
        <v>3730</v>
      </c>
      <c r="L383" s="770">
        <v>44916</v>
      </c>
      <c r="M383" s="765" t="s">
        <v>6046</v>
      </c>
      <c r="N383" s="757" t="s">
        <v>5536</v>
      </c>
      <c r="O383" s="762">
        <v>44938</v>
      </c>
      <c r="P383" s="765" t="s">
        <v>6127</v>
      </c>
      <c r="Q383" s="764" t="s">
        <v>3765</v>
      </c>
      <c r="R383" s="1071">
        <v>45987</v>
      </c>
      <c r="S383" s="23" t="s">
        <v>11464</v>
      </c>
      <c r="T383" s="764" t="s">
        <v>5536</v>
      </c>
      <c r="U383" s="1071">
        <v>45996</v>
      </c>
    </row>
    <row r="384" spans="1:21" s="764" customFormat="1" ht="15" hidden="1" x14ac:dyDescent="0.25">
      <c r="A384" s="758" t="s">
        <v>11254</v>
      </c>
      <c r="B384" s="757"/>
      <c r="C384" s="757" t="s">
        <v>8257</v>
      </c>
      <c r="D384" s="758" t="s">
        <v>8602</v>
      </c>
      <c r="E384" s="759" t="s">
        <v>4848</v>
      </c>
      <c r="F384" s="760">
        <f t="shared" si="73"/>
        <v>45987</v>
      </c>
      <c r="G384" s="761" t="str">
        <f t="shared" si="62"/>
        <v>A2</v>
      </c>
      <c r="H384" s="761" t="str">
        <f t="shared" si="60"/>
        <v>MR_DER-1401_25</v>
      </c>
      <c r="I384" s="746">
        <f t="shared" si="74"/>
        <v>45996</v>
      </c>
      <c r="J384" s="746" t="str">
        <f t="shared" si="61"/>
        <v>NÃO APROVADO</v>
      </c>
      <c r="K384" s="769" t="s">
        <v>3730</v>
      </c>
      <c r="L384" s="770">
        <v>44916</v>
      </c>
      <c r="M384" s="765" t="s">
        <v>6046</v>
      </c>
      <c r="N384" s="757" t="s">
        <v>5536</v>
      </c>
      <c r="O384" s="762">
        <v>44938</v>
      </c>
      <c r="P384" s="765" t="s">
        <v>6127</v>
      </c>
      <c r="Q384" s="764" t="s">
        <v>3765</v>
      </c>
      <c r="R384" s="1071">
        <v>45987</v>
      </c>
      <c r="S384" s="23" t="s">
        <v>11464</v>
      </c>
      <c r="T384" s="764" t="s">
        <v>5536</v>
      </c>
      <c r="U384" s="1071">
        <v>45996</v>
      </c>
    </row>
    <row r="385" spans="1:21" s="764" customFormat="1" ht="15" hidden="1" x14ac:dyDescent="0.25">
      <c r="A385" s="758" t="s">
        <v>11254</v>
      </c>
      <c r="B385" s="757"/>
      <c r="C385" s="757" t="s">
        <v>8257</v>
      </c>
      <c r="D385" s="758" t="s">
        <v>8602</v>
      </c>
      <c r="E385" s="759" t="s">
        <v>4849</v>
      </c>
      <c r="F385" s="760">
        <f t="shared" si="73"/>
        <v>45987</v>
      </c>
      <c r="G385" s="761" t="str">
        <f t="shared" si="62"/>
        <v>A2</v>
      </c>
      <c r="H385" s="761" t="str">
        <f t="shared" si="60"/>
        <v>MR_DER-1401_25</v>
      </c>
      <c r="I385" s="746">
        <f t="shared" si="74"/>
        <v>45996</v>
      </c>
      <c r="J385" s="746" t="str">
        <f t="shared" si="61"/>
        <v>NÃO APROVADO</v>
      </c>
      <c r="K385" s="769" t="s">
        <v>3730</v>
      </c>
      <c r="L385" s="770">
        <v>44916</v>
      </c>
      <c r="M385" s="765" t="s">
        <v>6046</v>
      </c>
      <c r="N385" s="757" t="s">
        <v>5536</v>
      </c>
      <c r="O385" s="762">
        <v>44938</v>
      </c>
      <c r="P385" s="765" t="s">
        <v>6127</v>
      </c>
      <c r="Q385" s="764" t="s">
        <v>3765</v>
      </c>
      <c r="R385" s="1071">
        <v>45987</v>
      </c>
      <c r="S385" s="23" t="s">
        <v>11464</v>
      </c>
      <c r="T385" s="764" t="s">
        <v>5536</v>
      </c>
      <c r="U385" s="1071">
        <v>45996</v>
      </c>
    </row>
    <row r="386" spans="1:21" s="764" customFormat="1" ht="15" hidden="1" x14ac:dyDescent="0.25">
      <c r="A386" s="758" t="s">
        <v>11254</v>
      </c>
      <c r="B386" s="757"/>
      <c r="C386" s="757" t="s">
        <v>8257</v>
      </c>
      <c r="D386" s="758" t="s">
        <v>8602</v>
      </c>
      <c r="E386" s="759" t="s">
        <v>4850</v>
      </c>
      <c r="F386" s="760">
        <f t="shared" si="73"/>
        <v>45987</v>
      </c>
      <c r="G386" s="761" t="str">
        <f t="shared" si="62"/>
        <v>A2</v>
      </c>
      <c r="H386" s="761" t="str">
        <f t="shared" si="60"/>
        <v>MR_DER-1401_25</v>
      </c>
      <c r="I386" s="746">
        <f t="shared" si="74"/>
        <v>45996</v>
      </c>
      <c r="J386" s="746" t="str">
        <f t="shared" si="61"/>
        <v>NÃO APROVADO</v>
      </c>
      <c r="K386" s="769" t="s">
        <v>3730</v>
      </c>
      <c r="L386" s="770">
        <v>44916</v>
      </c>
      <c r="M386" s="765" t="s">
        <v>6046</v>
      </c>
      <c r="N386" s="757" t="s">
        <v>5536</v>
      </c>
      <c r="O386" s="762">
        <v>44938</v>
      </c>
      <c r="P386" s="765" t="s">
        <v>6127</v>
      </c>
      <c r="Q386" s="764" t="s">
        <v>3765</v>
      </c>
      <c r="R386" s="1071">
        <v>45987</v>
      </c>
      <c r="S386" s="23" t="s">
        <v>11464</v>
      </c>
      <c r="T386" s="764" t="s">
        <v>5536</v>
      </c>
      <c r="U386" s="1071">
        <v>45996</v>
      </c>
    </row>
    <row r="387" spans="1:21" s="764" customFormat="1" ht="15" hidden="1" x14ac:dyDescent="0.25">
      <c r="A387" s="758" t="s">
        <v>11254</v>
      </c>
      <c r="B387" s="757"/>
      <c r="C387" s="757" t="s">
        <v>8257</v>
      </c>
      <c r="D387" s="758" t="s">
        <v>8602</v>
      </c>
      <c r="E387" s="759" t="s">
        <v>4851</v>
      </c>
      <c r="F387" s="760">
        <f t="shared" si="73"/>
        <v>45987</v>
      </c>
      <c r="G387" s="761" t="str">
        <f t="shared" si="62"/>
        <v>A2</v>
      </c>
      <c r="H387" s="761" t="str">
        <f t="shared" si="60"/>
        <v>MR_DER-1401_25</v>
      </c>
      <c r="I387" s="746">
        <f t="shared" si="74"/>
        <v>45996</v>
      </c>
      <c r="J387" s="746" t="str">
        <f t="shared" si="61"/>
        <v>NÃO APROVADO</v>
      </c>
      <c r="K387" s="769" t="s">
        <v>3730</v>
      </c>
      <c r="L387" s="770">
        <v>44916</v>
      </c>
      <c r="M387" s="765" t="s">
        <v>6046</v>
      </c>
      <c r="N387" s="757" t="s">
        <v>5536</v>
      </c>
      <c r="O387" s="762">
        <v>44938</v>
      </c>
      <c r="P387" s="765" t="s">
        <v>6127</v>
      </c>
      <c r="Q387" s="764" t="s">
        <v>3765</v>
      </c>
      <c r="R387" s="1071">
        <v>45987</v>
      </c>
      <c r="S387" s="23" t="s">
        <v>11464</v>
      </c>
      <c r="T387" s="764" t="s">
        <v>5536</v>
      </c>
      <c r="U387" s="1071">
        <v>45996</v>
      </c>
    </row>
    <row r="388" spans="1:21" s="764" customFormat="1" ht="15" hidden="1" x14ac:dyDescent="0.25">
      <c r="A388" s="758" t="s">
        <v>11254</v>
      </c>
      <c r="B388" s="757"/>
      <c r="C388" s="757" t="s">
        <v>8257</v>
      </c>
      <c r="D388" s="758" t="s">
        <v>8602</v>
      </c>
      <c r="E388" s="759" t="s">
        <v>4852</v>
      </c>
      <c r="F388" s="760">
        <f t="shared" si="73"/>
        <v>45987</v>
      </c>
      <c r="G388" s="761" t="str">
        <f t="shared" si="62"/>
        <v>A2</v>
      </c>
      <c r="H388" s="761" t="str">
        <f t="shared" si="60"/>
        <v>MR_DER-1401_25</v>
      </c>
      <c r="I388" s="746">
        <f t="shared" si="74"/>
        <v>45996</v>
      </c>
      <c r="J388" s="746" t="str">
        <f t="shared" si="61"/>
        <v>NÃO APROVADO</v>
      </c>
      <c r="K388" s="769" t="s">
        <v>3730</v>
      </c>
      <c r="L388" s="770">
        <v>44916</v>
      </c>
      <c r="M388" s="765" t="s">
        <v>6046</v>
      </c>
      <c r="N388" s="757" t="s">
        <v>5536</v>
      </c>
      <c r="O388" s="762">
        <v>44938</v>
      </c>
      <c r="P388" s="765" t="s">
        <v>6127</v>
      </c>
      <c r="Q388" s="764" t="s">
        <v>3765</v>
      </c>
      <c r="R388" s="1071">
        <v>45987</v>
      </c>
      <c r="S388" s="23" t="s">
        <v>11464</v>
      </c>
      <c r="T388" s="764" t="s">
        <v>5536</v>
      </c>
      <c r="U388" s="1071">
        <v>45996</v>
      </c>
    </row>
    <row r="389" spans="1:21" s="764" customFormat="1" ht="15" hidden="1" x14ac:dyDescent="0.25">
      <c r="A389" s="758" t="s">
        <v>11254</v>
      </c>
      <c r="B389" s="757"/>
      <c r="C389" s="757" t="s">
        <v>8257</v>
      </c>
      <c r="D389" s="758" t="s">
        <v>8602</v>
      </c>
      <c r="E389" s="759" t="s">
        <v>4853</v>
      </c>
      <c r="F389" s="760">
        <f t="shared" si="73"/>
        <v>45987</v>
      </c>
      <c r="G389" s="761" t="str">
        <f t="shared" si="62"/>
        <v>A2</v>
      </c>
      <c r="H389" s="761" t="str">
        <f t="shared" si="60"/>
        <v>MR_DER-1401_25</v>
      </c>
      <c r="I389" s="746">
        <f t="shared" si="74"/>
        <v>45996</v>
      </c>
      <c r="J389" s="746" t="str">
        <f t="shared" si="61"/>
        <v>NÃO APROVADO</v>
      </c>
      <c r="K389" s="769" t="s">
        <v>3730</v>
      </c>
      <c r="L389" s="770">
        <v>44916</v>
      </c>
      <c r="M389" s="765" t="s">
        <v>6046</v>
      </c>
      <c r="N389" s="757" t="s">
        <v>5536</v>
      </c>
      <c r="O389" s="762">
        <v>44938</v>
      </c>
      <c r="P389" s="765" t="s">
        <v>6127</v>
      </c>
      <c r="Q389" s="764" t="s">
        <v>3765</v>
      </c>
      <c r="R389" s="1071">
        <v>45987</v>
      </c>
      <c r="S389" s="23" t="s">
        <v>11464</v>
      </c>
      <c r="T389" s="764" t="s">
        <v>5536</v>
      </c>
      <c r="U389" s="1071">
        <v>45996</v>
      </c>
    </row>
    <row r="390" spans="1:21" s="764" customFormat="1" ht="15" hidden="1" x14ac:dyDescent="0.25">
      <c r="A390" s="758" t="s">
        <v>11254</v>
      </c>
      <c r="B390" s="757"/>
      <c r="C390" s="757" t="s">
        <v>8257</v>
      </c>
      <c r="D390" s="758" t="s">
        <v>8602</v>
      </c>
      <c r="E390" s="759" t="s">
        <v>4854</v>
      </c>
      <c r="F390" s="760">
        <f t="shared" si="73"/>
        <v>45987</v>
      </c>
      <c r="G390" s="761" t="str">
        <f t="shared" si="62"/>
        <v>A2</v>
      </c>
      <c r="H390" s="761" t="str">
        <f t="shared" si="60"/>
        <v>MR_DER-1401_25</v>
      </c>
      <c r="I390" s="746">
        <f t="shared" si="74"/>
        <v>45996</v>
      </c>
      <c r="J390" s="746" t="str">
        <f t="shared" si="61"/>
        <v>NÃO APROVADO</v>
      </c>
      <c r="K390" s="769" t="s">
        <v>3730</v>
      </c>
      <c r="L390" s="770">
        <v>44916</v>
      </c>
      <c r="M390" s="765" t="s">
        <v>6046</v>
      </c>
      <c r="N390" s="757" t="s">
        <v>5536</v>
      </c>
      <c r="O390" s="762">
        <v>44938</v>
      </c>
      <c r="P390" s="765" t="s">
        <v>6127</v>
      </c>
      <c r="Q390" s="764" t="s">
        <v>3765</v>
      </c>
      <c r="R390" s="1071">
        <v>45987</v>
      </c>
      <c r="S390" s="23" t="s">
        <v>11464</v>
      </c>
      <c r="T390" s="764" t="s">
        <v>5536</v>
      </c>
      <c r="U390" s="1071">
        <v>45996</v>
      </c>
    </row>
    <row r="391" spans="1:21" s="764" customFormat="1" ht="15" hidden="1" x14ac:dyDescent="0.25">
      <c r="A391" s="758" t="s">
        <v>11254</v>
      </c>
      <c r="B391" s="757"/>
      <c r="C391" s="757" t="s">
        <v>8257</v>
      </c>
      <c r="D391" s="758" t="s">
        <v>8602</v>
      </c>
      <c r="E391" s="759" t="s">
        <v>4855</v>
      </c>
      <c r="F391" s="760">
        <f t="shared" si="73"/>
        <v>45987</v>
      </c>
      <c r="G391" s="761" t="str">
        <f t="shared" si="62"/>
        <v>A2</v>
      </c>
      <c r="H391" s="761" t="str">
        <f t="shared" si="60"/>
        <v>MR_DER-1401_25</v>
      </c>
      <c r="I391" s="746">
        <f t="shared" si="74"/>
        <v>45996</v>
      </c>
      <c r="J391" s="746" t="str">
        <f t="shared" si="61"/>
        <v>NÃO APROVADO</v>
      </c>
      <c r="K391" s="769" t="s">
        <v>3730</v>
      </c>
      <c r="L391" s="770">
        <v>44916</v>
      </c>
      <c r="M391" s="765" t="s">
        <v>6046</v>
      </c>
      <c r="N391" s="757" t="s">
        <v>5536</v>
      </c>
      <c r="O391" s="762">
        <v>44938</v>
      </c>
      <c r="P391" s="765" t="s">
        <v>6127</v>
      </c>
      <c r="Q391" s="764" t="s">
        <v>3765</v>
      </c>
      <c r="R391" s="1071">
        <v>45987</v>
      </c>
      <c r="S391" s="23" t="s">
        <v>11464</v>
      </c>
      <c r="T391" s="764" t="s">
        <v>5536</v>
      </c>
      <c r="U391" s="1071">
        <v>45996</v>
      </c>
    </row>
    <row r="392" spans="1:21" s="764" customFormat="1" ht="15" hidden="1" x14ac:dyDescent="0.25">
      <c r="A392" s="758" t="s">
        <v>11254</v>
      </c>
      <c r="B392" s="757"/>
      <c r="C392" s="757" t="s">
        <v>8257</v>
      </c>
      <c r="D392" s="758" t="s">
        <v>8602</v>
      </c>
      <c r="E392" s="759" t="s">
        <v>4856</v>
      </c>
      <c r="F392" s="760">
        <f t="shared" si="73"/>
        <v>45987</v>
      </c>
      <c r="G392" s="761" t="str">
        <f t="shared" si="62"/>
        <v>A2</v>
      </c>
      <c r="H392" s="761" t="str">
        <f t="shared" si="60"/>
        <v>MR_DER-1401_25</v>
      </c>
      <c r="I392" s="746">
        <f t="shared" si="74"/>
        <v>45996</v>
      </c>
      <c r="J392" s="746" t="str">
        <f t="shared" si="61"/>
        <v>NÃO APROVADO</v>
      </c>
      <c r="K392" s="769" t="s">
        <v>3730</v>
      </c>
      <c r="L392" s="770">
        <v>44916</v>
      </c>
      <c r="M392" s="765" t="s">
        <v>6046</v>
      </c>
      <c r="N392" s="757" t="s">
        <v>5536</v>
      </c>
      <c r="O392" s="762">
        <v>44938</v>
      </c>
      <c r="P392" s="765" t="s">
        <v>6127</v>
      </c>
      <c r="Q392" s="764" t="s">
        <v>3765</v>
      </c>
      <c r="R392" s="1071">
        <v>45987</v>
      </c>
      <c r="S392" s="23" t="s">
        <v>11464</v>
      </c>
      <c r="T392" s="764" t="s">
        <v>5536</v>
      </c>
      <c r="U392" s="1071">
        <v>45996</v>
      </c>
    </row>
    <row r="393" spans="1:21" s="764" customFormat="1" ht="15" hidden="1" x14ac:dyDescent="0.25">
      <c r="A393" s="758" t="s">
        <v>11254</v>
      </c>
      <c r="B393" s="757"/>
      <c r="C393" s="757" t="s">
        <v>8257</v>
      </c>
      <c r="D393" s="758" t="s">
        <v>8602</v>
      </c>
      <c r="E393" s="759" t="s">
        <v>4857</v>
      </c>
      <c r="F393" s="760">
        <f t="shared" si="73"/>
        <v>45987</v>
      </c>
      <c r="G393" s="761" t="str">
        <f t="shared" si="62"/>
        <v>A2</v>
      </c>
      <c r="H393" s="761" t="str">
        <f t="shared" si="60"/>
        <v>MR_DER-1401_25</v>
      </c>
      <c r="I393" s="746">
        <f t="shared" si="74"/>
        <v>45996</v>
      </c>
      <c r="J393" s="746" t="str">
        <f t="shared" si="61"/>
        <v>NÃO APROVADO</v>
      </c>
      <c r="K393" s="769" t="s">
        <v>3730</v>
      </c>
      <c r="L393" s="770">
        <v>44916</v>
      </c>
      <c r="M393" s="765" t="s">
        <v>6046</v>
      </c>
      <c r="N393" s="757" t="s">
        <v>5536</v>
      </c>
      <c r="O393" s="762">
        <v>44938</v>
      </c>
      <c r="P393" s="765" t="s">
        <v>6127</v>
      </c>
      <c r="Q393" s="764" t="s">
        <v>3765</v>
      </c>
      <c r="R393" s="1071">
        <v>45987</v>
      </c>
      <c r="S393" s="23" t="s">
        <v>11464</v>
      </c>
      <c r="T393" s="764" t="s">
        <v>5536</v>
      </c>
      <c r="U393" s="1071">
        <v>45996</v>
      </c>
    </row>
    <row r="394" spans="1:21" s="764" customFormat="1" ht="15" hidden="1" x14ac:dyDescent="0.25">
      <c r="A394" s="758" t="s">
        <v>11254</v>
      </c>
      <c r="B394" s="757"/>
      <c r="C394" s="757" t="s">
        <v>8257</v>
      </c>
      <c r="D394" s="758" t="s">
        <v>8602</v>
      </c>
      <c r="E394" s="759" t="s">
        <v>4858</v>
      </c>
      <c r="F394" s="760">
        <f t="shared" si="73"/>
        <v>45987</v>
      </c>
      <c r="G394" s="761" t="str">
        <f t="shared" si="62"/>
        <v>A2</v>
      </c>
      <c r="H394" s="761" t="str">
        <f t="shared" si="60"/>
        <v>MR_DER-1401_25</v>
      </c>
      <c r="I394" s="746">
        <f t="shared" si="74"/>
        <v>45996</v>
      </c>
      <c r="J394" s="746" t="str">
        <f t="shared" si="61"/>
        <v>NÃO APROVADO</v>
      </c>
      <c r="K394" s="769" t="s">
        <v>3730</v>
      </c>
      <c r="L394" s="770">
        <v>44916</v>
      </c>
      <c r="M394" s="765" t="s">
        <v>6046</v>
      </c>
      <c r="N394" s="757" t="s">
        <v>5536</v>
      </c>
      <c r="O394" s="762">
        <v>44938</v>
      </c>
      <c r="P394" s="765" t="s">
        <v>6127</v>
      </c>
      <c r="Q394" s="764" t="s">
        <v>3765</v>
      </c>
      <c r="R394" s="1071">
        <v>45987</v>
      </c>
      <c r="S394" s="23" t="s">
        <v>11464</v>
      </c>
      <c r="T394" s="764" t="s">
        <v>5536</v>
      </c>
      <c r="U394" s="1071">
        <v>45996</v>
      </c>
    </row>
    <row r="395" spans="1:21" s="764" customFormat="1" ht="15" hidden="1" x14ac:dyDescent="0.25">
      <c r="A395" s="758" t="s">
        <v>11254</v>
      </c>
      <c r="B395" s="757"/>
      <c r="C395" s="757" t="s">
        <v>8257</v>
      </c>
      <c r="D395" s="758" t="s">
        <v>8602</v>
      </c>
      <c r="E395" s="759" t="s">
        <v>4859</v>
      </c>
      <c r="F395" s="760">
        <f t="shared" si="73"/>
        <v>45987</v>
      </c>
      <c r="G395" s="761" t="str">
        <f t="shared" si="62"/>
        <v>A2</v>
      </c>
      <c r="H395" s="761" t="str">
        <f t="shared" si="60"/>
        <v>MR_DER-1401_25</v>
      </c>
      <c r="I395" s="746">
        <f t="shared" si="74"/>
        <v>45996</v>
      </c>
      <c r="J395" s="746" t="str">
        <f t="shared" si="61"/>
        <v>NÃO APROVADO</v>
      </c>
      <c r="K395" s="1544" t="s">
        <v>3730</v>
      </c>
      <c r="L395" s="1545">
        <v>44916</v>
      </c>
      <c r="M395" s="1546" t="s">
        <v>6046</v>
      </c>
      <c r="N395" s="1547" t="s">
        <v>5536</v>
      </c>
      <c r="O395" s="1548">
        <v>44938</v>
      </c>
      <c r="P395" s="1546" t="s">
        <v>6127</v>
      </c>
      <c r="Q395" s="764" t="s">
        <v>3765</v>
      </c>
      <c r="R395" s="1071">
        <v>45987</v>
      </c>
      <c r="S395" s="23" t="s">
        <v>11464</v>
      </c>
      <c r="T395" s="764" t="s">
        <v>5536</v>
      </c>
      <c r="U395" s="1071">
        <v>45996</v>
      </c>
    </row>
    <row r="396" spans="1:21" s="764" customFormat="1" ht="15" hidden="1" x14ac:dyDescent="0.25">
      <c r="A396" s="758" t="s">
        <v>11254</v>
      </c>
      <c r="B396" s="757"/>
      <c r="C396" s="757" t="s">
        <v>8257</v>
      </c>
      <c r="D396" s="758" t="s">
        <v>8602</v>
      </c>
      <c r="E396" s="759" t="s">
        <v>11463</v>
      </c>
      <c r="F396" s="760">
        <f t="shared" si="73"/>
        <v>45987</v>
      </c>
      <c r="G396" s="761" t="str">
        <f t="shared" si="62"/>
        <v>A1</v>
      </c>
      <c r="H396" s="761" t="str">
        <f t="shared" si="60"/>
        <v>MR_DER-1401_25</v>
      </c>
      <c r="I396" s="746">
        <f t="shared" si="74"/>
        <v>45996</v>
      </c>
      <c r="J396" s="1421" t="str">
        <f t="shared" si="61"/>
        <v>REPROVADO</v>
      </c>
      <c r="K396" s="1361" t="s">
        <v>3730</v>
      </c>
      <c r="L396" s="1551">
        <v>45987</v>
      </c>
      <c r="M396" s="1504" t="s">
        <v>11464</v>
      </c>
      <c r="N396" s="1361" t="s">
        <v>11504</v>
      </c>
      <c r="O396" s="1551">
        <v>45996</v>
      </c>
      <c r="P396" s="1422"/>
      <c r="Q396" s="1543"/>
      <c r="R396" s="757"/>
      <c r="S396" s="757"/>
      <c r="T396" s="757"/>
      <c r="U396" s="757"/>
    </row>
    <row r="397" spans="1:21" s="764" customFormat="1" ht="15" hidden="1" x14ac:dyDescent="0.25">
      <c r="A397" s="758" t="s">
        <v>8342</v>
      </c>
      <c r="B397" s="757"/>
      <c r="C397" s="757" t="s">
        <v>8257</v>
      </c>
      <c r="D397" s="758" t="s">
        <v>8602</v>
      </c>
      <c r="E397" s="759" t="s">
        <v>12071</v>
      </c>
      <c r="F397" s="760">
        <f t="shared" si="73"/>
        <v>46051</v>
      </c>
      <c r="G397" s="761" t="str">
        <f t="shared" si="62"/>
        <v>A1</v>
      </c>
      <c r="H397" s="761" t="str">
        <f t="shared" si="60"/>
        <v>MR_DER-1562_26</v>
      </c>
      <c r="I397" s="746">
        <f t="shared" si="74"/>
        <v>46100</v>
      </c>
      <c r="J397" s="746" t="str">
        <f>IF(G397="NE",G397,IF(INDEX(K397:CQ397,,MATCH(G397,K397:CQ397,0)+3)&lt;&gt;0,INDEX(K397:CQ397,,MATCH(G397,K397:CQ397,0)+3),"ND"))</f>
        <v>NÃO APROVADO</v>
      </c>
      <c r="K397" s="764" t="s">
        <v>3730</v>
      </c>
      <c r="L397" s="1071">
        <v>46051</v>
      </c>
      <c r="M397" s="23" t="s">
        <v>12072</v>
      </c>
      <c r="N397" s="764" t="s">
        <v>5536</v>
      </c>
      <c r="O397" s="1071">
        <v>46100</v>
      </c>
      <c r="P397" s="1549"/>
      <c r="Q397" s="757"/>
      <c r="R397" s="757"/>
      <c r="S397" s="757"/>
      <c r="T397" s="757"/>
      <c r="U397" s="757"/>
    </row>
    <row r="398" spans="1:21" s="764" customFormat="1" ht="15" hidden="1" x14ac:dyDescent="0.25">
      <c r="A398" s="758" t="s">
        <v>8342</v>
      </c>
      <c r="B398" s="757"/>
      <c r="C398" s="757" t="s">
        <v>8257</v>
      </c>
      <c r="D398" s="758" t="s">
        <v>8602</v>
      </c>
      <c r="E398" s="759" t="s">
        <v>12073</v>
      </c>
      <c r="F398" s="760">
        <f t="shared" si="73"/>
        <v>46051</v>
      </c>
      <c r="G398" s="761" t="str">
        <f t="shared" si="62"/>
        <v>A1</v>
      </c>
      <c r="H398" s="761" t="str">
        <f t="shared" si="60"/>
        <v>MR_DER-1562_26</v>
      </c>
      <c r="I398" s="746">
        <f t="shared" si="74"/>
        <v>46100</v>
      </c>
      <c r="J398" s="746" t="str">
        <f>IF(G398="NE",G398,IF(INDEX(K398:CQ398,,MATCH(G398,K398:CQ398,0)+3)&lt;&gt;0,INDEX(K398:CQ398,,MATCH(G398,K398:CQ398,0)+3),"ND"))</f>
        <v>NÃO APROVADO</v>
      </c>
      <c r="K398" s="764" t="s">
        <v>3730</v>
      </c>
      <c r="L398" s="1071">
        <v>46051</v>
      </c>
      <c r="M398" s="23" t="s">
        <v>12072</v>
      </c>
      <c r="N398" s="764" t="s">
        <v>5536</v>
      </c>
      <c r="O398" s="1071">
        <v>46100</v>
      </c>
      <c r="P398" s="757"/>
      <c r="Q398" s="757"/>
      <c r="R398" s="757"/>
      <c r="S398" s="757"/>
      <c r="T398" s="757"/>
      <c r="U398" s="757"/>
    </row>
    <row r="399" spans="1:21" s="731" customFormat="1" hidden="1" x14ac:dyDescent="0.25">
      <c r="A399" s="726"/>
      <c r="B399" s="726"/>
      <c r="C399" s="726"/>
      <c r="D399" s="727"/>
      <c r="E399" s="727"/>
      <c r="F399" s="727"/>
      <c r="G399" s="727"/>
      <c r="H399" s="727"/>
      <c r="I399" s="726"/>
      <c r="J399" s="726"/>
      <c r="K399" s="726"/>
      <c r="L399" s="726"/>
      <c r="M399" s="726"/>
      <c r="N399" s="728"/>
      <c r="O399" s="728"/>
      <c r="P399" s="729"/>
      <c r="Q399" s="730"/>
      <c r="R399" s="730"/>
      <c r="S399" s="730"/>
      <c r="T399" s="728"/>
      <c r="U399" s="728"/>
    </row>
    <row r="400" spans="1:21" s="764" customFormat="1" ht="15" hidden="1" x14ac:dyDescent="0.25">
      <c r="A400" s="758" t="s">
        <v>11478</v>
      </c>
      <c r="B400" s="757"/>
      <c r="C400" s="757"/>
      <c r="D400" s="758" t="s">
        <v>10610</v>
      </c>
      <c r="E400" s="759" t="s">
        <v>11402</v>
      </c>
      <c r="F400" s="760">
        <f t="shared" ref="F400:F430" si="75">IF(L400&lt;&gt;0,MAX(L400,R400,X400,AD400),"NE")</f>
        <v>45985</v>
      </c>
      <c r="G400" s="761" t="str">
        <f t="shared" si="62"/>
        <v>A1</v>
      </c>
      <c r="H400" s="761" t="str">
        <f t="shared" si="60"/>
        <v>MR_DER-1395_25</v>
      </c>
      <c r="I400" s="746">
        <f t="shared" ref="I400:I430" si="76">IF(F400="NE",F400,IF(INDEX(K400:CP400,,MATCH(F400,K400:CP400,0)+3)&lt;&gt;0,INDEX(K400:CP400,,MATCH(F400,K400:CP400,0)+3),"ND"))</f>
        <v>45993</v>
      </c>
      <c r="J400" s="746" t="str">
        <f t="shared" ref="J400:J430" si="77">IF(G400="NE",G400,IF(INDEX(K400:CQ400,,MATCH(G400,K400:CQ400,0)+3)&lt;&gt;0,INDEX(K400:CQ400,,MATCH(G400,K400:CQ400,0)+3),"ND"))</f>
        <v>Não Aprovado</v>
      </c>
      <c r="K400" s="769" t="s">
        <v>3730</v>
      </c>
      <c r="L400" s="770">
        <v>45985</v>
      </c>
      <c r="M400" s="23" t="s">
        <v>11433</v>
      </c>
      <c r="N400" s="757" t="s">
        <v>9067</v>
      </c>
      <c r="O400" s="762">
        <v>45993</v>
      </c>
      <c r="P400" s="765"/>
    </row>
    <row r="401" spans="1:15" s="764" customFormat="1" ht="15" hidden="1" x14ac:dyDescent="0.25">
      <c r="A401" s="758" t="s">
        <v>11478</v>
      </c>
      <c r="B401" s="757"/>
      <c r="C401" s="757"/>
      <c r="D401" s="758" t="s">
        <v>10610</v>
      </c>
      <c r="E401" s="759" t="s">
        <v>11403</v>
      </c>
      <c r="F401" s="760">
        <f t="shared" si="75"/>
        <v>45985</v>
      </c>
      <c r="G401" s="761" t="str">
        <f t="shared" si="62"/>
        <v>A1</v>
      </c>
      <c r="H401" s="761" t="str">
        <f t="shared" si="60"/>
        <v>MR_DER-1395_25</v>
      </c>
      <c r="I401" s="746">
        <f t="shared" si="76"/>
        <v>45993</v>
      </c>
      <c r="J401" s="746" t="str">
        <f t="shared" si="77"/>
        <v>Não Aprovado</v>
      </c>
      <c r="K401" s="769" t="s">
        <v>3730</v>
      </c>
      <c r="L401" s="770">
        <v>45985</v>
      </c>
      <c r="M401" s="23" t="s">
        <v>11433</v>
      </c>
      <c r="N401" s="757" t="s">
        <v>9067</v>
      </c>
      <c r="O401" s="762">
        <v>45993</v>
      </c>
    </row>
    <row r="402" spans="1:15" s="764" customFormat="1" ht="15" hidden="1" x14ac:dyDescent="0.25">
      <c r="A402" s="758" t="s">
        <v>11478</v>
      </c>
      <c r="B402" s="757"/>
      <c r="C402" s="757"/>
      <c r="D402" s="758" t="s">
        <v>10610</v>
      </c>
      <c r="E402" s="759" t="s">
        <v>11404</v>
      </c>
      <c r="F402" s="760">
        <f t="shared" si="75"/>
        <v>45985</v>
      </c>
      <c r="G402" s="761" t="str">
        <f t="shared" si="62"/>
        <v>A1</v>
      </c>
      <c r="H402" s="761" t="str">
        <f t="shared" si="60"/>
        <v>MR_DER-1395_25</v>
      </c>
      <c r="I402" s="746">
        <f t="shared" si="76"/>
        <v>45993</v>
      </c>
      <c r="J402" s="746" t="str">
        <f t="shared" si="77"/>
        <v>Não Aprovado</v>
      </c>
      <c r="K402" s="769" t="s">
        <v>3730</v>
      </c>
      <c r="L402" s="770">
        <v>45985</v>
      </c>
      <c r="M402" s="23" t="s">
        <v>11433</v>
      </c>
      <c r="N402" s="757" t="s">
        <v>9067</v>
      </c>
      <c r="O402" s="762">
        <v>45993</v>
      </c>
    </row>
    <row r="403" spans="1:15" s="764" customFormat="1" ht="15" hidden="1" x14ac:dyDescent="0.25">
      <c r="A403" s="758" t="s">
        <v>11478</v>
      </c>
      <c r="B403" s="757"/>
      <c r="C403" s="757"/>
      <c r="D403" s="758" t="s">
        <v>10610</v>
      </c>
      <c r="E403" s="759" t="s">
        <v>11405</v>
      </c>
      <c r="F403" s="760">
        <f t="shared" si="75"/>
        <v>45985</v>
      </c>
      <c r="G403" s="761" t="str">
        <f t="shared" si="62"/>
        <v>A1</v>
      </c>
      <c r="H403" s="761" t="str">
        <f t="shared" si="60"/>
        <v>MR_DER-1395_25</v>
      </c>
      <c r="I403" s="746">
        <f t="shared" si="76"/>
        <v>45993</v>
      </c>
      <c r="J403" s="746" t="str">
        <f t="shared" si="77"/>
        <v>Não Aprovado</v>
      </c>
      <c r="K403" s="769" t="s">
        <v>3730</v>
      </c>
      <c r="L403" s="770">
        <v>45985</v>
      </c>
      <c r="M403" s="23" t="s">
        <v>11433</v>
      </c>
      <c r="N403" s="757" t="s">
        <v>9067</v>
      </c>
      <c r="O403" s="762">
        <v>45993</v>
      </c>
    </row>
    <row r="404" spans="1:15" s="764" customFormat="1" ht="15" hidden="1" x14ac:dyDescent="0.25">
      <c r="A404" s="758" t="s">
        <v>11478</v>
      </c>
      <c r="B404" s="757"/>
      <c r="C404" s="757"/>
      <c r="D404" s="758" t="s">
        <v>10610</v>
      </c>
      <c r="E404" s="759" t="s">
        <v>11406</v>
      </c>
      <c r="F404" s="760">
        <f t="shared" si="75"/>
        <v>45985</v>
      </c>
      <c r="G404" s="761" t="str">
        <f t="shared" si="62"/>
        <v>A1</v>
      </c>
      <c r="H404" s="761" t="str">
        <f t="shared" si="60"/>
        <v>MR_DER-1395_25</v>
      </c>
      <c r="I404" s="746">
        <f t="shared" si="76"/>
        <v>45993</v>
      </c>
      <c r="J404" s="746" t="str">
        <f t="shared" si="77"/>
        <v>Não Aprovado</v>
      </c>
      <c r="K404" s="769" t="s">
        <v>3730</v>
      </c>
      <c r="L404" s="770">
        <v>45985</v>
      </c>
      <c r="M404" s="23" t="s">
        <v>11433</v>
      </c>
      <c r="N404" s="757" t="s">
        <v>9067</v>
      </c>
      <c r="O404" s="762">
        <v>45993</v>
      </c>
    </row>
    <row r="405" spans="1:15" s="764" customFormat="1" ht="15" hidden="1" x14ac:dyDescent="0.25">
      <c r="A405" s="758" t="s">
        <v>11478</v>
      </c>
      <c r="B405" s="757"/>
      <c r="C405" s="757"/>
      <c r="D405" s="758" t="s">
        <v>10610</v>
      </c>
      <c r="E405" s="759" t="s">
        <v>11407</v>
      </c>
      <c r="F405" s="760">
        <f t="shared" si="75"/>
        <v>45985</v>
      </c>
      <c r="G405" s="761" t="str">
        <f t="shared" si="62"/>
        <v>A1</v>
      </c>
      <c r="H405" s="761" t="str">
        <f t="shared" si="60"/>
        <v>MR_DER-1395_25</v>
      </c>
      <c r="I405" s="746">
        <f t="shared" si="76"/>
        <v>45993</v>
      </c>
      <c r="J405" s="746" t="str">
        <f t="shared" si="77"/>
        <v>Não Aprovado</v>
      </c>
      <c r="K405" s="769" t="s">
        <v>3730</v>
      </c>
      <c r="L405" s="770">
        <v>45985</v>
      </c>
      <c r="M405" s="23" t="s">
        <v>11433</v>
      </c>
      <c r="N405" s="757" t="s">
        <v>9067</v>
      </c>
      <c r="O405" s="762">
        <v>45993</v>
      </c>
    </row>
    <row r="406" spans="1:15" s="764" customFormat="1" ht="15" hidden="1" x14ac:dyDescent="0.25">
      <c r="A406" s="758" t="s">
        <v>11478</v>
      </c>
      <c r="B406" s="757"/>
      <c r="C406" s="757"/>
      <c r="D406" s="758" t="s">
        <v>10610</v>
      </c>
      <c r="E406" s="759" t="s">
        <v>11408</v>
      </c>
      <c r="F406" s="760">
        <f t="shared" si="75"/>
        <v>45985</v>
      </c>
      <c r="G406" s="761" t="str">
        <f t="shared" si="62"/>
        <v>A1</v>
      </c>
      <c r="H406" s="761" t="str">
        <f t="shared" si="60"/>
        <v>MR_DER-1395_25</v>
      </c>
      <c r="I406" s="746">
        <f t="shared" si="76"/>
        <v>45993</v>
      </c>
      <c r="J406" s="746" t="str">
        <f t="shared" si="77"/>
        <v>Não Aprovado</v>
      </c>
      <c r="K406" s="769" t="s">
        <v>3730</v>
      </c>
      <c r="L406" s="770">
        <v>45985</v>
      </c>
      <c r="M406" s="23" t="s">
        <v>11433</v>
      </c>
      <c r="N406" s="757" t="s">
        <v>9067</v>
      </c>
      <c r="O406" s="762">
        <v>45993</v>
      </c>
    </row>
    <row r="407" spans="1:15" s="764" customFormat="1" ht="15" hidden="1" x14ac:dyDescent="0.25">
      <c r="A407" s="758" t="s">
        <v>11478</v>
      </c>
      <c r="B407" s="757"/>
      <c r="C407" s="757"/>
      <c r="D407" s="758" t="s">
        <v>10610</v>
      </c>
      <c r="E407" s="759" t="s">
        <v>11409</v>
      </c>
      <c r="F407" s="760">
        <f t="shared" si="75"/>
        <v>45985</v>
      </c>
      <c r="G407" s="761" t="str">
        <f t="shared" si="62"/>
        <v>A1</v>
      </c>
      <c r="H407" s="761" t="str">
        <f t="shared" si="60"/>
        <v>MR_DER-1395_25</v>
      </c>
      <c r="I407" s="746">
        <f t="shared" si="76"/>
        <v>45993</v>
      </c>
      <c r="J407" s="746" t="str">
        <f t="shared" si="77"/>
        <v>Não Aprovado</v>
      </c>
      <c r="K407" s="769" t="s">
        <v>3730</v>
      </c>
      <c r="L407" s="770">
        <v>45985</v>
      </c>
      <c r="M407" s="23" t="s">
        <v>11433</v>
      </c>
      <c r="N407" s="757" t="s">
        <v>9067</v>
      </c>
      <c r="O407" s="762">
        <v>45993</v>
      </c>
    </row>
    <row r="408" spans="1:15" s="764" customFormat="1" ht="15" hidden="1" x14ac:dyDescent="0.25">
      <c r="A408" s="758" t="s">
        <v>11478</v>
      </c>
      <c r="B408" s="757"/>
      <c r="C408" s="757"/>
      <c r="D408" s="758" t="s">
        <v>10610</v>
      </c>
      <c r="E408" s="759" t="s">
        <v>11410</v>
      </c>
      <c r="F408" s="760">
        <f t="shared" si="75"/>
        <v>45985</v>
      </c>
      <c r="G408" s="761" t="str">
        <f t="shared" si="62"/>
        <v>A1</v>
      </c>
      <c r="H408" s="761" t="str">
        <f t="shared" si="60"/>
        <v>MR_DER-1395_25</v>
      </c>
      <c r="I408" s="746">
        <f t="shared" si="76"/>
        <v>45993</v>
      </c>
      <c r="J408" s="746" t="str">
        <f t="shared" si="77"/>
        <v>Não Aprovado</v>
      </c>
      <c r="K408" s="769" t="s">
        <v>3730</v>
      </c>
      <c r="L408" s="770">
        <v>45985</v>
      </c>
      <c r="M408" s="23" t="s">
        <v>11433</v>
      </c>
      <c r="N408" s="757" t="s">
        <v>9067</v>
      </c>
      <c r="O408" s="762">
        <v>45993</v>
      </c>
    </row>
    <row r="409" spans="1:15" s="764" customFormat="1" ht="15" hidden="1" x14ac:dyDescent="0.25">
      <c r="A409" s="758" t="s">
        <v>11478</v>
      </c>
      <c r="B409" s="757"/>
      <c r="C409" s="757"/>
      <c r="D409" s="758" t="s">
        <v>10610</v>
      </c>
      <c r="E409" s="759" t="s">
        <v>11411</v>
      </c>
      <c r="F409" s="760">
        <f t="shared" si="75"/>
        <v>45985</v>
      </c>
      <c r="G409" s="761" t="str">
        <f t="shared" si="62"/>
        <v>A1</v>
      </c>
      <c r="H409" s="761" t="str">
        <f t="shared" si="60"/>
        <v>MR_DER-1395_25</v>
      </c>
      <c r="I409" s="746">
        <f t="shared" si="76"/>
        <v>45993</v>
      </c>
      <c r="J409" s="746" t="str">
        <f t="shared" si="77"/>
        <v>Não Aprovado</v>
      </c>
      <c r="K409" s="769" t="s">
        <v>3730</v>
      </c>
      <c r="L409" s="770">
        <v>45985</v>
      </c>
      <c r="M409" s="23" t="s">
        <v>11433</v>
      </c>
      <c r="N409" s="757" t="s">
        <v>9067</v>
      </c>
      <c r="O409" s="762">
        <v>45993</v>
      </c>
    </row>
    <row r="410" spans="1:15" s="764" customFormat="1" ht="15" hidden="1" x14ac:dyDescent="0.25">
      <c r="A410" s="758" t="s">
        <v>11478</v>
      </c>
      <c r="B410" s="757"/>
      <c r="C410" s="757"/>
      <c r="D410" s="758" t="s">
        <v>10610</v>
      </c>
      <c r="E410" s="759" t="s">
        <v>11412</v>
      </c>
      <c r="F410" s="760">
        <f t="shared" si="75"/>
        <v>45985</v>
      </c>
      <c r="G410" s="761" t="str">
        <f t="shared" si="62"/>
        <v>A1</v>
      </c>
      <c r="H410" s="761" t="str">
        <f t="shared" si="60"/>
        <v>MR_DER-1395_25</v>
      </c>
      <c r="I410" s="746">
        <f t="shared" si="76"/>
        <v>45993</v>
      </c>
      <c r="J410" s="746" t="str">
        <f t="shared" si="77"/>
        <v>Não Aprovado</v>
      </c>
      <c r="K410" s="769" t="s">
        <v>3730</v>
      </c>
      <c r="L410" s="770">
        <v>45985</v>
      </c>
      <c r="M410" s="23" t="s">
        <v>11433</v>
      </c>
      <c r="N410" s="757" t="s">
        <v>9067</v>
      </c>
      <c r="O410" s="762">
        <v>45993</v>
      </c>
    </row>
    <row r="411" spans="1:15" s="764" customFormat="1" ht="15" hidden="1" x14ac:dyDescent="0.25">
      <c r="A411" s="758" t="s">
        <v>11478</v>
      </c>
      <c r="B411" s="757"/>
      <c r="C411" s="757"/>
      <c r="D411" s="758" t="s">
        <v>10610</v>
      </c>
      <c r="E411" s="759" t="s">
        <v>11413</v>
      </c>
      <c r="F411" s="760">
        <f t="shared" si="75"/>
        <v>45985</v>
      </c>
      <c r="G411" s="761" t="str">
        <f t="shared" si="62"/>
        <v>A1</v>
      </c>
      <c r="H411" s="761" t="str">
        <f t="shared" si="60"/>
        <v>MR_DER-1395_25</v>
      </c>
      <c r="I411" s="746">
        <f t="shared" si="76"/>
        <v>45993</v>
      </c>
      <c r="J411" s="746" t="str">
        <f t="shared" si="77"/>
        <v>Não Aprovado</v>
      </c>
      <c r="K411" s="769" t="s">
        <v>3730</v>
      </c>
      <c r="L411" s="770">
        <v>45985</v>
      </c>
      <c r="M411" s="23" t="s">
        <v>11433</v>
      </c>
      <c r="N411" s="757" t="s">
        <v>9067</v>
      </c>
      <c r="O411" s="762">
        <v>45993</v>
      </c>
    </row>
    <row r="412" spans="1:15" s="764" customFormat="1" ht="15" hidden="1" x14ac:dyDescent="0.25">
      <c r="A412" s="758" t="s">
        <v>11478</v>
      </c>
      <c r="B412" s="757"/>
      <c r="C412" s="757"/>
      <c r="D412" s="758" t="s">
        <v>10610</v>
      </c>
      <c r="E412" s="759" t="s">
        <v>11414</v>
      </c>
      <c r="F412" s="760">
        <f t="shared" si="75"/>
        <v>45985</v>
      </c>
      <c r="G412" s="761" t="str">
        <f t="shared" si="62"/>
        <v>A1</v>
      </c>
      <c r="H412" s="761" t="str">
        <f t="shared" si="60"/>
        <v>MR_DER-1395_25</v>
      </c>
      <c r="I412" s="746">
        <f t="shared" si="76"/>
        <v>45993</v>
      </c>
      <c r="J412" s="746" t="str">
        <f t="shared" si="77"/>
        <v>Não Aprovado</v>
      </c>
      <c r="K412" s="769" t="s">
        <v>3730</v>
      </c>
      <c r="L412" s="770">
        <v>45985</v>
      </c>
      <c r="M412" s="23" t="s">
        <v>11433</v>
      </c>
      <c r="N412" s="757" t="s">
        <v>9067</v>
      </c>
      <c r="O412" s="762">
        <v>45993</v>
      </c>
    </row>
    <row r="413" spans="1:15" s="764" customFormat="1" ht="15" hidden="1" x14ac:dyDescent="0.25">
      <c r="A413" s="758" t="s">
        <v>11478</v>
      </c>
      <c r="B413" s="757"/>
      <c r="C413" s="757"/>
      <c r="D413" s="758" t="s">
        <v>10610</v>
      </c>
      <c r="E413" s="759" t="s">
        <v>11415</v>
      </c>
      <c r="F413" s="760">
        <f t="shared" si="75"/>
        <v>45985</v>
      </c>
      <c r="G413" s="761" t="str">
        <f t="shared" si="62"/>
        <v>A1</v>
      </c>
      <c r="H413" s="761" t="str">
        <f t="shared" si="60"/>
        <v>MR_DER-1395_25</v>
      </c>
      <c r="I413" s="746">
        <f t="shared" si="76"/>
        <v>45993</v>
      </c>
      <c r="J413" s="746" t="str">
        <f t="shared" si="77"/>
        <v>Não Aprovado</v>
      </c>
      <c r="K413" s="769" t="s">
        <v>3730</v>
      </c>
      <c r="L413" s="770">
        <v>45985</v>
      </c>
      <c r="M413" s="23" t="s">
        <v>11433</v>
      </c>
      <c r="N413" s="757" t="s">
        <v>9067</v>
      </c>
      <c r="O413" s="762">
        <v>45993</v>
      </c>
    </row>
    <row r="414" spans="1:15" s="764" customFormat="1" ht="15" hidden="1" x14ac:dyDescent="0.25">
      <c r="A414" s="758" t="s">
        <v>11478</v>
      </c>
      <c r="B414" s="757"/>
      <c r="C414" s="757"/>
      <c r="D414" s="758" t="s">
        <v>10610</v>
      </c>
      <c r="E414" s="759" t="s">
        <v>11416</v>
      </c>
      <c r="F414" s="760">
        <f t="shared" si="75"/>
        <v>45985</v>
      </c>
      <c r="G414" s="761" t="str">
        <f t="shared" si="62"/>
        <v>A1</v>
      </c>
      <c r="H414" s="761" t="str">
        <f t="shared" si="60"/>
        <v>MR_DER-1395_25</v>
      </c>
      <c r="I414" s="746">
        <f t="shared" si="76"/>
        <v>45993</v>
      </c>
      <c r="J414" s="746" t="str">
        <f t="shared" si="77"/>
        <v>Não Aprovado</v>
      </c>
      <c r="K414" s="769" t="s">
        <v>3730</v>
      </c>
      <c r="L414" s="770">
        <v>45985</v>
      </c>
      <c r="M414" s="23" t="s">
        <v>11433</v>
      </c>
      <c r="N414" s="757" t="s">
        <v>9067</v>
      </c>
      <c r="O414" s="762">
        <v>45993</v>
      </c>
    </row>
    <row r="415" spans="1:15" s="764" customFormat="1" ht="15" hidden="1" x14ac:dyDescent="0.25">
      <c r="A415" s="758" t="s">
        <v>11478</v>
      </c>
      <c r="B415" s="757"/>
      <c r="C415" s="757"/>
      <c r="D415" s="758" t="s">
        <v>10610</v>
      </c>
      <c r="E415" s="759" t="s">
        <v>11417</v>
      </c>
      <c r="F415" s="760">
        <f t="shared" si="75"/>
        <v>45985</v>
      </c>
      <c r="G415" s="761" t="str">
        <f t="shared" si="62"/>
        <v>A1</v>
      </c>
      <c r="H415" s="761" t="str">
        <f t="shared" si="60"/>
        <v>MR_DER-1395_25</v>
      </c>
      <c r="I415" s="746">
        <f t="shared" si="76"/>
        <v>45993</v>
      </c>
      <c r="J415" s="746" t="str">
        <f t="shared" si="77"/>
        <v>Não Aprovado</v>
      </c>
      <c r="K415" s="769" t="s">
        <v>3730</v>
      </c>
      <c r="L415" s="770">
        <v>45985</v>
      </c>
      <c r="M415" s="23" t="s">
        <v>11433</v>
      </c>
      <c r="N415" s="757" t="s">
        <v>9067</v>
      </c>
      <c r="O415" s="762">
        <v>45993</v>
      </c>
    </row>
    <row r="416" spans="1:15" s="764" customFormat="1" ht="15" hidden="1" x14ac:dyDescent="0.25">
      <c r="A416" s="758" t="s">
        <v>11478</v>
      </c>
      <c r="B416" s="757"/>
      <c r="C416" s="757"/>
      <c r="D416" s="758" t="s">
        <v>10610</v>
      </c>
      <c r="E416" s="759" t="s">
        <v>11418</v>
      </c>
      <c r="F416" s="760">
        <f t="shared" si="75"/>
        <v>45985</v>
      </c>
      <c r="G416" s="761" t="str">
        <f t="shared" si="62"/>
        <v>A1</v>
      </c>
      <c r="H416" s="761" t="str">
        <f t="shared" si="60"/>
        <v>MR_DER-1395_25</v>
      </c>
      <c r="I416" s="746">
        <f t="shared" si="76"/>
        <v>45993</v>
      </c>
      <c r="J416" s="746" t="str">
        <f t="shared" si="77"/>
        <v>Não Aprovado</v>
      </c>
      <c r="K416" s="769" t="s">
        <v>3730</v>
      </c>
      <c r="L416" s="770">
        <v>45985</v>
      </c>
      <c r="M416" s="23" t="s">
        <v>11433</v>
      </c>
      <c r="N416" s="757" t="s">
        <v>9067</v>
      </c>
      <c r="O416" s="762">
        <v>45993</v>
      </c>
    </row>
    <row r="417" spans="1:15" s="764" customFormat="1" ht="15" hidden="1" x14ac:dyDescent="0.25">
      <c r="A417" s="758" t="s">
        <v>11478</v>
      </c>
      <c r="B417" s="757"/>
      <c r="C417" s="757"/>
      <c r="D417" s="758" t="s">
        <v>10610</v>
      </c>
      <c r="E417" s="759" t="s">
        <v>11419</v>
      </c>
      <c r="F417" s="760">
        <f t="shared" si="75"/>
        <v>45985</v>
      </c>
      <c r="G417" s="761" t="str">
        <f t="shared" si="62"/>
        <v>A1</v>
      </c>
      <c r="H417" s="761" t="str">
        <f t="shared" si="60"/>
        <v>MR_DER-1395_25</v>
      </c>
      <c r="I417" s="746">
        <f t="shared" si="76"/>
        <v>45993</v>
      </c>
      <c r="J417" s="746" t="str">
        <f t="shared" si="77"/>
        <v>Não Aprovado</v>
      </c>
      <c r="K417" s="769" t="s">
        <v>3730</v>
      </c>
      <c r="L417" s="770">
        <v>45985</v>
      </c>
      <c r="M417" s="23" t="s">
        <v>11433</v>
      </c>
      <c r="N417" s="757" t="s">
        <v>9067</v>
      </c>
      <c r="O417" s="762">
        <v>45993</v>
      </c>
    </row>
    <row r="418" spans="1:15" s="764" customFormat="1" ht="15" hidden="1" x14ac:dyDescent="0.25">
      <c r="A418" s="758" t="s">
        <v>11478</v>
      </c>
      <c r="B418" s="757"/>
      <c r="C418" s="757"/>
      <c r="D418" s="758" t="s">
        <v>10610</v>
      </c>
      <c r="E418" s="759" t="s">
        <v>11420</v>
      </c>
      <c r="F418" s="760">
        <f t="shared" si="75"/>
        <v>45985</v>
      </c>
      <c r="G418" s="761" t="str">
        <f t="shared" si="62"/>
        <v>A1</v>
      </c>
      <c r="H418" s="761" t="str">
        <f t="shared" si="60"/>
        <v>MR_DER-1395_25</v>
      </c>
      <c r="I418" s="746">
        <f t="shared" si="76"/>
        <v>45993</v>
      </c>
      <c r="J418" s="746" t="str">
        <f t="shared" si="77"/>
        <v>Não Aprovado</v>
      </c>
      <c r="K418" s="769" t="s">
        <v>3730</v>
      </c>
      <c r="L418" s="770">
        <v>45985</v>
      </c>
      <c r="M418" s="23" t="s">
        <v>11433</v>
      </c>
      <c r="N418" s="757" t="s">
        <v>9067</v>
      </c>
      <c r="O418" s="762">
        <v>45993</v>
      </c>
    </row>
    <row r="419" spans="1:15" s="764" customFormat="1" ht="15" hidden="1" x14ac:dyDescent="0.25">
      <c r="A419" s="758" t="s">
        <v>11478</v>
      </c>
      <c r="B419" s="757"/>
      <c r="C419" s="757"/>
      <c r="D419" s="758" t="s">
        <v>10610</v>
      </c>
      <c r="E419" s="759" t="s">
        <v>11421</v>
      </c>
      <c r="F419" s="760">
        <f t="shared" si="75"/>
        <v>45985</v>
      </c>
      <c r="G419" s="761" t="str">
        <f t="shared" si="62"/>
        <v>A1</v>
      </c>
      <c r="H419" s="761" t="str">
        <f t="shared" si="60"/>
        <v>MR_DER-1395_25</v>
      </c>
      <c r="I419" s="746">
        <f t="shared" si="76"/>
        <v>45993</v>
      </c>
      <c r="J419" s="746" t="str">
        <f t="shared" si="77"/>
        <v>Não Aprovado</v>
      </c>
      <c r="K419" s="769" t="s">
        <v>3730</v>
      </c>
      <c r="L419" s="770">
        <v>45985</v>
      </c>
      <c r="M419" s="23" t="s">
        <v>11433</v>
      </c>
      <c r="N419" s="757" t="s">
        <v>9067</v>
      </c>
      <c r="O419" s="762">
        <v>45993</v>
      </c>
    </row>
    <row r="420" spans="1:15" s="764" customFormat="1" ht="15" hidden="1" x14ac:dyDescent="0.25">
      <c r="A420" s="758" t="s">
        <v>11478</v>
      </c>
      <c r="B420" s="757"/>
      <c r="C420" s="757"/>
      <c r="D420" s="758" t="s">
        <v>10610</v>
      </c>
      <c r="E420" s="759" t="s">
        <v>11422</v>
      </c>
      <c r="F420" s="760">
        <f t="shared" si="75"/>
        <v>45985</v>
      </c>
      <c r="G420" s="761" t="str">
        <f t="shared" si="62"/>
        <v>A1</v>
      </c>
      <c r="H420" s="761" t="str">
        <f t="shared" si="60"/>
        <v>MR_DER-1395_25</v>
      </c>
      <c r="I420" s="746">
        <f t="shared" si="76"/>
        <v>45993</v>
      </c>
      <c r="J420" s="746" t="str">
        <f t="shared" si="77"/>
        <v>Não Aprovado</v>
      </c>
      <c r="K420" s="769" t="s">
        <v>3730</v>
      </c>
      <c r="L420" s="770">
        <v>45985</v>
      </c>
      <c r="M420" s="23" t="s">
        <v>11433</v>
      </c>
      <c r="N420" s="757" t="s">
        <v>9067</v>
      </c>
      <c r="O420" s="762">
        <v>45993</v>
      </c>
    </row>
    <row r="421" spans="1:15" s="764" customFormat="1" ht="15" hidden="1" x14ac:dyDescent="0.25">
      <c r="A421" s="758" t="s">
        <v>11478</v>
      </c>
      <c r="B421" s="757"/>
      <c r="C421" s="757"/>
      <c r="D421" s="758" t="s">
        <v>10610</v>
      </c>
      <c r="E421" s="759" t="s">
        <v>11423</v>
      </c>
      <c r="F421" s="760">
        <f t="shared" si="75"/>
        <v>45985</v>
      </c>
      <c r="G421" s="761" t="str">
        <f t="shared" si="62"/>
        <v>A1</v>
      </c>
      <c r="H421" s="761" t="str">
        <f t="shared" si="60"/>
        <v>MR_DER-1395_25</v>
      </c>
      <c r="I421" s="746">
        <f t="shared" si="76"/>
        <v>45993</v>
      </c>
      <c r="J421" s="746" t="str">
        <f t="shared" si="77"/>
        <v>Não Aprovado</v>
      </c>
      <c r="K421" s="769" t="s">
        <v>3730</v>
      </c>
      <c r="L421" s="770">
        <v>45985</v>
      </c>
      <c r="M421" s="23" t="s">
        <v>11433</v>
      </c>
      <c r="N421" s="757" t="s">
        <v>9067</v>
      </c>
      <c r="O421" s="762">
        <v>45993</v>
      </c>
    </row>
    <row r="422" spans="1:15" s="764" customFormat="1" ht="15" hidden="1" x14ac:dyDescent="0.25">
      <c r="A422" s="758" t="s">
        <v>11478</v>
      </c>
      <c r="B422" s="757"/>
      <c r="C422" s="757"/>
      <c r="D422" s="758" t="s">
        <v>10610</v>
      </c>
      <c r="E422" s="759" t="s">
        <v>11424</v>
      </c>
      <c r="F422" s="760">
        <f t="shared" si="75"/>
        <v>45985</v>
      </c>
      <c r="G422" s="761" t="str">
        <f t="shared" si="62"/>
        <v>A1</v>
      </c>
      <c r="H422" s="761" t="str">
        <f t="shared" si="60"/>
        <v>MR_DER-1395_25</v>
      </c>
      <c r="I422" s="746">
        <f t="shared" si="76"/>
        <v>45993</v>
      </c>
      <c r="J422" s="746" t="str">
        <f t="shared" si="77"/>
        <v>Não Aprovado</v>
      </c>
      <c r="K422" s="769" t="s">
        <v>3730</v>
      </c>
      <c r="L422" s="770">
        <v>45985</v>
      </c>
      <c r="M422" s="23" t="s">
        <v>11433</v>
      </c>
      <c r="N422" s="757" t="s">
        <v>9067</v>
      </c>
      <c r="O422" s="762">
        <v>45993</v>
      </c>
    </row>
    <row r="423" spans="1:15" s="764" customFormat="1" ht="15" hidden="1" x14ac:dyDescent="0.25">
      <c r="A423" s="758" t="s">
        <v>11478</v>
      </c>
      <c r="B423" s="757"/>
      <c r="C423" s="757"/>
      <c r="D423" s="758" t="s">
        <v>10610</v>
      </c>
      <c r="E423" s="759" t="s">
        <v>11425</v>
      </c>
      <c r="F423" s="760">
        <f t="shared" si="75"/>
        <v>45985</v>
      </c>
      <c r="G423" s="761" t="str">
        <f t="shared" si="62"/>
        <v>A1</v>
      </c>
      <c r="H423" s="761" t="str">
        <f t="shared" si="60"/>
        <v>MR_DER-1395_25</v>
      </c>
      <c r="I423" s="746">
        <f t="shared" si="76"/>
        <v>45993</v>
      </c>
      <c r="J423" s="746" t="str">
        <f t="shared" si="77"/>
        <v>Não Aprovado</v>
      </c>
      <c r="K423" s="769" t="s">
        <v>3730</v>
      </c>
      <c r="L423" s="770">
        <v>45985</v>
      </c>
      <c r="M423" s="23" t="s">
        <v>11433</v>
      </c>
      <c r="N423" s="757" t="s">
        <v>9067</v>
      </c>
      <c r="O423" s="762">
        <v>45993</v>
      </c>
    </row>
    <row r="424" spans="1:15" s="764" customFormat="1" ht="15" hidden="1" x14ac:dyDescent="0.25">
      <c r="A424" s="758" t="s">
        <v>11478</v>
      </c>
      <c r="B424" s="757"/>
      <c r="C424" s="757"/>
      <c r="D424" s="758" t="s">
        <v>10610</v>
      </c>
      <c r="E424" s="759" t="s">
        <v>11426</v>
      </c>
      <c r="F424" s="760">
        <f t="shared" si="75"/>
        <v>45985</v>
      </c>
      <c r="G424" s="761" t="str">
        <f t="shared" si="62"/>
        <v>A1</v>
      </c>
      <c r="H424" s="761" t="str">
        <f t="shared" si="60"/>
        <v>MR_DER-1395_25</v>
      </c>
      <c r="I424" s="746">
        <f t="shared" si="76"/>
        <v>45993</v>
      </c>
      <c r="J424" s="746" t="str">
        <f t="shared" si="77"/>
        <v>Não Aprovado</v>
      </c>
      <c r="K424" s="769" t="s">
        <v>3730</v>
      </c>
      <c r="L424" s="770">
        <v>45985</v>
      </c>
      <c r="M424" s="23" t="s">
        <v>11433</v>
      </c>
      <c r="N424" s="757" t="s">
        <v>9067</v>
      </c>
      <c r="O424" s="762">
        <v>45993</v>
      </c>
    </row>
    <row r="425" spans="1:15" s="764" customFormat="1" ht="15" hidden="1" x14ac:dyDescent="0.25">
      <c r="A425" s="758" t="s">
        <v>11478</v>
      </c>
      <c r="B425" s="757"/>
      <c r="C425" s="757"/>
      <c r="D425" s="758" t="s">
        <v>10610</v>
      </c>
      <c r="E425" s="759" t="s">
        <v>11427</v>
      </c>
      <c r="F425" s="760">
        <f t="shared" si="75"/>
        <v>45985</v>
      </c>
      <c r="G425" s="761" t="str">
        <f t="shared" si="62"/>
        <v>A1</v>
      </c>
      <c r="H425" s="761" t="str">
        <f t="shared" si="60"/>
        <v>MR_DER-1395_25</v>
      </c>
      <c r="I425" s="746">
        <f t="shared" si="76"/>
        <v>45993</v>
      </c>
      <c r="J425" s="746" t="str">
        <f t="shared" si="77"/>
        <v>Não Aprovado</v>
      </c>
      <c r="K425" s="769" t="s">
        <v>3730</v>
      </c>
      <c r="L425" s="770">
        <v>45985</v>
      </c>
      <c r="M425" s="23" t="s">
        <v>11433</v>
      </c>
      <c r="N425" s="757" t="s">
        <v>9067</v>
      </c>
      <c r="O425" s="762">
        <v>45993</v>
      </c>
    </row>
    <row r="426" spans="1:15" s="764" customFormat="1" ht="15" hidden="1" x14ac:dyDescent="0.25">
      <c r="A426" s="758" t="s">
        <v>11478</v>
      </c>
      <c r="B426" s="757"/>
      <c r="C426" s="757"/>
      <c r="D426" s="758" t="s">
        <v>10610</v>
      </c>
      <c r="E426" s="759" t="s">
        <v>11428</v>
      </c>
      <c r="F426" s="760">
        <f t="shared" si="75"/>
        <v>45985</v>
      </c>
      <c r="G426" s="761" t="str">
        <f t="shared" si="62"/>
        <v>A1</v>
      </c>
      <c r="H426" s="761" t="str">
        <f t="shared" si="60"/>
        <v>MR_DER-1395_25</v>
      </c>
      <c r="I426" s="746">
        <f t="shared" si="76"/>
        <v>45993</v>
      </c>
      <c r="J426" s="746" t="str">
        <f t="shared" si="77"/>
        <v>Não Aprovado</v>
      </c>
      <c r="K426" s="769" t="s">
        <v>3730</v>
      </c>
      <c r="L426" s="770">
        <v>45985</v>
      </c>
      <c r="M426" s="23" t="s">
        <v>11433</v>
      </c>
      <c r="N426" s="757" t="s">
        <v>9067</v>
      </c>
      <c r="O426" s="762">
        <v>45993</v>
      </c>
    </row>
    <row r="427" spans="1:15" s="764" customFormat="1" ht="15" hidden="1" x14ac:dyDescent="0.25">
      <c r="A427" s="758" t="s">
        <v>11478</v>
      </c>
      <c r="B427" s="757"/>
      <c r="C427" s="757"/>
      <c r="D427" s="758" t="s">
        <v>10610</v>
      </c>
      <c r="E427" s="759" t="s">
        <v>11429</v>
      </c>
      <c r="F427" s="760">
        <f t="shared" si="75"/>
        <v>45985</v>
      </c>
      <c r="G427" s="761" t="str">
        <f t="shared" si="62"/>
        <v>A1</v>
      </c>
      <c r="H427" s="761" t="str">
        <f t="shared" si="60"/>
        <v>MR_DER-1395_25</v>
      </c>
      <c r="I427" s="746">
        <f t="shared" si="76"/>
        <v>45993</v>
      </c>
      <c r="J427" s="746" t="str">
        <f t="shared" si="77"/>
        <v>Não Aprovado</v>
      </c>
      <c r="K427" s="769" t="s">
        <v>3730</v>
      </c>
      <c r="L427" s="770">
        <v>45985</v>
      </c>
      <c r="M427" s="23" t="s">
        <v>11433</v>
      </c>
      <c r="N427" s="757" t="s">
        <v>9067</v>
      </c>
      <c r="O427" s="762">
        <v>45993</v>
      </c>
    </row>
    <row r="428" spans="1:15" s="764" customFormat="1" ht="15" hidden="1" x14ac:dyDescent="0.25">
      <c r="A428" s="758" t="s">
        <v>11478</v>
      </c>
      <c r="B428" s="757"/>
      <c r="C428" s="757"/>
      <c r="D428" s="758" t="s">
        <v>10610</v>
      </c>
      <c r="E428" s="759" t="s">
        <v>11430</v>
      </c>
      <c r="F428" s="760">
        <f t="shared" si="75"/>
        <v>45985</v>
      </c>
      <c r="G428" s="761" t="str">
        <f t="shared" si="62"/>
        <v>A1</v>
      </c>
      <c r="H428" s="761" t="str">
        <f t="shared" si="60"/>
        <v>MR_DER-1395_25</v>
      </c>
      <c r="I428" s="746">
        <f t="shared" si="76"/>
        <v>45993</v>
      </c>
      <c r="J428" s="746" t="str">
        <f t="shared" si="77"/>
        <v>Não Aprovado</v>
      </c>
      <c r="K428" s="769" t="s">
        <v>3730</v>
      </c>
      <c r="L428" s="770">
        <v>45985</v>
      </c>
      <c r="M428" s="23" t="s">
        <v>11433</v>
      </c>
      <c r="N428" s="757" t="s">
        <v>9067</v>
      </c>
      <c r="O428" s="762">
        <v>45993</v>
      </c>
    </row>
    <row r="429" spans="1:15" s="764" customFormat="1" ht="15" hidden="1" x14ac:dyDescent="0.25">
      <c r="A429" s="758" t="s">
        <v>11478</v>
      </c>
      <c r="B429" s="757"/>
      <c r="C429" s="757"/>
      <c r="D429" s="758" t="s">
        <v>10610</v>
      </c>
      <c r="E429" s="759" t="s">
        <v>11431</v>
      </c>
      <c r="F429" s="760">
        <f t="shared" si="75"/>
        <v>45985</v>
      </c>
      <c r="G429" s="761" t="str">
        <f t="shared" si="62"/>
        <v>A1</v>
      </c>
      <c r="H429" s="761" t="str">
        <f t="shared" si="60"/>
        <v>MR_DER-1395_25</v>
      </c>
      <c r="I429" s="746">
        <f t="shared" si="76"/>
        <v>45993</v>
      </c>
      <c r="J429" s="746" t="str">
        <f t="shared" si="77"/>
        <v>Não Aprovado</v>
      </c>
      <c r="K429" s="769" t="s">
        <v>3730</v>
      </c>
      <c r="L429" s="770">
        <v>45985</v>
      </c>
      <c r="M429" s="23" t="s">
        <v>11433</v>
      </c>
      <c r="N429" s="757" t="s">
        <v>9067</v>
      </c>
      <c r="O429" s="762">
        <v>45993</v>
      </c>
    </row>
    <row r="430" spans="1:15" s="764" customFormat="1" ht="15" hidden="1" x14ac:dyDescent="0.25">
      <c r="A430" s="758" t="s">
        <v>11478</v>
      </c>
      <c r="B430" s="757"/>
      <c r="C430" s="757"/>
      <c r="D430" s="758" t="s">
        <v>10610</v>
      </c>
      <c r="E430" s="759" t="s">
        <v>11432</v>
      </c>
      <c r="F430" s="760">
        <f t="shared" si="75"/>
        <v>45985</v>
      </c>
      <c r="G430" s="761" t="str">
        <f t="shared" si="62"/>
        <v>A1</v>
      </c>
      <c r="H430" s="761" t="str">
        <f t="shared" si="60"/>
        <v>MR_DER-1395_25</v>
      </c>
      <c r="I430" s="746">
        <f t="shared" si="76"/>
        <v>45993</v>
      </c>
      <c r="J430" s="746" t="str">
        <f t="shared" si="77"/>
        <v>Não Aprovado</v>
      </c>
      <c r="K430" s="769" t="s">
        <v>3730</v>
      </c>
      <c r="L430" s="770">
        <v>45985</v>
      </c>
      <c r="M430" s="23" t="s">
        <v>11433</v>
      </c>
      <c r="N430" s="757" t="s">
        <v>9067</v>
      </c>
      <c r="O430" s="762">
        <v>45993</v>
      </c>
    </row>
    <row r="431" spans="1:15" s="731" customFormat="1" hidden="1" x14ac:dyDescent="0.25">
      <c r="A431" s="726"/>
      <c r="B431" s="726"/>
      <c r="C431" s="726"/>
      <c r="D431" s="727"/>
      <c r="E431" s="727"/>
      <c r="F431" s="727"/>
      <c r="G431" s="727"/>
      <c r="H431" s="727"/>
      <c r="I431" s="726"/>
      <c r="J431" s="726"/>
      <c r="K431" s="726"/>
      <c r="L431" s="726"/>
      <c r="M431" s="726"/>
      <c r="N431" s="728"/>
      <c r="O431" s="728"/>
    </row>
    <row r="432" spans="1:15" s="731" customFormat="1" hidden="1" x14ac:dyDescent="0.25">
      <c r="A432" s="742"/>
      <c r="B432" s="742"/>
      <c r="C432" s="742"/>
      <c r="D432" s="743" t="s">
        <v>46</v>
      </c>
      <c r="E432" s="744" t="s">
        <v>4860</v>
      </c>
      <c r="F432" s="722" t="str">
        <f>IF(L432&lt;&gt;0,MAX(L432,R432,X432,AD432),"NE")</f>
        <v>NE</v>
      </c>
      <c r="G432" s="724" t="e">
        <f t="shared" si="62"/>
        <v>#N/A</v>
      </c>
      <c r="H432" s="724" t="e">
        <f t="shared" si="60"/>
        <v>#N/A</v>
      </c>
      <c r="I432" s="745" t="str">
        <f>IF(F432="NE",F432,IF(INDEX(K432:CP432,,MATCH(F432,K432:CP432,0)+3)&lt;&gt;0,INDEX(K432:CP432,,MATCH(F432,K432:CP432,0)+3),"ND"))</f>
        <v>NE</v>
      </c>
      <c r="J432" s="746" t="e">
        <f t="shared" si="61"/>
        <v>#N/A</v>
      </c>
      <c r="K432" s="742"/>
      <c r="L432" s="742"/>
      <c r="M432" s="742"/>
      <c r="N432" s="742"/>
      <c r="O432" s="742"/>
    </row>
    <row r="433" spans="1:35" s="731" customFormat="1" hidden="1" x14ac:dyDescent="0.25">
      <c r="A433" s="742"/>
      <c r="B433" s="742"/>
      <c r="C433" s="742"/>
      <c r="D433" s="743" t="s">
        <v>46</v>
      </c>
      <c r="E433" s="744" t="s">
        <v>4861</v>
      </c>
      <c r="F433" s="722" t="str">
        <f>IF(L433&lt;&gt;0,MAX(L433,R433,X433,AD433),"NE")</f>
        <v>NE</v>
      </c>
      <c r="G433" s="724" t="e">
        <f t="shared" si="62"/>
        <v>#N/A</v>
      </c>
      <c r="H433" s="724" t="e">
        <f t="shared" si="60"/>
        <v>#N/A</v>
      </c>
      <c r="I433" s="745" t="str">
        <f>IF(F433="NE",F433,IF(INDEX(K433:CP433,,MATCH(F433,K433:CP433,0)+3)&lt;&gt;0,INDEX(K433:CP433,,MATCH(F433,K433:CP433,0)+3),"ND"))</f>
        <v>NE</v>
      </c>
      <c r="J433" s="746" t="e">
        <f t="shared" si="61"/>
        <v>#N/A</v>
      </c>
      <c r="K433" s="742"/>
      <c r="L433" s="742"/>
      <c r="M433" s="742"/>
      <c r="N433" s="742"/>
      <c r="O433" s="742"/>
    </row>
    <row r="434" spans="1:35" s="731" customFormat="1" hidden="1" x14ac:dyDescent="0.25">
      <c r="A434" s="742"/>
      <c r="B434" s="742"/>
      <c r="C434" s="742"/>
      <c r="D434" s="743" t="s">
        <v>47</v>
      </c>
      <c r="E434" s="744" t="s">
        <v>4862</v>
      </c>
      <c r="F434" s="722" t="str">
        <f>IF(L434&lt;&gt;0,MAX(L434,R434,X434,AD434),"NE")</f>
        <v>NE</v>
      </c>
      <c r="G434" s="724" t="e">
        <f t="shared" si="62"/>
        <v>#N/A</v>
      </c>
      <c r="H434" s="724" t="e">
        <f t="shared" ref="H434:H449" si="78">IF($F434="","",INDEX($K434:$FL434,1,MATCH($F434,$K434:$FL434,)+1))</f>
        <v>#N/A</v>
      </c>
      <c r="I434" s="745" t="str">
        <f>IF(F434="NE",F434,IF(INDEX(K434:CP434,,MATCH(F434,K434:CP434,0)+3)&lt;&gt;0,INDEX(K434:CP434,,MATCH(F434,K434:CP434,0)+3),"ND"))</f>
        <v>NE</v>
      </c>
      <c r="J434" s="746" t="e">
        <f t="shared" ref="J434:J449" si="79">IF(G434="NE",G434,IF(INDEX(K434:CQ434,,MATCH(G434,K434:CQ434,0)+3)&lt;&gt;0,INDEX(K434:CQ434,,MATCH(G434,K434:CQ434,0)+3),"ND"))</f>
        <v>#N/A</v>
      </c>
      <c r="K434" s="742"/>
      <c r="L434" s="742"/>
      <c r="M434" s="742"/>
      <c r="N434" s="742"/>
      <c r="O434" s="742"/>
    </row>
    <row r="435" spans="1:35" s="731" customFormat="1" hidden="1" x14ac:dyDescent="0.25">
      <c r="A435" s="726"/>
      <c r="B435" s="726"/>
      <c r="C435" s="726"/>
      <c r="D435" s="727"/>
      <c r="E435" s="727"/>
      <c r="F435" s="727"/>
      <c r="G435" s="727"/>
      <c r="H435" s="727"/>
      <c r="I435" s="726"/>
      <c r="J435" s="726"/>
      <c r="K435" s="726"/>
      <c r="L435" s="726"/>
      <c r="M435" s="726"/>
      <c r="N435" s="728"/>
      <c r="O435" s="728"/>
      <c r="P435" s="729"/>
      <c r="Q435" s="730"/>
      <c r="R435" s="730"/>
      <c r="S435" s="730"/>
      <c r="T435" s="728"/>
      <c r="U435" s="728"/>
      <c r="V435" s="729"/>
      <c r="W435" s="730"/>
      <c r="X435" s="730"/>
      <c r="Y435" s="730"/>
      <c r="Z435" s="728"/>
      <c r="AA435" s="728"/>
      <c r="AB435" s="729"/>
      <c r="AC435" s="757"/>
      <c r="AD435" s="757"/>
      <c r="AE435" s="757"/>
      <c r="AF435" s="757"/>
      <c r="AG435" s="757"/>
    </row>
    <row r="436" spans="1:35" s="764" customFormat="1" hidden="1" x14ac:dyDescent="0.25">
      <c r="A436" s="758" t="s">
        <v>9046</v>
      </c>
      <c r="B436" s="757"/>
      <c r="C436" s="757"/>
      <c r="D436" s="758" t="s">
        <v>51</v>
      </c>
      <c r="E436" s="759" t="s">
        <v>4863</v>
      </c>
      <c r="F436" s="760">
        <f>IF(L436&lt;&gt;0,MAX(L436,R436,X436,AD436),"NE")</f>
        <v>44881</v>
      </c>
      <c r="G436" s="761" t="str">
        <f t="shared" si="62"/>
        <v>A1</v>
      </c>
      <c r="H436" s="761" t="str">
        <f t="shared" si="78"/>
        <v>MR.DER-0118_22</v>
      </c>
      <c r="I436" s="746">
        <f>IF(F436="NE",F436,IF(INDEX(K436:CP436,,MATCH(F436,K436:CP436,0)+3)&lt;&gt;0,INDEX(K436:CP436,,MATCH(F436,K436:CP436,0)+3),"ND"))</f>
        <v>44909</v>
      </c>
      <c r="J436" s="746" t="str">
        <f t="shared" si="79"/>
        <v>NÃO APROVADO</v>
      </c>
      <c r="K436" s="757" t="s">
        <v>3730</v>
      </c>
      <c r="L436" s="757">
        <v>44881</v>
      </c>
      <c r="M436" s="757" t="s">
        <v>5664</v>
      </c>
      <c r="N436" s="757" t="s">
        <v>5536</v>
      </c>
      <c r="O436" s="757">
        <v>44909</v>
      </c>
      <c r="P436" s="757" t="s">
        <v>3777</v>
      </c>
      <c r="Q436" s="757"/>
      <c r="R436" s="757"/>
      <c r="S436" s="757"/>
      <c r="T436" s="757"/>
      <c r="U436" s="757"/>
      <c r="V436" s="757"/>
      <c r="W436" s="757"/>
      <c r="X436" s="757"/>
      <c r="Y436" s="757"/>
      <c r="Z436" s="757"/>
      <c r="AA436" s="757"/>
      <c r="AB436" s="757"/>
      <c r="AC436" s="757"/>
      <c r="AD436" s="757"/>
      <c r="AE436" s="757"/>
      <c r="AF436" s="757"/>
      <c r="AG436" s="757"/>
    </row>
    <row r="437" spans="1:35" s="731" customFormat="1" hidden="1" x14ac:dyDescent="0.25">
      <c r="A437" s="726"/>
      <c r="B437" s="726"/>
      <c r="C437" s="726"/>
      <c r="D437" s="727"/>
      <c r="E437" s="727"/>
      <c r="F437" s="727"/>
      <c r="G437" s="727"/>
      <c r="H437" s="727"/>
      <c r="I437" s="726"/>
      <c r="J437" s="726"/>
      <c r="K437" s="726"/>
      <c r="L437" s="726"/>
      <c r="M437" s="726"/>
      <c r="N437" s="728"/>
      <c r="O437" s="728"/>
      <c r="P437" s="729"/>
      <c r="Q437" s="730"/>
      <c r="R437" s="730"/>
      <c r="S437" s="730"/>
      <c r="T437" s="728"/>
      <c r="U437" s="728"/>
      <c r="V437" s="729"/>
      <c r="W437" s="730"/>
      <c r="X437" s="730"/>
      <c r="Y437" s="730"/>
      <c r="Z437" s="728"/>
      <c r="AA437" s="728"/>
      <c r="AB437" s="729"/>
      <c r="AC437" s="757"/>
      <c r="AD437" s="757"/>
      <c r="AE437" s="757"/>
      <c r="AF437" s="757"/>
      <c r="AG437" s="757"/>
    </row>
    <row r="438" spans="1:35" s="725" customFormat="1" hidden="1" x14ac:dyDescent="0.2">
      <c r="A438" s="719" t="s">
        <v>8263</v>
      </c>
      <c r="B438" s="719"/>
      <c r="C438" s="719"/>
      <c r="D438" s="720" t="s">
        <v>52</v>
      </c>
      <c r="E438" s="751" t="s">
        <v>4864</v>
      </c>
      <c r="F438" s="722">
        <f>IF(L438&lt;&gt;0,MAX(L438,R438,X438,AD438),"NE")</f>
        <v>45265</v>
      </c>
      <c r="G438" s="724" t="str">
        <f t="shared" si="62"/>
        <v>A</v>
      </c>
      <c r="H438" s="724" t="str">
        <f t="shared" si="78"/>
        <v>MR.DER-0487_23-Entrega Final</v>
      </c>
      <c r="I438" s="745" t="str">
        <f>IF(F438="NE",F438,IF(INDEX(K438:CP438,,MATCH(F438,K438:CP438,0)+3)&lt;&gt;0,INDEX(K438:CP438,,MATCH(F438,K438:CP438,0)+3),"ND"))</f>
        <v>ASSINADO</v>
      </c>
      <c r="J438" s="746" t="str">
        <f t="shared" si="79"/>
        <v>ND</v>
      </c>
      <c r="K438" s="719" t="s">
        <v>3730</v>
      </c>
      <c r="L438" s="752">
        <v>44839</v>
      </c>
      <c r="M438" s="753" t="s">
        <v>5540</v>
      </c>
      <c r="N438" s="719" t="s">
        <v>5539</v>
      </c>
      <c r="O438" s="752">
        <v>44886</v>
      </c>
      <c r="P438" s="719" t="s">
        <v>3777</v>
      </c>
      <c r="Q438" s="719" t="s">
        <v>3748</v>
      </c>
      <c r="R438" s="752">
        <v>44888</v>
      </c>
      <c r="S438" s="754" t="s">
        <v>5699</v>
      </c>
      <c r="T438" s="719"/>
      <c r="U438" s="719"/>
      <c r="V438" s="719" t="s">
        <v>3777</v>
      </c>
      <c r="W438" s="719" t="s">
        <v>3748</v>
      </c>
      <c r="X438" s="752">
        <v>45265</v>
      </c>
      <c r="Y438" s="754" t="s">
        <v>6981</v>
      </c>
      <c r="Z438" s="719"/>
      <c r="AA438" s="719" t="s">
        <v>6913</v>
      </c>
      <c r="AB438" s="719"/>
      <c r="AC438" s="757"/>
      <c r="AD438" s="757"/>
      <c r="AE438" s="757"/>
      <c r="AF438" s="757"/>
      <c r="AG438" s="757"/>
    </row>
    <row r="439" spans="1:35" s="725" customFormat="1" hidden="1" x14ac:dyDescent="0.2">
      <c r="A439" s="719" t="s">
        <v>8263</v>
      </c>
      <c r="B439" s="719"/>
      <c r="C439" s="719"/>
      <c r="D439" s="720" t="s">
        <v>53</v>
      </c>
      <c r="E439" s="751" t="s">
        <v>4865</v>
      </c>
      <c r="F439" s="722">
        <f>IF(L439&lt;&gt;0,MAX(L439,R439,X439,AD439),"NE")</f>
        <v>45265</v>
      </c>
      <c r="G439" s="724" t="str">
        <f t="shared" si="62"/>
        <v>A</v>
      </c>
      <c r="H439" s="724" t="str">
        <f t="shared" si="78"/>
        <v>MR.DER-0487_23-Entrega Final</v>
      </c>
      <c r="I439" s="745" t="str">
        <f>IF(F439="NE",F439,IF(INDEX(K439:CP439,,MATCH(F439,K439:CP439,0)+3)&lt;&gt;0,INDEX(K439:CP439,,MATCH(F439,K439:CP439,0)+3),"ND"))</f>
        <v>ASSINADO</v>
      </c>
      <c r="J439" s="745" t="str">
        <f t="shared" si="79"/>
        <v>ND</v>
      </c>
      <c r="K439" s="719" t="s">
        <v>3730</v>
      </c>
      <c r="L439" s="752">
        <v>44970</v>
      </c>
      <c r="M439" s="756" t="s">
        <v>6312</v>
      </c>
      <c r="N439" s="719" t="s">
        <v>5536</v>
      </c>
      <c r="O439" s="752">
        <v>45008</v>
      </c>
      <c r="P439" s="719" t="s">
        <v>3777</v>
      </c>
      <c r="Q439" s="719" t="s">
        <v>3765</v>
      </c>
      <c r="R439" s="752">
        <v>45133</v>
      </c>
      <c r="S439" s="756" t="s">
        <v>6760</v>
      </c>
      <c r="T439" s="719" t="s">
        <v>5539</v>
      </c>
      <c r="U439" s="752">
        <v>45145</v>
      </c>
      <c r="V439" s="719" t="s">
        <v>3777</v>
      </c>
      <c r="W439" s="719" t="s">
        <v>3748</v>
      </c>
      <c r="X439" s="752">
        <v>45147</v>
      </c>
      <c r="Y439" s="756" t="s">
        <v>6778</v>
      </c>
      <c r="Z439" s="719"/>
      <c r="AA439" s="719"/>
      <c r="AB439" s="719" t="s">
        <v>3777</v>
      </c>
      <c r="AC439" s="719" t="s">
        <v>3748</v>
      </c>
      <c r="AD439" s="719">
        <v>45265</v>
      </c>
      <c r="AE439" s="719" t="s">
        <v>6981</v>
      </c>
      <c r="AF439" s="719"/>
      <c r="AG439" s="719" t="s">
        <v>6913</v>
      </c>
    </row>
    <row r="440" spans="1:35" s="725" customFormat="1" ht="15" hidden="1" x14ac:dyDescent="0.25">
      <c r="A440" s="719" t="s">
        <v>8263</v>
      </c>
      <c r="B440" s="757"/>
      <c r="C440" s="757"/>
      <c r="D440" s="758" t="s">
        <v>11231</v>
      </c>
      <c r="E440" s="751" t="s">
        <v>11229</v>
      </c>
      <c r="F440" s="722">
        <f>IF(L440&lt;&gt;0,MAX(L440,R440,X440,AD440),"NE")</f>
        <v>46167</v>
      </c>
      <c r="G440" s="724" t="str">
        <f t="shared" si="62"/>
        <v>B</v>
      </c>
      <c r="H440" s="724" t="str">
        <f t="shared" si="78"/>
        <v>MR_DER-1763_26</v>
      </c>
      <c r="I440" s="745" t="str">
        <f>IF(F440="NE",F440,IF(INDEX(K440:CP440,,MATCH(F440,K440:CP440,0)+3)&lt;&gt;0,INDEX(K440:CP440,,MATCH(F440,K440:CP440,0)+3),"ND"))</f>
        <v>ND</v>
      </c>
      <c r="J440" s="745" t="str">
        <f>IF(G440="NE",G440,IF(INDEX(K440:CQ440,,MATCH(G440,K440:CQ440,0)+3)&lt;&gt;0,INDEX(K440:CQ440,,MATCH(G440,K440:CQ440,0)+3),"ND"))</f>
        <v>ND</v>
      </c>
      <c r="K440" s="719" t="s">
        <v>3730</v>
      </c>
      <c r="L440" s="752">
        <v>45968</v>
      </c>
      <c r="M440" s="218" t="s">
        <v>11233</v>
      </c>
      <c r="N440" s="719" t="s">
        <v>5537</v>
      </c>
      <c r="O440" s="752">
        <v>46041</v>
      </c>
      <c r="P440" s="719"/>
      <c r="Q440" s="719" t="s">
        <v>3748</v>
      </c>
      <c r="R440" s="752">
        <v>46044</v>
      </c>
      <c r="S440" s="218" t="s">
        <v>12039</v>
      </c>
      <c r="T440" s="719" t="s">
        <v>5536</v>
      </c>
      <c r="U440" s="752">
        <v>46120</v>
      </c>
      <c r="V440" s="719"/>
      <c r="W440" s="719" t="s">
        <v>5626</v>
      </c>
      <c r="X440" s="752">
        <v>46121</v>
      </c>
      <c r="Y440" s="218" t="s">
        <v>12504</v>
      </c>
      <c r="Z440" s="719"/>
      <c r="AA440" s="719"/>
      <c r="AB440" s="719"/>
      <c r="AC440" s="719" t="s">
        <v>5811</v>
      </c>
      <c r="AD440" s="752">
        <v>46167</v>
      </c>
      <c r="AE440" s="218" t="s">
        <v>12679</v>
      </c>
      <c r="AF440" s="719"/>
      <c r="AG440" s="719"/>
    </row>
    <row r="441" spans="1:35" s="725" customFormat="1" ht="15" hidden="1" x14ac:dyDescent="0.25">
      <c r="A441" s="719" t="s">
        <v>8263</v>
      </c>
      <c r="B441" s="757"/>
      <c r="C441" s="757"/>
      <c r="D441" s="758" t="s">
        <v>11232</v>
      </c>
      <c r="E441" s="751" t="s">
        <v>11230</v>
      </c>
      <c r="F441" s="722">
        <f>IF(L441&lt;&gt;0,MAX(L441,R441,X441,AD441),"NE")</f>
        <v>46167</v>
      </c>
      <c r="G441" s="724" t="str">
        <f t="shared" si="62"/>
        <v>A</v>
      </c>
      <c r="H441" s="724" t="str">
        <f t="shared" si="78"/>
        <v>MR_DER-1763_26</v>
      </c>
      <c r="I441" s="745" t="str">
        <f>IF(F441="NE",F441,IF(INDEX(K441:CP441,,MATCH(F441,K441:CP441,0)+3)&lt;&gt;0,INDEX(K441:CP441,,MATCH(F441,K441:CP441,0)+3),"ND"))</f>
        <v>ND</v>
      </c>
      <c r="J441" s="745" t="str">
        <f>IF(G441="NE",G441,IF(INDEX(K441:CQ441,,MATCH(G441,K441:CQ441,0)+3)&lt;&gt;0,INDEX(K441:CQ441,,MATCH(G441,K441:CQ441,0)+3),"ND"))</f>
        <v>ND</v>
      </c>
      <c r="K441" s="719" t="s">
        <v>3730</v>
      </c>
      <c r="L441" s="752">
        <v>45968</v>
      </c>
      <c r="M441" s="218" t="s">
        <v>11233</v>
      </c>
      <c r="N441" s="719" t="s">
        <v>5536</v>
      </c>
      <c r="O441" s="752">
        <v>46041</v>
      </c>
      <c r="P441" s="719"/>
      <c r="Q441" s="719" t="s">
        <v>3765</v>
      </c>
      <c r="R441" s="752">
        <v>46044</v>
      </c>
      <c r="S441" s="218" t="s">
        <v>12039</v>
      </c>
      <c r="T441" s="719" t="s">
        <v>5537</v>
      </c>
      <c r="U441" s="752">
        <v>46120</v>
      </c>
      <c r="V441" s="719"/>
      <c r="W441" s="719" t="s">
        <v>3748</v>
      </c>
      <c r="X441" s="752">
        <v>46121</v>
      </c>
      <c r="Y441" s="218" t="s">
        <v>12504</v>
      </c>
      <c r="Z441" s="719"/>
      <c r="AA441" s="719"/>
      <c r="AB441" s="719"/>
      <c r="AC441" s="719" t="s">
        <v>3748</v>
      </c>
      <c r="AD441" s="752">
        <v>46167</v>
      </c>
      <c r="AE441" s="218" t="s">
        <v>12679</v>
      </c>
      <c r="AF441" s="719"/>
      <c r="AG441" s="719"/>
    </row>
    <row r="442" spans="1:35" s="731" customFormat="1" hidden="1" x14ac:dyDescent="0.25">
      <c r="A442" s="726"/>
      <c r="B442" s="726"/>
      <c r="C442" s="726"/>
      <c r="D442" s="727"/>
      <c r="E442" s="727"/>
      <c r="F442" s="727"/>
      <c r="G442" s="727"/>
      <c r="H442" s="727"/>
      <c r="I442" s="726"/>
      <c r="J442" s="726"/>
      <c r="K442" s="726"/>
      <c r="L442" s="726"/>
      <c r="M442" s="726"/>
      <c r="N442" s="728"/>
      <c r="O442" s="728"/>
      <c r="P442" s="729"/>
      <c r="Q442" s="730"/>
      <c r="R442" s="730"/>
      <c r="S442" s="730"/>
      <c r="T442" s="728"/>
      <c r="U442" s="728"/>
      <c r="V442" s="729"/>
      <c r="W442" s="730"/>
      <c r="X442" s="730"/>
      <c r="Y442" s="730"/>
      <c r="Z442" s="728"/>
      <c r="AA442" s="728"/>
      <c r="AB442" s="729"/>
      <c r="AC442" s="757"/>
      <c r="AD442" s="757"/>
      <c r="AE442" s="757"/>
      <c r="AF442" s="757"/>
      <c r="AG442" s="757"/>
    </row>
    <row r="443" spans="1:35" s="731" customFormat="1" hidden="1" x14ac:dyDescent="0.25">
      <c r="A443" s="742"/>
      <c r="B443" s="742"/>
      <c r="C443" s="742"/>
      <c r="D443" s="743" t="s">
        <v>54</v>
      </c>
      <c r="E443" s="744" t="s">
        <v>4866</v>
      </c>
      <c r="F443" s="722" t="str">
        <f>IF(L443&lt;&gt;0,MAX(L443,R443,X443,AD443),"NE")</f>
        <v>NE</v>
      </c>
      <c r="G443" s="724" t="e">
        <f t="shared" si="62"/>
        <v>#N/A</v>
      </c>
      <c r="H443" s="724" t="e">
        <f t="shared" si="78"/>
        <v>#N/A</v>
      </c>
      <c r="I443" s="745" t="str">
        <f>IF(F443="NE",F443,IF(INDEX(K443:CP443,,MATCH(F443,K443:CP443,0)+3)&lt;&gt;0,INDEX(K443:CP443,,MATCH(F443,K443:CP443,0)+3),"ND"))</f>
        <v>NE</v>
      </c>
      <c r="J443" s="746" t="e">
        <f t="shared" si="79"/>
        <v>#N/A</v>
      </c>
      <c r="K443" s="742"/>
      <c r="L443" s="742"/>
      <c r="M443" s="742"/>
      <c r="N443" s="742"/>
      <c r="O443" s="742"/>
      <c r="P443" s="742"/>
      <c r="Q443" s="742"/>
      <c r="R443" s="742"/>
      <c r="S443" s="742"/>
      <c r="T443" s="742"/>
      <c r="U443" s="742"/>
      <c r="V443" s="742"/>
      <c r="W443" s="742"/>
      <c r="X443" s="742"/>
      <c r="Y443" s="742"/>
      <c r="Z443" s="742"/>
      <c r="AA443" s="742"/>
      <c r="AB443" s="742"/>
      <c r="AC443" s="757"/>
      <c r="AD443" s="757"/>
      <c r="AE443" s="757"/>
      <c r="AF443" s="757"/>
      <c r="AG443" s="757"/>
    </row>
    <row r="444" spans="1:35" s="731" customFormat="1" hidden="1" x14ac:dyDescent="0.25">
      <c r="D444" s="743" t="s">
        <v>55</v>
      </c>
      <c r="E444" s="744" t="s">
        <v>4867</v>
      </c>
      <c r="F444" s="722" t="str">
        <f>IF(L444&lt;&gt;0,MAX(L444,R444,X444,AD444),"NE")</f>
        <v>NE</v>
      </c>
      <c r="G444" s="724" t="e">
        <f t="shared" si="62"/>
        <v>#N/A</v>
      </c>
      <c r="H444" s="724" t="e">
        <f t="shared" si="78"/>
        <v>#N/A</v>
      </c>
      <c r="I444" s="745" t="str">
        <f>IF(F444="NE",F444,IF(INDEX(K444:CP444,,MATCH(F444,K444:CP444,0)+3)&lt;&gt;0,INDEX(K444:CP444,,MATCH(F444,K444:CP444,0)+3),"ND"))</f>
        <v>NE</v>
      </c>
      <c r="J444" s="746" t="e">
        <f t="shared" si="79"/>
        <v>#N/A</v>
      </c>
      <c r="AC444" s="757"/>
      <c r="AD444" s="757"/>
      <c r="AE444" s="757"/>
      <c r="AF444" s="757"/>
      <c r="AG444" s="757"/>
    </row>
    <row r="445" spans="1:35" s="731" customFormat="1" hidden="1" x14ac:dyDescent="0.25">
      <c r="D445" s="743" t="s">
        <v>56</v>
      </c>
      <c r="E445" s="744" t="s">
        <v>4868</v>
      </c>
      <c r="F445" s="722" t="str">
        <f>IF(L445&lt;&gt;0,MAX(L445,R445,X445,AD445),"NE")</f>
        <v>NE</v>
      </c>
      <c r="G445" s="724" t="e">
        <f t="shared" si="62"/>
        <v>#N/A</v>
      </c>
      <c r="H445" s="724" t="e">
        <f t="shared" si="78"/>
        <v>#N/A</v>
      </c>
      <c r="I445" s="745" t="str">
        <f>IF(F445="NE",F445,IF(INDEX(K445:CP445,,MATCH(F445,K445:CP445,0)+3)&lt;&gt;0,INDEX(K445:CP445,,MATCH(F445,K445:CP445,0)+3),"ND"))</f>
        <v>NE</v>
      </c>
      <c r="J445" s="746" t="e">
        <f t="shared" si="79"/>
        <v>#N/A</v>
      </c>
      <c r="AC445" s="757"/>
      <c r="AD445" s="757"/>
      <c r="AE445" s="757"/>
      <c r="AF445" s="757"/>
      <c r="AG445" s="757"/>
    </row>
    <row r="446" spans="1:35" s="731" customFormat="1" hidden="1" x14ac:dyDescent="0.25">
      <c r="D446" s="743" t="s">
        <v>57</v>
      </c>
      <c r="E446" s="744" t="s">
        <v>4869</v>
      </c>
      <c r="F446" s="722" t="str">
        <f>IF(L446&lt;&gt;0,MAX(L446,R446,X446,AD446),"NE")</f>
        <v>NE</v>
      </c>
      <c r="G446" s="724" t="e">
        <f t="shared" si="62"/>
        <v>#N/A</v>
      </c>
      <c r="H446" s="724" t="e">
        <f t="shared" si="78"/>
        <v>#N/A</v>
      </c>
      <c r="I446" s="745" t="str">
        <f>IF(F446="NE",F446,IF(INDEX(K446:CP446,,MATCH(F446,K446:CP446,0)+3)&lt;&gt;0,INDEX(K446:CP446,,MATCH(F446,K446:CP446,0)+3),"ND"))</f>
        <v>NE</v>
      </c>
      <c r="J446" s="746" t="e">
        <f t="shared" si="79"/>
        <v>#N/A</v>
      </c>
      <c r="AC446" s="757"/>
      <c r="AD446" s="757"/>
      <c r="AE446" s="757"/>
      <c r="AF446" s="757"/>
      <c r="AG446" s="757"/>
    </row>
    <row r="447" spans="1:35" s="731" customFormat="1" hidden="1" x14ac:dyDescent="0.25">
      <c r="D447" s="743" t="s">
        <v>58</v>
      </c>
      <c r="E447" s="744" t="s">
        <v>4869</v>
      </c>
      <c r="F447" s="722" t="str">
        <f>IF(L447&lt;&gt;0,MAX(L447,R447,X447,AD447),"NE")</f>
        <v>NE</v>
      </c>
      <c r="G447" s="724" t="e">
        <f t="shared" si="62"/>
        <v>#N/A</v>
      </c>
      <c r="H447" s="724" t="e">
        <f t="shared" si="78"/>
        <v>#N/A</v>
      </c>
      <c r="I447" s="745" t="str">
        <f>IF(F447="NE",F447,IF(INDEX(K447:CP447,,MATCH(F447,K447:CP447,0)+3)&lt;&gt;0,INDEX(K447:CP447,,MATCH(F447,K447:CP447,0)+3),"ND"))</f>
        <v>NE</v>
      </c>
      <c r="J447" s="746" t="e">
        <f t="shared" si="79"/>
        <v>#N/A</v>
      </c>
      <c r="AC447" s="1547"/>
      <c r="AD447" s="1547"/>
      <c r="AE447" s="1547"/>
      <c r="AF447" s="1547"/>
      <c r="AG447" s="1547"/>
    </row>
    <row r="448" spans="1:35" s="1265" customFormat="1" ht="15" hidden="1" x14ac:dyDescent="0.25">
      <c r="A448" s="758" t="s">
        <v>8342</v>
      </c>
      <c r="B448" s="757" t="s">
        <v>8603</v>
      </c>
      <c r="C448" s="757"/>
      <c r="D448" s="757" t="s">
        <v>12623</v>
      </c>
      <c r="E448" s="757" t="s">
        <v>12625</v>
      </c>
      <c r="F448" s="760">
        <f t="shared" ref="F448:F449" si="80">IF(L448&lt;&gt;0,MAX(L448,R448,X448,AD448),"NE")</f>
        <v>46174</v>
      </c>
      <c r="G448" s="761" t="str">
        <f t="shared" ref="G448:G449" si="81">IF($F448="","",INDEX($K448:$FI448,1,MATCH($F448,$K448:$FI448,)-1))</f>
        <v>A2</v>
      </c>
      <c r="H448" s="761" t="str">
        <f t="shared" si="78"/>
        <v>MR_DER-1773_26</v>
      </c>
      <c r="I448" s="746" t="str">
        <f t="shared" ref="I448:I449" si="82">IF(F448="NE",F448,IF(INDEX(K448:CP448,,MATCH(F448,K448:CP448,0)+3)&lt;&gt;0,INDEX(K448:CP448,,MATCH(F448,K448:CP448,0)+3),"ND"))</f>
        <v>ND</v>
      </c>
      <c r="J448" s="746" t="str">
        <f t="shared" si="79"/>
        <v>ND</v>
      </c>
      <c r="K448" s="757" t="s">
        <v>3730</v>
      </c>
      <c r="L448" s="762">
        <v>46147</v>
      </c>
      <c r="M448" s="69" t="s">
        <v>12624</v>
      </c>
      <c r="N448" s="757" t="s">
        <v>5536</v>
      </c>
      <c r="O448" s="1723">
        <v>46167</v>
      </c>
      <c r="P448" s="1723"/>
      <c r="Q448" s="1723" t="s">
        <v>3765</v>
      </c>
      <c r="R448" s="1723">
        <v>46174</v>
      </c>
      <c r="S448" s="1723" t="s">
        <v>12691</v>
      </c>
      <c r="T448" s="1723"/>
      <c r="U448" s="1723"/>
      <c r="V448" s="1723"/>
      <c r="W448" s="1723"/>
      <c r="X448" s="1723"/>
      <c r="Y448" s="1723"/>
      <c r="Z448" s="1723"/>
      <c r="AA448" s="1723"/>
      <c r="AB448" s="1724"/>
      <c r="AC448" s="1725"/>
      <c r="AD448" s="1725"/>
      <c r="AE448" s="1725"/>
      <c r="AF448" s="1725"/>
      <c r="AG448" s="1725"/>
      <c r="AH448" s="1726"/>
      <c r="AI448" s="1726"/>
    </row>
    <row r="449" spans="1:35" s="1265" customFormat="1" ht="15" hidden="1" x14ac:dyDescent="0.25">
      <c r="A449" s="758" t="s">
        <v>8342</v>
      </c>
      <c r="B449" s="757" t="s">
        <v>8603</v>
      </c>
      <c r="C449" s="757"/>
      <c r="D449" s="757" t="s">
        <v>12623</v>
      </c>
      <c r="E449" s="757" t="s">
        <v>12626</v>
      </c>
      <c r="F449" s="760">
        <f t="shared" si="80"/>
        <v>46174</v>
      </c>
      <c r="G449" s="761" t="str">
        <f t="shared" si="81"/>
        <v>A2</v>
      </c>
      <c r="H449" s="761" t="str">
        <f t="shared" si="78"/>
        <v>MR_DER-1773_26</v>
      </c>
      <c r="I449" s="746" t="str">
        <f t="shared" si="82"/>
        <v>ND</v>
      </c>
      <c r="J449" s="746" t="str">
        <f t="shared" si="79"/>
        <v>ND</v>
      </c>
      <c r="K449" s="757" t="s">
        <v>3730</v>
      </c>
      <c r="L449" s="762">
        <v>46147</v>
      </c>
      <c r="M449" s="69" t="s">
        <v>12624</v>
      </c>
      <c r="N449" s="757" t="s">
        <v>5536</v>
      </c>
      <c r="O449" s="1723">
        <v>46167</v>
      </c>
      <c r="P449" s="1723"/>
      <c r="Q449" s="1723" t="s">
        <v>3765</v>
      </c>
      <c r="R449" s="1723">
        <v>46174</v>
      </c>
      <c r="S449" s="1723" t="s">
        <v>12691</v>
      </c>
      <c r="T449" s="1723"/>
      <c r="U449" s="1723"/>
      <c r="V449" s="1723"/>
      <c r="W449" s="1723"/>
      <c r="X449" s="1723"/>
      <c r="Y449" s="1723"/>
      <c r="Z449" s="1723"/>
      <c r="AA449" s="1723"/>
      <c r="AB449" s="1724"/>
      <c r="AC449" s="1724"/>
      <c r="AD449" s="1724"/>
      <c r="AE449" s="1724"/>
      <c r="AF449" s="1724"/>
      <c r="AG449" s="1724"/>
      <c r="AH449" s="1726"/>
      <c r="AI449" s="1726"/>
    </row>
  </sheetData>
  <autoFilter ref="A2:AT449" xr:uid="{00000000-0001-0000-0600-000000000000}">
    <filterColumn colId="4">
      <filters>
        <filter val="DE-SP0000249-025.045-000-G18/001"/>
        <filter val="DE-SP0000249-025.045-000-G18/002"/>
        <filter val="DE-SP0000249-025.045-000-G18/003"/>
        <filter val="DE-SP0000249-025.045-000-G18/004"/>
        <filter val="DE-SP0000249-025.045-000-G18/005"/>
        <filter val="DE-SP0000249-025.045-000-G18/006"/>
        <filter val="DE-SP0000249-025.045-001-G18/001"/>
        <filter val="DE-SP0000249-025.045-001-G18/002"/>
        <filter val="DE-SP0000249-025.045-001-G18/003"/>
        <filter val="DE-SP0000249-025.045-001-G18/004"/>
        <filter val="DE-SP0000249-025.045-001-G18/005"/>
        <filter val="DE-SP0000249-025.045-001-G18/006"/>
        <filter val="DE-SP0000249-025.045-100-G18/001"/>
        <filter val="DE-SP0000249-025.045-100-G18/002"/>
        <filter val="DE-SP0000249-025.045-100-G18/003"/>
        <filter val="DE-SP0000249-025.045-100-G18/004"/>
        <filter val="DE-SP0000249-025.045-100-G18/005"/>
        <filter val="DE-SP0000249-025.045-100-G18/006"/>
        <filter val="DE-SP0000249-025.045-100-G18/007"/>
        <filter val="DE-SP0000249-025.045-100-G18/008"/>
        <filter val="DE-SP0000249-025.045-100-G18/009"/>
        <filter val="MC-SP0000249-025.045-000-G18/001"/>
        <filter val="MC-SP0000249-025.045-000-G18/002"/>
        <filter val="MC-SP0000249-025.045-001-G18/001"/>
        <filter val="MC-SP0000249-025.045-100-G18/001"/>
      </filters>
    </filterColumn>
  </autoFilter>
  <mergeCells count="8">
    <mergeCell ref="A1:C1"/>
    <mergeCell ref="AO1:AT1"/>
    <mergeCell ref="F1:I1"/>
    <mergeCell ref="K1:P1"/>
    <mergeCell ref="Q1:V1"/>
    <mergeCell ref="W1:AB1"/>
    <mergeCell ref="AC1:AH1"/>
    <mergeCell ref="AI1:AN1"/>
  </mergeCells>
  <phoneticPr fontId="15" type="noConversion"/>
  <conditionalFormatting sqref="F4:J31 F33:J60 F62:J67 F69:J77 F79:J94 F96:J105 F107:J107 F109:J109 F111:J111 F113:J113 F115:J162 F164:J173 F175:J178 F180:J191 F193:J243 F245:J279 F290:J332 F334:J369 C369:J371 F373:J380 F382:J398 F432:J434 F436:J436 F438:J441 F443:J449">
    <cfRule type="cellIs" dxfId="287" priority="29" operator="equal">
      <formula>"NE"</formula>
    </cfRule>
    <cfRule type="cellIs" dxfId="286" priority="30" operator="equal">
      <formula>"N"</formula>
    </cfRule>
  </conditionalFormatting>
  <conditionalFormatting sqref="F281:J288">
    <cfRule type="cellIs" dxfId="285" priority="13" operator="equal">
      <formula>"NE"</formula>
    </cfRule>
    <cfRule type="cellIs" dxfId="284" priority="14" operator="equal">
      <formula>"N"</formula>
    </cfRule>
  </conditionalFormatting>
  <conditionalFormatting sqref="F400:J430">
    <cfRule type="cellIs" dxfId="283" priority="17" operator="equal">
      <formula>"NE"</formula>
    </cfRule>
    <cfRule type="cellIs" dxfId="282" priority="18" operator="equal">
      <formula>"N"</formula>
    </cfRule>
  </conditionalFormatting>
  <conditionalFormatting sqref="J4:J31 J33:J60 J62:J67 J69:J77 J79:J94 J96:J105 J107 J109 J111 J113 J115:J162 J164:J173 J175:J178 J180:J191 J193:J243 J245:J279 J290:J332 J334:J371 J373:J380 J382:J398 J432:J434 J436 J438:J441 J443:J449">
    <cfRule type="containsText" dxfId="281" priority="31" operator="containsText" text="APROVADO COM RESSALVAS">
      <formula>NOT(ISERROR(SEARCH("APROVADO COM RESSALVAS",J4)))</formula>
    </cfRule>
    <cfRule type="containsText" dxfId="280" priority="32" operator="containsText" text="NÃO APROVADO">
      <formula>NOT(ISERROR(SEARCH("NÃO APROVADO",J4)))</formula>
    </cfRule>
  </conditionalFormatting>
  <conditionalFormatting sqref="J281:J288">
    <cfRule type="containsText" dxfId="279" priority="15" operator="containsText" text="APROVADO COM RESSALVAS">
      <formula>NOT(ISERROR(SEARCH("APROVADO COM RESSALVAS",J281)))</formula>
    </cfRule>
    <cfRule type="containsText" dxfId="278" priority="16" operator="containsText" text="NÃO APROVADO">
      <formula>NOT(ISERROR(SEARCH("NÃO APROVADO",J281)))</formula>
    </cfRule>
  </conditionalFormatting>
  <conditionalFormatting sqref="J400:J430">
    <cfRule type="containsText" dxfId="277" priority="19" operator="containsText" text="APROVADO COM RESSALVAS">
      <formula>NOT(ISERROR(SEARCH("APROVADO COM RESSALVAS",J400)))</formula>
    </cfRule>
    <cfRule type="containsText" dxfId="276" priority="20" operator="containsText" text="NÃO APROVADO">
      <formula>NOT(ISERROR(SEARCH("NÃO APROVADO",J400)))</formula>
    </cfRule>
  </conditionalFormatting>
  <conditionalFormatting sqref="M73:AK77">
    <cfRule type="cellIs" dxfId="275" priority="1" operator="equal">
      <formula>"NE"</formula>
    </cfRule>
    <cfRule type="cellIs" dxfId="274" priority="2" operator="equal">
      <formula>"N"</formula>
    </cfRule>
    <cfRule type="containsText" dxfId="273" priority="3" operator="containsText" text="APROVADO COM RESSALVAS">
      <formula>NOT(ISERROR(SEARCH("APROVADO COM RESSALVAS",M73)))</formula>
    </cfRule>
    <cfRule type="containsText" dxfId="272" priority="4" operator="containsText" text="NÃO APROVADO">
      <formula>NOT(ISERROR(SEARCH("NÃO APROVADO",M73)))</formula>
    </cfRule>
  </conditionalFormatting>
  <hyperlinks>
    <hyperlink ref="M115" r:id="rId1" display="pw:\\pw.planservi.com.br:PROJETOS\Documents\C0849 - DER\40_Emissao\03_GRD\GRDs_Enviadas DER\MR.DER-0007_22\" xr:uid="{00000000-0004-0000-0600-000000000000}"/>
    <hyperlink ref="M116" r:id="rId2" display="pw:\\pw.planservi.com.br:PROJETOS\Documents\C0849 - DER\40_Emissao\03_GRD\GRDs_Enviadas DER\MR.DER-0007_22\" xr:uid="{00000000-0004-0000-0600-000001000000}"/>
    <hyperlink ref="M117" r:id="rId3" display="pw:\\pw.planservi.com.br:PROJETOS\Documents\C0849 - DER\40_Emissao\03_GRD\GRDs_Enviadas DER\MR.DER-0007_22\" xr:uid="{00000000-0004-0000-0600-000002000000}"/>
    <hyperlink ref="M118" r:id="rId4" display="pw:\\pw.planservi.com.br:PROJETOS\Documents\C0849 - DER\40_Emissao\03_GRD\GRDs_Enviadas DER\MR.DER-0007_22\" xr:uid="{00000000-0004-0000-0600-000003000000}"/>
    <hyperlink ref="M119" r:id="rId5" display="pw:\\pw.planservi.com.br:PROJETOS\Documents\C0849 - DER\40_Emissao\03_GRD\GRDs_Enviadas DER\MR.DER-0007_22\" xr:uid="{00000000-0004-0000-0600-000004000000}"/>
    <hyperlink ref="M120" r:id="rId6" display="pw:\\pw.planservi.com.br:PROJETOS\Documents\C0849 - DER\40_Emissao\03_GRD\GRDs_Enviadas DER\MR.DER-0007_22\" xr:uid="{00000000-0004-0000-0600-000005000000}"/>
    <hyperlink ref="M121" r:id="rId7" display="pw:\\pw.planservi.com.br:PROJETOS\Documents\C0849 - DER\40_Emissao\03_GRD\GRDs_Enviadas DER\MR.DER-0007_22\" xr:uid="{00000000-0004-0000-0600-000006000000}"/>
    <hyperlink ref="M122" r:id="rId8" display="pw:\\pw.planservi.com.br:PROJETOS\Documents\C0849 - DER\40_Emissao\03_GRD\GRDs_Enviadas DER\MR.DER-0007_22\" xr:uid="{00000000-0004-0000-0600-000007000000}"/>
    <hyperlink ref="M123" r:id="rId9" display="pw:\\pw.planservi.com.br:PROJETOS\Documents\C0849 - DER\40_Emissao\03_GRD\GRDs_Enviadas DER\MR.DER-0007_22\" xr:uid="{00000000-0004-0000-0600-000008000000}"/>
    <hyperlink ref="M124" r:id="rId10" display="pw:\\pw.planservi.com.br:PROJETOS\Documents\C0849 - DER\40_Emissao\03_GRD\GRDs_Enviadas DER\MR.DER-0007_22\" xr:uid="{00000000-0004-0000-0600-000009000000}"/>
    <hyperlink ref="M125" r:id="rId11" display="pw:\\pw.planservi.com.br:PROJETOS\Documents\C0849 - DER\40_Emissao\03_GRD\GRDs_Enviadas DER\MR.DER-0007_22\" xr:uid="{00000000-0004-0000-0600-00000A000000}"/>
    <hyperlink ref="M126" r:id="rId12" display="pw:\\pw.planservi.com.br:PROJETOS\Documents\C0849 - DER\40_Emissao\03_GRD\GRDs_Enviadas DER\MR.DER-0007_22\" xr:uid="{00000000-0004-0000-0600-00000B000000}"/>
    <hyperlink ref="M193" r:id="rId13" display="pw:\\pw.planservi.com.br:PROJETOS\Documents\C0849 - DER\40_Emissao\03_GRD\0-GRDs_Enviadas DER\3ºMEDIÇÃO\MR.DER-0046_22\" xr:uid="{00000000-0004-0000-0600-00000C000000}"/>
    <hyperlink ref="M194" r:id="rId14" display="pw:\\pw.planservi.com.br:PROJETOS\Documents\C0849 - DER\40_Emissao\03_GRD\0-GRDs_Enviadas DER\3ºMEDIÇÃO\MR.DER-0046_22\" xr:uid="{00000000-0004-0000-0600-00000D000000}"/>
    <hyperlink ref="M195" r:id="rId15" display="pw:\\pw.planservi.com.br:PROJETOS\Documents\C0849 - DER\40_Emissao\03_GRD\0-GRDs_Enviadas DER\3ºMEDIÇÃO\MR.DER-0046_22\" xr:uid="{00000000-0004-0000-0600-00000E000000}"/>
    <hyperlink ref="M243" r:id="rId16" display="pw:\\pw.planservi.com.br:PROJETOS\Documents\C0849 - DER\40_Emissao\03_GRD\0-GRDs_Enviadas DER\3ºMEDIÇÃO\MR.DER-0046_22\" xr:uid="{00000000-0004-0000-0600-00000F000000}"/>
    <hyperlink ref="M438" r:id="rId17" display="pw:\\pw.planservi.com.br:PROJETOS\Documents\C0849 - DER\40_Emissao\03_GRD\0-GRDs_Enviadas DER\3ºMEDIÇÃO\MR.DER-0046_22\" xr:uid="{00000000-0004-0000-0600-000010000000}"/>
    <hyperlink ref="S115" r:id="rId18" display="pw:\\pw.planservi.com.br:PROJETOS\Documents\C0849 - DER\40_Emissao\03_GRD\0-GRDs_Enviadas DER\3ºMEDIÇÃO\MR.DER-0058_22\" xr:uid="{00000000-0004-0000-0600-000011000000}"/>
    <hyperlink ref="S116" r:id="rId19" display="pw:\\pw.planservi.com.br:PROJETOS\Documents\C0849 - DER\40_Emissao\03_GRD\0-GRDs_Enviadas DER\3ºMEDIÇÃO\MR.DER-0058_22\" xr:uid="{00000000-0004-0000-0600-000012000000}"/>
    <hyperlink ref="S117" r:id="rId20" display="pw:\\pw.planservi.com.br:PROJETOS\Documents\C0849 - DER\40_Emissao\03_GRD\0-GRDs_Enviadas DER\3ºMEDIÇÃO\MR.DER-0058_22\" xr:uid="{00000000-0004-0000-0600-000013000000}"/>
    <hyperlink ref="S118" r:id="rId21" display="pw:\\pw.planservi.com.br:PROJETOS\Documents\C0849 - DER\40_Emissao\03_GRD\0-GRDs_Enviadas DER\3ºMEDIÇÃO\MR.DER-0058_22\" xr:uid="{00000000-0004-0000-0600-000014000000}"/>
    <hyperlink ref="S119" r:id="rId22" display="pw:\\pw.planservi.com.br:PROJETOS\Documents\C0849 - DER\40_Emissao\03_GRD\0-GRDs_Enviadas DER\3ºMEDIÇÃO\MR.DER-0058_22\" xr:uid="{00000000-0004-0000-0600-000015000000}"/>
    <hyperlink ref="S120" r:id="rId23" display="pw:\\pw.planservi.com.br:PROJETOS\Documents\C0849 - DER\40_Emissao\03_GRD\0-GRDs_Enviadas DER\3ºMEDIÇÃO\MR.DER-0058_22\" xr:uid="{00000000-0004-0000-0600-000016000000}"/>
    <hyperlink ref="S121" r:id="rId24" display="pw:\\pw.planservi.com.br:PROJETOS\Documents\C0849 - DER\40_Emissao\03_GRD\0-GRDs_Enviadas DER\3ºMEDIÇÃO\MR.DER-0058_22\" xr:uid="{00000000-0004-0000-0600-000017000000}"/>
    <hyperlink ref="S122" r:id="rId25" display="pw:\\pw.planservi.com.br:PROJETOS\Documents\C0849 - DER\40_Emissao\03_GRD\0-GRDs_Enviadas DER\3ºMEDIÇÃO\MR.DER-0058_22\" xr:uid="{00000000-0004-0000-0600-000018000000}"/>
    <hyperlink ref="S123" r:id="rId26" display="pw:\\pw.planservi.com.br:PROJETOS\Documents\C0849 - DER\40_Emissao\03_GRD\0-GRDs_Enviadas DER\3ºMEDIÇÃO\MR.DER-0058_22\" xr:uid="{00000000-0004-0000-0600-000019000000}"/>
    <hyperlink ref="S124" r:id="rId27" display="pw:\\pw.planservi.com.br:PROJETOS\Documents\C0849 - DER\40_Emissao\03_GRD\0-GRDs_Enviadas DER\3ºMEDIÇÃO\MR.DER-0058_22\" xr:uid="{00000000-0004-0000-0600-00001A000000}"/>
    <hyperlink ref="S125" r:id="rId28" display="pw:\\pw.planservi.com.br:PROJETOS\Documents\C0849 - DER\40_Emissao\03_GRD\0-GRDs_Enviadas DER\3ºMEDIÇÃO\MR.DER-0058_22\" xr:uid="{00000000-0004-0000-0600-00001B000000}"/>
    <hyperlink ref="S126" r:id="rId29" display="pw:\\pw.planservi.com.br:PROJETOS\Documents\C0849 - DER\40_Emissao\03_GRD\0-GRDs_Enviadas DER\3ºMEDIÇÃO\MR.DER-0058_22\" xr:uid="{00000000-0004-0000-0600-00001C000000}"/>
    <hyperlink ref="M127" r:id="rId30" display="pw:\\pw.planservi.com.br:PROJETOS\Documents\C0849 - DER\40_Emissao\03_GRD\0-GRDs_Enviadas DER\3ºMEDIÇÃO\MR.DER-0058_22\" xr:uid="{00000000-0004-0000-0600-00001D000000}"/>
    <hyperlink ref="M128" r:id="rId31" display="pw:\\pw.planservi.com.br:PROJETOS\Documents\C0849 - DER\40_Emissao\03_GRD\0-GRDs_Enviadas DER\3ºMEDIÇÃO\MR.DER-0058_22\" xr:uid="{00000000-0004-0000-0600-00001E000000}"/>
    <hyperlink ref="M7" r:id="rId32" display="pw:\\pw.planservi.com.br:PROJETOS\Documents\C0849 - DER\40_Emissao\03_GRD\0-GRDs_Enviadas DER\3ºMEDIÇÃO\MR.DER-0066_22\" xr:uid="{00000000-0004-0000-0600-00001F000000}"/>
    <hyperlink ref="M8" r:id="rId33" display="pw:\\pw.planservi.com.br:PROJETOS\Documents\C0849 - DER\40_Emissao\03_GRD\0-GRDs_Enviadas DER\3ºMEDIÇÃO\MR.DER-0066_22\" xr:uid="{00000000-0004-0000-0600-000020000000}"/>
    <hyperlink ref="M9" r:id="rId34" display="pw:\\pw.planservi.com.br:PROJETOS\Documents\C0849 - DER\40_Emissao\03_GRD\0-GRDs_Enviadas DER\3ºMEDIÇÃO\MR.DER-0066_22\" xr:uid="{00000000-0004-0000-0600-000021000000}"/>
    <hyperlink ref="M10" r:id="rId35" display="pw:\\pw.planservi.com.br:PROJETOS\Documents\C0849 - DER\40_Emissao\03_GRD\0-GRDs_Enviadas DER\3ºMEDIÇÃO\MR.DER-0066_22\" xr:uid="{00000000-0004-0000-0600-000022000000}"/>
    <hyperlink ref="M11" r:id="rId36" display="pw:\\pw.planservi.com.br:PROJETOS\Documents\C0849 - DER\40_Emissao\03_GRD\0-GRDs_Enviadas DER\3ºMEDIÇÃO\MR.DER-0066_22\" xr:uid="{00000000-0004-0000-0600-000023000000}"/>
    <hyperlink ref="M12" r:id="rId37" display="pw:\\pw.planservi.com.br:PROJETOS\Documents\C0849 - DER\40_Emissao\03_GRD\0-GRDs_Enviadas DER\3ºMEDIÇÃO\MR.DER-0066_22\" xr:uid="{00000000-0004-0000-0600-000024000000}"/>
    <hyperlink ref="M13" r:id="rId38" display="pw:\\pw.planservi.com.br:PROJETOS\Documents\C0849 - DER\40_Emissao\03_GRD\0-GRDs_Enviadas DER\3ºMEDIÇÃO\MR.DER-0066_22\" xr:uid="{00000000-0004-0000-0600-000025000000}"/>
    <hyperlink ref="M14" r:id="rId39" display="pw:\\pw.planservi.com.br:PROJETOS\Documents\C0849 - DER\40_Emissao\03_GRD\0-GRDs_Enviadas DER\3ºMEDIÇÃO\MR.DER-0066_22\" xr:uid="{00000000-0004-0000-0600-000026000000}"/>
    <hyperlink ref="M15" r:id="rId40" display="pw:\\pw.planservi.com.br:PROJETOS\Documents\C0849 - DER\40_Emissao\03_GRD\0-GRDs_Enviadas DER\3ºMEDIÇÃO\MR.DER-0066_22\" xr:uid="{00000000-0004-0000-0600-000027000000}"/>
    <hyperlink ref="M16" r:id="rId41" display="pw:\\pw.planservi.com.br:PROJETOS\Documents\C0849 - DER\40_Emissao\03_GRD\0-GRDs_Enviadas DER\3ºMEDIÇÃO\MR.DER-0066_22\" xr:uid="{00000000-0004-0000-0600-000028000000}"/>
    <hyperlink ref="M17" r:id="rId42" display="pw:\\pw.planservi.com.br:PROJETOS\Documents\C0849 - DER\40_Emissao\03_GRD\0-GRDs_Enviadas DER\3ºMEDIÇÃO\MR.DER-0066_22\" xr:uid="{00000000-0004-0000-0600-000029000000}"/>
    <hyperlink ref="M18" r:id="rId43" display="pw:\\pw.planservi.com.br:PROJETOS\Documents\C0849 - DER\40_Emissao\03_GRD\0-GRDs_Enviadas DER\3ºMEDIÇÃO\MR.DER-0066_22\" xr:uid="{00000000-0004-0000-0600-00002A000000}"/>
    <hyperlink ref="M19" r:id="rId44" display="pw:\\pw.planservi.com.br:PROJETOS\Documents\C0849 - DER\40_Emissao\03_GRD\0-GRDs_Enviadas DER\3ºMEDIÇÃO\MR.DER-0066_22\" xr:uid="{00000000-0004-0000-0600-00002B000000}"/>
    <hyperlink ref="M20" r:id="rId45" display="pw:\\pw.planservi.com.br:PROJETOS\Documents\C0849 - DER\40_Emissao\03_GRD\0-GRDs_Enviadas DER\3ºMEDIÇÃO\MR.DER-0066_22\" xr:uid="{00000000-0004-0000-0600-00002C000000}"/>
    <hyperlink ref="M21" r:id="rId46" display="pw:\\pw.planservi.com.br:PROJETOS\Documents\C0849 - DER\40_Emissao\03_GRD\0-GRDs_Enviadas DER\3ºMEDIÇÃO\MR.DER-0066_22\" xr:uid="{00000000-0004-0000-0600-00002D000000}"/>
    <hyperlink ref="M22" r:id="rId47" display="pw:\\pw.planservi.com.br:PROJETOS\Documents\C0849 - DER\40_Emissao\03_GRD\0-GRDs_Enviadas DER\3ºMEDIÇÃO\MR.DER-0066_22\" xr:uid="{00000000-0004-0000-0600-00002E000000}"/>
    <hyperlink ref="M23" r:id="rId48" display="pw:\\pw.planservi.com.br:PROJETOS\Documents\C0849 - DER\40_Emissao\03_GRD\0-GRDs_Enviadas DER\3ºMEDIÇÃO\MR.DER-0066_22\" xr:uid="{00000000-0004-0000-0600-00002F000000}"/>
    <hyperlink ref="M24" r:id="rId49" display="pw:\\pw.planservi.com.br:PROJETOS\Documents\C0849 - DER\40_Emissao\03_GRD\0-GRDs_Enviadas DER\3ºMEDIÇÃO\MR.DER-0066_22\" xr:uid="{00000000-0004-0000-0600-000030000000}"/>
    <hyperlink ref="M25" r:id="rId50" display="pw:\\pw.planservi.com.br:PROJETOS\Documents\C0849 - DER\40_Emissao\03_GRD\0-GRDs_Enviadas DER\3ºMEDIÇÃO\MR.DER-0066_22\" xr:uid="{00000000-0004-0000-0600-000031000000}"/>
    <hyperlink ref="M26" r:id="rId51" display="pw:\\pw.planservi.com.br:PROJETOS\Documents\C0849 - DER\40_Emissao\03_GRD\0-GRDs_Enviadas DER\3ºMEDIÇÃO\MR.DER-0066_22\" xr:uid="{00000000-0004-0000-0600-000032000000}"/>
    <hyperlink ref="M27" r:id="rId52" display="pw:\\pw.planservi.com.br:PROJETOS\Documents\C0849 - DER\40_Emissao\03_GRD\0-GRDs_Enviadas DER\3ºMEDIÇÃO\MR.DER-0066_22\" xr:uid="{00000000-0004-0000-0600-000033000000}"/>
    <hyperlink ref="M28" r:id="rId53" display="pw:\\pw.planservi.com.br:PROJETOS\Documents\C0849 - DER\40_Emissao\03_GRD\0-GRDs_Enviadas DER\3ºMEDIÇÃO\MR.DER-0066_22\" xr:uid="{00000000-0004-0000-0600-000034000000}"/>
    <hyperlink ref="M29" r:id="rId54" display="pw:\\pw.planservi.com.br:PROJETOS\Documents\C0849 - DER\40_Emissao\03_GRD\0-GRDs_Enviadas DER\3ºMEDIÇÃO\MR.DER-0066_22\" xr:uid="{00000000-0004-0000-0600-000035000000}"/>
    <hyperlink ref="M4" r:id="rId55" display="pw:\\pw.planservi.com.br:PROJETOS\Documents\C0849 - DER\40_Emissao\03_GRD\0-GRDs_Enviadas DER\3ºMEDIÇÃO\MR.DER-0066_22\" xr:uid="{00000000-0004-0000-0600-000036000000}"/>
    <hyperlink ref="M5" r:id="rId56" display="pw:\\pw.planservi.com.br:PROJETOS\Documents\C0849 - DER\40_Emissao\03_GRD\0-GRDs_Enviadas DER\3ºMEDIÇÃO\MR.DER-0066_22\" xr:uid="{00000000-0004-0000-0600-000037000000}"/>
    <hyperlink ref="S4" r:id="rId57" display="pw:\\pw.planservi.com.br:PROJETOS\Documents\C0849 - DER\40_Emissao\03_GRD\0-GRDs_Enviadas DER\4ºMEDIÇÃO\MR.DER-0106_22\" xr:uid="{00000000-0004-0000-0600-000038000000}"/>
    <hyperlink ref="S5" r:id="rId58" display="pw:\\pw.planservi.com.br:PROJETOS\Documents\C0849 - DER\40_Emissao\03_GRD\0-GRDs_Enviadas DER\4ºMEDIÇÃO\MR.DER-0106_22\" xr:uid="{00000000-0004-0000-0600-000039000000}"/>
    <hyperlink ref="S7" r:id="rId59" display="pw:\\pw.planservi.com.br:PROJETOS\Documents\C0849 - DER\40_Emissao\03_GRD\0-GRDs_Enviadas DER\4ºMEDIÇÃO\MR.DER-0106_22\" xr:uid="{00000000-0004-0000-0600-00003A000000}"/>
    <hyperlink ref="S8" r:id="rId60" display="pw:\\pw.planservi.com.br:PROJETOS\Documents\C0849 - DER\40_Emissao\03_GRD\0-GRDs_Enviadas DER\4ºMEDIÇÃO\MR.DER-0106_22\" xr:uid="{00000000-0004-0000-0600-00003B000000}"/>
    <hyperlink ref="S9" r:id="rId61" display="pw:\\pw.planservi.com.br:PROJETOS\Documents\C0849 - DER\40_Emissao\03_GRD\0-GRDs_Enviadas DER\4ºMEDIÇÃO\MR.DER-0106_22\" xr:uid="{00000000-0004-0000-0600-00003C000000}"/>
    <hyperlink ref="S10" r:id="rId62" display="pw:\\pw.planservi.com.br:PROJETOS\Documents\C0849 - DER\40_Emissao\03_GRD\0-GRDs_Enviadas DER\4ºMEDIÇÃO\MR.DER-0106_22\" xr:uid="{00000000-0004-0000-0600-00003D000000}"/>
    <hyperlink ref="S11" r:id="rId63" display="pw:\\pw.planservi.com.br:PROJETOS\Documents\C0849 - DER\40_Emissao\03_GRD\0-GRDs_Enviadas DER\4ºMEDIÇÃO\MR.DER-0106_22\" xr:uid="{00000000-0004-0000-0600-00003E000000}"/>
    <hyperlink ref="S12" r:id="rId64" display="pw:\\pw.planservi.com.br:PROJETOS\Documents\C0849 - DER\40_Emissao\03_GRD\0-GRDs_Enviadas DER\4ºMEDIÇÃO\MR.DER-0106_22\" xr:uid="{00000000-0004-0000-0600-00003F000000}"/>
    <hyperlink ref="S13" r:id="rId65" display="pw:\\pw.planservi.com.br:PROJETOS\Documents\C0849 - DER\40_Emissao\03_GRD\0-GRDs_Enviadas DER\4ºMEDIÇÃO\MR.DER-0106_22\" xr:uid="{00000000-0004-0000-0600-000040000000}"/>
    <hyperlink ref="S14" r:id="rId66" display="pw:\\pw.planservi.com.br:PROJETOS\Documents\C0849 - DER\40_Emissao\03_GRD\0-GRDs_Enviadas DER\4ºMEDIÇÃO\MR.DER-0106_22\" xr:uid="{00000000-0004-0000-0600-000041000000}"/>
    <hyperlink ref="S15" r:id="rId67" display="pw:\\pw.planservi.com.br:PROJETOS\Documents\C0849 - DER\40_Emissao\03_GRD\0-GRDs_Enviadas DER\4ºMEDIÇÃO\MR.DER-0106_22\" xr:uid="{00000000-0004-0000-0600-000042000000}"/>
    <hyperlink ref="S16" r:id="rId68" display="pw:\\pw.planservi.com.br:PROJETOS\Documents\C0849 - DER\40_Emissao\03_GRD\0-GRDs_Enviadas DER\4ºMEDIÇÃO\MR.DER-0106_22\" xr:uid="{00000000-0004-0000-0600-000043000000}"/>
    <hyperlink ref="S17" r:id="rId69" display="pw:\\pw.planservi.com.br:PROJETOS\Documents\C0849 - DER\40_Emissao\03_GRD\0-GRDs_Enviadas DER\4ºMEDIÇÃO\MR.DER-0106_22\" xr:uid="{00000000-0004-0000-0600-000044000000}"/>
    <hyperlink ref="S18" r:id="rId70" display="pw:\\pw.planservi.com.br:PROJETOS\Documents\C0849 - DER\40_Emissao\03_GRD\0-GRDs_Enviadas DER\4ºMEDIÇÃO\MR.DER-0106_22\" xr:uid="{00000000-0004-0000-0600-000045000000}"/>
    <hyperlink ref="S19" r:id="rId71" display="pw:\\pw.planservi.com.br:PROJETOS\Documents\C0849 - DER\40_Emissao\03_GRD\0-GRDs_Enviadas DER\4ºMEDIÇÃO\MR.DER-0106_22\" xr:uid="{00000000-0004-0000-0600-000046000000}"/>
    <hyperlink ref="S20" r:id="rId72" display="pw:\\pw.planservi.com.br:PROJETOS\Documents\C0849 - DER\40_Emissao\03_GRD\0-GRDs_Enviadas DER\4ºMEDIÇÃO\MR.DER-0106_22\" xr:uid="{00000000-0004-0000-0600-000047000000}"/>
    <hyperlink ref="S21" r:id="rId73" display="pw:\\pw.planservi.com.br:PROJETOS\Documents\C0849 - DER\40_Emissao\03_GRD\0-GRDs_Enviadas DER\4ºMEDIÇÃO\MR.DER-0106_22\" xr:uid="{00000000-0004-0000-0600-000048000000}"/>
    <hyperlink ref="S22" r:id="rId74" display="pw:\\pw.planservi.com.br:PROJETOS\Documents\C0849 - DER\40_Emissao\03_GRD\0-GRDs_Enviadas DER\4ºMEDIÇÃO\MR.DER-0106_22\" xr:uid="{00000000-0004-0000-0600-000049000000}"/>
    <hyperlink ref="S23" r:id="rId75" display="pw:\\pw.planservi.com.br:PROJETOS\Documents\C0849 - DER\40_Emissao\03_GRD\0-GRDs_Enviadas DER\4ºMEDIÇÃO\MR.DER-0106_22\" xr:uid="{00000000-0004-0000-0600-00004A000000}"/>
    <hyperlink ref="S24" r:id="rId76" display="pw:\\pw.planservi.com.br:PROJETOS\Documents\C0849 - DER\40_Emissao\03_GRD\0-GRDs_Enviadas DER\4ºMEDIÇÃO\MR.DER-0106_22\" xr:uid="{00000000-0004-0000-0600-00004B000000}"/>
    <hyperlink ref="S25" r:id="rId77" display="pw:\\pw.planservi.com.br:PROJETOS\Documents\C0849 - DER\40_Emissao\03_GRD\0-GRDs_Enviadas DER\4ºMEDIÇÃO\MR.DER-0106_22\" xr:uid="{00000000-0004-0000-0600-00004C000000}"/>
    <hyperlink ref="S26" r:id="rId78" display="pw:\\pw.planservi.com.br:PROJETOS\Documents\C0849 - DER\40_Emissao\03_GRD\0-GRDs_Enviadas DER\4ºMEDIÇÃO\MR.DER-0106_22\" xr:uid="{00000000-0004-0000-0600-00004D000000}"/>
    <hyperlink ref="S27" r:id="rId79" display="pw:\\pw.planservi.com.br:PROJETOS\Documents\C0849 - DER\40_Emissao\03_GRD\0-GRDs_Enviadas DER\4ºMEDIÇÃO\MR.DER-0106_22\" xr:uid="{00000000-0004-0000-0600-00004E000000}"/>
    <hyperlink ref="S28" r:id="rId80" display="pw:\\pw.planservi.com.br:PROJETOS\Documents\C0849 - DER\40_Emissao\03_GRD\0-GRDs_Enviadas DER\4ºMEDIÇÃO\MR.DER-0106_22\" xr:uid="{00000000-0004-0000-0600-00004F000000}"/>
    <hyperlink ref="S29" r:id="rId81" display="pw:\\pw.planservi.com.br:PROJETOS\Documents\C0849 - DER\40_Emissao\03_GRD\0-GRDs_Enviadas DER\4ºMEDIÇÃO\MR.DER-0106_22\" xr:uid="{00000000-0004-0000-0600-000050000000}"/>
    <hyperlink ref="Y5" r:id="rId82" display="pw:\\pw.planservi.com.br:PROJETOS\Documents\C0849 - DER\40_Emissao\03_GRD\0-GRDs_Enviadas DER\4ºMEDIÇÃO\MR.DER-0114_22\" xr:uid="{00000000-0004-0000-0600-000051000000}"/>
    <hyperlink ref="P115" r:id="rId83" display="pw:\\pw.planservi.com.br:PROJETOS\Documents\C0849 - DER\30_Producao\7-D14 – SP 249 - km 24,82-45,18\02_Geom\02.00_R031\2022 10 05 - Projeto Funcional -Mudança de código.xls" xr:uid="{00000000-0004-0000-0600-000052000000}"/>
    <hyperlink ref="P116:P126" r:id="rId84" display="pw:\\pw.planservi.com.br:PROJETOS\Documents\C0849 - DER\30_Producao\7-D14 – SP 249 - km 24,82-45,18\02_Geom\02.00_R031\2022 10 05 - Projeto Funcional -Mudança de código.xls" xr:uid="{00000000-0004-0000-0600-000053000000}"/>
    <hyperlink ref="P127" r:id="rId85" display="pw:\\pw.planservi.com.br:PROJETOS\Documents\C0849 - DER\30_Producao\7-D14 – SP 249 - km 24,82-45,18\02_Geom\02.00_R031\2022 10 14 - Projeto Funcional -Revisão A1.xls" xr:uid="{00000000-0004-0000-0600-000054000000}"/>
    <hyperlink ref="P128" r:id="rId86" display="pw:\\pw.planservi.com.br:PROJETOS\Documents\C0849 - DER\30_Producao\7-D14 – SP 249 - km 24,82-45,18\02_Geom\02.00_R031\2022 10 14 - Projeto Funcional -Revisão A1.xls" xr:uid="{00000000-0004-0000-0600-000055000000}"/>
    <hyperlink ref="V115" r:id="rId87" display="pw:\\pw.planservi.com.br:PROJETOS\Documents\C0849 - DER\30_Producao\7-D14 – SP 249 - km 24,82-45,18\02_Geom\02.00_R031\2022 10 14 - Projeto Funcional -Revisão A2.xls" xr:uid="{00000000-0004-0000-0600-000056000000}"/>
    <hyperlink ref="V116:V126" r:id="rId88" display="pw:\\pw.planservi.com.br:PROJETOS\Documents\C0849 - DER\30_Producao\7-D14 – SP 249 - km 24,82-45,18\02_Geom\02.00_R031\2022 10 14 - Projeto Funcional -Revisão A2.xls" xr:uid="{00000000-0004-0000-0600-000057000000}"/>
    <hyperlink ref="P193" r:id="rId89" display="pw:\\pw.planservi.com.br:PROJETOS\Documents\C0849 - DER\30_Producao\7-D14 – SP 249 - km 24,82-45,18\04_Dren\04.00_R031\2022 09 26 - Emissão Inicial_Segmeto D14 - Planta de bacias.doc" xr:uid="{00000000-0004-0000-0600-000058000000}"/>
    <hyperlink ref="P194:P195" r:id="rId90" display="pw:\\pw.planservi.com.br:PROJETOS\Documents\C0849 - DER\30_Producao\7-D14 – SP 249 - km 24,82-45,18\04_Dren\04.00_R031\2022 09 26 - Emissão Inicial_Segmeto D14 - Planta de bacias.doc" xr:uid="{00000000-0004-0000-0600-000059000000}"/>
    <hyperlink ref="P243" r:id="rId91" display="pw:\\pw.planservi.com.br:PROJETOS\Documents\C0849 - DER\30_Producao\7-D14 – SP 249 - km 24,82-45,18\04_Dren\04.00_R031\2022 09 26 - Emissão Inicial_Segmeto D14 - Planta de bacias.doc" xr:uid="{00000000-0004-0000-0600-00005A000000}"/>
    <hyperlink ref="M436" r:id="rId92" display="pw:\\pw.planservi.com.br:PROJETOS\Documents\C0849 - DER\40_Emissao\03_GRD\0-GRDs_Enviadas DER\4ºMEDIÇÃO\MR.DER-0118_22\" xr:uid="{00000000-0004-0000-0600-00005B000000}"/>
    <hyperlink ref="M133" r:id="rId93" display="pw:\\pw.planservi.com.br:PROJETOS\Documents\C0849 - DER\40_Emissao\03_GRD\0-GRDs_Enviadas DER\4ºMEDIÇÃO\MR.DER-0120_22\" xr:uid="{00000000-0004-0000-0600-00005C000000}"/>
    <hyperlink ref="M134" r:id="rId94" display="pw:\\pw.planservi.com.br:PROJETOS\Documents\C0849 - DER\40_Emissao\03_GRD\0-GRDs_Enviadas DER\4ºMEDIÇÃO\MR.DER-0120_22\" xr:uid="{00000000-0004-0000-0600-00005D000000}"/>
    <hyperlink ref="M135" r:id="rId95" display="pw:\\pw.planservi.com.br:PROJETOS\Documents\C0849 - DER\40_Emissao\03_GRD\0-GRDs_Enviadas DER\4ºMEDIÇÃO\MR.DER-0120_22\" xr:uid="{00000000-0004-0000-0600-00005E000000}"/>
    <hyperlink ref="M136" r:id="rId96" display="pw:\\pw.planservi.com.br:PROJETOS\Documents\C0849 - DER\40_Emissao\03_GRD\0-GRDs_Enviadas DER\4ºMEDIÇÃO\MR.DER-0120_22\" xr:uid="{00000000-0004-0000-0600-00005F000000}"/>
    <hyperlink ref="M137" r:id="rId97" display="pw:\\pw.planservi.com.br:PROJETOS\Documents\C0849 - DER\40_Emissao\03_GRD\0-GRDs_Enviadas DER\4ºMEDIÇÃO\MR.DER-0120_22\" xr:uid="{00000000-0004-0000-0600-000060000000}"/>
    <hyperlink ref="M138" r:id="rId98" display="pw:\\pw.planservi.com.br:PROJETOS\Documents\C0849 - DER\40_Emissao\03_GRD\0-GRDs_Enviadas DER\4ºMEDIÇÃO\MR.DER-0120_22\" xr:uid="{00000000-0004-0000-0600-000061000000}"/>
    <hyperlink ref="M139" r:id="rId99" display="pw:\\pw.planservi.com.br:PROJETOS\Documents\C0849 - DER\40_Emissao\03_GRD\0-GRDs_Enviadas DER\4ºMEDIÇÃO\MR.DER-0120_22\" xr:uid="{00000000-0004-0000-0600-000062000000}"/>
    <hyperlink ref="M140" r:id="rId100" display="pw:\\pw.planservi.com.br:PROJETOS\Documents\C0849 - DER\40_Emissao\03_GRD\0-GRDs_Enviadas DER\4ºMEDIÇÃO\MR.DER-0120_22\" xr:uid="{00000000-0004-0000-0600-000063000000}"/>
    <hyperlink ref="M141" r:id="rId101" display="pw:\\pw.planservi.com.br:PROJETOS\Documents\C0849 - DER\40_Emissao\03_GRD\0-GRDs_Enviadas DER\4ºMEDIÇÃO\MR.DER-0120_22\" xr:uid="{00000000-0004-0000-0600-000064000000}"/>
    <hyperlink ref="M142" r:id="rId102" display="pw:\\pw.planservi.com.br:PROJETOS\Documents\C0849 - DER\40_Emissao\03_GRD\0-GRDs_Enviadas DER\4ºMEDIÇÃO\MR.DER-0120_22\" xr:uid="{00000000-0004-0000-0600-000065000000}"/>
    <hyperlink ref="M143" r:id="rId103" display="pw:\\pw.planservi.com.br:PROJETOS\Documents\C0849 - DER\40_Emissao\03_GRD\0-GRDs_Enviadas DER\4ºMEDIÇÃO\MR.DER-0120_22\" xr:uid="{00000000-0004-0000-0600-000066000000}"/>
    <hyperlink ref="M144" r:id="rId104" display="pw:\\pw.planservi.com.br:PROJETOS\Documents\C0849 - DER\40_Emissao\03_GRD\0-GRDs_Enviadas DER\4ºMEDIÇÃO\MR.DER-0120_22\" xr:uid="{00000000-0004-0000-0600-000067000000}"/>
    <hyperlink ref="M145" r:id="rId105" display="pw:\\pw.planservi.com.br:PROJETOS\Documents\C0849 - DER\40_Emissao\03_GRD\0-GRDs_Enviadas DER\4ºMEDIÇÃO\MR.DER-0120_22\" xr:uid="{00000000-0004-0000-0600-000068000000}"/>
    <hyperlink ref="M146" r:id="rId106" display="pw:\\pw.planservi.com.br:PROJETOS\Documents\C0849 - DER\40_Emissao\03_GRD\0-GRDs_Enviadas DER\4ºMEDIÇÃO\MR.DER-0120_22\" xr:uid="{00000000-0004-0000-0600-000069000000}"/>
    <hyperlink ref="M147" r:id="rId107" display="pw:\\pw.planservi.com.br:PROJETOS\Documents\C0849 - DER\40_Emissao\03_GRD\0-GRDs_Enviadas DER\4ºMEDIÇÃO\MR.DER-0120_22\" xr:uid="{00000000-0004-0000-0600-00006A000000}"/>
    <hyperlink ref="M148" r:id="rId108" display="pw:\\pw.planservi.com.br:PROJETOS\Documents\C0849 - DER\40_Emissao\03_GRD\0-GRDs_Enviadas DER\4ºMEDIÇÃO\MR.DER-0120_22\" xr:uid="{00000000-0004-0000-0600-00006B000000}"/>
    <hyperlink ref="M149" r:id="rId109" display="pw:\\pw.planservi.com.br:PROJETOS\Documents\C0849 - DER\40_Emissao\03_GRD\0-GRDs_Enviadas DER\4ºMEDIÇÃO\MR.DER-0120_22\" xr:uid="{00000000-0004-0000-0600-00006C000000}"/>
    <hyperlink ref="M150" r:id="rId110" display="pw:\\pw.planservi.com.br:PROJETOS\Documents\C0849 - DER\40_Emissao\03_GRD\0-GRDs_Enviadas DER\4ºMEDIÇÃO\MR.DER-0120_22\" xr:uid="{00000000-0004-0000-0600-00006D000000}"/>
    <hyperlink ref="M151" r:id="rId111" display="pw:\\pw.planservi.com.br:PROJETOS\Documents\C0849 - DER\40_Emissao\03_GRD\0-GRDs_Enviadas DER\4ºMEDIÇÃO\MR.DER-0120_22\" xr:uid="{00000000-0004-0000-0600-00006E000000}"/>
    <hyperlink ref="M152" r:id="rId112" display="pw:\\pw.planservi.com.br:PROJETOS\Documents\C0849 - DER\40_Emissao\03_GRD\0-GRDs_Enviadas DER\4ºMEDIÇÃO\MR.DER-0120_22\" xr:uid="{00000000-0004-0000-0600-00006F000000}"/>
    <hyperlink ref="M153" r:id="rId113" display="pw:\\pw.planservi.com.br:PROJETOS\Documents\C0849 - DER\40_Emissao\03_GRD\0-GRDs_Enviadas DER\4ºMEDIÇÃO\MR.DER-0120_22\" xr:uid="{00000000-0004-0000-0600-000070000000}"/>
    <hyperlink ref="M154" r:id="rId114" display="pw:\\pw.planservi.com.br:PROJETOS\Documents\C0849 - DER\40_Emissao\03_GRD\0-GRDs_Enviadas DER\4ºMEDIÇÃO\MR.DER-0120_22\" xr:uid="{00000000-0004-0000-0600-000071000000}"/>
    <hyperlink ref="M155" r:id="rId115" display="pw:\\pw.planservi.com.br:PROJETOS\Documents\C0849 - DER\40_Emissao\03_GRD\0-GRDs_Enviadas DER\4ºMEDIÇÃO\MR.DER-0120_22\" xr:uid="{00000000-0004-0000-0600-000072000000}"/>
    <hyperlink ref="M156" r:id="rId116" display="pw:\\pw.planservi.com.br:PROJETOS\Documents\C0849 - DER\40_Emissao\03_GRD\0-GRDs_Enviadas DER\4ºMEDIÇÃO\MR.DER-0120_22\" xr:uid="{00000000-0004-0000-0600-000073000000}"/>
    <hyperlink ref="M157" r:id="rId117" display="pw:\\pw.planservi.com.br:PROJETOS\Documents\C0849 - DER\40_Emissao\03_GRD\0-GRDs_Enviadas DER\4ºMEDIÇÃO\MR.DER-0120_22\" xr:uid="{00000000-0004-0000-0600-000074000000}"/>
    <hyperlink ref="M158" r:id="rId118" display="pw:\\pw.planservi.com.br:PROJETOS\Documents\C0849 - DER\40_Emissao\03_GRD\0-GRDs_Enviadas DER\4ºMEDIÇÃO\MR.DER-0120_22\" xr:uid="{00000000-0004-0000-0600-000075000000}"/>
    <hyperlink ref="M159" r:id="rId119" display="pw:\\pw.planservi.com.br:PROJETOS\Documents\C0849 - DER\40_Emissao\03_GRD\0-GRDs_Enviadas DER\4ºMEDIÇÃO\MR.DER-0120_22\" xr:uid="{00000000-0004-0000-0600-000076000000}"/>
    <hyperlink ref="M160" r:id="rId120" display="pw:\\pw.planservi.com.br:PROJETOS\Documents\C0849 - DER\40_Emissao\03_GRD\0-GRDs_Enviadas DER\4ºMEDIÇÃO\MR.DER-0120_22\" xr:uid="{00000000-0004-0000-0600-000077000000}"/>
    <hyperlink ref="M161" r:id="rId121" display="pw:\\pw.planservi.com.br:PROJETOS\Documents\C0849 - DER\40_Emissao\03_GRD\0-GRDs_Enviadas DER\4ºMEDIÇÃO\MR.DER-0120_22\" xr:uid="{00000000-0004-0000-0600-000078000000}"/>
    <hyperlink ref="M373" r:id="rId122" display="pw:\\pw.planservi.com.br:PROJETOS\Documents\C0849 - DER\40_Emissao\03_GRD\0-GRDs_Enviadas DER\4ºMEDIÇÃO\MR.DER-0124_22\" xr:uid="{00000000-0004-0000-0600-000079000000}"/>
    <hyperlink ref="S438" r:id="rId123" display="pw:\\pw.planservi.com.br:PROJETOS\Documents\C0849 - DER\40_Emissao\03_GRD\0-GRDs_Enviadas DER\4ºMEDIÇÃO\MR.DER-0137_22\" xr:uid="{00000000-0004-0000-0600-00007A000000}"/>
    <hyperlink ref="P133" r:id="rId124" display="pw:\\pw.planservi.com.br:PROJETOS\Documents\C0849 - DER\30_Producao\7-D14 – SP 249 - km 24,82-45,18\02_Geom\02.00_R031\2022 11 23 - Projeto Executivo - Planta e Perfil A1.xls" xr:uid="{00000000-0004-0000-0600-00007B000000}"/>
    <hyperlink ref="P134:P161" r:id="rId125" display="pw:\\pw.planservi.com.br:PROJETOS\Documents\C0849 - DER\30_Producao\7-D14 – SP 249 - km 24,82-45,18\02_Geom\02.00_R031\2022 11 23 - Projeto Executivo - Planta e Perfil A1.xls" xr:uid="{00000000-0004-0000-0600-00007C000000}"/>
    <hyperlink ref="P373" r:id="rId126" display="pw:\\pw.planservi.com.br:PROJETOS\Documents\C0849 - DER\30_Producao\7-D14 – SP 249 - km 24,82-45,18\05_Geot\05.00_R031\2022.10.21_R-031_JAZIDAS-DME-SP249.doc" xr:uid="{00000000-0004-0000-0600-00007D000000}"/>
    <hyperlink ref="M6" r:id="rId127" display="pw:\\pw.planservi.com.br:PROJETOS\Documents\C0849 - DER\40_Emissao\03_GRD\0-GRDs_Enviadas DER\5ºMEDIÇÃO\MR.DER-0209_22\" xr:uid="{00000000-0004-0000-0600-00007E000000}"/>
    <hyperlink ref="M383" r:id="rId128" display="pw:\\pw.planservi.com.br:PROJETOS\Documents\C0849 - DER\40_Emissao\03_GRD\0-GRDs_Enviadas DER\5ºMEDIÇÃO\MR.DER-0225_22\" xr:uid="{00000000-0004-0000-0600-00008D000000}"/>
    <hyperlink ref="M384" r:id="rId129" display="pw:\\pw.planservi.com.br:PROJETOS\Documents\C0849 - DER\40_Emissao\03_GRD\0-GRDs_Enviadas DER\5ºMEDIÇÃO\MR.DER-0225_22\" xr:uid="{00000000-0004-0000-0600-00008E000000}"/>
    <hyperlink ref="M385" r:id="rId130" display="pw:\\pw.planservi.com.br:PROJETOS\Documents\C0849 - DER\40_Emissao\03_GRD\0-GRDs_Enviadas DER\5ºMEDIÇÃO\MR.DER-0225_22\" xr:uid="{00000000-0004-0000-0600-00008F000000}"/>
    <hyperlink ref="M386" r:id="rId131" display="pw:\\pw.planservi.com.br:PROJETOS\Documents\C0849 - DER\40_Emissao\03_GRD\0-GRDs_Enviadas DER\5ºMEDIÇÃO\MR.DER-0225_22\" xr:uid="{00000000-0004-0000-0600-000090000000}"/>
    <hyperlink ref="M387" r:id="rId132" display="pw:\\pw.planservi.com.br:PROJETOS\Documents\C0849 - DER\40_Emissao\03_GRD\0-GRDs_Enviadas DER\5ºMEDIÇÃO\MR.DER-0225_22\" xr:uid="{00000000-0004-0000-0600-000091000000}"/>
    <hyperlink ref="M388" r:id="rId133" display="pw:\\pw.planservi.com.br:PROJETOS\Documents\C0849 - DER\40_Emissao\03_GRD\0-GRDs_Enviadas DER\5ºMEDIÇÃO\MR.DER-0225_22\" xr:uid="{00000000-0004-0000-0600-000092000000}"/>
    <hyperlink ref="M389" r:id="rId134" display="pw:\\pw.planservi.com.br:PROJETOS\Documents\C0849 - DER\40_Emissao\03_GRD\0-GRDs_Enviadas DER\5ºMEDIÇÃO\MR.DER-0225_22\" xr:uid="{00000000-0004-0000-0600-000093000000}"/>
    <hyperlink ref="M390" r:id="rId135" display="pw:\\pw.planservi.com.br:PROJETOS\Documents\C0849 - DER\40_Emissao\03_GRD\0-GRDs_Enviadas DER\5ºMEDIÇÃO\MR.DER-0225_22\" xr:uid="{00000000-0004-0000-0600-000094000000}"/>
    <hyperlink ref="M391" r:id="rId136" display="pw:\\pw.planservi.com.br:PROJETOS\Documents\C0849 - DER\40_Emissao\03_GRD\0-GRDs_Enviadas DER\5ºMEDIÇÃO\MR.DER-0225_22\" xr:uid="{00000000-0004-0000-0600-000095000000}"/>
    <hyperlink ref="M392" r:id="rId137" display="pw:\\pw.planservi.com.br:PROJETOS\Documents\C0849 - DER\40_Emissao\03_GRD\0-GRDs_Enviadas DER\5ºMEDIÇÃO\MR.DER-0225_22\" xr:uid="{00000000-0004-0000-0600-000096000000}"/>
    <hyperlink ref="M393" r:id="rId138" display="pw:\\pw.planservi.com.br:PROJETOS\Documents\C0849 - DER\40_Emissao\03_GRD\0-GRDs_Enviadas DER\5ºMEDIÇÃO\MR.DER-0225_22\" xr:uid="{00000000-0004-0000-0600-000097000000}"/>
    <hyperlink ref="M394" r:id="rId139" display="pw:\\pw.planservi.com.br:PROJETOS\Documents\C0849 - DER\40_Emissao\03_GRD\0-GRDs_Enviadas DER\5ºMEDIÇÃO\MR.DER-0225_22\" xr:uid="{00000000-0004-0000-0600-000098000000}"/>
    <hyperlink ref="M395" r:id="rId140" display="pw:\\pw.planservi.com.br:PROJETOS\Documents\C0849 - DER\40_Emissao\03_GRD\0-GRDs_Enviadas DER\5ºMEDIÇÃO\MR.DER-0225_22\" xr:uid="{00000000-0004-0000-0600-000099000000}"/>
    <hyperlink ref="M382" r:id="rId141" display="pw:\\pw.planservi.com.br:PROJETOS\Documents\C0849 - DER\40_Emissao\03_GRD\0-GRDs_Enviadas DER\5ºMEDIÇÃO\MR.DER-0225_22\" xr:uid="{00000000-0004-0000-0600-00009A000000}"/>
    <hyperlink ref="P382" r:id="rId142" display="pw:\\pw.planservi.com.br:PROJETOS\Documents\C0849 - DER\30_Producao\7-D14 – SP 249 - km 24,82-45,18\13_Interf\13.00_R031\2022.12.20_R-031_SP 249.doc" xr:uid="{00000000-0004-0000-0600-00009E000000}"/>
    <hyperlink ref="P383:P395" r:id="rId143" display="pw:\\pw.planservi.com.br:PROJETOS\Documents\C0849 - DER\30_Producao\7-D14 – SP 249 - km 24,82-45,18\13_Interf\13.00_R031\2022.12.20_R-031_SP 249.doc" xr:uid="{00000000-0004-0000-0600-00009F000000}"/>
    <hyperlink ref="M33" r:id="rId144" display="pw:\\pw.planservi.com.br:PROJETOS\Documents\C0849 - DER\40_Emissao\03_GRD\0-GRDs_Enviadas DER\6ºMEDIÇÃO\MR.DER-0295_23\" xr:uid="{00000000-0004-0000-0600-0000A0000000}"/>
    <hyperlink ref="M34" r:id="rId145" display="pw:\\pw.planservi.com.br:PROJETOS\Documents\C0849 - DER\40_Emissao\03_GRD\0-GRDs_Enviadas DER\6ºMEDIÇÃO\MR.DER-0295_23\" xr:uid="{00000000-0004-0000-0600-0000A1000000}"/>
    <hyperlink ref="M35" r:id="rId146" display="pw:\\pw.planservi.com.br:PROJETOS\Documents\C0849 - DER\40_Emissao\03_GRD\0-GRDs_Enviadas DER\6ºMEDIÇÃO\MR.DER-0295_23\" xr:uid="{00000000-0004-0000-0600-0000A2000000}"/>
    <hyperlink ref="M36" r:id="rId147" display="pw:\\pw.planservi.com.br:PROJETOS\Documents\C0849 - DER\40_Emissao\03_GRD\0-GRDs_Enviadas DER\6ºMEDIÇÃO\MR.DER-0295_23\" xr:uid="{00000000-0004-0000-0600-0000A3000000}"/>
    <hyperlink ref="M37" r:id="rId148" display="pw:\\pw.planservi.com.br:PROJETOS\Documents\C0849 - DER\40_Emissao\03_GRD\0-GRDs_Enviadas DER\6ºMEDIÇÃO\MR.DER-0295_23\" xr:uid="{00000000-0004-0000-0600-0000A4000000}"/>
    <hyperlink ref="M38" r:id="rId149" display="pw:\\pw.planservi.com.br:PROJETOS\Documents\C0849 - DER\40_Emissao\03_GRD\0-GRDs_Enviadas DER\6ºMEDIÇÃO\MR.DER-0295_23\" xr:uid="{00000000-0004-0000-0600-0000A5000000}"/>
    <hyperlink ref="M39" r:id="rId150" display="pw:\\pw.planservi.com.br:PROJETOS\Documents\C0849 - DER\40_Emissao\03_GRD\0-GRDs_Enviadas DER\6ºMEDIÇÃO\MR.DER-0295_23\" xr:uid="{00000000-0004-0000-0600-0000A6000000}"/>
    <hyperlink ref="M40" r:id="rId151" display="pw:\\pw.planservi.com.br:PROJETOS\Documents\C0849 - DER\40_Emissao\03_GRD\0-GRDs_Enviadas DER\6ºMEDIÇÃO\MR.DER-0295_23\" xr:uid="{00000000-0004-0000-0600-0000A7000000}"/>
    <hyperlink ref="M41" r:id="rId152" display="pw:\\pw.planservi.com.br:PROJETOS\Documents\C0849 - DER\40_Emissao\03_GRD\0-GRDs_Enviadas DER\6ºMEDIÇÃO\MR.DER-0295_23\" xr:uid="{00000000-0004-0000-0600-0000A8000000}"/>
    <hyperlink ref="M42" r:id="rId153" display="pw:\\pw.planservi.com.br:PROJETOS\Documents\C0849 - DER\40_Emissao\03_GRD\0-GRDs_Enviadas DER\6ºMEDIÇÃO\MR.DER-0295_23\" xr:uid="{00000000-0004-0000-0600-0000A9000000}"/>
    <hyperlink ref="M43" r:id="rId154" display="pw:\\pw.planservi.com.br:PROJETOS\Documents\C0849 - DER\40_Emissao\03_GRD\0-GRDs_Enviadas DER\6ºMEDIÇÃO\MR.DER-0295_23\" xr:uid="{00000000-0004-0000-0600-0000AA000000}"/>
    <hyperlink ref="M44" r:id="rId155" display="pw:\\pw.planservi.com.br:PROJETOS\Documents\C0849 - DER\40_Emissao\03_GRD\0-GRDs_Enviadas DER\6ºMEDIÇÃO\MR.DER-0295_23\" xr:uid="{00000000-0004-0000-0600-0000AB000000}"/>
    <hyperlink ref="M45" r:id="rId156" display="pw:\\pw.planservi.com.br:PROJETOS\Documents\C0849 - DER\40_Emissao\03_GRD\0-GRDs_Enviadas DER\6ºMEDIÇÃO\MR.DER-0295_23\" xr:uid="{00000000-0004-0000-0600-0000AC000000}"/>
    <hyperlink ref="M46" r:id="rId157" display="pw:\\pw.planservi.com.br:PROJETOS\Documents\C0849 - DER\40_Emissao\03_GRD\0-GRDs_Enviadas DER\6ºMEDIÇÃO\MR.DER-0295_23\" xr:uid="{00000000-0004-0000-0600-0000AD000000}"/>
    <hyperlink ref="M47" r:id="rId158" display="pw:\\pw.planservi.com.br:PROJETOS\Documents\C0849 - DER\40_Emissao\03_GRD\0-GRDs_Enviadas DER\6ºMEDIÇÃO\MR.DER-0295_23\" xr:uid="{00000000-0004-0000-0600-0000AE000000}"/>
    <hyperlink ref="M48" r:id="rId159" display="pw:\\pw.planservi.com.br:PROJETOS\Documents\C0849 - DER\40_Emissao\03_GRD\0-GRDs_Enviadas DER\6ºMEDIÇÃO\MR.DER-0295_23\" xr:uid="{00000000-0004-0000-0600-0000AF000000}"/>
    <hyperlink ref="P33" r:id="rId160" display="pw:\\pw.planservi.com.br:PROJETOS\Documents\C0849 - DER\30_Producao\7-D14 – SP 249 - km 24,82-45,18\05_Geot\05.00_R031\2023 01 26-R-031_RevisãoA1_G14.doc" xr:uid="{00000000-0004-0000-0600-0000B0000000}"/>
    <hyperlink ref="P34:P48" r:id="rId161" display="pw:\\pw.planservi.com.br:PROJETOS\Documents\C0849 - DER\30_Producao\7-D14 – SP 249 - km 24,82-45,18\05_Geot\05.00_R031\2023 01 26-R-031_RevisãoA1_G14.doc" xr:uid="{00000000-0004-0000-0600-0000B1000000}"/>
    <hyperlink ref="M439" r:id="rId162" display="pw:\\pw.planservi.com.br:PROJETOS\Documents\C0849 - DER\40_Emissao\03_GRD\0-GRDs_Enviadas DER\7ºMEDIÇÃO\MR.DER-0308_23\" xr:uid="{00000000-0004-0000-0600-0000B2000000}"/>
    <hyperlink ref="S33" r:id="rId163" display="pw:\\pw.planservi.com.br:PROJETOS\Documents\C0849 - DER\40_Emissao\03_GRD\0-GRDs_Enviadas DER\7ºMEDIÇÃO\MR.DER-0333_23\" xr:uid="{00000000-0004-0000-0600-0000B3000000}"/>
    <hyperlink ref="S34" r:id="rId164" display="pw:\\pw.planservi.com.br:PROJETOS\Documents\C0849 - DER\40_Emissao\03_GRD\0-GRDs_Enviadas DER\7ºMEDIÇÃO\MR.DER-0333_23\" xr:uid="{00000000-0004-0000-0600-0000B4000000}"/>
    <hyperlink ref="S35" r:id="rId165" display="pw:\\pw.planservi.com.br:PROJETOS\Documents\C0849 - DER\40_Emissao\03_GRD\0-GRDs_Enviadas DER\7ºMEDIÇÃO\MR.DER-0333_23\" xr:uid="{00000000-0004-0000-0600-0000B5000000}"/>
    <hyperlink ref="S36" r:id="rId166" display="pw:\\pw.planservi.com.br:PROJETOS\Documents\C0849 - DER\40_Emissao\03_GRD\0-GRDs_Enviadas DER\7ºMEDIÇÃO\MR.DER-0333_23\" xr:uid="{00000000-0004-0000-0600-0000B6000000}"/>
    <hyperlink ref="S37" r:id="rId167" display="pw:\\pw.planservi.com.br:PROJETOS\Documents\C0849 - DER\40_Emissao\03_GRD\0-GRDs_Enviadas DER\7ºMEDIÇÃO\MR.DER-0333_23\" xr:uid="{00000000-0004-0000-0600-0000B7000000}"/>
    <hyperlink ref="S38" r:id="rId168" display="pw:\\pw.planservi.com.br:PROJETOS\Documents\C0849 - DER\40_Emissao\03_GRD\0-GRDs_Enviadas DER\7ºMEDIÇÃO\MR.DER-0333_23\" xr:uid="{00000000-0004-0000-0600-0000B8000000}"/>
    <hyperlink ref="S39" r:id="rId169" display="pw:\\pw.planservi.com.br:PROJETOS\Documents\C0849 - DER\40_Emissao\03_GRD\0-GRDs_Enviadas DER\7ºMEDIÇÃO\MR.DER-0333_23\" xr:uid="{00000000-0004-0000-0600-0000B9000000}"/>
    <hyperlink ref="S40" r:id="rId170" display="pw:\\pw.planservi.com.br:PROJETOS\Documents\C0849 - DER\40_Emissao\03_GRD\0-GRDs_Enviadas DER\7ºMEDIÇÃO\MR.DER-0333_23\" xr:uid="{00000000-0004-0000-0600-0000BA000000}"/>
    <hyperlink ref="S41" r:id="rId171" display="pw:\\pw.planservi.com.br:PROJETOS\Documents\C0849 - DER\40_Emissao\03_GRD\0-GRDs_Enviadas DER\7ºMEDIÇÃO\MR.DER-0333_23\" xr:uid="{00000000-0004-0000-0600-0000BB000000}"/>
    <hyperlink ref="S42" r:id="rId172" display="pw:\\pw.planservi.com.br:PROJETOS\Documents\C0849 - DER\40_Emissao\03_GRD\0-GRDs_Enviadas DER\7ºMEDIÇÃO\MR.DER-0333_23\" xr:uid="{00000000-0004-0000-0600-0000BC000000}"/>
    <hyperlink ref="S43" r:id="rId173" display="pw:\\pw.planservi.com.br:PROJETOS\Documents\C0849 - DER\40_Emissao\03_GRD\0-GRDs_Enviadas DER\7ºMEDIÇÃO\MR.DER-0333_23\" xr:uid="{00000000-0004-0000-0600-0000BD000000}"/>
    <hyperlink ref="S44" r:id="rId174" display="pw:\\pw.planservi.com.br:PROJETOS\Documents\C0849 - DER\40_Emissao\03_GRD\0-GRDs_Enviadas DER\7ºMEDIÇÃO\MR.DER-0333_23\" xr:uid="{00000000-0004-0000-0600-0000BE000000}"/>
    <hyperlink ref="S45" r:id="rId175" display="pw:\\pw.planservi.com.br:PROJETOS\Documents\C0849 - DER\40_Emissao\03_GRD\0-GRDs_Enviadas DER\7ºMEDIÇÃO\MR.DER-0333_23\" xr:uid="{00000000-0004-0000-0600-0000BF000000}"/>
    <hyperlink ref="S46" r:id="rId176" display="pw:\\pw.planservi.com.br:PROJETOS\Documents\C0849 - DER\40_Emissao\03_GRD\0-GRDs_Enviadas DER\7ºMEDIÇÃO\MR.DER-0333_23\" xr:uid="{00000000-0004-0000-0600-0000C0000000}"/>
    <hyperlink ref="S47" r:id="rId177" display="pw:\\pw.planservi.com.br:PROJETOS\Documents\C0849 - DER\40_Emissao\03_GRD\0-GRDs_Enviadas DER\7ºMEDIÇÃO\MR.DER-0333_23\" xr:uid="{00000000-0004-0000-0600-0000C1000000}"/>
    <hyperlink ref="S48" r:id="rId178" display="pw:\\pw.planservi.com.br:PROJETOS\Documents\C0849 - DER\40_Emissao\03_GRD\0-GRDs_Enviadas DER\7ºMEDIÇÃO\MR.DER-0333_23\" xr:uid="{00000000-0004-0000-0600-0000C2000000}"/>
    <hyperlink ref="M56" r:id="rId179" display="pw:\\pw.planservi.com.br:PROJETOS\Documents\C0849 - DER\40_Emissao\03_GRD\0-GRDs_Enviadas DER\7ºMEDIÇÃO\MR.DER-0357_23\" xr:uid="{00000000-0004-0000-0600-0000C3000000}"/>
    <hyperlink ref="M57" r:id="rId180" display="pw:\\pw.planservi.com.br:PROJETOS\Documents\C0849 - DER\40_Emissao\03_GRD\0-GRDs_Enviadas DER\7ºMEDIÇÃO\MR.DER-0357_23\" xr:uid="{00000000-0004-0000-0600-0000C4000000}"/>
    <hyperlink ref="M58" r:id="rId181" display="pw:\\pw.planservi.com.br:PROJETOS\Documents\C0849 - DER\40_Emissao\03_GRD\0-GRDs_Enviadas DER\7ºMEDIÇÃO\MR.DER-0357_23\" xr:uid="{00000000-0004-0000-0600-0000C5000000}"/>
    <hyperlink ref="M59" r:id="rId182" display="pw:\\pw.planservi.com.br:PROJETOS\Documents\C0849 - DER\40_Emissao\03_GRD\0-GRDs_Enviadas DER\7ºMEDIÇÃO\MR.DER-0357_23\" xr:uid="{00000000-0004-0000-0600-0000C6000000}"/>
    <hyperlink ref="M60" r:id="rId183" display="pw:\\pw.planservi.com.br:PROJETOS\Documents\C0849 - DER\40_Emissao\03_GRD\0-GRDs_Enviadas DER\7ºMEDIÇÃO\MR.DER-0357_23\" xr:uid="{00000000-0004-0000-0600-0000C7000000}"/>
    <hyperlink ref="V33" r:id="rId184" display="pw:\\pw.planservi.com.br:PROJETOS\Documents\C0849 - DER\30_Producao\7-D14 – SP 249 - km 24,82-45,18\05_Geot\05.00_R031\2023 02 17-R-031_RevisãoA2_G14.doc" xr:uid="{00000000-0004-0000-0600-0000C8000000}"/>
    <hyperlink ref="V34:V48" r:id="rId185" display="pw:\\pw.planservi.com.br:PROJETOS\Documents\C0849 - DER\30_Producao\7-D14 – SP 249 - km 24,82-45,18\05_Geot\05.00_R031\2023 02 17-R-031_RevisãoA2_G14.doc" xr:uid="{00000000-0004-0000-0600-0000C9000000}"/>
    <hyperlink ref="P56" r:id="rId186" display="pw:\\pw.planservi.com.br:PROJETOS\Documents\C0849 - DER\30_Producao\7-D14 – SP 249 - km 24,82-45,18\05_Geot\05.00_R031\2023 02 27-R-031_RevisãoA1_G13.doc" xr:uid="{00000000-0004-0000-0600-0000CA000000}"/>
    <hyperlink ref="P57:P60" r:id="rId187" display="pw:\\pw.planservi.com.br:PROJETOS\Documents\C0849 - DER\30_Producao\7-D14 – SP 249 - km 24,82-45,18\05_Geot\05.00_R031\2023 02 27-R-031_RevisãoA1_G13.doc" xr:uid="{00000000-0004-0000-0600-0000CB000000}"/>
    <hyperlink ref="S56" r:id="rId188" display="pw:\\pw.planservi.com.br:PROJETOS\Documents\C0849 - DER\40_Emissao\03_GRD\0-GRDs_Enviadas DER\8ºMEDIÇÃO\MR.DER-0386_23\" xr:uid="{00000000-0004-0000-0600-0000CC000000}"/>
    <hyperlink ref="S57" r:id="rId189" display="pw:\\pw.planservi.com.br:PROJETOS\Documents\C0849 - DER\40_Emissao\03_GRD\0-GRDs_Enviadas DER\8ºMEDIÇÃO\MR.DER-0386_23\" xr:uid="{00000000-0004-0000-0600-0000CD000000}"/>
    <hyperlink ref="S58" r:id="rId190" display="pw:\\pw.planservi.com.br:PROJETOS\Documents\C0849 - DER\40_Emissao\03_GRD\0-GRDs_Enviadas DER\8ºMEDIÇÃO\MR.DER-0386_23\" xr:uid="{00000000-0004-0000-0600-0000CE000000}"/>
    <hyperlink ref="S59" r:id="rId191" display="pw:\\pw.planservi.com.br:PROJETOS\Documents\C0849 - DER\40_Emissao\03_GRD\0-GRDs_Enviadas DER\8ºMEDIÇÃO\MR.DER-0386_23\" xr:uid="{00000000-0004-0000-0600-0000CF000000}"/>
    <hyperlink ref="S60" r:id="rId192" display="pw:\\pw.planservi.com.br:PROJETOS\Documents\C0849 - DER\40_Emissao\03_GRD\0-GRDs_Enviadas DER\8ºMEDIÇÃO\MR.DER-0386_23\" xr:uid="{00000000-0004-0000-0600-0000D0000000}"/>
    <hyperlink ref="M111" r:id="rId193" display="pw:\\pw.planservi.com.br:PROJETOS\Documents\C0849 - DER\40_Emissao\03_GRD\0-GRDs_Enviadas DER\8ºMEDIÇÃO\MR.DER-0391_23\Lista_De_Entrega - C-22.016-4 - MR.DER-0391_23.pdf" xr:uid="{00000000-0004-0000-0600-0000D1000000}"/>
    <hyperlink ref="M113" r:id="rId194" display="pw:\\pw.planservi.com.br:PROJETOS\Documents\C0849 - DER\40_Emissao\03_GRD\0-GRDs_Enviadas DER\8ºMEDIÇÃO\MR.DER-0391_23\Lista_De_Entrega - C-22.016-4 - MR.DER-0391_23.pdf" xr:uid="{00000000-0004-0000-0600-0000D2000000}"/>
    <hyperlink ref="V56" r:id="rId195" display="pw:\\pw.planservi.com.br:PROJETOS\Documents\C0849 - DER\30_Producao\7-D14 – SP 249 - km 24,82-45,18\05_Geot\05.00_R031\2023 03 23-R-031_RevisãoA_G13.doc" xr:uid="{00000000-0004-0000-0600-0000D3000000}"/>
    <hyperlink ref="V57" r:id="rId196" display="pw:\\pw.planservi.com.br:PROJETOS\Documents\C0849 - DER\30_Producao\7-D14 – SP 249 - km 24,82-45,18\05_Geot\05.00_R031\2023 03 23-R-031_RevisãoA_G13.doc" xr:uid="{00000000-0004-0000-0600-0000D4000000}"/>
    <hyperlink ref="V58" r:id="rId197" display="pw:\\pw.planservi.com.br:PROJETOS\Documents\C0849 - DER\30_Producao\7-D14 – SP 249 - km 24,82-45,18\05_Geot\05.00_R031\2023 03 23-R-031_RevisãoA_G13.doc" xr:uid="{00000000-0004-0000-0600-0000D5000000}"/>
    <hyperlink ref="V59" r:id="rId198" display="pw:\\pw.planservi.com.br:PROJETOS\Documents\C0849 - DER\30_Producao\7-D14 – SP 249 - km 24,82-45,18\05_Geot\05.00_R031\2023 03 23-R-031_RevisãoA_G13.doc" xr:uid="{00000000-0004-0000-0600-0000D6000000}"/>
    <hyperlink ref="V60" r:id="rId199" display="pw:\\pw.planservi.com.br:PROJETOS\Documents\C0849 - DER\30_Producao\7-D14 – SP 249 - km 24,82-45,18\05_Geot\05.00_R031\2023 03 23-R-031_RevisãoA_G13.doc" xr:uid="{00000000-0004-0000-0600-0000D7000000}"/>
    <hyperlink ref="S439" r:id="rId200" display="pw:\\pw.planservi.com.br:PROJETOS\Documents\C0849 - DER\40_Emissao\03_GRD\0-GRDs_Enviadas DER\13ºMEDIÇÃO-26-07-23 A 25-08-23\MR.DER-0401_23\" xr:uid="{00000000-0004-0000-0600-0000D8000000}"/>
    <hyperlink ref="S111" r:id="rId201" display="pw:\\pw.planservi.com.br:PROJETOS\Documents\C0849 - DER\40_Emissao\03_GRD\0-GRDs_Enviadas DER\13ºMEDIÇÃO-26-07-23 A 25-08-23\MR.DER-0405_23\" xr:uid="{00000000-0004-0000-0600-0000D9000000}"/>
    <hyperlink ref="S113" r:id="rId202" display="pw:\\pw.planservi.com.br:PROJETOS\Documents\C0849 - DER\40_Emissao\03_GRD\0-GRDs_Enviadas DER\13ºMEDIÇÃO-26-07-23 A 25-08-23\MR.DER-0405_23\" xr:uid="{00000000-0004-0000-0600-0000DA000000}"/>
    <hyperlink ref="Y33" r:id="rId203" display="pw:\\pw.planservi.com.br:PROJETOS\Documents\C0849 - DER\40_Emissao\03_GRD\0-GRDs_Enviadas DER\13ºMEDIÇÃO-26-07-23 A 25-08-23\MR.DER-0414_23\" xr:uid="{00000000-0004-0000-0600-0000DB000000}"/>
    <hyperlink ref="Y34" r:id="rId204" display="pw:\\pw.planservi.com.br:PROJETOS\Documents\C0849 - DER\40_Emissao\03_GRD\0-GRDs_Enviadas DER\13ºMEDIÇÃO-26-07-23 A 25-08-23\MR.DER-0414_23\" xr:uid="{00000000-0004-0000-0600-0000DC000000}"/>
    <hyperlink ref="Y35" r:id="rId205" display="pw:\\pw.planservi.com.br:PROJETOS\Documents\C0849 - DER\40_Emissao\03_GRD\0-GRDs_Enviadas DER\13ºMEDIÇÃO-26-07-23 A 25-08-23\MR.DER-0414_23\" xr:uid="{00000000-0004-0000-0600-0000DD000000}"/>
    <hyperlink ref="Y36" r:id="rId206" display="pw:\\pw.planservi.com.br:PROJETOS\Documents\C0849 - DER\40_Emissao\03_GRD\0-GRDs_Enviadas DER\13ºMEDIÇÃO-26-07-23 A 25-08-23\MR.DER-0414_23\" xr:uid="{00000000-0004-0000-0600-0000DE000000}"/>
    <hyperlink ref="Y37" r:id="rId207" display="pw:\\pw.planservi.com.br:PROJETOS\Documents\C0849 - DER\40_Emissao\03_GRD\0-GRDs_Enviadas DER\13ºMEDIÇÃO-26-07-23 A 25-08-23\MR.DER-0414_23\" xr:uid="{00000000-0004-0000-0600-0000DF000000}"/>
    <hyperlink ref="Y38" r:id="rId208" display="pw:\\pw.planservi.com.br:PROJETOS\Documents\C0849 - DER\40_Emissao\03_GRD\0-GRDs_Enviadas DER\13ºMEDIÇÃO-26-07-23 A 25-08-23\MR.DER-0414_23\" xr:uid="{00000000-0004-0000-0600-0000E0000000}"/>
    <hyperlink ref="Y39" r:id="rId209" display="pw:\\pw.planservi.com.br:PROJETOS\Documents\C0849 - DER\40_Emissao\03_GRD\0-GRDs_Enviadas DER\13ºMEDIÇÃO-26-07-23 A 25-08-23\MR.DER-0414_23\" xr:uid="{00000000-0004-0000-0600-0000E1000000}"/>
    <hyperlink ref="Y40" r:id="rId210" display="pw:\\pw.planservi.com.br:PROJETOS\Documents\C0849 - DER\40_Emissao\03_GRD\0-GRDs_Enviadas DER\13ºMEDIÇÃO-26-07-23 A 25-08-23\MR.DER-0414_23\" xr:uid="{00000000-0004-0000-0600-0000E2000000}"/>
    <hyperlink ref="Y41" r:id="rId211" display="pw:\\pw.planservi.com.br:PROJETOS\Documents\C0849 - DER\40_Emissao\03_GRD\0-GRDs_Enviadas DER\13ºMEDIÇÃO-26-07-23 A 25-08-23\MR.DER-0414_23\" xr:uid="{00000000-0004-0000-0600-0000E3000000}"/>
    <hyperlink ref="Y42" r:id="rId212" display="pw:\\pw.planservi.com.br:PROJETOS\Documents\C0849 - DER\40_Emissao\03_GRD\0-GRDs_Enviadas DER\13ºMEDIÇÃO-26-07-23 A 25-08-23\MR.DER-0414_23\" xr:uid="{00000000-0004-0000-0600-0000E4000000}"/>
    <hyperlink ref="Y43" r:id="rId213" display="pw:\\pw.planservi.com.br:PROJETOS\Documents\C0849 - DER\40_Emissao\03_GRD\0-GRDs_Enviadas DER\13ºMEDIÇÃO-26-07-23 A 25-08-23\MR.DER-0414_23\" xr:uid="{00000000-0004-0000-0600-0000E5000000}"/>
    <hyperlink ref="Y44" r:id="rId214" display="pw:\\pw.planservi.com.br:PROJETOS\Documents\C0849 - DER\40_Emissao\03_GRD\0-GRDs_Enviadas DER\13ºMEDIÇÃO-26-07-23 A 25-08-23\MR.DER-0414_23\" xr:uid="{00000000-0004-0000-0600-0000E6000000}"/>
    <hyperlink ref="Y45" r:id="rId215" display="pw:\\pw.planservi.com.br:PROJETOS\Documents\C0849 - DER\40_Emissao\03_GRD\0-GRDs_Enviadas DER\13ºMEDIÇÃO-26-07-23 A 25-08-23\MR.DER-0414_23\" xr:uid="{00000000-0004-0000-0600-0000E7000000}"/>
    <hyperlink ref="Y46" r:id="rId216" display="pw:\\pw.planservi.com.br:PROJETOS\Documents\C0849 - DER\40_Emissao\03_GRD\0-GRDs_Enviadas DER\13ºMEDIÇÃO-26-07-23 A 25-08-23\MR.DER-0414_23\" xr:uid="{00000000-0004-0000-0600-0000E8000000}"/>
    <hyperlink ref="Y47" r:id="rId217" display="pw:\\pw.planservi.com.br:PROJETOS\Documents\C0849 - DER\40_Emissao\03_GRD\0-GRDs_Enviadas DER\13ºMEDIÇÃO-26-07-23 A 25-08-23\MR.DER-0414_23\" xr:uid="{00000000-0004-0000-0600-0000E9000000}"/>
    <hyperlink ref="Y48" r:id="rId218" display="pw:\\pw.planservi.com.br:PROJETOS\Documents\C0849 - DER\40_Emissao\03_GRD\0-GRDs_Enviadas DER\13ºMEDIÇÃO-26-07-23 A 25-08-23\MR.DER-0414_23\" xr:uid="{00000000-0004-0000-0600-0000EA000000}"/>
    <hyperlink ref="Y439" r:id="rId219" display="pw:\\pw.planservi.com.br:PROJETOS\Documents\C0849 - DER\40_Emissao\03_GRD\0-GRDs_Enviadas DER\13ºMEDIÇÃO-26-07-23 A 25-08-23\MR.DER-0434_23\" xr:uid="{00000000-0004-0000-0600-0000EB000000}"/>
    <hyperlink ref="V111" r:id="rId220" display="pw:\\pw.planservi.com.br:PROJETOS\Documents\C0849 - DER\30_Producao\7-D14 – SP 249 - km 24,82-45,18\06_Pavi\06.00_R031\2023 07 19-R-031_RevisãoA_P09.doc" xr:uid="{00000000-0004-0000-0600-0000EC000000}"/>
    <hyperlink ref="V113" r:id="rId221" display="pw:\\pw.planservi.com.br:PROJETOS\Documents\C0849 - DER\30_Producao\7-D14 – SP 249 - km 24,82-45,18\06_Pavi\06.00_R031\2023 07 19-R-031_RevisãoA_P09.doc" xr:uid="{00000000-0004-0000-0600-0000ED000000}"/>
    <hyperlink ref="AB33" r:id="rId222" display="pw:\\pw.planservi.com.br:PROJETOS\Documents\C0849 - DER\30_Producao\7-D14 – SP 249 - km 24,82-45,18\05_Geot\05.00_R031\2023 07 19 SP-249-R-031_RevisãoA_G14.doc" xr:uid="{00000000-0004-0000-0600-0000EE000000}"/>
    <hyperlink ref="AB34:AB48" r:id="rId223" display="pw:\\pw.planservi.com.br:PROJETOS\Documents\C0849 - DER\30_Producao\7-D14 – SP 249 - km 24,82-45,18\05_Geot\05.00_R031\2023 07 19 SP-249-R-031_RevisãoA_G14.doc" xr:uid="{00000000-0004-0000-0600-0000EF000000}"/>
    <hyperlink ref="AE33" r:id="rId224" display="pw:\\pw.planservi.com.br:PROJETOS\Documents\C0849 - DER\40_Emissao\03_GRD\0-GRDs_Enviadas DER\16ºMEDIÇÃO-26-10-23 A 25-11-23\MR.DER-0470_23-Entrega Final\" xr:uid="{00000000-0004-0000-0600-0000F0000000}"/>
    <hyperlink ref="AE34" r:id="rId225" display="pw:\\pw.planservi.com.br:PROJETOS\Documents\C0849 - DER\40_Emissao\03_GRD\0-GRDs_Enviadas DER\16ºMEDIÇÃO-26-10-23 A 25-11-23\MR.DER-0470_23-Entrega Final\" xr:uid="{00000000-0004-0000-0600-0000F1000000}"/>
    <hyperlink ref="AE35" r:id="rId226" display="pw:\\pw.planservi.com.br:PROJETOS\Documents\C0849 - DER\40_Emissao\03_GRD\0-GRDs_Enviadas DER\16ºMEDIÇÃO-26-10-23 A 25-11-23\MR.DER-0470_23-Entrega Final\" xr:uid="{00000000-0004-0000-0600-0000F2000000}"/>
    <hyperlink ref="AE36" r:id="rId227" display="pw:\\pw.planservi.com.br:PROJETOS\Documents\C0849 - DER\40_Emissao\03_GRD\0-GRDs_Enviadas DER\16ºMEDIÇÃO-26-10-23 A 25-11-23\MR.DER-0470_23-Entrega Final\" xr:uid="{00000000-0004-0000-0600-0000F3000000}"/>
    <hyperlink ref="AE37" r:id="rId228" display="pw:\\pw.planservi.com.br:PROJETOS\Documents\C0849 - DER\40_Emissao\03_GRD\0-GRDs_Enviadas DER\16ºMEDIÇÃO-26-10-23 A 25-11-23\MR.DER-0470_23-Entrega Final\" xr:uid="{00000000-0004-0000-0600-0000F4000000}"/>
    <hyperlink ref="AE38" r:id="rId229" display="pw:\\pw.planservi.com.br:PROJETOS\Documents\C0849 - DER\40_Emissao\03_GRD\0-GRDs_Enviadas DER\16ºMEDIÇÃO-26-10-23 A 25-11-23\MR.DER-0470_23-Entrega Final\" xr:uid="{00000000-0004-0000-0600-0000F5000000}"/>
    <hyperlink ref="AE39" r:id="rId230" display="pw:\\pw.planservi.com.br:PROJETOS\Documents\C0849 - DER\40_Emissao\03_GRD\0-GRDs_Enviadas DER\16ºMEDIÇÃO-26-10-23 A 25-11-23\MR.DER-0470_23-Entrega Final\" xr:uid="{00000000-0004-0000-0600-0000F6000000}"/>
    <hyperlink ref="AE40" r:id="rId231" display="pw:\\pw.planservi.com.br:PROJETOS\Documents\C0849 - DER\40_Emissao\03_GRD\0-GRDs_Enviadas DER\16ºMEDIÇÃO-26-10-23 A 25-11-23\MR.DER-0470_23-Entrega Final\" xr:uid="{00000000-0004-0000-0600-0000F7000000}"/>
    <hyperlink ref="AE41" r:id="rId232" display="pw:\\pw.planservi.com.br:PROJETOS\Documents\C0849 - DER\40_Emissao\03_GRD\0-GRDs_Enviadas DER\16ºMEDIÇÃO-26-10-23 A 25-11-23\MR.DER-0470_23-Entrega Final\" xr:uid="{00000000-0004-0000-0600-0000F8000000}"/>
    <hyperlink ref="AE42" r:id="rId233" display="pw:\\pw.planservi.com.br:PROJETOS\Documents\C0849 - DER\40_Emissao\03_GRD\0-GRDs_Enviadas DER\16ºMEDIÇÃO-26-10-23 A 25-11-23\MR.DER-0470_23-Entrega Final\" xr:uid="{00000000-0004-0000-0600-0000F9000000}"/>
    <hyperlink ref="AE43" r:id="rId234" display="pw:\\pw.planservi.com.br:PROJETOS\Documents\C0849 - DER\40_Emissao\03_GRD\0-GRDs_Enviadas DER\16ºMEDIÇÃO-26-10-23 A 25-11-23\MR.DER-0470_23-Entrega Final\" xr:uid="{00000000-0004-0000-0600-0000FA000000}"/>
    <hyperlink ref="AE44" r:id="rId235" display="pw:\\pw.planservi.com.br:PROJETOS\Documents\C0849 - DER\40_Emissao\03_GRD\0-GRDs_Enviadas DER\16ºMEDIÇÃO-26-10-23 A 25-11-23\MR.DER-0470_23-Entrega Final\" xr:uid="{00000000-0004-0000-0600-0000FB000000}"/>
    <hyperlink ref="AE45" r:id="rId236" display="pw:\\pw.planservi.com.br:PROJETOS\Documents\C0849 - DER\40_Emissao\03_GRD\0-GRDs_Enviadas DER\16ºMEDIÇÃO-26-10-23 A 25-11-23\MR.DER-0470_23-Entrega Final\" xr:uid="{00000000-0004-0000-0600-0000FC000000}"/>
    <hyperlink ref="AE46" r:id="rId237" display="pw:\\pw.planservi.com.br:PROJETOS\Documents\C0849 - DER\40_Emissao\03_GRD\0-GRDs_Enviadas DER\16ºMEDIÇÃO-26-10-23 A 25-11-23\MR.DER-0470_23-Entrega Final\" xr:uid="{00000000-0004-0000-0600-0000FD000000}"/>
    <hyperlink ref="AE47" r:id="rId238" display="pw:\\pw.planservi.com.br:PROJETOS\Documents\C0849 - DER\40_Emissao\03_GRD\0-GRDs_Enviadas DER\16ºMEDIÇÃO-26-10-23 A 25-11-23\MR.DER-0470_23-Entrega Final\" xr:uid="{00000000-0004-0000-0600-0000FE000000}"/>
    <hyperlink ref="AE48" r:id="rId239" display="pw:\\pw.planservi.com.br:PROJETOS\Documents\C0849 - DER\40_Emissao\03_GRD\0-GRDs_Enviadas DER\16ºMEDIÇÃO-26-10-23 A 25-11-23\MR.DER-0470_23-Entrega Final\" xr:uid="{00000000-0004-0000-0600-0000FF000000}"/>
    <hyperlink ref="Y4" r:id="rId240" display="pw:\\pw.planservi.com.br:PROJETOS\Documents\C0849 - DER\40_Emissao\03_GRD\0-GRDs_Enviadas DER\16ºMEDIÇÃO-26-10-23 A 25-11-23\MR.DER-0470_23-Entrega Final\" xr:uid="{00000000-0004-0000-0600-000000010000}"/>
    <hyperlink ref="AE5" r:id="rId241" display="pw:\\pw.planservi.com.br:PROJETOS\Documents\C0849 - DER\40_Emissao\03_GRD\0-GRDs_Enviadas DER\16ºMEDIÇÃO-26-10-23 A 25-11-23\MR.DER-0470_23-Entrega Final\" xr:uid="{00000000-0004-0000-0600-000001010000}"/>
    <hyperlink ref="Y7" r:id="rId242" display="pw:\\pw.planservi.com.br:PROJETOS\Documents\C0849 - DER\40_Emissao\03_GRD\0-GRDs_Enviadas DER\16ºMEDIÇÃO-26-10-23 A 25-11-23\MR.DER-0470_23-Entrega Final\" xr:uid="{00000000-0004-0000-0600-000002010000}"/>
    <hyperlink ref="Y8" r:id="rId243" display="pw:\\pw.planservi.com.br:PROJETOS\Documents\C0849 - DER\40_Emissao\03_GRD\0-GRDs_Enviadas DER\16ºMEDIÇÃO-26-10-23 A 25-11-23\MR.DER-0470_23-Entrega Final\" xr:uid="{00000000-0004-0000-0600-000003010000}"/>
    <hyperlink ref="Y9" r:id="rId244" display="pw:\\pw.planservi.com.br:PROJETOS\Documents\C0849 - DER\40_Emissao\03_GRD\0-GRDs_Enviadas DER\16ºMEDIÇÃO-26-10-23 A 25-11-23\MR.DER-0470_23-Entrega Final\" xr:uid="{00000000-0004-0000-0600-000004010000}"/>
    <hyperlink ref="Y10" r:id="rId245" display="pw:\\pw.planservi.com.br:PROJETOS\Documents\C0849 - DER\40_Emissao\03_GRD\0-GRDs_Enviadas DER\16ºMEDIÇÃO-26-10-23 A 25-11-23\MR.DER-0470_23-Entrega Final\" xr:uid="{00000000-0004-0000-0600-000005010000}"/>
    <hyperlink ref="Y11" r:id="rId246" display="pw:\\pw.planservi.com.br:PROJETOS\Documents\C0849 - DER\40_Emissao\03_GRD\0-GRDs_Enviadas DER\16ºMEDIÇÃO-26-10-23 A 25-11-23\MR.DER-0470_23-Entrega Final\" xr:uid="{00000000-0004-0000-0600-000006010000}"/>
    <hyperlink ref="Y12" r:id="rId247" display="pw:\\pw.planservi.com.br:PROJETOS\Documents\C0849 - DER\40_Emissao\03_GRD\0-GRDs_Enviadas DER\16ºMEDIÇÃO-26-10-23 A 25-11-23\MR.DER-0470_23-Entrega Final\" xr:uid="{00000000-0004-0000-0600-000007010000}"/>
    <hyperlink ref="Y13" r:id="rId248" display="pw:\\pw.planservi.com.br:PROJETOS\Documents\C0849 - DER\40_Emissao\03_GRD\0-GRDs_Enviadas DER\16ºMEDIÇÃO-26-10-23 A 25-11-23\MR.DER-0470_23-Entrega Final\" xr:uid="{00000000-0004-0000-0600-000008010000}"/>
    <hyperlink ref="Y14" r:id="rId249" display="pw:\\pw.planservi.com.br:PROJETOS\Documents\C0849 - DER\40_Emissao\03_GRD\0-GRDs_Enviadas DER\16ºMEDIÇÃO-26-10-23 A 25-11-23\MR.DER-0470_23-Entrega Final\" xr:uid="{00000000-0004-0000-0600-000009010000}"/>
    <hyperlink ref="Y15" r:id="rId250" display="pw:\\pw.planservi.com.br:PROJETOS\Documents\C0849 - DER\40_Emissao\03_GRD\0-GRDs_Enviadas DER\16ºMEDIÇÃO-26-10-23 A 25-11-23\MR.DER-0470_23-Entrega Final\" xr:uid="{00000000-0004-0000-0600-00000A010000}"/>
    <hyperlink ref="Y16" r:id="rId251" display="pw:\\pw.planservi.com.br:PROJETOS\Documents\C0849 - DER\40_Emissao\03_GRD\0-GRDs_Enviadas DER\16ºMEDIÇÃO-26-10-23 A 25-11-23\MR.DER-0470_23-Entrega Final\" xr:uid="{00000000-0004-0000-0600-00000B010000}"/>
    <hyperlink ref="Y17" r:id="rId252" display="pw:\\pw.planservi.com.br:PROJETOS\Documents\C0849 - DER\40_Emissao\03_GRD\0-GRDs_Enviadas DER\16ºMEDIÇÃO-26-10-23 A 25-11-23\MR.DER-0470_23-Entrega Final\" xr:uid="{00000000-0004-0000-0600-00000C010000}"/>
    <hyperlink ref="Y18" r:id="rId253" display="pw:\\pw.planservi.com.br:PROJETOS\Documents\C0849 - DER\40_Emissao\03_GRD\0-GRDs_Enviadas DER\16ºMEDIÇÃO-26-10-23 A 25-11-23\MR.DER-0470_23-Entrega Final\" xr:uid="{00000000-0004-0000-0600-00000D010000}"/>
    <hyperlink ref="Y19" r:id="rId254" display="pw:\\pw.planservi.com.br:PROJETOS\Documents\C0849 - DER\40_Emissao\03_GRD\0-GRDs_Enviadas DER\16ºMEDIÇÃO-26-10-23 A 25-11-23\MR.DER-0470_23-Entrega Final\" xr:uid="{00000000-0004-0000-0600-00000E010000}"/>
    <hyperlink ref="Y20" r:id="rId255" display="pw:\\pw.planservi.com.br:PROJETOS\Documents\C0849 - DER\40_Emissao\03_GRD\0-GRDs_Enviadas DER\16ºMEDIÇÃO-26-10-23 A 25-11-23\MR.DER-0470_23-Entrega Final\" xr:uid="{00000000-0004-0000-0600-00000F010000}"/>
    <hyperlink ref="Y21" r:id="rId256" display="pw:\\pw.planservi.com.br:PROJETOS\Documents\C0849 - DER\40_Emissao\03_GRD\0-GRDs_Enviadas DER\16ºMEDIÇÃO-26-10-23 A 25-11-23\MR.DER-0470_23-Entrega Final\" xr:uid="{00000000-0004-0000-0600-000010010000}"/>
    <hyperlink ref="Y22" r:id="rId257" display="pw:\\pw.planservi.com.br:PROJETOS\Documents\C0849 - DER\40_Emissao\03_GRD\0-GRDs_Enviadas DER\16ºMEDIÇÃO-26-10-23 A 25-11-23\MR.DER-0470_23-Entrega Final\" xr:uid="{00000000-0004-0000-0600-000011010000}"/>
    <hyperlink ref="Y23" r:id="rId258" display="pw:\\pw.planservi.com.br:PROJETOS\Documents\C0849 - DER\40_Emissao\03_GRD\0-GRDs_Enviadas DER\16ºMEDIÇÃO-26-10-23 A 25-11-23\MR.DER-0470_23-Entrega Final\" xr:uid="{00000000-0004-0000-0600-000012010000}"/>
    <hyperlink ref="Y24" r:id="rId259" display="pw:\\pw.planservi.com.br:PROJETOS\Documents\C0849 - DER\40_Emissao\03_GRD\0-GRDs_Enviadas DER\16ºMEDIÇÃO-26-10-23 A 25-11-23\MR.DER-0470_23-Entrega Final\" xr:uid="{00000000-0004-0000-0600-000013010000}"/>
    <hyperlink ref="Y25" r:id="rId260" display="pw:\\pw.planservi.com.br:PROJETOS\Documents\C0849 - DER\40_Emissao\03_GRD\0-GRDs_Enviadas DER\16ºMEDIÇÃO-26-10-23 A 25-11-23\MR.DER-0470_23-Entrega Final\" xr:uid="{00000000-0004-0000-0600-000014010000}"/>
    <hyperlink ref="Y26" r:id="rId261" display="pw:\\pw.planservi.com.br:PROJETOS\Documents\C0849 - DER\40_Emissao\03_GRD\0-GRDs_Enviadas DER\16ºMEDIÇÃO-26-10-23 A 25-11-23\MR.DER-0470_23-Entrega Final\" xr:uid="{00000000-0004-0000-0600-000015010000}"/>
    <hyperlink ref="Y27" r:id="rId262" display="pw:\\pw.planservi.com.br:PROJETOS\Documents\C0849 - DER\40_Emissao\03_GRD\0-GRDs_Enviadas DER\16ºMEDIÇÃO-26-10-23 A 25-11-23\MR.DER-0470_23-Entrega Final\" xr:uid="{00000000-0004-0000-0600-000016010000}"/>
    <hyperlink ref="Y28" r:id="rId263" display="pw:\\pw.planservi.com.br:PROJETOS\Documents\C0849 - DER\40_Emissao\03_GRD\0-GRDs_Enviadas DER\16ºMEDIÇÃO-26-10-23 A 25-11-23\MR.DER-0470_23-Entrega Final\" xr:uid="{00000000-0004-0000-0600-000017010000}"/>
    <hyperlink ref="Y29" r:id="rId264" display="pw:\\pw.planservi.com.br:PROJETOS\Documents\C0849 - DER\40_Emissao\03_GRD\0-GRDs_Enviadas DER\16ºMEDIÇÃO-26-10-23 A 25-11-23\MR.DER-0470_23-Entrega Final\" xr:uid="{00000000-0004-0000-0600-000018010000}"/>
    <hyperlink ref="Y56" r:id="rId265" display="pw:\\pw.planservi.com.br:PROJETOS\Documents\C0849 - DER\40_Emissao\03_GRD\0-GRDs_Enviadas DER\16ºMEDIÇÃO-26-10-23 A 25-11-23\MR.DER-0470_23-Entrega Final\" xr:uid="{00000000-0004-0000-0600-000019010000}"/>
    <hyperlink ref="Y57" r:id="rId266" display="pw:\\pw.planservi.com.br:PROJETOS\Documents\C0849 - DER\40_Emissao\03_GRD\0-GRDs_Enviadas DER\16ºMEDIÇÃO-26-10-23 A 25-11-23\MR.DER-0470_23-Entrega Final\" xr:uid="{00000000-0004-0000-0600-00001A010000}"/>
    <hyperlink ref="Y58" r:id="rId267" display="pw:\\pw.planservi.com.br:PROJETOS\Documents\C0849 - DER\40_Emissao\03_GRD\0-GRDs_Enviadas DER\16ºMEDIÇÃO-26-10-23 A 25-11-23\MR.DER-0470_23-Entrega Final\" xr:uid="{00000000-0004-0000-0600-00001B010000}"/>
    <hyperlink ref="Y59" r:id="rId268" display="pw:\\pw.planservi.com.br:PROJETOS\Documents\C0849 - DER\40_Emissao\03_GRD\0-GRDs_Enviadas DER\16ºMEDIÇÃO-26-10-23 A 25-11-23\MR.DER-0470_23-Entrega Final\" xr:uid="{00000000-0004-0000-0600-00001C010000}"/>
    <hyperlink ref="Y60" r:id="rId269" display="pw:\\pw.planservi.com.br:PROJETOS\Documents\C0849 - DER\40_Emissao\03_GRD\0-GRDs_Enviadas DER\16ºMEDIÇÃO-26-10-23 A 25-11-23\MR.DER-0470_23-Entrega Final\" xr:uid="{00000000-0004-0000-0600-00001D010000}"/>
    <hyperlink ref="Y438" r:id="rId270" display="pw:\\pw.planservi.com.br:PROJETOS\Documents\C0849 - DER\40_Emissao\03_GRD\0-GRDs_Enviadas DER\17ºMEDIÇÃO-26-10-23 A 25-12-23\MR.DER-0487_23-Entrega Final\" xr:uid="{00000000-0004-0000-0600-00001E010000}"/>
    <hyperlink ref="AE439" r:id="rId271" display="pw:\\pw.planservi.com.br:PROJETOS\Documents\C0849 - DER\40_Emissao\03_GRD\0-GRDs_Enviadas DER\17ºMEDIÇÃO-26-10-23 A 25-12-23\MR.DER-0487_23-Entrega Final\" xr:uid="{00000000-0004-0000-0600-00001F010000}"/>
    <hyperlink ref="Y111" r:id="rId272" display="pw:\\pw.planservi.com.br:PROJETOS\Documents\C0849 - DER\40_Emissao\03_GRD\0-GRDs_Enviadas DER\17ºMEDIÇÃO-26-10-23 A 25-12-23\MR.DER-0487_23-Entrega Final\" xr:uid="{00000000-0004-0000-0600-000020010000}"/>
    <hyperlink ref="Y113" r:id="rId273" display="pw:\\pw.planservi.com.br:PROJETOS\Documents\C0849 - DER\40_Emissao\03_GRD\0-GRDs_Enviadas DER\17ºMEDIÇÃO-26-10-23 A 25-12-23\MR.DER-0487_23-Entrega Final\" xr:uid="{00000000-0004-0000-0600-000021010000}"/>
    <hyperlink ref="P111" r:id="rId274" display="pw:\\SRVPW3.pls.planservi.com.br:Projetos\Documents\C0849 - DER\30_Producao\7-D14 – SP 249 - km 24,82-45,18\06_Pavi\06.00_R031\2023 07 19-R-031_RevisãoA_P09.doc" xr:uid="{2911EBF8-CE72-466F-8529-06D66B3438E1}"/>
    <hyperlink ref="P113" r:id="rId275" display="pw:\\SRVPW3.pls.planservi.com.br:Projetos\Documents\C0849 - DER\30_Producao\7-D14 – SP 249 - km 24,82-45,18\06_Pavi\06.00_R031\2023 07 19-R-031_RevisãoA_P09.doc" xr:uid="{C138C253-2DAD-4516-BFAF-720625355739}"/>
    <hyperlink ref="AE29" r:id="rId276" display="pw:\\SRVPW3.pls.planservi.com.br:Projetos\Documents\C0849 - DER\40_Emissao\03_GRD\0-GRDs_Enviadas DER\28ºMEDIÇÃO-26-10-2024 A 25-11-24\MR.DER-0852_24\" xr:uid="{FA15B146-F8BA-4BB8-BC6C-0820667B73D7}"/>
    <hyperlink ref="M30" r:id="rId277" display="pw:\\SRVPW3.pls.planservi.com.br:Projetos\Documents\C0849 - DER\40_Emissao\03_GRD\0-GRDs_Enviadas DER\28ºMEDIÇÃO-26-10-2024 A 25-11-24\MR.DER-0852_24\" xr:uid="{5406D5F1-93E7-4A26-BA39-BAA447F411CF}"/>
    <hyperlink ref="M31" r:id="rId278" display="pw:\\SRVPW3.pls.planservi.com.br:Projetos\Documents\C0849 - DER\40_Emissao\03_GRD\0-GRDs_Enviadas DER\28ºMEDIÇÃO-26-10-2024 A 25-11-24\MR.DER-0852_24\" xr:uid="{34DDAE34-3DCA-4DB2-BAF6-068611F1D9AE}"/>
    <hyperlink ref="AE4" r:id="rId279" display="pw:\\SRVPW3.pls.planservi.com.br:Projetos\Documents\C0849 - DER\40_Emissao\03_GRD\0-GRDs_Enviadas DER\28ºMEDIÇÃO-26-10-2024 A 25-11-24\MR.DER-0852_24\" xr:uid="{4D6388EF-E7B3-4598-AAA3-343DCF245F96}"/>
    <hyperlink ref="AK33" r:id="rId280" display="pw:\\SRVPW3.pls.planservi.com.br:Projetos\Documents\C0849 - DER\40_Emissao\03_GRD\31ºMEDIÇÃO-26-01-2025 A 25-02-25\MR.DER-0920_25\" xr:uid="{3C4DB392-7D18-41B7-B216-DC8FC6E22D61}"/>
    <hyperlink ref="AK34" r:id="rId281" display="pw:\\SRVPW3.pls.planservi.com.br:Projetos\Documents\C0849 - DER\40_Emissao\03_GRD\31ºMEDIÇÃO-26-01-2025 A 25-02-25\MR.DER-0920_25\" xr:uid="{8CD66E71-38E8-48B8-B735-A018567F068D}"/>
    <hyperlink ref="AK35" r:id="rId282" display="pw:\\SRVPW3.pls.planservi.com.br:Projetos\Documents\C0849 - DER\40_Emissao\03_GRD\31ºMEDIÇÃO-26-01-2025 A 25-02-25\MR.DER-0920_25\" xr:uid="{647F78AB-3B4C-4E5F-BA34-D04F8EAFCF7B}"/>
    <hyperlink ref="AK36" r:id="rId283" display="pw:\\SRVPW3.pls.planservi.com.br:Projetos\Documents\C0849 - DER\40_Emissao\03_GRD\31ºMEDIÇÃO-26-01-2025 A 25-02-25\MR.DER-0920_25\" xr:uid="{D9692404-7338-44EA-91CD-DE7042C70193}"/>
    <hyperlink ref="AK37" r:id="rId284" display="pw:\\SRVPW3.pls.planservi.com.br:Projetos\Documents\C0849 - DER\40_Emissao\03_GRD\31ºMEDIÇÃO-26-01-2025 A 25-02-25\MR.DER-0920_25\" xr:uid="{6845F36D-3586-4805-947C-347E1370BFCC}"/>
    <hyperlink ref="AK38" r:id="rId285" display="pw:\\SRVPW3.pls.planservi.com.br:Projetos\Documents\C0849 - DER\40_Emissao\03_GRD\31ºMEDIÇÃO-26-01-2025 A 25-02-25\MR.DER-0920_25\" xr:uid="{36B57554-BEED-4964-9E3E-A897F6E925EB}"/>
    <hyperlink ref="AK39" r:id="rId286" display="pw:\\SRVPW3.pls.planservi.com.br:Projetos\Documents\C0849 - DER\40_Emissao\03_GRD\31ºMEDIÇÃO-26-01-2025 A 25-02-25\MR.DER-0920_25\" xr:uid="{F1E391BF-226F-41F5-8001-E4F33ACDEFDF}"/>
    <hyperlink ref="AK40" r:id="rId287" display="pw:\\SRVPW3.pls.planservi.com.br:Projetos\Documents\C0849 - DER\40_Emissao\03_GRD\31ºMEDIÇÃO-26-01-2025 A 25-02-25\MR.DER-0920_25\" xr:uid="{27682388-06D3-4188-A415-E690772A6087}"/>
    <hyperlink ref="AK41" r:id="rId288" display="pw:\\SRVPW3.pls.planservi.com.br:Projetos\Documents\C0849 - DER\40_Emissao\03_GRD\31ºMEDIÇÃO-26-01-2025 A 25-02-25\MR.DER-0920_25\" xr:uid="{9F8EBE5E-13AA-4BBC-8646-F2570EEA9A22}"/>
    <hyperlink ref="AK42" r:id="rId289" display="pw:\\SRVPW3.pls.planservi.com.br:Projetos\Documents\C0849 - DER\40_Emissao\03_GRD\31ºMEDIÇÃO-26-01-2025 A 25-02-25\MR.DER-0920_25\" xr:uid="{BA47894B-BFEA-400A-A3E1-0BEF3DAF3B8A}"/>
    <hyperlink ref="AK43" r:id="rId290" display="pw:\\SRVPW3.pls.planservi.com.br:Projetos\Documents\C0849 - DER\40_Emissao\03_GRD\31ºMEDIÇÃO-26-01-2025 A 25-02-25\MR.DER-0920_25\" xr:uid="{3115798B-BC22-47DC-BFFB-E3B60E7E2C3C}"/>
    <hyperlink ref="AK44" r:id="rId291" display="pw:\\SRVPW3.pls.planservi.com.br:Projetos\Documents\C0849 - DER\40_Emissao\03_GRD\31ºMEDIÇÃO-26-01-2025 A 25-02-25\MR.DER-0920_25\" xr:uid="{18147D33-A448-4476-8A73-3F0E30BEA88B}"/>
    <hyperlink ref="AK45" r:id="rId292" display="pw:\\SRVPW3.pls.planservi.com.br:Projetos\Documents\C0849 - DER\40_Emissao\03_GRD\31ºMEDIÇÃO-26-01-2025 A 25-02-25\MR.DER-0920_25\" xr:uid="{2BB37184-F062-444F-B72C-7568339FA0CA}"/>
    <hyperlink ref="AK46" r:id="rId293" display="pw:\\SRVPW3.pls.planservi.com.br:Projetos\Documents\C0849 - DER\40_Emissao\03_GRD\31ºMEDIÇÃO-26-01-2025 A 25-02-25\MR.DER-0920_25\" xr:uid="{47D389F5-B78F-4BCE-A3CC-A520AF6BCAC0}"/>
    <hyperlink ref="AK47" r:id="rId294" display="pw:\\SRVPW3.pls.planservi.com.br:Projetos\Documents\C0849 - DER\40_Emissao\03_GRD\31ºMEDIÇÃO-26-01-2025 A 25-02-25\MR.DER-0920_25\" xr:uid="{234957AA-F37E-438B-89CC-9D5A936BFB49}"/>
    <hyperlink ref="AK48" r:id="rId295" display="pw:\\SRVPW3.pls.planservi.com.br:Projetos\Documents\C0849 - DER\40_Emissao\03_GRD\31ºMEDIÇÃO-26-01-2025 A 25-02-25\MR.DER-0920_25\" xr:uid="{1080F23C-4DBF-4FE7-AE39-298DBE1E8171}"/>
    <hyperlink ref="AK29" r:id="rId296" display="pw:\\SRVPW3.pls.planservi.com.br:Projetos\Documents\C0849 - DER\40_Emissao\03_GRD\0-GRDs_Enviadas DER\31ºMEDIÇÃO-26-01-2025 A 25-02-25\MR.DER-0924_25\" xr:uid="{80C64109-366D-4DEA-AD60-428D3C071677}"/>
    <hyperlink ref="S30" r:id="rId297" display="pw:\\SRVPW3.pls.planservi.com.br:Projetos\Documents\C0849 - DER\40_Emissao\03_GRD\0-GRDs_Enviadas DER\31ºMEDIÇÃO-26-01-2025 A 25-02-25\MR.DER-0924_25\" xr:uid="{D5F65B84-65E5-4E4B-81F5-D8AE3302580A}"/>
    <hyperlink ref="S31" r:id="rId298" display="pw:\\SRVPW3.pls.planservi.com.br:Projetos\Documents\C0849 - DER\40_Emissao\03_GRD\0-GRDs_Enviadas DER\31ºMEDIÇÃO-26-01-2025 A 25-02-25\MR.DER-0924_25\" xr:uid="{96878B78-A8D8-4F08-A01B-B8A5CE97BDE0}"/>
    <hyperlink ref="AK4" r:id="rId299" display="pw:\\SRVPW3.pls.planservi.com.br:Projetos\Documents\C0849 - DER\40_Emissao\03_GRD\0-GRDs_Enviadas DER\31ºMEDIÇÃO-26-01-2025 A 25-02-25\MR.DER-0924_25\" xr:uid="{DE4C9850-E2F6-4345-9E98-ED3835F27E5A}"/>
    <hyperlink ref="M335" r:id="rId300" display="pw:\\SRVPW3.pls.planservi.com.br:Projetos\Documents\C0849 - DER\40_Emissao\03_GRD\0-GRDs_Enviadas DER\32ºMEDIÇÃO-26-02-2025 A 25-03-25\MR.DER-0948_25\" xr:uid="{E3770B43-39D7-43E5-A8BD-A6678586EC7E}"/>
    <hyperlink ref="AK49" r:id="rId301" display="pw:\\SRVPW3.pls.planservi.com.br:Projetos\Documents\C0849 - DER\40_Emissao\03_GRD\31ºMEDIÇÃO-26-01-2025 A 25-02-25\MR.DER-0920_25\" xr:uid="{098F7D17-D6D1-46D3-B7B4-EF97ADB0A762}"/>
    <hyperlink ref="AK50" r:id="rId302" display="pw:\\SRVPW3.pls.planservi.com.br:Projetos\Documents\C0849 - DER\40_Emissao\03_GRD\31ºMEDIÇÃO-26-01-2025 A 25-02-25\MR.DER-0920_25\" xr:uid="{0EDDD07E-048C-4BEF-88D0-3BAFF4B09050}"/>
    <hyperlink ref="AK51" r:id="rId303" display="pw:\\SRVPW3.pls.planservi.com.br:Projetos\Documents\C0849 - DER\40_Emissao\03_GRD\31ºMEDIÇÃO-26-01-2025 A 25-02-25\MR.DER-0920_25\" xr:uid="{A45A6CCF-CBA9-4C1B-B4AC-AFBF9420DED6}"/>
    <hyperlink ref="M49" r:id="rId304" display="pw:\\SRVPW3.pls.planservi.com.br:Projetos\Documents\C0849 - DER\40_Emissao\03_GRD\0-GRDs_Enviadas DER\34ºMEDIÇÃO-26-04-2025 A 25-05-25\MR_DER-0982_25\" xr:uid="{521B51B2-FA4D-48CE-87C1-7133A60F507C}"/>
    <hyperlink ref="S335" r:id="rId305" display="pw:\\SRVPW3.pls.planservi.com.br:Projetos\Documents\C0849 - DER\40_Emissao\03_GRD\0-GRDs_Enviadas DER\38°MEDIÇÃO-26-08-2025 A 25-09-25\MR_DER-1178_25\" xr:uid="{58A9867D-E990-4EA9-BAE1-14F73580BADB}"/>
    <hyperlink ref="M440" r:id="rId306" display="pw:\\SRVPW3.pls.planservi.com.br:Projetos\Documents\C0849 - DER\40_Emissao\03_GRD\0-GRDs_Enviadas DER\40ºMEDIÇÃO-26-10-2025 A 25-11-25\MR_DER-1352_25\" xr:uid="{893BCBBB-D292-4225-A7A6-F04D77363757}"/>
    <hyperlink ref="M441" r:id="rId307" display="pw:\\SRVPW3.pls.planservi.com.br:Projetos\Documents\C0849 - DER\40_Emissao\03_GRD\0-GRDs_Enviadas DER\40ºMEDIÇÃO-26-10-2025 A 25-11-25\MR_DER-1352_25\" xr:uid="{77642727-275E-44BB-BBAA-EA58FDE94188}"/>
    <hyperlink ref="M334" r:id="rId308" display="pw:\\SRVPW3.pls.planservi.com.br:Projetos\Documents\C0849 - DER\40_Emissao\03_GRD\0-GRDs_Enviadas DER\40ºMEDIÇÃO-26-10-2025 A 25-11-25\MR_DER-1387_25\" xr:uid="{0DD56A41-F7CC-4E65-8D59-EA0E1F912ABF}"/>
    <hyperlink ref="M336" r:id="rId309" display="pw:\\SRVPW3.pls.planservi.com.br:Projetos\Documents\C0849 - DER\40_Emissao\03_GRD\0-GRDs_Enviadas DER\40ºMEDIÇÃO-26-10-2025 A 25-11-25\MR_DER-1387_25\" xr:uid="{21BE45F3-7227-48EB-8279-5C53886D1301}"/>
    <hyperlink ref="M337" r:id="rId310" display="pw:\\SRVPW3.pls.planservi.com.br:Projetos\Documents\C0849 - DER\40_Emissao\03_GRD\0-GRDs_Enviadas DER\40ºMEDIÇÃO-26-10-2025 A 25-11-25\MR_DER-1387_25\" xr:uid="{73ABBC1E-E1C5-4186-A49D-A9669CE578C4}"/>
    <hyperlink ref="M338" r:id="rId311" display="pw:\\SRVPW3.pls.planservi.com.br:Projetos\Documents\C0849 - DER\40_Emissao\03_GRD\0-GRDs_Enviadas DER\40ºMEDIÇÃO-26-10-2025 A 25-11-25\MR_DER-1387_25\" xr:uid="{A6086B0D-4B4F-4C5C-82BA-5817461189D1}"/>
    <hyperlink ref="M339" r:id="rId312" display="pw:\\SRVPW3.pls.planservi.com.br:Projetos\Documents\C0849 - DER\40_Emissao\03_GRD\0-GRDs_Enviadas DER\40ºMEDIÇÃO-26-10-2025 A 25-11-25\MR_DER-1387_25\" xr:uid="{D0956F89-4468-48C0-8478-931D4533A0D3}"/>
    <hyperlink ref="M340" r:id="rId313" display="pw:\\SRVPW3.pls.planservi.com.br:Projetos\Documents\C0849 - DER\40_Emissao\03_GRD\0-GRDs_Enviadas DER\40ºMEDIÇÃO-26-10-2025 A 25-11-25\MR_DER-1387_25\" xr:uid="{896C40FC-E07F-462C-95B4-A01506150369}"/>
    <hyperlink ref="M341" r:id="rId314" display="pw:\\SRVPW3.pls.planservi.com.br:Projetos\Documents\C0849 - DER\40_Emissao\03_GRD\0-GRDs_Enviadas DER\40ºMEDIÇÃO-26-10-2025 A 25-11-25\MR_DER-1387_25\" xr:uid="{4E1887C7-5A54-453E-87F6-2EA95F32EFD6}"/>
    <hyperlink ref="M342" r:id="rId315" display="pw:\\SRVPW3.pls.planservi.com.br:Projetos\Documents\C0849 - DER\40_Emissao\03_GRD\0-GRDs_Enviadas DER\40ºMEDIÇÃO-26-10-2025 A 25-11-25\MR_DER-1387_25\" xr:uid="{B1181337-FA0C-42DE-AA4F-2F26E50E2D92}"/>
    <hyperlink ref="M343" r:id="rId316" display="pw:\\SRVPW3.pls.planservi.com.br:Projetos\Documents\C0849 - DER\40_Emissao\03_GRD\0-GRDs_Enviadas DER\40ºMEDIÇÃO-26-10-2025 A 25-11-25\MR_DER-1387_25\" xr:uid="{3DA6C8AB-5B99-4864-B63E-15C791B8ED85}"/>
    <hyperlink ref="M344" r:id="rId317" display="pw:\\SRVPW3.pls.planservi.com.br:Projetos\Documents\C0849 - DER\40_Emissao\03_GRD\0-GRDs_Enviadas DER\40ºMEDIÇÃO-26-10-2025 A 25-11-25\MR_DER-1387_25\" xr:uid="{D2C20265-3FF1-493E-97C4-F3E3FC9AA2FE}"/>
    <hyperlink ref="M345" r:id="rId318" display="pw:\\SRVPW3.pls.planservi.com.br:Projetos\Documents\C0849 - DER\40_Emissao\03_GRD\0-GRDs_Enviadas DER\40ºMEDIÇÃO-26-10-2025 A 25-11-25\MR_DER-1387_25\" xr:uid="{5C336A69-6E47-4E59-BBFC-4C520A2FC6D2}"/>
    <hyperlink ref="M346" r:id="rId319" display="pw:\\SRVPW3.pls.planservi.com.br:Projetos\Documents\C0849 - DER\40_Emissao\03_GRD\0-GRDs_Enviadas DER\40ºMEDIÇÃO-26-10-2025 A 25-11-25\MR_DER-1387_25\" xr:uid="{DDA86270-0703-4991-B931-FF859B266E45}"/>
    <hyperlink ref="M347" r:id="rId320" display="pw:\\SRVPW3.pls.planservi.com.br:Projetos\Documents\C0849 - DER\40_Emissao\03_GRD\0-GRDs_Enviadas DER\40ºMEDIÇÃO-26-10-2025 A 25-11-25\MR_DER-1387_25\" xr:uid="{42403686-62DD-4787-82E7-244CDAC3EAF1}"/>
    <hyperlink ref="M348" r:id="rId321" display="pw:\\SRVPW3.pls.planservi.com.br:Projetos\Documents\C0849 - DER\40_Emissao\03_GRD\0-GRDs_Enviadas DER\40ºMEDIÇÃO-26-10-2025 A 25-11-25\MR_DER-1387_25\" xr:uid="{C675B1AE-F95C-4461-806A-8AACB58F2EF4}"/>
    <hyperlink ref="M349" r:id="rId322" display="pw:\\SRVPW3.pls.planservi.com.br:Projetos\Documents\C0849 - DER\40_Emissao\03_GRD\0-GRDs_Enviadas DER\40ºMEDIÇÃO-26-10-2025 A 25-11-25\MR_DER-1387_25\" xr:uid="{DD8EE955-D5F5-45D2-A336-543B851E5A2D}"/>
    <hyperlink ref="M350" r:id="rId323" display="pw:\\SRVPW3.pls.planservi.com.br:Projetos\Documents\C0849 - DER\40_Emissao\03_GRD\0-GRDs_Enviadas DER\40ºMEDIÇÃO-26-10-2025 A 25-11-25\MR_DER-1387_25\" xr:uid="{A6DA9DA5-AEFB-417B-80EA-1A8A825B8ED2}"/>
    <hyperlink ref="M351" r:id="rId324" display="pw:\\SRVPW3.pls.planservi.com.br:Projetos\Documents\C0849 - DER\40_Emissao\03_GRD\0-GRDs_Enviadas DER\40ºMEDIÇÃO-26-10-2025 A 25-11-25\MR_DER-1387_25\" xr:uid="{5DBB308B-5D0D-4D90-99B5-8DACA196D17E}"/>
    <hyperlink ref="M352" r:id="rId325" display="pw:\\SRVPW3.pls.planservi.com.br:Projetos\Documents\C0849 - DER\40_Emissao\03_GRD\0-GRDs_Enviadas DER\40ºMEDIÇÃO-26-10-2025 A 25-11-25\MR_DER-1387_25\" xr:uid="{30AB9C26-77F9-49E0-A67B-34AA3CA9DE78}"/>
    <hyperlink ref="M353" r:id="rId326" display="pw:\\SRVPW3.pls.planservi.com.br:Projetos\Documents\C0849 - DER\40_Emissao\03_GRD\0-GRDs_Enviadas DER\40ºMEDIÇÃO-26-10-2025 A 25-11-25\MR_DER-1387_25\" xr:uid="{8498FD20-E9AD-42F8-9FA9-E608F9998608}"/>
    <hyperlink ref="M354" r:id="rId327" display="pw:\\SRVPW3.pls.planservi.com.br:Projetos\Documents\C0849 - DER\40_Emissao\03_GRD\0-GRDs_Enviadas DER\40ºMEDIÇÃO-26-10-2025 A 25-11-25\MR_DER-1387_25\" xr:uid="{2F0E447C-82E4-4645-AD66-DBB8ECFB8A07}"/>
    <hyperlink ref="M355" r:id="rId328" display="pw:\\SRVPW3.pls.planservi.com.br:Projetos\Documents\C0849 - DER\40_Emissao\03_GRD\0-GRDs_Enviadas DER\40ºMEDIÇÃO-26-10-2025 A 25-11-25\MR_DER-1387_25\" xr:uid="{11A7C467-5B38-46A4-A5F5-A77142B96568}"/>
    <hyperlink ref="M356" r:id="rId329" display="pw:\\SRVPW3.pls.planservi.com.br:Projetos\Documents\C0849 - DER\40_Emissao\03_GRD\0-GRDs_Enviadas DER\40ºMEDIÇÃO-26-10-2025 A 25-11-25\MR_DER-1387_25\" xr:uid="{754B7681-1D71-4FC9-BFD5-2F8534F748F9}"/>
    <hyperlink ref="M357" r:id="rId330" display="pw:\\SRVPW3.pls.planservi.com.br:Projetos\Documents\C0849 - DER\40_Emissao\03_GRD\0-GRDs_Enviadas DER\40ºMEDIÇÃO-26-10-2025 A 25-11-25\MR_DER-1387_25\" xr:uid="{9EF0F04D-5314-4D64-990A-FFC648C19ADB}"/>
    <hyperlink ref="M358" r:id="rId331" display="pw:\\SRVPW3.pls.planservi.com.br:Projetos\Documents\C0849 - DER\40_Emissao\03_GRD\0-GRDs_Enviadas DER\40ºMEDIÇÃO-26-10-2025 A 25-11-25\MR_DER-1387_25\" xr:uid="{F179358D-2305-4B64-9FA4-BDC65CFEDAE9}"/>
    <hyperlink ref="M359" r:id="rId332" display="pw:\\SRVPW3.pls.planservi.com.br:Projetos\Documents\C0849 - DER\40_Emissao\03_GRD\0-GRDs_Enviadas DER\40ºMEDIÇÃO-26-10-2025 A 25-11-25\MR_DER-1387_25\" xr:uid="{2F621502-11AB-4974-94EB-E95383C0CBB5}"/>
    <hyperlink ref="M360" r:id="rId333" display="pw:\\SRVPW3.pls.planservi.com.br:Projetos\Documents\C0849 - DER\40_Emissao\03_GRD\0-GRDs_Enviadas DER\40ºMEDIÇÃO-26-10-2025 A 25-11-25\MR_DER-1387_25\" xr:uid="{84E1DC5B-8DA0-4E04-BC5B-F320FCA77B08}"/>
    <hyperlink ref="M361" r:id="rId334" display="pw:\\SRVPW3.pls.planservi.com.br:Projetos\Documents\C0849 - DER\40_Emissao\03_GRD\0-GRDs_Enviadas DER\40ºMEDIÇÃO-26-10-2025 A 25-11-25\MR_DER-1387_25\" xr:uid="{6C6A8070-472A-4DDB-87C5-515435D650C4}"/>
    <hyperlink ref="M362" r:id="rId335" display="pw:\\SRVPW3.pls.planservi.com.br:Projetos\Documents\C0849 - DER\40_Emissao\03_GRD\0-GRDs_Enviadas DER\40ºMEDIÇÃO-26-10-2025 A 25-11-25\MR_DER-1387_25\" xr:uid="{E52C8F59-8B51-4FD1-B54D-D7A71B659854}"/>
    <hyperlink ref="Y335" r:id="rId336" display="pw:\\SRVPW3.pls.planservi.com.br:Projetos\Documents\C0849 - DER\40_Emissao\03_GRD\0-GRDs_Enviadas DER\40ºMEDIÇÃO-26-10-2025 A 25-11-25\MR_DER-1387_25\" xr:uid="{17729865-1827-4C09-8213-95DABCD580B8}"/>
    <hyperlink ref="M79" r:id="rId337" display="pw:\\SRVPW3.pls.planservi.com.br:Projetos\Documents\C0849 - DER\40_Emissao\03_GRD\0-GRDs_Enviadas DER\40ºMEDIÇÃO-26-10-2025 A 25-11-25\MR_DER-1398_25\" xr:uid="{7A888F82-275B-435B-B3F2-E926FDA2C432}"/>
    <hyperlink ref="AQ4" r:id="rId338" display="pw:\\SRVPW3.pls.planservi.com.br:Projetos\Documents\C0849 - DER\40_Emissao\03_GRD\0-GRDs_Enviadas DER\41ºMEDIÇÃO-26-11-2025 A 25-12-25\MR_DER-1412_25\" xr:uid="{F413F91D-3D11-4165-9227-4711F71E8655}"/>
    <hyperlink ref="AQ29" r:id="rId339" display="pw:\\SRVPW3.pls.planservi.com.br:Projetos\Documents\C0849 - DER\40_Emissao\03_GRD\0-GRDs_Enviadas DER\41ºMEDIÇÃO-26-11-2025 A 25-12-25\MR_DER-1412_25\" xr:uid="{1A79D066-727C-4E92-993A-0E388EE5E564}"/>
    <hyperlink ref="Y30" r:id="rId340" display="pw:\\SRVPW3.pls.planservi.com.br:Projetos\Documents\C0849 - DER\40_Emissao\03_GRD\0-GRDs_Enviadas DER\41ºMEDIÇÃO-26-11-2025 A 25-12-25\MR_DER-1412_25\" xr:uid="{168545DA-1579-41A6-A529-B2DF4B43CCF6}"/>
    <hyperlink ref="Y31" r:id="rId341" display="pw:\\SRVPW3.pls.planservi.com.br:Projetos\Documents\C0849 - DER\40_Emissao\03_GRD\0-GRDs_Enviadas DER\41ºMEDIÇÃO-26-11-2025 A 25-12-25\MR_DER-1412_25\" xr:uid="{CA7F8502-F0F9-4531-AAF0-CEBE1D984AAE}"/>
    <hyperlink ref="M279" r:id="rId342" display="pw:\\SRVPW3.pls.planservi.com.br:Projetos\Documents\C0849 - DER\40_Emissao\03_GRD\0-GRDs_Enviadas DER\41ºMEDIÇÃO-26-11-2025 A 25-12-25\MR_DER-1477_25\" xr:uid="{1E7BABD6-9B30-4950-8E43-C3ABDFB01C1D}"/>
    <hyperlink ref="S334" r:id="rId343" display="pw:\\SRVPW3.pls.planservi.com.br:Projetos\Documents\C0849 - DER\40_Emissao\03_GRD\0-GRDs_Enviadas DER\42ºMEDIÇÃO-26-12-2025 A 25-01-26\MR_DER-1494_25\" xr:uid="{27804B68-BA15-45FA-A2B6-395DBBF3CEA4}"/>
    <hyperlink ref="S336" r:id="rId344" display="pw:\\SRVPW3.pls.planservi.com.br:Projetos\Documents\C0849 - DER\40_Emissao\03_GRD\0-GRDs_Enviadas DER\42ºMEDIÇÃO-26-12-2025 A 25-01-26\MR_DER-1494_25\" xr:uid="{3C954EB6-4261-430D-88A7-436FD84F692A}"/>
    <hyperlink ref="S337" r:id="rId345" display="pw:\\SRVPW3.pls.planservi.com.br:Projetos\Documents\C0849 - DER\40_Emissao\03_GRD\0-GRDs_Enviadas DER\42ºMEDIÇÃO-26-12-2025 A 25-01-26\MR_DER-1494_25\" xr:uid="{C694927F-B46D-43CC-B874-89C201F1424C}"/>
    <hyperlink ref="S338" r:id="rId346" display="pw:\\SRVPW3.pls.planservi.com.br:Projetos\Documents\C0849 - DER\40_Emissao\03_GRD\0-GRDs_Enviadas DER\42ºMEDIÇÃO-26-12-2025 A 25-01-26\MR_DER-1494_25\" xr:uid="{96AA956F-B274-4DB6-8385-3DE8CFF04DD3}"/>
    <hyperlink ref="S339" r:id="rId347" display="pw:\\SRVPW3.pls.planservi.com.br:Projetos\Documents\C0849 - DER\40_Emissao\03_GRD\0-GRDs_Enviadas DER\42ºMEDIÇÃO-26-12-2025 A 25-01-26\MR_DER-1494_25\" xr:uid="{D42874A8-16F6-425E-83C6-82E05E0BCA5F}"/>
    <hyperlink ref="S340" r:id="rId348" display="pw:\\SRVPW3.pls.planservi.com.br:Projetos\Documents\C0849 - DER\40_Emissao\03_GRD\0-GRDs_Enviadas DER\42ºMEDIÇÃO-26-12-2025 A 25-01-26\MR_DER-1494_25\" xr:uid="{260F5C4D-4B2D-4B05-929F-B1596B584764}"/>
    <hyperlink ref="S341" r:id="rId349" display="pw:\\SRVPW3.pls.planservi.com.br:Projetos\Documents\C0849 - DER\40_Emissao\03_GRD\0-GRDs_Enviadas DER\42ºMEDIÇÃO-26-12-2025 A 25-01-26\MR_DER-1494_25\" xr:uid="{42622103-A1E4-46F1-B49F-CFDB98C5A569}"/>
    <hyperlink ref="S342" r:id="rId350" display="pw:\\SRVPW3.pls.planservi.com.br:Projetos\Documents\C0849 - DER\40_Emissao\03_GRD\0-GRDs_Enviadas DER\42ºMEDIÇÃO-26-12-2025 A 25-01-26\MR_DER-1494_25\" xr:uid="{D40C0D53-8170-4818-B946-450DF34DCCE5}"/>
    <hyperlink ref="S343" r:id="rId351" display="pw:\\SRVPW3.pls.planservi.com.br:Projetos\Documents\C0849 - DER\40_Emissao\03_GRD\0-GRDs_Enviadas DER\42ºMEDIÇÃO-26-12-2025 A 25-01-26\MR_DER-1494_25\" xr:uid="{80D1BD04-EABC-4C97-9AFB-59764E1CFEF5}"/>
    <hyperlink ref="S344" r:id="rId352" display="pw:\\SRVPW3.pls.planservi.com.br:Projetos\Documents\C0849 - DER\40_Emissao\03_GRD\0-GRDs_Enviadas DER\42ºMEDIÇÃO-26-12-2025 A 25-01-26\MR_DER-1494_25\" xr:uid="{13CD9F15-2E2F-4F54-8339-848BCFBC9C8F}"/>
    <hyperlink ref="S345" r:id="rId353" display="pw:\\SRVPW3.pls.planservi.com.br:Projetos\Documents\C0849 - DER\40_Emissao\03_GRD\0-GRDs_Enviadas DER\42ºMEDIÇÃO-26-12-2025 A 25-01-26\MR_DER-1494_25\" xr:uid="{9488D57C-1736-4119-AED6-68839C1F5151}"/>
    <hyperlink ref="S346" r:id="rId354" display="pw:\\SRVPW3.pls.planservi.com.br:Projetos\Documents\C0849 - DER\40_Emissao\03_GRD\0-GRDs_Enviadas DER\42ºMEDIÇÃO-26-12-2025 A 25-01-26\MR_DER-1494_25\" xr:uid="{DDFD7DFC-46A9-4BD8-BC44-5683F747FCCE}"/>
    <hyperlink ref="S347" r:id="rId355" display="pw:\\SRVPW3.pls.planservi.com.br:Projetos\Documents\C0849 - DER\40_Emissao\03_GRD\0-GRDs_Enviadas DER\42ºMEDIÇÃO-26-12-2025 A 25-01-26\MR_DER-1494_25\" xr:uid="{AB12089E-5467-43BC-8178-E9D8AE247855}"/>
    <hyperlink ref="S348" r:id="rId356" display="pw:\\SRVPW3.pls.planservi.com.br:Projetos\Documents\C0849 - DER\40_Emissao\03_GRD\0-GRDs_Enviadas DER\42ºMEDIÇÃO-26-12-2025 A 25-01-26\MR_DER-1494_25\" xr:uid="{F7848408-AF74-48DA-85CF-98BA0B153D81}"/>
    <hyperlink ref="S349" r:id="rId357" display="pw:\\SRVPW3.pls.planservi.com.br:Projetos\Documents\C0849 - DER\40_Emissao\03_GRD\0-GRDs_Enviadas DER\42ºMEDIÇÃO-26-12-2025 A 25-01-26\MR_DER-1494_25\" xr:uid="{8794E00D-A71E-4A76-8F56-950334E8F987}"/>
    <hyperlink ref="S350" r:id="rId358" display="pw:\\SRVPW3.pls.planservi.com.br:Projetos\Documents\C0849 - DER\40_Emissao\03_GRD\0-GRDs_Enviadas DER\42ºMEDIÇÃO-26-12-2025 A 25-01-26\MR_DER-1494_25\" xr:uid="{7B383F4E-8E6D-431C-A346-BEE1FE433F0D}"/>
    <hyperlink ref="S351" r:id="rId359" display="pw:\\SRVPW3.pls.planservi.com.br:Projetos\Documents\C0849 - DER\40_Emissao\03_GRD\0-GRDs_Enviadas DER\42ºMEDIÇÃO-26-12-2025 A 25-01-26\MR_DER-1494_25\" xr:uid="{F67561C1-DF2A-4CEE-A50B-1BD239A3A850}"/>
    <hyperlink ref="S352" r:id="rId360" display="pw:\\SRVPW3.pls.planservi.com.br:Projetos\Documents\C0849 - DER\40_Emissao\03_GRD\0-GRDs_Enviadas DER\42ºMEDIÇÃO-26-12-2025 A 25-01-26\MR_DER-1494_25\" xr:uid="{90F846C9-5754-4D75-9F34-B5420BFD9D3C}"/>
    <hyperlink ref="S353" r:id="rId361" display="pw:\\SRVPW3.pls.planservi.com.br:Projetos\Documents\C0849 - DER\40_Emissao\03_GRD\0-GRDs_Enviadas DER\42ºMEDIÇÃO-26-12-2025 A 25-01-26\MR_DER-1494_25\" xr:uid="{5E02F7A3-2DC2-4116-BE31-27AB5240D3A8}"/>
    <hyperlink ref="S354" r:id="rId362" display="pw:\\SRVPW3.pls.planservi.com.br:Projetos\Documents\C0849 - DER\40_Emissao\03_GRD\0-GRDs_Enviadas DER\42ºMEDIÇÃO-26-12-2025 A 25-01-26\MR_DER-1494_25\" xr:uid="{C2C6D149-32A8-4327-BF1E-38AA533D22FA}"/>
    <hyperlink ref="S355" r:id="rId363" display="pw:\\SRVPW3.pls.planservi.com.br:Projetos\Documents\C0849 - DER\40_Emissao\03_GRD\0-GRDs_Enviadas DER\42ºMEDIÇÃO-26-12-2025 A 25-01-26\MR_DER-1494_25\" xr:uid="{24D0AE26-8AE8-4170-943E-10F199ED7CA1}"/>
    <hyperlink ref="S356" r:id="rId364" display="pw:\\SRVPW3.pls.planservi.com.br:Projetos\Documents\C0849 - DER\40_Emissao\03_GRD\0-GRDs_Enviadas DER\42ºMEDIÇÃO-26-12-2025 A 25-01-26\MR_DER-1494_25\" xr:uid="{122B600C-DAE2-49F2-8F26-26ED7DD53E7A}"/>
    <hyperlink ref="S357" r:id="rId365" display="pw:\\SRVPW3.pls.planservi.com.br:Projetos\Documents\C0849 - DER\40_Emissao\03_GRD\0-GRDs_Enviadas DER\42ºMEDIÇÃO-26-12-2025 A 25-01-26\MR_DER-1494_25\" xr:uid="{37D85803-2EAA-4CD9-96B3-37FE9AAF8A90}"/>
    <hyperlink ref="S358" r:id="rId366" display="pw:\\SRVPW3.pls.planservi.com.br:Projetos\Documents\C0849 - DER\40_Emissao\03_GRD\0-GRDs_Enviadas DER\42ºMEDIÇÃO-26-12-2025 A 25-01-26\MR_DER-1494_25\" xr:uid="{8082EEC0-E7E1-40CE-A3BD-B65A100FCEBE}"/>
    <hyperlink ref="S359" r:id="rId367" display="pw:\\SRVPW3.pls.planservi.com.br:Projetos\Documents\C0849 - DER\40_Emissao\03_GRD\0-GRDs_Enviadas DER\42ºMEDIÇÃO-26-12-2025 A 25-01-26\MR_DER-1494_25\" xr:uid="{C9AD14B2-6869-47F3-97D3-77BD245CDD69}"/>
    <hyperlink ref="S360" r:id="rId368" display="pw:\\SRVPW3.pls.planservi.com.br:Projetos\Documents\C0849 - DER\40_Emissao\03_GRD\0-GRDs_Enviadas DER\42ºMEDIÇÃO-26-12-2025 A 25-01-26\MR_DER-1494_25\" xr:uid="{E2062BEE-406B-44EB-A8D5-BA96AC4C276F}"/>
    <hyperlink ref="S361" r:id="rId369" display="pw:\\SRVPW3.pls.planservi.com.br:Projetos\Documents\C0849 - DER\40_Emissao\03_GRD\0-GRDs_Enviadas DER\42ºMEDIÇÃO-26-12-2025 A 25-01-26\MR_DER-1494_25\" xr:uid="{10D64306-1E77-4ADD-A1B0-4C747136AAAB}"/>
    <hyperlink ref="S362" r:id="rId370" display="pw:\\SRVPW3.pls.planservi.com.br:Projetos\Documents\C0849 - DER\40_Emissao\03_GRD\0-GRDs_Enviadas DER\42ºMEDIÇÃO-26-12-2025 A 25-01-26\MR_DER-1494_25\" xr:uid="{E62A8ABF-08A7-408F-9686-87FB52873BBF}"/>
    <hyperlink ref="S363" r:id="rId371" display="pw:\\SRVPW3.pls.planservi.com.br:Projetos\Documents\C0849 - DER\40_Emissao\03_GRD\0-GRDs_Enviadas DER\42ºMEDIÇÃO-26-12-2025 A 25-01-26\MR_DER-1494_25\" xr:uid="{55C74E08-A38C-4D03-9054-F47A69ECB8E5}"/>
    <hyperlink ref="S364" r:id="rId372" display="pw:\\SRVPW3.pls.planservi.com.br:Projetos\Documents\C0849 - DER\40_Emissao\03_GRD\0-GRDs_Enviadas DER\42ºMEDIÇÃO-26-12-2025 A 25-01-26\MR_DER-1494_25\" xr:uid="{7EB93DE1-4AF5-4582-9485-FD264E6ECD23}"/>
    <hyperlink ref="S365" r:id="rId373" display="pw:\\SRVPW3.pls.planservi.com.br:Projetos\Documents\C0849 - DER\40_Emissao\03_GRD\0-GRDs_Enviadas DER\42ºMEDIÇÃO-26-12-2025 A 25-01-26\MR_DER-1494_25\" xr:uid="{8E52B731-4370-4E45-9001-7D9E37151710}"/>
    <hyperlink ref="S366" r:id="rId374" display="pw:\\SRVPW3.pls.planservi.com.br:Projetos\Documents\C0849 - DER\40_Emissao\03_GRD\0-GRDs_Enviadas DER\42ºMEDIÇÃO-26-12-2025 A 25-01-26\MR_DER-1494_25\" xr:uid="{0BC56EC6-E8FD-4EA6-949D-6F80B29EA93D}"/>
    <hyperlink ref="S368" r:id="rId375" display="pw:\\SRVPW3.pls.planservi.com.br:Projetos\Documents\C0849 - DER\40_Emissao\03_GRD\0-GRDs_Enviadas DER\42ºMEDIÇÃO-26-12-2025 A 25-01-26\MR_DER-1494_25\" xr:uid="{65301B12-0B37-48EE-9D33-34CCCC34C59A}"/>
    <hyperlink ref="M367" r:id="rId376" display="pw:\\SRVPW3.pls.planservi.com.br:Projetos\Documents\C0849 - DER\40_Emissao\03_GRD\0-GRDs_Enviadas DER\42ºMEDIÇÃO-26-12-2025 A 25-01-26\MR_DER-1494_25\" xr:uid="{B971EC1A-895F-4B8E-85FC-2492900D763D}"/>
    <hyperlink ref="AE335" r:id="rId377" display="pw:\\SRVPW3.pls.planservi.com.br:Projetos\Documents\C0849 - DER\40_Emissao\03_GRD\0-GRDs_Enviadas DER\42ºMEDIÇÃO-26-12-2025 A 25-01-26\MR_DER-1494_25\" xr:uid="{DB3451FC-3F99-4D6F-ACE7-75FCAB009C3A}"/>
    <hyperlink ref="S440" r:id="rId378" display="pw:\\SRVPW3.pls.planservi.com.br:Projetos\Documents\C0849 - DER\40_Emissao\03_GRD\0-GRDs_Enviadas DER\42ºMEDIÇÃO-26-12-2025 A 25-01-26\MR_DER-1550_26\" xr:uid="{A860F8E2-D56C-448A-9B0A-5955D8B1DA1A}"/>
    <hyperlink ref="S441" r:id="rId379" display="pw:\\SRVPW3.pls.planservi.com.br:Projetos\Documents\C0849 - DER\40_Emissao\03_GRD\0-GRDs_Enviadas DER\42ºMEDIÇÃO-26-12-2025 A 25-01-26\MR_DER-1550_26\" xr:uid="{996E8A51-8D6A-438E-9D5F-C02D2BC500A7}"/>
    <hyperlink ref="M397" r:id="rId380" display="pw:\\SRVPW3.pls.planservi.com.br:Projetos\Documents\C0849 - DER\40_Emissao\03_GRD\0-GRDs_Enviadas DER\43ºMEDIÇÃO-26-01-2026 A 25-02-26\MR_DER-1562_26\" xr:uid="{9BC28A51-3E42-4790-909E-28C430CFE101}"/>
    <hyperlink ref="M398" r:id="rId381" display="pw:\\SRVPW3.pls.planservi.com.br:Projetos\Documents\C0849 - DER\40_Emissao\03_GRD\0-GRDs_Enviadas DER\43ºMEDIÇÃO-26-01-2026 A 25-02-26\MR_DER-1562_26\" xr:uid="{4D784227-52D5-4823-9104-FD61A5BBF361}"/>
    <hyperlink ref="M93" r:id="rId382" display="pw:\\SRVPW3.pls.planservi.com.br:Projetos\Documents\C0849 - DER\40_Emissao\03_GRD\0-GRDs_Enviadas DER\43ºMEDIÇÃO-26-01-2026 A 25-02-26\MR_DER-1567_26\" xr:uid="{D0A988BD-E2B5-413C-B93D-E11F35352A12}"/>
    <hyperlink ref="S79" r:id="rId383" display="pw:\\SRVPW3.pls.planservi.com.br:Projetos\Documents\C0849 - DER\40_Emissao\03_GRD\0-GRDs_Enviadas DER\43ºMEDIÇÃO-26-01-2026 A 25-02-26\MR_DER-1568_26\" xr:uid="{D68DAA6D-99A2-4DAB-93BE-6FF1D0CECA82}"/>
    <hyperlink ref="Y334" r:id="rId384" display="pw:\\SRVPW3.pls.planservi.com.br:Projetos\Documents\C0849 - DER\40_Emissao\03_GRD\0-GRDs_Enviadas DER\43ºMEDIÇÃO-26-01-2026 A 25-02-26\MR_DER-1573_26\" xr:uid="{340562A4-8F64-4266-A8ED-418FF7F1EAA2}"/>
    <hyperlink ref="AK335" r:id="rId385" display="pw:\\SRVPW3.pls.planservi.com.br:Projetos\Documents\C0849 - DER\40_Emissao\03_GRD\0-GRDs_Enviadas DER\43ºMEDIÇÃO-26-01-2026 A 25-02-26\MR_DER-1573_26\" xr:uid="{5E1681B7-A7C6-4848-8917-0B45D18651FD}"/>
    <hyperlink ref="Y336" r:id="rId386" display="pw:\\SRVPW3.pls.planservi.com.br:Projetos\Documents\C0849 - DER\40_Emissao\03_GRD\0-GRDs_Enviadas DER\43ºMEDIÇÃO-26-01-2026 A 25-02-26\MR_DER-1573_26\" xr:uid="{653C8CC1-BE18-45D0-8F6F-50B245D22004}"/>
    <hyperlink ref="Y337" r:id="rId387" display="pw:\\SRVPW3.pls.planservi.com.br:Projetos\Documents\C0849 - DER\40_Emissao\03_GRD\0-GRDs_Enviadas DER\43ºMEDIÇÃO-26-01-2026 A 25-02-26\MR_DER-1573_26\" xr:uid="{762C269B-3E06-4959-9FC4-BE219BA9BEC4}"/>
    <hyperlink ref="Y338" r:id="rId388" display="pw:\\SRVPW3.pls.planservi.com.br:Projetos\Documents\C0849 - DER\40_Emissao\03_GRD\0-GRDs_Enviadas DER\43ºMEDIÇÃO-26-01-2026 A 25-02-26\MR_DER-1573_26\" xr:uid="{CF49A6EB-09F8-4008-9EC1-1EFDAC363729}"/>
    <hyperlink ref="Y339" r:id="rId389" display="pw:\\SRVPW3.pls.planservi.com.br:Projetos\Documents\C0849 - DER\40_Emissao\03_GRD\0-GRDs_Enviadas DER\43ºMEDIÇÃO-26-01-2026 A 25-02-26\MR_DER-1573_26\" xr:uid="{AB0A3531-E45A-4F60-B9E8-D14AE3AEE200}"/>
    <hyperlink ref="Y340" r:id="rId390" display="pw:\\SRVPW3.pls.planservi.com.br:Projetos\Documents\C0849 - DER\40_Emissao\03_GRD\0-GRDs_Enviadas DER\43ºMEDIÇÃO-26-01-2026 A 25-02-26\MR_DER-1573_26\" xr:uid="{C532B0FA-F256-45D1-AAB9-84ADDC25C76F}"/>
    <hyperlink ref="Y341" r:id="rId391" display="pw:\\SRVPW3.pls.planservi.com.br:Projetos\Documents\C0849 - DER\40_Emissao\03_GRD\0-GRDs_Enviadas DER\43ºMEDIÇÃO-26-01-2026 A 25-02-26\MR_DER-1573_26\" xr:uid="{7BA1C49A-075C-4B3A-BC6D-6B9A57ACA3CC}"/>
    <hyperlink ref="Y342" r:id="rId392" display="pw:\\SRVPW3.pls.planservi.com.br:Projetos\Documents\C0849 - DER\40_Emissao\03_GRD\0-GRDs_Enviadas DER\43ºMEDIÇÃO-26-01-2026 A 25-02-26\MR_DER-1573_26\" xr:uid="{210C4EBC-5871-4D3A-8A2E-4A8C62A908B7}"/>
    <hyperlink ref="Y343" r:id="rId393" display="pw:\\SRVPW3.pls.planservi.com.br:Projetos\Documents\C0849 - DER\40_Emissao\03_GRD\0-GRDs_Enviadas DER\43ºMEDIÇÃO-26-01-2026 A 25-02-26\MR_DER-1573_26\" xr:uid="{62EC9DF9-3AC3-4492-A1B9-3717E295B7CF}"/>
    <hyperlink ref="Y344" r:id="rId394" display="pw:\\SRVPW3.pls.planservi.com.br:Projetos\Documents\C0849 - DER\40_Emissao\03_GRD\0-GRDs_Enviadas DER\43ºMEDIÇÃO-26-01-2026 A 25-02-26\MR_DER-1573_26\" xr:uid="{B3FAC27B-4356-4CB3-BE3D-627E047D7F32}"/>
    <hyperlink ref="Y345" r:id="rId395" display="pw:\\SRVPW3.pls.planservi.com.br:Projetos\Documents\C0849 - DER\40_Emissao\03_GRD\0-GRDs_Enviadas DER\43ºMEDIÇÃO-26-01-2026 A 25-02-26\MR_DER-1573_26\" xr:uid="{78AEE89F-0BAA-444C-ACDB-7ACEE4312504}"/>
    <hyperlink ref="Y346" r:id="rId396" display="pw:\\SRVPW3.pls.planservi.com.br:Projetos\Documents\C0849 - DER\40_Emissao\03_GRD\0-GRDs_Enviadas DER\43ºMEDIÇÃO-26-01-2026 A 25-02-26\MR_DER-1573_26\" xr:uid="{C984E82F-388E-4D1A-97A9-16CA12A1366B}"/>
    <hyperlink ref="Y347" r:id="rId397" display="pw:\\SRVPW3.pls.planservi.com.br:Projetos\Documents\C0849 - DER\40_Emissao\03_GRD\0-GRDs_Enviadas DER\43ºMEDIÇÃO-26-01-2026 A 25-02-26\MR_DER-1573_26\" xr:uid="{0B8020C7-9172-488A-B8EC-4C591EA27A11}"/>
    <hyperlink ref="Y348" r:id="rId398" display="pw:\\SRVPW3.pls.planservi.com.br:Projetos\Documents\C0849 - DER\40_Emissao\03_GRD\0-GRDs_Enviadas DER\43ºMEDIÇÃO-26-01-2026 A 25-02-26\MR_DER-1573_26\" xr:uid="{AC19F732-E538-4A79-A376-824A5AB1FC5D}"/>
    <hyperlink ref="Y349" r:id="rId399" display="pw:\\SRVPW3.pls.planservi.com.br:Projetos\Documents\C0849 - DER\40_Emissao\03_GRD\0-GRDs_Enviadas DER\43ºMEDIÇÃO-26-01-2026 A 25-02-26\MR_DER-1573_26\" xr:uid="{EA7312DE-3012-4666-925C-6CB1074EF5B8}"/>
    <hyperlink ref="Y350" r:id="rId400" display="pw:\\SRVPW3.pls.planservi.com.br:Projetos\Documents\C0849 - DER\40_Emissao\03_GRD\0-GRDs_Enviadas DER\43ºMEDIÇÃO-26-01-2026 A 25-02-26\MR_DER-1573_26\" xr:uid="{21254A97-1E90-4C5C-83FB-5472F92CA433}"/>
    <hyperlink ref="Y351" r:id="rId401" display="pw:\\SRVPW3.pls.planservi.com.br:Projetos\Documents\C0849 - DER\40_Emissao\03_GRD\0-GRDs_Enviadas DER\43ºMEDIÇÃO-26-01-2026 A 25-02-26\MR_DER-1573_26\" xr:uid="{D2A3CF48-011B-49BA-B1BC-C4CD858D114A}"/>
    <hyperlink ref="Y352" r:id="rId402" display="pw:\\SRVPW3.pls.planservi.com.br:Projetos\Documents\C0849 - DER\40_Emissao\03_GRD\0-GRDs_Enviadas DER\43ºMEDIÇÃO-26-01-2026 A 25-02-26\MR_DER-1573_26\" xr:uid="{247F8729-49B7-4AC5-8A83-988FC2451AAD}"/>
    <hyperlink ref="Y353" r:id="rId403" display="pw:\\SRVPW3.pls.planservi.com.br:Projetos\Documents\C0849 - DER\40_Emissao\03_GRD\0-GRDs_Enviadas DER\43ºMEDIÇÃO-26-01-2026 A 25-02-26\MR_DER-1573_26\" xr:uid="{D9A26D58-1629-460B-B7B1-1E5661B2B98A}"/>
    <hyperlink ref="Y354" r:id="rId404" display="pw:\\SRVPW3.pls.planservi.com.br:Projetos\Documents\C0849 - DER\40_Emissao\03_GRD\0-GRDs_Enviadas DER\43ºMEDIÇÃO-26-01-2026 A 25-02-26\MR_DER-1573_26\" xr:uid="{6F227782-97FB-4915-A415-102BA962D280}"/>
    <hyperlink ref="Y355" r:id="rId405" display="pw:\\SRVPW3.pls.planservi.com.br:Projetos\Documents\C0849 - DER\40_Emissao\03_GRD\0-GRDs_Enviadas DER\43ºMEDIÇÃO-26-01-2026 A 25-02-26\MR_DER-1573_26\" xr:uid="{970EDA8E-E897-4D30-AD94-EFEE9AB14622}"/>
    <hyperlink ref="Y356" r:id="rId406" display="pw:\\SRVPW3.pls.planservi.com.br:Projetos\Documents\C0849 - DER\40_Emissao\03_GRD\0-GRDs_Enviadas DER\43ºMEDIÇÃO-26-01-2026 A 25-02-26\MR_DER-1573_26\" xr:uid="{A6C0D54E-7333-4DF3-971E-0F6CB2C625B3}"/>
    <hyperlink ref="Y357" r:id="rId407" display="pw:\\SRVPW3.pls.planservi.com.br:Projetos\Documents\C0849 - DER\40_Emissao\03_GRD\0-GRDs_Enviadas DER\43ºMEDIÇÃO-26-01-2026 A 25-02-26\MR_DER-1573_26\" xr:uid="{789B6641-90AD-4789-94DE-3308EAF3721E}"/>
    <hyperlink ref="Y358" r:id="rId408" display="pw:\\SRVPW3.pls.planservi.com.br:Projetos\Documents\C0849 - DER\40_Emissao\03_GRD\0-GRDs_Enviadas DER\43ºMEDIÇÃO-26-01-2026 A 25-02-26\MR_DER-1573_26\" xr:uid="{F8D3EF18-BD57-4196-9FB0-2A96E552C7D2}"/>
    <hyperlink ref="Y359" r:id="rId409" display="pw:\\SRVPW3.pls.planservi.com.br:Projetos\Documents\C0849 - DER\40_Emissao\03_GRD\0-GRDs_Enviadas DER\43ºMEDIÇÃO-26-01-2026 A 25-02-26\MR_DER-1573_26\" xr:uid="{71C3984A-90D7-4C31-8DB4-06FFFD286312}"/>
    <hyperlink ref="Y360" r:id="rId410" display="pw:\\SRVPW3.pls.planservi.com.br:Projetos\Documents\C0849 - DER\40_Emissao\03_GRD\0-GRDs_Enviadas DER\43ºMEDIÇÃO-26-01-2026 A 25-02-26\MR_DER-1573_26\" xr:uid="{C15DB0AB-D79C-4D9B-847D-5450EE3F27A9}"/>
    <hyperlink ref="Y361" r:id="rId411" display="pw:\\SRVPW3.pls.planservi.com.br:Projetos\Documents\C0849 - DER\40_Emissao\03_GRD\0-GRDs_Enviadas DER\43ºMEDIÇÃO-26-01-2026 A 25-02-26\MR_DER-1573_26\" xr:uid="{0225FB68-AF78-4D0E-A531-9041384F83F5}"/>
    <hyperlink ref="Y362" r:id="rId412" display="pw:\\SRVPW3.pls.planservi.com.br:Projetos\Documents\C0849 - DER\40_Emissao\03_GRD\0-GRDs_Enviadas DER\43ºMEDIÇÃO-26-01-2026 A 25-02-26\MR_DER-1573_26\" xr:uid="{C1D9832F-A26A-45C6-B58D-7F22762273E8}"/>
    <hyperlink ref="S93" r:id="rId413" display="pw:\\SRVPW3.pls.planservi.com.br:Projetos\Documents\C0849 - DER\40_Emissao\03_GRD\0-GRDs_Enviadas DER\44ºMEDIÇÃO-26-02-2026 A 25-03-26\MR_DER-1633_26\" xr:uid="{51B1F93C-4516-445A-8454-793A6C622BCF}"/>
    <hyperlink ref="Y94" r:id="rId414" display="pw:\\SRVPW3.pls.planservi.com.br:Projetos\Documents\C0849 - DER\40_Emissao\03_GRD\0-GRDs_Enviadas DER\44ºMEDIÇÃO-26-02-2026 A 25-03-26\MR_DER-1633_26\" xr:uid="{A9B95B70-D58E-43A4-B3C4-8745A8E19681}"/>
    <hyperlink ref="Y88" r:id="rId415" display="pw:\\SRVPW3.pls.planservi.com.br:Projetos\Documents\C0849 - DER\40_Emissao\03_GRD\0-GRDs_Enviadas DER\44ºMEDIÇÃO-26-02-2026 A 25-03-26\MR_DER-1633_26\" xr:uid="{7A7BF701-C291-41DA-9DDD-E0965B4AE5FC}"/>
    <hyperlink ref="Y89" r:id="rId416" display="pw:\\SRVPW3.pls.planservi.com.br:Projetos\Documents\C0849 - DER\40_Emissao\03_GRD\0-GRDs_Enviadas DER\44ºMEDIÇÃO-26-02-2026 A 25-03-26\MR_DER-1633_26\" xr:uid="{0A27793A-4E37-4013-BB24-B127901B1323}"/>
    <hyperlink ref="Y90" r:id="rId417" display="pw:\\SRVPW3.pls.planservi.com.br:Projetos\Documents\C0849 - DER\40_Emissao\03_GRD\0-GRDs_Enviadas DER\44ºMEDIÇÃO-26-02-2026 A 25-03-26\MR_DER-1633_26\" xr:uid="{18BC7A6B-1394-4433-A12E-16D9328F1F36}"/>
    <hyperlink ref="Y91" r:id="rId418" display="pw:\\SRVPW3.pls.planservi.com.br:Projetos\Documents\C0849 - DER\40_Emissao\03_GRD\0-GRDs_Enviadas DER\44ºMEDIÇÃO-26-02-2026 A 25-03-26\MR_DER-1633_26\" xr:uid="{6665261E-8932-4973-AE89-74907D75DC03}"/>
    <hyperlink ref="Y92" r:id="rId419" display="pw:\\SRVPW3.pls.planservi.com.br:Projetos\Documents\C0849 - DER\40_Emissao\03_GRD\0-GRDs_Enviadas DER\44ºMEDIÇÃO-26-02-2026 A 25-03-26\MR_DER-1633_26\" xr:uid="{56AA9D6B-0460-4265-AAC5-FDEF24676C2C}"/>
    <hyperlink ref="M369" r:id="rId420" display="pw:\\SRVPW3.pls.planservi.com.br:Projetos\Documents\C0849 - DER\40_Emissao\03_GRD\0-GRDs_Enviadas DER\44ºMEDIÇÃO-26-02-2026 A 25-03-26\MR_DER-1640_26\" xr:uid="{8B50EAD8-BC65-4492-85CF-45B711511933}"/>
    <hyperlink ref="Y66" r:id="rId421" display="pw:\\SRVPW3.pls.planservi.com.br:Projetos\Documents\C0849 - DER\40_Emissao\03_GRD\0-GRDs_Enviadas DER\44ºMEDIÇÃO-26-02-2026 A 25-03-26\MR_DER-1647_26\" xr:uid="{76498B03-1B46-42BE-85B4-FC9DB16E0F40}"/>
    <hyperlink ref="Y79" r:id="rId422" display="pw:\\SRVPW3.pls.planservi.com.br:Projetos\Documents\C0849 - DER\40_Emissao\03_GRD\0-GRDs_Enviadas DER\44ºMEDIÇÃO-26-02-2026 A 25-03-26\MR_DER-1647_26\" xr:uid="{92C046E3-DA24-4F16-94AA-A94FCDF46FC7}"/>
    <hyperlink ref="S367" r:id="rId423" display="pw:\\SRVPW3.pls.planservi.com.br:Projetos\Documents\C0849 - DER\40_Emissao\03_GRD\0-GRDs_Enviadas DER\44ºMEDIÇÃO-26-02-2026 A 25-03-26\MR_DER-1651_26\" xr:uid="{5E0EAEAD-ED62-45FE-8456-91DA0F2B1DB1}"/>
    <hyperlink ref="Y440" r:id="rId424" display="pw:\\SRVPW3.pls.planservi.com.br:Projetos\Documents\C0849 - DER\40_Emissao\03_GRD\0-GRDs_Enviadas DER\45ºMEDIÇÃO-26-03-2026 A 25-04-26\MR_DER-1675_26\" xr:uid="{25020028-5C6A-4251-BBF6-17410D0515C4}"/>
    <hyperlink ref="Y441" r:id="rId425" display="pw:\\SRVPW3.pls.planservi.com.br:Projetos\Documents\C0849 - DER\40_Emissao\03_GRD\0-GRDs_Enviadas DER\45ºMEDIÇÃO-26-03-2026 A 25-04-26\MR_DER-1675_26\" xr:uid="{0F9E9D37-87A5-4A09-87CA-CA4C5D49CAC2}"/>
    <hyperlink ref="S96" r:id="rId426" display="pw:\\SRVPW3.pls.planservi.com.br:Projetos\Documents\C0849 - DER\40_Emissao\03_GRD\0-GRDs_Enviadas DER\45ºMEDIÇÃO-26-03-2026 A 25-04-26\MR_DER-1694_26\" xr:uid="{8CE9A6FB-72A1-467B-B924-F9B5447A56A7}"/>
    <hyperlink ref="S97:S105" r:id="rId427" display="pw:\\SRVPW3.pls.planservi.com.br:Projetos\Documents\C0849 - DER\40_Emissao\03_GRD\0-GRDs_Enviadas DER\45ºMEDIÇÃO-26-03-2026 A 25-04-26\MR_DER-1694_26\" xr:uid="{E53FF00E-1A02-4837-BB4D-83720E3B314F}"/>
    <hyperlink ref="AE62" r:id="rId428" display="pw:\\SRVPW3.pls.planservi.com.br:Projetos\Documents\C0849 - DER\40_Emissao\03_GRD\0-GRDs_Enviadas DER\45ºMEDIÇÃO-26-03-2026 A 25-04-26\MR_DER-1691_26\" xr:uid="{8ECB8902-9BA7-4640-85DA-F63AEA99477B}"/>
    <hyperlink ref="AE63:AE65" r:id="rId429" display="pw:\\SRVPW3.pls.planservi.com.br:Projetos\Documents\C0849 - DER\40_Emissao\03_GRD\0-GRDs_Enviadas DER\45ºMEDIÇÃO-26-03-2026 A 25-04-26\MR_DER-1691_26\" xr:uid="{A2084B2C-072E-4636-8730-44D831CCE07D}"/>
    <hyperlink ref="AE88" r:id="rId430" display="pw:\\SRVPW3.pls.planservi.com.br:Projetos\Documents\C0849 - DER\40_Emissao\03_GRD\0-GRDs_Enviadas DER\45ºMEDIÇÃO-26-03-2026 A 25-04-26\MR_DER-1691_26\" xr:uid="{6C5F69D3-D767-4CE5-B86E-70A07E0ECA70}"/>
    <hyperlink ref="AE89:AE93" r:id="rId431" display="pw:\\SRVPW3.pls.planservi.com.br:Projetos\Documents\C0849 - DER\40_Emissao\03_GRD\0-GRDs_Enviadas DER\45ºMEDIÇÃO-26-03-2026 A 25-04-26\MR_DER-1691_26\" xr:uid="{2BE652DA-4AC4-4E82-89FF-FC9BA85BAFD4}"/>
    <hyperlink ref="AE67" r:id="rId432" display="pw:\\SRVPW3.pls.planservi.com.br:Projetos\Documents\C0849 - DER\40_Emissao\03_GRD\0-GRDs_Enviadas DER\45ºMEDIÇÃO-26-03-2026 A 25-04-26\MR_DER-1691_26\" xr:uid="{6BAF0794-1087-4A0A-8CE7-21F16B1A6815}"/>
    <hyperlink ref="AE94" r:id="rId433" display="pw:\\SRVPW3.pls.planservi.com.br:Projetos\Documents\C0849 - DER\40_Emissao\03_GRD\0-GRDs_Enviadas DER\45ºMEDIÇÃO-26-03-2026 A 25-04-26\MR_DER-1691_26\" xr:uid="{22B1C74E-817A-4AD6-AC96-84F264D177DF}"/>
    <hyperlink ref="Y96" r:id="rId434" display="pw:\\SRVPW3.pls.planservi.com.br:Projetos\Documents\C0849 - DER\40_Emissao\03_GRD\0-GRDs_Enviadas DER\46ºMEDIÇÃO-26-04-2026 A 25-05-26\MR_DER-1708_26\" xr:uid="{0E38B026-7651-4268-B5C9-60C6EE1C14D8}"/>
    <hyperlink ref="Y97:Y105" r:id="rId435" display="pw:\\SRVPW3.pls.planservi.com.br:Projetos\Documents\C0849 - DER\40_Emissao\03_GRD\0-GRDs_Enviadas DER\46ºMEDIÇÃO-26-04-2026 A 25-05-26\MR_DER-1708_26\" xr:uid="{971D03CE-0B05-49F6-8DFB-C6B925598D7D}"/>
    <hyperlink ref="S130" r:id="rId436" display="pw:\\SRVPW3.pls.planservi.com.br:Projetos\Documents\C0849 - DER\40_Emissao\03_GRD\0-GRDs_Enviadas DER\46ºMEDIÇÃO-26-04-2026 A 25-05-26\MR_DER-1712_26\" xr:uid="{E9273A7C-B516-4583-BCA7-ED08E06DF38E}"/>
    <hyperlink ref="S131:S132" r:id="rId437" display="pw:\\SRVPW3.pls.planservi.com.br:Projetos\Documents\C0849 - DER\40_Emissao\03_GRD\0-GRDs_Enviadas DER\46ºMEDIÇÃO-26-04-2026 A 25-05-26\MR_DER-1712_26\" xr:uid="{E49039FF-2FC0-4646-8FF0-C14B93F2652F}"/>
    <hyperlink ref="AE133" r:id="rId438" display="pw:\\SRVPW3.pls.planservi.com.br:Projetos\Documents\C0849 - DER\40_Emissao\03_GRD\0-GRDs_Enviadas DER\46ºMEDIÇÃO-26-04-2026 A 25-05-26\MR_DER-1712_26\" xr:uid="{C3B725A5-7D79-4248-B79E-890EBF6643D3}"/>
    <hyperlink ref="AE134:AE161" r:id="rId439" display="pw:\\SRVPW3.pls.planservi.com.br:Projetos\Documents\C0849 - DER\40_Emissao\03_GRD\0-GRDs_Enviadas DER\46ºMEDIÇÃO-26-04-2026 A 25-05-26\MR_DER-1712_26\" xr:uid="{8297781D-6B74-4146-ACA5-41C69C98A600}"/>
    <hyperlink ref="S164" r:id="rId440" display="pw:\\SRVPW3.pls.planservi.com.br:Projetos\Documents\C0849 - DER\40_Emissao\03_GRD\0-GRDs_Enviadas DER\46ºMEDIÇÃO-26-04-2026 A 25-05-26\MR_DER-1712_26\" xr:uid="{84D7A88A-299D-441F-85B8-BA54595158A4}"/>
    <hyperlink ref="S165:S172" r:id="rId441" display="pw:\\SRVPW3.pls.planservi.com.br:Projetos\Documents\C0849 - DER\40_Emissao\03_GRD\0-GRDs_Enviadas DER\46ºMEDIÇÃO-26-04-2026 A 25-05-26\MR_DER-1712_26\" xr:uid="{08D61066-2E6A-49D0-8ECE-2DAD2EBC8861}"/>
    <hyperlink ref="M448" r:id="rId442" display="pw:\\SRVPW3.pls.planservi.com.br:Projetos\Documents\C0849 - DER\40_Emissao\03_GRD\0-GRDs_Enviadas DER\46ºMEDIÇÃO-26-04-2026 A 25-05-26\MR_DER-1718_26\" xr:uid="{FF20578B-4123-40D0-A31A-2A9DF3E83FE8}"/>
    <hyperlink ref="M449" r:id="rId443" display="pw:\\SRVPW3.pls.planservi.com.br:Projetos\Documents\C0849 - DER\40_Emissao\03_GRD\0-GRDs_Enviadas DER\46ºMEDIÇÃO-26-04-2026 A 25-05-26\MR_DER-1718_26\" xr:uid="{6E6E7F25-F5E8-4152-B23F-60F47977A13A}"/>
    <hyperlink ref="Y73" r:id="rId444" display="pw:\\SRVPW3.pls.planservi.com.br:Projetos\Documents\C0849 - DER\40_Emissao\03_GRD\0-GRDs_Enviadas DER\46ºMEDIÇÃO-26-04-2026 A 25-05-26\MR_DER-1722_26\" xr:uid="{0DEA049B-3283-441C-BB99-0F518BCBE3A0}"/>
    <hyperlink ref="Y74" r:id="rId445" display="pw:\\SRVPW3.pls.planservi.com.br:Projetos\Documents\C0849 - DER\40_Emissao\03_GRD\0-GRDs_Enviadas DER\46ºMEDIÇÃO-26-04-2026 A 25-05-26\MR_DER-1722_26\" xr:uid="{BC2BFAB9-2DF3-461A-89E8-3E8E1C4EEE14}"/>
    <hyperlink ref="Y75" r:id="rId446" display="pw:\\SRVPW3.pls.planservi.com.br:Projetos\Documents\C0849 - DER\40_Emissao\03_GRD\0-GRDs_Enviadas DER\46ºMEDIÇÃO-26-04-2026 A 25-05-26\MR_DER-1722_26\" xr:uid="{83FC5648-A976-4560-894D-172753654B46}"/>
    <hyperlink ref="Y76" r:id="rId447" display="pw:\\SRVPW3.pls.planservi.com.br:Projetos\Documents\C0849 - DER\40_Emissao\03_GRD\0-GRDs_Enviadas DER\46ºMEDIÇÃO-26-04-2026 A 25-05-26\MR_DER-1722_26\" xr:uid="{06DDA620-7126-4458-86CA-0E19B946E47F}"/>
    <hyperlink ref="Y77" r:id="rId448" display="pw:\\SRVPW3.pls.planservi.com.br:Projetos\Documents\C0849 - DER\40_Emissao\03_GRD\0-GRDs_Enviadas DER\46ºMEDIÇÃO-26-04-2026 A 25-05-26\MR_DER-1722_26\" xr:uid="{6EF7F33B-8537-4099-943A-1DBE486599A2}"/>
    <hyperlink ref="AE440" r:id="rId449" display="pw:\\SRVPW3.pls.planservi.com.br:Projetos\Documents\C0849 - DER\40_Emissao\03_GRD\0-GRDs_Enviadas DER\46ºMEDIÇÃO-26-04-2026 A 25-05-26\MR_DER-1763_26\" xr:uid="{8355B4BD-2EA5-49F1-BB71-4D321DC92E34}"/>
    <hyperlink ref="AE441" r:id="rId450" display="pw:\\SRVPW3.pls.planservi.com.br:Projetos\Documents\C0849 - DER\40_Emissao\03_GRD\0-GRDs_Enviadas DER\46ºMEDIÇÃO-26-04-2026 A 25-05-26\MR_DER-1763_26\" xr:uid="{A6401AB1-F899-4649-87E5-AAB0E3CFC6FE}"/>
    <hyperlink ref="Y81" r:id="rId451" display="pw:\\SRVPW3.pls.planservi.com.br:Projetos\Documents\C0849 - DER\40_Emissao\03_GRD\0-GRDs_Enviadas DER\47ºMEDIÇÃO-26-05-2026 A 25-06-26\MR_DER-1764_26\" xr:uid="{8D18D1A9-EF1A-4D1C-954C-45740E6D88C0}"/>
    <hyperlink ref="Y82" r:id="rId452" display="pw:\\SRVPW3.pls.planservi.com.br:Projetos\Documents\C0849 - DER\40_Emissao\03_GRD\0-GRDs_Enviadas DER\47ºMEDIÇÃO-26-05-2026 A 25-06-26\MR_DER-1764_26\" xr:uid="{F514446B-B6AA-437F-BD64-E1269C13CDB2}"/>
    <hyperlink ref="Y84" r:id="rId453" display="pw:\\SRVPW3.pls.planservi.com.br:Projetos\Documents\C0849 - DER\40_Emissao\03_GRD\0-GRDs_Enviadas DER\47ºMEDIÇÃO-26-05-2026 A 25-06-26\MR_DER-1764_26\" xr:uid="{60544050-FDA3-4579-A1AC-314042CE1AA9}"/>
    <hyperlink ref="Y85" r:id="rId454" display="pw:\\SRVPW3.pls.planservi.com.br:Projetos\Documents\C0849 - DER\40_Emissao\03_GRD\0-GRDs_Enviadas DER\47ºMEDIÇÃO-26-05-2026 A 25-06-26\MR_DER-1764_26\" xr:uid="{6AFC614E-8632-4258-AA19-2BC5D575098E}"/>
    <hyperlink ref="S369" r:id="rId455" display="pw:\\SRVPW3.pls.planservi.com.br:Projetos\Documents\C0849 - DER\40_Emissao\03_GRD\0-GRDs_Enviadas DER\47ºMEDIÇÃO-26-05-2026 A 25-06-26\MR_DER-1766_26\" xr:uid="{8C7A1403-BD9F-4FC9-BE73-C5F960D29A9A}"/>
    <hyperlink ref="S448" r:id="rId456" display="pw:\\SRVPW3.pls.planservi.com.br:Projetos\Documents\C0849 - DER\40_Emissao\03_GRD\0-GRDs_Enviadas DER\47ºMEDIÇÃO-26-05-2026 A 25-06-26\MR_DER-1773_26\" xr:uid="{209545A1-6E3D-407D-8EF4-87FCA808731A}"/>
    <hyperlink ref="S449" r:id="rId457" display="pw:\\SRVPW3.pls.planservi.com.br:Projetos\Documents\C0849 - DER\40_Emissao\03_GRD\0-GRDs_Enviadas DER\47ºMEDIÇÃO-26-05-2026 A 25-06-26\MR_DER-1773_26\" xr:uid="{14932094-18F5-43E4-B3B9-24F718070BE2}"/>
    <hyperlink ref="Y80" r:id="rId458" display="pw:\\SRVPW3.pls.planservi.com.br:Projetos\Documents\C0849 - DER\40_Emissao\03_GRD\0-GRDs_Enviadas DER\47ºMEDIÇÃO-26-05-2026 A 25-06-26\MR_DER-1775_26\" xr:uid="{78E311E9-BEA4-48E1-8FD0-9A9721C8E2A2}"/>
    <hyperlink ref="Y83" r:id="rId459" display="pw:\\SRVPW3.pls.planservi.com.br:Projetos\Documents\C0849 - DER\40_Emissao\03_GRD\0-GRDs_Enviadas DER\47ºMEDIÇÃO-26-05-2026 A 25-06-26\MR_DER-1775_26\" xr:uid="{4DA32B9C-5A74-4963-A2A0-6BE2480CE1FA}"/>
    <hyperlink ref="S86" r:id="rId460" display="pw:\\SRVPW3.pls.planservi.com.br:Projetos\Documents\C0849 - DER\40_Emissao\03_GRD\0-GRDs_Enviadas DER\47ºMEDIÇÃO-26-05-2026 A 25-06-26\MR_DER-1775_26\" xr:uid="{18415B8C-6823-4589-819A-41A7ED2333A7}"/>
  </hyperlinks>
  <pageMargins left="0.511811024" right="0.511811024" top="0.78740157499999996" bottom="0.78740157499999996" header="0.31496062000000002" footer="0.31496062000000002"/>
  <pageSetup paperSize="9" scale="48" orientation="portrait" r:id="rId46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>
    <tabColor theme="9" tint="0.79998168889431442"/>
  </sheetPr>
  <dimension ref="A1:BL1048284"/>
  <sheetViews>
    <sheetView zoomScale="85" zoomScaleNormal="85" zoomScaleSheetLayoutView="85" workbookViewId="0">
      <pane xSplit="9" ySplit="2" topLeftCell="J37" activePane="bottomRight" state="frozen"/>
      <selection activeCell="AI220" sqref="AI220"/>
      <selection pane="topRight" activeCell="AI220" sqref="AI220"/>
      <selection pane="bottomLeft" activeCell="AI220" sqref="AI220"/>
      <selection pane="bottomRight" activeCell="E79" sqref="E79"/>
    </sheetView>
  </sheetViews>
  <sheetFormatPr defaultColWidth="9.140625" defaultRowHeight="13.5" x14ac:dyDescent="0.25"/>
  <cols>
    <col min="1" max="1" width="25.42578125" style="506" customWidth="1"/>
    <col min="2" max="3" width="8.5703125" style="424" customWidth="1"/>
    <col min="4" max="4" width="69.28515625" style="547" customWidth="1"/>
    <col min="5" max="5" width="39.28515625" style="451" customWidth="1"/>
    <col min="6" max="6" width="13.28515625" style="424" hidden="1" customWidth="1"/>
    <col min="7" max="7" width="11.140625" style="424" customWidth="1"/>
    <col min="8" max="8" width="17.140625" style="424" hidden="1" customWidth="1"/>
    <col min="9" max="9" width="11.140625" style="424" hidden="1" customWidth="1"/>
    <col min="10" max="10" width="29.7109375" style="424" customWidth="1"/>
    <col min="11" max="11" width="12.5703125" style="424" customWidth="1"/>
    <col min="12" max="12" width="12.28515625" style="424" customWidth="1"/>
    <col min="13" max="13" width="18.85546875" style="424" customWidth="1"/>
    <col min="14" max="14" width="21.140625" style="424" customWidth="1"/>
    <col min="15" max="15" width="17.42578125" style="424" customWidth="1"/>
    <col min="16" max="16" width="23.5703125" style="451" customWidth="1"/>
    <col min="17" max="17" width="12.5703125" style="424" customWidth="1"/>
    <col min="18" max="18" width="18.28515625" style="424" customWidth="1"/>
    <col min="19" max="19" width="18.85546875" style="424" customWidth="1"/>
    <col min="20" max="21" width="13.42578125" style="424" customWidth="1"/>
    <col min="22" max="22" width="18.7109375" style="424" customWidth="1"/>
    <col min="23" max="23" width="12.5703125" style="424" customWidth="1"/>
    <col min="24" max="24" width="12.28515625" style="424" customWidth="1"/>
    <col min="25" max="25" width="18.5703125" style="424" customWidth="1"/>
    <col min="26" max="27" width="13.42578125" style="424" customWidth="1"/>
    <col min="28" max="28" width="22" style="424" customWidth="1"/>
    <col min="29" max="29" width="12.5703125" style="424" customWidth="1"/>
    <col min="30" max="30" width="12.28515625" style="424" customWidth="1"/>
    <col min="31" max="31" width="15.7109375" style="424" customWidth="1"/>
    <col min="32" max="33" width="13.42578125" style="424" customWidth="1"/>
    <col min="34" max="35" width="12.5703125" style="424" customWidth="1"/>
    <col min="36" max="36" width="12.28515625" style="424" customWidth="1"/>
    <col min="37" max="37" width="15.7109375" style="424" customWidth="1"/>
    <col min="38" max="39" width="13.42578125" style="424" customWidth="1"/>
    <col min="40" max="41" width="12.5703125" style="424" customWidth="1"/>
    <col min="42" max="42" width="12.28515625" style="424" customWidth="1"/>
    <col min="43" max="43" width="9.140625" style="424" customWidth="1"/>
    <col min="44" max="45" width="13.42578125" style="424" customWidth="1"/>
    <col min="46" max="46" width="12.5703125" style="424" customWidth="1"/>
    <col min="47" max="58" width="12.85546875" style="451" customWidth="1"/>
    <col min="59" max="59" width="9.140625" style="451"/>
    <col min="60" max="60" width="10.5703125" style="451" bestFit="1" customWidth="1"/>
    <col min="61" max="61" width="13.7109375" style="451" customWidth="1"/>
    <col min="62" max="16384" width="9.140625" style="451"/>
  </cols>
  <sheetData>
    <row r="1" spans="1:64" s="480" customFormat="1" ht="51" customHeight="1" x14ac:dyDescent="0.25">
      <c r="A1" s="505"/>
      <c r="B1" s="517"/>
      <c r="C1" s="517"/>
      <c r="D1" s="518" t="s">
        <v>8588</v>
      </c>
      <c r="E1" s="517"/>
      <c r="F1" s="1761" t="s">
        <v>3723</v>
      </c>
      <c r="G1" s="1762"/>
      <c r="H1" s="1762"/>
      <c r="I1" s="1762"/>
      <c r="J1" s="479"/>
      <c r="K1" s="1758" t="s">
        <v>96</v>
      </c>
      <c r="L1" s="1759"/>
      <c r="M1" s="1759"/>
      <c r="N1" s="1759"/>
      <c r="O1" s="1759"/>
      <c r="P1" s="1763"/>
      <c r="Q1" s="1758" t="s">
        <v>3725</v>
      </c>
      <c r="R1" s="1759"/>
      <c r="S1" s="1759"/>
      <c r="T1" s="1759"/>
      <c r="U1" s="1759"/>
      <c r="V1" s="1760"/>
      <c r="W1" s="1758" t="s">
        <v>3726</v>
      </c>
      <c r="X1" s="1759"/>
      <c r="Y1" s="1759"/>
      <c r="Z1" s="1759"/>
      <c r="AA1" s="1759"/>
      <c r="AB1" s="1760"/>
      <c r="AC1" s="1758" t="s">
        <v>3727</v>
      </c>
      <c r="AD1" s="1759"/>
      <c r="AE1" s="1759"/>
      <c r="AF1" s="1759"/>
      <c r="AG1" s="1759"/>
      <c r="AH1" s="1760"/>
      <c r="AI1" s="1758" t="s">
        <v>3728</v>
      </c>
      <c r="AJ1" s="1759"/>
      <c r="AK1" s="1759"/>
      <c r="AL1" s="1759"/>
      <c r="AM1" s="1759"/>
      <c r="AN1" s="1760"/>
      <c r="AO1" s="1758" t="s">
        <v>3729</v>
      </c>
      <c r="AP1" s="1759"/>
      <c r="AQ1" s="1759"/>
      <c r="AR1" s="1759"/>
      <c r="AS1" s="1759"/>
      <c r="AT1" s="1760"/>
      <c r="AU1" s="1758" t="s">
        <v>6339</v>
      </c>
      <c r="AV1" s="1759"/>
      <c r="AW1" s="1759"/>
      <c r="AX1" s="1759"/>
      <c r="AY1" s="1759"/>
      <c r="AZ1" s="1760"/>
      <c r="BA1" s="1758" t="s">
        <v>6771</v>
      </c>
      <c r="BB1" s="1759"/>
      <c r="BC1" s="1759"/>
      <c r="BD1" s="1759"/>
      <c r="BE1" s="1759"/>
      <c r="BF1" s="1760"/>
      <c r="BG1" s="1758" t="s">
        <v>6919</v>
      </c>
      <c r="BH1" s="1759"/>
      <c r="BI1" s="1759"/>
      <c r="BJ1" s="1759"/>
      <c r="BK1" s="1759"/>
      <c r="BL1" s="1760"/>
    </row>
    <row r="2" spans="1:64" s="461" customFormat="1" x14ac:dyDescent="0.25">
      <c r="A2" s="396" t="s">
        <v>8258</v>
      </c>
      <c r="B2" s="396" t="s">
        <v>7387</v>
      </c>
      <c r="C2" s="396" t="s">
        <v>3730</v>
      </c>
      <c r="D2" s="501" t="s">
        <v>2</v>
      </c>
      <c r="E2" s="454" t="s">
        <v>1</v>
      </c>
      <c r="F2" s="457" t="s">
        <v>98</v>
      </c>
      <c r="G2" s="457" t="s">
        <v>99</v>
      </c>
      <c r="H2" s="519" t="s">
        <v>8040</v>
      </c>
      <c r="I2" s="520" t="s">
        <v>100</v>
      </c>
      <c r="J2" s="521" t="s">
        <v>6708</v>
      </c>
      <c r="K2" s="481" t="s">
        <v>3724</v>
      </c>
      <c r="L2" s="482" t="s">
        <v>93</v>
      </c>
      <c r="M2" s="483" t="s">
        <v>94</v>
      </c>
      <c r="N2" s="484" t="s">
        <v>97</v>
      </c>
      <c r="O2" s="484" t="s">
        <v>100</v>
      </c>
      <c r="P2" s="485" t="s">
        <v>95</v>
      </c>
      <c r="Q2" s="481" t="s">
        <v>3724</v>
      </c>
      <c r="R2" s="482" t="s">
        <v>93</v>
      </c>
      <c r="S2" s="483" t="s">
        <v>94</v>
      </c>
      <c r="T2" s="484" t="s">
        <v>97</v>
      </c>
      <c r="U2" s="484" t="s">
        <v>100</v>
      </c>
      <c r="V2" s="486" t="s">
        <v>95</v>
      </c>
      <c r="W2" s="481" t="s">
        <v>3724</v>
      </c>
      <c r="X2" s="482" t="s">
        <v>93</v>
      </c>
      <c r="Y2" s="483" t="s">
        <v>94</v>
      </c>
      <c r="Z2" s="484" t="s">
        <v>97</v>
      </c>
      <c r="AA2" s="484" t="s">
        <v>100</v>
      </c>
      <c r="AB2" s="486" t="s">
        <v>95</v>
      </c>
      <c r="AC2" s="481" t="s">
        <v>3724</v>
      </c>
      <c r="AD2" s="482" t="s">
        <v>93</v>
      </c>
      <c r="AE2" s="483" t="s">
        <v>94</v>
      </c>
      <c r="AF2" s="484" t="s">
        <v>97</v>
      </c>
      <c r="AG2" s="484" t="s">
        <v>100</v>
      </c>
      <c r="AH2" s="486" t="s">
        <v>95</v>
      </c>
      <c r="AI2" s="481" t="s">
        <v>3724</v>
      </c>
      <c r="AJ2" s="482" t="s">
        <v>93</v>
      </c>
      <c r="AK2" s="483" t="s">
        <v>94</v>
      </c>
      <c r="AL2" s="484" t="s">
        <v>97</v>
      </c>
      <c r="AM2" s="484" t="s">
        <v>100</v>
      </c>
      <c r="AN2" s="486" t="s">
        <v>95</v>
      </c>
      <c r="AO2" s="481" t="s">
        <v>3724</v>
      </c>
      <c r="AP2" s="482" t="s">
        <v>93</v>
      </c>
      <c r="AQ2" s="483" t="s">
        <v>94</v>
      </c>
      <c r="AR2" s="484" t="s">
        <v>97</v>
      </c>
      <c r="AS2" s="484" t="s">
        <v>100</v>
      </c>
      <c r="AT2" s="486" t="s">
        <v>95</v>
      </c>
      <c r="AU2" s="481" t="s">
        <v>3724</v>
      </c>
      <c r="AV2" s="482" t="s">
        <v>93</v>
      </c>
      <c r="AW2" s="483" t="s">
        <v>94</v>
      </c>
      <c r="AX2" s="484" t="s">
        <v>97</v>
      </c>
      <c r="AY2" s="484" t="s">
        <v>100</v>
      </c>
      <c r="AZ2" s="486" t="s">
        <v>95</v>
      </c>
      <c r="BA2" s="481" t="s">
        <v>3724</v>
      </c>
      <c r="BB2" s="482" t="s">
        <v>93</v>
      </c>
      <c r="BC2" s="483" t="s">
        <v>94</v>
      </c>
      <c r="BD2" s="484" t="s">
        <v>97</v>
      </c>
      <c r="BE2" s="484" t="s">
        <v>100</v>
      </c>
      <c r="BF2" s="486" t="s">
        <v>95</v>
      </c>
      <c r="BG2" s="481" t="s">
        <v>3724</v>
      </c>
      <c r="BH2" s="482" t="s">
        <v>93</v>
      </c>
      <c r="BI2" s="483" t="s">
        <v>94</v>
      </c>
      <c r="BJ2" s="484" t="s">
        <v>97</v>
      </c>
      <c r="BK2" s="484" t="s">
        <v>100</v>
      </c>
      <c r="BL2" s="486" t="s">
        <v>95</v>
      </c>
    </row>
    <row r="3" spans="1:64" s="461" customFormat="1" x14ac:dyDescent="0.25">
      <c r="A3" s="652"/>
      <c r="B3" s="522">
        <f>COUNTA(B4:B14)</f>
        <v>2</v>
      </c>
      <c r="C3" s="522">
        <f>COUNTA(C4:C14)</f>
        <v>9</v>
      </c>
      <c r="D3" s="545"/>
      <c r="E3" s="452"/>
      <c r="F3" s="452"/>
      <c r="G3" s="452"/>
      <c r="H3" s="523"/>
      <c r="I3" s="524"/>
      <c r="J3" s="525"/>
      <c r="K3" s="526"/>
      <c r="L3" s="527"/>
      <c r="M3" s="528"/>
      <c r="N3" s="528"/>
      <c r="O3" s="528"/>
      <c r="P3" s="529"/>
      <c r="Q3" s="530"/>
      <c r="R3" s="531"/>
      <c r="S3" s="532"/>
      <c r="T3" s="532"/>
      <c r="U3" s="533"/>
      <c r="V3" s="534"/>
      <c r="W3" s="530"/>
      <c r="X3" s="531"/>
      <c r="Y3" s="532"/>
      <c r="Z3" s="532"/>
      <c r="AA3" s="533"/>
      <c r="AB3" s="534"/>
      <c r="AC3" s="530"/>
      <c r="AD3" s="535"/>
      <c r="AE3" s="532"/>
      <c r="AF3" s="532"/>
      <c r="AG3" s="533"/>
      <c r="AH3" s="534"/>
      <c r="AI3" s="530"/>
      <c r="AJ3" s="535"/>
      <c r="AK3" s="532"/>
      <c r="AL3" s="532"/>
      <c r="AM3" s="533"/>
      <c r="AN3" s="534"/>
      <c r="AO3" s="530"/>
      <c r="AP3" s="535"/>
      <c r="AQ3" s="532"/>
      <c r="AR3" s="532"/>
      <c r="AS3" s="533"/>
      <c r="AT3" s="534"/>
      <c r="AU3" s="530"/>
      <c r="AV3" s="535"/>
      <c r="AW3" s="532"/>
      <c r="AX3" s="532"/>
      <c r="AY3" s="533"/>
      <c r="AZ3" s="534"/>
      <c r="BA3" s="530"/>
      <c r="BB3" s="535"/>
      <c r="BC3" s="532"/>
      <c r="BD3" s="532"/>
      <c r="BE3" s="533"/>
      <c r="BF3" s="534"/>
      <c r="BG3" s="530"/>
      <c r="BH3" s="535"/>
      <c r="BI3" s="532"/>
      <c r="BJ3" s="532"/>
      <c r="BK3" s="533"/>
      <c r="BL3" s="534"/>
    </row>
    <row r="4" spans="1:64" s="461" customFormat="1" x14ac:dyDescent="0.25">
      <c r="A4" s="653" t="s">
        <v>8263</v>
      </c>
      <c r="B4" s="396" t="s">
        <v>8257</v>
      </c>
      <c r="C4" s="396"/>
      <c r="D4" s="501" t="s">
        <v>4</v>
      </c>
      <c r="E4" s="455" t="s">
        <v>761</v>
      </c>
      <c r="F4" s="482">
        <f t="shared" ref="F4:F14" si="0">IF(L4&lt;&gt;0,MAX(L4,R4,X4,AD4),"NE")</f>
        <v>45224</v>
      </c>
      <c r="G4" s="484" t="str">
        <f t="shared" ref="G4:G14" si="1">IF($F4="","",INDEX($K4:$FI4,1,MATCH($F4,$K4:$FI4,)-1))</f>
        <v>A</v>
      </c>
      <c r="H4" s="519" t="str">
        <f t="shared" ref="H4:H14" si="2">IF($F4="","",INDEX($K4:$FL4,1,MATCH($F4,$K4:$FL4,)+1))</f>
        <v>MR.DER-0466_23</v>
      </c>
      <c r="I4" s="536" t="str">
        <f t="shared" ref="I4:I14" si="3">IF(F4="NE",F4,IF(INDEX(K4:CP4,,MATCH(F4,K4:CP4,0)+3)&lt;&gt;0,INDEX(K4:CP4,,MATCH(F4,K4:CP4,0)+3),"ND"))</f>
        <v>ASSINADO</v>
      </c>
      <c r="J4" s="537" t="str">
        <f t="shared" ref="J4:J14" si="4">IF(G4="NE",G4,IF(INDEX(K4:CQ4,,MATCH(G4,K4:CQ4,0)+3)&lt;&gt;0,INDEX(K4:CQ4,,MATCH(G4,K4:CQ4,0)+3),"ND"))</f>
        <v>ND</v>
      </c>
      <c r="K4" s="456" t="s">
        <v>3730</v>
      </c>
      <c r="L4" s="467">
        <v>44830</v>
      </c>
      <c r="M4" s="474" t="s">
        <v>3773</v>
      </c>
      <c r="N4" s="457"/>
      <c r="O4" s="457"/>
      <c r="P4" s="458" t="s">
        <v>3777</v>
      </c>
      <c r="Q4" s="456" t="s">
        <v>3765</v>
      </c>
      <c r="R4" s="475">
        <v>44890</v>
      </c>
      <c r="S4" s="476" t="s">
        <v>5772</v>
      </c>
      <c r="T4" s="454" t="s">
        <v>5537</v>
      </c>
      <c r="U4" s="475">
        <v>44908</v>
      </c>
      <c r="V4" s="460" t="s">
        <v>3777</v>
      </c>
      <c r="W4" s="456" t="s">
        <v>3748</v>
      </c>
      <c r="X4" s="467">
        <v>44916</v>
      </c>
      <c r="Y4" s="477" t="s">
        <v>6026</v>
      </c>
      <c r="Z4" s="454"/>
      <c r="AA4" s="454"/>
      <c r="AB4" s="458" t="s">
        <v>3777</v>
      </c>
      <c r="AC4" s="459" t="s">
        <v>3748</v>
      </c>
      <c r="AD4" s="475">
        <v>45224</v>
      </c>
      <c r="AE4" s="478" t="s">
        <v>6918</v>
      </c>
      <c r="AF4" s="454" t="s">
        <v>6913</v>
      </c>
      <c r="AG4" s="454" t="s">
        <v>6913</v>
      </c>
      <c r="AH4" s="458"/>
      <c r="AI4" s="459"/>
      <c r="AJ4" s="454"/>
      <c r="AK4" s="454"/>
      <c r="AL4" s="454"/>
      <c r="AM4" s="454"/>
      <c r="AN4" s="458"/>
      <c r="AO4" s="459"/>
      <c r="AP4" s="454"/>
      <c r="AQ4" s="454"/>
      <c r="AR4" s="454"/>
      <c r="AS4" s="454"/>
      <c r="AT4" s="458"/>
      <c r="AU4" s="459"/>
      <c r="AV4" s="454"/>
      <c r="AW4" s="454"/>
      <c r="AX4" s="454"/>
      <c r="AY4" s="454"/>
      <c r="AZ4" s="458"/>
      <c r="BA4" s="459"/>
      <c r="BB4" s="454"/>
      <c r="BC4" s="454"/>
      <c r="BD4" s="454"/>
      <c r="BE4" s="454"/>
      <c r="BF4" s="458"/>
      <c r="BG4" s="459"/>
      <c r="BH4" s="454"/>
      <c r="BI4" s="454"/>
      <c r="BJ4" s="454"/>
      <c r="BK4" s="454"/>
      <c r="BL4" s="458"/>
    </row>
    <row r="5" spans="1:64" s="461" customFormat="1" x14ac:dyDescent="0.25">
      <c r="A5" s="653" t="s">
        <v>8263</v>
      </c>
      <c r="B5" s="396" t="s">
        <v>8257</v>
      </c>
      <c r="C5" s="396"/>
      <c r="D5" s="501" t="s">
        <v>5</v>
      </c>
      <c r="E5" s="455" t="s">
        <v>762</v>
      </c>
      <c r="F5" s="482">
        <f t="shared" si="0"/>
        <v>45224</v>
      </c>
      <c r="G5" s="484" t="str">
        <f t="shared" si="1"/>
        <v>A</v>
      </c>
      <c r="H5" s="519" t="str">
        <f t="shared" si="2"/>
        <v>MR.DER-0466_23</v>
      </c>
      <c r="I5" s="536" t="str">
        <f t="shared" si="3"/>
        <v>ASSINADO</v>
      </c>
      <c r="J5" s="537" t="str">
        <f t="shared" si="4"/>
        <v>ND</v>
      </c>
      <c r="K5" s="456" t="s">
        <v>3730</v>
      </c>
      <c r="L5" s="467">
        <v>44830</v>
      </c>
      <c r="M5" s="474" t="s">
        <v>3773</v>
      </c>
      <c r="N5" s="457"/>
      <c r="O5" s="457"/>
      <c r="P5" s="458" t="s">
        <v>3777</v>
      </c>
      <c r="Q5" s="456" t="s">
        <v>3748</v>
      </c>
      <c r="R5" s="475">
        <v>44890</v>
      </c>
      <c r="S5" s="476" t="s">
        <v>5772</v>
      </c>
      <c r="T5" s="454"/>
      <c r="U5" s="454"/>
      <c r="V5" s="460" t="s">
        <v>3777</v>
      </c>
      <c r="W5" s="456"/>
      <c r="X5" s="454"/>
      <c r="Y5" s="454"/>
      <c r="Z5" s="454"/>
      <c r="AA5" s="454"/>
      <c r="AB5" s="458"/>
      <c r="AC5" s="459" t="s">
        <v>3748</v>
      </c>
      <c r="AD5" s="475">
        <v>45224</v>
      </c>
      <c r="AE5" s="478" t="s">
        <v>6918</v>
      </c>
      <c r="AF5" s="454" t="s">
        <v>6913</v>
      </c>
      <c r="AG5" s="454" t="s">
        <v>6913</v>
      </c>
      <c r="AH5" s="458"/>
      <c r="AI5" s="459"/>
      <c r="AJ5" s="454"/>
      <c r="AK5" s="454"/>
      <c r="AL5" s="454"/>
      <c r="AM5" s="454"/>
      <c r="AN5" s="458"/>
      <c r="AO5" s="459"/>
      <c r="AP5" s="454"/>
      <c r="AQ5" s="454"/>
      <c r="AR5" s="454"/>
      <c r="AS5" s="454"/>
      <c r="AT5" s="458"/>
      <c r="AU5" s="459"/>
      <c r="AV5" s="454"/>
      <c r="AW5" s="454"/>
      <c r="AX5" s="454"/>
      <c r="AY5" s="454"/>
      <c r="AZ5" s="458"/>
      <c r="BA5" s="459"/>
      <c r="BB5" s="454"/>
      <c r="BC5" s="454"/>
      <c r="BD5" s="454"/>
      <c r="BE5" s="454"/>
      <c r="BF5" s="458"/>
      <c r="BG5" s="459"/>
      <c r="BH5" s="454"/>
      <c r="BI5" s="454"/>
      <c r="BJ5" s="454"/>
      <c r="BK5" s="454"/>
      <c r="BL5" s="458"/>
    </row>
    <row r="6" spans="1:64" s="461" customFormat="1" x14ac:dyDescent="0.25">
      <c r="A6" s="653" t="s">
        <v>8263</v>
      </c>
      <c r="B6" s="396"/>
      <c r="C6" s="396" t="s">
        <v>8257</v>
      </c>
      <c r="D6" s="501" t="s">
        <v>6695</v>
      </c>
      <c r="E6" s="455" t="s">
        <v>764</v>
      </c>
      <c r="F6" s="482">
        <f t="shared" si="0"/>
        <v>45224</v>
      </c>
      <c r="G6" s="484" t="str">
        <f t="shared" si="1"/>
        <v>A</v>
      </c>
      <c r="H6" s="519" t="str">
        <f t="shared" si="2"/>
        <v>MR.DER-0466_23</v>
      </c>
      <c r="I6" s="536" t="str">
        <f t="shared" si="3"/>
        <v>ASSINADO</v>
      </c>
      <c r="J6" s="537" t="str">
        <f t="shared" si="4"/>
        <v>ND</v>
      </c>
      <c r="K6" s="456" t="s">
        <v>3730</v>
      </c>
      <c r="L6" s="467">
        <v>44830</v>
      </c>
      <c r="M6" s="474" t="s">
        <v>3773</v>
      </c>
      <c r="N6" s="457"/>
      <c r="O6" s="457"/>
      <c r="P6" s="458" t="s">
        <v>3777</v>
      </c>
      <c r="Q6" s="456" t="s">
        <v>3765</v>
      </c>
      <c r="R6" s="475">
        <v>44890</v>
      </c>
      <c r="S6" s="476" t="s">
        <v>5772</v>
      </c>
      <c r="T6" s="457" t="s">
        <v>5537</v>
      </c>
      <c r="U6" s="467">
        <v>44908</v>
      </c>
      <c r="V6" s="460" t="s">
        <v>3777</v>
      </c>
      <c r="W6" s="456" t="s">
        <v>3748</v>
      </c>
      <c r="X6" s="467">
        <v>44916</v>
      </c>
      <c r="Y6" s="477" t="s">
        <v>6026</v>
      </c>
      <c r="Z6" s="454"/>
      <c r="AA6" s="454"/>
      <c r="AB6" s="458" t="s">
        <v>3777</v>
      </c>
      <c r="AC6" s="459" t="s">
        <v>3748</v>
      </c>
      <c r="AD6" s="475">
        <v>45224</v>
      </c>
      <c r="AE6" s="478" t="s">
        <v>6918</v>
      </c>
      <c r="AF6" s="454" t="s">
        <v>6913</v>
      </c>
      <c r="AG6" s="454" t="s">
        <v>6913</v>
      </c>
      <c r="AH6" s="458"/>
      <c r="AI6" s="459"/>
      <c r="AJ6" s="454"/>
      <c r="AK6" s="454"/>
      <c r="AL6" s="454"/>
      <c r="AM6" s="454"/>
      <c r="AN6" s="458"/>
      <c r="AO6" s="459"/>
      <c r="AP6" s="454"/>
      <c r="AQ6" s="454"/>
      <c r="AR6" s="454"/>
      <c r="AS6" s="454"/>
      <c r="AT6" s="458"/>
      <c r="AU6" s="459"/>
      <c r="AV6" s="454"/>
      <c r="AW6" s="454"/>
      <c r="AX6" s="454"/>
      <c r="AY6" s="454"/>
      <c r="AZ6" s="458"/>
      <c r="BA6" s="459"/>
      <c r="BB6" s="454"/>
      <c r="BC6" s="454"/>
      <c r="BD6" s="454"/>
      <c r="BE6" s="454"/>
      <c r="BF6" s="458"/>
      <c r="BG6" s="459"/>
      <c r="BH6" s="454"/>
      <c r="BI6" s="454"/>
      <c r="BJ6" s="454"/>
      <c r="BK6" s="454"/>
      <c r="BL6" s="458"/>
    </row>
    <row r="7" spans="1:64" s="461" customFormat="1" x14ac:dyDescent="0.25">
      <c r="A7" s="653" t="s">
        <v>8263</v>
      </c>
      <c r="B7" s="396"/>
      <c r="C7" s="396" t="s">
        <v>8257</v>
      </c>
      <c r="D7" s="501" t="s">
        <v>6695</v>
      </c>
      <c r="E7" s="455" t="s">
        <v>765</v>
      </c>
      <c r="F7" s="482">
        <f t="shared" si="0"/>
        <v>45224</v>
      </c>
      <c r="G7" s="484" t="str">
        <f t="shared" si="1"/>
        <v>A</v>
      </c>
      <c r="H7" s="519" t="str">
        <f t="shared" si="2"/>
        <v>MR.DER-0466_23</v>
      </c>
      <c r="I7" s="536" t="str">
        <f t="shared" si="3"/>
        <v>ASSINADO</v>
      </c>
      <c r="J7" s="537" t="str">
        <f t="shared" si="4"/>
        <v>ND</v>
      </c>
      <c r="K7" s="456" t="s">
        <v>3730</v>
      </c>
      <c r="L7" s="467">
        <v>44830</v>
      </c>
      <c r="M7" s="474" t="s">
        <v>3773</v>
      </c>
      <c r="N7" s="457"/>
      <c r="O7" s="457"/>
      <c r="P7" s="458" t="s">
        <v>3777</v>
      </c>
      <c r="Q7" s="456" t="s">
        <v>3765</v>
      </c>
      <c r="R7" s="475">
        <v>44890</v>
      </c>
      <c r="S7" s="476" t="s">
        <v>5772</v>
      </c>
      <c r="T7" s="457" t="s">
        <v>5537</v>
      </c>
      <c r="U7" s="467">
        <v>44908</v>
      </c>
      <c r="V7" s="460" t="s">
        <v>3777</v>
      </c>
      <c r="W7" s="456" t="s">
        <v>3748</v>
      </c>
      <c r="X7" s="467">
        <v>44916</v>
      </c>
      <c r="Y7" s="477" t="s">
        <v>6026</v>
      </c>
      <c r="Z7" s="454"/>
      <c r="AA7" s="454"/>
      <c r="AB7" s="458" t="s">
        <v>3777</v>
      </c>
      <c r="AC7" s="459" t="s">
        <v>3748</v>
      </c>
      <c r="AD7" s="475">
        <v>45224</v>
      </c>
      <c r="AE7" s="478" t="s">
        <v>6918</v>
      </c>
      <c r="AF7" s="454" t="s">
        <v>6913</v>
      </c>
      <c r="AG7" s="454" t="s">
        <v>6913</v>
      </c>
      <c r="AH7" s="458"/>
      <c r="AI7" s="459"/>
      <c r="AJ7" s="454"/>
      <c r="AK7" s="454"/>
      <c r="AL7" s="454"/>
      <c r="AM7" s="454"/>
      <c r="AN7" s="458"/>
      <c r="AO7" s="459"/>
      <c r="AP7" s="454"/>
      <c r="AQ7" s="454"/>
      <c r="AR7" s="454"/>
      <c r="AS7" s="454"/>
      <c r="AT7" s="458"/>
      <c r="AU7" s="459"/>
      <c r="AV7" s="454"/>
      <c r="AW7" s="454"/>
      <c r="AX7" s="454"/>
      <c r="AY7" s="454"/>
      <c r="AZ7" s="458"/>
      <c r="BA7" s="459"/>
      <c r="BB7" s="454"/>
      <c r="BC7" s="454"/>
      <c r="BD7" s="454"/>
      <c r="BE7" s="454"/>
      <c r="BF7" s="458"/>
      <c r="BG7" s="459"/>
      <c r="BH7" s="454"/>
      <c r="BI7" s="454"/>
      <c r="BJ7" s="454"/>
      <c r="BK7" s="454"/>
      <c r="BL7" s="458"/>
    </row>
    <row r="8" spans="1:64" s="461" customFormat="1" x14ac:dyDescent="0.25">
      <c r="A8" s="653" t="s">
        <v>8263</v>
      </c>
      <c r="B8" s="396"/>
      <c r="C8" s="396" t="s">
        <v>8257</v>
      </c>
      <c r="D8" s="501" t="s">
        <v>6695</v>
      </c>
      <c r="E8" s="455" t="s">
        <v>766</v>
      </c>
      <c r="F8" s="482">
        <f t="shared" si="0"/>
        <v>45224</v>
      </c>
      <c r="G8" s="484" t="str">
        <f t="shared" si="1"/>
        <v>A</v>
      </c>
      <c r="H8" s="519" t="str">
        <f t="shared" si="2"/>
        <v>MR.DER-0466_23</v>
      </c>
      <c r="I8" s="536" t="str">
        <f t="shared" si="3"/>
        <v>ASSINADO</v>
      </c>
      <c r="J8" s="537" t="str">
        <f t="shared" si="4"/>
        <v>ND</v>
      </c>
      <c r="K8" s="456" t="s">
        <v>3730</v>
      </c>
      <c r="L8" s="467">
        <v>44830</v>
      </c>
      <c r="M8" s="474" t="s">
        <v>3773</v>
      </c>
      <c r="N8" s="457"/>
      <c r="O8" s="457"/>
      <c r="P8" s="458" t="s">
        <v>3777</v>
      </c>
      <c r="Q8" s="456" t="s">
        <v>3765</v>
      </c>
      <c r="R8" s="475">
        <v>44890</v>
      </c>
      <c r="S8" s="476" t="s">
        <v>5772</v>
      </c>
      <c r="T8" s="457" t="s">
        <v>5537</v>
      </c>
      <c r="U8" s="467">
        <v>44908</v>
      </c>
      <c r="V8" s="460" t="s">
        <v>3777</v>
      </c>
      <c r="W8" s="456" t="s">
        <v>3748</v>
      </c>
      <c r="X8" s="467">
        <v>44916</v>
      </c>
      <c r="Y8" s="477" t="s">
        <v>6026</v>
      </c>
      <c r="Z8" s="454"/>
      <c r="AA8" s="454"/>
      <c r="AB8" s="458" t="s">
        <v>3777</v>
      </c>
      <c r="AC8" s="459" t="s">
        <v>3748</v>
      </c>
      <c r="AD8" s="475">
        <v>45224</v>
      </c>
      <c r="AE8" s="478" t="s">
        <v>6918</v>
      </c>
      <c r="AF8" s="454" t="s">
        <v>6913</v>
      </c>
      <c r="AG8" s="454" t="s">
        <v>6913</v>
      </c>
      <c r="AH8" s="458"/>
      <c r="AI8" s="459"/>
      <c r="AJ8" s="454"/>
      <c r="AK8" s="454"/>
      <c r="AL8" s="454"/>
      <c r="AM8" s="454"/>
      <c r="AN8" s="458"/>
      <c r="AO8" s="459"/>
      <c r="AP8" s="454"/>
      <c r="AQ8" s="454"/>
      <c r="AR8" s="454"/>
      <c r="AS8" s="454"/>
      <c r="AT8" s="458"/>
      <c r="AU8" s="459"/>
      <c r="AV8" s="454"/>
      <c r="AW8" s="454"/>
      <c r="AX8" s="454"/>
      <c r="AY8" s="454"/>
      <c r="AZ8" s="458"/>
      <c r="BA8" s="459" t="s">
        <v>6340</v>
      </c>
      <c r="BB8" s="454">
        <v>44972</v>
      </c>
      <c r="BC8" s="454" t="s">
        <v>6341</v>
      </c>
      <c r="BD8" s="454" t="s">
        <v>5539</v>
      </c>
      <c r="BE8" s="454">
        <v>45007</v>
      </c>
      <c r="BF8" s="458" t="s">
        <v>6620</v>
      </c>
      <c r="BG8" s="459"/>
      <c r="BH8" s="454"/>
      <c r="BI8" s="454"/>
      <c r="BJ8" s="454"/>
      <c r="BK8" s="454"/>
      <c r="BL8" s="458"/>
    </row>
    <row r="9" spans="1:64" s="461" customFormat="1" x14ac:dyDescent="0.25">
      <c r="A9" s="653" t="s">
        <v>8263</v>
      </c>
      <c r="B9" s="396"/>
      <c r="C9" s="396" t="s">
        <v>8257</v>
      </c>
      <c r="D9" s="501" t="s">
        <v>6695</v>
      </c>
      <c r="E9" s="455" t="s">
        <v>767</v>
      </c>
      <c r="F9" s="482">
        <f t="shared" si="0"/>
        <v>45224</v>
      </c>
      <c r="G9" s="484" t="str">
        <f t="shared" si="1"/>
        <v>A</v>
      </c>
      <c r="H9" s="519" t="str">
        <f t="shared" si="2"/>
        <v>MR.DER-0466_23</v>
      </c>
      <c r="I9" s="536" t="str">
        <f t="shared" si="3"/>
        <v>ASSINADO</v>
      </c>
      <c r="J9" s="537" t="str">
        <f t="shared" si="4"/>
        <v>ND</v>
      </c>
      <c r="K9" s="456" t="s">
        <v>3730</v>
      </c>
      <c r="L9" s="467">
        <v>44830</v>
      </c>
      <c r="M9" s="474" t="s">
        <v>3773</v>
      </c>
      <c r="N9" s="457"/>
      <c r="O9" s="457"/>
      <c r="P9" s="458" t="s">
        <v>3777</v>
      </c>
      <c r="Q9" s="456" t="s">
        <v>3765</v>
      </c>
      <c r="R9" s="475">
        <v>44890</v>
      </c>
      <c r="S9" s="476" t="s">
        <v>5772</v>
      </c>
      <c r="T9" s="457" t="s">
        <v>5537</v>
      </c>
      <c r="U9" s="467">
        <v>44908</v>
      </c>
      <c r="V9" s="460" t="s">
        <v>3777</v>
      </c>
      <c r="W9" s="456" t="s">
        <v>3748</v>
      </c>
      <c r="X9" s="467">
        <v>44916</v>
      </c>
      <c r="Y9" s="477" t="s">
        <v>6026</v>
      </c>
      <c r="Z9" s="454"/>
      <c r="AA9" s="454"/>
      <c r="AB9" s="458" t="s">
        <v>3777</v>
      </c>
      <c r="AC9" s="459" t="s">
        <v>3748</v>
      </c>
      <c r="AD9" s="475">
        <v>45224</v>
      </c>
      <c r="AE9" s="478" t="s">
        <v>6918</v>
      </c>
      <c r="AF9" s="454" t="s">
        <v>6913</v>
      </c>
      <c r="AG9" s="454" t="s">
        <v>6913</v>
      </c>
      <c r="AH9" s="458"/>
      <c r="AI9" s="459"/>
      <c r="AJ9" s="454"/>
      <c r="AK9" s="454"/>
      <c r="AL9" s="454"/>
      <c r="AM9" s="454"/>
      <c r="AN9" s="458"/>
      <c r="AO9" s="459"/>
      <c r="AP9" s="454"/>
      <c r="AQ9" s="454"/>
      <c r="AR9" s="454"/>
      <c r="AS9" s="454"/>
      <c r="AT9" s="458"/>
      <c r="AU9" s="459"/>
      <c r="AV9" s="454"/>
      <c r="AW9" s="454"/>
      <c r="AX9" s="454"/>
      <c r="AY9" s="454"/>
      <c r="AZ9" s="458"/>
      <c r="BA9" s="459" t="s">
        <v>6340</v>
      </c>
      <c r="BB9" s="454">
        <v>44972</v>
      </c>
      <c r="BC9" s="454" t="s">
        <v>6341</v>
      </c>
      <c r="BD9" s="454" t="s">
        <v>5539</v>
      </c>
      <c r="BE9" s="454">
        <v>45007</v>
      </c>
      <c r="BF9" s="458" t="s">
        <v>6620</v>
      </c>
      <c r="BG9" s="459"/>
      <c r="BH9" s="454"/>
      <c r="BI9" s="454"/>
      <c r="BJ9" s="454"/>
      <c r="BK9" s="454"/>
      <c r="BL9" s="458"/>
    </row>
    <row r="10" spans="1:64" s="461" customFormat="1" x14ac:dyDescent="0.25">
      <c r="A10" s="653" t="s">
        <v>8263</v>
      </c>
      <c r="B10" s="396"/>
      <c r="C10" s="396" t="s">
        <v>8257</v>
      </c>
      <c r="D10" s="501" t="s">
        <v>6695</v>
      </c>
      <c r="E10" s="455" t="s">
        <v>768</v>
      </c>
      <c r="F10" s="482">
        <f t="shared" si="0"/>
        <v>45224</v>
      </c>
      <c r="G10" s="484" t="str">
        <f t="shared" si="1"/>
        <v>A</v>
      </c>
      <c r="H10" s="519" t="str">
        <f t="shared" si="2"/>
        <v>MR.DER-0466_23</v>
      </c>
      <c r="I10" s="536" t="str">
        <f t="shared" si="3"/>
        <v>ASSINADO</v>
      </c>
      <c r="J10" s="537" t="str">
        <f t="shared" si="4"/>
        <v>ND</v>
      </c>
      <c r="K10" s="456" t="s">
        <v>3730</v>
      </c>
      <c r="L10" s="467">
        <v>44830</v>
      </c>
      <c r="M10" s="474" t="s">
        <v>3773</v>
      </c>
      <c r="N10" s="457"/>
      <c r="O10" s="457"/>
      <c r="P10" s="458" t="s">
        <v>3777</v>
      </c>
      <c r="Q10" s="456" t="s">
        <v>3765</v>
      </c>
      <c r="R10" s="475">
        <v>44890</v>
      </c>
      <c r="S10" s="476" t="s">
        <v>5772</v>
      </c>
      <c r="T10" s="457" t="s">
        <v>5537</v>
      </c>
      <c r="U10" s="467">
        <v>44908</v>
      </c>
      <c r="V10" s="460" t="s">
        <v>3777</v>
      </c>
      <c r="W10" s="456" t="s">
        <v>3748</v>
      </c>
      <c r="X10" s="467">
        <v>44916</v>
      </c>
      <c r="Y10" s="477" t="s">
        <v>6026</v>
      </c>
      <c r="Z10" s="454"/>
      <c r="AA10" s="454"/>
      <c r="AB10" s="458" t="s">
        <v>3777</v>
      </c>
      <c r="AC10" s="459" t="s">
        <v>3748</v>
      </c>
      <c r="AD10" s="475">
        <v>45224</v>
      </c>
      <c r="AE10" s="478" t="s">
        <v>6918</v>
      </c>
      <c r="AF10" s="454" t="s">
        <v>6913</v>
      </c>
      <c r="AG10" s="454" t="s">
        <v>6913</v>
      </c>
      <c r="AH10" s="458"/>
      <c r="AI10" s="459"/>
      <c r="AJ10" s="454"/>
      <c r="AK10" s="454"/>
      <c r="AL10" s="454"/>
      <c r="AM10" s="454"/>
      <c r="AN10" s="458"/>
      <c r="AO10" s="459"/>
      <c r="AP10" s="454"/>
      <c r="AQ10" s="454"/>
      <c r="AR10" s="454"/>
      <c r="AS10" s="454"/>
      <c r="AT10" s="458"/>
      <c r="AU10" s="459"/>
      <c r="AV10" s="454"/>
      <c r="AW10" s="454"/>
      <c r="AX10" s="454"/>
      <c r="AY10" s="454"/>
      <c r="AZ10" s="458"/>
      <c r="BA10" s="459" t="s">
        <v>6340</v>
      </c>
      <c r="BB10" s="454">
        <v>44972</v>
      </c>
      <c r="BC10" s="454" t="s">
        <v>6341</v>
      </c>
      <c r="BD10" s="454" t="s">
        <v>5539</v>
      </c>
      <c r="BE10" s="454">
        <v>45007</v>
      </c>
      <c r="BF10" s="458" t="s">
        <v>6620</v>
      </c>
      <c r="BG10" s="459"/>
      <c r="BH10" s="454"/>
      <c r="BI10" s="454"/>
      <c r="BJ10" s="454"/>
      <c r="BK10" s="454"/>
      <c r="BL10" s="458"/>
    </row>
    <row r="11" spans="1:64" s="461" customFormat="1" x14ac:dyDescent="0.25">
      <c r="A11" s="653" t="s">
        <v>8263</v>
      </c>
      <c r="B11" s="396"/>
      <c r="C11" s="396" t="s">
        <v>8257</v>
      </c>
      <c r="D11" s="501" t="s">
        <v>6695</v>
      </c>
      <c r="E11" s="455" t="s">
        <v>769</v>
      </c>
      <c r="F11" s="482">
        <f t="shared" si="0"/>
        <v>45224</v>
      </c>
      <c r="G11" s="484" t="str">
        <f t="shared" si="1"/>
        <v>A</v>
      </c>
      <c r="H11" s="519" t="str">
        <f t="shared" si="2"/>
        <v>MR.DER-0466_23</v>
      </c>
      <c r="I11" s="536" t="str">
        <f t="shared" si="3"/>
        <v>ASSINADO</v>
      </c>
      <c r="J11" s="537" t="str">
        <f t="shared" si="4"/>
        <v>ND</v>
      </c>
      <c r="K11" s="456" t="s">
        <v>3730</v>
      </c>
      <c r="L11" s="467">
        <v>44830</v>
      </c>
      <c r="M11" s="474" t="s">
        <v>3773</v>
      </c>
      <c r="N11" s="457"/>
      <c r="O11" s="457"/>
      <c r="P11" s="458" t="s">
        <v>3777</v>
      </c>
      <c r="Q11" s="456" t="s">
        <v>3765</v>
      </c>
      <c r="R11" s="475">
        <v>44890</v>
      </c>
      <c r="S11" s="476" t="s">
        <v>5772</v>
      </c>
      <c r="T11" s="457" t="s">
        <v>5537</v>
      </c>
      <c r="U11" s="467">
        <v>44908</v>
      </c>
      <c r="V11" s="460" t="s">
        <v>3777</v>
      </c>
      <c r="W11" s="456" t="s">
        <v>3748</v>
      </c>
      <c r="X11" s="467">
        <v>44916</v>
      </c>
      <c r="Y11" s="477" t="s">
        <v>6026</v>
      </c>
      <c r="Z11" s="454"/>
      <c r="AA11" s="454"/>
      <c r="AB11" s="458" t="s">
        <v>3777</v>
      </c>
      <c r="AC11" s="459" t="s">
        <v>3748</v>
      </c>
      <c r="AD11" s="475">
        <v>45224</v>
      </c>
      <c r="AE11" s="478" t="s">
        <v>6918</v>
      </c>
      <c r="AF11" s="454" t="s">
        <v>6913</v>
      </c>
      <c r="AG11" s="454" t="s">
        <v>6913</v>
      </c>
      <c r="AH11" s="458"/>
      <c r="AI11" s="459"/>
      <c r="AJ11" s="454"/>
      <c r="AK11" s="454"/>
      <c r="AL11" s="454"/>
      <c r="AM11" s="454"/>
      <c r="AN11" s="458"/>
      <c r="AO11" s="459"/>
      <c r="AP11" s="454"/>
      <c r="AQ11" s="454"/>
      <c r="AR11" s="454"/>
      <c r="AS11" s="454"/>
      <c r="AT11" s="458"/>
      <c r="AU11" s="459"/>
      <c r="AV11" s="454"/>
      <c r="AW11" s="454"/>
      <c r="AX11" s="454"/>
      <c r="AY11" s="454"/>
      <c r="AZ11" s="458"/>
      <c r="BA11" s="459" t="s">
        <v>6340</v>
      </c>
      <c r="BB11" s="454">
        <v>44972</v>
      </c>
      <c r="BC11" s="454" t="s">
        <v>6341</v>
      </c>
      <c r="BD11" s="454" t="s">
        <v>5539</v>
      </c>
      <c r="BE11" s="454">
        <v>45007</v>
      </c>
      <c r="BF11" s="458" t="s">
        <v>6620</v>
      </c>
      <c r="BG11" s="459"/>
      <c r="BH11" s="454"/>
      <c r="BI11" s="454"/>
      <c r="BJ11" s="454"/>
      <c r="BK11" s="454"/>
      <c r="BL11" s="458"/>
    </row>
    <row r="12" spans="1:64" s="461" customFormat="1" x14ac:dyDescent="0.25">
      <c r="A12" s="653" t="s">
        <v>8263</v>
      </c>
      <c r="B12" s="541"/>
      <c r="C12" s="541" t="s">
        <v>8257</v>
      </c>
      <c r="D12" s="501" t="s">
        <v>6695</v>
      </c>
      <c r="E12" s="455" t="s">
        <v>770</v>
      </c>
      <c r="F12" s="482">
        <f t="shared" si="0"/>
        <v>45224</v>
      </c>
      <c r="G12" s="484" t="str">
        <f t="shared" si="1"/>
        <v>A</v>
      </c>
      <c r="H12" s="519" t="str">
        <f t="shared" si="2"/>
        <v>MR.DER-0466_23</v>
      </c>
      <c r="I12" s="536" t="str">
        <f t="shared" si="3"/>
        <v>ASSINADO</v>
      </c>
      <c r="J12" s="537" t="str">
        <f t="shared" si="4"/>
        <v>ND</v>
      </c>
      <c r="K12" s="456" t="s">
        <v>3730</v>
      </c>
      <c r="L12" s="467">
        <v>44830</v>
      </c>
      <c r="M12" s="474" t="s">
        <v>3773</v>
      </c>
      <c r="N12" s="457"/>
      <c r="O12" s="457"/>
      <c r="P12" s="458" t="s">
        <v>3777</v>
      </c>
      <c r="Q12" s="456" t="s">
        <v>3765</v>
      </c>
      <c r="R12" s="475">
        <v>44890</v>
      </c>
      <c r="S12" s="476" t="s">
        <v>5772</v>
      </c>
      <c r="T12" s="457" t="s">
        <v>5537</v>
      </c>
      <c r="U12" s="467">
        <v>44908</v>
      </c>
      <c r="V12" s="460" t="s">
        <v>3777</v>
      </c>
      <c r="W12" s="456" t="s">
        <v>3748</v>
      </c>
      <c r="X12" s="467">
        <v>44916</v>
      </c>
      <c r="Y12" s="477" t="s">
        <v>6026</v>
      </c>
      <c r="Z12" s="454"/>
      <c r="AA12" s="454"/>
      <c r="AB12" s="458" t="s">
        <v>3777</v>
      </c>
      <c r="AC12" s="459" t="s">
        <v>3748</v>
      </c>
      <c r="AD12" s="475">
        <v>45224</v>
      </c>
      <c r="AE12" s="478" t="s">
        <v>6918</v>
      </c>
      <c r="AF12" s="454" t="s">
        <v>6913</v>
      </c>
      <c r="AG12" s="454" t="s">
        <v>6913</v>
      </c>
      <c r="AH12" s="458"/>
      <c r="AI12" s="459"/>
      <c r="AJ12" s="454"/>
      <c r="AK12" s="454"/>
      <c r="AL12" s="454"/>
      <c r="AM12" s="454"/>
      <c r="AN12" s="458"/>
      <c r="AO12" s="459"/>
      <c r="AP12" s="454"/>
      <c r="AQ12" s="454"/>
      <c r="AR12" s="454"/>
      <c r="AS12" s="454"/>
      <c r="AT12" s="458"/>
      <c r="AU12" s="459"/>
      <c r="AV12" s="454"/>
      <c r="AW12" s="454"/>
      <c r="AX12" s="454"/>
      <c r="AY12" s="454"/>
      <c r="AZ12" s="458"/>
      <c r="BA12" s="459" t="s">
        <v>6340</v>
      </c>
      <c r="BB12" s="454">
        <v>44972</v>
      </c>
      <c r="BC12" s="454" t="s">
        <v>6341</v>
      </c>
      <c r="BD12" s="454" t="s">
        <v>5539</v>
      </c>
      <c r="BE12" s="454">
        <v>45007</v>
      </c>
      <c r="BF12" s="458" t="s">
        <v>6620</v>
      </c>
      <c r="BG12" s="459"/>
      <c r="BH12" s="454"/>
      <c r="BI12" s="454"/>
      <c r="BJ12" s="454"/>
      <c r="BK12" s="454"/>
      <c r="BL12" s="458"/>
    </row>
    <row r="13" spans="1:64" s="461" customFormat="1" x14ac:dyDescent="0.25">
      <c r="A13" s="653" t="s">
        <v>8263</v>
      </c>
      <c r="B13" s="396"/>
      <c r="C13" s="396" t="s">
        <v>8257</v>
      </c>
      <c r="D13" s="501" t="s">
        <v>6695</v>
      </c>
      <c r="E13" s="455" t="s">
        <v>771</v>
      </c>
      <c r="F13" s="482">
        <f t="shared" si="0"/>
        <v>45224</v>
      </c>
      <c r="G13" s="484" t="str">
        <f t="shared" si="1"/>
        <v>A</v>
      </c>
      <c r="H13" s="519" t="str">
        <f t="shared" si="2"/>
        <v>MR.DER-0466_23</v>
      </c>
      <c r="I13" s="536" t="str">
        <f t="shared" si="3"/>
        <v>ASSINADO</v>
      </c>
      <c r="J13" s="537" t="str">
        <f t="shared" si="4"/>
        <v>ND</v>
      </c>
      <c r="K13" s="456" t="s">
        <v>3730</v>
      </c>
      <c r="L13" s="467">
        <v>44830</v>
      </c>
      <c r="M13" s="474" t="s">
        <v>3773</v>
      </c>
      <c r="N13" s="457"/>
      <c r="O13" s="457"/>
      <c r="P13" s="458" t="s">
        <v>3777</v>
      </c>
      <c r="Q13" s="456" t="s">
        <v>3765</v>
      </c>
      <c r="R13" s="475">
        <v>44890</v>
      </c>
      <c r="S13" s="476" t="s">
        <v>5772</v>
      </c>
      <c r="T13" s="457" t="s">
        <v>5537</v>
      </c>
      <c r="U13" s="467">
        <v>44908</v>
      </c>
      <c r="V13" s="460" t="s">
        <v>3777</v>
      </c>
      <c r="W13" s="456" t="s">
        <v>3748</v>
      </c>
      <c r="X13" s="467">
        <v>44916</v>
      </c>
      <c r="Y13" s="477" t="s">
        <v>6026</v>
      </c>
      <c r="Z13" s="454"/>
      <c r="AA13" s="454"/>
      <c r="AB13" s="458" t="s">
        <v>3777</v>
      </c>
      <c r="AC13" s="459" t="s">
        <v>3748</v>
      </c>
      <c r="AD13" s="475">
        <v>45224</v>
      </c>
      <c r="AE13" s="478" t="s">
        <v>6918</v>
      </c>
      <c r="AF13" s="454" t="s">
        <v>6913</v>
      </c>
      <c r="AG13" s="454" t="s">
        <v>6913</v>
      </c>
      <c r="AH13" s="458"/>
      <c r="AI13" s="459"/>
      <c r="AJ13" s="454"/>
      <c r="AK13" s="454"/>
      <c r="AL13" s="454"/>
      <c r="AM13" s="454"/>
      <c r="AN13" s="458"/>
      <c r="AO13" s="459"/>
      <c r="AP13" s="454"/>
      <c r="AQ13" s="454"/>
      <c r="AR13" s="454"/>
      <c r="AS13" s="454"/>
      <c r="AT13" s="458"/>
      <c r="AU13" s="459"/>
      <c r="AV13" s="454"/>
      <c r="AW13" s="454"/>
      <c r="AX13" s="454"/>
      <c r="AY13" s="454"/>
      <c r="AZ13" s="458"/>
      <c r="BA13" s="459" t="s">
        <v>6340</v>
      </c>
      <c r="BB13" s="454">
        <v>44972</v>
      </c>
      <c r="BC13" s="454" t="s">
        <v>6341</v>
      </c>
      <c r="BD13" s="454" t="s">
        <v>5539</v>
      </c>
      <c r="BE13" s="454">
        <v>45007</v>
      </c>
      <c r="BF13" s="458" t="s">
        <v>6620</v>
      </c>
      <c r="BG13" s="459"/>
      <c r="BH13" s="454"/>
      <c r="BI13" s="454"/>
      <c r="BJ13" s="454"/>
      <c r="BK13" s="454"/>
      <c r="BL13" s="458"/>
    </row>
    <row r="14" spans="1:64" s="461" customFormat="1" x14ac:dyDescent="0.25">
      <c r="A14" s="653" t="s">
        <v>8263</v>
      </c>
      <c r="B14" s="396"/>
      <c r="C14" s="396" t="s">
        <v>8257</v>
      </c>
      <c r="D14" s="501" t="s">
        <v>6695</v>
      </c>
      <c r="E14" s="455" t="s">
        <v>772</v>
      </c>
      <c r="F14" s="482">
        <f t="shared" si="0"/>
        <v>45224</v>
      </c>
      <c r="G14" s="484" t="str">
        <f t="shared" si="1"/>
        <v>A</v>
      </c>
      <c r="H14" s="519" t="str">
        <f t="shared" si="2"/>
        <v>MR.DER-0466_23</v>
      </c>
      <c r="I14" s="536" t="str">
        <f t="shared" si="3"/>
        <v>ASSINADO</v>
      </c>
      <c r="J14" s="537" t="str">
        <f t="shared" si="4"/>
        <v>ND</v>
      </c>
      <c r="K14" s="456" t="s">
        <v>3730</v>
      </c>
      <c r="L14" s="467">
        <v>44890</v>
      </c>
      <c r="M14" s="477" t="s">
        <v>5772</v>
      </c>
      <c r="N14" s="457" t="s">
        <v>5537</v>
      </c>
      <c r="O14" s="467">
        <v>44908</v>
      </c>
      <c r="P14" s="458" t="s">
        <v>3777</v>
      </c>
      <c r="Q14" s="456" t="s">
        <v>3748</v>
      </c>
      <c r="R14" s="467">
        <v>44916</v>
      </c>
      <c r="S14" s="477" t="s">
        <v>6026</v>
      </c>
      <c r="T14" s="454"/>
      <c r="U14" s="454"/>
      <c r="V14" s="460" t="s">
        <v>3777</v>
      </c>
      <c r="W14" s="456" t="s">
        <v>3748</v>
      </c>
      <c r="X14" s="475">
        <v>45224</v>
      </c>
      <c r="Y14" s="478" t="s">
        <v>6918</v>
      </c>
      <c r="Z14" s="454" t="s">
        <v>6913</v>
      </c>
      <c r="AA14" s="454" t="s">
        <v>6913</v>
      </c>
      <c r="AB14" s="458"/>
      <c r="AC14" s="459"/>
      <c r="AD14" s="454"/>
      <c r="AE14" s="454"/>
      <c r="AF14" s="454"/>
      <c r="AG14" s="454"/>
      <c r="AH14" s="458"/>
      <c r="AI14" s="459"/>
      <c r="AJ14" s="454"/>
      <c r="AK14" s="454"/>
      <c r="AL14" s="454"/>
      <c r="AM14" s="454"/>
      <c r="AN14" s="458"/>
      <c r="AO14" s="459"/>
      <c r="AP14" s="454"/>
      <c r="AQ14" s="454"/>
      <c r="AR14" s="454"/>
      <c r="AS14" s="454"/>
      <c r="AT14" s="458"/>
      <c r="AU14" s="459"/>
      <c r="AV14" s="454"/>
      <c r="AW14" s="454"/>
      <c r="AX14" s="454"/>
      <c r="AY14" s="454"/>
      <c r="AZ14" s="458"/>
      <c r="BA14" s="459"/>
      <c r="BB14" s="454"/>
      <c r="BC14" s="454"/>
      <c r="BD14" s="454"/>
      <c r="BE14" s="454"/>
      <c r="BF14" s="458"/>
      <c r="BG14" s="459"/>
      <c r="BH14" s="454"/>
      <c r="BI14" s="454"/>
      <c r="BJ14" s="454"/>
      <c r="BK14" s="454"/>
      <c r="BL14" s="458"/>
    </row>
    <row r="15" spans="1:64" s="425" customFormat="1" x14ac:dyDescent="0.25">
      <c r="A15" s="652"/>
      <c r="B15" s="522">
        <f>COUNTA(B16:B27)</f>
        <v>5</v>
      </c>
      <c r="C15" s="522">
        <f>COUNTA(C16:C27)</f>
        <v>6</v>
      </c>
      <c r="D15" s="545"/>
      <c r="E15" s="542"/>
      <c r="F15" s="542"/>
      <c r="G15" s="452"/>
      <c r="H15" s="543"/>
      <c r="I15" s="544"/>
      <c r="J15" s="525"/>
      <c r="K15" s="526"/>
      <c r="L15" s="527"/>
      <c r="M15" s="528"/>
      <c r="N15" s="528"/>
      <c r="O15" s="528"/>
      <c r="P15" s="529"/>
      <c r="Q15" s="530"/>
      <c r="R15" s="531"/>
      <c r="S15" s="532"/>
      <c r="T15" s="532"/>
      <c r="U15" s="533"/>
      <c r="V15" s="534"/>
      <c r="W15" s="530"/>
      <c r="X15" s="531"/>
      <c r="Y15" s="532"/>
      <c r="Z15" s="532"/>
      <c r="AA15" s="533"/>
      <c r="AB15" s="534"/>
      <c r="AC15" s="530"/>
      <c r="AD15" s="535"/>
      <c r="AE15" s="532"/>
      <c r="AF15" s="532"/>
      <c r="AG15" s="533"/>
      <c r="AH15" s="534"/>
      <c r="AI15" s="530"/>
      <c r="AJ15" s="535"/>
      <c r="AK15" s="532"/>
      <c r="AL15" s="532"/>
      <c r="AM15" s="533"/>
      <c r="AN15" s="534"/>
      <c r="AO15" s="530"/>
      <c r="AP15" s="535"/>
      <c r="AQ15" s="532"/>
      <c r="AR15" s="532"/>
      <c r="AS15" s="533"/>
      <c r="AT15" s="534"/>
      <c r="AU15" s="530"/>
      <c r="AV15" s="535"/>
      <c r="AW15" s="532"/>
      <c r="AX15" s="532"/>
      <c r="AY15" s="533"/>
      <c r="AZ15" s="534"/>
      <c r="BA15" s="530"/>
      <c r="BB15" s="535"/>
      <c r="BC15" s="532"/>
      <c r="BD15" s="532"/>
      <c r="BE15" s="533"/>
      <c r="BF15" s="534"/>
      <c r="BG15" s="530"/>
      <c r="BH15" s="535"/>
      <c r="BI15" s="532"/>
      <c r="BJ15" s="532"/>
      <c r="BK15" s="533"/>
      <c r="BL15" s="534"/>
    </row>
    <row r="16" spans="1:64" s="461" customFormat="1" ht="27" x14ac:dyDescent="0.25">
      <c r="A16" s="653" t="s">
        <v>8263</v>
      </c>
      <c r="B16" s="396"/>
      <c r="C16" s="396" t="s">
        <v>8257</v>
      </c>
      <c r="D16" s="501" t="s">
        <v>6051</v>
      </c>
      <c r="E16" s="455" t="s">
        <v>3695</v>
      </c>
      <c r="F16" s="482">
        <f t="shared" ref="F16:F24" si="5">IF(L16&lt;&gt;0,MAX(L16,R16,X16,AD16,AJ16,AV16,BB16,BH16),"NE")</f>
        <v>45224</v>
      </c>
      <c r="G16" s="484" t="str">
        <f t="shared" ref="G16:G25" si="6">IF($F16="","",INDEX($K16:$FI16,1,MATCH($F16,$K16:$FI16,)-1))</f>
        <v>B</v>
      </c>
      <c r="H16" s="519" t="str">
        <f t="shared" ref="H16:H25" si="7">IF($F16="","",INDEX($K16:$FL16,1,MATCH($F16,$K16:$FL16,)+1))</f>
        <v>MR.DER-0466_23</v>
      </c>
      <c r="I16" s="536" t="str">
        <f t="shared" ref="I16:I25" si="8">IF(F16="NE",F16,IF(INDEX(K16:CP16,,MATCH(F16,K16:CP16,0)+3)&lt;&gt;0,INDEX(K16:CP16,,MATCH(F16,K16:CP16,0)+3),"ND"))</f>
        <v>ASSINADO</v>
      </c>
      <c r="J16" s="537" t="str">
        <f t="shared" ref="J16:J25" si="9">IF(G16="NE",G16,IF(INDEX(K16:CQ16,,MATCH(G16,K16:CQ16,0)+3)&lt;&gt;0,INDEX(K16:CQ16,,MATCH(G16,K16:CQ16,0)+3),"ND"))</f>
        <v>ND</v>
      </c>
      <c r="K16" s="456" t="s">
        <v>3730</v>
      </c>
      <c r="L16" s="462">
        <v>44797</v>
      </c>
      <c r="M16" s="463" t="s">
        <v>3732</v>
      </c>
      <c r="N16" s="473" t="s">
        <v>5536</v>
      </c>
      <c r="O16" s="499">
        <v>44813</v>
      </c>
      <c r="P16" s="498" t="s">
        <v>3779</v>
      </c>
      <c r="Q16" s="456" t="s">
        <v>3765</v>
      </c>
      <c r="R16" s="475">
        <v>44853</v>
      </c>
      <c r="S16" s="476" t="s">
        <v>5569</v>
      </c>
      <c r="T16" s="454" t="s">
        <v>5536</v>
      </c>
      <c r="U16" s="475">
        <v>44881</v>
      </c>
      <c r="V16" s="476" t="s">
        <v>5645</v>
      </c>
      <c r="W16" s="456" t="s">
        <v>5701</v>
      </c>
      <c r="X16" s="475">
        <v>44888</v>
      </c>
      <c r="Y16" s="500" t="s">
        <v>5702</v>
      </c>
      <c r="Z16" s="454" t="s">
        <v>5539</v>
      </c>
      <c r="AA16" s="475">
        <v>44897</v>
      </c>
      <c r="AB16" s="476" t="s">
        <v>5846</v>
      </c>
      <c r="AC16" s="459" t="s">
        <v>3748</v>
      </c>
      <c r="AD16" s="475">
        <v>44910</v>
      </c>
      <c r="AE16" s="500" t="s">
        <v>5936</v>
      </c>
      <c r="AF16" s="454"/>
      <c r="AG16" s="454"/>
      <c r="AH16" s="478" t="s">
        <v>6103</v>
      </c>
      <c r="AI16" s="459" t="s">
        <v>5626</v>
      </c>
      <c r="AJ16" s="475">
        <v>44916</v>
      </c>
      <c r="AK16" s="500" t="s">
        <v>6053</v>
      </c>
      <c r="AL16" s="457" t="s">
        <v>5536</v>
      </c>
      <c r="AM16" s="467">
        <v>44935</v>
      </c>
      <c r="AN16" s="478" t="s">
        <v>6121</v>
      </c>
      <c r="AO16" s="459" t="s">
        <v>6229</v>
      </c>
      <c r="AP16" s="475">
        <v>44949</v>
      </c>
      <c r="AQ16" s="478" t="s">
        <v>6230</v>
      </c>
      <c r="AR16" s="454"/>
      <c r="AS16" s="454"/>
      <c r="AT16" s="478" t="s">
        <v>6285</v>
      </c>
      <c r="AU16" s="459" t="s">
        <v>6340</v>
      </c>
      <c r="AV16" s="475">
        <v>44972</v>
      </c>
      <c r="AW16" s="478" t="s">
        <v>6341</v>
      </c>
      <c r="AX16" s="454" t="s">
        <v>5539</v>
      </c>
      <c r="AY16" s="475">
        <v>45007</v>
      </c>
      <c r="AZ16" s="478" t="s">
        <v>6620</v>
      </c>
      <c r="BA16" s="459" t="s">
        <v>5811</v>
      </c>
      <c r="BB16" s="475">
        <v>45133</v>
      </c>
      <c r="BC16" s="478" t="s">
        <v>6772</v>
      </c>
      <c r="BD16" s="454"/>
      <c r="BE16" s="454"/>
      <c r="BF16" s="478" t="s">
        <v>6804</v>
      </c>
      <c r="BG16" s="459" t="s">
        <v>5811</v>
      </c>
      <c r="BH16" s="475">
        <v>45224</v>
      </c>
      <c r="BI16" s="478" t="s">
        <v>6918</v>
      </c>
      <c r="BJ16" s="454" t="s">
        <v>6913</v>
      </c>
      <c r="BK16" s="454" t="s">
        <v>6913</v>
      </c>
      <c r="BL16" s="478"/>
    </row>
    <row r="17" spans="1:64" s="461" customFormat="1" ht="27" x14ac:dyDescent="0.25">
      <c r="A17" s="653" t="s">
        <v>8263</v>
      </c>
      <c r="B17" s="396"/>
      <c r="C17" s="396" t="s">
        <v>8257</v>
      </c>
      <c r="D17" s="501" t="s">
        <v>6051</v>
      </c>
      <c r="E17" s="455" t="s">
        <v>3696</v>
      </c>
      <c r="F17" s="482">
        <f t="shared" si="5"/>
        <v>45224</v>
      </c>
      <c r="G17" s="484" t="str">
        <f t="shared" si="6"/>
        <v>B</v>
      </c>
      <c r="H17" s="519" t="str">
        <f t="shared" si="7"/>
        <v>MR.DER-0466_23</v>
      </c>
      <c r="I17" s="536" t="str">
        <f t="shared" si="8"/>
        <v>ASSINADO</v>
      </c>
      <c r="J17" s="537" t="str">
        <f t="shared" si="9"/>
        <v>ND</v>
      </c>
      <c r="K17" s="456" t="s">
        <v>3730</v>
      </c>
      <c r="L17" s="462">
        <v>44797</v>
      </c>
      <c r="M17" s="463" t="s">
        <v>3732</v>
      </c>
      <c r="N17" s="473" t="s">
        <v>5536</v>
      </c>
      <c r="O17" s="499">
        <v>44813</v>
      </c>
      <c r="P17" s="498" t="s">
        <v>3779</v>
      </c>
      <c r="Q17" s="456" t="s">
        <v>3765</v>
      </c>
      <c r="R17" s="475">
        <v>44853</v>
      </c>
      <c r="S17" s="476" t="s">
        <v>5569</v>
      </c>
      <c r="T17" s="454" t="s">
        <v>5536</v>
      </c>
      <c r="U17" s="475">
        <v>44881</v>
      </c>
      <c r="V17" s="476" t="s">
        <v>5645</v>
      </c>
      <c r="W17" s="456" t="s">
        <v>5701</v>
      </c>
      <c r="X17" s="475">
        <v>44888</v>
      </c>
      <c r="Y17" s="500" t="s">
        <v>5702</v>
      </c>
      <c r="Z17" s="454" t="s">
        <v>5539</v>
      </c>
      <c r="AA17" s="475">
        <v>44897</v>
      </c>
      <c r="AB17" s="476" t="s">
        <v>5846</v>
      </c>
      <c r="AC17" s="459" t="s">
        <v>3748</v>
      </c>
      <c r="AD17" s="475">
        <v>44910</v>
      </c>
      <c r="AE17" s="500" t="s">
        <v>5936</v>
      </c>
      <c r="AF17" s="454"/>
      <c r="AG17" s="454"/>
      <c r="AH17" s="478" t="s">
        <v>6103</v>
      </c>
      <c r="AI17" s="459" t="s">
        <v>5626</v>
      </c>
      <c r="AJ17" s="475">
        <v>44916</v>
      </c>
      <c r="AK17" s="500" t="s">
        <v>6053</v>
      </c>
      <c r="AL17" s="457" t="s">
        <v>5536</v>
      </c>
      <c r="AM17" s="467">
        <v>44935</v>
      </c>
      <c r="AN17" s="478" t="s">
        <v>6121</v>
      </c>
      <c r="AO17" s="459" t="s">
        <v>6229</v>
      </c>
      <c r="AP17" s="475">
        <v>44949</v>
      </c>
      <c r="AQ17" s="478" t="s">
        <v>6230</v>
      </c>
      <c r="AR17" s="454"/>
      <c r="AS17" s="454"/>
      <c r="AT17" s="478" t="s">
        <v>6285</v>
      </c>
      <c r="AU17" s="459" t="s">
        <v>6340</v>
      </c>
      <c r="AV17" s="475">
        <v>44972</v>
      </c>
      <c r="AW17" s="478" t="s">
        <v>6341</v>
      </c>
      <c r="AX17" s="454" t="s">
        <v>5539</v>
      </c>
      <c r="AY17" s="475">
        <v>45007</v>
      </c>
      <c r="AZ17" s="478" t="s">
        <v>6620</v>
      </c>
      <c r="BA17" s="459" t="s">
        <v>5811</v>
      </c>
      <c r="BB17" s="475">
        <v>45133</v>
      </c>
      <c r="BC17" s="478" t="s">
        <v>6772</v>
      </c>
      <c r="BD17" s="454"/>
      <c r="BE17" s="454"/>
      <c r="BF17" s="478" t="s">
        <v>6804</v>
      </c>
      <c r="BG17" s="459" t="s">
        <v>5811</v>
      </c>
      <c r="BH17" s="475">
        <v>45224</v>
      </c>
      <c r="BI17" s="478" t="s">
        <v>6918</v>
      </c>
      <c r="BJ17" s="454" t="s">
        <v>6913</v>
      </c>
      <c r="BK17" s="454" t="s">
        <v>6913</v>
      </c>
      <c r="BL17" s="478"/>
    </row>
    <row r="18" spans="1:64" s="461" customFormat="1" ht="27" x14ac:dyDescent="0.25">
      <c r="A18" s="653" t="s">
        <v>8263</v>
      </c>
      <c r="B18" s="396"/>
      <c r="C18" s="396" t="s">
        <v>8257</v>
      </c>
      <c r="D18" s="501" t="s">
        <v>6051</v>
      </c>
      <c r="E18" s="455" t="s">
        <v>3697</v>
      </c>
      <c r="F18" s="482">
        <f t="shared" si="5"/>
        <v>45224</v>
      </c>
      <c r="G18" s="484" t="str">
        <f t="shared" si="6"/>
        <v>B</v>
      </c>
      <c r="H18" s="519" t="str">
        <f t="shared" si="7"/>
        <v>MR.DER-0466_23</v>
      </c>
      <c r="I18" s="536" t="str">
        <f t="shared" si="8"/>
        <v>ASSINADO</v>
      </c>
      <c r="J18" s="537" t="str">
        <f t="shared" si="9"/>
        <v>ND</v>
      </c>
      <c r="K18" s="456" t="s">
        <v>3730</v>
      </c>
      <c r="L18" s="462">
        <v>44797</v>
      </c>
      <c r="M18" s="463" t="s">
        <v>3732</v>
      </c>
      <c r="N18" s="473" t="s">
        <v>5536</v>
      </c>
      <c r="O18" s="499">
        <v>44813</v>
      </c>
      <c r="P18" s="498" t="s">
        <v>3779</v>
      </c>
      <c r="Q18" s="456" t="s">
        <v>3765</v>
      </c>
      <c r="R18" s="475">
        <v>44853</v>
      </c>
      <c r="S18" s="476" t="s">
        <v>5569</v>
      </c>
      <c r="T18" s="454" t="s">
        <v>5536</v>
      </c>
      <c r="U18" s="475">
        <v>44881</v>
      </c>
      <c r="V18" s="476" t="s">
        <v>5645</v>
      </c>
      <c r="W18" s="456" t="s">
        <v>5701</v>
      </c>
      <c r="X18" s="475">
        <v>44888</v>
      </c>
      <c r="Y18" s="500" t="s">
        <v>5702</v>
      </c>
      <c r="Z18" s="454" t="s">
        <v>5539</v>
      </c>
      <c r="AA18" s="475">
        <v>44897</v>
      </c>
      <c r="AB18" s="476" t="s">
        <v>5846</v>
      </c>
      <c r="AC18" s="459" t="s">
        <v>3748</v>
      </c>
      <c r="AD18" s="475">
        <v>44910</v>
      </c>
      <c r="AE18" s="500" t="s">
        <v>5936</v>
      </c>
      <c r="AF18" s="454"/>
      <c r="AG18" s="454"/>
      <c r="AH18" s="478" t="s">
        <v>6103</v>
      </c>
      <c r="AI18" s="459" t="s">
        <v>5626</v>
      </c>
      <c r="AJ18" s="475">
        <v>44916</v>
      </c>
      <c r="AK18" s="500" t="s">
        <v>6053</v>
      </c>
      <c r="AL18" s="457" t="s">
        <v>5536</v>
      </c>
      <c r="AM18" s="467">
        <v>44935</v>
      </c>
      <c r="AN18" s="478" t="s">
        <v>6121</v>
      </c>
      <c r="AO18" s="459" t="s">
        <v>6229</v>
      </c>
      <c r="AP18" s="475">
        <v>44949</v>
      </c>
      <c r="AQ18" s="478" t="s">
        <v>6230</v>
      </c>
      <c r="AR18" s="454"/>
      <c r="AS18" s="454"/>
      <c r="AT18" s="478" t="s">
        <v>6285</v>
      </c>
      <c r="AU18" s="459" t="s">
        <v>6340</v>
      </c>
      <c r="AV18" s="475">
        <v>44972</v>
      </c>
      <c r="AW18" s="478" t="s">
        <v>6341</v>
      </c>
      <c r="AX18" s="454" t="s">
        <v>5539</v>
      </c>
      <c r="AY18" s="475">
        <v>45007</v>
      </c>
      <c r="AZ18" s="478" t="s">
        <v>6620</v>
      </c>
      <c r="BA18" s="459" t="s">
        <v>5811</v>
      </c>
      <c r="BB18" s="475">
        <v>45133</v>
      </c>
      <c r="BC18" s="478" t="s">
        <v>6772</v>
      </c>
      <c r="BD18" s="454"/>
      <c r="BE18" s="454"/>
      <c r="BF18" s="478" t="s">
        <v>6804</v>
      </c>
      <c r="BG18" s="459" t="s">
        <v>5811</v>
      </c>
      <c r="BH18" s="475">
        <v>45224</v>
      </c>
      <c r="BI18" s="478" t="s">
        <v>6918</v>
      </c>
      <c r="BJ18" s="454" t="s">
        <v>6913</v>
      </c>
      <c r="BK18" s="454" t="s">
        <v>6913</v>
      </c>
      <c r="BL18" s="478"/>
    </row>
    <row r="19" spans="1:64" s="461" customFormat="1" ht="27" x14ac:dyDescent="0.25">
      <c r="A19" s="653" t="s">
        <v>8263</v>
      </c>
      <c r="B19" s="396"/>
      <c r="C19" s="396" t="s">
        <v>8257</v>
      </c>
      <c r="D19" s="501" t="s">
        <v>6051</v>
      </c>
      <c r="E19" s="455" t="s">
        <v>3698</v>
      </c>
      <c r="F19" s="482">
        <f t="shared" si="5"/>
        <v>45224</v>
      </c>
      <c r="G19" s="484" t="str">
        <f t="shared" si="6"/>
        <v>B</v>
      </c>
      <c r="H19" s="519" t="str">
        <f t="shared" si="7"/>
        <v>MR.DER-0466_23</v>
      </c>
      <c r="I19" s="536" t="str">
        <f t="shared" si="8"/>
        <v>ASSINADO</v>
      </c>
      <c r="J19" s="537" t="str">
        <f t="shared" si="9"/>
        <v>ND</v>
      </c>
      <c r="K19" s="456" t="s">
        <v>3730</v>
      </c>
      <c r="L19" s="462">
        <v>44797</v>
      </c>
      <c r="M19" s="463" t="s">
        <v>3732</v>
      </c>
      <c r="N19" s="473" t="s">
        <v>5536</v>
      </c>
      <c r="O19" s="499">
        <v>44813</v>
      </c>
      <c r="P19" s="498" t="s">
        <v>3779</v>
      </c>
      <c r="Q19" s="456" t="s">
        <v>3765</v>
      </c>
      <c r="R19" s="475">
        <v>44853</v>
      </c>
      <c r="S19" s="476" t="s">
        <v>5569</v>
      </c>
      <c r="T19" s="454" t="s">
        <v>5536</v>
      </c>
      <c r="U19" s="475">
        <v>44881</v>
      </c>
      <c r="V19" s="476" t="s">
        <v>5645</v>
      </c>
      <c r="W19" s="456" t="s">
        <v>5701</v>
      </c>
      <c r="X19" s="475">
        <v>44888</v>
      </c>
      <c r="Y19" s="500" t="s">
        <v>5702</v>
      </c>
      <c r="Z19" s="454" t="s">
        <v>5539</v>
      </c>
      <c r="AA19" s="475">
        <v>44897</v>
      </c>
      <c r="AB19" s="476" t="s">
        <v>5846</v>
      </c>
      <c r="AC19" s="459" t="s">
        <v>3748</v>
      </c>
      <c r="AD19" s="475">
        <v>44910</v>
      </c>
      <c r="AE19" s="500" t="s">
        <v>5936</v>
      </c>
      <c r="AF19" s="454"/>
      <c r="AG19" s="454"/>
      <c r="AH19" s="478" t="s">
        <v>6103</v>
      </c>
      <c r="AI19" s="459" t="s">
        <v>5626</v>
      </c>
      <c r="AJ19" s="475">
        <v>44916</v>
      </c>
      <c r="AK19" s="500" t="s">
        <v>6053</v>
      </c>
      <c r="AL19" s="457" t="s">
        <v>5536</v>
      </c>
      <c r="AM19" s="467">
        <v>44935</v>
      </c>
      <c r="AN19" s="478" t="s">
        <v>6121</v>
      </c>
      <c r="AO19" s="459" t="s">
        <v>6229</v>
      </c>
      <c r="AP19" s="475">
        <v>44949</v>
      </c>
      <c r="AQ19" s="478" t="s">
        <v>6230</v>
      </c>
      <c r="AR19" s="454"/>
      <c r="AS19" s="454"/>
      <c r="AT19" s="478" t="s">
        <v>6285</v>
      </c>
      <c r="AU19" s="459" t="s">
        <v>6340</v>
      </c>
      <c r="AV19" s="475">
        <v>44972</v>
      </c>
      <c r="AW19" s="478" t="s">
        <v>6341</v>
      </c>
      <c r="AX19" s="454" t="s">
        <v>5539</v>
      </c>
      <c r="AY19" s="475">
        <v>45007</v>
      </c>
      <c r="AZ19" s="478" t="s">
        <v>6620</v>
      </c>
      <c r="BA19" s="459" t="s">
        <v>5811</v>
      </c>
      <c r="BB19" s="475">
        <v>45133</v>
      </c>
      <c r="BC19" s="478" t="s">
        <v>6772</v>
      </c>
      <c r="BD19" s="454"/>
      <c r="BE19" s="454"/>
      <c r="BF19" s="478" t="s">
        <v>6804</v>
      </c>
      <c r="BG19" s="459" t="s">
        <v>5811</v>
      </c>
      <c r="BH19" s="475">
        <v>45224</v>
      </c>
      <c r="BI19" s="478" t="s">
        <v>6918</v>
      </c>
      <c r="BJ19" s="454" t="s">
        <v>6913</v>
      </c>
      <c r="BK19" s="454" t="s">
        <v>6913</v>
      </c>
      <c r="BL19" s="478"/>
    </row>
    <row r="20" spans="1:64" s="461" customFormat="1" ht="27" x14ac:dyDescent="0.25">
      <c r="A20" s="653" t="s">
        <v>8263</v>
      </c>
      <c r="B20" s="396"/>
      <c r="C20" s="396" t="s">
        <v>8257</v>
      </c>
      <c r="D20" s="501" t="s">
        <v>6051</v>
      </c>
      <c r="E20" s="455" t="s">
        <v>3699</v>
      </c>
      <c r="F20" s="482">
        <f t="shared" si="5"/>
        <v>45224</v>
      </c>
      <c r="G20" s="484" t="str">
        <f t="shared" si="6"/>
        <v>B</v>
      </c>
      <c r="H20" s="519" t="str">
        <f t="shared" si="7"/>
        <v>MR.DER-0466_23</v>
      </c>
      <c r="I20" s="536" t="str">
        <f t="shared" si="8"/>
        <v>ASSINADO</v>
      </c>
      <c r="J20" s="537" t="str">
        <f t="shared" si="9"/>
        <v>ND</v>
      </c>
      <c r="K20" s="456" t="s">
        <v>3730</v>
      </c>
      <c r="L20" s="462">
        <v>44797</v>
      </c>
      <c r="M20" s="463" t="s">
        <v>3732</v>
      </c>
      <c r="N20" s="473" t="s">
        <v>5536</v>
      </c>
      <c r="O20" s="499">
        <v>44813</v>
      </c>
      <c r="P20" s="498" t="s">
        <v>3779</v>
      </c>
      <c r="Q20" s="456" t="s">
        <v>3765</v>
      </c>
      <c r="R20" s="475">
        <v>44853</v>
      </c>
      <c r="S20" s="476" t="s">
        <v>5569</v>
      </c>
      <c r="T20" s="454" t="s">
        <v>5536</v>
      </c>
      <c r="U20" s="475">
        <v>44881</v>
      </c>
      <c r="V20" s="476" t="s">
        <v>5645</v>
      </c>
      <c r="W20" s="456" t="s">
        <v>5701</v>
      </c>
      <c r="X20" s="475">
        <v>44888</v>
      </c>
      <c r="Y20" s="500" t="s">
        <v>5702</v>
      </c>
      <c r="Z20" s="454" t="s">
        <v>5539</v>
      </c>
      <c r="AA20" s="475">
        <v>44897</v>
      </c>
      <c r="AB20" s="476" t="s">
        <v>5846</v>
      </c>
      <c r="AC20" s="459" t="s">
        <v>3748</v>
      </c>
      <c r="AD20" s="475">
        <v>44910</v>
      </c>
      <c r="AE20" s="500" t="s">
        <v>5936</v>
      </c>
      <c r="AF20" s="454"/>
      <c r="AG20" s="454"/>
      <c r="AH20" s="478" t="s">
        <v>6103</v>
      </c>
      <c r="AI20" s="459" t="s">
        <v>5626</v>
      </c>
      <c r="AJ20" s="475">
        <v>44916</v>
      </c>
      <c r="AK20" s="500" t="s">
        <v>6053</v>
      </c>
      <c r="AL20" s="457" t="s">
        <v>5536</v>
      </c>
      <c r="AM20" s="467">
        <v>44935</v>
      </c>
      <c r="AN20" s="478" t="s">
        <v>6121</v>
      </c>
      <c r="AO20" s="459" t="s">
        <v>6229</v>
      </c>
      <c r="AP20" s="475">
        <v>44949</v>
      </c>
      <c r="AQ20" s="478" t="s">
        <v>6230</v>
      </c>
      <c r="AR20" s="454"/>
      <c r="AS20" s="454"/>
      <c r="AT20" s="478" t="s">
        <v>6285</v>
      </c>
      <c r="AU20" s="459" t="s">
        <v>6340</v>
      </c>
      <c r="AV20" s="475">
        <v>44972</v>
      </c>
      <c r="AW20" s="478" t="s">
        <v>6341</v>
      </c>
      <c r="AX20" s="454" t="s">
        <v>5539</v>
      </c>
      <c r="AY20" s="475">
        <v>45007</v>
      </c>
      <c r="AZ20" s="478" t="s">
        <v>6620</v>
      </c>
      <c r="BA20" s="459" t="s">
        <v>5811</v>
      </c>
      <c r="BB20" s="475">
        <v>45133</v>
      </c>
      <c r="BC20" s="478" t="s">
        <v>6772</v>
      </c>
      <c r="BD20" s="454"/>
      <c r="BE20" s="454"/>
      <c r="BF20" s="478" t="s">
        <v>6804</v>
      </c>
      <c r="BG20" s="459" t="s">
        <v>5811</v>
      </c>
      <c r="BH20" s="475">
        <v>45224</v>
      </c>
      <c r="BI20" s="478" t="s">
        <v>6918</v>
      </c>
      <c r="BJ20" s="454" t="s">
        <v>6913</v>
      </c>
      <c r="BK20" s="454" t="s">
        <v>6913</v>
      </c>
      <c r="BL20" s="478"/>
    </row>
    <row r="21" spans="1:64" s="461" customFormat="1" ht="27" x14ac:dyDescent="0.25">
      <c r="A21" s="653" t="s">
        <v>8263</v>
      </c>
      <c r="B21" s="396"/>
      <c r="C21" s="396" t="s">
        <v>8257</v>
      </c>
      <c r="D21" s="501" t="s">
        <v>6051</v>
      </c>
      <c r="E21" s="455" t="s">
        <v>3700</v>
      </c>
      <c r="F21" s="482">
        <f t="shared" si="5"/>
        <v>45224</v>
      </c>
      <c r="G21" s="484" t="str">
        <f t="shared" si="6"/>
        <v>B</v>
      </c>
      <c r="H21" s="519" t="str">
        <f t="shared" si="7"/>
        <v>MR.DER-0466_23</v>
      </c>
      <c r="I21" s="536" t="str">
        <f t="shared" si="8"/>
        <v>ASSINADO</v>
      </c>
      <c r="J21" s="537" t="str">
        <f t="shared" si="9"/>
        <v>ND</v>
      </c>
      <c r="K21" s="456" t="s">
        <v>3730</v>
      </c>
      <c r="L21" s="462">
        <v>44797</v>
      </c>
      <c r="M21" s="463" t="s">
        <v>3732</v>
      </c>
      <c r="N21" s="473" t="s">
        <v>5536</v>
      </c>
      <c r="O21" s="499">
        <v>44813</v>
      </c>
      <c r="P21" s="498" t="s">
        <v>3779</v>
      </c>
      <c r="Q21" s="456" t="s">
        <v>3765</v>
      </c>
      <c r="R21" s="475">
        <v>44853</v>
      </c>
      <c r="S21" s="476" t="s">
        <v>5569</v>
      </c>
      <c r="T21" s="454" t="s">
        <v>5536</v>
      </c>
      <c r="U21" s="475">
        <v>44881</v>
      </c>
      <c r="V21" s="476" t="s">
        <v>5645</v>
      </c>
      <c r="W21" s="456" t="s">
        <v>5701</v>
      </c>
      <c r="X21" s="475">
        <v>44888</v>
      </c>
      <c r="Y21" s="500" t="s">
        <v>5702</v>
      </c>
      <c r="Z21" s="454" t="s">
        <v>5539</v>
      </c>
      <c r="AA21" s="475">
        <v>44897</v>
      </c>
      <c r="AB21" s="476" t="s">
        <v>5846</v>
      </c>
      <c r="AC21" s="459" t="s">
        <v>3748</v>
      </c>
      <c r="AD21" s="475">
        <v>44910</v>
      </c>
      <c r="AE21" s="500" t="s">
        <v>5936</v>
      </c>
      <c r="AF21" s="454"/>
      <c r="AG21" s="454"/>
      <c r="AH21" s="478" t="s">
        <v>6103</v>
      </c>
      <c r="AI21" s="459" t="s">
        <v>5626</v>
      </c>
      <c r="AJ21" s="475">
        <v>44916</v>
      </c>
      <c r="AK21" s="500" t="s">
        <v>6053</v>
      </c>
      <c r="AL21" s="457" t="s">
        <v>5536</v>
      </c>
      <c r="AM21" s="467">
        <v>44935</v>
      </c>
      <c r="AN21" s="478" t="s">
        <v>6121</v>
      </c>
      <c r="AO21" s="459" t="s">
        <v>6229</v>
      </c>
      <c r="AP21" s="475">
        <v>44949</v>
      </c>
      <c r="AQ21" s="478" t="s">
        <v>6230</v>
      </c>
      <c r="AR21" s="454"/>
      <c r="AS21" s="454"/>
      <c r="AT21" s="478" t="s">
        <v>6285</v>
      </c>
      <c r="AU21" s="459" t="s">
        <v>6340</v>
      </c>
      <c r="AV21" s="475">
        <v>44972</v>
      </c>
      <c r="AW21" s="478" t="s">
        <v>6341</v>
      </c>
      <c r="AX21" s="454" t="s">
        <v>5539</v>
      </c>
      <c r="AY21" s="475">
        <v>45007</v>
      </c>
      <c r="AZ21" s="478" t="s">
        <v>6620</v>
      </c>
      <c r="BA21" s="459" t="s">
        <v>5811</v>
      </c>
      <c r="BB21" s="475">
        <v>45133</v>
      </c>
      <c r="BC21" s="478" t="s">
        <v>6772</v>
      </c>
      <c r="BD21" s="454"/>
      <c r="BE21" s="454"/>
      <c r="BF21" s="478" t="s">
        <v>6804</v>
      </c>
      <c r="BG21" s="459" t="s">
        <v>5811</v>
      </c>
      <c r="BH21" s="475">
        <v>45224</v>
      </c>
      <c r="BI21" s="478" t="s">
        <v>6918</v>
      </c>
      <c r="BJ21" s="454" t="s">
        <v>6913</v>
      </c>
      <c r="BK21" s="454" t="s">
        <v>6913</v>
      </c>
      <c r="BL21" s="478"/>
    </row>
    <row r="22" spans="1:64" s="461" customFormat="1" ht="27" x14ac:dyDescent="0.25">
      <c r="A22" s="653" t="s">
        <v>8263</v>
      </c>
      <c r="B22" s="396" t="s">
        <v>8257</v>
      </c>
      <c r="C22" s="396"/>
      <c r="D22" s="501" t="s">
        <v>6078</v>
      </c>
      <c r="E22" s="455" t="s">
        <v>776</v>
      </c>
      <c r="F22" s="482">
        <f t="shared" si="5"/>
        <v>45224</v>
      </c>
      <c r="G22" s="484" t="str">
        <f t="shared" si="6"/>
        <v>B</v>
      </c>
      <c r="H22" s="519" t="str">
        <f t="shared" si="7"/>
        <v>MR.DER-0466_23</v>
      </c>
      <c r="I22" s="536" t="str">
        <f t="shared" si="8"/>
        <v>ASSINADO</v>
      </c>
      <c r="J22" s="537" t="str">
        <f t="shared" si="9"/>
        <v>ND</v>
      </c>
      <c r="K22" s="456" t="s">
        <v>3730</v>
      </c>
      <c r="L22" s="462">
        <v>44797</v>
      </c>
      <c r="M22" s="463" t="s">
        <v>3732</v>
      </c>
      <c r="N22" s="473" t="s">
        <v>5537</v>
      </c>
      <c r="O22" s="499">
        <v>44813</v>
      </c>
      <c r="P22" s="498" t="s">
        <v>3780</v>
      </c>
      <c r="Q22" s="456" t="s">
        <v>3748</v>
      </c>
      <c r="R22" s="475">
        <v>44827</v>
      </c>
      <c r="S22" s="476" t="s">
        <v>3766</v>
      </c>
      <c r="T22" s="454" t="s">
        <v>6214</v>
      </c>
      <c r="U22" s="475">
        <v>44896</v>
      </c>
      <c r="V22" s="476" t="s">
        <v>3778</v>
      </c>
      <c r="W22" s="456" t="s">
        <v>5626</v>
      </c>
      <c r="X22" s="475">
        <v>44950</v>
      </c>
      <c r="Y22" s="478" t="s">
        <v>6238</v>
      </c>
      <c r="Z22" s="454" t="s">
        <v>5539</v>
      </c>
      <c r="AA22" s="475">
        <v>44953</v>
      </c>
      <c r="AB22" s="502" t="s">
        <v>8587</v>
      </c>
      <c r="AC22" s="459" t="s">
        <v>5811</v>
      </c>
      <c r="AD22" s="475">
        <v>44958</v>
      </c>
      <c r="AE22" s="503" t="s">
        <v>6306</v>
      </c>
      <c r="AF22" s="454"/>
      <c r="AG22" s="454"/>
      <c r="AH22" s="478" t="s">
        <v>6621</v>
      </c>
      <c r="AI22" s="459" t="s">
        <v>5811</v>
      </c>
      <c r="AJ22" s="475">
        <v>45224</v>
      </c>
      <c r="AK22" s="478" t="s">
        <v>6918</v>
      </c>
      <c r="AL22" s="454" t="s">
        <v>6913</v>
      </c>
      <c r="AM22" s="454" t="s">
        <v>6913</v>
      </c>
      <c r="AN22" s="458"/>
      <c r="AO22" s="459"/>
      <c r="AP22" s="454"/>
      <c r="AQ22" s="454"/>
      <c r="AR22" s="454"/>
      <c r="AS22" s="454"/>
      <c r="AT22" s="458"/>
      <c r="AU22" s="459"/>
      <c r="AV22" s="454"/>
      <c r="AW22" s="454"/>
      <c r="AX22" s="454"/>
      <c r="AY22" s="454"/>
      <c r="AZ22" s="458"/>
      <c r="BA22" s="459"/>
      <c r="BB22" s="454"/>
      <c r="BC22" s="454"/>
      <c r="BD22" s="454"/>
      <c r="BE22" s="454"/>
      <c r="BF22" s="458"/>
      <c r="BG22" s="459"/>
      <c r="BH22" s="454"/>
      <c r="BI22" s="454"/>
      <c r="BJ22" s="454"/>
      <c r="BK22" s="454"/>
      <c r="BL22" s="458"/>
    </row>
    <row r="23" spans="1:64" s="461" customFormat="1" ht="27" x14ac:dyDescent="0.25">
      <c r="A23" s="653" t="s">
        <v>8263</v>
      </c>
      <c r="B23" s="396" t="s">
        <v>8257</v>
      </c>
      <c r="C23" s="396"/>
      <c r="D23" s="501" t="s">
        <v>6078</v>
      </c>
      <c r="E23" s="455" t="s">
        <v>777</v>
      </c>
      <c r="F23" s="482">
        <f t="shared" si="5"/>
        <v>45224</v>
      </c>
      <c r="G23" s="484" t="str">
        <f t="shared" si="6"/>
        <v>B</v>
      </c>
      <c r="H23" s="519" t="str">
        <f t="shared" si="7"/>
        <v>MR.DER-0466_23</v>
      </c>
      <c r="I23" s="536" t="str">
        <f t="shared" si="8"/>
        <v>ASSINADO</v>
      </c>
      <c r="J23" s="537" t="str">
        <f t="shared" si="9"/>
        <v>ND</v>
      </c>
      <c r="K23" s="456" t="s">
        <v>3730</v>
      </c>
      <c r="L23" s="462">
        <v>44797</v>
      </c>
      <c r="M23" s="463" t="s">
        <v>3732</v>
      </c>
      <c r="N23" s="473" t="s">
        <v>5537</v>
      </c>
      <c r="O23" s="499">
        <v>44813</v>
      </c>
      <c r="P23" s="498" t="s">
        <v>3780</v>
      </c>
      <c r="Q23" s="456" t="s">
        <v>3748</v>
      </c>
      <c r="R23" s="475">
        <v>44827</v>
      </c>
      <c r="S23" s="476" t="s">
        <v>3766</v>
      </c>
      <c r="T23" s="454" t="s">
        <v>6214</v>
      </c>
      <c r="U23" s="475">
        <v>44896</v>
      </c>
      <c r="V23" s="476" t="s">
        <v>3778</v>
      </c>
      <c r="W23" s="456" t="s">
        <v>5626</v>
      </c>
      <c r="X23" s="475">
        <v>44950</v>
      </c>
      <c r="Y23" s="478" t="s">
        <v>6238</v>
      </c>
      <c r="Z23" s="454" t="s">
        <v>5539</v>
      </c>
      <c r="AA23" s="475">
        <v>44953</v>
      </c>
      <c r="AB23" s="502" t="s">
        <v>8587</v>
      </c>
      <c r="AC23" s="459" t="s">
        <v>5811</v>
      </c>
      <c r="AD23" s="475">
        <v>44958</v>
      </c>
      <c r="AE23" s="503" t="s">
        <v>6306</v>
      </c>
      <c r="AF23" s="454"/>
      <c r="AG23" s="454"/>
      <c r="AH23" s="478" t="s">
        <v>6621</v>
      </c>
      <c r="AI23" s="459" t="s">
        <v>5811</v>
      </c>
      <c r="AJ23" s="475">
        <v>45224</v>
      </c>
      <c r="AK23" s="478" t="s">
        <v>6918</v>
      </c>
      <c r="AL23" s="454" t="s">
        <v>6913</v>
      </c>
      <c r="AM23" s="454" t="s">
        <v>6913</v>
      </c>
      <c r="AN23" s="458"/>
      <c r="AO23" s="459"/>
      <c r="AP23" s="454"/>
      <c r="AQ23" s="454"/>
      <c r="AR23" s="454"/>
      <c r="AS23" s="454"/>
      <c r="AT23" s="458"/>
      <c r="AU23" s="459"/>
      <c r="AV23" s="454"/>
      <c r="AW23" s="454"/>
      <c r="AX23" s="454"/>
      <c r="AY23" s="454"/>
      <c r="AZ23" s="458"/>
      <c r="BA23" s="459"/>
      <c r="BB23" s="454"/>
      <c r="BC23" s="454"/>
      <c r="BD23" s="454"/>
      <c r="BE23" s="454"/>
      <c r="BF23" s="458"/>
      <c r="BG23" s="459"/>
      <c r="BH23" s="454"/>
      <c r="BI23" s="454"/>
      <c r="BJ23" s="454"/>
      <c r="BK23" s="454"/>
      <c r="BL23" s="458"/>
    </row>
    <row r="24" spans="1:64" s="461" customFormat="1" ht="27" x14ac:dyDescent="0.25">
      <c r="A24" s="653" t="s">
        <v>8263</v>
      </c>
      <c r="B24" s="396" t="s">
        <v>8257</v>
      </c>
      <c r="C24" s="396"/>
      <c r="D24" s="501" t="s">
        <v>6078</v>
      </c>
      <c r="E24" s="455" t="s">
        <v>3722</v>
      </c>
      <c r="F24" s="482">
        <f t="shared" si="5"/>
        <v>45224</v>
      </c>
      <c r="G24" s="484" t="str">
        <f t="shared" si="6"/>
        <v>A</v>
      </c>
      <c r="H24" s="519" t="str">
        <f t="shared" si="7"/>
        <v>MR.DER-0466_23</v>
      </c>
      <c r="I24" s="536" t="str">
        <f t="shared" si="8"/>
        <v>ASSINADO</v>
      </c>
      <c r="J24" s="537" t="str">
        <f t="shared" si="9"/>
        <v>ND</v>
      </c>
      <c r="K24" s="456" t="s">
        <v>3730</v>
      </c>
      <c r="L24" s="462">
        <v>44797</v>
      </c>
      <c r="M24" s="463" t="s">
        <v>3732</v>
      </c>
      <c r="N24" s="473" t="s">
        <v>5537</v>
      </c>
      <c r="O24" s="499">
        <v>44813</v>
      </c>
      <c r="P24" s="498" t="s">
        <v>3780</v>
      </c>
      <c r="Q24" s="456" t="s">
        <v>3765</v>
      </c>
      <c r="R24" s="475">
        <v>44827</v>
      </c>
      <c r="S24" s="476" t="s">
        <v>3766</v>
      </c>
      <c r="T24" s="454" t="s">
        <v>5539</v>
      </c>
      <c r="U24" s="475">
        <v>44886</v>
      </c>
      <c r="V24" s="476" t="s">
        <v>3778</v>
      </c>
      <c r="W24" s="456" t="s">
        <v>3748</v>
      </c>
      <c r="X24" s="475">
        <v>44950</v>
      </c>
      <c r="Y24" s="478" t="s">
        <v>6238</v>
      </c>
      <c r="Z24" s="454"/>
      <c r="AA24" s="454"/>
      <c r="AB24" s="502" t="s">
        <v>8587</v>
      </c>
      <c r="AC24" s="459" t="s">
        <v>3748</v>
      </c>
      <c r="AD24" s="475">
        <v>45224</v>
      </c>
      <c r="AE24" s="478" t="s">
        <v>6918</v>
      </c>
      <c r="AF24" s="454" t="s">
        <v>6913</v>
      </c>
      <c r="AG24" s="454" t="s">
        <v>6913</v>
      </c>
      <c r="AH24" s="458"/>
      <c r="AI24" s="459"/>
      <c r="AJ24" s="475"/>
      <c r="AK24" s="478"/>
      <c r="AL24" s="454"/>
      <c r="AM24" s="454"/>
      <c r="AN24" s="458"/>
      <c r="AO24" s="459"/>
      <c r="AP24" s="454"/>
      <c r="AQ24" s="454"/>
      <c r="AR24" s="454"/>
      <c r="AS24" s="454"/>
      <c r="AT24" s="458"/>
      <c r="AU24" s="459"/>
      <c r="AV24" s="454"/>
      <c r="AW24" s="454"/>
      <c r="AX24" s="454"/>
      <c r="AY24" s="454"/>
      <c r="AZ24" s="458"/>
      <c r="BA24" s="459"/>
      <c r="BB24" s="454"/>
      <c r="BC24" s="454"/>
      <c r="BD24" s="454"/>
      <c r="BE24" s="454"/>
      <c r="BF24" s="458"/>
      <c r="BG24" s="459"/>
      <c r="BH24" s="454"/>
      <c r="BI24" s="454"/>
      <c r="BJ24" s="454"/>
      <c r="BK24" s="454"/>
      <c r="BL24" s="458"/>
    </row>
    <row r="25" spans="1:64" s="461" customFormat="1" x14ac:dyDescent="0.25">
      <c r="A25" s="653" t="s">
        <v>8263</v>
      </c>
      <c r="B25" s="396" t="s">
        <v>8257</v>
      </c>
      <c r="C25" s="396"/>
      <c r="D25" s="501" t="s">
        <v>6218</v>
      </c>
      <c r="E25" s="455" t="s">
        <v>6318</v>
      </c>
      <c r="F25" s="482">
        <f>IF(L25&lt;&gt;0,MAX(L25,R25,X25,AD25,AJ25,AV25),"NE")</f>
        <v>45224</v>
      </c>
      <c r="G25" s="484" t="str">
        <f t="shared" si="6"/>
        <v>A</v>
      </c>
      <c r="H25" s="519" t="str">
        <f t="shared" si="7"/>
        <v>MR.DER-0466_23</v>
      </c>
      <c r="I25" s="536" t="str">
        <f t="shared" si="8"/>
        <v>ASSINADO</v>
      </c>
      <c r="J25" s="537" t="str">
        <f t="shared" si="9"/>
        <v>ND</v>
      </c>
      <c r="K25" s="456" t="s">
        <v>3730</v>
      </c>
      <c r="L25" s="475">
        <v>44971</v>
      </c>
      <c r="M25" s="478" t="s">
        <v>6317</v>
      </c>
      <c r="N25" s="473" t="s">
        <v>5539</v>
      </c>
      <c r="O25" s="504"/>
      <c r="P25" s="478" t="s">
        <v>6617</v>
      </c>
      <c r="Q25" s="456" t="s">
        <v>3748</v>
      </c>
      <c r="R25" s="475">
        <v>45007</v>
      </c>
      <c r="S25" s="478" t="s">
        <v>6664</v>
      </c>
      <c r="T25" s="454"/>
      <c r="U25" s="454"/>
      <c r="V25" s="478" t="s">
        <v>6802</v>
      </c>
      <c r="W25" s="456" t="s">
        <v>3748</v>
      </c>
      <c r="X25" s="475">
        <v>45224</v>
      </c>
      <c r="Y25" s="478" t="s">
        <v>6918</v>
      </c>
      <c r="Z25" s="454" t="s">
        <v>6913</v>
      </c>
      <c r="AA25" s="454" t="s">
        <v>6913</v>
      </c>
      <c r="AB25" s="458"/>
      <c r="AC25" s="459"/>
      <c r="AD25" s="454"/>
      <c r="AE25" s="454"/>
      <c r="AF25" s="454"/>
      <c r="AG25" s="454"/>
      <c r="AH25" s="458"/>
      <c r="AI25" s="459"/>
      <c r="AJ25" s="454"/>
      <c r="AK25" s="454"/>
      <c r="AL25" s="454"/>
      <c r="AM25" s="454"/>
      <c r="AN25" s="458"/>
      <c r="AO25" s="459"/>
      <c r="AP25" s="454"/>
      <c r="AQ25" s="454"/>
      <c r="AR25" s="454"/>
      <c r="AS25" s="454"/>
      <c r="AT25" s="458"/>
      <c r="AU25" s="459"/>
      <c r="AV25" s="454"/>
      <c r="AW25" s="454"/>
      <c r="AX25" s="454"/>
      <c r="AY25" s="454"/>
      <c r="AZ25" s="458"/>
      <c r="BA25" s="459"/>
      <c r="BB25" s="454"/>
      <c r="BC25" s="454"/>
      <c r="BD25" s="454"/>
      <c r="BE25" s="454"/>
      <c r="BF25" s="458"/>
      <c r="BG25" s="459"/>
      <c r="BH25" s="454"/>
      <c r="BI25" s="454"/>
      <c r="BJ25" s="454"/>
      <c r="BK25" s="454"/>
      <c r="BL25" s="458"/>
    </row>
    <row r="26" spans="1:64" s="425" customFormat="1" x14ac:dyDescent="0.25">
      <c r="A26" s="652"/>
      <c r="B26" s="522"/>
      <c r="C26" s="522"/>
      <c r="D26" s="545"/>
      <c r="E26" s="542"/>
      <c r="F26" s="542"/>
      <c r="G26" s="453"/>
      <c r="H26" s="543"/>
      <c r="I26" s="544"/>
      <c r="J26" s="525"/>
      <c r="K26" s="526"/>
      <c r="L26" s="527"/>
      <c r="M26" s="528"/>
      <c r="N26" s="528"/>
      <c r="O26" s="528"/>
      <c r="P26" s="529"/>
      <c r="Q26" s="530"/>
      <c r="R26" s="531"/>
      <c r="S26" s="532"/>
      <c r="T26" s="532"/>
      <c r="U26" s="533"/>
      <c r="V26" s="534"/>
      <c r="W26" s="530"/>
      <c r="X26" s="531"/>
      <c r="Y26" s="532"/>
      <c r="Z26" s="532"/>
      <c r="AA26" s="533"/>
      <c r="AB26" s="534"/>
      <c r="AC26" s="530"/>
      <c r="AD26" s="535"/>
      <c r="AE26" s="532"/>
      <c r="AF26" s="532"/>
      <c r="AG26" s="533"/>
      <c r="AH26" s="534"/>
      <c r="AI26" s="530"/>
      <c r="AJ26" s="535"/>
      <c r="AK26" s="532"/>
      <c r="AL26" s="532"/>
      <c r="AM26" s="533"/>
      <c r="AN26" s="534"/>
      <c r="AO26" s="530"/>
      <c r="AP26" s="535"/>
      <c r="AQ26" s="532"/>
      <c r="AR26" s="532"/>
      <c r="AS26" s="533"/>
      <c r="AT26" s="534"/>
      <c r="AU26" s="530"/>
      <c r="AV26" s="535"/>
      <c r="AW26" s="532"/>
      <c r="AX26" s="532"/>
      <c r="AY26" s="533"/>
      <c r="AZ26" s="534"/>
      <c r="BA26" s="530"/>
      <c r="BB26" s="535"/>
      <c r="BC26" s="532"/>
      <c r="BD26" s="532"/>
      <c r="BE26" s="533"/>
      <c r="BF26" s="534"/>
      <c r="BG26" s="530"/>
      <c r="BH26" s="535"/>
      <c r="BI26" s="532"/>
      <c r="BJ26" s="532"/>
      <c r="BK26" s="533"/>
      <c r="BL26" s="534"/>
    </row>
    <row r="27" spans="1:64" s="461" customFormat="1" ht="15" x14ac:dyDescent="0.25">
      <c r="A27" s="653"/>
      <c r="B27" s="396" t="s">
        <v>8257</v>
      </c>
      <c r="C27" s="396"/>
      <c r="D27" s="501" t="s">
        <v>10</v>
      </c>
      <c r="E27" s="455" t="s">
        <v>778</v>
      </c>
      <c r="F27" s="482" t="str">
        <f t="shared" ref="F27:F94" si="10">IF(L27&lt;&gt;0,MAX(L27,R27,X27,AD27,AJ27),"NE")</f>
        <v>NE</v>
      </c>
      <c r="G27" s="484" t="e">
        <f>IF($F27="","",INDEX($K27:$FI27,1,MATCH($F27,$K27:$FI27,)-1))</f>
        <v>#N/A</v>
      </c>
      <c r="H27" s="519" t="e">
        <f>IF($F27="","",INDEX($K27:$FL27,1,MATCH($F27,$K27:$FL27,)+1))</f>
        <v>#N/A</v>
      </c>
      <c r="I27" s="536" t="str">
        <f>IF(F27="NE",F27,IF(INDEX(K27:CP27,,MATCH(F27,K27:CP27,0)+3)&lt;&gt;0,INDEX(K27:CP27,,MATCH(F27,K27:CP27,0)+3),"ND"))</f>
        <v>NE</v>
      </c>
      <c r="J27" s="537" t="e">
        <f>IF(G27="NE",G27,IF(INDEX(K27:CQ27,,MATCH(G27,K27:CQ27,0)+3)&lt;&gt;0,INDEX(K27:CQ27,,MATCH(G27,K27:CQ27,0)+3),"ND"))</f>
        <v>#N/A</v>
      </c>
      <c r="K27" s="456"/>
      <c r="L27" s="462"/>
      <c r="M27" s="463"/>
      <c r="N27" s="473"/>
      <c r="O27" s="499"/>
      <c r="P27" s="498"/>
      <c r="Q27" s="456"/>
      <c r="R27" s="475"/>
      <c r="S27" s="476"/>
      <c r="T27" s="454"/>
      <c r="U27" s="475"/>
      <c r="V27" s="476"/>
      <c r="W27" s="456"/>
      <c r="X27" s="475"/>
      <c r="Y27" s="478"/>
      <c r="Z27" s="454"/>
      <c r="AA27" s="454"/>
      <c r="AB27" s="502"/>
    </row>
    <row r="28" spans="1:64" s="425" customFormat="1" x14ac:dyDescent="0.25">
      <c r="A28" s="652"/>
      <c r="B28" s="522"/>
      <c r="C28" s="522"/>
      <c r="D28" s="385"/>
      <c r="E28" s="542"/>
      <c r="F28" s="542"/>
      <c r="G28" s="453"/>
      <c r="H28" s="543"/>
      <c r="I28" s="544"/>
      <c r="J28" s="525"/>
      <c r="K28" s="526"/>
      <c r="L28" s="527"/>
      <c r="M28" s="528"/>
      <c r="N28" s="528"/>
      <c r="O28" s="528"/>
      <c r="P28" s="529"/>
      <c r="Q28" s="530"/>
      <c r="R28" s="531"/>
      <c r="S28" s="532"/>
      <c r="T28" s="532"/>
      <c r="U28" s="533"/>
      <c r="V28" s="534"/>
      <c r="W28" s="530"/>
      <c r="X28" s="531"/>
      <c r="Y28" s="532"/>
      <c r="Z28" s="532"/>
      <c r="AA28" s="533"/>
      <c r="AB28" s="534"/>
    </row>
    <row r="29" spans="1:64" s="461" customFormat="1" ht="15" x14ac:dyDescent="0.25">
      <c r="A29" s="653"/>
      <c r="B29" s="396" t="s">
        <v>8257</v>
      </c>
      <c r="C29" s="396"/>
      <c r="D29" s="501" t="s">
        <v>11</v>
      </c>
      <c r="E29" s="455" t="s">
        <v>779</v>
      </c>
      <c r="F29" s="482" t="str">
        <f t="shared" si="10"/>
        <v>NE</v>
      </c>
      <c r="G29" s="484" t="e">
        <f>IF($F29="","",INDEX($K29:$FI29,1,MATCH($F29,$K29:$FI29,)-1))</f>
        <v>#N/A</v>
      </c>
      <c r="H29" s="519" t="e">
        <f>IF($F29="","",INDEX($K29:$FL29,1,MATCH($F29,$K29:$FL29,)+1))</f>
        <v>#N/A</v>
      </c>
      <c r="I29" s="536" t="str">
        <f>IF(F29="NE",F29,IF(INDEX(K29:CP29,,MATCH(F29,K29:CP29,0)+3)&lt;&gt;0,INDEX(K29:CP29,,MATCH(F29,K29:CP29,0)+3),"ND"))</f>
        <v>NE</v>
      </c>
      <c r="J29" s="537" t="e">
        <f>IF(G29="NE",G29,IF(INDEX(K29:CQ29,,MATCH(G29,K29:CQ29,0)+3)&lt;&gt;0,INDEX(K29:CQ29,,MATCH(G29,K29:CQ29,0)+3),"ND"))</f>
        <v>#N/A</v>
      </c>
      <c r="K29" s="456"/>
      <c r="L29" s="462"/>
      <c r="M29" s="463"/>
      <c r="N29" s="473"/>
      <c r="O29" s="499"/>
      <c r="P29" s="498"/>
      <c r="Q29" s="456"/>
      <c r="R29" s="475"/>
      <c r="S29" s="476"/>
      <c r="T29" s="454"/>
      <c r="U29" s="475"/>
      <c r="V29" s="476"/>
      <c r="W29" s="456"/>
      <c r="X29" s="475"/>
      <c r="Y29" s="478"/>
      <c r="Z29" s="454"/>
      <c r="AA29" s="454"/>
      <c r="AB29" s="502"/>
    </row>
    <row r="30" spans="1:64" s="425" customFormat="1" x14ac:dyDescent="0.25">
      <c r="A30" s="652"/>
      <c r="B30" s="522"/>
      <c r="C30" s="522"/>
      <c r="D30" s="545"/>
      <c r="E30" s="542"/>
      <c r="F30" s="542"/>
      <c r="G30" s="453"/>
      <c r="H30" s="543"/>
      <c r="I30" s="544"/>
      <c r="J30" s="525"/>
      <c r="K30" s="526"/>
      <c r="L30" s="527"/>
      <c r="M30" s="528"/>
      <c r="N30" s="528"/>
      <c r="O30" s="528"/>
      <c r="P30" s="529"/>
      <c r="Q30" s="530"/>
      <c r="R30" s="531"/>
      <c r="S30" s="532"/>
      <c r="T30" s="532"/>
      <c r="U30" s="533"/>
      <c r="V30" s="534"/>
      <c r="W30" s="530"/>
      <c r="X30" s="531"/>
      <c r="Y30" s="532"/>
      <c r="Z30" s="532"/>
      <c r="AA30" s="533"/>
      <c r="AB30" s="534"/>
    </row>
    <row r="31" spans="1:64" s="461" customFormat="1" x14ac:dyDescent="0.25">
      <c r="A31" s="653" t="s">
        <v>8263</v>
      </c>
      <c r="B31" s="396" t="s">
        <v>8257</v>
      </c>
      <c r="C31" s="396"/>
      <c r="D31" s="501" t="s">
        <v>12</v>
      </c>
      <c r="E31" s="455" t="s">
        <v>780</v>
      </c>
      <c r="F31" s="482">
        <f t="shared" si="10"/>
        <v>45265</v>
      </c>
      <c r="G31" s="484" t="str">
        <f>IF($F31="","",INDEX($K31:$FI31,1,MATCH($F31,$K31:$FI31,)-1))</f>
        <v>A</v>
      </c>
      <c r="H31" s="519" t="str">
        <f>IF($F31="","",INDEX($K31:$FL31,1,MATCH($F31,$K31:$FL31,)+1))</f>
        <v>MR.DER-0484_23-Entrega Final</v>
      </c>
      <c r="I31" s="536" t="str">
        <f>IF(F31="NE",F31,IF(INDEX(K31:CP31,,MATCH(F31,K31:CP31,0)+3)&lt;&gt;0,INDEX(K31:CP31,,MATCH(F31,K31:CP31,0)+3),"ND"))</f>
        <v>ASSINADO</v>
      </c>
      <c r="J31" s="537" t="str">
        <f>IF(G31="NE",G31,IF(INDEX(K31:CQ31,,MATCH(G31,K31:CQ31,0)+3)&lt;&gt;0,INDEX(K31:CQ31,,MATCH(G31,K31:CQ31,0)+3),"ND"))</f>
        <v>ND</v>
      </c>
      <c r="K31" s="456" t="s">
        <v>3730</v>
      </c>
      <c r="L31" s="462">
        <v>44825</v>
      </c>
      <c r="M31" s="463" t="s">
        <v>3754</v>
      </c>
      <c r="N31" s="473" t="s">
        <v>5537</v>
      </c>
      <c r="O31" s="499">
        <v>44840</v>
      </c>
      <c r="P31" s="478" t="s">
        <v>3781</v>
      </c>
      <c r="Q31" s="456" t="s">
        <v>3748</v>
      </c>
      <c r="R31" s="475">
        <v>44858</v>
      </c>
      <c r="S31" s="476" t="s">
        <v>5578</v>
      </c>
      <c r="T31" s="454"/>
      <c r="U31" s="454"/>
      <c r="V31" s="476" t="s">
        <v>5643</v>
      </c>
      <c r="W31" s="456" t="s">
        <v>3748</v>
      </c>
      <c r="X31" s="475">
        <v>45265</v>
      </c>
      <c r="Y31" s="478" t="s">
        <v>6978</v>
      </c>
      <c r="Z31" s="454"/>
      <c r="AA31" s="454" t="s">
        <v>6913</v>
      </c>
      <c r="AB31" s="458"/>
    </row>
    <row r="32" spans="1:64" s="425" customFormat="1" x14ac:dyDescent="0.25">
      <c r="A32" s="652"/>
      <c r="B32" s="522"/>
      <c r="C32" s="522"/>
      <c r="D32" s="545"/>
      <c r="E32" s="542"/>
      <c r="F32" s="542"/>
      <c r="G32" s="453"/>
      <c r="H32" s="543"/>
      <c r="I32" s="544"/>
      <c r="J32" s="525"/>
      <c r="K32" s="526"/>
      <c r="L32" s="527"/>
      <c r="M32" s="528"/>
      <c r="N32" s="528"/>
      <c r="O32" s="528"/>
      <c r="P32" s="529"/>
      <c r="Q32" s="530"/>
      <c r="R32" s="531"/>
      <c r="S32" s="532"/>
      <c r="T32" s="532"/>
      <c r="U32" s="533"/>
      <c r="V32" s="534"/>
      <c r="W32" s="530"/>
      <c r="X32" s="531"/>
      <c r="Y32" s="532"/>
      <c r="Z32" s="532"/>
      <c r="AA32" s="533"/>
      <c r="AB32" s="534"/>
    </row>
    <row r="33" spans="1:28" s="461" customFormat="1" x14ac:dyDescent="0.25">
      <c r="A33" s="653" t="s">
        <v>8263</v>
      </c>
      <c r="B33" s="396" t="s">
        <v>8257</v>
      </c>
      <c r="C33" s="396"/>
      <c r="D33" s="501" t="s">
        <v>13</v>
      </c>
      <c r="E33" s="455" t="s">
        <v>781</v>
      </c>
      <c r="F33" s="482">
        <f t="shared" si="10"/>
        <v>45265</v>
      </c>
      <c r="G33" s="484" t="str">
        <f>IF($F33="","",INDEX($K33:$FI33,1,MATCH($F33,$K33:$FI33,)-1))</f>
        <v>A</v>
      </c>
      <c r="H33" s="519" t="str">
        <f>IF($F33="","",INDEX($K33:$FL33,1,MATCH($F33,$K33:$FL33,)+1))</f>
        <v>MR.DER-0484_23-Entrega Final</v>
      </c>
      <c r="I33" s="536" t="str">
        <f>IF(F33="NE",F33,IF(INDEX(K33:CP33,,MATCH(F33,K33:CP33,0)+3)&lt;&gt;0,INDEX(K33:CP33,,MATCH(F33,K33:CP33,0)+3),"ND"))</f>
        <v>ASSINADO</v>
      </c>
      <c r="J33" s="537" t="str">
        <f>IF(G33="NE",G33,IF(INDEX(K33:CQ33,,MATCH(G33,K33:CQ33,0)+3)&lt;&gt;0,INDEX(K33:CQ33,,MATCH(G33,K33:CQ33,0)+3),"ND"))</f>
        <v>ND</v>
      </c>
      <c r="K33" s="456" t="s">
        <v>3730</v>
      </c>
      <c r="L33" s="462">
        <v>44825</v>
      </c>
      <c r="M33" s="463" t="s">
        <v>3754</v>
      </c>
      <c r="N33" s="473" t="s">
        <v>5537</v>
      </c>
      <c r="O33" s="499">
        <v>44852</v>
      </c>
      <c r="P33" s="478" t="s">
        <v>3781</v>
      </c>
      <c r="Q33" s="456" t="s">
        <v>3748</v>
      </c>
      <c r="R33" s="475">
        <v>44859</v>
      </c>
      <c r="S33" s="476" t="s">
        <v>5591</v>
      </c>
      <c r="T33" s="454"/>
      <c r="U33" s="454"/>
      <c r="V33" s="476" t="s">
        <v>5641</v>
      </c>
      <c r="W33" s="456" t="s">
        <v>3748</v>
      </c>
      <c r="X33" s="475">
        <v>45265</v>
      </c>
      <c r="Y33" s="478" t="s">
        <v>6978</v>
      </c>
      <c r="Z33" s="454"/>
      <c r="AA33" s="454" t="s">
        <v>6913</v>
      </c>
      <c r="AB33" s="458"/>
    </row>
    <row r="34" spans="1:28" s="425" customFormat="1" x14ac:dyDescent="0.25">
      <c r="A34" s="652"/>
      <c r="B34" s="522"/>
      <c r="C34" s="522"/>
      <c r="D34" s="545"/>
      <c r="E34" s="542"/>
      <c r="F34" s="542"/>
      <c r="G34" s="453"/>
      <c r="H34" s="543"/>
      <c r="I34" s="544"/>
      <c r="J34" s="525"/>
      <c r="K34" s="526"/>
      <c r="L34" s="527"/>
      <c r="M34" s="528"/>
      <c r="N34" s="528"/>
      <c r="O34" s="528"/>
      <c r="P34" s="529"/>
      <c r="Q34" s="530"/>
      <c r="R34" s="531"/>
      <c r="S34" s="532"/>
      <c r="T34" s="532"/>
      <c r="U34" s="533"/>
      <c r="V34" s="534"/>
      <c r="W34" s="530"/>
      <c r="X34" s="531"/>
      <c r="Y34" s="532"/>
      <c r="Z34" s="532"/>
      <c r="AA34" s="533"/>
      <c r="AB34" s="534"/>
    </row>
    <row r="35" spans="1:28" s="461" customFormat="1" x14ac:dyDescent="0.25">
      <c r="A35" s="653" t="s">
        <v>8263</v>
      </c>
      <c r="B35" s="396"/>
      <c r="C35" s="396" t="s">
        <v>8257</v>
      </c>
      <c r="D35" s="501" t="s">
        <v>14</v>
      </c>
      <c r="E35" s="455" t="s">
        <v>782</v>
      </c>
      <c r="F35" s="482">
        <f t="shared" si="10"/>
        <v>44950</v>
      </c>
      <c r="G35" s="484" t="str">
        <f>IF($F35="","",INDEX($K35:$FI35,1,MATCH($F35,$K35:$FI35,)-1))</f>
        <v>A</v>
      </c>
      <c r="H35" s="519" t="str">
        <f>IF($F35="","",INDEX($K35:$FL35,1,MATCH($F35,$K35:$FL35,)+1))</f>
        <v>MR.DER-0286_23</v>
      </c>
      <c r="I35" s="536" t="str">
        <f>IF(F35="NE",F35,IF(INDEX(K35:CP35,,MATCH(F35,K35:CP35,0)+3)&lt;&gt;0,INDEX(K35:CP35,,MATCH(F35,K35:CP35,0)+3),"ND"))</f>
        <v>ND</v>
      </c>
      <c r="J35" s="537" t="str">
        <f>IF(G35="NE",G35,IF(INDEX(K35:CQ35,,MATCH(G35,K35:CQ35,0)+3)&lt;&gt;0,INDEX(K35:CQ35,,MATCH(G35,K35:CQ35,0)+3),"ND"))</f>
        <v>ND</v>
      </c>
      <c r="K35" s="456" t="s">
        <v>3730</v>
      </c>
      <c r="L35" s="462">
        <v>44797</v>
      </c>
      <c r="M35" s="463" t="s">
        <v>3732</v>
      </c>
      <c r="N35" s="464" t="s">
        <v>5536</v>
      </c>
      <c r="O35" s="465">
        <v>44847</v>
      </c>
      <c r="P35" s="466" t="s">
        <v>5644</v>
      </c>
      <c r="Q35" s="456" t="s">
        <v>3765</v>
      </c>
      <c r="R35" s="467">
        <v>44848</v>
      </c>
      <c r="S35" s="468" t="s">
        <v>5552</v>
      </c>
      <c r="T35" s="469" t="s">
        <v>5537</v>
      </c>
      <c r="U35" s="470">
        <v>44895</v>
      </c>
      <c r="V35" s="468" t="s">
        <v>5642</v>
      </c>
      <c r="W35" s="471" t="s">
        <v>3748</v>
      </c>
      <c r="X35" s="467">
        <v>44950</v>
      </c>
      <c r="Y35" s="472" t="s">
        <v>6234</v>
      </c>
      <c r="Z35" s="457"/>
      <c r="AA35" s="457"/>
      <c r="AB35" s="466" t="s">
        <v>6299</v>
      </c>
    </row>
    <row r="36" spans="1:28" s="461" customFormat="1" x14ac:dyDescent="0.25">
      <c r="A36" s="653" t="s">
        <v>8263</v>
      </c>
      <c r="B36" s="396"/>
      <c r="C36" s="396" t="s">
        <v>8257</v>
      </c>
      <c r="D36" s="501" t="s">
        <v>14</v>
      </c>
      <c r="E36" s="455" t="s">
        <v>783</v>
      </c>
      <c r="F36" s="482">
        <f t="shared" si="10"/>
        <v>44950</v>
      </c>
      <c r="G36" s="484" t="str">
        <f>IF($F36="","",INDEX($K36:$FI36,1,MATCH($F36,$K36:$FI36,)-1))</f>
        <v>A</v>
      </c>
      <c r="H36" s="519" t="str">
        <f>IF($F36="","",INDEX($K36:$FL36,1,MATCH($F36,$K36:$FL36,)+1))</f>
        <v>MR.DER-0286_23</v>
      </c>
      <c r="I36" s="536" t="str">
        <f>IF(F36="NE",F36,IF(INDEX(K36:CP36,,MATCH(F36,K36:CP36,0)+3)&lt;&gt;0,INDEX(K36:CP36,,MATCH(F36,K36:CP36,0)+3),"ND"))</f>
        <v>ND</v>
      </c>
      <c r="J36" s="537" t="str">
        <f>IF(G36="NE",G36,IF(INDEX(K36:CQ36,,MATCH(G36,K36:CQ36,0)+3)&lt;&gt;0,INDEX(K36:CQ36,,MATCH(G36,K36:CQ36,0)+3),"ND"))</f>
        <v>ND</v>
      </c>
      <c r="K36" s="456" t="s">
        <v>3730</v>
      </c>
      <c r="L36" s="462">
        <v>44797</v>
      </c>
      <c r="M36" s="463" t="s">
        <v>3732</v>
      </c>
      <c r="N36" s="464" t="s">
        <v>5536</v>
      </c>
      <c r="O36" s="465">
        <v>44847</v>
      </c>
      <c r="P36" s="466" t="s">
        <v>5644</v>
      </c>
      <c r="Q36" s="456" t="s">
        <v>3765</v>
      </c>
      <c r="R36" s="467">
        <v>44848</v>
      </c>
      <c r="S36" s="468" t="s">
        <v>5552</v>
      </c>
      <c r="T36" s="469" t="s">
        <v>5537</v>
      </c>
      <c r="U36" s="470">
        <v>44895</v>
      </c>
      <c r="V36" s="468" t="s">
        <v>5642</v>
      </c>
      <c r="W36" s="471" t="s">
        <v>3748</v>
      </c>
      <c r="X36" s="467">
        <v>44950</v>
      </c>
      <c r="Y36" s="472" t="s">
        <v>6234</v>
      </c>
      <c r="Z36" s="457"/>
      <c r="AA36" s="457"/>
      <c r="AB36" s="466" t="s">
        <v>6299</v>
      </c>
    </row>
    <row r="37" spans="1:28" s="461" customFormat="1" x14ac:dyDescent="0.25">
      <c r="A37" s="653" t="s">
        <v>8263</v>
      </c>
      <c r="B37" s="396"/>
      <c r="C37" s="396" t="s">
        <v>8257</v>
      </c>
      <c r="D37" s="501" t="s">
        <v>14</v>
      </c>
      <c r="E37" s="455" t="s">
        <v>784</v>
      </c>
      <c r="F37" s="482">
        <f t="shared" si="10"/>
        <v>44950</v>
      </c>
      <c r="G37" s="484" t="str">
        <f>IF($F37="","",INDEX($K37:$FI37,1,MATCH($F37,$K37:$FI37,)-1))</f>
        <v>A</v>
      </c>
      <c r="H37" s="519" t="str">
        <f>IF($F37="","",INDEX($K37:$FL37,1,MATCH($F37,$K37:$FL37,)+1))</f>
        <v>MR.DER-0286_23</v>
      </c>
      <c r="I37" s="536" t="str">
        <f>IF(F37="NE",F37,IF(INDEX(K37:CP37,,MATCH(F37,K37:CP37,0)+3)&lt;&gt;0,INDEX(K37:CP37,,MATCH(F37,K37:CP37,0)+3),"ND"))</f>
        <v>ND</v>
      </c>
      <c r="J37" s="537" t="str">
        <f>IF(G37="NE",G37,IF(INDEX(K37:CQ37,,MATCH(G37,K37:CQ37,0)+3)&lt;&gt;0,INDEX(K37:CQ37,,MATCH(G37,K37:CQ37,0)+3),"ND"))</f>
        <v>ND</v>
      </c>
      <c r="K37" s="456" t="s">
        <v>3730</v>
      </c>
      <c r="L37" s="462">
        <v>44797</v>
      </c>
      <c r="M37" s="463" t="s">
        <v>3732</v>
      </c>
      <c r="N37" s="464" t="s">
        <v>5536</v>
      </c>
      <c r="O37" s="465">
        <v>44847</v>
      </c>
      <c r="P37" s="466" t="s">
        <v>5644</v>
      </c>
      <c r="Q37" s="456" t="s">
        <v>3765</v>
      </c>
      <c r="R37" s="467">
        <v>44848</v>
      </c>
      <c r="S37" s="468" t="s">
        <v>5552</v>
      </c>
      <c r="T37" s="469" t="s">
        <v>5537</v>
      </c>
      <c r="U37" s="470">
        <v>44895</v>
      </c>
      <c r="V37" s="468" t="s">
        <v>5642</v>
      </c>
      <c r="W37" s="471" t="s">
        <v>3748</v>
      </c>
      <c r="X37" s="467">
        <v>44950</v>
      </c>
      <c r="Y37" s="472" t="s">
        <v>6234</v>
      </c>
      <c r="Z37" s="457"/>
      <c r="AA37" s="457"/>
      <c r="AB37" s="466" t="s">
        <v>6299</v>
      </c>
    </row>
    <row r="38" spans="1:28" s="461" customFormat="1" x14ac:dyDescent="0.25">
      <c r="A38" s="653" t="s">
        <v>8263</v>
      </c>
      <c r="B38" s="396"/>
      <c r="C38" s="396" t="s">
        <v>8257</v>
      </c>
      <c r="D38" s="501" t="s">
        <v>14</v>
      </c>
      <c r="E38" s="455" t="s">
        <v>785</v>
      </c>
      <c r="F38" s="482">
        <f t="shared" si="10"/>
        <v>44950</v>
      </c>
      <c r="G38" s="484" t="str">
        <f>IF($F38="","",INDEX($K38:$FI38,1,MATCH($F38,$K38:$FI38,)-1))</f>
        <v>A</v>
      </c>
      <c r="H38" s="519" t="str">
        <f>IF($F38="","",INDEX($K38:$FL38,1,MATCH($F38,$K38:$FL38,)+1))</f>
        <v>MR.DER-0286_23</v>
      </c>
      <c r="I38" s="536" t="str">
        <f>IF(F38="NE",F38,IF(INDEX(K38:CP38,,MATCH(F38,K38:CP38,0)+3)&lt;&gt;0,INDEX(K38:CP38,,MATCH(F38,K38:CP38,0)+3),"ND"))</f>
        <v>ND</v>
      </c>
      <c r="J38" s="537" t="str">
        <f>IF(G38="NE",G38,IF(INDEX(K38:CQ38,,MATCH(G38,K38:CQ38,0)+3)&lt;&gt;0,INDEX(K38:CQ38,,MATCH(G38,K38:CQ38,0)+3),"ND"))</f>
        <v>ND</v>
      </c>
      <c r="K38" s="456" t="s">
        <v>3730</v>
      </c>
      <c r="L38" s="462">
        <v>44797</v>
      </c>
      <c r="M38" s="463" t="s">
        <v>3732</v>
      </c>
      <c r="N38" s="464" t="s">
        <v>5536</v>
      </c>
      <c r="O38" s="465">
        <v>44847</v>
      </c>
      <c r="P38" s="466" t="s">
        <v>5644</v>
      </c>
      <c r="Q38" s="456" t="s">
        <v>3765</v>
      </c>
      <c r="R38" s="467">
        <v>44848</v>
      </c>
      <c r="S38" s="468" t="s">
        <v>5552</v>
      </c>
      <c r="T38" s="469" t="s">
        <v>5537</v>
      </c>
      <c r="U38" s="470">
        <v>44895</v>
      </c>
      <c r="V38" s="468" t="s">
        <v>5642</v>
      </c>
      <c r="W38" s="471" t="s">
        <v>3748</v>
      </c>
      <c r="X38" s="467">
        <v>44950</v>
      </c>
      <c r="Y38" s="472" t="s">
        <v>6234</v>
      </c>
      <c r="Z38" s="457"/>
      <c r="AA38" s="457"/>
      <c r="AB38" s="466" t="s">
        <v>6299</v>
      </c>
    </row>
    <row r="39" spans="1:28" s="461" customFormat="1" x14ac:dyDescent="0.25">
      <c r="A39" s="653" t="s">
        <v>8263</v>
      </c>
      <c r="B39" s="396"/>
      <c r="C39" s="396" t="s">
        <v>8257</v>
      </c>
      <c r="D39" s="501" t="s">
        <v>14</v>
      </c>
      <c r="E39" s="455" t="s">
        <v>786</v>
      </c>
      <c r="F39" s="482">
        <f t="shared" si="10"/>
        <v>44950</v>
      </c>
      <c r="G39" s="484" t="str">
        <f>IF($F39="","",INDEX($K39:$FI39,1,MATCH($F39,$K39:$FI39,)-1))</f>
        <v>A</v>
      </c>
      <c r="H39" s="519" t="str">
        <f>IF($F39="","",INDEX($K39:$FL39,1,MATCH($F39,$K39:$FL39,)+1))</f>
        <v>MR.DER-0286_23</v>
      </c>
      <c r="I39" s="536" t="str">
        <f>IF(F39="NE",F39,IF(INDEX(K39:CP39,,MATCH(F39,K39:CP39,0)+3)&lt;&gt;0,INDEX(K39:CP39,,MATCH(F39,K39:CP39,0)+3),"ND"))</f>
        <v>ND</v>
      </c>
      <c r="J39" s="537" t="str">
        <f>IF(G39="NE",G39,IF(INDEX(K39:CQ39,,MATCH(G39,K39:CQ39,0)+3)&lt;&gt;0,INDEX(K39:CQ39,,MATCH(G39,K39:CQ39,0)+3),"ND"))</f>
        <v>ND</v>
      </c>
      <c r="K39" s="456" t="s">
        <v>3730</v>
      </c>
      <c r="L39" s="462">
        <v>44797</v>
      </c>
      <c r="M39" s="463" t="s">
        <v>3732</v>
      </c>
      <c r="N39" s="464" t="s">
        <v>5536</v>
      </c>
      <c r="O39" s="465">
        <v>44847</v>
      </c>
      <c r="P39" s="466" t="s">
        <v>5644</v>
      </c>
      <c r="Q39" s="456" t="s">
        <v>3765</v>
      </c>
      <c r="R39" s="467">
        <v>44848</v>
      </c>
      <c r="S39" s="468" t="s">
        <v>5552</v>
      </c>
      <c r="T39" s="469" t="s">
        <v>5537</v>
      </c>
      <c r="U39" s="470">
        <v>44895</v>
      </c>
      <c r="V39" s="468" t="s">
        <v>5642</v>
      </c>
      <c r="W39" s="471" t="s">
        <v>3748</v>
      </c>
      <c r="X39" s="467">
        <v>44950</v>
      </c>
      <c r="Y39" s="472" t="s">
        <v>6234</v>
      </c>
      <c r="Z39" s="457"/>
      <c r="AA39" s="457"/>
      <c r="AB39" s="466" t="s">
        <v>6299</v>
      </c>
    </row>
    <row r="40" spans="1:28" s="425" customFormat="1" x14ac:dyDescent="0.25">
      <c r="A40" s="652"/>
      <c r="B40" s="522"/>
      <c r="C40" s="522"/>
      <c r="D40" s="545"/>
      <c r="E40" s="542"/>
      <c r="F40" s="542"/>
      <c r="G40" s="453"/>
      <c r="H40" s="543"/>
      <c r="I40" s="544"/>
      <c r="J40" s="525"/>
      <c r="K40" s="526"/>
      <c r="L40" s="527"/>
      <c r="M40" s="528"/>
      <c r="N40" s="528"/>
      <c r="O40" s="528"/>
      <c r="P40" s="529"/>
      <c r="Q40" s="530"/>
      <c r="R40" s="531"/>
      <c r="S40" s="532"/>
      <c r="T40" s="532"/>
      <c r="U40" s="533"/>
      <c r="V40" s="534"/>
      <c r="W40" s="530"/>
      <c r="X40" s="531"/>
      <c r="Y40" s="532"/>
      <c r="Z40" s="532"/>
      <c r="AA40" s="533"/>
      <c r="AB40" s="534"/>
    </row>
    <row r="41" spans="1:28" s="497" customFormat="1" ht="15" x14ac:dyDescent="0.25">
      <c r="A41" s="654" t="s">
        <v>8342</v>
      </c>
      <c r="B41" s="487"/>
      <c r="C41" s="487" t="s">
        <v>8257</v>
      </c>
      <c r="D41" s="546" t="s">
        <v>8981</v>
      </c>
      <c r="E41" s="489" t="s">
        <v>790</v>
      </c>
      <c r="F41" s="538">
        <f t="shared" si="10"/>
        <v>46078</v>
      </c>
      <c r="G41" s="539" t="str">
        <f t="shared" ref="G41:G61" si="11">IF($F41="","",INDEX($K41:$FI41,1,MATCH($F41,$K41:$FI41,)-1))</f>
        <v>A3</v>
      </c>
      <c r="H41" s="540" t="str">
        <f t="shared" ref="H41:H61" si="12">IF($F41="","",INDEX($K41:$FL41,1,MATCH($F41,$K41:$FL41,)+1))</f>
        <v>MR_DER-1595_26</v>
      </c>
      <c r="I41" s="537" t="str">
        <f t="shared" ref="I41:I54" si="13">IF(F41="NE",F41,IF(INDEX(K41:CP41,,MATCH(F41,K41:CP41,0)+3)&lt;&gt;0,INDEX(K41:CP41,,MATCH(F41,K41:CP41,0)+3),"ND"))</f>
        <v>ND</v>
      </c>
      <c r="J41" s="537" t="str">
        <f t="shared" ref="J41:J54" si="14">IF(G41="NE",G41,IF(INDEX(K41:CQ41,,MATCH(G41,K41:CQ41,0)+3)&lt;&gt;0,INDEX(K41:CQ41,,MATCH(G41,K41:CQ41,0)+3),"ND"))</f>
        <v>ND</v>
      </c>
      <c r="K41" s="490" t="s">
        <v>3730</v>
      </c>
      <c r="L41" s="509">
        <v>44916</v>
      </c>
      <c r="M41" s="510" t="s">
        <v>6040</v>
      </c>
      <c r="N41" s="488" t="s">
        <v>5536</v>
      </c>
      <c r="O41" s="509">
        <v>44974</v>
      </c>
      <c r="P41" s="510" t="s">
        <v>6799</v>
      </c>
      <c r="Q41" s="490" t="s">
        <v>3765</v>
      </c>
      <c r="R41" s="509">
        <v>45721</v>
      </c>
      <c r="S41" s="443" t="s">
        <v>8968</v>
      </c>
      <c r="T41" s="488" t="s">
        <v>5536</v>
      </c>
      <c r="U41" s="509">
        <v>45742</v>
      </c>
      <c r="W41" s="497" t="s">
        <v>5701</v>
      </c>
      <c r="X41" s="1442">
        <v>46078</v>
      </c>
      <c r="Y41" s="23" t="s">
        <v>12250</v>
      </c>
    </row>
    <row r="42" spans="1:28" s="497" customFormat="1" ht="15" x14ac:dyDescent="0.25">
      <c r="A42" s="654" t="s">
        <v>8342</v>
      </c>
      <c r="B42" s="487"/>
      <c r="C42" s="487" t="s">
        <v>8257</v>
      </c>
      <c r="D42" s="546" t="s">
        <v>8981</v>
      </c>
      <c r="E42" s="489" t="s">
        <v>791</v>
      </c>
      <c r="F42" s="538">
        <f t="shared" si="10"/>
        <v>46078</v>
      </c>
      <c r="G42" s="539" t="str">
        <f t="shared" si="11"/>
        <v>B1</v>
      </c>
      <c r="H42" s="540" t="str">
        <f t="shared" si="12"/>
        <v>MR_DER-1595_26</v>
      </c>
      <c r="I42" s="537" t="str">
        <f t="shared" si="13"/>
        <v>ND</v>
      </c>
      <c r="J42" s="537" t="str">
        <f t="shared" si="14"/>
        <v>ND</v>
      </c>
      <c r="K42" s="490" t="s">
        <v>3730</v>
      </c>
      <c r="L42" s="509">
        <v>44916</v>
      </c>
      <c r="M42" s="510" t="s">
        <v>6040</v>
      </c>
      <c r="N42" s="488" t="s">
        <v>5537</v>
      </c>
      <c r="O42" s="509">
        <v>44974</v>
      </c>
      <c r="P42" s="510" t="s">
        <v>6799</v>
      </c>
      <c r="Q42" s="490" t="s">
        <v>3748</v>
      </c>
      <c r="R42" s="509">
        <v>45721</v>
      </c>
      <c r="S42" s="443" t="s">
        <v>8968</v>
      </c>
      <c r="T42" s="488" t="s">
        <v>6098</v>
      </c>
      <c r="U42" s="509">
        <v>45742</v>
      </c>
      <c r="W42" s="497" t="s">
        <v>5626</v>
      </c>
      <c r="X42" s="1442">
        <v>46078</v>
      </c>
      <c r="Y42" s="23" t="s">
        <v>12250</v>
      </c>
    </row>
    <row r="43" spans="1:28" s="497" customFormat="1" ht="15" x14ac:dyDescent="0.25">
      <c r="A43" s="654" t="s">
        <v>8342</v>
      </c>
      <c r="B43" s="487"/>
      <c r="C43" s="487" t="s">
        <v>8257</v>
      </c>
      <c r="D43" s="546" t="s">
        <v>8981</v>
      </c>
      <c r="E43" s="489" t="s">
        <v>792</v>
      </c>
      <c r="F43" s="538">
        <f t="shared" si="10"/>
        <v>46078</v>
      </c>
      <c r="G43" s="539" t="str">
        <f t="shared" si="11"/>
        <v>B1</v>
      </c>
      <c r="H43" s="540" t="str">
        <f t="shared" si="12"/>
        <v>MR_DER-1595_26</v>
      </c>
      <c r="I43" s="537" t="str">
        <f t="shared" si="13"/>
        <v>ND</v>
      </c>
      <c r="J43" s="537" t="str">
        <f t="shared" si="14"/>
        <v>ND</v>
      </c>
      <c r="K43" s="490" t="s">
        <v>3730</v>
      </c>
      <c r="L43" s="509">
        <v>44916</v>
      </c>
      <c r="M43" s="510" t="s">
        <v>6040</v>
      </c>
      <c r="N43" s="488" t="s">
        <v>5537</v>
      </c>
      <c r="O43" s="509">
        <v>44974</v>
      </c>
      <c r="P43" s="510" t="s">
        <v>6799</v>
      </c>
      <c r="Q43" s="490" t="s">
        <v>3748</v>
      </c>
      <c r="R43" s="509">
        <v>45721</v>
      </c>
      <c r="S43" s="443" t="s">
        <v>8968</v>
      </c>
      <c r="T43" s="488" t="s">
        <v>6098</v>
      </c>
      <c r="U43" s="509">
        <v>45742</v>
      </c>
      <c r="W43" s="497" t="s">
        <v>5626</v>
      </c>
      <c r="X43" s="1442">
        <v>46078</v>
      </c>
      <c r="Y43" s="23" t="s">
        <v>12250</v>
      </c>
    </row>
    <row r="44" spans="1:28" s="497" customFormat="1" ht="15" x14ac:dyDescent="0.25">
      <c r="A44" s="654" t="s">
        <v>8342</v>
      </c>
      <c r="B44" s="487"/>
      <c r="C44" s="487"/>
      <c r="D44" s="511" t="s">
        <v>8982</v>
      </c>
      <c r="E44" s="489" t="s">
        <v>793</v>
      </c>
      <c r="F44" s="538">
        <f t="shared" si="10"/>
        <v>46078</v>
      </c>
      <c r="G44" s="539" t="str">
        <f t="shared" si="11"/>
        <v>A2</v>
      </c>
      <c r="H44" s="540" t="str">
        <f t="shared" si="12"/>
        <v>MR_DER-1595_26</v>
      </c>
      <c r="I44" s="537" t="str">
        <f t="shared" si="13"/>
        <v>ND</v>
      </c>
      <c r="J44" s="537" t="str">
        <f t="shared" si="14"/>
        <v>ND</v>
      </c>
      <c r="K44" s="490" t="s">
        <v>3730</v>
      </c>
      <c r="L44" s="509">
        <v>45721</v>
      </c>
      <c r="M44" s="443" t="s">
        <v>8968</v>
      </c>
      <c r="N44" s="488" t="s">
        <v>5536</v>
      </c>
      <c r="O44" s="509">
        <v>45742</v>
      </c>
      <c r="P44" s="488"/>
      <c r="Q44" s="490"/>
      <c r="R44" s="488"/>
      <c r="S44" s="488"/>
      <c r="U44" s="488"/>
      <c r="W44" s="497" t="s">
        <v>3765</v>
      </c>
      <c r="X44" s="1442">
        <v>46078</v>
      </c>
      <c r="Y44" s="23" t="s">
        <v>12250</v>
      </c>
    </row>
    <row r="45" spans="1:28" s="497" customFormat="1" ht="15" x14ac:dyDescent="0.25">
      <c r="A45" s="654" t="s">
        <v>8342</v>
      </c>
      <c r="B45" s="487"/>
      <c r="C45" s="487" t="s">
        <v>8257</v>
      </c>
      <c r="D45" s="546" t="s">
        <v>6275</v>
      </c>
      <c r="E45" s="489" t="s">
        <v>794</v>
      </c>
      <c r="F45" s="538">
        <f t="shared" si="10"/>
        <v>46078</v>
      </c>
      <c r="G45" s="539" t="str">
        <f t="shared" si="11"/>
        <v>A3</v>
      </c>
      <c r="H45" s="540" t="str">
        <f t="shared" si="12"/>
        <v>MR_DER-1595_26</v>
      </c>
      <c r="I45" s="537" t="str">
        <f t="shared" si="13"/>
        <v>ND</v>
      </c>
      <c r="J45" s="537" t="str">
        <f t="shared" si="14"/>
        <v>ND</v>
      </c>
      <c r="K45" s="490" t="s">
        <v>3730</v>
      </c>
      <c r="L45" s="509">
        <v>44916</v>
      </c>
      <c r="M45" s="510" t="s">
        <v>6040</v>
      </c>
      <c r="N45" s="488" t="s">
        <v>5536</v>
      </c>
      <c r="O45" s="509">
        <v>44974</v>
      </c>
      <c r="P45" s="510" t="s">
        <v>6799</v>
      </c>
      <c r="Q45" s="490" t="s">
        <v>3765</v>
      </c>
      <c r="R45" s="509">
        <v>45721</v>
      </c>
      <c r="S45" s="443" t="s">
        <v>8968</v>
      </c>
      <c r="T45" s="488" t="s">
        <v>5536</v>
      </c>
      <c r="U45" s="509">
        <v>45742</v>
      </c>
      <c r="W45" s="497" t="s">
        <v>5701</v>
      </c>
      <c r="X45" s="1442">
        <v>46078</v>
      </c>
      <c r="Y45" s="23" t="s">
        <v>12250</v>
      </c>
    </row>
    <row r="46" spans="1:28" s="497" customFormat="1" ht="15" x14ac:dyDescent="0.25">
      <c r="A46" s="654" t="s">
        <v>8342</v>
      </c>
      <c r="B46" s="487"/>
      <c r="C46" s="487" t="s">
        <v>8257</v>
      </c>
      <c r="D46" s="546" t="s">
        <v>6275</v>
      </c>
      <c r="E46" s="489" t="s">
        <v>795</v>
      </c>
      <c r="F46" s="538">
        <f t="shared" si="10"/>
        <v>46078</v>
      </c>
      <c r="G46" s="539" t="str">
        <f t="shared" si="11"/>
        <v>A3</v>
      </c>
      <c r="H46" s="540" t="str">
        <f t="shared" si="12"/>
        <v>MR_DER-1595_26</v>
      </c>
      <c r="I46" s="537" t="str">
        <f t="shared" si="13"/>
        <v>ND</v>
      </c>
      <c r="J46" s="537" t="str">
        <f t="shared" si="14"/>
        <v>ND</v>
      </c>
      <c r="K46" s="490" t="s">
        <v>3730</v>
      </c>
      <c r="L46" s="509">
        <v>44916</v>
      </c>
      <c r="M46" s="510" t="s">
        <v>6040</v>
      </c>
      <c r="N46" s="488" t="s">
        <v>5536</v>
      </c>
      <c r="O46" s="509">
        <v>44974</v>
      </c>
      <c r="P46" s="510" t="s">
        <v>6799</v>
      </c>
      <c r="Q46" s="490" t="s">
        <v>3765</v>
      </c>
      <c r="R46" s="509">
        <v>45721</v>
      </c>
      <c r="S46" s="443" t="s">
        <v>8968</v>
      </c>
      <c r="T46" s="488" t="s">
        <v>5536</v>
      </c>
      <c r="U46" s="509">
        <v>45742</v>
      </c>
      <c r="W46" s="497" t="s">
        <v>5701</v>
      </c>
      <c r="X46" s="1442">
        <v>46078</v>
      </c>
      <c r="Y46" s="23" t="s">
        <v>12250</v>
      </c>
    </row>
    <row r="47" spans="1:28" s="497" customFormat="1" ht="15" x14ac:dyDescent="0.25">
      <c r="A47" s="654" t="s">
        <v>8342</v>
      </c>
      <c r="B47" s="487"/>
      <c r="C47" s="487" t="s">
        <v>8257</v>
      </c>
      <c r="D47" s="546" t="s">
        <v>6275</v>
      </c>
      <c r="E47" s="489" t="s">
        <v>796</v>
      </c>
      <c r="F47" s="538">
        <f t="shared" si="10"/>
        <v>46078</v>
      </c>
      <c r="G47" s="539" t="str">
        <f t="shared" si="11"/>
        <v>A3</v>
      </c>
      <c r="H47" s="540" t="str">
        <f t="shared" si="12"/>
        <v>MR_DER-1595_26</v>
      </c>
      <c r="I47" s="537" t="str">
        <f t="shared" si="13"/>
        <v>ND</v>
      </c>
      <c r="J47" s="537" t="str">
        <f t="shared" si="14"/>
        <v>ND</v>
      </c>
      <c r="K47" s="490" t="s">
        <v>3730</v>
      </c>
      <c r="L47" s="509">
        <v>44916</v>
      </c>
      <c r="M47" s="510" t="s">
        <v>6040</v>
      </c>
      <c r="N47" s="488" t="s">
        <v>5536</v>
      </c>
      <c r="O47" s="509">
        <v>44974</v>
      </c>
      <c r="P47" s="510" t="s">
        <v>6799</v>
      </c>
      <c r="Q47" s="490" t="s">
        <v>3765</v>
      </c>
      <c r="R47" s="509">
        <v>45721</v>
      </c>
      <c r="S47" s="443" t="s">
        <v>8968</v>
      </c>
      <c r="T47" s="488" t="s">
        <v>5536</v>
      </c>
      <c r="U47" s="509">
        <v>45742</v>
      </c>
      <c r="W47" s="497" t="s">
        <v>5701</v>
      </c>
      <c r="X47" s="1442">
        <v>46078</v>
      </c>
      <c r="Y47" s="23" t="s">
        <v>12250</v>
      </c>
    </row>
    <row r="48" spans="1:28" s="497" customFormat="1" ht="15" x14ac:dyDescent="0.25">
      <c r="A48" s="654" t="s">
        <v>8342</v>
      </c>
      <c r="B48" s="487"/>
      <c r="C48" s="487" t="s">
        <v>8257</v>
      </c>
      <c r="D48" s="546" t="s">
        <v>6275</v>
      </c>
      <c r="E48" s="489" t="s">
        <v>797</v>
      </c>
      <c r="F48" s="538">
        <f t="shared" si="10"/>
        <v>46078</v>
      </c>
      <c r="G48" s="539" t="str">
        <f t="shared" si="11"/>
        <v>A3</v>
      </c>
      <c r="H48" s="540" t="str">
        <f t="shared" si="12"/>
        <v>MR_DER-1595_26</v>
      </c>
      <c r="I48" s="537" t="str">
        <f t="shared" si="13"/>
        <v>ND</v>
      </c>
      <c r="J48" s="537" t="str">
        <f t="shared" si="14"/>
        <v>ND</v>
      </c>
      <c r="K48" s="490" t="s">
        <v>3730</v>
      </c>
      <c r="L48" s="509">
        <v>44916</v>
      </c>
      <c r="M48" s="510" t="s">
        <v>6040</v>
      </c>
      <c r="N48" s="488" t="s">
        <v>5536</v>
      </c>
      <c r="O48" s="509">
        <v>44974</v>
      </c>
      <c r="P48" s="510" t="s">
        <v>6799</v>
      </c>
      <c r="Q48" s="490" t="s">
        <v>3765</v>
      </c>
      <c r="R48" s="509">
        <v>45721</v>
      </c>
      <c r="S48" s="443" t="s">
        <v>8968</v>
      </c>
      <c r="T48" s="488" t="s">
        <v>5536</v>
      </c>
      <c r="U48" s="509">
        <v>45742</v>
      </c>
      <c r="W48" s="497" t="s">
        <v>5701</v>
      </c>
      <c r="X48" s="1442">
        <v>46078</v>
      </c>
      <c r="Y48" s="23" t="s">
        <v>12250</v>
      </c>
    </row>
    <row r="49" spans="1:25" s="497" customFormat="1" ht="15" x14ac:dyDescent="0.25">
      <c r="A49" s="654" t="s">
        <v>8342</v>
      </c>
      <c r="B49" s="487"/>
      <c r="C49" s="487" t="s">
        <v>8257</v>
      </c>
      <c r="D49" s="546" t="s">
        <v>6275</v>
      </c>
      <c r="E49" s="489" t="s">
        <v>798</v>
      </c>
      <c r="F49" s="538">
        <f t="shared" si="10"/>
        <v>46078</v>
      </c>
      <c r="G49" s="539" t="str">
        <f t="shared" si="11"/>
        <v>A3</v>
      </c>
      <c r="H49" s="540" t="str">
        <f t="shared" si="12"/>
        <v>MR_DER-1595_26</v>
      </c>
      <c r="I49" s="537" t="str">
        <f t="shared" si="13"/>
        <v>ND</v>
      </c>
      <c r="J49" s="537" t="str">
        <f t="shared" si="14"/>
        <v>ND</v>
      </c>
      <c r="K49" s="490" t="s">
        <v>3730</v>
      </c>
      <c r="L49" s="509">
        <v>44916</v>
      </c>
      <c r="M49" s="510" t="s">
        <v>6040</v>
      </c>
      <c r="N49" s="488" t="s">
        <v>5536</v>
      </c>
      <c r="O49" s="509">
        <v>44974</v>
      </c>
      <c r="P49" s="510" t="s">
        <v>6799</v>
      </c>
      <c r="Q49" s="490" t="s">
        <v>3765</v>
      </c>
      <c r="R49" s="509">
        <v>45721</v>
      </c>
      <c r="S49" s="443" t="s">
        <v>8968</v>
      </c>
      <c r="T49" s="488" t="s">
        <v>5536</v>
      </c>
      <c r="U49" s="509">
        <v>45742</v>
      </c>
      <c r="W49" s="497" t="s">
        <v>5701</v>
      </c>
      <c r="X49" s="1442">
        <v>46078</v>
      </c>
      <c r="Y49" s="23" t="s">
        <v>12250</v>
      </c>
    </row>
    <row r="50" spans="1:25" s="497" customFormat="1" ht="15" x14ac:dyDescent="0.25">
      <c r="A50" s="654" t="s">
        <v>8342</v>
      </c>
      <c r="B50" s="487"/>
      <c r="C50" s="487" t="s">
        <v>8257</v>
      </c>
      <c r="D50" s="546" t="s">
        <v>6275</v>
      </c>
      <c r="E50" s="489" t="s">
        <v>799</v>
      </c>
      <c r="F50" s="538">
        <f t="shared" si="10"/>
        <v>46078</v>
      </c>
      <c r="G50" s="539" t="str">
        <f t="shared" si="11"/>
        <v>A3</v>
      </c>
      <c r="H50" s="540" t="str">
        <f t="shared" si="12"/>
        <v>MR_DER-1595_26</v>
      </c>
      <c r="I50" s="537" t="str">
        <f t="shared" si="13"/>
        <v>ND</v>
      </c>
      <c r="J50" s="537" t="str">
        <f t="shared" si="14"/>
        <v>ND</v>
      </c>
      <c r="K50" s="490" t="s">
        <v>3730</v>
      </c>
      <c r="L50" s="509">
        <v>44916</v>
      </c>
      <c r="M50" s="510" t="s">
        <v>6040</v>
      </c>
      <c r="N50" s="488" t="s">
        <v>5536</v>
      </c>
      <c r="O50" s="509">
        <v>44974</v>
      </c>
      <c r="P50" s="510" t="s">
        <v>6799</v>
      </c>
      <c r="Q50" s="490" t="s">
        <v>3765</v>
      </c>
      <c r="R50" s="509">
        <v>45721</v>
      </c>
      <c r="S50" s="443" t="s">
        <v>8968</v>
      </c>
      <c r="T50" s="488" t="s">
        <v>5536</v>
      </c>
      <c r="U50" s="509">
        <v>45742</v>
      </c>
      <c r="W50" s="497" t="s">
        <v>5701</v>
      </c>
      <c r="X50" s="1442">
        <v>46078</v>
      </c>
      <c r="Y50" s="23" t="s">
        <v>12250</v>
      </c>
    </row>
    <row r="51" spans="1:25" s="497" customFormat="1" ht="15" x14ac:dyDescent="0.25">
      <c r="A51" s="654" t="s">
        <v>8342</v>
      </c>
      <c r="B51" s="487"/>
      <c r="C51" s="487" t="s">
        <v>8257</v>
      </c>
      <c r="D51" s="546" t="s">
        <v>6275</v>
      </c>
      <c r="E51" s="489" t="s">
        <v>800</v>
      </c>
      <c r="F51" s="538">
        <f t="shared" si="10"/>
        <v>46078</v>
      </c>
      <c r="G51" s="539" t="str">
        <f t="shared" si="11"/>
        <v>A3</v>
      </c>
      <c r="H51" s="540" t="str">
        <f t="shared" si="12"/>
        <v>MR_DER-1595_26</v>
      </c>
      <c r="I51" s="537" t="str">
        <f t="shared" si="13"/>
        <v>ND</v>
      </c>
      <c r="J51" s="537" t="str">
        <f t="shared" si="14"/>
        <v>ND</v>
      </c>
      <c r="K51" s="490" t="s">
        <v>3730</v>
      </c>
      <c r="L51" s="509">
        <v>44916</v>
      </c>
      <c r="M51" s="510" t="s">
        <v>6040</v>
      </c>
      <c r="N51" s="488" t="s">
        <v>5536</v>
      </c>
      <c r="O51" s="509">
        <v>44974</v>
      </c>
      <c r="P51" s="510" t="s">
        <v>6799</v>
      </c>
      <c r="Q51" s="490" t="s">
        <v>3765</v>
      </c>
      <c r="R51" s="509">
        <v>45721</v>
      </c>
      <c r="S51" s="443" t="s">
        <v>8968</v>
      </c>
      <c r="T51" s="488" t="s">
        <v>5536</v>
      </c>
      <c r="U51" s="509">
        <v>45742</v>
      </c>
      <c r="W51" s="497" t="s">
        <v>5701</v>
      </c>
      <c r="X51" s="1442">
        <v>46078</v>
      </c>
      <c r="Y51" s="23" t="s">
        <v>12250</v>
      </c>
    </row>
    <row r="52" spans="1:25" s="497" customFormat="1" ht="15" x14ac:dyDescent="0.25">
      <c r="A52" s="654" t="s">
        <v>8342</v>
      </c>
      <c r="B52" s="487"/>
      <c r="C52" s="487" t="s">
        <v>8257</v>
      </c>
      <c r="D52" s="546" t="s">
        <v>6275</v>
      </c>
      <c r="E52" s="489" t="s">
        <v>801</v>
      </c>
      <c r="F52" s="538">
        <f t="shared" si="10"/>
        <v>46078</v>
      </c>
      <c r="G52" s="539" t="str">
        <f t="shared" si="11"/>
        <v>A3</v>
      </c>
      <c r="H52" s="540" t="str">
        <f t="shared" si="12"/>
        <v>MR_DER-1595_26</v>
      </c>
      <c r="I52" s="537" t="str">
        <f t="shared" si="13"/>
        <v>ND</v>
      </c>
      <c r="J52" s="537" t="str">
        <f t="shared" si="14"/>
        <v>ND</v>
      </c>
      <c r="K52" s="490" t="s">
        <v>3730</v>
      </c>
      <c r="L52" s="509">
        <v>44916</v>
      </c>
      <c r="M52" s="510" t="s">
        <v>6040</v>
      </c>
      <c r="N52" s="488" t="s">
        <v>5536</v>
      </c>
      <c r="O52" s="509">
        <v>44974</v>
      </c>
      <c r="P52" s="510" t="s">
        <v>6799</v>
      </c>
      <c r="Q52" s="490" t="s">
        <v>3765</v>
      </c>
      <c r="R52" s="509">
        <v>45721</v>
      </c>
      <c r="S52" s="443" t="s">
        <v>8968</v>
      </c>
      <c r="T52" s="488" t="s">
        <v>5536</v>
      </c>
      <c r="U52" s="509">
        <v>45742</v>
      </c>
      <c r="W52" s="497" t="s">
        <v>5701</v>
      </c>
      <c r="X52" s="1442">
        <v>46078</v>
      </c>
      <c r="Y52" s="23" t="s">
        <v>12250</v>
      </c>
    </row>
    <row r="53" spans="1:25" s="497" customFormat="1" ht="27" x14ac:dyDescent="0.25">
      <c r="A53" s="654" t="s">
        <v>8342</v>
      </c>
      <c r="B53" s="487"/>
      <c r="C53" s="487" t="s">
        <v>8257</v>
      </c>
      <c r="D53" s="546" t="s">
        <v>8983</v>
      </c>
      <c r="E53" s="489" t="s">
        <v>6041</v>
      </c>
      <c r="F53" s="538">
        <f t="shared" si="10"/>
        <v>46078</v>
      </c>
      <c r="G53" s="539" t="str">
        <f t="shared" si="11"/>
        <v>B1</v>
      </c>
      <c r="H53" s="540" t="str">
        <f t="shared" si="12"/>
        <v>MR_DER-1595_26</v>
      </c>
      <c r="I53" s="537" t="str">
        <f t="shared" si="13"/>
        <v>ND</v>
      </c>
      <c r="J53" s="537" t="str">
        <f t="shared" si="14"/>
        <v>ND</v>
      </c>
      <c r="K53" s="490" t="s">
        <v>3730</v>
      </c>
      <c r="L53" s="509">
        <v>44916</v>
      </c>
      <c r="M53" s="510" t="s">
        <v>6040</v>
      </c>
      <c r="N53" s="488" t="s">
        <v>5537</v>
      </c>
      <c r="O53" s="509">
        <v>44974</v>
      </c>
      <c r="P53" s="510" t="s">
        <v>6799</v>
      </c>
      <c r="Q53" s="490" t="s">
        <v>3748</v>
      </c>
      <c r="R53" s="509">
        <v>45721</v>
      </c>
      <c r="S53" s="443" t="s">
        <v>8968</v>
      </c>
      <c r="T53" s="488" t="s">
        <v>6098</v>
      </c>
      <c r="U53" s="509">
        <v>45742</v>
      </c>
      <c r="W53" s="497" t="s">
        <v>5626</v>
      </c>
      <c r="X53" s="1442">
        <v>46078</v>
      </c>
      <c r="Y53" s="23" t="s">
        <v>12250</v>
      </c>
    </row>
    <row r="54" spans="1:25" s="497" customFormat="1" ht="15" x14ac:dyDescent="0.25">
      <c r="A54" s="654" t="s">
        <v>8342</v>
      </c>
      <c r="B54" s="487" t="s">
        <v>8257</v>
      </c>
      <c r="C54" s="487"/>
      <c r="D54" s="546" t="s">
        <v>19</v>
      </c>
      <c r="E54" s="489" t="s">
        <v>803</v>
      </c>
      <c r="F54" s="538">
        <f t="shared" si="10"/>
        <v>46078</v>
      </c>
      <c r="G54" s="539" t="str">
        <f t="shared" si="11"/>
        <v>A1</v>
      </c>
      <c r="H54" s="540" t="str">
        <f t="shared" si="12"/>
        <v>MR_DER-1592_26</v>
      </c>
      <c r="I54" s="537" t="str">
        <f t="shared" si="13"/>
        <v>ND</v>
      </c>
      <c r="J54" s="537" t="str">
        <f t="shared" si="14"/>
        <v>ND</v>
      </c>
      <c r="K54" s="490" t="s">
        <v>3730</v>
      </c>
      <c r="L54" s="509">
        <v>46078</v>
      </c>
      <c r="M54" s="69" t="s">
        <v>12247</v>
      </c>
      <c r="N54" s="493"/>
      <c r="O54" s="488"/>
      <c r="P54" s="488"/>
      <c r="Q54" s="490"/>
      <c r="R54" s="488"/>
      <c r="S54" s="488"/>
      <c r="T54" s="488"/>
      <c r="U54" s="488"/>
    </row>
    <row r="55" spans="1:25" s="425" customFormat="1" x14ac:dyDescent="0.25">
      <c r="A55" s="652"/>
      <c r="B55" s="522"/>
      <c r="C55" s="522"/>
      <c r="D55" s="545"/>
      <c r="E55" s="542"/>
      <c r="F55" s="542"/>
      <c r="G55" s="453"/>
      <c r="H55" s="543"/>
      <c r="I55" s="544"/>
      <c r="J55" s="525"/>
      <c r="K55" s="526"/>
      <c r="L55" s="527"/>
      <c r="M55" s="528"/>
      <c r="N55" s="528"/>
      <c r="O55" s="528"/>
      <c r="P55" s="529"/>
    </row>
    <row r="56" spans="1:25" s="497" customFormat="1" ht="15" x14ac:dyDescent="0.25">
      <c r="A56" s="654" t="s">
        <v>8342</v>
      </c>
      <c r="B56" s="487"/>
      <c r="C56" s="487" t="s">
        <v>8257</v>
      </c>
      <c r="D56" s="546" t="s">
        <v>6275</v>
      </c>
      <c r="E56" s="489" t="s">
        <v>12586</v>
      </c>
      <c r="F56" s="538">
        <f t="shared" ref="F56:F61" si="15">IF(L56&lt;&gt;0,MAX(L56,R56,X56,AD56,AJ56),"NE")</f>
        <v>46148</v>
      </c>
      <c r="G56" s="539" t="str">
        <f t="shared" si="11"/>
        <v>A1</v>
      </c>
      <c r="H56" s="540" t="str">
        <f t="shared" si="12"/>
        <v>MR_DER-1724_26</v>
      </c>
      <c r="I56" s="537" t="str">
        <f t="shared" ref="I56:I61" si="16">IF(F56="NE",F56,IF(INDEX(K56:CP56,,MATCH(F56,K56:CP56,0)+3)&lt;&gt;0,INDEX(K56:CP56,,MATCH(F56,K56:CP56,0)+3),"ND"))</f>
        <v>ND</v>
      </c>
      <c r="J56" s="537" t="str">
        <f t="shared" ref="J56:J61" si="17">IF(G56="NE",G56,IF(INDEX(K56:CQ56,,MATCH(G56,K56:CQ56,0)+3)&lt;&gt;0,INDEX(K56:CQ56,,MATCH(G56,K56:CQ56,0)+3),"ND"))</f>
        <v>ND</v>
      </c>
      <c r="K56" s="490" t="s">
        <v>3730</v>
      </c>
      <c r="L56" s="491">
        <v>46148</v>
      </c>
      <c r="M56" s="23" t="s">
        <v>12641</v>
      </c>
      <c r="N56" s="1663"/>
      <c r="P56" s="1664"/>
      <c r="Q56" s="1663"/>
    </row>
    <row r="57" spans="1:25" s="497" customFormat="1" ht="15" x14ac:dyDescent="0.25">
      <c r="A57" s="654" t="s">
        <v>8342</v>
      </c>
      <c r="B57" s="487"/>
      <c r="C57" s="487" t="s">
        <v>8257</v>
      </c>
      <c r="D57" s="546" t="s">
        <v>6275</v>
      </c>
      <c r="E57" s="489" t="s">
        <v>12642</v>
      </c>
      <c r="F57" s="538">
        <f t="shared" ref="F57" si="18">IF(L57&lt;&gt;0,MAX(L57,R57,X57,AD57,AJ57),"NE")</f>
        <v>46148</v>
      </c>
      <c r="G57" s="539" t="str">
        <f t="shared" si="11"/>
        <v>A1</v>
      </c>
      <c r="H57" s="540" t="str">
        <f t="shared" si="12"/>
        <v>MR_DER-1724_26</v>
      </c>
      <c r="I57" s="537" t="str">
        <f t="shared" ref="I57" si="19">IF(F57="NE",F57,IF(INDEX(K57:CP57,,MATCH(F57,K57:CP57,0)+3)&lt;&gt;0,INDEX(K57:CP57,,MATCH(F57,K57:CP57,0)+3),"ND"))</f>
        <v>ND</v>
      </c>
      <c r="J57" s="537" t="str">
        <f t="shared" ref="J57" si="20">IF(G57="NE",G57,IF(INDEX(K57:CQ57,,MATCH(G57,K57:CQ57,0)+3)&lt;&gt;0,INDEX(K57:CQ57,,MATCH(G57,K57:CQ57,0)+3),"ND"))</f>
        <v>ND</v>
      </c>
      <c r="K57" s="490" t="s">
        <v>3730</v>
      </c>
      <c r="L57" s="491">
        <v>46148</v>
      </c>
      <c r="M57" s="23" t="s">
        <v>12641</v>
      </c>
      <c r="N57" s="1663"/>
      <c r="P57" s="1664"/>
      <c r="Q57" s="1663"/>
    </row>
    <row r="58" spans="1:25" s="461" customFormat="1" ht="40.5" x14ac:dyDescent="0.25">
      <c r="A58" s="653" t="s">
        <v>8263</v>
      </c>
      <c r="B58" s="396"/>
      <c r="C58" s="396"/>
      <c r="D58" s="501" t="s">
        <v>12639</v>
      </c>
      <c r="E58" s="455" t="s">
        <v>12640</v>
      </c>
      <c r="F58" s="482">
        <f>IF(L58&lt;&gt;0,MAX(L58,R58,X58,AD58,AJ58),"NE")</f>
        <v>46158</v>
      </c>
      <c r="G58" s="484" t="str">
        <f>IF($F58="","",INDEX($K58:$FI58,1,MATCH($F58,$K58:$FI58,)-1))</f>
        <v>A</v>
      </c>
      <c r="H58" s="519" t="str">
        <f>IF($F58="","",INDEX($K58:$FL58,1,MATCH($F58,$K58:$FL58,)+1))</f>
        <v>MR_DER-1745_26</v>
      </c>
      <c r="I58" s="536" t="str">
        <f>IF(F58="NE",F58,IF(INDEX(K58:CP58,,MATCH(F58,K58:CP58,0)+3)&lt;&gt;0,INDEX(K58:CP58,,MATCH(F58,K58:CP58,0)+3),"ND"))</f>
        <v>ND</v>
      </c>
      <c r="J58" s="536" t="str">
        <f>IF(G58="NE",G58,IF(INDEX(K58:CQ58,,MATCH(G58,K58:CQ58,0)+3)&lt;&gt;0,INDEX(K58:CQ58,,MATCH(G58,K58:CQ58,0)+3),"ND"))</f>
        <v>ND</v>
      </c>
      <c r="K58" s="456" t="s">
        <v>3730</v>
      </c>
      <c r="L58" s="467">
        <v>46148</v>
      </c>
      <c r="M58" s="218" t="s">
        <v>12641</v>
      </c>
      <c r="N58" s="454" t="s">
        <v>5539</v>
      </c>
      <c r="O58" s="475">
        <v>46156</v>
      </c>
      <c r="P58" s="458"/>
      <c r="Q58" s="456" t="s">
        <v>3748</v>
      </c>
      <c r="R58" s="475">
        <v>46158</v>
      </c>
      <c r="S58" s="218" t="s">
        <v>12666</v>
      </c>
      <c r="T58" s="454"/>
    </row>
    <row r="59" spans="1:25" s="461" customFormat="1" ht="27" x14ac:dyDescent="0.25">
      <c r="A59" s="653" t="s">
        <v>8263</v>
      </c>
      <c r="B59" s="396"/>
      <c r="C59" s="396"/>
      <c r="D59" s="501" t="s">
        <v>12507</v>
      </c>
      <c r="E59" s="455" t="s">
        <v>12506</v>
      </c>
      <c r="F59" s="482">
        <f>IF(L59&lt;&gt;0,MAX(L59,R59,X59,AD59,AJ59),"NE")</f>
        <v>46162</v>
      </c>
      <c r="G59" s="484" t="str">
        <f>IF($F59="","",INDEX($K59:$FI59,1,MATCH($F59,$K59:$FI59,)-1))</f>
        <v>A</v>
      </c>
      <c r="H59" s="519" t="str">
        <f>IF($F59="","",INDEX($K59:$FL59,1,MATCH($F59,$K59:$FL59,)+1))</f>
        <v>MR_DER-1748_26</v>
      </c>
      <c r="I59" s="536" t="str">
        <f>IF(F59="NE",F59,IF(INDEX(K59:CP59,,MATCH(F59,K59:CP59,0)+3)&lt;&gt;0,INDEX(K59:CP59,,MATCH(F59,K59:CP59,0)+3),"ND"))</f>
        <v>ND</v>
      </c>
      <c r="J59" s="536" t="str">
        <f>IF(G59="NE",G59,IF(INDEX(K59:CQ59,,MATCH(G59,K59:CQ59,0)+3)&lt;&gt;0,INDEX(K59:CQ59,,MATCH(G59,K59:CQ59,0)+3),"ND"))</f>
        <v>ND</v>
      </c>
      <c r="K59" s="456" t="s">
        <v>3730</v>
      </c>
      <c r="L59" s="467">
        <v>46126</v>
      </c>
      <c r="M59" s="978" t="s">
        <v>12508</v>
      </c>
      <c r="N59" s="454" t="s">
        <v>5539</v>
      </c>
      <c r="O59" s="475">
        <v>46161</v>
      </c>
      <c r="P59" s="458"/>
      <c r="Q59" s="456" t="s">
        <v>3748</v>
      </c>
      <c r="R59" s="475">
        <v>46162</v>
      </c>
      <c r="S59" s="218" t="s">
        <v>12664</v>
      </c>
      <c r="T59" s="454"/>
    </row>
    <row r="60" spans="1:25" s="497" customFormat="1" ht="15" x14ac:dyDescent="0.25">
      <c r="A60" s="654" t="s">
        <v>8342</v>
      </c>
      <c r="B60" s="487" t="s">
        <v>8257</v>
      </c>
      <c r="C60" s="487"/>
      <c r="D60" s="546" t="s">
        <v>19</v>
      </c>
      <c r="E60" s="489" t="s">
        <v>12587</v>
      </c>
      <c r="F60" s="538">
        <f t="shared" si="15"/>
        <v>46136</v>
      </c>
      <c r="G60" s="539" t="str">
        <f t="shared" si="11"/>
        <v>A1</v>
      </c>
      <c r="H60" s="540" t="str">
        <f t="shared" si="12"/>
        <v>MR_DER-1703_26</v>
      </c>
      <c r="I60" s="537" t="str">
        <f t="shared" si="16"/>
        <v>ND</v>
      </c>
      <c r="J60" s="537" t="str">
        <f t="shared" si="17"/>
        <v>ND</v>
      </c>
      <c r="K60" s="1663" t="s">
        <v>3730</v>
      </c>
      <c r="L60" s="1442">
        <v>46136</v>
      </c>
      <c r="M60" s="23" t="s">
        <v>12588</v>
      </c>
      <c r="N60" s="1663"/>
      <c r="P60" s="1664"/>
      <c r="Q60" s="1663"/>
    </row>
    <row r="61" spans="1:25" s="497" customFormat="1" ht="15" x14ac:dyDescent="0.25">
      <c r="A61" s="654" t="s">
        <v>8342</v>
      </c>
      <c r="B61" s="487" t="s">
        <v>8257</v>
      </c>
      <c r="C61" s="487"/>
      <c r="D61" s="546" t="s">
        <v>20</v>
      </c>
      <c r="E61" s="489" t="s">
        <v>805</v>
      </c>
      <c r="F61" s="538">
        <f t="shared" si="15"/>
        <v>46136</v>
      </c>
      <c r="G61" s="539" t="str">
        <f t="shared" si="11"/>
        <v>A1</v>
      </c>
      <c r="H61" s="540" t="str">
        <f t="shared" si="12"/>
        <v>MR_DER-1703_26</v>
      </c>
      <c r="I61" s="537" t="str">
        <f t="shared" si="16"/>
        <v>ND</v>
      </c>
      <c r="J61" s="537" t="str">
        <f t="shared" si="17"/>
        <v>ND</v>
      </c>
      <c r="K61" s="1663" t="s">
        <v>3730</v>
      </c>
      <c r="L61" s="1442">
        <v>46136</v>
      </c>
      <c r="M61" s="23" t="s">
        <v>12588</v>
      </c>
      <c r="N61" s="1663"/>
      <c r="P61" s="1664"/>
      <c r="Q61" s="1663"/>
    </row>
    <row r="62" spans="1:25" s="425" customFormat="1" x14ac:dyDescent="0.25">
      <c r="A62" s="652"/>
      <c r="B62" s="522"/>
      <c r="C62" s="522"/>
      <c r="D62" s="545"/>
      <c r="E62" s="542"/>
      <c r="F62" s="542"/>
      <c r="G62" s="453"/>
      <c r="H62" s="543"/>
      <c r="I62" s="544"/>
      <c r="J62" s="525"/>
      <c r="K62" s="526"/>
      <c r="L62" s="527"/>
      <c r="M62" s="528"/>
      <c r="N62" s="528"/>
      <c r="O62" s="528"/>
      <c r="P62" s="529"/>
    </row>
    <row r="63" spans="1:25" s="497" customFormat="1" ht="15" x14ac:dyDescent="0.25">
      <c r="A63" s="654" t="s">
        <v>8342</v>
      </c>
      <c r="B63" s="487"/>
      <c r="C63" s="487"/>
      <c r="D63" s="546" t="s">
        <v>20</v>
      </c>
      <c r="E63" s="489" t="s">
        <v>804</v>
      </c>
      <c r="F63" s="538">
        <f t="shared" si="10"/>
        <v>46078</v>
      </c>
      <c r="G63" s="539" t="str">
        <f t="shared" ref="G63:G71" si="21">IF($F63="","",INDEX($K63:$FI63,1,MATCH($F63,$K63:$FI63,)-1))</f>
        <v>A1</v>
      </c>
      <c r="H63" s="540" t="str">
        <f t="shared" ref="H63:H71" si="22">IF($F63="","",INDEX($K63:$FL63,1,MATCH($F63,$K63:$FL63,)+1))</f>
        <v>MR_DER-1597_26</v>
      </c>
      <c r="I63" s="537" t="str">
        <f t="shared" ref="I63:I71" si="23">IF(F63="NE",F63,IF(INDEX(K63:CP63,,MATCH(F63,K63:CP63,0)+3)&lt;&gt;0,INDEX(K63:CP63,,MATCH(F63,K63:CP63,0)+3),"ND"))</f>
        <v>ND</v>
      </c>
      <c r="J63" s="537" t="str">
        <f t="shared" ref="J63:J71" si="24">IF(G63="NE",G63,IF(INDEX(K63:CQ63,,MATCH(G63,K63:CQ63,0)+3)&lt;&gt;0,INDEX(K63:CQ63,,MATCH(G63,K63:CQ63,0)+3),"ND"))</f>
        <v>ND</v>
      </c>
      <c r="K63" s="490" t="s">
        <v>3730</v>
      </c>
      <c r="L63" s="509">
        <v>46078</v>
      </c>
      <c r="M63" s="69" t="s">
        <v>12252</v>
      </c>
      <c r="N63" s="493"/>
      <c r="O63" s="488"/>
      <c r="P63" s="488"/>
    </row>
    <row r="64" spans="1:25" s="497" customFormat="1" ht="15" x14ac:dyDescent="0.25">
      <c r="A64" s="654" t="s">
        <v>8342</v>
      </c>
      <c r="B64" s="487"/>
      <c r="C64" s="487"/>
      <c r="D64" s="546" t="s">
        <v>21</v>
      </c>
      <c r="E64" s="489" t="s">
        <v>806</v>
      </c>
      <c r="F64" s="538">
        <f t="shared" si="10"/>
        <v>46098</v>
      </c>
      <c r="G64" s="539" t="str">
        <f t="shared" si="21"/>
        <v>A1</v>
      </c>
      <c r="H64" s="540" t="str">
        <f t="shared" si="22"/>
        <v>MR_DER-1639_26</v>
      </c>
      <c r="I64" s="537" t="str">
        <f t="shared" si="23"/>
        <v>ND</v>
      </c>
      <c r="J64" s="537" t="str">
        <f t="shared" si="24"/>
        <v>ND</v>
      </c>
      <c r="K64" s="490" t="s">
        <v>3730</v>
      </c>
      <c r="L64" s="509">
        <v>46098</v>
      </c>
      <c r="M64" s="69" t="s">
        <v>12365</v>
      </c>
      <c r="N64" s="493"/>
      <c r="O64" s="488"/>
      <c r="P64" s="488"/>
    </row>
    <row r="65" spans="1:22" s="497" customFormat="1" ht="15" x14ac:dyDescent="0.25">
      <c r="A65" s="654" t="s">
        <v>8342</v>
      </c>
      <c r="B65" s="487"/>
      <c r="C65" s="487"/>
      <c r="D65" s="546" t="s">
        <v>21</v>
      </c>
      <c r="E65" s="489" t="s">
        <v>807</v>
      </c>
      <c r="F65" s="538">
        <f t="shared" si="10"/>
        <v>46098</v>
      </c>
      <c r="G65" s="539" t="str">
        <f t="shared" si="21"/>
        <v>A1</v>
      </c>
      <c r="H65" s="540" t="str">
        <f t="shared" si="22"/>
        <v>MR_DER-1639_26</v>
      </c>
      <c r="I65" s="537" t="str">
        <f t="shared" si="23"/>
        <v>ND</v>
      </c>
      <c r="J65" s="537" t="str">
        <f t="shared" si="24"/>
        <v>ND</v>
      </c>
      <c r="K65" s="490" t="s">
        <v>3730</v>
      </c>
      <c r="L65" s="509">
        <v>46098</v>
      </c>
      <c r="M65" s="69" t="s">
        <v>12365</v>
      </c>
      <c r="N65" s="493"/>
      <c r="O65" s="488"/>
      <c r="P65" s="488"/>
    </row>
    <row r="66" spans="1:22" s="497" customFormat="1" ht="15" x14ac:dyDescent="0.25">
      <c r="A66" s="654" t="s">
        <v>8342</v>
      </c>
      <c r="B66" s="487"/>
      <c r="C66" s="487"/>
      <c r="D66" s="546" t="s">
        <v>22</v>
      </c>
      <c r="E66" s="489" t="s">
        <v>808</v>
      </c>
      <c r="F66" s="538">
        <f t="shared" si="10"/>
        <v>46098</v>
      </c>
      <c r="G66" s="539" t="str">
        <f t="shared" si="21"/>
        <v>A1</v>
      </c>
      <c r="H66" s="540" t="str">
        <f t="shared" si="22"/>
        <v>MR_DER-1639_26</v>
      </c>
      <c r="I66" s="537" t="str">
        <f t="shared" si="23"/>
        <v>ND</v>
      </c>
      <c r="J66" s="537" t="str">
        <f t="shared" si="24"/>
        <v>ND</v>
      </c>
      <c r="K66" s="490" t="s">
        <v>3730</v>
      </c>
      <c r="L66" s="509">
        <v>46098</v>
      </c>
      <c r="M66" s="69" t="s">
        <v>12365</v>
      </c>
      <c r="N66" s="493"/>
      <c r="O66" s="488"/>
      <c r="P66" s="488"/>
    </row>
    <row r="67" spans="1:22" s="497" customFormat="1" ht="15" x14ac:dyDescent="0.25">
      <c r="A67" s="654" t="s">
        <v>8342</v>
      </c>
      <c r="B67" s="487"/>
      <c r="C67" s="487"/>
      <c r="D67" s="546" t="s">
        <v>22</v>
      </c>
      <c r="E67" s="489" t="s">
        <v>809</v>
      </c>
      <c r="F67" s="538">
        <f t="shared" si="10"/>
        <v>46098</v>
      </c>
      <c r="G67" s="539" t="str">
        <f t="shared" si="21"/>
        <v>A1</v>
      </c>
      <c r="H67" s="540" t="str">
        <f t="shared" si="22"/>
        <v>MR_DER-1639_26</v>
      </c>
      <c r="I67" s="537" t="str">
        <f t="shared" si="23"/>
        <v>ND</v>
      </c>
      <c r="J67" s="537" t="str">
        <f t="shared" si="24"/>
        <v>ND</v>
      </c>
      <c r="K67" s="490" t="s">
        <v>3730</v>
      </c>
      <c r="L67" s="509">
        <v>46098</v>
      </c>
      <c r="M67" s="69" t="s">
        <v>12365</v>
      </c>
      <c r="N67" s="493"/>
      <c r="O67" s="488"/>
      <c r="P67" s="488"/>
    </row>
    <row r="68" spans="1:22" s="497" customFormat="1" ht="15" x14ac:dyDescent="0.25">
      <c r="A68" s="654" t="s">
        <v>8342</v>
      </c>
      <c r="B68" s="487"/>
      <c r="C68" s="487"/>
      <c r="D68" s="546" t="s">
        <v>22</v>
      </c>
      <c r="E68" s="489" t="s">
        <v>12361</v>
      </c>
      <c r="F68" s="538">
        <f>IF(L68&lt;&gt;0,MAX(L68,R68,X68,AD68,AJ68),"NE")</f>
        <v>46098</v>
      </c>
      <c r="G68" s="539" t="str">
        <f t="shared" si="21"/>
        <v>A1</v>
      </c>
      <c r="H68" s="540" t="str">
        <f t="shared" si="22"/>
        <v>MR_DER-1639_26</v>
      </c>
      <c r="I68" s="537" t="str">
        <f>IF(F68="NE",F68,IF(INDEX(K68:CP68,,MATCH(F68,K68:CP68,0)+3)&lt;&gt;0,INDEX(K68:CP68,,MATCH(F68,K68:CP68,0)+3),"ND"))</f>
        <v>ND</v>
      </c>
      <c r="J68" s="537" t="str">
        <f>IF(G68="NE",G68,IF(INDEX(K68:CQ68,,MATCH(G68,K68:CQ68,0)+3)&lt;&gt;0,INDEX(K68:CQ68,,MATCH(G68,K68:CQ68,0)+3),"ND"))</f>
        <v>ND</v>
      </c>
      <c r="K68" s="490" t="s">
        <v>3730</v>
      </c>
      <c r="L68" s="509">
        <v>46098</v>
      </c>
      <c r="M68" s="69" t="s">
        <v>12365</v>
      </c>
      <c r="N68" s="493"/>
      <c r="O68" s="488"/>
      <c r="P68" s="488"/>
    </row>
    <row r="69" spans="1:22" s="497" customFormat="1" ht="15" x14ac:dyDescent="0.25">
      <c r="A69" s="654" t="s">
        <v>8342</v>
      </c>
      <c r="B69" s="487"/>
      <c r="C69" s="487"/>
      <c r="D69" s="546" t="s">
        <v>22</v>
      </c>
      <c r="E69" s="489" t="s">
        <v>12362</v>
      </c>
      <c r="F69" s="538">
        <f>IF(L69&lt;&gt;0,MAX(L69,R69,X69,AD69,AJ69),"NE")</f>
        <v>46098</v>
      </c>
      <c r="G69" s="539" t="str">
        <f t="shared" si="21"/>
        <v>A1</v>
      </c>
      <c r="H69" s="540" t="str">
        <f t="shared" si="22"/>
        <v>MR_DER-1639_26</v>
      </c>
      <c r="I69" s="537" t="str">
        <f>IF(F69="NE",F69,IF(INDEX(K69:CP69,,MATCH(F69,K69:CP69,0)+3)&lt;&gt;0,INDEX(K69:CP69,,MATCH(F69,K69:CP69,0)+3),"ND"))</f>
        <v>ND</v>
      </c>
      <c r="J69" s="537" t="str">
        <f>IF(G69="NE",G69,IF(INDEX(K69:CQ69,,MATCH(G69,K69:CQ69,0)+3)&lt;&gt;0,INDEX(K69:CQ69,,MATCH(G69,K69:CQ69,0)+3),"ND"))</f>
        <v>ND</v>
      </c>
      <c r="K69" s="490" t="s">
        <v>3730</v>
      </c>
      <c r="L69" s="509">
        <v>46098</v>
      </c>
      <c r="M69" s="69" t="s">
        <v>12365</v>
      </c>
      <c r="N69" s="493"/>
      <c r="O69" s="488"/>
      <c r="P69" s="488"/>
    </row>
    <row r="70" spans="1:22" s="497" customFormat="1" ht="15" x14ac:dyDescent="0.25">
      <c r="A70" s="654" t="s">
        <v>8342</v>
      </c>
      <c r="B70" s="487"/>
      <c r="C70" s="487"/>
      <c r="D70" s="546" t="s">
        <v>23</v>
      </c>
      <c r="E70" s="489" t="s">
        <v>810</v>
      </c>
      <c r="F70" s="538">
        <f t="shared" si="10"/>
        <v>46098</v>
      </c>
      <c r="G70" s="539" t="str">
        <f t="shared" si="21"/>
        <v>A1</v>
      </c>
      <c r="H70" s="540" t="str">
        <f t="shared" si="22"/>
        <v>MR_DER-1639_26</v>
      </c>
      <c r="I70" s="537" t="str">
        <f t="shared" si="23"/>
        <v>ND</v>
      </c>
      <c r="J70" s="537" t="str">
        <f t="shared" si="24"/>
        <v>ND</v>
      </c>
      <c r="K70" s="490" t="s">
        <v>3730</v>
      </c>
      <c r="L70" s="509">
        <v>46098</v>
      </c>
      <c r="M70" s="69" t="s">
        <v>12365</v>
      </c>
      <c r="N70" s="493"/>
      <c r="O70" s="488"/>
      <c r="P70" s="488"/>
    </row>
    <row r="71" spans="1:22" s="497" customFormat="1" ht="15" x14ac:dyDescent="0.25">
      <c r="A71" s="654" t="s">
        <v>8342</v>
      </c>
      <c r="B71" s="487"/>
      <c r="C71" s="487"/>
      <c r="D71" s="546" t="s">
        <v>24</v>
      </c>
      <c r="E71" s="489" t="s">
        <v>12478</v>
      </c>
      <c r="F71" s="538">
        <f t="shared" si="10"/>
        <v>46098</v>
      </c>
      <c r="G71" s="539" t="str">
        <f t="shared" si="21"/>
        <v>A1</v>
      </c>
      <c r="H71" s="540" t="str">
        <f t="shared" si="22"/>
        <v>MR_DER-1639_26</v>
      </c>
      <c r="I71" s="537" t="str">
        <f t="shared" si="23"/>
        <v>ND</v>
      </c>
      <c r="J71" s="537" t="str">
        <f t="shared" si="24"/>
        <v>ND</v>
      </c>
      <c r="K71" s="490" t="s">
        <v>3730</v>
      </c>
      <c r="L71" s="509">
        <v>46098</v>
      </c>
      <c r="M71" s="69" t="s">
        <v>12365</v>
      </c>
      <c r="N71" s="493"/>
      <c r="O71" s="488"/>
      <c r="P71" s="1542"/>
    </row>
    <row r="72" spans="1:22" s="425" customFormat="1" x14ac:dyDescent="0.25">
      <c r="A72" s="652"/>
      <c r="B72" s="522"/>
      <c r="C72" s="542"/>
      <c r="D72" s="542"/>
      <c r="E72" s="542"/>
      <c r="F72" s="542"/>
      <c r="G72" s="453"/>
      <c r="H72" s="543"/>
      <c r="I72" s="544"/>
      <c r="J72" s="525"/>
      <c r="K72" s="526"/>
      <c r="L72" s="527"/>
      <c r="M72" s="528"/>
      <c r="N72" s="528"/>
      <c r="O72" s="528"/>
      <c r="P72" s="529"/>
    </row>
    <row r="73" spans="1:22" s="497" customFormat="1" ht="15" x14ac:dyDescent="0.25">
      <c r="A73" s="654" t="s">
        <v>8342</v>
      </c>
      <c r="B73" s="487"/>
      <c r="C73" s="487" t="s">
        <v>8257</v>
      </c>
      <c r="D73" s="546" t="s">
        <v>63</v>
      </c>
      <c r="E73" s="489" t="s">
        <v>812</v>
      </c>
      <c r="F73" s="538">
        <f t="shared" si="10"/>
        <v>46135</v>
      </c>
      <c r="G73" s="539" t="str">
        <f t="shared" ref="G73:G87" si="25">IF($F73="","",INDEX($K73:$FI73,1,MATCH($F73,$K73:$FI73,)-1))</f>
        <v>A2</v>
      </c>
      <c r="H73" s="540" t="str">
        <f t="shared" ref="H73:H87" si="26">IF($F73="","",INDEX($K73:$FL73,1,MATCH($F73,$K73:$FL73,)+1))</f>
        <v>MR_DER-1701_26</v>
      </c>
      <c r="I73" s="537" t="str">
        <f t="shared" ref="I73:I87" si="27">IF(F73="NE",F73,IF(INDEX(K73:CP73,,MATCH(F73,K73:CP73,0)+3)&lt;&gt;0,INDEX(K73:CP73,,MATCH(F73,K73:CP73,0)+3),"ND"))</f>
        <v>ND</v>
      </c>
      <c r="J73" s="537" t="str">
        <f t="shared" ref="J73:J87" si="28">IF(G73="NE",G73,IF(INDEX(K73:CQ73,,MATCH(G73,K73:CQ73,0)+3)&lt;&gt;0,INDEX(K73:CQ73,,MATCH(G73,K73:CQ73,0)+3),"ND"))</f>
        <v>ND</v>
      </c>
      <c r="K73" s="490" t="s">
        <v>3730</v>
      </c>
      <c r="L73" s="512">
        <v>44797</v>
      </c>
      <c r="M73" s="513" t="s">
        <v>3732</v>
      </c>
      <c r="N73" s="514" t="s">
        <v>5536</v>
      </c>
      <c r="O73" s="515">
        <v>44838</v>
      </c>
      <c r="P73" s="510" t="s">
        <v>6800</v>
      </c>
      <c r="Q73" s="497" t="s">
        <v>3765</v>
      </c>
      <c r="R73" s="1442">
        <v>46135</v>
      </c>
      <c r="S73" s="23" t="s">
        <v>12583</v>
      </c>
    </row>
    <row r="74" spans="1:22" s="497" customFormat="1" ht="15" x14ac:dyDescent="0.25">
      <c r="A74" s="654" t="s">
        <v>8342</v>
      </c>
      <c r="B74" s="487" t="s">
        <v>8257</v>
      </c>
      <c r="C74" s="487"/>
      <c r="D74" s="546" t="s">
        <v>26</v>
      </c>
      <c r="E74" s="489" t="s">
        <v>825</v>
      </c>
      <c r="F74" s="538">
        <f>IF(L74&lt;&gt;0,MAX(L74,R74,X74,AD74,AJ74),"NE")</f>
        <v>46135</v>
      </c>
      <c r="G74" s="539" t="str">
        <f>IF($F74="","",INDEX($K74:$FI74,1,MATCH($F74,$K74:$FI74,)-1))</f>
        <v>A2</v>
      </c>
      <c r="H74" s="540" t="str">
        <f>IF($F74="","",INDEX($K74:$FL74,1,MATCH($F74,$K74:$FL74,)+1))</f>
        <v>MR_DER-1701_26</v>
      </c>
      <c r="I74" s="537" t="str">
        <f>IF(F74="NE",F74,IF(INDEX(K74:CP74,,MATCH(F74,K74:CP74,0)+3)&lt;&gt;0,INDEX(K74:CP74,,MATCH(F74,K74:CP74,0)+3),"ND"))</f>
        <v>ND</v>
      </c>
      <c r="J74" s="537" t="str">
        <f>IF(G74="NE",G74,IF(INDEX(K74:CQ74,,MATCH(G74,K74:CQ74,0)+3)&lt;&gt;0,INDEX(K74:CQ74,,MATCH(G74,K74:CQ74,0)+3),"ND"))</f>
        <v>ND</v>
      </c>
      <c r="K74" s="490" t="s">
        <v>3730</v>
      </c>
      <c r="L74" s="512">
        <v>44805</v>
      </c>
      <c r="M74" s="513" t="s">
        <v>3746</v>
      </c>
      <c r="N74" s="514" t="s">
        <v>5536</v>
      </c>
      <c r="O74" s="515">
        <v>44838</v>
      </c>
      <c r="P74" s="510" t="s">
        <v>6801</v>
      </c>
      <c r="Q74" s="497" t="s">
        <v>3765</v>
      </c>
      <c r="R74" s="1442">
        <v>46135</v>
      </c>
      <c r="S74" s="23" t="s">
        <v>12583</v>
      </c>
    </row>
    <row r="75" spans="1:22" s="497" customFormat="1" ht="15" x14ac:dyDescent="0.25">
      <c r="A75" s="654" t="s">
        <v>9037</v>
      </c>
      <c r="B75" s="487" t="s">
        <v>8257</v>
      </c>
      <c r="C75" s="487"/>
      <c r="D75" s="546" t="s">
        <v>60</v>
      </c>
      <c r="E75" s="489" t="s">
        <v>763</v>
      </c>
      <c r="F75" s="538">
        <f>IF(L75&lt;&gt;0,MAX(L75,R75,X75,AD75),"NE")</f>
        <v>46136</v>
      </c>
      <c r="G75" s="539" t="str">
        <f>IF($F75="","",INDEX($K75:$FI75,1,MATCH($F75,$K75:$FI75,)-1))</f>
        <v>A</v>
      </c>
      <c r="H75" s="540" t="str">
        <f>IF($F75="","",INDEX($K75:$FL75,1,MATCH($F75,$K75:$FL75,)+1))</f>
        <v>MR_DER-1702_26</v>
      </c>
      <c r="I75" s="537" t="str">
        <f>IF(F75="NE",F75,IF(INDEX(K75:CP75,,MATCH(F75,K75:CP75,0)+3)&lt;&gt;0,INDEX(K75:CP75,,MATCH(F75,K75:CP75,0)+3),"ND"))</f>
        <v>ND</v>
      </c>
      <c r="J75" s="537" t="str">
        <f>IF(G75="NE",G75,IF(INDEX(K75:CQ75,,MATCH(G75,K75:CQ75,0)+3)&lt;&gt;0,INDEX(K75:CQ75,,MATCH(G75,K75:CQ75,0)+3),"ND"))</f>
        <v>ND</v>
      </c>
      <c r="K75" s="490" t="s">
        <v>3730</v>
      </c>
      <c r="L75" s="491">
        <v>44890</v>
      </c>
      <c r="M75" s="492" t="s">
        <v>5772</v>
      </c>
      <c r="N75" s="493" t="s">
        <v>5537</v>
      </c>
      <c r="O75" s="491">
        <v>44979</v>
      </c>
      <c r="P75" s="494" t="s">
        <v>3777</v>
      </c>
      <c r="Q75" s="490" t="s">
        <v>3748</v>
      </c>
      <c r="R75" s="509">
        <v>46136</v>
      </c>
      <c r="S75" s="23" t="s">
        <v>12584</v>
      </c>
      <c r="T75" s="488"/>
      <c r="U75" s="488"/>
      <c r="V75" s="495" t="s">
        <v>3777</v>
      </c>
    </row>
    <row r="76" spans="1:22" s="497" customFormat="1" ht="15" x14ac:dyDescent="0.25">
      <c r="A76" s="654" t="s">
        <v>8342</v>
      </c>
      <c r="B76" s="487"/>
      <c r="C76" s="487"/>
      <c r="D76" s="546" t="s">
        <v>25</v>
      </c>
      <c r="E76" s="489" t="s">
        <v>813</v>
      </c>
      <c r="F76" s="538">
        <f t="shared" si="10"/>
        <v>46136</v>
      </c>
      <c r="G76" s="539" t="str">
        <f t="shared" si="25"/>
        <v>A1</v>
      </c>
      <c r="H76" s="540" t="str">
        <f t="shared" si="26"/>
        <v>MR_DER-1702_26</v>
      </c>
      <c r="I76" s="537" t="str">
        <f t="shared" si="27"/>
        <v>ND</v>
      </c>
      <c r="J76" s="537" t="str">
        <f t="shared" si="28"/>
        <v>ND</v>
      </c>
      <c r="K76" s="490" t="s">
        <v>3730</v>
      </c>
      <c r="L76" s="509">
        <v>46136</v>
      </c>
      <c r="M76" s="69" t="s">
        <v>12584</v>
      </c>
      <c r="N76" s="514"/>
      <c r="O76" s="488"/>
      <c r="P76" s="1661"/>
    </row>
    <row r="77" spans="1:22" s="497" customFormat="1" ht="15" x14ac:dyDescent="0.25">
      <c r="A77" s="654" t="s">
        <v>8342</v>
      </c>
      <c r="B77" s="487"/>
      <c r="C77" s="487"/>
      <c r="D77" s="546" t="s">
        <v>25</v>
      </c>
      <c r="E77" s="489" t="s">
        <v>814</v>
      </c>
      <c r="F77" s="538">
        <f t="shared" si="10"/>
        <v>46136</v>
      </c>
      <c r="G77" s="539" t="str">
        <f t="shared" si="25"/>
        <v>A1</v>
      </c>
      <c r="H77" s="540" t="str">
        <f t="shared" si="26"/>
        <v>MR_DER-1702_26</v>
      </c>
      <c r="I77" s="537" t="str">
        <f t="shared" si="27"/>
        <v>ND</v>
      </c>
      <c r="J77" s="537" t="str">
        <f t="shared" si="28"/>
        <v>ND</v>
      </c>
      <c r="K77" s="490" t="s">
        <v>3730</v>
      </c>
      <c r="L77" s="509">
        <v>46136</v>
      </c>
      <c r="M77" s="69" t="s">
        <v>12584</v>
      </c>
      <c r="N77" s="493"/>
      <c r="O77" s="488"/>
      <c r="P77" s="488"/>
    </row>
    <row r="78" spans="1:22" s="497" customFormat="1" ht="15" x14ac:dyDescent="0.25">
      <c r="A78" s="654" t="s">
        <v>8342</v>
      </c>
      <c r="B78" s="487"/>
      <c r="C78" s="487"/>
      <c r="D78" s="546" t="s">
        <v>25</v>
      </c>
      <c r="E78" s="489" t="s">
        <v>815</v>
      </c>
      <c r="F78" s="538">
        <f t="shared" si="10"/>
        <v>46136</v>
      </c>
      <c r="G78" s="539" t="str">
        <f t="shared" si="25"/>
        <v>A1</v>
      </c>
      <c r="H78" s="540" t="str">
        <f t="shared" si="26"/>
        <v>MR_DER-1702_26</v>
      </c>
      <c r="I78" s="537" t="str">
        <f t="shared" si="27"/>
        <v>ND</v>
      </c>
      <c r="J78" s="537" t="str">
        <f t="shared" si="28"/>
        <v>ND</v>
      </c>
      <c r="K78" s="490" t="s">
        <v>3730</v>
      </c>
      <c r="L78" s="509">
        <v>46136</v>
      </c>
      <c r="M78" s="69" t="s">
        <v>12584</v>
      </c>
      <c r="N78" s="493"/>
      <c r="O78" s="488"/>
      <c r="P78" s="488"/>
    </row>
    <row r="79" spans="1:22" s="497" customFormat="1" ht="15" x14ac:dyDescent="0.25">
      <c r="A79" s="654" t="s">
        <v>8342</v>
      </c>
      <c r="B79" s="487"/>
      <c r="C79" s="487"/>
      <c r="D79" s="546" t="s">
        <v>25</v>
      </c>
      <c r="E79" s="489" t="s">
        <v>816</v>
      </c>
      <c r="F79" s="538">
        <f t="shared" si="10"/>
        <v>46136</v>
      </c>
      <c r="G79" s="539" t="str">
        <f t="shared" si="25"/>
        <v>A1</v>
      </c>
      <c r="H79" s="540" t="str">
        <f t="shared" si="26"/>
        <v>MR_DER-1702_26</v>
      </c>
      <c r="I79" s="537" t="str">
        <f t="shared" si="27"/>
        <v>ND</v>
      </c>
      <c r="J79" s="537" t="str">
        <f t="shared" si="28"/>
        <v>ND</v>
      </c>
      <c r="K79" s="490" t="s">
        <v>3730</v>
      </c>
      <c r="L79" s="509">
        <v>46136</v>
      </c>
      <c r="M79" s="69" t="s">
        <v>12584</v>
      </c>
      <c r="N79" s="493"/>
      <c r="O79" s="488"/>
      <c r="P79" s="488"/>
    </row>
    <row r="80" spans="1:22" s="497" customFormat="1" ht="15" x14ac:dyDescent="0.25">
      <c r="A80" s="654" t="s">
        <v>8342</v>
      </c>
      <c r="B80" s="487"/>
      <c r="C80" s="487"/>
      <c r="D80" s="546" t="s">
        <v>25</v>
      </c>
      <c r="E80" s="489" t="s">
        <v>817</v>
      </c>
      <c r="F80" s="538">
        <f t="shared" si="10"/>
        <v>46136</v>
      </c>
      <c r="G80" s="539" t="str">
        <f t="shared" si="25"/>
        <v>A1</v>
      </c>
      <c r="H80" s="540" t="str">
        <f t="shared" si="26"/>
        <v>MR_DER-1702_26</v>
      </c>
      <c r="I80" s="537" t="str">
        <f t="shared" si="27"/>
        <v>ND</v>
      </c>
      <c r="J80" s="537" t="str">
        <f t="shared" si="28"/>
        <v>ND</v>
      </c>
      <c r="K80" s="490" t="s">
        <v>3730</v>
      </c>
      <c r="L80" s="509">
        <v>46136</v>
      </c>
      <c r="M80" s="69" t="s">
        <v>12584</v>
      </c>
      <c r="N80" s="493"/>
      <c r="O80" s="488"/>
      <c r="P80" s="488"/>
    </row>
    <row r="81" spans="1:25" s="497" customFormat="1" ht="15" x14ac:dyDescent="0.25">
      <c r="A81" s="654" t="s">
        <v>8342</v>
      </c>
      <c r="B81" s="487"/>
      <c r="C81" s="487"/>
      <c r="D81" s="546" t="s">
        <v>25</v>
      </c>
      <c r="E81" s="489" t="s">
        <v>818</v>
      </c>
      <c r="F81" s="538">
        <f t="shared" si="10"/>
        <v>46136</v>
      </c>
      <c r="G81" s="539" t="str">
        <f t="shared" si="25"/>
        <v>A1</v>
      </c>
      <c r="H81" s="540" t="str">
        <f t="shared" si="26"/>
        <v>MR_DER-1702_26</v>
      </c>
      <c r="I81" s="537" t="str">
        <f t="shared" si="27"/>
        <v>ND</v>
      </c>
      <c r="J81" s="537" t="str">
        <f t="shared" si="28"/>
        <v>ND</v>
      </c>
      <c r="K81" s="490" t="s">
        <v>3730</v>
      </c>
      <c r="L81" s="509">
        <v>46136</v>
      </c>
      <c r="M81" s="69" t="s">
        <v>12584</v>
      </c>
      <c r="N81" s="493"/>
      <c r="O81" s="488"/>
      <c r="P81" s="488"/>
    </row>
    <row r="82" spans="1:25" s="497" customFormat="1" ht="15" x14ac:dyDescent="0.25">
      <c r="A82" s="654" t="s">
        <v>8342</v>
      </c>
      <c r="B82" s="487"/>
      <c r="C82" s="487"/>
      <c r="D82" s="546" t="s">
        <v>25</v>
      </c>
      <c r="E82" s="489" t="s">
        <v>819</v>
      </c>
      <c r="F82" s="538">
        <f t="shared" si="10"/>
        <v>46136</v>
      </c>
      <c r="G82" s="539" t="str">
        <f t="shared" si="25"/>
        <v>A1</v>
      </c>
      <c r="H82" s="540" t="str">
        <f t="shared" si="26"/>
        <v>MR_DER-1702_26</v>
      </c>
      <c r="I82" s="537" t="str">
        <f t="shared" si="27"/>
        <v>ND</v>
      </c>
      <c r="J82" s="537" t="str">
        <f t="shared" si="28"/>
        <v>ND</v>
      </c>
      <c r="K82" s="490" t="s">
        <v>3730</v>
      </c>
      <c r="L82" s="509">
        <v>46136</v>
      </c>
      <c r="M82" s="69" t="s">
        <v>12584</v>
      </c>
      <c r="N82" s="493"/>
      <c r="O82" s="488"/>
      <c r="P82" s="488"/>
    </row>
    <row r="83" spans="1:25" s="497" customFormat="1" ht="15" x14ac:dyDescent="0.25">
      <c r="A83" s="654" t="s">
        <v>8342</v>
      </c>
      <c r="B83" s="487"/>
      <c r="C83" s="487"/>
      <c r="D83" s="546" t="s">
        <v>25</v>
      </c>
      <c r="E83" s="489" t="s">
        <v>820</v>
      </c>
      <c r="F83" s="538">
        <f t="shared" si="10"/>
        <v>46136</v>
      </c>
      <c r="G83" s="539" t="str">
        <f t="shared" si="25"/>
        <v>A1</v>
      </c>
      <c r="H83" s="540" t="str">
        <f t="shared" si="26"/>
        <v>MR_DER-1702_26</v>
      </c>
      <c r="I83" s="537" t="str">
        <f t="shared" si="27"/>
        <v>ND</v>
      </c>
      <c r="J83" s="537" t="str">
        <f t="shared" si="28"/>
        <v>ND</v>
      </c>
      <c r="K83" s="490" t="s">
        <v>3730</v>
      </c>
      <c r="L83" s="509">
        <v>46136</v>
      </c>
      <c r="M83" s="69" t="s">
        <v>12584</v>
      </c>
      <c r="N83" s="493"/>
      <c r="O83" s="488"/>
      <c r="P83" s="488"/>
    </row>
    <row r="84" spans="1:25" s="497" customFormat="1" ht="15" x14ac:dyDescent="0.25">
      <c r="A84" s="654" t="s">
        <v>8342</v>
      </c>
      <c r="B84" s="487"/>
      <c r="C84" s="487"/>
      <c r="D84" s="546" t="s">
        <v>64</v>
      </c>
      <c r="E84" s="489" t="s">
        <v>822</v>
      </c>
      <c r="F84" s="538">
        <f t="shared" si="10"/>
        <v>46136</v>
      </c>
      <c r="G84" s="539" t="str">
        <f t="shared" si="25"/>
        <v>A1</v>
      </c>
      <c r="H84" s="540" t="str">
        <f t="shared" si="26"/>
        <v>MR_DER-1702_26</v>
      </c>
      <c r="I84" s="537" t="str">
        <f t="shared" si="27"/>
        <v>ND</v>
      </c>
      <c r="J84" s="537" t="str">
        <f t="shared" si="28"/>
        <v>ND</v>
      </c>
      <c r="K84" s="490" t="s">
        <v>3730</v>
      </c>
      <c r="L84" s="509">
        <v>46136</v>
      </c>
      <c r="M84" s="69" t="s">
        <v>12584</v>
      </c>
      <c r="N84" s="493"/>
      <c r="O84" s="488"/>
      <c r="P84" s="488"/>
    </row>
    <row r="85" spans="1:25" s="497" customFormat="1" ht="15" x14ac:dyDescent="0.25">
      <c r="A85" s="654" t="s">
        <v>8342</v>
      </c>
      <c r="B85" s="487"/>
      <c r="C85" s="487"/>
      <c r="D85" s="546" t="s">
        <v>64</v>
      </c>
      <c r="E85" s="489" t="s">
        <v>823</v>
      </c>
      <c r="F85" s="538">
        <f t="shared" si="10"/>
        <v>46136</v>
      </c>
      <c r="G85" s="539" t="str">
        <f t="shared" si="25"/>
        <v>A1</v>
      </c>
      <c r="H85" s="540" t="str">
        <f t="shared" si="26"/>
        <v>MR_DER-1702_26</v>
      </c>
      <c r="I85" s="537" t="str">
        <f t="shared" si="27"/>
        <v>ND</v>
      </c>
      <c r="J85" s="537" t="str">
        <f t="shared" si="28"/>
        <v>ND</v>
      </c>
      <c r="K85" s="490" t="s">
        <v>3730</v>
      </c>
      <c r="L85" s="509">
        <v>46136</v>
      </c>
      <c r="M85" s="69" t="s">
        <v>12584</v>
      </c>
      <c r="N85" s="493"/>
      <c r="O85" s="488"/>
      <c r="P85" s="488"/>
    </row>
    <row r="86" spans="1:25" s="497" customFormat="1" ht="15" x14ac:dyDescent="0.25">
      <c r="A86" s="654" t="s">
        <v>8342</v>
      </c>
      <c r="B86" s="487"/>
      <c r="C86" s="487"/>
      <c r="D86" s="546" t="s">
        <v>65</v>
      </c>
      <c r="E86" s="489" t="s">
        <v>12585</v>
      </c>
      <c r="F86" s="538">
        <f t="shared" si="10"/>
        <v>46136</v>
      </c>
      <c r="G86" s="539" t="str">
        <f t="shared" si="25"/>
        <v>A1</v>
      </c>
      <c r="H86" s="540" t="str">
        <f t="shared" si="26"/>
        <v>MR_DER-1702_26</v>
      </c>
      <c r="I86" s="537" t="str">
        <f t="shared" si="27"/>
        <v>ND</v>
      </c>
      <c r="J86" s="537" t="str">
        <f t="shared" si="28"/>
        <v>ND</v>
      </c>
      <c r="K86" s="490" t="s">
        <v>3730</v>
      </c>
      <c r="L86" s="509">
        <v>46136</v>
      </c>
      <c r="M86" s="69" t="s">
        <v>12584</v>
      </c>
      <c r="N86" s="493"/>
      <c r="O86" s="488"/>
      <c r="P86" s="1542"/>
    </row>
    <row r="87" spans="1:25" s="497" customFormat="1" ht="15" x14ac:dyDescent="0.25">
      <c r="A87" s="654" t="s">
        <v>8342</v>
      </c>
      <c r="B87" s="487"/>
      <c r="C87" s="487"/>
      <c r="D87" s="546" t="s">
        <v>27</v>
      </c>
      <c r="E87" s="489" t="s">
        <v>826</v>
      </c>
      <c r="F87" s="538">
        <f t="shared" si="10"/>
        <v>46136</v>
      </c>
      <c r="G87" s="539" t="str">
        <f t="shared" si="25"/>
        <v>A1</v>
      </c>
      <c r="H87" s="540" t="str">
        <f t="shared" si="26"/>
        <v>MR_DER-1702_26</v>
      </c>
      <c r="I87" s="537" t="str">
        <f t="shared" si="27"/>
        <v>ND</v>
      </c>
      <c r="J87" s="537" t="str">
        <f t="shared" si="28"/>
        <v>NÃO APROVADO</v>
      </c>
      <c r="K87" s="490" t="s">
        <v>3730</v>
      </c>
      <c r="L87" s="509">
        <v>46136</v>
      </c>
      <c r="M87" s="69" t="s">
        <v>12584</v>
      </c>
      <c r="N87" s="514" t="s">
        <v>5536</v>
      </c>
      <c r="O87" s="488"/>
      <c r="P87" s="1661"/>
    </row>
    <row r="88" spans="1:25" s="425" customFormat="1" x14ac:dyDescent="0.25">
      <c r="A88" s="652"/>
      <c r="B88" s="522"/>
      <c r="C88" s="522"/>
      <c r="D88" s="542"/>
      <c r="E88" s="542"/>
      <c r="F88" s="542"/>
      <c r="G88" s="453"/>
      <c r="H88" s="543"/>
      <c r="I88" s="544"/>
      <c r="J88" s="525"/>
    </row>
    <row r="89" spans="1:25" s="497" customFormat="1" ht="15" x14ac:dyDescent="0.25">
      <c r="A89" s="654" t="s">
        <v>8342</v>
      </c>
      <c r="B89" s="487"/>
      <c r="C89" s="487"/>
      <c r="D89" s="546" t="s">
        <v>28</v>
      </c>
      <c r="E89" s="489" t="s">
        <v>12418</v>
      </c>
      <c r="F89" s="538">
        <f t="shared" si="10"/>
        <v>46164</v>
      </c>
      <c r="G89" s="539" t="str">
        <f t="shared" ref="G89:G102" si="29">IF($F89="","",INDEX($K89:$FI89,1,MATCH($F89,$K89:$FI89,)-1))</f>
        <v>A3</v>
      </c>
      <c r="H89" s="540" t="str">
        <f t="shared" ref="H89:H102" si="30">IF($F89="","",INDEX($K89:$FL89,1,MATCH($F89,$K89:$FL89,)+1))</f>
        <v>MR_DER-1760_26</v>
      </c>
      <c r="I89" s="537" t="str">
        <f t="shared" ref="I89:I102" si="31">IF(F89="NE",F89,IF(INDEX(K89:CP89,,MATCH(F89,K89:CP89,0)+3)&lt;&gt;0,INDEX(K89:CP89,,MATCH(F89,K89:CP89,0)+3),"ND"))</f>
        <v>ND</v>
      </c>
      <c r="J89" s="537" t="str">
        <f t="shared" ref="J89:J102" si="32">IF(G89="NE",G89,IF(INDEX(K89:CQ89,,MATCH(G89,K89:CQ89,0)+3)&lt;&gt;0,INDEX(K89:CQ89,,MATCH(G89,K89:CQ89,0)+3),"ND"))</f>
        <v>ND</v>
      </c>
      <c r="K89" s="497" t="s">
        <v>3730</v>
      </c>
      <c r="L89" s="1442">
        <v>46105</v>
      </c>
      <c r="M89" s="69" t="s">
        <v>12426</v>
      </c>
      <c r="N89" s="497" t="s">
        <v>5536</v>
      </c>
      <c r="O89" s="1442">
        <v>46122</v>
      </c>
      <c r="P89" s="546"/>
      <c r="Q89" s="546" t="s">
        <v>3765</v>
      </c>
      <c r="R89" s="1657">
        <v>46139</v>
      </c>
      <c r="S89" s="23" t="s">
        <v>12592</v>
      </c>
      <c r="T89" s="497" t="s">
        <v>5536</v>
      </c>
      <c r="U89" s="1442">
        <v>46160</v>
      </c>
      <c r="W89" s="497" t="s">
        <v>5701</v>
      </c>
      <c r="X89" s="1442">
        <v>46164</v>
      </c>
      <c r="Y89" s="23" t="s">
        <v>12675</v>
      </c>
    </row>
    <row r="90" spans="1:25" s="497" customFormat="1" ht="15" x14ac:dyDescent="0.25">
      <c r="A90" s="654" t="s">
        <v>8342</v>
      </c>
      <c r="B90" s="487"/>
      <c r="C90" s="487"/>
      <c r="D90" s="546" t="s">
        <v>28</v>
      </c>
      <c r="E90" s="489" t="s">
        <v>12419</v>
      </c>
      <c r="F90" s="538">
        <f t="shared" si="10"/>
        <v>46164</v>
      </c>
      <c r="G90" s="539" t="str">
        <f t="shared" si="29"/>
        <v>A3</v>
      </c>
      <c r="H90" s="540" t="str">
        <f t="shared" si="30"/>
        <v>MR_DER-1760_26</v>
      </c>
      <c r="I90" s="537" t="str">
        <f t="shared" si="31"/>
        <v>ND</v>
      </c>
      <c r="J90" s="537" t="str">
        <f t="shared" si="32"/>
        <v>ND</v>
      </c>
      <c r="K90" s="497" t="s">
        <v>3730</v>
      </c>
      <c r="L90" s="1442">
        <v>46105</v>
      </c>
      <c r="M90" s="69" t="s">
        <v>12426</v>
      </c>
      <c r="N90" s="497" t="s">
        <v>5536</v>
      </c>
      <c r="O90" s="1442">
        <v>46122</v>
      </c>
      <c r="P90" s="546"/>
      <c r="Q90" s="546" t="s">
        <v>3765</v>
      </c>
      <c r="R90" s="1657">
        <v>46139</v>
      </c>
      <c r="S90" s="23" t="s">
        <v>12592</v>
      </c>
      <c r="T90" s="497" t="s">
        <v>5536</v>
      </c>
      <c r="U90" s="1442">
        <v>46160</v>
      </c>
      <c r="W90" s="497" t="s">
        <v>5701</v>
      </c>
      <c r="X90" s="1442">
        <v>46164</v>
      </c>
      <c r="Y90" s="23" t="s">
        <v>12675</v>
      </c>
    </row>
    <row r="91" spans="1:25" s="497" customFormat="1" ht="15" x14ac:dyDescent="0.25">
      <c r="A91" s="654" t="s">
        <v>8342</v>
      </c>
      <c r="B91" s="487"/>
      <c r="C91" s="487"/>
      <c r="D91" s="546" t="s">
        <v>28</v>
      </c>
      <c r="E91" s="489" t="s">
        <v>12420</v>
      </c>
      <c r="F91" s="538">
        <f t="shared" si="10"/>
        <v>46164</v>
      </c>
      <c r="G91" s="539" t="str">
        <f t="shared" si="29"/>
        <v>A3</v>
      </c>
      <c r="H91" s="540" t="str">
        <f t="shared" si="30"/>
        <v>MR_DER-1760_26</v>
      </c>
      <c r="I91" s="537" t="str">
        <f t="shared" si="31"/>
        <v>ND</v>
      </c>
      <c r="J91" s="537" t="str">
        <f t="shared" si="32"/>
        <v>ND</v>
      </c>
      <c r="K91" s="497" t="s">
        <v>3730</v>
      </c>
      <c r="L91" s="1442">
        <v>46105</v>
      </c>
      <c r="M91" s="69" t="s">
        <v>12426</v>
      </c>
      <c r="N91" s="497" t="s">
        <v>5536</v>
      </c>
      <c r="O91" s="1442">
        <v>46122</v>
      </c>
      <c r="P91" s="546"/>
      <c r="Q91" s="546" t="s">
        <v>3765</v>
      </c>
      <c r="R91" s="1657">
        <v>46139</v>
      </c>
      <c r="S91" s="23" t="s">
        <v>12592</v>
      </c>
      <c r="T91" s="497" t="s">
        <v>5536</v>
      </c>
      <c r="U91" s="1442">
        <v>46160</v>
      </c>
      <c r="W91" s="497" t="s">
        <v>5701</v>
      </c>
      <c r="X91" s="1442">
        <v>46164</v>
      </c>
      <c r="Y91" s="23" t="s">
        <v>12675</v>
      </c>
    </row>
    <row r="92" spans="1:25" s="497" customFormat="1" ht="15" x14ac:dyDescent="0.25">
      <c r="A92" s="654" t="s">
        <v>8342</v>
      </c>
      <c r="B92" s="487"/>
      <c r="C92" s="487"/>
      <c r="D92" s="546" t="s">
        <v>28</v>
      </c>
      <c r="E92" s="489" t="s">
        <v>12421</v>
      </c>
      <c r="F92" s="538">
        <f t="shared" si="10"/>
        <v>46164</v>
      </c>
      <c r="G92" s="539" t="str">
        <f t="shared" si="29"/>
        <v>A3</v>
      </c>
      <c r="H92" s="540" t="str">
        <f t="shared" si="30"/>
        <v>MR_DER-1760_26</v>
      </c>
      <c r="I92" s="537" t="str">
        <f t="shared" si="31"/>
        <v>ND</v>
      </c>
      <c r="J92" s="537" t="str">
        <f t="shared" si="32"/>
        <v>ND</v>
      </c>
      <c r="K92" s="497" t="s">
        <v>3730</v>
      </c>
      <c r="L92" s="1442">
        <v>46105</v>
      </c>
      <c r="M92" s="69" t="s">
        <v>12426</v>
      </c>
      <c r="N92" s="497" t="s">
        <v>5536</v>
      </c>
      <c r="O92" s="1442">
        <v>46122</v>
      </c>
      <c r="P92" s="546"/>
      <c r="Q92" s="546" t="s">
        <v>3765</v>
      </c>
      <c r="R92" s="1657">
        <v>46139</v>
      </c>
      <c r="S92" s="23" t="s">
        <v>12592</v>
      </c>
      <c r="T92" s="497" t="s">
        <v>5536</v>
      </c>
      <c r="U92" s="1442">
        <v>46160</v>
      </c>
      <c r="W92" s="497" t="s">
        <v>5701</v>
      </c>
      <c r="X92" s="1442">
        <v>46164</v>
      </c>
      <c r="Y92" s="23" t="s">
        <v>12675</v>
      </c>
    </row>
    <row r="93" spans="1:25" s="497" customFormat="1" ht="15" x14ac:dyDescent="0.25">
      <c r="A93" s="654" t="s">
        <v>8342</v>
      </c>
      <c r="B93" s="487"/>
      <c r="C93" s="487"/>
      <c r="D93" s="546" t="s">
        <v>28</v>
      </c>
      <c r="E93" s="489" t="s">
        <v>12422</v>
      </c>
      <c r="F93" s="538">
        <f t="shared" si="10"/>
        <v>46164</v>
      </c>
      <c r="G93" s="539" t="str">
        <f t="shared" si="29"/>
        <v>A3</v>
      </c>
      <c r="H93" s="540" t="str">
        <f t="shared" si="30"/>
        <v>MR_DER-1760_26</v>
      </c>
      <c r="I93" s="537" t="str">
        <f t="shared" si="31"/>
        <v>ND</v>
      </c>
      <c r="J93" s="537" t="str">
        <f t="shared" si="32"/>
        <v>ND</v>
      </c>
      <c r="K93" s="497" t="s">
        <v>3730</v>
      </c>
      <c r="L93" s="1442">
        <v>46105</v>
      </c>
      <c r="M93" s="69" t="s">
        <v>12426</v>
      </c>
      <c r="N93" s="497" t="s">
        <v>5536</v>
      </c>
      <c r="O93" s="1442">
        <v>46122</v>
      </c>
      <c r="P93" s="546"/>
      <c r="Q93" s="546" t="s">
        <v>3765</v>
      </c>
      <c r="R93" s="1657">
        <v>46139</v>
      </c>
      <c r="S93" s="23" t="s">
        <v>12592</v>
      </c>
      <c r="T93" s="497" t="s">
        <v>5536</v>
      </c>
      <c r="U93" s="1442">
        <v>46160</v>
      </c>
      <c r="W93" s="497" t="s">
        <v>5701</v>
      </c>
      <c r="X93" s="1442">
        <v>46164</v>
      </c>
      <c r="Y93" s="23" t="s">
        <v>12675</v>
      </c>
    </row>
    <row r="94" spans="1:25" s="497" customFormat="1" ht="15" x14ac:dyDescent="0.25">
      <c r="A94" s="654" t="s">
        <v>8342</v>
      </c>
      <c r="B94" s="487"/>
      <c r="C94" s="487"/>
      <c r="D94" s="546" t="s">
        <v>28</v>
      </c>
      <c r="E94" s="489" t="s">
        <v>12423</v>
      </c>
      <c r="F94" s="538">
        <f t="shared" si="10"/>
        <v>46164</v>
      </c>
      <c r="G94" s="539" t="str">
        <f t="shared" si="29"/>
        <v>A3</v>
      </c>
      <c r="H94" s="540" t="str">
        <f t="shared" si="30"/>
        <v>MR_DER-1760_26</v>
      </c>
      <c r="I94" s="537" t="str">
        <f t="shared" si="31"/>
        <v>ND</v>
      </c>
      <c r="J94" s="537" t="str">
        <f t="shared" si="32"/>
        <v>ND</v>
      </c>
      <c r="K94" s="497" t="s">
        <v>3730</v>
      </c>
      <c r="L94" s="1442">
        <v>46105</v>
      </c>
      <c r="M94" s="69" t="s">
        <v>12426</v>
      </c>
      <c r="N94" s="497" t="s">
        <v>5536</v>
      </c>
      <c r="O94" s="1442">
        <v>46122</v>
      </c>
      <c r="P94" s="546"/>
      <c r="Q94" s="546" t="s">
        <v>3765</v>
      </c>
      <c r="R94" s="1657">
        <v>46139</v>
      </c>
      <c r="S94" s="23" t="s">
        <v>12592</v>
      </c>
      <c r="T94" s="497" t="s">
        <v>5536</v>
      </c>
      <c r="U94" s="1442">
        <v>46160</v>
      </c>
      <c r="W94" s="497" t="s">
        <v>5701</v>
      </c>
      <c r="X94" s="1442">
        <v>46164</v>
      </c>
      <c r="Y94" s="23" t="s">
        <v>12675</v>
      </c>
    </row>
    <row r="95" spans="1:25" s="497" customFormat="1" ht="15" x14ac:dyDescent="0.25">
      <c r="A95" s="654" t="s">
        <v>8342</v>
      </c>
      <c r="B95" s="487"/>
      <c r="C95" s="487"/>
      <c r="D95" s="546" t="s">
        <v>28</v>
      </c>
      <c r="E95" s="489" t="s">
        <v>12424</v>
      </c>
      <c r="F95" s="538">
        <f t="shared" ref="F95:F156" si="33">IF(L95&lt;&gt;0,MAX(L95,R95,X95,AD95,AJ95),"NE")</f>
        <v>46164</v>
      </c>
      <c r="G95" s="539" t="str">
        <f t="shared" si="29"/>
        <v>A3</v>
      </c>
      <c r="H95" s="540" t="str">
        <f t="shared" si="30"/>
        <v>MR_DER-1760_26</v>
      </c>
      <c r="I95" s="537" t="str">
        <f t="shared" si="31"/>
        <v>ND</v>
      </c>
      <c r="J95" s="537" t="str">
        <f t="shared" si="32"/>
        <v>ND</v>
      </c>
      <c r="K95" s="497" t="s">
        <v>3730</v>
      </c>
      <c r="L95" s="1442">
        <v>46105</v>
      </c>
      <c r="M95" s="69" t="s">
        <v>12426</v>
      </c>
      <c r="N95" s="497" t="s">
        <v>5536</v>
      </c>
      <c r="O95" s="1442">
        <v>46122</v>
      </c>
      <c r="P95" s="546"/>
      <c r="Q95" s="546" t="s">
        <v>3765</v>
      </c>
      <c r="R95" s="1657">
        <v>46139</v>
      </c>
      <c r="S95" s="23" t="s">
        <v>12592</v>
      </c>
      <c r="T95" s="497" t="s">
        <v>5536</v>
      </c>
      <c r="U95" s="1442">
        <v>46160</v>
      </c>
      <c r="W95" s="497" t="s">
        <v>5701</v>
      </c>
      <c r="X95" s="1442">
        <v>46164</v>
      </c>
      <c r="Y95" s="23" t="s">
        <v>12675</v>
      </c>
    </row>
    <row r="96" spans="1:25" s="497" customFormat="1" ht="15" x14ac:dyDescent="0.25">
      <c r="A96" s="654" t="s">
        <v>8342</v>
      </c>
      <c r="B96" s="487"/>
      <c r="C96" s="487"/>
      <c r="D96" s="546" t="s">
        <v>28</v>
      </c>
      <c r="E96" s="489" t="s">
        <v>12425</v>
      </c>
      <c r="F96" s="538">
        <f t="shared" si="33"/>
        <v>46164</v>
      </c>
      <c r="G96" s="539" t="str">
        <f t="shared" si="29"/>
        <v>A3</v>
      </c>
      <c r="H96" s="540" t="str">
        <f t="shared" si="30"/>
        <v>MR_DER-1760_26</v>
      </c>
      <c r="I96" s="537" t="str">
        <f t="shared" si="31"/>
        <v>ND</v>
      </c>
      <c r="J96" s="537" t="str">
        <f t="shared" si="32"/>
        <v>ND</v>
      </c>
      <c r="K96" s="497" t="s">
        <v>3730</v>
      </c>
      <c r="L96" s="1442">
        <v>46105</v>
      </c>
      <c r="M96" s="69" t="s">
        <v>12426</v>
      </c>
      <c r="N96" s="497" t="s">
        <v>5536</v>
      </c>
      <c r="O96" s="1442">
        <v>46122</v>
      </c>
      <c r="P96" s="546"/>
      <c r="Q96" s="546" t="s">
        <v>3765</v>
      </c>
      <c r="R96" s="1657">
        <v>46139</v>
      </c>
      <c r="S96" s="23" t="s">
        <v>12592</v>
      </c>
      <c r="T96" s="497" t="s">
        <v>5536</v>
      </c>
      <c r="U96" s="1442">
        <v>46160</v>
      </c>
      <c r="W96" s="497" t="s">
        <v>5701</v>
      </c>
      <c r="X96" s="1442">
        <v>46164</v>
      </c>
      <c r="Y96" s="23" t="s">
        <v>12675</v>
      </c>
    </row>
    <row r="97" spans="1:25" s="497" customFormat="1" ht="15" x14ac:dyDescent="0.25">
      <c r="A97" s="654" t="s">
        <v>8342</v>
      </c>
      <c r="B97" s="487"/>
      <c r="C97" s="487"/>
      <c r="D97" s="546" t="s">
        <v>29</v>
      </c>
      <c r="E97" s="489" t="s">
        <v>836</v>
      </c>
      <c r="F97" s="538">
        <f t="shared" si="33"/>
        <v>46164</v>
      </c>
      <c r="G97" s="539" t="str">
        <f t="shared" si="29"/>
        <v>A3</v>
      </c>
      <c r="H97" s="540" t="str">
        <f t="shared" si="30"/>
        <v>MR_DER-1760_26</v>
      </c>
      <c r="I97" s="537" t="str">
        <f t="shared" si="31"/>
        <v>ND</v>
      </c>
      <c r="J97" s="537" t="str">
        <f t="shared" si="32"/>
        <v>ND</v>
      </c>
      <c r="K97" s="497" t="s">
        <v>3730</v>
      </c>
      <c r="L97" s="1442">
        <v>46105</v>
      </c>
      <c r="M97" s="69" t="s">
        <v>12426</v>
      </c>
      <c r="N97" s="497" t="s">
        <v>5536</v>
      </c>
      <c r="O97" s="1442">
        <v>46122</v>
      </c>
      <c r="P97" s="546"/>
      <c r="Q97" s="546" t="s">
        <v>3765</v>
      </c>
      <c r="R97" s="1657">
        <v>46139</v>
      </c>
      <c r="S97" s="23" t="s">
        <v>12592</v>
      </c>
      <c r="T97" s="497" t="s">
        <v>5536</v>
      </c>
      <c r="U97" s="1442">
        <v>46160</v>
      </c>
      <c r="W97" s="497" t="s">
        <v>5701</v>
      </c>
      <c r="X97" s="1442">
        <v>46164</v>
      </c>
      <c r="Y97" s="23" t="s">
        <v>12675</v>
      </c>
    </row>
    <row r="98" spans="1:25" s="497" customFormat="1" ht="15" x14ac:dyDescent="0.25">
      <c r="A98" s="654" t="s">
        <v>8342</v>
      </c>
      <c r="B98" s="487"/>
      <c r="C98" s="487"/>
      <c r="D98" s="546" t="s">
        <v>29</v>
      </c>
      <c r="E98" s="489" t="s">
        <v>837</v>
      </c>
      <c r="F98" s="538">
        <f t="shared" si="33"/>
        <v>46164</v>
      </c>
      <c r="G98" s="539" t="str">
        <f t="shared" si="29"/>
        <v>A3</v>
      </c>
      <c r="H98" s="540" t="str">
        <f t="shared" si="30"/>
        <v>MR_DER-1760_26</v>
      </c>
      <c r="I98" s="537" t="str">
        <f t="shared" si="31"/>
        <v>ND</v>
      </c>
      <c r="J98" s="537" t="str">
        <f t="shared" si="32"/>
        <v>ND</v>
      </c>
      <c r="K98" s="497" t="s">
        <v>3730</v>
      </c>
      <c r="L98" s="1442">
        <v>46105</v>
      </c>
      <c r="M98" s="69" t="s">
        <v>12426</v>
      </c>
      <c r="N98" s="497" t="s">
        <v>5536</v>
      </c>
      <c r="O98" s="1442">
        <v>46122</v>
      </c>
      <c r="P98" s="546"/>
      <c r="Q98" s="546" t="s">
        <v>3765</v>
      </c>
      <c r="R98" s="1657">
        <v>46139</v>
      </c>
      <c r="S98" s="23" t="s">
        <v>12592</v>
      </c>
      <c r="T98" s="497" t="s">
        <v>5536</v>
      </c>
      <c r="U98" s="1442">
        <v>46160</v>
      </c>
      <c r="W98" s="497" t="s">
        <v>5701</v>
      </c>
      <c r="X98" s="1442">
        <v>46164</v>
      </c>
      <c r="Y98" s="23" t="s">
        <v>12675</v>
      </c>
    </row>
    <row r="99" spans="1:25" s="497" customFormat="1" ht="15" x14ac:dyDescent="0.25">
      <c r="A99" s="654" t="s">
        <v>8342</v>
      </c>
      <c r="B99" s="487"/>
      <c r="C99" s="487"/>
      <c r="D99" s="546" t="s">
        <v>66</v>
      </c>
      <c r="E99" s="489" t="s">
        <v>838</v>
      </c>
      <c r="F99" s="538">
        <f t="shared" si="33"/>
        <v>46164</v>
      </c>
      <c r="G99" s="539" t="str">
        <f t="shared" si="29"/>
        <v>A3</v>
      </c>
      <c r="H99" s="540" t="str">
        <f t="shared" si="30"/>
        <v>MR_DER-1760_26</v>
      </c>
      <c r="I99" s="537" t="str">
        <f t="shared" si="31"/>
        <v>ND</v>
      </c>
      <c r="J99" s="537" t="str">
        <f t="shared" si="32"/>
        <v>ND</v>
      </c>
      <c r="K99" s="497" t="s">
        <v>3730</v>
      </c>
      <c r="L99" s="1442">
        <v>46105</v>
      </c>
      <c r="M99" s="69" t="s">
        <v>12426</v>
      </c>
      <c r="N99" s="497" t="s">
        <v>5536</v>
      </c>
      <c r="O99" s="1442">
        <v>46122</v>
      </c>
      <c r="P99" s="546"/>
      <c r="Q99" s="546" t="s">
        <v>3765</v>
      </c>
      <c r="R99" s="1657">
        <v>46139</v>
      </c>
      <c r="S99" s="23" t="s">
        <v>12592</v>
      </c>
      <c r="T99" s="497" t="s">
        <v>5536</v>
      </c>
      <c r="U99" s="1442">
        <v>46160</v>
      </c>
      <c r="W99" s="497" t="s">
        <v>5701</v>
      </c>
      <c r="X99" s="1442">
        <v>46164</v>
      </c>
      <c r="Y99" s="23" t="s">
        <v>12675</v>
      </c>
    </row>
    <row r="100" spans="1:25" s="497" customFormat="1" ht="15" x14ac:dyDescent="0.25">
      <c r="A100" s="654" t="s">
        <v>8342</v>
      </c>
      <c r="B100" s="487"/>
      <c r="C100" s="487"/>
      <c r="D100" s="546" t="s">
        <v>31</v>
      </c>
      <c r="E100" s="489" t="s">
        <v>839</v>
      </c>
      <c r="F100" s="538">
        <f t="shared" si="33"/>
        <v>46164</v>
      </c>
      <c r="G100" s="539" t="str">
        <f t="shared" si="29"/>
        <v>A3</v>
      </c>
      <c r="H100" s="540" t="str">
        <f t="shared" si="30"/>
        <v>MR_DER-1760_26</v>
      </c>
      <c r="I100" s="537" t="str">
        <f t="shared" si="31"/>
        <v>ND</v>
      </c>
      <c r="J100" s="537" t="str">
        <f t="shared" si="32"/>
        <v>ND</v>
      </c>
      <c r="K100" s="546" t="s">
        <v>3730</v>
      </c>
      <c r="L100" s="546">
        <v>46105</v>
      </c>
      <c r="M100" s="546" t="s">
        <v>12426</v>
      </c>
      <c r="N100" s="546" t="s">
        <v>5536</v>
      </c>
      <c r="O100" s="546">
        <v>46122</v>
      </c>
      <c r="P100" s="546"/>
      <c r="Q100" s="546" t="s">
        <v>3765</v>
      </c>
      <c r="R100" s="1657">
        <v>46139</v>
      </c>
      <c r="S100" s="23" t="s">
        <v>12592</v>
      </c>
      <c r="T100" s="497" t="s">
        <v>5536</v>
      </c>
      <c r="U100" s="1442">
        <v>46160</v>
      </c>
      <c r="W100" s="497" t="s">
        <v>5701</v>
      </c>
      <c r="X100" s="1442">
        <v>46164</v>
      </c>
      <c r="Y100" s="23" t="s">
        <v>12675</v>
      </c>
    </row>
    <row r="101" spans="1:25" s="497" customFormat="1" ht="15" x14ac:dyDescent="0.25">
      <c r="A101" s="654" t="s">
        <v>8263</v>
      </c>
      <c r="B101" s="487"/>
      <c r="C101" s="487"/>
      <c r="D101" s="546" t="s">
        <v>32</v>
      </c>
      <c r="E101" s="489" t="s">
        <v>840</v>
      </c>
      <c r="F101" s="538">
        <f t="shared" si="33"/>
        <v>46161</v>
      </c>
      <c r="G101" s="539" t="str">
        <f t="shared" si="29"/>
        <v>A</v>
      </c>
      <c r="H101" s="540" t="str">
        <f t="shared" si="30"/>
        <v>MR_DER-1748_26</v>
      </c>
      <c r="I101" s="537" t="str">
        <f t="shared" si="31"/>
        <v>ND</v>
      </c>
      <c r="J101" s="537" t="str">
        <f t="shared" si="32"/>
        <v>ND</v>
      </c>
      <c r="K101" s="546" t="s">
        <v>3730</v>
      </c>
      <c r="L101" s="546">
        <v>46105</v>
      </c>
      <c r="M101" s="546" t="s">
        <v>12426</v>
      </c>
      <c r="N101" s="546" t="s">
        <v>5536</v>
      </c>
      <c r="O101" s="546">
        <v>46122</v>
      </c>
      <c r="P101" s="546"/>
      <c r="Q101" s="546" t="s">
        <v>3765</v>
      </c>
      <c r="R101" s="1657">
        <v>46139</v>
      </c>
      <c r="S101" s="23" t="s">
        <v>12592</v>
      </c>
      <c r="T101" s="497" t="s">
        <v>5539</v>
      </c>
      <c r="U101" s="1442">
        <v>46160</v>
      </c>
      <c r="W101" s="490" t="s">
        <v>3748</v>
      </c>
      <c r="X101" s="509">
        <v>46161</v>
      </c>
      <c r="Y101" s="23" t="s">
        <v>12664</v>
      </c>
    </row>
    <row r="102" spans="1:25" s="497" customFormat="1" ht="15" x14ac:dyDescent="0.25">
      <c r="A102" s="654" t="s">
        <v>8342</v>
      </c>
      <c r="B102" s="1719"/>
      <c r="C102" s="1719"/>
      <c r="D102" s="1720" t="s">
        <v>33</v>
      </c>
      <c r="E102" s="489" t="s">
        <v>841</v>
      </c>
      <c r="F102" s="482">
        <f t="shared" si="33"/>
        <v>46164</v>
      </c>
      <c r="G102" s="539" t="str">
        <f t="shared" si="29"/>
        <v>A1</v>
      </c>
      <c r="H102" s="519" t="str">
        <f t="shared" si="30"/>
        <v>MR_DER-1760_26</v>
      </c>
      <c r="I102" s="536" t="str">
        <f t="shared" si="31"/>
        <v>ND</v>
      </c>
      <c r="J102" s="537" t="str">
        <f t="shared" si="32"/>
        <v>ND</v>
      </c>
      <c r="K102" s="497" t="s">
        <v>3730</v>
      </c>
      <c r="L102" s="1442">
        <v>46164</v>
      </c>
      <c r="M102" s="69" t="s">
        <v>12675</v>
      </c>
      <c r="N102" s="546"/>
      <c r="O102" s="546"/>
      <c r="P102" s="546"/>
      <c r="Q102" s="490"/>
      <c r="R102" s="509"/>
      <c r="S102" s="69"/>
    </row>
    <row r="103" spans="1:25" s="425" customFormat="1" x14ac:dyDescent="0.25">
      <c r="A103" s="652"/>
      <c r="B103" s="522"/>
      <c r="C103" s="522"/>
      <c r="D103" s="1574"/>
      <c r="E103" s="1570"/>
      <c r="F103" s="542"/>
      <c r="G103" s="453"/>
      <c r="H103" s="543"/>
      <c r="I103" s="544"/>
      <c r="J103" s="525"/>
    </row>
    <row r="104" spans="1:25" s="497" customFormat="1" ht="15" x14ac:dyDescent="0.25">
      <c r="A104" s="1571" t="s">
        <v>12501</v>
      </c>
      <c r="B104" s="1572"/>
      <c r="C104" s="1572"/>
      <c r="D104" s="1573" t="s">
        <v>34</v>
      </c>
      <c r="E104" s="489" t="s">
        <v>842</v>
      </c>
      <c r="F104" s="538">
        <f t="shared" si="33"/>
        <v>46146</v>
      </c>
      <c r="G104" s="539" t="str">
        <f t="shared" ref="G104:G118" si="34">IF($F104="","",INDEX($K104:$FI104,1,MATCH($F104,$K104:$FI104,)-1))</f>
        <v>A2</v>
      </c>
      <c r="H104" s="540" t="str">
        <f t="shared" ref="H104:H118" si="35">IF($F104="","",INDEX($K104:$FL104,1,MATCH($F104,$K104:$FL104,)+1))</f>
        <v>MR_DER-1717_26</v>
      </c>
      <c r="I104" s="537">
        <f t="shared" ref="I104:I118" si="36">IF(F104="NE",F104,IF(INDEX(K104:CP104,,MATCH(F104,K104:CP104,0)+3)&lt;&gt;0,INDEX(K104:CP104,,MATCH(F104,K104:CP104,0)+3),"ND"))</f>
        <v>46164</v>
      </c>
      <c r="J104" s="537" t="str">
        <f t="shared" ref="J104:J118" si="37">IF(G104="NE",G104,IF(INDEX(K104:CQ104,,MATCH(G104,K104:CQ104,0)+3)&lt;&gt;0,INDEX(K104:CQ104,,MATCH(G104,K104:CQ104,0)+3),"ND"))</f>
        <v>NÃO APROVADO</v>
      </c>
      <c r="K104" s="490" t="s">
        <v>3730</v>
      </c>
      <c r="L104" s="509">
        <v>46027</v>
      </c>
      <c r="M104" s="69" t="s">
        <v>11859</v>
      </c>
      <c r="N104" s="497" t="s">
        <v>5536</v>
      </c>
      <c r="O104" s="1442">
        <v>46111</v>
      </c>
      <c r="Q104" s="497" t="s">
        <v>3765</v>
      </c>
      <c r="R104" s="1442">
        <v>46146</v>
      </c>
      <c r="S104" s="23" t="s">
        <v>12620</v>
      </c>
      <c r="T104" s="497" t="s">
        <v>5536</v>
      </c>
      <c r="U104" s="1442">
        <v>46164</v>
      </c>
    </row>
    <row r="105" spans="1:25" s="497" customFormat="1" ht="15" x14ac:dyDescent="0.25">
      <c r="A105" s="1571" t="s">
        <v>12501</v>
      </c>
      <c r="B105" s="487"/>
      <c r="C105" s="487"/>
      <c r="D105" s="546" t="s">
        <v>35</v>
      </c>
      <c r="E105" s="489" t="s">
        <v>843</v>
      </c>
      <c r="F105" s="538">
        <f t="shared" si="33"/>
        <v>46146</v>
      </c>
      <c r="G105" s="539" t="str">
        <f t="shared" si="34"/>
        <v>A2</v>
      </c>
      <c r="H105" s="540" t="str">
        <f t="shared" si="35"/>
        <v>MR_DER-1717_26</v>
      </c>
      <c r="I105" s="537">
        <f t="shared" si="36"/>
        <v>46164</v>
      </c>
      <c r="J105" s="537" t="str">
        <f t="shared" si="37"/>
        <v>NÃO APROVADO</v>
      </c>
      <c r="K105" s="490" t="s">
        <v>3730</v>
      </c>
      <c r="L105" s="509">
        <v>46027</v>
      </c>
      <c r="M105" s="69" t="s">
        <v>11859</v>
      </c>
      <c r="N105" s="497" t="s">
        <v>5536</v>
      </c>
      <c r="O105" s="1442">
        <v>46111</v>
      </c>
      <c r="Q105" s="497" t="s">
        <v>3765</v>
      </c>
      <c r="R105" s="1442">
        <v>46146</v>
      </c>
      <c r="S105" s="23" t="s">
        <v>12620</v>
      </c>
      <c r="T105" s="497" t="s">
        <v>5536</v>
      </c>
      <c r="U105" s="1442">
        <v>46164</v>
      </c>
    </row>
    <row r="106" spans="1:25" s="497" customFormat="1" ht="15" x14ac:dyDescent="0.25">
      <c r="A106" s="1571" t="s">
        <v>12501</v>
      </c>
      <c r="B106" s="487"/>
      <c r="C106" s="487"/>
      <c r="D106" s="546" t="s">
        <v>35</v>
      </c>
      <c r="E106" s="489" t="s">
        <v>844</v>
      </c>
      <c r="F106" s="538">
        <f t="shared" si="33"/>
        <v>46146</v>
      </c>
      <c r="G106" s="539" t="str">
        <f t="shared" si="34"/>
        <v>A2</v>
      </c>
      <c r="H106" s="540" t="str">
        <f t="shared" si="35"/>
        <v>MR_DER-1717_26</v>
      </c>
      <c r="I106" s="537">
        <f t="shared" si="36"/>
        <v>46164</v>
      </c>
      <c r="J106" s="537" t="str">
        <f t="shared" si="37"/>
        <v>NÃO APROVADO</v>
      </c>
      <c r="K106" s="490" t="s">
        <v>3730</v>
      </c>
      <c r="L106" s="509">
        <v>46027</v>
      </c>
      <c r="M106" s="69" t="s">
        <v>11859</v>
      </c>
      <c r="N106" s="497" t="s">
        <v>5536</v>
      </c>
      <c r="O106" s="1442">
        <v>46111</v>
      </c>
      <c r="Q106" s="497" t="s">
        <v>3765</v>
      </c>
      <c r="R106" s="1442">
        <v>46146</v>
      </c>
      <c r="S106" s="23" t="s">
        <v>12620</v>
      </c>
      <c r="T106" s="497" t="s">
        <v>5536</v>
      </c>
      <c r="U106" s="1442">
        <v>46164</v>
      </c>
    </row>
    <row r="107" spans="1:25" s="497" customFormat="1" ht="15" x14ac:dyDescent="0.25">
      <c r="A107" s="1571" t="s">
        <v>12501</v>
      </c>
      <c r="B107" s="487"/>
      <c r="C107" s="487"/>
      <c r="D107" s="546" t="s">
        <v>35</v>
      </c>
      <c r="E107" s="489" t="s">
        <v>845</v>
      </c>
      <c r="F107" s="538">
        <f t="shared" si="33"/>
        <v>46146</v>
      </c>
      <c r="G107" s="539" t="str">
        <f t="shared" si="34"/>
        <v>A2</v>
      </c>
      <c r="H107" s="540" t="str">
        <f t="shared" si="35"/>
        <v>MR_DER-1717_26</v>
      </c>
      <c r="I107" s="537">
        <f t="shared" si="36"/>
        <v>46164</v>
      </c>
      <c r="J107" s="537" t="str">
        <f t="shared" si="37"/>
        <v>NÃO APROVADO</v>
      </c>
      <c r="K107" s="490" t="s">
        <v>3730</v>
      </c>
      <c r="L107" s="509">
        <v>46027</v>
      </c>
      <c r="M107" s="69" t="s">
        <v>11859</v>
      </c>
      <c r="N107" s="497" t="s">
        <v>5536</v>
      </c>
      <c r="O107" s="1442">
        <v>46111</v>
      </c>
      <c r="Q107" s="497" t="s">
        <v>3765</v>
      </c>
      <c r="R107" s="1442">
        <v>46146</v>
      </c>
      <c r="S107" s="23" t="s">
        <v>12620</v>
      </c>
      <c r="T107" s="497" t="s">
        <v>5536</v>
      </c>
      <c r="U107" s="1442">
        <v>46164</v>
      </c>
    </row>
    <row r="108" spans="1:25" s="497" customFormat="1" ht="15" x14ac:dyDescent="0.25">
      <c r="A108" s="1571" t="s">
        <v>12501</v>
      </c>
      <c r="B108" s="487"/>
      <c r="C108" s="487"/>
      <c r="D108" s="546" t="s">
        <v>36</v>
      </c>
      <c r="E108" s="489" t="s">
        <v>846</v>
      </c>
      <c r="F108" s="538">
        <f t="shared" si="33"/>
        <v>46146</v>
      </c>
      <c r="G108" s="539" t="str">
        <f t="shared" si="34"/>
        <v>A2</v>
      </c>
      <c r="H108" s="540" t="str">
        <f t="shared" si="35"/>
        <v>MR_DER-1717_26</v>
      </c>
      <c r="I108" s="537">
        <f t="shared" si="36"/>
        <v>46164</v>
      </c>
      <c r="J108" s="537" t="str">
        <f t="shared" si="37"/>
        <v>NÃO APROVADO</v>
      </c>
      <c r="K108" s="490" t="s">
        <v>3730</v>
      </c>
      <c r="L108" s="509">
        <v>46027</v>
      </c>
      <c r="M108" s="69" t="s">
        <v>11859</v>
      </c>
      <c r="N108" s="497" t="s">
        <v>5536</v>
      </c>
      <c r="O108" s="1442">
        <v>46111</v>
      </c>
      <c r="Q108" s="497" t="s">
        <v>3765</v>
      </c>
      <c r="R108" s="1442">
        <v>46146</v>
      </c>
      <c r="S108" s="23" t="s">
        <v>12620</v>
      </c>
      <c r="T108" s="497" t="s">
        <v>5536</v>
      </c>
      <c r="U108" s="1442">
        <v>46164</v>
      </c>
    </row>
    <row r="109" spans="1:25" s="497" customFormat="1" ht="15" x14ac:dyDescent="0.25">
      <c r="A109" s="1571" t="s">
        <v>12501</v>
      </c>
      <c r="B109" s="487"/>
      <c r="C109" s="487"/>
      <c r="D109" s="546" t="s">
        <v>37</v>
      </c>
      <c r="E109" s="489" t="s">
        <v>848</v>
      </c>
      <c r="F109" s="538">
        <f t="shared" si="33"/>
        <v>46146</v>
      </c>
      <c r="G109" s="539" t="str">
        <f t="shared" si="34"/>
        <v>A2</v>
      </c>
      <c r="H109" s="540" t="str">
        <f t="shared" si="35"/>
        <v>MR_DER-1717_26</v>
      </c>
      <c r="I109" s="537">
        <f t="shared" si="36"/>
        <v>46164</v>
      </c>
      <c r="J109" s="537" t="str">
        <f t="shared" si="37"/>
        <v>NÃO APROVADO</v>
      </c>
      <c r="K109" s="490" t="s">
        <v>3730</v>
      </c>
      <c r="L109" s="509">
        <v>46027</v>
      </c>
      <c r="M109" s="69" t="s">
        <v>11859</v>
      </c>
      <c r="N109" s="497" t="s">
        <v>5536</v>
      </c>
      <c r="O109" s="1442">
        <v>46111</v>
      </c>
      <c r="Q109" s="497" t="s">
        <v>3765</v>
      </c>
      <c r="R109" s="1442">
        <v>46146</v>
      </c>
      <c r="S109" s="23" t="s">
        <v>12620</v>
      </c>
      <c r="T109" s="497" t="s">
        <v>5536</v>
      </c>
      <c r="U109" s="1442">
        <v>46164</v>
      </c>
    </row>
    <row r="110" spans="1:25" s="497" customFormat="1" ht="15" x14ac:dyDescent="0.25">
      <c r="A110" s="1571" t="s">
        <v>12501</v>
      </c>
      <c r="B110" s="487"/>
      <c r="C110" s="487"/>
      <c r="D110" s="546" t="s">
        <v>37</v>
      </c>
      <c r="E110" s="489" t="s">
        <v>849</v>
      </c>
      <c r="F110" s="538">
        <f t="shared" si="33"/>
        <v>46146</v>
      </c>
      <c r="G110" s="539" t="str">
        <f t="shared" si="34"/>
        <v>A2</v>
      </c>
      <c r="H110" s="540" t="str">
        <f t="shared" si="35"/>
        <v>MR_DER-1717_26</v>
      </c>
      <c r="I110" s="537">
        <f t="shared" si="36"/>
        <v>46164</v>
      </c>
      <c r="J110" s="537" t="str">
        <f t="shared" si="37"/>
        <v>NÃO APROVADO</v>
      </c>
      <c r="K110" s="490" t="s">
        <v>3730</v>
      </c>
      <c r="L110" s="509">
        <v>46027</v>
      </c>
      <c r="M110" s="69" t="s">
        <v>11859</v>
      </c>
      <c r="N110" s="497" t="s">
        <v>5536</v>
      </c>
      <c r="O110" s="1442">
        <v>46111</v>
      </c>
      <c r="Q110" s="497" t="s">
        <v>3765</v>
      </c>
      <c r="R110" s="1442">
        <v>46146</v>
      </c>
      <c r="S110" s="23" t="s">
        <v>12620</v>
      </c>
      <c r="T110" s="497" t="s">
        <v>5536</v>
      </c>
      <c r="U110" s="1442">
        <v>46164</v>
      </c>
    </row>
    <row r="111" spans="1:25" s="497" customFormat="1" ht="15" x14ac:dyDescent="0.25">
      <c r="A111" s="1571" t="s">
        <v>12501</v>
      </c>
      <c r="B111" s="487"/>
      <c r="C111" s="487"/>
      <c r="D111" s="546" t="s">
        <v>37</v>
      </c>
      <c r="E111" s="489" t="s">
        <v>850</v>
      </c>
      <c r="F111" s="538">
        <f t="shared" si="33"/>
        <v>46146</v>
      </c>
      <c r="G111" s="539" t="str">
        <f t="shared" si="34"/>
        <v>A2</v>
      </c>
      <c r="H111" s="540" t="str">
        <f t="shared" si="35"/>
        <v>MR_DER-1717_26</v>
      </c>
      <c r="I111" s="537">
        <f t="shared" si="36"/>
        <v>46164</v>
      </c>
      <c r="J111" s="537" t="str">
        <f t="shared" si="37"/>
        <v>NÃO APROVADO</v>
      </c>
      <c r="K111" s="490" t="s">
        <v>3730</v>
      </c>
      <c r="L111" s="509">
        <v>46027</v>
      </c>
      <c r="M111" s="69" t="s">
        <v>11859</v>
      </c>
      <c r="N111" s="497" t="s">
        <v>5536</v>
      </c>
      <c r="O111" s="1442">
        <v>46111</v>
      </c>
      <c r="Q111" s="497" t="s">
        <v>3765</v>
      </c>
      <c r="R111" s="1442">
        <v>46146</v>
      </c>
      <c r="S111" s="23" t="s">
        <v>12620</v>
      </c>
      <c r="T111" s="497" t="s">
        <v>5536</v>
      </c>
      <c r="U111" s="1442">
        <v>46164</v>
      </c>
    </row>
    <row r="112" spans="1:25" s="497" customFormat="1" ht="15" x14ac:dyDescent="0.25">
      <c r="A112" s="1571" t="s">
        <v>12501</v>
      </c>
      <c r="B112" s="487"/>
      <c r="C112" s="487"/>
      <c r="D112" s="546" t="s">
        <v>37</v>
      </c>
      <c r="E112" s="489" t="s">
        <v>851</v>
      </c>
      <c r="F112" s="538">
        <f t="shared" si="33"/>
        <v>46146</v>
      </c>
      <c r="G112" s="539" t="str">
        <f t="shared" si="34"/>
        <v>A2</v>
      </c>
      <c r="H112" s="540" t="str">
        <f t="shared" si="35"/>
        <v>MR_DER-1717_26</v>
      </c>
      <c r="I112" s="537">
        <f t="shared" si="36"/>
        <v>46164</v>
      </c>
      <c r="J112" s="537" t="str">
        <f t="shared" si="37"/>
        <v>NÃO APROVADO</v>
      </c>
      <c r="K112" s="490" t="s">
        <v>3730</v>
      </c>
      <c r="L112" s="509">
        <v>46027</v>
      </c>
      <c r="M112" s="69" t="s">
        <v>11859</v>
      </c>
      <c r="N112" s="497" t="s">
        <v>5536</v>
      </c>
      <c r="O112" s="1442">
        <v>46111</v>
      </c>
      <c r="Q112" s="497" t="s">
        <v>3765</v>
      </c>
      <c r="R112" s="1442">
        <v>46146</v>
      </c>
      <c r="S112" s="23" t="s">
        <v>12620</v>
      </c>
      <c r="T112" s="497" t="s">
        <v>5536</v>
      </c>
      <c r="U112" s="1442">
        <v>46164</v>
      </c>
    </row>
    <row r="113" spans="1:21" s="497" customFormat="1" ht="15" x14ac:dyDescent="0.25">
      <c r="A113" s="1571" t="s">
        <v>12501</v>
      </c>
      <c r="B113" s="487"/>
      <c r="C113" s="487"/>
      <c r="D113" s="546" t="s">
        <v>37</v>
      </c>
      <c r="E113" s="489" t="s">
        <v>852</v>
      </c>
      <c r="F113" s="538">
        <f t="shared" si="33"/>
        <v>46146</v>
      </c>
      <c r="G113" s="539" t="str">
        <f t="shared" si="34"/>
        <v>A2</v>
      </c>
      <c r="H113" s="540" t="str">
        <f t="shared" si="35"/>
        <v>MR_DER-1717_26</v>
      </c>
      <c r="I113" s="537">
        <f t="shared" si="36"/>
        <v>46164</v>
      </c>
      <c r="J113" s="537" t="str">
        <f t="shared" si="37"/>
        <v>NÃO APROVADO</v>
      </c>
      <c r="K113" s="490" t="s">
        <v>3730</v>
      </c>
      <c r="L113" s="509">
        <v>46027</v>
      </c>
      <c r="M113" s="69" t="s">
        <v>11859</v>
      </c>
      <c r="N113" s="497" t="s">
        <v>5536</v>
      </c>
      <c r="O113" s="1442">
        <v>46111</v>
      </c>
      <c r="Q113" s="497" t="s">
        <v>3765</v>
      </c>
      <c r="R113" s="1442">
        <v>46146</v>
      </c>
      <c r="S113" s="23" t="s">
        <v>12620</v>
      </c>
      <c r="T113" s="497" t="s">
        <v>5536</v>
      </c>
      <c r="U113" s="1442">
        <v>46164</v>
      </c>
    </row>
    <row r="114" spans="1:21" s="497" customFormat="1" ht="15" x14ac:dyDescent="0.25">
      <c r="A114" s="1571" t="s">
        <v>12501</v>
      </c>
      <c r="B114" s="487"/>
      <c r="C114" s="487"/>
      <c r="D114" s="546" t="s">
        <v>37</v>
      </c>
      <c r="E114" s="489" t="s">
        <v>853</v>
      </c>
      <c r="F114" s="538">
        <f t="shared" si="33"/>
        <v>46146</v>
      </c>
      <c r="G114" s="539" t="str">
        <f t="shared" si="34"/>
        <v>A2</v>
      </c>
      <c r="H114" s="540" t="str">
        <f t="shared" si="35"/>
        <v>MR_DER-1717_26</v>
      </c>
      <c r="I114" s="537">
        <f t="shared" si="36"/>
        <v>46164</v>
      </c>
      <c r="J114" s="537" t="str">
        <f t="shared" si="37"/>
        <v>NÃO APROVADO</v>
      </c>
      <c r="K114" s="490" t="s">
        <v>3730</v>
      </c>
      <c r="L114" s="509">
        <v>46027</v>
      </c>
      <c r="M114" s="69" t="s">
        <v>11859</v>
      </c>
      <c r="N114" s="497" t="s">
        <v>5536</v>
      </c>
      <c r="O114" s="1442">
        <v>46111</v>
      </c>
      <c r="Q114" s="497" t="s">
        <v>3765</v>
      </c>
      <c r="R114" s="1442">
        <v>46146</v>
      </c>
      <c r="S114" s="23" t="s">
        <v>12620</v>
      </c>
      <c r="T114" s="497" t="s">
        <v>5536</v>
      </c>
      <c r="U114" s="1442">
        <v>46164</v>
      </c>
    </row>
    <row r="115" spans="1:21" s="497" customFormat="1" ht="15" x14ac:dyDescent="0.25">
      <c r="A115" s="1571" t="s">
        <v>12501</v>
      </c>
      <c r="B115" s="487"/>
      <c r="C115" s="487"/>
      <c r="D115" s="546" t="s">
        <v>37</v>
      </c>
      <c r="E115" s="489" t="s">
        <v>854</v>
      </c>
      <c r="F115" s="538">
        <f t="shared" si="33"/>
        <v>46146</v>
      </c>
      <c r="G115" s="539" t="str">
        <f t="shared" si="34"/>
        <v>A2</v>
      </c>
      <c r="H115" s="540" t="str">
        <f t="shared" si="35"/>
        <v>MR_DER-1717_26</v>
      </c>
      <c r="I115" s="537">
        <f t="shared" si="36"/>
        <v>46164</v>
      </c>
      <c r="J115" s="537" t="str">
        <f t="shared" si="37"/>
        <v>NÃO APROVADO</v>
      </c>
      <c r="K115" s="490" t="s">
        <v>3730</v>
      </c>
      <c r="L115" s="509">
        <v>46027</v>
      </c>
      <c r="M115" s="69" t="s">
        <v>11859</v>
      </c>
      <c r="N115" s="497" t="s">
        <v>5536</v>
      </c>
      <c r="O115" s="1442">
        <v>46111</v>
      </c>
      <c r="Q115" s="497" t="s">
        <v>3765</v>
      </c>
      <c r="R115" s="1442">
        <v>46146</v>
      </c>
      <c r="S115" s="23" t="s">
        <v>12620</v>
      </c>
      <c r="T115" s="497" t="s">
        <v>5536</v>
      </c>
      <c r="U115" s="1442">
        <v>46164</v>
      </c>
    </row>
    <row r="116" spans="1:21" s="497" customFormat="1" ht="15" x14ac:dyDescent="0.25">
      <c r="A116" s="1571" t="s">
        <v>12501</v>
      </c>
      <c r="B116" s="487"/>
      <c r="C116" s="487"/>
      <c r="D116" s="546" t="s">
        <v>37</v>
      </c>
      <c r="E116" s="489" t="s">
        <v>855</v>
      </c>
      <c r="F116" s="538">
        <f t="shared" si="33"/>
        <v>46146</v>
      </c>
      <c r="G116" s="539" t="str">
        <f t="shared" si="34"/>
        <v>A2</v>
      </c>
      <c r="H116" s="540" t="str">
        <f t="shared" si="35"/>
        <v>MR_DER-1717_26</v>
      </c>
      <c r="I116" s="537">
        <f t="shared" si="36"/>
        <v>46164</v>
      </c>
      <c r="J116" s="537" t="str">
        <f t="shared" si="37"/>
        <v>NÃO APROVADO</v>
      </c>
      <c r="K116" s="490" t="s">
        <v>3730</v>
      </c>
      <c r="L116" s="509">
        <v>46027</v>
      </c>
      <c r="M116" s="69" t="s">
        <v>11859</v>
      </c>
      <c r="N116" s="497" t="s">
        <v>5536</v>
      </c>
      <c r="O116" s="1442">
        <v>46111</v>
      </c>
      <c r="Q116" s="497" t="s">
        <v>3765</v>
      </c>
      <c r="R116" s="1442">
        <v>46146</v>
      </c>
      <c r="S116" s="23" t="s">
        <v>12620</v>
      </c>
      <c r="T116" s="497" t="s">
        <v>5536</v>
      </c>
      <c r="U116" s="1442">
        <v>46164</v>
      </c>
    </row>
    <row r="117" spans="1:21" s="497" customFormat="1" ht="15" x14ac:dyDescent="0.25">
      <c r="A117" s="1571" t="s">
        <v>12501</v>
      </c>
      <c r="B117" s="487"/>
      <c r="C117" s="487"/>
      <c r="D117" s="546" t="s">
        <v>67</v>
      </c>
      <c r="E117" s="489" t="s">
        <v>857</v>
      </c>
      <c r="F117" s="538">
        <f>IF(L117&lt;&gt;0,MAX(L117,R117,X117,AD117,AJ117),"NE")</f>
        <v>46146</v>
      </c>
      <c r="G117" s="539" t="str">
        <f t="shared" si="34"/>
        <v>A2</v>
      </c>
      <c r="H117" s="540" t="str">
        <f t="shared" si="35"/>
        <v>MR_DER-1717_26</v>
      </c>
      <c r="I117" s="537">
        <f>IF(F117="NE",F117,IF(INDEX(K117:CP117,,MATCH(F117,K117:CP117,0)+3)&lt;&gt;0,INDEX(K117:CP117,,MATCH(F117,K117:CP117,0)+3),"ND"))</f>
        <v>46164</v>
      </c>
      <c r="J117" s="537" t="str">
        <f>IF(G117="NE",G117,IF(INDEX(K117:CQ117,,MATCH(G117,K117:CQ117,0)+3)&lt;&gt;0,INDEX(K117:CQ117,,MATCH(G117,K117:CQ117,0)+3),"ND"))</f>
        <v>NÃO APROVADO</v>
      </c>
      <c r="K117" s="490" t="s">
        <v>3730</v>
      </c>
      <c r="L117" s="509">
        <v>46027</v>
      </c>
      <c r="M117" s="69" t="s">
        <v>11859</v>
      </c>
      <c r="N117" s="497" t="s">
        <v>5536</v>
      </c>
      <c r="O117" s="1442">
        <v>46111</v>
      </c>
      <c r="Q117" s="497" t="s">
        <v>3765</v>
      </c>
      <c r="R117" s="1442">
        <v>46146</v>
      </c>
      <c r="S117" s="23" t="s">
        <v>12620</v>
      </c>
      <c r="T117" s="497" t="s">
        <v>5536</v>
      </c>
      <c r="U117" s="1442">
        <v>46164</v>
      </c>
    </row>
    <row r="118" spans="1:21" s="497" customFormat="1" ht="15" x14ac:dyDescent="0.25">
      <c r="A118" s="1571" t="s">
        <v>12501</v>
      </c>
      <c r="B118" s="487"/>
      <c r="C118" s="487"/>
      <c r="D118" s="546" t="s">
        <v>67</v>
      </c>
      <c r="E118" s="489" t="s">
        <v>12492</v>
      </c>
      <c r="F118" s="538">
        <f t="shared" si="33"/>
        <v>46146</v>
      </c>
      <c r="G118" s="539" t="str">
        <f t="shared" si="34"/>
        <v>A2</v>
      </c>
      <c r="H118" s="540" t="str">
        <f t="shared" si="35"/>
        <v>MR_DER-1717_26</v>
      </c>
      <c r="I118" s="537">
        <f t="shared" si="36"/>
        <v>46164</v>
      </c>
      <c r="J118" s="537" t="str">
        <f t="shared" si="37"/>
        <v>NÃO APROVADO</v>
      </c>
      <c r="K118" s="490" t="s">
        <v>3730</v>
      </c>
      <c r="L118" s="509">
        <v>46027</v>
      </c>
      <c r="M118" s="69" t="s">
        <v>11859</v>
      </c>
      <c r="N118" s="497" t="s">
        <v>5536</v>
      </c>
      <c r="O118" s="1442">
        <v>46111</v>
      </c>
      <c r="Q118" s="497" t="s">
        <v>3765</v>
      </c>
      <c r="R118" s="1442">
        <v>46146</v>
      </c>
      <c r="S118" s="23" t="s">
        <v>12620</v>
      </c>
      <c r="T118" s="497" t="s">
        <v>5536</v>
      </c>
      <c r="U118" s="1442">
        <v>46164</v>
      </c>
    </row>
    <row r="119" spans="1:21" s="425" customFormat="1" x14ac:dyDescent="0.25">
      <c r="A119" s="652"/>
      <c r="B119" s="522"/>
      <c r="C119" s="522"/>
      <c r="D119" s="545"/>
      <c r="E119" s="542"/>
      <c r="F119" s="542"/>
      <c r="G119" s="453"/>
      <c r="H119" s="543"/>
      <c r="I119" s="544"/>
      <c r="J119" s="525"/>
      <c r="K119" s="526"/>
      <c r="L119" s="527"/>
      <c r="M119" s="528"/>
    </row>
    <row r="120" spans="1:21" s="497" customFormat="1" x14ac:dyDescent="0.25">
      <c r="A120" s="654" t="s">
        <v>9043</v>
      </c>
      <c r="B120" s="487" t="s">
        <v>8257</v>
      </c>
      <c r="D120" s="546" t="s">
        <v>38</v>
      </c>
      <c r="E120" s="489" t="s">
        <v>858</v>
      </c>
      <c r="F120" s="538">
        <f t="shared" si="33"/>
        <v>44971</v>
      </c>
      <c r="G120" s="539" t="str">
        <f t="shared" ref="G120:G137" si="38">IF($F120="","",INDEX($K120:$FI120,1,MATCH($F120,$K120:$FI120,)-1))</f>
        <v>A1</v>
      </c>
      <c r="H120" s="540" t="str">
        <f t="shared" ref="H120:H137" si="39">IF($F120="","",INDEX($K120:$FL120,1,MATCH($F120,$K120:$FL120,)+1))</f>
        <v>MR.DER-0313_23</v>
      </c>
      <c r="I120" s="537">
        <f t="shared" ref="I120:I137" si="40">IF(F120="NE",F120,IF(INDEX(K120:CP120,,MATCH(F120,K120:CP120,0)+3)&lt;&gt;0,INDEX(K120:CP120,,MATCH(F120,K120:CP120,0)+3),"ND"))</f>
        <v>45007</v>
      </c>
      <c r="J120" s="537" t="str">
        <f t="shared" ref="J120:J137" si="41">IF(G120="NE",G120,IF(INDEX(K120:CQ120,,MATCH(G120,K120:CQ120,0)+3)&lt;&gt;0,INDEX(K120:CQ120,,MATCH(G120,K120:CQ120,0)+3),"ND"))</f>
        <v>APROVADO COM RESSALVAS</v>
      </c>
      <c r="K120" s="490" t="s">
        <v>3730</v>
      </c>
      <c r="L120" s="509">
        <v>44971</v>
      </c>
      <c r="M120" s="510" t="s">
        <v>6317</v>
      </c>
      <c r="N120" s="493" t="s">
        <v>5537</v>
      </c>
      <c r="O120" s="509">
        <v>45007</v>
      </c>
      <c r="P120" s="510" t="s">
        <v>6616</v>
      </c>
      <c r="Q120" s="490"/>
      <c r="R120" s="488"/>
      <c r="S120" s="488"/>
    </row>
    <row r="121" spans="1:21" s="497" customFormat="1" x14ac:dyDescent="0.25">
      <c r="A121" s="654" t="s">
        <v>9043</v>
      </c>
      <c r="B121" s="487"/>
      <c r="C121" s="487" t="s">
        <v>8257</v>
      </c>
      <c r="D121" s="546" t="s">
        <v>6217</v>
      </c>
      <c r="E121" s="489" t="s">
        <v>859</v>
      </c>
      <c r="F121" s="538">
        <f t="shared" si="33"/>
        <v>44973</v>
      </c>
      <c r="G121" s="539" t="str">
        <f t="shared" si="38"/>
        <v>A1</v>
      </c>
      <c r="H121" s="540" t="str">
        <f t="shared" si="39"/>
        <v>MR.DER-0327_23</v>
      </c>
      <c r="I121" s="537">
        <f t="shared" si="40"/>
        <v>45007</v>
      </c>
      <c r="J121" s="537" t="str">
        <f t="shared" si="41"/>
        <v>APROVADO COM RESSALVAS</v>
      </c>
      <c r="K121" s="490" t="s">
        <v>3730</v>
      </c>
      <c r="L121" s="509">
        <v>44973</v>
      </c>
      <c r="M121" s="510" t="s">
        <v>6381</v>
      </c>
      <c r="N121" s="493" t="s">
        <v>5537</v>
      </c>
      <c r="O121" s="509">
        <v>45007</v>
      </c>
      <c r="P121" s="510" t="s">
        <v>6618</v>
      </c>
      <c r="Q121" s="490"/>
      <c r="R121" s="488"/>
      <c r="S121" s="488"/>
    </row>
    <row r="122" spans="1:21" s="497" customFormat="1" x14ac:dyDescent="0.25">
      <c r="A122" s="654" t="s">
        <v>9043</v>
      </c>
      <c r="B122" s="487"/>
      <c r="C122" s="487" t="s">
        <v>8257</v>
      </c>
      <c r="D122" s="546" t="s">
        <v>6217</v>
      </c>
      <c r="E122" s="489" t="s">
        <v>860</v>
      </c>
      <c r="F122" s="538">
        <f t="shared" si="33"/>
        <v>44973</v>
      </c>
      <c r="G122" s="539" t="str">
        <f t="shared" si="38"/>
        <v>A1</v>
      </c>
      <c r="H122" s="540" t="str">
        <f t="shared" si="39"/>
        <v>MR.DER-0327_23</v>
      </c>
      <c r="I122" s="537">
        <f t="shared" si="40"/>
        <v>45007</v>
      </c>
      <c r="J122" s="537" t="str">
        <f t="shared" si="41"/>
        <v>APROVADO COM RESSALVAS</v>
      </c>
      <c r="K122" s="490" t="s">
        <v>3730</v>
      </c>
      <c r="L122" s="509">
        <v>44973</v>
      </c>
      <c r="M122" s="510" t="s">
        <v>6381</v>
      </c>
      <c r="N122" s="493" t="s">
        <v>5537</v>
      </c>
      <c r="O122" s="509">
        <v>45007</v>
      </c>
      <c r="P122" s="510" t="s">
        <v>6618</v>
      </c>
      <c r="Q122" s="490"/>
      <c r="R122" s="488"/>
      <c r="S122" s="488"/>
    </row>
    <row r="123" spans="1:21" s="497" customFormat="1" x14ac:dyDescent="0.25">
      <c r="A123" s="654" t="s">
        <v>9043</v>
      </c>
      <c r="B123" s="487"/>
      <c r="C123" s="487" t="s">
        <v>8257</v>
      </c>
      <c r="D123" s="546" t="s">
        <v>6217</v>
      </c>
      <c r="E123" s="489" t="s">
        <v>861</v>
      </c>
      <c r="F123" s="538">
        <f t="shared" si="33"/>
        <v>44973</v>
      </c>
      <c r="G123" s="539" t="str">
        <f t="shared" si="38"/>
        <v>A1</v>
      </c>
      <c r="H123" s="540" t="str">
        <f t="shared" si="39"/>
        <v>MR.DER-0327_23</v>
      </c>
      <c r="I123" s="537">
        <f t="shared" si="40"/>
        <v>45007</v>
      </c>
      <c r="J123" s="537" t="str">
        <f t="shared" si="41"/>
        <v>APROVADO COM RESSALVAS</v>
      </c>
      <c r="K123" s="490" t="s">
        <v>3730</v>
      </c>
      <c r="L123" s="509">
        <v>44973</v>
      </c>
      <c r="M123" s="510" t="s">
        <v>6381</v>
      </c>
      <c r="N123" s="493" t="s">
        <v>5537</v>
      </c>
      <c r="O123" s="509">
        <v>45007</v>
      </c>
      <c r="P123" s="510" t="s">
        <v>6618</v>
      </c>
      <c r="Q123" s="490"/>
      <c r="R123" s="488"/>
      <c r="S123" s="488"/>
    </row>
    <row r="124" spans="1:21" s="497" customFormat="1" x14ac:dyDescent="0.25">
      <c r="A124" s="654" t="s">
        <v>9043</v>
      </c>
      <c r="B124" s="487"/>
      <c r="C124" s="487" t="s">
        <v>8257</v>
      </c>
      <c r="D124" s="546" t="s">
        <v>6217</v>
      </c>
      <c r="E124" s="489" t="s">
        <v>862</v>
      </c>
      <c r="F124" s="538">
        <f t="shared" si="33"/>
        <v>44973</v>
      </c>
      <c r="G124" s="539" t="str">
        <f t="shared" si="38"/>
        <v>A1</v>
      </c>
      <c r="H124" s="540" t="str">
        <f t="shared" si="39"/>
        <v>MR.DER-0327_23</v>
      </c>
      <c r="I124" s="537">
        <f t="shared" si="40"/>
        <v>45007</v>
      </c>
      <c r="J124" s="537" t="str">
        <f t="shared" si="41"/>
        <v>APROVADO COM RESSALVAS</v>
      </c>
      <c r="K124" s="490" t="s">
        <v>3730</v>
      </c>
      <c r="L124" s="509">
        <v>44973</v>
      </c>
      <c r="M124" s="510" t="s">
        <v>6381</v>
      </c>
      <c r="N124" s="493" t="s">
        <v>5537</v>
      </c>
      <c r="O124" s="509">
        <v>45007</v>
      </c>
      <c r="P124" s="510" t="s">
        <v>6618</v>
      </c>
      <c r="Q124" s="490"/>
      <c r="R124" s="488"/>
      <c r="S124" s="488"/>
    </row>
    <row r="125" spans="1:21" s="497" customFormat="1" x14ac:dyDescent="0.25">
      <c r="A125" s="654" t="s">
        <v>9043</v>
      </c>
      <c r="B125" s="487"/>
      <c r="C125" s="487" t="s">
        <v>8257</v>
      </c>
      <c r="D125" s="546" t="s">
        <v>6217</v>
      </c>
      <c r="E125" s="489" t="s">
        <v>863</v>
      </c>
      <c r="F125" s="538">
        <f t="shared" si="33"/>
        <v>44973</v>
      </c>
      <c r="G125" s="539" t="str">
        <f t="shared" si="38"/>
        <v>A1</v>
      </c>
      <c r="H125" s="540" t="str">
        <f t="shared" si="39"/>
        <v>MR.DER-0327_23</v>
      </c>
      <c r="I125" s="537">
        <f t="shared" si="40"/>
        <v>45007</v>
      </c>
      <c r="J125" s="537" t="str">
        <f t="shared" si="41"/>
        <v>APROVADO COM RESSALVAS</v>
      </c>
      <c r="K125" s="490" t="s">
        <v>3730</v>
      </c>
      <c r="L125" s="509">
        <v>44973</v>
      </c>
      <c r="M125" s="510" t="s">
        <v>6381</v>
      </c>
      <c r="N125" s="493" t="s">
        <v>5537</v>
      </c>
      <c r="O125" s="509">
        <v>45007</v>
      </c>
      <c r="P125" s="510" t="s">
        <v>6618</v>
      </c>
      <c r="Q125" s="490"/>
      <c r="R125" s="488"/>
      <c r="S125" s="488"/>
    </row>
    <row r="126" spans="1:21" s="497" customFormat="1" x14ac:dyDescent="0.25">
      <c r="A126" s="654" t="s">
        <v>9043</v>
      </c>
      <c r="B126" s="487"/>
      <c r="C126" s="487" t="s">
        <v>8257</v>
      </c>
      <c r="D126" s="546" t="s">
        <v>6217</v>
      </c>
      <c r="E126" s="489" t="s">
        <v>864</v>
      </c>
      <c r="F126" s="538">
        <f t="shared" si="33"/>
        <v>44973</v>
      </c>
      <c r="G126" s="539" t="str">
        <f t="shared" si="38"/>
        <v>A1</v>
      </c>
      <c r="H126" s="540" t="str">
        <f t="shared" si="39"/>
        <v>MR.DER-0327_23</v>
      </c>
      <c r="I126" s="537">
        <f t="shared" si="40"/>
        <v>45007</v>
      </c>
      <c r="J126" s="537" t="str">
        <f t="shared" si="41"/>
        <v>APROVADO COM RESSALVAS</v>
      </c>
      <c r="K126" s="490" t="s">
        <v>3730</v>
      </c>
      <c r="L126" s="509">
        <v>44973</v>
      </c>
      <c r="M126" s="510" t="s">
        <v>6381</v>
      </c>
      <c r="N126" s="493" t="s">
        <v>5537</v>
      </c>
      <c r="O126" s="509">
        <v>45007</v>
      </c>
      <c r="P126" s="510" t="s">
        <v>6618</v>
      </c>
      <c r="Q126" s="490"/>
      <c r="R126" s="488"/>
      <c r="S126" s="488"/>
    </row>
    <row r="127" spans="1:21" s="497" customFormat="1" x14ac:dyDescent="0.25">
      <c r="A127" s="654" t="s">
        <v>9043</v>
      </c>
      <c r="B127" s="487"/>
      <c r="C127" s="487" t="s">
        <v>8257</v>
      </c>
      <c r="D127" s="546" t="s">
        <v>6217</v>
      </c>
      <c r="E127" s="489" t="s">
        <v>865</v>
      </c>
      <c r="F127" s="538">
        <f t="shared" si="33"/>
        <v>44973</v>
      </c>
      <c r="G127" s="539" t="str">
        <f t="shared" si="38"/>
        <v>A1</v>
      </c>
      <c r="H127" s="540" t="str">
        <f t="shared" si="39"/>
        <v>MR.DER-0327_23</v>
      </c>
      <c r="I127" s="537">
        <f t="shared" si="40"/>
        <v>45007</v>
      </c>
      <c r="J127" s="537" t="str">
        <f t="shared" si="41"/>
        <v>APROVADO COM RESSALVAS</v>
      </c>
      <c r="K127" s="490" t="s">
        <v>3730</v>
      </c>
      <c r="L127" s="509">
        <v>44973</v>
      </c>
      <c r="M127" s="510" t="s">
        <v>6381</v>
      </c>
      <c r="N127" s="493" t="s">
        <v>5537</v>
      </c>
      <c r="O127" s="509">
        <v>45007</v>
      </c>
      <c r="P127" s="510" t="s">
        <v>6618</v>
      </c>
      <c r="Q127" s="490"/>
      <c r="R127" s="488"/>
      <c r="S127" s="488"/>
    </row>
    <row r="128" spans="1:21" s="497" customFormat="1" x14ac:dyDescent="0.25">
      <c r="A128" s="654" t="s">
        <v>9043</v>
      </c>
      <c r="B128" s="487"/>
      <c r="C128" s="487" t="s">
        <v>8257</v>
      </c>
      <c r="D128" s="546" t="s">
        <v>6217</v>
      </c>
      <c r="E128" s="489" t="s">
        <v>866</v>
      </c>
      <c r="F128" s="538">
        <f t="shared" si="33"/>
        <v>44973</v>
      </c>
      <c r="G128" s="539" t="str">
        <f t="shared" si="38"/>
        <v>A1</v>
      </c>
      <c r="H128" s="540" t="str">
        <f t="shared" si="39"/>
        <v>MR.DER-0327_23</v>
      </c>
      <c r="I128" s="537">
        <f t="shared" si="40"/>
        <v>45007</v>
      </c>
      <c r="J128" s="537" t="str">
        <f t="shared" si="41"/>
        <v>APROVADO COM RESSALVAS</v>
      </c>
      <c r="K128" s="490" t="s">
        <v>3730</v>
      </c>
      <c r="L128" s="509">
        <v>44973</v>
      </c>
      <c r="M128" s="510" t="s">
        <v>6381</v>
      </c>
      <c r="N128" s="493" t="s">
        <v>5537</v>
      </c>
      <c r="O128" s="509">
        <v>45007</v>
      </c>
      <c r="P128" s="510" t="s">
        <v>6618</v>
      </c>
      <c r="Q128" s="490"/>
      <c r="R128" s="488"/>
      <c r="S128" s="488"/>
    </row>
    <row r="129" spans="1:25" s="497" customFormat="1" x14ac:dyDescent="0.25">
      <c r="A129" s="654" t="s">
        <v>9043</v>
      </c>
      <c r="B129" s="487"/>
      <c r="C129" s="487" t="s">
        <v>8257</v>
      </c>
      <c r="D129" s="546" t="s">
        <v>6217</v>
      </c>
      <c r="E129" s="489" t="s">
        <v>867</v>
      </c>
      <c r="F129" s="538">
        <f t="shared" si="33"/>
        <v>44973</v>
      </c>
      <c r="G129" s="539" t="str">
        <f t="shared" si="38"/>
        <v>A1</v>
      </c>
      <c r="H129" s="540" t="str">
        <f t="shared" si="39"/>
        <v>MR.DER-0327_23</v>
      </c>
      <c r="I129" s="537">
        <f t="shared" si="40"/>
        <v>45007</v>
      </c>
      <c r="J129" s="537" t="str">
        <f t="shared" si="41"/>
        <v>APROVADO COM RESSALVAS</v>
      </c>
      <c r="K129" s="490" t="s">
        <v>3730</v>
      </c>
      <c r="L129" s="509">
        <v>44973</v>
      </c>
      <c r="M129" s="510" t="s">
        <v>6381</v>
      </c>
      <c r="N129" s="493" t="s">
        <v>5537</v>
      </c>
      <c r="O129" s="509">
        <v>45007</v>
      </c>
      <c r="P129" s="510" t="s">
        <v>6618</v>
      </c>
      <c r="Q129" s="490"/>
      <c r="R129" s="488"/>
      <c r="S129" s="488"/>
    </row>
    <row r="130" spans="1:25" s="497" customFormat="1" x14ac:dyDescent="0.25">
      <c r="A130" s="654" t="s">
        <v>9043</v>
      </c>
      <c r="B130" s="487"/>
      <c r="C130" s="487" t="s">
        <v>8257</v>
      </c>
      <c r="D130" s="546" t="s">
        <v>6217</v>
      </c>
      <c r="E130" s="489" t="s">
        <v>6380</v>
      </c>
      <c r="F130" s="538">
        <f>IF(L130&lt;&gt;0,MAX(L130,R130,X130,AD130,AJ130),"NE")</f>
        <v>44973</v>
      </c>
      <c r="G130" s="539" t="str">
        <f t="shared" si="38"/>
        <v>A1</v>
      </c>
      <c r="H130" s="540" t="str">
        <f t="shared" si="39"/>
        <v>MR.DER-0327_23</v>
      </c>
      <c r="I130" s="537">
        <f t="shared" si="40"/>
        <v>45007</v>
      </c>
      <c r="J130" s="537" t="str">
        <f t="shared" si="41"/>
        <v>APROVADO COM RESSALVAS</v>
      </c>
      <c r="K130" s="490" t="s">
        <v>3730</v>
      </c>
      <c r="L130" s="509">
        <v>44973</v>
      </c>
      <c r="M130" s="510" t="s">
        <v>6381</v>
      </c>
      <c r="N130" s="493" t="s">
        <v>5537</v>
      </c>
      <c r="O130" s="509">
        <v>45007</v>
      </c>
      <c r="P130" s="510" t="s">
        <v>6618</v>
      </c>
      <c r="Q130" s="490"/>
      <c r="R130" s="488"/>
    </row>
    <row r="131" spans="1:25" s="461" customFormat="1" ht="27" x14ac:dyDescent="0.25">
      <c r="A131" s="653"/>
      <c r="B131" s="396"/>
      <c r="C131" s="396"/>
      <c r="D131" s="501" t="s">
        <v>40</v>
      </c>
      <c r="E131" s="455" t="s">
        <v>869</v>
      </c>
      <c r="F131" s="482" t="str">
        <f t="shared" si="33"/>
        <v>NE</v>
      </c>
      <c r="G131" s="484" t="e">
        <f t="shared" si="38"/>
        <v>#N/A</v>
      </c>
      <c r="H131" s="519" t="e">
        <f t="shared" si="39"/>
        <v>#N/A</v>
      </c>
      <c r="I131" s="536" t="str">
        <f t="shared" si="40"/>
        <v>NE</v>
      </c>
      <c r="J131" s="537" t="e">
        <f t="shared" si="41"/>
        <v>#N/A</v>
      </c>
      <c r="K131" s="456"/>
      <c r="L131" s="454"/>
      <c r="M131" s="454"/>
      <c r="N131" s="457"/>
      <c r="O131" s="454"/>
      <c r="P131" s="454"/>
      <c r="Q131" s="456"/>
      <c r="R131" s="454"/>
      <c r="S131" s="454"/>
    </row>
    <row r="132" spans="1:25" s="461" customFormat="1" x14ac:dyDescent="0.25">
      <c r="A132" s="653"/>
      <c r="B132" s="396"/>
      <c r="C132" s="396"/>
      <c r="D132" s="501" t="s">
        <v>41</v>
      </c>
      <c r="E132" s="455" t="s">
        <v>870</v>
      </c>
      <c r="F132" s="482" t="str">
        <f t="shared" si="33"/>
        <v>NE</v>
      </c>
      <c r="G132" s="484" t="e">
        <f t="shared" si="38"/>
        <v>#N/A</v>
      </c>
      <c r="H132" s="519" t="e">
        <f t="shared" si="39"/>
        <v>#N/A</v>
      </c>
      <c r="I132" s="536" t="str">
        <f t="shared" si="40"/>
        <v>NE</v>
      </c>
      <c r="J132" s="537" t="e">
        <f t="shared" si="41"/>
        <v>#N/A</v>
      </c>
      <c r="K132" s="456"/>
      <c r="L132" s="454"/>
      <c r="M132" s="454"/>
      <c r="N132" s="457"/>
      <c r="O132" s="454"/>
      <c r="P132" s="454"/>
      <c r="Q132" s="456"/>
      <c r="R132" s="454"/>
      <c r="S132" s="454"/>
    </row>
    <row r="133" spans="1:25" s="461" customFormat="1" x14ac:dyDescent="0.25">
      <c r="A133" s="653"/>
      <c r="B133" s="396"/>
      <c r="C133" s="396"/>
      <c r="D133" s="501" t="s">
        <v>41</v>
      </c>
      <c r="E133" s="455" t="s">
        <v>871</v>
      </c>
      <c r="F133" s="482" t="str">
        <f t="shared" si="33"/>
        <v>NE</v>
      </c>
      <c r="G133" s="484" t="e">
        <f t="shared" si="38"/>
        <v>#N/A</v>
      </c>
      <c r="H133" s="519" t="e">
        <f t="shared" si="39"/>
        <v>#N/A</v>
      </c>
      <c r="I133" s="536" t="str">
        <f t="shared" si="40"/>
        <v>NE</v>
      </c>
      <c r="J133" s="537" t="e">
        <f t="shared" si="41"/>
        <v>#N/A</v>
      </c>
      <c r="K133" s="456"/>
      <c r="L133" s="454"/>
      <c r="M133" s="454"/>
      <c r="N133" s="457"/>
      <c r="O133" s="454"/>
      <c r="P133" s="454"/>
      <c r="Q133" s="456"/>
      <c r="R133" s="454"/>
      <c r="S133" s="454"/>
    </row>
    <row r="134" spans="1:25" s="461" customFormat="1" x14ac:dyDescent="0.25">
      <c r="A134" s="653"/>
      <c r="B134" s="396"/>
      <c r="C134" s="396"/>
      <c r="D134" s="501" t="s">
        <v>41</v>
      </c>
      <c r="E134" s="455" t="s">
        <v>872</v>
      </c>
      <c r="F134" s="482" t="str">
        <f t="shared" si="33"/>
        <v>NE</v>
      </c>
      <c r="G134" s="484" t="e">
        <f t="shared" si="38"/>
        <v>#N/A</v>
      </c>
      <c r="H134" s="519" t="e">
        <f t="shared" si="39"/>
        <v>#N/A</v>
      </c>
      <c r="I134" s="536" t="str">
        <f t="shared" si="40"/>
        <v>NE</v>
      </c>
      <c r="J134" s="537" t="e">
        <f t="shared" si="41"/>
        <v>#N/A</v>
      </c>
      <c r="K134" s="456"/>
      <c r="L134" s="454"/>
      <c r="M134" s="454"/>
      <c r="N134" s="457"/>
      <c r="O134" s="454"/>
      <c r="P134" s="454"/>
      <c r="Q134" s="456"/>
      <c r="R134" s="454"/>
      <c r="S134" s="454"/>
    </row>
    <row r="135" spans="1:25" s="461" customFormat="1" x14ac:dyDescent="0.25">
      <c r="A135" s="653"/>
      <c r="B135" s="396"/>
      <c r="C135" s="396"/>
      <c r="D135" s="501" t="s">
        <v>41</v>
      </c>
      <c r="E135" s="455" t="s">
        <v>873</v>
      </c>
      <c r="F135" s="482" t="str">
        <f t="shared" si="33"/>
        <v>NE</v>
      </c>
      <c r="G135" s="484" t="e">
        <f t="shared" si="38"/>
        <v>#N/A</v>
      </c>
      <c r="H135" s="519" t="e">
        <f t="shared" si="39"/>
        <v>#N/A</v>
      </c>
      <c r="I135" s="536" t="str">
        <f t="shared" si="40"/>
        <v>NE</v>
      </c>
      <c r="J135" s="537" t="e">
        <f t="shared" si="41"/>
        <v>#N/A</v>
      </c>
      <c r="K135" s="456"/>
      <c r="L135" s="454"/>
      <c r="M135" s="454"/>
      <c r="N135" s="457"/>
      <c r="O135" s="454"/>
      <c r="P135" s="454"/>
      <c r="Q135" s="456"/>
      <c r="R135" s="454"/>
      <c r="S135" s="454"/>
    </row>
    <row r="136" spans="1:25" s="461" customFormat="1" ht="15" x14ac:dyDescent="0.25">
      <c r="A136" s="653" t="s">
        <v>8263</v>
      </c>
      <c r="B136" s="396" t="s">
        <v>8257</v>
      </c>
      <c r="C136" s="396"/>
      <c r="D136" s="501" t="s">
        <v>6402</v>
      </c>
      <c r="E136" s="455" t="s">
        <v>874</v>
      </c>
      <c r="F136" s="482">
        <f t="shared" si="33"/>
        <v>46093</v>
      </c>
      <c r="G136" s="484" t="str">
        <f t="shared" si="38"/>
        <v>A</v>
      </c>
      <c r="H136" s="519" t="str">
        <f t="shared" si="39"/>
        <v>MR_DER-1621_26</v>
      </c>
      <c r="I136" s="536" t="str">
        <f t="shared" si="40"/>
        <v>ND</v>
      </c>
      <c r="J136" s="536" t="str">
        <f t="shared" si="41"/>
        <v>ND</v>
      </c>
      <c r="K136" s="456" t="s">
        <v>3730</v>
      </c>
      <c r="L136" s="475">
        <v>44979</v>
      </c>
      <c r="M136" s="476" t="s">
        <v>6400</v>
      </c>
      <c r="N136" s="457" t="s">
        <v>5538</v>
      </c>
      <c r="O136" s="475">
        <v>45008</v>
      </c>
      <c r="P136" s="476" t="s">
        <v>6619</v>
      </c>
      <c r="Q136" s="456" t="s">
        <v>3748</v>
      </c>
      <c r="R136" s="475">
        <v>45147</v>
      </c>
      <c r="S136" s="476" t="s">
        <v>6777</v>
      </c>
      <c r="T136" s="454"/>
      <c r="U136" s="454"/>
      <c r="V136" s="476" t="s">
        <v>6803</v>
      </c>
      <c r="W136" s="461" t="s">
        <v>3748</v>
      </c>
      <c r="X136" s="1496">
        <v>46093</v>
      </c>
      <c r="Y136" s="23" t="s">
        <v>12324</v>
      </c>
    </row>
    <row r="137" spans="1:25" s="461" customFormat="1" ht="15" x14ac:dyDescent="0.25">
      <c r="A137" s="653" t="s">
        <v>8263</v>
      </c>
      <c r="B137" s="396"/>
      <c r="C137" s="396" t="s">
        <v>8257</v>
      </c>
      <c r="D137" s="501" t="s">
        <v>6401</v>
      </c>
      <c r="E137" s="455" t="s">
        <v>875</v>
      </c>
      <c r="F137" s="482">
        <f t="shared" si="33"/>
        <v>46093</v>
      </c>
      <c r="G137" s="484" t="str">
        <f t="shared" si="38"/>
        <v>A</v>
      </c>
      <c r="H137" s="519" t="str">
        <f t="shared" si="39"/>
        <v>MR_DER-1621_26</v>
      </c>
      <c r="I137" s="536" t="str">
        <f t="shared" si="40"/>
        <v>ND</v>
      </c>
      <c r="J137" s="536" t="str">
        <f t="shared" si="41"/>
        <v>ND</v>
      </c>
      <c r="K137" s="456" t="s">
        <v>3730</v>
      </c>
      <c r="L137" s="475">
        <v>44979</v>
      </c>
      <c r="M137" s="476" t="s">
        <v>6400</v>
      </c>
      <c r="N137" s="457" t="s">
        <v>5538</v>
      </c>
      <c r="O137" s="475">
        <v>45008</v>
      </c>
      <c r="P137" s="476" t="s">
        <v>6619</v>
      </c>
      <c r="Q137" s="456" t="s">
        <v>3748</v>
      </c>
      <c r="R137" s="475">
        <v>45147</v>
      </c>
      <c r="S137" s="476" t="s">
        <v>6777</v>
      </c>
      <c r="T137" s="454"/>
      <c r="U137" s="454"/>
      <c r="V137" s="476" t="s">
        <v>6803</v>
      </c>
      <c r="W137" s="461" t="s">
        <v>3748</v>
      </c>
      <c r="X137" s="1496">
        <v>46093</v>
      </c>
      <c r="Y137" s="23" t="s">
        <v>12324</v>
      </c>
    </row>
    <row r="138" spans="1:25" s="425" customFormat="1" x14ac:dyDescent="0.25">
      <c r="A138" s="652"/>
      <c r="B138" s="522"/>
      <c r="C138" s="522"/>
      <c r="D138" s="545"/>
      <c r="E138" s="542"/>
      <c r="F138" s="542"/>
      <c r="G138" s="453"/>
      <c r="H138" s="543"/>
      <c r="I138" s="544"/>
      <c r="J138" s="525"/>
      <c r="K138" s="526"/>
      <c r="L138" s="527"/>
      <c r="M138" s="528"/>
      <c r="N138" s="528"/>
      <c r="O138" s="528"/>
      <c r="P138" s="529"/>
      <c r="Q138" s="530"/>
      <c r="R138" s="531"/>
      <c r="S138" s="532"/>
      <c r="T138" s="532"/>
    </row>
    <row r="139" spans="1:25" s="461" customFormat="1" x14ac:dyDescent="0.25">
      <c r="A139" s="653"/>
      <c r="B139" s="396"/>
      <c r="C139" s="396"/>
      <c r="D139" s="501" t="s">
        <v>68</v>
      </c>
      <c r="E139" s="455" t="s">
        <v>879</v>
      </c>
      <c r="F139" s="482" t="str">
        <f t="shared" si="33"/>
        <v>NE</v>
      </c>
      <c r="G139" s="484" t="e">
        <f t="shared" ref="G139:G159" si="42">IF($F139="","",INDEX($K139:$FI139,1,MATCH($F139,$K139:$FI139,)-1))</f>
        <v>#N/A</v>
      </c>
      <c r="H139" s="519" t="e">
        <f t="shared" ref="H139:H159" si="43">IF($F139="","",INDEX($K139:$FL139,1,MATCH($F139,$K139:$FL139,)+1))</f>
        <v>#N/A</v>
      </c>
      <c r="I139" s="536" t="str">
        <f t="shared" ref="I139:I159" si="44">IF(F139="NE",F139,IF(INDEX(K139:CP139,,MATCH(F139,K139:CP139,0)+3)&lt;&gt;0,INDEX(K139:CP139,,MATCH(F139,K139:CP139,0)+3),"ND"))</f>
        <v>NE</v>
      </c>
      <c r="J139" s="537" t="e">
        <f t="shared" ref="J139:J159" si="45">IF(G139="NE",G139,IF(INDEX(K139:CQ139,,MATCH(G139,K139:CQ139,0)+3)&lt;&gt;0,INDEX(K139:CQ139,,MATCH(G139,K139:CQ139,0)+3),"ND"))</f>
        <v>#N/A</v>
      </c>
      <c r="K139" s="456"/>
      <c r="L139" s="454"/>
      <c r="M139" s="454"/>
      <c r="N139" s="454"/>
      <c r="O139" s="454"/>
      <c r="P139" s="458"/>
      <c r="Q139" s="456"/>
      <c r="R139" s="454"/>
      <c r="S139" s="454"/>
      <c r="T139" s="454"/>
    </row>
    <row r="140" spans="1:25" s="461" customFormat="1" x14ac:dyDescent="0.25">
      <c r="A140" s="653"/>
      <c r="B140" s="396"/>
      <c r="C140" s="396"/>
      <c r="D140" s="501" t="s">
        <v>68</v>
      </c>
      <c r="E140" s="455" t="s">
        <v>880</v>
      </c>
      <c r="F140" s="482" t="str">
        <f t="shared" si="33"/>
        <v>NE</v>
      </c>
      <c r="G140" s="484" t="e">
        <f t="shared" si="42"/>
        <v>#N/A</v>
      </c>
      <c r="H140" s="519" t="e">
        <f t="shared" si="43"/>
        <v>#N/A</v>
      </c>
      <c r="I140" s="536" t="str">
        <f t="shared" si="44"/>
        <v>NE</v>
      </c>
      <c r="J140" s="537" t="e">
        <f t="shared" si="45"/>
        <v>#N/A</v>
      </c>
      <c r="K140" s="456"/>
      <c r="L140" s="454"/>
      <c r="M140" s="454"/>
      <c r="N140" s="454"/>
      <c r="O140" s="454"/>
      <c r="P140" s="458"/>
      <c r="Q140" s="456"/>
      <c r="R140" s="454"/>
      <c r="S140" s="454"/>
      <c r="T140" s="454"/>
    </row>
    <row r="141" spans="1:25" s="461" customFormat="1" x14ac:dyDescent="0.25">
      <c r="A141" s="653"/>
      <c r="B141" s="396"/>
      <c r="C141" s="396"/>
      <c r="D141" s="501" t="s">
        <v>68</v>
      </c>
      <c r="E141" s="455" t="s">
        <v>881</v>
      </c>
      <c r="F141" s="482" t="str">
        <f t="shared" si="33"/>
        <v>NE</v>
      </c>
      <c r="G141" s="484" t="e">
        <f t="shared" si="42"/>
        <v>#N/A</v>
      </c>
      <c r="H141" s="519" t="e">
        <f t="shared" si="43"/>
        <v>#N/A</v>
      </c>
      <c r="I141" s="536" t="str">
        <f t="shared" si="44"/>
        <v>NE</v>
      </c>
      <c r="J141" s="537" t="e">
        <f t="shared" si="45"/>
        <v>#N/A</v>
      </c>
      <c r="K141" s="456"/>
      <c r="L141" s="454"/>
      <c r="M141" s="454"/>
      <c r="N141" s="454"/>
      <c r="O141" s="454"/>
      <c r="P141" s="458"/>
      <c r="Q141" s="456"/>
      <c r="R141" s="454"/>
      <c r="S141" s="454"/>
      <c r="T141" s="454"/>
    </row>
    <row r="142" spans="1:25" s="461" customFormat="1" x14ac:dyDescent="0.25">
      <c r="A142" s="653"/>
      <c r="B142" s="396"/>
      <c r="C142" s="396"/>
      <c r="D142" s="501" t="s">
        <v>68</v>
      </c>
      <c r="E142" s="455" t="s">
        <v>882</v>
      </c>
      <c r="F142" s="482" t="str">
        <f t="shared" si="33"/>
        <v>NE</v>
      </c>
      <c r="G142" s="484" t="e">
        <f t="shared" si="42"/>
        <v>#N/A</v>
      </c>
      <c r="H142" s="519" t="e">
        <f t="shared" si="43"/>
        <v>#N/A</v>
      </c>
      <c r="I142" s="536" t="str">
        <f t="shared" si="44"/>
        <v>NE</v>
      </c>
      <c r="J142" s="537" t="e">
        <f t="shared" si="45"/>
        <v>#N/A</v>
      </c>
      <c r="K142" s="456"/>
      <c r="L142" s="454"/>
      <c r="M142" s="454"/>
      <c r="N142" s="454"/>
      <c r="O142" s="454"/>
      <c r="P142" s="458"/>
      <c r="Q142" s="456"/>
      <c r="R142" s="454"/>
      <c r="S142" s="454"/>
      <c r="T142" s="454"/>
    </row>
    <row r="143" spans="1:25" s="461" customFormat="1" x14ac:dyDescent="0.25">
      <c r="A143" s="653"/>
      <c r="B143" s="396"/>
      <c r="C143" s="396"/>
      <c r="D143" s="501" t="s">
        <v>68</v>
      </c>
      <c r="E143" s="455" t="s">
        <v>883</v>
      </c>
      <c r="F143" s="482" t="str">
        <f t="shared" si="33"/>
        <v>NE</v>
      </c>
      <c r="G143" s="484" t="e">
        <f t="shared" si="42"/>
        <v>#N/A</v>
      </c>
      <c r="H143" s="519" t="e">
        <f t="shared" si="43"/>
        <v>#N/A</v>
      </c>
      <c r="I143" s="536" t="str">
        <f t="shared" si="44"/>
        <v>NE</v>
      </c>
      <c r="J143" s="537" t="e">
        <f t="shared" si="45"/>
        <v>#N/A</v>
      </c>
      <c r="K143" s="456"/>
      <c r="L143" s="454"/>
      <c r="M143" s="454"/>
      <c r="N143" s="454"/>
      <c r="O143" s="454"/>
      <c r="P143" s="458"/>
      <c r="Q143" s="456"/>
      <c r="R143" s="454"/>
      <c r="S143" s="454"/>
      <c r="T143" s="454"/>
    </row>
    <row r="144" spans="1:25" s="461" customFormat="1" x14ac:dyDescent="0.25">
      <c r="A144" s="653"/>
      <c r="B144" s="396"/>
      <c r="C144" s="396"/>
      <c r="D144" s="501" t="s">
        <v>68</v>
      </c>
      <c r="E144" s="455" t="s">
        <v>884</v>
      </c>
      <c r="F144" s="482" t="str">
        <f t="shared" si="33"/>
        <v>NE</v>
      </c>
      <c r="G144" s="484" t="e">
        <f t="shared" si="42"/>
        <v>#N/A</v>
      </c>
      <c r="H144" s="519" t="e">
        <f t="shared" si="43"/>
        <v>#N/A</v>
      </c>
      <c r="I144" s="536" t="str">
        <f t="shared" si="44"/>
        <v>NE</v>
      </c>
      <c r="J144" s="537" t="e">
        <f t="shared" si="45"/>
        <v>#N/A</v>
      </c>
      <c r="K144" s="456"/>
      <c r="L144" s="454"/>
      <c r="M144" s="454"/>
      <c r="N144" s="454"/>
      <c r="O144" s="454"/>
      <c r="P144" s="458"/>
      <c r="Q144" s="456"/>
      <c r="R144" s="454"/>
      <c r="S144" s="454"/>
      <c r="T144" s="454"/>
    </row>
    <row r="145" spans="1:43" s="461" customFormat="1" x14ac:dyDescent="0.25">
      <c r="A145" s="653"/>
      <c r="B145" s="396"/>
      <c r="C145" s="396"/>
      <c r="D145" s="501" t="s">
        <v>68</v>
      </c>
      <c r="E145" s="455" t="s">
        <v>885</v>
      </c>
      <c r="F145" s="482" t="str">
        <f t="shared" si="33"/>
        <v>NE</v>
      </c>
      <c r="G145" s="484" t="e">
        <f t="shared" si="42"/>
        <v>#N/A</v>
      </c>
      <c r="H145" s="519" t="e">
        <f t="shared" si="43"/>
        <v>#N/A</v>
      </c>
      <c r="I145" s="536" t="str">
        <f t="shared" si="44"/>
        <v>NE</v>
      </c>
      <c r="J145" s="537" t="e">
        <f t="shared" si="45"/>
        <v>#N/A</v>
      </c>
      <c r="K145" s="456"/>
      <c r="L145" s="454"/>
      <c r="M145" s="454"/>
      <c r="N145" s="454"/>
      <c r="O145" s="454"/>
      <c r="P145" s="458"/>
      <c r="Q145" s="456"/>
      <c r="R145" s="454"/>
      <c r="S145" s="454"/>
      <c r="T145" s="454"/>
    </row>
    <row r="146" spans="1:43" s="461" customFormat="1" x14ac:dyDescent="0.25">
      <c r="A146" s="653"/>
      <c r="B146" s="396"/>
      <c r="C146" s="396"/>
      <c r="D146" s="501" t="s">
        <v>68</v>
      </c>
      <c r="E146" s="455" t="s">
        <v>886</v>
      </c>
      <c r="F146" s="482" t="str">
        <f t="shared" si="33"/>
        <v>NE</v>
      </c>
      <c r="G146" s="484" t="e">
        <f t="shared" si="42"/>
        <v>#N/A</v>
      </c>
      <c r="H146" s="519" t="e">
        <f t="shared" si="43"/>
        <v>#N/A</v>
      </c>
      <c r="I146" s="536" t="str">
        <f t="shared" si="44"/>
        <v>NE</v>
      </c>
      <c r="J146" s="537" t="e">
        <f t="shared" si="45"/>
        <v>#N/A</v>
      </c>
      <c r="K146" s="456"/>
      <c r="L146" s="454"/>
      <c r="M146" s="454"/>
      <c r="N146" s="454"/>
      <c r="O146" s="454"/>
      <c r="P146" s="458"/>
      <c r="Q146" s="456"/>
      <c r="R146" s="454"/>
      <c r="S146" s="454"/>
      <c r="T146" s="454"/>
    </row>
    <row r="147" spans="1:43" s="461" customFormat="1" x14ac:dyDescent="0.25">
      <c r="A147" s="653"/>
      <c r="B147" s="396"/>
      <c r="C147" s="396"/>
      <c r="D147" s="501" t="s">
        <v>68</v>
      </c>
      <c r="E147" s="455" t="s">
        <v>887</v>
      </c>
      <c r="F147" s="482" t="str">
        <f t="shared" si="33"/>
        <v>NE</v>
      </c>
      <c r="G147" s="484" t="e">
        <f t="shared" si="42"/>
        <v>#N/A</v>
      </c>
      <c r="H147" s="519" t="e">
        <f t="shared" si="43"/>
        <v>#N/A</v>
      </c>
      <c r="I147" s="536" t="str">
        <f t="shared" si="44"/>
        <v>NE</v>
      </c>
      <c r="J147" s="537" t="e">
        <f t="shared" si="45"/>
        <v>#N/A</v>
      </c>
      <c r="K147" s="456"/>
      <c r="L147" s="454"/>
      <c r="M147" s="454"/>
      <c r="N147" s="454"/>
      <c r="O147" s="454"/>
      <c r="P147" s="458"/>
      <c r="Q147" s="456"/>
      <c r="R147" s="454"/>
      <c r="S147" s="454"/>
      <c r="T147" s="454"/>
    </row>
    <row r="148" spans="1:43" s="461" customFormat="1" x14ac:dyDescent="0.25">
      <c r="A148" s="653"/>
      <c r="B148" s="396"/>
      <c r="C148" s="396"/>
      <c r="D148" s="501" t="s">
        <v>68</v>
      </c>
      <c r="E148" s="455" t="s">
        <v>888</v>
      </c>
      <c r="F148" s="482" t="str">
        <f t="shared" si="33"/>
        <v>NE</v>
      </c>
      <c r="G148" s="484" t="e">
        <f t="shared" si="42"/>
        <v>#N/A</v>
      </c>
      <c r="H148" s="519" t="e">
        <f t="shared" si="43"/>
        <v>#N/A</v>
      </c>
      <c r="I148" s="536" t="str">
        <f t="shared" si="44"/>
        <v>NE</v>
      </c>
      <c r="J148" s="537" t="e">
        <f t="shared" si="45"/>
        <v>#N/A</v>
      </c>
      <c r="K148" s="456"/>
      <c r="L148" s="454"/>
      <c r="M148" s="454"/>
      <c r="N148" s="454"/>
      <c r="O148" s="454"/>
      <c r="P148" s="458"/>
      <c r="Q148" s="456"/>
      <c r="R148" s="454"/>
      <c r="S148" s="454"/>
      <c r="T148" s="454"/>
    </row>
    <row r="149" spans="1:43" s="461" customFormat="1" x14ac:dyDescent="0.25">
      <c r="A149" s="653"/>
      <c r="B149" s="396"/>
      <c r="C149" s="396"/>
      <c r="D149" s="501" t="s">
        <v>68</v>
      </c>
      <c r="E149" s="455" t="s">
        <v>889</v>
      </c>
      <c r="F149" s="482" t="str">
        <f t="shared" si="33"/>
        <v>NE</v>
      </c>
      <c r="G149" s="484" t="e">
        <f t="shared" si="42"/>
        <v>#N/A</v>
      </c>
      <c r="H149" s="519" t="e">
        <f t="shared" si="43"/>
        <v>#N/A</v>
      </c>
      <c r="I149" s="536" t="str">
        <f t="shared" si="44"/>
        <v>NE</v>
      </c>
      <c r="J149" s="537" t="e">
        <f t="shared" si="45"/>
        <v>#N/A</v>
      </c>
      <c r="K149" s="456"/>
      <c r="L149" s="454"/>
      <c r="M149" s="454"/>
      <c r="N149" s="454"/>
      <c r="O149" s="454"/>
      <c r="P149" s="458"/>
      <c r="Q149" s="456"/>
      <c r="R149" s="454"/>
      <c r="S149" s="454"/>
      <c r="T149" s="454"/>
    </row>
    <row r="150" spans="1:43" s="461" customFormat="1" x14ac:dyDescent="0.25">
      <c r="A150" s="653"/>
      <c r="B150" s="396"/>
      <c r="C150" s="396"/>
      <c r="D150" s="501" t="s">
        <v>68</v>
      </c>
      <c r="E150" s="455" t="s">
        <v>890</v>
      </c>
      <c r="F150" s="482" t="str">
        <f t="shared" si="33"/>
        <v>NE</v>
      </c>
      <c r="G150" s="484" t="e">
        <f t="shared" si="42"/>
        <v>#N/A</v>
      </c>
      <c r="H150" s="519" t="e">
        <f t="shared" si="43"/>
        <v>#N/A</v>
      </c>
      <c r="I150" s="536" t="str">
        <f t="shared" si="44"/>
        <v>NE</v>
      </c>
      <c r="J150" s="537" t="e">
        <f t="shared" si="45"/>
        <v>#N/A</v>
      </c>
      <c r="K150" s="456"/>
      <c r="L150" s="454"/>
      <c r="M150" s="454"/>
      <c r="N150" s="454"/>
      <c r="O150" s="454"/>
      <c r="P150" s="458"/>
      <c r="Q150" s="456"/>
      <c r="R150" s="454"/>
      <c r="S150" s="454"/>
      <c r="T150" s="454"/>
    </row>
    <row r="151" spans="1:43" s="461" customFormat="1" x14ac:dyDescent="0.25">
      <c r="A151" s="653"/>
      <c r="B151" s="396"/>
      <c r="C151" s="396"/>
      <c r="D151" s="501" t="s">
        <v>68</v>
      </c>
      <c r="E151" s="455" t="s">
        <v>891</v>
      </c>
      <c r="F151" s="482" t="str">
        <f t="shared" si="33"/>
        <v>NE</v>
      </c>
      <c r="G151" s="484" t="e">
        <f t="shared" si="42"/>
        <v>#N/A</v>
      </c>
      <c r="H151" s="519" t="e">
        <f t="shared" si="43"/>
        <v>#N/A</v>
      </c>
      <c r="I151" s="536" t="str">
        <f t="shared" si="44"/>
        <v>NE</v>
      </c>
      <c r="J151" s="537" t="e">
        <f t="shared" si="45"/>
        <v>#N/A</v>
      </c>
      <c r="K151" s="456"/>
      <c r="L151" s="454"/>
      <c r="M151" s="454"/>
      <c r="N151" s="454"/>
      <c r="O151" s="454"/>
      <c r="P151" s="458"/>
      <c r="Q151" s="456"/>
      <c r="R151" s="454"/>
      <c r="S151" s="454"/>
      <c r="T151" s="454"/>
    </row>
    <row r="152" spans="1:43" s="461" customFormat="1" x14ac:dyDescent="0.25">
      <c r="A152" s="653"/>
      <c r="B152" s="396"/>
      <c r="C152" s="396"/>
      <c r="D152" s="501" t="s">
        <v>68</v>
      </c>
      <c r="E152" s="455" t="s">
        <v>892</v>
      </c>
      <c r="F152" s="482" t="str">
        <f t="shared" si="33"/>
        <v>NE</v>
      </c>
      <c r="G152" s="484" t="e">
        <f t="shared" si="42"/>
        <v>#N/A</v>
      </c>
      <c r="H152" s="519" t="e">
        <f t="shared" si="43"/>
        <v>#N/A</v>
      </c>
      <c r="I152" s="536" t="str">
        <f t="shared" si="44"/>
        <v>NE</v>
      </c>
      <c r="J152" s="537" t="e">
        <f t="shared" si="45"/>
        <v>#N/A</v>
      </c>
      <c r="K152" s="456"/>
      <c r="L152" s="454"/>
      <c r="M152" s="454"/>
      <c r="N152" s="454"/>
      <c r="O152" s="454"/>
      <c r="P152" s="458"/>
      <c r="Q152" s="456"/>
      <c r="R152" s="454"/>
      <c r="S152" s="454"/>
      <c r="T152" s="454"/>
    </row>
    <row r="153" spans="1:43" s="461" customFormat="1" x14ac:dyDescent="0.25">
      <c r="A153" s="653"/>
      <c r="B153" s="396"/>
      <c r="C153" s="396"/>
      <c r="D153" s="501" t="s">
        <v>68</v>
      </c>
      <c r="E153" s="455" t="s">
        <v>893</v>
      </c>
      <c r="F153" s="482" t="str">
        <f t="shared" si="33"/>
        <v>NE</v>
      </c>
      <c r="G153" s="484" t="e">
        <f t="shared" si="42"/>
        <v>#N/A</v>
      </c>
      <c r="H153" s="519" t="e">
        <f t="shared" si="43"/>
        <v>#N/A</v>
      </c>
      <c r="I153" s="536" t="str">
        <f t="shared" si="44"/>
        <v>NE</v>
      </c>
      <c r="J153" s="537" t="e">
        <f t="shared" si="45"/>
        <v>#N/A</v>
      </c>
      <c r="K153" s="456"/>
      <c r="L153" s="454"/>
      <c r="M153" s="454"/>
      <c r="N153" s="454"/>
      <c r="O153" s="454"/>
      <c r="P153" s="458"/>
      <c r="Q153" s="456"/>
      <c r="R153" s="454"/>
      <c r="S153" s="454"/>
      <c r="T153" s="454"/>
      <c r="U153" s="454"/>
      <c r="V153" s="458"/>
      <c r="W153" s="456"/>
      <c r="X153" s="454"/>
      <c r="Y153" s="454"/>
      <c r="Z153" s="454"/>
      <c r="AA153" s="454"/>
      <c r="AB153" s="458"/>
      <c r="AC153" s="459"/>
      <c r="AD153" s="454"/>
      <c r="AE153" s="454"/>
      <c r="AF153" s="454"/>
      <c r="AG153" s="454"/>
      <c r="AH153" s="458"/>
      <c r="AI153" s="459"/>
      <c r="AJ153" s="454"/>
      <c r="AK153" s="454"/>
      <c r="AL153" s="454"/>
      <c r="AM153" s="454"/>
      <c r="AN153" s="458"/>
      <c r="AO153" s="459"/>
      <c r="AP153" s="454"/>
      <c r="AQ153" s="454"/>
    </row>
    <row r="154" spans="1:43" s="461" customFormat="1" x14ac:dyDescent="0.25">
      <c r="A154" s="653"/>
      <c r="B154" s="396"/>
      <c r="C154" s="396"/>
      <c r="D154" s="501" t="s">
        <v>68</v>
      </c>
      <c r="E154" s="455" t="s">
        <v>894</v>
      </c>
      <c r="F154" s="482" t="str">
        <f t="shared" si="33"/>
        <v>NE</v>
      </c>
      <c r="G154" s="484" t="e">
        <f t="shared" si="42"/>
        <v>#N/A</v>
      </c>
      <c r="H154" s="519" t="e">
        <f t="shared" si="43"/>
        <v>#N/A</v>
      </c>
      <c r="I154" s="536" t="str">
        <f t="shared" si="44"/>
        <v>NE</v>
      </c>
      <c r="J154" s="537" t="e">
        <f t="shared" si="45"/>
        <v>#N/A</v>
      </c>
      <c r="K154" s="456"/>
      <c r="L154" s="454"/>
      <c r="M154" s="454"/>
      <c r="N154" s="454"/>
      <c r="O154" s="454"/>
      <c r="P154" s="458"/>
      <c r="Q154" s="456"/>
      <c r="R154" s="454"/>
      <c r="S154" s="454"/>
      <c r="T154" s="454"/>
      <c r="U154" s="454"/>
      <c r="V154" s="458"/>
      <c r="W154" s="456"/>
      <c r="X154" s="454"/>
      <c r="Y154" s="454"/>
      <c r="Z154" s="454"/>
      <c r="AA154" s="454"/>
      <c r="AB154" s="458"/>
      <c r="AC154" s="459"/>
      <c r="AD154" s="454"/>
      <c r="AE154" s="454"/>
      <c r="AF154" s="454"/>
      <c r="AG154" s="454"/>
      <c r="AH154" s="458"/>
      <c r="AI154" s="459"/>
      <c r="AJ154" s="454"/>
      <c r="AK154" s="454"/>
      <c r="AL154" s="454"/>
      <c r="AM154" s="454"/>
      <c r="AN154" s="458"/>
      <c r="AO154" s="459"/>
      <c r="AP154" s="454"/>
      <c r="AQ154" s="454"/>
    </row>
    <row r="155" spans="1:43" s="461" customFormat="1" x14ac:dyDescent="0.25">
      <c r="A155" s="653"/>
      <c r="B155" s="396"/>
      <c r="C155" s="396"/>
      <c r="D155" s="501" t="s">
        <v>69</v>
      </c>
      <c r="E155" s="455" t="s">
        <v>895</v>
      </c>
      <c r="F155" s="482" t="str">
        <f t="shared" si="33"/>
        <v>NE</v>
      </c>
      <c r="G155" s="484" t="e">
        <f t="shared" si="42"/>
        <v>#N/A</v>
      </c>
      <c r="H155" s="519" t="e">
        <f t="shared" si="43"/>
        <v>#N/A</v>
      </c>
      <c r="I155" s="536" t="str">
        <f t="shared" si="44"/>
        <v>NE</v>
      </c>
      <c r="J155" s="537" t="e">
        <f t="shared" si="45"/>
        <v>#N/A</v>
      </c>
      <c r="K155" s="456"/>
      <c r="L155" s="454"/>
      <c r="M155" s="454"/>
      <c r="N155" s="454"/>
      <c r="O155" s="454"/>
      <c r="P155" s="458"/>
      <c r="Q155" s="456"/>
      <c r="R155" s="454"/>
      <c r="S155" s="454"/>
      <c r="T155" s="454"/>
      <c r="U155" s="454"/>
      <c r="V155" s="458"/>
      <c r="W155" s="456"/>
      <c r="X155" s="454"/>
      <c r="Y155" s="454"/>
      <c r="Z155" s="454"/>
      <c r="AA155" s="454"/>
      <c r="AB155" s="458"/>
      <c r="AC155" s="459"/>
      <c r="AD155" s="454"/>
      <c r="AE155" s="454"/>
      <c r="AF155" s="454"/>
      <c r="AG155" s="454"/>
      <c r="AH155" s="458"/>
      <c r="AI155" s="459"/>
      <c r="AJ155" s="454"/>
      <c r="AK155" s="454"/>
      <c r="AL155" s="454"/>
      <c r="AM155" s="454"/>
      <c r="AN155" s="458"/>
      <c r="AO155" s="459"/>
      <c r="AP155" s="454"/>
      <c r="AQ155" s="454"/>
    </row>
    <row r="156" spans="1:43" s="461" customFormat="1" x14ac:dyDescent="0.25">
      <c r="A156" s="653"/>
      <c r="B156" s="396"/>
      <c r="C156" s="396"/>
      <c r="D156" s="501" t="s">
        <v>43</v>
      </c>
      <c r="E156" s="455" t="s">
        <v>896</v>
      </c>
      <c r="F156" s="482" t="str">
        <f t="shared" si="33"/>
        <v>NE</v>
      </c>
      <c r="G156" s="484" t="e">
        <f t="shared" si="42"/>
        <v>#N/A</v>
      </c>
      <c r="H156" s="519" t="e">
        <f t="shared" si="43"/>
        <v>#N/A</v>
      </c>
      <c r="I156" s="536" t="str">
        <f t="shared" si="44"/>
        <v>NE</v>
      </c>
      <c r="J156" s="537" t="e">
        <f t="shared" si="45"/>
        <v>#N/A</v>
      </c>
      <c r="K156" s="456"/>
      <c r="L156" s="454"/>
      <c r="M156" s="454"/>
      <c r="N156" s="454"/>
      <c r="O156" s="454"/>
      <c r="P156" s="458"/>
      <c r="Q156" s="456"/>
      <c r="R156" s="454"/>
      <c r="S156" s="454"/>
      <c r="T156" s="454"/>
      <c r="U156" s="454"/>
      <c r="V156" s="458"/>
      <c r="W156" s="456"/>
      <c r="X156" s="454"/>
      <c r="Y156" s="454"/>
      <c r="Z156" s="454"/>
      <c r="AA156" s="454"/>
      <c r="AB156" s="458"/>
      <c r="AC156" s="459"/>
      <c r="AD156" s="454"/>
      <c r="AE156" s="454"/>
      <c r="AF156" s="454"/>
      <c r="AG156" s="454"/>
      <c r="AH156" s="458"/>
      <c r="AI156" s="459"/>
      <c r="AJ156" s="454"/>
      <c r="AK156" s="454"/>
      <c r="AL156" s="454"/>
      <c r="AM156" s="454"/>
      <c r="AN156" s="458"/>
      <c r="AO156" s="459"/>
      <c r="AP156" s="454"/>
      <c r="AQ156" s="454"/>
    </row>
    <row r="157" spans="1:43" s="461" customFormat="1" x14ac:dyDescent="0.25">
      <c r="A157" s="653"/>
      <c r="B157" s="396"/>
      <c r="C157" s="396"/>
      <c r="D157" s="501" t="s">
        <v>43</v>
      </c>
      <c r="E157" s="455" t="s">
        <v>897</v>
      </c>
      <c r="F157" s="482" t="str">
        <f t="shared" ref="F157:F193" si="46">IF(L157&lt;&gt;0,MAX(L157,R157,X157,AD157,AJ157),"NE")</f>
        <v>NE</v>
      </c>
      <c r="G157" s="484" t="e">
        <f t="shared" si="42"/>
        <v>#N/A</v>
      </c>
      <c r="H157" s="519" t="e">
        <f t="shared" si="43"/>
        <v>#N/A</v>
      </c>
      <c r="I157" s="536" t="str">
        <f t="shared" si="44"/>
        <v>NE</v>
      </c>
      <c r="J157" s="537" t="e">
        <f t="shared" si="45"/>
        <v>#N/A</v>
      </c>
      <c r="K157" s="456"/>
      <c r="L157" s="454"/>
      <c r="M157" s="454"/>
      <c r="N157" s="454"/>
      <c r="O157" s="454"/>
      <c r="P157" s="458"/>
      <c r="Q157" s="456"/>
      <c r="R157" s="454"/>
      <c r="S157" s="454"/>
      <c r="T157" s="454"/>
      <c r="U157" s="454"/>
      <c r="V157" s="458"/>
      <c r="W157" s="456"/>
      <c r="X157" s="454"/>
      <c r="Y157" s="454"/>
      <c r="Z157" s="454"/>
      <c r="AA157" s="454"/>
      <c r="AB157" s="458"/>
      <c r="AC157" s="459"/>
      <c r="AD157" s="454"/>
      <c r="AE157" s="454"/>
      <c r="AF157" s="454"/>
      <c r="AG157" s="454"/>
      <c r="AH157" s="458"/>
      <c r="AI157" s="459"/>
      <c r="AJ157" s="454"/>
      <c r="AK157" s="454"/>
      <c r="AL157" s="454"/>
      <c r="AM157" s="454"/>
      <c r="AN157" s="458"/>
      <c r="AO157" s="459"/>
      <c r="AP157" s="454"/>
      <c r="AQ157" s="454"/>
    </row>
    <row r="158" spans="1:43" s="461" customFormat="1" x14ac:dyDescent="0.25">
      <c r="A158" s="653"/>
      <c r="B158" s="396"/>
      <c r="C158" s="396"/>
      <c r="D158" s="501" t="s">
        <v>44</v>
      </c>
      <c r="E158" s="455" t="s">
        <v>898</v>
      </c>
      <c r="F158" s="482" t="str">
        <f t="shared" si="46"/>
        <v>NE</v>
      </c>
      <c r="G158" s="484" t="e">
        <f t="shared" si="42"/>
        <v>#N/A</v>
      </c>
      <c r="H158" s="519" t="e">
        <f t="shared" si="43"/>
        <v>#N/A</v>
      </c>
      <c r="I158" s="536" t="str">
        <f t="shared" si="44"/>
        <v>NE</v>
      </c>
      <c r="J158" s="537" t="e">
        <f t="shared" si="45"/>
        <v>#N/A</v>
      </c>
      <c r="K158" s="456"/>
      <c r="L158" s="454"/>
      <c r="M158" s="454"/>
      <c r="N158" s="454"/>
      <c r="O158" s="454"/>
      <c r="P158" s="458"/>
      <c r="Q158" s="456"/>
      <c r="R158" s="454"/>
      <c r="S158" s="454"/>
      <c r="T158" s="454"/>
      <c r="U158" s="454"/>
      <c r="V158" s="458"/>
      <c r="W158" s="456"/>
      <c r="X158" s="454"/>
      <c r="Y158" s="454"/>
      <c r="Z158" s="454"/>
      <c r="AA158" s="454"/>
      <c r="AB158" s="458"/>
      <c r="AC158" s="459"/>
      <c r="AD158" s="454"/>
      <c r="AE158" s="454"/>
      <c r="AF158" s="454"/>
      <c r="AG158" s="454"/>
      <c r="AH158" s="458"/>
      <c r="AI158" s="459"/>
      <c r="AJ158" s="454"/>
      <c r="AK158" s="454"/>
      <c r="AL158" s="454"/>
      <c r="AM158" s="454"/>
      <c r="AN158" s="458"/>
      <c r="AO158" s="459"/>
      <c r="AP158" s="454"/>
      <c r="AQ158" s="454"/>
    </row>
    <row r="159" spans="1:43" s="461" customFormat="1" x14ac:dyDescent="0.25">
      <c r="A159" s="653"/>
      <c r="B159" s="396"/>
      <c r="C159" s="396"/>
      <c r="D159" s="501" t="s">
        <v>44</v>
      </c>
      <c r="E159" s="455" t="s">
        <v>899</v>
      </c>
      <c r="F159" s="482" t="str">
        <f t="shared" si="46"/>
        <v>NE</v>
      </c>
      <c r="G159" s="484" t="e">
        <f t="shared" si="42"/>
        <v>#N/A</v>
      </c>
      <c r="H159" s="519" t="e">
        <f t="shared" si="43"/>
        <v>#N/A</v>
      </c>
      <c r="I159" s="536" t="str">
        <f t="shared" si="44"/>
        <v>NE</v>
      </c>
      <c r="J159" s="537" t="e">
        <f t="shared" si="45"/>
        <v>#N/A</v>
      </c>
      <c r="K159" s="456"/>
      <c r="L159" s="454"/>
      <c r="M159" s="454"/>
      <c r="N159" s="454"/>
      <c r="O159" s="454"/>
      <c r="P159" s="458"/>
      <c r="Q159" s="456"/>
      <c r="R159" s="454"/>
      <c r="S159" s="454"/>
      <c r="T159" s="454"/>
      <c r="U159" s="454"/>
      <c r="V159" s="458"/>
      <c r="W159" s="456"/>
      <c r="X159" s="454"/>
      <c r="Y159" s="454"/>
      <c r="Z159" s="454"/>
      <c r="AA159" s="454"/>
      <c r="AB159" s="458"/>
      <c r="AC159" s="459"/>
      <c r="AD159" s="454"/>
      <c r="AE159" s="454"/>
      <c r="AF159" s="454"/>
      <c r="AG159" s="454"/>
      <c r="AH159" s="458"/>
      <c r="AI159" s="459"/>
      <c r="AJ159" s="454"/>
      <c r="AK159" s="454"/>
      <c r="AL159" s="454"/>
      <c r="AM159" s="454"/>
      <c r="AN159" s="458"/>
      <c r="AO159" s="459"/>
      <c r="AP159" s="454"/>
      <c r="AQ159" s="454"/>
    </row>
    <row r="160" spans="1:43" s="425" customFormat="1" x14ac:dyDescent="0.25">
      <c r="A160" s="652"/>
      <c r="B160" s="522"/>
      <c r="C160" s="522"/>
      <c r="D160" s="545"/>
      <c r="E160" s="542"/>
      <c r="F160" s="542"/>
      <c r="G160" s="453"/>
      <c r="H160" s="543"/>
      <c r="I160" s="544"/>
      <c r="J160" s="525"/>
      <c r="K160" s="526"/>
      <c r="L160" s="527"/>
      <c r="M160" s="528"/>
      <c r="N160" s="528"/>
      <c r="O160" s="528"/>
      <c r="P160" s="529"/>
      <c r="Q160" s="530"/>
      <c r="R160" s="531"/>
      <c r="S160" s="532"/>
      <c r="T160" s="532"/>
      <c r="U160" s="533"/>
      <c r="V160" s="534"/>
      <c r="W160" s="530"/>
      <c r="X160" s="531"/>
      <c r="Y160" s="532"/>
      <c r="Z160" s="532"/>
      <c r="AA160" s="533"/>
      <c r="AB160" s="534"/>
      <c r="AC160" s="530"/>
      <c r="AD160" s="535"/>
      <c r="AE160" s="532"/>
      <c r="AF160" s="532"/>
      <c r="AG160" s="533"/>
      <c r="AH160" s="534"/>
      <c r="AI160" s="530"/>
      <c r="AJ160" s="535"/>
      <c r="AK160" s="532"/>
      <c r="AL160" s="532"/>
      <c r="AM160" s="533"/>
      <c r="AN160" s="534"/>
      <c r="AO160" s="530"/>
      <c r="AP160" s="535"/>
      <c r="AQ160" s="532"/>
    </row>
    <row r="161" spans="1:49" s="461" customFormat="1" ht="27" x14ac:dyDescent="0.25">
      <c r="A161" s="653" t="s">
        <v>8263</v>
      </c>
      <c r="B161" s="396"/>
      <c r="C161" s="396" t="s">
        <v>8257</v>
      </c>
      <c r="D161" s="501" t="s">
        <v>6711</v>
      </c>
      <c r="E161" s="455" t="s">
        <v>5952</v>
      </c>
      <c r="F161" s="482">
        <f>IF(L161&lt;&gt;0,MAX(L161,R161,X161,AD161,AJ161,AP161,AV161),"NE")</f>
        <v>46094</v>
      </c>
      <c r="G161" s="484" t="str">
        <f>IF($F161="","",INDEX($K161:$FI161,1,MATCH($F161,$K161:$FI161,)-1))</f>
        <v>B</v>
      </c>
      <c r="H161" s="519" t="str">
        <f>IF($F161="","",INDEX($K161:$FL161,1,MATCH($F161,$K161:$FL161,)+1))</f>
        <v>MR_DER-1622_26</v>
      </c>
      <c r="I161" s="536" t="str">
        <f>IF(F161="NE",F161,IF(INDEX(K161:CP161,,MATCH(F161,K161:CP161,0)+3)&lt;&gt;0,INDEX(K161:CP161,,MATCH(F161,K161:CP161,0)+3),"ND"))</f>
        <v>ND</v>
      </c>
      <c r="J161" s="537" t="str">
        <f>IF(G161="NE",G161,IF(INDEX(K161:CQ161,,MATCH(G161,K161:CQ161,0)+3)&lt;&gt;0,INDEX(K161:CQ161,,MATCH(G161,K161:CQ161,0)+3),"ND"))</f>
        <v>ND</v>
      </c>
      <c r="K161" s="456" t="s">
        <v>3730</v>
      </c>
      <c r="L161" s="475">
        <v>44911</v>
      </c>
      <c r="M161" s="500" t="s">
        <v>5897</v>
      </c>
      <c r="N161" s="454" t="s">
        <v>5537</v>
      </c>
      <c r="O161" s="475">
        <v>45008</v>
      </c>
      <c r="P161" s="458" t="s">
        <v>5839</v>
      </c>
      <c r="Q161" s="456" t="s">
        <v>3748</v>
      </c>
      <c r="R161" s="475">
        <v>45133</v>
      </c>
      <c r="S161" s="478" t="s">
        <v>6728</v>
      </c>
      <c r="T161" s="454" t="s">
        <v>6098</v>
      </c>
      <c r="U161" s="475">
        <v>45152</v>
      </c>
      <c r="V161" s="458" t="s">
        <v>3777</v>
      </c>
      <c r="W161" s="456" t="s">
        <v>5626</v>
      </c>
      <c r="X161" s="475">
        <v>45187</v>
      </c>
      <c r="Y161" s="478" t="s">
        <v>6870</v>
      </c>
      <c r="Z161" s="454" t="s">
        <v>5537</v>
      </c>
      <c r="AA161" s="475">
        <v>45198</v>
      </c>
      <c r="AB161" s="458" t="s">
        <v>3777</v>
      </c>
      <c r="AC161" s="459" t="s">
        <v>5811</v>
      </c>
      <c r="AD161" s="475">
        <v>45294</v>
      </c>
      <c r="AE161" s="478" t="s">
        <v>7037</v>
      </c>
      <c r="AF161" s="454"/>
      <c r="AG161" s="454"/>
      <c r="AH161" s="458" t="s">
        <v>3777</v>
      </c>
      <c r="AI161" s="459" t="s">
        <v>5811</v>
      </c>
      <c r="AJ161" s="475">
        <v>46094</v>
      </c>
      <c r="AK161" s="23" t="s">
        <v>12333</v>
      </c>
      <c r="AL161" s="454"/>
      <c r="AM161" s="454"/>
      <c r="AN161" s="458"/>
      <c r="AO161" s="459"/>
      <c r="AP161" s="454"/>
      <c r="AQ161" s="454"/>
    </row>
    <row r="162" spans="1:49" s="461" customFormat="1" ht="27" x14ac:dyDescent="0.25">
      <c r="A162" s="653" t="s">
        <v>8263</v>
      </c>
      <c r="B162" s="396"/>
      <c r="C162" s="396" t="s">
        <v>8257</v>
      </c>
      <c r="D162" s="501" t="s">
        <v>6712</v>
      </c>
      <c r="E162" s="455" t="s">
        <v>5953</v>
      </c>
      <c r="F162" s="482">
        <f>IF(L162&lt;&gt;0,MAX(L162,R162,X162,AD162,AJ162,AP162,AV162),"NE")</f>
        <v>46094</v>
      </c>
      <c r="G162" s="484" t="str">
        <f>IF($F162="","",INDEX($K162:$FI162,1,MATCH($F162,$K162:$FI162,)-1))</f>
        <v>B</v>
      </c>
      <c r="H162" s="519" t="str">
        <f>IF($F162="","",INDEX($K162:$FL162,1,MATCH($F162,$K162:$FL162,)+1))</f>
        <v>MR_DER-1622_26</v>
      </c>
      <c r="I162" s="536" t="str">
        <f>IF(F162="NE",F162,IF(INDEX(K162:CP162,,MATCH(F162,K162:CP162,0)+3)&lt;&gt;0,INDEX(K162:CP162,,MATCH(F162,K162:CP162,0)+3),"ND"))</f>
        <v>ND</v>
      </c>
      <c r="J162" s="537" t="str">
        <f>IF(G162="NE",G162,IF(INDEX(K162:CQ162,,MATCH(G162,K162:CQ162,0)+3)&lt;&gt;0,INDEX(K162:CQ162,,MATCH(G162,K162:CQ162,0)+3),"ND"))</f>
        <v>ND</v>
      </c>
      <c r="K162" s="456" t="s">
        <v>3730</v>
      </c>
      <c r="L162" s="475">
        <v>44911</v>
      </c>
      <c r="M162" s="500" t="s">
        <v>5897</v>
      </c>
      <c r="N162" s="454" t="s">
        <v>5537</v>
      </c>
      <c r="O162" s="475">
        <v>45008</v>
      </c>
      <c r="P162" s="458" t="s">
        <v>5839</v>
      </c>
      <c r="Q162" s="456" t="s">
        <v>3748</v>
      </c>
      <c r="R162" s="475">
        <v>45133</v>
      </c>
      <c r="S162" s="478" t="s">
        <v>6728</v>
      </c>
      <c r="T162" s="454" t="s">
        <v>6098</v>
      </c>
      <c r="U162" s="475">
        <v>45152</v>
      </c>
      <c r="V162" s="458" t="s">
        <v>3777</v>
      </c>
      <c r="W162" s="456" t="s">
        <v>5626</v>
      </c>
      <c r="X162" s="475">
        <v>45187</v>
      </c>
      <c r="Y162" s="478" t="s">
        <v>6870</v>
      </c>
      <c r="Z162" s="454" t="s">
        <v>5536</v>
      </c>
      <c r="AA162" s="475">
        <v>45198</v>
      </c>
      <c r="AB162" s="458" t="s">
        <v>3777</v>
      </c>
      <c r="AC162" s="459" t="s">
        <v>6229</v>
      </c>
      <c r="AD162" s="475">
        <v>45294</v>
      </c>
      <c r="AE162" s="478" t="s">
        <v>7037</v>
      </c>
      <c r="AF162" s="454"/>
      <c r="AG162" s="454"/>
      <c r="AH162" s="458" t="s">
        <v>3777</v>
      </c>
      <c r="AI162" s="459" t="s">
        <v>6340</v>
      </c>
      <c r="AJ162" s="475">
        <v>45357</v>
      </c>
      <c r="AK162" s="478" t="s">
        <v>7323</v>
      </c>
      <c r="AL162" s="454" t="s">
        <v>5539</v>
      </c>
      <c r="AM162" s="475">
        <v>45364</v>
      </c>
      <c r="AN162" s="458" t="s">
        <v>3777</v>
      </c>
      <c r="AO162" s="459" t="s">
        <v>5811</v>
      </c>
      <c r="AP162" s="475">
        <v>45366</v>
      </c>
      <c r="AQ162" s="478" t="s">
        <v>7403</v>
      </c>
      <c r="AU162" s="459" t="s">
        <v>5811</v>
      </c>
      <c r="AV162" s="475">
        <v>46094</v>
      </c>
      <c r="AW162" s="23" t="s">
        <v>12333</v>
      </c>
    </row>
    <row r="163" spans="1:49" s="461" customFormat="1" ht="27" x14ac:dyDescent="0.25">
      <c r="A163" s="653" t="s">
        <v>8263</v>
      </c>
      <c r="B163" s="396"/>
      <c r="C163" s="396" t="s">
        <v>8257</v>
      </c>
      <c r="D163" s="501" t="s">
        <v>6713</v>
      </c>
      <c r="E163" s="455" t="s">
        <v>5954</v>
      </c>
      <c r="F163" s="482">
        <f>IF(L163&lt;&gt;0,MAX(L163,R163,X163,AD163,AJ163,AP163,AV163),"NE")</f>
        <v>46094</v>
      </c>
      <c r="G163" s="484" t="str">
        <f>IF($F163="","",INDEX($K163:$FI163,1,MATCH($F163,$K163:$FI163,)-1))</f>
        <v>B</v>
      </c>
      <c r="H163" s="519" t="str">
        <f>IF($F163="","",INDEX($K163:$FL163,1,MATCH($F163,$K163:$FL163,)+1))</f>
        <v>MR_DER-1622_26</v>
      </c>
      <c r="I163" s="536" t="str">
        <f>IF(F163="NE",F163,IF(INDEX(K163:CP163,,MATCH(F163,K163:CP163,0)+3)&lt;&gt;0,INDEX(K163:CP163,,MATCH(F163,K163:CP163,0)+3),"ND"))</f>
        <v>ND</v>
      </c>
      <c r="J163" s="537" t="str">
        <f>IF(G163="NE",G163,IF(INDEX(K163:CQ163,,MATCH(G163,K163:CQ163,0)+3)&lt;&gt;0,INDEX(K163:CQ163,,MATCH(G163,K163:CQ163,0)+3),"ND"))</f>
        <v>ND</v>
      </c>
      <c r="K163" s="456" t="s">
        <v>3730</v>
      </c>
      <c r="L163" s="475">
        <v>44911</v>
      </c>
      <c r="M163" s="500" t="s">
        <v>5897</v>
      </c>
      <c r="N163" s="454" t="s">
        <v>5537</v>
      </c>
      <c r="O163" s="475">
        <v>45008</v>
      </c>
      <c r="P163" s="458" t="s">
        <v>5839</v>
      </c>
      <c r="Q163" s="456" t="s">
        <v>3748</v>
      </c>
      <c r="R163" s="475">
        <v>45133</v>
      </c>
      <c r="S163" s="478" t="s">
        <v>6728</v>
      </c>
      <c r="T163" s="454" t="s">
        <v>6098</v>
      </c>
      <c r="U163" s="475">
        <v>45152</v>
      </c>
      <c r="V163" s="458" t="s">
        <v>3777</v>
      </c>
      <c r="W163" s="456" t="s">
        <v>5626</v>
      </c>
      <c r="X163" s="475">
        <v>45187</v>
      </c>
      <c r="Y163" s="478" t="s">
        <v>6870</v>
      </c>
      <c r="Z163" s="454" t="s">
        <v>5538</v>
      </c>
      <c r="AA163" s="475">
        <v>45198</v>
      </c>
      <c r="AB163" s="458" t="s">
        <v>3777</v>
      </c>
      <c r="AC163" s="459" t="s">
        <v>5811</v>
      </c>
      <c r="AD163" s="475">
        <v>45294</v>
      </c>
      <c r="AE163" s="478" t="s">
        <v>7037</v>
      </c>
      <c r="AF163" s="454"/>
      <c r="AG163" s="454"/>
      <c r="AH163" s="458" t="s">
        <v>3777</v>
      </c>
      <c r="AI163" s="459" t="s">
        <v>5811</v>
      </c>
      <c r="AJ163" s="475">
        <v>46094</v>
      </c>
      <c r="AK163" s="23" t="s">
        <v>12333</v>
      </c>
      <c r="AL163" s="454"/>
      <c r="AM163" s="454"/>
      <c r="AN163" s="458"/>
      <c r="AO163" s="459" t="s">
        <v>5811</v>
      </c>
      <c r="AP163" s="475">
        <v>46094</v>
      </c>
      <c r="AQ163" s="23" t="s">
        <v>12333</v>
      </c>
    </row>
    <row r="164" spans="1:49" s="461" customFormat="1" ht="15" x14ac:dyDescent="0.25">
      <c r="A164" s="653" t="s">
        <v>8263</v>
      </c>
      <c r="B164" s="396" t="s">
        <v>8257</v>
      </c>
      <c r="C164" s="396"/>
      <c r="D164" s="501" t="s">
        <v>5896</v>
      </c>
      <c r="E164" s="455" t="s">
        <v>5955</v>
      </c>
      <c r="F164" s="482">
        <f>IF(L164&lt;&gt;0,MAX(L164,R164,X164,AD164,AJ164,AP164,AV164),"NE")</f>
        <v>46094</v>
      </c>
      <c r="G164" s="484" t="str">
        <f>IF($F164="","",INDEX($K164:$FI164,1,MATCH($F164,$K164:$FI164,)-1))</f>
        <v>C</v>
      </c>
      <c r="H164" s="519" t="str">
        <f>IF($F164="","",INDEX($K164:$FL164,1,MATCH($F164,$K164:$FL164,)+1))</f>
        <v>MR_DER-1622_26</v>
      </c>
      <c r="I164" s="536" t="str">
        <f>IF(F164="NE",F164,IF(INDEX(K164:CP164,,MATCH(F164,K164:CP164,0)+3)&lt;&gt;0,INDEX(K164:CP164,,MATCH(F164,K164:CP164,0)+3),"ND"))</f>
        <v>ND</v>
      </c>
      <c r="J164" s="537" t="str">
        <f>IF(G164="NE",G164,IF(INDEX(K164:CQ164,,MATCH(G164,K164:CQ164,0)+3)&lt;&gt;0,INDEX(K164:CQ164,,MATCH(G164,K164:CQ164,0)+3),"ND"))</f>
        <v>ND</v>
      </c>
      <c r="K164" s="456" t="s">
        <v>3730</v>
      </c>
      <c r="L164" s="475">
        <v>44911</v>
      </c>
      <c r="M164" s="500" t="s">
        <v>5897</v>
      </c>
      <c r="N164" s="454" t="s">
        <v>5537</v>
      </c>
      <c r="O164" s="475">
        <v>45008</v>
      </c>
      <c r="P164" s="458" t="s">
        <v>5839</v>
      </c>
      <c r="Q164" s="456" t="s">
        <v>3748</v>
      </c>
      <c r="R164" s="475">
        <v>45133</v>
      </c>
      <c r="S164" s="478" t="s">
        <v>6728</v>
      </c>
      <c r="T164" s="454" t="s">
        <v>6098</v>
      </c>
      <c r="U164" s="475">
        <v>45152</v>
      </c>
      <c r="V164" s="458" t="s">
        <v>3777</v>
      </c>
      <c r="W164" s="456" t="s">
        <v>5626</v>
      </c>
      <c r="X164" s="475">
        <v>45187</v>
      </c>
      <c r="Y164" s="478" t="s">
        <v>6870</v>
      </c>
      <c r="Z164" s="454" t="s">
        <v>5539</v>
      </c>
      <c r="AA164" s="475">
        <v>45198</v>
      </c>
      <c r="AB164" s="458" t="s">
        <v>3777</v>
      </c>
      <c r="AC164" s="459" t="s">
        <v>5811</v>
      </c>
      <c r="AD164" s="475">
        <v>45294</v>
      </c>
      <c r="AE164" s="478" t="s">
        <v>7037</v>
      </c>
      <c r="AF164" s="454"/>
      <c r="AG164" s="454"/>
      <c r="AH164" s="458" t="s">
        <v>3777</v>
      </c>
      <c r="AI164" s="459" t="s">
        <v>6393</v>
      </c>
      <c r="AJ164" s="475">
        <v>45357</v>
      </c>
      <c r="AK164" s="478" t="s">
        <v>7323</v>
      </c>
      <c r="AL164" s="454" t="s">
        <v>5539</v>
      </c>
      <c r="AM164" s="475">
        <v>45364</v>
      </c>
      <c r="AN164" s="458" t="s">
        <v>3777</v>
      </c>
      <c r="AO164" s="459" t="s">
        <v>6649</v>
      </c>
      <c r="AP164" s="475">
        <v>45366</v>
      </c>
      <c r="AQ164" s="478" t="s">
        <v>7403</v>
      </c>
      <c r="AU164" s="459" t="s">
        <v>6649</v>
      </c>
      <c r="AV164" s="475">
        <v>46094</v>
      </c>
      <c r="AW164" s="23" t="s">
        <v>12333</v>
      </c>
    </row>
    <row r="165" spans="1:49" s="425" customFormat="1" x14ac:dyDescent="0.25">
      <c r="A165" s="652"/>
      <c r="B165" s="522"/>
      <c r="C165" s="522"/>
      <c r="D165" s="545"/>
      <c r="E165" s="542"/>
      <c r="F165" s="542"/>
      <c r="G165" s="453"/>
      <c r="H165" s="543"/>
      <c r="I165" s="544"/>
      <c r="J165" s="525"/>
      <c r="K165" s="526"/>
      <c r="L165" s="527"/>
      <c r="M165" s="528"/>
      <c r="N165" s="528"/>
      <c r="O165" s="528"/>
      <c r="P165" s="529"/>
      <c r="Q165" s="530"/>
      <c r="R165" s="531"/>
      <c r="S165" s="532"/>
      <c r="T165" s="532"/>
      <c r="U165" s="533"/>
      <c r="V165" s="534"/>
      <c r="W165" s="530"/>
      <c r="X165" s="531"/>
      <c r="Y165" s="532"/>
      <c r="Z165" s="532"/>
      <c r="AA165" s="533"/>
      <c r="AB165" s="534"/>
      <c r="AC165" s="530"/>
      <c r="AD165" s="535"/>
      <c r="AE165" s="532"/>
      <c r="AF165" s="532"/>
      <c r="AG165" s="533"/>
    </row>
    <row r="166" spans="1:49" s="497" customFormat="1" x14ac:dyDescent="0.25">
      <c r="A166" s="654" t="s">
        <v>9037</v>
      </c>
      <c r="B166" s="487"/>
      <c r="C166" s="487" t="s">
        <v>8257</v>
      </c>
      <c r="D166" s="546" t="s">
        <v>45</v>
      </c>
      <c r="E166" s="489" t="s">
        <v>900</v>
      </c>
      <c r="F166" s="538">
        <f t="shared" si="46"/>
        <v>44950</v>
      </c>
      <c r="G166" s="539" t="str">
        <f>IF($F166="","",INDEX($K166:$FI166,1,MATCH($F166,$K166:$FI166,)-1))</f>
        <v>A1</v>
      </c>
      <c r="H166" s="540" t="str">
        <f>IF($F166="","",INDEX($K166:$FL166,1,MATCH($F166,$K166:$FL166,)+1))</f>
        <v>MR.DER-0289_23</v>
      </c>
      <c r="I166" s="537">
        <f>IF(F166="NE",F166,IF(INDEX(K166:CP166,,MATCH(F166,K166:CP166,0)+3)&lt;&gt;0,INDEX(K166:CP166,,MATCH(F166,K166:CP166,0)+3),"ND"))</f>
        <v>44952</v>
      </c>
      <c r="J166" s="537" t="str">
        <f>IF(G166="NE",G166,IF(INDEX(K166:CQ166,,MATCH(G166,K166:CQ166,0)+3)&lt;&gt;0,INDEX(K166:CQ166,,MATCH(G166,K166:CQ166,0)+3),"ND"))</f>
        <v>NÃO APROVADO</v>
      </c>
      <c r="K166" s="490" t="s">
        <v>3730</v>
      </c>
      <c r="L166" s="509">
        <v>44950</v>
      </c>
      <c r="M166" s="510" t="s">
        <v>6237</v>
      </c>
      <c r="N166" s="488" t="s">
        <v>5536</v>
      </c>
      <c r="O166" s="509">
        <v>44952</v>
      </c>
      <c r="P166" s="516" t="s">
        <v>6284</v>
      </c>
      <c r="Q166" s="490"/>
      <c r="R166" s="488"/>
      <c r="S166" s="488"/>
      <c r="T166" s="488"/>
      <c r="U166" s="488"/>
      <c r="V166" s="494"/>
      <c r="W166" s="490"/>
      <c r="X166" s="488"/>
      <c r="Y166" s="488"/>
      <c r="Z166" s="488"/>
      <c r="AA166" s="488"/>
      <c r="AB166" s="494"/>
      <c r="AC166" s="496"/>
      <c r="AD166" s="488"/>
      <c r="AE166" s="488"/>
      <c r="AF166" s="488"/>
      <c r="AG166" s="488"/>
    </row>
    <row r="167" spans="1:49" s="497" customFormat="1" x14ac:dyDescent="0.25">
      <c r="A167" s="654" t="s">
        <v>9037</v>
      </c>
      <c r="B167" s="487"/>
      <c r="C167" s="487" t="s">
        <v>8257</v>
      </c>
      <c r="D167" s="546" t="s">
        <v>45</v>
      </c>
      <c r="E167" s="489" t="s">
        <v>901</v>
      </c>
      <c r="F167" s="538">
        <f t="shared" si="46"/>
        <v>44950</v>
      </c>
      <c r="G167" s="539" t="str">
        <f>IF($F167="","",INDEX($K167:$FI167,1,MATCH($F167,$K167:$FI167,)-1))</f>
        <v>A1</v>
      </c>
      <c r="H167" s="540" t="str">
        <f>IF($F167="","",INDEX($K167:$FL167,1,MATCH($F167,$K167:$FL167,)+1))</f>
        <v>MR.DER-0289_23</v>
      </c>
      <c r="I167" s="537">
        <f>IF(F167="NE",F167,IF(INDEX(K167:CP167,,MATCH(F167,K167:CP167,0)+3)&lt;&gt;0,INDEX(K167:CP167,,MATCH(F167,K167:CP167,0)+3),"ND"))</f>
        <v>44952</v>
      </c>
      <c r="J167" s="537" t="str">
        <f>IF(G167="NE",G167,IF(INDEX(K167:CQ167,,MATCH(G167,K167:CQ167,0)+3)&lt;&gt;0,INDEX(K167:CQ167,,MATCH(G167,K167:CQ167,0)+3),"ND"))</f>
        <v>NÃO APROVADO</v>
      </c>
      <c r="K167" s="490" t="s">
        <v>3730</v>
      </c>
      <c r="L167" s="509">
        <v>44950</v>
      </c>
      <c r="M167" s="510" t="s">
        <v>6237</v>
      </c>
      <c r="N167" s="488" t="s">
        <v>5536</v>
      </c>
      <c r="O167" s="509">
        <v>44952</v>
      </c>
      <c r="P167" s="516" t="s">
        <v>6284</v>
      </c>
      <c r="Q167" s="490"/>
      <c r="R167" s="488"/>
      <c r="S167" s="488"/>
      <c r="T167" s="488"/>
      <c r="U167" s="488"/>
      <c r="V167" s="494"/>
      <c r="W167" s="490"/>
      <c r="X167" s="488"/>
      <c r="Y167" s="488"/>
      <c r="Z167" s="488"/>
      <c r="AA167" s="488"/>
      <c r="AB167" s="494"/>
      <c r="AC167" s="496"/>
      <c r="AD167" s="488"/>
      <c r="AE167" s="488"/>
      <c r="AF167" s="488"/>
      <c r="AG167" s="488"/>
    </row>
    <row r="168" spans="1:49" s="497" customFormat="1" x14ac:dyDescent="0.25">
      <c r="A168" s="654" t="s">
        <v>9037</v>
      </c>
      <c r="B168" s="487"/>
      <c r="C168" s="487" t="s">
        <v>8257</v>
      </c>
      <c r="D168" s="546" t="s">
        <v>45</v>
      </c>
      <c r="E168" s="489" t="s">
        <v>902</v>
      </c>
      <c r="F168" s="538">
        <f t="shared" si="46"/>
        <v>44950</v>
      </c>
      <c r="G168" s="539" t="str">
        <f>IF($F168="","",INDEX($K168:$FI168,1,MATCH($F168,$K168:$FI168,)-1))</f>
        <v>A1</v>
      </c>
      <c r="H168" s="540" t="str">
        <f>IF($F168="","",INDEX($K168:$FL168,1,MATCH($F168,$K168:$FL168,)+1))</f>
        <v>MR.DER-0289_23</v>
      </c>
      <c r="I168" s="537">
        <f>IF(F168="NE",F168,IF(INDEX(K168:CP168,,MATCH(F168,K168:CP168,0)+3)&lt;&gt;0,INDEX(K168:CP168,,MATCH(F168,K168:CP168,0)+3),"ND"))</f>
        <v>44952</v>
      </c>
      <c r="J168" s="537" t="str">
        <f>IF(G168="NE",G168,IF(INDEX(K168:CQ168,,MATCH(G168,K168:CQ168,0)+3)&lt;&gt;0,INDEX(K168:CQ168,,MATCH(G168,K168:CQ168,0)+3),"ND"))</f>
        <v>NÃO APROVADO</v>
      </c>
      <c r="K168" s="490" t="s">
        <v>3730</v>
      </c>
      <c r="L168" s="509">
        <v>44950</v>
      </c>
      <c r="M168" s="510" t="s">
        <v>6237</v>
      </c>
      <c r="N168" s="488" t="s">
        <v>5536</v>
      </c>
      <c r="O168" s="509">
        <v>44952</v>
      </c>
      <c r="P168" s="516" t="s">
        <v>6284</v>
      </c>
      <c r="Q168" s="490"/>
      <c r="R168" s="488"/>
      <c r="S168" s="488"/>
      <c r="T168" s="488"/>
      <c r="U168" s="488"/>
      <c r="V168" s="494"/>
      <c r="W168" s="490"/>
      <c r="X168" s="488"/>
      <c r="Y168" s="488"/>
      <c r="Z168" s="488"/>
      <c r="AA168" s="488"/>
      <c r="AB168" s="494"/>
      <c r="AC168" s="496"/>
      <c r="AD168" s="488"/>
      <c r="AE168" s="488"/>
      <c r="AF168" s="488"/>
      <c r="AG168" s="488"/>
    </row>
    <row r="169" spans="1:49" s="497" customFormat="1" x14ac:dyDescent="0.25">
      <c r="A169" s="654" t="s">
        <v>9037</v>
      </c>
      <c r="B169" s="487"/>
      <c r="C169" s="487" t="s">
        <v>8257</v>
      </c>
      <c r="D169" s="546" t="s">
        <v>45</v>
      </c>
      <c r="E169" s="489" t="s">
        <v>903</v>
      </c>
      <c r="F169" s="538">
        <f t="shared" si="46"/>
        <v>44950</v>
      </c>
      <c r="G169" s="539" t="str">
        <f>IF($F169="","",INDEX($K169:$FI169,1,MATCH($F169,$K169:$FI169,)-1))</f>
        <v>A1</v>
      </c>
      <c r="H169" s="540" t="str">
        <f>IF($F169="","",INDEX($K169:$FL169,1,MATCH($F169,$K169:$FL169,)+1))</f>
        <v>MR.DER-0289_23</v>
      </c>
      <c r="I169" s="537">
        <f>IF(F169="NE",F169,IF(INDEX(K169:CP169,,MATCH(F169,K169:CP169,0)+3)&lt;&gt;0,INDEX(K169:CP169,,MATCH(F169,K169:CP169,0)+3),"ND"))</f>
        <v>44952</v>
      </c>
      <c r="J169" s="537" t="str">
        <f>IF(G169="NE",G169,IF(INDEX(K169:CQ169,,MATCH(G169,K169:CQ169,0)+3)&lt;&gt;0,INDEX(K169:CQ169,,MATCH(G169,K169:CQ169,0)+3),"ND"))</f>
        <v>NÃO APROVADO</v>
      </c>
      <c r="K169" s="490" t="s">
        <v>3730</v>
      </c>
      <c r="L169" s="509">
        <v>44950</v>
      </c>
      <c r="M169" s="510" t="s">
        <v>6237</v>
      </c>
      <c r="N169" s="488" t="s">
        <v>5536</v>
      </c>
      <c r="O169" s="509">
        <v>44952</v>
      </c>
      <c r="P169" s="516" t="s">
        <v>6284</v>
      </c>
      <c r="Q169" s="490"/>
      <c r="R169" s="488"/>
      <c r="S169" s="488"/>
      <c r="T169" s="488"/>
      <c r="U169" s="488"/>
      <c r="V169" s="494"/>
      <c r="W169" s="490"/>
      <c r="X169" s="488"/>
      <c r="Y169" s="488"/>
      <c r="Z169" s="488"/>
      <c r="AA169" s="488"/>
      <c r="AB169" s="494"/>
      <c r="AC169" s="496"/>
      <c r="AD169" s="488"/>
      <c r="AE169" s="488"/>
      <c r="AF169" s="488"/>
      <c r="AG169" s="488"/>
    </row>
    <row r="170" spans="1:49" s="425" customFormat="1" x14ac:dyDescent="0.25">
      <c r="A170" s="652"/>
      <c r="B170" s="522"/>
      <c r="C170" s="522"/>
      <c r="D170" s="545"/>
      <c r="E170" s="542"/>
      <c r="F170" s="542"/>
      <c r="G170" s="453"/>
      <c r="H170" s="543"/>
      <c r="I170" s="544"/>
      <c r="J170" s="525"/>
      <c r="K170" s="526"/>
      <c r="L170" s="527"/>
      <c r="M170" s="528"/>
      <c r="N170" s="528"/>
      <c r="O170" s="528"/>
      <c r="P170" s="529"/>
      <c r="Q170" s="530"/>
      <c r="R170" s="531"/>
      <c r="S170" s="532"/>
      <c r="T170" s="532"/>
      <c r="U170" s="533"/>
      <c r="V170" s="534"/>
      <c r="W170" s="530"/>
      <c r="X170" s="531"/>
      <c r="Y170" s="532"/>
      <c r="Z170" s="532"/>
      <c r="AA170" s="533"/>
      <c r="AB170" s="534"/>
      <c r="AC170" s="530"/>
      <c r="AD170" s="535"/>
      <c r="AE170" s="532"/>
      <c r="AF170" s="532"/>
      <c r="AG170" s="533"/>
    </row>
    <row r="171" spans="1:49" s="461" customFormat="1" x14ac:dyDescent="0.25">
      <c r="A171" s="653"/>
      <c r="B171" s="396"/>
      <c r="C171" s="396"/>
      <c r="D171" s="501" t="s">
        <v>46</v>
      </c>
      <c r="E171" s="455" t="s">
        <v>905</v>
      </c>
      <c r="F171" s="482" t="str">
        <f t="shared" si="46"/>
        <v>NE</v>
      </c>
      <c r="G171" s="484" t="e">
        <f>IF($F171="","",INDEX($K171:$FI171,1,MATCH($F171,$K171:$FI171,)-1))</f>
        <v>#N/A</v>
      </c>
      <c r="H171" s="519" t="e">
        <f>IF($F171="","",INDEX($K171:$FL171,1,MATCH($F171,$K171:$FL171,)+1))</f>
        <v>#N/A</v>
      </c>
      <c r="I171" s="536" t="str">
        <f>IF(F171="NE",F171,IF(INDEX(K171:CP171,,MATCH(F171,K171:CP171,0)+3)&lt;&gt;0,INDEX(K171:CP171,,MATCH(F171,K171:CP171,0)+3),"ND"))</f>
        <v>NE</v>
      </c>
      <c r="J171" s="537" t="e">
        <f>IF(G171="NE",G171,IF(INDEX(K171:CQ171,,MATCH(G171,K171:CQ171,0)+3)&lt;&gt;0,INDEX(K171:CQ171,,MATCH(G171,K171:CQ171,0)+3),"ND"))</f>
        <v>#N/A</v>
      </c>
      <c r="K171" s="456"/>
      <c r="L171" s="454"/>
      <c r="M171" s="454"/>
      <c r="N171" s="454"/>
      <c r="O171" s="454"/>
      <c r="P171" s="458"/>
      <c r="Q171" s="456"/>
      <c r="R171" s="454"/>
      <c r="S171" s="454"/>
      <c r="T171" s="454"/>
      <c r="U171" s="454"/>
      <c r="V171" s="458"/>
      <c r="W171" s="456"/>
      <c r="X171" s="454"/>
      <c r="Y171" s="454"/>
      <c r="Z171" s="454"/>
      <c r="AA171" s="454"/>
      <c r="AB171" s="458"/>
      <c r="AC171" s="459"/>
      <c r="AD171" s="454"/>
      <c r="AE171" s="454"/>
      <c r="AF171" s="454"/>
      <c r="AG171" s="454"/>
    </row>
    <row r="172" spans="1:49" s="461" customFormat="1" x14ac:dyDescent="0.25">
      <c r="A172" s="653"/>
      <c r="B172" s="396"/>
      <c r="C172" s="396"/>
      <c r="D172" s="501" t="s">
        <v>46</v>
      </c>
      <c r="E172" s="455" t="s">
        <v>906</v>
      </c>
      <c r="F172" s="482" t="str">
        <f t="shared" si="46"/>
        <v>NE</v>
      </c>
      <c r="G172" s="484" t="e">
        <f>IF($F172="","",INDEX($K172:$FI172,1,MATCH($F172,$K172:$FI172,)-1))</f>
        <v>#N/A</v>
      </c>
      <c r="H172" s="519" t="e">
        <f>IF($F172="","",INDEX($K172:$FL172,1,MATCH($F172,$K172:$FL172,)+1))</f>
        <v>#N/A</v>
      </c>
      <c r="I172" s="536" t="str">
        <f>IF(F172="NE",F172,IF(INDEX(K172:CP172,,MATCH(F172,K172:CP172,0)+3)&lt;&gt;0,INDEX(K172:CP172,,MATCH(F172,K172:CP172,0)+3),"ND"))</f>
        <v>NE</v>
      </c>
      <c r="J172" s="537" t="e">
        <f>IF(G172="NE",G172,IF(INDEX(K172:CQ172,,MATCH(G172,K172:CQ172,0)+3)&lt;&gt;0,INDEX(K172:CQ172,,MATCH(G172,K172:CQ172,0)+3),"ND"))</f>
        <v>#N/A</v>
      </c>
      <c r="K172" s="456"/>
      <c r="L172" s="454"/>
      <c r="M172" s="454"/>
      <c r="N172" s="454"/>
      <c r="O172" s="454"/>
      <c r="P172" s="458"/>
      <c r="Q172" s="456"/>
      <c r="R172" s="454"/>
      <c r="S172" s="454"/>
      <c r="T172" s="454"/>
      <c r="U172" s="454"/>
      <c r="V172" s="458"/>
      <c r="W172" s="456"/>
      <c r="X172" s="454"/>
      <c r="Y172" s="454"/>
      <c r="Z172" s="454"/>
      <c r="AA172" s="454"/>
      <c r="AB172" s="458"/>
      <c r="AC172" s="459"/>
      <c r="AD172" s="454"/>
      <c r="AE172" s="454"/>
      <c r="AF172" s="454"/>
      <c r="AG172" s="454"/>
    </row>
    <row r="173" spans="1:49" s="461" customFormat="1" x14ac:dyDescent="0.25">
      <c r="A173" s="653"/>
      <c r="B173" s="396"/>
      <c r="C173" s="396"/>
      <c r="D173" s="501" t="s">
        <v>47</v>
      </c>
      <c r="E173" s="455" t="s">
        <v>907</v>
      </c>
      <c r="F173" s="482" t="str">
        <f t="shared" si="46"/>
        <v>NE</v>
      </c>
      <c r="G173" s="484" t="e">
        <f>IF($F173="","",INDEX($K173:$FI173,1,MATCH($F173,$K173:$FI173,)-1))</f>
        <v>#N/A</v>
      </c>
      <c r="H173" s="519" t="e">
        <f>IF($F173="","",INDEX($K173:$FL173,1,MATCH($F173,$K173:$FL173,)+1))</f>
        <v>#N/A</v>
      </c>
      <c r="I173" s="536" t="str">
        <f>IF(F173="NE",F173,IF(INDEX(K173:CP173,,MATCH(F173,K173:CP173,0)+3)&lt;&gt;0,INDEX(K173:CP173,,MATCH(F173,K173:CP173,0)+3),"ND"))</f>
        <v>NE</v>
      </c>
      <c r="J173" s="537" t="e">
        <f>IF(G173="NE",G173,IF(INDEX(K173:CQ173,,MATCH(G173,K173:CQ173,0)+3)&lt;&gt;0,INDEX(K173:CQ173,,MATCH(G173,K173:CQ173,0)+3),"ND"))</f>
        <v>#N/A</v>
      </c>
      <c r="K173" s="456"/>
      <c r="L173" s="454"/>
      <c r="M173" s="454"/>
      <c r="N173" s="454"/>
      <c r="O173" s="454"/>
      <c r="P173" s="458"/>
      <c r="Q173" s="456"/>
      <c r="R173" s="454"/>
      <c r="S173" s="454"/>
      <c r="T173" s="454"/>
      <c r="U173" s="454"/>
      <c r="V173" s="458"/>
      <c r="W173" s="456"/>
      <c r="X173" s="454"/>
      <c r="Y173" s="454"/>
      <c r="Z173" s="454"/>
      <c r="AA173" s="454"/>
      <c r="AB173" s="458"/>
      <c r="AC173" s="459"/>
      <c r="AD173" s="454"/>
      <c r="AE173" s="454"/>
      <c r="AF173" s="454"/>
      <c r="AG173" s="454"/>
    </row>
    <row r="174" spans="1:49" s="425" customFormat="1" x14ac:dyDescent="0.25">
      <c r="A174" s="652"/>
      <c r="B174" s="522"/>
      <c r="C174" s="522"/>
      <c r="D174" s="545"/>
      <c r="E174" s="542"/>
      <c r="F174" s="542"/>
      <c r="G174" s="453"/>
      <c r="H174" s="543"/>
      <c r="I174" s="544"/>
      <c r="J174" s="525"/>
      <c r="K174" s="526"/>
      <c r="L174" s="527"/>
      <c r="M174" s="528"/>
      <c r="N174" s="528"/>
      <c r="O174" s="528"/>
      <c r="P174" s="529"/>
      <c r="Q174" s="530"/>
      <c r="R174" s="531"/>
      <c r="S174" s="532"/>
      <c r="T174" s="532"/>
      <c r="U174" s="533"/>
      <c r="V174" s="534"/>
      <c r="W174" s="530"/>
      <c r="X174" s="531"/>
      <c r="Y174" s="532"/>
      <c r="Z174" s="532"/>
      <c r="AA174" s="533"/>
      <c r="AB174" s="534"/>
      <c r="AC174" s="530"/>
      <c r="AD174" s="535"/>
      <c r="AE174" s="532"/>
      <c r="AF174" s="532"/>
      <c r="AG174" s="533"/>
    </row>
    <row r="175" spans="1:49" s="1659" customFormat="1" ht="27" x14ac:dyDescent="0.25">
      <c r="A175" s="546" t="s">
        <v>11478</v>
      </c>
      <c r="B175" s="546"/>
      <c r="C175" s="546" t="s">
        <v>8603</v>
      </c>
      <c r="D175" s="546" t="s">
        <v>8801</v>
      </c>
      <c r="E175" s="546" t="s">
        <v>12566</v>
      </c>
      <c r="F175" s="538">
        <f t="shared" ref="F175" si="47">IF(L175&lt;&gt;0,MAX(L175,R175,X175,AD175,AJ175),"NE")</f>
        <v>45769</v>
      </c>
      <c r="G175" s="539" t="str">
        <f t="shared" ref="G175:G182" si="48">IF($F175="","",INDEX($K175:$FI175,1,MATCH($F175,$K175:$FI175,)-1))</f>
        <v>A1</v>
      </c>
      <c r="H175" s="540" t="str">
        <f t="shared" ref="H175:H182" si="49">IF($F175="","",INDEX($K175:$FL175,1,MATCH($F175,$K175:$FL175,)+1))</f>
        <v>MR_DER-1697_26</v>
      </c>
      <c r="I175" s="537">
        <f t="shared" ref="I175" si="50">IF(F175="NE",F175,IF(INDEX(K175:CP175,,MATCH(F175,K175:CP175,0)+3)&lt;&gt;0,INDEX(K175:CP175,,MATCH(F175,K175:CP175,0)+3),"ND"))</f>
        <v>46139</v>
      </c>
      <c r="J175" s="537" t="str">
        <f t="shared" ref="J175:J182" si="51">IF(G175="NE",G175,IF(INDEX(K175:CQ175,,MATCH(G175,K175:CQ175,0)+3)&lt;&gt;0,INDEX(K175:CQ175,,MATCH(G175,K175:CQ175,0)+3),"ND"))</f>
        <v>APROVADO COM RESSALVAS</v>
      </c>
      <c r="K175" s="1658" t="s">
        <v>3730</v>
      </c>
      <c r="L175" s="1657">
        <v>45769</v>
      </c>
      <c r="M175" s="69" t="s">
        <v>12575</v>
      </c>
      <c r="N175" s="546" t="s">
        <v>5537</v>
      </c>
      <c r="O175" s="1657">
        <v>46139</v>
      </c>
      <c r="P175" s="546"/>
      <c r="Q175" s="546"/>
      <c r="R175" s="546"/>
      <c r="S175" s="546"/>
      <c r="T175" s="546"/>
      <c r="U175" s="546"/>
      <c r="V175" s="546"/>
      <c r="W175" s="546"/>
      <c r="X175" s="546"/>
      <c r="Y175" s="546"/>
      <c r="Z175" s="546"/>
      <c r="AA175" s="546"/>
      <c r="AB175" s="546"/>
      <c r="AC175" s="546"/>
      <c r="AD175" s="546"/>
      <c r="AE175" s="546"/>
      <c r="AF175" s="546"/>
      <c r="AG175" s="546"/>
      <c r="AH175" s="546"/>
      <c r="AI175" s="546"/>
      <c r="AJ175" s="546"/>
      <c r="AK175" s="546"/>
      <c r="AL175" s="546"/>
      <c r="AM175" s="546"/>
      <c r="AN175" s="546"/>
      <c r="AO175" s="546"/>
      <c r="AP175" s="546"/>
      <c r="AQ175" s="546"/>
      <c r="AR175" s="546"/>
      <c r="AS175" s="546"/>
      <c r="AT175" s="546"/>
      <c r="AU175" s="546"/>
      <c r="AV175" s="546"/>
      <c r="AW175" s="546"/>
    </row>
    <row r="176" spans="1:49" s="1659" customFormat="1" ht="27" x14ac:dyDescent="0.25">
      <c r="A176" s="546" t="s">
        <v>11478</v>
      </c>
      <c r="B176" s="546"/>
      <c r="C176" s="546" t="s">
        <v>8603</v>
      </c>
      <c r="D176" s="546" t="s">
        <v>8801</v>
      </c>
      <c r="E176" s="546" t="s">
        <v>12567</v>
      </c>
      <c r="F176" s="538">
        <f t="shared" ref="F176:F182" si="52">IF(L176&lt;&gt;0,MAX(L176,R176,X176,AD176,AJ176),"NE")</f>
        <v>45769</v>
      </c>
      <c r="G176" s="539" t="str">
        <f t="shared" si="48"/>
        <v>A1</v>
      </c>
      <c r="H176" s="540" t="str">
        <f t="shared" si="49"/>
        <v>MR_DER-1697_26</v>
      </c>
      <c r="I176" s="537">
        <f t="shared" ref="I176:I182" si="53">IF(F176="NE",F176,IF(INDEX(K176:CP176,,MATCH(F176,K176:CP176,0)+3)&lt;&gt;0,INDEX(K176:CP176,,MATCH(F176,K176:CP176,0)+3),"ND"))</f>
        <v>46139</v>
      </c>
      <c r="J176" s="537" t="str">
        <f t="shared" si="51"/>
        <v>APROVADO COM RESSALVAS</v>
      </c>
      <c r="K176" s="1658" t="s">
        <v>3730</v>
      </c>
      <c r="L176" s="1657">
        <v>45769</v>
      </c>
      <c r="M176" s="69" t="s">
        <v>12575</v>
      </c>
      <c r="N176" s="546" t="s">
        <v>5537</v>
      </c>
      <c r="O176" s="1657">
        <v>46139</v>
      </c>
      <c r="P176" s="546"/>
      <c r="Q176" s="546"/>
      <c r="R176" s="546"/>
      <c r="S176" s="546"/>
      <c r="T176" s="546"/>
      <c r="U176" s="546"/>
      <c r="V176" s="546"/>
      <c r="W176" s="546"/>
      <c r="X176" s="546"/>
      <c r="Y176" s="546"/>
      <c r="Z176" s="546"/>
      <c r="AA176" s="546"/>
      <c r="AB176" s="546"/>
      <c r="AC176" s="546"/>
      <c r="AD176" s="546"/>
      <c r="AE176" s="546"/>
      <c r="AF176" s="546"/>
      <c r="AG176" s="546"/>
      <c r="AH176" s="546"/>
      <c r="AI176" s="546"/>
      <c r="AJ176" s="546"/>
      <c r="AK176" s="546"/>
      <c r="AL176" s="546"/>
      <c r="AM176" s="546"/>
      <c r="AN176" s="546"/>
      <c r="AO176" s="546"/>
      <c r="AP176" s="546"/>
      <c r="AQ176" s="546"/>
      <c r="AR176" s="546"/>
      <c r="AS176" s="546"/>
      <c r="AT176" s="546"/>
      <c r="AU176" s="546"/>
      <c r="AV176" s="546"/>
      <c r="AW176" s="546"/>
    </row>
    <row r="177" spans="1:49" s="1659" customFormat="1" ht="27" x14ac:dyDescent="0.25">
      <c r="A177" s="546" t="s">
        <v>11478</v>
      </c>
      <c r="B177" s="546"/>
      <c r="C177" s="546" t="s">
        <v>8603</v>
      </c>
      <c r="D177" s="546" t="s">
        <v>8801</v>
      </c>
      <c r="E177" s="546" t="s">
        <v>12568</v>
      </c>
      <c r="F177" s="538">
        <f t="shared" si="52"/>
        <v>45769</v>
      </c>
      <c r="G177" s="539" t="str">
        <f t="shared" si="48"/>
        <v>A1</v>
      </c>
      <c r="H177" s="540" t="str">
        <f t="shared" si="49"/>
        <v>MR_DER-1697_26</v>
      </c>
      <c r="I177" s="537">
        <f t="shared" si="53"/>
        <v>46139</v>
      </c>
      <c r="J177" s="537" t="str">
        <f t="shared" si="51"/>
        <v>APROVADO COM RESSALVAS</v>
      </c>
      <c r="K177" s="1658" t="s">
        <v>3730</v>
      </c>
      <c r="L177" s="1657">
        <v>45769</v>
      </c>
      <c r="M177" s="69" t="s">
        <v>12575</v>
      </c>
      <c r="N177" s="546" t="s">
        <v>5537</v>
      </c>
      <c r="O177" s="1657">
        <v>46139</v>
      </c>
      <c r="P177" s="546"/>
      <c r="Q177" s="546"/>
      <c r="R177" s="546"/>
      <c r="S177" s="546"/>
      <c r="T177" s="546"/>
      <c r="U177" s="546"/>
      <c r="V177" s="546"/>
      <c r="W177" s="546"/>
      <c r="X177" s="546"/>
      <c r="Y177" s="546"/>
      <c r="Z177" s="546"/>
      <c r="AA177" s="546"/>
      <c r="AB177" s="546"/>
      <c r="AC177" s="546"/>
      <c r="AD177" s="546"/>
      <c r="AE177" s="546"/>
      <c r="AF177" s="546"/>
      <c r="AG177" s="546"/>
      <c r="AH177" s="546"/>
      <c r="AI177" s="546"/>
      <c r="AJ177" s="546"/>
      <c r="AK177" s="546"/>
      <c r="AL177" s="546"/>
      <c r="AM177" s="546"/>
      <c r="AN177" s="546"/>
      <c r="AO177" s="546"/>
      <c r="AP177" s="546"/>
      <c r="AQ177" s="546"/>
      <c r="AR177" s="546"/>
      <c r="AS177" s="546"/>
      <c r="AT177" s="546"/>
      <c r="AU177" s="546"/>
      <c r="AV177" s="546"/>
      <c r="AW177" s="546"/>
    </row>
    <row r="178" spans="1:49" s="1659" customFormat="1" ht="27" x14ac:dyDescent="0.25">
      <c r="A178" s="546" t="s">
        <v>11478</v>
      </c>
      <c r="B178" s="546"/>
      <c r="C178" s="546" t="s">
        <v>8603</v>
      </c>
      <c r="D178" s="546" t="s">
        <v>8801</v>
      </c>
      <c r="E178" s="546" t="s">
        <v>12569</v>
      </c>
      <c r="F178" s="538">
        <f t="shared" si="52"/>
        <v>45769</v>
      </c>
      <c r="G178" s="539" t="str">
        <f t="shared" si="48"/>
        <v>A1</v>
      </c>
      <c r="H178" s="540" t="str">
        <f t="shared" si="49"/>
        <v>MR_DER-1697_26</v>
      </c>
      <c r="I178" s="537">
        <f t="shared" si="53"/>
        <v>46139</v>
      </c>
      <c r="J178" s="537" t="str">
        <f t="shared" si="51"/>
        <v>APROVADO COM RESSALVAS</v>
      </c>
      <c r="K178" s="1658" t="s">
        <v>3730</v>
      </c>
      <c r="L178" s="1657">
        <v>45769</v>
      </c>
      <c r="M178" s="69" t="s">
        <v>12575</v>
      </c>
      <c r="N178" s="546" t="s">
        <v>5537</v>
      </c>
      <c r="O178" s="1657">
        <v>46139</v>
      </c>
      <c r="P178" s="546"/>
      <c r="Q178" s="546"/>
      <c r="R178" s="546"/>
      <c r="S178" s="546"/>
      <c r="T178" s="546"/>
      <c r="U178" s="546"/>
      <c r="V178" s="546"/>
      <c r="W178" s="546"/>
      <c r="X178" s="546"/>
      <c r="Y178" s="546"/>
      <c r="Z178" s="546"/>
      <c r="AA178" s="546"/>
      <c r="AB178" s="546"/>
      <c r="AC178" s="546"/>
      <c r="AD178" s="546"/>
      <c r="AE178" s="546"/>
      <c r="AF178" s="546"/>
      <c r="AG178" s="546"/>
      <c r="AH178" s="546"/>
      <c r="AI178" s="546"/>
      <c r="AJ178" s="546"/>
      <c r="AK178" s="546"/>
      <c r="AL178" s="546"/>
      <c r="AM178" s="546"/>
      <c r="AN178" s="546"/>
      <c r="AO178" s="546"/>
      <c r="AP178" s="546"/>
      <c r="AQ178" s="546"/>
      <c r="AR178" s="546"/>
      <c r="AS178" s="546"/>
      <c r="AT178" s="546"/>
      <c r="AU178" s="546"/>
      <c r="AV178" s="546"/>
      <c r="AW178" s="546"/>
    </row>
    <row r="179" spans="1:49" s="1659" customFormat="1" ht="27" x14ac:dyDescent="0.25">
      <c r="A179" s="546" t="s">
        <v>11478</v>
      </c>
      <c r="B179" s="546"/>
      <c r="C179" s="546" t="s">
        <v>8603</v>
      </c>
      <c r="D179" s="546" t="s">
        <v>8801</v>
      </c>
      <c r="E179" s="546" t="s">
        <v>12570</v>
      </c>
      <c r="F179" s="538">
        <f t="shared" si="52"/>
        <v>45769</v>
      </c>
      <c r="G179" s="539" t="str">
        <f t="shared" si="48"/>
        <v>A1</v>
      </c>
      <c r="H179" s="540" t="str">
        <f t="shared" si="49"/>
        <v>MR_DER-1697_26</v>
      </c>
      <c r="I179" s="537">
        <f t="shared" si="53"/>
        <v>46139</v>
      </c>
      <c r="J179" s="537" t="str">
        <f t="shared" si="51"/>
        <v>APROVADO COM RESSALVAS</v>
      </c>
      <c r="K179" s="1658" t="s">
        <v>3730</v>
      </c>
      <c r="L179" s="1657">
        <v>45769</v>
      </c>
      <c r="M179" s="69" t="s">
        <v>12575</v>
      </c>
      <c r="N179" s="546" t="s">
        <v>5537</v>
      </c>
      <c r="O179" s="1657">
        <v>46139</v>
      </c>
      <c r="P179" s="546"/>
      <c r="Q179" s="546"/>
      <c r="R179" s="546"/>
      <c r="S179" s="546"/>
      <c r="T179" s="546"/>
      <c r="U179" s="546"/>
      <c r="V179" s="546"/>
      <c r="W179" s="546"/>
      <c r="X179" s="546"/>
      <c r="Y179" s="546"/>
      <c r="Z179" s="546"/>
      <c r="AA179" s="546"/>
      <c r="AB179" s="546"/>
      <c r="AC179" s="546"/>
      <c r="AD179" s="546"/>
      <c r="AE179" s="546"/>
      <c r="AF179" s="546"/>
      <c r="AG179" s="546"/>
      <c r="AH179" s="546"/>
      <c r="AI179" s="546"/>
      <c r="AJ179" s="546"/>
      <c r="AK179" s="546"/>
      <c r="AL179" s="546"/>
      <c r="AM179" s="546"/>
      <c r="AN179" s="546"/>
      <c r="AO179" s="546"/>
      <c r="AP179" s="546"/>
      <c r="AQ179" s="546"/>
      <c r="AR179" s="546"/>
      <c r="AS179" s="546"/>
      <c r="AT179" s="546"/>
      <c r="AU179" s="546"/>
      <c r="AV179" s="546"/>
      <c r="AW179" s="546"/>
    </row>
    <row r="180" spans="1:49" s="1659" customFormat="1" ht="27" x14ac:dyDescent="0.25">
      <c r="A180" s="546" t="s">
        <v>11478</v>
      </c>
      <c r="B180" s="546"/>
      <c r="C180" s="546" t="s">
        <v>8603</v>
      </c>
      <c r="D180" s="546" t="s">
        <v>8801</v>
      </c>
      <c r="E180" s="546" t="s">
        <v>12571</v>
      </c>
      <c r="F180" s="538">
        <f t="shared" si="52"/>
        <v>45769</v>
      </c>
      <c r="G180" s="539" t="str">
        <f t="shared" si="48"/>
        <v>A1</v>
      </c>
      <c r="H180" s="540" t="str">
        <f t="shared" si="49"/>
        <v>MR_DER-1697_26</v>
      </c>
      <c r="I180" s="537">
        <f t="shared" si="53"/>
        <v>46139</v>
      </c>
      <c r="J180" s="537" t="str">
        <f t="shared" si="51"/>
        <v>APROVADO COM RESSALVAS</v>
      </c>
      <c r="K180" s="1658" t="s">
        <v>3730</v>
      </c>
      <c r="L180" s="1657">
        <v>45769</v>
      </c>
      <c r="M180" s="69" t="s">
        <v>12575</v>
      </c>
      <c r="N180" s="546" t="s">
        <v>5537</v>
      </c>
      <c r="O180" s="1657">
        <v>46139</v>
      </c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46"/>
      <c r="AB180" s="546"/>
      <c r="AC180" s="546"/>
      <c r="AD180" s="546"/>
      <c r="AE180" s="546"/>
      <c r="AF180" s="546"/>
      <c r="AG180" s="546"/>
      <c r="AH180" s="546"/>
      <c r="AI180" s="546"/>
      <c r="AJ180" s="546"/>
      <c r="AK180" s="546"/>
      <c r="AL180" s="546"/>
      <c r="AM180" s="546"/>
      <c r="AN180" s="546"/>
      <c r="AO180" s="546"/>
      <c r="AP180" s="546"/>
      <c r="AQ180" s="546"/>
      <c r="AR180" s="546"/>
      <c r="AS180" s="546"/>
      <c r="AT180" s="546"/>
      <c r="AU180" s="546"/>
      <c r="AV180" s="546"/>
      <c r="AW180" s="546"/>
    </row>
    <row r="181" spans="1:49" s="1659" customFormat="1" ht="27" x14ac:dyDescent="0.25">
      <c r="A181" s="546" t="s">
        <v>11478</v>
      </c>
      <c r="B181" s="546"/>
      <c r="C181" s="546" t="s">
        <v>8603</v>
      </c>
      <c r="D181" s="546" t="s">
        <v>8801</v>
      </c>
      <c r="E181" s="546" t="s">
        <v>12572</v>
      </c>
      <c r="F181" s="538">
        <f t="shared" si="52"/>
        <v>45769</v>
      </c>
      <c r="G181" s="539" t="str">
        <f t="shared" si="48"/>
        <v>A1</v>
      </c>
      <c r="H181" s="540" t="str">
        <f t="shared" si="49"/>
        <v>MR_DER-1697_26</v>
      </c>
      <c r="I181" s="537">
        <f t="shared" si="53"/>
        <v>46139</v>
      </c>
      <c r="J181" s="537" t="str">
        <f t="shared" si="51"/>
        <v>APROVADO COM RESSALVAS</v>
      </c>
      <c r="K181" s="1658" t="s">
        <v>3730</v>
      </c>
      <c r="L181" s="1657">
        <v>45769</v>
      </c>
      <c r="M181" s="69" t="s">
        <v>12575</v>
      </c>
      <c r="N181" s="546" t="s">
        <v>5537</v>
      </c>
      <c r="O181" s="1657">
        <v>46139</v>
      </c>
      <c r="P181" s="546"/>
      <c r="Q181" s="546"/>
      <c r="R181" s="546"/>
      <c r="S181" s="546"/>
      <c r="T181" s="546"/>
      <c r="U181" s="546"/>
      <c r="V181" s="546"/>
      <c r="W181" s="546"/>
      <c r="X181" s="546"/>
      <c r="Y181" s="546"/>
      <c r="Z181" s="546"/>
      <c r="AA181" s="546"/>
      <c r="AB181" s="546"/>
      <c r="AC181" s="546"/>
      <c r="AD181" s="546"/>
      <c r="AE181" s="546"/>
      <c r="AF181" s="546"/>
      <c r="AG181" s="546"/>
      <c r="AH181" s="546"/>
      <c r="AI181" s="546"/>
      <c r="AJ181" s="546"/>
      <c r="AK181" s="546"/>
      <c r="AL181" s="546"/>
      <c r="AM181" s="546"/>
      <c r="AN181" s="546"/>
      <c r="AO181" s="546"/>
      <c r="AP181" s="546"/>
      <c r="AQ181" s="546"/>
      <c r="AR181" s="546"/>
      <c r="AS181" s="546"/>
      <c r="AT181" s="546"/>
      <c r="AU181" s="546"/>
      <c r="AV181" s="546"/>
      <c r="AW181" s="546"/>
    </row>
    <row r="182" spans="1:49" s="1659" customFormat="1" ht="27" x14ac:dyDescent="0.25">
      <c r="A182" s="546" t="s">
        <v>11478</v>
      </c>
      <c r="B182" s="546"/>
      <c r="C182" s="546" t="s">
        <v>8603</v>
      </c>
      <c r="D182" s="546" t="s">
        <v>8801</v>
      </c>
      <c r="E182" s="546" t="s">
        <v>12573</v>
      </c>
      <c r="F182" s="538">
        <f t="shared" si="52"/>
        <v>45769</v>
      </c>
      <c r="G182" s="539" t="str">
        <f t="shared" si="48"/>
        <v>A1</v>
      </c>
      <c r="H182" s="540" t="str">
        <f t="shared" si="49"/>
        <v>MR_DER-1697_26</v>
      </c>
      <c r="I182" s="537">
        <f t="shared" si="53"/>
        <v>46139</v>
      </c>
      <c r="J182" s="537" t="str">
        <f t="shared" si="51"/>
        <v>APROVADO COM RESSALVAS</v>
      </c>
      <c r="K182" s="1658" t="s">
        <v>3730</v>
      </c>
      <c r="L182" s="1657">
        <v>45769</v>
      </c>
      <c r="M182" s="69" t="s">
        <v>12575</v>
      </c>
      <c r="N182" s="546" t="s">
        <v>5537</v>
      </c>
      <c r="O182" s="1657">
        <v>46139</v>
      </c>
      <c r="P182" s="546"/>
      <c r="Q182" s="546"/>
      <c r="R182" s="546"/>
      <c r="S182" s="546"/>
      <c r="T182" s="546"/>
      <c r="U182" s="546"/>
      <c r="V182" s="546"/>
      <c r="W182" s="546"/>
      <c r="X182" s="546"/>
      <c r="Y182" s="546"/>
      <c r="Z182" s="546"/>
      <c r="AA182" s="546"/>
      <c r="AB182" s="546"/>
      <c r="AC182" s="546"/>
      <c r="AD182" s="546"/>
      <c r="AE182" s="546"/>
      <c r="AF182" s="546"/>
      <c r="AG182" s="546"/>
      <c r="AH182" s="546"/>
      <c r="AI182" s="546"/>
      <c r="AJ182" s="546"/>
      <c r="AK182" s="546"/>
      <c r="AL182" s="546"/>
      <c r="AM182" s="546"/>
      <c r="AN182" s="546"/>
      <c r="AO182" s="546"/>
      <c r="AP182" s="546"/>
      <c r="AQ182" s="546"/>
      <c r="AR182" s="546"/>
      <c r="AS182" s="546"/>
      <c r="AT182" s="546"/>
      <c r="AU182" s="546"/>
      <c r="AV182" s="546"/>
      <c r="AW182" s="546"/>
    </row>
    <row r="183" spans="1:49" s="425" customFormat="1" x14ac:dyDescent="0.25">
      <c r="A183" s="652"/>
      <c r="B183" s="522"/>
      <c r="C183" s="522"/>
      <c r="D183" s="545"/>
      <c r="E183" s="542"/>
      <c r="F183" s="542"/>
      <c r="G183" s="453"/>
      <c r="H183" s="543"/>
      <c r="I183" s="544"/>
      <c r="J183" s="525"/>
      <c r="K183" s="526"/>
      <c r="L183" s="527"/>
      <c r="M183" s="528"/>
      <c r="N183" s="528"/>
      <c r="O183" s="528"/>
      <c r="P183" s="529"/>
      <c r="Q183" s="530"/>
      <c r="R183" s="531"/>
      <c r="S183" s="532"/>
      <c r="T183" s="532"/>
      <c r="U183" s="533"/>
      <c r="V183" s="534"/>
      <c r="W183" s="530"/>
      <c r="X183" s="531"/>
      <c r="Y183" s="532"/>
      <c r="Z183" s="532"/>
      <c r="AA183" s="533"/>
      <c r="AB183" s="534"/>
      <c r="AC183" s="530"/>
      <c r="AD183" s="535"/>
      <c r="AE183" s="532"/>
      <c r="AF183" s="532"/>
      <c r="AG183" s="533"/>
    </row>
    <row r="184" spans="1:49" s="497" customFormat="1" x14ac:dyDescent="0.25">
      <c r="A184" s="654" t="s">
        <v>9046</v>
      </c>
      <c r="B184" s="487"/>
      <c r="C184" s="487"/>
      <c r="D184" s="546" t="s">
        <v>51</v>
      </c>
      <c r="E184" s="489" t="s">
        <v>908</v>
      </c>
      <c r="F184" s="538">
        <f t="shared" si="46"/>
        <v>44859</v>
      </c>
      <c r="G184" s="539" t="str">
        <f>IF($F184="","",INDEX($K184:$FI184,1,MATCH($F184,$K184:$FI184,)-1))</f>
        <v>A1</v>
      </c>
      <c r="H184" s="540" t="str">
        <f>IF($F184="","",INDEX($K184:$FL184,1,MATCH($F184,$K184:$FL184,)+1))</f>
        <v>MR.DER-0081_22</v>
      </c>
      <c r="I184" s="537">
        <f>IF(F184="NE",F184,IF(INDEX(K184:CP184,,MATCH(F184,K184:CP184,0)+3)&lt;&gt;0,INDEX(K184:CP184,,MATCH(F184,K184:CP184,0)+3),"ND"))</f>
        <v>44909</v>
      </c>
      <c r="J184" s="537" t="str">
        <f>IF(G184="NE",G184,IF(INDEX(K184:CQ184,,MATCH(G184,K184:CQ184,0)+3)&lt;&gt;0,INDEX(K184:CQ184,,MATCH(G184,K184:CQ184,0)+3),"ND"))</f>
        <v>NÃO APROVADO</v>
      </c>
      <c r="K184" s="490" t="s">
        <v>3730</v>
      </c>
      <c r="L184" s="509">
        <v>44859</v>
      </c>
      <c r="M184" s="510" t="s">
        <v>5584</v>
      </c>
      <c r="N184" s="488" t="s">
        <v>5536</v>
      </c>
      <c r="O184" s="509">
        <v>44909</v>
      </c>
      <c r="P184" s="516" t="s">
        <v>3777</v>
      </c>
      <c r="Q184" s="490"/>
      <c r="R184" s="488"/>
      <c r="S184" s="488"/>
      <c r="T184" s="488"/>
      <c r="U184" s="488"/>
      <c r="V184" s="494"/>
      <c r="W184" s="490"/>
      <c r="X184" s="488"/>
      <c r="Y184" s="488"/>
      <c r="Z184" s="488"/>
      <c r="AA184" s="488"/>
      <c r="AB184" s="494"/>
      <c r="AC184" s="496"/>
      <c r="AD184" s="488"/>
      <c r="AE184" s="488"/>
      <c r="AF184" s="488"/>
      <c r="AG184" s="488"/>
    </row>
    <row r="185" spans="1:49" s="425" customFormat="1" x14ac:dyDescent="0.25">
      <c r="A185" s="652"/>
      <c r="B185" s="522"/>
      <c r="C185" s="522"/>
      <c r="D185" s="545"/>
      <c r="E185" s="542"/>
      <c r="F185" s="542"/>
      <c r="G185" s="453"/>
      <c r="H185" s="543"/>
      <c r="I185" s="544"/>
      <c r="J185" s="525"/>
      <c r="K185" s="526"/>
      <c r="L185" s="527"/>
      <c r="M185" s="528"/>
      <c r="N185" s="528"/>
      <c r="O185" s="528"/>
      <c r="P185" s="529"/>
      <c r="Q185" s="530"/>
      <c r="R185" s="531"/>
      <c r="S185" s="532"/>
      <c r="T185" s="532"/>
      <c r="U185" s="533"/>
      <c r="V185" s="534"/>
      <c r="W185" s="530"/>
      <c r="X185" s="531"/>
      <c r="Y185" s="532"/>
      <c r="Z185" s="532"/>
      <c r="AA185" s="533"/>
      <c r="AB185" s="534"/>
      <c r="AC185" s="530"/>
      <c r="AD185" s="535"/>
      <c r="AE185" s="532"/>
      <c r="AF185" s="532"/>
      <c r="AG185" s="533"/>
    </row>
    <row r="186" spans="1:49" s="461" customFormat="1" x14ac:dyDescent="0.25">
      <c r="A186" s="550" t="s">
        <v>8263</v>
      </c>
      <c r="B186" s="396"/>
      <c r="C186" s="396"/>
      <c r="D186" s="501" t="s">
        <v>52</v>
      </c>
      <c r="E186" s="455" t="s">
        <v>909</v>
      </c>
      <c r="F186" s="482">
        <f t="shared" si="46"/>
        <v>45265</v>
      </c>
      <c r="G186" s="484" t="str">
        <f>IF($F186="","",INDEX($K186:$FI186,1,MATCH($F186,$K186:$FI186,)-1))</f>
        <v>A</v>
      </c>
      <c r="H186" s="519" t="str">
        <f>IF($F186="","",INDEX($K186:$FL186,1,MATCH($F186,$K186:$FL186,)+1))</f>
        <v>MR.DER-0484_23-Entrega Final</v>
      </c>
      <c r="I186" s="536" t="str">
        <f>IF(F186="NE",F186,IF(INDEX(K186:CP186,,MATCH(F186,K186:CP186,0)+3)&lt;&gt;0,INDEX(K186:CP186,,MATCH(F186,K186:CP186,0)+3),"ND"))</f>
        <v>ASSINADO</v>
      </c>
      <c r="J186" s="537" t="str">
        <f>IF(G186="NE",G186,IF(INDEX(K186:CQ186,,MATCH(G186,K186:CQ186,0)+3)&lt;&gt;0,INDEX(K186:CQ186,,MATCH(G186,K186:CQ186,0)+3),"ND"))</f>
        <v>ND</v>
      </c>
      <c r="K186" s="456" t="s">
        <v>3730</v>
      </c>
      <c r="L186" s="462">
        <v>44805</v>
      </c>
      <c r="M186" s="463" t="s">
        <v>3746</v>
      </c>
      <c r="N186" s="473" t="s">
        <v>5537</v>
      </c>
      <c r="O186" s="504">
        <v>44818</v>
      </c>
      <c r="P186" s="458" t="s">
        <v>3777</v>
      </c>
      <c r="Q186" s="456" t="s">
        <v>3748</v>
      </c>
      <c r="R186" s="475">
        <v>44825</v>
      </c>
      <c r="S186" s="476" t="s">
        <v>3754</v>
      </c>
      <c r="T186" s="454"/>
      <c r="U186" s="454"/>
      <c r="V186" s="458" t="s">
        <v>3777</v>
      </c>
      <c r="W186" s="456" t="s">
        <v>3748</v>
      </c>
      <c r="X186" s="475">
        <v>45265</v>
      </c>
      <c r="Y186" s="478" t="s">
        <v>6978</v>
      </c>
      <c r="Z186" s="454"/>
      <c r="AA186" s="454" t="s">
        <v>6913</v>
      </c>
      <c r="AB186" s="458"/>
      <c r="AC186" s="459"/>
      <c r="AD186" s="454"/>
      <c r="AE186" s="454"/>
      <c r="AF186" s="454"/>
      <c r="AG186" s="454"/>
    </row>
    <row r="187" spans="1:49" s="497" customFormat="1" ht="15" x14ac:dyDescent="0.25">
      <c r="A187" s="625" t="s">
        <v>8342</v>
      </c>
      <c r="B187" s="487"/>
      <c r="C187" s="487"/>
      <c r="D187" s="546" t="s">
        <v>53</v>
      </c>
      <c r="E187" s="489" t="s">
        <v>910</v>
      </c>
      <c r="F187" s="538">
        <f>IF(L187&lt;&gt;0,MAX(L187,R187,X187,AD187,AJ187,AP187,AV187),"NE")</f>
        <v>46106</v>
      </c>
      <c r="G187" s="539" t="str">
        <f>IF($F187="","",INDEX($K187:$FI187,1,MATCH($F187,$K187:$FI187,)-1))</f>
        <v>B</v>
      </c>
      <c r="H187" s="540" t="str">
        <f>IF($F187="","",INDEX($K187:$FL187,1,MATCH($F187,$K187:$FL187,)+1))</f>
        <v>MR_DER-1662_26</v>
      </c>
      <c r="I187" s="537" t="str">
        <f>IF(F187="NE",F187,IF(INDEX(K187:CP187,,MATCH(F187,K187:CP187,0)+3)&lt;&gt;0,INDEX(K187:CP187,,MATCH(F187,K187:CP187,0)+3),"ND"))</f>
        <v>ND</v>
      </c>
      <c r="J187" s="537" t="str">
        <f>IF(G187="NE",G187,IF(INDEX(K187:CQ187,,MATCH(G187,K187:CQ187,0)+3)&lt;&gt;0,INDEX(K187:CQ187,,MATCH(G187,K187:CQ187,0)+3),"ND"))</f>
        <v>ND</v>
      </c>
      <c r="K187" s="490" t="s">
        <v>3730</v>
      </c>
      <c r="L187" s="491">
        <v>44848</v>
      </c>
      <c r="M187" s="492" t="s">
        <v>5552</v>
      </c>
      <c r="N187" s="493" t="s">
        <v>5536</v>
      </c>
      <c r="O187" s="491">
        <v>44860</v>
      </c>
      <c r="P187" s="494" t="s">
        <v>3777</v>
      </c>
      <c r="Q187" s="490" t="s">
        <v>3765</v>
      </c>
      <c r="R187" s="509">
        <v>44868</v>
      </c>
      <c r="S187" s="510" t="s">
        <v>5624</v>
      </c>
      <c r="T187" s="488" t="s">
        <v>5539</v>
      </c>
      <c r="U187" s="509">
        <v>44888</v>
      </c>
      <c r="V187" s="494" t="s">
        <v>3777</v>
      </c>
      <c r="W187" s="490" t="s">
        <v>3748</v>
      </c>
      <c r="X187" s="509">
        <v>44890</v>
      </c>
      <c r="Y187" s="510" t="s">
        <v>5810</v>
      </c>
      <c r="Z187" s="488"/>
      <c r="AA187" s="488"/>
      <c r="AB187" s="494" t="s">
        <v>3777</v>
      </c>
      <c r="AC187" s="496" t="s">
        <v>3748</v>
      </c>
      <c r="AD187" s="509">
        <v>45265</v>
      </c>
      <c r="AE187" s="510" t="s">
        <v>6978</v>
      </c>
      <c r="AF187" s="488"/>
      <c r="AG187" s="488" t="s">
        <v>6913</v>
      </c>
      <c r="AI187" s="497" t="s">
        <v>5626</v>
      </c>
      <c r="AJ187" s="1442">
        <v>46056</v>
      </c>
      <c r="AK187" s="69" t="s">
        <v>12083</v>
      </c>
      <c r="AO187" s="497" t="s">
        <v>6229</v>
      </c>
      <c r="AP187" s="1442">
        <v>46066</v>
      </c>
      <c r="AQ187" s="23" t="s">
        <v>12163</v>
      </c>
      <c r="AR187" s="497" t="s">
        <v>5537</v>
      </c>
      <c r="AS187" s="1442">
        <v>46099</v>
      </c>
      <c r="AU187" s="497" t="s">
        <v>5811</v>
      </c>
      <c r="AV187" s="1442">
        <v>46106</v>
      </c>
      <c r="AW187" s="23" t="s">
        <v>12471</v>
      </c>
    </row>
    <row r="188" spans="1:49" s="425" customFormat="1" x14ac:dyDescent="0.25">
      <c r="A188" s="652"/>
      <c r="B188" s="522"/>
      <c r="C188" s="522"/>
      <c r="D188" s="545"/>
      <c r="E188" s="542"/>
      <c r="F188" s="542"/>
      <c r="G188" s="453"/>
      <c r="H188" s="543"/>
      <c r="I188" s="544"/>
      <c r="J188" s="525"/>
      <c r="K188" s="526"/>
      <c r="L188" s="527"/>
      <c r="M188" s="528"/>
      <c r="N188" s="528"/>
      <c r="O188" s="528"/>
      <c r="P188" s="529"/>
      <c r="Q188" s="530"/>
      <c r="R188" s="531"/>
      <c r="S188" s="532"/>
      <c r="T188" s="532"/>
      <c r="U188" s="533"/>
      <c r="V188" s="534"/>
      <c r="W188" s="530"/>
      <c r="X188" s="531"/>
      <c r="Y188" s="532"/>
      <c r="Z188" s="532"/>
      <c r="AA188" s="533"/>
      <c r="AB188" s="534"/>
      <c r="AC188" s="530"/>
      <c r="AD188" s="535"/>
      <c r="AE188" s="532"/>
      <c r="AF188" s="532"/>
      <c r="AG188" s="533"/>
    </row>
    <row r="189" spans="1:49" s="461" customFormat="1" x14ac:dyDescent="0.25">
      <c r="D189" s="501" t="s">
        <v>54</v>
      </c>
      <c r="E189" s="455" t="s">
        <v>911</v>
      </c>
      <c r="F189" s="482" t="str">
        <f t="shared" si="46"/>
        <v>NE</v>
      </c>
      <c r="G189" s="484" t="e">
        <f>IF($F189="","",INDEX($K189:$FI189,1,MATCH($F189,$K189:$FI189,)-1))</f>
        <v>#N/A</v>
      </c>
      <c r="H189" s="519" t="e">
        <f>IF($F189="","",INDEX($K189:$FL189,1,MATCH($F189,$K189:$FL189,)+1))</f>
        <v>#N/A</v>
      </c>
      <c r="I189" s="536" t="str">
        <f>IF(F189="NE",F189,IF(INDEX(K189:CP189,,MATCH(F189,K189:CP189,0)+3)&lt;&gt;0,INDEX(K189:CP189,,MATCH(F189,K189:CP189,0)+3),"ND"))</f>
        <v>NE</v>
      </c>
      <c r="J189" s="537" t="e">
        <f>IF(G189="NE",G189,IF(INDEX(K189:CQ189,,MATCH(G189,K189:CQ189,0)+3)&lt;&gt;0,INDEX(K189:CQ189,,MATCH(G189,K189:CQ189,0)+3),"ND"))</f>
        <v>#N/A</v>
      </c>
    </row>
    <row r="190" spans="1:49" s="461" customFormat="1" x14ac:dyDescent="0.25">
      <c r="D190" s="501" t="s">
        <v>55</v>
      </c>
      <c r="E190" s="455" t="s">
        <v>912</v>
      </c>
      <c r="F190" s="482" t="str">
        <f t="shared" si="46"/>
        <v>NE</v>
      </c>
      <c r="G190" s="484" t="e">
        <f>IF($F190="","",INDEX($K190:$FI190,1,MATCH($F190,$K190:$FI190,)-1))</f>
        <v>#N/A</v>
      </c>
      <c r="H190" s="519" t="e">
        <f>IF($F190="","",INDEX($K190:$FL190,1,MATCH($F190,$K190:$FL190,)+1))</f>
        <v>#N/A</v>
      </c>
      <c r="I190" s="536" t="str">
        <f>IF(F190="NE",F190,IF(INDEX(K190:CP190,,MATCH(F190,K190:CP190,0)+3)&lt;&gt;0,INDEX(K190:CP190,,MATCH(F190,K190:CP190,0)+3),"ND"))</f>
        <v>NE</v>
      </c>
      <c r="J190" s="537" t="e">
        <f>IF(G190="NE",G190,IF(INDEX(K190:CQ190,,MATCH(G190,K190:CQ190,0)+3)&lt;&gt;0,INDEX(K190:CQ190,,MATCH(G190,K190:CQ190,0)+3),"ND"))</f>
        <v>#N/A</v>
      </c>
    </row>
    <row r="191" spans="1:49" s="461" customFormat="1" x14ac:dyDescent="0.25">
      <c r="D191" s="501" t="s">
        <v>56</v>
      </c>
      <c r="E191" s="455" t="s">
        <v>913</v>
      </c>
      <c r="F191" s="482" t="str">
        <f t="shared" si="46"/>
        <v>NE</v>
      </c>
      <c r="G191" s="484" t="e">
        <f>IF($F191="","",INDEX($K191:$FI191,1,MATCH($F191,$K191:$FI191,)-1))</f>
        <v>#N/A</v>
      </c>
      <c r="H191" s="519" t="e">
        <f>IF($F191="","",INDEX($K191:$FL191,1,MATCH($F191,$K191:$FL191,)+1))</f>
        <v>#N/A</v>
      </c>
      <c r="I191" s="536" t="str">
        <f>IF(F191="NE",F191,IF(INDEX(K191:CP191,,MATCH(F191,K191:CP191,0)+3)&lt;&gt;0,INDEX(K191:CP191,,MATCH(F191,K191:CP191,0)+3),"ND"))</f>
        <v>NE</v>
      </c>
      <c r="J191" s="537" t="e">
        <f>IF(G191="NE",G191,IF(INDEX(K191:CQ191,,MATCH(G191,K191:CQ191,0)+3)&lt;&gt;0,INDEX(K191:CQ191,,MATCH(G191,K191:CQ191,0)+3),"ND"))</f>
        <v>#N/A</v>
      </c>
    </row>
    <row r="192" spans="1:49" s="461" customFormat="1" x14ac:dyDescent="0.25">
      <c r="D192" s="501" t="s">
        <v>57</v>
      </c>
      <c r="E192" s="455" t="s">
        <v>914</v>
      </c>
      <c r="F192" s="482" t="str">
        <f t="shared" si="46"/>
        <v>NE</v>
      </c>
      <c r="G192" s="484" t="e">
        <f>IF($F192="","",INDEX($K192:$FI192,1,MATCH($F192,$K192:$FI192,)-1))</f>
        <v>#N/A</v>
      </c>
      <c r="H192" s="519" t="e">
        <f>IF($F192="","",INDEX($K192:$FL192,1,MATCH($F192,$K192:$FL192,)+1))</f>
        <v>#N/A</v>
      </c>
      <c r="I192" s="536" t="str">
        <f>IF(F192="NE",F192,IF(INDEX(K192:CP192,,MATCH(F192,K192:CP192,0)+3)&lt;&gt;0,INDEX(K192:CP192,,MATCH(F192,K192:CP192,0)+3),"ND"))</f>
        <v>NE</v>
      </c>
      <c r="J192" s="537" t="e">
        <f>IF(G192="NE",G192,IF(INDEX(K192:CQ192,,MATCH(G192,K192:CQ192,0)+3)&lt;&gt;0,INDEX(K192:CQ192,,MATCH(G192,K192:CQ192,0)+3),"ND"))</f>
        <v>#N/A</v>
      </c>
    </row>
    <row r="193" spans="4:10" s="461" customFormat="1" ht="14.25" customHeight="1" x14ac:dyDescent="0.25">
      <c r="D193" s="501" t="s">
        <v>58</v>
      </c>
      <c r="E193" s="455" t="s">
        <v>915</v>
      </c>
      <c r="F193" s="482" t="str">
        <f t="shared" si="46"/>
        <v>NE</v>
      </c>
      <c r="G193" s="484" t="e">
        <f>IF($F193="","",INDEX($K193:$FI193,1,MATCH($F193,$K193:$FI193,)-1))</f>
        <v>#N/A</v>
      </c>
      <c r="H193" s="519" t="e">
        <f>IF($F193="","",INDEX($K193:$FL193,1,MATCH($F193,$K193:$FL193,)+1))</f>
        <v>#N/A</v>
      </c>
      <c r="I193" s="536" t="str">
        <f>IF(F193="NE",F193,IF(INDEX(K193:CP193,,MATCH(F193,K193:CP193,0)+3)&lt;&gt;0,INDEX(K193:CP193,,MATCH(F193,K193:CP193,0)+3),"ND"))</f>
        <v>NE</v>
      </c>
      <c r="J193" s="537" t="e">
        <f>IF(G193="NE",G193,IF(INDEX(K193:CQ193,,MATCH(G193,K193:CQ193,0)+3)&lt;&gt;0,INDEX(K193:CQ193,,MATCH(G193,K193:CQ193,0)+3),"ND"))</f>
        <v>#N/A</v>
      </c>
    </row>
    <row r="1048284" spans="47:64" x14ac:dyDescent="0.25">
      <c r="AU1048284" s="1764"/>
      <c r="AV1048284" s="1765"/>
      <c r="AW1048284" s="1765"/>
      <c r="AX1048284" s="1765"/>
      <c r="AY1048284" s="1765"/>
      <c r="AZ1048284" s="1766"/>
      <c r="BG1048284" s="1764"/>
      <c r="BH1048284" s="1765"/>
      <c r="BI1048284" s="1765"/>
      <c r="BJ1048284" s="1765"/>
      <c r="BK1048284" s="1765"/>
      <c r="BL1048284" s="1766"/>
    </row>
  </sheetData>
  <autoFilter ref="A2:BL193" xr:uid="{00000000-0001-0000-0300-000000000000}"/>
  <mergeCells count="12">
    <mergeCell ref="BG1:BL1"/>
    <mergeCell ref="BG1048284:BL1048284"/>
    <mergeCell ref="AU1048284:AZ1048284"/>
    <mergeCell ref="BA1:BF1"/>
    <mergeCell ref="AU1:AZ1"/>
    <mergeCell ref="AO1:AT1"/>
    <mergeCell ref="F1:I1"/>
    <mergeCell ref="K1:P1"/>
    <mergeCell ref="Q1:V1"/>
    <mergeCell ref="W1:AB1"/>
    <mergeCell ref="AC1:AH1"/>
    <mergeCell ref="AI1:AN1"/>
  </mergeCells>
  <phoneticPr fontId="15" type="noConversion"/>
  <conditionalFormatting sqref="E15:F15 F16:J25 F41:J54 F89:J102 F104:J118 F120:J137">
    <cfRule type="cellIs" dxfId="271" priority="132" operator="equal">
      <formula>"N"</formula>
    </cfRule>
    <cfRule type="cellIs" dxfId="270" priority="131" operator="equal">
      <formula>"NE"</formula>
    </cfRule>
  </conditionalFormatting>
  <conditionalFormatting sqref="E26:F26">
    <cfRule type="cellIs" dxfId="269" priority="126" operator="equal">
      <formula>"N"</formula>
    </cfRule>
    <cfRule type="cellIs" dxfId="268" priority="125" operator="equal">
      <formula>"NE"</formula>
    </cfRule>
  </conditionalFormatting>
  <conditionalFormatting sqref="E28:F28">
    <cfRule type="cellIs" dxfId="267" priority="119" operator="equal">
      <formula>"NE"</formula>
    </cfRule>
    <cfRule type="cellIs" dxfId="266" priority="120" operator="equal">
      <formula>"N"</formula>
    </cfRule>
  </conditionalFormatting>
  <conditionalFormatting sqref="E30:F30">
    <cfRule type="cellIs" dxfId="265" priority="114" operator="equal">
      <formula>"N"</formula>
    </cfRule>
    <cfRule type="cellIs" dxfId="264" priority="113" operator="equal">
      <formula>"NE"</formula>
    </cfRule>
  </conditionalFormatting>
  <conditionalFormatting sqref="E32:F32">
    <cfRule type="cellIs" dxfId="263" priority="107" operator="equal">
      <formula>"NE"</formula>
    </cfRule>
    <cfRule type="cellIs" dxfId="262" priority="108" operator="equal">
      <formula>"N"</formula>
    </cfRule>
  </conditionalFormatting>
  <conditionalFormatting sqref="E34:F34">
    <cfRule type="cellIs" dxfId="261" priority="95" operator="equal">
      <formula>"NE"</formula>
    </cfRule>
    <cfRule type="cellIs" dxfId="260" priority="96" operator="equal">
      <formula>"N"</formula>
    </cfRule>
  </conditionalFormatting>
  <conditionalFormatting sqref="E40:F40">
    <cfRule type="cellIs" dxfId="259" priority="102" operator="equal">
      <formula>"N"</formula>
    </cfRule>
    <cfRule type="cellIs" dxfId="258" priority="101" operator="equal">
      <formula>"NE"</formula>
    </cfRule>
  </conditionalFormatting>
  <conditionalFormatting sqref="E55:F55">
    <cfRule type="cellIs" dxfId="257" priority="11" operator="equal">
      <formula>"NE"</formula>
    </cfRule>
    <cfRule type="cellIs" dxfId="256" priority="12" operator="equal">
      <formula>"N"</formula>
    </cfRule>
  </conditionalFormatting>
  <conditionalFormatting sqref="E62:F62">
    <cfRule type="cellIs" dxfId="255" priority="90" operator="equal">
      <formula>"N"</formula>
    </cfRule>
    <cfRule type="cellIs" dxfId="254" priority="89" operator="equal">
      <formula>"NE"</formula>
    </cfRule>
  </conditionalFormatting>
  <conditionalFormatting sqref="E103:F103">
    <cfRule type="cellIs" dxfId="253" priority="71" operator="equal">
      <formula>"NE"</formula>
    </cfRule>
    <cfRule type="cellIs" dxfId="252" priority="72" operator="equal">
      <formula>"N"</formula>
    </cfRule>
  </conditionalFormatting>
  <conditionalFormatting sqref="E119:F119">
    <cfRule type="cellIs" dxfId="251" priority="66" operator="equal">
      <formula>"N"</formula>
    </cfRule>
    <cfRule type="cellIs" dxfId="250" priority="65" operator="equal">
      <formula>"NE"</formula>
    </cfRule>
  </conditionalFormatting>
  <conditionalFormatting sqref="E138:F138">
    <cfRule type="cellIs" dxfId="249" priority="60" operator="equal">
      <formula>"N"</formula>
    </cfRule>
    <cfRule type="cellIs" dxfId="248" priority="59" operator="equal">
      <formula>"NE"</formula>
    </cfRule>
  </conditionalFormatting>
  <conditionalFormatting sqref="E160:F160">
    <cfRule type="cellIs" dxfId="247" priority="54" operator="equal">
      <formula>"N"</formula>
    </cfRule>
    <cfRule type="cellIs" dxfId="246" priority="53" operator="equal">
      <formula>"NE"</formula>
    </cfRule>
  </conditionalFormatting>
  <conditionalFormatting sqref="E165:F165">
    <cfRule type="cellIs" dxfId="245" priority="47" operator="equal">
      <formula>"NE"</formula>
    </cfRule>
    <cfRule type="cellIs" dxfId="244" priority="48" operator="equal">
      <formula>"N"</formula>
    </cfRule>
  </conditionalFormatting>
  <conditionalFormatting sqref="E170:F170">
    <cfRule type="cellIs" dxfId="243" priority="41" operator="equal">
      <formula>"NE"</formula>
    </cfRule>
    <cfRule type="cellIs" dxfId="242" priority="42" operator="equal">
      <formula>"N"</formula>
    </cfRule>
  </conditionalFormatting>
  <conditionalFormatting sqref="E174:F174">
    <cfRule type="cellIs" dxfId="241" priority="5" operator="equal">
      <formula>"NE"</formula>
    </cfRule>
    <cfRule type="cellIs" dxfId="240" priority="6" operator="equal">
      <formula>"N"</formula>
    </cfRule>
  </conditionalFormatting>
  <conditionalFormatting sqref="E183:F183">
    <cfRule type="cellIs" dxfId="239" priority="35" operator="equal">
      <formula>"NE"</formula>
    </cfRule>
    <cfRule type="cellIs" dxfId="238" priority="36" operator="equal">
      <formula>"N"</formula>
    </cfRule>
  </conditionalFormatting>
  <conditionalFormatting sqref="E185:F185">
    <cfRule type="cellIs" dxfId="237" priority="29" operator="equal">
      <formula>"NE"</formula>
    </cfRule>
    <cfRule type="cellIs" dxfId="236" priority="30" operator="equal">
      <formula>"N"</formula>
    </cfRule>
  </conditionalFormatting>
  <conditionalFormatting sqref="E188:F188">
    <cfRule type="cellIs" dxfId="235" priority="24" operator="equal">
      <formula>"N"</formula>
    </cfRule>
    <cfRule type="cellIs" dxfId="234" priority="23" operator="equal">
      <formula>"NE"</formula>
    </cfRule>
  </conditionalFormatting>
  <conditionalFormatting sqref="F4:J14 C72:F72 F73:J87">
    <cfRule type="cellIs" dxfId="233" priority="18" operator="equal">
      <formula>"N"</formula>
    </cfRule>
    <cfRule type="cellIs" dxfId="232" priority="17" operator="equal">
      <formula>"NE"</formula>
    </cfRule>
  </conditionalFormatting>
  <conditionalFormatting sqref="F27:J27 F29:J29 F31:J31 F33:J33 F35:J39 F161:J164 F166:J169 F171:J173 F184:J184 F186:J187 F189:J193">
    <cfRule type="cellIs" dxfId="231" priority="135" operator="equal">
      <formula>"NE"</formula>
    </cfRule>
    <cfRule type="cellIs" dxfId="230" priority="136" operator="equal">
      <formula>"N"</formula>
    </cfRule>
  </conditionalFormatting>
  <conditionalFormatting sqref="F56:J61">
    <cfRule type="cellIs" dxfId="229" priority="2" operator="equal">
      <formula>"N"</formula>
    </cfRule>
    <cfRule type="cellIs" dxfId="228" priority="1" operator="equal">
      <formula>"NE"</formula>
    </cfRule>
  </conditionalFormatting>
  <conditionalFormatting sqref="F63:J71 D88:F88 F139:J159 F175:J182 F194:I194">
    <cfRule type="cellIs" dxfId="227" priority="78" operator="equal">
      <formula>"N"</formula>
    </cfRule>
    <cfRule type="cellIs" dxfId="226" priority="77" operator="equal">
      <formula>"NE"</formula>
    </cfRule>
  </conditionalFormatting>
  <conditionalFormatting sqref="H15:I15">
    <cfRule type="cellIs" dxfId="225" priority="130" operator="equal">
      <formula>"N"</formula>
    </cfRule>
    <cfRule type="cellIs" dxfId="224" priority="129" operator="equal">
      <formula>"NE"</formula>
    </cfRule>
  </conditionalFormatting>
  <conditionalFormatting sqref="H26:I26">
    <cfRule type="cellIs" dxfId="223" priority="124" operator="equal">
      <formula>"N"</formula>
    </cfRule>
    <cfRule type="cellIs" dxfId="222" priority="123" operator="equal">
      <formula>"NE"</formula>
    </cfRule>
  </conditionalFormatting>
  <conditionalFormatting sqref="H28:I28">
    <cfRule type="cellIs" dxfId="221" priority="118" operator="equal">
      <formula>"N"</formula>
    </cfRule>
    <cfRule type="cellIs" dxfId="220" priority="117" operator="equal">
      <formula>"NE"</formula>
    </cfRule>
  </conditionalFormatting>
  <conditionalFormatting sqref="H30:I30">
    <cfRule type="cellIs" dxfId="219" priority="112" operator="equal">
      <formula>"N"</formula>
    </cfRule>
    <cfRule type="cellIs" dxfId="218" priority="111" operator="equal">
      <formula>"NE"</formula>
    </cfRule>
  </conditionalFormatting>
  <conditionalFormatting sqref="H32:I32">
    <cfRule type="cellIs" dxfId="217" priority="105" operator="equal">
      <formula>"NE"</formula>
    </cfRule>
    <cfRule type="cellIs" dxfId="216" priority="106" operator="equal">
      <formula>"N"</formula>
    </cfRule>
  </conditionalFormatting>
  <conditionalFormatting sqref="H34:I34">
    <cfRule type="cellIs" dxfId="215" priority="93" operator="equal">
      <formula>"NE"</formula>
    </cfRule>
    <cfRule type="cellIs" dxfId="214" priority="94" operator="equal">
      <formula>"N"</formula>
    </cfRule>
  </conditionalFormatting>
  <conditionalFormatting sqref="H40:I40">
    <cfRule type="cellIs" dxfId="213" priority="100" operator="equal">
      <formula>"N"</formula>
    </cfRule>
    <cfRule type="cellIs" dxfId="212" priority="99" operator="equal">
      <formula>"NE"</formula>
    </cfRule>
  </conditionalFormatting>
  <conditionalFormatting sqref="H55:I55">
    <cfRule type="cellIs" dxfId="211" priority="10" operator="equal">
      <formula>"N"</formula>
    </cfRule>
    <cfRule type="cellIs" dxfId="210" priority="9" operator="equal">
      <formula>"NE"</formula>
    </cfRule>
  </conditionalFormatting>
  <conditionalFormatting sqref="H62:I62">
    <cfRule type="cellIs" dxfId="209" priority="87" operator="equal">
      <formula>"NE"</formula>
    </cfRule>
    <cfRule type="cellIs" dxfId="208" priority="88" operator="equal">
      <formula>"N"</formula>
    </cfRule>
  </conditionalFormatting>
  <conditionalFormatting sqref="H72:I72">
    <cfRule type="cellIs" dxfId="207" priority="81" operator="equal">
      <formula>"NE"</formula>
    </cfRule>
    <cfRule type="cellIs" dxfId="206" priority="82" operator="equal">
      <formula>"N"</formula>
    </cfRule>
  </conditionalFormatting>
  <conditionalFormatting sqref="H88:I88">
    <cfRule type="cellIs" dxfId="205" priority="76" operator="equal">
      <formula>"N"</formula>
    </cfRule>
    <cfRule type="cellIs" dxfId="204" priority="75" operator="equal">
      <formula>"NE"</formula>
    </cfRule>
  </conditionalFormatting>
  <conditionalFormatting sqref="H103:I103">
    <cfRule type="cellIs" dxfId="203" priority="69" operator="equal">
      <formula>"NE"</formula>
    </cfRule>
    <cfRule type="cellIs" dxfId="202" priority="70" operator="equal">
      <formula>"N"</formula>
    </cfRule>
  </conditionalFormatting>
  <conditionalFormatting sqref="H119:I119">
    <cfRule type="cellIs" dxfId="201" priority="63" operator="equal">
      <formula>"NE"</formula>
    </cfRule>
    <cfRule type="cellIs" dxfId="200" priority="64" operator="equal">
      <formula>"N"</formula>
    </cfRule>
  </conditionalFormatting>
  <conditionalFormatting sqref="H138:I138">
    <cfRule type="cellIs" dxfId="199" priority="58" operator="equal">
      <formula>"N"</formula>
    </cfRule>
    <cfRule type="cellIs" dxfId="198" priority="57" operator="equal">
      <formula>"NE"</formula>
    </cfRule>
  </conditionalFormatting>
  <conditionalFormatting sqref="H160:I160">
    <cfRule type="cellIs" dxfId="197" priority="52" operator="equal">
      <formula>"N"</formula>
    </cfRule>
    <cfRule type="cellIs" dxfId="196" priority="51" operator="equal">
      <formula>"NE"</formula>
    </cfRule>
  </conditionalFormatting>
  <conditionalFormatting sqref="H165:I165">
    <cfRule type="cellIs" dxfId="195" priority="45" operator="equal">
      <formula>"NE"</formula>
    </cfRule>
    <cfRule type="cellIs" dxfId="194" priority="46" operator="equal">
      <formula>"N"</formula>
    </cfRule>
  </conditionalFormatting>
  <conditionalFormatting sqref="H170:I170">
    <cfRule type="cellIs" dxfId="193" priority="40" operator="equal">
      <formula>"N"</formula>
    </cfRule>
    <cfRule type="cellIs" dxfId="192" priority="39" operator="equal">
      <formula>"NE"</formula>
    </cfRule>
  </conditionalFormatting>
  <conditionalFormatting sqref="H174:I174">
    <cfRule type="cellIs" dxfId="191" priority="4" operator="equal">
      <formula>"N"</formula>
    </cfRule>
    <cfRule type="cellIs" dxfId="190" priority="3" operator="equal">
      <formula>"NE"</formula>
    </cfRule>
  </conditionalFormatting>
  <conditionalFormatting sqref="H183:I183">
    <cfRule type="cellIs" dxfId="189" priority="33" operator="equal">
      <formula>"NE"</formula>
    </cfRule>
    <cfRule type="cellIs" dxfId="188" priority="34" operator="equal">
      <formula>"N"</formula>
    </cfRule>
  </conditionalFormatting>
  <conditionalFormatting sqref="H185:I185">
    <cfRule type="cellIs" dxfId="187" priority="27" operator="equal">
      <formula>"NE"</formula>
    </cfRule>
    <cfRule type="cellIs" dxfId="186" priority="28" operator="equal">
      <formula>"N"</formula>
    </cfRule>
  </conditionalFormatting>
  <conditionalFormatting sqref="H188:I188">
    <cfRule type="cellIs" dxfId="185" priority="21" operator="equal">
      <formula>"NE"</formula>
    </cfRule>
    <cfRule type="cellIs" dxfId="184" priority="22" operator="equal">
      <formula>"N"</formula>
    </cfRule>
  </conditionalFormatting>
  <conditionalFormatting sqref="I26 J58:J59 J63:J71 J139:J159">
    <cfRule type="containsText" dxfId="183" priority="127" operator="containsText" text="APROVADO COM RESSALVAS">
      <formula>NOT(ISERROR(SEARCH("APROVADO COM RESSALVAS",I26)))</formula>
    </cfRule>
    <cfRule type="containsText" dxfId="182" priority="128" operator="containsText" text="NÃO APROVADO">
      <formula>NOT(ISERROR(SEARCH("NÃO APROVADO",I26)))</formula>
    </cfRule>
  </conditionalFormatting>
  <conditionalFormatting sqref="I28">
    <cfRule type="containsText" dxfId="181" priority="122" operator="containsText" text="NÃO APROVADO">
      <formula>NOT(ISERROR(SEARCH("NÃO APROVADO",I28)))</formula>
    </cfRule>
    <cfRule type="containsText" dxfId="180" priority="121" operator="containsText" text="APROVADO COM RESSALVAS">
      <formula>NOT(ISERROR(SEARCH("APROVADO COM RESSALVAS",I28)))</formula>
    </cfRule>
  </conditionalFormatting>
  <conditionalFormatting sqref="I30">
    <cfRule type="containsText" dxfId="179" priority="116" operator="containsText" text="NÃO APROVADO">
      <formula>NOT(ISERROR(SEARCH("NÃO APROVADO",I30)))</formula>
    </cfRule>
    <cfRule type="containsText" dxfId="178" priority="115" operator="containsText" text="APROVADO COM RESSALVAS">
      <formula>NOT(ISERROR(SEARCH("APROVADO COM RESSALVAS",I30)))</formula>
    </cfRule>
  </conditionalFormatting>
  <conditionalFormatting sqref="I32">
    <cfRule type="containsText" dxfId="177" priority="109" operator="containsText" text="APROVADO COM RESSALVAS">
      <formula>NOT(ISERROR(SEARCH("APROVADO COM RESSALVAS",I32)))</formula>
    </cfRule>
    <cfRule type="containsText" dxfId="176" priority="110" operator="containsText" text="NÃO APROVADO">
      <formula>NOT(ISERROR(SEARCH("NÃO APROVADO",I32)))</formula>
    </cfRule>
  </conditionalFormatting>
  <conditionalFormatting sqref="I34">
    <cfRule type="containsText" dxfId="175" priority="97" operator="containsText" text="APROVADO COM RESSALVAS">
      <formula>NOT(ISERROR(SEARCH("APROVADO COM RESSALVAS",I34)))</formula>
    </cfRule>
    <cfRule type="containsText" dxfId="174" priority="98" operator="containsText" text="NÃO APROVADO">
      <formula>NOT(ISERROR(SEARCH("NÃO APROVADO",I34)))</formula>
    </cfRule>
  </conditionalFormatting>
  <conditionalFormatting sqref="I40">
    <cfRule type="containsText" dxfId="173" priority="103" operator="containsText" text="APROVADO COM RESSALVAS">
      <formula>NOT(ISERROR(SEARCH("APROVADO COM RESSALVAS",I40)))</formula>
    </cfRule>
    <cfRule type="containsText" dxfId="172" priority="104" operator="containsText" text="NÃO APROVADO">
      <formula>NOT(ISERROR(SEARCH("NÃO APROVADO",I40)))</formula>
    </cfRule>
  </conditionalFormatting>
  <conditionalFormatting sqref="I55">
    <cfRule type="containsText" dxfId="171" priority="14" operator="containsText" text="NÃO APROVADO">
      <formula>NOT(ISERROR(SEARCH("NÃO APROVADO",I55)))</formula>
    </cfRule>
    <cfRule type="containsText" dxfId="170" priority="13" operator="containsText" text="APROVADO COM RESSALVAS">
      <formula>NOT(ISERROR(SEARCH("APROVADO COM RESSALVAS",I55)))</formula>
    </cfRule>
  </conditionalFormatting>
  <conditionalFormatting sqref="I62">
    <cfRule type="containsText" dxfId="169" priority="91" operator="containsText" text="APROVADO COM RESSALVAS">
      <formula>NOT(ISERROR(SEARCH("APROVADO COM RESSALVAS",I62)))</formula>
    </cfRule>
    <cfRule type="containsText" dxfId="168" priority="92" operator="containsText" text="NÃO APROVADO">
      <formula>NOT(ISERROR(SEARCH("NÃO APROVADO",I62)))</formula>
    </cfRule>
  </conditionalFormatting>
  <conditionalFormatting sqref="I72">
    <cfRule type="containsText" dxfId="167" priority="85" operator="containsText" text="APROVADO COM RESSALVAS">
      <formula>NOT(ISERROR(SEARCH("APROVADO COM RESSALVAS",I72)))</formula>
    </cfRule>
    <cfRule type="containsText" dxfId="166" priority="86" operator="containsText" text="NÃO APROVADO">
      <formula>NOT(ISERROR(SEARCH("NÃO APROVADO",I72)))</formula>
    </cfRule>
  </conditionalFormatting>
  <conditionalFormatting sqref="I88">
    <cfRule type="containsText" dxfId="165" priority="79" operator="containsText" text="APROVADO COM RESSALVAS">
      <formula>NOT(ISERROR(SEARCH("APROVADO COM RESSALVAS",I88)))</formula>
    </cfRule>
    <cfRule type="containsText" dxfId="164" priority="80" operator="containsText" text="NÃO APROVADO">
      <formula>NOT(ISERROR(SEARCH("NÃO APROVADO",I88)))</formula>
    </cfRule>
  </conditionalFormatting>
  <conditionalFormatting sqref="I103">
    <cfRule type="containsText" dxfId="163" priority="73" operator="containsText" text="APROVADO COM RESSALVAS">
      <formula>NOT(ISERROR(SEARCH("APROVADO COM RESSALVAS",I103)))</formula>
    </cfRule>
    <cfRule type="containsText" dxfId="162" priority="74" operator="containsText" text="NÃO APROVADO">
      <formula>NOT(ISERROR(SEARCH("NÃO APROVADO",I103)))</formula>
    </cfRule>
  </conditionalFormatting>
  <conditionalFormatting sqref="I119">
    <cfRule type="containsText" dxfId="161" priority="68" operator="containsText" text="NÃO APROVADO">
      <formula>NOT(ISERROR(SEARCH("NÃO APROVADO",I119)))</formula>
    </cfRule>
    <cfRule type="containsText" dxfId="160" priority="67" operator="containsText" text="APROVADO COM RESSALVAS">
      <formula>NOT(ISERROR(SEARCH("APROVADO COM RESSALVAS",I119)))</formula>
    </cfRule>
  </conditionalFormatting>
  <conditionalFormatting sqref="I138">
    <cfRule type="containsText" dxfId="159" priority="61" operator="containsText" text="APROVADO COM RESSALVAS">
      <formula>NOT(ISERROR(SEARCH("APROVADO COM RESSALVAS",I138)))</formula>
    </cfRule>
    <cfRule type="containsText" dxfId="158" priority="62" operator="containsText" text="NÃO APROVADO">
      <formula>NOT(ISERROR(SEARCH("NÃO APROVADO",I138)))</formula>
    </cfRule>
  </conditionalFormatting>
  <conditionalFormatting sqref="I160">
    <cfRule type="containsText" dxfId="157" priority="56" operator="containsText" text="NÃO APROVADO">
      <formula>NOT(ISERROR(SEARCH("NÃO APROVADO",I160)))</formula>
    </cfRule>
    <cfRule type="containsText" dxfId="156" priority="55" operator="containsText" text="APROVADO COM RESSALVAS">
      <formula>NOT(ISERROR(SEARCH("APROVADO COM RESSALVAS",I160)))</formula>
    </cfRule>
  </conditionalFormatting>
  <conditionalFormatting sqref="I165">
    <cfRule type="containsText" dxfId="155" priority="49" operator="containsText" text="APROVADO COM RESSALVAS">
      <formula>NOT(ISERROR(SEARCH("APROVADO COM RESSALVAS",I165)))</formula>
    </cfRule>
    <cfRule type="containsText" dxfId="154" priority="50" operator="containsText" text="NÃO APROVADO">
      <formula>NOT(ISERROR(SEARCH("NÃO APROVADO",I165)))</formula>
    </cfRule>
  </conditionalFormatting>
  <conditionalFormatting sqref="I170">
    <cfRule type="containsText" dxfId="153" priority="44" operator="containsText" text="NÃO APROVADO">
      <formula>NOT(ISERROR(SEARCH("NÃO APROVADO",I170)))</formula>
    </cfRule>
    <cfRule type="containsText" dxfId="152" priority="43" operator="containsText" text="APROVADO COM RESSALVAS">
      <formula>NOT(ISERROR(SEARCH("APROVADO COM RESSALVAS",I170)))</formula>
    </cfRule>
  </conditionalFormatting>
  <conditionalFormatting sqref="I174">
    <cfRule type="containsText" dxfId="151" priority="7" operator="containsText" text="APROVADO COM RESSALVAS">
      <formula>NOT(ISERROR(SEARCH("APROVADO COM RESSALVAS",I174)))</formula>
    </cfRule>
    <cfRule type="containsText" dxfId="150" priority="8" operator="containsText" text="NÃO APROVADO">
      <formula>NOT(ISERROR(SEARCH("NÃO APROVADO",I174)))</formula>
    </cfRule>
  </conditionalFormatting>
  <conditionalFormatting sqref="I183">
    <cfRule type="containsText" dxfId="149" priority="38" operator="containsText" text="NÃO APROVADO">
      <formula>NOT(ISERROR(SEARCH("NÃO APROVADO",I183)))</formula>
    </cfRule>
    <cfRule type="containsText" dxfId="148" priority="37" operator="containsText" text="APROVADO COM RESSALVAS">
      <formula>NOT(ISERROR(SEARCH("APROVADO COM RESSALVAS",I183)))</formula>
    </cfRule>
  </conditionalFormatting>
  <conditionalFormatting sqref="I185">
    <cfRule type="containsText" dxfId="147" priority="31" operator="containsText" text="APROVADO COM RESSALVAS">
      <formula>NOT(ISERROR(SEARCH("APROVADO COM RESSALVAS",I185)))</formula>
    </cfRule>
    <cfRule type="containsText" dxfId="146" priority="32" operator="containsText" text="NÃO APROVADO">
      <formula>NOT(ISERROR(SEARCH("NÃO APROVADO",I185)))</formula>
    </cfRule>
  </conditionalFormatting>
  <conditionalFormatting sqref="I188">
    <cfRule type="containsText" dxfId="145" priority="26" operator="containsText" text="NÃO APROVADO">
      <formula>NOT(ISERROR(SEARCH("NÃO APROVADO",I188)))</formula>
    </cfRule>
    <cfRule type="containsText" dxfId="144" priority="25" operator="containsText" text="APROVADO COM RESSALVAS">
      <formula>NOT(ISERROR(SEARCH("APROVADO COM RESSALVAS",I188)))</formula>
    </cfRule>
  </conditionalFormatting>
  <conditionalFormatting sqref="J4:J14 I15 J16:J25 J41:J54 J56:J61 J73:J87 J89:J102 J104:J118 J120:J137">
    <cfRule type="containsText" dxfId="143" priority="134" operator="containsText" text="NÃO APROVADO">
      <formula>NOT(ISERROR(SEARCH("NÃO APROVADO",I4)))</formula>
    </cfRule>
  </conditionalFormatting>
  <conditionalFormatting sqref="J27 J29 J31 J33 J35:J39 J161:J164 J166:J169 J171:J173 J175:J182 J184 J186:J187 J189:J193">
    <cfRule type="containsText" dxfId="142" priority="142" operator="containsText" text="NÃO APROVADO">
      <formula>NOT(ISERROR(SEARCH("NÃO APROVADO",J27)))</formula>
    </cfRule>
    <cfRule type="containsText" dxfId="141" priority="141" operator="containsText" text="APROVADO COM RESSALVAS">
      <formula>NOT(ISERROR(SEARCH("APROVADO COM RESSALVAS",J27)))</formula>
    </cfRule>
  </conditionalFormatting>
  <conditionalFormatting sqref="J56:J61 J4:J14 I15 J16:J25 J41:J54 J73:J87 J89:J102 J104:J118 J120:J137">
    <cfRule type="containsText" dxfId="140" priority="133" operator="containsText" text="APROVADO COM RESSALVAS">
      <formula>NOT(ISERROR(SEARCH("APROVADO COM RESSALVAS",I4)))</formula>
    </cfRule>
  </conditionalFormatting>
  <hyperlinks>
    <hyperlink ref="M35" r:id="rId1" display="pw:\\pw.planservi.com.br:PROJETOS\Documents\C0849 - DER\40_Emissao\03_GRD\GRDs_Enviadas DER\MR.DER-0004_22\" xr:uid="{00000000-0004-0000-0300-000000000000}"/>
    <hyperlink ref="M36:M39" r:id="rId2" display="pw:\\pw.planservi.com.br:PROJETOS\Documents\C0849 - DER\40_Emissao\03_GRD\GRDs_Enviadas DER\MR.DER-0004_22\" xr:uid="{00000000-0004-0000-0300-000001000000}"/>
    <hyperlink ref="M16" r:id="rId3" display="pw:\\pw.planservi.com.br:PROJETOS\Documents\C0849 - DER\40_Emissao\03_GRD\GRDs_Enviadas DER\MR.DER-0004_22\" xr:uid="{00000000-0004-0000-0300-000002000000}"/>
    <hyperlink ref="M17" r:id="rId4" display="pw:\\pw.planservi.com.br:PROJETOS\Documents\C0849 - DER\40_Emissao\03_GRD\GRDs_Enviadas DER\MR.DER-0004_22\" xr:uid="{00000000-0004-0000-0300-000003000000}"/>
    <hyperlink ref="M18" r:id="rId5" display="pw:\\pw.planservi.com.br:PROJETOS\Documents\C0849 - DER\40_Emissao\03_GRD\GRDs_Enviadas DER\MR.DER-0004_22\" xr:uid="{00000000-0004-0000-0300-000004000000}"/>
    <hyperlink ref="M19" r:id="rId6" display="pw:\\pw.planservi.com.br:PROJETOS\Documents\C0849 - DER\40_Emissao\03_GRD\GRDs_Enviadas DER\MR.DER-0004_22\" xr:uid="{00000000-0004-0000-0300-000005000000}"/>
    <hyperlink ref="M20" r:id="rId7" display="pw:\\pw.planservi.com.br:PROJETOS\Documents\C0849 - DER\40_Emissao\03_GRD\GRDs_Enviadas DER\MR.DER-0004_22\" xr:uid="{00000000-0004-0000-0300-000006000000}"/>
    <hyperlink ref="M21" r:id="rId8" display="pw:\\pw.planservi.com.br:PROJETOS\Documents\C0849 - DER\40_Emissao\03_GRD\GRDs_Enviadas DER\MR.DER-0004_22\" xr:uid="{00000000-0004-0000-0300-000007000000}"/>
    <hyperlink ref="M24" r:id="rId9" display="pw:\\pw.planservi.com.br:PROJETOS\Documents\C0849 - DER\40_Emissao\03_GRD\GRDs_Enviadas DER\MR.DER-0004_22\" xr:uid="{00000000-0004-0000-0300-000008000000}"/>
    <hyperlink ref="M22" r:id="rId10" display="pw:\\pw.planservi.com.br:PROJETOS\Documents\C0849 - DER\40_Emissao\03_GRD\GRDs_Enviadas DER\MR.DER-0004_22\" xr:uid="{00000000-0004-0000-0300-000009000000}"/>
    <hyperlink ref="M73" r:id="rId11" display="pw:\\pw.planservi.com.br:PROJETOS\Documents\C0849 - DER\40_Emissao\03_GRD\GRDs_Enviadas DER\MR.DER-0004_22\" xr:uid="{00000000-0004-0000-0300-00000A000000}"/>
    <hyperlink ref="M23" r:id="rId12" display="pw:\\pw.planservi.com.br:PROJETOS\Documents\C0849 - DER\40_Emissao\03_GRD\GRDs_Enviadas DER\MR.DER-0004_22\" xr:uid="{00000000-0004-0000-0300-00000B000000}"/>
    <hyperlink ref="M186" r:id="rId13" display="pw:\\pw.planservi.com.br:PROJETOS\Documents\C0849 - DER\40_Emissao\03_GRD\0-GRDs_Enviadas DER\MR.DER-0016_22\" xr:uid="{00000000-0004-0000-0300-00000C000000}"/>
    <hyperlink ref="M74" r:id="rId14" display="pw:\\pw.planservi.com.br:PROJETOS\Documents\C0849 - DER\40_Emissao\03_GRD\0-GRDs_Enviadas DER\MR.DER-0016_22\" xr:uid="{00000000-0004-0000-0300-00000D000000}"/>
    <hyperlink ref="S186" r:id="rId15" display="pw:\\pw.planservi.com.br:PROJETOS\Documents\C0849 - DER\40_Emissao\03_GRD\0-GRDs_Enviadas DER\MR.DER-0024_22\" xr:uid="{00000000-0004-0000-0300-00000E000000}"/>
    <hyperlink ref="M31" r:id="rId16" display="pw:\\pw.planservi.com.br:PROJETOS\Documents\C0849 - DER\40_Emissao\03_GRD\0-GRDs_Enviadas DER\MR.DER-0024_22\" xr:uid="{00000000-0004-0000-0300-00000F000000}"/>
    <hyperlink ref="M33" r:id="rId17" display="pw:\\pw.planservi.com.br:PROJETOS\Documents\C0849 - DER\40_Emissao\03_GRD\0-GRDs_Enviadas DER\MR.DER-0024_22\" xr:uid="{00000000-0004-0000-0300-000010000000}"/>
    <hyperlink ref="S22" r:id="rId18" display="pw:\\pw.planservi.com.br:PROJETOS\Documents\C0849 - DER\40_Emissao\03_GRD\0-GRDs_Enviadas DER\MR.DER-0035_22\" xr:uid="{00000000-0004-0000-0300-000011000000}"/>
    <hyperlink ref="S23" r:id="rId19" display="pw:\\pw.planservi.com.br:PROJETOS\Documents\C0849 - DER\40_Emissao\03_GRD\0-GRDs_Enviadas DER\MR.DER-0035_22\" xr:uid="{00000000-0004-0000-0300-000012000000}"/>
    <hyperlink ref="S24" r:id="rId20" display="pw:\\pw.planservi.com.br:PROJETOS\Documents\C0849 - DER\40_Emissao\03_GRD\0-GRDs_Enviadas DER\MR.DER-0035_22\" xr:uid="{00000000-0004-0000-0300-000013000000}"/>
    <hyperlink ref="M4" r:id="rId21" display="pw:\\pw.planservi.com.br:PROJETOS\Documents\C0849 - DER\40_Emissao\03_GRD\0-GRDs_Enviadas DER\MR.DER-0042_22\" xr:uid="{00000000-0004-0000-0300-000014000000}"/>
    <hyperlink ref="M5" r:id="rId22" display="pw:\\pw.planservi.com.br:PROJETOS\Documents\C0849 - DER\40_Emissao\03_GRD\0-GRDs_Enviadas DER\MR.DER-0042_22\" xr:uid="{00000000-0004-0000-0300-000015000000}"/>
    <hyperlink ref="M6" r:id="rId23" display="pw:\\pw.planservi.com.br:PROJETOS\Documents\C0849 - DER\40_Emissao\03_GRD\0-GRDs_Enviadas DER\MR.DER-0042_22\" xr:uid="{00000000-0004-0000-0300-000016000000}"/>
    <hyperlink ref="M7" r:id="rId24" display="pw:\\pw.planservi.com.br:PROJETOS\Documents\C0849 - DER\40_Emissao\03_GRD\0-GRDs_Enviadas DER\MR.DER-0042_22\" xr:uid="{00000000-0004-0000-0300-000017000000}"/>
    <hyperlink ref="M8" r:id="rId25" display="pw:\\pw.planservi.com.br:PROJETOS\Documents\C0849 - DER\40_Emissao\03_GRD\0-GRDs_Enviadas DER\MR.DER-0042_22\" xr:uid="{00000000-0004-0000-0300-000018000000}"/>
    <hyperlink ref="M9" r:id="rId26" display="pw:\\pw.planservi.com.br:PROJETOS\Documents\C0849 - DER\40_Emissao\03_GRD\0-GRDs_Enviadas DER\MR.DER-0042_22\" xr:uid="{00000000-0004-0000-0300-000019000000}"/>
    <hyperlink ref="M10" r:id="rId27" display="pw:\\pw.planservi.com.br:PROJETOS\Documents\C0849 - DER\40_Emissao\03_GRD\0-GRDs_Enviadas DER\MR.DER-0042_22\" xr:uid="{00000000-0004-0000-0300-00001A000000}"/>
    <hyperlink ref="M11" r:id="rId28" display="pw:\\pw.planservi.com.br:PROJETOS\Documents\C0849 - DER\40_Emissao\03_GRD\0-GRDs_Enviadas DER\MR.DER-0042_22\" xr:uid="{00000000-0004-0000-0300-00001B000000}"/>
    <hyperlink ref="M12" r:id="rId29" display="pw:\\pw.planservi.com.br:PROJETOS\Documents\C0849 - DER\40_Emissao\03_GRD\0-GRDs_Enviadas DER\MR.DER-0042_22\" xr:uid="{00000000-0004-0000-0300-00001C000000}"/>
    <hyperlink ref="M13" r:id="rId30" display="pw:\\pw.planservi.com.br:PROJETOS\Documents\C0849 - DER\40_Emissao\03_GRD\0-GRDs_Enviadas DER\MR.DER-0042_22\" xr:uid="{00000000-0004-0000-0300-00001D000000}"/>
    <hyperlink ref="V22" r:id="rId31" display="pw:\\pw.planservi.com.br:PROJETOS\Documents\C0849 - DER\30_Producao\4-D2– SPA 045-127 - km 0,00-6,30\05_Geot\05.00_R031\2022 09 23-R-031_Revisão-Relatório_Sondagens.doc" xr:uid="{00000000-0004-0000-0300-00001E000000}"/>
    <hyperlink ref="V23:V24" r:id="rId32" display="pw:\\pw.planservi.com.br:PROJETOS\Documents\C0849 - DER\30_Producao\4-D2– SPA 045-127 - km 0,00-6,30\05_Geot\05.00_R031\2022 09 23-R-031_Revisão-Relatório_Sondagens.doc" xr:uid="{00000000-0004-0000-0300-00001F000000}"/>
    <hyperlink ref="P16" r:id="rId33" display="pw:\\pw.planservi.com.br:PROJETOS\Documents\C0849 - DER\30_Producao\4-D2– SPA 045-127 - km 0,00-6,30\05_Geot\05.00_R031\2022 08 24-R-031_Emissão Inicial-Programação_Sondagens.doc" xr:uid="{00000000-0004-0000-0300-000020000000}"/>
    <hyperlink ref="P17" r:id="rId34" display="pw:\\pw.planservi.com.br:PROJETOS\Documents\C0849 - DER\30_Producao\4-D2– SPA 045-127 - km 0,00-6,30\05_Geot\05.00_R031\2022 08 24-R-031_Emissão Inicial-Programação_Sondagens.doc" xr:uid="{00000000-0004-0000-0300-000021000000}"/>
    <hyperlink ref="P18" r:id="rId35" display="pw:\\pw.planservi.com.br:PROJETOS\Documents\C0849 - DER\30_Producao\4-D2– SPA 045-127 - km 0,00-6,30\05_Geot\05.00_R031\2022 08 24-R-031_Emissão Inicial-Programação_Sondagens.doc" xr:uid="{00000000-0004-0000-0300-000022000000}"/>
    <hyperlink ref="P19" r:id="rId36" display="pw:\\pw.planservi.com.br:PROJETOS\Documents\C0849 - DER\30_Producao\4-D2– SPA 045-127 - km 0,00-6,30\05_Geot\05.00_R031\2022 08 24-R-031_Emissão Inicial-Programação_Sondagens.doc" xr:uid="{00000000-0004-0000-0300-000023000000}"/>
    <hyperlink ref="P20" r:id="rId37" display="pw:\\pw.planservi.com.br:PROJETOS\Documents\C0849 - DER\30_Producao\4-D2– SPA 045-127 - km 0,00-6,30\05_Geot\05.00_R031\2022 08 24-R-031_Emissão Inicial-Programação_Sondagens.doc" xr:uid="{00000000-0004-0000-0300-000024000000}"/>
    <hyperlink ref="P21" r:id="rId38" display="pw:\\pw.planservi.com.br:PROJETOS\Documents\C0849 - DER\30_Producao\4-D2– SPA 045-127 - km 0,00-6,30\05_Geot\05.00_R031\2022 08 24-R-031_Emissão Inicial-Programação_Sondagens.doc" xr:uid="{00000000-0004-0000-0300-000025000000}"/>
    <hyperlink ref="P22" r:id="rId39" display="pw:\\pw.planservi.com.br:PROJETOS\Documents\C0849 - DER\30_Producao\4-D2– SPA 045-127 - km 0,00-6,30\05_Geot\05.00_R031\2022 08 24-R-031_Emissão Inicial-Relatório.doc" xr:uid="{00000000-0004-0000-0300-000026000000}"/>
    <hyperlink ref="P23" r:id="rId40" display="pw:\\pw.planservi.com.br:PROJETOS\Documents\C0849 - DER\30_Producao\4-D2– SPA 045-127 - km 0,00-6,30\05_Geot\05.00_R031\2022 08 24-R-031_Emissão Inicial-Relatório.doc" xr:uid="{00000000-0004-0000-0300-000027000000}"/>
    <hyperlink ref="P24" r:id="rId41" display="pw:\\pw.planservi.com.br:PROJETOS\Documents\C0849 - DER\30_Producao\4-D2– SPA 045-127 - km 0,00-6,30\05_Geot\05.00_R031\2022 08 24-R-031_Emissão Inicial-Relatório.doc" xr:uid="{00000000-0004-0000-0300-000028000000}"/>
    <hyperlink ref="S35" r:id="rId42" display="pw:\\pw.planservi.com.br:PROJETOS\Documents\C0849 - DER\40_Emissao\03_GRD\0-GRDs_Enviadas DER\3ºMEDIÇÃO\MR.DER-0055_22\" xr:uid="{00000000-0004-0000-0300-000029000000}"/>
    <hyperlink ref="S36" r:id="rId43" display="pw:\\pw.planservi.com.br:PROJETOS\Documents\C0849 - DER\40_Emissao\03_GRD\0-GRDs_Enviadas DER\3ºMEDIÇÃO\MR.DER-0055_22\" xr:uid="{00000000-0004-0000-0300-00002A000000}"/>
    <hyperlink ref="S37" r:id="rId44" display="pw:\\pw.planservi.com.br:PROJETOS\Documents\C0849 - DER\40_Emissao\03_GRD\0-GRDs_Enviadas DER\3ºMEDIÇÃO\MR.DER-0055_22\" xr:uid="{00000000-0004-0000-0300-00002B000000}"/>
    <hyperlink ref="S38" r:id="rId45" display="pw:\\pw.planservi.com.br:PROJETOS\Documents\C0849 - DER\40_Emissao\03_GRD\0-GRDs_Enviadas DER\3ºMEDIÇÃO\MR.DER-0055_22\" xr:uid="{00000000-0004-0000-0300-00002C000000}"/>
    <hyperlink ref="S39" r:id="rId46" display="pw:\\pw.planservi.com.br:PROJETOS\Documents\C0849 - DER\40_Emissao\03_GRD\0-GRDs_Enviadas DER\3ºMEDIÇÃO\MR.DER-0055_22\" xr:uid="{00000000-0004-0000-0300-00002D000000}"/>
    <hyperlink ref="M187" r:id="rId47" display="pw:\\pw.planservi.com.br:PROJETOS\Documents\C0849 - DER\40_Emissao\03_GRD\0-GRDs_Enviadas DER\3ºMEDIÇÃO\MR.DER-0055_22\" xr:uid="{00000000-0004-0000-0300-00002E000000}"/>
    <hyperlink ref="S16" r:id="rId48" display="pw:\\pw.planservi.com.br:PROJETOS\Documents\C0849 - DER\40_Emissao\03_GRD\0-GRDs_Enviadas DER\3ºMEDIÇÃO\MR.DER-0071_22\" xr:uid="{00000000-0004-0000-0300-000034000000}"/>
    <hyperlink ref="S17" r:id="rId49" display="pw:\\pw.planservi.com.br:PROJETOS\Documents\C0849 - DER\40_Emissao\03_GRD\0-GRDs_Enviadas DER\3ºMEDIÇÃO\MR.DER-0071_22\" xr:uid="{00000000-0004-0000-0300-000035000000}"/>
    <hyperlink ref="S18" r:id="rId50" display="pw:\\pw.planservi.com.br:PROJETOS\Documents\C0849 - DER\40_Emissao\03_GRD\0-GRDs_Enviadas DER\3ºMEDIÇÃO\MR.DER-0071_22\" xr:uid="{00000000-0004-0000-0300-000036000000}"/>
    <hyperlink ref="S19" r:id="rId51" display="pw:\\pw.planservi.com.br:PROJETOS\Documents\C0849 - DER\40_Emissao\03_GRD\0-GRDs_Enviadas DER\3ºMEDIÇÃO\MR.DER-0071_22\" xr:uid="{00000000-0004-0000-0300-000037000000}"/>
    <hyperlink ref="S20" r:id="rId52" display="pw:\\pw.planservi.com.br:PROJETOS\Documents\C0849 - DER\40_Emissao\03_GRD\0-GRDs_Enviadas DER\3ºMEDIÇÃO\MR.DER-0071_22\" xr:uid="{00000000-0004-0000-0300-000038000000}"/>
    <hyperlink ref="S21" r:id="rId53" display="pw:\\pw.planservi.com.br:PROJETOS\Documents\C0849 - DER\40_Emissao\03_GRD\0-GRDs_Enviadas DER\3ºMEDIÇÃO\MR.DER-0071_22\" xr:uid="{00000000-0004-0000-0300-000039000000}"/>
    <hyperlink ref="S31" r:id="rId54" display="pw:\\pw.planservi.com.br:PROJETOS\Documents\C0849 - DER\40_Emissao\03_GRD\0-GRDs_Enviadas DER\3ºMEDIÇÃO\MR.DER-0076_22\" xr:uid="{00000000-0004-0000-0300-00003A000000}"/>
    <hyperlink ref="M184" r:id="rId55" display="pw:\\pw.planservi.com.br:PROJETOS\Documents\C0849 - DER\40_Emissao\03_GRD\0-GRDs_Enviadas DER\3ºMEDIÇÃO\MR.DER-0081_22\" xr:uid="{00000000-0004-0000-0300-00003B000000}"/>
    <hyperlink ref="S33" r:id="rId56" display="pw:\\pw.planservi.com.br:PROJETOS\Documents\C0849 - DER\40_Emissao\03_GRD\0-GRDs_Enviadas DER\3ºMEDIÇÃO\MR.DER-0086_22\" xr:uid="{00000000-0004-0000-0300-00003C000000}"/>
    <hyperlink ref="S187" r:id="rId57" display="pw:\\pw.planservi.com.br:PROJETOS\Documents\C0849 - DER\40_Emissao\03_GRD\0-GRDs_Enviadas DER\4ºMEDIÇÃO\MR.DER-0104_22\" xr:uid="{00000000-0004-0000-0300-00003D000000}"/>
    <hyperlink ref="V35" r:id="rId58" display="pw:\\pw.planservi.com.br:PROJETOS\Documents\C0849 - DER\30_Producao\4-D2– SPA 045-127 - km 0,00-6,30\02_Geom\02.00_R031\2022 10 18 - Projeto Funcional -Revisão A2.xls" xr:uid="{00000000-0004-0000-0300-000040000000}"/>
    <hyperlink ref="V36:V39" r:id="rId59" display="pw:\\pw.planservi.com.br:PROJETOS\Documents\C0849 - DER\30_Producao\4-D2– SPA 045-127 - km 0,00-6,30\02_Geom\02.00_R031\2022 10 18 - Projeto Funcional -Revisão A2.xls" xr:uid="{00000000-0004-0000-0300-000041000000}"/>
    <hyperlink ref="V33" r:id="rId60" display="pw:\\pw.planservi.com.br:PROJETOS\Documents\C0849 - DER\30_Producao\4-D2– SPA 045-127 - km 0,00-6,30\06_Pavi\06.00_R031\2022 10 25-R-031_Relatório.doc" xr:uid="{00000000-0004-0000-0300-000042000000}"/>
    <hyperlink ref="V31" r:id="rId61" display="pw:\\pw.planservi.com.br:PROJETOS\Documents\C0849 - DER\30_Producao\4-D2– SPA 045-127 - km 0,00-6,30\06_Pavi\06.00_R031\2022 10 24-R-031_Relatório.doc" xr:uid="{00000000-0004-0000-0300-000043000000}"/>
    <hyperlink ref="V16" r:id="rId62" display="pw:\\pw.planservi.com.br:PROJETOS\Documents\C0849 - DER\30_Producao\4-D2– SPA 045-127 - km 0,00-6,30\05_Geot\05.00_R031\2022 10 19-R-031_Revisão-Programação de Sondagem.doc" xr:uid="{00000000-0004-0000-0300-000044000000}"/>
    <hyperlink ref="V17:V21" r:id="rId63" display="pw:\\pw.planservi.com.br:PROJETOS\Documents\C0849 - DER\30_Producao\4-D2– SPA 045-127 - km 0,00-6,30\05_Geot\05.00_R031\2022 10 19-R-031_Revisão-Programação de Sondagem.doc" xr:uid="{00000000-0004-0000-0300-000045000000}"/>
    <hyperlink ref="Y16" r:id="rId64" display="pw:\\pw.planservi.com.br:PROJETOS\Documents\C0849 - DER\40_Emissao\03_GRD\0-GRDs_Enviadas DER\4ºMEDIÇÃO\MR.DER-0139_22\" xr:uid="{00000000-0004-0000-0300-000047000000}"/>
    <hyperlink ref="Y17" r:id="rId65" display="pw:\\pw.planservi.com.br:PROJETOS\Documents\C0849 - DER\40_Emissao\03_GRD\0-GRDs_Enviadas DER\4ºMEDIÇÃO\MR.DER-0139_22\" xr:uid="{00000000-0004-0000-0300-000048000000}"/>
    <hyperlink ref="Y18" r:id="rId66" display="pw:\\pw.planservi.com.br:PROJETOS\Documents\C0849 - DER\40_Emissao\03_GRD\0-GRDs_Enviadas DER\4ºMEDIÇÃO\MR.DER-0139_22\" xr:uid="{00000000-0004-0000-0300-000049000000}"/>
    <hyperlink ref="Y19" r:id="rId67" display="pw:\\pw.planservi.com.br:PROJETOS\Documents\C0849 - DER\40_Emissao\03_GRD\0-GRDs_Enviadas DER\4ºMEDIÇÃO\MR.DER-0139_22\" xr:uid="{00000000-0004-0000-0300-00004A000000}"/>
    <hyperlink ref="Y20" r:id="rId68" display="pw:\\pw.planservi.com.br:PROJETOS\Documents\C0849 - DER\40_Emissao\03_GRD\0-GRDs_Enviadas DER\4ºMEDIÇÃO\MR.DER-0139_22\" xr:uid="{00000000-0004-0000-0300-00004B000000}"/>
    <hyperlink ref="Y21" r:id="rId69" display="pw:\\pw.planservi.com.br:PROJETOS\Documents\C0849 - DER\40_Emissao\03_GRD\0-GRDs_Enviadas DER\4ºMEDIÇÃO\MR.DER-0139_22\" xr:uid="{00000000-0004-0000-0300-00004C000000}"/>
    <hyperlink ref="S4" r:id="rId70" display="pw:\\pw.planservi.com.br:PROJETOS\Documents\C0849 - DER\40_Emissao\03_GRD\0-GRDs_Enviadas DER\4ºMEDIÇÃO\MR.DER-0158_22\" xr:uid="{00000000-0004-0000-0300-00004D000000}"/>
    <hyperlink ref="S5" r:id="rId71" display="pw:\\pw.planservi.com.br:PROJETOS\Documents\C0849 - DER\40_Emissao\03_GRD\0-GRDs_Enviadas DER\4ºMEDIÇÃO\MR.DER-0158_22\" xr:uid="{00000000-0004-0000-0300-00004E000000}"/>
    <hyperlink ref="S6" r:id="rId72" display="pw:\\pw.planservi.com.br:PROJETOS\Documents\C0849 - DER\40_Emissao\03_GRD\0-GRDs_Enviadas DER\4ºMEDIÇÃO\MR.DER-0158_22\" xr:uid="{00000000-0004-0000-0300-00004F000000}"/>
    <hyperlink ref="S7" r:id="rId73" display="pw:\\pw.planservi.com.br:PROJETOS\Documents\C0849 - DER\40_Emissao\03_GRD\0-GRDs_Enviadas DER\4ºMEDIÇÃO\MR.DER-0158_22\" xr:uid="{00000000-0004-0000-0300-000050000000}"/>
    <hyperlink ref="S8" r:id="rId74" display="pw:\\pw.planservi.com.br:PROJETOS\Documents\C0849 - DER\40_Emissao\03_GRD\0-GRDs_Enviadas DER\4ºMEDIÇÃO\MR.DER-0158_22\" xr:uid="{00000000-0004-0000-0300-000051000000}"/>
    <hyperlink ref="S9" r:id="rId75" display="pw:\\pw.planservi.com.br:PROJETOS\Documents\C0849 - DER\40_Emissao\03_GRD\0-GRDs_Enviadas DER\4ºMEDIÇÃO\MR.DER-0158_22\" xr:uid="{00000000-0004-0000-0300-000052000000}"/>
    <hyperlink ref="S10" r:id="rId76" display="pw:\\pw.planservi.com.br:PROJETOS\Documents\C0849 - DER\40_Emissao\03_GRD\0-GRDs_Enviadas DER\4ºMEDIÇÃO\MR.DER-0158_22\" xr:uid="{00000000-0004-0000-0300-000053000000}"/>
    <hyperlink ref="S11" r:id="rId77" display="pw:\\pw.planservi.com.br:PROJETOS\Documents\C0849 - DER\40_Emissao\03_GRD\0-GRDs_Enviadas DER\4ºMEDIÇÃO\MR.DER-0158_22\" xr:uid="{00000000-0004-0000-0300-000054000000}"/>
    <hyperlink ref="S12" r:id="rId78" display="pw:\\pw.planservi.com.br:PROJETOS\Documents\C0849 - DER\40_Emissao\03_GRD\0-GRDs_Enviadas DER\4ºMEDIÇÃO\MR.DER-0158_22\" xr:uid="{00000000-0004-0000-0300-000055000000}"/>
    <hyperlink ref="S13" r:id="rId79" display="pw:\\pw.planservi.com.br:PROJETOS\Documents\C0849 - DER\40_Emissao\03_GRD\0-GRDs_Enviadas DER\4ºMEDIÇÃO\MR.DER-0158_22\" xr:uid="{00000000-0004-0000-0300-000056000000}"/>
    <hyperlink ref="M14" r:id="rId80" display="pw:\\pw.planservi.com.br:PROJETOS\Documents\C0849 - DER\40_Emissao\03_GRD\0-GRDs_Enviadas DER\4ºMEDIÇÃO\MR.DER-0158_22\" xr:uid="{00000000-0004-0000-0300-000057000000}"/>
    <hyperlink ref="M75" r:id="rId81" display="pw:\\pw.planservi.com.br:PROJETOS\Documents\C0849 - DER\40_Emissao\03_GRD\0-GRDs_Enviadas DER\4ºMEDIÇÃO\MR.DER-0158_22\" xr:uid="{00000000-0004-0000-0300-000058000000}"/>
    <hyperlink ref="Y187" r:id="rId82" display="pw:\\pw.planservi.com.br:PROJETOS\Documents\C0849 - DER\40_Emissao\03_GRD\0-GRDs_Enviadas DER\4ºMEDIÇÃO\MR.DER-0164_22\" xr:uid="{00000000-0004-0000-0300-000059000000}"/>
    <hyperlink ref="AB16" r:id="rId83" display="pw:\\pw.planservi.com.br:PROJETOS\Documents\C0849 - DER\30_Producao\4-D2– SPA 045-127 - km 0,00-6,30\05_Geot\05.00_R031\2022 11 23-R-031_Revisão-Programação de Sondagem.doc" xr:uid="{00000000-0004-0000-0300-00005A000000}"/>
    <hyperlink ref="AB17:AB21" r:id="rId84" display="pw:\\pw.planservi.com.br:PROJETOS\Documents\C0849 - DER\30_Producao\4-D2– SPA 045-127 - km 0,00-6,30\05_Geot\05.00_R031\2022 11 23-R-031_Revisão-Programação de Sondagem.doc" xr:uid="{00000000-0004-0000-0300-00005B000000}"/>
    <hyperlink ref="M161" r:id="rId85" display="pw:\\pw.planservi.com.br:PROJETOS\Documents\C0849 - DER\40_Emissao\03_GRD\0-GRDs_Enviadas DER\5ºMEDIÇÃO\MR.DER-0199_22\" xr:uid="{00000000-0004-0000-0300-00005C000000}"/>
    <hyperlink ref="M162" r:id="rId86" display="pw:\\pw.planservi.com.br:PROJETOS\Documents\C0849 - DER\40_Emissao\03_GRD\0-GRDs_Enviadas DER\5ºMEDIÇÃO\MR.DER-0199_22\" xr:uid="{00000000-0004-0000-0300-00005D000000}"/>
    <hyperlink ref="M163" r:id="rId87" display="pw:\\pw.planservi.com.br:PROJETOS\Documents\C0849 - DER\40_Emissao\03_GRD\0-GRDs_Enviadas DER\5ºMEDIÇÃO\MR.DER-0199_22\" xr:uid="{00000000-0004-0000-0300-00005E000000}"/>
    <hyperlink ref="M164" r:id="rId88" display="pw:\\pw.planservi.com.br:PROJETOS\Documents\C0849 - DER\40_Emissao\03_GRD\0-GRDs_Enviadas DER\5ºMEDIÇÃO\MR.DER-0199_22\" xr:uid="{00000000-0004-0000-0300-00005F000000}"/>
    <hyperlink ref="AE16" r:id="rId89" display="pw:\\pw.planservi.com.br:PROJETOS\Documents\C0849 - DER\40_Emissao\03_GRD\0-GRDs_Enviadas DER\5ºMEDIÇÃO\MR.DER-0187_22\" xr:uid="{00000000-0004-0000-0300-000064000000}"/>
    <hyperlink ref="AE17" r:id="rId90" display="pw:\\pw.planservi.com.br:PROJETOS\Documents\C0849 - DER\40_Emissao\03_GRD\0-GRDs_Enviadas DER\5ºMEDIÇÃO\MR.DER-0187_22\" xr:uid="{00000000-0004-0000-0300-000065000000}"/>
    <hyperlink ref="AE18" r:id="rId91" display="pw:\\pw.planservi.com.br:PROJETOS\Documents\C0849 - DER\40_Emissao\03_GRD\0-GRDs_Enviadas DER\5ºMEDIÇÃO\MR.DER-0187_22\" xr:uid="{00000000-0004-0000-0300-000066000000}"/>
    <hyperlink ref="AE19" r:id="rId92" display="pw:\\pw.planservi.com.br:PROJETOS\Documents\C0849 - DER\40_Emissao\03_GRD\0-GRDs_Enviadas DER\5ºMEDIÇÃO\MR.DER-0187_22\" xr:uid="{00000000-0004-0000-0300-000067000000}"/>
    <hyperlink ref="AE20" r:id="rId93" display="pw:\\pw.planservi.com.br:PROJETOS\Documents\C0849 - DER\40_Emissao\03_GRD\0-GRDs_Enviadas DER\5ºMEDIÇÃO\MR.DER-0187_22\" xr:uid="{00000000-0004-0000-0300-000068000000}"/>
    <hyperlink ref="AE21" r:id="rId94" display="pw:\\pw.planservi.com.br:PROJETOS\Documents\C0849 - DER\40_Emissao\03_GRD\0-GRDs_Enviadas DER\5ºMEDIÇÃO\MR.DER-0187_22\" xr:uid="{00000000-0004-0000-0300-000069000000}"/>
    <hyperlink ref="Y4" r:id="rId95" display="pw:\\pw.planservi.com.br:PROJETOS\Documents\C0849 - DER\40_Emissao\03_GRD\0-GRDs_Enviadas DER\5ºMEDIÇÃO\MR.DER-0218_22\" xr:uid="{00000000-0004-0000-0300-00006A000000}"/>
    <hyperlink ref="Y6" r:id="rId96" display="pw:\\pw.planservi.com.br:PROJETOS\Documents\C0849 - DER\40_Emissao\03_GRD\0-GRDs_Enviadas DER\5ºMEDIÇÃO\MR.DER-0218_22\" xr:uid="{00000000-0004-0000-0300-00006B000000}"/>
    <hyperlink ref="Y7" r:id="rId97" display="pw:\\pw.planservi.com.br:PROJETOS\Documents\C0849 - DER\40_Emissao\03_GRD\0-GRDs_Enviadas DER\5ºMEDIÇÃO\MR.DER-0218_22\" xr:uid="{00000000-0004-0000-0300-00006C000000}"/>
    <hyperlink ref="Y8" r:id="rId98" display="pw:\\pw.planservi.com.br:PROJETOS\Documents\C0849 - DER\40_Emissao\03_GRD\0-GRDs_Enviadas DER\5ºMEDIÇÃO\MR.DER-0218_22\" xr:uid="{00000000-0004-0000-0300-00006D000000}"/>
    <hyperlink ref="Y9" r:id="rId99" display="pw:\\pw.planservi.com.br:PROJETOS\Documents\C0849 - DER\40_Emissao\03_GRD\0-GRDs_Enviadas DER\5ºMEDIÇÃO\MR.DER-0218_22\" xr:uid="{00000000-0004-0000-0300-00006E000000}"/>
    <hyperlink ref="Y10" r:id="rId100" display="pw:\\pw.planservi.com.br:PROJETOS\Documents\C0849 - DER\40_Emissao\03_GRD\0-GRDs_Enviadas DER\5ºMEDIÇÃO\MR.DER-0218_22\" xr:uid="{00000000-0004-0000-0300-00006F000000}"/>
    <hyperlink ref="Y11" r:id="rId101" display="pw:\\pw.planservi.com.br:PROJETOS\Documents\C0849 - DER\40_Emissao\03_GRD\0-GRDs_Enviadas DER\5ºMEDIÇÃO\MR.DER-0218_22\" xr:uid="{00000000-0004-0000-0300-000070000000}"/>
    <hyperlink ref="Y12" r:id="rId102" display="pw:\\pw.planservi.com.br:PROJETOS\Documents\C0849 - DER\40_Emissao\03_GRD\0-GRDs_Enviadas DER\5ºMEDIÇÃO\MR.DER-0218_22\" xr:uid="{00000000-0004-0000-0300-000071000000}"/>
    <hyperlink ref="Y13" r:id="rId103" display="pw:\\pw.planservi.com.br:PROJETOS\Documents\C0849 - DER\40_Emissao\03_GRD\0-GRDs_Enviadas DER\5ºMEDIÇÃO\MR.DER-0218_22\" xr:uid="{00000000-0004-0000-0300-000072000000}"/>
    <hyperlink ref="M41" r:id="rId104" display="pw:\\pw.planservi.com.br:PROJETOS\Documents\C0849 - DER\40_Emissao\03_GRD\0-GRDs_Enviadas DER\5ºMEDIÇÃO\MR.DER-0221_22\" xr:uid="{00000000-0004-0000-0300-000073000000}"/>
    <hyperlink ref="M42" r:id="rId105" display="pw:\\pw.planservi.com.br:PROJETOS\Documents\C0849 - DER\40_Emissao\03_GRD\0-GRDs_Enviadas DER\5ºMEDIÇÃO\MR.DER-0221_22\" xr:uid="{00000000-0004-0000-0300-000074000000}"/>
    <hyperlink ref="M43" r:id="rId106" display="pw:\\pw.planservi.com.br:PROJETOS\Documents\C0849 - DER\40_Emissao\03_GRD\0-GRDs_Enviadas DER\5ºMEDIÇÃO\MR.DER-0221_22\" xr:uid="{00000000-0004-0000-0300-000075000000}"/>
    <hyperlink ref="M45" r:id="rId107" display="pw:\\pw.planservi.com.br:PROJETOS\Documents\C0849 - DER\40_Emissao\03_GRD\0-GRDs_Enviadas DER\5ºMEDIÇÃO\MR.DER-0221_22\" xr:uid="{00000000-0004-0000-0300-000077000000}"/>
    <hyperlink ref="M46" r:id="rId108" display="pw:\\pw.planservi.com.br:PROJETOS\Documents\C0849 - DER\40_Emissao\03_GRD\0-GRDs_Enviadas DER\5ºMEDIÇÃO\MR.DER-0221_22\" xr:uid="{00000000-0004-0000-0300-000078000000}"/>
    <hyperlink ref="M47" r:id="rId109" display="pw:\\pw.planservi.com.br:PROJETOS\Documents\C0849 - DER\40_Emissao\03_GRD\0-GRDs_Enviadas DER\5ºMEDIÇÃO\MR.DER-0221_22\" xr:uid="{00000000-0004-0000-0300-000079000000}"/>
    <hyperlink ref="M48" r:id="rId110" display="pw:\\pw.planservi.com.br:PROJETOS\Documents\C0849 - DER\40_Emissao\03_GRD\0-GRDs_Enviadas DER\5ºMEDIÇÃO\MR.DER-0221_22\" xr:uid="{00000000-0004-0000-0300-00007A000000}"/>
    <hyperlink ref="M49" r:id="rId111" display="pw:\\pw.planservi.com.br:PROJETOS\Documents\C0849 - DER\40_Emissao\03_GRD\0-GRDs_Enviadas DER\5ºMEDIÇÃO\MR.DER-0221_22\" xr:uid="{00000000-0004-0000-0300-00007B000000}"/>
    <hyperlink ref="M50" r:id="rId112" display="pw:\\pw.planservi.com.br:PROJETOS\Documents\C0849 - DER\40_Emissao\03_GRD\0-GRDs_Enviadas DER\5ºMEDIÇÃO\MR.DER-0221_22\" xr:uid="{00000000-0004-0000-0300-00007C000000}"/>
    <hyperlink ref="M51" r:id="rId113" display="pw:\\pw.planservi.com.br:PROJETOS\Documents\C0849 - DER\40_Emissao\03_GRD\0-GRDs_Enviadas DER\5ºMEDIÇÃO\MR.DER-0221_22\" xr:uid="{00000000-0004-0000-0300-00007D000000}"/>
    <hyperlink ref="M52" r:id="rId114" display="pw:\\pw.planservi.com.br:PROJETOS\Documents\C0849 - DER\40_Emissao\03_GRD\0-GRDs_Enviadas DER\5ºMEDIÇÃO\MR.DER-0221_22\" xr:uid="{00000000-0004-0000-0300-00007E000000}"/>
    <hyperlink ref="M53" r:id="rId115" display="pw:\\pw.planservi.com.br:PROJETOS\Documents\C0849 - DER\40_Emissao\03_GRD\0-GRDs_Enviadas DER\5ºMEDIÇÃO\MR.DER-0221_22\" xr:uid="{00000000-0004-0000-0300-00007F000000}"/>
    <hyperlink ref="AK16" r:id="rId116" display="pw:\\pw.planservi.com.br:PROJETOS\Documents\C0849 - DER\40_Emissao\03_GRD\0-GRDs_Enviadas DER\5ºMEDIÇÃO\MR.DER-0228_22\" xr:uid="{00000000-0004-0000-0300-000080000000}"/>
    <hyperlink ref="AK17" r:id="rId117" display="pw:\\pw.planservi.com.br:PROJETOS\Documents\C0849 - DER\40_Emissao\03_GRD\0-GRDs_Enviadas DER\5ºMEDIÇÃO\MR.DER-0228_22\" xr:uid="{00000000-0004-0000-0300-000081000000}"/>
    <hyperlink ref="AK18" r:id="rId118" display="pw:\\pw.planservi.com.br:PROJETOS\Documents\C0849 - DER\40_Emissao\03_GRD\0-GRDs_Enviadas DER\5ºMEDIÇÃO\MR.DER-0228_22\" xr:uid="{00000000-0004-0000-0300-000082000000}"/>
    <hyperlink ref="AK19" r:id="rId119" display="pw:\\pw.planservi.com.br:PROJETOS\Documents\C0849 - DER\40_Emissao\03_GRD\0-GRDs_Enviadas DER\5ºMEDIÇÃO\MR.DER-0228_22\" xr:uid="{00000000-0004-0000-0300-000083000000}"/>
    <hyperlink ref="AK20" r:id="rId120" display="pw:\\pw.planservi.com.br:PROJETOS\Documents\C0849 - DER\40_Emissao\03_GRD\0-GRDs_Enviadas DER\5ºMEDIÇÃO\MR.DER-0228_22\" xr:uid="{00000000-0004-0000-0300-000084000000}"/>
    <hyperlink ref="AK21" r:id="rId121" display="pw:\\pw.planservi.com.br:PROJETOS\Documents\C0849 - DER\40_Emissao\03_GRD\0-GRDs_Enviadas DER\5ºMEDIÇÃO\MR.DER-0228_22\" xr:uid="{00000000-0004-0000-0300-000085000000}"/>
    <hyperlink ref="S14" r:id="rId122" display="pw:\\pw.planservi.com.br:PROJETOS\Documents\C0849 - DER\40_Emissao\03_GRD\0-GRDs_Enviadas DER\5ºMEDIÇÃO\MR.DER-0218_22\" xr:uid="{00000000-0004-0000-0300-000086000000}"/>
    <hyperlink ref="AH16" r:id="rId123" display="pw:\\pw.planservi.com.br:PROJETOS\Documents\C0849 - DER\30_Producao\4-D2– SPA 045-127 - km 0,00-6,30\05_Geot\05.00_R031\2022 12 08-R-031_Revisão-Programação de Sondagem.doc" xr:uid="{00000000-0004-0000-0300-000087000000}"/>
    <hyperlink ref="AH17:AH21" r:id="rId124" display="pw:\\pw.planservi.com.br:PROJETOS\Documents\C0849 - DER\30_Producao\4-D2– SPA 045-127 - km 0,00-6,30\05_Geot\05.00_R031\2022 12 08-R-031_Revisão-Programação de Sondagem.doc" xr:uid="{00000000-0004-0000-0300-000088000000}"/>
    <hyperlink ref="AN16" r:id="rId125" display="pw:\\pw.planservi.com.br:PROJETOS\Documents\C0849 - DER\30_Producao\4-D2– SPA 045-127 - km 0,00-6,30\05_Geot\05.00_R031\2022 12 21-R-031_RevisãoB1_G14.doc" xr:uid="{00000000-0004-0000-0300-000089000000}"/>
    <hyperlink ref="AN17:AN21" r:id="rId126" display="pw:\\pw.planservi.com.br:PROJETOS\Documents\C0849 - DER\30_Producao\4-D2– SPA 045-127 - km 0,00-6,30\05_Geot\05.00_R031\2022 12 21-R-031_RevisãoB1_G14.doc" xr:uid="{00000000-0004-0000-0300-00008A000000}"/>
    <hyperlink ref="AQ16" r:id="rId127" display="pw:\\pw.planservi.com.br:PROJETOS\Documents\C0849 - DER\40_Emissao\03_GRD\0-GRDs_Enviadas DER\6ºMEDIÇÃO\MR.DER-0283_23\" xr:uid="{00000000-0004-0000-0300-00008B000000}"/>
    <hyperlink ref="AQ17" r:id="rId128" display="pw:\\pw.planservi.com.br:PROJETOS\Documents\C0849 - DER\40_Emissao\03_GRD\0-GRDs_Enviadas DER\6ºMEDIÇÃO\MR.DER-0283_23\" xr:uid="{00000000-0004-0000-0300-00008C000000}"/>
    <hyperlink ref="AQ18" r:id="rId129" display="pw:\\pw.planservi.com.br:PROJETOS\Documents\C0849 - DER\40_Emissao\03_GRD\0-GRDs_Enviadas DER\6ºMEDIÇÃO\MR.DER-0283_23\" xr:uid="{00000000-0004-0000-0300-00008D000000}"/>
    <hyperlink ref="AQ19" r:id="rId130" display="pw:\\pw.planservi.com.br:PROJETOS\Documents\C0849 - DER\40_Emissao\03_GRD\0-GRDs_Enviadas DER\6ºMEDIÇÃO\MR.DER-0283_23\" xr:uid="{00000000-0004-0000-0300-00008E000000}"/>
    <hyperlink ref="AQ20" r:id="rId131" display="pw:\\pw.planservi.com.br:PROJETOS\Documents\C0849 - DER\40_Emissao\03_GRD\0-GRDs_Enviadas DER\6ºMEDIÇÃO\MR.DER-0283_23\" xr:uid="{00000000-0004-0000-0300-00008F000000}"/>
    <hyperlink ref="AQ21" r:id="rId132" display="pw:\\pw.planservi.com.br:PROJETOS\Documents\C0849 - DER\40_Emissao\03_GRD\0-GRDs_Enviadas DER\6ºMEDIÇÃO\MR.DER-0283_23\" xr:uid="{00000000-0004-0000-0300-000090000000}"/>
    <hyperlink ref="Y35" r:id="rId133" display="pw:\\pw.planservi.com.br:PROJETOS\Documents\C0849 - DER\40_Emissao\03_GRD\0-GRDs_Enviadas DER\6ºMEDIÇÃO\MR.DER-0286_23\" xr:uid="{00000000-0004-0000-0300-000091000000}"/>
    <hyperlink ref="Y36" r:id="rId134" display="pw:\\pw.planservi.com.br:PROJETOS\Documents\C0849 - DER\40_Emissao\03_GRD\0-GRDs_Enviadas DER\6ºMEDIÇÃO\MR.DER-0286_23\" xr:uid="{00000000-0004-0000-0300-000092000000}"/>
    <hyperlink ref="Y37" r:id="rId135" display="pw:\\pw.planservi.com.br:PROJETOS\Documents\C0849 - DER\40_Emissao\03_GRD\0-GRDs_Enviadas DER\6ºMEDIÇÃO\MR.DER-0286_23\" xr:uid="{00000000-0004-0000-0300-000093000000}"/>
    <hyperlink ref="Y38" r:id="rId136" display="pw:\\pw.planservi.com.br:PROJETOS\Documents\C0849 - DER\40_Emissao\03_GRD\0-GRDs_Enviadas DER\6ºMEDIÇÃO\MR.DER-0286_23\" xr:uid="{00000000-0004-0000-0300-000094000000}"/>
    <hyperlink ref="Y39" r:id="rId137" display="pw:\\pw.planservi.com.br:PROJETOS\Documents\C0849 - DER\40_Emissao\03_GRD\0-GRDs_Enviadas DER\6ºMEDIÇÃO\MR.DER-0286_23\" xr:uid="{00000000-0004-0000-0300-000095000000}"/>
    <hyperlink ref="M166" r:id="rId138" display="pw:\\pw.planservi.com.br:PROJETOS\Documents\C0849 - DER\40_Emissao\03_GRD\0-GRDs_Enviadas DER\6ºMEDIÇÃO\MR.DER-0289_23\" xr:uid="{00000000-0004-0000-0300-000096000000}"/>
    <hyperlink ref="M167" r:id="rId139" display="pw:\\pw.planservi.com.br:PROJETOS\Documents\C0849 - DER\40_Emissao\03_GRD\0-GRDs_Enviadas DER\6ºMEDIÇÃO\MR.DER-0289_23\" xr:uid="{00000000-0004-0000-0300-000097000000}"/>
    <hyperlink ref="M168" r:id="rId140" display="pw:\\pw.planservi.com.br:PROJETOS\Documents\C0849 - DER\40_Emissao\03_GRD\0-GRDs_Enviadas DER\6ºMEDIÇÃO\MR.DER-0289_23\" xr:uid="{00000000-0004-0000-0300-000098000000}"/>
    <hyperlink ref="M169" r:id="rId141" display="pw:\\pw.planservi.com.br:PROJETOS\Documents\C0849 - DER\40_Emissao\03_GRD\0-GRDs_Enviadas DER\6ºMEDIÇÃO\MR.DER-0289_23\" xr:uid="{00000000-0004-0000-0300-000099000000}"/>
    <hyperlink ref="Y22" r:id="rId142" display="pw:\\pw.planservi.com.br:PROJETOS\Documents\C0849 - DER\40_Emissao\03_GRD\0-GRDs_Enviadas DER\6ºMEDIÇÃO\MR.DER-0290_23\" xr:uid="{00000000-0004-0000-0300-00009A000000}"/>
    <hyperlink ref="Y23" r:id="rId143" display="pw:\\pw.planservi.com.br:PROJETOS\Documents\C0849 - DER\40_Emissao\03_GRD\0-GRDs_Enviadas DER\6ºMEDIÇÃO\MR.DER-0290_23\" xr:uid="{00000000-0004-0000-0300-00009B000000}"/>
    <hyperlink ref="Y24" r:id="rId144" display="pw:\\pw.planservi.com.br:PROJETOS\Documents\C0849 - DER\40_Emissao\03_GRD\0-GRDs_Enviadas DER\6ºMEDIÇÃO\MR.DER-0290_23\" xr:uid="{00000000-0004-0000-0300-00009C000000}"/>
    <hyperlink ref="P166" r:id="rId145" display="pw:\\pw.planservi.com.br:PROJETOS\Documents\C0849 - DER\30_Producao\4-D2– SPA 045-127 - km 0,00-6,30\13_Interf\00_R031\2023.01.24_R-031_SPA 045-127.doc" xr:uid="{00000000-0004-0000-0300-00009D000000}"/>
    <hyperlink ref="P167:P169" r:id="rId146" display="pw:\\pw.planservi.com.br:PROJETOS\Documents\C0849 - DER\30_Producao\4-D2– SPA 045-127 - km 0,00-6,30\13_Interf\00_R031\2023.01.24_R-031_SPA 045-127.doc" xr:uid="{00000000-0004-0000-0300-00009E000000}"/>
    <hyperlink ref="AT16" r:id="rId147" display="pw:\\pw.planservi.com.br:PROJETOS\Documents\C0849 - DER\30_Producao\4-D2– SPA 045-127 - km 0,00-6,30\05_Geot\05.00_R031\2023 01 23-R-031_RevisãoB2_G14.doc" xr:uid="{00000000-0004-0000-0300-00009F000000}"/>
    <hyperlink ref="AT17:AT21" r:id="rId148" display="pw:\\pw.planservi.com.br:PROJETOS\Documents\C0849 - DER\30_Producao\4-D2– SPA 045-127 - km 0,00-6,30\05_Geot\05.00_R031\2023 01 23-R-031_RevisãoB2_G14.doc" xr:uid="{00000000-0004-0000-0300-0000A0000000}"/>
    <hyperlink ref="AB35" r:id="rId149" display="pw:\\pw.planservi.com.br:PROJETOS\Documents\C0849 - DER\30_Producao\4-D2– SPA 045-127 - km 0,00-6,30\02_Geom\02.00_R031\2023 01 24 - Projeto Funcional -Revisão A.xls" xr:uid="{00000000-0004-0000-0300-0000A1000000}"/>
    <hyperlink ref="AB36:AB39" r:id="rId150" display="pw:\\pw.planservi.com.br:PROJETOS\Documents\C0849 - DER\30_Producao\4-D2– SPA 045-127 - km 0,00-6,30\02_Geom\02.00_R031\2023 01 24 - Projeto Funcional -Revisão A.xls" xr:uid="{00000000-0004-0000-0300-0000A2000000}"/>
    <hyperlink ref="AE22" r:id="rId151" display="pw:\\pw.planservi.com.br:PROJETOS\Documents\C0849 - DER\40_Emissao\03_GRD\0-GRDs_Enviadas DER\7ºMEDIÇÃO\MR.DER-0302_23\" xr:uid="{00000000-0004-0000-0300-0000A3000000}"/>
    <hyperlink ref="AE23" r:id="rId152" display="pw:\\pw.planservi.com.br:PROJETOS\Documents\C0849 - DER\40_Emissao\03_GRD\0-GRDs_Enviadas DER\7ºMEDIÇÃO\MR.DER-0302_23\" xr:uid="{00000000-0004-0000-0300-0000A4000000}"/>
    <hyperlink ref="M120" r:id="rId153" display="pw:\\pw.planservi.com.br:PROJETOS\Documents\C0849 - DER\40_Emissao\03_GRD\0-GRDs_Enviadas DER\7ºMEDIÇÃO\MR.DER-0313_23\" xr:uid="{00000000-0004-0000-0300-0000A5000000}"/>
    <hyperlink ref="M25" r:id="rId154" display="pw:\\pw.planservi.com.br:PROJETOS\Documents\C0849 - DER\40_Emissao\03_GRD\0-GRDs_Enviadas DER\7ºMEDIÇÃO\MR.DER-0313_23\" xr:uid="{00000000-0004-0000-0300-0000A6000000}"/>
    <hyperlink ref="AW16" r:id="rId155" display="pw:\\pw.planservi.com.br:PROJETOS\Documents\C0849 - DER\40_Emissao\03_GRD\0-GRDs_Enviadas DER\7ºMEDIÇÃO\MR.DER-0323_23\" xr:uid="{00000000-0004-0000-0300-0000A8000000}"/>
    <hyperlink ref="AW17" r:id="rId156" display="pw:\\pw.planservi.com.br:PROJETOS\Documents\C0849 - DER\40_Emissao\03_GRD\0-GRDs_Enviadas DER\7ºMEDIÇÃO\MR.DER-0323_23\" xr:uid="{00000000-0004-0000-0300-0000A9000000}"/>
    <hyperlink ref="AW18" r:id="rId157" display="pw:\\pw.planservi.com.br:PROJETOS\Documents\C0849 - DER\40_Emissao\03_GRD\0-GRDs_Enviadas DER\7ºMEDIÇÃO\MR.DER-0323_23\" xr:uid="{00000000-0004-0000-0300-0000AA000000}"/>
    <hyperlink ref="AW19" r:id="rId158" display="pw:\\pw.planservi.com.br:PROJETOS\Documents\C0849 - DER\40_Emissao\03_GRD\0-GRDs_Enviadas DER\7ºMEDIÇÃO\MR.DER-0323_23\" xr:uid="{00000000-0004-0000-0300-0000AB000000}"/>
    <hyperlink ref="AW20" r:id="rId159" display="pw:\\pw.planservi.com.br:PROJETOS\Documents\C0849 - DER\40_Emissao\03_GRD\0-GRDs_Enviadas DER\7ºMEDIÇÃO\MR.DER-0323_23\" xr:uid="{00000000-0004-0000-0300-0000AC000000}"/>
    <hyperlink ref="AW21" r:id="rId160" display="pw:\\pw.planservi.com.br:PROJETOS\Documents\C0849 - DER\40_Emissao\03_GRD\0-GRDs_Enviadas DER\7ºMEDIÇÃO\MR.DER-0323_23\" xr:uid="{00000000-0004-0000-0300-0000AD000000}"/>
    <hyperlink ref="M121" r:id="rId161" display="pw:\\pw.planservi.com.br:PROJETOS\Documents\C0849 - DER\40_Emissao\03_GRD\0-GRDs_Enviadas DER\7ºMEDIÇÃO\MR.DER-0327_23\" xr:uid="{00000000-0004-0000-0300-0000AE000000}"/>
    <hyperlink ref="M122:M130" r:id="rId162" display="pw:\\pw.planservi.com.br:PROJETOS\Documents\C0849 - DER\40_Emissao\03_GRD\0-GRDs_Enviadas DER\7ºMEDIÇÃO\MR.DER-0327_23\" xr:uid="{00000000-0004-0000-0300-0000AF000000}"/>
    <hyperlink ref="M136" r:id="rId163" display="pw:\\pw.planservi.com.br:PROJETOS\Documents\C0849 - DER\40_Emissao\03_GRD\0-GRDs_Enviadas DER\7ºMEDIÇÃO\MR.DER-0340_23\" xr:uid="{00000000-0004-0000-0300-0000B0000000}"/>
    <hyperlink ref="M137" r:id="rId164" display="pw:\\pw.planservi.com.br:PROJETOS\Documents\C0849 - DER\40_Emissao\03_GRD\0-GRDs_Enviadas DER\7ºMEDIÇÃO\MR.DER-0340_23\" xr:uid="{00000000-0004-0000-0300-0000B1000000}"/>
    <hyperlink ref="P120" r:id="rId165" display="pw:\\pw.planservi.com.br:PROJETOS\Documents\C0849 - DER\30_Producao\4-D2– SPA 045-127 - km 0,00-6,30\05_Geot\05.00_R031\2023.02.13_R-031_SPA-045-127_G01.doc" xr:uid="{00000000-0004-0000-0300-0000B2000000}"/>
    <hyperlink ref="P25" r:id="rId166" display="pw:\\pw.planservi.com.br:PROJETOS\Documents\C0849 - DER\30_Producao\4-D2– SPA 045-127 - km 0,00-6,30\05_Geot\05.00_R031\2023.02.13_R-031_SPA-045-127_G02.doc" xr:uid="{00000000-0004-0000-0300-0000B3000000}"/>
    <hyperlink ref="P121" r:id="rId167" display="pw:\\pw.planservi.com.br:PROJETOS\Documents\C0849 - DER\30_Producao\4-D2– SPA 045-127 - km 0,00-6,30\05_Geot\05.00_R031\2023.02.15_R-031_SPA-045-127_G12.doc" xr:uid="{00000000-0004-0000-0300-0000B4000000}"/>
    <hyperlink ref="P122:P130" r:id="rId168" display="pw:\\pw.planservi.com.br:PROJETOS\Documents\C0849 - DER\30_Producao\4-D2– SPA 045-127 - km 0,00-6,30\05_Geot\05.00_R031\2023.02.15_R-031_SPA-045-127_G12.doc" xr:uid="{00000000-0004-0000-0300-0000B5000000}"/>
    <hyperlink ref="P136" r:id="rId169" display="pw:\\pw.planservi.com.br:PROJETOS\Documents\C0849 - DER\30_Producao\4-D2– SPA 045-127 - km 0,00-6,30\05_Geot\05.00_R031\2023.02.17_R-031_SPA-045-127_G18.doc" xr:uid="{00000000-0004-0000-0300-0000B6000000}"/>
    <hyperlink ref="P137" r:id="rId170" display="pw:\\pw.planservi.com.br:PROJETOS\Documents\C0849 - DER\30_Producao\4-D2– SPA 045-127 - km 0,00-6,30\05_Geot\05.00_R031\2023.02.17_R-031_SPA-045-127_G18.doc" xr:uid="{00000000-0004-0000-0300-0000B7000000}"/>
    <hyperlink ref="AZ16" r:id="rId171" display="pw:\\pw.planservi.com.br:PROJETOS\Documents\C0849 - DER\30_Producao\4-D2– SPA 045-127 - km 0,00-6,30\05_Geot\05.00_R031\2023 02 15-R-031_RevisãoB3_G14.doc" xr:uid="{00000000-0004-0000-0300-0000B8000000}"/>
    <hyperlink ref="AZ17:AZ21" r:id="rId172" display="pw:\\pw.planservi.com.br:PROJETOS\Documents\C0849 - DER\30_Producao\4-D2– SPA 045-127 - km 0,00-6,30\05_Geot\05.00_R031\2023 02 15-R-031_RevisãoB3_G14.doc" xr:uid="{00000000-0004-0000-0300-0000B9000000}"/>
    <hyperlink ref="AH22" r:id="rId173" display="pw:\\pw.planservi.com.br:PROJETOS\Documents\C0849 - DER\30_Producao\4-D2– SPA 045-127 - km 0,00-6,30\05_Geot\05.00_R031\2023 02 01-R-031_RevisãoB_G13.doc" xr:uid="{00000000-0004-0000-0300-0000BA000000}"/>
    <hyperlink ref="AH23" r:id="rId174" display="pw:\\pw.planservi.com.br:PROJETOS\Documents\C0849 - DER\30_Producao\4-D2– SPA 045-127 - km 0,00-6,30\05_Geot\05.00_R031\2023 02 01-R-031_RevisãoB_G13.doc" xr:uid="{00000000-0004-0000-0300-0000BB000000}"/>
    <hyperlink ref="S25" r:id="rId175" display="pw:\\pw.planservi.com.br:PROJETOS\Documents\C0849 - DER\40_Emissao\03_GRD\0-GRDs_Enviadas DER\8ºMEDIÇÃO\MR.DER-0379\" xr:uid="{00000000-0004-0000-0300-0000BC000000}"/>
    <hyperlink ref="S161" r:id="rId176" display="pw:\\pw.planservi.com.br:PROJETOS\Documents\C0849 - DER\40_Emissao\03_GRD\0-GRDs_Enviadas DER\13ºMEDIÇÃO-26-07-23 A 25-08-23\MR.DER-0419_23\" xr:uid="{00000000-0004-0000-0300-0000BD000000}"/>
    <hyperlink ref="S162" r:id="rId177" display="pw:\\pw.planservi.com.br:PROJETOS\Documents\C0849 - DER\40_Emissao\03_GRD\0-GRDs_Enviadas DER\13ºMEDIÇÃO-26-07-23 A 25-08-23\MR.DER-0419_23\" xr:uid="{00000000-0004-0000-0300-0000BE000000}"/>
    <hyperlink ref="S163" r:id="rId178" display="pw:\\pw.planservi.com.br:PROJETOS\Documents\C0849 - DER\40_Emissao\03_GRD\0-GRDs_Enviadas DER\13ºMEDIÇÃO-26-07-23 A 25-08-23\MR.DER-0419_23\" xr:uid="{00000000-0004-0000-0300-0000BF000000}"/>
    <hyperlink ref="S164" r:id="rId179" display="pw:\\pw.planservi.com.br:PROJETOS\Documents\C0849 - DER\40_Emissao\03_GRD\0-GRDs_Enviadas DER\13ºMEDIÇÃO-26-07-23 A 25-08-23\MR.DER-0419_23\" xr:uid="{00000000-0004-0000-0300-0000C0000000}"/>
    <hyperlink ref="BC16" r:id="rId180" display="pw:\\pw.planservi.com.br:PROJETOS\Documents\C0849 - DER\40_Emissao\03_GRD\0-GRDs_Enviadas DER\13ºMEDIÇÃO-26-07-23 A 25-08-23\MR.DER-0413_23\" xr:uid="{00000000-0004-0000-0300-0000C5000000}"/>
    <hyperlink ref="BC17:BC21" r:id="rId181" display="pw:\\pw.planservi.com.br:PROJETOS\Documents\C0849 - DER\40_Emissao\03_GRD\0-GRDs_Enviadas DER\13ºMEDIÇÃO-26-07-23 A 25-08-23\MR.DER-0413_23\" xr:uid="{00000000-0004-0000-0300-0000C6000000}"/>
    <hyperlink ref="S136" r:id="rId182" display="pw:\\pw.planservi.com.br:PROJETOS\Documents\C0849 - DER\40_Emissao\03_GRD\0-GRDs_Enviadas DER\13ºMEDIÇÃO-26-07-23 A 25-08-23\MR.DER-0433_23\" xr:uid="{00000000-0004-0000-0300-0000C7000000}"/>
    <hyperlink ref="S137" r:id="rId183" display="pw:\\pw.planservi.com.br:PROJETOS\Documents\C0849 - DER\40_Emissao\03_GRD\0-GRDs_Enviadas DER\13ºMEDIÇÃO-26-07-23 A 25-08-23\MR.DER-0433_23\" xr:uid="{00000000-0004-0000-0300-0000C8000000}"/>
    <hyperlink ref="P41" r:id="rId184" display="pw:\\pw.planservi.com.br:PROJETOS\Documents\C0849 - DER\30_Producao\4-D2– SPA 045-127 - km 0,00-6,30\02_Geom\02.00_R031\2022 12 19- Projeto Executivo A1- Planta e Perfil - SP045.xls" xr:uid="{00000000-0004-0000-0300-0000C9000000}"/>
    <hyperlink ref="P42" r:id="rId185" display="pw:\\pw.planservi.com.br:PROJETOS\Documents\C0849 - DER\30_Producao\4-D2– SPA 045-127 - km 0,00-6,30\02_Geom\02.00_R031\2022 12 19- Projeto Executivo A1- Planta e Perfil - SP045.xls" xr:uid="{00000000-0004-0000-0300-0000CA000000}"/>
    <hyperlink ref="P43" r:id="rId186" display="pw:\\pw.planservi.com.br:PROJETOS\Documents\C0849 - DER\30_Producao\4-D2– SPA 045-127 - km 0,00-6,30\02_Geom\02.00_R031\2022 12 19- Projeto Executivo A1- Planta e Perfil - SP045.xls" xr:uid="{00000000-0004-0000-0300-0000CB000000}"/>
    <hyperlink ref="P45:P53" r:id="rId187" display="pw:\\pw.planservi.com.br:PROJETOS\Documents\C0849 - DER\30_Producao\4-D2– SPA 045-127 - km 0,00-6,30\02_Geom\02.00_R031\2022 12 19- Projeto Executivo A1- Planta e Perfil - SP045.xls" xr:uid="{00000000-0004-0000-0300-0000CC000000}"/>
    <hyperlink ref="P73" r:id="rId188" display="pw:\\pw.planservi.com.br:PROJETOS\Documents\C0849 - DER\30_Producao\4-D2– SPA 045-127 - km 0,00-6,30\04_Dren\04.00_R031\2022 08 22 - Emissão Inicial_Planta de Bacias.doc" xr:uid="{00000000-0004-0000-0300-0000CD000000}"/>
    <hyperlink ref="P74" r:id="rId189" display="pw:\\pw.planservi.com.br:PROJETOS\Documents\C0849 - DER\30_Producao\4-D2– SPA 045-127 - km 0,00-6,30\04_Dren\04.00_R031\2022 09 01 - Emissão Inicial_Relatório de Estudos Hidrológicos.doc" xr:uid="{00000000-0004-0000-0300-0000CE000000}"/>
    <hyperlink ref="P35" r:id="rId190" display="pw:\\pw.planservi.com.br:PROJETOS\Documents\C0849 - DER\30_Producao\4-D2– SPA 045-127 - km 0,00-6,30\02_Geom\02.00_R031\2022 10 05 - Projeto Funcional -Mudança de código.xls" xr:uid="{00000000-0004-0000-0300-0000CF000000}"/>
    <hyperlink ref="P36:P39" r:id="rId191" display="pw:\\pw.planservi.com.br:PROJETOS\Documents\C0849 - DER\30_Producao\4-D2– SPA 045-127 - km 0,00-6,30\02_Geom\02.00_R031\2022 10 05 - Projeto Funcional -Mudança de código.xls" xr:uid="{00000000-0004-0000-0300-0000D0000000}"/>
    <hyperlink ref="P31" r:id="rId192" display="pw:\\pw.planservi.com.br:PROJETOS\Documents\C0849 - DER\30_Producao\4-D2– SPA 045-127 - km 0,00-6,30\06_Pavi\06.00_R031\2022 09 23-R-031_Emissão Inicial-Relatório.doc" xr:uid="{00000000-0004-0000-0300-0000D1000000}"/>
    <hyperlink ref="P33" r:id="rId193" display="pw:\\pw.planservi.com.br:PROJETOS\Documents\C0849 - DER\30_Producao\4-D2– SPA 045-127 - km 0,00-6,30\06_Pavi\06.00_R031\2022 09 23-R-031_Emissão Inicial-Relatório.doc" xr:uid="{00000000-0004-0000-0300-0000D2000000}"/>
    <hyperlink ref="V25" r:id="rId194" display="pw:\\pw.planservi.com.br:PROJETOS\Documents\C0849 - DER\30_Producao\4-D2– SPA 045-127 - km 0,00-6,30\05_Geot\05.00_R031\2023.03.22_R-031_SPA-045127_G02.doc" xr:uid="{00000000-0004-0000-0300-0000D3000000}"/>
    <hyperlink ref="V136" r:id="rId195" display="pw:\\pw.planservi.com.br:PROJETOS\Documents\C0849 - DER\30_Producao\4-D2– SPA 045-127 - km 0,00-6,30\05_Geot\05.00_R031\2023.08.07_R-031_SP-045127_G18_A.doc" xr:uid="{00000000-0004-0000-0300-0000D4000000}"/>
    <hyperlink ref="V137" r:id="rId196" display="pw:\\pw.planservi.com.br:PROJETOS\Documents\C0849 - DER\30_Producao\4-D2– SPA 045-127 - km 0,00-6,30\05_Geot\05.00_R031\2023.08.07_R-031_SP-045127_G18_A.doc" xr:uid="{00000000-0004-0000-0300-0000D5000000}"/>
    <hyperlink ref="BF16" r:id="rId197" display="pw:\\pw.planservi.com.br:PROJETOS\Documents\C0849 - DER\30_Producao\4-D2– SPA 045-127 - km 0,00-6,30\05_Geot\05.00_R031\2023 07 19 SPA045-127-R-031_RevisãoB_G14.doc" xr:uid="{00000000-0004-0000-0300-0000D6000000}"/>
    <hyperlink ref="BF17:BF21" r:id="rId198" display="pw:\\pw.planservi.com.br:PROJETOS\Documents\C0849 - DER\30_Producao\4-D2– SPA 045-127 - km 0,00-6,30\05_Geot\05.00_R031\2023 07 19 SPA045-127-R-031_RevisãoB_G14.doc" xr:uid="{00000000-0004-0000-0300-0000D7000000}"/>
    <hyperlink ref="Y161" r:id="rId199" display="pw:\\pw.planservi.com.br:PROJETOS\Documents\C0849 - DER\40_Emissao\03_GRD\0-GRDs_Enviadas DER\14ºMEDIÇÃO-26-08-2023 A 25-09-2023\MR.DER-0449_23\" xr:uid="{00000000-0004-0000-0300-0000D8000000}"/>
    <hyperlink ref="Y162" r:id="rId200" display="pw:\\pw.planservi.com.br:PROJETOS\Documents\C0849 - DER\40_Emissao\03_GRD\0-GRDs_Enviadas DER\14ºMEDIÇÃO-26-08-2023 A 25-09-2023\MR.DER-0449_23\" xr:uid="{00000000-0004-0000-0300-0000D9000000}"/>
    <hyperlink ref="Y163" r:id="rId201" display="pw:\\pw.planservi.com.br:PROJETOS\Documents\C0849 - DER\40_Emissao\03_GRD\0-GRDs_Enviadas DER\14ºMEDIÇÃO-26-08-2023 A 25-09-2023\MR.DER-0449_23\" xr:uid="{00000000-0004-0000-0300-0000DA000000}"/>
    <hyperlink ref="Y164" r:id="rId202" display="pw:\\pw.planservi.com.br:PROJETOS\Documents\C0849 - DER\40_Emissao\03_GRD\0-GRDs_Enviadas DER\14ºMEDIÇÃO-26-08-2023 A 25-09-2023\MR.DER-0449_23\" xr:uid="{00000000-0004-0000-0300-0000DB000000}"/>
    <hyperlink ref="AE4" r:id="rId203" display="pw:\\pw.planservi.com.br:PROJETOS\Documents\C0849 - DER\40_Emissao\03_GRD\0-GRDs_Enviadas DER\15ºMEDIÇÃO-26-09-23 A 25-10-23\MR.DER-0466_23\" xr:uid="{00000000-0004-0000-0300-0000DC000000}"/>
    <hyperlink ref="AE5" r:id="rId204" display="pw:\\pw.planservi.com.br:PROJETOS\Documents\C0849 - DER\40_Emissao\03_GRD\0-GRDs_Enviadas DER\15ºMEDIÇÃO-26-09-23 A 25-10-23\MR.DER-0466_23\" xr:uid="{00000000-0004-0000-0300-0000DD000000}"/>
    <hyperlink ref="AE6" r:id="rId205" display="pw:\\pw.planservi.com.br:PROJETOS\Documents\C0849 - DER\40_Emissao\03_GRD\0-GRDs_Enviadas DER\15ºMEDIÇÃO-26-09-23 A 25-10-23\MR.DER-0466_23\" xr:uid="{00000000-0004-0000-0300-0000DE000000}"/>
    <hyperlink ref="AE7" r:id="rId206" display="pw:\\pw.planservi.com.br:PROJETOS\Documents\C0849 - DER\40_Emissao\03_GRD\0-GRDs_Enviadas DER\15ºMEDIÇÃO-26-09-23 A 25-10-23\MR.DER-0466_23\" xr:uid="{00000000-0004-0000-0300-0000DF000000}"/>
    <hyperlink ref="AE8" r:id="rId207" display="pw:\\pw.planservi.com.br:PROJETOS\Documents\C0849 - DER\40_Emissao\03_GRD\0-GRDs_Enviadas DER\15ºMEDIÇÃO-26-09-23 A 25-10-23\MR.DER-0466_23\" xr:uid="{00000000-0004-0000-0300-0000E0000000}"/>
    <hyperlink ref="AE9" r:id="rId208" display="pw:\\pw.planservi.com.br:PROJETOS\Documents\C0849 - DER\40_Emissao\03_GRD\0-GRDs_Enviadas DER\15ºMEDIÇÃO-26-09-23 A 25-10-23\MR.DER-0466_23\" xr:uid="{00000000-0004-0000-0300-0000E1000000}"/>
    <hyperlink ref="AE10" r:id="rId209" display="pw:\\pw.planservi.com.br:PROJETOS\Documents\C0849 - DER\40_Emissao\03_GRD\0-GRDs_Enviadas DER\15ºMEDIÇÃO-26-09-23 A 25-10-23\MR.DER-0466_23\" xr:uid="{00000000-0004-0000-0300-0000E2000000}"/>
    <hyperlink ref="AE11" r:id="rId210" display="pw:\\pw.planservi.com.br:PROJETOS\Documents\C0849 - DER\40_Emissao\03_GRD\0-GRDs_Enviadas DER\15ºMEDIÇÃO-26-09-23 A 25-10-23\MR.DER-0466_23\" xr:uid="{00000000-0004-0000-0300-0000E3000000}"/>
    <hyperlink ref="AE12" r:id="rId211" display="pw:\\pw.planservi.com.br:PROJETOS\Documents\C0849 - DER\40_Emissao\03_GRD\0-GRDs_Enviadas DER\15ºMEDIÇÃO-26-09-23 A 25-10-23\MR.DER-0466_23\" xr:uid="{00000000-0004-0000-0300-0000E4000000}"/>
    <hyperlink ref="AE13" r:id="rId212" display="pw:\\pw.planservi.com.br:PROJETOS\Documents\C0849 - DER\40_Emissao\03_GRD\0-GRDs_Enviadas DER\15ºMEDIÇÃO-26-09-23 A 25-10-23\MR.DER-0466_23\" xr:uid="{00000000-0004-0000-0300-0000E5000000}"/>
    <hyperlink ref="Y14" r:id="rId213" display="pw:\\pw.planservi.com.br:PROJETOS\Documents\C0849 - DER\40_Emissao\03_GRD\0-GRDs_Enviadas DER\15ºMEDIÇÃO-26-09-23 A 25-10-23\MR.DER-0466_23\" xr:uid="{00000000-0004-0000-0300-0000E6000000}"/>
    <hyperlink ref="BI16" r:id="rId214" display="pw:\\pw.planservi.com.br:PROJETOS\Documents\C0849 - DER\40_Emissao\03_GRD\0-GRDs_Enviadas DER\15ºMEDIÇÃO-26-09-23 A 25-10-23\MR.DER-0466_23\" xr:uid="{00000000-0004-0000-0300-0000E7000000}"/>
    <hyperlink ref="BI17" r:id="rId215" display="pw:\\pw.planservi.com.br:PROJETOS\Documents\C0849 - DER\40_Emissao\03_GRD\0-GRDs_Enviadas DER\15ºMEDIÇÃO-26-09-23 A 25-10-23\MR.DER-0466_23\" xr:uid="{00000000-0004-0000-0300-0000E8000000}"/>
    <hyperlink ref="BI18" r:id="rId216" display="pw:\\pw.planservi.com.br:PROJETOS\Documents\C0849 - DER\40_Emissao\03_GRD\0-GRDs_Enviadas DER\15ºMEDIÇÃO-26-09-23 A 25-10-23\MR.DER-0466_23\" xr:uid="{00000000-0004-0000-0300-0000E9000000}"/>
    <hyperlink ref="BI19" r:id="rId217" display="pw:\\pw.planservi.com.br:PROJETOS\Documents\C0849 - DER\40_Emissao\03_GRD\0-GRDs_Enviadas DER\15ºMEDIÇÃO-26-09-23 A 25-10-23\MR.DER-0466_23\" xr:uid="{00000000-0004-0000-0300-0000EA000000}"/>
    <hyperlink ref="BI20" r:id="rId218" display="pw:\\pw.planservi.com.br:PROJETOS\Documents\C0849 - DER\40_Emissao\03_GRD\0-GRDs_Enviadas DER\15ºMEDIÇÃO-26-09-23 A 25-10-23\MR.DER-0466_23\" xr:uid="{00000000-0004-0000-0300-0000EB000000}"/>
    <hyperlink ref="BI21" r:id="rId219" display="pw:\\pw.planservi.com.br:PROJETOS\Documents\C0849 - DER\40_Emissao\03_GRD\0-GRDs_Enviadas DER\15ºMEDIÇÃO-26-09-23 A 25-10-23\MR.DER-0466_23\" xr:uid="{00000000-0004-0000-0300-0000EC000000}"/>
    <hyperlink ref="AK22" r:id="rId220" display="pw:\\pw.planservi.com.br:PROJETOS\Documents\C0849 - DER\40_Emissao\03_GRD\0-GRDs_Enviadas DER\15ºMEDIÇÃO-26-09-23 A 25-10-23\MR.DER-0466_23\" xr:uid="{00000000-0004-0000-0300-0000ED000000}"/>
    <hyperlink ref="AK23" r:id="rId221" display="pw:\\pw.planservi.com.br:PROJETOS\Documents\C0849 - DER\40_Emissao\03_GRD\0-GRDs_Enviadas DER\15ºMEDIÇÃO-26-09-23 A 25-10-23\MR.DER-0466_23\" xr:uid="{00000000-0004-0000-0300-0000EE000000}"/>
    <hyperlink ref="AE24" r:id="rId222" display="pw:\\pw.planservi.com.br:PROJETOS\Documents\C0849 - DER\40_Emissao\03_GRD\0-GRDs_Enviadas DER\15ºMEDIÇÃO-26-09-23 A 25-10-23\MR.DER-0466_23\" xr:uid="{00000000-0004-0000-0300-0000EF000000}"/>
    <hyperlink ref="Y25" r:id="rId223" display="pw:\\pw.planservi.com.br:PROJETOS\Documents\C0849 - DER\40_Emissao\03_GRD\0-GRDs_Enviadas DER\15ºMEDIÇÃO-26-09-23 A 25-10-23\MR.DER-0466_23\" xr:uid="{00000000-0004-0000-0300-0000F0000000}"/>
    <hyperlink ref="AE187" r:id="rId224" display="pw:\\pw.planservi.com.br:PROJETOS\Documents\C0849 - DER\40_Emissao\03_GRD\0-GRDs_Enviadas DER\17ºMEDIÇÃO-26-10-23 A 25-12-23\MR.DER-0484_23-Entrega Final\" xr:uid="{00000000-0004-0000-0300-0000F1000000}"/>
    <hyperlink ref="Y186" r:id="rId225" display="pw:\\pw.planservi.com.br:PROJETOS\Documents\C0849 - DER\40_Emissao\03_GRD\0-GRDs_Enviadas DER\17ºMEDIÇÃO-26-10-23 A 25-12-23\MR.DER-0484_23-Entrega Final\" xr:uid="{00000000-0004-0000-0300-0000F2000000}"/>
    <hyperlink ref="Y31" r:id="rId226" display="pw:\\pw.planservi.com.br:PROJETOS\Documents\C0849 - DER\40_Emissao\03_GRD\0-GRDs_Enviadas DER\17ºMEDIÇÃO-26-10-23 A 25-12-23\MR.DER-0484_23-Entrega Final\" xr:uid="{00000000-0004-0000-0300-0000F3000000}"/>
    <hyperlink ref="Y33" r:id="rId227" display="pw:\\pw.planservi.com.br:PROJETOS\Documents\C0849 - DER\40_Emissao\03_GRD\0-GRDs_Enviadas DER\17ºMEDIÇÃO-26-10-23 A 25-12-23\MR.DER-0484_23-Entrega Final\" xr:uid="{00000000-0004-0000-0300-0000F4000000}"/>
    <hyperlink ref="AE161" r:id="rId228" display="pw:\\pw.planservi.com.br:PROJETOS\Documents\C0849 - DER\40_Emissao\03_GRD\0-GRDs_Enviadas DER\18ºMEDIÇÃO-26-12-23 A 25-01-24\MR.DER-0505_24\" xr:uid="{00000000-0004-0000-0300-0000F5000000}"/>
    <hyperlink ref="AE162" r:id="rId229" display="pw:\\pw.planservi.com.br:PROJETOS\Documents\C0849 - DER\40_Emissao\03_GRD\0-GRDs_Enviadas DER\18ºMEDIÇÃO-26-12-23 A 25-01-24\MR.DER-0505_24\" xr:uid="{00000000-0004-0000-0300-0000F6000000}"/>
    <hyperlink ref="AE163" r:id="rId230" display="pw:\\pw.planservi.com.br:PROJETOS\Documents\C0849 - DER\40_Emissao\03_GRD\0-GRDs_Enviadas DER\18ºMEDIÇÃO-26-12-23 A 25-01-24\MR.DER-0505_24\" xr:uid="{00000000-0004-0000-0300-0000F7000000}"/>
    <hyperlink ref="AE164" r:id="rId231" display="pw:\\pw.planservi.com.br:PROJETOS\Documents\C0849 - DER\40_Emissao\03_GRD\0-GRDs_Enviadas DER\18ºMEDIÇÃO-26-12-23 A 25-01-24\MR.DER-0505_24\" xr:uid="{00000000-0004-0000-0300-0000F8000000}"/>
    <hyperlink ref="AK164" r:id="rId232" display="pw:\\SRVPW3.pls.planservi.com.br:Projetos\Documents\C0849 - DER\40_Emissao\03_GRD\0-GRDs_Enviadas DER\20ºMEDIÇÃO-26-02-2024 A 25-03-24\MR.DER-0557_24\" xr:uid="{00000000-0004-0000-0300-0000F9000000}"/>
    <hyperlink ref="AK162" r:id="rId233" display="pw:\\SRVPW3.pls.planservi.com.br:Projetos\Documents\C0849 - DER\40_Emissao\03_GRD\0-GRDs_Enviadas DER\20ºMEDIÇÃO-26-02-2024 A 25-03-24\MR.DER-0557_24\" xr:uid="{00000000-0004-0000-0300-0000FA000000}"/>
    <hyperlink ref="AQ162" r:id="rId234" display="pw:\\SRVPW3.pls.planservi.com.br:Projetos\Documents\C0849 - DER\40_Emissao\03_GRD\0-GRDs_Enviadas DER\20ºMEDIÇÃO-26-02-2024 A 25-03-24\MR.DER-0574_24\" xr:uid="{00000000-0004-0000-0300-0000FB000000}"/>
    <hyperlink ref="AQ164" r:id="rId235" display="pw:\\SRVPW3.pls.planservi.com.br:Projetos\Documents\C0849 - DER\40_Emissao\03_GRD\0-GRDs_Enviadas DER\20ºMEDIÇÃO-26-02-2024 A 25-03-24\MR.DER-0574_24\" xr:uid="{00000000-0004-0000-0300-0000FC000000}"/>
    <hyperlink ref="AB22" r:id="rId236" display="pw:\\SRVPW3.pls.planservi.com.br:Projetos\Documents\C0849 - DER\30_Producao\4-D2– SPA 045-127 - km 0,00-6,30\05_Geot\05.00_R031\2023 01 24-R-031_RevisãoB1_e_A_G13.doc" xr:uid="{5DE448C6-47C5-4C8B-811A-CD2BD693D8E1}"/>
    <hyperlink ref="AB23" r:id="rId237" display="pw:\\SRVPW3.pls.planservi.com.br:Projetos\Documents\C0849 - DER\30_Producao\4-D2– SPA 045-127 - km 0,00-6,30\05_Geot\05.00_R031\2023 01 24-R-031_RevisãoB1_e_A_G13.doc" xr:uid="{0C662F36-8D02-4389-9E3D-218BD6390E88}"/>
    <hyperlink ref="AB24" r:id="rId238" display="pw:\\SRVPW3.pls.planservi.com.br:Projetos\Documents\C0849 - DER\30_Producao\4-D2– SPA 045-127 - km 0,00-6,30\05_Geot\05.00_R031\2023 01 24-R-031_RevisãoB1_e_A_G13.doc" xr:uid="{F06B8E1F-6C09-4746-9439-A959122B7A5E}"/>
    <hyperlink ref="S41" r:id="rId239" display="pw:\\SRVPW3.pls.planservi.com.br:Projetos\Documents\C0849 - DER\40_Emissao\03_GRD\0-GRDs_Enviadas DER\32ºMEDIÇÃO-26-02-2025 A 25-03-25\MR.DER-0943_25\" xr:uid="{C3E0DC7B-F476-4F5D-9C33-05FC2F038AB6}"/>
    <hyperlink ref="S42" r:id="rId240" display="pw:\\SRVPW3.pls.planservi.com.br:Projetos\Documents\C0849 - DER\40_Emissao\03_GRD\0-GRDs_Enviadas DER\32ºMEDIÇÃO-26-02-2025 A 25-03-25\MR.DER-0943_25\" xr:uid="{6F3B2F2A-C04C-4136-BEDB-73B4D6BA3053}"/>
    <hyperlink ref="S43" r:id="rId241" display="pw:\\SRVPW3.pls.planservi.com.br:Projetos\Documents\C0849 - DER\40_Emissao\03_GRD\0-GRDs_Enviadas DER\32ºMEDIÇÃO-26-02-2025 A 25-03-25\MR.DER-0943_25\" xr:uid="{F2A1DD03-F232-4DD7-9323-1115D8AAF44C}"/>
    <hyperlink ref="M44" r:id="rId242" display="pw:\\SRVPW3.pls.planservi.com.br:Projetos\Documents\C0849 - DER\40_Emissao\03_GRD\0-GRDs_Enviadas DER\32ºMEDIÇÃO-26-02-2025 A 25-03-25\MR.DER-0943_25\" xr:uid="{D235AB2D-8752-4CCF-B1EB-94084808E05B}"/>
    <hyperlink ref="S45" r:id="rId243" display="pw:\\SRVPW3.pls.planservi.com.br:Projetos\Documents\C0849 - DER\40_Emissao\03_GRD\0-GRDs_Enviadas DER\32ºMEDIÇÃO-26-02-2025 A 25-03-25\MR.DER-0943_25\" xr:uid="{5901E4FE-B893-49E4-8617-6CBC48CBB785}"/>
    <hyperlink ref="S46" r:id="rId244" display="pw:\\SRVPW3.pls.planservi.com.br:Projetos\Documents\C0849 - DER\40_Emissao\03_GRD\0-GRDs_Enviadas DER\32ºMEDIÇÃO-26-02-2025 A 25-03-25\MR.DER-0943_25\" xr:uid="{60BB14EF-7FE1-4401-A858-59553B40DCCF}"/>
    <hyperlink ref="S47" r:id="rId245" display="pw:\\SRVPW3.pls.planservi.com.br:Projetos\Documents\C0849 - DER\40_Emissao\03_GRD\0-GRDs_Enviadas DER\32ºMEDIÇÃO-26-02-2025 A 25-03-25\MR.DER-0943_25\" xr:uid="{7CAC18C7-A739-4451-B91A-8D70EB7D2191}"/>
    <hyperlink ref="S48" r:id="rId246" display="pw:\\SRVPW3.pls.planservi.com.br:Projetos\Documents\C0849 - DER\40_Emissao\03_GRD\0-GRDs_Enviadas DER\32ºMEDIÇÃO-26-02-2025 A 25-03-25\MR.DER-0943_25\" xr:uid="{791D120D-ADC1-4954-9A65-E2D8CD6A75B5}"/>
    <hyperlink ref="S49" r:id="rId247" display="pw:\\SRVPW3.pls.planservi.com.br:Projetos\Documents\C0849 - DER\40_Emissao\03_GRD\0-GRDs_Enviadas DER\32ºMEDIÇÃO-26-02-2025 A 25-03-25\MR.DER-0943_25\" xr:uid="{77166549-7200-4304-B875-292760CFA55B}"/>
    <hyperlink ref="S50" r:id="rId248" display="pw:\\SRVPW3.pls.planservi.com.br:Projetos\Documents\C0849 - DER\40_Emissao\03_GRD\0-GRDs_Enviadas DER\32ºMEDIÇÃO-26-02-2025 A 25-03-25\MR.DER-0943_25\" xr:uid="{0C9381B6-E9C7-466C-AD5E-6F3E5736A2DF}"/>
    <hyperlink ref="S51" r:id="rId249" display="pw:\\SRVPW3.pls.planservi.com.br:Projetos\Documents\C0849 - DER\40_Emissao\03_GRD\0-GRDs_Enviadas DER\32ºMEDIÇÃO-26-02-2025 A 25-03-25\MR.DER-0943_25\" xr:uid="{B91950D8-5FF1-4E9E-8568-24B501BCD28F}"/>
    <hyperlink ref="S52" r:id="rId250" display="pw:\\SRVPW3.pls.planservi.com.br:Projetos\Documents\C0849 - DER\40_Emissao\03_GRD\0-GRDs_Enviadas DER\32ºMEDIÇÃO-26-02-2025 A 25-03-25\MR.DER-0943_25\" xr:uid="{AA66FA8C-C061-451A-8074-990F59588411}"/>
    <hyperlink ref="S53" r:id="rId251" display="pw:\\SRVPW3.pls.planservi.com.br:Projetos\Documents\C0849 - DER\40_Emissao\03_GRD\0-GRDs_Enviadas DER\32ºMEDIÇÃO-26-02-2025 A 25-03-25\MR.DER-0943_25\" xr:uid="{DAEABDA4-A0AB-43B1-AB5B-49FAED42C5B6}"/>
    <hyperlink ref="AK187" r:id="rId252" display="pw:\\SRVPW3.pls.planservi.com.br:Projetos\Documents\C0849 - DER\40_Emissao\03_GRD\0-GRDs_Enviadas DER\43ºMEDIÇÃO-26-01-2026 A 25-02-26\MR_DER-1565_26\" xr:uid="{80070A7B-C978-43E4-AA9E-BA56C19725C3}"/>
    <hyperlink ref="AQ187" r:id="rId253" display="pw:\\SRVPW3.pls.planservi.com.br:Projetos\Documents\C0849 - DER\40_Emissao\03_GRD\0-GRDs_Enviadas DER\43ºMEDIÇÃO-26-01-2026 A 25-02-26\MR_DER-1572_26\" xr:uid="{473D01E7-5B2A-4148-BBC0-5BB463C410A3}"/>
    <hyperlink ref="M54" r:id="rId254" display="pw:\\SRVPW3.pls.planservi.com.br:Projetos\Documents\C0849 - DER\40_Emissao\03_GRD\0-GRDs_Enviadas DER\43ºMEDIÇÃO-26-01-2026 A 25-02-26\MR_DER-1592_26\" xr:uid="{C80A5628-A780-4D9E-9002-196AE8AC3BA6}"/>
    <hyperlink ref="M63" r:id="rId255" display="pw:\\SRVPW3.pls.planservi.com.br:Projetos\Documents\C0849 - DER\40_Emissao\03_GRD\0-GRDs_Enviadas DER\43ºMEDIÇÃO-26-01-2026 A 25-02-26\MR_DER-1597_26\" xr:uid="{FB1FB4B9-5BA6-4F65-B5FF-6EF6BB82A854}"/>
    <hyperlink ref="Y136" r:id="rId256" display="pw:\\SRVPW3.pls.planservi.com.br:Projetos\Documents\C0849 - DER\40_Emissao\03_GRD\0-GRDs_Enviadas DER\44ºMEDIÇÃO-26-02-2026 A 25-03-26\MR_DER-1621_26\" xr:uid="{9776F68F-AAC7-4C9B-96B4-873FB2481D34}"/>
    <hyperlink ref="Y137" r:id="rId257" display="pw:\\SRVPW3.pls.planservi.com.br:Projetos\Documents\C0849 - DER\40_Emissao\03_GRD\0-GRDs_Enviadas DER\44ºMEDIÇÃO-26-02-2026 A 25-03-26\MR_DER-1621_26\" xr:uid="{BD3C8F59-FDA6-4577-8531-B1223B40B268}"/>
    <hyperlink ref="AK161" r:id="rId258" display="pw:\\SRVPW3.pls.planservi.com.br:Projetos\Documents\C0849 - DER\40_Emissao\03_GRD\0-GRDs_Enviadas DER\44ºMEDIÇÃO-26-02-2026 A 25-03-26\MR_DER-1622_26\" xr:uid="{F7442BF1-20E7-4081-ABD6-9C116938D30F}"/>
    <hyperlink ref="AK163" r:id="rId259" display="pw:\\SRVPW3.pls.planservi.com.br:Projetos\Documents\C0849 - DER\40_Emissao\03_GRD\0-GRDs_Enviadas DER\44ºMEDIÇÃO-26-02-2026 A 25-03-26\MR_DER-1622_26\" xr:uid="{A574F369-F422-43B0-AD5B-CDF1A98A010E}"/>
    <hyperlink ref="AW162" r:id="rId260" display="pw:\\SRVPW3.pls.planservi.com.br:Projetos\Documents\C0849 - DER\40_Emissao\03_GRD\0-GRDs_Enviadas DER\44ºMEDIÇÃO-26-02-2026 A 25-03-26\MR_DER-1622_26\" xr:uid="{81DAFE9C-B082-4A1D-B064-B2DE27A654E1}"/>
    <hyperlink ref="AQ163" r:id="rId261" display="pw:\\SRVPW3.pls.planservi.com.br:Projetos\Documents\C0849 - DER\40_Emissao\03_GRD\0-GRDs_Enviadas DER\44ºMEDIÇÃO-26-02-2026 A 25-03-26\MR_DER-1622_26\" xr:uid="{1A9785E3-9409-4A67-8990-6F713AA40E88}"/>
    <hyperlink ref="AW164" r:id="rId262" display="pw:\\SRVPW3.pls.planservi.com.br:Projetos\Documents\C0849 - DER\40_Emissao\03_GRD\0-GRDs_Enviadas DER\44ºMEDIÇÃO-26-02-2026 A 25-03-26\MR_DER-1622_26\" xr:uid="{30A0B2DD-AC64-427C-A8CB-0390EDBC9558}"/>
    <hyperlink ref="M66" r:id="rId263" display="pw:\\SRVPW3.pls.planservi.com.br:Projetos\Documents\C0849 - DER\40_Emissao\03_GRD\0-GRDs_Enviadas DER\44ºMEDIÇÃO-26-02-2026 A 25-03-26\MR_DER-1639_26\" xr:uid="{6E6302A5-0D12-410C-B74F-299FC31281F1}"/>
    <hyperlink ref="M67:M69" r:id="rId264" display="pw:\\SRVPW3.pls.planservi.com.br:Projetos\Documents\C0849 - DER\40_Emissao\03_GRD\0-GRDs_Enviadas DER\44ºMEDIÇÃO-26-02-2026 A 25-03-26\MR_DER-1639_26\" xr:uid="{187DF0DF-55DE-4DCE-8DB3-D743D2AAD3E2}"/>
    <hyperlink ref="M64" r:id="rId265" display="pw:\\SRVPW3.pls.planservi.com.br:Projetos\Documents\C0849 - DER\40_Emissao\03_GRD\0-GRDs_Enviadas DER\44ºMEDIÇÃO-26-02-2026 A 25-03-26\MR_DER-1639_26\" xr:uid="{61C1FB59-F22C-4E99-A3B8-588574CEB2AC}"/>
    <hyperlink ref="M65" r:id="rId266" display="pw:\\SRVPW3.pls.planservi.com.br:Projetos\Documents\C0849 - DER\40_Emissao\03_GRD\0-GRDs_Enviadas DER\44ºMEDIÇÃO-26-02-2026 A 25-03-26\MR_DER-1639_26\" xr:uid="{422CCBF5-62BD-4C9F-A4D1-9FBD6C4FB0F3}"/>
    <hyperlink ref="M70" r:id="rId267" display="pw:\\SRVPW3.pls.planservi.com.br:Projetos\Documents\C0849 - DER\40_Emissao\03_GRD\0-GRDs_Enviadas DER\44ºMEDIÇÃO-26-02-2026 A 25-03-26\MR_DER-1639_26\" xr:uid="{3F3962F1-C257-479F-8522-AA2DC0B771F4}"/>
    <hyperlink ref="M71" r:id="rId268" display="pw:\\SRVPW3.pls.planservi.com.br:Projetos\Documents\C0849 - DER\40_Emissao\03_GRD\0-GRDs_Enviadas DER\44ºMEDIÇÃO-26-02-2026 A 25-03-26\MR_DER-1639_26\" xr:uid="{163AEF43-A216-4EA1-BF73-BEB7FB07673A}"/>
    <hyperlink ref="AW187" r:id="rId269" display="pw:\\SRVPW3.pls.planservi.com.br:Projetos\Documents\C0849 - DER\40_Emissao\03_GRD\0-GRDs_Enviadas DER\44ºMEDIÇÃO-26-02-2026 A 25-03-26\MR_DER-1662_26\" xr:uid="{CEBFC98D-379A-4ECE-83C7-A3D0381F8EE8}"/>
    <hyperlink ref="M59" r:id="rId270" display="pw:\\SRVPW3.pls.planservi.com.br:Projetos\Documents\C0849 - DER\40_Emissao\03_GRD\0-GRDs_Enviadas DER\45ºMEDIÇÃO-26-03-2026 A 25-04-26\MR_DER-1679_26\" xr:uid="{C1358EAC-6287-4BF9-BB7C-642B74567817}"/>
    <hyperlink ref="S73" r:id="rId271" display="pw:\\SRVPW3.pls.planservi.com.br:Projetos\Documents\C0849 - DER\40_Emissao\03_GRD\0-GRDs_Enviadas DER\45ºMEDIÇÃO-26-03-2026 A 25-04-26\MR_DER-1701_26\" xr:uid="{DAC49091-3965-4D3B-9813-EED6B17E5422}"/>
    <hyperlink ref="S74" r:id="rId272" display="pw:\\SRVPW3.pls.planservi.com.br:Projetos\Documents\C0849 - DER\40_Emissao\03_GRD\0-GRDs_Enviadas DER\45ºMEDIÇÃO-26-03-2026 A 25-04-26\MR_DER-1701_26\" xr:uid="{012B3909-F62B-401A-8691-DDE19EA6A988}"/>
    <hyperlink ref="S89" r:id="rId273" display="pw:\\SRVPW3.pls.planservi.com.br:Projetos\Documents\C0849 - DER\40_Emissao\03_GRD\0-GRDs_Enviadas DER\46ºMEDIÇÃO-26-04-2026 A 25-05-26\MR_DER-1706_26\" xr:uid="{D9EBB9D9-6AE8-450F-8C63-D0E7293DDB8D}"/>
    <hyperlink ref="S90:S99" r:id="rId274" display="pw:\\SRVPW3.pls.planservi.com.br:Projetos\Documents\C0849 - DER\40_Emissao\03_GRD\0-GRDs_Enviadas DER\46ºMEDIÇÃO-26-04-2026 A 25-05-26\MR_DER-1706_26\" xr:uid="{B3A52CEC-7C8A-498E-A61A-4C3F6B037F59}"/>
    <hyperlink ref="S100" r:id="rId275" display="pw:\\SRVPW3.pls.planservi.com.br:Projetos\Documents\C0849 - DER\40_Emissao\03_GRD\0-GRDs_Enviadas DER\46ºMEDIÇÃO-26-04-2026 A 25-05-26\MR_DER-1706_26\" xr:uid="{B1C5D369-6490-41BC-81A1-8C630D19B120}"/>
    <hyperlink ref="S101" r:id="rId276" display="pw:\\SRVPW3.pls.planservi.com.br:Projetos\Documents\C0849 - DER\40_Emissao\03_GRD\0-GRDs_Enviadas DER\46ºMEDIÇÃO-26-04-2026 A 25-05-26\MR_DER-1706_26\" xr:uid="{8B0FF86D-118A-4F05-9CD9-F847A98A8780}"/>
    <hyperlink ref="S104" r:id="rId277" display="pw:\\SRVPW3.pls.planservi.com.br:Projetos\Documents\C0849 - DER\40_Emissao\03_GRD\0-GRDs_Enviadas DER\46ºMEDIÇÃO-26-04-2026 A 25-05-26\MR_DER-1717_26\" xr:uid="{3C8D9728-D820-42D3-9DFC-9EE045C0A771}"/>
    <hyperlink ref="S105" r:id="rId278" display="pw:\\SRVPW3.pls.planservi.com.br:Projetos\Documents\C0849 - DER\40_Emissao\03_GRD\0-GRDs_Enviadas DER\46ºMEDIÇÃO-26-04-2026 A 25-05-26\MR_DER-1717_26\" xr:uid="{C6230FBD-B249-4BD7-9FAD-BCEA4B30F7AC}"/>
    <hyperlink ref="S106" r:id="rId279" display="pw:\\SRVPW3.pls.planservi.com.br:Projetos\Documents\C0849 - DER\40_Emissao\03_GRD\0-GRDs_Enviadas DER\46ºMEDIÇÃO-26-04-2026 A 25-05-26\MR_DER-1717_26\" xr:uid="{5C49DFC8-8BDA-4545-B321-39D4B567EFDA}"/>
    <hyperlink ref="S107" r:id="rId280" display="pw:\\SRVPW3.pls.planservi.com.br:Projetos\Documents\C0849 - DER\40_Emissao\03_GRD\0-GRDs_Enviadas DER\46ºMEDIÇÃO-26-04-2026 A 25-05-26\MR_DER-1717_26\" xr:uid="{C40F69ED-41A1-4085-9F0A-9A09F1B13C94}"/>
    <hyperlink ref="S108" r:id="rId281" display="pw:\\SRVPW3.pls.planservi.com.br:Projetos\Documents\C0849 - DER\40_Emissao\03_GRD\0-GRDs_Enviadas DER\46ºMEDIÇÃO-26-04-2026 A 25-05-26\MR_DER-1717_26\" xr:uid="{7A4FCECB-01CD-4E9A-85D8-29ADCF97E037}"/>
    <hyperlink ref="S109" r:id="rId282" display="pw:\\SRVPW3.pls.planservi.com.br:Projetos\Documents\C0849 - DER\40_Emissao\03_GRD\0-GRDs_Enviadas DER\46ºMEDIÇÃO-26-04-2026 A 25-05-26\MR_DER-1717_26\" xr:uid="{E8A57F35-8499-4EC8-9C09-2A4ADB9D562A}"/>
    <hyperlink ref="S110" r:id="rId283" display="pw:\\SRVPW3.pls.planservi.com.br:Projetos\Documents\C0849 - DER\40_Emissao\03_GRD\0-GRDs_Enviadas DER\46ºMEDIÇÃO-26-04-2026 A 25-05-26\MR_DER-1717_26\" xr:uid="{58844E88-5ABA-4F64-9DE5-9FC7E20CDD4E}"/>
    <hyperlink ref="S111" r:id="rId284" display="pw:\\SRVPW3.pls.planservi.com.br:Projetos\Documents\C0849 - DER\40_Emissao\03_GRD\0-GRDs_Enviadas DER\46ºMEDIÇÃO-26-04-2026 A 25-05-26\MR_DER-1717_26\" xr:uid="{140625A2-FB46-4962-9CBF-4BDE7419D69E}"/>
    <hyperlink ref="S112" r:id="rId285" display="pw:\\SRVPW3.pls.planservi.com.br:Projetos\Documents\C0849 - DER\40_Emissao\03_GRD\0-GRDs_Enviadas DER\46ºMEDIÇÃO-26-04-2026 A 25-05-26\MR_DER-1717_26\" xr:uid="{43AB9BA0-25FF-41A8-8D87-53E08517E4D0}"/>
    <hyperlink ref="S113" r:id="rId286" display="pw:\\SRVPW3.pls.planservi.com.br:Projetos\Documents\C0849 - DER\40_Emissao\03_GRD\0-GRDs_Enviadas DER\46ºMEDIÇÃO-26-04-2026 A 25-05-26\MR_DER-1717_26\" xr:uid="{FDC0D3BB-B8D8-447A-86AB-DCA69E2C9F99}"/>
    <hyperlink ref="S114" r:id="rId287" display="pw:\\SRVPW3.pls.planservi.com.br:Projetos\Documents\C0849 - DER\40_Emissao\03_GRD\0-GRDs_Enviadas DER\46ºMEDIÇÃO-26-04-2026 A 25-05-26\MR_DER-1717_26\" xr:uid="{D904ACDD-421C-4166-AE52-3D22D4A91587}"/>
    <hyperlink ref="S115" r:id="rId288" display="pw:\\SRVPW3.pls.planservi.com.br:Projetos\Documents\C0849 - DER\40_Emissao\03_GRD\0-GRDs_Enviadas DER\46ºMEDIÇÃO-26-04-2026 A 25-05-26\MR_DER-1717_26\" xr:uid="{B518D26F-E9E4-41ED-A711-E66FEEEB2A61}"/>
    <hyperlink ref="S116" r:id="rId289" display="pw:\\SRVPW3.pls.planservi.com.br:Projetos\Documents\C0849 - DER\40_Emissao\03_GRD\0-GRDs_Enviadas DER\46ºMEDIÇÃO-26-04-2026 A 25-05-26\MR_DER-1717_26\" xr:uid="{F34724B6-33A0-4AD2-B484-D97E3A4D4806}"/>
    <hyperlink ref="S117" r:id="rId290" display="pw:\\SRVPW3.pls.planservi.com.br:Projetos\Documents\C0849 - DER\40_Emissao\03_GRD\0-GRDs_Enviadas DER\46ºMEDIÇÃO-26-04-2026 A 25-05-26\MR_DER-1717_26\" xr:uid="{795C8789-696C-4FEF-B821-7D4706108886}"/>
    <hyperlink ref="S118" r:id="rId291" display="pw:\\SRVPW3.pls.planservi.com.br:Projetos\Documents\C0849 - DER\40_Emissao\03_GRD\0-GRDs_Enviadas DER\46ºMEDIÇÃO-26-04-2026 A 25-05-26\MR_DER-1717_26\" xr:uid="{82CCEC4E-99FF-4942-9B76-67D6B7601384}"/>
    <hyperlink ref="M58" r:id="rId292" display="pw:\\SRVPW3.pls.planservi.com.br:Projetos\Documents\C0849 - DER\40_Emissao\03_GRD\0-GRDs_Enviadas DER\46ºMEDIÇÃO-26-04-2026 A 25-05-26\MR_DER-1724_26\" xr:uid="{6E4227E8-DB64-444D-A9EC-87A1931912FD}"/>
    <hyperlink ref="M56" r:id="rId293" display="pw:\\SRVPW3.pls.planservi.com.br:Projetos\Documents\C0849 - DER\40_Emissao\03_GRD\0-GRDs_Enviadas DER\46ºMEDIÇÃO-26-04-2026 A 25-05-26\MR_DER-1724_26\" xr:uid="{0490979A-C2BE-4B90-A54A-2908AA691202}"/>
    <hyperlink ref="M57" r:id="rId294" display="pw:\\SRVPW3.pls.planservi.com.br:Projetos\Documents\C0849 - DER\40_Emissao\03_GRD\0-GRDs_Enviadas DER\46ºMEDIÇÃO-26-04-2026 A 25-05-26\MR_DER-1724_26\" xr:uid="{13EAA8B1-4A29-419D-AB77-90C91231CF0A}"/>
    <hyperlink ref="S59" r:id="rId295" display="pw:\\SRVPW3.pls.planservi.com.br:Projetos\Documents\C0849 - DER\40_Emissao\03_GRD\0-GRDs_Enviadas DER\46ºMEDIÇÃO-26-04-2026 A 25-05-26\MR_DER-1748_26\" xr:uid="{3675CC3D-026F-437F-8563-044C7328CC7E}"/>
    <hyperlink ref="S58" r:id="rId296" display="pw:\\SRVPW3.pls.planservi.com.br:Projetos\Documents\C0849 - DER\40_Emissao\03_GRD\0-GRDs_Enviadas DER\46ºMEDIÇÃO-26-04-2026 A 25-05-26\MR_DER-1745_26\" xr:uid="{BABAEA63-6779-4183-9AC9-EDBC7E8D3ACA}"/>
    <hyperlink ref="Y101" r:id="rId297" display="pw:\\SRVPW3.pls.planservi.com.br:Projetos\Documents\C0849 - DER\40_Emissao\03_GRD\0-GRDs_Enviadas DER\46ºMEDIÇÃO-26-04-2026 A 25-05-26\MR_DER-1748_26\" xr:uid="{55F0CAEA-FA36-48A7-AB54-CCC922331A9B}"/>
  </hyperlinks>
  <pageMargins left="0.511811024" right="0.511811024" top="0.78740157499999996" bottom="0.78740157499999996" header="0.31496062000000002" footer="0.31496062000000002"/>
  <pageSetup paperSize="9" scale="48" orientation="portrait" r:id="rId29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0">
    <tabColor theme="9" tint="0.79998168889431442"/>
  </sheetPr>
  <dimension ref="A1:BL130"/>
  <sheetViews>
    <sheetView zoomScale="85" zoomScaleNormal="85" zoomScaleSheetLayoutView="85" workbookViewId="0">
      <pane xSplit="10" ySplit="2" topLeftCell="K49" activePane="bottomRight" state="frozen"/>
      <selection activeCell="AI220" sqref="AI220"/>
      <selection pane="topRight" activeCell="AI220" sqref="AI220"/>
      <selection pane="bottomLeft" activeCell="AI220" sqref="AI220"/>
      <selection pane="bottomRight" activeCell="D62" sqref="D62"/>
    </sheetView>
  </sheetViews>
  <sheetFormatPr defaultColWidth="9.140625" defaultRowHeight="13.5" x14ac:dyDescent="0.25"/>
  <cols>
    <col min="1" max="1" width="27" style="451" customWidth="1"/>
    <col min="2" max="2" width="9.140625" style="424" customWidth="1"/>
    <col min="3" max="3" width="11.140625" style="424" customWidth="1"/>
    <col min="4" max="4" width="69.28515625" style="451" customWidth="1"/>
    <col min="5" max="5" width="39.28515625" style="451" customWidth="1"/>
    <col min="6" max="6" width="13.28515625" style="424" customWidth="1"/>
    <col min="7" max="7" width="11.140625" style="424" customWidth="1"/>
    <col min="8" max="8" width="25" style="424" customWidth="1"/>
    <col min="9" max="9" width="11.140625" style="424" customWidth="1"/>
    <col min="10" max="10" width="23.5703125" style="424" bestFit="1" customWidth="1"/>
    <col min="11" max="11" width="12.5703125" style="714" customWidth="1"/>
    <col min="12" max="12" width="12.28515625" style="714" customWidth="1"/>
    <col min="13" max="13" width="18.85546875" style="424" customWidth="1"/>
    <col min="14" max="14" width="15.7109375" style="714" customWidth="1"/>
    <col min="15" max="15" width="13.42578125" style="714" customWidth="1"/>
    <col min="16" max="16" width="18.85546875" style="714" customWidth="1"/>
    <col min="17" max="17" width="12.5703125" style="714" customWidth="1"/>
    <col min="18" max="18" width="12.28515625" style="714" customWidth="1"/>
    <col min="19" max="19" width="18.85546875" style="714" customWidth="1"/>
    <col min="20" max="21" width="13.42578125" style="714" customWidth="1"/>
    <col min="22" max="22" width="16.85546875" style="714" customWidth="1"/>
    <col min="23" max="23" width="12.5703125" style="424" customWidth="1"/>
    <col min="24" max="24" width="12.28515625" style="424" customWidth="1"/>
    <col min="25" max="25" width="16" style="424" customWidth="1"/>
    <col min="26" max="27" width="13.42578125" style="424" customWidth="1"/>
    <col min="28" max="28" width="12.5703125" style="424" customWidth="1"/>
    <col min="29" max="29" width="12.5703125" style="714" customWidth="1"/>
    <col min="30" max="30" width="12.28515625" style="714" customWidth="1"/>
    <col min="31" max="31" width="15.7109375" style="714" customWidth="1"/>
    <col min="32" max="33" width="13.42578125" style="714" customWidth="1"/>
    <col min="34" max="35" width="12.5703125" style="714" customWidth="1"/>
    <col min="36" max="36" width="12.28515625" style="714" customWidth="1"/>
    <col min="37" max="37" width="15.85546875" style="714" customWidth="1"/>
    <col min="38" max="39" width="13.42578125" style="714" customWidth="1"/>
    <col min="40" max="41" width="12.5703125" style="714" customWidth="1"/>
    <col min="42" max="42" width="12.28515625" style="424" customWidth="1"/>
    <col min="43" max="43" width="17.42578125" style="424" customWidth="1"/>
    <col min="44" max="45" width="13.42578125" style="424" customWidth="1"/>
    <col min="46" max="46" width="12.5703125" style="424" customWidth="1"/>
    <col min="47" max="47" width="12.5703125" style="714" customWidth="1"/>
    <col min="48" max="48" width="12.28515625" style="424" customWidth="1"/>
    <col min="49" max="49" width="17.42578125" style="424" customWidth="1"/>
    <col min="50" max="51" width="13.42578125" style="424" customWidth="1"/>
    <col min="52" max="52" width="12.5703125" style="424" customWidth="1"/>
    <col min="53" max="53" width="9.140625" style="451"/>
    <col min="54" max="54" width="10.28515625" style="451" bestFit="1" customWidth="1"/>
    <col min="55" max="56" width="9.140625" style="451"/>
    <col min="57" max="57" width="10.28515625" style="451" bestFit="1" customWidth="1"/>
    <col min="58" max="59" width="9.140625" style="451"/>
    <col min="60" max="60" width="10.28515625" style="451" bestFit="1" customWidth="1"/>
    <col min="61" max="16384" width="9.140625" style="451"/>
  </cols>
  <sheetData>
    <row r="1" spans="1:64" s="480" customFormat="1" ht="29.25" customHeight="1" x14ac:dyDescent="0.25">
      <c r="A1" s="1770"/>
      <c r="B1" s="1771"/>
      <c r="C1" s="1771"/>
      <c r="D1" s="655" t="s">
        <v>8391</v>
      </c>
      <c r="F1" s="1772" t="s">
        <v>3723</v>
      </c>
      <c r="G1" s="1772"/>
      <c r="H1" s="1772"/>
      <c r="I1" s="1772"/>
      <c r="J1" s="507"/>
      <c r="K1" s="1773" t="s">
        <v>96</v>
      </c>
      <c r="L1" s="1774"/>
      <c r="M1" s="1768"/>
      <c r="N1" s="1774"/>
      <c r="O1" s="1774"/>
      <c r="P1" s="1775"/>
      <c r="Q1" s="1773" t="s">
        <v>3725</v>
      </c>
      <c r="R1" s="1774"/>
      <c r="S1" s="1774"/>
      <c r="T1" s="1774"/>
      <c r="U1" s="1774"/>
      <c r="V1" s="1775"/>
      <c r="W1" s="1767" t="s">
        <v>3726</v>
      </c>
      <c r="X1" s="1768"/>
      <c r="Y1" s="1768"/>
      <c r="Z1" s="1768"/>
      <c r="AA1" s="1768"/>
      <c r="AB1" s="1769"/>
      <c r="AC1" s="1773" t="s">
        <v>3727</v>
      </c>
      <c r="AD1" s="1774"/>
      <c r="AE1" s="1774"/>
      <c r="AF1" s="1774"/>
      <c r="AG1" s="1774"/>
      <c r="AH1" s="1775"/>
      <c r="AI1" s="1773" t="s">
        <v>3728</v>
      </c>
      <c r="AJ1" s="1774"/>
      <c r="AK1" s="1774"/>
      <c r="AL1" s="1774"/>
      <c r="AM1" s="1774"/>
      <c r="AN1" s="1775"/>
      <c r="AO1" s="1767" t="s">
        <v>3729</v>
      </c>
      <c r="AP1" s="1768"/>
      <c r="AQ1" s="1768"/>
      <c r="AR1" s="1768"/>
      <c r="AS1" s="1768"/>
      <c r="AT1" s="1769"/>
      <c r="AU1" s="1767" t="s">
        <v>6339</v>
      </c>
      <c r="AV1" s="1768"/>
      <c r="AW1" s="1768"/>
      <c r="AX1" s="1768"/>
      <c r="AY1" s="1768"/>
      <c r="AZ1" s="1769"/>
      <c r="BA1" s="1767" t="s">
        <v>6339</v>
      </c>
      <c r="BB1" s="1768"/>
      <c r="BC1" s="1768"/>
      <c r="BD1" s="1768"/>
      <c r="BE1" s="1768"/>
      <c r="BF1" s="1769"/>
      <c r="BG1" s="1767" t="s">
        <v>6771</v>
      </c>
      <c r="BH1" s="1768"/>
      <c r="BI1" s="1768"/>
      <c r="BJ1" s="1768"/>
      <c r="BK1" s="1768"/>
      <c r="BL1" s="1769"/>
    </row>
    <row r="2" spans="1:64" s="666" customFormat="1" ht="39.75" customHeight="1" x14ac:dyDescent="0.25">
      <c r="A2" s="656" t="s">
        <v>8258</v>
      </c>
      <c r="B2" s="657" t="s">
        <v>7387</v>
      </c>
      <c r="C2" s="657" t="s">
        <v>3730</v>
      </c>
      <c r="D2" s="658" t="s">
        <v>2</v>
      </c>
      <c r="E2" s="658" t="s">
        <v>1</v>
      </c>
      <c r="F2" s="659" t="s">
        <v>98</v>
      </c>
      <c r="G2" s="659" t="s">
        <v>99</v>
      </c>
      <c r="H2" s="660" t="s">
        <v>8040</v>
      </c>
      <c r="I2" s="659" t="s">
        <v>100</v>
      </c>
      <c r="J2" s="659" t="s">
        <v>6708</v>
      </c>
      <c r="K2" s="661" t="s">
        <v>3724</v>
      </c>
      <c r="L2" s="661" t="s">
        <v>93</v>
      </c>
      <c r="M2" s="662" t="s">
        <v>94</v>
      </c>
      <c r="N2" s="663" t="s">
        <v>97</v>
      </c>
      <c r="O2" s="663" t="s">
        <v>100</v>
      </c>
      <c r="P2" s="663" t="s">
        <v>95</v>
      </c>
      <c r="Q2" s="661" t="s">
        <v>3724</v>
      </c>
      <c r="R2" s="661" t="s">
        <v>93</v>
      </c>
      <c r="S2" s="664" t="s">
        <v>94</v>
      </c>
      <c r="T2" s="663" t="s">
        <v>97</v>
      </c>
      <c r="U2" s="663" t="s">
        <v>100</v>
      </c>
      <c r="V2" s="663" t="s">
        <v>95</v>
      </c>
      <c r="W2" s="665" t="s">
        <v>3724</v>
      </c>
      <c r="X2" s="665" t="s">
        <v>93</v>
      </c>
      <c r="Y2" s="662" t="s">
        <v>94</v>
      </c>
      <c r="Z2" s="660" t="s">
        <v>97</v>
      </c>
      <c r="AA2" s="660" t="s">
        <v>100</v>
      </c>
      <c r="AB2" s="660" t="s">
        <v>95</v>
      </c>
      <c r="AC2" s="661" t="s">
        <v>3724</v>
      </c>
      <c r="AD2" s="661" t="s">
        <v>93</v>
      </c>
      <c r="AE2" s="664" t="s">
        <v>94</v>
      </c>
      <c r="AF2" s="663" t="s">
        <v>97</v>
      </c>
      <c r="AG2" s="663" t="s">
        <v>100</v>
      </c>
      <c r="AH2" s="663" t="s">
        <v>95</v>
      </c>
      <c r="AI2" s="661" t="s">
        <v>3724</v>
      </c>
      <c r="AJ2" s="661" t="s">
        <v>93</v>
      </c>
      <c r="AK2" s="664" t="s">
        <v>94</v>
      </c>
      <c r="AL2" s="663" t="s">
        <v>97</v>
      </c>
      <c r="AM2" s="663" t="s">
        <v>100</v>
      </c>
      <c r="AN2" s="663" t="s">
        <v>95</v>
      </c>
      <c r="AO2" s="661" t="s">
        <v>3724</v>
      </c>
      <c r="AP2" s="665" t="s">
        <v>93</v>
      </c>
      <c r="AQ2" s="662" t="s">
        <v>94</v>
      </c>
      <c r="AR2" s="660" t="s">
        <v>97</v>
      </c>
      <c r="AS2" s="660" t="s">
        <v>100</v>
      </c>
      <c r="AT2" s="660" t="s">
        <v>95</v>
      </c>
      <c r="AU2" s="661" t="s">
        <v>3724</v>
      </c>
      <c r="AV2" s="665" t="s">
        <v>93</v>
      </c>
      <c r="AW2" s="662" t="s">
        <v>94</v>
      </c>
      <c r="AX2" s="660" t="s">
        <v>97</v>
      </c>
      <c r="AY2" s="660" t="s">
        <v>100</v>
      </c>
      <c r="AZ2" s="660" t="s">
        <v>95</v>
      </c>
      <c r="BA2" s="661" t="s">
        <v>3724</v>
      </c>
      <c r="BB2" s="665" t="s">
        <v>93</v>
      </c>
      <c r="BC2" s="662" t="s">
        <v>94</v>
      </c>
      <c r="BD2" s="660" t="s">
        <v>97</v>
      </c>
      <c r="BE2" s="660" t="s">
        <v>100</v>
      </c>
      <c r="BF2" s="660" t="s">
        <v>95</v>
      </c>
      <c r="BG2" s="661" t="s">
        <v>3724</v>
      </c>
      <c r="BH2" s="665" t="s">
        <v>93</v>
      </c>
      <c r="BI2" s="662" t="s">
        <v>94</v>
      </c>
      <c r="BJ2" s="660" t="s">
        <v>97</v>
      </c>
      <c r="BK2" s="660" t="s">
        <v>100</v>
      </c>
      <c r="BL2" s="660" t="s">
        <v>95</v>
      </c>
    </row>
    <row r="3" spans="1:64" s="461" customFormat="1" x14ac:dyDescent="0.25">
      <c r="A3" s="667"/>
      <c r="B3" s="657"/>
      <c r="C3" s="657"/>
      <c r="D3" s="667"/>
      <c r="E3" s="667"/>
      <c r="F3" s="667"/>
      <c r="G3" s="667"/>
      <c r="H3" s="667"/>
      <c r="I3" s="657"/>
      <c r="J3" s="657"/>
      <c r="K3" s="657"/>
      <c r="L3" s="657"/>
      <c r="M3" s="657"/>
      <c r="N3" s="668"/>
      <c r="O3" s="668"/>
      <c r="P3" s="669"/>
      <c r="Q3" s="670"/>
      <c r="R3" s="670"/>
      <c r="S3" s="670"/>
      <c r="T3" s="668"/>
      <c r="U3" s="668"/>
      <c r="V3" s="669"/>
      <c r="W3" s="670"/>
      <c r="X3" s="670"/>
      <c r="Y3" s="670"/>
      <c r="Z3" s="668"/>
      <c r="AA3" s="668"/>
      <c r="AB3" s="669"/>
      <c r="AC3" s="670"/>
      <c r="AD3" s="670"/>
      <c r="AE3" s="670"/>
      <c r="AF3" s="668"/>
      <c r="AG3" s="668"/>
      <c r="AH3" s="669"/>
      <c r="AI3" s="670"/>
      <c r="AJ3" s="670"/>
      <c r="AK3" s="670"/>
      <c r="AL3" s="668"/>
      <c r="AM3" s="668"/>
      <c r="AN3" s="669"/>
      <c r="AO3" s="670"/>
      <c r="AP3" s="670"/>
      <c r="AQ3" s="670"/>
      <c r="AR3" s="668"/>
      <c r="AS3" s="668"/>
      <c r="AT3" s="669"/>
      <c r="AU3" s="670"/>
      <c r="AV3" s="670"/>
      <c r="AW3" s="670"/>
      <c r="AX3" s="668"/>
      <c r="AY3" s="668"/>
      <c r="AZ3" s="669"/>
    </row>
    <row r="4" spans="1:64" s="461" customFormat="1" x14ac:dyDescent="0.25">
      <c r="A4" s="667" t="s">
        <v>8263</v>
      </c>
      <c r="B4" s="657" t="s">
        <v>8257</v>
      </c>
      <c r="C4" s="657"/>
      <c r="D4" s="667" t="s">
        <v>4</v>
      </c>
      <c r="E4" s="671" t="s">
        <v>4540</v>
      </c>
      <c r="F4" s="668">
        <f t="shared" ref="F4:F22" si="0">IF(L4&lt;&gt;0,MAX(L4,R4,X4,AD4),"NE")</f>
        <v>45224</v>
      </c>
      <c r="G4" s="670" t="str">
        <f t="shared" ref="G4:G22" si="1">IF($F4="","",INDEX($K4:$FI4,1,MATCH($F4,$K4:$FI4,)-1))</f>
        <v>A</v>
      </c>
      <c r="H4" s="670" t="str">
        <f>IF($F4="","",INDEX($K4:$FL4,1,MATCH($F4,$K4:$FL4,)+1))</f>
        <v>MR.DER-0464_23</v>
      </c>
      <c r="I4" s="672" t="str">
        <f t="shared" ref="I4:I22" si="2">IF(F4="NE",F4,IF(INDEX(K4:CP4,,MATCH(F4,K4:CP4,0)+3)&lt;&gt;0,INDEX(K4:CP4,,MATCH(F4,K4:CP4,0)+3),"ND"))</f>
        <v>ASSINADO</v>
      </c>
      <c r="J4" s="672" t="str">
        <f>IF(G4="NE",G4,IF(INDEX(K4:CQ4,,MATCH(G4,K4:CQ4,0)+3)&lt;&gt;0,INDEX(K4:CQ4,,MATCH(G4,K4:CQ4,0)+3),"ND"))</f>
        <v>ND</v>
      </c>
      <c r="K4" s="673" t="s">
        <v>3730</v>
      </c>
      <c r="L4" s="674">
        <v>44860</v>
      </c>
      <c r="M4" s="675" t="s">
        <v>5616</v>
      </c>
      <c r="N4" s="673" t="s">
        <v>5537</v>
      </c>
      <c r="O4" s="674">
        <v>44872</v>
      </c>
      <c r="P4" s="673" t="s">
        <v>3777</v>
      </c>
      <c r="Q4" s="673" t="s">
        <v>3748</v>
      </c>
      <c r="R4" s="674">
        <v>44874</v>
      </c>
      <c r="S4" s="676" t="s">
        <v>5617</v>
      </c>
      <c r="T4" s="673"/>
      <c r="U4" s="673"/>
      <c r="V4" s="673" t="s">
        <v>3777</v>
      </c>
      <c r="W4" s="673" t="s">
        <v>3748</v>
      </c>
      <c r="X4" s="677">
        <v>45224</v>
      </c>
      <c r="Y4" s="678" t="s">
        <v>6916</v>
      </c>
      <c r="Z4" s="667" t="s">
        <v>6913</v>
      </c>
      <c r="AA4" s="667" t="s">
        <v>6913</v>
      </c>
      <c r="AB4" s="657"/>
      <c r="AC4" s="673"/>
      <c r="AD4" s="673"/>
      <c r="AE4" s="673"/>
      <c r="AF4" s="673"/>
      <c r="AG4" s="673"/>
      <c r="AH4" s="673"/>
      <c r="AI4" s="673"/>
      <c r="AJ4" s="673"/>
      <c r="AK4" s="673"/>
      <c r="AL4" s="673"/>
      <c r="AM4" s="673"/>
      <c r="AN4" s="673"/>
      <c r="AO4" s="673"/>
      <c r="AP4" s="667"/>
      <c r="AQ4" s="667"/>
      <c r="AR4" s="667"/>
      <c r="AS4" s="667"/>
      <c r="AT4" s="667"/>
      <c r="AU4" s="673"/>
      <c r="AV4" s="667"/>
      <c r="AW4" s="667"/>
      <c r="AX4" s="667"/>
      <c r="AY4" s="667"/>
      <c r="AZ4" s="667"/>
    </row>
    <row r="5" spans="1:64" s="461" customFormat="1" x14ac:dyDescent="0.25">
      <c r="A5" s="667" t="s">
        <v>8263</v>
      </c>
      <c r="B5" s="657" t="s">
        <v>8257</v>
      </c>
      <c r="C5" s="657"/>
      <c r="D5" s="667" t="s">
        <v>5</v>
      </c>
      <c r="E5" s="671" t="s">
        <v>4541</v>
      </c>
      <c r="F5" s="668">
        <f t="shared" si="0"/>
        <v>45224</v>
      </c>
      <c r="G5" s="670" t="str">
        <f t="shared" si="1"/>
        <v>A</v>
      </c>
      <c r="H5" s="670" t="str">
        <f t="shared" ref="H5:H71" si="3">IF($F5="","",INDEX($K5:$FL5,1,MATCH($F5,$K5:$FL5,)+1))</f>
        <v>MR.DER-0464_23</v>
      </c>
      <c r="I5" s="672" t="str">
        <f t="shared" si="2"/>
        <v>ASSINADO</v>
      </c>
      <c r="J5" s="672" t="str">
        <f t="shared" ref="J5:J71" si="4">IF(G5="NE",G5,IF(INDEX(K5:CQ5,,MATCH(G5,K5:CQ5,0)+3)&lt;&gt;0,INDEX(K5:CQ5,,MATCH(G5,K5:CQ5,0)+3),"ND"))</f>
        <v>ND</v>
      </c>
      <c r="K5" s="673" t="s">
        <v>3730</v>
      </c>
      <c r="L5" s="674">
        <v>44860</v>
      </c>
      <c r="M5" s="675" t="s">
        <v>5616</v>
      </c>
      <c r="N5" s="673" t="s">
        <v>5537</v>
      </c>
      <c r="O5" s="674">
        <v>44872</v>
      </c>
      <c r="P5" s="673" t="s">
        <v>3777</v>
      </c>
      <c r="Q5" s="673" t="s">
        <v>3748</v>
      </c>
      <c r="R5" s="674">
        <v>44874</v>
      </c>
      <c r="S5" s="676" t="s">
        <v>5617</v>
      </c>
      <c r="T5" s="673"/>
      <c r="U5" s="673"/>
      <c r="V5" s="673" t="s">
        <v>3777</v>
      </c>
      <c r="W5" s="673" t="s">
        <v>3748</v>
      </c>
      <c r="X5" s="677">
        <v>45224</v>
      </c>
      <c r="Y5" s="678" t="s">
        <v>6916</v>
      </c>
      <c r="Z5" s="667" t="s">
        <v>6913</v>
      </c>
      <c r="AA5" s="667" t="s">
        <v>6913</v>
      </c>
      <c r="AB5" s="657"/>
      <c r="AC5" s="673"/>
      <c r="AD5" s="673"/>
      <c r="AE5" s="673"/>
      <c r="AF5" s="673"/>
      <c r="AG5" s="673"/>
      <c r="AH5" s="673"/>
      <c r="AI5" s="673"/>
      <c r="AJ5" s="673"/>
      <c r="AK5" s="673"/>
      <c r="AL5" s="673"/>
      <c r="AM5" s="673"/>
      <c r="AN5" s="673"/>
      <c r="AO5" s="673"/>
      <c r="AP5" s="667"/>
      <c r="AQ5" s="667"/>
      <c r="AR5" s="667"/>
      <c r="AS5" s="667"/>
      <c r="AT5" s="667"/>
      <c r="AU5" s="673"/>
      <c r="AV5" s="667"/>
      <c r="AW5" s="667"/>
      <c r="AX5" s="667"/>
      <c r="AY5" s="667"/>
      <c r="AZ5" s="667"/>
    </row>
    <row r="6" spans="1:64" s="461" customFormat="1" x14ac:dyDescent="0.25">
      <c r="A6" s="667" t="s">
        <v>8263</v>
      </c>
      <c r="B6" s="657"/>
      <c r="C6" s="657"/>
      <c r="D6" s="667" t="s">
        <v>6695</v>
      </c>
      <c r="E6" s="671" t="s">
        <v>4543</v>
      </c>
      <c r="F6" s="668">
        <f t="shared" si="0"/>
        <v>45224</v>
      </c>
      <c r="G6" s="670" t="str">
        <f t="shared" si="1"/>
        <v>A</v>
      </c>
      <c r="H6" s="670" t="str">
        <f t="shared" si="3"/>
        <v>MR.DER-0464_23</v>
      </c>
      <c r="I6" s="672" t="str">
        <f t="shared" si="2"/>
        <v>ASSINADO</v>
      </c>
      <c r="J6" s="672" t="str">
        <f t="shared" si="4"/>
        <v>ND</v>
      </c>
      <c r="K6" s="673" t="s">
        <v>3730</v>
      </c>
      <c r="L6" s="674">
        <v>44860</v>
      </c>
      <c r="M6" s="675" t="s">
        <v>5616</v>
      </c>
      <c r="N6" s="673" t="s">
        <v>5537</v>
      </c>
      <c r="O6" s="674">
        <v>44872</v>
      </c>
      <c r="P6" s="673" t="s">
        <v>3777</v>
      </c>
      <c r="Q6" s="673" t="s">
        <v>3748</v>
      </c>
      <c r="R6" s="674">
        <v>44874</v>
      </c>
      <c r="S6" s="676" t="s">
        <v>5617</v>
      </c>
      <c r="T6" s="673"/>
      <c r="U6" s="673"/>
      <c r="V6" s="673" t="s">
        <v>3777</v>
      </c>
      <c r="W6" s="673" t="s">
        <v>3748</v>
      </c>
      <c r="X6" s="677">
        <v>45224</v>
      </c>
      <c r="Y6" s="678" t="s">
        <v>6916</v>
      </c>
      <c r="Z6" s="667" t="s">
        <v>6913</v>
      </c>
      <c r="AA6" s="667" t="s">
        <v>6913</v>
      </c>
      <c r="AB6" s="657"/>
      <c r="AC6" s="673"/>
      <c r="AD6" s="673"/>
      <c r="AE6" s="673"/>
      <c r="AF6" s="673"/>
      <c r="AG6" s="673"/>
      <c r="AH6" s="673"/>
      <c r="AI6" s="673"/>
      <c r="AJ6" s="673"/>
      <c r="AK6" s="673"/>
      <c r="AL6" s="673"/>
      <c r="AM6" s="673"/>
      <c r="AN6" s="673"/>
      <c r="AO6" s="673"/>
      <c r="AP6" s="667"/>
      <c r="AQ6" s="667"/>
      <c r="AR6" s="667"/>
      <c r="AS6" s="667"/>
      <c r="AT6" s="667"/>
      <c r="AU6" s="673"/>
      <c r="AV6" s="667"/>
      <c r="AW6" s="667"/>
      <c r="AX6" s="667"/>
      <c r="AY6" s="667"/>
      <c r="AZ6" s="667"/>
    </row>
    <row r="7" spans="1:64" s="461" customFormat="1" x14ac:dyDescent="0.25">
      <c r="A7" s="667" t="s">
        <v>8263</v>
      </c>
      <c r="B7" s="657"/>
      <c r="C7" s="657"/>
      <c r="D7" s="667" t="s">
        <v>6695</v>
      </c>
      <c r="E7" s="671" t="s">
        <v>4544</v>
      </c>
      <c r="F7" s="668">
        <f t="shared" si="0"/>
        <v>45224</v>
      </c>
      <c r="G7" s="670" t="str">
        <f t="shared" si="1"/>
        <v>A</v>
      </c>
      <c r="H7" s="670" t="str">
        <f t="shared" si="3"/>
        <v>MR.DER-0464_23</v>
      </c>
      <c r="I7" s="672" t="str">
        <f t="shared" si="2"/>
        <v>ASSINADO</v>
      </c>
      <c r="J7" s="672" t="str">
        <f t="shared" si="4"/>
        <v>ND</v>
      </c>
      <c r="K7" s="673" t="s">
        <v>3730</v>
      </c>
      <c r="L7" s="674">
        <v>44860</v>
      </c>
      <c r="M7" s="675" t="s">
        <v>5616</v>
      </c>
      <c r="N7" s="673" t="s">
        <v>5537</v>
      </c>
      <c r="O7" s="674">
        <v>44872</v>
      </c>
      <c r="P7" s="673" t="s">
        <v>3777</v>
      </c>
      <c r="Q7" s="673" t="s">
        <v>3748</v>
      </c>
      <c r="R7" s="674">
        <v>44874</v>
      </c>
      <c r="S7" s="676" t="s">
        <v>5617</v>
      </c>
      <c r="T7" s="673"/>
      <c r="U7" s="673"/>
      <c r="V7" s="673" t="s">
        <v>3777</v>
      </c>
      <c r="W7" s="673" t="s">
        <v>3748</v>
      </c>
      <c r="X7" s="677">
        <v>45224</v>
      </c>
      <c r="Y7" s="678" t="s">
        <v>6916</v>
      </c>
      <c r="Z7" s="667" t="s">
        <v>6913</v>
      </c>
      <c r="AA7" s="667" t="s">
        <v>6913</v>
      </c>
      <c r="AB7" s="657"/>
      <c r="AC7" s="673"/>
      <c r="AD7" s="673"/>
      <c r="AE7" s="673"/>
      <c r="AF7" s="673"/>
      <c r="AG7" s="673"/>
      <c r="AH7" s="673"/>
      <c r="AI7" s="673"/>
      <c r="AJ7" s="673"/>
      <c r="AK7" s="673"/>
      <c r="AL7" s="673"/>
      <c r="AM7" s="673"/>
      <c r="AN7" s="673"/>
      <c r="AO7" s="673"/>
      <c r="AP7" s="667"/>
      <c r="AQ7" s="667"/>
      <c r="AR7" s="667"/>
      <c r="AS7" s="667"/>
      <c r="AT7" s="667"/>
      <c r="AU7" s="673"/>
      <c r="AV7" s="667"/>
      <c r="AW7" s="667"/>
      <c r="AX7" s="667"/>
      <c r="AY7" s="667"/>
      <c r="AZ7" s="667"/>
    </row>
    <row r="8" spans="1:64" s="461" customFormat="1" x14ac:dyDescent="0.25">
      <c r="A8" s="667" t="s">
        <v>8263</v>
      </c>
      <c r="B8" s="657"/>
      <c r="C8" s="657"/>
      <c r="D8" s="667" t="s">
        <v>6695</v>
      </c>
      <c r="E8" s="671" t="s">
        <v>4545</v>
      </c>
      <c r="F8" s="668">
        <f t="shared" si="0"/>
        <v>45224</v>
      </c>
      <c r="G8" s="670" t="str">
        <f t="shared" si="1"/>
        <v>A</v>
      </c>
      <c r="H8" s="670" t="str">
        <f t="shared" si="3"/>
        <v>MR.DER-0464_23</v>
      </c>
      <c r="I8" s="672" t="str">
        <f t="shared" si="2"/>
        <v>ASSINADO</v>
      </c>
      <c r="J8" s="672" t="str">
        <f t="shared" si="4"/>
        <v>ND</v>
      </c>
      <c r="K8" s="673" t="s">
        <v>3730</v>
      </c>
      <c r="L8" s="674">
        <v>44860</v>
      </c>
      <c r="M8" s="675" t="s">
        <v>5616</v>
      </c>
      <c r="N8" s="673" t="s">
        <v>5537</v>
      </c>
      <c r="O8" s="674">
        <v>44872</v>
      </c>
      <c r="P8" s="673" t="s">
        <v>3777</v>
      </c>
      <c r="Q8" s="673" t="s">
        <v>3748</v>
      </c>
      <c r="R8" s="674">
        <v>44874</v>
      </c>
      <c r="S8" s="676" t="s">
        <v>5617</v>
      </c>
      <c r="T8" s="673"/>
      <c r="U8" s="673"/>
      <c r="V8" s="673" t="s">
        <v>3777</v>
      </c>
      <c r="W8" s="673" t="s">
        <v>3748</v>
      </c>
      <c r="X8" s="677">
        <v>45224</v>
      </c>
      <c r="Y8" s="678" t="s">
        <v>6916</v>
      </c>
      <c r="Z8" s="667" t="s">
        <v>6913</v>
      </c>
      <c r="AA8" s="667" t="s">
        <v>6913</v>
      </c>
      <c r="AB8" s="657"/>
      <c r="AC8" s="673"/>
      <c r="AD8" s="673"/>
      <c r="AE8" s="673"/>
      <c r="AF8" s="673"/>
      <c r="AG8" s="673"/>
      <c r="AH8" s="673"/>
      <c r="AI8" s="673"/>
      <c r="AJ8" s="673"/>
      <c r="AK8" s="673"/>
      <c r="AL8" s="673"/>
      <c r="AM8" s="673"/>
      <c r="AN8" s="673"/>
      <c r="AO8" s="673"/>
      <c r="AP8" s="667"/>
      <c r="AQ8" s="667"/>
      <c r="AR8" s="667"/>
      <c r="AS8" s="667"/>
      <c r="AT8" s="667"/>
      <c r="AU8" s="673"/>
      <c r="AV8" s="667"/>
      <c r="AW8" s="667"/>
      <c r="AX8" s="667"/>
      <c r="AY8" s="667"/>
      <c r="AZ8" s="667"/>
    </row>
    <row r="9" spans="1:64" s="461" customFormat="1" x14ac:dyDescent="0.25">
      <c r="A9" s="667" t="s">
        <v>8263</v>
      </c>
      <c r="B9" s="657"/>
      <c r="C9" s="657"/>
      <c r="D9" s="667" t="s">
        <v>6695</v>
      </c>
      <c r="E9" s="671" t="s">
        <v>4546</v>
      </c>
      <c r="F9" s="668">
        <f t="shared" si="0"/>
        <v>45224</v>
      </c>
      <c r="G9" s="670" t="str">
        <f t="shared" si="1"/>
        <v>A</v>
      </c>
      <c r="H9" s="670" t="str">
        <f t="shared" si="3"/>
        <v>MR.DER-0464_23</v>
      </c>
      <c r="I9" s="672" t="str">
        <f t="shared" si="2"/>
        <v>ASSINADO</v>
      </c>
      <c r="J9" s="672" t="str">
        <f t="shared" si="4"/>
        <v>ND</v>
      </c>
      <c r="K9" s="673" t="s">
        <v>3730</v>
      </c>
      <c r="L9" s="674">
        <v>44860</v>
      </c>
      <c r="M9" s="675" t="s">
        <v>5616</v>
      </c>
      <c r="N9" s="673" t="s">
        <v>5537</v>
      </c>
      <c r="O9" s="674">
        <v>44872</v>
      </c>
      <c r="P9" s="673" t="s">
        <v>3777</v>
      </c>
      <c r="Q9" s="673" t="s">
        <v>3748</v>
      </c>
      <c r="R9" s="674">
        <v>44874</v>
      </c>
      <c r="S9" s="676" t="s">
        <v>5617</v>
      </c>
      <c r="T9" s="673"/>
      <c r="U9" s="673"/>
      <c r="V9" s="673" t="s">
        <v>3777</v>
      </c>
      <c r="W9" s="673" t="s">
        <v>3748</v>
      </c>
      <c r="X9" s="677">
        <v>45224</v>
      </c>
      <c r="Y9" s="678" t="s">
        <v>6916</v>
      </c>
      <c r="Z9" s="667" t="s">
        <v>6913</v>
      </c>
      <c r="AA9" s="667" t="s">
        <v>6913</v>
      </c>
      <c r="AB9" s="657"/>
      <c r="AC9" s="673"/>
      <c r="AD9" s="673"/>
      <c r="AE9" s="673"/>
      <c r="AF9" s="673"/>
      <c r="AG9" s="673"/>
      <c r="AH9" s="673"/>
      <c r="AI9" s="673"/>
      <c r="AJ9" s="673"/>
      <c r="AK9" s="673"/>
      <c r="AL9" s="673"/>
      <c r="AM9" s="673"/>
      <c r="AN9" s="673"/>
      <c r="AO9" s="673"/>
      <c r="AP9" s="667"/>
      <c r="AQ9" s="667"/>
      <c r="AR9" s="667"/>
      <c r="AS9" s="667"/>
      <c r="AT9" s="667"/>
      <c r="AU9" s="673"/>
      <c r="AV9" s="667"/>
      <c r="AW9" s="667"/>
      <c r="AX9" s="667"/>
      <c r="AY9" s="667"/>
      <c r="AZ9" s="667"/>
    </row>
    <row r="10" spans="1:64" s="461" customFormat="1" x14ac:dyDescent="0.25">
      <c r="A10" s="667" t="s">
        <v>8263</v>
      </c>
      <c r="B10" s="657"/>
      <c r="C10" s="657"/>
      <c r="D10" s="667" t="s">
        <v>6695</v>
      </c>
      <c r="E10" s="671" t="s">
        <v>4547</v>
      </c>
      <c r="F10" s="668">
        <f t="shared" si="0"/>
        <v>45224</v>
      </c>
      <c r="G10" s="670" t="str">
        <f t="shared" si="1"/>
        <v>A</v>
      </c>
      <c r="H10" s="670" t="str">
        <f t="shared" si="3"/>
        <v>MR.DER-0464_23</v>
      </c>
      <c r="I10" s="672" t="str">
        <f t="shared" si="2"/>
        <v>ASSINADO</v>
      </c>
      <c r="J10" s="672" t="str">
        <f t="shared" si="4"/>
        <v>ND</v>
      </c>
      <c r="K10" s="673" t="s">
        <v>3730</v>
      </c>
      <c r="L10" s="674">
        <v>44860</v>
      </c>
      <c r="M10" s="675" t="s">
        <v>5616</v>
      </c>
      <c r="N10" s="673" t="s">
        <v>5537</v>
      </c>
      <c r="O10" s="674">
        <v>44872</v>
      </c>
      <c r="P10" s="673" t="s">
        <v>3777</v>
      </c>
      <c r="Q10" s="673" t="s">
        <v>3748</v>
      </c>
      <c r="R10" s="674">
        <v>44874</v>
      </c>
      <c r="S10" s="676" t="s">
        <v>5617</v>
      </c>
      <c r="T10" s="673"/>
      <c r="U10" s="673"/>
      <c r="V10" s="673" t="s">
        <v>3777</v>
      </c>
      <c r="W10" s="673" t="s">
        <v>3748</v>
      </c>
      <c r="X10" s="677">
        <v>45224</v>
      </c>
      <c r="Y10" s="678" t="s">
        <v>6916</v>
      </c>
      <c r="Z10" s="667" t="s">
        <v>6913</v>
      </c>
      <c r="AA10" s="667" t="s">
        <v>6913</v>
      </c>
      <c r="AB10" s="657"/>
      <c r="AC10" s="673"/>
      <c r="AD10" s="673"/>
      <c r="AE10" s="673"/>
      <c r="AF10" s="673"/>
      <c r="AG10" s="673"/>
      <c r="AH10" s="673"/>
      <c r="AI10" s="673"/>
      <c r="AJ10" s="673"/>
      <c r="AK10" s="673"/>
      <c r="AL10" s="673"/>
      <c r="AM10" s="673"/>
      <c r="AN10" s="673"/>
      <c r="AO10" s="673"/>
      <c r="AP10" s="667"/>
      <c r="AQ10" s="667"/>
      <c r="AR10" s="667"/>
      <c r="AS10" s="667"/>
      <c r="AT10" s="667"/>
      <c r="AU10" s="673"/>
      <c r="AV10" s="667"/>
      <c r="AW10" s="667"/>
      <c r="AX10" s="667"/>
      <c r="AY10" s="667"/>
      <c r="AZ10" s="667"/>
    </row>
    <row r="11" spans="1:64" s="461" customFormat="1" x14ac:dyDescent="0.25">
      <c r="A11" s="667" t="s">
        <v>8263</v>
      </c>
      <c r="B11" s="657"/>
      <c r="C11" s="657"/>
      <c r="D11" s="667" t="s">
        <v>6695</v>
      </c>
      <c r="E11" s="671" t="s">
        <v>4548</v>
      </c>
      <c r="F11" s="668">
        <f t="shared" si="0"/>
        <v>45224</v>
      </c>
      <c r="G11" s="670" t="str">
        <f t="shared" si="1"/>
        <v>A</v>
      </c>
      <c r="H11" s="670" t="str">
        <f t="shared" si="3"/>
        <v>MR.DER-0464_23</v>
      </c>
      <c r="I11" s="672" t="str">
        <f t="shared" si="2"/>
        <v>ASSINADO</v>
      </c>
      <c r="J11" s="672" t="str">
        <f t="shared" si="4"/>
        <v>ND</v>
      </c>
      <c r="K11" s="673" t="s">
        <v>3730</v>
      </c>
      <c r="L11" s="674">
        <v>44860</v>
      </c>
      <c r="M11" s="675" t="s">
        <v>5616</v>
      </c>
      <c r="N11" s="673" t="s">
        <v>5537</v>
      </c>
      <c r="O11" s="674">
        <v>44872</v>
      </c>
      <c r="P11" s="673" t="s">
        <v>3777</v>
      </c>
      <c r="Q11" s="673" t="s">
        <v>3748</v>
      </c>
      <c r="R11" s="674">
        <v>44874</v>
      </c>
      <c r="S11" s="676" t="s">
        <v>5617</v>
      </c>
      <c r="T11" s="673"/>
      <c r="U11" s="673"/>
      <c r="V11" s="673" t="s">
        <v>3777</v>
      </c>
      <c r="W11" s="673" t="s">
        <v>3748</v>
      </c>
      <c r="X11" s="677">
        <v>45224</v>
      </c>
      <c r="Y11" s="678" t="s">
        <v>6916</v>
      </c>
      <c r="Z11" s="667" t="s">
        <v>6913</v>
      </c>
      <c r="AA11" s="667" t="s">
        <v>6913</v>
      </c>
      <c r="AB11" s="657"/>
      <c r="AC11" s="673"/>
      <c r="AD11" s="673"/>
      <c r="AE11" s="673"/>
      <c r="AF11" s="673"/>
      <c r="AG11" s="673"/>
      <c r="AH11" s="673"/>
      <c r="AI11" s="673"/>
      <c r="AJ11" s="673"/>
      <c r="AK11" s="673"/>
      <c r="AL11" s="673"/>
      <c r="AM11" s="673"/>
      <c r="AN11" s="673"/>
      <c r="AO11" s="673"/>
      <c r="AP11" s="667"/>
      <c r="AQ11" s="667"/>
      <c r="AR11" s="667"/>
      <c r="AS11" s="667"/>
      <c r="AT11" s="667"/>
      <c r="AU11" s="673"/>
      <c r="AV11" s="667"/>
      <c r="AW11" s="667"/>
      <c r="AX11" s="667"/>
      <c r="AY11" s="667"/>
      <c r="AZ11" s="667"/>
    </row>
    <row r="12" spans="1:64" s="425" customFormat="1" x14ac:dyDescent="0.25">
      <c r="A12" s="688"/>
      <c r="B12" s="689"/>
      <c r="C12" s="689"/>
      <c r="D12" s="688"/>
      <c r="E12" s="688"/>
      <c r="F12" s="688"/>
      <c r="G12" s="688"/>
      <c r="H12" s="688"/>
      <c r="I12" s="689"/>
      <c r="J12" s="689"/>
      <c r="K12" s="689"/>
      <c r="L12" s="689"/>
      <c r="M12" s="689"/>
      <c r="N12" s="690"/>
      <c r="O12" s="690"/>
      <c r="P12" s="691"/>
      <c r="Q12" s="692"/>
      <c r="R12" s="692"/>
      <c r="S12" s="692"/>
      <c r="T12" s="690"/>
      <c r="U12" s="690"/>
      <c r="V12" s="691"/>
      <c r="W12" s="692"/>
      <c r="X12" s="692"/>
      <c r="Y12" s="692"/>
      <c r="Z12" s="690"/>
      <c r="AA12" s="690"/>
      <c r="AB12" s="691"/>
      <c r="AC12" s="692"/>
      <c r="AD12" s="692"/>
      <c r="AE12" s="692"/>
      <c r="AF12" s="690"/>
      <c r="AG12" s="690"/>
      <c r="AH12" s="691"/>
      <c r="AI12" s="692"/>
      <c r="AJ12" s="692"/>
      <c r="AK12" s="692"/>
      <c r="AL12" s="690"/>
      <c r="AM12" s="690"/>
      <c r="AN12" s="691"/>
      <c r="AO12" s="692"/>
      <c r="AP12" s="692"/>
      <c r="AQ12" s="692"/>
      <c r="AR12" s="690"/>
      <c r="AS12" s="690"/>
      <c r="AT12" s="691"/>
      <c r="AU12" s="692"/>
      <c r="AV12" s="692"/>
      <c r="AW12" s="692"/>
      <c r="AX12" s="690"/>
      <c r="AY12" s="690"/>
      <c r="AZ12" s="691"/>
    </row>
    <row r="13" spans="1:64" s="461" customFormat="1" ht="15" x14ac:dyDescent="0.25">
      <c r="A13" s="667" t="s">
        <v>8263</v>
      </c>
      <c r="B13" s="657"/>
      <c r="C13" s="657" t="s">
        <v>8257</v>
      </c>
      <c r="D13" s="667" t="s">
        <v>6051</v>
      </c>
      <c r="E13" s="671" t="s">
        <v>4550</v>
      </c>
      <c r="F13" s="668">
        <f>IF(L13&lt;&gt;0,MAX(L13,R13,X13,AD13,AJ13,AP13,BB13,BH13),"NE")</f>
        <v>46147</v>
      </c>
      <c r="G13" s="670" t="str">
        <f t="shared" si="1"/>
        <v>C</v>
      </c>
      <c r="H13" s="670" t="str">
        <f t="shared" si="3"/>
        <v>MR_DER-1719_26</v>
      </c>
      <c r="I13" s="672" t="str">
        <f t="shared" si="2"/>
        <v>ND</v>
      </c>
      <c r="J13" s="672" t="str">
        <f t="shared" si="4"/>
        <v>APROVADO</v>
      </c>
      <c r="K13" s="673" t="s">
        <v>3730</v>
      </c>
      <c r="L13" s="674">
        <v>44797</v>
      </c>
      <c r="M13" s="675" t="s">
        <v>3736</v>
      </c>
      <c r="N13" s="657" t="s">
        <v>5536</v>
      </c>
      <c r="O13" s="693">
        <v>44810</v>
      </c>
      <c r="P13" s="676" t="s">
        <v>3779</v>
      </c>
      <c r="Q13" s="673" t="s">
        <v>3765</v>
      </c>
      <c r="R13" s="674">
        <v>44853</v>
      </c>
      <c r="S13" s="676" t="s">
        <v>5567</v>
      </c>
      <c r="T13" s="673" t="s">
        <v>5539</v>
      </c>
      <c r="U13" s="674">
        <v>44876</v>
      </c>
      <c r="V13" s="694" t="s">
        <v>5650</v>
      </c>
      <c r="W13" s="657" t="s">
        <v>3748</v>
      </c>
      <c r="X13" s="693">
        <v>44902</v>
      </c>
      <c r="Y13" s="675" t="s">
        <v>5949</v>
      </c>
      <c r="Z13" s="657"/>
      <c r="AA13" s="657"/>
      <c r="AB13" s="1679" t="s">
        <v>6107</v>
      </c>
      <c r="AC13" s="673" t="s">
        <v>5626</v>
      </c>
      <c r="AD13" s="674">
        <v>44916</v>
      </c>
      <c r="AE13" s="695" t="s">
        <v>6054</v>
      </c>
      <c r="AF13" s="673" t="s">
        <v>6114</v>
      </c>
      <c r="AG13" s="674">
        <v>44935</v>
      </c>
      <c r="AH13" s="695" t="s">
        <v>6121</v>
      </c>
      <c r="AI13" s="657" t="s">
        <v>5811</v>
      </c>
      <c r="AJ13" s="693">
        <v>44972</v>
      </c>
      <c r="AK13" s="1680" t="s">
        <v>6336</v>
      </c>
      <c r="AL13" s="673"/>
      <c r="AM13" s="673"/>
      <c r="AN13" s="695" t="s">
        <v>6626</v>
      </c>
      <c r="AO13" s="673" t="s">
        <v>5811</v>
      </c>
      <c r="AP13" s="677">
        <v>45224</v>
      </c>
      <c r="AQ13" s="695" t="s">
        <v>6916</v>
      </c>
      <c r="AR13" s="667" t="s">
        <v>6913</v>
      </c>
      <c r="AS13" s="667" t="s">
        <v>6913</v>
      </c>
      <c r="AU13" s="461" t="s">
        <v>6393</v>
      </c>
      <c r="AV13" s="1496">
        <v>46084</v>
      </c>
      <c r="AW13" s="218" t="s">
        <v>12263</v>
      </c>
      <c r="AX13" s="461" t="s">
        <v>5537</v>
      </c>
      <c r="AY13" s="1496">
        <v>46106</v>
      </c>
      <c r="BA13" s="1498" t="s">
        <v>6649</v>
      </c>
      <c r="BB13" s="1499">
        <v>46113</v>
      </c>
      <c r="BC13" s="218" t="s">
        <v>12497</v>
      </c>
      <c r="BD13" s="1498" t="s">
        <v>5539</v>
      </c>
      <c r="BE13" s="1499">
        <v>46146</v>
      </c>
      <c r="BF13" s="1498"/>
      <c r="BG13" s="1498" t="s">
        <v>6649</v>
      </c>
      <c r="BH13" s="1499">
        <v>46147</v>
      </c>
      <c r="BI13" s="218" t="s">
        <v>12621</v>
      </c>
      <c r="BJ13" s="1498"/>
      <c r="BK13" s="1498"/>
      <c r="BL13" s="1498"/>
    </row>
    <row r="14" spans="1:64" s="461" customFormat="1" ht="15" x14ac:dyDescent="0.25">
      <c r="A14" s="667" t="s">
        <v>8263</v>
      </c>
      <c r="B14" s="657"/>
      <c r="C14" s="657" t="s">
        <v>8257</v>
      </c>
      <c r="D14" s="667" t="s">
        <v>6051</v>
      </c>
      <c r="E14" s="671" t="s">
        <v>4551</v>
      </c>
      <c r="F14" s="668">
        <f t="shared" ref="F14:F16" si="5">IF(L14&lt;&gt;0,MAX(L14,R14,X14,AD14,AJ14,AP14,BB14,BH14),"NE")</f>
        <v>46147</v>
      </c>
      <c r="G14" s="670" t="str">
        <f t="shared" si="1"/>
        <v>C</v>
      </c>
      <c r="H14" s="670" t="str">
        <f t="shared" si="3"/>
        <v>MR_DER-1719_26</v>
      </c>
      <c r="I14" s="672" t="str">
        <f t="shared" si="2"/>
        <v>ND</v>
      </c>
      <c r="J14" s="672" t="str">
        <f t="shared" si="4"/>
        <v>APROVADO</v>
      </c>
      <c r="K14" s="673" t="s">
        <v>3730</v>
      </c>
      <c r="L14" s="674">
        <v>44797</v>
      </c>
      <c r="M14" s="675" t="s">
        <v>3736</v>
      </c>
      <c r="N14" s="657" t="s">
        <v>5536</v>
      </c>
      <c r="O14" s="693">
        <v>44810</v>
      </c>
      <c r="P14" s="676" t="s">
        <v>3779</v>
      </c>
      <c r="Q14" s="673" t="s">
        <v>3765</v>
      </c>
      <c r="R14" s="674">
        <v>44853</v>
      </c>
      <c r="S14" s="676" t="s">
        <v>5567</v>
      </c>
      <c r="T14" s="673" t="s">
        <v>5539</v>
      </c>
      <c r="U14" s="674">
        <v>44876</v>
      </c>
      <c r="V14" s="694" t="s">
        <v>5650</v>
      </c>
      <c r="W14" s="657" t="s">
        <v>3748</v>
      </c>
      <c r="X14" s="693">
        <v>44902</v>
      </c>
      <c r="Y14" s="675" t="s">
        <v>5949</v>
      </c>
      <c r="Z14" s="657"/>
      <c r="AA14" s="657"/>
      <c r="AB14" s="1679" t="s">
        <v>6107</v>
      </c>
      <c r="AC14" s="673" t="s">
        <v>5626</v>
      </c>
      <c r="AD14" s="674">
        <v>44916</v>
      </c>
      <c r="AE14" s="695" t="s">
        <v>6054</v>
      </c>
      <c r="AF14" s="673" t="s">
        <v>6114</v>
      </c>
      <c r="AG14" s="674">
        <v>44935</v>
      </c>
      <c r="AH14" s="695" t="s">
        <v>6121</v>
      </c>
      <c r="AI14" s="657" t="s">
        <v>5811</v>
      </c>
      <c r="AJ14" s="693">
        <v>44972</v>
      </c>
      <c r="AK14" s="1680" t="s">
        <v>6336</v>
      </c>
      <c r="AL14" s="673"/>
      <c r="AM14" s="673"/>
      <c r="AN14" s="695" t="s">
        <v>6626</v>
      </c>
      <c r="AO14" s="673" t="s">
        <v>5811</v>
      </c>
      <c r="AP14" s="677">
        <v>45224</v>
      </c>
      <c r="AQ14" s="695" t="s">
        <v>6916</v>
      </c>
      <c r="AR14" s="667" t="s">
        <v>6913</v>
      </c>
      <c r="AS14" s="667" t="s">
        <v>6913</v>
      </c>
      <c r="AU14" s="461" t="s">
        <v>6393</v>
      </c>
      <c r="AV14" s="1496">
        <v>46084</v>
      </c>
      <c r="AW14" s="218" t="s">
        <v>12263</v>
      </c>
      <c r="AX14" s="461" t="s">
        <v>5537</v>
      </c>
      <c r="AY14" s="1496">
        <v>46106</v>
      </c>
      <c r="BA14" s="1498" t="s">
        <v>6649</v>
      </c>
      <c r="BB14" s="1499">
        <v>46113</v>
      </c>
      <c r="BC14" s="218" t="s">
        <v>12497</v>
      </c>
      <c r="BD14" s="1498" t="s">
        <v>5539</v>
      </c>
      <c r="BE14" s="1499">
        <v>46146</v>
      </c>
      <c r="BF14" s="1498"/>
      <c r="BG14" s="1498" t="s">
        <v>6649</v>
      </c>
      <c r="BH14" s="1499">
        <v>46147</v>
      </c>
      <c r="BI14" s="218" t="s">
        <v>12621</v>
      </c>
      <c r="BJ14" s="1498"/>
      <c r="BK14" s="1498"/>
      <c r="BL14" s="1498"/>
    </row>
    <row r="15" spans="1:64" s="461" customFormat="1" ht="15" x14ac:dyDescent="0.25">
      <c r="A15" s="667" t="s">
        <v>8263</v>
      </c>
      <c r="B15" s="657"/>
      <c r="C15" s="657" t="s">
        <v>8257</v>
      </c>
      <c r="D15" s="667" t="s">
        <v>6051</v>
      </c>
      <c r="E15" s="671" t="s">
        <v>4552</v>
      </c>
      <c r="F15" s="668">
        <f t="shared" si="5"/>
        <v>46147</v>
      </c>
      <c r="G15" s="670" t="str">
        <f>IF($F15="","",INDEX($K15:$FI15,1,MATCH($F15,$K15:$FI15,)-1))</f>
        <v>C</v>
      </c>
      <c r="H15" s="670" t="str">
        <f t="shared" si="3"/>
        <v>MR_DER-1719_26</v>
      </c>
      <c r="I15" s="672" t="str">
        <f>IF(F15="NE",F15,IF(INDEX(K15:CP15,,MATCH(F15,K15:CP15,0)+3)&lt;&gt;0,INDEX(K15:CP15,,MATCH(F15,K15:CP15,0)+3),"ND"))</f>
        <v>ND</v>
      </c>
      <c r="J15" s="672" t="str">
        <f t="shared" si="4"/>
        <v>APROVADO</v>
      </c>
      <c r="K15" s="673" t="s">
        <v>3730</v>
      </c>
      <c r="L15" s="674">
        <v>44797</v>
      </c>
      <c r="M15" s="675" t="s">
        <v>3736</v>
      </c>
      <c r="N15" s="657" t="s">
        <v>5536</v>
      </c>
      <c r="O15" s="693">
        <v>44810</v>
      </c>
      <c r="P15" s="676" t="s">
        <v>3779</v>
      </c>
      <c r="Q15" s="673" t="s">
        <v>3765</v>
      </c>
      <c r="R15" s="674">
        <v>44853</v>
      </c>
      <c r="S15" s="676" t="s">
        <v>5567</v>
      </c>
      <c r="T15" s="673" t="s">
        <v>5539</v>
      </c>
      <c r="U15" s="674">
        <v>44876</v>
      </c>
      <c r="V15" s="694" t="s">
        <v>5650</v>
      </c>
      <c r="W15" s="657" t="s">
        <v>3748</v>
      </c>
      <c r="X15" s="693">
        <v>44902</v>
      </c>
      <c r="Y15" s="675" t="s">
        <v>5949</v>
      </c>
      <c r="Z15" s="657"/>
      <c r="AA15" s="657"/>
      <c r="AB15" s="1679" t="s">
        <v>6107</v>
      </c>
      <c r="AC15" s="673" t="s">
        <v>5626</v>
      </c>
      <c r="AD15" s="674">
        <v>44916</v>
      </c>
      <c r="AE15" s="695" t="s">
        <v>6054</v>
      </c>
      <c r="AF15" s="673" t="s">
        <v>6114</v>
      </c>
      <c r="AG15" s="674">
        <v>44935</v>
      </c>
      <c r="AH15" s="695" t="s">
        <v>6121</v>
      </c>
      <c r="AI15" s="657" t="s">
        <v>5811</v>
      </c>
      <c r="AJ15" s="693">
        <v>44972</v>
      </c>
      <c r="AK15" s="1680" t="s">
        <v>6336</v>
      </c>
      <c r="AL15" s="673"/>
      <c r="AM15" s="673"/>
      <c r="AN15" s="695" t="s">
        <v>6626</v>
      </c>
      <c r="AO15" s="673" t="s">
        <v>5811</v>
      </c>
      <c r="AP15" s="677">
        <v>45224</v>
      </c>
      <c r="AQ15" s="695" t="s">
        <v>6916</v>
      </c>
      <c r="AR15" s="667" t="s">
        <v>6913</v>
      </c>
      <c r="AS15" s="667" t="s">
        <v>6913</v>
      </c>
      <c r="AU15" s="461" t="s">
        <v>6393</v>
      </c>
      <c r="AV15" s="1496">
        <v>46084</v>
      </c>
      <c r="AW15" s="218" t="s">
        <v>12263</v>
      </c>
      <c r="AX15" s="461" t="s">
        <v>5537</v>
      </c>
      <c r="AY15" s="1496">
        <v>46106</v>
      </c>
      <c r="BA15" s="1498" t="s">
        <v>6649</v>
      </c>
      <c r="BB15" s="1499">
        <v>46113</v>
      </c>
      <c r="BC15" s="218" t="s">
        <v>12497</v>
      </c>
      <c r="BD15" s="1498" t="s">
        <v>5539</v>
      </c>
      <c r="BE15" s="1499">
        <v>46146</v>
      </c>
      <c r="BF15" s="1498"/>
      <c r="BG15" s="1498" t="s">
        <v>6649</v>
      </c>
      <c r="BH15" s="1499">
        <v>46147</v>
      </c>
      <c r="BI15" s="218" t="s">
        <v>12621</v>
      </c>
      <c r="BJ15" s="1498"/>
      <c r="BK15" s="1498"/>
      <c r="BL15" s="1498"/>
    </row>
    <row r="16" spans="1:64" s="461" customFormat="1" ht="15" x14ac:dyDescent="0.25">
      <c r="A16" s="667" t="s">
        <v>8263</v>
      </c>
      <c r="B16" s="657"/>
      <c r="C16" s="657" t="s">
        <v>8257</v>
      </c>
      <c r="D16" s="667" t="s">
        <v>6051</v>
      </c>
      <c r="E16" s="671" t="s">
        <v>4553</v>
      </c>
      <c r="F16" s="668">
        <f t="shared" si="5"/>
        <v>46147</v>
      </c>
      <c r="G16" s="670" t="str">
        <f>IF($F16="","",INDEX($K16:$FI16,1,MATCH($F16,$K16:$FI16,)-1))</f>
        <v>C</v>
      </c>
      <c r="H16" s="670" t="str">
        <f t="shared" si="3"/>
        <v>MR_DER-1719_26</v>
      </c>
      <c r="I16" s="672" t="str">
        <f>IF(F16="NE",F16,IF(INDEX(K16:CP16,,MATCH(F16,K16:CP16,0)+3)&lt;&gt;0,INDEX(K16:CP16,,MATCH(F16,K16:CP16,0)+3),"ND"))</f>
        <v>ND</v>
      </c>
      <c r="J16" s="672" t="str">
        <f t="shared" si="4"/>
        <v>APROVADO</v>
      </c>
      <c r="K16" s="673" t="s">
        <v>3730</v>
      </c>
      <c r="L16" s="674">
        <v>44797</v>
      </c>
      <c r="M16" s="675" t="s">
        <v>3736</v>
      </c>
      <c r="N16" s="657" t="s">
        <v>5536</v>
      </c>
      <c r="O16" s="693">
        <v>44810</v>
      </c>
      <c r="P16" s="676" t="s">
        <v>3779</v>
      </c>
      <c r="Q16" s="673" t="s">
        <v>3765</v>
      </c>
      <c r="R16" s="674">
        <v>44853</v>
      </c>
      <c r="S16" s="676" t="s">
        <v>5567</v>
      </c>
      <c r="T16" s="673" t="s">
        <v>5539</v>
      </c>
      <c r="U16" s="674">
        <v>44876</v>
      </c>
      <c r="V16" s="694" t="s">
        <v>5650</v>
      </c>
      <c r="W16" s="657" t="s">
        <v>3748</v>
      </c>
      <c r="X16" s="693">
        <v>44902</v>
      </c>
      <c r="Y16" s="675" t="s">
        <v>5949</v>
      </c>
      <c r="Z16" s="657"/>
      <c r="AA16" s="657"/>
      <c r="AB16" s="1679" t="s">
        <v>6107</v>
      </c>
      <c r="AC16" s="673" t="s">
        <v>5626</v>
      </c>
      <c r="AD16" s="674">
        <v>44916</v>
      </c>
      <c r="AE16" s="695" t="s">
        <v>6054</v>
      </c>
      <c r="AF16" s="673" t="s">
        <v>6114</v>
      </c>
      <c r="AG16" s="674">
        <v>44935</v>
      </c>
      <c r="AH16" s="695" t="s">
        <v>6121</v>
      </c>
      <c r="AI16" s="657" t="s">
        <v>5811</v>
      </c>
      <c r="AJ16" s="693">
        <v>44972</v>
      </c>
      <c r="AK16" s="1680" t="s">
        <v>6336</v>
      </c>
      <c r="AL16" s="673"/>
      <c r="AM16" s="673"/>
      <c r="AN16" s="695" t="s">
        <v>6626</v>
      </c>
      <c r="AO16" s="673" t="s">
        <v>5811</v>
      </c>
      <c r="AP16" s="677">
        <v>45224</v>
      </c>
      <c r="AQ16" s="695" t="s">
        <v>6916</v>
      </c>
      <c r="AR16" s="667" t="s">
        <v>6913</v>
      </c>
      <c r="AS16" s="667" t="s">
        <v>6913</v>
      </c>
      <c r="AU16" s="461" t="s">
        <v>6393</v>
      </c>
      <c r="AV16" s="1496">
        <v>46084</v>
      </c>
      <c r="AW16" s="218" t="s">
        <v>12263</v>
      </c>
      <c r="AX16" s="461" t="s">
        <v>5537</v>
      </c>
      <c r="AY16" s="1496">
        <v>46106</v>
      </c>
      <c r="BA16" s="1498" t="s">
        <v>6649</v>
      </c>
      <c r="BB16" s="1499">
        <v>46113</v>
      </c>
      <c r="BC16" s="218" t="s">
        <v>12497</v>
      </c>
      <c r="BD16" s="1498" t="s">
        <v>5539</v>
      </c>
      <c r="BE16" s="1499">
        <v>46146</v>
      </c>
      <c r="BF16" s="1498"/>
      <c r="BG16" s="1498" t="s">
        <v>6649</v>
      </c>
      <c r="BH16" s="1499">
        <v>46147</v>
      </c>
      <c r="BI16" s="218" t="s">
        <v>12621</v>
      </c>
      <c r="BJ16" s="1498"/>
      <c r="BK16" s="1498"/>
      <c r="BL16" s="1498"/>
    </row>
    <row r="17" spans="1:55" s="461" customFormat="1" ht="15" x14ac:dyDescent="0.25">
      <c r="A17" s="667" t="s">
        <v>8263</v>
      </c>
      <c r="B17" s="657" t="s">
        <v>8257</v>
      </c>
      <c r="C17" s="657"/>
      <c r="D17" s="667" t="s">
        <v>6218</v>
      </c>
      <c r="E17" s="671" t="s">
        <v>4549</v>
      </c>
      <c r="F17" s="668">
        <f>IF(L17&lt;&gt;0,MAX(L17,R17,X17,AD17,AJ17,AP17,AV17),"NE")</f>
        <v>46128</v>
      </c>
      <c r="G17" s="670" t="str">
        <f>IF($F17="","",INDEX($K17:$FI17,1,MATCH($F17,$K17:$FI17,)-1))</f>
        <v>B</v>
      </c>
      <c r="H17" s="670" t="str">
        <f>IF($F17="","",INDEX($K17:$FL17,1,MATCH($F17,$K17:$FL17,)+1))</f>
        <v>MR_DER-1683_26</v>
      </c>
      <c r="I17" s="672" t="str">
        <f>IF(F17="NE",F17,IF(INDEX(K17:CP17,,MATCH(F17,K17:CP17,0)+3)&lt;&gt;0,INDEX(K17:CP17,,MATCH(F17,K17:CP17,0)+3),"ND"))</f>
        <v>ND</v>
      </c>
      <c r="J17" s="672" t="str">
        <f>IF(G17="NE",G17,IF(INDEX(K17:CQ17,,MATCH(G17,K17:CQ17,0)+3)&lt;&gt;0,INDEX(K17:CQ17,,MATCH(G17,K17:CQ17,0)+3),"ND"))</f>
        <v>ND</v>
      </c>
      <c r="K17" s="673" t="s">
        <v>3730</v>
      </c>
      <c r="L17" s="674">
        <v>45007</v>
      </c>
      <c r="M17" s="695" t="s">
        <v>6667</v>
      </c>
      <c r="N17" s="674" t="s">
        <v>5539</v>
      </c>
      <c r="O17" s="674">
        <v>45063</v>
      </c>
      <c r="P17" s="508" t="s">
        <v>8593</v>
      </c>
      <c r="Q17" s="673" t="s">
        <v>3748</v>
      </c>
      <c r="R17" s="674">
        <v>45133</v>
      </c>
      <c r="S17" s="695" t="s">
        <v>6763</v>
      </c>
      <c r="T17" s="673"/>
      <c r="U17" s="673"/>
      <c r="V17" s="694" t="s">
        <v>6805</v>
      </c>
      <c r="W17" s="673" t="s">
        <v>3748</v>
      </c>
      <c r="X17" s="677">
        <v>45224</v>
      </c>
      <c r="Y17" s="695" t="s">
        <v>6916</v>
      </c>
      <c r="Z17" s="667" t="s">
        <v>6913</v>
      </c>
      <c r="AA17" s="667" t="s">
        <v>6913</v>
      </c>
      <c r="AB17" s="667"/>
      <c r="AC17" s="461" t="s">
        <v>5626</v>
      </c>
      <c r="AD17" s="1496">
        <v>46084</v>
      </c>
      <c r="AE17" s="218" t="s">
        <v>12263</v>
      </c>
      <c r="AF17" s="673" t="s">
        <v>5536</v>
      </c>
      <c r="AG17" s="674">
        <v>46092</v>
      </c>
      <c r="AH17" s="673"/>
      <c r="AI17" s="673" t="s">
        <v>6229</v>
      </c>
      <c r="AJ17" s="674">
        <v>46099</v>
      </c>
      <c r="AK17" s="218" t="s">
        <v>12389</v>
      </c>
      <c r="AL17" s="673" t="s">
        <v>5539</v>
      </c>
      <c r="AM17" s="674">
        <v>46113</v>
      </c>
      <c r="AN17" s="673"/>
      <c r="AO17" s="673" t="s">
        <v>5811</v>
      </c>
      <c r="AP17" s="677">
        <v>46128</v>
      </c>
      <c r="AQ17" s="218" t="s">
        <v>12522</v>
      </c>
      <c r="AR17" s="667"/>
      <c r="AS17" s="667"/>
    </row>
    <row r="18" spans="1:55" s="461" customFormat="1" ht="27" x14ac:dyDescent="0.25">
      <c r="A18" s="667" t="s">
        <v>8263</v>
      </c>
      <c r="B18" s="657" t="s">
        <v>8257</v>
      </c>
      <c r="C18" s="657"/>
      <c r="D18" s="656" t="s">
        <v>6078</v>
      </c>
      <c r="E18" s="671" t="s">
        <v>4554</v>
      </c>
      <c r="F18" s="668">
        <f>IF(L18&lt;&gt;0,MAX(L18,R18,X18,AD18,AJ18,AP18),"NE")</f>
        <v>45224</v>
      </c>
      <c r="G18" s="670" t="str">
        <f t="shared" si="1"/>
        <v>B</v>
      </c>
      <c r="H18" s="670" t="str">
        <f t="shared" si="3"/>
        <v>MR.DER-0464_23</v>
      </c>
      <c r="I18" s="672" t="str">
        <f t="shared" si="2"/>
        <v>ASSINADO</v>
      </c>
      <c r="J18" s="672" t="str">
        <f t="shared" si="4"/>
        <v>ND</v>
      </c>
      <c r="K18" s="673" t="s">
        <v>3730</v>
      </c>
      <c r="L18" s="674">
        <v>44827</v>
      </c>
      <c r="M18" s="675" t="s">
        <v>3762</v>
      </c>
      <c r="N18" s="673" t="s">
        <v>5537</v>
      </c>
      <c r="O18" s="674">
        <v>44844</v>
      </c>
      <c r="P18" s="676" t="s">
        <v>3781</v>
      </c>
      <c r="Q18" s="673" t="s">
        <v>3765</v>
      </c>
      <c r="R18" s="674">
        <v>44853</v>
      </c>
      <c r="S18" s="676" t="s">
        <v>5567</v>
      </c>
      <c r="T18" s="673"/>
      <c r="U18" s="674"/>
      <c r="V18" s="694" t="s">
        <v>5650</v>
      </c>
      <c r="W18" s="657" t="s">
        <v>3748</v>
      </c>
      <c r="X18" s="693">
        <v>45103</v>
      </c>
      <c r="Y18" s="675"/>
      <c r="Z18" s="657"/>
      <c r="AA18" s="657"/>
      <c r="AB18" s="657"/>
      <c r="AC18" s="673" t="s">
        <v>5626</v>
      </c>
      <c r="AD18" s="674">
        <v>45133</v>
      </c>
      <c r="AE18" s="695" t="s">
        <v>6767</v>
      </c>
      <c r="AF18" s="657" t="s">
        <v>5539</v>
      </c>
      <c r="AG18" s="693">
        <v>45145</v>
      </c>
      <c r="AH18" s="678" t="s">
        <v>6806</v>
      </c>
      <c r="AI18" s="673" t="s">
        <v>5811</v>
      </c>
      <c r="AJ18" s="674">
        <v>45154</v>
      </c>
      <c r="AK18" s="695" t="s">
        <v>6784</v>
      </c>
      <c r="AL18" s="673"/>
      <c r="AM18" s="673"/>
      <c r="AN18" s="678" t="s">
        <v>6807</v>
      </c>
      <c r="AO18" s="673" t="s">
        <v>5811</v>
      </c>
      <c r="AP18" s="677">
        <v>45224</v>
      </c>
      <c r="AQ18" s="678" t="s">
        <v>6916</v>
      </c>
      <c r="AR18" s="667" t="s">
        <v>6913</v>
      </c>
      <c r="AS18" s="667" t="s">
        <v>6913</v>
      </c>
    </row>
    <row r="19" spans="1:55" s="425" customFormat="1" x14ac:dyDescent="0.25">
      <c r="A19" s="688"/>
      <c r="B19" s="689"/>
      <c r="C19" s="689"/>
      <c r="D19" s="688"/>
      <c r="E19" s="688"/>
      <c r="F19" s="688"/>
      <c r="G19" s="688"/>
      <c r="H19" s="688"/>
      <c r="I19" s="689"/>
      <c r="J19" s="689"/>
      <c r="K19" s="689"/>
      <c r="L19" s="689"/>
      <c r="M19" s="689"/>
      <c r="N19" s="690"/>
      <c r="O19" s="690"/>
      <c r="P19" s="691"/>
      <c r="Q19" s="692"/>
      <c r="R19" s="692"/>
      <c r="S19" s="692"/>
      <c r="T19" s="690"/>
      <c r="U19" s="690"/>
      <c r="V19" s="691"/>
      <c r="W19" s="692"/>
      <c r="X19" s="692"/>
      <c r="Y19" s="692"/>
      <c r="Z19" s="690"/>
      <c r="AA19" s="690"/>
      <c r="AB19" s="691"/>
      <c r="AC19" s="692"/>
      <c r="AD19" s="692"/>
      <c r="AE19" s="692"/>
      <c r="AF19" s="690"/>
      <c r="AG19" s="690"/>
      <c r="AH19" s="691"/>
      <c r="AI19" s="692"/>
      <c r="AJ19" s="692"/>
      <c r="AK19" s="692"/>
      <c r="AL19" s="690"/>
      <c r="AM19" s="690"/>
      <c r="AN19" s="691"/>
      <c r="AO19" s="692"/>
      <c r="AP19" s="692"/>
      <c r="AQ19" s="692"/>
      <c r="AR19" s="690"/>
      <c r="AS19" s="690"/>
    </row>
    <row r="20" spans="1:55" s="425" customFormat="1" x14ac:dyDescent="0.25">
      <c r="A20" s="696"/>
      <c r="B20" s="697" t="s">
        <v>8257</v>
      </c>
      <c r="C20" s="697"/>
      <c r="D20" s="696" t="s">
        <v>10</v>
      </c>
      <c r="E20" s="698" t="s">
        <v>4555</v>
      </c>
      <c r="F20" s="668" t="str">
        <f t="shared" si="0"/>
        <v>NE</v>
      </c>
      <c r="G20" s="670" t="e">
        <f t="shared" si="1"/>
        <v>#N/A</v>
      </c>
      <c r="H20" s="670" t="e">
        <f t="shared" si="3"/>
        <v>#N/A</v>
      </c>
      <c r="I20" s="672" t="str">
        <f t="shared" si="2"/>
        <v>NE</v>
      </c>
      <c r="J20" s="684" t="e">
        <f t="shared" si="4"/>
        <v>#N/A</v>
      </c>
      <c r="K20" s="699"/>
      <c r="L20" s="699"/>
      <c r="M20" s="699"/>
      <c r="N20" s="699"/>
      <c r="O20" s="699"/>
      <c r="P20" s="699"/>
      <c r="Q20" s="699"/>
      <c r="R20" s="699"/>
      <c r="S20" s="699"/>
      <c r="T20" s="699"/>
      <c r="U20" s="699"/>
      <c r="V20" s="699"/>
      <c r="W20" s="697"/>
      <c r="X20" s="697"/>
      <c r="Y20" s="697"/>
      <c r="Z20" s="697"/>
      <c r="AA20" s="697"/>
      <c r="AB20" s="697"/>
      <c r="AC20" s="699"/>
      <c r="AD20" s="699"/>
      <c r="AE20" s="699"/>
      <c r="AF20" s="699"/>
      <c r="AG20" s="699"/>
      <c r="AH20" s="699"/>
      <c r="AI20" s="699"/>
      <c r="AJ20" s="699"/>
      <c r="AK20" s="699"/>
      <c r="AL20" s="699"/>
      <c r="AM20" s="699"/>
      <c r="AN20" s="699"/>
      <c r="AO20" s="699"/>
      <c r="AP20" s="696"/>
      <c r="AQ20" s="696"/>
      <c r="AR20" s="696"/>
      <c r="AS20" s="696"/>
    </row>
    <row r="21" spans="1:55" s="425" customFormat="1" x14ac:dyDescent="0.25">
      <c r="A21" s="688"/>
      <c r="B21" s="689"/>
      <c r="C21" s="689"/>
      <c r="D21" s="688"/>
      <c r="E21" s="688"/>
      <c r="F21" s="688"/>
      <c r="G21" s="688"/>
      <c r="H21" s="688"/>
      <c r="I21" s="689"/>
      <c r="J21" s="689"/>
      <c r="K21" s="689"/>
      <c r="L21" s="689"/>
      <c r="M21" s="689"/>
      <c r="N21" s="690"/>
      <c r="O21" s="690"/>
      <c r="P21" s="691"/>
      <c r="Q21" s="692"/>
      <c r="R21" s="692"/>
      <c r="S21" s="692"/>
      <c r="T21" s="690"/>
      <c r="U21" s="690"/>
      <c r="V21" s="691"/>
      <c r="W21" s="692"/>
      <c r="X21" s="692"/>
      <c r="Y21" s="692"/>
      <c r="Z21" s="690"/>
      <c r="AA21" s="690"/>
      <c r="AB21" s="691"/>
      <c r="AC21" s="692"/>
      <c r="AD21" s="692"/>
      <c r="AE21" s="692"/>
      <c r="AF21" s="690"/>
      <c r="AG21" s="690"/>
      <c r="AH21" s="691"/>
      <c r="AI21" s="692"/>
      <c r="AJ21" s="692"/>
      <c r="AK21" s="692"/>
      <c r="AL21" s="690"/>
      <c r="AM21" s="690"/>
      <c r="AN21" s="691"/>
      <c r="AO21" s="692"/>
      <c r="AP21" s="692"/>
      <c r="AQ21" s="692"/>
      <c r="AR21" s="690"/>
      <c r="AS21" s="690"/>
    </row>
    <row r="22" spans="1:55" s="425" customFormat="1" x14ac:dyDescent="0.25">
      <c r="A22" s="696"/>
      <c r="B22" s="697" t="s">
        <v>8257</v>
      </c>
      <c r="C22" s="697"/>
      <c r="D22" s="696" t="s">
        <v>11</v>
      </c>
      <c r="E22" s="698" t="s">
        <v>4556</v>
      </c>
      <c r="F22" s="668" t="str">
        <f t="shared" si="0"/>
        <v>NE</v>
      </c>
      <c r="G22" s="670" t="e">
        <f t="shared" si="1"/>
        <v>#N/A</v>
      </c>
      <c r="H22" s="670" t="e">
        <f t="shared" si="3"/>
        <v>#N/A</v>
      </c>
      <c r="I22" s="672" t="str">
        <f t="shared" si="2"/>
        <v>NE</v>
      </c>
      <c r="J22" s="684" t="e">
        <f t="shared" si="4"/>
        <v>#N/A</v>
      </c>
      <c r="K22" s="699"/>
      <c r="L22" s="699"/>
      <c r="M22" s="699"/>
      <c r="N22" s="699"/>
      <c r="O22" s="699"/>
      <c r="P22" s="699"/>
      <c r="Q22" s="699"/>
      <c r="R22" s="699"/>
      <c r="S22" s="699"/>
      <c r="T22" s="699"/>
      <c r="U22" s="699"/>
      <c r="V22" s="699"/>
      <c r="W22" s="697"/>
      <c r="X22" s="697"/>
      <c r="Y22" s="697"/>
      <c r="Z22" s="697"/>
      <c r="AA22" s="697"/>
      <c r="AB22" s="697"/>
      <c r="AC22" s="699"/>
      <c r="AD22" s="699"/>
      <c r="AE22" s="699"/>
      <c r="AF22" s="699"/>
      <c r="AG22" s="699"/>
      <c r="AH22" s="699"/>
      <c r="AI22" s="699"/>
      <c r="AJ22" s="699"/>
      <c r="AK22" s="699"/>
      <c r="AL22" s="699"/>
      <c r="AM22" s="699"/>
      <c r="AN22" s="699"/>
      <c r="AO22" s="699"/>
      <c r="AP22" s="696"/>
      <c r="AQ22" s="696"/>
      <c r="AR22" s="696"/>
      <c r="AS22" s="696"/>
    </row>
    <row r="23" spans="1:55" s="425" customFormat="1" x14ac:dyDescent="0.25">
      <c r="A23" s="688"/>
      <c r="B23" s="689"/>
      <c r="C23" s="689"/>
      <c r="D23" s="688"/>
      <c r="E23" s="688"/>
      <c r="F23" s="688"/>
      <c r="G23" s="688"/>
      <c r="H23" s="688"/>
      <c r="I23" s="689"/>
      <c r="J23" s="689"/>
      <c r="K23" s="689"/>
      <c r="L23" s="689"/>
      <c r="M23" s="689"/>
      <c r="N23" s="690"/>
      <c r="O23" s="690"/>
      <c r="P23" s="691"/>
      <c r="Q23" s="692"/>
      <c r="R23" s="692"/>
      <c r="S23" s="692"/>
      <c r="T23" s="690"/>
      <c r="U23" s="690"/>
      <c r="V23" s="691"/>
      <c r="W23" s="692"/>
      <c r="X23" s="692"/>
      <c r="Y23" s="692"/>
      <c r="Z23" s="690"/>
      <c r="AA23" s="690"/>
      <c r="AB23" s="691"/>
      <c r="AC23" s="692"/>
      <c r="AD23" s="692"/>
      <c r="AE23" s="692"/>
      <c r="AF23" s="690"/>
      <c r="AG23" s="690"/>
      <c r="AH23" s="691"/>
      <c r="AI23" s="692"/>
      <c r="AJ23" s="692"/>
      <c r="AK23" s="692"/>
      <c r="AL23" s="690"/>
      <c r="AM23" s="690"/>
      <c r="AN23" s="691"/>
      <c r="AO23" s="692"/>
      <c r="AP23" s="692"/>
      <c r="AQ23" s="692"/>
      <c r="AR23" s="690"/>
      <c r="AS23" s="690"/>
    </row>
    <row r="24" spans="1:55" s="425" customFormat="1" x14ac:dyDescent="0.25">
      <c r="A24" s="688"/>
      <c r="B24" s="689"/>
      <c r="C24" s="689"/>
      <c r="D24" s="688"/>
      <c r="E24" s="688"/>
      <c r="F24" s="688"/>
      <c r="G24" s="688"/>
      <c r="H24" s="688"/>
      <c r="I24" s="689"/>
      <c r="J24" s="689"/>
      <c r="K24" s="689"/>
      <c r="L24" s="689"/>
      <c r="M24" s="689"/>
      <c r="N24" s="690"/>
      <c r="O24" s="690"/>
      <c r="P24" s="691"/>
      <c r="Q24" s="692"/>
      <c r="R24" s="692"/>
      <c r="S24" s="692"/>
      <c r="T24" s="690"/>
      <c r="U24" s="690"/>
      <c r="V24" s="691"/>
      <c r="W24" s="692"/>
      <c r="X24" s="692"/>
      <c r="Y24" s="692"/>
      <c r="Z24" s="690"/>
      <c r="AA24" s="690"/>
      <c r="AB24" s="691"/>
      <c r="AC24" s="692"/>
      <c r="AD24" s="692"/>
      <c r="AE24" s="692"/>
      <c r="AF24" s="690"/>
      <c r="AG24" s="690"/>
      <c r="AH24" s="691"/>
      <c r="AI24" s="692"/>
      <c r="AJ24" s="692"/>
      <c r="AK24" s="692"/>
      <c r="AL24" s="690"/>
      <c r="AM24" s="690"/>
      <c r="AN24" s="691"/>
      <c r="AO24" s="692"/>
      <c r="AP24" s="692"/>
      <c r="AQ24" s="692"/>
      <c r="AR24" s="690"/>
      <c r="AS24" s="690"/>
    </row>
    <row r="25" spans="1:55" s="425" customFormat="1" x14ac:dyDescent="0.25">
      <c r="A25" s="688"/>
      <c r="B25" s="689"/>
      <c r="C25" s="689"/>
      <c r="D25" s="688"/>
      <c r="E25" s="688"/>
      <c r="F25" s="688"/>
      <c r="G25" s="688"/>
      <c r="H25" s="688"/>
      <c r="I25" s="689"/>
      <c r="J25" s="689"/>
      <c r="K25" s="689"/>
      <c r="L25" s="689"/>
      <c r="M25" s="689"/>
      <c r="N25" s="690"/>
      <c r="O25" s="690"/>
      <c r="P25" s="691"/>
      <c r="Q25" s="692"/>
      <c r="R25" s="692"/>
      <c r="S25" s="692"/>
      <c r="T25" s="690"/>
      <c r="U25" s="690"/>
      <c r="V25" s="691"/>
      <c r="W25" s="692"/>
      <c r="X25" s="692"/>
      <c r="Y25" s="692"/>
      <c r="Z25" s="690"/>
      <c r="AA25" s="690"/>
      <c r="AB25" s="691"/>
      <c r="AC25" s="692"/>
      <c r="AD25" s="692"/>
      <c r="AE25" s="692"/>
      <c r="AF25" s="690"/>
      <c r="AG25" s="690"/>
      <c r="AH25" s="691"/>
      <c r="AI25" s="692"/>
      <c r="AJ25" s="692"/>
      <c r="AK25" s="692"/>
      <c r="AL25" s="690"/>
      <c r="AM25" s="690"/>
      <c r="AN25" s="691"/>
      <c r="AO25" s="692"/>
      <c r="AP25" s="692"/>
      <c r="AQ25" s="692"/>
      <c r="AR25" s="690"/>
      <c r="AS25" s="690"/>
      <c r="AT25" s="691"/>
      <c r="AU25" s="692"/>
      <c r="AV25" s="692"/>
      <c r="AW25" s="692"/>
    </row>
    <row r="26" spans="1:55" s="461" customFormat="1" ht="15" x14ac:dyDescent="0.25">
      <c r="A26" s="667" t="s">
        <v>8263</v>
      </c>
      <c r="B26" s="657" t="s">
        <v>8257</v>
      </c>
      <c r="C26" s="657"/>
      <c r="D26" s="667" t="s">
        <v>8594</v>
      </c>
      <c r="E26" s="671" t="s">
        <v>4557</v>
      </c>
      <c r="F26" s="668">
        <f t="shared" ref="F26:F31" si="6">IF(L26&lt;&gt;0,MAX(L26,R26,X26,AD26,AJ26,AP26,AV26,BB26),"NE")</f>
        <v>46097</v>
      </c>
      <c r="G26" s="670" t="str">
        <f>IF($F26="","",INDEX($K26:$FI26,1,MATCH($F26,$K26:$FI26,)-1))</f>
        <v>A</v>
      </c>
      <c r="H26" s="670" t="str">
        <f>IF($F26="","",INDEX($K26:$FL26,1,MATCH($F26,$K26:$FL26,)+1))</f>
        <v>MR_DER-1626_26</v>
      </c>
      <c r="I26" s="672" t="str">
        <f>IF(F26="NE",F26,IF(INDEX(K26:CP26,,MATCH(F26,K26:CP26,0)+3)&lt;&gt;0,INDEX(K26:CP26,,MATCH(F26,K26:CP26,0)+3),"ND"))</f>
        <v>ND</v>
      </c>
      <c r="J26" s="672" t="str">
        <f t="shared" si="4"/>
        <v>ND</v>
      </c>
      <c r="K26" s="673" t="s">
        <v>3730</v>
      </c>
      <c r="L26" s="674">
        <v>44797</v>
      </c>
      <c r="M26" s="675" t="s">
        <v>3736</v>
      </c>
      <c r="N26" s="673" t="s">
        <v>5536</v>
      </c>
      <c r="O26" s="674">
        <v>44847</v>
      </c>
      <c r="P26" s="676" t="s">
        <v>5644</v>
      </c>
      <c r="Q26" s="673" t="s">
        <v>3765</v>
      </c>
      <c r="R26" s="674">
        <v>44848</v>
      </c>
      <c r="S26" s="676" t="s">
        <v>5556</v>
      </c>
      <c r="T26" s="700" t="s">
        <v>5537</v>
      </c>
      <c r="U26" s="693">
        <v>44895</v>
      </c>
      <c r="V26" s="676" t="s">
        <v>5635</v>
      </c>
      <c r="W26" s="657" t="s">
        <v>3748</v>
      </c>
      <c r="X26" s="693">
        <v>44950</v>
      </c>
      <c r="Y26" s="675" t="s">
        <v>6235</v>
      </c>
      <c r="Z26" s="657"/>
      <c r="AA26" s="657"/>
      <c r="AB26" s="695" t="s">
        <v>6299</v>
      </c>
      <c r="AC26" s="673" t="s">
        <v>3748</v>
      </c>
      <c r="AD26" s="674">
        <v>46097</v>
      </c>
      <c r="AE26" s="23" t="s">
        <v>12337</v>
      </c>
      <c r="AF26" s="673"/>
      <c r="AG26" s="673"/>
      <c r="AH26" s="673"/>
      <c r="AI26" s="673"/>
      <c r="AJ26" s="673"/>
      <c r="AK26" s="673"/>
      <c r="AL26" s="673"/>
      <c r="AM26" s="673"/>
      <c r="AN26" s="673"/>
      <c r="AO26" s="673"/>
      <c r="AP26" s="657"/>
      <c r="AQ26" s="657"/>
      <c r="AR26" s="657"/>
      <c r="AS26" s="657"/>
      <c r="AT26" s="657"/>
      <c r="AU26" s="673"/>
      <c r="AV26" s="657"/>
      <c r="AW26" s="657"/>
    </row>
    <row r="27" spans="1:55" s="461" customFormat="1" ht="15" x14ac:dyDescent="0.25">
      <c r="A27" s="667" t="s">
        <v>8263</v>
      </c>
      <c r="B27" s="657" t="s">
        <v>8257</v>
      </c>
      <c r="C27" s="657"/>
      <c r="D27" s="667" t="s">
        <v>8594</v>
      </c>
      <c r="E27" s="671" t="s">
        <v>4558</v>
      </c>
      <c r="F27" s="668">
        <f t="shared" si="6"/>
        <v>46097</v>
      </c>
      <c r="G27" s="670" t="str">
        <f>IF($F27="","",INDEX($K27:$FI27,1,MATCH($F27,$K27:$FI27,)-1))</f>
        <v>A</v>
      </c>
      <c r="H27" s="670" t="str">
        <f t="shared" si="3"/>
        <v>MR_DER-1626_26</v>
      </c>
      <c r="I27" s="672" t="str">
        <f>IF(F27="NE",F27,IF(INDEX(K27:CP27,,MATCH(F27,K27:CP27,0)+3)&lt;&gt;0,INDEX(K27:CP27,,MATCH(F27,K27:CP27,0)+3),"ND"))</f>
        <v>ND</v>
      </c>
      <c r="J27" s="672" t="str">
        <f t="shared" si="4"/>
        <v>ND</v>
      </c>
      <c r="K27" s="673" t="s">
        <v>3730</v>
      </c>
      <c r="L27" s="674">
        <v>44797</v>
      </c>
      <c r="M27" s="675" t="s">
        <v>3736</v>
      </c>
      <c r="N27" s="673" t="s">
        <v>5536</v>
      </c>
      <c r="O27" s="674">
        <v>44847</v>
      </c>
      <c r="P27" s="676" t="s">
        <v>5644</v>
      </c>
      <c r="Q27" s="673" t="s">
        <v>3765</v>
      </c>
      <c r="R27" s="674">
        <v>44848</v>
      </c>
      <c r="S27" s="676" t="s">
        <v>5556</v>
      </c>
      <c r="T27" s="700" t="s">
        <v>5537</v>
      </c>
      <c r="U27" s="693">
        <v>44895</v>
      </c>
      <c r="V27" s="676" t="s">
        <v>5635</v>
      </c>
      <c r="W27" s="657" t="s">
        <v>3748</v>
      </c>
      <c r="X27" s="693">
        <v>44950</v>
      </c>
      <c r="Y27" s="675" t="s">
        <v>6235</v>
      </c>
      <c r="Z27" s="657"/>
      <c r="AA27" s="657"/>
      <c r="AB27" s="695" t="s">
        <v>6299</v>
      </c>
      <c r="AC27" s="673" t="s">
        <v>3748</v>
      </c>
      <c r="AD27" s="674">
        <v>46097</v>
      </c>
      <c r="AE27" s="23" t="s">
        <v>12337</v>
      </c>
      <c r="AF27" s="673"/>
      <c r="AG27" s="673"/>
      <c r="AH27" s="673"/>
      <c r="AI27" s="673"/>
      <c r="AJ27" s="673"/>
      <c r="AK27" s="673"/>
      <c r="AL27" s="673"/>
      <c r="AM27" s="673"/>
      <c r="AN27" s="673"/>
      <c r="AO27" s="673"/>
      <c r="AP27" s="657"/>
      <c r="AQ27" s="657"/>
      <c r="AR27" s="657"/>
      <c r="AS27" s="657"/>
      <c r="AT27" s="657"/>
      <c r="AU27" s="673"/>
      <c r="AV27" s="657"/>
      <c r="AW27" s="657"/>
    </row>
    <row r="28" spans="1:55" s="461" customFormat="1" ht="15" x14ac:dyDescent="0.25">
      <c r="A28" s="667" t="s">
        <v>8263</v>
      </c>
      <c r="B28" s="657" t="s">
        <v>8257</v>
      </c>
      <c r="C28" s="657"/>
      <c r="D28" s="667" t="s">
        <v>8594</v>
      </c>
      <c r="E28" s="671" t="s">
        <v>4559</v>
      </c>
      <c r="F28" s="668">
        <f t="shared" si="6"/>
        <v>46097</v>
      </c>
      <c r="G28" s="670" t="str">
        <f>IF($F28="","",INDEX($K28:$FI28,1,MATCH($F28,$K28:$FI28,)-1))</f>
        <v>A</v>
      </c>
      <c r="H28" s="670" t="str">
        <f t="shared" si="3"/>
        <v>MR_DER-1626_26</v>
      </c>
      <c r="I28" s="672" t="str">
        <f>IF(F28="NE",F28,IF(INDEX(K28:CP28,,MATCH(F28,K28:CP28,0)+3)&lt;&gt;0,INDEX(K28:CP28,,MATCH(F28,K28:CP28,0)+3),"ND"))</f>
        <v>ND</v>
      </c>
      <c r="J28" s="672" t="str">
        <f t="shared" si="4"/>
        <v>ND</v>
      </c>
      <c r="K28" s="673" t="s">
        <v>3730</v>
      </c>
      <c r="L28" s="674">
        <v>44797</v>
      </c>
      <c r="M28" s="675" t="s">
        <v>3736</v>
      </c>
      <c r="N28" s="673" t="s">
        <v>5536</v>
      </c>
      <c r="O28" s="674">
        <v>44847</v>
      </c>
      <c r="P28" s="676" t="s">
        <v>5644</v>
      </c>
      <c r="Q28" s="673" t="s">
        <v>3765</v>
      </c>
      <c r="R28" s="674">
        <v>44848</v>
      </c>
      <c r="S28" s="676" t="s">
        <v>5556</v>
      </c>
      <c r="T28" s="700" t="s">
        <v>5537</v>
      </c>
      <c r="U28" s="693">
        <v>44895</v>
      </c>
      <c r="V28" s="676" t="s">
        <v>5635</v>
      </c>
      <c r="W28" s="657" t="s">
        <v>3748</v>
      </c>
      <c r="X28" s="693">
        <v>44950</v>
      </c>
      <c r="Y28" s="675" t="s">
        <v>6235</v>
      </c>
      <c r="Z28" s="657"/>
      <c r="AA28" s="657"/>
      <c r="AB28" s="695" t="s">
        <v>6299</v>
      </c>
      <c r="AC28" s="673" t="s">
        <v>3748</v>
      </c>
      <c r="AD28" s="674">
        <v>46097</v>
      </c>
      <c r="AE28" s="23" t="s">
        <v>12337</v>
      </c>
      <c r="AF28" s="673"/>
      <c r="AG28" s="673"/>
      <c r="AH28" s="673"/>
      <c r="AI28" s="673"/>
      <c r="AJ28" s="673"/>
      <c r="AK28" s="673"/>
      <c r="AL28" s="673"/>
      <c r="AM28" s="673"/>
      <c r="AN28" s="673"/>
      <c r="AO28" s="673"/>
      <c r="AP28" s="657"/>
      <c r="AQ28" s="657"/>
      <c r="AR28" s="657"/>
      <c r="AS28" s="657"/>
      <c r="AT28" s="657"/>
      <c r="AU28" s="673"/>
      <c r="AV28" s="657"/>
      <c r="AW28" s="657"/>
    </row>
    <row r="29" spans="1:55" s="461" customFormat="1" ht="15" x14ac:dyDescent="0.25">
      <c r="A29" s="667" t="s">
        <v>8263</v>
      </c>
      <c r="B29" s="657" t="s">
        <v>8257</v>
      </c>
      <c r="C29" s="657"/>
      <c r="D29" s="667" t="s">
        <v>8594</v>
      </c>
      <c r="E29" s="671" t="s">
        <v>5648</v>
      </c>
      <c r="F29" s="668">
        <f t="shared" si="6"/>
        <v>46097</v>
      </c>
      <c r="G29" s="670" t="str">
        <f>IF($F29="","",INDEX($K29:$FI29,1,MATCH($F29,$K29:$FI29,)-1))</f>
        <v>A</v>
      </c>
      <c r="H29" s="670" t="str">
        <f t="shared" si="3"/>
        <v>MR_DER-1626_26</v>
      </c>
      <c r="I29" s="672" t="str">
        <f>IF(F29="NE",F29,IF(INDEX(K29:CP29,,MATCH(F29,K29:CP29,0)+3)&lt;&gt;0,INDEX(K29:CP29,,MATCH(F29,K29:CP29,0)+3),"ND"))</f>
        <v>ND</v>
      </c>
      <c r="J29" s="672" t="str">
        <f t="shared" si="4"/>
        <v>ND</v>
      </c>
      <c r="K29" s="673" t="s">
        <v>3730</v>
      </c>
      <c r="L29" s="674">
        <v>44848</v>
      </c>
      <c r="M29" s="675" t="s">
        <v>5556</v>
      </c>
      <c r="N29" s="700" t="s">
        <v>5537</v>
      </c>
      <c r="O29" s="693">
        <v>44895</v>
      </c>
      <c r="P29" s="676" t="s">
        <v>5646</v>
      </c>
      <c r="Q29" s="673" t="s">
        <v>3748</v>
      </c>
      <c r="R29" s="674">
        <v>44950</v>
      </c>
      <c r="S29" s="695" t="s">
        <v>6235</v>
      </c>
      <c r="T29" s="673"/>
      <c r="U29" s="673"/>
      <c r="V29" s="673"/>
      <c r="W29" s="673" t="s">
        <v>3748</v>
      </c>
      <c r="X29" s="674">
        <v>46097</v>
      </c>
      <c r="Y29" s="23" t="s">
        <v>12337</v>
      </c>
      <c r="Z29" s="657"/>
      <c r="AA29" s="657"/>
      <c r="AB29" s="657"/>
      <c r="AC29" s="673"/>
      <c r="AD29" s="673"/>
      <c r="AE29" s="673"/>
      <c r="AF29" s="673"/>
      <c r="AG29" s="673"/>
      <c r="AH29" s="673"/>
      <c r="AI29" s="673"/>
      <c r="AJ29" s="673"/>
      <c r="AK29" s="673"/>
      <c r="AL29" s="673"/>
      <c r="AM29" s="673"/>
      <c r="AN29" s="673"/>
      <c r="AO29" s="673"/>
      <c r="AP29" s="657"/>
      <c r="AQ29" s="657"/>
      <c r="AR29" s="657"/>
      <c r="AS29" s="657"/>
      <c r="AT29" s="657"/>
      <c r="AU29" s="673"/>
      <c r="AV29" s="657"/>
      <c r="AW29" s="657"/>
    </row>
    <row r="30" spans="1:55" s="461" customFormat="1" ht="15" x14ac:dyDescent="0.25">
      <c r="A30" s="667" t="s">
        <v>8263</v>
      </c>
      <c r="B30" s="657"/>
      <c r="C30" s="657" t="s">
        <v>8257</v>
      </c>
      <c r="D30" s="667" t="s">
        <v>8190</v>
      </c>
      <c r="E30" s="671" t="s">
        <v>4560</v>
      </c>
      <c r="F30" s="668">
        <f t="shared" si="6"/>
        <v>46097</v>
      </c>
      <c r="G30" s="670" t="str">
        <f t="shared" ref="G30:G96" si="7">IF($F30="","",INDEX($K30:$FI30,1,MATCH($F30,$K30:$FI30,)-1))</f>
        <v>A</v>
      </c>
      <c r="H30" s="670" t="str">
        <f t="shared" si="3"/>
        <v>MR_DER-1626_26</v>
      </c>
      <c r="I30" s="672" t="str">
        <f t="shared" ref="I30:I96" si="8">IF(F30="NE",F30,IF(INDEX(K30:CP30,,MATCH(F30,K30:CP30,0)+3)&lt;&gt;0,INDEX(K30:CP30,,MATCH(F30,K30:CP30,0)+3),"ND"))</f>
        <v>ND</v>
      </c>
      <c r="J30" s="672" t="str">
        <f t="shared" si="4"/>
        <v>ND</v>
      </c>
      <c r="K30" s="673" t="s">
        <v>3730</v>
      </c>
      <c r="L30" s="674">
        <v>44888</v>
      </c>
      <c r="M30" s="675" t="s">
        <v>5731</v>
      </c>
      <c r="N30" s="673" t="s">
        <v>5537</v>
      </c>
      <c r="O30" s="674">
        <v>44914</v>
      </c>
      <c r="P30" s="695" t="s">
        <v>5849</v>
      </c>
      <c r="Q30" s="673" t="s">
        <v>3748</v>
      </c>
      <c r="R30" s="674">
        <v>45560</v>
      </c>
      <c r="S30" s="701" t="s">
        <v>8223</v>
      </c>
      <c r="T30" s="673"/>
      <c r="U30" s="673"/>
      <c r="V30" s="508" t="s">
        <v>6299</v>
      </c>
      <c r="W30" s="673" t="s">
        <v>3748</v>
      </c>
      <c r="X30" s="674">
        <v>46097</v>
      </c>
      <c r="Y30" s="23" t="s">
        <v>12337</v>
      </c>
      <c r="Z30" s="657"/>
      <c r="AA30" s="657"/>
      <c r="AB30" s="657"/>
      <c r="AC30" s="673"/>
      <c r="AD30" s="673"/>
      <c r="AE30" s="673"/>
      <c r="AF30" s="673"/>
      <c r="AG30" s="673"/>
      <c r="AH30" s="673"/>
      <c r="AI30" s="673"/>
      <c r="AJ30" s="673"/>
      <c r="AK30" s="673"/>
      <c r="AL30" s="673"/>
      <c r="AM30" s="673"/>
      <c r="AN30" s="673"/>
      <c r="AO30" s="673"/>
      <c r="AP30" s="667"/>
      <c r="AQ30" s="667"/>
      <c r="AR30" s="667"/>
      <c r="AS30" s="667"/>
      <c r="AT30" s="667"/>
      <c r="AU30" s="673"/>
      <c r="AV30" s="667"/>
      <c r="AW30" s="667"/>
    </row>
    <row r="31" spans="1:55" s="461" customFormat="1" ht="15" x14ac:dyDescent="0.25">
      <c r="A31" s="667" t="s">
        <v>8263</v>
      </c>
      <c r="B31" s="657"/>
      <c r="C31" s="657" t="s">
        <v>8257</v>
      </c>
      <c r="D31" s="667" t="s">
        <v>6275</v>
      </c>
      <c r="E31" s="671" t="s">
        <v>4561</v>
      </c>
      <c r="F31" s="668">
        <f t="shared" si="6"/>
        <v>46097</v>
      </c>
      <c r="G31" s="670" t="str">
        <f t="shared" si="7"/>
        <v>C</v>
      </c>
      <c r="H31" s="670" t="str">
        <f t="shared" si="3"/>
        <v>MR_DER-1626_26</v>
      </c>
      <c r="I31" s="672" t="str">
        <f t="shared" si="8"/>
        <v>ND</v>
      </c>
      <c r="J31" s="672" t="str">
        <f t="shared" si="4"/>
        <v>ND</v>
      </c>
      <c r="K31" s="673" t="s">
        <v>3730</v>
      </c>
      <c r="L31" s="674">
        <v>44888</v>
      </c>
      <c r="M31" s="675" t="s">
        <v>5731</v>
      </c>
      <c r="N31" s="673" t="s">
        <v>5537</v>
      </c>
      <c r="O31" s="674">
        <v>44914</v>
      </c>
      <c r="P31" s="695" t="s">
        <v>5848</v>
      </c>
      <c r="Q31" s="673" t="s">
        <v>3748</v>
      </c>
      <c r="R31" s="674">
        <v>45560</v>
      </c>
      <c r="S31" s="701" t="s">
        <v>8223</v>
      </c>
      <c r="T31" s="673"/>
      <c r="U31" s="673"/>
      <c r="V31" s="508" t="s">
        <v>6299</v>
      </c>
      <c r="W31" s="657" t="s">
        <v>5626</v>
      </c>
      <c r="X31" s="693">
        <v>45597</v>
      </c>
      <c r="Y31" s="508" t="s">
        <v>8464</v>
      </c>
      <c r="Z31" s="657" t="s">
        <v>5537</v>
      </c>
      <c r="AA31" s="693">
        <v>45622</v>
      </c>
      <c r="AB31" s="508" t="s">
        <v>8597</v>
      </c>
      <c r="AC31" s="673" t="s">
        <v>5811</v>
      </c>
      <c r="AD31" s="674">
        <v>45639</v>
      </c>
      <c r="AE31" s="508" t="s">
        <v>8861</v>
      </c>
      <c r="AF31" s="673" t="s">
        <v>6098</v>
      </c>
      <c r="AG31" s="674">
        <v>45649</v>
      </c>
      <c r="AH31" s="673"/>
      <c r="AI31" s="673" t="s">
        <v>6393</v>
      </c>
      <c r="AJ31" s="674">
        <v>45688</v>
      </c>
      <c r="AK31" s="508" t="s">
        <v>8930</v>
      </c>
      <c r="AL31" s="673" t="s">
        <v>5537</v>
      </c>
      <c r="AM31" s="674">
        <v>45714</v>
      </c>
      <c r="AN31" s="673"/>
      <c r="AO31" s="673" t="s">
        <v>6649</v>
      </c>
      <c r="AP31" s="677">
        <v>45737</v>
      </c>
      <c r="AQ31" s="508" t="s">
        <v>8972</v>
      </c>
      <c r="AR31" s="667"/>
      <c r="AS31" s="667"/>
      <c r="AT31" s="667"/>
      <c r="AU31" s="673" t="s">
        <v>6649</v>
      </c>
      <c r="AV31" s="674">
        <v>46097</v>
      </c>
      <c r="AW31" s="23" t="s">
        <v>12337</v>
      </c>
    </row>
    <row r="32" spans="1:55" s="461" customFormat="1" ht="15" x14ac:dyDescent="0.25">
      <c r="A32" s="667" t="s">
        <v>8263</v>
      </c>
      <c r="B32" s="657"/>
      <c r="C32" s="657" t="s">
        <v>8257</v>
      </c>
      <c r="D32" s="667" t="s">
        <v>6275</v>
      </c>
      <c r="E32" s="671" t="s">
        <v>4562</v>
      </c>
      <c r="F32" s="668">
        <f>IF(L32&lt;&gt;0,MAX(L32,R32,X32,AD32,AJ32,AP32,AV32,BB32),"NE")</f>
        <v>46097</v>
      </c>
      <c r="G32" s="670" t="str">
        <f>IF($F32="","",INDEX($K32:$FI32,1,MATCH($F32,$K32:$FI32,)-1))</f>
        <v>C</v>
      </c>
      <c r="H32" s="670" t="str">
        <f>IF($F32="","",INDEX($K32:$FL32,1,MATCH($F32,$K32:$FL32,)+1))</f>
        <v>MR_DER-1626_26</v>
      </c>
      <c r="I32" s="672" t="str">
        <f>IF(F32="NE",F32,IF(INDEX(K32:CP32,,MATCH(F32,K32:CP32,0)+3)&lt;&gt;0,INDEX(K32:CP32,,MATCH(F32,K32:CP32,0)+3),"ND"))</f>
        <v>ND</v>
      </c>
      <c r="J32" s="672" t="str">
        <f t="shared" si="4"/>
        <v>ND</v>
      </c>
      <c r="K32" s="673" t="s">
        <v>3730</v>
      </c>
      <c r="L32" s="674">
        <v>44888</v>
      </c>
      <c r="M32" s="675" t="s">
        <v>5731</v>
      </c>
      <c r="N32" s="673" t="s">
        <v>5537</v>
      </c>
      <c r="O32" s="674">
        <v>44914</v>
      </c>
      <c r="P32" s="695" t="s">
        <v>5848</v>
      </c>
      <c r="Q32" s="673" t="s">
        <v>3748</v>
      </c>
      <c r="R32" s="674">
        <v>45560</v>
      </c>
      <c r="S32" s="701" t="s">
        <v>8223</v>
      </c>
      <c r="T32" s="673"/>
      <c r="U32" s="673"/>
      <c r="V32" s="508" t="s">
        <v>6299</v>
      </c>
      <c r="W32" s="657" t="s">
        <v>5626</v>
      </c>
      <c r="X32" s="693">
        <v>45597</v>
      </c>
      <c r="Y32" s="508" t="s">
        <v>8464</v>
      </c>
      <c r="Z32" s="657" t="s">
        <v>5537</v>
      </c>
      <c r="AA32" s="693">
        <v>45622</v>
      </c>
      <c r="AB32" s="508" t="s">
        <v>8597</v>
      </c>
      <c r="AC32" s="673" t="s">
        <v>5811</v>
      </c>
      <c r="AD32" s="674">
        <v>45639</v>
      </c>
      <c r="AE32" s="508" t="s">
        <v>8861</v>
      </c>
      <c r="AF32" s="673" t="s">
        <v>6098</v>
      </c>
      <c r="AG32" s="674">
        <v>45649</v>
      </c>
      <c r="AH32" s="673"/>
      <c r="AI32" s="673" t="s">
        <v>6393</v>
      </c>
      <c r="AJ32" s="674">
        <v>45688</v>
      </c>
      <c r="AK32" s="508" t="s">
        <v>8930</v>
      </c>
      <c r="AL32" s="673" t="s">
        <v>5536</v>
      </c>
      <c r="AM32" s="674">
        <v>45714</v>
      </c>
      <c r="AN32" s="673"/>
      <c r="AO32" s="673" t="s">
        <v>7375</v>
      </c>
      <c r="AP32" s="677">
        <v>45737</v>
      </c>
      <c r="AQ32" s="508" t="s">
        <v>8972</v>
      </c>
      <c r="AR32" s="667" t="s">
        <v>5539</v>
      </c>
      <c r="AS32" s="677">
        <v>45758</v>
      </c>
      <c r="AT32" s="667"/>
      <c r="AU32" s="673" t="s">
        <v>6649</v>
      </c>
      <c r="AV32" s="677">
        <v>45770</v>
      </c>
      <c r="AW32" s="23" t="s">
        <v>9081</v>
      </c>
      <c r="BA32" s="673" t="s">
        <v>6649</v>
      </c>
      <c r="BB32" s="674">
        <v>46097</v>
      </c>
      <c r="BC32" s="23" t="s">
        <v>12337</v>
      </c>
    </row>
    <row r="33" spans="1:49" s="461" customFormat="1" ht="15" x14ac:dyDescent="0.25">
      <c r="A33" s="667" t="s">
        <v>8263</v>
      </c>
      <c r="B33" s="657"/>
      <c r="C33" s="657" t="s">
        <v>8257</v>
      </c>
      <c r="D33" s="667" t="s">
        <v>6275</v>
      </c>
      <c r="E33" s="671" t="s">
        <v>4563</v>
      </c>
      <c r="F33" s="668">
        <f t="shared" ref="F33:F39" si="9">IF(L33&lt;&gt;0,MAX(L33,R33,X33,AD33,AJ33,AP33,AV33,BB33),"NE")</f>
        <v>46097</v>
      </c>
      <c r="G33" s="670" t="str">
        <f t="shared" si="7"/>
        <v>C</v>
      </c>
      <c r="H33" s="670" t="str">
        <f t="shared" si="3"/>
        <v>MR_DER-1626_26</v>
      </c>
      <c r="I33" s="672" t="str">
        <f t="shared" si="8"/>
        <v>ND</v>
      </c>
      <c r="J33" s="672" t="str">
        <f t="shared" si="4"/>
        <v>ND</v>
      </c>
      <c r="K33" s="673" t="s">
        <v>3730</v>
      </c>
      <c r="L33" s="674">
        <v>44888</v>
      </c>
      <c r="M33" s="675" t="s">
        <v>5731</v>
      </c>
      <c r="N33" s="673" t="s">
        <v>5537</v>
      </c>
      <c r="O33" s="674">
        <v>44914</v>
      </c>
      <c r="P33" s="695" t="s">
        <v>5848</v>
      </c>
      <c r="Q33" s="673" t="s">
        <v>3748</v>
      </c>
      <c r="R33" s="674">
        <v>45560</v>
      </c>
      <c r="S33" s="701" t="s">
        <v>8223</v>
      </c>
      <c r="T33" s="673"/>
      <c r="U33" s="673"/>
      <c r="V33" s="508" t="s">
        <v>6299</v>
      </c>
      <c r="W33" s="657" t="s">
        <v>5626</v>
      </c>
      <c r="X33" s="693">
        <v>45597</v>
      </c>
      <c r="Y33" s="508" t="s">
        <v>8464</v>
      </c>
      <c r="Z33" s="657" t="s">
        <v>5537</v>
      </c>
      <c r="AA33" s="693">
        <v>45622</v>
      </c>
      <c r="AB33" s="508" t="s">
        <v>8597</v>
      </c>
      <c r="AC33" s="673" t="s">
        <v>5811</v>
      </c>
      <c r="AD33" s="674">
        <v>45639</v>
      </c>
      <c r="AE33" s="508" t="s">
        <v>8861</v>
      </c>
      <c r="AF33" s="673" t="s">
        <v>6098</v>
      </c>
      <c r="AG33" s="674">
        <v>45649</v>
      </c>
      <c r="AH33" s="673"/>
      <c r="AI33" s="673" t="s">
        <v>6393</v>
      </c>
      <c r="AJ33" s="674">
        <v>45688</v>
      </c>
      <c r="AK33" s="508" t="s">
        <v>8930</v>
      </c>
      <c r="AL33" s="673" t="s">
        <v>5537</v>
      </c>
      <c r="AM33" s="674">
        <v>45714</v>
      </c>
      <c r="AN33" s="673"/>
      <c r="AO33" s="673" t="s">
        <v>6649</v>
      </c>
      <c r="AP33" s="677">
        <v>45737</v>
      </c>
      <c r="AQ33" s="508" t="s">
        <v>8972</v>
      </c>
      <c r="AR33" s="667"/>
      <c r="AS33" s="667"/>
      <c r="AU33" s="673" t="s">
        <v>6649</v>
      </c>
      <c r="AV33" s="674">
        <v>46097</v>
      </c>
      <c r="AW33" s="23" t="s">
        <v>12337</v>
      </c>
    </row>
    <row r="34" spans="1:49" s="461" customFormat="1" ht="15" x14ac:dyDescent="0.25">
      <c r="A34" s="667" t="s">
        <v>8263</v>
      </c>
      <c r="B34" s="657"/>
      <c r="C34" s="657" t="s">
        <v>8257</v>
      </c>
      <c r="D34" s="667" t="s">
        <v>6275</v>
      </c>
      <c r="E34" s="671" t="s">
        <v>4564</v>
      </c>
      <c r="F34" s="668">
        <f t="shared" si="9"/>
        <v>46097</v>
      </c>
      <c r="G34" s="670" t="str">
        <f t="shared" si="7"/>
        <v>C</v>
      </c>
      <c r="H34" s="670" t="str">
        <f t="shared" si="3"/>
        <v>MR_DER-1626_26</v>
      </c>
      <c r="I34" s="672" t="str">
        <f t="shared" si="8"/>
        <v>ND</v>
      </c>
      <c r="J34" s="672" t="str">
        <f t="shared" si="4"/>
        <v>ND</v>
      </c>
      <c r="K34" s="673" t="s">
        <v>3730</v>
      </c>
      <c r="L34" s="674">
        <v>44888</v>
      </c>
      <c r="M34" s="675" t="s">
        <v>5731</v>
      </c>
      <c r="N34" s="673" t="s">
        <v>5537</v>
      </c>
      <c r="O34" s="674">
        <v>44914</v>
      </c>
      <c r="P34" s="695" t="s">
        <v>5848</v>
      </c>
      <c r="Q34" s="673" t="s">
        <v>3748</v>
      </c>
      <c r="R34" s="674">
        <v>45560</v>
      </c>
      <c r="S34" s="701" t="s">
        <v>8223</v>
      </c>
      <c r="T34" s="673"/>
      <c r="U34" s="673"/>
      <c r="V34" s="508" t="s">
        <v>6299</v>
      </c>
      <c r="W34" s="657" t="s">
        <v>5626</v>
      </c>
      <c r="X34" s="693">
        <v>45597</v>
      </c>
      <c r="Y34" s="508" t="s">
        <v>8464</v>
      </c>
      <c r="Z34" s="657" t="s">
        <v>5537</v>
      </c>
      <c r="AA34" s="693">
        <v>45622</v>
      </c>
      <c r="AB34" s="508" t="s">
        <v>8597</v>
      </c>
      <c r="AC34" s="673" t="s">
        <v>5811</v>
      </c>
      <c r="AD34" s="674">
        <v>45639</v>
      </c>
      <c r="AE34" s="508" t="s">
        <v>8861</v>
      </c>
      <c r="AF34" s="673" t="s">
        <v>6098</v>
      </c>
      <c r="AG34" s="674">
        <v>45649</v>
      </c>
      <c r="AH34" s="673"/>
      <c r="AI34" s="673" t="s">
        <v>6393</v>
      </c>
      <c r="AJ34" s="674">
        <v>45688</v>
      </c>
      <c r="AK34" s="508" t="s">
        <v>8930</v>
      </c>
      <c r="AL34" s="673" t="s">
        <v>5537</v>
      </c>
      <c r="AM34" s="674">
        <v>45714</v>
      </c>
      <c r="AN34" s="673"/>
      <c r="AO34" s="673" t="s">
        <v>6649</v>
      </c>
      <c r="AP34" s="677">
        <v>45737</v>
      </c>
      <c r="AQ34" s="508" t="s">
        <v>8972</v>
      </c>
      <c r="AR34" s="667"/>
      <c r="AS34" s="667"/>
      <c r="AU34" s="673" t="s">
        <v>6649</v>
      </c>
      <c r="AV34" s="674">
        <v>46097</v>
      </c>
      <c r="AW34" s="23" t="s">
        <v>12337</v>
      </c>
    </row>
    <row r="35" spans="1:49" s="461" customFormat="1" ht="15" x14ac:dyDescent="0.25">
      <c r="A35" s="667" t="s">
        <v>8263</v>
      </c>
      <c r="B35" s="657"/>
      <c r="C35" s="657" t="s">
        <v>8257</v>
      </c>
      <c r="D35" s="667" t="s">
        <v>6275</v>
      </c>
      <c r="E35" s="671" t="s">
        <v>4565</v>
      </c>
      <c r="F35" s="668">
        <f t="shared" si="9"/>
        <v>46097</v>
      </c>
      <c r="G35" s="670" t="str">
        <f t="shared" si="7"/>
        <v>C</v>
      </c>
      <c r="H35" s="670" t="str">
        <f t="shared" si="3"/>
        <v>MR_DER-1626_26</v>
      </c>
      <c r="I35" s="672" t="str">
        <f t="shared" si="8"/>
        <v>ND</v>
      </c>
      <c r="J35" s="672" t="str">
        <f t="shared" si="4"/>
        <v>ND</v>
      </c>
      <c r="K35" s="673" t="s">
        <v>3730</v>
      </c>
      <c r="L35" s="674">
        <v>44888</v>
      </c>
      <c r="M35" s="675" t="s">
        <v>5731</v>
      </c>
      <c r="N35" s="673" t="s">
        <v>5537</v>
      </c>
      <c r="O35" s="674">
        <v>44914</v>
      </c>
      <c r="P35" s="695" t="s">
        <v>5848</v>
      </c>
      <c r="Q35" s="673" t="s">
        <v>3748</v>
      </c>
      <c r="R35" s="674">
        <v>45560</v>
      </c>
      <c r="S35" s="701" t="s">
        <v>8223</v>
      </c>
      <c r="T35" s="673"/>
      <c r="U35" s="673"/>
      <c r="V35" s="508" t="s">
        <v>6299</v>
      </c>
      <c r="W35" s="657" t="s">
        <v>5626</v>
      </c>
      <c r="X35" s="693">
        <v>45597</v>
      </c>
      <c r="Y35" s="508" t="s">
        <v>8464</v>
      </c>
      <c r="Z35" s="657" t="s">
        <v>5537</v>
      </c>
      <c r="AA35" s="693">
        <v>45622</v>
      </c>
      <c r="AB35" s="508" t="s">
        <v>8597</v>
      </c>
      <c r="AC35" s="673" t="s">
        <v>5811</v>
      </c>
      <c r="AD35" s="674">
        <v>45639</v>
      </c>
      <c r="AE35" s="508" t="s">
        <v>8861</v>
      </c>
      <c r="AF35" s="673" t="s">
        <v>6098</v>
      </c>
      <c r="AG35" s="674">
        <v>45649</v>
      </c>
      <c r="AH35" s="673"/>
      <c r="AI35" s="673" t="s">
        <v>6393</v>
      </c>
      <c r="AJ35" s="674">
        <v>45688</v>
      </c>
      <c r="AK35" s="508" t="s">
        <v>8930</v>
      </c>
      <c r="AL35" s="673" t="s">
        <v>5537</v>
      </c>
      <c r="AM35" s="674">
        <v>45714</v>
      </c>
      <c r="AN35" s="673"/>
      <c r="AO35" s="673" t="s">
        <v>6649</v>
      </c>
      <c r="AP35" s="677">
        <v>45737</v>
      </c>
      <c r="AQ35" s="508" t="s">
        <v>8972</v>
      </c>
      <c r="AR35" s="667"/>
      <c r="AS35" s="667"/>
      <c r="AU35" s="673" t="s">
        <v>6649</v>
      </c>
      <c r="AV35" s="674">
        <v>46097</v>
      </c>
      <c r="AW35" s="23" t="s">
        <v>12337</v>
      </c>
    </row>
    <row r="36" spans="1:49" s="461" customFormat="1" ht="15" x14ac:dyDescent="0.25">
      <c r="A36" s="667" t="s">
        <v>8263</v>
      </c>
      <c r="B36" s="657"/>
      <c r="C36" s="657" t="s">
        <v>8257</v>
      </c>
      <c r="D36" s="667" t="s">
        <v>6275</v>
      </c>
      <c r="E36" s="671" t="s">
        <v>4566</v>
      </c>
      <c r="F36" s="668">
        <f t="shared" si="9"/>
        <v>46097</v>
      </c>
      <c r="G36" s="670" t="str">
        <f t="shared" si="7"/>
        <v>C</v>
      </c>
      <c r="H36" s="670" t="str">
        <f t="shared" si="3"/>
        <v>MR_DER-1626_26</v>
      </c>
      <c r="I36" s="672" t="str">
        <f t="shared" si="8"/>
        <v>ND</v>
      </c>
      <c r="J36" s="672" t="str">
        <f t="shared" si="4"/>
        <v>ND</v>
      </c>
      <c r="K36" s="673" t="s">
        <v>3730</v>
      </c>
      <c r="L36" s="674">
        <v>44888</v>
      </c>
      <c r="M36" s="675" t="s">
        <v>5731</v>
      </c>
      <c r="N36" s="673" t="s">
        <v>5537</v>
      </c>
      <c r="O36" s="674">
        <v>44914</v>
      </c>
      <c r="P36" s="695" t="s">
        <v>5848</v>
      </c>
      <c r="Q36" s="673" t="s">
        <v>3748</v>
      </c>
      <c r="R36" s="674">
        <v>45560</v>
      </c>
      <c r="S36" s="701" t="s">
        <v>8223</v>
      </c>
      <c r="T36" s="673"/>
      <c r="U36" s="673"/>
      <c r="V36" s="508" t="s">
        <v>6299</v>
      </c>
      <c r="W36" s="657" t="s">
        <v>5626</v>
      </c>
      <c r="X36" s="693">
        <v>45597</v>
      </c>
      <c r="Y36" s="508" t="s">
        <v>8464</v>
      </c>
      <c r="Z36" s="657" t="s">
        <v>5537</v>
      </c>
      <c r="AA36" s="693">
        <v>45622</v>
      </c>
      <c r="AB36" s="508" t="s">
        <v>8597</v>
      </c>
      <c r="AC36" s="673" t="s">
        <v>5811</v>
      </c>
      <c r="AD36" s="674">
        <v>45639</v>
      </c>
      <c r="AE36" s="508" t="s">
        <v>8861</v>
      </c>
      <c r="AF36" s="673" t="s">
        <v>6098</v>
      </c>
      <c r="AG36" s="674">
        <v>45649</v>
      </c>
      <c r="AH36" s="673"/>
      <c r="AI36" s="673" t="s">
        <v>6393</v>
      </c>
      <c r="AJ36" s="674">
        <v>45688</v>
      </c>
      <c r="AK36" s="508" t="s">
        <v>8930</v>
      </c>
      <c r="AL36" s="673" t="s">
        <v>5537</v>
      </c>
      <c r="AM36" s="674">
        <v>45714</v>
      </c>
      <c r="AN36" s="673"/>
      <c r="AO36" s="673" t="s">
        <v>6649</v>
      </c>
      <c r="AP36" s="677">
        <v>45737</v>
      </c>
      <c r="AQ36" s="508" t="s">
        <v>8972</v>
      </c>
      <c r="AR36" s="667"/>
      <c r="AS36" s="667"/>
      <c r="AU36" s="673" t="s">
        <v>6649</v>
      </c>
      <c r="AV36" s="674">
        <v>46097</v>
      </c>
      <c r="AW36" s="23" t="s">
        <v>12337</v>
      </c>
    </row>
    <row r="37" spans="1:49" s="461" customFormat="1" ht="15" x14ac:dyDescent="0.25">
      <c r="A37" s="667" t="s">
        <v>8263</v>
      </c>
      <c r="B37" s="657"/>
      <c r="C37" s="657" t="s">
        <v>8257</v>
      </c>
      <c r="D37" s="667" t="s">
        <v>6275</v>
      </c>
      <c r="E37" s="671" t="s">
        <v>4567</v>
      </c>
      <c r="F37" s="668">
        <f t="shared" si="9"/>
        <v>46097</v>
      </c>
      <c r="G37" s="670" t="str">
        <f t="shared" si="7"/>
        <v>C</v>
      </c>
      <c r="H37" s="670" t="str">
        <f t="shared" si="3"/>
        <v>MR_DER-1626_26</v>
      </c>
      <c r="I37" s="672" t="str">
        <f t="shared" si="8"/>
        <v>ND</v>
      </c>
      <c r="J37" s="672" t="str">
        <f t="shared" si="4"/>
        <v>ND</v>
      </c>
      <c r="K37" s="673" t="s">
        <v>3730</v>
      </c>
      <c r="L37" s="674">
        <v>44888</v>
      </c>
      <c r="M37" s="675" t="s">
        <v>5731</v>
      </c>
      <c r="N37" s="673" t="s">
        <v>5537</v>
      </c>
      <c r="O37" s="674">
        <v>44914</v>
      </c>
      <c r="P37" s="695" t="s">
        <v>5848</v>
      </c>
      <c r="Q37" s="673" t="s">
        <v>3748</v>
      </c>
      <c r="R37" s="674">
        <v>45560</v>
      </c>
      <c r="S37" s="701" t="s">
        <v>8223</v>
      </c>
      <c r="T37" s="673"/>
      <c r="U37" s="673"/>
      <c r="V37" s="508" t="s">
        <v>6299</v>
      </c>
      <c r="W37" s="657" t="s">
        <v>5626</v>
      </c>
      <c r="X37" s="693">
        <v>45597</v>
      </c>
      <c r="Y37" s="508" t="s">
        <v>8464</v>
      </c>
      <c r="Z37" s="657" t="s">
        <v>5537</v>
      </c>
      <c r="AA37" s="693">
        <v>45622</v>
      </c>
      <c r="AB37" s="508" t="s">
        <v>8597</v>
      </c>
      <c r="AC37" s="673" t="s">
        <v>5811</v>
      </c>
      <c r="AD37" s="674">
        <v>45639</v>
      </c>
      <c r="AE37" s="508" t="s">
        <v>8861</v>
      </c>
      <c r="AF37" s="673" t="s">
        <v>6098</v>
      </c>
      <c r="AG37" s="674">
        <v>45649</v>
      </c>
      <c r="AH37" s="673"/>
      <c r="AI37" s="673" t="s">
        <v>6393</v>
      </c>
      <c r="AJ37" s="674">
        <v>45688</v>
      </c>
      <c r="AK37" s="508" t="s">
        <v>8930</v>
      </c>
      <c r="AL37" s="673" t="s">
        <v>5537</v>
      </c>
      <c r="AM37" s="674">
        <v>45714</v>
      </c>
      <c r="AN37" s="673"/>
      <c r="AO37" s="673" t="s">
        <v>6649</v>
      </c>
      <c r="AP37" s="677">
        <v>45737</v>
      </c>
      <c r="AQ37" s="508" t="s">
        <v>8972</v>
      </c>
      <c r="AR37" s="667"/>
      <c r="AS37" s="667"/>
      <c r="AU37" s="673" t="s">
        <v>6649</v>
      </c>
      <c r="AV37" s="674">
        <v>46097</v>
      </c>
      <c r="AW37" s="23" t="s">
        <v>12337</v>
      </c>
    </row>
    <row r="38" spans="1:49" s="461" customFormat="1" ht="15" x14ac:dyDescent="0.25">
      <c r="A38" s="667" t="s">
        <v>8263</v>
      </c>
      <c r="B38" s="657"/>
      <c r="C38" s="657" t="s">
        <v>8257</v>
      </c>
      <c r="D38" s="667" t="s">
        <v>8595</v>
      </c>
      <c r="E38" s="671" t="s">
        <v>5732</v>
      </c>
      <c r="F38" s="668">
        <f t="shared" si="9"/>
        <v>46097</v>
      </c>
      <c r="G38" s="670" t="str">
        <f t="shared" si="7"/>
        <v>A</v>
      </c>
      <c r="H38" s="670" t="str">
        <f t="shared" si="3"/>
        <v>MR_DER-1626_26</v>
      </c>
      <c r="I38" s="672" t="str">
        <f>IF(F38="NE",F38,IF(INDEX(K38:CP38,,MATCH(F38,K38:CP38,0)+3)&lt;&gt;0,INDEX(K38:CP38,,MATCH(F38,K38:CP38,0)+3),"ND"))</f>
        <v>ND</v>
      </c>
      <c r="J38" s="672" t="str">
        <f t="shared" si="4"/>
        <v>ND</v>
      </c>
      <c r="K38" s="673" t="s">
        <v>3730</v>
      </c>
      <c r="L38" s="674">
        <v>44888</v>
      </c>
      <c r="M38" s="675" t="s">
        <v>5731</v>
      </c>
      <c r="N38" s="673" t="s">
        <v>5537</v>
      </c>
      <c r="O38" s="674">
        <v>44914</v>
      </c>
      <c r="P38" s="695" t="s">
        <v>5848</v>
      </c>
      <c r="Q38" s="673" t="s">
        <v>3748</v>
      </c>
      <c r="R38" s="674">
        <v>45560</v>
      </c>
      <c r="S38" s="701" t="s">
        <v>8223</v>
      </c>
      <c r="T38" s="673"/>
      <c r="U38" s="673"/>
      <c r="V38" s="508" t="s">
        <v>6299</v>
      </c>
      <c r="W38" s="673" t="s">
        <v>3748</v>
      </c>
      <c r="X38" s="674">
        <v>46097</v>
      </c>
      <c r="Y38" s="23" t="s">
        <v>12337</v>
      </c>
      <c r="Z38" s="657"/>
      <c r="AA38" s="657"/>
      <c r="AB38" s="657"/>
      <c r="AC38" s="673"/>
      <c r="AD38" s="673"/>
      <c r="AE38" s="673"/>
      <c r="AF38" s="673"/>
      <c r="AG38" s="673"/>
      <c r="AH38" s="673"/>
      <c r="AI38" s="673"/>
      <c r="AJ38" s="673"/>
      <c r="AK38" s="673"/>
      <c r="AL38" s="673"/>
      <c r="AM38" s="673"/>
      <c r="AN38" s="673"/>
      <c r="AO38" s="673"/>
      <c r="AP38" s="667"/>
      <c r="AQ38" s="667"/>
      <c r="AR38" s="667"/>
      <c r="AS38" s="667"/>
    </row>
    <row r="39" spans="1:49" s="461" customFormat="1" ht="15" x14ac:dyDescent="0.25">
      <c r="A39" s="667" t="s">
        <v>8263</v>
      </c>
      <c r="B39" s="657" t="s">
        <v>8257</v>
      </c>
      <c r="C39" s="657"/>
      <c r="D39" s="667" t="s">
        <v>8596</v>
      </c>
      <c r="E39" s="671" t="s">
        <v>4568</v>
      </c>
      <c r="F39" s="668">
        <f t="shared" si="9"/>
        <v>46097</v>
      </c>
      <c r="G39" s="670" t="str">
        <f t="shared" si="7"/>
        <v>A</v>
      </c>
      <c r="H39" s="670" t="str">
        <f t="shared" si="3"/>
        <v>MR_DER-1626_26</v>
      </c>
      <c r="I39" s="672" t="str">
        <f t="shared" si="8"/>
        <v>ND</v>
      </c>
      <c r="J39" s="672" t="str">
        <f t="shared" si="4"/>
        <v>ND</v>
      </c>
      <c r="K39" s="673" t="s">
        <v>3730</v>
      </c>
      <c r="L39" s="674">
        <v>45560</v>
      </c>
      <c r="M39" s="701" t="s">
        <v>8223</v>
      </c>
      <c r="N39" s="657" t="s">
        <v>5536</v>
      </c>
      <c r="O39" s="693">
        <v>45622</v>
      </c>
      <c r="P39" s="508" t="s">
        <v>6299</v>
      </c>
      <c r="Q39" s="673" t="s">
        <v>3765</v>
      </c>
      <c r="R39" s="674">
        <v>45644</v>
      </c>
      <c r="S39" s="508" t="s">
        <v>8870</v>
      </c>
      <c r="T39" s="673" t="s">
        <v>5539</v>
      </c>
      <c r="U39" s="674">
        <v>45297</v>
      </c>
      <c r="V39" s="673"/>
      <c r="W39" s="657" t="s">
        <v>3748</v>
      </c>
      <c r="X39" s="693">
        <v>45665</v>
      </c>
      <c r="Y39" s="508" t="s">
        <v>8879</v>
      </c>
      <c r="Z39" s="657"/>
      <c r="AA39" s="657"/>
      <c r="AB39" s="657"/>
      <c r="AC39" s="673" t="s">
        <v>3748</v>
      </c>
      <c r="AD39" s="674">
        <v>46097</v>
      </c>
      <c r="AE39" s="23" t="s">
        <v>12337</v>
      </c>
      <c r="AF39" s="673"/>
      <c r="AG39" s="673"/>
      <c r="AH39" s="673"/>
      <c r="AI39" s="673"/>
      <c r="AJ39" s="673"/>
      <c r="AK39" s="673"/>
      <c r="AL39" s="673"/>
      <c r="AM39" s="673"/>
      <c r="AN39" s="673"/>
      <c r="AO39" s="673"/>
      <c r="AP39" s="667"/>
      <c r="AQ39" s="667"/>
      <c r="AR39" s="667"/>
      <c r="AS39" s="667"/>
    </row>
    <row r="40" spans="1:49" s="425" customFormat="1" x14ac:dyDescent="0.25">
      <c r="A40" s="688"/>
      <c r="B40" s="689"/>
      <c r="C40" s="689"/>
      <c r="D40" s="688"/>
      <c r="E40" s="688"/>
      <c r="F40" s="688"/>
      <c r="G40" s="688"/>
      <c r="H40" s="688"/>
      <c r="I40" s="689"/>
      <c r="J40" s="689"/>
      <c r="K40" s="689"/>
      <c r="L40" s="689"/>
      <c r="M40" s="689"/>
      <c r="N40" s="690"/>
      <c r="O40" s="690"/>
      <c r="P40" s="691"/>
      <c r="Q40" s="692"/>
      <c r="R40" s="692"/>
      <c r="S40" s="692"/>
      <c r="T40" s="690"/>
      <c r="U40" s="690"/>
      <c r="V40" s="691"/>
      <c r="W40" s="692"/>
      <c r="X40" s="692"/>
      <c r="Y40" s="692"/>
      <c r="Z40" s="690"/>
      <c r="AA40" s="690"/>
      <c r="AB40" s="691"/>
      <c r="AC40" s="692"/>
      <c r="AD40" s="692"/>
      <c r="AE40" s="692"/>
    </row>
    <row r="41" spans="1:49" s="497" customFormat="1" ht="15" x14ac:dyDescent="0.25">
      <c r="A41" s="679" t="s">
        <v>8342</v>
      </c>
      <c r="B41" s="680" t="s">
        <v>8257</v>
      </c>
      <c r="C41" s="680"/>
      <c r="D41" s="679" t="s">
        <v>20</v>
      </c>
      <c r="E41" s="681" t="s">
        <v>4569</v>
      </c>
      <c r="F41" s="682">
        <f t="shared" ref="F41:F96" si="10">IF(L41&lt;&gt;0,MAX(L41,R41,X41,AD41),"NE")</f>
        <v>46034</v>
      </c>
      <c r="G41" s="683" t="str">
        <f t="shared" si="7"/>
        <v>A3</v>
      </c>
      <c r="H41" s="683" t="str">
        <f t="shared" si="3"/>
        <v>MR_DER-1497_26</v>
      </c>
      <c r="I41" s="684" t="str">
        <f t="shared" si="8"/>
        <v>ND</v>
      </c>
      <c r="J41" s="684" t="str">
        <f t="shared" si="4"/>
        <v>ND</v>
      </c>
      <c r="K41" s="685" t="s">
        <v>3730</v>
      </c>
      <c r="L41" s="686">
        <v>45602</v>
      </c>
      <c r="M41" s="443" t="s">
        <v>8524</v>
      </c>
      <c r="N41" s="685" t="s">
        <v>5536</v>
      </c>
      <c r="O41" s="686">
        <v>45628</v>
      </c>
      <c r="P41" s="685"/>
      <c r="Q41" s="685" t="s">
        <v>3765</v>
      </c>
      <c r="R41" s="686">
        <v>45763</v>
      </c>
      <c r="S41" s="69" t="s">
        <v>9054</v>
      </c>
      <c r="T41" s="685" t="s">
        <v>5536</v>
      </c>
      <c r="U41" s="685"/>
      <c r="V41" s="685"/>
      <c r="W41" s="680" t="s">
        <v>5701</v>
      </c>
      <c r="X41" s="712">
        <v>46034</v>
      </c>
      <c r="Y41" s="69" t="s">
        <v>11962</v>
      </c>
      <c r="Z41" s="680"/>
      <c r="AA41" s="680"/>
      <c r="AB41" s="680"/>
      <c r="AC41" s="685"/>
      <c r="AD41" s="685"/>
      <c r="AE41" s="685"/>
    </row>
    <row r="42" spans="1:49" s="497" customFormat="1" ht="15" x14ac:dyDescent="0.25">
      <c r="A42" s="679" t="s">
        <v>8342</v>
      </c>
      <c r="B42" s="680"/>
      <c r="C42" s="680" t="s">
        <v>8257</v>
      </c>
      <c r="D42" s="679" t="s">
        <v>8916</v>
      </c>
      <c r="E42" s="681" t="s">
        <v>4570</v>
      </c>
      <c r="F42" s="682">
        <f t="shared" si="10"/>
        <v>46083</v>
      </c>
      <c r="G42" s="683" t="str">
        <f t="shared" si="7"/>
        <v>A3</v>
      </c>
      <c r="H42" s="683" t="str">
        <f t="shared" si="3"/>
        <v>MR_DER-1603_26</v>
      </c>
      <c r="I42" s="684" t="str">
        <f t="shared" si="8"/>
        <v>ND</v>
      </c>
      <c r="J42" s="684" t="str">
        <f t="shared" si="4"/>
        <v>ND</v>
      </c>
      <c r="K42" s="685" t="s">
        <v>3730</v>
      </c>
      <c r="L42" s="686">
        <v>45674</v>
      </c>
      <c r="M42" s="443" t="s">
        <v>8918</v>
      </c>
      <c r="N42" s="685" t="s">
        <v>5536</v>
      </c>
      <c r="O42" s="686">
        <v>45685</v>
      </c>
      <c r="P42" s="685"/>
      <c r="Q42" s="685" t="s">
        <v>3765</v>
      </c>
      <c r="R42" s="686">
        <v>45707</v>
      </c>
      <c r="S42" s="443" t="s">
        <v>8940</v>
      </c>
      <c r="T42" s="685" t="s">
        <v>5536</v>
      </c>
      <c r="U42" s="686">
        <v>45714</v>
      </c>
      <c r="V42" s="685"/>
      <c r="W42" s="680" t="s">
        <v>5701</v>
      </c>
      <c r="X42" s="712">
        <v>46083</v>
      </c>
      <c r="Y42" s="23" t="s">
        <v>12261</v>
      </c>
      <c r="Z42" s="680"/>
      <c r="AA42" s="680"/>
      <c r="AB42" s="680"/>
      <c r="AC42" s="685"/>
      <c r="AD42" s="685"/>
      <c r="AE42" s="685"/>
    </row>
    <row r="43" spans="1:49" s="497" customFormat="1" ht="15" x14ac:dyDescent="0.25">
      <c r="A43" s="679" t="s">
        <v>8342</v>
      </c>
      <c r="B43" s="680"/>
      <c r="C43" s="680" t="s">
        <v>8257</v>
      </c>
      <c r="D43" s="679" t="s">
        <v>8917</v>
      </c>
      <c r="E43" s="681" t="s">
        <v>4571</v>
      </c>
      <c r="F43" s="682">
        <f t="shared" si="10"/>
        <v>46083</v>
      </c>
      <c r="G43" s="683" t="str">
        <f t="shared" si="7"/>
        <v>A3</v>
      </c>
      <c r="H43" s="683" t="str">
        <f t="shared" si="3"/>
        <v>MR_DER-1603_26</v>
      </c>
      <c r="I43" s="684" t="str">
        <f t="shared" si="8"/>
        <v>ND</v>
      </c>
      <c r="J43" s="684" t="str">
        <f t="shared" si="4"/>
        <v>ND</v>
      </c>
      <c r="K43" s="685" t="s">
        <v>3730</v>
      </c>
      <c r="L43" s="686">
        <v>45674</v>
      </c>
      <c r="M43" s="443" t="s">
        <v>8918</v>
      </c>
      <c r="N43" s="685" t="s">
        <v>5536</v>
      </c>
      <c r="O43" s="686">
        <v>45685</v>
      </c>
      <c r="P43" s="685"/>
      <c r="Q43" s="685" t="s">
        <v>3765</v>
      </c>
      <c r="R43" s="686">
        <v>45707</v>
      </c>
      <c r="S43" s="443" t="s">
        <v>8940</v>
      </c>
      <c r="T43" s="685" t="s">
        <v>5536</v>
      </c>
      <c r="U43" s="686">
        <v>45714</v>
      </c>
      <c r="V43" s="685"/>
      <c r="W43" s="680" t="s">
        <v>5701</v>
      </c>
      <c r="X43" s="712">
        <v>46083</v>
      </c>
      <c r="Y43" s="23" t="s">
        <v>12261</v>
      </c>
      <c r="Z43" s="680"/>
      <c r="AA43" s="680"/>
      <c r="AB43" s="680"/>
      <c r="AC43" s="685"/>
      <c r="AD43" s="685"/>
      <c r="AE43" s="685"/>
    </row>
    <row r="44" spans="1:49" s="497" customFormat="1" ht="15" x14ac:dyDescent="0.25">
      <c r="A44" s="679" t="s">
        <v>8342</v>
      </c>
      <c r="B44" s="680"/>
      <c r="C44" s="680" t="s">
        <v>8257</v>
      </c>
      <c r="D44" s="679" t="s">
        <v>8917</v>
      </c>
      <c r="E44" s="681" t="s">
        <v>8912</v>
      </c>
      <c r="F44" s="682">
        <f>IF(L44&lt;&gt;0,MAX(L44,R44,X44,AD44),"NE")</f>
        <v>46083</v>
      </c>
      <c r="G44" s="683" t="str">
        <f t="shared" si="7"/>
        <v>A3</v>
      </c>
      <c r="H44" s="683" t="str">
        <f t="shared" si="3"/>
        <v>MR_DER-1603_26</v>
      </c>
      <c r="I44" s="684" t="str">
        <f>IF(F44="NE",F44,IF(INDEX(K44:CP44,,MATCH(F44,K44:CP44,0)+3)&lt;&gt;0,INDEX(K44:CP44,,MATCH(F44,K44:CP44,0)+3),"ND"))</f>
        <v>ND</v>
      </c>
      <c r="J44" s="684" t="str">
        <f>IF(G44="NE",G44,IF(INDEX(K44:CQ44,,MATCH(G44,K44:CQ44,0)+3)&lt;&gt;0,INDEX(K44:CQ44,,MATCH(G44,K44:CQ44,0)+3),"ND"))</f>
        <v>ND</v>
      </c>
      <c r="K44" s="685" t="s">
        <v>3730</v>
      </c>
      <c r="L44" s="686">
        <v>45674</v>
      </c>
      <c r="M44" s="443" t="s">
        <v>8918</v>
      </c>
      <c r="N44" s="685" t="s">
        <v>5536</v>
      </c>
      <c r="O44" s="686">
        <v>45685</v>
      </c>
      <c r="P44" s="685"/>
      <c r="Q44" s="685" t="s">
        <v>3765</v>
      </c>
      <c r="R44" s="686">
        <v>45707</v>
      </c>
      <c r="S44" s="443" t="s">
        <v>8940</v>
      </c>
      <c r="T44" s="685" t="s">
        <v>5536</v>
      </c>
      <c r="U44" s="686">
        <v>45714</v>
      </c>
      <c r="V44" s="685"/>
      <c r="W44" s="680" t="s">
        <v>5701</v>
      </c>
      <c r="X44" s="712">
        <v>46083</v>
      </c>
      <c r="Y44" s="23" t="s">
        <v>12261</v>
      </c>
      <c r="Z44" s="680"/>
      <c r="AA44" s="680"/>
      <c r="AB44" s="680"/>
      <c r="AC44" s="685"/>
      <c r="AD44" s="685"/>
      <c r="AE44" s="685"/>
    </row>
    <row r="45" spans="1:49" s="497" customFormat="1" ht="15" x14ac:dyDescent="0.25">
      <c r="A45" s="679" t="s">
        <v>8342</v>
      </c>
      <c r="B45" s="680" t="s">
        <v>8257</v>
      </c>
      <c r="C45" s="680"/>
      <c r="D45" s="679" t="s">
        <v>7621</v>
      </c>
      <c r="E45" s="681" t="s">
        <v>4572</v>
      </c>
      <c r="F45" s="682">
        <f>IF(L45&lt;&gt;0,MAX(L45,R45,X45,AD45),"NE")</f>
        <v>46083</v>
      </c>
      <c r="G45" s="683" t="str">
        <f t="shared" si="7"/>
        <v>A3</v>
      </c>
      <c r="H45" s="683" t="str">
        <f t="shared" si="3"/>
        <v>MR_DER-1603_26</v>
      </c>
      <c r="I45" s="684" t="str">
        <f>IF(F45="NE",F45,IF(INDEX(K45:CP45,,MATCH(F45,K45:CP45,0)+3)&lt;&gt;0,INDEX(K45:CP45,,MATCH(F45,K45:CP45,0)+3),"ND"))</f>
        <v>ND</v>
      </c>
      <c r="J45" s="684" t="str">
        <f>IF(G45="NE",G45,IF(INDEX(K45:CQ45,,MATCH(G45,K45:CQ45,0)+3)&lt;&gt;0,INDEX(K45:CQ45,,MATCH(G45,K45:CQ45,0)+3),"ND"))</f>
        <v>ND</v>
      </c>
      <c r="K45" s="685" t="s">
        <v>3730</v>
      </c>
      <c r="L45" s="686">
        <v>45674</v>
      </c>
      <c r="M45" s="443" t="s">
        <v>8918</v>
      </c>
      <c r="N45" s="685" t="s">
        <v>5536</v>
      </c>
      <c r="O45" s="686">
        <v>45685</v>
      </c>
      <c r="P45" s="685"/>
      <c r="Q45" s="685" t="s">
        <v>3765</v>
      </c>
      <c r="R45" s="686">
        <v>45707</v>
      </c>
      <c r="S45" s="443" t="s">
        <v>8940</v>
      </c>
      <c r="T45" s="685" t="s">
        <v>5536</v>
      </c>
      <c r="U45" s="686">
        <v>45714</v>
      </c>
      <c r="V45" s="685"/>
      <c r="W45" s="680" t="s">
        <v>5701</v>
      </c>
      <c r="X45" s="712">
        <v>46083</v>
      </c>
      <c r="Y45" s="23" t="s">
        <v>12261</v>
      </c>
      <c r="Z45" s="680"/>
      <c r="AA45" s="680"/>
      <c r="AB45" s="680"/>
      <c r="AC45" s="685"/>
      <c r="AD45" s="685"/>
      <c r="AE45" s="685"/>
    </row>
    <row r="46" spans="1:49" s="497" customFormat="1" ht="15" x14ac:dyDescent="0.25">
      <c r="A46" s="679" t="s">
        <v>8342</v>
      </c>
      <c r="B46" s="680" t="s">
        <v>8257</v>
      </c>
      <c r="C46" s="680"/>
      <c r="D46" s="679" t="s">
        <v>7622</v>
      </c>
      <c r="E46" s="681" t="s">
        <v>4573</v>
      </c>
      <c r="F46" s="682">
        <f t="shared" si="10"/>
        <v>46083</v>
      </c>
      <c r="G46" s="683" t="str">
        <f t="shared" si="7"/>
        <v>A3</v>
      </c>
      <c r="H46" s="683" t="str">
        <f t="shared" si="3"/>
        <v>MR_DER-1603_26</v>
      </c>
      <c r="I46" s="684" t="str">
        <f t="shared" si="8"/>
        <v>ND</v>
      </c>
      <c r="J46" s="684" t="str">
        <f t="shared" si="4"/>
        <v>ND</v>
      </c>
      <c r="K46" s="685" t="s">
        <v>3730</v>
      </c>
      <c r="L46" s="686">
        <v>45674</v>
      </c>
      <c r="M46" s="443" t="s">
        <v>8918</v>
      </c>
      <c r="N46" s="685" t="s">
        <v>5536</v>
      </c>
      <c r="O46" s="686">
        <v>45685</v>
      </c>
      <c r="P46" s="685"/>
      <c r="Q46" s="685" t="s">
        <v>3765</v>
      </c>
      <c r="R46" s="686">
        <v>45707</v>
      </c>
      <c r="S46" s="443" t="s">
        <v>8940</v>
      </c>
      <c r="T46" s="685" t="s">
        <v>5536</v>
      </c>
      <c r="U46" s="686">
        <v>45714</v>
      </c>
      <c r="V46" s="685"/>
      <c r="W46" s="680" t="s">
        <v>5701</v>
      </c>
      <c r="X46" s="712">
        <v>46083</v>
      </c>
      <c r="Y46" s="23" t="s">
        <v>12261</v>
      </c>
      <c r="Z46" s="680"/>
      <c r="AA46" s="680"/>
      <c r="AB46" s="680"/>
      <c r="AC46" s="685"/>
      <c r="AD46" s="685"/>
      <c r="AE46" s="685"/>
    </row>
    <row r="47" spans="1:49" s="425" customFormat="1" x14ac:dyDescent="0.25">
      <c r="A47" s="688"/>
      <c r="B47" s="689"/>
      <c r="C47" s="689"/>
      <c r="D47" s="688"/>
      <c r="E47" s="688"/>
      <c r="F47" s="688"/>
      <c r="G47" s="688"/>
      <c r="H47" s="688"/>
      <c r="I47" s="689"/>
      <c r="J47" s="689"/>
      <c r="K47" s="689"/>
      <c r="L47" s="689"/>
      <c r="M47" s="689"/>
      <c r="N47" s="690"/>
      <c r="O47" s="690"/>
      <c r="P47" s="691"/>
      <c r="Q47" s="692"/>
      <c r="R47" s="692"/>
      <c r="S47" s="692"/>
      <c r="T47" s="690"/>
      <c r="U47" s="690"/>
      <c r="V47" s="691"/>
      <c r="W47" s="692"/>
      <c r="X47" s="692"/>
      <c r="Y47" s="692"/>
      <c r="Z47" s="690"/>
      <c r="AA47" s="690"/>
      <c r="AB47" s="691"/>
      <c r="AC47" s="692"/>
      <c r="AD47" s="692"/>
      <c r="AE47" s="692"/>
    </row>
    <row r="48" spans="1:49" s="461" customFormat="1" ht="15" x14ac:dyDescent="0.25">
      <c r="A48" s="667" t="s">
        <v>9283</v>
      </c>
      <c r="B48" s="657"/>
      <c r="C48" s="657" t="s">
        <v>8257</v>
      </c>
      <c r="D48" s="667" t="s">
        <v>8592</v>
      </c>
      <c r="E48" s="671" t="s">
        <v>5582</v>
      </c>
      <c r="F48" s="668">
        <f t="shared" si="10"/>
        <v>45792</v>
      </c>
      <c r="G48" s="670" t="str">
        <f t="shared" si="7"/>
        <v>A</v>
      </c>
      <c r="H48" s="670" t="str">
        <f t="shared" si="3"/>
        <v>MR_DER-1007_25</v>
      </c>
      <c r="I48" s="672" t="str">
        <f t="shared" si="8"/>
        <v>ND</v>
      </c>
      <c r="J48" s="672" t="str">
        <f t="shared" si="4"/>
        <v>APROVADO</v>
      </c>
      <c r="K48" s="673" t="s">
        <v>3730</v>
      </c>
      <c r="L48" s="674">
        <v>44858</v>
      </c>
      <c r="M48" s="675" t="s">
        <v>5583</v>
      </c>
      <c r="N48" s="673" t="s">
        <v>5536</v>
      </c>
      <c r="O48" s="674">
        <v>44938</v>
      </c>
      <c r="P48" s="676" t="s">
        <v>5649</v>
      </c>
      <c r="Q48" s="673" t="s">
        <v>3765</v>
      </c>
      <c r="R48" s="674">
        <v>45639</v>
      </c>
      <c r="S48" s="508" t="s">
        <v>8856</v>
      </c>
      <c r="T48" s="673" t="s">
        <v>5537</v>
      </c>
      <c r="U48" s="674">
        <v>45716</v>
      </c>
      <c r="V48" s="508" t="s">
        <v>8857</v>
      </c>
      <c r="W48" s="657" t="s">
        <v>3748</v>
      </c>
      <c r="X48" s="693">
        <v>45754</v>
      </c>
      <c r="Y48" s="702" t="s">
        <v>8985</v>
      </c>
      <c r="Z48" s="657" t="s">
        <v>5539</v>
      </c>
      <c r="AA48" s="693">
        <v>45791</v>
      </c>
      <c r="AB48" s="657"/>
      <c r="AC48" s="673" t="s">
        <v>3748</v>
      </c>
      <c r="AD48" s="674">
        <v>45792</v>
      </c>
      <c r="AE48" s="23" t="s">
        <v>9284</v>
      </c>
    </row>
    <row r="49" spans="1:56" s="709" customFormat="1" ht="15" x14ac:dyDescent="0.25">
      <c r="A49" s="703" t="s">
        <v>8342</v>
      </c>
      <c r="B49" s="704"/>
      <c r="C49" s="704" t="s">
        <v>8257</v>
      </c>
      <c r="D49" s="703" t="s">
        <v>6960</v>
      </c>
      <c r="E49" s="705" t="s">
        <v>4574</v>
      </c>
      <c r="F49" s="682">
        <f t="shared" si="10"/>
        <v>46059</v>
      </c>
      <c r="G49" s="683" t="str">
        <f t="shared" si="7"/>
        <v>A2</v>
      </c>
      <c r="H49" s="683" t="str">
        <f t="shared" si="3"/>
        <v>MR_DER-1569_26</v>
      </c>
      <c r="I49" s="684" t="str">
        <f t="shared" si="8"/>
        <v>ND</v>
      </c>
      <c r="J49" s="684" t="str">
        <f t="shared" si="4"/>
        <v>ND</v>
      </c>
      <c r="K49" s="706" t="s">
        <v>3730</v>
      </c>
      <c r="L49" s="707">
        <v>45625</v>
      </c>
      <c r="M49" s="708" t="s">
        <v>8797</v>
      </c>
      <c r="N49" s="685" t="s">
        <v>5536</v>
      </c>
      <c r="O49" s="686">
        <v>45716</v>
      </c>
      <c r="P49" s="706" t="s">
        <v>3777</v>
      </c>
      <c r="Q49" s="706" t="s">
        <v>3765</v>
      </c>
      <c r="R49" s="707">
        <v>46059</v>
      </c>
      <c r="S49" s="23" t="s">
        <v>12159</v>
      </c>
      <c r="T49" s="706"/>
      <c r="U49" s="706"/>
      <c r="V49" s="706"/>
      <c r="W49" s="704"/>
      <c r="X49" s="704"/>
      <c r="Y49" s="704"/>
      <c r="Z49" s="704"/>
      <c r="AA49" s="704"/>
      <c r="AB49" s="704"/>
      <c r="AC49" s="706"/>
      <c r="AD49" s="706"/>
      <c r="AE49" s="706"/>
    </row>
    <row r="50" spans="1:56" s="709" customFormat="1" ht="15" x14ac:dyDescent="0.25">
      <c r="A50" s="703" t="s">
        <v>8342</v>
      </c>
      <c r="B50" s="704"/>
      <c r="C50" s="704" t="s">
        <v>8257</v>
      </c>
      <c r="D50" s="703" t="s">
        <v>6960</v>
      </c>
      <c r="E50" s="705" t="s">
        <v>4575</v>
      </c>
      <c r="F50" s="682">
        <f t="shared" si="10"/>
        <v>46059</v>
      </c>
      <c r="G50" s="683" t="str">
        <f t="shared" si="7"/>
        <v>A2</v>
      </c>
      <c r="H50" s="683" t="str">
        <f t="shared" si="3"/>
        <v>MR_DER-1569_26</v>
      </c>
      <c r="I50" s="684" t="str">
        <f t="shared" si="8"/>
        <v>ND</v>
      </c>
      <c r="J50" s="684" t="str">
        <f t="shared" si="4"/>
        <v>ND</v>
      </c>
      <c r="K50" s="706" t="s">
        <v>3730</v>
      </c>
      <c r="L50" s="707">
        <v>45625</v>
      </c>
      <c r="M50" s="708" t="s">
        <v>8797</v>
      </c>
      <c r="N50" s="685" t="s">
        <v>5536</v>
      </c>
      <c r="O50" s="686">
        <v>45716</v>
      </c>
      <c r="P50" s="706" t="s">
        <v>3777</v>
      </c>
      <c r="Q50" s="706" t="s">
        <v>3765</v>
      </c>
      <c r="R50" s="707">
        <v>46059</v>
      </c>
      <c r="S50" s="23" t="s">
        <v>12159</v>
      </c>
      <c r="T50" s="706"/>
      <c r="U50" s="706"/>
      <c r="V50" s="706"/>
      <c r="W50" s="704"/>
      <c r="X50" s="704"/>
      <c r="Y50" s="704"/>
      <c r="Z50" s="704"/>
      <c r="AA50" s="704"/>
      <c r="AB50" s="704"/>
      <c r="AC50" s="706"/>
      <c r="AD50" s="706"/>
      <c r="AE50" s="706"/>
    </row>
    <row r="51" spans="1:56" s="709" customFormat="1" ht="15" x14ac:dyDescent="0.25">
      <c r="A51" s="703" t="s">
        <v>8342</v>
      </c>
      <c r="B51" s="704"/>
      <c r="C51" s="704" t="s">
        <v>8257</v>
      </c>
      <c r="D51" s="703" t="s">
        <v>6960</v>
      </c>
      <c r="E51" s="705" t="s">
        <v>4576</v>
      </c>
      <c r="F51" s="682">
        <f t="shared" si="10"/>
        <v>46059</v>
      </c>
      <c r="G51" s="683" t="str">
        <f t="shared" si="7"/>
        <v>A</v>
      </c>
      <c r="H51" s="683" t="str">
        <f t="shared" si="3"/>
        <v>MR_DER-1569_26</v>
      </c>
      <c r="I51" s="684" t="str">
        <f t="shared" si="8"/>
        <v>ND</v>
      </c>
      <c r="J51" s="684" t="str">
        <f t="shared" si="4"/>
        <v>ND</v>
      </c>
      <c r="K51" s="706" t="s">
        <v>3730</v>
      </c>
      <c r="L51" s="707">
        <v>45625</v>
      </c>
      <c r="M51" s="708" t="s">
        <v>8797</v>
      </c>
      <c r="N51" s="685" t="s">
        <v>5537</v>
      </c>
      <c r="O51" s="686">
        <v>45716</v>
      </c>
      <c r="P51" s="706" t="s">
        <v>3777</v>
      </c>
      <c r="Q51" s="706" t="s">
        <v>3748</v>
      </c>
      <c r="R51" s="707">
        <v>46059</v>
      </c>
      <c r="S51" s="23" t="s">
        <v>12159</v>
      </c>
      <c r="T51" s="706"/>
      <c r="U51" s="706"/>
      <c r="V51" s="706"/>
      <c r="W51" s="704"/>
      <c r="X51" s="704"/>
      <c r="Y51" s="704"/>
      <c r="Z51" s="704"/>
      <c r="AA51" s="704"/>
      <c r="AB51" s="704"/>
      <c r="AC51" s="706"/>
      <c r="AD51" s="706"/>
      <c r="AE51" s="706"/>
    </row>
    <row r="52" spans="1:56" s="709" customFormat="1" ht="15" x14ac:dyDescent="0.25">
      <c r="A52" s="703" t="s">
        <v>8342</v>
      </c>
      <c r="B52" s="704"/>
      <c r="C52" s="704" t="s">
        <v>8257</v>
      </c>
      <c r="D52" s="703" t="s">
        <v>6960</v>
      </c>
      <c r="E52" s="705" t="s">
        <v>4577</v>
      </c>
      <c r="F52" s="682">
        <f t="shared" si="10"/>
        <v>46059</v>
      </c>
      <c r="G52" s="683" t="str">
        <f t="shared" si="7"/>
        <v>A2</v>
      </c>
      <c r="H52" s="683" t="str">
        <f t="shared" si="3"/>
        <v>MR_DER-1569_26</v>
      </c>
      <c r="I52" s="684" t="str">
        <f t="shared" si="8"/>
        <v>ND</v>
      </c>
      <c r="J52" s="684" t="str">
        <f t="shared" si="4"/>
        <v>ND</v>
      </c>
      <c r="K52" s="706" t="s">
        <v>3730</v>
      </c>
      <c r="L52" s="707">
        <v>45625</v>
      </c>
      <c r="M52" s="708" t="s">
        <v>8797</v>
      </c>
      <c r="N52" s="685" t="s">
        <v>5536</v>
      </c>
      <c r="O52" s="686">
        <v>45716</v>
      </c>
      <c r="P52" s="706" t="s">
        <v>3777</v>
      </c>
      <c r="Q52" s="706" t="s">
        <v>3765</v>
      </c>
      <c r="R52" s="707">
        <v>46059</v>
      </c>
      <c r="S52" s="23" t="s">
        <v>12159</v>
      </c>
      <c r="T52" s="706"/>
      <c r="U52" s="706"/>
      <c r="V52" s="706"/>
      <c r="W52" s="704"/>
      <c r="X52" s="704"/>
      <c r="Y52" s="704"/>
      <c r="Z52" s="704"/>
      <c r="AA52" s="704"/>
      <c r="AB52" s="704"/>
      <c r="AC52" s="706"/>
      <c r="AD52" s="706"/>
      <c r="AE52" s="706"/>
    </row>
    <row r="53" spans="1:56" s="709" customFormat="1" ht="15" x14ac:dyDescent="0.25">
      <c r="A53" s="703" t="s">
        <v>8342</v>
      </c>
      <c r="B53" s="704"/>
      <c r="C53" s="704" t="s">
        <v>8257</v>
      </c>
      <c r="D53" s="703" t="s">
        <v>6960</v>
      </c>
      <c r="E53" s="705" t="s">
        <v>4578</v>
      </c>
      <c r="F53" s="682">
        <f t="shared" si="10"/>
        <v>46059</v>
      </c>
      <c r="G53" s="683" t="str">
        <f t="shared" si="7"/>
        <v>A2</v>
      </c>
      <c r="H53" s="683" t="str">
        <f t="shared" si="3"/>
        <v>MR_DER-1569_26</v>
      </c>
      <c r="I53" s="684" t="str">
        <f t="shared" si="8"/>
        <v>ND</v>
      </c>
      <c r="J53" s="684" t="str">
        <f t="shared" si="4"/>
        <v>ND</v>
      </c>
      <c r="K53" s="706" t="s">
        <v>3730</v>
      </c>
      <c r="L53" s="707">
        <v>45625</v>
      </c>
      <c r="M53" s="708" t="s">
        <v>8797</v>
      </c>
      <c r="N53" s="685" t="s">
        <v>5536</v>
      </c>
      <c r="O53" s="686">
        <v>45716</v>
      </c>
      <c r="P53" s="706" t="s">
        <v>3777</v>
      </c>
      <c r="Q53" s="706" t="s">
        <v>3765</v>
      </c>
      <c r="R53" s="707">
        <v>46059</v>
      </c>
      <c r="S53" s="23" t="s">
        <v>12159</v>
      </c>
      <c r="T53" s="706"/>
      <c r="U53" s="706"/>
      <c r="V53" s="706"/>
      <c r="W53" s="704"/>
      <c r="X53" s="704"/>
      <c r="Y53" s="704"/>
      <c r="Z53" s="704"/>
      <c r="AA53" s="704"/>
      <c r="AB53" s="704"/>
      <c r="AC53" s="706"/>
      <c r="AD53" s="706"/>
      <c r="AE53" s="706"/>
    </row>
    <row r="54" spans="1:56" s="709" customFormat="1" ht="15" x14ac:dyDescent="0.25">
      <c r="A54" s="703" t="s">
        <v>8342</v>
      </c>
      <c r="B54" s="704"/>
      <c r="C54" s="704" t="s">
        <v>8257</v>
      </c>
      <c r="D54" s="703" t="s">
        <v>6960</v>
      </c>
      <c r="E54" s="705" t="s">
        <v>4579</v>
      </c>
      <c r="F54" s="682">
        <f t="shared" si="10"/>
        <v>46059</v>
      </c>
      <c r="G54" s="683" t="str">
        <f t="shared" si="7"/>
        <v>A2</v>
      </c>
      <c r="H54" s="683" t="str">
        <f t="shared" si="3"/>
        <v>MR_DER-1569_26</v>
      </c>
      <c r="I54" s="684" t="str">
        <f t="shared" si="8"/>
        <v>ND</v>
      </c>
      <c r="J54" s="684" t="str">
        <f t="shared" si="4"/>
        <v>ND</v>
      </c>
      <c r="K54" s="706" t="s">
        <v>3730</v>
      </c>
      <c r="L54" s="707">
        <v>45625</v>
      </c>
      <c r="M54" s="708" t="s">
        <v>8797</v>
      </c>
      <c r="N54" s="685" t="s">
        <v>5536</v>
      </c>
      <c r="O54" s="686">
        <v>45716</v>
      </c>
      <c r="P54" s="706" t="s">
        <v>3777</v>
      </c>
      <c r="Q54" s="706" t="s">
        <v>3765</v>
      </c>
      <c r="R54" s="707">
        <v>46059</v>
      </c>
      <c r="S54" s="23" t="s">
        <v>12159</v>
      </c>
      <c r="T54" s="706"/>
      <c r="U54" s="706"/>
      <c r="V54" s="706"/>
      <c r="W54" s="704"/>
      <c r="X54" s="704"/>
      <c r="Y54" s="704"/>
      <c r="Z54" s="704"/>
      <c r="AA54" s="704"/>
      <c r="AB54" s="704"/>
      <c r="AC54" s="706"/>
      <c r="AD54" s="706"/>
      <c r="AE54" s="706"/>
    </row>
    <row r="55" spans="1:56" s="709" customFormat="1" ht="15" x14ac:dyDescent="0.25">
      <c r="A55" s="703" t="s">
        <v>8342</v>
      </c>
      <c r="B55" s="704"/>
      <c r="C55" s="704" t="s">
        <v>8257</v>
      </c>
      <c r="D55" s="703" t="s">
        <v>6960</v>
      </c>
      <c r="E55" s="705" t="s">
        <v>4580</v>
      </c>
      <c r="F55" s="682">
        <f t="shared" si="10"/>
        <v>46059</v>
      </c>
      <c r="G55" s="683" t="str">
        <f t="shared" si="7"/>
        <v>A2</v>
      </c>
      <c r="H55" s="683" t="str">
        <f t="shared" si="3"/>
        <v>MR_DER-1569_26</v>
      </c>
      <c r="I55" s="684" t="str">
        <f t="shared" si="8"/>
        <v>ND</v>
      </c>
      <c r="J55" s="684" t="str">
        <f t="shared" si="4"/>
        <v>ND</v>
      </c>
      <c r="K55" s="706" t="s">
        <v>3730</v>
      </c>
      <c r="L55" s="707">
        <v>45625</v>
      </c>
      <c r="M55" s="708" t="s">
        <v>8797</v>
      </c>
      <c r="N55" s="685" t="s">
        <v>5536</v>
      </c>
      <c r="O55" s="686">
        <v>45716</v>
      </c>
      <c r="P55" s="706" t="s">
        <v>3777</v>
      </c>
      <c r="Q55" s="706" t="s">
        <v>3765</v>
      </c>
      <c r="R55" s="707">
        <v>46059</v>
      </c>
      <c r="S55" s="23" t="s">
        <v>12159</v>
      </c>
      <c r="T55" s="706"/>
      <c r="U55" s="706"/>
      <c r="V55" s="706"/>
      <c r="W55" s="704"/>
      <c r="X55" s="704"/>
      <c r="Y55" s="704"/>
      <c r="Z55" s="704"/>
      <c r="AA55" s="704"/>
      <c r="AB55" s="704"/>
      <c r="AC55" s="706"/>
      <c r="AD55" s="706"/>
      <c r="AE55" s="706"/>
    </row>
    <row r="56" spans="1:56" s="709" customFormat="1" ht="15" x14ac:dyDescent="0.25">
      <c r="A56" s="703" t="s">
        <v>8342</v>
      </c>
      <c r="B56" s="704"/>
      <c r="C56" s="704" t="s">
        <v>8257</v>
      </c>
      <c r="D56" s="703" t="s">
        <v>8795</v>
      </c>
      <c r="E56" s="705" t="s">
        <v>4581</v>
      </c>
      <c r="F56" s="682">
        <f t="shared" si="10"/>
        <v>46059</v>
      </c>
      <c r="G56" s="683" t="str">
        <f t="shared" si="7"/>
        <v>A2</v>
      </c>
      <c r="H56" s="683" t="str">
        <f t="shared" si="3"/>
        <v>MR_DER-1569_26</v>
      </c>
      <c r="I56" s="684" t="str">
        <f t="shared" si="8"/>
        <v>ND</v>
      </c>
      <c r="J56" s="684" t="str">
        <f t="shared" si="4"/>
        <v>ND</v>
      </c>
      <c r="K56" s="706" t="s">
        <v>3730</v>
      </c>
      <c r="L56" s="707">
        <v>45625</v>
      </c>
      <c r="M56" s="708" t="s">
        <v>8797</v>
      </c>
      <c r="N56" s="685" t="s">
        <v>5536</v>
      </c>
      <c r="O56" s="686">
        <v>45716</v>
      </c>
      <c r="P56" s="706" t="s">
        <v>3777</v>
      </c>
      <c r="Q56" s="706" t="s">
        <v>3765</v>
      </c>
      <c r="R56" s="707">
        <v>46059</v>
      </c>
      <c r="S56" s="23" t="s">
        <v>12159</v>
      </c>
      <c r="T56" s="706"/>
      <c r="U56" s="706"/>
      <c r="V56" s="706"/>
      <c r="W56" s="704"/>
      <c r="X56" s="704"/>
      <c r="Y56" s="704"/>
      <c r="Z56" s="704"/>
      <c r="AA56" s="704"/>
      <c r="AB56" s="704"/>
      <c r="AC56" s="706"/>
      <c r="AD56" s="706"/>
      <c r="AE56" s="706"/>
      <c r="AF56" s="706"/>
      <c r="AG56" s="706"/>
      <c r="AH56" s="706"/>
      <c r="AI56" s="706"/>
      <c r="AJ56" s="706"/>
      <c r="AK56" s="706"/>
      <c r="AL56" s="706"/>
      <c r="AM56" s="706"/>
      <c r="AN56" s="706"/>
      <c r="AO56" s="706"/>
      <c r="AP56" s="703"/>
      <c r="AQ56" s="703"/>
      <c r="AR56" s="703"/>
      <c r="AS56" s="703"/>
      <c r="AT56" s="703"/>
      <c r="AU56" s="706"/>
      <c r="AV56" s="703"/>
      <c r="AW56" s="703"/>
    </row>
    <row r="57" spans="1:56" s="709" customFormat="1" ht="15" x14ac:dyDescent="0.25">
      <c r="A57" s="703" t="s">
        <v>8342</v>
      </c>
      <c r="B57" s="704"/>
      <c r="C57" s="704" t="s">
        <v>8257</v>
      </c>
      <c r="D57" s="703" t="s">
        <v>8795</v>
      </c>
      <c r="E57" s="705" t="s">
        <v>4582</v>
      </c>
      <c r="F57" s="682">
        <f t="shared" si="10"/>
        <v>46059</v>
      </c>
      <c r="G57" s="683" t="str">
        <f t="shared" si="7"/>
        <v>A2</v>
      </c>
      <c r="H57" s="683" t="str">
        <f t="shared" si="3"/>
        <v>MR_DER-1569_26</v>
      </c>
      <c r="I57" s="684" t="str">
        <f t="shared" si="8"/>
        <v>ND</v>
      </c>
      <c r="J57" s="684" t="str">
        <f t="shared" si="4"/>
        <v>ND</v>
      </c>
      <c r="K57" s="706" t="s">
        <v>3730</v>
      </c>
      <c r="L57" s="707">
        <v>45625</v>
      </c>
      <c r="M57" s="708" t="s">
        <v>8797</v>
      </c>
      <c r="N57" s="685" t="s">
        <v>5536</v>
      </c>
      <c r="O57" s="686">
        <v>45716</v>
      </c>
      <c r="P57" s="706" t="s">
        <v>3777</v>
      </c>
      <c r="Q57" s="706" t="s">
        <v>3765</v>
      </c>
      <c r="R57" s="707">
        <v>46059</v>
      </c>
      <c r="S57" s="23" t="s">
        <v>12159</v>
      </c>
      <c r="T57" s="706"/>
      <c r="U57" s="706"/>
      <c r="V57" s="706"/>
      <c r="W57" s="704"/>
      <c r="X57" s="704"/>
      <c r="Y57" s="704"/>
      <c r="Z57" s="704"/>
      <c r="AA57" s="704"/>
      <c r="AB57" s="704"/>
      <c r="AC57" s="706"/>
      <c r="AD57" s="706"/>
      <c r="AE57" s="706"/>
      <c r="AF57" s="706"/>
      <c r="AG57" s="706"/>
      <c r="AH57" s="706"/>
      <c r="AI57" s="706"/>
      <c r="AJ57" s="706"/>
      <c r="AK57" s="706"/>
      <c r="AL57" s="706"/>
      <c r="AM57" s="706"/>
      <c r="AN57" s="706"/>
      <c r="AO57" s="706"/>
      <c r="AP57" s="703"/>
      <c r="AQ57" s="703"/>
      <c r="AR57" s="703"/>
      <c r="AS57" s="703"/>
      <c r="AT57" s="703"/>
      <c r="AU57" s="706"/>
      <c r="AV57" s="703"/>
      <c r="AW57" s="703"/>
    </row>
    <row r="58" spans="1:56" s="709" customFormat="1" ht="15" x14ac:dyDescent="0.25">
      <c r="A58" s="703" t="s">
        <v>8342</v>
      </c>
      <c r="B58" s="704"/>
      <c r="C58" s="704" t="s">
        <v>8257</v>
      </c>
      <c r="D58" s="703" t="s">
        <v>8795</v>
      </c>
      <c r="E58" s="705" t="s">
        <v>8796</v>
      </c>
      <c r="F58" s="682">
        <f>IF(L58&lt;&gt;0,MAX(L58,R58,X58,AD58),"NE")</f>
        <v>46059</v>
      </c>
      <c r="G58" s="683" t="str">
        <f t="shared" si="7"/>
        <v>A2</v>
      </c>
      <c r="H58" s="683" t="str">
        <f t="shared" si="3"/>
        <v>MR_DER-1569_26</v>
      </c>
      <c r="I58" s="684" t="str">
        <f>IF(F58="NE",F58,IF(INDEX(K58:CP58,,MATCH(F58,K58:CP58,0)+3)&lt;&gt;0,INDEX(K58:CP58,,MATCH(F58,K58:CP58,0)+3),"ND"))</f>
        <v>ND</v>
      </c>
      <c r="J58" s="684" t="str">
        <f>IF(G58="NE",G58,IF(INDEX(K58:CQ58,,MATCH(G58,K58:CQ58,0)+3)&lt;&gt;0,INDEX(K58:CQ58,,MATCH(G58,K58:CQ58,0)+3),"ND"))</f>
        <v>ND</v>
      </c>
      <c r="K58" s="706" t="s">
        <v>3730</v>
      </c>
      <c r="L58" s="707">
        <v>45625</v>
      </c>
      <c r="M58" s="708" t="s">
        <v>8797</v>
      </c>
      <c r="N58" s="685" t="s">
        <v>5536</v>
      </c>
      <c r="O58" s="686">
        <v>45716</v>
      </c>
      <c r="P58" s="706" t="s">
        <v>3777</v>
      </c>
      <c r="Q58" s="706" t="s">
        <v>3765</v>
      </c>
      <c r="R58" s="707">
        <v>46059</v>
      </c>
      <c r="S58" s="23" t="s">
        <v>12159</v>
      </c>
      <c r="T58" s="706"/>
      <c r="U58" s="706"/>
      <c r="V58" s="706"/>
      <c r="W58" s="704"/>
      <c r="X58" s="704"/>
      <c r="Y58" s="704"/>
      <c r="Z58" s="704"/>
      <c r="AA58" s="704"/>
      <c r="AB58" s="704"/>
      <c r="AC58" s="706"/>
      <c r="AD58" s="706"/>
      <c r="AE58" s="706"/>
      <c r="AF58" s="706"/>
      <c r="AG58" s="706"/>
      <c r="AH58" s="706"/>
      <c r="AI58" s="706"/>
      <c r="AJ58" s="706"/>
      <c r="AK58" s="706"/>
      <c r="AL58" s="706"/>
      <c r="AM58" s="706"/>
      <c r="AN58" s="706"/>
      <c r="AO58" s="706"/>
      <c r="AP58" s="703"/>
      <c r="AQ58" s="703"/>
      <c r="AR58" s="703"/>
      <c r="AS58" s="703"/>
      <c r="AT58" s="703"/>
      <c r="AU58" s="706"/>
      <c r="AV58" s="703"/>
      <c r="AW58" s="703"/>
    </row>
    <row r="59" spans="1:56" s="461" customFormat="1" ht="15" x14ac:dyDescent="0.25">
      <c r="A59" s="667" t="s">
        <v>9283</v>
      </c>
      <c r="B59" s="657"/>
      <c r="C59" s="657" t="s">
        <v>8257</v>
      </c>
      <c r="D59" s="667" t="s">
        <v>8345</v>
      </c>
      <c r="E59" s="671" t="s">
        <v>4583</v>
      </c>
      <c r="F59" s="668">
        <f t="shared" si="10"/>
        <v>45792</v>
      </c>
      <c r="G59" s="670" t="str">
        <f t="shared" si="7"/>
        <v>A</v>
      </c>
      <c r="H59" s="670" t="str">
        <f t="shared" si="3"/>
        <v>MR_DER-1007_25</v>
      </c>
      <c r="I59" s="672" t="str">
        <f t="shared" si="8"/>
        <v>ND</v>
      </c>
      <c r="J59" s="672" t="str">
        <f t="shared" si="4"/>
        <v>APROVADO</v>
      </c>
      <c r="K59" s="673" t="s">
        <v>3730</v>
      </c>
      <c r="L59" s="674">
        <v>44858</v>
      </c>
      <c r="M59" s="675" t="s">
        <v>5583</v>
      </c>
      <c r="N59" s="673" t="s">
        <v>5536</v>
      </c>
      <c r="O59" s="674">
        <v>44938</v>
      </c>
      <c r="P59" s="676" t="s">
        <v>5649</v>
      </c>
      <c r="Q59" s="673" t="s">
        <v>3765</v>
      </c>
      <c r="R59" s="674">
        <v>45639</v>
      </c>
      <c r="S59" s="508" t="s">
        <v>8856</v>
      </c>
      <c r="T59" s="673" t="s">
        <v>5537</v>
      </c>
      <c r="U59" s="674">
        <v>45716</v>
      </c>
      <c r="V59" s="508" t="s">
        <v>8857</v>
      </c>
      <c r="W59" s="657" t="s">
        <v>3748</v>
      </c>
      <c r="X59" s="693">
        <v>45754</v>
      </c>
      <c r="Y59" s="702" t="s">
        <v>8985</v>
      </c>
      <c r="Z59" s="657" t="s">
        <v>5539</v>
      </c>
      <c r="AA59" s="693">
        <v>45791</v>
      </c>
      <c r="AB59" s="657"/>
      <c r="AC59" s="673" t="s">
        <v>3748</v>
      </c>
      <c r="AD59" s="674">
        <v>45792</v>
      </c>
      <c r="AE59" s="23" t="s">
        <v>9284</v>
      </c>
      <c r="AF59" s="673"/>
      <c r="AG59" s="673"/>
      <c r="AH59" s="673"/>
      <c r="AI59" s="673"/>
      <c r="AJ59" s="673"/>
      <c r="AK59" s="673"/>
      <c r="AL59" s="673"/>
      <c r="AM59" s="673"/>
      <c r="AN59" s="673"/>
      <c r="AO59" s="673"/>
      <c r="AP59" s="667"/>
      <c r="AQ59" s="667"/>
      <c r="AR59" s="667"/>
      <c r="AS59" s="667"/>
      <c r="AT59" s="667"/>
      <c r="AU59" s="673"/>
      <c r="AV59" s="667"/>
      <c r="AW59" s="667"/>
    </row>
    <row r="60" spans="1:56" s="709" customFormat="1" ht="15" x14ac:dyDescent="0.25">
      <c r="A60" s="703" t="s">
        <v>8342</v>
      </c>
      <c r="B60" s="704" t="s">
        <v>8257</v>
      </c>
      <c r="C60" s="704"/>
      <c r="D60" s="710" t="s">
        <v>6997</v>
      </c>
      <c r="E60" s="705" t="s">
        <v>4584</v>
      </c>
      <c r="F60" s="682">
        <f t="shared" si="10"/>
        <v>46059</v>
      </c>
      <c r="G60" s="683" t="str">
        <f t="shared" si="7"/>
        <v>A2</v>
      </c>
      <c r="H60" s="683" t="str">
        <f t="shared" si="3"/>
        <v>MR_DER-1569_26</v>
      </c>
      <c r="I60" s="684" t="str">
        <f t="shared" si="8"/>
        <v>ND</v>
      </c>
      <c r="J60" s="684" t="str">
        <f t="shared" si="4"/>
        <v>ND</v>
      </c>
      <c r="K60" s="706" t="s">
        <v>3730</v>
      </c>
      <c r="L60" s="707">
        <v>45625</v>
      </c>
      <c r="M60" s="708" t="s">
        <v>8797</v>
      </c>
      <c r="N60" s="685" t="s">
        <v>5536</v>
      </c>
      <c r="O60" s="686">
        <v>45716</v>
      </c>
      <c r="P60" s="706" t="s">
        <v>3777</v>
      </c>
      <c r="Q60" s="706" t="s">
        <v>3765</v>
      </c>
      <c r="R60" s="707">
        <v>46059</v>
      </c>
      <c r="S60" s="23" t="s">
        <v>12159</v>
      </c>
      <c r="T60" s="706"/>
      <c r="U60" s="706"/>
      <c r="V60" s="706"/>
      <c r="W60" s="704"/>
      <c r="X60" s="704"/>
      <c r="Y60" s="704"/>
      <c r="Z60" s="704"/>
      <c r="AA60" s="704"/>
      <c r="AB60" s="704"/>
      <c r="AC60" s="706"/>
      <c r="AD60" s="706"/>
      <c r="AE60" s="706"/>
      <c r="AF60" s="706"/>
      <c r="AG60" s="706"/>
      <c r="AH60" s="706"/>
      <c r="AI60" s="706"/>
      <c r="AJ60" s="706"/>
      <c r="AK60" s="706"/>
      <c r="AL60" s="706"/>
      <c r="AM60" s="706"/>
      <c r="AN60" s="706"/>
      <c r="AO60" s="706"/>
      <c r="AP60" s="703"/>
      <c r="AQ60" s="703"/>
      <c r="AR60" s="703"/>
      <c r="AS60" s="703"/>
      <c r="AT60" s="703"/>
      <c r="AU60" s="706"/>
      <c r="AV60" s="703"/>
      <c r="AW60" s="703"/>
    </row>
    <row r="61" spans="1:56" s="709" customFormat="1" ht="15" x14ac:dyDescent="0.25">
      <c r="A61" s="703" t="s">
        <v>8342</v>
      </c>
      <c r="B61" s="704" t="s">
        <v>8257</v>
      </c>
      <c r="C61" s="704"/>
      <c r="D61" s="1456" t="s">
        <v>12158</v>
      </c>
      <c r="E61" s="705" t="s">
        <v>12157</v>
      </c>
      <c r="F61" s="682">
        <f>IF(L61&lt;&gt;0,MAX(L61,R61,X61,AD61),"NE")</f>
        <v>46059</v>
      </c>
      <c r="G61" s="683" t="str">
        <f t="shared" si="7"/>
        <v>A1</v>
      </c>
      <c r="H61" s="683" t="str">
        <f t="shared" si="3"/>
        <v>MR_DER-1569_26</v>
      </c>
      <c r="I61" s="684" t="str">
        <f>IF(F61="NE",F61,IF(INDEX(K61:CP61,,MATCH(F61,K61:CP61,0)+3)&lt;&gt;0,INDEX(K61:CP61,,MATCH(F61,K61:CP61,0)+3),"ND"))</f>
        <v>ND</v>
      </c>
      <c r="J61" s="684" t="str">
        <f>IF(G61="NE",G61,IF(INDEX(K61:CQ61,,MATCH(G61,K61:CQ61,0)+3)&lt;&gt;0,INDEX(K61:CQ61,,MATCH(G61,K61:CQ61,0)+3),"ND"))</f>
        <v>ND</v>
      </c>
      <c r="K61" s="706" t="s">
        <v>3730</v>
      </c>
      <c r="L61" s="707">
        <v>46059</v>
      </c>
      <c r="M61" s="23" t="s">
        <v>12159</v>
      </c>
      <c r="N61" s="685"/>
      <c r="O61" s="686"/>
      <c r="P61" s="706"/>
      <c r="Q61" s="706"/>
      <c r="R61" s="706"/>
      <c r="S61" s="1457"/>
      <c r="T61" s="706"/>
      <c r="U61" s="706"/>
      <c r="V61" s="706"/>
      <c r="W61" s="704"/>
      <c r="X61" s="704"/>
      <c r="Y61" s="704"/>
      <c r="Z61" s="704"/>
      <c r="AA61" s="704"/>
      <c r="AB61" s="704"/>
      <c r="AC61" s="706"/>
      <c r="AD61" s="706"/>
      <c r="AE61" s="706"/>
      <c r="AF61" s="706"/>
      <c r="AG61" s="706"/>
      <c r="AH61" s="706"/>
      <c r="AI61" s="706"/>
      <c r="AJ61" s="706"/>
      <c r="AK61" s="706"/>
      <c r="AL61" s="706"/>
      <c r="AM61" s="706"/>
      <c r="AN61" s="706"/>
      <c r="AO61" s="706"/>
      <c r="AP61" s="703"/>
      <c r="AQ61" s="703"/>
      <c r="AR61" s="703"/>
      <c r="AS61" s="703"/>
      <c r="AT61" s="703"/>
      <c r="AU61" s="706"/>
      <c r="AV61" s="703"/>
      <c r="AW61" s="703"/>
    </row>
    <row r="62" spans="1:56" s="497" customFormat="1" ht="15" x14ac:dyDescent="0.25">
      <c r="A62" s="703" t="s">
        <v>8342</v>
      </c>
      <c r="B62" s="680" t="s">
        <v>8257</v>
      </c>
      <c r="C62" s="680"/>
      <c r="D62" s="679" t="s">
        <v>60</v>
      </c>
      <c r="E62" s="681" t="s">
        <v>4542</v>
      </c>
      <c r="F62" s="682">
        <f>IF(L62&lt;&gt;0,MAX(L62,R62,X62,AD62),"NE")</f>
        <v>46059</v>
      </c>
      <c r="G62" s="683" t="str">
        <f>IF($F62="","",INDEX($K62:$FI62,1,MATCH($F62,$K62:$FI62,)-1))</f>
        <v>A</v>
      </c>
      <c r="H62" s="683" t="str">
        <f>IF($F62="","",INDEX($K62:$FL62,1,MATCH($F62,$K62:$FL62,)+1))</f>
        <v>MR_DER-1569_26</v>
      </c>
      <c r="I62" s="684" t="str">
        <f>IF(F62="NE",F62,IF(INDEX(K62:CP62,,MATCH(F62,K62:CP62,0)+3)&lt;&gt;0,INDEX(K62:CP62,,MATCH(F62,K62:CP62,0)+3),"ND"))</f>
        <v>ND</v>
      </c>
      <c r="J62" s="684" t="str">
        <f>IF(G62="NE",G62,IF(INDEX(K62:CQ62,,MATCH(G62,K62:CQ62,0)+3)&lt;&gt;0,INDEX(K62:CQ62,,MATCH(G62,K62:CQ62,0)+3),"ND"))</f>
        <v>ND</v>
      </c>
      <c r="K62" s="685" t="s">
        <v>3730</v>
      </c>
      <c r="L62" s="686">
        <v>44928</v>
      </c>
      <c r="M62" s="687" t="s">
        <v>6118</v>
      </c>
      <c r="N62" s="685" t="s">
        <v>5536</v>
      </c>
      <c r="O62" s="686">
        <v>44938</v>
      </c>
      <c r="P62" s="685" t="s">
        <v>3777</v>
      </c>
      <c r="Q62" s="685" t="s">
        <v>3765</v>
      </c>
      <c r="R62" s="686">
        <v>45639</v>
      </c>
      <c r="S62" s="443" t="s">
        <v>8863</v>
      </c>
      <c r="T62" s="685" t="s">
        <v>5537</v>
      </c>
      <c r="U62" s="686">
        <v>45716</v>
      </c>
      <c r="V62" s="685"/>
      <c r="W62" s="706" t="s">
        <v>3748</v>
      </c>
      <c r="X62" s="707">
        <v>46059</v>
      </c>
      <c r="Y62" s="23" t="s">
        <v>12159</v>
      </c>
      <c r="Z62" s="680"/>
      <c r="AA62" s="680"/>
      <c r="AB62" s="680"/>
      <c r="AC62" s="685"/>
      <c r="AD62" s="685"/>
      <c r="AE62" s="685"/>
      <c r="AF62" s="685"/>
      <c r="AG62" s="685"/>
      <c r="AH62" s="685"/>
      <c r="AI62" s="685"/>
      <c r="AJ62" s="685"/>
      <c r="AK62" s="685"/>
      <c r="AL62" s="685"/>
      <c r="AM62" s="685"/>
      <c r="AN62" s="685"/>
      <c r="AO62" s="685"/>
      <c r="AP62" s="679"/>
      <c r="AQ62" s="679"/>
      <c r="AR62" s="679"/>
      <c r="AS62" s="679"/>
      <c r="AT62" s="679"/>
      <c r="AU62" s="685"/>
      <c r="AV62" s="679"/>
      <c r="AW62" s="679"/>
    </row>
    <row r="63" spans="1:56" s="425" customFormat="1" x14ac:dyDescent="0.25">
      <c r="A63" s="688"/>
      <c r="B63" s="689"/>
      <c r="C63" s="689"/>
      <c r="D63" s="688"/>
      <c r="E63" s="688"/>
      <c r="F63" s="688"/>
      <c r="G63" s="688"/>
      <c r="H63" s="688"/>
      <c r="I63" s="689"/>
      <c r="J63" s="689"/>
      <c r="K63" s="689"/>
      <c r="L63" s="689"/>
      <c r="M63" s="689"/>
      <c r="N63" s="690"/>
      <c r="O63" s="690"/>
      <c r="P63" s="691"/>
      <c r="Q63" s="692"/>
      <c r="R63" s="692"/>
      <c r="S63" s="692"/>
      <c r="T63" s="690"/>
      <c r="U63" s="690"/>
      <c r="V63" s="691"/>
      <c r="W63" s="692"/>
      <c r="X63" s="692"/>
      <c r="Y63" s="692"/>
      <c r="Z63" s="690"/>
      <c r="AA63" s="690"/>
      <c r="AB63" s="691"/>
      <c r="AC63" s="692"/>
      <c r="AD63" s="692"/>
      <c r="AE63" s="692"/>
      <c r="AF63" s="690"/>
      <c r="AG63" s="690"/>
      <c r="AH63" s="691"/>
      <c r="AI63" s="692"/>
      <c r="AJ63" s="692"/>
      <c r="AK63" s="692"/>
      <c r="AL63" s="690"/>
      <c r="AM63" s="690"/>
      <c r="AN63" s="691"/>
      <c r="AO63" s="692"/>
      <c r="AP63" s="692"/>
      <c r="AQ63" s="692"/>
      <c r="AR63" s="690"/>
      <c r="AS63" s="690"/>
      <c r="AT63" s="691"/>
      <c r="AU63" s="692"/>
      <c r="AV63" s="692"/>
      <c r="AW63" s="692"/>
    </row>
    <row r="64" spans="1:56" s="461" customFormat="1" ht="15" x14ac:dyDescent="0.25">
      <c r="A64" s="667" t="s">
        <v>9283</v>
      </c>
      <c r="B64" s="657"/>
      <c r="C64" s="657" t="s">
        <v>8257</v>
      </c>
      <c r="D64" s="667" t="s">
        <v>6068</v>
      </c>
      <c r="E64" s="671" t="s">
        <v>6060</v>
      </c>
      <c r="F64" s="668">
        <f>IF(L64&lt;&gt;0,MAX(L64,R64,X64,AD64,AJ64,AP64,AV64,BB64),"NE")</f>
        <v>46097</v>
      </c>
      <c r="G64" s="670" t="str">
        <f t="shared" si="7"/>
        <v>C</v>
      </c>
      <c r="H64" s="670" t="str">
        <f t="shared" si="3"/>
        <v>MR.DER-1628_26</v>
      </c>
      <c r="I64" s="672" t="str">
        <f t="shared" si="8"/>
        <v>ND</v>
      </c>
      <c r="J64" s="672" t="str">
        <f t="shared" si="4"/>
        <v>ND</v>
      </c>
      <c r="K64" s="673" t="s">
        <v>3730</v>
      </c>
      <c r="L64" s="674">
        <v>44916</v>
      </c>
      <c r="M64" s="695" t="s">
        <v>6067</v>
      </c>
      <c r="N64" s="673" t="s">
        <v>5536</v>
      </c>
      <c r="O64" s="674">
        <v>44936</v>
      </c>
      <c r="P64" s="695" t="s">
        <v>6289</v>
      </c>
      <c r="Q64" s="673" t="s">
        <v>3765</v>
      </c>
      <c r="R64" s="674">
        <v>44945</v>
      </c>
      <c r="S64" s="695" t="s">
        <v>6211</v>
      </c>
      <c r="T64" s="673" t="s">
        <v>5539</v>
      </c>
      <c r="U64" s="674">
        <v>44963</v>
      </c>
      <c r="V64" s="695" t="s">
        <v>6291</v>
      </c>
      <c r="W64" s="657" t="s">
        <v>3748</v>
      </c>
      <c r="X64" s="693">
        <v>44972</v>
      </c>
      <c r="Y64" s="695" t="s">
        <v>6379</v>
      </c>
      <c r="Z64" s="657"/>
      <c r="AA64" s="657"/>
      <c r="AB64" s="695" t="s">
        <v>6627</v>
      </c>
      <c r="AC64" s="673" t="s">
        <v>5626</v>
      </c>
      <c r="AD64" s="674">
        <v>45583</v>
      </c>
      <c r="AE64" s="701" t="s">
        <v>8351</v>
      </c>
      <c r="AF64" s="674" t="s">
        <v>5539</v>
      </c>
      <c r="AG64" s="674">
        <v>45632</v>
      </c>
      <c r="AH64" s="508" t="s">
        <v>8598</v>
      </c>
      <c r="AI64" s="673" t="s">
        <v>5811</v>
      </c>
      <c r="AJ64" s="674">
        <v>45695</v>
      </c>
      <c r="AK64" s="508" t="s">
        <v>8932</v>
      </c>
      <c r="AL64" s="673"/>
      <c r="AM64" s="673"/>
      <c r="AN64" s="673"/>
      <c r="AO64" s="673" t="s">
        <v>6393</v>
      </c>
      <c r="AP64" s="677">
        <v>45741</v>
      </c>
      <c r="AQ64" s="702" t="s">
        <v>8969</v>
      </c>
      <c r="AR64" s="667" t="s">
        <v>5539</v>
      </c>
      <c r="AS64" s="677">
        <v>45754</v>
      </c>
      <c r="AT64" s="667"/>
      <c r="AU64" s="673" t="s">
        <v>6649</v>
      </c>
      <c r="AV64" s="677">
        <v>45757</v>
      </c>
      <c r="AW64" s="1501" t="s">
        <v>9056</v>
      </c>
      <c r="BA64" s="1498" t="s">
        <v>6649</v>
      </c>
      <c r="BB64" s="1499">
        <v>46097</v>
      </c>
      <c r="BC64" s="1502" t="s">
        <v>12356</v>
      </c>
      <c r="BD64" s="1498" t="s">
        <v>5539</v>
      </c>
    </row>
    <row r="65" spans="1:56" s="461" customFormat="1" ht="15" x14ac:dyDescent="0.25">
      <c r="A65" s="667" t="s">
        <v>9283</v>
      </c>
      <c r="B65" s="657"/>
      <c r="C65" s="657" t="s">
        <v>8257</v>
      </c>
      <c r="D65" s="667" t="s">
        <v>6068</v>
      </c>
      <c r="E65" s="671" t="s">
        <v>6061</v>
      </c>
      <c r="F65" s="668">
        <f t="shared" ref="F65:F70" si="11">IF(L65&lt;&gt;0,MAX(L65,R65,X65,AD65,AJ65,AP65,AV65,BB65),"NE")</f>
        <v>46097</v>
      </c>
      <c r="G65" s="670" t="str">
        <f t="shared" si="7"/>
        <v>C</v>
      </c>
      <c r="H65" s="670" t="str">
        <f t="shared" si="3"/>
        <v>MR.DER-1628_26</v>
      </c>
      <c r="I65" s="672" t="str">
        <f t="shared" si="8"/>
        <v>ND</v>
      </c>
      <c r="J65" s="672" t="str">
        <f t="shared" si="4"/>
        <v>ND</v>
      </c>
      <c r="K65" s="673" t="s">
        <v>3730</v>
      </c>
      <c r="L65" s="674">
        <v>44916</v>
      </c>
      <c r="M65" s="695" t="s">
        <v>6067</v>
      </c>
      <c r="N65" s="673" t="s">
        <v>5536</v>
      </c>
      <c r="O65" s="674">
        <v>44936</v>
      </c>
      <c r="P65" s="695" t="s">
        <v>6289</v>
      </c>
      <c r="Q65" s="673" t="s">
        <v>3765</v>
      </c>
      <c r="R65" s="674">
        <v>44945</v>
      </c>
      <c r="S65" s="695" t="s">
        <v>6211</v>
      </c>
      <c r="T65" s="673" t="s">
        <v>5539</v>
      </c>
      <c r="U65" s="674">
        <v>44963</v>
      </c>
      <c r="V65" s="695" t="s">
        <v>6291</v>
      </c>
      <c r="W65" s="657" t="s">
        <v>3748</v>
      </c>
      <c r="X65" s="693">
        <v>44972</v>
      </c>
      <c r="Y65" s="695" t="s">
        <v>6379</v>
      </c>
      <c r="Z65" s="657"/>
      <c r="AA65" s="657"/>
      <c r="AB65" s="695" t="s">
        <v>6627</v>
      </c>
      <c r="AC65" s="673" t="s">
        <v>5626</v>
      </c>
      <c r="AD65" s="674">
        <v>45583</v>
      </c>
      <c r="AE65" s="701" t="s">
        <v>8351</v>
      </c>
      <c r="AF65" s="674" t="s">
        <v>5539</v>
      </c>
      <c r="AG65" s="674">
        <v>45632</v>
      </c>
      <c r="AH65" s="508" t="s">
        <v>8598</v>
      </c>
      <c r="AI65" s="673" t="s">
        <v>5811</v>
      </c>
      <c r="AJ65" s="674">
        <v>45695</v>
      </c>
      <c r="AK65" s="508" t="s">
        <v>8932</v>
      </c>
      <c r="AL65" s="673"/>
      <c r="AM65" s="673"/>
      <c r="AN65" s="673"/>
      <c r="AO65" s="673" t="s">
        <v>6393</v>
      </c>
      <c r="AP65" s="677">
        <v>45741</v>
      </c>
      <c r="AQ65" s="702" t="s">
        <v>8969</v>
      </c>
      <c r="AR65" s="667" t="s">
        <v>5539</v>
      </c>
      <c r="AS65" s="677">
        <v>45754</v>
      </c>
      <c r="AT65" s="667"/>
      <c r="AU65" s="673" t="s">
        <v>6649</v>
      </c>
      <c r="AV65" s="677">
        <v>45757</v>
      </c>
      <c r="AW65" s="1501" t="s">
        <v>9056</v>
      </c>
      <c r="BA65" s="1498" t="s">
        <v>6649</v>
      </c>
      <c r="BB65" s="1499">
        <v>46097</v>
      </c>
      <c r="BC65" s="1502" t="s">
        <v>12356</v>
      </c>
      <c r="BD65" s="1498" t="s">
        <v>5539</v>
      </c>
    </row>
    <row r="66" spans="1:56" s="461" customFormat="1" ht="15" x14ac:dyDescent="0.25">
      <c r="A66" s="667" t="s">
        <v>9283</v>
      </c>
      <c r="B66" s="657"/>
      <c r="C66" s="657" t="s">
        <v>8257</v>
      </c>
      <c r="D66" s="667" t="s">
        <v>6068</v>
      </c>
      <c r="E66" s="671" t="s">
        <v>6062</v>
      </c>
      <c r="F66" s="668">
        <f t="shared" si="11"/>
        <v>46097</v>
      </c>
      <c r="G66" s="670" t="str">
        <f t="shared" si="7"/>
        <v>C</v>
      </c>
      <c r="H66" s="670" t="str">
        <f t="shared" si="3"/>
        <v>MR.DER-1628_26</v>
      </c>
      <c r="I66" s="672" t="str">
        <f t="shared" si="8"/>
        <v>ND</v>
      </c>
      <c r="J66" s="672" t="str">
        <f t="shared" si="4"/>
        <v>ND</v>
      </c>
      <c r="K66" s="673" t="s">
        <v>3730</v>
      </c>
      <c r="L66" s="674">
        <v>44916</v>
      </c>
      <c r="M66" s="695" t="s">
        <v>6067</v>
      </c>
      <c r="N66" s="673" t="s">
        <v>5536</v>
      </c>
      <c r="O66" s="674">
        <v>44936</v>
      </c>
      <c r="P66" s="695" t="s">
        <v>6289</v>
      </c>
      <c r="Q66" s="673" t="s">
        <v>3765</v>
      </c>
      <c r="R66" s="674">
        <v>44945</v>
      </c>
      <c r="S66" s="695" t="s">
        <v>6211</v>
      </c>
      <c r="T66" s="673" t="s">
        <v>5539</v>
      </c>
      <c r="U66" s="674">
        <v>44963</v>
      </c>
      <c r="V66" s="695" t="s">
        <v>6291</v>
      </c>
      <c r="W66" s="657" t="s">
        <v>3748</v>
      </c>
      <c r="X66" s="693">
        <v>44972</v>
      </c>
      <c r="Y66" s="695" t="s">
        <v>6379</v>
      </c>
      <c r="Z66" s="657"/>
      <c r="AA66" s="657"/>
      <c r="AB66" s="695" t="s">
        <v>6627</v>
      </c>
      <c r="AC66" s="673" t="s">
        <v>5626</v>
      </c>
      <c r="AD66" s="674">
        <v>45583</v>
      </c>
      <c r="AE66" s="701" t="s">
        <v>8351</v>
      </c>
      <c r="AF66" s="674" t="s">
        <v>5539</v>
      </c>
      <c r="AG66" s="674">
        <v>45632</v>
      </c>
      <c r="AH66" s="508" t="s">
        <v>8598</v>
      </c>
      <c r="AI66" s="673" t="s">
        <v>5811</v>
      </c>
      <c r="AJ66" s="674">
        <v>45695</v>
      </c>
      <c r="AK66" s="508" t="s">
        <v>8932</v>
      </c>
      <c r="AL66" s="673"/>
      <c r="AM66" s="673"/>
      <c r="AN66" s="673"/>
      <c r="AO66" s="673" t="s">
        <v>6393</v>
      </c>
      <c r="AP66" s="677">
        <v>45741</v>
      </c>
      <c r="AQ66" s="702" t="s">
        <v>8969</v>
      </c>
      <c r="AR66" s="667" t="s">
        <v>5539</v>
      </c>
      <c r="AS66" s="677">
        <v>45754</v>
      </c>
      <c r="AT66" s="667"/>
      <c r="AU66" s="673" t="s">
        <v>6649</v>
      </c>
      <c r="AV66" s="677">
        <v>45757</v>
      </c>
      <c r="AW66" s="1501" t="s">
        <v>9056</v>
      </c>
      <c r="BA66" s="1498" t="s">
        <v>6649</v>
      </c>
      <c r="BB66" s="1499">
        <v>46097</v>
      </c>
      <c r="BC66" s="1502" t="s">
        <v>12356</v>
      </c>
      <c r="BD66" s="1498" t="s">
        <v>5539</v>
      </c>
    </row>
    <row r="67" spans="1:56" s="461" customFormat="1" ht="15" x14ac:dyDescent="0.25">
      <c r="A67" s="667" t="s">
        <v>9283</v>
      </c>
      <c r="B67" s="657"/>
      <c r="C67" s="657" t="s">
        <v>8257</v>
      </c>
      <c r="D67" s="667" t="s">
        <v>6068</v>
      </c>
      <c r="E67" s="671" t="s">
        <v>6063</v>
      </c>
      <c r="F67" s="668">
        <f t="shared" si="11"/>
        <v>46097</v>
      </c>
      <c r="G67" s="670" t="str">
        <f t="shared" si="7"/>
        <v>C</v>
      </c>
      <c r="H67" s="670" t="str">
        <f t="shared" si="3"/>
        <v>MR.DER-1628_26</v>
      </c>
      <c r="I67" s="672" t="str">
        <f t="shared" si="8"/>
        <v>ND</v>
      </c>
      <c r="J67" s="672" t="str">
        <f t="shared" si="4"/>
        <v>ND</v>
      </c>
      <c r="K67" s="673" t="s">
        <v>3730</v>
      </c>
      <c r="L67" s="674">
        <v>44916</v>
      </c>
      <c r="M67" s="695" t="s">
        <v>6067</v>
      </c>
      <c r="N67" s="673" t="s">
        <v>5536</v>
      </c>
      <c r="O67" s="674">
        <v>44936</v>
      </c>
      <c r="P67" s="695" t="s">
        <v>6289</v>
      </c>
      <c r="Q67" s="673" t="s">
        <v>3765</v>
      </c>
      <c r="R67" s="674">
        <v>44945</v>
      </c>
      <c r="S67" s="695" t="s">
        <v>6211</v>
      </c>
      <c r="T67" s="673" t="s">
        <v>5539</v>
      </c>
      <c r="U67" s="674">
        <v>44963</v>
      </c>
      <c r="V67" s="695" t="s">
        <v>6291</v>
      </c>
      <c r="W67" s="657" t="s">
        <v>3748</v>
      </c>
      <c r="X67" s="693">
        <v>44972</v>
      </c>
      <c r="Y67" s="695" t="s">
        <v>6379</v>
      </c>
      <c r="Z67" s="657"/>
      <c r="AA67" s="657"/>
      <c r="AB67" s="695" t="s">
        <v>6627</v>
      </c>
      <c r="AC67" s="673" t="s">
        <v>5626</v>
      </c>
      <c r="AD67" s="674">
        <v>45583</v>
      </c>
      <c r="AE67" s="701" t="s">
        <v>8351</v>
      </c>
      <c r="AF67" s="674" t="s">
        <v>5539</v>
      </c>
      <c r="AG67" s="674">
        <v>45632</v>
      </c>
      <c r="AH67" s="508" t="s">
        <v>8598</v>
      </c>
      <c r="AI67" s="673" t="s">
        <v>5811</v>
      </c>
      <c r="AJ67" s="674">
        <v>45695</v>
      </c>
      <c r="AK67" s="508" t="s">
        <v>8932</v>
      </c>
      <c r="AL67" s="673"/>
      <c r="AM67" s="673"/>
      <c r="AN67" s="673"/>
      <c r="AO67" s="673" t="s">
        <v>6393</v>
      </c>
      <c r="AP67" s="677">
        <v>45741</v>
      </c>
      <c r="AQ67" s="702" t="s">
        <v>8969</v>
      </c>
      <c r="AR67" s="667" t="s">
        <v>5539</v>
      </c>
      <c r="AS67" s="677">
        <v>45754</v>
      </c>
      <c r="AT67" s="667"/>
      <c r="AU67" s="673" t="s">
        <v>6649</v>
      </c>
      <c r="AV67" s="677">
        <v>45757</v>
      </c>
      <c r="AW67" s="1501" t="s">
        <v>9056</v>
      </c>
      <c r="BA67" s="1498" t="s">
        <v>6649</v>
      </c>
      <c r="BB67" s="1499">
        <v>46097</v>
      </c>
      <c r="BC67" s="1502" t="s">
        <v>12356</v>
      </c>
      <c r="BD67" s="1498" t="s">
        <v>5539</v>
      </c>
    </row>
    <row r="68" spans="1:56" s="461" customFormat="1" ht="15" x14ac:dyDescent="0.25">
      <c r="A68" s="667" t="s">
        <v>9283</v>
      </c>
      <c r="B68" s="657"/>
      <c r="C68" s="657" t="s">
        <v>8257</v>
      </c>
      <c r="D68" s="667" t="s">
        <v>6068</v>
      </c>
      <c r="E68" s="671" t="s">
        <v>6064</v>
      </c>
      <c r="F68" s="668">
        <f t="shared" si="11"/>
        <v>46097</v>
      </c>
      <c r="G68" s="670" t="str">
        <f t="shared" si="7"/>
        <v>C</v>
      </c>
      <c r="H68" s="670" t="str">
        <f t="shared" si="3"/>
        <v>MR.DER-1628_26</v>
      </c>
      <c r="I68" s="672" t="str">
        <f t="shared" si="8"/>
        <v>ND</v>
      </c>
      <c r="J68" s="672" t="str">
        <f t="shared" si="4"/>
        <v>ND</v>
      </c>
      <c r="K68" s="673" t="s">
        <v>3730</v>
      </c>
      <c r="L68" s="674">
        <v>44916</v>
      </c>
      <c r="M68" s="695" t="s">
        <v>6067</v>
      </c>
      <c r="N68" s="673" t="s">
        <v>5536</v>
      </c>
      <c r="O68" s="674">
        <v>44936</v>
      </c>
      <c r="P68" s="695" t="s">
        <v>6289</v>
      </c>
      <c r="Q68" s="673" t="s">
        <v>3765</v>
      </c>
      <c r="R68" s="674">
        <v>44945</v>
      </c>
      <c r="S68" s="695" t="s">
        <v>6211</v>
      </c>
      <c r="T68" s="673" t="s">
        <v>5539</v>
      </c>
      <c r="U68" s="674">
        <v>44963</v>
      </c>
      <c r="V68" s="695" t="s">
        <v>6291</v>
      </c>
      <c r="W68" s="657" t="s">
        <v>3748</v>
      </c>
      <c r="X68" s="693">
        <v>44972</v>
      </c>
      <c r="Y68" s="695" t="s">
        <v>6379</v>
      </c>
      <c r="Z68" s="657"/>
      <c r="AA68" s="657"/>
      <c r="AB68" s="695" t="s">
        <v>6627</v>
      </c>
      <c r="AC68" s="673" t="s">
        <v>5626</v>
      </c>
      <c r="AD68" s="674">
        <v>45583</v>
      </c>
      <c r="AE68" s="701" t="s">
        <v>8351</v>
      </c>
      <c r="AF68" s="674" t="s">
        <v>5539</v>
      </c>
      <c r="AG68" s="674">
        <v>45632</v>
      </c>
      <c r="AH68" s="508" t="s">
        <v>8598</v>
      </c>
      <c r="AI68" s="673" t="s">
        <v>5811</v>
      </c>
      <c r="AJ68" s="674">
        <v>45695</v>
      </c>
      <c r="AK68" s="508" t="s">
        <v>8932</v>
      </c>
      <c r="AL68" s="673"/>
      <c r="AM68" s="673"/>
      <c r="AN68" s="673"/>
      <c r="AO68" s="673" t="s">
        <v>6393</v>
      </c>
      <c r="AP68" s="677">
        <v>45741</v>
      </c>
      <c r="AQ68" s="702" t="s">
        <v>8969</v>
      </c>
      <c r="AR68" s="667" t="s">
        <v>5539</v>
      </c>
      <c r="AS68" s="677">
        <v>45754</v>
      </c>
      <c r="AT68" s="667"/>
      <c r="AU68" s="673" t="s">
        <v>6649</v>
      </c>
      <c r="AV68" s="677">
        <v>45757</v>
      </c>
      <c r="AW68" s="1501" t="s">
        <v>9056</v>
      </c>
      <c r="BA68" s="1498" t="s">
        <v>6649</v>
      </c>
      <c r="BB68" s="1499">
        <v>46097</v>
      </c>
      <c r="BC68" s="1502" t="s">
        <v>12356</v>
      </c>
      <c r="BD68" s="1498" t="s">
        <v>5539</v>
      </c>
    </row>
    <row r="69" spans="1:56" s="461" customFormat="1" ht="15" x14ac:dyDescent="0.25">
      <c r="A69" s="667" t="s">
        <v>9283</v>
      </c>
      <c r="B69" s="657"/>
      <c r="C69" s="657" t="s">
        <v>8257</v>
      </c>
      <c r="D69" s="667" t="s">
        <v>6068</v>
      </c>
      <c r="E69" s="671" t="s">
        <v>6065</v>
      </c>
      <c r="F69" s="668">
        <f t="shared" si="11"/>
        <v>46097</v>
      </c>
      <c r="G69" s="670" t="str">
        <f t="shared" si="7"/>
        <v>C</v>
      </c>
      <c r="H69" s="670" t="str">
        <f t="shared" si="3"/>
        <v>MR.DER-1628_26</v>
      </c>
      <c r="I69" s="672" t="str">
        <f t="shared" si="8"/>
        <v>ND</v>
      </c>
      <c r="J69" s="672" t="str">
        <f t="shared" si="4"/>
        <v>ND</v>
      </c>
      <c r="K69" s="673" t="s">
        <v>3730</v>
      </c>
      <c r="L69" s="674">
        <v>44916</v>
      </c>
      <c r="M69" s="695" t="s">
        <v>6067</v>
      </c>
      <c r="N69" s="673" t="s">
        <v>5536</v>
      </c>
      <c r="O69" s="674">
        <v>44936</v>
      </c>
      <c r="P69" s="695" t="s">
        <v>6289</v>
      </c>
      <c r="Q69" s="673" t="s">
        <v>3765</v>
      </c>
      <c r="R69" s="674">
        <v>44945</v>
      </c>
      <c r="S69" s="695" t="s">
        <v>6211</v>
      </c>
      <c r="T69" s="673" t="s">
        <v>5539</v>
      </c>
      <c r="U69" s="674">
        <v>44963</v>
      </c>
      <c r="V69" s="695" t="s">
        <v>6291</v>
      </c>
      <c r="W69" s="657" t="s">
        <v>3748</v>
      </c>
      <c r="X69" s="693">
        <v>44972</v>
      </c>
      <c r="Y69" s="695" t="s">
        <v>6379</v>
      </c>
      <c r="Z69" s="657"/>
      <c r="AA69" s="657"/>
      <c r="AB69" s="695" t="s">
        <v>6627</v>
      </c>
      <c r="AC69" s="673" t="s">
        <v>5626</v>
      </c>
      <c r="AD69" s="674">
        <v>45583</v>
      </c>
      <c r="AE69" s="701" t="s">
        <v>8351</v>
      </c>
      <c r="AF69" s="674" t="s">
        <v>5539</v>
      </c>
      <c r="AG69" s="674">
        <v>45632</v>
      </c>
      <c r="AH69" s="508" t="s">
        <v>8598</v>
      </c>
      <c r="AI69" s="673" t="s">
        <v>5811</v>
      </c>
      <c r="AJ69" s="674">
        <v>45695</v>
      </c>
      <c r="AK69" s="508" t="s">
        <v>8932</v>
      </c>
      <c r="AL69" s="673"/>
      <c r="AM69" s="673"/>
      <c r="AN69" s="673"/>
      <c r="AO69" s="673" t="s">
        <v>6393</v>
      </c>
      <c r="AP69" s="677">
        <v>45741</v>
      </c>
      <c r="AQ69" s="702" t="s">
        <v>8969</v>
      </c>
      <c r="AR69" s="667" t="s">
        <v>5539</v>
      </c>
      <c r="AS69" s="677">
        <v>45754</v>
      </c>
      <c r="AT69" s="667"/>
      <c r="AU69" s="673" t="s">
        <v>6649</v>
      </c>
      <c r="AV69" s="677">
        <v>45757</v>
      </c>
      <c r="AW69" s="1501" t="s">
        <v>9056</v>
      </c>
      <c r="BA69" s="1498" t="s">
        <v>6649</v>
      </c>
      <c r="BB69" s="1499">
        <v>46097</v>
      </c>
      <c r="BC69" s="1502" t="s">
        <v>12356</v>
      </c>
      <c r="BD69" s="1498" t="s">
        <v>5539</v>
      </c>
    </row>
    <row r="70" spans="1:56" s="461" customFormat="1" ht="15" x14ac:dyDescent="0.25">
      <c r="A70" s="667" t="s">
        <v>9283</v>
      </c>
      <c r="B70" s="657"/>
      <c r="C70" s="657" t="s">
        <v>8257</v>
      </c>
      <c r="D70" s="667" t="s">
        <v>6068</v>
      </c>
      <c r="E70" s="671" t="s">
        <v>6066</v>
      </c>
      <c r="F70" s="668">
        <f t="shared" si="11"/>
        <v>46097</v>
      </c>
      <c r="G70" s="670" t="str">
        <f t="shared" si="7"/>
        <v>C</v>
      </c>
      <c r="H70" s="670" t="str">
        <f t="shared" si="3"/>
        <v>MR.DER-1628_26</v>
      </c>
      <c r="I70" s="672" t="str">
        <f t="shared" si="8"/>
        <v>ND</v>
      </c>
      <c r="J70" s="672" t="str">
        <f t="shared" si="4"/>
        <v>ND</v>
      </c>
      <c r="K70" s="673" t="s">
        <v>3730</v>
      </c>
      <c r="L70" s="674">
        <v>44916</v>
      </c>
      <c r="M70" s="695" t="s">
        <v>6067</v>
      </c>
      <c r="N70" s="673" t="s">
        <v>5536</v>
      </c>
      <c r="O70" s="674">
        <v>44936</v>
      </c>
      <c r="P70" s="695" t="s">
        <v>6289</v>
      </c>
      <c r="Q70" s="673" t="s">
        <v>3765</v>
      </c>
      <c r="R70" s="674">
        <v>44945</v>
      </c>
      <c r="S70" s="695" t="s">
        <v>6211</v>
      </c>
      <c r="T70" s="673" t="s">
        <v>5539</v>
      </c>
      <c r="U70" s="674">
        <v>44963</v>
      </c>
      <c r="V70" s="695" t="s">
        <v>6291</v>
      </c>
      <c r="W70" s="657" t="s">
        <v>3748</v>
      </c>
      <c r="X70" s="693">
        <v>44972</v>
      </c>
      <c r="Y70" s="695" t="s">
        <v>6379</v>
      </c>
      <c r="Z70" s="657"/>
      <c r="AA70" s="657"/>
      <c r="AB70" s="695" t="s">
        <v>6627</v>
      </c>
      <c r="AC70" s="673" t="s">
        <v>5626</v>
      </c>
      <c r="AD70" s="674">
        <v>45583</v>
      </c>
      <c r="AE70" s="701" t="s">
        <v>8351</v>
      </c>
      <c r="AF70" s="674" t="s">
        <v>5539</v>
      </c>
      <c r="AG70" s="674">
        <v>45632</v>
      </c>
      <c r="AH70" s="508" t="s">
        <v>8598</v>
      </c>
      <c r="AI70" s="673" t="s">
        <v>5811</v>
      </c>
      <c r="AJ70" s="674">
        <v>45695</v>
      </c>
      <c r="AK70" s="508" t="s">
        <v>8932</v>
      </c>
      <c r="AL70" s="673"/>
      <c r="AM70" s="673"/>
      <c r="AN70" s="673"/>
      <c r="AO70" s="673" t="s">
        <v>6393</v>
      </c>
      <c r="AP70" s="677">
        <v>45741</v>
      </c>
      <c r="AQ70" s="702" t="s">
        <v>8969</v>
      </c>
      <c r="AR70" s="667" t="s">
        <v>5539</v>
      </c>
      <c r="AS70" s="677">
        <v>45754</v>
      </c>
      <c r="AT70" s="667"/>
      <c r="AU70" s="673" t="s">
        <v>6649</v>
      </c>
      <c r="AV70" s="677">
        <v>45757</v>
      </c>
      <c r="AW70" s="1501" t="s">
        <v>9056</v>
      </c>
      <c r="BA70" s="1498" t="s">
        <v>6649</v>
      </c>
      <c r="BB70" s="1499">
        <v>46097</v>
      </c>
      <c r="BC70" s="1502" t="s">
        <v>12356</v>
      </c>
      <c r="BD70" s="1498" t="s">
        <v>5539</v>
      </c>
    </row>
    <row r="71" spans="1:56" s="461" customFormat="1" ht="15" x14ac:dyDescent="0.25">
      <c r="A71" s="667" t="s">
        <v>8263</v>
      </c>
      <c r="B71" s="657"/>
      <c r="C71" s="657" t="s">
        <v>8257</v>
      </c>
      <c r="D71" s="667" t="s">
        <v>6069</v>
      </c>
      <c r="E71" s="671" t="s">
        <v>4585</v>
      </c>
      <c r="F71" s="668">
        <f>IF(L71&lt;&gt;0,MAX(L71,R71,X71,AD71,AJ71,AP71),"NE")</f>
        <v>46097</v>
      </c>
      <c r="G71" s="670" t="str">
        <f t="shared" si="7"/>
        <v>B</v>
      </c>
      <c r="H71" s="670" t="str">
        <f t="shared" si="3"/>
        <v>MR_DER-1628_26</v>
      </c>
      <c r="I71" s="672" t="str">
        <f t="shared" si="8"/>
        <v>ND</v>
      </c>
      <c r="J71" s="672" t="str">
        <f t="shared" si="4"/>
        <v>ND</v>
      </c>
      <c r="K71" s="673" t="s">
        <v>3730</v>
      </c>
      <c r="L71" s="674">
        <v>44916</v>
      </c>
      <c r="M71" s="695" t="s">
        <v>6067</v>
      </c>
      <c r="N71" s="673" t="s">
        <v>5539</v>
      </c>
      <c r="O71" s="674">
        <v>44936</v>
      </c>
      <c r="P71" s="695" t="s">
        <v>6289</v>
      </c>
      <c r="Q71" s="673" t="s">
        <v>3748</v>
      </c>
      <c r="R71" s="674">
        <v>44945</v>
      </c>
      <c r="S71" s="695" t="s">
        <v>6211</v>
      </c>
      <c r="T71" s="673"/>
      <c r="U71" s="673"/>
      <c r="V71" s="695" t="s">
        <v>6290</v>
      </c>
      <c r="W71" s="673" t="s">
        <v>5626</v>
      </c>
      <c r="X71" s="674">
        <v>45583</v>
      </c>
      <c r="Y71" s="701" t="s">
        <v>8351</v>
      </c>
      <c r="Z71" s="674" t="s">
        <v>5536</v>
      </c>
      <c r="AA71" s="674">
        <v>45632</v>
      </c>
      <c r="AB71" s="508" t="s">
        <v>8598</v>
      </c>
      <c r="AC71" s="673" t="s">
        <v>6229</v>
      </c>
      <c r="AD71" s="674">
        <v>45695</v>
      </c>
      <c r="AE71" s="508" t="s">
        <v>8932</v>
      </c>
      <c r="AF71" s="673" t="s">
        <v>5537</v>
      </c>
      <c r="AG71" s="674">
        <v>45722</v>
      </c>
      <c r="AH71" s="673"/>
      <c r="AI71" s="673" t="s">
        <v>5811</v>
      </c>
      <c r="AJ71" s="677">
        <v>45741</v>
      </c>
      <c r="AK71" s="702" t="s">
        <v>8969</v>
      </c>
      <c r="AL71" s="673"/>
      <c r="AM71" s="673"/>
      <c r="AN71" s="673"/>
      <c r="AO71" s="673" t="s">
        <v>5811</v>
      </c>
      <c r="AP71" s="677">
        <v>46097</v>
      </c>
      <c r="AQ71" s="23" t="s">
        <v>12391</v>
      </c>
      <c r="AR71" s="667"/>
      <c r="AS71" s="667"/>
      <c r="AT71" s="667"/>
      <c r="AU71" s="673"/>
      <c r="AV71" s="667"/>
      <c r="AW71" s="667"/>
    </row>
    <row r="72" spans="1:56" s="461" customFormat="1" ht="15" x14ac:dyDescent="0.25">
      <c r="A72" s="667" t="s">
        <v>8263</v>
      </c>
      <c r="B72" s="657" t="s">
        <v>8257</v>
      </c>
      <c r="C72" s="657"/>
      <c r="D72" s="667" t="s">
        <v>6070</v>
      </c>
      <c r="E72" s="671" t="s">
        <v>4586</v>
      </c>
      <c r="F72" s="668">
        <f>IF(L72&lt;&gt;0,MAX(L72,R72,X72,AD72,AJ72,AP72),"NE")</f>
        <v>46097</v>
      </c>
      <c r="G72" s="670" t="str">
        <f t="shared" si="7"/>
        <v>B</v>
      </c>
      <c r="H72" s="670" t="str">
        <f t="shared" ref="H72:H130" si="12">IF($F72="","",INDEX($K72:$FL72,1,MATCH($F72,$K72:$FL72,)+1))</f>
        <v>MR_DER-1628_26</v>
      </c>
      <c r="I72" s="672" t="str">
        <f t="shared" si="8"/>
        <v>ND</v>
      </c>
      <c r="J72" s="672" t="str">
        <f t="shared" ref="J72:J130" si="13">IF(G72="NE",G72,IF(INDEX(K72:CQ72,,MATCH(G72,K72:CQ72,0)+3)&lt;&gt;0,INDEX(K72:CQ72,,MATCH(G72,K72:CQ72,0)+3),"ND"))</f>
        <v>ND</v>
      </c>
      <c r="K72" s="673" t="s">
        <v>3730</v>
      </c>
      <c r="L72" s="674">
        <v>44916</v>
      </c>
      <c r="M72" s="695" t="s">
        <v>6067</v>
      </c>
      <c r="N72" s="673" t="s">
        <v>5537</v>
      </c>
      <c r="O72" s="674">
        <v>44936</v>
      </c>
      <c r="P72" s="695" t="s">
        <v>6289</v>
      </c>
      <c r="Q72" s="673" t="s">
        <v>3748</v>
      </c>
      <c r="R72" s="674">
        <v>44945</v>
      </c>
      <c r="S72" s="695" t="s">
        <v>6211</v>
      </c>
      <c r="T72" s="673"/>
      <c r="U72" s="673"/>
      <c r="V72" s="695" t="s">
        <v>6290</v>
      </c>
      <c r="W72" s="673" t="s">
        <v>5626</v>
      </c>
      <c r="X72" s="674">
        <v>45583</v>
      </c>
      <c r="Y72" s="701" t="s">
        <v>8351</v>
      </c>
      <c r="Z72" s="674" t="s">
        <v>5536</v>
      </c>
      <c r="AA72" s="674">
        <v>45632</v>
      </c>
      <c r="AB72" s="508" t="s">
        <v>8598</v>
      </c>
      <c r="AC72" s="673" t="s">
        <v>6229</v>
      </c>
      <c r="AD72" s="674">
        <v>45695</v>
      </c>
      <c r="AE72" s="508" t="s">
        <v>8932</v>
      </c>
      <c r="AF72" s="673" t="s">
        <v>5537</v>
      </c>
      <c r="AG72" s="674">
        <v>45722</v>
      </c>
      <c r="AH72" s="673"/>
      <c r="AI72" s="673" t="s">
        <v>5811</v>
      </c>
      <c r="AJ72" s="677">
        <v>45741</v>
      </c>
      <c r="AK72" s="702" t="s">
        <v>8969</v>
      </c>
      <c r="AO72" s="673" t="s">
        <v>5811</v>
      </c>
      <c r="AP72" s="677">
        <v>46097</v>
      </c>
      <c r="AQ72" s="23" t="s">
        <v>12391</v>
      </c>
    </row>
    <row r="73" spans="1:56" s="461" customFormat="1" ht="15" x14ac:dyDescent="0.25">
      <c r="A73" s="667" t="s">
        <v>9283</v>
      </c>
      <c r="B73" s="657" t="s">
        <v>8257</v>
      </c>
      <c r="C73" s="657"/>
      <c r="D73" s="667" t="s">
        <v>7631</v>
      </c>
      <c r="E73" s="671" t="s">
        <v>4587</v>
      </c>
      <c r="F73" s="668">
        <f>IF(L73&lt;&gt;0,MAX(L73,R73,X73,AD73,AJ73,AP73),"NE")</f>
        <v>45796</v>
      </c>
      <c r="G73" s="670" t="str">
        <f t="shared" si="7"/>
        <v>A</v>
      </c>
      <c r="H73" s="670" t="str">
        <f t="shared" si="12"/>
        <v>MR_DER-1010_25</v>
      </c>
      <c r="I73" s="672">
        <f t="shared" si="8"/>
        <v>45797</v>
      </c>
      <c r="J73" s="672" t="str">
        <f t="shared" si="13"/>
        <v>Assinado</v>
      </c>
      <c r="K73" s="673" t="s">
        <v>3730</v>
      </c>
      <c r="L73" s="674">
        <v>45741</v>
      </c>
      <c r="M73" s="695" t="s">
        <v>8969</v>
      </c>
      <c r="N73" s="673" t="s">
        <v>5536</v>
      </c>
      <c r="O73" s="674">
        <v>45754</v>
      </c>
      <c r="P73" s="695"/>
      <c r="Q73" s="673" t="s">
        <v>3765</v>
      </c>
      <c r="R73" s="674">
        <v>45757</v>
      </c>
      <c r="S73" s="218" t="s">
        <v>9056</v>
      </c>
      <c r="T73" s="673" t="s">
        <v>5536</v>
      </c>
      <c r="U73" s="674">
        <v>45772</v>
      </c>
      <c r="V73" s="218" t="s">
        <v>9190</v>
      </c>
      <c r="W73" s="673" t="s">
        <v>5701</v>
      </c>
      <c r="X73" s="674">
        <v>45789</v>
      </c>
      <c r="Y73" s="218" t="s">
        <v>9191</v>
      </c>
      <c r="Z73" s="674" t="s">
        <v>5539</v>
      </c>
      <c r="AA73" s="674">
        <v>45793</v>
      </c>
      <c r="AB73" s="508"/>
      <c r="AC73" s="673" t="s">
        <v>3748</v>
      </c>
      <c r="AD73" s="674">
        <v>45796</v>
      </c>
      <c r="AE73" s="218" t="s">
        <v>9285</v>
      </c>
      <c r="AF73" s="673" t="s">
        <v>9289</v>
      </c>
      <c r="AG73" s="674">
        <v>45797</v>
      </c>
      <c r="AH73" s="673"/>
      <c r="AI73" s="673"/>
      <c r="AJ73" s="677"/>
      <c r="AK73" s="702"/>
    </row>
    <row r="74" spans="1:56" s="425" customFormat="1" x14ac:dyDescent="0.25">
      <c r="A74" s="688"/>
      <c r="B74" s="689"/>
      <c r="C74" s="689"/>
      <c r="D74" s="688"/>
      <c r="E74" s="688"/>
      <c r="F74" s="688"/>
      <c r="G74" s="688"/>
      <c r="H74" s="688"/>
      <c r="I74" s="689"/>
      <c r="J74" s="689"/>
      <c r="K74" s="689"/>
      <c r="L74" s="689"/>
      <c r="M74" s="689"/>
      <c r="N74" s="690"/>
      <c r="O74" s="690"/>
      <c r="P74" s="691"/>
      <c r="Q74" s="692"/>
      <c r="R74" s="692"/>
      <c r="S74" s="692"/>
      <c r="T74" s="690"/>
      <c r="U74" s="690"/>
      <c r="V74" s="691"/>
      <c r="W74" s="692"/>
      <c r="X74" s="692"/>
      <c r="Y74" s="692"/>
      <c r="Z74" s="690"/>
      <c r="AA74" s="690"/>
      <c r="AB74" s="691"/>
      <c r="AC74" s="692"/>
      <c r="AD74" s="692"/>
      <c r="AE74" s="692"/>
      <c r="AF74" s="690"/>
      <c r="AG74" s="690"/>
      <c r="AH74" s="691"/>
      <c r="AI74" s="692"/>
      <c r="AJ74" s="692"/>
      <c r="AK74" s="692"/>
    </row>
    <row r="75" spans="1:56" s="709" customFormat="1" ht="15" x14ac:dyDescent="0.25">
      <c r="A75" s="703" t="s">
        <v>8342</v>
      </c>
      <c r="B75" s="704"/>
      <c r="C75" s="704"/>
      <c r="D75" s="703" t="s">
        <v>8803</v>
      </c>
      <c r="E75" s="705" t="s">
        <v>4588</v>
      </c>
      <c r="F75" s="682">
        <f t="shared" si="10"/>
        <v>46171</v>
      </c>
      <c r="G75" s="683" t="str">
        <f t="shared" si="7"/>
        <v>B1</v>
      </c>
      <c r="H75" s="683" t="str">
        <f t="shared" si="12"/>
        <v>MR_DER-1771_26</v>
      </c>
      <c r="I75" s="684" t="str">
        <f t="shared" si="8"/>
        <v>ND</v>
      </c>
      <c r="J75" s="684" t="str">
        <f t="shared" si="13"/>
        <v>ND</v>
      </c>
      <c r="K75" s="706" t="s">
        <v>3730</v>
      </c>
      <c r="L75" s="707">
        <v>45625</v>
      </c>
      <c r="M75" s="708" t="s">
        <v>8807</v>
      </c>
      <c r="N75" s="706" t="s">
        <v>5536</v>
      </c>
      <c r="O75" s="707">
        <v>45688</v>
      </c>
      <c r="P75" s="706"/>
      <c r="Q75" s="706" t="s">
        <v>3765</v>
      </c>
      <c r="R75" s="707">
        <v>46092</v>
      </c>
      <c r="S75" s="23" t="s">
        <v>12313</v>
      </c>
      <c r="T75" s="706" t="s">
        <v>5537</v>
      </c>
      <c r="U75" s="707">
        <v>46127</v>
      </c>
      <c r="V75" s="706"/>
      <c r="W75" s="704" t="s">
        <v>3748</v>
      </c>
      <c r="X75" s="1660">
        <v>46134</v>
      </c>
      <c r="Y75" s="23" t="s">
        <v>12576</v>
      </c>
      <c r="Z75" s="706" t="s">
        <v>5536</v>
      </c>
      <c r="AA75" s="707">
        <v>46164</v>
      </c>
      <c r="AB75" s="704"/>
      <c r="AC75" s="706" t="s">
        <v>5626</v>
      </c>
      <c r="AD75" s="707">
        <v>46171</v>
      </c>
      <c r="AE75" s="23" t="s">
        <v>12690</v>
      </c>
      <c r="AF75" s="706"/>
      <c r="AG75" s="706"/>
      <c r="AH75" s="706"/>
      <c r="AI75" s="706"/>
      <c r="AJ75" s="706"/>
      <c r="AK75" s="706"/>
    </row>
    <row r="76" spans="1:56" s="425" customFormat="1" ht="15" x14ac:dyDescent="0.25">
      <c r="A76" s="696" t="s">
        <v>8263</v>
      </c>
      <c r="B76" s="697"/>
      <c r="C76" s="697"/>
      <c r="D76" s="696" t="s">
        <v>8804</v>
      </c>
      <c r="E76" s="698" t="s">
        <v>4589</v>
      </c>
      <c r="F76" s="668">
        <f>IF(L76&lt;&gt;0,MAX(L76,R76,X76),"NE")</f>
        <v>46132</v>
      </c>
      <c r="G76" s="670" t="str">
        <f t="shared" si="7"/>
        <v>A</v>
      </c>
      <c r="H76" s="670" t="str">
        <f t="shared" si="12"/>
        <v>MR_DER-1689_26</v>
      </c>
      <c r="I76" s="672" t="str">
        <f t="shared" si="8"/>
        <v>ND</v>
      </c>
      <c r="J76" s="672" t="str">
        <f t="shared" si="13"/>
        <v>ND</v>
      </c>
      <c r="K76" s="699" t="s">
        <v>3730</v>
      </c>
      <c r="L76" s="1634">
        <v>45625</v>
      </c>
      <c r="M76" s="702" t="s">
        <v>8807</v>
      </c>
      <c r="N76" s="699" t="s">
        <v>5536</v>
      </c>
      <c r="O76" s="1634">
        <v>45688</v>
      </c>
      <c r="P76" s="699"/>
      <c r="Q76" s="699" t="s">
        <v>3765</v>
      </c>
      <c r="R76" s="1634">
        <v>46092</v>
      </c>
      <c r="S76" s="218" t="s">
        <v>12313</v>
      </c>
      <c r="T76" s="699" t="s">
        <v>5539</v>
      </c>
      <c r="U76" s="1634">
        <v>46127</v>
      </c>
      <c r="V76" s="699"/>
      <c r="W76" s="697" t="s">
        <v>3748</v>
      </c>
      <c r="X76" s="1635">
        <v>46132</v>
      </c>
      <c r="Y76" s="23" t="s">
        <v>12555</v>
      </c>
      <c r="Z76" s="697"/>
      <c r="AA76" s="697"/>
      <c r="AB76" s="697"/>
      <c r="AC76" s="699"/>
      <c r="AD76" s="699"/>
      <c r="AE76" s="699"/>
      <c r="AF76" s="699"/>
      <c r="AG76" s="699"/>
      <c r="AH76" s="699"/>
      <c r="AI76" s="699"/>
      <c r="AJ76" s="699"/>
      <c r="AK76" s="699"/>
    </row>
    <row r="77" spans="1:56" s="709" customFormat="1" ht="15" x14ac:dyDescent="0.25">
      <c r="A77" s="703" t="s">
        <v>8342</v>
      </c>
      <c r="B77" s="704"/>
      <c r="C77" s="704"/>
      <c r="D77" s="703" t="s">
        <v>8804</v>
      </c>
      <c r="E77" s="705" t="s">
        <v>4590</v>
      </c>
      <c r="F77" s="682">
        <f t="shared" si="10"/>
        <v>46171</v>
      </c>
      <c r="G77" s="683" t="str">
        <f t="shared" si="7"/>
        <v>B1</v>
      </c>
      <c r="H77" s="683" t="str">
        <f t="shared" si="12"/>
        <v>MR_DER-1771_26</v>
      </c>
      <c r="I77" s="684" t="str">
        <f t="shared" si="8"/>
        <v>ND</v>
      </c>
      <c r="J77" s="684" t="str">
        <f t="shared" si="13"/>
        <v>ND</v>
      </c>
      <c r="K77" s="706" t="s">
        <v>3730</v>
      </c>
      <c r="L77" s="707">
        <v>45625</v>
      </c>
      <c r="M77" s="708" t="s">
        <v>8807</v>
      </c>
      <c r="N77" s="706" t="s">
        <v>5536</v>
      </c>
      <c r="O77" s="707">
        <v>45688</v>
      </c>
      <c r="P77" s="706"/>
      <c r="Q77" s="706" t="s">
        <v>3765</v>
      </c>
      <c r="R77" s="707">
        <v>46092</v>
      </c>
      <c r="S77" s="23" t="s">
        <v>12313</v>
      </c>
      <c r="T77" s="706" t="s">
        <v>5537</v>
      </c>
      <c r="U77" s="707">
        <v>46127</v>
      </c>
      <c r="V77" s="706"/>
      <c r="W77" s="704" t="s">
        <v>3748</v>
      </c>
      <c r="X77" s="1660">
        <v>46134</v>
      </c>
      <c r="Y77" s="23" t="s">
        <v>12576</v>
      </c>
      <c r="Z77" s="706" t="s">
        <v>5536</v>
      </c>
      <c r="AA77" s="707">
        <v>46164</v>
      </c>
      <c r="AB77" s="704"/>
      <c r="AC77" s="706" t="s">
        <v>5626</v>
      </c>
      <c r="AD77" s="707">
        <v>46171</v>
      </c>
      <c r="AE77" s="23" t="s">
        <v>12690</v>
      </c>
      <c r="AF77" s="706"/>
      <c r="AG77" s="706"/>
      <c r="AH77" s="706"/>
      <c r="AI77" s="706"/>
      <c r="AJ77" s="706"/>
      <c r="AK77" s="706"/>
    </row>
    <row r="78" spans="1:56" s="425" customFormat="1" ht="15" x14ac:dyDescent="0.25">
      <c r="A78" s="696" t="s">
        <v>8263</v>
      </c>
      <c r="B78" s="697"/>
      <c r="C78" s="697"/>
      <c r="D78" s="696" t="s">
        <v>8805</v>
      </c>
      <c r="E78" s="698" t="s">
        <v>4591</v>
      </c>
      <c r="F78" s="668">
        <f t="shared" si="10"/>
        <v>46132</v>
      </c>
      <c r="G78" s="670" t="str">
        <f t="shared" si="7"/>
        <v>A</v>
      </c>
      <c r="H78" s="670" t="str">
        <f t="shared" si="12"/>
        <v>MR_DER-1689_26</v>
      </c>
      <c r="I78" s="672" t="str">
        <f t="shared" si="8"/>
        <v>ND</v>
      </c>
      <c r="J78" s="672" t="str">
        <f t="shared" si="13"/>
        <v>ND</v>
      </c>
      <c r="K78" s="699" t="s">
        <v>3730</v>
      </c>
      <c r="L78" s="1634">
        <v>45625</v>
      </c>
      <c r="M78" s="702" t="s">
        <v>8807</v>
      </c>
      <c r="N78" s="699" t="s">
        <v>5536</v>
      </c>
      <c r="O78" s="1634">
        <v>45688</v>
      </c>
      <c r="P78" s="699"/>
      <c r="Q78" s="699" t="s">
        <v>3765</v>
      </c>
      <c r="R78" s="1634">
        <v>46092</v>
      </c>
      <c r="S78" s="218" t="s">
        <v>12313</v>
      </c>
      <c r="T78" s="699" t="s">
        <v>5539</v>
      </c>
      <c r="U78" s="1634">
        <v>46127</v>
      </c>
      <c r="V78" s="699"/>
      <c r="W78" s="697" t="s">
        <v>3748</v>
      </c>
      <c r="X78" s="1635">
        <v>46132</v>
      </c>
      <c r="Y78" s="23" t="s">
        <v>12555</v>
      </c>
      <c r="Z78" s="697"/>
      <c r="AA78" s="697"/>
      <c r="AB78" s="697"/>
      <c r="AC78" s="699"/>
      <c r="AD78" s="699"/>
      <c r="AE78" s="699"/>
      <c r="AF78" s="699"/>
      <c r="AG78" s="699"/>
      <c r="AH78" s="699"/>
      <c r="AI78" s="699"/>
      <c r="AJ78" s="699"/>
      <c r="AK78" s="699"/>
    </row>
    <row r="79" spans="1:56" s="709" customFormat="1" ht="15" x14ac:dyDescent="0.25">
      <c r="A79" s="703" t="s">
        <v>8342</v>
      </c>
      <c r="B79" s="704"/>
      <c r="C79" s="704"/>
      <c r="D79" s="703" t="s">
        <v>8806</v>
      </c>
      <c r="E79" s="705" t="s">
        <v>4592</v>
      </c>
      <c r="F79" s="682">
        <f t="shared" si="10"/>
        <v>46171</v>
      </c>
      <c r="G79" s="683" t="str">
        <f t="shared" si="7"/>
        <v>B1</v>
      </c>
      <c r="H79" s="683" t="str">
        <f t="shared" si="12"/>
        <v>MR_DER-1771_26</v>
      </c>
      <c r="I79" s="684" t="str">
        <f t="shared" si="8"/>
        <v>ND</v>
      </c>
      <c r="J79" s="684" t="str">
        <f t="shared" si="13"/>
        <v>ND</v>
      </c>
      <c r="K79" s="706" t="s">
        <v>3730</v>
      </c>
      <c r="L79" s="707">
        <v>45625</v>
      </c>
      <c r="M79" s="708" t="s">
        <v>8807</v>
      </c>
      <c r="N79" s="706" t="s">
        <v>5536</v>
      </c>
      <c r="O79" s="707">
        <v>45688</v>
      </c>
      <c r="P79" s="706"/>
      <c r="Q79" s="706" t="s">
        <v>3765</v>
      </c>
      <c r="R79" s="707">
        <v>46092</v>
      </c>
      <c r="S79" s="23" t="s">
        <v>12313</v>
      </c>
      <c r="T79" s="706" t="s">
        <v>5537</v>
      </c>
      <c r="U79" s="707">
        <v>46127</v>
      </c>
      <c r="V79" s="706"/>
      <c r="W79" s="704" t="s">
        <v>3748</v>
      </c>
      <c r="X79" s="1660">
        <v>46134</v>
      </c>
      <c r="Y79" s="23" t="s">
        <v>12576</v>
      </c>
      <c r="Z79" s="706" t="s">
        <v>5536</v>
      </c>
      <c r="AA79" s="707">
        <v>46164</v>
      </c>
      <c r="AB79" s="704"/>
      <c r="AC79" s="706" t="s">
        <v>5626</v>
      </c>
      <c r="AD79" s="707">
        <v>46171</v>
      </c>
      <c r="AE79" s="23" t="s">
        <v>12690</v>
      </c>
      <c r="AF79" s="706"/>
      <c r="AG79" s="706"/>
      <c r="AH79" s="706"/>
      <c r="AI79" s="706"/>
      <c r="AJ79" s="706"/>
      <c r="AK79" s="706"/>
    </row>
    <row r="80" spans="1:56" s="709" customFormat="1" ht="15" x14ac:dyDescent="0.25">
      <c r="A80" s="703" t="s">
        <v>8342</v>
      </c>
      <c r="B80" s="704"/>
      <c r="C80" s="704"/>
      <c r="D80" s="703" t="s">
        <v>8806</v>
      </c>
      <c r="E80" s="705" t="s">
        <v>4593</v>
      </c>
      <c r="F80" s="682">
        <f t="shared" si="10"/>
        <v>46171</v>
      </c>
      <c r="G80" s="683" t="str">
        <f t="shared" si="7"/>
        <v>B1</v>
      </c>
      <c r="H80" s="683" t="str">
        <f t="shared" si="12"/>
        <v>MR_DER-1771_26</v>
      </c>
      <c r="I80" s="684" t="str">
        <f t="shared" si="8"/>
        <v>ND</v>
      </c>
      <c r="J80" s="684" t="str">
        <f t="shared" si="13"/>
        <v>ND</v>
      </c>
      <c r="K80" s="706" t="s">
        <v>3730</v>
      </c>
      <c r="L80" s="707">
        <v>45625</v>
      </c>
      <c r="M80" s="708" t="s">
        <v>8807</v>
      </c>
      <c r="N80" s="706" t="s">
        <v>5536</v>
      </c>
      <c r="O80" s="707">
        <v>45688</v>
      </c>
      <c r="P80" s="706"/>
      <c r="Q80" s="706" t="s">
        <v>3765</v>
      </c>
      <c r="R80" s="707">
        <v>46092</v>
      </c>
      <c r="S80" s="23" t="s">
        <v>12313</v>
      </c>
      <c r="T80" s="706" t="s">
        <v>5537</v>
      </c>
      <c r="U80" s="707">
        <v>46127</v>
      </c>
      <c r="V80" s="706"/>
      <c r="W80" s="704" t="s">
        <v>3748</v>
      </c>
      <c r="X80" s="1660">
        <v>46134</v>
      </c>
      <c r="Y80" s="23" t="s">
        <v>12576</v>
      </c>
      <c r="Z80" s="706" t="s">
        <v>5536</v>
      </c>
      <c r="AA80" s="707">
        <v>46164</v>
      </c>
      <c r="AB80" s="704"/>
      <c r="AC80" s="706" t="s">
        <v>5626</v>
      </c>
      <c r="AD80" s="707">
        <v>46171</v>
      </c>
      <c r="AE80" s="23" t="s">
        <v>12690</v>
      </c>
      <c r="AF80" s="706"/>
      <c r="AG80" s="706"/>
      <c r="AH80" s="706"/>
      <c r="AI80" s="706"/>
      <c r="AJ80" s="706"/>
      <c r="AK80" s="706"/>
    </row>
    <row r="81" spans="1:50" s="709" customFormat="1" ht="15" x14ac:dyDescent="0.25">
      <c r="A81" s="703" t="s">
        <v>8342</v>
      </c>
      <c r="B81" s="704"/>
      <c r="C81" s="704"/>
      <c r="D81" s="703" t="s">
        <v>8806</v>
      </c>
      <c r="E81" s="705" t="s">
        <v>4594</v>
      </c>
      <c r="F81" s="682">
        <f t="shared" si="10"/>
        <v>46171</v>
      </c>
      <c r="G81" s="683" t="str">
        <f t="shared" si="7"/>
        <v>B1</v>
      </c>
      <c r="H81" s="683" t="str">
        <f t="shared" si="12"/>
        <v>MR_DER-1771_26</v>
      </c>
      <c r="I81" s="684" t="str">
        <f t="shared" si="8"/>
        <v>ND</v>
      </c>
      <c r="J81" s="684" t="str">
        <f t="shared" si="13"/>
        <v>ND</v>
      </c>
      <c r="K81" s="706" t="s">
        <v>3730</v>
      </c>
      <c r="L81" s="707">
        <v>45625</v>
      </c>
      <c r="M81" s="708" t="s">
        <v>8807</v>
      </c>
      <c r="N81" s="706" t="s">
        <v>5536</v>
      </c>
      <c r="O81" s="707">
        <v>45688</v>
      </c>
      <c r="P81" s="706"/>
      <c r="Q81" s="706" t="s">
        <v>3765</v>
      </c>
      <c r="R81" s="707">
        <v>46092</v>
      </c>
      <c r="S81" s="23" t="s">
        <v>12313</v>
      </c>
      <c r="T81" s="706" t="s">
        <v>5537</v>
      </c>
      <c r="U81" s="707">
        <v>46127</v>
      </c>
      <c r="V81" s="706"/>
      <c r="W81" s="704" t="s">
        <v>3748</v>
      </c>
      <c r="X81" s="1660">
        <v>46134</v>
      </c>
      <c r="Y81" s="23" t="s">
        <v>12576</v>
      </c>
      <c r="Z81" s="706" t="s">
        <v>5536</v>
      </c>
      <c r="AA81" s="707">
        <v>46164</v>
      </c>
      <c r="AB81" s="704"/>
      <c r="AC81" s="706" t="s">
        <v>5626</v>
      </c>
      <c r="AD81" s="707">
        <v>46171</v>
      </c>
      <c r="AE81" s="23" t="s">
        <v>12690</v>
      </c>
      <c r="AF81" s="706"/>
      <c r="AG81" s="706"/>
      <c r="AH81" s="706"/>
      <c r="AI81" s="706"/>
      <c r="AJ81" s="706"/>
      <c r="AK81" s="706"/>
    </row>
    <row r="82" spans="1:50" s="709" customFormat="1" ht="15" x14ac:dyDescent="0.25">
      <c r="A82" s="703" t="s">
        <v>8342</v>
      </c>
      <c r="B82" s="704"/>
      <c r="C82" s="704"/>
      <c r="D82" s="703" t="s">
        <v>8806</v>
      </c>
      <c r="E82" s="705" t="s">
        <v>4595</v>
      </c>
      <c r="F82" s="682">
        <f t="shared" si="10"/>
        <v>46171</v>
      </c>
      <c r="G82" s="683" t="str">
        <f t="shared" si="7"/>
        <v>B1</v>
      </c>
      <c r="H82" s="683" t="str">
        <f t="shared" si="12"/>
        <v>MR_DER-1771_26</v>
      </c>
      <c r="I82" s="684" t="str">
        <f t="shared" si="8"/>
        <v>ND</v>
      </c>
      <c r="J82" s="684" t="str">
        <f t="shared" si="13"/>
        <v>ND</v>
      </c>
      <c r="K82" s="706" t="s">
        <v>3730</v>
      </c>
      <c r="L82" s="707">
        <v>45625</v>
      </c>
      <c r="M82" s="708" t="s">
        <v>8807</v>
      </c>
      <c r="N82" s="706" t="s">
        <v>5536</v>
      </c>
      <c r="O82" s="707">
        <v>45688</v>
      </c>
      <c r="P82" s="706"/>
      <c r="Q82" s="706" t="s">
        <v>3765</v>
      </c>
      <c r="R82" s="707">
        <v>46092</v>
      </c>
      <c r="S82" s="23" t="s">
        <v>12313</v>
      </c>
      <c r="T82" s="706" t="s">
        <v>5537</v>
      </c>
      <c r="U82" s="707">
        <v>46127</v>
      </c>
      <c r="V82" s="706"/>
      <c r="W82" s="704" t="s">
        <v>3748</v>
      </c>
      <c r="X82" s="1660">
        <v>46134</v>
      </c>
      <c r="Y82" s="23" t="s">
        <v>12576</v>
      </c>
      <c r="Z82" s="706" t="s">
        <v>5536</v>
      </c>
      <c r="AA82" s="707">
        <v>46164</v>
      </c>
      <c r="AB82" s="704"/>
      <c r="AC82" s="706" t="s">
        <v>5626</v>
      </c>
      <c r="AD82" s="707">
        <v>46171</v>
      </c>
      <c r="AE82" s="23" t="s">
        <v>12690</v>
      </c>
      <c r="AF82" s="706"/>
      <c r="AG82" s="706"/>
      <c r="AH82" s="706"/>
      <c r="AI82" s="706"/>
      <c r="AJ82" s="706"/>
      <c r="AK82" s="706"/>
    </row>
    <row r="83" spans="1:50" s="709" customFormat="1" ht="15" x14ac:dyDescent="0.25">
      <c r="A83" s="703" t="s">
        <v>8342</v>
      </c>
      <c r="B83" s="704"/>
      <c r="C83" s="704"/>
      <c r="D83" s="703" t="s">
        <v>8806</v>
      </c>
      <c r="E83" s="705" t="s">
        <v>4596</v>
      </c>
      <c r="F83" s="682">
        <f t="shared" si="10"/>
        <v>46171</v>
      </c>
      <c r="G83" s="683" t="str">
        <f t="shared" si="7"/>
        <v>B1</v>
      </c>
      <c r="H83" s="683" t="str">
        <f t="shared" si="12"/>
        <v>MR_DER-1771_26</v>
      </c>
      <c r="I83" s="684" t="str">
        <f t="shared" si="8"/>
        <v>ND</v>
      </c>
      <c r="J83" s="684" t="str">
        <f t="shared" si="13"/>
        <v>ND</v>
      </c>
      <c r="K83" s="706" t="s">
        <v>3730</v>
      </c>
      <c r="L83" s="707">
        <v>45625</v>
      </c>
      <c r="M83" s="708" t="s">
        <v>8807</v>
      </c>
      <c r="N83" s="706" t="s">
        <v>5536</v>
      </c>
      <c r="O83" s="707">
        <v>45688</v>
      </c>
      <c r="P83" s="706"/>
      <c r="Q83" s="706" t="s">
        <v>3765</v>
      </c>
      <c r="R83" s="707">
        <v>46092</v>
      </c>
      <c r="S83" s="23" t="s">
        <v>12313</v>
      </c>
      <c r="T83" s="706" t="s">
        <v>5537</v>
      </c>
      <c r="U83" s="707">
        <v>46127</v>
      </c>
      <c r="V83" s="706"/>
      <c r="W83" s="704" t="s">
        <v>3748</v>
      </c>
      <c r="X83" s="1660">
        <v>46134</v>
      </c>
      <c r="Y83" s="23" t="s">
        <v>12576</v>
      </c>
      <c r="Z83" s="706" t="s">
        <v>5536</v>
      </c>
      <c r="AA83" s="707">
        <v>46164</v>
      </c>
      <c r="AB83" s="704"/>
      <c r="AC83" s="706" t="s">
        <v>5626</v>
      </c>
      <c r="AD83" s="707">
        <v>46171</v>
      </c>
      <c r="AE83" s="23" t="s">
        <v>12690</v>
      </c>
      <c r="AF83" s="706"/>
      <c r="AG83" s="706"/>
      <c r="AH83" s="706"/>
      <c r="AI83" s="706"/>
      <c r="AJ83" s="706"/>
      <c r="AK83" s="706"/>
    </row>
    <row r="84" spans="1:50" s="709" customFormat="1" ht="15" x14ac:dyDescent="0.25">
      <c r="A84" s="703" t="s">
        <v>8342</v>
      </c>
      <c r="B84" s="704"/>
      <c r="C84" s="704"/>
      <c r="D84" s="703" t="s">
        <v>8806</v>
      </c>
      <c r="E84" s="705" t="s">
        <v>4597</v>
      </c>
      <c r="F84" s="682">
        <f t="shared" si="10"/>
        <v>46171</v>
      </c>
      <c r="G84" s="683" t="str">
        <f t="shared" si="7"/>
        <v>B1</v>
      </c>
      <c r="H84" s="683" t="str">
        <f t="shared" si="12"/>
        <v>MR_DER-1771_26</v>
      </c>
      <c r="I84" s="684" t="str">
        <f t="shared" si="8"/>
        <v>ND</v>
      </c>
      <c r="J84" s="684" t="str">
        <f t="shared" si="13"/>
        <v>ND</v>
      </c>
      <c r="K84" s="706" t="s">
        <v>3730</v>
      </c>
      <c r="L84" s="707">
        <v>45625</v>
      </c>
      <c r="M84" s="708" t="s">
        <v>8807</v>
      </c>
      <c r="N84" s="706" t="s">
        <v>5536</v>
      </c>
      <c r="O84" s="707">
        <v>45688</v>
      </c>
      <c r="P84" s="706"/>
      <c r="Q84" s="706" t="s">
        <v>3765</v>
      </c>
      <c r="R84" s="707">
        <v>46092</v>
      </c>
      <c r="S84" s="23" t="s">
        <v>12313</v>
      </c>
      <c r="T84" s="706" t="s">
        <v>5537</v>
      </c>
      <c r="U84" s="707">
        <v>46127</v>
      </c>
      <c r="V84" s="706"/>
      <c r="W84" s="704" t="s">
        <v>3748</v>
      </c>
      <c r="X84" s="1660">
        <v>46134</v>
      </c>
      <c r="Y84" s="23" t="s">
        <v>12576</v>
      </c>
      <c r="Z84" s="706" t="s">
        <v>5536</v>
      </c>
      <c r="AA84" s="707">
        <v>46164</v>
      </c>
      <c r="AB84" s="704"/>
      <c r="AC84" s="706" t="s">
        <v>5626</v>
      </c>
      <c r="AD84" s="707">
        <v>46171</v>
      </c>
      <c r="AE84" s="23" t="s">
        <v>12690</v>
      </c>
      <c r="AF84" s="706"/>
      <c r="AG84" s="706"/>
      <c r="AH84" s="706"/>
      <c r="AI84" s="706"/>
      <c r="AJ84" s="706"/>
      <c r="AK84" s="706"/>
    </row>
    <row r="85" spans="1:50" s="709" customFormat="1" ht="15" x14ac:dyDescent="0.25">
      <c r="A85" s="703" t="s">
        <v>8342</v>
      </c>
      <c r="B85" s="704"/>
      <c r="C85" s="704"/>
      <c r="D85" s="703" t="s">
        <v>8806</v>
      </c>
      <c r="E85" s="705" t="s">
        <v>4598</v>
      </c>
      <c r="F85" s="682">
        <f t="shared" si="10"/>
        <v>46171</v>
      </c>
      <c r="G85" s="683" t="str">
        <f t="shared" si="7"/>
        <v>B1</v>
      </c>
      <c r="H85" s="683" t="str">
        <f t="shared" si="12"/>
        <v>MR_DER-1771_26</v>
      </c>
      <c r="I85" s="684" t="str">
        <f t="shared" si="8"/>
        <v>ND</v>
      </c>
      <c r="J85" s="684" t="str">
        <f t="shared" si="13"/>
        <v>ND</v>
      </c>
      <c r="K85" s="706" t="s">
        <v>3730</v>
      </c>
      <c r="L85" s="707">
        <v>45625</v>
      </c>
      <c r="M85" s="708" t="s">
        <v>8807</v>
      </c>
      <c r="N85" s="706" t="s">
        <v>5536</v>
      </c>
      <c r="O85" s="707">
        <v>45688</v>
      </c>
      <c r="P85" s="706"/>
      <c r="Q85" s="706" t="s">
        <v>3765</v>
      </c>
      <c r="R85" s="707">
        <v>46092</v>
      </c>
      <c r="S85" s="23" t="s">
        <v>12313</v>
      </c>
      <c r="T85" s="706" t="s">
        <v>5537</v>
      </c>
      <c r="U85" s="707">
        <v>46127</v>
      </c>
      <c r="V85" s="706"/>
      <c r="W85" s="704" t="s">
        <v>3748</v>
      </c>
      <c r="X85" s="1660">
        <v>46134</v>
      </c>
      <c r="Y85" s="23" t="s">
        <v>12576</v>
      </c>
      <c r="Z85" s="706" t="s">
        <v>5536</v>
      </c>
      <c r="AA85" s="707">
        <v>46164</v>
      </c>
      <c r="AB85" s="704"/>
      <c r="AC85" s="706" t="s">
        <v>5626</v>
      </c>
      <c r="AD85" s="707">
        <v>46171</v>
      </c>
      <c r="AE85" s="23" t="s">
        <v>12690</v>
      </c>
      <c r="AF85" s="706"/>
      <c r="AG85" s="706"/>
      <c r="AH85" s="706"/>
      <c r="AI85" s="706"/>
      <c r="AJ85" s="706"/>
      <c r="AK85" s="706"/>
    </row>
    <row r="86" spans="1:50" s="709" customFormat="1" ht="15" x14ac:dyDescent="0.25">
      <c r="A86" s="703" t="s">
        <v>8342</v>
      </c>
      <c r="B86" s="704"/>
      <c r="C86" s="704"/>
      <c r="D86" s="703" t="s">
        <v>67</v>
      </c>
      <c r="E86" s="705" t="s">
        <v>9744</v>
      </c>
      <c r="F86" s="682">
        <f t="shared" si="10"/>
        <v>46171</v>
      </c>
      <c r="G86" s="683" t="str">
        <f t="shared" si="7"/>
        <v>B1</v>
      </c>
      <c r="H86" s="683" t="str">
        <f t="shared" si="12"/>
        <v>MR_DER-1771_26</v>
      </c>
      <c r="I86" s="684" t="str">
        <f t="shared" si="8"/>
        <v>ND</v>
      </c>
      <c r="J86" s="684" t="str">
        <f t="shared" si="13"/>
        <v>ND</v>
      </c>
      <c r="K86" s="706" t="s">
        <v>3730</v>
      </c>
      <c r="L86" s="707">
        <v>46092</v>
      </c>
      <c r="M86" s="69" t="s">
        <v>12313</v>
      </c>
      <c r="N86" s="706" t="s">
        <v>5537</v>
      </c>
      <c r="O86" s="707">
        <v>46127</v>
      </c>
      <c r="P86" s="706"/>
      <c r="Q86" s="704" t="s">
        <v>3748</v>
      </c>
      <c r="R86" s="1660">
        <v>46134</v>
      </c>
      <c r="S86" s="23" t="s">
        <v>12576</v>
      </c>
      <c r="T86" s="706" t="s">
        <v>5536</v>
      </c>
      <c r="U86" s="707">
        <v>46164</v>
      </c>
      <c r="V86" s="706"/>
      <c r="W86" s="706" t="s">
        <v>5626</v>
      </c>
      <c r="X86" s="707">
        <v>46171</v>
      </c>
      <c r="Y86" s="23" t="s">
        <v>12690</v>
      </c>
      <c r="Z86" s="704"/>
      <c r="AA86" s="704"/>
      <c r="AB86" s="704"/>
      <c r="AC86" s="706"/>
      <c r="AD86" s="706"/>
      <c r="AE86" s="706"/>
      <c r="AF86" s="706"/>
      <c r="AG86" s="706"/>
      <c r="AH86" s="706"/>
      <c r="AI86" s="706"/>
      <c r="AJ86" s="706"/>
      <c r="AK86" s="706"/>
    </row>
    <row r="87" spans="1:50" s="709" customFormat="1" ht="15" x14ac:dyDescent="0.25">
      <c r="A87" s="703" t="s">
        <v>8342</v>
      </c>
      <c r="B87" s="704"/>
      <c r="C87" s="704"/>
      <c r="D87" s="703" t="s">
        <v>67</v>
      </c>
      <c r="E87" s="705" t="s">
        <v>12312</v>
      </c>
      <c r="F87" s="682">
        <f>IF(L87&lt;&gt;0,MAX(L87,R87,X87,AD87),"NE")</f>
        <v>46171</v>
      </c>
      <c r="G87" s="683" t="str">
        <f t="shared" si="7"/>
        <v>B1</v>
      </c>
      <c r="H87" s="683" t="str">
        <f t="shared" si="12"/>
        <v>MR_DER-1771_26</v>
      </c>
      <c r="I87" s="684" t="str">
        <f>IF(F87="NE",F87,IF(INDEX(K87:CP87,,MATCH(F87,K87:CP87,0)+3)&lt;&gt;0,INDEX(K87:CP87,,MATCH(F87,K87:CP87,0)+3),"ND"))</f>
        <v>ND</v>
      </c>
      <c r="J87" s="684" t="str">
        <f>IF(G87="NE",G87,IF(INDEX(K87:CQ87,,MATCH(G87,K87:CQ87,0)+3)&lt;&gt;0,INDEX(K87:CQ87,,MATCH(G87,K87:CQ87,0)+3),"ND"))</f>
        <v>ND</v>
      </c>
      <c r="K87" s="706" t="s">
        <v>3730</v>
      </c>
      <c r="L87" s="707">
        <v>46092</v>
      </c>
      <c r="M87" s="69" t="s">
        <v>12313</v>
      </c>
      <c r="N87" s="706" t="s">
        <v>5537</v>
      </c>
      <c r="O87" s="707">
        <v>46127</v>
      </c>
      <c r="P87" s="706"/>
      <c r="Q87" s="704" t="s">
        <v>3748</v>
      </c>
      <c r="R87" s="1660">
        <v>46134</v>
      </c>
      <c r="S87" s="23" t="s">
        <v>12576</v>
      </c>
      <c r="T87" s="706" t="s">
        <v>5536</v>
      </c>
      <c r="U87" s="707">
        <v>46164</v>
      </c>
      <c r="V87" s="706"/>
      <c r="W87" s="706" t="s">
        <v>5626</v>
      </c>
      <c r="X87" s="707">
        <v>46171</v>
      </c>
      <c r="Y87" s="23" t="s">
        <v>12690</v>
      </c>
      <c r="Z87" s="704"/>
      <c r="AA87" s="704"/>
      <c r="AB87" s="704"/>
      <c r="AC87" s="706"/>
      <c r="AD87" s="706"/>
      <c r="AE87" s="706"/>
      <c r="AF87" s="706"/>
      <c r="AG87" s="706"/>
      <c r="AH87" s="706"/>
      <c r="AI87" s="706"/>
      <c r="AJ87" s="706"/>
      <c r="AK87" s="706"/>
    </row>
    <row r="88" spans="1:50" s="425" customFormat="1" x14ac:dyDescent="0.25">
      <c r="A88" s="688"/>
      <c r="B88" s="689"/>
      <c r="C88" s="689"/>
      <c r="D88" s="688"/>
      <c r="E88" s="688"/>
      <c r="F88" s="688"/>
      <c r="G88" s="688"/>
      <c r="H88" s="688"/>
      <c r="I88" s="689"/>
      <c r="J88" s="689"/>
      <c r="K88" s="689"/>
      <c r="L88" s="689"/>
      <c r="M88" s="689"/>
      <c r="N88" s="690"/>
      <c r="O88" s="690"/>
      <c r="P88" s="691"/>
      <c r="Q88" s="692"/>
      <c r="R88" s="692"/>
      <c r="S88" s="692"/>
      <c r="T88" s="690"/>
      <c r="U88" s="690"/>
      <c r="V88" s="691"/>
      <c r="W88" s="692"/>
      <c r="X88" s="692"/>
      <c r="Y88" s="692"/>
      <c r="Z88" s="690"/>
      <c r="AA88" s="690"/>
      <c r="AB88" s="691"/>
      <c r="AC88" s="692"/>
      <c r="AD88" s="692"/>
      <c r="AE88" s="692"/>
      <c r="AF88" s="690"/>
      <c r="AG88" s="690"/>
      <c r="AH88" s="691"/>
      <c r="AI88" s="1579"/>
      <c r="AJ88" s="1579"/>
      <c r="AK88" s="1579"/>
    </row>
    <row r="89" spans="1:50" s="497" customFormat="1" ht="15" x14ac:dyDescent="0.25">
      <c r="A89" s="679" t="s">
        <v>9037</v>
      </c>
      <c r="B89" s="680"/>
      <c r="C89" s="680" t="s">
        <v>8257</v>
      </c>
      <c r="D89" s="679" t="s">
        <v>6217</v>
      </c>
      <c r="E89" s="681" t="s">
        <v>4600</v>
      </c>
      <c r="F89" s="682">
        <f>IF(L89&lt;&gt;0,MAX(L89,R89,X89,AD89,AJ89,AP89,AV89),"NE")</f>
        <v>46113</v>
      </c>
      <c r="G89" s="683" t="str">
        <f t="shared" si="7"/>
        <v>C</v>
      </c>
      <c r="H89" s="683" t="str">
        <f t="shared" si="12"/>
        <v>MR_DER-1669_26</v>
      </c>
      <c r="I89" s="684" t="str">
        <f t="shared" si="8"/>
        <v>ND</v>
      </c>
      <c r="J89" s="684" t="str">
        <f t="shared" si="13"/>
        <v>NÃO APROVADO</v>
      </c>
      <c r="K89" s="685" t="s">
        <v>3730</v>
      </c>
      <c r="L89" s="686">
        <v>44946</v>
      </c>
      <c r="M89" s="711" t="s">
        <v>6216</v>
      </c>
      <c r="N89" s="685" t="s">
        <v>5536</v>
      </c>
      <c r="O89" s="686">
        <v>44956</v>
      </c>
      <c r="P89" s="711" t="s">
        <v>6292</v>
      </c>
      <c r="Q89" s="685" t="s">
        <v>3765</v>
      </c>
      <c r="R89" s="686">
        <v>45133</v>
      </c>
      <c r="S89" s="711" t="s">
        <v>6763</v>
      </c>
      <c r="T89" s="685"/>
      <c r="U89" s="685"/>
      <c r="V89" s="711" t="s">
        <v>6931</v>
      </c>
      <c r="W89" s="680" t="s">
        <v>3748</v>
      </c>
      <c r="X89" s="712">
        <v>45308</v>
      </c>
      <c r="Y89" s="711" t="s">
        <v>7077</v>
      </c>
      <c r="Z89" s="680"/>
      <c r="AA89" s="680"/>
      <c r="AB89" s="443" t="s">
        <v>8599</v>
      </c>
      <c r="AC89" s="685" t="s">
        <v>5626</v>
      </c>
      <c r="AD89" s="686">
        <v>45646</v>
      </c>
      <c r="AE89" s="443" t="s">
        <v>8865</v>
      </c>
      <c r="AF89" s="686" t="s">
        <v>5537</v>
      </c>
      <c r="AG89" s="686">
        <v>45679</v>
      </c>
      <c r="AH89" s="1578"/>
      <c r="AI89" s="1581" t="s">
        <v>5811</v>
      </c>
      <c r="AJ89" s="1582">
        <v>45693</v>
      </c>
      <c r="AK89" s="1583" t="s">
        <v>8928</v>
      </c>
      <c r="AL89" s="1584"/>
      <c r="AM89" s="1584"/>
      <c r="AN89" s="1584"/>
      <c r="AO89" s="1584" t="s">
        <v>6393</v>
      </c>
      <c r="AP89" s="1585">
        <v>46084</v>
      </c>
      <c r="AQ89" s="1379" t="s">
        <v>12263</v>
      </c>
      <c r="AR89" s="1584" t="s">
        <v>5537</v>
      </c>
      <c r="AS89" s="1585">
        <v>46106</v>
      </c>
      <c r="AT89" s="1584"/>
      <c r="AU89" s="1584" t="s">
        <v>6649</v>
      </c>
      <c r="AV89" s="1585">
        <v>46113</v>
      </c>
      <c r="AW89" s="23" t="s">
        <v>12496</v>
      </c>
      <c r="AX89" s="1584" t="s">
        <v>5536</v>
      </c>
    </row>
    <row r="90" spans="1:50" s="497" customFormat="1" ht="15" x14ac:dyDescent="0.25">
      <c r="A90" s="679" t="s">
        <v>9037</v>
      </c>
      <c r="B90" s="680"/>
      <c r="C90" s="680" t="s">
        <v>8257</v>
      </c>
      <c r="D90" s="679" t="s">
        <v>6217</v>
      </c>
      <c r="E90" s="681" t="s">
        <v>4601</v>
      </c>
      <c r="F90" s="682">
        <f t="shared" ref="F90:F95" si="14">IF(L90&lt;&gt;0,MAX(L90,R90,X90,AD90,AJ90,AP90,AV90),"NE")</f>
        <v>46113</v>
      </c>
      <c r="G90" s="683" t="str">
        <f t="shared" si="7"/>
        <v>C</v>
      </c>
      <c r="H90" s="683" t="str">
        <f t="shared" si="12"/>
        <v>MR_DER-1669_26</v>
      </c>
      <c r="I90" s="684" t="str">
        <f t="shared" si="8"/>
        <v>ND</v>
      </c>
      <c r="J90" s="684" t="str">
        <f t="shared" si="13"/>
        <v>NÃO APROVADO</v>
      </c>
      <c r="K90" s="685" t="s">
        <v>3730</v>
      </c>
      <c r="L90" s="686">
        <v>44946</v>
      </c>
      <c r="M90" s="711" t="s">
        <v>6216</v>
      </c>
      <c r="N90" s="685" t="s">
        <v>5536</v>
      </c>
      <c r="O90" s="686">
        <v>44956</v>
      </c>
      <c r="P90" s="711" t="s">
        <v>6292</v>
      </c>
      <c r="Q90" s="685" t="s">
        <v>3765</v>
      </c>
      <c r="R90" s="686">
        <v>45133</v>
      </c>
      <c r="S90" s="711" t="s">
        <v>6763</v>
      </c>
      <c r="T90" s="685"/>
      <c r="U90" s="685"/>
      <c r="V90" s="711" t="s">
        <v>6931</v>
      </c>
      <c r="W90" s="680" t="s">
        <v>3748</v>
      </c>
      <c r="X90" s="712">
        <v>45308</v>
      </c>
      <c r="Y90" s="711" t="s">
        <v>7077</v>
      </c>
      <c r="Z90" s="680"/>
      <c r="AA90" s="680"/>
      <c r="AB90" s="443" t="s">
        <v>8599</v>
      </c>
      <c r="AC90" s="685" t="s">
        <v>5626</v>
      </c>
      <c r="AD90" s="686">
        <v>45646</v>
      </c>
      <c r="AE90" s="443" t="s">
        <v>8865</v>
      </c>
      <c r="AF90" s="686" t="s">
        <v>5537</v>
      </c>
      <c r="AG90" s="686">
        <v>45679</v>
      </c>
      <c r="AH90" s="1578"/>
      <c r="AI90" s="1581" t="s">
        <v>5811</v>
      </c>
      <c r="AJ90" s="1582">
        <v>45693</v>
      </c>
      <c r="AK90" s="1583" t="s">
        <v>8928</v>
      </c>
      <c r="AL90" s="1584"/>
      <c r="AM90" s="1584"/>
      <c r="AN90" s="1584"/>
      <c r="AO90" s="1584" t="s">
        <v>6393</v>
      </c>
      <c r="AP90" s="1585">
        <v>46084</v>
      </c>
      <c r="AQ90" s="1379" t="s">
        <v>12263</v>
      </c>
      <c r="AR90" s="1584" t="s">
        <v>5537</v>
      </c>
      <c r="AS90" s="1585">
        <v>46106</v>
      </c>
      <c r="AT90" s="1584"/>
      <c r="AU90" s="1584" t="s">
        <v>6649</v>
      </c>
      <c r="AV90" s="1585">
        <v>46113</v>
      </c>
      <c r="AW90" s="23" t="s">
        <v>12496</v>
      </c>
      <c r="AX90" s="1584" t="s">
        <v>5536</v>
      </c>
    </row>
    <row r="91" spans="1:50" s="497" customFormat="1" ht="15" x14ac:dyDescent="0.25">
      <c r="A91" s="679" t="s">
        <v>9037</v>
      </c>
      <c r="B91" s="680"/>
      <c r="C91" s="680" t="s">
        <v>8257</v>
      </c>
      <c r="D91" s="679" t="s">
        <v>6217</v>
      </c>
      <c r="E91" s="681" t="s">
        <v>4602</v>
      </c>
      <c r="F91" s="682">
        <f t="shared" si="14"/>
        <v>46113</v>
      </c>
      <c r="G91" s="683" t="str">
        <f t="shared" si="7"/>
        <v>C</v>
      </c>
      <c r="H91" s="683" t="str">
        <f t="shared" si="12"/>
        <v>MR_DER-1669_26</v>
      </c>
      <c r="I91" s="684" t="str">
        <f t="shared" si="8"/>
        <v>ND</v>
      </c>
      <c r="J91" s="684" t="str">
        <f t="shared" si="13"/>
        <v>NÃO APROVADO</v>
      </c>
      <c r="K91" s="685" t="s">
        <v>3730</v>
      </c>
      <c r="L91" s="686">
        <v>44946</v>
      </c>
      <c r="M91" s="711" t="s">
        <v>6216</v>
      </c>
      <c r="N91" s="685" t="s">
        <v>5536</v>
      </c>
      <c r="O91" s="686">
        <v>44956</v>
      </c>
      <c r="P91" s="711" t="s">
        <v>6292</v>
      </c>
      <c r="Q91" s="685" t="s">
        <v>3765</v>
      </c>
      <c r="R91" s="686">
        <v>45133</v>
      </c>
      <c r="S91" s="711" t="s">
        <v>6763</v>
      </c>
      <c r="T91" s="685"/>
      <c r="U91" s="685"/>
      <c r="V91" s="711" t="s">
        <v>6931</v>
      </c>
      <c r="W91" s="680" t="s">
        <v>3748</v>
      </c>
      <c r="X91" s="712">
        <v>45308</v>
      </c>
      <c r="Y91" s="711" t="s">
        <v>7077</v>
      </c>
      <c r="Z91" s="680"/>
      <c r="AA91" s="680"/>
      <c r="AB91" s="443" t="s">
        <v>8599</v>
      </c>
      <c r="AC91" s="685" t="s">
        <v>5626</v>
      </c>
      <c r="AD91" s="686">
        <v>45646</v>
      </c>
      <c r="AE91" s="443" t="s">
        <v>8865</v>
      </c>
      <c r="AF91" s="686" t="s">
        <v>5537</v>
      </c>
      <c r="AG91" s="686">
        <v>45679</v>
      </c>
      <c r="AH91" s="1578"/>
      <c r="AI91" s="1581" t="s">
        <v>5811</v>
      </c>
      <c r="AJ91" s="1582">
        <v>45693</v>
      </c>
      <c r="AK91" s="1583" t="s">
        <v>8928</v>
      </c>
      <c r="AL91" s="1584"/>
      <c r="AM91" s="1584"/>
      <c r="AN91" s="1584"/>
      <c r="AO91" s="1584" t="s">
        <v>6393</v>
      </c>
      <c r="AP91" s="1585">
        <v>46084</v>
      </c>
      <c r="AQ91" s="1379" t="s">
        <v>12263</v>
      </c>
      <c r="AR91" s="1584" t="s">
        <v>5537</v>
      </c>
      <c r="AS91" s="1585">
        <v>46106</v>
      </c>
      <c r="AT91" s="1584"/>
      <c r="AU91" s="1584" t="s">
        <v>6649</v>
      </c>
      <c r="AV91" s="1585">
        <v>46113</v>
      </c>
      <c r="AW91" s="23" t="s">
        <v>12496</v>
      </c>
      <c r="AX91" s="1584" t="s">
        <v>5536</v>
      </c>
    </row>
    <row r="92" spans="1:50" s="497" customFormat="1" ht="15" x14ac:dyDescent="0.25">
      <c r="A92" s="679" t="s">
        <v>9037</v>
      </c>
      <c r="B92" s="680"/>
      <c r="C92" s="680" t="s">
        <v>8257</v>
      </c>
      <c r="D92" s="679" t="s">
        <v>6217</v>
      </c>
      <c r="E92" s="681" t="s">
        <v>4603</v>
      </c>
      <c r="F92" s="682">
        <f t="shared" si="14"/>
        <v>46113</v>
      </c>
      <c r="G92" s="683" t="str">
        <f t="shared" si="7"/>
        <v>C</v>
      </c>
      <c r="H92" s="683" t="str">
        <f t="shared" si="12"/>
        <v>MR_DER-1669_26</v>
      </c>
      <c r="I92" s="684" t="str">
        <f t="shared" si="8"/>
        <v>ND</v>
      </c>
      <c r="J92" s="684" t="str">
        <f t="shared" si="13"/>
        <v>NÃO APROVADO</v>
      </c>
      <c r="K92" s="685" t="s">
        <v>3730</v>
      </c>
      <c r="L92" s="686">
        <v>44946</v>
      </c>
      <c r="M92" s="711" t="s">
        <v>6216</v>
      </c>
      <c r="N92" s="685" t="s">
        <v>5536</v>
      </c>
      <c r="O92" s="686">
        <v>44956</v>
      </c>
      <c r="P92" s="711" t="s">
        <v>6292</v>
      </c>
      <c r="Q92" s="685" t="s">
        <v>3765</v>
      </c>
      <c r="R92" s="686">
        <v>45133</v>
      </c>
      <c r="S92" s="711" t="s">
        <v>6763</v>
      </c>
      <c r="T92" s="685"/>
      <c r="U92" s="685"/>
      <c r="V92" s="711" t="s">
        <v>6931</v>
      </c>
      <c r="W92" s="680" t="s">
        <v>3748</v>
      </c>
      <c r="X92" s="712">
        <v>45308</v>
      </c>
      <c r="Y92" s="711" t="s">
        <v>7077</v>
      </c>
      <c r="Z92" s="680"/>
      <c r="AA92" s="680"/>
      <c r="AB92" s="443" t="s">
        <v>8599</v>
      </c>
      <c r="AC92" s="685" t="s">
        <v>5626</v>
      </c>
      <c r="AD92" s="686">
        <v>45646</v>
      </c>
      <c r="AE92" s="443" t="s">
        <v>8865</v>
      </c>
      <c r="AF92" s="686" t="s">
        <v>5537</v>
      </c>
      <c r="AG92" s="686">
        <v>45679</v>
      </c>
      <c r="AH92" s="1578"/>
      <c r="AI92" s="1581" t="s">
        <v>5811</v>
      </c>
      <c r="AJ92" s="1582">
        <v>45693</v>
      </c>
      <c r="AK92" s="1583" t="s">
        <v>8928</v>
      </c>
      <c r="AL92" s="1584"/>
      <c r="AM92" s="1584"/>
      <c r="AN92" s="1584"/>
      <c r="AO92" s="1584" t="s">
        <v>6393</v>
      </c>
      <c r="AP92" s="1585">
        <v>46084</v>
      </c>
      <c r="AQ92" s="1379" t="s">
        <v>12263</v>
      </c>
      <c r="AR92" s="1584" t="s">
        <v>5537</v>
      </c>
      <c r="AS92" s="1585">
        <v>46106</v>
      </c>
      <c r="AT92" s="1584"/>
      <c r="AU92" s="1584" t="s">
        <v>6649</v>
      </c>
      <c r="AV92" s="1585">
        <v>46113</v>
      </c>
      <c r="AW92" s="23" t="s">
        <v>12496</v>
      </c>
      <c r="AX92" s="1584" t="s">
        <v>5536</v>
      </c>
    </row>
    <row r="93" spans="1:50" s="497" customFormat="1" ht="15" x14ac:dyDescent="0.25">
      <c r="A93" s="679" t="s">
        <v>9037</v>
      </c>
      <c r="B93" s="680"/>
      <c r="C93" s="680" t="s">
        <v>8257</v>
      </c>
      <c r="D93" s="679" t="s">
        <v>6217</v>
      </c>
      <c r="E93" s="681" t="s">
        <v>4604</v>
      </c>
      <c r="F93" s="682">
        <f t="shared" si="14"/>
        <v>46113</v>
      </c>
      <c r="G93" s="683" t="str">
        <f t="shared" si="7"/>
        <v>C</v>
      </c>
      <c r="H93" s="683" t="str">
        <f t="shared" si="12"/>
        <v>MR_DER-1669_26</v>
      </c>
      <c r="I93" s="684" t="str">
        <f t="shared" si="8"/>
        <v>ND</v>
      </c>
      <c r="J93" s="684" t="str">
        <f t="shared" si="13"/>
        <v>NÃO APROVADO</v>
      </c>
      <c r="K93" s="685" t="s">
        <v>3730</v>
      </c>
      <c r="L93" s="686">
        <v>44946</v>
      </c>
      <c r="M93" s="711" t="s">
        <v>6216</v>
      </c>
      <c r="N93" s="685" t="s">
        <v>5536</v>
      </c>
      <c r="O93" s="686">
        <v>44956</v>
      </c>
      <c r="P93" s="711" t="s">
        <v>6292</v>
      </c>
      <c r="Q93" s="685" t="s">
        <v>3765</v>
      </c>
      <c r="R93" s="686">
        <v>45133</v>
      </c>
      <c r="S93" s="711" t="s">
        <v>6763</v>
      </c>
      <c r="T93" s="685"/>
      <c r="U93" s="685"/>
      <c r="V93" s="711" t="s">
        <v>6931</v>
      </c>
      <c r="W93" s="680" t="s">
        <v>3748</v>
      </c>
      <c r="X93" s="712">
        <v>45308</v>
      </c>
      <c r="Y93" s="711" t="s">
        <v>7077</v>
      </c>
      <c r="Z93" s="680"/>
      <c r="AA93" s="680"/>
      <c r="AB93" s="443" t="s">
        <v>8599</v>
      </c>
      <c r="AC93" s="685" t="s">
        <v>5626</v>
      </c>
      <c r="AD93" s="686">
        <v>45646</v>
      </c>
      <c r="AE93" s="443" t="s">
        <v>8865</v>
      </c>
      <c r="AF93" s="686" t="s">
        <v>5537</v>
      </c>
      <c r="AG93" s="686">
        <v>45679</v>
      </c>
      <c r="AH93" s="1578"/>
      <c r="AI93" s="1581" t="s">
        <v>5811</v>
      </c>
      <c r="AJ93" s="1582">
        <v>45693</v>
      </c>
      <c r="AK93" s="1583" t="s">
        <v>8928</v>
      </c>
      <c r="AL93" s="1584"/>
      <c r="AM93" s="1584"/>
      <c r="AN93" s="1584"/>
      <c r="AO93" s="1584" t="s">
        <v>6393</v>
      </c>
      <c r="AP93" s="1585">
        <v>46084</v>
      </c>
      <c r="AQ93" s="1379" t="s">
        <v>12263</v>
      </c>
      <c r="AR93" s="1584" t="s">
        <v>5537</v>
      </c>
      <c r="AS93" s="1585">
        <v>46106</v>
      </c>
      <c r="AT93" s="1584"/>
      <c r="AU93" s="1584" t="s">
        <v>6649</v>
      </c>
      <c r="AV93" s="1585">
        <v>46113</v>
      </c>
      <c r="AW93" s="23" t="s">
        <v>12496</v>
      </c>
      <c r="AX93" s="1584" t="s">
        <v>5536</v>
      </c>
    </row>
    <row r="94" spans="1:50" s="497" customFormat="1" ht="15" x14ac:dyDescent="0.25">
      <c r="A94" s="679" t="s">
        <v>9037</v>
      </c>
      <c r="B94" s="680"/>
      <c r="C94" s="680" t="s">
        <v>8257</v>
      </c>
      <c r="D94" s="679" t="s">
        <v>6217</v>
      </c>
      <c r="E94" s="681" t="s">
        <v>4605</v>
      </c>
      <c r="F94" s="682">
        <f t="shared" si="14"/>
        <v>46113</v>
      </c>
      <c r="G94" s="683" t="str">
        <f t="shared" si="7"/>
        <v>C</v>
      </c>
      <c r="H94" s="683" t="str">
        <f t="shared" si="12"/>
        <v>MR_DER-1669_26</v>
      </c>
      <c r="I94" s="684" t="str">
        <f t="shared" si="8"/>
        <v>ND</v>
      </c>
      <c r="J94" s="684" t="str">
        <f t="shared" si="13"/>
        <v>NÃO APROVADO</v>
      </c>
      <c r="K94" s="685" t="s">
        <v>3730</v>
      </c>
      <c r="L94" s="686">
        <v>44946</v>
      </c>
      <c r="M94" s="711" t="s">
        <v>6216</v>
      </c>
      <c r="N94" s="685" t="s">
        <v>5536</v>
      </c>
      <c r="O94" s="686">
        <v>44956</v>
      </c>
      <c r="P94" s="711" t="s">
        <v>6292</v>
      </c>
      <c r="Q94" s="685" t="s">
        <v>3765</v>
      </c>
      <c r="R94" s="686">
        <v>45133</v>
      </c>
      <c r="S94" s="711" t="s">
        <v>6763</v>
      </c>
      <c r="T94" s="685"/>
      <c r="U94" s="685"/>
      <c r="V94" s="711" t="s">
        <v>6931</v>
      </c>
      <c r="W94" s="680" t="s">
        <v>3748</v>
      </c>
      <c r="X94" s="712">
        <v>45308</v>
      </c>
      <c r="Y94" s="711" t="s">
        <v>7077</v>
      </c>
      <c r="Z94" s="680"/>
      <c r="AA94" s="680"/>
      <c r="AB94" s="443" t="s">
        <v>8599</v>
      </c>
      <c r="AC94" s="685" t="s">
        <v>5626</v>
      </c>
      <c r="AD94" s="686">
        <v>45646</v>
      </c>
      <c r="AE94" s="443" t="s">
        <v>8865</v>
      </c>
      <c r="AF94" s="686" t="s">
        <v>5537</v>
      </c>
      <c r="AG94" s="686">
        <v>45679</v>
      </c>
      <c r="AH94" s="1578"/>
      <c r="AI94" s="1581" t="s">
        <v>5811</v>
      </c>
      <c r="AJ94" s="1582">
        <v>45693</v>
      </c>
      <c r="AK94" s="1583" t="s">
        <v>8928</v>
      </c>
      <c r="AL94" s="1584"/>
      <c r="AM94" s="1584"/>
      <c r="AN94" s="1584"/>
      <c r="AO94" s="1584" t="s">
        <v>6393</v>
      </c>
      <c r="AP94" s="1585">
        <v>46084</v>
      </c>
      <c r="AQ94" s="1379" t="s">
        <v>12263</v>
      </c>
      <c r="AR94" s="1584" t="s">
        <v>5537</v>
      </c>
      <c r="AS94" s="1585">
        <v>46106</v>
      </c>
      <c r="AT94" s="1584"/>
      <c r="AU94" s="1584" t="s">
        <v>6649</v>
      </c>
      <c r="AV94" s="1585">
        <v>46113</v>
      </c>
      <c r="AW94" s="23" t="s">
        <v>12496</v>
      </c>
      <c r="AX94" s="1584" t="s">
        <v>5536</v>
      </c>
    </row>
    <row r="95" spans="1:50" s="497" customFormat="1" ht="15" x14ac:dyDescent="0.25">
      <c r="A95" s="679" t="s">
        <v>9037</v>
      </c>
      <c r="B95" s="680"/>
      <c r="C95" s="680" t="s">
        <v>8257</v>
      </c>
      <c r="D95" s="679" t="s">
        <v>6217</v>
      </c>
      <c r="E95" s="681" t="s">
        <v>4606</v>
      </c>
      <c r="F95" s="682">
        <f t="shared" si="14"/>
        <v>46113</v>
      </c>
      <c r="G95" s="683" t="str">
        <f t="shared" si="7"/>
        <v>C</v>
      </c>
      <c r="H95" s="683" t="str">
        <f t="shared" si="12"/>
        <v>MR_DER-1669_26</v>
      </c>
      <c r="I95" s="684" t="str">
        <f t="shared" si="8"/>
        <v>ND</v>
      </c>
      <c r="J95" s="684" t="str">
        <f t="shared" si="13"/>
        <v>NÃO APROVADO</v>
      </c>
      <c r="K95" s="685" t="s">
        <v>3730</v>
      </c>
      <c r="L95" s="686">
        <v>44946</v>
      </c>
      <c r="M95" s="711" t="s">
        <v>6216</v>
      </c>
      <c r="N95" s="685" t="s">
        <v>5536</v>
      </c>
      <c r="O95" s="686">
        <v>44956</v>
      </c>
      <c r="P95" s="711" t="s">
        <v>6292</v>
      </c>
      <c r="Q95" s="685" t="s">
        <v>3765</v>
      </c>
      <c r="R95" s="686">
        <v>45133</v>
      </c>
      <c r="S95" s="711" t="s">
        <v>6763</v>
      </c>
      <c r="T95" s="685"/>
      <c r="U95" s="685"/>
      <c r="V95" s="711" t="s">
        <v>6931</v>
      </c>
      <c r="W95" s="680" t="s">
        <v>3748</v>
      </c>
      <c r="X95" s="712">
        <v>45308</v>
      </c>
      <c r="Y95" s="711" t="s">
        <v>7077</v>
      </c>
      <c r="Z95" s="680"/>
      <c r="AA95" s="680"/>
      <c r="AB95" s="443" t="s">
        <v>8599</v>
      </c>
      <c r="AC95" s="685" t="s">
        <v>5626</v>
      </c>
      <c r="AD95" s="686">
        <v>45646</v>
      </c>
      <c r="AE95" s="443" t="s">
        <v>8865</v>
      </c>
      <c r="AF95" s="686" t="s">
        <v>5537</v>
      </c>
      <c r="AG95" s="686">
        <v>45679</v>
      </c>
      <c r="AH95" s="1578"/>
      <c r="AI95" s="1581" t="s">
        <v>5811</v>
      </c>
      <c r="AJ95" s="1582">
        <v>45693</v>
      </c>
      <c r="AK95" s="1583" t="s">
        <v>8928</v>
      </c>
      <c r="AL95" s="1584"/>
      <c r="AM95" s="1584"/>
      <c r="AN95" s="1584"/>
      <c r="AO95" s="1584" t="s">
        <v>6393</v>
      </c>
      <c r="AP95" s="1585">
        <v>46084</v>
      </c>
      <c r="AQ95" s="1379" t="s">
        <v>12263</v>
      </c>
      <c r="AR95" s="1584" t="s">
        <v>5537</v>
      </c>
      <c r="AS95" s="1585">
        <v>46106</v>
      </c>
      <c r="AT95" s="1584"/>
      <c r="AU95" s="1584" t="s">
        <v>6649</v>
      </c>
      <c r="AV95" s="1585">
        <v>46113</v>
      </c>
      <c r="AW95" s="23" t="s">
        <v>12496</v>
      </c>
      <c r="AX95" s="1584" t="s">
        <v>5536</v>
      </c>
    </row>
    <row r="96" spans="1:50" s="425" customFormat="1" x14ac:dyDescent="0.25">
      <c r="A96" s="696"/>
      <c r="B96" s="697"/>
      <c r="C96" s="697"/>
      <c r="D96" s="696" t="s">
        <v>40</v>
      </c>
      <c r="E96" s="698" t="s">
        <v>4608</v>
      </c>
      <c r="F96" s="668" t="str">
        <f t="shared" si="10"/>
        <v>NE</v>
      </c>
      <c r="G96" s="670" t="e">
        <f t="shared" si="7"/>
        <v>#N/A</v>
      </c>
      <c r="H96" s="670" t="e">
        <f t="shared" si="12"/>
        <v>#N/A</v>
      </c>
      <c r="I96" s="672" t="str">
        <f t="shared" si="8"/>
        <v>NE</v>
      </c>
      <c r="J96" s="684" t="e">
        <f t="shared" si="13"/>
        <v>#N/A</v>
      </c>
      <c r="K96" s="699"/>
      <c r="L96" s="699"/>
      <c r="M96" s="699"/>
      <c r="N96" s="699"/>
      <c r="O96" s="699"/>
      <c r="P96" s="699"/>
      <c r="Q96" s="699"/>
      <c r="R96" s="699"/>
      <c r="S96" s="699"/>
      <c r="T96" s="699"/>
      <c r="U96" s="699"/>
      <c r="V96" s="699"/>
      <c r="W96" s="697"/>
      <c r="X96" s="697"/>
      <c r="Y96" s="697"/>
      <c r="Z96" s="697"/>
      <c r="AA96" s="697"/>
      <c r="AB96" s="697"/>
      <c r="AC96" s="699"/>
      <c r="AD96" s="699"/>
      <c r="AE96" s="699"/>
      <c r="AF96" s="699"/>
      <c r="AG96" s="699"/>
      <c r="AH96" s="699"/>
      <c r="AI96" s="1580"/>
      <c r="AJ96" s="1580"/>
      <c r="AK96" s="1580"/>
    </row>
    <row r="97" spans="1:37" s="425" customFormat="1" x14ac:dyDescent="0.25">
      <c r="A97" s="696"/>
      <c r="B97" s="697"/>
      <c r="C97" s="697"/>
      <c r="D97" s="696" t="s">
        <v>41</v>
      </c>
      <c r="E97" s="698" t="s">
        <v>4609</v>
      </c>
      <c r="F97" s="668" t="str">
        <f t="shared" ref="F97:F130" si="15">IF(L97&lt;&gt;0,MAX(L97,R97,X97,AD97),"NE")</f>
        <v>NE</v>
      </c>
      <c r="G97" s="670" t="e">
        <f t="shared" ref="G97:G130" si="16">IF($F97="","",INDEX($K97:$FI97,1,MATCH($F97,$K97:$FI97,)-1))</f>
        <v>#N/A</v>
      </c>
      <c r="H97" s="670" t="e">
        <f t="shared" si="12"/>
        <v>#N/A</v>
      </c>
      <c r="I97" s="672" t="str">
        <f t="shared" ref="I97:I130" si="17">IF(F97="NE",F97,IF(INDEX(K97:CP97,,MATCH(F97,K97:CP97,0)+3)&lt;&gt;0,INDEX(K97:CP97,,MATCH(F97,K97:CP97,0)+3),"ND"))</f>
        <v>NE</v>
      </c>
      <c r="J97" s="684" t="e">
        <f t="shared" si="13"/>
        <v>#N/A</v>
      </c>
      <c r="K97" s="699"/>
      <c r="L97" s="699"/>
      <c r="M97" s="699"/>
      <c r="N97" s="699"/>
      <c r="O97" s="699"/>
      <c r="P97" s="699"/>
      <c r="Q97" s="699"/>
      <c r="R97" s="699"/>
      <c r="S97" s="699"/>
      <c r="T97" s="699"/>
      <c r="U97" s="699"/>
      <c r="V97" s="699"/>
      <c r="W97" s="697"/>
      <c r="X97" s="697"/>
      <c r="Y97" s="697"/>
      <c r="Z97" s="697"/>
      <c r="AA97" s="697"/>
      <c r="AB97" s="697"/>
      <c r="AC97" s="699"/>
      <c r="AD97" s="699"/>
      <c r="AE97" s="699"/>
      <c r="AF97" s="699"/>
      <c r="AG97" s="699"/>
      <c r="AH97" s="699"/>
      <c r="AI97" s="699"/>
      <c r="AJ97" s="699"/>
      <c r="AK97" s="699"/>
    </row>
    <row r="98" spans="1:37" s="425" customFormat="1" x14ac:dyDescent="0.25">
      <c r="A98" s="696"/>
      <c r="B98" s="697"/>
      <c r="C98" s="697"/>
      <c r="D98" s="696" t="s">
        <v>41</v>
      </c>
      <c r="E98" s="698" t="s">
        <v>4610</v>
      </c>
      <c r="F98" s="668" t="str">
        <f t="shared" si="15"/>
        <v>NE</v>
      </c>
      <c r="G98" s="670" t="e">
        <f t="shared" si="16"/>
        <v>#N/A</v>
      </c>
      <c r="H98" s="670" t="e">
        <f t="shared" si="12"/>
        <v>#N/A</v>
      </c>
      <c r="I98" s="672" t="str">
        <f t="shared" si="17"/>
        <v>NE</v>
      </c>
      <c r="J98" s="684" t="e">
        <f t="shared" si="13"/>
        <v>#N/A</v>
      </c>
      <c r="K98" s="699"/>
      <c r="L98" s="699"/>
      <c r="M98" s="699"/>
      <c r="N98" s="699"/>
      <c r="O98" s="699"/>
      <c r="P98" s="699"/>
      <c r="Q98" s="699"/>
      <c r="R98" s="699"/>
      <c r="S98" s="699"/>
      <c r="T98" s="699"/>
      <c r="U98" s="699"/>
      <c r="V98" s="699"/>
      <c r="W98" s="697"/>
      <c r="X98" s="697"/>
      <c r="Y98" s="697"/>
      <c r="Z98" s="697"/>
      <c r="AA98" s="697"/>
      <c r="AB98" s="697"/>
      <c r="AC98" s="699"/>
      <c r="AD98" s="699"/>
      <c r="AE98" s="699"/>
      <c r="AF98" s="699"/>
      <c r="AG98" s="699"/>
      <c r="AH98" s="699"/>
    </row>
    <row r="99" spans="1:37" s="1653" customFormat="1" ht="15" x14ac:dyDescent="0.25">
      <c r="A99" s="1645" t="s">
        <v>8263</v>
      </c>
      <c r="B99" s="704"/>
      <c r="C99" s="704"/>
      <c r="D99" s="703" t="s">
        <v>42</v>
      </c>
      <c r="E99" s="1646" t="s">
        <v>4612</v>
      </c>
      <c r="F99" s="1647">
        <f t="shared" si="15"/>
        <v>46134</v>
      </c>
      <c r="G99" s="1648" t="str">
        <f t="shared" si="16"/>
        <v>A</v>
      </c>
      <c r="H99" s="1648" t="str">
        <f t="shared" si="12"/>
        <v>MR_DER-1692_26</v>
      </c>
      <c r="I99" s="1649" t="str">
        <f t="shared" si="17"/>
        <v>ND</v>
      </c>
      <c r="J99" s="1649" t="str">
        <f t="shared" si="13"/>
        <v>APROVADO</v>
      </c>
      <c r="K99" s="1650" t="s">
        <v>3730</v>
      </c>
      <c r="L99" s="1651">
        <v>46056</v>
      </c>
      <c r="M99" s="974" t="s">
        <v>12084</v>
      </c>
      <c r="N99" s="1650" t="s">
        <v>5537</v>
      </c>
      <c r="O99" s="1651">
        <v>46092</v>
      </c>
      <c r="P99" s="1650"/>
      <c r="Q99" s="1650" t="s">
        <v>3748</v>
      </c>
      <c r="R99" s="1651">
        <v>46099</v>
      </c>
      <c r="S99" s="974" t="s">
        <v>12396</v>
      </c>
      <c r="T99" s="1650" t="s">
        <v>5539</v>
      </c>
      <c r="U99" s="1651">
        <v>46127</v>
      </c>
      <c r="V99" s="1650"/>
      <c r="W99" s="1652" t="s">
        <v>3748</v>
      </c>
      <c r="X99" s="1654">
        <v>46134</v>
      </c>
      <c r="Y99" s="23" t="s">
        <v>12558</v>
      </c>
      <c r="Z99" s="1652"/>
      <c r="AA99" s="1652"/>
      <c r="AB99" s="1652"/>
      <c r="AC99" s="1650"/>
      <c r="AD99" s="1650"/>
      <c r="AE99" s="1650"/>
      <c r="AF99" s="1650"/>
      <c r="AG99" s="1650"/>
      <c r="AH99" s="1650"/>
    </row>
    <row r="100" spans="1:37" s="998" customFormat="1" x14ac:dyDescent="0.25">
      <c r="A100" s="991" t="s">
        <v>12081</v>
      </c>
      <c r="B100" s="992" t="s">
        <v>8257</v>
      </c>
      <c r="C100" s="992"/>
      <c r="D100" s="991" t="s">
        <v>8390</v>
      </c>
      <c r="E100" s="993" t="s">
        <v>4607</v>
      </c>
      <c r="F100" s="994">
        <f>IF(L100&lt;&gt;0,MAX(L100,R100,X100,AD100),"NE")</f>
        <v>44972</v>
      </c>
      <c r="G100" s="995" t="str">
        <f>IF($F100="","",INDEX($K100:$FI100,1,MATCH($F100,$K100:$FI100,)-1))</f>
        <v>A2</v>
      </c>
      <c r="H100" s="995" t="str">
        <f>IF($F100="","",INDEX($K100:$FL100,1,MATCH($F100,$K100:$FL100,)+1))</f>
        <v>MR.DER-0317_23</v>
      </c>
      <c r="I100" s="996" t="str">
        <f>IF(F100="NE",F100,IF(INDEX(K100:CP100,,MATCH(F100,K100:CP100,0)+3)&lt;&gt;0,INDEX(K100:CP100,,MATCH(F100,K100:CP100,0)+3),"ND"))</f>
        <v>ND</v>
      </c>
      <c r="J100" s="996" t="str">
        <f>IF(G100="NE",G100,IF(INDEX(K100:CQ100,,MATCH(G100,K100:CQ100,0)+3)&lt;&gt;0,INDEX(K100:CQ100,,MATCH(G100,K100:CQ100,0)+3),"ND"))</f>
        <v>CANCELADO</v>
      </c>
      <c r="K100" s="997" t="s">
        <v>3730</v>
      </c>
      <c r="L100" s="999">
        <v>44887</v>
      </c>
      <c r="M100" s="1000" t="s">
        <v>5851</v>
      </c>
      <c r="N100" s="992" t="s">
        <v>5536</v>
      </c>
      <c r="O100" s="1001">
        <v>44896</v>
      </c>
      <c r="P100" s="1002" t="s">
        <v>5850</v>
      </c>
      <c r="Q100" s="997" t="s">
        <v>3765</v>
      </c>
      <c r="R100" s="999">
        <v>44972</v>
      </c>
      <c r="S100" s="1002" t="s">
        <v>6334</v>
      </c>
      <c r="T100" s="997" t="s">
        <v>6710</v>
      </c>
      <c r="U100" s="997"/>
      <c r="V100" s="997" t="s">
        <v>5842</v>
      </c>
      <c r="W100" s="992"/>
      <c r="X100" s="992"/>
      <c r="Y100" s="992"/>
      <c r="Z100" s="992"/>
      <c r="AA100" s="992"/>
      <c r="AB100" s="992"/>
      <c r="AC100" s="997"/>
      <c r="AD100" s="997"/>
      <c r="AE100" s="997"/>
      <c r="AF100" s="997"/>
      <c r="AG100" s="997"/>
      <c r="AH100" s="997"/>
    </row>
    <row r="101" spans="1:37" s="461" customFormat="1" ht="15" x14ac:dyDescent="0.25">
      <c r="A101" s="667" t="s">
        <v>8263</v>
      </c>
      <c r="B101" s="657" t="s">
        <v>8257</v>
      </c>
      <c r="C101" s="657"/>
      <c r="D101" s="667" t="s">
        <v>7027</v>
      </c>
      <c r="E101" s="671" t="s">
        <v>4599</v>
      </c>
      <c r="F101" s="668">
        <f>IF(L101&lt;&gt;0,MAX(L101,R101,X101,AD101,AJ101),"NE")</f>
        <v>46097</v>
      </c>
      <c r="G101" s="670" t="str">
        <f>IF($F101="","",INDEX($K101:$FI101,1,MATCH($F101,$K101:$FI101,)-1))</f>
        <v>B</v>
      </c>
      <c r="H101" s="670" t="str">
        <f>IF($F101="","",INDEX($K101:$FL101,1,MATCH($F101,$K101:$FL101,)+1))</f>
        <v>MR.DER-1627_26</v>
      </c>
      <c r="I101" s="672" t="str">
        <f>IF(F101="NE",F101,IF(INDEX(K101:CP101,,MATCH(F101,K101:CP101,0)+3)&lt;&gt;0,INDEX(K101:CP101,,MATCH(F101,K101:CP101,0)+3),"ND"))</f>
        <v>ND</v>
      </c>
      <c r="J101" s="672" t="str">
        <f>IF(G101="NE",G101,IF(INDEX(K101:CQ101,,MATCH(G101,K101:CQ101,0)+3)&lt;&gt;0,INDEX(K101:CQ101,,MATCH(G101,K101:CQ101,0)+3),"ND"))</f>
        <v>ND</v>
      </c>
      <c r="K101" s="673" t="s">
        <v>3730</v>
      </c>
      <c r="L101" s="674">
        <v>44946</v>
      </c>
      <c r="M101" s="695" t="s">
        <v>6216</v>
      </c>
      <c r="N101" s="673" t="s">
        <v>5539</v>
      </c>
      <c r="O101" s="674">
        <v>44956</v>
      </c>
      <c r="P101" s="695" t="s">
        <v>6292</v>
      </c>
      <c r="Q101" s="673" t="s">
        <v>3748</v>
      </c>
      <c r="R101" s="674">
        <v>44958</v>
      </c>
      <c r="S101" s="695" t="s">
        <v>6310</v>
      </c>
      <c r="T101" s="673"/>
      <c r="U101" s="673"/>
      <c r="V101" s="695" t="s">
        <v>6624</v>
      </c>
      <c r="W101" s="657" t="s">
        <v>5626</v>
      </c>
      <c r="X101" s="693">
        <v>44971</v>
      </c>
      <c r="Y101" s="695" t="s">
        <v>6316</v>
      </c>
      <c r="Z101" s="657" t="s">
        <v>5539</v>
      </c>
      <c r="AA101" s="693">
        <v>45007</v>
      </c>
      <c r="AB101" s="695" t="s">
        <v>6625</v>
      </c>
      <c r="AC101" s="673" t="s">
        <v>5811</v>
      </c>
      <c r="AD101" s="674">
        <v>45133</v>
      </c>
      <c r="AE101" s="695" t="s">
        <v>6763</v>
      </c>
      <c r="AF101" s="673"/>
      <c r="AG101" s="673"/>
      <c r="AH101" s="678" t="s">
        <v>6805</v>
      </c>
      <c r="AI101" s="1498" t="s">
        <v>5811</v>
      </c>
      <c r="AJ101" s="1499">
        <v>46097</v>
      </c>
      <c r="AK101" s="1500" t="s">
        <v>12355</v>
      </c>
    </row>
    <row r="102" spans="1:37" s="1653" customFormat="1" ht="15" x14ac:dyDescent="0.25">
      <c r="A102" s="1645" t="s">
        <v>8263</v>
      </c>
      <c r="B102" s="1652" t="s">
        <v>8257</v>
      </c>
      <c r="C102" s="1652"/>
      <c r="D102" s="1645" t="s">
        <v>42</v>
      </c>
      <c r="E102" s="1646" t="s">
        <v>4611</v>
      </c>
      <c r="F102" s="1647">
        <f>IF(L102&lt;&gt;0,MAX(L102,R102,X102,AD102),"NE")</f>
        <v>46134</v>
      </c>
      <c r="G102" s="1648" t="str">
        <f>IF($F102="","",INDEX($K102:$FI102,1,MATCH($F102,$K102:$FI102,)-1))</f>
        <v>A</v>
      </c>
      <c r="H102" s="1648" t="str">
        <f>IF($F102="","",INDEX($K102:$FL102,1,MATCH($F102,$K102:$FL102,)+1))</f>
        <v>MR_DER-1692_26</v>
      </c>
      <c r="I102" s="1649" t="str">
        <f>IF(F102="NE",F102,IF(INDEX(K102:CP102,,MATCH(F102,K102:CP102,0)+3)&lt;&gt;0,INDEX(K102:CP102,,MATCH(F102,K102:CP102,0)+3),"ND"))</f>
        <v>ND</v>
      </c>
      <c r="J102" s="1649" t="str">
        <f>IF(G102="NE",G102,IF(INDEX(K102:CQ102,,MATCH(G102,K102:CQ102,0)+3)&lt;&gt;0,INDEX(K102:CQ102,,MATCH(G102,K102:CQ102,0)+3),"ND"))</f>
        <v>APROVADO</v>
      </c>
      <c r="K102" s="1650" t="s">
        <v>3730</v>
      </c>
      <c r="L102" s="1651">
        <v>46056</v>
      </c>
      <c r="M102" s="974" t="s">
        <v>12084</v>
      </c>
      <c r="N102" s="1650" t="s">
        <v>5539</v>
      </c>
      <c r="O102" s="1651">
        <v>46092</v>
      </c>
      <c r="P102" s="1650"/>
      <c r="Q102" s="1650" t="s">
        <v>3748</v>
      </c>
      <c r="R102" s="1651">
        <v>46099</v>
      </c>
      <c r="S102" s="974" t="s">
        <v>12396</v>
      </c>
      <c r="T102" s="1650" t="s">
        <v>5539</v>
      </c>
      <c r="U102" s="1651">
        <v>46127</v>
      </c>
      <c r="V102" s="1650"/>
      <c r="W102" s="1652" t="s">
        <v>3748</v>
      </c>
      <c r="X102" s="1654">
        <v>46134</v>
      </c>
      <c r="Y102" s="974" t="s">
        <v>12558</v>
      </c>
      <c r="Z102" s="1652"/>
      <c r="AA102" s="1652"/>
      <c r="AB102" s="1652"/>
      <c r="AC102" s="1650"/>
      <c r="AD102" s="1650"/>
      <c r="AE102" s="1650"/>
      <c r="AF102" s="1650"/>
      <c r="AG102" s="1650"/>
      <c r="AH102" s="1650"/>
    </row>
    <row r="103" spans="1:37" s="425" customFormat="1" x14ac:dyDescent="0.25">
      <c r="A103" s="688"/>
      <c r="B103" s="688"/>
      <c r="C103" s="688"/>
      <c r="D103" s="688"/>
      <c r="E103" s="688"/>
      <c r="F103" s="688"/>
      <c r="G103" s="688"/>
      <c r="H103" s="688"/>
      <c r="I103" s="689"/>
      <c r="J103" s="689"/>
      <c r="K103" s="689"/>
      <c r="L103" s="689"/>
      <c r="M103" s="689"/>
      <c r="N103" s="690"/>
      <c r="O103" s="690"/>
      <c r="P103" s="691"/>
      <c r="Q103" s="692"/>
      <c r="R103" s="692"/>
      <c r="S103" s="692"/>
      <c r="T103" s="690"/>
      <c r="U103" s="690"/>
      <c r="V103" s="691"/>
      <c r="W103" s="692"/>
      <c r="X103" s="692"/>
      <c r="Y103" s="692"/>
      <c r="Z103" s="690"/>
      <c r="AA103" s="690"/>
      <c r="AB103" s="691"/>
      <c r="AC103" s="692"/>
      <c r="AD103" s="692"/>
      <c r="AE103" s="692"/>
      <c r="AF103" s="690"/>
      <c r="AG103" s="690"/>
      <c r="AH103" s="691"/>
    </row>
    <row r="104" spans="1:37" s="461" customFormat="1" ht="15" x14ac:dyDescent="0.25">
      <c r="A104" s="667" t="s">
        <v>8263</v>
      </c>
      <c r="B104" s="657"/>
      <c r="C104" s="657" t="s">
        <v>8257</v>
      </c>
      <c r="D104" s="667" t="s">
        <v>8602</v>
      </c>
      <c r="E104" s="671" t="s">
        <v>4613</v>
      </c>
      <c r="F104" s="668">
        <f t="shared" si="15"/>
        <v>46149</v>
      </c>
      <c r="G104" s="670" t="str">
        <f t="shared" si="16"/>
        <v>A</v>
      </c>
      <c r="H104" s="670" t="str">
        <f t="shared" si="12"/>
        <v>MR_DER-1727_26</v>
      </c>
      <c r="I104" s="672" t="str">
        <f t="shared" si="17"/>
        <v>ND</v>
      </c>
      <c r="J104" s="672" t="str">
        <f t="shared" si="13"/>
        <v>ND</v>
      </c>
      <c r="K104" s="673" t="s">
        <v>3730</v>
      </c>
      <c r="L104" s="674">
        <v>44916</v>
      </c>
      <c r="M104" s="695" t="s">
        <v>6044</v>
      </c>
      <c r="N104" s="673" t="s">
        <v>5536</v>
      </c>
      <c r="O104" s="674">
        <v>44931</v>
      </c>
      <c r="P104" s="695" t="s">
        <v>6126</v>
      </c>
      <c r="Q104" s="673" t="s">
        <v>3765</v>
      </c>
      <c r="R104" s="674">
        <v>46104</v>
      </c>
      <c r="S104" s="218" t="s">
        <v>12403</v>
      </c>
      <c r="T104" s="673" t="s">
        <v>5539</v>
      </c>
      <c r="U104" s="674">
        <v>46148</v>
      </c>
      <c r="V104" s="673"/>
      <c r="W104" s="657" t="s">
        <v>3748</v>
      </c>
      <c r="X104" s="693">
        <v>46149</v>
      </c>
      <c r="Y104" s="218" t="s">
        <v>12638</v>
      </c>
      <c r="Z104" s="657"/>
      <c r="AA104" s="657"/>
      <c r="AB104" s="657"/>
      <c r="AC104" s="673"/>
      <c r="AD104" s="673"/>
      <c r="AE104" s="673"/>
      <c r="AF104" s="673"/>
      <c r="AG104" s="673"/>
      <c r="AH104" s="673"/>
    </row>
    <row r="105" spans="1:37" s="461" customFormat="1" ht="15" x14ac:dyDescent="0.25">
      <c r="A105" s="667" t="s">
        <v>8263</v>
      </c>
      <c r="B105" s="657"/>
      <c r="C105" s="657" t="s">
        <v>8257</v>
      </c>
      <c r="D105" s="667" t="s">
        <v>8602</v>
      </c>
      <c r="E105" s="671" t="s">
        <v>4614</v>
      </c>
      <c r="F105" s="668">
        <f t="shared" si="15"/>
        <v>46149</v>
      </c>
      <c r="G105" s="670" t="str">
        <f t="shared" si="16"/>
        <v>A</v>
      </c>
      <c r="H105" s="670" t="str">
        <f t="shared" si="12"/>
        <v>MR_DER-1727_26</v>
      </c>
      <c r="I105" s="672" t="str">
        <f t="shared" si="17"/>
        <v>ND</v>
      </c>
      <c r="J105" s="672" t="str">
        <f t="shared" si="13"/>
        <v>ND</v>
      </c>
      <c r="K105" s="673" t="s">
        <v>3730</v>
      </c>
      <c r="L105" s="674">
        <v>44916</v>
      </c>
      <c r="M105" s="695" t="s">
        <v>6044</v>
      </c>
      <c r="N105" s="673" t="s">
        <v>5536</v>
      </c>
      <c r="O105" s="674">
        <v>44931</v>
      </c>
      <c r="P105" s="695" t="s">
        <v>6126</v>
      </c>
      <c r="Q105" s="673" t="s">
        <v>3765</v>
      </c>
      <c r="R105" s="674">
        <v>46104</v>
      </c>
      <c r="S105" s="218" t="s">
        <v>12403</v>
      </c>
      <c r="T105" s="673" t="s">
        <v>5539</v>
      </c>
      <c r="U105" s="674">
        <v>46148</v>
      </c>
      <c r="V105" s="673"/>
      <c r="W105" s="657" t="s">
        <v>3748</v>
      </c>
      <c r="X105" s="693">
        <v>46149</v>
      </c>
      <c r="Y105" s="218" t="s">
        <v>12638</v>
      </c>
      <c r="Z105" s="657"/>
      <c r="AA105" s="657"/>
      <c r="AB105" s="657"/>
      <c r="AC105" s="673"/>
      <c r="AD105" s="673"/>
      <c r="AE105" s="673"/>
      <c r="AF105" s="673"/>
      <c r="AG105" s="673"/>
      <c r="AH105" s="673"/>
    </row>
    <row r="106" spans="1:37" s="461" customFormat="1" ht="15" x14ac:dyDescent="0.25">
      <c r="A106" s="667" t="s">
        <v>8263</v>
      </c>
      <c r="B106" s="657"/>
      <c r="C106" s="657" t="s">
        <v>8257</v>
      </c>
      <c r="D106" s="667" t="s">
        <v>8602</v>
      </c>
      <c r="E106" s="671" t="s">
        <v>4615</v>
      </c>
      <c r="F106" s="668">
        <f t="shared" si="15"/>
        <v>46149</v>
      </c>
      <c r="G106" s="670" t="str">
        <f t="shared" si="16"/>
        <v>A</v>
      </c>
      <c r="H106" s="670" t="str">
        <f t="shared" si="12"/>
        <v>MR_DER-1727_26</v>
      </c>
      <c r="I106" s="672" t="str">
        <f t="shared" si="17"/>
        <v>ND</v>
      </c>
      <c r="J106" s="672" t="str">
        <f t="shared" si="13"/>
        <v>ND</v>
      </c>
      <c r="K106" s="673" t="s">
        <v>3730</v>
      </c>
      <c r="L106" s="674">
        <v>44916</v>
      </c>
      <c r="M106" s="695" t="s">
        <v>6044</v>
      </c>
      <c r="N106" s="673" t="s">
        <v>5536</v>
      </c>
      <c r="O106" s="674">
        <v>44931</v>
      </c>
      <c r="P106" s="695" t="s">
        <v>6126</v>
      </c>
      <c r="Q106" s="673" t="s">
        <v>3765</v>
      </c>
      <c r="R106" s="674">
        <v>46104</v>
      </c>
      <c r="S106" s="218" t="s">
        <v>12403</v>
      </c>
      <c r="T106" s="673" t="s">
        <v>5539</v>
      </c>
      <c r="U106" s="674">
        <v>46148</v>
      </c>
      <c r="V106" s="673"/>
      <c r="W106" s="657" t="s">
        <v>3748</v>
      </c>
      <c r="X106" s="693">
        <v>46149</v>
      </c>
      <c r="Y106" s="218" t="s">
        <v>12638</v>
      </c>
      <c r="Z106" s="657"/>
      <c r="AA106" s="657"/>
      <c r="AB106" s="657"/>
      <c r="AC106" s="673"/>
      <c r="AD106" s="673"/>
      <c r="AE106" s="673"/>
      <c r="AF106" s="673"/>
      <c r="AG106" s="673"/>
      <c r="AH106" s="673"/>
    </row>
    <row r="107" spans="1:37" s="461" customFormat="1" ht="15" x14ac:dyDescent="0.25">
      <c r="A107" s="667" t="s">
        <v>8263</v>
      </c>
      <c r="B107" s="657"/>
      <c r="C107" s="657" t="s">
        <v>8257</v>
      </c>
      <c r="D107" s="667" t="s">
        <v>8602</v>
      </c>
      <c r="E107" s="671" t="s">
        <v>6045</v>
      </c>
      <c r="F107" s="668">
        <f>IF(L107&lt;&gt;0,MAX(L107,R107,X107,AD107),"NE")</f>
        <v>46149</v>
      </c>
      <c r="G107" s="670" t="str">
        <f t="shared" si="16"/>
        <v>A</v>
      </c>
      <c r="H107" s="670" t="str">
        <f t="shared" si="12"/>
        <v>MR_DER-1727_26</v>
      </c>
      <c r="I107" s="672" t="str">
        <f>IF(F107="NE",F107,IF(INDEX(K107:CP107,,MATCH(F107,K107:CP107,0)+3)&lt;&gt;0,INDEX(K107:CP107,,MATCH(F107,K107:CP107,0)+3),"ND"))</f>
        <v>ND</v>
      </c>
      <c r="J107" s="672" t="str">
        <f t="shared" si="13"/>
        <v>ND</v>
      </c>
      <c r="K107" s="673" t="s">
        <v>3730</v>
      </c>
      <c r="L107" s="674">
        <v>44916</v>
      </c>
      <c r="M107" s="695" t="s">
        <v>6044</v>
      </c>
      <c r="N107" s="673" t="s">
        <v>5536</v>
      </c>
      <c r="O107" s="674">
        <v>44931</v>
      </c>
      <c r="P107" s="695" t="s">
        <v>6126</v>
      </c>
      <c r="Q107" s="673" t="s">
        <v>3765</v>
      </c>
      <c r="R107" s="674">
        <v>46104</v>
      </c>
      <c r="S107" s="218" t="s">
        <v>12403</v>
      </c>
      <c r="T107" s="673" t="s">
        <v>5539</v>
      </c>
      <c r="U107" s="674">
        <v>46148</v>
      </c>
      <c r="V107" s="673"/>
      <c r="W107" s="657" t="s">
        <v>3748</v>
      </c>
      <c r="X107" s="693">
        <v>46149</v>
      </c>
      <c r="Y107" s="218" t="s">
        <v>12638</v>
      </c>
      <c r="Z107" s="657"/>
      <c r="AA107" s="657"/>
      <c r="AB107" s="657"/>
      <c r="AC107" s="673"/>
      <c r="AD107" s="673"/>
      <c r="AE107" s="673"/>
      <c r="AF107" s="673"/>
      <c r="AG107" s="673"/>
      <c r="AH107" s="673"/>
    </row>
    <row r="108" spans="1:37" s="425" customFormat="1" x14ac:dyDescent="0.25">
      <c r="A108" s="688"/>
      <c r="B108" s="688"/>
      <c r="C108" s="688"/>
      <c r="D108" s="688"/>
      <c r="E108" s="688"/>
      <c r="F108" s="688"/>
      <c r="G108" s="688"/>
      <c r="H108" s="688"/>
      <c r="I108" s="689"/>
      <c r="J108" s="689"/>
      <c r="K108" s="689"/>
      <c r="L108" s="689"/>
      <c r="M108" s="689"/>
      <c r="N108" s="690"/>
      <c r="O108" s="690"/>
      <c r="P108" s="691"/>
      <c r="Q108" s="692"/>
      <c r="R108" s="692"/>
      <c r="S108" s="692"/>
      <c r="T108" s="690"/>
      <c r="U108" s="690"/>
      <c r="V108" s="691"/>
      <c r="W108" s="692"/>
      <c r="X108" s="692"/>
      <c r="Y108" s="692"/>
      <c r="Z108" s="690"/>
      <c r="AA108" s="690"/>
      <c r="AB108" s="691"/>
      <c r="AC108" s="692"/>
      <c r="AD108" s="692"/>
      <c r="AE108" s="692"/>
      <c r="AF108" s="690"/>
      <c r="AG108" s="690"/>
      <c r="AH108" s="691"/>
    </row>
    <row r="109" spans="1:37" s="461" customFormat="1" ht="15" x14ac:dyDescent="0.25">
      <c r="A109" s="667" t="s">
        <v>8263</v>
      </c>
      <c r="B109" s="657"/>
      <c r="C109" s="657" t="s">
        <v>8257</v>
      </c>
      <c r="D109" s="1497" t="s">
        <v>8801</v>
      </c>
      <c r="E109" s="671" t="s">
        <v>8946</v>
      </c>
      <c r="F109" s="668">
        <f t="shared" ref="F109:F114" si="18">IF(L109&lt;&gt;0,MAX(L109,R109,X109,AD109),"NE")</f>
        <v>46094</v>
      </c>
      <c r="G109" s="670" t="str">
        <f t="shared" si="16"/>
        <v>A</v>
      </c>
      <c r="H109" s="670" t="str">
        <f t="shared" si="12"/>
        <v>MR_DER-1625_26</v>
      </c>
      <c r="I109" s="672" t="str">
        <f t="shared" ref="I109:I114" si="19">IF(F109="NE",F109,IF(INDEX(K109:CP109,,MATCH(F109,K109:CP109,0)+3)&lt;&gt;0,INDEX(K109:CP109,,MATCH(F109,K109:CP109,0)+3),"ND"))</f>
        <v>ND</v>
      </c>
      <c r="J109" s="672" t="str">
        <f t="shared" ref="J109:J114" si="20">IF(G109="NE",G109,IF(INDEX(K109:CQ109,,MATCH(G109,K109:CQ109,0)+3)&lt;&gt;0,INDEX(K109:CQ109,,MATCH(G109,K109:CQ109,0)+3),"ND"))</f>
        <v>ND</v>
      </c>
      <c r="K109" s="673" t="s">
        <v>3730</v>
      </c>
      <c r="L109" s="674">
        <v>45713</v>
      </c>
      <c r="M109" s="702" t="s">
        <v>8953</v>
      </c>
      <c r="N109" s="673" t="s">
        <v>5536</v>
      </c>
      <c r="O109" s="674">
        <v>45749</v>
      </c>
      <c r="P109" s="695"/>
      <c r="Q109" s="673" t="s">
        <v>3765</v>
      </c>
      <c r="R109" s="674">
        <v>45762</v>
      </c>
      <c r="S109" s="676" t="s">
        <v>9055</v>
      </c>
      <c r="T109" s="673" t="s">
        <v>5539</v>
      </c>
      <c r="U109" s="674">
        <v>45884</v>
      </c>
      <c r="V109" s="673"/>
      <c r="W109" s="693" t="s">
        <v>3748</v>
      </c>
      <c r="X109" s="693">
        <v>45887</v>
      </c>
      <c r="Y109" s="218" t="s">
        <v>9782</v>
      </c>
      <c r="Z109" s="657"/>
      <c r="AA109" s="657"/>
      <c r="AB109" s="657"/>
      <c r="AC109" s="461" t="s">
        <v>3748</v>
      </c>
      <c r="AD109" s="1496">
        <v>46094</v>
      </c>
      <c r="AE109" s="218" t="s">
        <v>12336</v>
      </c>
      <c r="AF109" s="673"/>
      <c r="AG109" s="673"/>
      <c r="AH109" s="673"/>
    </row>
    <row r="110" spans="1:37" s="461" customFormat="1" ht="15" x14ac:dyDescent="0.25">
      <c r="A110" s="667" t="s">
        <v>8263</v>
      </c>
      <c r="B110" s="657"/>
      <c r="C110" s="657" t="s">
        <v>8257</v>
      </c>
      <c r="D110" s="1497" t="s">
        <v>8801</v>
      </c>
      <c r="E110" s="671" t="s">
        <v>8947</v>
      </c>
      <c r="F110" s="668">
        <f t="shared" si="18"/>
        <v>46094</v>
      </c>
      <c r="G110" s="670" t="str">
        <f t="shared" si="16"/>
        <v>A</v>
      </c>
      <c r="H110" s="670" t="str">
        <f t="shared" si="12"/>
        <v>MR_DER-1625_26</v>
      </c>
      <c r="I110" s="672" t="str">
        <f t="shared" si="19"/>
        <v>ND</v>
      </c>
      <c r="J110" s="672" t="str">
        <f t="shared" si="20"/>
        <v>ND</v>
      </c>
      <c r="K110" s="673" t="s">
        <v>3730</v>
      </c>
      <c r="L110" s="674">
        <v>45713</v>
      </c>
      <c r="M110" s="702" t="s">
        <v>8953</v>
      </c>
      <c r="N110" s="673" t="s">
        <v>5536</v>
      </c>
      <c r="O110" s="674">
        <v>45749</v>
      </c>
      <c r="P110" s="695"/>
      <c r="Q110" s="673" t="s">
        <v>3765</v>
      </c>
      <c r="R110" s="674">
        <v>45762</v>
      </c>
      <c r="S110" s="676" t="s">
        <v>9055</v>
      </c>
      <c r="T110" s="673" t="s">
        <v>5539</v>
      </c>
      <c r="U110" s="674">
        <v>45884</v>
      </c>
      <c r="V110" s="673"/>
      <c r="W110" s="693" t="s">
        <v>3748</v>
      </c>
      <c r="X110" s="693">
        <v>45887</v>
      </c>
      <c r="Y110" s="218" t="s">
        <v>9782</v>
      </c>
      <c r="Z110" s="657"/>
      <c r="AA110" s="657"/>
      <c r="AB110" s="657"/>
      <c r="AC110" s="461" t="s">
        <v>3748</v>
      </c>
      <c r="AD110" s="1496">
        <v>46094</v>
      </c>
      <c r="AE110" s="218" t="s">
        <v>12336</v>
      </c>
      <c r="AF110" s="673"/>
      <c r="AG110" s="673"/>
      <c r="AH110" s="673"/>
    </row>
    <row r="111" spans="1:37" s="461" customFormat="1" ht="15" x14ac:dyDescent="0.25">
      <c r="A111" s="667" t="s">
        <v>8263</v>
      </c>
      <c r="B111" s="657"/>
      <c r="C111" s="657" t="s">
        <v>8257</v>
      </c>
      <c r="D111" s="1497" t="s">
        <v>8801</v>
      </c>
      <c r="E111" s="671" t="s">
        <v>8948</v>
      </c>
      <c r="F111" s="668">
        <f t="shared" si="18"/>
        <v>46094</v>
      </c>
      <c r="G111" s="670" t="str">
        <f t="shared" si="16"/>
        <v>A</v>
      </c>
      <c r="H111" s="670" t="str">
        <f t="shared" si="12"/>
        <v>MR_DER-1625_26</v>
      </c>
      <c r="I111" s="672" t="str">
        <f t="shared" si="19"/>
        <v>ND</v>
      </c>
      <c r="J111" s="672" t="str">
        <f t="shared" si="20"/>
        <v>ND</v>
      </c>
      <c r="K111" s="673" t="s">
        <v>3730</v>
      </c>
      <c r="L111" s="674">
        <v>45713</v>
      </c>
      <c r="M111" s="702" t="s">
        <v>8953</v>
      </c>
      <c r="N111" s="673" t="s">
        <v>5536</v>
      </c>
      <c r="O111" s="674">
        <v>45749</v>
      </c>
      <c r="P111" s="695"/>
      <c r="Q111" s="673" t="s">
        <v>3765</v>
      </c>
      <c r="R111" s="674">
        <v>45762</v>
      </c>
      <c r="S111" s="676" t="s">
        <v>9055</v>
      </c>
      <c r="T111" s="673" t="s">
        <v>5539</v>
      </c>
      <c r="U111" s="674">
        <v>45884</v>
      </c>
      <c r="V111" s="673"/>
      <c r="W111" s="693" t="s">
        <v>3748</v>
      </c>
      <c r="X111" s="693">
        <v>45887</v>
      </c>
      <c r="Y111" s="218" t="s">
        <v>9782</v>
      </c>
      <c r="Z111" s="657"/>
      <c r="AA111" s="657"/>
      <c r="AC111" s="461" t="s">
        <v>3748</v>
      </c>
      <c r="AD111" s="1496">
        <v>46094</v>
      </c>
      <c r="AE111" s="218" t="s">
        <v>12336</v>
      </c>
    </row>
    <row r="112" spans="1:37" s="461" customFormat="1" ht="15" x14ac:dyDescent="0.25">
      <c r="A112" s="667" t="s">
        <v>8263</v>
      </c>
      <c r="B112" s="657"/>
      <c r="C112" s="657" t="s">
        <v>8257</v>
      </c>
      <c r="D112" s="1497" t="s">
        <v>8801</v>
      </c>
      <c r="E112" s="671" t="s">
        <v>8949</v>
      </c>
      <c r="F112" s="668">
        <f t="shared" si="18"/>
        <v>46094</v>
      </c>
      <c r="G112" s="670" t="str">
        <f t="shared" si="16"/>
        <v>A</v>
      </c>
      <c r="H112" s="670" t="str">
        <f t="shared" si="12"/>
        <v>MR_DER-1625_26</v>
      </c>
      <c r="I112" s="672" t="str">
        <f t="shared" si="19"/>
        <v>ND</v>
      </c>
      <c r="J112" s="672" t="str">
        <f t="shared" si="20"/>
        <v>ND</v>
      </c>
      <c r="K112" s="673" t="s">
        <v>3730</v>
      </c>
      <c r="L112" s="674">
        <v>45713</v>
      </c>
      <c r="M112" s="702" t="s">
        <v>8953</v>
      </c>
      <c r="N112" s="673" t="s">
        <v>5536</v>
      </c>
      <c r="O112" s="674">
        <v>45749</v>
      </c>
      <c r="P112" s="695"/>
      <c r="Q112" s="673" t="s">
        <v>3765</v>
      </c>
      <c r="R112" s="674">
        <v>45762</v>
      </c>
      <c r="S112" s="676" t="s">
        <v>9055</v>
      </c>
      <c r="T112" s="673" t="s">
        <v>5539</v>
      </c>
      <c r="U112" s="674">
        <v>45884</v>
      </c>
      <c r="V112" s="673"/>
      <c r="W112" s="693" t="s">
        <v>3748</v>
      </c>
      <c r="X112" s="693">
        <v>45887</v>
      </c>
      <c r="Y112" s="218" t="s">
        <v>9782</v>
      </c>
      <c r="Z112" s="657"/>
      <c r="AA112" s="657"/>
      <c r="AC112" s="461" t="s">
        <v>3748</v>
      </c>
      <c r="AD112" s="1496">
        <v>46094</v>
      </c>
      <c r="AE112" s="218" t="s">
        <v>12336</v>
      </c>
    </row>
    <row r="113" spans="1:31" s="461" customFormat="1" ht="15" x14ac:dyDescent="0.25">
      <c r="A113" s="667" t="s">
        <v>8263</v>
      </c>
      <c r="B113" s="657"/>
      <c r="C113" s="657" t="s">
        <v>8257</v>
      </c>
      <c r="D113" s="1497" t="s">
        <v>8801</v>
      </c>
      <c r="E113" s="671" t="s">
        <v>8950</v>
      </c>
      <c r="F113" s="668">
        <f t="shared" si="18"/>
        <v>46094</v>
      </c>
      <c r="G113" s="670" t="str">
        <f t="shared" si="16"/>
        <v>A</v>
      </c>
      <c r="H113" s="670" t="str">
        <f t="shared" si="12"/>
        <v>MR_DER-1625_26</v>
      </c>
      <c r="I113" s="672" t="str">
        <f t="shared" si="19"/>
        <v>ND</v>
      </c>
      <c r="J113" s="672" t="str">
        <f t="shared" si="20"/>
        <v>ND</v>
      </c>
      <c r="K113" s="673" t="s">
        <v>3730</v>
      </c>
      <c r="L113" s="674">
        <v>45713</v>
      </c>
      <c r="M113" s="702" t="s">
        <v>8953</v>
      </c>
      <c r="N113" s="673" t="s">
        <v>5536</v>
      </c>
      <c r="O113" s="674">
        <v>45749</v>
      </c>
      <c r="P113" s="695"/>
      <c r="Q113" s="673" t="s">
        <v>3765</v>
      </c>
      <c r="R113" s="674">
        <v>45762</v>
      </c>
      <c r="S113" s="676" t="s">
        <v>9055</v>
      </c>
      <c r="T113" s="673" t="s">
        <v>5539</v>
      </c>
      <c r="U113" s="674">
        <v>45884</v>
      </c>
      <c r="V113" s="673"/>
      <c r="W113" s="693" t="s">
        <v>3748</v>
      </c>
      <c r="X113" s="693">
        <v>45887</v>
      </c>
      <c r="Y113" s="218" t="s">
        <v>9782</v>
      </c>
      <c r="Z113" s="657"/>
      <c r="AA113" s="657"/>
      <c r="AC113" s="461" t="s">
        <v>3748</v>
      </c>
      <c r="AD113" s="1496">
        <v>46094</v>
      </c>
      <c r="AE113" s="218" t="s">
        <v>12336</v>
      </c>
    </row>
    <row r="114" spans="1:31" s="461" customFormat="1" ht="15" x14ac:dyDescent="0.25">
      <c r="A114" s="667" t="s">
        <v>8263</v>
      </c>
      <c r="B114" s="657"/>
      <c r="C114" s="657" t="s">
        <v>8257</v>
      </c>
      <c r="D114" s="1497" t="s">
        <v>8801</v>
      </c>
      <c r="E114" s="671" t="s">
        <v>8951</v>
      </c>
      <c r="F114" s="668">
        <f t="shared" si="18"/>
        <v>46094</v>
      </c>
      <c r="G114" s="670" t="str">
        <f t="shared" si="16"/>
        <v>A</v>
      </c>
      <c r="H114" s="670" t="str">
        <f t="shared" si="12"/>
        <v>MR_DER-1625_26</v>
      </c>
      <c r="I114" s="672" t="str">
        <f t="shared" si="19"/>
        <v>ND</v>
      </c>
      <c r="J114" s="672" t="str">
        <f t="shared" si="20"/>
        <v>ND</v>
      </c>
      <c r="K114" s="673" t="s">
        <v>3730</v>
      </c>
      <c r="L114" s="674">
        <v>45713</v>
      </c>
      <c r="M114" s="702" t="s">
        <v>8953</v>
      </c>
      <c r="N114" s="673" t="s">
        <v>5536</v>
      </c>
      <c r="O114" s="674">
        <v>45749</v>
      </c>
      <c r="P114" s="695"/>
      <c r="Q114" s="673" t="s">
        <v>3765</v>
      </c>
      <c r="R114" s="674">
        <v>45762</v>
      </c>
      <c r="S114" s="676" t="s">
        <v>9055</v>
      </c>
      <c r="T114" s="673" t="s">
        <v>5539</v>
      </c>
      <c r="U114" s="674">
        <v>45884</v>
      </c>
      <c r="V114" s="673"/>
      <c r="W114" s="693" t="s">
        <v>3748</v>
      </c>
      <c r="X114" s="693">
        <v>45887</v>
      </c>
      <c r="Y114" s="218" t="s">
        <v>9782</v>
      </c>
      <c r="Z114" s="657"/>
      <c r="AA114" s="657"/>
      <c r="AC114" s="461" t="s">
        <v>3748</v>
      </c>
      <c r="AD114" s="1496">
        <v>46094</v>
      </c>
      <c r="AE114" s="218" t="s">
        <v>12336</v>
      </c>
    </row>
    <row r="115" spans="1:31" s="461" customFormat="1" ht="15" x14ac:dyDescent="0.25">
      <c r="A115" s="667" t="s">
        <v>8263</v>
      </c>
      <c r="B115" s="657"/>
      <c r="C115" s="657" t="s">
        <v>8257</v>
      </c>
      <c r="D115" s="1497" t="s">
        <v>8801</v>
      </c>
      <c r="E115" s="671" t="s">
        <v>8952</v>
      </c>
      <c r="F115" s="668">
        <f>IF(L115&lt;&gt;0,MAX(L115,R115,X115,AD115),"NE")</f>
        <v>46094</v>
      </c>
      <c r="G115" s="670" t="str">
        <f t="shared" si="16"/>
        <v>A</v>
      </c>
      <c r="H115" s="670" t="str">
        <f t="shared" si="12"/>
        <v>MR_DER-1625_26</v>
      </c>
      <c r="I115" s="672" t="str">
        <f>IF(F115="NE",F115,IF(INDEX(K115:CP115,,MATCH(F115,K115:CP115,0)+3)&lt;&gt;0,INDEX(K115:CP115,,MATCH(F115,K115:CP115,0)+3),"ND"))</f>
        <v>ND</v>
      </c>
      <c r="J115" s="672" t="str">
        <f>IF(G115="NE",G115,IF(INDEX(K115:CQ115,,MATCH(G115,K115:CQ115,0)+3)&lt;&gt;0,INDEX(K115:CQ115,,MATCH(G115,K115:CQ115,0)+3),"ND"))</f>
        <v>ND</v>
      </c>
      <c r="K115" s="673" t="s">
        <v>3730</v>
      </c>
      <c r="L115" s="674">
        <v>45713</v>
      </c>
      <c r="M115" s="702" t="s">
        <v>8953</v>
      </c>
      <c r="N115" s="673" t="s">
        <v>5536</v>
      </c>
      <c r="O115" s="674">
        <v>45749</v>
      </c>
      <c r="P115" s="695"/>
      <c r="Q115" s="673" t="s">
        <v>3765</v>
      </c>
      <c r="R115" s="674">
        <v>45762</v>
      </c>
      <c r="S115" s="676" t="s">
        <v>9055</v>
      </c>
      <c r="T115" s="673" t="s">
        <v>5539</v>
      </c>
      <c r="U115" s="674">
        <v>45884</v>
      </c>
      <c r="V115" s="673"/>
      <c r="W115" s="693" t="s">
        <v>3748</v>
      </c>
      <c r="X115" s="693">
        <v>45887</v>
      </c>
      <c r="Y115" s="218" t="s">
        <v>9782</v>
      </c>
      <c r="Z115" s="657"/>
      <c r="AA115" s="657"/>
      <c r="AC115" s="461" t="s">
        <v>3748</v>
      </c>
      <c r="AD115" s="1496">
        <v>46094</v>
      </c>
      <c r="AE115" s="218" t="s">
        <v>12336</v>
      </c>
    </row>
    <row r="116" spans="1:31" s="425" customFormat="1" x14ac:dyDescent="0.25">
      <c r="A116" s="688"/>
      <c r="B116" s="688"/>
      <c r="C116" s="688"/>
      <c r="D116" s="688"/>
      <c r="E116" s="688"/>
      <c r="F116" s="688"/>
      <c r="G116" s="688"/>
      <c r="H116" s="688"/>
      <c r="I116" s="689"/>
      <c r="J116" s="689"/>
      <c r="K116" s="689"/>
      <c r="L116" s="689"/>
      <c r="M116" s="689"/>
      <c r="N116" s="690"/>
      <c r="O116" s="690"/>
      <c r="P116" s="691"/>
      <c r="Q116" s="692"/>
      <c r="R116" s="692"/>
      <c r="S116" s="692"/>
      <c r="T116" s="690"/>
      <c r="U116" s="690"/>
      <c r="V116" s="691"/>
      <c r="W116" s="692"/>
      <c r="X116" s="692"/>
      <c r="Y116" s="692"/>
      <c r="Z116" s="690"/>
      <c r="AA116" s="690"/>
    </row>
    <row r="117" spans="1:31" s="425" customFormat="1" x14ac:dyDescent="0.25">
      <c r="A117" s="696"/>
      <c r="B117" s="697"/>
      <c r="C117" s="697"/>
      <c r="D117" s="696" t="s">
        <v>46</v>
      </c>
      <c r="E117" s="698" t="s">
        <v>4616</v>
      </c>
      <c r="F117" s="668" t="str">
        <f t="shared" si="15"/>
        <v>NE</v>
      </c>
      <c r="G117" s="670" t="e">
        <f t="shared" si="16"/>
        <v>#N/A</v>
      </c>
      <c r="H117" s="670" t="e">
        <f t="shared" si="12"/>
        <v>#N/A</v>
      </c>
      <c r="I117" s="672" t="str">
        <f t="shared" si="17"/>
        <v>NE</v>
      </c>
      <c r="J117" s="684" t="e">
        <f t="shared" si="13"/>
        <v>#N/A</v>
      </c>
      <c r="K117" s="699"/>
      <c r="L117" s="699"/>
      <c r="M117" s="699"/>
      <c r="N117" s="699"/>
      <c r="O117" s="699"/>
      <c r="P117" s="699"/>
      <c r="Q117" s="699"/>
      <c r="R117" s="699"/>
      <c r="S117" s="699"/>
      <c r="T117" s="699"/>
      <c r="U117" s="699"/>
      <c r="V117" s="699"/>
      <c r="W117" s="697"/>
      <c r="X117" s="697"/>
      <c r="Y117" s="697"/>
      <c r="Z117" s="697"/>
      <c r="AA117" s="697"/>
    </row>
    <row r="118" spans="1:31" s="425" customFormat="1" x14ac:dyDescent="0.25">
      <c r="A118" s="696"/>
      <c r="B118" s="697"/>
      <c r="C118" s="697"/>
      <c r="D118" s="696" t="s">
        <v>46</v>
      </c>
      <c r="E118" s="698" t="s">
        <v>4617</v>
      </c>
      <c r="F118" s="668" t="str">
        <f t="shared" si="15"/>
        <v>NE</v>
      </c>
      <c r="G118" s="670" t="e">
        <f t="shared" si="16"/>
        <v>#N/A</v>
      </c>
      <c r="H118" s="670" t="e">
        <f t="shared" si="12"/>
        <v>#N/A</v>
      </c>
      <c r="I118" s="672" t="str">
        <f t="shared" si="17"/>
        <v>NE</v>
      </c>
      <c r="J118" s="684" t="e">
        <f t="shared" si="13"/>
        <v>#N/A</v>
      </c>
      <c r="K118" s="699"/>
      <c r="L118" s="699"/>
      <c r="M118" s="699"/>
      <c r="N118" s="699"/>
      <c r="O118" s="699"/>
      <c r="P118" s="699"/>
      <c r="Q118" s="699"/>
      <c r="R118" s="699"/>
      <c r="S118" s="699"/>
      <c r="T118" s="699"/>
      <c r="U118" s="699"/>
      <c r="V118" s="699"/>
      <c r="W118" s="697"/>
      <c r="X118" s="697"/>
      <c r="Y118" s="697"/>
      <c r="Z118" s="697"/>
      <c r="AA118" s="697"/>
    </row>
    <row r="119" spans="1:31" s="425" customFormat="1" x14ac:dyDescent="0.25">
      <c r="A119" s="696"/>
      <c r="B119" s="697"/>
      <c r="C119" s="697"/>
      <c r="D119" s="696" t="s">
        <v>47</v>
      </c>
      <c r="E119" s="698" t="s">
        <v>4618</v>
      </c>
      <c r="F119" s="668" t="str">
        <f t="shared" si="15"/>
        <v>NE</v>
      </c>
      <c r="G119" s="670" t="e">
        <f t="shared" si="16"/>
        <v>#N/A</v>
      </c>
      <c r="H119" s="670" t="e">
        <f t="shared" si="12"/>
        <v>#N/A</v>
      </c>
      <c r="I119" s="672" t="str">
        <f t="shared" si="17"/>
        <v>NE</v>
      </c>
      <c r="J119" s="684" t="e">
        <f t="shared" si="13"/>
        <v>#N/A</v>
      </c>
      <c r="K119" s="699"/>
      <c r="L119" s="699"/>
      <c r="M119" s="699"/>
      <c r="N119" s="699"/>
      <c r="O119" s="699"/>
      <c r="P119" s="699"/>
      <c r="Q119" s="699"/>
      <c r="R119" s="699"/>
      <c r="S119" s="699"/>
      <c r="T119" s="699"/>
      <c r="U119" s="699"/>
      <c r="V119" s="699"/>
      <c r="W119" s="697"/>
      <c r="X119" s="697"/>
      <c r="Y119" s="697"/>
      <c r="Z119" s="697"/>
      <c r="AA119" s="697"/>
    </row>
    <row r="120" spans="1:31" s="425" customFormat="1" x14ac:dyDescent="0.25">
      <c r="A120" s="688"/>
      <c r="B120" s="688"/>
      <c r="C120" s="688"/>
      <c r="D120" s="688"/>
      <c r="E120" s="688"/>
      <c r="F120" s="688"/>
      <c r="G120" s="688"/>
      <c r="H120" s="688"/>
      <c r="I120" s="689"/>
      <c r="J120" s="689"/>
      <c r="K120" s="689"/>
      <c r="L120" s="689"/>
      <c r="M120" s="689"/>
      <c r="N120" s="690"/>
      <c r="O120" s="690"/>
      <c r="P120" s="691"/>
      <c r="Q120" s="692"/>
      <c r="R120" s="692"/>
      <c r="S120" s="692"/>
      <c r="T120" s="690"/>
      <c r="U120" s="690"/>
      <c r="V120" s="691"/>
      <c r="W120" s="692"/>
      <c r="X120" s="692"/>
      <c r="Y120" s="692"/>
      <c r="Z120" s="690"/>
      <c r="AA120" s="690"/>
    </row>
    <row r="121" spans="1:31" s="497" customFormat="1" x14ac:dyDescent="0.25">
      <c r="A121" s="679" t="s">
        <v>9046</v>
      </c>
      <c r="B121" s="680" t="s">
        <v>8257</v>
      </c>
      <c r="C121" s="680"/>
      <c r="D121" s="679" t="s">
        <v>51</v>
      </c>
      <c r="E121" s="681" t="s">
        <v>4619</v>
      </c>
      <c r="F121" s="682">
        <f t="shared" si="15"/>
        <v>44890</v>
      </c>
      <c r="G121" s="683" t="str">
        <f t="shared" si="16"/>
        <v>A1</v>
      </c>
      <c r="H121" s="683" t="str">
        <f t="shared" si="12"/>
        <v>MR.DER-0153_22</v>
      </c>
      <c r="I121" s="684">
        <f t="shared" si="17"/>
        <v>44909</v>
      </c>
      <c r="J121" s="684" t="str">
        <f t="shared" si="13"/>
        <v>NÃO APROVADO</v>
      </c>
      <c r="K121" s="685" t="s">
        <v>3730</v>
      </c>
      <c r="L121" s="686">
        <v>44890</v>
      </c>
      <c r="M121" s="713" t="s">
        <v>5752</v>
      </c>
      <c r="N121" s="685" t="s">
        <v>5536</v>
      </c>
      <c r="O121" s="686">
        <v>44909</v>
      </c>
      <c r="P121" s="685" t="s">
        <v>3777</v>
      </c>
      <c r="Q121" s="685"/>
      <c r="R121" s="685"/>
      <c r="S121" s="685"/>
      <c r="T121" s="685"/>
      <c r="U121" s="685"/>
      <c r="V121" s="685" t="s">
        <v>3777</v>
      </c>
      <c r="W121" s="680"/>
      <c r="X121" s="680"/>
      <c r="Y121" s="680"/>
      <c r="Z121" s="680"/>
      <c r="AA121" s="680"/>
    </row>
    <row r="122" spans="1:31" s="425" customFormat="1" x14ac:dyDescent="0.25">
      <c r="A122" s="688"/>
      <c r="B122" s="688"/>
      <c r="C122" s="688"/>
      <c r="D122" s="688"/>
      <c r="E122" s="688"/>
      <c r="F122" s="688"/>
      <c r="G122" s="688"/>
      <c r="H122" s="688"/>
      <c r="I122" s="689"/>
      <c r="J122" s="689"/>
      <c r="K122" s="689"/>
      <c r="L122" s="689"/>
      <c r="M122" s="689"/>
      <c r="N122" s="690"/>
      <c r="O122" s="690"/>
      <c r="P122" s="691"/>
      <c r="Q122" s="692"/>
      <c r="R122" s="692"/>
      <c r="S122" s="692"/>
      <c r="T122" s="690"/>
      <c r="U122" s="690"/>
      <c r="V122" s="691"/>
      <c r="W122" s="692"/>
      <c r="X122" s="692"/>
      <c r="Y122" s="692"/>
      <c r="Z122" s="690"/>
      <c r="AA122" s="690"/>
    </row>
    <row r="123" spans="1:31" s="461" customFormat="1" x14ac:dyDescent="0.25">
      <c r="A123" s="550" t="s">
        <v>8263</v>
      </c>
      <c r="B123" s="657" t="s">
        <v>8257</v>
      </c>
      <c r="C123" s="657"/>
      <c r="D123" s="667" t="s">
        <v>8600</v>
      </c>
      <c r="E123" s="671" t="s">
        <v>4620</v>
      </c>
      <c r="F123" s="668">
        <f t="shared" si="15"/>
        <v>45265</v>
      </c>
      <c r="G123" s="670" t="str">
        <f t="shared" si="16"/>
        <v>A</v>
      </c>
      <c r="H123" s="670" t="str">
        <f t="shared" si="12"/>
        <v>MR.DER-0486_23-Entrega Final</v>
      </c>
      <c r="I123" s="672" t="str">
        <f t="shared" si="17"/>
        <v>ASSINADO</v>
      </c>
      <c r="J123" s="672" t="str">
        <f t="shared" si="13"/>
        <v>ND</v>
      </c>
      <c r="K123" s="673" t="s">
        <v>3730</v>
      </c>
      <c r="L123" s="674">
        <v>44827</v>
      </c>
      <c r="M123" s="675" t="s">
        <v>3762</v>
      </c>
      <c r="N123" s="673" t="s">
        <v>5537</v>
      </c>
      <c r="O123" s="674">
        <v>44844</v>
      </c>
      <c r="P123" s="673" t="s">
        <v>3777</v>
      </c>
      <c r="Q123" s="673" t="s">
        <v>3748</v>
      </c>
      <c r="R123" s="674">
        <v>44848</v>
      </c>
      <c r="S123" s="676" t="s">
        <v>5556</v>
      </c>
      <c r="T123" s="673"/>
      <c r="U123" s="673"/>
      <c r="V123" s="673" t="s">
        <v>3777</v>
      </c>
      <c r="W123" s="657" t="s">
        <v>3748</v>
      </c>
      <c r="X123" s="693">
        <v>45265</v>
      </c>
      <c r="Y123" s="678" t="s">
        <v>6980</v>
      </c>
      <c r="Z123" s="657"/>
      <c r="AA123" s="657" t="s">
        <v>6913</v>
      </c>
    </row>
    <row r="124" spans="1:31" s="461" customFormat="1" x14ac:dyDescent="0.25">
      <c r="A124" s="550" t="s">
        <v>8263</v>
      </c>
      <c r="B124" s="657" t="s">
        <v>8257</v>
      </c>
      <c r="C124" s="657"/>
      <c r="D124" s="667" t="s">
        <v>8601</v>
      </c>
      <c r="E124" s="671" t="s">
        <v>4621</v>
      </c>
      <c r="F124" s="668">
        <f t="shared" si="15"/>
        <v>45265</v>
      </c>
      <c r="G124" s="670" t="str">
        <f t="shared" si="16"/>
        <v>A</v>
      </c>
      <c r="H124" s="670" t="str">
        <f t="shared" si="12"/>
        <v>MR.DER-0486_23-Entrega Final</v>
      </c>
      <c r="I124" s="672" t="str">
        <f t="shared" si="17"/>
        <v>ASSINADO</v>
      </c>
      <c r="J124" s="672" t="str">
        <f t="shared" si="13"/>
        <v>ND</v>
      </c>
      <c r="K124" s="673" t="s">
        <v>3730</v>
      </c>
      <c r="L124" s="674">
        <v>44872</v>
      </c>
      <c r="M124" s="675" t="s">
        <v>5629</v>
      </c>
      <c r="N124" s="657" t="s">
        <v>5539</v>
      </c>
      <c r="O124" s="693">
        <v>44894</v>
      </c>
      <c r="P124" s="673" t="s">
        <v>3777</v>
      </c>
      <c r="Q124" s="673" t="s">
        <v>3748</v>
      </c>
      <c r="R124" s="674">
        <v>44895</v>
      </c>
      <c r="S124" s="695" t="s">
        <v>5950</v>
      </c>
      <c r="T124" s="673"/>
      <c r="U124" s="673"/>
      <c r="V124" s="673" t="s">
        <v>3777</v>
      </c>
      <c r="W124" s="657" t="s">
        <v>3748</v>
      </c>
      <c r="X124" s="693">
        <v>45265</v>
      </c>
      <c r="Y124" s="678" t="s">
        <v>6980</v>
      </c>
      <c r="Z124" s="657"/>
      <c r="AA124" s="657" t="s">
        <v>6913</v>
      </c>
    </row>
    <row r="125" spans="1:31" s="425" customFormat="1" x14ac:dyDescent="0.25">
      <c r="A125" s="688"/>
      <c r="B125" s="688"/>
      <c r="C125" s="688"/>
      <c r="D125" s="688"/>
      <c r="E125" s="688"/>
      <c r="F125" s="688"/>
      <c r="G125" s="688"/>
      <c r="H125" s="688"/>
      <c r="I125" s="689"/>
      <c r="J125" s="689"/>
      <c r="K125" s="689"/>
      <c r="L125" s="689"/>
      <c r="M125" s="689"/>
      <c r="N125" s="690"/>
      <c r="O125" s="690"/>
      <c r="P125" s="691"/>
      <c r="Q125" s="692"/>
      <c r="R125" s="692"/>
      <c r="S125" s="692"/>
      <c r="T125" s="690"/>
      <c r="U125" s="690"/>
      <c r="V125" s="691"/>
      <c r="W125" s="692"/>
      <c r="X125" s="692"/>
      <c r="Y125" s="692"/>
      <c r="Z125" s="690"/>
      <c r="AA125" s="690"/>
    </row>
    <row r="126" spans="1:31" s="425" customFormat="1" x14ac:dyDescent="0.25">
      <c r="A126" s="696"/>
      <c r="B126" s="697"/>
      <c r="C126" s="697"/>
      <c r="D126" s="696" t="s">
        <v>54</v>
      </c>
      <c r="E126" s="698" t="s">
        <v>4622</v>
      </c>
      <c r="F126" s="668" t="str">
        <f t="shared" si="15"/>
        <v>NE</v>
      </c>
      <c r="G126" s="670" t="e">
        <f t="shared" si="16"/>
        <v>#N/A</v>
      </c>
      <c r="H126" s="670" t="e">
        <f t="shared" si="12"/>
        <v>#N/A</v>
      </c>
      <c r="I126" s="672" t="str">
        <f t="shared" si="17"/>
        <v>NE</v>
      </c>
      <c r="J126" s="684" t="e">
        <f t="shared" si="13"/>
        <v>#N/A</v>
      </c>
      <c r="K126" s="699"/>
      <c r="L126" s="699"/>
      <c r="M126" s="699"/>
      <c r="N126" s="699"/>
      <c r="O126" s="699"/>
      <c r="P126" s="699"/>
      <c r="Q126" s="699"/>
      <c r="R126" s="699"/>
      <c r="S126" s="699"/>
      <c r="T126" s="699"/>
      <c r="U126" s="699"/>
      <c r="V126" s="699"/>
      <c r="W126" s="697"/>
      <c r="X126" s="697"/>
      <c r="Y126" s="697"/>
      <c r="Z126" s="697"/>
      <c r="AA126" s="697"/>
    </row>
    <row r="127" spans="1:31" s="425" customFormat="1" x14ac:dyDescent="0.25">
      <c r="A127" s="696"/>
      <c r="B127" s="697"/>
      <c r="C127" s="697"/>
      <c r="D127" s="696" t="s">
        <v>55</v>
      </c>
      <c r="E127" s="698" t="s">
        <v>4623</v>
      </c>
      <c r="F127" s="668" t="str">
        <f t="shared" si="15"/>
        <v>NE</v>
      </c>
      <c r="G127" s="670" t="e">
        <f t="shared" si="16"/>
        <v>#N/A</v>
      </c>
      <c r="H127" s="670" t="e">
        <f t="shared" si="12"/>
        <v>#N/A</v>
      </c>
      <c r="I127" s="672" t="str">
        <f t="shared" si="17"/>
        <v>NE</v>
      </c>
      <c r="J127" s="684" t="e">
        <f t="shared" si="13"/>
        <v>#N/A</v>
      </c>
    </row>
    <row r="128" spans="1:31" s="425" customFormat="1" x14ac:dyDescent="0.25">
      <c r="A128" s="696"/>
      <c r="B128" s="697"/>
      <c r="C128" s="697"/>
      <c r="D128" s="696" t="s">
        <v>56</v>
      </c>
      <c r="E128" s="698" t="s">
        <v>4624</v>
      </c>
      <c r="F128" s="668" t="str">
        <f t="shared" si="15"/>
        <v>NE</v>
      </c>
      <c r="G128" s="670" t="e">
        <f t="shared" si="16"/>
        <v>#N/A</v>
      </c>
      <c r="H128" s="670" t="e">
        <f t="shared" si="12"/>
        <v>#N/A</v>
      </c>
      <c r="I128" s="672" t="str">
        <f t="shared" si="17"/>
        <v>NE</v>
      </c>
      <c r="J128" s="684" t="e">
        <f t="shared" si="13"/>
        <v>#N/A</v>
      </c>
    </row>
    <row r="129" spans="1:10" s="425" customFormat="1" x14ac:dyDescent="0.25">
      <c r="A129" s="696"/>
      <c r="B129" s="697"/>
      <c r="C129" s="697"/>
      <c r="D129" s="696" t="s">
        <v>57</v>
      </c>
      <c r="E129" s="698" t="s">
        <v>4625</v>
      </c>
      <c r="F129" s="668" t="str">
        <f t="shared" si="15"/>
        <v>NE</v>
      </c>
      <c r="G129" s="670" t="e">
        <f t="shared" si="16"/>
        <v>#N/A</v>
      </c>
      <c r="H129" s="670" t="e">
        <f t="shared" si="12"/>
        <v>#N/A</v>
      </c>
      <c r="I129" s="672" t="str">
        <f t="shared" si="17"/>
        <v>NE</v>
      </c>
      <c r="J129" s="684" t="e">
        <f t="shared" si="13"/>
        <v>#N/A</v>
      </c>
    </row>
    <row r="130" spans="1:10" s="425" customFormat="1" x14ac:dyDescent="0.25">
      <c r="A130" s="696"/>
      <c r="B130" s="697"/>
      <c r="C130" s="697"/>
      <c r="D130" s="696" t="s">
        <v>58</v>
      </c>
      <c r="E130" s="698" t="s">
        <v>4626</v>
      </c>
      <c r="F130" s="668" t="str">
        <f t="shared" si="15"/>
        <v>NE</v>
      </c>
      <c r="G130" s="670" t="e">
        <f t="shared" si="16"/>
        <v>#N/A</v>
      </c>
      <c r="H130" s="670" t="e">
        <f t="shared" si="12"/>
        <v>#N/A</v>
      </c>
      <c r="I130" s="672" t="str">
        <f t="shared" si="17"/>
        <v>NE</v>
      </c>
      <c r="J130" s="684" t="e">
        <f t="shared" si="13"/>
        <v>#N/A</v>
      </c>
    </row>
  </sheetData>
  <autoFilter ref="A2:BI130" xr:uid="{00000000-0001-0000-0500-000000000000}"/>
  <mergeCells count="11">
    <mergeCell ref="BG1:BL1"/>
    <mergeCell ref="BA1:BF1"/>
    <mergeCell ref="AU1:AZ1"/>
    <mergeCell ref="A1:C1"/>
    <mergeCell ref="AO1:AT1"/>
    <mergeCell ref="F1:I1"/>
    <mergeCell ref="K1:P1"/>
    <mergeCell ref="Q1:V1"/>
    <mergeCell ref="W1:AB1"/>
    <mergeCell ref="AC1:AH1"/>
    <mergeCell ref="AI1:AN1"/>
  </mergeCells>
  <phoneticPr fontId="15" type="noConversion"/>
  <conditionalFormatting sqref="F4:J11 F13:J18 F20:J20 F22:J22 F26:J39 F41:J46 F48:J62 F64:J73 F75:J87 F89:J102 F104:J107 D109:D115 F109:J115 F117:J119 F121:J121 F123:J124 F126:J130">
    <cfRule type="cellIs" dxfId="139" priority="1" operator="equal">
      <formula>"NE"</formula>
    </cfRule>
    <cfRule type="cellIs" dxfId="138" priority="2" operator="equal">
      <formula>"N"</formula>
    </cfRule>
  </conditionalFormatting>
  <conditionalFormatting sqref="J4:J11 J13:J18 J20 J22 J26:J39 J41:J46 J48:J62 J64:J73 J75:J87 J89:J102 J104:J107 J109:J115 J117:J119 J121 J123:J124 J126:J130">
    <cfRule type="containsText" dxfId="137" priority="3" operator="containsText" text="APROVADO COM RESSALVAS">
      <formula>NOT(ISERROR(SEARCH("APROVADO COM RESSALVAS",J4)))</formula>
    </cfRule>
    <cfRule type="containsText" dxfId="136" priority="4" operator="containsText" text="NÃO APROVADO">
      <formula>NOT(ISERROR(SEARCH("NÃO APROVADO",J4)))</formula>
    </cfRule>
  </conditionalFormatting>
  <hyperlinks>
    <hyperlink ref="M26" r:id="rId1" display="pw:\\pw.planservi.com.br:PROJETOS\Documents\C0849 - DER\40_Emissao\03_GRD\GRDs_Enviadas DER\MR.DER-0006_22\" xr:uid="{00000000-0004-0000-0500-000000000000}"/>
    <hyperlink ref="M27" r:id="rId2" display="pw:\\pw.planservi.com.br:PROJETOS\Documents\C0849 - DER\40_Emissao\03_GRD\GRDs_Enviadas DER\MR.DER-0006_22\" xr:uid="{00000000-0004-0000-0500-000001000000}"/>
    <hyperlink ref="M28" r:id="rId3" display="pw:\\pw.planservi.com.br:PROJETOS\Documents\C0849 - DER\40_Emissao\03_GRD\GRDs_Enviadas DER\MR.DER-0006_22\" xr:uid="{00000000-0004-0000-0500-000002000000}"/>
    <hyperlink ref="M13" r:id="rId4" display="pw:\\pw.planservi.com.br:PROJETOS\Documents\C0849 - DER\40_Emissao\03_GRD\GRDs_Enviadas DER\MR.DER-0006_22\" xr:uid="{00000000-0004-0000-0500-000003000000}"/>
    <hyperlink ref="M14" r:id="rId5" display="pw:\\pw.planservi.com.br:PROJETOS\Documents\C0849 - DER\40_Emissao\03_GRD\GRDs_Enviadas DER\MR.DER-0006_22\" xr:uid="{00000000-0004-0000-0500-000004000000}"/>
    <hyperlink ref="M15" r:id="rId6" display="pw:\\pw.planservi.com.br:PROJETOS\Documents\C0849 - DER\40_Emissao\03_GRD\GRDs_Enviadas DER\MR.DER-0006_22\" xr:uid="{00000000-0004-0000-0500-000005000000}"/>
    <hyperlink ref="M16" r:id="rId7" display="pw:\\pw.planservi.com.br:PROJETOS\Documents\C0849 - DER\40_Emissao\03_GRD\GRDs_Enviadas DER\MR.DER-0006_22\" xr:uid="{00000000-0004-0000-0500-000006000000}"/>
    <hyperlink ref="M18" r:id="rId8" display="pw:\\pw.planservi.com.br:PROJETOS\Documents\C0849 - DER\40_Emissao\03_GRD\0-GRDs_Enviadas DER\MR.DER-0033_22\" xr:uid="{00000000-0004-0000-0500-000007000000}"/>
    <hyperlink ref="M123" r:id="rId9" display="pw:\\pw.planservi.com.br:PROJETOS\Documents\C0849 - DER\40_Emissao\03_GRD\0-GRDs_Enviadas DER\MR.DER-0033_22\" xr:uid="{00000000-0004-0000-0500-000008000000}"/>
    <hyperlink ref="P18" r:id="rId10" display="pw:\\pw.planservi.com.br:PROJETOS\Documents\C0849 - DER\30_Producao\6-D6 – SP 268 - km 217,66-222,140\05_Geot\05.00_R031\2022 09 23-R-031_Emissão Inicial-Relatório.doc" xr:uid="{00000000-0004-0000-0500-000009000000}"/>
    <hyperlink ref="P13" r:id="rId11" display="pw:\\pw.planservi.com.br:PROJETOS\Documents\C0849 - DER\30_Producao\6-D6 – SP 268 - km 217,66-222,140\05_Geot\05.00_R031\2022 08 24-R-031_Emissão Inicial-Programação_Sondagens.doc" xr:uid="{00000000-0004-0000-0500-00000A000000}"/>
    <hyperlink ref="P14:P16" r:id="rId12" display="pw:\\pw.planservi.com.br:PROJETOS\Documents\C0849 - DER\30_Producao\6-D6 – SP 268 - km 217,66-222,140\05_Geot\05.00_R031\2022 08 24-R-031_Emissão Inicial-Programação_Sondagens.doc" xr:uid="{00000000-0004-0000-0500-00000B000000}"/>
    <hyperlink ref="S26" r:id="rId13" display="pw:\\pw.planservi.com.br:PROJETOS\Documents\C0849 - DER\40_Emissao\03_GRD\0-GRDs_Enviadas DER\3ºMEDIÇÃO\MR.DER-0057_22\" xr:uid="{00000000-0004-0000-0500-00000C000000}"/>
    <hyperlink ref="S27" r:id="rId14" display="pw:\\pw.planservi.com.br:PROJETOS\Documents\C0849 - DER\40_Emissao\03_GRD\0-GRDs_Enviadas DER\3ºMEDIÇÃO\MR.DER-0057_22\" xr:uid="{00000000-0004-0000-0500-00000D000000}"/>
    <hyperlink ref="S28" r:id="rId15" display="pw:\\pw.planservi.com.br:PROJETOS\Documents\C0849 - DER\40_Emissao\03_GRD\0-GRDs_Enviadas DER\3ºMEDIÇÃO\MR.DER-0057_22\" xr:uid="{00000000-0004-0000-0500-00000E000000}"/>
    <hyperlink ref="M29" r:id="rId16" display="pw:\\pw.planservi.com.br:PROJETOS\Documents\C0849 - DER\40_Emissao\03_GRD\0-GRDs_Enviadas DER\3ºMEDIÇÃO\MR.DER-0057_22\" xr:uid="{00000000-0004-0000-0500-00000F000000}"/>
    <hyperlink ref="S123" r:id="rId17" display="pw:\\pw.planservi.com.br:PROJETOS\Documents\C0849 - DER\40_Emissao\03_GRD\0-GRDs_Enviadas DER\3ºMEDIÇÃO\MR.DER-0057_22\" xr:uid="{00000000-0004-0000-0500-000010000000}"/>
    <hyperlink ref="S13" r:id="rId18" display="pw:\\pw.planservi.com.br:PROJETOS\Documents\C0849 - DER\40_Emissao\03_GRD\0-GRDs_Enviadas DER\3ºMEDIÇÃO\MR.DER-0069_22\" xr:uid="{00000000-0004-0000-0500-000011000000}"/>
    <hyperlink ref="S14" r:id="rId19" display="pw:\\pw.planservi.com.br:PROJETOS\Documents\C0849 - DER\40_Emissao\03_GRD\0-GRDs_Enviadas DER\3ºMEDIÇÃO\MR.DER-0069_22\" xr:uid="{00000000-0004-0000-0500-000012000000}"/>
    <hyperlink ref="S15" r:id="rId20" display="pw:\\pw.planservi.com.br:PROJETOS\Documents\C0849 - DER\40_Emissao\03_GRD\0-GRDs_Enviadas DER\3ºMEDIÇÃO\MR.DER-0069_22\" xr:uid="{00000000-0004-0000-0500-000013000000}"/>
    <hyperlink ref="S16" r:id="rId21" display="pw:\\pw.planservi.com.br:PROJETOS\Documents\C0849 - DER\40_Emissao\03_GRD\0-GRDs_Enviadas DER\3ºMEDIÇÃO\MR.DER-0069_22\" xr:uid="{00000000-0004-0000-0500-000014000000}"/>
    <hyperlink ref="S18" r:id="rId22" display="pw:\\pw.planservi.com.br:PROJETOS\Documents\C0849 - DER\40_Emissao\03_GRD\0-GRDs_Enviadas DER\3ºMEDIÇÃO\MR.DER-0069_22\" xr:uid="{00000000-0004-0000-0500-000015000000}"/>
    <hyperlink ref="M48" r:id="rId23" display="pw:\\pw.planservi.com.br:PROJETOS\Documents\C0849 - DER\40_Emissao\03_GRD\0-GRDs_Enviadas DER\3ºMEDIÇÃO\MR.DER-0080_22\" xr:uid="{00000000-0004-0000-0500-000016000000}"/>
    <hyperlink ref="M59" r:id="rId24" display="pw:\\pw.planservi.com.br:PROJETOS\Documents\C0849 - DER\40_Emissao\03_GRD\0-GRDs_Enviadas DER\3ºMEDIÇÃO\MR.DER-0080_22\" xr:uid="{00000000-0004-0000-0500-000017000000}"/>
    <hyperlink ref="M4" r:id="rId25" display="pw:\\pw.planservi.com.br:PROJETOS\Documents\C0849 - DER\40_Emissao\03_GRD\0-GRDs_Enviadas DER\3ºMEDIÇÃO\MR.DER-0099_22\" xr:uid="{00000000-0004-0000-0500-000018000000}"/>
    <hyperlink ref="M5" r:id="rId26" display="pw:\\pw.planservi.com.br:PROJETOS\Documents\C0849 - DER\40_Emissao\03_GRD\0-GRDs_Enviadas DER\3ºMEDIÇÃO\MR.DER-0099_22\" xr:uid="{00000000-0004-0000-0500-000019000000}"/>
    <hyperlink ref="M6" r:id="rId27" display="pw:\\pw.planservi.com.br:PROJETOS\Documents\C0849 - DER\40_Emissao\03_GRD\0-GRDs_Enviadas DER\3ºMEDIÇÃO\MR.DER-0099_22\" xr:uid="{00000000-0004-0000-0500-00001A000000}"/>
    <hyperlink ref="M7" r:id="rId28" display="pw:\\pw.planservi.com.br:PROJETOS\Documents\C0849 - DER\40_Emissao\03_GRD\0-GRDs_Enviadas DER\3ºMEDIÇÃO\MR.DER-0099_22\" xr:uid="{00000000-0004-0000-0500-00001B000000}"/>
    <hyperlink ref="M8" r:id="rId29" display="pw:\\pw.planservi.com.br:PROJETOS\Documents\C0849 - DER\40_Emissao\03_GRD\0-GRDs_Enviadas DER\3ºMEDIÇÃO\MR.DER-0099_22\" xr:uid="{00000000-0004-0000-0500-00001C000000}"/>
    <hyperlink ref="M9" r:id="rId30" display="pw:\\pw.planservi.com.br:PROJETOS\Documents\C0849 - DER\40_Emissao\03_GRD\0-GRDs_Enviadas DER\3ºMEDIÇÃO\MR.DER-0099_22\" xr:uid="{00000000-0004-0000-0500-00001D000000}"/>
    <hyperlink ref="M10" r:id="rId31" display="pw:\\pw.planservi.com.br:PROJETOS\Documents\C0849 - DER\40_Emissao\03_GRD\0-GRDs_Enviadas DER\3ºMEDIÇÃO\MR.DER-0099_22\" xr:uid="{00000000-0004-0000-0500-00001E000000}"/>
    <hyperlink ref="M11" r:id="rId32" display="pw:\\pw.planservi.com.br:PROJETOS\Documents\C0849 - DER\40_Emissao\03_GRD\0-GRDs_Enviadas DER\3ºMEDIÇÃO\MR.DER-0099_22\" xr:uid="{00000000-0004-0000-0500-00001F000000}"/>
    <hyperlink ref="S6" r:id="rId33" display="pw:\\pw.planservi.com.br:PROJETOS\Documents\C0849 - DER\40_Emissao\03_GRD\0-GRDs_Enviadas DER\4ºMEDIÇÃO\MR.DER-0115_22\" xr:uid="{00000000-0004-0000-0500-000020000000}"/>
    <hyperlink ref="S7" r:id="rId34" display="pw:\\pw.planservi.com.br:PROJETOS\Documents\C0849 - DER\40_Emissao\03_GRD\0-GRDs_Enviadas DER\4ºMEDIÇÃO\MR.DER-0115_22\" xr:uid="{00000000-0004-0000-0500-000021000000}"/>
    <hyperlink ref="S8" r:id="rId35" display="pw:\\pw.planservi.com.br:PROJETOS\Documents\C0849 - DER\40_Emissao\03_GRD\0-GRDs_Enviadas DER\4ºMEDIÇÃO\MR.DER-0115_22\" xr:uid="{00000000-0004-0000-0500-000022000000}"/>
    <hyperlink ref="S9" r:id="rId36" display="pw:\\pw.planservi.com.br:PROJETOS\Documents\C0849 - DER\40_Emissao\03_GRD\0-GRDs_Enviadas DER\4ºMEDIÇÃO\MR.DER-0115_22\" xr:uid="{00000000-0004-0000-0500-000023000000}"/>
    <hyperlink ref="S10" r:id="rId37" display="pw:\\pw.planservi.com.br:PROJETOS\Documents\C0849 - DER\40_Emissao\03_GRD\0-GRDs_Enviadas DER\4ºMEDIÇÃO\MR.DER-0115_22\" xr:uid="{00000000-0004-0000-0500-000024000000}"/>
    <hyperlink ref="S11" r:id="rId38" display="pw:\\pw.planservi.com.br:PROJETOS\Documents\C0849 - DER\40_Emissao\03_GRD\0-GRDs_Enviadas DER\4ºMEDIÇÃO\MR.DER-0115_22\" xr:uid="{00000000-0004-0000-0500-000025000000}"/>
    <hyperlink ref="S4" r:id="rId39" display="pw:\\pw.planservi.com.br:PROJETOS\Documents\C0849 - DER\40_Emissao\03_GRD\0-GRDs_Enviadas DER\4ºMEDIÇÃO\MR.DER-0115_22\" xr:uid="{00000000-0004-0000-0500-000026000000}"/>
    <hyperlink ref="S5" r:id="rId40" display="pw:\\pw.planservi.com.br:PROJETOS\Documents\C0849 - DER\40_Emissao\03_GRD\0-GRDs_Enviadas DER\4ºMEDIÇÃO\MR.DER-0115_22\" xr:uid="{00000000-0004-0000-0500-000027000000}"/>
    <hyperlink ref="M124" r:id="rId41" display="pw:\\pw.planservi.com.br:PROJETOS\Documents\C0849 - DER\40_Emissao\03_GRD\0-GRDs_Enviadas DER\4ºMEDIÇÃO\MR.DER-0110_22\" xr:uid="{00000000-0004-0000-0500-000028000000}"/>
    <hyperlink ref="P26" r:id="rId42" display="pw:\\pw.planservi.com.br:PROJETOS\Documents\C0849 - DER\30_Producao\6-D6 – SP 268 - km 217,66-222,140\02_Geom\02.00_R031\2022 10 05 - Projeto Funcional -Mudança de código.xls" xr:uid="{00000000-0004-0000-0500-000029000000}"/>
    <hyperlink ref="P27:P28" r:id="rId43" display="pw:\\pw.planservi.com.br:PROJETOS\Documents\C0849 - DER\30_Producao\6-D6 – SP 268 - km 217,66-222,140\02_Geom\02.00_R031\2022 10 05 - Projeto Funcional -Mudança de código.xls" xr:uid="{00000000-0004-0000-0500-00002A000000}"/>
    <hyperlink ref="P29" r:id="rId44" display="pw:\\pw.planservi.com.br:PROJETOS\Documents\C0849 - DER\30_Producao\6-D6 – SP 268 - km 217,66-222,140\02_Geom\02.00_R031\2022 10 14 - Projeto Funcional -Revisão A1.xls" xr:uid="{00000000-0004-0000-0500-00002B000000}"/>
    <hyperlink ref="V26" r:id="rId45" display="pw:\\pw.planservi.com.br:PROJETOS\Documents\C0849 - DER\30_Producao\6-D6 – SP 268 - km 217,66-222,140\02_Geom\02.00_R031\2022 10 14 - Projeto Funcional -Revisão A2.xls" xr:uid="{00000000-0004-0000-0500-00002C000000}"/>
    <hyperlink ref="V27:V28" r:id="rId46" display="pw:\\pw.planservi.com.br:PROJETOS\Documents\C0849 - DER\30_Producao\6-D6 – SP 268 - km 217,66-222,140\02_Geom\02.00_R031\2022 10 14 - Projeto Funcional -Revisão A2.xls" xr:uid="{00000000-0004-0000-0500-00002D000000}"/>
    <hyperlink ref="P48" r:id="rId47" display="pw:\\pw.planservi.com.br:PROJETOS\Documents\C0849 - DER\30_Producao\6-D6 – SP 268 - km 217,66-222,140\04_Dren\04.00_R031\2022 10 24 - Emissão Inicial_Segmento D6 - Planta de bacias_Rel Hidrol.doc" xr:uid="{00000000-0004-0000-0500-00002E000000}"/>
    <hyperlink ref="P59" r:id="rId48" display="pw:\\pw.planservi.com.br:PROJETOS\Documents\C0849 - DER\30_Producao\6-D6 – SP 268 - km 217,66-222,140\04_Dren\04.00_R031\2022 10 24 - Emissão Inicial_Segmento D6 - Planta de bacias_Rel Hidrol.doc" xr:uid="{00000000-0004-0000-0500-00002F000000}"/>
    <hyperlink ref="V13" r:id="rId49" display="pw:\\pw.planservi.com.br:PROJETOS\Documents\C0849 - DER\30_Producao\6-D6 – SP 268 - km 217,66-222,140\05_Geot\05.00_R031\2022 10 19-R-031_Revisão-Relatório e Programação_Sondagens.doc" xr:uid="{00000000-0004-0000-0500-000030000000}"/>
    <hyperlink ref="V14" r:id="rId50" display="pw:\\pw.planservi.com.br:PROJETOS\Documents\C0849 - DER\30_Producao\6-D6 – SP 268 - km 217,66-222,140\05_Geot\05.00_R031\2022 10 19-R-031_Revisão-Relatório e Programação_Sondagens.doc" xr:uid="{00000000-0004-0000-0500-000031000000}"/>
    <hyperlink ref="V15" r:id="rId51" display="pw:\\pw.planservi.com.br:PROJETOS\Documents\C0849 - DER\30_Producao\6-D6 – SP 268 - km 217,66-222,140\05_Geot\05.00_R031\2022 10 19-R-031_Revisão-Relatório e Programação_Sondagens.doc" xr:uid="{00000000-0004-0000-0500-000032000000}"/>
    <hyperlink ref="V16" r:id="rId52" display="pw:\\pw.planservi.com.br:PROJETOS\Documents\C0849 - DER\30_Producao\6-D6 – SP 268 - km 217,66-222,140\05_Geot\05.00_R031\2022 10 19-R-031_Revisão-Relatório e Programação_Sondagens.doc" xr:uid="{00000000-0004-0000-0500-000033000000}"/>
    <hyperlink ref="V18" r:id="rId53" display="pw:\\pw.planservi.com.br:PROJETOS\Documents\C0849 - DER\30_Producao\6-D6 – SP 268 - km 217,66-222,140\05_Geot\05.00_R031\2022 10 19-R-031_Revisão-Relatório e Programação_Sondagens.doc" xr:uid="{00000000-0004-0000-0500-000034000000}"/>
    <hyperlink ref="M30" r:id="rId54" display="pw:\\pw.planservi.com.br:PROJETOS\Documents\C0849 - DER\40_Emissao\03_GRD\0-GRDs_Enviadas DER\4ºMEDIÇÃO\MR.DER-0145_22\" xr:uid="{00000000-0004-0000-0500-000035000000}"/>
    <hyperlink ref="M31" r:id="rId55" display="pw:\\pw.planservi.com.br:PROJETOS\Documents\C0849 - DER\40_Emissao\03_GRD\0-GRDs_Enviadas DER\4ºMEDIÇÃO\MR.DER-0145_22\" xr:uid="{00000000-0004-0000-0500-000036000000}"/>
    <hyperlink ref="M32" r:id="rId56" display="pw:\\pw.planservi.com.br:PROJETOS\Documents\C0849 - DER\40_Emissao\03_GRD\0-GRDs_Enviadas DER\4ºMEDIÇÃO\MR.DER-0145_22\" xr:uid="{00000000-0004-0000-0500-000037000000}"/>
    <hyperlink ref="M33" r:id="rId57" display="pw:\\pw.planservi.com.br:PROJETOS\Documents\C0849 - DER\40_Emissao\03_GRD\0-GRDs_Enviadas DER\4ºMEDIÇÃO\MR.DER-0145_22\" xr:uid="{00000000-0004-0000-0500-000038000000}"/>
    <hyperlink ref="M34" r:id="rId58" display="pw:\\pw.planservi.com.br:PROJETOS\Documents\C0849 - DER\40_Emissao\03_GRD\0-GRDs_Enviadas DER\4ºMEDIÇÃO\MR.DER-0145_22\" xr:uid="{00000000-0004-0000-0500-000039000000}"/>
    <hyperlink ref="M35" r:id="rId59" display="pw:\\pw.planservi.com.br:PROJETOS\Documents\C0849 - DER\40_Emissao\03_GRD\0-GRDs_Enviadas DER\4ºMEDIÇÃO\MR.DER-0145_22\" xr:uid="{00000000-0004-0000-0500-00003A000000}"/>
    <hyperlink ref="M36" r:id="rId60" display="pw:\\pw.planservi.com.br:PROJETOS\Documents\C0849 - DER\40_Emissao\03_GRD\0-GRDs_Enviadas DER\4ºMEDIÇÃO\MR.DER-0145_22\" xr:uid="{00000000-0004-0000-0500-00003B000000}"/>
    <hyperlink ref="M37" r:id="rId61" display="pw:\\pw.planservi.com.br:PROJETOS\Documents\C0849 - DER\40_Emissao\03_GRD\0-GRDs_Enviadas DER\4ºMEDIÇÃO\MR.DER-0145_22\" xr:uid="{00000000-0004-0000-0500-00003C000000}"/>
    <hyperlink ref="M38" r:id="rId62" display="pw:\\pw.planservi.com.br:PROJETOS\Documents\C0849 - DER\40_Emissao\03_GRD\0-GRDs_Enviadas DER\4ºMEDIÇÃO\MR.DER-0145_22\" xr:uid="{00000000-0004-0000-0500-00003D000000}"/>
    <hyperlink ref="M121" r:id="rId63" display="pw:\\pw.planservi.com.br:PROJETOS\Documents\C0849 - DER\40_Emissao\03_GRD\0-GRDs_Enviadas DER\4ºMEDIÇÃO\MR.DER-0153_22\" xr:uid="{00000000-0004-0000-0500-00003E000000}"/>
    <hyperlink ref="P31" r:id="rId64" display="pw:\\pw.planservi.com.br:PROJETOS\Documents\C0849 - DER\30_Producao\6-D6 – SP 268 - km 217,66-222,140\02_Geom\02.00_R031\2022 11 23 - Projeto Executivo - Planta e Perfil A1.xls" xr:uid="{00000000-0004-0000-0500-00003F000000}"/>
    <hyperlink ref="P32:P38" r:id="rId65" display="pw:\\pw.planservi.com.br:PROJETOS\Documents\C0849 - DER\30_Producao\6-D6 – SP 268 - km 217,66-222,140\02_Geom\02.00_R031\2022 11 23 - Projeto Executivo - Planta e Perfil A1.xls" xr:uid="{00000000-0004-0000-0500-000040000000}"/>
    <hyperlink ref="P30" r:id="rId66" display="pw:\\pw.planservi.com.br:PROJETOS\Documents\C0849 - DER\30_Producao\6-D6 – SP 268 - km 217,66-222,140\02_Geom\02.00_R031\2022 11 23 - Projeto Executivo - Seção Tipo A1.xls" xr:uid="{00000000-0004-0000-0500-000041000000}"/>
    <hyperlink ref="P100" r:id="rId67" display="pw:\\pw.planservi.com.br:PROJETOS\Documents\C0849 - DER\30_Producao\6-D6 – SP 268 - km 217,66-222,140\05_Geot\05.00_R031\2022.10.21_R-031_JAZIDAS-DME-SP268.doc" xr:uid="{00000000-0004-0000-0500-000042000000}"/>
    <hyperlink ref="M100" r:id="rId68" display="pw:\\pw.planservi.com.br:PROJETOS\Documents\C0849 - DER\40_Emissao\03_GRD\0-GRDs_Enviadas DER\4ºMEDIÇÃO\MR.DER-0127_22\" xr:uid="{00000000-0004-0000-0500-000043000000}"/>
    <hyperlink ref="Y13" r:id="rId69" display="pw:\\pw.planservi.com.br:PROJETOS\Documents\C0849 - DER\40_Emissao\03_GRD\0-GRDs_Enviadas DER\5ºMEDIÇÃO\MR.DER-0181_22\" xr:uid="{00000000-0004-0000-0500-000048000000}"/>
    <hyperlink ref="Y14" r:id="rId70" display="pw:\\pw.planservi.com.br:PROJETOS\Documents\C0849 - DER\40_Emissao\03_GRD\0-GRDs_Enviadas DER\5ºMEDIÇÃO\MR.DER-0181_22\" xr:uid="{00000000-0004-0000-0500-000049000000}"/>
    <hyperlink ref="Y15" r:id="rId71" display="pw:\\pw.planservi.com.br:PROJETOS\Documents\C0849 - DER\40_Emissao\03_GRD\0-GRDs_Enviadas DER\5ºMEDIÇÃO\MR.DER-0181_22\" xr:uid="{00000000-0004-0000-0500-00004A000000}"/>
    <hyperlink ref="Y16" r:id="rId72" display="pw:\\pw.planservi.com.br:PROJETOS\Documents\C0849 - DER\40_Emissao\03_GRD\0-GRDs_Enviadas DER\5ºMEDIÇÃO\MR.DER-0181_22\" xr:uid="{00000000-0004-0000-0500-00004B000000}"/>
    <hyperlink ref="S124" r:id="rId73" display="pw:\\pw.planservi.com.br:PROJETOS\Documents\C0849 - DER\40_Emissao\03_GRD\0-GRDs_Enviadas DER\5ºMEDIÇÃO\MR.DER-0180_22\" xr:uid="{00000000-0004-0000-0500-00004C000000}"/>
    <hyperlink ref="M104" r:id="rId74" display="pw:\\pw.planservi.com.br:PROJETOS\Documents\C0849 - DER\40_Emissao\03_GRD\0-GRDs_Enviadas DER\5ºMEDIÇÃO\MR.DER-0224_22\" xr:uid="{00000000-0004-0000-0500-00004D000000}"/>
    <hyperlink ref="M105" r:id="rId75" display="pw:\\pw.planservi.com.br:PROJETOS\Documents\C0849 - DER\40_Emissao\03_GRD\0-GRDs_Enviadas DER\5ºMEDIÇÃO\MR.DER-0224_22\" xr:uid="{00000000-0004-0000-0500-00004E000000}"/>
    <hyperlink ref="M106" r:id="rId76" display="pw:\\pw.planservi.com.br:PROJETOS\Documents\C0849 - DER\40_Emissao\03_GRD\0-GRDs_Enviadas DER\5ºMEDIÇÃO\MR.DER-0224_22\" xr:uid="{00000000-0004-0000-0500-00004F000000}"/>
    <hyperlink ref="M107" r:id="rId77" display="pw:\\pw.planservi.com.br:PROJETOS\Documents\C0849 - DER\40_Emissao\03_GRD\0-GRDs_Enviadas DER\5ºMEDIÇÃO\MR.DER-0224_22\" xr:uid="{00000000-0004-0000-0500-000050000000}"/>
    <hyperlink ref="AE13" r:id="rId78" display="pw:\\pw.planservi.com.br:PROJETOS\Documents\C0849 - DER\40_Emissao\03_GRD\0-GRDs_Enviadas DER\5ºMEDIÇÃO\MR.DER-0229_22\" xr:uid="{00000000-0004-0000-0500-000051000000}"/>
    <hyperlink ref="AE14" r:id="rId79" display="pw:\\pw.planservi.com.br:PROJETOS\Documents\C0849 - DER\40_Emissao\03_GRD\0-GRDs_Enviadas DER\5ºMEDIÇÃO\MR.DER-0229_22\" xr:uid="{00000000-0004-0000-0500-000052000000}"/>
    <hyperlink ref="AE15" r:id="rId80" display="pw:\\pw.planservi.com.br:PROJETOS\Documents\C0849 - DER\40_Emissao\03_GRD\0-GRDs_Enviadas DER\5ºMEDIÇÃO\MR.DER-0229_22\" xr:uid="{00000000-0004-0000-0500-000053000000}"/>
    <hyperlink ref="AE16" r:id="rId81" display="pw:\\pw.planservi.com.br:PROJETOS\Documents\C0849 - DER\40_Emissao\03_GRD\0-GRDs_Enviadas DER\5ºMEDIÇÃO\MR.DER-0229_22\" xr:uid="{00000000-0004-0000-0500-000054000000}"/>
    <hyperlink ref="M64" r:id="rId82" display="pw:\\pw.planservi.com.br:PROJETOS\Documents\C0849 - DER\40_Emissao\03_GRD\0-GRDs_Enviadas DER\5ºMEDIÇÃO\MR.DER-0234_22\" xr:uid="{00000000-0004-0000-0500-000055000000}"/>
    <hyperlink ref="M65" r:id="rId83" display="pw:\\pw.planservi.com.br:PROJETOS\Documents\C0849 - DER\40_Emissao\03_GRD\0-GRDs_Enviadas DER\5ºMEDIÇÃO\MR.DER-0234_22\" xr:uid="{00000000-0004-0000-0500-000056000000}"/>
    <hyperlink ref="M66" r:id="rId84" display="pw:\\pw.planservi.com.br:PROJETOS\Documents\C0849 - DER\40_Emissao\03_GRD\0-GRDs_Enviadas DER\5ºMEDIÇÃO\MR.DER-0234_22\" xr:uid="{00000000-0004-0000-0500-000057000000}"/>
    <hyperlink ref="M67" r:id="rId85" display="pw:\\pw.planservi.com.br:PROJETOS\Documents\C0849 - DER\40_Emissao\03_GRD\0-GRDs_Enviadas DER\5ºMEDIÇÃO\MR.DER-0234_22\" xr:uid="{00000000-0004-0000-0500-000058000000}"/>
    <hyperlink ref="M68" r:id="rId86" display="pw:\\pw.planservi.com.br:PROJETOS\Documents\C0849 - DER\40_Emissao\03_GRD\0-GRDs_Enviadas DER\5ºMEDIÇÃO\MR.DER-0234_22\" xr:uid="{00000000-0004-0000-0500-000059000000}"/>
    <hyperlink ref="M69" r:id="rId87" display="pw:\\pw.planservi.com.br:PROJETOS\Documents\C0849 - DER\40_Emissao\03_GRD\0-GRDs_Enviadas DER\5ºMEDIÇÃO\MR.DER-0234_22\" xr:uid="{00000000-0004-0000-0500-00005A000000}"/>
    <hyperlink ref="M70" r:id="rId88" display="pw:\\pw.planservi.com.br:PROJETOS\Documents\C0849 - DER\40_Emissao\03_GRD\0-GRDs_Enviadas DER\5ºMEDIÇÃO\MR.DER-0234_22\" xr:uid="{00000000-0004-0000-0500-00005B000000}"/>
    <hyperlink ref="M71" r:id="rId89" display="pw:\\pw.planservi.com.br:PROJETOS\Documents\C0849 - DER\40_Emissao\03_GRD\0-GRDs_Enviadas DER\5ºMEDIÇÃO\MR.DER-0234_22\" xr:uid="{00000000-0004-0000-0500-00005C000000}"/>
    <hyperlink ref="M72" r:id="rId90" display="pw:\\pw.planservi.com.br:PROJETOS\Documents\C0849 - DER\40_Emissao\03_GRD\0-GRDs_Enviadas DER\5ºMEDIÇÃO\MR.DER-0234_22\" xr:uid="{00000000-0004-0000-0500-00005D000000}"/>
    <hyperlink ref="AB13" r:id="rId91" display="pw:\\pw.planservi.com.br:PROJETOS\Documents\C0849 - DER\30_Producao\6-D6 – SP 268 - km 217,66-222,140\05_Geot\05.00_R031\2022 12 06-R-031_Revisão-Programação_Sondagens.doc" xr:uid="{00000000-0004-0000-0500-00005E000000}"/>
    <hyperlink ref="AB14:AB16" r:id="rId92" display="pw:\\pw.planservi.com.br:PROJETOS\Documents\C0849 - DER\30_Producao\6-D6 – SP 268 - km 217,66-222,140\05_Geot\05.00_R031\2022 12 06-R-031_Revisão-Programação_Sondagens.doc" xr:uid="{00000000-0004-0000-0500-00005F000000}"/>
    <hyperlink ref="M62" r:id="rId93" display="pw:\\pw.planservi.com.br:PROJETOS\Documents\C0849 - DER\40_Emissao\03_GRD\0-GRDs_Enviadas DER\6ºMEDIÇÃO\MR.DER-0252_23\" xr:uid="{00000000-0004-0000-0500-000062000000}"/>
    <hyperlink ref="P104" r:id="rId94" display="pw:\\pw.planservi.com.br:PROJETOS\Documents\C0849 - DER\30_Producao\6-D6 – SP 268 - km 217,66-222,140\13_Interf\13.00_R031\2022.12.20_R-031_SP 268.doc" xr:uid="{00000000-0004-0000-0500-000063000000}"/>
    <hyperlink ref="P105:P107" r:id="rId95" display="pw:\\pw.planservi.com.br:PROJETOS\Documents\C0849 - DER\30_Producao\6-D6 – SP 268 - km 217,66-222,140\13_Interf\13.00_R031\2022.12.20_R-031_SP 268.doc" xr:uid="{00000000-0004-0000-0500-000064000000}"/>
    <hyperlink ref="S64" r:id="rId96" display="pw:\\pw.planservi.com.br:PROJETOS\Documents\C0849 - DER\40_Emissao\03_GRD\0-GRDs_Enviadas DER\6ºMEDIÇÃO\MR.DER-0273_23\" xr:uid="{00000000-0004-0000-0500-000065000000}"/>
    <hyperlink ref="S65:S71" r:id="rId97" display="pw:\\pw.planservi.com.br:PROJETOS\Documents\C0849 - DER\40_Emissao\03_GRD\0-GRDs_Enviadas DER\6ºMEDIÇÃO\MR.DER-0273_23\" xr:uid="{00000000-0004-0000-0500-000066000000}"/>
    <hyperlink ref="S72" r:id="rId98" display="pw:\\pw.planservi.com.br:PROJETOS\Documents\C0849 - DER\40_Emissao\03_GRD\0-GRDs_Enviadas DER\6ºMEDIÇÃO\MR.DER-0273_23\" xr:uid="{00000000-0004-0000-0500-000067000000}"/>
    <hyperlink ref="M89" r:id="rId99" display="pw:\\pw.planservi.com.br:PROJETOS\Documents\C0849 - DER\40_Emissao\03_GRD\0-GRDs_Enviadas DER\6ºMEDIÇÃO\MR.DER-0276_23\" xr:uid="{00000000-0004-0000-0500-000068000000}"/>
    <hyperlink ref="M90" r:id="rId100" display="pw:\\pw.planservi.com.br:PROJETOS\Documents\C0849 - DER\40_Emissao\03_GRD\0-GRDs_Enviadas DER\6ºMEDIÇÃO\MR.DER-0276_23\" xr:uid="{00000000-0004-0000-0500-000069000000}"/>
    <hyperlink ref="M91" r:id="rId101" display="pw:\\pw.planservi.com.br:PROJETOS\Documents\C0849 - DER\40_Emissao\03_GRD\0-GRDs_Enviadas DER\6ºMEDIÇÃO\MR.DER-0276_23\" xr:uid="{00000000-0004-0000-0500-00006A000000}"/>
    <hyperlink ref="M92" r:id="rId102" display="pw:\\pw.planservi.com.br:PROJETOS\Documents\C0849 - DER\40_Emissao\03_GRD\0-GRDs_Enviadas DER\6ºMEDIÇÃO\MR.DER-0276_23\" xr:uid="{00000000-0004-0000-0500-00006B000000}"/>
    <hyperlink ref="M93" r:id="rId103" display="pw:\\pw.planservi.com.br:PROJETOS\Documents\C0849 - DER\40_Emissao\03_GRD\0-GRDs_Enviadas DER\6ºMEDIÇÃO\MR.DER-0276_23\" xr:uid="{00000000-0004-0000-0500-00006C000000}"/>
    <hyperlink ref="M94" r:id="rId104" display="pw:\\pw.planservi.com.br:PROJETOS\Documents\C0849 - DER\40_Emissao\03_GRD\0-GRDs_Enviadas DER\6ºMEDIÇÃO\MR.DER-0276_23\" xr:uid="{00000000-0004-0000-0500-00006D000000}"/>
    <hyperlink ref="M95" r:id="rId105" display="pw:\\pw.planservi.com.br:PROJETOS\Documents\C0849 - DER\40_Emissao\03_GRD\0-GRDs_Enviadas DER\6ºMEDIÇÃO\MR.DER-0276_23\" xr:uid="{00000000-0004-0000-0500-00006E000000}"/>
    <hyperlink ref="S29" r:id="rId106" display="pw:\\pw.planservi.com.br:PROJETOS\Documents\C0849 - DER\40_Emissao\03_GRD\0-GRDs_Enviadas DER\6ºMEDIÇÃO\MR.DER-0287_23\" xr:uid="{00000000-0004-0000-0500-00006F000000}"/>
    <hyperlink ref="Y26" r:id="rId107" display="pw:\\pw.planservi.com.br:PROJETOS\Documents\C0849 - DER\40_Emissao\03_GRD\0-GRDs_Enviadas DER\6ºMEDIÇÃO\MR.DER-0287_23\" xr:uid="{00000000-0004-0000-0500-000070000000}"/>
    <hyperlink ref="Y27" r:id="rId108" display="pw:\\pw.planservi.com.br:PROJETOS\Documents\C0849 - DER\40_Emissao\03_GRD\0-GRDs_Enviadas DER\6ºMEDIÇÃO\MR.DER-0287_23\" xr:uid="{00000000-0004-0000-0500-000071000000}"/>
    <hyperlink ref="Y28" r:id="rId109" display="pw:\\pw.planservi.com.br:PROJETOS\Documents\C0849 - DER\40_Emissao\03_GRD\0-GRDs_Enviadas DER\6ºMEDIÇÃO\MR.DER-0287_23\" xr:uid="{00000000-0004-0000-0500-000072000000}"/>
    <hyperlink ref="M101" r:id="rId110" display="pw:\\pw.planservi.com.br:PROJETOS\Documents\C0849 - DER\40_Emissao\03_GRD\0-GRDs_Enviadas DER\6ºMEDIÇÃO\MR.DER-0276_23\" xr:uid="{00000000-0004-0000-0500-000073000000}"/>
    <hyperlink ref="AH13" r:id="rId111" display="pw:\\pw.planservi.com.br:PROJETOS\Documents\C0849 - DER\30_Producao\6-D6 – SP 268 - km 217,66-222,140\05_Geot\05.00_R031\2022 12 21-R-031_RevisãoB1_G14.doc" xr:uid="{00000000-0004-0000-0500-000074000000}"/>
    <hyperlink ref="AH14:AH16" r:id="rId112" display="pw:\\pw.planservi.com.br:PROJETOS\Documents\C0849 - DER\30_Producao\6-D6 – SP 268 - km 217,66-222,140\05_Geot\05.00_R031\2022 12 21-R-031_RevisãoB1_G14.doc" xr:uid="{00000000-0004-0000-0500-000075000000}"/>
    <hyperlink ref="P64" r:id="rId113" display="pw:\\pw.planservi.com.br:PROJETOS\Documents\C0849 - DER\30_Producao\6-D6 – SP 268 - km 217,66-222,140\06_Pavi\06.00_R031\2022 12 21-R-031_RevisãoA1_P02_P05_P09.doc" xr:uid="{00000000-0004-0000-0500-000076000000}"/>
    <hyperlink ref="P65:P71" r:id="rId114" display="pw:\\pw.planservi.com.br:PROJETOS\Documents\C0849 - DER\30_Producao\6-D6 – SP 268 - km 217,66-222,140\06_Pavi\06.00_R031\2022 12 21-R-031_RevisãoA1_P02_P05_P09.doc" xr:uid="{00000000-0004-0000-0500-000077000000}"/>
    <hyperlink ref="P72" r:id="rId115" display="pw:\\pw.planservi.com.br:PROJETOS\Documents\C0849 - DER\30_Producao\6-D6 – SP 268 - km 217,66-222,140\06_Pavi\06.00_R031\2022 12 21-R-031_RevisãoA1_P02_P05_P09.doc" xr:uid="{00000000-0004-0000-0500-000078000000}"/>
    <hyperlink ref="V71" r:id="rId116" display="pw:\\pw.planservi.com.br:PROJETOS\Documents\C0849 - DER\30_Producao\6-D6 – SP 268 - km 217,66-222,140\06_Pavi\06.00_R031\2023 01 19-R-031_RevisãoA_P05_P09.doc" xr:uid="{00000000-0004-0000-0500-000079000000}"/>
    <hyperlink ref="V72" r:id="rId117" display="pw:\\pw.planservi.com.br:PROJETOS\Documents\C0849 - DER\30_Producao\6-D6 – SP 268 - km 217,66-222,140\06_Pavi\06.00_R031\2023 01 19-R-031_RevisãoA_P05_P09.doc" xr:uid="{00000000-0004-0000-0500-00007A000000}"/>
    <hyperlink ref="V64" r:id="rId118" display="pw:\\pw.planservi.com.br:PROJETOS\Documents\C0849 - DER\30_Producao\6-D6 – SP 268 - km 217,66-222,140\06_Pavi\06.00_R031\2023 01 19-R-031_RevisãoA2_P02.doc" xr:uid="{00000000-0004-0000-0500-00007B000000}"/>
    <hyperlink ref="V65:V70" r:id="rId119" display="pw:\\pw.planservi.com.br:PROJETOS\Documents\C0849 - DER\30_Producao\6-D6 – SP 268 - km 217,66-222,140\06_Pavi\06.00_R031\2023 01 19-R-031_RevisãoA2_P02.doc" xr:uid="{00000000-0004-0000-0500-00007C000000}"/>
    <hyperlink ref="P101" r:id="rId120" display="pw:\\pw.planservi.com.br:PROJETOS\Documents\C0849 - DER\30_Producao\6-D6 – SP 268 - km 217,66-222,140\05_Geot\05.00_R031\2023.01.20_R-031_G01, G12_SP-268.doc" xr:uid="{00000000-0004-0000-0500-00007D000000}"/>
    <hyperlink ref="P89" r:id="rId121" display="pw:\\pw.planservi.com.br:PROJETOS\Documents\C0849 - DER\30_Producao\6-D6 – SP 268 - km 217,66-222,140\05_Geot\05.00_R031\2023.01.20_R-031_G01, G12_SP-268.doc" xr:uid="{00000000-0004-0000-0500-00007E000000}"/>
    <hyperlink ref="P90" r:id="rId122" display="pw:\\pw.planservi.com.br:PROJETOS\Documents\C0849 - DER\30_Producao\6-D6 – SP 268 - km 217,66-222,140\05_Geot\05.00_R031\2023.01.20_R-031_G01, G12_SP-268.doc" xr:uid="{00000000-0004-0000-0500-00007F000000}"/>
    <hyperlink ref="P91" r:id="rId123" display="pw:\\pw.planservi.com.br:PROJETOS\Documents\C0849 - DER\30_Producao\6-D6 – SP 268 - km 217,66-222,140\05_Geot\05.00_R031\2023.01.20_R-031_G01, G12_SP-268.doc" xr:uid="{00000000-0004-0000-0500-000080000000}"/>
    <hyperlink ref="P92" r:id="rId124" display="pw:\\pw.planservi.com.br:PROJETOS\Documents\C0849 - DER\30_Producao\6-D6 – SP 268 - km 217,66-222,140\05_Geot\05.00_R031\2023.01.20_R-031_G01, G12_SP-268.doc" xr:uid="{00000000-0004-0000-0500-000081000000}"/>
    <hyperlink ref="P93" r:id="rId125" display="pw:\\pw.planservi.com.br:PROJETOS\Documents\C0849 - DER\30_Producao\6-D6 – SP 268 - km 217,66-222,140\05_Geot\05.00_R031\2023.01.20_R-031_G01, G12_SP-268.doc" xr:uid="{00000000-0004-0000-0500-000082000000}"/>
    <hyperlink ref="P94" r:id="rId126" display="pw:\\pw.planservi.com.br:PROJETOS\Documents\C0849 - DER\30_Producao\6-D6 – SP 268 - km 217,66-222,140\05_Geot\05.00_R031\2023.01.20_R-031_G01, G12_SP-268.doc" xr:uid="{00000000-0004-0000-0500-000083000000}"/>
    <hyperlink ref="P95" r:id="rId127" display="pw:\\pw.planservi.com.br:PROJETOS\Documents\C0849 - DER\30_Producao\6-D6 – SP 268 - km 217,66-222,140\05_Geot\05.00_R031\2023.01.20_R-031_G01, G12_SP-268.doc" xr:uid="{00000000-0004-0000-0500-000084000000}"/>
    <hyperlink ref="AB26" r:id="rId128" display="pw:\\pw.planservi.com.br:PROJETOS\Documents\C0849 - DER\30_Producao\6-D6 – SP 268 - km 217,66-222,140\02_Geom\02.00_R031\2023 01 24 - Projeto Funcional -Revisão A.xls" xr:uid="{00000000-0004-0000-0500-000085000000}"/>
    <hyperlink ref="AB27:AB28" r:id="rId129" display="pw:\\pw.planservi.com.br:PROJETOS\Documents\C0849 - DER\30_Producao\6-D6 – SP 268 - km 217,66-222,140\02_Geom\02.00_R031\2023 01 24 - Projeto Funcional -Revisão A.xls" xr:uid="{00000000-0004-0000-0500-000086000000}"/>
    <hyperlink ref="S101" r:id="rId130" display="pw:\\pw.planservi.com.br:PROJETOS\Documents\C0849 - DER\40_Emissao\03_GRD\0-GRDs_Enviadas DER\7ºMEDIÇÃO\MR.DER-0306_23\" xr:uid="{00000000-0004-0000-0500-000087000000}"/>
    <hyperlink ref="Y101" r:id="rId131" display="pw:\\pw.planservi.com.br:PROJETOS\Documents\C0849 - DER\40_Emissao\03_GRD\0-GRDs_Enviadas DER\7ºMEDIÇÃO\MR.DER-0312_23\" xr:uid="{00000000-0004-0000-0500-000088000000}"/>
    <hyperlink ref="S100" r:id="rId132" display="pw:\\pw.planservi.com.br:PROJETOS\Documents\C0849 - DER\40_Emissao\03_GRD\0-GRDs_Enviadas DER\7ºMEDIÇÃO\MR.DER-0317_23\" xr:uid="{00000000-0004-0000-0500-000089000000}"/>
    <hyperlink ref="AK13" r:id="rId133" display="pw:\\pw.planservi.com.br:PROJETOS\Documents\C0849 - DER\40_Emissao\03_GRD\0-GRDs_Enviadas DER\7ºMEDIÇÃO\MR.DER-0320_23\" xr:uid="{00000000-0004-0000-0500-00008A000000}"/>
    <hyperlink ref="AK14" r:id="rId134" display="pw:\\pw.planservi.com.br:PROJETOS\Documents\C0849 - DER\40_Emissao\03_GRD\0-GRDs_Enviadas DER\7ºMEDIÇÃO\MR.DER-0320_23\" xr:uid="{00000000-0004-0000-0500-00008B000000}"/>
    <hyperlink ref="AK15" r:id="rId135" display="pw:\\pw.planservi.com.br:PROJETOS\Documents\C0849 - DER\40_Emissao\03_GRD\0-GRDs_Enviadas DER\7ºMEDIÇÃO\MR.DER-0320_23\" xr:uid="{00000000-0004-0000-0500-00008C000000}"/>
    <hyperlink ref="AK16" r:id="rId136" display="pw:\\pw.planservi.com.br:PROJETOS\Documents\C0849 - DER\40_Emissao\03_GRD\0-GRDs_Enviadas DER\7ºMEDIÇÃO\MR.DER-0320_23\" xr:uid="{00000000-0004-0000-0500-00008D000000}"/>
    <hyperlink ref="Y64" r:id="rId137" display="pw:\\pw.planservi.com.br:PROJETOS\Documents\C0849 - DER\40_Emissao\03_GRD\0-GRDs_Enviadas DER\7ºMEDIÇÃO\MR.DER-0326_23\" xr:uid="{00000000-0004-0000-0500-00008E000000}"/>
    <hyperlink ref="Y65" r:id="rId138" display="pw:\\pw.planservi.com.br:PROJETOS\Documents\C0849 - DER\40_Emissao\03_GRD\0-GRDs_Enviadas DER\7ºMEDIÇÃO\MR.DER-0326_23\" xr:uid="{00000000-0004-0000-0500-00008F000000}"/>
    <hyperlink ref="Y66" r:id="rId139" display="pw:\\pw.planservi.com.br:PROJETOS\Documents\C0849 - DER\40_Emissao\03_GRD\0-GRDs_Enviadas DER\7ºMEDIÇÃO\MR.DER-0326_23\" xr:uid="{00000000-0004-0000-0500-000090000000}"/>
    <hyperlink ref="Y67" r:id="rId140" display="pw:\\pw.planservi.com.br:PROJETOS\Documents\C0849 - DER\40_Emissao\03_GRD\0-GRDs_Enviadas DER\7ºMEDIÇÃO\MR.DER-0326_23\" xr:uid="{00000000-0004-0000-0500-000091000000}"/>
    <hyperlink ref="Y68" r:id="rId141" display="pw:\\pw.planservi.com.br:PROJETOS\Documents\C0849 - DER\40_Emissao\03_GRD\0-GRDs_Enviadas DER\7ºMEDIÇÃO\MR.DER-0326_23\" xr:uid="{00000000-0004-0000-0500-000092000000}"/>
    <hyperlink ref="Y69" r:id="rId142" display="pw:\\pw.planservi.com.br:PROJETOS\Documents\C0849 - DER\40_Emissao\03_GRD\0-GRDs_Enviadas DER\7ºMEDIÇÃO\MR.DER-0326_23\" xr:uid="{00000000-0004-0000-0500-000093000000}"/>
    <hyperlink ref="Y70" r:id="rId143" display="pw:\\pw.planservi.com.br:PROJETOS\Documents\C0849 - DER\40_Emissao\03_GRD\0-GRDs_Enviadas DER\7ºMEDIÇÃO\MR.DER-0326_23\" xr:uid="{00000000-0004-0000-0500-000094000000}"/>
    <hyperlink ref="V101" r:id="rId144" display="pw:\\pw.planservi.com.br:PROJETOS\Documents\C0849 - DER\30_Producao\6-D6 – SP 268 - km 217,66-222,140\05_Geot\05.00_R031\2023.02.01_R-031_SP 268_G01.doc" xr:uid="{00000000-0004-0000-0500-000095000000}"/>
    <hyperlink ref="AB101" r:id="rId145" display="pw:\\pw.planservi.com.br:PROJETOS\Documents\C0849 - DER\30_Producao\6-D6 – SP 268 - km 217,66-222,140\05_Geot\05.00_R031\2023.02.13_R-031_SP-268_G01.doc" xr:uid="{00000000-0004-0000-0500-000096000000}"/>
    <hyperlink ref="AN13" r:id="rId146" display="pw:\\pw.planservi.com.br:PROJETOS\Documents\C0849 - DER\30_Producao\6-D6 – SP 268 - km 217,66-222,140\05_Geot\05.00_R031\2023.02.15_R-031_SP-268_G14.doc" xr:uid="{00000000-0004-0000-0500-000097000000}"/>
    <hyperlink ref="AN14:AN16" r:id="rId147" display="pw:\\pw.planservi.com.br:PROJETOS\Documents\C0849 - DER\30_Producao\6-D6 – SP 268 - km 217,66-222,140\05_Geot\05.00_R031\2023.02.15_R-031_SP-268_G14.doc" xr:uid="{00000000-0004-0000-0500-000098000000}"/>
    <hyperlink ref="AB64" r:id="rId148" display="pw:\\pw.planservi.com.br:PROJETOS\Documents\C0849 - DER\30_Producao\6-D6 – SP 268 - km 217,66-222,140\06_Pavi\06.00_R031\2023 02 15-R-031_RevisãoA_P02.doc" xr:uid="{00000000-0004-0000-0500-000099000000}"/>
    <hyperlink ref="AB65:AB70" r:id="rId149" display="pw:\\pw.planservi.com.br:PROJETOS\Documents\C0849 - DER\30_Producao\6-D6 – SP 268 - km 217,66-222,140\06_Pavi\06.00_R031\2023 02 15-R-031_RevisãoA_P02.doc" xr:uid="{00000000-0004-0000-0500-00009A000000}"/>
    <hyperlink ref="M17" r:id="rId150" display="pw:\\pw.planservi.com.br:PROJETOS\Documents\C0849 - DER\40_Emissao\03_GRD\0-GRDs_Enviadas DER\8ºMEDIÇÃO\MR.DER-0382\" xr:uid="{00000000-0004-0000-0500-00009B000000}"/>
    <hyperlink ref="S89" r:id="rId151" display="pw:\\pw.planservi.com.br:PROJETOS\Documents\C0849 - DER\40_Emissao\03_GRD\0-GRDs_Enviadas DER\13ºMEDIÇÃO-26-07-23 A 25-08-23\MR.DER-0404_23\" xr:uid="{00000000-0004-0000-0500-00009C000000}"/>
    <hyperlink ref="S90" r:id="rId152" display="pw:\\pw.planservi.com.br:PROJETOS\Documents\C0849 - DER\40_Emissao\03_GRD\0-GRDs_Enviadas DER\13ºMEDIÇÃO-26-07-23 A 25-08-23\MR.DER-0404_23\" xr:uid="{00000000-0004-0000-0500-00009D000000}"/>
    <hyperlink ref="S91" r:id="rId153" display="pw:\\pw.planservi.com.br:PROJETOS\Documents\C0849 - DER\40_Emissao\03_GRD\0-GRDs_Enviadas DER\13ºMEDIÇÃO-26-07-23 A 25-08-23\MR.DER-0404_23\" xr:uid="{00000000-0004-0000-0500-00009E000000}"/>
    <hyperlink ref="S92" r:id="rId154" display="pw:\\pw.planservi.com.br:PROJETOS\Documents\C0849 - DER\40_Emissao\03_GRD\0-GRDs_Enviadas DER\13ºMEDIÇÃO-26-07-23 A 25-08-23\MR.DER-0404_23\" xr:uid="{00000000-0004-0000-0500-00009F000000}"/>
    <hyperlink ref="S93" r:id="rId155" display="pw:\\pw.planservi.com.br:PROJETOS\Documents\C0849 - DER\40_Emissao\03_GRD\0-GRDs_Enviadas DER\13ºMEDIÇÃO-26-07-23 A 25-08-23\MR.DER-0404_23\" xr:uid="{00000000-0004-0000-0500-0000A0000000}"/>
    <hyperlink ref="S94" r:id="rId156" display="pw:\\pw.planservi.com.br:PROJETOS\Documents\C0849 - DER\40_Emissao\03_GRD\0-GRDs_Enviadas DER\13ºMEDIÇÃO-26-07-23 A 25-08-23\MR.DER-0404_23\" xr:uid="{00000000-0004-0000-0500-0000A1000000}"/>
    <hyperlink ref="S95" r:id="rId157" display="pw:\\pw.planservi.com.br:PROJETOS\Documents\C0849 - DER\40_Emissao\03_GRD\0-GRDs_Enviadas DER\13ºMEDIÇÃO-26-07-23 A 25-08-23\MR.DER-0404_23\" xr:uid="{00000000-0004-0000-0500-0000A2000000}"/>
    <hyperlink ref="AE101" r:id="rId158" display="pw:\\pw.planservi.com.br:PROJETOS\Documents\C0849 - DER\40_Emissao\03_GRD\0-GRDs_Enviadas DER\13ºMEDIÇÃO-26-07-23 A 25-08-23\MR.DER-0404_23\" xr:uid="{00000000-0004-0000-0500-0000A3000000}"/>
    <hyperlink ref="S17" r:id="rId159" display="pw:\\pw.planservi.com.br:PROJETOS\Documents\C0849 - DER\40_Emissao\03_GRD\0-GRDs_Enviadas DER\13ºMEDIÇÃO-26-07-23 A 25-08-23\MR.DER-0404_23\" xr:uid="{00000000-0004-0000-0500-0000A4000000}"/>
    <hyperlink ref="AE18" r:id="rId160" display="pw:\\pw.planservi.com.br:PROJETOS\Documents\C0849 - DER\40_Emissao\03_GRD\0-GRDs_Enviadas DER\13ºMEDIÇÃO-26-07-23 A 25-08-23\MR.DER-0409_23\" xr:uid="{00000000-0004-0000-0500-0000A5000000}"/>
    <hyperlink ref="AK18" r:id="rId161" display="pw:\\pw.planservi.com.br:PROJETOS\Documents\C0849 - DER\40_Emissao\03_GRD\0-GRDs_Enviadas DER\13ºMEDIÇÃO-26-07-23 A 25-08-23\MR.DER-0437_23\" xr:uid="{00000000-0004-0000-0500-0000A6000000}"/>
    <hyperlink ref="AH101" r:id="rId162" display="pw:\\pw.planservi.com.br:PROJETOS\Documents\C0849 - DER\30_Producao\6-D6 – SP 268 - km 217,66-222,140\05_Geot\05.00_R031\2023.07.19_R-031_SP-268_G02,G01_A.doc" xr:uid="{00000000-0004-0000-0500-0000A7000000}"/>
    <hyperlink ref="AH18" r:id="rId163" display="pw:\\pw.planservi.com.br:PROJETOS\Documents\C0849 - DER\30_Producao\6-D6 – SP 268 - km 217,66-222,140\05_Geot\05.00_R031\2023 07 19-R-031_RevisãoB1_G13.doc" xr:uid="{00000000-0004-0000-0500-0000A8000000}"/>
    <hyperlink ref="AN18" r:id="rId164" display="pw:\\pw.planservi.com.br:PROJETOS\Documents\C0849 - DER\30_Producao\6-D6 – SP 268 - km 217,66-222,140\05_Geot\05.00_R031\2023 08 14 SP268-R-031_RevisãoB-G13.doc" xr:uid="{00000000-0004-0000-0500-0000A9000000}"/>
    <hyperlink ref="AQ13" r:id="rId165" display="pw:\\pw.planservi.com.br:PROJETOS\Documents\C0849 - DER\40_Emissao\03_GRD\0-GRDs_Enviadas DER\15ºMEDIÇÃO-26-09-23 A 25-10-23\MR.DER-0464_23\" xr:uid="{00000000-0004-0000-0500-0000AA000000}"/>
    <hyperlink ref="AQ14" r:id="rId166" display="pw:\\pw.planservi.com.br:PROJETOS\Documents\C0849 - DER\40_Emissao\03_GRD\0-GRDs_Enviadas DER\15ºMEDIÇÃO-26-09-23 A 25-10-23\MR.DER-0464_23\" xr:uid="{00000000-0004-0000-0500-0000AB000000}"/>
    <hyperlink ref="AQ15" r:id="rId167" display="pw:\\pw.planservi.com.br:PROJETOS\Documents\C0849 - DER\40_Emissao\03_GRD\0-GRDs_Enviadas DER\15ºMEDIÇÃO-26-09-23 A 25-10-23\MR.DER-0464_23\" xr:uid="{00000000-0004-0000-0500-0000AC000000}"/>
    <hyperlink ref="AQ16" r:id="rId168" display="pw:\\pw.planservi.com.br:PROJETOS\Documents\C0849 - DER\40_Emissao\03_GRD\0-GRDs_Enviadas DER\15ºMEDIÇÃO-26-09-23 A 25-10-23\MR.DER-0464_23\" xr:uid="{00000000-0004-0000-0500-0000AD000000}"/>
    <hyperlink ref="Y4" r:id="rId169" display="pw:\\pw.planservi.com.br:PROJETOS\Documents\C0849 - DER\40_Emissao\03_GRD\0-GRDs_Enviadas DER\15ºMEDIÇÃO-26-09-23 A 25-10-23\MR.DER-0464_23\" xr:uid="{00000000-0004-0000-0500-0000AE000000}"/>
    <hyperlink ref="Y6" r:id="rId170" display="pw:\\pw.planservi.com.br:PROJETOS\Documents\C0849 - DER\40_Emissao\03_GRD\0-GRDs_Enviadas DER\15ºMEDIÇÃO-26-09-23 A 25-10-23\MR.DER-0464_23\" xr:uid="{00000000-0004-0000-0500-0000AF000000}"/>
    <hyperlink ref="Y7" r:id="rId171" display="pw:\\pw.planservi.com.br:PROJETOS\Documents\C0849 - DER\40_Emissao\03_GRD\0-GRDs_Enviadas DER\15ºMEDIÇÃO-26-09-23 A 25-10-23\MR.DER-0464_23\" xr:uid="{00000000-0004-0000-0500-0000B0000000}"/>
    <hyperlink ref="Y8" r:id="rId172" display="pw:\\pw.planservi.com.br:PROJETOS\Documents\C0849 - DER\40_Emissao\03_GRD\0-GRDs_Enviadas DER\15ºMEDIÇÃO-26-09-23 A 25-10-23\MR.DER-0464_23\" xr:uid="{00000000-0004-0000-0500-0000B1000000}"/>
    <hyperlink ref="Y9" r:id="rId173" display="pw:\\pw.planservi.com.br:PROJETOS\Documents\C0849 - DER\40_Emissao\03_GRD\0-GRDs_Enviadas DER\15ºMEDIÇÃO-26-09-23 A 25-10-23\MR.DER-0464_23\" xr:uid="{00000000-0004-0000-0500-0000B2000000}"/>
    <hyperlink ref="Y10" r:id="rId174" display="pw:\\pw.planservi.com.br:PROJETOS\Documents\C0849 - DER\40_Emissao\03_GRD\0-GRDs_Enviadas DER\15ºMEDIÇÃO-26-09-23 A 25-10-23\MR.DER-0464_23\" xr:uid="{00000000-0004-0000-0500-0000B3000000}"/>
    <hyperlink ref="Y11" r:id="rId175" display="pw:\\pw.planservi.com.br:PROJETOS\Documents\C0849 - DER\40_Emissao\03_GRD\0-GRDs_Enviadas DER\15ºMEDIÇÃO-26-09-23 A 25-10-23\MR.DER-0464_23\" xr:uid="{00000000-0004-0000-0500-0000B4000000}"/>
    <hyperlink ref="Y17" r:id="rId176" display="pw:\\pw.planservi.com.br:PROJETOS\Documents\C0849 - DER\40_Emissao\03_GRD\0-GRDs_Enviadas DER\15ºMEDIÇÃO-26-09-23 A 25-10-23\MR.DER-0464_23\" xr:uid="{00000000-0004-0000-0500-0000B5000000}"/>
    <hyperlink ref="AQ18" r:id="rId177" display="pw:\\pw.planservi.com.br:PROJETOS\Documents\C0849 - DER\40_Emissao\03_GRD\0-GRDs_Enviadas DER\15ºMEDIÇÃO-26-09-23 A 25-10-23\MR.DER-0464_23\" xr:uid="{00000000-0004-0000-0500-0000B6000000}"/>
    <hyperlink ref="Y5" r:id="rId178" display="pw:\\pw.planservi.com.br:PROJETOS\Documents\C0849 - DER\40_Emissao\03_GRD\0-GRDs_Enviadas DER\15ºMEDIÇÃO-26-09-23 A 25-10-23\MR.DER-0464_23\" xr:uid="{00000000-0004-0000-0500-0000B7000000}"/>
    <hyperlink ref="V17" r:id="rId179" display="pw:\\pw.planservi.com.br:PROJETOS\Documents\C0849 - DER\30_Producao\6-D6 – SP 268 - km 217,66-222,140\05_Geot\05.00_R031\2023.07.19_R-031_SP-268_G02,G01_A.doc" xr:uid="{00000000-0004-0000-0500-0000B8000000}"/>
    <hyperlink ref="V89" r:id="rId180" display="pw:\\pw.planservi.com.br:PROJETOS\Documents\C0849 - DER\30_Producao\6-D6 – SP 268 - km 217,66-222,140\05_Geot\05.00_R031\2023.07.19_R-031_SP-268_G12_A2.doc" xr:uid="{00000000-0004-0000-0500-0000B9000000}"/>
    <hyperlink ref="V90:V95" r:id="rId181" display="pw:\\pw.planservi.com.br:PROJETOS\Documents\C0849 - DER\30_Producao\6-D6 – SP 268 - km 217,66-222,140\05_Geot\05.00_R031\2023.07.19_R-031_SP-268_G12_A2.doc" xr:uid="{00000000-0004-0000-0500-0000BA000000}"/>
    <hyperlink ref="Y123" r:id="rId182" display="pw:\\pw.planservi.com.br:PROJETOS\Documents\C0849 - DER\40_Emissao\03_GRD\0-GRDs_Enviadas DER\17ºMEDIÇÃO-26-10-23 A 25-12-23\MR.DER-0486_23-Entrega Final\" xr:uid="{00000000-0004-0000-0500-0000BB000000}"/>
    <hyperlink ref="Y124" r:id="rId183" display="pw:\\pw.planservi.com.br:PROJETOS\Documents\C0849 - DER\40_Emissao\03_GRD\0-GRDs_Enviadas DER\17ºMEDIÇÃO-26-10-23 A 25-12-23\MR.DER-0486_23-Entrega Final\" xr:uid="{00000000-0004-0000-0500-0000BC000000}"/>
    <hyperlink ref="Y89" r:id="rId184" display="pw:\\pw.planservi.com.br:PROJETOS\Documents\C0849 - DER\40_Emissao\03_GRD\0-GRDs_Enviadas DER\18ºMEDIÇÃO-26-12-23 A 25-01-24\MR.DER-0516_24\" xr:uid="{00000000-0004-0000-0500-0000BD000000}"/>
    <hyperlink ref="Y90" r:id="rId185" display="pw:\\pw.planservi.com.br:PROJETOS\Documents\C0849 - DER\40_Emissao\03_GRD\0-GRDs_Enviadas DER\18ºMEDIÇÃO-26-12-23 A 25-01-24\MR.DER-0516_24\" xr:uid="{00000000-0004-0000-0500-0000BE000000}"/>
    <hyperlink ref="Y91" r:id="rId186" display="pw:\\pw.planservi.com.br:PROJETOS\Documents\C0849 - DER\40_Emissao\03_GRD\0-GRDs_Enviadas DER\18ºMEDIÇÃO-26-12-23 A 25-01-24\MR.DER-0516_24\" xr:uid="{00000000-0004-0000-0500-0000BF000000}"/>
    <hyperlink ref="Y92" r:id="rId187" display="pw:\\pw.planservi.com.br:PROJETOS\Documents\C0849 - DER\40_Emissao\03_GRD\0-GRDs_Enviadas DER\18ºMEDIÇÃO-26-12-23 A 25-01-24\MR.DER-0516_24\" xr:uid="{00000000-0004-0000-0500-0000C0000000}"/>
    <hyperlink ref="Y93" r:id="rId188" display="pw:\\pw.planservi.com.br:PROJETOS\Documents\C0849 - DER\40_Emissao\03_GRD\0-GRDs_Enviadas DER\18ºMEDIÇÃO-26-12-23 A 25-01-24\MR.DER-0516_24\" xr:uid="{00000000-0004-0000-0500-0000C1000000}"/>
    <hyperlink ref="Y94" r:id="rId189" display="pw:\\pw.planservi.com.br:PROJETOS\Documents\C0849 - DER\40_Emissao\03_GRD\0-GRDs_Enviadas DER\18ºMEDIÇÃO-26-12-23 A 25-01-24\MR.DER-0516_24\" xr:uid="{00000000-0004-0000-0500-0000C2000000}"/>
    <hyperlink ref="Y95" r:id="rId190" display="pw:\\pw.planservi.com.br:PROJETOS\Documents\C0849 - DER\40_Emissao\03_GRD\0-GRDs_Enviadas DER\18ºMEDIÇÃO-26-12-23 A 25-01-24\MR.DER-0516_24\" xr:uid="{00000000-0004-0000-0500-0000C3000000}"/>
    <hyperlink ref="S30" r:id="rId191" display="pw:\\SRVPW3.pls.planservi.com.br:Projetos\Documents\C0849 - DER\40_Emissao\03_GRD\0-GRDs_Enviadas DER\26ºMEDIÇÃO-26-08-2024 A 25-09-24\MR.DER-0784_24\" xr:uid="{27714406-759E-40D8-B790-1F6C96B93319}"/>
    <hyperlink ref="S31" r:id="rId192" display="pw:\\SRVPW3.pls.planservi.com.br:Projetos\Documents\C0849 - DER\40_Emissao\03_GRD\0-GRDs_Enviadas DER\26ºMEDIÇÃO-26-08-2024 A 25-09-24\MR.DER-0784_24\" xr:uid="{73420439-D0B7-4B22-8A41-03AF918A4251}"/>
    <hyperlink ref="S32" r:id="rId193" display="pw:\\SRVPW3.pls.planservi.com.br:Projetos\Documents\C0849 - DER\40_Emissao\03_GRD\0-GRDs_Enviadas DER\26ºMEDIÇÃO-26-08-2024 A 25-09-24\MR.DER-0784_24\" xr:uid="{91E0CE39-520B-4E51-9EFE-0159778976DB}"/>
    <hyperlink ref="S33" r:id="rId194" display="pw:\\SRVPW3.pls.planservi.com.br:Projetos\Documents\C0849 - DER\40_Emissao\03_GRD\0-GRDs_Enviadas DER\26ºMEDIÇÃO-26-08-2024 A 25-09-24\MR.DER-0784_24\" xr:uid="{48EF966C-CC12-4ECE-9F07-8FA5EE656487}"/>
    <hyperlink ref="S34" r:id="rId195" display="pw:\\SRVPW3.pls.planservi.com.br:Projetos\Documents\C0849 - DER\40_Emissao\03_GRD\0-GRDs_Enviadas DER\26ºMEDIÇÃO-26-08-2024 A 25-09-24\MR.DER-0784_24\" xr:uid="{3A63BEDD-50B8-45F6-931E-743D656AAE62}"/>
    <hyperlink ref="S35" r:id="rId196" display="pw:\\SRVPW3.pls.planservi.com.br:Projetos\Documents\C0849 - DER\40_Emissao\03_GRD\0-GRDs_Enviadas DER\26ºMEDIÇÃO-26-08-2024 A 25-09-24\MR.DER-0784_24\" xr:uid="{A1DFD2C5-37BB-4345-BFDC-4557A992A84B}"/>
    <hyperlink ref="S36" r:id="rId197" display="pw:\\SRVPW3.pls.planservi.com.br:Projetos\Documents\C0849 - DER\40_Emissao\03_GRD\0-GRDs_Enviadas DER\26ºMEDIÇÃO-26-08-2024 A 25-09-24\MR.DER-0784_24\" xr:uid="{F6372124-1345-49C1-BFC3-755057C7912E}"/>
    <hyperlink ref="S37" r:id="rId198" display="pw:\\SRVPW3.pls.planservi.com.br:Projetos\Documents\C0849 - DER\40_Emissao\03_GRD\0-GRDs_Enviadas DER\26ºMEDIÇÃO-26-08-2024 A 25-09-24\MR.DER-0784_24\" xr:uid="{4766CF5F-DF91-438D-B4C2-C2FC5EE82DC4}"/>
    <hyperlink ref="S38" r:id="rId199" display="pw:\\SRVPW3.pls.planservi.com.br:Projetos\Documents\C0849 - DER\40_Emissao\03_GRD\0-GRDs_Enviadas DER\26ºMEDIÇÃO-26-08-2024 A 25-09-24\MR.DER-0784_24\" xr:uid="{32E556CC-A2E3-4B06-BE2D-7F43F397CA97}"/>
    <hyperlink ref="M39" r:id="rId200" display="pw:\\SRVPW3.pls.planservi.com.br:Projetos\Documents\C0849 - DER\40_Emissao\03_GRD\0-GRDs_Enviadas DER\26ºMEDIÇÃO-26-08-2024 A 25-09-24\MR.DER-0784_24\" xr:uid="{360F7C16-B2D3-4B89-BEF4-6A0559D38D19}"/>
    <hyperlink ref="AE64" r:id="rId201" display="pw:\\SRVPW3.pls.planservi.com.br:Projetos\Documents\C0849 - DER\40_Emissao\03_GRD\0-GRDs_Enviadas DER\27ºMEDIÇÃO-26-09-2024 A 25-10-24\MR.DER-0824_24-SP 268\" xr:uid="{412A18F4-69C5-414E-BDE8-441A7D479E04}"/>
    <hyperlink ref="AE65" r:id="rId202" display="pw:\\SRVPW3.pls.planservi.com.br:Projetos\Documents\C0849 - DER\40_Emissao\03_GRD\0-GRDs_Enviadas DER\27ºMEDIÇÃO-26-09-2024 A 25-10-24\MR.DER-0824_24-SP 268\" xr:uid="{6ADE83CF-BE20-48DF-B722-77D24BC13E8D}"/>
    <hyperlink ref="AE66" r:id="rId203" display="pw:\\SRVPW3.pls.planservi.com.br:Projetos\Documents\C0849 - DER\40_Emissao\03_GRD\0-GRDs_Enviadas DER\27ºMEDIÇÃO-26-09-2024 A 25-10-24\MR.DER-0824_24-SP 268\" xr:uid="{2546A999-8595-404E-AB70-90B29ED13BF9}"/>
    <hyperlink ref="AE67" r:id="rId204" display="pw:\\SRVPW3.pls.planservi.com.br:Projetos\Documents\C0849 - DER\40_Emissao\03_GRD\0-GRDs_Enviadas DER\27ºMEDIÇÃO-26-09-2024 A 25-10-24\MR.DER-0824_24-SP 268\" xr:uid="{77F8528B-F2FD-4931-AD69-0B2E778E964A}"/>
    <hyperlink ref="AE68" r:id="rId205" display="pw:\\SRVPW3.pls.planservi.com.br:Projetos\Documents\C0849 - DER\40_Emissao\03_GRD\0-GRDs_Enviadas DER\27ºMEDIÇÃO-26-09-2024 A 25-10-24\MR.DER-0824_24-SP 268\" xr:uid="{02B4350C-BB8B-43A8-A6D3-DA9AC354D489}"/>
    <hyperlink ref="AE69" r:id="rId206" display="pw:\\SRVPW3.pls.planservi.com.br:Projetos\Documents\C0849 - DER\40_Emissao\03_GRD\0-GRDs_Enviadas DER\27ºMEDIÇÃO-26-09-2024 A 25-10-24\MR.DER-0824_24-SP 268\" xr:uid="{50CA5768-F160-4557-B546-9C8F045191CC}"/>
    <hyperlink ref="AE70" r:id="rId207" display="pw:\\SRVPW3.pls.planservi.com.br:Projetos\Documents\C0849 - DER\40_Emissao\03_GRD\0-GRDs_Enviadas DER\27ºMEDIÇÃO-26-09-2024 A 25-10-24\MR.DER-0824_24-SP 268\" xr:uid="{DEC19ADA-E76A-4E6E-89D7-3BCB0DDFE324}"/>
    <hyperlink ref="Y71" r:id="rId208" display="pw:\\SRVPW3.pls.planservi.com.br:Projetos\Documents\C0849 - DER\40_Emissao\03_GRD\0-GRDs_Enviadas DER\27ºMEDIÇÃO-26-09-2024 A 25-10-24\MR.DER-0824_24-SP 268\" xr:uid="{4BEF58D1-5E18-4A14-AF22-BF6BE80A7DEF}"/>
    <hyperlink ref="Y72" r:id="rId209" display="pw:\\SRVPW3.pls.planservi.com.br:Projetos\Documents\C0849 - DER\40_Emissao\03_GRD\0-GRDs_Enviadas DER\27ºMEDIÇÃO-26-09-2024 A 25-10-24\MR.DER-0824_24-SP 268\" xr:uid="{48C186A8-4BC7-4313-89F6-D0C28C96C037}"/>
    <hyperlink ref="Y31" r:id="rId210" display="pw:\\SRVPW3.pls.planservi.com.br:Projetos\Documents\C0849 - DER\40_Emissao\03_GRD\0-GRDs_Enviadas DER\28ºMEDIÇÃO-26-10-2024 A 25-11-24\MR.DER-0845_24\" xr:uid="{D452B0FD-1BE9-4BAF-B0E9-586955A861E3}"/>
    <hyperlink ref="Y32" r:id="rId211" display="pw:\\SRVPW3.pls.planservi.com.br:Projetos\Documents\C0849 - DER\40_Emissao\03_GRD\0-GRDs_Enviadas DER\28ºMEDIÇÃO-26-10-2024 A 25-11-24\MR.DER-0845_24\" xr:uid="{F5FE6E46-FDC7-4C0E-8C03-FD51687D8116}"/>
    <hyperlink ref="Y33" r:id="rId212" display="pw:\\SRVPW3.pls.planservi.com.br:Projetos\Documents\C0849 - DER\40_Emissao\03_GRD\0-GRDs_Enviadas DER\28ºMEDIÇÃO-26-10-2024 A 25-11-24\MR.DER-0845_24\" xr:uid="{5CE1BAF8-7922-4A39-B2FA-ACAB49D1B4C8}"/>
    <hyperlink ref="Y34" r:id="rId213" display="pw:\\SRVPW3.pls.planservi.com.br:Projetos\Documents\C0849 - DER\40_Emissao\03_GRD\0-GRDs_Enviadas DER\28ºMEDIÇÃO-26-10-2024 A 25-11-24\MR.DER-0845_24\" xr:uid="{4388AC5D-C56E-4F16-8AA3-F6F981DA0347}"/>
    <hyperlink ref="Y35" r:id="rId214" display="pw:\\SRVPW3.pls.planservi.com.br:Projetos\Documents\C0849 - DER\40_Emissao\03_GRD\0-GRDs_Enviadas DER\28ºMEDIÇÃO-26-10-2024 A 25-11-24\MR.DER-0845_24\" xr:uid="{2E3F5926-E8A8-441C-8FF6-B5934E4FF826}"/>
    <hyperlink ref="Y36" r:id="rId215" display="pw:\\SRVPW3.pls.planservi.com.br:Projetos\Documents\C0849 - DER\40_Emissao\03_GRD\0-GRDs_Enviadas DER\28ºMEDIÇÃO-26-10-2024 A 25-11-24\MR.DER-0845_24\" xr:uid="{24FEFD16-96C0-48A6-BC0E-011BCA799CCB}"/>
    <hyperlink ref="Y37" r:id="rId216" display="pw:\\SRVPW3.pls.planservi.com.br:Projetos\Documents\C0849 - DER\40_Emissao\03_GRD\0-GRDs_Enviadas DER\28ºMEDIÇÃO-26-10-2024 A 25-11-24\MR.DER-0845_24\" xr:uid="{7D57D8E7-275F-40F7-8264-CAAC3682A5A5}"/>
    <hyperlink ref="M41" r:id="rId217" display="pw:\\SRVPW3.pls.planservi.com.br:Projetos\Documents\C0849 - DER\40_Emissao\03_GRD\0-GRDs_Enviadas DER\28ºMEDIÇÃO-26-10-2024 A 25-11-24\MR.DER-0850_24\" xr:uid="{B3BA46EC-CF74-4044-BB18-D148B288975E}"/>
    <hyperlink ref="P17" r:id="rId218" display="pw:\\SRVPW3.pls.planservi.com.br:Projetos\Documents\C0849 - DER\30_Producao\6-D6 – SP 268 - km 217,66-222,140\05_Geot\05.00_R031\2023.05.17_R-031_SP-268_G02-A1.doc" xr:uid="{A4825DF4-FA79-42E1-8B9F-5F988E91934F}"/>
    <hyperlink ref="V30" r:id="rId219" display="pw:\\SRVPW3.pls.planservi.com.br:Projetos\Documents\C0849 - DER\30_Producao\6-D6 – SP 268 - km 217,66-222,140\02_Geom\02.00_R031\2023 01 24 - Projeto Funcional -Revisão A.xls" xr:uid="{9687F2DC-B937-4F79-86DC-31E733B97B41}"/>
    <hyperlink ref="V31" r:id="rId220" display="pw:\\SRVPW3.pls.planservi.com.br:Projetos\Documents\C0849 - DER\30_Producao\6-D6 – SP 268 - km 217,66-222,140\02_Geom\02.00_R031\2023 01 24 - Projeto Funcional -Revisão A.xls" xr:uid="{23F7C3FF-55C0-46A5-ADF5-4A0BB621FF00}"/>
    <hyperlink ref="V32:V38" r:id="rId221" display="pw:\\SRVPW3.pls.planservi.com.br:Projetos\Documents\C0849 - DER\30_Producao\6-D6 – SP 268 - km 217,66-222,140\02_Geom\02.00_R031\2023 01 24 - Projeto Funcional -Revisão A.xls" xr:uid="{2AD9260F-10D3-47CE-99A2-650D5734F4BD}"/>
    <hyperlink ref="AB31" r:id="rId222" display="pw:\\SRVPW3.pls.planservi.com.br:Projetos\Documents\C0849 - DER\30_Producao\6-D6 – SP 268 - km 217,66-222,140\02_Geom\02.00_R031\2024 11 01- Projeto Executivo B1 - Planta e Perfil -SP268.xls" xr:uid="{EE66BE43-4775-4C42-A7EC-EA9FCE5FA827}"/>
    <hyperlink ref="AB32:AB37" r:id="rId223" display="pw:\\SRVPW3.pls.planservi.com.br:Projetos\Documents\C0849 - DER\30_Producao\6-D6 – SP 268 - km 217,66-222,140\02_Geom\02.00_R031\2024 11 01- Projeto Executivo B1 - Planta e Perfil -SP268.xls" xr:uid="{9F1B5041-74D6-4AD7-818A-01CCACF11AB2}"/>
    <hyperlink ref="P39" r:id="rId224" display="pw:\\SRVPW3.pls.planservi.com.br:Projetos\Documents\C0849 - DER\30_Producao\6-D6 – SP 268 - km 217,66-222,140\02_Geom\02.00_R031\2023 01 24 - Projeto Funcional -Revisão A.xls" xr:uid="{69DBC06F-2467-45D5-A3B8-1C79A7FF7CDC}"/>
    <hyperlink ref="AH64" r:id="rId225" display="pw:\\SRVPW3.pls.planservi.com.br:Projetos\Documents\C0849 - DER\30_Producao\6-D6 – SP 268 - km 217,66-222,140\06_Pavi\06.00_R031\2024 10 17 SP268-R-031_RevisãoB1.doc" xr:uid="{76CF2577-0BFF-4038-969B-6DBD9B0ED9BD}"/>
    <hyperlink ref="AH65:AH70" r:id="rId226" display="pw:\\SRVPW3.pls.planservi.com.br:Projetos\Documents\C0849 - DER\30_Producao\6-D6 – SP 268 - km 217,66-222,140\06_Pavi\06.00_R031\2024 10 17 SP268-R-031_RevisãoB1.doc" xr:uid="{2F1FF0B0-E2C8-463E-9815-2DA621D139ED}"/>
    <hyperlink ref="AB72" r:id="rId227" display="pw:\\SRVPW3.pls.planservi.com.br:Projetos\Documents\C0849 - DER\30_Producao\6-D6 – SP 268 - km 217,66-222,140\06_Pavi\06.00_R031\2024 10 17 SP268-R-031_RevisãoB1.doc" xr:uid="{14796FC7-2693-45B5-95C4-BA97AC981391}"/>
    <hyperlink ref="AB71" r:id="rId228" display="pw:\\SRVPW3.pls.planservi.com.br:Projetos\Documents\C0849 - DER\30_Producao\6-D6 – SP 268 - km 217,66-222,140\06_Pavi\06.00_R031\2024 10 17 SP268-R-031_RevisãoB1.doc" xr:uid="{449D1DD0-945F-45B1-9527-2C9194E6193B}"/>
    <hyperlink ref="AB89" r:id="rId229" display="pw:\\SRVPW3.pls.planservi.com.br:Projetos\Documents\C0849 - DER\30_Producao\6-D6 – SP 268 - km 217,66-222,140\05_Geot\05.00_R031\2024.01.17_R-031_SP-268_G12_A.doc" xr:uid="{4BB32B5C-77C4-4D4A-8871-FB7D1B36B81E}"/>
    <hyperlink ref="AB90" r:id="rId230" display="pw:\\SRVPW3.pls.planservi.com.br:Projetos\Documents\C0849 - DER\30_Producao\6-D6 – SP 268 - km 217,66-222,140\05_Geot\05.00_R031\2024.01.17_R-031_SP-268_G12_A.doc" xr:uid="{7A5DC2CB-30BF-4FA0-8E99-0441C78FA35E}"/>
    <hyperlink ref="AB91" r:id="rId231" display="pw:\\SRVPW3.pls.planservi.com.br:Projetos\Documents\C0849 - DER\30_Producao\6-D6 – SP 268 - km 217,66-222,140\05_Geot\05.00_R031\2024.01.17_R-031_SP-268_G12_A.doc" xr:uid="{A859D363-1B29-4C5D-B363-79D92CC8B5C8}"/>
    <hyperlink ref="AB92" r:id="rId232" display="pw:\\SRVPW3.pls.planservi.com.br:Projetos\Documents\C0849 - DER\30_Producao\6-D6 – SP 268 - km 217,66-222,140\05_Geot\05.00_R031\2024.01.17_R-031_SP-268_G12_A.doc" xr:uid="{089999F3-A59C-4F77-BE64-033DE8405437}"/>
    <hyperlink ref="AB93" r:id="rId233" display="pw:\\SRVPW3.pls.planservi.com.br:Projetos\Documents\C0849 - DER\30_Producao\6-D6 – SP 268 - km 217,66-222,140\05_Geot\05.00_R031\2024.01.17_R-031_SP-268_G12_A.doc" xr:uid="{B5C334AF-64D1-4455-BC0F-CF12A894BBCE}"/>
    <hyperlink ref="AB94" r:id="rId234" display="pw:\\SRVPW3.pls.planservi.com.br:Projetos\Documents\C0849 - DER\30_Producao\6-D6 – SP 268 - km 217,66-222,140\05_Geot\05.00_R031\2024.01.17_R-031_SP-268_G12_A.doc" xr:uid="{487317F0-9637-4BA1-AE02-88B203168C1E}"/>
    <hyperlink ref="AB95" r:id="rId235" display="pw:\\SRVPW3.pls.planservi.com.br:Projetos\Documents\C0849 - DER\30_Producao\6-D6 – SP 268 - km 217,66-222,140\05_Geot\05.00_R031\2024.01.17_R-031_SP-268_G12_A.doc" xr:uid="{DC610944-9240-47AB-8C2E-DEEA93981CB1}"/>
    <hyperlink ref="M49" r:id="rId236" display="pw:\\SRVPW3.pls.planservi.com.br:Projetos\Documents\C0849 - DER\40_Emissao\03_GRD\0-GRDs_Enviadas DER\29ºMEDIÇÃO-26-11-2024 A 25-12-24\MR.DER-0863_24\" xr:uid="{F93D8991-6B81-4B8E-A25E-77BBA5DCB850}"/>
    <hyperlink ref="M50" r:id="rId237" display="pw:\\SRVPW3.pls.planservi.com.br:Projetos\Documents\C0849 - DER\40_Emissao\03_GRD\0-GRDs_Enviadas DER\29ºMEDIÇÃO-26-11-2024 A 25-12-24\MR.DER-0863_24\" xr:uid="{554F864E-CFEB-4E44-AA83-24A61682C25C}"/>
    <hyperlink ref="M51" r:id="rId238" display="pw:\\SRVPW3.pls.planservi.com.br:Projetos\Documents\C0849 - DER\40_Emissao\03_GRD\0-GRDs_Enviadas DER\29ºMEDIÇÃO-26-11-2024 A 25-12-24\MR.DER-0863_24\" xr:uid="{29DB036D-ED54-469A-B9A0-31CF7F4B5004}"/>
    <hyperlink ref="M52" r:id="rId239" display="pw:\\SRVPW3.pls.planservi.com.br:Projetos\Documents\C0849 - DER\40_Emissao\03_GRD\0-GRDs_Enviadas DER\29ºMEDIÇÃO-26-11-2024 A 25-12-24\MR.DER-0863_24\" xr:uid="{1CF30F86-37E9-48BA-AAB3-85393DF9ACDB}"/>
    <hyperlink ref="M53" r:id="rId240" display="pw:\\SRVPW3.pls.planservi.com.br:Projetos\Documents\C0849 - DER\40_Emissao\03_GRD\0-GRDs_Enviadas DER\29ºMEDIÇÃO-26-11-2024 A 25-12-24\MR.DER-0863_24\" xr:uid="{846AF4C9-A3E6-4079-8661-10CE83BA5C2C}"/>
    <hyperlink ref="M54" r:id="rId241" display="pw:\\SRVPW3.pls.planservi.com.br:Projetos\Documents\C0849 - DER\40_Emissao\03_GRD\0-GRDs_Enviadas DER\29ºMEDIÇÃO-26-11-2024 A 25-12-24\MR.DER-0863_24\" xr:uid="{0A8EDFE2-D095-4EA1-AF88-161C8BFBAE55}"/>
    <hyperlink ref="M55" r:id="rId242" display="pw:\\SRVPW3.pls.planservi.com.br:Projetos\Documents\C0849 - DER\40_Emissao\03_GRD\0-GRDs_Enviadas DER\29ºMEDIÇÃO-26-11-2024 A 25-12-24\MR.DER-0863_24\" xr:uid="{D43F0C82-E4B0-47A2-B4D3-14CED54E6BDE}"/>
    <hyperlink ref="M56" r:id="rId243" display="pw:\\SRVPW3.pls.planservi.com.br:Projetos\Documents\C0849 - DER\40_Emissao\03_GRD\0-GRDs_Enviadas DER\29ºMEDIÇÃO-26-11-2024 A 25-12-24\MR.DER-0863_24\" xr:uid="{B7EA934F-4915-4311-9F14-9433CE88E838}"/>
    <hyperlink ref="M57" r:id="rId244" display="pw:\\SRVPW3.pls.planservi.com.br:Projetos\Documents\C0849 - DER\40_Emissao\03_GRD\0-GRDs_Enviadas DER\29ºMEDIÇÃO-26-11-2024 A 25-12-24\MR.DER-0863_24\" xr:uid="{B7E0691D-4DFD-4B4E-A820-FA0D0C847F98}"/>
    <hyperlink ref="M58" r:id="rId245" display="pw:\\SRVPW3.pls.planservi.com.br:Projetos\Documents\C0849 - DER\40_Emissao\03_GRD\0-GRDs_Enviadas DER\29ºMEDIÇÃO-26-11-2024 A 25-12-24\MR.DER-0863_24\" xr:uid="{D1FA5289-6DE0-47F2-BABD-187BA97A8441}"/>
    <hyperlink ref="M60" r:id="rId246" display="pw:\\SRVPW3.pls.planservi.com.br:Projetos\Documents\C0849 - DER\40_Emissao\03_GRD\0-GRDs_Enviadas DER\29ºMEDIÇÃO-26-11-2024 A 25-12-24\MR.DER-0863_24\" xr:uid="{336FFCFD-099A-4BFD-AE6D-54B8A0E5A9B4}"/>
    <hyperlink ref="M75" r:id="rId247" display="pw:\\SRVPW3.pls.planservi.com.br:Projetos\Documents\C0849 - DER\40_Emissao\03_GRD\0-GRDs_Enviadas DER\29ºMEDIÇÃO-26-11-2024 A 25-12-24\MR.DER-0865_24\" xr:uid="{203AEDC0-4737-42ED-8FE1-3C4B33C2D8C1}"/>
    <hyperlink ref="M76" r:id="rId248" display="pw:\\SRVPW3.pls.planservi.com.br:Projetos\Documents\C0849 - DER\40_Emissao\03_GRD\0-GRDs_Enviadas DER\29ºMEDIÇÃO-26-11-2024 A 25-12-24\MR.DER-0865_24\" xr:uid="{D9E83E1B-FBD7-409D-AA42-AFD145B1ACBC}"/>
    <hyperlink ref="M77" r:id="rId249" display="pw:\\SRVPW3.pls.planservi.com.br:Projetos\Documents\C0849 - DER\40_Emissao\03_GRD\0-GRDs_Enviadas DER\29ºMEDIÇÃO-26-11-2024 A 25-12-24\MR.DER-0865_24\" xr:uid="{12D20391-98FA-440C-A7CE-FE680CFD6740}"/>
    <hyperlink ref="M78" r:id="rId250" display="pw:\\SRVPW3.pls.planservi.com.br:Projetos\Documents\C0849 - DER\40_Emissao\03_GRD\0-GRDs_Enviadas DER\29ºMEDIÇÃO-26-11-2024 A 25-12-24\MR.DER-0865_24\" xr:uid="{4E582723-E688-4184-8FB3-89362F4B4A8A}"/>
    <hyperlink ref="M79" r:id="rId251" display="pw:\\SRVPW3.pls.planservi.com.br:Projetos\Documents\C0849 - DER\40_Emissao\03_GRD\0-GRDs_Enviadas DER\29ºMEDIÇÃO-26-11-2024 A 25-12-24\MR.DER-0865_24\" xr:uid="{527F3EDC-2FA0-49F3-97E8-DE2CC4B2E69C}"/>
    <hyperlink ref="M80" r:id="rId252" display="pw:\\SRVPW3.pls.planservi.com.br:Projetos\Documents\C0849 - DER\40_Emissao\03_GRD\0-GRDs_Enviadas DER\29ºMEDIÇÃO-26-11-2024 A 25-12-24\MR.DER-0865_24\" xr:uid="{A1CE4B22-7E37-4D56-A53C-B245D3F8EDB6}"/>
    <hyperlink ref="M81" r:id="rId253" display="pw:\\SRVPW3.pls.planservi.com.br:Projetos\Documents\C0849 - DER\40_Emissao\03_GRD\0-GRDs_Enviadas DER\29ºMEDIÇÃO-26-11-2024 A 25-12-24\MR.DER-0865_24\" xr:uid="{1CE5AED2-7122-4D73-A2A0-23D49509BE26}"/>
    <hyperlink ref="M82" r:id="rId254" display="pw:\\SRVPW3.pls.planservi.com.br:Projetos\Documents\C0849 - DER\40_Emissao\03_GRD\0-GRDs_Enviadas DER\29ºMEDIÇÃO-26-11-2024 A 25-12-24\MR.DER-0865_24\" xr:uid="{F6596313-3C1D-4D3C-AFB5-254794D435EF}"/>
    <hyperlink ref="M83" r:id="rId255" display="pw:\\SRVPW3.pls.planservi.com.br:Projetos\Documents\C0849 - DER\40_Emissao\03_GRD\0-GRDs_Enviadas DER\29ºMEDIÇÃO-26-11-2024 A 25-12-24\MR.DER-0865_24\" xr:uid="{305624C8-055F-47DE-95BB-56C696CF64C3}"/>
    <hyperlink ref="M84" r:id="rId256" display="pw:\\SRVPW3.pls.planservi.com.br:Projetos\Documents\C0849 - DER\40_Emissao\03_GRD\0-GRDs_Enviadas DER\29ºMEDIÇÃO-26-11-2024 A 25-12-24\MR.DER-0865_24\" xr:uid="{0542C347-354C-4E30-9FED-5F24775C6FAA}"/>
    <hyperlink ref="M85" r:id="rId257" display="pw:\\SRVPW3.pls.planservi.com.br:Projetos\Documents\C0849 - DER\40_Emissao\03_GRD\0-GRDs_Enviadas DER\29ºMEDIÇÃO-26-11-2024 A 25-12-24\MR.DER-0865_24\" xr:uid="{80161445-5686-4F98-B3EC-F4C075B86917}"/>
    <hyperlink ref="S48" r:id="rId258" display="pw:\\SRVPW3.pls.planservi.com.br:Projetos\Documents\C0849 - DER\40_Emissao\03_GRD\0-GRDs_Enviadas DER\29ºMEDIÇÃO-26-11-2024 A 25-12-24\MR.DER-0873_24\" xr:uid="{7C46FA8C-58C7-401A-AADC-F73D6D4EF21E}"/>
    <hyperlink ref="S59" r:id="rId259" display="pw:\\SRVPW3.pls.planservi.com.br:Projetos\Documents\C0849 - DER\40_Emissao\03_GRD\0-GRDs_Enviadas DER\29ºMEDIÇÃO-26-11-2024 A 25-12-24\MR.DER-0873_24\" xr:uid="{F30E502C-EC6D-43C3-963B-271FCB2B6CBF}"/>
    <hyperlink ref="V48" r:id="rId260" display="pw:\\SRVPW3.pls.planservi.com.br:Projetos\Documents\C0849 - DER\30_Producao\6-D6 – SP 268 - km 217,66-222,140\04_Dren\04.00_R031\2024 12 12 - Revisão_A2_Segmento D06 - Planta de bacias_Rel Hidrol.doc" xr:uid="{CB9E465A-871C-4BE6-8197-C97D28690334}"/>
    <hyperlink ref="V59" r:id="rId261" display="pw:\\SRVPW3.pls.planservi.com.br:Projetos\Documents\C0849 - DER\30_Producao\6-D6 – SP 268 - km 217,66-222,140\04_Dren\04.00_R031\2024 12 12 - Revisão_A2_Segmento D06 - Planta de bacias_Rel Hidrol.doc" xr:uid="{CBC394D2-226A-4E5F-8B1D-AEEBF6A763AD}"/>
    <hyperlink ref="AE31" r:id="rId262" display="pw:\\SRVPW3.pls.planservi.com.br:Projetos\Documents\C0849 - DER\40_Emissao\03_GRD\0-GRDs_Enviadas DER\29ºMEDIÇÃO-26-11-2024 A 25-12-24\MR.DER-0877_24\" xr:uid="{B4CC9F22-6865-4FFC-BD8E-26E8A6509FEC}"/>
    <hyperlink ref="AE32" r:id="rId263" display="pw:\\SRVPW3.pls.planservi.com.br:Projetos\Documents\C0849 - DER\40_Emissao\03_GRD\0-GRDs_Enviadas DER\29ºMEDIÇÃO-26-11-2024 A 25-12-24\MR.DER-0877_24\" xr:uid="{14D39534-F967-4C3D-905F-C21160AA2877}"/>
    <hyperlink ref="AE33" r:id="rId264" display="pw:\\SRVPW3.pls.planservi.com.br:Projetos\Documents\C0849 - DER\40_Emissao\03_GRD\0-GRDs_Enviadas DER\29ºMEDIÇÃO-26-11-2024 A 25-12-24\MR.DER-0877_24\" xr:uid="{59964D4C-197B-47ED-9665-0CE3B5288210}"/>
    <hyperlink ref="AE34" r:id="rId265" display="pw:\\SRVPW3.pls.planservi.com.br:Projetos\Documents\C0849 - DER\40_Emissao\03_GRD\0-GRDs_Enviadas DER\29ºMEDIÇÃO-26-11-2024 A 25-12-24\MR.DER-0877_24\" xr:uid="{ECC4EDE6-BFEE-4B9B-B621-0085FD32215C}"/>
    <hyperlink ref="AE35" r:id="rId266" display="pw:\\SRVPW3.pls.planservi.com.br:Projetos\Documents\C0849 - DER\40_Emissao\03_GRD\0-GRDs_Enviadas DER\29ºMEDIÇÃO-26-11-2024 A 25-12-24\MR.DER-0877_24\" xr:uid="{9F757835-8D23-4D90-87B6-28BE012C1681}"/>
    <hyperlink ref="AE36" r:id="rId267" display="pw:\\SRVPW3.pls.planservi.com.br:Projetos\Documents\C0849 - DER\40_Emissao\03_GRD\0-GRDs_Enviadas DER\29ºMEDIÇÃO-26-11-2024 A 25-12-24\MR.DER-0877_24\" xr:uid="{2CD9DCF4-2A13-4692-9CDC-C420E37E20DF}"/>
    <hyperlink ref="AE37" r:id="rId268" display="pw:\\SRVPW3.pls.planservi.com.br:Projetos\Documents\C0849 - DER\40_Emissao\03_GRD\0-GRDs_Enviadas DER\29ºMEDIÇÃO-26-11-2024 A 25-12-24\MR.DER-0877_24\" xr:uid="{AA4E66B4-0AB2-4FB4-AD1F-45B2E87AE4C0}"/>
    <hyperlink ref="S62" r:id="rId269" display="pw:\\SRVPW3.pls.planservi.com.br:Projetos\Documents\C0849 - DER\40_Emissao\03_GRD\0-GRDs_Enviadas DER\29ºMEDIÇÃO-26-11-2024 A 25-12-24\MR.DER-0875_24\" xr:uid="{C8AD6BE7-C8ED-4604-B28C-60416200FDB6}"/>
    <hyperlink ref="AE89" r:id="rId270" display="pw:\\SRVPW3.pls.planservi.com.br:Projetos\Documents\C0849 - DER\40_Emissao\03_GRD\0-GRDs_Enviadas DER\29ºMEDIÇÃO-26-11-2024 A 25-12-24\MR.DER-0882_24\" xr:uid="{A7D88DB6-0E28-4767-B2C2-F9E08C2B1190}"/>
    <hyperlink ref="AE90" r:id="rId271" display="pw:\\SRVPW3.pls.planservi.com.br:Projetos\Documents\C0849 - DER\40_Emissao\03_GRD\0-GRDs_Enviadas DER\29ºMEDIÇÃO-26-11-2024 A 25-12-24\MR.DER-0882_24\" xr:uid="{470FCC1B-1C9E-44D7-A528-8693A60C2B1D}"/>
    <hyperlink ref="AE91" r:id="rId272" display="pw:\\SRVPW3.pls.planservi.com.br:Projetos\Documents\C0849 - DER\40_Emissao\03_GRD\0-GRDs_Enviadas DER\29ºMEDIÇÃO-26-11-2024 A 25-12-24\MR.DER-0882_24\" xr:uid="{A34170C3-5D2B-4658-A4D0-9074C951F299}"/>
    <hyperlink ref="AE92" r:id="rId273" display="pw:\\SRVPW3.pls.planservi.com.br:Projetos\Documents\C0849 - DER\40_Emissao\03_GRD\0-GRDs_Enviadas DER\29ºMEDIÇÃO-26-11-2024 A 25-12-24\MR.DER-0882_24\" xr:uid="{6E889CD0-2BCE-4D65-A1F7-7458D4F49591}"/>
    <hyperlink ref="AE93" r:id="rId274" display="pw:\\SRVPW3.pls.planservi.com.br:Projetos\Documents\C0849 - DER\40_Emissao\03_GRD\0-GRDs_Enviadas DER\29ºMEDIÇÃO-26-11-2024 A 25-12-24\MR.DER-0882_24\" xr:uid="{4276240B-020D-4AE2-87C7-B4D19044C25B}"/>
    <hyperlink ref="AE94" r:id="rId275" display="pw:\\SRVPW3.pls.planservi.com.br:Projetos\Documents\C0849 - DER\40_Emissao\03_GRD\0-GRDs_Enviadas DER\29ºMEDIÇÃO-26-11-2024 A 25-12-24\MR.DER-0882_24\" xr:uid="{79934B1A-6A69-40D7-8016-C82EAA76F48E}"/>
    <hyperlink ref="AE95" r:id="rId276" display="pw:\\SRVPW3.pls.planservi.com.br:Projetos\Documents\C0849 - DER\40_Emissao\03_GRD\0-GRDs_Enviadas DER\29ºMEDIÇÃO-26-11-2024 A 25-12-24\MR.DER-0882_24\" xr:uid="{403BE33E-AFEA-4CBA-AE85-45C035418964}"/>
    <hyperlink ref="S39" r:id="rId277" display="pw:\\SRVPW3.pls.planservi.com.br:Projetos\Documents\C0849 - DER\40_Emissao\03_GRD\0-GRDs_Enviadas DER\29ºMEDIÇÃO-26-11-2024 A 25-12-24\MR.DER-0880_24\" xr:uid="{A6919C07-6DF8-4678-BFC2-25012FB6D405}"/>
    <hyperlink ref="Y39" r:id="rId278" display="pw:\\SRVPW3.pls.planservi.com.br:Projetos\Documents\C0849 - DER\40_Emissao\03_GRD\0-GRDs_Enviadas DER\30ºMEDIÇÃO-26-12-2024 A 25-01-25\MR.DER-0891_25\" xr:uid="{44147CA3-B2F0-482D-8FA8-15A851F5A982}"/>
    <hyperlink ref="M42" r:id="rId279" display="pw:\\SRVPW3.pls.planservi.com.br:Projetos\Documents\C0849 - DER\40_Emissao\03_GRD\0-GRDs_Enviadas DER\30ºMEDIÇÃO-26-12-2024 A 25-01-25\MR.DER-0910_25-SP 268\" xr:uid="{D735EF38-132F-43A4-ADF8-EEFCB8545311}"/>
    <hyperlink ref="M43" r:id="rId280" display="pw:\\SRVPW3.pls.planservi.com.br:Projetos\Documents\C0849 - DER\40_Emissao\03_GRD\0-GRDs_Enviadas DER\30ºMEDIÇÃO-26-12-2024 A 25-01-25\MR.DER-0910_25-SP 268\" xr:uid="{332DE981-8DAA-4BBE-BC21-E526A281E811}"/>
    <hyperlink ref="M44" r:id="rId281" display="pw:\\SRVPW3.pls.planservi.com.br:Projetos\Documents\C0849 - DER\40_Emissao\03_GRD\0-GRDs_Enviadas DER\30ºMEDIÇÃO-26-12-2024 A 25-01-25\MR.DER-0910_25-SP 268\" xr:uid="{58BCC6C0-77D8-4B30-84C6-34C3C6C20E9A}"/>
    <hyperlink ref="M45" r:id="rId282" display="pw:\\SRVPW3.pls.planservi.com.br:Projetos\Documents\C0849 - DER\40_Emissao\03_GRD\0-GRDs_Enviadas DER\30ºMEDIÇÃO-26-12-2024 A 25-01-25\MR.DER-0910_25-SP 268\" xr:uid="{CF6E103E-BA91-40D8-A953-C43A5944393C}"/>
    <hyperlink ref="M46" r:id="rId283" display="pw:\\SRVPW3.pls.planservi.com.br:Projetos\Documents\C0849 - DER\40_Emissao\03_GRD\0-GRDs_Enviadas DER\30ºMEDIÇÃO-26-12-2024 A 25-01-25\MR.DER-0910_25-SP 268\" xr:uid="{722953B3-D8E3-4BC2-B4DA-6FC8D694176F}"/>
    <hyperlink ref="AK89" r:id="rId284" display="pw:\\SRVPW3.pls.planservi.com.br:Projetos\Documents\C0849 - DER\40_Emissao\03_GRD\31ºMEDIÇÃO-26-01-2025 A 25-02-25\MR.DER-0921_25\" xr:uid="{6BAFF633-5D59-4998-9E33-60496B014DDE}"/>
    <hyperlink ref="AK90" r:id="rId285" display="pw:\\SRVPW3.pls.planservi.com.br:Projetos\Documents\C0849 - DER\40_Emissao\03_GRD\31ºMEDIÇÃO-26-01-2025 A 25-02-25\MR.DER-0921_25\" xr:uid="{7D1C731E-C599-4113-80B2-1554BAE941BA}"/>
    <hyperlink ref="AK91" r:id="rId286" display="pw:\\SRVPW3.pls.planservi.com.br:Projetos\Documents\C0849 - DER\40_Emissao\03_GRD\31ºMEDIÇÃO-26-01-2025 A 25-02-25\MR.DER-0921_25\" xr:uid="{E531D11E-3AA7-4488-86C6-7C3C77384181}"/>
    <hyperlink ref="AK92" r:id="rId287" display="pw:\\SRVPW3.pls.planservi.com.br:Projetos\Documents\C0849 - DER\40_Emissao\03_GRD\31ºMEDIÇÃO-26-01-2025 A 25-02-25\MR.DER-0921_25\" xr:uid="{5D435AA2-E354-445E-BB3C-C04AFC9C987A}"/>
    <hyperlink ref="AK93" r:id="rId288" display="pw:\\SRVPW3.pls.planservi.com.br:Projetos\Documents\C0849 - DER\40_Emissao\03_GRD\31ºMEDIÇÃO-26-01-2025 A 25-02-25\MR.DER-0921_25\" xr:uid="{963B0040-7D0C-41A1-A857-1D22B3A07ADA}"/>
    <hyperlink ref="AK94" r:id="rId289" display="pw:\\SRVPW3.pls.planservi.com.br:Projetos\Documents\C0849 - DER\40_Emissao\03_GRD\31ºMEDIÇÃO-26-01-2025 A 25-02-25\MR.DER-0921_25\" xr:uid="{AF5D21EE-393E-4CA7-8047-CC84BF004F16}"/>
    <hyperlink ref="AK95" r:id="rId290" display="pw:\\SRVPW3.pls.planservi.com.br:Projetos\Documents\C0849 - DER\40_Emissao\03_GRD\31ºMEDIÇÃO-26-01-2025 A 25-02-25\MR.DER-0921_25\" xr:uid="{F73EB351-5577-4E2A-8084-57719C420E1D}"/>
    <hyperlink ref="AK31" r:id="rId291" display="pw:\\SRVPW3.pls.planservi.com.br:Projetos\Documents\C0849 - DER\40_Emissao\03_GRD\31ºMEDIÇÃO-26-01-2025 A 25-02-25\MR.DER-0919_25\" xr:uid="{0BD5560A-DD86-471A-9A29-99307A38E7EA}"/>
    <hyperlink ref="AK32" r:id="rId292" display="pw:\\SRVPW3.pls.planservi.com.br:Projetos\Documents\C0849 - DER\40_Emissao\03_GRD\31ºMEDIÇÃO-26-01-2025 A 25-02-25\MR.DER-0919_25\" xr:uid="{062B90FD-75A1-4FAA-9E5E-D3B64FC6FB60}"/>
    <hyperlink ref="AK33" r:id="rId293" display="pw:\\SRVPW3.pls.planservi.com.br:Projetos\Documents\C0849 - DER\40_Emissao\03_GRD\31ºMEDIÇÃO-26-01-2025 A 25-02-25\MR.DER-0919_25\" xr:uid="{0C161D3D-A43D-4622-A718-77206BD31BC6}"/>
    <hyperlink ref="AK34" r:id="rId294" display="pw:\\SRVPW3.pls.planservi.com.br:Projetos\Documents\C0849 - DER\40_Emissao\03_GRD\31ºMEDIÇÃO-26-01-2025 A 25-02-25\MR.DER-0919_25\" xr:uid="{B818CC56-28CE-4871-A597-EAE1B9672C0F}"/>
    <hyperlink ref="AK35" r:id="rId295" display="pw:\\SRVPW3.pls.planservi.com.br:Projetos\Documents\C0849 - DER\40_Emissao\03_GRD\31ºMEDIÇÃO-26-01-2025 A 25-02-25\MR.DER-0919_25\" xr:uid="{10FDFBCA-51E0-4BA3-91F1-FE849E29551A}"/>
    <hyperlink ref="AK36" r:id="rId296" display="pw:\\SRVPW3.pls.planservi.com.br:Projetos\Documents\C0849 - DER\40_Emissao\03_GRD\31ºMEDIÇÃO-26-01-2025 A 25-02-25\MR.DER-0919_25\" xr:uid="{3D8100C3-9F79-4E4B-90D6-AC861DC8B601}"/>
    <hyperlink ref="AK37" r:id="rId297" display="pw:\\SRVPW3.pls.planservi.com.br:Projetos\Documents\C0849 - DER\40_Emissao\03_GRD\31ºMEDIÇÃO-26-01-2025 A 25-02-25\MR.DER-0919_25\" xr:uid="{AD26753D-4A99-47B2-8730-A53D58F24164}"/>
    <hyperlink ref="AK64" r:id="rId298" display="pw:\\SRVPW3.pls.planservi.com.br:Projetos\Documents\C0849 - DER\40_Emissao\03_GRD\0-GRDs_Enviadas DER\31ºMEDIÇÃO-26-01-2025 A 25-02-25\MR.DER-0922_25\" xr:uid="{E9D762EC-83DA-4336-B9F9-C363A2C9D512}"/>
    <hyperlink ref="AK65:AK70" r:id="rId299" display="pw:\\SRVPW3.pls.planservi.com.br:Projetos\Documents\C0849 - DER\40_Emissao\03_GRD\0-GRDs_Enviadas DER\31ºMEDIÇÃO-26-01-2025 A 25-02-25\MR.DER-0922_25\" xr:uid="{DBB68776-C82A-4CCB-A0F6-DE0D2A36390F}"/>
    <hyperlink ref="AE71" r:id="rId300" display="pw:\\SRVPW3.pls.planservi.com.br:Projetos\Documents\C0849 - DER\40_Emissao\03_GRD\0-GRDs_Enviadas DER\31ºMEDIÇÃO-26-01-2025 A 25-02-25\MR.DER-0922_25\" xr:uid="{8E1E7F74-8774-418B-AE71-29BA91D37378}"/>
    <hyperlink ref="AE72" r:id="rId301" display="pw:\\SRVPW3.pls.planservi.com.br:Projetos\Documents\C0849 - DER\40_Emissao\03_GRD\0-GRDs_Enviadas DER\31ºMEDIÇÃO-26-01-2025 A 25-02-25\MR.DER-0922_25\" xr:uid="{7688A97B-59EC-4BD4-A68E-66AD7EFD60CD}"/>
    <hyperlink ref="S42" r:id="rId302" display="pw:\\SRVPW3.pls.planservi.com.br:Projetos\Documents\C0849 - DER\40_Emissao\03_GRD\0-GRDs_Enviadas DER\31ºMEDIÇÃO-26-01-2025 A 25-02-25\MR.DER-0931_25\" xr:uid="{BC48062E-2340-4269-AE8D-504E8B6C1016}"/>
    <hyperlink ref="S43" r:id="rId303" display="pw:\\SRVPW3.pls.planservi.com.br:Projetos\Documents\C0849 - DER\40_Emissao\03_GRD\0-GRDs_Enviadas DER\31ºMEDIÇÃO-26-01-2025 A 25-02-25\MR.DER-0931_25\" xr:uid="{57B7019B-7EEC-450F-9F62-0356C68A455A}"/>
    <hyperlink ref="S44" r:id="rId304" display="pw:\\SRVPW3.pls.planservi.com.br:Projetos\Documents\C0849 - DER\40_Emissao\03_GRD\0-GRDs_Enviadas DER\31ºMEDIÇÃO-26-01-2025 A 25-02-25\MR.DER-0931_25\" xr:uid="{38E036EA-8A89-42D9-9771-DFB6B796715F}"/>
    <hyperlink ref="S45" r:id="rId305" display="pw:\\SRVPW3.pls.planservi.com.br:Projetos\Documents\C0849 - DER\40_Emissao\03_GRD\0-GRDs_Enviadas DER\31ºMEDIÇÃO-26-01-2025 A 25-02-25\MR.DER-0931_25\" xr:uid="{6F8C0715-32EE-4A98-8F4A-575F126A551E}"/>
    <hyperlink ref="S46" r:id="rId306" display="pw:\\SRVPW3.pls.planservi.com.br:Projetos\Documents\C0849 - DER\40_Emissao\03_GRD\0-GRDs_Enviadas DER\31ºMEDIÇÃO-26-01-2025 A 25-02-25\MR.DER-0931_25\" xr:uid="{6E70AB86-AE56-44C4-9580-91248ABBB987}"/>
    <hyperlink ref="M109" r:id="rId307" display="pw:\\SRVPW3.pls.planservi.com.br:Projetos\Documents\C0849 - DER\40_Emissao\03_GRD\0-GRDs_Enviadas DER\31ºMEDIÇÃO-26-01-2025 A 25-02-25\MR.DER-0937_25\" xr:uid="{5AEABB10-5716-41B0-A8C8-CB0319E349DB}"/>
    <hyperlink ref="M110" r:id="rId308" display="pw:\\SRVPW3.pls.planservi.com.br:Projetos\Documents\C0849 - DER\40_Emissao\03_GRD\0-GRDs_Enviadas DER\31ºMEDIÇÃO-26-01-2025 A 25-02-25\MR.DER-0937_25\" xr:uid="{2F492E69-EE78-468F-B3FB-7F9CBE2EA995}"/>
    <hyperlink ref="M111" r:id="rId309" display="pw:\\SRVPW3.pls.planservi.com.br:Projetos\Documents\C0849 - DER\40_Emissao\03_GRD\0-GRDs_Enviadas DER\31ºMEDIÇÃO-26-01-2025 A 25-02-25\MR.DER-0937_25\" xr:uid="{18696A5F-C551-4CDA-B36E-A77C84B8DF56}"/>
    <hyperlink ref="M112" r:id="rId310" display="pw:\\SRVPW3.pls.planservi.com.br:Projetos\Documents\C0849 - DER\40_Emissao\03_GRD\0-GRDs_Enviadas DER\31ºMEDIÇÃO-26-01-2025 A 25-02-25\MR.DER-0937_25\" xr:uid="{E269973F-CEE7-490C-960E-7868566ABD6A}"/>
    <hyperlink ref="M113" r:id="rId311" display="pw:\\SRVPW3.pls.planservi.com.br:Projetos\Documents\C0849 - DER\40_Emissao\03_GRD\0-GRDs_Enviadas DER\31ºMEDIÇÃO-26-01-2025 A 25-02-25\MR.DER-0937_25\" xr:uid="{6943248E-40AE-4026-A8BD-2E7D7DF53969}"/>
    <hyperlink ref="M114" r:id="rId312" display="pw:\\SRVPW3.pls.planservi.com.br:Projetos\Documents\C0849 - DER\40_Emissao\03_GRD\0-GRDs_Enviadas DER\31ºMEDIÇÃO-26-01-2025 A 25-02-25\MR.DER-0937_25\" xr:uid="{402A5D0D-AF00-414D-933E-4D3FA142CF60}"/>
    <hyperlink ref="M115" r:id="rId313" display="pw:\\SRVPW3.pls.planservi.com.br:Projetos\Documents\C0849 - DER\40_Emissao\03_GRD\0-GRDs_Enviadas DER\31ºMEDIÇÃO-26-01-2025 A 25-02-25\MR.DER-0937_25\" xr:uid="{DFFA10CF-EA03-4F03-8A1D-2D869C5B1466}"/>
    <hyperlink ref="AQ64" r:id="rId314" display="pw:\\SRVPW3.pls.planservi.com.br:Projetos\Documents\C0849 - DER\40_Emissao\03_GRD\0-GRDs_Enviadas DER\32ºMEDIÇÃO-26-02-2025 A 25-03-25\MR.DER-0953_25\" xr:uid="{880E8F13-4663-4683-A2C7-BCE054917766}"/>
    <hyperlink ref="AQ65:AQ70" r:id="rId315" display="pw:\\SRVPW3.pls.planservi.com.br:Projetos\Documents\C0849 - DER\40_Emissao\03_GRD\0-GRDs_Enviadas DER\32ºMEDIÇÃO-26-02-2025 A 25-03-25\MR.DER-0953_25\" xr:uid="{68EC6C8C-BB61-459B-ABFA-A1DC1D8044FE}"/>
    <hyperlink ref="AK71" r:id="rId316" display="pw:\\SRVPW3.pls.planservi.com.br:Projetos\Documents\C0849 - DER\40_Emissao\03_GRD\0-GRDs_Enviadas DER\32ºMEDIÇÃO-26-02-2025 A 25-03-25\MR.DER-0953_25\" xr:uid="{91119791-BEEE-4744-81E8-0A775794898A}"/>
    <hyperlink ref="AK72" r:id="rId317" display="pw:\\SRVPW3.pls.planservi.com.br:Projetos\Documents\C0849 - DER\40_Emissao\03_GRD\0-GRDs_Enviadas DER\32ºMEDIÇÃO-26-02-2025 A 25-03-25\MR.DER-0953_25\" xr:uid="{6B507559-59D9-48BB-80C9-683EEE1B4DA9}"/>
    <hyperlink ref="M73" r:id="rId318" display="pw:\\SRVPW3.pls.planservi.com.br:Projetos\Documents\C0849 - DER\40_Emissao\03_GRD\0-GRDs_Enviadas DER\32ºMEDIÇÃO-26-02-2025 A 25-03-25\MR.DER-0953_25\" xr:uid="{97CFC208-C730-4541-AF13-B74EDE64B93C}"/>
    <hyperlink ref="AQ31" r:id="rId319" display="pw:\\SRVPW3.pls.planservi.com.br:Projetos\Documents\C0849 - DER\40_Emissao\03_GRD\0-GRDs_Enviadas DER\32ºMEDIÇÃO-26-02-2025 A 25-03-25\MR.DER-0950_25\" xr:uid="{4A21B95C-1313-43ED-A87D-F68DAE241EC5}"/>
    <hyperlink ref="AQ32" r:id="rId320" display="pw:\\SRVPW3.pls.planservi.com.br:Projetos\Documents\C0849 - DER\40_Emissao\03_GRD\0-GRDs_Enviadas DER\32ºMEDIÇÃO-26-02-2025 A 25-03-25\MR.DER-0950_25\" xr:uid="{1705D107-78AC-4A99-92A2-D0AF5558077F}"/>
    <hyperlink ref="AQ33" r:id="rId321" display="pw:\\SRVPW3.pls.planservi.com.br:Projetos\Documents\C0849 - DER\40_Emissao\03_GRD\0-GRDs_Enviadas DER\32ºMEDIÇÃO-26-02-2025 A 25-03-25\MR.DER-0950_25\" xr:uid="{A0D74663-E42C-426F-AC65-6755DBCF9E32}"/>
    <hyperlink ref="AQ34" r:id="rId322" display="pw:\\SRVPW3.pls.planservi.com.br:Projetos\Documents\C0849 - DER\40_Emissao\03_GRD\0-GRDs_Enviadas DER\32ºMEDIÇÃO-26-02-2025 A 25-03-25\MR.DER-0950_25\" xr:uid="{168D5087-6060-45C4-A84E-CE4E8F394ABA}"/>
    <hyperlink ref="AQ35" r:id="rId323" display="pw:\\SRVPW3.pls.planservi.com.br:Projetos\Documents\C0849 - DER\40_Emissao\03_GRD\0-GRDs_Enviadas DER\32ºMEDIÇÃO-26-02-2025 A 25-03-25\MR.DER-0950_25\" xr:uid="{A807F5BD-C4BF-425D-A3B3-E2CA8AF08840}"/>
    <hyperlink ref="AQ36" r:id="rId324" display="pw:\\SRVPW3.pls.planservi.com.br:Projetos\Documents\C0849 - DER\40_Emissao\03_GRD\0-GRDs_Enviadas DER\32ºMEDIÇÃO-26-02-2025 A 25-03-25\MR.DER-0950_25\" xr:uid="{CCF70AB1-9679-44D7-AA31-489AB88BA9D6}"/>
    <hyperlink ref="AQ37" r:id="rId325" display="pw:\\SRVPW3.pls.planservi.com.br:Projetos\Documents\C0849 - DER\40_Emissao\03_GRD\0-GRDs_Enviadas DER\32ºMEDIÇÃO-26-02-2025 A 25-03-25\MR.DER-0950_25\" xr:uid="{3B1394FF-85F1-4717-93BD-1ADA7CCC45C0}"/>
    <hyperlink ref="Y48" r:id="rId326" display="pw:\\SRVPW3.pls.planservi.com.br:Projetos\Documents\C0849 - DER\40_Emissao\03_GRD\0-GRDs_Enviadas DER\33ºMEDIÇÃO-26-03-2025 A 25-04-25\MR.DER-0957_25\" xr:uid="{089396E1-4095-455D-81E1-8CADD4B7EFE7}"/>
    <hyperlink ref="Y59" r:id="rId327" display="pw:\\SRVPW3.pls.planservi.com.br:Projetos\Documents\C0849 - DER\40_Emissao\03_GRD\0-GRDs_Enviadas DER\33ºMEDIÇÃO-26-03-2025 A 25-04-25\MR.DER-0957_25\" xr:uid="{E2D3F56B-DC0F-4F71-AE22-3F1E42B8BAB2}"/>
    <hyperlink ref="S41" r:id="rId328" display="pw:\\SRVPW3.pls.planservi.com.br:Projetos\Documents\C0849 - DER\40_Emissao\03_GRD\0-GRDs_Enviadas DER\33ºMEDIÇÃO-26-03-2025 A 25-04-25\MR.DER-0967_25\" xr:uid="{997FE679-2FC6-4CB9-839C-6A9E7398204C}"/>
    <hyperlink ref="S109" r:id="rId329" display="pw:\\SRVPW3.pls.planservi.com.br:Projetos\Documents\C0849 - DER\40_Emissao\03_GRD\0-GRDs_Enviadas DER\33ºMEDIÇÃO-26-03-2025 A 25-04-25\MR.DER-0966_25\" xr:uid="{A50F2EAC-524B-4C27-8895-A499AB2B9C47}"/>
    <hyperlink ref="S110:S115" r:id="rId330" display="pw:\\SRVPW3.pls.planservi.com.br:Projetos\Documents\C0849 - DER\40_Emissao\03_GRD\0-GRDs_Enviadas DER\33ºMEDIÇÃO-26-03-2025 A 25-04-25\MR.DER-0966_25\" xr:uid="{B7D9B1BB-101B-40E7-9A13-05BCC7C6E4B4}"/>
    <hyperlink ref="AW64" r:id="rId331" display="pw:\\SRVPW3.pls.planservi.com.br:Projetos\Documents\C0849 - DER\40_Emissao\03_GRD\0-GRDs_Enviadas DER\33ºMEDIÇÃO-26-03-2025 A 25-04-25\MR.DER-0964_25\" xr:uid="{C1FA80F9-9C17-4633-B379-8AF4D06FF7CB}"/>
    <hyperlink ref="AW65" r:id="rId332" display="pw:\\SRVPW3.pls.planservi.com.br:Projetos\Documents\C0849 - DER\40_Emissao\03_GRD\0-GRDs_Enviadas DER\33ºMEDIÇÃO-26-03-2025 A 25-04-25\MR.DER-0964_25\" xr:uid="{7347197D-DAA5-45CF-8119-3BAE30E2D943}"/>
    <hyperlink ref="AW66" r:id="rId333" display="pw:\\SRVPW3.pls.planservi.com.br:Projetos\Documents\C0849 - DER\40_Emissao\03_GRD\0-GRDs_Enviadas DER\33ºMEDIÇÃO-26-03-2025 A 25-04-25\MR.DER-0964_25\" xr:uid="{784C3776-E080-4201-94BA-F7FDB4E1D9BE}"/>
    <hyperlink ref="AW67" r:id="rId334" display="pw:\\SRVPW3.pls.planservi.com.br:Projetos\Documents\C0849 - DER\40_Emissao\03_GRD\0-GRDs_Enviadas DER\33ºMEDIÇÃO-26-03-2025 A 25-04-25\MR.DER-0964_25\" xr:uid="{619DFA00-6A32-415B-887F-8233983EBF61}"/>
    <hyperlink ref="AW68" r:id="rId335" display="pw:\\SRVPW3.pls.planservi.com.br:Projetos\Documents\C0849 - DER\40_Emissao\03_GRD\0-GRDs_Enviadas DER\33ºMEDIÇÃO-26-03-2025 A 25-04-25\MR.DER-0964_25\" xr:uid="{B9F95B11-29CD-484E-9E41-6B6DC137F9D0}"/>
    <hyperlink ref="AW69" r:id="rId336" display="pw:\\SRVPW3.pls.planservi.com.br:Projetos\Documents\C0849 - DER\40_Emissao\03_GRD\0-GRDs_Enviadas DER\33ºMEDIÇÃO-26-03-2025 A 25-04-25\MR.DER-0964_25\" xr:uid="{A9B2B8F5-8757-40BE-9151-DDB55B826CC0}"/>
    <hyperlink ref="AW70" r:id="rId337" display="pw:\\SRVPW3.pls.planservi.com.br:Projetos\Documents\C0849 - DER\40_Emissao\03_GRD\0-GRDs_Enviadas DER\33ºMEDIÇÃO-26-03-2025 A 25-04-25\MR.DER-0964_25\" xr:uid="{4DB539D7-B1ED-4273-9116-961A6AE45488}"/>
    <hyperlink ref="AW32" r:id="rId338" display="pw:\\SRVPW3.pls.planservi.com.br:Projetos\Documents\C0849 - DER\40_Emissao\03_GRD\0-GRDs_Enviadas DER\33ºMEDIÇÃO-26-03-2025 A 25-04-25\MR.DER-0977_25\" xr:uid="{B200010B-6C1B-4A13-9ECA-332574881FEB}"/>
    <hyperlink ref="S73" r:id="rId339" display="pw:\\SRVPW3.pls.planservi.com.br:Projetos\Documents\C0849 - DER\40_Emissao\03_GRD\0-GRDs_Enviadas DER\33ºMEDIÇÃO-26-03-2025 A 25-04-25\MR.DER-0964_25\" xr:uid="{B7AD3764-3B9C-4288-90C7-47D0D13DF643}"/>
    <hyperlink ref="V73" r:id="rId340" display="pw:\\SRVPW3.pls.planservi.com.br:Projetos\Documents\C0849 - DER\30_Producao\6-D6 – SP 268 - km 217,66-222,140\06_Pavi\06.00_R031\2025 05 09 SP268-R-031_MC_A3.doc" xr:uid="{AE36B62D-4730-46C0-A786-A64EEE0F7D81}"/>
    <hyperlink ref="Y73" r:id="rId341" display="pw:\\SRVPW3.pls.planservi.com.br:Projetos\Documents\C0849 - DER\40_Emissao\03_GRD\0-GRDs_Enviadas DER\34ºMEDIÇÃO-26-04-2025 A 25-05-25\MR_DER-0997_25\" xr:uid="{AF560D05-9653-47C7-AC63-AED864672F29}"/>
    <hyperlink ref="AE59" r:id="rId342" display="pw:\\SRVPW3.pls.planservi.com.br:Projetos\Documents\C0849 - DER\40_Emissao\03_GRD\0-GRDs_Enviadas DER\34ºMEDIÇÃO-26-04-2025 A 25-05-25\MR_DER-1007_25\" xr:uid="{2BE9FC66-4060-4945-BC3B-B51B9C2802E4}"/>
    <hyperlink ref="AE48" r:id="rId343" display="pw:\\SRVPW3.pls.planservi.com.br:Projetos\Documents\C0849 - DER\40_Emissao\03_GRD\0-GRDs_Enviadas DER\34ºMEDIÇÃO-26-04-2025 A 25-05-25\MR_DER-1007_25\" xr:uid="{42EC9185-02AF-4835-9487-178896B9E7F6}"/>
    <hyperlink ref="AE73" r:id="rId344" display="pw:\\SRVPW3.pls.planservi.com.br:Projetos\Documents\C0849 - DER\40_Emissao\03_GRD\0-GRDs_Enviadas DER\34ºMEDIÇÃO-26-04-2025 A 25-05-25\MR_DER-1010_25\" xr:uid="{BCD643A2-0B37-4148-91BF-2DF82D63C5E5}"/>
    <hyperlink ref="Y41" r:id="rId345" display="pw:\\SRVPW3.pls.planservi.com.br:Projetos\Documents\C0849 - DER\40_Emissao\03_GRD\0-GRDs_Enviadas DER\42ºMEDIÇÃO-26-12-2025 A 25-01-26\MR_DER-1497_26\" xr:uid="{AE9B690A-BEA8-4B72-B88A-14F429D9FE4B}"/>
    <hyperlink ref="M99" r:id="rId346" display="pw:\\SRVPW3.pls.planservi.com.br:Projetos\Documents\C0849 - DER\40_Emissao\03_GRD\0-GRDs_Enviadas DER\43ºMEDIÇÃO-26-01-2026 A 25-02-26\MR_DER-1566_26\" xr:uid="{2EF3AA74-83A6-4B78-B10A-FABD31D36B42}"/>
    <hyperlink ref="M102" r:id="rId347" display="pw:\\SRVPW3.pls.planservi.com.br:Projetos\Documents\C0849 - DER\40_Emissao\03_GRD\0-GRDs_Enviadas DER\43ºMEDIÇÃO-26-01-2026 A 25-02-26\MR_DER-1566_26\" xr:uid="{016E5BE3-0C93-4F4C-89A4-5B2685A87D68}"/>
    <hyperlink ref="M61" r:id="rId348" display="pw:\\SRVPW3.pls.planservi.com.br:Projetos\Documents\C0849 - DER\40_Emissao\03_GRD\0-GRDs_Enviadas DER\43ºMEDIÇÃO-26-01-2026 A 25-02-26\MR_DER-1569_26\" xr:uid="{8909E331-ED73-4FFD-BB28-14790EF2422A}"/>
    <hyperlink ref="S60" r:id="rId349" display="pw:\\SRVPW3.pls.planservi.com.br:Projetos\Documents\C0849 - DER\40_Emissao\03_GRD\0-GRDs_Enviadas DER\43ºMEDIÇÃO-26-01-2026 A 25-02-26\MR_DER-1569_26\" xr:uid="{92E918E6-361D-41D7-ABF0-AE6E7E9E6067}"/>
    <hyperlink ref="S52" r:id="rId350" display="pw:\\SRVPW3.pls.planservi.com.br:Projetos\Documents\C0849 - DER\40_Emissao\03_GRD\0-GRDs_Enviadas DER\43ºMEDIÇÃO-26-01-2026 A 25-02-26\MR_DER-1569_26\" xr:uid="{A56D03F5-6615-41A7-B45B-053A5C031A78}"/>
    <hyperlink ref="S53" r:id="rId351" display="pw:\\SRVPW3.pls.planservi.com.br:Projetos\Documents\C0849 - DER\40_Emissao\03_GRD\0-GRDs_Enviadas DER\43ºMEDIÇÃO-26-01-2026 A 25-02-26\MR_DER-1569_26\" xr:uid="{E3B5D78E-F275-4A91-BEF7-8114B5A4C7F0}"/>
    <hyperlink ref="S54" r:id="rId352" display="pw:\\SRVPW3.pls.planservi.com.br:Projetos\Documents\C0849 - DER\40_Emissao\03_GRD\0-GRDs_Enviadas DER\43ºMEDIÇÃO-26-01-2026 A 25-02-26\MR_DER-1569_26\" xr:uid="{8B676308-C98B-4463-8618-BF8B30CA5C88}"/>
    <hyperlink ref="S55" r:id="rId353" display="pw:\\SRVPW3.pls.planservi.com.br:Projetos\Documents\C0849 - DER\40_Emissao\03_GRD\0-GRDs_Enviadas DER\43ºMEDIÇÃO-26-01-2026 A 25-02-26\MR_DER-1569_26\" xr:uid="{D4190D71-73B9-4924-9616-CA8C1AA6BD7A}"/>
    <hyperlink ref="S56" r:id="rId354" display="pw:\\SRVPW3.pls.planservi.com.br:Projetos\Documents\C0849 - DER\40_Emissao\03_GRD\0-GRDs_Enviadas DER\43ºMEDIÇÃO-26-01-2026 A 25-02-26\MR_DER-1569_26\" xr:uid="{BE4BDD42-4FEA-4BE0-AB6D-34CA714CAEC6}"/>
    <hyperlink ref="S57" r:id="rId355" display="pw:\\SRVPW3.pls.planservi.com.br:Projetos\Documents\C0849 - DER\40_Emissao\03_GRD\0-GRDs_Enviadas DER\43ºMEDIÇÃO-26-01-2026 A 25-02-26\MR_DER-1569_26\" xr:uid="{9D92ECD4-4D58-4286-A417-A7BB4574B3CE}"/>
    <hyperlink ref="S58" r:id="rId356" display="pw:\\SRVPW3.pls.planservi.com.br:Projetos\Documents\C0849 - DER\40_Emissao\03_GRD\0-GRDs_Enviadas DER\43ºMEDIÇÃO-26-01-2026 A 25-02-26\MR_DER-1569_26\" xr:uid="{4F57F355-E35B-46CA-8B1D-A983C848977D}"/>
    <hyperlink ref="S49" r:id="rId357" display="pw:\\SRVPW3.pls.planservi.com.br:Projetos\Documents\C0849 - DER\40_Emissao\03_GRD\0-GRDs_Enviadas DER\43ºMEDIÇÃO-26-01-2026 A 25-02-26\MR_DER-1569_26\" xr:uid="{3010DE68-3492-49BB-A910-E0687A1BB6C0}"/>
    <hyperlink ref="S50" r:id="rId358" display="pw:\\SRVPW3.pls.planservi.com.br:Projetos\Documents\C0849 - DER\40_Emissao\03_GRD\0-GRDs_Enviadas DER\43ºMEDIÇÃO-26-01-2026 A 25-02-26\MR_DER-1569_26\" xr:uid="{08CD841D-46DB-4B53-BA04-ED213BE76440}"/>
    <hyperlink ref="S51" r:id="rId359" display="pw:\\SRVPW3.pls.planservi.com.br:Projetos\Documents\C0849 - DER\40_Emissao\03_GRD\0-GRDs_Enviadas DER\43ºMEDIÇÃO-26-01-2026 A 25-02-26\MR_DER-1569_26\" xr:uid="{301BE5DE-3134-42A1-A8AD-949736DD8319}"/>
    <hyperlink ref="Y62" r:id="rId360" display="pw:\\SRVPW3.pls.planservi.com.br:Projetos\Documents\C0849 - DER\40_Emissao\03_GRD\0-GRDs_Enviadas DER\43ºMEDIÇÃO-26-01-2026 A 25-02-26\MR_DER-1569_26\" xr:uid="{C05FD48D-87E7-4BD4-A91D-90424DC3F61C}"/>
    <hyperlink ref="AK101" r:id="rId361" xr:uid="{A9259494-3D76-47AC-9AB1-C12703FB6B54}"/>
    <hyperlink ref="AK17" r:id="rId362" display="pw:\\SRVPW3.pls.planservi.com.br:Projetos\Documents\C0849 - DER\40_Emissao\03_GRD\0-GRDs_Enviadas DER\44ºMEDIÇÃO-26-02-2026 A 25-03-26\MR_DER-1644_26\" xr:uid="{E359622B-EA30-483C-B72D-493836A4653F}"/>
    <hyperlink ref="AQ71" r:id="rId363" display="pw:\\SRVPW3.pls.planservi.com.br:Projetos\Documents\C0849 - DER\40_Emissao\03_GRD\0-GRDs_Enviadas DER\44ºMEDIÇÃO-26-02-2026 A 25-03-26\MR_DER-1628_26\" xr:uid="{EE2B4366-E8CC-4D8C-81BF-9381019B0EBB}"/>
    <hyperlink ref="AQ72" r:id="rId364" display="pw:\\SRVPW3.pls.planservi.com.br:Projetos\Documents\C0849 - DER\40_Emissao\03_GRD\0-GRDs_Enviadas DER\44ºMEDIÇÃO-26-02-2026 A 25-03-26\MR_DER-1628_26\" xr:uid="{EB757345-475C-4B53-A928-676D3C7C0268}"/>
    <hyperlink ref="S102" r:id="rId365" display="pw:\\SRVPW3.pls.planservi.com.br:Projetos\Documents\C0849 - DER\40_Emissao\03_GRD\0-GRDs_Enviadas DER\44ºMEDIÇÃO-26-02-2026 A 25-03-26\MR_DER-1648_26\" xr:uid="{FBA9A6A1-FCA3-4B56-8274-AB4015618C03}"/>
    <hyperlink ref="S99" r:id="rId366" display="pw:\\SRVPW3.pls.planservi.com.br:Projetos\Documents\C0849 - DER\40_Emissao\03_GRD\0-GRDs_Enviadas DER\44ºMEDIÇÃO-26-02-2026 A 25-03-26\MR_DER-1648_26\" xr:uid="{04B56701-D0C2-4D24-B8CE-92BC2DE3D2A7}"/>
    <hyperlink ref="AW89" r:id="rId367" display="pw:\\SRVPW3.pls.planservi.com.br:Projetos\Documents\C0849 - DER\40_Emissao\03_GRD\0-GRDs_Enviadas DER\45ºMEDIÇÃO-26-03-2026 A 25-04-26\MR_DER-1669_26\" xr:uid="{6376FA78-30BB-489A-A72D-38B7BACFF1F3}"/>
    <hyperlink ref="AW90:AW95" r:id="rId368" display="pw:\\SRVPW3.pls.planservi.com.br:Projetos\Documents\C0849 - DER\40_Emissao\03_GRD\0-GRDs_Enviadas DER\45ºMEDIÇÃO-26-03-2026 A 25-04-26\MR_DER-1669_26\" xr:uid="{F53A8F48-08A4-44A2-9C25-C9FF6C410C90}"/>
    <hyperlink ref="BC13" r:id="rId369" display="pw:\\SRVPW3.pls.planservi.com.br:Projetos\Documents\C0849 - DER\40_Emissao\03_GRD\0-GRDs_Enviadas DER\45ºMEDIÇÃO-26-03-2026 A 25-04-26\MR_DER-1670_26\" xr:uid="{C5006DE8-DF9E-4F25-BCA4-696A179B2050}"/>
    <hyperlink ref="BC14:BC16" r:id="rId370" display="pw:\\SRVPW3.pls.planservi.com.br:Projetos\Documents\C0849 - DER\40_Emissao\03_GRD\0-GRDs_Enviadas DER\45ºMEDIÇÃO-26-03-2026 A 25-04-26\MR_DER-1670_26\" xr:uid="{024C83B7-09E7-43F0-8F4A-3D1436F9778E}"/>
    <hyperlink ref="AQ17" r:id="rId371" display="pw:\\SRVPW3.pls.planservi.com.br:Projetos\Documents\C0849 - DER\40_Emissao\03_GRD\0-GRDs_Enviadas DER\45ºMEDIÇÃO-26-03-2026 A 25-04-26\MR_DER-1683_26\" xr:uid="{10C52CDF-64CE-4039-B0A5-9C213AB923B4}"/>
    <hyperlink ref="Y76" r:id="rId372" display="pw:\\SRVPW3.pls.planservi.com.br:Projetos\Documents\C0849 - DER\40_Emissao\03_GRD\0-GRDs_Enviadas DER\45ºMEDIÇÃO-26-03-2026 A 25-04-26\MR_DER-1689_26\" xr:uid="{C404C31A-289E-49E8-AD38-188F5869F0DF}"/>
    <hyperlink ref="Y78" r:id="rId373" display="pw:\\SRVPW3.pls.planservi.com.br:Projetos\Documents\C0849 - DER\40_Emissao\03_GRD\0-GRDs_Enviadas DER\45ºMEDIÇÃO-26-03-2026 A 25-04-26\MR_DER-1689_26\" xr:uid="{4C9A19F1-D58B-4D80-AB37-67EC5792F846}"/>
    <hyperlink ref="Y99" r:id="rId374" display="pw:\\SRVPW3.pls.planservi.com.br:Projetos\Documents\C0849 - DER\40_Emissao\03_GRD\0-GRDs_Enviadas DER\45ºMEDIÇÃO-26-03-2026 A 25-04-26\MR_DER-1692_26\" xr:uid="{89055925-55FF-49DB-B84E-1927B93C7F18}"/>
    <hyperlink ref="Y102" r:id="rId375" display="pw:\\SRVPW3.pls.planservi.com.br:Projetos\Documents\C0849 - DER\40_Emissao\03_GRD\0-GRDs_Enviadas DER\45ºMEDIÇÃO-26-03-2026 A 25-04-26\MR_DER-1692_26\" xr:uid="{9484B412-786E-4849-9376-3E3A031DDD75}"/>
    <hyperlink ref="Y75" r:id="rId376" display="pw:\\SRVPW3.pls.planservi.com.br:Projetos\Documents\C0849 - DER\40_Emissao\03_GRD\0-GRDs_Enviadas DER\45ºMEDIÇÃO-26-03-2026 A 25-04-26\MR_DER-1698_26\" xr:uid="{79BFFB8C-D8B2-4838-A2AE-7CC799466673}"/>
    <hyperlink ref="Y77" r:id="rId377" display="pw:\\SRVPW3.pls.planservi.com.br:Projetos\Documents\C0849 - DER\40_Emissao\03_GRD\0-GRDs_Enviadas DER\45ºMEDIÇÃO-26-03-2026 A 25-04-26\MR_DER-1698_26\" xr:uid="{D0C758B6-58A9-4A47-AE5E-5EC6041509BA}"/>
    <hyperlink ref="Y79" r:id="rId378" display="pw:\\SRVPW3.pls.planservi.com.br:Projetos\Documents\C0849 - DER\40_Emissao\03_GRD\0-GRDs_Enviadas DER\45ºMEDIÇÃO-26-03-2026 A 25-04-26\MR_DER-1698_26\" xr:uid="{33AD02E6-D5FF-44AE-A60B-FE230A703926}"/>
    <hyperlink ref="Y80" r:id="rId379" display="pw:\\SRVPW3.pls.planservi.com.br:Projetos\Documents\C0849 - DER\40_Emissao\03_GRD\0-GRDs_Enviadas DER\45ºMEDIÇÃO-26-03-2026 A 25-04-26\MR_DER-1698_26\" xr:uid="{4D83A2BE-7472-4F9C-8B1A-34D8940F32DC}"/>
    <hyperlink ref="Y81" r:id="rId380" display="pw:\\SRVPW3.pls.planservi.com.br:Projetos\Documents\C0849 - DER\40_Emissao\03_GRD\0-GRDs_Enviadas DER\45ºMEDIÇÃO-26-03-2026 A 25-04-26\MR_DER-1698_26\" xr:uid="{4E49168C-B30A-48C1-BDFC-E7D321431086}"/>
    <hyperlink ref="Y82" r:id="rId381" display="pw:\\SRVPW3.pls.planservi.com.br:Projetos\Documents\C0849 - DER\40_Emissao\03_GRD\0-GRDs_Enviadas DER\45ºMEDIÇÃO-26-03-2026 A 25-04-26\MR_DER-1698_26\" xr:uid="{C330F305-8E46-48AE-8ACB-B734C6CB77B9}"/>
    <hyperlink ref="Y83" r:id="rId382" display="pw:\\SRVPW3.pls.planservi.com.br:Projetos\Documents\C0849 - DER\40_Emissao\03_GRD\0-GRDs_Enviadas DER\45ºMEDIÇÃO-26-03-2026 A 25-04-26\MR_DER-1698_26\" xr:uid="{D0E1C17B-44E8-457F-ADC5-2B74CDF35C1B}"/>
    <hyperlink ref="Y84" r:id="rId383" display="pw:\\SRVPW3.pls.planservi.com.br:Projetos\Documents\C0849 - DER\40_Emissao\03_GRD\0-GRDs_Enviadas DER\45ºMEDIÇÃO-26-03-2026 A 25-04-26\MR_DER-1698_26\" xr:uid="{65A16A8E-2E20-461A-AA35-08974EB9E9DB}"/>
    <hyperlink ref="Y85" r:id="rId384" display="pw:\\SRVPW3.pls.planservi.com.br:Projetos\Documents\C0849 - DER\40_Emissao\03_GRD\0-GRDs_Enviadas DER\45ºMEDIÇÃO-26-03-2026 A 25-04-26\MR_DER-1698_26\" xr:uid="{9C2095AF-74B0-4994-A144-1FA09011D127}"/>
    <hyperlink ref="S86" r:id="rId385" display="pw:\\SRVPW3.pls.planservi.com.br:Projetos\Documents\C0849 - DER\40_Emissao\03_GRD\0-GRDs_Enviadas DER\45ºMEDIÇÃO-26-03-2026 A 25-04-26\MR_DER-1698_26\" xr:uid="{0A335AA3-71AE-4F08-B369-4DB853EEC9CD}"/>
    <hyperlink ref="S87" r:id="rId386" display="pw:\\SRVPW3.pls.planservi.com.br:Projetos\Documents\C0849 - DER\40_Emissao\03_GRD\0-GRDs_Enviadas DER\45ºMEDIÇÃO-26-03-2026 A 25-04-26\MR_DER-1698_26\" xr:uid="{D89A6989-4870-4872-87B2-EEC4974F0DE1}"/>
    <hyperlink ref="BI13" r:id="rId387" display="pw:\\SRVPW3.pls.planservi.com.br:Projetos\Documents\C0849 - DER\40_Emissao\03_GRD\0-GRDs_Enviadas DER\46ºMEDIÇÃO-26-04-2026 A 25-05-26\MR_DER-1719_26\" xr:uid="{C5B65E3B-8C18-4FAD-A4C6-6CDE7E8EE529}"/>
    <hyperlink ref="BI14:BI16" r:id="rId388" display="pw:\\SRVPW3.pls.planservi.com.br:Projetos\Documents\C0849 - DER\40_Emissao\03_GRD\0-GRDs_Enviadas DER\46ºMEDIÇÃO-26-04-2026 A 25-05-26\MR_DER-1719_26\" xr:uid="{59FE5430-31AE-42B9-9210-82F277B03B0C}"/>
    <hyperlink ref="AE75" r:id="rId389" display="pw:\\SRVPW3.pls.planservi.com.br:Projetos\Documents\C0849 - DER\40_Emissao\03_GRD\0-GRDs_Enviadas DER\47ºMEDIÇÃO-26-05-2026 A 25-06-26\MR_DER-1771_26\" xr:uid="{9746DE1B-05F6-4BBB-9D0A-080FDC48D4F0}"/>
    <hyperlink ref="AE77" r:id="rId390" display="pw:\\SRVPW3.pls.planservi.com.br:Projetos\Documents\C0849 - DER\40_Emissao\03_GRD\0-GRDs_Enviadas DER\47ºMEDIÇÃO-26-05-2026 A 25-06-26\MR_DER-1771_26\" xr:uid="{6F55284E-8B95-4297-BA31-1FD01928B0A7}"/>
    <hyperlink ref="AE79" r:id="rId391" display="pw:\\SRVPW3.pls.planservi.com.br:Projetos\Documents\C0849 - DER\40_Emissao\03_GRD\0-GRDs_Enviadas DER\47ºMEDIÇÃO-26-05-2026 A 25-06-26\MR_DER-1771_26\" xr:uid="{D77C1431-3BEC-4795-BCB3-D676F0C50C14}"/>
    <hyperlink ref="AE80" r:id="rId392" display="pw:\\SRVPW3.pls.planservi.com.br:Projetos\Documents\C0849 - DER\40_Emissao\03_GRD\0-GRDs_Enviadas DER\47ºMEDIÇÃO-26-05-2026 A 25-06-26\MR_DER-1771_26\" xr:uid="{DAAF0485-AA6C-459A-82BD-35493074A347}"/>
    <hyperlink ref="AE81" r:id="rId393" display="pw:\\SRVPW3.pls.planservi.com.br:Projetos\Documents\C0849 - DER\40_Emissao\03_GRD\0-GRDs_Enviadas DER\47ºMEDIÇÃO-26-05-2026 A 25-06-26\MR_DER-1771_26\" xr:uid="{284D39B7-E881-4994-8E3B-6300A7F28F5E}"/>
    <hyperlink ref="AE82" r:id="rId394" display="pw:\\SRVPW3.pls.planservi.com.br:Projetos\Documents\C0849 - DER\40_Emissao\03_GRD\0-GRDs_Enviadas DER\47ºMEDIÇÃO-26-05-2026 A 25-06-26\MR_DER-1771_26\" xr:uid="{A19CD15F-0902-414C-9877-3184925D427C}"/>
    <hyperlink ref="AE83" r:id="rId395" display="pw:\\SRVPW3.pls.planservi.com.br:Projetos\Documents\C0849 - DER\40_Emissao\03_GRD\0-GRDs_Enviadas DER\47ºMEDIÇÃO-26-05-2026 A 25-06-26\MR_DER-1771_26\" xr:uid="{2A126544-6235-4239-B31C-3234EFF2E8C0}"/>
    <hyperlink ref="AE84" r:id="rId396" display="pw:\\SRVPW3.pls.planservi.com.br:Projetos\Documents\C0849 - DER\40_Emissao\03_GRD\0-GRDs_Enviadas DER\47ºMEDIÇÃO-26-05-2026 A 25-06-26\MR_DER-1771_26\" xr:uid="{5C71337C-4B27-4C99-A671-B54C04BB5690}"/>
    <hyperlink ref="AE85" r:id="rId397" display="pw:\\SRVPW3.pls.planservi.com.br:Projetos\Documents\C0849 - DER\40_Emissao\03_GRD\0-GRDs_Enviadas DER\47ºMEDIÇÃO-26-05-2026 A 25-06-26\MR_DER-1771_26\" xr:uid="{8F9E8E29-9EF2-408B-86FF-2031AA30FADF}"/>
    <hyperlink ref="Y86" r:id="rId398" display="pw:\\SRVPW3.pls.planservi.com.br:Projetos\Documents\C0849 - DER\40_Emissao\03_GRD\0-GRDs_Enviadas DER\47ºMEDIÇÃO-26-05-2026 A 25-06-26\MR_DER-1771_26\" xr:uid="{823DA24D-C2BB-4854-AA2F-B4923E9FD739}"/>
    <hyperlink ref="Y87" r:id="rId399" display="pw:\\SRVPW3.pls.planservi.com.br:Projetos\Documents\C0849 - DER\40_Emissao\03_GRD\0-GRDs_Enviadas DER\47ºMEDIÇÃO-26-05-2026 A 25-06-26\MR_DER-1771_26\" xr:uid="{AD2C73EE-8039-435C-A7CC-0E9B24AECDD1}"/>
  </hyperlinks>
  <pageMargins left="0.511811024" right="0.511811024" top="0.78740157499999996" bottom="0.78740157499999996" header="0.31496062000000002" footer="0.31496062000000002"/>
  <pageSetup paperSize="9" scale="48" orientation="portrait" r:id="rId4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9" filterMode="1">
    <tabColor theme="9" tint="0.79998168889431442"/>
  </sheetPr>
  <dimension ref="A1:AW393"/>
  <sheetViews>
    <sheetView zoomScaleNormal="100" zoomScaleSheetLayoutView="85" workbookViewId="0">
      <pane xSplit="9" ySplit="2" topLeftCell="Q55" activePane="bottomRight" state="frozen"/>
      <selection activeCell="AI220" sqref="AI220"/>
      <selection pane="topRight" activeCell="AI220" sqref="AI220"/>
      <selection pane="bottomLeft" activeCell="AI220" sqref="AI220"/>
      <selection pane="bottomRight" activeCell="D404" sqref="D404"/>
    </sheetView>
  </sheetViews>
  <sheetFormatPr defaultColWidth="9.140625" defaultRowHeight="12" x14ac:dyDescent="0.25"/>
  <cols>
    <col min="1" max="1" width="26.140625" style="428" customWidth="1"/>
    <col min="2" max="2" width="5.140625" style="428" customWidth="1"/>
    <col min="3" max="3" width="5" style="428" customWidth="1"/>
    <col min="4" max="4" width="69.28515625" style="643" customWidth="1"/>
    <col min="5" max="5" width="39.28515625" style="643" customWidth="1"/>
    <col min="6" max="6" width="13.28515625" style="428" customWidth="1"/>
    <col min="7" max="7" width="11.140625" style="428" customWidth="1"/>
    <col min="8" max="8" width="19.42578125" style="428" customWidth="1"/>
    <col min="9" max="9" width="14.28515625" style="428" customWidth="1"/>
    <col min="10" max="10" width="22.28515625" style="428" bestFit="1" customWidth="1"/>
    <col min="11" max="11" width="12.5703125" style="428" customWidth="1"/>
    <col min="12" max="12" width="12.28515625" style="428" customWidth="1"/>
    <col min="13" max="13" width="16.7109375" style="428" customWidth="1"/>
    <col min="14" max="14" width="13.42578125" style="428" customWidth="1"/>
    <col min="15" max="15" width="14.140625" style="428" bestFit="1" customWidth="1"/>
    <col min="16" max="16" width="17" style="428" customWidth="1"/>
    <col min="17" max="17" width="12.42578125" style="428" bestFit="1" customWidth="1"/>
    <col min="18" max="18" width="12.28515625" style="428" customWidth="1"/>
    <col min="19" max="19" width="14.42578125" style="428" customWidth="1"/>
    <col min="20" max="21" width="13.42578125" style="428" customWidth="1"/>
    <col min="22" max="23" width="12.5703125" style="428" customWidth="1"/>
    <col min="24" max="24" width="12.28515625" style="428" customWidth="1"/>
    <col min="25" max="25" width="16" style="428" customWidth="1"/>
    <col min="26" max="27" width="13.42578125" style="428" customWidth="1"/>
    <col min="28" max="29" width="12.5703125" style="428" customWidth="1"/>
    <col min="30" max="30" width="12.28515625" style="428" customWidth="1"/>
    <col min="31" max="31" width="13.7109375" style="428" customWidth="1"/>
    <col min="32" max="33" width="13.42578125" style="428" customWidth="1"/>
    <col min="34" max="35" width="12.5703125" style="428" customWidth="1"/>
    <col min="36" max="36" width="12.28515625" style="428" customWidth="1"/>
    <col min="37" max="37" width="15.5703125" style="428" customWidth="1"/>
    <col min="38" max="39" width="13.42578125" style="428" customWidth="1"/>
    <col min="40" max="41" width="12.5703125" style="428" customWidth="1"/>
    <col min="42" max="42" width="12.28515625" style="428" customWidth="1"/>
    <col min="43" max="43" width="9.140625" style="428"/>
    <col min="44" max="45" width="13.42578125" style="428" customWidth="1"/>
    <col min="46" max="46" width="12.5703125" style="428" customWidth="1"/>
    <col min="47" max="16384" width="9.140625" style="643"/>
  </cols>
  <sheetData>
    <row r="1" spans="1:46" s="638" customFormat="1" ht="36" x14ac:dyDescent="0.25">
      <c r="A1" s="1575"/>
      <c r="B1" s="444"/>
      <c r="C1" s="444"/>
      <c r="D1" s="637" t="s">
        <v>8589</v>
      </c>
      <c r="F1" s="1779" t="s">
        <v>3723</v>
      </c>
      <c r="G1" s="1779"/>
      <c r="H1" s="1779"/>
      <c r="I1" s="1779"/>
      <c r="J1" s="639"/>
      <c r="K1" s="1776" t="s">
        <v>96</v>
      </c>
      <c r="L1" s="1777"/>
      <c r="M1" s="1777"/>
      <c r="N1" s="1777"/>
      <c r="O1" s="1777"/>
      <c r="P1" s="1778"/>
      <c r="Q1" s="1776" t="s">
        <v>3725</v>
      </c>
      <c r="R1" s="1777"/>
      <c r="S1" s="1777"/>
      <c r="T1" s="1777"/>
      <c r="U1" s="1777"/>
      <c r="V1" s="1778"/>
      <c r="W1" s="1776" t="s">
        <v>3726</v>
      </c>
      <c r="X1" s="1777"/>
      <c r="Y1" s="1777"/>
      <c r="Z1" s="1777"/>
      <c r="AA1" s="1777"/>
      <c r="AB1" s="1778"/>
      <c r="AC1" s="1776" t="s">
        <v>3727</v>
      </c>
      <c r="AD1" s="1777"/>
      <c r="AE1" s="1777"/>
      <c r="AF1" s="1777"/>
      <c r="AG1" s="1777"/>
      <c r="AH1" s="1778"/>
      <c r="AI1" s="1776" t="s">
        <v>3728</v>
      </c>
      <c r="AJ1" s="1777"/>
      <c r="AK1" s="1777"/>
      <c r="AL1" s="1777"/>
      <c r="AM1" s="1777"/>
      <c r="AN1" s="1778"/>
      <c r="AO1" s="1776" t="s">
        <v>3729</v>
      </c>
      <c r="AP1" s="1777"/>
      <c r="AQ1" s="1777"/>
      <c r="AR1" s="1777"/>
      <c r="AS1" s="1777"/>
      <c r="AT1" s="1778"/>
    </row>
    <row r="2" spans="1:46" s="402" customFormat="1" x14ac:dyDescent="0.25">
      <c r="A2" s="549" t="s">
        <v>8258</v>
      </c>
      <c r="B2" s="549" t="s">
        <v>7387</v>
      </c>
      <c r="C2" s="549" t="s">
        <v>3730</v>
      </c>
      <c r="D2" s="548" t="s">
        <v>2</v>
      </c>
      <c r="E2" s="550" t="s">
        <v>1</v>
      </c>
      <c r="F2" s="551" t="s">
        <v>98</v>
      </c>
      <c r="G2" s="551" t="s">
        <v>99</v>
      </c>
      <c r="H2" s="552" t="s">
        <v>8040</v>
      </c>
      <c r="I2" s="553" t="s">
        <v>100</v>
      </c>
      <c r="J2" s="554" t="s">
        <v>6708</v>
      </c>
      <c r="K2" s="555" t="s">
        <v>3724</v>
      </c>
      <c r="L2" s="556" t="s">
        <v>93</v>
      </c>
      <c r="M2" s="557" t="s">
        <v>94</v>
      </c>
      <c r="N2" s="558" t="s">
        <v>97</v>
      </c>
      <c r="O2" s="558" t="s">
        <v>100</v>
      </c>
      <c r="P2" s="559" t="s">
        <v>95</v>
      </c>
      <c r="Q2" s="555" t="s">
        <v>3724</v>
      </c>
      <c r="R2" s="556" t="s">
        <v>93</v>
      </c>
      <c r="S2" s="557" t="s">
        <v>94</v>
      </c>
      <c r="T2" s="558" t="s">
        <v>97</v>
      </c>
      <c r="U2" s="558" t="s">
        <v>100</v>
      </c>
      <c r="V2" s="559" t="s">
        <v>95</v>
      </c>
      <c r="W2" s="555" t="s">
        <v>3724</v>
      </c>
      <c r="X2" s="556" t="s">
        <v>93</v>
      </c>
      <c r="Y2" s="557" t="s">
        <v>94</v>
      </c>
      <c r="Z2" s="558" t="s">
        <v>97</v>
      </c>
      <c r="AA2" s="558" t="s">
        <v>100</v>
      </c>
      <c r="AB2" s="559" t="s">
        <v>95</v>
      </c>
      <c r="AC2" s="555" t="s">
        <v>3724</v>
      </c>
      <c r="AD2" s="556" t="s">
        <v>93</v>
      </c>
      <c r="AE2" s="557" t="s">
        <v>94</v>
      </c>
      <c r="AF2" s="558" t="s">
        <v>97</v>
      </c>
      <c r="AG2" s="558" t="s">
        <v>100</v>
      </c>
      <c r="AH2" s="559" t="s">
        <v>95</v>
      </c>
      <c r="AI2" s="555" t="s">
        <v>3724</v>
      </c>
      <c r="AJ2" s="556" t="s">
        <v>93</v>
      </c>
      <c r="AK2" s="557" t="s">
        <v>94</v>
      </c>
      <c r="AL2" s="558" t="s">
        <v>97</v>
      </c>
      <c r="AM2" s="558" t="s">
        <v>100</v>
      </c>
      <c r="AN2" s="559" t="s">
        <v>95</v>
      </c>
      <c r="AO2" s="555" t="s">
        <v>3724</v>
      </c>
      <c r="AP2" s="556" t="s">
        <v>93</v>
      </c>
      <c r="AQ2" s="557" t="s">
        <v>94</v>
      </c>
      <c r="AR2" s="558" t="s">
        <v>97</v>
      </c>
      <c r="AS2" s="558" t="s">
        <v>100</v>
      </c>
      <c r="AT2" s="559" t="s">
        <v>95</v>
      </c>
    </row>
    <row r="3" spans="1:46" s="578" customFormat="1" hidden="1" x14ac:dyDescent="0.25">
      <c r="A3" s="560"/>
      <c r="B3" s="560">
        <f>COUNTA(B4:B14)</f>
        <v>2</v>
      </c>
      <c r="C3" s="560">
        <f>COUNTA(C4:C14)</f>
        <v>9</v>
      </c>
      <c r="D3" s="561"/>
      <c r="E3" s="562"/>
      <c r="F3" s="563"/>
      <c r="G3" s="564"/>
      <c r="H3" s="565"/>
      <c r="I3" s="566"/>
      <c r="J3" s="567"/>
      <c r="K3" s="568"/>
      <c r="L3" s="569"/>
      <c r="M3" s="570"/>
      <c r="N3" s="570"/>
      <c r="O3" s="570"/>
      <c r="P3" s="571"/>
      <c r="Q3" s="572"/>
      <c r="R3" s="573"/>
      <c r="S3" s="574"/>
      <c r="T3" s="574"/>
      <c r="U3" s="575"/>
      <c r="V3" s="576"/>
      <c r="W3" s="572"/>
      <c r="X3" s="573"/>
      <c r="Y3" s="574"/>
      <c r="Z3" s="574"/>
      <c r="AA3" s="575"/>
      <c r="AB3" s="576"/>
      <c r="AC3" s="572"/>
      <c r="AD3" s="577"/>
      <c r="AE3" s="574"/>
      <c r="AF3" s="574"/>
      <c r="AG3" s="575"/>
      <c r="AH3" s="576"/>
      <c r="AI3" s="572"/>
      <c r="AJ3" s="577"/>
      <c r="AK3" s="574"/>
      <c r="AL3" s="574"/>
      <c r="AM3" s="575"/>
      <c r="AN3" s="576"/>
      <c r="AO3" s="572"/>
      <c r="AP3" s="577"/>
      <c r="AQ3" s="574"/>
      <c r="AR3" s="574"/>
      <c r="AS3" s="575"/>
      <c r="AT3" s="576"/>
    </row>
    <row r="4" spans="1:46" s="402" customFormat="1" ht="13.5" hidden="1" x14ac:dyDescent="0.2">
      <c r="A4" s="396" t="s">
        <v>8263</v>
      </c>
      <c r="B4" s="618" t="s">
        <v>8257</v>
      </c>
      <c r="C4" s="618"/>
      <c r="D4" s="617" t="s">
        <v>4</v>
      </c>
      <c r="E4" s="579" t="s">
        <v>4241</v>
      </c>
      <c r="F4" s="556">
        <f t="shared" ref="F4:F61" si="0">IF(L4&lt;&gt;0,MAX(L4,R4,X4,AD4),"NE")</f>
        <v>45238</v>
      </c>
      <c r="G4" s="558" t="str">
        <f t="shared" ref="G4:G63" si="1">IF($F4="","",INDEX($K4:$FI4,1,MATCH($F4,$K4:$FI4,)-1))</f>
        <v>A</v>
      </c>
      <c r="H4" s="552" t="str">
        <f>IF($F4="","",INDEX($K4:$FL4,1,MATCH($F4,$K4:$FL4,)+1))</f>
        <v>MR.DER-0471_23-Entrega Final</v>
      </c>
      <c r="I4" s="584" t="str">
        <f t="shared" ref="I4:I63" si="2">IF(F4="NE",F4,IF(INDEX(K4:CP4,,MATCH(F4,K4:CP4,0)+3)&lt;&gt;0,INDEX(K4:CP4,,MATCH(F4,K4:CP4,0)+3),"ND"))</f>
        <v>ASSINADO</v>
      </c>
      <c r="J4" s="584" t="str">
        <f>IF(G4="NE",G4,IF(INDEX(K4:CQ4,,MATCH(G4,K4:CQ4,0)+3)&lt;&gt;0,INDEX(K4:CQ4,,MATCH(G4,K4:CQ4,0)+3),"ND"))</f>
        <v>ND</v>
      </c>
      <c r="K4" s="619" t="s">
        <v>3730</v>
      </c>
      <c r="L4" s="620">
        <v>44830</v>
      </c>
      <c r="M4" s="640" t="s">
        <v>3771</v>
      </c>
      <c r="N4" s="551"/>
      <c r="O4" s="551"/>
      <c r="P4" s="621" t="s">
        <v>3777</v>
      </c>
      <c r="Q4" s="619" t="s">
        <v>3765</v>
      </c>
      <c r="R4" s="620">
        <v>44895</v>
      </c>
      <c r="S4" s="641" t="s">
        <v>5831</v>
      </c>
      <c r="T4" s="551" t="s">
        <v>5537</v>
      </c>
      <c r="U4" s="620">
        <v>44908</v>
      </c>
      <c r="V4" s="622" t="s">
        <v>3777</v>
      </c>
      <c r="W4" s="623" t="s">
        <v>3748</v>
      </c>
      <c r="X4" s="624">
        <v>44911</v>
      </c>
      <c r="Y4" s="641" t="s">
        <v>5891</v>
      </c>
      <c r="Z4" s="550"/>
      <c r="AA4" s="550"/>
      <c r="AB4" s="622" t="s">
        <v>3777</v>
      </c>
      <c r="AC4" s="623" t="s">
        <v>3748</v>
      </c>
      <c r="AD4" s="624">
        <v>45238</v>
      </c>
      <c r="AE4" s="641" t="s">
        <v>6925</v>
      </c>
      <c r="AF4" s="550" t="s">
        <v>6913</v>
      </c>
      <c r="AG4" s="550" t="s">
        <v>6913</v>
      </c>
      <c r="AH4" s="622"/>
      <c r="AI4" s="623"/>
      <c r="AJ4" s="550"/>
      <c r="AK4" s="550"/>
      <c r="AL4" s="550"/>
      <c r="AM4" s="550"/>
      <c r="AN4" s="622"/>
      <c r="AO4" s="623"/>
      <c r="AP4" s="550"/>
      <c r="AQ4" s="550"/>
      <c r="AR4" s="550"/>
      <c r="AS4" s="550"/>
      <c r="AT4" s="622"/>
    </row>
    <row r="5" spans="1:46" s="402" customFormat="1" ht="13.5" hidden="1" x14ac:dyDescent="0.2">
      <c r="A5" s="396" t="s">
        <v>8263</v>
      </c>
      <c r="B5" s="551" t="s">
        <v>8257</v>
      </c>
      <c r="C5" s="551"/>
      <c r="D5" s="550" t="s">
        <v>5</v>
      </c>
      <c r="E5" s="579" t="s">
        <v>4242</v>
      </c>
      <c r="F5" s="556">
        <f t="shared" si="0"/>
        <v>45238</v>
      </c>
      <c r="G5" s="558" t="str">
        <f t="shared" si="1"/>
        <v>A</v>
      </c>
      <c r="H5" s="552" t="str">
        <f t="shared" ref="H5:H53" si="3">IF($F5="","",INDEX($K5:$FL5,1,MATCH($F5,$K5:$FL5,)+1))</f>
        <v>MR.DER-0471_23-Entrega Final</v>
      </c>
      <c r="I5" s="584" t="str">
        <f t="shared" si="2"/>
        <v>ASSINADO</v>
      </c>
      <c r="J5" s="584" t="str">
        <f t="shared" ref="J5:J53" si="4">IF(G5="NE",G5,IF(INDEX(K5:CQ5,,MATCH(G5,K5:CQ5,0)+3)&lt;&gt;0,INDEX(K5:CQ5,,MATCH(G5,K5:CQ5,0)+3),"ND"))</f>
        <v>ND</v>
      </c>
      <c r="K5" s="619" t="s">
        <v>3730</v>
      </c>
      <c r="L5" s="620">
        <v>44830</v>
      </c>
      <c r="M5" s="640" t="s">
        <v>3771</v>
      </c>
      <c r="N5" s="551"/>
      <c r="O5" s="551"/>
      <c r="P5" s="621" t="s">
        <v>3777</v>
      </c>
      <c r="Q5" s="619" t="s">
        <v>3765</v>
      </c>
      <c r="R5" s="620">
        <v>44895</v>
      </c>
      <c r="S5" s="641" t="s">
        <v>5831</v>
      </c>
      <c r="T5" s="551" t="s">
        <v>5538</v>
      </c>
      <c r="U5" s="620">
        <v>44908</v>
      </c>
      <c r="V5" s="622" t="s">
        <v>3777</v>
      </c>
      <c r="W5" s="623" t="s">
        <v>3748</v>
      </c>
      <c r="X5" s="624">
        <v>44911</v>
      </c>
      <c r="Y5" s="641" t="s">
        <v>5891</v>
      </c>
      <c r="Z5" s="550"/>
      <c r="AA5" s="550"/>
      <c r="AB5" s="622" t="s">
        <v>3777</v>
      </c>
      <c r="AC5" s="623" t="s">
        <v>3748</v>
      </c>
      <c r="AD5" s="624">
        <v>45238</v>
      </c>
      <c r="AE5" s="641" t="s">
        <v>6925</v>
      </c>
      <c r="AF5" s="550" t="s">
        <v>6913</v>
      </c>
      <c r="AG5" s="550" t="s">
        <v>6913</v>
      </c>
      <c r="AH5" s="622"/>
      <c r="AI5" s="623"/>
      <c r="AJ5" s="550"/>
      <c r="AK5" s="550"/>
      <c r="AL5" s="550"/>
      <c r="AM5" s="550"/>
      <c r="AN5" s="622"/>
      <c r="AO5" s="623"/>
      <c r="AP5" s="550"/>
      <c r="AQ5" s="550"/>
      <c r="AR5" s="550"/>
      <c r="AS5" s="550"/>
      <c r="AT5" s="622"/>
    </row>
    <row r="6" spans="1:46" s="402" customFormat="1" ht="13.5" hidden="1" x14ac:dyDescent="0.2">
      <c r="A6" s="396" t="s">
        <v>8263</v>
      </c>
      <c r="B6" s="551"/>
      <c r="C6" s="551" t="s">
        <v>8257</v>
      </c>
      <c r="D6" s="550" t="s">
        <v>6695</v>
      </c>
      <c r="E6" s="579" t="s">
        <v>4244</v>
      </c>
      <c r="F6" s="556">
        <f t="shared" si="0"/>
        <v>45238</v>
      </c>
      <c r="G6" s="558" t="str">
        <f t="shared" si="1"/>
        <v>A</v>
      </c>
      <c r="H6" s="552" t="str">
        <f t="shared" si="3"/>
        <v>MR.DER-0471_23-Entrega Final</v>
      </c>
      <c r="I6" s="584" t="str">
        <f t="shared" si="2"/>
        <v>ASSINADO</v>
      </c>
      <c r="J6" s="584" t="str">
        <f t="shared" si="4"/>
        <v>ND</v>
      </c>
      <c r="K6" s="619" t="s">
        <v>3730</v>
      </c>
      <c r="L6" s="620">
        <v>44830</v>
      </c>
      <c r="M6" s="640" t="s">
        <v>3771</v>
      </c>
      <c r="N6" s="551"/>
      <c r="O6" s="551"/>
      <c r="P6" s="621" t="s">
        <v>3777</v>
      </c>
      <c r="Q6" s="619" t="s">
        <v>3765</v>
      </c>
      <c r="R6" s="620">
        <v>44895</v>
      </c>
      <c r="S6" s="641" t="s">
        <v>5831</v>
      </c>
      <c r="T6" s="551" t="s">
        <v>5538</v>
      </c>
      <c r="U6" s="620">
        <v>44908</v>
      </c>
      <c r="V6" s="622" t="s">
        <v>3777</v>
      </c>
      <c r="W6" s="623" t="s">
        <v>3748</v>
      </c>
      <c r="X6" s="624">
        <v>44911</v>
      </c>
      <c r="Y6" s="641" t="s">
        <v>5891</v>
      </c>
      <c r="Z6" s="550"/>
      <c r="AA6" s="550"/>
      <c r="AB6" s="622" t="s">
        <v>3777</v>
      </c>
      <c r="AC6" s="623" t="s">
        <v>3748</v>
      </c>
      <c r="AD6" s="624">
        <v>45238</v>
      </c>
      <c r="AE6" s="641" t="s">
        <v>6925</v>
      </c>
      <c r="AF6" s="550" t="s">
        <v>6913</v>
      </c>
      <c r="AG6" s="550" t="s">
        <v>6913</v>
      </c>
      <c r="AH6" s="622"/>
      <c r="AI6" s="623"/>
      <c r="AJ6" s="550"/>
      <c r="AK6" s="550"/>
      <c r="AL6" s="550"/>
      <c r="AM6" s="550"/>
      <c r="AN6" s="622"/>
      <c r="AO6" s="623"/>
      <c r="AP6" s="550"/>
      <c r="AQ6" s="550"/>
      <c r="AR6" s="550"/>
      <c r="AS6" s="550"/>
      <c r="AT6" s="622"/>
    </row>
    <row r="7" spans="1:46" s="402" customFormat="1" ht="13.5" hidden="1" x14ac:dyDescent="0.2">
      <c r="A7" s="396" t="s">
        <v>8263</v>
      </c>
      <c r="B7" s="551"/>
      <c r="C7" s="551" t="s">
        <v>8257</v>
      </c>
      <c r="D7" s="550" t="s">
        <v>6695</v>
      </c>
      <c r="E7" s="579" t="s">
        <v>4245</v>
      </c>
      <c r="F7" s="556">
        <f t="shared" si="0"/>
        <v>45238</v>
      </c>
      <c r="G7" s="558" t="str">
        <f t="shared" si="1"/>
        <v>A</v>
      </c>
      <c r="H7" s="552" t="str">
        <f t="shared" si="3"/>
        <v>MR.DER-0471_23-Entrega Final</v>
      </c>
      <c r="I7" s="584" t="str">
        <f t="shared" si="2"/>
        <v>ASSINADO</v>
      </c>
      <c r="J7" s="584" t="str">
        <f t="shared" si="4"/>
        <v>ND</v>
      </c>
      <c r="K7" s="619" t="s">
        <v>3730</v>
      </c>
      <c r="L7" s="620">
        <v>44830</v>
      </c>
      <c r="M7" s="640" t="s">
        <v>3771</v>
      </c>
      <c r="N7" s="551"/>
      <c r="O7" s="551"/>
      <c r="P7" s="621" t="s">
        <v>3777</v>
      </c>
      <c r="Q7" s="619" t="s">
        <v>3765</v>
      </c>
      <c r="R7" s="620">
        <v>44895</v>
      </c>
      <c r="S7" s="641" t="s">
        <v>5831</v>
      </c>
      <c r="T7" s="551" t="s">
        <v>5538</v>
      </c>
      <c r="U7" s="620">
        <v>44908</v>
      </c>
      <c r="V7" s="622" t="s">
        <v>3777</v>
      </c>
      <c r="W7" s="623" t="s">
        <v>3748</v>
      </c>
      <c r="X7" s="624">
        <v>44911</v>
      </c>
      <c r="Y7" s="641" t="s">
        <v>5891</v>
      </c>
      <c r="Z7" s="550"/>
      <c r="AA7" s="550"/>
      <c r="AB7" s="622" t="s">
        <v>3777</v>
      </c>
      <c r="AC7" s="623" t="s">
        <v>3748</v>
      </c>
      <c r="AD7" s="624">
        <v>45238</v>
      </c>
      <c r="AE7" s="641" t="s">
        <v>6925</v>
      </c>
      <c r="AF7" s="550" t="s">
        <v>6913</v>
      </c>
      <c r="AG7" s="550" t="s">
        <v>6913</v>
      </c>
      <c r="AH7" s="622"/>
      <c r="AI7" s="623"/>
      <c r="AJ7" s="550"/>
      <c r="AK7" s="550"/>
      <c r="AL7" s="550"/>
      <c r="AM7" s="550"/>
      <c r="AN7" s="622"/>
      <c r="AO7" s="623"/>
      <c r="AP7" s="550"/>
      <c r="AQ7" s="550"/>
      <c r="AR7" s="550"/>
      <c r="AS7" s="550"/>
      <c r="AT7" s="622"/>
    </row>
    <row r="8" spans="1:46" s="402" customFormat="1" ht="13.5" hidden="1" x14ac:dyDescent="0.2">
      <c r="A8" s="396" t="s">
        <v>8263</v>
      </c>
      <c r="B8" s="551"/>
      <c r="C8" s="551" t="s">
        <v>8257</v>
      </c>
      <c r="D8" s="550" t="s">
        <v>6695</v>
      </c>
      <c r="E8" s="579" t="s">
        <v>4246</v>
      </c>
      <c r="F8" s="556">
        <f t="shared" si="0"/>
        <v>45238</v>
      </c>
      <c r="G8" s="558" t="str">
        <f t="shared" si="1"/>
        <v>A</v>
      </c>
      <c r="H8" s="552" t="str">
        <f t="shared" si="3"/>
        <v>MR.DER-0471_23-Entrega Final</v>
      </c>
      <c r="I8" s="584" t="str">
        <f t="shared" si="2"/>
        <v>ASSINADO</v>
      </c>
      <c r="J8" s="584" t="str">
        <f t="shared" si="4"/>
        <v>ND</v>
      </c>
      <c r="K8" s="619" t="s">
        <v>3730</v>
      </c>
      <c r="L8" s="620">
        <v>44830</v>
      </c>
      <c r="M8" s="640" t="s">
        <v>3771</v>
      </c>
      <c r="N8" s="551"/>
      <c r="O8" s="551"/>
      <c r="P8" s="621" t="s">
        <v>3777</v>
      </c>
      <c r="Q8" s="619" t="s">
        <v>3765</v>
      </c>
      <c r="R8" s="620">
        <v>44895</v>
      </c>
      <c r="S8" s="641" t="s">
        <v>5831</v>
      </c>
      <c r="T8" s="551" t="s">
        <v>5538</v>
      </c>
      <c r="U8" s="620">
        <v>44908</v>
      </c>
      <c r="V8" s="622" t="s">
        <v>3777</v>
      </c>
      <c r="W8" s="623" t="s">
        <v>3748</v>
      </c>
      <c r="X8" s="624">
        <v>44911</v>
      </c>
      <c r="Y8" s="641" t="s">
        <v>5891</v>
      </c>
      <c r="Z8" s="550"/>
      <c r="AA8" s="550"/>
      <c r="AB8" s="622" t="s">
        <v>3777</v>
      </c>
      <c r="AC8" s="623" t="s">
        <v>3748</v>
      </c>
      <c r="AD8" s="624">
        <v>45238</v>
      </c>
      <c r="AE8" s="641" t="s">
        <v>6925</v>
      </c>
      <c r="AF8" s="550" t="s">
        <v>6913</v>
      </c>
      <c r="AG8" s="550" t="s">
        <v>6913</v>
      </c>
      <c r="AH8" s="622"/>
      <c r="AI8" s="623"/>
      <c r="AJ8" s="550"/>
      <c r="AK8" s="550"/>
      <c r="AL8" s="550"/>
      <c r="AM8" s="550"/>
      <c r="AN8" s="622"/>
      <c r="AO8" s="623"/>
      <c r="AP8" s="550"/>
      <c r="AQ8" s="550"/>
      <c r="AR8" s="550"/>
      <c r="AS8" s="550"/>
      <c r="AT8" s="622"/>
    </row>
    <row r="9" spans="1:46" s="402" customFormat="1" ht="13.5" hidden="1" x14ac:dyDescent="0.2">
      <c r="A9" s="396" t="s">
        <v>8263</v>
      </c>
      <c r="B9" s="551"/>
      <c r="C9" s="551" t="s">
        <v>8257</v>
      </c>
      <c r="D9" s="550" t="s">
        <v>6695</v>
      </c>
      <c r="E9" s="579" t="s">
        <v>4247</v>
      </c>
      <c r="F9" s="556">
        <f t="shared" si="0"/>
        <v>45238</v>
      </c>
      <c r="G9" s="558" t="str">
        <f t="shared" si="1"/>
        <v>A</v>
      </c>
      <c r="H9" s="552" t="str">
        <f t="shared" si="3"/>
        <v>MR.DER-0471_23-Entrega Final</v>
      </c>
      <c r="I9" s="584" t="str">
        <f t="shared" si="2"/>
        <v>ASSINADO</v>
      </c>
      <c r="J9" s="584" t="str">
        <f t="shared" si="4"/>
        <v>ND</v>
      </c>
      <c r="K9" s="619" t="s">
        <v>3730</v>
      </c>
      <c r="L9" s="620">
        <v>44830</v>
      </c>
      <c r="M9" s="640" t="s">
        <v>3771</v>
      </c>
      <c r="N9" s="551"/>
      <c r="O9" s="551"/>
      <c r="P9" s="621" t="s">
        <v>3777</v>
      </c>
      <c r="Q9" s="619" t="s">
        <v>3765</v>
      </c>
      <c r="R9" s="620">
        <v>44895</v>
      </c>
      <c r="S9" s="641" t="s">
        <v>5831</v>
      </c>
      <c r="T9" s="551" t="s">
        <v>5538</v>
      </c>
      <c r="U9" s="620">
        <v>44908</v>
      </c>
      <c r="V9" s="622" t="s">
        <v>3777</v>
      </c>
      <c r="W9" s="623" t="s">
        <v>3748</v>
      </c>
      <c r="X9" s="624">
        <v>44911</v>
      </c>
      <c r="Y9" s="641" t="s">
        <v>5891</v>
      </c>
      <c r="Z9" s="550"/>
      <c r="AA9" s="550"/>
      <c r="AB9" s="622" t="s">
        <v>3777</v>
      </c>
      <c r="AC9" s="623" t="s">
        <v>3748</v>
      </c>
      <c r="AD9" s="624">
        <v>45238</v>
      </c>
      <c r="AE9" s="641" t="s">
        <v>6925</v>
      </c>
      <c r="AF9" s="550" t="s">
        <v>6913</v>
      </c>
      <c r="AG9" s="550" t="s">
        <v>6913</v>
      </c>
      <c r="AH9" s="622"/>
      <c r="AI9" s="623"/>
      <c r="AJ9" s="550"/>
      <c r="AK9" s="550"/>
      <c r="AL9" s="550"/>
      <c r="AM9" s="550"/>
      <c r="AN9" s="622"/>
      <c r="AO9" s="623"/>
      <c r="AP9" s="550"/>
      <c r="AQ9" s="550"/>
      <c r="AR9" s="550"/>
      <c r="AS9" s="550"/>
      <c r="AT9" s="622"/>
    </row>
    <row r="10" spans="1:46" s="402" customFormat="1" ht="13.5" hidden="1" x14ac:dyDescent="0.2">
      <c r="A10" s="396" t="s">
        <v>8263</v>
      </c>
      <c r="B10" s="551"/>
      <c r="C10" s="551" t="s">
        <v>8257</v>
      </c>
      <c r="D10" s="550" t="s">
        <v>6695</v>
      </c>
      <c r="E10" s="579" t="s">
        <v>4248</v>
      </c>
      <c r="F10" s="556">
        <f t="shared" si="0"/>
        <v>45238</v>
      </c>
      <c r="G10" s="558" t="str">
        <f t="shared" si="1"/>
        <v>A</v>
      </c>
      <c r="H10" s="552" t="str">
        <f t="shared" si="3"/>
        <v>MR.DER-0471_23-Entrega Final</v>
      </c>
      <c r="I10" s="584" t="str">
        <f t="shared" si="2"/>
        <v>ASSINADO</v>
      </c>
      <c r="J10" s="584" t="str">
        <f t="shared" si="4"/>
        <v>ND</v>
      </c>
      <c r="K10" s="619" t="s">
        <v>3730</v>
      </c>
      <c r="L10" s="620">
        <v>44830</v>
      </c>
      <c r="M10" s="640" t="s">
        <v>3771</v>
      </c>
      <c r="N10" s="551"/>
      <c r="O10" s="551"/>
      <c r="P10" s="621" t="s">
        <v>3777</v>
      </c>
      <c r="Q10" s="619" t="s">
        <v>3765</v>
      </c>
      <c r="R10" s="620">
        <v>44895</v>
      </c>
      <c r="S10" s="641" t="s">
        <v>5831</v>
      </c>
      <c r="T10" s="551" t="s">
        <v>5538</v>
      </c>
      <c r="U10" s="620">
        <v>44908</v>
      </c>
      <c r="V10" s="622" t="s">
        <v>3777</v>
      </c>
      <c r="W10" s="623" t="s">
        <v>3748</v>
      </c>
      <c r="X10" s="624">
        <v>44911</v>
      </c>
      <c r="Y10" s="641" t="s">
        <v>5891</v>
      </c>
      <c r="Z10" s="550"/>
      <c r="AA10" s="550"/>
      <c r="AB10" s="622" t="s">
        <v>3777</v>
      </c>
      <c r="AC10" s="623" t="s">
        <v>3748</v>
      </c>
      <c r="AD10" s="624">
        <v>45238</v>
      </c>
      <c r="AE10" s="641" t="s">
        <v>6925</v>
      </c>
      <c r="AF10" s="550" t="s">
        <v>6913</v>
      </c>
      <c r="AG10" s="550" t="s">
        <v>6913</v>
      </c>
      <c r="AH10" s="622"/>
      <c r="AI10" s="623"/>
      <c r="AJ10" s="550"/>
      <c r="AK10" s="550"/>
      <c r="AL10" s="550"/>
      <c r="AM10" s="550"/>
      <c r="AN10" s="622"/>
      <c r="AO10" s="623"/>
      <c r="AP10" s="550"/>
      <c r="AQ10" s="550"/>
      <c r="AR10" s="550"/>
      <c r="AS10" s="550"/>
      <c r="AT10" s="622"/>
    </row>
    <row r="11" spans="1:46" s="402" customFormat="1" ht="13.5" hidden="1" x14ac:dyDescent="0.2">
      <c r="A11" s="396" t="s">
        <v>8263</v>
      </c>
      <c r="B11" s="551"/>
      <c r="C11" s="551" t="s">
        <v>8257</v>
      </c>
      <c r="D11" s="550" t="s">
        <v>6695</v>
      </c>
      <c r="E11" s="579" t="s">
        <v>4249</v>
      </c>
      <c r="F11" s="556">
        <f t="shared" si="0"/>
        <v>45238</v>
      </c>
      <c r="G11" s="558" t="str">
        <f t="shared" si="1"/>
        <v>A</v>
      </c>
      <c r="H11" s="552" t="str">
        <f t="shared" si="3"/>
        <v>MR.DER-0471_23-Entrega Final</v>
      </c>
      <c r="I11" s="584" t="str">
        <f t="shared" si="2"/>
        <v>ASSINADO</v>
      </c>
      <c r="J11" s="584" t="str">
        <f t="shared" si="4"/>
        <v>ND</v>
      </c>
      <c r="K11" s="619" t="s">
        <v>3730</v>
      </c>
      <c r="L11" s="620">
        <v>44830</v>
      </c>
      <c r="M11" s="640" t="s">
        <v>3771</v>
      </c>
      <c r="N11" s="551"/>
      <c r="O11" s="551"/>
      <c r="P11" s="621" t="s">
        <v>3777</v>
      </c>
      <c r="Q11" s="619" t="s">
        <v>3765</v>
      </c>
      <c r="R11" s="620">
        <v>44895</v>
      </c>
      <c r="S11" s="641" t="s">
        <v>5831</v>
      </c>
      <c r="T11" s="551" t="s">
        <v>5538</v>
      </c>
      <c r="U11" s="620">
        <v>44908</v>
      </c>
      <c r="V11" s="622" t="s">
        <v>3777</v>
      </c>
      <c r="W11" s="623" t="s">
        <v>3748</v>
      </c>
      <c r="X11" s="624">
        <v>44911</v>
      </c>
      <c r="Y11" s="641" t="s">
        <v>5891</v>
      </c>
      <c r="Z11" s="550"/>
      <c r="AA11" s="550"/>
      <c r="AB11" s="622" t="s">
        <v>3777</v>
      </c>
      <c r="AC11" s="623" t="s">
        <v>3748</v>
      </c>
      <c r="AD11" s="624">
        <v>45238</v>
      </c>
      <c r="AE11" s="641" t="s">
        <v>6925</v>
      </c>
      <c r="AF11" s="550" t="s">
        <v>6913</v>
      </c>
      <c r="AG11" s="550" t="s">
        <v>6913</v>
      </c>
      <c r="AH11" s="622"/>
      <c r="AI11" s="623"/>
      <c r="AJ11" s="550"/>
      <c r="AK11" s="550"/>
      <c r="AL11" s="550"/>
      <c r="AM11" s="550"/>
      <c r="AN11" s="622"/>
      <c r="AO11" s="623"/>
      <c r="AP11" s="550"/>
      <c r="AQ11" s="550"/>
      <c r="AR11" s="550"/>
      <c r="AS11" s="550"/>
      <c r="AT11" s="622"/>
    </row>
    <row r="12" spans="1:46" s="402" customFormat="1" ht="13.5" hidden="1" x14ac:dyDescent="0.2">
      <c r="A12" s="396" t="s">
        <v>8263</v>
      </c>
      <c r="B12" s="551"/>
      <c r="C12" s="551" t="s">
        <v>8257</v>
      </c>
      <c r="D12" s="550" t="s">
        <v>6695</v>
      </c>
      <c r="E12" s="579" t="s">
        <v>4250</v>
      </c>
      <c r="F12" s="556">
        <f t="shared" si="0"/>
        <v>45238</v>
      </c>
      <c r="G12" s="558" t="str">
        <f t="shared" si="1"/>
        <v>A</v>
      </c>
      <c r="H12" s="552" t="str">
        <f t="shared" si="3"/>
        <v>MR.DER-0471_23-Entrega Final</v>
      </c>
      <c r="I12" s="584" t="str">
        <f t="shared" si="2"/>
        <v>ASSINADO</v>
      </c>
      <c r="J12" s="584" t="str">
        <f t="shared" si="4"/>
        <v>ND</v>
      </c>
      <c r="K12" s="619" t="s">
        <v>3730</v>
      </c>
      <c r="L12" s="620">
        <v>44830</v>
      </c>
      <c r="M12" s="640" t="s">
        <v>3771</v>
      </c>
      <c r="N12" s="551"/>
      <c r="O12" s="551"/>
      <c r="P12" s="621" t="s">
        <v>3777</v>
      </c>
      <c r="Q12" s="619" t="s">
        <v>3765</v>
      </c>
      <c r="R12" s="620">
        <v>44895</v>
      </c>
      <c r="S12" s="641" t="s">
        <v>5831</v>
      </c>
      <c r="T12" s="551" t="s">
        <v>5538</v>
      </c>
      <c r="U12" s="620">
        <v>44908</v>
      </c>
      <c r="V12" s="622" t="s">
        <v>3777</v>
      </c>
      <c r="W12" s="623" t="s">
        <v>3748</v>
      </c>
      <c r="X12" s="624">
        <v>44911</v>
      </c>
      <c r="Y12" s="641" t="s">
        <v>5891</v>
      </c>
      <c r="Z12" s="550"/>
      <c r="AA12" s="550"/>
      <c r="AB12" s="622" t="s">
        <v>3777</v>
      </c>
      <c r="AC12" s="623" t="s">
        <v>3748</v>
      </c>
      <c r="AD12" s="624">
        <v>45238</v>
      </c>
      <c r="AE12" s="641" t="s">
        <v>6925</v>
      </c>
      <c r="AF12" s="550" t="s">
        <v>6913</v>
      </c>
      <c r="AG12" s="550" t="s">
        <v>6913</v>
      </c>
      <c r="AH12" s="622"/>
      <c r="AI12" s="623"/>
      <c r="AJ12" s="550"/>
      <c r="AK12" s="550"/>
      <c r="AL12" s="550"/>
      <c r="AM12" s="550"/>
      <c r="AN12" s="622"/>
      <c r="AO12" s="623"/>
      <c r="AP12" s="550"/>
      <c r="AQ12" s="550"/>
      <c r="AR12" s="550"/>
      <c r="AS12" s="550"/>
      <c r="AT12" s="622"/>
    </row>
    <row r="13" spans="1:46" s="402" customFormat="1" ht="13.5" hidden="1" x14ac:dyDescent="0.2">
      <c r="A13" s="396" t="s">
        <v>8263</v>
      </c>
      <c r="B13" s="551"/>
      <c r="C13" s="551" t="s">
        <v>8257</v>
      </c>
      <c r="D13" s="550" t="s">
        <v>6695</v>
      </c>
      <c r="E13" s="579" t="s">
        <v>4251</v>
      </c>
      <c r="F13" s="556">
        <f t="shared" si="0"/>
        <v>45238</v>
      </c>
      <c r="G13" s="558" t="str">
        <f t="shared" si="1"/>
        <v>A</v>
      </c>
      <c r="H13" s="552" t="str">
        <f t="shared" si="3"/>
        <v>MR.DER-0471_23-Entrega Final</v>
      </c>
      <c r="I13" s="584" t="str">
        <f t="shared" si="2"/>
        <v>ASSINADO</v>
      </c>
      <c r="J13" s="584" t="str">
        <f t="shared" si="4"/>
        <v>ND</v>
      </c>
      <c r="K13" s="619" t="s">
        <v>3730</v>
      </c>
      <c r="L13" s="620">
        <v>44830</v>
      </c>
      <c r="M13" s="640" t="s">
        <v>3771</v>
      </c>
      <c r="N13" s="551"/>
      <c r="O13" s="551"/>
      <c r="P13" s="621" t="s">
        <v>3777</v>
      </c>
      <c r="Q13" s="619" t="s">
        <v>3765</v>
      </c>
      <c r="R13" s="620">
        <v>44895</v>
      </c>
      <c r="S13" s="641" t="s">
        <v>5831</v>
      </c>
      <c r="T13" s="551" t="s">
        <v>5538</v>
      </c>
      <c r="U13" s="620">
        <v>44908</v>
      </c>
      <c r="V13" s="622" t="s">
        <v>3777</v>
      </c>
      <c r="W13" s="623" t="s">
        <v>3748</v>
      </c>
      <c r="X13" s="624">
        <v>44911</v>
      </c>
      <c r="Y13" s="641" t="s">
        <v>5891</v>
      </c>
      <c r="Z13" s="550"/>
      <c r="AA13" s="550"/>
      <c r="AB13" s="622" t="s">
        <v>3777</v>
      </c>
      <c r="AC13" s="623" t="s">
        <v>3748</v>
      </c>
      <c r="AD13" s="624">
        <v>45238</v>
      </c>
      <c r="AE13" s="641" t="s">
        <v>6925</v>
      </c>
      <c r="AF13" s="550" t="s">
        <v>6913</v>
      </c>
      <c r="AG13" s="550" t="s">
        <v>6913</v>
      </c>
      <c r="AH13" s="622"/>
      <c r="AI13" s="623"/>
      <c r="AJ13" s="550"/>
      <c r="AK13" s="550"/>
      <c r="AL13" s="550"/>
      <c r="AM13" s="550"/>
      <c r="AN13" s="622"/>
      <c r="AO13" s="623"/>
      <c r="AP13" s="550"/>
      <c r="AQ13" s="550"/>
      <c r="AR13" s="550"/>
      <c r="AS13" s="550"/>
      <c r="AT13" s="622"/>
    </row>
    <row r="14" spans="1:46" s="402" customFormat="1" ht="13.5" hidden="1" x14ac:dyDescent="0.2">
      <c r="A14" s="396" t="s">
        <v>8263</v>
      </c>
      <c r="B14" s="551"/>
      <c r="C14" s="551" t="s">
        <v>8257</v>
      </c>
      <c r="D14" s="550" t="s">
        <v>6695</v>
      </c>
      <c r="E14" s="579" t="s">
        <v>4252</v>
      </c>
      <c r="F14" s="556">
        <f t="shared" si="0"/>
        <v>45238</v>
      </c>
      <c r="G14" s="558" t="str">
        <f t="shared" si="1"/>
        <v>A</v>
      </c>
      <c r="H14" s="552" t="str">
        <f t="shared" si="3"/>
        <v>MR.DER-0471_23-Entrega Final</v>
      </c>
      <c r="I14" s="584" t="str">
        <f t="shared" si="2"/>
        <v>ASSINADO</v>
      </c>
      <c r="J14" s="584" t="str">
        <f t="shared" si="4"/>
        <v>ND</v>
      </c>
      <c r="K14" s="619" t="s">
        <v>3730</v>
      </c>
      <c r="L14" s="620">
        <v>44830</v>
      </c>
      <c r="M14" s="640" t="s">
        <v>3771</v>
      </c>
      <c r="N14" s="551"/>
      <c r="O14" s="551"/>
      <c r="P14" s="621" t="s">
        <v>3777</v>
      </c>
      <c r="Q14" s="619" t="s">
        <v>3765</v>
      </c>
      <c r="R14" s="620">
        <v>44895</v>
      </c>
      <c r="S14" s="641" t="s">
        <v>5831</v>
      </c>
      <c r="T14" s="551" t="s">
        <v>5538</v>
      </c>
      <c r="U14" s="620">
        <v>44908</v>
      </c>
      <c r="V14" s="622" t="s">
        <v>3777</v>
      </c>
      <c r="W14" s="623" t="s">
        <v>3748</v>
      </c>
      <c r="X14" s="624">
        <v>44911</v>
      </c>
      <c r="Y14" s="641" t="s">
        <v>5891</v>
      </c>
      <c r="Z14" s="550"/>
      <c r="AA14" s="550"/>
      <c r="AB14" s="622" t="s">
        <v>3777</v>
      </c>
      <c r="AC14" s="623" t="s">
        <v>3748</v>
      </c>
      <c r="AD14" s="624">
        <v>45238</v>
      </c>
      <c r="AE14" s="641" t="s">
        <v>6925</v>
      </c>
      <c r="AF14" s="550" t="s">
        <v>6913</v>
      </c>
      <c r="AG14" s="550" t="s">
        <v>6913</v>
      </c>
      <c r="AH14" s="622"/>
      <c r="AI14" s="623"/>
      <c r="AJ14" s="550"/>
      <c r="AK14" s="550"/>
      <c r="AL14" s="550"/>
      <c r="AM14" s="550"/>
      <c r="AN14" s="622"/>
      <c r="AO14" s="623"/>
      <c r="AP14" s="550"/>
      <c r="AQ14" s="550"/>
      <c r="AR14" s="550"/>
      <c r="AS14" s="550"/>
      <c r="AT14" s="622"/>
    </row>
    <row r="15" spans="1:46" s="402" customFormat="1" ht="13.5" hidden="1" x14ac:dyDescent="0.2">
      <c r="A15" s="396" t="s">
        <v>8263</v>
      </c>
      <c r="B15" s="551"/>
      <c r="C15" s="551" t="s">
        <v>8257</v>
      </c>
      <c r="D15" s="550" t="s">
        <v>6695</v>
      </c>
      <c r="E15" s="579" t="s">
        <v>4253</v>
      </c>
      <c r="F15" s="556">
        <f t="shared" si="0"/>
        <v>45238</v>
      </c>
      <c r="G15" s="558" t="str">
        <f t="shared" si="1"/>
        <v>A</v>
      </c>
      <c r="H15" s="552" t="str">
        <f t="shared" si="3"/>
        <v>MR.DER-0471_23-Entrega Final</v>
      </c>
      <c r="I15" s="584" t="str">
        <f t="shared" si="2"/>
        <v>ASSINADO</v>
      </c>
      <c r="J15" s="584" t="str">
        <f t="shared" si="4"/>
        <v>ND</v>
      </c>
      <c r="K15" s="619" t="s">
        <v>3730</v>
      </c>
      <c r="L15" s="620">
        <v>44830</v>
      </c>
      <c r="M15" s="640" t="s">
        <v>3771</v>
      </c>
      <c r="N15" s="551"/>
      <c r="O15" s="551"/>
      <c r="P15" s="621" t="s">
        <v>3777</v>
      </c>
      <c r="Q15" s="619" t="s">
        <v>3765</v>
      </c>
      <c r="R15" s="620">
        <v>44895</v>
      </c>
      <c r="S15" s="641" t="s">
        <v>5831</v>
      </c>
      <c r="T15" s="551" t="s">
        <v>5538</v>
      </c>
      <c r="U15" s="620">
        <v>44908</v>
      </c>
      <c r="V15" s="622" t="s">
        <v>3777</v>
      </c>
      <c r="W15" s="623" t="s">
        <v>3748</v>
      </c>
      <c r="X15" s="624">
        <v>44911</v>
      </c>
      <c r="Y15" s="641" t="s">
        <v>5891</v>
      </c>
      <c r="Z15" s="550"/>
      <c r="AA15" s="550"/>
      <c r="AB15" s="622" t="s">
        <v>3777</v>
      </c>
      <c r="AC15" s="623" t="s">
        <v>3748</v>
      </c>
      <c r="AD15" s="624">
        <v>45238</v>
      </c>
      <c r="AE15" s="641" t="s">
        <v>6925</v>
      </c>
      <c r="AF15" s="550" t="s">
        <v>6913</v>
      </c>
      <c r="AG15" s="550" t="s">
        <v>6913</v>
      </c>
      <c r="AH15" s="622"/>
      <c r="AI15" s="623"/>
      <c r="AJ15" s="550"/>
      <c r="AK15" s="550"/>
      <c r="AL15" s="550"/>
      <c r="AM15" s="550"/>
      <c r="AN15" s="622"/>
      <c r="AO15" s="623"/>
      <c r="AP15" s="550"/>
      <c r="AQ15" s="550"/>
      <c r="AR15" s="550"/>
      <c r="AS15" s="550"/>
      <c r="AT15" s="622"/>
    </row>
    <row r="16" spans="1:46" s="402" customFormat="1" ht="13.5" hidden="1" x14ac:dyDescent="0.2">
      <c r="A16" s="396" t="s">
        <v>8263</v>
      </c>
      <c r="B16" s="551"/>
      <c r="C16" s="551" t="s">
        <v>8257</v>
      </c>
      <c r="D16" s="550" t="s">
        <v>6695</v>
      </c>
      <c r="E16" s="579" t="s">
        <v>4254</v>
      </c>
      <c r="F16" s="556">
        <f t="shared" si="0"/>
        <v>45238</v>
      </c>
      <c r="G16" s="558" t="str">
        <f t="shared" si="1"/>
        <v>A</v>
      </c>
      <c r="H16" s="552" t="str">
        <f t="shared" si="3"/>
        <v>MR.DER-0471_23-Entrega Final</v>
      </c>
      <c r="I16" s="584" t="str">
        <f t="shared" si="2"/>
        <v>ASSINADO</v>
      </c>
      <c r="J16" s="584" t="str">
        <f t="shared" si="4"/>
        <v>ND</v>
      </c>
      <c r="K16" s="619" t="s">
        <v>3730</v>
      </c>
      <c r="L16" s="620">
        <v>44830</v>
      </c>
      <c r="M16" s="640" t="s">
        <v>3771</v>
      </c>
      <c r="N16" s="551"/>
      <c r="O16" s="551"/>
      <c r="P16" s="621" t="s">
        <v>3777</v>
      </c>
      <c r="Q16" s="619" t="s">
        <v>3765</v>
      </c>
      <c r="R16" s="620">
        <v>44895</v>
      </c>
      <c r="S16" s="641" t="s">
        <v>5831</v>
      </c>
      <c r="T16" s="551" t="s">
        <v>5538</v>
      </c>
      <c r="U16" s="620">
        <v>44908</v>
      </c>
      <c r="V16" s="622" t="s">
        <v>3777</v>
      </c>
      <c r="W16" s="623" t="s">
        <v>3748</v>
      </c>
      <c r="X16" s="624">
        <v>44911</v>
      </c>
      <c r="Y16" s="641" t="s">
        <v>5891</v>
      </c>
      <c r="Z16" s="550"/>
      <c r="AA16" s="550"/>
      <c r="AB16" s="622" t="s">
        <v>3777</v>
      </c>
      <c r="AC16" s="623" t="s">
        <v>3748</v>
      </c>
      <c r="AD16" s="624">
        <v>45238</v>
      </c>
      <c r="AE16" s="641" t="s">
        <v>6925</v>
      </c>
      <c r="AF16" s="550" t="s">
        <v>6913</v>
      </c>
      <c r="AG16" s="550" t="s">
        <v>6913</v>
      </c>
      <c r="AH16" s="622"/>
      <c r="AI16" s="623"/>
      <c r="AJ16" s="550"/>
      <c r="AK16" s="550"/>
      <c r="AL16" s="550"/>
      <c r="AM16" s="550"/>
      <c r="AN16" s="622"/>
      <c r="AO16" s="623"/>
      <c r="AP16" s="550"/>
      <c r="AQ16" s="550"/>
      <c r="AR16" s="550"/>
      <c r="AS16" s="550"/>
      <c r="AT16" s="622"/>
    </row>
    <row r="17" spans="1:46" s="402" customFormat="1" ht="13.5" hidden="1" x14ac:dyDescent="0.2">
      <c r="A17" s="396" t="s">
        <v>8263</v>
      </c>
      <c r="B17" s="551"/>
      <c r="C17" s="551" t="s">
        <v>8257</v>
      </c>
      <c r="D17" s="550" t="s">
        <v>6695</v>
      </c>
      <c r="E17" s="579" t="s">
        <v>4255</v>
      </c>
      <c r="F17" s="556">
        <f t="shared" si="0"/>
        <v>45238</v>
      </c>
      <c r="G17" s="558" t="str">
        <f t="shared" si="1"/>
        <v>A</v>
      </c>
      <c r="H17" s="552" t="str">
        <f t="shared" si="3"/>
        <v>MR.DER-0471_23-Entrega Final</v>
      </c>
      <c r="I17" s="584" t="str">
        <f t="shared" si="2"/>
        <v>ASSINADO</v>
      </c>
      <c r="J17" s="584" t="str">
        <f t="shared" si="4"/>
        <v>ND</v>
      </c>
      <c r="K17" s="619" t="s">
        <v>3730</v>
      </c>
      <c r="L17" s="620">
        <v>44830</v>
      </c>
      <c r="M17" s="640" t="s">
        <v>3771</v>
      </c>
      <c r="N17" s="551"/>
      <c r="O17" s="551"/>
      <c r="P17" s="621" t="s">
        <v>3777</v>
      </c>
      <c r="Q17" s="619" t="s">
        <v>3765</v>
      </c>
      <c r="R17" s="620">
        <v>44895</v>
      </c>
      <c r="S17" s="641" t="s">
        <v>5831</v>
      </c>
      <c r="T17" s="551" t="s">
        <v>5538</v>
      </c>
      <c r="U17" s="620">
        <v>44908</v>
      </c>
      <c r="V17" s="622" t="s">
        <v>3777</v>
      </c>
      <c r="W17" s="623" t="s">
        <v>3748</v>
      </c>
      <c r="X17" s="624">
        <v>44911</v>
      </c>
      <c r="Y17" s="641" t="s">
        <v>5891</v>
      </c>
      <c r="Z17" s="550"/>
      <c r="AA17" s="550"/>
      <c r="AB17" s="622" t="s">
        <v>3777</v>
      </c>
      <c r="AC17" s="623" t="s">
        <v>3748</v>
      </c>
      <c r="AD17" s="624">
        <v>45238</v>
      </c>
      <c r="AE17" s="641" t="s">
        <v>6925</v>
      </c>
      <c r="AF17" s="550" t="s">
        <v>6913</v>
      </c>
      <c r="AG17" s="550" t="s">
        <v>6913</v>
      </c>
      <c r="AH17" s="622"/>
      <c r="AI17" s="623"/>
      <c r="AJ17" s="550"/>
      <c r="AK17" s="550"/>
      <c r="AL17" s="550"/>
      <c r="AM17" s="550"/>
      <c r="AN17" s="622"/>
      <c r="AO17" s="623"/>
      <c r="AP17" s="550"/>
      <c r="AQ17" s="550"/>
      <c r="AR17" s="550"/>
      <c r="AS17" s="550"/>
      <c r="AT17" s="622"/>
    </row>
    <row r="18" spans="1:46" s="402" customFormat="1" ht="13.5" hidden="1" x14ac:dyDescent="0.2">
      <c r="A18" s="396" t="s">
        <v>8263</v>
      </c>
      <c r="B18" s="551"/>
      <c r="C18" s="551" t="s">
        <v>8257</v>
      </c>
      <c r="D18" s="550" t="s">
        <v>6695</v>
      </c>
      <c r="E18" s="579" t="s">
        <v>4256</v>
      </c>
      <c r="F18" s="556">
        <f t="shared" si="0"/>
        <v>45238</v>
      </c>
      <c r="G18" s="558" t="str">
        <f t="shared" si="1"/>
        <v>A</v>
      </c>
      <c r="H18" s="552" t="str">
        <f t="shared" si="3"/>
        <v>MR.DER-0471_23-Entrega Final</v>
      </c>
      <c r="I18" s="584" t="str">
        <f t="shared" si="2"/>
        <v>ASSINADO</v>
      </c>
      <c r="J18" s="584" t="str">
        <f t="shared" si="4"/>
        <v>ND</v>
      </c>
      <c r="K18" s="619" t="s">
        <v>3730</v>
      </c>
      <c r="L18" s="620">
        <v>44830</v>
      </c>
      <c r="M18" s="640" t="s">
        <v>3771</v>
      </c>
      <c r="N18" s="551"/>
      <c r="O18" s="551"/>
      <c r="P18" s="621" t="s">
        <v>3777</v>
      </c>
      <c r="Q18" s="619" t="s">
        <v>3765</v>
      </c>
      <c r="R18" s="620">
        <v>44895</v>
      </c>
      <c r="S18" s="641" t="s">
        <v>5831</v>
      </c>
      <c r="T18" s="551" t="s">
        <v>5538</v>
      </c>
      <c r="U18" s="620">
        <v>44908</v>
      </c>
      <c r="V18" s="622" t="s">
        <v>3777</v>
      </c>
      <c r="W18" s="623" t="s">
        <v>3748</v>
      </c>
      <c r="X18" s="624">
        <v>44911</v>
      </c>
      <c r="Y18" s="641" t="s">
        <v>5891</v>
      </c>
      <c r="Z18" s="550"/>
      <c r="AA18" s="550"/>
      <c r="AB18" s="622" t="s">
        <v>3777</v>
      </c>
      <c r="AC18" s="623" t="s">
        <v>3748</v>
      </c>
      <c r="AD18" s="624">
        <v>45238</v>
      </c>
      <c r="AE18" s="641" t="s">
        <v>6925</v>
      </c>
      <c r="AF18" s="550" t="s">
        <v>6913</v>
      </c>
      <c r="AG18" s="550" t="s">
        <v>6913</v>
      </c>
      <c r="AH18" s="622"/>
      <c r="AI18" s="623"/>
      <c r="AJ18" s="550"/>
      <c r="AK18" s="550"/>
      <c r="AL18" s="550"/>
      <c r="AM18" s="550"/>
      <c r="AN18" s="622"/>
      <c r="AO18" s="623"/>
      <c r="AP18" s="550"/>
      <c r="AQ18" s="550"/>
      <c r="AR18" s="550"/>
      <c r="AS18" s="550"/>
      <c r="AT18" s="622"/>
    </row>
    <row r="19" spans="1:46" s="402" customFormat="1" ht="13.5" hidden="1" x14ac:dyDescent="0.2">
      <c r="A19" s="396" t="s">
        <v>8263</v>
      </c>
      <c r="B19" s="551"/>
      <c r="C19" s="551" t="s">
        <v>8257</v>
      </c>
      <c r="D19" s="550" t="s">
        <v>6695</v>
      </c>
      <c r="E19" s="579" t="s">
        <v>4257</v>
      </c>
      <c r="F19" s="556">
        <f t="shared" si="0"/>
        <v>45238</v>
      </c>
      <c r="G19" s="558" t="str">
        <f t="shared" si="1"/>
        <v>A</v>
      </c>
      <c r="H19" s="552" t="str">
        <f t="shared" si="3"/>
        <v>MR.DER-0471_23-Entrega Final</v>
      </c>
      <c r="I19" s="584" t="str">
        <f t="shared" si="2"/>
        <v>ASSINADO</v>
      </c>
      <c r="J19" s="584" t="str">
        <f t="shared" si="4"/>
        <v>ND</v>
      </c>
      <c r="K19" s="619" t="s">
        <v>3730</v>
      </c>
      <c r="L19" s="620">
        <v>44830</v>
      </c>
      <c r="M19" s="640" t="s">
        <v>3771</v>
      </c>
      <c r="N19" s="551"/>
      <c r="O19" s="551"/>
      <c r="P19" s="621" t="s">
        <v>3777</v>
      </c>
      <c r="Q19" s="619" t="s">
        <v>3765</v>
      </c>
      <c r="R19" s="620">
        <v>44895</v>
      </c>
      <c r="S19" s="641" t="s">
        <v>5831</v>
      </c>
      <c r="T19" s="551" t="s">
        <v>5538</v>
      </c>
      <c r="U19" s="620">
        <v>44908</v>
      </c>
      <c r="V19" s="622" t="s">
        <v>3777</v>
      </c>
      <c r="W19" s="623" t="s">
        <v>3748</v>
      </c>
      <c r="X19" s="624">
        <v>44911</v>
      </c>
      <c r="Y19" s="641" t="s">
        <v>5891</v>
      </c>
      <c r="Z19" s="550"/>
      <c r="AA19" s="550"/>
      <c r="AB19" s="622" t="s">
        <v>3777</v>
      </c>
      <c r="AC19" s="623" t="s">
        <v>3748</v>
      </c>
      <c r="AD19" s="624">
        <v>45238</v>
      </c>
      <c r="AE19" s="641" t="s">
        <v>6925</v>
      </c>
      <c r="AF19" s="550" t="s">
        <v>6913</v>
      </c>
      <c r="AG19" s="550" t="s">
        <v>6913</v>
      </c>
      <c r="AH19" s="622"/>
      <c r="AI19" s="623"/>
      <c r="AJ19" s="550"/>
      <c r="AK19" s="550"/>
      <c r="AL19" s="550"/>
      <c r="AM19" s="550"/>
      <c r="AN19" s="622"/>
      <c r="AO19" s="623"/>
      <c r="AP19" s="550"/>
      <c r="AQ19" s="550"/>
      <c r="AR19" s="550"/>
      <c r="AS19" s="550"/>
      <c r="AT19" s="622"/>
    </row>
    <row r="20" spans="1:46" s="402" customFormat="1" ht="13.5" hidden="1" x14ac:dyDescent="0.2">
      <c r="A20" s="396" t="s">
        <v>8263</v>
      </c>
      <c r="B20" s="551"/>
      <c r="C20" s="551" t="s">
        <v>8257</v>
      </c>
      <c r="D20" s="550" t="s">
        <v>6695</v>
      </c>
      <c r="E20" s="579" t="s">
        <v>4258</v>
      </c>
      <c r="F20" s="556">
        <f t="shared" si="0"/>
        <v>45238</v>
      </c>
      <c r="G20" s="558" t="str">
        <f t="shared" si="1"/>
        <v>A</v>
      </c>
      <c r="H20" s="552" t="str">
        <f t="shared" si="3"/>
        <v>MR.DER-0471_23-Entrega Final</v>
      </c>
      <c r="I20" s="584" t="str">
        <f t="shared" si="2"/>
        <v>ASSINADO</v>
      </c>
      <c r="J20" s="584" t="str">
        <f t="shared" si="4"/>
        <v>ND</v>
      </c>
      <c r="K20" s="619" t="s">
        <v>3730</v>
      </c>
      <c r="L20" s="620">
        <v>44830</v>
      </c>
      <c r="M20" s="640" t="s">
        <v>3771</v>
      </c>
      <c r="N20" s="551"/>
      <c r="O20" s="551"/>
      <c r="P20" s="621" t="s">
        <v>3777</v>
      </c>
      <c r="Q20" s="619" t="s">
        <v>3765</v>
      </c>
      <c r="R20" s="620">
        <v>44895</v>
      </c>
      <c r="S20" s="641" t="s">
        <v>5831</v>
      </c>
      <c r="T20" s="551" t="s">
        <v>5538</v>
      </c>
      <c r="U20" s="620">
        <v>44908</v>
      </c>
      <c r="V20" s="622" t="s">
        <v>3777</v>
      </c>
      <c r="W20" s="623" t="s">
        <v>3748</v>
      </c>
      <c r="X20" s="624">
        <v>44911</v>
      </c>
      <c r="Y20" s="641" t="s">
        <v>5891</v>
      </c>
      <c r="Z20" s="550"/>
      <c r="AA20" s="550"/>
      <c r="AB20" s="622" t="s">
        <v>3777</v>
      </c>
      <c r="AC20" s="623" t="s">
        <v>3748</v>
      </c>
      <c r="AD20" s="624">
        <v>45238</v>
      </c>
      <c r="AE20" s="641" t="s">
        <v>6925</v>
      </c>
      <c r="AF20" s="550" t="s">
        <v>6913</v>
      </c>
      <c r="AG20" s="550" t="s">
        <v>6913</v>
      </c>
      <c r="AH20" s="622"/>
      <c r="AI20" s="623"/>
      <c r="AJ20" s="550"/>
      <c r="AK20" s="550"/>
      <c r="AL20" s="550"/>
      <c r="AM20" s="550"/>
      <c r="AN20" s="622"/>
      <c r="AO20" s="623"/>
      <c r="AP20" s="550"/>
      <c r="AQ20" s="550"/>
      <c r="AR20" s="550"/>
      <c r="AS20" s="550"/>
      <c r="AT20" s="622"/>
    </row>
    <row r="21" spans="1:46" s="402" customFormat="1" ht="13.5" hidden="1" x14ac:dyDescent="0.2">
      <c r="A21" s="396" t="s">
        <v>8263</v>
      </c>
      <c r="B21" s="551"/>
      <c r="C21" s="551" t="s">
        <v>8257</v>
      </c>
      <c r="D21" s="550" t="s">
        <v>6695</v>
      </c>
      <c r="E21" s="579" t="s">
        <v>4259</v>
      </c>
      <c r="F21" s="556">
        <f t="shared" si="0"/>
        <v>45238</v>
      </c>
      <c r="G21" s="558" t="str">
        <f t="shared" si="1"/>
        <v>A</v>
      </c>
      <c r="H21" s="552" t="str">
        <f t="shared" si="3"/>
        <v>MR.DER-0471_23-Entrega Final</v>
      </c>
      <c r="I21" s="584" t="str">
        <f t="shared" si="2"/>
        <v>ASSINADO</v>
      </c>
      <c r="J21" s="584" t="str">
        <f t="shared" si="4"/>
        <v>ND</v>
      </c>
      <c r="K21" s="619" t="s">
        <v>3730</v>
      </c>
      <c r="L21" s="620">
        <v>44830</v>
      </c>
      <c r="M21" s="640" t="s">
        <v>3771</v>
      </c>
      <c r="N21" s="551"/>
      <c r="O21" s="551"/>
      <c r="P21" s="621" t="s">
        <v>3777</v>
      </c>
      <c r="Q21" s="619" t="s">
        <v>3765</v>
      </c>
      <c r="R21" s="620">
        <v>44895</v>
      </c>
      <c r="S21" s="641" t="s">
        <v>5831</v>
      </c>
      <c r="T21" s="551" t="s">
        <v>5538</v>
      </c>
      <c r="U21" s="620">
        <v>44908</v>
      </c>
      <c r="V21" s="622" t="s">
        <v>3777</v>
      </c>
      <c r="W21" s="623" t="s">
        <v>3748</v>
      </c>
      <c r="X21" s="624">
        <v>44911</v>
      </c>
      <c r="Y21" s="641" t="s">
        <v>5891</v>
      </c>
      <c r="Z21" s="550"/>
      <c r="AA21" s="550"/>
      <c r="AB21" s="622" t="s">
        <v>3777</v>
      </c>
      <c r="AC21" s="623" t="s">
        <v>3748</v>
      </c>
      <c r="AD21" s="624">
        <v>45238</v>
      </c>
      <c r="AE21" s="641" t="s">
        <v>6925</v>
      </c>
      <c r="AF21" s="550" t="s">
        <v>6913</v>
      </c>
      <c r="AG21" s="550" t="s">
        <v>6913</v>
      </c>
      <c r="AH21" s="622"/>
      <c r="AI21" s="623"/>
      <c r="AJ21" s="550"/>
      <c r="AK21" s="550"/>
      <c r="AL21" s="550"/>
      <c r="AM21" s="550"/>
      <c r="AN21" s="622"/>
      <c r="AO21" s="623"/>
      <c r="AP21" s="550"/>
      <c r="AQ21" s="550"/>
      <c r="AR21" s="550"/>
      <c r="AS21" s="550"/>
      <c r="AT21" s="622"/>
    </row>
    <row r="22" spans="1:46" s="402" customFormat="1" ht="13.5" hidden="1" x14ac:dyDescent="0.2">
      <c r="A22" s="396" t="s">
        <v>8263</v>
      </c>
      <c r="B22" s="551"/>
      <c r="C22" s="551" t="s">
        <v>8257</v>
      </c>
      <c r="D22" s="550" t="s">
        <v>6695</v>
      </c>
      <c r="E22" s="579" t="s">
        <v>4260</v>
      </c>
      <c r="F22" s="556">
        <f t="shared" si="0"/>
        <v>45238</v>
      </c>
      <c r="G22" s="558" t="str">
        <f t="shared" si="1"/>
        <v>A</v>
      </c>
      <c r="H22" s="552" t="str">
        <f t="shared" si="3"/>
        <v>MR.DER-0471_23-Entrega Final</v>
      </c>
      <c r="I22" s="584" t="str">
        <f t="shared" si="2"/>
        <v>ASSINADO</v>
      </c>
      <c r="J22" s="584" t="str">
        <f t="shared" si="4"/>
        <v>ND</v>
      </c>
      <c r="K22" s="619" t="s">
        <v>3730</v>
      </c>
      <c r="L22" s="620">
        <v>44830</v>
      </c>
      <c r="M22" s="640" t="s">
        <v>3771</v>
      </c>
      <c r="N22" s="551"/>
      <c r="O22" s="551"/>
      <c r="P22" s="621" t="s">
        <v>3777</v>
      </c>
      <c r="Q22" s="619" t="s">
        <v>3765</v>
      </c>
      <c r="R22" s="620">
        <v>44895</v>
      </c>
      <c r="S22" s="641" t="s">
        <v>5831</v>
      </c>
      <c r="T22" s="551" t="s">
        <v>5538</v>
      </c>
      <c r="U22" s="620">
        <v>44908</v>
      </c>
      <c r="V22" s="622" t="s">
        <v>3777</v>
      </c>
      <c r="W22" s="623" t="s">
        <v>3748</v>
      </c>
      <c r="X22" s="624">
        <v>44911</v>
      </c>
      <c r="Y22" s="641" t="s">
        <v>5891</v>
      </c>
      <c r="Z22" s="550"/>
      <c r="AA22" s="550"/>
      <c r="AB22" s="622" t="s">
        <v>3777</v>
      </c>
      <c r="AC22" s="623" t="s">
        <v>3748</v>
      </c>
      <c r="AD22" s="624">
        <v>45238</v>
      </c>
      <c r="AE22" s="641" t="s">
        <v>6925</v>
      </c>
      <c r="AF22" s="550" t="s">
        <v>6913</v>
      </c>
      <c r="AG22" s="550" t="s">
        <v>6913</v>
      </c>
      <c r="AH22" s="622"/>
      <c r="AI22" s="623"/>
      <c r="AJ22" s="550"/>
      <c r="AK22" s="550"/>
      <c r="AL22" s="550"/>
      <c r="AM22" s="550"/>
      <c r="AN22" s="622"/>
      <c r="AO22" s="623"/>
      <c r="AP22" s="550"/>
      <c r="AQ22" s="550"/>
      <c r="AR22" s="550"/>
      <c r="AS22" s="550"/>
      <c r="AT22" s="622"/>
    </row>
    <row r="23" spans="1:46" s="402" customFormat="1" ht="13.5" hidden="1" x14ac:dyDescent="0.2">
      <c r="A23" s="396" t="s">
        <v>8263</v>
      </c>
      <c r="B23" s="551"/>
      <c r="C23" s="551" t="s">
        <v>8257</v>
      </c>
      <c r="D23" s="550" t="s">
        <v>6695</v>
      </c>
      <c r="E23" s="579" t="s">
        <v>4261</v>
      </c>
      <c r="F23" s="556">
        <f t="shared" si="0"/>
        <v>45238</v>
      </c>
      <c r="G23" s="558" t="str">
        <f t="shared" si="1"/>
        <v>A</v>
      </c>
      <c r="H23" s="552" t="str">
        <f t="shared" si="3"/>
        <v>MR.DER-0471_23-Entrega Final</v>
      </c>
      <c r="I23" s="584" t="str">
        <f t="shared" si="2"/>
        <v>ASSINADO</v>
      </c>
      <c r="J23" s="584" t="str">
        <f t="shared" si="4"/>
        <v>ND</v>
      </c>
      <c r="K23" s="619" t="s">
        <v>3730</v>
      </c>
      <c r="L23" s="620">
        <v>44830</v>
      </c>
      <c r="M23" s="640" t="s">
        <v>3771</v>
      </c>
      <c r="N23" s="551"/>
      <c r="O23" s="551"/>
      <c r="P23" s="621" t="s">
        <v>3777</v>
      </c>
      <c r="Q23" s="619" t="s">
        <v>3765</v>
      </c>
      <c r="R23" s="620">
        <v>44895</v>
      </c>
      <c r="S23" s="641" t="s">
        <v>5831</v>
      </c>
      <c r="T23" s="551" t="s">
        <v>5538</v>
      </c>
      <c r="U23" s="620">
        <v>44908</v>
      </c>
      <c r="V23" s="622" t="s">
        <v>3777</v>
      </c>
      <c r="W23" s="623" t="s">
        <v>3748</v>
      </c>
      <c r="X23" s="624">
        <v>44911</v>
      </c>
      <c r="Y23" s="641" t="s">
        <v>5891</v>
      </c>
      <c r="Z23" s="550"/>
      <c r="AA23" s="550"/>
      <c r="AB23" s="622" t="s">
        <v>3777</v>
      </c>
      <c r="AC23" s="623" t="s">
        <v>3748</v>
      </c>
      <c r="AD23" s="624">
        <v>45238</v>
      </c>
      <c r="AE23" s="641" t="s">
        <v>6925</v>
      </c>
      <c r="AF23" s="550" t="s">
        <v>6913</v>
      </c>
      <c r="AG23" s="550" t="s">
        <v>6913</v>
      </c>
      <c r="AH23" s="622"/>
      <c r="AI23" s="623"/>
      <c r="AJ23" s="550"/>
      <c r="AK23" s="550"/>
      <c r="AL23" s="550"/>
      <c r="AM23" s="550"/>
      <c r="AN23" s="622"/>
      <c r="AO23" s="623"/>
      <c r="AP23" s="550"/>
      <c r="AQ23" s="550"/>
      <c r="AR23" s="550"/>
      <c r="AS23" s="550"/>
      <c r="AT23" s="622"/>
    </row>
    <row r="24" spans="1:46" s="402" customFormat="1" ht="13.5" hidden="1" x14ac:dyDescent="0.2">
      <c r="A24" s="396" t="s">
        <v>8263</v>
      </c>
      <c r="B24" s="551"/>
      <c r="C24" s="551" t="s">
        <v>8257</v>
      </c>
      <c r="D24" s="550" t="s">
        <v>6695</v>
      </c>
      <c r="E24" s="579" t="s">
        <v>4262</v>
      </c>
      <c r="F24" s="556">
        <f t="shared" si="0"/>
        <v>45238</v>
      </c>
      <c r="G24" s="558" t="str">
        <f t="shared" si="1"/>
        <v>A</v>
      </c>
      <c r="H24" s="552" t="str">
        <f t="shared" si="3"/>
        <v>MR.DER-0471_23-Entrega Final</v>
      </c>
      <c r="I24" s="584" t="str">
        <f t="shared" si="2"/>
        <v>ASSINADO</v>
      </c>
      <c r="J24" s="584" t="str">
        <f t="shared" si="4"/>
        <v>ND</v>
      </c>
      <c r="K24" s="619" t="s">
        <v>3730</v>
      </c>
      <c r="L24" s="620">
        <v>44830</v>
      </c>
      <c r="M24" s="640" t="s">
        <v>3771</v>
      </c>
      <c r="N24" s="551"/>
      <c r="O24" s="551"/>
      <c r="P24" s="621" t="s">
        <v>3777</v>
      </c>
      <c r="Q24" s="619" t="s">
        <v>3765</v>
      </c>
      <c r="R24" s="620">
        <v>44895</v>
      </c>
      <c r="S24" s="641" t="s">
        <v>5831</v>
      </c>
      <c r="T24" s="551" t="s">
        <v>5537</v>
      </c>
      <c r="U24" s="620">
        <v>44908</v>
      </c>
      <c r="V24" s="622" t="s">
        <v>3777</v>
      </c>
      <c r="W24" s="623" t="s">
        <v>3748</v>
      </c>
      <c r="X24" s="624">
        <v>44911</v>
      </c>
      <c r="Y24" s="641" t="s">
        <v>5891</v>
      </c>
      <c r="Z24" s="550"/>
      <c r="AA24" s="550"/>
      <c r="AB24" s="622" t="s">
        <v>3777</v>
      </c>
      <c r="AC24" s="623" t="s">
        <v>3748</v>
      </c>
      <c r="AD24" s="624">
        <v>45238</v>
      </c>
      <c r="AE24" s="641" t="s">
        <v>6925</v>
      </c>
      <c r="AF24" s="550" t="s">
        <v>6913</v>
      </c>
      <c r="AG24" s="550" t="s">
        <v>6913</v>
      </c>
      <c r="AH24" s="622"/>
      <c r="AI24" s="623"/>
      <c r="AJ24" s="550"/>
      <c r="AK24" s="550"/>
      <c r="AL24" s="550"/>
      <c r="AM24" s="550"/>
      <c r="AN24" s="622"/>
      <c r="AO24" s="623"/>
      <c r="AP24" s="550"/>
      <c r="AQ24" s="550"/>
      <c r="AR24" s="550"/>
      <c r="AS24" s="550"/>
      <c r="AT24" s="622"/>
    </row>
    <row r="25" spans="1:46" s="402" customFormat="1" ht="13.5" hidden="1" x14ac:dyDescent="0.2">
      <c r="A25" s="396" t="s">
        <v>8263</v>
      </c>
      <c r="B25" s="551"/>
      <c r="C25" s="551" t="s">
        <v>8257</v>
      </c>
      <c r="D25" s="550" t="s">
        <v>6695</v>
      </c>
      <c r="E25" s="579" t="s">
        <v>4263</v>
      </c>
      <c r="F25" s="556">
        <f t="shared" si="0"/>
        <v>45238</v>
      </c>
      <c r="G25" s="558" t="str">
        <f t="shared" si="1"/>
        <v>A</v>
      </c>
      <c r="H25" s="552" t="str">
        <f t="shared" si="3"/>
        <v>MR.DER-0471_23-Entrega Final</v>
      </c>
      <c r="I25" s="584" t="str">
        <f t="shared" si="2"/>
        <v>ASSINADO</v>
      </c>
      <c r="J25" s="584" t="str">
        <f t="shared" si="4"/>
        <v>ND</v>
      </c>
      <c r="K25" s="619" t="s">
        <v>3730</v>
      </c>
      <c r="L25" s="620">
        <v>44830</v>
      </c>
      <c r="M25" s="640" t="s">
        <v>3771</v>
      </c>
      <c r="N25" s="551"/>
      <c r="O25" s="551"/>
      <c r="P25" s="621" t="s">
        <v>3777</v>
      </c>
      <c r="Q25" s="619" t="s">
        <v>3765</v>
      </c>
      <c r="R25" s="620">
        <v>44895</v>
      </c>
      <c r="S25" s="641" t="s">
        <v>5831</v>
      </c>
      <c r="T25" s="551" t="s">
        <v>5538</v>
      </c>
      <c r="U25" s="620">
        <v>44908</v>
      </c>
      <c r="V25" s="622" t="s">
        <v>3777</v>
      </c>
      <c r="W25" s="623" t="s">
        <v>3748</v>
      </c>
      <c r="X25" s="624">
        <v>44911</v>
      </c>
      <c r="Y25" s="641" t="s">
        <v>5891</v>
      </c>
      <c r="Z25" s="550"/>
      <c r="AA25" s="550"/>
      <c r="AB25" s="622" t="s">
        <v>3777</v>
      </c>
      <c r="AC25" s="623" t="s">
        <v>3748</v>
      </c>
      <c r="AD25" s="624">
        <v>45238</v>
      </c>
      <c r="AE25" s="641" t="s">
        <v>6925</v>
      </c>
      <c r="AF25" s="550" t="s">
        <v>6913</v>
      </c>
      <c r="AG25" s="550" t="s">
        <v>6913</v>
      </c>
      <c r="AH25" s="622"/>
      <c r="AI25" s="623"/>
      <c r="AJ25" s="550"/>
      <c r="AK25" s="550"/>
      <c r="AL25" s="550"/>
      <c r="AM25" s="550"/>
      <c r="AN25" s="622"/>
      <c r="AO25" s="623"/>
      <c r="AP25" s="550"/>
      <c r="AQ25" s="550"/>
      <c r="AR25" s="550"/>
      <c r="AS25" s="550"/>
      <c r="AT25" s="622"/>
    </row>
    <row r="26" spans="1:46" s="402" customFormat="1" ht="13.5" hidden="1" x14ac:dyDescent="0.2">
      <c r="A26" s="396" t="s">
        <v>8263</v>
      </c>
      <c r="B26" s="551"/>
      <c r="C26" s="551" t="s">
        <v>8257</v>
      </c>
      <c r="D26" s="550" t="s">
        <v>6695</v>
      </c>
      <c r="E26" s="579" t="s">
        <v>4264</v>
      </c>
      <c r="F26" s="556">
        <f t="shared" si="0"/>
        <v>45238</v>
      </c>
      <c r="G26" s="558" t="str">
        <f t="shared" si="1"/>
        <v>A</v>
      </c>
      <c r="H26" s="552" t="str">
        <f t="shared" si="3"/>
        <v>MR.DER-0471_23-Entrega Final</v>
      </c>
      <c r="I26" s="584" t="str">
        <f t="shared" si="2"/>
        <v>ASSINADO</v>
      </c>
      <c r="J26" s="584" t="str">
        <f t="shared" si="4"/>
        <v>ND</v>
      </c>
      <c r="K26" s="619" t="s">
        <v>3730</v>
      </c>
      <c r="L26" s="620">
        <v>44830</v>
      </c>
      <c r="M26" s="640" t="s">
        <v>3771</v>
      </c>
      <c r="N26" s="551"/>
      <c r="O26" s="551"/>
      <c r="P26" s="621" t="s">
        <v>3777</v>
      </c>
      <c r="Q26" s="619" t="s">
        <v>3765</v>
      </c>
      <c r="R26" s="620">
        <v>44895</v>
      </c>
      <c r="S26" s="641" t="s">
        <v>5831</v>
      </c>
      <c r="T26" s="551" t="s">
        <v>5538</v>
      </c>
      <c r="U26" s="620">
        <v>44908</v>
      </c>
      <c r="V26" s="622" t="s">
        <v>3777</v>
      </c>
      <c r="W26" s="623" t="s">
        <v>3748</v>
      </c>
      <c r="X26" s="624">
        <v>44911</v>
      </c>
      <c r="Y26" s="641" t="s">
        <v>5891</v>
      </c>
      <c r="Z26" s="550"/>
      <c r="AA26" s="550"/>
      <c r="AB26" s="622" t="s">
        <v>3777</v>
      </c>
      <c r="AC26" s="623" t="s">
        <v>3748</v>
      </c>
      <c r="AD26" s="624">
        <v>45238</v>
      </c>
      <c r="AE26" s="641" t="s">
        <v>6925</v>
      </c>
      <c r="AF26" s="550" t="s">
        <v>6913</v>
      </c>
      <c r="AG26" s="550" t="s">
        <v>6913</v>
      </c>
      <c r="AH26" s="622"/>
      <c r="AI26" s="623"/>
      <c r="AJ26" s="550"/>
      <c r="AK26" s="550"/>
      <c r="AL26" s="550"/>
      <c r="AM26" s="550"/>
      <c r="AN26" s="622"/>
      <c r="AO26" s="623"/>
      <c r="AP26" s="550"/>
      <c r="AQ26" s="550"/>
      <c r="AR26" s="550"/>
      <c r="AS26" s="550"/>
      <c r="AT26" s="622"/>
    </row>
    <row r="27" spans="1:46" s="402" customFormat="1" ht="13.5" hidden="1" x14ac:dyDescent="0.2">
      <c r="A27" s="396" t="s">
        <v>8263</v>
      </c>
      <c r="B27" s="551"/>
      <c r="C27" s="551" t="s">
        <v>8257</v>
      </c>
      <c r="D27" s="550" t="s">
        <v>6695</v>
      </c>
      <c r="E27" s="579" t="s">
        <v>4265</v>
      </c>
      <c r="F27" s="556">
        <f t="shared" si="0"/>
        <v>45238</v>
      </c>
      <c r="G27" s="558" t="str">
        <f t="shared" si="1"/>
        <v>A</v>
      </c>
      <c r="H27" s="552" t="str">
        <f t="shared" si="3"/>
        <v>MR.DER-0471_23-Entrega Final</v>
      </c>
      <c r="I27" s="584" t="str">
        <f t="shared" si="2"/>
        <v>ASSINADO</v>
      </c>
      <c r="J27" s="584" t="str">
        <f t="shared" si="4"/>
        <v>ND</v>
      </c>
      <c r="K27" s="619" t="s">
        <v>3730</v>
      </c>
      <c r="L27" s="620">
        <v>44830</v>
      </c>
      <c r="M27" s="640" t="s">
        <v>3771</v>
      </c>
      <c r="N27" s="551"/>
      <c r="O27" s="551"/>
      <c r="P27" s="621" t="s">
        <v>3777</v>
      </c>
      <c r="Q27" s="619" t="s">
        <v>3765</v>
      </c>
      <c r="R27" s="620">
        <v>44895</v>
      </c>
      <c r="S27" s="641" t="s">
        <v>5831</v>
      </c>
      <c r="T27" s="551" t="s">
        <v>5538</v>
      </c>
      <c r="U27" s="620">
        <v>44908</v>
      </c>
      <c r="V27" s="622" t="s">
        <v>3777</v>
      </c>
      <c r="W27" s="623" t="s">
        <v>3748</v>
      </c>
      <c r="X27" s="624">
        <v>44911</v>
      </c>
      <c r="Y27" s="641" t="s">
        <v>5891</v>
      </c>
      <c r="Z27" s="550"/>
      <c r="AA27" s="550"/>
      <c r="AB27" s="622" t="s">
        <v>3777</v>
      </c>
      <c r="AC27" s="623" t="s">
        <v>3748</v>
      </c>
      <c r="AD27" s="624">
        <v>45238</v>
      </c>
      <c r="AE27" s="641" t="s">
        <v>6925</v>
      </c>
      <c r="AF27" s="550" t="s">
        <v>6913</v>
      </c>
      <c r="AG27" s="550" t="s">
        <v>6913</v>
      </c>
      <c r="AH27" s="622"/>
      <c r="AI27" s="623"/>
      <c r="AJ27" s="550"/>
      <c r="AK27" s="550"/>
      <c r="AL27" s="550"/>
      <c r="AM27" s="550"/>
      <c r="AN27" s="622"/>
      <c r="AO27" s="623"/>
      <c r="AP27" s="550"/>
      <c r="AQ27" s="550"/>
      <c r="AR27" s="550"/>
      <c r="AS27" s="550"/>
      <c r="AT27" s="622"/>
    </row>
    <row r="28" spans="1:46" s="402" customFormat="1" ht="13.5" hidden="1" x14ac:dyDescent="0.2">
      <c r="A28" s="396" t="s">
        <v>8263</v>
      </c>
      <c r="B28" s="551"/>
      <c r="C28" s="551" t="s">
        <v>8257</v>
      </c>
      <c r="D28" s="550" t="s">
        <v>6695</v>
      </c>
      <c r="E28" s="579" t="s">
        <v>4266</v>
      </c>
      <c r="F28" s="556">
        <f t="shared" si="0"/>
        <v>45238</v>
      </c>
      <c r="G28" s="558" t="str">
        <f t="shared" si="1"/>
        <v>A</v>
      </c>
      <c r="H28" s="552" t="str">
        <f t="shared" si="3"/>
        <v>MR.DER-0471_23-Entrega Final</v>
      </c>
      <c r="I28" s="584" t="str">
        <f t="shared" si="2"/>
        <v>ASSINADO</v>
      </c>
      <c r="J28" s="584" t="str">
        <f t="shared" si="4"/>
        <v>ND</v>
      </c>
      <c r="K28" s="619" t="s">
        <v>3730</v>
      </c>
      <c r="L28" s="620">
        <v>44830</v>
      </c>
      <c r="M28" s="640" t="s">
        <v>3771</v>
      </c>
      <c r="N28" s="551"/>
      <c r="O28" s="551"/>
      <c r="P28" s="621" t="s">
        <v>3777</v>
      </c>
      <c r="Q28" s="619" t="s">
        <v>3765</v>
      </c>
      <c r="R28" s="620">
        <v>44895</v>
      </c>
      <c r="S28" s="641" t="s">
        <v>5831</v>
      </c>
      <c r="T28" s="551" t="s">
        <v>5538</v>
      </c>
      <c r="U28" s="620">
        <v>44908</v>
      </c>
      <c r="V28" s="622" t="s">
        <v>3777</v>
      </c>
      <c r="W28" s="623" t="s">
        <v>3748</v>
      </c>
      <c r="X28" s="624">
        <v>44911</v>
      </c>
      <c r="Y28" s="641" t="s">
        <v>5891</v>
      </c>
      <c r="Z28" s="550"/>
      <c r="AA28" s="550"/>
      <c r="AB28" s="622" t="s">
        <v>3777</v>
      </c>
      <c r="AC28" s="623" t="s">
        <v>3748</v>
      </c>
      <c r="AD28" s="624">
        <v>45238</v>
      </c>
      <c r="AE28" s="641" t="s">
        <v>6925</v>
      </c>
      <c r="AF28" s="550" t="s">
        <v>6913</v>
      </c>
      <c r="AG28" s="550" t="s">
        <v>6913</v>
      </c>
      <c r="AH28" s="622"/>
      <c r="AI28" s="623"/>
      <c r="AJ28" s="550"/>
      <c r="AK28" s="550"/>
      <c r="AL28" s="550"/>
      <c r="AM28" s="550"/>
      <c r="AN28" s="622"/>
      <c r="AO28" s="623"/>
      <c r="AP28" s="550"/>
      <c r="AQ28" s="550"/>
      <c r="AR28" s="550"/>
      <c r="AS28" s="550"/>
      <c r="AT28" s="622"/>
    </row>
    <row r="29" spans="1:46" s="402" customFormat="1" ht="13.5" hidden="1" x14ac:dyDescent="0.2">
      <c r="A29" s="396" t="s">
        <v>8263</v>
      </c>
      <c r="B29" s="551"/>
      <c r="C29" s="551" t="s">
        <v>8257</v>
      </c>
      <c r="D29" s="550" t="s">
        <v>6695</v>
      </c>
      <c r="E29" s="579" t="s">
        <v>4267</v>
      </c>
      <c r="F29" s="556">
        <f t="shared" si="0"/>
        <v>45238</v>
      </c>
      <c r="G29" s="558" t="str">
        <f t="shared" si="1"/>
        <v>A</v>
      </c>
      <c r="H29" s="552" t="str">
        <f t="shared" si="3"/>
        <v>MR.DER-0471_23-Entrega Final</v>
      </c>
      <c r="I29" s="584" t="str">
        <f t="shared" si="2"/>
        <v>ASSINADO</v>
      </c>
      <c r="J29" s="584" t="str">
        <f t="shared" si="4"/>
        <v>ND</v>
      </c>
      <c r="K29" s="619" t="s">
        <v>3730</v>
      </c>
      <c r="L29" s="620">
        <v>44830</v>
      </c>
      <c r="M29" s="640" t="s">
        <v>3771</v>
      </c>
      <c r="N29" s="551"/>
      <c r="O29" s="551"/>
      <c r="P29" s="621" t="s">
        <v>3777</v>
      </c>
      <c r="Q29" s="619" t="s">
        <v>3765</v>
      </c>
      <c r="R29" s="620">
        <v>44895</v>
      </c>
      <c r="S29" s="641" t="s">
        <v>5831</v>
      </c>
      <c r="T29" s="551" t="s">
        <v>5538</v>
      </c>
      <c r="U29" s="620">
        <v>44908</v>
      </c>
      <c r="V29" s="622" t="s">
        <v>3777</v>
      </c>
      <c r="W29" s="623" t="s">
        <v>3748</v>
      </c>
      <c r="X29" s="624">
        <v>44911</v>
      </c>
      <c r="Y29" s="641" t="s">
        <v>5891</v>
      </c>
      <c r="Z29" s="550"/>
      <c r="AA29" s="550"/>
      <c r="AB29" s="622" t="s">
        <v>3777</v>
      </c>
      <c r="AC29" s="623" t="s">
        <v>3748</v>
      </c>
      <c r="AD29" s="624">
        <v>45238</v>
      </c>
      <c r="AE29" s="641" t="s">
        <v>6925</v>
      </c>
      <c r="AF29" s="550" t="s">
        <v>6913</v>
      </c>
      <c r="AG29" s="550" t="s">
        <v>6913</v>
      </c>
      <c r="AH29" s="622"/>
      <c r="AI29" s="623"/>
      <c r="AJ29" s="550"/>
      <c r="AK29" s="550"/>
      <c r="AL29" s="550"/>
      <c r="AM29" s="550"/>
      <c r="AN29" s="622"/>
      <c r="AO29" s="623"/>
      <c r="AP29" s="550"/>
      <c r="AQ29" s="550"/>
      <c r="AR29" s="550"/>
      <c r="AS29" s="550"/>
      <c r="AT29" s="622"/>
    </row>
    <row r="30" spans="1:46" s="402" customFormat="1" ht="13.5" hidden="1" x14ac:dyDescent="0.2">
      <c r="A30" s="396" t="s">
        <v>8263</v>
      </c>
      <c r="B30" s="551"/>
      <c r="C30" s="551" t="s">
        <v>8257</v>
      </c>
      <c r="D30" s="550" t="s">
        <v>6695</v>
      </c>
      <c r="E30" s="579" t="s">
        <v>4268</v>
      </c>
      <c r="F30" s="556">
        <f t="shared" si="0"/>
        <v>45238</v>
      </c>
      <c r="G30" s="558" t="str">
        <f t="shared" si="1"/>
        <v>A</v>
      </c>
      <c r="H30" s="552" t="str">
        <f t="shared" si="3"/>
        <v>MR.DER-0471_23-Entrega Final</v>
      </c>
      <c r="I30" s="584" t="str">
        <f t="shared" si="2"/>
        <v>ASSINADO</v>
      </c>
      <c r="J30" s="584" t="str">
        <f t="shared" si="4"/>
        <v>ND</v>
      </c>
      <c r="K30" s="619" t="s">
        <v>3730</v>
      </c>
      <c r="L30" s="620">
        <v>44830</v>
      </c>
      <c r="M30" s="640" t="s">
        <v>3771</v>
      </c>
      <c r="N30" s="551"/>
      <c r="O30" s="551"/>
      <c r="P30" s="621" t="s">
        <v>3777</v>
      </c>
      <c r="Q30" s="619" t="s">
        <v>3765</v>
      </c>
      <c r="R30" s="620">
        <v>44895</v>
      </c>
      <c r="S30" s="641" t="s">
        <v>5831</v>
      </c>
      <c r="T30" s="551" t="s">
        <v>5538</v>
      </c>
      <c r="U30" s="620">
        <v>44908</v>
      </c>
      <c r="V30" s="622" t="s">
        <v>3777</v>
      </c>
      <c r="W30" s="623" t="s">
        <v>3748</v>
      </c>
      <c r="X30" s="624">
        <v>44911</v>
      </c>
      <c r="Y30" s="641" t="s">
        <v>5891</v>
      </c>
      <c r="Z30" s="550"/>
      <c r="AA30" s="550"/>
      <c r="AB30" s="622" t="s">
        <v>3777</v>
      </c>
      <c r="AC30" s="623" t="s">
        <v>3748</v>
      </c>
      <c r="AD30" s="624">
        <v>45238</v>
      </c>
      <c r="AE30" s="641" t="s">
        <v>6925</v>
      </c>
      <c r="AF30" s="550" t="s">
        <v>6913</v>
      </c>
      <c r="AG30" s="550" t="s">
        <v>6913</v>
      </c>
      <c r="AH30" s="622"/>
      <c r="AI30" s="623"/>
      <c r="AJ30" s="550"/>
      <c r="AK30" s="550"/>
      <c r="AL30" s="550"/>
      <c r="AM30" s="550"/>
      <c r="AN30" s="622"/>
      <c r="AO30" s="623"/>
      <c r="AP30" s="550"/>
      <c r="AQ30" s="550"/>
      <c r="AR30" s="550"/>
      <c r="AS30" s="550"/>
      <c r="AT30" s="622"/>
    </row>
    <row r="31" spans="1:46" s="402" customFormat="1" ht="13.5" hidden="1" x14ac:dyDescent="0.2">
      <c r="A31" s="396" t="s">
        <v>8263</v>
      </c>
      <c r="B31" s="551"/>
      <c r="C31" s="551" t="s">
        <v>8257</v>
      </c>
      <c r="D31" s="550" t="s">
        <v>6695</v>
      </c>
      <c r="E31" s="579" t="s">
        <v>4269</v>
      </c>
      <c r="F31" s="556">
        <f t="shared" si="0"/>
        <v>45238</v>
      </c>
      <c r="G31" s="558" t="str">
        <f t="shared" si="1"/>
        <v>A</v>
      </c>
      <c r="H31" s="552" t="str">
        <f t="shared" si="3"/>
        <v>MR.DER-0471_23-Entrega Final</v>
      </c>
      <c r="I31" s="584" t="str">
        <f t="shared" si="2"/>
        <v>ASSINADO</v>
      </c>
      <c r="J31" s="584" t="str">
        <f t="shared" si="4"/>
        <v>ND</v>
      </c>
      <c r="K31" s="619" t="s">
        <v>3730</v>
      </c>
      <c r="L31" s="620">
        <v>44830</v>
      </c>
      <c r="M31" s="640" t="s">
        <v>3771</v>
      </c>
      <c r="N31" s="551"/>
      <c r="O31" s="551"/>
      <c r="P31" s="621" t="s">
        <v>3777</v>
      </c>
      <c r="Q31" s="619" t="s">
        <v>3765</v>
      </c>
      <c r="R31" s="620">
        <v>44895</v>
      </c>
      <c r="S31" s="641" t="s">
        <v>5831</v>
      </c>
      <c r="T31" s="551" t="s">
        <v>5537</v>
      </c>
      <c r="U31" s="620">
        <v>44908</v>
      </c>
      <c r="V31" s="622" t="s">
        <v>3777</v>
      </c>
      <c r="W31" s="623" t="s">
        <v>3748</v>
      </c>
      <c r="X31" s="624">
        <v>44911</v>
      </c>
      <c r="Y31" s="641" t="s">
        <v>5891</v>
      </c>
      <c r="Z31" s="550"/>
      <c r="AA31" s="550"/>
      <c r="AB31" s="622" t="s">
        <v>3777</v>
      </c>
      <c r="AC31" s="623" t="s">
        <v>3748</v>
      </c>
      <c r="AD31" s="624">
        <v>45238</v>
      </c>
      <c r="AE31" s="641" t="s">
        <v>6925</v>
      </c>
      <c r="AF31" s="550" t="s">
        <v>6913</v>
      </c>
      <c r="AG31" s="550" t="s">
        <v>6913</v>
      </c>
      <c r="AH31" s="622"/>
      <c r="AI31" s="623"/>
      <c r="AJ31" s="550"/>
      <c r="AK31" s="550"/>
      <c r="AL31" s="550"/>
      <c r="AM31" s="550"/>
      <c r="AN31" s="622"/>
      <c r="AO31" s="623"/>
      <c r="AP31" s="550"/>
      <c r="AQ31" s="550"/>
      <c r="AR31" s="550"/>
      <c r="AS31" s="550"/>
      <c r="AT31" s="622"/>
    </row>
    <row r="32" spans="1:46" s="578" customFormat="1" hidden="1" x14ac:dyDescent="0.25">
      <c r="A32" s="560"/>
      <c r="B32" s="560">
        <f>COUNTA(B33:C54)</f>
        <v>22</v>
      </c>
      <c r="C32" s="560">
        <f>COUNTA(C33:D54)</f>
        <v>38</v>
      </c>
      <c r="D32" s="561"/>
      <c r="E32" s="562"/>
      <c r="F32" s="563"/>
      <c r="G32" s="564"/>
      <c r="H32" s="565"/>
      <c r="I32" s="566"/>
      <c r="J32" s="567"/>
      <c r="K32" s="568"/>
      <c r="L32" s="569"/>
      <c r="M32" s="570"/>
      <c r="N32" s="570"/>
      <c r="O32" s="570"/>
      <c r="P32" s="571"/>
      <c r="Q32" s="572"/>
      <c r="R32" s="573"/>
      <c r="S32" s="574"/>
      <c r="T32" s="574"/>
      <c r="U32" s="575"/>
      <c r="V32" s="576"/>
      <c r="W32" s="572"/>
      <c r="X32" s="573"/>
      <c r="Y32" s="574"/>
      <c r="Z32" s="574"/>
      <c r="AA32" s="575"/>
      <c r="AB32" s="576"/>
      <c r="AC32" s="572"/>
      <c r="AD32" s="577"/>
      <c r="AE32" s="574"/>
      <c r="AF32" s="574"/>
      <c r="AG32" s="575"/>
      <c r="AH32" s="576"/>
      <c r="AI32" s="572"/>
      <c r="AJ32" s="577"/>
      <c r="AK32" s="574"/>
      <c r="AL32" s="574"/>
      <c r="AM32" s="575"/>
      <c r="AN32" s="576"/>
      <c r="AO32" s="572"/>
      <c r="AP32" s="577"/>
      <c r="AQ32" s="574"/>
      <c r="AR32" s="574"/>
      <c r="AS32" s="575"/>
      <c r="AT32" s="576"/>
    </row>
    <row r="33" spans="1:46" s="440" customFormat="1" ht="15" hidden="1" x14ac:dyDescent="0.25">
      <c r="A33" s="626" t="s">
        <v>9043</v>
      </c>
      <c r="B33" s="626"/>
      <c r="C33" s="626" t="s">
        <v>8257</v>
      </c>
      <c r="D33" s="625" t="s">
        <v>8590</v>
      </c>
      <c r="E33" s="627" t="s">
        <v>12479</v>
      </c>
      <c r="F33" s="628">
        <f>IF(L33&lt;&gt;0,MAX(L33,R33,X33,AD33,AJ33),"NE")</f>
        <v>46093</v>
      </c>
      <c r="G33" s="629" t="str">
        <f t="shared" si="1"/>
        <v>B1</v>
      </c>
      <c r="H33" s="630" t="str">
        <f t="shared" si="3"/>
        <v>MR_DER-1634_26</v>
      </c>
      <c r="I33" s="580">
        <f t="shared" si="2"/>
        <v>46108</v>
      </c>
      <c r="J33" s="580" t="str">
        <f t="shared" si="4"/>
        <v>NÃO APROVADO</v>
      </c>
      <c r="K33" s="631" t="s">
        <v>3730</v>
      </c>
      <c r="L33" s="632">
        <v>44797</v>
      </c>
      <c r="M33" s="633" t="s">
        <v>3735</v>
      </c>
      <c r="N33" s="626" t="s">
        <v>5536</v>
      </c>
      <c r="O33" s="632">
        <v>44810</v>
      </c>
      <c r="P33" s="633" t="s">
        <v>3779</v>
      </c>
      <c r="Q33" s="631" t="s">
        <v>3765</v>
      </c>
      <c r="R33" s="632">
        <v>44858</v>
      </c>
      <c r="S33" s="633" t="s">
        <v>5580</v>
      </c>
      <c r="T33" s="626" t="s">
        <v>5537</v>
      </c>
      <c r="U33" s="632">
        <v>44886</v>
      </c>
      <c r="V33" s="651" t="s">
        <v>5647</v>
      </c>
      <c r="W33" s="635" t="s">
        <v>3748</v>
      </c>
      <c r="X33" s="646">
        <v>44944</v>
      </c>
      <c r="Y33" s="647" t="s">
        <v>6210</v>
      </c>
      <c r="Z33" s="625"/>
      <c r="AA33" s="625"/>
      <c r="AB33" s="647" t="s">
        <v>6286</v>
      </c>
      <c r="AC33" s="635" t="s">
        <v>3748</v>
      </c>
      <c r="AD33" s="646">
        <v>45238</v>
      </c>
      <c r="AE33" s="647" t="s">
        <v>6925</v>
      </c>
      <c r="AF33" s="625" t="s">
        <v>6913</v>
      </c>
      <c r="AG33" s="625" t="s">
        <v>6913</v>
      </c>
      <c r="AH33" s="636"/>
      <c r="AI33" s="635" t="s">
        <v>5626</v>
      </c>
      <c r="AJ33" s="646">
        <v>46093</v>
      </c>
      <c r="AK33" s="69" t="s">
        <v>12325</v>
      </c>
      <c r="AL33" s="625" t="s">
        <v>5536</v>
      </c>
      <c r="AM33" s="646">
        <v>46108</v>
      </c>
      <c r="AN33" s="636"/>
      <c r="AO33" s="635"/>
      <c r="AP33" s="625"/>
      <c r="AQ33" s="625"/>
      <c r="AR33" s="625"/>
      <c r="AS33" s="625"/>
      <c r="AT33" s="636"/>
    </row>
    <row r="34" spans="1:46" s="440" customFormat="1" ht="15" hidden="1" x14ac:dyDescent="0.25">
      <c r="A34" s="626" t="s">
        <v>9043</v>
      </c>
      <c r="B34" s="626"/>
      <c r="C34" s="626" t="s">
        <v>8257</v>
      </c>
      <c r="D34" s="625" t="s">
        <v>8590</v>
      </c>
      <c r="E34" s="627" t="s">
        <v>4271</v>
      </c>
      <c r="F34" s="628">
        <f t="shared" ref="F34:F48" si="5">IF(L34&lt;&gt;0,MAX(L34,R34,X34,AD34,AJ34),"NE")</f>
        <v>46093</v>
      </c>
      <c r="G34" s="629" t="str">
        <f t="shared" si="1"/>
        <v>B1</v>
      </c>
      <c r="H34" s="630" t="str">
        <f t="shared" si="3"/>
        <v>MR_DER-1634_26</v>
      </c>
      <c r="I34" s="580">
        <f t="shared" si="2"/>
        <v>46108</v>
      </c>
      <c r="J34" s="580" t="str">
        <f t="shared" si="4"/>
        <v>NÃO APROVADO</v>
      </c>
      <c r="K34" s="631" t="s">
        <v>3730</v>
      </c>
      <c r="L34" s="632">
        <v>44797</v>
      </c>
      <c r="M34" s="633" t="s">
        <v>3735</v>
      </c>
      <c r="N34" s="626" t="s">
        <v>5536</v>
      </c>
      <c r="O34" s="632">
        <v>44810</v>
      </c>
      <c r="P34" s="633" t="s">
        <v>3779</v>
      </c>
      <c r="Q34" s="631" t="s">
        <v>3765</v>
      </c>
      <c r="R34" s="632">
        <v>44858</v>
      </c>
      <c r="S34" s="633" t="s">
        <v>5580</v>
      </c>
      <c r="T34" s="626" t="s">
        <v>5537</v>
      </c>
      <c r="U34" s="632">
        <v>44886</v>
      </c>
      <c r="V34" s="651" t="s">
        <v>5647</v>
      </c>
      <c r="W34" s="635" t="s">
        <v>3748</v>
      </c>
      <c r="X34" s="646">
        <v>44944</v>
      </c>
      <c r="Y34" s="647" t="s">
        <v>6210</v>
      </c>
      <c r="Z34" s="625"/>
      <c r="AA34" s="625"/>
      <c r="AB34" s="647" t="s">
        <v>6286</v>
      </c>
      <c r="AC34" s="635" t="s">
        <v>3748</v>
      </c>
      <c r="AD34" s="646">
        <v>45238</v>
      </c>
      <c r="AE34" s="647" t="s">
        <v>6925</v>
      </c>
      <c r="AF34" s="625" t="s">
        <v>6913</v>
      </c>
      <c r="AG34" s="625" t="s">
        <v>6913</v>
      </c>
      <c r="AH34" s="636"/>
      <c r="AI34" s="635" t="s">
        <v>5626</v>
      </c>
      <c r="AJ34" s="646">
        <v>46093</v>
      </c>
      <c r="AK34" s="69" t="s">
        <v>12325</v>
      </c>
      <c r="AL34" s="625" t="s">
        <v>5536</v>
      </c>
      <c r="AM34" s="646">
        <v>46108</v>
      </c>
      <c r="AN34" s="636"/>
      <c r="AO34" s="635"/>
      <c r="AP34" s="625"/>
      <c r="AQ34" s="625"/>
      <c r="AR34" s="625"/>
      <c r="AS34" s="625"/>
      <c r="AT34" s="636"/>
    </row>
    <row r="35" spans="1:46" s="440" customFormat="1" ht="15" hidden="1" x14ac:dyDescent="0.25">
      <c r="A35" s="626" t="s">
        <v>9043</v>
      </c>
      <c r="B35" s="626"/>
      <c r="C35" s="626" t="s">
        <v>8257</v>
      </c>
      <c r="D35" s="625" t="s">
        <v>8590</v>
      </c>
      <c r="E35" s="627" t="s">
        <v>4272</v>
      </c>
      <c r="F35" s="628">
        <f t="shared" si="5"/>
        <v>46093</v>
      </c>
      <c r="G35" s="629" t="str">
        <f t="shared" si="1"/>
        <v>B1</v>
      </c>
      <c r="H35" s="630" t="str">
        <f t="shared" si="3"/>
        <v>MR_DER-1634_26</v>
      </c>
      <c r="I35" s="580">
        <f t="shared" si="2"/>
        <v>46108</v>
      </c>
      <c r="J35" s="580" t="str">
        <f t="shared" si="4"/>
        <v>NÃO APROVADO</v>
      </c>
      <c r="K35" s="631" t="s">
        <v>3730</v>
      </c>
      <c r="L35" s="632">
        <v>44797</v>
      </c>
      <c r="M35" s="633" t="s">
        <v>3735</v>
      </c>
      <c r="N35" s="626" t="s">
        <v>5536</v>
      </c>
      <c r="O35" s="632">
        <v>44810</v>
      </c>
      <c r="P35" s="633" t="s">
        <v>3779</v>
      </c>
      <c r="Q35" s="631" t="s">
        <v>3765</v>
      </c>
      <c r="R35" s="632">
        <v>44858</v>
      </c>
      <c r="S35" s="633" t="s">
        <v>5580</v>
      </c>
      <c r="T35" s="626" t="s">
        <v>5537</v>
      </c>
      <c r="U35" s="632">
        <v>44886</v>
      </c>
      <c r="V35" s="651" t="s">
        <v>5647</v>
      </c>
      <c r="W35" s="635" t="s">
        <v>3748</v>
      </c>
      <c r="X35" s="646">
        <v>44944</v>
      </c>
      <c r="Y35" s="647" t="s">
        <v>6210</v>
      </c>
      <c r="Z35" s="625"/>
      <c r="AA35" s="625"/>
      <c r="AB35" s="647" t="s">
        <v>6286</v>
      </c>
      <c r="AC35" s="635" t="s">
        <v>3748</v>
      </c>
      <c r="AD35" s="646">
        <v>45238</v>
      </c>
      <c r="AE35" s="647" t="s">
        <v>6925</v>
      </c>
      <c r="AF35" s="625" t="s">
        <v>6913</v>
      </c>
      <c r="AG35" s="625" t="s">
        <v>6913</v>
      </c>
      <c r="AH35" s="636"/>
      <c r="AI35" s="635" t="s">
        <v>5626</v>
      </c>
      <c r="AJ35" s="646">
        <v>46093</v>
      </c>
      <c r="AK35" s="69" t="s">
        <v>12325</v>
      </c>
      <c r="AL35" s="625" t="s">
        <v>5536</v>
      </c>
      <c r="AM35" s="646">
        <v>46108</v>
      </c>
      <c r="AN35" s="636"/>
      <c r="AO35" s="635"/>
      <c r="AP35" s="625"/>
      <c r="AQ35" s="625"/>
      <c r="AR35" s="625"/>
      <c r="AS35" s="625"/>
      <c r="AT35" s="636"/>
    </row>
    <row r="36" spans="1:46" s="440" customFormat="1" ht="15" hidden="1" x14ac:dyDescent="0.25">
      <c r="A36" s="626" t="s">
        <v>9043</v>
      </c>
      <c r="B36" s="626"/>
      <c r="C36" s="626" t="s">
        <v>8257</v>
      </c>
      <c r="D36" s="625" t="s">
        <v>8590</v>
      </c>
      <c r="E36" s="627" t="s">
        <v>4273</v>
      </c>
      <c r="F36" s="628">
        <f t="shared" si="5"/>
        <v>46093</v>
      </c>
      <c r="G36" s="629" t="str">
        <f t="shared" si="1"/>
        <v>B1</v>
      </c>
      <c r="H36" s="630" t="str">
        <f t="shared" si="3"/>
        <v>MR_DER-1634_26</v>
      </c>
      <c r="I36" s="580">
        <f t="shared" si="2"/>
        <v>46108</v>
      </c>
      <c r="J36" s="580" t="str">
        <f t="shared" si="4"/>
        <v>NÃO APROVADO</v>
      </c>
      <c r="K36" s="631" t="s">
        <v>3730</v>
      </c>
      <c r="L36" s="632">
        <v>44797</v>
      </c>
      <c r="M36" s="633" t="s">
        <v>3735</v>
      </c>
      <c r="N36" s="626" t="s">
        <v>5536</v>
      </c>
      <c r="O36" s="632">
        <v>44810</v>
      </c>
      <c r="P36" s="633" t="s">
        <v>3779</v>
      </c>
      <c r="Q36" s="631" t="s">
        <v>3765</v>
      </c>
      <c r="R36" s="632">
        <v>44858</v>
      </c>
      <c r="S36" s="633" t="s">
        <v>5580</v>
      </c>
      <c r="T36" s="626" t="s">
        <v>5537</v>
      </c>
      <c r="U36" s="632">
        <v>44886</v>
      </c>
      <c r="V36" s="651" t="s">
        <v>5647</v>
      </c>
      <c r="W36" s="635" t="s">
        <v>3748</v>
      </c>
      <c r="X36" s="646">
        <v>44944</v>
      </c>
      <c r="Y36" s="647" t="s">
        <v>6210</v>
      </c>
      <c r="Z36" s="625"/>
      <c r="AA36" s="625"/>
      <c r="AB36" s="647" t="s">
        <v>6286</v>
      </c>
      <c r="AC36" s="635" t="s">
        <v>3748</v>
      </c>
      <c r="AD36" s="646">
        <v>45238</v>
      </c>
      <c r="AE36" s="647" t="s">
        <v>6925</v>
      </c>
      <c r="AF36" s="625" t="s">
        <v>6913</v>
      </c>
      <c r="AG36" s="625" t="s">
        <v>6913</v>
      </c>
      <c r="AH36" s="636"/>
      <c r="AI36" s="635" t="s">
        <v>5626</v>
      </c>
      <c r="AJ36" s="646">
        <v>46093</v>
      </c>
      <c r="AK36" s="69" t="s">
        <v>12325</v>
      </c>
      <c r="AL36" s="625" t="s">
        <v>5536</v>
      </c>
      <c r="AM36" s="646">
        <v>46108</v>
      </c>
      <c r="AN36" s="636"/>
      <c r="AO36" s="635"/>
      <c r="AP36" s="625"/>
      <c r="AQ36" s="625"/>
      <c r="AR36" s="625"/>
      <c r="AS36" s="625"/>
      <c r="AT36" s="636"/>
    </row>
    <row r="37" spans="1:46" s="440" customFormat="1" ht="15" hidden="1" x14ac:dyDescent="0.25">
      <c r="A37" s="626" t="s">
        <v>9043</v>
      </c>
      <c r="B37" s="626"/>
      <c r="C37" s="626" t="s">
        <v>8257</v>
      </c>
      <c r="D37" s="625" t="s">
        <v>8590</v>
      </c>
      <c r="E37" s="627" t="s">
        <v>4274</v>
      </c>
      <c r="F37" s="628">
        <f t="shared" si="5"/>
        <v>46093</v>
      </c>
      <c r="G37" s="629" t="str">
        <f t="shared" si="1"/>
        <v>B1</v>
      </c>
      <c r="H37" s="630" t="str">
        <f t="shared" si="3"/>
        <v>MR_DER-1634_26</v>
      </c>
      <c r="I37" s="580">
        <f t="shared" si="2"/>
        <v>46108</v>
      </c>
      <c r="J37" s="580" t="str">
        <f t="shared" si="4"/>
        <v>NÃO APROVADO</v>
      </c>
      <c r="K37" s="631" t="s">
        <v>3730</v>
      </c>
      <c r="L37" s="632">
        <v>44797</v>
      </c>
      <c r="M37" s="633" t="s">
        <v>3735</v>
      </c>
      <c r="N37" s="626" t="s">
        <v>5536</v>
      </c>
      <c r="O37" s="632">
        <v>44810</v>
      </c>
      <c r="P37" s="633" t="s">
        <v>3779</v>
      </c>
      <c r="Q37" s="631" t="s">
        <v>3765</v>
      </c>
      <c r="R37" s="632">
        <v>44858</v>
      </c>
      <c r="S37" s="633" t="s">
        <v>5580</v>
      </c>
      <c r="T37" s="626" t="s">
        <v>5537</v>
      </c>
      <c r="U37" s="632">
        <v>44886</v>
      </c>
      <c r="V37" s="651" t="s">
        <v>5647</v>
      </c>
      <c r="W37" s="635" t="s">
        <v>3748</v>
      </c>
      <c r="X37" s="646">
        <v>44944</v>
      </c>
      <c r="Y37" s="647" t="s">
        <v>6210</v>
      </c>
      <c r="Z37" s="625"/>
      <c r="AA37" s="625"/>
      <c r="AB37" s="647" t="s">
        <v>6286</v>
      </c>
      <c r="AC37" s="635" t="s">
        <v>3748</v>
      </c>
      <c r="AD37" s="646">
        <v>45238</v>
      </c>
      <c r="AE37" s="647" t="s">
        <v>6925</v>
      </c>
      <c r="AF37" s="625" t="s">
        <v>6913</v>
      </c>
      <c r="AG37" s="625" t="s">
        <v>6913</v>
      </c>
      <c r="AH37" s="636"/>
      <c r="AI37" s="635" t="s">
        <v>5626</v>
      </c>
      <c r="AJ37" s="646">
        <v>46093</v>
      </c>
      <c r="AK37" s="69" t="s">
        <v>12325</v>
      </c>
      <c r="AL37" s="625" t="s">
        <v>5536</v>
      </c>
      <c r="AM37" s="646">
        <v>46108</v>
      </c>
      <c r="AN37" s="636"/>
      <c r="AO37" s="635"/>
      <c r="AP37" s="625"/>
      <c r="AQ37" s="625"/>
      <c r="AR37" s="625"/>
      <c r="AS37" s="625"/>
      <c r="AT37" s="636"/>
    </row>
    <row r="38" spans="1:46" s="440" customFormat="1" ht="15" hidden="1" x14ac:dyDescent="0.25">
      <c r="A38" s="626" t="s">
        <v>9043</v>
      </c>
      <c r="B38" s="626"/>
      <c r="C38" s="626" t="s">
        <v>8257</v>
      </c>
      <c r="D38" s="625" t="s">
        <v>8590</v>
      </c>
      <c r="E38" s="627" t="s">
        <v>4275</v>
      </c>
      <c r="F38" s="628">
        <f t="shared" si="5"/>
        <v>46093</v>
      </c>
      <c r="G38" s="629" t="str">
        <f t="shared" si="1"/>
        <v>B1</v>
      </c>
      <c r="H38" s="630" t="str">
        <f t="shared" si="3"/>
        <v>MR_DER-1634_26</v>
      </c>
      <c r="I38" s="580">
        <f t="shared" si="2"/>
        <v>46108</v>
      </c>
      <c r="J38" s="580" t="str">
        <f t="shared" si="4"/>
        <v>NÃO APROVADO</v>
      </c>
      <c r="K38" s="631" t="s">
        <v>3730</v>
      </c>
      <c r="L38" s="632">
        <v>44797</v>
      </c>
      <c r="M38" s="633" t="s">
        <v>3735</v>
      </c>
      <c r="N38" s="626" t="s">
        <v>5536</v>
      </c>
      <c r="O38" s="632">
        <v>44810</v>
      </c>
      <c r="P38" s="633" t="s">
        <v>3779</v>
      </c>
      <c r="Q38" s="631" t="s">
        <v>3765</v>
      </c>
      <c r="R38" s="632">
        <v>44858</v>
      </c>
      <c r="S38" s="633" t="s">
        <v>5580</v>
      </c>
      <c r="T38" s="626" t="s">
        <v>5537</v>
      </c>
      <c r="U38" s="632">
        <v>44886</v>
      </c>
      <c r="V38" s="651" t="s">
        <v>5647</v>
      </c>
      <c r="W38" s="635" t="s">
        <v>3748</v>
      </c>
      <c r="X38" s="646">
        <v>44944</v>
      </c>
      <c r="Y38" s="647" t="s">
        <v>6210</v>
      </c>
      <c r="Z38" s="625"/>
      <c r="AA38" s="625"/>
      <c r="AB38" s="647" t="s">
        <v>6286</v>
      </c>
      <c r="AC38" s="635" t="s">
        <v>3748</v>
      </c>
      <c r="AD38" s="646">
        <v>45238</v>
      </c>
      <c r="AE38" s="647" t="s">
        <v>6925</v>
      </c>
      <c r="AF38" s="625" t="s">
        <v>6913</v>
      </c>
      <c r="AG38" s="625" t="s">
        <v>6913</v>
      </c>
      <c r="AH38" s="636"/>
      <c r="AI38" s="635" t="s">
        <v>5626</v>
      </c>
      <c r="AJ38" s="646">
        <v>46093</v>
      </c>
      <c r="AK38" s="69" t="s">
        <v>12325</v>
      </c>
      <c r="AL38" s="625" t="s">
        <v>5536</v>
      </c>
      <c r="AM38" s="646">
        <v>46108</v>
      </c>
      <c r="AN38" s="636"/>
      <c r="AO38" s="635"/>
      <c r="AP38" s="625"/>
      <c r="AQ38" s="625"/>
      <c r="AR38" s="625"/>
      <c r="AS38" s="625"/>
      <c r="AT38" s="636"/>
    </row>
    <row r="39" spans="1:46" s="440" customFormat="1" ht="15" hidden="1" x14ac:dyDescent="0.25">
      <c r="A39" s="626" t="s">
        <v>9043</v>
      </c>
      <c r="B39" s="626"/>
      <c r="C39" s="626" t="s">
        <v>8257</v>
      </c>
      <c r="D39" s="625" t="s">
        <v>8590</v>
      </c>
      <c r="E39" s="627" t="s">
        <v>4276</v>
      </c>
      <c r="F39" s="628">
        <f t="shared" si="5"/>
        <v>46093</v>
      </c>
      <c r="G39" s="629" t="str">
        <f t="shared" si="1"/>
        <v>B1</v>
      </c>
      <c r="H39" s="630" t="str">
        <f t="shared" si="3"/>
        <v>MR_DER-1634_26</v>
      </c>
      <c r="I39" s="580">
        <f t="shared" si="2"/>
        <v>46108</v>
      </c>
      <c r="J39" s="580" t="str">
        <f t="shared" si="4"/>
        <v>NÃO APROVADO</v>
      </c>
      <c r="K39" s="631" t="s">
        <v>3730</v>
      </c>
      <c r="L39" s="632">
        <v>44797</v>
      </c>
      <c r="M39" s="633" t="s">
        <v>3735</v>
      </c>
      <c r="N39" s="626" t="s">
        <v>5536</v>
      </c>
      <c r="O39" s="632">
        <v>44810</v>
      </c>
      <c r="P39" s="633" t="s">
        <v>3779</v>
      </c>
      <c r="Q39" s="631" t="s">
        <v>3765</v>
      </c>
      <c r="R39" s="632">
        <v>44858</v>
      </c>
      <c r="S39" s="633" t="s">
        <v>5580</v>
      </c>
      <c r="T39" s="626" t="s">
        <v>5537</v>
      </c>
      <c r="U39" s="632">
        <v>44886</v>
      </c>
      <c r="V39" s="651" t="s">
        <v>5647</v>
      </c>
      <c r="W39" s="635" t="s">
        <v>3748</v>
      </c>
      <c r="X39" s="646">
        <v>44944</v>
      </c>
      <c r="Y39" s="647" t="s">
        <v>6210</v>
      </c>
      <c r="Z39" s="625"/>
      <c r="AA39" s="625"/>
      <c r="AB39" s="647" t="s">
        <v>6286</v>
      </c>
      <c r="AC39" s="635" t="s">
        <v>3748</v>
      </c>
      <c r="AD39" s="646">
        <v>45238</v>
      </c>
      <c r="AE39" s="647" t="s">
        <v>6925</v>
      </c>
      <c r="AF39" s="625" t="s">
        <v>6913</v>
      </c>
      <c r="AG39" s="625" t="s">
        <v>6913</v>
      </c>
      <c r="AH39" s="636"/>
      <c r="AI39" s="635" t="s">
        <v>5626</v>
      </c>
      <c r="AJ39" s="646">
        <v>46093</v>
      </c>
      <c r="AK39" s="69" t="s">
        <v>12325</v>
      </c>
      <c r="AL39" s="625" t="s">
        <v>5536</v>
      </c>
      <c r="AM39" s="646">
        <v>46108</v>
      </c>
      <c r="AN39" s="636"/>
      <c r="AO39" s="635"/>
      <c r="AP39" s="625"/>
      <c r="AQ39" s="625"/>
      <c r="AR39" s="625"/>
      <c r="AS39" s="625"/>
      <c r="AT39" s="636"/>
    </row>
    <row r="40" spans="1:46" s="440" customFormat="1" ht="15" hidden="1" x14ac:dyDescent="0.25">
      <c r="A40" s="626" t="s">
        <v>9043</v>
      </c>
      <c r="B40" s="626"/>
      <c r="C40" s="626" t="s">
        <v>8257</v>
      </c>
      <c r="D40" s="625" t="s">
        <v>8590</v>
      </c>
      <c r="E40" s="627" t="s">
        <v>4277</v>
      </c>
      <c r="F40" s="628">
        <f t="shared" si="5"/>
        <v>46093</v>
      </c>
      <c r="G40" s="629" t="str">
        <f t="shared" ref="G40:G48" si="6">IF($F40="","",INDEX($K40:$FI40,1,MATCH($F40,$K40:$FI40,)-1))</f>
        <v>B1</v>
      </c>
      <c r="H40" s="630" t="str">
        <f t="shared" si="3"/>
        <v>MR_DER-1634_26</v>
      </c>
      <c r="I40" s="580">
        <f t="shared" ref="I40:I48" si="7">IF(F40="NE",F40,IF(INDEX(K40:CP40,,MATCH(F40,K40:CP40,0)+3)&lt;&gt;0,INDEX(K40:CP40,,MATCH(F40,K40:CP40,0)+3),"ND"))</f>
        <v>46108</v>
      </c>
      <c r="J40" s="580" t="str">
        <f t="shared" si="4"/>
        <v>NÃO APROVADO</v>
      </c>
      <c r="K40" s="631" t="s">
        <v>3730</v>
      </c>
      <c r="L40" s="632">
        <v>44797</v>
      </c>
      <c r="M40" s="633" t="s">
        <v>3735</v>
      </c>
      <c r="N40" s="626" t="s">
        <v>5536</v>
      </c>
      <c r="O40" s="632">
        <v>44810</v>
      </c>
      <c r="P40" s="633" t="s">
        <v>3779</v>
      </c>
      <c r="Q40" s="631" t="s">
        <v>3765</v>
      </c>
      <c r="R40" s="632">
        <v>44858</v>
      </c>
      <c r="S40" s="633" t="s">
        <v>5580</v>
      </c>
      <c r="T40" s="626" t="s">
        <v>5537</v>
      </c>
      <c r="U40" s="632">
        <v>44886</v>
      </c>
      <c r="V40" s="651" t="s">
        <v>5647</v>
      </c>
      <c r="W40" s="635" t="s">
        <v>3748</v>
      </c>
      <c r="X40" s="646">
        <v>44944</v>
      </c>
      <c r="Y40" s="647" t="s">
        <v>6210</v>
      </c>
      <c r="Z40" s="625"/>
      <c r="AA40" s="625"/>
      <c r="AB40" s="647" t="s">
        <v>6286</v>
      </c>
      <c r="AC40" s="635" t="s">
        <v>3748</v>
      </c>
      <c r="AD40" s="646">
        <v>45238</v>
      </c>
      <c r="AE40" s="647" t="s">
        <v>6925</v>
      </c>
      <c r="AF40" s="625" t="s">
        <v>6913</v>
      </c>
      <c r="AG40" s="625" t="s">
        <v>6913</v>
      </c>
      <c r="AH40" s="636"/>
      <c r="AI40" s="635" t="s">
        <v>5626</v>
      </c>
      <c r="AJ40" s="646">
        <v>46093</v>
      </c>
      <c r="AK40" s="69" t="s">
        <v>12325</v>
      </c>
      <c r="AL40" s="625" t="s">
        <v>5536</v>
      </c>
      <c r="AM40" s="646">
        <v>46108</v>
      </c>
      <c r="AN40" s="636"/>
      <c r="AO40" s="635"/>
      <c r="AP40" s="625"/>
      <c r="AQ40" s="625"/>
      <c r="AR40" s="625"/>
      <c r="AS40" s="625"/>
      <c r="AT40" s="636"/>
    </row>
    <row r="41" spans="1:46" s="440" customFormat="1" ht="15" hidden="1" x14ac:dyDescent="0.25">
      <c r="A41" s="626" t="s">
        <v>9043</v>
      </c>
      <c r="B41" s="626"/>
      <c r="C41" s="626" t="s">
        <v>8257</v>
      </c>
      <c r="D41" s="625" t="s">
        <v>8590</v>
      </c>
      <c r="E41" s="627" t="s">
        <v>4278</v>
      </c>
      <c r="F41" s="628">
        <f t="shared" si="5"/>
        <v>46093</v>
      </c>
      <c r="G41" s="629" t="str">
        <f t="shared" si="6"/>
        <v>B1</v>
      </c>
      <c r="H41" s="630" t="str">
        <f t="shared" si="3"/>
        <v>MR_DER-1634_26</v>
      </c>
      <c r="I41" s="580">
        <f t="shared" si="7"/>
        <v>46108</v>
      </c>
      <c r="J41" s="580" t="str">
        <f t="shared" si="4"/>
        <v>NÃO APROVADO</v>
      </c>
      <c r="K41" s="631" t="s">
        <v>3730</v>
      </c>
      <c r="L41" s="632">
        <v>44797</v>
      </c>
      <c r="M41" s="633" t="s">
        <v>3735</v>
      </c>
      <c r="N41" s="626" t="s">
        <v>5536</v>
      </c>
      <c r="O41" s="632">
        <v>44810</v>
      </c>
      <c r="P41" s="633" t="s">
        <v>3779</v>
      </c>
      <c r="Q41" s="631" t="s">
        <v>3765</v>
      </c>
      <c r="R41" s="632">
        <v>44858</v>
      </c>
      <c r="S41" s="633" t="s">
        <v>5580</v>
      </c>
      <c r="T41" s="626" t="s">
        <v>5537</v>
      </c>
      <c r="U41" s="632">
        <v>44886</v>
      </c>
      <c r="V41" s="651" t="s">
        <v>5647</v>
      </c>
      <c r="W41" s="635" t="s">
        <v>3748</v>
      </c>
      <c r="X41" s="646">
        <v>44944</v>
      </c>
      <c r="Y41" s="647" t="s">
        <v>6210</v>
      </c>
      <c r="Z41" s="625"/>
      <c r="AA41" s="625"/>
      <c r="AB41" s="647" t="s">
        <v>6286</v>
      </c>
      <c r="AC41" s="635" t="s">
        <v>3748</v>
      </c>
      <c r="AD41" s="646">
        <v>45238</v>
      </c>
      <c r="AE41" s="647" t="s">
        <v>6925</v>
      </c>
      <c r="AF41" s="625" t="s">
        <v>6913</v>
      </c>
      <c r="AG41" s="625" t="s">
        <v>6913</v>
      </c>
      <c r="AH41" s="636"/>
      <c r="AI41" s="635" t="s">
        <v>5626</v>
      </c>
      <c r="AJ41" s="646">
        <v>46093</v>
      </c>
      <c r="AK41" s="69" t="s">
        <v>12325</v>
      </c>
      <c r="AL41" s="625" t="s">
        <v>5536</v>
      </c>
      <c r="AM41" s="646">
        <v>46108</v>
      </c>
      <c r="AN41" s="636"/>
      <c r="AO41" s="635"/>
      <c r="AP41" s="625"/>
      <c r="AQ41" s="625"/>
      <c r="AR41" s="625"/>
      <c r="AS41" s="625"/>
      <c r="AT41" s="636"/>
    </row>
    <row r="42" spans="1:46" s="440" customFormat="1" ht="15" hidden="1" x14ac:dyDescent="0.25">
      <c r="A42" s="626" t="s">
        <v>9043</v>
      </c>
      <c r="B42" s="626"/>
      <c r="C42" s="626" t="s">
        <v>8257</v>
      </c>
      <c r="D42" s="625" t="s">
        <v>8590</v>
      </c>
      <c r="E42" s="627" t="s">
        <v>4279</v>
      </c>
      <c r="F42" s="628">
        <f t="shared" si="5"/>
        <v>46093</v>
      </c>
      <c r="G42" s="629" t="str">
        <f t="shared" si="6"/>
        <v>B1</v>
      </c>
      <c r="H42" s="630" t="str">
        <f t="shared" si="3"/>
        <v>MR_DER-1634_26</v>
      </c>
      <c r="I42" s="580">
        <f t="shared" si="7"/>
        <v>46108</v>
      </c>
      <c r="J42" s="580" t="str">
        <f t="shared" si="4"/>
        <v>NÃO APROVADO</v>
      </c>
      <c r="K42" s="631" t="s">
        <v>3730</v>
      </c>
      <c r="L42" s="632">
        <v>44797</v>
      </c>
      <c r="M42" s="633" t="s">
        <v>3735</v>
      </c>
      <c r="N42" s="626" t="s">
        <v>5536</v>
      </c>
      <c r="O42" s="632">
        <v>44810</v>
      </c>
      <c r="P42" s="633" t="s">
        <v>3779</v>
      </c>
      <c r="Q42" s="631" t="s">
        <v>3765</v>
      </c>
      <c r="R42" s="632">
        <v>44858</v>
      </c>
      <c r="S42" s="633" t="s">
        <v>5580</v>
      </c>
      <c r="T42" s="626" t="s">
        <v>5537</v>
      </c>
      <c r="U42" s="632">
        <v>44886</v>
      </c>
      <c r="V42" s="651" t="s">
        <v>5647</v>
      </c>
      <c r="W42" s="635" t="s">
        <v>3748</v>
      </c>
      <c r="X42" s="646">
        <v>44944</v>
      </c>
      <c r="Y42" s="647" t="s">
        <v>6210</v>
      </c>
      <c r="Z42" s="625"/>
      <c r="AA42" s="625"/>
      <c r="AB42" s="647" t="s">
        <v>6286</v>
      </c>
      <c r="AC42" s="635" t="s">
        <v>3748</v>
      </c>
      <c r="AD42" s="646">
        <v>45238</v>
      </c>
      <c r="AE42" s="647" t="s">
        <v>6925</v>
      </c>
      <c r="AF42" s="625" t="s">
        <v>6913</v>
      </c>
      <c r="AG42" s="625" t="s">
        <v>6913</v>
      </c>
      <c r="AH42" s="636"/>
      <c r="AI42" s="635" t="s">
        <v>5626</v>
      </c>
      <c r="AJ42" s="646">
        <v>46093</v>
      </c>
      <c r="AK42" s="69" t="s">
        <v>12325</v>
      </c>
      <c r="AL42" s="625" t="s">
        <v>5536</v>
      </c>
      <c r="AM42" s="646">
        <v>46108</v>
      </c>
      <c r="AN42" s="636"/>
      <c r="AO42" s="635"/>
      <c r="AP42" s="625"/>
      <c r="AQ42" s="625"/>
      <c r="AR42" s="625"/>
      <c r="AS42" s="625"/>
      <c r="AT42" s="636"/>
    </row>
    <row r="43" spans="1:46" s="440" customFormat="1" ht="15" hidden="1" x14ac:dyDescent="0.25">
      <c r="A43" s="626" t="s">
        <v>9043</v>
      </c>
      <c r="B43" s="626"/>
      <c r="C43" s="626" t="s">
        <v>8257</v>
      </c>
      <c r="D43" s="625" t="s">
        <v>8590</v>
      </c>
      <c r="E43" s="627" t="s">
        <v>4280</v>
      </c>
      <c r="F43" s="628">
        <f t="shared" si="5"/>
        <v>46093</v>
      </c>
      <c r="G43" s="629" t="str">
        <f t="shared" si="6"/>
        <v>B1</v>
      </c>
      <c r="H43" s="630" t="str">
        <f t="shared" si="3"/>
        <v>MR_DER-1634_26</v>
      </c>
      <c r="I43" s="580">
        <f t="shared" si="7"/>
        <v>46108</v>
      </c>
      <c r="J43" s="580" t="str">
        <f t="shared" si="4"/>
        <v>NÃO APROVADO</v>
      </c>
      <c r="K43" s="631" t="s">
        <v>3730</v>
      </c>
      <c r="L43" s="632">
        <v>44797</v>
      </c>
      <c r="M43" s="633" t="s">
        <v>3735</v>
      </c>
      <c r="N43" s="626" t="s">
        <v>5536</v>
      </c>
      <c r="O43" s="632">
        <v>44810</v>
      </c>
      <c r="P43" s="633" t="s">
        <v>3779</v>
      </c>
      <c r="Q43" s="631" t="s">
        <v>3765</v>
      </c>
      <c r="R43" s="632">
        <v>44858</v>
      </c>
      <c r="S43" s="633" t="s">
        <v>5580</v>
      </c>
      <c r="T43" s="626" t="s">
        <v>5537</v>
      </c>
      <c r="U43" s="632">
        <v>44886</v>
      </c>
      <c r="V43" s="651" t="s">
        <v>5647</v>
      </c>
      <c r="W43" s="635" t="s">
        <v>3748</v>
      </c>
      <c r="X43" s="646">
        <v>44944</v>
      </c>
      <c r="Y43" s="647" t="s">
        <v>6210</v>
      </c>
      <c r="Z43" s="625"/>
      <c r="AA43" s="625"/>
      <c r="AB43" s="647" t="s">
        <v>6286</v>
      </c>
      <c r="AC43" s="635" t="s">
        <v>3748</v>
      </c>
      <c r="AD43" s="646">
        <v>45238</v>
      </c>
      <c r="AE43" s="647" t="s">
        <v>6925</v>
      </c>
      <c r="AF43" s="625" t="s">
        <v>6913</v>
      </c>
      <c r="AG43" s="625" t="s">
        <v>6913</v>
      </c>
      <c r="AH43" s="636"/>
      <c r="AI43" s="635" t="s">
        <v>5626</v>
      </c>
      <c r="AJ43" s="646">
        <v>46093</v>
      </c>
      <c r="AK43" s="69" t="s">
        <v>12325</v>
      </c>
      <c r="AL43" s="625" t="s">
        <v>5536</v>
      </c>
      <c r="AM43" s="646">
        <v>46108</v>
      </c>
      <c r="AN43" s="636"/>
      <c r="AO43" s="635"/>
      <c r="AP43" s="625"/>
      <c r="AQ43" s="625"/>
      <c r="AR43" s="625"/>
      <c r="AS43" s="625"/>
      <c r="AT43" s="636"/>
    </row>
    <row r="44" spans="1:46" s="440" customFormat="1" ht="15" hidden="1" x14ac:dyDescent="0.25">
      <c r="A44" s="626" t="s">
        <v>9043</v>
      </c>
      <c r="B44" s="626"/>
      <c r="C44" s="626" t="s">
        <v>8257</v>
      </c>
      <c r="D44" s="625" t="s">
        <v>8590</v>
      </c>
      <c r="E44" s="627" t="s">
        <v>4281</v>
      </c>
      <c r="F44" s="628">
        <f t="shared" si="5"/>
        <v>46093</v>
      </c>
      <c r="G44" s="629" t="str">
        <f t="shared" si="6"/>
        <v>B1</v>
      </c>
      <c r="H44" s="630" t="str">
        <f t="shared" si="3"/>
        <v>MR_DER-1634_26</v>
      </c>
      <c r="I44" s="580">
        <f t="shared" si="7"/>
        <v>46108</v>
      </c>
      <c r="J44" s="580" t="str">
        <f t="shared" si="4"/>
        <v>NÃO APROVADO</v>
      </c>
      <c r="K44" s="631" t="s">
        <v>3730</v>
      </c>
      <c r="L44" s="632">
        <v>44797</v>
      </c>
      <c r="M44" s="633" t="s">
        <v>3735</v>
      </c>
      <c r="N44" s="626" t="s">
        <v>5536</v>
      </c>
      <c r="O44" s="632">
        <v>44810</v>
      </c>
      <c r="P44" s="633" t="s">
        <v>3779</v>
      </c>
      <c r="Q44" s="631" t="s">
        <v>3765</v>
      </c>
      <c r="R44" s="632">
        <v>44858</v>
      </c>
      <c r="S44" s="633" t="s">
        <v>5580</v>
      </c>
      <c r="T44" s="626" t="s">
        <v>5537</v>
      </c>
      <c r="U44" s="632">
        <v>44886</v>
      </c>
      <c r="V44" s="651" t="s">
        <v>5647</v>
      </c>
      <c r="W44" s="635" t="s">
        <v>3748</v>
      </c>
      <c r="X44" s="646">
        <v>44944</v>
      </c>
      <c r="Y44" s="647" t="s">
        <v>6210</v>
      </c>
      <c r="Z44" s="625"/>
      <c r="AA44" s="625"/>
      <c r="AB44" s="647" t="s">
        <v>6286</v>
      </c>
      <c r="AC44" s="635" t="s">
        <v>3748</v>
      </c>
      <c r="AD44" s="646">
        <v>45238</v>
      </c>
      <c r="AE44" s="647" t="s">
        <v>6925</v>
      </c>
      <c r="AF44" s="625" t="s">
        <v>6913</v>
      </c>
      <c r="AG44" s="625" t="s">
        <v>6913</v>
      </c>
      <c r="AH44" s="636"/>
      <c r="AI44" s="635" t="s">
        <v>5626</v>
      </c>
      <c r="AJ44" s="646">
        <v>46093</v>
      </c>
      <c r="AK44" s="69" t="s">
        <v>12325</v>
      </c>
      <c r="AL44" s="625" t="s">
        <v>5536</v>
      </c>
      <c r="AM44" s="646">
        <v>46108</v>
      </c>
      <c r="AN44" s="636"/>
      <c r="AO44" s="635"/>
      <c r="AP44" s="625"/>
      <c r="AQ44" s="625"/>
      <c r="AR44" s="625"/>
      <c r="AS44" s="625"/>
      <c r="AT44" s="636"/>
    </row>
    <row r="45" spans="1:46" s="440" customFormat="1" ht="15" hidden="1" x14ac:dyDescent="0.25">
      <c r="A45" s="626" t="s">
        <v>9043</v>
      </c>
      <c r="B45" s="626"/>
      <c r="C45" s="626" t="s">
        <v>8257</v>
      </c>
      <c r="D45" s="625" t="s">
        <v>8590</v>
      </c>
      <c r="E45" s="627" t="s">
        <v>4282</v>
      </c>
      <c r="F45" s="628">
        <f t="shared" si="5"/>
        <v>46093</v>
      </c>
      <c r="G45" s="629" t="str">
        <f t="shared" si="6"/>
        <v>B1</v>
      </c>
      <c r="H45" s="630" t="str">
        <f t="shared" si="3"/>
        <v>MR_DER-1634_26</v>
      </c>
      <c r="I45" s="580">
        <f t="shared" si="7"/>
        <v>46108</v>
      </c>
      <c r="J45" s="580" t="str">
        <f t="shared" si="4"/>
        <v>NÃO APROVADO</v>
      </c>
      <c r="K45" s="631" t="s">
        <v>3730</v>
      </c>
      <c r="L45" s="632">
        <v>44797</v>
      </c>
      <c r="M45" s="633" t="s">
        <v>3735</v>
      </c>
      <c r="N45" s="626" t="s">
        <v>5536</v>
      </c>
      <c r="O45" s="632">
        <v>44810</v>
      </c>
      <c r="P45" s="633" t="s">
        <v>3779</v>
      </c>
      <c r="Q45" s="631" t="s">
        <v>3765</v>
      </c>
      <c r="R45" s="632">
        <v>44858</v>
      </c>
      <c r="S45" s="633" t="s">
        <v>5580</v>
      </c>
      <c r="T45" s="626" t="s">
        <v>5537</v>
      </c>
      <c r="U45" s="632">
        <v>44886</v>
      </c>
      <c r="V45" s="651" t="s">
        <v>5647</v>
      </c>
      <c r="W45" s="635" t="s">
        <v>3748</v>
      </c>
      <c r="X45" s="646">
        <v>44944</v>
      </c>
      <c r="Y45" s="647" t="s">
        <v>6210</v>
      </c>
      <c r="Z45" s="625"/>
      <c r="AA45" s="625"/>
      <c r="AB45" s="647" t="s">
        <v>6286</v>
      </c>
      <c r="AC45" s="635" t="s">
        <v>3748</v>
      </c>
      <c r="AD45" s="646">
        <v>45238</v>
      </c>
      <c r="AE45" s="647" t="s">
        <v>6925</v>
      </c>
      <c r="AF45" s="625" t="s">
        <v>6913</v>
      </c>
      <c r="AG45" s="625" t="s">
        <v>6913</v>
      </c>
      <c r="AH45" s="636"/>
      <c r="AI45" s="635" t="s">
        <v>5626</v>
      </c>
      <c r="AJ45" s="646">
        <v>46093</v>
      </c>
      <c r="AK45" s="69" t="s">
        <v>12325</v>
      </c>
      <c r="AL45" s="625" t="s">
        <v>5536</v>
      </c>
      <c r="AM45" s="646">
        <v>46108</v>
      </c>
      <c r="AN45" s="636"/>
      <c r="AO45" s="635"/>
      <c r="AP45" s="625"/>
      <c r="AQ45" s="625"/>
      <c r="AR45" s="625"/>
      <c r="AS45" s="625"/>
      <c r="AT45" s="636"/>
    </row>
    <row r="46" spans="1:46" s="440" customFormat="1" ht="15" hidden="1" x14ac:dyDescent="0.25">
      <c r="A46" s="626" t="s">
        <v>9043</v>
      </c>
      <c r="B46" s="626"/>
      <c r="C46" s="626" t="s">
        <v>8257</v>
      </c>
      <c r="D46" s="625" t="s">
        <v>8590</v>
      </c>
      <c r="E46" s="627" t="s">
        <v>4283</v>
      </c>
      <c r="F46" s="628">
        <f t="shared" si="5"/>
        <v>46093</v>
      </c>
      <c r="G46" s="629" t="str">
        <f t="shared" si="6"/>
        <v>B1</v>
      </c>
      <c r="H46" s="630" t="str">
        <f t="shared" si="3"/>
        <v>MR_DER-1634_26</v>
      </c>
      <c r="I46" s="580">
        <f t="shared" si="7"/>
        <v>46108</v>
      </c>
      <c r="J46" s="580" t="str">
        <f t="shared" si="4"/>
        <v>NÃO APROVADO</v>
      </c>
      <c r="K46" s="631" t="s">
        <v>3730</v>
      </c>
      <c r="L46" s="632">
        <v>44797</v>
      </c>
      <c r="M46" s="633" t="s">
        <v>3735</v>
      </c>
      <c r="N46" s="626" t="s">
        <v>5536</v>
      </c>
      <c r="O46" s="632">
        <v>44810</v>
      </c>
      <c r="P46" s="633" t="s">
        <v>3779</v>
      </c>
      <c r="Q46" s="631" t="s">
        <v>3765</v>
      </c>
      <c r="R46" s="632">
        <v>44858</v>
      </c>
      <c r="S46" s="633" t="s">
        <v>5580</v>
      </c>
      <c r="T46" s="626" t="s">
        <v>5537</v>
      </c>
      <c r="U46" s="632">
        <v>44886</v>
      </c>
      <c r="V46" s="651" t="s">
        <v>5647</v>
      </c>
      <c r="W46" s="635" t="s">
        <v>3748</v>
      </c>
      <c r="X46" s="646">
        <v>44944</v>
      </c>
      <c r="Y46" s="647" t="s">
        <v>6210</v>
      </c>
      <c r="Z46" s="625"/>
      <c r="AA46" s="625"/>
      <c r="AB46" s="647" t="s">
        <v>6286</v>
      </c>
      <c r="AC46" s="635" t="s">
        <v>3748</v>
      </c>
      <c r="AD46" s="646">
        <v>45238</v>
      </c>
      <c r="AE46" s="647" t="s">
        <v>6925</v>
      </c>
      <c r="AF46" s="625" t="s">
        <v>6913</v>
      </c>
      <c r="AG46" s="625" t="s">
        <v>6913</v>
      </c>
      <c r="AH46" s="636"/>
      <c r="AI46" s="635" t="s">
        <v>5626</v>
      </c>
      <c r="AJ46" s="646">
        <v>46093</v>
      </c>
      <c r="AK46" s="69" t="s">
        <v>12325</v>
      </c>
      <c r="AL46" s="625" t="s">
        <v>5536</v>
      </c>
      <c r="AM46" s="646">
        <v>46108</v>
      </c>
      <c r="AN46" s="636"/>
      <c r="AO46" s="635"/>
      <c r="AP46" s="625"/>
      <c r="AQ46" s="625"/>
      <c r="AR46" s="625"/>
      <c r="AS46" s="625"/>
      <c r="AT46" s="636"/>
    </row>
    <row r="47" spans="1:46" s="440" customFormat="1" ht="15" hidden="1" x14ac:dyDescent="0.25">
      <c r="A47" s="626" t="s">
        <v>9043</v>
      </c>
      <c r="B47" s="626"/>
      <c r="C47" s="626" t="s">
        <v>8257</v>
      </c>
      <c r="D47" s="625" t="s">
        <v>8590</v>
      </c>
      <c r="E47" s="627" t="s">
        <v>4284</v>
      </c>
      <c r="F47" s="628">
        <f t="shared" si="5"/>
        <v>46093</v>
      </c>
      <c r="G47" s="629" t="str">
        <f t="shared" si="6"/>
        <v>B1</v>
      </c>
      <c r="H47" s="630" t="str">
        <f t="shared" si="3"/>
        <v>MR_DER-1634_26</v>
      </c>
      <c r="I47" s="580">
        <f t="shared" si="7"/>
        <v>46108</v>
      </c>
      <c r="J47" s="580" t="str">
        <f t="shared" si="4"/>
        <v>NÃO APROVADO</v>
      </c>
      <c r="K47" s="631" t="s">
        <v>3730</v>
      </c>
      <c r="L47" s="632">
        <v>44797</v>
      </c>
      <c r="M47" s="633" t="s">
        <v>3735</v>
      </c>
      <c r="N47" s="626" t="s">
        <v>5536</v>
      </c>
      <c r="O47" s="632">
        <v>44810</v>
      </c>
      <c r="P47" s="633" t="s">
        <v>3779</v>
      </c>
      <c r="Q47" s="631" t="s">
        <v>3765</v>
      </c>
      <c r="R47" s="632">
        <v>44858</v>
      </c>
      <c r="S47" s="633" t="s">
        <v>5580</v>
      </c>
      <c r="T47" s="626" t="s">
        <v>5537</v>
      </c>
      <c r="U47" s="632">
        <v>44886</v>
      </c>
      <c r="V47" s="651" t="s">
        <v>5647</v>
      </c>
      <c r="W47" s="635" t="s">
        <v>3748</v>
      </c>
      <c r="X47" s="646">
        <v>44944</v>
      </c>
      <c r="Y47" s="647" t="s">
        <v>6210</v>
      </c>
      <c r="Z47" s="625"/>
      <c r="AA47" s="625"/>
      <c r="AB47" s="647" t="s">
        <v>6286</v>
      </c>
      <c r="AC47" s="635" t="s">
        <v>3748</v>
      </c>
      <c r="AD47" s="646">
        <v>45238</v>
      </c>
      <c r="AE47" s="647" t="s">
        <v>6925</v>
      </c>
      <c r="AF47" s="625" t="s">
        <v>6913</v>
      </c>
      <c r="AG47" s="625" t="s">
        <v>6913</v>
      </c>
      <c r="AH47" s="636"/>
      <c r="AI47" s="635" t="s">
        <v>5626</v>
      </c>
      <c r="AJ47" s="646">
        <v>46093</v>
      </c>
      <c r="AK47" s="69" t="s">
        <v>12325</v>
      </c>
      <c r="AL47" s="625" t="s">
        <v>5536</v>
      </c>
      <c r="AM47" s="646">
        <v>46108</v>
      </c>
      <c r="AN47" s="636"/>
      <c r="AO47" s="635"/>
      <c r="AP47" s="625"/>
      <c r="AQ47" s="625"/>
      <c r="AR47" s="625"/>
      <c r="AS47" s="625"/>
      <c r="AT47" s="636"/>
    </row>
    <row r="48" spans="1:46" s="440" customFormat="1" ht="15" hidden="1" x14ac:dyDescent="0.25">
      <c r="A48" s="626" t="s">
        <v>9043</v>
      </c>
      <c r="B48" s="626"/>
      <c r="C48" s="626" t="s">
        <v>8257</v>
      </c>
      <c r="D48" s="625" t="s">
        <v>8590</v>
      </c>
      <c r="E48" s="627" t="s">
        <v>4285</v>
      </c>
      <c r="F48" s="628">
        <f t="shared" si="5"/>
        <v>46093</v>
      </c>
      <c r="G48" s="629" t="str">
        <f t="shared" si="6"/>
        <v>B1</v>
      </c>
      <c r="H48" s="630" t="str">
        <f t="shared" si="3"/>
        <v>MR_DER-1634_26</v>
      </c>
      <c r="I48" s="580">
        <f t="shared" si="7"/>
        <v>46108</v>
      </c>
      <c r="J48" s="580" t="str">
        <f t="shared" si="4"/>
        <v>NÃO APROVADO</v>
      </c>
      <c r="K48" s="631" t="s">
        <v>3730</v>
      </c>
      <c r="L48" s="632">
        <v>44797</v>
      </c>
      <c r="M48" s="633" t="s">
        <v>3735</v>
      </c>
      <c r="N48" s="626" t="s">
        <v>5536</v>
      </c>
      <c r="O48" s="632">
        <v>44810</v>
      </c>
      <c r="P48" s="633" t="s">
        <v>3779</v>
      </c>
      <c r="Q48" s="631" t="s">
        <v>3765</v>
      </c>
      <c r="R48" s="632">
        <v>44858</v>
      </c>
      <c r="S48" s="633" t="s">
        <v>5580</v>
      </c>
      <c r="T48" s="626" t="s">
        <v>5537</v>
      </c>
      <c r="U48" s="632">
        <v>44886</v>
      </c>
      <c r="V48" s="651" t="s">
        <v>5647</v>
      </c>
      <c r="W48" s="635" t="s">
        <v>3748</v>
      </c>
      <c r="X48" s="646">
        <v>44944</v>
      </c>
      <c r="Y48" s="647" t="s">
        <v>6210</v>
      </c>
      <c r="Z48" s="625"/>
      <c r="AA48" s="625"/>
      <c r="AB48" s="647" t="s">
        <v>6286</v>
      </c>
      <c r="AC48" s="635" t="s">
        <v>3748</v>
      </c>
      <c r="AD48" s="646">
        <v>45238</v>
      </c>
      <c r="AE48" s="647" t="s">
        <v>6925</v>
      </c>
      <c r="AF48" s="625" t="s">
        <v>6913</v>
      </c>
      <c r="AG48" s="625" t="s">
        <v>6913</v>
      </c>
      <c r="AH48" s="636"/>
      <c r="AI48" s="635" t="s">
        <v>5626</v>
      </c>
      <c r="AJ48" s="646">
        <v>46093</v>
      </c>
      <c r="AK48" s="69" t="s">
        <v>12325</v>
      </c>
      <c r="AL48" s="625" t="s">
        <v>5536</v>
      </c>
      <c r="AM48" s="646">
        <v>46108</v>
      </c>
      <c r="AN48" s="636"/>
      <c r="AO48" s="635"/>
      <c r="AP48" s="625"/>
      <c r="AQ48" s="625"/>
      <c r="AR48" s="625"/>
      <c r="AS48" s="625"/>
      <c r="AT48" s="636"/>
    </row>
    <row r="49" spans="1:46" s="402" customFormat="1" ht="24" hidden="1" x14ac:dyDescent="0.2">
      <c r="A49" s="551" t="s">
        <v>8263</v>
      </c>
      <c r="B49" s="551" t="s">
        <v>8257</v>
      </c>
      <c r="C49" s="551"/>
      <c r="D49" s="645" t="s">
        <v>3784</v>
      </c>
      <c r="E49" s="579" t="s">
        <v>4286</v>
      </c>
      <c r="F49" s="556">
        <f t="shared" ref="F49:F54" si="8">IF(L49&lt;&gt;0,MAX(L49,R49,X49,AD49,AJ49),"NE")</f>
        <v>45238</v>
      </c>
      <c r="G49" s="558" t="str">
        <f t="shared" si="1"/>
        <v>B</v>
      </c>
      <c r="H49" s="552" t="str">
        <f t="shared" si="3"/>
        <v>MR.DER-0471_23-Entrega Final</v>
      </c>
      <c r="I49" s="584" t="str">
        <f t="shared" si="2"/>
        <v>ASSINADO</v>
      </c>
      <c r="J49" s="584" t="str">
        <f t="shared" si="4"/>
        <v>ND</v>
      </c>
      <c r="K49" s="619" t="s">
        <v>3730</v>
      </c>
      <c r="L49" s="620">
        <v>44859</v>
      </c>
      <c r="M49" s="640" t="s">
        <v>5608</v>
      </c>
      <c r="N49" s="551" t="s">
        <v>5537</v>
      </c>
      <c r="O49" s="620">
        <v>44874</v>
      </c>
      <c r="P49" s="640" t="s">
        <v>5641</v>
      </c>
      <c r="Q49" s="619" t="s">
        <v>3748</v>
      </c>
      <c r="R49" s="620">
        <v>44914</v>
      </c>
      <c r="S49" s="644" t="s">
        <v>5868</v>
      </c>
      <c r="T49" s="551"/>
      <c r="U49" s="551"/>
      <c r="V49" s="641" t="s">
        <v>6122</v>
      </c>
      <c r="W49" s="623" t="s">
        <v>5626</v>
      </c>
      <c r="X49" s="624">
        <v>44937</v>
      </c>
      <c r="Y49" s="641" t="s">
        <v>6124</v>
      </c>
      <c r="Z49" s="579" t="s">
        <v>5539</v>
      </c>
      <c r="AA49" s="624">
        <v>44939</v>
      </c>
      <c r="AB49" s="641" t="s">
        <v>6125</v>
      </c>
      <c r="AC49" s="623" t="s">
        <v>5811</v>
      </c>
      <c r="AD49" s="624">
        <v>44944</v>
      </c>
      <c r="AE49" s="641" t="s">
        <v>6163</v>
      </c>
      <c r="AF49" s="550"/>
      <c r="AG49" s="550"/>
      <c r="AH49" s="641" t="s">
        <v>6287</v>
      </c>
      <c r="AI49" s="619" t="s">
        <v>5811</v>
      </c>
      <c r="AJ49" s="620">
        <v>45238</v>
      </c>
      <c r="AK49" s="640" t="s">
        <v>6925</v>
      </c>
      <c r="AL49" s="551" t="s">
        <v>6913</v>
      </c>
      <c r="AM49" s="551" t="s">
        <v>6913</v>
      </c>
      <c r="AN49" s="622"/>
      <c r="AO49" s="623"/>
      <c r="AP49" s="550"/>
      <c r="AQ49" s="550"/>
      <c r="AR49" s="550"/>
      <c r="AS49" s="550"/>
      <c r="AT49" s="622"/>
    </row>
    <row r="50" spans="1:46" s="402" customFormat="1" ht="24" hidden="1" x14ac:dyDescent="0.2">
      <c r="A50" s="551" t="s">
        <v>8263</v>
      </c>
      <c r="B50" s="551" t="s">
        <v>8257</v>
      </c>
      <c r="C50" s="551"/>
      <c r="D50" s="645" t="s">
        <v>3784</v>
      </c>
      <c r="E50" s="579" t="s">
        <v>4287</v>
      </c>
      <c r="F50" s="556">
        <f t="shared" si="8"/>
        <v>45238</v>
      </c>
      <c r="G50" s="558" t="str">
        <f t="shared" si="1"/>
        <v>B</v>
      </c>
      <c r="H50" s="552" t="str">
        <f t="shared" si="3"/>
        <v>MR.DER-0471_23-Entrega Final</v>
      </c>
      <c r="I50" s="584" t="str">
        <f t="shared" si="2"/>
        <v>ASSINADO</v>
      </c>
      <c r="J50" s="584" t="str">
        <f t="shared" si="4"/>
        <v>ND</v>
      </c>
      <c r="K50" s="619" t="s">
        <v>3730</v>
      </c>
      <c r="L50" s="620">
        <v>44859</v>
      </c>
      <c r="M50" s="640" t="s">
        <v>5608</v>
      </c>
      <c r="N50" s="551" t="s">
        <v>5537</v>
      </c>
      <c r="O50" s="620">
        <v>44874</v>
      </c>
      <c r="P50" s="640" t="s">
        <v>5641</v>
      </c>
      <c r="Q50" s="619" t="s">
        <v>3748</v>
      </c>
      <c r="R50" s="620">
        <v>44914</v>
      </c>
      <c r="S50" s="644" t="s">
        <v>5868</v>
      </c>
      <c r="T50" s="551"/>
      <c r="U50" s="551"/>
      <c r="V50" s="641" t="s">
        <v>6122</v>
      </c>
      <c r="W50" s="623" t="s">
        <v>5626</v>
      </c>
      <c r="X50" s="624">
        <v>44937</v>
      </c>
      <c r="Y50" s="641" t="s">
        <v>6124</v>
      </c>
      <c r="Z50" s="579" t="s">
        <v>5539</v>
      </c>
      <c r="AA50" s="624">
        <v>44939</v>
      </c>
      <c r="AB50" s="641" t="s">
        <v>6125</v>
      </c>
      <c r="AC50" s="623" t="s">
        <v>5811</v>
      </c>
      <c r="AD50" s="624">
        <v>44944</v>
      </c>
      <c r="AE50" s="641" t="s">
        <v>6163</v>
      </c>
      <c r="AF50" s="550"/>
      <c r="AG50" s="550"/>
      <c r="AH50" s="641" t="s">
        <v>6287</v>
      </c>
      <c r="AI50" s="619" t="s">
        <v>5811</v>
      </c>
      <c r="AJ50" s="620">
        <v>45238</v>
      </c>
      <c r="AK50" s="640" t="s">
        <v>6925</v>
      </c>
      <c r="AL50" s="551" t="s">
        <v>6913</v>
      </c>
      <c r="AM50" s="551" t="s">
        <v>6913</v>
      </c>
      <c r="AN50" s="622"/>
      <c r="AO50" s="623"/>
      <c r="AP50" s="550"/>
      <c r="AQ50" s="550"/>
      <c r="AR50" s="550"/>
      <c r="AS50" s="550"/>
      <c r="AT50" s="622"/>
    </row>
    <row r="51" spans="1:46" s="402" customFormat="1" ht="24" hidden="1" x14ac:dyDescent="0.2">
      <c r="A51" s="551" t="s">
        <v>8263</v>
      </c>
      <c r="B51" s="551" t="s">
        <v>8257</v>
      </c>
      <c r="C51" s="551"/>
      <c r="D51" s="645" t="s">
        <v>3784</v>
      </c>
      <c r="E51" s="579" t="s">
        <v>4288</v>
      </c>
      <c r="F51" s="556">
        <f t="shared" si="8"/>
        <v>45238</v>
      </c>
      <c r="G51" s="558" t="str">
        <f t="shared" si="1"/>
        <v>B</v>
      </c>
      <c r="H51" s="552" t="str">
        <f t="shared" si="3"/>
        <v>MR.DER-0471_23-Entrega Final</v>
      </c>
      <c r="I51" s="584" t="str">
        <f t="shared" si="2"/>
        <v>ASSINADO</v>
      </c>
      <c r="J51" s="584" t="str">
        <f t="shared" si="4"/>
        <v>ND</v>
      </c>
      <c r="K51" s="619" t="s">
        <v>3730</v>
      </c>
      <c r="L51" s="620">
        <v>44859</v>
      </c>
      <c r="M51" s="640" t="s">
        <v>5608</v>
      </c>
      <c r="N51" s="551" t="s">
        <v>5537</v>
      </c>
      <c r="O51" s="620">
        <v>44874</v>
      </c>
      <c r="P51" s="640" t="s">
        <v>5641</v>
      </c>
      <c r="Q51" s="619" t="s">
        <v>3748</v>
      </c>
      <c r="R51" s="620">
        <v>44914</v>
      </c>
      <c r="S51" s="644" t="s">
        <v>5868</v>
      </c>
      <c r="T51" s="551"/>
      <c r="U51" s="551"/>
      <c r="V51" s="641" t="s">
        <v>6122</v>
      </c>
      <c r="W51" s="623" t="s">
        <v>5626</v>
      </c>
      <c r="X51" s="624">
        <v>44937</v>
      </c>
      <c r="Y51" s="641" t="s">
        <v>6124</v>
      </c>
      <c r="Z51" s="579" t="s">
        <v>5539</v>
      </c>
      <c r="AA51" s="624">
        <v>44939</v>
      </c>
      <c r="AB51" s="641" t="s">
        <v>6125</v>
      </c>
      <c r="AC51" s="623" t="s">
        <v>5811</v>
      </c>
      <c r="AD51" s="624">
        <v>44944</v>
      </c>
      <c r="AE51" s="641" t="s">
        <v>6163</v>
      </c>
      <c r="AF51" s="550"/>
      <c r="AG51" s="550"/>
      <c r="AH51" s="641" t="s">
        <v>6287</v>
      </c>
      <c r="AI51" s="619" t="s">
        <v>5811</v>
      </c>
      <c r="AJ51" s="620">
        <v>45238</v>
      </c>
      <c r="AK51" s="640" t="s">
        <v>6925</v>
      </c>
      <c r="AL51" s="551" t="s">
        <v>6913</v>
      </c>
      <c r="AM51" s="551" t="s">
        <v>6913</v>
      </c>
      <c r="AN51" s="622"/>
      <c r="AO51" s="623"/>
      <c r="AP51" s="550"/>
      <c r="AQ51" s="550"/>
      <c r="AR51" s="550"/>
      <c r="AS51" s="550"/>
      <c r="AT51" s="622"/>
    </row>
    <row r="52" spans="1:46" s="402" customFormat="1" ht="24" hidden="1" x14ac:dyDescent="0.2">
      <c r="A52" s="551" t="s">
        <v>8263</v>
      </c>
      <c r="B52" s="551" t="s">
        <v>8257</v>
      </c>
      <c r="C52" s="551"/>
      <c r="D52" s="645" t="s">
        <v>3784</v>
      </c>
      <c r="E52" s="579" t="s">
        <v>4289</v>
      </c>
      <c r="F52" s="556">
        <f t="shared" si="8"/>
        <v>45238</v>
      </c>
      <c r="G52" s="558" t="str">
        <f t="shared" si="1"/>
        <v>B</v>
      </c>
      <c r="H52" s="552" t="str">
        <f t="shared" si="3"/>
        <v>MR.DER-0471_23-Entrega Final</v>
      </c>
      <c r="I52" s="584" t="str">
        <f t="shared" si="2"/>
        <v>ASSINADO</v>
      </c>
      <c r="J52" s="584" t="str">
        <f t="shared" si="4"/>
        <v>ND</v>
      </c>
      <c r="K52" s="619" t="s">
        <v>3730</v>
      </c>
      <c r="L52" s="620">
        <v>44859</v>
      </c>
      <c r="M52" s="640" t="s">
        <v>5608</v>
      </c>
      <c r="N52" s="551" t="s">
        <v>5537</v>
      </c>
      <c r="O52" s="620">
        <v>44874</v>
      </c>
      <c r="P52" s="640" t="s">
        <v>5641</v>
      </c>
      <c r="Q52" s="619" t="s">
        <v>3748</v>
      </c>
      <c r="R52" s="620">
        <v>44914</v>
      </c>
      <c r="S52" s="644" t="s">
        <v>5868</v>
      </c>
      <c r="T52" s="551"/>
      <c r="U52" s="551"/>
      <c r="V52" s="641" t="s">
        <v>6122</v>
      </c>
      <c r="W52" s="623" t="s">
        <v>5626</v>
      </c>
      <c r="X52" s="624">
        <v>44937</v>
      </c>
      <c r="Y52" s="641" t="s">
        <v>6124</v>
      </c>
      <c r="Z52" s="579" t="s">
        <v>5539</v>
      </c>
      <c r="AA52" s="624">
        <v>44939</v>
      </c>
      <c r="AB52" s="641" t="s">
        <v>6125</v>
      </c>
      <c r="AC52" s="623" t="s">
        <v>5811</v>
      </c>
      <c r="AD52" s="624">
        <v>44944</v>
      </c>
      <c r="AE52" s="641" t="s">
        <v>6163</v>
      </c>
      <c r="AF52" s="550"/>
      <c r="AG52" s="550"/>
      <c r="AH52" s="641" t="s">
        <v>6287</v>
      </c>
      <c r="AI52" s="619" t="s">
        <v>5811</v>
      </c>
      <c r="AJ52" s="620">
        <v>45238</v>
      </c>
      <c r="AK52" s="640" t="s">
        <v>6925</v>
      </c>
      <c r="AL52" s="551" t="s">
        <v>6913</v>
      </c>
      <c r="AM52" s="551" t="s">
        <v>6913</v>
      </c>
      <c r="AN52" s="622"/>
      <c r="AO52" s="623"/>
      <c r="AP52" s="550"/>
      <c r="AQ52" s="550"/>
      <c r="AR52" s="550"/>
      <c r="AS52" s="550"/>
      <c r="AT52" s="622"/>
    </row>
    <row r="53" spans="1:46" s="402" customFormat="1" ht="24" hidden="1" x14ac:dyDescent="0.2">
      <c r="A53" s="551" t="s">
        <v>8263</v>
      </c>
      <c r="B53" s="551" t="s">
        <v>8257</v>
      </c>
      <c r="C53" s="551"/>
      <c r="D53" s="645" t="s">
        <v>3784</v>
      </c>
      <c r="E53" s="579" t="s">
        <v>4290</v>
      </c>
      <c r="F53" s="556">
        <f t="shared" si="8"/>
        <v>45238</v>
      </c>
      <c r="G53" s="558" t="str">
        <f t="shared" si="1"/>
        <v>B</v>
      </c>
      <c r="H53" s="552" t="str">
        <f t="shared" si="3"/>
        <v>MR.DER-0471_23-Entrega Final</v>
      </c>
      <c r="I53" s="584" t="str">
        <f t="shared" si="2"/>
        <v>ASSINADO</v>
      </c>
      <c r="J53" s="584" t="str">
        <f t="shared" si="4"/>
        <v>ND</v>
      </c>
      <c r="K53" s="619" t="s">
        <v>3730</v>
      </c>
      <c r="L53" s="620">
        <v>44859</v>
      </c>
      <c r="M53" s="640" t="s">
        <v>5608</v>
      </c>
      <c r="N53" s="551" t="s">
        <v>5537</v>
      </c>
      <c r="O53" s="620">
        <v>44874</v>
      </c>
      <c r="P53" s="640" t="s">
        <v>5641</v>
      </c>
      <c r="Q53" s="619" t="s">
        <v>3748</v>
      </c>
      <c r="R53" s="620">
        <v>44914</v>
      </c>
      <c r="S53" s="644" t="s">
        <v>5868</v>
      </c>
      <c r="T53" s="551"/>
      <c r="U53" s="551"/>
      <c r="V53" s="641" t="s">
        <v>6122</v>
      </c>
      <c r="W53" s="623" t="s">
        <v>5626</v>
      </c>
      <c r="X53" s="624">
        <v>44937</v>
      </c>
      <c r="Y53" s="641" t="s">
        <v>6124</v>
      </c>
      <c r="Z53" s="579" t="s">
        <v>5539</v>
      </c>
      <c r="AA53" s="624">
        <v>44939</v>
      </c>
      <c r="AB53" s="641" t="s">
        <v>6125</v>
      </c>
      <c r="AC53" s="623" t="s">
        <v>5811</v>
      </c>
      <c r="AD53" s="624">
        <v>44944</v>
      </c>
      <c r="AE53" s="641" t="s">
        <v>6163</v>
      </c>
      <c r="AF53" s="550"/>
      <c r="AG53" s="550"/>
      <c r="AH53" s="641" t="s">
        <v>6287</v>
      </c>
      <c r="AI53" s="619" t="s">
        <v>5811</v>
      </c>
      <c r="AJ53" s="620">
        <v>45238</v>
      </c>
      <c r="AK53" s="640" t="s">
        <v>6925</v>
      </c>
      <c r="AL53" s="551" t="s">
        <v>6913</v>
      </c>
      <c r="AM53" s="551" t="s">
        <v>6913</v>
      </c>
      <c r="AN53" s="622"/>
      <c r="AO53" s="623"/>
      <c r="AP53" s="550"/>
      <c r="AQ53" s="550"/>
      <c r="AR53" s="550"/>
      <c r="AS53" s="550"/>
      <c r="AT53" s="622"/>
    </row>
    <row r="54" spans="1:46" s="402" customFormat="1" ht="24" hidden="1" x14ac:dyDescent="0.2">
      <c r="A54" s="551" t="s">
        <v>8263</v>
      </c>
      <c r="B54" s="551" t="s">
        <v>8257</v>
      </c>
      <c r="C54" s="551"/>
      <c r="D54" s="645" t="s">
        <v>3784</v>
      </c>
      <c r="E54" s="579" t="s">
        <v>5609</v>
      </c>
      <c r="F54" s="556">
        <f t="shared" si="8"/>
        <v>45238</v>
      </c>
      <c r="G54" s="558" t="str">
        <f t="shared" si="1"/>
        <v>B</v>
      </c>
      <c r="H54" s="552" t="str">
        <f t="shared" ref="H54:H125" si="9">IF($F54="","",INDEX($K54:$FL54,1,MATCH($F54,$K54:$FL54,)+1))</f>
        <v>MR.DER-0471_23-Entrega Final</v>
      </c>
      <c r="I54" s="584" t="str">
        <f>IF(F54="NE",F54,IF(INDEX(K54:CP54,,MATCH(F54,K54:CP54,0)+3)&lt;&gt;0,INDEX(K54:CP54,,MATCH(F54,K54:CP54,0)+3),"ND"))</f>
        <v>ASSINADO</v>
      </c>
      <c r="J54" s="584" t="str">
        <f t="shared" ref="J54:J125" si="10">IF(G54="NE",G54,IF(INDEX(K54:CQ54,,MATCH(G54,K54:CQ54,0)+3)&lt;&gt;0,INDEX(K54:CQ54,,MATCH(G54,K54:CQ54,0)+3),"ND"))</f>
        <v>ND</v>
      </c>
      <c r="K54" s="619" t="s">
        <v>3730</v>
      </c>
      <c r="L54" s="620">
        <v>44859</v>
      </c>
      <c r="M54" s="640" t="s">
        <v>5608</v>
      </c>
      <c r="N54" s="551" t="s">
        <v>5537</v>
      </c>
      <c r="O54" s="620">
        <v>44874</v>
      </c>
      <c r="P54" s="640" t="s">
        <v>5641</v>
      </c>
      <c r="Q54" s="619" t="s">
        <v>3748</v>
      </c>
      <c r="R54" s="620">
        <v>44914</v>
      </c>
      <c r="S54" s="644" t="s">
        <v>5868</v>
      </c>
      <c r="T54" s="551"/>
      <c r="U54" s="551"/>
      <c r="V54" s="641" t="s">
        <v>6122</v>
      </c>
      <c r="W54" s="623" t="s">
        <v>5626</v>
      </c>
      <c r="X54" s="624">
        <v>44937</v>
      </c>
      <c r="Y54" s="641" t="s">
        <v>6124</v>
      </c>
      <c r="Z54" s="579" t="s">
        <v>5539</v>
      </c>
      <c r="AA54" s="624">
        <v>44939</v>
      </c>
      <c r="AB54" s="641" t="s">
        <v>6125</v>
      </c>
      <c r="AC54" s="623" t="s">
        <v>5811</v>
      </c>
      <c r="AD54" s="624">
        <v>44944</v>
      </c>
      <c r="AE54" s="641" t="s">
        <v>6163</v>
      </c>
      <c r="AF54" s="550"/>
      <c r="AG54" s="550"/>
      <c r="AH54" s="641" t="s">
        <v>6287</v>
      </c>
      <c r="AI54" s="619" t="s">
        <v>5811</v>
      </c>
      <c r="AJ54" s="620">
        <v>45238</v>
      </c>
      <c r="AK54" s="640" t="s">
        <v>6925</v>
      </c>
      <c r="AL54" s="551" t="s">
        <v>6913</v>
      </c>
      <c r="AM54" s="551" t="s">
        <v>6913</v>
      </c>
      <c r="AN54" s="622"/>
      <c r="AO54" s="623"/>
      <c r="AP54" s="550"/>
      <c r="AQ54" s="550"/>
      <c r="AR54" s="550"/>
      <c r="AS54" s="550"/>
      <c r="AT54" s="622"/>
    </row>
    <row r="55" spans="1:46" s="402" customFormat="1" ht="24" x14ac:dyDescent="0.25">
      <c r="A55" s="551" t="s">
        <v>8263</v>
      </c>
      <c r="B55" s="551" t="s">
        <v>8257</v>
      </c>
      <c r="C55" s="551"/>
      <c r="D55" s="645" t="s">
        <v>3784</v>
      </c>
      <c r="E55" s="579" t="s">
        <v>12676</v>
      </c>
      <c r="F55" s="556">
        <f t="shared" ref="F55" si="11">IF(L55&lt;&gt;0,MAX(L55,R55,X55,AD55,AJ55),"NE")</f>
        <v>46170</v>
      </c>
      <c r="G55" s="558" t="str">
        <f t="shared" si="1"/>
        <v>A</v>
      </c>
      <c r="H55" s="552" t="str">
        <f t="shared" si="9"/>
        <v>MR_DER-1767_26</v>
      </c>
      <c r="I55" s="584" t="str">
        <f>IF(F55="NE",F55,IF(INDEX(K55:CP55,,MATCH(F55,K55:CP55,0)+3)&lt;&gt;0,INDEX(K55:CP55,,MATCH(F55,K55:CP55,0)+3),"ND"))</f>
        <v>ND</v>
      </c>
      <c r="J55" s="584" t="str">
        <f t="shared" ref="J55" si="12">IF(G55="NE",G55,IF(INDEX(K55:CQ55,,MATCH(G55,K55:CQ55,0)+3)&lt;&gt;0,INDEX(K55:CQ55,,MATCH(G55,K55:CQ55,0)+3),"ND"))</f>
        <v>ND</v>
      </c>
      <c r="K55" s="619" t="s">
        <v>3730</v>
      </c>
      <c r="L55" s="620">
        <v>46164</v>
      </c>
      <c r="M55" s="218" t="s">
        <v>12677</v>
      </c>
      <c r="N55" s="551" t="s">
        <v>5538</v>
      </c>
      <c r="O55" s="620">
        <v>46168</v>
      </c>
      <c r="P55" s="640"/>
      <c r="Q55" s="619" t="s">
        <v>3748</v>
      </c>
      <c r="R55" s="620">
        <v>46170</v>
      </c>
      <c r="S55" s="218" t="s">
        <v>12693</v>
      </c>
      <c r="T55" s="551"/>
      <c r="U55" s="551"/>
      <c r="V55" s="641"/>
      <c r="W55" s="623"/>
      <c r="X55" s="624"/>
      <c r="Y55" s="641"/>
      <c r="Z55" s="579"/>
      <c r="AA55" s="624"/>
      <c r="AB55" s="641"/>
      <c r="AC55" s="623"/>
      <c r="AD55" s="624"/>
      <c r="AE55" s="641"/>
      <c r="AF55" s="550"/>
      <c r="AG55" s="550"/>
      <c r="AH55" s="641"/>
      <c r="AI55" s="619"/>
      <c r="AJ55" s="620"/>
      <c r="AK55" s="640"/>
      <c r="AL55" s="551"/>
      <c r="AM55" s="551"/>
      <c r="AN55" s="622"/>
      <c r="AO55" s="623"/>
      <c r="AP55" s="550"/>
      <c r="AQ55" s="550"/>
      <c r="AR55" s="550"/>
      <c r="AS55" s="550"/>
      <c r="AT55" s="622"/>
    </row>
    <row r="56" spans="1:46" s="578" customFormat="1" hidden="1" x14ac:dyDescent="0.25">
      <c r="A56" s="560"/>
      <c r="B56" s="560"/>
      <c r="C56" s="560"/>
      <c r="D56" s="561"/>
      <c r="E56" s="562"/>
      <c r="F56" s="563"/>
      <c r="G56" s="564"/>
      <c r="H56" s="565"/>
      <c r="I56" s="566"/>
      <c r="J56" s="567"/>
      <c r="K56" s="568"/>
      <c r="L56" s="569"/>
      <c r="M56" s="570"/>
      <c r="N56" s="570"/>
      <c r="O56" s="570"/>
      <c r="P56" s="571"/>
      <c r="Q56" s="572"/>
      <c r="R56" s="573"/>
      <c r="S56" s="574"/>
      <c r="T56" s="574"/>
      <c r="U56" s="575"/>
      <c r="V56" s="576"/>
      <c r="W56" s="572"/>
      <c r="X56" s="573"/>
      <c r="Y56" s="574"/>
      <c r="Z56" s="574"/>
      <c r="AA56" s="575"/>
      <c r="AB56" s="576"/>
      <c r="AC56" s="572"/>
      <c r="AD56" s="577"/>
      <c r="AE56" s="574"/>
      <c r="AF56" s="574"/>
      <c r="AG56" s="575"/>
      <c r="AH56" s="576"/>
      <c r="AI56" s="572"/>
      <c r="AJ56" s="577"/>
      <c r="AK56" s="574"/>
      <c r="AL56" s="574"/>
      <c r="AM56" s="575"/>
      <c r="AN56" s="576"/>
      <c r="AO56" s="572"/>
      <c r="AP56" s="577"/>
      <c r="AQ56" s="574"/>
      <c r="AR56" s="574"/>
      <c r="AS56" s="575"/>
      <c r="AT56" s="576"/>
    </row>
    <row r="57" spans="1:46" s="408" customFormat="1" ht="13.5" hidden="1" x14ac:dyDescent="0.25">
      <c r="A57" s="551"/>
      <c r="B57" s="551"/>
      <c r="C57" s="551"/>
      <c r="D57" s="501" t="s">
        <v>10</v>
      </c>
      <c r="E57" s="579" t="s">
        <v>4291</v>
      </c>
      <c r="F57" s="556" t="str">
        <f t="shared" si="0"/>
        <v>NE</v>
      </c>
      <c r="G57" s="558" t="e">
        <f t="shared" si="1"/>
        <v>#N/A</v>
      </c>
      <c r="H57" s="552" t="e">
        <f t="shared" si="9"/>
        <v>#N/A</v>
      </c>
      <c r="I57" s="584" t="str">
        <f t="shared" si="2"/>
        <v>NE</v>
      </c>
      <c r="J57" s="584" t="e">
        <f t="shared" si="10"/>
        <v>#N/A</v>
      </c>
      <c r="K57" s="581"/>
      <c r="L57" s="582"/>
      <c r="M57" s="582"/>
      <c r="N57" s="582"/>
      <c r="O57" s="582"/>
      <c r="P57" s="583"/>
      <c r="Q57" s="581"/>
      <c r="R57" s="582"/>
      <c r="S57" s="582"/>
      <c r="T57" s="582"/>
      <c r="U57" s="582"/>
      <c r="V57" s="583"/>
      <c r="W57" s="581"/>
      <c r="X57" s="582"/>
      <c r="Y57" s="582"/>
      <c r="Z57" s="582"/>
      <c r="AA57" s="582"/>
      <c r="AB57" s="583"/>
      <c r="AC57" s="581"/>
      <c r="AD57" s="582"/>
      <c r="AE57" s="582"/>
      <c r="AF57" s="582"/>
      <c r="AG57" s="582"/>
      <c r="AH57" s="583"/>
      <c r="AI57" s="581"/>
      <c r="AJ57" s="582"/>
      <c r="AK57" s="582"/>
      <c r="AL57" s="582"/>
      <c r="AM57" s="582"/>
      <c r="AN57" s="583"/>
      <c r="AO57" s="581"/>
      <c r="AP57" s="582"/>
      <c r="AQ57" s="582"/>
      <c r="AR57" s="582"/>
      <c r="AS57" s="582"/>
      <c r="AT57" s="583"/>
    </row>
    <row r="58" spans="1:46" s="578" customFormat="1" ht="12.75" hidden="1" x14ac:dyDescent="0.25">
      <c r="A58" s="560"/>
      <c r="B58" s="560"/>
      <c r="C58" s="560"/>
      <c r="D58" s="385"/>
      <c r="E58" s="562"/>
      <c r="F58" s="563"/>
      <c r="G58" s="564"/>
      <c r="H58" s="565"/>
      <c r="I58" s="566"/>
      <c r="J58" s="567"/>
      <c r="K58" s="568"/>
      <c r="L58" s="569"/>
      <c r="M58" s="570"/>
      <c r="N58" s="570"/>
      <c r="O58" s="570"/>
      <c r="P58" s="571"/>
      <c r="Q58" s="572"/>
      <c r="R58" s="573"/>
      <c r="S58" s="574"/>
      <c r="T58" s="574"/>
      <c r="U58" s="575"/>
      <c r="V58" s="576"/>
      <c r="W58" s="572"/>
      <c r="X58" s="573"/>
      <c r="Y58" s="574"/>
      <c r="Z58" s="574"/>
      <c r="AA58" s="575"/>
      <c r="AB58" s="576"/>
      <c r="AC58" s="572"/>
      <c r="AD58" s="577"/>
      <c r="AE58" s="574"/>
      <c r="AF58" s="574"/>
      <c r="AG58" s="575"/>
      <c r="AH58" s="576"/>
      <c r="AI58" s="572"/>
      <c r="AJ58" s="577"/>
      <c r="AK58" s="574"/>
      <c r="AL58" s="574"/>
      <c r="AM58" s="575"/>
      <c r="AN58" s="576"/>
      <c r="AO58" s="572"/>
      <c r="AP58" s="577"/>
      <c r="AQ58" s="574"/>
      <c r="AR58" s="574"/>
      <c r="AS58" s="575"/>
      <c r="AT58" s="576"/>
    </row>
    <row r="59" spans="1:46" s="408" customFormat="1" ht="13.5" hidden="1" x14ac:dyDescent="0.25">
      <c r="A59" s="551"/>
      <c r="B59" s="551"/>
      <c r="C59" s="551"/>
      <c r="D59" s="501" t="s">
        <v>11</v>
      </c>
      <c r="E59" s="579" t="s">
        <v>4292</v>
      </c>
      <c r="F59" s="556" t="str">
        <f t="shared" si="0"/>
        <v>NE</v>
      </c>
      <c r="G59" s="558" t="e">
        <f t="shared" si="1"/>
        <v>#N/A</v>
      </c>
      <c r="H59" s="552" t="e">
        <f t="shared" si="9"/>
        <v>#N/A</v>
      </c>
      <c r="I59" s="584" t="str">
        <f t="shared" si="2"/>
        <v>NE</v>
      </c>
      <c r="J59" s="584" t="e">
        <f t="shared" si="10"/>
        <v>#N/A</v>
      </c>
      <c r="K59" s="581"/>
      <c r="L59" s="582"/>
      <c r="M59" s="582"/>
      <c r="N59" s="582"/>
      <c r="O59" s="582"/>
      <c r="P59" s="583"/>
      <c r="Q59" s="581"/>
      <c r="R59" s="582"/>
      <c r="S59" s="582"/>
      <c r="T59" s="582"/>
      <c r="U59" s="582"/>
      <c r="V59" s="583"/>
      <c r="W59" s="581"/>
      <c r="X59" s="582"/>
      <c r="Y59" s="582"/>
      <c r="Z59" s="582"/>
      <c r="AA59" s="582"/>
      <c r="AB59" s="583"/>
      <c r="AC59" s="581"/>
      <c r="AD59" s="582"/>
      <c r="AE59" s="582"/>
      <c r="AF59" s="582"/>
      <c r="AG59" s="582"/>
      <c r="AH59" s="583"/>
      <c r="AI59" s="581"/>
      <c r="AJ59" s="582"/>
      <c r="AK59" s="582"/>
      <c r="AL59" s="582"/>
      <c r="AM59" s="582"/>
      <c r="AN59" s="583"/>
      <c r="AO59" s="581"/>
      <c r="AP59" s="582"/>
      <c r="AQ59" s="582"/>
      <c r="AR59" s="582"/>
      <c r="AS59" s="582"/>
      <c r="AT59" s="583"/>
    </row>
    <row r="60" spans="1:46" s="578" customFormat="1" hidden="1" x14ac:dyDescent="0.25">
      <c r="A60" s="560"/>
      <c r="B60" s="560"/>
      <c r="C60" s="560"/>
      <c r="D60" s="561"/>
      <c r="E60" s="562"/>
      <c r="F60" s="563"/>
      <c r="G60" s="564"/>
      <c r="H60" s="565"/>
      <c r="I60" s="566"/>
      <c r="J60" s="567"/>
      <c r="K60" s="568"/>
      <c r="L60" s="569"/>
      <c r="M60" s="570"/>
      <c r="N60" s="570"/>
      <c r="O60" s="570"/>
      <c r="P60" s="571"/>
      <c r="Q60" s="572"/>
      <c r="R60" s="573"/>
      <c r="S60" s="574"/>
      <c r="T60" s="574"/>
      <c r="U60" s="575"/>
      <c r="V60" s="576"/>
      <c r="W60" s="572"/>
      <c r="X60" s="573"/>
      <c r="Y60" s="574"/>
      <c r="Z60" s="574"/>
      <c r="AA60" s="575"/>
      <c r="AB60" s="576"/>
      <c r="AC60" s="572"/>
      <c r="AD60" s="577"/>
      <c r="AE60" s="574"/>
      <c r="AF60" s="574"/>
      <c r="AG60" s="575"/>
      <c r="AH60" s="576"/>
      <c r="AI60" s="572"/>
      <c r="AJ60" s="577"/>
      <c r="AK60" s="574"/>
      <c r="AL60" s="574"/>
      <c r="AM60" s="575"/>
      <c r="AN60" s="576"/>
      <c r="AO60" s="572"/>
      <c r="AP60" s="577"/>
      <c r="AQ60" s="574"/>
      <c r="AR60" s="574"/>
      <c r="AS60" s="575"/>
      <c r="AT60" s="576"/>
    </row>
    <row r="61" spans="1:46" s="402" customFormat="1" hidden="1" x14ac:dyDescent="0.2">
      <c r="A61" s="551" t="s">
        <v>8263</v>
      </c>
      <c r="B61" s="551" t="s">
        <v>8257</v>
      </c>
      <c r="C61" s="551"/>
      <c r="D61" s="550" t="s">
        <v>8591</v>
      </c>
      <c r="E61" s="579" t="s">
        <v>4293</v>
      </c>
      <c r="F61" s="556">
        <f t="shared" si="0"/>
        <v>45265</v>
      </c>
      <c r="G61" s="558" t="str">
        <f t="shared" si="1"/>
        <v>A</v>
      </c>
      <c r="H61" s="552" t="str">
        <f t="shared" si="9"/>
        <v>MR.DER-0485_23-Entrega Final</v>
      </c>
      <c r="I61" s="584" t="str">
        <f t="shared" si="2"/>
        <v>ASSINADO</v>
      </c>
      <c r="J61" s="584" t="str">
        <f t="shared" si="10"/>
        <v>ND</v>
      </c>
      <c r="K61" s="619" t="s">
        <v>3730</v>
      </c>
      <c r="L61" s="620">
        <v>44888</v>
      </c>
      <c r="M61" s="640" t="s">
        <v>5714</v>
      </c>
      <c r="N61" s="551" t="s">
        <v>5537</v>
      </c>
      <c r="O61" s="620">
        <v>44910</v>
      </c>
      <c r="P61" s="641" t="s">
        <v>5862</v>
      </c>
      <c r="Q61" s="619" t="s">
        <v>3748</v>
      </c>
      <c r="R61" s="620">
        <v>44914</v>
      </c>
      <c r="S61" s="644" t="s">
        <v>5868</v>
      </c>
      <c r="T61" s="550"/>
      <c r="U61" s="550"/>
      <c r="V61" s="641" t="s">
        <v>6123</v>
      </c>
      <c r="W61" s="623" t="s">
        <v>3748</v>
      </c>
      <c r="X61" s="624">
        <v>45265</v>
      </c>
      <c r="Y61" s="641" t="s">
        <v>6979</v>
      </c>
      <c r="Z61" s="550"/>
      <c r="AA61" s="550" t="s">
        <v>6913</v>
      </c>
      <c r="AB61" s="622"/>
      <c r="AC61" s="623"/>
      <c r="AD61" s="550"/>
      <c r="AE61" s="550"/>
      <c r="AF61" s="550"/>
      <c r="AG61" s="550"/>
      <c r="AH61" s="622"/>
      <c r="AI61" s="623"/>
      <c r="AJ61" s="550"/>
      <c r="AK61" s="550"/>
      <c r="AL61" s="550"/>
      <c r="AM61" s="550"/>
      <c r="AN61" s="622"/>
      <c r="AO61" s="623"/>
      <c r="AP61" s="550"/>
      <c r="AQ61" s="550"/>
      <c r="AR61" s="550"/>
      <c r="AS61" s="550"/>
      <c r="AT61" s="622"/>
    </row>
    <row r="62" spans="1:46" s="578" customFormat="1" hidden="1" x14ac:dyDescent="0.25">
      <c r="A62" s="560"/>
      <c r="B62" s="560"/>
      <c r="C62" s="560"/>
      <c r="D62" s="561"/>
      <c r="E62" s="562"/>
      <c r="F62" s="563"/>
      <c r="G62" s="564"/>
      <c r="H62" s="565"/>
      <c r="I62" s="566"/>
      <c r="J62" s="567"/>
      <c r="K62" s="568"/>
      <c r="L62" s="569"/>
      <c r="M62" s="570"/>
      <c r="N62" s="570"/>
      <c r="O62" s="570"/>
      <c r="P62" s="571"/>
      <c r="Q62" s="572"/>
      <c r="R62" s="573"/>
      <c r="S62" s="574"/>
      <c r="T62" s="574"/>
      <c r="U62" s="575"/>
      <c r="V62" s="576"/>
      <c r="W62" s="572"/>
      <c r="X62" s="573"/>
      <c r="Y62" s="574"/>
      <c r="Z62" s="574"/>
      <c r="AA62" s="575"/>
      <c r="AB62" s="576"/>
      <c r="AC62" s="572"/>
      <c r="AD62" s="577"/>
      <c r="AE62" s="574"/>
      <c r="AF62" s="574"/>
      <c r="AG62" s="575"/>
      <c r="AH62" s="576"/>
      <c r="AI62" s="572"/>
      <c r="AJ62" s="577"/>
      <c r="AK62" s="574"/>
      <c r="AL62" s="574"/>
      <c r="AM62" s="575"/>
      <c r="AN62" s="576"/>
      <c r="AO62" s="572"/>
      <c r="AP62" s="577"/>
      <c r="AQ62" s="574"/>
      <c r="AR62" s="574"/>
      <c r="AS62" s="575"/>
      <c r="AT62" s="576"/>
    </row>
    <row r="63" spans="1:46" s="402" customFormat="1" hidden="1" x14ac:dyDescent="0.2">
      <c r="A63" s="551" t="s">
        <v>8263</v>
      </c>
      <c r="B63" s="551" t="s">
        <v>8257</v>
      </c>
      <c r="C63" s="551"/>
      <c r="D63" s="550" t="s">
        <v>6604</v>
      </c>
      <c r="E63" s="579" t="s">
        <v>4294</v>
      </c>
      <c r="F63" s="556">
        <f>IF(L63&lt;&gt;0,MAX(L63,R63,X63,AD63,AJ63),"NE")</f>
        <v>45265</v>
      </c>
      <c r="G63" s="558" t="str">
        <f t="shared" si="1"/>
        <v>B</v>
      </c>
      <c r="H63" s="552" t="str">
        <f t="shared" si="9"/>
        <v>MR.DER-0485_23-Entrega Final</v>
      </c>
      <c r="I63" s="584" t="str">
        <f t="shared" si="2"/>
        <v>ASSINADO</v>
      </c>
      <c r="J63" s="584" t="str">
        <f t="shared" si="10"/>
        <v>ND</v>
      </c>
      <c r="K63" s="619" t="s">
        <v>3730</v>
      </c>
      <c r="L63" s="620">
        <v>44888</v>
      </c>
      <c r="M63" s="640" t="s">
        <v>5714</v>
      </c>
      <c r="N63" s="551" t="s">
        <v>5537</v>
      </c>
      <c r="O63" s="620">
        <v>44910</v>
      </c>
      <c r="P63" s="641" t="s">
        <v>5862</v>
      </c>
      <c r="Q63" s="619" t="s">
        <v>3748</v>
      </c>
      <c r="R63" s="620">
        <v>44914</v>
      </c>
      <c r="S63" s="644" t="s">
        <v>5868</v>
      </c>
      <c r="T63" s="550"/>
      <c r="U63" s="550"/>
      <c r="V63" s="641" t="s">
        <v>6123</v>
      </c>
      <c r="W63" s="623" t="s">
        <v>5626</v>
      </c>
      <c r="X63" s="624">
        <v>44979</v>
      </c>
      <c r="Y63" s="641" t="s">
        <v>6387</v>
      </c>
      <c r="Z63" s="550" t="s">
        <v>5539</v>
      </c>
      <c r="AA63" s="624">
        <v>44984</v>
      </c>
      <c r="AB63" s="641" t="s">
        <v>6623</v>
      </c>
      <c r="AC63" s="623" t="s">
        <v>5811</v>
      </c>
      <c r="AD63" s="624">
        <v>44987</v>
      </c>
      <c r="AE63" s="641" t="s">
        <v>6644</v>
      </c>
      <c r="AF63" s="550"/>
      <c r="AG63" s="550"/>
      <c r="AH63" s="641" t="s">
        <v>6653</v>
      </c>
      <c r="AI63" s="623" t="s">
        <v>5811</v>
      </c>
      <c r="AJ63" s="624">
        <v>45265</v>
      </c>
      <c r="AK63" s="641" t="s">
        <v>6979</v>
      </c>
      <c r="AL63" s="550"/>
      <c r="AM63" s="550" t="s">
        <v>6913</v>
      </c>
    </row>
    <row r="64" spans="1:46" s="593" customFormat="1" hidden="1" x14ac:dyDescent="0.25">
      <c r="A64" s="585"/>
      <c r="B64" s="586"/>
      <c r="C64" s="586"/>
      <c r="D64" s="587"/>
      <c r="E64" s="588" t="s">
        <v>7521</v>
      </c>
      <c r="F64" s="589"/>
      <c r="G64" s="589"/>
      <c r="H64" s="590"/>
      <c r="I64" s="591"/>
      <c r="J64" s="592"/>
      <c r="K64" s="567"/>
      <c r="L64" s="568"/>
      <c r="M64" s="569"/>
      <c r="N64" s="570"/>
      <c r="O64" s="570"/>
      <c r="P64" s="570"/>
      <c r="Q64" s="571"/>
      <c r="R64" s="572"/>
      <c r="S64" s="573"/>
      <c r="T64" s="574"/>
      <c r="U64" s="574"/>
      <c r="V64" s="575"/>
      <c r="W64" s="576"/>
      <c r="X64" s="572"/>
      <c r="Y64" s="573"/>
      <c r="Z64" s="574"/>
      <c r="AA64" s="574"/>
      <c r="AB64" s="575"/>
      <c r="AC64" s="576"/>
      <c r="AD64" s="572"/>
      <c r="AE64" s="577"/>
      <c r="AF64" s="574"/>
      <c r="AG64" s="574"/>
      <c r="AH64" s="575"/>
      <c r="AI64" s="576"/>
      <c r="AJ64" s="572"/>
      <c r="AK64" s="577"/>
      <c r="AL64" s="574"/>
      <c r="AM64" s="574"/>
    </row>
    <row r="65" spans="1:39" s="578" customFormat="1" hidden="1" x14ac:dyDescent="0.25">
      <c r="A65" s="560"/>
      <c r="B65" s="560"/>
      <c r="C65" s="560"/>
      <c r="D65" s="561"/>
      <c r="E65" s="562"/>
      <c r="F65" s="563"/>
      <c r="G65" s="564"/>
      <c r="H65" s="565"/>
      <c r="I65" s="566"/>
      <c r="J65" s="567"/>
      <c r="K65" s="568"/>
      <c r="L65" s="569"/>
      <c r="M65" s="570"/>
      <c r="N65" s="570"/>
      <c r="O65" s="570"/>
      <c r="P65" s="571"/>
      <c r="Q65" s="572"/>
      <c r="R65" s="573"/>
      <c r="S65" s="574"/>
      <c r="T65" s="574"/>
      <c r="U65" s="575"/>
      <c r="V65" s="576"/>
      <c r="W65" s="572"/>
      <c r="X65" s="573"/>
      <c r="Y65" s="574"/>
      <c r="Z65" s="574"/>
      <c r="AA65" s="575"/>
      <c r="AB65" s="576"/>
      <c r="AC65" s="572"/>
      <c r="AD65" s="577"/>
      <c r="AE65" s="574"/>
      <c r="AF65" s="574"/>
      <c r="AG65" s="575"/>
      <c r="AH65" s="576"/>
      <c r="AI65" s="572"/>
      <c r="AJ65" s="577"/>
      <c r="AK65" s="574"/>
      <c r="AL65" s="574"/>
      <c r="AM65" s="575"/>
    </row>
    <row r="66" spans="1:39" s="440" customFormat="1" hidden="1" x14ac:dyDescent="0.25">
      <c r="A66" s="626" t="s">
        <v>9037</v>
      </c>
      <c r="B66" s="626"/>
      <c r="C66" s="626" t="s">
        <v>8257</v>
      </c>
      <c r="D66" s="625" t="s">
        <v>8156</v>
      </c>
      <c r="E66" s="627" t="s">
        <v>4295</v>
      </c>
      <c r="F66" s="628">
        <f t="shared" ref="F66:F78" si="13">IF(L66&lt;&gt;0,MAX(L66,R66,X66,AD66),"NE")</f>
        <v>44848</v>
      </c>
      <c r="G66" s="629" t="str">
        <f t="shared" ref="G66:G150" si="14">IF($F66="","",INDEX($K66:$FI66,1,MATCH($F66,$K66:$FI66,)-1))</f>
        <v>A2</v>
      </c>
      <c r="H66" s="630" t="str">
        <f t="shared" si="9"/>
        <v>MR.DER-0056_22</v>
      </c>
      <c r="I66" s="580">
        <f t="shared" ref="I66:I78" si="15">IF(F66="NE",F66,IF(INDEX(K66:CP66,,MATCH(F66,K66:CP66,0)+3)&lt;&gt;0,INDEX(K66:CP66,,MATCH(F66,K66:CP66,0)+3),"ND"))</f>
        <v>44895</v>
      </c>
      <c r="J66" s="580" t="str">
        <f t="shared" si="10"/>
        <v>APROVADO COM RESSALVAS</v>
      </c>
      <c r="K66" s="631" t="s">
        <v>3730</v>
      </c>
      <c r="L66" s="632">
        <v>44797</v>
      </c>
      <c r="M66" s="633" t="s">
        <v>3735</v>
      </c>
      <c r="N66" s="648" t="s">
        <v>5536</v>
      </c>
      <c r="O66" s="649">
        <v>44847</v>
      </c>
      <c r="P66" s="633" t="s">
        <v>5644</v>
      </c>
      <c r="Q66" s="631" t="s">
        <v>3765</v>
      </c>
      <c r="R66" s="632">
        <v>44848</v>
      </c>
      <c r="S66" s="633" t="s">
        <v>5553</v>
      </c>
      <c r="T66" s="650" t="s">
        <v>5537</v>
      </c>
      <c r="U66" s="632">
        <v>44895</v>
      </c>
      <c r="V66" s="651" t="s">
        <v>5635</v>
      </c>
    </row>
    <row r="67" spans="1:39" s="440" customFormat="1" hidden="1" x14ac:dyDescent="0.25">
      <c r="A67" s="626" t="s">
        <v>9037</v>
      </c>
      <c r="B67" s="626"/>
      <c r="C67" s="626" t="s">
        <v>8257</v>
      </c>
      <c r="D67" s="625" t="s">
        <v>8156</v>
      </c>
      <c r="E67" s="627" t="s">
        <v>4296</v>
      </c>
      <c r="F67" s="628">
        <f t="shared" si="13"/>
        <v>44848</v>
      </c>
      <c r="G67" s="629" t="str">
        <f t="shared" si="14"/>
        <v>A2</v>
      </c>
      <c r="H67" s="630" t="str">
        <f t="shared" si="9"/>
        <v>MR.DER-0056_22</v>
      </c>
      <c r="I67" s="580">
        <f t="shared" si="15"/>
        <v>44895</v>
      </c>
      <c r="J67" s="580" t="str">
        <f t="shared" si="10"/>
        <v>APROVADO COM RESSALVAS</v>
      </c>
      <c r="K67" s="631" t="s">
        <v>3730</v>
      </c>
      <c r="L67" s="632">
        <v>44797</v>
      </c>
      <c r="M67" s="633" t="s">
        <v>3735</v>
      </c>
      <c r="N67" s="648" t="s">
        <v>5536</v>
      </c>
      <c r="O67" s="649">
        <v>44847</v>
      </c>
      <c r="P67" s="633" t="s">
        <v>5644</v>
      </c>
      <c r="Q67" s="631" t="s">
        <v>3765</v>
      </c>
      <c r="R67" s="632">
        <v>44848</v>
      </c>
      <c r="S67" s="633" t="s">
        <v>5553</v>
      </c>
      <c r="T67" s="650" t="s">
        <v>5537</v>
      </c>
      <c r="U67" s="632">
        <v>44895</v>
      </c>
      <c r="V67" s="651" t="s">
        <v>5635</v>
      </c>
    </row>
    <row r="68" spans="1:39" s="440" customFormat="1" hidden="1" x14ac:dyDescent="0.25">
      <c r="A68" s="626" t="s">
        <v>9037</v>
      </c>
      <c r="B68" s="626"/>
      <c r="C68" s="626" t="s">
        <v>8257</v>
      </c>
      <c r="D68" s="625" t="s">
        <v>8156</v>
      </c>
      <c r="E68" s="627" t="s">
        <v>4297</v>
      </c>
      <c r="F68" s="628">
        <f t="shared" si="13"/>
        <v>44848</v>
      </c>
      <c r="G68" s="629" t="str">
        <f t="shared" si="14"/>
        <v>A2</v>
      </c>
      <c r="H68" s="630" t="str">
        <f t="shared" si="9"/>
        <v>MR.DER-0056_22</v>
      </c>
      <c r="I68" s="580">
        <f t="shared" si="15"/>
        <v>44895</v>
      </c>
      <c r="J68" s="580" t="str">
        <f t="shared" si="10"/>
        <v>APROVADO COM RESSALVAS</v>
      </c>
      <c r="K68" s="631" t="s">
        <v>3730</v>
      </c>
      <c r="L68" s="632">
        <v>44797</v>
      </c>
      <c r="M68" s="633" t="s">
        <v>3735</v>
      </c>
      <c r="N68" s="648" t="s">
        <v>5536</v>
      </c>
      <c r="O68" s="649">
        <v>44847</v>
      </c>
      <c r="P68" s="633" t="s">
        <v>5644</v>
      </c>
      <c r="Q68" s="631" t="s">
        <v>3765</v>
      </c>
      <c r="R68" s="632">
        <v>44848</v>
      </c>
      <c r="S68" s="633" t="s">
        <v>5553</v>
      </c>
      <c r="T68" s="650" t="s">
        <v>5537</v>
      </c>
      <c r="U68" s="632">
        <v>44895</v>
      </c>
      <c r="V68" s="651" t="s">
        <v>5635</v>
      </c>
    </row>
    <row r="69" spans="1:39" s="440" customFormat="1" hidden="1" x14ac:dyDescent="0.25">
      <c r="A69" s="626" t="s">
        <v>9037</v>
      </c>
      <c r="B69" s="626"/>
      <c r="C69" s="626" t="s">
        <v>8257</v>
      </c>
      <c r="D69" s="625" t="s">
        <v>8156</v>
      </c>
      <c r="E69" s="627" t="s">
        <v>4298</v>
      </c>
      <c r="F69" s="628">
        <f t="shared" si="13"/>
        <v>44848</v>
      </c>
      <c r="G69" s="629" t="str">
        <f t="shared" si="14"/>
        <v>A2</v>
      </c>
      <c r="H69" s="630" t="str">
        <f t="shared" si="9"/>
        <v>MR.DER-0056_22</v>
      </c>
      <c r="I69" s="580">
        <f t="shared" si="15"/>
        <v>44895</v>
      </c>
      <c r="J69" s="580" t="str">
        <f t="shared" si="10"/>
        <v>APROVADO COM RESSALVAS</v>
      </c>
      <c r="K69" s="631" t="s">
        <v>3730</v>
      </c>
      <c r="L69" s="632">
        <v>44797</v>
      </c>
      <c r="M69" s="633" t="s">
        <v>3735</v>
      </c>
      <c r="N69" s="648" t="s">
        <v>5536</v>
      </c>
      <c r="O69" s="649">
        <v>44847</v>
      </c>
      <c r="P69" s="633" t="s">
        <v>5644</v>
      </c>
      <c r="Q69" s="631" t="s">
        <v>3765</v>
      </c>
      <c r="R69" s="632">
        <v>44848</v>
      </c>
      <c r="S69" s="633" t="s">
        <v>5553</v>
      </c>
      <c r="T69" s="650" t="s">
        <v>5537</v>
      </c>
      <c r="U69" s="632">
        <v>44895</v>
      </c>
      <c r="V69" s="651" t="s">
        <v>5635</v>
      </c>
    </row>
    <row r="70" spans="1:39" s="440" customFormat="1" hidden="1" x14ac:dyDescent="0.25">
      <c r="A70" s="626" t="s">
        <v>9037</v>
      </c>
      <c r="B70" s="626"/>
      <c r="C70" s="626" t="s">
        <v>8257</v>
      </c>
      <c r="D70" s="625" t="s">
        <v>8156</v>
      </c>
      <c r="E70" s="627" t="s">
        <v>4299</v>
      </c>
      <c r="F70" s="628">
        <f t="shared" si="13"/>
        <v>44848</v>
      </c>
      <c r="G70" s="629" t="str">
        <f t="shared" si="14"/>
        <v>A2</v>
      </c>
      <c r="H70" s="630" t="str">
        <f t="shared" si="9"/>
        <v>MR.DER-0056_22</v>
      </c>
      <c r="I70" s="580">
        <f t="shared" si="15"/>
        <v>44895</v>
      </c>
      <c r="J70" s="580" t="str">
        <f t="shared" si="10"/>
        <v>APROVADO COM RESSALVAS</v>
      </c>
      <c r="K70" s="631" t="s">
        <v>3730</v>
      </c>
      <c r="L70" s="632">
        <v>44797</v>
      </c>
      <c r="M70" s="633" t="s">
        <v>3735</v>
      </c>
      <c r="N70" s="648" t="s">
        <v>5536</v>
      </c>
      <c r="O70" s="649">
        <v>44847</v>
      </c>
      <c r="P70" s="633" t="s">
        <v>5644</v>
      </c>
      <c r="Q70" s="631" t="s">
        <v>3765</v>
      </c>
      <c r="R70" s="632">
        <v>44848</v>
      </c>
      <c r="S70" s="633" t="s">
        <v>5553</v>
      </c>
      <c r="T70" s="650" t="s">
        <v>5537</v>
      </c>
      <c r="U70" s="632">
        <v>44895</v>
      </c>
      <c r="V70" s="651" t="s">
        <v>5635</v>
      </c>
    </row>
    <row r="71" spans="1:39" s="440" customFormat="1" hidden="1" x14ac:dyDescent="0.25">
      <c r="A71" s="626" t="s">
        <v>9037</v>
      </c>
      <c r="B71" s="626"/>
      <c r="C71" s="626" t="s">
        <v>8257</v>
      </c>
      <c r="D71" s="625" t="s">
        <v>8156</v>
      </c>
      <c r="E71" s="627" t="s">
        <v>4300</v>
      </c>
      <c r="F71" s="628">
        <f t="shared" si="13"/>
        <v>44848</v>
      </c>
      <c r="G71" s="629" t="str">
        <f t="shared" si="14"/>
        <v>A2</v>
      </c>
      <c r="H71" s="630" t="str">
        <f t="shared" si="9"/>
        <v>MR.DER-0056_22</v>
      </c>
      <c r="I71" s="580">
        <f t="shared" si="15"/>
        <v>44895</v>
      </c>
      <c r="J71" s="580" t="str">
        <f t="shared" si="10"/>
        <v>APROVADO COM RESSALVAS</v>
      </c>
      <c r="K71" s="631" t="s">
        <v>3730</v>
      </c>
      <c r="L71" s="632">
        <v>44797</v>
      </c>
      <c r="M71" s="633" t="s">
        <v>3735</v>
      </c>
      <c r="N71" s="648" t="s">
        <v>5536</v>
      </c>
      <c r="O71" s="649">
        <v>44847</v>
      </c>
      <c r="P71" s="633" t="s">
        <v>5644</v>
      </c>
      <c r="Q71" s="631" t="s">
        <v>3765</v>
      </c>
      <c r="R71" s="632">
        <v>44848</v>
      </c>
      <c r="S71" s="633" t="s">
        <v>5553</v>
      </c>
      <c r="T71" s="650" t="s">
        <v>5537</v>
      </c>
      <c r="U71" s="632">
        <v>44895</v>
      </c>
      <c r="V71" s="651" t="s">
        <v>5635</v>
      </c>
    </row>
    <row r="72" spans="1:39" s="440" customFormat="1" hidden="1" x14ac:dyDescent="0.25">
      <c r="A72" s="626" t="s">
        <v>9037</v>
      </c>
      <c r="B72" s="626"/>
      <c r="C72" s="626" t="s">
        <v>8257</v>
      </c>
      <c r="D72" s="625" t="s">
        <v>8156</v>
      </c>
      <c r="E72" s="627" t="s">
        <v>4301</v>
      </c>
      <c r="F72" s="628">
        <f t="shared" si="13"/>
        <v>44848</v>
      </c>
      <c r="G72" s="629" t="str">
        <f t="shared" si="14"/>
        <v>A2</v>
      </c>
      <c r="H72" s="630" t="str">
        <f t="shared" si="9"/>
        <v>MR.DER-0056_22</v>
      </c>
      <c r="I72" s="580">
        <f t="shared" si="15"/>
        <v>44895</v>
      </c>
      <c r="J72" s="580" t="str">
        <f t="shared" si="10"/>
        <v>APROVADO COM RESSALVAS</v>
      </c>
      <c r="K72" s="631" t="s">
        <v>3730</v>
      </c>
      <c r="L72" s="632">
        <v>44797</v>
      </c>
      <c r="M72" s="633" t="s">
        <v>3735</v>
      </c>
      <c r="N72" s="648" t="s">
        <v>5536</v>
      </c>
      <c r="O72" s="649">
        <v>44847</v>
      </c>
      <c r="P72" s="633" t="s">
        <v>5644</v>
      </c>
      <c r="Q72" s="631" t="s">
        <v>3765</v>
      </c>
      <c r="R72" s="632">
        <v>44848</v>
      </c>
      <c r="S72" s="633" t="s">
        <v>5553</v>
      </c>
      <c r="T72" s="650" t="s">
        <v>5537</v>
      </c>
      <c r="U72" s="632">
        <v>44895</v>
      </c>
      <c r="V72" s="651" t="s">
        <v>5635</v>
      </c>
    </row>
    <row r="73" spans="1:39" s="440" customFormat="1" hidden="1" x14ac:dyDescent="0.25">
      <c r="A73" s="626" t="s">
        <v>9037</v>
      </c>
      <c r="B73" s="626"/>
      <c r="C73" s="626" t="s">
        <v>8257</v>
      </c>
      <c r="D73" s="625" t="s">
        <v>8156</v>
      </c>
      <c r="E73" s="627" t="s">
        <v>4302</v>
      </c>
      <c r="F73" s="628">
        <f t="shared" si="13"/>
        <v>44848</v>
      </c>
      <c r="G73" s="629" t="str">
        <f t="shared" si="14"/>
        <v>A2</v>
      </c>
      <c r="H73" s="630" t="str">
        <f t="shared" si="9"/>
        <v>MR.DER-0056_22</v>
      </c>
      <c r="I73" s="580">
        <f t="shared" si="15"/>
        <v>44895</v>
      </c>
      <c r="J73" s="580" t="str">
        <f t="shared" si="10"/>
        <v>APROVADO COM RESSALVAS</v>
      </c>
      <c r="K73" s="631" t="s">
        <v>3730</v>
      </c>
      <c r="L73" s="632">
        <v>44797</v>
      </c>
      <c r="M73" s="633" t="s">
        <v>3735</v>
      </c>
      <c r="N73" s="648" t="s">
        <v>5536</v>
      </c>
      <c r="O73" s="649">
        <v>44847</v>
      </c>
      <c r="P73" s="633" t="s">
        <v>5644</v>
      </c>
      <c r="Q73" s="631" t="s">
        <v>3765</v>
      </c>
      <c r="R73" s="632">
        <v>44848</v>
      </c>
      <c r="S73" s="633" t="s">
        <v>5553</v>
      </c>
      <c r="T73" s="650" t="s">
        <v>5537</v>
      </c>
      <c r="U73" s="632">
        <v>44895</v>
      </c>
      <c r="V73" s="651" t="s">
        <v>5635</v>
      </c>
    </row>
    <row r="74" spans="1:39" s="440" customFormat="1" hidden="1" x14ac:dyDescent="0.25">
      <c r="A74" s="626" t="s">
        <v>9037</v>
      </c>
      <c r="B74" s="626"/>
      <c r="C74" s="626" t="s">
        <v>8257</v>
      </c>
      <c r="D74" s="625" t="s">
        <v>8156</v>
      </c>
      <c r="E74" s="627" t="s">
        <v>4303</v>
      </c>
      <c r="F74" s="628">
        <f t="shared" si="13"/>
        <v>44848</v>
      </c>
      <c r="G74" s="629" t="str">
        <f t="shared" si="14"/>
        <v>A2</v>
      </c>
      <c r="H74" s="630" t="str">
        <f t="shared" si="9"/>
        <v>MR.DER-0056_22</v>
      </c>
      <c r="I74" s="580">
        <f t="shared" si="15"/>
        <v>44895</v>
      </c>
      <c r="J74" s="580" t="str">
        <f t="shared" si="10"/>
        <v>APROVADO COM RESSALVAS</v>
      </c>
      <c r="K74" s="631" t="s">
        <v>3730</v>
      </c>
      <c r="L74" s="632">
        <v>44797</v>
      </c>
      <c r="M74" s="633" t="s">
        <v>3735</v>
      </c>
      <c r="N74" s="648" t="s">
        <v>5536</v>
      </c>
      <c r="O74" s="649">
        <v>44847</v>
      </c>
      <c r="P74" s="633" t="s">
        <v>5644</v>
      </c>
      <c r="Q74" s="631" t="s">
        <v>3765</v>
      </c>
      <c r="R74" s="632">
        <v>44848</v>
      </c>
      <c r="S74" s="633" t="s">
        <v>5553</v>
      </c>
      <c r="T74" s="650" t="s">
        <v>5537</v>
      </c>
      <c r="U74" s="632">
        <v>44895</v>
      </c>
      <c r="V74" s="651" t="s">
        <v>5635</v>
      </c>
    </row>
    <row r="75" spans="1:39" s="440" customFormat="1" hidden="1" x14ac:dyDescent="0.25">
      <c r="A75" s="626" t="s">
        <v>9037</v>
      </c>
      <c r="B75" s="626"/>
      <c r="C75" s="626" t="s">
        <v>8257</v>
      </c>
      <c r="D75" s="625" t="s">
        <v>8156</v>
      </c>
      <c r="E75" s="627" t="s">
        <v>4304</v>
      </c>
      <c r="F75" s="628">
        <f t="shared" si="13"/>
        <v>44848</v>
      </c>
      <c r="G75" s="629" t="str">
        <f t="shared" si="14"/>
        <v>A2</v>
      </c>
      <c r="H75" s="630" t="str">
        <f t="shared" si="9"/>
        <v>MR.DER-0056_22</v>
      </c>
      <c r="I75" s="580">
        <f t="shared" si="15"/>
        <v>44895</v>
      </c>
      <c r="J75" s="580" t="str">
        <f t="shared" si="10"/>
        <v>APROVADO COM RESSALVAS</v>
      </c>
      <c r="K75" s="631" t="s">
        <v>3730</v>
      </c>
      <c r="L75" s="632">
        <v>44797</v>
      </c>
      <c r="M75" s="633" t="s">
        <v>3735</v>
      </c>
      <c r="N75" s="648" t="s">
        <v>5536</v>
      </c>
      <c r="O75" s="649">
        <v>44847</v>
      </c>
      <c r="P75" s="633" t="s">
        <v>5644</v>
      </c>
      <c r="Q75" s="631" t="s">
        <v>3765</v>
      </c>
      <c r="R75" s="632">
        <v>44848</v>
      </c>
      <c r="S75" s="633" t="s">
        <v>5553</v>
      </c>
      <c r="T75" s="650" t="s">
        <v>5537</v>
      </c>
      <c r="U75" s="632">
        <v>44895</v>
      </c>
      <c r="V75" s="651" t="s">
        <v>5635</v>
      </c>
    </row>
    <row r="76" spans="1:39" s="440" customFormat="1" hidden="1" x14ac:dyDescent="0.25">
      <c r="A76" s="626" t="s">
        <v>9037</v>
      </c>
      <c r="B76" s="626"/>
      <c r="C76" s="626" t="s">
        <v>8257</v>
      </c>
      <c r="D76" s="625" t="s">
        <v>8156</v>
      </c>
      <c r="E76" s="627" t="s">
        <v>4305</v>
      </c>
      <c r="F76" s="628">
        <f t="shared" si="13"/>
        <v>44848</v>
      </c>
      <c r="G76" s="629" t="str">
        <f t="shared" si="14"/>
        <v>A2</v>
      </c>
      <c r="H76" s="630" t="str">
        <f t="shared" si="9"/>
        <v>MR.DER-0056_22</v>
      </c>
      <c r="I76" s="580">
        <f t="shared" si="15"/>
        <v>44895</v>
      </c>
      <c r="J76" s="580" t="str">
        <f t="shared" si="10"/>
        <v>APROVADO COM RESSALVAS</v>
      </c>
      <c r="K76" s="631" t="s">
        <v>3730</v>
      </c>
      <c r="L76" s="632">
        <v>44797</v>
      </c>
      <c r="M76" s="633" t="s">
        <v>3735</v>
      </c>
      <c r="N76" s="648" t="s">
        <v>5536</v>
      </c>
      <c r="O76" s="649">
        <v>44847</v>
      </c>
      <c r="P76" s="633" t="s">
        <v>5644</v>
      </c>
      <c r="Q76" s="631" t="s">
        <v>3765</v>
      </c>
      <c r="R76" s="632">
        <v>44848</v>
      </c>
      <c r="S76" s="633" t="s">
        <v>5553</v>
      </c>
      <c r="T76" s="650" t="s">
        <v>5537</v>
      </c>
      <c r="U76" s="632">
        <v>44895</v>
      </c>
      <c r="V76" s="651" t="s">
        <v>5635</v>
      </c>
    </row>
    <row r="77" spans="1:39" s="440" customFormat="1" hidden="1" x14ac:dyDescent="0.25">
      <c r="A77" s="626" t="s">
        <v>9037</v>
      </c>
      <c r="B77" s="626"/>
      <c r="C77" s="626" t="s">
        <v>8257</v>
      </c>
      <c r="D77" s="625" t="s">
        <v>8156</v>
      </c>
      <c r="E77" s="627" t="s">
        <v>4306</v>
      </c>
      <c r="F77" s="628">
        <f t="shared" si="13"/>
        <v>44848</v>
      </c>
      <c r="G77" s="629" t="str">
        <f t="shared" si="14"/>
        <v>A2</v>
      </c>
      <c r="H77" s="630" t="str">
        <f t="shared" si="9"/>
        <v>MR.DER-0056_22</v>
      </c>
      <c r="I77" s="580">
        <f t="shared" si="15"/>
        <v>44895</v>
      </c>
      <c r="J77" s="580" t="str">
        <f t="shared" si="10"/>
        <v>APROVADO COM RESSALVAS</v>
      </c>
      <c r="K77" s="631" t="s">
        <v>3730</v>
      </c>
      <c r="L77" s="632">
        <v>44797</v>
      </c>
      <c r="M77" s="633" t="s">
        <v>3735</v>
      </c>
      <c r="N77" s="648" t="s">
        <v>5536</v>
      </c>
      <c r="O77" s="649">
        <v>44847</v>
      </c>
      <c r="P77" s="633" t="s">
        <v>5644</v>
      </c>
      <c r="Q77" s="631" t="s">
        <v>3765</v>
      </c>
      <c r="R77" s="632">
        <v>44848</v>
      </c>
      <c r="S77" s="633" t="s">
        <v>5553</v>
      </c>
      <c r="T77" s="650" t="s">
        <v>5537</v>
      </c>
      <c r="U77" s="632">
        <v>44895</v>
      </c>
      <c r="V77" s="651" t="s">
        <v>5635</v>
      </c>
    </row>
    <row r="78" spans="1:39" s="440" customFormat="1" hidden="1" x14ac:dyDescent="0.25">
      <c r="A78" s="626" t="s">
        <v>9037</v>
      </c>
      <c r="B78" s="626"/>
      <c r="C78" s="626" t="s">
        <v>8257</v>
      </c>
      <c r="D78" s="625" t="s">
        <v>8156</v>
      </c>
      <c r="E78" s="627" t="s">
        <v>4307</v>
      </c>
      <c r="F78" s="628">
        <f t="shared" si="13"/>
        <v>44848</v>
      </c>
      <c r="G78" s="629" t="str">
        <f t="shared" si="14"/>
        <v>A2</v>
      </c>
      <c r="H78" s="630" t="str">
        <f t="shared" si="9"/>
        <v>MR.DER-0056_22</v>
      </c>
      <c r="I78" s="580">
        <f t="shared" si="15"/>
        <v>44895</v>
      </c>
      <c r="J78" s="580" t="str">
        <f t="shared" si="10"/>
        <v>APROVADO COM RESSALVAS</v>
      </c>
      <c r="K78" s="631" t="s">
        <v>3730</v>
      </c>
      <c r="L78" s="632">
        <v>44797</v>
      </c>
      <c r="M78" s="633" t="s">
        <v>3735</v>
      </c>
      <c r="N78" s="648" t="s">
        <v>5536</v>
      </c>
      <c r="O78" s="649">
        <v>44847</v>
      </c>
      <c r="P78" s="633" t="s">
        <v>5644</v>
      </c>
      <c r="Q78" s="631" t="s">
        <v>3765</v>
      </c>
      <c r="R78" s="632">
        <v>44848</v>
      </c>
      <c r="S78" s="633" t="s">
        <v>5553</v>
      </c>
      <c r="T78" s="650" t="s">
        <v>5537</v>
      </c>
      <c r="U78" s="632">
        <v>44895</v>
      </c>
      <c r="V78" s="651" t="s">
        <v>5635</v>
      </c>
    </row>
    <row r="79" spans="1:39" s="440" customFormat="1" hidden="1" x14ac:dyDescent="0.25">
      <c r="A79" s="626" t="s">
        <v>9037</v>
      </c>
      <c r="B79" s="626"/>
      <c r="C79" s="626" t="s">
        <v>8257</v>
      </c>
      <c r="D79" s="625" t="s">
        <v>8156</v>
      </c>
      <c r="E79" s="627" t="s">
        <v>5554</v>
      </c>
      <c r="F79" s="628">
        <f>IF(L79&lt;&gt;0,MAX(L79,R79,X79,AD79),"NE")</f>
        <v>44848</v>
      </c>
      <c r="G79" s="629" t="str">
        <f t="shared" si="14"/>
        <v>A1</v>
      </c>
      <c r="H79" s="630" t="str">
        <f t="shared" si="9"/>
        <v>MR.DER-0056_22</v>
      </c>
      <c r="I79" s="580">
        <f>IF(F79="NE",F79,IF(INDEX(K79:CP79,,MATCH(F79,K79:CP79,0)+3)&lt;&gt;0,INDEX(K79:CP79,,MATCH(F79,K79:CP79,0)+3),"ND"))</f>
        <v>44895</v>
      </c>
      <c r="J79" s="580" t="str">
        <f t="shared" si="10"/>
        <v>APROVADO COM RESSALVAS</v>
      </c>
      <c r="K79" s="631" t="s">
        <v>3730</v>
      </c>
      <c r="L79" s="632">
        <v>44848</v>
      </c>
      <c r="M79" s="633" t="s">
        <v>5553</v>
      </c>
      <c r="N79" s="650" t="s">
        <v>5537</v>
      </c>
      <c r="O79" s="632">
        <v>44895</v>
      </c>
      <c r="P79" s="633" t="s">
        <v>5646</v>
      </c>
      <c r="Q79" s="631"/>
      <c r="R79" s="632"/>
      <c r="S79" s="633"/>
      <c r="T79" s="626"/>
      <c r="U79" s="626"/>
      <c r="V79" s="634"/>
    </row>
    <row r="80" spans="1:39" s="440" customFormat="1" hidden="1" x14ac:dyDescent="0.25">
      <c r="A80" s="626" t="s">
        <v>9037</v>
      </c>
      <c r="B80" s="626"/>
      <c r="C80" s="626" t="s">
        <v>8257</v>
      </c>
      <c r="D80" s="625" t="s">
        <v>8156</v>
      </c>
      <c r="E80" s="627" t="s">
        <v>5555</v>
      </c>
      <c r="F80" s="628">
        <f>IF(L80&lt;&gt;0,MAX(L80,R80,X80,AD80),"NE")</f>
        <v>44848</v>
      </c>
      <c r="G80" s="629" t="str">
        <f t="shared" si="14"/>
        <v>A1</v>
      </c>
      <c r="H80" s="630" t="str">
        <f t="shared" si="9"/>
        <v>MR.DER-0056_22</v>
      </c>
      <c r="I80" s="580">
        <f>IF(F80="NE",F80,IF(INDEX(K80:CP80,,MATCH(F80,K80:CP80,0)+3)&lt;&gt;0,INDEX(K80:CP80,,MATCH(F80,K80:CP80,0)+3),"ND"))</f>
        <v>44895</v>
      </c>
      <c r="J80" s="580" t="str">
        <f t="shared" si="10"/>
        <v>APROVADO COM RESSALVAS</v>
      </c>
      <c r="K80" s="631" t="s">
        <v>3730</v>
      </c>
      <c r="L80" s="632">
        <v>44848</v>
      </c>
      <c r="M80" s="633" t="s">
        <v>5553</v>
      </c>
      <c r="N80" s="650" t="s">
        <v>5537</v>
      </c>
      <c r="O80" s="632">
        <v>44895</v>
      </c>
      <c r="P80" s="633" t="s">
        <v>5646</v>
      </c>
      <c r="Q80" s="631"/>
      <c r="R80" s="632"/>
      <c r="S80" s="633"/>
      <c r="T80" s="626"/>
      <c r="U80" s="626"/>
      <c r="V80" s="634"/>
    </row>
    <row r="81" spans="1:26" s="408" customFormat="1" hidden="1" x14ac:dyDescent="0.2">
      <c r="A81" s="551"/>
      <c r="B81" s="551"/>
      <c r="C81" s="551"/>
      <c r="D81" s="550" t="s">
        <v>15</v>
      </c>
      <c r="E81" s="579" t="s">
        <v>4308</v>
      </c>
      <c r="F81" s="556" t="str">
        <f t="shared" ref="F81:F163" si="16">IF(L81&lt;&gt;0,MAX(L81,R81,X81,AD81),"NE")</f>
        <v>NE</v>
      </c>
      <c r="G81" s="558" t="e">
        <f t="shared" si="14"/>
        <v>#N/A</v>
      </c>
      <c r="H81" s="552" t="e">
        <f t="shared" si="9"/>
        <v>#N/A</v>
      </c>
      <c r="I81" s="584" t="str">
        <f t="shared" ref="I81:I163" si="17">IF(F81="NE",F81,IF(INDEX(K81:CP81,,MATCH(F81,K81:CP81,0)+3)&lt;&gt;0,INDEX(K81:CP81,,MATCH(F81,K81:CP81,0)+3),"ND"))</f>
        <v>NE</v>
      </c>
      <c r="J81" s="584" t="e">
        <f t="shared" si="10"/>
        <v>#N/A</v>
      </c>
      <c r="K81" s="581"/>
      <c r="L81" s="594"/>
      <c r="M81" s="642"/>
      <c r="N81" s="582"/>
      <c r="O81" s="582"/>
      <c r="P81" s="583"/>
      <c r="Q81" s="581"/>
      <c r="R81" s="582"/>
      <c r="S81" s="582"/>
      <c r="T81" s="582"/>
      <c r="U81" s="582"/>
      <c r="V81" s="583"/>
    </row>
    <row r="82" spans="1:26" s="440" customFormat="1" ht="15" hidden="1" x14ac:dyDescent="0.25">
      <c r="A82" s="626" t="s">
        <v>8342</v>
      </c>
      <c r="B82" s="626"/>
      <c r="C82" s="626" t="s">
        <v>8257</v>
      </c>
      <c r="D82" s="625" t="s">
        <v>6274</v>
      </c>
      <c r="E82" s="627" t="s">
        <v>6490</v>
      </c>
      <c r="F82" s="628">
        <f t="shared" si="16"/>
        <v>46154</v>
      </c>
      <c r="G82" s="629" t="str">
        <f t="shared" si="14"/>
        <v>A</v>
      </c>
      <c r="H82" s="630" t="str">
        <f t="shared" si="9"/>
        <v>MR_DER-1740_26</v>
      </c>
      <c r="I82" s="580" t="str">
        <f t="shared" si="17"/>
        <v>ND</v>
      </c>
      <c r="J82" s="580" t="str">
        <f t="shared" si="10"/>
        <v>ND</v>
      </c>
      <c r="K82" s="631" t="s">
        <v>3730</v>
      </c>
      <c r="L82" s="646">
        <v>44916</v>
      </c>
      <c r="M82" s="647" t="s">
        <v>6089</v>
      </c>
      <c r="N82" s="648" t="s">
        <v>5536</v>
      </c>
      <c r="O82" s="646">
        <v>44973</v>
      </c>
      <c r="P82" s="647" t="s">
        <v>6104</v>
      </c>
      <c r="Q82" s="1590" t="s">
        <v>3765</v>
      </c>
      <c r="R82" s="1591">
        <v>46007</v>
      </c>
      <c r="S82" s="69" t="s">
        <v>11601</v>
      </c>
      <c r="T82" s="1592" t="s">
        <v>5537</v>
      </c>
      <c r="U82" s="1593"/>
      <c r="V82" s="1594"/>
      <c r="W82" s="1597" t="s">
        <v>3748</v>
      </c>
      <c r="X82" s="1697">
        <v>46154</v>
      </c>
      <c r="Y82" s="23" t="s">
        <v>12654</v>
      </c>
    </row>
    <row r="83" spans="1:26" s="402" customFormat="1" ht="15" hidden="1" x14ac:dyDescent="0.25">
      <c r="A83" s="551" t="s">
        <v>8263</v>
      </c>
      <c r="B83" s="551"/>
      <c r="C83" s="551" t="s">
        <v>8257</v>
      </c>
      <c r="D83" s="550" t="s">
        <v>6274</v>
      </c>
      <c r="E83" s="579" t="s">
        <v>6090</v>
      </c>
      <c r="F83" s="556">
        <f>IF(L83&lt;&gt;0,MAX(L83,R83,X83,AD83),"NE")</f>
        <v>46128</v>
      </c>
      <c r="G83" s="558" t="str">
        <f t="shared" si="14"/>
        <v>A</v>
      </c>
      <c r="H83" s="552" t="str">
        <f t="shared" si="9"/>
        <v>MR_DER-1682_26</v>
      </c>
      <c r="I83" s="584" t="str">
        <f>IF(F83="NE",F83,IF(INDEX(K83:CP83,,MATCH(F83,K83:CP83,0)+3)&lt;&gt;0,INDEX(K83:CP83,,MATCH(F83,K83:CP83,0)+3),"ND"))</f>
        <v>ND</v>
      </c>
      <c r="J83" s="584" t="str">
        <f t="shared" si="10"/>
        <v>APROVADO</v>
      </c>
      <c r="K83" s="619" t="s">
        <v>3730</v>
      </c>
      <c r="L83" s="624">
        <v>44916</v>
      </c>
      <c r="M83" s="641" t="s">
        <v>6089</v>
      </c>
      <c r="N83" s="550" t="s">
        <v>5537</v>
      </c>
      <c r="O83" s="624">
        <v>44973</v>
      </c>
      <c r="P83" s="641" t="s">
        <v>6104</v>
      </c>
      <c r="Q83" s="1613" t="s">
        <v>3748</v>
      </c>
      <c r="R83" s="1614">
        <v>46007</v>
      </c>
      <c r="S83" s="1358" t="s">
        <v>11601</v>
      </c>
      <c r="T83" s="1613" t="s">
        <v>5539</v>
      </c>
      <c r="U83" s="1614">
        <v>46122</v>
      </c>
      <c r="V83" s="1613"/>
      <c r="W83" s="1613" t="s">
        <v>3748</v>
      </c>
      <c r="X83" s="1614">
        <v>46128</v>
      </c>
      <c r="Y83" s="218" t="s">
        <v>12515</v>
      </c>
      <c r="Z83" s="1615" t="s">
        <v>5539</v>
      </c>
    </row>
    <row r="84" spans="1:26" s="402" customFormat="1" ht="15" hidden="1" x14ac:dyDescent="0.25">
      <c r="A84" s="626" t="s">
        <v>8342</v>
      </c>
      <c r="B84" s="626"/>
      <c r="C84" s="626" t="s">
        <v>8257</v>
      </c>
      <c r="D84" s="625" t="s">
        <v>6274</v>
      </c>
      <c r="E84" s="627" t="s">
        <v>12655</v>
      </c>
      <c r="F84" s="628">
        <f t="shared" ref="F84:F85" si="18">IF(L84&lt;&gt;0,MAX(L84,R84,X84,AD84),"NE")</f>
        <v>46154</v>
      </c>
      <c r="G84" s="629" t="str">
        <f t="shared" si="14"/>
        <v>A1</v>
      </c>
      <c r="H84" s="630" t="str">
        <f t="shared" si="9"/>
        <v>MR_DER-1740_26</v>
      </c>
      <c r="I84" s="580" t="str">
        <f t="shared" ref="I84:I85" si="19">IF(F84="NE",F84,IF(INDEX(K84:CP84,,MATCH(F84,K84:CP84,0)+3)&lt;&gt;0,INDEX(K84:CP84,,MATCH(F84,K84:CP84,0)+3),"ND"))</f>
        <v>ND</v>
      </c>
      <c r="J84" s="580" t="str">
        <f t="shared" ref="J84:J85" si="20">IF(G84="NE",G84,IF(INDEX(K84:CQ84,,MATCH(G84,K84:CQ84,0)+3)&lt;&gt;0,INDEX(K84:CQ84,,MATCH(G84,K84:CQ84,0)+3),"ND"))</f>
        <v>ND</v>
      </c>
      <c r="K84" s="1597" t="s">
        <v>3730</v>
      </c>
      <c r="L84" s="1697">
        <v>46154</v>
      </c>
      <c r="M84" s="23" t="s">
        <v>12654</v>
      </c>
      <c r="N84" s="550"/>
      <c r="O84" s="624"/>
      <c r="P84" s="641"/>
      <c r="R84" s="1159"/>
      <c r="S84" s="1153"/>
      <c r="U84" s="1159"/>
      <c r="X84" s="1159"/>
      <c r="Y84" s="218"/>
      <c r="Z84" s="408"/>
    </row>
    <row r="85" spans="1:26" s="402" customFormat="1" ht="15" hidden="1" x14ac:dyDescent="0.25">
      <c r="A85" s="626" t="s">
        <v>8342</v>
      </c>
      <c r="B85" s="626"/>
      <c r="C85" s="626" t="s">
        <v>8257</v>
      </c>
      <c r="D85" s="625" t="s">
        <v>6274</v>
      </c>
      <c r="E85" s="627" t="s">
        <v>12656</v>
      </c>
      <c r="F85" s="628">
        <f t="shared" si="18"/>
        <v>46154</v>
      </c>
      <c r="G85" s="629" t="str">
        <f t="shared" si="14"/>
        <v>A1</v>
      </c>
      <c r="H85" s="630" t="str">
        <f t="shared" si="9"/>
        <v>MR_DER-1740_26</v>
      </c>
      <c r="I85" s="580" t="str">
        <f t="shared" si="19"/>
        <v>ND</v>
      </c>
      <c r="J85" s="580" t="str">
        <f t="shared" si="20"/>
        <v>ND</v>
      </c>
      <c r="K85" s="1597" t="s">
        <v>3730</v>
      </c>
      <c r="L85" s="1697">
        <v>46154</v>
      </c>
      <c r="M85" s="23" t="s">
        <v>12654</v>
      </c>
      <c r="N85" s="550"/>
      <c r="O85" s="624"/>
      <c r="P85" s="641"/>
      <c r="R85" s="1159"/>
      <c r="S85" s="1153"/>
      <c r="U85" s="1159"/>
      <c r="X85" s="1159"/>
      <c r="Y85" s="218"/>
      <c r="Z85" s="408"/>
    </row>
    <row r="86" spans="1:26" s="990" customFormat="1" ht="15" hidden="1" x14ac:dyDescent="0.25">
      <c r="A86" s="626" t="s">
        <v>8342</v>
      </c>
      <c r="B86" s="626"/>
      <c r="C86" s="626"/>
      <c r="D86" s="625" t="s">
        <v>17</v>
      </c>
      <c r="E86" s="627" t="s">
        <v>4309</v>
      </c>
      <c r="F86" s="628">
        <f t="shared" si="16"/>
        <v>46154</v>
      </c>
      <c r="G86" s="629" t="str">
        <f t="shared" si="14"/>
        <v>A</v>
      </c>
      <c r="H86" s="630" t="str">
        <f t="shared" si="9"/>
        <v>MR_DER-1740_26</v>
      </c>
      <c r="I86" s="580" t="str">
        <f t="shared" si="17"/>
        <v>ND</v>
      </c>
      <c r="J86" s="580" t="str">
        <f t="shared" si="10"/>
        <v>ND</v>
      </c>
      <c r="K86" s="635" t="s">
        <v>3730</v>
      </c>
      <c r="L86" s="646">
        <v>46007</v>
      </c>
      <c r="M86" s="69" t="s">
        <v>11601</v>
      </c>
      <c r="N86" s="1226" t="s">
        <v>5537</v>
      </c>
      <c r="O86" s="1226"/>
      <c r="P86" s="1238"/>
      <c r="Q86" s="1597" t="s">
        <v>3748</v>
      </c>
      <c r="R86" s="1697">
        <v>46154</v>
      </c>
      <c r="S86" s="23" t="s">
        <v>12654</v>
      </c>
      <c r="T86" s="1598"/>
      <c r="U86" s="1598"/>
      <c r="V86" s="1599"/>
    </row>
    <row r="87" spans="1:26" s="990" customFormat="1" ht="15" hidden="1" x14ac:dyDescent="0.25">
      <c r="A87" s="626" t="s">
        <v>8342</v>
      </c>
      <c r="B87" s="626"/>
      <c r="C87" s="626"/>
      <c r="D87" s="625" t="s">
        <v>18</v>
      </c>
      <c r="E87" s="627" t="s">
        <v>4310</v>
      </c>
      <c r="F87" s="628">
        <f t="shared" si="16"/>
        <v>46154</v>
      </c>
      <c r="G87" s="629" t="str">
        <f t="shared" si="14"/>
        <v>A</v>
      </c>
      <c r="H87" s="630" t="str">
        <f t="shared" si="9"/>
        <v>MR_DER-1740_26</v>
      </c>
      <c r="I87" s="580" t="str">
        <f t="shared" si="17"/>
        <v>ND</v>
      </c>
      <c r="J87" s="580" t="str">
        <f t="shared" si="10"/>
        <v>ND</v>
      </c>
      <c r="K87" s="635" t="s">
        <v>3730</v>
      </c>
      <c r="L87" s="646">
        <v>46007</v>
      </c>
      <c r="M87" s="69" t="s">
        <v>11601</v>
      </c>
      <c r="N87" s="1226" t="s">
        <v>5537</v>
      </c>
      <c r="O87" s="1234">
        <v>46126</v>
      </c>
      <c r="P87" s="1238"/>
      <c r="Q87" s="1597" t="s">
        <v>3748</v>
      </c>
      <c r="R87" s="1697">
        <v>46154</v>
      </c>
      <c r="S87" s="23" t="s">
        <v>12654</v>
      </c>
      <c r="T87" s="1226"/>
      <c r="U87" s="1226"/>
      <c r="V87" s="1238"/>
    </row>
    <row r="88" spans="1:26" s="990" customFormat="1" ht="15" hidden="1" x14ac:dyDescent="0.25">
      <c r="A88" s="626" t="s">
        <v>8342</v>
      </c>
      <c r="B88" s="626"/>
      <c r="C88" s="626"/>
      <c r="D88" s="625" t="s">
        <v>18</v>
      </c>
      <c r="E88" s="627" t="s">
        <v>4311</v>
      </c>
      <c r="F88" s="628">
        <f t="shared" si="16"/>
        <v>46154</v>
      </c>
      <c r="G88" s="629" t="str">
        <f t="shared" si="14"/>
        <v>A</v>
      </c>
      <c r="H88" s="630" t="str">
        <f t="shared" si="9"/>
        <v>MR_DER-1740_26</v>
      </c>
      <c r="I88" s="580" t="str">
        <f t="shared" si="17"/>
        <v>ND</v>
      </c>
      <c r="J88" s="580" t="str">
        <f t="shared" si="10"/>
        <v>ND</v>
      </c>
      <c r="K88" s="635" t="s">
        <v>3730</v>
      </c>
      <c r="L88" s="646">
        <v>46007</v>
      </c>
      <c r="M88" s="69" t="s">
        <v>11601</v>
      </c>
      <c r="N88" s="1226" t="s">
        <v>5537</v>
      </c>
      <c r="O88" s="1234">
        <v>46126</v>
      </c>
      <c r="P88" s="1238"/>
      <c r="Q88" s="1597" t="s">
        <v>3748</v>
      </c>
      <c r="R88" s="1697">
        <v>46154</v>
      </c>
      <c r="S88" s="23" t="s">
        <v>12654</v>
      </c>
      <c r="T88" s="1226"/>
      <c r="U88" s="1226"/>
      <c r="V88" s="1238"/>
    </row>
    <row r="89" spans="1:26" s="990" customFormat="1" ht="15" hidden="1" x14ac:dyDescent="0.25">
      <c r="A89" s="626" t="s">
        <v>8342</v>
      </c>
      <c r="B89" s="1227"/>
      <c r="C89" s="1227" t="s">
        <v>8257</v>
      </c>
      <c r="D89" s="1226" t="s">
        <v>6275</v>
      </c>
      <c r="E89" s="1228" t="s">
        <v>4312</v>
      </c>
      <c r="F89" s="1229">
        <f t="shared" si="16"/>
        <v>46154</v>
      </c>
      <c r="G89" s="1230" t="str">
        <f t="shared" si="14"/>
        <v>A3</v>
      </c>
      <c r="H89" s="1231" t="str">
        <f t="shared" si="9"/>
        <v>MR_DER-1740_26</v>
      </c>
      <c r="I89" s="1232" t="str">
        <f t="shared" si="17"/>
        <v>ND</v>
      </c>
      <c r="J89" s="1232" t="str">
        <f t="shared" si="10"/>
        <v>ND</v>
      </c>
      <c r="K89" s="1233" t="s">
        <v>3730</v>
      </c>
      <c r="L89" s="1234">
        <v>44916</v>
      </c>
      <c r="M89" s="1235" t="s">
        <v>6089</v>
      </c>
      <c r="N89" s="1236" t="s">
        <v>5536</v>
      </c>
      <c r="O89" s="1234">
        <v>44973</v>
      </c>
      <c r="P89" s="1235" t="s">
        <v>6104</v>
      </c>
      <c r="Q89" s="635" t="s">
        <v>3765</v>
      </c>
      <c r="R89" s="646">
        <v>46007</v>
      </c>
      <c r="S89" s="69" t="s">
        <v>11601</v>
      </c>
      <c r="T89" s="1226" t="s">
        <v>5536</v>
      </c>
      <c r="U89" s="1234">
        <v>46122</v>
      </c>
      <c r="V89" s="1238"/>
      <c r="W89" s="1597" t="s">
        <v>5701</v>
      </c>
      <c r="X89" s="1697">
        <v>46154</v>
      </c>
      <c r="Y89" s="23" t="s">
        <v>12654</v>
      </c>
    </row>
    <row r="90" spans="1:26" s="990" customFormat="1" ht="15" hidden="1" x14ac:dyDescent="0.25">
      <c r="A90" s="626" t="s">
        <v>8342</v>
      </c>
      <c r="B90" s="1227"/>
      <c r="C90" s="1227" t="s">
        <v>8257</v>
      </c>
      <c r="D90" s="1226" t="s">
        <v>6275</v>
      </c>
      <c r="E90" s="1228" t="s">
        <v>4313</v>
      </c>
      <c r="F90" s="1229">
        <f t="shared" si="16"/>
        <v>46154</v>
      </c>
      <c r="G90" s="1230" t="str">
        <f t="shared" si="14"/>
        <v>A3</v>
      </c>
      <c r="H90" s="1231" t="str">
        <f t="shared" si="9"/>
        <v>MR_DER-1740_26</v>
      </c>
      <c r="I90" s="1232" t="str">
        <f t="shared" si="17"/>
        <v>ND</v>
      </c>
      <c r="J90" s="1232" t="str">
        <f t="shared" si="10"/>
        <v>ND</v>
      </c>
      <c r="K90" s="1233" t="s">
        <v>3730</v>
      </c>
      <c r="L90" s="1234">
        <v>44916</v>
      </c>
      <c r="M90" s="1235" t="s">
        <v>6089</v>
      </c>
      <c r="N90" s="1236" t="s">
        <v>5536</v>
      </c>
      <c r="O90" s="1234">
        <v>44973</v>
      </c>
      <c r="P90" s="1235" t="s">
        <v>6104</v>
      </c>
      <c r="Q90" s="635" t="s">
        <v>3765</v>
      </c>
      <c r="R90" s="646">
        <v>46007</v>
      </c>
      <c r="S90" s="69" t="s">
        <v>11601</v>
      </c>
      <c r="T90" s="1226" t="s">
        <v>5536</v>
      </c>
      <c r="U90" s="1234">
        <v>46122</v>
      </c>
      <c r="V90" s="1238"/>
      <c r="W90" s="1597" t="s">
        <v>5701</v>
      </c>
      <c r="X90" s="1697">
        <v>46154</v>
      </c>
      <c r="Y90" s="23" t="s">
        <v>12654</v>
      </c>
    </row>
    <row r="91" spans="1:26" s="990" customFormat="1" ht="15" hidden="1" x14ac:dyDescent="0.25">
      <c r="A91" s="626" t="s">
        <v>8342</v>
      </c>
      <c r="B91" s="1227"/>
      <c r="C91" s="1227" t="s">
        <v>8257</v>
      </c>
      <c r="D91" s="1226" t="s">
        <v>6275</v>
      </c>
      <c r="E91" s="1228" t="s">
        <v>4314</v>
      </c>
      <c r="F91" s="1229">
        <f t="shared" si="16"/>
        <v>46154</v>
      </c>
      <c r="G91" s="1230" t="str">
        <f t="shared" si="14"/>
        <v>A3</v>
      </c>
      <c r="H91" s="1231" t="str">
        <f t="shared" si="9"/>
        <v>MR_DER-1740_26</v>
      </c>
      <c r="I91" s="1232" t="str">
        <f t="shared" si="17"/>
        <v>ND</v>
      </c>
      <c r="J91" s="1232" t="str">
        <f t="shared" si="10"/>
        <v>ND</v>
      </c>
      <c r="K91" s="1233" t="s">
        <v>3730</v>
      </c>
      <c r="L91" s="1234">
        <v>44916</v>
      </c>
      <c r="M91" s="1235" t="s">
        <v>6089</v>
      </c>
      <c r="N91" s="1236" t="s">
        <v>5536</v>
      </c>
      <c r="O91" s="1234">
        <v>44973</v>
      </c>
      <c r="P91" s="1235" t="s">
        <v>6104</v>
      </c>
      <c r="Q91" s="635" t="s">
        <v>3765</v>
      </c>
      <c r="R91" s="646">
        <v>46007</v>
      </c>
      <c r="S91" s="69" t="s">
        <v>11601</v>
      </c>
      <c r="T91" s="1226" t="s">
        <v>5536</v>
      </c>
      <c r="U91" s="1234">
        <v>46122</v>
      </c>
      <c r="V91" s="1238"/>
      <c r="W91" s="1597" t="s">
        <v>5701</v>
      </c>
      <c r="X91" s="1697">
        <v>46154</v>
      </c>
      <c r="Y91" s="23" t="s">
        <v>12654</v>
      </c>
    </row>
    <row r="92" spans="1:26" s="990" customFormat="1" ht="15" hidden="1" x14ac:dyDescent="0.25">
      <c r="A92" s="626" t="s">
        <v>8342</v>
      </c>
      <c r="B92" s="1227"/>
      <c r="C92" s="1227" t="s">
        <v>8257</v>
      </c>
      <c r="D92" s="1226" t="s">
        <v>6275</v>
      </c>
      <c r="E92" s="1228" t="s">
        <v>4315</v>
      </c>
      <c r="F92" s="1229">
        <f t="shared" si="16"/>
        <v>46154</v>
      </c>
      <c r="G92" s="1230" t="str">
        <f t="shared" si="14"/>
        <v>A3</v>
      </c>
      <c r="H92" s="1231" t="str">
        <f t="shared" si="9"/>
        <v>MR_DER-1740_26</v>
      </c>
      <c r="I92" s="1232" t="str">
        <f t="shared" si="17"/>
        <v>ND</v>
      </c>
      <c r="J92" s="1232" t="str">
        <f t="shared" si="10"/>
        <v>ND</v>
      </c>
      <c r="K92" s="1233" t="s">
        <v>3730</v>
      </c>
      <c r="L92" s="1234">
        <v>44916</v>
      </c>
      <c r="M92" s="1235" t="s">
        <v>6089</v>
      </c>
      <c r="N92" s="1236" t="s">
        <v>5536</v>
      </c>
      <c r="O92" s="1234">
        <v>44973</v>
      </c>
      <c r="P92" s="1235" t="s">
        <v>6104</v>
      </c>
      <c r="Q92" s="635" t="s">
        <v>3765</v>
      </c>
      <c r="R92" s="646">
        <v>46007</v>
      </c>
      <c r="S92" s="69" t="s">
        <v>11601</v>
      </c>
      <c r="T92" s="1226" t="s">
        <v>5536</v>
      </c>
      <c r="U92" s="1234">
        <v>46122</v>
      </c>
      <c r="V92" s="1238"/>
      <c r="W92" s="1597" t="s">
        <v>5701</v>
      </c>
      <c r="X92" s="1697">
        <v>46154</v>
      </c>
      <c r="Y92" s="23" t="s">
        <v>12654</v>
      </c>
    </row>
    <row r="93" spans="1:26" s="990" customFormat="1" ht="15" hidden="1" x14ac:dyDescent="0.25">
      <c r="A93" s="626" t="s">
        <v>8342</v>
      </c>
      <c r="B93" s="1227"/>
      <c r="C93" s="1227" t="s">
        <v>8257</v>
      </c>
      <c r="D93" s="1226" t="s">
        <v>6275</v>
      </c>
      <c r="E93" s="1228" t="s">
        <v>4316</v>
      </c>
      <c r="F93" s="1229">
        <f t="shared" si="16"/>
        <v>46154</v>
      </c>
      <c r="G93" s="1230" t="str">
        <f t="shared" si="14"/>
        <v>A3</v>
      </c>
      <c r="H93" s="1231" t="str">
        <f t="shared" si="9"/>
        <v>MR_DER-1740_26</v>
      </c>
      <c r="I93" s="1232" t="str">
        <f t="shared" si="17"/>
        <v>ND</v>
      </c>
      <c r="J93" s="1232" t="str">
        <f t="shared" si="10"/>
        <v>ND</v>
      </c>
      <c r="K93" s="1233" t="s">
        <v>3730</v>
      </c>
      <c r="L93" s="1234">
        <v>44916</v>
      </c>
      <c r="M93" s="1235" t="s">
        <v>6089</v>
      </c>
      <c r="N93" s="1236" t="s">
        <v>5536</v>
      </c>
      <c r="O93" s="1234">
        <v>44973</v>
      </c>
      <c r="P93" s="1235" t="s">
        <v>6104</v>
      </c>
      <c r="Q93" s="635" t="s">
        <v>3765</v>
      </c>
      <c r="R93" s="646">
        <v>46007</v>
      </c>
      <c r="S93" s="69" t="s">
        <v>11601</v>
      </c>
      <c r="T93" s="1226" t="s">
        <v>5536</v>
      </c>
      <c r="U93" s="1234">
        <v>46122</v>
      </c>
      <c r="V93" s="1238"/>
      <c r="W93" s="1597" t="s">
        <v>5701</v>
      </c>
      <c r="X93" s="1697">
        <v>46154</v>
      </c>
      <c r="Y93" s="23" t="s">
        <v>12654</v>
      </c>
    </row>
    <row r="94" spans="1:26" s="990" customFormat="1" ht="15" hidden="1" x14ac:dyDescent="0.25">
      <c r="A94" s="626" t="s">
        <v>8342</v>
      </c>
      <c r="B94" s="1227"/>
      <c r="C94" s="1227" t="s">
        <v>8257</v>
      </c>
      <c r="D94" s="1226" t="s">
        <v>6275</v>
      </c>
      <c r="E94" s="1228" t="s">
        <v>4317</v>
      </c>
      <c r="F94" s="1229">
        <f t="shared" si="16"/>
        <v>46154</v>
      </c>
      <c r="G94" s="1230" t="str">
        <f t="shared" si="14"/>
        <v>A3</v>
      </c>
      <c r="H94" s="1231" t="str">
        <f t="shared" si="9"/>
        <v>MR_DER-1740_26</v>
      </c>
      <c r="I94" s="1232" t="str">
        <f t="shared" si="17"/>
        <v>ND</v>
      </c>
      <c r="J94" s="1232" t="str">
        <f t="shared" si="10"/>
        <v>ND</v>
      </c>
      <c r="K94" s="1233" t="s">
        <v>3730</v>
      </c>
      <c r="L94" s="1234">
        <v>44916</v>
      </c>
      <c r="M94" s="1235" t="s">
        <v>6089</v>
      </c>
      <c r="N94" s="1236" t="s">
        <v>5536</v>
      </c>
      <c r="O94" s="1234">
        <v>44973</v>
      </c>
      <c r="P94" s="1235" t="s">
        <v>6104</v>
      </c>
      <c r="Q94" s="635" t="s">
        <v>3765</v>
      </c>
      <c r="R94" s="646">
        <v>46007</v>
      </c>
      <c r="S94" s="69" t="s">
        <v>11601</v>
      </c>
      <c r="T94" s="1226" t="s">
        <v>5536</v>
      </c>
      <c r="U94" s="1234">
        <v>46122</v>
      </c>
      <c r="V94" s="1238"/>
      <c r="W94" s="1597" t="s">
        <v>5701</v>
      </c>
      <c r="X94" s="1697">
        <v>46154</v>
      </c>
      <c r="Y94" s="23" t="s">
        <v>12654</v>
      </c>
    </row>
    <row r="95" spans="1:26" s="990" customFormat="1" ht="15" hidden="1" x14ac:dyDescent="0.25">
      <c r="A95" s="626" t="s">
        <v>8342</v>
      </c>
      <c r="B95" s="1227"/>
      <c r="C95" s="1227" t="s">
        <v>8257</v>
      </c>
      <c r="D95" s="1226" t="s">
        <v>6275</v>
      </c>
      <c r="E95" s="1228" t="s">
        <v>4318</v>
      </c>
      <c r="F95" s="1229">
        <f t="shared" si="16"/>
        <v>46154</v>
      </c>
      <c r="G95" s="1230" t="str">
        <f t="shared" si="14"/>
        <v>A3</v>
      </c>
      <c r="H95" s="1231" t="str">
        <f t="shared" si="9"/>
        <v>MR_DER-1740_26</v>
      </c>
      <c r="I95" s="1232" t="str">
        <f t="shared" si="17"/>
        <v>ND</v>
      </c>
      <c r="J95" s="1232" t="str">
        <f t="shared" si="10"/>
        <v>ND</v>
      </c>
      <c r="K95" s="1233" t="s">
        <v>3730</v>
      </c>
      <c r="L95" s="1234">
        <v>44916</v>
      </c>
      <c r="M95" s="1235" t="s">
        <v>6089</v>
      </c>
      <c r="N95" s="1236" t="s">
        <v>5536</v>
      </c>
      <c r="O95" s="1234">
        <v>44973</v>
      </c>
      <c r="P95" s="1235" t="s">
        <v>6104</v>
      </c>
      <c r="Q95" s="635" t="s">
        <v>3765</v>
      </c>
      <c r="R95" s="646">
        <v>46007</v>
      </c>
      <c r="S95" s="69" t="s">
        <v>11601</v>
      </c>
      <c r="T95" s="1226" t="s">
        <v>5536</v>
      </c>
      <c r="U95" s="1234">
        <v>46122</v>
      </c>
      <c r="V95" s="1238"/>
      <c r="W95" s="1597" t="s">
        <v>5701</v>
      </c>
      <c r="X95" s="1697">
        <v>46154</v>
      </c>
      <c r="Y95" s="23" t="s">
        <v>12654</v>
      </c>
    </row>
    <row r="96" spans="1:26" s="990" customFormat="1" ht="15" hidden="1" x14ac:dyDescent="0.25">
      <c r="A96" s="626" t="s">
        <v>8342</v>
      </c>
      <c r="B96" s="1227"/>
      <c r="C96" s="1227" t="s">
        <v>8257</v>
      </c>
      <c r="D96" s="1226" t="s">
        <v>6275</v>
      </c>
      <c r="E96" s="1228" t="s">
        <v>4319</v>
      </c>
      <c r="F96" s="1229">
        <f t="shared" si="16"/>
        <v>46154</v>
      </c>
      <c r="G96" s="1230" t="str">
        <f t="shared" si="14"/>
        <v>A3</v>
      </c>
      <c r="H96" s="1231" t="str">
        <f t="shared" si="9"/>
        <v>MR_DER-1740_26</v>
      </c>
      <c r="I96" s="1232" t="str">
        <f t="shared" si="17"/>
        <v>ND</v>
      </c>
      <c r="J96" s="1232" t="str">
        <f t="shared" si="10"/>
        <v>ND</v>
      </c>
      <c r="K96" s="1233" t="s">
        <v>3730</v>
      </c>
      <c r="L96" s="1234">
        <v>44916</v>
      </c>
      <c r="M96" s="1235" t="s">
        <v>6089</v>
      </c>
      <c r="N96" s="1236" t="s">
        <v>5536</v>
      </c>
      <c r="O96" s="1234">
        <v>44973</v>
      </c>
      <c r="P96" s="1235" t="s">
        <v>6104</v>
      </c>
      <c r="Q96" s="635" t="s">
        <v>3765</v>
      </c>
      <c r="R96" s="646">
        <v>46007</v>
      </c>
      <c r="S96" s="69" t="s">
        <v>11601</v>
      </c>
      <c r="T96" s="1226" t="s">
        <v>5536</v>
      </c>
      <c r="U96" s="1234">
        <v>46122</v>
      </c>
      <c r="V96" s="1238"/>
      <c r="W96" s="1597" t="s">
        <v>5701</v>
      </c>
      <c r="X96" s="1697">
        <v>46154</v>
      </c>
      <c r="Y96" s="23" t="s">
        <v>12654</v>
      </c>
    </row>
    <row r="97" spans="1:25" s="990" customFormat="1" ht="15" hidden="1" x14ac:dyDescent="0.25">
      <c r="A97" s="626" t="s">
        <v>8342</v>
      </c>
      <c r="B97" s="1227"/>
      <c r="C97" s="1227" t="s">
        <v>8257</v>
      </c>
      <c r="D97" s="1226" t="s">
        <v>6275</v>
      </c>
      <c r="E97" s="1228" t="s">
        <v>4320</v>
      </c>
      <c r="F97" s="1229">
        <f t="shared" si="16"/>
        <v>46154</v>
      </c>
      <c r="G97" s="1230" t="str">
        <f t="shared" si="14"/>
        <v>A3</v>
      </c>
      <c r="H97" s="1231" t="str">
        <f t="shared" si="9"/>
        <v>MR_DER-1740_26</v>
      </c>
      <c r="I97" s="1232" t="str">
        <f t="shared" si="17"/>
        <v>ND</v>
      </c>
      <c r="J97" s="1232" t="str">
        <f t="shared" si="10"/>
        <v>ND</v>
      </c>
      <c r="K97" s="1233" t="s">
        <v>3730</v>
      </c>
      <c r="L97" s="1234">
        <v>44916</v>
      </c>
      <c r="M97" s="1235" t="s">
        <v>6089</v>
      </c>
      <c r="N97" s="1236" t="s">
        <v>5536</v>
      </c>
      <c r="O97" s="1234">
        <v>44973</v>
      </c>
      <c r="P97" s="1235" t="s">
        <v>6104</v>
      </c>
      <c r="Q97" s="635" t="s">
        <v>3765</v>
      </c>
      <c r="R97" s="646">
        <v>46007</v>
      </c>
      <c r="S97" s="69" t="s">
        <v>11601</v>
      </c>
      <c r="T97" s="1226" t="s">
        <v>5536</v>
      </c>
      <c r="U97" s="1234">
        <v>46122</v>
      </c>
      <c r="V97" s="1238"/>
      <c r="W97" s="1597" t="s">
        <v>5701</v>
      </c>
      <c r="X97" s="1697">
        <v>46154</v>
      </c>
      <c r="Y97" s="23" t="s">
        <v>12654</v>
      </c>
    </row>
    <row r="98" spans="1:25" s="990" customFormat="1" ht="15" hidden="1" x14ac:dyDescent="0.25">
      <c r="A98" s="626" t="s">
        <v>8342</v>
      </c>
      <c r="B98" s="1227"/>
      <c r="C98" s="1227" t="s">
        <v>8257</v>
      </c>
      <c r="D98" s="1226" t="s">
        <v>6275</v>
      </c>
      <c r="E98" s="1228" t="s">
        <v>4321</v>
      </c>
      <c r="F98" s="1229">
        <f t="shared" si="16"/>
        <v>46154</v>
      </c>
      <c r="G98" s="1230" t="str">
        <f t="shared" si="14"/>
        <v>A3</v>
      </c>
      <c r="H98" s="1231" t="str">
        <f t="shared" si="9"/>
        <v>MR_DER-1740_26</v>
      </c>
      <c r="I98" s="1232" t="str">
        <f t="shared" si="17"/>
        <v>ND</v>
      </c>
      <c r="J98" s="1232" t="str">
        <f t="shared" si="10"/>
        <v>ND</v>
      </c>
      <c r="K98" s="1233" t="s">
        <v>3730</v>
      </c>
      <c r="L98" s="1234">
        <v>44916</v>
      </c>
      <c r="M98" s="1235" t="s">
        <v>6089</v>
      </c>
      <c r="N98" s="1236" t="s">
        <v>5536</v>
      </c>
      <c r="O98" s="1234">
        <v>44973</v>
      </c>
      <c r="P98" s="1235" t="s">
        <v>6104</v>
      </c>
      <c r="Q98" s="635" t="s">
        <v>3765</v>
      </c>
      <c r="R98" s="646">
        <v>46007</v>
      </c>
      <c r="S98" s="69" t="s">
        <v>11601</v>
      </c>
      <c r="T98" s="1226" t="s">
        <v>5536</v>
      </c>
      <c r="U98" s="1234">
        <v>46122</v>
      </c>
      <c r="V98" s="1238"/>
      <c r="W98" s="1597" t="s">
        <v>5701</v>
      </c>
      <c r="X98" s="1697">
        <v>46154</v>
      </c>
      <c r="Y98" s="23" t="s">
        <v>12654</v>
      </c>
    </row>
    <row r="99" spans="1:25" s="990" customFormat="1" ht="15" hidden="1" x14ac:dyDescent="0.25">
      <c r="A99" s="626" t="s">
        <v>8342</v>
      </c>
      <c r="B99" s="1227"/>
      <c r="C99" s="1227" t="s">
        <v>8257</v>
      </c>
      <c r="D99" s="1226" t="s">
        <v>6275</v>
      </c>
      <c r="E99" s="1228" t="s">
        <v>4322</v>
      </c>
      <c r="F99" s="1229">
        <f t="shared" si="16"/>
        <v>46154</v>
      </c>
      <c r="G99" s="1230" t="str">
        <f t="shared" si="14"/>
        <v>A3</v>
      </c>
      <c r="H99" s="1231" t="str">
        <f t="shared" si="9"/>
        <v>MR_DER-1740_26</v>
      </c>
      <c r="I99" s="1232" t="str">
        <f t="shared" si="17"/>
        <v>ND</v>
      </c>
      <c r="J99" s="1232" t="str">
        <f t="shared" si="10"/>
        <v>ND</v>
      </c>
      <c r="K99" s="1233" t="s">
        <v>3730</v>
      </c>
      <c r="L99" s="1234">
        <v>44916</v>
      </c>
      <c r="M99" s="1235" t="s">
        <v>6089</v>
      </c>
      <c r="N99" s="1236" t="s">
        <v>5536</v>
      </c>
      <c r="O99" s="1234">
        <v>44973</v>
      </c>
      <c r="P99" s="1235" t="s">
        <v>6104</v>
      </c>
      <c r="Q99" s="635" t="s">
        <v>3765</v>
      </c>
      <c r="R99" s="646">
        <v>46007</v>
      </c>
      <c r="S99" s="69" t="s">
        <v>11601</v>
      </c>
      <c r="T99" s="1226" t="s">
        <v>5536</v>
      </c>
      <c r="U99" s="1234">
        <v>46122</v>
      </c>
      <c r="V99" s="1238"/>
      <c r="W99" s="1597" t="s">
        <v>5701</v>
      </c>
      <c r="X99" s="1697">
        <v>46154</v>
      </c>
      <c r="Y99" s="23" t="s">
        <v>12654</v>
      </c>
    </row>
    <row r="100" spans="1:25" s="990" customFormat="1" ht="15" hidden="1" x14ac:dyDescent="0.25">
      <c r="A100" s="626" t="s">
        <v>8342</v>
      </c>
      <c r="B100" s="1227"/>
      <c r="C100" s="1227" t="s">
        <v>8257</v>
      </c>
      <c r="D100" s="1226" t="s">
        <v>6275</v>
      </c>
      <c r="E100" s="1228" t="s">
        <v>4323</v>
      </c>
      <c r="F100" s="1229">
        <f t="shared" si="16"/>
        <v>46154</v>
      </c>
      <c r="G100" s="1230" t="str">
        <f t="shared" si="14"/>
        <v>A3</v>
      </c>
      <c r="H100" s="1231" t="str">
        <f t="shared" si="9"/>
        <v>MR_DER-1740_26</v>
      </c>
      <c r="I100" s="1232" t="str">
        <f t="shared" si="17"/>
        <v>ND</v>
      </c>
      <c r="J100" s="1232" t="str">
        <f t="shared" si="10"/>
        <v>ND</v>
      </c>
      <c r="K100" s="1233" t="s">
        <v>3730</v>
      </c>
      <c r="L100" s="1234">
        <v>44916</v>
      </c>
      <c r="M100" s="1235" t="s">
        <v>6089</v>
      </c>
      <c r="N100" s="1236" t="s">
        <v>5536</v>
      </c>
      <c r="O100" s="1234">
        <v>44973</v>
      </c>
      <c r="P100" s="1235" t="s">
        <v>6104</v>
      </c>
      <c r="Q100" s="635" t="s">
        <v>3765</v>
      </c>
      <c r="R100" s="646">
        <v>46007</v>
      </c>
      <c r="S100" s="69" t="s">
        <v>11601</v>
      </c>
      <c r="T100" s="1226" t="s">
        <v>5536</v>
      </c>
      <c r="U100" s="1234">
        <v>46122</v>
      </c>
      <c r="V100" s="1238"/>
      <c r="W100" s="1597" t="s">
        <v>5701</v>
      </c>
      <c r="X100" s="1697">
        <v>46154</v>
      </c>
      <c r="Y100" s="23" t="s">
        <v>12654</v>
      </c>
    </row>
    <row r="101" spans="1:25" s="990" customFormat="1" ht="15" hidden="1" x14ac:dyDescent="0.25">
      <c r="A101" s="626" t="s">
        <v>8342</v>
      </c>
      <c r="B101" s="1227"/>
      <c r="C101" s="1227" t="s">
        <v>8257</v>
      </c>
      <c r="D101" s="1226" t="s">
        <v>6275</v>
      </c>
      <c r="E101" s="1228" t="s">
        <v>4324</v>
      </c>
      <c r="F101" s="1229">
        <f t="shared" si="16"/>
        <v>46154</v>
      </c>
      <c r="G101" s="1230" t="str">
        <f t="shared" si="14"/>
        <v>A3</v>
      </c>
      <c r="H101" s="1231" t="str">
        <f t="shared" si="9"/>
        <v>MR_DER-1740_26</v>
      </c>
      <c r="I101" s="1232" t="str">
        <f t="shared" si="17"/>
        <v>ND</v>
      </c>
      <c r="J101" s="1232" t="str">
        <f t="shared" si="10"/>
        <v>ND</v>
      </c>
      <c r="K101" s="1233" t="s">
        <v>3730</v>
      </c>
      <c r="L101" s="1234">
        <v>44916</v>
      </c>
      <c r="M101" s="1235" t="s">
        <v>6089</v>
      </c>
      <c r="N101" s="1236" t="s">
        <v>5536</v>
      </c>
      <c r="O101" s="1234">
        <v>44973</v>
      </c>
      <c r="P101" s="1235" t="s">
        <v>6104</v>
      </c>
      <c r="Q101" s="635" t="s">
        <v>3765</v>
      </c>
      <c r="R101" s="646">
        <v>46007</v>
      </c>
      <c r="S101" s="69" t="s">
        <v>11601</v>
      </c>
      <c r="T101" s="1226" t="s">
        <v>5536</v>
      </c>
      <c r="U101" s="1234">
        <v>46122</v>
      </c>
      <c r="V101" s="1238"/>
      <c r="W101" s="1597" t="s">
        <v>5701</v>
      </c>
      <c r="X101" s="1697">
        <v>46154</v>
      </c>
      <c r="Y101" s="23" t="s">
        <v>12654</v>
      </c>
    </row>
    <row r="102" spans="1:25" s="990" customFormat="1" ht="15" hidden="1" x14ac:dyDescent="0.25">
      <c r="A102" s="626" t="s">
        <v>8342</v>
      </c>
      <c r="B102" s="1227"/>
      <c r="C102" s="1227" t="s">
        <v>8257</v>
      </c>
      <c r="D102" s="1226" t="s">
        <v>6275</v>
      </c>
      <c r="E102" s="1228" t="s">
        <v>4325</v>
      </c>
      <c r="F102" s="1229">
        <f t="shared" si="16"/>
        <v>46154</v>
      </c>
      <c r="G102" s="1230" t="str">
        <f t="shared" si="14"/>
        <v>A3</v>
      </c>
      <c r="H102" s="1231" t="str">
        <f t="shared" si="9"/>
        <v>MR_DER-1740_26</v>
      </c>
      <c r="I102" s="1232" t="str">
        <f t="shared" si="17"/>
        <v>ND</v>
      </c>
      <c r="J102" s="1232" t="str">
        <f t="shared" si="10"/>
        <v>ND</v>
      </c>
      <c r="K102" s="1233" t="s">
        <v>3730</v>
      </c>
      <c r="L102" s="1234">
        <v>44916</v>
      </c>
      <c r="M102" s="1235" t="s">
        <v>6089</v>
      </c>
      <c r="N102" s="1236" t="s">
        <v>5536</v>
      </c>
      <c r="O102" s="1234">
        <v>44973</v>
      </c>
      <c r="P102" s="1235" t="s">
        <v>6104</v>
      </c>
      <c r="Q102" s="635" t="s">
        <v>3765</v>
      </c>
      <c r="R102" s="646">
        <v>46007</v>
      </c>
      <c r="S102" s="69" t="s">
        <v>11601</v>
      </c>
      <c r="T102" s="1226" t="s">
        <v>5536</v>
      </c>
      <c r="U102" s="1234">
        <v>46122</v>
      </c>
      <c r="V102" s="1238"/>
      <c r="W102" s="1597" t="s">
        <v>5701</v>
      </c>
      <c r="X102" s="1697">
        <v>46154</v>
      </c>
      <c r="Y102" s="23" t="s">
        <v>12654</v>
      </c>
    </row>
    <row r="103" spans="1:25" s="990" customFormat="1" ht="15" hidden="1" x14ac:dyDescent="0.25">
      <c r="A103" s="626" t="s">
        <v>8342</v>
      </c>
      <c r="B103" s="1227"/>
      <c r="C103" s="1227" t="s">
        <v>8257</v>
      </c>
      <c r="D103" s="1226" t="s">
        <v>6275</v>
      </c>
      <c r="E103" s="1228" t="s">
        <v>4326</v>
      </c>
      <c r="F103" s="1229">
        <f t="shared" si="16"/>
        <v>46154</v>
      </c>
      <c r="G103" s="1230" t="str">
        <f t="shared" si="14"/>
        <v>A3</v>
      </c>
      <c r="H103" s="1231" t="str">
        <f t="shared" si="9"/>
        <v>MR_DER-1740_26</v>
      </c>
      <c r="I103" s="1232" t="str">
        <f t="shared" si="17"/>
        <v>ND</v>
      </c>
      <c r="J103" s="1232" t="str">
        <f t="shared" si="10"/>
        <v>ND</v>
      </c>
      <c r="K103" s="1233" t="s">
        <v>3730</v>
      </c>
      <c r="L103" s="1234">
        <v>44916</v>
      </c>
      <c r="M103" s="1235" t="s">
        <v>6089</v>
      </c>
      <c r="N103" s="1236" t="s">
        <v>5536</v>
      </c>
      <c r="O103" s="1234">
        <v>44973</v>
      </c>
      <c r="P103" s="1235" t="s">
        <v>6104</v>
      </c>
      <c r="Q103" s="635" t="s">
        <v>3765</v>
      </c>
      <c r="R103" s="646">
        <v>46007</v>
      </c>
      <c r="S103" s="69" t="s">
        <v>11601</v>
      </c>
      <c r="T103" s="1226" t="s">
        <v>5536</v>
      </c>
      <c r="U103" s="1234">
        <v>46122</v>
      </c>
      <c r="V103" s="1238"/>
      <c r="W103" s="1597" t="s">
        <v>5701</v>
      </c>
      <c r="X103" s="1697">
        <v>46154</v>
      </c>
      <c r="Y103" s="23" t="s">
        <v>12654</v>
      </c>
    </row>
    <row r="104" spans="1:25" s="990" customFormat="1" ht="15" hidden="1" x14ac:dyDescent="0.25">
      <c r="A104" s="626" t="s">
        <v>8342</v>
      </c>
      <c r="B104" s="1227"/>
      <c r="C104" s="1227" t="s">
        <v>8257</v>
      </c>
      <c r="D104" s="1226" t="s">
        <v>6275</v>
      </c>
      <c r="E104" s="1228" t="s">
        <v>4327</v>
      </c>
      <c r="F104" s="1229">
        <f t="shared" si="16"/>
        <v>46154</v>
      </c>
      <c r="G104" s="1230" t="str">
        <f t="shared" si="14"/>
        <v>A3</v>
      </c>
      <c r="H104" s="1231" t="str">
        <f t="shared" si="9"/>
        <v>MR_DER-1740_26</v>
      </c>
      <c r="I104" s="1232" t="str">
        <f t="shared" si="17"/>
        <v>ND</v>
      </c>
      <c r="J104" s="1232" t="str">
        <f t="shared" si="10"/>
        <v>ND</v>
      </c>
      <c r="K104" s="1233" t="s">
        <v>3730</v>
      </c>
      <c r="L104" s="1234">
        <v>44916</v>
      </c>
      <c r="M104" s="1235" t="s">
        <v>6089</v>
      </c>
      <c r="N104" s="1236" t="s">
        <v>5536</v>
      </c>
      <c r="O104" s="1234">
        <v>44973</v>
      </c>
      <c r="P104" s="1235" t="s">
        <v>6104</v>
      </c>
      <c r="Q104" s="635" t="s">
        <v>3765</v>
      </c>
      <c r="R104" s="646">
        <v>46007</v>
      </c>
      <c r="S104" s="69" t="s">
        <v>11601</v>
      </c>
      <c r="T104" s="1226" t="s">
        <v>5536</v>
      </c>
      <c r="U104" s="1234">
        <v>46122</v>
      </c>
      <c r="V104" s="1238"/>
      <c r="W104" s="1597" t="s">
        <v>5701</v>
      </c>
      <c r="X104" s="1697">
        <v>46154</v>
      </c>
      <c r="Y104" s="23" t="s">
        <v>12654</v>
      </c>
    </row>
    <row r="105" spans="1:25" s="990" customFormat="1" ht="15" hidden="1" x14ac:dyDescent="0.25">
      <c r="A105" s="626" t="s">
        <v>8342</v>
      </c>
      <c r="B105" s="1227"/>
      <c r="C105" s="1227" t="s">
        <v>8257</v>
      </c>
      <c r="D105" s="1226" t="s">
        <v>6275</v>
      </c>
      <c r="E105" s="1228" t="s">
        <v>4328</v>
      </c>
      <c r="F105" s="1229">
        <f t="shared" si="16"/>
        <v>46154</v>
      </c>
      <c r="G105" s="1230" t="str">
        <f t="shared" si="14"/>
        <v>A3</v>
      </c>
      <c r="H105" s="1231" t="str">
        <f t="shared" si="9"/>
        <v>MR_DER-1740_26</v>
      </c>
      <c r="I105" s="1232" t="str">
        <f t="shared" si="17"/>
        <v>ND</v>
      </c>
      <c r="J105" s="1232" t="str">
        <f t="shared" si="10"/>
        <v>ND</v>
      </c>
      <c r="K105" s="1233" t="s">
        <v>3730</v>
      </c>
      <c r="L105" s="1234">
        <v>44916</v>
      </c>
      <c r="M105" s="1235" t="s">
        <v>6089</v>
      </c>
      <c r="N105" s="1236" t="s">
        <v>5536</v>
      </c>
      <c r="O105" s="1234">
        <v>44973</v>
      </c>
      <c r="P105" s="1235" t="s">
        <v>6104</v>
      </c>
      <c r="Q105" s="635" t="s">
        <v>3765</v>
      </c>
      <c r="R105" s="646">
        <v>46007</v>
      </c>
      <c r="S105" s="69" t="s">
        <v>11601</v>
      </c>
      <c r="T105" s="1226" t="s">
        <v>5536</v>
      </c>
      <c r="U105" s="1234">
        <v>46122</v>
      </c>
      <c r="V105" s="1238"/>
      <c r="W105" s="1597" t="s">
        <v>5701</v>
      </c>
      <c r="X105" s="1697">
        <v>46154</v>
      </c>
      <c r="Y105" s="23" t="s">
        <v>12654</v>
      </c>
    </row>
    <row r="106" spans="1:25" s="990" customFormat="1" ht="15" hidden="1" x14ac:dyDescent="0.25">
      <c r="A106" s="626" t="s">
        <v>8342</v>
      </c>
      <c r="B106" s="1227"/>
      <c r="C106" s="1227" t="s">
        <v>8257</v>
      </c>
      <c r="D106" s="1226" t="s">
        <v>6275</v>
      </c>
      <c r="E106" s="1228" t="s">
        <v>4329</v>
      </c>
      <c r="F106" s="1229">
        <f t="shared" si="16"/>
        <v>46154</v>
      </c>
      <c r="G106" s="1230" t="str">
        <f t="shared" si="14"/>
        <v>A3</v>
      </c>
      <c r="H106" s="1231" t="str">
        <f t="shared" si="9"/>
        <v>MR_DER-1740_26</v>
      </c>
      <c r="I106" s="1232" t="str">
        <f t="shared" si="17"/>
        <v>ND</v>
      </c>
      <c r="J106" s="1232" t="str">
        <f t="shared" si="10"/>
        <v>ND</v>
      </c>
      <c r="K106" s="1233" t="s">
        <v>3730</v>
      </c>
      <c r="L106" s="1234">
        <v>44916</v>
      </c>
      <c r="M106" s="1235" t="s">
        <v>6089</v>
      </c>
      <c r="N106" s="1236" t="s">
        <v>5536</v>
      </c>
      <c r="O106" s="1234">
        <v>44973</v>
      </c>
      <c r="P106" s="1235" t="s">
        <v>6104</v>
      </c>
      <c r="Q106" s="635" t="s">
        <v>3765</v>
      </c>
      <c r="R106" s="646">
        <v>46007</v>
      </c>
      <c r="S106" s="69" t="s">
        <v>11601</v>
      </c>
      <c r="T106" s="1226" t="s">
        <v>5536</v>
      </c>
      <c r="U106" s="1234">
        <v>46122</v>
      </c>
      <c r="V106" s="1238"/>
      <c r="W106" s="1597" t="s">
        <v>5701</v>
      </c>
      <c r="X106" s="1697">
        <v>46154</v>
      </c>
      <c r="Y106" s="23" t="s">
        <v>12654</v>
      </c>
    </row>
    <row r="107" spans="1:25" s="990" customFormat="1" ht="15" hidden="1" x14ac:dyDescent="0.25">
      <c r="A107" s="626" t="s">
        <v>8342</v>
      </c>
      <c r="B107" s="1227"/>
      <c r="C107" s="1227" t="s">
        <v>8257</v>
      </c>
      <c r="D107" s="1226" t="s">
        <v>6275</v>
      </c>
      <c r="E107" s="1228" t="s">
        <v>4330</v>
      </c>
      <c r="F107" s="1229">
        <f t="shared" si="16"/>
        <v>46154</v>
      </c>
      <c r="G107" s="1230" t="str">
        <f t="shared" si="14"/>
        <v>A3</v>
      </c>
      <c r="H107" s="1231" t="str">
        <f t="shared" si="9"/>
        <v>MR_DER-1740_26</v>
      </c>
      <c r="I107" s="1232" t="str">
        <f t="shared" si="17"/>
        <v>ND</v>
      </c>
      <c r="J107" s="1232" t="str">
        <f t="shared" si="10"/>
        <v>ND</v>
      </c>
      <c r="K107" s="1233" t="s">
        <v>3730</v>
      </c>
      <c r="L107" s="1234">
        <v>44916</v>
      </c>
      <c r="M107" s="1235" t="s">
        <v>6089</v>
      </c>
      <c r="N107" s="1236" t="s">
        <v>5536</v>
      </c>
      <c r="O107" s="1234">
        <v>44973</v>
      </c>
      <c r="P107" s="1235" t="s">
        <v>6104</v>
      </c>
      <c r="Q107" s="635" t="s">
        <v>3765</v>
      </c>
      <c r="R107" s="646">
        <v>46007</v>
      </c>
      <c r="S107" s="69" t="s">
        <v>11601</v>
      </c>
      <c r="T107" s="1226" t="s">
        <v>5536</v>
      </c>
      <c r="U107" s="1234">
        <v>46122</v>
      </c>
      <c r="V107" s="1238"/>
      <c r="W107" s="1597" t="s">
        <v>5701</v>
      </c>
      <c r="X107" s="1697">
        <v>46154</v>
      </c>
      <c r="Y107" s="23" t="s">
        <v>12654</v>
      </c>
    </row>
    <row r="108" spans="1:25" s="990" customFormat="1" ht="15" hidden="1" x14ac:dyDescent="0.25">
      <c r="A108" s="626" t="s">
        <v>8342</v>
      </c>
      <c r="B108" s="1227"/>
      <c r="C108" s="1227" t="s">
        <v>8257</v>
      </c>
      <c r="D108" s="1226" t="s">
        <v>6275</v>
      </c>
      <c r="E108" s="1228" t="s">
        <v>4331</v>
      </c>
      <c r="F108" s="1229">
        <f t="shared" si="16"/>
        <v>46154</v>
      </c>
      <c r="G108" s="1230" t="str">
        <f t="shared" si="14"/>
        <v>A3</v>
      </c>
      <c r="H108" s="1231" t="str">
        <f t="shared" si="9"/>
        <v>MR_DER-1740_26</v>
      </c>
      <c r="I108" s="1232" t="str">
        <f t="shared" si="17"/>
        <v>ND</v>
      </c>
      <c r="J108" s="1232" t="str">
        <f t="shared" si="10"/>
        <v>ND</v>
      </c>
      <c r="K108" s="1233" t="s">
        <v>3730</v>
      </c>
      <c r="L108" s="1234">
        <v>44916</v>
      </c>
      <c r="M108" s="1235" t="s">
        <v>6089</v>
      </c>
      <c r="N108" s="1236" t="s">
        <v>5536</v>
      </c>
      <c r="O108" s="1234">
        <v>44973</v>
      </c>
      <c r="P108" s="1235" t="s">
        <v>6104</v>
      </c>
      <c r="Q108" s="635" t="s">
        <v>3765</v>
      </c>
      <c r="R108" s="646">
        <v>46007</v>
      </c>
      <c r="S108" s="69" t="s">
        <v>11601</v>
      </c>
      <c r="T108" s="1226" t="s">
        <v>5536</v>
      </c>
      <c r="U108" s="1234">
        <v>46122</v>
      </c>
      <c r="V108" s="1238"/>
      <c r="W108" s="1597" t="s">
        <v>5701</v>
      </c>
      <c r="X108" s="1697">
        <v>46154</v>
      </c>
      <c r="Y108" s="23" t="s">
        <v>12654</v>
      </c>
    </row>
    <row r="109" spans="1:25" s="990" customFormat="1" ht="15" hidden="1" x14ac:dyDescent="0.25">
      <c r="A109" s="626" t="s">
        <v>8342</v>
      </c>
      <c r="B109" s="1227"/>
      <c r="C109" s="1227" t="s">
        <v>8257</v>
      </c>
      <c r="D109" s="1226" t="s">
        <v>6275</v>
      </c>
      <c r="E109" s="1228" t="s">
        <v>4332</v>
      </c>
      <c r="F109" s="1229">
        <f t="shared" si="16"/>
        <v>46154</v>
      </c>
      <c r="G109" s="1230" t="str">
        <f t="shared" si="14"/>
        <v>A3</v>
      </c>
      <c r="H109" s="1231" t="str">
        <f t="shared" si="9"/>
        <v>MR_DER-1740_26</v>
      </c>
      <c r="I109" s="1232" t="str">
        <f t="shared" si="17"/>
        <v>ND</v>
      </c>
      <c r="J109" s="1232" t="str">
        <f t="shared" si="10"/>
        <v>ND</v>
      </c>
      <c r="K109" s="1233" t="s">
        <v>3730</v>
      </c>
      <c r="L109" s="1234">
        <v>44916</v>
      </c>
      <c r="M109" s="1235" t="s">
        <v>6089</v>
      </c>
      <c r="N109" s="1236" t="s">
        <v>5536</v>
      </c>
      <c r="O109" s="1234">
        <v>44973</v>
      </c>
      <c r="P109" s="1235" t="s">
        <v>6104</v>
      </c>
      <c r="Q109" s="635" t="s">
        <v>3765</v>
      </c>
      <c r="R109" s="646">
        <v>46007</v>
      </c>
      <c r="S109" s="69" t="s">
        <v>11601</v>
      </c>
      <c r="T109" s="1226" t="s">
        <v>5536</v>
      </c>
      <c r="U109" s="1234">
        <v>46122</v>
      </c>
      <c r="V109" s="1238"/>
      <c r="W109" s="1597" t="s">
        <v>5701</v>
      </c>
      <c r="X109" s="1697">
        <v>46154</v>
      </c>
      <c r="Y109" s="23" t="s">
        <v>12654</v>
      </c>
    </row>
    <row r="110" spans="1:25" s="990" customFormat="1" ht="15" hidden="1" x14ac:dyDescent="0.25">
      <c r="A110" s="626" t="s">
        <v>8342</v>
      </c>
      <c r="B110" s="1227"/>
      <c r="C110" s="1227" t="s">
        <v>8257</v>
      </c>
      <c r="D110" s="1226" t="s">
        <v>6275</v>
      </c>
      <c r="E110" s="1228" t="s">
        <v>4333</v>
      </c>
      <c r="F110" s="1229">
        <f t="shared" si="16"/>
        <v>46154</v>
      </c>
      <c r="G110" s="1230" t="str">
        <f t="shared" si="14"/>
        <v>A3</v>
      </c>
      <c r="H110" s="1231" t="str">
        <f t="shared" si="9"/>
        <v>MR_DER-1740_26</v>
      </c>
      <c r="I110" s="1232" t="str">
        <f t="shared" si="17"/>
        <v>ND</v>
      </c>
      <c r="J110" s="1232" t="str">
        <f t="shared" si="10"/>
        <v>ND</v>
      </c>
      <c r="K110" s="1233" t="s">
        <v>3730</v>
      </c>
      <c r="L110" s="1234">
        <v>44916</v>
      </c>
      <c r="M110" s="1235" t="s">
        <v>6089</v>
      </c>
      <c r="N110" s="1236" t="s">
        <v>5536</v>
      </c>
      <c r="O110" s="1234">
        <v>44973</v>
      </c>
      <c r="P110" s="1235" t="s">
        <v>6104</v>
      </c>
      <c r="Q110" s="635" t="s">
        <v>3765</v>
      </c>
      <c r="R110" s="646">
        <v>46007</v>
      </c>
      <c r="S110" s="69" t="s">
        <v>11601</v>
      </c>
      <c r="T110" s="1226" t="s">
        <v>5536</v>
      </c>
      <c r="U110" s="1234">
        <v>46122</v>
      </c>
      <c r="V110" s="1238"/>
      <c r="W110" s="1597" t="s">
        <v>5701</v>
      </c>
      <c r="X110" s="1697">
        <v>46154</v>
      </c>
      <c r="Y110" s="23" t="s">
        <v>12654</v>
      </c>
    </row>
    <row r="111" spans="1:25" s="990" customFormat="1" ht="15" hidden="1" x14ac:dyDescent="0.25">
      <c r="A111" s="626" t="s">
        <v>8342</v>
      </c>
      <c r="B111" s="1227"/>
      <c r="C111" s="1227" t="s">
        <v>8257</v>
      </c>
      <c r="D111" s="1226" t="s">
        <v>6275</v>
      </c>
      <c r="E111" s="1228" t="s">
        <v>4334</v>
      </c>
      <c r="F111" s="1229">
        <f t="shared" si="16"/>
        <v>46154</v>
      </c>
      <c r="G111" s="1230" t="str">
        <f t="shared" si="14"/>
        <v>A3</v>
      </c>
      <c r="H111" s="1231" t="str">
        <f t="shared" si="9"/>
        <v>MR_DER-1740_26</v>
      </c>
      <c r="I111" s="1232" t="str">
        <f t="shared" si="17"/>
        <v>ND</v>
      </c>
      <c r="J111" s="1232" t="str">
        <f t="shared" si="10"/>
        <v>ND</v>
      </c>
      <c r="K111" s="1233" t="s">
        <v>3730</v>
      </c>
      <c r="L111" s="1234">
        <v>44916</v>
      </c>
      <c r="M111" s="1235" t="s">
        <v>6089</v>
      </c>
      <c r="N111" s="1236" t="s">
        <v>5536</v>
      </c>
      <c r="O111" s="1234">
        <v>44973</v>
      </c>
      <c r="P111" s="1235" t="s">
        <v>6104</v>
      </c>
      <c r="Q111" s="635" t="s">
        <v>3765</v>
      </c>
      <c r="R111" s="646">
        <v>46007</v>
      </c>
      <c r="S111" s="69" t="s">
        <v>11601</v>
      </c>
      <c r="T111" s="1226" t="s">
        <v>5536</v>
      </c>
      <c r="U111" s="1234">
        <v>46122</v>
      </c>
      <c r="V111" s="1238"/>
      <c r="W111" s="1597" t="s">
        <v>5701</v>
      </c>
      <c r="X111" s="1697">
        <v>46154</v>
      </c>
      <c r="Y111" s="23" t="s">
        <v>12654</v>
      </c>
    </row>
    <row r="112" spans="1:25" s="990" customFormat="1" ht="15" hidden="1" x14ac:dyDescent="0.25">
      <c r="A112" s="626" t="s">
        <v>8342</v>
      </c>
      <c r="B112" s="1227"/>
      <c r="C112" s="1227" t="s">
        <v>8257</v>
      </c>
      <c r="D112" s="1226" t="s">
        <v>6275</v>
      </c>
      <c r="E112" s="1228" t="s">
        <v>4335</v>
      </c>
      <c r="F112" s="1229">
        <f t="shared" si="16"/>
        <v>46154</v>
      </c>
      <c r="G112" s="1230" t="str">
        <f t="shared" si="14"/>
        <v>A3</v>
      </c>
      <c r="H112" s="1231" t="str">
        <f t="shared" si="9"/>
        <v>MR_DER-1740_26</v>
      </c>
      <c r="I112" s="1232" t="str">
        <f t="shared" si="17"/>
        <v>ND</v>
      </c>
      <c r="J112" s="1232" t="str">
        <f t="shared" si="10"/>
        <v>ND</v>
      </c>
      <c r="K112" s="1233" t="s">
        <v>3730</v>
      </c>
      <c r="L112" s="1234">
        <v>44916</v>
      </c>
      <c r="M112" s="1235" t="s">
        <v>6089</v>
      </c>
      <c r="N112" s="1236" t="s">
        <v>5536</v>
      </c>
      <c r="O112" s="1234">
        <v>44973</v>
      </c>
      <c r="P112" s="1235" t="s">
        <v>6104</v>
      </c>
      <c r="Q112" s="635" t="s">
        <v>3765</v>
      </c>
      <c r="R112" s="646">
        <v>46007</v>
      </c>
      <c r="S112" s="69" t="s">
        <v>11601</v>
      </c>
      <c r="T112" s="1226" t="s">
        <v>5536</v>
      </c>
      <c r="U112" s="1234">
        <v>46122</v>
      </c>
      <c r="V112" s="1238"/>
      <c r="W112" s="1597" t="s">
        <v>5701</v>
      </c>
      <c r="X112" s="1697">
        <v>46154</v>
      </c>
      <c r="Y112" s="23" t="s">
        <v>12654</v>
      </c>
    </row>
    <row r="113" spans="1:26" s="990" customFormat="1" ht="15" hidden="1" x14ac:dyDescent="0.25">
      <c r="A113" s="626" t="s">
        <v>8342</v>
      </c>
      <c r="B113" s="1227"/>
      <c r="C113" s="1227" t="s">
        <v>8257</v>
      </c>
      <c r="D113" s="1226" t="s">
        <v>6275</v>
      </c>
      <c r="E113" s="1228" t="s">
        <v>4336</v>
      </c>
      <c r="F113" s="1229">
        <f t="shared" si="16"/>
        <v>46154</v>
      </c>
      <c r="G113" s="1230" t="str">
        <f t="shared" si="14"/>
        <v>A3</v>
      </c>
      <c r="H113" s="1231" t="str">
        <f t="shared" si="9"/>
        <v>MR_DER-1740_26</v>
      </c>
      <c r="I113" s="1232" t="str">
        <f t="shared" si="17"/>
        <v>ND</v>
      </c>
      <c r="J113" s="1232" t="str">
        <f t="shared" si="10"/>
        <v>ND</v>
      </c>
      <c r="K113" s="1233" t="s">
        <v>3730</v>
      </c>
      <c r="L113" s="1234">
        <v>44916</v>
      </c>
      <c r="M113" s="1235" t="s">
        <v>6089</v>
      </c>
      <c r="N113" s="1236" t="s">
        <v>5536</v>
      </c>
      <c r="O113" s="1234">
        <v>44973</v>
      </c>
      <c r="P113" s="1235" t="s">
        <v>6104</v>
      </c>
      <c r="Q113" s="635" t="s">
        <v>3765</v>
      </c>
      <c r="R113" s="646">
        <v>46007</v>
      </c>
      <c r="S113" s="69" t="s">
        <v>11601</v>
      </c>
      <c r="T113" s="1226" t="s">
        <v>5536</v>
      </c>
      <c r="U113" s="1234">
        <v>46122</v>
      </c>
      <c r="V113" s="1238"/>
      <c r="W113" s="1597" t="s">
        <v>5701</v>
      </c>
      <c r="X113" s="1697">
        <v>46154</v>
      </c>
      <c r="Y113" s="23" t="s">
        <v>12654</v>
      </c>
    </row>
    <row r="114" spans="1:26" s="990" customFormat="1" ht="15" hidden="1" x14ac:dyDescent="0.25">
      <c r="A114" s="626" t="s">
        <v>8342</v>
      </c>
      <c r="B114" s="1227"/>
      <c r="C114" s="1227" t="s">
        <v>8257</v>
      </c>
      <c r="D114" s="1226" t="s">
        <v>6275</v>
      </c>
      <c r="E114" s="1228" t="s">
        <v>6091</v>
      </c>
      <c r="F114" s="1229">
        <f>IF(L114&lt;&gt;0,MAX(L114,R114,X114,AD114),"NE")</f>
        <v>46154</v>
      </c>
      <c r="G114" s="1230" t="str">
        <f t="shared" si="14"/>
        <v>A3</v>
      </c>
      <c r="H114" s="1231" t="str">
        <f t="shared" si="9"/>
        <v>MR_DER-1740_26</v>
      </c>
      <c r="I114" s="1232" t="str">
        <f>IF(F114="NE",F114,IF(INDEX(K114:CP114,,MATCH(F114,K114:CP114,0)+3)&lt;&gt;0,INDEX(K114:CP114,,MATCH(F114,K114:CP114,0)+3),"ND"))</f>
        <v>ND</v>
      </c>
      <c r="J114" s="1232" t="str">
        <f t="shared" si="10"/>
        <v>ND</v>
      </c>
      <c r="K114" s="1233" t="s">
        <v>3730</v>
      </c>
      <c r="L114" s="1234">
        <v>44916</v>
      </c>
      <c r="M114" s="1235" t="s">
        <v>6089</v>
      </c>
      <c r="N114" s="1236" t="s">
        <v>5536</v>
      </c>
      <c r="O114" s="1234">
        <v>44973</v>
      </c>
      <c r="P114" s="1235" t="s">
        <v>6104</v>
      </c>
      <c r="Q114" s="635" t="s">
        <v>3765</v>
      </c>
      <c r="R114" s="646">
        <v>46007</v>
      </c>
      <c r="S114" s="69" t="s">
        <v>11601</v>
      </c>
      <c r="T114" s="1226" t="s">
        <v>5536</v>
      </c>
      <c r="U114" s="1234">
        <v>46122</v>
      </c>
      <c r="V114" s="1238"/>
      <c r="W114" s="1597" t="s">
        <v>5701</v>
      </c>
      <c r="X114" s="1697">
        <v>46154</v>
      </c>
      <c r="Y114" s="23" t="s">
        <v>12654</v>
      </c>
    </row>
    <row r="115" spans="1:26" s="990" customFormat="1" ht="15" hidden="1" x14ac:dyDescent="0.25">
      <c r="A115" s="626" t="s">
        <v>8342</v>
      </c>
      <c r="B115" s="1227"/>
      <c r="C115" s="1227" t="s">
        <v>8257</v>
      </c>
      <c r="D115" s="1226" t="s">
        <v>6275</v>
      </c>
      <c r="E115" s="1228" t="s">
        <v>6092</v>
      </c>
      <c r="F115" s="1229">
        <f>IF(L115&lt;&gt;0,MAX(L115,R115,X115,AD115),"NE")</f>
        <v>46154</v>
      </c>
      <c r="G115" s="1230" t="str">
        <f t="shared" si="14"/>
        <v>A3</v>
      </c>
      <c r="H115" s="1231" t="str">
        <f t="shared" si="9"/>
        <v>MR_DER-1740_26</v>
      </c>
      <c r="I115" s="1232" t="str">
        <f>IF(F115="NE",F115,IF(INDEX(K115:CP115,,MATCH(F115,K115:CP115,0)+3)&lt;&gt;0,INDEX(K115:CP115,,MATCH(F115,K115:CP115,0)+3),"ND"))</f>
        <v>ND</v>
      </c>
      <c r="J115" s="1232" t="str">
        <f t="shared" si="10"/>
        <v>ND</v>
      </c>
      <c r="K115" s="1233" t="s">
        <v>3730</v>
      </c>
      <c r="L115" s="1234">
        <v>44916</v>
      </c>
      <c r="M115" s="1235" t="s">
        <v>6089</v>
      </c>
      <c r="N115" s="1236" t="s">
        <v>5536</v>
      </c>
      <c r="O115" s="1234">
        <v>44973</v>
      </c>
      <c r="P115" s="1235" t="s">
        <v>6104</v>
      </c>
      <c r="Q115" s="1590" t="s">
        <v>3765</v>
      </c>
      <c r="R115" s="1591">
        <v>46007</v>
      </c>
      <c r="S115" s="69" t="s">
        <v>11601</v>
      </c>
      <c r="T115" s="1592" t="s">
        <v>5536</v>
      </c>
      <c r="U115" s="1595">
        <v>46122</v>
      </c>
      <c r="V115" s="1596"/>
      <c r="W115" s="1597" t="s">
        <v>5701</v>
      </c>
      <c r="X115" s="1697">
        <v>46154</v>
      </c>
      <c r="Y115" s="23" t="s">
        <v>12654</v>
      </c>
    </row>
    <row r="116" spans="1:26" s="408" customFormat="1" ht="15" hidden="1" x14ac:dyDescent="0.25">
      <c r="A116" s="551" t="s">
        <v>8263</v>
      </c>
      <c r="B116" s="1622"/>
      <c r="C116" s="1622" t="s">
        <v>8257</v>
      </c>
      <c r="D116" s="582" t="s">
        <v>6279</v>
      </c>
      <c r="E116" s="1616" t="s">
        <v>6093</v>
      </c>
      <c r="F116" s="1617">
        <f>IF(L116&lt;&gt;0,MAX(L116,R116,X116,AD116),"NE")</f>
        <v>46128</v>
      </c>
      <c r="G116" s="1618" t="str">
        <f t="shared" si="14"/>
        <v>A</v>
      </c>
      <c r="H116" s="1619" t="str">
        <f t="shared" si="9"/>
        <v>MR_DER-1682_26</v>
      </c>
      <c r="I116" s="1620" t="str">
        <f>IF(F116="NE",F116,IF(INDEX(K116:CP116,,MATCH(F116,K116:CP116,0)+3)&lt;&gt;0,INDEX(K116:CP116,,MATCH(F116,K116:CP116,0)+3),"ND"))</f>
        <v>ND</v>
      </c>
      <c r="J116" s="1620" t="str">
        <f t="shared" si="10"/>
        <v>APROVADO</v>
      </c>
      <c r="K116" s="616" t="s">
        <v>3730</v>
      </c>
      <c r="L116" s="594">
        <v>44916</v>
      </c>
      <c r="M116" s="1621" t="s">
        <v>6089</v>
      </c>
      <c r="N116" s="582" t="s">
        <v>5537</v>
      </c>
      <c r="O116" s="594">
        <v>44973</v>
      </c>
      <c r="P116" s="1621" t="s">
        <v>6104</v>
      </c>
      <c r="Q116" s="1613" t="s">
        <v>3748</v>
      </c>
      <c r="R116" s="1614">
        <v>46007</v>
      </c>
      <c r="S116" s="1358" t="s">
        <v>11601</v>
      </c>
      <c r="T116" s="1613" t="s">
        <v>5539</v>
      </c>
      <c r="U116" s="1614">
        <v>46122</v>
      </c>
      <c r="V116" s="1615"/>
      <c r="W116" s="1613" t="s">
        <v>3748</v>
      </c>
      <c r="X116" s="1614">
        <v>46128</v>
      </c>
      <c r="Y116" s="218" t="s">
        <v>12515</v>
      </c>
      <c r="Z116" s="1615" t="s">
        <v>5539</v>
      </c>
    </row>
    <row r="117" spans="1:26" s="408" customFormat="1" ht="15" hidden="1" x14ac:dyDescent="0.25">
      <c r="A117" s="551" t="s">
        <v>8263</v>
      </c>
      <c r="B117" s="1622"/>
      <c r="C117" s="1622" t="s">
        <v>8257</v>
      </c>
      <c r="D117" s="582" t="s">
        <v>6279</v>
      </c>
      <c r="E117" s="1616" t="s">
        <v>6094</v>
      </c>
      <c r="F117" s="1617">
        <f>IF(L117&lt;&gt;0,MAX(L117,R117,X117,AD117),"NE")</f>
        <v>46128</v>
      </c>
      <c r="G117" s="1618" t="str">
        <f t="shared" si="14"/>
        <v>A</v>
      </c>
      <c r="H117" s="1619" t="str">
        <f t="shared" si="9"/>
        <v>MR_DER-1682_26</v>
      </c>
      <c r="I117" s="1620" t="str">
        <f>IF(F117="NE",F117,IF(INDEX(K117:CP117,,MATCH(F117,K117:CP117,0)+3)&lt;&gt;0,INDEX(K117:CP117,,MATCH(F117,K117:CP117,0)+3),"ND"))</f>
        <v>ND</v>
      </c>
      <c r="J117" s="1620" t="str">
        <f t="shared" si="10"/>
        <v>APROVADO</v>
      </c>
      <c r="K117" s="616" t="s">
        <v>3730</v>
      </c>
      <c r="L117" s="594">
        <v>44916</v>
      </c>
      <c r="M117" s="1621" t="s">
        <v>6089</v>
      </c>
      <c r="N117" s="582" t="s">
        <v>5537</v>
      </c>
      <c r="O117" s="594">
        <v>44973</v>
      </c>
      <c r="P117" s="1621" t="s">
        <v>6104</v>
      </c>
      <c r="Q117" s="1613" t="s">
        <v>3748</v>
      </c>
      <c r="R117" s="1614">
        <v>46007</v>
      </c>
      <c r="S117" s="1358" t="s">
        <v>11601</v>
      </c>
      <c r="T117" s="1613" t="s">
        <v>5539</v>
      </c>
      <c r="U117" s="1614">
        <v>46122</v>
      </c>
      <c r="V117" s="1615"/>
      <c r="W117" s="1613" t="s">
        <v>3748</v>
      </c>
      <c r="X117" s="1614">
        <v>46128</v>
      </c>
      <c r="Y117" s="218" t="s">
        <v>12515</v>
      </c>
      <c r="Z117" s="1615" t="s">
        <v>5539</v>
      </c>
    </row>
    <row r="118" spans="1:26" s="408" customFormat="1" ht="15" hidden="1" x14ac:dyDescent="0.25">
      <c r="A118" s="551" t="s">
        <v>8263</v>
      </c>
      <c r="B118" s="1622"/>
      <c r="C118" s="1622" t="s">
        <v>8257</v>
      </c>
      <c r="D118" s="582" t="s">
        <v>6279</v>
      </c>
      <c r="E118" s="1616" t="s">
        <v>11605</v>
      </c>
      <c r="F118" s="1617">
        <f>IF(L118&lt;&gt;0,MAX(L118,R118,X118,AD118),"NE")</f>
        <v>46128</v>
      </c>
      <c r="G118" s="1618" t="str">
        <f t="shared" si="14"/>
        <v>A</v>
      </c>
      <c r="H118" s="1619" t="str">
        <f t="shared" si="9"/>
        <v>MR_DER-1682_26</v>
      </c>
      <c r="I118" s="1620" t="str">
        <f>IF(F118="NE",F118,IF(INDEX(K118:CP118,,MATCH(F118,K118:CP118,0)+3)&lt;&gt;0,INDEX(K118:CP118,,MATCH(F118,K118:CP118,0)+3),"ND"))</f>
        <v>ND</v>
      </c>
      <c r="J118" s="1620" t="str">
        <f>IF(G118="NE",G118,IF(INDEX(K118:CQ118,,MATCH(G118,K118:CQ118,0)+3)&lt;&gt;0,INDEX(K118:CQ118,,MATCH(G118,K118:CQ118,0)+3),"ND"))</f>
        <v>APROVADO</v>
      </c>
      <c r="K118" s="623" t="s">
        <v>3730</v>
      </c>
      <c r="L118" s="624">
        <v>46007</v>
      </c>
      <c r="M118" s="218" t="s">
        <v>11601</v>
      </c>
      <c r="N118" s="550" t="s">
        <v>5539</v>
      </c>
      <c r="O118" s="624">
        <v>46122</v>
      </c>
      <c r="P118" s="1621"/>
      <c r="Q118" s="1613" t="s">
        <v>3748</v>
      </c>
      <c r="R118" s="1614">
        <v>46128</v>
      </c>
      <c r="S118" s="218" t="s">
        <v>12515</v>
      </c>
      <c r="T118" s="1615" t="s">
        <v>5539</v>
      </c>
      <c r="U118" s="1615"/>
      <c r="V118" s="1615"/>
      <c r="W118" s="428"/>
      <c r="X118" s="428"/>
      <c r="Y118" s="428"/>
      <c r="Z118" s="428"/>
    </row>
    <row r="119" spans="1:26" s="990" customFormat="1" ht="15" hidden="1" x14ac:dyDescent="0.25">
      <c r="A119" s="626" t="s">
        <v>8342</v>
      </c>
      <c r="B119" s="1227"/>
      <c r="C119" s="1227"/>
      <c r="D119" s="1226" t="s">
        <v>19</v>
      </c>
      <c r="E119" s="1228" t="s">
        <v>4337</v>
      </c>
      <c r="F119" s="1229">
        <f t="shared" si="16"/>
        <v>46162</v>
      </c>
      <c r="G119" s="1230" t="str">
        <f t="shared" si="14"/>
        <v>A2</v>
      </c>
      <c r="H119" s="1231" t="str">
        <f t="shared" si="9"/>
        <v>MR_DER-1752_26</v>
      </c>
      <c r="I119" s="1232" t="str">
        <f t="shared" si="17"/>
        <v>ND</v>
      </c>
      <c r="J119" s="1232" t="str">
        <f t="shared" si="10"/>
        <v>ND</v>
      </c>
      <c r="K119" s="635" t="s">
        <v>3730</v>
      </c>
      <c r="L119" s="646">
        <v>46007</v>
      </c>
      <c r="M119" s="69" t="s">
        <v>11601</v>
      </c>
      <c r="N119" s="1226" t="s">
        <v>5536</v>
      </c>
      <c r="O119" s="1234">
        <v>46122</v>
      </c>
      <c r="P119" s="1238"/>
      <c r="Q119" s="1597" t="s">
        <v>3765</v>
      </c>
      <c r="R119" s="1697">
        <v>46162</v>
      </c>
      <c r="S119" s="23" t="s">
        <v>12668</v>
      </c>
      <c r="T119" s="1598"/>
      <c r="U119" s="1598"/>
      <c r="V119" s="1599"/>
    </row>
    <row r="120" spans="1:26" s="990" customFormat="1" ht="15" hidden="1" x14ac:dyDescent="0.25">
      <c r="A120" s="626" t="s">
        <v>12511</v>
      </c>
      <c r="B120" s="626" t="s">
        <v>8257</v>
      </c>
      <c r="C120" s="626"/>
      <c r="D120" s="625" t="s">
        <v>20</v>
      </c>
      <c r="E120" s="627" t="s">
        <v>4338</v>
      </c>
      <c r="F120" s="628">
        <f>IF(L120&lt;&gt;0,MAX(L120,R120,X120,AD120),"NE")</f>
        <v>46007</v>
      </c>
      <c r="G120" s="629" t="str">
        <f>IF($F120="","",INDEX($K120:$FI120,1,MATCH($F120,$K120:$FI120,)-1))</f>
        <v>A1</v>
      </c>
      <c r="H120" s="630" t="str">
        <f>IF($F120="","",INDEX($K120:$FL120,1,MATCH($F120,$K120:$FL120,)+1))</f>
        <v>MR_DER-1461_25</v>
      </c>
      <c r="I120" s="580">
        <f>IF(F120="NE",F120,IF(INDEX(K120:CP120,,MATCH(F120,K120:CP120,0)+3)&lt;&gt;0,INDEX(K120:CP120,,MATCH(F120,K120:CP120,0)+3),"ND"))</f>
        <v>46122</v>
      </c>
      <c r="J120" s="580" t="str">
        <f>IF(G120="NE",G120,IF(INDEX(K120:CQ120,,MATCH(G120,K120:CQ120,0)+3)&lt;&gt;0,INDEX(K120:CQ120,,MATCH(G120,K120:CQ120,0)+3),"ND"))</f>
        <v>NÃO APROVADO</v>
      </c>
      <c r="K120" s="635" t="s">
        <v>3730</v>
      </c>
      <c r="L120" s="646">
        <v>46007</v>
      </c>
      <c r="M120" s="69" t="s">
        <v>11601</v>
      </c>
      <c r="N120" s="1226" t="s">
        <v>5536</v>
      </c>
      <c r="O120" s="1234">
        <v>46122</v>
      </c>
      <c r="P120" s="1238"/>
      <c r="Q120" s="1237"/>
      <c r="R120" s="1226"/>
      <c r="S120" s="1226"/>
      <c r="T120" s="1226"/>
      <c r="U120" s="1226"/>
      <c r="V120" s="1238"/>
    </row>
    <row r="121" spans="1:26" s="425" customFormat="1" ht="13.5" hidden="1" x14ac:dyDescent="0.25">
      <c r="A121" s="595"/>
      <c r="B121" s="595"/>
      <c r="C121" s="595"/>
      <c r="D121" s="596"/>
      <c r="E121" s="597"/>
      <c r="F121" s="598"/>
      <c r="G121" s="598"/>
      <c r="H121" s="599"/>
      <c r="I121" s="600"/>
      <c r="J121" s="601"/>
      <c r="K121" s="602"/>
      <c r="L121" s="603"/>
      <c r="M121" s="604"/>
      <c r="N121" s="605"/>
      <c r="O121" s="605"/>
      <c r="P121" s="605"/>
      <c r="Q121" s="606"/>
      <c r="R121" s="607"/>
      <c r="S121" s="608"/>
      <c r="T121" s="609"/>
      <c r="U121" s="609"/>
      <c r="V121" s="610"/>
    </row>
    <row r="122" spans="1:26" s="408" customFormat="1" hidden="1" x14ac:dyDescent="0.25">
      <c r="A122" s="551"/>
      <c r="B122" s="551"/>
      <c r="C122" s="551" t="s">
        <v>8257</v>
      </c>
      <c r="D122" s="550" t="s">
        <v>21</v>
      </c>
      <c r="E122" s="579" t="s">
        <v>4339</v>
      </c>
      <c r="F122" s="556" t="str">
        <f t="shared" si="16"/>
        <v>NE</v>
      </c>
      <c r="G122" s="558" t="e">
        <f t="shared" si="14"/>
        <v>#N/A</v>
      </c>
      <c r="H122" s="552" t="e">
        <f t="shared" si="9"/>
        <v>#N/A</v>
      </c>
      <c r="I122" s="584" t="str">
        <f t="shared" si="17"/>
        <v>NE</v>
      </c>
      <c r="J122" s="584" t="e">
        <f t="shared" si="10"/>
        <v>#N/A</v>
      </c>
      <c r="K122" s="581"/>
      <c r="L122" s="582"/>
      <c r="M122" s="582"/>
      <c r="N122" s="582"/>
      <c r="O122" s="582"/>
      <c r="P122" s="583"/>
      <c r="Q122" s="581"/>
      <c r="R122" s="582"/>
      <c r="S122" s="582"/>
      <c r="T122" s="582"/>
      <c r="U122" s="582"/>
      <c r="V122" s="583"/>
    </row>
    <row r="123" spans="1:26" s="408" customFormat="1" hidden="1" x14ac:dyDescent="0.25">
      <c r="A123" s="551"/>
      <c r="B123" s="551"/>
      <c r="C123" s="551" t="s">
        <v>8257</v>
      </c>
      <c r="D123" s="550" t="s">
        <v>21</v>
      </c>
      <c r="E123" s="579" t="s">
        <v>4340</v>
      </c>
      <c r="F123" s="556" t="str">
        <f t="shared" si="16"/>
        <v>NE</v>
      </c>
      <c r="G123" s="558" t="e">
        <f t="shared" si="14"/>
        <v>#N/A</v>
      </c>
      <c r="H123" s="552" t="e">
        <f t="shared" si="9"/>
        <v>#N/A</v>
      </c>
      <c r="I123" s="584" t="str">
        <f t="shared" si="17"/>
        <v>NE</v>
      </c>
      <c r="J123" s="584" t="e">
        <f t="shared" si="10"/>
        <v>#N/A</v>
      </c>
      <c r="K123" s="581"/>
      <c r="L123" s="582"/>
      <c r="M123" s="582"/>
      <c r="N123" s="582"/>
      <c r="O123" s="582"/>
      <c r="P123" s="583"/>
      <c r="Q123" s="581"/>
      <c r="R123" s="582"/>
      <c r="S123" s="582"/>
      <c r="T123" s="582"/>
      <c r="U123" s="582"/>
      <c r="V123" s="583"/>
    </row>
    <row r="124" spans="1:26" s="408" customFormat="1" hidden="1" x14ac:dyDescent="0.25">
      <c r="A124" s="551"/>
      <c r="B124" s="551"/>
      <c r="C124" s="551" t="s">
        <v>8257</v>
      </c>
      <c r="D124" s="550" t="s">
        <v>21</v>
      </c>
      <c r="E124" s="579" t="s">
        <v>4341</v>
      </c>
      <c r="F124" s="556" t="str">
        <f t="shared" si="16"/>
        <v>NE</v>
      </c>
      <c r="G124" s="558" t="e">
        <f t="shared" si="14"/>
        <v>#N/A</v>
      </c>
      <c r="H124" s="552" t="e">
        <f t="shared" si="9"/>
        <v>#N/A</v>
      </c>
      <c r="I124" s="584" t="str">
        <f t="shared" si="17"/>
        <v>NE</v>
      </c>
      <c r="J124" s="584" t="e">
        <f t="shared" si="10"/>
        <v>#N/A</v>
      </c>
      <c r="K124" s="581"/>
      <c r="L124" s="582"/>
      <c r="M124" s="582"/>
      <c r="N124" s="582"/>
      <c r="O124" s="582"/>
      <c r="P124" s="583"/>
      <c r="Q124" s="581"/>
      <c r="R124" s="582"/>
      <c r="S124" s="582"/>
      <c r="T124" s="582"/>
      <c r="U124" s="582"/>
      <c r="V124" s="583"/>
    </row>
    <row r="125" spans="1:26" s="408" customFormat="1" hidden="1" x14ac:dyDescent="0.25">
      <c r="A125" s="551"/>
      <c r="B125" s="551"/>
      <c r="C125" s="551" t="s">
        <v>8257</v>
      </c>
      <c r="D125" s="550" t="s">
        <v>21</v>
      </c>
      <c r="E125" s="579" t="s">
        <v>4342</v>
      </c>
      <c r="F125" s="556" t="str">
        <f t="shared" si="16"/>
        <v>NE</v>
      </c>
      <c r="G125" s="558" t="e">
        <f t="shared" si="14"/>
        <v>#N/A</v>
      </c>
      <c r="H125" s="552" t="e">
        <f t="shared" si="9"/>
        <v>#N/A</v>
      </c>
      <c r="I125" s="584" t="str">
        <f t="shared" si="17"/>
        <v>NE</v>
      </c>
      <c r="J125" s="584" t="e">
        <f t="shared" si="10"/>
        <v>#N/A</v>
      </c>
      <c r="K125" s="581"/>
      <c r="L125" s="582"/>
      <c r="M125" s="582"/>
      <c r="N125" s="582"/>
      <c r="O125" s="582"/>
      <c r="P125" s="583"/>
      <c r="Q125" s="581"/>
      <c r="R125" s="582"/>
      <c r="S125" s="582"/>
      <c r="T125" s="582"/>
      <c r="U125" s="582"/>
      <c r="V125" s="583"/>
    </row>
    <row r="126" spans="1:26" s="408" customFormat="1" hidden="1" x14ac:dyDescent="0.25">
      <c r="A126" s="551"/>
      <c r="B126" s="551"/>
      <c r="C126" s="551" t="s">
        <v>8257</v>
      </c>
      <c r="D126" s="550" t="s">
        <v>21</v>
      </c>
      <c r="E126" s="579" t="s">
        <v>4343</v>
      </c>
      <c r="F126" s="556" t="str">
        <f t="shared" si="16"/>
        <v>NE</v>
      </c>
      <c r="G126" s="558" t="e">
        <f t="shared" si="14"/>
        <v>#N/A</v>
      </c>
      <c r="H126" s="552" t="e">
        <f t="shared" ref="H126:H209" si="21">IF($F126="","",INDEX($K126:$FL126,1,MATCH($F126,$K126:$FL126,)+1))</f>
        <v>#N/A</v>
      </c>
      <c r="I126" s="584" t="str">
        <f t="shared" si="17"/>
        <v>NE</v>
      </c>
      <c r="J126" s="584" t="e">
        <f t="shared" ref="J126:J209" si="22">IF(G126="NE",G126,IF(INDEX(K126:CQ126,,MATCH(G126,K126:CQ126,0)+3)&lt;&gt;0,INDEX(K126:CQ126,,MATCH(G126,K126:CQ126,0)+3),"ND"))</f>
        <v>#N/A</v>
      </c>
      <c r="K126" s="581"/>
      <c r="L126" s="582"/>
      <c r="M126" s="582"/>
      <c r="N126" s="582"/>
      <c r="O126" s="582"/>
      <c r="P126" s="583"/>
      <c r="Q126" s="581"/>
      <c r="R126" s="582"/>
      <c r="S126" s="582"/>
    </row>
    <row r="127" spans="1:26" s="408" customFormat="1" hidden="1" x14ac:dyDescent="0.25">
      <c r="A127" s="551"/>
      <c r="B127" s="551"/>
      <c r="C127" s="551" t="s">
        <v>8257</v>
      </c>
      <c r="D127" s="550" t="s">
        <v>22</v>
      </c>
      <c r="E127" s="579" t="s">
        <v>4344</v>
      </c>
      <c r="F127" s="556" t="str">
        <f t="shared" si="16"/>
        <v>NE</v>
      </c>
      <c r="G127" s="558" t="e">
        <f t="shared" si="14"/>
        <v>#N/A</v>
      </c>
      <c r="H127" s="552" t="e">
        <f t="shared" si="21"/>
        <v>#N/A</v>
      </c>
      <c r="I127" s="584" t="str">
        <f t="shared" si="17"/>
        <v>NE</v>
      </c>
      <c r="J127" s="584" t="e">
        <f t="shared" si="22"/>
        <v>#N/A</v>
      </c>
      <c r="K127" s="581"/>
      <c r="L127" s="582"/>
      <c r="M127" s="582"/>
      <c r="N127" s="582"/>
      <c r="O127" s="582"/>
      <c r="P127" s="583"/>
      <c r="Q127" s="581"/>
      <c r="R127" s="582"/>
      <c r="S127" s="582"/>
    </row>
    <row r="128" spans="1:26" s="408" customFormat="1" hidden="1" x14ac:dyDescent="0.25">
      <c r="A128" s="551"/>
      <c r="B128" s="551"/>
      <c r="C128" s="551" t="s">
        <v>8257</v>
      </c>
      <c r="D128" s="550" t="s">
        <v>22</v>
      </c>
      <c r="E128" s="579" t="s">
        <v>4345</v>
      </c>
      <c r="F128" s="556" t="str">
        <f t="shared" si="16"/>
        <v>NE</v>
      </c>
      <c r="G128" s="558" t="e">
        <f t="shared" si="14"/>
        <v>#N/A</v>
      </c>
      <c r="H128" s="552" t="e">
        <f t="shared" si="21"/>
        <v>#N/A</v>
      </c>
      <c r="I128" s="584" t="str">
        <f t="shared" si="17"/>
        <v>NE</v>
      </c>
      <c r="J128" s="584" t="e">
        <f t="shared" si="22"/>
        <v>#N/A</v>
      </c>
      <c r="K128" s="581"/>
      <c r="L128" s="582"/>
      <c r="M128" s="582"/>
      <c r="N128" s="582"/>
      <c r="O128" s="582"/>
      <c r="P128" s="583"/>
      <c r="Q128" s="581"/>
      <c r="R128" s="582"/>
      <c r="S128" s="582"/>
    </row>
    <row r="129" spans="1:19" s="408" customFormat="1" hidden="1" x14ac:dyDescent="0.25">
      <c r="A129" s="551"/>
      <c r="B129" s="551"/>
      <c r="C129" s="551" t="s">
        <v>8257</v>
      </c>
      <c r="D129" s="550" t="s">
        <v>22</v>
      </c>
      <c r="E129" s="579" t="s">
        <v>4346</v>
      </c>
      <c r="F129" s="556" t="str">
        <f t="shared" si="16"/>
        <v>NE</v>
      </c>
      <c r="G129" s="558" t="e">
        <f t="shared" si="14"/>
        <v>#N/A</v>
      </c>
      <c r="H129" s="552" t="e">
        <f t="shared" si="21"/>
        <v>#N/A</v>
      </c>
      <c r="I129" s="584" t="str">
        <f t="shared" si="17"/>
        <v>NE</v>
      </c>
      <c r="J129" s="584" t="e">
        <f t="shared" si="22"/>
        <v>#N/A</v>
      </c>
      <c r="K129" s="581"/>
      <c r="L129" s="582"/>
      <c r="M129" s="582"/>
      <c r="N129" s="582"/>
      <c r="O129" s="582"/>
      <c r="P129" s="583"/>
    </row>
    <row r="130" spans="1:19" s="408" customFormat="1" hidden="1" x14ac:dyDescent="0.25">
      <c r="A130" s="551"/>
      <c r="B130" s="551"/>
      <c r="C130" s="551" t="s">
        <v>8257</v>
      </c>
      <c r="D130" s="550" t="s">
        <v>22</v>
      </c>
      <c r="E130" s="579" t="s">
        <v>4347</v>
      </c>
      <c r="F130" s="556" t="str">
        <f t="shared" si="16"/>
        <v>NE</v>
      </c>
      <c r="G130" s="558" t="e">
        <f t="shared" si="14"/>
        <v>#N/A</v>
      </c>
      <c r="H130" s="552" t="e">
        <f t="shared" si="21"/>
        <v>#N/A</v>
      </c>
      <c r="I130" s="584" t="str">
        <f t="shared" si="17"/>
        <v>NE</v>
      </c>
      <c r="J130" s="584" t="e">
        <f t="shared" si="22"/>
        <v>#N/A</v>
      </c>
      <c r="K130" s="581"/>
      <c r="L130" s="582"/>
      <c r="M130" s="582"/>
      <c r="N130" s="582"/>
      <c r="O130" s="582"/>
      <c r="P130" s="583"/>
    </row>
    <row r="131" spans="1:19" s="408" customFormat="1" hidden="1" x14ac:dyDescent="0.25">
      <c r="A131" s="551"/>
      <c r="B131" s="551"/>
      <c r="C131" s="551" t="s">
        <v>8257</v>
      </c>
      <c r="D131" s="550" t="s">
        <v>22</v>
      </c>
      <c r="E131" s="579" t="s">
        <v>4348</v>
      </c>
      <c r="F131" s="556" t="str">
        <f t="shared" si="16"/>
        <v>NE</v>
      </c>
      <c r="G131" s="558" t="e">
        <f t="shared" si="14"/>
        <v>#N/A</v>
      </c>
      <c r="H131" s="552" t="e">
        <f t="shared" si="21"/>
        <v>#N/A</v>
      </c>
      <c r="I131" s="584" t="str">
        <f t="shared" si="17"/>
        <v>NE</v>
      </c>
      <c r="J131" s="584" t="e">
        <f t="shared" si="22"/>
        <v>#N/A</v>
      </c>
      <c r="K131" s="581"/>
      <c r="L131" s="582"/>
      <c r="M131" s="582"/>
      <c r="N131" s="582"/>
      <c r="O131" s="582"/>
      <c r="P131" s="583"/>
    </row>
    <row r="132" spans="1:19" s="408" customFormat="1" hidden="1" x14ac:dyDescent="0.25">
      <c r="A132" s="551"/>
      <c r="B132" s="551" t="s">
        <v>8257</v>
      </c>
      <c r="C132" s="551"/>
      <c r="D132" s="550" t="s">
        <v>23</v>
      </c>
      <c r="E132" s="579" t="s">
        <v>4349</v>
      </c>
      <c r="F132" s="556" t="str">
        <f t="shared" si="16"/>
        <v>NE</v>
      </c>
      <c r="G132" s="558" t="e">
        <f t="shared" si="14"/>
        <v>#N/A</v>
      </c>
      <c r="H132" s="552" t="e">
        <f t="shared" si="21"/>
        <v>#N/A</v>
      </c>
      <c r="I132" s="584" t="str">
        <f t="shared" si="17"/>
        <v>NE</v>
      </c>
      <c r="J132" s="584" t="e">
        <f t="shared" si="22"/>
        <v>#N/A</v>
      </c>
      <c r="K132" s="581"/>
      <c r="L132" s="582"/>
      <c r="M132" s="582"/>
      <c r="N132" s="582"/>
      <c r="O132" s="582"/>
      <c r="P132" s="583"/>
    </row>
    <row r="133" spans="1:19" s="408" customFormat="1" hidden="1" x14ac:dyDescent="0.25">
      <c r="A133" s="551"/>
      <c r="B133" s="551" t="s">
        <v>8257</v>
      </c>
      <c r="C133" s="551"/>
      <c r="D133" s="548" t="s">
        <v>24</v>
      </c>
      <c r="E133" s="579" t="s">
        <v>4350</v>
      </c>
      <c r="F133" s="556" t="str">
        <f t="shared" si="16"/>
        <v>NE</v>
      </c>
      <c r="G133" s="558" t="e">
        <f t="shared" si="14"/>
        <v>#N/A</v>
      </c>
      <c r="H133" s="552" t="e">
        <f t="shared" si="21"/>
        <v>#N/A</v>
      </c>
      <c r="I133" s="584" t="str">
        <f t="shared" si="17"/>
        <v>NE</v>
      </c>
      <c r="J133" s="584" t="e">
        <f t="shared" si="22"/>
        <v>#N/A</v>
      </c>
      <c r="K133" s="581"/>
      <c r="L133" s="582"/>
      <c r="M133" s="582"/>
      <c r="N133" s="582"/>
      <c r="O133" s="582"/>
      <c r="P133" s="583"/>
    </row>
    <row r="134" spans="1:19" s="1440" customFormat="1" hidden="1" x14ac:dyDescent="0.2">
      <c r="A134" s="1430" t="s">
        <v>12081</v>
      </c>
      <c r="B134" s="1430" t="s">
        <v>8257</v>
      </c>
      <c r="C134" s="1430"/>
      <c r="D134" s="1429" t="s">
        <v>40</v>
      </c>
      <c r="E134" s="1432" t="s">
        <v>4458</v>
      </c>
      <c r="F134" s="1433">
        <f t="shared" ref="F134:F141" si="23">IF(L134&lt;&gt;0,MAX(L134,R134,X134,AD134),"NE")</f>
        <v>44887</v>
      </c>
      <c r="G134" s="1434" t="str">
        <f t="shared" ref="G134:G141" si="24">IF($F134="","",INDEX($K134:$FI134,1,MATCH($F134,$K134:$FI134,)-1))</f>
        <v>A1</v>
      </c>
      <c r="H134" s="1435" t="str">
        <f t="shared" ref="H134:H141" si="25">IF($F134="","",INDEX($K134:$FL134,1,MATCH($F134,$K134:$FL134,)+1))</f>
        <v>MR.DER-0125_22</v>
      </c>
      <c r="I134" s="1436">
        <f t="shared" ref="I134:I141" si="26">IF(F134="NE",F134,IF(INDEX(K134:CP134,,MATCH(F134,K134:CP134,0)+3)&lt;&gt;0,INDEX(K134:CP134,,MATCH(F134,K134:CP134,0)+3),"ND"))</f>
        <v>44896</v>
      </c>
      <c r="J134" s="1436" t="str">
        <f t="shared" ref="J134:J141" si="27">IF(G134="NE",G134,IF(INDEX(K134:CQ134,,MATCH(G134,K134:CQ134,0)+3)&lt;&gt;0,INDEX(K134:CQ134,,MATCH(G134,K134:CQ134,0)+3),"ND"))</f>
        <v>NÃO APROVADO</v>
      </c>
      <c r="K134" s="1437" t="s">
        <v>3730</v>
      </c>
      <c r="L134" s="1438">
        <v>44887</v>
      </c>
      <c r="M134" s="1439" t="s">
        <v>5672</v>
      </c>
      <c r="N134" s="1430" t="s">
        <v>5536</v>
      </c>
      <c r="O134" s="1438">
        <v>44896</v>
      </c>
      <c r="P134" s="1505" t="s">
        <v>5847</v>
      </c>
    </row>
    <row r="135" spans="1:19" s="408" customFormat="1" hidden="1" x14ac:dyDescent="0.25">
      <c r="A135" s="551"/>
      <c r="B135" s="551"/>
      <c r="C135" s="551"/>
      <c r="D135" s="550" t="s">
        <v>40</v>
      </c>
      <c r="E135" s="579" t="s">
        <v>4459</v>
      </c>
      <c r="F135" s="556" t="str">
        <f t="shared" si="23"/>
        <v>NE</v>
      </c>
      <c r="G135" s="558" t="e">
        <f t="shared" si="24"/>
        <v>#N/A</v>
      </c>
      <c r="H135" s="552" t="e">
        <f t="shared" si="25"/>
        <v>#N/A</v>
      </c>
      <c r="I135" s="584" t="str">
        <f t="shared" si="26"/>
        <v>NE</v>
      </c>
      <c r="J135" s="584" t="e">
        <f t="shared" si="27"/>
        <v>#N/A</v>
      </c>
      <c r="K135" s="581"/>
      <c r="L135" s="582"/>
      <c r="M135" s="582"/>
      <c r="N135" s="582"/>
      <c r="O135" s="582"/>
      <c r="P135" s="583"/>
    </row>
    <row r="136" spans="1:19" s="408" customFormat="1" hidden="1" x14ac:dyDescent="0.25">
      <c r="A136" s="551"/>
      <c r="B136" s="551"/>
      <c r="C136" s="551"/>
      <c r="D136" s="550" t="s">
        <v>41</v>
      </c>
      <c r="E136" s="579" t="s">
        <v>4460</v>
      </c>
      <c r="F136" s="556" t="str">
        <f t="shared" si="23"/>
        <v>NE</v>
      </c>
      <c r="G136" s="558" t="e">
        <f t="shared" si="24"/>
        <v>#N/A</v>
      </c>
      <c r="H136" s="552" t="e">
        <f t="shared" si="25"/>
        <v>#N/A</v>
      </c>
      <c r="I136" s="584" t="str">
        <f t="shared" si="26"/>
        <v>NE</v>
      </c>
      <c r="J136" s="584" t="e">
        <f t="shared" si="27"/>
        <v>#N/A</v>
      </c>
      <c r="K136" s="581"/>
      <c r="L136" s="582"/>
      <c r="M136" s="582"/>
      <c r="N136" s="582"/>
      <c r="O136" s="582"/>
      <c r="P136" s="583"/>
    </row>
    <row r="137" spans="1:19" s="408" customFormat="1" hidden="1" x14ac:dyDescent="0.25">
      <c r="A137" s="551"/>
      <c r="B137" s="551"/>
      <c r="C137" s="551"/>
      <c r="D137" s="550" t="s">
        <v>41</v>
      </c>
      <c r="E137" s="579" t="s">
        <v>4461</v>
      </c>
      <c r="F137" s="556" t="str">
        <f t="shared" si="23"/>
        <v>NE</v>
      </c>
      <c r="G137" s="558" t="e">
        <f t="shared" si="24"/>
        <v>#N/A</v>
      </c>
      <c r="H137" s="552" t="e">
        <f t="shared" si="25"/>
        <v>#N/A</v>
      </c>
      <c r="I137" s="584" t="str">
        <f t="shared" si="26"/>
        <v>NE</v>
      </c>
      <c r="J137" s="584" t="e">
        <f t="shared" si="27"/>
        <v>#N/A</v>
      </c>
      <c r="K137" s="581"/>
      <c r="L137" s="582"/>
      <c r="M137" s="582"/>
      <c r="N137" s="582"/>
      <c r="O137" s="582"/>
      <c r="P137" s="583"/>
    </row>
    <row r="138" spans="1:19" s="408" customFormat="1" hidden="1" x14ac:dyDescent="0.25">
      <c r="A138" s="551"/>
      <c r="B138" s="551"/>
      <c r="C138" s="551"/>
      <c r="D138" s="550" t="s">
        <v>41</v>
      </c>
      <c r="E138" s="579" t="s">
        <v>4462</v>
      </c>
      <c r="F138" s="556" t="str">
        <f t="shared" si="23"/>
        <v>NE</v>
      </c>
      <c r="G138" s="558" t="e">
        <f t="shared" si="24"/>
        <v>#N/A</v>
      </c>
      <c r="H138" s="552" t="e">
        <f t="shared" si="25"/>
        <v>#N/A</v>
      </c>
      <c r="I138" s="584" t="str">
        <f t="shared" si="26"/>
        <v>NE</v>
      </c>
      <c r="J138" s="584" t="e">
        <f t="shared" si="27"/>
        <v>#N/A</v>
      </c>
      <c r="K138" s="581"/>
      <c r="L138" s="582"/>
      <c r="M138" s="582"/>
      <c r="N138" s="582"/>
      <c r="O138" s="582"/>
      <c r="P138" s="583"/>
    </row>
    <row r="139" spans="1:19" s="408" customFormat="1" hidden="1" x14ac:dyDescent="0.25">
      <c r="A139" s="551"/>
      <c r="B139" s="551"/>
      <c r="C139" s="551"/>
      <c r="D139" s="550" t="s">
        <v>41</v>
      </c>
      <c r="E139" s="579" t="s">
        <v>4463</v>
      </c>
      <c r="F139" s="556" t="str">
        <f t="shared" si="23"/>
        <v>NE</v>
      </c>
      <c r="G139" s="558" t="e">
        <f t="shared" si="24"/>
        <v>#N/A</v>
      </c>
      <c r="H139" s="552" t="e">
        <f t="shared" si="25"/>
        <v>#N/A</v>
      </c>
      <c r="I139" s="584" t="str">
        <f t="shared" si="26"/>
        <v>NE</v>
      </c>
      <c r="J139" s="584" t="e">
        <f t="shared" si="27"/>
        <v>#N/A</v>
      </c>
      <c r="K139" s="581"/>
      <c r="L139" s="582"/>
      <c r="M139" s="582"/>
      <c r="N139" s="582"/>
      <c r="O139" s="582"/>
      <c r="P139" s="583"/>
    </row>
    <row r="140" spans="1:19" s="408" customFormat="1" hidden="1" x14ac:dyDescent="0.25">
      <c r="A140" s="551"/>
      <c r="B140" s="551"/>
      <c r="C140" s="551"/>
      <c r="D140" s="550" t="s">
        <v>41</v>
      </c>
      <c r="E140" s="579" t="s">
        <v>4464</v>
      </c>
      <c r="F140" s="556" t="str">
        <f t="shared" si="23"/>
        <v>NE</v>
      </c>
      <c r="G140" s="558" t="e">
        <f t="shared" si="24"/>
        <v>#N/A</v>
      </c>
      <c r="H140" s="552" t="e">
        <f t="shared" si="25"/>
        <v>#N/A</v>
      </c>
      <c r="I140" s="584" t="str">
        <f t="shared" si="26"/>
        <v>NE</v>
      </c>
      <c r="J140" s="584" t="e">
        <f t="shared" si="27"/>
        <v>#N/A</v>
      </c>
      <c r="K140" s="581"/>
      <c r="L140" s="582"/>
      <c r="M140" s="582"/>
      <c r="N140" s="582"/>
      <c r="O140" s="582"/>
      <c r="P140" s="583"/>
    </row>
    <row r="141" spans="1:19" s="408" customFormat="1" hidden="1" x14ac:dyDescent="0.25">
      <c r="A141" s="1576"/>
      <c r="D141" s="550" t="s">
        <v>41</v>
      </c>
      <c r="E141" s="579" t="s">
        <v>4465</v>
      </c>
      <c r="F141" s="556" t="str">
        <f t="shared" si="23"/>
        <v>NE</v>
      </c>
      <c r="G141" s="558" t="e">
        <f t="shared" si="24"/>
        <v>#N/A</v>
      </c>
      <c r="H141" s="552" t="e">
        <f t="shared" si="25"/>
        <v>#N/A</v>
      </c>
      <c r="I141" s="584" t="str">
        <f t="shared" si="26"/>
        <v>NE</v>
      </c>
      <c r="J141" s="584" t="e">
        <f t="shared" si="27"/>
        <v>#N/A</v>
      </c>
      <c r="K141" s="581"/>
      <c r="L141" s="582"/>
      <c r="M141" s="582"/>
      <c r="N141" s="582"/>
      <c r="O141" s="582"/>
      <c r="P141" s="583"/>
    </row>
    <row r="142" spans="1:19" s="425" customFormat="1" ht="13.5" hidden="1" x14ac:dyDescent="0.25">
      <c r="A142" s="595"/>
      <c r="B142" s="595"/>
      <c r="C142" s="613"/>
      <c r="D142" s="614"/>
      <c r="E142" s="615"/>
      <c r="F142" s="598"/>
      <c r="G142" s="598"/>
      <c r="H142" s="599"/>
      <c r="I142" s="600"/>
      <c r="J142" s="601"/>
      <c r="K142" s="602"/>
      <c r="L142" s="603"/>
      <c r="M142" s="604"/>
      <c r="N142" s="605"/>
      <c r="O142" s="605"/>
      <c r="P142" s="605"/>
    </row>
    <row r="143" spans="1:19" s="1440" customFormat="1" hidden="1" x14ac:dyDescent="0.25">
      <c r="A143" s="1430" t="s">
        <v>12081</v>
      </c>
      <c r="B143" s="1430"/>
      <c r="C143" s="1430" t="s">
        <v>8257</v>
      </c>
      <c r="D143" s="1431" t="s">
        <v>8592</v>
      </c>
      <c r="E143" s="1432" t="s">
        <v>4351</v>
      </c>
      <c r="F143" s="1433">
        <f t="shared" si="16"/>
        <v>44797</v>
      </c>
      <c r="G143" s="1434" t="str">
        <f t="shared" si="14"/>
        <v>A1</v>
      </c>
      <c r="H143" s="1435" t="str">
        <f t="shared" si="21"/>
        <v>MR.DER-0005_22</v>
      </c>
      <c r="I143" s="1436">
        <f t="shared" si="17"/>
        <v>44840</v>
      </c>
      <c r="J143" s="1436" t="str">
        <f t="shared" si="22"/>
        <v>NÃO APROVADO</v>
      </c>
      <c r="K143" s="1437" t="s">
        <v>3730</v>
      </c>
      <c r="L143" s="1438">
        <v>44797</v>
      </c>
      <c r="M143" s="1439" t="s">
        <v>3735</v>
      </c>
      <c r="N143" s="1430" t="s">
        <v>5536</v>
      </c>
      <c r="O143" s="1438">
        <v>44840</v>
      </c>
      <c r="P143" s="1439" t="s">
        <v>3783</v>
      </c>
    </row>
    <row r="144" spans="1:19" s="440" customFormat="1" ht="15" hidden="1" x14ac:dyDescent="0.25">
      <c r="A144" s="626" t="s">
        <v>8342</v>
      </c>
      <c r="B144" s="626"/>
      <c r="C144" s="626" t="s">
        <v>8257</v>
      </c>
      <c r="D144" s="625" t="s">
        <v>8592</v>
      </c>
      <c r="E144" s="627" t="s">
        <v>4352</v>
      </c>
      <c r="F144" s="628">
        <f t="shared" si="16"/>
        <v>46056</v>
      </c>
      <c r="G144" s="629" t="str">
        <f t="shared" si="14"/>
        <v>A2</v>
      </c>
      <c r="H144" s="630" t="str">
        <f t="shared" si="21"/>
        <v>MR_DER-1564_26</v>
      </c>
      <c r="I144" s="580" t="str">
        <f t="shared" si="17"/>
        <v>ND</v>
      </c>
      <c r="J144" s="580" t="str">
        <f t="shared" si="22"/>
        <v>ND</v>
      </c>
      <c r="K144" s="631" t="s">
        <v>3730</v>
      </c>
      <c r="L144" s="632">
        <v>44797</v>
      </c>
      <c r="M144" s="633" t="s">
        <v>3735</v>
      </c>
      <c r="N144" s="626" t="s">
        <v>5536</v>
      </c>
      <c r="O144" s="632">
        <v>44840</v>
      </c>
      <c r="P144" s="633" t="s">
        <v>3783</v>
      </c>
      <c r="Q144" s="440" t="s">
        <v>3765</v>
      </c>
      <c r="R144" s="1441">
        <v>46056</v>
      </c>
      <c r="S144" s="23" t="s">
        <v>12082</v>
      </c>
    </row>
    <row r="145" spans="1:19" s="440" customFormat="1" ht="15" hidden="1" x14ac:dyDescent="0.25">
      <c r="A145" s="626" t="s">
        <v>8342</v>
      </c>
      <c r="B145" s="626"/>
      <c r="C145" s="626" t="s">
        <v>8257</v>
      </c>
      <c r="D145" s="625" t="s">
        <v>8592</v>
      </c>
      <c r="E145" s="627" t="s">
        <v>4353</v>
      </c>
      <c r="F145" s="628">
        <f t="shared" si="16"/>
        <v>46056</v>
      </c>
      <c r="G145" s="629" t="str">
        <f t="shared" si="14"/>
        <v>A2</v>
      </c>
      <c r="H145" s="630" t="str">
        <f t="shared" si="21"/>
        <v>MR_DER-1564_26</v>
      </c>
      <c r="I145" s="580" t="str">
        <f t="shared" si="17"/>
        <v>ND</v>
      </c>
      <c r="J145" s="580" t="str">
        <f t="shared" si="22"/>
        <v>ND</v>
      </c>
      <c r="K145" s="631" t="s">
        <v>3730</v>
      </c>
      <c r="L145" s="632">
        <v>44797</v>
      </c>
      <c r="M145" s="633" t="s">
        <v>3735</v>
      </c>
      <c r="N145" s="626" t="s">
        <v>5536</v>
      </c>
      <c r="O145" s="632">
        <v>44840</v>
      </c>
      <c r="P145" s="633" t="s">
        <v>3783</v>
      </c>
      <c r="Q145" s="440" t="s">
        <v>3765</v>
      </c>
      <c r="R145" s="1441">
        <v>46056</v>
      </c>
      <c r="S145" s="23" t="s">
        <v>12082</v>
      </c>
    </row>
    <row r="146" spans="1:19" s="440" customFormat="1" ht="15" hidden="1" x14ac:dyDescent="0.25">
      <c r="A146" s="626" t="s">
        <v>8342</v>
      </c>
      <c r="B146" s="626"/>
      <c r="C146" s="626" t="s">
        <v>8257</v>
      </c>
      <c r="D146" s="625" t="s">
        <v>8592</v>
      </c>
      <c r="E146" s="627" t="s">
        <v>4354</v>
      </c>
      <c r="F146" s="628">
        <f>IF(L146&lt;&gt;0,MAX(L146,R146,X146,AD146),"NE")</f>
        <v>46056</v>
      </c>
      <c r="G146" s="629" t="str">
        <f>IF($F146="","",INDEX($K146:$FI146,1,MATCH($F146,$K146:$FI146,)-1))</f>
        <v>A2</v>
      </c>
      <c r="H146" s="630" t="str">
        <f t="shared" si="21"/>
        <v>MR_DER-1564_26</v>
      </c>
      <c r="I146" s="580" t="str">
        <f>IF(F146="NE",F146,IF(INDEX(K146:CP146,,MATCH(F146,K146:CP146,0)+3)&lt;&gt;0,INDEX(K146:CP146,,MATCH(F146,K146:CP146,0)+3),"ND"))</f>
        <v>ND</v>
      </c>
      <c r="J146" s="580" t="str">
        <f t="shared" si="22"/>
        <v>ND</v>
      </c>
      <c r="K146" s="631" t="s">
        <v>3730</v>
      </c>
      <c r="L146" s="632">
        <v>44797</v>
      </c>
      <c r="M146" s="633" t="s">
        <v>3735</v>
      </c>
      <c r="N146" s="626" t="s">
        <v>5536</v>
      </c>
      <c r="O146" s="632">
        <v>44840</v>
      </c>
      <c r="P146" s="633" t="s">
        <v>3783</v>
      </c>
      <c r="Q146" s="440" t="s">
        <v>3765</v>
      </c>
      <c r="R146" s="1441">
        <v>46056</v>
      </c>
      <c r="S146" s="23" t="s">
        <v>12082</v>
      </c>
    </row>
    <row r="147" spans="1:19" s="440" customFormat="1" ht="15" hidden="1" x14ac:dyDescent="0.25">
      <c r="A147" s="626" t="s">
        <v>8342</v>
      </c>
      <c r="B147" s="626"/>
      <c r="C147" s="626" t="s">
        <v>8257</v>
      </c>
      <c r="D147" s="625" t="s">
        <v>8592</v>
      </c>
      <c r="E147" s="627" t="s">
        <v>4355</v>
      </c>
      <c r="F147" s="628">
        <f>IF(L147&lt;&gt;0,MAX(L147,R147,X147,AD147),"NE")</f>
        <v>46056</v>
      </c>
      <c r="G147" s="629" t="str">
        <f>IF($F147="","",INDEX($K147:$FI147,1,MATCH($F147,$K147:$FI147,)-1))</f>
        <v>A2</v>
      </c>
      <c r="H147" s="630" t="str">
        <f t="shared" si="21"/>
        <v>MR_DER-1564_26</v>
      </c>
      <c r="I147" s="580" t="str">
        <f>IF(F147="NE",F147,IF(INDEX(K147:CP147,,MATCH(F147,K147:CP147,0)+3)&lt;&gt;0,INDEX(K147:CP147,,MATCH(F147,K147:CP147,0)+3),"ND"))</f>
        <v>ND</v>
      </c>
      <c r="J147" s="580" t="str">
        <f t="shared" si="22"/>
        <v>ND</v>
      </c>
      <c r="K147" s="631" t="s">
        <v>3730</v>
      </c>
      <c r="L147" s="632">
        <v>44797</v>
      </c>
      <c r="M147" s="633" t="s">
        <v>3735</v>
      </c>
      <c r="N147" s="626" t="s">
        <v>5536</v>
      </c>
      <c r="O147" s="632">
        <v>44840</v>
      </c>
      <c r="P147" s="633" t="s">
        <v>3783</v>
      </c>
      <c r="Q147" s="440" t="s">
        <v>3765</v>
      </c>
      <c r="R147" s="1441">
        <v>46056</v>
      </c>
      <c r="S147" s="23" t="s">
        <v>12082</v>
      </c>
    </row>
    <row r="148" spans="1:19" s="440" customFormat="1" ht="15" hidden="1" x14ac:dyDescent="0.25">
      <c r="A148" s="626" t="s">
        <v>8342</v>
      </c>
      <c r="B148" s="626" t="s">
        <v>8257</v>
      </c>
      <c r="C148" s="626"/>
      <c r="D148" s="625" t="s">
        <v>8345</v>
      </c>
      <c r="E148" s="627" t="s">
        <v>4387</v>
      </c>
      <c r="F148" s="628">
        <f>IF(L148&lt;&gt;0,MAX(L148,R148,X148,AD148),"NE")</f>
        <v>46056</v>
      </c>
      <c r="G148" s="629" t="str">
        <f>IF($F148="","",INDEX($K148:$FI148,1,MATCH($F148,$K148:$FI148,)-1))</f>
        <v>A2</v>
      </c>
      <c r="H148" s="630" t="str">
        <f>IF($F148="","",INDEX($K148:$FL148,1,MATCH($F148,$K148:$FL148,)+1))</f>
        <v>MR_DER-1564_26</v>
      </c>
      <c r="I148" s="580" t="str">
        <f>IF(F148="NE",F148,IF(INDEX(K148:CP148,,MATCH(F148,K148:CP148,0)+3)&lt;&gt;0,INDEX(K148:CP148,,MATCH(F148,K148:CP148,0)+3),"ND"))</f>
        <v>ND</v>
      </c>
      <c r="J148" s="580" t="str">
        <f>IF(G148="NE",G148,IF(INDEX(K148:CQ148,,MATCH(G148,K148:CQ148,0)+3)&lt;&gt;0,INDEX(K148:CQ148,,MATCH(G148,K148:CQ148,0)+3),"ND"))</f>
        <v>ND</v>
      </c>
      <c r="K148" s="631" t="s">
        <v>3730</v>
      </c>
      <c r="L148" s="632">
        <v>44797</v>
      </c>
      <c r="M148" s="633" t="s">
        <v>3735</v>
      </c>
      <c r="N148" s="626" t="s">
        <v>5536</v>
      </c>
      <c r="O148" s="632">
        <v>44840</v>
      </c>
      <c r="P148" s="633" t="s">
        <v>3783</v>
      </c>
      <c r="Q148" s="440" t="s">
        <v>3765</v>
      </c>
      <c r="R148" s="1441">
        <v>46056</v>
      </c>
      <c r="S148" s="23" t="s">
        <v>12082</v>
      </c>
    </row>
    <row r="149" spans="1:19" s="440" customFormat="1" ht="15" hidden="1" x14ac:dyDescent="0.25">
      <c r="A149" s="626" t="s">
        <v>8342</v>
      </c>
      <c r="B149" s="626" t="s">
        <v>8257</v>
      </c>
      <c r="C149" s="626"/>
      <c r="D149" s="625" t="s">
        <v>60</v>
      </c>
      <c r="E149" s="627" t="s">
        <v>4243</v>
      </c>
      <c r="F149" s="628">
        <f>IF(L149&lt;&gt;0,MAX(L149,R149,X149,AD149),"NE")</f>
        <v>46105</v>
      </c>
      <c r="G149" s="629" t="str">
        <f>IF($F149="","",INDEX($K149:$FI149,1,MATCH($F149,$K149:$FI149,)-1))</f>
        <v>A</v>
      </c>
      <c r="H149" s="630" t="str">
        <f>IF($F149="","",INDEX($K149:$FL149,1,MATCH($F149,$K149:$FL149,)+1))</f>
        <v>MR_DER-1657_26</v>
      </c>
      <c r="I149" s="580" t="str">
        <f>IF(F149="NE",F149,IF(INDEX(K149:CP149,,MATCH(F149,K149:CP149,0)+3)&lt;&gt;0,INDEX(K149:CP149,,MATCH(F149,K149:CP149,0)+3),"ND"))</f>
        <v>ND</v>
      </c>
      <c r="J149" s="580" t="str">
        <f>IF(G149="NE",G149,IF(INDEX(K149:CQ149,,MATCH(G149,K149:CQ149,0)+3)&lt;&gt;0,INDEX(K149:CQ149,,MATCH(G149,K149:CQ149,0)+3),"ND"))</f>
        <v>ND</v>
      </c>
      <c r="K149" s="631" t="s">
        <v>3730</v>
      </c>
      <c r="L149" s="632">
        <v>44895</v>
      </c>
      <c r="M149" s="633" t="s">
        <v>5831</v>
      </c>
      <c r="N149" s="626" t="s">
        <v>5537</v>
      </c>
      <c r="O149" s="632">
        <v>44979</v>
      </c>
      <c r="P149" s="634" t="s">
        <v>3777</v>
      </c>
      <c r="Q149" s="1237" t="s">
        <v>3748</v>
      </c>
      <c r="R149" s="1234">
        <v>46105</v>
      </c>
      <c r="S149" s="69" t="s">
        <v>12417</v>
      </c>
    </row>
    <row r="150" spans="1:19" s="990" customFormat="1" ht="15" hidden="1" x14ac:dyDescent="0.25">
      <c r="A150" s="626" t="s">
        <v>8342</v>
      </c>
      <c r="B150" s="626" t="s">
        <v>8257</v>
      </c>
      <c r="C150" s="626"/>
      <c r="D150" s="625" t="s">
        <v>25</v>
      </c>
      <c r="E150" s="627" t="s">
        <v>4356</v>
      </c>
      <c r="F150" s="628">
        <f t="shared" si="16"/>
        <v>46105</v>
      </c>
      <c r="G150" s="629" t="str">
        <f t="shared" si="14"/>
        <v>A1</v>
      </c>
      <c r="H150" s="630" t="str">
        <f t="shared" si="21"/>
        <v>MR_DER-1657_26</v>
      </c>
      <c r="I150" s="580" t="str">
        <f t="shared" si="17"/>
        <v>ND</v>
      </c>
      <c r="J150" s="580" t="str">
        <f t="shared" si="22"/>
        <v>ND</v>
      </c>
      <c r="K150" s="1237" t="s">
        <v>3730</v>
      </c>
      <c r="L150" s="1234">
        <v>46105</v>
      </c>
      <c r="M150" s="69" t="s">
        <v>12417</v>
      </c>
      <c r="N150" s="1226"/>
      <c r="O150" s="1226"/>
      <c r="P150" s="1238"/>
    </row>
    <row r="151" spans="1:19" s="990" customFormat="1" ht="15" hidden="1" x14ac:dyDescent="0.25">
      <c r="A151" s="626" t="s">
        <v>8342</v>
      </c>
      <c r="B151" s="626" t="s">
        <v>8257</v>
      </c>
      <c r="C151" s="626"/>
      <c r="D151" s="625" t="s">
        <v>25</v>
      </c>
      <c r="E151" s="627" t="s">
        <v>4357</v>
      </c>
      <c r="F151" s="628">
        <f t="shared" si="16"/>
        <v>46105</v>
      </c>
      <c r="G151" s="629" t="str">
        <f t="shared" ref="G151:G223" si="28">IF($F151="","",INDEX($K151:$FI151,1,MATCH($F151,$K151:$FI151,)-1))</f>
        <v>A1</v>
      </c>
      <c r="H151" s="630" t="str">
        <f t="shared" si="21"/>
        <v>MR_DER-1657_26</v>
      </c>
      <c r="I151" s="580" t="str">
        <f t="shared" si="17"/>
        <v>ND</v>
      </c>
      <c r="J151" s="580" t="str">
        <f t="shared" si="22"/>
        <v>ND</v>
      </c>
      <c r="K151" s="1237" t="s">
        <v>3730</v>
      </c>
      <c r="L151" s="1234">
        <v>46105</v>
      </c>
      <c r="M151" s="69" t="s">
        <v>12417</v>
      </c>
      <c r="N151" s="1226"/>
      <c r="O151" s="1226"/>
      <c r="P151" s="1238"/>
    </row>
    <row r="152" spans="1:19" s="990" customFormat="1" ht="15" hidden="1" x14ac:dyDescent="0.25">
      <c r="A152" s="626" t="s">
        <v>8342</v>
      </c>
      <c r="B152" s="626" t="s">
        <v>8257</v>
      </c>
      <c r="C152" s="626"/>
      <c r="D152" s="625" t="s">
        <v>25</v>
      </c>
      <c r="E152" s="627" t="s">
        <v>4358</v>
      </c>
      <c r="F152" s="628">
        <f t="shared" si="16"/>
        <v>46105</v>
      </c>
      <c r="G152" s="629" t="str">
        <f t="shared" si="28"/>
        <v>A1</v>
      </c>
      <c r="H152" s="630" t="str">
        <f t="shared" si="21"/>
        <v>MR_DER-1657_26</v>
      </c>
      <c r="I152" s="580" t="str">
        <f t="shared" si="17"/>
        <v>ND</v>
      </c>
      <c r="J152" s="580" t="str">
        <f t="shared" si="22"/>
        <v>ND</v>
      </c>
      <c r="K152" s="1237" t="s">
        <v>3730</v>
      </c>
      <c r="L152" s="1234">
        <v>46105</v>
      </c>
      <c r="M152" s="69" t="s">
        <v>12417</v>
      </c>
      <c r="N152" s="1226"/>
      <c r="O152" s="1226"/>
      <c r="P152" s="1238"/>
    </row>
    <row r="153" spans="1:19" s="990" customFormat="1" ht="15" hidden="1" x14ac:dyDescent="0.25">
      <c r="A153" s="626" t="s">
        <v>8342</v>
      </c>
      <c r="B153" s="626" t="s">
        <v>8257</v>
      </c>
      <c r="C153" s="626"/>
      <c r="D153" s="625" t="s">
        <v>25</v>
      </c>
      <c r="E153" s="627" t="s">
        <v>4359</v>
      </c>
      <c r="F153" s="628">
        <f t="shared" si="16"/>
        <v>46105</v>
      </c>
      <c r="G153" s="629" t="str">
        <f t="shared" si="28"/>
        <v>A1</v>
      </c>
      <c r="H153" s="630" t="str">
        <f t="shared" si="21"/>
        <v>MR_DER-1657_26</v>
      </c>
      <c r="I153" s="580" t="str">
        <f t="shared" si="17"/>
        <v>ND</v>
      </c>
      <c r="J153" s="580" t="str">
        <f t="shared" si="22"/>
        <v>ND</v>
      </c>
      <c r="K153" s="1237" t="s">
        <v>3730</v>
      </c>
      <c r="L153" s="1234">
        <v>46105</v>
      </c>
      <c r="M153" s="69" t="s">
        <v>12417</v>
      </c>
      <c r="N153" s="1226"/>
      <c r="O153" s="1226"/>
      <c r="P153" s="1238"/>
    </row>
    <row r="154" spans="1:19" s="990" customFormat="1" ht="15" hidden="1" x14ac:dyDescent="0.25">
      <c r="A154" s="626" t="s">
        <v>8342</v>
      </c>
      <c r="B154" s="626" t="s">
        <v>8257</v>
      </c>
      <c r="C154" s="626"/>
      <c r="D154" s="625" t="s">
        <v>25</v>
      </c>
      <c r="E154" s="627" t="s">
        <v>4360</v>
      </c>
      <c r="F154" s="628">
        <f t="shared" si="16"/>
        <v>46105</v>
      </c>
      <c r="G154" s="629" t="str">
        <f t="shared" si="28"/>
        <v>A1</v>
      </c>
      <c r="H154" s="630" t="str">
        <f t="shared" si="21"/>
        <v>MR_DER-1657_26</v>
      </c>
      <c r="I154" s="580" t="str">
        <f t="shared" si="17"/>
        <v>ND</v>
      </c>
      <c r="J154" s="580" t="str">
        <f t="shared" si="22"/>
        <v>ND</v>
      </c>
      <c r="K154" s="1237" t="s">
        <v>3730</v>
      </c>
      <c r="L154" s="1234">
        <v>46105</v>
      </c>
      <c r="M154" s="69" t="s">
        <v>12417</v>
      </c>
      <c r="N154" s="1226"/>
      <c r="O154" s="1226"/>
      <c r="P154" s="1238"/>
    </row>
    <row r="155" spans="1:19" s="990" customFormat="1" ht="15" hidden="1" x14ac:dyDescent="0.25">
      <c r="A155" s="626" t="s">
        <v>8342</v>
      </c>
      <c r="B155" s="626" t="s">
        <v>8257</v>
      </c>
      <c r="C155" s="626"/>
      <c r="D155" s="625" t="s">
        <v>25</v>
      </c>
      <c r="E155" s="627" t="s">
        <v>4361</v>
      </c>
      <c r="F155" s="628">
        <f t="shared" si="16"/>
        <v>46105</v>
      </c>
      <c r="G155" s="629" t="str">
        <f t="shared" si="28"/>
        <v>A1</v>
      </c>
      <c r="H155" s="630" t="str">
        <f t="shared" si="21"/>
        <v>MR_DER-1657_26</v>
      </c>
      <c r="I155" s="580" t="str">
        <f t="shared" si="17"/>
        <v>ND</v>
      </c>
      <c r="J155" s="580" t="str">
        <f t="shared" si="22"/>
        <v>ND</v>
      </c>
      <c r="K155" s="1237" t="s">
        <v>3730</v>
      </c>
      <c r="L155" s="1234">
        <v>46105</v>
      </c>
      <c r="M155" s="69" t="s">
        <v>12417</v>
      </c>
      <c r="N155" s="1226"/>
      <c r="O155" s="1226"/>
      <c r="P155" s="1238"/>
    </row>
    <row r="156" spans="1:19" s="990" customFormat="1" ht="15" hidden="1" x14ac:dyDescent="0.25">
      <c r="A156" s="626" t="s">
        <v>8342</v>
      </c>
      <c r="B156" s="626" t="s">
        <v>8257</v>
      </c>
      <c r="C156" s="626"/>
      <c r="D156" s="625" t="s">
        <v>25</v>
      </c>
      <c r="E156" s="627" t="s">
        <v>4362</v>
      </c>
      <c r="F156" s="628">
        <f t="shared" si="16"/>
        <v>46105</v>
      </c>
      <c r="G156" s="629" t="str">
        <f t="shared" si="28"/>
        <v>A1</v>
      </c>
      <c r="H156" s="630" t="str">
        <f t="shared" si="21"/>
        <v>MR_DER-1657_26</v>
      </c>
      <c r="I156" s="580" t="str">
        <f t="shared" si="17"/>
        <v>ND</v>
      </c>
      <c r="J156" s="580" t="str">
        <f t="shared" si="22"/>
        <v>ND</v>
      </c>
      <c r="K156" s="1237" t="s">
        <v>3730</v>
      </c>
      <c r="L156" s="1234">
        <v>46105</v>
      </c>
      <c r="M156" s="69" t="s">
        <v>12417</v>
      </c>
      <c r="N156" s="1226"/>
      <c r="O156" s="1226"/>
      <c r="P156" s="1238"/>
    </row>
    <row r="157" spans="1:19" s="990" customFormat="1" ht="15" hidden="1" x14ac:dyDescent="0.25">
      <c r="A157" s="626" t="s">
        <v>8342</v>
      </c>
      <c r="B157" s="626" t="s">
        <v>8257</v>
      </c>
      <c r="C157" s="626"/>
      <c r="D157" s="625" t="s">
        <v>25</v>
      </c>
      <c r="E157" s="627" t="s">
        <v>4363</v>
      </c>
      <c r="F157" s="628">
        <f t="shared" si="16"/>
        <v>46105</v>
      </c>
      <c r="G157" s="629" t="str">
        <f t="shared" si="28"/>
        <v>A1</v>
      </c>
      <c r="H157" s="630" t="str">
        <f t="shared" si="21"/>
        <v>MR_DER-1657_26</v>
      </c>
      <c r="I157" s="580" t="str">
        <f t="shared" si="17"/>
        <v>ND</v>
      </c>
      <c r="J157" s="580" t="str">
        <f t="shared" si="22"/>
        <v>ND</v>
      </c>
      <c r="K157" s="1237" t="s">
        <v>3730</v>
      </c>
      <c r="L157" s="1234">
        <v>46105</v>
      </c>
      <c r="M157" s="69" t="s">
        <v>12417</v>
      </c>
      <c r="N157" s="1226"/>
      <c r="O157" s="1226"/>
      <c r="P157" s="1238"/>
    </row>
    <row r="158" spans="1:19" s="990" customFormat="1" ht="15" hidden="1" x14ac:dyDescent="0.25">
      <c r="A158" s="626" t="s">
        <v>8342</v>
      </c>
      <c r="B158" s="626" t="s">
        <v>8257</v>
      </c>
      <c r="C158" s="626"/>
      <c r="D158" s="625" t="s">
        <v>25</v>
      </c>
      <c r="E158" s="627" t="s">
        <v>4364</v>
      </c>
      <c r="F158" s="628">
        <f t="shared" si="16"/>
        <v>46105</v>
      </c>
      <c r="G158" s="629" t="str">
        <f t="shared" si="28"/>
        <v>A1</v>
      </c>
      <c r="H158" s="630" t="str">
        <f t="shared" si="21"/>
        <v>MR_DER-1657_26</v>
      </c>
      <c r="I158" s="580" t="str">
        <f t="shared" si="17"/>
        <v>ND</v>
      </c>
      <c r="J158" s="580" t="str">
        <f t="shared" si="22"/>
        <v>ND</v>
      </c>
      <c r="K158" s="1237" t="s">
        <v>3730</v>
      </c>
      <c r="L158" s="1234">
        <v>46105</v>
      </c>
      <c r="M158" s="69" t="s">
        <v>12417</v>
      </c>
      <c r="N158" s="1226"/>
      <c r="O158" s="1226"/>
      <c r="P158" s="1238"/>
    </row>
    <row r="159" spans="1:19" s="990" customFormat="1" ht="15" hidden="1" x14ac:dyDescent="0.25">
      <c r="A159" s="626" t="s">
        <v>8342</v>
      </c>
      <c r="B159" s="626" t="s">
        <v>8257</v>
      </c>
      <c r="C159" s="626"/>
      <c r="D159" s="625" t="s">
        <v>25</v>
      </c>
      <c r="E159" s="627" t="s">
        <v>4365</v>
      </c>
      <c r="F159" s="628">
        <f t="shared" si="16"/>
        <v>46105</v>
      </c>
      <c r="G159" s="629" t="str">
        <f t="shared" si="28"/>
        <v>A1</v>
      </c>
      <c r="H159" s="630" t="str">
        <f t="shared" si="21"/>
        <v>MR_DER-1657_26</v>
      </c>
      <c r="I159" s="580" t="str">
        <f t="shared" si="17"/>
        <v>ND</v>
      </c>
      <c r="J159" s="580" t="str">
        <f t="shared" si="22"/>
        <v>ND</v>
      </c>
      <c r="K159" s="1237" t="s">
        <v>3730</v>
      </c>
      <c r="L159" s="1234">
        <v>46105</v>
      </c>
      <c r="M159" s="69" t="s">
        <v>12417</v>
      </c>
      <c r="N159" s="1226"/>
      <c r="O159" s="1226"/>
      <c r="P159" s="1238"/>
    </row>
    <row r="160" spans="1:19" s="990" customFormat="1" ht="15" hidden="1" x14ac:dyDescent="0.25">
      <c r="A160" s="626" t="s">
        <v>8342</v>
      </c>
      <c r="B160" s="626" t="s">
        <v>8257</v>
      </c>
      <c r="C160" s="626"/>
      <c r="D160" s="625" t="s">
        <v>25</v>
      </c>
      <c r="E160" s="627" t="s">
        <v>4366</v>
      </c>
      <c r="F160" s="628">
        <f t="shared" si="16"/>
        <v>46105</v>
      </c>
      <c r="G160" s="629" t="str">
        <f t="shared" si="28"/>
        <v>A1</v>
      </c>
      <c r="H160" s="630" t="str">
        <f t="shared" si="21"/>
        <v>MR_DER-1657_26</v>
      </c>
      <c r="I160" s="580" t="str">
        <f t="shared" si="17"/>
        <v>ND</v>
      </c>
      <c r="J160" s="580" t="str">
        <f t="shared" si="22"/>
        <v>ND</v>
      </c>
      <c r="K160" s="1237" t="s">
        <v>3730</v>
      </c>
      <c r="L160" s="1234">
        <v>46105</v>
      </c>
      <c r="M160" s="69" t="s">
        <v>12417</v>
      </c>
      <c r="N160" s="1226"/>
      <c r="O160" s="1226"/>
      <c r="P160" s="1238"/>
    </row>
    <row r="161" spans="1:17" s="990" customFormat="1" ht="15" hidden="1" x14ac:dyDescent="0.25">
      <c r="A161" s="626" t="s">
        <v>8342</v>
      </c>
      <c r="B161" s="626" t="s">
        <v>8257</v>
      </c>
      <c r="C161" s="626"/>
      <c r="D161" s="625" t="s">
        <v>25</v>
      </c>
      <c r="E161" s="627" t="s">
        <v>4367</v>
      </c>
      <c r="F161" s="628">
        <f t="shared" si="16"/>
        <v>46105</v>
      </c>
      <c r="G161" s="629" t="str">
        <f t="shared" si="28"/>
        <v>A1</v>
      </c>
      <c r="H161" s="630" t="str">
        <f t="shared" si="21"/>
        <v>MR_DER-1657_26</v>
      </c>
      <c r="I161" s="580" t="str">
        <f t="shared" si="17"/>
        <v>ND</v>
      </c>
      <c r="J161" s="580" t="str">
        <f t="shared" si="22"/>
        <v>ND</v>
      </c>
      <c r="K161" s="1237" t="s">
        <v>3730</v>
      </c>
      <c r="L161" s="1234">
        <v>46105</v>
      </c>
      <c r="M161" s="69" t="s">
        <v>12417</v>
      </c>
      <c r="N161" s="1226"/>
      <c r="O161" s="1226"/>
      <c r="P161" s="1238"/>
    </row>
    <row r="162" spans="1:17" s="990" customFormat="1" ht="15" hidden="1" x14ac:dyDescent="0.25">
      <c r="A162" s="626" t="s">
        <v>8342</v>
      </c>
      <c r="B162" s="626" t="s">
        <v>8257</v>
      </c>
      <c r="C162" s="626"/>
      <c r="D162" s="625" t="s">
        <v>25</v>
      </c>
      <c r="E162" s="627" t="s">
        <v>4368</v>
      </c>
      <c r="F162" s="628">
        <f t="shared" si="16"/>
        <v>46105</v>
      </c>
      <c r="G162" s="629" t="str">
        <f t="shared" si="28"/>
        <v>A1</v>
      </c>
      <c r="H162" s="630" t="str">
        <f t="shared" si="21"/>
        <v>MR_DER-1657_26</v>
      </c>
      <c r="I162" s="580" t="str">
        <f t="shared" si="17"/>
        <v>ND</v>
      </c>
      <c r="J162" s="580" t="str">
        <f t="shared" si="22"/>
        <v>ND</v>
      </c>
      <c r="K162" s="1237" t="s">
        <v>3730</v>
      </c>
      <c r="L162" s="1234">
        <v>46105</v>
      </c>
      <c r="M162" s="69" t="s">
        <v>12417</v>
      </c>
      <c r="N162" s="1226"/>
      <c r="O162" s="1226"/>
      <c r="P162" s="1238"/>
    </row>
    <row r="163" spans="1:17" s="990" customFormat="1" ht="15" hidden="1" x14ac:dyDescent="0.25">
      <c r="A163" s="626" t="s">
        <v>8342</v>
      </c>
      <c r="B163" s="626" t="s">
        <v>8257</v>
      </c>
      <c r="C163" s="626"/>
      <c r="D163" s="625" t="s">
        <v>25</v>
      </c>
      <c r="E163" s="627" t="s">
        <v>4369</v>
      </c>
      <c r="F163" s="628">
        <f t="shared" si="16"/>
        <v>46105</v>
      </c>
      <c r="G163" s="629" t="str">
        <f t="shared" si="28"/>
        <v>A1</v>
      </c>
      <c r="H163" s="630" t="str">
        <f t="shared" si="21"/>
        <v>MR_DER-1657_26</v>
      </c>
      <c r="I163" s="580" t="str">
        <f t="shared" si="17"/>
        <v>ND</v>
      </c>
      <c r="J163" s="580" t="str">
        <f t="shared" si="22"/>
        <v>ND</v>
      </c>
      <c r="K163" s="1237" t="s">
        <v>3730</v>
      </c>
      <c r="L163" s="1234">
        <v>46105</v>
      </c>
      <c r="M163" s="69" t="s">
        <v>12417</v>
      </c>
      <c r="N163" s="1226"/>
      <c r="O163" s="1226"/>
      <c r="P163" s="1238"/>
    </row>
    <row r="164" spans="1:17" s="990" customFormat="1" ht="15" hidden="1" x14ac:dyDescent="0.25">
      <c r="A164" s="626" t="s">
        <v>8342</v>
      </c>
      <c r="B164" s="626" t="s">
        <v>8257</v>
      </c>
      <c r="C164" s="626"/>
      <c r="D164" s="625" t="s">
        <v>25</v>
      </c>
      <c r="E164" s="627" t="s">
        <v>4370</v>
      </c>
      <c r="F164" s="628">
        <f t="shared" ref="F164:F237" si="29">IF(L164&lt;&gt;0,MAX(L164,R164,X164,AD164),"NE")</f>
        <v>46105</v>
      </c>
      <c r="G164" s="629" t="str">
        <f t="shared" si="28"/>
        <v>A1</v>
      </c>
      <c r="H164" s="630" t="str">
        <f t="shared" si="21"/>
        <v>MR_DER-1657_26</v>
      </c>
      <c r="I164" s="580" t="str">
        <f t="shared" ref="I164:I237" si="30">IF(F164="NE",F164,IF(INDEX(K164:CP164,,MATCH(F164,K164:CP164,0)+3)&lt;&gt;0,INDEX(K164:CP164,,MATCH(F164,K164:CP164,0)+3),"ND"))</f>
        <v>ND</v>
      </c>
      <c r="J164" s="580" t="str">
        <f t="shared" si="22"/>
        <v>ND</v>
      </c>
      <c r="K164" s="1237" t="s">
        <v>3730</v>
      </c>
      <c r="L164" s="1234">
        <v>46105</v>
      </c>
      <c r="M164" s="69" t="s">
        <v>12417</v>
      </c>
      <c r="N164" s="1226"/>
      <c r="O164" s="1226"/>
      <c r="P164" s="1238"/>
    </row>
    <row r="165" spans="1:17" s="990" customFormat="1" ht="15" hidden="1" x14ac:dyDescent="0.25">
      <c r="A165" s="626" t="s">
        <v>8342</v>
      </c>
      <c r="B165" s="626" t="s">
        <v>8257</v>
      </c>
      <c r="C165" s="626"/>
      <c r="D165" s="625" t="s">
        <v>25</v>
      </c>
      <c r="E165" s="627" t="s">
        <v>4371</v>
      </c>
      <c r="F165" s="628">
        <f t="shared" si="29"/>
        <v>46105</v>
      </c>
      <c r="G165" s="629" t="str">
        <f t="shared" si="28"/>
        <v>A1</v>
      </c>
      <c r="H165" s="630" t="str">
        <f t="shared" si="21"/>
        <v>MR_DER-1657_26</v>
      </c>
      <c r="I165" s="580" t="str">
        <f t="shared" si="30"/>
        <v>ND</v>
      </c>
      <c r="J165" s="580" t="str">
        <f t="shared" si="22"/>
        <v>ND</v>
      </c>
      <c r="K165" s="1237" t="s">
        <v>3730</v>
      </c>
      <c r="L165" s="1234">
        <v>46105</v>
      </c>
      <c r="M165" s="69" t="s">
        <v>12417</v>
      </c>
      <c r="N165" s="1226"/>
      <c r="O165" s="1226"/>
      <c r="P165" s="1238"/>
    </row>
    <row r="166" spans="1:17" s="990" customFormat="1" ht="15" hidden="1" x14ac:dyDescent="0.25">
      <c r="A166" s="626" t="s">
        <v>8342</v>
      </c>
      <c r="B166" s="626" t="s">
        <v>8257</v>
      </c>
      <c r="C166" s="626"/>
      <c r="D166" s="625" t="s">
        <v>25</v>
      </c>
      <c r="E166" s="627" t="s">
        <v>4372</v>
      </c>
      <c r="F166" s="628">
        <f t="shared" si="29"/>
        <v>46105</v>
      </c>
      <c r="G166" s="629" t="str">
        <f t="shared" si="28"/>
        <v>A1</v>
      </c>
      <c r="H166" s="630" t="str">
        <f t="shared" si="21"/>
        <v>MR_DER-1657_26</v>
      </c>
      <c r="I166" s="580" t="str">
        <f t="shared" si="30"/>
        <v>ND</v>
      </c>
      <c r="J166" s="580" t="str">
        <f t="shared" si="22"/>
        <v>ND</v>
      </c>
      <c r="K166" s="1237" t="s">
        <v>3730</v>
      </c>
      <c r="L166" s="1234">
        <v>46105</v>
      </c>
      <c r="M166" s="69" t="s">
        <v>12417</v>
      </c>
      <c r="N166" s="1226"/>
      <c r="O166" s="1226"/>
      <c r="P166" s="1238"/>
    </row>
    <row r="167" spans="1:17" s="990" customFormat="1" ht="15" hidden="1" x14ac:dyDescent="0.25">
      <c r="A167" s="626" t="s">
        <v>8342</v>
      </c>
      <c r="B167" s="626" t="s">
        <v>8257</v>
      </c>
      <c r="C167" s="626"/>
      <c r="D167" s="625" t="s">
        <v>25</v>
      </c>
      <c r="E167" s="627" t="s">
        <v>4373</v>
      </c>
      <c r="F167" s="628">
        <f t="shared" si="29"/>
        <v>46105</v>
      </c>
      <c r="G167" s="629" t="str">
        <f t="shared" si="28"/>
        <v>A1</v>
      </c>
      <c r="H167" s="630" t="str">
        <f t="shared" si="21"/>
        <v>MR_DER-1657_26</v>
      </c>
      <c r="I167" s="580" t="str">
        <f t="shared" si="30"/>
        <v>ND</v>
      </c>
      <c r="J167" s="580" t="str">
        <f t="shared" si="22"/>
        <v>ND</v>
      </c>
      <c r="K167" s="1237" t="s">
        <v>3730</v>
      </c>
      <c r="L167" s="1234">
        <v>46105</v>
      </c>
      <c r="M167" s="69" t="s">
        <v>12417</v>
      </c>
      <c r="N167" s="1226"/>
      <c r="O167" s="1226"/>
      <c r="P167" s="1238"/>
    </row>
    <row r="168" spans="1:17" s="990" customFormat="1" ht="15" hidden="1" x14ac:dyDescent="0.25">
      <c r="A168" s="626" t="s">
        <v>8342</v>
      </c>
      <c r="B168" s="626" t="s">
        <v>8257</v>
      </c>
      <c r="C168" s="626"/>
      <c r="D168" s="625" t="s">
        <v>25</v>
      </c>
      <c r="E168" s="627" t="s">
        <v>4374</v>
      </c>
      <c r="F168" s="628">
        <f t="shared" si="29"/>
        <v>46105</v>
      </c>
      <c r="G168" s="629" t="str">
        <f t="shared" si="28"/>
        <v>A1</v>
      </c>
      <c r="H168" s="630" t="str">
        <f t="shared" si="21"/>
        <v>MR_DER-1657_26</v>
      </c>
      <c r="I168" s="580" t="str">
        <f t="shared" si="30"/>
        <v>ND</v>
      </c>
      <c r="J168" s="580" t="str">
        <f t="shared" si="22"/>
        <v>ND</v>
      </c>
      <c r="K168" s="1237" t="s">
        <v>3730</v>
      </c>
      <c r="L168" s="1234">
        <v>46105</v>
      </c>
      <c r="M168" s="69" t="s">
        <v>12417</v>
      </c>
      <c r="N168" s="1226"/>
      <c r="O168" s="1226"/>
      <c r="P168" s="1238"/>
    </row>
    <row r="169" spans="1:17" s="990" customFormat="1" ht="15" hidden="1" x14ac:dyDescent="0.25">
      <c r="A169" s="626" t="s">
        <v>8342</v>
      </c>
      <c r="B169" s="626" t="s">
        <v>8257</v>
      </c>
      <c r="C169" s="626"/>
      <c r="D169" s="625" t="s">
        <v>25</v>
      </c>
      <c r="E169" s="627" t="s">
        <v>4375</v>
      </c>
      <c r="F169" s="628">
        <f t="shared" si="29"/>
        <v>46105</v>
      </c>
      <c r="G169" s="629" t="str">
        <f t="shared" si="28"/>
        <v>A1</v>
      </c>
      <c r="H169" s="630" t="str">
        <f t="shared" si="21"/>
        <v>MR_DER-1657_26</v>
      </c>
      <c r="I169" s="580" t="str">
        <f t="shared" si="30"/>
        <v>ND</v>
      </c>
      <c r="J169" s="580" t="str">
        <f t="shared" si="22"/>
        <v>ND</v>
      </c>
      <c r="K169" s="1237" t="s">
        <v>3730</v>
      </c>
      <c r="L169" s="1234">
        <v>46105</v>
      </c>
      <c r="M169" s="69" t="s">
        <v>12417</v>
      </c>
      <c r="N169" s="1226"/>
      <c r="O169" s="1226"/>
      <c r="P169" s="1238"/>
    </row>
    <row r="170" spans="1:17" s="990" customFormat="1" ht="15" hidden="1" x14ac:dyDescent="0.25">
      <c r="A170" s="626" t="s">
        <v>8342</v>
      </c>
      <c r="B170" s="626" t="s">
        <v>8257</v>
      </c>
      <c r="C170" s="626"/>
      <c r="D170" s="625" t="s">
        <v>25</v>
      </c>
      <c r="E170" s="627" t="s">
        <v>4376</v>
      </c>
      <c r="F170" s="628">
        <f t="shared" si="29"/>
        <v>46105</v>
      </c>
      <c r="G170" s="629" t="str">
        <f t="shared" si="28"/>
        <v>A1</v>
      </c>
      <c r="H170" s="630" t="str">
        <f t="shared" si="21"/>
        <v>MR_DER-1657_26</v>
      </c>
      <c r="I170" s="580" t="str">
        <f t="shared" si="30"/>
        <v>ND</v>
      </c>
      <c r="J170" s="580" t="str">
        <f t="shared" si="22"/>
        <v>ND</v>
      </c>
      <c r="K170" s="1237" t="s">
        <v>3730</v>
      </c>
      <c r="L170" s="1234">
        <v>46105</v>
      </c>
      <c r="M170" s="69" t="s">
        <v>12417</v>
      </c>
      <c r="N170" s="1226"/>
      <c r="O170" s="1226"/>
      <c r="P170" s="1238"/>
    </row>
    <row r="171" spans="1:17" s="990" customFormat="1" ht="15" hidden="1" x14ac:dyDescent="0.25">
      <c r="A171" s="626" t="s">
        <v>8342</v>
      </c>
      <c r="B171" s="626" t="s">
        <v>8257</v>
      </c>
      <c r="C171" s="626"/>
      <c r="D171" s="625" t="s">
        <v>25</v>
      </c>
      <c r="E171" s="627" t="s">
        <v>4377</v>
      </c>
      <c r="F171" s="628">
        <f t="shared" si="29"/>
        <v>46105</v>
      </c>
      <c r="G171" s="629" t="str">
        <f t="shared" si="28"/>
        <v>A1</v>
      </c>
      <c r="H171" s="630" t="str">
        <f t="shared" si="21"/>
        <v>MR_DER-1657_26</v>
      </c>
      <c r="I171" s="580" t="str">
        <f t="shared" si="30"/>
        <v>ND</v>
      </c>
      <c r="J171" s="580" t="str">
        <f t="shared" si="22"/>
        <v>ND</v>
      </c>
      <c r="K171" s="1237" t="s">
        <v>3730</v>
      </c>
      <c r="L171" s="1234">
        <v>46105</v>
      </c>
      <c r="M171" s="69" t="s">
        <v>12417</v>
      </c>
      <c r="N171" s="1226"/>
      <c r="O171" s="1226"/>
      <c r="P171" s="1238"/>
    </row>
    <row r="172" spans="1:17" s="990" customFormat="1" ht="15" hidden="1" x14ac:dyDescent="0.25">
      <c r="A172" s="626" t="s">
        <v>8342</v>
      </c>
      <c r="B172" s="626" t="s">
        <v>8257</v>
      </c>
      <c r="C172" s="626"/>
      <c r="D172" s="625" t="s">
        <v>25</v>
      </c>
      <c r="E172" s="627" t="s">
        <v>4378</v>
      </c>
      <c r="F172" s="628">
        <f t="shared" si="29"/>
        <v>46105</v>
      </c>
      <c r="G172" s="629" t="str">
        <f t="shared" si="28"/>
        <v>A1</v>
      </c>
      <c r="H172" s="630" t="str">
        <f t="shared" si="21"/>
        <v>MR_DER-1657_26</v>
      </c>
      <c r="I172" s="580" t="str">
        <f t="shared" si="30"/>
        <v>ND</v>
      </c>
      <c r="J172" s="580" t="str">
        <f t="shared" si="22"/>
        <v>ND</v>
      </c>
      <c r="K172" s="1237" t="s">
        <v>3730</v>
      </c>
      <c r="L172" s="1234">
        <v>46105</v>
      </c>
      <c r="M172" s="69" t="s">
        <v>12417</v>
      </c>
      <c r="N172" s="1226"/>
      <c r="O172" s="1226"/>
      <c r="P172" s="1238"/>
      <c r="Q172" s="1237"/>
    </row>
    <row r="173" spans="1:17" s="990" customFormat="1" ht="15" hidden="1" x14ac:dyDescent="0.25">
      <c r="A173" s="626" t="s">
        <v>8342</v>
      </c>
      <c r="B173" s="626" t="s">
        <v>8257</v>
      </c>
      <c r="C173" s="626"/>
      <c r="D173" s="625" t="s">
        <v>25</v>
      </c>
      <c r="E173" s="627" t="s">
        <v>4379</v>
      </c>
      <c r="F173" s="628">
        <f t="shared" si="29"/>
        <v>46105</v>
      </c>
      <c r="G173" s="629" t="str">
        <f t="shared" si="28"/>
        <v>A1</v>
      </c>
      <c r="H173" s="630" t="str">
        <f t="shared" si="21"/>
        <v>MR_DER-1657_26</v>
      </c>
      <c r="I173" s="580" t="str">
        <f t="shared" si="30"/>
        <v>ND</v>
      </c>
      <c r="J173" s="580" t="str">
        <f t="shared" si="22"/>
        <v>ND</v>
      </c>
      <c r="K173" s="1237" t="s">
        <v>3730</v>
      </c>
      <c r="L173" s="1234">
        <v>46105</v>
      </c>
      <c r="M173" s="69" t="s">
        <v>12417</v>
      </c>
      <c r="N173" s="1226"/>
      <c r="O173" s="1226"/>
      <c r="P173" s="1238"/>
      <c r="Q173" s="1237"/>
    </row>
    <row r="174" spans="1:17" s="990" customFormat="1" ht="15" hidden="1" x14ac:dyDescent="0.25">
      <c r="A174" s="626" t="s">
        <v>8342</v>
      </c>
      <c r="B174" s="626" t="s">
        <v>8257</v>
      </c>
      <c r="C174" s="626"/>
      <c r="D174" s="625" t="s">
        <v>25</v>
      </c>
      <c r="E174" s="627" t="s">
        <v>4380</v>
      </c>
      <c r="F174" s="628">
        <f t="shared" si="29"/>
        <v>46105</v>
      </c>
      <c r="G174" s="629" t="str">
        <f t="shared" si="28"/>
        <v>A1</v>
      </c>
      <c r="H174" s="630" t="str">
        <f t="shared" si="21"/>
        <v>MR_DER-1657_26</v>
      </c>
      <c r="I174" s="580" t="str">
        <f t="shared" si="30"/>
        <v>ND</v>
      </c>
      <c r="J174" s="580" t="str">
        <f t="shared" si="22"/>
        <v>ND</v>
      </c>
      <c r="K174" s="1237" t="s">
        <v>3730</v>
      </c>
      <c r="L174" s="1234">
        <v>46105</v>
      </c>
      <c r="M174" s="69" t="s">
        <v>12417</v>
      </c>
      <c r="N174" s="1226"/>
      <c r="O174" s="1226"/>
      <c r="P174" s="1238"/>
      <c r="Q174" s="1237"/>
    </row>
    <row r="175" spans="1:17" s="990" customFormat="1" ht="15" hidden="1" x14ac:dyDescent="0.25">
      <c r="A175" s="626" t="s">
        <v>8342</v>
      </c>
      <c r="B175" s="626" t="s">
        <v>8257</v>
      </c>
      <c r="C175" s="626"/>
      <c r="D175" s="625" t="s">
        <v>25</v>
      </c>
      <c r="E175" s="627" t="s">
        <v>4381</v>
      </c>
      <c r="F175" s="628">
        <f t="shared" si="29"/>
        <v>46105</v>
      </c>
      <c r="G175" s="629" t="str">
        <f t="shared" si="28"/>
        <v>A1</v>
      </c>
      <c r="H175" s="630" t="str">
        <f t="shared" si="21"/>
        <v>MR_DER-1657_26</v>
      </c>
      <c r="I175" s="580" t="str">
        <f t="shared" si="30"/>
        <v>ND</v>
      </c>
      <c r="J175" s="580" t="str">
        <f t="shared" si="22"/>
        <v>ND</v>
      </c>
      <c r="K175" s="1237" t="s">
        <v>3730</v>
      </c>
      <c r="L175" s="1234">
        <v>46105</v>
      </c>
      <c r="M175" s="69" t="s">
        <v>12417</v>
      </c>
      <c r="N175" s="1226"/>
      <c r="O175" s="1226"/>
      <c r="P175" s="1238"/>
      <c r="Q175" s="1237"/>
    </row>
    <row r="176" spans="1:17" s="990" customFormat="1" ht="15" hidden="1" x14ac:dyDescent="0.25">
      <c r="A176" s="626" t="s">
        <v>8342</v>
      </c>
      <c r="B176" s="626" t="s">
        <v>8257</v>
      </c>
      <c r="C176" s="626"/>
      <c r="D176" s="625" t="s">
        <v>25</v>
      </c>
      <c r="E176" s="627" t="s">
        <v>4382</v>
      </c>
      <c r="F176" s="628">
        <f t="shared" si="29"/>
        <v>46105</v>
      </c>
      <c r="G176" s="629" t="str">
        <f t="shared" si="28"/>
        <v>A1</v>
      </c>
      <c r="H176" s="630" t="str">
        <f t="shared" si="21"/>
        <v>MR_DER-1657_26</v>
      </c>
      <c r="I176" s="580" t="str">
        <f t="shared" si="30"/>
        <v>ND</v>
      </c>
      <c r="J176" s="580" t="str">
        <f t="shared" si="22"/>
        <v>ND</v>
      </c>
      <c r="K176" s="1237" t="s">
        <v>3730</v>
      </c>
      <c r="L176" s="1234">
        <v>46105</v>
      </c>
      <c r="M176" s="69" t="s">
        <v>12417</v>
      </c>
      <c r="N176" s="1226"/>
      <c r="O176" s="1226"/>
      <c r="P176" s="1238"/>
      <c r="Q176" s="1237"/>
    </row>
    <row r="177" spans="1:17" s="990" customFormat="1" ht="15" hidden="1" x14ac:dyDescent="0.25">
      <c r="A177" s="626" t="s">
        <v>8342</v>
      </c>
      <c r="B177" s="626" t="s">
        <v>8257</v>
      </c>
      <c r="C177" s="626"/>
      <c r="D177" s="625" t="s">
        <v>25</v>
      </c>
      <c r="E177" s="627" t="s">
        <v>12406</v>
      </c>
      <c r="F177" s="628">
        <f>IF(L177&lt;&gt;0,MAX(L177,R177,X177,AD177),"NE")</f>
        <v>46105</v>
      </c>
      <c r="G177" s="629" t="str">
        <f t="shared" si="28"/>
        <v>A1</v>
      </c>
      <c r="H177" s="630" t="str">
        <f t="shared" si="21"/>
        <v>MR_DER-1657_26</v>
      </c>
      <c r="I177" s="580" t="str">
        <f>IF(F177="NE",F177,IF(INDEX(K177:CP177,,MATCH(F177,K177:CP177,0)+3)&lt;&gt;0,INDEX(K177:CP177,,MATCH(F177,K177:CP177,0)+3),"ND"))</f>
        <v>ND</v>
      </c>
      <c r="J177" s="580" t="str">
        <f>IF(G177="NE",G177,IF(INDEX(K177:CQ177,,MATCH(G177,K177:CQ177,0)+3)&lt;&gt;0,INDEX(K177:CQ177,,MATCH(G177,K177:CQ177,0)+3),"ND"))</f>
        <v>ND</v>
      </c>
      <c r="K177" s="1237" t="s">
        <v>3730</v>
      </c>
      <c r="L177" s="1234">
        <v>46105</v>
      </c>
      <c r="M177" s="69" t="s">
        <v>12417</v>
      </c>
      <c r="N177" s="1226"/>
      <c r="O177" s="1226"/>
      <c r="P177" s="1238"/>
      <c r="Q177" s="1237"/>
    </row>
    <row r="178" spans="1:17" s="990" customFormat="1" ht="15" hidden="1" x14ac:dyDescent="0.25">
      <c r="A178" s="626" t="s">
        <v>8342</v>
      </c>
      <c r="B178" s="626" t="s">
        <v>8257</v>
      </c>
      <c r="C178" s="626"/>
      <c r="D178" s="625" t="s">
        <v>25</v>
      </c>
      <c r="E178" s="627" t="s">
        <v>12407</v>
      </c>
      <c r="F178" s="628">
        <f>IF(L178&lt;&gt;0,MAX(L178,R178,X178,AD178),"NE")</f>
        <v>46105</v>
      </c>
      <c r="G178" s="629" t="str">
        <f t="shared" si="28"/>
        <v>A1</v>
      </c>
      <c r="H178" s="630" t="str">
        <f t="shared" si="21"/>
        <v>MR_DER-1657_26</v>
      </c>
      <c r="I178" s="580" t="str">
        <f>IF(F178="NE",F178,IF(INDEX(K178:CP178,,MATCH(F178,K178:CP178,0)+3)&lt;&gt;0,INDEX(K178:CP178,,MATCH(F178,K178:CP178,0)+3),"ND"))</f>
        <v>ND</v>
      </c>
      <c r="J178" s="580" t="str">
        <f>IF(G178="NE",G178,IF(INDEX(K178:CQ178,,MATCH(G178,K178:CQ178,0)+3)&lt;&gt;0,INDEX(K178:CQ178,,MATCH(G178,K178:CQ178,0)+3),"ND"))</f>
        <v>ND</v>
      </c>
      <c r="K178" s="1237" t="s">
        <v>3730</v>
      </c>
      <c r="L178" s="1234">
        <v>46105</v>
      </c>
      <c r="M178" s="69" t="s">
        <v>12417</v>
      </c>
      <c r="N178" s="1226"/>
      <c r="O178" s="1226"/>
      <c r="P178" s="1238"/>
      <c r="Q178" s="1237"/>
    </row>
    <row r="179" spans="1:17" s="990" customFormat="1" ht="15" hidden="1" x14ac:dyDescent="0.25">
      <c r="A179" s="626" t="s">
        <v>8342</v>
      </c>
      <c r="B179" s="626" t="s">
        <v>8257</v>
      </c>
      <c r="C179" s="626"/>
      <c r="D179" s="625" t="s">
        <v>64</v>
      </c>
      <c r="E179" s="627" t="s">
        <v>4383</v>
      </c>
      <c r="F179" s="628">
        <f t="shared" si="29"/>
        <v>46105</v>
      </c>
      <c r="G179" s="629" t="str">
        <f t="shared" si="28"/>
        <v>A1</v>
      </c>
      <c r="H179" s="630" t="str">
        <f t="shared" si="21"/>
        <v>MR_DER-1657_26</v>
      </c>
      <c r="I179" s="580" t="str">
        <f t="shared" si="30"/>
        <v>ND</v>
      </c>
      <c r="J179" s="580" t="str">
        <f t="shared" si="22"/>
        <v>ND</v>
      </c>
      <c r="K179" s="1237" t="s">
        <v>3730</v>
      </c>
      <c r="L179" s="1234">
        <v>46105</v>
      </c>
      <c r="M179" s="69" t="s">
        <v>12417</v>
      </c>
      <c r="N179" s="1226"/>
      <c r="O179" s="1226"/>
      <c r="P179" s="1238"/>
      <c r="Q179" s="1237"/>
    </row>
    <row r="180" spans="1:17" s="990" customFormat="1" ht="15" hidden="1" x14ac:dyDescent="0.25">
      <c r="A180" s="626" t="s">
        <v>8342</v>
      </c>
      <c r="B180" s="626" t="s">
        <v>8257</v>
      </c>
      <c r="C180" s="626"/>
      <c r="D180" s="625" t="s">
        <v>64</v>
      </c>
      <c r="E180" s="627" t="s">
        <v>4384</v>
      </c>
      <c r="F180" s="628">
        <f t="shared" si="29"/>
        <v>46105</v>
      </c>
      <c r="G180" s="629" t="str">
        <f t="shared" si="28"/>
        <v>A1</v>
      </c>
      <c r="H180" s="630" t="str">
        <f t="shared" si="21"/>
        <v>MR_DER-1657_26</v>
      </c>
      <c r="I180" s="580" t="str">
        <f t="shared" si="30"/>
        <v>ND</v>
      </c>
      <c r="J180" s="580" t="str">
        <f t="shared" si="22"/>
        <v>ND</v>
      </c>
      <c r="K180" s="1237" t="s">
        <v>3730</v>
      </c>
      <c r="L180" s="1234">
        <v>46105</v>
      </c>
      <c r="M180" s="69" t="s">
        <v>12417</v>
      </c>
      <c r="N180" s="1226"/>
      <c r="O180" s="1226"/>
      <c r="P180" s="1238"/>
      <c r="Q180" s="1237"/>
    </row>
    <row r="181" spans="1:17" s="990" customFormat="1" ht="15" hidden="1" x14ac:dyDescent="0.25">
      <c r="A181" s="626" t="s">
        <v>8342</v>
      </c>
      <c r="B181" s="626" t="s">
        <v>8257</v>
      </c>
      <c r="C181" s="626"/>
      <c r="D181" s="625" t="s">
        <v>64</v>
      </c>
      <c r="E181" s="627" t="s">
        <v>4385</v>
      </c>
      <c r="F181" s="628">
        <f t="shared" si="29"/>
        <v>46105</v>
      </c>
      <c r="G181" s="629" t="str">
        <f t="shared" si="28"/>
        <v>A1</v>
      </c>
      <c r="H181" s="630" t="str">
        <f t="shared" si="21"/>
        <v>MR_DER-1657_26</v>
      </c>
      <c r="I181" s="580" t="str">
        <f t="shared" si="30"/>
        <v>ND</v>
      </c>
      <c r="J181" s="580" t="str">
        <f t="shared" si="22"/>
        <v>ND</v>
      </c>
      <c r="K181" s="1237" t="s">
        <v>3730</v>
      </c>
      <c r="L181" s="1234">
        <v>46105</v>
      </c>
      <c r="M181" s="69" t="s">
        <v>12417</v>
      </c>
      <c r="N181" s="1226"/>
      <c r="O181" s="1226"/>
      <c r="P181" s="1238"/>
      <c r="Q181" s="1237"/>
    </row>
    <row r="182" spans="1:17" s="990" customFormat="1" ht="15" hidden="1" x14ac:dyDescent="0.25">
      <c r="A182" s="626" t="s">
        <v>8342</v>
      </c>
      <c r="B182" s="626" t="s">
        <v>8257</v>
      </c>
      <c r="C182" s="626"/>
      <c r="D182" s="625" t="s">
        <v>64</v>
      </c>
      <c r="E182" s="627" t="s">
        <v>4386</v>
      </c>
      <c r="F182" s="628">
        <f t="shared" si="29"/>
        <v>46105</v>
      </c>
      <c r="G182" s="629" t="str">
        <f t="shared" si="28"/>
        <v>A1</v>
      </c>
      <c r="H182" s="630" t="str">
        <f t="shared" si="21"/>
        <v>MR_DER-1657_26</v>
      </c>
      <c r="I182" s="580" t="str">
        <f t="shared" si="30"/>
        <v>ND</v>
      </c>
      <c r="J182" s="580" t="str">
        <f t="shared" si="22"/>
        <v>ND</v>
      </c>
      <c r="K182" s="1237" t="s">
        <v>3730</v>
      </c>
      <c r="L182" s="1234">
        <v>46105</v>
      </c>
      <c r="M182" s="69" t="s">
        <v>12417</v>
      </c>
      <c r="N182" s="1226"/>
      <c r="O182" s="1226"/>
      <c r="P182" s="1238"/>
      <c r="Q182" s="1237"/>
    </row>
    <row r="183" spans="1:17" s="990" customFormat="1" ht="15" hidden="1" x14ac:dyDescent="0.25">
      <c r="A183" s="626" t="s">
        <v>8342</v>
      </c>
      <c r="B183" s="626" t="s">
        <v>8257</v>
      </c>
      <c r="C183" s="626"/>
      <c r="D183" s="625" t="s">
        <v>64</v>
      </c>
      <c r="E183" s="627" t="s">
        <v>12408</v>
      </c>
      <c r="F183" s="628">
        <f t="shared" ref="F183:F191" si="31">IF(L183&lt;&gt;0,MAX(L183,R183,X183,AD183),"NE")</f>
        <v>46105</v>
      </c>
      <c r="G183" s="629" t="str">
        <f t="shared" si="28"/>
        <v>A1</v>
      </c>
      <c r="H183" s="630" t="str">
        <f t="shared" si="21"/>
        <v>MR_DER-1657_26</v>
      </c>
      <c r="I183" s="580" t="str">
        <f t="shared" ref="I183:I191" si="32">IF(F183="NE",F183,IF(INDEX(K183:CP183,,MATCH(F183,K183:CP183,0)+3)&lt;&gt;0,INDEX(K183:CP183,,MATCH(F183,K183:CP183,0)+3),"ND"))</f>
        <v>ND</v>
      </c>
      <c r="J183" s="580" t="str">
        <f t="shared" ref="J183:J191" si="33">IF(G183="NE",G183,IF(INDEX(K183:CQ183,,MATCH(G183,K183:CQ183,0)+3)&lt;&gt;0,INDEX(K183:CQ183,,MATCH(G183,K183:CQ183,0)+3),"ND"))</f>
        <v>ND</v>
      </c>
      <c r="K183" s="1237" t="s">
        <v>3730</v>
      </c>
      <c r="L183" s="1234">
        <v>46105</v>
      </c>
      <c r="M183" s="69" t="s">
        <v>12417</v>
      </c>
      <c r="N183" s="1226"/>
      <c r="O183" s="1226"/>
      <c r="P183" s="1238"/>
      <c r="Q183" s="1237"/>
    </row>
    <row r="184" spans="1:17" s="990" customFormat="1" ht="15" hidden="1" x14ac:dyDescent="0.25">
      <c r="A184" s="626" t="s">
        <v>8342</v>
      </c>
      <c r="B184" s="626" t="s">
        <v>8257</v>
      </c>
      <c r="C184" s="626"/>
      <c r="D184" s="625" t="s">
        <v>64</v>
      </c>
      <c r="E184" s="627" t="s">
        <v>12409</v>
      </c>
      <c r="F184" s="628">
        <f t="shared" si="31"/>
        <v>46105</v>
      </c>
      <c r="G184" s="629" t="str">
        <f t="shared" si="28"/>
        <v>A1</v>
      </c>
      <c r="H184" s="630" t="str">
        <f t="shared" si="21"/>
        <v>MR_DER-1657_26</v>
      </c>
      <c r="I184" s="580" t="str">
        <f t="shared" si="32"/>
        <v>ND</v>
      </c>
      <c r="J184" s="580" t="str">
        <f t="shared" si="33"/>
        <v>ND</v>
      </c>
      <c r="K184" s="1237" t="s">
        <v>3730</v>
      </c>
      <c r="L184" s="1234">
        <v>46105</v>
      </c>
      <c r="M184" s="69" t="s">
        <v>12417</v>
      </c>
      <c r="N184" s="1226"/>
      <c r="O184" s="1226"/>
      <c r="P184" s="1238"/>
      <c r="Q184" s="1237"/>
    </row>
    <row r="185" spans="1:17" s="990" customFormat="1" ht="15" hidden="1" x14ac:dyDescent="0.25">
      <c r="A185" s="626" t="s">
        <v>8342</v>
      </c>
      <c r="B185" s="626" t="s">
        <v>8257</v>
      </c>
      <c r="C185" s="626"/>
      <c r="D185" s="625" t="s">
        <v>64</v>
      </c>
      <c r="E185" s="627" t="s">
        <v>12410</v>
      </c>
      <c r="F185" s="628">
        <f t="shared" si="31"/>
        <v>46105</v>
      </c>
      <c r="G185" s="629" t="str">
        <f t="shared" si="28"/>
        <v>A1</v>
      </c>
      <c r="H185" s="630" t="str">
        <f t="shared" si="21"/>
        <v>MR_DER-1657_26</v>
      </c>
      <c r="I185" s="580" t="str">
        <f t="shared" si="32"/>
        <v>ND</v>
      </c>
      <c r="J185" s="580" t="str">
        <f t="shared" si="33"/>
        <v>ND</v>
      </c>
      <c r="K185" s="1237" t="s">
        <v>3730</v>
      </c>
      <c r="L185" s="1234">
        <v>46105</v>
      </c>
      <c r="M185" s="69" t="s">
        <v>12417</v>
      </c>
      <c r="N185" s="1226"/>
      <c r="O185" s="1226"/>
      <c r="P185" s="1238"/>
      <c r="Q185" s="1237"/>
    </row>
    <row r="186" spans="1:17" s="990" customFormat="1" ht="15" hidden="1" x14ac:dyDescent="0.25">
      <c r="A186" s="626" t="s">
        <v>8342</v>
      </c>
      <c r="B186" s="626" t="s">
        <v>8257</v>
      </c>
      <c r="C186" s="626"/>
      <c r="D186" s="625" t="s">
        <v>64</v>
      </c>
      <c r="E186" s="627" t="s">
        <v>12411</v>
      </c>
      <c r="F186" s="628">
        <f t="shared" si="31"/>
        <v>46105</v>
      </c>
      <c r="G186" s="629" t="str">
        <f t="shared" si="28"/>
        <v>A1</v>
      </c>
      <c r="H186" s="630" t="str">
        <f t="shared" si="21"/>
        <v>MR_DER-1657_26</v>
      </c>
      <c r="I186" s="580" t="str">
        <f t="shared" si="32"/>
        <v>ND</v>
      </c>
      <c r="J186" s="580" t="str">
        <f t="shared" si="33"/>
        <v>ND</v>
      </c>
      <c r="K186" s="1237" t="s">
        <v>3730</v>
      </c>
      <c r="L186" s="1234">
        <v>46105</v>
      </c>
      <c r="M186" s="69" t="s">
        <v>12417</v>
      </c>
      <c r="N186" s="1226"/>
      <c r="O186" s="1226"/>
      <c r="P186" s="1238"/>
      <c r="Q186" s="1237"/>
    </row>
    <row r="187" spans="1:17" s="990" customFormat="1" ht="15" hidden="1" x14ac:dyDescent="0.25">
      <c r="A187" s="626" t="s">
        <v>8342</v>
      </c>
      <c r="B187" s="626" t="s">
        <v>8257</v>
      </c>
      <c r="C187" s="626"/>
      <c r="D187" s="625" t="s">
        <v>64</v>
      </c>
      <c r="E187" s="627" t="s">
        <v>12412</v>
      </c>
      <c r="F187" s="628">
        <f t="shared" si="31"/>
        <v>46105</v>
      </c>
      <c r="G187" s="629" t="str">
        <f t="shared" si="28"/>
        <v>A1</v>
      </c>
      <c r="H187" s="630" t="str">
        <f t="shared" si="21"/>
        <v>MR_DER-1657_26</v>
      </c>
      <c r="I187" s="580" t="str">
        <f t="shared" si="32"/>
        <v>ND</v>
      </c>
      <c r="J187" s="580" t="str">
        <f t="shared" si="33"/>
        <v>ND</v>
      </c>
      <c r="K187" s="1237" t="s">
        <v>3730</v>
      </c>
      <c r="L187" s="1234">
        <v>46105</v>
      </c>
      <c r="M187" s="69" t="s">
        <v>12417</v>
      </c>
      <c r="N187" s="1226"/>
      <c r="O187" s="1226"/>
      <c r="P187" s="1238"/>
      <c r="Q187" s="1237"/>
    </row>
    <row r="188" spans="1:17" s="990" customFormat="1" ht="15" hidden="1" x14ac:dyDescent="0.25">
      <c r="A188" s="626" t="s">
        <v>8342</v>
      </c>
      <c r="B188" s="626" t="s">
        <v>8257</v>
      </c>
      <c r="C188" s="626"/>
      <c r="D188" s="625" t="s">
        <v>64</v>
      </c>
      <c r="E188" s="627" t="s">
        <v>12413</v>
      </c>
      <c r="F188" s="628">
        <f t="shared" si="31"/>
        <v>46105</v>
      </c>
      <c r="G188" s="629" t="str">
        <f t="shared" si="28"/>
        <v>A1</v>
      </c>
      <c r="H188" s="630" t="str">
        <f t="shared" si="21"/>
        <v>MR_DER-1657_26</v>
      </c>
      <c r="I188" s="580" t="str">
        <f t="shared" si="32"/>
        <v>ND</v>
      </c>
      <c r="J188" s="580" t="str">
        <f t="shared" si="33"/>
        <v>ND</v>
      </c>
      <c r="K188" s="1237" t="s">
        <v>3730</v>
      </c>
      <c r="L188" s="1234">
        <v>46105</v>
      </c>
      <c r="M188" s="69" t="s">
        <v>12417</v>
      </c>
      <c r="N188" s="1226"/>
      <c r="O188" s="1226"/>
      <c r="P188" s="1238"/>
      <c r="Q188" s="1237"/>
    </row>
    <row r="189" spans="1:17" s="990" customFormat="1" ht="15" hidden="1" x14ac:dyDescent="0.25">
      <c r="A189" s="626" t="s">
        <v>8342</v>
      </c>
      <c r="B189" s="626" t="s">
        <v>8257</v>
      </c>
      <c r="C189" s="626"/>
      <c r="D189" s="625" t="s">
        <v>64</v>
      </c>
      <c r="E189" s="627" t="s">
        <v>12414</v>
      </c>
      <c r="F189" s="628">
        <f t="shared" si="31"/>
        <v>46105</v>
      </c>
      <c r="G189" s="629" t="str">
        <f t="shared" si="28"/>
        <v>A1</v>
      </c>
      <c r="H189" s="630" t="str">
        <f t="shared" si="21"/>
        <v>MR_DER-1657_26</v>
      </c>
      <c r="I189" s="580" t="str">
        <f t="shared" si="32"/>
        <v>ND</v>
      </c>
      <c r="J189" s="580" t="str">
        <f t="shared" si="33"/>
        <v>ND</v>
      </c>
      <c r="K189" s="1237" t="s">
        <v>3730</v>
      </c>
      <c r="L189" s="1234">
        <v>46105</v>
      </c>
      <c r="M189" s="69" t="s">
        <v>12417</v>
      </c>
      <c r="N189" s="1226"/>
      <c r="O189" s="1226"/>
      <c r="P189" s="1238"/>
      <c r="Q189" s="1237"/>
    </row>
    <row r="190" spans="1:17" s="990" customFormat="1" ht="15" hidden="1" x14ac:dyDescent="0.25">
      <c r="A190" s="626" t="s">
        <v>8342</v>
      </c>
      <c r="B190" s="626" t="s">
        <v>8257</v>
      </c>
      <c r="C190" s="626"/>
      <c r="D190" s="625" t="s">
        <v>64</v>
      </c>
      <c r="E190" s="627" t="s">
        <v>12415</v>
      </c>
      <c r="F190" s="628">
        <f t="shared" si="31"/>
        <v>46105</v>
      </c>
      <c r="G190" s="629" t="str">
        <f t="shared" si="28"/>
        <v>A1</v>
      </c>
      <c r="H190" s="630" t="str">
        <f t="shared" si="21"/>
        <v>MR_DER-1657_26</v>
      </c>
      <c r="I190" s="580" t="str">
        <f t="shared" si="32"/>
        <v>ND</v>
      </c>
      <c r="J190" s="580" t="str">
        <f t="shared" si="33"/>
        <v>ND</v>
      </c>
      <c r="K190" s="1237" t="s">
        <v>3730</v>
      </c>
      <c r="L190" s="1234">
        <v>46105</v>
      </c>
      <c r="M190" s="69" t="s">
        <v>12417</v>
      </c>
      <c r="N190" s="1226"/>
      <c r="O190" s="1226"/>
      <c r="P190" s="1238"/>
      <c r="Q190" s="1237"/>
    </row>
    <row r="191" spans="1:17" s="990" customFormat="1" ht="15" hidden="1" x14ac:dyDescent="0.25">
      <c r="A191" s="626" t="s">
        <v>8342</v>
      </c>
      <c r="B191" s="626" t="s">
        <v>8257</v>
      </c>
      <c r="C191" s="626"/>
      <c r="D191" s="625" t="s">
        <v>64</v>
      </c>
      <c r="E191" s="627" t="s">
        <v>12416</v>
      </c>
      <c r="F191" s="628">
        <f t="shared" si="31"/>
        <v>46105</v>
      </c>
      <c r="G191" s="629" t="str">
        <f t="shared" si="28"/>
        <v>A1</v>
      </c>
      <c r="H191" s="630" t="str">
        <f t="shared" si="21"/>
        <v>MR_DER-1657_26</v>
      </c>
      <c r="I191" s="580" t="str">
        <f t="shared" si="32"/>
        <v>ND</v>
      </c>
      <c r="J191" s="580" t="str">
        <f t="shared" si="33"/>
        <v>ND</v>
      </c>
      <c r="K191" s="1237" t="s">
        <v>3730</v>
      </c>
      <c r="L191" s="1234">
        <v>46105</v>
      </c>
      <c r="M191" s="69" t="s">
        <v>12417</v>
      </c>
      <c r="N191" s="1226"/>
      <c r="O191" s="1226"/>
      <c r="P191" s="1238"/>
      <c r="Q191" s="1237"/>
    </row>
    <row r="192" spans="1:17" s="990" customFormat="1" ht="15" hidden="1" x14ac:dyDescent="0.25">
      <c r="A192" s="626" t="s">
        <v>8342</v>
      </c>
      <c r="B192" s="626"/>
      <c r="C192" s="626"/>
      <c r="D192" s="625" t="s">
        <v>27</v>
      </c>
      <c r="E192" s="627" t="s">
        <v>4388</v>
      </c>
      <c r="F192" s="628">
        <f t="shared" si="29"/>
        <v>46105</v>
      </c>
      <c r="G192" s="629" t="str">
        <f t="shared" si="28"/>
        <v>A1</v>
      </c>
      <c r="H192" s="630" t="str">
        <f t="shared" si="21"/>
        <v>MR_DER-1657_26</v>
      </c>
      <c r="I192" s="580" t="str">
        <f t="shared" si="30"/>
        <v>ND</v>
      </c>
      <c r="J192" s="580" t="str">
        <f t="shared" si="22"/>
        <v>ND</v>
      </c>
      <c r="K192" s="1237" t="s">
        <v>3730</v>
      </c>
      <c r="L192" s="1234">
        <v>46105</v>
      </c>
      <c r="M192" s="69" t="s">
        <v>12417</v>
      </c>
      <c r="N192" s="1226"/>
      <c r="O192" s="1226"/>
      <c r="P192" s="1238"/>
      <c r="Q192" s="1237"/>
    </row>
    <row r="193" spans="1:21" s="425" customFormat="1" ht="13.5" hidden="1" x14ac:dyDescent="0.25">
      <c r="A193" s="595"/>
      <c r="B193" s="595"/>
      <c r="C193" s="613"/>
      <c r="D193" s="614"/>
      <c r="E193" s="615"/>
      <c r="F193" s="598"/>
      <c r="G193" s="598"/>
      <c r="H193" s="599"/>
      <c r="I193" s="600"/>
      <c r="J193" s="601"/>
      <c r="K193" s="602"/>
      <c r="L193" s="603"/>
      <c r="M193" s="604"/>
      <c r="N193" s="605"/>
      <c r="O193" s="605"/>
      <c r="P193" s="605"/>
      <c r="Q193" s="606"/>
    </row>
    <row r="194" spans="1:21" s="990" customFormat="1" ht="15" hidden="1" x14ac:dyDescent="0.25">
      <c r="A194" s="626" t="s">
        <v>9039</v>
      </c>
      <c r="B194" s="626"/>
      <c r="C194" s="626"/>
      <c r="D194" s="625" t="s">
        <v>28</v>
      </c>
      <c r="E194" s="627" t="s">
        <v>12178</v>
      </c>
      <c r="F194" s="628">
        <f t="shared" si="29"/>
        <v>46077</v>
      </c>
      <c r="G194" s="629" t="str">
        <f t="shared" si="28"/>
        <v>A1</v>
      </c>
      <c r="H194" s="630" t="str">
        <f t="shared" si="21"/>
        <v>MR_DER-1584_26</v>
      </c>
      <c r="I194" s="580">
        <f t="shared" si="30"/>
        <v>46106</v>
      </c>
      <c r="J194" s="580" t="str">
        <f t="shared" si="22"/>
        <v>NÃO APROVADO</v>
      </c>
      <c r="K194" s="1237" t="s">
        <v>3730</v>
      </c>
      <c r="L194" s="1234">
        <v>46077</v>
      </c>
      <c r="M194" s="69" t="s">
        <v>12180</v>
      </c>
      <c r="N194" s="440" t="s">
        <v>5536</v>
      </c>
      <c r="O194" s="1441">
        <v>46106</v>
      </c>
      <c r="P194" s="1238"/>
      <c r="Q194" s="1233"/>
    </row>
    <row r="195" spans="1:21" s="990" customFormat="1" ht="15" hidden="1" x14ac:dyDescent="0.25">
      <c r="A195" s="626" t="s">
        <v>9039</v>
      </c>
      <c r="B195" s="626"/>
      <c r="C195" s="626"/>
      <c r="D195" s="625" t="s">
        <v>28</v>
      </c>
      <c r="E195" s="627" t="s">
        <v>12179</v>
      </c>
      <c r="F195" s="628">
        <f t="shared" si="29"/>
        <v>46077</v>
      </c>
      <c r="G195" s="629" t="str">
        <f t="shared" si="28"/>
        <v>A1</v>
      </c>
      <c r="H195" s="630" t="str">
        <f t="shared" si="21"/>
        <v>MR_DER-1584_26</v>
      </c>
      <c r="I195" s="580">
        <f t="shared" si="30"/>
        <v>46106</v>
      </c>
      <c r="J195" s="580" t="str">
        <f t="shared" si="22"/>
        <v>NÃO APROVADO</v>
      </c>
      <c r="K195" s="1237" t="s">
        <v>3730</v>
      </c>
      <c r="L195" s="1234">
        <v>46077</v>
      </c>
      <c r="M195" s="69" t="s">
        <v>12180</v>
      </c>
      <c r="N195" s="440" t="s">
        <v>5536</v>
      </c>
      <c r="O195" s="1441">
        <v>46106</v>
      </c>
      <c r="P195" s="1238"/>
      <c r="Q195" s="1233"/>
    </row>
    <row r="196" spans="1:21" s="440" customFormat="1" ht="15" hidden="1" x14ac:dyDescent="0.25">
      <c r="A196" s="626" t="s">
        <v>9039</v>
      </c>
      <c r="B196" s="626"/>
      <c r="C196" s="626" t="s">
        <v>8257</v>
      </c>
      <c r="D196" s="625" t="s">
        <v>6519</v>
      </c>
      <c r="E196" s="627" t="s">
        <v>6492</v>
      </c>
      <c r="F196" s="628">
        <f t="shared" si="29"/>
        <v>46077</v>
      </c>
      <c r="G196" s="629" t="str">
        <f t="shared" si="28"/>
        <v>A</v>
      </c>
      <c r="H196" s="630" t="str">
        <f t="shared" si="21"/>
        <v>MR_DER-1584_26</v>
      </c>
      <c r="I196" s="580">
        <f t="shared" si="30"/>
        <v>46099</v>
      </c>
      <c r="J196" s="580" t="str">
        <f t="shared" si="22"/>
        <v>NÃO APROVADO</v>
      </c>
      <c r="K196" s="631" t="s">
        <v>3730</v>
      </c>
      <c r="L196" s="646">
        <v>44984</v>
      </c>
      <c r="M196" s="647" t="s">
        <v>6602</v>
      </c>
      <c r="N196" s="625" t="s">
        <v>5537</v>
      </c>
      <c r="O196" s="646">
        <v>45008</v>
      </c>
      <c r="P196" s="647" t="s">
        <v>6622</v>
      </c>
      <c r="Q196" s="1237" t="s">
        <v>3748</v>
      </c>
      <c r="R196" s="1234">
        <v>46077</v>
      </c>
      <c r="S196" s="69" t="s">
        <v>12180</v>
      </c>
      <c r="T196" s="440" t="s">
        <v>5536</v>
      </c>
      <c r="U196" s="1441">
        <v>46099</v>
      </c>
    </row>
    <row r="197" spans="1:21" s="440" customFormat="1" ht="15" hidden="1" x14ac:dyDescent="0.25">
      <c r="A197" s="626" t="s">
        <v>9039</v>
      </c>
      <c r="B197" s="626"/>
      <c r="C197" s="626" t="s">
        <v>8257</v>
      </c>
      <c r="D197" s="625" t="s">
        <v>6519</v>
      </c>
      <c r="E197" s="627" t="s">
        <v>6493</v>
      </c>
      <c r="F197" s="628">
        <f t="shared" si="29"/>
        <v>46077</v>
      </c>
      <c r="G197" s="629" t="str">
        <f t="shared" si="28"/>
        <v>A</v>
      </c>
      <c r="H197" s="630" t="str">
        <f t="shared" si="21"/>
        <v>MR_DER-1584_26</v>
      </c>
      <c r="I197" s="580">
        <f t="shared" si="30"/>
        <v>46099</v>
      </c>
      <c r="J197" s="580" t="str">
        <f t="shared" si="22"/>
        <v>NÃO APROVADO</v>
      </c>
      <c r="K197" s="631" t="s">
        <v>3730</v>
      </c>
      <c r="L197" s="646">
        <v>44984</v>
      </c>
      <c r="M197" s="647" t="s">
        <v>6602</v>
      </c>
      <c r="N197" s="625" t="s">
        <v>5537</v>
      </c>
      <c r="O197" s="646">
        <v>45008</v>
      </c>
      <c r="P197" s="647" t="s">
        <v>6622</v>
      </c>
      <c r="Q197" s="1237" t="s">
        <v>3748</v>
      </c>
      <c r="R197" s="1234">
        <v>46077</v>
      </c>
      <c r="S197" s="69" t="s">
        <v>12180</v>
      </c>
      <c r="T197" s="440" t="s">
        <v>5536</v>
      </c>
      <c r="U197" s="1441">
        <v>46099</v>
      </c>
    </row>
    <row r="198" spans="1:21" s="440" customFormat="1" ht="15" hidden="1" x14ac:dyDescent="0.25">
      <c r="A198" s="626" t="s">
        <v>9039</v>
      </c>
      <c r="B198" s="626"/>
      <c r="C198" s="626" t="s">
        <v>8257</v>
      </c>
      <c r="D198" s="625" t="s">
        <v>6519</v>
      </c>
      <c r="E198" s="627" t="s">
        <v>6494</v>
      </c>
      <c r="F198" s="628">
        <f t="shared" si="29"/>
        <v>46077</v>
      </c>
      <c r="G198" s="629" t="str">
        <f t="shared" si="28"/>
        <v>A</v>
      </c>
      <c r="H198" s="630" t="str">
        <f t="shared" si="21"/>
        <v>MR_DER-1584_26</v>
      </c>
      <c r="I198" s="580">
        <f t="shared" si="30"/>
        <v>46099</v>
      </c>
      <c r="J198" s="580" t="str">
        <f t="shared" si="22"/>
        <v>NÃO APROVADO</v>
      </c>
      <c r="K198" s="631" t="s">
        <v>3730</v>
      </c>
      <c r="L198" s="646">
        <v>44984</v>
      </c>
      <c r="M198" s="647" t="s">
        <v>6602</v>
      </c>
      <c r="N198" s="625" t="s">
        <v>5537</v>
      </c>
      <c r="O198" s="646">
        <v>45008</v>
      </c>
      <c r="P198" s="647" t="s">
        <v>6622</v>
      </c>
      <c r="Q198" s="1237" t="s">
        <v>3748</v>
      </c>
      <c r="R198" s="1234">
        <v>46077</v>
      </c>
      <c r="S198" s="69" t="s">
        <v>12180</v>
      </c>
      <c r="T198" s="440" t="s">
        <v>5536</v>
      </c>
      <c r="U198" s="1441">
        <v>46099</v>
      </c>
    </row>
    <row r="199" spans="1:21" s="440" customFormat="1" ht="15" hidden="1" x14ac:dyDescent="0.25">
      <c r="A199" s="626" t="s">
        <v>9039</v>
      </c>
      <c r="B199" s="626"/>
      <c r="C199" s="626" t="s">
        <v>8257</v>
      </c>
      <c r="D199" s="625" t="s">
        <v>6519</v>
      </c>
      <c r="E199" s="627" t="s">
        <v>6495</v>
      </c>
      <c r="F199" s="628">
        <f t="shared" si="29"/>
        <v>46077</v>
      </c>
      <c r="G199" s="629" t="str">
        <f t="shared" si="28"/>
        <v>A</v>
      </c>
      <c r="H199" s="630" t="str">
        <f t="shared" si="21"/>
        <v>MR_DER-1584_26</v>
      </c>
      <c r="I199" s="580">
        <f t="shared" si="30"/>
        <v>46099</v>
      </c>
      <c r="J199" s="580" t="str">
        <f t="shared" si="22"/>
        <v>NÃO APROVADO</v>
      </c>
      <c r="K199" s="631" t="s">
        <v>3730</v>
      </c>
      <c r="L199" s="646">
        <v>44984</v>
      </c>
      <c r="M199" s="647" t="s">
        <v>6602</v>
      </c>
      <c r="N199" s="625" t="s">
        <v>5537</v>
      </c>
      <c r="O199" s="646">
        <v>45008</v>
      </c>
      <c r="P199" s="647" t="s">
        <v>6622</v>
      </c>
      <c r="Q199" s="1237" t="s">
        <v>3748</v>
      </c>
      <c r="R199" s="1234">
        <v>46077</v>
      </c>
      <c r="S199" s="69" t="s">
        <v>12180</v>
      </c>
      <c r="T199" s="440" t="s">
        <v>5536</v>
      </c>
      <c r="U199" s="1441">
        <v>46099</v>
      </c>
    </row>
    <row r="200" spans="1:21" s="440" customFormat="1" ht="15" hidden="1" x14ac:dyDescent="0.25">
      <c r="A200" s="626" t="s">
        <v>9039</v>
      </c>
      <c r="B200" s="626"/>
      <c r="C200" s="626" t="s">
        <v>8257</v>
      </c>
      <c r="D200" s="625" t="s">
        <v>6519</v>
      </c>
      <c r="E200" s="627" t="s">
        <v>6496</v>
      </c>
      <c r="F200" s="628">
        <f t="shared" si="29"/>
        <v>46077</v>
      </c>
      <c r="G200" s="629" t="str">
        <f t="shared" si="28"/>
        <v>A</v>
      </c>
      <c r="H200" s="630" t="str">
        <f t="shared" si="21"/>
        <v>MR_DER-1584_26</v>
      </c>
      <c r="I200" s="580">
        <f t="shared" si="30"/>
        <v>46099</v>
      </c>
      <c r="J200" s="580" t="str">
        <f t="shared" si="22"/>
        <v>NÃO APROVADO</v>
      </c>
      <c r="K200" s="631" t="s">
        <v>3730</v>
      </c>
      <c r="L200" s="646">
        <v>44984</v>
      </c>
      <c r="M200" s="647" t="s">
        <v>6602</v>
      </c>
      <c r="N200" s="625" t="s">
        <v>5537</v>
      </c>
      <c r="O200" s="646">
        <v>45008</v>
      </c>
      <c r="P200" s="647" t="s">
        <v>6622</v>
      </c>
      <c r="Q200" s="1237" t="s">
        <v>3748</v>
      </c>
      <c r="R200" s="1234">
        <v>46077</v>
      </c>
      <c r="S200" s="69" t="s">
        <v>12180</v>
      </c>
      <c r="T200" s="440" t="s">
        <v>5536</v>
      </c>
      <c r="U200" s="1441">
        <v>46099</v>
      </c>
    </row>
    <row r="201" spans="1:21" s="440" customFormat="1" ht="15" hidden="1" x14ac:dyDescent="0.25">
      <c r="A201" s="626" t="s">
        <v>9039</v>
      </c>
      <c r="B201" s="626"/>
      <c r="C201" s="626" t="s">
        <v>8257</v>
      </c>
      <c r="D201" s="625" t="s">
        <v>6519</v>
      </c>
      <c r="E201" s="627" t="s">
        <v>6497</v>
      </c>
      <c r="F201" s="628">
        <f t="shared" si="29"/>
        <v>46077</v>
      </c>
      <c r="G201" s="629" t="str">
        <f t="shared" si="28"/>
        <v>A</v>
      </c>
      <c r="H201" s="630" t="str">
        <f t="shared" si="21"/>
        <v>MR_DER-1584_26</v>
      </c>
      <c r="I201" s="580">
        <f t="shared" si="30"/>
        <v>46099</v>
      </c>
      <c r="J201" s="580" t="str">
        <f t="shared" si="22"/>
        <v>NÃO APROVADO</v>
      </c>
      <c r="K201" s="631" t="s">
        <v>3730</v>
      </c>
      <c r="L201" s="646">
        <v>44984</v>
      </c>
      <c r="M201" s="647" t="s">
        <v>6602</v>
      </c>
      <c r="N201" s="625" t="s">
        <v>5537</v>
      </c>
      <c r="O201" s="646">
        <v>45008</v>
      </c>
      <c r="P201" s="647" t="s">
        <v>6622</v>
      </c>
      <c r="Q201" s="1237" t="s">
        <v>3748</v>
      </c>
      <c r="R201" s="1234">
        <v>46077</v>
      </c>
      <c r="S201" s="69" t="s">
        <v>12180</v>
      </c>
      <c r="T201" s="440" t="s">
        <v>5536</v>
      </c>
      <c r="U201" s="1441">
        <v>46099</v>
      </c>
    </row>
    <row r="202" spans="1:21" s="440" customFormat="1" ht="15" hidden="1" x14ac:dyDescent="0.25">
      <c r="A202" s="626" t="s">
        <v>9039</v>
      </c>
      <c r="B202" s="626"/>
      <c r="C202" s="626" t="s">
        <v>8257</v>
      </c>
      <c r="D202" s="625" t="s">
        <v>6519</v>
      </c>
      <c r="E202" s="627" t="s">
        <v>6498</v>
      </c>
      <c r="F202" s="628">
        <f t="shared" si="29"/>
        <v>46077</v>
      </c>
      <c r="G202" s="629" t="str">
        <f t="shared" si="28"/>
        <v>A</v>
      </c>
      <c r="H202" s="630" t="str">
        <f t="shared" si="21"/>
        <v>MR_DER-1584_26</v>
      </c>
      <c r="I202" s="580">
        <f t="shared" si="30"/>
        <v>46099</v>
      </c>
      <c r="J202" s="580" t="str">
        <f t="shared" si="22"/>
        <v>NÃO APROVADO</v>
      </c>
      <c r="K202" s="631" t="s">
        <v>3730</v>
      </c>
      <c r="L202" s="646">
        <v>44984</v>
      </c>
      <c r="M202" s="647" t="s">
        <v>6602</v>
      </c>
      <c r="N202" s="625" t="s">
        <v>5537</v>
      </c>
      <c r="O202" s="646">
        <v>45008</v>
      </c>
      <c r="P202" s="647" t="s">
        <v>6622</v>
      </c>
      <c r="Q202" s="1237" t="s">
        <v>3748</v>
      </c>
      <c r="R202" s="1234">
        <v>46077</v>
      </c>
      <c r="S202" s="69" t="s">
        <v>12180</v>
      </c>
      <c r="T202" s="440" t="s">
        <v>5536</v>
      </c>
      <c r="U202" s="1441">
        <v>46099</v>
      </c>
    </row>
    <row r="203" spans="1:21" s="440" customFormat="1" ht="15" hidden="1" x14ac:dyDescent="0.25">
      <c r="A203" s="626" t="s">
        <v>9039</v>
      </c>
      <c r="B203" s="626"/>
      <c r="C203" s="626" t="s">
        <v>8257</v>
      </c>
      <c r="D203" s="625" t="s">
        <v>6519</v>
      </c>
      <c r="E203" s="627" t="s">
        <v>6499</v>
      </c>
      <c r="F203" s="628">
        <f t="shared" si="29"/>
        <v>46077</v>
      </c>
      <c r="G203" s="629" t="str">
        <f t="shared" si="28"/>
        <v>A</v>
      </c>
      <c r="H203" s="630" t="str">
        <f t="shared" si="21"/>
        <v>MR_DER-1584_26</v>
      </c>
      <c r="I203" s="580">
        <f t="shared" si="30"/>
        <v>46099</v>
      </c>
      <c r="J203" s="580" t="str">
        <f t="shared" si="22"/>
        <v>NÃO APROVADO</v>
      </c>
      <c r="K203" s="631" t="s">
        <v>3730</v>
      </c>
      <c r="L203" s="646">
        <v>44984</v>
      </c>
      <c r="M203" s="647" t="s">
        <v>6602</v>
      </c>
      <c r="N203" s="625" t="s">
        <v>5537</v>
      </c>
      <c r="O203" s="646">
        <v>45008</v>
      </c>
      <c r="P203" s="647" t="s">
        <v>6622</v>
      </c>
      <c r="Q203" s="1237" t="s">
        <v>3748</v>
      </c>
      <c r="R203" s="1234">
        <v>46077</v>
      </c>
      <c r="S203" s="69" t="s">
        <v>12180</v>
      </c>
      <c r="T203" s="440" t="s">
        <v>5536</v>
      </c>
      <c r="U203" s="1441">
        <v>46099</v>
      </c>
    </row>
    <row r="204" spans="1:21" s="440" customFormat="1" ht="15" hidden="1" x14ac:dyDescent="0.25">
      <c r="A204" s="626" t="s">
        <v>9039</v>
      </c>
      <c r="B204" s="626"/>
      <c r="C204" s="626" t="s">
        <v>8257</v>
      </c>
      <c r="D204" s="625" t="s">
        <v>6519</v>
      </c>
      <c r="E204" s="627" t="s">
        <v>6500</v>
      </c>
      <c r="F204" s="628">
        <f t="shared" si="29"/>
        <v>46077</v>
      </c>
      <c r="G204" s="629" t="str">
        <f t="shared" si="28"/>
        <v>A</v>
      </c>
      <c r="H204" s="630" t="str">
        <f t="shared" si="21"/>
        <v>MR_DER-1584_26</v>
      </c>
      <c r="I204" s="580">
        <f t="shared" si="30"/>
        <v>46099</v>
      </c>
      <c r="J204" s="580" t="str">
        <f t="shared" si="22"/>
        <v>NÃO APROVADO</v>
      </c>
      <c r="K204" s="631" t="s">
        <v>3730</v>
      </c>
      <c r="L204" s="646">
        <v>44984</v>
      </c>
      <c r="M204" s="647" t="s">
        <v>6602</v>
      </c>
      <c r="N204" s="625" t="s">
        <v>5537</v>
      </c>
      <c r="O204" s="646">
        <v>45008</v>
      </c>
      <c r="P204" s="647" t="s">
        <v>6622</v>
      </c>
      <c r="Q204" s="1237" t="s">
        <v>3748</v>
      </c>
      <c r="R204" s="1234">
        <v>46077</v>
      </c>
      <c r="S204" s="69" t="s">
        <v>12180</v>
      </c>
      <c r="T204" s="440" t="s">
        <v>5536</v>
      </c>
      <c r="U204" s="1441">
        <v>46099</v>
      </c>
    </row>
    <row r="205" spans="1:21" s="440" customFormat="1" ht="15" hidden="1" x14ac:dyDescent="0.25">
      <c r="A205" s="626" t="s">
        <v>9039</v>
      </c>
      <c r="B205" s="626"/>
      <c r="C205" s="626" t="s">
        <v>8257</v>
      </c>
      <c r="D205" s="625" t="s">
        <v>6519</v>
      </c>
      <c r="E205" s="627" t="s">
        <v>6501</v>
      </c>
      <c r="F205" s="628">
        <f t="shared" si="29"/>
        <v>46077</v>
      </c>
      <c r="G205" s="629" t="str">
        <f t="shared" si="28"/>
        <v>A</v>
      </c>
      <c r="H205" s="630" t="str">
        <f t="shared" si="21"/>
        <v>MR_DER-1584_26</v>
      </c>
      <c r="I205" s="580">
        <f t="shared" si="30"/>
        <v>46099</v>
      </c>
      <c r="J205" s="580" t="str">
        <f t="shared" si="22"/>
        <v>NÃO APROVADO</v>
      </c>
      <c r="K205" s="631" t="s">
        <v>3730</v>
      </c>
      <c r="L205" s="646">
        <v>44984</v>
      </c>
      <c r="M205" s="647" t="s">
        <v>6602</v>
      </c>
      <c r="N205" s="625" t="s">
        <v>5537</v>
      </c>
      <c r="O205" s="646">
        <v>45008</v>
      </c>
      <c r="P205" s="647" t="s">
        <v>6622</v>
      </c>
      <c r="Q205" s="1237" t="s">
        <v>3748</v>
      </c>
      <c r="R205" s="1234">
        <v>46077</v>
      </c>
      <c r="S205" s="69" t="s">
        <v>12180</v>
      </c>
      <c r="T205" s="440" t="s">
        <v>5536</v>
      </c>
      <c r="U205" s="1441">
        <v>46099</v>
      </c>
    </row>
    <row r="206" spans="1:21" s="440" customFormat="1" ht="15" hidden="1" x14ac:dyDescent="0.25">
      <c r="A206" s="626" t="s">
        <v>9039</v>
      </c>
      <c r="B206" s="626"/>
      <c r="C206" s="626" t="s">
        <v>8257</v>
      </c>
      <c r="D206" s="625" t="s">
        <v>6519</v>
      </c>
      <c r="E206" s="627" t="s">
        <v>6502</v>
      </c>
      <c r="F206" s="628">
        <f t="shared" si="29"/>
        <v>46077</v>
      </c>
      <c r="G206" s="629" t="str">
        <f t="shared" si="28"/>
        <v>A</v>
      </c>
      <c r="H206" s="630" t="str">
        <f t="shared" si="21"/>
        <v>MR_DER-1584_26</v>
      </c>
      <c r="I206" s="580">
        <f t="shared" si="30"/>
        <v>46099</v>
      </c>
      <c r="J206" s="580" t="str">
        <f t="shared" si="22"/>
        <v>NÃO APROVADO</v>
      </c>
      <c r="K206" s="631" t="s">
        <v>3730</v>
      </c>
      <c r="L206" s="646">
        <v>44984</v>
      </c>
      <c r="M206" s="647" t="s">
        <v>6602</v>
      </c>
      <c r="N206" s="625" t="s">
        <v>5537</v>
      </c>
      <c r="O206" s="646">
        <v>45008</v>
      </c>
      <c r="P206" s="647" t="s">
        <v>6622</v>
      </c>
      <c r="Q206" s="1237" t="s">
        <v>3748</v>
      </c>
      <c r="R206" s="1234">
        <v>46077</v>
      </c>
      <c r="S206" s="69" t="s">
        <v>12180</v>
      </c>
      <c r="T206" s="440" t="s">
        <v>5536</v>
      </c>
      <c r="U206" s="1441">
        <v>46099</v>
      </c>
    </row>
    <row r="207" spans="1:21" s="440" customFormat="1" ht="15" hidden="1" x14ac:dyDescent="0.25">
      <c r="A207" s="626" t="s">
        <v>9039</v>
      </c>
      <c r="B207" s="626"/>
      <c r="C207" s="626" t="s">
        <v>8257</v>
      </c>
      <c r="D207" s="625" t="s">
        <v>6519</v>
      </c>
      <c r="E207" s="627" t="s">
        <v>6503</v>
      </c>
      <c r="F207" s="628">
        <f t="shared" si="29"/>
        <v>46077</v>
      </c>
      <c r="G207" s="629" t="str">
        <f t="shared" si="28"/>
        <v>A</v>
      </c>
      <c r="H207" s="630" t="str">
        <f t="shared" si="21"/>
        <v>MR_DER-1584_26</v>
      </c>
      <c r="I207" s="580">
        <f t="shared" si="30"/>
        <v>46099</v>
      </c>
      <c r="J207" s="580" t="str">
        <f t="shared" si="22"/>
        <v>NÃO APROVADO</v>
      </c>
      <c r="K207" s="631" t="s">
        <v>3730</v>
      </c>
      <c r="L207" s="646">
        <v>44984</v>
      </c>
      <c r="M207" s="647" t="s">
        <v>6602</v>
      </c>
      <c r="N207" s="625" t="s">
        <v>5537</v>
      </c>
      <c r="O207" s="646">
        <v>45008</v>
      </c>
      <c r="P207" s="647" t="s">
        <v>6622</v>
      </c>
      <c r="Q207" s="1237" t="s">
        <v>3748</v>
      </c>
      <c r="R207" s="1234">
        <v>46077</v>
      </c>
      <c r="S207" s="69" t="s">
        <v>12180</v>
      </c>
      <c r="T207" s="440" t="s">
        <v>5536</v>
      </c>
      <c r="U207" s="1441">
        <v>46099</v>
      </c>
    </row>
    <row r="208" spans="1:21" s="440" customFormat="1" ht="15" hidden="1" x14ac:dyDescent="0.25">
      <c r="A208" s="626" t="s">
        <v>9039</v>
      </c>
      <c r="B208" s="626"/>
      <c r="C208" s="626" t="s">
        <v>8257</v>
      </c>
      <c r="D208" s="625" t="s">
        <v>6519</v>
      </c>
      <c r="E208" s="627" t="s">
        <v>6504</v>
      </c>
      <c r="F208" s="628">
        <f t="shared" si="29"/>
        <v>46077</v>
      </c>
      <c r="G208" s="629" t="str">
        <f t="shared" si="28"/>
        <v>A</v>
      </c>
      <c r="H208" s="630" t="str">
        <f t="shared" si="21"/>
        <v>MR_DER-1584_26</v>
      </c>
      <c r="I208" s="580">
        <f t="shared" si="30"/>
        <v>46099</v>
      </c>
      <c r="J208" s="580" t="str">
        <f t="shared" si="22"/>
        <v>NÃO APROVADO</v>
      </c>
      <c r="K208" s="631" t="s">
        <v>3730</v>
      </c>
      <c r="L208" s="646">
        <v>44984</v>
      </c>
      <c r="M208" s="647" t="s">
        <v>6602</v>
      </c>
      <c r="N208" s="625" t="s">
        <v>5537</v>
      </c>
      <c r="O208" s="646">
        <v>45008</v>
      </c>
      <c r="P208" s="647" t="s">
        <v>6622</v>
      </c>
      <c r="Q208" s="1237" t="s">
        <v>3748</v>
      </c>
      <c r="R208" s="1234">
        <v>46077</v>
      </c>
      <c r="S208" s="69" t="s">
        <v>12180</v>
      </c>
      <c r="T208" s="440" t="s">
        <v>5536</v>
      </c>
      <c r="U208" s="1441">
        <v>46099</v>
      </c>
    </row>
    <row r="209" spans="1:21" s="440" customFormat="1" ht="15" hidden="1" x14ac:dyDescent="0.25">
      <c r="A209" s="626" t="s">
        <v>9039</v>
      </c>
      <c r="B209" s="626"/>
      <c r="C209" s="626" t="s">
        <v>8257</v>
      </c>
      <c r="D209" s="625" t="s">
        <v>6519</v>
      </c>
      <c r="E209" s="627" t="s">
        <v>6505</v>
      </c>
      <c r="F209" s="628">
        <f t="shared" si="29"/>
        <v>46077</v>
      </c>
      <c r="G209" s="629" t="str">
        <f t="shared" si="28"/>
        <v>A</v>
      </c>
      <c r="H209" s="630" t="str">
        <f t="shared" si="21"/>
        <v>MR_DER-1584_26</v>
      </c>
      <c r="I209" s="580">
        <f t="shared" si="30"/>
        <v>46099</v>
      </c>
      <c r="J209" s="580" t="str">
        <f t="shared" si="22"/>
        <v>NÃO APROVADO</v>
      </c>
      <c r="K209" s="631" t="s">
        <v>3730</v>
      </c>
      <c r="L209" s="646">
        <v>44984</v>
      </c>
      <c r="M209" s="647" t="s">
        <v>6602</v>
      </c>
      <c r="N209" s="625" t="s">
        <v>5537</v>
      </c>
      <c r="O209" s="646">
        <v>45008</v>
      </c>
      <c r="P209" s="647" t="s">
        <v>6622</v>
      </c>
      <c r="Q209" s="1237" t="s">
        <v>3748</v>
      </c>
      <c r="R209" s="1234">
        <v>46077</v>
      </c>
      <c r="S209" s="69" t="s">
        <v>12180</v>
      </c>
      <c r="T209" s="440" t="s">
        <v>5536</v>
      </c>
      <c r="U209" s="1441">
        <v>46099</v>
      </c>
    </row>
    <row r="210" spans="1:21" s="440" customFormat="1" ht="15" hidden="1" x14ac:dyDescent="0.25">
      <c r="A210" s="626" t="s">
        <v>9039</v>
      </c>
      <c r="B210" s="626"/>
      <c r="C210" s="626" t="s">
        <v>8257</v>
      </c>
      <c r="D210" s="625" t="s">
        <v>6519</v>
      </c>
      <c r="E210" s="627" t="s">
        <v>6506</v>
      </c>
      <c r="F210" s="628">
        <f t="shared" si="29"/>
        <v>46077</v>
      </c>
      <c r="G210" s="629" t="str">
        <f t="shared" si="28"/>
        <v>A</v>
      </c>
      <c r="H210" s="630" t="str">
        <f t="shared" ref="H210:H277" si="34">IF($F210="","",INDEX($K210:$FL210,1,MATCH($F210,$K210:$FL210,)+1))</f>
        <v>MR_DER-1584_26</v>
      </c>
      <c r="I210" s="580">
        <f t="shared" si="30"/>
        <v>46099</v>
      </c>
      <c r="J210" s="580" t="str">
        <f t="shared" ref="J210:J277" si="35">IF(G210="NE",G210,IF(INDEX(K210:CQ210,,MATCH(G210,K210:CQ210,0)+3)&lt;&gt;0,INDEX(K210:CQ210,,MATCH(G210,K210:CQ210,0)+3),"ND"))</f>
        <v>NÃO APROVADO</v>
      </c>
      <c r="K210" s="631" t="s">
        <v>3730</v>
      </c>
      <c r="L210" s="646">
        <v>44984</v>
      </c>
      <c r="M210" s="647" t="s">
        <v>6602</v>
      </c>
      <c r="N210" s="625" t="s">
        <v>5537</v>
      </c>
      <c r="O210" s="646">
        <v>45008</v>
      </c>
      <c r="P210" s="647" t="s">
        <v>6622</v>
      </c>
      <c r="Q210" s="1237" t="s">
        <v>3748</v>
      </c>
      <c r="R210" s="1234">
        <v>46077</v>
      </c>
      <c r="S210" s="69" t="s">
        <v>12180</v>
      </c>
      <c r="T210" s="440" t="s">
        <v>5536</v>
      </c>
      <c r="U210" s="1441">
        <v>46099</v>
      </c>
    </row>
    <row r="211" spans="1:21" s="440" customFormat="1" ht="15" hidden="1" x14ac:dyDescent="0.25">
      <c r="A211" s="626" t="s">
        <v>9039</v>
      </c>
      <c r="B211" s="626"/>
      <c r="C211" s="626" t="s">
        <v>8257</v>
      </c>
      <c r="D211" s="625" t="s">
        <v>6519</v>
      </c>
      <c r="E211" s="627" t="s">
        <v>6507</v>
      </c>
      <c r="F211" s="628">
        <f t="shared" si="29"/>
        <v>46077</v>
      </c>
      <c r="G211" s="629" t="str">
        <f t="shared" si="28"/>
        <v>A</v>
      </c>
      <c r="H211" s="630" t="str">
        <f t="shared" si="34"/>
        <v>MR_DER-1584_26</v>
      </c>
      <c r="I211" s="580">
        <f t="shared" si="30"/>
        <v>46099</v>
      </c>
      <c r="J211" s="580" t="str">
        <f t="shared" si="35"/>
        <v>NÃO APROVADO</v>
      </c>
      <c r="K211" s="631" t="s">
        <v>3730</v>
      </c>
      <c r="L211" s="646">
        <v>44984</v>
      </c>
      <c r="M211" s="647" t="s">
        <v>6602</v>
      </c>
      <c r="N211" s="625" t="s">
        <v>5537</v>
      </c>
      <c r="O211" s="646">
        <v>45008</v>
      </c>
      <c r="P211" s="647" t="s">
        <v>6622</v>
      </c>
      <c r="Q211" s="1237" t="s">
        <v>3748</v>
      </c>
      <c r="R211" s="1234">
        <v>46077</v>
      </c>
      <c r="S211" s="69" t="s">
        <v>12180</v>
      </c>
      <c r="T211" s="440" t="s">
        <v>5536</v>
      </c>
      <c r="U211" s="1441">
        <v>46099</v>
      </c>
    </row>
    <row r="212" spans="1:21" s="440" customFormat="1" ht="15" hidden="1" x14ac:dyDescent="0.25">
      <c r="A212" s="626" t="s">
        <v>9039</v>
      </c>
      <c r="B212" s="626"/>
      <c r="C212" s="626" t="s">
        <v>8257</v>
      </c>
      <c r="D212" s="625" t="s">
        <v>6519</v>
      </c>
      <c r="E212" s="627" t="s">
        <v>6508</v>
      </c>
      <c r="F212" s="628">
        <f t="shared" si="29"/>
        <v>46077</v>
      </c>
      <c r="G212" s="629" t="str">
        <f t="shared" si="28"/>
        <v>A</v>
      </c>
      <c r="H212" s="630" t="str">
        <f t="shared" si="34"/>
        <v>MR_DER-1584_26</v>
      </c>
      <c r="I212" s="580">
        <f t="shared" si="30"/>
        <v>46099</v>
      </c>
      <c r="J212" s="580" t="str">
        <f t="shared" si="35"/>
        <v>NÃO APROVADO</v>
      </c>
      <c r="K212" s="631" t="s">
        <v>3730</v>
      </c>
      <c r="L212" s="646">
        <v>44984</v>
      </c>
      <c r="M212" s="647" t="s">
        <v>6602</v>
      </c>
      <c r="N212" s="625" t="s">
        <v>5537</v>
      </c>
      <c r="O212" s="646">
        <v>45008</v>
      </c>
      <c r="P212" s="647" t="s">
        <v>6622</v>
      </c>
      <c r="Q212" s="1237" t="s">
        <v>3748</v>
      </c>
      <c r="R212" s="1234">
        <v>46077</v>
      </c>
      <c r="S212" s="69" t="s">
        <v>12180</v>
      </c>
      <c r="T212" s="440" t="s">
        <v>5536</v>
      </c>
      <c r="U212" s="1441">
        <v>46099</v>
      </c>
    </row>
    <row r="213" spans="1:21" s="440" customFormat="1" ht="15" hidden="1" x14ac:dyDescent="0.25">
      <c r="A213" s="626" t="s">
        <v>9039</v>
      </c>
      <c r="B213" s="626"/>
      <c r="C213" s="626" t="s">
        <v>8257</v>
      </c>
      <c r="D213" s="625" t="s">
        <v>6519</v>
      </c>
      <c r="E213" s="627" t="s">
        <v>6509</v>
      </c>
      <c r="F213" s="628">
        <f t="shared" si="29"/>
        <v>46077</v>
      </c>
      <c r="G213" s="629" t="str">
        <f t="shared" si="28"/>
        <v>A</v>
      </c>
      <c r="H213" s="630" t="str">
        <f t="shared" si="34"/>
        <v>MR_DER-1584_26</v>
      </c>
      <c r="I213" s="580">
        <f t="shared" si="30"/>
        <v>46099</v>
      </c>
      <c r="J213" s="580" t="str">
        <f t="shared" si="35"/>
        <v>NÃO APROVADO</v>
      </c>
      <c r="K213" s="631" t="s">
        <v>3730</v>
      </c>
      <c r="L213" s="646">
        <v>44984</v>
      </c>
      <c r="M213" s="647" t="s">
        <v>6602</v>
      </c>
      <c r="N213" s="625" t="s">
        <v>5537</v>
      </c>
      <c r="O213" s="646">
        <v>45008</v>
      </c>
      <c r="P213" s="647" t="s">
        <v>6622</v>
      </c>
      <c r="Q213" s="1237" t="s">
        <v>3748</v>
      </c>
      <c r="R213" s="1234">
        <v>46077</v>
      </c>
      <c r="S213" s="69" t="s">
        <v>12180</v>
      </c>
      <c r="T213" s="440" t="s">
        <v>5536</v>
      </c>
      <c r="U213" s="1441">
        <v>46099</v>
      </c>
    </row>
    <row r="214" spans="1:21" s="440" customFormat="1" ht="15" hidden="1" x14ac:dyDescent="0.25">
      <c r="A214" s="626" t="s">
        <v>9039</v>
      </c>
      <c r="B214" s="626"/>
      <c r="C214" s="626" t="s">
        <v>8257</v>
      </c>
      <c r="D214" s="625" t="s">
        <v>6519</v>
      </c>
      <c r="E214" s="627" t="s">
        <v>6510</v>
      </c>
      <c r="F214" s="628">
        <f t="shared" si="29"/>
        <v>46077</v>
      </c>
      <c r="G214" s="629" t="str">
        <f t="shared" si="28"/>
        <v>A</v>
      </c>
      <c r="H214" s="630" t="str">
        <f t="shared" si="34"/>
        <v>MR_DER-1584_26</v>
      </c>
      <c r="I214" s="580">
        <f t="shared" si="30"/>
        <v>46099</v>
      </c>
      <c r="J214" s="580" t="str">
        <f t="shared" si="35"/>
        <v>NÃO APROVADO</v>
      </c>
      <c r="K214" s="631" t="s">
        <v>3730</v>
      </c>
      <c r="L214" s="646">
        <v>44984</v>
      </c>
      <c r="M214" s="647" t="s">
        <v>6602</v>
      </c>
      <c r="N214" s="625" t="s">
        <v>5537</v>
      </c>
      <c r="O214" s="646">
        <v>45008</v>
      </c>
      <c r="P214" s="647" t="s">
        <v>6622</v>
      </c>
      <c r="Q214" s="1237" t="s">
        <v>3748</v>
      </c>
      <c r="R214" s="1234">
        <v>46077</v>
      </c>
      <c r="S214" s="69" t="s">
        <v>12180</v>
      </c>
      <c r="T214" s="440" t="s">
        <v>5536</v>
      </c>
      <c r="U214" s="1441">
        <v>46099</v>
      </c>
    </row>
    <row r="215" spans="1:21" s="440" customFormat="1" ht="15" hidden="1" x14ac:dyDescent="0.25">
      <c r="A215" s="626" t="s">
        <v>9039</v>
      </c>
      <c r="B215" s="626"/>
      <c r="C215" s="626" t="s">
        <v>8257</v>
      </c>
      <c r="D215" s="625" t="s">
        <v>6519</v>
      </c>
      <c r="E215" s="627" t="s">
        <v>6511</v>
      </c>
      <c r="F215" s="628">
        <f t="shared" si="29"/>
        <v>46077</v>
      </c>
      <c r="G215" s="629" t="str">
        <f t="shared" si="28"/>
        <v>A</v>
      </c>
      <c r="H215" s="630" t="str">
        <f t="shared" si="34"/>
        <v>MR_DER-1584_26</v>
      </c>
      <c r="I215" s="580">
        <f t="shared" si="30"/>
        <v>46099</v>
      </c>
      <c r="J215" s="580" t="str">
        <f t="shared" si="35"/>
        <v>NÃO APROVADO</v>
      </c>
      <c r="K215" s="631" t="s">
        <v>3730</v>
      </c>
      <c r="L215" s="646">
        <v>44984</v>
      </c>
      <c r="M215" s="647" t="s">
        <v>6602</v>
      </c>
      <c r="N215" s="625" t="s">
        <v>5537</v>
      </c>
      <c r="O215" s="646">
        <v>45008</v>
      </c>
      <c r="P215" s="647" t="s">
        <v>6622</v>
      </c>
      <c r="Q215" s="1237" t="s">
        <v>3748</v>
      </c>
      <c r="R215" s="1234">
        <v>46077</v>
      </c>
      <c r="S215" s="69" t="s">
        <v>12180</v>
      </c>
      <c r="T215" s="440" t="s">
        <v>5536</v>
      </c>
      <c r="U215" s="1441">
        <v>46099</v>
      </c>
    </row>
    <row r="216" spans="1:21" s="440" customFormat="1" ht="15" hidden="1" x14ac:dyDescent="0.25">
      <c r="A216" s="626" t="s">
        <v>9039</v>
      </c>
      <c r="B216" s="626"/>
      <c r="C216" s="626" t="s">
        <v>8257</v>
      </c>
      <c r="D216" s="625" t="s">
        <v>6519</v>
      </c>
      <c r="E216" s="627" t="s">
        <v>6512</v>
      </c>
      <c r="F216" s="628">
        <f t="shared" si="29"/>
        <v>46077</v>
      </c>
      <c r="G216" s="629" t="str">
        <f t="shared" si="28"/>
        <v>A</v>
      </c>
      <c r="H216" s="630" t="str">
        <f t="shared" si="34"/>
        <v>MR_DER-1584_26</v>
      </c>
      <c r="I216" s="580">
        <f t="shared" si="30"/>
        <v>46099</v>
      </c>
      <c r="J216" s="580" t="str">
        <f t="shared" si="35"/>
        <v>NÃO APROVADO</v>
      </c>
      <c r="K216" s="631" t="s">
        <v>3730</v>
      </c>
      <c r="L216" s="646">
        <v>44984</v>
      </c>
      <c r="M216" s="647" t="s">
        <v>6602</v>
      </c>
      <c r="N216" s="625" t="s">
        <v>5537</v>
      </c>
      <c r="O216" s="646">
        <v>45008</v>
      </c>
      <c r="P216" s="647" t="s">
        <v>6622</v>
      </c>
      <c r="Q216" s="1237" t="s">
        <v>3748</v>
      </c>
      <c r="R216" s="1234">
        <v>46077</v>
      </c>
      <c r="S216" s="69" t="s">
        <v>12180</v>
      </c>
      <c r="T216" s="440" t="s">
        <v>5536</v>
      </c>
      <c r="U216" s="1441">
        <v>46099</v>
      </c>
    </row>
    <row r="217" spans="1:21" s="440" customFormat="1" ht="15" hidden="1" x14ac:dyDescent="0.25">
      <c r="A217" s="626" t="s">
        <v>9039</v>
      </c>
      <c r="B217" s="626"/>
      <c r="C217" s="626" t="s">
        <v>8257</v>
      </c>
      <c r="D217" s="625" t="s">
        <v>6519</v>
      </c>
      <c r="E217" s="627" t="s">
        <v>6513</v>
      </c>
      <c r="F217" s="628">
        <f t="shared" si="29"/>
        <v>46077</v>
      </c>
      <c r="G217" s="629" t="str">
        <f t="shared" si="28"/>
        <v>A</v>
      </c>
      <c r="H217" s="630" t="str">
        <f t="shared" si="34"/>
        <v>MR_DER-1584_26</v>
      </c>
      <c r="I217" s="580">
        <f t="shared" si="30"/>
        <v>46099</v>
      </c>
      <c r="J217" s="580" t="str">
        <f t="shared" si="35"/>
        <v>NÃO APROVADO</v>
      </c>
      <c r="K217" s="631" t="s">
        <v>3730</v>
      </c>
      <c r="L217" s="646">
        <v>44984</v>
      </c>
      <c r="M217" s="647" t="s">
        <v>6602</v>
      </c>
      <c r="N217" s="625" t="s">
        <v>5537</v>
      </c>
      <c r="O217" s="646">
        <v>45008</v>
      </c>
      <c r="P217" s="647" t="s">
        <v>6622</v>
      </c>
      <c r="Q217" s="1237" t="s">
        <v>3748</v>
      </c>
      <c r="R217" s="1234">
        <v>46077</v>
      </c>
      <c r="S217" s="69" t="s">
        <v>12180</v>
      </c>
      <c r="T217" s="440" t="s">
        <v>5536</v>
      </c>
      <c r="U217" s="1441">
        <v>46099</v>
      </c>
    </row>
    <row r="218" spans="1:21" s="440" customFormat="1" ht="15" hidden="1" x14ac:dyDescent="0.25">
      <c r="A218" s="626" t="s">
        <v>9039</v>
      </c>
      <c r="B218" s="626"/>
      <c r="C218" s="626" t="s">
        <v>8257</v>
      </c>
      <c r="D218" s="625" t="s">
        <v>6519</v>
      </c>
      <c r="E218" s="627" t="s">
        <v>6514</v>
      </c>
      <c r="F218" s="628">
        <f t="shared" si="29"/>
        <v>46077</v>
      </c>
      <c r="G218" s="629" t="str">
        <f t="shared" si="28"/>
        <v>A</v>
      </c>
      <c r="H218" s="630" t="str">
        <f t="shared" si="34"/>
        <v>MR_DER-1584_26</v>
      </c>
      <c r="I218" s="580">
        <f t="shared" si="30"/>
        <v>46099</v>
      </c>
      <c r="J218" s="580" t="str">
        <f t="shared" si="35"/>
        <v>NÃO APROVADO</v>
      </c>
      <c r="K218" s="631" t="s">
        <v>3730</v>
      </c>
      <c r="L218" s="646">
        <v>44984</v>
      </c>
      <c r="M218" s="647" t="s">
        <v>6602</v>
      </c>
      <c r="N218" s="625" t="s">
        <v>5537</v>
      </c>
      <c r="O218" s="646">
        <v>45008</v>
      </c>
      <c r="P218" s="647" t="s">
        <v>6622</v>
      </c>
      <c r="Q218" s="1237" t="s">
        <v>3748</v>
      </c>
      <c r="R218" s="1234">
        <v>46077</v>
      </c>
      <c r="S218" s="69" t="s">
        <v>12180</v>
      </c>
      <c r="T218" s="440" t="s">
        <v>5536</v>
      </c>
      <c r="U218" s="1441">
        <v>46099</v>
      </c>
    </row>
    <row r="219" spans="1:21" s="440" customFormat="1" ht="15" hidden="1" x14ac:dyDescent="0.25">
      <c r="A219" s="626" t="s">
        <v>9039</v>
      </c>
      <c r="B219" s="626"/>
      <c r="C219" s="626" t="s">
        <v>8257</v>
      </c>
      <c r="D219" s="625" t="s">
        <v>6519</v>
      </c>
      <c r="E219" s="627" t="s">
        <v>6515</v>
      </c>
      <c r="F219" s="628">
        <f t="shared" si="29"/>
        <v>46077</v>
      </c>
      <c r="G219" s="629" t="str">
        <f t="shared" si="28"/>
        <v>A</v>
      </c>
      <c r="H219" s="630" t="str">
        <f t="shared" si="34"/>
        <v>MR_DER-1584_26</v>
      </c>
      <c r="I219" s="580">
        <f t="shared" si="30"/>
        <v>46106</v>
      </c>
      <c r="J219" s="580" t="str">
        <f t="shared" si="35"/>
        <v>NÃO APROVADO</v>
      </c>
      <c r="K219" s="631" t="s">
        <v>3730</v>
      </c>
      <c r="L219" s="646">
        <v>44984</v>
      </c>
      <c r="M219" s="647" t="s">
        <v>6602</v>
      </c>
      <c r="N219" s="625" t="s">
        <v>5537</v>
      </c>
      <c r="O219" s="646">
        <v>45008</v>
      </c>
      <c r="P219" s="647" t="s">
        <v>6622</v>
      </c>
      <c r="Q219" s="1237" t="s">
        <v>3748</v>
      </c>
      <c r="R219" s="1234">
        <v>46077</v>
      </c>
      <c r="S219" s="69" t="s">
        <v>12180</v>
      </c>
      <c r="T219" s="440" t="s">
        <v>5536</v>
      </c>
      <c r="U219" s="1441">
        <v>46106</v>
      </c>
    </row>
    <row r="220" spans="1:21" s="440" customFormat="1" ht="15" hidden="1" x14ac:dyDescent="0.25">
      <c r="A220" s="626" t="s">
        <v>9039</v>
      </c>
      <c r="B220" s="626"/>
      <c r="C220" s="626" t="s">
        <v>8257</v>
      </c>
      <c r="D220" s="625" t="s">
        <v>6519</v>
      </c>
      <c r="E220" s="627" t="s">
        <v>6516</v>
      </c>
      <c r="F220" s="628">
        <f t="shared" si="29"/>
        <v>46077</v>
      </c>
      <c r="G220" s="629" t="str">
        <f t="shared" si="28"/>
        <v>A</v>
      </c>
      <c r="H220" s="630" t="str">
        <f t="shared" si="34"/>
        <v>MR_DER-1584_26</v>
      </c>
      <c r="I220" s="580">
        <f t="shared" si="30"/>
        <v>46106</v>
      </c>
      <c r="J220" s="580" t="str">
        <f t="shared" si="35"/>
        <v>NÃO APROVADO</v>
      </c>
      <c r="K220" s="631" t="s">
        <v>3730</v>
      </c>
      <c r="L220" s="646">
        <v>44984</v>
      </c>
      <c r="M220" s="647" t="s">
        <v>6602</v>
      </c>
      <c r="N220" s="625" t="s">
        <v>5537</v>
      </c>
      <c r="O220" s="646">
        <v>45008</v>
      </c>
      <c r="P220" s="647" t="s">
        <v>6622</v>
      </c>
      <c r="Q220" s="1237" t="s">
        <v>3748</v>
      </c>
      <c r="R220" s="1234">
        <v>46077</v>
      </c>
      <c r="S220" s="69" t="s">
        <v>12180</v>
      </c>
      <c r="T220" s="440" t="s">
        <v>5536</v>
      </c>
      <c r="U220" s="1441">
        <v>46106</v>
      </c>
    </row>
    <row r="221" spans="1:21" s="440" customFormat="1" ht="15" hidden="1" x14ac:dyDescent="0.25">
      <c r="A221" s="626" t="s">
        <v>9039</v>
      </c>
      <c r="B221" s="626"/>
      <c r="C221" s="626" t="s">
        <v>8257</v>
      </c>
      <c r="D221" s="625" t="s">
        <v>6519</v>
      </c>
      <c r="E221" s="627" t="s">
        <v>6517</v>
      </c>
      <c r="F221" s="628">
        <f t="shared" si="29"/>
        <v>46077</v>
      </c>
      <c r="G221" s="629" t="str">
        <f t="shared" si="28"/>
        <v>A</v>
      </c>
      <c r="H221" s="630" t="str">
        <f t="shared" si="34"/>
        <v>MR_DER-1584_26</v>
      </c>
      <c r="I221" s="580">
        <f t="shared" si="30"/>
        <v>46106</v>
      </c>
      <c r="J221" s="580" t="str">
        <f t="shared" si="35"/>
        <v>NÃO APROVADO</v>
      </c>
      <c r="K221" s="631" t="s">
        <v>3730</v>
      </c>
      <c r="L221" s="646">
        <v>44984</v>
      </c>
      <c r="M221" s="647" t="s">
        <v>6602</v>
      </c>
      <c r="N221" s="625" t="s">
        <v>5537</v>
      </c>
      <c r="O221" s="646">
        <v>45008</v>
      </c>
      <c r="P221" s="647" t="s">
        <v>6622</v>
      </c>
      <c r="Q221" s="1237" t="s">
        <v>3748</v>
      </c>
      <c r="R221" s="1234">
        <v>46077</v>
      </c>
      <c r="S221" s="69" t="s">
        <v>12180</v>
      </c>
      <c r="T221" s="440" t="s">
        <v>5536</v>
      </c>
      <c r="U221" s="1441">
        <v>46106</v>
      </c>
    </row>
    <row r="222" spans="1:21" s="440" customFormat="1" ht="15" hidden="1" x14ac:dyDescent="0.25">
      <c r="A222" s="626" t="s">
        <v>9039</v>
      </c>
      <c r="B222" s="626"/>
      <c r="C222" s="626" t="s">
        <v>8257</v>
      </c>
      <c r="D222" s="625" t="s">
        <v>6519</v>
      </c>
      <c r="E222" s="627" t="s">
        <v>6518</v>
      </c>
      <c r="F222" s="628">
        <f t="shared" si="29"/>
        <v>46077</v>
      </c>
      <c r="G222" s="629" t="str">
        <f t="shared" si="28"/>
        <v>A</v>
      </c>
      <c r="H222" s="630" t="str">
        <f t="shared" si="34"/>
        <v>MR_DER-1584_26</v>
      </c>
      <c r="I222" s="580">
        <f t="shared" si="30"/>
        <v>46106</v>
      </c>
      <c r="J222" s="580" t="str">
        <f t="shared" si="35"/>
        <v>NÃO APROVADO</v>
      </c>
      <c r="K222" s="631" t="s">
        <v>3730</v>
      </c>
      <c r="L222" s="646">
        <v>44984</v>
      </c>
      <c r="M222" s="647" t="s">
        <v>6602</v>
      </c>
      <c r="N222" s="625" t="s">
        <v>5537</v>
      </c>
      <c r="O222" s="646">
        <v>45008</v>
      </c>
      <c r="P222" s="647" t="s">
        <v>6622</v>
      </c>
      <c r="Q222" s="1237" t="s">
        <v>3748</v>
      </c>
      <c r="R222" s="1234">
        <v>46077</v>
      </c>
      <c r="S222" s="69" t="s">
        <v>12180</v>
      </c>
      <c r="T222" s="440" t="s">
        <v>5536</v>
      </c>
      <c r="U222" s="1441">
        <v>46106</v>
      </c>
    </row>
    <row r="223" spans="1:21" s="440" customFormat="1" ht="15" hidden="1" x14ac:dyDescent="0.25">
      <c r="A223" s="626" t="s">
        <v>9039</v>
      </c>
      <c r="B223" s="626"/>
      <c r="C223" s="626" t="s">
        <v>8257</v>
      </c>
      <c r="D223" s="625" t="s">
        <v>6520</v>
      </c>
      <c r="E223" s="627" t="s">
        <v>4389</v>
      </c>
      <c r="F223" s="628">
        <f t="shared" si="29"/>
        <v>46077</v>
      </c>
      <c r="G223" s="629" t="str">
        <f t="shared" si="28"/>
        <v>A</v>
      </c>
      <c r="H223" s="630" t="str">
        <f t="shared" si="34"/>
        <v>MR_DER-1584_26</v>
      </c>
      <c r="I223" s="580">
        <f t="shared" si="30"/>
        <v>46106</v>
      </c>
      <c r="J223" s="580" t="str">
        <f t="shared" si="35"/>
        <v>NÃO APROVADO</v>
      </c>
      <c r="K223" s="631" t="s">
        <v>3730</v>
      </c>
      <c r="L223" s="646">
        <v>44984</v>
      </c>
      <c r="M223" s="647" t="s">
        <v>6602</v>
      </c>
      <c r="N223" s="625" t="s">
        <v>5537</v>
      </c>
      <c r="O223" s="646">
        <v>45008</v>
      </c>
      <c r="P223" s="647" t="s">
        <v>6622</v>
      </c>
      <c r="Q223" s="1237" t="s">
        <v>3748</v>
      </c>
      <c r="R223" s="1234">
        <v>46077</v>
      </c>
      <c r="S223" s="69" t="s">
        <v>12180</v>
      </c>
      <c r="T223" s="440" t="s">
        <v>5536</v>
      </c>
      <c r="U223" s="1441">
        <v>46106</v>
      </c>
    </row>
    <row r="224" spans="1:21" s="440" customFormat="1" ht="15" hidden="1" x14ac:dyDescent="0.25">
      <c r="A224" s="626" t="s">
        <v>9039</v>
      </c>
      <c r="B224" s="626"/>
      <c r="C224" s="626" t="s">
        <v>8257</v>
      </c>
      <c r="D224" s="625" t="s">
        <v>6520</v>
      </c>
      <c r="E224" s="627" t="s">
        <v>4390</v>
      </c>
      <c r="F224" s="628">
        <f t="shared" si="29"/>
        <v>46077</v>
      </c>
      <c r="G224" s="629" t="str">
        <f t="shared" ref="G224:G293" si="36">IF($F224="","",INDEX($K224:$FI224,1,MATCH($F224,$K224:$FI224,)-1))</f>
        <v>A</v>
      </c>
      <c r="H224" s="630" t="str">
        <f t="shared" si="34"/>
        <v>MR_DER-1584_26</v>
      </c>
      <c r="I224" s="580">
        <f t="shared" si="30"/>
        <v>46106</v>
      </c>
      <c r="J224" s="580" t="str">
        <f t="shared" si="35"/>
        <v>NÃO APROVADO</v>
      </c>
      <c r="K224" s="631" t="s">
        <v>3730</v>
      </c>
      <c r="L224" s="646">
        <v>44984</v>
      </c>
      <c r="M224" s="647" t="s">
        <v>6602</v>
      </c>
      <c r="N224" s="625" t="s">
        <v>5537</v>
      </c>
      <c r="O224" s="646">
        <v>45008</v>
      </c>
      <c r="P224" s="647" t="s">
        <v>6622</v>
      </c>
      <c r="Q224" s="1237" t="s">
        <v>3748</v>
      </c>
      <c r="R224" s="1234">
        <v>46077</v>
      </c>
      <c r="S224" s="69" t="s">
        <v>12180</v>
      </c>
      <c r="T224" s="440" t="s">
        <v>5536</v>
      </c>
      <c r="U224" s="1441">
        <v>46106</v>
      </c>
    </row>
    <row r="225" spans="1:21" s="440" customFormat="1" ht="15" hidden="1" x14ac:dyDescent="0.25">
      <c r="A225" s="626" t="s">
        <v>9039</v>
      </c>
      <c r="B225" s="626"/>
      <c r="C225" s="626" t="s">
        <v>8257</v>
      </c>
      <c r="D225" s="625" t="s">
        <v>6520</v>
      </c>
      <c r="E225" s="627" t="s">
        <v>4391</v>
      </c>
      <c r="F225" s="628">
        <f t="shared" si="29"/>
        <v>46077</v>
      </c>
      <c r="G225" s="629" t="str">
        <f t="shared" si="36"/>
        <v>A</v>
      </c>
      <c r="H225" s="630" t="str">
        <f t="shared" si="34"/>
        <v>MR_DER-1584_26</v>
      </c>
      <c r="I225" s="580">
        <f t="shared" si="30"/>
        <v>46106</v>
      </c>
      <c r="J225" s="580" t="str">
        <f t="shared" si="35"/>
        <v>NÃO APROVADO</v>
      </c>
      <c r="K225" s="631" t="s">
        <v>3730</v>
      </c>
      <c r="L225" s="646">
        <v>44984</v>
      </c>
      <c r="M225" s="647" t="s">
        <v>6602</v>
      </c>
      <c r="N225" s="625" t="s">
        <v>5537</v>
      </c>
      <c r="O225" s="646">
        <v>45008</v>
      </c>
      <c r="P225" s="647" t="s">
        <v>6622</v>
      </c>
      <c r="Q225" s="1237" t="s">
        <v>3748</v>
      </c>
      <c r="R225" s="1234">
        <v>46077</v>
      </c>
      <c r="S225" s="69" t="s">
        <v>12180</v>
      </c>
      <c r="T225" s="440" t="s">
        <v>5536</v>
      </c>
      <c r="U225" s="1441">
        <v>46106</v>
      </c>
    </row>
    <row r="226" spans="1:21" s="440" customFormat="1" ht="15" hidden="1" x14ac:dyDescent="0.25">
      <c r="A226" s="626" t="s">
        <v>9039</v>
      </c>
      <c r="B226" s="626"/>
      <c r="C226" s="626" t="s">
        <v>8257</v>
      </c>
      <c r="D226" s="625" t="s">
        <v>6520</v>
      </c>
      <c r="E226" s="627" t="s">
        <v>4392</v>
      </c>
      <c r="F226" s="628">
        <f t="shared" si="29"/>
        <v>46077</v>
      </c>
      <c r="G226" s="629" t="str">
        <f t="shared" si="36"/>
        <v>A</v>
      </c>
      <c r="H226" s="630" t="str">
        <f t="shared" si="34"/>
        <v>MR_DER-1584_26</v>
      </c>
      <c r="I226" s="580">
        <f t="shared" si="30"/>
        <v>46106</v>
      </c>
      <c r="J226" s="580" t="str">
        <f t="shared" si="35"/>
        <v>NÃO APROVADO</v>
      </c>
      <c r="K226" s="631" t="s">
        <v>3730</v>
      </c>
      <c r="L226" s="646">
        <v>44984</v>
      </c>
      <c r="M226" s="647" t="s">
        <v>6602</v>
      </c>
      <c r="N226" s="625" t="s">
        <v>5537</v>
      </c>
      <c r="O226" s="646">
        <v>45008</v>
      </c>
      <c r="P226" s="647" t="s">
        <v>6622</v>
      </c>
      <c r="Q226" s="1237" t="s">
        <v>3748</v>
      </c>
      <c r="R226" s="1234">
        <v>46077</v>
      </c>
      <c r="S226" s="69" t="s">
        <v>12180</v>
      </c>
      <c r="T226" s="440" t="s">
        <v>5536</v>
      </c>
      <c r="U226" s="1441">
        <v>46106</v>
      </c>
    </row>
    <row r="227" spans="1:21" s="440" customFormat="1" ht="15" hidden="1" x14ac:dyDescent="0.25">
      <c r="A227" s="626" t="s">
        <v>9039</v>
      </c>
      <c r="B227" s="626"/>
      <c r="C227" s="626" t="s">
        <v>8257</v>
      </c>
      <c r="D227" s="625" t="s">
        <v>6521</v>
      </c>
      <c r="E227" s="627" t="s">
        <v>4393</v>
      </c>
      <c r="F227" s="628">
        <f t="shared" si="29"/>
        <v>46077</v>
      </c>
      <c r="G227" s="629" t="str">
        <f t="shared" si="36"/>
        <v>A</v>
      </c>
      <c r="H227" s="630" t="str">
        <f t="shared" si="34"/>
        <v>MR_DER-1584_26</v>
      </c>
      <c r="I227" s="580">
        <f t="shared" si="30"/>
        <v>46106</v>
      </c>
      <c r="J227" s="580" t="str">
        <f t="shared" si="35"/>
        <v>NÃO APROVADO</v>
      </c>
      <c r="K227" s="631" t="s">
        <v>3730</v>
      </c>
      <c r="L227" s="646">
        <v>44984</v>
      </c>
      <c r="M227" s="647" t="s">
        <v>6602</v>
      </c>
      <c r="N227" s="625" t="s">
        <v>5537</v>
      </c>
      <c r="O227" s="646">
        <v>45008</v>
      </c>
      <c r="P227" s="647" t="s">
        <v>6622</v>
      </c>
      <c r="Q227" s="1237" t="s">
        <v>3748</v>
      </c>
      <c r="R227" s="1234">
        <v>46077</v>
      </c>
      <c r="S227" s="69" t="s">
        <v>12180</v>
      </c>
      <c r="T227" s="440" t="s">
        <v>5536</v>
      </c>
      <c r="U227" s="1441">
        <v>46106</v>
      </c>
    </row>
    <row r="228" spans="1:21" s="440" customFormat="1" ht="15" hidden="1" x14ac:dyDescent="0.25">
      <c r="A228" s="626" t="s">
        <v>9039</v>
      </c>
      <c r="B228" s="626" t="s">
        <v>8257</v>
      </c>
      <c r="C228" s="626"/>
      <c r="D228" s="625" t="s">
        <v>6522</v>
      </c>
      <c r="E228" s="627" t="s">
        <v>4394</v>
      </c>
      <c r="F228" s="628">
        <f>IF(L228&lt;&gt;0,MAX(L228,R228,X228,AD228),"NE")</f>
        <v>46077</v>
      </c>
      <c r="G228" s="629" t="str">
        <f t="shared" si="36"/>
        <v>A</v>
      </c>
      <c r="H228" s="630" t="str">
        <f t="shared" si="34"/>
        <v>MR_DER-1584_26</v>
      </c>
      <c r="I228" s="580">
        <f>IF(F228="NE",F228,IF(INDEX(K228:CP228,,MATCH(F228,K228:CP228,0)+3)&lt;&gt;0,INDEX(K228:CP228,,MATCH(F228,K228:CP228,0)+3),"ND"))</f>
        <v>46099</v>
      </c>
      <c r="J228" s="580" t="str">
        <f t="shared" si="35"/>
        <v>NÃO APROVADO</v>
      </c>
      <c r="K228" s="631" t="s">
        <v>3730</v>
      </c>
      <c r="L228" s="646">
        <v>44984</v>
      </c>
      <c r="M228" s="647" t="s">
        <v>6602</v>
      </c>
      <c r="N228" s="625" t="s">
        <v>5537</v>
      </c>
      <c r="O228" s="646">
        <v>45008</v>
      </c>
      <c r="P228" s="647" t="s">
        <v>6622</v>
      </c>
      <c r="Q228" s="1237" t="s">
        <v>3748</v>
      </c>
      <c r="R228" s="1234">
        <v>46077</v>
      </c>
      <c r="S228" s="69" t="s">
        <v>12180</v>
      </c>
      <c r="T228" s="440" t="s">
        <v>5536</v>
      </c>
      <c r="U228" s="1441">
        <v>46099</v>
      </c>
    </row>
    <row r="229" spans="1:21" s="440" customFormat="1" ht="15" hidden="1" x14ac:dyDescent="0.25">
      <c r="A229" s="626" t="s">
        <v>9039</v>
      </c>
      <c r="B229" s="626" t="s">
        <v>8257</v>
      </c>
      <c r="C229" s="626"/>
      <c r="D229" s="625" t="s">
        <v>6070</v>
      </c>
      <c r="E229" s="627" t="s">
        <v>4395</v>
      </c>
      <c r="F229" s="628">
        <f>IF(L229&lt;&gt;0,MAX(L229,R229,X229,AD229),"NE")</f>
        <v>46077</v>
      </c>
      <c r="G229" s="629" t="str">
        <f t="shared" si="36"/>
        <v>A</v>
      </c>
      <c r="H229" s="630" t="str">
        <f t="shared" si="34"/>
        <v>MR_DER-1584_26</v>
      </c>
      <c r="I229" s="580">
        <f>IF(F229="NE",F229,IF(INDEX(K229:CP229,,MATCH(F229,K229:CP229,0)+3)&lt;&gt;0,INDEX(K229:CP229,,MATCH(F229,K229:CP229,0)+3),"ND"))</f>
        <v>46099</v>
      </c>
      <c r="J229" s="580" t="str">
        <f t="shared" si="35"/>
        <v>NÃO APROVADO</v>
      </c>
      <c r="K229" s="631" t="s">
        <v>3730</v>
      </c>
      <c r="L229" s="646">
        <v>44984</v>
      </c>
      <c r="M229" s="647" t="s">
        <v>6602</v>
      </c>
      <c r="N229" s="625" t="s">
        <v>5537</v>
      </c>
      <c r="O229" s="646">
        <v>45008</v>
      </c>
      <c r="P229" s="647" t="s">
        <v>6622</v>
      </c>
      <c r="Q229" s="1237" t="s">
        <v>3748</v>
      </c>
      <c r="R229" s="1234">
        <v>46077</v>
      </c>
      <c r="S229" s="69" t="s">
        <v>12180</v>
      </c>
      <c r="T229" s="440" t="s">
        <v>5536</v>
      </c>
      <c r="U229" s="1441">
        <v>46099</v>
      </c>
    </row>
    <row r="230" spans="1:21" s="408" customFormat="1" hidden="1" x14ac:dyDescent="0.25">
      <c r="A230" s="551"/>
      <c r="B230" s="551" t="s">
        <v>8257</v>
      </c>
      <c r="C230" s="551"/>
      <c r="D230" s="550" t="s">
        <v>33</v>
      </c>
      <c r="E230" s="579" t="s">
        <v>4396</v>
      </c>
      <c r="F230" s="556" t="str">
        <f t="shared" si="29"/>
        <v>NE</v>
      </c>
      <c r="G230" s="558" t="e">
        <f t="shared" si="36"/>
        <v>#N/A</v>
      </c>
      <c r="H230" s="552" t="e">
        <f t="shared" si="34"/>
        <v>#N/A</v>
      </c>
      <c r="I230" s="584" t="str">
        <f t="shared" si="30"/>
        <v>NE</v>
      </c>
      <c r="J230" s="584" t="e">
        <f t="shared" si="35"/>
        <v>#N/A</v>
      </c>
      <c r="K230" s="581"/>
      <c r="L230" s="582"/>
      <c r="M230" s="582"/>
      <c r="N230" s="582"/>
      <c r="O230" s="582"/>
      <c r="P230" s="583"/>
      <c r="Q230" s="616" t="e">
        <v>#N/A</v>
      </c>
    </row>
    <row r="231" spans="1:21" s="425" customFormat="1" ht="13.5" hidden="1" x14ac:dyDescent="0.25">
      <c r="A231" s="595"/>
      <c r="B231" s="595"/>
      <c r="C231" s="613"/>
      <c r="D231" s="614"/>
      <c r="E231" s="615"/>
      <c r="F231" s="598"/>
      <c r="G231" s="598"/>
      <c r="H231" s="599"/>
      <c r="I231" s="600"/>
      <c r="J231" s="601"/>
      <c r="K231" s="602"/>
      <c r="L231" s="603"/>
      <c r="M231" s="604"/>
      <c r="N231" s="605"/>
      <c r="O231" s="605"/>
      <c r="P231" s="605"/>
      <c r="Q231" s="606"/>
    </row>
    <row r="232" spans="1:21" s="990" customFormat="1" ht="15" hidden="1" x14ac:dyDescent="0.25">
      <c r="A232" s="626" t="s">
        <v>12501</v>
      </c>
      <c r="B232" s="626"/>
      <c r="C232" s="626" t="s">
        <v>8257</v>
      </c>
      <c r="D232" s="625" t="s">
        <v>34</v>
      </c>
      <c r="E232" s="627" t="s">
        <v>4397</v>
      </c>
      <c r="F232" s="628">
        <f t="shared" si="29"/>
        <v>46045</v>
      </c>
      <c r="G232" s="629" t="str">
        <f t="shared" si="36"/>
        <v>A1</v>
      </c>
      <c r="H232" s="630" t="str">
        <f t="shared" si="34"/>
        <v>MR_DER-1556_26</v>
      </c>
      <c r="I232" s="580">
        <f t="shared" si="30"/>
        <v>46120</v>
      </c>
      <c r="J232" s="580" t="str">
        <f t="shared" si="35"/>
        <v>NÃO APROVADO</v>
      </c>
      <c r="K232" s="1237" t="s">
        <v>3730</v>
      </c>
      <c r="L232" s="1234">
        <v>46045</v>
      </c>
      <c r="M232" s="69" t="s">
        <v>12049</v>
      </c>
      <c r="N232" s="1226" t="s">
        <v>5536</v>
      </c>
      <c r="O232" s="1234">
        <v>46120</v>
      </c>
      <c r="P232" s="1238"/>
      <c r="Q232" s="1237"/>
    </row>
    <row r="233" spans="1:21" s="990" customFormat="1" ht="15" hidden="1" x14ac:dyDescent="0.25">
      <c r="A233" s="626" t="s">
        <v>12501</v>
      </c>
      <c r="B233" s="626"/>
      <c r="C233" s="626" t="s">
        <v>8257</v>
      </c>
      <c r="D233" s="625" t="s">
        <v>35</v>
      </c>
      <c r="E233" s="627" t="s">
        <v>4398</v>
      </c>
      <c r="F233" s="628">
        <f t="shared" si="29"/>
        <v>46045</v>
      </c>
      <c r="G233" s="629" t="str">
        <f t="shared" si="36"/>
        <v>A1</v>
      </c>
      <c r="H233" s="630" t="str">
        <f t="shared" si="34"/>
        <v>MR_DER-1556_26</v>
      </c>
      <c r="I233" s="580">
        <f t="shared" si="30"/>
        <v>46120</v>
      </c>
      <c r="J233" s="580" t="str">
        <f t="shared" si="35"/>
        <v>NÃO APROVADO</v>
      </c>
      <c r="K233" s="1237" t="s">
        <v>3730</v>
      </c>
      <c r="L233" s="1234">
        <v>46045</v>
      </c>
      <c r="M233" s="69" t="s">
        <v>12049</v>
      </c>
      <c r="N233" s="1226" t="s">
        <v>5536</v>
      </c>
      <c r="O233" s="1234">
        <v>46120</v>
      </c>
      <c r="P233" s="1238"/>
      <c r="Q233" s="1237"/>
    </row>
    <row r="234" spans="1:21" s="990" customFormat="1" ht="15" hidden="1" x14ac:dyDescent="0.25">
      <c r="A234" s="626" t="s">
        <v>12501</v>
      </c>
      <c r="B234" s="626"/>
      <c r="C234" s="626" t="s">
        <v>8257</v>
      </c>
      <c r="D234" s="625" t="s">
        <v>35</v>
      </c>
      <c r="E234" s="627" t="s">
        <v>4399</v>
      </c>
      <c r="F234" s="628">
        <f t="shared" si="29"/>
        <v>46045</v>
      </c>
      <c r="G234" s="629" t="str">
        <f t="shared" si="36"/>
        <v>A1</v>
      </c>
      <c r="H234" s="630" t="str">
        <f t="shared" si="34"/>
        <v>MR_DER-1556_26</v>
      </c>
      <c r="I234" s="580">
        <f t="shared" si="30"/>
        <v>46120</v>
      </c>
      <c r="J234" s="580" t="str">
        <f t="shared" si="35"/>
        <v>NÃO APROVADO</v>
      </c>
      <c r="K234" s="1237" t="s">
        <v>3730</v>
      </c>
      <c r="L234" s="1234">
        <v>46045</v>
      </c>
      <c r="M234" s="69" t="s">
        <v>12049</v>
      </c>
      <c r="N234" s="1226" t="s">
        <v>5536</v>
      </c>
      <c r="O234" s="1234">
        <v>46120</v>
      </c>
      <c r="P234" s="1238"/>
      <c r="Q234" s="1237"/>
    </row>
    <row r="235" spans="1:21" s="990" customFormat="1" ht="15" hidden="1" x14ac:dyDescent="0.25">
      <c r="A235" s="626" t="s">
        <v>12501</v>
      </c>
      <c r="B235" s="626"/>
      <c r="C235" s="626" t="s">
        <v>8257</v>
      </c>
      <c r="D235" s="625" t="s">
        <v>35</v>
      </c>
      <c r="E235" s="627" t="s">
        <v>4400</v>
      </c>
      <c r="F235" s="628">
        <f t="shared" si="29"/>
        <v>46045</v>
      </c>
      <c r="G235" s="629" t="str">
        <f t="shared" si="36"/>
        <v>A1</v>
      </c>
      <c r="H235" s="630" t="str">
        <f t="shared" si="34"/>
        <v>MR_DER-1556_26</v>
      </c>
      <c r="I235" s="580">
        <f t="shared" si="30"/>
        <v>46120</v>
      </c>
      <c r="J235" s="580" t="str">
        <f t="shared" si="35"/>
        <v>NÃO APROVADO</v>
      </c>
      <c r="K235" s="1237" t="s">
        <v>3730</v>
      </c>
      <c r="L235" s="1234">
        <v>46045</v>
      </c>
      <c r="M235" s="69" t="s">
        <v>12049</v>
      </c>
      <c r="N235" s="1226" t="s">
        <v>5536</v>
      </c>
      <c r="O235" s="1234">
        <v>46120</v>
      </c>
      <c r="P235" s="1238"/>
      <c r="Q235" s="1237"/>
    </row>
    <row r="236" spans="1:21" s="990" customFormat="1" ht="15" hidden="1" x14ac:dyDescent="0.25">
      <c r="A236" s="626" t="s">
        <v>12501</v>
      </c>
      <c r="B236" s="626"/>
      <c r="C236" s="626" t="s">
        <v>8257</v>
      </c>
      <c r="D236" s="625" t="s">
        <v>36</v>
      </c>
      <c r="E236" s="627" t="s">
        <v>4401</v>
      </c>
      <c r="F236" s="628">
        <f t="shared" si="29"/>
        <v>46045</v>
      </c>
      <c r="G236" s="629" t="str">
        <f t="shared" si="36"/>
        <v>A1</v>
      </c>
      <c r="H236" s="630" t="str">
        <f t="shared" si="34"/>
        <v>MR_DER-1556_26</v>
      </c>
      <c r="I236" s="580">
        <f t="shared" si="30"/>
        <v>46120</v>
      </c>
      <c r="J236" s="580" t="str">
        <f t="shared" si="35"/>
        <v>NÃO APROVADO</v>
      </c>
      <c r="K236" s="1237" t="s">
        <v>3730</v>
      </c>
      <c r="L236" s="1234">
        <v>46045</v>
      </c>
      <c r="M236" s="69" t="s">
        <v>12049</v>
      </c>
      <c r="N236" s="1226" t="s">
        <v>5536</v>
      </c>
      <c r="O236" s="1234">
        <v>46120</v>
      </c>
      <c r="P236" s="1238"/>
      <c r="Q236" s="1237"/>
    </row>
    <row r="237" spans="1:21" s="990" customFormat="1" ht="15" hidden="1" x14ac:dyDescent="0.25">
      <c r="A237" s="626" t="s">
        <v>12501</v>
      </c>
      <c r="B237" s="626"/>
      <c r="C237" s="626" t="s">
        <v>8257</v>
      </c>
      <c r="D237" s="625" t="s">
        <v>37</v>
      </c>
      <c r="E237" s="627" t="s">
        <v>4402</v>
      </c>
      <c r="F237" s="628">
        <f t="shared" si="29"/>
        <v>46045</v>
      </c>
      <c r="G237" s="629" t="str">
        <f t="shared" si="36"/>
        <v>A1</v>
      </c>
      <c r="H237" s="630" t="str">
        <f t="shared" si="34"/>
        <v>MR_DER-1556_26</v>
      </c>
      <c r="I237" s="580">
        <f t="shared" si="30"/>
        <v>46120</v>
      </c>
      <c r="J237" s="580" t="str">
        <f t="shared" si="35"/>
        <v>NÃO APROVADO</v>
      </c>
      <c r="K237" s="1237" t="s">
        <v>3730</v>
      </c>
      <c r="L237" s="1234">
        <v>46045</v>
      </c>
      <c r="M237" s="69" t="s">
        <v>12049</v>
      </c>
      <c r="N237" s="1226" t="s">
        <v>5536</v>
      </c>
      <c r="O237" s="1234">
        <v>46120</v>
      </c>
      <c r="P237" s="1238"/>
      <c r="Q237" s="1237"/>
    </row>
    <row r="238" spans="1:21" s="990" customFormat="1" ht="15" hidden="1" x14ac:dyDescent="0.25">
      <c r="A238" s="626" t="s">
        <v>12501</v>
      </c>
      <c r="B238" s="626"/>
      <c r="C238" s="626" t="s">
        <v>8257</v>
      </c>
      <c r="D238" s="625" t="s">
        <v>37</v>
      </c>
      <c r="E238" s="627" t="s">
        <v>4403</v>
      </c>
      <c r="F238" s="628">
        <f t="shared" ref="F238:F297" si="37">IF(L238&lt;&gt;0,MAX(L238,R238,X238,AD238),"NE")</f>
        <v>46045</v>
      </c>
      <c r="G238" s="629" t="str">
        <f t="shared" si="36"/>
        <v>A1</v>
      </c>
      <c r="H238" s="630" t="str">
        <f t="shared" si="34"/>
        <v>MR_DER-1556_26</v>
      </c>
      <c r="I238" s="580">
        <f t="shared" ref="I238:I297" si="38">IF(F238="NE",F238,IF(INDEX(K238:CP238,,MATCH(F238,K238:CP238,0)+3)&lt;&gt;0,INDEX(K238:CP238,,MATCH(F238,K238:CP238,0)+3),"ND"))</f>
        <v>46120</v>
      </c>
      <c r="J238" s="580" t="str">
        <f t="shared" si="35"/>
        <v>NÃO APROVADO</v>
      </c>
      <c r="K238" s="1237" t="s">
        <v>3730</v>
      </c>
      <c r="L238" s="1234">
        <v>46045</v>
      </c>
      <c r="M238" s="69" t="s">
        <v>12049</v>
      </c>
      <c r="N238" s="1226" t="s">
        <v>5536</v>
      </c>
      <c r="O238" s="1234">
        <v>46120</v>
      </c>
      <c r="P238" s="1238"/>
      <c r="Q238" s="1237"/>
    </row>
    <row r="239" spans="1:21" s="990" customFormat="1" ht="15" hidden="1" x14ac:dyDescent="0.25">
      <c r="A239" s="626" t="s">
        <v>12501</v>
      </c>
      <c r="B239" s="626"/>
      <c r="C239" s="626" t="s">
        <v>8257</v>
      </c>
      <c r="D239" s="625" t="s">
        <v>37</v>
      </c>
      <c r="E239" s="627" t="s">
        <v>4404</v>
      </c>
      <c r="F239" s="628">
        <f t="shared" si="37"/>
        <v>46045</v>
      </c>
      <c r="G239" s="629" t="str">
        <f t="shared" si="36"/>
        <v>A1</v>
      </c>
      <c r="H239" s="630" t="str">
        <f t="shared" si="34"/>
        <v>MR_DER-1556_26</v>
      </c>
      <c r="I239" s="580">
        <f t="shared" si="38"/>
        <v>46120</v>
      </c>
      <c r="J239" s="580" t="str">
        <f t="shared" si="35"/>
        <v>NÃO APROVADO</v>
      </c>
      <c r="K239" s="1237" t="s">
        <v>3730</v>
      </c>
      <c r="L239" s="1234">
        <v>46045</v>
      </c>
      <c r="M239" s="69" t="s">
        <v>12049</v>
      </c>
      <c r="N239" s="1226" t="s">
        <v>5536</v>
      </c>
      <c r="O239" s="1234">
        <v>46120</v>
      </c>
      <c r="P239" s="1238"/>
      <c r="Q239" s="1237"/>
    </row>
    <row r="240" spans="1:21" s="990" customFormat="1" ht="15" hidden="1" x14ac:dyDescent="0.25">
      <c r="A240" s="626" t="s">
        <v>12501</v>
      </c>
      <c r="B240" s="626"/>
      <c r="C240" s="626" t="s">
        <v>8257</v>
      </c>
      <c r="D240" s="625" t="s">
        <v>37</v>
      </c>
      <c r="E240" s="627" t="s">
        <v>4405</v>
      </c>
      <c r="F240" s="628">
        <f t="shared" si="37"/>
        <v>46045</v>
      </c>
      <c r="G240" s="629" t="str">
        <f t="shared" si="36"/>
        <v>A1</v>
      </c>
      <c r="H240" s="630" t="str">
        <f t="shared" si="34"/>
        <v>MR_DER-1556_26</v>
      </c>
      <c r="I240" s="580">
        <f t="shared" si="38"/>
        <v>46120</v>
      </c>
      <c r="J240" s="580" t="str">
        <f t="shared" si="35"/>
        <v>NÃO APROVADO</v>
      </c>
      <c r="K240" s="1237" t="s">
        <v>3730</v>
      </c>
      <c r="L240" s="1234">
        <v>46045</v>
      </c>
      <c r="M240" s="69" t="s">
        <v>12049</v>
      </c>
      <c r="N240" s="1226" t="s">
        <v>5536</v>
      </c>
      <c r="O240" s="1234">
        <v>46120</v>
      </c>
    </row>
    <row r="241" spans="1:15" s="990" customFormat="1" ht="15" hidden="1" x14ac:dyDescent="0.25">
      <c r="A241" s="626" t="s">
        <v>12501</v>
      </c>
      <c r="C241" s="626" t="s">
        <v>8257</v>
      </c>
      <c r="D241" s="625" t="s">
        <v>37</v>
      </c>
      <c r="E241" s="627" t="s">
        <v>4406</v>
      </c>
      <c r="F241" s="628">
        <f t="shared" si="37"/>
        <v>46045</v>
      </c>
      <c r="G241" s="629" t="str">
        <f t="shared" si="36"/>
        <v>A1</v>
      </c>
      <c r="H241" s="630" t="str">
        <f t="shared" si="34"/>
        <v>MR_DER-1556_26</v>
      </c>
      <c r="I241" s="580">
        <f t="shared" si="38"/>
        <v>46120</v>
      </c>
      <c r="J241" s="580" t="str">
        <f t="shared" si="35"/>
        <v>NÃO APROVADO</v>
      </c>
      <c r="K241" s="1237" t="s">
        <v>3730</v>
      </c>
      <c r="L241" s="1234">
        <v>46045</v>
      </c>
      <c r="M241" s="69" t="s">
        <v>12049</v>
      </c>
      <c r="N241" s="1226" t="s">
        <v>5536</v>
      </c>
      <c r="O241" s="1234">
        <v>46120</v>
      </c>
    </row>
    <row r="242" spans="1:15" s="990" customFormat="1" ht="15" hidden="1" x14ac:dyDescent="0.25">
      <c r="A242" s="626" t="s">
        <v>12501</v>
      </c>
      <c r="C242" s="626" t="s">
        <v>8257</v>
      </c>
      <c r="D242" s="625" t="s">
        <v>37</v>
      </c>
      <c r="E242" s="627" t="s">
        <v>4407</v>
      </c>
      <c r="F242" s="628">
        <f t="shared" si="37"/>
        <v>46045</v>
      </c>
      <c r="G242" s="629" t="str">
        <f t="shared" si="36"/>
        <v>A1</v>
      </c>
      <c r="H242" s="630" t="str">
        <f t="shared" si="34"/>
        <v>MR_DER-1556_26</v>
      </c>
      <c r="I242" s="580">
        <f t="shared" si="38"/>
        <v>46120</v>
      </c>
      <c r="J242" s="580" t="str">
        <f t="shared" si="35"/>
        <v>NÃO APROVADO</v>
      </c>
      <c r="K242" s="1237" t="s">
        <v>3730</v>
      </c>
      <c r="L242" s="1234">
        <v>46045</v>
      </c>
      <c r="M242" s="69" t="s">
        <v>12049</v>
      </c>
      <c r="N242" s="1226" t="s">
        <v>5536</v>
      </c>
      <c r="O242" s="1234">
        <v>46120</v>
      </c>
    </row>
    <row r="243" spans="1:15" s="990" customFormat="1" ht="15" hidden="1" x14ac:dyDescent="0.25">
      <c r="A243" s="626" t="s">
        <v>12501</v>
      </c>
      <c r="C243" s="626" t="s">
        <v>8257</v>
      </c>
      <c r="D243" s="625" t="s">
        <v>37</v>
      </c>
      <c r="E243" s="627" t="s">
        <v>4408</v>
      </c>
      <c r="F243" s="628">
        <f t="shared" si="37"/>
        <v>46045</v>
      </c>
      <c r="G243" s="629" t="str">
        <f t="shared" si="36"/>
        <v>A1</v>
      </c>
      <c r="H243" s="630" t="str">
        <f t="shared" si="34"/>
        <v>MR_DER-1556_26</v>
      </c>
      <c r="I243" s="580">
        <f t="shared" si="38"/>
        <v>46120</v>
      </c>
      <c r="J243" s="580" t="str">
        <f t="shared" si="35"/>
        <v>NÃO APROVADO</v>
      </c>
      <c r="K243" s="1237" t="s">
        <v>3730</v>
      </c>
      <c r="L243" s="1234">
        <v>46045</v>
      </c>
      <c r="M243" s="69" t="s">
        <v>12049</v>
      </c>
      <c r="N243" s="1226" t="s">
        <v>5536</v>
      </c>
      <c r="O243" s="1234">
        <v>46120</v>
      </c>
    </row>
    <row r="244" spans="1:15" s="990" customFormat="1" ht="15" hidden="1" x14ac:dyDescent="0.25">
      <c r="A244" s="626" t="s">
        <v>12501</v>
      </c>
      <c r="C244" s="626" t="s">
        <v>8257</v>
      </c>
      <c r="D244" s="625" t="s">
        <v>37</v>
      </c>
      <c r="E244" s="627" t="s">
        <v>4409</v>
      </c>
      <c r="F244" s="628">
        <f t="shared" si="37"/>
        <v>46045</v>
      </c>
      <c r="G244" s="629" t="str">
        <f t="shared" si="36"/>
        <v>A1</v>
      </c>
      <c r="H244" s="630" t="str">
        <f t="shared" si="34"/>
        <v>MR_DER-1556_26</v>
      </c>
      <c r="I244" s="580">
        <f t="shared" si="38"/>
        <v>46120</v>
      </c>
      <c r="J244" s="580" t="str">
        <f t="shared" si="35"/>
        <v>NÃO APROVADO</v>
      </c>
      <c r="K244" s="1237" t="s">
        <v>3730</v>
      </c>
      <c r="L244" s="1234">
        <v>46045</v>
      </c>
      <c r="M244" s="69" t="s">
        <v>12049</v>
      </c>
      <c r="N244" s="1226" t="s">
        <v>5536</v>
      </c>
      <c r="O244" s="1234">
        <v>46120</v>
      </c>
    </row>
    <row r="245" spans="1:15" s="990" customFormat="1" ht="15" hidden="1" x14ac:dyDescent="0.25">
      <c r="A245" s="626" t="s">
        <v>12501</v>
      </c>
      <c r="C245" s="626" t="s">
        <v>8257</v>
      </c>
      <c r="D245" s="625" t="s">
        <v>37</v>
      </c>
      <c r="E245" s="627" t="s">
        <v>4410</v>
      </c>
      <c r="F245" s="628">
        <f t="shared" si="37"/>
        <v>46045</v>
      </c>
      <c r="G245" s="629" t="str">
        <f t="shared" si="36"/>
        <v>A1</v>
      </c>
      <c r="H245" s="630" t="str">
        <f t="shared" si="34"/>
        <v>MR_DER-1556_26</v>
      </c>
      <c r="I245" s="580">
        <f t="shared" si="38"/>
        <v>46120</v>
      </c>
      <c r="J245" s="580" t="str">
        <f t="shared" si="35"/>
        <v>NÃO APROVADO</v>
      </c>
      <c r="K245" s="1237" t="s">
        <v>3730</v>
      </c>
      <c r="L245" s="1234">
        <v>46045</v>
      </c>
      <c r="M245" s="69" t="s">
        <v>12049</v>
      </c>
      <c r="N245" s="1226" t="s">
        <v>5536</v>
      </c>
      <c r="O245" s="1234">
        <v>46120</v>
      </c>
    </row>
    <row r="246" spans="1:15" s="990" customFormat="1" ht="15" hidden="1" x14ac:dyDescent="0.25">
      <c r="A246" s="626" t="s">
        <v>12501</v>
      </c>
      <c r="C246" s="626" t="s">
        <v>8257</v>
      </c>
      <c r="D246" s="625" t="s">
        <v>37</v>
      </c>
      <c r="E246" s="627" t="s">
        <v>4411</v>
      </c>
      <c r="F246" s="628">
        <f t="shared" si="37"/>
        <v>46045</v>
      </c>
      <c r="G246" s="629" t="str">
        <f t="shared" si="36"/>
        <v>A1</v>
      </c>
      <c r="H246" s="630" t="str">
        <f t="shared" si="34"/>
        <v>MR_DER-1556_26</v>
      </c>
      <c r="I246" s="580">
        <f t="shared" si="38"/>
        <v>46120</v>
      </c>
      <c r="J246" s="580" t="str">
        <f t="shared" si="35"/>
        <v>NÃO APROVADO</v>
      </c>
      <c r="K246" s="1237" t="s">
        <v>3730</v>
      </c>
      <c r="L246" s="1234">
        <v>46045</v>
      </c>
      <c r="M246" s="69" t="s">
        <v>12049</v>
      </c>
      <c r="N246" s="1226" t="s">
        <v>5536</v>
      </c>
      <c r="O246" s="1234">
        <v>46120</v>
      </c>
    </row>
    <row r="247" spans="1:15" s="990" customFormat="1" ht="15" hidden="1" x14ac:dyDescent="0.25">
      <c r="A247" s="626" t="s">
        <v>12501</v>
      </c>
      <c r="C247" s="626" t="s">
        <v>8257</v>
      </c>
      <c r="D247" s="625" t="s">
        <v>37</v>
      </c>
      <c r="E247" s="627" t="s">
        <v>4412</v>
      </c>
      <c r="F247" s="628">
        <f t="shared" si="37"/>
        <v>46045</v>
      </c>
      <c r="G247" s="629" t="str">
        <f t="shared" si="36"/>
        <v>A1</v>
      </c>
      <c r="H247" s="630" t="str">
        <f t="shared" si="34"/>
        <v>MR_DER-1556_26</v>
      </c>
      <c r="I247" s="580">
        <f t="shared" si="38"/>
        <v>46120</v>
      </c>
      <c r="J247" s="580" t="str">
        <f t="shared" si="35"/>
        <v>NÃO APROVADO</v>
      </c>
      <c r="K247" s="1237" t="s">
        <v>3730</v>
      </c>
      <c r="L247" s="1234">
        <v>46045</v>
      </c>
      <c r="M247" s="69" t="s">
        <v>12049</v>
      </c>
      <c r="N247" s="1226" t="s">
        <v>5536</v>
      </c>
      <c r="O247" s="1234">
        <v>46120</v>
      </c>
    </row>
    <row r="248" spans="1:15" s="990" customFormat="1" ht="15" hidden="1" x14ac:dyDescent="0.25">
      <c r="A248" s="626" t="s">
        <v>12501</v>
      </c>
      <c r="C248" s="626" t="s">
        <v>8257</v>
      </c>
      <c r="D248" s="625" t="s">
        <v>37</v>
      </c>
      <c r="E248" s="627" t="s">
        <v>4413</v>
      </c>
      <c r="F248" s="628">
        <f t="shared" si="37"/>
        <v>46045</v>
      </c>
      <c r="G248" s="629" t="str">
        <f t="shared" si="36"/>
        <v>A1</v>
      </c>
      <c r="H248" s="630" t="str">
        <f t="shared" si="34"/>
        <v>MR_DER-1556_26</v>
      </c>
      <c r="I248" s="580">
        <f t="shared" si="38"/>
        <v>46120</v>
      </c>
      <c r="J248" s="580" t="str">
        <f t="shared" si="35"/>
        <v>NÃO APROVADO</v>
      </c>
      <c r="K248" s="1237" t="s">
        <v>3730</v>
      </c>
      <c r="L248" s="1234">
        <v>46045</v>
      </c>
      <c r="M248" s="69" t="s">
        <v>12049</v>
      </c>
      <c r="N248" s="1226" t="s">
        <v>5536</v>
      </c>
      <c r="O248" s="1234">
        <v>46120</v>
      </c>
    </row>
    <row r="249" spans="1:15" s="990" customFormat="1" ht="15" hidden="1" x14ac:dyDescent="0.25">
      <c r="A249" s="626" t="s">
        <v>12501</v>
      </c>
      <c r="C249" s="626" t="s">
        <v>8257</v>
      </c>
      <c r="D249" s="625" t="s">
        <v>37</v>
      </c>
      <c r="E249" s="627" t="s">
        <v>4414</v>
      </c>
      <c r="F249" s="628">
        <f t="shared" si="37"/>
        <v>46045</v>
      </c>
      <c r="G249" s="629" t="str">
        <f t="shared" si="36"/>
        <v>A1</v>
      </c>
      <c r="H249" s="630" t="str">
        <f t="shared" si="34"/>
        <v>MR_DER-1556_26</v>
      </c>
      <c r="I249" s="580">
        <f t="shared" si="38"/>
        <v>46120</v>
      </c>
      <c r="J249" s="580" t="str">
        <f t="shared" si="35"/>
        <v>NÃO APROVADO</v>
      </c>
      <c r="K249" s="1237" t="s">
        <v>3730</v>
      </c>
      <c r="L249" s="1234">
        <v>46045</v>
      </c>
      <c r="M249" s="69" t="s">
        <v>12049</v>
      </c>
      <c r="N249" s="1226" t="s">
        <v>5536</v>
      </c>
      <c r="O249" s="1234">
        <v>46120</v>
      </c>
    </row>
    <row r="250" spans="1:15" s="990" customFormat="1" ht="15" hidden="1" x14ac:dyDescent="0.25">
      <c r="A250" s="626" t="s">
        <v>12501</v>
      </c>
      <c r="C250" s="626" t="s">
        <v>8257</v>
      </c>
      <c r="D250" s="625" t="s">
        <v>37</v>
      </c>
      <c r="E250" s="627" t="s">
        <v>4415</v>
      </c>
      <c r="F250" s="628">
        <f t="shared" si="37"/>
        <v>46045</v>
      </c>
      <c r="G250" s="629" t="str">
        <f t="shared" si="36"/>
        <v>A1</v>
      </c>
      <c r="H250" s="630" t="str">
        <f t="shared" si="34"/>
        <v>MR_DER-1556_26</v>
      </c>
      <c r="I250" s="580">
        <f t="shared" si="38"/>
        <v>46120</v>
      </c>
      <c r="J250" s="580" t="str">
        <f t="shared" si="35"/>
        <v>NÃO APROVADO</v>
      </c>
      <c r="K250" s="1237" t="s">
        <v>3730</v>
      </c>
      <c r="L250" s="1234">
        <v>46045</v>
      </c>
      <c r="M250" s="69" t="s">
        <v>12049</v>
      </c>
      <c r="N250" s="1226" t="s">
        <v>5536</v>
      </c>
      <c r="O250" s="1234">
        <v>46120</v>
      </c>
    </row>
    <row r="251" spans="1:15" s="990" customFormat="1" ht="15" hidden="1" x14ac:dyDescent="0.25">
      <c r="A251" s="626" t="s">
        <v>12501</v>
      </c>
      <c r="C251" s="626" t="s">
        <v>8257</v>
      </c>
      <c r="D251" s="625" t="s">
        <v>37</v>
      </c>
      <c r="E251" s="627" t="s">
        <v>4416</v>
      </c>
      <c r="F251" s="628">
        <f t="shared" si="37"/>
        <v>46045</v>
      </c>
      <c r="G251" s="629" t="str">
        <f t="shared" si="36"/>
        <v>A1</v>
      </c>
      <c r="H251" s="630" t="str">
        <f t="shared" si="34"/>
        <v>MR_DER-1556_26</v>
      </c>
      <c r="I251" s="580">
        <f t="shared" si="38"/>
        <v>46120</v>
      </c>
      <c r="J251" s="580" t="str">
        <f t="shared" si="35"/>
        <v>NÃO APROVADO</v>
      </c>
      <c r="K251" s="1237" t="s">
        <v>3730</v>
      </c>
      <c r="L251" s="1234">
        <v>46045</v>
      </c>
      <c r="M251" s="69" t="s">
        <v>12049</v>
      </c>
      <c r="N251" s="1226" t="s">
        <v>5536</v>
      </c>
      <c r="O251" s="1234">
        <v>46120</v>
      </c>
    </row>
    <row r="252" spans="1:15" s="990" customFormat="1" ht="15" hidden="1" x14ac:dyDescent="0.25">
      <c r="A252" s="626" t="s">
        <v>12501</v>
      </c>
      <c r="C252" s="626" t="s">
        <v>8257</v>
      </c>
      <c r="D252" s="625" t="s">
        <v>37</v>
      </c>
      <c r="E252" s="627" t="s">
        <v>4417</v>
      </c>
      <c r="F252" s="628">
        <f t="shared" si="37"/>
        <v>46045</v>
      </c>
      <c r="G252" s="629" t="str">
        <f t="shared" si="36"/>
        <v>A1</v>
      </c>
      <c r="H252" s="630" t="str">
        <f t="shared" si="34"/>
        <v>MR_DER-1556_26</v>
      </c>
      <c r="I252" s="580">
        <f t="shared" si="38"/>
        <v>46120</v>
      </c>
      <c r="J252" s="580" t="str">
        <f t="shared" si="35"/>
        <v>NÃO APROVADO</v>
      </c>
      <c r="K252" s="1237" t="s">
        <v>3730</v>
      </c>
      <c r="L252" s="1234">
        <v>46045</v>
      </c>
      <c r="M252" s="69" t="s">
        <v>12049</v>
      </c>
      <c r="N252" s="1226" t="s">
        <v>5536</v>
      </c>
      <c r="O252" s="1234">
        <v>46120</v>
      </c>
    </row>
    <row r="253" spans="1:15" s="990" customFormat="1" ht="15" hidden="1" x14ac:dyDescent="0.25">
      <c r="A253" s="626" t="s">
        <v>12501</v>
      </c>
      <c r="C253" s="626" t="s">
        <v>8257</v>
      </c>
      <c r="D253" s="625" t="s">
        <v>37</v>
      </c>
      <c r="E253" s="627" t="s">
        <v>4418</v>
      </c>
      <c r="F253" s="628">
        <f t="shared" si="37"/>
        <v>46045</v>
      </c>
      <c r="G253" s="629" t="str">
        <f t="shared" si="36"/>
        <v>A1</v>
      </c>
      <c r="H253" s="630" t="str">
        <f t="shared" si="34"/>
        <v>MR_DER-1556_26</v>
      </c>
      <c r="I253" s="580">
        <f t="shared" si="38"/>
        <v>46120</v>
      </c>
      <c r="J253" s="580" t="str">
        <f t="shared" si="35"/>
        <v>NÃO APROVADO</v>
      </c>
      <c r="K253" s="1237" t="s">
        <v>3730</v>
      </c>
      <c r="L253" s="1234">
        <v>46045</v>
      </c>
      <c r="M253" s="69" t="s">
        <v>12049</v>
      </c>
      <c r="N253" s="1226" t="s">
        <v>5536</v>
      </c>
      <c r="O253" s="1234">
        <v>46120</v>
      </c>
    </row>
    <row r="254" spans="1:15" s="990" customFormat="1" ht="15" hidden="1" x14ac:dyDescent="0.25">
      <c r="A254" s="626" t="s">
        <v>12501</v>
      </c>
      <c r="C254" s="626" t="s">
        <v>8257</v>
      </c>
      <c r="D254" s="625" t="s">
        <v>37</v>
      </c>
      <c r="E254" s="627" t="s">
        <v>4419</v>
      </c>
      <c r="F254" s="628">
        <f t="shared" si="37"/>
        <v>46045</v>
      </c>
      <c r="G254" s="629" t="str">
        <f t="shared" si="36"/>
        <v>A1</v>
      </c>
      <c r="H254" s="630" t="str">
        <f t="shared" si="34"/>
        <v>MR_DER-1556_26</v>
      </c>
      <c r="I254" s="580">
        <f t="shared" si="38"/>
        <v>46120</v>
      </c>
      <c r="J254" s="580" t="str">
        <f t="shared" si="35"/>
        <v>NÃO APROVADO</v>
      </c>
      <c r="K254" s="1237" t="s">
        <v>3730</v>
      </c>
      <c r="L254" s="1234">
        <v>46045</v>
      </c>
      <c r="M254" s="69" t="s">
        <v>12049</v>
      </c>
      <c r="N254" s="1226" t="s">
        <v>5536</v>
      </c>
      <c r="O254" s="1234">
        <v>46120</v>
      </c>
    </row>
    <row r="255" spans="1:15" s="990" customFormat="1" ht="15" hidden="1" x14ac:dyDescent="0.25">
      <c r="A255" s="626" t="s">
        <v>12501</v>
      </c>
      <c r="C255" s="626" t="s">
        <v>8257</v>
      </c>
      <c r="D255" s="625" t="s">
        <v>37</v>
      </c>
      <c r="E255" s="627" t="s">
        <v>4420</v>
      </c>
      <c r="F255" s="628">
        <f t="shared" si="37"/>
        <v>46045</v>
      </c>
      <c r="G255" s="629" t="str">
        <f t="shared" si="36"/>
        <v>A1</v>
      </c>
      <c r="H255" s="630" t="str">
        <f t="shared" si="34"/>
        <v>MR_DER-1556_26</v>
      </c>
      <c r="I255" s="580">
        <f t="shared" si="38"/>
        <v>46120</v>
      </c>
      <c r="J255" s="580" t="str">
        <f t="shared" si="35"/>
        <v>NÃO APROVADO</v>
      </c>
      <c r="K255" s="1237" t="s">
        <v>3730</v>
      </c>
      <c r="L255" s="1234">
        <v>46045</v>
      </c>
      <c r="M255" s="69" t="s">
        <v>12049</v>
      </c>
      <c r="N255" s="1226" t="s">
        <v>5536</v>
      </c>
      <c r="O255" s="1234">
        <v>46120</v>
      </c>
    </row>
    <row r="256" spans="1:15" s="990" customFormat="1" ht="15" hidden="1" x14ac:dyDescent="0.25">
      <c r="A256" s="626" t="s">
        <v>12501</v>
      </c>
      <c r="C256" s="626" t="s">
        <v>8257</v>
      </c>
      <c r="D256" s="625" t="s">
        <v>37</v>
      </c>
      <c r="E256" s="627" t="s">
        <v>4421</v>
      </c>
      <c r="F256" s="628">
        <f t="shared" si="37"/>
        <v>46045</v>
      </c>
      <c r="G256" s="629" t="str">
        <f t="shared" si="36"/>
        <v>A1</v>
      </c>
      <c r="H256" s="630" t="str">
        <f t="shared" si="34"/>
        <v>MR_DER-1556_26</v>
      </c>
      <c r="I256" s="580">
        <f t="shared" si="38"/>
        <v>46120</v>
      </c>
      <c r="J256" s="580" t="str">
        <f t="shared" si="35"/>
        <v>NÃO APROVADO</v>
      </c>
      <c r="K256" s="1237" t="s">
        <v>3730</v>
      </c>
      <c r="L256" s="1234">
        <v>46045</v>
      </c>
      <c r="M256" s="69" t="s">
        <v>12049</v>
      </c>
      <c r="N256" s="1226" t="s">
        <v>5536</v>
      </c>
      <c r="O256" s="1234">
        <v>46120</v>
      </c>
    </row>
    <row r="257" spans="1:25" s="990" customFormat="1" ht="15" hidden="1" x14ac:dyDescent="0.25">
      <c r="A257" s="626" t="s">
        <v>12501</v>
      </c>
      <c r="C257" s="626" t="s">
        <v>8257</v>
      </c>
      <c r="D257" s="625" t="s">
        <v>37</v>
      </c>
      <c r="E257" s="627" t="s">
        <v>4422</v>
      </c>
      <c r="F257" s="628">
        <f t="shared" si="37"/>
        <v>46045</v>
      </c>
      <c r="G257" s="629" t="str">
        <f t="shared" si="36"/>
        <v>A1</v>
      </c>
      <c r="H257" s="630" t="str">
        <f t="shared" si="34"/>
        <v>MR_DER-1556_26</v>
      </c>
      <c r="I257" s="580">
        <f t="shared" si="38"/>
        <v>46120</v>
      </c>
      <c r="J257" s="580" t="str">
        <f t="shared" si="35"/>
        <v>NÃO APROVADO</v>
      </c>
      <c r="K257" s="1237" t="s">
        <v>3730</v>
      </c>
      <c r="L257" s="1234">
        <v>46045</v>
      </c>
      <c r="M257" s="69" t="s">
        <v>12049</v>
      </c>
      <c r="N257" s="1226" t="s">
        <v>5536</v>
      </c>
      <c r="O257" s="1234">
        <v>46120</v>
      </c>
    </row>
    <row r="258" spans="1:25" s="990" customFormat="1" ht="15" hidden="1" x14ac:dyDescent="0.25">
      <c r="A258" s="626" t="s">
        <v>12501</v>
      </c>
      <c r="C258" s="626" t="s">
        <v>8257</v>
      </c>
      <c r="D258" s="625" t="s">
        <v>37</v>
      </c>
      <c r="E258" s="627" t="s">
        <v>4423</v>
      </c>
      <c r="F258" s="628">
        <f t="shared" si="37"/>
        <v>46045</v>
      </c>
      <c r="G258" s="629" t="str">
        <f t="shared" si="36"/>
        <v>A1</v>
      </c>
      <c r="H258" s="630" t="str">
        <f t="shared" si="34"/>
        <v>MR_DER-1556_26</v>
      </c>
      <c r="I258" s="580">
        <f t="shared" si="38"/>
        <v>46120</v>
      </c>
      <c r="J258" s="580" t="str">
        <f t="shared" si="35"/>
        <v>NÃO APROVADO</v>
      </c>
      <c r="K258" s="1237" t="s">
        <v>3730</v>
      </c>
      <c r="L258" s="1234">
        <v>46045</v>
      </c>
      <c r="M258" s="69" t="s">
        <v>12049</v>
      </c>
      <c r="N258" s="1226" t="s">
        <v>5536</v>
      </c>
      <c r="O258" s="1234">
        <v>46120</v>
      </c>
    </row>
    <row r="259" spans="1:25" s="990" customFormat="1" ht="15" hidden="1" x14ac:dyDescent="0.25">
      <c r="A259" s="626" t="s">
        <v>12501</v>
      </c>
      <c r="C259" s="626" t="s">
        <v>8257</v>
      </c>
      <c r="D259" s="625" t="s">
        <v>37</v>
      </c>
      <c r="E259" s="627" t="s">
        <v>4424</v>
      </c>
      <c r="F259" s="628">
        <f t="shared" si="37"/>
        <v>46045</v>
      </c>
      <c r="G259" s="629" t="str">
        <f t="shared" si="36"/>
        <v>A1</v>
      </c>
      <c r="H259" s="630" t="str">
        <f t="shared" si="34"/>
        <v>MR_DER-1556_26</v>
      </c>
      <c r="I259" s="580">
        <f t="shared" si="38"/>
        <v>46120</v>
      </c>
      <c r="J259" s="580" t="str">
        <f t="shared" si="35"/>
        <v>NÃO APROVADO</v>
      </c>
      <c r="K259" s="1237" t="s">
        <v>3730</v>
      </c>
      <c r="L259" s="1234">
        <v>46045</v>
      </c>
      <c r="M259" s="69" t="s">
        <v>12049</v>
      </c>
      <c r="N259" s="1226" t="s">
        <v>5536</v>
      </c>
      <c r="O259" s="1234">
        <v>46120</v>
      </c>
    </row>
    <row r="260" spans="1:25" s="990" customFormat="1" ht="15" hidden="1" x14ac:dyDescent="0.25">
      <c r="A260" s="626" t="s">
        <v>12501</v>
      </c>
      <c r="C260" s="626" t="s">
        <v>8257</v>
      </c>
      <c r="D260" s="625" t="s">
        <v>37</v>
      </c>
      <c r="E260" s="627" t="s">
        <v>4425</v>
      </c>
      <c r="F260" s="628">
        <f t="shared" si="37"/>
        <v>46045</v>
      </c>
      <c r="G260" s="629" t="str">
        <f t="shared" si="36"/>
        <v>A1</v>
      </c>
      <c r="H260" s="630" t="str">
        <f t="shared" si="34"/>
        <v>MR_DER-1556_26</v>
      </c>
      <c r="I260" s="580">
        <f t="shared" si="38"/>
        <v>46120</v>
      </c>
      <c r="J260" s="580" t="str">
        <f t="shared" si="35"/>
        <v>NÃO APROVADO</v>
      </c>
      <c r="K260" s="1237" t="s">
        <v>3730</v>
      </c>
      <c r="L260" s="1234">
        <v>46045</v>
      </c>
      <c r="M260" s="69" t="s">
        <v>12049</v>
      </c>
      <c r="N260" s="1226" t="s">
        <v>5536</v>
      </c>
      <c r="O260" s="1234">
        <v>46120</v>
      </c>
      <c r="P260" s="1238"/>
    </row>
    <row r="261" spans="1:25" s="990" customFormat="1" ht="15" hidden="1" x14ac:dyDescent="0.25">
      <c r="A261" s="626" t="s">
        <v>12501</v>
      </c>
      <c r="C261" s="626" t="s">
        <v>8257</v>
      </c>
      <c r="D261" s="625" t="s">
        <v>37</v>
      </c>
      <c r="E261" s="627" t="s">
        <v>4426</v>
      </c>
      <c r="F261" s="628">
        <f t="shared" si="37"/>
        <v>46045</v>
      </c>
      <c r="G261" s="629" t="str">
        <f t="shared" si="36"/>
        <v>A1</v>
      </c>
      <c r="H261" s="630" t="str">
        <f t="shared" si="34"/>
        <v>MR_DER-1556_26</v>
      </c>
      <c r="I261" s="580">
        <f t="shared" si="38"/>
        <v>46120</v>
      </c>
      <c r="J261" s="580" t="str">
        <f t="shared" si="35"/>
        <v>NÃO APROVADO</v>
      </c>
      <c r="K261" s="1237" t="s">
        <v>3730</v>
      </c>
      <c r="L261" s="1234">
        <v>46045</v>
      </c>
      <c r="M261" s="69" t="s">
        <v>12049</v>
      </c>
      <c r="N261" s="1226" t="s">
        <v>5536</v>
      </c>
      <c r="O261" s="1234">
        <v>46120</v>
      </c>
      <c r="P261" s="1238"/>
    </row>
    <row r="262" spans="1:25" s="990" customFormat="1" ht="15" hidden="1" x14ac:dyDescent="0.25">
      <c r="A262" s="626" t="s">
        <v>12501</v>
      </c>
      <c r="C262" s="626" t="s">
        <v>8257</v>
      </c>
      <c r="D262" s="625" t="s">
        <v>37</v>
      </c>
      <c r="E262" s="627" t="s">
        <v>4427</v>
      </c>
      <c r="F262" s="628">
        <f t="shared" si="37"/>
        <v>46045</v>
      </c>
      <c r="G262" s="629" t="str">
        <f t="shared" si="36"/>
        <v>A1</v>
      </c>
      <c r="H262" s="630" t="str">
        <f t="shared" si="34"/>
        <v>MR_DER-1556_26</v>
      </c>
      <c r="I262" s="580">
        <f t="shared" si="38"/>
        <v>46120</v>
      </c>
      <c r="J262" s="580" t="str">
        <f t="shared" si="35"/>
        <v>NÃO APROVADO</v>
      </c>
      <c r="K262" s="1237" t="s">
        <v>3730</v>
      </c>
      <c r="L262" s="1234">
        <v>46045</v>
      </c>
      <c r="M262" s="69" t="s">
        <v>12049</v>
      </c>
      <c r="N262" s="1226" t="s">
        <v>5536</v>
      </c>
      <c r="O262" s="1234">
        <v>46120</v>
      </c>
      <c r="P262" s="1238"/>
    </row>
    <row r="263" spans="1:25" s="990" customFormat="1" ht="15" hidden="1" x14ac:dyDescent="0.25">
      <c r="A263" s="626" t="s">
        <v>12501</v>
      </c>
      <c r="C263" s="626" t="s">
        <v>8257</v>
      </c>
      <c r="D263" s="625" t="s">
        <v>37</v>
      </c>
      <c r="E263" s="627" t="s">
        <v>4428</v>
      </c>
      <c r="F263" s="628">
        <f t="shared" si="37"/>
        <v>46045</v>
      </c>
      <c r="G263" s="629" t="str">
        <f t="shared" si="36"/>
        <v>A1</v>
      </c>
      <c r="H263" s="630" t="str">
        <f t="shared" si="34"/>
        <v>MR_DER-1556_26</v>
      </c>
      <c r="I263" s="580">
        <f t="shared" si="38"/>
        <v>46120</v>
      </c>
      <c r="J263" s="580" t="str">
        <f t="shared" si="35"/>
        <v>NÃO APROVADO</v>
      </c>
      <c r="K263" s="1237" t="s">
        <v>3730</v>
      </c>
      <c r="L263" s="1234">
        <v>46045</v>
      </c>
      <c r="M263" s="69" t="s">
        <v>12049</v>
      </c>
      <c r="N263" s="1226" t="s">
        <v>5536</v>
      </c>
      <c r="O263" s="1234">
        <v>46120</v>
      </c>
      <c r="P263" s="1238"/>
    </row>
    <row r="264" spans="1:25" s="990" customFormat="1" ht="15" hidden="1" x14ac:dyDescent="0.25">
      <c r="A264" s="626" t="s">
        <v>12501</v>
      </c>
      <c r="C264" s="626" t="s">
        <v>8257</v>
      </c>
      <c r="D264" s="625" t="s">
        <v>37</v>
      </c>
      <c r="E264" s="627" t="s">
        <v>12045</v>
      </c>
      <c r="F264" s="628">
        <f>IF(L264&lt;&gt;0,MAX(L264,R264,X264,AD264),"NE")</f>
        <v>46045</v>
      </c>
      <c r="G264" s="629" t="str">
        <f t="shared" si="36"/>
        <v>A1</v>
      </c>
      <c r="H264" s="630" t="str">
        <f t="shared" si="34"/>
        <v>MR_DER-1556_26</v>
      </c>
      <c r="I264" s="580">
        <f>IF(F264="NE",F264,IF(INDEX(K264:CP264,,MATCH(F264,K264:CP264,0)+3)&lt;&gt;0,INDEX(K264:CP264,,MATCH(F264,K264:CP264,0)+3),"ND"))</f>
        <v>46120</v>
      </c>
      <c r="J264" s="580" t="str">
        <f>IF(G264="NE",G264,IF(INDEX(K264:CQ264,,MATCH(G264,K264:CQ264,0)+3)&lt;&gt;0,INDEX(K264:CQ264,,MATCH(G264,K264:CQ264,0)+3),"ND"))</f>
        <v>NÃO APROVADO</v>
      </c>
      <c r="K264" s="1237" t="s">
        <v>3730</v>
      </c>
      <c r="L264" s="1234">
        <v>46045</v>
      </c>
      <c r="M264" s="69" t="s">
        <v>12049</v>
      </c>
      <c r="N264" s="1226" t="s">
        <v>5536</v>
      </c>
      <c r="O264" s="1234">
        <v>46120</v>
      </c>
      <c r="P264" s="1238"/>
    </row>
    <row r="265" spans="1:25" s="990" customFormat="1" ht="15" hidden="1" x14ac:dyDescent="0.25">
      <c r="A265" s="626" t="s">
        <v>12501</v>
      </c>
      <c r="C265" s="626" t="s">
        <v>8257</v>
      </c>
      <c r="D265" s="625" t="s">
        <v>37</v>
      </c>
      <c r="E265" s="627" t="s">
        <v>12046</v>
      </c>
      <c r="F265" s="628">
        <f>IF(L265&lt;&gt;0,MAX(L265,R265,X265,AD265),"NE")</f>
        <v>46045</v>
      </c>
      <c r="G265" s="629" t="str">
        <f t="shared" si="36"/>
        <v>A1</v>
      </c>
      <c r="H265" s="630" t="str">
        <f t="shared" si="34"/>
        <v>MR_DER-1556_26</v>
      </c>
      <c r="I265" s="580">
        <f>IF(F265="NE",F265,IF(INDEX(K265:CP265,,MATCH(F265,K265:CP265,0)+3)&lt;&gt;0,INDEX(K265:CP265,,MATCH(F265,K265:CP265,0)+3),"ND"))</f>
        <v>46120</v>
      </c>
      <c r="J265" s="580" t="str">
        <f>IF(G265="NE",G265,IF(INDEX(K265:CQ265,,MATCH(G265,K265:CQ265,0)+3)&lt;&gt;0,INDEX(K265:CQ265,,MATCH(G265,K265:CQ265,0)+3),"ND"))</f>
        <v>NÃO APROVADO</v>
      </c>
      <c r="K265" s="1237" t="s">
        <v>3730</v>
      </c>
      <c r="L265" s="1234">
        <v>46045</v>
      </c>
      <c r="M265" s="69" t="s">
        <v>12049</v>
      </c>
      <c r="N265" s="1226" t="s">
        <v>5536</v>
      </c>
      <c r="O265" s="1234">
        <v>46120</v>
      </c>
      <c r="P265" s="1238"/>
    </row>
    <row r="266" spans="1:25" s="990" customFormat="1" ht="15" hidden="1" x14ac:dyDescent="0.25">
      <c r="A266" s="626" t="s">
        <v>12501</v>
      </c>
      <c r="C266" s="626"/>
      <c r="D266" s="625" t="s">
        <v>12048</v>
      </c>
      <c r="E266" s="627" t="s">
        <v>12047</v>
      </c>
      <c r="F266" s="628">
        <f>IF(L266&lt;&gt;0,MAX(L266,R266,X266,AD266),"NE")</f>
        <v>46045</v>
      </c>
      <c r="G266" s="629" t="str">
        <f t="shared" si="36"/>
        <v>A1</v>
      </c>
      <c r="H266" s="630" t="str">
        <f t="shared" si="34"/>
        <v>MR_DER-1556_26</v>
      </c>
      <c r="I266" s="580">
        <f>IF(F266="NE",F266,IF(INDEX(K266:CP266,,MATCH(F266,K266:CP266,0)+3)&lt;&gt;0,INDEX(K266:CP266,,MATCH(F266,K266:CP266,0)+3),"ND"))</f>
        <v>46120</v>
      </c>
      <c r="J266" s="580" t="str">
        <f>IF(G266="NE",G266,IF(INDEX(K266:CQ266,,MATCH(G266,K266:CQ266,0)+3)&lt;&gt;0,INDEX(K266:CQ266,,MATCH(G266,K266:CQ266,0)+3),"ND"))</f>
        <v>NÃO APROVADO</v>
      </c>
      <c r="K266" s="1237" t="s">
        <v>3730</v>
      </c>
      <c r="L266" s="1234">
        <v>46045</v>
      </c>
      <c r="M266" s="69" t="s">
        <v>12049</v>
      </c>
      <c r="N266" s="1226" t="s">
        <v>5536</v>
      </c>
      <c r="O266" s="1234">
        <v>46120</v>
      </c>
      <c r="P266" s="1238"/>
    </row>
    <row r="267" spans="1:25" s="990" customFormat="1" ht="15" hidden="1" x14ac:dyDescent="0.25">
      <c r="A267" s="626" t="s">
        <v>12501</v>
      </c>
      <c r="C267" s="626" t="s">
        <v>8257</v>
      </c>
      <c r="D267" s="625" t="s">
        <v>67</v>
      </c>
      <c r="E267" s="627" t="s">
        <v>4429</v>
      </c>
      <c r="F267" s="628">
        <f t="shared" si="37"/>
        <v>46045</v>
      </c>
      <c r="G267" s="629" t="str">
        <f t="shared" si="36"/>
        <v>A1</v>
      </c>
      <c r="H267" s="630" t="str">
        <f t="shared" si="34"/>
        <v>MR_DER-1556_26</v>
      </c>
      <c r="I267" s="580">
        <f t="shared" si="38"/>
        <v>46120</v>
      </c>
      <c r="J267" s="580" t="str">
        <f t="shared" si="35"/>
        <v>NÃO APROVADO</v>
      </c>
      <c r="K267" s="1237" t="s">
        <v>3730</v>
      </c>
      <c r="L267" s="1234">
        <v>46045</v>
      </c>
      <c r="M267" s="69" t="s">
        <v>12049</v>
      </c>
      <c r="N267" s="1226" t="s">
        <v>5536</v>
      </c>
      <c r="O267" s="1234">
        <v>46120</v>
      </c>
      <c r="P267" s="1238"/>
    </row>
    <row r="268" spans="1:25" s="425" customFormat="1" ht="13.5" hidden="1" x14ac:dyDescent="0.25">
      <c r="A268" s="1577"/>
      <c r="B268" s="614"/>
      <c r="C268" s="614"/>
      <c r="D268" s="614"/>
      <c r="E268" s="615"/>
      <c r="F268" s="598"/>
      <c r="G268" s="598"/>
      <c r="H268" s="599"/>
      <c r="I268" s="600"/>
      <c r="J268" s="601"/>
      <c r="K268" s="602"/>
      <c r="L268" s="603"/>
      <c r="M268" s="604"/>
      <c r="N268" s="605"/>
      <c r="O268" s="605"/>
      <c r="P268" s="605"/>
    </row>
    <row r="269" spans="1:25" s="408" customFormat="1" ht="15" hidden="1" x14ac:dyDescent="0.25">
      <c r="A269" s="551" t="s">
        <v>8263</v>
      </c>
      <c r="B269" s="626"/>
      <c r="C269" s="626"/>
      <c r="D269" s="625" t="s">
        <v>38</v>
      </c>
      <c r="E269" s="579" t="s">
        <v>4430</v>
      </c>
      <c r="F269" s="556">
        <f t="shared" si="37"/>
        <v>46140</v>
      </c>
      <c r="G269" s="558" t="str">
        <f t="shared" si="36"/>
        <v>A</v>
      </c>
      <c r="H269" s="552" t="str">
        <f t="shared" si="34"/>
        <v>MR_DER-1710_26</v>
      </c>
      <c r="I269" s="584" t="str">
        <f t="shared" si="38"/>
        <v>ND</v>
      </c>
      <c r="J269" s="584" t="str">
        <f t="shared" si="35"/>
        <v>ND</v>
      </c>
      <c r="K269" s="581" t="s">
        <v>3730</v>
      </c>
      <c r="L269" s="594">
        <v>46106</v>
      </c>
      <c r="M269" s="218" t="s">
        <v>12474</v>
      </c>
      <c r="N269" s="582" t="s">
        <v>5539</v>
      </c>
      <c r="O269" s="594">
        <v>46139</v>
      </c>
      <c r="P269" s="583"/>
      <c r="Q269" s="408" t="s">
        <v>3748</v>
      </c>
      <c r="R269" s="1364">
        <v>46140</v>
      </c>
      <c r="S269" s="23" t="s">
        <v>12597</v>
      </c>
    </row>
    <row r="270" spans="1:25" s="402" customFormat="1" ht="15" hidden="1" x14ac:dyDescent="0.25">
      <c r="A270" s="551" t="s">
        <v>8263</v>
      </c>
      <c r="B270" s="626" t="s">
        <v>8257</v>
      </c>
      <c r="C270" s="626"/>
      <c r="D270" s="625" t="s">
        <v>6218</v>
      </c>
      <c r="E270" s="579" t="s">
        <v>4270</v>
      </c>
      <c r="F270" s="556">
        <f>IF(L270&lt;&gt;0,MAX(L270,R270,X270,AD270),"NE")</f>
        <v>46140</v>
      </c>
      <c r="G270" s="558" t="str">
        <f>IF($F270="","",INDEX($K270:$FI270,1,MATCH($F270,$K270:$FI270,)-1))</f>
        <v>A</v>
      </c>
      <c r="H270" s="552" t="str">
        <f>IF($F270="","",INDEX($K270:$FL270,1,MATCH($F270,$K270:$FL270,)+1))</f>
        <v>MR_DER-1707_26</v>
      </c>
      <c r="I270" s="584" t="str">
        <f>IF(F270="NE",F270,IF(INDEX(K270:CP270,,MATCH(F270,K270:CP270,0)+3)&lt;&gt;0,INDEX(K270:CP270,,MATCH(F270,K270:CP270,0)+3),"ND"))</f>
        <v>ND</v>
      </c>
      <c r="J270" s="584" t="str">
        <f>IF(G270="NE",G270,IF(INDEX(K270:CQ270,,MATCH(G270,K270:CQ270,0)+3)&lt;&gt;0,INDEX(K270:CQ270,,MATCH(G270,K270:CQ270,0)+3),"ND"))</f>
        <v>ND</v>
      </c>
      <c r="K270" s="619" t="s">
        <v>3730</v>
      </c>
      <c r="L270" s="624">
        <v>45007</v>
      </c>
      <c r="M270" s="641" t="s">
        <v>6660</v>
      </c>
      <c r="N270" s="550" t="s">
        <v>5536</v>
      </c>
      <c r="O270" s="624">
        <v>45063</v>
      </c>
      <c r="P270" s="641" t="s">
        <v>6932</v>
      </c>
      <c r="Q270" s="619" t="s">
        <v>3765</v>
      </c>
      <c r="R270" s="1665">
        <v>46106</v>
      </c>
      <c r="S270" s="1078" t="s">
        <v>12474</v>
      </c>
      <c r="T270" s="551" t="s">
        <v>5539</v>
      </c>
      <c r="U270" s="620">
        <v>46136</v>
      </c>
      <c r="V270" s="621"/>
      <c r="W270" s="619" t="s">
        <v>3748</v>
      </c>
      <c r="X270" s="620">
        <v>46140</v>
      </c>
      <c r="Y270" s="218" t="s">
        <v>12594</v>
      </c>
    </row>
    <row r="271" spans="1:25" s="990" customFormat="1" ht="15" hidden="1" x14ac:dyDescent="0.25">
      <c r="A271" s="626" t="s">
        <v>12591</v>
      </c>
      <c r="B271" s="626"/>
      <c r="C271" s="626"/>
      <c r="D271" s="625" t="s">
        <v>39</v>
      </c>
      <c r="E271" s="627" t="s">
        <v>4431</v>
      </c>
      <c r="F271" s="628">
        <f t="shared" si="37"/>
        <v>46106</v>
      </c>
      <c r="G271" s="629" t="str">
        <f t="shared" si="36"/>
        <v>A1</v>
      </c>
      <c r="H271" s="630" t="str">
        <f t="shared" si="34"/>
        <v>MR_DER-1663_26</v>
      </c>
      <c r="I271" s="580">
        <f t="shared" si="38"/>
        <v>46136</v>
      </c>
      <c r="J271" s="580" t="str">
        <f t="shared" si="35"/>
        <v>NÃO APROVADO</v>
      </c>
      <c r="K271" s="1237" t="s">
        <v>3730</v>
      </c>
      <c r="L271" s="1234">
        <v>46106</v>
      </c>
      <c r="M271" s="69" t="s">
        <v>12474</v>
      </c>
      <c r="N271" s="1226" t="s">
        <v>5536</v>
      </c>
      <c r="O271" s="1234">
        <v>46136</v>
      </c>
      <c r="P271" s="1238"/>
    </row>
    <row r="272" spans="1:25" s="990" customFormat="1" ht="15" hidden="1" x14ac:dyDescent="0.25">
      <c r="A272" s="626" t="s">
        <v>12591</v>
      </c>
      <c r="B272" s="626"/>
      <c r="C272" s="626"/>
      <c r="D272" s="625" t="s">
        <v>39</v>
      </c>
      <c r="E272" s="627" t="s">
        <v>4432</v>
      </c>
      <c r="F272" s="628">
        <f t="shared" si="37"/>
        <v>46106</v>
      </c>
      <c r="G272" s="629" t="str">
        <f t="shared" si="36"/>
        <v>A1</v>
      </c>
      <c r="H272" s="630" t="str">
        <f t="shared" si="34"/>
        <v>MR_DER-1663_26</v>
      </c>
      <c r="I272" s="580">
        <f t="shared" si="38"/>
        <v>46136</v>
      </c>
      <c r="J272" s="580" t="str">
        <f t="shared" si="35"/>
        <v>NÃO APROVADO</v>
      </c>
      <c r="K272" s="1237" t="s">
        <v>3730</v>
      </c>
      <c r="L272" s="1234">
        <v>46106</v>
      </c>
      <c r="M272" s="69" t="s">
        <v>12474</v>
      </c>
      <c r="N272" s="1226" t="s">
        <v>5536</v>
      </c>
      <c r="O272" s="1234">
        <v>46136</v>
      </c>
      <c r="P272" s="1238"/>
    </row>
    <row r="273" spans="1:16" s="990" customFormat="1" ht="15" hidden="1" x14ac:dyDescent="0.25">
      <c r="A273" s="626" t="s">
        <v>12591</v>
      </c>
      <c r="B273" s="626"/>
      <c r="C273" s="626"/>
      <c r="D273" s="625" t="s">
        <v>39</v>
      </c>
      <c r="E273" s="627" t="s">
        <v>4433</v>
      </c>
      <c r="F273" s="628">
        <f t="shared" si="37"/>
        <v>46106</v>
      </c>
      <c r="G273" s="629" t="str">
        <f t="shared" si="36"/>
        <v>A1</v>
      </c>
      <c r="H273" s="630" t="str">
        <f t="shared" si="34"/>
        <v>MR_DER-1663_26</v>
      </c>
      <c r="I273" s="580">
        <f t="shared" si="38"/>
        <v>46136</v>
      </c>
      <c r="J273" s="580" t="str">
        <f t="shared" si="35"/>
        <v>NÃO APROVADO</v>
      </c>
      <c r="K273" s="1237" t="s">
        <v>3730</v>
      </c>
      <c r="L273" s="1234">
        <v>46106</v>
      </c>
      <c r="M273" s="69" t="s">
        <v>12474</v>
      </c>
      <c r="N273" s="1226" t="s">
        <v>5536</v>
      </c>
      <c r="O273" s="1234">
        <v>46136</v>
      </c>
      <c r="P273" s="1238"/>
    </row>
    <row r="274" spans="1:16" s="990" customFormat="1" ht="15" hidden="1" x14ac:dyDescent="0.25">
      <c r="A274" s="626" t="s">
        <v>12591</v>
      </c>
      <c r="B274" s="626"/>
      <c r="C274" s="626"/>
      <c r="D274" s="625" t="s">
        <v>39</v>
      </c>
      <c r="E274" s="627" t="s">
        <v>4434</v>
      </c>
      <c r="F274" s="628">
        <f t="shared" si="37"/>
        <v>46106</v>
      </c>
      <c r="G274" s="629" t="str">
        <f t="shared" si="36"/>
        <v>A1</v>
      </c>
      <c r="H274" s="630" t="str">
        <f t="shared" si="34"/>
        <v>MR_DER-1663_26</v>
      </c>
      <c r="I274" s="580">
        <f t="shared" si="38"/>
        <v>46136</v>
      </c>
      <c r="J274" s="580" t="str">
        <f t="shared" si="35"/>
        <v>NÃO APROVADO</v>
      </c>
      <c r="K274" s="1237" t="s">
        <v>3730</v>
      </c>
      <c r="L274" s="1234">
        <v>46106</v>
      </c>
      <c r="M274" s="69" t="s">
        <v>12474</v>
      </c>
      <c r="N274" s="1226" t="s">
        <v>5536</v>
      </c>
      <c r="O274" s="1234">
        <v>46136</v>
      </c>
      <c r="P274" s="1238"/>
    </row>
    <row r="275" spans="1:16" s="990" customFormat="1" ht="15" hidden="1" x14ac:dyDescent="0.25">
      <c r="A275" s="626" t="s">
        <v>12591</v>
      </c>
      <c r="B275" s="626"/>
      <c r="C275" s="626"/>
      <c r="D275" s="625" t="s">
        <v>39</v>
      </c>
      <c r="E275" s="627" t="s">
        <v>4435</v>
      </c>
      <c r="F275" s="628">
        <f t="shared" si="37"/>
        <v>46106</v>
      </c>
      <c r="G275" s="629" t="str">
        <f t="shared" si="36"/>
        <v>A1</v>
      </c>
      <c r="H275" s="630" t="str">
        <f t="shared" si="34"/>
        <v>MR_DER-1663_26</v>
      </c>
      <c r="I275" s="580">
        <f t="shared" si="38"/>
        <v>46136</v>
      </c>
      <c r="J275" s="580" t="str">
        <f t="shared" si="35"/>
        <v>NÃO APROVADO</v>
      </c>
      <c r="K275" s="1237" t="s">
        <v>3730</v>
      </c>
      <c r="L275" s="1234">
        <v>46106</v>
      </c>
      <c r="M275" s="69" t="s">
        <v>12474</v>
      </c>
      <c r="N275" s="1226" t="s">
        <v>5536</v>
      </c>
      <c r="O275" s="1234">
        <v>46136</v>
      </c>
      <c r="P275" s="1238"/>
    </row>
    <row r="276" spans="1:16" s="990" customFormat="1" ht="15" hidden="1" x14ac:dyDescent="0.25">
      <c r="A276" s="626" t="s">
        <v>12591</v>
      </c>
      <c r="B276" s="626"/>
      <c r="C276" s="626"/>
      <c r="D276" s="625" t="s">
        <v>39</v>
      </c>
      <c r="E276" s="627" t="s">
        <v>4436</v>
      </c>
      <c r="F276" s="628">
        <f t="shared" si="37"/>
        <v>46106</v>
      </c>
      <c r="G276" s="629" t="str">
        <f t="shared" si="36"/>
        <v>A1</v>
      </c>
      <c r="H276" s="630" t="str">
        <f t="shared" si="34"/>
        <v>MR_DER-1663_26</v>
      </c>
      <c r="I276" s="580">
        <f t="shared" si="38"/>
        <v>46136</v>
      </c>
      <c r="J276" s="580" t="str">
        <f t="shared" si="35"/>
        <v>NÃO APROVADO</v>
      </c>
      <c r="K276" s="1237" t="s">
        <v>3730</v>
      </c>
      <c r="L276" s="1234">
        <v>46106</v>
      </c>
      <c r="M276" s="69" t="s">
        <v>12474</v>
      </c>
      <c r="N276" s="1226" t="s">
        <v>5536</v>
      </c>
      <c r="O276" s="1234">
        <v>46136</v>
      </c>
      <c r="P276" s="1238"/>
    </row>
    <row r="277" spans="1:16" s="990" customFormat="1" ht="15" hidden="1" x14ac:dyDescent="0.25">
      <c r="A277" s="626" t="s">
        <v>12591</v>
      </c>
      <c r="B277" s="626"/>
      <c r="C277" s="626"/>
      <c r="D277" s="625" t="s">
        <v>39</v>
      </c>
      <c r="E277" s="627" t="s">
        <v>4437</v>
      </c>
      <c r="F277" s="628">
        <f t="shared" si="37"/>
        <v>46106</v>
      </c>
      <c r="G277" s="629" t="str">
        <f t="shared" si="36"/>
        <v>A1</v>
      </c>
      <c r="H277" s="630" t="str">
        <f t="shared" si="34"/>
        <v>MR_DER-1663_26</v>
      </c>
      <c r="I277" s="580">
        <f t="shared" si="38"/>
        <v>46136</v>
      </c>
      <c r="J277" s="580" t="str">
        <f t="shared" si="35"/>
        <v>NÃO APROVADO</v>
      </c>
      <c r="K277" s="1237" t="s">
        <v>3730</v>
      </c>
      <c r="L277" s="1234">
        <v>46106</v>
      </c>
      <c r="M277" s="69" t="s">
        <v>12474</v>
      </c>
      <c r="N277" s="1226" t="s">
        <v>5536</v>
      </c>
      <c r="O277" s="1234">
        <v>46136</v>
      </c>
      <c r="P277" s="1238"/>
    </row>
    <row r="278" spans="1:16" s="990" customFormat="1" ht="15" hidden="1" x14ac:dyDescent="0.25">
      <c r="A278" s="626" t="s">
        <v>12591</v>
      </c>
      <c r="B278" s="626"/>
      <c r="C278" s="626"/>
      <c r="D278" s="625" t="s">
        <v>39</v>
      </c>
      <c r="E278" s="627" t="s">
        <v>4438</v>
      </c>
      <c r="F278" s="628">
        <f t="shared" si="37"/>
        <v>46106</v>
      </c>
      <c r="G278" s="629" t="str">
        <f t="shared" si="36"/>
        <v>A1</v>
      </c>
      <c r="H278" s="630" t="str">
        <f t="shared" ref="H278:H336" si="39">IF($F278="","",INDEX($K278:$FL278,1,MATCH($F278,$K278:$FL278,)+1))</f>
        <v>MR_DER-1663_26</v>
      </c>
      <c r="I278" s="580">
        <f t="shared" si="38"/>
        <v>46136</v>
      </c>
      <c r="J278" s="580" t="str">
        <f t="shared" ref="J278:J336" si="40">IF(G278="NE",G278,IF(INDEX(K278:CQ278,,MATCH(G278,K278:CQ278,0)+3)&lt;&gt;0,INDEX(K278:CQ278,,MATCH(G278,K278:CQ278,0)+3),"ND"))</f>
        <v>NÃO APROVADO</v>
      </c>
      <c r="K278" s="1237" t="s">
        <v>3730</v>
      </c>
      <c r="L278" s="1234">
        <v>46106</v>
      </c>
      <c r="M278" s="69" t="s">
        <v>12474</v>
      </c>
      <c r="N278" s="1226" t="s">
        <v>5536</v>
      </c>
      <c r="O278" s="1234">
        <v>46136</v>
      </c>
      <c r="P278" s="1238"/>
    </row>
    <row r="279" spans="1:16" s="990" customFormat="1" ht="15" hidden="1" x14ac:dyDescent="0.25">
      <c r="A279" s="626" t="s">
        <v>12591</v>
      </c>
      <c r="B279" s="626"/>
      <c r="C279" s="626"/>
      <c r="D279" s="625" t="s">
        <v>39</v>
      </c>
      <c r="E279" s="627" t="s">
        <v>4439</v>
      </c>
      <c r="F279" s="628">
        <f t="shared" si="37"/>
        <v>46106</v>
      </c>
      <c r="G279" s="629" t="str">
        <f t="shared" si="36"/>
        <v>A1</v>
      </c>
      <c r="H279" s="630" t="str">
        <f t="shared" si="39"/>
        <v>MR_DER-1663_26</v>
      </c>
      <c r="I279" s="580">
        <f t="shared" si="38"/>
        <v>46136</v>
      </c>
      <c r="J279" s="580" t="str">
        <f t="shared" si="40"/>
        <v>NÃO APROVADO</v>
      </c>
      <c r="K279" s="1237" t="s">
        <v>3730</v>
      </c>
      <c r="L279" s="1234">
        <v>46106</v>
      </c>
      <c r="M279" s="69" t="s">
        <v>12474</v>
      </c>
      <c r="N279" s="1226" t="s">
        <v>5536</v>
      </c>
      <c r="O279" s="1234">
        <v>46136</v>
      </c>
      <c r="P279" s="1238"/>
    </row>
    <row r="280" spans="1:16" s="990" customFormat="1" ht="15" hidden="1" x14ac:dyDescent="0.25">
      <c r="A280" s="626" t="s">
        <v>12591</v>
      </c>
      <c r="B280" s="626"/>
      <c r="C280" s="626"/>
      <c r="D280" s="625" t="s">
        <v>39</v>
      </c>
      <c r="E280" s="627" t="s">
        <v>4440</v>
      </c>
      <c r="F280" s="628">
        <f t="shared" si="37"/>
        <v>46106</v>
      </c>
      <c r="G280" s="629" t="str">
        <f t="shared" si="36"/>
        <v>A1</v>
      </c>
      <c r="H280" s="630" t="str">
        <f t="shared" si="39"/>
        <v>MR_DER-1663_26</v>
      </c>
      <c r="I280" s="580">
        <f t="shared" si="38"/>
        <v>46136</v>
      </c>
      <c r="J280" s="580" t="str">
        <f t="shared" si="40"/>
        <v>NÃO APROVADO</v>
      </c>
      <c r="K280" s="1237" t="s">
        <v>3730</v>
      </c>
      <c r="L280" s="1234">
        <v>46106</v>
      </c>
      <c r="M280" s="69" t="s">
        <v>12474</v>
      </c>
      <c r="N280" s="1226" t="s">
        <v>5536</v>
      </c>
      <c r="O280" s="1234">
        <v>46136</v>
      </c>
      <c r="P280" s="1238"/>
    </row>
    <row r="281" spans="1:16" s="990" customFormat="1" ht="15" hidden="1" x14ac:dyDescent="0.25">
      <c r="A281" s="626" t="s">
        <v>12591</v>
      </c>
      <c r="B281" s="626"/>
      <c r="C281" s="626"/>
      <c r="D281" s="625" t="s">
        <v>39</v>
      </c>
      <c r="E281" s="627" t="s">
        <v>4441</v>
      </c>
      <c r="F281" s="628">
        <f t="shared" si="37"/>
        <v>46106</v>
      </c>
      <c r="G281" s="629" t="str">
        <f t="shared" si="36"/>
        <v>A1</v>
      </c>
      <c r="H281" s="630" t="str">
        <f t="shared" si="39"/>
        <v>MR_DER-1663_26</v>
      </c>
      <c r="I281" s="580">
        <f t="shared" si="38"/>
        <v>46136</v>
      </c>
      <c r="J281" s="580" t="str">
        <f t="shared" si="40"/>
        <v>NÃO APROVADO</v>
      </c>
      <c r="K281" s="1237" t="s">
        <v>3730</v>
      </c>
      <c r="L281" s="1234">
        <v>46106</v>
      </c>
      <c r="M281" s="69" t="s">
        <v>12474</v>
      </c>
      <c r="N281" s="1226" t="s">
        <v>5536</v>
      </c>
      <c r="O281" s="1234">
        <v>46136</v>
      </c>
      <c r="P281" s="1238"/>
    </row>
    <row r="282" spans="1:16" s="990" customFormat="1" ht="15" hidden="1" x14ac:dyDescent="0.25">
      <c r="A282" s="626" t="s">
        <v>12591</v>
      </c>
      <c r="B282" s="626"/>
      <c r="C282" s="626"/>
      <c r="D282" s="625" t="s">
        <v>39</v>
      </c>
      <c r="E282" s="627" t="s">
        <v>4442</v>
      </c>
      <c r="F282" s="628">
        <f t="shared" si="37"/>
        <v>46106</v>
      </c>
      <c r="G282" s="629" t="str">
        <f t="shared" si="36"/>
        <v>A1</v>
      </c>
      <c r="H282" s="630" t="str">
        <f t="shared" si="39"/>
        <v>MR_DER-1663_26</v>
      </c>
      <c r="I282" s="580">
        <f t="shared" si="38"/>
        <v>46136</v>
      </c>
      <c r="J282" s="580" t="str">
        <f t="shared" si="40"/>
        <v>NÃO APROVADO</v>
      </c>
      <c r="K282" s="1237" t="s">
        <v>3730</v>
      </c>
      <c r="L282" s="1234">
        <v>46106</v>
      </c>
      <c r="M282" s="69" t="s">
        <v>12474</v>
      </c>
      <c r="N282" s="1226" t="s">
        <v>5536</v>
      </c>
      <c r="O282" s="1234">
        <v>46136</v>
      </c>
      <c r="P282" s="1238"/>
    </row>
    <row r="283" spans="1:16" s="990" customFormat="1" ht="15" hidden="1" x14ac:dyDescent="0.25">
      <c r="A283" s="626" t="s">
        <v>12591</v>
      </c>
      <c r="B283" s="626"/>
      <c r="C283" s="626"/>
      <c r="D283" s="625" t="s">
        <v>39</v>
      </c>
      <c r="E283" s="627" t="s">
        <v>4443</v>
      </c>
      <c r="F283" s="628">
        <f t="shared" si="37"/>
        <v>46106</v>
      </c>
      <c r="G283" s="629" t="str">
        <f t="shared" si="36"/>
        <v>A1</v>
      </c>
      <c r="H283" s="630" t="str">
        <f t="shared" si="39"/>
        <v>MR_DER-1663_26</v>
      </c>
      <c r="I283" s="580">
        <f t="shared" si="38"/>
        <v>46136</v>
      </c>
      <c r="J283" s="580" t="str">
        <f t="shared" si="40"/>
        <v>NÃO APROVADO</v>
      </c>
      <c r="K283" s="1237" t="s">
        <v>3730</v>
      </c>
      <c r="L283" s="1234">
        <v>46106</v>
      </c>
      <c r="M283" s="69" t="s">
        <v>12474</v>
      </c>
      <c r="N283" s="1226" t="s">
        <v>5536</v>
      </c>
      <c r="O283" s="1234">
        <v>46136</v>
      </c>
      <c r="P283" s="1238"/>
    </row>
    <row r="284" spans="1:16" s="990" customFormat="1" ht="15" hidden="1" x14ac:dyDescent="0.25">
      <c r="A284" s="626" t="s">
        <v>12591</v>
      </c>
      <c r="B284" s="626"/>
      <c r="C284" s="626"/>
      <c r="D284" s="625" t="s">
        <v>39</v>
      </c>
      <c r="E284" s="627" t="s">
        <v>4444</v>
      </c>
      <c r="F284" s="628">
        <f t="shared" si="37"/>
        <v>46106</v>
      </c>
      <c r="G284" s="629" t="str">
        <f t="shared" si="36"/>
        <v>A1</v>
      </c>
      <c r="H284" s="630" t="str">
        <f t="shared" si="39"/>
        <v>MR_DER-1663_26</v>
      </c>
      <c r="I284" s="580">
        <f t="shared" si="38"/>
        <v>46136</v>
      </c>
      <c r="J284" s="580" t="str">
        <f t="shared" si="40"/>
        <v>NÃO APROVADO</v>
      </c>
      <c r="K284" s="1237" t="s">
        <v>3730</v>
      </c>
      <c r="L284" s="1234">
        <v>46106</v>
      </c>
      <c r="M284" s="69" t="s">
        <v>12474</v>
      </c>
      <c r="N284" s="1226" t="s">
        <v>5536</v>
      </c>
      <c r="O284" s="1234">
        <v>46136</v>
      </c>
      <c r="P284" s="1238"/>
    </row>
    <row r="285" spans="1:16" s="990" customFormat="1" ht="15" hidden="1" x14ac:dyDescent="0.25">
      <c r="A285" s="626" t="s">
        <v>12591</v>
      </c>
      <c r="B285" s="626"/>
      <c r="C285" s="626"/>
      <c r="D285" s="625" t="s">
        <v>39</v>
      </c>
      <c r="E285" s="627" t="s">
        <v>4445</v>
      </c>
      <c r="F285" s="628">
        <f t="shared" si="37"/>
        <v>46106</v>
      </c>
      <c r="G285" s="629" t="str">
        <f t="shared" si="36"/>
        <v>A1</v>
      </c>
      <c r="H285" s="630" t="str">
        <f t="shared" si="39"/>
        <v>MR_DER-1663_26</v>
      </c>
      <c r="I285" s="580">
        <f t="shared" si="38"/>
        <v>46136</v>
      </c>
      <c r="J285" s="580" t="str">
        <f t="shared" si="40"/>
        <v>NÃO APROVADO</v>
      </c>
      <c r="K285" s="1237" t="s">
        <v>3730</v>
      </c>
      <c r="L285" s="1234">
        <v>46106</v>
      </c>
      <c r="M285" s="69" t="s">
        <v>12474</v>
      </c>
      <c r="N285" s="1226" t="s">
        <v>5536</v>
      </c>
      <c r="O285" s="1234">
        <v>46136</v>
      </c>
      <c r="P285" s="1238"/>
    </row>
    <row r="286" spans="1:16" s="990" customFormat="1" ht="15" hidden="1" x14ac:dyDescent="0.25">
      <c r="A286" s="626" t="s">
        <v>12591</v>
      </c>
      <c r="B286" s="626"/>
      <c r="C286" s="626"/>
      <c r="D286" s="625" t="s">
        <v>39</v>
      </c>
      <c r="E286" s="627" t="s">
        <v>4446</v>
      </c>
      <c r="F286" s="628">
        <f t="shared" si="37"/>
        <v>46106</v>
      </c>
      <c r="G286" s="629" t="str">
        <f t="shared" si="36"/>
        <v>A1</v>
      </c>
      <c r="H286" s="630" t="str">
        <f t="shared" si="39"/>
        <v>MR_DER-1663_26</v>
      </c>
      <c r="I286" s="580">
        <f t="shared" si="38"/>
        <v>46136</v>
      </c>
      <c r="J286" s="580" t="str">
        <f t="shared" si="40"/>
        <v>NÃO APROVADO</v>
      </c>
      <c r="K286" s="1237" t="s">
        <v>3730</v>
      </c>
      <c r="L286" s="1234">
        <v>46106</v>
      </c>
      <c r="M286" s="69" t="s">
        <v>12474</v>
      </c>
      <c r="N286" s="1226" t="s">
        <v>5536</v>
      </c>
      <c r="O286" s="1234">
        <v>46136</v>
      </c>
      <c r="P286" s="1238"/>
    </row>
    <row r="287" spans="1:16" s="990" customFormat="1" ht="15" hidden="1" x14ac:dyDescent="0.25">
      <c r="A287" s="626" t="s">
        <v>12591</v>
      </c>
      <c r="B287" s="626"/>
      <c r="C287" s="626"/>
      <c r="D287" s="625" t="s">
        <v>39</v>
      </c>
      <c r="E287" s="627" t="s">
        <v>4447</v>
      </c>
      <c r="F287" s="628">
        <f t="shared" si="37"/>
        <v>46106</v>
      </c>
      <c r="G287" s="629" t="str">
        <f t="shared" si="36"/>
        <v>A1</v>
      </c>
      <c r="H287" s="630" t="str">
        <f t="shared" si="39"/>
        <v>MR_DER-1663_26</v>
      </c>
      <c r="I287" s="580">
        <f t="shared" si="38"/>
        <v>46136</v>
      </c>
      <c r="J287" s="580" t="str">
        <f t="shared" si="40"/>
        <v>NÃO APROVADO</v>
      </c>
      <c r="K287" s="1237" t="s">
        <v>3730</v>
      </c>
      <c r="L287" s="1234">
        <v>46106</v>
      </c>
      <c r="M287" s="69" t="s">
        <v>12474</v>
      </c>
      <c r="N287" s="1226" t="s">
        <v>5536</v>
      </c>
      <c r="O287" s="1234">
        <v>46136</v>
      </c>
      <c r="P287" s="1238"/>
    </row>
    <row r="288" spans="1:16" s="990" customFormat="1" ht="15" hidden="1" x14ac:dyDescent="0.25">
      <c r="A288" s="626" t="s">
        <v>12591</v>
      </c>
      <c r="B288" s="626"/>
      <c r="C288" s="626"/>
      <c r="D288" s="625" t="s">
        <v>39</v>
      </c>
      <c r="E288" s="627" t="s">
        <v>4448</v>
      </c>
      <c r="F288" s="628">
        <f t="shared" si="37"/>
        <v>46106</v>
      </c>
      <c r="G288" s="629" t="str">
        <f t="shared" si="36"/>
        <v>A1</v>
      </c>
      <c r="H288" s="630" t="str">
        <f t="shared" si="39"/>
        <v>MR_DER-1663_26</v>
      </c>
      <c r="I288" s="580">
        <f t="shared" si="38"/>
        <v>46136</v>
      </c>
      <c r="J288" s="580" t="str">
        <f t="shared" si="40"/>
        <v>NÃO APROVADO</v>
      </c>
      <c r="K288" s="1237" t="s">
        <v>3730</v>
      </c>
      <c r="L288" s="1234">
        <v>46106</v>
      </c>
      <c r="M288" s="69" t="s">
        <v>12474</v>
      </c>
      <c r="N288" s="1226" t="s">
        <v>5536</v>
      </c>
      <c r="O288" s="1234">
        <v>46136</v>
      </c>
      <c r="P288" s="1238"/>
    </row>
    <row r="289" spans="1:16" s="990" customFormat="1" ht="15" hidden="1" x14ac:dyDescent="0.25">
      <c r="A289" s="626" t="s">
        <v>12591</v>
      </c>
      <c r="B289" s="626"/>
      <c r="C289" s="626"/>
      <c r="D289" s="625" t="s">
        <v>39</v>
      </c>
      <c r="E289" s="627" t="s">
        <v>4449</v>
      </c>
      <c r="F289" s="628">
        <f t="shared" si="37"/>
        <v>46106</v>
      </c>
      <c r="G289" s="629" t="str">
        <f t="shared" si="36"/>
        <v>A1</v>
      </c>
      <c r="H289" s="630" t="str">
        <f t="shared" si="39"/>
        <v>MR_DER-1663_26</v>
      </c>
      <c r="I289" s="580">
        <f t="shared" si="38"/>
        <v>46136</v>
      </c>
      <c r="J289" s="580" t="str">
        <f t="shared" si="40"/>
        <v>NÃO APROVADO</v>
      </c>
      <c r="K289" s="1237" t="s">
        <v>3730</v>
      </c>
      <c r="L289" s="1234">
        <v>46106</v>
      </c>
      <c r="M289" s="69" t="s">
        <v>12474</v>
      </c>
      <c r="N289" s="1226" t="s">
        <v>5536</v>
      </c>
      <c r="O289" s="1234">
        <v>46136</v>
      </c>
      <c r="P289" s="1238"/>
    </row>
    <row r="290" spans="1:16" s="990" customFormat="1" ht="15" hidden="1" x14ac:dyDescent="0.25">
      <c r="A290" s="626" t="s">
        <v>12591</v>
      </c>
      <c r="B290" s="626"/>
      <c r="C290" s="626"/>
      <c r="D290" s="625" t="s">
        <v>39</v>
      </c>
      <c r="E290" s="627" t="s">
        <v>4450</v>
      </c>
      <c r="F290" s="628">
        <f t="shared" si="37"/>
        <v>46106</v>
      </c>
      <c r="G290" s="629" t="str">
        <f t="shared" si="36"/>
        <v>A1</v>
      </c>
      <c r="H290" s="630" t="str">
        <f t="shared" si="39"/>
        <v>MR_DER-1663_26</v>
      </c>
      <c r="I290" s="580">
        <f t="shared" si="38"/>
        <v>46136</v>
      </c>
      <c r="J290" s="580" t="str">
        <f t="shared" si="40"/>
        <v>NÃO APROVADO</v>
      </c>
      <c r="K290" s="1237" t="s">
        <v>3730</v>
      </c>
      <c r="L290" s="1234">
        <v>46106</v>
      </c>
      <c r="M290" s="69" t="s">
        <v>12474</v>
      </c>
      <c r="N290" s="1226" t="s">
        <v>5536</v>
      </c>
      <c r="O290" s="1234">
        <v>46136</v>
      </c>
      <c r="P290" s="1238"/>
    </row>
    <row r="291" spans="1:16" s="990" customFormat="1" ht="15" hidden="1" x14ac:dyDescent="0.25">
      <c r="A291" s="626" t="s">
        <v>12591</v>
      </c>
      <c r="B291" s="626"/>
      <c r="C291" s="626"/>
      <c r="D291" s="625" t="s">
        <v>39</v>
      </c>
      <c r="E291" s="627" t="s">
        <v>4451</v>
      </c>
      <c r="F291" s="628">
        <f t="shared" si="37"/>
        <v>46106</v>
      </c>
      <c r="G291" s="629" t="str">
        <f t="shared" si="36"/>
        <v>A1</v>
      </c>
      <c r="H291" s="630" t="str">
        <f t="shared" si="39"/>
        <v>MR_DER-1663_26</v>
      </c>
      <c r="I291" s="580">
        <f t="shared" si="38"/>
        <v>46136</v>
      </c>
      <c r="J291" s="580" t="str">
        <f t="shared" si="40"/>
        <v>NÃO APROVADO</v>
      </c>
      <c r="K291" s="1237" t="s">
        <v>3730</v>
      </c>
      <c r="L291" s="1234">
        <v>46106</v>
      </c>
      <c r="M291" s="69" t="s">
        <v>12474</v>
      </c>
      <c r="N291" s="1226" t="s">
        <v>5536</v>
      </c>
      <c r="O291" s="1234">
        <v>46136</v>
      </c>
      <c r="P291" s="1238"/>
    </row>
    <row r="292" spans="1:16" s="990" customFormat="1" ht="15" hidden="1" x14ac:dyDescent="0.25">
      <c r="A292" s="626" t="s">
        <v>12591</v>
      </c>
      <c r="B292" s="626"/>
      <c r="C292" s="626"/>
      <c r="D292" s="625" t="s">
        <v>39</v>
      </c>
      <c r="E292" s="627" t="s">
        <v>4452</v>
      </c>
      <c r="F292" s="628">
        <f t="shared" si="37"/>
        <v>46106</v>
      </c>
      <c r="G292" s="629" t="str">
        <f t="shared" si="36"/>
        <v>A1</v>
      </c>
      <c r="H292" s="630" t="str">
        <f t="shared" si="39"/>
        <v>MR_DER-1663_26</v>
      </c>
      <c r="I292" s="580">
        <f t="shared" si="38"/>
        <v>46136</v>
      </c>
      <c r="J292" s="580" t="str">
        <f t="shared" si="40"/>
        <v>NÃO APROVADO</v>
      </c>
      <c r="K292" s="1237" t="s">
        <v>3730</v>
      </c>
      <c r="L292" s="1234">
        <v>46106</v>
      </c>
      <c r="M292" s="69" t="s">
        <v>12474</v>
      </c>
      <c r="N292" s="1226" t="s">
        <v>5536</v>
      </c>
      <c r="O292" s="1234">
        <v>46136</v>
      </c>
      <c r="P292" s="1238"/>
    </row>
    <row r="293" spans="1:16" s="990" customFormat="1" ht="15" hidden="1" x14ac:dyDescent="0.25">
      <c r="A293" s="626" t="s">
        <v>12591</v>
      </c>
      <c r="B293" s="626"/>
      <c r="C293" s="626"/>
      <c r="D293" s="625" t="s">
        <v>39</v>
      </c>
      <c r="E293" s="627" t="s">
        <v>4453</v>
      </c>
      <c r="F293" s="628">
        <f t="shared" si="37"/>
        <v>46106</v>
      </c>
      <c r="G293" s="629" t="str">
        <f t="shared" si="36"/>
        <v>A1</v>
      </c>
      <c r="H293" s="630" t="str">
        <f t="shared" si="39"/>
        <v>MR_DER-1663_26</v>
      </c>
      <c r="I293" s="580">
        <f t="shared" si="38"/>
        <v>46136</v>
      </c>
      <c r="J293" s="580" t="str">
        <f t="shared" si="40"/>
        <v>NÃO APROVADO</v>
      </c>
      <c r="K293" s="1237" t="s">
        <v>3730</v>
      </c>
      <c r="L293" s="1234">
        <v>46106</v>
      </c>
      <c r="M293" s="69" t="s">
        <v>12474</v>
      </c>
      <c r="N293" s="1226" t="s">
        <v>5536</v>
      </c>
      <c r="O293" s="1234">
        <v>46136</v>
      </c>
      <c r="P293" s="1238"/>
    </row>
    <row r="294" spans="1:16" s="990" customFormat="1" ht="15" hidden="1" x14ac:dyDescent="0.25">
      <c r="A294" s="626" t="s">
        <v>12591</v>
      </c>
      <c r="B294" s="626"/>
      <c r="C294" s="626"/>
      <c r="D294" s="625" t="s">
        <v>39</v>
      </c>
      <c r="E294" s="627" t="s">
        <v>4454</v>
      </c>
      <c r="F294" s="628">
        <f t="shared" si="37"/>
        <v>46106</v>
      </c>
      <c r="G294" s="629" t="str">
        <f t="shared" ref="G294:G360" si="41">IF($F294="","",INDEX($K294:$FI294,1,MATCH($F294,$K294:$FI294,)-1))</f>
        <v>A1</v>
      </c>
      <c r="H294" s="630" t="str">
        <f t="shared" si="39"/>
        <v>MR_DER-1663_26</v>
      </c>
      <c r="I294" s="580">
        <f t="shared" si="38"/>
        <v>46136</v>
      </c>
      <c r="J294" s="580" t="str">
        <f t="shared" si="40"/>
        <v>NÃO APROVADO</v>
      </c>
      <c r="K294" s="1237" t="s">
        <v>3730</v>
      </c>
      <c r="L294" s="1234">
        <v>46106</v>
      </c>
      <c r="M294" s="69" t="s">
        <v>12474</v>
      </c>
      <c r="N294" s="1226" t="s">
        <v>5536</v>
      </c>
      <c r="O294" s="1234">
        <v>46136</v>
      </c>
      <c r="P294" s="1238"/>
    </row>
    <row r="295" spans="1:16" s="990" customFormat="1" ht="15" hidden="1" x14ac:dyDescent="0.25">
      <c r="A295" s="626" t="s">
        <v>12591</v>
      </c>
      <c r="B295" s="626"/>
      <c r="C295" s="626"/>
      <c r="D295" s="625" t="s">
        <v>39</v>
      </c>
      <c r="E295" s="627" t="s">
        <v>4455</v>
      </c>
      <c r="F295" s="628">
        <f t="shared" si="37"/>
        <v>46106</v>
      </c>
      <c r="G295" s="629" t="str">
        <f t="shared" si="41"/>
        <v>A1</v>
      </c>
      <c r="H295" s="630" t="str">
        <f t="shared" si="39"/>
        <v>MR_DER-1663_26</v>
      </c>
      <c r="I295" s="580">
        <f t="shared" si="38"/>
        <v>46136</v>
      </c>
      <c r="J295" s="580" t="str">
        <f t="shared" si="40"/>
        <v>NÃO APROVADO</v>
      </c>
      <c r="K295" s="1237" t="s">
        <v>3730</v>
      </c>
      <c r="L295" s="1234">
        <v>46106</v>
      </c>
      <c r="M295" s="69" t="s">
        <v>12474</v>
      </c>
      <c r="N295" s="1226" t="s">
        <v>5536</v>
      </c>
      <c r="O295" s="1234">
        <v>46136</v>
      </c>
      <c r="P295" s="1238"/>
    </row>
    <row r="296" spans="1:16" s="990" customFormat="1" ht="15" hidden="1" x14ac:dyDescent="0.25">
      <c r="A296" s="626" t="s">
        <v>12591</v>
      </c>
      <c r="B296" s="626"/>
      <c r="C296" s="626"/>
      <c r="D296" s="625" t="s">
        <v>39</v>
      </c>
      <c r="E296" s="627" t="s">
        <v>4456</v>
      </c>
      <c r="F296" s="628">
        <f t="shared" si="37"/>
        <v>46106</v>
      </c>
      <c r="G296" s="629" t="str">
        <f t="shared" si="41"/>
        <v>A1</v>
      </c>
      <c r="H296" s="630" t="str">
        <f t="shared" si="39"/>
        <v>MR_DER-1663_26</v>
      </c>
      <c r="I296" s="580">
        <f t="shared" si="38"/>
        <v>46136</v>
      </c>
      <c r="J296" s="580" t="str">
        <f t="shared" si="40"/>
        <v>NÃO APROVADO</v>
      </c>
      <c r="K296" s="1237" t="s">
        <v>3730</v>
      </c>
      <c r="L296" s="1234">
        <v>46106</v>
      </c>
      <c r="M296" s="69" t="s">
        <v>12474</v>
      </c>
      <c r="N296" s="1226" t="s">
        <v>5536</v>
      </c>
      <c r="O296" s="1234">
        <v>46136</v>
      </c>
      <c r="P296" s="1238"/>
    </row>
    <row r="297" spans="1:16" s="990" customFormat="1" ht="15" hidden="1" x14ac:dyDescent="0.25">
      <c r="A297" s="626" t="s">
        <v>12591</v>
      </c>
      <c r="B297" s="626"/>
      <c r="C297" s="626"/>
      <c r="D297" s="625" t="s">
        <v>39</v>
      </c>
      <c r="E297" s="627" t="s">
        <v>4457</v>
      </c>
      <c r="F297" s="628">
        <f t="shared" si="37"/>
        <v>46106</v>
      </c>
      <c r="G297" s="629" t="str">
        <f t="shared" si="41"/>
        <v>A1</v>
      </c>
      <c r="H297" s="630" t="str">
        <f t="shared" si="39"/>
        <v>MR_DER-1663_26</v>
      </c>
      <c r="I297" s="580">
        <f t="shared" si="38"/>
        <v>46136</v>
      </c>
      <c r="J297" s="580" t="str">
        <f t="shared" si="40"/>
        <v>NÃO APROVADO</v>
      </c>
      <c r="K297" s="1237" t="s">
        <v>3730</v>
      </c>
      <c r="L297" s="1234">
        <v>46106</v>
      </c>
      <c r="M297" s="69" t="s">
        <v>12474</v>
      </c>
      <c r="N297" s="1226" t="s">
        <v>5536</v>
      </c>
      <c r="O297" s="1234">
        <v>46136</v>
      </c>
      <c r="P297" s="1238"/>
    </row>
    <row r="298" spans="1:16" s="990" customFormat="1" ht="15" hidden="1" x14ac:dyDescent="0.25">
      <c r="A298" s="626" t="s">
        <v>12591</v>
      </c>
      <c r="B298" s="626"/>
      <c r="C298" s="626"/>
      <c r="D298" s="625" t="s">
        <v>39</v>
      </c>
      <c r="E298" s="627" t="s">
        <v>12472</v>
      </c>
      <c r="F298" s="628">
        <f>IF(L298&lt;&gt;0,MAX(L298,R298,X298,AD298),"NE")</f>
        <v>46106</v>
      </c>
      <c r="G298" s="629" t="str">
        <f t="shared" si="41"/>
        <v>A1</v>
      </c>
      <c r="H298" s="630" t="str">
        <f t="shared" si="39"/>
        <v>MR_DER-1663_26</v>
      </c>
      <c r="I298" s="580">
        <f>IF(F298="NE",F298,IF(INDEX(K298:CP298,,MATCH(F298,K298:CP298,0)+3)&lt;&gt;0,INDEX(K298:CP298,,MATCH(F298,K298:CP298,0)+3),"ND"))</f>
        <v>46136</v>
      </c>
      <c r="J298" s="580" t="str">
        <f>IF(G298="NE",G298,IF(INDEX(K298:CQ298,,MATCH(G298,K298:CQ298,0)+3)&lt;&gt;0,INDEX(K298:CQ298,,MATCH(G298,K298:CQ298,0)+3),"ND"))</f>
        <v>NÃO APROVADO</v>
      </c>
      <c r="K298" s="1237" t="s">
        <v>3730</v>
      </c>
      <c r="L298" s="1234">
        <v>46106</v>
      </c>
      <c r="M298" s="69" t="s">
        <v>12474</v>
      </c>
      <c r="N298" s="1226" t="s">
        <v>5536</v>
      </c>
      <c r="O298" s="1234">
        <v>46136</v>
      </c>
      <c r="P298" s="1238"/>
    </row>
    <row r="299" spans="1:16" s="990" customFormat="1" ht="15" hidden="1" x14ac:dyDescent="0.25">
      <c r="A299" s="626" t="s">
        <v>12591</v>
      </c>
      <c r="B299" s="626"/>
      <c r="C299" s="626"/>
      <c r="D299" s="625" t="s">
        <v>39</v>
      </c>
      <c r="E299" s="627" t="s">
        <v>12473</v>
      </c>
      <c r="F299" s="628">
        <f>IF(L299&lt;&gt;0,MAX(L299,R299,X299,AD299),"NE")</f>
        <v>46106</v>
      </c>
      <c r="G299" s="629" t="str">
        <f t="shared" si="41"/>
        <v>A1</v>
      </c>
      <c r="H299" s="630" t="str">
        <f t="shared" si="39"/>
        <v>MR_DER-1663_26</v>
      </c>
      <c r="I299" s="580">
        <f>IF(F299="NE",F299,IF(INDEX(K299:CP299,,MATCH(F299,K299:CP299,0)+3)&lt;&gt;0,INDEX(K299:CP299,,MATCH(F299,K299:CP299,0)+3),"ND"))</f>
        <v>46136</v>
      </c>
      <c r="J299" s="580" t="str">
        <f>IF(G299="NE",G299,IF(INDEX(K299:CQ299,,MATCH(G299,K299:CQ299,0)+3)&lt;&gt;0,INDEX(K299:CQ299,,MATCH(G299,K299:CQ299,0)+3),"ND"))</f>
        <v>NÃO APROVADO</v>
      </c>
      <c r="K299" s="1237" t="s">
        <v>3730</v>
      </c>
      <c r="L299" s="1234">
        <v>46106</v>
      </c>
      <c r="M299" s="69" t="s">
        <v>12474</v>
      </c>
      <c r="N299" s="1226" t="s">
        <v>5536</v>
      </c>
      <c r="O299" s="1234">
        <v>46136</v>
      </c>
      <c r="P299" s="1238"/>
    </row>
    <row r="300" spans="1:16" s="425" customFormat="1" ht="13.5" hidden="1" x14ac:dyDescent="0.25">
      <c r="A300" s="1577"/>
      <c r="B300" s="614"/>
      <c r="C300" s="614"/>
      <c r="D300" s="614"/>
      <c r="E300" s="615"/>
      <c r="F300" s="598"/>
      <c r="G300" s="598"/>
      <c r="H300" s="599"/>
      <c r="I300" s="600"/>
      <c r="J300" s="601"/>
      <c r="K300" s="602"/>
      <c r="L300" s="603"/>
      <c r="M300" s="604"/>
      <c r="N300" s="605"/>
      <c r="O300" s="605"/>
      <c r="P300" s="605"/>
    </row>
    <row r="301" spans="1:16" s="408" customFormat="1" hidden="1" x14ac:dyDescent="0.25">
      <c r="A301" s="1576"/>
      <c r="D301" s="550" t="s">
        <v>42</v>
      </c>
      <c r="E301" s="579" t="s">
        <v>4466</v>
      </c>
      <c r="F301" s="556" t="str">
        <f t="shared" ref="F301:F374" si="42">IF(L301&lt;&gt;0,MAX(L301,R301,X301,AD301),"NE")</f>
        <v>NE</v>
      </c>
      <c r="G301" s="558" t="e">
        <f t="shared" si="41"/>
        <v>#N/A</v>
      </c>
      <c r="H301" s="552" t="e">
        <f t="shared" si="39"/>
        <v>#N/A</v>
      </c>
      <c r="I301" s="584" t="str">
        <f t="shared" ref="I301:I374" si="43">IF(F301="NE",F301,IF(INDEX(K301:CP301,,MATCH(F301,K301:CP301,0)+3)&lt;&gt;0,INDEX(K301:CP301,,MATCH(F301,K301:CP301,0)+3),"ND"))</f>
        <v>NE</v>
      </c>
      <c r="J301" s="584" t="e">
        <f t="shared" si="40"/>
        <v>#N/A</v>
      </c>
      <c r="K301" s="581"/>
      <c r="L301" s="582"/>
      <c r="M301" s="582"/>
      <c r="N301" s="582"/>
      <c r="O301" s="582"/>
      <c r="P301" s="583"/>
    </row>
    <row r="302" spans="1:16" s="408" customFormat="1" hidden="1" x14ac:dyDescent="0.25">
      <c r="A302" s="1576"/>
      <c r="D302" s="550" t="s">
        <v>42</v>
      </c>
      <c r="E302" s="579" t="s">
        <v>4467</v>
      </c>
      <c r="F302" s="556" t="str">
        <f t="shared" si="42"/>
        <v>NE</v>
      </c>
      <c r="G302" s="558" t="e">
        <f t="shared" si="41"/>
        <v>#N/A</v>
      </c>
      <c r="H302" s="552" t="e">
        <f t="shared" si="39"/>
        <v>#N/A</v>
      </c>
      <c r="I302" s="584" t="str">
        <f t="shared" si="43"/>
        <v>NE</v>
      </c>
      <c r="J302" s="584" t="e">
        <f t="shared" si="40"/>
        <v>#N/A</v>
      </c>
      <c r="K302" s="581"/>
      <c r="L302" s="582"/>
      <c r="M302" s="582"/>
      <c r="N302" s="582"/>
      <c r="O302" s="582"/>
      <c r="P302" s="583"/>
    </row>
    <row r="303" spans="1:16" s="408" customFormat="1" hidden="1" x14ac:dyDescent="0.25">
      <c r="A303" s="1576"/>
      <c r="D303" s="550" t="s">
        <v>42</v>
      </c>
      <c r="E303" s="579" t="s">
        <v>4468</v>
      </c>
      <c r="F303" s="556" t="str">
        <f t="shared" si="42"/>
        <v>NE</v>
      </c>
      <c r="G303" s="558" t="e">
        <f t="shared" si="41"/>
        <v>#N/A</v>
      </c>
      <c r="H303" s="552" t="e">
        <f t="shared" si="39"/>
        <v>#N/A</v>
      </c>
      <c r="I303" s="584" t="str">
        <f t="shared" si="43"/>
        <v>NE</v>
      </c>
      <c r="J303" s="584" t="e">
        <f t="shared" si="40"/>
        <v>#N/A</v>
      </c>
      <c r="K303" s="581"/>
      <c r="L303" s="582"/>
      <c r="M303" s="582"/>
      <c r="N303" s="582"/>
      <c r="O303" s="582"/>
      <c r="P303" s="583"/>
    </row>
    <row r="304" spans="1:16" s="408" customFormat="1" hidden="1" x14ac:dyDescent="0.25">
      <c r="A304" s="1576"/>
      <c r="D304" s="550" t="s">
        <v>42</v>
      </c>
      <c r="E304" s="579" t="s">
        <v>4469</v>
      </c>
      <c r="F304" s="556" t="str">
        <f t="shared" si="42"/>
        <v>NE</v>
      </c>
      <c r="G304" s="558" t="e">
        <f t="shared" si="41"/>
        <v>#N/A</v>
      </c>
      <c r="H304" s="552" t="e">
        <f t="shared" si="39"/>
        <v>#N/A</v>
      </c>
      <c r="I304" s="584" t="str">
        <f t="shared" si="43"/>
        <v>NE</v>
      </c>
      <c r="J304" s="584" t="e">
        <f t="shared" si="40"/>
        <v>#N/A</v>
      </c>
      <c r="K304" s="581"/>
      <c r="L304" s="582"/>
      <c r="M304" s="582"/>
      <c r="N304" s="582"/>
      <c r="O304" s="582"/>
      <c r="P304" s="583"/>
    </row>
    <row r="305" spans="1:16" s="408" customFormat="1" hidden="1" x14ac:dyDescent="0.25">
      <c r="A305" s="1576"/>
      <c r="D305" s="550" t="s">
        <v>42</v>
      </c>
      <c r="E305" s="579" t="s">
        <v>4470</v>
      </c>
      <c r="F305" s="556" t="str">
        <f t="shared" si="42"/>
        <v>NE</v>
      </c>
      <c r="G305" s="558" t="e">
        <f t="shared" si="41"/>
        <v>#N/A</v>
      </c>
      <c r="H305" s="552" t="e">
        <f t="shared" si="39"/>
        <v>#N/A</v>
      </c>
      <c r="I305" s="584" t="str">
        <f t="shared" si="43"/>
        <v>NE</v>
      </c>
      <c r="J305" s="584" t="e">
        <f t="shared" si="40"/>
        <v>#N/A</v>
      </c>
      <c r="K305" s="581"/>
      <c r="L305" s="582"/>
      <c r="M305" s="582"/>
      <c r="N305" s="582"/>
      <c r="O305" s="582"/>
      <c r="P305" s="583"/>
    </row>
    <row r="306" spans="1:16" s="408" customFormat="1" hidden="1" x14ac:dyDescent="0.25">
      <c r="A306" s="1576"/>
      <c r="D306" s="550" t="s">
        <v>42</v>
      </c>
      <c r="E306" s="579" t="s">
        <v>4471</v>
      </c>
      <c r="F306" s="556" t="str">
        <f t="shared" si="42"/>
        <v>NE</v>
      </c>
      <c r="G306" s="558" t="e">
        <f t="shared" si="41"/>
        <v>#N/A</v>
      </c>
      <c r="H306" s="552" t="e">
        <f t="shared" si="39"/>
        <v>#N/A</v>
      </c>
      <c r="I306" s="584" t="str">
        <f t="shared" si="43"/>
        <v>NE</v>
      </c>
      <c r="J306" s="584" t="e">
        <f t="shared" si="40"/>
        <v>#N/A</v>
      </c>
      <c r="K306" s="581"/>
      <c r="L306" s="582"/>
      <c r="M306" s="582"/>
      <c r="N306" s="582"/>
      <c r="O306" s="582"/>
      <c r="P306" s="583"/>
    </row>
    <row r="307" spans="1:16" s="408" customFormat="1" hidden="1" x14ac:dyDescent="0.25">
      <c r="A307" s="1576"/>
      <c r="D307" s="550" t="s">
        <v>42</v>
      </c>
      <c r="E307" s="579" t="s">
        <v>4472</v>
      </c>
      <c r="F307" s="556" t="str">
        <f t="shared" si="42"/>
        <v>NE</v>
      </c>
      <c r="G307" s="558" t="e">
        <f t="shared" si="41"/>
        <v>#N/A</v>
      </c>
      <c r="H307" s="552" t="e">
        <f t="shared" si="39"/>
        <v>#N/A</v>
      </c>
      <c r="I307" s="584" t="str">
        <f t="shared" si="43"/>
        <v>NE</v>
      </c>
      <c r="J307" s="584" t="e">
        <f t="shared" si="40"/>
        <v>#N/A</v>
      </c>
      <c r="K307" s="581"/>
      <c r="L307" s="582"/>
      <c r="M307" s="582"/>
      <c r="N307" s="582"/>
      <c r="O307" s="582"/>
      <c r="P307" s="583"/>
    </row>
    <row r="308" spans="1:16" s="408" customFormat="1" hidden="1" x14ac:dyDescent="0.25">
      <c r="D308" s="550" t="s">
        <v>42</v>
      </c>
      <c r="E308" s="579" t="s">
        <v>4473</v>
      </c>
      <c r="F308" s="556" t="str">
        <f t="shared" si="42"/>
        <v>NE</v>
      </c>
      <c r="G308" s="558" t="e">
        <f t="shared" si="41"/>
        <v>#N/A</v>
      </c>
      <c r="H308" s="552" t="e">
        <f t="shared" si="39"/>
        <v>#N/A</v>
      </c>
      <c r="I308" s="584" t="str">
        <f t="shared" si="43"/>
        <v>NE</v>
      </c>
      <c r="J308" s="584" t="e">
        <f t="shared" si="40"/>
        <v>#N/A</v>
      </c>
    </row>
    <row r="309" spans="1:16" s="408" customFormat="1" hidden="1" x14ac:dyDescent="0.25">
      <c r="D309" s="550" t="s">
        <v>42</v>
      </c>
      <c r="E309" s="579" t="s">
        <v>4474</v>
      </c>
      <c r="F309" s="556" t="str">
        <f t="shared" si="42"/>
        <v>NE</v>
      </c>
      <c r="G309" s="558" t="e">
        <f t="shared" si="41"/>
        <v>#N/A</v>
      </c>
      <c r="H309" s="552" t="e">
        <f t="shared" si="39"/>
        <v>#N/A</v>
      </c>
      <c r="I309" s="584" t="str">
        <f t="shared" si="43"/>
        <v>NE</v>
      </c>
      <c r="J309" s="584" t="e">
        <f t="shared" si="40"/>
        <v>#N/A</v>
      </c>
    </row>
    <row r="310" spans="1:16" s="408" customFormat="1" hidden="1" x14ac:dyDescent="0.25">
      <c r="D310" s="550" t="s">
        <v>71</v>
      </c>
      <c r="E310" s="579" t="s">
        <v>4475</v>
      </c>
      <c r="F310" s="556" t="str">
        <f t="shared" si="42"/>
        <v>NE</v>
      </c>
      <c r="G310" s="558" t="e">
        <f t="shared" si="41"/>
        <v>#N/A</v>
      </c>
      <c r="H310" s="552" t="e">
        <f t="shared" si="39"/>
        <v>#N/A</v>
      </c>
      <c r="I310" s="584" t="str">
        <f t="shared" si="43"/>
        <v>NE</v>
      </c>
      <c r="J310" s="584" t="e">
        <f t="shared" si="40"/>
        <v>#N/A</v>
      </c>
    </row>
    <row r="311" spans="1:16" s="408" customFormat="1" hidden="1" x14ac:dyDescent="0.25">
      <c r="D311" s="550" t="s">
        <v>71</v>
      </c>
      <c r="E311" s="579" t="s">
        <v>4476</v>
      </c>
      <c r="F311" s="556" t="str">
        <f t="shared" si="42"/>
        <v>NE</v>
      </c>
      <c r="G311" s="558" t="e">
        <f t="shared" si="41"/>
        <v>#N/A</v>
      </c>
      <c r="H311" s="552" t="e">
        <f t="shared" si="39"/>
        <v>#N/A</v>
      </c>
      <c r="I311" s="584" t="str">
        <f t="shared" si="43"/>
        <v>NE</v>
      </c>
      <c r="J311" s="584" t="e">
        <f t="shared" si="40"/>
        <v>#N/A</v>
      </c>
    </row>
    <row r="312" spans="1:16" s="408" customFormat="1" hidden="1" x14ac:dyDescent="0.25">
      <c r="D312" s="550" t="s">
        <v>71</v>
      </c>
      <c r="E312" s="579" t="s">
        <v>4477</v>
      </c>
      <c r="F312" s="556" t="str">
        <f t="shared" si="42"/>
        <v>NE</v>
      </c>
      <c r="G312" s="558" t="e">
        <f t="shared" si="41"/>
        <v>#N/A</v>
      </c>
      <c r="H312" s="552" t="e">
        <f t="shared" si="39"/>
        <v>#N/A</v>
      </c>
      <c r="I312" s="584" t="str">
        <f t="shared" si="43"/>
        <v>NE</v>
      </c>
      <c r="J312" s="584" t="e">
        <f t="shared" si="40"/>
        <v>#N/A</v>
      </c>
    </row>
    <row r="313" spans="1:16" s="425" customFormat="1" ht="13.5" hidden="1" x14ac:dyDescent="0.25">
      <c r="D313" s="614"/>
      <c r="E313" s="615"/>
      <c r="F313" s="598"/>
      <c r="G313" s="598"/>
      <c r="H313" s="599"/>
      <c r="I313" s="600"/>
      <c r="J313" s="601"/>
    </row>
    <row r="314" spans="1:16" s="408" customFormat="1" hidden="1" x14ac:dyDescent="0.25">
      <c r="D314" s="550" t="s">
        <v>68</v>
      </c>
      <c r="E314" s="579" t="s">
        <v>4478</v>
      </c>
      <c r="F314" s="556" t="str">
        <f t="shared" si="42"/>
        <v>NE</v>
      </c>
      <c r="G314" s="558" t="e">
        <f t="shared" si="41"/>
        <v>#N/A</v>
      </c>
      <c r="H314" s="552" t="e">
        <f t="shared" si="39"/>
        <v>#N/A</v>
      </c>
      <c r="I314" s="584" t="str">
        <f t="shared" si="43"/>
        <v>NE</v>
      </c>
      <c r="J314" s="584" t="e">
        <f t="shared" si="40"/>
        <v>#N/A</v>
      </c>
    </row>
    <row r="315" spans="1:16" s="408" customFormat="1" hidden="1" x14ac:dyDescent="0.25">
      <c r="D315" s="550" t="s">
        <v>68</v>
      </c>
      <c r="E315" s="579" t="s">
        <v>4479</v>
      </c>
      <c r="F315" s="556" t="str">
        <f t="shared" si="42"/>
        <v>NE</v>
      </c>
      <c r="G315" s="558" t="e">
        <f t="shared" si="41"/>
        <v>#N/A</v>
      </c>
      <c r="H315" s="552" t="e">
        <f t="shared" si="39"/>
        <v>#N/A</v>
      </c>
      <c r="I315" s="584" t="str">
        <f t="shared" si="43"/>
        <v>NE</v>
      </c>
      <c r="J315" s="584" t="e">
        <f t="shared" si="40"/>
        <v>#N/A</v>
      </c>
    </row>
    <row r="316" spans="1:16" s="408" customFormat="1" hidden="1" x14ac:dyDescent="0.25">
      <c r="D316" s="550" t="s">
        <v>68</v>
      </c>
      <c r="E316" s="579" t="s">
        <v>4480</v>
      </c>
      <c r="F316" s="556" t="str">
        <f t="shared" si="42"/>
        <v>NE</v>
      </c>
      <c r="G316" s="558" t="e">
        <f t="shared" si="41"/>
        <v>#N/A</v>
      </c>
      <c r="H316" s="552" t="e">
        <f t="shared" si="39"/>
        <v>#N/A</v>
      </c>
      <c r="I316" s="584" t="str">
        <f t="shared" si="43"/>
        <v>NE</v>
      </c>
      <c r="J316" s="584" t="e">
        <f t="shared" si="40"/>
        <v>#N/A</v>
      </c>
    </row>
    <row r="317" spans="1:16" s="408" customFormat="1" hidden="1" x14ac:dyDescent="0.25">
      <c r="D317" s="550" t="s">
        <v>68</v>
      </c>
      <c r="E317" s="579" t="s">
        <v>4481</v>
      </c>
      <c r="F317" s="556" t="str">
        <f t="shared" si="42"/>
        <v>NE</v>
      </c>
      <c r="G317" s="558" t="e">
        <f t="shared" si="41"/>
        <v>#N/A</v>
      </c>
      <c r="H317" s="552" t="e">
        <f t="shared" si="39"/>
        <v>#N/A</v>
      </c>
      <c r="I317" s="584" t="str">
        <f t="shared" si="43"/>
        <v>NE</v>
      </c>
      <c r="J317" s="584" t="e">
        <f t="shared" si="40"/>
        <v>#N/A</v>
      </c>
    </row>
    <row r="318" spans="1:16" s="408" customFormat="1" hidden="1" x14ac:dyDescent="0.25">
      <c r="D318" s="550" t="s">
        <v>68</v>
      </c>
      <c r="E318" s="579" t="s">
        <v>4482</v>
      </c>
      <c r="F318" s="556" t="str">
        <f t="shared" si="42"/>
        <v>NE</v>
      </c>
      <c r="G318" s="558" t="e">
        <f t="shared" si="41"/>
        <v>#N/A</v>
      </c>
      <c r="H318" s="552" t="e">
        <f t="shared" si="39"/>
        <v>#N/A</v>
      </c>
      <c r="I318" s="584" t="str">
        <f t="shared" si="43"/>
        <v>NE</v>
      </c>
      <c r="J318" s="584" t="e">
        <f t="shared" si="40"/>
        <v>#N/A</v>
      </c>
    </row>
    <row r="319" spans="1:16" s="408" customFormat="1" hidden="1" x14ac:dyDescent="0.25">
      <c r="D319" s="550" t="s">
        <v>68</v>
      </c>
      <c r="E319" s="579" t="s">
        <v>4483</v>
      </c>
      <c r="F319" s="556" t="str">
        <f t="shared" si="42"/>
        <v>NE</v>
      </c>
      <c r="G319" s="558" t="e">
        <f t="shared" si="41"/>
        <v>#N/A</v>
      </c>
      <c r="H319" s="552" t="e">
        <f t="shared" si="39"/>
        <v>#N/A</v>
      </c>
      <c r="I319" s="584" t="str">
        <f t="shared" si="43"/>
        <v>NE</v>
      </c>
      <c r="J319" s="584" t="e">
        <f t="shared" si="40"/>
        <v>#N/A</v>
      </c>
    </row>
    <row r="320" spans="1:16" s="408" customFormat="1" hidden="1" x14ac:dyDescent="0.25">
      <c r="D320" s="550" t="s">
        <v>68</v>
      </c>
      <c r="E320" s="579" t="s">
        <v>4484</v>
      </c>
      <c r="F320" s="556" t="str">
        <f t="shared" si="42"/>
        <v>NE</v>
      </c>
      <c r="G320" s="558" t="e">
        <f t="shared" si="41"/>
        <v>#N/A</v>
      </c>
      <c r="H320" s="552" t="e">
        <f t="shared" si="39"/>
        <v>#N/A</v>
      </c>
      <c r="I320" s="584" t="str">
        <f t="shared" si="43"/>
        <v>NE</v>
      </c>
      <c r="J320" s="584" t="e">
        <f t="shared" si="40"/>
        <v>#N/A</v>
      </c>
    </row>
    <row r="321" spans="4:10" s="408" customFormat="1" hidden="1" x14ac:dyDescent="0.25">
      <c r="D321" s="550" t="s">
        <v>68</v>
      </c>
      <c r="E321" s="579" t="s">
        <v>4485</v>
      </c>
      <c r="F321" s="556" t="str">
        <f t="shared" si="42"/>
        <v>NE</v>
      </c>
      <c r="G321" s="558" t="e">
        <f t="shared" si="41"/>
        <v>#N/A</v>
      </c>
      <c r="H321" s="552" t="e">
        <f t="shared" si="39"/>
        <v>#N/A</v>
      </c>
      <c r="I321" s="584" t="str">
        <f t="shared" si="43"/>
        <v>NE</v>
      </c>
      <c r="J321" s="584" t="e">
        <f t="shared" si="40"/>
        <v>#N/A</v>
      </c>
    </row>
    <row r="322" spans="4:10" s="408" customFormat="1" hidden="1" x14ac:dyDescent="0.25">
      <c r="D322" s="550" t="s">
        <v>68</v>
      </c>
      <c r="E322" s="579" t="s">
        <v>4486</v>
      </c>
      <c r="F322" s="556" t="str">
        <f t="shared" si="42"/>
        <v>NE</v>
      </c>
      <c r="G322" s="558" t="e">
        <f t="shared" si="41"/>
        <v>#N/A</v>
      </c>
      <c r="H322" s="552" t="e">
        <f t="shared" si="39"/>
        <v>#N/A</v>
      </c>
      <c r="I322" s="584" t="str">
        <f t="shared" si="43"/>
        <v>NE</v>
      </c>
      <c r="J322" s="584" t="e">
        <f t="shared" si="40"/>
        <v>#N/A</v>
      </c>
    </row>
    <row r="323" spans="4:10" s="408" customFormat="1" hidden="1" x14ac:dyDescent="0.25">
      <c r="D323" s="550" t="s">
        <v>68</v>
      </c>
      <c r="E323" s="579" t="s">
        <v>4487</v>
      </c>
      <c r="F323" s="556" t="str">
        <f t="shared" si="42"/>
        <v>NE</v>
      </c>
      <c r="G323" s="558" t="e">
        <f t="shared" si="41"/>
        <v>#N/A</v>
      </c>
      <c r="H323" s="552" t="e">
        <f t="shared" si="39"/>
        <v>#N/A</v>
      </c>
      <c r="I323" s="584" t="str">
        <f t="shared" si="43"/>
        <v>NE</v>
      </c>
      <c r="J323" s="584" t="e">
        <f t="shared" si="40"/>
        <v>#N/A</v>
      </c>
    </row>
    <row r="324" spans="4:10" s="408" customFormat="1" hidden="1" x14ac:dyDescent="0.25">
      <c r="D324" s="550" t="s">
        <v>68</v>
      </c>
      <c r="E324" s="579" t="s">
        <v>4488</v>
      </c>
      <c r="F324" s="556" t="str">
        <f t="shared" si="42"/>
        <v>NE</v>
      </c>
      <c r="G324" s="558" t="e">
        <f t="shared" si="41"/>
        <v>#N/A</v>
      </c>
      <c r="H324" s="552" t="e">
        <f t="shared" si="39"/>
        <v>#N/A</v>
      </c>
      <c r="I324" s="584" t="str">
        <f t="shared" si="43"/>
        <v>NE</v>
      </c>
      <c r="J324" s="584" t="e">
        <f t="shared" si="40"/>
        <v>#N/A</v>
      </c>
    </row>
    <row r="325" spans="4:10" s="408" customFormat="1" hidden="1" x14ac:dyDescent="0.25">
      <c r="D325" s="550" t="s">
        <v>68</v>
      </c>
      <c r="E325" s="579" t="s">
        <v>4489</v>
      </c>
      <c r="F325" s="556" t="str">
        <f t="shared" si="42"/>
        <v>NE</v>
      </c>
      <c r="G325" s="558" t="e">
        <f t="shared" si="41"/>
        <v>#N/A</v>
      </c>
      <c r="H325" s="552" t="e">
        <f t="shared" si="39"/>
        <v>#N/A</v>
      </c>
      <c r="I325" s="584" t="str">
        <f t="shared" si="43"/>
        <v>NE</v>
      </c>
      <c r="J325" s="584" t="e">
        <f t="shared" si="40"/>
        <v>#N/A</v>
      </c>
    </row>
    <row r="326" spans="4:10" s="408" customFormat="1" hidden="1" x14ac:dyDescent="0.25">
      <c r="D326" s="550" t="s">
        <v>68</v>
      </c>
      <c r="E326" s="579" t="s">
        <v>4490</v>
      </c>
      <c r="F326" s="556" t="str">
        <f t="shared" si="42"/>
        <v>NE</v>
      </c>
      <c r="G326" s="558" t="e">
        <f t="shared" si="41"/>
        <v>#N/A</v>
      </c>
      <c r="H326" s="552" t="e">
        <f t="shared" si="39"/>
        <v>#N/A</v>
      </c>
      <c r="I326" s="584" t="str">
        <f t="shared" si="43"/>
        <v>NE</v>
      </c>
      <c r="J326" s="584" t="e">
        <f t="shared" si="40"/>
        <v>#N/A</v>
      </c>
    </row>
    <row r="327" spans="4:10" s="408" customFormat="1" hidden="1" x14ac:dyDescent="0.25">
      <c r="D327" s="550" t="s">
        <v>68</v>
      </c>
      <c r="E327" s="579" t="s">
        <v>4491</v>
      </c>
      <c r="F327" s="556" t="str">
        <f t="shared" si="42"/>
        <v>NE</v>
      </c>
      <c r="G327" s="558" t="e">
        <f t="shared" si="41"/>
        <v>#N/A</v>
      </c>
      <c r="H327" s="552" t="e">
        <f t="shared" si="39"/>
        <v>#N/A</v>
      </c>
      <c r="I327" s="584" t="str">
        <f t="shared" si="43"/>
        <v>NE</v>
      </c>
      <c r="J327" s="584" t="e">
        <f t="shared" si="40"/>
        <v>#N/A</v>
      </c>
    </row>
    <row r="328" spans="4:10" s="408" customFormat="1" hidden="1" x14ac:dyDescent="0.25">
      <c r="D328" s="550" t="s">
        <v>68</v>
      </c>
      <c r="E328" s="579" t="s">
        <v>4492</v>
      </c>
      <c r="F328" s="556" t="str">
        <f t="shared" si="42"/>
        <v>NE</v>
      </c>
      <c r="G328" s="558" t="e">
        <f t="shared" si="41"/>
        <v>#N/A</v>
      </c>
      <c r="H328" s="552" t="e">
        <f t="shared" si="39"/>
        <v>#N/A</v>
      </c>
      <c r="I328" s="584" t="str">
        <f t="shared" si="43"/>
        <v>NE</v>
      </c>
      <c r="J328" s="584" t="e">
        <f t="shared" si="40"/>
        <v>#N/A</v>
      </c>
    </row>
    <row r="329" spans="4:10" s="408" customFormat="1" hidden="1" x14ac:dyDescent="0.25">
      <c r="D329" s="550" t="s">
        <v>68</v>
      </c>
      <c r="E329" s="579" t="s">
        <v>4493</v>
      </c>
      <c r="F329" s="556" t="str">
        <f t="shared" si="42"/>
        <v>NE</v>
      </c>
      <c r="G329" s="558" t="e">
        <f t="shared" si="41"/>
        <v>#N/A</v>
      </c>
      <c r="H329" s="552" t="e">
        <f t="shared" si="39"/>
        <v>#N/A</v>
      </c>
      <c r="I329" s="584" t="str">
        <f t="shared" si="43"/>
        <v>NE</v>
      </c>
      <c r="J329" s="584" t="e">
        <f t="shared" si="40"/>
        <v>#N/A</v>
      </c>
    </row>
    <row r="330" spans="4:10" s="408" customFormat="1" hidden="1" x14ac:dyDescent="0.25">
      <c r="D330" s="550" t="s">
        <v>68</v>
      </c>
      <c r="E330" s="579" t="s">
        <v>4494</v>
      </c>
      <c r="F330" s="556" t="str">
        <f t="shared" si="42"/>
        <v>NE</v>
      </c>
      <c r="G330" s="558" t="e">
        <f t="shared" si="41"/>
        <v>#N/A</v>
      </c>
      <c r="H330" s="552" t="e">
        <f t="shared" si="39"/>
        <v>#N/A</v>
      </c>
      <c r="I330" s="584" t="str">
        <f t="shared" si="43"/>
        <v>NE</v>
      </c>
      <c r="J330" s="584" t="e">
        <f t="shared" si="40"/>
        <v>#N/A</v>
      </c>
    </row>
    <row r="331" spans="4:10" s="408" customFormat="1" hidden="1" x14ac:dyDescent="0.25">
      <c r="D331" s="550" t="s">
        <v>68</v>
      </c>
      <c r="E331" s="579" t="s">
        <v>4495</v>
      </c>
      <c r="F331" s="556" t="str">
        <f t="shared" si="42"/>
        <v>NE</v>
      </c>
      <c r="G331" s="558" t="e">
        <f t="shared" si="41"/>
        <v>#N/A</v>
      </c>
      <c r="H331" s="552" t="e">
        <f t="shared" si="39"/>
        <v>#N/A</v>
      </c>
      <c r="I331" s="584" t="str">
        <f t="shared" si="43"/>
        <v>NE</v>
      </c>
      <c r="J331" s="584" t="e">
        <f t="shared" si="40"/>
        <v>#N/A</v>
      </c>
    </row>
    <row r="332" spans="4:10" s="408" customFormat="1" hidden="1" x14ac:dyDescent="0.25">
      <c r="D332" s="550" t="s">
        <v>68</v>
      </c>
      <c r="E332" s="579" t="s">
        <v>4496</v>
      </c>
      <c r="F332" s="556" t="str">
        <f t="shared" si="42"/>
        <v>NE</v>
      </c>
      <c r="G332" s="558" t="e">
        <f t="shared" si="41"/>
        <v>#N/A</v>
      </c>
      <c r="H332" s="552" t="e">
        <f t="shared" si="39"/>
        <v>#N/A</v>
      </c>
      <c r="I332" s="584" t="str">
        <f t="shared" si="43"/>
        <v>NE</v>
      </c>
      <c r="J332" s="584" t="e">
        <f t="shared" si="40"/>
        <v>#N/A</v>
      </c>
    </row>
    <row r="333" spans="4:10" s="408" customFormat="1" hidden="1" x14ac:dyDescent="0.25">
      <c r="D333" s="550" t="s">
        <v>68</v>
      </c>
      <c r="E333" s="579" t="s">
        <v>4497</v>
      </c>
      <c r="F333" s="556" t="str">
        <f t="shared" si="42"/>
        <v>NE</v>
      </c>
      <c r="G333" s="558" t="e">
        <f t="shared" si="41"/>
        <v>#N/A</v>
      </c>
      <c r="H333" s="552" t="e">
        <f t="shared" si="39"/>
        <v>#N/A</v>
      </c>
      <c r="I333" s="584" t="str">
        <f t="shared" si="43"/>
        <v>NE</v>
      </c>
      <c r="J333" s="584" t="e">
        <f t="shared" si="40"/>
        <v>#N/A</v>
      </c>
    </row>
    <row r="334" spans="4:10" s="408" customFormat="1" hidden="1" x14ac:dyDescent="0.25">
      <c r="D334" s="550" t="s">
        <v>68</v>
      </c>
      <c r="E334" s="579" t="s">
        <v>4498</v>
      </c>
      <c r="F334" s="556" t="str">
        <f t="shared" si="42"/>
        <v>NE</v>
      </c>
      <c r="G334" s="558" t="e">
        <f t="shared" si="41"/>
        <v>#N/A</v>
      </c>
      <c r="H334" s="552" t="e">
        <f t="shared" si="39"/>
        <v>#N/A</v>
      </c>
      <c r="I334" s="584" t="str">
        <f t="shared" si="43"/>
        <v>NE</v>
      </c>
      <c r="J334" s="584" t="e">
        <f t="shared" si="40"/>
        <v>#N/A</v>
      </c>
    </row>
    <row r="335" spans="4:10" s="408" customFormat="1" hidden="1" x14ac:dyDescent="0.25">
      <c r="D335" s="550" t="s">
        <v>68</v>
      </c>
      <c r="E335" s="579" t="s">
        <v>4499</v>
      </c>
      <c r="F335" s="556" t="str">
        <f t="shared" si="42"/>
        <v>NE</v>
      </c>
      <c r="G335" s="558" t="e">
        <f t="shared" si="41"/>
        <v>#N/A</v>
      </c>
      <c r="H335" s="552" t="e">
        <f t="shared" si="39"/>
        <v>#N/A</v>
      </c>
      <c r="I335" s="584" t="str">
        <f t="shared" si="43"/>
        <v>NE</v>
      </c>
      <c r="J335" s="584" t="e">
        <f t="shared" si="40"/>
        <v>#N/A</v>
      </c>
    </row>
    <row r="336" spans="4:10" s="408" customFormat="1" hidden="1" x14ac:dyDescent="0.25">
      <c r="D336" s="550" t="s">
        <v>68</v>
      </c>
      <c r="E336" s="579" t="s">
        <v>4500</v>
      </c>
      <c r="F336" s="556" t="str">
        <f t="shared" si="42"/>
        <v>NE</v>
      </c>
      <c r="G336" s="558" t="e">
        <f t="shared" si="41"/>
        <v>#N/A</v>
      </c>
      <c r="H336" s="552" t="e">
        <f t="shared" si="39"/>
        <v>#N/A</v>
      </c>
      <c r="I336" s="584" t="str">
        <f t="shared" si="43"/>
        <v>NE</v>
      </c>
      <c r="J336" s="584" t="e">
        <f t="shared" si="40"/>
        <v>#N/A</v>
      </c>
    </row>
    <row r="337" spans="1:49" s="408" customFormat="1" hidden="1" x14ac:dyDescent="0.25">
      <c r="D337" s="550" t="s">
        <v>68</v>
      </c>
      <c r="E337" s="579" t="s">
        <v>4501</v>
      </c>
      <c r="F337" s="556" t="str">
        <f t="shared" si="42"/>
        <v>NE</v>
      </c>
      <c r="G337" s="558" t="e">
        <f t="shared" si="41"/>
        <v>#N/A</v>
      </c>
      <c r="H337" s="552" t="e">
        <f t="shared" ref="H337:H393" si="44">IF($F337="","",INDEX($K337:$FL337,1,MATCH($F337,$K337:$FL337,)+1))</f>
        <v>#N/A</v>
      </c>
      <c r="I337" s="584" t="str">
        <f t="shared" si="43"/>
        <v>NE</v>
      </c>
      <c r="J337" s="584" t="e">
        <f t="shared" ref="J337:J347" si="45">IF(G337="NE",G337,IF(INDEX(K337:CQ337,,MATCH(G337,K337:CQ337,0)+3)&lt;&gt;0,INDEX(K337:CQ337,,MATCH(G337,K337:CQ337,0)+3),"ND"))</f>
        <v>#N/A</v>
      </c>
    </row>
    <row r="338" spans="1:49" s="408" customFormat="1" hidden="1" x14ac:dyDescent="0.25">
      <c r="D338" s="550" t="s">
        <v>68</v>
      </c>
      <c r="E338" s="579" t="s">
        <v>4502</v>
      </c>
      <c r="F338" s="556" t="str">
        <f t="shared" si="42"/>
        <v>NE</v>
      </c>
      <c r="G338" s="558" t="e">
        <f t="shared" si="41"/>
        <v>#N/A</v>
      </c>
      <c r="H338" s="552" t="e">
        <f t="shared" si="44"/>
        <v>#N/A</v>
      </c>
      <c r="I338" s="584" t="str">
        <f t="shared" si="43"/>
        <v>NE</v>
      </c>
      <c r="J338" s="584" t="e">
        <f t="shared" si="45"/>
        <v>#N/A</v>
      </c>
    </row>
    <row r="339" spans="1:49" s="408" customFormat="1" hidden="1" x14ac:dyDescent="0.25">
      <c r="D339" s="550" t="s">
        <v>68</v>
      </c>
      <c r="E339" s="579" t="s">
        <v>4503</v>
      </c>
      <c r="F339" s="556" t="str">
        <f t="shared" si="42"/>
        <v>NE</v>
      </c>
      <c r="G339" s="558" t="e">
        <f t="shared" si="41"/>
        <v>#N/A</v>
      </c>
      <c r="H339" s="552" t="e">
        <f t="shared" si="44"/>
        <v>#N/A</v>
      </c>
      <c r="I339" s="584" t="str">
        <f t="shared" si="43"/>
        <v>NE</v>
      </c>
      <c r="J339" s="584" t="e">
        <f t="shared" si="45"/>
        <v>#N/A</v>
      </c>
    </row>
    <row r="340" spans="1:49" s="408" customFormat="1" hidden="1" x14ac:dyDescent="0.25">
      <c r="A340" s="1576"/>
      <c r="D340" s="550" t="s">
        <v>68</v>
      </c>
      <c r="E340" s="579" t="s">
        <v>4504</v>
      </c>
      <c r="F340" s="556" t="str">
        <f t="shared" si="42"/>
        <v>NE</v>
      </c>
      <c r="G340" s="558" t="e">
        <f t="shared" si="41"/>
        <v>#N/A</v>
      </c>
      <c r="H340" s="552" t="e">
        <f t="shared" si="44"/>
        <v>#N/A</v>
      </c>
      <c r="I340" s="584" t="str">
        <f t="shared" si="43"/>
        <v>NE</v>
      </c>
      <c r="J340" s="584" t="e">
        <f t="shared" si="45"/>
        <v>#N/A</v>
      </c>
    </row>
    <row r="341" spans="1:49" s="408" customFormat="1" hidden="1" x14ac:dyDescent="0.25">
      <c r="A341" s="1576"/>
      <c r="D341" s="550" t="s">
        <v>68</v>
      </c>
      <c r="E341" s="579" t="s">
        <v>4505</v>
      </c>
      <c r="F341" s="556" t="str">
        <f t="shared" si="42"/>
        <v>NE</v>
      </c>
      <c r="G341" s="558" t="e">
        <f t="shared" si="41"/>
        <v>#N/A</v>
      </c>
      <c r="H341" s="552" t="e">
        <f t="shared" si="44"/>
        <v>#N/A</v>
      </c>
      <c r="I341" s="584" t="str">
        <f t="shared" si="43"/>
        <v>NE</v>
      </c>
      <c r="J341" s="584" t="e">
        <f t="shared" si="45"/>
        <v>#N/A</v>
      </c>
    </row>
    <row r="342" spans="1:49" s="408" customFormat="1" hidden="1" x14ac:dyDescent="0.25">
      <c r="A342" s="1576"/>
      <c r="D342" s="550" t="s">
        <v>68</v>
      </c>
      <c r="E342" s="579" t="s">
        <v>4506</v>
      </c>
      <c r="F342" s="556" t="str">
        <f t="shared" si="42"/>
        <v>NE</v>
      </c>
      <c r="G342" s="558" t="e">
        <f t="shared" si="41"/>
        <v>#N/A</v>
      </c>
      <c r="H342" s="552" t="e">
        <f t="shared" si="44"/>
        <v>#N/A</v>
      </c>
      <c r="I342" s="584" t="str">
        <f t="shared" si="43"/>
        <v>NE</v>
      </c>
      <c r="J342" s="584" t="e">
        <f t="shared" si="45"/>
        <v>#N/A</v>
      </c>
    </row>
    <row r="343" spans="1:49" s="408" customFormat="1" hidden="1" x14ac:dyDescent="0.25">
      <c r="A343" s="1576"/>
      <c r="D343" s="550" t="s">
        <v>68</v>
      </c>
      <c r="E343" s="579" t="s">
        <v>4507</v>
      </c>
      <c r="F343" s="556" t="str">
        <f t="shared" si="42"/>
        <v>NE</v>
      </c>
      <c r="G343" s="558" t="e">
        <f t="shared" si="41"/>
        <v>#N/A</v>
      </c>
      <c r="H343" s="552" t="e">
        <f t="shared" si="44"/>
        <v>#N/A</v>
      </c>
      <c r="I343" s="584" t="str">
        <f t="shared" si="43"/>
        <v>NE</v>
      </c>
      <c r="J343" s="584" t="e">
        <f t="shared" si="45"/>
        <v>#N/A</v>
      </c>
    </row>
    <row r="344" spans="1:49" s="408" customFormat="1" hidden="1" x14ac:dyDescent="0.25">
      <c r="A344" s="1576"/>
      <c r="D344" s="550" t="s">
        <v>68</v>
      </c>
      <c r="E344" s="579" t="s">
        <v>4508</v>
      </c>
      <c r="F344" s="556" t="str">
        <f t="shared" si="42"/>
        <v>NE</v>
      </c>
      <c r="G344" s="558" t="e">
        <f t="shared" si="41"/>
        <v>#N/A</v>
      </c>
      <c r="H344" s="552" t="e">
        <f t="shared" si="44"/>
        <v>#N/A</v>
      </c>
      <c r="I344" s="584" t="str">
        <f t="shared" si="43"/>
        <v>NE</v>
      </c>
      <c r="J344" s="584" t="e">
        <f t="shared" si="45"/>
        <v>#N/A</v>
      </c>
    </row>
    <row r="345" spans="1:49" s="408" customFormat="1" hidden="1" x14ac:dyDescent="0.25">
      <c r="A345" s="1576"/>
      <c r="D345" s="550" t="s">
        <v>68</v>
      </c>
      <c r="E345" s="579" t="s">
        <v>4509</v>
      </c>
      <c r="F345" s="556" t="str">
        <f t="shared" si="42"/>
        <v>NE</v>
      </c>
      <c r="G345" s="558" t="e">
        <f t="shared" si="41"/>
        <v>#N/A</v>
      </c>
      <c r="H345" s="552" t="e">
        <f t="shared" si="44"/>
        <v>#N/A</v>
      </c>
      <c r="I345" s="584" t="str">
        <f t="shared" si="43"/>
        <v>NE</v>
      </c>
      <c r="J345" s="584" t="e">
        <f t="shared" si="45"/>
        <v>#N/A</v>
      </c>
    </row>
    <row r="346" spans="1:49" s="408" customFormat="1" hidden="1" x14ac:dyDescent="0.25">
      <c r="A346" s="1576"/>
      <c r="D346" s="550" t="s">
        <v>69</v>
      </c>
      <c r="E346" s="579" t="s">
        <v>4510</v>
      </c>
      <c r="F346" s="556" t="str">
        <f t="shared" si="42"/>
        <v>NE</v>
      </c>
      <c r="G346" s="558" t="e">
        <f t="shared" si="41"/>
        <v>#N/A</v>
      </c>
      <c r="H346" s="552" t="e">
        <f t="shared" si="44"/>
        <v>#N/A</v>
      </c>
      <c r="I346" s="584" t="str">
        <f t="shared" si="43"/>
        <v>NE</v>
      </c>
      <c r="J346" s="584" t="e">
        <f t="shared" si="45"/>
        <v>#N/A</v>
      </c>
    </row>
    <row r="347" spans="1:49" s="408" customFormat="1" hidden="1" x14ac:dyDescent="0.25">
      <c r="A347" s="551"/>
      <c r="B347" s="551"/>
      <c r="C347" s="551"/>
      <c r="D347" s="550" t="s">
        <v>69</v>
      </c>
      <c r="E347" s="579" t="s">
        <v>4511</v>
      </c>
      <c r="F347" s="556" t="str">
        <f t="shared" si="42"/>
        <v>NE</v>
      </c>
      <c r="G347" s="558" t="e">
        <f t="shared" si="41"/>
        <v>#N/A</v>
      </c>
      <c r="H347" s="552" t="e">
        <f t="shared" si="44"/>
        <v>#N/A</v>
      </c>
      <c r="I347" s="584" t="str">
        <f t="shared" si="43"/>
        <v>NE</v>
      </c>
      <c r="J347" s="584" t="e">
        <f t="shared" si="45"/>
        <v>#N/A</v>
      </c>
      <c r="K347" s="581"/>
      <c r="L347" s="582"/>
      <c r="M347" s="582"/>
      <c r="N347" s="582"/>
      <c r="O347" s="582"/>
      <c r="P347" s="583"/>
      <c r="Q347" s="581"/>
      <c r="R347" s="582"/>
      <c r="S347" s="582"/>
      <c r="T347" s="582"/>
      <c r="U347" s="582"/>
      <c r="V347" s="583"/>
      <c r="W347" s="581"/>
      <c r="X347" s="582"/>
      <c r="Y347" s="582"/>
      <c r="Z347" s="582"/>
      <c r="AA347" s="582"/>
      <c r="AB347" s="583"/>
      <c r="AC347" s="581"/>
      <c r="AD347" s="582"/>
      <c r="AE347" s="582"/>
      <c r="AF347" s="582"/>
      <c r="AG347" s="582"/>
      <c r="AH347" s="583"/>
      <c r="AI347" s="581"/>
      <c r="AJ347" s="582"/>
      <c r="AK347" s="582"/>
      <c r="AL347" s="582"/>
      <c r="AM347" s="582"/>
      <c r="AN347" s="583"/>
      <c r="AO347" s="581"/>
      <c r="AP347" s="582"/>
      <c r="AQ347" s="582"/>
    </row>
    <row r="348" spans="1:49" s="425" customFormat="1" ht="13.5" hidden="1" x14ac:dyDescent="0.25">
      <c r="A348" s="595"/>
      <c r="B348" s="595"/>
      <c r="C348" s="613"/>
      <c r="D348" s="614"/>
      <c r="E348" s="615"/>
      <c r="F348" s="598"/>
      <c r="G348" s="598"/>
      <c r="H348" s="599"/>
      <c r="I348" s="600"/>
      <c r="J348" s="601"/>
      <c r="K348" s="602"/>
      <c r="L348" s="603"/>
      <c r="M348" s="604"/>
      <c r="N348" s="605"/>
      <c r="O348" s="605"/>
      <c r="P348" s="605"/>
      <c r="Q348" s="606"/>
      <c r="R348" s="607"/>
      <c r="S348" s="608"/>
      <c r="T348" s="609"/>
      <c r="U348" s="609"/>
      <c r="V348" s="610"/>
      <c r="W348" s="611"/>
      <c r="X348" s="607"/>
      <c r="Y348" s="608"/>
      <c r="Z348" s="609"/>
      <c r="AA348" s="609"/>
      <c r="AB348" s="610"/>
      <c r="AC348" s="611"/>
      <c r="AD348" s="607"/>
      <c r="AE348" s="612"/>
      <c r="AF348" s="609"/>
      <c r="AG348" s="609"/>
      <c r="AH348" s="610"/>
      <c r="AI348" s="611"/>
      <c r="AJ348" s="607"/>
      <c r="AK348" s="612"/>
      <c r="AL348" s="609"/>
      <c r="AM348" s="609"/>
      <c r="AN348" s="610"/>
      <c r="AO348" s="611"/>
      <c r="AP348" s="607"/>
      <c r="AQ348" s="612"/>
    </row>
    <row r="349" spans="1:49" s="402" customFormat="1" ht="15" hidden="1" x14ac:dyDescent="0.25">
      <c r="A349" s="551" t="s">
        <v>8263</v>
      </c>
      <c r="B349" s="551" t="s">
        <v>8257</v>
      </c>
      <c r="C349" s="551"/>
      <c r="D349" s="550" t="s">
        <v>6193</v>
      </c>
      <c r="E349" s="579" t="s">
        <v>6197</v>
      </c>
      <c r="F349" s="556">
        <f>IF(L349&lt;&gt;0,MAX(L349,R349,X349,AD349,AJ349,AP349,AV349),"NE")</f>
        <v>46094</v>
      </c>
      <c r="G349" s="558" t="str">
        <f t="shared" si="41"/>
        <v>B</v>
      </c>
      <c r="H349" s="552" t="str">
        <f t="shared" si="44"/>
        <v>MR_DER-1623_26</v>
      </c>
      <c r="I349" s="584" t="str">
        <f t="shared" ref="I349:I357" si="46">IF(F349="NE",F349,IF(INDEX(K349:CP349,,MATCH(F349,K349:CP349,0)+3)&lt;&gt;0,INDEX(K349:CP349,,MATCH(F349,K349:CP349,0)+3),"ND"))</f>
        <v>ND</v>
      </c>
      <c r="J349" s="584" t="str">
        <f>IF(G349="NE",G349,IF(INDEX(K349:CQ349,,MATCH(G349,K349:CQ349,0)+3)&lt;&gt;0,INDEX(K349:CQ349,,MATCH(G349,K349:CQ349,0)+3),"ND"))</f>
        <v>ND</v>
      </c>
      <c r="K349" s="619" t="s">
        <v>3730</v>
      </c>
      <c r="L349" s="624">
        <v>44944</v>
      </c>
      <c r="M349" s="641" t="s">
        <v>6192</v>
      </c>
      <c r="N349" s="550" t="s">
        <v>5537</v>
      </c>
      <c r="O349" s="624">
        <v>45008</v>
      </c>
      <c r="P349" s="621" t="s">
        <v>3777</v>
      </c>
      <c r="Q349" s="623" t="s">
        <v>3748</v>
      </c>
      <c r="R349" s="624">
        <v>45133</v>
      </c>
      <c r="S349" s="641" t="s">
        <v>6729</v>
      </c>
      <c r="T349" s="550" t="s">
        <v>6098</v>
      </c>
      <c r="U349" s="624">
        <v>45159</v>
      </c>
      <c r="V349" s="621" t="s">
        <v>3777</v>
      </c>
      <c r="W349" s="623" t="s">
        <v>5626</v>
      </c>
      <c r="X349" s="624">
        <v>45187</v>
      </c>
      <c r="Y349" s="641" t="s">
        <v>6829</v>
      </c>
      <c r="Z349" s="550" t="s">
        <v>5537</v>
      </c>
      <c r="AA349" s="624">
        <v>45198</v>
      </c>
      <c r="AB349" s="621" t="s">
        <v>3777</v>
      </c>
      <c r="AC349" s="623" t="s">
        <v>5811</v>
      </c>
      <c r="AD349" s="624">
        <v>45294</v>
      </c>
      <c r="AE349" s="644" t="s">
        <v>7038</v>
      </c>
      <c r="AF349" s="550"/>
      <c r="AG349" s="550"/>
      <c r="AH349" s="621" t="s">
        <v>3777</v>
      </c>
      <c r="AI349" s="623" t="s">
        <v>5811</v>
      </c>
      <c r="AJ349" s="624">
        <v>46094</v>
      </c>
      <c r="AK349" s="218" t="s">
        <v>12334</v>
      </c>
      <c r="AL349" s="550"/>
      <c r="AM349" s="624"/>
      <c r="AN349" s="622"/>
      <c r="AO349" s="623"/>
      <c r="AP349" s="550"/>
      <c r="AQ349" s="550"/>
    </row>
    <row r="350" spans="1:49" s="402" customFormat="1" ht="15" hidden="1" x14ac:dyDescent="0.25">
      <c r="A350" s="551" t="s">
        <v>8263</v>
      </c>
      <c r="B350" s="551" t="s">
        <v>8257</v>
      </c>
      <c r="C350" s="551"/>
      <c r="D350" s="550" t="s">
        <v>6194</v>
      </c>
      <c r="E350" s="579" t="s">
        <v>6198</v>
      </c>
      <c r="F350" s="556">
        <f>IF(L350&lt;&gt;0,MAX(L350,R350,X350,AD350,AJ350,AP350,AV350),"NE")</f>
        <v>46094</v>
      </c>
      <c r="G350" s="558" t="str">
        <f t="shared" si="41"/>
        <v>B</v>
      </c>
      <c r="H350" s="552" t="str">
        <f t="shared" si="44"/>
        <v>MR_DER-1623_26</v>
      </c>
      <c r="I350" s="584" t="str">
        <f t="shared" si="46"/>
        <v>ND</v>
      </c>
      <c r="J350" s="584" t="str">
        <f t="shared" ref="J350:J393" si="47">IF(G350="NE",G350,IF(INDEX(K350:CQ350,,MATCH(G350,K350:CQ350,0)+3)&lt;&gt;0,INDEX(K350:CQ350,,MATCH(G350,K350:CQ350,0)+3),"ND"))</f>
        <v>ND</v>
      </c>
      <c r="K350" s="619" t="s">
        <v>3730</v>
      </c>
      <c r="L350" s="624">
        <v>44944</v>
      </c>
      <c r="M350" s="641" t="s">
        <v>6192</v>
      </c>
      <c r="N350" s="550" t="s">
        <v>5537</v>
      </c>
      <c r="O350" s="624">
        <v>45008</v>
      </c>
      <c r="P350" s="621" t="s">
        <v>3777</v>
      </c>
      <c r="Q350" s="623" t="s">
        <v>3748</v>
      </c>
      <c r="R350" s="624">
        <v>45133</v>
      </c>
      <c r="S350" s="641" t="s">
        <v>6729</v>
      </c>
      <c r="T350" s="550" t="s">
        <v>6098</v>
      </c>
      <c r="U350" s="624">
        <v>45159</v>
      </c>
      <c r="V350" s="621" t="s">
        <v>3777</v>
      </c>
      <c r="W350" s="623" t="s">
        <v>5626</v>
      </c>
      <c r="X350" s="624">
        <v>45187</v>
      </c>
      <c r="Y350" s="641" t="s">
        <v>6829</v>
      </c>
      <c r="Z350" s="550" t="s">
        <v>5539</v>
      </c>
      <c r="AA350" s="624">
        <v>45198</v>
      </c>
      <c r="AB350" s="621" t="s">
        <v>3777</v>
      </c>
      <c r="AC350" s="623" t="s">
        <v>5811</v>
      </c>
      <c r="AD350" s="624">
        <v>45294</v>
      </c>
      <c r="AE350" s="644" t="s">
        <v>7038</v>
      </c>
      <c r="AF350" s="550"/>
      <c r="AG350" s="550"/>
      <c r="AH350" s="621" t="s">
        <v>3777</v>
      </c>
      <c r="AI350" s="623" t="s">
        <v>5811</v>
      </c>
      <c r="AJ350" s="624">
        <v>46094</v>
      </c>
      <c r="AK350" s="23" t="s">
        <v>12334</v>
      </c>
      <c r="AL350" s="550"/>
      <c r="AM350" s="550"/>
      <c r="AN350" s="622"/>
      <c r="AO350" s="623"/>
      <c r="AP350" s="550"/>
      <c r="AQ350" s="550"/>
    </row>
    <row r="351" spans="1:49" s="402" customFormat="1" ht="15" hidden="1" x14ac:dyDescent="0.25">
      <c r="A351" s="551" t="s">
        <v>8263</v>
      </c>
      <c r="B351" s="551" t="s">
        <v>8257</v>
      </c>
      <c r="C351" s="551"/>
      <c r="D351" s="550" t="s">
        <v>6195</v>
      </c>
      <c r="E351" s="579" t="s">
        <v>6199</v>
      </c>
      <c r="F351" s="556">
        <f>IF(L351&lt;&gt;0,MAX(L351,R351,X351,AD351,AJ351,AP351,AV351),"NE")</f>
        <v>46094</v>
      </c>
      <c r="G351" s="558" t="str">
        <f t="shared" si="41"/>
        <v>C</v>
      </c>
      <c r="H351" s="552" t="str">
        <f t="shared" si="44"/>
        <v>MR_DER-1623_26</v>
      </c>
      <c r="I351" s="584" t="str">
        <f t="shared" si="46"/>
        <v>ND</v>
      </c>
      <c r="J351" s="584" t="str">
        <f t="shared" si="47"/>
        <v>ND</v>
      </c>
      <c r="K351" s="619" t="s">
        <v>3730</v>
      </c>
      <c r="L351" s="624">
        <v>44944</v>
      </c>
      <c r="M351" s="641" t="s">
        <v>6192</v>
      </c>
      <c r="N351" s="550" t="s">
        <v>5537</v>
      </c>
      <c r="O351" s="624">
        <v>45008</v>
      </c>
      <c r="P351" s="621" t="s">
        <v>3777</v>
      </c>
      <c r="Q351" s="623" t="s">
        <v>3748</v>
      </c>
      <c r="R351" s="624">
        <v>45133</v>
      </c>
      <c r="S351" s="641" t="s">
        <v>6729</v>
      </c>
      <c r="T351" s="550" t="s">
        <v>6098</v>
      </c>
      <c r="U351" s="624">
        <v>45159</v>
      </c>
      <c r="V351" s="621" t="s">
        <v>3777</v>
      </c>
      <c r="W351" s="623" t="s">
        <v>5626</v>
      </c>
      <c r="X351" s="624">
        <v>45187</v>
      </c>
      <c r="Y351" s="641" t="s">
        <v>6829</v>
      </c>
      <c r="Z351" s="550" t="s">
        <v>5537</v>
      </c>
      <c r="AA351" s="624">
        <v>45198</v>
      </c>
      <c r="AB351" s="621" t="s">
        <v>3777</v>
      </c>
      <c r="AC351" s="623" t="s">
        <v>5811</v>
      </c>
      <c r="AD351" s="624">
        <v>45294</v>
      </c>
      <c r="AE351" s="644" t="s">
        <v>7038</v>
      </c>
      <c r="AF351" s="550"/>
      <c r="AG351" s="550"/>
      <c r="AH351" s="621" t="s">
        <v>3777</v>
      </c>
      <c r="AI351" s="623" t="s">
        <v>6393</v>
      </c>
      <c r="AJ351" s="624">
        <v>45394</v>
      </c>
      <c r="AK351" s="641" t="s">
        <v>7504</v>
      </c>
      <c r="AL351" s="550" t="s">
        <v>5539</v>
      </c>
      <c r="AM351" s="624">
        <v>45400</v>
      </c>
      <c r="AN351" s="621" t="s">
        <v>3777</v>
      </c>
      <c r="AO351" s="623" t="s">
        <v>6649</v>
      </c>
      <c r="AP351" s="624">
        <v>45401</v>
      </c>
      <c r="AQ351" s="641" t="s">
        <v>7574</v>
      </c>
      <c r="AR351" s="550"/>
      <c r="AS351" s="550" t="s">
        <v>3777</v>
      </c>
      <c r="AT351" s="621" t="s">
        <v>3777</v>
      </c>
      <c r="AU351" s="623" t="s">
        <v>6649</v>
      </c>
      <c r="AV351" s="624">
        <v>46094</v>
      </c>
      <c r="AW351" s="23" t="s">
        <v>12334</v>
      </c>
    </row>
    <row r="352" spans="1:49" s="402" customFormat="1" ht="15" hidden="1" x14ac:dyDescent="0.25">
      <c r="A352" s="551" t="s">
        <v>8263</v>
      </c>
      <c r="B352" s="551"/>
      <c r="C352" s="551" t="s">
        <v>8257</v>
      </c>
      <c r="D352" s="550" t="s">
        <v>6196</v>
      </c>
      <c r="E352" s="579" t="s">
        <v>6200</v>
      </c>
      <c r="F352" s="556">
        <f>IF(L352&lt;&gt;0,MAX(L352,R352,X352,AD352,AJ352,AP352,AV352),"NE")</f>
        <v>46094</v>
      </c>
      <c r="G352" s="558" t="str">
        <f t="shared" si="41"/>
        <v>B</v>
      </c>
      <c r="H352" s="552" t="str">
        <f t="shared" si="44"/>
        <v>MR_DER-1623_26</v>
      </c>
      <c r="I352" s="584" t="str">
        <f t="shared" si="46"/>
        <v>ND</v>
      </c>
      <c r="J352" s="584" t="str">
        <f t="shared" si="47"/>
        <v>ND</v>
      </c>
      <c r="K352" s="619" t="s">
        <v>3730</v>
      </c>
      <c r="L352" s="624">
        <v>44944</v>
      </c>
      <c r="M352" s="641" t="s">
        <v>6192</v>
      </c>
      <c r="N352" s="550" t="s">
        <v>5537</v>
      </c>
      <c r="O352" s="624">
        <v>45008</v>
      </c>
      <c r="P352" s="621" t="s">
        <v>3777</v>
      </c>
      <c r="Q352" s="623" t="s">
        <v>3748</v>
      </c>
      <c r="R352" s="624">
        <v>45133</v>
      </c>
      <c r="S352" s="641" t="s">
        <v>6729</v>
      </c>
      <c r="T352" s="550" t="s">
        <v>6098</v>
      </c>
      <c r="U352" s="624">
        <v>45159</v>
      </c>
      <c r="V352" s="621" t="s">
        <v>3777</v>
      </c>
      <c r="W352" s="623" t="s">
        <v>5626</v>
      </c>
      <c r="X352" s="624">
        <v>45187</v>
      </c>
      <c r="Y352" s="641" t="s">
        <v>6829</v>
      </c>
      <c r="Z352" s="550" t="s">
        <v>5539</v>
      </c>
      <c r="AA352" s="624">
        <v>45198</v>
      </c>
      <c r="AB352" s="621" t="s">
        <v>3777</v>
      </c>
      <c r="AC352" s="623" t="s">
        <v>5811</v>
      </c>
      <c r="AD352" s="624">
        <v>45294</v>
      </c>
      <c r="AE352" s="644" t="s">
        <v>7038</v>
      </c>
      <c r="AF352" s="550"/>
      <c r="AG352" s="550"/>
      <c r="AH352" s="621" t="s">
        <v>3777</v>
      </c>
      <c r="AI352" s="623" t="s">
        <v>5811</v>
      </c>
      <c r="AJ352" s="624">
        <v>46094</v>
      </c>
      <c r="AK352" s="23" t="s">
        <v>12334</v>
      </c>
      <c r="AL352" s="550"/>
      <c r="AM352" s="624"/>
      <c r="AN352" s="622"/>
      <c r="AO352" s="623"/>
      <c r="AP352" s="550"/>
      <c r="AQ352" s="550"/>
      <c r="AR352" s="550"/>
      <c r="AS352" s="550"/>
      <c r="AT352" s="622"/>
    </row>
    <row r="353" spans="1:49" s="402" customFormat="1" ht="15" hidden="1" x14ac:dyDescent="0.25">
      <c r="A353" s="551" t="s">
        <v>8263</v>
      </c>
      <c r="B353" s="551" t="s">
        <v>8257</v>
      </c>
      <c r="C353" s="551"/>
      <c r="D353" s="550" t="s">
        <v>7506</v>
      </c>
      <c r="E353" s="579" t="s">
        <v>7505</v>
      </c>
      <c r="F353" s="556">
        <f>IF(L353&lt;&gt;0,MAX(L353,R353,X353,AD353,AJ353,AP353),"NE")</f>
        <v>46094</v>
      </c>
      <c r="G353" s="558" t="str">
        <f t="shared" si="41"/>
        <v>A</v>
      </c>
      <c r="H353" s="552" t="str">
        <f t="shared" si="44"/>
        <v>MR_DER-1624_26</v>
      </c>
      <c r="I353" s="584" t="str">
        <f>IF(F353="NE",F353,IF(INDEX(K353:CP353,,MATCH(F353,K353:CP353,0)+3)&lt;&gt;0,INDEX(K353:CP353,,MATCH(F353,K353:CP353,0)+3),"ND"))</f>
        <v>ND</v>
      </c>
      <c r="J353" s="584" t="str">
        <f>IF(G353="NE",G353,IF(INDEX(K353:CQ353,,MATCH(G353,K353:CQ353,0)+3)&lt;&gt;0,INDEX(K353:CQ353,,MATCH(G353,K353:CQ353,0)+3),"ND"))</f>
        <v>ND</v>
      </c>
      <c r="K353" s="623" t="s">
        <v>3730</v>
      </c>
      <c r="L353" s="624">
        <v>45394</v>
      </c>
      <c r="M353" s="641" t="s">
        <v>7504</v>
      </c>
      <c r="N353" s="550" t="s">
        <v>5539</v>
      </c>
      <c r="O353" s="624">
        <v>45400</v>
      </c>
      <c r="P353" s="621" t="s">
        <v>3777</v>
      </c>
      <c r="Q353" s="623" t="s">
        <v>3748</v>
      </c>
      <c r="R353" s="624">
        <v>45401</v>
      </c>
      <c r="S353" s="641" t="s">
        <v>7574</v>
      </c>
      <c r="T353" s="550"/>
      <c r="U353" s="624"/>
      <c r="V353" s="621" t="s">
        <v>3777</v>
      </c>
      <c r="W353" s="623" t="s">
        <v>3748</v>
      </c>
      <c r="X353" s="624">
        <v>46094</v>
      </c>
      <c r="Y353" s="23" t="s">
        <v>12335</v>
      </c>
      <c r="Z353" s="550"/>
      <c r="AA353" s="624"/>
      <c r="AB353" s="622"/>
      <c r="AC353" s="623"/>
      <c r="AD353" s="624"/>
      <c r="AE353" s="644"/>
      <c r="AF353" s="550"/>
      <c r="AG353" s="550"/>
      <c r="AH353" s="622"/>
      <c r="AI353" s="623"/>
      <c r="AJ353" s="624"/>
      <c r="AK353" s="641"/>
      <c r="AL353" s="550"/>
      <c r="AM353" s="624"/>
      <c r="AN353" s="622"/>
      <c r="AO353" s="623"/>
      <c r="AP353" s="550"/>
      <c r="AR353" s="550"/>
      <c r="AS353" s="550"/>
      <c r="AT353" s="622"/>
    </row>
    <row r="354" spans="1:49" s="402" customFormat="1" ht="15" hidden="1" x14ac:dyDescent="0.25">
      <c r="A354" s="551" t="s">
        <v>8263</v>
      </c>
      <c r="B354" s="551" t="s">
        <v>8257</v>
      </c>
      <c r="C354" s="551"/>
      <c r="D354" s="550" t="s">
        <v>6202</v>
      </c>
      <c r="E354" s="579" t="s">
        <v>6206</v>
      </c>
      <c r="F354" s="556">
        <f>IF(L354&lt;&gt;0,MAX(L354,R354,X354,AD354,AJ354,AP354,AV354),"NE")</f>
        <v>46094</v>
      </c>
      <c r="G354" s="558" t="str">
        <f t="shared" si="41"/>
        <v>C</v>
      </c>
      <c r="H354" s="552" t="str">
        <f t="shared" si="44"/>
        <v>MR_DER-1623_26</v>
      </c>
      <c r="I354" s="584" t="str">
        <f t="shared" si="46"/>
        <v>ND</v>
      </c>
      <c r="J354" s="584" t="str">
        <f t="shared" si="47"/>
        <v>ND</v>
      </c>
      <c r="K354" s="619" t="s">
        <v>3730</v>
      </c>
      <c r="L354" s="624">
        <v>44944</v>
      </c>
      <c r="M354" s="641" t="s">
        <v>6201</v>
      </c>
      <c r="N354" s="550" t="s">
        <v>5537</v>
      </c>
      <c r="O354" s="624">
        <v>45008</v>
      </c>
      <c r="P354" s="621" t="s">
        <v>3777</v>
      </c>
      <c r="Q354" s="623" t="s">
        <v>3748</v>
      </c>
      <c r="R354" s="624">
        <v>45133</v>
      </c>
      <c r="S354" s="641" t="s">
        <v>6729</v>
      </c>
      <c r="T354" s="550" t="s">
        <v>6098</v>
      </c>
      <c r="U354" s="624">
        <v>45159</v>
      </c>
      <c r="V354" s="621" t="s">
        <v>3777</v>
      </c>
      <c r="W354" s="623" t="s">
        <v>5626</v>
      </c>
      <c r="X354" s="624">
        <v>45187</v>
      </c>
      <c r="Y354" s="641" t="s">
        <v>6829</v>
      </c>
      <c r="Z354" s="550" t="s">
        <v>5537</v>
      </c>
      <c r="AA354" s="624">
        <v>45198</v>
      </c>
      <c r="AB354" s="621" t="s">
        <v>3777</v>
      </c>
      <c r="AC354" s="623" t="s">
        <v>5811</v>
      </c>
      <c r="AD354" s="624">
        <v>45294</v>
      </c>
      <c r="AE354" s="644" t="s">
        <v>7038</v>
      </c>
      <c r="AF354" s="550"/>
      <c r="AG354" s="550"/>
      <c r="AH354" s="621" t="s">
        <v>3777</v>
      </c>
      <c r="AI354" s="623" t="s">
        <v>6393</v>
      </c>
      <c r="AJ354" s="624">
        <v>45357</v>
      </c>
      <c r="AK354" s="641" t="s">
        <v>7325</v>
      </c>
      <c r="AL354" s="550" t="s">
        <v>5539</v>
      </c>
      <c r="AM354" s="624">
        <v>45364</v>
      </c>
      <c r="AN354" s="621" t="s">
        <v>3777</v>
      </c>
      <c r="AO354" s="623" t="s">
        <v>6649</v>
      </c>
      <c r="AP354" s="624">
        <v>45366</v>
      </c>
      <c r="AQ354" s="641" t="s">
        <v>7404</v>
      </c>
      <c r="AR354" s="550"/>
      <c r="AS354" s="550" t="s">
        <v>3777</v>
      </c>
      <c r="AT354" s="621" t="s">
        <v>3777</v>
      </c>
      <c r="AU354" s="623" t="s">
        <v>6649</v>
      </c>
      <c r="AV354" s="624">
        <v>46094</v>
      </c>
      <c r="AW354" s="23" t="s">
        <v>12334</v>
      </c>
    </row>
    <row r="355" spans="1:49" s="402" customFormat="1" ht="15" hidden="1" x14ac:dyDescent="0.25">
      <c r="A355" s="551" t="s">
        <v>8263</v>
      </c>
      <c r="B355" s="551" t="s">
        <v>8257</v>
      </c>
      <c r="C355" s="551"/>
      <c r="D355" s="550" t="s">
        <v>6203</v>
      </c>
      <c r="E355" s="579" t="s">
        <v>6207</v>
      </c>
      <c r="F355" s="556">
        <f>IF(L355&lt;&gt;0,MAX(L355,R355,X355,AD355,AJ355,AP355,AV355),"NE")</f>
        <v>46094</v>
      </c>
      <c r="G355" s="558" t="str">
        <f t="shared" si="41"/>
        <v>B</v>
      </c>
      <c r="H355" s="552" t="str">
        <f t="shared" si="44"/>
        <v>MR_DER-1623_26</v>
      </c>
      <c r="I355" s="584" t="str">
        <f t="shared" si="46"/>
        <v>ND</v>
      </c>
      <c r="J355" s="584" t="str">
        <f t="shared" si="47"/>
        <v>ND</v>
      </c>
      <c r="K355" s="619" t="s">
        <v>3730</v>
      </c>
      <c r="L355" s="624">
        <v>44944</v>
      </c>
      <c r="M355" s="641" t="s">
        <v>6201</v>
      </c>
      <c r="N355" s="550" t="s">
        <v>5537</v>
      </c>
      <c r="O355" s="624">
        <v>45008</v>
      </c>
      <c r="P355" s="621" t="s">
        <v>3777</v>
      </c>
      <c r="Q355" s="623" t="s">
        <v>3748</v>
      </c>
      <c r="R355" s="624">
        <v>45133</v>
      </c>
      <c r="S355" s="641" t="s">
        <v>6729</v>
      </c>
      <c r="T355" s="550" t="s">
        <v>6098</v>
      </c>
      <c r="U355" s="624">
        <v>45159</v>
      </c>
      <c r="V355" s="621" t="s">
        <v>3777</v>
      </c>
      <c r="W355" s="623" t="s">
        <v>5626</v>
      </c>
      <c r="X355" s="624">
        <v>45187</v>
      </c>
      <c r="Y355" s="641" t="s">
        <v>6829</v>
      </c>
      <c r="Z355" s="550" t="s">
        <v>5537</v>
      </c>
      <c r="AA355" s="624">
        <v>45198</v>
      </c>
      <c r="AB355" s="621" t="s">
        <v>3777</v>
      </c>
      <c r="AC355" s="623" t="s">
        <v>5811</v>
      </c>
      <c r="AD355" s="624">
        <v>45294</v>
      </c>
      <c r="AE355" s="644" t="s">
        <v>7038</v>
      </c>
      <c r="AF355" s="550"/>
      <c r="AG355" s="550"/>
      <c r="AH355" s="621" t="s">
        <v>3777</v>
      </c>
      <c r="AI355" s="623" t="s">
        <v>5811</v>
      </c>
      <c r="AJ355" s="624">
        <v>46094</v>
      </c>
      <c r="AK355" s="23" t="s">
        <v>12334</v>
      </c>
      <c r="AL355" s="550"/>
      <c r="AM355" s="550"/>
      <c r="AN355" s="622"/>
      <c r="AO355" s="623"/>
      <c r="AP355" s="550"/>
      <c r="AQ355" s="550"/>
      <c r="AR355" s="550"/>
      <c r="AS355" s="550"/>
      <c r="AT355" s="622"/>
    </row>
    <row r="356" spans="1:49" s="402" customFormat="1" ht="15" hidden="1" x14ac:dyDescent="0.25">
      <c r="A356" s="551" t="s">
        <v>8263</v>
      </c>
      <c r="B356" s="551" t="s">
        <v>8257</v>
      </c>
      <c r="C356" s="551"/>
      <c r="D356" s="550" t="s">
        <v>6204</v>
      </c>
      <c r="E356" s="579" t="s">
        <v>6208</v>
      </c>
      <c r="F356" s="556">
        <f>IF(L356&lt;&gt;0,MAX(L356,R356,X356,AD356,AJ356,AP356,AV356),"NE")</f>
        <v>46094</v>
      </c>
      <c r="G356" s="558" t="str">
        <f t="shared" si="41"/>
        <v>C</v>
      </c>
      <c r="H356" s="552" t="str">
        <f t="shared" si="44"/>
        <v>MR_DER-1623_26</v>
      </c>
      <c r="I356" s="584" t="str">
        <f t="shared" si="46"/>
        <v>ND</v>
      </c>
      <c r="J356" s="584" t="str">
        <f t="shared" si="47"/>
        <v>ND</v>
      </c>
      <c r="K356" s="619" t="s">
        <v>3730</v>
      </c>
      <c r="L356" s="624">
        <v>44944</v>
      </c>
      <c r="M356" s="641" t="s">
        <v>6201</v>
      </c>
      <c r="N356" s="550" t="s">
        <v>5537</v>
      </c>
      <c r="O356" s="624">
        <v>45008</v>
      </c>
      <c r="P356" s="621" t="s">
        <v>3777</v>
      </c>
      <c r="Q356" s="623" t="s">
        <v>3748</v>
      </c>
      <c r="R356" s="624">
        <v>45133</v>
      </c>
      <c r="S356" s="641" t="s">
        <v>6729</v>
      </c>
      <c r="T356" s="550" t="s">
        <v>6098</v>
      </c>
      <c r="U356" s="624">
        <v>45159</v>
      </c>
      <c r="V356" s="621" t="s">
        <v>3777</v>
      </c>
      <c r="W356" s="623" t="s">
        <v>5626</v>
      </c>
      <c r="X356" s="624">
        <v>45187</v>
      </c>
      <c r="Y356" s="641" t="s">
        <v>6829</v>
      </c>
      <c r="Z356" s="550" t="s">
        <v>5537</v>
      </c>
      <c r="AA356" s="624">
        <v>45198</v>
      </c>
      <c r="AB356" s="621" t="s">
        <v>3777</v>
      </c>
      <c r="AC356" s="623" t="s">
        <v>5811</v>
      </c>
      <c r="AD356" s="624">
        <v>45294</v>
      </c>
      <c r="AE356" s="644" t="s">
        <v>7038</v>
      </c>
      <c r="AF356" s="550"/>
      <c r="AG356" s="550"/>
      <c r="AH356" s="621" t="s">
        <v>3777</v>
      </c>
      <c r="AI356" s="623" t="s">
        <v>6393</v>
      </c>
      <c r="AJ356" s="624">
        <v>45394</v>
      </c>
      <c r="AK356" s="641" t="s">
        <v>7504</v>
      </c>
      <c r="AL356" s="550" t="s">
        <v>5539</v>
      </c>
      <c r="AM356" s="624">
        <v>45400</v>
      </c>
      <c r="AN356" s="621" t="s">
        <v>3777</v>
      </c>
      <c r="AO356" s="623" t="s">
        <v>6649</v>
      </c>
      <c r="AP356" s="624">
        <v>45401</v>
      </c>
      <c r="AQ356" s="641" t="s">
        <v>7574</v>
      </c>
      <c r="AR356" s="550"/>
      <c r="AS356" s="550" t="s">
        <v>3777</v>
      </c>
      <c r="AT356" s="621" t="s">
        <v>3777</v>
      </c>
      <c r="AU356" s="623" t="s">
        <v>6649</v>
      </c>
      <c r="AV356" s="624">
        <v>46094</v>
      </c>
      <c r="AW356" s="23" t="s">
        <v>12334</v>
      </c>
    </row>
    <row r="357" spans="1:49" s="402" customFormat="1" ht="15" hidden="1" x14ac:dyDescent="0.25">
      <c r="A357" s="551" t="s">
        <v>8263</v>
      </c>
      <c r="B357" s="551"/>
      <c r="C357" s="551" t="s">
        <v>8257</v>
      </c>
      <c r="D357" s="550" t="s">
        <v>6205</v>
      </c>
      <c r="E357" s="579" t="s">
        <v>6209</v>
      </c>
      <c r="F357" s="556">
        <f>IF(L357&lt;&gt;0,MAX(L357,R357,X357,AD357,AJ357,AP357,AV357),"NE")</f>
        <v>46094</v>
      </c>
      <c r="G357" s="558" t="str">
        <f t="shared" si="41"/>
        <v>C</v>
      </c>
      <c r="H357" s="552" t="str">
        <f t="shared" si="44"/>
        <v>MR_DER-1623_26</v>
      </c>
      <c r="I357" s="584" t="str">
        <f t="shared" si="46"/>
        <v>ND</v>
      </c>
      <c r="J357" s="584" t="str">
        <f t="shared" si="47"/>
        <v>ND</v>
      </c>
      <c r="K357" s="619" t="s">
        <v>3730</v>
      </c>
      <c r="L357" s="624">
        <v>44944</v>
      </c>
      <c r="M357" s="641" t="s">
        <v>6201</v>
      </c>
      <c r="N357" s="550" t="s">
        <v>5537</v>
      </c>
      <c r="O357" s="624">
        <v>45008</v>
      </c>
      <c r="P357" s="621" t="s">
        <v>3777</v>
      </c>
      <c r="Q357" s="623" t="s">
        <v>3748</v>
      </c>
      <c r="R357" s="624">
        <v>45133</v>
      </c>
      <c r="S357" s="641" t="s">
        <v>6729</v>
      </c>
      <c r="T357" s="550" t="s">
        <v>6098</v>
      </c>
      <c r="U357" s="624">
        <v>45159</v>
      </c>
      <c r="V357" s="621" t="s">
        <v>3777</v>
      </c>
      <c r="W357" s="623" t="s">
        <v>5626</v>
      </c>
      <c r="X357" s="624">
        <v>45187</v>
      </c>
      <c r="Y357" s="641" t="s">
        <v>6829</v>
      </c>
      <c r="Z357" s="550" t="s">
        <v>5539</v>
      </c>
      <c r="AA357" s="624">
        <v>45198</v>
      </c>
      <c r="AB357" s="621" t="s">
        <v>3777</v>
      </c>
      <c r="AC357" s="623" t="s">
        <v>5811</v>
      </c>
      <c r="AD357" s="624">
        <v>45294</v>
      </c>
      <c r="AE357" s="644" t="s">
        <v>7038</v>
      </c>
      <c r="AF357" s="550"/>
      <c r="AG357" s="550"/>
      <c r="AH357" s="621" t="s">
        <v>3777</v>
      </c>
      <c r="AI357" s="623" t="s">
        <v>6393</v>
      </c>
      <c r="AJ357" s="624">
        <v>45357</v>
      </c>
      <c r="AK357" s="641" t="s">
        <v>7325</v>
      </c>
      <c r="AL357" s="550" t="s">
        <v>5539</v>
      </c>
      <c r="AM357" s="624">
        <v>45364</v>
      </c>
      <c r="AN357" s="621" t="s">
        <v>3777</v>
      </c>
      <c r="AO357" s="623" t="s">
        <v>6649</v>
      </c>
      <c r="AP357" s="624">
        <v>45366</v>
      </c>
      <c r="AQ357" s="641" t="s">
        <v>7404</v>
      </c>
      <c r="AR357" s="550"/>
      <c r="AS357" s="550" t="s">
        <v>3777</v>
      </c>
      <c r="AT357" s="621" t="s">
        <v>3777</v>
      </c>
      <c r="AU357" s="623" t="s">
        <v>6649</v>
      </c>
      <c r="AV357" s="624">
        <v>46094</v>
      </c>
      <c r="AW357" s="23" t="s">
        <v>12334</v>
      </c>
    </row>
    <row r="358" spans="1:49" s="402" customFormat="1" ht="15" hidden="1" x14ac:dyDescent="0.25">
      <c r="A358" s="551" t="s">
        <v>8263</v>
      </c>
      <c r="B358" s="551" t="s">
        <v>8257</v>
      </c>
      <c r="C358" s="551"/>
      <c r="D358" s="550" t="s">
        <v>7508</v>
      </c>
      <c r="E358" s="579" t="s">
        <v>7507</v>
      </c>
      <c r="F358" s="556">
        <f>IF(L358&lt;&gt;0,MAX(L358,R358,X358,AD358,AJ358,AP358),"NE")</f>
        <v>46094</v>
      </c>
      <c r="G358" s="558" t="str">
        <f t="shared" si="41"/>
        <v>A</v>
      </c>
      <c r="H358" s="552" t="str">
        <f t="shared" si="44"/>
        <v>MR_DER-1624_26</v>
      </c>
      <c r="I358" s="584" t="str">
        <f>IF(F358="NE",F358,IF(INDEX(K358:CP358,,MATCH(F358,K358:CP358,0)+3)&lt;&gt;0,INDEX(K358:CP358,,MATCH(F358,K358:CP358,0)+3),"ND"))</f>
        <v>ND</v>
      </c>
      <c r="J358" s="584" t="str">
        <f>IF(G358="NE",G358,IF(INDEX(K358:CQ358,,MATCH(G358,K358:CQ358,0)+3)&lt;&gt;0,INDEX(K358:CQ358,,MATCH(G358,K358:CQ358,0)+3),"ND"))</f>
        <v>ND</v>
      </c>
      <c r="K358" s="623" t="s">
        <v>3730</v>
      </c>
      <c r="L358" s="624">
        <v>45394</v>
      </c>
      <c r="M358" s="641" t="s">
        <v>7504</v>
      </c>
      <c r="N358" s="550" t="s">
        <v>5539</v>
      </c>
      <c r="O358" s="624">
        <v>45400</v>
      </c>
      <c r="P358" s="621" t="s">
        <v>3777</v>
      </c>
      <c r="Q358" s="623" t="s">
        <v>3748</v>
      </c>
      <c r="R358" s="624">
        <v>45401</v>
      </c>
      <c r="S358" s="641" t="s">
        <v>7574</v>
      </c>
      <c r="T358" s="550"/>
      <c r="U358" s="624"/>
      <c r="V358" s="621" t="s">
        <v>3777</v>
      </c>
      <c r="W358" s="623" t="s">
        <v>3748</v>
      </c>
      <c r="X358" s="624">
        <v>46094</v>
      </c>
      <c r="Y358" s="23" t="s">
        <v>12335</v>
      </c>
      <c r="Z358" s="550"/>
      <c r="AA358" s="624"/>
      <c r="AB358" s="622"/>
      <c r="AC358" s="623"/>
      <c r="AD358" s="624"/>
      <c r="AE358" s="644"/>
      <c r="AF358" s="550"/>
      <c r="AG358" s="550"/>
      <c r="AH358" s="622"/>
      <c r="AI358" s="623"/>
      <c r="AJ358" s="624"/>
      <c r="AK358" s="641"/>
      <c r="AL358" s="550"/>
      <c r="AM358" s="624"/>
      <c r="AN358" s="622"/>
      <c r="AO358" s="623"/>
      <c r="AP358" s="624"/>
      <c r="AQ358" s="641"/>
      <c r="AR358" s="550"/>
      <c r="AS358" s="550"/>
      <c r="AT358" s="622"/>
    </row>
    <row r="359" spans="1:49" s="425" customFormat="1" ht="13.5" hidden="1" x14ac:dyDescent="0.25">
      <c r="A359" s="595"/>
      <c r="B359" s="595"/>
      <c r="C359" s="613"/>
      <c r="D359" s="614"/>
      <c r="E359" s="615"/>
      <c r="F359" s="598"/>
      <c r="G359" s="598"/>
      <c r="H359" s="599"/>
      <c r="I359" s="600"/>
      <c r="J359" s="601"/>
      <c r="K359" s="602"/>
      <c r="L359" s="603"/>
      <c r="M359" s="604"/>
      <c r="N359" s="605"/>
      <c r="O359" s="605"/>
      <c r="P359" s="605"/>
      <c r="Q359" s="606"/>
      <c r="R359" s="607"/>
      <c r="S359" s="608"/>
      <c r="T359" s="609"/>
      <c r="U359" s="609"/>
      <c r="V359" s="610"/>
      <c r="W359" s="611"/>
      <c r="X359" s="607"/>
      <c r="Y359" s="608"/>
      <c r="Z359" s="609"/>
      <c r="AA359" s="609"/>
      <c r="AB359" s="610"/>
      <c r="AC359" s="611"/>
      <c r="AD359" s="607"/>
      <c r="AE359" s="612"/>
      <c r="AF359" s="609"/>
      <c r="AG359" s="609"/>
      <c r="AH359" s="610"/>
      <c r="AI359" s="611"/>
      <c r="AJ359" s="607"/>
      <c r="AK359" s="612"/>
      <c r="AL359" s="609"/>
      <c r="AM359" s="609"/>
      <c r="AN359" s="610"/>
      <c r="AO359" s="611"/>
      <c r="AP359" s="607"/>
      <c r="AQ359" s="612"/>
      <c r="AR359" s="609"/>
      <c r="AS359" s="609"/>
      <c r="AT359" s="610"/>
    </row>
    <row r="360" spans="1:49" s="440" customFormat="1" hidden="1" x14ac:dyDescent="0.2">
      <c r="A360" s="626" t="s">
        <v>9045</v>
      </c>
      <c r="B360" s="626"/>
      <c r="C360" s="626" t="s">
        <v>8257</v>
      </c>
      <c r="D360" s="625" t="s">
        <v>45</v>
      </c>
      <c r="E360" s="627" t="s">
        <v>4512</v>
      </c>
      <c r="F360" s="628">
        <f t="shared" si="42"/>
        <v>44952</v>
      </c>
      <c r="G360" s="629" t="str">
        <f t="shared" si="41"/>
        <v>A1</v>
      </c>
      <c r="H360" s="630" t="str">
        <f t="shared" si="44"/>
        <v>MR.DER-0293_23</v>
      </c>
      <c r="I360" s="580">
        <f t="shared" si="43"/>
        <v>44953</v>
      </c>
      <c r="J360" s="580" t="str">
        <f t="shared" si="47"/>
        <v>NÃO APROVADO</v>
      </c>
      <c r="K360" s="631" t="s">
        <v>3730</v>
      </c>
      <c r="L360" s="646">
        <v>44952</v>
      </c>
      <c r="M360" s="647" t="s">
        <v>6249</v>
      </c>
      <c r="N360" s="625" t="s">
        <v>5536</v>
      </c>
      <c r="O360" s="646">
        <v>44953</v>
      </c>
      <c r="P360" s="647" t="s">
        <v>6288</v>
      </c>
      <c r="Q360" s="635"/>
      <c r="R360" s="625"/>
      <c r="S360" s="625"/>
      <c r="T360" s="625"/>
      <c r="U360" s="625"/>
      <c r="V360" s="636"/>
      <c r="W360" s="635"/>
      <c r="X360" s="625"/>
      <c r="Y360" s="625"/>
      <c r="Z360" s="625"/>
      <c r="AA360" s="625"/>
      <c r="AB360" s="636"/>
      <c r="AC360" s="635"/>
      <c r="AD360" s="625"/>
      <c r="AE360" s="625"/>
      <c r="AF360" s="625"/>
      <c r="AG360" s="625"/>
      <c r="AH360" s="636"/>
      <c r="AI360" s="635"/>
      <c r="AJ360" s="625"/>
      <c r="AK360" s="625"/>
      <c r="AL360" s="625"/>
      <c r="AM360" s="625"/>
      <c r="AN360" s="636"/>
      <c r="AO360" s="635"/>
      <c r="AP360" s="625"/>
      <c r="AQ360" s="625"/>
      <c r="AR360" s="625"/>
      <c r="AS360" s="625"/>
      <c r="AT360" s="636"/>
    </row>
    <row r="361" spans="1:49" s="440" customFormat="1" hidden="1" x14ac:dyDescent="0.2">
      <c r="A361" s="626" t="s">
        <v>9045</v>
      </c>
      <c r="B361" s="626"/>
      <c r="C361" s="626" t="s">
        <v>8257</v>
      </c>
      <c r="D361" s="625" t="s">
        <v>45</v>
      </c>
      <c r="E361" s="627" t="s">
        <v>4513</v>
      </c>
      <c r="F361" s="628">
        <f t="shared" si="42"/>
        <v>44952</v>
      </c>
      <c r="G361" s="629" t="str">
        <f t="shared" ref="G361:G393" si="48">IF($F361="","",INDEX($K361:$FI361,1,MATCH($F361,$K361:$FI361,)-1))</f>
        <v>A1</v>
      </c>
      <c r="H361" s="630" t="str">
        <f t="shared" si="44"/>
        <v>MR.DER-0293_23</v>
      </c>
      <c r="I361" s="580">
        <f t="shared" si="43"/>
        <v>44953</v>
      </c>
      <c r="J361" s="580" t="str">
        <f t="shared" si="47"/>
        <v>NÃO APROVADO</v>
      </c>
      <c r="K361" s="631" t="s">
        <v>3730</v>
      </c>
      <c r="L361" s="646">
        <v>44952</v>
      </c>
      <c r="M361" s="647" t="s">
        <v>6249</v>
      </c>
      <c r="N361" s="625" t="s">
        <v>5536</v>
      </c>
      <c r="O361" s="646">
        <v>44953</v>
      </c>
      <c r="P361" s="647" t="s">
        <v>6288</v>
      </c>
      <c r="Q361" s="635"/>
      <c r="R361" s="625"/>
      <c r="S361" s="625"/>
      <c r="T361" s="625"/>
      <c r="U361" s="625"/>
      <c r="V361" s="636"/>
      <c r="W361" s="635"/>
      <c r="X361" s="625"/>
      <c r="Y361" s="625"/>
      <c r="Z361" s="625"/>
      <c r="AA361" s="625"/>
      <c r="AB361" s="636"/>
      <c r="AC361" s="635"/>
      <c r="AD361" s="625"/>
      <c r="AE361" s="625"/>
      <c r="AF361" s="625"/>
      <c r="AG361" s="625"/>
      <c r="AH361" s="636"/>
      <c r="AI361" s="635"/>
      <c r="AJ361" s="625"/>
      <c r="AK361" s="625"/>
      <c r="AL361" s="625"/>
      <c r="AM361" s="625"/>
      <c r="AN361" s="636"/>
      <c r="AO361" s="635"/>
      <c r="AP361" s="625"/>
      <c r="AQ361" s="625"/>
      <c r="AR361" s="625"/>
      <c r="AS361" s="625"/>
      <c r="AT361" s="636"/>
    </row>
    <row r="362" spans="1:49" s="440" customFormat="1" hidden="1" x14ac:dyDescent="0.2">
      <c r="A362" s="626" t="s">
        <v>9045</v>
      </c>
      <c r="B362" s="626"/>
      <c r="C362" s="626" t="s">
        <v>8257</v>
      </c>
      <c r="D362" s="625" t="s">
        <v>45</v>
      </c>
      <c r="E362" s="627" t="s">
        <v>4514</v>
      </c>
      <c r="F362" s="628">
        <f t="shared" si="42"/>
        <v>44952</v>
      </c>
      <c r="G362" s="629" t="str">
        <f t="shared" si="48"/>
        <v>A1</v>
      </c>
      <c r="H362" s="630" t="str">
        <f t="shared" si="44"/>
        <v>MR.DER-0293_23</v>
      </c>
      <c r="I362" s="580">
        <f t="shared" si="43"/>
        <v>44953</v>
      </c>
      <c r="J362" s="580" t="str">
        <f t="shared" si="47"/>
        <v>NÃO APROVADO</v>
      </c>
      <c r="K362" s="631" t="s">
        <v>3730</v>
      </c>
      <c r="L362" s="646">
        <v>44952</v>
      </c>
      <c r="M362" s="647" t="s">
        <v>6249</v>
      </c>
      <c r="N362" s="625" t="s">
        <v>5536</v>
      </c>
      <c r="O362" s="646">
        <v>44953</v>
      </c>
      <c r="P362" s="647" t="s">
        <v>6288</v>
      </c>
      <c r="Q362" s="635"/>
      <c r="R362" s="625"/>
      <c r="S362" s="625"/>
      <c r="T362" s="625"/>
      <c r="U362" s="625"/>
      <c r="V362" s="636"/>
      <c r="W362" s="635"/>
      <c r="X362" s="625"/>
      <c r="Y362" s="625"/>
      <c r="Z362" s="625"/>
      <c r="AA362" s="625"/>
      <c r="AB362" s="636"/>
      <c r="AC362" s="635"/>
      <c r="AD362" s="625"/>
      <c r="AE362" s="625"/>
      <c r="AF362" s="625"/>
      <c r="AG362" s="625"/>
      <c r="AH362" s="636"/>
      <c r="AI362" s="635"/>
      <c r="AJ362" s="625"/>
      <c r="AK362" s="625"/>
      <c r="AL362" s="625"/>
      <c r="AM362" s="625"/>
      <c r="AN362" s="636"/>
      <c r="AO362" s="635"/>
      <c r="AP362" s="625"/>
      <c r="AQ362" s="625"/>
      <c r="AR362" s="625"/>
      <c r="AS362" s="625"/>
      <c r="AT362" s="636"/>
    </row>
    <row r="363" spans="1:49" s="440" customFormat="1" hidden="1" x14ac:dyDescent="0.2">
      <c r="A363" s="626" t="s">
        <v>9045</v>
      </c>
      <c r="B363" s="626"/>
      <c r="C363" s="626" t="s">
        <v>8257</v>
      </c>
      <c r="D363" s="625" t="s">
        <v>45</v>
      </c>
      <c r="E363" s="627" t="s">
        <v>4515</v>
      </c>
      <c r="F363" s="628">
        <f t="shared" si="42"/>
        <v>44952</v>
      </c>
      <c r="G363" s="629" t="str">
        <f t="shared" si="48"/>
        <v>A1</v>
      </c>
      <c r="H363" s="630" t="str">
        <f t="shared" si="44"/>
        <v>MR.DER-0293_23</v>
      </c>
      <c r="I363" s="580">
        <f t="shared" si="43"/>
        <v>44953</v>
      </c>
      <c r="J363" s="580" t="str">
        <f t="shared" si="47"/>
        <v>NÃO APROVADO</v>
      </c>
      <c r="K363" s="631" t="s">
        <v>3730</v>
      </c>
      <c r="L363" s="646">
        <v>44952</v>
      </c>
      <c r="M363" s="647" t="s">
        <v>6249</v>
      </c>
      <c r="N363" s="625" t="s">
        <v>5536</v>
      </c>
      <c r="O363" s="646">
        <v>44953</v>
      </c>
      <c r="P363" s="647" t="s">
        <v>6288</v>
      </c>
    </row>
    <row r="364" spans="1:49" s="440" customFormat="1" hidden="1" x14ac:dyDescent="0.2">
      <c r="A364" s="626" t="s">
        <v>9045</v>
      </c>
      <c r="B364" s="626"/>
      <c r="C364" s="626" t="s">
        <v>8257</v>
      </c>
      <c r="D364" s="625" t="s">
        <v>45</v>
      </c>
      <c r="E364" s="627" t="s">
        <v>4516</v>
      </c>
      <c r="F364" s="628">
        <f t="shared" si="42"/>
        <v>44952</v>
      </c>
      <c r="G364" s="629" t="str">
        <f t="shared" si="48"/>
        <v>A1</v>
      </c>
      <c r="H364" s="630" t="str">
        <f t="shared" si="44"/>
        <v>MR.DER-0293_23</v>
      </c>
      <c r="I364" s="580">
        <f t="shared" si="43"/>
        <v>44953</v>
      </c>
      <c r="J364" s="580" t="str">
        <f t="shared" si="47"/>
        <v>NÃO APROVADO</v>
      </c>
      <c r="K364" s="631" t="s">
        <v>3730</v>
      </c>
      <c r="L364" s="646">
        <v>44952</v>
      </c>
      <c r="M364" s="647" t="s">
        <v>6249</v>
      </c>
      <c r="N364" s="625" t="s">
        <v>5536</v>
      </c>
      <c r="O364" s="646">
        <v>44953</v>
      </c>
      <c r="P364" s="647" t="s">
        <v>6288</v>
      </c>
    </row>
    <row r="365" spans="1:49" s="440" customFormat="1" hidden="1" x14ac:dyDescent="0.2">
      <c r="A365" s="626" t="s">
        <v>9045</v>
      </c>
      <c r="B365" s="626"/>
      <c r="C365" s="626" t="s">
        <v>8257</v>
      </c>
      <c r="D365" s="625" t="s">
        <v>45</v>
      </c>
      <c r="E365" s="627" t="s">
        <v>4517</v>
      </c>
      <c r="F365" s="628">
        <f t="shared" si="42"/>
        <v>44952</v>
      </c>
      <c r="G365" s="629" t="str">
        <f t="shared" si="48"/>
        <v>A1</v>
      </c>
      <c r="H365" s="630" t="str">
        <f t="shared" si="44"/>
        <v>MR.DER-0293_23</v>
      </c>
      <c r="I365" s="580">
        <f t="shared" si="43"/>
        <v>44953</v>
      </c>
      <c r="J365" s="580" t="str">
        <f t="shared" si="47"/>
        <v>NÃO APROVADO</v>
      </c>
      <c r="K365" s="631" t="s">
        <v>3730</v>
      </c>
      <c r="L365" s="646">
        <v>44952</v>
      </c>
      <c r="M365" s="647" t="s">
        <v>6249</v>
      </c>
      <c r="N365" s="625" t="s">
        <v>5536</v>
      </c>
      <c r="O365" s="646">
        <v>44953</v>
      </c>
      <c r="P365" s="647" t="s">
        <v>6288</v>
      </c>
    </row>
    <row r="366" spans="1:49" s="440" customFormat="1" hidden="1" x14ac:dyDescent="0.2">
      <c r="A366" s="626" t="s">
        <v>9045</v>
      </c>
      <c r="B366" s="626"/>
      <c r="C366" s="626" t="s">
        <v>8257</v>
      </c>
      <c r="D366" s="625" t="s">
        <v>45</v>
      </c>
      <c r="E366" s="627" t="s">
        <v>4518</v>
      </c>
      <c r="F366" s="628">
        <f t="shared" si="42"/>
        <v>44952</v>
      </c>
      <c r="G366" s="629" t="str">
        <f t="shared" si="48"/>
        <v>A1</v>
      </c>
      <c r="H366" s="630" t="str">
        <f t="shared" si="44"/>
        <v>MR.DER-0293_23</v>
      </c>
      <c r="I366" s="580">
        <f t="shared" si="43"/>
        <v>44953</v>
      </c>
      <c r="J366" s="580" t="str">
        <f t="shared" si="47"/>
        <v>NÃO APROVADO</v>
      </c>
      <c r="K366" s="631" t="s">
        <v>3730</v>
      </c>
      <c r="L366" s="646">
        <v>44952</v>
      </c>
      <c r="M366" s="647" t="s">
        <v>6249</v>
      </c>
      <c r="N366" s="625" t="s">
        <v>5536</v>
      </c>
      <c r="O366" s="646">
        <v>44953</v>
      </c>
      <c r="P366" s="647" t="s">
        <v>6288</v>
      </c>
    </row>
    <row r="367" spans="1:49" s="440" customFormat="1" hidden="1" x14ac:dyDescent="0.2">
      <c r="A367" s="626" t="s">
        <v>9045</v>
      </c>
      <c r="B367" s="626"/>
      <c r="C367" s="626" t="s">
        <v>8257</v>
      </c>
      <c r="D367" s="625" t="s">
        <v>45</v>
      </c>
      <c r="E367" s="627" t="s">
        <v>4519</v>
      </c>
      <c r="F367" s="628">
        <f t="shared" si="42"/>
        <v>44952</v>
      </c>
      <c r="G367" s="629" t="str">
        <f t="shared" si="48"/>
        <v>A1</v>
      </c>
      <c r="H367" s="630" t="str">
        <f t="shared" si="44"/>
        <v>MR.DER-0293_23</v>
      </c>
      <c r="I367" s="580">
        <f t="shared" si="43"/>
        <v>44953</v>
      </c>
      <c r="J367" s="580" t="str">
        <f t="shared" si="47"/>
        <v>NÃO APROVADO</v>
      </c>
      <c r="K367" s="631" t="s">
        <v>3730</v>
      </c>
      <c r="L367" s="646">
        <v>44952</v>
      </c>
      <c r="M367" s="647" t="s">
        <v>6249</v>
      </c>
      <c r="N367" s="625" t="s">
        <v>5536</v>
      </c>
      <c r="O367" s="646">
        <v>44953</v>
      </c>
      <c r="P367" s="647" t="s">
        <v>6288</v>
      </c>
    </row>
    <row r="368" spans="1:49" s="440" customFormat="1" hidden="1" x14ac:dyDescent="0.2">
      <c r="A368" s="626" t="s">
        <v>9045</v>
      </c>
      <c r="B368" s="626"/>
      <c r="C368" s="626" t="s">
        <v>8257</v>
      </c>
      <c r="D368" s="625" t="s">
        <v>45</v>
      </c>
      <c r="E368" s="627" t="s">
        <v>4520</v>
      </c>
      <c r="F368" s="628">
        <f t="shared" si="42"/>
        <v>44952</v>
      </c>
      <c r="G368" s="629" t="str">
        <f t="shared" si="48"/>
        <v>A1</v>
      </c>
      <c r="H368" s="630" t="str">
        <f t="shared" si="44"/>
        <v>MR.DER-0293_23</v>
      </c>
      <c r="I368" s="580">
        <f t="shared" si="43"/>
        <v>44953</v>
      </c>
      <c r="J368" s="580" t="str">
        <f t="shared" si="47"/>
        <v>NÃO APROVADO</v>
      </c>
      <c r="K368" s="631" t="s">
        <v>3730</v>
      </c>
      <c r="L368" s="646">
        <v>44952</v>
      </c>
      <c r="M368" s="647" t="s">
        <v>6249</v>
      </c>
      <c r="N368" s="625" t="s">
        <v>5536</v>
      </c>
      <c r="O368" s="646">
        <v>44953</v>
      </c>
      <c r="P368" s="647" t="s">
        <v>6288</v>
      </c>
    </row>
    <row r="369" spans="1:27" s="440" customFormat="1" hidden="1" x14ac:dyDescent="0.2">
      <c r="A369" s="626" t="s">
        <v>9045</v>
      </c>
      <c r="B369" s="626"/>
      <c r="C369" s="626" t="s">
        <v>8257</v>
      </c>
      <c r="D369" s="625" t="s">
        <v>45</v>
      </c>
      <c r="E369" s="627" t="s">
        <v>4521</v>
      </c>
      <c r="F369" s="628">
        <f t="shared" si="42"/>
        <v>44952</v>
      </c>
      <c r="G369" s="629" t="str">
        <f t="shared" si="48"/>
        <v>A1</v>
      </c>
      <c r="H369" s="630" t="str">
        <f t="shared" si="44"/>
        <v>MR.DER-0293_23</v>
      </c>
      <c r="I369" s="580">
        <f t="shared" si="43"/>
        <v>44953</v>
      </c>
      <c r="J369" s="580" t="str">
        <f t="shared" si="47"/>
        <v>NÃO APROVADO</v>
      </c>
      <c r="K369" s="631" t="s">
        <v>3730</v>
      </c>
      <c r="L369" s="646">
        <v>44952</v>
      </c>
      <c r="M369" s="647" t="s">
        <v>6249</v>
      </c>
      <c r="N369" s="625" t="s">
        <v>5536</v>
      </c>
      <c r="O369" s="646">
        <v>44953</v>
      </c>
      <c r="P369" s="647" t="s">
        <v>6288</v>
      </c>
    </row>
    <row r="370" spans="1:27" s="440" customFormat="1" hidden="1" x14ac:dyDescent="0.2">
      <c r="A370" s="626" t="s">
        <v>9045</v>
      </c>
      <c r="B370" s="626"/>
      <c r="C370" s="626" t="s">
        <v>8257</v>
      </c>
      <c r="D370" s="625" t="s">
        <v>45</v>
      </c>
      <c r="E370" s="627" t="s">
        <v>4522</v>
      </c>
      <c r="F370" s="628">
        <f t="shared" si="42"/>
        <v>44952</v>
      </c>
      <c r="G370" s="629" t="str">
        <f t="shared" si="48"/>
        <v>A1</v>
      </c>
      <c r="H370" s="630" t="str">
        <f t="shared" si="44"/>
        <v>MR.DER-0293_23</v>
      </c>
      <c r="I370" s="580">
        <f t="shared" si="43"/>
        <v>44953</v>
      </c>
      <c r="J370" s="580" t="str">
        <f t="shared" si="47"/>
        <v>NÃO APROVADO</v>
      </c>
      <c r="K370" s="631" t="s">
        <v>3730</v>
      </c>
      <c r="L370" s="646">
        <v>44952</v>
      </c>
      <c r="M370" s="647" t="s">
        <v>6249</v>
      </c>
      <c r="N370" s="625" t="s">
        <v>5536</v>
      </c>
      <c r="O370" s="646">
        <v>44953</v>
      </c>
      <c r="P370" s="647" t="s">
        <v>6288</v>
      </c>
    </row>
    <row r="371" spans="1:27" s="440" customFormat="1" hidden="1" x14ac:dyDescent="0.2">
      <c r="A371" s="626" t="s">
        <v>9045</v>
      </c>
      <c r="B371" s="626"/>
      <c r="C371" s="626" t="s">
        <v>8257</v>
      </c>
      <c r="D371" s="625" t="s">
        <v>45</v>
      </c>
      <c r="E371" s="627" t="s">
        <v>4523</v>
      </c>
      <c r="F371" s="628">
        <f t="shared" si="42"/>
        <v>44952</v>
      </c>
      <c r="G371" s="629" t="str">
        <f t="shared" si="48"/>
        <v>A1</v>
      </c>
      <c r="H371" s="630" t="str">
        <f t="shared" si="44"/>
        <v>MR.DER-0293_23</v>
      </c>
      <c r="I371" s="580">
        <f t="shared" si="43"/>
        <v>44953</v>
      </c>
      <c r="J371" s="580" t="str">
        <f t="shared" si="47"/>
        <v>NÃO APROVADO</v>
      </c>
      <c r="K371" s="631" t="s">
        <v>3730</v>
      </c>
      <c r="L371" s="646">
        <v>44952</v>
      </c>
      <c r="M371" s="647" t="s">
        <v>6249</v>
      </c>
      <c r="N371" s="625" t="s">
        <v>5536</v>
      </c>
      <c r="O371" s="646">
        <v>44953</v>
      </c>
      <c r="P371" s="647" t="s">
        <v>6288</v>
      </c>
    </row>
    <row r="372" spans="1:27" s="440" customFormat="1" hidden="1" x14ac:dyDescent="0.2">
      <c r="A372" s="626" t="s">
        <v>9045</v>
      </c>
      <c r="B372" s="626"/>
      <c r="C372" s="626" t="s">
        <v>8257</v>
      </c>
      <c r="D372" s="625" t="s">
        <v>45</v>
      </c>
      <c r="E372" s="627" t="s">
        <v>4524</v>
      </c>
      <c r="F372" s="628">
        <f t="shared" si="42"/>
        <v>44952</v>
      </c>
      <c r="G372" s="629" t="str">
        <f t="shared" si="48"/>
        <v>A1</v>
      </c>
      <c r="H372" s="630" t="str">
        <f t="shared" si="44"/>
        <v>MR.DER-0293_23</v>
      </c>
      <c r="I372" s="580">
        <f t="shared" si="43"/>
        <v>44953</v>
      </c>
      <c r="J372" s="580" t="str">
        <f t="shared" si="47"/>
        <v>NÃO APROVADO</v>
      </c>
      <c r="K372" s="631" t="s">
        <v>3730</v>
      </c>
      <c r="L372" s="646">
        <v>44952</v>
      </c>
      <c r="M372" s="647" t="s">
        <v>6249</v>
      </c>
      <c r="N372" s="625" t="s">
        <v>5536</v>
      </c>
      <c r="O372" s="646">
        <v>44953</v>
      </c>
      <c r="P372" s="647" t="s">
        <v>6288</v>
      </c>
    </row>
    <row r="373" spans="1:27" s="440" customFormat="1" hidden="1" x14ac:dyDescent="0.2">
      <c r="A373" s="626" t="s">
        <v>9045</v>
      </c>
      <c r="B373" s="626"/>
      <c r="C373" s="626" t="s">
        <v>8257</v>
      </c>
      <c r="D373" s="625" t="s">
        <v>45</v>
      </c>
      <c r="E373" s="627" t="s">
        <v>4525</v>
      </c>
      <c r="F373" s="628">
        <f>IF(L373&lt;&gt;0,MAX(L373,R373,X373,AD373),"NE")</f>
        <v>44952</v>
      </c>
      <c r="G373" s="629" t="str">
        <f t="shared" si="48"/>
        <v>A1</v>
      </c>
      <c r="H373" s="630" t="str">
        <f t="shared" si="44"/>
        <v>MR.DER-0293_23</v>
      </c>
      <c r="I373" s="580">
        <f>IF(F373="NE",F373,IF(INDEX(K373:CP373,,MATCH(F373,K373:CP373,0)+3)&lt;&gt;0,INDEX(K373:CP373,,MATCH(F373,K373:CP373,0)+3),"ND"))</f>
        <v>44953</v>
      </c>
      <c r="J373" s="580" t="str">
        <f t="shared" si="47"/>
        <v>NÃO APROVADO</v>
      </c>
      <c r="K373" s="631" t="s">
        <v>3730</v>
      </c>
      <c r="L373" s="646">
        <v>44952</v>
      </c>
      <c r="M373" s="647" t="s">
        <v>6249</v>
      </c>
      <c r="N373" s="625" t="s">
        <v>5536</v>
      </c>
      <c r="O373" s="646">
        <v>44953</v>
      </c>
      <c r="P373" s="647" t="s">
        <v>6288</v>
      </c>
    </row>
    <row r="374" spans="1:27" s="440" customFormat="1" hidden="1" x14ac:dyDescent="0.2">
      <c r="A374" s="626" t="s">
        <v>9045</v>
      </c>
      <c r="B374" s="626"/>
      <c r="C374" s="626" t="s">
        <v>8257</v>
      </c>
      <c r="D374" s="625" t="s">
        <v>45</v>
      </c>
      <c r="E374" s="627" t="s">
        <v>6250</v>
      </c>
      <c r="F374" s="628">
        <f t="shared" si="42"/>
        <v>44952</v>
      </c>
      <c r="G374" s="629" t="str">
        <f t="shared" si="48"/>
        <v>A1</v>
      </c>
      <c r="H374" s="630" t="str">
        <f t="shared" si="44"/>
        <v>MR.DER-0293_23</v>
      </c>
      <c r="I374" s="580">
        <f t="shared" si="43"/>
        <v>44953</v>
      </c>
      <c r="J374" s="580" t="str">
        <f t="shared" si="47"/>
        <v>NÃO APROVADO</v>
      </c>
      <c r="K374" s="631" t="s">
        <v>3730</v>
      </c>
      <c r="L374" s="646">
        <v>44952</v>
      </c>
      <c r="M374" s="647" t="s">
        <v>6249</v>
      </c>
      <c r="N374" s="625" t="s">
        <v>5536</v>
      </c>
      <c r="O374" s="646">
        <v>44953</v>
      </c>
      <c r="P374" s="647" t="s">
        <v>6288</v>
      </c>
    </row>
    <row r="375" spans="1:27" s="425" customFormat="1" ht="13.5" hidden="1" x14ac:dyDescent="0.25">
      <c r="A375" s="595"/>
      <c r="B375" s="595"/>
      <c r="C375" s="613"/>
      <c r="D375" s="614"/>
      <c r="E375" s="615"/>
      <c r="F375" s="598"/>
      <c r="G375" s="598"/>
      <c r="H375" s="599"/>
      <c r="I375" s="600"/>
      <c r="J375" s="601"/>
      <c r="K375" s="602"/>
      <c r="L375" s="603"/>
      <c r="M375" s="604"/>
      <c r="N375" s="605"/>
      <c r="O375" s="605"/>
      <c r="P375" s="605"/>
    </row>
    <row r="376" spans="1:27" s="408" customFormat="1" hidden="1" x14ac:dyDescent="0.25">
      <c r="A376" s="551"/>
      <c r="B376" s="551"/>
      <c r="C376" s="551"/>
      <c r="D376" s="550" t="s">
        <v>46</v>
      </c>
      <c r="E376" s="579" t="s">
        <v>4526</v>
      </c>
      <c r="F376" s="556" t="str">
        <f t="shared" ref="F376:F393" si="49">IF(L376&lt;&gt;0,MAX(L376,R376,X376,AD376),"NE")</f>
        <v>NE</v>
      </c>
      <c r="G376" s="558" t="e">
        <f t="shared" si="48"/>
        <v>#N/A</v>
      </c>
      <c r="H376" s="552" t="e">
        <f t="shared" si="44"/>
        <v>#N/A</v>
      </c>
      <c r="I376" s="584" t="str">
        <f t="shared" ref="I376:I393" si="50">IF(F376="NE",F376,IF(INDEX(K376:CP376,,MATCH(F376,K376:CP376,0)+3)&lt;&gt;0,INDEX(K376:CP376,,MATCH(F376,K376:CP376,0)+3),"ND"))</f>
        <v>NE</v>
      </c>
      <c r="J376" s="584" t="e">
        <f t="shared" si="47"/>
        <v>#N/A</v>
      </c>
      <c r="K376" s="581"/>
      <c r="L376" s="582"/>
      <c r="M376" s="582"/>
      <c r="N376" s="582"/>
      <c r="O376" s="582"/>
      <c r="P376" s="583"/>
    </row>
    <row r="377" spans="1:27" s="408" customFormat="1" hidden="1" x14ac:dyDescent="0.25">
      <c r="A377" s="551"/>
      <c r="B377" s="551"/>
      <c r="C377" s="551"/>
      <c r="D377" s="550" t="s">
        <v>46</v>
      </c>
      <c r="E377" s="579" t="s">
        <v>4527</v>
      </c>
      <c r="F377" s="556" t="str">
        <f t="shared" si="49"/>
        <v>NE</v>
      </c>
      <c r="G377" s="558" t="e">
        <f t="shared" si="48"/>
        <v>#N/A</v>
      </c>
      <c r="H377" s="552" t="e">
        <f t="shared" si="44"/>
        <v>#N/A</v>
      </c>
      <c r="I377" s="584" t="str">
        <f t="shared" si="50"/>
        <v>NE</v>
      </c>
      <c r="J377" s="584" t="e">
        <f t="shared" si="47"/>
        <v>#N/A</v>
      </c>
      <c r="K377" s="581"/>
      <c r="L377" s="582"/>
      <c r="M377" s="582"/>
      <c r="N377" s="582"/>
      <c r="O377" s="582"/>
      <c r="P377" s="583"/>
    </row>
    <row r="378" spans="1:27" s="408" customFormat="1" hidden="1" x14ac:dyDescent="0.25">
      <c r="A378" s="551"/>
      <c r="B378" s="551"/>
      <c r="C378" s="551"/>
      <c r="D378" s="550" t="s">
        <v>47</v>
      </c>
      <c r="E378" s="579" t="s">
        <v>4528</v>
      </c>
      <c r="F378" s="556" t="str">
        <f t="shared" si="49"/>
        <v>NE</v>
      </c>
      <c r="G378" s="558" t="e">
        <f t="shared" si="48"/>
        <v>#N/A</v>
      </c>
      <c r="H378" s="552" t="e">
        <f t="shared" si="44"/>
        <v>#N/A</v>
      </c>
      <c r="I378" s="584" t="str">
        <f t="shared" si="50"/>
        <v>NE</v>
      </c>
      <c r="J378" s="584" t="e">
        <f t="shared" si="47"/>
        <v>#N/A</v>
      </c>
      <c r="K378" s="581"/>
      <c r="L378" s="582"/>
      <c r="M378" s="582"/>
      <c r="N378" s="582"/>
      <c r="O378" s="582"/>
      <c r="P378" s="583"/>
    </row>
    <row r="379" spans="1:27" s="425" customFormat="1" ht="13.5" hidden="1" x14ac:dyDescent="0.25">
      <c r="A379" s="595"/>
      <c r="B379" s="595"/>
      <c r="C379" s="613"/>
      <c r="D379" s="614"/>
      <c r="E379" s="615"/>
      <c r="F379" s="598"/>
      <c r="G379" s="598"/>
      <c r="H379" s="599"/>
      <c r="I379" s="600"/>
      <c r="J379" s="601"/>
      <c r="K379" s="602"/>
      <c r="L379" s="603"/>
      <c r="M379" s="604"/>
      <c r="N379" s="605"/>
      <c r="O379" s="605"/>
      <c r="P379" s="605"/>
    </row>
    <row r="380" spans="1:27" s="408" customFormat="1" hidden="1" x14ac:dyDescent="0.25">
      <c r="A380" s="551"/>
      <c r="B380" s="551"/>
      <c r="C380" s="551"/>
      <c r="D380" s="550" t="s">
        <v>48</v>
      </c>
      <c r="E380" s="579" t="s">
        <v>4529</v>
      </c>
      <c r="F380" s="556" t="str">
        <f t="shared" si="49"/>
        <v>NE</v>
      </c>
      <c r="G380" s="558" t="e">
        <f t="shared" si="48"/>
        <v>#N/A</v>
      </c>
      <c r="H380" s="552" t="e">
        <f t="shared" si="44"/>
        <v>#N/A</v>
      </c>
      <c r="I380" s="584" t="str">
        <f t="shared" si="50"/>
        <v>NE</v>
      </c>
      <c r="J380" s="584" t="e">
        <f t="shared" si="47"/>
        <v>#N/A</v>
      </c>
      <c r="K380" s="581"/>
      <c r="L380" s="582"/>
      <c r="M380" s="582"/>
      <c r="N380" s="582"/>
      <c r="O380" s="582"/>
      <c r="P380" s="583"/>
    </row>
    <row r="381" spans="1:27" s="408" customFormat="1" hidden="1" x14ac:dyDescent="0.25">
      <c r="A381" s="551"/>
      <c r="B381" s="551"/>
      <c r="C381" s="551"/>
      <c r="D381" s="550" t="s">
        <v>49</v>
      </c>
      <c r="E381" s="579" t="s">
        <v>4530</v>
      </c>
      <c r="F381" s="556" t="str">
        <f t="shared" si="49"/>
        <v>NE</v>
      </c>
      <c r="G381" s="558" t="e">
        <f t="shared" si="48"/>
        <v>#N/A</v>
      </c>
      <c r="H381" s="552" t="e">
        <f t="shared" si="44"/>
        <v>#N/A</v>
      </c>
      <c r="I381" s="584" t="str">
        <f t="shared" si="50"/>
        <v>NE</v>
      </c>
      <c r="J381" s="584" t="e">
        <f t="shared" si="47"/>
        <v>#N/A</v>
      </c>
      <c r="K381" s="581"/>
      <c r="L381" s="582"/>
      <c r="M381" s="582"/>
      <c r="N381" s="582"/>
      <c r="O381" s="582"/>
      <c r="P381" s="583"/>
    </row>
    <row r="382" spans="1:27" s="408" customFormat="1" hidden="1" x14ac:dyDescent="0.25">
      <c r="A382" s="551"/>
      <c r="B382" s="551"/>
      <c r="C382" s="551"/>
      <c r="D382" s="550" t="s">
        <v>50</v>
      </c>
      <c r="E382" s="579" t="s">
        <v>4531</v>
      </c>
      <c r="F382" s="556" t="str">
        <f t="shared" si="49"/>
        <v>NE</v>
      </c>
      <c r="G382" s="558" t="e">
        <f t="shared" si="48"/>
        <v>#N/A</v>
      </c>
      <c r="H382" s="552" t="e">
        <f t="shared" si="44"/>
        <v>#N/A</v>
      </c>
      <c r="I382" s="584" t="str">
        <f t="shared" si="50"/>
        <v>NE</v>
      </c>
      <c r="J382" s="584" t="e">
        <f t="shared" si="47"/>
        <v>#N/A</v>
      </c>
      <c r="K382" s="581"/>
      <c r="L382" s="582"/>
      <c r="M382" s="582"/>
      <c r="N382" s="582"/>
      <c r="O382" s="582"/>
      <c r="P382" s="583"/>
    </row>
    <row r="383" spans="1:27" s="425" customFormat="1" ht="13.5" hidden="1" x14ac:dyDescent="0.25">
      <c r="A383" s="595"/>
      <c r="B383" s="595"/>
      <c r="C383" s="613"/>
      <c r="D383" s="614"/>
      <c r="E383" s="615"/>
      <c r="F383" s="598"/>
      <c r="G383" s="598"/>
      <c r="H383" s="599"/>
      <c r="I383" s="600"/>
      <c r="J383" s="601"/>
      <c r="K383" s="602"/>
      <c r="L383" s="603"/>
      <c r="M383" s="604"/>
      <c r="N383" s="605"/>
      <c r="O383" s="605"/>
      <c r="P383" s="605"/>
    </row>
    <row r="384" spans="1:27" s="440" customFormat="1" hidden="1" x14ac:dyDescent="0.25">
      <c r="A384" s="626" t="s">
        <v>9046</v>
      </c>
      <c r="B384" s="626" t="s">
        <v>8257</v>
      </c>
      <c r="C384" s="626"/>
      <c r="D384" s="625" t="s">
        <v>51</v>
      </c>
      <c r="E384" s="627" t="s">
        <v>4532</v>
      </c>
      <c r="F384" s="628">
        <f t="shared" si="49"/>
        <v>44881</v>
      </c>
      <c r="G384" s="629" t="str">
        <f t="shared" si="48"/>
        <v>A1</v>
      </c>
      <c r="H384" s="630" t="str">
        <f t="shared" si="44"/>
        <v>MR.DER-0119_22</v>
      </c>
      <c r="I384" s="580">
        <f t="shared" si="50"/>
        <v>44909</v>
      </c>
      <c r="J384" s="580" t="str">
        <f t="shared" si="47"/>
        <v>NÃO APROVADO</v>
      </c>
      <c r="K384" s="631" t="s">
        <v>3730</v>
      </c>
      <c r="L384" s="632">
        <v>44881</v>
      </c>
      <c r="M384" s="633" t="s">
        <v>5665</v>
      </c>
      <c r="N384" s="626" t="s">
        <v>5536</v>
      </c>
      <c r="O384" s="632">
        <v>44909</v>
      </c>
      <c r="P384" s="634" t="s">
        <v>3777</v>
      </c>
      <c r="Q384" s="635"/>
      <c r="R384" s="625"/>
      <c r="S384" s="625"/>
      <c r="T384" s="625"/>
      <c r="U384" s="625"/>
      <c r="V384" s="636"/>
      <c r="W384" s="635"/>
      <c r="X384" s="625"/>
      <c r="Y384" s="625"/>
      <c r="Z384" s="625"/>
      <c r="AA384" s="625"/>
    </row>
    <row r="385" spans="1:27" s="425" customFormat="1" ht="13.5" hidden="1" x14ac:dyDescent="0.25">
      <c r="A385" s="595"/>
      <c r="B385" s="595"/>
      <c r="C385" s="613"/>
      <c r="D385" s="614"/>
      <c r="E385" s="615"/>
      <c r="F385" s="598"/>
      <c r="G385" s="598"/>
      <c r="H385" s="599"/>
      <c r="I385" s="600"/>
      <c r="J385" s="601"/>
      <c r="K385" s="602"/>
      <c r="L385" s="603"/>
      <c r="M385" s="604"/>
      <c r="N385" s="605"/>
      <c r="O385" s="605"/>
      <c r="P385" s="605"/>
      <c r="Q385" s="606"/>
      <c r="R385" s="607"/>
      <c r="S385" s="608"/>
      <c r="T385" s="609"/>
      <c r="U385" s="609"/>
      <c r="V385" s="610"/>
      <c r="W385" s="611"/>
      <c r="X385" s="607"/>
      <c r="Y385" s="608"/>
      <c r="Z385" s="609"/>
      <c r="AA385" s="609"/>
    </row>
    <row r="386" spans="1:27" s="402" customFormat="1" hidden="1" x14ac:dyDescent="0.2">
      <c r="A386" s="551" t="s">
        <v>8263</v>
      </c>
      <c r="B386" s="551"/>
      <c r="C386" s="551"/>
      <c r="D386" s="550" t="s">
        <v>52</v>
      </c>
      <c r="E386" s="579" t="s">
        <v>4533</v>
      </c>
      <c r="F386" s="556">
        <f t="shared" si="49"/>
        <v>45265</v>
      </c>
      <c r="G386" s="558" t="str">
        <f t="shared" si="48"/>
        <v>A</v>
      </c>
      <c r="H386" s="552" t="str">
        <f t="shared" si="44"/>
        <v>MR.DER-0485_23-Entrega Final</v>
      </c>
      <c r="I386" s="584" t="str">
        <f t="shared" si="50"/>
        <v>ASSINADO</v>
      </c>
      <c r="J386" s="584" t="str">
        <f t="shared" si="47"/>
        <v>ND</v>
      </c>
      <c r="K386" s="619" t="s">
        <v>3730</v>
      </c>
      <c r="L386" s="620">
        <v>44818</v>
      </c>
      <c r="M386" s="640" t="s">
        <v>3750</v>
      </c>
      <c r="N386" s="620" t="s">
        <v>5537</v>
      </c>
      <c r="O386" s="620">
        <v>44838</v>
      </c>
      <c r="P386" s="621" t="s">
        <v>3777</v>
      </c>
      <c r="Q386" s="619" t="s">
        <v>3748</v>
      </c>
      <c r="R386" s="620">
        <v>44848</v>
      </c>
      <c r="S386" s="640" t="s">
        <v>5553</v>
      </c>
      <c r="T386" s="551"/>
      <c r="U386" s="551"/>
      <c r="V386" s="622" t="s">
        <v>3777</v>
      </c>
      <c r="W386" s="623" t="s">
        <v>3748</v>
      </c>
      <c r="X386" s="624">
        <v>45265</v>
      </c>
      <c r="Y386" s="641" t="s">
        <v>6979</v>
      </c>
      <c r="Z386" s="550"/>
      <c r="AA386" s="550" t="s">
        <v>6913</v>
      </c>
    </row>
    <row r="387" spans="1:27" s="402" customFormat="1" hidden="1" x14ac:dyDescent="0.2">
      <c r="A387" s="551" t="s">
        <v>8263</v>
      </c>
      <c r="B387" s="551"/>
      <c r="C387" s="551"/>
      <c r="D387" s="550" t="s">
        <v>53</v>
      </c>
      <c r="E387" s="579" t="s">
        <v>4534</v>
      </c>
      <c r="F387" s="556">
        <f t="shared" si="49"/>
        <v>45265</v>
      </c>
      <c r="G387" s="558" t="str">
        <f t="shared" si="48"/>
        <v>A</v>
      </c>
      <c r="H387" s="552" t="str">
        <f t="shared" si="44"/>
        <v>MR.DER-0485_23-Entrega Final</v>
      </c>
      <c r="I387" s="584" t="str">
        <f t="shared" si="50"/>
        <v>ASSINADO</v>
      </c>
      <c r="J387" s="584" t="str">
        <f t="shared" si="47"/>
        <v>ND</v>
      </c>
      <c r="K387" s="619" t="s">
        <v>3730</v>
      </c>
      <c r="L387" s="620">
        <v>44858</v>
      </c>
      <c r="M387" s="640" t="s">
        <v>5580</v>
      </c>
      <c r="N387" s="551" t="s">
        <v>5537</v>
      </c>
      <c r="O387" s="620">
        <v>44936</v>
      </c>
      <c r="P387" s="621" t="s">
        <v>3777</v>
      </c>
      <c r="Q387" s="619" t="s">
        <v>3748</v>
      </c>
      <c r="R387" s="620">
        <v>44937</v>
      </c>
      <c r="S387" s="641" t="s">
        <v>6141</v>
      </c>
      <c r="T387" s="551"/>
      <c r="U387" s="551"/>
      <c r="V387" s="622" t="s">
        <v>3777</v>
      </c>
      <c r="W387" s="623" t="s">
        <v>3748</v>
      </c>
      <c r="X387" s="624">
        <v>45265</v>
      </c>
      <c r="Y387" s="641" t="s">
        <v>6979</v>
      </c>
      <c r="Z387" s="550"/>
      <c r="AA387" s="550" t="s">
        <v>6913</v>
      </c>
    </row>
    <row r="388" spans="1:27" s="425" customFormat="1" ht="13.5" hidden="1" x14ac:dyDescent="0.25">
      <c r="D388" s="614"/>
      <c r="E388" s="615"/>
      <c r="F388" s="598"/>
      <c r="G388" s="598"/>
      <c r="H388" s="599"/>
      <c r="I388" s="600"/>
      <c r="J388" s="601"/>
    </row>
    <row r="389" spans="1:27" s="408" customFormat="1" hidden="1" x14ac:dyDescent="0.25">
      <c r="D389" s="550" t="s">
        <v>54</v>
      </c>
      <c r="E389" s="579" t="s">
        <v>4535</v>
      </c>
      <c r="F389" s="556" t="str">
        <f t="shared" si="49"/>
        <v>NE</v>
      </c>
      <c r="G389" s="558" t="e">
        <f t="shared" si="48"/>
        <v>#N/A</v>
      </c>
      <c r="H389" s="552" t="e">
        <f t="shared" si="44"/>
        <v>#N/A</v>
      </c>
      <c r="I389" s="584" t="str">
        <f t="shared" si="50"/>
        <v>NE</v>
      </c>
      <c r="J389" s="584" t="e">
        <f t="shared" si="47"/>
        <v>#N/A</v>
      </c>
    </row>
    <row r="390" spans="1:27" s="408" customFormat="1" hidden="1" x14ac:dyDescent="0.25">
      <c r="D390" s="550" t="s">
        <v>55</v>
      </c>
      <c r="E390" s="579" t="s">
        <v>4536</v>
      </c>
      <c r="F390" s="556" t="str">
        <f t="shared" si="49"/>
        <v>NE</v>
      </c>
      <c r="G390" s="558" t="e">
        <f t="shared" si="48"/>
        <v>#N/A</v>
      </c>
      <c r="H390" s="552" t="e">
        <f t="shared" si="44"/>
        <v>#N/A</v>
      </c>
      <c r="I390" s="584" t="str">
        <f t="shared" si="50"/>
        <v>NE</v>
      </c>
      <c r="J390" s="584" t="e">
        <f t="shared" si="47"/>
        <v>#N/A</v>
      </c>
    </row>
    <row r="391" spans="1:27" s="408" customFormat="1" hidden="1" x14ac:dyDescent="0.25">
      <c r="D391" s="550" t="s">
        <v>56</v>
      </c>
      <c r="E391" s="579" t="s">
        <v>4537</v>
      </c>
      <c r="F391" s="556" t="str">
        <f t="shared" si="49"/>
        <v>NE</v>
      </c>
      <c r="G391" s="558" t="e">
        <f t="shared" si="48"/>
        <v>#N/A</v>
      </c>
      <c r="H391" s="552" t="e">
        <f t="shared" si="44"/>
        <v>#N/A</v>
      </c>
      <c r="I391" s="584" t="str">
        <f t="shared" si="50"/>
        <v>NE</v>
      </c>
      <c r="J391" s="584" t="e">
        <f t="shared" si="47"/>
        <v>#N/A</v>
      </c>
    </row>
    <row r="392" spans="1:27" s="408" customFormat="1" hidden="1" x14ac:dyDescent="0.25">
      <c r="D392" s="550" t="s">
        <v>57</v>
      </c>
      <c r="E392" s="579" t="s">
        <v>4538</v>
      </c>
      <c r="F392" s="556" t="str">
        <f t="shared" si="49"/>
        <v>NE</v>
      </c>
      <c r="G392" s="558" t="e">
        <f t="shared" si="48"/>
        <v>#N/A</v>
      </c>
      <c r="H392" s="552" t="e">
        <f t="shared" si="44"/>
        <v>#N/A</v>
      </c>
      <c r="I392" s="584" t="str">
        <f t="shared" si="50"/>
        <v>NE</v>
      </c>
      <c r="J392" s="584" t="e">
        <f t="shared" si="47"/>
        <v>#N/A</v>
      </c>
    </row>
    <row r="393" spans="1:27" s="408" customFormat="1" hidden="1" x14ac:dyDescent="0.25">
      <c r="D393" s="550" t="s">
        <v>58</v>
      </c>
      <c r="E393" s="579" t="s">
        <v>4539</v>
      </c>
      <c r="F393" s="556" t="str">
        <f t="shared" si="49"/>
        <v>NE</v>
      </c>
      <c r="G393" s="558" t="e">
        <f t="shared" si="48"/>
        <v>#N/A</v>
      </c>
      <c r="H393" s="552" t="e">
        <f t="shared" si="44"/>
        <v>#N/A</v>
      </c>
      <c r="I393" s="584" t="str">
        <f t="shared" si="50"/>
        <v>NE</v>
      </c>
      <c r="J393" s="584" t="e">
        <f t="shared" si="47"/>
        <v>#N/A</v>
      </c>
    </row>
  </sheetData>
  <autoFilter ref="A2:BW393" xr:uid="{00000000-0001-0000-0400-000000000000}">
    <filterColumn colId="0">
      <filters>
        <filter val="Aguardando assinatura"/>
      </filters>
    </filterColumn>
  </autoFilter>
  <mergeCells count="7">
    <mergeCell ref="AO1:AT1"/>
    <mergeCell ref="F1:I1"/>
    <mergeCell ref="K1:P1"/>
    <mergeCell ref="Q1:V1"/>
    <mergeCell ref="W1:AB1"/>
    <mergeCell ref="AC1:AH1"/>
    <mergeCell ref="AI1:AN1"/>
  </mergeCells>
  <phoneticPr fontId="15" type="noConversion"/>
  <conditionalFormatting sqref="F64:G64">
    <cfRule type="cellIs" dxfId="135" priority="93" operator="equal">
      <formula>"NE"</formula>
    </cfRule>
    <cfRule type="cellIs" dxfId="134" priority="94" operator="equal">
      <formula>"N"</formula>
    </cfRule>
  </conditionalFormatting>
  <conditionalFormatting sqref="F4:J31 F33:J55 F57:J57 F59:J59 F61:J61 F63:J63 F66:J393">
    <cfRule type="cellIs" dxfId="133" priority="97" operator="equal">
      <formula>"NE"</formula>
    </cfRule>
    <cfRule type="cellIs" dxfId="132" priority="98" operator="equal">
      <formula>"N"</formula>
    </cfRule>
  </conditionalFormatting>
  <conditionalFormatting sqref="I64:J64">
    <cfRule type="cellIs" dxfId="131" priority="91" operator="equal">
      <formula>"NE"</formula>
    </cfRule>
    <cfRule type="cellIs" dxfId="130" priority="92" operator="equal">
      <formula>"N"</formula>
    </cfRule>
  </conditionalFormatting>
  <conditionalFormatting sqref="J4:J31 J33:J55 J57 J59 J61 J66:J388">
    <cfRule type="containsText" dxfId="129" priority="105" operator="containsText" text="APROVADO COM RESSALVAS">
      <formula>NOT(ISERROR(SEARCH("APROVADO COM RESSALVAS",J4)))</formula>
    </cfRule>
    <cfRule type="containsText" dxfId="128" priority="106" operator="containsText" text="NÃO APROVADO">
      <formula>NOT(ISERROR(SEARCH("NÃO APROVADO",J4)))</formula>
    </cfRule>
  </conditionalFormatting>
  <conditionalFormatting sqref="J63:J64">
    <cfRule type="containsText" dxfId="127" priority="95" operator="containsText" text="APROVADO COM RESSALVAS">
      <formula>NOT(ISERROR(SEARCH("APROVADO COM RESSALVAS",J63)))</formula>
    </cfRule>
    <cfRule type="containsText" dxfId="126" priority="96" operator="containsText" text="NÃO APROVADO">
      <formula>NOT(ISERROR(SEARCH("NÃO APROVADO",J63)))</formula>
    </cfRule>
  </conditionalFormatting>
  <hyperlinks>
    <hyperlink ref="M66" r:id="rId1" display="pw:\\pw.planservi.com.br:PROJETOS\Documents\C0849 - DER\40_Emissao\03_GRD\GRDs_Enviadas DER\MR.DER-0005_22\" xr:uid="{00000000-0004-0000-0400-000000000000}"/>
    <hyperlink ref="M67" r:id="rId2" display="pw:\\pw.planservi.com.br:PROJETOS\Documents\C0849 - DER\40_Emissao\03_GRD\GRDs_Enviadas DER\MR.DER-0005_22\" xr:uid="{00000000-0004-0000-0400-000001000000}"/>
    <hyperlink ref="M68" r:id="rId3" display="pw:\\pw.planservi.com.br:PROJETOS\Documents\C0849 - DER\40_Emissao\03_GRD\GRDs_Enviadas DER\MR.DER-0005_22\" xr:uid="{00000000-0004-0000-0400-000002000000}"/>
    <hyperlink ref="M69" r:id="rId4" display="pw:\\pw.planservi.com.br:PROJETOS\Documents\C0849 - DER\40_Emissao\03_GRD\GRDs_Enviadas DER\MR.DER-0005_22\" xr:uid="{00000000-0004-0000-0400-000003000000}"/>
    <hyperlink ref="M70" r:id="rId5" display="pw:\\pw.planservi.com.br:PROJETOS\Documents\C0849 - DER\40_Emissao\03_GRD\GRDs_Enviadas DER\MR.DER-0005_22\" xr:uid="{00000000-0004-0000-0400-000004000000}"/>
    <hyperlink ref="M71" r:id="rId6" display="pw:\\pw.planservi.com.br:PROJETOS\Documents\C0849 - DER\40_Emissao\03_GRD\GRDs_Enviadas DER\MR.DER-0005_22\" xr:uid="{00000000-0004-0000-0400-000005000000}"/>
    <hyperlink ref="M72" r:id="rId7" display="pw:\\pw.planservi.com.br:PROJETOS\Documents\C0849 - DER\40_Emissao\03_GRD\GRDs_Enviadas DER\MR.DER-0005_22\" xr:uid="{00000000-0004-0000-0400-000006000000}"/>
    <hyperlink ref="M73" r:id="rId8" display="pw:\\pw.planservi.com.br:PROJETOS\Documents\C0849 - DER\40_Emissao\03_GRD\GRDs_Enviadas DER\MR.DER-0005_22\" xr:uid="{00000000-0004-0000-0400-000007000000}"/>
    <hyperlink ref="M74" r:id="rId9" display="pw:\\pw.planservi.com.br:PROJETOS\Documents\C0849 - DER\40_Emissao\03_GRD\GRDs_Enviadas DER\MR.DER-0005_22\" xr:uid="{00000000-0004-0000-0400-000008000000}"/>
    <hyperlink ref="M75" r:id="rId10" display="pw:\\pw.planservi.com.br:PROJETOS\Documents\C0849 - DER\40_Emissao\03_GRD\GRDs_Enviadas DER\MR.DER-0005_22\" xr:uid="{00000000-0004-0000-0400-000009000000}"/>
    <hyperlink ref="M76" r:id="rId11" display="pw:\\pw.planservi.com.br:PROJETOS\Documents\C0849 - DER\40_Emissao\03_GRD\GRDs_Enviadas DER\MR.DER-0005_22\" xr:uid="{00000000-0004-0000-0400-00000A000000}"/>
    <hyperlink ref="M77" r:id="rId12" display="pw:\\pw.planservi.com.br:PROJETOS\Documents\C0849 - DER\40_Emissao\03_GRD\GRDs_Enviadas DER\MR.DER-0005_22\" xr:uid="{00000000-0004-0000-0400-00000B000000}"/>
    <hyperlink ref="M78" r:id="rId13" display="pw:\\pw.planservi.com.br:PROJETOS\Documents\C0849 - DER\40_Emissao\03_GRD\GRDs_Enviadas DER\MR.DER-0005_22\" xr:uid="{00000000-0004-0000-0400-00000C000000}"/>
    <hyperlink ref="M33" r:id="rId14" display="pw:\\pw.planservi.com.br:PROJETOS\Documents\C0849 - DER\40_Emissao\03_GRD\GRDs_Enviadas DER\MR.DER-0005_22\" xr:uid="{00000000-0004-0000-0400-00000D000000}"/>
    <hyperlink ref="M34" r:id="rId15" display="pw:\\pw.planservi.com.br:PROJETOS\Documents\C0849 - DER\40_Emissao\03_GRD\GRDs_Enviadas DER\MR.DER-0005_22\" xr:uid="{00000000-0004-0000-0400-00000E000000}"/>
    <hyperlink ref="M35" r:id="rId16" display="pw:\\pw.planservi.com.br:PROJETOS\Documents\C0849 - DER\40_Emissao\03_GRD\GRDs_Enviadas DER\MR.DER-0005_22\" xr:uid="{00000000-0004-0000-0400-00000F000000}"/>
    <hyperlink ref="M36" r:id="rId17" display="pw:\\pw.planservi.com.br:PROJETOS\Documents\C0849 - DER\40_Emissao\03_GRD\GRDs_Enviadas DER\MR.DER-0005_22\" xr:uid="{00000000-0004-0000-0400-000010000000}"/>
    <hyperlink ref="M37" r:id="rId18" display="pw:\\pw.planservi.com.br:PROJETOS\Documents\C0849 - DER\40_Emissao\03_GRD\GRDs_Enviadas DER\MR.DER-0005_22\" xr:uid="{00000000-0004-0000-0400-000011000000}"/>
    <hyperlink ref="M38" r:id="rId19" display="pw:\\pw.planservi.com.br:PROJETOS\Documents\C0849 - DER\40_Emissao\03_GRD\GRDs_Enviadas DER\MR.DER-0005_22\" xr:uid="{00000000-0004-0000-0400-000012000000}"/>
    <hyperlink ref="M39" r:id="rId20" display="pw:\\pw.planservi.com.br:PROJETOS\Documents\C0849 - DER\40_Emissao\03_GRD\GRDs_Enviadas DER\MR.DER-0005_22\" xr:uid="{00000000-0004-0000-0400-000013000000}"/>
    <hyperlink ref="M40" r:id="rId21" display="pw:\\pw.planservi.com.br:PROJETOS\Documents\C0849 - DER\40_Emissao\03_GRD\GRDs_Enviadas DER\MR.DER-0005_22\" xr:uid="{00000000-0004-0000-0400-000014000000}"/>
    <hyperlink ref="M41" r:id="rId22" display="pw:\\pw.planservi.com.br:PROJETOS\Documents\C0849 - DER\40_Emissao\03_GRD\GRDs_Enviadas DER\MR.DER-0005_22\" xr:uid="{00000000-0004-0000-0400-000015000000}"/>
    <hyperlink ref="M42" r:id="rId23" display="pw:\\pw.planservi.com.br:PROJETOS\Documents\C0849 - DER\40_Emissao\03_GRD\GRDs_Enviadas DER\MR.DER-0005_22\" xr:uid="{00000000-0004-0000-0400-000016000000}"/>
    <hyperlink ref="M43" r:id="rId24" display="pw:\\pw.planservi.com.br:PROJETOS\Documents\C0849 - DER\40_Emissao\03_GRD\GRDs_Enviadas DER\MR.DER-0005_22\" xr:uid="{00000000-0004-0000-0400-000017000000}"/>
    <hyperlink ref="M44" r:id="rId25" display="pw:\\pw.planservi.com.br:PROJETOS\Documents\C0849 - DER\40_Emissao\03_GRD\GRDs_Enviadas DER\MR.DER-0005_22\" xr:uid="{00000000-0004-0000-0400-000018000000}"/>
    <hyperlink ref="M45" r:id="rId26" display="pw:\\pw.planservi.com.br:PROJETOS\Documents\C0849 - DER\40_Emissao\03_GRD\GRDs_Enviadas DER\MR.DER-0005_22\" xr:uid="{00000000-0004-0000-0400-000019000000}"/>
    <hyperlink ref="M46" r:id="rId27" display="pw:\\pw.planservi.com.br:PROJETOS\Documents\C0849 - DER\40_Emissao\03_GRD\GRDs_Enviadas DER\MR.DER-0005_22\" xr:uid="{00000000-0004-0000-0400-00001A000000}"/>
    <hyperlink ref="M47" r:id="rId28" display="pw:\\pw.planservi.com.br:PROJETOS\Documents\C0849 - DER\40_Emissao\03_GRD\GRDs_Enviadas DER\MR.DER-0005_22\" xr:uid="{00000000-0004-0000-0400-00001B000000}"/>
    <hyperlink ref="M48" r:id="rId29" display="pw:\\pw.planservi.com.br:PROJETOS\Documents\C0849 - DER\40_Emissao\03_GRD\GRDs_Enviadas DER\MR.DER-0005_22\" xr:uid="{00000000-0004-0000-0400-00001C000000}"/>
    <hyperlink ref="M143" r:id="rId30" display="pw:\\pw.planservi.com.br:PROJETOS\Documents\C0849 - DER\40_Emissao\03_GRD\GRDs_Enviadas DER\MR.DER-0005_22\" xr:uid="{00000000-0004-0000-0400-00001D000000}"/>
    <hyperlink ref="M144" r:id="rId31" display="pw:\\pw.planservi.com.br:PROJETOS\Documents\C0849 - DER\40_Emissao\03_GRD\GRDs_Enviadas DER\MR.DER-0005_22\" xr:uid="{00000000-0004-0000-0400-00001E000000}"/>
    <hyperlink ref="M145" r:id="rId32" display="pw:\\pw.planservi.com.br:PROJETOS\Documents\C0849 - DER\40_Emissao\03_GRD\GRDs_Enviadas DER\MR.DER-0005_22\" xr:uid="{00000000-0004-0000-0400-00001F000000}"/>
    <hyperlink ref="M146" r:id="rId33" display="pw:\\pw.planservi.com.br:PROJETOS\Documents\C0849 - DER\40_Emissao\03_GRD\GRDs_Enviadas DER\MR.DER-0005_22\" xr:uid="{00000000-0004-0000-0400-000020000000}"/>
    <hyperlink ref="M147" r:id="rId34" display="pw:\\pw.planservi.com.br:PROJETOS\Documents\C0849 - DER\40_Emissao\03_GRD\GRDs_Enviadas DER\MR.DER-0005_22\" xr:uid="{00000000-0004-0000-0400-000021000000}"/>
    <hyperlink ref="M148" r:id="rId35" display="pw:\\pw.planservi.com.br:PROJETOS\Documents\C0849 - DER\40_Emissao\03_GRD\GRDs_Enviadas DER\MR.DER-0005_22\" xr:uid="{00000000-0004-0000-0400-000022000000}"/>
    <hyperlink ref="M4" r:id="rId36" display="pw:\\pw.planservi.com.br:PROJETOS\Documents\C0849 - DER\40_Emissao\03_GRD\0-GRDs_Enviadas DER\MR.DER-0040_22\" xr:uid="{00000000-0004-0000-0400-000023000000}"/>
    <hyperlink ref="M5" r:id="rId37" display="pw:\\pw.planservi.com.br:PROJETOS\Documents\C0849 - DER\40_Emissao\03_GRD\0-GRDs_Enviadas DER\MR.DER-0040_22\" xr:uid="{00000000-0004-0000-0400-000024000000}"/>
    <hyperlink ref="M6" r:id="rId38" display="pw:\\pw.planservi.com.br:PROJETOS\Documents\C0849 - DER\40_Emissao\03_GRD\0-GRDs_Enviadas DER\MR.DER-0040_22\" xr:uid="{00000000-0004-0000-0400-000025000000}"/>
    <hyperlink ref="M7" r:id="rId39" display="pw:\\pw.planservi.com.br:PROJETOS\Documents\C0849 - DER\40_Emissao\03_GRD\0-GRDs_Enviadas DER\MR.DER-0040_22\" xr:uid="{00000000-0004-0000-0400-000026000000}"/>
    <hyperlink ref="M8" r:id="rId40" display="pw:\\pw.planservi.com.br:PROJETOS\Documents\C0849 - DER\40_Emissao\03_GRD\0-GRDs_Enviadas DER\MR.DER-0040_22\" xr:uid="{00000000-0004-0000-0400-000027000000}"/>
    <hyperlink ref="M9" r:id="rId41" display="pw:\\pw.planservi.com.br:PROJETOS\Documents\C0849 - DER\40_Emissao\03_GRD\0-GRDs_Enviadas DER\MR.DER-0040_22\" xr:uid="{00000000-0004-0000-0400-000028000000}"/>
    <hyperlink ref="M10" r:id="rId42" display="pw:\\pw.planservi.com.br:PROJETOS\Documents\C0849 - DER\40_Emissao\03_GRD\0-GRDs_Enviadas DER\MR.DER-0040_22\" xr:uid="{00000000-0004-0000-0400-000029000000}"/>
    <hyperlink ref="M11" r:id="rId43" display="pw:\\pw.planservi.com.br:PROJETOS\Documents\C0849 - DER\40_Emissao\03_GRD\0-GRDs_Enviadas DER\MR.DER-0040_22\" xr:uid="{00000000-0004-0000-0400-00002A000000}"/>
    <hyperlink ref="M12" r:id="rId44" display="pw:\\pw.planservi.com.br:PROJETOS\Documents\C0849 - DER\40_Emissao\03_GRD\0-GRDs_Enviadas DER\MR.DER-0040_22\" xr:uid="{00000000-0004-0000-0400-00002B000000}"/>
    <hyperlink ref="M13" r:id="rId45" display="pw:\\pw.planservi.com.br:PROJETOS\Documents\C0849 - DER\40_Emissao\03_GRD\0-GRDs_Enviadas DER\MR.DER-0040_22\" xr:uid="{00000000-0004-0000-0400-00002C000000}"/>
    <hyperlink ref="M14" r:id="rId46" display="pw:\\pw.planservi.com.br:PROJETOS\Documents\C0849 - DER\40_Emissao\03_GRD\0-GRDs_Enviadas DER\MR.DER-0040_22\" xr:uid="{00000000-0004-0000-0400-00002D000000}"/>
    <hyperlink ref="M15" r:id="rId47" display="pw:\\pw.planservi.com.br:PROJETOS\Documents\C0849 - DER\40_Emissao\03_GRD\0-GRDs_Enviadas DER\MR.DER-0040_22\" xr:uid="{00000000-0004-0000-0400-00002E000000}"/>
    <hyperlink ref="M16" r:id="rId48" display="pw:\\pw.planservi.com.br:PROJETOS\Documents\C0849 - DER\40_Emissao\03_GRD\0-GRDs_Enviadas DER\MR.DER-0040_22\" xr:uid="{00000000-0004-0000-0400-00002F000000}"/>
    <hyperlink ref="M17" r:id="rId49" display="pw:\\pw.planservi.com.br:PROJETOS\Documents\C0849 - DER\40_Emissao\03_GRD\0-GRDs_Enviadas DER\MR.DER-0040_22\" xr:uid="{00000000-0004-0000-0400-000030000000}"/>
    <hyperlink ref="M18" r:id="rId50" display="pw:\\pw.planservi.com.br:PROJETOS\Documents\C0849 - DER\40_Emissao\03_GRD\0-GRDs_Enviadas DER\MR.DER-0040_22\" xr:uid="{00000000-0004-0000-0400-000031000000}"/>
    <hyperlink ref="M19" r:id="rId51" display="pw:\\pw.planservi.com.br:PROJETOS\Documents\C0849 - DER\40_Emissao\03_GRD\0-GRDs_Enviadas DER\MR.DER-0040_22\" xr:uid="{00000000-0004-0000-0400-000032000000}"/>
    <hyperlink ref="M20" r:id="rId52" display="pw:\\pw.planservi.com.br:PROJETOS\Documents\C0849 - DER\40_Emissao\03_GRD\0-GRDs_Enviadas DER\MR.DER-0040_22\" xr:uid="{00000000-0004-0000-0400-000033000000}"/>
    <hyperlink ref="M21" r:id="rId53" display="pw:\\pw.planservi.com.br:PROJETOS\Documents\C0849 - DER\40_Emissao\03_GRD\0-GRDs_Enviadas DER\MR.DER-0040_22\" xr:uid="{00000000-0004-0000-0400-000034000000}"/>
    <hyperlink ref="M22" r:id="rId54" display="pw:\\pw.planservi.com.br:PROJETOS\Documents\C0849 - DER\40_Emissao\03_GRD\0-GRDs_Enviadas DER\MR.DER-0040_22\" xr:uid="{00000000-0004-0000-0400-000035000000}"/>
    <hyperlink ref="M23" r:id="rId55" display="pw:\\pw.planservi.com.br:PROJETOS\Documents\C0849 - DER\40_Emissao\03_GRD\0-GRDs_Enviadas DER\MR.DER-0040_22\" xr:uid="{00000000-0004-0000-0400-000036000000}"/>
    <hyperlink ref="M24" r:id="rId56" display="pw:\\pw.planservi.com.br:PROJETOS\Documents\C0849 - DER\40_Emissao\03_GRD\0-GRDs_Enviadas DER\MR.DER-0040_22\" xr:uid="{00000000-0004-0000-0400-000037000000}"/>
    <hyperlink ref="M25" r:id="rId57" display="pw:\\pw.planservi.com.br:PROJETOS\Documents\C0849 - DER\40_Emissao\03_GRD\0-GRDs_Enviadas DER\MR.DER-0040_22\" xr:uid="{00000000-0004-0000-0400-000038000000}"/>
    <hyperlink ref="M26" r:id="rId58" display="pw:\\pw.planservi.com.br:PROJETOS\Documents\C0849 - DER\40_Emissao\03_GRD\0-GRDs_Enviadas DER\MR.DER-0040_22\" xr:uid="{00000000-0004-0000-0400-000039000000}"/>
    <hyperlink ref="M27" r:id="rId59" display="pw:\\pw.planservi.com.br:PROJETOS\Documents\C0849 - DER\40_Emissao\03_GRD\0-GRDs_Enviadas DER\MR.DER-0040_22\" xr:uid="{00000000-0004-0000-0400-00003A000000}"/>
    <hyperlink ref="M28" r:id="rId60" display="pw:\\pw.planservi.com.br:PROJETOS\Documents\C0849 - DER\40_Emissao\03_GRD\0-GRDs_Enviadas DER\MR.DER-0040_22\" xr:uid="{00000000-0004-0000-0400-00003B000000}"/>
    <hyperlink ref="M29" r:id="rId61" display="pw:\\pw.planservi.com.br:PROJETOS\Documents\C0849 - DER\40_Emissao\03_GRD\0-GRDs_Enviadas DER\MR.DER-0040_22\" xr:uid="{00000000-0004-0000-0400-00003C000000}"/>
    <hyperlink ref="M30" r:id="rId62" display="pw:\\pw.planservi.com.br:PROJETOS\Documents\C0849 - DER\40_Emissao\03_GRD\0-GRDs_Enviadas DER\MR.DER-0040_22\" xr:uid="{00000000-0004-0000-0400-00003D000000}"/>
    <hyperlink ref="M31" r:id="rId63" display="pw:\\pw.planservi.com.br:PROJETOS\Documents\C0849 - DER\40_Emissao\03_GRD\0-GRDs_Enviadas DER\MR.DER-0040_22\" xr:uid="{00000000-0004-0000-0400-00003E000000}"/>
    <hyperlink ref="P33" r:id="rId64" display="pw:\\pw.planservi.com.br:PROJETOS\Documents\C0849 - DER\30_Producao\5-D3 – SP 253 - km 0,00-18,70\05_Geot\05.00_R031\2022 08 24-R-031_Emissão Inicial-Programação_Sondagens.doc" xr:uid="{00000000-0004-0000-0400-00003F000000}"/>
    <hyperlink ref="P34:P48" r:id="rId65" display="pw:\\pw.planservi.com.br:PROJETOS\Documents\C0849 - DER\30_Producao\5-D3 – SP 253 - km 0,00-18,70\05_Geot\05.00_R031\2022 08 24-R-031_Emissão Inicial-Programação_Sondagens.doc" xr:uid="{00000000-0004-0000-0400-000040000000}"/>
    <hyperlink ref="P143" r:id="rId66" display="pw:\\pw.planservi.com.br:PROJETOS\Documents\C0849 - DER\30_Producao\5-D3 – SP 253 - km 0,00-18,70\04_Dren\04.00_R031\2022 08 19 - Emissão Inicial.doc" xr:uid="{00000000-0004-0000-0400-000041000000}"/>
    <hyperlink ref="P144" r:id="rId67" display="pw:\\pw.planservi.com.br:PROJETOS\Documents\C0849 - DER\30_Producao\5-D3 – SP 253 - km 0,00-18,70\04_Dren\04.00_R031\2022 08 19 - Emissão Inicial.doc" xr:uid="{00000000-0004-0000-0400-000042000000}"/>
    <hyperlink ref="P145" r:id="rId68" display="pw:\\pw.planservi.com.br:PROJETOS\Documents\C0849 - DER\30_Producao\5-D3 – SP 253 - km 0,00-18,70\04_Dren\04.00_R031\2022 08 19 - Emissão Inicial.doc" xr:uid="{00000000-0004-0000-0400-000043000000}"/>
    <hyperlink ref="P146" r:id="rId69" display="pw:\\pw.planservi.com.br:PROJETOS\Documents\C0849 - DER\30_Producao\5-D3 – SP 253 - km 0,00-18,70\04_Dren\04.00_R031\2022 08 19 - Emissão Inicial.doc" xr:uid="{00000000-0004-0000-0400-000044000000}"/>
    <hyperlink ref="P147" r:id="rId70" display="pw:\\pw.planservi.com.br:PROJETOS\Documents\C0849 - DER\30_Producao\5-D3 – SP 253 - km 0,00-18,70\04_Dren\04.00_R031\2022 08 19 - Emissão Inicial.doc" xr:uid="{00000000-0004-0000-0400-000045000000}"/>
    <hyperlink ref="P148" r:id="rId71" display="pw:\\pw.planservi.com.br:PROJETOS\Documents\C0849 - DER\30_Producao\5-D3 – SP 253 - km 0,00-18,70\04_Dren\04.00_R031\2022 08 19 - Emissão Inicial.doc" xr:uid="{00000000-0004-0000-0400-000046000000}"/>
    <hyperlink ref="S66" r:id="rId72" display="pw:\\pw.planservi.com.br:PROJETOS\Documents\C0849 - DER\40_Emissao\03_GRD\0-GRDs_Enviadas DER\3ºMEDIÇÃO\MR.DER-0056_22\" xr:uid="{00000000-0004-0000-0400-000047000000}"/>
    <hyperlink ref="S67" r:id="rId73" display="pw:\\pw.planservi.com.br:PROJETOS\Documents\C0849 - DER\40_Emissao\03_GRD\0-GRDs_Enviadas DER\3ºMEDIÇÃO\MR.DER-0056_22\" xr:uid="{00000000-0004-0000-0400-000048000000}"/>
    <hyperlink ref="S68" r:id="rId74" display="pw:\\pw.planservi.com.br:PROJETOS\Documents\C0849 - DER\40_Emissao\03_GRD\0-GRDs_Enviadas DER\3ºMEDIÇÃO\MR.DER-0056_22\" xr:uid="{00000000-0004-0000-0400-000049000000}"/>
    <hyperlink ref="S69" r:id="rId75" display="pw:\\pw.planservi.com.br:PROJETOS\Documents\C0849 - DER\40_Emissao\03_GRD\0-GRDs_Enviadas DER\3ºMEDIÇÃO\MR.DER-0056_22\" xr:uid="{00000000-0004-0000-0400-00004A000000}"/>
    <hyperlink ref="S70" r:id="rId76" display="pw:\\pw.planservi.com.br:PROJETOS\Documents\C0849 - DER\40_Emissao\03_GRD\0-GRDs_Enviadas DER\3ºMEDIÇÃO\MR.DER-0056_22\" xr:uid="{00000000-0004-0000-0400-00004B000000}"/>
    <hyperlink ref="S71" r:id="rId77" display="pw:\\pw.planservi.com.br:PROJETOS\Documents\C0849 - DER\40_Emissao\03_GRD\0-GRDs_Enviadas DER\3ºMEDIÇÃO\MR.DER-0056_22\" xr:uid="{00000000-0004-0000-0400-00004C000000}"/>
    <hyperlink ref="S72" r:id="rId78" display="pw:\\pw.planservi.com.br:PROJETOS\Documents\C0849 - DER\40_Emissao\03_GRD\0-GRDs_Enviadas DER\3ºMEDIÇÃO\MR.DER-0056_22\" xr:uid="{00000000-0004-0000-0400-00004D000000}"/>
    <hyperlink ref="S73" r:id="rId79" display="pw:\\pw.planservi.com.br:PROJETOS\Documents\C0849 - DER\40_Emissao\03_GRD\0-GRDs_Enviadas DER\3ºMEDIÇÃO\MR.DER-0056_22\" xr:uid="{00000000-0004-0000-0400-00004E000000}"/>
    <hyperlink ref="S74" r:id="rId80" display="pw:\\pw.planservi.com.br:PROJETOS\Documents\C0849 - DER\40_Emissao\03_GRD\0-GRDs_Enviadas DER\3ºMEDIÇÃO\MR.DER-0056_22\" xr:uid="{00000000-0004-0000-0400-00004F000000}"/>
    <hyperlink ref="S75" r:id="rId81" display="pw:\\pw.planservi.com.br:PROJETOS\Documents\C0849 - DER\40_Emissao\03_GRD\0-GRDs_Enviadas DER\3ºMEDIÇÃO\MR.DER-0056_22\" xr:uid="{00000000-0004-0000-0400-000050000000}"/>
    <hyperlink ref="S76" r:id="rId82" display="pw:\\pw.planservi.com.br:PROJETOS\Documents\C0849 - DER\40_Emissao\03_GRD\0-GRDs_Enviadas DER\3ºMEDIÇÃO\MR.DER-0056_22\" xr:uid="{00000000-0004-0000-0400-000051000000}"/>
    <hyperlink ref="S77" r:id="rId83" display="pw:\\pw.planservi.com.br:PROJETOS\Documents\C0849 - DER\40_Emissao\03_GRD\0-GRDs_Enviadas DER\3ºMEDIÇÃO\MR.DER-0056_22\" xr:uid="{00000000-0004-0000-0400-000052000000}"/>
    <hyperlink ref="S78" r:id="rId84" display="pw:\\pw.planservi.com.br:PROJETOS\Documents\C0849 - DER\40_Emissao\03_GRD\0-GRDs_Enviadas DER\3ºMEDIÇÃO\MR.DER-0056_22\" xr:uid="{00000000-0004-0000-0400-000053000000}"/>
    <hyperlink ref="M79" r:id="rId85" display="pw:\\pw.planservi.com.br:PROJETOS\Documents\C0849 - DER\40_Emissao\03_GRD\0-GRDs_Enviadas DER\3ºMEDIÇÃO\MR.DER-0056_22\" xr:uid="{00000000-0004-0000-0400-000054000000}"/>
    <hyperlink ref="M80" r:id="rId86" display="pw:\\pw.planservi.com.br:PROJETOS\Documents\C0849 - DER\40_Emissao\03_GRD\0-GRDs_Enviadas DER\3ºMEDIÇÃO\MR.DER-0056_22\" xr:uid="{00000000-0004-0000-0400-000055000000}"/>
    <hyperlink ref="S386" r:id="rId87" display="pw:\\pw.planservi.com.br:PROJETOS\Documents\C0849 - DER\40_Emissao\03_GRD\0-GRDs_Enviadas DER\3ºMEDIÇÃO\MR.DER-0056_22\" xr:uid="{00000000-0004-0000-0400-000056000000}"/>
    <hyperlink ref="S33" r:id="rId88" display="pw:\\pw.planservi.com.br:PROJETOS\Documents\C0849 - DER\40_Emissao\03_GRD\0-GRDs_Enviadas DER\3ºMEDIÇÃO\MR.DER-0078_22\" xr:uid="{00000000-0004-0000-0400-000057000000}"/>
    <hyperlink ref="S34" r:id="rId89" display="pw:\\pw.planservi.com.br:PROJETOS\Documents\C0849 - DER\40_Emissao\03_GRD\0-GRDs_Enviadas DER\3ºMEDIÇÃO\MR.DER-0078_22\" xr:uid="{00000000-0004-0000-0400-000058000000}"/>
    <hyperlink ref="S35" r:id="rId90" display="pw:\\pw.planservi.com.br:PROJETOS\Documents\C0849 - DER\40_Emissao\03_GRD\0-GRDs_Enviadas DER\3ºMEDIÇÃO\MR.DER-0078_22\" xr:uid="{00000000-0004-0000-0400-000059000000}"/>
    <hyperlink ref="S36" r:id="rId91" display="pw:\\pw.planservi.com.br:PROJETOS\Documents\C0849 - DER\40_Emissao\03_GRD\0-GRDs_Enviadas DER\3ºMEDIÇÃO\MR.DER-0078_22\" xr:uid="{00000000-0004-0000-0400-00005A000000}"/>
    <hyperlink ref="S37" r:id="rId92" display="pw:\\pw.planservi.com.br:PROJETOS\Documents\C0849 - DER\40_Emissao\03_GRD\0-GRDs_Enviadas DER\3ºMEDIÇÃO\MR.DER-0078_22\" xr:uid="{00000000-0004-0000-0400-00005B000000}"/>
    <hyperlink ref="S38" r:id="rId93" display="pw:\\pw.planservi.com.br:PROJETOS\Documents\C0849 - DER\40_Emissao\03_GRD\0-GRDs_Enviadas DER\3ºMEDIÇÃO\MR.DER-0078_22\" xr:uid="{00000000-0004-0000-0400-00005C000000}"/>
    <hyperlink ref="S39" r:id="rId94" display="pw:\\pw.planservi.com.br:PROJETOS\Documents\C0849 - DER\40_Emissao\03_GRD\0-GRDs_Enviadas DER\3ºMEDIÇÃO\MR.DER-0078_22\" xr:uid="{00000000-0004-0000-0400-00005D000000}"/>
    <hyperlink ref="S40" r:id="rId95" display="pw:\\pw.planservi.com.br:PROJETOS\Documents\C0849 - DER\40_Emissao\03_GRD\0-GRDs_Enviadas DER\3ºMEDIÇÃO\MR.DER-0078_22\" xr:uid="{00000000-0004-0000-0400-00005E000000}"/>
    <hyperlink ref="S41" r:id="rId96" display="pw:\\pw.planservi.com.br:PROJETOS\Documents\C0849 - DER\40_Emissao\03_GRD\0-GRDs_Enviadas DER\3ºMEDIÇÃO\MR.DER-0078_22\" xr:uid="{00000000-0004-0000-0400-00005F000000}"/>
    <hyperlink ref="S42" r:id="rId97" display="pw:\\pw.planservi.com.br:PROJETOS\Documents\C0849 - DER\40_Emissao\03_GRD\0-GRDs_Enviadas DER\3ºMEDIÇÃO\MR.DER-0078_22\" xr:uid="{00000000-0004-0000-0400-000060000000}"/>
    <hyperlink ref="S43" r:id="rId98" display="pw:\\pw.planservi.com.br:PROJETOS\Documents\C0849 - DER\40_Emissao\03_GRD\0-GRDs_Enviadas DER\3ºMEDIÇÃO\MR.DER-0078_22\" xr:uid="{00000000-0004-0000-0400-000061000000}"/>
    <hyperlink ref="S44" r:id="rId99" display="pw:\\pw.planservi.com.br:PROJETOS\Documents\C0849 - DER\40_Emissao\03_GRD\0-GRDs_Enviadas DER\3ºMEDIÇÃO\MR.DER-0078_22\" xr:uid="{00000000-0004-0000-0400-000062000000}"/>
    <hyperlink ref="S45" r:id="rId100" display="pw:\\pw.planservi.com.br:PROJETOS\Documents\C0849 - DER\40_Emissao\03_GRD\0-GRDs_Enviadas DER\3ºMEDIÇÃO\MR.DER-0078_22\" xr:uid="{00000000-0004-0000-0400-000063000000}"/>
    <hyperlink ref="S46" r:id="rId101" display="pw:\\pw.planservi.com.br:PROJETOS\Documents\C0849 - DER\40_Emissao\03_GRD\0-GRDs_Enviadas DER\3ºMEDIÇÃO\MR.DER-0078_22\" xr:uid="{00000000-0004-0000-0400-000064000000}"/>
    <hyperlink ref="S47" r:id="rId102" display="pw:\\pw.planservi.com.br:PROJETOS\Documents\C0849 - DER\40_Emissao\03_GRD\0-GRDs_Enviadas DER\3ºMEDIÇÃO\MR.DER-0078_22\" xr:uid="{00000000-0004-0000-0400-000065000000}"/>
    <hyperlink ref="S48" r:id="rId103" display="pw:\\pw.planservi.com.br:PROJETOS\Documents\C0849 - DER\40_Emissao\03_GRD\0-GRDs_Enviadas DER\3ºMEDIÇÃO\MR.DER-0078_22\" xr:uid="{00000000-0004-0000-0400-000066000000}"/>
    <hyperlink ref="M387" r:id="rId104" display="pw:\\pw.planservi.com.br:PROJETOS\Documents\C0849 - DER\40_Emissao\03_GRD\0-GRDs_Enviadas DER\3ºMEDIÇÃO\MR.DER-0078_22\" xr:uid="{00000000-0004-0000-0400-000067000000}"/>
    <hyperlink ref="M49" r:id="rId105" display="pw:\\pw.planservi.com.br:PROJETOS\Documents\C0849 - DER\40_Emissao\03_GRD\0-GRDs_Enviadas DER\3ºMEDIÇÃO\MR.DER-0092_22\" xr:uid="{00000000-0004-0000-0400-000068000000}"/>
    <hyperlink ref="M50" r:id="rId106" display="pw:\\pw.planservi.com.br:PROJETOS\Documents\C0849 - DER\40_Emissao\03_GRD\0-GRDs_Enviadas DER\3ºMEDIÇÃO\MR.DER-0092_22\" xr:uid="{00000000-0004-0000-0400-000069000000}"/>
    <hyperlink ref="M51" r:id="rId107" display="pw:\\pw.planservi.com.br:PROJETOS\Documents\C0849 - DER\40_Emissao\03_GRD\0-GRDs_Enviadas DER\3ºMEDIÇÃO\MR.DER-0092_22\" xr:uid="{00000000-0004-0000-0400-00006A000000}"/>
    <hyperlink ref="M52" r:id="rId108" display="pw:\\pw.planservi.com.br:PROJETOS\Documents\C0849 - DER\40_Emissao\03_GRD\0-GRDs_Enviadas DER\3ºMEDIÇÃO\MR.DER-0092_22\" xr:uid="{00000000-0004-0000-0400-00006B000000}"/>
    <hyperlink ref="M53" r:id="rId109" display="pw:\\pw.planservi.com.br:PROJETOS\Documents\C0849 - DER\40_Emissao\03_GRD\0-GRDs_Enviadas DER\3ºMEDIÇÃO\MR.DER-0092_22\" xr:uid="{00000000-0004-0000-0400-00006C000000}"/>
    <hyperlink ref="M54" r:id="rId110" display="pw:\\pw.planservi.com.br:PROJETOS\Documents\C0849 - DER\40_Emissao\03_GRD\0-GRDs_Enviadas DER\3ºMEDIÇÃO\MR.DER-0092_22\" xr:uid="{00000000-0004-0000-0400-00006D000000}"/>
    <hyperlink ref="P49" r:id="rId111" display="pw:\\pw.planservi.com.br:PROJETOS\Documents\C0849 - DER\30_Producao\5-D3 – SP 253 - km 0,00-18,70\05_Geot\05.00_R031\2022 10 25-R-031_Relatório.doc" xr:uid="{00000000-0004-0000-0400-00006E000000}"/>
    <hyperlink ref="P50:P54" r:id="rId112" display="pw:\\pw.planservi.com.br:PROJETOS\Documents\C0849 - DER\30_Producao\5-D3 – SP 253 - km 0,00-18,70\05_Geot\05.00_R031\2022 10 25-R-031_Relatório.doc" xr:uid="{00000000-0004-0000-0400-00006F000000}"/>
    <hyperlink ref="P66" r:id="rId113" display="pw:\\pw.planservi.com.br:PROJETOS\Documents\C0849 - DER\30_Producao\5-D3 – SP 253 - km 0,00-18,70\02_Geom\02.00_R031\2022 10 05 - Projeto Funcional -Mudança de código.xls" xr:uid="{00000000-0004-0000-0400-000070000000}"/>
    <hyperlink ref="P67:P78" r:id="rId114" display="pw:\\pw.planservi.com.br:PROJETOS\Documents\C0849 - DER\30_Producao\5-D3 – SP 253 - km 0,00-18,70\02_Geom\02.00_R031\2022 10 05 - Projeto Funcional -Mudança de código.xls" xr:uid="{00000000-0004-0000-0400-000071000000}"/>
    <hyperlink ref="P79" r:id="rId115" display="pw:\\pw.planservi.com.br:PROJETOS\Documents\C0849 - DER\30_Producao\5-D3 – SP 253 - km 0,00-18,70\02_Geom\02.00_R031\2022 10 14 - Projeto Funcional -Revisão A1.xls" xr:uid="{00000000-0004-0000-0400-000072000000}"/>
    <hyperlink ref="P80" r:id="rId116" display="pw:\\pw.planservi.com.br:PROJETOS\Documents\C0849 - DER\30_Producao\5-D3 – SP 253 - km 0,00-18,70\02_Geom\02.00_R031\2022 10 14 - Projeto Funcional -Revisão A1.xls" xr:uid="{00000000-0004-0000-0400-000073000000}"/>
    <hyperlink ref="V66" r:id="rId117" display="pw:\\pw.planservi.com.br:PROJETOS\Documents\C0849 - DER\30_Producao\5-D3 – SP 253 - km 0,00-18,70\02_Geom\02.00_R031\2022 10 14 - Projeto Funcional -Revisão A2.xls" xr:uid="{00000000-0004-0000-0400-000074000000}"/>
    <hyperlink ref="V67:V78" r:id="rId118" display="pw:\\pw.planservi.com.br:PROJETOS\Documents\C0849 - DER\30_Producao\5-D3 – SP 253 - km 0,00-18,70\02_Geom\02.00_R031\2022 10 14 - Projeto Funcional -Revisão A2.xls" xr:uid="{00000000-0004-0000-0400-000075000000}"/>
    <hyperlink ref="V33" r:id="rId119" display="pw:\\pw.planservi.com.br:PROJETOS\Documents\C0849 - DER\30_Producao\5-D3 – SP 253 - km 0,00-18,70\05_Geot\05.00_R031\2022 10 24-R-031_Revisão-Programação_Sondagens.doc" xr:uid="{00000000-0004-0000-0400-000076000000}"/>
    <hyperlink ref="V34:V48" r:id="rId120" display="pw:\\pw.planservi.com.br:PROJETOS\Documents\C0849 - DER\30_Producao\5-D3 – SP 253 - km 0,00-18,70\05_Geot\05.00_R031\2022 10 24-R-031_Revisão-Programação_Sondagens.doc" xr:uid="{00000000-0004-0000-0400-000077000000}"/>
    <hyperlink ref="M384" r:id="rId121" display="pw:\\pw.planservi.com.br:PROJETOS\Documents\C0849 - DER\40_Emissao\03_GRD\0-GRDs_Enviadas DER\4ºMEDIÇÃO\MR.DER-0119_22\" xr:uid="{00000000-0004-0000-0400-000078000000}"/>
    <hyperlink ref="M134" r:id="rId122" display="pw:\\pw.planservi.com.br:PROJETOS\Documents\C0849 - DER\40_Emissao\03_GRD\0-GRDs_Enviadas DER\4ºMEDIÇÃO\MR.DER-0125_22\" xr:uid="{00000000-0004-0000-0400-000079000000}"/>
    <hyperlink ref="M61" r:id="rId123" display="pw:\\pw.planservi.com.br:PROJETOS\Documents\C0849 - DER\40_Emissao\03_GRD\0-GRDs_Enviadas DER\4ºMEDIÇÃO\MR.DER-0142_22\" xr:uid="{00000000-0004-0000-0400-00007A000000}"/>
    <hyperlink ref="M63" r:id="rId124" display="pw:\\pw.planservi.com.br:PROJETOS\Documents\C0849 - DER\40_Emissao\03_GRD\0-GRDs_Enviadas DER\4ºMEDIÇÃO\MR.DER-0142_22\" xr:uid="{00000000-0004-0000-0400-00007B000000}"/>
    <hyperlink ref="S4" r:id="rId125" display="pw:\\pw.planservi.com.br:PROJETOS\Documents\C0849 - DER\40_Emissao\03_GRD\0-GRDs_Enviadas DER\5ºMEDIÇÃO\MR.DER-0175_22\" xr:uid="{00000000-0004-0000-0400-00007C000000}"/>
    <hyperlink ref="S5" r:id="rId126" display="pw:\\pw.planservi.com.br:PROJETOS\Documents\C0849 - DER\40_Emissao\03_GRD\0-GRDs_Enviadas DER\5ºMEDIÇÃO\MR.DER-0175_22\" xr:uid="{00000000-0004-0000-0400-00007D000000}"/>
    <hyperlink ref="S6" r:id="rId127" display="pw:\\pw.planservi.com.br:PROJETOS\Documents\C0849 - DER\40_Emissao\03_GRD\0-GRDs_Enviadas DER\5ºMEDIÇÃO\MR.DER-0175_22\" xr:uid="{00000000-0004-0000-0400-00007E000000}"/>
    <hyperlink ref="S7" r:id="rId128" display="pw:\\pw.planservi.com.br:PROJETOS\Documents\C0849 - DER\40_Emissao\03_GRD\0-GRDs_Enviadas DER\5ºMEDIÇÃO\MR.DER-0175_22\" xr:uid="{00000000-0004-0000-0400-00007F000000}"/>
    <hyperlink ref="S8" r:id="rId129" display="pw:\\pw.planservi.com.br:PROJETOS\Documents\C0849 - DER\40_Emissao\03_GRD\0-GRDs_Enviadas DER\5ºMEDIÇÃO\MR.DER-0175_22\" xr:uid="{00000000-0004-0000-0400-000080000000}"/>
    <hyperlink ref="S9" r:id="rId130" display="pw:\\pw.planservi.com.br:PROJETOS\Documents\C0849 - DER\40_Emissao\03_GRD\0-GRDs_Enviadas DER\5ºMEDIÇÃO\MR.DER-0175_22\" xr:uid="{00000000-0004-0000-0400-000081000000}"/>
    <hyperlink ref="S10" r:id="rId131" display="pw:\\pw.planservi.com.br:PROJETOS\Documents\C0849 - DER\40_Emissao\03_GRD\0-GRDs_Enviadas DER\5ºMEDIÇÃO\MR.DER-0175_22\" xr:uid="{00000000-0004-0000-0400-000082000000}"/>
    <hyperlink ref="S11" r:id="rId132" display="pw:\\pw.planservi.com.br:PROJETOS\Documents\C0849 - DER\40_Emissao\03_GRD\0-GRDs_Enviadas DER\5ºMEDIÇÃO\MR.DER-0175_22\" xr:uid="{00000000-0004-0000-0400-000083000000}"/>
    <hyperlink ref="S12" r:id="rId133" display="pw:\\pw.planservi.com.br:PROJETOS\Documents\C0849 - DER\40_Emissao\03_GRD\0-GRDs_Enviadas DER\5ºMEDIÇÃO\MR.DER-0175_22\" xr:uid="{00000000-0004-0000-0400-000084000000}"/>
    <hyperlink ref="S13" r:id="rId134" display="pw:\\pw.planservi.com.br:PROJETOS\Documents\C0849 - DER\40_Emissao\03_GRD\0-GRDs_Enviadas DER\5ºMEDIÇÃO\MR.DER-0175_22\" xr:uid="{00000000-0004-0000-0400-000085000000}"/>
    <hyperlink ref="S14" r:id="rId135" display="pw:\\pw.planservi.com.br:PROJETOS\Documents\C0849 - DER\40_Emissao\03_GRD\0-GRDs_Enviadas DER\5ºMEDIÇÃO\MR.DER-0175_22\" xr:uid="{00000000-0004-0000-0400-000086000000}"/>
    <hyperlink ref="S15" r:id="rId136" display="pw:\\pw.planservi.com.br:PROJETOS\Documents\C0849 - DER\40_Emissao\03_GRD\0-GRDs_Enviadas DER\5ºMEDIÇÃO\MR.DER-0175_22\" xr:uid="{00000000-0004-0000-0400-000087000000}"/>
    <hyperlink ref="S16" r:id="rId137" display="pw:\\pw.planservi.com.br:PROJETOS\Documents\C0849 - DER\40_Emissao\03_GRD\0-GRDs_Enviadas DER\5ºMEDIÇÃO\MR.DER-0175_22\" xr:uid="{00000000-0004-0000-0400-000088000000}"/>
    <hyperlink ref="S17" r:id="rId138" display="pw:\\pw.planservi.com.br:PROJETOS\Documents\C0849 - DER\40_Emissao\03_GRD\0-GRDs_Enviadas DER\5ºMEDIÇÃO\MR.DER-0175_22\" xr:uid="{00000000-0004-0000-0400-000089000000}"/>
    <hyperlink ref="S18" r:id="rId139" display="pw:\\pw.planservi.com.br:PROJETOS\Documents\C0849 - DER\40_Emissao\03_GRD\0-GRDs_Enviadas DER\5ºMEDIÇÃO\MR.DER-0175_22\" xr:uid="{00000000-0004-0000-0400-00008A000000}"/>
    <hyperlink ref="S19" r:id="rId140" display="pw:\\pw.planservi.com.br:PROJETOS\Documents\C0849 - DER\40_Emissao\03_GRD\0-GRDs_Enviadas DER\5ºMEDIÇÃO\MR.DER-0175_22\" xr:uid="{00000000-0004-0000-0400-00008B000000}"/>
    <hyperlink ref="S20" r:id="rId141" display="pw:\\pw.planservi.com.br:PROJETOS\Documents\C0849 - DER\40_Emissao\03_GRD\0-GRDs_Enviadas DER\5ºMEDIÇÃO\MR.DER-0175_22\" xr:uid="{00000000-0004-0000-0400-00008C000000}"/>
    <hyperlink ref="S21" r:id="rId142" display="pw:\\pw.planservi.com.br:PROJETOS\Documents\C0849 - DER\40_Emissao\03_GRD\0-GRDs_Enviadas DER\5ºMEDIÇÃO\MR.DER-0175_22\" xr:uid="{00000000-0004-0000-0400-00008D000000}"/>
    <hyperlink ref="S22" r:id="rId143" display="pw:\\pw.planservi.com.br:PROJETOS\Documents\C0849 - DER\40_Emissao\03_GRD\0-GRDs_Enviadas DER\5ºMEDIÇÃO\MR.DER-0175_22\" xr:uid="{00000000-0004-0000-0400-00008E000000}"/>
    <hyperlink ref="S23" r:id="rId144" display="pw:\\pw.planservi.com.br:PROJETOS\Documents\C0849 - DER\40_Emissao\03_GRD\0-GRDs_Enviadas DER\5ºMEDIÇÃO\MR.DER-0175_22\" xr:uid="{00000000-0004-0000-0400-00008F000000}"/>
    <hyperlink ref="S24" r:id="rId145" display="pw:\\pw.planservi.com.br:PROJETOS\Documents\C0849 - DER\40_Emissao\03_GRD\0-GRDs_Enviadas DER\5ºMEDIÇÃO\MR.DER-0175_22\" xr:uid="{00000000-0004-0000-0400-000090000000}"/>
    <hyperlink ref="S25" r:id="rId146" display="pw:\\pw.planservi.com.br:PROJETOS\Documents\C0849 - DER\40_Emissao\03_GRD\0-GRDs_Enviadas DER\5ºMEDIÇÃO\MR.DER-0175_22\" xr:uid="{00000000-0004-0000-0400-000091000000}"/>
    <hyperlink ref="S26" r:id="rId147" display="pw:\\pw.planservi.com.br:PROJETOS\Documents\C0849 - DER\40_Emissao\03_GRD\0-GRDs_Enviadas DER\5ºMEDIÇÃO\MR.DER-0175_22\" xr:uid="{00000000-0004-0000-0400-000092000000}"/>
    <hyperlink ref="S27" r:id="rId148" display="pw:\\pw.planservi.com.br:PROJETOS\Documents\C0849 - DER\40_Emissao\03_GRD\0-GRDs_Enviadas DER\5ºMEDIÇÃO\MR.DER-0175_22\" xr:uid="{00000000-0004-0000-0400-000093000000}"/>
    <hyperlink ref="S28" r:id="rId149" display="pw:\\pw.planservi.com.br:PROJETOS\Documents\C0849 - DER\40_Emissao\03_GRD\0-GRDs_Enviadas DER\5ºMEDIÇÃO\MR.DER-0175_22\" xr:uid="{00000000-0004-0000-0400-000094000000}"/>
    <hyperlink ref="S29" r:id="rId150" display="pw:\\pw.planservi.com.br:PROJETOS\Documents\C0849 - DER\40_Emissao\03_GRD\0-GRDs_Enviadas DER\5ºMEDIÇÃO\MR.DER-0175_22\" xr:uid="{00000000-0004-0000-0400-000095000000}"/>
    <hyperlink ref="S30" r:id="rId151" display="pw:\\pw.planservi.com.br:PROJETOS\Documents\C0849 - DER\40_Emissao\03_GRD\0-GRDs_Enviadas DER\5ºMEDIÇÃO\MR.DER-0175_22\" xr:uid="{00000000-0004-0000-0400-000096000000}"/>
    <hyperlink ref="S31" r:id="rId152" display="pw:\\pw.planservi.com.br:PROJETOS\Documents\C0849 - DER\40_Emissao\03_GRD\0-GRDs_Enviadas DER\5ºMEDIÇÃO\MR.DER-0175_22\" xr:uid="{00000000-0004-0000-0400-000097000000}"/>
    <hyperlink ref="M149" r:id="rId153" display="pw:\\pw.planservi.com.br:PROJETOS\Documents\C0849 - DER\40_Emissao\03_GRD\0-GRDs_Enviadas DER\5ºMEDIÇÃO\MR.DER-0175_22\" xr:uid="{00000000-0004-0000-0400-000098000000}"/>
    <hyperlink ref="P134" r:id="rId154" display="pw:\\pw.planservi.com.br:PROJETOS\Documents\C0849 - DER\30_Producao\5-D3 – SP 253 - km 0,00-18,70\05_Geot\05.00_R031\2022.10.21_R-031_JAZIDAS-DME-SP253.doc" xr:uid="{00000000-0004-0000-0400-000099000000}"/>
    <hyperlink ref="P61" r:id="rId155" display="pw:\\pw.planservi.com.br:PROJETOS\Documents\C0849 - DER\30_Producao\5-D3 – SP 253 - km 0,00-18,70\06_Pavi\06.00_R031\2022 11 23-R-031_Emissão Inicial-Relatório.doc" xr:uid="{00000000-0004-0000-0400-00009A000000}"/>
    <hyperlink ref="P63" r:id="rId156" display="pw:\\pw.planservi.com.br:PROJETOS\Documents\C0849 - DER\30_Producao\5-D3 – SP 253 - km 0,00-18,70\06_Pavi\06.00_R031\2022 11 23-R-031_Emissão Inicial-Relatório.doc" xr:uid="{00000000-0004-0000-0400-00009B000000}"/>
    <hyperlink ref="S49" r:id="rId157" display="pw:\\pw.planservi.com.br:PROJETOS\Documents\C0849 - DER\40_Emissao\03_GRD\0-GRDs_Enviadas DER\5ºMEDIÇÃO\MR.DER-0212_22\" xr:uid="{00000000-0004-0000-0400-00009C000000}"/>
    <hyperlink ref="S50" r:id="rId158" display="pw:\\pw.planservi.com.br:PROJETOS\Documents\C0849 - DER\40_Emissao\03_GRD\0-GRDs_Enviadas DER\5ºMEDIÇÃO\MR.DER-0212_22\" xr:uid="{00000000-0004-0000-0400-00009D000000}"/>
    <hyperlink ref="S51" r:id="rId159" display="pw:\\pw.planservi.com.br:PROJETOS\Documents\C0849 - DER\40_Emissao\03_GRD\0-GRDs_Enviadas DER\5ºMEDIÇÃO\MR.DER-0212_22\" xr:uid="{00000000-0004-0000-0400-00009E000000}"/>
    <hyperlink ref="S52" r:id="rId160" display="pw:\\pw.planservi.com.br:PROJETOS\Documents\C0849 - DER\40_Emissao\03_GRD\0-GRDs_Enviadas DER\5ºMEDIÇÃO\MR.DER-0212_22\" xr:uid="{00000000-0004-0000-0400-00009F000000}"/>
    <hyperlink ref="S53" r:id="rId161" display="pw:\\pw.planservi.com.br:PROJETOS\Documents\C0849 - DER\40_Emissao\03_GRD\0-GRDs_Enviadas DER\5ºMEDIÇÃO\MR.DER-0212_22\" xr:uid="{00000000-0004-0000-0400-0000A0000000}"/>
    <hyperlink ref="S54" r:id="rId162" display="pw:\\pw.planservi.com.br:PROJETOS\Documents\C0849 - DER\40_Emissao\03_GRD\0-GRDs_Enviadas DER\5ºMEDIÇÃO\MR.DER-0212_22\" xr:uid="{00000000-0004-0000-0400-0000A1000000}"/>
    <hyperlink ref="S61" r:id="rId163" display="pw:\\pw.planservi.com.br:PROJETOS\Documents\C0849 - DER\40_Emissao\03_GRD\0-GRDs_Enviadas DER\5ºMEDIÇÃO\MR.DER-0212_22\" xr:uid="{00000000-0004-0000-0400-0000A2000000}"/>
    <hyperlink ref="S63" r:id="rId164" display="pw:\\pw.planservi.com.br:PROJETOS\Documents\C0849 - DER\40_Emissao\03_GRD\0-GRDs_Enviadas DER\5ºMEDIÇÃO\MR.DER-0212_22\" xr:uid="{00000000-0004-0000-0400-0000A3000000}"/>
    <hyperlink ref="Y4" r:id="rId165" display="pw:\\pw.planservi.com.br:PROJETOS\Documents\C0849 - DER\40_Emissao\03_GRD\0-GRDs_Enviadas DER\5ºMEDIÇÃO\MR.DER-0204_22\" xr:uid="{00000000-0004-0000-0400-0000A4000000}"/>
    <hyperlink ref="Y5" r:id="rId166" display="pw:\\pw.planservi.com.br:PROJETOS\Documents\C0849 - DER\40_Emissao\03_GRD\0-GRDs_Enviadas DER\5ºMEDIÇÃO\MR.DER-0204_22\" xr:uid="{00000000-0004-0000-0400-0000A5000000}"/>
    <hyperlink ref="Y6" r:id="rId167" display="pw:\\pw.planservi.com.br:PROJETOS\Documents\C0849 - DER\40_Emissao\03_GRD\0-GRDs_Enviadas DER\5ºMEDIÇÃO\MR.DER-0204_22\" xr:uid="{00000000-0004-0000-0400-0000A6000000}"/>
    <hyperlink ref="Y7" r:id="rId168" display="pw:\\pw.planservi.com.br:PROJETOS\Documents\C0849 - DER\40_Emissao\03_GRD\0-GRDs_Enviadas DER\5ºMEDIÇÃO\MR.DER-0204_22\" xr:uid="{00000000-0004-0000-0400-0000A7000000}"/>
    <hyperlink ref="Y8" r:id="rId169" display="pw:\\pw.planservi.com.br:PROJETOS\Documents\C0849 - DER\40_Emissao\03_GRD\0-GRDs_Enviadas DER\5ºMEDIÇÃO\MR.DER-0204_22\" xr:uid="{00000000-0004-0000-0400-0000A8000000}"/>
    <hyperlink ref="Y9" r:id="rId170" display="pw:\\pw.planservi.com.br:PROJETOS\Documents\C0849 - DER\40_Emissao\03_GRD\0-GRDs_Enviadas DER\5ºMEDIÇÃO\MR.DER-0204_22\" xr:uid="{00000000-0004-0000-0400-0000A9000000}"/>
    <hyperlink ref="Y10" r:id="rId171" display="pw:\\pw.planservi.com.br:PROJETOS\Documents\C0849 - DER\40_Emissao\03_GRD\0-GRDs_Enviadas DER\5ºMEDIÇÃO\MR.DER-0204_22\" xr:uid="{00000000-0004-0000-0400-0000AA000000}"/>
    <hyperlink ref="Y11" r:id="rId172" display="pw:\\pw.planservi.com.br:PROJETOS\Documents\C0849 - DER\40_Emissao\03_GRD\0-GRDs_Enviadas DER\5ºMEDIÇÃO\MR.DER-0204_22\" xr:uid="{00000000-0004-0000-0400-0000AB000000}"/>
    <hyperlink ref="Y12" r:id="rId173" display="pw:\\pw.planservi.com.br:PROJETOS\Documents\C0849 - DER\40_Emissao\03_GRD\0-GRDs_Enviadas DER\5ºMEDIÇÃO\MR.DER-0204_22\" xr:uid="{00000000-0004-0000-0400-0000AC000000}"/>
    <hyperlink ref="Y13" r:id="rId174" display="pw:\\pw.planservi.com.br:PROJETOS\Documents\C0849 - DER\40_Emissao\03_GRD\0-GRDs_Enviadas DER\5ºMEDIÇÃO\MR.DER-0204_22\" xr:uid="{00000000-0004-0000-0400-0000AD000000}"/>
    <hyperlink ref="Y14" r:id="rId175" display="pw:\\pw.planservi.com.br:PROJETOS\Documents\C0849 - DER\40_Emissao\03_GRD\0-GRDs_Enviadas DER\5ºMEDIÇÃO\MR.DER-0204_22\" xr:uid="{00000000-0004-0000-0400-0000AE000000}"/>
    <hyperlink ref="Y15" r:id="rId176" display="pw:\\pw.planservi.com.br:PROJETOS\Documents\C0849 - DER\40_Emissao\03_GRD\0-GRDs_Enviadas DER\5ºMEDIÇÃO\MR.DER-0204_22\" xr:uid="{00000000-0004-0000-0400-0000AF000000}"/>
    <hyperlink ref="Y16" r:id="rId177" display="pw:\\pw.planservi.com.br:PROJETOS\Documents\C0849 - DER\40_Emissao\03_GRD\0-GRDs_Enviadas DER\5ºMEDIÇÃO\MR.DER-0204_22\" xr:uid="{00000000-0004-0000-0400-0000B0000000}"/>
    <hyperlink ref="Y17" r:id="rId178" display="pw:\\pw.planservi.com.br:PROJETOS\Documents\C0849 - DER\40_Emissao\03_GRD\0-GRDs_Enviadas DER\5ºMEDIÇÃO\MR.DER-0204_22\" xr:uid="{00000000-0004-0000-0400-0000B1000000}"/>
    <hyperlink ref="Y18" r:id="rId179" display="pw:\\pw.planservi.com.br:PROJETOS\Documents\C0849 - DER\40_Emissao\03_GRD\0-GRDs_Enviadas DER\5ºMEDIÇÃO\MR.DER-0204_22\" xr:uid="{00000000-0004-0000-0400-0000B2000000}"/>
    <hyperlink ref="Y19" r:id="rId180" display="pw:\\pw.planservi.com.br:PROJETOS\Documents\C0849 - DER\40_Emissao\03_GRD\0-GRDs_Enviadas DER\5ºMEDIÇÃO\MR.DER-0204_22\" xr:uid="{00000000-0004-0000-0400-0000B3000000}"/>
    <hyperlink ref="Y20" r:id="rId181" display="pw:\\pw.planservi.com.br:PROJETOS\Documents\C0849 - DER\40_Emissao\03_GRD\0-GRDs_Enviadas DER\5ºMEDIÇÃO\MR.DER-0204_22\" xr:uid="{00000000-0004-0000-0400-0000B4000000}"/>
    <hyperlink ref="Y21" r:id="rId182" display="pw:\\pw.planservi.com.br:PROJETOS\Documents\C0849 - DER\40_Emissao\03_GRD\0-GRDs_Enviadas DER\5ºMEDIÇÃO\MR.DER-0204_22\" xr:uid="{00000000-0004-0000-0400-0000B5000000}"/>
    <hyperlink ref="Y22" r:id="rId183" display="pw:\\pw.planservi.com.br:PROJETOS\Documents\C0849 - DER\40_Emissao\03_GRD\0-GRDs_Enviadas DER\5ºMEDIÇÃO\MR.DER-0204_22\" xr:uid="{00000000-0004-0000-0400-0000B6000000}"/>
    <hyperlink ref="Y23" r:id="rId184" display="pw:\\pw.planservi.com.br:PROJETOS\Documents\C0849 - DER\40_Emissao\03_GRD\0-GRDs_Enviadas DER\5ºMEDIÇÃO\MR.DER-0204_22\" xr:uid="{00000000-0004-0000-0400-0000B7000000}"/>
    <hyperlink ref="Y24" r:id="rId185" display="pw:\\pw.planservi.com.br:PROJETOS\Documents\C0849 - DER\40_Emissao\03_GRD\0-GRDs_Enviadas DER\5ºMEDIÇÃO\MR.DER-0204_22\" xr:uid="{00000000-0004-0000-0400-0000B8000000}"/>
    <hyperlink ref="Y25" r:id="rId186" display="pw:\\pw.planservi.com.br:PROJETOS\Documents\C0849 - DER\40_Emissao\03_GRD\0-GRDs_Enviadas DER\5ºMEDIÇÃO\MR.DER-0204_22\" xr:uid="{00000000-0004-0000-0400-0000B9000000}"/>
    <hyperlink ref="Y26" r:id="rId187" display="pw:\\pw.planservi.com.br:PROJETOS\Documents\C0849 - DER\40_Emissao\03_GRD\0-GRDs_Enviadas DER\5ºMEDIÇÃO\MR.DER-0204_22\" xr:uid="{00000000-0004-0000-0400-0000BA000000}"/>
    <hyperlink ref="Y27" r:id="rId188" display="pw:\\pw.planservi.com.br:PROJETOS\Documents\C0849 - DER\40_Emissao\03_GRD\0-GRDs_Enviadas DER\5ºMEDIÇÃO\MR.DER-0204_22\" xr:uid="{00000000-0004-0000-0400-0000BB000000}"/>
    <hyperlink ref="Y28" r:id="rId189" display="pw:\\pw.planservi.com.br:PROJETOS\Documents\C0849 - DER\40_Emissao\03_GRD\0-GRDs_Enviadas DER\5ºMEDIÇÃO\MR.DER-0204_22\" xr:uid="{00000000-0004-0000-0400-0000BC000000}"/>
    <hyperlink ref="Y29" r:id="rId190" display="pw:\\pw.planservi.com.br:PROJETOS\Documents\C0849 - DER\40_Emissao\03_GRD\0-GRDs_Enviadas DER\5ºMEDIÇÃO\MR.DER-0204_22\" xr:uid="{00000000-0004-0000-0400-0000BD000000}"/>
    <hyperlink ref="Y30" r:id="rId191" display="pw:\\pw.planservi.com.br:PROJETOS\Documents\C0849 - DER\40_Emissao\03_GRD\0-GRDs_Enviadas DER\5ºMEDIÇÃO\MR.DER-0204_22\" xr:uid="{00000000-0004-0000-0400-0000BE000000}"/>
    <hyperlink ref="Y31" r:id="rId192" display="pw:\\pw.planservi.com.br:PROJETOS\Documents\C0849 - DER\40_Emissao\03_GRD\0-GRDs_Enviadas DER\5ºMEDIÇÃO\MR.DER-0204_22\" xr:uid="{00000000-0004-0000-0400-0000BF000000}"/>
    <hyperlink ref="M82" r:id="rId193" display="pw:\\pw.planservi.com.br:PROJETOS\Documents\C0849 - DER\40_Emissao\03_GRD\0-GRDs_Enviadas DER\5ºMEDIÇÃO\MR.DER-0248_22\" xr:uid="{00000000-0004-0000-0400-0000C0000000}"/>
    <hyperlink ref="M83" r:id="rId194" display="pw:\\pw.planservi.com.br:PROJETOS\Documents\C0849 - DER\40_Emissao\03_GRD\0-GRDs_Enviadas DER\5ºMEDIÇÃO\MR.DER-0248_22\" xr:uid="{00000000-0004-0000-0400-0000C1000000}"/>
    <hyperlink ref="M89" r:id="rId195" display="pw:\\pw.planservi.com.br:PROJETOS\Documents\C0849 - DER\40_Emissao\03_GRD\0-GRDs_Enviadas DER\5ºMEDIÇÃO\MR.DER-0248_22\" xr:uid="{00000000-0004-0000-0400-0000C2000000}"/>
    <hyperlink ref="M90" r:id="rId196" display="pw:\\pw.planservi.com.br:PROJETOS\Documents\C0849 - DER\40_Emissao\03_GRD\0-GRDs_Enviadas DER\5ºMEDIÇÃO\MR.DER-0248_22\" xr:uid="{00000000-0004-0000-0400-0000C3000000}"/>
    <hyperlink ref="M91" r:id="rId197" display="pw:\\pw.planservi.com.br:PROJETOS\Documents\C0849 - DER\40_Emissao\03_GRD\0-GRDs_Enviadas DER\5ºMEDIÇÃO\MR.DER-0248_22\" xr:uid="{00000000-0004-0000-0400-0000C4000000}"/>
    <hyperlink ref="M92" r:id="rId198" display="pw:\\pw.planservi.com.br:PROJETOS\Documents\C0849 - DER\40_Emissao\03_GRD\0-GRDs_Enviadas DER\5ºMEDIÇÃO\MR.DER-0248_22\" xr:uid="{00000000-0004-0000-0400-0000C5000000}"/>
    <hyperlink ref="M93" r:id="rId199" display="pw:\\pw.planservi.com.br:PROJETOS\Documents\C0849 - DER\40_Emissao\03_GRD\0-GRDs_Enviadas DER\5ºMEDIÇÃO\MR.DER-0248_22\" xr:uid="{00000000-0004-0000-0400-0000C6000000}"/>
    <hyperlink ref="M94" r:id="rId200" display="pw:\\pw.planservi.com.br:PROJETOS\Documents\C0849 - DER\40_Emissao\03_GRD\0-GRDs_Enviadas DER\5ºMEDIÇÃO\MR.DER-0248_22\" xr:uid="{00000000-0004-0000-0400-0000C7000000}"/>
    <hyperlink ref="M95" r:id="rId201" display="pw:\\pw.planservi.com.br:PROJETOS\Documents\C0849 - DER\40_Emissao\03_GRD\0-GRDs_Enviadas DER\5ºMEDIÇÃO\MR.DER-0248_22\" xr:uid="{00000000-0004-0000-0400-0000C8000000}"/>
    <hyperlink ref="M96" r:id="rId202" display="pw:\\pw.planservi.com.br:PROJETOS\Documents\C0849 - DER\40_Emissao\03_GRD\0-GRDs_Enviadas DER\5ºMEDIÇÃO\MR.DER-0248_22\" xr:uid="{00000000-0004-0000-0400-0000C9000000}"/>
    <hyperlink ref="M97" r:id="rId203" display="pw:\\pw.planservi.com.br:PROJETOS\Documents\C0849 - DER\40_Emissao\03_GRD\0-GRDs_Enviadas DER\5ºMEDIÇÃO\MR.DER-0248_22\" xr:uid="{00000000-0004-0000-0400-0000CA000000}"/>
    <hyperlink ref="M98" r:id="rId204" display="pw:\\pw.planservi.com.br:PROJETOS\Documents\C0849 - DER\40_Emissao\03_GRD\0-GRDs_Enviadas DER\5ºMEDIÇÃO\MR.DER-0248_22\" xr:uid="{00000000-0004-0000-0400-0000CB000000}"/>
    <hyperlink ref="M99" r:id="rId205" display="pw:\\pw.planservi.com.br:PROJETOS\Documents\C0849 - DER\40_Emissao\03_GRD\0-GRDs_Enviadas DER\5ºMEDIÇÃO\MR.DER-0248_22\" xr:uid="{00000000-0004-0000-0400-0000CC000000}"/>
    <hyperlink ref="M100" r:id="rId206" display="pw:\\pw.planservi.com.br:PROJETOS\Documents\C0849 - DER\40_Emissao\03_GRD\0-GRDs_Enviadas DER\5ºMEDIÇÃO\MR.DER-0248_22\" xr:uid="{00000000-0004-0000-0400-0000CD000000}"/>
    <hyperlink ref="M101" r:id="rId207" display="pw:\\pw.planservi.com.br:PROJETOS\Documents\C0849 - DER\40_Emissao\03_GRD\0-GRDs_Enviadas DER\5ºMEDIÇÃO\MR.DER-0248_22\" xr:uid="{00000000-0004-0000-0400-0000CE000000}"/>
    <hyperlink ref="M102" r:id="rId208" display="pw:\\pw.planservi.com.br:PROJETOS\Documents\C0849 - DER\40_Emissao\03_GRD\0-GRDs_Enviadas DER\5ºMEDIÇÃO\MR.DER-0248_22\" xr:uid="{00000000-0004-0000-0400-0000CF000000}"/>
    <hyperlink ref="M103" r:id="rId209" display="pw:\\pw.planservi.com.br:PROJETOS\Documents\C0849 - DER\40_Emissao\03_GRD\0-GRDs_Enviadas DER\5ºMEDIÇÃO\MR.DER-0248_22\" xr:uid="{00000000-0004-0000-0400-0000D0000000}"/>
    <hyperlink ref="M104" r:id="rId210" display="pw:\\pw.planservi.com.br:PROJETOS\Documents\C0849 - DER\40_Emissao\03_GRD\0-GRDs_Enviadas DER\5ºMEDIÇÃO\MR.DER-0248_22\" xr:uid="{00000000-0004-0000-0400-0000D1000000}"/>
    <hyperlink ref="M105" r:id="rId211" display="pw:\\pw.planservi.com.br:PROJETOS\Documents\C0849 - DER\40_Emissao\03_GRD\0-GRDs_Enviadas DER\5ºMEDIÇÃO\MR.DER-0248_22\" xr:uid="{00000000-0004-0000-0400-0000D2000000}"/>
    <hyperlink ref="M106" r:id="rId212" display="pw:\\pw.planservi.com.br:PROJETOS\Documents\C0849 - DER\40_Emissao\03_GRD\0-GRDs_Enviadas DER\5ºMEDIÇÃO\MR.DER-0248_22\" xr:uid="{00000000-0004-0000-0400-0000D3000000}"/>
    <hyperlink ref="M107" r:id="rId213" display="pw:\\pw.planservi.com.br:PROJETOS\Documents\C0849 - DER\40_Emissao\03_GRD\0-GRDs_Enviadas DER\5ºMEDIÇÃO\MR.DER-0248_22\" xr:uid="{00000000-0004-0000-0400-0000D4000000}"/>
    <hyperlink ref="M108" r:id="rId214" display="pw:\\pw.planservi.com.br:PROJETOS\Documents\C0849 - DER\40_Emissao\03_GRD\0-GRDs_Enviadas DER\5ºMEDIÇÃO\MR.DER-0248_22\" xr:uid="{00000000-0004-0000-0400-0000D5000000}"/>
    <hyperlink ref="M109" r:id="rId215" display="pw:\\pw.planservi.com.br:PROJETOS\Documents\C0849 - DER\40_Emissao\03_GRD\0-GRDs_Enviadas DER\5ºMEDIÇÃO\MR.DER-0248_22\" xr:uid="{00000000-0004-0000-0400-0000D6000000}"/>
    <hyperlink ref="M110" r:id="rId216" display="pw:\\pw.planservi.com.br:PROJETOS\Documents\C0849 - DER\40_Emissao\03_GRD\0-GRDs_Enviadas DER\5ºMEDIÇÃO\MR.DER-0248_22\" xr:uid="{00000000-0004-0000-0400-0000D7000000}"/>
    <hyperlink ref="M111" r:id="rId217" display="pw:\\pw.planservi.com.br:PROJETOS\Documents\C0849 - DER\40_Emissao\03_GRD\0-GRDs_Enviadas DER\5ºMEDIÇÃO\MR.DER-0248_22\" xr:uid="{00000000-0004-0000-0400-0000D8000000}"/>
    <hyperlink ref="M112" r:id="rId218" display="pw:\\pw.planservi.com.br:PROJETOS\Documents\C0849 - DER\40_Emissao\03_GRD\0-GRDs_Enviadas DER\5ºMEDIÇÃO\MR.DER-0248_22\" xr:uid="{00000000-0004-0000-0400-0000D9000000}"/>
    <hyperlink ref="M113" r:id="rId219" display="pw:\\pw.planservi.com.br:PROJETOS\Documents\C0849 - DER\40_Emissao\03_GRD\0-GRDs_Enviadas DER\5ºMEDIÇÃO\MR.DER-0248_22\" xr:uid="{00000000-0004-0000-0400-0000DA000000}"/>
    <hyperlink ref="M114" r:id="rId220" display="pw:\\pw.planservi.com.br:PROJETOS\Documents\C0849 - DER\40_Emissao\03_GRD\0-GRDs_Enviadas DER\5ºMEDIÇÃO\MR.DER-0248_22\" xr:uid="{00000000-0004-0000-0400-0000DB000000}"/>
    <hyperlink ref="M115" r:id="rId221" display="pw:\\pw.planservi.com.br:PROJETOS\Documents\C0849 - DER\40_Emissao\03_GRD\0-GRDs_Enviadas DER\5ºMEDIÇÃO\MR.DER-0248_22\" xr:uid="{00000000-0004-0000-0400-0000DC000000}"/>
    <hyperlink ref="M116" r:id="rId222" display="pw:\\pw.planservi.com.br:PROJETOS\Documents\C0849 - DER\40_Emissao\03_GRD\0-GRDs_Enviadas DER\5ºMEDIÇÃO\MR.DER-0248_22\" xr:uid="{00000000-0004-0000-0400-0000DD000000}"/>
    <hyperlink ref="M117" r:id="rId223" display="pw:\\pw.planservi.com.br:PROJETOS\Documents\C0849 - DER\40_Emissao\03_GRD\0-GRDs_Enviadas DER\5ºMEDIÇÃO\MR.DER-0248_22\" xr:uid="{00000000-0004-0000-0400-0000DE000000}"/>
    <hyperlink ref="P82" r:id="rId224" display="pw:\\pw.planservi.com.br:PROJETOS\Documents\C0849 - DER\30_Producao\5-D3 – SP 253 - km 0,00-18,70\02_Geom\02.00_R031\2022 12 19- Projeto Executivo A1- Planta e PerfiL.xls" xr:uid="{00000000-0004-0000-0400-0000DF000000}"/>
    <hyperlink ref="P83" r:id="rId225" display="pw:\\pw.planservi.com.br:PROJETOS\Documents\C0849 - DER\30_Producao\5-D3 – SP 253 - km 0,00-18,70\02_Geom\02.00_R031\2022 12 19- Projeto Executivo A1- Planta e PerfiL.xls" xr:uid="{00000000-0004-0000-0400-0000E0000000}"/>
    <hyperlink ref="P89:P117" r:id="rId226" display="pw:\\pw.planservi.com.br:PROJETOS\Documents\C0849 - DER\30_Producao\5-D3 – SP 253 - km 0,00-18,70\02_Geom\02.00_R031\2022 12 19- Projeto Executivo A1- Planta e PerfiL.xls" xr:uid="{00000000-0004-0000-0400-0000E1000000}"/>
    <hyperlink ref="V49" r:id="rId227" display="pw:\\pw.planservi.com.br:PROJETOS\Documents\C0849 - DER\30_Producao\5-D3 – SP 253 - km 0,00-18,70\05_Geot\05.00_R031\2022 12 19-R-031_RevisãoA_G13.doc" xr:uid="{00000000-0004-0000-0400-0000E2000000}"/>
    <hyperlink ref="V50:V54" r:id="rId228" display="pw:\\pw.planservi.com.br:PROJETOS\Documents\C0849 - DER\30_Producao\5-D3 – SP 253 - km 0,00-18,70\05_Geot\05.00_R031\2022 12 19-R-031_RevisãoA_G13.doc" xr:uid="{00000000-0004-0000-0400-0000E3000000}"/>
    <hyperlink ref="V61" r:id="rId229" display="pw:\\pw.planservi.com.br:PROJETOS\Documents\C0849 - DER\30_Producao\5-D3 – SP 253 - km 0,00-18,70\06_Pavi\06.00_R031\2022 12 19-R-031_RevisãoA_P09.doc" xr:uid="{00000000-0004-0000-0400-0000E4000000}"/>
    <hyperlink ref="V63" r:id="rId230" display="pw:\\pw.planservi.com.br:PROJETOS\Documents\C0849 - DER\30_Producao\5-D3 – SP 253 - km 0,00-18,70\06_Pavi\06.00_R031\2022 12 19-R-031_RevisãoA_P09.doc" xr:uid="{00000000-0004-0000-0400-0000E5000000}"/>
    <hyperlink ref="Y49" r:id="rId231" display="pw:\\pw.planservi.com.br:PROJETOS\Documents\C0849 - DER\40_Emissao\03_GRD\0-GRDs_Enviadas DER\6ºMEDIÇÃO\MR.DER-0254_23\" xr:uid="{00000000-0004-0000-0400-0000E6000000}"/>
    <hyperlink ref="Y50" r:id="rId232" display="pw:\\pw.planservi.com.br:PROJETOS\Documents\C0849 - DER\40_Emissao\03_GRD\0-GRDs_Enviadas DER\6ºMEDIÇÃO\MR.DER-0254_23\" xr:uid="{00000000-0004-0000-0400-0000E7000000}"/>
    <hyperlink ref="Y51" r:id="rId233" display="pw:\\pw.planservi.com.br:PROJETOS\Documents\C0849 - DER\40_Emissao\03_GRD\0-GRDs_Enviadas DER\6ºMEDIÇÃO\MR.DER-0254_23\" xr:uid="{00000000-0004-0000-0400-0000E8000000}"/>
    <hyperlink ref="Y52" r:id="rId234" display="pw:\\pw.planservi.com.br:PROJETOS\Documents\C0849 - DER\40_Emissao\03_GRD\0-GRDs_Enviadas DER\6ºMEDIÇÃO\MR.DER-0254_23\" xr:uid="{00000000-0004-0000-0400-0000E9000000}"/>
    <hyperlink ref="Y53" r:id="rId235" display="pw:\\pw.planservi.com.br:PROJETOS\Documents\C0849 - DER\40_Emissao\03_GRD\0-GRDs_Enviadas DER\6ºMEDIÇÃO\MR.DER-0254_23\" xr:uid="{00000000-0004-0000-0400-0000EA000000}"/>
    <hyperlink ref="Y54" r:id="rId236" display="pw:\\pw.planservi.com.br:PROJETOS\Documents\C0849 - DER\40_Emissao\03_GRD\0-GRDs_Enviadas DER\6ºMEDIÇÃO\MR.DER-0254_23\" xr:uid="{00000000-0004-0000-0400-0000EB000000}"/>
    <hyperlink ref="AB49" r:id="rId237" display="pw:\\pw.planservi.com.br:PROJETOS\Documents\C0849 - DER\30_Producao\5-D3 – SP 253 - km 0,00-18,70\05_Geot\05.00_R031\2023 01 10-R-031_RevisãoB1_G13.doc" xr:uid="{00000000-0004-0000-0400-0000EC000000}"/>
    <hyperlink ref="AB50:AB54" r:id="rId238" display="pw:\\pw.planservi.com.br:PROJETOS\Documents\C0849 - DER\30_Producao\5-D3 – SP 253 - km 0,00-18,70\05_Geot\05.00_R031\2023 01 10-R-031_RevisãoB1_G13.doc" xr:uid="{00000000-0004-0000-0400-0000ED000000}"/>
    <hyperlink ref="S387" r:id="rId239" display="pw:\\pw.planservi.com.br:PROJETOS\Documents\C0849 - DER\40_Emissao\03_GRD\0-GRDs_Enviadas DER\6ºMEDIÇÃO\MR.DER-0262_23\" xr:uid="{00000000-0004-0000-0400-0000EE000000}"/>
    <hyperlink ref="AE49" r:id="rId240" display="pw:\\pw.planservi.com.br:PROJETOS\Documents\C0849 - DER\40_Emissao\03_GRD\0-GRDs_Enviadas DER\6ºMEDIÇÃO\MR.DER-0267_23\" xr:uid="{00000000-0004-0000-0400-0000EF000000}"/>
    <hyperlink ref="AE50" r:id="rId241" display="pw:\\pw.planservi.com.br:PROJETOS\Documents\C0849 - DER\40_Emissao\03_GRD\0-GRDs_Enviadas DER\6ºMEDIÇÃO\MR.DER-0267_23\" xr:uid="{00000000-0004-0000-0400-0000F0000000}"/>
    <hyperlink ref="AE51" r:id="rId242" display="pw:\\pw.planservi.com.br:PROJETOS\Documents\C0849 - DER\40_Emissao\03_GRD\0-GRDs_Enviadas DER\6ºMEDIÇÃO\MR.DER-0267_23\" xr:uid="{00000000-0004-0000-0400-0000F1000000}"/>
    <hyperlink ref="AE52" r:id="rId243" display="pw:\\pw.planservi.com.br:PROJETOS\Documents\C0849 - DER\40_Emissao\03_GRD\0-GRDs_Enviadas DER\6ºMEDIÇÃO\MR.DER-0267_23\" xr:uid="{00000000-0004-0000-0400-0000F2000000}"/>
    <hyperlink ref="AE53" r:id="rId244" display="pw:\\pw.planservi.com.br:PROJETOS\Documents\C0849 - DER\40_Emissao\03_GRD\0-GRDs_Enviadas DER\6ºMEDIÇÃO\MR.DER-0267_23\" xr:uid="{00000000-0004-0000-0400-0000F3000000}"/>
    <hyperlink ref="AE54" r:id="rId245" display="pw:\\pw.planservi.com.br:PROJETOS\Documents\C0849 - DER\40_Emissao\03_GRD\0-GRDs_Enviadas DER\6ºMEDIÇÃO\MR.DER-0267_23\" xr:uid="{00000000-0004-0000-0400-0000F4000000}"/>
    <hyperlink ref="M349" r:id="rId246" display="pw:\\pw.planservi.com.br:PROJETOS\Documents\C0849 - DER\40_Emissao\03_GRD\0-GRDs_Enviadas DER\6ºMEDIÇÃO\MR.DER-0270_23\" xr:uid="{00000000-0004-0000-0400-0000F5000000}"/>
    <hyperlink ref="M350" r:id="rId247" display="pw:\\pw.planservi.com.br:PROJETOS\Documents\C0849 - DER\40_Emissao\03_GRD\0-GRDs_Enviadas DER\6ºMEDIÇÃO\MR.DER-0270_23\" xr:uid="{00000000-0004-0000-0400-0000F6000000}"/>
    <hyperlink ref="M351" r:id="rId248" display="pw:\\pw.planservi.com.br:PROJETOS\Documents\C0849 - DER\40_Emissao\03_GRD\0-GRDs_Enviadas DER\6ºMEDIÇÃO\MR.DER-0270_23\" xr:uid="{00000000-0004-0000-0400-0000F7000000}"/>
    <hyperlink ref="M352" r:id="rId249" display="pw:\\pw.planservi.com.br:PROJETOS\Documents\C0849 - DER\40_Emissao\03_GRD\0-GRDs_Enviadas DER\6ºMEDIÇÃO\MR.DER-0270_23\" xr:uid="{00000000-0004-0000-0400-0000F8000000}"/>
    <hyperlink ref="M354" r:id="rId250" display="pw:\\pw.planservi.com.br:PROJETOS\Documents\C0849 - DER\40_Emissao\03_GRD\0-GRDs_Enviadas DER\6ºMEDIÇÃO\MR.DER-0271_23\" xr:uid="{00000000-0004-0000-0400-0000F9000000}"/>
    <hyperlink ref="M355" r:id="rId251" display="pw:\\pw.planservi.com.br:PROJETOS\Documents\C0849 - DER\40_Emissao\03_GRD\0-GRDs_Enviadas DER\6ºMEDIÇÃO\MR.DER-0271_23\" xr:uid="{00000000-0004-0000-0400-0000FA000000}"/>
    <hyperlink ref="M356" r:id="rId252" display="pw:\\pw.planservi.com.br:PROJETOS\Documents\C0849 - DER\40_Emissao\03_GRD\0-GRDs_Enviadas DER\6ºMEDIÇÃO\MR.DER-0271_23\" xr:uid="{00000000-0004-0000-0400-0000FB000000}"/>
    <hyperlink ref="M357" r:id="rId253" display="pw:\\pw.planservi.com.br:PROJETOS\Documents\C0849 - DER\40_Emissao\03_GRD\0-GRDs_Enviadas DER\6ºMEDIÇÃO\MR.DER-0271_23\" xr:uid="{00000000-0004-0000-0400-0000FC000000}"/>
    <hyperlink ref="Y33" r:id="rId254" display="pw:\\pw.planservi.com.br:PROJETOS\Documents\C0849 - DER\40_Emissao\03_GRD\0-GRDs_Enviadas DER\6ºMEDIÇÃO\MR.DER-0272_23\" xr:uid="{00000000-0004-0000-0400-0000FD000000}"/>
    <hyperlink ref="Y34" r:id="rId255" display="pw:\\pw.planservi.com.br:PROJETOS\Documents\C0849 - DER\40_Emissao\03_GRD\0-GRDs_Enviadas DER\6ºMEDIÇÃO\MR.DER-0272_23\" xr:uid="{00000000-0004-0000-0400-0000FE000000}"/>
    <hyperlink ref="Y35" r:id="rId256" display="pw:\\pw.planservi.com.br:PROJETOS\Documents\C0849 - DER\40_Emissao\03_GRD\0-GRDs_Enviadas DER\6ºMEDIÇÃO\MR.DER-0272_23\" xr:uid="{00000000-0004-0000-0400-0000FF000000}"/>
    <hyperlink ref="Y36" r:id="rId257" display="pw:\\pw.planservi.com.br:PROJETOS\Documents\C0849 - DER\40_Emissao\03_GRD\0-GRDs_Enviadas DER\6ºMEDIÇÃO\MR.DER-0272_23\" xr:uid="{00000000-0004-0000-0400-000000010000}"/>
    <hyperlink ref="Y37" r:id="rId258" display="pw:\\pw.planservi.com.br:PROJETOS\Documents\C0849 - DER\40_Emissao\03_GRD\0-GRDs_Enviadas DER\6ºMEDIÇÃO\MR.DER-0272_23\" xr:uid="{00000000-0004-0000-0400-000001010000}"/>
    <hyperlink ref="Y38" r:id="rId259" display="pw:\\pw.planservi.com.br:PROJETOS\Documents\C0849 - DER\40_Emissao\03_GRD\0-GRDs_Enviadas DER\6ºMEDIÇÃO\MR.DER-0272_23\" xr:uid="{00000000-0004-0000-0400-000002010000}"/>
    <hyperlink ref="Y39" r:id="rId260" display="pw:\\pw.planservi.com.br:PROJETOS\Documents\C0849 - DER\40_Emissao\03_GRD\0-GRDs_Enviadas DER\6ºMEDIÇÃO\MR.DER-0272_23\" xr:uid="{00000000-0004-0000-0400-000003010000}"/>
    <hyperlink ref="Y40" r:id="rId261" display="pw:\\pw.planservi.com.br:PROJETOS\Documents\C0849 - DER\40_Emissao\03_GRD\0-GRDs_Enviadas DER\6ºMEDIÇÃO\MR.DER-0272_23\" xr:uid="{00000000-0004-0000-0400-000004010000}"/>
    <hyperlink ref="Y41" r:id="rId262" display="pw:\\pw.planservi.com.br:PROJETOS\Documents\C0849 - DER\40_Emissao\03_GRD\0-GRDs_Enviadas DER\6ºMEDIÇÃO\MR.DER-0272_23\" xr:uid="{00000000-0004-0000-0400-000005010000}"/>
    <hyperlink ref="Y42" r:id="rId263" display="pw:\\pw.planservi.com.br:PROJETOS\Documents\C0849 - DER\40_Emissao\03_GRD\0-GRDs_Enviadas DER\6ºMEDIÇÃO\MR.DER-0272_23\" xr:uid="{00000000-0004-0000-0400-000006010000}"/>
    <hyperlink ref="Y43" r:id="rId264" display="pw:\\pw.planservi.com.br:PROJETOS\Documents\C0849 - DER\40_Emissao\03_GRD\0-GRDs_Enviadas DER\6ºMEDIÇÃO\MR.DER-0272_23\" xr:uid="{00000000-0004-0000-0400-000007010000}"/>
    <hyperlink ref="Y44" r:id="rId265" display="pw:\\pw.planservi.com.br:PROJETOS\Documents\C0849 - DER\40_Emissao\03_GRD\0-GRDs_Enviadas DER\6ºMEDIÇÃO\MR.DER-0272_23\" xr:uid="{00000000-0004-0000-0400-000008010000}"/>
    <hyperlink ref="Y45" r:id="rId266" display="pw:\\pw.planservi.com.br:PROJETOS\Documents\C0849 - DER\40_Emissao\03_GRD\0-GRDs_Enviadas DER\6ºMEDIÇÃO\MR.DER-0272_23\" xr:uid="{00000000-0004-0000-0400-000009010000}"/>
    <hyperlink ref="Y46" r:id="rId267" display="pw:\\pw.planservi.com.br:PROJETOS\Documents\C0849 - DER\40_Emissao\03_GRD\0-GRDs_Enviadas DER\6ºMEDIÇÃO\MR.DER-0272_23\" xr:uid="{00000000-0004-0000-0400-00000A010000}"/>
    <hyperlink ref="Y47" r:id="rId268" display="pw:\\pw.planservi.com.br:PROJETOS\Documents\C0849 - DER\40_Emissao\03_GRD\0-GRDs_Enviadas DER\6ºMEDIÇÃO\MR.DER-0272_23\" xr:uid="{00000000-0004-0000-0400-00000B010000}"/>
    <hyperlink ref="Y48" r:id="rId269" display="pw:\\pw.planservi.com.br:PROJETOS\Documents\C0849 - DER\40_Emissao\03_GRD\0-GRDs_Enviadas DER\6ºMEDIÇÃO\MR.DER-0272_23\" xr:uid="{00000000-0004-0000-0400-00000C010000}"/>
    <hyperlink ref="M360" r:id="rId270" display="pw:\\pw.planservi.com.br:PROJETOS\Documents\C0849 - DER\40_Emissao\03_GRD\0-GRDs_Enviadas DER\6ºMEDIÇÃO\MR.DER-0293_23\" xr:uid="{00000000-0004-0000-0400-00000D010000}"/>
    <hyperlink ref="M361:M374" r:id="rId271" display="pw:\\pw.planservi.com.br:PROJETOS\Documents\C0849 - DER\40_Emissao\03_GRD\0-GRDs_Enviadas DER\6ºMEDIÇÃO\MR.DER-0293_23\" xr:uid="{00000000-0004-0000-0400-00000E010000}"/>
    <hyperlink ref="M373" r:id="rId272" display="pw:\\pw.planservi.com.br:PROJETOS\Documents\C0849 - DER\40_Emissao\03_GRD\0-GRDs_Enviadas DER\6ºMEDIÇÃO\MR.DER-0293_23\" xr:uid="{00000000-0004-0000-0400-00000F010000}"/>
    <hyperlink ref="AB33" r:id="rId273" display="pw:\\pw.planservi.com.br:PROJETOS\Documents\C0849 - DER\30_Producao\5-D3 – SP 253 - km 0,00-18,70\05_Geot\05.00_R031\2023 01 18-R-031_RevisãoA_G14.doc" xr:uid="{00000000-0004-0000-0400-000010010000}"/>
    <hyperlink ref="AB34:AB48" r:id="rId274" display="pw:\\pw.planservi.com.br:PROJETOS\Documents\C0849 - DER\30_Producao\5-D3 – SP 253 - km 0,00-18,70\05_Geot\05.00_R031\2023 01 18-R-031_RevisãoA_G14.doc" xr:uid="{00000000-0004-0000-0400-000011010000}"/>
    <hyperlink ref="AH49" r:id="rId275" display="pw:\\pw.planservi.com.br:PROJETOS\Documents\C0849 - DER\30_Producao\5-D3 – SP 253 - km 0,00-18,70\05_Geot\05.00_R031\2023 01 18-R-031_RevisãoB_G13.doc" xr:uid="{00000000-0004-0000-0400-000012010000}"/>
    <hyperlink ref="AH50:AH54" r:id="rId276" display="pw:\\pw.planservi.com.br:PROJETOS\Documents\C0849 - DER\30_Producao\5-D3 – SP 253 - km 0,00-18,70\05_Geot\05.00_R031\2023 01 18-R-031_RevisãoB_G13.doc" xr:uid="{00000000-0004-0000-0400-000013010000}"/>
    <hyperlink ref="P360" r:id="rId277" display="pw:\\pw.planservi.com.br:PROJETOS\Documents\C0849 - DER\30_Producao\5-D3 – SP 253 - km 0,00-18,70\13_Interf\13.00_R031\2023.01.24_R-031_SP 253.doc" xr:uid="{00000000-0004-0000-0400-000014010000}"/>
    <hyperlink ref="P361:P374" r:id="rId278" display="pw:\\pw.planservi.com.br:PROJETOS\Documents\C0849 - DER\30_Producao\5-D3 – SP 253 - km 0,00-18,70\13_Interf\13.00_R031\2023.01.24_R-031_SP 253.doc" xr:uid="{00000000-0004-0000-0400-000015010000}"/>
    <hyperlink ref="Y63" r:id="rId279" display="pw:\\pw.planservi.com.br:PROJETOS\Documents\C0849 - DER\40_Emissao\03_GRD\0-GRDs_Enviadas DER\7ºMEDIÇÃO\MR.DER-0332_23\" xr:uid="{00000000-0004-0000-0400-000016010000}"/>
    <hyperlink ref="M196" r:id="rId280" display="pw:\\pw.planservi.com.br:PROJETOS\Documents\C0849 - DER\40_Emissao\03_GRD\0-GRDs_Enviadas DER\7ºMEDIÇÃO\MR.DER-0358_23\" xr:uid="{00000000-0004-0000-0400-000017010000}"/>
    <hyperlink ref="M197:M229" r:id="rId281" display="pw:\\pw.planservi.com.br:PROJETOS\Documents\C0849 - DER\40_Emissao\03_GRD\0-GRDs_Enviadas DER\7ºMEDIÇÃO\MR.DER-0358_23\" xr:uid="{00000000-0004-0000-0400-000018010000}"/>
    <hyperlink ref="P196" r:id="rId282" display="pw:\\pw.planservi.com.br:PROJETOS\Documents\C0849 - DER\30_Producao\5-D3 – SP 253 - km 0,00-18,70\06_Pavi\06.00_R031\2023 02 27-R-031_RevisãoA1_P02_P05_P07_P09.doc" xr:uid="{00000000-0004-0000-0400-000019010000}"/>
    <hyperlink ref="P197:P229" r:id="rId283" display="pw:\\pw.planservi.com.br:PROJETOS\Documents\C0849 - DER\30_Producao\5-D3 – SP 253 - km 0,00-18,70\06_Pavi\06.00_R031\2023 02 27-R-031_RevisãoA1_P02_P05_P07_P09.doc" xr:uid="{00000000-0004-0000-0400-00001A010000}"/>
    <hyperlink ref="AB63" r:id="rId284" display="pw:\\pw.planservi.com.br:PROJETOS\Documents\C0849 - DER\30_Producao\5-D3 – SP 253 - km 0,00-18,70\06_Pavi\06.00_R031\2023 02 17-R-031_RevisãoB1_P09.doc" xr:uid="{00000000-0004-0000-0400-00001B010000}"/>
    <hyperlink ref="AE63" r:id="rId285" display="pw:\\pw.planservi.com.br:PROJETOS\Documents\C0849 - DER\40_Emissao\03_GRD\0-GRDs_Enviadas DER\8ºMEDIÇÃO\MR.DER-0366_23\" xr:uid="{00000000-0004-0000-0400-00001C010000}"/>
    <hyperlink ref="AH63" r:id="rId286" display="pw:\\pw.planservi.com.br:PROJETOS\Documents\C0849 - DER\30_Producao\5-D3 – SP 253 - km 0,00-18,70\06_Pavi\06.00_R031\2023 03 02-R-031_RevisãoB_P09.doc" xr:uid="{00000000-0004-0000-0400-00001D010000}"/>
    <hyperlink ref="M270" r:id="rId287" display="pw:\\pw.planservi.com.br:PROJETOS\Documents\C0849 - DER\40_Emissao\03_GRD\0-GRDs_Enviadas DER\8ºMEDIÇÃO\MR.DER-0375\" xr:uid="{00000000-0004-0000-0400-00001E010000}"/>
    <hyperlink ref="S349" r:id="rId288" display="pw:\\pw.planservi.com.br:PROJETOS\Documents\C0849 - DER\40_Emissao\03_GRD\0-GRDs_Enviadas DER\13ºMEDIÇÃO-26-07-23 A 25-08-23\MR.DER-0420_23\" xr:uid="{00000000-0004-0000-0400-00001F010000}"/>
    <hyperlink ref="S350" r:id="rId289" display="pw:\\pw.planservi.com.br:PROJETOS\Documents\C0849 - DER\40_Emissao\03_GRD\0-GRDs_Enviadas DER\13ºMEDIÇÃO-26-07-23 A 25-08-23\MR.DER-0420_23\" xr:uid="{00000000-0004-0000-0400-000020010000}"/>
    <hyperlink ref="S351" r:id="rId290" display="pw:\\pw.planservi.com.br:PROJETOS\Documents\C0849 - DER\40_Emissao\03_GRD\0-GRDs_Enviadas DER\13ºMEDIÇÃO-26-07-23 A 25-08-23\MR.DER-0420_23\" xr:uid="{00000000-0004-0000-0400-000021010000}"/>
    <hyperlink ref="S352" r:id="rId291" display="pw:\\pw.planservi.com.br:PROJETOS\Documents\C0849 - DER\40_Emissao\03_GRD\0-GRDs_Enviadas DER\13ºMEDIÇÃO-26-07-23 A 25-08-23\MR.DER-0420_23\" xr:uid="{00000000-0004-0000-0400-000022010000}"/>
    <hyperlink ref="S354" r:id="rId292" display="pw:\\pw.planservi.com.br:PROJETOS\Documents\C0849 - DER\40_Emissao\03_GRD\0-GRDs_Enviadas DER\13ºMEDIÇÃO-26-07-23 A 25-08-23\MR.DER-0420_23\" xr:uid="{00000000-0004-0000-0400-000023010000}"/>
    <hyperlink ref="S355" r:id="rId293" display="pw:\\pw.planservi.com.br:PROJETOS\Documents\C0849 - DER\40_Emissao\03_GRD\0-GRDs_Enviadas DER\13ºMEDIÇÃO-26-07-23 A 25-08-23\MR.DER-0420_23\" xr:uid="{00000000-0004-0000-0400-000024010000}"/>
    <hyperlink ref="S356" r:id="rId294" display="pw:\\pw.planservi.com.br:PROJETOS\Documents\C0849 - DER\40_Emissao\03_GRD\0-GRDs_Enviadas DER\13ºMEDIÇÃO-26-07-23 A 25-08-23\MR.DER-0420_23\" xr:uid="{00000000-0004-0000-0400-000025010000}"/>
    <hyperlink ref="S357" r:id="rId295" display="pw:\\pw.planservi.com.br:PROJETOS\Documents\C0849 - DER\40_Emissao\03_GRD\0-GRDs_Enviadas DER\13ºMEDIÇÃO-26-07-23 A 25-08-23\MR.DER-0420_23\" xr:uid="{00000000-0004-0000-0400-000026010000}"/>
    <hyperlink ref="Y349" r:id="rId296" display="pw:\\pw.planservi.com.br:PROJETOS\Documents\C0849 - DER\40_Emissao\03_GRD\0-GRDs_Enviadas DER\14ºMEDIÇÃO-26-08-2023 A 25-09-2023\MR.DER-0450_23\" xr:uid="{00000000-0004-0000-0400-000027010000}"/>
    <hyperlink ref="Y350" r:id="rId297" display="pw:\\pw.planservi.com.br:PROJETOS\Documents\C0849 - DER\40_Emissao\03_GRD\0-GRDs_Enviadas DER\14ºMEDIÇÃO-26-08-2023 A 25-09-2023\MR.DER-0450_23\" xr:uid="{00000000-0004-0000-0400-000028010000}"/>
    <hyperlink ref="Y351" r:id="rId298" display="pw:\\pw.planservi.com.br:PROJETOS\Documents\C0849 - DER\40_Emissao\03_GRD\0-GRDs_Enviadas DER\14ºMEDIÇÃO-26-08-2023 A 25-09-2023\MR.DER-0450_23\" xr:uid="{00000000-0004-0000-0400-000029010000}"/>
    <hyperlink ref="Y352" r:id="rId299" display="pw:\\pw.planservi.com.br:PROJETOS\Documents\C0849 - DER\40_Emissao\03_GRD\0-GRDs_Enviadas DER\14ºMEDIÇÃO-26-08-2023 A 25-09-2023\MR.DER-0450_23\" xr:uid="{00000000-0004-0000-0400-00002A010000}"/>
    <hyperlink ref="Y354" r:id="rId300" display="pw:\\pw.planservi.com.br:PROJETOS\Documents\C0849 - DER\40_Emissao\03_GRD\0-GRDs_Enviadas DER\14ºMEDIÇÃO-26-08-2023 A 25-09-2023\MR.DER-0450_23\" xr:uid="{00000000-0004-0000-0400-00002B010000}"/>
    <hyperlink ref="Y355" r:id="rId301" display="pw:\\pw.planservi.com.br:PROJETOS\Documents\C0849 - DER\40_Emissao\03_GRD\0-GRDs_Enviadas DER\14ºMEDIÇÃO-26-08-2023 A 25-09-2023\MR.DER-0450_23\" xr:uid="{00000000-0004-0000-0400-00002C010000}"/>
    <hyperlink ref="Y356" r:id="rId302" display="pw:\\pw.planservi.com.br:PROJETOS\Documents\C0849 - DER\40_Emissao\03_GRD\0-GRDs_Enviadas DER\14ºMEDIÇÃO-26-08-2023 A 25-09-2023\MR.DER-0450_23\" xr:uid="{00000000-0004-0000-0400-00002D010000}"/>
    <hyperlink ref="Y357" r:id="rId303" display="pw:\\pw.planservi.com.br:PROJETOS\Documents\C0849 - DER\40_Emissao\03_GRD\0-GRDs_Enviadas DER\14ºMEDIÇÃO-26-08-2023 A 25-09-2023\MR.DER-0450_23\" xr:uid="{00000000-0004-0000-0400-00002E010000}"/>
    <hyperlink ref="AE33" r:id="rId304" display="pw:\\pw.planservi.com.br:PROJETOS\Documents\C0849 - DER\40_Emissao\03_GRD\0-GRDs_Enviadas DER\16ºMEDIÇÃO-26-10-23 A 25-11-23\MR.DER-0471_23-Entrega Final\" xr:uid="{00000000-0004-0000-0400-00002F010000}"/>
    <hyperlink ref="AE34" r:id="rId305" display="pw:\\pw.planservi.com.br:PROJETOS\Documents\C0849 - DER\40_Emissao\03_GRD\0-GRDs_Enviadas DER\16ºMEDIÇÃO-26-10-23 A 25-11-23\MR.DER-0471_23-Entrega Final\" xr:uid="{00000000-0004-0000-0400-000030010000}"/>
    <hyperlink ref="AE35" r:id="rId306" display="pw:\\pw.planservi.com.br:PROJETOS\Documents\C0849 - DER\40_Emissao\03_GRD\0-GRDs_Enviadas DER\16ºMEDIÇÃO-26-10-23 A 25-11-23\MR.DER-0471_23-Entrega Final\" xr:uid="{00000000-0004-0000-0400-000031010000}"/>
    <hyperlink ref="AE36" r:id="rId307" display="pw:\\pw.planservi.com.br:PROJETOS\Documents\C0849 - DER\40_Emissao\03_GRD\0-GRDs_Enviadas DER\16ºMEDIÇÃO-26-10-23 A 25-11-23\MR.DER-0471_23-Entrega Final\" xr:uid="{00000000-0004-0000-0400-000032010000}"/>
    <hyperlink ref="AE37" r:id="rId308" display="pw:\\pw.planservi.com.br:PROJETOS\Documents\C0849 - DER\40_Emissao\03_GRD\0-GRDs_Enviadas DER\16ºMEDIÇÃO-26-10-23 A 25-11-23\MR.DER-0471_23-Entrega Final\" xr:uid="{00000000-0004-0000-0400-000033010000}"/>
    <hyperlink ref="AE38" r:id="rId309" display="pw:\\pw.planservi.com.br:PROJETOS\Documents\C0849 - DER\40_Emissao\03_GRD\0-GRDs_Enviadas DER\16ºMEDIÇÃO-26-10-23 A 25-11-23\MR.DER-0471_23-Entrega Final\" xr:uid="{00000000-0004-0000-0400-000034010000}"/>
    <hyperlink ref="AE39" r:id="rId310" display="pw:\\pw.planservi.com.br:PROJETOS\Documents\C0849 - DER\40_Emissao\03_GRD\0-GRDs_Enviadas DER\16ºMEDIÇÃO-26-10-23 A 25-11-23\MR.DER-0471_23-Entrega Final\" xr:uid="{00000000-0004-0000-0400-000035010000}"/>
    <hyperlink ref="AE40" r:id="rId311" display="pw:\\pw.planservi.com.br:PROJETOS\Documents\C0849 - DER\40_Emissao\03_GRD\0-GRDs_Enviadas DER\16ºMEDIÇÃO-26-10-23 A 25-11-23\MR.DER-0471_23-Entrega Final\" xr:uid="{00000000-0004-0000-0400-000036010000}"/>
    <hyperlink ref="AE41" r:id="rId312" display="pw:\\pw.planservi.com.br:PROJETOS\Documents\C0849 - DER\40_Emissao\03_GRD\0-GRDs_Enviadas DER\16ºMEDIÇÃO-26-10-23 A 25-11-23\MR.DER-0471_23-Entrega Final\" xr:uid="{00000000-0004-0000-0400-000037010000}"/>
    <hyperlink ref="AE42" r:id="rId313" display="pw:\\pw.planservi.com.br:PROJETOS\Documents\C0849 - DER\40_Emissao\03_GRD\0-GRDs_Enviadas DER\16ºMEDIÇÃO-26-10-23 A 25-11-23\MR.DER-0471_23-Entrega Final\" xr:uid="{00000000-0004-0000-0400-000038010000}"/>
    <hyperlink ref="AE43" r:id="rId314" display="pw:\\pw.planservi.com.br:PROJETOS\Documents\C0849 - DER\40_Emissao\03_GRD\0-GRDs_Enviadas DER\16ºMEDIÇÃO-26-10-23 A 25-11-23\MR.DER-0471_23-Entrega Final\" xr:uid="{00000000-0004-0000-0400-000039010000}"/>
    <hyperlink ref="AE44" r:id="rId315" display="pw:\\pw.planservi.com.br:PROJETOS\Documents\C0849 - DER\40_Emissao\03_GRD\0-GRDs_Enviadas DER\16ºMEDIÇÃO-26-10-23 A 25-11-23\MR.DER-0471_23-Entrega Final\" xr:uid="{00000000-0004-0000-0400-00003A010000}"/>
    <hyperlink ref="AE45" r:id="rId316" display="pw:\\pw.planservi.com.br:PROJETOS\Documents\C0849 - DER\40_Emissao\03_GRD\0-GRDs_Enviadas DER\16ºMEDIÇÃO-26-10-23 A 25-11-23\MR.DER-0471_23-Entrega Final\" xr:uid="{00000000-0004-0000-0400-00003B010000}"/>
    <hyperlink ref="AE46" r:id="rId317" display="pw:\\pw.planservi.com.br:PROJETOS\Documents\C0849 - DER\40_Emissao\03_GRD\0-GRDs_Enviadas DER\16ºMEDIÇÃO-26-10-23 A 25-11-23\MR.DER-0471_23-Entrega Final\" xr:uid="{00000000-0004-0000-0400-00003C010000}"/>
    <hyperlink ref="AE47" r:id="rId318" display="pw:\\pw.planservi.com.br:PROJETOS\Documents\C0849 - DER\40_Emissao\03_GRD\0-GRDs_Enviadas DER\16ºMEDIÇÃO-26-10-23 A 25-11-23\MR.DER-0471_23-Entrega Final\" xr:uid="{00000000-0004-0000-0400-00003D010000}"/>
    <hyperlink ref="AE48" r:id="rId319" display="pw:\\pw.planservi.com.br:PROJETOS\Documents\C0849 - DER\40_Emissao\03_GRD\0-GRDs_Enviadas DER\16ºMEDIÇÃO-26-10-23 A 25-11-23\MR.DER-0471_23-Entrega Final\" xr:uid="{00000000-0004-0000-0400-00003E010000}"/>
    <hyperlink ref="AE4" r:id="rId320" display="pw:\\pw.planservi.com.br:PROJETOS\Documents\C0849 - DER\40_Emissao\03_GRD\0-GRDs_Enviadas DER\16ºMEDIÇÃO-26-10-23 A 25-11-23\MR.DER-0471_23-Entrega Final\" xr:uid="{00000000-0004-0000-0400-00003F010000}"/>
    <hyperlink ref="AE5" r:id="rId321" display="pw:\\pw.planservi.com.br:PROJETOS\Documents\C0849 - DER\40_Emissao\03_GRD\0-GRDs_Enviadas DER\16ºMEDIÇÃO-26-10-23 A 25-11-23\MR.DER-0471_23-Entrega Final\" xr:uid="{00000000-0004-0000-0400-000040010000}"/>
    <hyperlink ref="AE6" r:id="rId322" display="pw:\\pw.planservi.com.br:PROJETOS\Documents\C0849 - DER\40_Emissao\03_GRD\0-GRDs_Enviadas DER\16ºMEDIÇÃO-26-10-23 A 25-11-23\MR.DER-0471_23-Entrega Final\" xr:uid="{00000000-0004-0000-0400-000041010000}"/>
    <hyperlink ref="AE7" r:id="rId323" display="pw:\\pw.planservi.com.br:PROJETOS\Documents\C0849 - DER\40_Emissao\03_GRD\0-GRDs_Enviadas DER\16ºMEDIÇÃO-26-10-23 A 25-11-23\MR.DER-0471_23-Entrega Final\" xr:uid="{00000000-0004-0000-0400-000042010000}"/>
    <hyperlink ref="AE8" r:id="rId324" display="pw:\\pw.planservi.com.br:PROJETOS\Documents\C0849 - DER\40_Emissao\03_GRD\0-GRDs_Enviadas DER\16ºMEDIÇÃO-26-10-23 A 25-11-23\MR.DER-0471_23-Entrega Final\" xr:uid="{00000000-0004-0000-0400-000043010000}"/>
    <hyperlink ref="AE9" r:id="rId325" display="pw:\\pw.planservi.com.br:PROJETOS\Documents\C0849 - DER\40_Emissao\03_GRD\0-GRDs_Enviadas DER\16ºMEDIÇÃO-26-10-23 A 25-11-23\MR.DER-0471_23-Entrega Final\" xr:uid="{00000000-0004-0000-0400-000044010000}"/>
    <hyperlink ref="AE10" r:id="rId326" display="pw:\\pw.planservi.com.br:PROJETOS\Documents\C0849 - DER\40_Emissao\03_GRD\0-GRDs_Enviadas DER\16ºMEDIÇÃO-26-10-23 A 25-11-23\MR.DER-0471_23-Entrega Final\" xr:uid="{00000000-0004-0000-0400-000045010000}"/>
    <hyperlink ref="AE11" r:id="rId327" display="pw:\\pw.planservi.com.br:PROJETOS\Documents\C0849 - DER\40_Emissao\03_GRD\0-GRDs_Enviadas DER\16ºMEDIÇÃO-26-10-23 A 25-11-23\MR.DER-0471_23-Entrega Final\" xr:uid="{00000000-0004-0000-0400-000046010000}"/>
    <hyperlink ref="AE12" r:id="rId328" display="pw:\\pw.planservi.com.br:PROJETOS\Documents\C0849 - DER\40_Emissao\03_GRD\0-GRDs_Enviadas DER\16ºMEDIÇÃO-26-10-23 A 25-11-23\MR.DER-0471_23-Entrega Final\" xr:uid="{00000000-0004-0000-0400-000047010000}"/>
    <hyperlink ref="AE13" r:id="rId329" display="pw:\\pw.planservi.com.br:PROJETOS\Documents\C0849 - DER\40_Emissao\03_GRD\0-GRDs_Enviadas DER\16ºMEDIÇÃO-26-10-23 A 25-11-23\MR.DER-0471_23-Entrega Final\" xr:uid="{00000000-0004-0000-0400-000048010000}"/>
    <hyperlink ref="AE14" r:id="rId330" display="pw:\\pw.planservi.com.br:PROJETOS\Documents\C0849 - DER\40_Emissao\03_GRD\0-GRDs_Enviadas DER\16ºMEDIÇÃO-26-10-23 A 25-11-23\MR.DER-0471_23-Entrega Final\" xr:uid="{00000000-0004-0000-0400-000049010000}"/>
    <hyperlink ref="AE15" r:id="rId331" display="pw:\\pw.planservi.com.br:PROJETOS\Documents\C0849 - DER\40_Emissao\03_GRD\0-GRDs_Enviadas DER\16ºMEDIÇÃO-26-10-23 A 25-11-23\MR.DER-0471_23-Entrega Final\" xr:uid="{00000000-0004-0000-0400-00004A010000}"/>
    <hyperlink ref="AE16" r:id="rId332" display="pw:\\pw.planservi.com.br:PROJETOS\Documents\C0849 - DER\40_Emissao\03_GRD\0-GRDs_Enviadas DER\16ºMEDIÇÃO-26-10-23 A 25-11-23\MR.DER-0471_23-Entrega Final\" xr:uid="{00000000-0004-0000-0400-00004B010000}"/>
    <hyperlink ref="AE17" r:id="rId333" display="pw:\\pw.planservi.com.br:PROJETOS\Documents\C0849 - DER\40_Emissao\03_GRD\0-GRDs_Enviadas DER\16ºMEDIÇÃO-26-10-23 A 25-11-23\MR.DER-0471_23-Entrega Final\" xr:uid="{00000000-0004-0000-0400-00004C010000}"/>
    <hyperlink ref="AE18" r:id="rId334" display="pw:\\pw.planservi.com.br:PROJETOS\Documents\C0849 - DER\40_Emissao\03_GRD\0-GRDs_Enviadas DER\16ºMEDIÇÃO-26-10-23 A 25-11-23\MR.DER-0471_23-Entrega Final\" xr:uid="{00000000-0004-0000-0400-00004D010000}"/>
    <hyperlink ref="AE19" r:id="rId335" display="pw:\\pw.planservi.com.br:PROJETOS\Documents\C0849 - DER\40_Emissao\03_GRD\0-GRDs_Enviadas DER\16ºMEDIÇÃO-26-10-23 A 25-11-23\MR.DER-0471_23-Entrega Final\" xr:uid="{00000000-0004-0000-0400-00004E010000}"/>
    <hyperlink ref="AE20" r:id="rId336" display="pw:\\pw.planservi.com.br:PROJETOS\Documents\C0849 - DER\40_Emissao\03_GRD\0-GRDs_Enviadas DER\16ºMEDIÇÃO-26-10-23 A 25-11-23\MR.DER-0471_23-Entrega Final\" xr:uid="{00000000-0004-0000-0400-00004F010000}"/>
    <hyperlink ref="AE21" r:id="rId337" display="pw:\\pw.planservi.com.br:PROJETOS\Documents\C0849 - DER\40_Emissao\03_GRD\0-GRDs_Enviadas DER\16ºMEDIÇÃO-26-10-23 A 25-11-23\MR.DER-0471_23-Entrega Final\" xr:uid="{00000000-0004-0000-0400-000050010000}"/>
    <hyperlink ref="AE22" r:id="rId338" display="pw:\\pw.planservi.com.br:PROJETOS\Documents\C0849 - DER\40_Emissao\03_GRD\0-GRDs_Enviadas DER\16ºMEDIÇÃO-26-10-23 A 25-11-23\MR.DER-0471_23-Entrega Final\" xr:uid="{00000000-0004-0000-0400-000051010000}"/>
    <hyperlink ref="AE23" r:id="rId339" display="pw:\\pw.planservi.com.br:PROJETOS\Documents\C0849 - DER\40_Emissao\03_GRD\0-GRDs_Enviadas DER\16ºMEDIÇÃO-26-10-23 A 25-11-23\MR.DER-0471_23-Entrega Final\" xr:uid="{00000000-0004-0000-0400-000052010000}"/>
    <hyperlink ref="AE24" r:id="rId340" display="pw:\\pw.planservi.com.br:PROJETOS\Documents\C0849 - DER\40_Emissao\03_GRD\0-GRDs_Enviadas DER\16ºMEDIÇÃO-26-10-23 A 25-11-23\MR.DER-0471_23-Entrega Final\" xr:uid="{00000000-0004-0000-0400-000053010000}"/>
    <hyperlink ref="AE25" r:id="rId341" display="pw:\\pw.planservi.com.br:PROJETOS\Documents\C0849 - DER\40_Emissao\03_GRD\0-GRDs_Enviadas DER\16ºMEDIÇÃO-26-10-23 A 25-11-23\MR.DER-0471_23-Entrega Final\" xr:uid="{00000000-0004-0000-0400-000054010000}"/>
    <hyperlink ref="AE26" r:id="rId342" display="pw:\\pw.planservi.com.br:PROJETOS\Documents\C0849 - DER\40_Emissao\03_GRD\0-GRDs_Enviadas DER\16ºMEDIÇÃO-26-10-23 A 25-11-23\MR.DER-0471_23-Entrega Final\" xr:uid="{00000000-0004-0000-0400-000055010000}"/>
    <hyperlink ref="AE27" r:id="rId343" display="pw:\\pw.planservi.com.br:PROJETOS\Documents\C0849 - DER\40_Emissao\03_GRD\0-GRDs_Enviadas DER\16ºMEDIÇÃO-26-10-23 A 25-11-23\MR.DER-0471_23-Entrega Final\" xr:uid="{00000000-0004-0000-0400-000056010000}"/>
    <hyperlink ref="AE28" r:id="rId344" display="pw:\\pw.planservi.com.br:PROJETOS\Documents\C0849 - DER\40_Emissao\03_GRD\0-GRDs_Enviadas DER\16ºMEDIÇÃO-26-10-23 A 25-11-23\MR.DER-0471_23-Entrega Final\" xr:uid="{00000000-0004-0000-0400-000057010000}"/>
    <hyperlink ref="AE29" r:id="rId345" display="pw:\\pw.planservi.com.br:PROJETOS\Documents\C0849 - DER\40_Emissao\03_GRD\0-GRDs_Enviadas DER\16ºMEDIÇÃO-26-10-23 A 25-11-23\MR.DER-0471_23-Entrega Final\" xr:uid="{00000000-0004-0000-0400-000058010000}"/>
    <hyperlink ref="AE30" r:id="rId346" display="pw:\\pw.planservi.com.br:PROJETOS\Documents\C0849 - DER\40_Emissao\03_GRD\0-GRDs_Enviadas DER\16ºMEDIÇÃO-26-10-23 A 25-11-23\MR.DER-0471_23-Entrega Final\" xr:uid="{00000000-0004-0000-0400-000059010000}"/>
    <hyperlink ref="AE31" r:id="rId347" display="pw:\\pw.planservi.com.br:PROJETOS\Documents\C0849 - DER\40_Emissao\03_GRD\0-GRDs_Enviadas DER\16ºMEDIÇÃO-26-10-23 A 25-11-23\MR.DER-0471_23-Entrega Final\" xr:uid="{00000000-0004-0000-0400-00005A010000}"/>
    <hyperlink ref="AK49" r:id="rId348" display="pw:\\pw.planservi.com.br:PROJETOS\Documents\C0849 - DER\40_Emissao\03_GRD\0-GRDs_Enviadas DER\16ºMEDIÇÃO-26-10-23 A 25-11-23\MR.DER-0471_23-Entrega Final\" xr:uid="{00000000-0004-0000-0400-00005B010000}"/>
    <hyperlink ref="AK50" r:id="rId349" display="pw:\\pw.planservi.com.br:PROJETOS\Documents\C0849 - DER\40_Emissao\03_GRD\0-GRDs_Enviadas DER\16ºMEDIÇÃO-26-10-23 A 25-11-23\MR.DER-0471_23-Entrega Final\" xr:uid="{00000000-0004-0000-0400-00005C010000}"/>
    <hyperlink ref="AK51" r:id="rId350" display="pw:\\pw.planservi.com.br:PROJETOS\Documents\C0849 - DER\40_Emissao\03_GRD\0-GRDs_Enviadas DER\16ºMEDIÇÃO-26-10-23 A 25-11-23\MR.DER-0471_23-Entrega Final\" xr:uid="{00000000-0004-0000-0400-00005D010000}"/>
    <hyperlink ref="AK52" r:id="rId351" display="pw:\\pw.planservi.com.br:PROJETOS\Documents\C0849 - DER\40_Emissao\03_GRD\0-GRDs_Enviadas DER\16ºMEDIÇÃO-26-10-23 A 25-11-23\MR.DER-0471_23-Entrega Final\" xr:uid="{00000000-0004-0000-0400-00005E010000}"/>
    <hyperlink ref="AK53" r:id="rId352" display="pw:\\pw.planservi.com.br:PROJETOS\Documents\C0849 - DER\40_Emissao\03_GRD\0-GRDs_Enviadas DER\16ºMEDIÇÃO-26-10-23 A 25-11-23\MR.DER-0471_23-Entrega Final\" xr:uid="{00000000-0004-0000-0400-00005F010000}"/>
    <hyperlink ref="AK54" r:id="rId353" display="pw:\\pw.planservi.com.br:PROJETOS\Documents\C0849 - DER\40_Emissao\03_GRD\0-GRDs_Enviadas DER\16ºMEDIÇÃO-26-10-23 A 25-11-23\MR.DER-0471_23-Entrega Final\" xr:uid="{00000000-0004-0000-0400-000060010000}"/>
    <hyperlink ref="P270" r:id="rId354" display="pw:\\pw.planservi.com.br:PROJETOS\Documents\C0849 - DER\30_Producao\5-D3 – SP 253 - km 0,00-18,70\05_Geot\05.00_R031\2023.03.22_R-031_SP-253_G02.doc" xr:uid="{00000000-0004-0000-0400-000061010000}"/>
    <hyperlink ref="Y386" r:id="rId355" display="pw:\\pw.planservi.com.br:PROJETOS\Documents\C0849 - DER\40_Emissao\03_GRD\0-GRDs_Enviadas DER\17ºMEDIÇÃO-26-10-23 A 25-12-23\MR.DER-0485_23-Entrega Final\" xr:uid="{00000000-0004-0000-0400-000062010000}"/>
    <hyperlink ref="Y387" r:id="rId356" display="pw:\\pw.planservi.com.br:PROJETOS\Documents\C0849 - DER\40_Emissao\03_GRD\0-GRDs_Enviadas DER\17ºMEDIÇÃO-26-10-23 A 25-12-23\MR.DER-0485_23-Entrega Final\" xr:uid="{00000000-0004-0000-0400-000063010000}"/>
    <hyperlink ref="Y61" r:id="rId357" display="pw:\\pw.planservi.com.br:PROJETOS\Documents\C0849 - DER\40_Emissao\03_GRD\0-GRDs_Enviadas DER\17ºMEDIÇÃO-26-10-23 A 25-12-23\MR.DER-0485_23-Entrega Final\" xr:uid="{00000000-0004-0000-0400-000064010000}"/>
    <hyperlink ref="AK63" r:id="rId358" display="pw:\\pw.planservi.com.br:PROJETOS\Documents\C0849 - DER\40_Emissao\03_GRD\0-GRDs_Enviadas DER\17ºMEDIÇÃO-26-10-23 A 25-12-23\MR.DER-0485_23-Entrega Final\" xr:uid="{00000000-0004-0000-0400-000065010000}"/>
    <hyperlink ref="AE349" r:id="rId359" display="pw:\\pw.planservi.com.br:PROJETOS\Documents\C0849 - DER\40_Emissao\03_GRD\0-GRDs_Enviadas DER\18ºMEDIÇÃO-26-12-23 A 25-01-24\MR.DER-0506_24\" xr:uid="{00000000-0004-0000-0400-000066010000}"/>
    <hyperlink ref="AE350" r:id="rId360" display="pw:\\pw.planservi.com.br:PROJETOS\Documents\C0849 - DER\40_Emissao\03_GRD\0-GRDs_Enviadas DER\18ºMEDIÇÃO-26-12-23 A 25-01-24\MR.DER-0506_24\" xr:uid="{00000000-0004-0000-0400-000067010000}"/>
    <hyperlink ref="AE351" r:id="rId361" display="pw:\\pw.planservi.com.br:PROJETOS\Documents\C0849 - DER\40_Emissao\03_GRD\0-GRDs_Enviadas DER\18ºMEDIÇÃO-26-12-23 A 25-01-24\MR.DER-0506_24\" xr:uid="{00000000-0004-0000-0400-000068010000}"/>
    <hyperlink ref="AE352" r:id="rId362" display="pw:\\pw.planservi.com.br:PROJETOS\Documents\C0849 - DER\40_Emissao\03_GRD\0-GRDs_Enviadas DER\18ºMEDIÇÃO-26-12-23 A 25-01-24\MR.DER-0506_24\" xr:uid="{00000000-0004-0000-0400-000069010000}"/>
    <hyperlink ref="AE354" r:id="rId363" display="pw:\\pw.planservi.com.br:PROJETOS\Documents\C0849 - DER\40_Emissao\03_GRD\0-GRDs_Enviadas DER\18ºMEDIÇÃO-26-12-23 A 25-01-24\MR.DER-0506_24\" xr:uid="{00000000-0004-0000-0400-00006A010000}"/>
    <hyperlink ref="AE355" r:id="rId364" display="pw:\\pw.planservi.com.br:PROJETOS\Documents\C0849 - DER\40_Emissao\03_GRD\0-GRDs_Enviadas DER\18ºMEDIÇÃO-26-12-23 A 25-01-24\MR.DER-0506_24\" xr:uid="{00000000-0004-0000-0400-00006B010000}"/>
    <hyperlink ref="AE356" r:id="rId365" display="pw:\\pw.planservi.com.br:PROJETOS\Documents\C0849 - DER\40_Emissao\03_GRD\0-GRDs_Enviadas DER\18ºMEDIÇÃO-26-12-23 A 25-01-24\MR.DER-0506_24\" xr:uid="{00000000-0004-0000-0400-00006C010000}"/>
    <hyperlink ref="AE357" r:id="rId366" display="pw:\\pw.planservi.com.br:PROJETOS\Documents\C0849 - DER\40_Emissao\03_GRD\0-GRDs_Enviadas DER\18ºMEDIÇÃO-26-12-23 A 25-01-24\MR.DER-0506_24\" xr:uid="{00000000-0004-0000-0400-00006D010000}"/>
    <hyperlink ref="AQ357" r:id="rId367" display="pw:\\SRVPW3.pls.planservi.com.br:Projetos\Documents\C0849 - DER\40_Emissao\03_GRD\0-GRDs_Enviadas DER\20ºMEDIÇÃO-26-02-2024 A 25-03-24\MR.DER-0573_24\" xr:uid="{00000000-0004-0000-0400-00006E010000}"/>
    <hyperlink ref="AQ354" r:id="rId368" display="pw:\\SRVPW3.pls.planservi.com.br:Projetos\Documents\C0849 - DER\40_Emissao\03_GRD\0-GRDs_Enviadas DER\20ºMEDIÇÃO-26-02-2024 A 25-03-24\MR.DER-0573_24\" xr:uid="{00000000-0004-0000-0400-00006F010000}"/>
    <hyperlink ref="AK354" r:id="rId369" display="pw:\\SRVPW3.pls.planservi.com.br:Projetos\Documents\C0849 - DER\40_Emissao\03_GRD\0-GRDs_Enviadas DER\20ºMEDIÇÃO-26-02-2024 A 25-03-24\MR.DER-0559_24\" xr:uid="{00000000-0004-0000-0400-000070010000}"/>
    <hyperlink ref="AK357" r:id="rId370" display="pw:\\SRVPW3.pls.planservi.com.br:Projetos\Documents\C0849 - DER\40_Emissao\03_GRD\0-GRDs_Enviadas DER\20ºMEDIÇÃO-26-02-2024 A 25-03-24\MR.DER-0559_24\" xr:uid="{00000000-0004-0000-0400-000071010000}"/>
    <hyperlink ref="AK351" r:id="rId371" display="pw:\\SRVPW3.pls.planservi.com.br:Projetos\Documents\C0849 - DER\40_Emissao\03_GRD\0-GRDs_Enviadas DER\21ºMEDIÇÃO-26-03-2024 A 25-04-24\MR.DER-0612_24\" xr:uid="{00000000-0004-0000-0400-000072010000}"/>
    <hyperlink ref="AK356" r:id="rId372" display="pw:\\SRVPW3.pls.planservi.com.br:Projetos\Documents\C0849 - DER\40_Emissao\03_GRD\0-GRDs_Enviadas DER\21ºMEDIÇÃO-26-03-2024 A 25-04-24\MR.DER-0612_24\" xr:uid="{00000000-0004-0000-0400-000073010000}"/>
    <hyperlink ref="M353" r:id="rId373" display="pw:\\SRVPW3.pls.planservi.com.br:Projetos\Documents\C0849 - DER\40_Emissao\03_GRD\0-GRDs_Enviadas DER\21ºMEDIÇÃO-26-03-2024 A 25-04-24\MR.DER-0612_24\" xr:uid="{00000000-0004-0000-0400-000074010000}"/>
    <hyperlink ref="M358" r:id="rId374" display="pw:\\SRVPW3.pls.planservi.com.br:Projetos\Documents\C0849 - DER\40_Emissao\03_GRD\0-GRDs_Enviadas DER\21ºMEDIÇÃO-26-03-2024 A 25-04-24\MR.DER-0612_24\" xr:uid="{00000000-0004-0000-0400-000075010000}"/>
    <hyperlink ref="AQ351" r:id="rId375" display="pw:\\SRVPW3.pls.planservi.com.br:Projetos\Documents\C0849 - DER\40_Emissao\03_GRD\0-GRDs_Enviadas DER\21ºMEDIÇÃO-26-03-2024 A 25-04-24\MR.DER-0628_24\" xr:uid="{00000000-0004-0000-0400-000076010000}"/>
    <hyperlink ref="AQ356" r:id="rId376" display="pw:\\SRVPW3.pls.planservi.com.br:Projetos\Documents\C0849 - DER\40_Emissao\03_GRD\0-GRDs_Enviadas DER\21ºMEDIÇÃO-26-03-2024 A 25-04-24\MR.DER-0628_24\" xr:uid="{00000000-0004-0000-0400-000077010000}"/>
    <hyperlink ref="S353" r:id="rId377" display="pw:\\SRVPW3.pls.planservi.com.br:Projetos\Documents\C0849 - DER\40_Emissao\03_GRD\0-GRDs_Enviadas DER\21ºMEDIÇÃO-26-03-2024 A 25-04-24\MR.DER-0628_24\" xr:uid="{00000000-0004-0000-0400-000078010000}"/>
    <hyperlink ref="S358" r:id="rId378" display="pw:\\SRVPW3.pls.planservi.com.br:Projetos\Documents\C0849 - DER\40_Emissao\03_GRD\0-GRDs_Enviadas DER\21ºMEDIÇÃO-26-03-2024 A 25-04-24\MR.DER-0628_24\" xr:uid="{00000000-0004-0000-0400-000079010000}"/>
    <hyperlink ref="S82" r:id="rId379" display="pw:\\SRVPW3.pls.planservi.com.br:Projetos\Documents\C0849 - DER\40_Emissao\03_GRD\0-GRDs_Enviadas DER\41ºMEDIÇÃO-26-11-2025 A 25-12-25\MR_DER-1461_25\" xr:uid="{64831F4F-C87F-4749-9BD6-91DD901B4376}"/>
    <hyperlink ref="S83" r:id="rId380" display="pw:\\SRVPW3.pls.planservi.com.br:Projetos\Documents\C0849 - DER\40_Emissao\03_GRD\0-GRDs_Enviadas DER\41ºMEDIÇÃO-26-11-2025 A 25-12-25\MR_DER-1461_25\" xr:uid="{20647C36-F87E-4AD8-B727-CB7BF8B131A6}"/>
    <hyperlink ref="S89" r:id="rId381" display="pw:\\SRVPW3.pls.planservi.com.br:Projetos\Documents\C0849 - DER\40_Emissao\03_GRD\0-GRDs_Enviadas DER\41ºMEDIÇÃO-26-11-2025 A 25-12-25\MR_DER-1461_25\" xr:uid="{23ABEA01-E7D6-40C4-86DE-B55662350EC6}"/>
    <hyperlink ref="S90" r:id="rId382" display="pw:\\SRVPW3.pls.planservi.com.br:Projetos\Documents\C0849 - DER\40_Emissao\03_GRD\0-GRDs_Enviadas DER\41ºMEDIÇÃO-26-11-2025 A 25-12-25\MR_DER-1461_25\" xr:uid="{1D1F6968-8EEB-4A20-AABA-88A7023CD695}"/>
    <hyperlink ref="S91" r:id="rId383" display="pw:\\SRVPW3.pls.planservi.com.br:Projetos\Documents\C0849 - DER\40_Emissao\03_GRD\0-GRDs_Enviadas DER\41ºMEDIÇÃO-26-11-2025 A 25-12-25\MR_DER-1461_25\" xr:uid="{C39B4E5F-161C-4420-81C4-C051819A322D}"/>
    <hyperlink ref="S92" r:id="rId384" display="pw:\\SRVPW3.pls.planservi.com.br:Projetos\Documents\C0849 - DER\40_Emissao\03_GRD\0-GRDs_Enviadas DER\41ºMEDIÇÃO-26-11-2025 A 25-12-25\MR_DER-1461_25\" xr:uid="{28372506-A6FB-4B5D-8A64-2B2A8ABACF1D}"/>
    <hyperlink ref="S93" r:id="rId385" display="pw:\\SRVPW3.pls.planservi.com.br:Projetos\Documents\C0849 - DER\40_Emissao\03_GRD\0-GRDs_Enviadas DER\41ºMEDIÇÃO-26-11-2025 A 25-12-25\MR_DER-1461_25\" xr:uid="{915128EF-12B4-4A9D-A445-3AC72070251C}"/>
    <hyperlink ref="S94" r:id="rId386" display="pw:\\SRVPW3.pls.planservi.com.br:Projetos\Documents\C0849 - DER\40_Emissao\03_GRD\0-GRDs_Enviadas DER\41ºMEDIÇÃO-26-11-2025 A 25-12-25\MR_DER-1461_25\" xr:uid="{76CD132D-1ABA-4195-937F-73028E9E1219}"/>
    <hyperlink ref="S95" r:id="rId387" display="pw:\\SRVPW3.pls.planservi.com.br:Projetos\Documents\C0849 - DER\40_Emissao\03_GRD\0-GRDs_Enviadas DER\41ºMEDIÇÃO-26-11-2025 A 25-12-25\MR_DER-1461_25\" xr:uid="{5C6854D7-7B15-4D1C-A17C-833E0FD067DB}"/>
    <hyperlink ref="S96" r:id="rId388" display="pw:\\SRVPW3.pls.planservi.com.br:Projetos\Documents\C0849 - DER\40_Emissao\03_GRD\0-GRDs_Enviadas DER\41ºMEDIÇÃO-26-11-2025 A 25-12-25\MR_DER-1461_25\" xr:uid="{24AA9CFE-07C7-4DEC-BD12-F8FFFC60E750}"/>
    <hyperlink ref="S97" r:id="rId389" display="pw:\\SRVPW3.pls.planservi.com.br:Projetos\Documents\C0849 - DER\40_Emissao\03_GRD\0-GRDs_Enviadas DER\41ºMEDIÇÃO-26-11-2025 A 25-12-25\MR_DER-1461_25\" xr:uid="{0CB21A4E-CBCB-45AF-9397-57EBA24BCBDD}"/>
    <hyperlink ref="S98" r:id="rId390" display="pw:\\SRVPW3.pls.planservi.com.br:Projetos\Documents\C0849 - DER\40_Emissao\03_GRD\0-GRDs_Enviadas DER\41ºMEDIÇÃO-26-11-2025 A 25-12-25\MR_DER-1461_25\" xr:uid="{E41C4C90-A44D-4B59-989C-392B019C0E66}"/>
    <hyperlink ref="S99" r:id="rId391" display="pw:\\SRVPW3.pls.planservi.com.br:Projetos\Documents\C0849 - DER\40_Emissao\03_GRD\0-GRDs_Enviadas DER\41ºMEDIÇÃO-26-11-2025 A 25-12-25\MR_DER-1461_25\" xr:uid="{1FE6DAEA-71AB-4BEF-83BF-2FBCABCD3928}"/>
    <hyperlink ref="S100" r:id="rId392" display="pw:\\SRVPW3.pls.planservi.com.br:Projetos\Documents\C0849 - DER\40_Emissao\03_GRD\0-GRDs_Enviadas DER\41ºMEDIÇÃO-26-11-2025 A 25-12-25\MR_DER-1461_25\" xr:uid="{0ACC9A26-4645-4B87-B2DB-87F91121BFF3}"/>
    <hyperlink ref="S101" r:id="rId393" display="pw:\\SRVPW3.pls.planservi.com.br:Projetos\Documents\C0849 - DER\40_Emissao\03_GRD\0-GRDs_Enviadas DER\41ºMEDIÇÃO-26-11-2025 A 25-12-25\MR_DER-1461_25\" xr:uid="{34B85849-0A29-49FF-A5AE-DB0C44AFA7BA}"/>
    <hyperlink ref="S102" r:id="rId394" display="pw:\\SRVPW3.pls.planservi.com.br:Projetos\Documents\C0849 - DER\40_Emissao\03_GRD\0-GRDs_Enviadas DER\41ºMEDIÇÃO-26-11-2025 A 25-12-25\MR_DER-1461_25\" xr:uid="{6A5C854A-C506-45CD-BB6A-61CD446E0A51}"/>
    <hyperlink ref="S103" r:id="rId395" display="pw:\\SRVPW3.pls.planservi.com.br:Projetos\Documents\C0849 - DER\40_Emissao\03_GRD\0-GRDs_Enviadas DER\41ºMEDIÇÃO-26-11-2025 A 25-12-25\MR_DER-1461_25\" xr:uid="{FB0D9473-8DF1-41C8-9744-84AEB8BB6F84}"/>
    <hyperlink ref="S104" r:id="rId396" display="pw:\\SRVPW3.pls.planservi.com.br:Projetos\Documents\C0849 - DER\40_Emissao\03_GRD\0-GRDs_Enviadas DER\41ºMEDIÇÃO-26-11-2025 A 25-12-25\MR_DER-1461_25\" xr:uid="{6BA65D62-2551-47C4-846C-37227954323F}"/>
    <hyperlink ref="S105" r:id="rId397" display="pw:\\SRVPW3.pls.planservi.com.br:Projetos\Documents\C0849 - DER\40_Emissao\03_GRD\0-GRDs_Enviadas DER\41ºMEDIÇÃO-26-11-2025 A 25-12-25\MR_DER-1461_25\" xr:uid="{6187FA4B-081D-437B-B11E-C944BF18FFBC}"/>
    <hyperlink ref="S106" r:id="rId398" display="pw:\\SRVPW3.pls.planservi.com.br:Projetos\Documents\C0849 - DER\40_Emissao\03_GRD\0-GRDs_Enviadas DER\41ºMEDIÇÃO-26-11-2025 A 25-12-25\MR_DER-1461_25\" xr:uid="{AD1805CB-B688-454D-924B-5762036BAF4D}"/>
    <hyperlink ref="S107" r:id="rId399" display="pw:\\SRVPW3.pls.planservi.com.br:Projetos\Documents\C0849 - DER\40_Emissao\03_GRD\0-GRDs_Enviadas DER\41ºMEDIÇÃO-26-11-2025 A 25-12-25\MR_DER-1461_25\" xr:uid="{EC60331E-9AD1-458C-9922-BC8C3E75B45C}"/>
    <hyperlink ref="S108" r:id="rId400" display="pw:\\SRVPW3.pls.planservi.com.br:Projetos\Documents\C0849 - DER\40_Emissao\03_GRD\0-GRDs_Enviadas DER\41ºMEDIÇÃO-26-11-2025 A 25-12-25\MR_DER-1461_25\" xr:uid="{A8239652-BB6E-4FE0-9C77-465CCFE757BF}"/>
    <hyperlink ref="S109" r:id="rId401" display="pw:\\SRVPW3.pls.planservi.com.br:Projetos\Documents\C0849 - DER\40_Emissao\03_GRD\0-GRDs_Enviadas DER\41ºMEDIÇÃO-26-11-2025 A 25-12-25\MR_DER-1461_25\" xr:uid="{F86FD1D6-EE89-4EEF-A714-43380C4414F2}"/>
    <hyperlink ref="S110" r:id="rId402" display="pw:\\SRVPW3.pls.planservi.com.br:Projetos\Documents\C0849 - DER\40_Emissao\03_GRD\0-GRDs_Enviadas DER\41ºMEDIÇÃO-26-11-2025 A 25-12-25\MR_DER-1461_25\" xr:uid="{65FE5940-15F9-43E1-98D7-6B1E52766ECB}"/>
    <hyperlink ref="S111" r:id="rId403" display="pw:\\SRVPW3.pls.planservi.com.br:Projetos\Documents\C0849 - DER\40_Emissao\03_GRD\0-GRDs_Enviadas DER\41ºMEDIÇÃO-26-11-2025 A 25-12-25\MR_DER-1461_25\" xr:uid="{7B797732-61A5-4F4F-98EB-67AD2D39A941}"/>
    <hyperlink ref="S112" r:id="rId404" display="pw:\\SRVPW3.pls.planservi.com.br:Projetos\Documents\C0849 - DER\40_Emissao\03_GRD\0-GRDs_Enviadas DER\41ºMEDIÇÃO-26-11-2025 A 25-12-25\MR_DER-1461_25\" xr:uid="{9BA9A1A3-F9BB-42DF-8F1A-646064D1BE19}"/>
    <hyperlink ref="S113" r:id="rId405" display="pw:\\SRVPW3.pls.planservi.com.br:Projetos\Documents\C0849 - DER\40_Emissao\03_GRD\0-GRDs_Enviadas DER\41ºMEDIÇÃO-26-11-2025 A 25-12-25\MR_DER-1461_25\" xr:uid="{718A1C34-2332-4DF9-89F5-9B6B95803CBE}"/>
    <hyperlink ref="S114" r:id="rId406" display="pw:\\SRVPW3.pls.planservi.com.br:Projetos\Documents\C0849 - DER\40_Emissao\03_GRD\0-GRDs_Enviadas DER\41ºMEDIÇÃO-26-11-2025 A 25-12-25\MR_DER-1461_25\" xr:uid="{9F32BF38-5118-456A-B555-B184FD5BAF40}"/>
    <hyperlink ref="S115" r:id="rId407" display="pw:\\SRVPW3.pls.planservi.com.br:Projetos\Documents\C0849 - DER\40_Emissao\03_GRD\0-GRDs_Enviadas DER\41ºMEDIÇÃO-26-11-2025 A 25-12-25\MR_DER-1461_25\" xr:uid="{634F6DC6-F7B6-4DC2-8FD5-2663BA33F2FE}"/>
    <hyperlink ref="S116" r:id="rId408" display="pw:\\SRVPW3.pls.planservi.com.br:Projetos\Documents\C0849 - DER\40_Emissao\03_GRD\0-GRDs_Enviadas DER\41ºMEDIÇÃO-26-11-2025 A 25-12-25\MR_DER-1461_25\" xr:uid="{C0F4AF87-1F98-4BAF-A683-66594E3EEFE9}"/>
    <hyperlink ref="S117" r:id="rId409" display="pw:\\SRVPW3.pls.planservi.com.br:Projetos\Documents\C0849 - DER\40_Emissao\03_GRD\0-GRDs_Enviadas DER\41ºMEDIÇÃO-26-11-2025 A 25-12-25\MR_DER-1461_25\" xr:uid="{32DD0B08-4D3B-4630-BFDD-814FFF6A1B21}"/>
    <hyperlink ref="M119" r:id="rId410" display="pw:\\SRVPW3.pls.planservi.com.br:Projetos\Documents\C0849 - DER\40_Emissao\03_GRD\0-GRDs_Enviadas DER\41ºMEDIÇÃO-26-11-2025 A 25-12-25\MR_DER-1461_25\" xr:uid="{0A54C8F3-53CA-4C4B-8665-7F10954F9E18}"/>
    <hyperlink ref="M120" r:id="rId411" display="pw:\\SRVPW3.pls.planservi.com.br:Projetos\Documents\C0849 - DER\40_Emissao\03_GRD\0-GRDs_Enviadas DER\41ºMEDIÇÃO-26-11-2025 A 25-12-25\MR_DER-1461_25\" xr:uid="{E6390CCC-48AA-4F59-8F64-764528C621E0}"/>
    <hyperlink ref="M86" r:id="rId412" display="pw:\\SRVPW3.pls.planservi.com.br:Projetos\Documents\C0849 - DER\40_Emissao\03_GRD\0-GRDs_Enviadas DER\41ºMEDIÇÃO-26-11-2025 A 25-12-25\MR_DER-1461_25\" xr:uid="{C9DC75C4-9739-48CA-BC75-AEC8025495D6}"/>
    <hyperlink ref="M87" r:id="rId413" display="pw:\\SRVPW3.pls.planservi.com.br:Projetos\Documents\C0849 - DER\40_Emissao\03_GRD\0-GRDs_Enviadas DER\41ºMEDIÇÃO-26-11-2025 A 25-12-25\MR_DER-1461_25\" xr:uid="{A5AF4FBD-79DF-4E7A-9616-A1BC106484DC}"/>
    <hyperlink ref="M88" r:id="rId414" display="pw:\\SRVPW3.pls.planservi.com.br:Projetos\Documents\C0849 - DER\40_Emissao\03_GRD\0-GRDs_Enviadas DER\41ºMEDIÇÃO-26-11-2025 A 25-12-25\MR_DER-1461_25\" xr:uid="{F5080E6C-FCD9-4B0F-B694-15E45DA01098}"/>
    <hyperlink ref="M118" r:id="rId415" display="pw:\\SRVPW3.pls.planservi.com.br:Projetos\Documents\C0849 - DER\40_Emissao\03_GRD\0-GRDs_Enviadas DER\41ºMEDIÇÃO-26-11-2025 A 25-12-25\MR_DER-1461_25\" xr:uid="{208BF381-B6E2-4D15-9A32-438572CEF0AE}"/>
    <hyperlink ref="M195" r:id="rId416" display="pw:\\SRVPW3.pls.planservi.com.br:Projetos\Documents\C0849 - DER\40_Emissao\03_GRD\0-GRDs_Enviadas DER\43ºMEDIÇÃO-26-01-2026 A 25-02-26\MR_DER-1584_26\" xr:uid="{ED0F1E1E-CCFC-4113-BA0A-AC5FF84A6360}"/>
    <hyperlink ref="M194" r:id="rId417" display="pw:\\SRVPW3.pls.planservi.com.br:Projetos\Documents\C0849 - DER\40_Emissao\03_GRD\0-GRDs_Enviadas DER\43ºMEDIÇÃO-26-01-2026 A 25-02-26\MR_DER-1584_26\" xr:uid="{9D8636CF-3610-4C9B-A318-8CC86F082B0F}"/>
    <hyperlink ref="AK349" r:id="rId418" display="pw:\\SRVPW3.pls.planservi.com.br:Projetos\Documents\C0849 - DER\40_Emissao\03_GRD\0-GRDs_Enviadas DER\44ºMEDIÇÃO-26-02-2026 A 25-03-26\MR_DER-1623_26\" xr:uid="{396D0523-E926-44B3-927F-0EB6A9021048}"/>
    <hyperlink ref="AK350" r:id="rId419" display="pw:\\SRVPW3.pls.planservi.com.br:Projetos\Documents\C0849 - DER\40_Emissao\03_GRD\0-GRDs_Enviadas DER\44ºMEDIÇÃO-26-02-2026 A 25-03-26\MR_DER-1623_26\" xr:uid="{189E2B18-8A86-4680-B7AB-F73F9FFDEF52}"/>
    <hyperlink ref="AK352" r:id="rId420" display="pw:\\SRVPW3.pls.planservi.com.br:Projetos\Documents\C0849 - DER\40_Emissao\03_GRD\0-GRDs_Enviadas DER\44ºMEDIÇÃO-26-02-2026 A 25-03-26\MR_DER-1623_26\" xr:uid="{38CACC33-52F0-49AA-BB13-BF4F6FD6AF18}"/>
    <hyperlink ref="AK355" r:id="rId421" display="pw:\\SRVPW3.pls.planservi.com.br:Projetos\Documents\C0849 - DER\40_Emissao\03_GRD\0-GRDs_Enviadas DER\44ºMEDIÇÃO-26-02-2026 A 25-03-26\MR_DER-1623_26\" xr:uid="{F4AD4D7F-C201-47B1-AA8A-55F3B46B28E0}"/>
    <hyperlink ref="AW351" r:id="rId422" display="pw:\\SRVPW3.pls.planservi.com.br:Projetos\Documents\C0849 - DER\40_Emissao\03_GRD\0-GRDs_Enviadas DER\44ºMEDIÇÃO-26-02-2026 A 25-03-26\MR_DER-1623_26\" xr:uid="{F76ACF89-9DA2-4373-A5B6-4FFC6B93DBD9}"/>
    <hyperlink ref="AW354" r:id="rId423" display="pw:\\SRVPW3.pls.planservi.com.br:Projetos\Documents\C0849 - DER\40_Emissao\03_GRD\0-GRDs_Enviadas DER\44ºMEDIÇÃO-26-02-2026 A 25-03-26\MR_DER-1623_26\" xr:uid="{C5AD4CB1-3266-4992-883C-649DD54D1746}"/>
    <hyperlink ref="AW356" r:id="rId424" display="pw:\\SRVPW3.pls.planservi.com.br:Projetos\Documents\C0849 - DER\40_Emissao\03_GRD\0-GRDs_Enviadas DER\44ºMEDIÇÃO-26-02-2026 A 25-03-26\MR_DER-1623_26\" xr:uid="{9689C177-449E-4B92-BBAE-D48061B6B408}"/>
    <hyperlink ref="AW357" r:id="rId425" display="pw:\\SRVPW3.pls.planservi.com.br:Projetos\Documents\C0849 - DER\40_Emissao\03_GRD\0-GRDs_Enviadas DER\44ºMEDIÇÃO-26-02-2026 A 25-03-26\MR_DER-1623_26\" xr:uid="{A954E133-53CD-4F7D-8F93-40E4FD7E884E}"/>
    <hyperlink ref="Y353" r:id="rId426" display="pw:\\SRVPW3.pls.planservi.com.br:Projetos\Documents\C0849 - DER\40_Emissao\03_GRD\0-GRDs_Enviadas DER\44ºMEDIÇÃO-26-02-2026 A 25-03-26\MR_DER-1624_26\" xr:uid="{E71F51C2-30FC-4171-91D0-7353E06AEC59}"/>
    <hyperlink ref="Y358" r:id="rId427" display="pw:\\SRVPW3.pls.planservi.com.br:Projetos\Documents\C0849 - DER\40_Emissao\03_GRD\0-GRDs_Enviadas DER\44ºMEDIÇÃO-26-02-2026 A 25-03-26\MR_DER-1624_26\" xr:uid="{3833F397-23DD-45D8-914A-B555F4B650F4}"/>
    <hyperlink ref="M269" r:id="rId428" display="pw:\\SRVPW3.pls.planservi.com.br:Projetos\Documents\C0849 - DER\40_Emissao\03_GRD\0-GRDs_Enviadas DER\44ºMEDIÇÃO-26-02-2026 A 25-03-26\MR_DER-1663_26\" xr:uid="{1E7D4D93-4263-4A94-BF81-0F7BF18BF230}"/>
    <hyperlink ref="M271" r:id="rId429" display="pw:\\SRVPW3.pls.planservi.com.br:Projetos\Documents\C0849 - DER\40_Emissao\03_GRD\0-GRDs_Enviadas DER\44ºMEDIÇÃO-26-02-2026 A 25-03-26\MR_DER-1663_26\" xr:uid="{60B2D17D-9B9A-4B93-BBD4-869B828BE038}"/>
    <hyperlink ref="M272" r:id="rId430" display="pw:\\SRVPW3.pls.planservi.com.br:Projetos\Documents\C0849 - DER\40_Emissao\03_GRD\0-GRDs_Enviadas DER\44ºMEDIÇÃO-26-02-2026 A 25-03-26\MR_DER-1663_26\" xr:uid="{86FC2DD9-E795-4003-AEE2-5B1061174D5D}"/>
    <hyperlink ref="M273" r:id="rId431" display="pw:\\SRVPW3.pls.planservi.com.br:Projetos\Documents\C0849 - DER\40_Emissao\03_GRD\0-GRDs_Enviadas DER\44ºMEDIÇÃO-26-02-2026 A 25-03-26\MR_DER-1663_26\" xr:uid="{6BB47FC6-FC6C-4BB2-BE90-2AF612ACECB7}"/>
    <hyperlink ref="M274" r:id="rId432" display="pw:\\SRVPW3.pls.planservi.com.br:Projetos\Documents\C0849 - DER\40_Emissao\03_GRD\0-GRDs_Enviadas DER\44ºMEDIÇÃO-26-02-2026 A 25-03-26\MR_DER-1663_26\" xr:uid="{4C200971-053A-4784-809B-C932E2130C6A}"/>
    <hyperlink ref="M275" r:id="rId433" display="pw:\\SRVPW3.pls.planservi.com.br:Projetos\Documents\C0849 - DER\40_Emissao\03_GRD\0-GRDs_Enviadas DER\44ºMEDIÇÃO-26-02-2026 A 25-03-26\MR_DER-1663_26\" xr:uid="{FC9CC1D5-83B5-4A98-82BE-D0929825C87F}"/>
    <hyperlink ref="M276" r:id="rId434" display="pw:\\SRVPW3.pls.planservi.com.br:Projetos\Documents\C0849 - DER\40_Emissao\03_GRD\0-GRDs_Enviadas DER\44ºMEDIÇÃO-26-02-2026 A 25-03-26\MR_DER-1663_26\" xr:uid="{A8F6EACA-7531-406B-871E-587970D3BAC2}"/>
    <hyperlink ref="M277" r:id="rId435" display="pw:\\SRVPW3.pls.planservi.com.br:Projetos\Documents\C0849 - DER\40_Emissao\03_GRD\0-GRDs_Enviadas DER\44ºMEDIÇÃO-26-02-2026 A 25-03-26\MR_DER-1663_26\" xr:uid="{8BA2CB7B-5625-4B25-B76A-081835FE2B2D}"/>
    <hyperlink ref="M278" r:id="rId436" display="pw:\\SRVPW3.pls.planservi.com.br:Projetos\Documents\C0849 - DER\40_Emissao\03_GRD\0-GRDs_Enviadas DER\44ºMEDIÇÃO-26-02-2026 A 25-03-26\MR_DER-1663_26\" xr:uid="{FA7B72B8-B664-477F-BA6E-B2067B23F8D3}"/>
    <hyperlink ref="M279" r:id="rId437" display="pw:\\SRVPW3.pls.planservi.com.br:Projetos\Documents\C0849 - DER\40_Emissao\03_GRD\0-GRDs_Enviadas DER\44ºMEDIÇÃO-26-02-2026 A 25-03-26\MR_DER-1663_26\" xr:uid="{28AFEE33-6E90-4FE5-9E24-9127ED34B3D0}"/>
    <hyperlink ref="M280" r:id="rId438" display="pw:\\SRVPW3.pls.planservi.com.br:Projetos\Documents\C0849 - DER\40_Emissao\03_GRD\0-GRDs_Enviadas DER\44ºMEDIÇÃO-26-02-2026 A 25-03-26\MR_DER-1663_26\" xr:uid="{7A55A053-55F2-4F39-86C6-7CD4FEE154E2}"/>
    <hyperlink ref="M281" r:id="rId439" display="pw:\\SRVPW3.pls.planservi.com.br:Projetos\Documents\C0849 - DER\40_Emissao\03_GRD\0-GRDs_Enviadas DER\44ºMEDIÇÃO-26-02-2026 A 25-03-26\MR_DER-1663_26\" xr:uid="{27213D25-07C3-49E2-9736-380E0FAA2145}"/>
    <hyperlink ref="M282" r:id="rId440" display="pw:\\SRVPW3.pls.planservi.com.br:Projetos\Documents\C0849 - DER\40_Emissao\03_GRD\0-GRDs_Enviadas DER\44ºMEDIÇÃO-26-02-2026 A 25-03-26\MR_DER-1663_26\" xr:uid="{19E977E9-8B13-4953-8E43-A83D78C71E69}"/>
    <hyperlink ref="M283" r:id="rId441" display="pw:\\SRVPW3.pls.planservi.com.br:Projetos\Documents\C0849 - DER\40_Emissao\03_GRD\0-GRDs_Enviadas DER\44ºMEDIÇÃO-26-02-2026 A 25-03-26\MR_DER-1663_26\" xr:uid="{6E53A71A-65AD-45E7-B6E8-B27E87A5FE20}"/>
    <hyperlink ref="M284" r:id="rId442" display="pw:\\SRVPW3.pls.planservi.com.br:Projetos\Documents\C0849 - DER\40_Emissao\03_GRD\0-GRDs_Enviadas DER\44ºMEDIÇÃO-26-02-2026 A 25-03-26\MR_DER-1663_26\" xr:uid="{BA256995-1ACA-4759-8F5B-29519876B81F}"/>
    <hyperlink ref="M285" r:id="rId443" display="pw:\\SRVPW3.pls.planservi.com.br:Projetos\Documents\C0849 - DER\40_Emissao\03_GRD\0-GRDs_Enviadas DER\44ºMEDIÇÃO-26-02-2026 A 25-03-26\MR_DER-1663_26\" xr:uid="{54F7DFAC-9D12-4687-8FB8-E140A1FE0478}"/>
    <hyperlink ref="M286" r:id="rId444" display="pw:\\SRVPW3.pls.planservi.com.br:Projetos\Documents\C0849 - DER\40_Emissao\03_GRD\0-GRDs_Enviadas DER\44ºMEDIÇÃO-26-02-2026 A 25-03-26\MR_DER-1663_26\" xr:uid="{B015444E-10D1-401D-BFA3-6AC92E343B8D}"/>
    <hyperlink ref="M287" r:id="rId445" display="pw:\\SRVPW3.pls.planservi.com.br:Projetos\Documents\C0849 - DER\40_Emissao\03_GRD\0-GRDs_Enviadas DER\44ºMEDIÇÃO-26-02-2026 A 25-03-26\MR_DER-1663_26\" xr:uid="{472D1485-5CF8-48AC-A783-3F0865DD38B4}"/>
    <hyperlink ref="M288" r:id="rId446" display="pw:\\SRVPW3.pls.planservi.com.br:Projetos\Documents\C0849 - DER\40_Emissao\03_GRD\0-GRDs_Enviadas DER\44ºMEDIÇÃO-26-02-2026 A 25-03-26\MR_DER-1663_26\" xr:uid="{A638F03B-8815-46A5-991A-70752BCC804B}"/>
    <hyperlink ref="M289" r:id="rId447" display="pw:\\SRVPW3.pls.planservi.com.br:Projetos\Documents\C0849 - DER\40_Emissao\03_GRD\0-GRDs_Enviadas DER\44ºMEDIÇÃO-26-02-2026 A 25-03-26\MR_DER-1663_26\" xr:uid="{3247E003-12B3-43BD-9474-BADDBE7F5E44}"/>
    <hyperlink ref="M290" r:id="rId448" display="pw:\\SRVPW3.pls.planservi.com.br:Projetos\Documents\C0849 - DER\40_Emissao\03_GRD\0-GRDs_Enviadas DER\44ºMEDIÇÃO-26-02-2026 A 25-03-26\MR_DER-1663_26\" xr:uid="{4E5CE341-4EA8-4EDB-94BC-F005BC22C6F6}"/>
    <hyperlink ref="M291" r:id="rId449" display="pw:\\SRVPW3.pls.planservi.com.br:Projetos\Documents\C0849 - DER\40_Emissao\03_GRD\0-GRDs_Enviadas DER\44ºMEDIÇÃO-26-02-2026 A 25-03-26\MR_DER-1663_26\" xr:uid="{8DB9DA2F-E11C-4D9E-9288-E8A830FD96B6}"/>
    <hyperlink ref="M292" r:id="rId450" display="pw:\\SRVPW3.pls.planservi.com.br:Projetos\Documents\C0849 - DER\40_Emissao\03_GRD\0-GRDs_Enviadas DER\44ºMEDIÇÃO-26-02-2026 A 25-03-26\MR_DER-1663_26\" xr:uid="{BB580283-DD12-4DF8-88B8-AD282C3D165E}"/>
    <hyperlink ref="M293" r:id="rId451" display="pw:\\SRVPW3.pls.planservi.com.br:Projetos\Documents\C0849 - DER\40_Emissao\03_GRD\0-GRDs_Enviadas DER\44ºMEDIÇÃO-26-02-2026 A 25-03-26\MR_DER-1663_26\" xr:uid="{2B7C12F0-040D-4654-867F-E471C2B7C10B}"/>
    <hyperlink ref="M294" r:id="rId452" display="pw:\\SRVPW3.pls.planservi.com.br:Projetos\Documents\C0849 - DER\40_Emissao\03_GRD\0-GRDs_Enviadas DER\44ºMEDIÇÃO-26-02-2026 A 25-03-26\MR_DER-1663_26\" xr:uid="{1FC26E3A-8F03-41C3-8A7D-3D741C80689A}"/>
    <hyperlink ref="M295" r:id="rId453" display="pw:\\SRVPW3.pls.planservi.com.br:Projetos\Documents\C0849 - DER\40_Emissao\03_GRD\0-GRDs_Enviadas DER\44ºMEDIÇÃO-26-02-2026 A 25-03-26\MR_DER-1663_26\" xr:uid="{D5EEEA56-B397-4DF6-A0A5-32F4DAF63587}"/>
    <hyperlink ref="M296" r:id="rId454" display="pw:\\SRVPW3.pls.planservi.com.br:Projetos\Documents\C0849 - DER\40_Emissao\03_GRD\0-GRDs_Enviadas DER\44ºMEDIÇÃO-26-02-2026 A 25-03-26\MR_DER-1663_26\" xr:uid="{265F8B0E-A330-48C5-967E-26DA05C6259E}"/>
    <hyperlink ref="M297" r:id="rId455" display="pw:\\SRVPW3.pls.planservi.com.br:Projetos\Documents\C0849 - DER\40_Emissao\03_GRD\0-GRDs_Enviadas DER\44ºMEDIÇÃO-26-02-2026 A 25-03-26\MR_DER-1663_26\" xr:uid="{0821A6C7-2886-4292-9CEA-4CEBC8C21DE0}"/>
    <hyperlink ref="M298" r:id="rId456" display="pw:\\SRVPW3.pls.planservi.com.br:Projetos\Documents\C0849 - DER\40_Emissao\03_GRD\0-GRDs_Enviadas DER\44ºMEDIÇÃO-26-02-2026 A 25-03-26\MR_DER-1663_26\" xr:uid="{EBE8FB67-7FB7-4E27-B77E-14C6446EBE23}"/>
    <hyperlink ref="M299" r:id="rId457" display="pw:\\SRVPW3.pls.planservi.com.br:Projetos\Documents\C0849 - DER\40_Emissao\03_GRD\0-GRDs_Enviadas DER\44ºMEDIÇÃO-26-02-2026 A 25-03-26\MR_DER-1663_26\" xr:uid="{69E6616B-2D6D-4497-8E22-6D704540469E}"/>
    <hyperlink ref="S270" r:id="rId458" display="pw:\\SRVPW3.pls.planservi.com.br:Projetos\Documents\C0849 - DER\40_Emissao\03_GRD\0-GRDs_Enviadas DER\44ºMEDIÇÃO-26-02-2026 A 25-03-26\MR_DER-1663_26\" xr:uid="{0FFDCDFF-1F56-45CE-BC9A-F93F00E16D6A}"/>
    <hyperlink ref="S118" r:id="rId459" display="pw:\\SRVPW3.pls.planservi.com.br:Projetos\Documents\C0849 - DER\40_Emissao\03_GRD\0-GRDs_Enviadas DER\45ºMEDIÇÃO-26-03-2026 A 25-04-26\MR_DER-1682_26\" xr:uid="{166DB52B-C643-404D-8F60-F67D95EF85D6}"/>
    <hyperlink ref="Y83" r:id="rId460" display="pw:\\SRVPW3.pls.planservi.com.br:Projetos\Documents\C0849 - DER\40_Emissao\03_GRD\0-GRDs_Enviadas DER\45ºMEDIÇÃO-26-03-2026 A 25-04-26\MR_DER-1682_26\" xr:uid="{76C6B4BC-A681-4812-854A-0489FB627EE4}"/>
    <hyperlink ref="Y116" r:id="rId461" display="pw:\\SRVPW3.pls.planservi.com.br:Projetos\Documents\C0849 - DER\40_Emissao\03_GRD\0-GRDs_Enviadas DER\45ºMEDIÇÃO-26-03-2026 A 25-04-26\MR_DER-1682_26\" xr:uid="{E5A43660-1531-4321-BF84-3F1D3B2879D2}"/>
    <hyperlink ref="Y117" r:id="rId462" display="pw:\\SRVPW3.pls.planservi.com.br:Projetos\Documents\C0849 - DER\40_Emissao\03_GRD\0-GRDs_Enviadas DER\45ºMEDIÇÃO-26-03-2026 A 25-04-26\MR_DER-1682_26\" xr:uid="{436C6687-89A2-4253-9BE0-204AB52AB5A0}"/>
    <hyperlink ref="Y270" r:id="rId463" display="pw:\\SRVPW3.pls.planservi.com.br:Projetos\Documents\C0849 - DER\40_Emissao\03_GRD\0-GRDs_Enviadas DER\46ºMEDIÇÃO-26-04-2026 A 25-05-26\MR_DER-1707_26\" xr:uid="{F226F8D8-93D4-41F1-AE91-688B26054A8D}"/>
    <hyperlink ref="S269" r:id="rId464" display="pw:\\SRVPW3.pls.planservi.com.br:Projetos\Documents\C0849 - DER\40_Emissao\03_GRD\0-GRDs_Enviadas DER\46ºMEDIÇÃO-26-04-2026 A 25-05-26\MR_DER-1710_26\" xr:uid="{E8F489BE-0C9D-47A2-8302-2600177DE9CA}"/>
    <hyperlink ref="S119" r:id="rId465" display="pw:\\SRVPW3.pls.planservi.com.br:Projetos\Documents\C0849 - DER\40_Emissao\03_GRD\0-GRDs_Enviadas DER\46ºMEDIÇÃO-26-04-2026 A 25-05-26\MR_DER-1752_26\" xr:uid="{C93BEBCF-AABF-41E7-BF0D-F0F97AD7754E}"/>
    <hyperlink ref="M55" r:id="rId466" display="pw:\\SRVPW3.pls.planservi.com.br:Projetos\Documents\C0849 - DER\40_Emissao\03_GRD\0-GRDs_Enviadas DER\46ºMEDIÇÃO-26-04-2026 A 25-05-26\MR_DER-1761_26\" xr:uid="{9227BD47-7DEC-4819-838B-25618DAFC8AC}"/>
    <hyperlink ref="S55" r:id="rId467" display="pw:\\SRVPW3.pls.planservi.com.br:Projetos\Documents\C0849 - DER\40_Emissao\03_GRD\0-GRDs_Enviadas DER\47ºMEDIÇÃO-26-05-2026 A 25-06-26\MR_DER-1767_26\" xr:uid="{D2A84B32-DAA8-4C09-9043-5449DAEC6D34}"/>
  </hyperlinks>
  <pageMargins left="0.511811024" right="0.511811024" top="0.78740157499999996" bottom="0.78740157499999996" header="0.31496062000000002" footer="0.31496062000000002"/>
  <pageSetup paperSize="9" scale="47" orientation="portrait" r:id="rId46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2" filterMode="1">
    <tabColor theme="9" tint="0.79998168889431442"/>
  </sheetPr>
  <dimension ref="A1:BD484"/>
  <sheetViews>
    <sheetView tabSelected="1" zoomScaleNormal="100" zoomScaleSheetLayoutView="85" workbookViewId="0">
      <pane xSplit="10" ySplit="2" topLeftCell="K314" activePane="bottomRight" state="frozen"/>
      <selection activeCell="AI220" sqref="AI220"/>
      <selection pane="topRight" activeCell="AI220" sqref="AI220"/>
      <selection pane="bottomLeft" activeCell="AI220" sqref="AI220"/>
      <selection pane="bottomRight" activeCell="E319" sqref="E319"/>
    </sheetView>
  </sheetViews>
  <sheetFormatPr defaultColWidth="9.140625" defaultRowHeight="11.25" x14ac:dyDescent="0.25"/>
  <cols>
    <col min="1" max="1" width="26.7109375" style="797" customWidth="1"/>
    <col min="2" max="2" width="3.140625" style="866" customWidth="1"/>
    <col min="3" max="3" width="2.85546875" style="867" customWidth="1"/>
    <col min="4" max="4" width="49.28515625" style="867" customWidth="1"/>
    <col min="5" max="5" width="28.42578125" style="868" customWidth="1"/>
    <col min="6" max="6" width="13.28515625" style="749" customWidth="1"/>
    <col min="7" max="7" width="11.140625" style="749" customWidth="1"/>
    <col min="8" max="8" width="29.28515625" style="869" customWidth="1"/>
    <col min="9" max="9" width="12.140625" style="749" customWidth="1"/>
    <col min="10" max="10" width="26.140625" style="749" customWidth="1"/>
    <col min="11" max="11" width="12.5703125" style="749" customWidth="1"/>
    <col min="12" max="12" width="12.28515625" style="749" customWidth="1"/>
    <col min="13" max="13" width="18.85546875" style="749" customWidth="1"/>
    <col min="14" max="15" width="13.42578125" style="749" customWidth="1"/>
    <col min="16" max="16" width="22.5703125" style="749" customWidth="1"/>
    <col min="17" max="17" width="11.140625" style="749" customWidth="1"/>
    <col min="18" max="18" width="13.42578125" style="749" customWidth="1"/>
    <col min="19" max="19" width="17.7109375" style="749" customWidth="1"/>
    <col min="20" max="20" width="21.7109375" style="749" customWidth="1"/>
    <col min="21" max="21" width="12.85546875" style="749" customWidth="1"/>
    <col min="22" max="22" width="15.85546875" style="749" customWidth="1"/>
    <col min="23" max="23" width="12.5703125" style="749" customWidth="1"/>
    <col min="24" max="24" width="12.28515625" style="749" customWidth="1"/>
    <col min="25" max="25" width="16" style="749" customWidth="1"/>
    <col min="26" max="27" width="13.42578125" style="749" customWidth="1"/>
    <col min="28" max="28" width="22.42578125" style="749" customWidth="1"/>
    <col min="29" max="29" width="12.5703125" style="749" customWidth="1"/>
    <col min="30" max="30" width="12.28515625" style="749" customWidth="1"/>
    <col min="31" max="31" width="15.42578125" style="749" bestFit="1" customWidth="1"/>
    <col min="32" max="33" width="13.42578125" style="749" customWidth="1"/>
    <col min="34" max="35" width="12.5703125" style="749" customWidth="1"/>
    <col min="36" max="36" width="12.28515625" style="749" customWidth="1"/>
    <col min="37" max="37" width="17.85546875" style="749" customWidth="1"/>
    <col min="38" max="39" width="13.42578125" style="749" customWidth="1"/>
    <col min="40" max="41" width="12.5703125" style="749" customWidth="1"/>
    <col min="42" max="42" width="12.28515625" style="749" customWidth="1"/>
    <col min="43" max="43" width="16" style="749" customWidth="1"/>
    <col min="44" max="45" width="13.42578125" style="749" customWidth="1"/>
    <col min="46" max="47" width="12.5703125" style="749" customWidth="1"/>
    <col min="48" max="48" width="12.28515625" style="749" customWidth="1"/>
    <col min="49" max="49" width="9.140625" style="749"/>
    <col min="50" max="51" width="13.42578125" style="749" customWidth="1"/>
    <col min="52" max="52" width="12.5703125" style="749" customWidth="1"/>
    <col min="53" max="16384" width="9.140625" style="868"/>
  </cols>
  <sheetData>
    <row r="1" spans="1:52" s="774" customFormat="1" ht="35.25" customHeight="1" x14ac:dyDescent="0.25">
      <c r="A1" s="1730"/>
      <c r="B1" s="1731"/>
      <c r="C1" s="1731"/>
      <c r="D1" s="797"/>
      <c r="F1" s="1732" t="s">
        <v>3723</v>
      </c>
      <c r="G1" s="1732"/>
      <c r="H1" s="1732"/>
      <c r="I1" s="1732"/>
      <c r="J1" s="798"/>
      <c r="K1" s="1727" t="s">
        <v>96</v>
      </c>
      <c r="L1" s="1728"/>
      <c r="M1" s="1728"/>
      <c r="N1" s="1728"/>
      <c r="O1" s="1728"/>
      <c r="P1" s="1729"/>
      <c r="Q1" s="1727" t="s">
        <v>3725</v>
      </c>
      <c r="R1" s="1728"/>
      <c r="S1" s="1728"/>
      <c r="T1" s="1728"/>
      <c r="U1" s="1728"/>
      <c r="V1" s="1729"/>
      <c r="W1" s="1727" t="s">
        <v>3726</v>
      </c>
      <c r="X1" s="1728"/>
      <c r="Y1" s="1728"/>
      <c r="Z1" s="1728"/>
      <c r="AA1" s="1728"/>
      <c r="AB1" s="1729"/>
      <c r="AC1" s="1727" t="s">
        <v>3727</v>
      </c>
      <c r="AD1" s="1728"/>
      <c r="AE1" s="1728"/>
      <c r="AF1" s="1728"/>
      <c r="AG1" s="1728"/>
      <c r="AH1" s="1729"/>
      <c r="AI1" s="1727" t="s">
        <v>3728</v>
      </c>
      <c r="AJ1" s="1728"/>
      <c r="AK1" s="1728"/>
      <c r="AL1" s="1728"/>
      <c r="AM1" s="1728"/>
      <c r="AN1" s="1729"/>
      <c r="AO1" s="1727" t="s">
        <v>3729</v>
      </c>
      <c r="AP1" s="1728"/>
      <c r="AQ1" s="1728"/>
      <c r="AR1" s="1728"/>
      <c r="AS1" s="1728"/>
      <c r="AT1" s="1729"/>
      <c r="AU1" s="1727" t="s">
        <v>3729</v>
      </c>
      <c r="AV1" s="1728"/>
      <c r="AW1" s="1728"/>
      <c r="AX1" s="1728"/>
      <c r="AY1" s="1728"/>
      <c r="AZ1" s="1729"/>
    </row>
    <row r="2" spans="1:52" s="809" customFormat="1" ht="37.5" customHeight="1" x14ac:dyDescent="0.25">
      <c r="A2" s="719" t="s">
        <v>8258</v>
      </c>
      <c r="B2" s="719" t="s">
        <v>7387</v>
      </c>
      <c r="C2" s="719" t="s">
        <v>3730</v>
      </c>
      <c r="D2" s="799" t="s">
        <v>2</v>
      </c>
      <c r="E2" s="720" t="s">
        <v>1</v>
      </c>
      <c r="F2" s="801" t="s">
        <v>98</v>
      </c>
      <c r="G2" s="801" t="s">
        <v>99</v>
      </c>
      <c r="H2" s="802" t="s">
        <v>8040</v>
      </c>
      <c r="I2" s="802" t="s">
        <v>100</v>
      </c>
      <c r="J2" s="803"/>
      <c r="K2" s="804" t="s">
        <v>3724</v>
      </c>
      <c r="L2" s="805" t="s">
        <v>93</v>
      </c>
      <c r="M2" s="806" t="s">
        <v>94</v>
      </c>
      <c r="N2" s="807" t="s">
        <v>97</v>
      </c>
      <c r="O2" s="807" t="s">
        <v>100</v>
      </c>
      <c r="P2" s="808" t="s">
        <v>95</v>
      </c>
      <c r="Q2" s="804" t="s">
        <v>3724</v>
      </c>
      <c r="R2" s="805" t="s">
        <v>93</v>
      </c>
      <c r="S2" s="806" t="s">
        <v>94</v>
      </c>
      <c r="T2" s="807" t="s">
        <v>97</v>
      </c>
      <c r="U2" s="807" t="s">
        <v>100</v>
      </c>
      <c r="V2" s="808" t="s">
        <v>95</v>
      </c>
      <c r="W2" s="804" t="s">
        <v>3724</v>
      </c>
      <c r="X2" s="805" t="s">
        <v>93</v>
      </c>
      <c r="Y2" s="806" t="s">
        <v>94</v>
      </c>
      <c r="Z2" s="807" t="s">
        <v>97</v>
      </c>
      <c r="AA2" s="807" t="s">
        <v>100</v>
      </c>
      <c r="AB2" s="808" t="s">
        <v>95</v>
      </c>
      <c r="AC2" s="804" t="s">
        <v>3724</v>
      </c>
      <c r="AD2" s="805" t="s">
        <v>93</v>
      </c>
      <c r="AE2" s="806" t="s">
        <v>94</v>
      </c>
      <c r="AF2" s="807" t="s">
        <v>97</v>
      </c>
      <c r="AG2" s="807" t="s">
        <v>100</v>
      </c>
      <c r="AH2" s="808" t="s">
        <v>95</v>
      </c>
      <c r="AI2" s="804" t="s">
        <v>3724</v>
      </c>
      <c r="AJ2" s="805" t="s">
        <v>93</v>
      </c>
      <c r="AK2" s="806" t="s">
        <v>94</v>
      </c>
      <c r="AL2" s="807" t="s">
        <v>97</v>
      </c>
      <c r="AM2" s="807" t="s">
        <v>100</v>
      </c>
      <c r="AN2" s="808" t="s">
        <v>95</v>
      </c>
      <c r="AO2" s="804" t="s">
        <v>3724</v>
      </c>
      <c r="AP2" s="805" t="s">
        <v>93</v>
      </c>
      <c r="AQ2" s="806" t="s">
        <v>94</v>
      </c>
      <c r="AR2" s="807" t="s">
        <v>97</v>
      </c>
      <c r="AS2" s="807" t="s">
        <v>100</v>
      </c>
      <c r="AT2" s="808" t="s">
        <v>95</v>
      </c>
      <c r="AU2" s="804" t="s">
        <v>3724</v>
      </c>
      <c r="AV2" s="805" t="s">
        <v>93</v>
      </c>
      <c r="AW2" s="806" t="s">
        <v>94</v>
      </c>
      <c r="AX2" s="807" t="s">
        <v>97</v>
      </c>
      <c r="AY2" s="807" t="s">
        <v>100</v>
      </c>
      <c r="AZ2" s="808" t="s">
        <v>95</v>
      </c>
    </row>
    <row r="3" spans="1:52" s="731" customFormat="1" hidden="1" x14ac:dyDescent="0.2">
      <c r="A3" s="720" t="s">
        <v>8263</v>
      </c>
      <c r="B3" s="810" t="s">
        <v>8257</v>
      </c>
      <c r="C3" s="811"/>
      <c r="D3" s="811" t="s">
        <v>4</v>
      </c>
      <c r="E3" s="812" t="s">
        <v>2337</v>
      </c>
      <c r="F3" s="813">
        <f>IF(L3&lt;&gt;0,MAX(L3,R3,X3,AD3,AJ3),"NE")</f>
        <v>45247</v>
      </c>
      <c r="G3" s="814" t="str">
        <f t="shared" ref="G3:G4" si="0">IF($F3="","",INDEX($K3:$FI3,1,MATCH($F3,$K3:$FI3,)-1))</f>
        <v>B</v>
      </c>
      <c r="H3" s="815" t="str">
        <f>IF($F3="","",INDEX($K3:$FL3,1,MATCH($F3,$K3:$FL3,)+1))</f>
        <v>MR.DER-0474_23-Entrega Final</v>
      </c>
      <c r="I3" s="816" t="str">
        <f>IF(F3="NE",F3,IF(INDEX(K3:CP3,,MATCH(F3,K3:CP3,0)+3)&lt;&gt;0,INDEX(K3:CP3,,MATCH(F3,K3:CP3,0)+3),"ND"))</f>
        <v>ASSINADO</v>
      </c>
      <c r="J3" s="816" t="str">
        <f t="shared" ref="J3:J4" si="1">IF(G3="NE",G3,IF(INDEX(K3:CQ3,,MATCH(G3,K3:CQ3,0)+3)&lt;&gt;0,INDEX(K3:CQ3,,MATCH(G3,K3:CQ3,0)+3),"ND"))</f>
        <v>ND</v>
      </c>
      <c r="K3" s="817" t="s">
        <v>3730</v>
      </c>
      <c r="L3" s="818">
        <v>44916</v>
      </c>
      <c r="M3" s="819" t="s">
        <v>6042</v>
      </c>
      <c r="N3" s="820" t="s">
        <v>5537</v>
      </c>
      <c r="O3" s="821">
        <v>44939</v>
      </c>
      <c r="P3" s="822" t="s">
        <v>3777</v>
      </c>
      <c r="Q3" s="823" t="s">
        <v>3748</v>
      </c>
      <c r="R3" s="821">
        <v>44946</v>
      </c>
      <c r="S3" s="824" t="s">
        <v>6213</v>
      </c>
      <c r="T3" s="820" t="s">
        <v>6098</v>
      </c>
      <c r="U3" s="821">
        <v>44949</v>
      </c>
      <c r="V3" s="825" t="s">
        <v>3777</v>
      </c>
      <c r="W3" s="823" t="s">
        <v>5626</v>
      </c>
      <c r="X3" s="821">
        <v>45133</v>
      </c>
      <c r="Y3" s="824" t="s">
        <v>6758</v>
      </c>
      <c r="Z3" s="820" t="s">
        <v>5539</v>
      </c>
      <c r="AA3" s="821">
        <v>45159</v>
      </c>
      <c r="AB3" s="822" t="s">
        <v>3777</v>
      </c>
      <c r="AC3" s="823" t="s">
        <v>5811</v>
      </c>
      <c r="AD3" s="821">
        <v>45175</v>
      </c>
      <c r="AE3" s="824" t="s">
        <v>6792</v>
      </c>
      <c r="AF3" s="820"/>
      <c r="AG3" s="820"/>
      <c r="AH3" s="822" t="s">
        <v>3777</v>
      </c>
      <c r="AI3" s="826" t="s">
        <v>5811</v>
      </c>
      <c r="AJ3" s="821">
        <v>45247</v>
      </c>
      <c r="AK3" s="827" t="s">
        <v>6962</v>
      </c>
      <c r="AL3" s="820" t="s">
        <v>6913</v>
      </c>
      <c r="AM3" s="820" t="s">
        <v>6913</v>
      </c>
      <c r="AN3" s="822"/>
      <c r="AO3" s="823"/>
      <c r="AP3" s="820"/>
      <c r="AQ3" s="820"/>
      <c r="AR3" s="820"/>
      <c r="AS3" s="820"/>
      <c r="AT3" s="822"/>
      <c r="AU3" s="823"/>
      <c r="AV3" s="820"/>
      <c r="AW3" s="820"/>
      <c r="AX3" s="820"/>
      <c r="AY3" s="820"/>
      <c r="AZ3" s="822"/>
    </row>
    <row r="4" spans="1:52" s="731" customFormat="1" hidden="1" x14ac:dyDescent="0.2">
      <c r="A4" s="720" t="s">
        <v>8263</v>
      </c>
      <c r="B4" s="810" t="s">
        <v>8257</v>
      </c>
      <c r="C4" s="811"/>
      <c r="D4" s="811" t="s">
        <v>5</v>
      </c>
      <c r="E4" s="812" t="s">
        <v>2338</v>
      </c>
      <c r="F4" s="813">
        <f>IF(L4&lt;&gt;0,MAX(L4,R4,X4,AD4,AJ4),"NE")</f>
        <v>45247</v>
      </c>
      <c r="G4" s="814" t="str">
        <f t="shared" si="0"/>
        <v>B</v>
      </c>
      <c r="H4" s="815" t="str">
        <f t="shared" ref="H4" si="2">IF($F4="","",INDEX($K4:$FL4,1,MATCH($F4,$K4:$FL4,)+1))</f>
        <v>MR.DER-0474_23-Entrega Final</v>
      </c>
      <c r="I4" s="816" t="str">
        <f t="shared" ref="I4" si="3">IF(F4="NE",F4,IF(INDEX(K4:CP4,,MATCH(F4,K4:CP4,0)+3)&lt;&gt;0,INDEX(K4:CP4,,MATCH(F4,K4:CP4,0)+3),"ND"))</f>
        <v>ASSINADO</v>
      </c>
      <c r="J4" s="816" t="str">
        <f t="shared" si="1"/>
        <v>ND</v>
      </c>
      <c r="K4" s="817" t="s">
        <v>3730</v>
      </c>
      <c r="L4" s="818">
        <v>44916</v>
      </c>
      <c r="M4" s="819" t="s">
        <v>6042</v>
      </c>
      <c r="N4" s="820" t="s">
        <v>5537</v>
      </c>
      <c r="O4" s="821">
        <v>44939</v>
      </c>
      <c r="P4" s="822" t="s">
        <v>3777</v>
      </c>
      <c r="Q4" s="823" t="s">
        <v>3748</v>
      </c>
      <c r="R4" s="821">
        <v>44946</v>
      </c>
      <c r="S4" s="824" t="s">
        <v>6213</v>
      </c>
      <c r="T4" s="820" t="s">
        <v>6098</v>
      </c>
      <c r="U4" s="821">
        <v>44949</v>
      </c>
      <c r="V4" s="825" t="s">
        <v>3777</v>
      </c>
      <c r="W4" s="823" t="s">
        <v>5626</v>
      </c>
      <c r="X4" s="821">
        <v>45133</v>
      </c>
      <c r="Y4" s="824" t="s">
        <v>6758</v>
      </c>
      <c r="Z4" s="820" t="s">
        <v>5539</v>
      </c>
      <c r="AA4" s="821">
        <v>45159</v>
      </c>
      <c r="AB4" s="822" t="s">
        <v>3777</v>
      </c>
      <c r="AC4" s="823" t="s">
        <v>5811</v>
      </c>
      <c r="AD4" s="821">
        <v>45175</v>
      </c>
      <c r="AE4" s="824" t="s">
        <v>6792</v>
      </c>
      <c r="AF4" s="820"/>
      <c r="AG4" s="820"/>
      <c r="AH4" s="822" t="s">
        <v>3777</v>
      </c>
      <c r="AI4" s="826" t="s">
        <v>5811</v>
      </c>
      <c r="AJ4" s="821">
        <v>45247</v>
      </c>
      <c r="AK4" s="827" t="s">
        <v>6962</v>
      </c>
      <c r="AL4" s="820" t="s">
        <v>6913</v>
      </c>
      <c r="AM4" s="820" t="s">
        <v>6913</v>
      </c>
      <c r="AN4" s="822"/>
      <c r="AO4" s="823"/>
      <c r="AP4" s="820"/>
      <c r="AQ4" s="820"/>
      <c r="AR4" s="820"/>
      <c r="AS4" s="820"/>
      <c r="AT4" s="822"/>
      <c r="AU4" s="823"/>
      <c r="AV4" s="820"/>
      <c r="AW4" s="820"/>
      <c r="AX4" s="820"/>
      <c r="AY4" s="820"/>
      <c r="AZ4" s="822"/>
    </row>
    <row r="5" spans="1:52" s="842" customFormat="1" ht="15" hidden="1" x14ac:dyDescent="0.25">
      <c r="A5" s="828" t="s">
        <v>8342</v>
      </c>
      <c r="B5" s="871"/>
      <c r="C5" s="871" t="s">
        <v>8257</v>
      </c>
      <c r="D5" s="828" t="s">
        <v>6321</v>
      </c>
      <c r="E5" s="872" t="s">
        <v>6322</v>
      </c>
      <c r="F5" s="881">
        <f>IF(L5&lt;&gt;0,MAX(L5,R5,X5,AD5),"NE")</f>
        <v>46084</v>
      </c>
      <c r="G5" s="882" t="str">
        <f t="shared" ref="G5:G38" si="4">IF($F5="","",INDEX($K5:$FI5,1,MATCH($F5,$K5:$FI5,)-1))</f>
        <v>A</v>
      </c>
      <c r="H5" s="1706" t="str">
        <f t="shared" ref="H5:H38" si="5">IF($F5="","",INDEX($K5:$FL5,1,MATCH($F5,$K5:$FL5,)+1))</f>
        <v>MR_DER-1605_26</v>
      </c>
      <c r="I5" s="883" t="str">
        <f t="shared" ref="I5:I38" si="6">IF(F5="NE",F5,IF(INDEX(K5:CP5,,MATCH(F5,K5:CP5,0)+3)&lt;&gt;0,INDEX(K5:CP5,,MATCH(F5,K5:CP5,0)+3),"ND"))</f>
        <v>ND</v>
      </c>
      <c r="J5" s="834" t="str">
        <f t="shared" ref="J5:J38" si="7">IF(G5="NE",G5,IF(INDEX(K5:CQ5,,MATCH(G5,K5:CQ5,0)+3)&lt;&gt;0,INDEX(K5:CQ5,,MATCH(G5,K5:CQ5,0)+3),"ND"))</f>
        <v>ND</v>
      </c>
      <c r="K5" s="873" t="s">
        <v>3730</v>
      </c>
      <c r="L5" s="874">
        <v>44972</v>
      </c>
      <c r="M5" s="888" t="s">
        <v>6320</v>
      </c>
      <c r="N5" s="884" t="s">
        <v>5537</v>
      </c>
      <c r="O5" s="885">
        <v>45008</v>
      </c>
      <c r="P5" s="1711" t="s">
        <v>6633</v>
      </c>
      <c r="Q5" s="887" t="s">
        <v>3748</v>
      </c>
      <c r="R5" s="885">
        <v>46084</v>
      </c>
      <c r="S5" s="1336" t="s">
        <v>12264</v>
      </c>
      <c r="T5" s="884"/>
      <c r="U5" s="884"/>
      <c r="V5" s="886"/>
      <c r="W5" s="887"/>
      <c r="X5" s="884"/>
      <c r="Y5" s="884"/>
      <c r="Z5" s="884"/>
      <c r="AA5" s="884"/>
      <c r="AB5" s="886"/>
      <c r="AC5" s="887"/>
      <c r="AD5" s="884"/>
      <c r="AE5" s="884"/>
      <c r="AF5" s="884"/>
      <c r="AG5" s="884"/>
      <c r="AH5" s="886"/>
      <c r="AI5" s="887"/>
      <c r="AJ5" s="884"/>
      <c r="AK5" s="884"/>
      <c r="AL5" s="884"/>
      <c r="AM5" s="884"/>
      <c r="AN5" s="886"/>
      <c r="AO5" s="887"/>
      <c r="AP5" s="884"/>
      <c r="AQ5" s="884"/>
      <c r="AR5" s="884"/>
      <c r="AS5" s="884"/>
      <c r="AT5" s="886"/>
      <c r="AU5" s="887"/>
      <c r="AV5" s="884"/>
      <c r="AW5" s="884"/>
      <c r="AX5" s="884"/>
      <c r="AY5" s="884"/>
      <c r="AZ5" s="886"/>
    </row>
    <row r="6" spans="1:52" s="731" customFormat="1" hidden="1" x14ac:dyDescent="0.2">
      <c r="A6" s="720" t="s">
        <v>8263</v>
      </c>
      <c r="B6" s="810"/>
      <c r="C6" s="810" t="s">
        <v>8257</v>
      </c>
      <c r="D6" s="811" t="s">
        <v>6695</v>
      </c>
      <c r="E6" s="812" t="s">
        <v>2340</v>
      </c>
      <c r="F6" s="813">
        <f t="shared" ref="F6:F32" si="8">IF(L6&lt;&gt;0,MAX(L6,R6,X6,AD6,AJ6),"NE")</f>
        <v>45247</v>
      </c>
      <c r="G6" s="814" t="str">
        <f t="shared" si="4"/>
        <v>B</v>
      </c>
      <c r="H6" s="815" t="str">
        <f t="shared" si="5"/>
        <v>MR.DER-0474_23-Entrega Final</v>
      </c>
      <c r="I6" s="816" t="str">
        <f t="shared" si="6"/>
        <v>ASSINADO</v>
      </c>
      <c r="J6" s="816" t="str">
        <f t="shared" si="7"/>
        <v>ND</v>
      </c>
      <c r="K6" s="817" t="s">
        <v>3730</v>
      </c>
      <c r="L6" s="818">
        <v>44916</v>
      </c>
      <c r="M6" s="819" t="s">
        <v>6042</v>
      </c>
      <c r="N6" s="820" t="s">
        <v>5537</v>
      </c>
      <c r="O6" s="821">
        <v>44939</v>
      </c>
      <c r="P6" s="822" t="s">
        <v>3777</v>
      </c>
      <c r="Q6" s="823" t="s">
        <v>3748</v>
      </c>
      <c r="R6" s="821">
        <v>44946</v>
      </c>
      <c r="S6" s="824" t="s">
        <v>6213</v>
      </c>
      <c r="T6" s="820"/>
      <c r="U6" s="820"/>
      <c r="V6" s="825" t="s">
        <v>3777</v>
      </c>
      <c r="W6" s="823" t="s">
        <v>5626</v>
      </c>
      <c r="X6" s="821">
        <v>45133</v>
      </c>
      <c r="Y6" s="824" t="s">
        <v>6758</v>
      </c>
      <c r="Z6" s="820" t="s">
        <v>5539</v>
      </c>
      <c r="AA6" s="821">
        <v>45159</v>
      </c>
      <c r="AB6" s="822" t="s">
        <v>3777</v>
      </c>
      <c r="AC6" s="823" t="s">
        <v>5811</v>
      </c>
      <c r="AD6" s="821">
        <v>45175</v>
      </c>
      <c r="AE6" s="824" t="s">
        <v>6792</v>
      </c>
      <c r="AF6" s="820"/>
      <c r="AG6" s="820"/>
      <c r="AH6" s="822" t="s">
        <v>3777</v>
      </c>
      <c r="AI6" s="826" t="s">
        <v>5811</v>
      </c>
      <c r="AJ6" s="821">
        <v>45247</v>
      </c>
      <c r="AK6" s="827" t="s">
        <v>6962</v>
      </c>
      <c r="AL6" s="820" t="s">
        <v>6913</v>
      </c>
      <c r="AM6" s="820" t="s">
        <v>6913</v>
      </c>
      <c r="AN6" s="822"/>
      <c r="AO6" s="823"/>
      <c r="AP6" s="820"/>
      <c r="AQ6" s="820"/>
      <c r="AR6" s="820"/>
      <c r="AS6" s="820"/>
      <c r="AT6" s="822"/>
      <c r="AU6" s="823"/>
      <c r="AV6" s="820"/>
      <c r="AW6" s="820"/>
      <c r="AX6" s="820"/>
      <c r="AY6" s="820"/>
      <c r="AZ6" s="822"/>
    </row>
    <row r="7" spans="1:52" s="731" customFormat="1" hidden="1" x14ac:dyDescent="0.2">
      <c r="A7" s="720" t="s">
        <v>8263</v>
      </c>
      <c r="B7" s="810"/>
      <c r="C7" s="810" t="s">
        <v>8257</v>
      </c>
      <c r="D7" s="811" t="s">
        <v>6695</v>
      </c>
      <c r="E7" s="812" t="s">
        <v>2341</v>
      </c>
      <c r="F7" s="813">
        <f t="shared" si="8"/>
        <v>45247</v>
      </c>
      <c r="G7" s="814" t="str">
        <f t="shared" si="4"/>
        <v>B</v>
      </c>
      <c r="H7" s="815" t="str">
        <f t="shared" si="5"/>
        <v>MR.DER-0474_23-Entrega Final</v>
      </c>
      <c r="I7" s="816" t="str">
        <f t="shared" si="6"/>
        <v>ASSINADO</v>
      </c>
      <c r="J7" s="816" t="str">
        <f t="shared" si="7"/>
        <v>ND</v>
      </c>
      <c r="K7" s="817" t="s">
        <v>3730</v>
      </c>
      <c r="L7" s="818">
        <v>44916</v>
      </c>
      <c r="M7" s="819" t="s">
        <v>6042</v>
      </c>
      <c r="N7" s="820" t="s">
        <v>5537</v>
      </c>
      <c r="O7" s="821">
        <v>44939</v>
      </c>
      <c r="P7" s="822" t="s">
        <v>3777</v>
      </c>
      <c r="Q7" s="823" t="s">
        <v>3748</v>
      </c>
      <c r="R7" s="821">
        <v>44946</v>
      </c>
      <c r="S7" s="824" t="s">
        <v>6213</v>
      </c>
      <c r="T7" s="820"/>
      <c r="U7" s="820"/>
      <c r="V7" s="825" t="s">
        <v>3777</v>
      </c>
      <c r="W7" s="823" t="s">
        <v>5626</v>
      </c>
      <c r="X7" s="821">
        <v>45133</v>
      </c>
      <c r="Y7" s="824" t="s">
        <v>6758</v>
      </c>
      <c r="Z7" s="820" t="s">
        <v>5539</v>
      </c>
      <c r="AA7" s="821">
        <v>45159</v>
      </c>
      <c r="AB7" s="822" t="s">
        <v>3777</v>
      </c>
      <c r="AC7" s="823" t="s">
        <v>5811</v>
      </c>
      <c r="AD7" s="821">
        <v>45175</v>
      </c>
      <c r="AE7" s="824" t="s">
        <v>6792</v>
      </c>
      <c r="AF7" s="820"/>
      <c r="AG7" s="820"/>
      <c r="AH7" s="822" t="s">
        <v>3777</v>
      </c>
      <c r="AI7" s="826" t="s">
        <v>5811</v>
      </c>
      <c r="AJ7" s="821">
        <v>45247</v>
      </c>
      <c r="AK7" s="827" t="s">
        <v>6962</v>
      </c>
      <c r="AL7" s="820" t="s">
        <v>6913</v>
      </c>
      <c r="AM7" s="820" t="s">
        <v>6913</v>
      </c>
      <c r="AN7" s="822"/>
      <c r="AO7" s="823"/>
      <c r="AP7" s="820"/>
      <c r="AQ7" s="820"/>
      <c r="AR7" s="820"/>
      <c r="AS7" s="820"/>
      <c r="AT7" s="822"/>
      <c r="AU7" s="823"/>
      <c r="AV7" s="820"/>
      <c r="AW7" s="820"/>
      <c r="AX7" s="820"/>
      <c r="AY7" s="820"/>
      <c r="AZ7" s="822"/>
    </row>
    <row r="8" spans="1:52" s="731" customFormat="1" hidden="1" x14ac:dyDescent="0.2">
      <c r="A8" s="720" t="s">
        <v>8263</v>
      </c>
      <c r="B8" s="810"/>
      <c r="C8" s="810" t="s">
        <v>8257</v>
      </c>
      <c r="D8" s="811" t="s">
        <v>6695</v>
      </c>
      <c r="E8" s="812" t="s">
        <v>2342</v>
      </c>
      <c r="F8" s="813">
        <f t="shared" si="8"/>
        <v>45247</v>
      </c>
      <c r="G8" s="814" t="str">
        <f t="shared" si="4"/>
        <v>B</v>
      </c>
      <c r="H8" s="815" t="str">
        <f t="shared" si="5"/>
        <v>MR.DER-0474_23-Entrega Final</v>
      </c>
      <c r="I8" s="816" t="str">
        <f t="shared" si="6"/>
        <v>ASSINADO</v>
      </c>
      <c r="J8" s="816" t="str">
        <f t="shared" si="7"/>
        <v>ND</v>
      </c>
      <c r="K8" s="817" t="s">
        <v>3730</v>
      </c>
      <c r="L8" s="818">
        <v>44916</v>
      </c>
      <c r="M8" s="819" t="s">
        <v>6042</v>
      </c>
      <c r="N8" s="820" t="s">
        <v>5537</v>
      </c>
      <c r="O8" s="821">
        <v>44939</v>
      </c>
      <c r="P8" s="822" t="s">
        <v>3777</v>
      </c>
      <c r="Q8" s="823" t="s">
        <v>3748</v>
      </c>
      <c r="R8" s="821">
        <v>44946</v>
      </c>
      <c r="S8" s="824" t="s">
        <v>6213</v>
      </c>
      <c r="T8" s="820"/>
      <c r="U8" s="820"/>
      <c r="V8" s="825" t="s">
        <v>3777</v>
      </c>
      <c r="W8" s="823" t="s">
        <v>5626</v>
      </c>
      <c r="X8" s="821">
        <v>45133</v>
      </c>
      <c r="Y8" s="824" t="s">
        <v>6758</v>
      </c>
      <c r="Z8" s="820" t="s">
        <v>5539</v>
      </c>
      <c r="AA8" s="821">
        <v>45159</v>
      </c>
      <c r="AB8" s="822" t="s">
        <v>3777</v>
      </c>
      <c r="AC8" s="823" t="s">
        <v>5811</v>
      </c>
      <c r="AD8" s="821">
        <v>45175</v>
      </c>
      <c r="AE8" s="824" t="s">
        <v>6792</v>
      </c>
      <c r="AF8" s="820"/>
      <c r="AG8" s="820"/>
      <c r="AH8" s="822" t="s">
        <v>3777</v>
      </c>
      <c r="AI8" s="826" t="s">
        <v>5811</v>
      </c>
      <c r="AJ8" s="821">
        <v>45247</v>
      </c>
      <c r="AK8" s="827" t="s">
        <v>6962</v>
      </c>
      <c r="AL8" s="820" t="s">
        <v>6913</v>
      </c>
      <c r="AM8" s="820" t="s">
        <v>6913</v>
      </c>
      <c r="AN8" s="822"/>
      <c r="AO8" s="823"/>
      <c r="AP8" s="820"/>
      <c r="AQ8" s="820"/>
      <c r="AR8" s="820"/>
      <c r="AS8" s="820"/>
      <c r="AT8" s="822"/>
      <c r="AU8" s="823"/>
      <c r="AV8" s="820"/>
      <c r="AW8" s="820"/>
      <c r="AX8" s="820"/>
      <c r="AY8" s="820"/>
      <c r="AZ8" s="822"/>
    </row>
    <row r="9" spans="1:52" s="731" customFormat="1" hidden="1" x14ac:dyDescent="0.2">
      <c r="A9" s="720" t="s">
        <v>8263</v>
      </c>
      <c r="B9" s="810"/>
      <c r="C9" s="810" t="s">
        <v>8257</v>
      </c>
      <c r="D9" s="811" t="s">
        <v>6695</v>
      </c>
      <c r="E9" s="812" t="s">
        <v>2343</v>
      </c>
      <c r="F9" s="813">
        <f t="shared" si="8"/>
        <v>45247</v>
      </c>
      <c r="G9" s="814" t="str">
        <f t="shared" si="4"/>
        <v>B</v>
      </c>
      <c r="H9" s="815" t="str">
        <f t="shared" si="5"/>
        <v>MR.DER-0474_23-Entrega Final</v>
      </c>
      <c r="I9" s="816" t="str">
        <f t="shared" si="6"/>
        <v>ASSINADO</v>
      </c>
      <c r="J9" s="816" t="str">
        <f t="shared" si="7"/>
        <v>ND</v>
      </c>
      <c r="K9" s="817" t="s">
        <v>3730</v>
      </c>
      <c r="L9" s="818">
        <v>44916</v>
      </c>
      <c r="M9" s="819" t="s">
        <v>6042</v>
      </c>
      <c r="N9" s="820" t="s">
        <v>5537</v>
      </c>
      <c r="O9" s="821">
        <v>44939</v>
      </c>
      <c r="P9" s="822" t="s">
        <v>3777</v>
      </c>
      <c r="Q9" s="823" t="s">
        <v>3748</v>
      </c>
      <c r="R9" s="821">
        <v>44946</v>
      </c>
      <c r="S9" s="824" t="s">
        <v>6213</v>
      </c>
      <c r="T9" s="820"/>
      <c r="U9" s="820"/>
      <c r="V9" s="825" t="s">
        <v>3777</v>
      </c>
      <c r="W9" s="823" t="s">
        <v>5626</v>
      </c>
      <c r="X9" s="821">
        <v>45133</v>
      </c>
      <c r="Y9" s="824" t="s">
        <v>6758</v>
      </c>
      <c r="Z9" s="820" t="s">
        <v>5539</v>
      </c>
      <c r="AA9" s="821">
        <v>45159</v>
      </c>
      <c r="AB9" s="822" t="s">
        <v>3777</v>
      </c>
      <c r="AC9" s="823" t="s">
        <v>5811</v>
      </c>
      <c r="AD9" s="821">
        <v>45175</v>
      </c>
      <c r="AE9" s="824" t="s">
        <v>6792</v>
      </c>
      <c r="AF9" s="820"/>
      <c r="AG9" s="820"/>
      <c r="AH9" s="822" t="s">
        <v>3777</v>
      </c>
      <c r="AI9" s="826" t="s">
        <v>5811</v>
      </c>
      <c r="AJ9" s="821">
        <v>45247</v>
      </c>
      <c r="AK9" s="827" t="s">
        <v>6962</v>
      </c>
      <c r="AL9" s="820" t="s">
        <v>6913</v>
      </c>
      <c r="AM9" s="820" t="s">
        <v>6913</v>
      </c>
      <c r="AN9" s="822"/>
      <c r="AO9" s="823"/>
      <c r="AP9" s="820"/>
      <c r="AQ9" s="820"/>
      <c r="AR9" s="820"/>
      <c r="AS9" s="820"/>
      <c r="AT9" s="822"/>
      <c r="AU9" s="823"/>
      <c r="AV9" s="820"/>
      <c r="AW9" s="820"/>
      <c r="AX9" s="820"/>
      <c r="AY9" s="820"/>
      <c r="AZ9" s="822"/>
    </row>
    <row r="10" spans="1:52" s="731" customFormat="1" hidden="1" x14ac:dyDescent="0.2">
      <c r="A10" s="720" t="s">
        <v>8263</v>
      </c>
      <c r="B10" s="810"/>
      <c r="C10" s="810" t="s">
        <v>8257</v>
      </c>
      <c r="D10" s="811" t="s">
        <v>6695</v>
      </c>
      <c r="E10" s="812" t="s">
        <v>2344</v>
      </c>
      <c r="F10" s="813">
        <f t="shared" si="8"/>
        <v>45247</v>
      </c>
      <c r="G10" s="814" t="str">
        <f t="shared" si="4"/>
        <v>B</v>
      </c>
      <c r="H10" s="815" t="str">
        <f t="shared" si="5"/>
        <v>MR.DER-0474_23-Entrega Final</v>
      </c>
      <c r="I10" s="816" t="str">
        <f t="shared" si="6"/>
        <v>ASSINADO</v>
      </c>
      <c r="J10" s="816" t="str">
        <f t="shared" si="7"/>
        <v>ND</v>
      </c>
      <c r="K10" s="817" t="s">
        <v>3730</v>
      </c>
      <c r="L10" s="818">
        <v>44916</v>
      </c>
      <c r="M10" s="819" t="s">
        <v>6042</v>
      </c>
      <c r="N10" s="820" t="s">
        <v>5537</v>
      </c>
      <c r="O10" s="821">
        <v>44939</v>
      </c>
      <c r="P10" s="822" t="s">
        <v>3777</v>
      </c>
      <c r="Q10" s="823" t="s">
        <v>3748</v>
      </c>
      <c r="R10" s="821">
        <v>44946</v>
      </c>
      <c r="S10" s="824" t="s">
        <v>6213</v>
      </c>
      <c r="T10" s="820"/>
      <c r="U10" s="820"/>
      <c r="V10" s="825" t="s">
        <v>3777</v>
      </c>
      <c r="W10" s="823" t="s">
        <v>5626</v>
      </c>
      <c r="X10" s="821">
        <v>45133</v>
      </c>
      <c r="Y10" s="824" t="s">
        <v>6758</v>
      </c>
      <c r="Z10" s="820" t="s">
        <v>5539</v>
      </c>
      <c r="AA10" s="821">
        <v>45159</v>
      </c>
      <c r="AB10" s="822" t="s">
        <v>3777</v>
      </c>
      <c r="AC10" s="823" t="s">
        <v>5811</v>
      </c>
      <c r="AD10" s="821">
        <v>45175</v>
      </c>
      <c r="AE10" s="824" t="s">
        <v>6792</v>
      </c>
      <c r="AF10" s="820"/>
      <c r="AG10" s="820"/>
      <c r="AH10" s="822" t="s">
        <v>3777</v>
      </c>
      <c r="AI10" s="826" t="s">
        <v>5811</v>
      </c>
      <c r="AJ10" s="821">
        <v>45247</v>
      </c>
      <c r="AK10" s="827" t="s">
        <v>6962</v>
      </c>
      <c r="AL10" s="820" t="s">
        <v>6913</v>
      </c>
      <c r="AM10" s="820" t="s">
        <v>6913</v>
      </c>
      <c r="AN10" s="822"/>
      <c r="AO10" s="823"/>
      <c r="AP10" s="820"/>
      <c r="AQ10" s="820"/>
      <c r="AR10" s="820"/>
      <c r="AS10" s="820"/>
      <c r="AT10" s="822"/>
      <c r="AU10" s="823"/>
      <c r="AV10" s="820"/>
      <c r="AW10" s="820"/>
      <c r="AX10" s="820"/>
      <c r="AY10" s="820"/>
      <c r="AZ10" s="822"/>
    </row>
    <row r="11" spans="1:52" s="731" customFormat="1" hidden="1" x14ac:dyDescent="0.2">
      <c r="A11" s="720" t="s">
        <v>8263</v>
      </c>
      <c r="B11" s="810"/>
      <c r="C11" s="810" t="s">
        <v>8257</v>
      </c>
      <c r="D11" s="811" t="s">
        <v>6695</v>
      </c>
      <c r="E11" s="812" t="s">
        <v>2345</v>
      </c>
      <c r="F11" s="813">
        <f t="shared" si="8"/>
        <v>45247</v>
      </c>
      <c r="G11" s="814" t="str">
        <f t="shared" si="4"/>
        <v>B</v>
      </c>
      <c r="H11" s="815" t="str">
        <f t="shared" si="5"/>
        <v>MR.DER-0474_23-Entrega Final</v>
      </c>
      <c r="I11" s="816" t="str">
        <f t="shared" si="6"/>
        <v>ASSINADO</v>
      </c>
      <c r="J11" s="816" t="str">
        <f t="shared" si="7"/>
        <v>ND</v>
      </c>
      <c r="K11" s="817" t="s">
        <v>3730</v>
      </c>
      <c r="L11" s="818">
        <v>44916</v>
      </c>
      <c r="M11" s="819" t="s">
        <v>6042</v>
      </c>
      <c r="N11" s="820" t="s">
        <v>5537</v>
      </c>
      <c r="O11" s="821">
        <v>44939</v>
      </c>
      <c r="P11" s="822" t="s">
        <v>3777</v>
      </c>
      <c r="Q11" s="823" t="s">
        <v>3748</v>
      </c>
      <c r="R11" s="821">
        <v>44946</v>
      </c>
      <c r="S11" s="824" t="s">
        <v>6213</v>
      </c>
      <c r="T11" s="820"/>
      <c r="U11" s="820"/>
      <c r="V11" s="825" t="s">
        <v>3777</v>
      </c>
      <c r="W11" s="823" t="s">
        <v>5626</v>
      </c>
      <c r="X11" s="821">
        <v>45133</v>
      </c>
      <c r="Y11" s="824" t="s">
        <v>6758</v>
      </c>
      <c r="Z11" s="820" t="s">
        <v>5539</v>
      </c>
      <c r="AA11" s="821">
        <v>45159</v>
      </c>
      <c r="AB11" s="822" t="s">
        <v>3777</v>
      </c>
      <c r="AC11" s="823" t="s">
        <v>5811</v>
      </c>
      <c r="AD11" s="821">
        <v>45175</v>
      </c>
      <c r="AE11" s="824" t="s">
        <v>6792</v>
      </c>
      <c r="AF11" s="820"/>
      <c r="AG11" s="820"/>
      <c r="AH11" s="822" t="s">
        <v>3777</v>
      </c>
      <c r="AI11" s="826" t="s">
        <v>5811</v>
      </c>
      <c r="AJ11" s="821">
        <v>45247</v>
      </c>
      <c r="AK11" s="827" t="s">
        <v>6962</v>
      </c>
      <c r="AL11" s="820" t="s">
        <v>6913</v>
      </c>
      <c r="AM11" s="820" t="s">
        <v>6913</v>
      </c>
      <c r="AN11" s="822"/>
      <c r="AO11" s="823"/>
      <c r="AP11" s="820"/>
      <c r="AQ11" s="820"/>
      <c r="AR11" s="820"/>
      <c r="AS11" s="820"/>
      <c r="AT11" s="822"/>
      <c r="AU11" s="823"/>
      <c r="AV11" s="820"/>
      <c r="AW11" s="820"/>
      <c r="AX11" s="820"/>
      <c r="AY11" s="820"/>
      <c r="AZ11" s="822"/>
    </row>
    <row r="12" spans="1:52" s="731" customFormat="1" hidden="1" x14ac:dyDescent="0.2">
      <c r="A12" s="720" t="s">
        <v>8263</v>
      </c>
      <c r="B12" s="810"/>
      <c r="C12" s="810" t="s">
        <v>8257</v>
      </c>
      <c r="D12" s="811" t="s">
        <v>6695</v>
      </c>
      <c r="E12" s="812" t="s">
        <v>2346</v>
      </c>
      <c r="F12" s="813">
        <f t="shared" si="8"/>
        <v>45247</v>
      </c>
      <c r="G12" s="814" t="str">
        <f t="shared" si="4"/>
        <v>B</v>
      </c>
      <c r="H12" s="815" t="str">
        <f t="shared" si="5"/>
        <v>MR.DER-0474_23-Entrega Final</v>
      </c>
      <c r="I12" s="816" t="str">
        <f t="shared" si="6"/>
        <v>ASSINADO</v>
      </c>
      <c r="J12" s="816" t="str">
        <f t="shared" si="7"/>
        <v>ND</v>
      </c>
      <c r="K12" s="817" t="s">
        <v>3730</v>
      </c>
      <c r="L12" s="818">
        <v>44916</v>
      </c>
      <c r="M12" s="819" t="s">
        <v>6042</v>
      </c>
      <c r="N12" s="820" t="s">
        <v>5537</v>
      </c>
      <c r="O12" s="821">
        <v>44939</v>
      </c>
      <c r="P12" s="822" t="s">
        <v>3777</v>
      </c>
      <c r="Q12" s="823" t="s">
        <v>3748</v>
      </c>
      <c r="R12" s="821">
        <v>44946</v>
      </c>
      <c r="S12" s="824" t="s">
        <v>6213</v>
      </c>
      <c r="T12" s="820"/>
      <c r="U12" s="820"/>
      <c r="V12" s="825" t="s">
        <v>3777</v>
      </c>
      <c r="W12" s="823" t="s">
        <v>5626</v>
      </c>
      <c r="X12" s="821">
        <v>45133</v>
      </c>
      <c r="Y12" s="824" t="s">
        <v>6758</v>
      </c>
      <c r="Z12" s="820" t="s">
        <v>5539</v>
      </c>
      <c r="AA12" s="821">
        <v>45159</v>
      </c>
      <c r="AB12" s="822" t="s">
        <v>3777</v>
      </c>
      <c r="AC12" s="823" t="s">
        <v>5811</v>
      </c>
      <c r="AD12" s="821">
        <v>45175</v>
      </c>
      <c r="AE12" s="824" t="s">
        <v>6792</v>
      </c>
      <c r="AF12" s="820"/>
      <c r="AG12" s="820"/>
      <c r="AH12" s="822" t="s">
        <v>3777</v>
      </c>
      <c r="AI12" s="826" t="s">
        <v>5811</v>
      </c>
      <c r="AJ12" s="821">
        <v>45247</v>
      </c>
      <c r="AK12" s="827" t="s">
        <v>6962</v>
      </c>
      <c r="AL12" s="820" t="s">
        <v>6913</v>
      </c>
      <c r="AM12" s="820" t="s">
        <v>6913</v>
      </c>
      <c r="AN12" s="822"/>
      <c r="AO12" s="823"/>
      <c r="AP12" s="820"/>
      <c r="AQ12" s="820"/>
      <c r="AR12" s="820"/>
      <c r="AS12" s="820"/>
      <c r="AT12" s="822"/>
      <c r="AU12" s="823"/>
      <c r="AV12" s="820"/>
      <c r="AW12" s="820"/>
      <c r="AX12" s="820"/>
      <c r="AY12" s="820"/>
      <c r="AZ12" s="822"/>
    </row>
    <row r="13" spans="1:52" s="731" customFormat="1" hidden="1" x14ac:dyDescent="0.2">
      <c r="A13" s="720" t="s">
        <v>8263</v>
      </c>
      <c r="B13" s="810"/>
      <c r="C13" s="810" t="s">
        <v>8257</v>
      </c>
      <c r="D13" s="811" t="s">
        <v>6695</v>
      </c>
      <c r="E13" s="812" t="s">
        <v>2347</v>
      </c>
      <c r="F13" s="813">
        <f t="shared" si="8"/>
        <v>45247</v>
      </c>
      <c r="G13" s="814" t="str">
        <f t="shared" si="4"/>
        <v>B</v>
      </c>
      <c r="H13" s="815" t="str">
        <f t="shared" si="5"/>
        <v>MR.DER-0474_23-Entrega Final</v>
      </c>
      <c r="I13" s="816" t="str">
        <f t="shared" si="6"/>
        <v>ASSINADO</v>
      </c>
      <c r="J13" s="816" t="str">
        <f t="shared" si="7"/>
        <v>ND</v>
      </c>
      <c r="K13" s="817" t="s">
        <v>3730</v>
      </c>
      <c r="L13" s="818">
        <v>44916</v>
      </c>
      <c r="M13" s="819" t="s">
        <v>6042</v>
      </c>
      <c r="N13" s="820" t="s">
        <v>5537</v>
      </c>
      <c r="O13" s="821">
        <v>44939</v>
      </c>
      <c r="P13" s="822" t="s">
        <v>3777</v>
      </c>
      <c r="Q13" s="823" t="s">
        <v>3748</v>
      </c>
      <c r="R13" s="821">
        <v>44946</v>
      </c>
      <c r="S13" s="824" t="s">
        <v>6213</v>
      </c>
      <c r="T13" s="820"/>
      <c r="U13" s="820"/>
      <c r="V13" s="825" t="s">
        <v>3777</v>
      </c>
      <c r="W13" s="823" t="s">
        <v>5626</v>
      </c>
      <c r="X13" s="821">
        <v>45133</v>
      </c>
      <c r="Y13" s="824" t="s">
        <v>6758</v>
      </c>
      <c r="Z13" s="820" t="s">
        <v>5539</v>
      </c>
      <c r="AA13" s="821">
        <v>45159</v>
      </c>
      <c r="AB13" s="822" t="s">
        <v>3777</v>
      </c>
      <c r="AC13" s="823" t="s">
        <v>5811</v>
      </c>
      <c r="AD13" s="821">
        <v>45175</v>
      </c>
      <c r="AE13" s="824" t="s">
        <v>6792</v>
      </c>
      <c r="AF13" s="820"/>
      <c r="AG13" s="820"/>
      <c r="AH13" s="822" t="s">
        <v>3777</v>
      </c>
      <c r="AI13" s="826" t="s">
        <v>5811</v>
      </c>
      <c r="AJ13" s="821">
        <v>45247</v>
      </c>
      <c r="AK13" s="827" t="s">
        <v>6962</v>
      </c>
      <c r="AL13" s="820" t="s">
        <v>6913</v>
      </c>
      <c r="AM13" s="820" t="s">
        <v>6913</v>
      </c>
      <c r="AN13" s="822"/>
      <c r="AO13" s="823"/>
      <c r="AP13" s="820"/>
      <c r="AQ13" s="820"/>
      <c r="AR13" s="820"/>
      <c r="AS13" s="820"/>
      <c r="AT13" s="822"/>
      <c r="AU13" s="823"/>
      <c r="AV13" s="820"/>
      <c r="AW13" s="820"/>
      <c r="AX13" s="820"/>
      <c r="AY13" s="820"/>
      <c r="AZ13" s="822"/>
    </row>
    <row r="14" spans="1:52" s="731" customFormat="1" hidden="1" x14ac:dyDescent="0.2">
      <c r="A14" s="720" t="s">
        <v>8263</v>
      </c>
      <c r="B14" s="810"/>
      <c r="C14" s="810" t="s">
        <v>8257</v>
      </c>
      <c r="D14" s="811" t="s">
        <v>6695</v>
      </c>
      <c r="E14" s="812" t="s">
        <v>2348</v>
      </c>
      <c r="F14" s="813">
        <f t="shared" si="8"/>
        <v>45247</v>
      </c>
      <c r="G14" s="814" t="str">
        <f t="shared" si="4"/>
        <v>B</v>
      </c>
      <c r="H14" s="815" t="str">
        <f t="shared" si="5"/>
        <v>MR.DER-0474_23-Entrega Final</v>
      </c>
      <c r="I14" s="816" t="str">
        <f t="shared" si="6"/>
        <v>ASSINADO</v>
      </c>
      <c r="J14" s="816" t="str">
        <f t="shared" si="7"/>
        <v>ND</v>
      </c>
      <c r="K14" s="817" t="s">
        <v>3730</v>
      </c>
      <c r="L14" s="818">
        <v>44916</v>
      </c>
      <c r="M14" s="819" t="s">
        <v>6042</v>
      </c>
      <c r="N14" s="820" t="s">
        <v>5537</v>
      </c>
      <c r="O14" s="821">
        <v>44939</v>
      </c>
      <c r="P14" s="822" t="s">
        <v>3777</v>
      </c>
      <c r="Q14" s="823" t="s">
        <v>3748</v>
      </c>
      <c r="R14" s="821">
        <v>44946</v>
      </c>
      <c r="S14" s="824" t="s">
        <v>6213</v>
      </c>
      <c r="T14" s="820"/>
      <c r="U14" s="820"/>
      <c r="V14" s="825" t="s">
        <v>3777</v>
      </c>
      <c r="W14" s="823" t="s">
        <v>5626</v>
      </c>
      <c r="X14" s="821">
        <v>45133</v>
      </c>
      <c r="Y14" s="824" t="s">
        <v>6758</v>
      </c>
      <c r="Z14" s="820" t="s">
        <v>5539</v>
      </c>
      <c r="AA14" s="821">
        <v>45159</v>
      </c>
      <c r="AB14" s="822" t="s">
        <v>3777</v>
      </c>
      <c r="AC14" s="823" t="s">
        <v>5811</v>
      </c>
      <c r="AD14" s="821">
        <v>45175</v>
      </c>
      <c r="AE14" s="824" t="s">
        <v>6792</v>
      </c>
      <c r="AF14" s="820"/>
      <c r="AG14" s="820"/>
      <c r="AH14" s="822" t="s">
        <v>3777</v>
      </c>
      <c r="AI14" s="826" t="s">
        <v>5811</v>
      </c>
      <c r="AJ14" s="821">
        <v>45247</v>
      </c>
      <c r="AK14" s="827" t="s">
        <v>6962</v>
      </c>
      <c r="AL14" s="820" t="s">
        <v>6913</v>
      </c>
      <c r="AM14" s="820" t="s">
        <v>6913</v>
      </c>
      <c r="AN14" s="822"/>
      <c r="AO14" s="823"/>
      <c r="AP14" s="820"/>
      <c r="AQ14" s="820"/>
      <c r="AR14" s="820"/>
      <c r="AS14" s="820"/>
      <c r="AT14" s="822"/>
      <c r="AU14" s="823"/>
      <c r="AV14" s="820"/>
      <c r="AW14" s="820"/>
      <c r="AX14" s="820"/>
      <c r="AY14" s="820"/>
      <c r="AZ14" s="822"/>
    </row>
    <row r="15" spans="1:52" s="731" customFormat="1" hidden="1" x14ac:dyDescent="0.2">
      <c r="A15" s="720" t="s">
        <v>8263</v>
      </c>
      <c r="B15" s="810"/>
      <c r="C15" s="810" t="s">
        <v>8257</v>
      </c>
      <c r="D15" s="811" t="s">
        <v>6695</v>
      </c>
      <c r="E15" s="812" t="s">
        <v>2349</v>
      </c>
      <c r="F15" s="813">
        <f t="shared" si="8"/>
        <v>45247</v>
      </c>
      <c r="G15" s="814" t="str">
        <f t="shared" si="4"/>
        <v>B</v>
      </c>
      <c r="H15" s="815" t="str">
        <f t="shared" si="5"/>
        <v>MR.DER-0474_23-Entrega Final</v>
      </c>
      <c r="I15" s="816" t="str">
        <f t="shared" si="6"/>
        <v>ASSINADO</v>
      </c>
      <c r="J15" s="816" t="str">
        <f t="shared" si="7"/>
        <v>ND</v>
      </c>
      <c r="K15" s="817" t="s">
        <v>3730</v>
      </c>
      <c r="L15" s="818">
        <v>44916</v>
      </c>
      <c r="M15" s="819" t="s">
        <v>6042</v>
      </c>
      <c r="N15" s="820" t="s">
        <v>5537</v>
      </c>
      <c r="O15" s="821">
        <v>44939</v>
      </c>
      <c r="P15" s="822" t="s">
        <v>3777</v>
      </c>
      <c r="Q15" s="823" t="s">
        <v>3748</v>
      </c>
      <c r="R15" s="821">
        <v>44946</v>
      </c>
      <c r="S15" s="824" t="s">
        <v>6213</v>
      </c>
      <c r="T15" s="820"/>
      <c r="U15" s="820"/>
      <c r="V15" s="825" t="s">
        <v>3777</v>
      </c>
      <c r="W15" s="823" t="s">
        <v>5626</v>
      </c>
      <c r="X15" s="821">
        <v>45133</v>
      </c>
      <c r="Y15" s="824" t="s">
        <v>6758</v>
      </c>
      <c r="Z15" s="820" t="s">
        <v>5539</v>
      </c>
      <c r="AA15" s="821">
        <v>45159</v>
      </c>
      <c r="AB15" s="822" t="s">
        <v>3777</v>
      </c>
      <c r="AC15" s="823" t="s">
        <v>5811</v>
      </c>
      <c r="AD15" s="821">
        <v>45175</v>
      </c>
      <c r="AE15" s="824" t="s">
        <v>6792</v>
      </c>
      <c r="AF15" s="820"/>
      <c r="AG15" s="820"/>
      <c r="AH15" s="822" t="s">
        <v>3777</v>
      </c>
      <c r="AI15" s="826" t="s">
        <v>5811</v>
      </c>
      <c r="AJ15" s="821">
        <v>45247</v>
      </c>
      <c r="AK15" s="827" t="s">
        <v>6962</v>
      </c>
      <c r="AL15" s="820" t="s">
        <v>6913</v>
      </c>
      <c r="AM15" s="820" t="s">
        <v>6913</v>
      </c>
      <c r="AN15" s="822"/>
      <c r="AO15" s="823"/>
      <c r="AP15" s="820"/>
      <c r="AQ15" s="820"/>
      <c r="AR15" s="820"/>
      <c r="AS15" s="820"/>
      <c r="AT15" s="822"/>
      <c r="AU15" s="823"/>
      <c r="AV15" s="820"/>
      <c r="AW15" s="820"/>
      <c r="AX15" s="820"/>
      <c r="AY15" s="820"/>
      <c r="AZ15" s="822"/>
    </row>
    <row r="16" spans="1:52" s="731" customFormat="1" hidden="1" x14ac:dyDescent="0.2">
      <c r="A16" s="720" t="s">
        <v>8263</v>
      </c>
      <c r="B16" s="810"/>
      <c r="C16" s="810" t="s">
        <v>8257</v>
      </c>
      <c r="D16" s="811" t="s">
        <v>6695</v>
      </c>
      <c r="E16" s="812" t="s">
        <v>2350</v>
      </c>
      <c r="F16" s="813">
        <f t="shared" si="8"/>
        <v>45247</v>
      </c>
      <c r="G16" s="814" t="str">
        <f t="shared" si="4"/>
        <v>B</v>
      </c>
      <c r="H16" s="815" t="str">
        <f t="shared" si="5"/>
        <v>MR.DER-0474_23-Entrega Final</v>
      </c>
      <c r="I16" s="816" t="str">
        <f t="shared" si="6"/>
        <v>ASSINADO</v>
      </c>
      <c r="J16" s="816" t="str">
        <f t="shared" si="7"/>
        <v>ND</v>
      </c>
      <c r="K16" s="817" t="s">
        <v>3730</v>
      </c>
      <c r="L16" s="818">
        <v>44916</v>
      </c>
      <c r="M16" s="819" t="s">
        <v>6042</v>
      </c>
      <c r="N16" s="820" t="s">
        <v>5537</v>
      </c>
      <c r="O16" s="821">
        <v>44939</v>
      </c>
      <c r="P16" s="822" t="s">
        <v>3777</v>
      </c>
      <c r="Q16" s="823" t="s">
        <v>3748</v>
      </c>
      <c r="R16" s="821">
        <v>44946</v>
      </c>
      <c r="S16" s="824" t="s">
        <v>6213</v>
      </c>
      <c r="T16" s="820"/>
      <c r="U16" s="820"/>
      <c r="V16" s="825" t="s">
        <v>3777</v>
      </c>
      <c r="W16" s="823" t="s">
        <v>5626</v>
      </c>
      <c r="X16" s="821">
        <v>45133</v>
      </c>
      <c r="Y16" s="824" t="s">
        <v>6758</v>
      </c>
      <c r="Z16" s="820" t="s">
        <v>5539</v>
      </c>
      <c r="AA16" s="821">
        <v>45159</v>
      </c>
      <c r="AB16" s="822" t="s">
        <v>3777</v>
      </c>
      <c r="AC16" s="823" t="s">
        <v>5811</v>
      </c>
      <c r="AD16" s="821">
        <v>45175</v>
      </c>
      <c r="AE16" s="824" t="s">
        <v>6792</v>
      </c>
      <c r="AF16" s="820"/>
      <c r="AG16" s="820"/>
      <c r="AH16" s="822" t="s">
        <v>3777</v>
      </c>
      <c r="AI16" s="826" t="s">
        <v>5811</v>
      </c>
      <c r="AJ16" s="821">
        <v>45247</v>
      </c>
      <c r="AK16" s="827" t="s">
        <v>6962</v>
      </c>
      <c r="AL16" s="820" t="s">
        <v>6913</v>
      </c>
      <c r="AM16" s="820" t="s">
        <v>6913</v>
      </c>
      <c r="AN16" s="822"/>
      <c r="AO16" s="823"/>
      <c r="AP16" s="820"/>
      <c r="AQ16" s="820"/>
      <c r="AR16" s="820"/>
      <c r="AS16" s="820"/>
      <c r="AT16" s="822"/>
      <c r="AU16" s="823"/>
      <c r="AV16" s="820"/>
      <c r="AW16" s="820"/>
      <c r="AX16" s="820"/>
      <c r="AY16" s="820"/>
      <c r="AZ16" s="822"/>
    </row>
    <row r="17" spans="1:52" s="731" customFormat="1" hidden="1" x14ac:dyDescent="0.2">
      <c r="A17" s="720" t="s">
        <v>8263</v>
      </c>
      <c r="B17" s="810"/>
      <c r="C17" s="810" t="s">
        <v>8257</v>
      </c>
      <c r="D17" s="811" t="s">
        <v>6695</v>
      </c>
      <c r="E17" s="812" t="s">
        <v>2351</v>
      </c>
      <c r="F17" s="813">
        <f t="shared" si="8"/>
        <v>45247</v>
      </c>
      <c r="G17" s="814" t="str">
        <f t="shared" si="4"/>
        <v>B</v>
      </c>
      <c r="H17" s="815" t="str">
        <f t="shared" si="5"/>
        <v>MR.DER-0474_23-Entrega Final</v>
      </c>
      <c r="I17" s="816" t="str">
        <f t="shared" si="6"/>
        <v>ASSINADO</v>
      </c>
      <c r="J17" s="816" t="str">
        <f t="shared" si="7"/>
        <v>ND</v>
      </c>
      <c r="K17" s="817" t="s">
        <v>3730</v>
      </c>
      <c r="L17" s="818">
        <v>44916</v>
      </c>
      <c r="M17" s="819" t="s">
        <v>6042</v>
      </c>
      <c r="N17" s="820" t="s">
        <v>5537</v>
      </c>
      <c r="O17" s="821">
        <v>44939</v>
      </c>
      <c r="P17" s="822" t="s">
        <v>3777</v>
      </c>
      <c r="Q17" s="823" t="s">
        <v>3748</v>
      </c>
      <c r="R17" s="821">
        <v>44946</v>
      </c>
      <c r="S17" s="824" t="s">
        <v>6213</v>
      </c>
      <c r="T17" s="820"/>
      <c r="U17" s="820"/>
      <c r="V17" s="825" t="s">
        <v>3777</v>
      </c>
      <c r="W17" s="823" t="s">
        <v>5626</v>
      </c>
      <c r="X17" s="821">
        <v>45133</v>
      </c>
      <c r="Y17" s="824" t="s">
        <v>6758</v>
      </c>
      <c r="Z17" s="820" t="s">
        <v>5539</v>
      </c>
      <c r="AA17" s="821">
        <v>45159</v>
      </c>
      <c r="AB17" s="822" t="s">
        <v>3777</v>
      </c>
      <c r="AC17" s="823" t="s">
        <v>5811</v>
      </c>
      <c r="AD17" s="821">
        <v>45175</v>
      </c>
      <c r="AE17" s="824" t="s">
        <v>6792</v>
      </c>
      <c r="AF17" s="820"/>
      <c r="AG17" s="820"/>
      <c r="AH17" s="822" t="s">
        <v>3777</v>
      </c>
      <c r="AI17" s="826" t="s">
        <v>5811</v>
      </c>
      <c r="AJ17" s="821">
        <v>45247</v>
      </c>
      <c r="AK17" s="827" t="s">
        <v>6962</v>
      </c>
      <c r="AL17" s="820" t="s">
        <v>6913</v>
      </c>
      <c r="AM17" s="820" t="s">
        <v>6913</v>
      </c>
      <c r="AN17" s="822"/>
      <c r="AO17" s="823"/>
      <c r="AP17" s="820"/>
      <c r="AQ17" s="820"/>
      <c r="AR17" s="820"/>
      <c r="AS17" s="820"/>
      <c r="AT17" s="822"/>
      <c r="AU17" s="823"/>
      <c r="AV17" s="820"/>
      <c r="AW17" s="820"/>
      <c r="AX17" s="820"/>
      <c r="AY17" s="820"/>
      <c r="AZ17" s="822"/>
    </row>
    <row r="18" spans="1:52" s="731" customFormat="1" hidden="1" x14ac:dyDescent="0.2">
      <c r="A18" s="720" t="s">
        <v>8263</v>
      </c>
      <c r="B18" s="810"/>
      <c r="C18" s="810" t="s">
        <v>8257</v>
      </c>
      <c r="D18" s="811" t="s">
        <v>6695</v>
      </c>
      <c r="E18" s="812" t="s">
        <v>2352</v>
      </c>
      <c r="F18" s="813">
        <f t="shared" si="8"/>
        <v>45247</v>
      </c>
      <c r="G18" s="814" t="str">
        <f t="shared" si="4"/>
        <v>B</v>
      </c>
      <c r="H18" s="815" t="str">
        <f t="shared" si="5"/>
        <v>MR.DER-0474_23-Entrega Final</v>
      </c>
      <c r="I18" s="816" t="str">
        <f t="shared" si="6"/>
        <v>ASSINADO</v>
      </c>
      <c r="J18" s="816" t="str">
        <f t="shared" si="7"/>
        <v>ND</v>
      </c>
      <c r="K18" s="817" t="s">
        <v>3730</v>
      </c>
      <c r="L18" s="818">
        <v>44916</v>
      </c>
      <c r="M18" s="819" t="s">
        <v>6042</v>
      </c>
      <c r="N18" s="820" t="s">
        <v>5537</v>
      </c>
      <c r="O18" s="821">
        <v>44939</v>
      </c>
      <c r="P18" s="822" t="s">
        <v>3777</v>
      </c>
      <c r="Q18" s="823" t="s">
        <v>3748</v>
      </c>
      <c r="R18" s="821">
        <v>44946</v>
      </c>
      <c r="S18" s="824" t="s">
        <v>6213</v>
      </c>
      <c r="T18" s="820"/>
      <c r="U18" s="820"/>
      <c r="V18" s="825" t="s">
        <v>3777</v>
      </c>
      <c r="W18" s="823" t="s">
        <v>5626</v>
      </c>
      <c r="X18" s="821">
        <v>45133</v>
      </c>
      <c r="Y18" s="824" t="s">
        <v>6758</v>
      </c>
      <c r="Z18" s="820" t="s">
        <v>5539</v>
      </c>
      <c r="AA18" s="821">
        <v>45159</v>
      </c>
      <c r="AB18" s="822" t="s">
        <v>3777</v>
      </c>
      <c r="AC18" s="823" t="s">
        <v>5811</v>
      </c>
      <c r="AD18" s="821">
        <v>45175</v>
      </c>
      <c r="AE18" s="824" t="s">
        <v>6792</v>
      </c>
      <c r="AF18" s="820"/>
      <c r="AG18" s="820"/>
      <c r="AH18" s="822" t="s">
        <v>3777</v>
      </c>
      <c r="AI18" s="826" t="s">
        <v>5811</v>
      </c>
      <c r="AJ18" s="821">
        <v>45247</v>
      </c>
      <c r="AK18" s="827" t="s">
        <v>6962</v>
      </c>
      <c r="AL18" s="820" t="s">
        <v>6913</v>
      </c>
      <c r="AM18" s="820" t="s">
        <v>6913</v>
      </c>
      <c r="AN18" s="822"/>
      <c r="AO18" s="823"/>
      <c r="AP18" s="820"/>
      <c r="AQ18" s="820"/>
      <c r="AR18" s="820"/>
      <c r="AS18" s="820"/>
      <c r="AT18" s="822"/>
      <c r="AU18" s="823"/>
      <c r="AV18" s="820"/>
      <c r="AW18" s="820"/>
      <c r="AX18" s="820"/>
      <c r="AY18" s="820"/>
      <c r="AZ18" s="822"/>
    </row>
    <row r="19" spans="1:52" s="731" customFormat="1" hidden="1" x14ac:dyDescent="0.2">
      <c r="A19" s="720" t="s">
        <v>8263</v>
      </c>
      <c r="B19" s="810"/>
      <c r="C19" s="810" t="s">
        <v>8257</v>
      </c>
      <c r="D19" s="811" t="s">
        <v>6695</v>
      </c>
      <c r="E19" s="812" t="s">
        <v>2353</v>
      </c>
      <c r="F19" s="813">
        <f t="shared" si="8"/>
        <v>45247</v>
      </c>
      <c r="G19" s="814" t="str">
        <f t="shared" si="4"/>
        <v>B</v>
      </c>
      <c r="H19" s="815" t="str">
        <f t="shared" si="5"/>
        <v>MR.DER-0474_23-Entrega Final</v>
      </c>
      <c r="I19" s="816" t="str">
        <f t="shared" si="6"/>
        <v>ASSINADO</v>
      </c>
      <c r="J19" s="816" t="str">
        <f t="shared" si="7"/>
        <v>ND</v>
      </c>
      <c r="K19" s="817" t="s">
        <v>3730</v>
      </c>
      <c r="L19" s="818">
        <v>44916</v>
      </c>
      <c r="M19" s="819" t="s">
        <v>6042</v>
      </c>
      <c r="N19" s="820" t="s">
        <v>5537</v>
      </c>
      <c r="O19" s="821">
        <v>44939</v>
      </c>
      <c r="P19" s="822" t="s">
        <v>3777</v>
      </c>
      <c r="Q19" s="823" t="s">
        <v>3748</v>
      </c>
      <c r="R19" s="821">
        <v>44946</v>
      </c>
      <c r="S19" s="824" t="s">
        <v>6213</v>
      </c>
      <c r="T19" s="820"/>
      <c r="U19" s="820"/>
      <c r="V19" s="825" t="s">
        <v>3777</v>
      </c>
      <c r="W19" s="823" t="s">
        <v>5626</v>
      </c>
      <c r="X19" s="821">
        <v>45133</v>
      </c>
      <c r="Y19" s="824" t="s">
        <v>6758</v>
      </c>
      <c r="Z19" s="820" t="s">
        <v>5539</v>
      </c>
      <c r="AA19" s="821">
        <v>45159</v>
      </c>
      <c r="AB19" s="822" t="s">
        <v>3777</v>
      </c>
      <c r="AC19" s="823" t="s">
        <v>5811</v>
      </c>
      <c r="AD19" s="821">
        <v>45175</v>
      </c>
      <c r="AE19" s="824" t="s">
        <v>6792</v>
      </c>
      <c r="AF19" s="820"/>
      <c r="AG19" s="820"/>
      <c r="AH19" s="822" t="s">
        <v>3777</v>
      </c>
      <c r="AI19" s="826" t="s">
        <v>5811</v>
      </c>
      <c r="AJ19" s="821">
        <v>45247</v>
      </c>
      <c r="AK19" s="827" t="s">
        <v>6962</v>
      </c>
      <c r="AL19" s="820" t="s">
        <v>6913</v>
      </c>
      <c r="AM19" s="820" t="s">
        <v>6913</v>
      </c>
      <c r="AN19" s="822"/>
      <c r="AO19" s="823"/>
      <c r="AP19" s="820"/>
      <c r="AQ19" s="820"/>
      <c r="AR19" s="820"/>
      <c r="AS19" s="820"/>
      <c r="AT19" s="822"/>
      <c r="AU19" s="823"/>
      <c r="AV19" s="820"/>
      <c r="AW19" s="820"/>
      <c r="AX19" s="820"/>
      <c r="AY19" s="820"/>
      <c r="AZ19" s="822"/>
    </row>
    <row r="20" spans="1:52" s="731" customFormat="1" hidden="1" x14ac:dyDescent="0.2">
      <c r="A20" s="720" t="s">
        <v>8263</v>
      </c>
      <c r="B20" s="810"/>
      <c r="C20" s="810" t="s">
        <v>8257</v>
      </c>
      <c r="D20" s="811" t="s">
        <v>6695</v>
      </c>
      <c r="E20" s="812" t="s">
        <v>2354</v>
      </c>
      <c r="F20" s="813">
        <f t="shared" si="8"/>
        <v>45247</v>
      </c>
      <c r="G20" s="814" t="str">
        <f t="shared" si="4"/>
        <v>B</v>
      </c>
      <c r="H20" s="815" t="str">
        <f t="shared" si="5"/>
        <v>MR.DER-0474_23-Entrega Final</v>
      </c>
      <c r="I20" s="816" t="str">
        <f t="shared" si="6"/>
        <v>ASSINADO</v>
      </c>
      <c r="J20" s="816" t="str">
        <f t="shared" si="7"/>
        <v>ND</v>
      </c>
      <c r="K20" s="817" t="s">
        <v>3730</v>
      </c>
      <c r="L20" s="818">
        <v>44916</v>
      </c>
      <c r="M20" s="819" t="s">
        <v>6042</v>
      </c>
      <c r="N20" s="820" t="s">
        <v>5537</v>
      </c>
      <c r="O20" s="821">
        <v>44939</v>
      </c>
      <c r="P20" s="822" t="s">
        <v>3777</v>
      </c>
      <c r="Q20" s="823" t="s">
        <v>3748</v>
      </c>
      <c r="R20" s="821">
        <v>44946</v>
      </c>
      <c r="S20" s="824" t="s">
        <v>6213</v>
      </c>
      <c r="T20" s="820"/>
      <c r="U20" s="820"/>
      <c r="V20" s="825" t="s">
        <v>3777</v>
      </c>
      <c r="W20" s="823" t="s">
        <v>5626</v>
      </c>
      <c r="X20" s="821">
        <v>45133</v>
      </c>
      <c r="Y20" s="824" t="s">
        <v>6758</v>
      </c>
      <c r="Z20" s="820" t="s">
        <v>5539</v>
      </c>
      <c r="AA20" s="821">
        <v>45159</v>
      </c>
      <c r="AB20" s="822" t="s">
        <v>3777</v>
      </c>
      <c r="AC20" s="823" t="s">
        <v>5811</v>
      </c>
      <c r="AD20" s="821">
        <v>45175</v>
      </c>
      <c r="AE20" s="824" t="s">
        <v>6792</v>
      </c>
      <c r="AF20" s="820"/>
      <c r="AG20" s="820"/>
      <c r="AH20" s="822" t="s">
        <v>3777</v>
      </c>
      <c r="AI20" s="826" t="s">
        <v>5811</v>
      </c>
      <c r="AJ20" s="821">
        <v>45247</v>
      </c>
      <c r="AK20" s="827" t="s">
        <v>6962</v>
      </c>
      <c r="AL20" s="820" t="s">
        <v>6913</v>
      </c>
      <c r="AM20" s="820" t="s">
        <v>6913</v>
      </c>
      <c r="AN20" s="822"/>
      <c r="AO20" s="823"/>
      <c r="AP20" s="820"/>
      <c r="AQ20" s="820"/>
      <c r="AR20" s="820"/>
      <c r="AS20" s="820"/>
      <c r="AT20" s="822"/>
      <c r="AU20" s="823"/>
      <c r="AV20" s="820"/>
      <c r="AW20" s="820"/>
      <c r="AX20" s="820"/>
      <c r="AY20" s="820"/>
      <c r="AZ20" s="822"/>
    </row>
    <row r="21" spans="1:52" s="731" customFormat="1" hidden="1" x14ac:dyDescent="0.2">
      <c r="A21" s="720" t="s">
        <v>8263</v>
      </c>
      <c r="B21" s="810"/>
      <c r="C21" s="810" t="s">
        <v>8257</v>
      </c>
      <c r="D21" s="811" t="s">
        <v>6695</v>
      </c>
      <c r="E21" s="812" t="s">
        <v>2355</v>
      </c>
      <c r="F21" s="813">
        <f t="shared" si="8"/>
        <v>45247</v>
      </c>
      <c r="G21" s="814" t="str">
        <f t="shared" si="4"/>
        <v>B</v>
      </c>
      <c r="H21" s="815" t="str">
        <f t="shared" si="5"/>
        <v>MR.DER-0474_23-Entrega Final</v>
      </c>
      <c r="I21" s="816" t="str">
        <f t="shared" si="6"/>
        <v>ASSINADO</v>
      </c>
      <c r="J21" s="816" t="str">
        <f t="shared" si="7"/>
        <v>ND</v>
      </c>
      <c r="K21" s="817" t="s">
        <v>3730</v>
      </c>
      <c r="L21" s="818">
        <v>44916</v>
      </c>
      <c r="M21" s="819" t="s">
        <v>6042</v>
      </c>
      <c r="N21" s="820" t="s">
        <v>5537</v>
      </c>
      <c r="O21" s="821">
        <v>44939</v>
      </c>
      <c r="P21" s="822" t="s">
        <v>3777</v>
      </c>
      <c r="Q21" s="823" t="s">
        <v>3748</v>
      </c>
      <c r="R21" s="821">
        <v>44946</v>
      </c>
      <c r="S21" s="824" t="s">
        <v>6213</v>
      </c>
      <c r="T21" s="820"/>
      <c r="U21" s="820"/>
      <c r="V21" s="825" t="s">
        <v>3777</v>
      </c>
      <c r="W21" s="823" t="s">
        <v>5626</v>
      </c>
      <c r="X21" s="821">
        <v>45133</v>
      </c>
      <c r="Y21" s="824" t="s">
        <v>6758</v>
      </c>
      <c r="Z21" s="820" t="s">
        <v>5539</v>
      </c>
      <c r="AA21" s="821">
        <v>45159</v>
      </c>
      <c r="AB21" s="822" t="s">
        <v>3777</v>
      </c>
      <c r="AC21" s="823" t="s">
        <v>5811</v>
      </c>
      <c r="AD21" s="821">
        <v>45175</v>
      </c>
      <c r="AE21" s="824" t="s">
        <v>6792</v>
      </c>
      <c r="AF21" s="820"/>
      <c r="AG21" s="820"/>
      <c r="AH21" s="822" t="s">
        <v>3777</v>
      </c>
      <c r="AI21" s="826" t="s">
        <v>5811</v>
      </c>
      <c r="AJ21" s="821">
        <v>45247</v>
      </c>
      <c r="AK21" s="827" t="s">
        <v>6962</v>
      </c>
      <c r="AL21" s="820" t="s">
        <v>6913</v>
      </c>
      <c r="AM21" s="820" t="s">
        <v>6913</v>
      </c>
      <c r="AN21" s="822"/>
      <c r="AO21" s="823"/>
      <c r="AP21" s="820"/>
      <c r="AQ21" s="820"/>
      <c r="AR21" s="820"/>
      <c r="AS21" s="820"/>
      <c r="AT21" s="822"/>
      <c r="AU21" s="823"/>
      <c r="AV21" s="820"/>
      <c r="AW21" s="820"/>
      <c r="AX21" s="820"/>
      <c r="AY21" s="820"/>
      <c r="AZ21" s="822"/>
    </row>
    <row r="22" spans="1:52" s="731" customFormat="1" hidden="1" x14ac:dyDescent="0.2">
      <c r="A22" s="720" t="s">
        <v>8263</v>
      </c>
      <c r="B22" s="810"/>
      <c r="C22" s="810" t="s">
        <v>8257</v>
      </c>
      <c r="D22" s="811" t="s">
        <v>6695</v>
      </c>
      <c r="E22" s="812" t="s">
        <v>2356</v>
      </c>
      <c r="F22" s="813">
        <f t="shared" si="8"/>
        <v>45247</v>
      </c>
      <c r="G22" s="814" t="str">
        <f t="shared" si="4"/>
        <v>B</v>
      </c>
      <c r="H22" s="815" t="str">
        <f t="shared" si="5"/>
        <v>MR.DER-0474_23-Entrega Final</v>
      </c>
      <c r="I22" s="816" t="str">
        <f t="shared" si="6"/>
        <v>ASSINADO</v>
      </c>
      <c r="J22" s="816" t="str">
        <f t="shared" si="7"/>
        <v>ND</v>
      </c>
      <c r="K22" s="817" t="s">
        <v>3730</v>
      </c>
      <c r="L22" s="818">
        <v>44916</v>
      </c>
      <c r="M22" s="819" t="s">
        <v>6042</v>
      </c>
      <c r="N22" s="820" t="s">
        <v>5537</v>
      </c>
      <c r="O22" s="821">
        <v>44939</v>
      </c>
      <c r="P22" s="822" t="s">
        <v>3777</v>
      </c>
      <c r="Q22" s="823" t="s">
        <v>3748</v>
      </c>
      <c r="R22" s="821">
        <v>44946</v>
      </c>
      <c r="S22" s="824" t="s">
        <v>6213</v>
      </c>
      <c r="T22" s="820"/>
      <c r="U22" s="820"/>
      <c r="V22" s="825" t="s">
        <v>3777</v>
      </c>
      <c r="W22" s="823" t="s">
        <v>5626</v>
      </c>
      <c r="X22" s="821">
        <v>45133</v>
      </c>
      <c r="Y22" s="824" t="s">
        <v>6758</v>
      </c>
      <c r="Z22" s="820" t="s">
        <v>5539</v>
      </c>
      <c r="AA22" s="821">
        <v>45159</v>
      </c>
      <c r="AB22" s="822" t="s">
        <v>3777</v>
      </c>
      <c r="AC22" s="823" t="s">
        <v>5811</v>
      </c>
      <c r="AD22" s="821">
        <v>45175</v>
      </c>
      <c r="AE22" s="824" t="s">
        <v>6792</v>
      </c>
      <c r="AF22" s="820"/>
      <c r="AG22" s="820"/>
      <c r="AH22" s="822" t="s">
        <v>3777</v>
      </c>
      <c r="AI22" s="826" t="s">
        <v>5811</v>
      </c>
      <c r="AJ22" s="821">
        <v>45247</v>
      </c>
      <c r="AK22" s="827" t="s">
        <v>6962</v>
      </c>
      <c r="AL22" s="820" t="s">
        <v>6913</v>
      </c>
      <c r="AM22" s="820" t="s">
        <v>6913</v>
      </c>
      <c r="AN22" s="822"/>
      <c r="AO22" s="823"/>
      <c r="AP22" s="820"/>
      <c r="AQ22" s="820"/>
      <c r="AR22" s="820"/>
      <c r="AS22" s="820"/>
      <c r="AT22" s="822"/>
      <c r="AU22" s="823"/>
      <c r="AV22" s="820"/>
      <c r="AW22" s="820"/>
      <c r="AX22" s="820"/>
      <c r="AY22" s="820"/>
      <c r="AZ22" s="822"/>
    </row>
    <row r="23" spans="1:52" s="731" customFormat="1" hidden="1" x14ac:dyDescent="0.2">
      <c r="A23" s="720" t="s">
        <v>8263</v>
      </c>
      <c r="B23" s="810"/>
      <c r="C23" s="810" t="s">
        <v>8257</v>
      </c>
      <c r="D23" s="811" t="s">
        <v>6695</v>
      </c>
      <c r="E23" s="812" t="s">
        <v>2357</v>
      </c>
      <c r="F23" s="813">
        <f t="shared" si="8"/>
        <v>45247</v>
      </c>
      <c r="G23" s="814" t="str">
        <f t="shared" si="4"/>
        <v>B</v>
      </c>
      <c r="H23" s="815" t="str">
        <f t="shared" si="5"/>
        <v>MR.DER-0474_23-Entrega Final</v>
      </c>
      <c r="I23" s="816" t="str">
        <f t="shared" si="6"/>
        <v>ASSINADO</v>
      </c>
      <c r="J23" s="816" t="str">
        <f t="shared" si="7"/>
        <v>ND</v>
      </c>
      <c r="K23" s="817" t="s">
        <v>3730</v>
      </c>
      <c r="L23" s="818">
        <v>44916</v>
      </c>
      <c r="M23" s="819" t="s">
        <v>6042</v>
      </c>
      <c r="N23" s="820" t="s">
        <v>5537</v>
      </c>
      <c r="O23" s="821">
        <v>44939</v>
      </c>
      <c r="P23" s="822" t="s">
        <v>3777</v>
      </c>
      <c r="Q23" s="823" t="s">
        <v>3748</v>
      </c>
      <c r="R23" s="821">
        <v>44946</v>
      </c>
      <c r="S23" s="824" t="s">
        <v>6213</v>
      </c>
      <c r="T23" s="820"/>
      <c r="U23" s="820"/>
      <c r="V23" s="825" t="s">
        <v>3777</v>
      </c>
      <c r="W23" s="823" t="s">
        <v>5626</v>
      </c>
      <c r="X23" s="821">
        <v>45133</v>
      </c>
      <c r="Y23" s="824" t="s">
        <v>6758</v>
      </c>
      <c r="Z23" s="820" t="s">
        <v>5539</v>
      </c>
      <c r="AA23" s="821">
        <v>45159</v>
      </c>
      <c r="AB23" s="822" t="s">
        <v>3777</v>
      </c>
      <c r="AC23" s="823" t="s">
        <v>5811</v>
      </c>
      <c r="AD23" s="821">
        <v>45175</v>
      </c>
      <c r="AE23" s="824" t="s">
        <v>6792</v>
      </c>
      <c r="AF23" s="820"/>
      <c r="AG23" s="820"/>
      <c r="AH23" s="822" t="s">
        <v>3777</v>
      </c>
      <c r="AI23" s="826" t="s">
        <v>5811</v>
      </c>
      <c r="AJ23" s="821">
        <v>45247</v>
      </c>
      <c r="AK23" s="827" t="s">
        <v>6962</v>
      </c>
      <c r="AL23" s="820" t="s">
        <v>6913</v>
      </c>
      <c r="AM23" s="820" t="s">
        <v>6913</v>
      </c>
      <c r="AN23" s="822"/>
      <c r="AO23" s="823"/>
      <c r="AP23" s="820"/>
      <c r="AQ23" s="820"/>
      <c r="AR23" s="820"/>
      <c r="AS23" s="820"/>
      <c r="AT23" s="822"/>
      <c r="AU23" s="823"/>
      <c r="AV23" s="820"/>
      <c r="AW23" s="820"/>
      <c r="AX23" s="820"/>
      <c r="AY23" s="820"/>
      <c r="AZ23" s="822"/>
    </row>
    <row r="24" spans="1:52" s="731" customFormat="1" hidden="1" x14ac:dyDescent="0.2">
      <c r="A24" s="720" t="s">
        <v>8263</v>
      </c>
      <c r="B24" s="810"/>
      <c r="C24" s="810" t="s">
        <v>8257</v>
      </c>
      <c r="D24" s="811" t="s">
        <v>6695</v>
      </c>
      <c r="E24" s="812" t="s">
        <v>2358</v>
      </c>
      <c r="F24" s="813">
        <f t="shared" si="8"/>
        <v>45247</v>
      </c>
      <c r="G24" s="814" t="str">
        <f t="shared" si="4"/>
        <v>B</v>
      </c>
      <c r="H24" s="815" t="str">
        <f t="shared" si="5"/>
        <v>MR.DER-0474_23-Entrega Final</v>
      </c>
      <c r="I24" s="816" t="str">
        <f t="shared" si="6"/>
        <v>ASSINADO</v>
      </c>
      <c r="J24" s="816" t="str">
        <f t="shared" si="7"/>
        <v>ND</v>
      </c>
      <c r="K24" s="817" t="s">
        <v>3730</v>
      </c>
      <c r="L24" s="818">
        <v>44916</v>
      </c>
      <c r="M24" s="819" t="s">
        <v>6042</v>
      </c>
      <c r="N24" s="820" t="s">
        <v>5537</v>
      </c>
      <c r="O24" s="821">
        <v>44939</v>
      </c>
      <c r="P24" s="822" t="s">
        <v>3777</v>
      </c>
      <c r="Q24" s="823" t="s">
        <v>3748</v>
      </c>
      <c r="R24" s="821">
        <v>44946</v>
      </c>
      <c r="S24" s="824" t="s">
        <v>6213</v>
      </c>
      <c r="T24" s="820"/>
      <c r="U24" s="820"/>
      <c r="V24" s="825" t="s">
        <v>3777</v>
      </c>
      <c r="W24" s="823" t="s">
        <v>5626</v>
      </c>
      <c r="X24" s="821">
        <v>45133</v>
      </c>
      <c r="Y24" s="824" t="s">
        <v>6758</v>
      </c>
      <c r="Z24" s="820" t="s">
        <v>5539</v>
      </c>
      <c r="AA24" s="821">
        <v>45159</v>
      </c>
      <c r="AB24" s="822" t="s">
        <v>3777</v>
      </c>
      <c r="AC24" s="823" t="s">
        <v>5811</v>
      </c>
      <c r="AD24" s="821">
        <v>45175</v>
      </c>
      <c r="AE24" s="824" t="s">
        <v>6792</v>
      </c>
      <c r="AF24" s="820"/>
      <c r="AG24" s="820"/>
      <c r="AH24" s="822" t="s">
        <v>3777</v>
      </c>
      <c r="AI24" s="826" t="s">
        <v>5811</v>
      </c>
      <c r="AJ24" s="821">
        <v>45247</v>
      </c>
      <c r="AK24" s="827" t="s">
        <v>6962</v>
      </c>
      <c r="AL24" s="820" t="s">
        <v>6913</v>
      </c>
      <c r="AM24" s="820" t="s">
        <v>6913</v>
      </c>
      <c r="AN24" s="822"/>
      <c r="AO24" s="823"/>
      <c r="AP24" s="820"/>
      <c r="AQ24" s="820"/>
      <c r="AR24" s="820"/>
      <c r="AS24" s="820"/>
      <c r="AT24" s="822"/>
      <c r="AU24" s="823"/>
      <c r="AV24" s="820"/>
      <c r="AW24" s="820"/>
      <c r="AX24" s="820"/>
      <c r="AY24" s="820"/>
      <c r="AZ24" s="822"/>
    </row>
    <row r="25" spans="1:52" s="731" customFormat="1" hidden="1" x14ac:dyDescent="0.2">
      <c r="A25" s="720" t="s">
        <v>8263</v>
      </c>
      <c r="B25" s="810"/>
      <c r="C25" s="810" t="s">
        <v>8257</v>
      </c>
      <c r="D25" s="811" t="s">
        <v>6695</v>
      </c>
      <c r="E25" s="812" t="s">
        <v>2359</v>
      </c>
      <c r="F25" s="813">
        <f t="shared" si="8"/>
        <v>45247</v>
      </c>
      <c r="G25" s="814" t="str">
        <f t="shared" si="4"/>
        <v>B</v>
      </c>
      <c r="H25" s="815" t="str">
        <f t="shared" si="5"/>
        <v>MR.DER-0474_23-Entrega Final</v>
      </c>
      <c r="I25" s="816" t="str">
        <f t="shared" si="6"/>
        <v>ASSINADO</v>
      </c>
      <c r="J25" s="816" t="str">
        <f t="shared" si="7"/>
        <v>ND</v>
      </c>
      <c r="K25" s="817" t="s">
        <v>3730</v>
      </c>
      <c r="L25" s="818">
        <v>44916</v>
      </c>
      <c r="M25" s="819" t="s">
        <v>6042</v>
      </c>
      <c r="N25" s="820" t="s">
        <v>5537</v>
      </c>
      <c r="O25" s="821">
        <v>44939</v>
      </c>
      <c r="P25" s="822" t="s">
        <v>3777</v>
      </c>
      <c r="Q25" s="823" t="s">
        <v>3748</v>
      </c>
      <c r="R25" s="821">
        <v>44946</v>
      </c>
      <c r="S25" s="824" t="s">
        <v>6213</v>
      </c>
      <c r="T25" s="820" t="s">
        <v>6098</v>
      </c>
      <c r="U25" s="821">
        <v>44949</v>
      </c>
      <c r="V25" s="825" t="s">
        <v>3777</v>
      </c>
      <c r="W25" s="823" t="s">
        <v>5626</v>
      </c>
      <c r="X25" s="821">
        <v>45133</v>
      </c>
      <c r="Y25" s="824" t="s">
        <v>6758</v>
      </c>
      <c r="Z25" s="820" t="s">
        <v>5539</v>
      </c>
      <c r="AA25" s="821">
        <v>45159</v>
      </c>
      <c r="AB25" s="822" t="s">
        <v>3777</v>
      </c>
      <c r="AC25" s="823" t="s">
        <v>5811</v>
      </c>
      <c r="AD25" s="821">
        <v>45175</v>
      </c>
      <c r="AE25" s="824" t="s">
        <v>6792</v>
      </c>
      <c r="AF25" s="820"/>
      <c r="AG25" s="820"/>
      <c r="AH25" s="822" t="s">
        <v>3777</v>
      </c>
      <c r="AI25" s="826" t="s">
        <v>5811</v>
      </c>
      <c r="AJ25" s="821">
        <v>45247</v>
      </c>
      <c r="AK25" s="827" t="s">
        <v>6962</v>
      </c>
      <c r="AL25" s="820" t="s">
        <v>6913</v>
      </c>
      <c r="AM25" s="820" t="s">
        <v>6913</v>
      </c>
      <c r="AN25" s="822"/>
      <c r="AO25" s="823"/>
      <c r="AP25" s="820"/>
      <c r="AQ25" s="820"/>
      <c r="AR25" s="820"/>
      <c r="AS25" s="820"/>
      <c r="AT25" s="822"/>
      <c r="AU25" s="823"/>
      <c r="AV25" s="820"/>
      <c r="AW25" s="820"/>
      <c r="AX25" s="820"/>
      <c r="AY25" s="820"/>
      <c r="AZ25" s="822"/>
    </row>
    <row r="26" spans="1:52" s="731" customFormat="1" hidden="1" x14ac:dyDescent="0.2">
      <c r="A26" s="720" t="s">
        <v>8263</v>
      </c>
      <c r="B26" s="810"/>
      <c r="C26" s="810" t="s">
        <v>8257</v>
      </c>
      <c r="D26" s="811" t="s">
        <v>6695</v>
      </c>
      <c r="E26" s="812" t="s">
        <v>2360</v>
      </c>
      <c r="F26" s="813">
        <f t="shared" si="8"/>
        <v>45247</v>
      </c>
      <c r="G26" s="814" t="str">
        <f t="shared" si="4"/>
        <v>B</v>
      </c>
      <c r="H26" s="815" t="str">
        <f t="shared" si="5"/>
        <v>MR.DER-0474_23-Entrega Final</v>
      </c>
      <c r="I26" s="816" t="str">
        <f t="shared" si="6"/>
        <v>ASSINADO</v>
      </c>
      <c r="J26" s="816" t="str">
        <f t="shared" si="7"/>
        <v>ND</v>
      </c>
      <c r="K26" s="817" t="s">
        <v>3730</v>
      </c>
      <c r="L26" s="818">
        <v>44916</v>
      </c>
      <c r="M26" s="819" t="s">
        <v>6042</v>
      </c>
      <c r="N26" s="820" t="s">
        <v>5537</v>
      </c>
      <c r="O26" s="821">
        <v>44939</v>
      </c>
      <c r="P26" s="822" t="s">
        <v>3777</v>
      </c>
      <c r="Q26" s="823" t="s">
        <v>3748</v>
      </c>
      <c r="R26" s="821">
        <v>44946</v>
      </c>
      <c r="S26" s="824" t="s">
        <v>6213</v>
      </c>
      <c r="T26" s="820" t="s">
        <v>6098</v>
      </c>
      <c r="U26" s="821">
        <v>44949</v>
      </c>
      <c r="V26" s="825" t="s">
        <v>3777</v>
      </c>
      <c r="W26" s="823" t="s">
        <v>5626</v>
      </c>
      <c r="X26" s="821">
        <v>45133</v>
      </c>
      <c r="Y26" s="824" t="s">
        <v>6758</v>
      </c>
      <c r="Z26" s="820" t="s">
        <v>5539</v>
      </c>
      <c r="AA26" s="821">
        <v>45159</v>
      </c>
      <c r="AB26" s="822" t="s">
        <v>3777</v>
      </c>
      <c r="AC26" s="823" t="s">
        <v>5811</v>
      </c>
      <c r="AD26" s="821">
        <v>45175</v>
      </c>
      <c r="AE26" s="824" t="s">
        <v>6792</v>
      </c>
      <c r="AF26" s="820"/>
      <c r="AG26" s="820"/>
      <c r="AH26" s="822" t="s">
        <v>3777</v>
      </c>
      <c r="AI26" s="826" t="s">
        <v>5811</v>
      </c>
      <c r="AJ26" s="821">
        <v>45247</v>
      </c>
      <c r="AK26" s="827" t="s">
        <v>6962</v>
      </c>
      <c r="AL26" s="820" t="s">
        <v>6913</v>
      </c>
      <c r="AM26" s="820" t="s">
        <v>6913</v>
      </c>
      <c r="AN26" s="822"/>
      <c r="AO26" s="823"/>
      <c r="AP26" s="820"/>
      <c r="AQ26" s="820"/>
      <c r="AR26" s="820"/>
      <c r="AS26" s="820"/>
      <c r="AT26" s="822"/>
      <c r="AU26" s="823"/>
      <c r="AV26" s="820"/>
      <c r="AW26" s="820"/>
      <c r="AX26" s="820"/>
      <c r="AY26" s="820"/>
      <c r="AZ26" s="822"/>
    </row>
    <row r="27" spans="1:52" s="731" customFormat="1" hidden="1" x14ac:dyDescent="0.2">
      <c r="A27" s="720" t="s">
        <v>8263</v>
      </c>
      <c r="B27" s="810"/>
      <c r="C27" s="810" t="s">
        <v>8257</v>
      </c>
      <c r="D27" s="811" t="s">
        <v>6695</v>
      </c>
      <c r="E27" s="812" t="s">
        <v>2361</v>
      </c>
      <c r="F27" s="813">
        <f t="shared" si="8"/>
        <v>45247</v>
      </c>
      <c r="G27" s="814" t="str">
        <f t="shared" si="4"/>
        <v>B</v>
      </c>
      <c r="H27" s="815" t="str">
        <f t="shared" si="5"/>
        <v>MR.DER-0474_23-Entrega Final</v>
      </c>
      <c r="I27" s="816" t="str">
        <f t="shared" si="6"/>
        <v>ASSINADO</v>
      </c>
      <c r="J27" s="816" t="str">
        <f t="shared" si="7"/>
        <v>ND</v>
      </c>
      <c r="K27" s="817" t="s">
        <v>3730</v>
      </c>
      <c r="L27" s="818">
        <v>44916</v>
      </c>
      <c r="M27" s="819" t="s">
        <v>6042</v>
      </c>
      <c r="N27" s="820" t="s">
        <v>5537</v>
      </c>
      <c r="O27" s="821">
        <v>44939</v>
      </c>
      <c r="P27" s="822" t="s">
        <v>3777</v>
      </c>
      <c r="Q27" s="823" t="s">
        <v>3748</v>
      </c>
      <c r="R27" s="821">
        <v>44946</v>
      </c>
      <c r="S27" s="824" t="s">
        <v>6213</v>
      </c>
      <c r="T27" s="820"/>
      <c r="U27" s="820"/>
      <c r="V27" s="825" t="s">
        <v>3777</v>
      </c>
      <c r="W27" s="823" t="s">
        <v>5626</v>
      </c>
      <c r="X27" s="821">
        <v>45133</v>
      </c>
      <c r="Y27" s="824" t="s">
        <v>6758</v>
      </c>
      <c r="Z27" s="820" t="s">
        <v>5539</v>
      </c>
      <c r="AA27" s="821">
        <v>45159</v>
      </c>
      <c r="AB27" s="822" t="s">
        <v>3777</v>
      </c>
      <c r="AC27" s="823" t="s">
        <v>5811</v>
      </c>
      <c r="AD27" s="821">
        <v>45175</v>
      </c>
      <c r="AE27" s="824" t="s">
        <v>6792</v>
      </c>
      <c r="AF27" s="820"/>
      <c r="AG27" s="820"/>
      <c r="AH27" s="822" t="s">
        <v>3777</v>
      </c>
      <c r="AI27" s="826" t="s">
        <v>5811</v>
      </c>
      <c r="AJ27" s="821">
        <v>45247</v>
      </c>
      <c r="AK27" s="827" t="s">
        <v>6962</v>
      </c>
      <c r="AL27" s="820" t="s">
        <v>6913</v>
      </c>
      <c r="AM27" s="820" t="s">
        <v>6913</v>
      </c>
      <c r="AN27" s="822"/>
      <c r="AO27" s="823"/>
      <c r="AP27" s="820"/>
      <c r="AQ27" s="820"/>
      <c r="AR27" s="820"/>
      <c r="AS27" s="820"/>
      <c r="AT27" s="822"/>
      <c r="AU27" s="823"/>
      <c r="AV27" s="820"/>
      <c r="AW27" s="820"/>
      <c r="AX27" s="820"/>
      <c r="AY27" s="820"/>
      <c r="AZ27" s="822"/>
    </row>
    <row r="28" spans="1:52" s="731" customFormat="1" hidden="1" x14ac:dyDescent="0.2">
      <c r="A28" s="720" t="s">
        <v>8263</v>
      </c>
      <c r="B28" s="810"/>
      <c r="C28" s="810" t="s">
        <v>8257</v>
      </c>
      <c r="D28" s="811" t="s">
        <v>6695</v>
      </c>
      <c r="E28" s="812" t="s">
        <v>2362</v>
      </c>
      <c r="F28" s="813">
        <f t="shared" si="8"/>
        <v>45247</v>
      </c>
      <c r="G28" s="814" t="str">
        <f t="shared" si="4"/>
        <v>B</v>
      </c>
      <c r="H28" s="815" t="str">
        <f t="shared" si="5"/>
        <v>MR.DER-0474_23-Entrega Final</v>
      </c>
      <c r="I28" s="816" t="str">
        <f t="shared" si="6"/>
        <v>ASSINADO</v>
      </c>
      <c r="J28" s="816" t="str">
        <f t="shared" si="7"/>
        <v>ND</v>
      </c>
      <c r="K28" s="817" t="s">
        <v>3730</v>
      </c>
      <c r="L28" s="818">
        <v>44916</v>
      </c>
      <c r="M28" s="819" t="s">
        <v>6042</v>
      </c>
      <c r="N28" s="820" t="s">
        <v>5537</v>
      </c>
      <c r="O28" s="821">
        <v>44939</v>
      </c>
      <c r="P28" s="822" t="s">
        <v>3777</v>
      </c>
      <c r="Q28" s="823" t="s">
        <v>3748</v>
      </c>
      <c r="R28" s="821">
        <v>44946</v>
      </c>
      <c r="S28" s="824" t="s">
        <v>6213</v>
      </c>
      <c r="T28" s="820"/>
      <c r="U28" s="820"/>
      <c r="V28" s="825" t="s">
        <v>3777</v>
      </c>
      <c r="W28" s="823" t="s">
        <v>5626</v>
      </c>
      <c r="X28" s="821">
        <v>45133</v>
      </c>
      <c r="Y28" s="824" t="s">
        <v>6758</v>
      </c>
      <c r="Z28" s="820" t="s">
        <v>5539</v>
      </c>
      <c r="AA28" s="821">
        <v>45159</v>
      </c>
      <c r="AB28" s="822" t="s">
        <v>3777</v>
      </c>
      <c r="AC28" s="823" t="s">
        <v>5811</v>
      </c>
      <c r="AD28" s="821">
        <v>45175</v>
      </c>
      <c r="AE28" s="824" t="s">
        <v>6792</v>
      </c>
      <c r="AF28" s="820"/>
      <c r="AG28" s="820"/>
      <c r="AH28" s="822" t="s">
        <v>3777</v>
      </c>
      <c r="AI28" s="826" t="s">
        <v>5811</v>
      </c>
      <c r="AJ28" s="821">
        <v>45247</v>
      </c>
      <c r="AK28" s="827" t="s">
        <v>6962</v>
      </c>
      <c r="AL28" s="820" t="s">
        <v>6913</v>
      </c>
      <c r="AM28" s="820" t="s">
        <v>6913</v>
      </c>
      <c r="AN28" s="822"/>
      <c r="AO28" s="823"/>
      <c r="AP28" s="820"/>
      <c r="AQ28" s="820"/>
      <c r="AR28" s="820"/>
      <c r="AS28" s="820"/>
      <c r="AT28" s="822"/>
      <c r="AU28" s="823"/>
      <c r="AV28" s="820"/>
      <c r="AW28" s="820"/>
      <c r="AX28" s="820"/>
      <c r="AY28" s="820"/>
      <c r="AZ28" s="822"/>
    </row>
    <row r="29" spans="1:52" s="731" customFormat="1" hidden="1" x14ac:dyDescent="0.2">
      <c r="A29" s="720" t="s">
        <v>8263</v>
      </c>
      <c r="B29" s="810"/>
      <c r="C29" s="810" t="s">
        <v>8257</v>
      </c>
      <c r="D29" s="811" t="s">
        <v>6695</v>
      </c>
      <c r="E29" s="812" t="s">
        <v>2363</v>
      </c>
      <c r="F29" s="813">
        <f t="shared" si="8"/>
        <v>45247</v>
      </c>
      <c r="G29" s="814" t="str">
        <f t="shared" si="4"/>
        <v>B</v>
      </c>
      <c r="H29" s="815" t="str">
        <f t="shared" si="5"/>
        <v>MR.DER-0474_23-Entrega Final</v>
      </c>
      <c r="I29" s="816" t="str">
        <f t="shared" si="6"/>
        <v>ASSINADO</v>
      </c>
      <c r="J29" s="816" t="str">
        <f t="shared" si="7"/>
        <v>ND</v>
      </c>
      <c r="K29" s="817" t="s">
        <v>3730</v>
      </c>
      <c r="L29" s="818">
        <v>44916</v>
      </c>
      <c r="M29" s="819" t="s">
        <v>6042</v>
      </c>
      <c r="N29" s="820" t="s">
        <v>5537</v>
      </c>
      <c r="O29" s="821">
        <v>44939</v>
      </c>
      <c r="P29" s="822" t="s">
        <v>3777</v>
      </c>
      <c r="Q29" s="823" t="s">
        <v>3748</v>
      </c>
      <c r="R29" s="821">
        <v>44946</v>
      </c>
      <c r="S29" s="824" t="s">
        <v>6213</v>
      </c>
      <c r="T29" s="820"/>
      <c r="U29" s="820"/>
      <c r="V29" s="825" t="s">
        <v>3777</v>
      </c>
      <c r="W29" s="823" t="s">
        <v>5626</v>
      </c>
      <c r="X29" s="821">
        <v>45133</v>
      </c>
      <c r="Y29" s="824" t="s">
        <v>6758</v>
      </c>
      <c r="Z29" s="820" t="s">
        <v>5539</v>
      </c>
      <c r="AA29" s="821">
        <v>45159</v>
      </c>
      <c r="AB29" s="822" t="s">
        <v>3777</v>
      </c>
      <c r="AC29" s="823" t="s">
        <v>5811</v>
      </c>
      <c r="AD29" s="821">
        <v>45175</v>
      </c>
      <c r="AE29" s="824" t="s">
        <v>6792</v>
      </c>
      <c r="AF29" s="820"/>
      <c r="AG29" s="820"/>
      <c r="AH29" s="822" t="s">
        <v>3777</v>
      </c>
      <c r="AI29" s="826" t="s">
        <v>5811</v>
      </c>
      <c r="AJ29" s="821">
        <v>45247</v>
      </c>
      <c r="AK29" s="827" t="s">
        <v>6962</v>
      </c>
      <c r="AL29" s="820" t="s">
        <v>6913</v>
      </c>
      <c r="AM29" s="820" t="s">
        <v>6913</v>
      </c>
      <c r="AN29" s="822"/>
      <c r="AO29" s="823"/>
      <c r="AP29" s="820"/>
      <c r="AQ29" s="820"/>
      <c r="AR29" s="820"/>
      <c r="AS29" s="820"/>
      <c r="AT29" s="822"/>
      <c r="AU29" s="823"/>
      <c r="AV29" s="820"/>
      <c r="AW29" s="820"/>
      <c r="AX29" s="820"/>
      <c r="AY29" s="820"/>
      <c r="AZ29" s="822"/>
    </row>
    <row r="30" spans="1:52" s="731" customFormat="1" hidden="1" x14ac:dyDescent="0.2">
      <c r="A30" s="720" t="s">
        <v>8263</v>
      </c>
      <c r="B30" s="810"/>
      <c r="C30" s="810" t="s">
        <v>8257</v>
      </c>
      <c r="D30" s="811" t="s">
        <v>6695</v>
      </c>
      <c r="E30" s="812" t="s">
        <v>2364</v>
      </c>
      <c r="F30" s="813">
        <f t="shared" si="8"/>
        <v>45247</v>
      </c>
      <c r="G30" s="814" t="str">
        <f t="shared" si="4"/>
        <v>B</v>
      </c>
      <c r="H30" s="815" t="str">
        <f t="shared" si="5"/>
        <v>MR.DER-0474_23-Entrega Final</v>
      </c>
      <c r="I30" s="816" t="str">
        <f t="shared" si="6"/>
        <v>ASSINADO</v>
      </c>
      <c r="J30" s="816" t="str">
        <f t="shared" si="7"/>
        <v>ND</v>
      </c>
      <c r="K30" s="817" t="s">
        <v>3730</v>
      </c>
      <c r="L30" s="818">
        <v>44916</v>
      </c>
      <c r="M30" s="819" t="s">
        <v>6042</v>
      </c>
      <c r="N30" s="820" t="s">
        <v>5537</v>
      </c>
      <c r="O30" s="821">
        <v>44939</v>
      </c>
      <c r="P30" s="822" t="s">
        <v>3777</v>
      </c>
      <c r="Q30" s="823" t="s">
        <v>3748</v>
      </c>
      <c r="R30" s="821">
        <v>44946</v>
      </c>
      <c r="S30" s="824" t="s">
        <v>6213</v>
      </c>
      <c r="T30" s="820"/>
      <c r="U30" s="820"/>
      <c r="V30" s="825" t="s">
        <v>3777</v>
      </c>
      <c r="W30" s="823" t="s">
        <v>5626</v>
      </c>
      <c r="X30" s="821">
        <v>45133</v>
      </c>
      <c r="Y30" s="824" t="s">
        <v>6758</v>
      </c>
      <c r="Z30" s="820" t="s">
        <v>5539</v>
      </c>
      <c r="AA30" s="821">
        <v>45159</v>
      </c>
      <c r="AB30" s="822" t="s">
        <v>3777</v>
      </c>
      <c r="AC30" s="823" t="s">
        <v>5811</v>
      </c>
      <c r="AD30" s="821">
        <v>45175</v>
      </c>
      <c r="AE30" s="824" t="s">
        <v>6792</v>
      </c>
      <c r="AF30" s="820"/>
      <c r="AG30" s="820"/>
      <c r="AH30" s="822" t="s">
        <v>3777</v>
      </c>
      <c r="AI30" s="826" t="s">
        <v>5811</v>
      </c>
      <c r="AJ30" s="821">
        <v>45247</v>
      </c>
      <c r="AK30" s="827" t="s">
        <v>6962</v>
      </c>
      <c r="AL30" s="820" t="s">
        <v>6913</v>
      </c>
      <c r="AM30" s="820" t="s">
        <v>6913</v>
      </c>
      <c r="AN30" s="822"/>
      <c r="AO30" s="823"/>
      <c r="AP30" s="820"/>
      <c r="AQ30" s="820"/>
      <c r="AR30" s="820"/>
      <c r="AS30" s="820"/>
      <c r="AT30" s="822"/>
      <c r="AU30" s="823"/>
      <c r="AV30" s="820"/>
      <c r="AW30" s="820"/>
      <c r="AX30" s="820"/>
      <c r="AY30" s="820"/>
      <c r="AZ30" s="822"/>
    </row>
    <row r="31" spans="1:52" s="731" customFormat="1" hidden="1" x14ac:dyDescent="0.2">
      <c r="A31" s="720" t="s">
        <v>8263</v>
      </c>
      <c r="B31" s="810"/>
      <c r="C31" s="810" t="s">
        <v>8257</v>
      </c>
      <c r="D31" s="811" t="s">
        <v>6695</v>
      </c>
      <c r="E31" s="812" t="s">
        <v>2365</v>
      </c>
      <c r="F31" s="813">
        <f t="shared" si="8"/>
        <v>45247</v>
      </c>
      <c r="G31" s="814" t="str">
        <f t="shared" si="4"/>
        <v>B</v>
      </c>
      <c r="H31" s="815" t="str">
        <f t="shared" si="5"/>
        <v>MR.DER-0474_23-Entrega Final</v>
      </c>
      <c r="I31" s="816" t="str">
        <f t="shared" si="6"/>
        <v>ASSINADO</v>
      </c>
      <c r="J31" s="816" t="str">
        <f t="shared" si="7"/>
        <v>ND</v>
      </c>
      <c r="K31" s="817" t="s">
        <v>3730</v>
      </c>
      <c r="L31" s="818">
        <v>44916</v>
      </c>
      <c r="M31" s="819" t="s">
        <v>6042</v>
      </c>
      <c r="N31" s="820" t="s">
        <v>5537</v>
      </c>
      <c r="O31" s="821">
        <v>44939</v>
      </c>
      <c r="P31" s="822" t="s">
        <v>3777</v>
      </c>
      <c r="Q31" s="823" t="s">
        <v>3748</v>
      </c>
      <c r="R31" s="821">
        <v>44946</v>
      </c>
      <c r="S31" s="824" t="s">
        <v>6213</v>
      </c>
      <c r="T31" s="820"/>
      <c r="U31" s="820"/>
      <c r="V31" s="825" t="s">
        <v>3777</v>
      </c>
      <c r="W31" s="823" t="s">
        <v>5626</v>
      </c>
      <c r="X31" s="821">
        <v>45133</v>
      </c>
      <c r="Y31" s="824" t="s">
        <v>6758</v>
      </c>
      <c r="Z31" s="820" t="s">
        <v>5539</v>
      </c>
      <c r="AA31" s="821">
        <v>45159</v>
      </c>
      <c r="AB31" s="822" t="s">
        <v>3777</v>
      </c>
      <c r="AC31" s="823" t="s">
        <v>5811</v>
      </c>
      <c r="AD31" s="821">
        <v>45175</v>
      </c>
      <c r="AE31" s="824" t="s">
        <v>6792</v>
      </c>
      <c r="AF31" s="820"/>
      <c r="AG31" s="820"/>
      <c r="AH31" s="822" t="s">
        <v>3777</v>
      </c>
      <c r="AI31" s="826" t="s">
        <v>5811</v>
      </c>
      <c r="AJ31" s="821">
        <v>45247</v>
      </c>
      <c r="AK31" s="827" t="s">
        <v>6962</v>
      </c>
      <c r="AL31" s="820" t="s">
        <v>6913</v>
      </c>
      <c r="AM31" s="820" t="s">
        <v>6913</v>
      </c>
      <c r="AN31" s="822"/>
      <c r="AO31" s="823"/>
      <c r="AP31" s="820"/>
      <c r="AQ31" s="820"/>
      <c r="AR31" s="820"/>
      <c r="AS31" s="820"/>
      <c r="AT31" s="822"/>
      <c r="AU31" s="823"/>
      <c r="AV31" s="820"/>
      <c r="AW31" s="820"/>
      <c r="AX31" s="820"/>
      <c r="AY31" s="820"/>
      <c r="AZ31" s="822"/>
    </row>
    <row r="32" spans="1:52" s="731" customFormat="1" hidden="1" x14ac:dyDescent="0.2">
      <c r="A32" s="720" t="s">
        <v>8263</v>
      </c>
      <c r="B32" s="810"/>
      <c r="C32" s="810" t="s">
        <v>8257</v>
      </c>
      <c r="D32" s="811" t="s">
        <v>6695</v>
      </c>
      <c r="E32" s="812" t="s">
        <v>2366</v>
      </c>
      <c r="F32" s="813">
        <f t="shared" si="8"/>
        <v>45247</v>
      </c>
      <c r="G32" s="814" t="str">
        <f t="shared" si="4"/>
        <v>B</v>
      </c>
      <c r="H32" s="815" t="str">
        <f t="shared" si="5"/>
        <v>MR.DER-0474_23-Entrega Final</v>
      </c>
      <c r="I32" s="816" t="str">
        <f t="shared" si="6"/>
        <v>ASSINADO</v>
      </c>
      <c r="J32" s="816" t="str">
        <f t="shared" si="7"/>
        <v>ND</v>
      </c>
      <c r="K32" s="817" t="s">
        <v>3730</v>
      </c>
      <c r="L32" s="818">
        <v>44916</v>
      </c>
      <c r="M32" s="819" t="s">
        <v>6042</v>
      </c>
      <c r="N32" s="820" t="s">
        <v>5537</v>
      </c>
      <c r="O32" s="821">
        <v>44939</v>
      </c>
      <c r="P32" s="822" t="s">
        <v>3777</v>
      </c>
      <c r="Q32" s="823" t="s">
        <v>3748</v>
      </c>
      <c r="R32" s="821">
        <v>44946</v>
      </c>
      <c r="S32" s="824" t="s">
        <v>6213</v>
      </c>
      <c r="T32" s="820"/>
      <c r="U32" s="820"/>
      <c r="V32" s="825" t="s">
        <v>3777</v>
      </c>
      <c r="W32" s="823" t="s">
        <v>5626</v>
      </c>
      <c r="X32" s="821">
        <v>45133</v>
      </c>
      <c r="Y32" s="824" t="s">
        <v>6758</v>
      </c>
      <c r="Z32" s="820" t="s">
        <v>5539</v>
      </c>
      <c r="AA32" s="821">
        <v>45159</v>
      </c>
      <c r="AB32" s="822" t="s">
        <v>3777</v>
      </c>
      <c r="AC32" s="823" t="s">
        <v>5811</v>
      </c>
      <c r="AD32" s="821">
        <v>45175</v>
      </c>
      <c r="AE32" s="824" t="s">
        <v>6792</v>
      </c>
      <c r="AF32" s="820"/>
      <c r="AG32" s="820"/>
      <c r="AH32" s="822" t="s">
        <v>3777</v>
      </c>
      <c r="AI32" s="826" t="s">
        <v>5811</v>
      </c>
      <c r="AJ32" s="821">
        <v>45247</v>
      </c>
      <c r="AK32" s="827" t="s">
        <v>6962</v>
      </c>
      <c r="AL32" s="820" t="s">
        <v>6913</v>
      </c>
      <c r="AM32" s="820" t="s">
        <v>6913</v>
      </c>
      <c r="AN32" s="822"/>
      <c r="AO32" s="823"/>
      <c r="AP32" s="820"/>
      <c r="AQ32" s="820"/>
      <c r="AR32" s="820"/>
      <c r="AS32" s="820"/>
      <c r="AT32" s="822"/>
      <c r="AU32" s="823"/>
      <c r="AV32" s="820"/>
      <c r="AW32" s="820"/>
      <c r="AX32" s="820"/>
      <c r="AY32" s="820"/>
      <c r="AZ32" s="822"/>
    </row>
    <row r="33" spans="1:56" s="731" customFormat="1" ht="15" hidden="1" x14ac:dyDescent="0.25">
      <c r="A33" s="720" t="s">
        <v>8263</v>
      </c>
      <c r="B33" s="810"/>
      <c r="C33" s="810" t="s">
        <v>8257</v>
      </c>
      <c r="D33" s="811" t="s">
        <v>6695</v>
      </c>
      <c r="E33" s="812" t="s">
        <v>2367</v>
      </c>
      <c r="F33" s="813">
        <f>IF(L33&lt;&gt;0,MAX(L33,R33,X33,AD33,AJ33,AP33,AV33,BB33),"NE")</f>
        <v>46097</v>
      </c>
      <c r="G33" s="814" t="str">
        <f t="shared" si="4"/>
        <v>C</v>
      </c>
      <c r="H33" s="815" t="str">
        <f t="shared" si="5"/>
        <v>MR_DER-1632_26</v>
      </c>
      <c r="I33" s="816" t="str">
        <f t="shared" si="6"/>
        <v>ND</v>
      </c>
      <c r="J33" s="816" t="str">
        <f t="shared" si="7"/>
        <v>ND</v>
      </c>
      <c r="K33" s="817" t="s">
        <v>3730</v>
      </c>
      <c r="L33" s="818">
        <v>44916</v>
      </c>
      <c r="M33" s="819" t="s">
        <v>6042</v>
      </c>
      <c r="N33" s="820" t="s">
        <v>5537</v>
      </c>
      <c r="O33" s="821">
        <v>44939</v>
      </c>
      <c r="P33" s="822" t="s">
        <v>3777</v>
      </c>
      <c r="Q33" s="823" t="s">
        <v>3748</v>
      </c>
      <c r="R33" s="821">
        <v>44946</v>
      </c>
      <c r="S33" s="824" t="s">
        <v>6213</v>
      </c>
      <c r="T33" s="820"/>
      <c r="U33" s="820"/>
      <c r="V33" s="825" t="s">
        <v>3777</v>
      </c>
      <c r="W33" s="823" t="s">
        <v>5626</v>
      </c>
      <c r="X33" s="821">
        <v>45133</v>
      </c>
      <c r="Y33" s="824" t="s">
        <v>6758</v>
      </c>
      <c r="Z33" s="820" t="s">
        <v>5539</v>
      </c>
      <c r="AA33" s="821">
        <v>45159</v>
      </c>
      <c r="AB33" s="822" t="s">
        <v>3777</v>
      </c>
      <c r="AC33" s="823" t="s">
        <v>5811</v>
      </c>
      <c r="AD33" s="821">
        <v>45175</v>
      </c>
      <c r="AE33" s="824" t="s">
        <v>6792</v>
      </c>
      <c r="AF33" s="820"/>
      <c r="AG33" s="820"/>
      <c r="AH33" s="822" t="s">
        <v>3777</v>
      </c>
      <c r="AI33" s="826" t="s">
        <v>5811</v>
      </c>
      <c r="AJ33" s="821">
        <v>45247</v>
      </c>
      <c r="AK33" s="827" t="s">
        <v>6962</v>
      </c>
      <c r="AL33" s="820" t="s">
        <v>6913</v>
      </c>
      <c r="AM33" s="820" t="s">
        <v>6913</v>
      </c>
      <c r="AN33" s="822"/>
      <c r="AO33" s="823" t="s">
        <v>6393</v>
      </c>
      <c r="AP33" s="821">
        <v>45597</v>
      </c>
      <c r="AQ33" s="820" t="s">
        <v>8466</v>
      </c>
      <c r="AR33" s="820" t="s">
        <v>5537</v>
      </c>
      <c r="AS33" s="821">
        <v>45621</v>
      </c>
      <c r="AT33" s="822"/>
      <c r="AU33" s="823" t="s">
        <v>6649</v>
      </c>
      <c r="AV33" s="821">
        <v>45695</v>
      </c>
      <c r="AW33" s="820" t="s">
        <v>8936</v>
      </c>
      <c r="AX33" s="820"/>
      <c r="AY33" s="820"/>
      <c r="AZ33" s="822"/>
      <c r="BA33" s="1259" t="s">
        <v>6649</v>
      </c>
      <c r="BB33" s="1503">
        <v>46097</v>
      </c>
      <c r="BC33" s="1504" t="s">
        <v>12359</v>
      </c>
      <c r="BD33" s="1259" t="s">
        <v>5539</v>
      </c>
    </row>
    <row r="34" spans="1:56" s="731" customFormat="1" hidden="1" x14ac:dyDescent="0.2">
      <c r="A34" s="720" t="s">
        <v>8263</v>
      </c>
      <c r="B34" s="810"/>
      <c r="C34" s="810" t="s">
        <v>8257</v>
      </c>
      <c r="D34" s="811" t="s">
        <v>6695</v>
      </c>
      <c r="E34" s="812" t="s">
        <v>2368</v>
      </c>
      <c r="F34" s="813">
        <f>IF(L34&lt;&gt;0,MAX(L34,R34,X34,AD34,AJ34),"NE")</f>
        <v>45247</v>
      </c>
      <c r="G34" s="814" t="str">
        <f t="shared" si="4"/>
        <v>B</v>
      </c>
      <c r="H34" s="815" t="str">
        <f t="shared" si="5"/>
        <v>MR.DER-0474_23-Entrega Final</v>
      </c>
      <c r="I34" s="816" t="str">
        <f t="shared" si="6"/>
        <v>ASSINADO</v>
      </c>
      <c r="J34" s="816" t="str">
        <f t="shared" si="7"/>
        <v>ND</v>
      </c>
      <c r="K34" s="817" t="s">
        <v>3730</v>
      </c>
      <c r="L34" s="818">
        <v>44916</v>
      </c>
      <c r="M34" s="819" t="s">
        <v>6042</v>
      </c>
      <c r="N34" s="820" t="s">
        <v>5537</v>
      </c>
      <c r="O34" s="821">
        <v>44939</v>
      </c>
      <c r="P34" s="822" t="s">
        <v>3777</v>
      </c>
      <c r="Q34" s="823" t="s">
        <v>3748</v>
      </c>
      <c r="R34" s="821">
        <v>44946</v>
      </c>
      <c r="S34" s="824" t="s">
        <v>6213</v>
      </c>
      <c r="T34" s="820"/>
      <c r="U34" s="820"/>
      <c r="V34" s="825" t="s">
        <v>3777</v>
      </c>
      <c r="W34" s="823" t="s">
        <v>5626</v>
      </c>
      <c r="X34" s="821">
        <v>45133</v>
      </c>
      <c r="Y34" s="824" t="s">
        <v>6758</v>
      </c>
      <c r="Z34" s="820" t="s">
        <v>5539</v>
      </c>
      <c r="AA34" s="821">
        <v>45159</v>
      </c>
      <c r="AB34" s="822" t="s">
        <v>3777</v>
      </c>
      <c r="AC34" s="823" t="s">
        <v>5811</v>
      </c>
      <c r="AD34" s="821">
        <v>45175</v>
      </c>
      <c r="AE34" s="824" t="s">
        <v>6792</v>
      </c>
      <c r="AF34" s="820"/>
      <c r="AG34" s="820"/>
      <c r="AH34" s="822" t="s">
        <v>3777</v>
      </c>
      <c r="AI34" s="826" t="s">
        <v>5811</v>
      </c>
      <c r="AJ34" s="821">
        <v>45247</v>
      </c>
      <c r="AK34" s="827" t="s">
        <v>6962</v>
      </c>
      <c r="AL34" s="820" t="s">
        <v>6913</v>
      </c>
      <c r="AM34" s="820" t="s">
        <v>6913</v>
      </c>
      <c r="AN34" s="822"/>
      <c r="AO34" s="823"/>
      <c r="AP34" s="820"/>
      <c r="AQ34" s="820"/>
      <c r="AR34" s="820"/>
      <c r="AS34" s="820"/>
      <c r="AT34" s="822"/>
      <c r="AU34" s="823"/>
      <c r="AV34" s="820"/>
      <c r="AW34" s="820"/>
      <c r="AX34" s="820"/>
      <c r="AY34" s="820"/>
      <c r="AZ34" s="822"/>
    </row>
    <row r="35" spans="1:56" s="731" customFormat="1" hidden="1" x14ac:dyDescent="0.2">
      <c r="A35" s="720" t="s">
        <v>8263</v>
      </c>
      <c r="B35" s="810"/>
      <c r="C35" s="810" t="s">
        <v>8257</v>
      </c>
      <c r="D35" s="811" t="s">
        <v>6695</v>
      </c>
      <c r="E35" s="812" t="s">
        <v>2369</v>
      </c>
      <c r="F35" s="813">
        <f>IF(L35&lt;&gt;0,MAX(L35,R35,X35,AD35,AJ35),"NE")</f>
        <v>45247</v>
      </c>
      <c r="G35" s="814" t="str">
        <f t="shared" si="4"/>
        <v>B</v>
      </c>
      <c r="H35" s="815" t="str">
        <f t="shared" si="5"/>
        <v>MR.DER-0474_23-Entrega Final</v>
      </c>
      <c r="I35" s="816" t="str">
        <f t="shared" si="6"/>
        <v>ASSINADO</v>
      </c>
      <c r="J35" s="816" t="str">
        <f t="shared" si="7"/>
        <v>ND</v>
      </c>
      <c r="K35" s="817" t="s">
        <v>3730</v>
      </c>
      <c r="L35" s="818">
        <v>44916</v>
      </c>
      <c r="M35" s="819" t="s">
        <v>6042</v>
      </c>
      <c r="N35" s="820" t="s">
        <v>5537</v>
      </c>
      <c r="O35" s="821">
        <v>44939</v>
      </c>
      <c r="P35" s="822" t="s">
        <v>3777</v>
      </c>
      <c r="Q35" s="823" t="s">
        <v>3748</v>
      </c>
      <c r="R35" s="821">
        <v>44946</v>
      </c>
      <c r="S35" s="824" t="s">
        <v>6213</v>
      </c>
      <c r="T35" s="820"/>
      <c r="U35" s="820"/>
      <c r="V35" s="825" t="s">
        <v>3777</v>
      </c>
      <c r="W35" s="823" t="s">
        <v>5626</v>
      </c>
      <c r="X35" s="821">
        <v>45133</v>
      </c>
      <c r="Y35" s="824" t="s">
        <v>6758</v>
      </c>
      <c r="Z35" s="820" t="s">
        <v>5539</v>
      </c>
      <c r="AA35" s="821">
        <v>45159</v>
      </c>
      <c r="AB35" s="822" t="s">
        <v>3777</v>
      </c>
      <c r="AC35" s="823" t="s">
        <v>5811</v>
      </c>
      <c r="AD35" s="821">
        <v>45175</v>
      </c>
      <c r="AE35" s="824" t="s">
        <v>6792</v>
      </c>
      <c r="AF35" s="820"/>
      <c r="AG35" s="820"/>
      <c r="AH35" s="822" t="s">
        <v>3777</v>
      </c>
      <c r="AI35" s="826" t="s">
        <v>5811</v>
      </c>
      <c r="AJ35" s="821">
        <v>45247</v>
      </c>
      <c r="AK35" s="827" t="s">
        <v>6962</v>
      </c>
      <c r="AL35" s="820" t="s">
        <v>6913</v>
      </c>
      <c r="AM35" s="820" t="s">
        <v>6913</v>
      </c>
      <c r="AN35" s="822"/>
      <c r="AO35" s="823"/>
      <c r="AP35" s="820"/>
      <c r="AQ35" s="820"/>
      <c r="AR35" s="820"/>
      <c r="AS35" s="820"/>
      <c r="AT35" s="822"/>
      <c r="AU35" s="823"/>
      <c r="AV35" s="820"/>
      <c r="AW35" s="820"/>
      <c r="AX35" s="820"/>
      <c r="AY35" s="820"/>
      <c r="AZ35" s="822"/>
    </row>
    <row r="36" spans="1:56" s="731" customFormat="1" hidden="1" x14ac:dyDescent="0.2">
      <c r="A36" s="720" t="s">
        <v>8263</v>
      </c>
      <c r="B36" s="810"/>
      <c r="C36" s="810" t="s">
        <v>8257</v>
      </c>
      <c r="D36" s="811" t="s">
        <v>6695</v>
      </c>
      <c r="E36" s="812" t="s">
        <v>2370</v>
      </c>
      <c r="F36" s="813">
        <f>IF(L36&lt;&gt;0,MAX(L36,R36,X36,AD36,AJ36),"NE")</f>
        <v>45247</v>
      </c>
      <c r="G36" s="814" t="str">
        <f t="shared" si="4"/>
        <v>B</v>
      </c>
      <c r="H36" s="815" t="str">
        <f t="shared" si="5"/>
        <v>MR.DER-0474_23-Entrega Final</v>
      </c>
      <c r="I36" s="816" t="str">
        <f t="shared" si="6"/>
        <v>ASSINADO</v>
      </c>
      <c r="J36" s="816" t="str">
        <f t="shared" si="7"/>
        <v>ND</v>
      </c>
      <c r="K36" s="817" t="s">
        <v>3730</v>
      </c>
      <c r="L36" s="818">
        <v>44916</v>
      </c>
      <c r="M36" s="819" t="s">
        <v>6042</v>
      </c>
      <c r="N36" s="820" t="s">
        <v>5537</v>
      </c>
      <c r="O36" s="821">
        <v>44939</v>
      </c>
      <c r="P36" s="822" t="s">
        <v>3777</v>
      </c>
      <c r="Q36" s="823" t="s">
        <v>3748</v>
      </c>
      <c r="R36" s="821">
        <v>44946</v>
      </c>
      <c r="S36" s="824" t="s">
        <v>6213</v>
      </c>
      <c r="T36" s="820"/>
      <c r="U36" s="820"/>
      <c r="V36" s="825" t="s">
        <v>3777</v>
      </c>
      <c r="W36" s="823" t="s">
        <v>5626</v>
      </c>
      <c r="X36" s="821">
        <v>45133</v>
      </c>
      <c r="Y36" s="824" t="s">
        <v>6758</v>
      </c>
      <c r="Z36" s="820" t="s">
        <v>5539</v>
      </c>
      <c r="AA36" s="821">
        <v>45159</v>
      </c>
      <c r="AB36" s="822" t="s">
        <v>3777</v>
      </c>
      <c r="AC36" s="823" t="s">
        <v>5811</v>
      </c>
      <c r="AD36" s="821">
        <v>45175</v>
      </c>
      <c r="AE36" s="824" t="s">
        <v>6792</v>
      </c>
      <c r="AF36" s="820"/>
      <c r="AG36" s="820"/>
      <c r="AH36" s="822" t="s">
        <v>3777</v>
      </c>
      <c r="AI36" s="826" t="s">
        <v>5811</v>
      </c>
      <c r="AJ36" s="821">
        <v>45247</v>
      </c>
      <c r="AK36" s="827" t="s">
        <v>6962</v>
      </c>
      <c r="AL36" s="820" t="s">
        <v>6913</v>
      </c>
      <c r="AM36" s="820" t="s">
        <v>6913</v>
      </c>
      <c r="AN36" s="822"/>
      <c r="AO36" s="823"/>
      <c r="AP36" s="820"/>
      <c r="AQ36" s="820"/>
      <c r="AR36" s="820"/>
      <c r="AS36" s="820"/>
      <c r="AT36" s="822"/>
      <c r="AU36" s="823"/>
      <c r="AV36" s="820"/>
      <c r="AW36" s="820"/>
      <c r="AX36" s="820"/>
      <c r="AY36" s="820"/>
      <c r="AZ36" s="822"/>
    </row>
    <row r="37" spans="1:56" s="731" customFormat="1" hidden="1" x14ac:dyDescent="0.2">
      <c r="A37" s="720" t="s">
        <v>8263</v>
      </c>
      <c r="B37" s="810"/>
      <c r="C37" s="810" t="s">
        <v>8257</v>
      </c>
      <c r="D37" s="811" t="s">
        <v>6695</v>
      </c>
      <c r="E37" s="812" t="s">
        <v>2371</v>
      </c>
      <c r="F37" s="813">
        <f>IF(L37&lt;&gt;0,MAX(L37,R37,X37,AD37,AJ37),"NE")</f>
        <v>45247</v>
      </c>
      <c r="G37" s="814" t="str">
        <f t="shared" si="4"/>
        <v>B</v>
      </c>
      <c r="H37" s="815" t="str">
        <f t="shared" si="5"/>
        <v>MR.DER-0474_23-Entrega Final</v>
      </c>
      <c r="I37" s="816" t="str">
        <f t="shared" si="6"/>
        <v>ASSINADO</v>
      </c>
      <c r="J37" s="816" t="str">
        <f t="shared" si="7"/>
        <v>ND</v>
      </c>
      <c r="K37" s="817" t="s">
        <v>3730</v>
      </c>
      <c r="L37" s="818">
        <v>44916</v>
      </c>
      <c r="M37" s="819" t="s">
        <v>6042</v>
      </c>
      <c r="N37" s="820" t="s">
        <v>5537</v>
      </c>
      <c r="O37" s="821">
        <v>44939</v>
      </c>
      <c r="P37" s="822" t="s">
        <v>3777</v>
      </c>
      <c r="Q37" s="823" t="s">
        <v>3748</v>
      </c>
      <c r="R37" s="821">
        <v>44946</v>
      </c>
      <c r="S37" s="824" t="s">
        <v>6213</v>
      </c>
      <c r="T37" s="820"/>
      <c r="U37" s="820"/>
      <c r="V37" s="825" t="s">
        <v>3777</v>
      </c>
      <c r="W37" s="823" t="s">
        <v>5626</v>
      </c>
      <c r="X37" s="821">
        <v>45133</v>
      </c>
      <c r="Y37" s="824" t="s">
        <v>6758</v>
      </c>
      <c r="Z37" s="820" t="s">
        <v>5539</v>
      </c>
      <c r="AA37" s="821">
        <v>45159</v>
      </c>
      <c r="AB37" s="822" t="s">
        <v>3777</v>
      </c>
      <c r="AC37" s="823" t="s">
        <v>5811</v>
      </c>
      <c r="AD37" s="821">
        <v>45175</v>
      </c>
      <c r="AE37" s="824" t="s">
        <v>6792</v>
      </c>
      <c r="AF37" s="820"/>
      <c r="AG37" s="820"/>
      <c r="AH37" s="822" t="s">
        <v>3777</v>
      </c>
      <c r="AI37" s="826" t="s">
        <v>5811</v>
      </c>
      <c r="AJ37" s="821">
        <v>45247</v>
      </c>
      <c r="AK37" s="827" t="s">
        <v>6962</v>
      </c>
      <c r="AL37" s="820" t="s">
        <v>6913</v>
      </c>
      <c r="AM37" s="820" t="s">
        <v>6913</v>
      </c>
      <c r="AN37" s="822"/>
      <c r="AO37" s="823"/>
      <c r="AP37" s="820"/>
      <c r="AQ37" s="820"/>
      <c r="AR37" s="820"/>
      <c r="AS37" s="820"/>
      <c r="AT37" s="822"/>
      <c r="AU37" s="823"/>
      <c r="AV37" s="820"/>
      <c r="AW37" s="820"/>
      <c r="AX37" s="820"/>
      <c r="AY37" s="820"/>
      <c r="AZ37" s="822"/>
    </row>
    <row r="38" spans="1:56" s="731" customFormat="1" hidden="1" x14ac:dyDescent="0.2">
      <c r="A38" s="720" t="s">
        <v>8263</v>
      </c>
      <c r="B38" s="810"/>
      <c r="C38" s="810" t="s">
        <v>8257</v>
      </c>
      <c r="D38" s="811" t="s">
        <v>6695</v>
      </c>
      <c r="E38" s="812" t="s">
        <v>2372</v>
      </c>
      <c r="F38" s="813">
        <f>IF(L38&lt;&gt;0,MAX(L38,R38,X38,AD38,AJ38),"NE")</f>
        <v>45247</v>
      </c>
      <c r="G38" s="814" t="str">
        <f t="shared" si="4"/>
        <v>B</v>
      </c>
      <c r="H38" s="815" t="str">
        <f t="shared" si="5"/>
        <v>MR.DER-0474_23-Entrega Final</v>
      </c>
      <c r="I38" s="816" t="str">
        <f t="shared" si="6"/>
        <v>ASSINADO</v>
      </c>
      <c r="J38" s="816" t="str">
        <f t="shared" si="7"/>
        <v>ND</v>
      </c>
      <c r="K38" s="817" t="s">
        <v>3730</v>
      </c>
      <c r="L38" s="818">
        <v>44916</v>
      </c>
      <c r="M38" s="819" t="s">
        <v>6042</v>
      </c>
      <c r="N38" s="820" t="s">
        <v>5537</v>
      </c>
      <c r="O38" s="821">
        <v>44939</v>
      </c>
      <c r="P38" s="822" t="s">
        <v>3777</v>
      </c>
      <c r="Q38" s="823" t="s">
        <v>3748</v>
      </c>
      <c r="R38" s="821">
        <v>44946</v>
      </c>
      <c r="S38" s="824" t="s">
        <v>6213</v>
      </c>
      <c r="T38" s="820"/>
      <c r="U38" s="820"/>
      <c r="V38" s="825" t="s">
        <v>3777</v>
      </c>
      <c r="W38" s="823" t="s">
        <v>5626</v>
      </c>
      <c r="X38" s="821">
        <v>45133</v>
      </c>
      <c r="Y38" s="824" t="s">
        <v>6758</v>
      </c>
      <c r="Z38" s="820" t="s">
        <v>5539</v>
      </c>
      <c r="AA38" s="821">
        <v>45159</v>
      </c>
      <c r="AB38" s="822" t="s">
        <v>3777</v>
      </c>
      <c r="AC38" s="823" t="s">
        <v>5811</v>
      </c>
      <c r="AD38" s="821">
        <v>45175</v>
      </c>
      <c r="AE38" s="824" t="s">
        <v>6792</v>
      </c>
      <c r="AF38" s="820"/>
      <c r="AG38" s="820"/>
      <c r="AH38" s="822" t="s">
        <v>3777</v>
      </c>
      <c r="AI38" s="826" t="s">
        <v>5811</v>
      </c>
      <c r="AJ38" s="821">
        <v>45247</v>
      </c>
      <c r="AK38" s="827" t="s">
        <v>6962</v>
      </c>
      <c r="AL38" s="820" t="s">
        <v>6913</v>
      </c>
      <c r="AM38" s="820" t="s">
        <v>6913</v>
      </c>
      <c r="AN38" s="822"/>
      <c r="AO38" s="823"/>
      <c r="AP38" s="820"/>
      <c r="AQ38" s="820"/>
      <c r="AR38" s="820"/>
      <c r="AS38" s="820"/>
      <c r="AT38" s="822"/>
      <c r="AU38" s="823"/>
      <c r="AV38" s="820"/>
      <c r="AW38" s="820"/>
      <c r="AX38" s="820"/>
      <c r="AY38" s="820"/>
      <c r="AZ38" s="822"/>
    </row>
    <row r="39" spans="1:56" s="731" customFormat="1" hidden="1" x14ac:dyDescent="0.25">
      <c r="A39" s="720"/>
      <c r="B39" s="726"/>
      <c r="C39" s="726"/>
      <c r="D39" s="727"/>
      <c r="E39" s="727"/>
      <c r="F39" s="727"/>
      <c r="G39" s="727"/>
      <c r="H39" s="727"/>
      <c r="I39" s="726"/>
      <c r="J39" s="726"/>
      <c r="K39" s="726"/>
      <c r="L39" s="726"/>
      <c r="M39" s="726"/>
      <c r="N39" s="728"/>
      <c r="O39" s="728"/>
      <c r="P39" s="729"/>
      <c r="Q39" s="730"/>
      <c r="R39" s="730"/>
      <c r="S39" s="730"/>
      <c r="T39" s="728"/>
      <c r="U39" s="728"/>
      <c r="V39" s="729"/>
      <c r="W39" s="730"/>
      <c r="X39" s="730"/>
      <c r="Y39" s="730"/>
      <c r="Z39" s="728"/>
      <c r="AA39" s="728"/>
      <c r="AB39" s="729"/>
      <c r="AC39" s="730"/>
      <c r="AD39" s="730"/>
      <c r="AE39" s="730"/>
      <c r="AF39" s="728"/>
      <c r="AG39" s="728"/>
      <c r="AH39" s="729"/>
      <c r="AI39" s="730"/>
      <c r="AJ39" s="730"/>
      <c r="AK39" s="730"/>
      <c r="AL39" s="728"/>
      <c r="AM39" s="728"/>
      <c r="AN39" s="729"/>
      <c r="AO39" s="730"/>
      <c r="AP39" s="730"/>
      <c r="AQ39" s="730"/>
      <c r="AR39" s="728"/>
      <c r="AS39" s="728"/>
      <c r="AT39" s="729"/>
      <c r="AU39" s="730"/>
      <c r="AV39" s="730"/>
      <c r="AW39" s="730"/>
      <c r="AX39" s="728"/>
      <c r="AY39" s="728"/>
      <c r="AZ39" s="729"/>
    </row>
    <row r="40" spans="1:56" s="764" customFormat="1" ht="22.5" hidden="1" x14ac:dyDescent="0.25">
      <c r="A40" s="758" t="s">
        <v>9043</v>
      </c>
      <c r="B40" s="871"/>
      <c r="C40" s="871" t="s">
        <v>8257</v>
      </c>
      <c r="D40" s="828" t="s">
        <v>6051</v>
      </c>
      <c r="E40" s="872" t="s">
        <v>2395</v>
      </c>
      <c r="F40" s="832">
        <f t="shared" ref="F40:F58" si="9">IF(L40&lt;&gt;0,MAX(L40,R40,X40,AD40,AJ40,AP40),"NE")</f>
        <v>46093</v>
      </c>
      <c r="G40" s="833" t="str">
        <f t="shared" ref="G40:G65" si="10">IF($F40="","",INDEX($K40:$FI40,1,MATCH($F40,$K40:$FI40,)-1))</f>
        <v>C1</v>
      </c>
      <c r="H40" s="787" t="str">
        <f t="shared" ref="H40:H65" si="11">IF($F40="","",INDEX($K40:$FL40,1,MATCH($F40,$K40:$FL40,)+1))</f>
        <v>MR_DER-1636_26</v>
      </c>
      <c r="I40" s="834">
        <f t="shared" ref="I40:I65" si="12">IF(F40="NE",F40,IF(INDEX(K40:CP40,,MATCH(F40,K40:CP40,0)+3)&lt;&gt;0,INDEX(K40:CP40,,MATCH(F40,K40:CP40,0)+3),"ND"))</f>
        <v>46136</v>
      </c>
      <c r="J40" s="834" t="str">
        <f t="shared" ref="J40:J65" si="13">IF(G40="NE",G40,IF(INDEX(K40:CQ40,,MATCH(G40,K40:CQ40,0)+3)&lt;&gt;0,INDEX(K40:CQ40,,MATCH(G40,K40:CQ40,0)+3),"ND"))</f>
        <v>NÃO APROVADO</v>
      </c>
      <c r="K40" s="873" t="s">
        <v>3730</v>
      </c>
      <c r="L40" s="874">
        <v>44797</v>
      </c>
      <c r="M40" s="875" t="s">
        <v>3739</v>
      </c>
      <c r="N40" s="884" t="s">
        <v>5539</v>
      </c>
      <c r="O40" s="885">
        <v>44840</v>
      </c>
      <c r="P40" s="878" t="s">
        <v>3779</v>
      </c>
      <c r="Q40" s="873" t="s">
        <v>3748</v>
      </c>
      <c r="R40" s="874">
        <v>44858</v>
      </c>
      <c r="S40" s="879" t="s">
        <v>5581</v>
      </c>
      <c r="T40" s="880" t="s">
        <v>6098</v>
      </c>
      <c r="U40" s="874">
        <v>44889</v>
      </c>
      <c r="V40" s="878" t="s">
        <v>5653</v>
      </c>
      <c r="W40" s="887" t="s">
        <v>5626</v>
      </c>
      <c r="X40" s="885">
        <v>44973</v>
      </c>
      <c r="Y40" s="888" t="s">
        <v>6384</v>
      </c>
      <c r="Z40" s="884" t="s">
        <v>5539</v>
      </c>
      <c r="AA40" s="885">
        <v>45008</v>
      </c>
      <c r="AB40" s="888" t="s">
        <v>6630</v>
      </c>
      <c r="AC40" s="887" t="s">
        <v>5811</v>
      </c>
      <c r="AD40" s="885">
        <v>45133</v>
      </c>
      <c r="AE40" s="888" t="s">
        <v>6774</v>
      </c>
      <c r="AF40" s="884"/>
      <c r="AG40" s="884"/>
      <c r="AH40" s="888" t="s">
        <v>6812</v>
      </c>
      <c r="AI40" s="887" t="s">
        <v>5811</v>
      </c>
      <c r="AJ40" s="885">
        <v>45247</v>
      </c>
      <c r="AK40" s="888" t="s">
        <v>6962</v>
      </c>
      <c r="AL40" s="884" t="s">
        <v>6913</v>
      </c>
      <c r="AM40" s="884" t="s">
        <v>6913</v>
      </c>
      <c r="AN40" s="886"/>
      <c r="AO40" s="887" t="s">
        <v>6393</v>
      </c>
      <c r="AP40" s="885">
        <v>46093</v>
      </c>
      <c r="AQ40" s="23" t="s">
        <v>12326</v>
      </c>
      <c r="AR40" s="884" t="s">
        <v>5536</v>
      </c>
      <c r="AS40" s="885">
        <v>46136</v>
      </c>
      <c r="AT40" s="884"/>
      <c r="AU40" s="884"/>
      <c r="AV40" s="884"/>
      <c r="AW40" s="884"/>
      <c r="AX40" s="884"/>
      <c r="AY40" s="884"/>
      <c r="AZ40" s="884"/>
      <c r="BA40" s="884"/>
      <c r="BB40" s="884"/>
      <c r="BC40" s="884"/>
      <c r="BD40" s="884"/>
    </row>
    <row r="41" spans="1:56" s="764" customFormat="1" ht="22.5" hidden="1" x14ac:dyDescent="0.25">
      <c r="A41" s="758" t="s">
        <v>9043</v>
      </c>
      <c r="B41" s="871"/>
      <c r="C41" s="871" t="s">
        <v>8257</v>
      </c>
      <c r="D41" s="828" t="s">
        <v>6051</v>
      </c>
      <c r="E41" s="872" t="s">
        <v>2396</v>
      </c>
      <c r="F41" s="832">
        <f t="shared" si="9"/>
        <v>46093</v>
      </c>
      <c r="G41" s="833" t="str">
        <f t="shared" si="10"/>
        <v>C1</v>
      </c>
      <c r="H41" s="787" t="str">
        <f t="shared" si="11"/>
        <v>MR_DER-1636_26</v>
      </c>
      <c r="I41" s="834">
        <f t="shared" si="12"/>
        <v>46136</v>
      </c>
      <c r="J41" s="834" t="str">
        <f t="shared" si="13"/>
        <v>NÃO APROVADO</v>
      </c>
      <c r="K41" s="873" t="s">
        <v>3730</v>
      </c>
      <c r="L41" s="874">
        <v>44797</v>
      </c>
      <c r="M41" s="875" t="s">
        <v>3739</v>
      </c>
      <c r="N41" s="884" t="s">
        <v>5539</v>
      </c>
      <c r="O41" s="885">
        <v>44840</v>
      </c>
      <c r="P41" s="878" t="s">
        <v>3779</v>
      </c>
      <c r="Q41" s="873" t="s">
        <v>3748</v>
      </c>
      <c r="R41" s="874">
        <v>44858</v>
      </c>
      <c r="S41" s="879" t="s">
        <v>5581</v>
      </c>
      <c r="T41" s="880" t="s">
        <v>6098</v>
      </c>
      <c r="U41" s="874">
        <v>44889</v>
      </c>
      <c r="V41" s="878" t="s">
        <v>5653</v>
      </c>
      <c r="W41" s="887" t="s">
        <v>5626</v>
      </c>
      <c r="X41" s="885">
        <v>44973</v>
      </c>
      <c r="Y41" s="888" t="s">
        <v>6384</v>
      </c>
      <c r="Z41" s="884" t="s">
        <v>5539</v>
      </c>
      <c r="AA41" s="885">
        <v>45008</v>
      </c>
      <c r="AB41" s="888" t="s">
        <v>6630</v>
      </c>
      <c r="AC41" s="887" t="s">
        <v>5811</v>
      </c>
      <c r="AD41" s="885">
        <v>45133</v>
      </c>
      <c r="AE41" s="888" t="s">
        <v>6774</v>
      </c>
      <c r="AF41" s="884"/>
      <c r="AG41" s="884"/>
      <c r="AH41" s="888" t="s">
        <v>6812</v>
      </c>
      <c r="AI41" s="887" t="s">
        <v>5811</v>
      </c>
      <c r="AJ41" s="885">
        <v>45247</v>
      </c>
      <c r="AK41" s="888" t="s">
        <v>6962</v>
      </c>
      <c r="AL41" s="884" t="s">
        <v>6913</v>
      </c>
      <c r="AM41" s="884" t="s">
        <v>6913</v>
      </c>
      <c r="AN41" s="886"/>
      <c r="AO41" s="887" t="s">
        <v>6393</v>
      </c>
      <c r="AP41" s="885">
        <v>46093</v>
      </c>
      <c r="AQ41" s="23" t="s">
        <v>12326</v>
      </c>
      <c r="AR41" s="884" t="s">
        <v>5536</v>
      </c>
      <c r="AS41" s="885">
        <v>46136</v>
      </c>
      <c r="AT41" s="884"/>
      <c r="AU41" s="884"/>
      <c r="AV41" s="884"/>
      <c r="AW41" s="884"/>
      <c r="AX41" s="884"/>
      <c r="AY41" s="884"/>
      <c r="AZ41" s="884"/>
      <c r="BA41" s="884"/>
      <c r="BB41" s="884"/>
      <c r="BC41" s="884"/>
      <c r="BD41" s="884"/>
    </row>
    <row r="42" spans="1:56" s="764" customFormat="1" ht="22.5" hidden="1" x14ac:dyDescent="0.25">
      <c r="A42" s="758" t="s">
        <v>9043</v>
      </c>
      <c r="B42" s="871"/>
      <c r="C42" s="871" t="s">
        <v>8257</v>
      </c>
      <c r="D42" s="828" t="s">
        <v>6051</v>
      </c>
      <c r="E42" s="872" t="s">
        <v>2397</v>
      </c>
      <c r="F42" s="832">
        <f t="shared" si="9"/>
        <v>46093</v>
      </c>
      <c r="G42" s="833" t="str">
        <f t="shared" si="10"/>
        <v>C1</v>
      </c>
      <c r="H42" s="787" t="str">
        <f t="shared" si="11"/>
        <v>MR_DER-1636_26</v>
      </c>
      <c r="I42" s="834">
        <f t="shared" si="12"/>
        <v>46136</v>
      </c>
      <c r="J42" s="834" t="str">
        <f t="shared" si="13"/>
        <v>NÃO APROVADO</v>
      </c>
      <c r="K42" s="873" t="s">
        <v>3730</v>
      </c>
      <c r="L42" s="874">
        <v>44797</v>
      </c>
      <c r="M42" s="875" t="s">
        <v>3739</v>
      </c>
      <c r="N42" s="884" t="s">
        <v>5539</v>
      </c>
      <c r="O42" s="885">
        <v>44840</v>
      </c>
      <c r="P42" s="878" t="s">
        <v>3779</v>
      </c>
      <c r="Q42" s="873" t="s">
        <v>3748</v>
      </c>
      <c r="R42" s="874">
        <v>44858</v>
      </c>
      <c r="S42" s="879" t="s">
        <v>5581</v>
      </c>
      <c r="T42" s="880" t="s">
        <v>6098</v>
      </c>
      <c r="U42" s="874">
        <v>44889</v>
      </c>
      <c r="V42" s="878" t="s">
        <v>5653</v>
      </c>
      <c r="W42" s="887" t="s">
        <v>5626</v>
      </c>
      <c r="X42" s="885">
        <v>44973</v>
      </c>
      <c r="Y42" s="888" t="s">
        <v>6384</v>
      </c>
      <c r="Z42" s="884" t="s">
        <v>5539</v>
      </c>
      <c r="AA42" s="885">
        <v>45008</v>
      </c>
      <c r="AB42" s="888" t="s">
        <v>6630</v>
      </c>
      <c r="AC42" s="887" t="s">
        <v>5811</v>
      </c>
      <c r="AD42" s="885">
        <v>45133</v>
      </c>
      <c r="AE42" s="888" t="s">
        <v>6774</v>
      </c>
      <c r="AF42" s="884"/>
      <c r="AG42" s="884"/>
      <c r="AH42" s="888" t="s">
        <v>6812</v>
      </c>
      <c r="AI42" s="887" t="s">
        <v>5811</v>
      </c>
      <c r="AJ42" s="885">
        <v>45247</v>
      </c>
      <c r="AK42" s="888" t="s">
        <v>6962</v>
      </c>
      <c r="AL42" s="884" t="s">
        <v>6913</v>
      </c>
      <c r="AM42" s="884" t="s">
        <v>6913</v>
      </c>
      <c r="AN42" s="886"/>
      <c r="AO42" s="887" t="s">
        <v>6393</v>
      </c>
      <c r="AP42" s="885">
        <v>46093</v>
      </c>
      <c r="AQ42" s="23" t="s">
        <v>12326</v>
      </c>
      <c r="AR42" s="884" t="s">
        <v>5536</v>
      </c>
      <c r="AS42" s="885">
        <v>46136</v>
      </c>
      <c r="AT42" s="884"/>
      <c r="AU42" s="884"/>
      <c r="AV42" s="884"/>
      <c r="AW42" s="884"/>
      <c r="AX42" s="884"/>
      <c r="AY42" s="884"/>
      <c r="AZ42" s="884"/>
      <c r="BA42" s="884"/>
      <c r="BB42" s="884"/>
      <c r="BC42" s="884"/>
      <c r="BD42" s="884"/>
    </row>
    <row r="43" spans="1:56" s="764" customFormat="1" ht="22.5" hidden="1" x14ac:dyDescent="0.25">
      <c r="A43" s="758" t="s">
        <v>9043</v>
      </c>
      <c r="B43" s="871"/>
      <c r="C43" s="871" t="s">
        <v>8257</v>
      </c>
      <c r="D43" s="828" t="s">
        <v>6051</v>
      </c>
      <c r="E43" s="872" t="s">
        <v>2398</v>
      </c>
      <c r="F43" s="832">
        <f t="shared" si="9"/>
        <v>46093</v>
      </c>
      <c r="G43" s="833" t="str">
        <f t="shared" si="10"/>
        <v>C1</v>
      </c>
      <c r="H43" s="787" t="str">
        <f t="shared" si="11"/>
        <v>MR_DER-1636_26</v>
      </c>
      <c r="I43" s="834">
        <f t="shared" si="12"/>
        <v>46136</v>
      </c>
      <c r="J43" s="834" t="str">
        <f t="shared" si="13"/>
        <v>NÃO APROVADO</v>
      </c>
      <c r="K43" s="873" t="s">
        <v>3730</v>
      </c>
      <c r="L43" s="874">
        <v>44797</v>
      </c>
      <c r="M43" s="875" t="s">
        <v>3739</v>
      </c>
      <c r="N43" s="884" t="s">
        <v>5539</v>
      </c>
      <c r="O43" s="885">
        <v>44840</v>
      </c>
      <c r="P43" s="878" t="s">
        <v>3779</v>
      </c>
      <c r="Q43" s="873" t="s">
        <v>3748</v>
      </c>
      <c r="R43" s="874">
        <v>44858</v>
      </c>
      <c r="S43" s="879" t="s">
        <v>5581</v>
      </c>
      <c r="T43" s="880" t="s">
        <v>6098</v>
      </c>
      <c r="U43" s="874">
        <v>44889</v>
      </c>
      <c r="V43" s="878" t="s">
        <v>5653</v>
      </c>
      <c r="W43" s="887" t="s">
        <v>5626</v>
      </c>
      <c r="X43" s="885">
        <v>44973</v>
      </c>
      <c r="Y43" s="888" t="s">
        <v>6384</v>
      </c>
      <c r="Z43" s="884" t="s">
        <v>5539</v>
      </c>
      <c r="AA43" s="885">
        <v>45008</v>
      </c>
      <c r="AB43" s="888" t="s">
        <v>6630</v>
      </c>
      <c r="AC43" s="887" t="s">
        <v>5811</v>
      </c>
      <c r="AD43" s="885">
        <v>45133</v>
      </c>
      <c r="AE43" s="888" t="s">
        <v>6774</v>
      </c>
      <c r="AF43" s="884"/>
      <c r="AG43" s="884"/>
      <c r="AH43" s="888" t="s">
        <v>6812</v>
      </c>
      <c r="AI43" s="887" t="s">
        <v>5811</v>
      </c>
      <c r="AJ43" s="885">
        <v>45247</v>
      </c>
      <c r="AK43" s="888" t="s">
        <v>6962</v>
      </c>
      <c r="AL43" s="884" t="s">
        <v>6913</v>
      </c>
      <c r="AM43" s="884" t="s">
        <v>6913</v>
      </c>
      <c r="AN43" s="886"/>
      <c r="AO43" s="887" t="s">
        <v>6393</v>
      </c>
      <c r="AP43" s="885">
        <v>46093</v>
      </c>
      <c r="AQ43" s="23" t="s">
        <v>12326</v>
      </c>
      <c r="AR43" s="884" t="s">
        <v>5536</v>
      </c>
      <c r="AS43" s="885">
        <v>46136</v>
      </c>
      <c r="AT43" s="884"/>
      <c r="AU43" s="884"/>
      <c r="AV43" s="884"/>
      <c r="AW43" s="884"/>
      <c r="AX43" s="884"/>
      <c r="AY43" s="884"/>
      <c r="AZ43" s="884"/>
      <c r="BA43" s="884"/>
      <c r="BB43" s="884"/>
      <c r="BC43" s="884"/>
      <c r="BD43" s="884"/>
    </row>
    <row r="44" spans="1:56" s="764" customFormat="1" ht="22.5" hidden="1" x14ac:dyDescent="0.25">
      <c r="A44" s="758" t="s">
        <v>9043</v>
      </c>
      <c r="B44" s="871"/>
      <c r="C44" s="871" t="s">
        <v>8257</v>
      </c>
      <c r="D44" s="828" t="s">
        <v>6051</v>
      </c>
      <c r="E44" s="872" t="s">
        <v>2399</v>
      </c>
      <c r="F44" s="832">
        <f t="shared" si="9"/>
        <v>46093</v>
      </c>
      <c r="G44" s="833" t="str">
        <f t="shared" si="10"/>
        <v>C1</v>
      </c>
      <c r="H44" s="787" t="str">
        <f t="shared" si="11"/>
        <v>MR_DER-1636_26</v>
      </c>
      <c r="I44" s="834">
        <f t="shared" si="12"/>
        <v>46136</v>
      </c>
      <c r="J44" s="834" t="str">
        <f t="shared" si="13"/>
        <v>NÃO APROVADO</v>
      </c>
      <c r="K44" s="873" t="s">
        <v>3730</v>
      </c>
      <c r="L44" s="874">
        <v>44797</v>
      </c>
      <c r="M44" s="875" t="s">
        <v>3739</v>
      </c>
      <c r="N44" s="884" t="s">
        <v>5539</v>
      </c>
      <c r="O44" s="885">
        <v>44840</v>
      </c>
      <c r="P44" s="878" t="s">
        <v>3779</v>
      </c>
      <c r="Q44" s="873" t="s">
        <v>3748</v>
      </c>
      <c r="R44" s="874">
        <v>44858</v>
      </c>
      <c r="S44" s="879" t="s">
        <v>5581</v>
      </c>
      <c r="T44" s="880" t="s">
        <v>6098</v>
      </c>
      <c r="U44" s="874">
        <v>44889</v>
      </c>
      <c r="V44" s="878" t="s">
        <v>5653</v>
      </c>
      <c r="W44" s="887" t="s">
        <v>5626</v>
      </c>
      <c r="X44" s="885">
        <v>44973</v>
      </c>
      <c r="Y44" s="888" t="s">
        <v>6384</v>
      </c>
      <c r="Z44" s="884" t="s">
        <v>5539</v>
      </c>
      <c r="AA44" s="885">
        <v>45008</v>
      </c>
      <c r="AB44" s="888" t="s">
        <v>6630</v>
      </c>
      <c r="AC44" s="887" t="s">
        <v>5811</v>
      </c>
      <c r="AD44" s="885">
        <v>45133</v>
      </c>
      <c r="AE44" s="888" t="s">
        <v>6774</v>
      </c>
      <c r="AF44" s="884"/>
      <c r="AG44" s="884"/>
      <c r="AH44" s="888" t="s">
        <v>6812</v>
      </c>
      <c r="AI44" s="887" t="s">
        <v>5811</v>
      </c>
      <c r="AJ44" s="885">
        <v>45247</v>
      </c>
      <c r="AK44" s="888" t="s">
        <v>6962</v>
      </c>
      <c r="AL44" s="884" t="s">
        <v>6913</v>
      </c>
      <c r="AM44" s="884" t="s">
        <v>6913</v>
      </c>
      <c r="AN44" s="886"/>
      <c r="AO44" s="887" t="s">
        <v>6393</v>
      </c>
      <c r="AP44" s="885">
        <v>46093</v>
      </c>
      <c r="AQ44" s="23" t="s">
        <v>12326</v>
      </c>
      <c r="AR44" s="884" t="s">
        <v>5536</v>
      </c>
      <c r="AS44" s="885">
        <v>46136</v>
      </c>
      <c r="AT44" s="884"/>
      <c r="AU44" s="884"/>
      <c r="AV44" s="884"/>
      <c r="AW44" s="884"/>
      <c r="AX44" s="884"/>
      <c r="AY44" s="884"/>
      <c r="AZ44" s="884"/>
      <c r="BA44" s="884"/>
      <c r="BB44" s="884"/>
      <c r="BC44" s="884"/>
      <c r="BD44" s="884"/>
    </row>
    <row r="45" spans="1:56" s="764" customFormat="1" ht="22.5" hidden="1" x14ac:dyDescent="0.25">
      <c r="A45" s="758" t="s">
        <v>9043</v>
      </c>
      <c r="B45" s="871"/>
      <c r="C45" s="871" t="s">
        <v>8257</v>
      </c>
      <c r="D45" s="828" t="s">
        <v>6051</v>
      </c>
      <c r="E45" s="872" t="s">
        <v>2400</v>
      </c>
      <c r="F45" s="832">
        <f t="shared" si="9"/>
        <v>46093</v>
      </c>
      <c r="G45" s="833" t="str">
        <f t="shared" si="10"/>
        <v>C1</v>
      </c>
      <c r="H45" s="787" t="str">
        <f t="shared" si="11"/>
        <v>MR_DER-1636_26</v>
      </c>
      <c r="I45" s="834">
        <f t="shared" si="12"/>
        <v>46136</v>
      </c>
      <c r="J45" s="834" t="str">
        <f t="shared" si="13"/>
        <v>NÃO APROVADO</v>
      </c>
      <c r="K45" s="873" t="s">
        <v>3730</v>
      </c>
      <c r="L45" s="874">
        <v>44797</v>
      </c>
      <c r="M45" s="875" t="s">
        <v>3739</v>
      </c>
      <c r="N45" s="884" t="s">
        <v>5539</v>
      </c>
      <c r="O45" s="885">
        <v>44840</v>
      </c>
      <c r="P45" s="878" t="s">
        <v>3779</v>
      </c>
      <c r="Q45" s="873" t="s">
        <v>3748</v>
      </c>
      <c r="R45" s="874">
        <v>44858</v>
      </c>
      <c r="S45" s="879" t="s">
        <v>5581</v>
      </c>
      <c r="T45" s="880" t="s">
        <v>6098</v>
      </c>
      <c r="U45" s="874">
        <v>44889</v>
      </c>
      <c r="V45" s="878" t="s">
        <v>5653</v>
      </c>
      <c r="W45" s="887" t="s">
        <v>5626</v>
      </c>
      <c r="X45" s="885">
        <v>44973</v>
      </c>
      <c r="Y45" s="888" t="s">
        <v>6384</v>
      </c>
      <c r="Z45" s="884" t="s">
        <v>5539</v>
      </c>
      <c r="AA45" s="885">
        <v>45008</v>
      </c>
      <c r="AB45" s="888" t="s">
        <v>6630</v>
      </c>
      <c r="AC45" s="887" t="s">
        <v>5811</v>
      </c>
      <c r="AD45" s="885">
        <v>45133</v>
      </c>
      <c r="AE45" s="888" t="s">
        <v>6774</v>
      </c>
      <c r="AF45" s="884"/>
      <c r="AG45" s="884"/>
      <c r="AH45" s="888" t="s">
        <v>6812</v>
      </c>
      <c r="AI45" s="887" t="s">
        <v>5811</v>
      </c>
      <c r="AJ45" s="885">
        <v>45247</v>
      </c>
      <c r="AK45" s="888" t="s">
        <v>6962</v>
      </c>
      <c r="AL45" s="884" t="s">
        <v>6913</v>
      </c>
      <c r="AM45" s="884" t="s">
        <v>6913</v>
      </c>
      <c r="AN45" s="886"/>
      <c r="AO45" s="887" t="s">
        <v>6393</v>
      </c>
      <c r="AP45" s="885">
        <v>46093</v>
      </c>
      <c r="AQ45" s="23" t="s">
        <v>12326</v>
      </c>
      <c r="AR45" s="884" t="s">
        <v>5536</v>
      </c>
      <c r="AS45" s="885">
        <v>46136</v>
      </c>
      <c r="AT45" s="884"/>
      <c r="AU45" s="884"/>
      <c r="AV45" s="884"/>
      <c r="AW45" s="884"/>
      <c r="AX45" s="884"/>
      <c r="AY45" s="884"/>
      <c r="AZ45" s="884"/>
      <c r="BA45" s="884"/>
      <c r="BB45" s="884"/>
      <c r="BC45" s="884"/>
      <c r="BD45" s="884"/>
    </row>
    <row r="46" spans="1:56" s="764" customFormat="1" ht="22.5" hidden="1" x14ac:dyDescent="0.25">
      <c r="A46" s="758" t="s">
        <v>9043</v>
      </c>
      <c r="B46" s="871"/>
      <c r="C46" s="871" t="s">
        <v>8257</v>
      </c>
      <c r="D46" s="828" t="s">
        <v>6051</v>
      </c>
      <c r="E46" s="872" t="s">
        <v>2401</v>
      </c>
      <c r="F46" s="832">
        <f t="shared" si="9"/>
        <v>46093</v>
      </c>
      <c r="G46" s="833" t="str">
        <f t="shared" si="10"/>
        <v>C1</v>
      </c>
      <c r="H46" s="787" t="str">
        <f t="shared" si="11"/>
        <v>MR_DER-1636_26</v>
      </c>
      <c r="I46" s="834">
        <f t="shared" si="12"/>
        <v>46136</v>
      </c>
      <c r="J46" s="834" t="str">
        <f t="shared" si="13"/>
        <v>NÃO APROVADO</v>
      </c>
      <c r="K46" s="873" t="s">
        <v>3730</v>
      </c>
      <c r="L46" s="874">
        <v>44797</v>
      </c>
      <c r="M46" s="875" t="s">
        <v>3739</v>
      </c>
      <c r="N46" s="884" t="s">
        <v>5539</v>
      </c>
      <c r="O46" s="885">
        <v>44840</v>
      </c>
      <c r="P46" s="878" t="s">
        <v>3779</v>
      </c>
      <c r="Q46" s="873" t="s">
        <v>3748</v>
      </c>
      <c r="R46" s="874">
        <v>44858</v>
      </c>
      <c r="S46" s="879" t="s">
        <v>5581</v>
      </c>
      <c r="T46" s="880" t="s">
        <v>6098</v>
      </c>
      <c r="U46" s="874">
        <v>44889</v>
      </c>
      <c r="V46" s="878" t="s">
        <v>5653</v>
      </c>
      <c r="W46" s="887" t="s">
        <v>5626</v>
      </c>
      <c r="X46" s="885">
        <v>44973</v>
      </c>
      <c r="Y46" s="888" t="s">
        <v>6384</v>
      </c>
      <c r="Z46" s="884" t="s">
        <v>5539</v>
      </c>
      <c r="AA46" s="885">
        <v>45008</v>
      </c>
      <c r="AB46" s="888" t="s">
        <v>6630</v>
      </c>
      <c r="AC46" s="887" t="s">
        <v>5811</v>
      </c>
      <c r="AD46" s="885">
        <v>45133</v>
      </c>
      <c r="AE46" s="888" t="s">
        <v>6774</v>
      </c>
      <c r="AF46" s="884"/>
      <c r="AG46" s="884"/>
      <c r="AH46" s="888" t="s">
        <v>6812</v>
      </c>
      <c r="AI46" s="887" t="s">
        <v>5811</v>
      </c>
      <c r="AJ46" s="885">
        <v>45247</v>
      </c>
      <c r="AK46" s="888" t="s">
        <v>6962</v>
      </c>
      <c r="AL46" s="884" t="s">
        <v>6913</v>
      </c>
      <c r="AM46" s="884" t="s">
        <v>6913</v>
      </c>
      <c r="AN46" s="886"/>
      <c r="AO46" s="887" t="s">
        <v>6393</v>
      </c>
      <c r="AP46" s="885">
        <v>46093</v>
      </c>
      <c r="AQ46" s="23" t="s">
        <v>12326</v>
      </c>
      <c r="AR46" s="884" t="s">
        <v>5536</v>
      </c>
      <c r="AS46" s="885">
        <v>46136</v>
      </c>
      <c r="AT46" s="884"/>
      <c r="AU46" s="884"/>
      <c r="AV46" s="884"/>
      <c r="AW46" s="884"/>
      <c r="AX46" s="884"/>
      <c r="AY46" s="884"/>
      <c r="AZ46" s="884"/>
      <c r="BA46" s="884"/>
      <c r="BB46" s="884"/>
      <c r="BC46" s="884"/>
      <c r="BD46" s="884"/>
    </row>
    <row r="47" spans="1:56" s="764" customFormat="1" ht="22.5" hidden="1" x14ac:dyDescent="0.25">
      <c r="A47" s="758" t="s">
        <v>9043</v>
      </c>
      <c r="B47" s="871"/>
      <c r="C47" s="871" t="s">
        <v>8257</v>
      </c>
      <c r="D47" s="828" t="s">
        <v>6051</v>
      </c>
      <c r="E47" s="872" t="s">
        <v>2402</v>
      </c>
      <c r="F47" s="832">
        <f t="shared" si="9"/>
        <v>46093</v>
      </c>
      <c r="G47" s="833" t="str">
        <f t="shared" si="10"/>
        <v>C1</v>
      </c>
      <c r="H47" s="787" t="str">
        <f t="shared" si="11"/>
        <v>MR_DER-1636_26</v>
      </c>
      <c r="I47" s="834">
        <f t="shared" si="12"/>
        <v>46136</v>
      </c>
      <c r="J47" s="834" t="str">
        <f t="shared" si="13"/>
        <v>NÃO APROVADO</v>
      </c>
      <c r="K47" s="873" t="s">
        <v>3730</v>
      </c>
      <c r="L47" s="874">
        <v>44797</v>
      </c>
      <c r="M47" s="875" t="s">
        <v>3739</v>
      </c>
      <c r="N47" s="884" t="s">
        <v>5539</v>
      </c>
      <c r="O47" s="885">
        <v>44840</v>
      </c>
      <c r="P47" s="878" t="s">
        <v>3779</v>
      </c>
      <c r="Q47" s="873" t="s">
        <v>3748</v>
      </c>
      <c r="R47" s="874">
        <v>44858</v>
      </c>
      <c r="S47" s="879" t="s">
        <v>5581</v>
      </c>
      <c r="T47" s="880" t="s">
        <v>6098</v>
      </c>
      <c r="U47" s="874">
        <v>44889</v>
      </c>
      <c r="V47" s="878" t="s">
        <v>5653</v>
      </c>
      <c r="W47" s="887" t="s">
        <v>5626</v>
      </c>
      <c r="X47" s="885">
        <v>44973</v>
      </c>
      <c r="Y47" s="888" t="s">
        <v>6384</v>
      </c>
      <c r="Z47" s="884" t="s">
        <v>5539</v>
      </c>
      <c r="AA47" s="885">
        <v>45008</v>
      </c>
      <c r="AB47" s="888" t="s">
        <v>6630</v>
      </c>
      <c r="AC47" s="887" t="s">
        <v>5811</v>
      </c>
      <c r="AD47" s="885">
        <v>45133</v>
      </c>
      <c r="AE47" s="888" t="s">
        <v>6774</v>
      </c>
      <c r="AF47" s="884"/>
      <c r="AG47" s="884"/>
      <c r="AH47" s="888" t="s">
        <v>6812</v>
      </c>
      <c r="AI47" s="887" t="s">
        <v>5811</v>
      </c>
      <c r="AJ47" s="885">
        <v>45247</v>
      </c>
      <c r="AK47" s="888" t="s">
        <v>6962</v>
      </c>
      <c r="AL47" s="884" t="s">
        <v>6913</v>
      </c>
      <c r="AM47" s="884" t="s">
        <v>6913</v>
      </c>
      <c r="AN47" s="886"/>
      <c r="AO47" s="887" t="s">
        <v>6393</v>
      </c>
      <c r="AP47" s="885">
        <v>46093</v>
      </c>
      <c r="AQ47" s="23" t="s">
        <v>12326</v>
      </c>
      <c r="AR47" s="884" t="s">
        <v>5536</v>
      </c>
      <c r="AS47" s="885">
        <v>46136</v>
      </c>
      <c r="AT47" s="884"/>
      <c r="AU47" s="884"/>
      <c r="AV47" s="884"/>
      <c r="AW47" s="884"/>
      <c r="AX47" s="884"/>
      <c r="AY47" s="884"/>
      <c r="AZ47" s="884"/>
      <c r="BA47" s="884"/>
      <c r="BB47" s="884"/>
      <c r="BC47" s="884"/>
      <c r="BD47" s="884"/>
    </row>
    <row r="48" spans="1:56" s="764" customFormat="1" ht="22.5" hidden="1" x14ac:dyDescent="0.25">
      <c r="A48" s="758" t="s">
        <v>9043</v>
      </c>
      <c r="B48" s="871"/>
      <c r="C48" s="871" t="s">
        <v>8257</v>
      </c>
      <c r="D48" s="828" t="s">
        <v>6051</v>
      </c>
      <c r="E48" s="872" t="s">
        <v>2403</v>
      </c>
      <c r="F48" s="832">
        <f t="shared" si="9"/>
        <v>46093</v>
      </c>
      <c r="G48" s="833" t="str">
        <f t="shared" si="10"/>
        <v>C1</v>
      </c>
      <c r="H48" s="787" t="str">
        <f t="shared" si="11"/>
        <v>MR_DER-1636_26</v>
      </c>
      <c r="I48" s="834">
        <f t="shared" si="12"/>
        <v>46136</v>
      </c>
      <c r="J48" s="834" t="str">
        <f t="shared" si="13"/>
        <v>NÃO APROVADO</v>
      </c>
      <c r="K48" s="873" t="s">
        <v>3730</v>
      </c>
      <c r="L48" s="874">
        <v>44797</v>
      </c>
      <c r="M48" s="875" t="s">
        <v>3739</v>
      </c>
      <c r="N48" s="884" t="s">
        <v>5539</v>
      </c>
      <c r="O48" s="885">
        <v>44840</v>
      </c>
      <c r="P48" s="878" t="s">
        <v>3779</v>
      </c>
      <c r="Q48" s="873" t="s">
        <v>3748</v>
      </c>
      <c r="R48" s="874">
        <v>44858</v>
      </c>
      <c r="S48" s="879" t="s">
        <v>5581</v>
      </c>
      <c r="T48" s="880" t="s">
        <v>6098</v>
      </c>
      <c r="U48" s="874">
        <v>44889</v>
      </c>
      <c r="V48" s="878" t="s">
        <v>5653</v>
      </c>
      <c r="W48" s="887" t="s">
        <v>5626</v>
      </c>
      <c r="X48" s="885">
        <v>44973</v>
      </c>
      <c r="Y48" s="888" t="s">
        <v>6384</v>
      </c>
      <c r="Z48" s="884" t="s">
        <v>5539</v>
      </c>
      <c r="AA48" s="885">
        <v>45008</v>
      </c>
      <c r="AB48" s="888" t="s">
        <v>6630</v>
      </c>
      <c r="AC48" s="887" t="s">
        <v>5811</v>
      </c>
      <c r="AD48" s="885">
        <v>45133</v>
      </c>
      <c r="AE48" s="888" t="s">
        <v>6774</v>
      </c>
      <c r="AF48" s="884"/>
      <c r="AG48" s="884"/>
      <c r="AH48" s="888" t="s">
        <v>6812</v>
      </c>
      <c r="AI48" s="887" t="s">
        <v>5811</v>
      </c>
      <c r="AJ48" s="885">
        <v>45247</v>
      </c>
      <c r="AK48" s="888" t="s">
        <v>6962</v>
      </c>
      <c r="AL48" s="884" t="s">
        <v>6913</v>
      </c>
      <c r="AM48" s="884" t="s">
        <v>6913</v>
      </c>
      <c r="AN48" s="886"/>
      <c r="AO48" s="887" t="s">
        <v>6393</v>
      </c>
      <c r="AP48" s="885">
        <v>46093</v>
      </c>
      <c r="AQ48" s="23" t="s">
        <v>12326</v>
      </c>
      <c r="AR48" s="884" t="s">
        <v>5536</v>
      </c>
      <c r="AS48" s="885">
        <v>46136</v>
      </c>
      <c r="AT48" s="884"/>
      <c r="AU48" s="884"/>
      <c r="AV48" s="884"/>
      <c r="AW48" s="884"/>
      <c r="AX48" s="884"/>
      <c r="AY48" s="884"/>
      <c r="AZ48" s="884"/>
      <c r="BA48" s="884"/>
      <c r="BB48" s="884"/>
      <c r="BC48" s="884"/>
      <c r="BD48" s="884"/>
    </row>
    <row r="49" spans="1:51" s="764" customFormat="1" ht="22.5" hidden="1" x14ac:dyDescent="0.25">
      <c r="A49" s="758" t="s">
        <v>9043</v>
      </c>
      <c r="B49" s="871"/>
      <c r="C49" s="871" t="s">
        <v>8257</v>
      </c>
      <c r="D49" s="828" t="s">
        <v>6051</v>
      </c>
      <c r="E49" s="872" t="s">
        <v>3712</v>
      </c>
      <c r="F49" s="832">
        <f t="shared" si="9"/>
        <v>46093</v>
      </c>
      <c r="G49" s="833" t="str">
        <f t="shared" si="10"/>
        <v>C1</v>
      </c>
      <c r="H49" s="787" t="str">
        <f t="shared" si="11"/>
        <v>MR_DER-1636_26</v>
      </c>
      <c r="I49" s="834">
        <f t="shared" si="12"/>
        <v>46136</v>
      </c>
      <c r="J49" s="834" t="str">
        <f t="shared" si="13"/>
        <v>NÃO APROVADO</v>
      </c>
      <c r="K49" s="873" t="s">
        <v>3730</v>
      </c>
      <c r="L49" s="874">
        <v>44797</v>
      </c>
      <c r="M49" s="875" t="s">
        <v>3739</v>
      </c>
      <c r="N49" s="884" t="s">
        <v>5539</v>
      </c>
      <c r="O49" s="885">
        <v>44840</v>
      </c>
      <c r="P49" s="878" t="s">
        <v>3779</v>
      </c>
      <c r="Q49" s="873" t="s">
        <v>3748</v>
      </c>
      <c r="R49" s="874">
        <v>44858</v>
      </c>
      <c r="S49" s="879" t="s">
        <v>5581</v>
      </c>
      <c r="T49" s="880" t="s">
        <v>6098</v>
      </c>
      <c r="U49" s="874">
        <v>44889</v>
      </c>
      <c r="V49" s="878" t="s">
        <v>5653</v>
      </c>
      <c r="W49" s="887" t="s">
        <v>5626</v>
      </c>
      <c r="X49" s="885">
        <v>44973</v>
      </c>
      <c r="Y49" s="888" t="s">
        <v>6384</v>
      </c>
      <c r="Z49" s="884" t="s">
        <v>5539</v>
      </c>
      <c r="AA49" s="885">
        <v>45008</v>
      </c>
      <c r="AB49" s="888" t="s">
        <v>6630</v>
      </c>
      <c r="AC49" s="887" t="s">
        <v>5811</v>
      </c>
      <c r="AD49" s="885">
        <v>45133</v>
      </c>
      <c r="AE49" s="888" t="s">
        <v>6774</v>
      </c>
      <c r="AF49" s="884"/>
      <c r="AG49" s="884"/>
      <c r="AH49" s="888" t="s">
        <v>6812</v>
      </c>
      <c r="AI49" s="887" t="s">
        <v>5811</v>
      </c>
      <c r="AJ49" s="885">
        <v>45247</v>
      </c>
      <c r="AK49" s="888" t="s">
        <v>6962</v>
      </c>
      <c r="AL49" s="884" t="s">
        <v>6913</v>
      </c>
      <c r="AM49" s="884" t="s">
        <v>6913</v>
      </c>
      <c r="AN49" s="886"/>
      <c r="AO49" s="887" t="s">
        <v>6393</v>
      </c>
      <c r="AP49" s="885">
        <v>46093</v>
      </c>
      <c r="AQ49" s="23" t="s">
        <v>12326</v>
      </c>
      <c r="AR49" s="884" t="s">
        <v>5536</v>
      </c>
      <c r="AS49" s="885">
        <v>46136</v>
      </c>
      <c r="AT49" s="884"/>
      <c r="AU49" s="884"/>
      <c r="AV49" s="884"/>
      <c r="AW49" s="884"/>
      <c r="AX49" s="884"/>
      <c r="AY49" s="884"/>
    </row>
    <row r="50" spans="1:51" s="764" customFormat="1" ht="22.5" hidden="1" x14ac:dyDescent="0.25">
      <c r="A50" s="758" t="s">
        <v>9043</v>
      </c>
      <c r="B50" s="871"/>
      <c r="C50" s="871" t="s">
        <v>8257</v>
      </c>
      <c r="D50" s="828" t="s">
        <v>6051</v>
      </c>
      <c r="E50" s="872" t="s">
        <v>3713</v>
      </c>
      <c r="F50" s="832">
        <f t="shared" si="9"/>
        <v>46093</v>
      </c>
      <c r="G50" s="833" t="str">
        <f t="shared" si="10"/>
        <v>C1</v>
      </c>
      <c r="H50" s="787" t="str">
        <f t="shared" si="11"/>
        <v>MR_DER-1636_26</v>
      </c>
      <c r="I50" s="834">
        <f t="shared" si="12"/>
        <v>46136</v>
      </c>
      <c r="J50" s="834" t="str">
        <f t="shared" si="13"/>
        <v>NÃO APROVADO</v>
      </c>
      <c r="K50" s="873" t="s">
        <v>3730</v>
      </c>
      <c r="L50" s="874">
        <v>44797</v>
      </c>
      <c r="M50" s="875" t="s">
        <v>3739</v>
      </c>
      <c r="N50" s="884" t="s">
        <v>5539</v>
      </c>
      <c r="O50" s="885">
        <v>44840</v>
      </c>
      <c r="P50" s="878" t="s">
        <v>3779</v>
      </c>
      <c r="Q50" s="873" t="s">
        <v>3748</v>
      </c>
      <c r="R50" s="874">
        <v>44858</v>
      </c>
      <c r="S50" s="879" t="s">
        <v>5581</v>
      </c>
      <c r="T50" s="880" t="s">
        <v>6098</v>
      </c>
      <c r="U50" s="874">
        <v>44889</v>
      </c>
      <c r="V50" s="878" t="s">
        <v>5653</v>
      </c>
      <c r="W50" s="887" t="s">
        <v>5626</v>
      </c>
      <c r="X50" s="885">
        <v>44973</v>
      </c>
      <c r="Y50" s="888" t="s">
        <v>6384</v>
      </c>
      <c r="Z50" s="884" t="s">
        <v>5539</v>
      </c>
      <c r="AA50" s="885">
        <v>45008</v>
      </c>
      <c r="AB50" s="888" t="s">
        <v>6630</v>
      </c>
      <c r="AC50" s="887" t="s">
        <v>5811</v>
      </c>
      <c r="AD50" s="885">
        <v>45133</v>
      </c>
      <c r="AE50" s="888" t="s">
        <v>6774</v>
      </c>
      <c r="AF50" s="884"/>
      <c r="AG50" s="884"/>
      <c r="AH50" s="888" t="s">
        <v>6812</v>
      </c>
      <c r="AI50" s="887" t="s">
        <v>5811</v>
      </c>
      <c r="AJ50" s="885">
        <v>45247</v>
      </c>
      <c r="AK50" s="888" t="s">
        <v>6962</v>
      </c>
      <c r="AL50" s="884" t="s">
        <v>6913</v>
      </c>
      <c r="AM50" s="884" t="s">
        <v>6913</v>
      </c>
      <c r="AN50" s="886"/>
      <c r="AO50" s="887" t="s">
        <v>6393</v>
      </c>
      <c r="AP50" s="885">
        <v>46093</v>
      </c>
      <c r="AQ50" s="23" t="s">
        <v>12326</v>
      </c>
      <c r="AR50" s="884" t="s">
        <v>5536</v>
      </c>
      <c r="AS50" s="885">
        <v>46136</v>
      </c>
      <c r="AT50" s="884"/>
      <c r="AU50" s="884"/>
      <c r="AV50" s="884"/>
      <c r="AW50" s="884"/>
      <c r="AX50" s="884"/>
      <c r="AY50" s="884"/>
    </row>
    <row r="51" spans="1:51" s="764" customFormat="1" ht="22.5" hidden="1" x14ac:dyDescent="0.25">
      <c r="A51" s="758" t="s">
        <v>9043</v>
      </c>
      <c r="B51" s="871"/>
      <c r="C51" s="871" t="s">
        <v>8257</v>
      </c>
      <c r="D51" s="828" t="s">
        <v>6051</v>
      </c>
      <c r="E51" s="872" t="s">
        <v>3714</v>
      </c>
      <c r="F51" s="832">
        <f t="shared" si="9"/>
        <v>46093</v>
      </c>
      <c r="G51" s="833" t="str">
        <f t="shared" si="10"/>
        <v>C1</v>
      </c>
      <c r="H51" s="787" t="str">
        <f t="shared" si="11"/>
        <v>MR_DER-1636_26</v>
      </c>
      <c r="I51" s="834">
        <f t="shared" si="12"/>
        <v>46136</v>
      </c>
      <c r="J51" s="834" t="str">
        <f t="shared" si="13"/>
        <v>NÃO APROVADO</v>
      </c>
      <c r="K51" s="873" t="s">
        <v>3730</v>
      </c>
      <c r="L51" s="874">
        <v>44797</v>
      </c>
      <c r="M51" s="875" t="s">
        <v>3739</v>
      </c>
      <c r="N51" s="884" t="s">
        <v>5539</v>
      </c>
      <c r="O51" s="885">
        <v>44840</v>
      </c>
      <c r="P51" s="878" t="s">
        <v>3779</v>
      </c>
      <c r="Q51" s="873" t="s">
        <v>3748</v>
      </c>
      <c r="R51" s="874">
        <v>44858</v>
      </c>
      <c r="S51" s="879" t="s">
        <v>5581</v>
      </c>
      <c r="T51" s="880" t="s">
        <v>6098</v>
      </c>
      <c r="U51" s="874">
        <v>44889</v>
      </c>
      <c r="V51" s="878" t="s">
        <v>5653</v>
      </c>
      <c r="W51" s="887" t="s">
        <v>5626</v>
      </c>
      <c r="X51" s="885">
        <v>44973</v>
      </c>
      <c r="Y51" s="888" t="s">
        <v>6384</v>
      </c>
      <c r="Z51" s="884" t="s">
        <v>5539</v>
      </c>
      <c r="AA51" s="885">
        <v>45008</v>
      </c>
      <c r="AB51" s="888" t="s">
        <v>6630</v>
      </c>
      <c r="AC51" s="887" t="s">
        <v>5811</v>
      </c>
      <c r="AD51" s="885">
        <v>45133</v>
      </c>
      <c r="AE51" s="888" t="s">
        <v>6774</v>
      </c>
      <c r="AF51" s="884"/>
      <c r="AG51" s="884"/>
      <c r="AH51" s="888" t="s">
        <v>6812</v>
      </c>
      <c r="AI51" s="887" t="s">
        <v>5811</v>
      </c>
      <c r="AJ51" s="885">
        <v>45247</v>
      </c>
      <c r="AK51" s="888" t="s">
        <v>6962</v>
      </c>
      <c r="AL51" s="884" t="s">
        <v>6913</v>
      </c>
      <c r="AM51" s="884" t="s">
        <v>6913</v>
      </c>
      <c r="AN51" s="886"/>
      <c r="AO51" s="887" t="s">
        <v>6393</v>
      </c>
      <c r="AP51" s="885">
        <v>46093</v>
      </c>
      <c r="AQ51" s="23" t="s">
        <v>12326</v>
      </c>
      <c r="AR51" s="884" t="s">
        <v>5536</v>
      </c>
      <c r="AS51" s="885">
        <v>46136</v>
      </c>
      <c r="AT51" s="884"/>
      <c r="AU51" s="884"/>
      <c r="AV51" s="884"/>
      <c r="AW51" s="884"/>
      <c r="AX51" s="884"/>
      <c r="AY51" s="884"/>
    </row>
    <row r="52" spans="1:51" s="764" customFormat="1" ht="22.5" hidden="1" x14ac:dyDescent="0.25">
      <c r="A52" s="758" t="s">
        <v>9043</v>
      </c>
      <c r="B52" s="871"/>
      <c r="C52" s="871" t="s">
        <v>8257</v>
      </c>
      <c r="D52" s="828" t="s">
        <v>6051</v>
      </c>
      <c r="E52" s="872" t="s">
        <v>3715</v>
      </c>
      <c r="F52" s="832">
        <f t="shared" si="9"/>
        <v>46093</v>
      </c>
      <c r="G52" s="833" t="str">
        <f t="shared" si="10"/>
        <v>C1</v>
      </c>
      <c r="H52" s="787" t="str">
        <f t="shared" si="11"/>
        <v>MR_DER-1636_26</v>
      </c>
      <c r="I52" s="834">
        <f t="shared" si="12"/>
        <v>46136</v>
      </c>
      <c r="J52" s="834" t="str">
        <f t="shared" si="13"/>
        <v>NÃO APROVADO</v>
      </c>
      <c r="K52" s="873" t="s">
        <v>3730</v>
      </c>
      <c r="L52" s="874">
        <v>44797</v>
      </c>
      <c r="M52" s="875" t="s">
        <v>3739</v>
      </c>
      <c r="N52" s="884" t="s">
        <v>5539</v>
      </c>
      <c r="O52" s="885">
        <v>44840</v>
      </c>
      <c r="P52" s="878" t="s">
        <v>3779</v>
      </c>
      <c r="Q52" s="873" t="s">
        <v>3748</v>
      </c>
      <c r="R52" s="874">
        <v>44858</v>
      </c>
      <c r="S52" s="879" t="s">
        <v>5581</v>
      </c>
      <c r="T52" s="880" t="s">
        <v>6098</v>
      </c>
      <c r="U52" s="874">
        <v>44889</v>
      </c>
      <c r="V52" s="878" t="s">
        <v>5653</v>
      </c>
      <c r="W52" s="887" t="s">
        <v>5626</v>
      </c>
      <c r="X52" s="885">
        <v>44973</v>
      </c>
      <c r="Y52" s="888" t="s">
        <v>6384</v>
      </c>
      <c r="Z52" s="884" t="s">
        <v>5539</v>
      </c>
      <c r="AA52" s="885">
        <v>45008</v>
      </c>
      <c r="AB52" s="888" t="s">
        <v>6630</v>
      </c>
      <c r="AC52" s="887" t="s">
        <v>5811</v>
      </c>
      <c r="AD52" s="885">
        <v>45133</v>
      </c>
      <c r="AE52" s="888" t="s">
        <v>6774</v>
      </c>
      <c r="AF52" s="884"/>
      <c r="AG52" s="884"/>
      <c r="AH52" s="888" t="s">
        <v>6812</v>
      </c>
      <c r="AI52" s="887" t="s">
        <v>5811</v>
      </c>
      <c r="AJ52" s="885">
        <v>45247</v>
      </c>
      <c r="AK52" s="888" t="s">
        <v>6962</v>
      </c>
      <c r="AL52" s="884" t="s">
        <v>6913</v>
      </c>
      <c r="AM52" s="884" t="s">
        <v>6913</v>
      </c>
      <c r="AN52" s="886"/>
      <c r="AO52" s="887" t="s">
        <v>6393</v>
      </c>
      <c r="AP52" s="885">
        <v>46093</v>
      </c>
      <c r="AQ52" s="23" t="s">
        <v>12326</v>
      </c>
      <c r="AR52" s="884" t="s">
        <v>5536</v>
      </c>
      <c r="AS52" s="885">
        <v>46136</v>
      </c>
      <c r="AT52" s="884"/>
      <c r="AU52" s="884"/>
      <c r="AV52" s="884"/>
      <c r="AW52" s="884"/>
      <c r="AX52" s="884"/>
      <c r="AY52" s="884"/>
    </row>
    <row r="53" spans="1:51" s="764" customFormat="1" ht="22.5" hidden="1" x14ac:dyDescent="0.25">
      <c r="A53" s="758" t="s">
        <v>9043</v>
      </c>
      <c r="B53" s="871"/>
      <c r="C53" s="871" t="s">
        <v>8257</v>
      </c>
      <c r="D53" s="828" t="s">
        <v>6051</v>
      </c>
      <c r="E53" s="872" t="s">
        <v>3716</v>
      </c>
      <c r="F53" s="832">
        <f t="shared" si="9"/>
        <v>46093</v>
      </c>
      <c r="G53" s="833" t="str">
        <f t="shared" si="10"/>
        <v>C1</v>
      </c>
      <c r="H53" s="787" t="str">
        <f t="shared" si="11"/>
        <v>MR_DER-1636_26</v>
      </c>
      <c r="I53" s="834">
        <f t="shared" si="12"/>
        <v>46136</v>
      </c>
      <c r="J53" s="834" t="str">
        <f t="shared" si="13"/>
        <v>NÃO APROVADO</v>
      </c>
      <c r="K53" s="873" t="s">
        <v>3730</v>
      </c>
      <c r="L53" s="874">
        <v>44797</v>
      </c>
      <c r="M53" s="875" t="s">
        <v>3739</v>
      </c>
      <c r="N53" s="884" t="s">
        <v>5539</v>
      </c>
      <c r="O53" s="885">
        <v>44840</v>
      </c>
      <c r="P53" s="878" t="s">
        <v>3779</v>
      </c>
      <c r="Q53" s="873" t="s">
        <v>3748</v>
      </c>
      <c r="R53" s="874">
        <v>44858</v>
      </c>
      <c r="S53" s="879" t="s">
        <v>5581</v>
      </c>
      <c r="T53" s="880" t="s">
        <v>6098</v>
      </c>
      <c r="U53" s="874">
        <v>44889</v>
      </c>
      <c r="V53" s="878" t="s">
        <v>5653</v>
      </c>
      <c r="W53" s="887" t="s">
        <v>5626</v>
      </c>
      <c r="X53" s="885">
        <v>44973</v>
      </c>
      <c r="Y53" s="888" t="s">
        <v>6384</v>
      </c>
      <c r="Z53" s="884" t="s">
        <v>5539</v>
      </c>
      <c r="AA53" s="885">
        <v>45008</v>
      </c>
      <c r="AB53" s="888" t="s">
        <v>6630</v>
      </c>
      <c r="AC53" s="887" t="s">
        <v>5811</v>
      </c>
      <c r="AD53" s="885">
        <v>45133</v>
      </c>
      <c r="AE53" s="888" t="s">
        <v>6774</v>
      </c>
      <c r="AF53" s="884"/>
      <c r="AG53" s="884"/>
      <c r="AH53" s="888" t="s">
        <v>6812</v>
      </c>
      <c r="AI53" s="887" t="s">
        <v>5811</v>
      </c>
      <c r="AJ53" s="885">
        <v>45247</v>
      </c>
      <c r="AK53" s="888" t="s">
        <v>6962</v>
      </c>
      <c r="AL53" s="884" t="s">
        <v>6913</v>
      </c>
      <c r="AM53" s="884" t="s">
        <v>6913</v>
      </c>
      <c r="AN53" s="886"/>
      <c r="AO53" s="887" t="s">
        <v>6393</v>
      </c>
      <c r="AP53" s="885">
        <v>46093</v>
      </c>
      <c r="AQ53" s="23" t="s">
        <v>12326</v>
      </c>
      <c r="AR53" s="884" t="s">
        <v>5536</v>
      </c>
      <c r="AS53" s="885">
        <v>46136</v>
      </c>
      <c r="AT53" s="884"/>
      <c r="AU53" s="884"/>
      <c r="AV53" s="884"/>
      <c r="AW53" s="884"/>
      <c r="AX53" s="884"/>
      <c r="AY53" s="884"/>
    </row>
    <row r="54" spans="1:51" s="764" customFormat="1" ht="22.5" hidden="1" x14ac:dyDescent="0.25">
      <c r="A54" s="758" t="s">
        <v>9043</v>
      </c>
      <c r="B54" s="871"/>
      <c r="C54" s="871" t="s">
        <v>8257</v>
      </c>
      <c r="D54" s="828" t="s">
        <v>6051</v>
      </c>
      <c r="E54" s="872" t="s">
        <v>3717</v>
      </c>
      <c r="F54" s="832">
        <f t="shared" si="9"/>
        <v>46093</v>
      </c>
      <c r="G54" s="833" t="str">
        <f t="shared" si="10"/>
        <v>C1</v>
      </c>
      <c r="H54" s="787" t="str">
        <f t="shared" si="11"/>
        <v>MR_DER-1636_26</v>
      </c>
      <c r="I54" s="834">
        <f t="shared" si="12"/>
        <v>46136</v>
      </c>
      <c r="J54" s="834" t="str">
        <f t="shared" si="13"/>
        <v>NÃO APROVADO</v>
      </c>
      <c r="K54" s="873" t="s">
        <v>3730</v>
      </c>
      <c r="L54" s="874">
        <v>44797</v>
      </c>
      <c r="M54" s="875" t="s">
        <v>3739</v>
      </c>
      <c r="N54" s="884" t="s">
        <v>5539</v>
      </c>
      <c r="O54" s="885">
        <v>44840</v>
      </c>
      <c r="P54" s="878" t="s">
        <v>3779</v>
      </c>
      <c r="Q54" s="873" t="s">
        <v>3748</v>
      </c>
      <c r="R54" s="874">
        <v>44858</v>
      </c>
      <c r="S54" s="879" t="s">
        <v>5581</v>
      </c>
      <c r="T54" s="880" t="s">
        <v>6098</v>
      </c>
      <c r="U54" s="874">
        <v>44889</v>
      </c>
      <c r="V54" s="878" t="s">
        <v>5653</v>
      </c>
      <c r="W54" s="887" t="s">
        <v>5626</v>
      </c>
      <c r="X54" s="885">
        <v>44973</v>
      </c>
      <c r="Y54" s="888" t="s">
        <v>6384</v>
      </c>
      <c r="Z54" s="884" t="s">
        <v>5539</v>
      </c>
      <c r="AA54" s="885">
        <v>45008</v>
      </c>
      <c r="AB54" s="888" t="s">
        <v>6630</v>
      </c>
      <c r="AC54" s="887" t="s">
        <v>5811</v>
      </c>
      <c r="AD54" s="885">
        <v>45133</v>
      </c>
      <c r="AE54" s="888" t="s">
        <v>6774</v>
      </c>
      <c r="AF54" s="884"/>
      <c r="AG54" s="884"/>
      <c r="AH54" s="888" t="s">
        <v>6812</v>
      </c>
      <c r="AI54" s="887" t="s">
        <v>5811</v>
      </c>
      <c r="AJ54" s="885">
        <v>45247</v>
      </c>
      <c r="AK54" s="888" t="s">
        <v>6962</v>
      </c>
      <c r="AL54" s="884" t="s">
        <v>6913</v>
      </c>
      <c r="AM54" s="884" t="s">
        <v>6913</v>
      </c>
      <c r="AN54" s="886"/>
      <c r="AO54" s="887" t="s">
        <v>6393</v>
      </c>
      <c r="AP54" s="885">
        <v>46093</v>
      </c>
      <c r="AQ54" s="23" t="s">
        <v>12326</v>
      </c>
      <c r="AR54" s="884" t="s">
        <v>5536</v>
      </c>
      <c r="AS54" s="885">
        <v>46136</v>
      </c>
      <c r="AT54" s="884"/>
      <c r="AU54" s="884"/>
      <c r="AV54" s="884"/>
      <c r="AW54" s="884"/>
      <c r="AX54" s="884"/>
      <c r="AY54" s="884"/>
    </row>
    <row r="55" spans="1:51" s="764" customFormat="1" ht="22.5" hidden="1" x14ac:dyDescent="0.25">
      <c r="A55" s="758" t="s">
        <v>9043</v>
      </c>
      <c r="B55" s="871"/>
      <c r="C55" s="871" t="s">
        <v>8257</v>
      </c>
      <c r="D55" s="828" t="s">
        <v>6051</v>
      </c>
      <c r="E55" s="872" t="s">
        <v>3718</v>
      </c>
      <c r="F55" s="832">
        <f t="shared" si="9"/>
        <v>46093</v>
      </c>
      <c r="G55" s="833" t="str">
        <f t="shared" si="10"/>
        <v>C1</v>
      </c>
      <c r="H55" s="787" t="str">
        <f t="shared" si="11"/>
        <v>MR_DER-1636_26</v>
      </c>
      <c r="I55" s="834">
        <f t="shared" si="12"/>
        <v>46136</v>
      </c>
      <c r="J55" s="834" t="str">
        <f t="shared" si="13"/>
        <v>NÃO APROVADO</v>
      </c>
      <c r="K55" s="873" t="s">
        <v>3730</v>
      </c>
      <c r="L55" s="874">
        <v>44797</v>
      </c>
      <c r="M55" s="875" t="s">
        <v>3739</v>
      </c>
      <c r="N55" s="884" t="s">
        <v>5539</v>
      </c>
      <c r="O55" s="885">
        <v>44840</v>
      </c>
      <c r="P55" s="878" t="s">
        <v>3779</v>
      </c>
      <c r="Q55" s="873" t="s">
        <v>3748</v>
      </c>
      <c r="R55" s="874">
        <v>44858</v>
      </c>
      <c r="S55" s="879" t="s">
        <v>5581</v>
      </c>
      <c r="T55" s="880" t="s">
        <v>6098</v>
      </c>
      <c r="U55" s="874">
        <v>44889</v>
      </c>
      <c r="V55" s="878" t="s">
        <v>5653</v>
      </c>
      <c r="W55" s="887" t="s">
        <v>5626</v>
      </c>
      <c r="X55" s="885">
        <v>44973</v>
      </c>
      <c r="Y55" s="888" t="s">
        <v>6384</v>
      </c>
      <c r="Z55" s="884" t="s">
        <v>5539</v>
      </c>
      <c r="AA55" s="885">
        <v>45008</v>
      </c>
      <c r="AB55" s="888" t="s">
        <v>6630</v>
      </c>
      <c r="AC55" s="887" t="s">
        <v>5811</v>
      </c>
      <c r="AD55" s="885">
        <v>45133</v>
      </c>
      <c r="AE55" s="888" t="s">
        <v>6774</v>
      </c>
      <c r="AF55" s="884"/>
      <c r="AG55" s="884"/>
      <c r="AH55" s="888" t="s">
        <v>6812</v>
      </c>
      <c r="AI55" s="887" t="s">
        <v>5811</v>
      </c>
      <c r="AJ55" s="885">
        <v>45247</v>
      </c>
      <c r="AK55" s="888" t="s">
        <v>6962</v>
      </c>
      <c r="AL55" s="884" t="s">
        <v>6913</v>
      </c>
      <c r="AM55" s="884" t="s">
        <v>6913</v>
      </c>
      <c r="AN55" s="886"/>
      <c r="AO55" s="887" t="s">
        <v>6393</v>
      </c>
      <c r="AP55" s="885">
        <v>46093</v>
      </c>
      <c r="AQ55" s="23" t="s">
        <v>12326</v>
      </c>
      <c r="AR55" s="884" t="s">
        <v>5536</v>
      </c>
      <c r="AS55" s="885">
        <v>46136</v>
      </c>
      <c r="AT55" s="884"/>
      <c r="AU55" s="884"/>
      <c r="AV55" s="884"/>
      <c r="AW55" s="884"/>
      <c r="AX55" s="884"/>
      <c r="AY55" s="884"/>
    </row>
    <row r="56" spans="1:51" s="764" customFormat="1" ht="22.5" hidden="1" x14ac:dyDescent="0.25">
      <c r="A56" s="758" t="s">
        <v>9043</v>
      </c>
      <c r="B56" s="871"/>
      <c r="C56" s="871" t="s">
        <v>8257</v>
      </c>
      <c r="D56" s="828" t="s">
        <v>6051</v>
      </c>
      <c r="E56" s="872" t="s">
        <v>3719</v>
      </c>
      <c r="F56" s="832">
        <f t="shared" si="9"/>
        <v>46093</v>
      </c>
      <c r="G56" s="833" t="str">
        <f t="shared" si="10"/>
        <v>C1</v>
      </c>
      <c r="H56" s="787" t="str">
        <f t="shared" si="11"/>
        <v>MR_DER-1636_26</v>
      </c>
      <c r="I56" s="834">
        <f t="shared" si="12"/>
        <v>46136</v>
      </c>
      <c r="J56" s="834" t="str">
        <f t="shared" si="13"/>
        <v>NÃO APROVADO</v>
      </c>
      <c r="K56" s="873" t="s">
        <v>3730</v>
      </c>
      <c r="L56" s="874">
        <v>44797</v>
      </c>
      <c r="M56" s="875" t="s">
        <v>3739</v>
      </c>
      <c r="N56" s="884" t="s">
        <v>5539</v>
      </c>
      <c r="O56" s="885">
        <v>44840</v>
      </c>
      <c r="P56" s="878" t="s">
        <v>3779</v>
      </c>
      <c r="Q56" s="873" t="s">
        <v>3748</v>
      </c>
      <c r="R56" s="874">
        <v>44858</v>
      </c>
      <c r="S56" s="879" t="s">
        <v>5581</v>
      </c>
      <c r="T56" s="880" t="s">
        <v>6098</v>
      </c>
      <c r="U56" s="874">
        <v>44889</v>
      </c>
      <c r="V56" s="878" t="s">
        <v>5653</v>
      </c>
      <c r="W56" s="887" t="s">
        <v>5626</v>
      </c>
      <c r="X56" s="885">
        <v>44973</v>
      </c>
      <c r="Y56" s="888" t="s">
        <v>6384</v>
      </c>
      <c r="Z56" s="884" t="s">
        <v>5539</v>
      </c>
      <c r="AA56" s="885">
        <v>45008</v>
      </c>
      <c r="AB56" s="888" t="s">
        <v>6630</v>
      </c>
      <c r="AC56" s="887" t="s">
        <v>5811</v>
      </c>
      <c r="AD56" s="885">
        <v>45133</v>
      </c>
      <c r="AE56" s="888" t="s">
        <v>6774</v>
      </c>
      <c r="AF56" s="884"/>
      <c r="AG56" s="884"/>
      <c r="AH56" s="888" t="s">
        <v>6812</v>
      </c>
      <c r="AI56" s="887" t="s">
        <v>5811</v>
      </c>
      <c r="AJ56" s="885">
        <v>45247</v>
      </c>
      <c r="AK56" s="888" t="s">
        <v>6962</v>
      </c>
      <c r="AL56" s="884" t="s">
        <v>6913</v>
      </c>
      <c r="AM56" s="884" t="s">
        <v>6913</v>
      </c>
      <c r="AN56" s="886"/>
      <c r="AO56" s="887" t="s">
        <v>6393</v>
      </c>
      <c r="AP56" s="885">
        <v>46093</v>
      </c>
      <c r="AQ56" s="23" t="s">
        <v>12326</v>
      </c>
      <c r="AR56" s="884" t="s">
        <v>5536</v>
      </c>
      <c r="AS56" s="885">
        <v>46136</v>
      </c>
      <c r="AT56" s="884"/>
      <c r="AU56" s="884"/>
      <c r="AV56" s="884"/>
      <c r="AW56" s="884"/>
      <c r="AX56" s="884"/>
      <c r="AY56" s="884"/>
    </row>
    <row r="57" spans="1:51" s="764" customFormat="1" ht="22.5" hidden="1" x14ac:dyDescent="0.25">
      <c r="A57" s="758" t="s">
        <v>9043</v>
      </c>
      <c r="B57" s="871"/>
      <c r="C57" s="871" t="s">
        <v>8257</v>
      </c>
      <c r="D57" s="828" t="s">
        <v>6051</v>
      </c>
      <c r="E57" s="872" t="s">
        <v>3720</v>
      </c>
      <c r="F57" s="832">
        <f t="shared" si="9"/>
        <v>46093</v>
      </c>
      <c r="G57" s="833" t="str">
        <f t="shared" si="10"/>
        <v>C1</v>
      </c>
      <c r="H57" s="787" t="str">
        <f t="shared" si="11"/>
        <v>MR_DER-1636_26</v>
      </c>
      <c r="I57" s="834">
        <f t="shared" si="12"/>
        <v>46136</v>
      </c>
      <c r="J57" s="834" t="str">
        <f t="shared" si="13"/>
        <v>NÃO APROVADO</v>
      </c>
      <c r="K57" s="873" t="s">
        <v>3730</v>
      </c>
      <c r="L57" s="874">
        <v>44797</v>
      </c>
      <c r="M57" s="875" t="s">
        <v>3739</v>
      </c>
      <c r="N57" s="884" t="s">
        <v>5539</v>
      </c>
      <c r="O57" s="885">
        <v>44840</v>
      </c>
      <c r="P57" s="878" t="s">
        <v>3779</v>
      </c>
      <c r="Q57" s="873" t="s">
        <v>3748</v>
      </c>
      <c r="R57" s="874">
        <v>44858</v>
      </c>
      <c r="S57" s="879" t="s">
        <v>5581</v>
      </c>
      <c r="T57" s="880" t="s">
        <v>6098</v>
      </c>
      <c r="U57" s="874">
        <v>44889</v>
      </c>
      <c r="V57" s="878" t="s">
        <v>5653</v>
      </c>
      <c r="W57" s="887" t="s">
        <v>5626</v>
      </c>
      <c r="X57" s="885">
        <v>44973</v>
      </c>
      <c r="Y57" s="888" t="s">
        <v>6384</v>
      </c>
      <c r="Z57" s="884" t="s">
        <v>5539</v>
      </c>
      <c r="AA57" s="885">
        <v>45008</v>
      </c>
      <c r="AB57" s="888" t="s">
        <v>6630</v>
      </c>
      <c r="AC57" s="887" t="s">
        <v>5811</v>
      </c>
      <c r="AD57" s="885">
        <v>45133</v>
      </c>
      <c r="AE57" s="888" t="s">
        <v>6774</v>
      </c>
      <c r="AF57" s="884"/>
      <c r="AG57" s="884"/>
      <c r="AH57" s="888" t="s">
        <v>6812</v>
      </c>
      <c r="AI57" s="887" t="s">
        <v>5811</v>
      </c>
      <c r="AJ57" s="885">
        <v>45247</v>
      </c>
      <c r="AK57" s="888" t="s">
        <v>6962</v>
      </c>
      <c r="AL57" s="884" t="s">
        <v>6913</v>
      </c>
      <c r="AM57" s="884" t="s">
        <v>6913</v>
      </c>
      <c r="AN57" s="886"/>
      <c r="AO57" s="887" t="s">
        <v>6393</v>
      </c>
      <c r="AP57" s="885">
        <v>46093</v>
      </c>
      <c r="AQ57" s="23" t="s">
        <v>12326</v>
      </c>
      <c r="AR57" s="884" t="s">
        <v>5536</v>
      </c>
      <c r="AS57" s="885">
        <v>46136</v>
      </c>
      <c r="AT57" s="884"/>
      <c r="AU57" s="884"/>
      <c r="AV57" s="884"/>
      <c r="AW57" s="884"/>
      <c r="AX57" s="884"/>
      <c r="AY57" s="884"/>
    </row>
    <row r="58" spans="1:51" s="764" customFormat="1" ht="22.5" hidden="1" x14ac:dyDescent="0.25">
      <c r="A58" s="758" t="s">
        <v>9043</v>
      </c>
      <c r="B58" s="871"/>
      <c r="C58" s="871" t="s">
        <v>8257</v>
      </c>
      <c r="D58" s="828" t="s">
        <v>6051</v>
      </c>
      <c r="E58" s="872" t="s">
        <v>3721</v>
      </c>
      <c r="F58" s="832">
        <f t="shared" si="9"/>
        <v>46093</v>
      </c>
      <c r="G58" s="833" t="str">
        <f t="shared" si="10"/>
        <v>C1</v>
      </c>
      <c r="H58" s="787" t="str">
        <f t="shared" si="11"/>
        <v>MR_DER-1636_26</v>
      </c>
      <c r="I58" s="834">
        <f t="shared" si="12"/>
        <v>46136</v>
      </c>
      <c r="J58" s="834" t="str">
        <f t="shared" si="13"/>
        <v>NÃO APROVADO</v>
      </c>
      <c r="K58" s="873" t="s">
        <v>3730</v>
      </c>
      <c r="L58" s="874">
        <v>44797</v>
      </c>
      <c r="M58" s="875" t="s">
        <v>3739</v>
      </c>
      <c r="N58" s="884" t="s">
        <v>5539</v>
      </c>
      <c r="O58" s="885">
        <v>44840</v>
      </c>
      <c r="P58" s="878" t="s">
        <v>3779</v>
      </c>
      <c r="Q58" s="873" t="s">
        <v>3748</v>
      </c>
      <c r="R58" s="874">
        <v>44858</v>
      </c>
      <c r="S58" s="879" t="s">
        <v>5581</v>
      </c>
      <c r="T58" s="880" t="s">
        <v>6098</v>
      </c>
      <c r="U58" s="874">
        <v>44889</v>
      </c>
      <c r="V58" s="878" t="s">
        <v>5653</v>
      </c>
      <c r="W58" s="887" t="s">
        <v>5626</v>
      </c>
      <c r="X58" s="885">
        <v>44973</v>
      </c>
      <c r="Y58" s="888" t="s">
        <v>6384</v>
      </c>
      <c r="Z58" s="884" t="s">
        <v>5539</v>
      </c>
      <c r="AA58" s="885">
        <v>45008</v>
      </c>
      <c r="AB58" s="888" t="s">
        <v>6630</v>
      </c>
      <c r="AC58" s="887" t="s">
        <v>5811</v>
      </c>
      <c r="AD58" s="885">
        <v>45133</v>
      </c>
      <c r="AE58" s="888" t="s">
        <v>6774</v>
      </c>
      <c r="AF58" s="884"/>
      <c r="AG58" s="884"/>
      <c r="AH58" s="888" t="s">
        <v>6812</v>
      </c>
      <c r="AI58" s="887" t="s">
        <v>5811</v>
      </c>
      <c r="AJ58" s="885">
        <v>45247</v>
      </c>
      <c r="AK58" s="888" t="s">
        <v>6962</v>
      </c>
      <c r="AL58" s="884" t="s">
        <v>6913</v>
      </c>
      <c r="AM58" s="884" t="s">
        <v>6913</v>
      </c>
      <c r="AN58" s="886"/>
      <c r="AO58" s="887" t="s">
        <v>6393</v>
      </c>
      <c r="AP58" s="885">
        <v>46093</v>
      </c>
      <c r="AQ58" s="23" t="s">
        <v>12326</v>
      </c>
      <c r="AR58" s="884" t="s">
        <v>5536</v>
      </c>
      <c r="AS58" s="885">
        <v>46136</v>
      </c>
      <c r="AT58" s="884"/>
      <c r="AU58" s="884"/>
      <c r="AV58" s="884"/>
      <c r="AW58" s="884"/>
      <c r="AX58" s="884"/>
      <c r="AY58" s="884"/>
    </row>
    <row r="59" spans="1:51" s="725" customFormat="1" ht="33.75" hidden="1" x14ac:dyDescent="0.2">
      <c r="A59" s="720" t="s">
        <v>8263</v>
      </c>
      <c r="B59" s="845" t="s">
        <v>8257</v>
      </c>
      <c r="C59" s="845" t="s">
        <v>8257</v>
      </c>
      <c r="D59" s="846" t="s">
        <v>3784</v>
      </c>
      <c r="E59" s="847" t="s">
        <v>2404</v>
      </c>
      <c r="F59" s="813">
        <f t="shared" ref="F59:F65" si="14">IF(L59&lt;&gt;0,MAX(L59,R59,X59,AD59,AJ59,AP59),"NE")</f>
        <v>45247</v>
      </c>
      <c r="G59" s="814" t="str">
        <f t="shared" si="10"/>
        <v>B</v>
      </c>
      <c r="H59" s="787" t="str">
        <f t="shared" si="11"/>
        <v>MR.DER-0474_23-Entrega Final</v>
      </c>
      <c r="I59" s="816" t="str">
        <f t="shared" si="12"/>
        <v>ASSINADO</v>
      </c>
      <c r="J59" s="816" t="str">
        <f t="shared" si="13"/>
        <v>ND</v>
      </c>
      <c r="K59" s="848" t="s">
        <v>3730</v>
      </c>
      <c r="L59" s="849">
        <v>44827</v>
      </c>
      <c r="M59" s="850" t="s">
        <v>3767</v>
      </c>
      <c r="N59" s="851" t="s">
        <v>5537</v>
      </c>
      <c r="O59" s="852">
        <v>44844</v>
      </c>
      <c r="P59" s="850" t="s">
        <v>3786</v>
      </c>
      <c r="Q59" s="848" t="s">
        <v>3765</v>
      </c>
      <c r="R59" s="849">
        <v>44859</v>
      </c>
      <c r="S59" s="854" t="s">
        <v>5588</v>
      </c>
      <c r="T59" s="855" t="s">
        <v>5538</v>
      </c>
      <c r="U59" s="849">
        <v>44881</v>
      </c>
      <c r="V59" s="853" t="s">
        <v>5654</v>
      </c>
      <c r="W59" s="848" t="s">
        <v>3748</v>
      </c>
      <c r="X59" s="849">
        <v>44888</v>
      </c>
      <c r="Y59" s="854" t="s">
        <v>5700</v>
      </c>
      <c r="Z59" s="851"/>
      <c r="AA59" s="851"/>
      <c r="AB59" s="853" t="s">
        <v>5857</v>
      </c>
      <c r="AC59" s="856" t="s">
        <v>5626</v>
      </c>
      <c r="AD59" s="852">
        <v>44972</v>
      </c>
      <c r="AE59" s="857" t="s">
        <v>6337</v>
      </c>
      <c r="AF59" s="851" t="s">
        <v>5539</v>
      </c>
      <c r="AG59" s="852">
        <v>44980</v>
      </c>
      <c r="AH59" s="857" t="s">
        <v>6651</v>
      </c>
      <c r="AI59" s="856" t="s">
        <v>5811</v>
      </c>
      <c r="AJ59" s="852">
        <v>44984</v>
      </c>
      <c r="AK59" s="857" t="s">
        <v>6600</v>
      </c>
      <c r="AL59" s="859"/>
      <c r="AM59" s="851"/>
      <c r="AN59" s="857" t="s">
        <v>6631</v>
      </c>
      <c r="AO59" s="856" t="s">
        <v>5811</v>
      </c>
      <c r="AP59" s="852">
        <v>45247</v>
      </c>
      <c r="AQ59" s="858" t="s">
        <v>6962</v>
      </c>
      <c r="AR59" s="851" t="s">
        <v>6913</v>
      </c>
      <c r="AS59" s="851" t="s">
        <v>6913</v>
      </c>
      <c r="AT59" s="884"/>
      <c r="AU59" s="884" t="s">
        <v>5811</v>
      </c>
      <c r="AV59" s="884">
        <v>45247</v>
      </c>
      <c r="AW59" s="884" t="s">
        <v>6962</v>
      </c>
      <c r="AX59" s="884" t="s">
        <v>6913</v>
      </c>
      <c r="AY59" s="884" t="s">
        <v>6913</v>
      </c>
    </row>
    <row r="60" spans="1:51" s="725" customFormat="1" ht="33.75" hidden="1" x14ac:dyDescent="0.2">
      <c r="A60" s="720" t="s">
        <v>8263</v>
      </c>
      <c r="B60" s="845" t="s">
        <v>8257</v>
      </c>
      <c r="C60" s="845" t="s">
        <v>8257</v>
      </c>
      <c r="D60" s="846" t="s">
        <v>3784</v>
      </c>
      <c r="E60" s="847" t="s">
        <v>2405</v>
      </c>
      <c r="F60" s="813">
        <f t="shared" si="14"/>
        <v>45247</v>
      </c>
      <c r="G60" s="814" t="str">
        <f t="shared" si="10"/>
        <v>B</v>
      </c>
      <c r="H60" s="787" t="str">
        <f t="shared" si="11"/>
        <v>MR.DER-0474_23-Entrega Final</v>
      </c>
      <c r="I60" s="816" t="str">
        <f t="shared" si="12"/>
        <v>ASSINADO</v>
      </c>
      <c r="J60" s="816" t="str">
        <f t="shared" si="13"/>
        <v>ND</v>
      </c>
      <c r="K60" s="848" t="s">
        <v>3730</v>
      </c>
      <c r="L60" s="849">
        <v>44827</v>
      </c>
      <c r="M60" s="850" t="s">
        <v>3767</v>
      </c>
      <c r="N60" s="851" t="s">
        <v>5537</v>
      </c>
      <c r="O60" s="852">
        <v>44844</v>
      </c>
      <c r="P60" s="850" t="s">
        <v>3786</v>
      </c>
      <c r="Q60" s="848" t="s">
        <v>3765</v>
      </c>
      <c r="R60" s="849">
        <v>44859</v>
      </c>
      <c r="S60" s="854" t="s">
        <v>5588</v>
      </c>
      <c r="T60" s="855" t="s">
        <v>5538</v>
      </c>
      <c r="U60" s="849">
        <v>44881</v>
      </c>
      <c r="V60" s="853" t="s">
        <v>5654</v>
      </c>
      <c r="W60" s="848" t="s">
        <v>3748</v>
      </c>
      <c r="X60" s="849">
        <v>44888</v>
      </c>
      <c r="Y60" s="854" t="s">
        <v>5700</v>
      </c>
      <c r="Z60" s="851"/>
      <c r="AA60" s="851"/>
      <c r="AB60" s="853" t="s">
        <v>5857</v>
      </c>
      <c r="AC60" s="856" t="s">
        <v>5626</v>
      </c>
      <c r="AD60" s="852">
        <v>44972</v>
      </c>
      <c r="AE60" s="857" t="s">
        <v>6337</v>
      </c>
      <c r="AF60" s="851" t="s">
        <v>5539</v>
      </c>
      <c r="AG60" s="852">
        <v>44980</v>
      </c>
      <c r="AH60" s="857" t="s">
        <v>6651</v>
      </c>
      <c r="AI60" s="856" t="s">
        <v>5811</v>
      </c>
      <c r="AJ60" s="852">
        <v>44984</v>
      </c>
      <c r="AK60" s="857" t="s">
        <v>6600</v>
      </c>
      <c r="AL60" s="851"/>
      <c r="AM60" s="851"/>
      <c r="AN60" s="857" t="s">
        <v>6631</v>
      </c>
      <c r="AO60" s="856" t="s">
        <v>5811</v>
      </c>
      <c r="AP60" s="852">
        <v>45247</v>
      </c>
      <c r="AQ60" s="858" t="s">
        <v>6962</v>
      </c>
      <c r="AR60" s="851" t="s">
        <v>6913</v>
      </c>
      <c r="AS60" s="851" t="s">
        <v>6913</v>
      </c>
      <c r="AT60" s="884"/>
      <c r="AU60" s="884" t="s">
        <v>5811</v>
      </c>
      <c r="AV60" s="884">
        <v>45247</v>
      </c>
      <c r="AW60" s="884" t="s">
        <v>6962</v>
      </c>
      <c r="AX60" s="884" t="s">
        <v>6913</v>
      </c>
      <c r="AY60" s="884" t="s">
        <v>6913</v>
      </c>
    </row>
    <row r="61" spans="1:51" s="725" customFormat="1" ht="33.75" hidden="1" x14ac:dyDescent="0.2">
      <c r="A61" s="720" t="s">
        <v>8263</v>
      </c>
      <c r="B61" s="845" t="s">
        <v>8257</v>
      </c>
      <c r="C61" s="845" t="s">
        <v>8257</v>
      </c>
      <c r="D61" s="846" t="s">
        <v>3784</v>
      </c>
      <c r="E61" s="847" t="s">
        <v>2406</v>
      </c>
      <c r="F61" s="813">
        <f t="shared" si="14"/>
        <v>45247</v>
      </c>
      <c r="G61" s="814" t="str">
        <f t="shared" si="10"/>
        <v>B</v>
      </c>
      <c r="H61" s="787" t="str">
        <f t="shared" si="11"/>
        <v>MR.DER-0474_23-Entrega Final</v>
      </c>
      <c r="I61" s="816" t="str">
        <f t="shared" si="12"/>
        <v>ASSINADO</v>
      </c>
      <c r="J61" s="816" t="str">
        <f t="shared" si="13"/>
        <v>ND</v>
      </c>
      <c r="K61" s="848" t="s">
        <v>3730</v>
      </c>
      <c r="L61" s="849">
        <v>44827</v>
      </c>
      <c r="M61" s="850" t="s">
        <v>3767</v>
      </c>
      <c r="N61" s="851" t="s">
        <v>5537</v>
      </c>
      <c r="O61" s="852">
        <v>44844</v>
      </c>
      <c r="P61" s="850" t="s">
        <v>3786</v>
      </c>
      <c r="Q61" s="848" t="s">
        <v>3765</v>
      </c>
      <c r="R61" s="849">
        <v>44859</v>
      </c>
      <c r="S61" s="854" t="s">
        <v>5588</v>
      </c>
      <c r="T61" s="855" t="s">
        <v>5538</v>
      </c>
      <c r="U61" s="849">
        <v>44881</v>
      </c>
      <c r="V61" s="853" t="s">
        <v>5654</v>
      </c>
      <c r="W61" s="848" t="s">
        <v>3748</v>
      </c>
      <c r="X61" s="849">
        <v>44888</v>
      </c>
      <c r="Y61" s="854" t="s">
        <v>5700</v>
      </c>
      <c r="Z61" s="851"/>
      <c r="AA61" s="851"/>
      <c r="AB61" s="853" t="s">
        <v>5857</v>
      </c>
      <c r="AC61" s="856" t="s">
        <v>5626</v>
      </c>
      <c r="AD61" s="852">
        <v>44972</v>
      </c>
      <c r="AE61" s="857" t="s">
        <v>6337</v>
      </c>
      <c r="AF61" s="851" t="s">
        <v>5539</v>
      </c>
      <c r="AG61" s="852">
        <v>44980</v>
      </c>
      <c r="AH61" s="857" t="s">
        <v>6651</v>
      </c>
      <c r="AI61" s="856" t="s">
        <v>5811</v>
      </c>
      <c r="AJ61" s="852">
        <v>44984</v>
      </c>
      <c r="AK61" s="857" t="s">
        <v>6600</v>
      </c>
      <c r="AL61" s="851"/>
      <c r="AM61" s="851"/>
      <c r="AN61" s="857" t="s">
        <v>6631</v>
      </c>
      <c r="AO61" s="856" t="s">
        <v>5811</v>
      </c>
      <c r="AP61" s="852">
        <v>45247</v>
      </c>
      <c r="AQ61" s="858" t="s">
        <v>6962</v>
      </c>
      <c r="AR61" s="851" t="s">
        <v>6913</v>
      </c>
      <c r="AS61" s="851" t="s">
        <v>6913</v>
      </c>
      <c r="AT61" s="884"/>
      <c r="AU61" s="884" t="s">
        <v>5811</v>
      </c>
      <c r="AV61" s="884">
        <v>45247</v>
      </c>
      <c r="AW61" s="884" t="s">
        <v>6962</v>
      </c>
      <c r="AX61" s="884" t="s">
        <v>6913</v>
      </c>
      <c r="AY61" s="884" t="s">
        <v>6913</v>
      </c>
    </row>
    <row r="62" spans="1:51" s="725" customFormat="1" ht="33.75" hidden="1" x14ac:dyDescent="0.2">
      <c r="A62" s="720" t="s">
        <v>8263</v>
      </c>
      <c r="B62" s="845" t="s">
        <v>8257</v>
      </c>
      <c r="C62" s="845" t="s">
        <v>8257</v>
      </c>
      <c r="D62" s="846" t="s">
        <v>3784</v>
      </c>
      <c r="E62" s="847" t="s">
        <v>2407</v>
      </c>
      <c r="F62" s="813">
        <f t="shared" si="14"/>
        <v>45247</v>
      </c>
      <c r="G62" s="814" t="str">
        <f t="shared" si="10"/>
        <v>B</v>
      </c>
      <c r="H62" s="787" t="str">
        <f t="shared" si="11"/>
        <v>MR.DER-0474_23-Entrega Final</v>
      </c>
      <c r="I62" s="816" t="str">
        <f t="shared" si="12"/>
        <v>ASSINADO</v>
      </c>
      <c r="J62" s="816" t="str">
        <f t="shared" si="13"/>
        <v>ND</v>
      </c>
      <c r="K62" s="848" t="s">
        <v>3730</v>
      </c>
      <c r="L62" s="849">
        <v>44827</v>
      </c>
      <c r="M62" s="850" t="s">
        <v>3767</v>
      </c>
      <c r="N62" s="851" t="s">
        <v>5537</v>
      </c>
      <c r="O62" s="852">
        <v>44844</v>
      </c>
      <c r="P62" s="850" t="s">
        <v>3786</v>
      </c>
      <c r="Q62" s="848" t="s">
        <v>3765</v>
      </c>
      <c r="R62" s="849">
        <v>44859</v>
      </c>
      <c r="S62" s="854" t="s">
        <v>5588</v>
      </c>
      <c r="T62" s="855" t="s">
        <v>5538</v>
      </c>
      <c r="U62" s="849">
        <v>44881</v>
      </c>
      <c r="V62" s="853" t="s">
        <v>5654</v>
      </c>
      <c r="W62" s="848" t="s">
        <v>3748</v>
      </c>
      <c r="X62" s="849">
        <v>44888</v>
      </c>
      <c r="Y62" s="854" t="s">
        <v>5700</v>
      </c>
      <c r="Z62" s="851"/>
      <c r="AA62" s="851"/>
      <c r="AB62" s="853" t="s">
        <v>5857</v>
      </c>
      <c r="AC62" s="856" t="s">
        <v>5626</v>
      </c>
      <c r="AD62" s="852">
        <v>44972</v>
      </c>
      <c r="AE62" s="857" t="s">
        <v>6337</v>
      </c>
      <c r="AF62" s="851" t="s">
        <v>5539</v>
      </c>
      <c r="AG62" s="852">
        <v>44980</v>
      </c>
      <c r="AH62" s="857" t="s">
        <v>6651</v>
      </c>
      <c r="AI62" s="856" t="s">
        <v>5811</v>
      </c>
      <c r="AJ62" s="852">
        <v>44984</v>
      </c>
      <c r="AK62" s="857" t="s">
        <v>6600</v>
      </c>
      <c r="AL62" s="851"/>
      <c r="AM62" s="851"/>
      <c r="AN62" s="857" t="s">
        <v>6631</v>
      </c>
      <c r="AO62" s="856" t="s">
        <v>5811</v>
      </c>
      <c r="AP62" s="852">
        <v>45247</v>
      </c>
      <c r="AQ62" s="858" t="s">
        <v>6962</v>
      </c>
      <c r="AR62" s="851" t="s">
        <v>6913</v>
      </c>
      <c r="AS62" s="851" t="s">
        <v>6913</v>
      </c>
      <c r="AT62" s="884"/>
      <c r="AU62" s="884" t="s">
        <v>5811</v>
      </c>
      <c r="AV62" s="884">
        <v>45247</v>
      </c>
      <c r="AW62" s="884" t="s">
        <v>6962</v>
      </c>
      <c r="AX62" s="884" t="s">
        <v>6913</v>
      </c>
      <c r="AY62" s="884" t="s">
        <v>6913</v>
      </c>
    </row>
    <row r="63" spans="1:51" s="725" customFormat="1" ht="33.75" hidden="1" x14ac:dyDescent="0.2">
      <c r="A63" s="720" t="s">
        <v>8263</v>
      </c>
      <c r="B63" s="845" t="s">
        <v>8257</v>
      </c>
      <c r="C63" s="845" t="s">
        <v>8257</v>
      </c>
      <c r="D63" s="846" t="s">
        <v>3784</v>
      </c>
      <c r="E63" s="847" t="s">
        <v>2408</v>
      </c>
      <c r="F63" s="813">
        <f t="shared" si="14"/>
        <v>45247</v>
      </c>
      <c r="G63" s="814" t="str">
        <f t="shared" si="10"/>
        <v>B</v>
      </c>
      <c r="H63" s="787" t="str">
        <f t="shared" si="11"/>
        <v>MR.DER-0474_23-Entrega Final</v>
      </c>
      <c r="I63" s="816" t="str">
        <f t="shared" si="12"/>
        <v>ASSINADO</v>
      </c>
      <c r="J63" s="816" t="str">
        <f t="shared" si="13"/>
        <v>ND</v>
      </c>
      <c r="K63" s="848" t="s">
        <v>3730</v>
      </c>
      <c r="L63" s="849">
        <v>44827</v>
      </c>
      <c r="M63" s="850" t="s">
        <v>3767</v>
      </c>
      <c r="N63" s="851" t="s">
        <v>5537</v>
      </c>
      <c r="O63" s="852">
        <v>44844</v>
      </c>
      <c r="P63" s="850" t="s">
        <v>3786</v>
      </c>
      <c r="Q63" s="848" t="s">
        <v>3765</v>
      </c>
      <c r="R63" s="849">
        <v>44859</v>
      </c>
      <c r="S63" s="854" t="s">
        <v>5588</v>
      </c>
      <c r="T63" s="855" t="s">
        <v>5538</v>
      </c>
      <c r="U63" s="849">
        <v>44881</v>
      </c>
      <c r="V63" s="853" t="s">
        <v>5654</v>
      </c>
      <c r="W63" s="848" t="s">
        <v>3748</v>
      </c>
      <c r="X63" s="849">
        <v>44888</v>
      </c>
      <c r="Y63" s="854" t="s">
        <v>5700</v>
      </c>
      <c r="Z63" s="851"/>
      <c r="AA63" s="851"/>
      <c r="AB63" s="853" t="s">
        <v>5857</v>
      </c>
      <c r="AC63" s="856" t="s">
        <v>5626</v>
      </c>
      <c r="AD63" s="852">
        <v>44972</v>
      </c>
      <c r="AE63" s="857" t="s">
        <v>6337</v>
      </c>
      <c r="AF63" s="851" t="s">
        <v>5539</v>
      </c>
      <c r="AG63" s="852">
        <v>44980</v>
      </c>
      <c r="AH63" s="857" t="s">
        <v>6651</v>
      </c>
      <c r="AI63" s="856" t="s">
        <v>5811</v>
      </c>
      <c r="AJ63" s="852">
        <v>44984</v>
      </c>
      <c r="AK63" s="857" t="s">
        <v>6600</v>
      </c>
      <c r="AL63" s="851"/>
      <c r="AM63" s="851"/>
      <c r="AN63" s="857" t="s">
        <v>6631</v>
      </c>
      <c r="AO63" s="856" t="s">
        <v>5811</v>
      </c>
      <c r="AP63" s="852">
        <v>45247</v>
      </c>
      <c r="AQ63" s="858" t="s">
        <v>6962</v>
      </c>
      <c r="AR63" s="851" t="s">
        <v>6913</v>
      </c>
      <c r="AS63" s="851" t="s">
        <v>6913</v>
      </c>
      <c r="AT63" s="884"/>
      <c r="AU63" s="884" t="s">
        <v>5811</v>
      </c>
      <c r="AV63" s="884">
        <v>45247</v>
      </c>
      <c r="AW63" s="884" t="s">
        <v>6962</v>
      </c>
      <c r="AX63" s="884" t="s">
        <v>6913</v>
      </c>
      <c r="AY63" s="884" t="s">
        <v>6913</v>
      </c>
    </row>
    <row r="64" spans="1:51" s="725" customFormat="1" ht="33.75" hidden="1" x14ac:dyDescent="0.2">
      <c r="A64" s="720" t="s">
        <v>8263</v>
      </c>
      <c r="B64" s="845" t="s">
        <v>8257</v>
      </c>
      <c r="C64" s="845" t="s">
        <v>8257</v>
      </c>
      <c r="D64" s="846" t="s">
        <v>3784</v>
      </c>
      <c r="E64" s="847" t="s">
        <v>2409</v>
      </c>
      <c r="F64" s="813">
        <f t="shared" si="14"/>
        <v>45247</v>
      </c>
      <c r="G64" s="814" t="str">
        <f t="shared" si="10"/>
        <v>B</v>
      </c>
      <c r="H64" s="787" t="str">
        <f t="shared" si="11"/>
        <v>MR.DER-0474_23-Entrega Final</v>
      </c>
      <c r="I64" s="816" t="str">
        <f t="shared" si="12"/>
        <v>ASSINADO</v>
      </c>
      <c r="J64" s="816" t="str">
        <f t="shared" si="13"/>
        <v>ND</v>
      </c>
      <c r="K64" s="848" t="s">
        <v>3730</v>
      </c>
      <c r="L64" s="849">
        <v>44827</v>
      </c>
      <c r="M64" s="850" t="s">
        <v>3767</v>
      </c>
      <c r="N64" s="851" t="s">
        <v>5537</v>
      </c>
      <c r="O64" s="852">
        <v>44844</v>
      </c>
      <c r="P64" s="850" t="s">
        <v>3786</v>
      </c>
      <c r="Q64" s="848" t="s">
        <v>3765</v>
      </c>
      <c r="R64" s="849">
        <v>44859</v>
      </c>
      <c r="S64" s="854" t="s">
        <v>5588</v>
      </c>
      <c r="T64" s="855" t="s">
        <v>5538</v>
      </c>
      <c r="U64" s="849">
        <v>44881</v>
      </c>
      <c r="V64" s="853" t="s">
        <v>5654</v>
      </c>
      <c r="W64" s="848" t="s">
        <v>3748</v>
      </c>
      <c r="X64" s="849">
        <v>44888</v>
      </c>
      <c r="Y64" s="854" t="s">
        <v>5700</v>
      </c>
      <c r="Z64" s="851"/>
      <c r="AA64" s="851"/>
      <c r="AB64" s="853" t="s">
        <v>5857</v>
      </c>
      <c r="AC64" s="856" t="s">
        <v>5626</v>
      </c>
      <c r="AD64" s="852">
        <v>44972</v>
      </c>
      <c r="AE64" s="857" t="s">
        <v>6337</v>
      </c>
      <c r="AF64" s="851" t="s">
        <v>5539</v>
      </c>
      <c r="AG64" s="852">
        <v>44980</v>
      </c>
      <c r="AH64" s="857" t="s">
        <v>6651</v>
      </c>
      <c r="AI64" s="856" t="s">
        <v>5811</v>
      </c>
      <c r="AJ64" s="852">
        <v>44984</v>
      </c>
      <c r="AK64" s="857" t="s">
        <v>6600</v>
      </c>
      <c r="AL64" s="851"/>
      <c r="AM64" s="851"/>
      <c r="AN64" s="857" t="s">
        <v>6631</v>
      </c>
      <c r="AO64" s="856" t="s">
        <v>5811</v>
      </c>
      <c r="AP64" s="852">
        <v>45247</v>
      </c>
      <c r="AQ64" s="858" t="s">
        <v>6962</v>
      </c>
      <c r="AR64" s="851" t="s">
        <v>6913</v>
      </c>
      <c r="AS64" s="851" t="s">
        <v>6913</v>
      </c>
      <c r="AT64" s="884"/>
      <c r="AU64" s="884" t="s">
        <v>5811</v>
      </c>
      <c r="AV64" s="884">
        <v>45247</v>
      </c>
      <c r="AW64" s="884" t="s">
        <v>6962</v>
      </c>
      <c r="AX64" s="884" t="s">
        <v>6913</v>
      </c>
      <c r="AY64" s="884" t="s">
        <v>6913</v>
      </c>
    </row>
    <row r="65" spans="1:52" s="725" customFormat="1" ht="33.75" hidden="1" x14ac:dyDescent="0.2">
      <c r="A65" s="720" t="s">
        <v>8263</v>
      </c>
      <c r="B65" s="845" t="s">
        <v>8257</v>
      </c>
      <c r="C65" s="845" t="s">
        <v>8257</v>
      </c>
      <c r="D65" s="846" t="s">
        <v>3784</v>
      </c>
      <c r="E65" s="847" t="s">
        <v>2410</v>
      </c>
      <c r="F65" s="813">
        <f t="shared" si="14"/>
        <v>45247</v>
      </c>
      <c r="G65" s="814" t="str">
        <f t="shared" si="10"/>
        <v>B</v>
      </c>
      <c r="H65" s="787" t="str">
        <f t="shared" si="11"/>
        <v>MR.DER-0474_23-Entrega Final</v>
      </c>
      <c r="I65" s="816" t="str">
        <f t="shared" si="12"/>
        <v>ASSINADO</v>
      </c>
      <c r="J65" s="816" t="str">
        <f t="shared" si="13"/>
        <v>ND</v>
      </c>
      <c r="K65" s="848" t="s">
        <v>3730</v>
      </c>
      <c r="L65" s="849">
        <v>44827</v>
      </c>
      <c r="M65" s="850" t="s">
        <v>3767</v>
      </c>
      <c r="N65" s="851" t="s">
        <v>5537</v>
      </c>
      <c r="O65" s="852">
        <v>44844</v>
      </c>
      <c r="P65" s="850" t="s">
        <v>3786</v>
      </c>
      <c r="Q65" s="848" t="s">
        <v>3765</v>
      </c>
      <c r="R65" s="849">
        <v>44859</v>
      </c>
      <c r="S65" s="854" t="s">
        <v>5588</v>
      </c>
      <c r="T65" s="855" t="s">
        <v>5538</v>
      </c>
      <c r="U65" s="849">
        <v>44881</v>
      </c>
      <c r="V65" s="853" t="s">
        <v>5654</v>
      </c>
      <c r="W65" s="848" t="s">
        <v>3748</v>
      </c>
      <c r="X65" s="849">
        <v>44888</v>
      </c>
      <c r="Y65" s="854" t="s">
        <v>5700</v>
      </c>
      <c r="Z65" s="851"/>
      <c r="AA65" s="851"/>
      <c r="AB65" s="853" t="s">
        <v>5857</v>
      </c>
      <c r="AC65" s="856" t="s">
        <v>5626</v>
      </c>
      <c r="AD65" s="852">
        <v>44972</v>
      </c>
      <c r="AE65" s="857" t="s">
        <v>6337</v>
      </c>
      <c r="AF65" s="851" t="s">
        <v>5539</v>
      </c>
      <c r="AG65" s="852">
        <v>44980</v>
      </c>
      <c r="AH65" s="857" t="s">
        <v>6651</v>
      </c>
      <c r="AI65" s="856" t="s">
        <v>5811</v>
      </c>
      <c r="AJ65" s="852">
        <v>44984</v>
      </c>
      <c r="AK65" s="857" t="s">
        <v>6600</v>
      </c>
      <c r="AL65" s="851"/>
      <c r="AM65" s="851"/>
      <c r="AN65" s="857" t="s">
        <v>6631</v>
      </c>
      <c r="AO65" s="856" t="s">
        <v>5811</v>
      </c>
      <c r="AP65" s="852">
        <v>45247</v>
      </c>
      <c r="AQ65" s="858" t="s">
        <v>6962</v>
      </c>
      <c r="AR65" s="851" t="s">
        <v>6913</v>
      </c>
      <c r="AS65" s="851" t="s">
        <v>6913</v>
      </c>
      <c r="AT65" s="884"/>
      <c r="AU65" s="884" t="s">
        <v>5811</v>
      </c>
      <c r="AV65" s="884">
        <v>45247</v>
      </c>
      <c r="AW65" s="884" t="s">
        <v>6962</v>
      </c>
      <c r="AX65" s="884" t="s">
        <v>6913</v>
      </c>
      <c r="AY65" s="884" t="s">
        <v>6913</v>
      </c>
    </row>
    <row r="66" spans="1:52" s="731" customFormat="1" hidden="1" x14ac:dyDescent="0.25">
      <c r="A66" s="726"/>
      <c r="B66" s="726"/>
      <c r="C66" s="726"/>
      <c r="D66" s="727"/>
      <c r="E66" s="727"/>
      <c r="F66" s="727"/>
      <c r="G66" s="727"/>
      <c r="H66" s="787"/>
      <c r="I66" s="726"/>
      <c r="J66" s="726"/>
      <c r="K66" s="726"/>
      <c r="L66" s="726"/>
      <c r="M66" s="726"/>
      <c r="N66" s="728"/>
      <c r="O66" s="728"/>
      <c r="P66" s="729"/>
      <c r="Q66" s="730"/>
      <c r="R66" s="730"/>
      <c r="S66" s="730"/>
      <c r="T66" s="728"/>
      <c r="U66" s="728"/>
      <c r="V66" s="729"/>
      <c r="W66" s="730"/>
      <c r="X66" s="730"/>
      <c r="Y66" s="730"/>
      <c r="Z66" s="728"/>
      <c r="AA66" s="728"/>
      <c r="AB66" s="729"/>
      <c r="AC66" s="730"/>
      <c r="AD66" s="730"/>
      <c r="AE66" s="730"/>
      <c r="AF66" s="728"/>
      <c r="AG66" s="728"/>
      <c r="AH66" s="729"/>
      <c r="AI66" s="730"/>
      <c r="AJ66" s="730"/>
      <c r="AK66" s="730"/>
      <c r="AL66" s="728"/>
      <c r="AM66" s="728"/>
      <c r="AN66" s="729"/>
      <c r="AO66" s="730"/>
      <c r="AP66" s="730"/>
      <c r="AQ66" s="730"/>
      <c r="AR66" s="728"/>
      <c r="AS66" s="728"/>
      <c r="AT66" s="884"/>
      <c r="AU66" s="884"/>
      <c r="AV66" s="884"/>
      <c r="AW66" s="884"/>
      <c r="AX66" s="884"/>
      <c r="AY66" s="884"/>
    </row>
    <row r="67" spans="1:52" s="725" customFormat="1" ht="15" hidden="1" x14ac:dyDescent="0.25">
      <c r="A67" s="768" t="s">
        <v>8342</v>
      </c>
      <c r="B67" s="790"/>
      <c r="C67" s="790" t="s">
        <v>8257</v>
      </c>
      <c r="D67" s="768" t="s">
        <v>6321</v>
      </c>
      <c r="E67" s="759" t="s">
        <v>6323</v>
      </c>
      <c r="F67" s="1703">
        <f>IF(L67&lt;&gt;0,MAX(L67,R67,X67,AD67),"NE")</f>
        <v>46084</v>
      </c>
      <c r="G67" s="1705" t="str">
        <f>IF($F67="","",INDEX($K67:$FI67,1,MATCH($F67,$K67:$FI67,)-1))</f>
        <v>A</v>
      </c>
      <c r="H67" s="787" t="str">
        <f>IF($F67="","",INDEX($K67:$FL67,1,MATCH($F67,$K67:$FL67,)+1))</f>
        <v>MR_DER-1605_26</v>
      </c>
      <c r="I67" s="1708" t="str">
        <f>IF(F67="NE",F67,IF(INDEX(K67:CP67,,MATCH(F67,K67:CP67,0)+3)&lt;&gt;0,INDEX(K67:CP67,,MATCH(F67,K67:CP67,0)+3),"ND"))</f>
        <v>ND</v>
      </c>
      <c r="J67" s="1710" t="str">
        <f>IF(G67="NE",G67,IF(INDEX(K67:CQ67,,MATCH(G67,K67:CQ67,0)+3)&lt;&gt;0,INDEX(K67:CQ67,,MATCH(G67,K67:CQ67,0)+3),"ND"))</f>
        <v>ND</v>
      </c>
      <c r="K67" s="757" t="s">
        <v>3730</v>
      </c>
      <c r="L67" s="762">
        <v>44972</v>
      </c>
      <c r="M67" s="795" t="s">
        <v>6320</v>
      </c>
      <c r="N67" s="758" t="s">
        <v>5537</v>
      </c>
      <c r="O67" s="794">
        <v>45008</v>
      </c>
      <c r="P67" s="795" t="s">
        <v>6633</v>
      </c>
      <c r="Q67" s="758" t="s">
        <v>3748</v>
      </c>
      <c r="R67" s="794">
        <v>46084</v>
      </c>
      <c r="S67" s="1712" t="s">
        <v>12264</v>
      </c>
      <c r="T67" s="758"/>
      <c r="U67" s="758"/>
      <c r="V67" s="758"/>
      <c r="W67" s="758"/>
      <c r="X67" s="758"/>
      <c r="Y67" s="758"/>
      <c r="Z67" s="758"/>
      <c r="AA67" s="758"/>
      <c r="AB67" s="758"/>
      <c r="AC67" s="758"/>
      <c r="AD67" s="758"/>
      <c r="AE67" s="758"/>
      <c r="AF67" s="758"/>
      <c r="AG67" s="758"/>
      <c r="AH67" s="758"/>
      <c r="AI67" s="758"/>
      <c r="AJ67" s="758"/>
      <c r="AK67" s="758"/>
      <c r="AL67" s="758"/>
      <c r="AM67" s="758"/>
      <c r="AN67" s="758"/>
      <c r="AO67" s="758"/>
      <c r="AP67" s="758"/>
      <c r="AQ67" s="758"/>
      <c r="AR67" s="758"/>
      <c r="AS67" s="758"/>
      <c r="AT67" s="884"/>
      <c r="AU67" s="884"/>
      <c r="AV67" s="884"/>
      <c r="AW67" s="884"/>
      <c r="AX67" s="884"/>
      <c r="AY67" s="884"/>
      <c r="AZ67" s="764"/>
    </row>
    <row r="68" spans="1:52" s="731" customFormat="1" hidden="1" x14ac:dyDescent="0.25">
      <c r="A68" s="726"/>
      <c r="B68" s="726"/>
      <c r="C68" s="726"/>
      <c r="D68" s="727"/>
      <c r="E68" s="727"/>
      <c r="F68" s="727"/>
      <c r="G68" s="727"/>
      <c r="H68" s="787"/>
      <c r="I68" s="726"/>
      <c r="J68" s="726"/>
      <c r="K68" s="726"/>
      <c r="L68" s="726"/>
      <c r="M68" s="726"/>
      <c r="N68" s="728"/>
      <c r="O68" s="728"/>
      <c r="P68" s="729"/>
      <c r="Q68" s="730"/>
      <c r="R68" s="730"/>
      <c r="S68" s="730"/>
      <c r="T68" s="728"/>
      <c r="U68" s="728"/>
      <c r="V68" s="729"/>
      <c r="W68" s="730"/>
      <c r="X68" s="730"/>
      <c r="Y68" s="730"/>
      <c r="Z68" s="728"/>
      <c r="AA68" s="728"/>
      <c r="AB68" s="729"/>
      <c r="AC68" s="730"/>
      <c r="AD68" s="730"/>
      <c r="AE68" s="730"/>
      <c r="AF68" s="728"/>
      <c r="AG68" s="728"/>
      <c r="AH68" s="729"/>
      <c r="AI68" s="730"/>
      <c r="AJ68" s="730"/>
      <c r="AK68" s="730"/>
      <c r="AL68" s="728"/>
      <c r="AM68" s="728"/>
      <c r="AN68" s="729"/>
      <c r="AO68" s="730"/>
      <c r="AP68" s="730"/>
      <c r="AQ68" s="730"/>
      <c r="AR68" s="728"/>
      <c r="AS68" s="728"/>
      <c r="AT68" s="884"/>
      <c r="AU68" s="884"/>
      <c r="AV68" s="884"/>
      <c r="AW68" s="884"/>
      <c r="AX68" s="884"/>
      <c r="AY68" s="884"/>
    </row>
    <row r="69" spans="1:52" s="725" customFormat="1" hidden="1" x14ac:dyDescent="0.25">
      <c r="A69" s="767"/>
      <c r="B69" s="721" t="s">
        <v>8257</v>
      </c>
      <c r="C69" s="721"/>
      <c r="D69" s="767" t="s">
        <v>11</v>
      </c>
      <c r="E69" s="751" t="s">
        <v>2412</v>
      </c>
      <c r="F69" s="777" t="str">
        <f>IF(L69&lt;&gt;0,MAX(L69,R69,X69,AD69),"NE")</f>
        <v>NE</v>
      </c>
      <c r="G69" s="775" t="e">
        <f>IF($F69="","",INDEX($K69:$FI69,1,MATCH($F69,$K69:$FI69,)-1))</f>
        <v>#N/A</v>
      </c>
      <c r="H69" s="787" t="e">
        <f>IF($F69="","",INDEX($K69:$FL69,1,MATCH($F69,$K69:$FL69,)+1))</f>
        <v>#N/A</v>
      </c>
      <c r="I69" s="778" t="str">
        <f>IF(F69="NE",F69,IF(INDEX(K69:CP69,,MATCH(F69,K69:CP69,0)+3)&lt;&gt;0,INDEX(K69:CP69,,MATCH(F69,K69:CP69,0)+3),"ND"))</f>
        <v>NE</v>
      </c>
      <c r="J69" s="745" t="e">
        <f>IF(G69="NE",G69,IF(INDEX(K69:CQ69,,MATCH(G69,K69:CQ69,0)+3)&lt;&gt;0,INDEX(K69:CQ69,,MATCH(G69,K69:CQ69,0)+3),"ND"))</f>
        <v>#N/A</v>
      </c>
      <c r="K69" s="720"/>
      <c r="L69" s="720"/>
      <c r="M69" s="720"/>
      <c r="N69" s="720"/>
      <c r="O69" s="720"/>
      <c r="P69" s="720"/>
      <c r="Q69" s="719"/>
      <c r="R69" s="719"/>
      <c r="S69" s="719"/>
      <c r="T69" s="720"/>
      <c r="U69" s="720"/>
      <c r="V69" s="720"/>
      <c r="W69" s="720"/>
      <c r="X69" s="720"/>
      <c r="Y69" s="720"/>
      <c r="Z69" s="720"/>
      <c r="AA69" s="720"/>
      <c r="AB69" s="720"/>
      <c r="AC69" s="720"/>
      <c r="AD69" s="720"/>
      <c r="AE69" s="720"/>
      <c r="AF69" s="720"/>
      <c r="AG69" s="720"/>
      <c r="AH69" s="720"/>
      <c r="AI69" s="720"/>
      <c r="AJ69" s="720"/>
      <c r="AK69" s="720"/>
      <c r="AL69" s="720"/>
      <c r="AM69" s="720"/>
      <c r="AN69" s="720"/>
      <c r="AO69" s="720"/>
      <c r="AP69" s="720"/>
      <c r="AQ69" s="720"/>
      <c r="AR69" s="720"/>
      <c r="AS69" s="720"/>
      <c r="AT69" s="884"/>
      <c r="AU69" s="884"/>
      <c r="AV69" s="884"/>
      <c r="AW69" s="884"/>
      <c r="AX69" s="884"/>
      <c r="AY69" s="884"/>
    </row>
    <row r="70" spans="1:52" s="731" customFormat="1" hidden="1" x14ac:dyDescent="0.25">
      <c r="A70" s="726"/>
      <c r="B70" s="726"/>
      <c r="C70" s="726"/>
      <c r="D70" s="727"/>
      <c r="E70" s="727"/>
      <c r="F70" s="727"/>
      <c r="G70" s="727"/>
      <c r="H70" s="787"/>
      <c r="I70" s="726"/>
      <c r="J70" s="726"/>
      <c r="K70" s="726"/>
      <c r="L70" s="726"/>
      <c r="M70" s="726"/>
      <c r="N70" s="728"/>
      <c r="O70" s="728"/>
      <c r="P70" s="729"/>
      <c r="Q70" s="730"/>
      <c r="R70" s="730"/>
      <c r="S70" s="730"/>
      <c r="T70" s="728"/>
      <c r="U70" s="728"/>
      <c r="V70" s="729"/>
      <c r="W70" s="730"/>
      <c r="X70" s="730"/>
      <c r="Y70" s="730"/>
      <c r="Z70" s="728"/>
      <c r="AA70" s="728"/>
      <c r="AB70" s="729"/>
      <c r="AC70" s="730"/>
      <c r="AD70" s="730"/>
      <c r="AE70" s="730"/>
      <c r="AF70" s="728"/>
      <c r="AG70" s="728"/>
      <c r="AH70" s="729"/>
      <c r="AI70" s="730"/>
      <c r="AJ70" s="730"/>
      <c r="AK70" s="730"/>
      <c r="AL70" s="728"/>
      <c r="AM70" s="728"/>
      <c r="AN70" s="729"/>
      <c r="AO70" s="730"/>
      <c r="AP70" s="730"/>
      <c r="AQ70" s="730"/>
      <c r="AR70" s="728"/>
      <c r="AS70" s="728"/>
      <c r="AT70" s="884"/>
      <c r="AU70" s="884"/>
      <c r="AV70" s="884"/>
      <c r="AW70" s="884"/>
      <c r="AX70" s="884"/>
      <c r="AY70" s="884"/>
    </row>
    <row r="71" spans="1:52" s="725" customFormat="1" hidden="1" x14ac:dyDescent="0.2">
      <c r="A71" s="720" t="s">
        <v>8263</v>
      </c>
      <c r="B71" s="845" t="s">
        <v>8257</v>
      </c>
      <c r="C71" s="846"/>
      <c r="D71" s="846" t="s">
        <v>8591</v>
      </c>
      <c r="E71" s="847" t="s">
        <v>2413</v>
      </c>
      <c r="F71" s="813">
        <f>IF(L71&lt;&gt;0,MAX(L71,R71,X71,AD71),"NE")</f>
        <v>45265</v>
      </c>
      <c r="G71" s="814" t="str">
        <f>IF($F71="","",INDEX($K71:$FI71,1,MATCH($F71,$K71:$FI71,)-1))</f>
        <v>A</v>
      </c>
      <c r="H71" s="787" t="str">
        <f>IF($F71="","",INDEX($K71:$FL71,1,MATCH($F71,$K71:$FL71,)+1))</f>
        <v>MR.DER-0489_23-Entrega Final</v>
      </c>
      <c r="I71" s="816" t="str">
        <f>IF(F71="NE",F71,IF(INDEX(K71:CP71,,MATCH(F71,K71:CP71,0)+3)&lt;&gt;0,INDEX(K71:CP71,,MATCH(F71,K71:CP71,0)+3),"ND"))</f>
        <v>ASSINADO</v>
      </c>
      <c r="J71" s="816" t="str">
        <f>IF(G71="NE",G71,IF(INDEX(K71:CQ71,,MATCH(G71,K71:CQ71,0)+3)&lt;&gt;0,INDEX(K71:CQ71,,MATCH(G71,K71:CQ71,0)+3),"ND"))</f>
        <v>ND</v>
      </c>
      <c r="K71" s="848" t="s">
        <v>3730</v>
      </c>
      <c r="L71" s="849">
        <v>44825</v>
      </c>
      <c r="M71" s="850" t="s">
        <v>3757</v>
      </c>
      <c r="N71" s="863" t="s">
        <v>5537</v>
      </c>
      <c r="O71" s="864">
        <v>44840</v>
      </c>
      <c r="P71" s="853" t="s">
        <v>3782</v>
      </c>
      <c r="Q71" s="848" t="s">
        <v>3748</v>
      </c>
      <c r="R71" s="849">
        <v>44858</v>
      </c>
      <c r="S71" s="854" t="s">
        <v>5581</v>
      </c>
      <c r="T71" s="855"/>
      <c r="U71" s="855"/>
      <c r="V71" s="853" t="s">
        <v>5655</v>
      </c>
      <c r="W71" s="856" t="s">
        <v>3748</v>
      </c>
      <c r="X71" s="852">
        <v>45265</v>
      </c>
      <c r="Y71" s="858" t="s">
        <v>6983</v>
      </c>
      <c r="Z71" s="851"/>
      <c r="AA71" s="851" t="s">
        <v>6913</v>
      </c>
      <c r="AB71" s="859"/>
      <c r="AC71" s="856"/>
      <c r="AD71" s="851"/>
      <c r="AE71" s="851"/>
      <c r="AF71" s="851"/>
      <c r="AG71" s="851"/>
      <c r="AH71" s="859"/>
      <c r="AI71" s="856"/>
      <c r="AJ71" s="851"/>
      <c r="AK71" s="851"/>
      <c r="AL71" s="851"/>
      <c r="AM71" s="851"/>
      <c r="AN71" s="859"/>
      <c r="AO71" s="856"/>
      <c r="AP71" s="851"/>
      <c r="AQ71" s="851"/>
      <c r="AR71" s="851"/>
      <c r="AS71" s="851"/>
      <c r="AT71" s="884"/>
      <c r="AU71" s="884"/>
      <c r="AV71" s="884"/>
      <c r="AW71" s="884"/>
      <c r="AX71" s="884"/>
      <c r="AY71" s="884"/>
    </row>
    <row r="72" spans="1:52" s="731" customFormat="1" hidden="1" x14ac:dyDescent="0.25">
      <c r="A72" s="726"/>
      <c r="B72" s="726"/>
      <c r="C72" s="726"/>
      <c r="D72" s="727"/>
      <c r="E72" s="727"/>
      <c r="F72" s="727"/>
      <c r="G72" s="727"/>
      <c r="H72" s="787"/>
      <c r="I72" s="726"/>
      <c r="J72" s="726"/>
      <c r="K72" s="726"/>
      <c r="L72" s="726"/>
      <c r="M72" s="726"/>
      <c r="N72" s="728"/>
      <c r="O72" s="728"/>
      <c r="P72" s="729"/>
      <c r="Q72" s="730"/>
      <c r="R72" s="730"/>
      <c r="S72" s="730"/>
      <c r="T72" s="728"/>
      <c r="U72" s="728"/>
      <c r="V72" s="729"/>
      <c r="W72" s="730"/>
      <c r="X72" s="730"/>
      <c r="Y72" s="730"/>
      <c r="Z72" s="728"/>
      <c r="AA72" s="728"/>
      <c r="AB72" s="729"/>
      <c r="AC72" s="730"/>
      <c r="AD72" s="730"/>
      <c r="AE72" s="730"/>
      <c r="AF72" s="728"/>
      <c r="AG72" s="728"/>
      <c r="AH72" s="729"/>
      <c r="AI72" s="730"/>
      <c r="AJ72" s="730"/>
      <c r="AK72" s="730"/>
      <c r="AL72" s="728"/>
      <c r="AM72" s="728"/>
      <c r="AN72" s="729"/>
      <c r="AO72" s="730"/>
      <c r="AP72" s="730"/>
      <c r="AQ72" s="730"/>
      <c r="AR72" s="728"/>
      <c r="AS72" s="728"/>
      <c r="AT72" s="884"/>
      <c r="AU72" s="884"/>
      <c r="AV72" s="884"/>
      <c r="AW72" s="884"/>
      <c r="AX72" s="884"/>
      <c r="AY72" s="884"/>
    </row>
    <row r="73" spans="1:52" s="725" customFormat="1" hidden="1" x14ac:dyDescent="0.2">
      <c r="A73" s="720" t="s">
        <v>8263</v>
      </c>
      <c r="B73" s="845" t="s">
        <v>8257</v>
      </c>
      <c r="C73" s="846"/>
      <c r="D73" s="846" t="s">
        <v>6604</v>
      </c>
      <c r="E73" s="847" t="s">
        <v>5656</v>
      </c>
      <c r="F73" s="813">
        <f>IF(L73&lt;&gt;0,MAX(L73,R73,X73,AD73),"NE")</f>
        <v>45265</v>
      </c>
      <c r="G73" s="814" t="str">
        <f>IF($F73="","",INDEX($K73:$FI73,1,MATCH($F73,$K73:$FI73,)-1))</f>
        <v>A</v>
      </c>
      <c r="H73" s="787" t="str">
        <f>IF($F73="","",INDEX($K73:$FL73,1,MATCH($F73,$K73:$FL73,)+1))</f>
        <v>MR.DER-0489_23-Entrega Final</v>
      </c>
      <c r="I73" s="816" t="str">
        <f>IF(F73="NE",F73,IF(INDEX(K73:CP73,,MATCH(F73,K73:CP73,0)+3)&lt;&gt;0,INDEX(K73:CP73,,MATCH(F73,K73:CP73,0)+3),"ND"))</f>
        <v>ASSINADO</v>
      </c>
      <c r="J73" s="816" t="str">
        <f>IF(G73="NE",G73,IF(INDEX(K73:CQ73,,MATCH(G73,K73:CQ73,0)+3)&lt;&gt;0,INDEX(K73:CQ73,,MATCH(G73,K73:CQ73,0)+3),"ND"))</f>
        <v>ND</v>
      </c>
      <c r="K73" s="848" t="s">
        <v>3730</v>
      </c>
      <c r="L73" s="849">
        <v>44825</v>
      </c>
      <c r="M73" s="850" t="s">
        <v>3757</v>
      </c>
      <c r="N73" s="863" t="s">
        <v>5539</v>
      </c>
      <c r="O73" s="864">
        <v>44886</v>
      </c>
      <c r="P73" s="853" t="s">
        <v>3782</v>
      </c>
      <c r="Q73" s="848" t="s">
        <v>3748</v>
      </c>
      <c r="R73" s="849">
        <v>44890</v>
      </c>
      <c r="S73" s="853" t="s">
        <v>5773</v>
      </c>
      <c r="T73" s="855"/>
      <c r="U73" s="855"/>
      <c r="V73" s="853" t="s">
        <v>5856</v>
      </c>
      <c r="W73" s="856" t="s">
        <v>3748</v>
      </c>
      <c r="X73" s="852">
        <v>45265</v>
      </c>
      <c r="Y73" s="858" t="s">
        <v>6983</v>
      </c>
      <c r="Z73" s="851"/>
      <c r="AA73" s="851" t="s">
        <v>6913</v>
      </c>
      <c r="AB73" s="859"/>
      <c r="AC73" s="856"/>
      <c r="AD73" s="851"/>
      <c r="AE73" s="851"/>
      <c r="AF73" s="851"/>
      <c r="AG73" s="851"/>
      <c r="AH73" s="859"/>
      <c r="AI73" s="856"/>
      <c r="AJ73" s="851"/>
      <c r="AK73" s="851"/>
      <c r="AL73" s="851"/>
      <c r="AM73" s="851"/>
      <c r="AN73" s="859"/>
      <c r="AO73" s="856"/>
      <c r="AP73" s="851"/>
      <c r="AQ73" s="851"/>
      <c r="AR73" s="851"/>
      <c r="AS73" s="851"/>
      <c r="AT73" s="884"/>
      <c r="AU73" s="884"/>
      <c r="AV73" s="884"/>
      <c r="AW73" s="884"/>
      <c r="AX73" s="884"/>
      <c r="AY73" s="884"/>
    </row>
    <row r="74" spans="1:52" s="731" customFormat="1" hidden="1" x14ac:dyDescent="0.25">
      <c r="A74" s="726"/>
      <c r="B74" s="726"/>
      <c r="C74" s="726"/>
      <c r="D74" s="727"/>
      <c r="E74" s="727"/>
      <c r="F74" s="727"/>
      <c r="G74" s="727"/>
      <c r="H74" s="787"/>
      <c r="I74" s="726"/>
      <c r="J74" s="726"/>
      <c r="K74" s="726"/>
      <c r="L74" s="726"/>
      <c r="M74" s="726"/>
      <c r="N74" s="728"/>
      <c r="O74" s="728"/>
      <c r="P74" s="729"/>
      <c r="Q74" s="730"/>
      <c r="R74" s="730"/>
      <c r="S74" s="730"/>
      <c r="T74" s="728"/>
      <c r="U74" s="728"/>
      <c r="V74" s="729"/>
      <c r="W74" s="730"/>
      <c r="X74" s="730"/>
      <c r="Y74" s="730"/>
      <c r="Z74" s="728"/>
      <c r="AA74" s="728"/>
      <c r="AB74" s="729"/>
      <c r="AC74" s="730"/>
      <c r="AD74" s="730"/>
      <c r="AE74" s="730"/>
      <c r="AF74" s="728"/>
      <c r="AG74" s="728"/>
      <c r="AH74" s="729"/>
      <c r="AI74" s="730"/>
      <c r="AJ74" s="730"/>
      <c r="AK74" s="730"/>
      <c r="AL74" s="728"/>
      <c r="AM74" s="728"/>
      <c r="AN74" s="729"/>
      <c r="AO74" s="730"/>
      <c r="AP74" s="730"/>
      <c r="AQ74" s="730"/>
      <c r="AR74" s="728"/>
      <c r="AS74" s="728"/>
      <c r="AT74" s="884"/>
      <c r="AU74" s="884"/>
      <c r="AV74" s="884"/>
      <c r="AW74" s="884"/>
      <c r="AX74" s="884"/>
      <c r="AY74" s="884"/>
    </row>
    <row r="75" spans="1:52" s="764" customFormat="1" hidden="1" x14ac:dyDescent="0.2">
      <c r="A75" s="828" t="s">
        <v>9037</v>
      </c>
      <c r="B75" s="871"/>
      <c r="C75" s="871" t="s">
        <v>8257</v>
      </c>
      <c r="D75" s="758" t="s">
        <v>8156</v>
      </c>
      <c r="E75" s="872" t="s">
        <v>2414</v>
      </c>
      <c r="F75" s="832">
        <f t="shared" ref="F75:F106" si="15">IF(L75&lt;&gt;0,MAX(L75,R75,X75,AD75),"NE")</f>
        <v>44848</v>
      </c>
      <c r="G75" s="833" t="str">
        <f t="shared" ref="G75:G106" si="16">IF($F75="","",INDEX($K75:$FI75,1,MATCH($F75,$K75:$FI75,)-1))</f>
        <v>A2</v>
      </c>
      <c r="H75" s="787" t="str">
        <f t="shared" ref="H75:H106" si="17">IF($F75="","",INDEX($K75:$FL75,1,MATCH($F75,$K75:$FL75,)+1))</f>
        <v>MR.DER-0060_22</v>
      </c>
      <c r="I75" s="834">
        <f t="shared" ref="I75:I106" si="18">IF(F75="NE",F75,IF(INDEX(K75:CP75,,MATCH(F75,K75:CP75,0)+3)&lt;&gt;0,INDEX(K75:CP75,,MATCH(F75,K75:CP75,0)+3),"ND"))</f>
        <v>44887</v>
      </c>
      <c r="J75" s="834" t="str">
        <f t="shared" ref="J75:J106" si="19">IF(G75="NE",G75,IF(INDEX(K75:CQ75,,MATCH(G75,K75:CQ75,0)+3)&lt;&gt;0,INDEX(K75:CQ75,,MATCH(G75,K75:CQ75,0)+3),"ND"))</f>
        <v>APROVADO COM RESSALVAS</v>
      </c>
      <c r="K75" s="873" t="s">
        <v>3730</v>
      </c>
      <c r="L75" s="874">
        <v>44797</v>
      </c>
      <c r="M75" s="875" t="s">
        <v>3739</v>
      </c>
      <c r="N75" s="876" t="s">
        <v>5536</v>
      </c>
      <c r="O75" s="877">
        <v>44847</v>
      </c>
      <c r="P75" s="878" t="s">
        <v>5660</v>
      </c>
      <c r="Q75" s="873" t="s">
        <v>3765</v>
      </c>
      <c r="R75" s="874">
        <v>44848</v>
      </c>
      <c r="S75" s="879" t="s">
        <v>5561</v>
      </c>
      <c r="T75" s="880" t="s">
        <v>5537</v>
      </c>
      <c r="U75" s="874">
        <v>44887</v>
      </c>
      <c r="V75" s="878" t="s">
        <v>5661</v>
      </c>
      <c r="AT75" s="884"/>
      <c r="AU75" s="884"/>
      <c r="AV75" s="884"/>
      <c r="AW75" s="884"/>
      <c r="AX75" s="884"/>
      <c r="AY75" s="884"/>
    </row>
    <row r="76" spans="1:52" s="764" customFormat="1" hidden="1" x14ac:dyDescent="0.2">
      <c r="A76" s="828" t="s">
        <v>9037</v>
      </c>
      <c r="B76" s="871"/>
      <c r="C76" s="871" t="s">
        <v>8257</v>
      </c>
      <c r="D76" s="758" t="s">
        <v>8156</v>
      </c>
      <c r="E76" s="872" t="s">
        <v>2415</v>
      </c>
      <c r="F76" s="832">
        <f t="shared" si="15"/>
        <v>44848</v>
      </c>
      <c r="G76" s="833" t="str">
        <f t="shared" si="16"/>
        <v>A2</v>
      </c>
      <c r="H76" s="787" t="str">
        <f t="shared" si="17"/>
        <v>MR.DER-0060_22</v>
      </c>
      <c r="I76" s="834">
        <f t="shared" si="18"/>
        <v>44887</v>
      </c>
      <c r="J76" s="834" t="str">
        <f t="shared" si="19"/>
        <v>APROVADO COM RESSALVAS</v>
      </c>
      <c r="K76" s="873" t="s">
        <v>3730</v>
      </c>
      <c r="L76" s="874">
        <v>44797</v>
      </c>
      <c r="M76" s="875" t="s">
        <v>3739</v>
      </c>
      <c r="N76" s="876" t="s">
        <v>5536</v>
      </c>
      <c r="O76" s="877">
        <v>44847</v>
      </c>
      <c r="P76" s="878" t="s">
        <v>5660</v>
      </c>
      <c r="Q76" s="873" t="s">
        <v>3765</v>
      </c>
      <c r="R76" s="874">
        <v>44848</v>
      </c>
      <c r="S76" s="879" t="s">
        <v>5561</v>
      </c>
      <c r="T76" s="880" t="s">
        <v>5537</v>
      </c>
      <c r="U76" s="874">
        <v>44887</v>
      </c>
      <c r="V76" s="878" t="s">
        <v>5661</v>
      </c>
      <c r="AT76" s="884"/>
      <c r="AU76" s="884"/>
      <c r="AV76" s="884"/>
      <c r="AW76" s="884"/>
      <c r="AX76" s="884"/>
      <c r="AY76" s="884"/>
    </row>
    <row r="77" spans="1:52" s="764" customFormat="1" hidden="1" x14ac:dyDescent="0.2">
      <c r="A77" s="828" t="s">
        <v>9037</v>
      </c>
      <c r="B77" s="871"/>
      <c r="C77" s="871" t="s">
        <v>8257</v>
      </c>
      <c r="D77" s="758" t="s">
        <v>8156</v>
      </c>
      <c r="E77" s="872" t="s">
        <v>2416</v>
      </c>
      <c r="F77" s="832">
        <f t="shared" si="15"/>
        <v>44848</v>
      </c>
      <c r="G77" s="833" t="str">
        <f t="shared" si="16"/>
        <v>A2</v>
      </c>
      <c r="H77" s="787" t="str">
        <f t="shared" si="17"/>
        <v>MR.DER-0060_22</v>
      </c>
      <c r="I77" s="834">
        <f t="shared" si="18"/>
        <v>44887</v>
      </c>
      <c r="J77" s="834" t="str">
        <f t="shared" si="19"/>
        <v>APROVADO COM RESSALVAS</v>
      </c>
      <c r="K77" s="873" t="s">
        <v>3730</v>
      </c>
      <c r="L77" s="874">
        <v>44797</v>
      </c>
      <c r="M77" s="875" t="s">
        <v>3739</v>
      </c>
      <c r="N77" s="876" t="s">
        <v>5536</v>
      </c>
      <c r="O77" s="877">
        <v>44847</v>
      </c>
      <c r="P77" s="878" t="s">
        <v>5660</v>
      </c>
      <c r="Q77" s="873" t="s">
        <v>3765</v>
      </c>
      <c r="R77" s="874">
        <v>44848</v>
      </c>
      <c r="S77" s="879" t="s">
        <v>5561</v>
      </c>
      <c r="T77" s="880" t="s">
        <v>5537</v>
      </c>
      <c r="U77" s="874">
        <v>44887</v>
      </c>
      <c r="V77" s="878" t="s">
        <v>5661</v>
      </c>
      <c r="AT77" s="884"/>
      <c r="AU77" s="884"/>
      <c r="AV77" s="884"/>
      <c r="AW77" s="884"/>
      <c r="AX77" s="884"/>
      <c r="AY77" s="884"/>
    </row>
    <row r="78" spans="1:52" s="764" customFormat="1" hidden="1" x14ac:dyDescent="0.2">
      <c r="A78" s="828" t="s">
        <v>9037</v>
      </c>
      <c r="B78" s="871"/>
      <c r="C78" s="871" t="s">
        <v>8257</v>
      </c>
      <c r="D78" s="758" t="s">
        <v>8156</v>
      </c>
      <c r="E78" s="872" t="s">
        <v>2417</v>
      </c>
      <c r="F78" s="832">
        <f t="shared" si="15"/>
        <v>44848</v>
      </c>
      <c r="G78" s="833" t="str">
        <f t="shared" si="16"/>
        <v>A2</v>
      </c>
      <c r="H78" s="787" t="str">
        <f t="shared" si="17"/>
        <v>MR.DER-0060_22</v>
      </c>
      <c r="I78" s="834">
        <f t="shared" si="18"/>
        <v>44887</v>
      </c>
      <c r="J78" s="834" t="str">
        <f t="shared" si="19"/>
        <v>APROVADO COM RESSALVAS</v>
      </c>
      <c r="K78" s="873" t="s">
        <v>3730</v>
      </c>
      <c r="L78" s="874">
        <v>44797</v>
      </c>
      <c r="M78" s="875" t="s">
        <v>3739</v>
      </c>
      <c r="N78" s="876" t="s">
        <v>5536</v>
      </c>
      <c r="O78" s="877">
        <v>44847</v>
      </c>
      <c r="P78" s="878" t="s">
        <v>5660</v>
      </c>
      <c r="Q78" s="873" t="s">
        <v>3765</v>
      </c>
      <c r="R78" s="874">
        <v>44848</v>
      </c>
      <c r="S78" s="879" t="s">
        <v>5561</v>
      </c>
      <c r="T78" s="880" t="s">
        <v>5537</v>
      </c>
      <c r="U78" s="874">
        <v>44887</v>
      </c>
      <c r="V78" s="878" t="s">
        <v>5661</v>
      </c>
      <c r="AT78" s="884"/>
      <c r="AU78" s="884"/>
      <c r="AV78" s="884"/>
      <c r="AW78" s="884"/>
      <c r="AX78" s="884"/>
      <c r="AY78" s="884"/>
    </row>
    <row r="79" spans="1:52" s="764" customFormat="1" hidden="1" x14ac:dyDescent="0.2">
      <c r="A79" s="828" t="s">
        <v>9037</v>
      </c>
      <c r="B79" s="871"/>
      <c r="C79" s="871" t="s">
        <v>8257</v>
      </c>
      <c r="D79" s="758" t="s">
        <v>8156</v>
      </c>
      <c r="E79" s="872" t="s">
        <v>2418</v>
      </c>
      <c r="F79" s="832">
        <f t="shared" si="15"/>
        <v>44848</v>
      </c>
      <c r="G79" s="833" t="str">
        <f t="shared" si="16"/>
        <v>A2</v>
      </c>
      <c r="H79" s="787" t="str">
        <f t="shared" si="17"/>
        <v>MR.DER-0060_22</v>
      </c>
      <c r="I79" s="834">
        <f t="shared" si="18"/>
        <v>44887</v>
      </c>
      <c r="J79" s="834" t="str">
        <f t="shared" si="19"/>
        <v>APROVADO COM RESSALVAS</v>
      </c>
      <c r="K79" s="873" t="s">
        <v>3730</v>
      </c>
      <c r="L79" s="874">
        <v>44797</v>
      </c>
      <c r="M79" s="875" t="s">
        <v>3739</v>
      </c>
      <c r="N79" s="876" t="s">
        <v>5536</v>
      </c>
      <c r="O79" s="877">
        <v>44847</v>
      </c>
      <c r="P79" s="878" t="s">
        <v>5660</v>
      </c>
      <c r="Q79" s="873" t="s">
        <v>3765</v>
      </c>
      <c r="R79" s="874">
        <v>44848</v>
      </c>
      <c r="S79" s="879" t="s">
        <v>5561</v>
      </c>
      <c r="T79" s="880" t="s">
        <v>5537</v>
      </c>
      <c r="U79" s="874">
        <v>44887</v>
      </c>
      <c r="V79" s="878" t="s">
        <v>5661</v>
      </c>
      <c r="AT79" s="884"/>
      <c r="AU79" s="884"/>
      <c r="AV79" s="884"/>
      <c r="AW79" s="884"/>
      <c r="AX79" s="884"/>
      <c r="AY79" s="884"/>
    </row>
    <row r="80" spans="1:52" s="764" customFormat="1" hidden="1" x14ac:dyDescent="0.2">
      <c r="A80" s="828" t="s">
        <v>9037</v>
      </c>
      <c r="B80" s="871"/>
      <c r="C80" s="871" t="s">
        <v>8257</v>
      </c>
      <c r="D80" s="758" t="s">
        <v>8156</v>
      </c>
      <c r="E80" s="872" t="s">
        <v>2419</v>
      </c>
      <c r="F80" s="832">
        <f t="shared" si="15"/>
        <v>44848</v>
      </c>
      <c r="G80" s="833" t="str">
        <f t="shared" si="16"/>
        <v>A2</v>
      </c>
      <c r="H80" s="787" t="str">
        <f t="shared" si="17"/>
        <v>MR.DER-0060_22</v>
      </c>
      <c r="I80" s="834">
        <f t="shared" si="18"/>
        <v>44887</v>
      </c>
      <c r="J80" s="834" t="str">
        <f t="shared" si="19"/>
        <v>APROVADO COM RESSALVAS</v>
      </c>
      <c r="K80" s="873" t="s">
        <v>3730</v>
      </c>
      <c r="L80" s="874">
        <v>44797</v>
      </c>
      <c r="M80" s="875" t="s">
        <v>3739</v>
      </c>
      <c r="N80" s="876" t="s">
        <v>5536</v>
      </c>
      <c r="O80" s="877">
        <v>44847</v>
      </c>
      <c r="P80" s="878" t="s">
        <v>5660</v>
      </c>
      <c r="Q80" s="873" t="s">
        <v>3765</v>
      </c>
      <c r="R80" s="874">
        <v>44848</v>
      </c>
      <c r="S80" s="879" t="s">
        <v>5561</v>
      </c>
      <c r="T80" s="880" t="s">
        <v>5537</v>
      </c>
      <c r="U80" s="874">
        <v>44887</v>
      </c>
      <c r="V80" s="878" t="s">
        <v>5661</v>
      </c>
    </row>
    <row r="81" spans="1:22" s="764" customFormat="1" hidden="1" x14ac:dyDescent="0.2">
      <c r="A81" s="828" t="s">
        <v>9037</v>
      </c>
      <c r="B81" s="871"/>
      <c r="C81" s="871" t="s">
        <v>8257</v>
      </c>
      <c r="D81" s="758" t="s">
        <v>8156</v>
      </c>
      <c r="E81" s="872" t="s">
        <v>2420</v>
      </c>
      <c r="F81" s="832">
        <f t="shared" si="15"/>
        <v>44848</v>
      </c>
      <c r="G81" s="833" t="str">
        <f t="shared" si="16"/>
        <v>A2</v>
      </c>
      <c r="H81" s="787" t="str">
        <f t="shared" si="17"/>
        <v>MR.DER-0060_22</v>
      </c>
      <c r="I81" s="834">
        <f t="shared" si="18"/>
        <v>44887</v>
      </c>
      <c r="J81" s="834" t="str">
        <f t="shared" si="19"/>
        <v>APROVADO COM RESSALVAS</v>
      </c>
      <c r="K81" s="873" t="s">
        <v>3730</v>
      </c>
      <c r="L81" s="874">
        <v>44797</v>
      </c>
      <c r="M81" s="875" t="s">
        <v>3739</v>
      </c>
      <c r="N81" s="876" t="s">
        <v>5536</v>
      </c>
      <c r="O81" s="877">
        <v>44847</v>
      </c>
      <c r="P81" s="878" t="s">
        <v>5660</v>
      </c>
      <c r="Q81" s="873" t="s">
        <v>3765</v>
      </c>
      <c r="R81" s="874">
        <v>44848</v>
      </c>
      <c r="S81" s="879" t="s">
        <v>5561</v>
      </c>
      <c r="T81" s="880" t="s">
        <v>5537</v>
      </c>
      <c r="U81" s="874">
        <v>44887</v>
      </c>
      <c r="V81" s="878" t="s">
        <v>5661</v>
      </c>
    </row>
    <row r="82" spans="1:22" s="764" customFormat="1" hidden="1" x14ac:dyDescent="0.2">
      <c r="A82" s="828" t="s">
        <v>9037</v>
      </c>
      <c r="B82" s="871"/>
      <c r="C82" s="871" t="s">
        <v>8257</v>
      </c>
      <c r="D82" s="758" t="s">
        <v>8156</v>
      </c>
      <c r="E82" s="872" t="s">
        <v>2421</v>
      </c>
      <c r="F82" s="832">
        <f t="shared" si="15"/>
        <v>44848</v>
      </c>
      <c r="G82" s="833" t="str">
        <f t="shared" si="16"/>
        <v>A2</v>
      </c>
      <c r="H82" s="787" t="str">
        <f t="shared" si="17"/>
        <v>MR.DER-0060_22</v>
      </c>
      <c r="I82" s="834">
        <f t="shared" si="18"/>
        <v>44887</v>
      </c>
      <c r="J82" s="834" t="str">
        <f t="shared" si="19"/>
        <v>APROVADO COM RESSALVAS</v>
      </c>
      <c r="K82" s="873" t="s">
        <v>3730</v>
      </c>
      <c r="L82" s="874">
        <v>44797</v>
      </c>
      <c r="M82" s="875" t="s">
        <v>3739</v>
      </c>
      <c r="N82" s="876" t="s">
        <v>5536</v>
      </c>
      <c r="O82" s="877">
        <v>44847</v>
      </c>
      <c r="P82" s="878" t="s">
        <v>5660</v>
      </c>
      <c r="Q82" s="873" t="s">
        <v>3765</v>
      </c>
      <c r="R82" s="874">
        <v>44848</v>
      </c>
      <c r="S82" s="879" t="s">
        <v>5561</v>
      </c>
      <c r="T82" s="880" t="s">
        <v>5537</v>
      </c>
      <c r="U82" s="874">
        <v>44887</v>
      </c>
      <c r="V82" s="878" t="s">
        <v>5661</v>
      </c>
    </row>
    <row r="83" spans="1:22" s="764" customFormat="1" hidden="1" x14ac:dyDescent="0.2">
      <c r="A83" s="828" t="s">
        <v>9037</v>
      </c>
      <c r="B83" s="871"/>
      <c r="C83" s="871" t="s">
        <v>8257</v>
      </c>
      <c r="D83" s="758" t="s">
        <v>8156</v>
      </c>
      <c r="E83" s="872" t="s">
        <v>2422</v>
      </c>
      <c r="F83" s="832">
        <f t="shared" si="15"/>
        <v>44848</v>
      </c>
      <c r="G83" s="833" t="str">
        <f t="shared" si="16"/>
        <v>A2</v>
      </c>
      <c r="H83" s="787" t="str">
        <f t="shared" si="17"/>
        <v>MR.DER-0060_22</v>
      </c>
      <c r="I83" s="834">
        <f t="shared" si="18"/>
        <v>44887</v>
      </c>
      <c r="J83" s="834" t="str">
        <f t="shared" si="19"/>
        <v>APROVADO COM RESSALVAS</v>
      </c>
      <c r="K83" s="873" t="s">
        <v>3730</v>
      </c>
      <c r="L83" s="874">
        <v>44797</v>
      </c>
      <c r="M83" s="875" t="s">
        <v>3739</v>
      </c>
      <c r="N83" s="876" t="s">
        <v>5536</v>
      </c>
      <c r="O83" s="877">
        <v>44847</v>
      </c>
      <c r="P83" s="878" t="s">
        <v>5660</v>
      </c>
      <c r="Q83" s="873" t="s">
        <v>3765</v>
      </c>
      <c r="R83" s="874">
        <v>44848</v>
      </c>
      <c r="S83" s="879" t="s">
        <v>5561</v>
      </c>
      <c r="T83" s="880" t="s">
        <v>5537</v>
      </c>
      <c r="U83" s="874">
        <v>44887</v>
      </c>
      <c r="V83" s="878" t="s">
        <v>5661</v>
      </c>
    </row>
    <row r="84" spans="1:22" s="764" customFormat="1" hidden="1" x14ac:dyDescent="0.2">
      <c r="A84" s="828" t="s">
        <v>9037</v>
      </c>
      <c r="B84" s="871"/>
      <c r="C84" s="871" t="s">
        <v>8257</v>
      </c>
      <c r="D84" s="758" t="s">
        <v>8156</v>
      </c>
      <c r="E84" s="872" t="s">
        <v>2423</v>
      </c>
      <c r="F84" s="832">
        <f t="shared" si="15"/>
        <v>44848</v>
      </c>
      <c r="G84" s="833" t="str">
        <f t="shared" si="16"/>
        <v>A2</v>
      </c>
      <c r="H84" s="787" t="str">
        <f t="shared" si="17"/>
        <v>MR.DER-0060_22</v>
      </c>
      <c r="I84" s="834">
        <f t="shared" si="18"/>
        <v>44887</v>
      </c>
      <c r="J84" s="834" t="str">
        <f t="shared" si="19"/>
        <v>APROVADO COM RESSALVAS</v>
      </c>
      <c r="K84" s="873" t="s">
        <v>3730</v>
      </c>
      <c r="L84" s="874">
        <v>44797</v>
      </c>
      <c r="M84" s="875" t="s">
        <v>3739</v>
      </c>
      <c r="N84" s="876" t="s">
        <v>5536</v>
      </c>
      <c r="O84" s="877">
        <v>44847</v>
      </c>
      <c r="P84" s="878" t="s">
        <v>5660</v>
      </c>
      <c r="Q84" s="873" t="s">
        <v>3765</v>
      </c>
      <c r="R84" s="874">
        <v>44848</v>
      </c>
      <c r="S84" s="879" t="s">
        <v>5561</v>
      </c>
      <c r="T84" s="880" t="s">
        <v>5537</v>
      </c>
      <c r="U84" s="874">
        <v>44887</v>
      </c>
      <c r="V84" s="878" t="s">
        <v>5661</v>
      </c>
    </row>
    <row r="85" spans="1:22" s="764" customFormat="1" hidden="1" x14ac:dyDescent="0.2">
      <c r="A85" s="828" t="s">
        <v>9037</v>
      </c>
      <c r="B85" s="871"/>
      <c r="C85" s="871" t="s">
        <v>8257</v>
      </c>
      <c r="D85" s="758" t="s">
        <v>8156</v>
      </c>
      <c r="E85" s="872" t="s">
        <v>2424</v>
      </c>
      <c r="F85" s="832">
        <f t="shared" si="15"/>
        <v>44848</v>
      </c>
      <c r="G85" s="833" t="str">
        <f t="shared" si="16"/>
        <v>A2</v>
      </c>
      <c r="H85" s="787" t="str">
        <f t="shared" si="17"/>
        <v>MR.DER-0060_22</v>
      </c>
      <c r="I85" s="834">
        <f t="shared" si="18"/>
        <v>44887</v>
      </c>
      <c r="J85" s="834" t="str">
        <f t="shared" si="19"/>
        <v>APROVADO COM RESSALVAS</v>
      </c>
      <c r="K85" s="873" t="s">
        <v>3730</v>
      </c>
      <c r="L85" s="874">
        <v>44797</v>
      </c>
      <c r="M85" s="875" t="s">
        <v>3739</v>
      </c>
      <c r="N85" s="876" t="s">
        <v>5536</v>
      </c>
      <c r="O85" s="877">
        <v>44847</v>
      </c>
      <c r="P85" s="878" t="s">
        <v>5660</v>
      </c>
      <c r="Q85" s="873" t="s">
        <v>3765</v>
      </c>
      <c r="R85" s="874">
        <v>44848</v>
      </c>
      <c r="S85" s="879" t="s">
        <v>5561</v>
      </c>
      <c r="T85" s="880" t="s">
        <v>5537</v>
      </c>
      <c r="U85" s="874">
        <v>44887</v>
      </c>
      <c r="V85" s="878" t="s">
        <v>5661</v>
      </c>
    </row>
    <row r="86" spans="1:22" s="764" customFormat="1" hidden="1" x14ac:dyDescent="0.2">
      <c r="A86" s="828" t="s">
        <v>9037</v>
      </c>
      <c r="B86" s="871"/>
      <c r="C86" s="871" t="s">
        <v>8257</v>
      </c>
      <c r="D86" s="758" t="s">
        <v>8156</v>
      </c>
      <c r="E86" s="872" t="s">
        <v>2425</v>
      </c>
      <c r="F86" s="832">
        <f t="shared" si="15"/>
        <v>44848</v>
      </c>
      <c r="G86" s="833" t="str">
        <f t="shared" si="16"/>
        <v>A2</v>
      </c>
      <c r="H86" s="787" t="str">
        <f t="shared" si="17"/>
        <v>MR.DER-0060_22</v>
      </c>
      <c r="I86" s="834">
        <f t="shared" si="18"/>
        <v>44887</v>
      </c>
      <c r="J86" s="834" t="str">
        <f t="shared" si="19"/>
        <v>APROVADO COM RESSALVAS</v>
      </c>
      <c r="K86" s="873" t="s">
        <v>3730</v>
      </c>
      <c r="L86" s="874">
        <v>44797</v>
      </c>
      <c r="M86" s="875" t="s">
        <v>3739</v>
      </c>
      <c r="N86" s="876" t="s">
        <v>5536</v>
      </c>
      <c r="O86" s="877">
        <v>44847</v>
      </c>
      <c r="P86" s="878" t="s">
        <v>5660</v>
      </c>
      <c r="Q86" s="873" t="s">
        <v>3765</v>
      </c>
      <c r="R86" s="874">
        <v>44848</v>
      </c>
      <c r="S86" s="879" t="s">
        <v>5561</v>
      </c>
      <c r="T86" s="880" t="s">
        <v>5537</v>
      </c>
      <c r="U86" s="874">
        <v>44887</v>
      </c>
      <c r="V86" s="878" t="s">
        <v>5661</v>
      </c>
    </row>
    <row r="87" spans="1:22" s="764" customFormat="1" hidden="1" x14ac:dyDescent="0.2">
      <c r="A87" s="828" t="s">
        <v>9037</v>
      </c>
      <c r="B87" s="871"/>
      <c r="C87" s="871" t="s">
        <v>8257</v>
      </c>
      <c r="D87" s="758" t="s">
        <v>8156</v>
      </c>
      <c r="E87" s="872" t="s">
        <v>2426</v>
      </c>
      <c r="F87" s="832">
        <f t="shared" si="15"/>
        <v>44848</v>
      </c>
      <c r="G87" s="833" t="str">
        <f t="shared" si="16"/>
        <v>A2</v>
      </c>
      <c r="H87" s="787" t="str">
        <f t="shared" si="17"/>
        <v>MR.DER-0060_22</v>
      </c>
      <c r="I87" s="834">
        <f t="shared" si="18"/>
        <v>44887</v>
      </c>
      <c r="J87" s="834" t="str">
        <f t="shared" si="19"/>
        <v>APROVADO COM RESSALVAS</v>
      </c>
      <c r="K87" s="873" t="s">
        <v>3730</v>
      </c>
      <c r="L87" s="874">
        <v>44797</v>
      </c>
      <c r="M87" s="875" t="s">
        <v>3739</v>
      </c>
      <c r="N87" s="876" t="s">
        <v>5536</v>
      </c>
      <c r="O87" s="877">
        <v>44847</v>
      </c>
      <c r="P87" s="878" t="s">
        <v>5660</v>
      </c>
      <c r="Q87" s="873" t="s">
        <v>3765</v>
      </c>
      <c r="R87" s="874">
        <v>44848</v>
      </c>
      <c r="S87" s="879" t="s">
        <v>5561</v>
      </c>
      <c r="T87" s="880" t="s">
        <v>5537</v>
      </c>
      <c r="U87" s="874">
        <v>44887</v>
      </c>
      <c r="V87" s="878" t="s">
        <v>5661</v>
      </c>
    </row>
    <row r="88" spans="1:22" s="764" customFormat="1" hidden="1" x14ac:dyDescent="0.2">
      <c r="A88" s="828" t="s">
        <v>9037</v>
      </c>
      <c r="B88" s="871"/>
      <c r="C88" s="871" t="s">
        <v>8257</v>
      </c>
      <c r="D88" s="758" t="s">
        <v>8156</v>
      </c>
      <c r="E88" s="872" t="s">
        <v>2427</v>
      </c>
      <c r="F88" s="832">
        <f t="shared" si="15"/>
        <v>44848</v>
      </c>
      <c r="G88" s="833" t="str">
        <f t="shared" si="16"/>
        <v>A2</v>
      </c>
      <c r="H88" s="787" t="str">
        <f t="shared" si="17"/>
        <v>MR.DER-0060_22</v>
      </c>
      <c r="I88" s="834">
        <f t="shared" si="18"/>
        <v>44887</v>
      </c>
      <c r="J88" s="834" t="str">
        <f t="shared" si="19"/>
        <v>APROVADO COM RESSALVAS</v>
      </c>
      <c r="K88" s="873" t="s">
        <v>3730</v>
      </c>
      <c r="L88" s="874">
        <v>44797</v>
      </c>
      <c r="M88" s="875" t="s">
        <v>3739</v>
      </c>
      <c r="N88" s="876" t="s">
        <v>5536</v>
      </c>
      <c r="O88" s="877">
        <v>44847</v>
      </c>
      <c r="P88" s="878" t="s">
        <v>5660</v>
      </c>
      <c r="Q88" s="873" t="s">
        <v>3765</v>
      </c>
      <c r="R88" s="874">
        <v>44848</v>
      </c>
      <c r="S88" s="879" t="s">
        <v>5561</v>
      </c>
      <c r="T88" s="880" t="s">
        <v>5537</v>
      </c>
      <c r="U88" s="874">
        <v>44887</v>
      </c>
      <c r="V88" s="878" t="s">
        <v>5661</v>
      </c>
    </row>
    <row r="89" spans="1:22" s="764" customFormat="1" hidden="1" x14ac:dyDescent="0.2">
      <c r="A89" s="828" t="s">
        <v>9037</v>
      </c>
      <c r="B89" s="871"/>
      <c r="C89" s="871" t="s">
        <v>8257</v>
      </c>
      <c r="D89" s="758" t="s">
        <v>8156</v>
      </c>
      <c r="E89" s="872" t="s">
        <v>2428</v>
      </c>
      <c r="F89" s="832">
        <f t="shared" si="15"/>
        <v>44848</v>
      </c>
      <c r="G89" s="833" t="str">
        <f t="shared" si="16"/>
        <v>A2</v>
      </c>
      <c r="H89" s="787" t="str">
        <f t="shared" si="17"/>
        <v>MR.DER-0060_22</v>
      </c>
      <c r="I89" s="834">
        <f t="shared" si="18"/>
        <v>44887</v>
      </c>
      <c r="J89" s="834" t="str">
        <f t="shared" si="19"/>
        <v>APROVADO COM RESSALVAS</v>
      </c>
      <c r="K89" s="873" t="s">
        <v>3730</v>
      </c>
      <c r="L89" s="874">
        <v>44797</v>
      </c>
      <c r="M89" s="875" t="s">
        <v>3739</v>
      </c>
      <c r="N89" s="876" t="s">
        <v>5536</v>
      </c>
      <c r="O89" s="877">
        <v>44847</v>
      </c>
      <c r="P89" s="878" t="s">
        <v>5660</v>
      </c>
      <c r="Q89" s="873" t="s">
        <v>3765</v>
      </c>
      <c r="R89" s="874">
        <v>44848</v>
      </c>
      <c r="S89" s="879" t="s">
        <v>5561</v>
      </c>
      <c r="T89" s="880" t="s">
        <v>5537</v>
      </c>
      <c r="U89" s="874">
        <v>44887</v>
      </c>
      <c r="V89" s="878" t="s">
        <v>5661</v>
      </c>
    </row>
    <row r="90" spans="1:22" s="764" customFormat="1" hidden="1" x14ac:dyDescent="0.2">
      <c r="A90" s="828" t="s">
        <v>9037</v>
      </c>
      <c r="B90" s="871"/>
      <c r="C90" s="871" t="s">
        <v>8257</v>
      </c>
      <c r="D90" s="758" t="s">
        <v>8156</v>
      </c>
      <c r="E90" s="872" t="s">
        <v>2429</v>
      </c>
      <c r="F90" s="832">
        <f t="shared" si="15"/>
        <v>44848</v>
      </c>
      <c r="G90" s="833" t="str">
        <f t="shared" si="16"/>
        <v>A2</v>
      </c>
      <c r="H90" s="787" t="str">
        <f t="shared" si="17"/>
        <v>MR.DER-0060_22</v>
      </c>
      <c r="I90" s="834">
        <f t="shared" si="18"/>
        <v>44887</v>
      </c>
      <c r="J90" s="834" t="str">
        <f t="shared" si="19"/>
        <v>APROVADO COM RESSALVAS</v>
      </c>
      <c r="K90" s="873" t="s">
        <v>3730</v>
      </c>
      <c r="L90" s="874">
        <v>44797</v>
      </c>
      <c r="M90" s="875" t="s">
        <v>3739</v>
      </c>
      <c r="N90" s="876" t="s">
        <v>5536</v>
      </c>
      <c r="O90" s="877">
        <v>44847</v>
      </c>
      <c r="P90" s="878" t="s">
        <v>5660</v>
      </c>
      <c r="Q90" s="873" t="s">
        <v>3765</v>
      </c>
      <c r="R90" s="874">
        <v>44848</v>
      </c>
      <c r="S90" s="879" t="s">
        <v>5561</v>
      </c>
      <c r="T90" s="880" t="s">
        <v>5537</v>
      </c>
      <c r="U90" s="874">
        <v>44887</v>
      </c>
      <c r="V90" s="878" t="s">
        <v>5661</v>
      </c>
    </row>
    <row r="91" spans="1:22" s="764" customFormat="1" hidden="1" x14ac:dyDescent="0.2">
      <c r="A91" s="828" t="s">
        <v>9037</v>
      </c>
      <c r="B91" s="871"/>
      <c r="C91" s="871" t="s">
        <v>8257</v>
      </c>
      <c r="D91" s="758" t="s">
        <v>8156</v>
      </c>
      <c r="E91" s="872" t="s">
        <v>2430</v>
      </c>
      <c r="F91" s="832">
        <f t="shared" si="15"/>
        <v>44848</v>
      </c>
      <c r="G91" s="833" t="str">
        <f t="shared" si="16"/>
        <v>A2</v>
      </c>
      <c r="H91" s="787" t="str">
        <f t="shared" si="17"/>
        <v>MR.DER-0060_22</v>
      </c>
      <c r="I91" s="834">
        <f t="shared" si="18"/>
        <v>44887</v>
      </c>
      <c r="J91" s="834" t="str">
        <f t="shared" si="19"/>
        <v>APROVADO COM RESSALVAS</v>
      </c>
      <c r="K91" s="873" t="s">
        <v>3730</v>
      </c>
      <c r="L91" s="874">
        <v>44797</v>
      </c>
      <c r="M91" s="875" t="s">
        <v>3739</v>
      </c>
      <c r="N91" s="876" t="s">
        <v>5536</v>
      </c>
      <c r="O91" s="877">
        <v>44847</v>
      </c>
      <c r="P91" s="878" t="s">
        <v>5660</v>
      </c>
      <c r="Q91" s="873" t="s">
        <v>3765</v>
      </c>
      <c r="R91" s="874">
        <v>44848</v>
      </c>
      <c r="S91" s="879" t="s">
        <v>5561</v>
      </c>
      <c r="T91" s="880" t="s">
        <v>5537</v>
      </c>
      <c r="U91" s="874">
        <v>44887</v>
      </c>
      <c r="V91" s="878" t="s">
        <v>5661</v>
      </c>
    </row>
    <row r="92" spans="1:22" s="764" customFormat="1" ht="15" hidden="1" x14ac:dyDescent="0.25">
      <c r="A92" s="828" t="s">
        <v>8342</v>
      </c>
      <c r="B92" s="871"/>
      <c r="C92" s="828"/>
      <c r="D92" s="828" t="s">
        <v>7473</v>
      </c>
      <c r="E92" s="872" t="s">
        <v>2431</v>
      </c>
      <c r="F92" s="881">
        <f t="shared" si="15"/>
        <v>46078</v>
      </c>
      <c r="G92" s="882" t="str">
        <f t="shared" si="16"/>
        <v>A2</v>
      </c>
      <c r="H92" s="787" t="str">
        <f t="shared" si="17"/>
        <v>MR_DER-1591_26</v>
      </c>
      <c r="I92" s="883" t="str">
        <f t="shared" si="18"/>
        <v>ND</v>
      </c>
      <c r="J92" s="834" t="str">
        <f t="shared" si="19"/>
        <v>ND</v>
      </c>
      <c r="K92" s="873" t="s">
        <v>3730</v>
      </c>
      <c r="L92" s="874">
        <v>45729</v>
      </c>
      <c r="M92" s="443" t="s">
        <v>8976</v>
      </c>
      <c r="N92" s="884" t="s">
        <v>5536</v>
      </c>
      <c r="O92" s="885">
        <v>45754</v>
      </c>
      <c r="P92" s="886"/>
      <c r="Q92" s="887" t="s">
        <v>3765</v>
      </c>
      <c r="R92" s="885">
        <v>46078</v>
      </c>
      <c r="S92" s="23" t="s">
        <v>12246</v>
      </c>
      <c r="T92" s="884"/>
      <c r="U92" s="884"/>
      <c r="V92" s="886"/>
    </row>
    <row r="93" spans="1:22" s="764" customFormat="1" ht="15" hidden="1" x14ac:dyDescent="0.25">
      <c r="A93" s="828" t="s">
        <v>8342</v>
      </c>
      <c r="B93" s="871"/>
      <c r="C93" s="828"/>
      <c r="D93" s="828" t="s">
        <v>7473</v>
      </c>
      <c r="E93" s="872" t="s">
        <v>2432</v>
      </c>
      <c r="F93" s="881">
        <f t="shared" si="15"/>
        <v>46078</v>
      </c>
      <c r="G93" s="882" t="str">
        <f t="shared" si="16"/>
        <v>A2</v>
      </c>
      <c r="H93" s="787" t="str">
        <f t="shared" si="17"/>
        <v>MR_DER-1591_26</v>
      </c>
      <c r="I93" s="883" t="str">
        <f t="shared" si="18"/>
        <v>ND</v>
      </c>
      <c r="J93" s="834" t="str">
        <f t="shared" si="19"/>
        <v>ND</v>
      </c>
      <c r="K93" s="873" t="s">
        <v>3730</v>
      </c>
      <c r="L93" s="874">
        <v>45729</v>
      </c>
      <c r="M93" s="443" t="s">
        <v>8976</v>
      </c>
      <c r="N93" s="884" t="s">
        <v>5536</v>
      </c>
      <c r="O93" s="885">
        <v>45754</v>
      </c>
      <c r="P93" s="886"/>
      <c r="Q93" s="887" t="s">
        <v>3765</v>
      </c>
      <c r="R93" s="885">
        <v>46078</v>
      </c>
      <c r="S93" s="23" t="s">
        <v>12246</v>
      </c>
      <c r="T93" s="884"/>
      <c r="U93" s="884"/>
      <c r="V93" s="886"/>
    </row>
    <row r="94" spans="1:22" s="764" customFormat="1" ht="15" hidden="1" x14ac:dyDescent="0.25">
      <c r="A94" s="828" t="s">
        <v>8342</v>
      </c>
      <c r="B94" s="871"/>
      <c r="C94" s="828"/>
      <c r="D94" s="828" t="s">
        <v>7473</v>
      </c>
      <c r="E94" s="872" t="s">
        <v>2433</v>
      </c>
      <c r="F94" s="881">
        <f t="shared" si="15"/>
        <v>46078</v>
      </c>
      <c r="G94" s="882" t="str">
        <f t="shared" si="16"/>
        <v>A2</v>
      </c>
      <c r="H94" s="787" t="str">
        <f t="shared" si="17"/>
        <v>MR_DER-1591_26</v>
      </c>
      <c r="I94" s="883" t="str">
        <f t="shared" si="18"/>
        <v>ND</v>
      </c>
      <c r="J94" s="834" t="str">
        <f t="shared" si="19"/>
        <v>ND</v>
      </c>
      <c r="K94" s="873" t="s">
        <v>3730</v>
      </c>
      <c r="L94" s="874">
        <v>45729</v>
      </c>
      <c r="M94" s="443" t="s">
        <v>8976</v>
      </c>
      <c r="N94" s="884" t="s">
        <v>5536</v>
      </c>
      <c r="O94" s="885">
        <v>45754</v>
      </c>
      <c r="P94" s="886"/>
      <c r="Q94" s="887" t="s">
        <v>3765</v>
      </c>
      <c r="R94" s="885">
        <v>46078</v>
      </c>
      <c r="S94" s="23" t="s">
        <v>12246</v>
      </c>
      <c r="T94" s="884"/>
      <c r="U94" s="884"/>
      <c r="V94" s="886"/>
    </row>
    <row r="95" spans="1:22" s="764" customFormat="1" ht="15" hidden="1" x14ac:dyDescent="0.25">
      <c r="A95" s="828" t="s">
        <v>8342</v>
      </c>
      <c r="B95" s="871"/>
      <c r="C95" s="828"/>
      <c r="D95" s="828" t="s">
        <v>7473</v>
      </c>
      <c r="E95" s="872" t="s">
        <v>8977</v>
      </c>
      <c r="F95" s="881">
        <f t="shared" si="15"/>
        <v>46078</v>
      </c>
      <c r="G95" s="882" t="str">
        <f t="shared" si="16"/>
        <v>A2</v>
      </c>
      <c r="H95" s="787" t="str">
        <f t="shared" si="17"/>
        <v>MR_DER-1591_26</v>
      </c>
      <c r="I95" s="883" t="str">
        <f t="shared" si="18"/>
        <v>ND</v>
      </c>
      <c r="J95" s="834" t="str">
        <f t="shared" si="19"/>
        <v>ND</v>
      </c>
      <c r="K95" s="873" t="s">
        <v>3730</v>
      </c>
      <c r="L95" s="874">
        <v>45729</v>
      </c>
      <c r="M95" s="443" t="s">
        <v>8976</v>
      </c>
      <c r="N95" s="884" t="s">
        <v>5536</v>
      </c>
      <c r="O95" s="885">
        <v>45754</v>
      </c>
      <c r="Q95" s="887" t="s">
        <v>3765</v>
      </c>
      <c r="R95" s="885">
        <v>46078</v>
      </c>
      <c r="S95" s="23" t="s">
        <v>12246</v>
      </c>
      <c r="T95" s="884"/>
      <c r="U95" s="884"/>
      <c r="V95" s="886"/>
    </row>
    <row r="96" spans="1:22" s="764" customFormat="1" ht="15" hidden="1" x14ac:dyDescent="0.25">
      <c r="A96" s="828" t="s">
        <v>8342</v>
      </c>
      <c r="B96" s="871"/>
      <c r="C96" s="828"/>
      <c r="D96" s="828" t="s">
        <v>7473</v>
      </c>
      <c r="E96" s="872" t="s">
        <v>8978</v>
      </c>
      <c r="F96" s="881">
        <f t="shared" si="15"/>
        <v>46078</v>
      </c>
      <c r="G96" s="882" t="str">
        <f t="shared" si="16"/>
        <v>A2</v>
      </c>
      <c r="H96" s="787" t="str">
        <f t="shared" si="17"/>
        <v>MR_DER-1591_26</v>
      </c>
      <c r="I96" s="883" t="str">
        <f t="shared" si="18"/>
        <v>ND</v>
      </c>
      <c r="J96" s="834" t="str">
        <f t="shared" si="19"/>
        <v>ND</v>
      </c>
      <c r="K96" s="873" t="s">
        <v>3730</v>
      </c>
      <c r="L96" s="874">
        <v>45729</v>
      </c>
      <c r="M96" s="443" t="s">
        <v>8976</v>
      </c>
      <c r="N96" s="884" t="s">
        <v>5536</v>
      </c>
      <c r="O96" s="885">
        <v>45754</v>
      </c>
      <c r="Q96" s="887" t="s">
        <v>3765</v>
      </c>
      <c r="R96" s="885">
        <v>46078</v>
      </c>
      <c r="S96" s="23" t="s">
        <v>12246</v>
      </c>
      <c r="T96" s="884"/>
      <c r="U96" s="884"/>
      <c r="V96" s="886"/>
    </row>
    <row r="97" spans="1:31" s="764" customFormat="1" ht="15" hidden="1" x14ac:dyDescent="0.25">
      <c r="A97" s="828" t="s">
        <v>8342</v>
      </c>
      <c r="B97" s="871"/>
      <c r="C97" s="828"/>
      <c r="D97" s="828" t="s">
        <v>7473</v>
      </c>
      <c r="E97" s="872" t="s">
        <v>8979</v>
      </c>
      <c r="F97" s="881">
        <f t="shared" si="15"/>
        <v>46078</v>
      </c>
      <c r="G97" s="882" t="str">
        <f t="shared" si="16"/>
        <v>A2</v>
      </c>
      <c r="H97" s="787" t="str">
        <f t="shared" si="17"/>
        <v>MR_DER-1591_26</v>
      </c>
      <c r="I97" s="883" t="str">
        <f t="shared" si="18"/>
        <v>ND</v>
      </c>
      <c r="J97" s="834" t="str">
        <f t="shared" si="19"/>
        <v>ND</v>
      </c>
      <c r="K97" s="873" t="s">
        <v>3730</v>
      </c>
      <c r="L97" s="874">
        <v>45729</v>
      </c>
      <c r="M97" s="443" t="s">
        <v>8976</v>
      </c>
      <c r="N97" s="884" t="s">
        <v>5536</v>
      </c>
      <c r="O97" s="885">
        <v>45754</v>
      </c>
      <c r="Q97" s="887" t="s">
        <v>3765</v>
      </c>
      <c r="R97" s="885">
        <v>46078</v>
      </c>
      <c r="S97" s="23" t="s">
        <v>12246</v>
      </c>
      <c r="T97" s="884"/>
      <c r="U97" s="884"/>
      <c r="V97" s="886"/>
    </row>
    <row r="98" spans="1:31" s="764" customFormat="1" ht="15" hidden="1" x14ac:dyDescent="0.25">
      <c r="A98" s="828" t="s">
        <v>8342</v>
      </c>
      <c r="B98" s="871"/>
      <c r="C98" s="871" t="s">
        <v>8257</v>
      </c>
      <c r="D98" s="828" t="s">
        <v>6274</v>
      </c>
      <c r="E98" s="872" t="s">
        <v>2434</v>
      </c>
      <c r="F98" s="881">
        <f t="shared" si="15"/>
        <v>46078</v>
      </c>
      <c r="G98" s="882" t="str">
        <f t="shared" si="16"/>
        <v>A2</v>
      </c>
      <c r="H98" s="787" t="str">
        <f t="shared" si="17"/>
        <v>MR_DER-1589_26</v>
      </c>
      <c r="I98" s="883" t="str">
        <f t="shared" si="18"/>
        <v>ND</v>
      </c>
      <c r="J98" s="834" t="str">
        <f t="shared" si="19"/>
        <v>ND</v>
      </c>
      <c r="K98" s="873" t="s">
        <v>3730</v>
      </c>
      <c r="L98" s="874">
        <v>44952</v>
      </c>
      <c r="M98" s="888" t="s">
        <v>6268</v>
      </c>
      <c r="N98" s="876" t="s">
        <v>5536</v>
      </c>
      <c r="O98" s="885">
        <v>44985</v>
      </c>
      <c r="P98" s="888" t="s">
        <v>6293</v>
      </c>
      <c r="Q98" s="873" t="s">
        <v>3765</v>
      </c>
      <c r="R98" s="874">
        <v>46078</v>
      </c>
      <c r="S98" s="23" t="s">
        <v>12244</v>
      </c>
      <c r="T98" s="884"/>
      <c r="U98" s="884"/>
      <c r="V98" s="886"/>
    </row>
    <row r="99" spans="1:31" s="764" customFormat="1" ht="15" hidden="1" x14ac:dyDescent="0.25">
      <c r="A99" s="828" t="s">
        <v>8342</v>
      </c>
      <c r="B99" s="871"/>
      <c r="C99" s="871" t="s">
        <v>8257</v>
      </c>
      <c r="D99" s="828" t="s">
        <v>6274</v>
      </c>
      <c r="E99" s="872" t="s">
        <v>2435</v>
      </c>
      <c r="F99" s="881">
        <f t="shared" si="15"/>
        <v>46078</v>
      </c>
      <c r="G99" s="882" t="str">
        <f t="shared" si="16"/>
        <v>A2</v>
      </c>
      <c r="H99" s="787" t="str">
        <f t="shared" si="17"/>
        <v>MR_DER-1589_26</v>
      </c>
      <c r="I99" s="883" t="str">
        <f t="shared" si="18"/>
        <v>ND</v>
      </c>
      <c r="J99" s="834" t="str">
        <f t="shared" si="19"/>
        <v>ND</v>
      </c>
      <c r="K99" s="873" t="s">
        <v>3730</v>
      </c>
      <c r="L99" s="874">
        <v>44952</v>
      </c>
      <c r="M99" s="888" t="s">
        <v>6268</v>
      </c>
      <c r="N99" s="876" t="s">
        <v>5536</v>
      </c>
      <c r="O99" s="885">
        <v>44985</v>
      </c>
      <c r="P99" s="888" t="s">
        <v>6293</v>
      </c>
      <c r="Q99" s="873" t="s">
        <v>3765</v>
      </c>
      <c r="R99" s="874">
        <v>46078</v>
      </c>
      <c r="S99" s="23" t="s">
        <v>12244</v>
      </c>
      <c r="T99" s="884"/>
      <c r="U99" s="884"/>
      <c r="V99" s="886"/>
    </row>
    <row r="100" spans="1:31" s="764" customFormat="1" ht="15" hidden="1" x14ac:dyDescent="0.25">
      <c r="A100" s="828" t="s">
        <v>8342</v>
      </c>
      <c r="B100" s="871"/>
      <c r="C100" s="871" t="s">
        <v>8257</v>
      </c>
      <c r="D100" s="828" t="s">
        <v>6274</v>
      </c>
      <c r="E100" s="872" t="s">
        <v>2436</v>
      </c>
      <c r="F100" s="881">
        <f t="shared" si="15"/>
        <v>46078</v>
      </c>
      <c r="G100" s="882" t="str">
        <f t="shared" si="16"/>
        <v>A2</v>
      </c>
      <c r="H100" s="787" t="str">
        <f t="shared" si="17"/>
        <v>MR_DER-1589_26</v>
      </c>
      <c r="I100" s="883" t="str">
        <f t="shared" si="18"/>
        <v>ND</v>
      </c>
      <c r="J100" s="834" t="str">
        <f t="shared" si="19"/>
        <v>ND</v>
      </c>
      <c r="K100" s="873" t="s">
        <v>3730</v>
      </c>
      <c r="L100" s="874">
        <v>44952</v>
      </c>
      <c r="M100" s="888" t="s">
        <v>6268</v>
      </c>
      <c r="N100" s="876" t="s">
        <v>5536</v>
      </c>
      <c r="O100" s="885">
        <v>44985</v>
      </c>
      <c r="P100" s="888" t="s">
        <v>6293</v>
      </c>
      <c r="Q100" s="873" t="s">
        <v>3765</v>
      </c>
      <c r="R100" s="874">
        <v>46078</v>
      </c>
      <c r="S100" s="23" t="s">
        <v>12244</v>
      </c>
      <c r="T100" s="884"/>
      <c r="U100" s="884"/>
      <c r="V100" s="886"/>
    </row>
    <row r="101" spans="1:31" s="764" customFormat="1" ht="15" hidden="1" x14ac:dyDescent="0.25">
      <c r="A101" s="828" t="s">
        <v>8342</v>
      </c>
      <c r="B101" s="871"/>
      <c r="C101" s="871" t="s">
        <v>8257</v>
      </c>
      <c r="D101" s="828" t="s">
        <v>6274</v>
      </c>
      <c r="E101" s="872" t="s">
        <v>6269</v>
      </c>
      <c r="F101" s="881">
        <f t="shared" si="15"/>
        <v>46078</v>
      </c>
      <c r="G101" s="882" t="str">
        <f t="shared" si="16"/>
        <v>A2</v>
      </c>
      <c r="H101" s="787" t="str">
        <f t="shared" si="17"/>
        <v>MR_DER-1589_26</v>
      </c>
      <c r="I101" s="883" t="str">
        <f t="shared" si="18"/>
        <v>ND</v>
      </c>
      <c r="J101" s="834" t="str">
        <f t="shared" si="19"/>
        <v>ND</v>
      </c>
      <c r="K101" s="873" t="s">
        <v>3730</v>
      </c>
      <c r="L101" s="874">
        <v>44952</v>
      </c>
      <c r="M101" s="888" t="s">
        <v>6268</v>
      </c>
      <c r="N101" s="876" t="s">
        <v>5536</v>
      </c>
      <c r="O101" s="885">
        <v>44985</v>
      </c>
      <c r="P101" s="888" t="s">
        <v>6293</v>
      </c>
      <c r="Q101" s="873" t="s">
        <v>3765</v>
      </c>
      <c r="R101" s="874">
        <v>46078</v>
      </c>
      <c r="S101" s="23" t="s">
        <v>12244</v>
      </c>
      <c r="T101" s="884"/>
      <c r="U101" s="884"/>
      <c r="V101" s="886"/>
    </row>
    <row r="102" spans="1:31" s="764" customFormat="1" ht="15" hidden="1" x14ac:dyDescent="0.25">
      <c r="A102" s="828" t="s">
        <v>8342</v>
      </c>
      <c r="B102" s="871"/>
      <c r="C102" s="871" t="s">
        <v>8257</v>
      </c>
      <c r="D102" s="828" t="s">
        <v>6274</v>
      </c>
      <c r="E102" s="872" t="s">
        <v>6270</v>
      </c>
      <c r="F102" s="881">
        <f t="shared" si="15"/>
        <v>46078</v>
      </c>
      <c r="G102" s="882" t="str">
        <f t="shared" si="16"/>
        <v>A2</v>
      </c>
      <c r="H102" s="787" t="str">
        <f t="shared" si="17"/>
        <v>MR_DER-1589_26</v>
      </c>
      <c r="I102" s="883" t="str">
        <f t="shared" si="18"/>
        <v>ND</v>
      </c>
      <c r="J102" s="834" t="str">
        <f t="shared" si="19"/>
        <v>ND</v>
      </c>
      <c r="K102" s="873" t="s">
        <v>3730</v>
      </c>
      <c r="L102" s="874">
        <v>44952</v>
      </c>
      <c r="M102" s="888" t="s">
        <v>6268</v>
      </c>
      <c r="N102" s="876" t="s">
        <v>5536</v>
      </c>
      <c r="O102" s="885">
        <v>44985</v>
      </c>
      <c r="P102" s="888" t="s">
        <v>6293</v>
      </c>
      <c r="Q102" s="873" t="s">
        <v>3765</v>
      </c>
      <c r="R102" s="874">
        <v>46078</v>
      </c>
      <c r="S102" s="23" t="s">
        <v>12244</v>
      </c>
      <c r="T102" s="884"/>
      <c r="U102" s="884"/>
      <c r="V102" s="886"/>
    </row>
    <row r="103" spans="1:31" s="764" customFormat="1" ht="15" hidden="1" x14ac:dyDescent="0.25">
      <c r="A103" s="828" t="s">
        <v>8342</v>
      </c>
      <c r="B103" s="871"/>
      <c r="C103" s="871" t="s">
        <v>8257</v>
      </c>
      <c r="D103" s="828" t="s">
        <v>6274</v>
      </c>
      <c r="E103" s="872" t="s">
        <v>6271</v>
      </c>
      <c r="F103" s="881">
        <f t="shared" si="15"/>
        <v>46078</v>
      </c>
      <c r="G103" s="882" t="str">
        <f t="shared" si="16"/>
        <v>A2</v>
      </c>
      <c r="H103" s="787" t="str">
        <f t="shared" si="17"/>
        <v>MR_DER-1589_26</v>
      </c>
      <c r="I103" s="883" t="str">
        <f t="shared" si="18"/>
        <v>ND</v>
      </c>
      <c r="J103" s="834" t="str">
        <f t="shared" si="19"/>
        <v>ND</v>
      </c>
      <c r="K103" s="873" t="s">
        <v>3730</v>
      </c>
      <c r="L103" s="874">
        <v>44952</v>
      </c>
      <c r="M103" s="888" t="s">
        <v>6268</v>
      </c>
      <c r="N103" s="876" t="s">
        <v>5536</v>
      </c>
      <c r="O103" s="885">
        <v>44985</v>
      </c>
      <c r="P103" s="888" t="s">
        <v>6293</v>
      </c>
      <c r="Q103" s="873" t="s">
        <v>3765</v>
      </c>
      <c r="R103" s="874">
        <v>46078</v>
      </c>
      <c r="S103" s="23" t="s">
        <v>12244</v>
      </c>
      <c r="T103" s="884"/>
      <c r="U103" s="884"/>
      <c r="V103" s="886"/>
    </row>
    <row r="104" spans="1:31" s="1003" customFormat="1" ht="15" hidden="1" x14ac:dyDescent="0.25">
      <c r="A104" s="1011" t="s">
        <v>12156</v>
      </c>
      <c r="B104" s="1473"/>
      <c r="C104" s="1473" t="s">
        <v>8257</v>
      </c>
      <c r="D104" s="1011" t="s">
        <v>6274</v>
      </c>
      <c r="E104" s="1059" t="s">
        <v>6272</v>
      </c>
      <c r="F104" s="1474">
        <f t="shared" si="15"/>
        <v>44952</v>
      </c>
      <c r="G104" s="1475" t="str">
        <f t="shared" si="16"/>
        <v>A1</v>
      </c>
      <c r="H104" s="787" t="str">
        <f t="shared" si="17"/>
        <v>MR.DER-0298_23</v>
      </c>
      <c r="I104" s="1476">
        <f t="shared" si="18"/>
        <v>44985</v>
      </c>
      <c r="J104" s="1007" t="str">
        <f t="shared" si="19"/>
        <v>NÃO APROVADO</v>
      </c>
      <c r="K104" s="1064" t="s">
        <v>3730</v>
      </c>
      <c r="L104" s="1065">
        <v>44952</v>
      </c>
      <c r="M104" s="1477" t="s">
        <v>6268</v>
      </c>
      <c r="N104" s="1478" t="s">
        <v>5536</v>
      </c>
      <c r="O104" s="1479">
        <v>44985</v>
      </c>
      <c r="P104" s="1477" t="s">
        <v>6293</v>
      </c>
      <c r="Q104" s="1064"/>
      <c r="R104" s="1065"/>
      <c r="S104" s="1480"/>
      <c r="T104" s="1062"/>
      <c r="U104" s="1062"/>
      <c r="V104" s="1067"/>
    </row>
    <row r="105" spans="1:31" s="1003" customFormat="1" ht="15" hidden="1" x14ac:dyDescent="0.25">
      <c r="A105" s="1011" t="s">
        <v>12156</v>
      </c>
      <c r="B105" s="1473"/>
      <c r="C105" s="1473" t="s">
        <v>8257</v>
      </c>
      <c r="D105" s="1011" t="s">
        <v>6274</v>
      </c>
      <c r="E105" s="1059" t="s">
        <v>6273</v>
      </c>
      <c r="F105" s="1474">
        <f t="shared" si="15"/>
        <v>44952</v>
      </c>
      <c r="G105" s="1475" t="str">
        <f t="shared" si="16"/>
        <v>A1</v>
      </c>
      <c r="H105" s="787" t="str">
        <f t="shared" si="17"/>
        <v>MR.DER-0298_23</v>
      </c>
      <c r="I105" s="1476">
        <f t="shared" si="18"/>
        <v>44985</v>
      </c>
      <c r="J105" s="1007" t="str">
        <f t="shared" si="19"/>
        <v>NÃO APROVADO</v>
      </c>
      <c r="K105" s="1064" t="s">
        <v>3730</v>
      </c>
      <c r="L105" s="1065">
        <v>44952</v>
      </c>
      <c r="M105" s="1477" t="s">
        <v>6268</v>
      </c>
      <c r="N105" s="1478" t="s">
        <v>5536</v>
      </c>
      <c r="O105" s="1479">
        <v>44985</v>
      </c>
      <c r="P105" s="1477" t="s">
        <v>6293</v>
      </c>
      <c r="Q105" s="1064"/>
      <c r="R105" s="1065"/>
      <c r="S105" s="1480"/>
      <c r="T105" s="1062"/>
      <c r="U105" s="1062"/>
      <c r="V105" s="1067"/>
    </row>
    <row r="106" spans="1:31" s="764" customFormat="1" ht="15" hidden="1" x14ac:dyDescent="0.25">
      <c r="A106" s="828" t="s">
        <v>8342</v>
      </c>
      <c r="B106" s="790"/>
      <c r="C106" s="790"/>
      <c r="D106" s="768" t="s">
        <v>17</v>
      </c>
      <c r="E106" s="759" t="s">
        <v>2437</v>
      </c>
      <c r="F106" s="792">
        <f t="shared" si="15"/>
        <v>46078</v>
      </c>
      <c r="G106" s="787" t="str">
        <f t="shared" si="16"/>
        <v>A1</v>
      </c>
      <c r="H106" s="787" t="str">
        <f t="shared" si="17"/>
        <v>MR_DER-1596_26</v>
      </c>
      <c r="I106" s="793" t="str">
        <f t="shared" si="18"/>
        <v>ND</v>
      </c>
      <c r="J106" s="746" t="str">
        <f t="shared" si="19"/>
        <v>ND</v>
      </c>
      <c r="K106" s="764" t="s">
        <v>3730</v>
      </c>
      <c r="L106" s="1071">
        <v>46078</v>
      </c>
      <c r="M106" s="69" t="s">
        <v>12251</v>
      </c>
      <c r="N106" s="758"/>
      <c r="O106" s="758"/>
      <c r="P106" s="758" t="s">
        <v>6293</v>
      </c>
      <c r="Q106" s="757"/>
      <c r="R106" s="757"/>
      <c r="S106" s="757"/>
      <c r="T106" s="758"/>
      <c r="U106" s="758"/>
      <c r="V106" s="758"/>
    </row>
    <row r="107" spans="1:31" s="764" customFormat="1" ht="15" hidden="1" x14ac:dyDescent="0.25">
      <c r="A107" s="828" t="s">
        <v>8342</v>
      </c>
      <c r="B107" s="871"/>
      <c r="C107" s="871" t="s">
        <v>8257</v>
      </c>
      <c r="D107" s="828" t="s">
        <v>6275</v>
      </c>
      <c r="E107" s="872" t="s">
        <v>2438</v>
      </c>
      <c r="F107" s="881">
        <f t="shared" ref="F107:F143" si="20">IF(L107&lt;&gt;0,MAX(L107,R107,X107,AD107),"NE")</f>
        <v>46126</v>
      </c>
      <c r="G107" s="882" t="str">
        <f t="shared" ref="G107:G143" si="21">IF($F107="","",INDEX($K107:$FI107,1,MATCH($F107,$K107:$FI107,)-1))</f>
        <v>A4</v>
      </c>
      <c r="H107" s="787" t="str">
        <f t="shared" ref="H107:H143" si="22">IF($F107="","",INDEX($K107:$FL107,1,MATCH($F107,$K107:$FL107,)+1))</f>
        <v>MR_DER-1678_26</v>
      </c>
      <c r="I107" s="883" t="str">
        <f t="shared" ref="I107:I143" si="23">IF(F107="NE",F107,IF(INDEX(K107:CP107,,MATCH(F107,K107:CP107,0)+3)&lt;&gt;0,INDEX(K107:CP107,,MATCH(F107,K107:CP107,0)+3),"ND"))</f>
        <v>ND</v>
      </c>
      <c r="J107" s="834" t="str">
        <f t="shared" ref="J107:J138" si="24">IF(G107="NE",G107,IF(INDEX(K107:CQ107,,MATCH(G107,K107:CQ107,0)+3)&lt;&gt;0,INDEX(K107:CQ107,,MATCH(G107,K107:CQ107,0)+3),"ND"))</f>
        <v>ND</v>
      </c>
      <c r="K107" s="873" t="s">
        <v>3730</v>
      </c>
      <c r="L107" s="874">
        <v>44952</v>
      </c>
      <c r="M107" s="888" t="s">
        <v>6268</v>
      </c>
      <c r="N107" s="876" t="s">
        <v>5536</v>
      </c>
      <c r="O107" s="885">
        <v>44985</v>
      </c>
      <c r="P107" s="888" t="s">
        <v>6293</v>
      </c>
      <c r="Q107" s="873" t="s">
        <v>3765</v>
      </c>
      <c r="R107" s="874">
        <v>45729</v>
      </c>
      <c r="S107" s="443" t="s">
        <v>8976</v>
      </c>
      <c r="T107" s="884" t="s">
        <v>5536</v>
      </c>
      <c r="U107" s="885">
        <v>45754</v>
      </c>
      <c r="V107" s="886"/>
      <c r="W107" s="764" t="s">
        <v>5701</v>
      </c>
      <c r="X107" s="1071">
        <v>46078</v>
      </c>
      <c r="Y107" s="23" t="s">
        <v>12243</v>
      </c>
      <c r="AC107" s="764" t="s">
        <v>7387</v>
      </c>
      <c r="AD107" s="1071">
        <v>46126</v>
      </c>
      <c r="AE107" s="23" t="s">
        <v>12509</v>
      </c>
    </row>
    <row r="108" spans="1:31" s="764" customFormat="1" ht="15" hidden="1" x14ac:dyDescent="0.25">
      <c r="A108" s="828" t="s">
        <v>8342</v>
      </c>
      <c r="B108" s="871"/>
      <c r="C108" s="871" t="s">
        <v>8257</v>
      </c>
      <c r="D108" s="828" t="s">
        <v>6275</v>
      </c>
      <c r="E108" s="872" t="s">
        <v>2439</v>
      </c>
      <c r="F108" s="881">
        <f t="shared" si="20"/>
        <v>46078</v>
      </c>
      <c r="G108" s="882" t="str">
        <f t="shared" si="21"/>
        <v>A3</v>
      </c>
      <c r="H108" s="787" t="str">
        <f t="shared" si="22"/>
        <v>MR_DER-1588_26</v>
      </c>
      <c r="I108" s="883" t="str">
        <f t="shared" si="23"/>
        <v>ND</v>
      </c>
      <c r="J108" s="834" t="str">
        <f t="shared" si="24"/>
        <v>ND</v>
      </c>
      <c r="K108" s="873" t="s">
        <v>3730</v>
      </c>
      <c r="L108" s="874">
        <v>44952</v>
      </c>
      <c r="M108" s="888" t="s">
        <v>6268</v>
      </c>
      <c r="N108" s="876" t="s">
        <v>5536</v>
      </c>
      <c r="O108" s="885">
        <v>44985</v>
      </c>
      <c r="P108" s="888" t="s">
        <v>6293</v>
      </c>
      <c r="Q108" s="873" t="s">
        <v>3765</v>
      </c>
      <c r="R108" s="874">
        <v>45729</v>
      </c>
      <c r="S108" s="443" t="s">
        <v>8976</v>
      </c>
      <c r="T108" s="884" t="s">
        <v>5536</v>
      </c>
      <c r="U108" s="885">
        <v>45754</v>
      </c>
      <c r="V108" s="886"/>
      <c r="W108" s="764" t="s">
        <v>5701</v>
      </c>
      <c r="X108" s="1071">
        <v>46078</v>
      </c>
      <c r="Y108" s="23" t="s">
        <v>12243</v>
      </c>
    </row>
    <row r="109" spans="1:31" s="764" customFormat="1" ht="15" hidden="1" x14ac:dyDescent="0.25">
      <c r="A109" s="828" t="s">
        <v>8342</v>
      </c>
      <c r="B109" s="871"/>
      <c r="C109" s="871" t="s">
        <v>8257</v>
      </c>
      <c r="D109" s="828" t="s">
        <v>6275</v>
      </c>
      <c r="E109" s="872" t="s">
        <v>2440</v>
      </c>
      <c r="F109" s="881">
        <f t="shared" si="20"/>
        <v>46078</v>
      </c>
      <c r="G109" s="882" t="str">
        <f t="shared" si="21"/>
        <v>A3</v>
      </c>
      <c r="H109" s="787" t="str">
        <f t="shared" si="22"/>
        <v>MR_DER-1588_26</v>
      </c>
      <c r="I109" s="883" t="str">
        <f t="shared" si="23"/>
        <v>ND</v>
      </c>
      <c r="J109" s="834" t="str">
        <f t="shared" si="24"/>
        <v>ND</v>
      </c>
      <c r="K109" s="873" t="s">
        <v>3730</v>
      </c>
      <c r="L109" s="874">
        <v>44952</v>
      </c>
      <c r="M109" s="888" t="s">
        <v>6268</v>
      </c>
      <c r="N109" s="876" t="s">
        <v>5536</v>
      </c>
      <c r="O109" s="885">
        <v>44985</v>
      </c>
      <c r="P109" s="888" t="s">
        <v>6293</v>
      </c>
      <c r="Q109" s="873" t="s">
        <v>3765</v>
      </c>
      <c r="R109" s="874">
        <v>45729</v>
      </c>
      <c r="S109" s="443" t="s">
        <v>8976</v>
      </c>
      <c r="T109" s="884" t="s">
        <v>5536</v>
      </c>
      <c r="U109" s="885">
        <v>45754</v>
      </c>
      <c r="V109" s="886"/>
      <c r="W109" s="764" t="s">
        <v>5701</v>
      </c>
      <c r="X109" s="1071">
        <v>46078</v>
      </c>
      <c r="Y109" s="23" t="s">
        <v>12243</v>
      </c>
    </row>
    <row r="110" spans="1:31" s="764" customFormat="1" ht="15" hidden="1" x14ac:dyDescent="0.25">
      <c r="A110" s="828" t="s">
        <v>8342</v>
      </c>
      <c r="B110" s="871"/>
      <c r="C110" s="871" t="s">
        <v>8257</v>
      </c>
      <c r="D110" s="828" t="s">
        <v>6275</v>
      </c>
      <c r="E110" s="872" t="s">
        <v>2441</v>
      </c>
      <c r="F110" s="881">
        <f t="shared" si="20"/>
        <v>46078</v>
      </c>
      <c r="G110" s="882" t="str">
        <f t="shared" si="21"/>
        <v>A3</v>
      </c>
      <c r="H110" s="787" t="str">
        <f t="shared" si="22"/>
        <v>MR_DER-1588_26</v>
      </c>
      <c r="I110" s="883" t="str">
        <f t="shared" si="23"/>
        <v>ND</v>
      </c>
      <c r="J110" s="834" t="str">
        <f t="shared" si="24"/>
        <v>ND</v>
      </c>
      <c r="K110" s="873" t="s">
        <v>3730</v>
      </c>
      <c r="L110" s="874">
        <v>44952</v>
      </c>
      <c r="M110" s="888" t="s">
        <v>6268</v>
      </c>
      <c r="N110" s="876" t="s">
        <v>5536</v>
      </c>
      <c r="O110" s="885">
        <v>44985</v>
      </c>
      <c r="P110" s="888" t="s">
        <v>6293</v>
      </c>
      <c r="Q110" s="873" t="s">
        <v>3765</v>
      </c>
      <c r="R110" s="874">
        <v>45729</v>
      </c>
      <c r="S110" s="443" t="s">
        <v>8976</v>
      </c>
      <c r="T110" s="884" t="s">
        <v>5536</v>
      </c>
      <c r="U110" s="885">
        <v>45754</v>
      </c>
      <c r="V110" s="886"/>
      <c r="W110" s="764" t="s">
        <v>5701</v>
      </c>
      <c r="X110" s="1071">
        <v>46078</v>
      </c>
      <c r="Y110" s="23" t="s">
        <v>12243</v>
      </c>
    </row>
    <row r="111" spans="1:31" s="764" customFormat="1" ht="15" hidden="1" x14ac:dyDescent="0.25">
      <c r="A111" s="828" t="s">
        <v>8342</v>
      </c>
      <c r="B111" s="871"/>
      <c r="C111" s="871" t="s">
        <v>8257</v>
      </c>
      <c r="D111" s="828" t="s">
        <v>6275</v>
      </c>
      <c r="E111" s="872" t="s">
        <v>2442</v>
      </c>
      <c r="F111" s="881">
        <f t="shared" si="20"/>
        <v>46078</v>
      </c>
      <c r="G111" s="882" t="str">
        <f t="shared" si="21"/>
        <v>A3</v>
      </c>
      <c r="H111" s="787" t="str">
        <f t="shared" si="22"/>
        <v>MR_DER-1588_26</v>
      </c>
      <c r="I111" s="883" t="str">
        <f t="shared" si="23"/>
        <v>ND</v>
      </c>
      <c r="J111" s="834" t="str">
        <f t="shared" si="24"/>
        <v>ND</v>
      </c>
      <c r="K111" s="873" t="s">
        <v>3730</v>
      </c>
      <c r="L111" s="874">
        <v>44952</v>
      </c>
      <c r="M111" s="888" t="s">
        <v>6268</v>
      </c>
      <c r="N111" s="876" t="s">
        <v>5536</v>
      </c>
      <c r="O111" s="885">
        <v>44985</v>
      </c>
      <c r="P111" s="888" t="s">
        <v>6293</v>
      </c>
      <c r="Q111" s="873" t="s">
        <v>3765</v>
      </c>
      <c r="R111" s="874">
        <v>45729</v>
      </c>
      <c r="S111" s="443" t="s">
        <v>8976</v>
      </c>
      <c r="T111" s="884" t="s">
        <v>5536</v>
      </c>
      <c r="U111" s="885">
        <v>45754</v>
      </c>
      <c r="V111" s="886"/>
      <c r="W111" s="764" t="s">
        <v>5701</v>
      </c>
      <c r="X111" s="1071">
        <v>46078</v>
      </c>
      <c r="Y111" s="23" t="s">
        <v>12243</v>
      </c>
    </row>
    <row r="112" spans="1:31" s="764" customFormat="1" ht="15" hidden="1" x14ac:dyDescent="0.25">
      <c r="A112" s="828" t="s">
        <v>8342</v>
      </c>
      <c r="B112" s="871"/>
      <c r="C112" s="871" t="s">
        <v>8257</v>
      </c>
      <c r="D112" s="828" t="s">
        <v>6275</v>
      </c>
      <c r="E112" s="872" t="s">
        <v>2443</v>
      </c>
      <c r="F112" s="881">
        <f t="shared" si="20"/>
        <v>46078</v>
      </c>
      <c r="G112" s="882" t="str">
        <f t="shared" si="21"/>
        <v>A3</v>
      </c>
      <c r="H112" s="787" t="str">
        <f t="shared" si="22"/>
        <v>MR_DER-1588_26</v>
      </c>
      <c r="I112" s="883" t="str">
        <f t="shared" si="23"/>
        <v>ND</v>
      </c>
      <c r="J112" s="834" t="str">
        <f t="shared" si="24"/>
        <v>ND</v>
      </c>
      <c r="K112" s="873" t="s">
        <v>3730</v>
      </c>
      <c r="L112" s="874">
        <v>44952</v>
      </c>
      <c r="M112" s="888" t="s">
        <v>6268</v>
      </c>
      <c r="N112" s="876" t="s">
        <v>5536</v>
      </c>
      <c r="O112" s="885">
        <v>44985</v>
      </c>
      <c r="P112" s="888" t="s">
        <v>6293</v>
      </c>
      <c r="Q112" s="873" t="s">
        <v>3765</v>
      </c>
      <c r="R112" s="874">
        <v>45729</v>
      </c>
      <c r="S112" s="443" t="s">
        <v>8976</v>
      </c>
      <c r="T112" s="884" t="s">
        <v>5536</v>
      </c>
      <c r="U112" s="885">
        <v>45754</v>
      </c>
      <c r="V112" s="886"/>
      <c r="W112" s="764" t="s">
        <v>5701</v>
      </c>
      <c r="X112" s="1071">
        <v>46078</v>
      </c>
      <c r="Y112" s="23" t="s">
        <v>12243</v>
      </c>
    </row>
    <row r="113" spans="1:31" s="764" customFormat="1" ht="15" hidden="1" x14ac:dyDescent="0.25">
      <c r="A113" s="828" t="s">
        <v>8342</v>
      </c>
      <c r="B113" s="871"/>
      <c r="C113" s="871" t="s">
        <v>8257</v>
      </c>
      <c r="D113" s="828" t="s">
        <v>6275</v>
      </c>
      <c r="E113" s="872" t="s">
        <v>2444</v>
      </c>
      <c r="F113" s="881">
        <f t="shared" si="20"/>
        <v>46078</v>
      </c>
      <c r="G113" s="882" t="str">
        <f t="shared" si="21"/>
        <v>A3</v>
      </c>
      <c r="H113" s="787" t="str">
        <f t="shared" si="22"/>
        <v>MR_DER-1588_26</v>
      </c>
      <c r="I113" s="883" t="str">
        <f t="shared" si="23"/>
        <v>ND</v>
      </c>
      <c r="J113" s="834" t="str">
        <f t="shared" si="24"/>
        <v>ND</v>
      </c>
      <c r="K113" s="873" t="s">
        <v>3730</v>
      </c>
      <c r="L113" s="874">
        <v>44952</v>
      </c>
      <c r="M113" s="888" t="s">
        <v>6268</v>
      </c>
      <c r="N113" s="876" t="s">
        <v>5536</v>
      </c>
      <c r="O113" s="885">
        <v>44985</v>
      </c>
      <c r="P113" s="888" t="s">
        <v>6293</v>
      </c>
      <c r="Q113" s="873" t="s">
        <v>3765</v>
      </c>
      <c r="R113" s="874">
        <v>45729</v>
      </c>
      <c r="S113" s="443" t="s">
        <v>8976</v>
      </c>
      <c r="T113" s="884" t="s">
        <v>5536</v>
      </c>
      <c r="U113" s="885">
        <v>45754</v>
      </c>
      <c r="V113" s="886"/>
      <c r="W113" s="764" t="s">
        <v>5701</v>
      </c>
      <c r="X113" s="1071">
        <v>46078</v>
      </c>
      <c r="Y113" s="23" t="s">
        <v>12243</v>
      </c>
    </row>
    <row r="114" spans="1:31" s="764" customFormat="1" ht="15" hidden="1" x14ac:dyDescent="0.25">
      <c r="A114" s="828" t="s">
        <v>8342</v>
      </c>
      <c r="B114" s="871"/>
      <c r="C114" s="871" t="s">
        <v>8257</v>
      </c>
      <c r="D114" s="828" t="s">
        <v>6275</v>
      </c>
      <c r="E114" s="872" t="s">
        <v>2445</v>
      </c>
      <c r="F114" s="881">
        <f t="shared" si="20"/>
        <v>46078</v>
      </c>
      <c r="G114" s="882" t="str">
        <f t="shared" si="21"/>
        <v>A3</v>
      </c>
      <c r="H114" s="787" t="str">
        <f t="shared" si="22"/>
        <v>MR_DER-1588_26</v>
      </c>
      <c r="I114" s="883" t="str">
        <f t="shared" si="23"/>
        <v>ND</v>
      </c>
      <c r="J114" s="834" t="str">
        <f t="shared" si="24"/>
        <v>ND</v>
      </c>
      <c r="K114" s="873" t="s">
        <v>3730</v>
      </c>
      <c r="L114" s="874">
        <v>44952</v>
      </c>
      <c r="M114" s="888" t="s">
        <v>6268</v>
      </c>
      <c r="N114" s="876" t="s">
        <v>5536</v>
      </c>
      <c r="O114" s="885">
        <v>44985</v>
      </c>
      <c r="P114" s="888" t="s">
        <v>6293</v>
      </c>
      <c r="Q114" s="873" t="s">
        <v>3765</v>
      </c>
      <c r="R114" s="874">
        <v>45729</v>
      </c>
      <c r="S114" s="443" t="s">
        <v>8976</v>
      </c>
      <c r="T114" s="884" t="s">
        <v>5536</v>
      </c>
      <c r="U114" s="885">
        <v>45754</v>
      </c>
      <c r="V114" s="886"/>
      <c r="W114" s="764" t="s">
        <v>5701</v>
      </c>
      <c r="X114" s="1071">
        <v>46078</v>
      </c>
      <c r="Y114" s="23" t="s">
        <v>12243</v>
      </c>
    </row>
    <row r="115" spans="1:31" s="764" customFormat="1" ht="15" hidden="1" x14ac:dyDescent="0.25">
      <c r="A115" s="828" t="s">
        <v>8342</v>
      </c>
      <c r="B115" s="871"/>
      <c r="C115" s="871" t="s">
        <v>8257</v>
      </c>
      <c r="D115" s="828" t="s">
        <v>6275</v>
      </c>
      <c r="E115" s="872" t="s">
        <v>2446</v>
      </c>
      <c r="F115" s="881">
        <f t="shared" si="20"/>
        <v>46078</v>
      </c>
      <c r="G115" s="882" t="str">
        <f t="shared" si="21"/>
        <v>A3</v>
      </c>
      <c r="H115" s="787" t="str">
        <f t="shared" si="22"/>
        <v>MR_DER-1588_26</v>
      </c>
      <c r="I115" s="883" t="str">
        <f t="shared" si="23"/>
        <v>ND</v>
      </c>
      <c r="J115" s="834" t="str">
        <f t="shared" si="24"/>
        <v>ND</v>
      </c>
      <c r="K115" s="873" t="s">
        <v>3730</v>
      </c>
      <c r="L115" s="874">
        <v>44952</v>
      </c>
      <c r="M115" s="888" t="s">
        <v>6268</v>
      </c>
      <c r="N115" s="876" t="s">
        <v>5536</v>
      </c>
      <c r="O115" s="885">
        <v>44985</v>
      </c>
      <c r="P115" s="888" t="s">
        <v>6293</v>
      </c>
      <c r="Q115" s="873" t="s">
        <v>3765</v>
      </c>
      <c r="R115" s="874">
        <v>45729</v>
      </c>
      <c r="S115" s="443" t="s">
        <v>8976</v>
      </c>
      <c r="T115" s="884" t="s">
        <v>5536</v>
      </c>
      <c r="U115" s="885">
        <v>45754</v>
      </c>
      <c r="V115" s="886"/>
      <c r="W115" s="764" t="s">
        <v>5701</v>
      </c>
      <c r="X115" s="1071">
        <v>46078</v>
      </c>
      <c r="Y115" s="23" t="s">
        <v>12243</v>
      </c>
    </row>
    <row r="116" spans="1:31" s="764" customFormat="1" ht="15" hidden="1" x14ac:dyDescent="0.25">
      <c r="A116" s="828" t="s">
        <v>8342</v>
      </c>
      <c r="B116" s="871"/>
      <c r="C116" s="871" t="s">
        <v>8257</v>
      </c>
      <c r="D116" s="828" t="s">
        <v>6275</v>
      </c>
      <c r="E116" s="872" t="s">
        <v>2447</v>
      </c>
      <c r="F116" s="881">
        <f t="shared" si="20"/>
        <v>46078</v>
      </c>
      <c r="G116" s="882" t="str">
        <f t="shared" si="21"/>
        <v>A3</v>
      </c>
      <c r="H116" s="787" t="str">
        <f t="shared" si="22"/>
        <v>MR_DER-1588_26</v>
      </c>
      <c r="I116" s="883" t="str">
        <f t="shared" si="23"/>
        <v>ND</v>
      </c>
      <c r="J116" s="834" t="str">
        <f t="shared" si="24"/>
        <v>ND</v>
      </c>
      <c r="K116" s="873" t="s">
        <v>3730</v>
      </c>
      <c r="L116" s="874">
        <v>44952</v>
      </c>
      <c r="M116" s="888" t="s">
        <v>6268</v>
      </c>
      <c r="N116" s="876" t="s">
        <v>5536</v>
      </c>
      <c r="O116" s="885">
        <v>44985</v>
      </c>
      <c r="P116" s="888" t="s">
        <v>6293</v>
      </c>
      <c r="Q116" s="873" t="s">
        <v>3765</v>
      </c>
      <c r="R116" s="874">
        <v>45729</v>
      </c>
      <c r="S116" s="443" t="s">
        <v>8976</v>
      </c>
      <c r="T116" s="884" t="s">
        <v>5536</v>
      </c>
      <c r="U116" s="885">
        <v>45754</v>
      </c>
      <c r="V116" s="886"/>
      <c r="W116" s="764" t="s">
        <v>5701</v>
      </c>
      <c r="X116" s="1071">
        <v>46078</v>
      </c>
      <c r="Y116" s="23" t="s">
        <v>12243</v>
      </c>
    </row>
    <row r="117" spans="1:31" s="764" customFormat="1" ht="15" hidden="1" x14ac:dyDescent="0.25">
      <c r="A117" s="828" t="s">
        <v>8342</v>
      </c>
      <c r="B117" s="871"/>
      <c r="C117" s="871" t="s">
        <v>8257</v>
      </c>
      <c r="D117" s="828" t="s">
        <v>6275</v>
      </c>
      <c r="E117" s="872" t="s">
        <v>2448</v>
      </c>
      <c r="F117" s="881">
        <f t="shared" si="20"/>
        <v>46078</v>
      </c>
      <c r="G117" s="882" t="str">
        <f t="shared" si="21"/>
        <v>A3</v>
      </c>
      <c r="H117" s="787" t="str">
        <f t="shared" si="22"/>
        <v>MR_DER-1588_26</v>
      </c>
      <c r="I117" s="883" t="str">
        <f t="shared" si="23"/>
        <v>ND</v>
      </c>
      <c r="J117" s="834" t="str">
        <f t="shared" si="24"/>
        <v>ND</v>
      </c>
      <c r="K117" s="873" t="s">
        <v>3730</v>
      </c>
      <c r="L117" s="874">
        <v>44952</v>
      </c>
      <c r="M117" s="888" t="s">
        <v>6268</v>
      </c>
      <c r="N117" s="876" t="s">
        <v>5536</v>
      </c>
      <c r="O117" s="885">
        <v>44985</v>
      </c>
      <c r="P117" s="888" t="s">
        <v>6293</v>
      </c>
      <c r="Q117" s="873" t="s">
        <v>3765</v>
      </c>
      <c r="R117" s="874">
        <v>45729</v>
      </c>
      <c r="S117" s="443" t="s">
        <v>8976</v>
      </c>
      <c r="T117" s="884" t="s">
        <v>5536</v>
      </c>
      <c r="U117" s="885">
        <v>45754</v>
      </c>
      <c r="V117" s="886"/>
      <c r="W117" s="764" t="s">
        <v>5701</v>
      </c>
      <c r="X117" s="1071">
        <v>46078</v>
      </c>
      <c r="Y117" s="23" t="s">
        <v>12243</v>
      </c>
    </row>
    <row r="118" spans="1:31" s="764" customFormat="1" ht="15" hidden="1" x14ac:dyDescent="0.25">
      <c r="A118" s="828" t="s">
        <v>8342</v>
      </c>
      <c r="B118" s="871"/>
      <c r="C118" s="871" t="s">
        <v>8257</v>
      </c>
      <c r="D118" s="828" t="s">
        <v>6275</v>
      </c>
      <c r="E118" s="872" t="s">
        <v>2449</v>
      </c>
      <c r="F118" s="881">
        <f t="shared" si="20"/>
        <v>46126</v>
      </c>
      <c r="G118" s="882" t="str">
        <f t="shared" si="21"/>
        <v>A4</v>
      </c>
      <c r="H118" s="787" t="str">
        <f t="shared" si="22"/>
        <v>MR_DER-1678_26</v>
      </c>
      <c r="I118" s="883" t="str">
        <f t="shared" si="23"/>
        <v>ND</v>
      </c>
      <c r="J118" s="834" t="str">
        <f t="shared" si="24"/>
        <v>ND</v>
      </c>
      <c r="K118" s="873" t="s">
        <v>3730</v>
      </c>
      <c r="L118" s="874">
        <v>44952</v>
      </c>
      <c r="M118" s="888" t="s">
        <v>6268</v>
      </c>
      <c r="N118" s="876" t="s">
        <v>5536</v>
      </c>
      <c r="O118" s="885">
        <v>44985</v>
      </c>
      <c r="P118" s="888" t="s">
        <v>6293</v>
      </c>
      <c r="Q118" s="873" t="s">
        <v>3765</v>
      </c>
      <c r="R118" s="874">
        <v>45729</v>
      </c>
      <c r="S118" s="443" t="s">
        <v>8976</v>
      </c>
      <c r="T118" s="884" t="s">
        <v>5536</v>
      </c>
      <c r="U118" s="885">
        <v>45754</v>
      </c>
      <c r="V118" s="886"/>
      <c r="W118" s="764" t="s">
        <v>5701</v>
      </c>
      <c r="X118" s="1071">
        <v>46078</v>
      </c>
      <c r="Y118" s="23" t="s">
        <v>12243</v>
      </c>
      <c r="AC118" s="764" t="s">
        <v>7387</v>
      </c>
      <c r="AD118" s="1071">
        <v>46126</v>
      </c>
      <c r="AE118" s="23" t="s">
        <v>12509</v>
      </c>
    </row>
    <row r="119" spans="1:31" s="764" customFormat="1" ht="15" hidden="1" x14ac:dyDescent="0.25">
      <c r="A119" s="828" t="s">
        <v>8342</v>
      </c>
      <c r="B119" s="871"/>
      <c r="C119" s="871" t="s">
        <v>8257</v>
      </c>
      <c r="D119" s="828" t="s">
        <v>6275</v>
      </c>
      <c r="E119" s="872" t="s">
        <v>2450</v>
      </c>
      <c r="F119" s="881">
        <f t="shared" si="20"/>
        <v>46126</v>
      </c>
      <c r="G119" s="882" t="str">
        <f t="shared" si="21"/>
        <v>A4</v>
      </c>
      <c r="H119" s="787" t="str">
        <f t="shared" si="22"/>
        <v>MR_DER-1678_26</v>
      </c>
      <c r="I119" s="883" t="str">
        <f t="shared" si="23"/>
        <v>ND</v>
      </c>
      <c r="J119" s="834" t="str">
        <f t="shared" si="24"/>
        <v>ND</v>
      </c>
      <c r="K119" s="873" t="s">
        <v>3730</v>
      </c>
      <c r="L119" s="874">
        <v>44952</v>
      </c>
      <c r="M119" s="888" t="s">
        <v>6268</v>
      </c>
      <c r="N119" s="876" t="s">
        <v>5536</v>
      </c>
      <c r="O119" s="885">
        <v>44985</v>
      </c>
      <c r="P119" s="888" t="s">
        <v>6293</v>
      </c>
      <c r="Q119" s="873" t="s">
        <v>3765</v>
      </c>
      <c r="R119" s="874">
        <v>45729</v>
      </c>
      <c r="S119" s="443" t="s">
        <v>8976</v>
      </c>
      <c r="T119" s="884" t="s">
        <v>5536</v>
      </c>
      <c r="U119" s="885">
        <v>45754</v>
      </c>
      <c r="V119" s="886"/>
      <c r="W119" s="764" t="s">
        <v>5701</v>
      </c>
      <c r="X119" s="1071">
        <v>46078</v>
      </c>
      <c r="Y119" s="23" t="s">
        <v>12243</v>
      </c>
      <c r="AC119" s="764" t="s">
        <v>7387</v>
      </c>
      <c r="AD119" s="1071">
        <v>46126</v>
      </c>
      <c r="AE119" s="23" t="s">
        <v>12509</v>
      </c>
    </row>
    <row r="120" spans="1:31" s="764" customFormat="1" ht="15" hidden="1" x14ac:dyDescent="0.25">
      <c r="A120" s="828" t="s">
        <v>8342</v>
      </c>
      <c r="B120" s="871"/>
      <c r="C120" s="871" t="s">
        <v>8257</v>
      </c>
      <c r="D120" s="828" t="s">
        <v>6275</v>
      </c>
      <c r="E120" s="872" t="s">
        <v>2451</v>
      </c>
      <c r="F120" s="881">
        <f t="shared" si="20"/>
        <v>46078</v>
      </c>
      <c r="G120" s="882" t="str">
        <f t="shared" si="21"/>
        <v>A3</v>
      </c>
      <c r="H120" s="787" t="str">
        <f t="shared" si="22"/>
        <v>MR_DER-1588_26</v>
      </c>
      <c r="I120" s="883" t="str">
        <f t="shared" si="23"/>
        <v>ND</v>
      </c>
      <c r="J120" s="834" t="str">
        <f t="shared" si="24"/>
        <v>ND</v>
      </c>
      <c r="K120" s="873" t="s">
        <v>3730</v>
      </c>
      <c r="L120" s="874">
        <v>44952</v>
      </c>
      <c r="M120" s="888" t="s">
        <v>6268</v>
      </c>
      <c r="N120" s="876" t="s">
        <v>5536</v>
      </c>
      <c r="O120" s="885">
        <v>44985</v>
      </c>
      <c r="P120" s="888" t="s">
        <v>6293</v>
      </c>
      <c r="Q120" s="873" t="s">
        <v>3765</v>
      </c>
      <c r="R120" s="874">
        <v>45729</v>
      </c>
      <c r="S120" s="443" t="s">
        <v>8976</v>
      </c>
      <c r="T120" s="884" t="s">
        <v>5536</v>
      </c>
      <c r="U120" s="885">
        <v>45754</v>
      </c>
      <c r="V120" s="886"/>
      <c r="W120" s="764" t="s">
        <v>5701</v>
      </c>
      <c r="X120" s="1071">
        <v>46078</v>
      </c>
      <c r="Y120" s="23" t="s">
        <v>12243</v>
      </c>
    </row>
    <row r="121" spans="1:31" s="764" customFormat="1" ht="15" hidden="1" x14ac:dyDescent="0.25">
      <c r="A121" s="828" t="s">
        <v>8342</v>
      </c>
      <c r="B121" s="871"/>
      <c r="C121" s="871" t="s">
        <v>8257</v>
      </c>
      <c r="D121" s="828" t="s">
        <v>6275</v>
      </c>
      <c r="E121" s="872" t="s">
        <v>2452</v>
      </c>
      <c r="F121" s="881">
        <f t="shared" si="20"/>
        <v>46078</v>
      </c>
      <c r="G121" s="882" t="str">
        <f t="shared" si="21"/>
        <v>A3</v>
      </c>
      <c r="H121" s="787" t="str">
        <f t="shared" si="22"/>
        <v>MR_DER-1588_26</v>
      </c>
      <c r="I121" s="883" t="str">
        <f t="shared" si="23"/>
        <v>ND</v>
      </c>
      <c r="J121" s="834" t="str">
        <f t="shared" si="24"/>
        <v>ND</v>
      </c>
      <c r="K121" s="873" t="s">
        <v>3730</v>
      </c>
      <c r="L121" s="874">
        <v>44952</v>
      </c>
      <c r="M121" s="888" t="s">
        <v>6268</v>
      </c>
      <c r="N121" s="876" t="s">
        <v>5536</v>
      </c>
      <c r="O121" s="885">
        <v>44985</v>
      </c>
      <c r="P121" s="888" t="s">
        <v>6293</v>
      </c>
      <c r="Q121" s="873" t="s">
        <v>3765</v>
      </c>
      <c r="R121" s="874">
        <v>45729</v>
      </c>
      <c r="S121" s="443" t="s">
        <v>8976</v>
      </c>
      <c r="T121" s="884" t="s">
        <v>5536</v>
      </c>
      <c r="U121" s="885">
        <v>45754</v>
      </c>
      <c r="V121" s="886"/>
      <c r="W121" s="764" t="s">
        <v>5701</v>
      </c>
      <c r="X121" s="1071">
        <v>46078</v>
      </c>
      <c r="Y121" s="23" t="s">
        <v>12243</v>
      </c>
    </row>
    <row r="122" spans="1:31" s="764" customFormat="1" ht="15" hidden="1" x14ac:dyDescent="0.25">
      <c r="A122" s="828" t="s">
        <v>8342</v>
      </c>
      <c r="B122" s="871"/>
      <c r="C122" s="871" t="s">
        <v>8257</v>
      </c>
      <c r="D122" s="828" t="s">
        <v>6275</v>
      </c>
      <c r="E122" s="872" t="s">
        <v>2453</v>
      </c>
      <c r="F122" s="881">
        <f t="shared" si="20"/>
        <v>46078</v>
      </c>
      <c r="G122" s="882" t="str">
        <f t="shared" si="21"/>
        <v>A3</v>
      </c>
      <c r="H122" s="787" t="str">
        <f t="shared" si="22"/>
        <v>MR_DER-1588_26</v>
      </c>
      <c r="I122" s="883" t="str">
        <f t="shared" si="23"/>
        <v>ND</v>
      </c>
      <c r="J122" s="834" t="str">
        <f t="shared" si="24"/>
        <v>ND</v>
      </c>
      <c r="K122" s="873" t="s">
        <v>3730</v>
      </c>
      <c r="L122" s="874">
        <v>44952</v>
      </c>
      <c r="M122" s="888" t="s">
        <v>6268</v>
      </c>
      <c r="N122" s="876" t="s">
        <v>5536</v>
      </c>
      <c r="O122" s="885">
        <v>44985</v>
      </c>
      <c r="P122" s="888" t="s">
        <v>6293</v>
      </c>
      <c r="Q122" s="873" t="s">
        <v>3765</v>
      </c>
      <c r="R122" s="874">
        <v>45729</v>
      </c>
      <c r="S122" s="443" t="s">
        <v>8976</v>
      </c>
      <c r="T122" s="884" t="s">
        <v>5536</v>
      </c>
      <c r="U122" s="885">
        <v>45754</v>
      </c>
      <c r="V122" s="886"/>
      <c r="W122" s="764" t="s">
        <v>5701</v>
      </c>
      <c r="X122" s="1071">
        <v>46078</v>
      </c>
      <c r="Y122" s="23" t="s">
        <v>12243</v>
      </c>
    </row>
    <row r="123" spans="1:31" s="764" customFormat="1" ht="15" hidden="1" x14ac:dyDescent="0.25">
      <c r="A123" s="828" t="s">
        <v>8342</v>
      </c>
      <c r="B123" s="871"/>
      <c r="C123" s="871" t="s">
        <v>8257</v>
      </c>
      <c r="D123" s="828" t="s">
        <v>6275</v>
      </c>
      <c r="E123" s="872" t="s">
        <v>2454</v>
      </c>
      <c r="F123" s="881">
        <f t="shared" si="20"/>
        <v>46078</v>
      </c>
      <c r="G123" s="882" t="str">
        <f t="shared" si="21"/>
        <v>A3</v>
      </c>
      <c r="H123" s="787" t="str">
        <f t="shared" si="22"/>
        <v>MR_DER-1588_26</v>
      </c>
      <c r="I123" s="883" t="str">
        <f t="shared" si="23"/>
        <v>ND</v>
      </c>
      <c r="J123" s="834" t="str">
        <f t="shared" si="24"/>
        <v>ND</v>
      </c>
      <c r="K123" s="873" t="s">
        <v>3730</v>
      </c>
      <c r="L123" s="874">
        <v>44952</v>
      </c>
      <c r="M123" s="888" t="s">
        <v>6268</v>
      </c>
      <c r="N123" s="876" t="s">
        <v>5536</v>
      </c>
      <c r="O123" s="885">
        <v>44985</v>
      </c>
      <c r="P123" s="888" t="s">
        <v>6293</v>
      </c>
      <c r="Q123" s="873" t="s">
        <v>3765</v>
      </c>
      <c r="R123" s="874">
        <v>45729</v>
      </c>
      <c r="S123" s="443" t="s">
        <v>8976</v>
      </c>
      <c r="T123" s="884" t="s">
        <v>5536</v>
      </c>
      <c r="U123" s="885">
        <v>45754</v>
      </c>
      <c r="V123" s="886"/>
      <c r="W123" s="764" t="s">
        <v>5701</v>
      </c>
      <c r="X123" s="1071">
        <v>46078</v>
      </c>
      <c r="Y123" s="23" t="s">
        <v>12243</v>
      </c>
    </row>
    <row r="124" spans="1:31" s="764" customFormat="1" ht="15" hidden="1" x14ac:dyDescent="0.25">
      <c r="A124" s="828" t="s">
        <v>8342</v>
      </c>
      <c r="B124" s="871"/>
      <c r="C124" s="871" t="s">
        <v>8257</v>
      </c>
      <c r="D124" s="828" t="s">
        <v>6275</v>
      </c>
      <c r="E124" s="872" t="s">
        <v>2455</v>
      </c>
      <c r="F124" s="881">
        <f t="shared" si="20"/>
        <v>46078</v>
      </c>
      <c r="G124" s="882" t="str">
        <f t="shared" si="21"/>
        <v>A3</v>
      </c>
      <c r="H124" s="787" t="str">
        <f t="shared" si="22"/>
        <v>MR_DER-1588_26</v>
      </c>
      <c r="I124" s="883" t="str">
        <f t="shared" si="23"/>
        <v>ND</v>
      </c>
      <c r="J124" s="834" t="str">
        <f t="shared" si="24"/>
        <v>ND</v>
      </c>
      <c r="K124" s="873" t="s">
        <v>3730</v>
      </c>
      <c r="L124" s="874">
        <v>44952</v>
      </c>
      <c r="M124" s="888" t="s">
        <v>6268</v>
      </c>
      <c r="N124" s="876" t="s">
        <v>5536</v>
      </c>
      <c r="O124" s="885">
        <v>44985</v>
      </c>
      <c r="P124" s="888" t="s">
        <v>6293</v>
      </c>
      <c r="Q124" s="873" t="s">
        <v>3765</v>
      </c>
      <c r="R124" s="874">
        <v>45729</v>
      </c>
      <c r="S124" s="443" t="s">
        <v>8976</v>
      </c>
      <c r="T124" s="884" t="s">
        <v>5536</v>
      </c>
      <c r="U124" s="885">
        <v>45754</v>
      </c>
      <c r="V124" s="886"/>
      <c r="W124" s="764" t="s">
        <v>5701</v>
      </c>
      <c r="X124" s="1071">
        <v>46078</v>
      </c>
      <c r="Y124" s="23" t="s">
        <v>12243</v>
      </c>
    </row>
    <row r="125" spans="1:31" s="764" customFormat="1" ht="15" hidden="1" x14ac:dyDescent="0.25">
      <c r="A125" s="828" t="s">
        <v>8342</v>
      </c>
      <c r="B125" s="871"/>
      <c r="C125" s="871" t="s">
        <v>8257</v>
      </c>
      <c r="D125" s="828" t="s">
        <v>6275</v>
      </c>
      <c r="E125" s="872" t="s">
        <v>2456</v>
      </c>
      <c r="F125" s="881">
        <f t="shared" si="20"/>
        <v>46078</v>
      </c>
      <c r="G125" s="882" t="str">
        <f t="shared" si="21"/>
        <v>A3</v>
      </c>
      <c r="H125" s="787" t="str">
        <f t="shared" si="22"/>
        <v>MR_DER-1588_26</v>
      </c>
      <c r="I125" s="883" t="str">
        <f t="shared" si="23"/>
        <v>ND</v>
      </c>
      <c r="J125" s="834" t="str">
        <f t="shared" si="24"/>
        <v>ND</v>
      </c>
      <c r="K125" s="873" t="s">
        <v>3730</v>
      </c>
      <c r="L125" s="874">
        <v>44952</v>
      </c>
      <c r="M125" s="888" t="s">
        <v>6268</v>
      </c>
      <c r="N125" s="876" t="s">
        <v>5536</v>
      </c>
      <c r="O125" s="885">
        <v>44985</v>
      </c>
      <c r="P125" s="888" t="s">
        <v>6293</v>
      </c>
      <c r="Q125" s="873" t="s">
        <v>3765</v>
      </c>
      <c r="R125" s="874">
        <v>45729</v>
      </c>
      <c r="S125" s="443" t="s">
        <v>8976</v>
      </c>
      <c r="T125" s="884" t="s">
        <v>5536</v>
      </c>
      <c r="U125" s="885">
        <v>45754</v>
      </c>
      <c r="V125" s="886"/>
      <c r="W125" s="764" t="s">
        <v>5701</v>
      </c>
      <c r="X125" s="1071">
        <v>46078</v>
      </c>
      <c r="Y125" s="23" t="s">
        <v>12243</v>
      </c>
    </row>
    <row r="126" spans="1:31" s="764" customFormat="1" ht="15" hidden="1" x14ac:dyDescent="0.25">
      <c r="A126" s="828" t="s">
        <v>8342</v>
      </c>
      <c r="B126" s="871"/>
      <c r="C126" s="871" t="s">
        <v>8257</v>
      </c>
      <c r="D126" s="828" t="s">
        <v>6275</v>
      </c>
      <c r="E126" s="872" t="s">
        <v>2457</v>
      </c>
      <c r="F126" s="881">
        <f t="shared" si="20"/>
        <v>46078</v>
      </c>
      <c r="G126" s="882" t="str">
        <f t="shared" si="21"/>
        <v>A3</v>
      </c>
      <c r="H126" s="787" t="str">
        <f t="shared" si="22"/>
        <v>MR_DER-1588_26</v>
      </c>
      <c r="I126" s="883" t="str">
        <f t="shared" si="23"/>
        <v>ND</v>
      </c>
      <c r="J126" s="834" t="str">
        <f t="shared" si="24"/>
        <v>ND</v>
      </c>
      <c r="K126" s="873" t="s">
        <v>3730</v>
      </c>
      <c r="L126" s="874">
        <v>44952</v>
      </c>
      <c r="M126" s="888" t="s">
        <v>6268</v>
      </c>
      <c r="N126" s="876" t="s">
        <v>5536</v>
      </c>
      <c r="O126" s="885">
        <v>44985</v>
      </c>
      <c r="P126" s="888" t="s">
        <v>6293</v>
      </c>
      <c r="Q126" s="873" t="s">
        <v>3765</v>
      </c>
      <c r="R126" s="874">
        <v>45729</v>
      </c>
      <c r="S126" s="443" t="s">
        <v>8976</v>
      </c>
      <c r="T126" s="884" t="s">
        <v>5536</v>
      </c>
      <c r="U126" s="885">
        <v>45754</v>
      </c>
      <c r="V126" s="886"/>
      <c r="W126" s="764" t="s">
        <v>5701</v>
      </c>
      <c r="X126" s="1071">
        <v>46078</v>
      </c>
      <c r="Y126" s="23" t="s">
        <v>12243</v>
      </c>
    </row>
    <row r="127" spans="1:31" s="764" customFormat="1" ht="15" hidden="1" x14ac:dyDescent="0.25">
      <c r="A127" s="828" t="s">
        <v>8342</v>
      </c>
      <c r="B127" s="871"/>
      <c r="C127" s="871" t="s">
        <v>8257</v>
      </c>
      <c r="D127" s="828" t="s">
        <v>6275</v>
      </c>
      <c r="E127" s="872" t="s">
        <v>2458</v>
      </c>
      <c r="F127" s="881">
        <f t="shared" si="20"/>
        <v>46078</v>
      </c>
      <c r="G127" s="882" t="str">
        <f t="shared" si="21"/>
        <v>A3</v>
      </c>
      <c r="H127" s="787" t="str">
        <f t="shared" si="22"/>
        <v>MR_DER-1588_26</v>
      </c>
      <c r="I127" s="883" t="str">
        <f t="shared" si="23"/>
        <v>ND</v>
      </c>
      <c r="J127" s="834" t="str">
        <f t="shared" si="24"/>
        <v>ND</v>
      </c>
      <c r="K127" s="873" t="s">
        <v>3730</v>
      </c>
      <c r="L127" s="874">
        <v>44952</v>
      </c>
      <c r="M127" s="888" t="s">
        <v>6268</v>
      </c>
      <c r="N127" s="876" t="s">
        <v>5536</v>
      </c>
      <c r="O127" s="885">
        <v>44985</v>
      </c>
      <c r="P127" s="888" t="s">
        <v>6293</v>
      </c>
      <c r="Q127" s="873" t="s">
        <v>3765</v>
      </c>
      <c r="R127" s="874">
        <v>45729</v>
      </c>
      <c r="S127" s="443" t="s">
        <v>8976</v>
      </c>
      <c r="T127" s="884" t="s">
        <v>5536</v>
      </c>
      <c r="U127" s="885">
        <v>45754</v>
      </c>
      <c r="V127" s="886"/>
      <c r="W127" s="764" t="s">
        <v>5701</v>
      </c>
      <c r="X127" s="1071">
        <v>46078</v>
      </c>
      <c r="Y127" s="23" t="s">
        <v>12243</v>
      </c>
    </row>
    <row r="128" spans="1:31" s="764" customFormat="1" ht="15" hidden="1" x14ac:dyDescent="0.25">
      <c r="A128" s="828" t="s">
        <v>8342</v>
      </c>
      <c r="B128" s="871"/>
      <c r="C128" s="871" t="s">
        <v>8257</v>
      </c>
      <c r="D128" s="828" t="s">
        <v>6275</v>
      </c>
      <c r="E128" s="872" t="s">
        <v>2459</v>
      </c>
      <c r="F128" s="881">
        <f t="shared" si="20"/>
        <v>46078</v>
      </c>
      <c r="G128" s="882" t="str">
        <f t="shared" si="21"/>
        <v>A3</v>
      </c>
      <c r="H128" s="787" t="str">
        <f t="shared" si="22"/>
        <v>MR_DER-1588_26</v>
      </c>
      <c r="I128" s="883" t="str">
        <f t="shared" si="23"/>
        <v>ND</v>
      </c>
      <c r="J128" s="834" t="str">
        <f t="shared" si="24"/>
        <v>ND</v>
      </c>
      <c r="K128" s="873" t="s">
        <v>3730</v>
      </c>
      <c r="L128" s="874">
        <v>44952</v>
      </c>
      <c r="M128" s="888" t="s">
        <v>6268</v>
      </c>
      <c r="N128" s="876" t="s">
        <v>5536</v>
      </c>
      <c r="O128" s="885">
        <v>44985</v>
      </c>
      <c r="P128" s="888" t="s">
        <v>6293</v>
      </c>
      <c r="Q128" s="873" t="s">
        <v>3765</v>
      </c>
      <c r="R128" s="874">
        <v>45729</v>
      </c>
      <c r="S128" s="443" t="s">
        <v>8976</v>
      </c>
      <c r="T128" s="884" t="s">
        <v>5536</v>
      </c>
      <c r="U128" s="885">
        <v>45754</v>
      </c>
      <c r="V128" s="886"/>
      <c r="W128" s="764" t="s">
        <v>5701</v>
      </c>
      <c r="X128" s="1071">
        <v>46078</v>
      </c>
      <c r="Y128" s="23" t="s">
        <v>12243</v>
      </c>
    </row>
    <row r="129" spans="1:25" s="764" customFormat="1" ht="15" hidden="1" x14ac:dyDescent="0.25">
      <c r="A129" s="828" t="s">
        <v>8342</v>
      </c>
      <c r="B129" s="871"/>
      <c r="C129" s="871" t="s">
        <v>8257</v>
      </c>
      <c r="D129" s="828" t="s">
        <v>6275</v>
      </c>
      <c r="E129" s="872" t="s">
        <v>2460</v>
      </c>
      <c r="F129" s="881">
        <f t="shared" si="20"/>
        <v>46078</v>
      </c>
      <c r="G129" s="882" t="str">
        <f t="shared" si="21"/>
        <v>A3</v>
      </c>
      <c r="H129" s="787" t="str">
        <f t="shared" si="22"/>
        <v>MR_DER-1588_26</v>
      </c>
      <c r="I129" s="883" t="str">
        <f t="shared" si="23"/>
        <v>ND</v>
      </c>
      <c r="J129" s="834" t="str">
        <f t="shared" si="24"/>
        <v>ND</v>
      </c>
      <c r="K129" s="873" t="s">
        <v>3730</v>
      </c>
      <c r="L129" s="874">
        <v>44952</v>
      </c>
      <c r="M129" s="888" t="s">
        <v>6268</v>
      </c>
      <c r="N129" s="876" t="s">
        <v>5536</v>
      </c>
      <c r="O129" s="885">
        <v>44985</v>
      </c>
      <c r="P129" s="888" t="s">
        <v>6293</v>
      </c>
      <c r="Q129" s="873" t="s">
        <v>3765</v>
      </c>
      <c r="R129" s="874">
        <v>45729</v>
      </c>
      <c r="S129" s="443" t="s">
        <v>8976</v>
      </c>
      <c r="T129" s="884" t="s">
        <v>5536</v>
      </c>
      <c r="U129" s="885">
        <v>45754</v>
      </c>
      <c r="V129" s="886"/>
      <c r="W129" s="764" t="s">
        <v>5701</v>
      </c>
      <c r="X129" s="1071">
        <v>46078</v>
      </c>
      <c r="Y129" s="23" t="s">
        <v>12243</v>
      </c>
    </row>
    <row r="130" spans="1:25" s="764" customFormat="1" ht="15" hidden="1" x14ac:dyDescent="0.25">
      <c r="A130" s="828" t="s">
        <v>8342</v>
      </c>
      <c r="B130" s="871"/>
      <c r="C130" s="871" t="s">
        <v>8257</v>
      </c>
      <c r="D130" s="828" t="s">
        <v>6275</v>
      </c>
      <c r="E130" s="872" t="s">
        <v>2461</v>
      </c>
      <c r="F130" s="881">
        <f t="shared" si="20"/>
        <v>46078</v>
      </c>
      <c r="G130" s="882" t="str">
        <f t="shared" si="21"/>
        <v>A3</v>
      </c>
      <c r="H130" s="787" t="str">
        <f t="shared" si="22"/>
        <v>MR_DER-1588_26</v>
      </c>
      <c r="I130" s="883" t="str">
        <f t="shared" si="23"/>
        <v>ND</v>
      </c>
      <c r="J130" s="834" t="str">
        <f t="shared" si="24"/>
        <v>ND</v>
      </c>
      <c r="K130" s="873" t="s">
        <v>3730</v>
      </c>
      <c r="L130" s="874">
        <v>44952</v>
      </c>
      <c r="M130" s="888" t="s">
        <v>6268</v>
      </c>
      <c r="N130" s="876" t="s">
        <v>5536</v>
      </c>
      <c r="O130" s="885">
        <v>44985</v>
      </c>
      <c r="P130" s="888" t="s">
        <v>6293</v>
      </c>
      <c r="Q130" s="873" t="s">
        <v>3765</v>
      </c>
      <c r="R130" s="874">
        <v>45729</v>
      </c>
      <c r="S130" s="443" t="s">
        <v>8976</v>
      </c>
      <c r="T130" s="884" t="s">
        <v>5536</v>
      </c>
      <c r="U130" s="885">
        <v>45754</v>
      </c>
      <c r="V130" s="886"/>
      <c r="W130" s="764" t="s">
        <v>5701</v>
      </c>
      <c r="X130" s="1071">
        <v>46078</v>
      </c>
      <c r="Y130" s="23" t="s">
        <v>12243</v>
      </c>
    </row>
    <row r="131" spans="1:25" s="764" customFormat="1" ht="15" hidden="1" x14ac:dyDescent="0.25">
      <c r="A131" s="828" t="s">
        <v>8342</v>
      </c>
      <c r="B131" s="871"/>
      <c r="C131" s="871" t="s">
        <v>8257</v>
      </c>
      <c r="D131" s="828" t="s">
        <v>6275</v>
      </c>
      <c r="E131" s="872" t="s">
        <v>2462</v>
      </c>
      <c r="F131" s="881">
        <f t="shared" si="20"/>
        <v>46078</v>
      </c>
      <c r="G131" s="882" t="str">
        <f t="shared" si="21"/>
        <v>A3</v>
      </c>
      <c r="H131" s="787" t="str">
        <f t="shared" si="22"/>
        <v>MR_DER-1588_26</v>
      </c>
      <c r="I131" s="883" t="str">
        <f t="shared" si="23"/>
        <v>ND</v>
      </c>
      <c r="J131" s="834" t="str">
        <f t="shared" si="24"/>
        <v>ND</v>
      </c>
      <c r="K131" s="873" t="s">
        <v>3730</v>
      </c>
      <c r="L131" s="874">
        <v>44952</v>
      </c>
      <c r="M131" s="888" t="s">
        <v>6268</v>
      </c>
      <c r="N131" s="876" t="s">
        <v>5536</v>
      </c>
      <c r="O131" s="885">
        <v>44985</v>
      </c>
      <c r="P131" s="888" t="s">
        <v>6293</v>
      </c>
      <c r="Q131" s="873" t="s">
        <v>3765</v>
      </c>
      <c r="R131" s="874">
        <v>45729</v>
      </c>
      <c r="S131" s="443" t="s">
        <v>8976</v>
      </c>
      <c r="T131" s="884" t="s">
        <v>5536</v>
      </c>
      <c r="U131" s="885">
        <v>45754</v>
      </c>
      <c r="V131" s="886"/>
      <c r="W131" s="764" t="s">
        <v>5701</v>
      </c>
      <c r="X131" s="1071">
        <v>46078</v>
      </c>
      <c r="Y131" s="23" t="s">
        <v>12243</v>
      </c>
    </row>
    <row r="132" spans="1:25" s="764" customFormat="1" ht="15" hidden="1" x14ac:dyDescent="0.25">
      <c r="A132" s="828" t="s">
        <v>8342</v>
      </c>
      <c r="B132" s="871"/>
      <c r="C132" s="871" t="s">
        <v>8257</v>
      </c>
      <c r="D132" s="828" t="s">
        <v>6275</v>
      </c>
      <c r="E132" s="872" t="s">
        <v>2463</v>
      </c>
      <c r="F132" s="881">
        <f t="shared" si="20"/>
        <v>46078</v>
      </c>
      <c r="G132" s="882" t="str">
        <f t="shared" si="21"/>
        <v>A3</v>
      </c>
      <c r="H132" s="787" t="str">
        <f t="shared" si="22"/>
        <v>MR_DER-1588_26</v>
      </c>
      <c r="I132" s="883" t="str">
        <f t="shared" si="23"/>
        <v>ND</v>
      </c>
      <c r="J132" s="834" t="str">
        <f t="shared" si="24"/>
        <v>ND</v>
      </c>
      <c r="K132" s="873" t="s">
        <v>3730</v>
      </c>
      <c r="L132" s="874">
        <v>44952</v>
      </c>
      <c r="M132" s="888" t="s">
        <v>6268</v>
      </c>
      <c r="N132" s="876" t="s">
        <v>5536</v>
      </c>
      <c r="O132" s="885">
        <v>44985</v>
      </c>
      <c r="P132" s="888" t="s">
        <v>6293</v>
      </c>
      <c r="Q132" s="873" t="s">
        <v>3765</v>
      </c>
      <c r="R132" s="874">
        <v>45729</v>
      </c>
      <c r="S132" s="443" t="s">
        <v>8976</v>
      </c>
      <c r="T132" s="884" t="s">
        <v>5536</v>
      </c>
      <c r="U132" s="885">
        <v>45754</v>
      </c>
      <c r="V132" s="886"/>
      <c r="W132" s="764" t="s">
        <v>5701</v>
      </c>
      <c r="X132" s="1071">
        <v>46078</v>
      </c>
      <c r="Y132" s="23" t="s">
        <v>12243</v>
      </c>
    </row>
    <row r="133" spans="1:25" s="764" customFormat="1" ht="15" hidden="1" x14ac:dyDescent="0.25">
      <c r="A133" s="828" t="s">
        <v>8342</v>
      </c>
      <c r="B133" s="871"/>
      <c r="C133" s="871" t="s">
        <v>8257</v>
      </c>
      <c r="D133" s="828" t="s">
        <v>6275</v>
      </c>
      <c r="E133" s="872" t="s">
        <v>2464</v>
      </c>
      <c r="F133" s="881">
        <f t="shared" si="20"/>
        <v>46078</v>
      </c>
      <c r="G133" s="882" t="str">
        <f t="shared" si="21"/>
        <v>A3</v>
      </c>
      <c r="H133" s="787" t="str">
        <f t="shared" si="22"/>
        <v>MR_DER-1588_26</v>
      </c>
      <c r="I133" s="883" t="str">
        <f t="shared" si="23"/>
        <v>ND</v>
      </c>
      <c r="J133" s="834" t="str">
        <f t="shared" si="24"/>
        <v>ND</v>
      </c>
      <c r="K133" s="873" t="s">
        <v>3730</v>
      </c>
      <c r="L133" s="874">
        <v>44952</v>
      </c>
      <c r="M133" s="888" t="s">
        <v>6268</v>
      </c>
      <c r="N133" s="876" t="s">
        <v>5536</v>
      </c>
      <c r="O133" s="885">
        <v>44985</v>
      </c>
      <c r="P133" s="888" t="s">
        <v>6293</v>
      </c>
      <c r="Q133" s="873" t="s">
        <v>3765</v>
      </c>
      <c r="R133" s="874">
        <v>45729</v>
      </c>
      <c r="S133" s="443" t="s">
        <v>8976</v>
      </c>
      <c r="T133" s="884" t="s">
        <v>5536</v>
      </c>
      <c r="U133" s="885">
        <v>45754</v>
      </c>
      <c r="V133" s="886"/>
      <c r="W133" s="764" t="s">
        <v>5701</v>
      </c>
      <c r="X133" s="1071">
        <v>46078</v>
      </c>
      <c r="Y133" s="23" t="s">
        <v>12243</v>
      </c>
    </row>
    <row r="134" spans="1:25" s="764" customFormat="1" ht="15" hidden="1" x14ac:dyDescent="0.25">
      <c r="A134" s="828" t="s">
        <v>8342</v>
      </c>
      <c r="B134" s="871"/>
      <c r="C134" s="871" t="s">
        <v>8257</v>
      </c>
      <c r="D134" s="828" t="s">
        <v>6275</v>
      </c>
      <c r="E134" s="872" t="s">
        <v>2465</v>
      </c>
      <c r="F134" s="881">
        <f t="shared" si="20"/>
        <v>46078</v>
      </c>
      <c r="G134" s="882" t="str">
        <f t="shared" si="21"/>
        <v>A3</v>
      </c>
      <c r="H134" s="787" t="str">
        <f t="shared" si="22"/>
        <v>MR_DER-1588_26</v>
      </c>
      <c r="I134" s="883" t="str">
        <f t="shared" si="23"/>
        <v>ND</v>
      </c>
      <c r="J134" s="834" t="str">
        <f t="shared" si="24"/>
        <v>ND</v>
      </c>
      <c r="K134" s="873" t="s">
        <v>3730</v>
      </c>
      <c r="L134" s="874">
        <v>44952</v>
      </c>
      <c r="M134" s="888" t="s">
        <v>6268</v>
      </c>
      <c r="N134" s="876" t="s">
        <v>5536</v>
      </c>
      <c r="O134" s="885">
        <v>44985</v>
      </c>
      <c r="P134" s="888" t="s">
        <v>6293</v>
      </c>
      <c r="Q134" s="873" t="s">
        <v>3765</v>
      </c>
      <c r="R134" s="874">
        <v>45729</v>
      </c>
      <c r="S134" s="443" t="s">
        <v>8976</v>
      </c>
      <c r="T134" s="884" t="s">
        <v>5536</v>
      </c>
      <c r="U134" s="885">
        <v>45754</v>
      </c>
      <c r="V134" s="886"/>
      <c r="W134" s="764" t="s">
        <v>5701</v>
      </c>
      <c r="X134" s="1071">
        <v>46078</v>
      </c>
      <c r="Y134" s="23" t="s">
        <v>12243</v>
      </c>
    </row>
    <row r="135" spans="1:25" s="764" customFormat="1" ht="15" hidden="1" x14ac:dyDescent="0.25">
      <c r="A135" s="828" t="s">
        <v>8342</v>
      </c>
      <c r="B135" s="871"/>
      <c r="C135" s="871" t="s">
        <v>8257</v>
      </c>
      <c r="D135" s="828" t="s">
        <v>6275</v>
      </c>
      <c r="E135" s="872" t="s">
        <v>2466</v>
      </c>
      <c r="F135" s="881">
        <f t="shared" si="20"/>
        <v>46078</v>
      </c>
      <c r="G135" s="882" t="str">
        <f t="shared" si="21"/>
        <v>A3</v>
      </c>
      <c r="H135" s="787" t="str">
        <f t="shared" si="22"/>
        <v>MR_DER-1588_26</v>
      </c>
      <c r="I135" s="883" t="str">
        <f t="shared" si="23"/>
        <v>ND</v>
      </c>
      <c r="J135" s="834" t="str">
        <f t="shared" si="24"/>
        <v>ND</v>
      </c>
      <c r="K135" s="873" t="s">
        <v>3730</v>
      </c>
      <c r="L135" s="874">
        <v>44952</v>
      </c>
      <c r="M135" s="888" t="s">
        <v>6268</v>
      </c>
      <c r="N135" s="876" t="s">
        <v>5536</v>
      </c>
      <c r="O135" s="885">
        <v>44985</v>
      </c>
      <c r="P135" s="888" t="s">
        <v>6293</v>
      </c>
      <c r="Q135" s="873" t="s">
        <v>3765</v>
      </c>
      <c r="R135" s="874">
        <v>45729</v>
      </c>
      <c r="S135" s="443" t="s">
        <v>8976</v>
      </c>
      <c r="T135" s="884" t="s">
        <v>5536</v>
      </c>
      <c r="U135" s="885">
        <v>45754</v>
      </c>
      <c r="V135" s="886"/>
      <c r="W135" s="764" t="s">
        <v>5701</v>
      </c>
      <c r="X135" s="1071">
        <v>46078</v>
      </c>
      <c r="Y135" s="23" t="s">
        <v>12243</v>
      </c>
    </row>
    <row r="136" spans="1:25" s="764" customFormat="1" ht="15" hidden="1" x14ac:dyDescent="0.25">
      <c r="A136" s="828" t="s">
        <v>8342</v>
      </c>
      <c r="B136" s="871"/>
      <c r="C136" s="871" t="s">
        <v>8257</v>
      </c>
      <c r="D136" s="828" t="s">
        <v>6275</v>
      </c>
      <c r="E136" s="872" t="s">
        <v>2467</v>
      </c>
      <c r="F136" s="881">
        <f t="shared" si="20"/>
        <v>46078</v>
      </c>
      <c r="G136" s="882" t="str">
        <f t="shared" si="21"/>
        <v>A3</v>
      </c>
      <c r="H136" s="787" t="str">
        <f t="shared" si="22"/>
        <v>MR_DER-1588_26</v>
      </c>
      <c r="I136" s="883" t="str">
        <f t="shared" si="23"/>
        <v>ND</v>
      </c>
      <c r="J136" s="834" t="str">
        <f t="shared" si="24"/>
        <v>ND</v>
      </c>
      <c r="K136" s="873" t="s">
        <v>3730</v>
      </c>
      <c r="L136" s="874">
        <v>44952</v>
      </c>
      <c r="M136" s="888" t="s">
        <v>6268</v>
      </c>
      <c r="N136" s="876" t="s">
        <v>5536</v>
      </c>
      <c r="O136" s="885">
        <v>44985</v>
      </c>
      <c r="P136" s="888" t="s">
        <v>6293</v>
      </c>
      <c r="Q136" s="873" t="s">
        <v>3765</v>
      </c>
      <c r="R136" s="874">
        <v>45729</v>
      </c>
      <c r="S136" s="443" t="s">
        <v>8976</v>
      </c>
      <c r="T136" s="884" t="s">
        <v>5536</v>
      </c>
      <c r="U136" s="885">
        <v>45754</v>
      </c>
      <c r="V136" s="886"/>
      <c r="W136" s="764" t="s">
        <v>5701</v>
      </c>
      <c r="X136" s="1071">
        <v>46078</v>
      </c>
      <c r="Y136" s="23" t="s">
        <v>12243</v>
      </c>
    </row>
    <row r="137" spans="1:25" s="764" customFormat="1" ht="15" hidden="1" x14ac:dyDescent="0.25">
      <c r="A137" s="828" t="s">
        <v>8342</v>
      </c>
      <c r="B137" s="871"/>
      <c r="C137" s="871" t="s">
        <v>8257</v>
      </c>
      <c r="D137" s="828" t="s">
        <v>6275</v>
      </c>
      <c r="E137" s="872" t="s">
        <v>2468</v>
      </c>
      <c r="F137" s="881">
        <f t="shared" si="20"/>
        <v>46078</v>
      </c>
      <c r="G137" s="882" t="str">
        <f t="shared" si="21"/>
        <v>A3</v>
      </c>
      <c r="H137" s="787" t="str">
        <f t="shared" si="22"/>
        <v>MR_DER-1588_26</v>
      </c>
      <c r="I137" s="883" t="str">
        <f t="shared" si="23"/>
        <v>ND</v>
      </c>
      <c r="J137" s="834" t="str">
        <f t="shared" si="24"/>
        <v>ND</v>
      </c>
      <c r="K137" s="873" t="s">
        <v>3730</v>
      </c>
      <c r="L137" s="874">
        <v>44952</v>
      </c>
      <c r="M137" s="888" t="s">
        <v>6268</v>
      </c>
      <c r="N137" s="876" t="s">
        <v>5536</v>
      </c>
      <c r="O137" s="885">
        <v>44985</v>
      </c>
      <c r="P137" s="888" t="s">
        <v>6293</v>
      </c>
      <c r="Q137" s="873" t="s">
        <v>3765</v>
      </c>
      <c r="R137" s="874">
        <v>45729</v>
      </c>
      <c r="S137" s="443" t="s">
        <v>8976</v>
      </c>
      <c r="T137" s="884" t="s">
        <v>5536</v>
      </c>
      <c r="U137" s="885">
        <v>45754</v>
      </c>
      <c r="V137" s="886"/>
      <c r="W137" s="764" t="s">
        <v>5701</v>
      </c>
      <c r="X137" s="1071">
        <v>46078</v>
      </c>
      <c r="Y137" s="23" t="s">
        <v>12243</v>
      </c>
    </row>
    <row r="138" spans="1:25" s="764" customFormat="1" ht="15" hidden="1" x14ac:dyDescent="0.25">
      <c r="A138" s="828" t="s">
        <v>8342</v>
      </c>
      <c r="B138" s="871"/>
      <c r="C138" s="871" t="s">
        <v>8257</v>
      </c>
      <c r="D138" s="828" t="s">
        <v>6275</v>
      </c>
      <c r="E138" s="872" t="s">
        <v>2469</v>
      </c>
      <c r="F138" s="881">
        <f t="shared" si="20"/>
        <v>46078</v>
      </c>
      <c r="G138" s="882" t="str">
        <f t="shared" si="21"/>
        <v>A3</v>
      </c>
      <c r="H138" s="787" t="str">
        <f t="shared" si="22"/>
        <v>MR_DER-1588_26</v>
      </c>
      <c r="I138" s="883" t="str">
        <f t="shared" si="23"/>
        <v>ND</v>
      </c>
      <c r="J138" s="834" t="str">
        <f t="shared" si="24"/>
        <v>ND</v>
      </c>
      <c r="K138" s="873" t="s">
        <v>3730</v>
      </c>
      <c r="L138" s="874">
        <v>44952</v>
      </c>
      <c r="M138" s="888" t="s">
        <v>6268</v>
      </c>
      <c r="N138" s="876" t="s">
        <v>5536</v>
      </c>
      <c r="O138" s="885">
        <v>44985</v>
      </c>
      <c r="P138" s="888" t="s">
        <v>6293</v>
      </c>
      <c r="Q138" s="873" t="s">
        <v>3765</v>
      </c>
      <c r="R138" s="874">
        <v>45729</v>
      </c>
      <c r="S138" s="443" t="s">
        <v>8976</v>
      </c>
      <c r="T138" s="884" t="s">
        <v>5536</v>
      </c>
      <c r="U138" s="885">
        <v>45754</v>
      </c>
      <c r="V138" s="886"/>
      <c r="W138" s="764" t="s">
        <v>5701</v>
      </c>
      <c r="X138" s="1071">
        <v>46078</v>
      </c>
      <c r="Y138" s="23" t="s">
        <v>12243</v>
      </c>
    </row>
    <row r="139" spans="1:25" s="764" customFormat="1" ht="15" hidden="1" x14ac:dyDescent="0.25">
      <c r="A139" s="828" t="s">
        <v>8342</v>
      </c>
      <c r="B139" s="871"/>
      <c r="C139" s="871" t="s">
        <v>8257</v>
      </c>
      <c r="D139" s="828" t="s">
        <v>6275</v>
      </c>
      <c r="E139" s="872" t="s">
        <v>2470</v>
      </c>
      <c r="F139" s="881">
        <f t="shared" si="20"/>
        <v>46078</v>
      </c>
      <c r="G139" s="882" t="str">
        <f t="shared" si="21"/>
        <v>A3</v>
      </c>
      <c r="H139" s="787" t="str">
        <f t="shared" si="22"/>
        <v>MR_DER-1588_26</v>
      </c>
      <c r="I139" s="883" t="str">
        <f t="shared" si="23"/>
        <v>ND</v>
      </c>
      <c r="J139" s="834" t="str">
        <f t="shared" ref="J139:J143" si="25">IF(G139="NE",G139,IF(INDEX(K139:CQ139,,MATCH(G139,K139:CQ139,0)+3)&lt;&gt;0,INDEX(K139:CQ139,,MATCH(G139,K139:CQ139,0)+3),"ND"))</f>
        <v>ND</v>
      </c>
      <c r="K139" s="873" t="s">
        <v>3730</v>
      </c>
      <c r="L139" s="874">
        <v>44952</v>
      </c>
      <c r="M139" s="888" t="s">
        <v>6268</v>
      </c>
      <c r="N139" s="876" t="s">
        <v>5536</v>
      </c>
      <c r="O139" s="885">
        <v>44985</v>
      </c>
      <c r="P139" s="888" t="s">
        <v>6293</v>
      </c>
      <c r="Q139" s="873" t="s">
        <v>3765</v>
      </c>
      <c r="R139" s="874">
        <v>45729</v>
      </c>
      <c r="S139" s="443" t="s">
        <v>8976</v>
      </c>
      <c r="T139" s="884" t="s">
        <v>5536</v>
      </c>
      <c r="U139" s="885">
        <v>45754</v>
      </c>
      <c r="V139" s="886"/>
      <c r="W139" s="764" t="s">
        <v>5701</v>
      </c>
      <c r="X139" s="1071">
        <v>46078</v>
      </c>
      <c r="Y139" s="23" t="s">
        <v>12243</v>
      </c>
    </row>
    <row r="140" spans="1:25" s="764" customFormat="1" ht="22.5" hidden="1" x14ac:dyDescent="0.25">
      <c r="A140" s="828" t="s">
        <v>8342</v>
      </c>
      <c r="B140" s="871"/>
      <c r="C140" s="871" t="s">
        <v>8257</v>
      </c>
      <c r="D140" s="828" t="s">
        <v>6279</v>
      </c>
      <c r="E140" s="872" t="s">
        <v>6276</v>
      </c>
      <c r="F140" s="881">
        <f t="shared" si="20"/>
        <v>46078</v>
      </c>
      <c r="G140" s="882" t="str">
        <f t="shared" si="21"/>
        <v>A3</v>
      </c>
      <c r="H140" s="787" t="str">
        <f t="shared" si="22"/>
        <v>MR_DER-1588_26</v>
      </c>
      <c r="I140" s="883" t="str">
        <f t="shared" si="23"/>
        <v>ND</v>
      </c>
      <c r="J140" s="834" t="str">
        <f t="shared" si="25"/>
        <v>ND</v>
      </c>
      <c r="K140" s="873" t="s">
        <v>3730</v>
      </c>
      <c r="L140" s="874">
        <v>44952</v>
      </c>
      <c r="M140" s="888" t="s">
        <v>6268</v>
      </c>
      <c r="N140" s="876" t="s">
        <v>5536</v>
      </c>
      <c r="O140" s="885">
        <v>44985</v>
      </c>
      <c r="P140" s="888" t="s">
        <v>6293</v>
      </c>
      <c r="Q140" s="873" t="s">
        <v>3765</v>
      </c>
      <c r="R140" s="874">
        <v>45729</v>
      </c>
      <c r="S140" s="443" t="s">
        <v>8976</v>
      </c>
      <c r="T140" s="884" t="s">
        <v>5536</v>
      </c>
      <c r="U140" s="885">
        <v>45754</v>
      </c>
      <c r="V140" s="886"/>
      <c r="W140" s="764" t="s">
        <v>5701</v>
      </c>
      <c r="X140" s="1071">
        <v>46078</v>
      </c>
      <c r="Y140" s="23" t="s">
        <v>12243</v>
      </c>
    </row>
    <row r="141" spans="1:25" s="764" customFormat="1" ht="22.5" hidden="1" x14ac:dyDescent="0.25">
      <c r="A141" s="828" t="s">
        <v>8342</v>
      </c>
      <c r="B141" s="871"/>
      <c r="C141" s="871" t="s">
        <v>8257</v>
      </c>
      <c r="D141" s="828" t="s">
        <v>6279</v>
      </c>
      <c r="E141" s="872" t="s">
        <v>6277</v>
      </c>
      <c r="F141" s="881">
        <f t="shared" si="20"/>
        <v>46078</v>
      </c>
      <c r="G141" s="882" t="str">
        <f t="shared" si="21"/>
        <v>A3</v>
      </c>
      <c r="H141" s="787" t="str">
        <f t="shared" si="22"/>
        <v>MR_DER-1588_26</v>
      </c>
      <c r="I141" s="883" t="str">
        <f t="shared" si="23"/>
        <v>ND</v>
      </c>
      <c r="J141" s="834" t="str">
        <f t="shared" si="25"/>
        <v>ND</v>
      </c>
      <c r="K141" s="873" t="s">
        <v>3730</v>
      </c>
      <c r="L141" s="874">
        <v>44952</v>
      </c>
      <c r="M141" s="888" t="s">
        <v>6268</v>
      </c>
      <c r="N141" s="876" t="s">
        <v>5536</v>
      </c>
      <c r="O141" s="885">
        <v>44985</v>
      </c>
      <c r="P141" s="888" t="s">
        <v>6293</v>
      </c>
      <c r="Q141" s="873" t="s">
        <v>3765</v>
      </c>
      <c r="R141" s="874">
        <v>45729</v>
      </c>
      <c r="S141" s="443" t="s">
        <v>8976</v>
      </c>
      <c r="T141" s="884" t="s">
        <v>5536</v>
      </c>
      <c r="U141" s="885">
        <v>45754</v>
      </c>
      <c r="V141" s="886"/>
      <c r="W141" s="764" t="s">
        <v>5701</v>
      </c>
      <c r="X141" s="1071">
        <v>46078</v>
      </c>
      <c r="Y141" s="23" t="s">
        <v>12243</v>
      </c>
    </row>
    <row r="142" spans="1:25" s="764" customFormat="1" ht="22.5" hidden="1" x14ac:dyDescent="0.25">
      <c r="A142" s="828" t="s">
        <v>8342</v>
      </c>
      <c r="B142" s="871"/>
      <c r="C142" s="871" t="s">
        <v>8257</v>
      </c>
      <c r="D142" s="828" t="s">
        <v>6279</v>
      </c>
      <c r="E142" s="872" t="s">
        <v>6278</v>
      </c>
      <c r="F142" s="881">
        <f t="shared" si="20"/>
        <v>46078</v>
      </c>
      <c r="G142" s="882" t="str">
        <f t="shared" si="21"/>
        <v>A3</v>
      </c>
      <c r="H142" s="787" t="str">
        <f t="shared" si="22"/>
        <v>MR_DER-1588_26</v>
      </c>
      <c r="I142" s="883" t="str">
        <f t="shared" si="23"/>
        <v>ND</v>
      </c>
      <c r="J142" s="834" t="str">
        <f t="shared" si="25"/>
        <v>ND</v>
      </c>
      <c r="K142" s="873" t="s">
        <v>3730</v>
      </c>
      <c r="L142" s="874">
        <v>44952</v>
      </c>
      <c r="M142" s="888" t="s">
        <v>6268</v>
      </c>
      <c r="N142" s="876" t="s">
        <v>5536</v>
      </c>
      <c r="O142" s="885">
        <v>44985</v>
      </c>
      <c r="P142" s="888" t="s">
        <v>6293</v>
      </c>
      <c r="Q142" s="873" t="s">
        <v>3765</v>
      </c>
      <c r="R142" s="874">
        <v>45729</v>
      </c>
      <c r="S142" s="443" t="s">
        <v>8976</v>
      </c>
      <c r="T142" s="884" t="s">
        <v>5536</v>
      </c>
      <c r="U142" s="885">
        <v>45754</v>
      </c>
      <c r="V142" s="886"/>
      <c r="W142" s="764" t="s">
        <v>5701</v>
      </c>
      <c r="X142" s="1071">
        <v>46078</v>
      </c>
      <c r="Y142" s="23" t="s">
        <v>12243</v>
      </c>
    </row>
    <row r="143" spans="1:25" s="764" customFormat="1" ht="15" hidden="1" x14ac:dyDescent="0.25">
      <c r="A143" s="768" t="s">
        <v>8342</v>
      </c>
      <c r="B143" s="790"/>
      <c r="C143" s="790"/>
      <c r="D143" s="768" t="s">
        <v>19</v>
      </c>
      <c r="E143" s="759" t="s">
        <v>2475</v>
      </c>
      <c r="F143" s="792">
        <f t="shared" si="20"/>
        <v>46126</v>
      </c>
      <c r="G143" s="787" t="str">
        <f t="shared" si="21"/>
        <v>A2</v>
      </c>
      <c r="H143" s="787" t="str">
        <f t="shared" si="22"/>
        <v>MR_DER-1678_26</v>
      </c>
      <c r="I143" s="793" t="str">
        <f t="shared" si="23"/>
        <v>ND</v>
      </c>
      <c r="J143" s="746" t="str">
        <f t="shared" si="25"/>
        <v>ND</v>
      </c>
      <c r="K143" s="490" t="s">
        <v>3730</v>
      </c>
      <c r="L143" s="509">
        <v>46078</v>
      </c>
      <c r="M143" s="69" t="s">
        <v>12247</v>
      </c>
      <c r="N143" s="758"/>
      <c r="O143" s="758"/>
      <c r="P143" s="758"/>
      <c r="Q143" s="764" t="s">
        <v>3765</v>
      </c>
      <c r="R143" s="1071">
        <v>46126</v>
      </c>
      <c r="S143" s="23" t="s">
        <v>12509</v>
      </c>
      <c r="T143" s="758"/>
      <c r="U143" s="758"/>
      <c r="V143" s="758"/>
    </row>
    <row r="144" spans="1:25" s="731" customFormat="1" hidden="1" x14ac:dyDescent="0.25">
      <c r="B144" s="726"/>
      <c r="C144" s="726"/>
      <c r="D144" s="727"/>
      <c r="E144" s="727"/>
      <c r="F144" s="727"/>
      <c r="G144" s="727"/>
      <c r="H144" s="787"/>
      <c r="I144" s="726"/>
      <c r="J144" s="726"/>
    </row>
    <row r="145" spans="1:19" s="764" customFormat="1" ht="15" hidden="1" x14ac:dyDescent="0.25">
      <c r="A145" s="764" t="s">
        <v>8342</v>
      </c>
      <c r="B145" s="790" t="s">
        <v>8257</v>
      </c>
      <c r="C145" s="790"/>
      <c r="D145" s="768" t="s">
        <v>20</v>
      </c>
      <c r="E145" s="759" t="s">
        <v>2476</v>
      </c>
      <c r="F145" s="792">
        <f t="shared" ref="F145:F157" si="26">IF(L145&lt;&gt;0,MAX(L145,R145,X145,AD145),"NE")</f>
        <v>46126</v>
      </c>
      <c r="G145" s="787" t="str">
        <f t="shared" ref="G145:G157" si="27">IF($F145="","",INDEX($K145:$FI145,1,MATCH($F145,$K145:$FI145,)-1))</f>
        <v>A2</v>
      </c>
      <c r="H145" s="787" t="str">
        <f t="shared" ref="H145:H157" si="28">IF($F145="","",INDEX($K145:$FL145,1,MATCH($F145,$K145:$FL145,)+1))</f>
        <v>MR_DER-1678_26</v>
      </c>
      <c r="I145" s="793" t="str">
        <f t="shared" ref="I145:I157" si="29">IF(F145="NE",F145,IF(INDEX(K145:CP145,,MATCH(F145,K145:CP145,0)+3)&lt;&gt;0,INDEX(K145:CP145,,MATCH(F145,K145:CP145,0)+3),"ND"))</f>
        <v>ND</v>
      </c>
      <c r="J145" s="746" t="str">
        <f t="shared" ref="J145:J157" si="30">IF(G145="NE",G145,IF(INDEX(K145:CQ145,,MATCH(G145,K145:CQ145,0)+3)&lt;&gt;0,INDEX(K145:CQ145,,MATCH(G145,K145:CQ145,0)+3),"ND"))</f>
        <v>ND</v>
      </c>
      <c r="K145" s="764" t="s">
        <v>3730</v>
      </c>
      <c r="L145" s="1071">
        <v>46078</v>
      </c>
      <c r="M145" s="69" t="s">
        <v>12251</v>
      </c>
      <c r="Q145" s="764" t="s">
        <v>3765</v>
      </c>
      <c r="R145" s="1071">
        <v>46126</v>
      </c>
      <c r="S145" s="23" t="s">
        <v>12509</v>
      </c>
    </row>
    <row r="146" spans="1:19" s="764" customFormat="1" ht="15" hidden="1" x14ac:dyDescent="0.25">
      <c r="A146" s="764" t="s">
        <v>8342</v>
      </c>
      <c r="B146" s="790" t="s">
        <v>8257</v>
      </c>
      <c r="C146" s="790"/>
      <c r="D146" s="768" t="s">
        <v>20</v>
      </c>
      <c r="E146" s="759" t="s">
        <v>2477</v>
      </c>
      <c r="F146" s="792">
        <f t="shared" si="26"/>
        <v>46078</v>
      </c>
      <c r="G146" s="787" t="str">
        <f t="shared" si="27"/>
        <v>A1</v>
      </c>
      <c r="H146" s="787" t="str">
        <f t="shared" si="28"/>
        <v>MR_DER-1596_26</v>
      </c>
      <c r="I146" s="793" t="str">
        <f t="shared" si="29"/>
        <v>ND</v>
      </c>
      <c r="J146" s="746" t="str">
        <f t="shared" si="30"/>
        <v>ND</v>
      </c>
      <c r="K146" s="764" t="s">
        <v>3730</v>
      </c>
      <c r="L146" s="1071">
        <v>46078</v>
      </c>
      <c r="M146" s="69" t="s">
        <v>12251</v>
      </c>
    </row>
    <row r="147" spans="1:19" s="764" customFormat="1" ht="15" hidden="1" x14ac:dyDescent="0.25">
      <c r="A147" s="764" t="s">
        <v>8342</v>
      </c>
      <c r="B147" s="790" t="s">
        <v>8257</v>
      </c>
      <c r="C147" s="790"/>
      <c r="D147" s="768" t="s">
        <v>20</v>
      </c>
      <c r="E147" s="759" t="s">
        <v>2478</v>
      </c>
      <c r="F147" s="792">
        <f t="shared" si="26"/>
        <v>46078</v>
      </c>
      <c r="G147" s="787" t="str">
        <f t="shared" si="27"/>
        <v>A1</v>
      </c>
      <c r="H147" s="787" t="str">
        <f t="shared" si="28"/>
        <v>MR_DER-1596_26</v>
      </c>
      <c r="I147" s="793" t="str">
        <f t="shared" si="29"/>
        <v>ND</v>
      </c>
      <c r="J147" s="746" t="str">
        <f t="shared" si="30"/>
        <v>ND</v>
      </c>
      <c r="K147" s="764" t="s">
        <v>3730</v>
      </c>
      <c r="L147" s="1071">
        <v>46078</v>
      </c>
      <c r="M147" s="69" t="s">
        <v>12251</v>
      </c>
    </row>
    <row r="148" spans="1:19" s="764" customFormat="1" ht="15" hidden="1" x14ac:dyDescent="0.25">
      <c r="A148" s="764" t="s">
        <v>8342</v>
      </c>
      <c r="B148" s="790" t="s">
        <v>8257</v>
      </c>
      <c r="C148" s="790"/>
      <c r="D148" s="768" t="s">
        <v>20</v>
      </c>
      <c r="E148" s="759" t="s">
        <v>2479</v>
      </c>
      <c r="F148" s="792">
        <f t="shared" si="26"/>
        <v>46078</v>
      </c>
      <c r="G148" s="787" t="str">
        <f t="shared" si="27"/>
        <v>A1</v>
      </c>
      <c r="H148" s="787" t="str">
        <f t="shared" si="28"/>
        <v>MR_DER-1596_26</v>
      </c>
      <c r="I148" s="793" t="str">
        <f t="shared" si="29"/>
        <v>ND</v>
      </c>
      <c r="J148" s="746" t="str">
        <f t="shared" si="30"/>
        <v>ND</v>
      </c>
      <c r="K148" s="764" t="s">
        <v>3730</v>
      </c>
      <c r="L148" s="1071">
        <v>46078</v>
      </c>
      <c r="M148" s="69" t="s">
        <v>12251</v>
      </c>
    </row>
    <row r="149" spans="1:19" s="725" customFormat="1" hidden="1" x14ac:dyDescent="0.25">
      <c r="B149" s="721"/>
      <c r="C149" s="721" t="s">
        <v>8257</v>
      </c>
      <c r="D149" s="767" t="s">
        <v>21</v>
      </c>
      <c r="E149" s="751" t="s">
        <v>2482</v>
      </c>
      <c r="F149" s="777" t="str">
        <f t="shared" si="26"/>
        <v>NE</v>
      </c>
      <c r="G149" s="775" t="e">
        <f t="shared" si="27"/>
        <v>#N/A</v>
      </c>
      <c r="H149" s="787" t="e">
        <f t="shared" si="28"/>
        <v>#N/A</v>
      </c>
      <c r="I149" s="778" t="str">
        <f t="shared" si="29"/>
        <v>NE</v>
      </c>
      <c r="J149" s="745" t="e">
        <f t="shared" si="30"/>
        <v>#N/A</v>
      </c>
    </row>
    <row r="150" spans="1:19" s="725" customFormat="1" hidden="1" x14ac:dyDescent="0.25">
      <c r="B150" s="721"/>
      <c r="C150" s="721" t="s">
        <v>8257</v>
      </c>
      <c r="D150" s="767" t="s">
        <v>21</v>
      </c>
      <c r="E150" s="751" t="s">
        <v>2483</v>
      </c>
      <c r="F150" s="777" t="str">
        <f t="shared" si="26"/>
        <v>NE</v>
      </c>
      <c r="G150" s="775" t="e">
        <f t="shared" si="27"/>
        <v>#N/A</v>
      </c>
      <c r="H150" s="787" t="e">
        <f t="shared" si="28"/>
        <v>#N/A</v>
      </c>
      <c r="I150" s="778" t="str">
        <f t="shared" si="29"/>
        <v>NE</v>
      </c>
      <c r="J150" s="745" t="e">
        <f t="shared" si="30"/>
        <v>#N/A</v>
      </c>
    </row>
    <row r="151" spans="1:19" s="725" customFormat="1" hidden="1" x14ac:dyDescent="0.25">
      <c r="B151" s="721"/>
      <c r="C151" s="721" t="s">
        <v>8257</v>
      </c>
      <c r="D151" s="767" t="s">
        <v>21</v>
      </c>
      <c r="E151" s="751" t="s">
        <v>2484</v>
      </c>
      <c r="F151" s="777" t="str">
        <f t="shared" si="26"/>
        <v>NE</v>
      </c>
      <c r="G151" s="775" t="e">
        <f t="shared" si="27"/>
        <v>#N/A</v>
      </c>
      <c r="H151" s="787" t="e">
        <f t="shared" si="28"/>
        <v>#N/A</v>
      </c>
      <c r="I151" s="778" t="str">
        <f t="shared" si="29"/>
        <v>NE</v>
      </c>
      <c r="J151" s="745" t="e">
        <f t="shared" si="30"/>
        <v>#N/A</v>
      </c>
    </row>
    <row r="152" spans="1:19" s="725" customFormat="1" hidden="1" x14ac:dyDescent="0.25">
      <c r="B152" s="721"/>
      <c r="C152" s="721" t="s">
        <v>8257</v>
      </c>
      <c r="D152" s="767" t="s">
        <v>21</v>
      </c>
      <c r="E152" s="751" t="s">
        <v>2485</v>
      </c>
      <c r="F152" s="777" t="str">
        <f t="shared" si="26"/>
        <v>NE</v>
      </c>
      <c r="G152" s="775" t="e">
        <f t="shared" si="27"/>
        <v>#N/A</v>
      </c>
      <c r="H152" s="787" t="e">
        <f t="shared" si="28"/>
        <v>#N/A</v>
      </c>
      <c r="I152" s="778" t="str">
        <f t="shared" si="29"/>
        <v>NE</v>
      </c>
      <c r="J152" s="745" t="e">
        <f t="shared" si="30"/>
        <v>#N/A</v>
      </c>
    </row>
    <row r="153" spans="1:19" s="725" customFormat="1" hidden="1" x14ac:dyDescent="0.25">
      <c r="B153" s="721"/>
      <c r="C153" s="721" t="s">
        <v>8257</v>
      </c>
      <c r="D153" s="767" t="s">
        <v>21</v>
      </c>
      <c r="E153" s="751" t="s">
        <v>2486</v>
      </c>
      <c r="F153" s="777" t="str">
        <f t="shared" si="26"/>
        <v>NE</v>
      </c>
      <c r="G153" s="775" t="e">
        <f t="shared" si="27"/>
        <v>#N/A</v>
      </c>
      <c r="H153" s="787" t="e">
        <f t="shared" si="28"/>
        <v>#N/A</v>
      </c>
      <c r="I153" s="778" t="str">
        <f t="shared" si="29"/>
        <v>NE</v>
      </c>
      <c r="J153" s="745" t="e">
        <f t="shared" si="30"/>
        <v>#N/A</v>
      </c>
    </row>
    <row r="154" spans="1:19" s="725" customFormat="1" hidden="1" x14ac:dyDescent="0.25">
      <c r="B154" s="721"/>
      <c r="C154" s="721" t="s">
        <v>8257</v>
      </c>
      <c r="D154" s="767" t="s">
        <v>21</v>
      </c>
      <c r="E154" s="751" t="s">
        <v>2487</v>
      </c>
      <c r="F154" s="777" t="str">
        <f t="shared" si="26"/>
        <v>NE</v>
      </c>
      <c r="G154" s="775" t="e">
        <f t="shared" si="27"/>
        <v>#N/A</v>
      </c>
      <c r="H154" s="787" t="e">
        <f t="shared" si="28"/>
        <v>#N/A</v>
      </c>
      <c r="I154" s="778" t="str">
        <f t="shared" si="29"/>
        <v>NE</v>
      </c>
      <c r="J154" s="745" t="e">
        <f t="shared" si="30"/>
        <v>#N/A</v>
      </c>
    </row>
    <row r="155" spans="1:19" s="725" customFormat="1" hidden="1" x14ac:dyDescent="0.25">
      <c r="B155" s="721"/>
      <c r="C155" s="721" t="s">
        <v>8257</v>
      </c>
      <c r="D155" s="767" t="s">
        <v>22</v>
      </c>
      <c r="E155" s="751" t="s">
        <v>2488</v>
      </c>
      <c r="F155" s="777" t="str">
        <f t="shared" si="26"/>
        <v>NE</v>
      </c>
      <c r="G155" s="775" t="e">
        <f t="shared" si="27"/>
        <v>#N/A</v>
      </c>
      <c r="H155" s="787" t="e">
        <f t="shared" si="28"/>
        <v>#N/A</v>
      </c>
      <c r="I155" s="778" t="str">
        <f t="shared" si="29"/>
        <v>NE</v>
      </c>
      <c r="J155" s="745" t="e">
        <f t="shared" si="30"/>
        <v>#N/A</v>
      </c>
    </row>
    <row r="156" spans="1:19" s="725" customFormat="1" hidden="1" x14ac:dyDescent="0.25">
      <c r="B156" s="721" t="s">
        <v>8257</v>
      </c>
      <c r="C156" s="721"/>
      <c r="D156" s="767" t="s">
        <v>23</v>
      </c>
      <c r="E156" s="751" t="s">
        <v>2489</v>
      </c>
      <c r="F156" s="777" t="str">
        <f t="shared" si="26"/>
        <v>NE</v>
      </c>
      <c r="G156" s="775" t="e">
        <f t="shared" si="27"/>
        <v>#N/A</v>
      </c>
      <c r="H156" s="787" t="e">
        <f t="shared" si="28"/>
        <v>#N/A</v>
      </c>
      <c r="I156" s="778" t="str">
        <f t="shared" si="29"/>
        <v>NE</v>
      </c>
      <c r="J156" s="745" t="e">
        <f t="shared" si="30"/>
        <v>#N/A</v>
      </c>
    </row>
    <row r="157" spans="1:19" s="725" customFormat="1" hidden="1" x14ac:dyDescent="0.25">
      <c r="B157" s="721" t="s">
        <v>8257</v>
      </c>
      <c r="C157" s="721"/>
      <c r="D157" s="767" t="s">
        <v>24</v>
      </c>
      <c r="E157" s="751" t="s">
        <v>2490</v>
      </c>
      <c r="F157" s="777" t="str">
        <f t="shared" si="26"/>
        <v>NE</v>
      </c>
      <c r="G157" s="775" t="e">
        <f t="shared" si="27"/>
        <v>#N/A</v>
      </c>
      <c r="H157" s="787" t="e">
        <f t="shared" si="28"/>
        <v>#N/A</v>
      </c>
      <c r="I157" s="778" t="str">
        <f t="shared" si="29"/>
        <v>NE</v>
      </c>
      <c r="J157" s="745" t="e">
        <f t="shared" si="30"/>
        <v>#N/A</v>
      </c>
    </row>
    <row r="158" spans="1:19" s="731" customFormat="1" hidden="1" x14ac:dyDescent="0.25">
      <c r="A158" s="726"/>
      <c r="B158" s="726"/>
      <c r="C158" s="726"/>
      <c r="D158" s="727"/>
      <c r="E158" s="727"/>
      <c r="F158" s="727"/>
      <c r="G158" s="727"/>
      <c r="H158" s="787"/>
      <c r="I158" s="726"/>
      <c r="J158" s="726"/>
      <c r="K158" s="726"/>
      <c r="L158" s="726"/>
      <c r="M158" s="726"/>
      <c r="N158" s="728"/>
      <c r="O158" s="728"/>
      <c r="P158" s="729"/>
    </row>
    <row r="159" spans="1:19" s="764" customFormat="1" ht="15" hidden="1" x14ac:dyDescent="0.25">
      <c r="A159" s="828" t="s">
        <v>8342</v>
      </c>
      <c r="B159" s="871"/>
      <c r="C159" s="871" t="s">
        <v>8257</v>
      </c>
      <c r="D159" s="828" t="s">
        <v>6321</v>
      </c>
      <c r="E159" s="872" t="s">
        <v>6324</v>
      </c>
      <c r="F159" s="881">
        <f t="shared" ref="F159:F190" si="31">IF(L159&lt;&gt;0,MAX(L159,R159,X159,AD159),"NE")</f>
        <v>46084</v>
      </c>
      <c r="G159" s="882" t="str">
        <f t="shared" ref="G159:G190" si="32">IF($F159="","",INDEX($K159:$FI159,1,MATCH($F159,$K159:$FI159,)-1))</f>
        <v>A</v>
      </c>
      <c r="H159" s="787" t="str">
        <f t="shared" ref="H159:H190" si="33">IF($F159="","",INDEX($K159:$FL159,1,MATCH($F159,$K159:$FL159,)+1))</f>
        <v>MR_DER-1605_26</v>
      </c>
      <c r="I159" s="883" t="str">
        <f t="shared" ref="I159:I190" si="34">IF(F159="NE",F159,IF(INDEX(K159:CP159,,MATCH(F159,K159:CP159,0)+3)&lt;&gt;0,INDEX(K159:CP159,,MATCH(F159,K159:CP159,0)+3),"ND"))</f>
        <v>ND</v>
      </c>
      <c r="J159" s="834" t="str">
        <f t="shared" ref="J159:J190" si="35">IF(G159="NE",G159,IF(INDEX(K159:CQ159,,MATCH(G159,K159:CQ159,0)+3)&lt;&gt;0,INDEX(K159:CQ159,,MATCH(G159,K159:CQ159,0)+3),"ND"))</f>
        <v>ND</v>
      </c>
      <c r="K159" s="873" t="s">
        <v>3730</v>
      </c>
      <c r="L159" s="874">
        <v>44972</v>
      </c>
      <c r="M159" s="888" t="s">
        <v>6320</v>
      </c>
      <c r="N159" s="884" t="s">
        <v>5537</v>
      </c>
      <c r="O159" s="885">
        <v>45008</v>
      </c>
      <c r="P159" s="888" t="s">
        <v>6633</v>
      </c>
      <c r="Q159" s="764" t="s">
        <v>3748</v>
      </c>
      <c r="R159" s="1071">
        <v>46084</v>
      </c>
      <c r="S159" s="23" t="s">
        <v>12264</v>
      </c>
    </row>
    <row r="160" spans="1:19" s="764" customFormat="1" ht="15" hidden="1" x14ac:dyDescent="0.25">
      <c r="A160" s="828" t="s">
        <v>8342</v>
      </c>
      <c r="B160" s="871"/>
      <c r="C160" s="871" t="s">
        <v>8257</v>
      </c>
      <c r="D160" s="828" t="s">
        <v>6321</v>
      </c>
      <c r="E160" s="872" t="s">
        <v>6325</v>
      </c>
      <c r="F160" s="881">
        <f t="shared" si="31"/>
        <v>46084</v>
      </c>
      <c r="G160" s="882" t="str">
        <f t="shared" si="32"/>
        <v>A</v>
      </c>
      <c r="H160" s="787" t="str">
        <f t="shared" si="33"/>
        <v>MR_DER-1605_26</v>
      </c>
      <c r="I160" s="883" t="str">
        <f t="shared" si="34"/>
        <v>ND</v>
      </c>
      <c r="J160" s="834" t="str">
        <f t="shared" si="35"/>
        <v>ND</v>
      </c>
      <c r="K160" s="873" t="s">
        <v>3730</v>
      </c>
      <c r="L160" s="874">
        <v>44972</v>
      </c>
      <c r="M160" s="888" t="s">
        <v>6320</v>
      </c>
      <c r="N160" s="884" t="s">
        <v>5537</v>
      </c>
      <c r="O160" s="885">
        <v>45008</v>
      </c>
      <c r="P160" s="888" t="s">
        <v>6633</v>
      </c>
      <c r="Q160" s="764" t="s">
        <v>3748</v>
      </c>
      <c r="R160" s="1071">
        <v>46084</v>
      </c>
      <c r="S160" s="23" t="s">
        <v>12264</v>
      </c>
    </row>
    <row r="161" spans="1:52" s="764" customFormat="1" hidden="1" x14ac:dyDescent="0.2">
      <c r="A161" s="1011" t="s">
        <v>12156</v>
      </c>
      <c r="B161" s="1473"/>
      <c r="C161" s="1473" t="s">
        <v>8257</v>
      </c>
      <c r="D161" s="1011" t="s">
        <v>6321</v>
      </c>
      <c r="E161" s="1059" t="s">
        <v>6326</v>
      </c>
      <c r="F161" s="1474">
        <f t="shared" si="31"/>
        <v>44972</v>
      </c>
      <c r="G161" s="1475" t="str">
        <f t="shared" si="32"/>
        <v>A1</v>
      </c>
      <c r="H161" s="787" t="str">
        <f t="shared" si="33"/>
        <v>MR.DER-0315_23</v>
      </c>
      <c r="I161" s="1476">
        <f t="shared" si="34"/>
        <v>45008</v>
      </c>
      <c r="J161" s="1007" t="str">
        <f t="shared" si="35"/>
        <v>APROVADO COM RESSALVAS</v>
      </c>
      <c r="K161" s="1064" t="s">
        <v>3730</v>
      </c>
      <c r="L161" s="1065">
        <v>44972</v>
      </c>
      <c r="M161" s="1477" t="s">
        <v>6320</v>
      </c>
      <c r="N161" s="1062" t="s">
        <v>5537</v>
      </c>
      <c r="O161" s="1479">
        <v>45008</v>
      </c>
      <c r="P161" s="1477" t="s">
        <v>6633</v>
      </c>
      <c r="Q161" s="1003"/>
      <c r="R161" s="1003"/>
      <c r="S161" s="1003"/>
      <c r="T161" s="1003"/>
      <c r="U161" s="1003"/>
      <c r="V161" s="1003"/>
      <c r="W161" s="1003"/>
      <c r="X161" s="1003"/>
      <c r="Y161" s="1003"/>
      <c r="Z161" s="1003"/>
      <c r="AA161" s="1003"/>
      <c r="AB161" s="1003"/>
      <c r="AC161" s="1003"/>
      <c r="AD161" s="1003"/>
      <c r="AE161" s="1003"/>
      <c r="AF161" s="1003"/>
      <c r="AG161" s="1003"/>
      <c r="AH161" s="1003"/>
      <c r="AI161" s="1003"/>
      <c r="AJ161" s="1003"/>
      <c r="AK161" s="1003"/>
      <c r="AL161" s="1003"/>
      <c r="AM161" s="1003"/>
      <c r="AN161" s="1003"/>
      <c r="AO161" s="1003"/>
      <c r="AP161" s="1003"/>
      <c r="AQ161" s="1003"/>
      <c r="AR161" s="1003"/>
      <c r="AS161" s="1003"/>
      <c r="AT161" s="1003"/>
      <c r="AU161" s="1003"/>
      <c r="AV161" s="1003"/>
      <c r="AW161" s="1003"/>
      <c r="AX161" s="1003"/>
      <c r="AY161" s="1003"/>
      <c r="AZ161" s="1003"/>
    </row>
    <row r="162" spans="1:52" s="764" customFormat="1" hidden="1" x14ac:dyDescent="0.2">
      <c r="A162" s="1011" t="s">
        <v>12156</v>
      </c>
      <c r="B162" s="1473"/>
      <c r="C162" s="1473" t="s">
        <v>8257</v>
      </c>
      <c r="D162" s="1011" t="s">
        <v>6321</v>
      </c>
      <c r="E162" s="1059" t="s">
        <v>6327</v>
      </c>
      <c r="F162" s="1474">
        <f t="shared" si="31"/>
        <v>44972</v>
      </c>
      <c r="G162" s="1475" t="str">
        <f t="shared" si="32"/>
        <v>A1</v>
      </c>
      <c r="H162" s="787" t="str">
        <f t="shared" si="33"/>
        <v>MR.DER-0315_23</v>
      </c>
      <c r="I162" s="1476">
        <f t="shared" si="34"/>
        <v>45008</v>
      </c>
      <c r="J162" s="1007" t="str">
        <f t="shared" si="35"/>
        <v>APROVADO COM RESSALVAS</v>
      </c>
      <c r="K162" s="1064" t="s">
        <v>3730</v>
      </c>
      <c r="L162" s="1065">
        <v>44972</v>
      </c>
      <c r="M162" s="1477" t="s">
        <v>6320</v>
      </c>
      <c r="N162" s="1062" t="s">
        <v>5537</v>
      </c>
      <c r="O162" s="1479">
        <v>45008</v>
      </c>
      <c r="P162" s="1477" t="s">
        <v>6633</v>
      </c>
      <c r="Q162" s="1003"/>
      <c r="R162" s="1003"/>
      <c r="S162" s="1003"/>
      <c r="T162" s="1003"/>
      <c r="U162" s="1003"/>
      <c r="V162" s="1003"/>
      <c r="W162" s="1003"/>
      <c r="X162" s="1003"/>
      <c r="Y162" s="1003"/>
      <c r="Z162" s="1003"/>
      <c r="AA162" s="1003"/>
      <c r="AB162" s="1003"/>
      <c r="AC162" s="1003"/>
      <c r="AD162" s="1003"/>
      <c r="AE162" s="1003"/>
      <c r="AF162" s="1003"/>
      <c r="AG162" s="1003"/>
      <c r="AH162" s="1003"/>
      <c r="AI162" s="1003"/>
      <c r="AJ162" s="1003"/>
      <c r="AK162" s="1003"/>
      <c r="AL162" s="1003"/>
      <c r="AM162" s="1003"/>
      <c r="AN162" s="1003"/>
      <c r="AO162" s="1003"/>
      <c r="AP162" s="1003"/>
      <c r="AQ162" s="1003"/>
      <c r="AR162" s="1003"/>
      <c r="AS162" s="1003"/>
      <c r="AT162" s="1003"/>
      <c r="AU162" s="1003"/>
      <c r="AV162" s="1003"/>
      <c r="AW162" s="1003"/>
      <c r="AX162" s="1003"/>
      <c r="AY162" s="1003"/>
      <c r="AZ162" s="1003"/>
    </row>
    <row r="163" spans="1:52" s="1003" customFormat="1" hidden="1" x14ac:dyDescent="0.2">
      <c r="A163" s="1011" t="s">
        <v>12156</v>
      </c>
      <c r="B163" s="1473"/>
      <c r="C163" s="1473" t="s">
        <v>8257</v>
      </c>
      <c r="D163" s="1011" t="s">
        <v>6321</v>
      </c>
      <c r="E163" s="1059" t="s">
        <v>6328</v>
      </c>
      <c r="F163" s="1474">
        <f t="shared" si="31"/>
        <v>44972</v>
      </c>
      <c r="G163" s="1475" t="str">
        <f t="shared" si="32"/>
        <v>A1</v>
      </c>
      <c r="H163" s="787" t="str">
        <f t="shared" si="33"/>
        <v>MR.DER-0315_23</v>
      </c>
      <c r="I163" s="1476">
        <f t="shared" si="34"/>
        <v>45008</v>
      </c>
      <c r="J163" s="1007" t="str">
        <f t="shared" si="35"/>
        <v>APROVADO COM RESSALVAS</v>
      </c>
      <c r="K163" s="1064" t="s">
        <v>3730</v>
      </c>
      <c r="L163" s="1065">
        <v>44972</v>
      </c>
      <c r="M163" s="1477" t="s">
        <v>6320</v>
      </c>
      <c r="N163" s="1062" t="s">
        <v>5537</v>
      </c>
      <c r="O163" s="1479">
        <v>45008</v>
      </c>
      <c r="P163" s="1477" t="s">
        <v>6633</v>
      </c>
    </row>
    <row r="164" spans="1:52" s="1003" customFormat="1" hidden="1" x14ac:dyDescent="0.2">
      <c r="A164" s="1011" t="s">
        <v>12156</v>
      </c>
      <c r="B164" s="1473"/>
      <c r="C164" s="1473" t="s">
        <v>8257</v>
      </c>
      <c r="D164" s="1011" t="s">
        <v>6321</v>
      </c>
      <c r="E164" s="1059" t="s">
        <v>6329</v>
      </c>
      <c r="F164" s="1474">
        <f t="shared" si="31"/>
        <v>44972</v>
      </c>
      <c r="G164" s="1475" t="str">
        <f t="shared" si="32"/>
        <v>A1</v>
      </c>
      <c r="H164" s="787" t="str">
        <f t="shared" si="33"/>
        <v>MR.DER-0315_23</v>
      </c>
      <c r="I164" s="1476">
        <f t="shared" si="34"/>
        <v>45008</v>
      </c>
      <c r="J164" s="1007" t="str">
        <f t="shared" si="35"/>
        <v>APROVADO COM RESSALVAS</v>
      </c>
      <c r="K164" s="1064" t="s">
        <v>3730</v>
      </c>
      <c r="L164" s="1065">
        <v>44972</v>
      </c>
      <c r="M164" s="1477" t="s">
        <v>6320</v>
      </c>
      <c r="N164" s="1062" t="s">
        <v>5537</v>
      </c>
      <c r="O164" s="1479">
        <v>45008</v>
      </c>
      <c r="P164" s="1477" t="s">
        <v>6633</v>
      </c>
    </row>
    <row r="165" spans="1:52" s="1003" customFormat="1" hidden="1" x14ac:dyDescent="0.2">
      <c r="A165" s="1011" t="s">
        <v>12156</v>
      </c>
      <c r="B165" s="1473"/>
      <c r="C165" s="1473" t="s">
        <v>8257</v>
      </c>
      <c r="D165" s="1011" t="s">
        <v>6321</v>
      </c>
      <c r="E165" s="1059" t="s">
        <v>6330</v>
      </c>
      <c r="F165" s="1474">
        <f t="shared" si="31"/>
        <v>44972</v>
      </c>
      <c r="G165" s="1475" t="str">
        <f t="shared" si="32"/>
        <v>A1</v>
      </c>
      <c r="H165" s="787" t="str">
        <f t="shared" si="33"/>
        <v>MR.DER-0315_23</v>
      </c>
      <c r="I165" s="1476">
        <f t="shared" si="34"/>
        <v>45008</v>
      </c>
      <c r="J165" s="1007" t="str">
        <f t="shared" si="35"/>
        <v>APROVADO COM RESSALVAS</v>
      </c>
      <c r="K165" s="1064" t="s">
        <v>3730</v>
      </c>
      <c r="L165" s="1065">
        <v>44972</v>
      </c>
      <c r="M165" s="1477" t="s">
        <v>6320</v>
      </c>
      <c r="N165" s="1062" t="s">
        <v>5537</v>
      </c>
      <c r="O165" s="1479">
        <v>45008</v>
      </c>
      <c r="P165" s="1477" t="s">
        <v>6633</v>
      </c>
    </row>
    <row r="166" spans="1:52" s="1003" customFormat="1" hidden="1" x14ac:dyDescent="0.2">
      <c r="A166" s="1011" t="s">
        <v>12156</v>
      </c>
      <c r="B166" s="1473"/>
      <c r="C166" s="1473" t="s">
        <v>8257</v>
      </c>
      <c r="D166" s="1011" t="s">
        <v>6321</v>
      </c>
      <c r="E166" s="1059" t="s">
        <v>6331</v>
      </c>
      <c r="F166" s="1474">
        <f t="shared" si="31"/>
        <v>44972</v>
      </c>
      <c r="G166" s="1475" t="str">
        <f t="shared" si="32"/>
        <v>A1</v>
      </c>
      <c r="H166" s="787" t="str">
        <f t="shared" si="33"/>
        <v>MR.DER-0315_23</v>
      </c>
      <c r="I166" s="1476">
        <f t="shared" si="34"/>
        <v>45008</v>
      </c>
      <c r="J166" s="1007" t="str">
        <f t="shared" si="35"/>
        <v>APROVADO COM RESSALVAS</v>
      </c>
      <c r="K166" s="1064" t="s">
        <v>3730</v>
      </c>
      <c r="L166" s="1065">
        <v>44972</v>
      </c>
      <c r="M166" s="1477" t="s">
        <v>6320</v>
      </c>
      <c r="N166" s="1062" t="s">
        <v>5537</v>
      </c>
      <c r="O166" s="1479">
        <v>45008</v>
      </c>
      <c r="P166" s="1477" t="s">
        <v>6633</v>
      </c>
    </row>
    <row r="167" spans="1:52" s="1003" customFormat="1" hidden="1" x14ac:dyDescent="0.2">
      <c r="A167" s="1011" t="s">
        <v>12156</v>
      </c>
      <c r="B167" s="1473"/>
      <c r="C167" s="1473" t="s">
        <v>8257</v>
      </c>
      <c r="D167" s="1011" t="s">
        <v>6321</v>
      </c>
      <c r="E167" s="1059" t="s">
        <v>6632</v>
      </c>
      <c r="F167" s="1474">
        <f t="shared" si="31"/>
        <v>44972</v>
      </c>
      <c r="G167" s="1475" t="str">
        <f t="shared" si="32"/>
        <v>A1</v>
      </c>
      <c r="H167" s="787" t="str">
        <f t="shared" si="33"/>
        <v>MR.DER-0315_23</v>
      </c>
      <c r="I167" s="1476">
        <f t="shared" si="34"/>
        <v>45008</v>
      </c>
      <c r="J167" s="1007" t="str">
        <f t="shared" si="35"/>
        <v>APROVADO COM RESSALVAS</v>
      </c>
      <c r="K167" s="1064" t="s">
        <v>3730</v>
      </c>
      <c r="L167" s="1065">
        <v>44972</v>
      </c>
      <c r="M167" s="1477" t="s">
        <v>6320</v>
      </c>
      <c r="N167" s="1062" t="s">
        <v>5537</v>
      </c>
      <c r="O167" s="1479">
        <v>45008</v>
      </c>
      <c r="P167" s="1477" t="s">
        <v>6633</v>
      </c>
    </row>
    <row r="168" spans="1:52" s="1003" customFormat="1" hidden="1" x14ac:dyDescent="0.2">
      <c r="A168" s="1011" t="s">
        <v>12156</v>
      </c>
      <c r="B168" s="1473"/>
      <c r="C168" s="1473" t="s">
        <v>8257</v>
      </c>
      <c r="D168" s="1011" t="s">
        <v>6321</v>
      </c>
      <c r="E168" s="1059" t="s">
        <v>6332</v>
      </c>
      <c r="F168" s="1474">
        <f t="shared" si="31"/>
        <v>44972</v>
      </c>
      <c r="G168" s="1475" t="str">
        <f t="shared" si="32"/>
        <v>A1</v>
      </c>
      <c r="H168" s="787" t="str">
        <f t="shared" si="33"/>
        <v>MR.DER-0315_23</v>
      </c>
      <c r="I168" s="1476">
        <f t="shared" si="34"/>
        <v>45008</v>
      </c>
      <c r="J168" s="1007" t="str">
        <f t="shared" si="35"/>
        <v>APROVADO COM RESSALVAS</v>
      </c>
      <c r="K168" s="1064" t="s">
        <v>3730</v>
      </c>
      <c r="L168" s="1065">
        <v>44972</v>
      </c>
      <c r="M168" s="1477" t="s">
        <v>6320</v>
      </c>
      <c r="N168" s="1062" t="s">
        <v>5537</v>
      </c>
      <c r="O168" s="1479">
        <v>45008</v>
      </c>
      <c r="P168" s="1477" t="s">
        <v>6633</v>
      </c>
    </row>
    <row r="169" spans="1:52" s="1003" customFormat="1" ht="15" hidden="1" x14ac:dyDescent="0.25">
      <c r="A169" s="828" t="s">
        <v>8342</v>
      </c>
      <c r="B169" s="871"/>
      <c r="C169" s="871" t="s">
        <v>8257</v>
      </c>
      <c r="D169" s="828" t="s">
        <v>25</v>
      </c>
      <c r="E169" s="872" t="s">
        <v>2496</v>
      </c>
      <c r="F169" s="1702">
        <f t="shared" si="31"/>
        <v>46155</v>
      </c>
      <c r="G169" s="1704" t="str">
        <f t="shared" si="32"/>
        <v>A1</v>
      </c>
      <c r="H169" s="787" t="str">
        <f t="shared" si="33"/>
        <v>MR_DER-1741_26</v>
      </c>
      <c r="I169" s="1707" t="str">
        <f t="shared" si="34"/>
        <v>ND</v>
      </c>
      <c r="J169" s="1709" t="str">
        <f t="shared" si="35"/>
        <v>ND</v>
      </c>
      <c r="K169" s="887" t="s">
        <v>3730</v>
      </c>
      <c r="L169" s="885">
        <v>46155</v>
      </c>
      <c r="M169" s="69" t="s">
        <v>12657</v>
      </c>
      <c r="N169" s="884"/>
      <c r="O169" s="884"/>
      <c r="P169" s="764"/>
      <c r="Q169" s="764"/>
      <c r="R169" s="764"/>
      <c r="S169" s="764"/>
      <c r="T169" s="764"/>
      <c r="U169" s="764"/>
      <c r="V169" s="764"/>
      <c r="W169" s="764"/>
      <c r="X169" s="764"/>
      <c r="Y169" s="764"/>
      <c r="Z169" s="764"/>
      <c r="AA169" s="764"/>
      <c r="AB169" s="764"/>
      <c r="AC169" s="764"/>
      <c r="AD169" s="764"/>
      <c r="AE169" s="764"/>
      <c r="AF169" s="764"/>
      <c r="AG169" s="764"/>
      <c r="AH169" s="764"/>
      <c r="AI169" s="764"/>
      <c r="AJ169" s="764"/>
      <c r="AK169" s="764"/>
      <c r="AL169" s="764"/>
      <c r="AM169" s="764"/>
      <c r="AN169" s="764"/>
      <c r="AO169" s="764"/>
      <c r="AP169" s="764"/>
      <c r="AQ169" s="764"/>
      <c r="AR169" s="764"/>
      <c r="AS169" s="764"/>
      <c r="AT169" s="764"/>
      <c r="AU169" s="764"/>
      <c r="AV169" s="764"/>
      <c r="AW169" s="764"/>
      <c r="AX169" s="764"/>
      <c r="AY169" s="764"/>
      <c r="AZ169" s="764"/>
    </row>
    <row r="170" spans="1:52" s="1003" customFormat="1" ht="15" hidden="1" x14ac:dyDescent="0.25">
      <c r="A170" s="828" t="s">
        <v>8342</v>
      </c>
      <c r="B170" s="871"/>
      <c r="C170" s="871" t="s">
        <v>8257</v>
      </c>
      <c r="D170" s="828" t="s">
        <v>25</v>
      </c>
      <c r="E170" s="872" t="s">
        <v>2497</v>
      </c>
      <c r="F170" s="1702">
        <f t="shared" si="31"/>
        <v>46155</v>
      </c>
      <c r="G170" s="1704" t="str">
        <f t="shared" si="32"/>
        <v>A1</v>
      </c>
      <c r="H170" s="787" t="str">
        <f t="shared" si="33"/>
        <v>MR_DER-1741_26</v>
      </c>
      <c r="I170" s="1707" t="str">
        <f t="shared" si="34"/>
        <v>ND</v>
      </c>
      <c r="J170" s="1709" t="str">
        <f t="shared" si="35"/>
        <v>ND</v>
      </c>
      <c r="K170" s="887" t="s">
        <v>3730</v>
      </c>
      <c r="L170" s="885">
        <v>46155</v>
      </c>
      <c r="M170" s="69" t="s">
        <v>12657</v>
      </c>
      <c r="N170" s="884"/>
      <c r="O170" s="884"/>
      <c r="P170" s="764"/>
      <c r="Q170" s="764"/>
      <c r="R170" s="764"/>
      <c r="S170" s="764"/>
      <c r="T170" s="764"/>
      <c r="U170" s="764"/>
      <c r="V170" s="764"/>
      <c r="W170" s="764"/>
      <c r="X170" s="764"/>
      <c r="Y170" s="764"/>
      <c r="Z170" s="764"/>
      <c r="AA170" s="764"/>
      <c r="AB170" s="764"/>
      <c r="AC170" s="764"/>
      <c r="AD170" s="764"/>
      <c r="AE170" s="764"/>
      <c r="AF170" s="764"/>
      <c r="AG170" s="764"/>
      <c r="AH170" s="764"/>
      <c r="AI170" s="764"/>
      <c r="AJ170" s="764"/>
      <c r="AK170" s="764"/>
      <c r="AL170" s="764"/>
      <c r="AM170" s="764"/>
      <c r="AN170" s="764"/>
      <c r="AO170" s="764"/>
      <c r="AP170" s="764"/>
      <c r="AQ170" s="764"/>
      <c r="AR170" s="764"/>
      <c r="AS170" s="764"/>
      <c r="AT170" s="764"/>
      <c r="AU170" s="764"/>
      <c r="AV170" s="764"/>
      <c r="AW170" s="764"/>
      <c r="AX170" s="764"/>
      <c r="AY170" s="764"/>
      <c r="AZ170" s="764"/>
    </row>
    <row r="171" spans="1:52" s="764" customFormat="1" ht="15" hidden="1" x14ac:dyDescent="0.25">
      <c r="A171" s="768" t="s">
        <v>8342</v>
      </c>
      <c r="B171" s="790"/>
      <c r="C171" s="790" t="s">
        <v>8257</v>
      </c>
      <c r="D171" s="768" t="s">
        <v>25</v>
      </c>
      <c r="E171" s="759" t="s">
        <v>2498</v>
      </c>
      <c r="F171" s="792">
        <f t="shared" si="31"/>
        <v>46155</v>
      </c>
      <c r="G171" s="787" t="str">
        <f t="shared" si="32"/>
        <v>A1</v>
      </c>
      <c r="H171" s="787" t="str">
        <f t="shared" si="33"/>
        <v>MR_DER-1741_26</v>
      </c>
      <c r="I171" s="793" t="str">
        <f t="shared" si="34"/>
        <v>ND</v>
      </c>
      <c r="J171" s="746" t="str">
        <f t="shared" si="35"/>
        <v>ND</v>
      </c>
      <c r="K171" s="758" t="s">
        <v>3730</v>
      </c>
      <c r="L171" s="794">
        <v>46155</v>
      </c>
      <c r="M171" s="69" t="s">
        <v>12657</v>
      </c>
      <c r="N171" s="758"/>
      <c r="O171" s="758"/>
      <c r="P171" s="758"/>
    </row>
    <row r="172" spans="1:52" s="764" customFormat="1" ht="15" hidden="1" x14ac:dyDescent="0.25">
      <c r="A172" s="768" t="s">
        <v>8342</v>
      </c>
      <c r="B172" s="790"/>
      <c r="C172" s="790" t="s">
        <v>8257</v>
      </c>
      <c r="D172" s="768" t="s">
        <v>25</v>
      </c>
      <c r="E172" s="759" t="s">
        <v>2499</v>
      </c>
      <c r="F172" s="792">
        <f t="shared" si="31"/>
        <v>46155</v>
      </c>
      <c r="G172" s="787" t="str">
        <f t="shared" si="32"/>
        <v>A1</v>
      </c>
      <c r="H172" s="787" t="str">
        <f t="shared" si="33"/>
        <v>MR_DER-1741_26</v>
      </c>
      <c r="I172" s="793" t="str">
        <f t="shared" si="34"/>
        <v>ND</v>
      </c>
      <c r="J172" s="746" t="str">
        <f t="shared" si="35"/>
        <v>ND</v>
      </c>
      <c r="K172" s="758" t="s">
        <v>3730</v>
      </c>
      <c r="L172" s="794">
        <v>46155</v>
      </c>
      <c r="M172" s="69" t="s">
        <v>12657</v>
      </c>
      <c r="N172" s="758"/>
      <c r="O172" s="758"/>
      <c r="P172" s="758"/>
    </row>
    <row r="173" spans="1:52" s="764" customFormat="1" ht="15" hidden="1" x14ac:dyDescent="0.25">
      <c r="A173" s="768" t="s">
        <v>8342</v>
      </c>
      <c r="B173" s="790"/>
      <c r="C173" s="790" t="s">
        <v>8257</v>
      </c>
      <c r="D173" s="768" t="s">
        <v>25</v>
      </c>
      <c r="E173" s="759" t="s">
        <v>2500</v>
      </c>
      <c r="F173" s="792">
        <f t="shared" si="31"/>
        <v>46155</v>
      </c>
      <c r="G173" s="787" t="str">
        <f t="shared" si="32"/>
        <v>A1</v>
      </c>
      <c r="H173" s="787" t="str">
        <f t="shared" si="33"/>
        <v>MR_DER-1741_26</v>
      </c>
      <c r="I173" s="793" t="str">
        <f t="shared" si="34"/>
        <v>ND</v>
      </c>
      <c r="J173" s="746" t="str">
        <f t="shared" si="35"/>
        <v>ND</v>
      </c>
      <c r="K173" s="758" t="s">
        <v>3730</v>
      </c>
      <c r="L173" s="794">
        <v>46155</v>
      </c>
      <c r="M173" s="69" t="s">
        <v>12657</v>
      </c>
      <c r="N173" s="758"/>
      <c r="O173" s="758"/>
      <c r="P173" s="758"/>
    </row>
    <row r="174" spans="1:52" s="764" customFormat="1" ht="15" hidden="1" x14ac:dyDescent="0.25">
      <c r="A174" s="768" t="s">
        <v>8342</v>
      </c>
      <c r="B174" s="790"/>
      <c r="C174" s="790" t="s">
        <v>8257</v>
      </c>
      <c r="D174" s="768" t="s">
        <v>25</v>
      </c>
      <c r="E174" s="759" t="s">
        <v>2501</v>
      </c>
      <c r="F174" s="792">
        <f t="shared" si="31"/>
        <v>46155</v>
      </c>
      <c r="G174" s="787" t="str">
        <f t="shared" si="32"/>
        <v>A1</v>
      </c>
      <c r="H174" s="787" t="str">
        <f t="shared" si="33"/>
        <v>MR_DER-1741_26</v>
      </c>
      <c r="I174" s="793" t="str">
        <f t="shared" si="34"/>
        <v>ND</v>
      </c>
      <c r="J174" s="746" t="str">
        <f t="shared" si="35"/>
        <v>ND</v>
      </c>
      <c r="K174" s="758" t="s">
        <v>3730</v>
      </c>
      <c r="L174" s="794">
        <v>46155</v>
      </c>
      <c r="M174" s="69" t="s">
        <v>12657</v>
      </c>
      <c r="N174" s="758"/>
      <c r="O174" s="758"/>
      <c r="P174" s="758"/>
    </row>
    <row r="175" spans="1:52" s="764" customFormat="1" ht="15" hidden="1" x14ac:dyDescent="0.25">
      <c r="A175" s="768" t="s">
        <v>8342</v>
      </c>
      <c r="B175" s="790"/>
      <c r="C175" s="790" t="s">
        <v>8257</v>
      </c>
      <c r="D175" s="768" t="s">
        <v>25</v>
      </c>
      <c r="E175" s="759" t="s">
        <v>2502</v>
      </c>
      <c r="F175" s="792">
        <f t="shared" si="31"/>
        <v>46155</v>
      </c>
      <c r="G175" s="787" t="str">
        <f t="shared" si="32"/>
        <v>A1</v>
      </c>
      <c r="H175" s="787" t="str">
        <f t="shared" si="33"/>
        <v>MR_DER-1741_26</v>
      </c>
      <c r="I175" s="793" t="str">
        <f t="shared" si="34"/>
        <v>ND</v>
      </c>
      <c r="J175" s="746" t="str">
        <f t="shared" si="35"/>
        <v>ND</v>
      </c>
      <c r="K175" s="758" t="s">
        <v>3730</v>
      </c>
      <c r="L175" s="794">
        <v>46155</v>
      </c>
      <c r="M175" s="69" t="s">
        <v>12657</v>
      </c>
      <c r="N175" s="758"/>
      <c r="O175" s="758"/>
      <c r="P175" s="758"/>
    </row>
    <row r="176" spans="1:52" s="764" customFormat="1" ht="15" hidden="1" x14ac:dyDescent="0.25">
      <c r="A176" s="768" t="s">
        <v>8342</v>
      </c>
      <c r="B176" s="790"/>
      <c r="C176" s="790" t="s">
        <v>8257</v>
      </c>
      <c r="D176" s="768" t="s">
        <v>25</v>
      </c>
      <c r="E176" s="759" t="s">
        <v>2503</v>
      </c>
      <c r="F176" s="792">
        <f t="shared" si="31"/>
        <v>46155</v>
      </c>
      <c r="G176" s="787" t="str">
        <f t="shared" si="32"/>
        <v>A1</v>
      </c>
      <c r="H176" s="787" t="str">
        <f t="shared" si="33"/>
        <v>MR_DER-1741_26</v>
      </c>
      <c r="I176" s="793" t="str">
        <f t="shared" si="34"/>
        <v>ND</v>
      </c>
      <c r="J176" s="746" t="str">
        <f t="shared" si="35"/>
        <v>ND</v>
      </c>
      <c r="K176" s="758" t="s">
        <v>3730</v>
      </c>
      <c r="L176" s="794">
        <v>46155</v>
      </c>
      <c r="M176" s="69" t="s">
        <v>12657</v>
      </c>
      <c r="N176" s="758"/>
      <c r="O176" s="758"/>
      <c r="P176" s="758"/>
    </row>
    <row r="177" spans="1:16" s="764" customFormat="1" ht="15" hidden="1" x14ac:dyDescent="0.25">
      <c r="A177" s="768" t="s">
        <v>8342</v>
      </c>
      <c r="B177" s="790"/>
      <c r="C177" s="790" t="s">
        <v>8257</v>
      </c>
      <c r="D177" s="768" t="s">
        <v>25</v>
      </c>
      <c r="E177" s="759" t="s">
        <v>2504</v>
      </c>
      <c r="F177" s="792">
        <f t="shared" si="31"/>
        <v>46155</v>
      </c>
      <c r="G177" s="787" t="str">
        <f t="shared" si="32"/>
        <v>A1</v>
      </c>
      <c r="H177" s="787" t="str">
        <f t="shared" si="33"/>
        <v>MR_DER-1741_26</v>
      </c>
      <c r="I177" s="793" t="str">
        <f t="shared" si="34"/>
        <v>ND</v>
      </c>
      <c r="J177" s="746" t="str">
        <f t="shared" si="35"/>
        <v>ND</v>
      </c>
      <c r="K177" s="758" t="s">
        <v>3730</v>
      </c>
      <c r="L177" s="794">
        <v>46155</v>
      </c>
      <c r="M177" s="69" t="s">
        <v>12657</v>
      </c>
      <c r="N177" s="758"/>
      <c r="O177" s="758"/>
      <c r="P177" s="758"/>
    </row>
    <row r="178" spans="1:16" s="764" customFormat="1" ht="15" hidden="1" x14ac:dyDescent="0.25">
      <c r="A178" s="768" t="s">
        <v>8342</v>
      </c>
      <c r="B178" s="790"/>
      <c r="C178" s="790" t="s">
        <v>8257</v>
      </c>
      <c r="D178" s="768" t="s">
        <v>25</v>
      </c>
      <c r="E178" s="759" t="s">
        <v>2505</v>
      </c>
      <c r="F178" s="792">
        <f t="shared" si="31"/>
        <v>46155</v>
      </c>
      <c r="G178" s="787" t="str">
        <f t="shared" si="32"/>
        <v>A1</v>
      </c>
      <c r="H178" s="787" t="str">
        <f t="shared" si="33"/>
        <v>MR_DER-1741_26</v>
      </c>
      <c r="I178" s="793" t="str">
        <f t="shared" si="34"/>
        <v>ND</v>
      </c>
      <c r="J178" s="746" t="str">
        <f t="shared" si="35"/>
        <v>ND</v>
      </c>
      <c r="K178" s="758" t="s">
        <v>3730</v>
      </c>
      <c r="L178" s="794">
        <v>46155</v>
      </c>
      <c r="M178" s="69" t="s">
        <v>12657</v>
      </c>
      <c r="N178" s="758"/>
      <c r="O178" s="758"/>
      <c r="P178" s="758"/>
    </row>
    <row r="179" spans="1:16" s="764" customFormat="1" ht="15" hidden="1" x14ac:dyDescent="0.25">
      <c r="A179" s="768" t="s">
        <v>8342</v>
      </c>
      <c r="B179" s="790"/>
      <c r="C179" s="790" t="s">
        <v>8257</v>
      </c>
      <c r="D179" s="768" t="s">
        <v>25</v>
      </c>
      <c r="E179" s="759" t="s">
        <v>2506</v>
      </c>
      <c r="F179" s="792">
        <f t="shared" si="31"/>
        <v>46155</v>
      </c>
      <c r="G179" s="787" t="str">
        <f t="shared" si="32"/>
        <v>A1</v>
      </c>
      <c r="H179" s="787" t="str">
        <f t="shared" si="33"/>
        <v>MR_DER-1741_26</v>
      </c>
      <c r="I179" s="793" t="str">
        <f t="shared" si="34"/>
        <v>ND</v>
      </c>
      <c r="J179" s="746" t="str">
        <f t="shared" si="35"/>
        <v>ND</v>
      </c>
      <c r="K179" s="758" t="s">
        <v>3730</v>
      </c>
      <c r="L179" s="794">
        <v>46155</v>
      </c>
      <c r="M179" s="69" t="s">
        <v>12657</v>
      </c>
      <c r="N179" s="758"/>
      <c r="O179" s="758"/>
      <c r="P179" s="758"/>
    </row>
    <row r="180" spans="1:16" s="764" customFormat="1" ht="15" hidden="1" x14ac:dyDescent="0.25">
      <c r="A180" s="768" t="s">
        <v>8342</v>
      </c>
      <c r="B180" s="790"/>
      <c r="C180" s="790" t="s">
        <v>8257</v>
      </c>
      <c r="D180" s="768" t="s">
        <v>25</v>
      </c>
      <c r="E180" s="759" t="s">
        <v>2507</v>
      </c>
      <c r="F180" s="792">
        <f t="shared" si="31"/>
        <v>46155</v>
      </c>
      <c r="G180" s="787" t="str">
        <f t="shared" si="32"/>
        <v>A1</v>
      </c>
      <c r="H180" s="787" t="str">
        <f t="shared" si="33"/>
        <v>MR_DER-1741_26</v>
      </c>
      <c r="I180" s="793" t="str">
        <f t="shared" si="34"/>
        <v>ND</v>
      </c>
      <c r="J180" s="746" t="str">
        <f t="shared" si="35"/>
        <v>ND</v>
      </c>
      <c r="K180" s="758" t="s">
        <v>3730</v>
      </c>
      <c r="L180" s="794">
        <v>46155</v>
      </c>
      <c r="M180" s="69" t="s">
        <v>12657</v>
      </c>
      <c r="N180" s="758"/>
      <c r="O180" s="758"/>
      <c r="P180" s="758"/>
    </row>
    <row r="181" spans="1:16" s="764" customFormat="1" ht="15" hidden="1" x14ac:dyDescent="0.25">
      <c r="A181" s="768" t="s">
        <v>8342</v>
      </c>
      <c r="B181" s="790"/>
      <c r="C181" s="790" t="s">
        <v>8257</v>
      </c>
      <c r="D181" s="768" t="s">
        <v>25</v>
      </c>
      <c r="E181" s="759" t="s">
        <v>2508</v>
      </c>
      <c r="F181" s="792">
        <f t="shared" si="31"/>
        <v>46155</v>
      </c>
      <c r="G181" s="787" t="str">
        <f t="shared" si="32"/>
        <v>A1</v>
      </c>
      <c r="H181" s="787" t="str">
        <f t="shared" si="33"/>
        <v>MR_DER-1741_26</v>
      </c>
      <c r="I181" s="793" t="str">
        <f t="shared" si="34"/>
        <v>ND</v>
      </c>
      <c r="J181" s="746" t="str">
        <f t="shared" si="35"/>
        <v>ND</v>
      </c>
      <c r="K181" s="758" t="s">
        <v>3730</v>
      </c>
      <c r="L181" s="794">
        <v>46155</v>
      </c>
      <c r="M181" s="69" t="s">
        <v>12657</v>
      </c>
      <c r="N181" s="758"/>
      <c r="O181" s="758"/>
      <c r="P181" s="758"/>
    </row>
    <row r="182" spans="1:16" s="764" customFormat="1" ht="15" hidden="1" x14ac:dyDescent="0.25">
      <c r="A182" s="768" t="s">
        <v>8342</v>
      </c>
      <c r="B182" s="790"/>
      <c r="C182" s="790" t="s">
        <v>8257</v>
      </c>
      <c r="D182" s="768" t="s">
        <v>25</v>
      </c>
      <c r="E182" s="759" t="s">
        <v>2509</v>
      </c>
      <c r="F182" s="792">
        <f t="shared" si="31"/>
        <v>46155</v>
      </c>
      <c r="G182" s="787" t="str">
        <f t="shared" si="32"/>
        <v>A1</v>
      </c>
      <c r="H182" s="787" t="str">
        <f t="shared" si="33"/>
        <v>MR_DER-1741_26</v>
      </c>
      <c r="I182" s="793" t="str">
        <f t="shared" si="34"/>
        <v>ND</v>
      </c>
      <c r="J182" s="746" t="str">
        <f t="shared" si="35"/>
        <v>ND</v>
      </c>
      <c r="K182" s="758" t="s">
        <v>3730</v>
      </c>
      <c r="L182" s="794">
        <v>46155</v>
      </c>
      <c r="M182" s="69" t="s">
        <v>12657</v>
      </c>
      <c r="N182" s="758"/>
      <c r="O182" s="758"/>
      <c r="P182" s="758"/>
    </row>
    <row r="183" spans="1:16" s="764" customFormat="1" ht="15" hidden="1" x14ac:dyDescent="0.25">
      <c r="A183" s="768" t="s">
        <v>8342</v>
      </c>
      <c r="B183" s="790"/>
      <c r="C183" s="790" t="s">
        <v>8257</v>
      </c>
      <c r="D183" s="768" t="s">
        <v>25</v>
      </c>
      <c r="E183" s="759" t="s">
        <v>2510</v>
      </c>
      <c r="F183" s="792">
        <f t="shared" si="31"/>
        <v>46155</v>
      </c>
      <c r="G183" s="787" t="str">
        <f t="shared" si="32"/>
        <v>A1</v>
      </c>
      <c r="H183" s="787" t="str">
        <f t="shared" si="33"/>
        <v>MR_DER-1741_26</v>
      </c>
      <c r="I183" s="793" t="str">
        <f t="shared" si="34"/>
        <v>ND</v>
      </c>
      <c r="J183" s="746" t="str">
        <f t="shared" si="35"/>
        <v>ND</v>
      </c>
      <c r="K183" s="758" t="s">
        <v>3730</v>
      </c>
      <c r="L183" s="794">
        <v>46155</v>
      </c>
      <c r="M183" s="69" t="s">
        <v>12657</v>
      </c>
      <c r="N183" s="758"/>
      <c r="O183" s="758"/>
      <c r="P183" s="758"/>
    </row>
    <row r="184" spans="1:16" s="764" customFormat="1" ht="15" hidden="1" x14ac:dyDescent="0.25">
      <c r="A184" s="768" t="s">
        <v>8342</v>
      </c>
      <c r="B184" s="790"/>
      <c r="C184" s="790" t="s">
        <v>8257</v>
      </c>
      <c r="D184" s="768" t="s">
        <v>25</v>
      </c>
      <c r="E184" s="759" t="s">
        <v>2511</v>
      </c>
      <c r="F184" s="792">
        <f t="shared" si="31"/>
        <v>46155</v>
      </c>
      <c r="G184" s="787" t="str">
        <f t="shared" si="32"/>
        <v>A1</v>
      </c>
      <c r="H184" s="787" t="str">
        <f t="shared" si="33"/>
        <v>MR_DER-1741_26</v>
      </c>
      <c r="I184" s="793" t="str">
        <f t="shared" si="34"/>
        <v>ND</v>
      </c>
      <c r="J184" s="746" t="str">
        <f t="shared" si="35"/>
        <v>ND</v>
      </c>
      <c r="K184" s="758" t="s">
        <v>3730</v>
      </c>
      <c r="L184" s="794">
        <v>46155</v>
      </c>
      <c r="M184" s="69" t="s">
        <v>12657</v>
      </c>
      <c r="N184" s="758"/>
      <c r="O184" s="758"/>
      <c r="P184" s="758"/>
    </row>
    <row r="185" spans="1:16" s="764" customFormat="1" ht="15" hidden="1" x14ac:dyDescent="0.25">
      <c r="A185" s="768" t="s">
        <v>8342</v>
      </c>
      <c r="B185" s="790"/>
      <c r="C185" s="790" t="s">
        <v>8257</v>
      </c>
      <c r="D185" s="768" t="s">
        <v>25</v>
      </c>
      <c r="E185" s="759" t="s">
        <v>2512</v>
      </c>
      <c r="F185" s="792">
        <f t="shared" si="31"/>
        <v>46155</v>
      </c>
      <c r="G185" s="787" t="str">
        <f t="shared" si="32"/>
        <v>A1</v>
      </c>
      <c r="H185" s="787" t="str">
        <f t="shared" si="33"/>
        <v>MR_DER-1741_26</v>
      </c>
      <c r="I185" s="793" t="str">
        <f t="shared" si="34"/>
        <v>ND</v>
      </c>
      <c r="J185" s="746" t="str">
        <f t="shared" si="35"/>
        <v>ND</v>
      </c>
      <c r="K185" s="758" t="s">
        <v>3730</v>
      </c>
      <c r="L185" s="794">
        <v>46155</v>
      </c>
      <c r="M185" s="69" t="s">
        <v>12657</v>
      </c>
      <c r="N185" s="758"/>
      <c r="O185" s="758"/>
      <c r="P185" s="758"/>
    </row>
    <row r="186" spans="1:16" s="764" customFormat="1" ht="15" hidden="1" x14ac:dyDescent="0.25">
      <c r="A186" s="768" t="s">
        <v>8342</v>
      </c>
      <c r="B186" s="790"/>
      <c r="C186" s="790" t="s">
        <v>8257</v>
      </c>
      <c r="D186" s="768" t="s">
        <v>25</v>
      </c>
      <c r="E186" s="759" t="s">
        <v>2513</v>
      </c>
      <c r="F186" s="792">
        <f t="shared" si="31"/>
        <v>46155</v>
      </c>
      <c r="G186" s="787" t="str">
        <f t="shared" si="32"/>
        <v>A1</v>
      </c>
      <c r="H186" s="787" t="str">
        <f t="shared" si="33"/>
        <v>MR_DER-1741_26</v>
      </c>
      <c r="I186" s="793" t="str">
        <f t="shared" si="34"/>
        <v>ND</v>
      </c>
      <c r="J186" s="746" t="str">
        <f t="shared" si="35"/>
        <v>ND</v>
      </c>
      <c r="K186" s="758" t="s">
        <v>3730</v>
      </c>
      <c r="L186" s="794">
        <v>46155</v>
      </c>
      <c r="M186" s="69" t="s">
        <v>12657</v>
      </c>
      <c r="N186" s="758"/>
      <c r="O186" s="758"/>
      <c r="P186" s="758"/>
    </row>
    <row r="187" spans="1:16" s="764" customFormat="1" ht="15" hidden="1" x14ac:dyDescent="0.25">
      <c r="A187" s="768" t="s">
        <v>8342</v>
      </c>
      <c r="B187" s="790"/>
      <c r="C187" s="790" t="s">
        <v>8257</v>
      </c>
      <c r="D187" s="768" t="s">
        <v>25</v>
      </c>
      <c r="E187" s="759" t="s">
        <v>2514</v>
      </c>
      <c r="F187" s="792">
        <f t="shared" si="31"/>
        <v>46155</v>
      </c>
      <c r="G187" s="787" t="str">
        <f t="shared" si="32"/>
        <v>A1</v>
      </c>
      <c r="H187" s="787" t="str">
        <f t="shared" si="33"/>
        <v>MR_DER-1741_26</v>
      </c>
      <c r="I187" s="793" t="str">
        <f t="shared" si="34"/>
        <v>ND</v>
      </c>
      <c r="J187" s="746" t="str">
        <f t="shared" si="35"/>
        <v>ND</v>
      </c>
      <c r="K187" s="758" t="s">
        <v>3730</v>
      </c>
      <c r="L187" s="794">
        <v>46155</v>
      </c>
      <c r="M187" s="69" t="s">
        <v>12657</v>
      </c>
      <c r="N187" s="758"/>
      <c r="O187" s="758"/>
      <c r="P187" s="758"/>
    </row>
    <row r="188" spans="1:16" s="764" customFormat="1" ht="15" hidden="1" x14ac:dyDescent="0.25">
      <c r="A188" s="768" t="s">
        <v>8342</v>
      </c>
      <c r="B188" s="790"/>
      <c r="C188" s="790" t="s">
        <v>8257</v>
      </c>
      <c r="D188" s="768" t="s">
        <v>25</v>
      </c>
      <c r="E188" s="759" t="s">
        <v>2515</v>
      </c>
      <c r="F188" s="792">
        <f t="shared" si="31"/>
        <v>46155</v>
      </c>
      <c r="G188" s="787" t="str">
        <f t="shared" si="32"/>
        <v>A1</v>
      </c>
      <c r="H188" s="787" t="str">
        <f t="shared" si="33"/>
        <v>MR_DER-1741_26</v>
      </c>
      <c r="I188" s="793" t="str">
        <f t="shared" si="34"/>
        <v>ND</v>
      </c>
      <c r="J188" s="746" t="str">
        <f t="shared" si="35"/>
        <v>ND</v>
      </c>
      <c r="K188" s="758" t="s">
        <v>3730</v>
      </c>
      <c r="L188" s="794">
        <v>46155</v>
      </c>
      <c r="M188" s="69" t="s">
        <v>12657</v>
      </c>
      <c r="N188" s="758"/>
      <c r="O188" s="758"/>
      <c r="P188" s="758"/>
    </row>
    <row r="189" spans="1:16" s="764" customFormat="1" ht="15" hidden="1" x14ac:dyDescent="0.25">
      <c r="A189" s="768" t="s">
        <v>8342</v>
      </c>
      <c r="B189" s="790"/>
      <c r="C189" s="790" t="s">
        <v>8257</v>
      </c>
      <c r="D189" s="768" t="s">
        <v>25</v>
      </c>
      <c r="E189" s="759" t="s">
        <v>2516</v>
      </c>
      <c r="F189" s="792">
        <f t="shared" si="31"/>
        <v>46155</v>
      </c>
      <c r="G189" s="787" t="str">
        <f t="shared" si="32"/>
        <v>A1</v>
      </c>
      <c r="H189" s="787" t="str">
        <f t="shared" si="33"/>
        <v>MR_DER-1741_26</v>
      </c>
      <c r="I189" s="793" t="str">
        <f t="shared" si="34"/>
        <v>ND</v>
      </c>
      <c r="J189" s="746" t="str">
        <f t="shared" si="35"/>
        <v>ND</v>
      </c>
      <c r="K189" s="758" t="s">
        <v>3730</v>
      </c>
      <c r="L189" s="794">
        <v>46155</v>
      </c>
      <c r="M189" s="69" t="s">
        <v>12657</v>
      </c>
      <c r="N189" s="758"/>
      <c r="O189" s="758"/>
      <c r="P189" s="758"/>
    </row>
    <row r="190" spans="1:16" s="764" customFormat="1" ht="15" hidden="1" x14ac:dyDescent="0.25">
      <c r="A190" s="768" t="s">
        <v>8342</v>
      </c>
      <c r="B190" s="790"/>
      <c r="C190" s="790" t="s">
        <v>8257</v>
      </c>
      <c r="D190" s="768" t="s">
        <v>25</v>
      </c>
      <c r="E190" s="759" t="s">
        <v>2517</v>
      </c>
      <c r="F190" s="792">
        <f t="shared" si="31"/>
        <v>46155</v>
      </c>
      <c r="G190" s="787" t="str">
        <f t="shared" si="32"/>
        <v>A1</v>
      </c>
      <c r="H190" s="787" t="str">
        <f t="shared" si="33"/>
        <v>MR_DER-1741_26</v>
      </c>
      <c r="I190" s="793" t="str">
        <f t="shared" si="34"/>
        <v>ND</v>
      </c>
      <c r="J190" s="746" t="str">
        <f t="shared" si="35"/>
        <v>ND</v>
      </c>
      <c r="K190" s="758" t="s">
        <v>3730</v>
      </c>
      <c r="L190" s="794">
        <v>46155</v>
      </c>
      <c r="M190" s="69" t="s">
        <v>12657</v>
      </c>
      <c r="N190" s="758"/>
      <c r="O190" s="758"/>
      <c r="P190" s="758"/>
    </row>
    <row r="191" spans="1:16" s="764" customFormat="1" ht="15" hidden="1" x14ac:dyDescent="0.25">
      <c r="A191" s="768" t="s">
        <v>8342</v>
      </c>
      <c r="B191" s="790"/>
      <c r="C191" s="790" t="s">
        <v>8257</v>
      </c>
      <c r="D191" s="768" t="s">
        <v>25</v>
      </c>
      <c r="E191" s="759" t="s">
        <v>2518</v>
      </c>
      <c r="F191" s="792">
        <f t="shared" ref="F191:F212" si="36">IF(L191&lt;&gt;0,MAX(L191,R191,X191,AD191),"NE")</f>
        <v>46155</v>
      </c>
      <c r="G191" s="787" t="str">
        <f t="shared" ref="G191:G212" si="37">IF($F191="","",INDEX($K191:$FI191,1,MATCH($F191,$K191:$FI191,)-1))</f>
        <v>A1</v>
      </c>
      <c r="H191" s="787" t="str">
        <f t="shared" ref="H191:H212" si="38">IF($F191="","",INDEX($K191:$FL191,1,MATCH($F191,$K191:$FL191,)+1))</f>
        <v>MR_DER-1741_26</v>
      </c>
      <c r="I191" s="793" t="str">
        <f t="shared" ref="I191:I212" si="39">IF(F191="NE",F191,IF(INDEX(K191:CP191,,MATCH(F191,K191:CP191,0)+3)&lt;&gt;0,INDEX(K191:CP191,,MATCH(F191,K191:CP191,0)+3),"ND"))</f>
        <v>ND</v>
      </c>
      <c r="J191" s="746" t="str">
        <f t="shared" ref="J191:J212" si="40">IF(G191="NE",G191,IF(INDEX(K191:CQ191,,MATCH(G191,K191:CQ191,0)+3)&lt;&gt;0,INDEX(K191:CQ191,,MATCH(G191,K191:CQ191,0)+3),"ND"))</f>
        <v>ND</v>
      </c>
      <c r="K191" s="758" t="s">
        <v>3730</v>
      </c>
      <c r="L191" s="794">
        <v>46155</v>
      </c>
      <c r="M191" s="69" t="s">
        <v>12657</v>
      </c>
      <c r="N191" s="758"/>
      <c r="O191" s="758"/>
      <c r="P191" s="758"/>
    </row>
    <row r="192" spans="1:16" s="764" customFormat="1" ht="15" hidden="1" x14ac:dyDescent="0.25">
      <c r="A192" s="768" t="s">
        <v>8342</v>
      </c>
      <c r="B192" s="790"/>
      <c r="C192" s="790" t="s">
        <v>8257</v>
      </c>
      <c r="D192" s="768" t="s">
        <v>25</v>
      </c>
      <c r="E192" s="759" t="s">
        <v>2519</v>
      </c>
      <c r="F192" s="792">
        <f t="shared" si="36"/>
        <v>46155</v>
      </c>
      <c r="G192" s="787" t="str">
        <f t="shared" si="37"/>
        <v>A1</v>
      </c>
      <c r="H192" s="787" t="str">
        <f t="shared" si="38"/>
        <v>MR_DER-1741_26</v>
      </c>
      <c r="I192" s="793" t="str">
        <f t="shared" si="39"/>
        <v>ND</v>
      </c>
      <c r="J192" s="746" t="str">
        <f t="shared" si="40"/>
        <v>ND</v>
      </c>
      <c r="K192" s="758" t="s">
        <v>3730</v>
      </c>
      <c r="L192" s="794">
        <v>46155</v>
      </c>
      <c r="M192" s="69" t="s">
        <v>12657</v>
      </c>
      <c r="N192" s="758"/>
      <c r="O192" s="758"/>
      <c r="P192" s="758"/>
    </row>
    <row r="193" spans="1:19" s="764" customFormat="1" ht="15" hidden="1" x14ac:dyDescent="0.25">
      <c r="A193" s="768" t="s">
        <v>8342</v>
      </c>
      <c r="B193" s="790"/>
      <c r="C193" s="790" t="s">
        <v>8257</v>
      </c>
      <c r="D193" s="768" t="s">
        <v>25</v>
      </c>
      <c r="E193" s="759" t="s">
        <v>2520</v>
      </c>
      <c r="F193" s="792">
        <f t="shared" si="36"/>
        <v>46155</v>
      </c>
      <c r="G193" s="787" t="str">
        <f t="shared" si="37"/>
        <v>A1</v>
      </c>
      <c r="H193" s="787" t="str">
        <f t="shared" si="38"/>
        <v>MR_DER-1741_26</v>
      </c>
      <c r="I193" s="793" t="str">
        <f t="shared" si="39"/>
        <v>ND</v>
      </c>
      <c r="J193" s="746" t="str">
        <f t="shared" si="40"/>
        <v>ND</v>
      </c>
      <c r="K193" s="758" t="s">
        <v>3730</v>
      </c>
      <c r="L193" s="794">
        <v>46155</v>
      </c>
      <c r="M193" s="69" t="s">
        <v>12657</v>
      </c>
      <c r="N193" s="758"/>
      <c r="O193" s="758"/>
      <c r="P193" s="758"/>
    </row>
    <row r="194" spans="1:19" s="764" customFormat="1" ht="15" hidden="1" x14ac:dyDescent="0.25">
      <c r="A194" s="768" t="s">
        <v>8342</v>
      </c>
      <c r="B194" s="790"/>
      <c r="C194" s="790" t="s">
        <v>8257</v>
      </c>
      <c r="D194" s="768" t="s">
        <v>25</v>
      </c>
      <c r="E194" s="759" t="s">
        <v>2521</v>
      </c>
      <c r="F194" s="792">
        <f t="shared" si="36"/>
        <v>46155</v>
      </c>
      <c r="G194" s="787" t="str">
        <f t="shared" si="37"/>
        <v>A1</v>
      </c>
      <c r="H194" s="787" t="str">
        <f t="shared" si="38"/>
        <v>MR_DER-1741_26</v>
      </c>
      <c r="I194" s="793" t="str">
        <f t="shared" si="39"/>
        <v>ND</v>
      </c>
      <c r="J194" s="746" t="str">
        <f t="shared" si="40"/>
        <v>ND</v>
      </c>
      <c r="K194" s="758" t="s">
        <v>3730</v>
      </c>
      <c r="L194" s="794">
        <v>46155</v>
      </c>
      <c r="M194" s="69" t="s">
        <v>12657</v>
      </c>
      <c r="N194" s="758"/>
      <c r="O194" s="758"/>
      <c r="P194" s="758"/>
    </row>
    <row r="195" spans="1:19" s="764" customFormat="1" ht="15" hidden="1" x14ac:dyDescent="0.25">
      <c r="A195" s="768" t="s">
        <v>8342</v>
      </c>
      <c r="B195" s="790"/>
      <c r="C195" s="790" t="s">
        <v>8257</v>
      </c>
      <c r="D195" s="768" t="s">
        <v>25</v>
      </c>
      <c r="E195" s="759" t="s">
        <v>2522</v>
      </c>
      <c r="F195" s="792">
        <f t="shared" si="36"/>
        <v>46155</v>
      </c>
      <c r="G195" s="787" t="str">
        <f t="shared" si="37"/>
        <v>A1</v>
      </c>
      <c r="H195" s="787" t="str">
        <f t="shared" si="38"/>
        <v>MR_DER-1741_26</v>
      </c>
      <c r="I195" s="793" t="str">
        <f t="shared" si="39"/>
        <v>ND</v>
      </c>
      <c r="J195" s="746" t="str">
        <f t="shared" si="40"/>
        <v>ND</v>
      </c>
      <c r="K195" s="758" t="s">
        <v>3730</v>
      </c>
      <c r="L195" s="794">
        <v>46155</v>
      </c>
      <c r="M195" s="69" t="s">
        <v>12657</v>
      </c>
      <c r="N195" s="758"/>
      <c r="O195" s="758"/>
      <c r="P195" s="758"/>
    </row>
    <row r="196" spans="1:19" s="764" customFormat="1" ht="15" hidden="1" x14ac:dyDescent="0.25">
      <c r="A196" s="768" t="s">
        <v>8342</v>
      </c>
      <c r="B196" s="790"/>
      <c r="C196" s="790" t="s">
        <v>8257</v>
      </c>
      <c r="D196" s="768" t="s">
        <v>25</v>
      </c>
      <c r="E196" s="759" t="s">
        <v>2523</v>
      </c>
      <c r="F196" s="792">
        <f t="shared" si="36"/>
        <v>46155</v>
      </c>
      <c r="G196" s="787" t="str">
        <f t="shared" si="37"/>
        <v>A1</v>
      </c>
      <c r="H196" s="787" t="str">
        <f t="shared" si="38"/>
        <v>MR_DER-1741_26</v>
      </c>
      <c r="I196" s="793" t="str">
        <f t="shared" si="39"/>
        <v>ND</v>
      </c>
      <c r="J196" s="746" t="str">
        <f t="shared" si="40"/>
        <v>ND</v>
      </c>
      <c r="K196" s="758" t="s">
        <v>3730</v>
      </c>
      <c r="L196" s="794">
        <v>46155</v>
      </c>
      <c r="M196" s="69" t="s">
        <v>12657</v>
      </c>
      <c r="N196" s="758"/>
      <c r="O196" s="758"/>
      <c r="P196" s="758"/>
    </row>
    <row r="197" spans="1:19" s="764" customFormat="1" ht="15" hidden="1" x14ac:dyDescent="0.25">
      <c r="A197" s="768" t="s">
        <v>8342</v>
      </c>
      <c r="B197" s="790"/>
      <c r="C197" s="790" t="s">
        <v>8257</v>
      </c>
      <c r="D197" s="768" t="s">
        <v>25</v>
      </c>
      <c r="E197" s="759" t="s">
        <v>2524</v>
      </c>
      <c r="F197" s="792">
        <f t="shared" si="36"/>
        <v>46155</v>
      </c>
      <c r="G197" s="787" t="str">
        <f t="shared" si="37"/>
        <v>A1</v>
      </c>
      <c r="H197" s="787" t="str">
        <f t="shared" si="38"/>
        <v>MR_DER-1741_26</v>
      </c>
      <c r="I197" s="793" t="str">
        <f t="shared" si="39"/>
        <v>ND</v>
      </c>
      <c r="J197" s="746" t="str">
        <f t="shared" si="40"/>
        <v>ND</v>
      </c>
      <c r="K197" s="758" t="s">
        <v>3730</v>
      </c>
      <c r="L197" s="794">
        <v>46155</v>
      </c>
      <c r="M197" s="69" t="s">
        <v>12657</v>
      </c>
      <c r="N197" s="758"/>
      <c r="O197" s="758"/>
      <c r="P197" s="758"/>
    </row>
    <row r="198" spans="1:19" s="764" customFormat="1" ht="15" hidden="1" x14ac:dyDescent="0.25">
      <c r="A198" s="768" t="s">
        <v>8342</v>
      </c>
      <c r="B198" s="790"/>
      <c r="C198" s="790" t="s">
        <v>8257</v>
      </c>
      <c r="D198" s="768" t="s">
        <v>25</v>
      </c>
      <c r="E198" s="759" t="s">
        <v>2525</v>
      </c>
      <c r="F198" s="792">
        <f t="shared" si="36"/>
        <v>46155</v>
      </c>
      <c r="G198" s="787" t="str">
        <f t="shared" si="37"/>
        <v>A1</v>
      </c>
      <c r="H198" s="787" t="str">
        <f t="shared" si="38"/>
        <v>MR_DER-1741_26</v>
      </c>
      <c r="I198" s="793" t="str">
        <f t="shared" si="39"/>
        <v>ND</v>
      </c>
      <c r="J198" s="746" t="str">
        <f t="shared" si="40"/>
        <v>ND</v>
      </c>
      <c r="K198" s="758" t="s">
        <v>3730</v>
      </c>
      <c r="L198" s="794">
        <v>46155</v>
      </c>
      <c r="M198" s="69" t="s">
        <v>12657</v>
      </c>
      <c r="N198" s="758"/>
      <c r="O198" s="758"/>
      <c r="P198" s="758"/>
    </row>
    <row r="199" spans="1:19" s="764" customFormat="1" ht="15" hidden="1" x14ac:dyDescent="0.25">
      <c r="A199" s="768" t="s">
        <v>8342</v>
      </c>
      <c r="B199" s="790"/>
      <c r="C199" s="790" t="s">
        <v>8257</v>
      </c>
      <c r="D199" s="768" t="s">
        <v>25</v>
      </c>
      <c r="E199" s="759" t="s">
        <v>2526</v>
      </c>
      <c r="F199" s="792">
        <f t="shared" si="36"/>
        <v>46155</v>
      </c>
      <c r="G199" s="787" t="str">
        <f t="shared" si="37"/>
        <v>A1</v>
      </c>
      <c r="H199" s="787" t="str">
        <f t="shared" si="38"/>
        <v>MR_DER-1741_26</v>
      </c>
      <c r="I199" s="793" t="str">
        <f t="shared" si="39"/>
        <v>ND</v>
      </c>
      <c r="J199" s="746" t="str">
        <f t="shared" si="40"/>
        <v>ND</v>
      </c>
      <c r="K199" s="758" t="s">
        <v>3730</v>
      </c>
      <c r="L199" s="794">
        <v>46155</v>
      </c>
      <c r="M199" s="69" t="s">
        <v>12657</v>
      </c>
      <c r="N199" s="758"/>
      <c r="O199" s="758"/>
      <c r="P199" s="758"/>
    </row>
    <row r="200" spans="1:19" s="764" customFormat="1" ht="15" hidden="1" x14ac:dyDescent="0.25">
      <c r="A200" s="768" t="s">
        <v>8342</v>
      </c>
      <c r="B200" s="790"/>
      <c r="C200" s="790" t="s">
        <v>8257</v>
      </c>
      <c r="D200" s="768" t="s">
        <v>25</v>
      </c>
      <c r="E200" s="759" t="s">
        <v>2527</v>
      </c>
      <c r="F200" s="792">
        <f t="shared" si="36"/>
        <v>46155</v>
      </c>
      <c r="G200" s="787" t="str">
        <f t="shared" si="37"/>
        <v>A1</v>
      </c>
      <c r="H200" s="787" t="str">
        <f t="shared" si="38"/>
        <v>MR_DER-1741_26</v>
      </c>
      <c r="I200" s="793" t="str">
        <f t="shared" si="39"/>
        <v>ND</v>
      </c>
      <c r="J200" s="746" t="str">
        <f t="shared" si="40"/>
        <v>ND</v>
      </c>
      <c r="K200" s="758" t="s">
        <v>3730</v>
      </c>
      <c r="L200" s="794">
        <v>46155</v>
      </c>
      <c r="M200" s="69" t="s">
        <v>12657</v>
      </c>
      <c r="N200" s="758"/>
      <c r="O200" s="758"/>
      <c r="P200" s="758"/>
    </row>
    <row r="201" spans="1:19" s="764" customFormat="1" ht="15" hidden="1" x14ac:dyDescent="0.25">
      <c r="A201" s="768" t="s">
        <v>8342</v>
      </c>
      <c r="B201" s="790"/>
      <c r="C201" s="790" t="s">
        <v>8257</v>
      </c>
      <c r="D201" s="768" t="s">
        <v>25</v>
      </c>
      <c r="E201" s="759" t="s">
        <v>2528</v>
      </c>
      <c r="F201" s="792">
        <f t="shared" si="36"/>
        <v>46155</v>
      </c>
      <c r="G201" s="787" t="str">
        <f t="shared" si="37"/>
        <v>A1</v>
      </c>
      <c r="H201" s="787" t="str">
        <f t="shared" si="38"/>
        <v>MR_DER-1741_26</v>
      </c>
      <c r="I201" s="793" t="str">
        <f t="shared" si="39"/>
        <v>ND</v>
      </c>
      <c r="J201" s="746" t="str">
        <f t="shared" si="40"/>
        <v>ND</v>
      </c>
      <c r="K201" s="758" t="s">
        <v>3730</v>
      </c>
      <c r="L201" s="794">
        <v>46155</v>
      </c>
      <c r="M201" s="69" t="s">
        <v>12657</v>
      </c>
      <c r="N201" s="758"/>
      <c r="O201" s="758"/>
      <c r="P201" s="758"/>
    </row>
    <row r="202" spans="1:19" s="764" customFormat="1" ht="15" hidden="1" x14ac:dyDescent="0.25">
      <c r="A202" s="768" t="s">
        <v>8342</v>
      </c>
      <c r="B202" s="790"/>
      <c r="C202" s="790" t="s">
        <v>8257</v>
      </c>
      <c r="D202" s="768" t="s">
        <v>25</v>
      </c>
      <c r="E202" s="759" t="s">
        <v>2529</v>
      </c>
      <c r="F202" s="792">
        <f t="shared" si="36"/>
        <v>46155</v>
      </c>
      <c r="G202" s="787" t="str">
        <f t="shared" si="37"/>
        <v>A1</v>
      </c>
      <c r="H202" s="787" t="str">
        <f t="shared" si="38"/>
        <v>MR_DER-1741_26</v>
      </c>
      <c r="I202" s="793" t="str">
        <f t="shared" si="39"/>
        <v>ND</v>
      </c>
      <c r="J202" s="746" t="str">
        <f t="shared" si="40"/>
        <v>ND</v>
      </c>
      <c r="K202" s="758" t="s">
        <v>3730</v>
      </c>
      <c r="L202" s="794">
        <v>46155</v>
      </c>
      <c r="M202" s="69" t="s">
        <v>12657</v>
      </c>
      <c r="N202" s="758"/>
      <c r="O202" s="758"/>
      <c r="P202" s="758"/>
    </row>
    <row r="203" spans="1:19" s="764" customFormat="1" ht="15" hidden="1" x14ac:dyDescent="0.25">
      <c r="A203" s="768" t="s">
        <v>8342</v>
      </c>
      <c r="B203" s="790"/>
      <c r="C203" s="790" t="s">
        <v>8257</v>
      </c>
      <c r="D203" s="768" t="s">
        <v>64</v>
      </c>
      <c r="E203" s="759" t="s">
        <v>2533</v>
      </c>
      <c r="F203" s="792">
        <f t="shared" si="36"/>
        <v>46155</v>
      </c>
      <c r="G203" s="787" t="str">
        <f t="shared" si="37"/>
        <v>A1</v>
      </c>
      <c r="H203" s="787" t="str">
        <f t="shared" si="38"/>
        <v>MR_DER-1741_26</v>
      </c>
      <c r="I203" s="793" t="str">
        <f t="shared" si="39"/>
        <v>ND</v>
      </c>
      <c r="J203" s="746" t="str">
        <f t="shared" si="40"/>
        <v>ND</v>
      </c>
      <c r="K203" s="758" t="s">
        <v>3730</v>
      </c>
      <c r="L203" s="794">
        <v>46155</v>
      </c>
      <c r="M203" s="69" t="s">
        <v>12657</v>
      </c>
      <c r="N203" s="758"/>
      <c r="O203" s="758"/>
      <c r="P203" s="758"/>
    </row>
    <row r="204" spans="1:19" s="764" customFormat="1" ht="15" hidden="1" x14ac:dyDescent="0.25">
      <c r="A204" s="768" t="s">
        <v>8342</v>
      </c>
      <c r="B204" s="790"/>
      <c r="C204" s="790" t="s">
        <v>8257</v>
      </c>
      <c r="D204" s="768" t="s">
        <v>64</v>
      </c>
      <c r="E204" s="759" t="s">
        <v>2534</v>
      </c>
      <c r="F204" s="792">
        <f t="shared" si="36"/>
        <v>46155</v>
      </c>
      <c r="G204" s="787" t="str">
        <f t="shared" si="37"/>
        <v>A1</v>
      </c>
      <c r="H204" s="787" t="str">
        <f t="shared" si="38"/>
        <v>MR_DER-1741_26</v>
      </c>
      <c r="I204" s="793" t="str">
        <f t="shared" si="39"/>
        <v>ND</v>
      </c>
      <c r="J204" s="746" t="str">
        <f t="shared" si="40"/>
        <v>ND</v>
      </c>
      <c r="K204" s="758" t="s">
        <v>3730</v>
      </c>
      <c r="L204" s="794">
        <v>46155</v>
      </c>
      <c r="M204" s="69" t="s">
        <v>12657</v>
      </c>
      <c r="N204" s="758"/>
      <c r="O204" s="758"/>
      <c r="P204" s="758"/>
    </row>
    <row r="205" spans="1:19" s="764" customFormat="1" ht="15" hidden="1" x14ac:dyDescent="0.25">
      <c r="A205" s="768" t="s">
        <v>8342</v>
      </c>
      <c r="B205" s="790"/>
      <c r="C205" s="790" t="s">
        <v>8257</v>
      </c>
      <c r="D205" s="768" t="s">
        <v>64</v>
      </c>
      <c r="E205" s="759" t="s">
        <v>2535</v>
      </c>
      <c r="F205" s="792">
        <f t="shared" si="36"/>
        <v>46155</v>
      </c>
      <c r="G205" s="787" t="str">
        <f t="shared" si="37"/>
        <v>A1</v>
      </c>
      <c r="H205" s="787" t="str">
        <f t="shared" si="38"/>
        <v>MR_DER-1741_26</v>
      </c>
      <c r="I205" s="793" t="str">
        <f t="shared" si="39"/>
        <v>ND</v>
      </c>
      <c r="J205" s="746" t="str">
        <f t="shared" si="40"/>
        <v>ND</v>
      </c>
      <c r="K205" s="758" t="s">
        <v>3730</v>
      </c>
      <c r="L205" s="794">
        <v>46155</v>
      </c>
      <c r="M205" s="69" t="s">
        <v>12657</v>
      </c>
      <c r="N205" s="758"/>
      <c r="O205" s="758"/>
      <c r="P205" s="758"/>
    </row>
    <row r="206" spans="1:19" s="764" customFormat="1" ht="15" hidden="1" x14ac:dyDescent="0.25">
      <c r="A206" s="768" t="s">
        <v>8342</v>
      </c>
      <c r="B206" s="790"/>
      <c r="C206" s="790" t="s">
        <v>8257</v>
      </c>
      <c r="D206" s="768" t="s">
        <v>64</v>
      </c>
      <c r="E206" s="759" t="s">
        <v>2536</v>
      </c>
      <c r="F206" s="792">
        <f t="shared" si="36"/>
        <v>46155</v>
      </c>
      <c r="G206" s="787" t="str">
        <f t="shared" si="37"/>
        <v>A1</v>
      </c>
      <c r="H206" s="787" t="str">
        <f t="shared" si="38"/>
        <v>MR_DER-1741_26</v>
      </c>
      <c r="I206" s="793" t="str">
        <f t="shared" si="39"/>
        <v>ND</v>
      </c>
      <c r="J206" s="746" t="str">
        <f t="shared" si="40"/>
        <v>ND</v>
      </c>
      <c r="K206" s="758" t="s">
        <v>3730</v>
      </c>
      <c r="L206" s="794">
        <v>46155</v>
      </c>
      <c r="M206" s="69" t="s">
        <v>12657</v>
      </c>
      <c r="N206" s="758"/>
      <c r="O206" s="758"/>
      <c r="P206" s="758"/>
    </row>
    <row r="207" spans="1:19" s="764" customFormat="1" ht="15" hidden="1" x14ac:dyDescent="0.25">
      <c r="A207" s="768" t="s">
        <v>8342</v>
      </c>
      <c r="B207" s="790"/>
      <c r="C207" s="790"/>
      <c r="D207" s="768" t="s">
        <v>27</v>
      </c>
      <c r="E207" s="759" t="s">
        <v>2541</v>
      </c>
      <c r="F207" s="792">
        <f t="shared" si="36"/>
        <v>46155</v>
      </c>
      <c r="G207" s="787" t="str">
        <f t="shared" si="37"/>
        <v>A1</v>
      </c>
      <c r="H207" s="787" t="str">
        <f t="shared" si="38"/>
        <v>MR_DER-1741_26</v>
      </c>
      <c r="I207" s="793" t="str">
        <f t="shared" si="39"/>
        <v>ND</v>
      </c>
      <c r="J207" s="746" t="str">
        <f t="shared" si="40"/>
        <v>ND</v>
      </c>
      <c r="K207" s="758" t="s">
        <v>3730</v>
      </c>
      <c r="L207" s="794">
        <v>46155</v>
      </c>
      <c r="M207" s="69" t="s">
        <v>12657</v>
      </c>
      <c r="N207" s="758"/>
      <c r="O207" s="758"/>
      <c r="P207" s="758"/>
    </row>
    <row r="208" spans="1:19" s="764" customFormat="1" ht="15" hidden="1" x14ac:dyDescent="0.25">
      <c r="A208" s="768" t="s">
        <v>8342</v>
      </c>
      <c r="B208" s="790" t="s">
        <v>8257</v>
      </c>
      <c r="C208" s="768"/>
      <c r="D208" s="768" t="s">
        <v>26</v>
      </c>
      <c r="E208" s="759" t="s">
        <v>2492</v>
      </c>
      <c r="F208" s="1703">
        <f t="shared" si="36"/>
        <v>46084</v>
      </c>
      <c r="G208" s="1705" t="str">
        <f t="shared" si="37"/>
        <v>A</v>
      </c>
      <c r="H208" s="787" t="str">
        <f t="shared" si="38"/>
        <v>MR_DER-1605_26</v>
      </c>
      <c r="I208" s="1708" t="str">
        <f t="shared" si="39"/>
        <v>ND</v>
      </c>
      <c r="J208" s="1710" t="str">
        <f t="shared" si="40"/>
        <v>ND</v>
      </c>
      <c r="K208" s="757" t="s">
        <v>3730</v>
      </c>
      <c r="L208" s="762">
        <v>44972</v>
      </c>
      <c r="M208" s="888" t="s">
        <v>6320</v>
      </c>
      <c r="N208" s="758" t="s">
        <v>5537</v>
      </c>
      <c r="O208" s="794">
        <v>45008</v>
      </c>
      <c r="P208" s="795" t="s">
        <v>6633</v>
      </c>
      <c r="Q208" s="764" t="s">
        <v>3748</v>
      </c>
      <c r="R208" s="1071">
        <v>46084</v>
      </c>
      <c r="S208" s="23" t="s">
        <v>12264</v>
      </c>
    </row>
    <row r="209" spans="1:52" s="725" customFormat="1" hidden="1" x14ac:dyDescent="0.25">
      <c r="A209" s="767"/>
      <c r="B209" s="721"/>
      <c r="C209" s="721" t="s">
        <v>8257</v>
      </c>
      <c r="D209" s="767" t="s">
        <v>65</v>
      </c>
      <c r="E209" s="751" t="s">
        <v>2539</v>
      </c>
      <c r="F209" s="777" t="str">
        <f t="shared" si="36"/>
        <v>NE</v>
      </c>
      <c r="G209" s="775" t="e">
        <f t="shared" si="37"/>
        <v>#N/A</v>
      </c>
      <c r="H209" s="787" t="e">
        <f t="shared" si="38"/>
        <v>#N/A</v>
      </c>
      <c r="I209" s="778" t="str">
        <f t="shared" si="39"/>
        <v>NE</v>
      </c>
      <c r="J209" s="745" t="e">
        <f t="shared" si="40"/>
        <v>#N/A</v>
      </c>
      <c r="K209" s="720"/>
      <c r="L209" s="720"/>
      <c r="M209" s="720"/>
      <c r="N209" s="720"/>
      <c r="O209" s="720"/>
      <c r="P209" s="720"/>
    </row>
    <row r="210" spans="1:52" s="725" customFormat="1" hidden="1" x14ac:dyDescent="0.25">
      <c r="A210" s="767"/>
      <c r="B210" s="721"/>
      <c r="C210" s="721" t="s">
        <v>8257</v>
      </c>
      <c r="D210" s="767" t="s">
        <v>65</v>
      </c>
      <c r="E210" s="751" t="s">
        <v>2540</v>
      </c>
      <c r="F210" s="777" t="str">
        <f t="shared" si="36"/>
        <v>NE</v>
      </c>
      <c r="G210" s="775" t="e">
        <f t="shared" si="37"/>
        <v>#N/A</v>
      </c>
      <c r="H210" s="787" t="e">
        <f t="shared" si="38"/>
        <v>#N/A</v>
      </c>
      <c r="I210" s="778" t="str">
        <f t="shared" si="39"/>
        <v>NE</v>
      </c>
      <c r="J210" s="745" t="e">
        <f t="shared" si="40"/>
        <v>#N/A</v>
      </c>
      <c r="K210" s="720"/>
      <c r="L210" s="720"/>
      <c r="M210" s="720"/>
      <c r="N210" s="720"/>
      <c r="O210" s="720"/>
      <c r="P210" s="720"/>
    </row>
    <row r="211" spans="1:52" s="764" customFormat="1" hidden="1" x14ac:dyDescent="0.25">
      <c r="A211" s="767"/>
      <c r="B211" s="721" t="s">
        <v>8257</v>
      </c>
      <c r="C211" s="721"/>
      <c r="D211" s="767" t="s">
        <v>10</v>
      </c>
      <c r="E211" s="751" t="s">
        <v>2411</v>
      </c>
      <c r="F211" s="777" t="str">
        <f t="shared" si="36"/>
        <v>NE</v>
      </c>
      <c r="G211" s="775" t="e">
        <f t="shared" si="37"/>
        <v>#N/A</v>
      </c>
      <c r="H211" s="787" t="e">
        <f t="shared" si="38"/>
        <v>#N/A</v>
      </c>
      <c r="I211" s="778" t="str">
        <f t="shared" si="39"/>
        <v>NE</v>
      </c>
      <c r="J211" s="745" t="e">
        <f t="shared" si="40"/>
        <v>#N/A</v>
      </c>
      <c r="K211" s="720"/>
      <c r="L211" s="720"/>
      <c r="M211" s="725"/>
      <c r="N211" s="720"/>
      <c r="O211" s="720"/>
      <c r="P211" s="720"/>
      <c r="Q211" s="1223"/>
      <c r="R211" s="1223"/>
      <c r="S211" s="1223"/>
      <c r="T211" s="725"/>
      <c r="U211" s="725"/>
      <c r="V211" s="725"/>
      <c r="W211" s="725"/>
      <c r="X211" s="725"/>
      <c r="Y211" s="725"/>
      <c r="Z211" s="725"/>
      <c r="AA211" s="725"/>
      <c r="AB211" s="725"/>
      <c r="AC211" s="725"/>
      <c r="AD211" s="725"/>
      <c r="AE211" s="725"/>
      <c r="AF211" s="725"/>
      <c r="AG211" s="725"/>
      <c r="AH211" s="725"/>
      <c r="AI211" s="725"/>
      <c r="AJ211" s="725"/>
      <c r="AK211" s="725"/>
      <c r="AL211" s="725"/>
      <c r="AM211" s="725"/>
      <c r="AN211" s="725"/>
      <c r="AO211" s="725"/>
      <c r="AP211" s="725"/>
      <c r="AQ211" s="725"/>
      <c r="AR211" s="725"/>
      <c r="AS211" s="725"/>
      <c r="AZ211" s="725"/>
    </row>
    <row r="212" spans="1:52" s="764" customFormat="1" hidden="1" x14ac:dyDescent="0.2">
      <c r="A212" s="828" t="s">
        <v>9037</v>
      </c>
      <c r="B212" s="829" t="s">
        <v>8257</v>
      </c>
      <c r="C212" s="830"/>
      <c r="D212" s="830" t="s">
        <v>60</v>
      </c>
      <c r="E212" s="831" t="s">
        <v>2339</v>
      </c>
      <c r="F212" s="832">
        <f t="shared" si="36"/>
        <v>44916</v>
      </c>
      <c r="G212" s="833" t="str">
        <f t="shared" si="37"/>
        <v>A1</v>
      </c>
      <c r="H212" s="1705" t="str">
        <f t="shared" si="38"/>
        <v>MR.DER-0222_22</v>
      </c>
      <c r="I212" s="834">
        <f t="shared" si="39"/>
        <v>45008</v>
      </c>
      <c r="J212" s="834" t="str">
        <f t="shared" si="40"/>
        <v>APROVADO COM RESSALVAS</v>
      </c>
      <c r="K212" s="835" t="s">
        <v>3730</v>
      </c>
      <c r="L212" s="836">
        <v>44916</v>
      </c>
      <c r="M212" s="837" t="s">
        <v>6042</v>
      </c>
      <c r="N212" s="838" t="s">
        <v>5537</v>
      </c>
      <c r="O212" s="839">
        <v>45008</v>
      </c>
      <c r="P212" s="842" t="s">
        <v>3777</v>
      </c>
      <c r="Q212" s="842"/>
      <c r="R212" s="842"/>
      <c r="S212" s="842"/>
      <c r="T212" s="842"/>
      <c r="U212" s="842"/>
      <c r="V212" s="842"/>
      <c r="W212" s="842"/>
      <c r="X212" s="842"/>
      <c r="Y212" s="842"/>
      <c r="Z212" s="842"/>
      <c r="AA212" s="842"/>
      <c r="AB212" s="842"/>
      <c r="AC212" s="842"/>
      <c r="AD212" s="842"/>
      <c r="AE212" s="842"/>
      <c r="AF212" s="842"/>
      <c r="AG212" s="842"/>
      <c r="AH212" s="842"/>
      <c r="AI212" s="842"/>
      <c r="AJ212" s="842"/>
      <c r="AK212" s="842"/>
      <c r="AL212" s="842"/>
      <c r="AM212" s="842"/>
      <c r="AN212" s="842"/>
      <c r="AO212" s="842"/>
      <c r="AP212" s="842"/>
      <c r="AQ212" s="842"/>
      <c r="AR212" s="842"/>
      <c r="AS212" s="842"/>
      <c r="AT212" s="842"/>
      <c r="AU212" s="842"/>
      <c r="AV212" s="842"/>
      <c r="AW212" s="842"/>
      <c r="AX212" s="842"/>
      <c r="AY212" s="842"/>
      <c r="AZ212" s="842"/>
    </row>
    <row r="213" spans="1:52" s="731" customFormat="1" hidden="1" x14ac:dyDescent="0.25">
      <c r="A213" s="726"/>
      <c r="B213" s="726"/>
      <c r="C213" s="726"/>
      <c r="D213" s="727"/>
      <c r="E213" s="727"/>
      <c r="F213" s="727"/>
      <c r="G213" s="727"/>
      <c r="H213" s="787"/>
      <c r="I213" s="726"/>
      <c r="J213" s="726"/>
      <c r="K213" s="726"/>
      <c r="L213" s="726"/>
      <c r="M213" s="726"/>
      <c r="N213" s="728"/>
      <c r="O213" s="728"/>
      <c r="P213" s="729"/>
    </row>
    <row r="214" spans="1:52" s="764" customFormat="1" ht="15" hidden="1" x14ac:dyDescent="0.25">
      <c r="A214" s="768" t="s">
        <v>12513</v>
      </c>
      <c r="B214" s="790"/>
      <c r="C214" s="790"/>
      <c r="D214" s="768" t="s">
        <v>28</v>
      </c>
      <c r="E214" s="759" t="s">
        <v>12434</v>
      </c>
      <c r="F214" s="792">
        <f t="shared" ref="F214:F264" si="41">IF(L214&lt;&gt;0,MAX(L214,R214,X214,AD214),"NE")</f>
        <v>46106</v>
      </c>
      <c r="G214" s="787" t="str">
        <f t="shared" ref="G214:G276" si="42">IF($F214="","",INDEX($K214:$FI214,1,MATCH($F214,$K214:$FI214,)-1))</f>
        <v>A1</v>
      </c>
      <c r="H214" s="787" t="str">
        <f t="shared" ref="H214:H242" si="43">IF($F214="","",INDEX($K214:$FL214,1,MATCH($F214,$K214:$FL214,)+1))</f>
        <v>MR_DER-1661_26</v>
      </c>
      <c r="I214" s="793">
        <f t="shared" ref="I214:I264" si="44">IF(F214="NE",F214,IF(INDEX(K214:CP214,,MATCH(F214,K214:CP214,0)+3)&lt;&gt;0,INDEX(K214:CP214,,MATCH(F214,K214:CP214,0)+3),"ND"))</f>
        <v>46127</v>
      </c>
      <c r="J214" s="746" t="str">
        <f t="shared" ref="J214:J241" si="45">IF(G214="NE",G214,IF(INDEX(K214:CQ214,,MATCH(G214,K214:CQ214,0)+3)&lt;&gt;0,INDEX(K214:CQ214,,MATCH(G214,K214:CQ214,0)+3),"ND"))</f>
        <v>NÃO APROVADO</v>
      </c>
      <c r="K214" s="758" t="s">
        <v>3730</v>
      </c>
      <c r="L214" s="794">
        <v>46106</v>
      </c>
      <c r="M214" s="23" t="s">
        <v>12470</v>
      </c>
      <c r="N214" s="758" t="s">
        <v>5536</v>
      </c>
      <c r="O214" s="794">
        <v>46127</v>
      </c>
      <c r="P214" s="758"/>
    </row>
    <row r="215" spans="1:52" s="764" customFormat="1" ht="15" hidden="1" x14ac:dyDescent="0.25">
      <c r="A215" s="768" t="s">
        <v>12513</v>
      </c>
      <c r="B215" s="790"/>
      <c r="C215" s="790"/>
      <c r="D215" s="768" t="s">
        <v>28</v>
      </c>
      <c r="E215" s="759" t="s">
        <v>12435</v>
      </c>
      <c r="F215" s="792">
        <f t="shared" si="41"/>
        <v>46106</v>
      </c>
      <c r="G215" s="787" t="str">
        <f t="shared" si="42"/>
        <v>A1</v>
      </c>
      <c r="H215" s="787" t="str">
        <f t="shared" si="43"/>
        <v>MR_DER-1661_26</v>
      </c>
      <c r="I215" s="793">
        <f t="shared" si="44"/>
        <v>46127</v>
      </c>
      <c r="J215" s="746" t="str">
        <f t="shared" si="45"/>
        <v>NÃO APROVADO</v>
      </c>
      <c r="K215" s="758" t="s">
        <v>3730</v>
      </c>
      <c r="L215" s="794">
        <v>46106</v>
      </c>
      <c r="M215" s="23" t="s">
        <v>12470</v>
      </c>
      <c r="N215" s="758" t="s">
        <v>5536</v>
      </c>
      <c r="O215" s="794">
        <v>46127</v>
      </c>
      <c r="P215" s="758"/>
    </row>
    <row r="216" spans="1:52" s="764" customFormat="1" ht="15" hidden="1" x14ac:dyDescent="0.25">
      <c r="A216" s="768" t="s">
        <v>12513</v>
      </c>
      <c r="B216" s="790"/>
      <c r="C216" s="790"/>
      <c r="D216" s="768" t="s">
        <v>28</v>
      </c>
      <c r="E216" s="759" t="s">
        <v>12436</v>
      </c>
      <c r="F216" s="792">
        <f t="shared" si="41"/>
        <v>46106</v>
      </c>
      <c r="G216" s="787" t="str">
        <f t="shared" si="42"/>
        <v>A1</v>
      </c>
      <c r="H216" s="787" t="str">
        <f t="shared" si="43"/>
        <v>MR_DER-1661_26</v>
      </c>
      <c r="I216" s="793">
        <f t="shared" si="44"/>
        <v>46127</v>
      </c>
      <c r="J216" s="746" t="str">
        <f t="shared" si="45"/>
        <v>NÃO APROVADO</v>
      </c>
      <c r="K216" s="758" t="s">
        <v>3730</v>
      </c>
      <c r="L216" s="794">
        <v>46106</v>
      </c>
      <c r="M216" s="23" t="s">
        <v>12470</v>
      </c>
      <c r="N216" s="758" t="s">
        <v>5536</v>
      </c>
      <c r="O216" s="794">
        <v>46127</v>
      </c>
      <c r="P216" s="758"/>
    </row>
    <row r="217" spans="1:52" s="764" customFormat="1" ht="15" hidden="1" x14ac:dyDescent="0.25">
      <c r="A217" s="768" t="s">
        <v>12513</v>
      </c>
      <c r="B217" s="790"/>
      <c r="C217" s="790"/>
      <c r="D217" s="768" t="s">
        <v>28</v>
      </c>
      <c r="E217" s="759" t="s">
        <v>12437</v>
      </c>
      <c r="F217" s="792">
        <f t="shared" si="41"/>
        <v>46106</v>
      </c>
      <c r="G217" s="787" t="str">
        <f t="shared" si="42"/>
        <v>A1</v>
      </c>
      <c r="H217" s="787" t="str">
        <f t="shared" si="43"/>
        <v>MR_DER-1661_26</v>
      </c>
      <c r="I217" s="793">
        <f t="shared" si="44"/>
        <v>46127</v>
      </c>
      <c r="J217" s="746" t="str">
        <f t="shared" si="45"/>
        <v>NÃO APROVADO</v>
      </c>
      <c r="K217" s="758" t="s">
        <v>3730</v>
      </c>
      <c r="L217" s="794">
        <v>46106</v>
      </c>
      <c r="M217" s="23" t="s">
        <v>12470</v>
      </c>
      <c r="N217" s="758" t="s">
        <v>5536</v>
      </c>
      <c r="O217" s="794">
        <v>46127</v>
      </c>
    </row>
    <row r="218" spans="1:52" s="764" customFormat="1" ht="15" hidden="1" x14ac:dyDescent="0.25">
      <c r="A218" s="768" t="s">
        <v>12513</v>
      </c>
      <c r="B218" s="790"/>
      <c r="C218" s="790"/>
      <c r="D218" s="768" t="s">
        <v>28</v>
      </c>
      <c r="E218" s="759" t="s">
        <v>12438</v>
      </c>
      <c r="F218" s="792">
        <f t="shared" si="41"/>
        <v>46106</v>
      </c>
      <c r="G218" s="787" t="str">
        <f t="shared" si="42"/>
        <v>A1</v>
      </c>
      <c r="H218" s="787" t="str">
        <f t="shared" si="43"/>
        <v>MR_DER-1661_26</v>
      </c>
      <c r="I218" s="793">
        <f t="shared" si="44"/>
        <v>46127</v>
      </c>
      <c r="J218" s="746" t="str">
        <f t="shared" si="45"/>
        <v>NÃO APROVADO</v>
      </c>
      <c r="K218" s="758" t="s">
        <v>3730</v>
      </c>
      <c r="L218" s="794">
        <v>46106</v>
      </c>
      <c r="M218" s="23" t="s">
        <v>12470</v>
      </c>
      <c r="N218" s="758" t="s">
        <v>5536</v>
      </c>
      <c r="O218" s="794">
        <v>46127</v>
      </c>
    </row>
    <row r="219" spans="1:52" s="764" customFormat="1" ht="15" hidden="1" x14ac:dyDescent="0.25">
      <c r="A219" s="768" t="s">
        <v>12513</v>
      </c>
      <c r="B219" s="790"/>
      <c r="C219" s="790"/>
      <c r="D219" s="768" t="s">
        <v>28</v>
      </c>
      <c r="E219" s="759" t="s">
        <v>12439</v>
      </c>
      <c r="F219" s="792">
        <f t="shared" si="41"/>
        <v>46106</v>
      </c>
      <c r="G219" s="787" t="str">
        <f t="shared" si="42"/>
        <v>A1</v>
      </c>
      <c r="H219" s="787" t="str">
        <f t="shared" si="43"/>
        <v>MR_DER-1661_26</v>
      </c>
      <c r="I219" s="793">
        <f t="shared" si="44"/>
        <v>46127</v>
      </c>
      <c r="J219" s="746" t="str">
        <f t="shared" si="45"/>
        <v>NÃO APROVADO</v>
      </c>
      <c r="K219" s="758" t="s">
        <v>3730</v>
      </c>
      <c r="L219" s="794">
        <v>46106</v>
      </c>
      <c r="M219" s="23" t="s">
        <v>12470</v>
      </c>
      <c r="N219" s="758" t="s">
        <v>5536</v>
      </c>
      <c r="O219" s="794">
        <v>46127</v>
      </c>
    </row>
    <row r="220" spans="1:52" s="764" customFormat="1" ht="15" hidden="1" x14ac:dyDescent="0.25">
      <c r="A220" s="768" t="s">
        <v>12513</v>
      </c>
      <c r="B220" s="790"/>
      <c r="C220" s="790"/>
      <c r="D220" s="768" t="s">
        <v>28</v>
      </c>
      <c r="E220" s="759" t="s">
        <v>12440</v>
      </c>
      <c r="F220" s="792">
        <f t="shared" si="41"/>
        <v>46106</v>
      </c>
      <c r="G220" s="787" t="str">
        <f t="shared" si="42"/>
        <v>A1</v>
      </c>
      <c r="H220" s="787" t="str">
        <f t="shared" si="43"/>
        <v>MR_DER-1661_26</v>
      </c>
      <c r="I220" s="793">
        <f t="shared" si="44"/>
        <v>46127</v>
      </c>
      <c r="J220" s="746" t="str">
        <f t="shared" si="45"/>
        <v>NÃO APROVADO</v>
      </c>
      <c r="K220" s="758" t="s">
        <v>3730</v>
      </c>
      <c r="L220" s="794">
        <v>46106</v>
      </c>
      <c r="M220" s="23" t="s">
        <v>12470</v>
      </c>
      <c r="N220" s="758" t="s">
        <v>5536</v>
      </c>
      <c r="O220" s="794">
        <v>46127</v>
      </c>
    </row>
    <row r="221" spans="1:52" s="764" customFormat="1" ht="15" hidden="1" x14ac:dyDescent="0.25">
      <c r="A221" s="768" t="s">
        <v>12513</v>
      </c>
      <c r="B221" s="790"/>
      <c r="C221" s="790"/>
      <c r="D221" s="768" t="s">
        <v>28</v>
      </c>
      <c r="E221" s="759" t="s">
        <v>12441</v>
      </c>
      <c r="F221" s="792">
        <f t="shared" si="41"/>
        <v>46106</v>
      </c>
      <c r="G221" s="787" t="str">
        <f t="shared" si="42"/>
        <v>A1</v>
      </c>
      <c r="H221" s="787" t="str">
        <f t="shared" si="43"/>
        <v>MR_DER-1661_26</v>
      </c>
      <c r="I221" s="793">
        <f t="shared" si="44"/>
        <v>46127</v>
      </c>
      <c r="J221" s="746" t="str">
        <f t="shared" si="45"/>
        <v>NÃO APROVADO</v>
      </c>
      <c r="K221" s="758" t="s">
        <v>3730</v>
      </c>
      <c r="L221" s="794">
        <v>46106</v>
      </c>
      <c r="M221" s="23" t="s">
        <v>12470</v>
      </c>
      <c r="N221" s="758" t="s">
        <v>5536</v>
      </c>
      <c r="O221" s="794">
        <v>46127</v>
      </c>
    </row>
    <row r="222" spans="1:52" s="764" customFormat="1" ht="15" hidden="1" x14ac:dyDescent="0.25">
      <c r="A222" s="768" t="s">
        <v>12513</v>
      </c>
      <c r="B222" s="790"/>
      <c r="C222" s="790"/>
      <c r="D222" s="768" t="s">
        <v>28</v>
      </c>
      <c r="E222" s="759" t="s">
        <v>12442</v>
      </c>
      <c r="F222" s="792">
        <f t="shared" si="41"/>
        <v>46106</v>
      </c>
      <c r="G222" s="787" t="str">
        <f t="shared" si="42"/>
        <v>A1</v>
      </c>
      <c r="H222" s="787" t="str">
        <f t="shared" si="43"/>
        <v>MR_DER-1661_26</v>
      </c>
      <c r="I222" s="793">
        <f t="shared" si="44"/>
        <v>46127</v>
      </c>
      <c r="J222" s="746" t="str">
        <f t="shared" si="45"/>
        <v>NÃO APROVADO</v>
      </c>
      <c r="K222" s="758" t="s">
        <v>3730</v>
      </c>
      <c r="L222" s="794">
        <v>46106</v>
      </c>
      <c r="M222" s="23" t="s">
        <v>12470</v>
      </c>
      <c r="N222" s="758" t="s">
        <v>5536</v>
      </c>
      <c r="O222" s="794">
        <v>46127</v>
      </c>
    </row>
    <row r="223" spans="1:52" s="764" customFormat="1" ht="15" hidden="1" x14ac:dyDescent="0.25">
      <c r="A223" s="768" t="s">
        <v>12513</v>
      </c>
      <c r="B223" s="790"/>
      <c r="C223" s="790"/>
      <c r="D223" s="768" t="s">
        <v>28</v>
      </c>
      <c r="E223" s="759" t="s">
        <v>12443</v>
      </c>
      <c r="F223" s="792">
        <f t="shared" si="41"/>
        <v>46106</v>
      </c>
      <c r="G223" s="787" t="str">
        <f t="shared" si="42"/>
        <v>A1</v>
      </c>
      <c r="H223" s="787" t="str">
        <f t="shared" si="43"/>
        <v>MR_DER-1661_26</v>
      </c>
      <c r="I223" s="793">
        <f t="shared" si="44"/>
        <v>46127</v>
      </c>
      <c r="J223" s="746" t="str">
        <f t="shared" si="45"/>
        <v>NÃO APROVADO</v>
      </c>
      <c r="K223" s="758" t="s">
        <v>3730</v>
      </c>
      <c r="L223" s="794">
        <v>46106</v>
      </c>
      <c r="M223" s="23" t="s">
        <v>12470</v>
      </c>
      <c r="N223" s="758" t="s">
        <v>5536</v>
      </c>
      <c r="O223" s="794">
        <v>46127</v>
      </c>
    </row>
    <row r="224" spans="1:52" s="764" customFormat="1" ht="15" hidden="1" x14ac:dyDescent="0.25">
      <c r="A224" s="768" t="s">
        <v>12513</v>
      </c>
      <c r="B224" s="790"/>
      <c r="C224" s="790"/>
      <c r="D224" s="768" t="s">
        <v>28</v>
      </c>
      <c r="E224" s="759" t="s">
        <v>12444</v>
      </c>
      <c r="F224" s="792">
        <f t="shared" si="41"/>
        <v>46106</v>
      </c>
      <c r="G224" s="787" t="str">
        <f t="shared" si="42"/>
        <v>A1</v>
      </c>
      <c r="H224" s="787" t="str">
        <f t="shared" si="43"/>
        <v>MR_DER-1661_26</v>
      </c>
      <c r="I224" s="793">
        <f t="shared" si="44"/>
        <v>46127</v>
      </c>
      <c r="J224" s="746" t="str">
        <f t="shared" si="45"/>
        <v>NÃO APROVADO</v>
      </c>
      <c r="K224" s="758" t="s">
        <v>3730</v>
      </c>
      <c r="L224" s="794">
        <v>46106</v>
      </c>
      <c r="M224" s="23" t="s">
        <v>12470</v>
      </c>
      <c r="N224" s="758" t="s">
        <v>5536</v>
      </c>
      <c r="O224" s="794">
        <v>46127</v>
      </c>
    </row>
    <row r="225" spans="1:15" s="764" customFormat="1" ht="15" hidden="1" x14ac:dyDescent="0.25">
      <c r="A225" s="768" t="s">
        <v>12513</v>
      </c>
      <c r="B225" s="790"/>
      <c r="C225" s="790"/>
      <c r="D225" s="768" t="s">
        <v>28</v>
      </c>
      <c r="E225" s="759" t="s">
        <v>12445</v>
      </c>
      <c r="F225" s="792">
        <f t="shared" si="41"/>
        <v>46106</v>
      </c>
      <c r="G225" s="787" t="str">
        <f t="shared" si="42"/>
        <v>A1</v>
      </c>
      <c r="H225" s="787" t="str">
        <f t="shared" si="43"/>
        <v>MR_DER-1661_26</v>
      </c>
      <c r="I225" s="793">
        <f t="shared" si="44"/>
        <v>46127</v>
      </c>
      <c r="J225" s="746" t="str">
        <f t="shared" si="45"/>
        <v>NÃO APROVADO</v>
      </c>
      <c r="K225" s="758" t="s">
        <v>3730</v>
      </c>
      <c r="L225" s="794">
        <v>46106</v>
      </c>
      <c r="M225" s="23" t="s">
        <v>12470</v>
      </c>
      <c r="N225" s="758" t="s">
        <v>5536</v>
      </c>
      <c r="O225" s="794">
        <v>46127</v>
      </c>
    </row>
    <row r="226" spans="1:15" s="764" customFormat="1" ht="15" hidden="1" x14ac:dyDescent="0.25">
      <c r="A226" s="768" t="s">
        <v>12513</v>
      </c>
      <c r="B226" s="790"/>
      <c r="C226" s="790"/>
      <c r="D226" s="768" t="s">
        <v>28</v>
      </c>
      <c r="E226" s="759" t="s">
        <v>12446</v>
      </c>
      <c r="F226" s="792">
        <f t="shared" si="41"/>
        <v>46106</v>
      </c>
      <c r="G226" s="787" t="str">
        <f t="shared" si="42"/>
        <v>A1</v>
      </c>
      <c r="H226" s="787" t="str">
        <f t="shared" si="43"/>
        <v>MR_DER-1661_26</v>
      </c>
      <c r="I226" s="793">
        <f t="shared" si="44"/>
        <v>46127</v>
      </c>
      <c r="J226" s="746" t="str">
        <f t="shared" si="45"/>
        <v>NÃO APROVADO</v>
      </c>
      <c r="K226" s="758" t="s">
        <v>3730</v>
      </c>
      <c r="L226" s="794">
        <v>46106</v>
      </c>
      <c r="M226" s="23" t="s">
        <v>12470</v>
      </c>
      <c r="N226" s="758" t="s">
        <v>5536</v>
      </c>
      <c r="O226" s="794">
        <v>46127</v>
      </c>
    </row>
    <row r="227" spans="1:15" s="764" customFormat="1" ht="15" hidden="1" x14ac:dyDescent="0.25">
      <c r="A227" s="768" t="s">
        <v>12513</v>
      </c>
      <c r="B227" s="790"/>
      <c r="C227" s="790"/>
      <c r="D227" s="768" t="s">
        <v>28</v>
      </c>
      <c r="E227" s="759" t="s">
        <v>12447</v>
      </c>
      <c r="F227" s="792">
        <f t="shared" si="41"/>
        <v>46106</v>
      </c>
      <c r="G227" s="787" t="str">
        <f t="shared" si="42"/>
        <v>A1</v>
      </c>
      <c r="H227" s="787" t="str">
        <f t="shared" si="43"/>
        <v>MR_DER-1661_26</v>
      </c>
      <c r="I227" s="793">
        <f t="shared" si="44"/>
        <v>46127</v>
      </c>
      <c r="J227" s="746" t="str">
        <f t="shared" si="45"/>
        <v>NÃO APROVADO</v>
      </c>
      <c r="K227" s="758" t="s">
        <v>3730</v>
      </c>
      <c r="L227" s="794">
        <v>46106</v>
      </c>
      <c r="M227" s="23" t="s">
        <v>12470</v>
      </c>
      <c r="N227" s="758" t="s">
        <v>5536</v>
      </c>
      <c r="O227" s="794">
        <v>46127</v>
      </c>
    </row>
    <row r="228" spans="1:15" s="764" customFormat="1" ht="15" hidden="1" x14ac:dyDescent="0.25">
      <c r="A228" s="768" t="s">
        <v>12513</v>
      </c>
      <c r="B228" s="790"/>
      <c r="C228" s="790"/>
      <c r="D228" s="768" t="s">
        <v>28</v>
      </c>
      <c r="E228" s="759" t="s">
        <v>12448</v>
      </c>
      <c r="F228" s="792">
        <f t="shared" si="41"/>
        <v>46106</v>
      </c>
      <c r="G228" s="787" t="str">
        <f t="shared" si="42"/>
        <v>A1</v>
      </c>
      <c r="H228" s="787" t="str">
        <f t="shared" si="43"/>
        <v>MR_DER-1661_26</v>
      </c>
      <c r="I228" s="793">
        <f t="shared" si="44"/>
        <v>46127</v>
      </c>
      <c r="J228" s="746" t="str">
        <f t="shared" si="45"/>
        <v>NÃO APROVADO</v>
      </c>
      <c r="K228" s="758" t="s">
        <v>3730</v>
      </c>
      <c r="L228" s="794">
        <v>46106</v>
      </c>
      <c r="M228" s="23" t="s">
        <v>12470</v>
      </c>
      <c r="N228" s="758" t="s">
        <v>5536</v>
      </c>
      <c r="O228" s="794">
        <v>46127</v>
      </c>
    </row>
    <row r="229" spans="1:15" s="764" customFormat="1" ht="15" hidden="1" x14ac:dyDescent="0.25">
      <c r="A229" s="768" t="s">
        <v>12513</v>
      </c>
      <c r="B229" s="790"/>
      <c r="C229" s="790"/>
      <c r="D229" s="768" t="s">
        <v>28</v>
      </c>
      <c r="E229" s="759" t="s">
        <v>12449</v>
      </c>
      <c r="F229" s="792">
        <f t="shared" si="41"/>
        <v>46106</v>
      </c>
      <c r="G229" s="787" t="str">
        <f t="shared" si="42"/>
        <v>A1</v>
      </c>
      <c r="H229" s="787" t="str">
        <f t="shared" si="43"/>
        <v>MR_DER-1661_26</v>
      </c>
      <c r="I229" s="793">
        <f t="shared" si="44"/>
        <v>46127</v>
      </c>
      <c r="J229" s="746" t="str">
        <f t="shared" si="45"/>
        <v>NÃO APROVADO</v>
      </c>
      <c r="K229" s="758" t="s">
        <v>3730</v>
      </c>
      <c r="L229" s="794">
        <v>46106</v>
      </c>
      <c r="M229" s="23" t="s">
        <v>12470</v>
      </c>
      <c r="N229" s="758" t="s">
        <v>5536</v>
      </c>
      <c r="O229" s="794">
        <v>46127</v>
      </c>
    </row>
    <row r="230" spans="1:15" s="764" customFormat="1" ht="15" hidden="1" x14ac:dyDescent="0.25">
      <c r="A230" s="768" t="s">
        <v>12513</v>
      </c>
      <c r="B230" s="790"/>
      <c r="C230" s="790"/>
      <c r="D230" s="768" t="s">
        <v>28</v>
      </c>
      <c r="E230" s="759" t="s">
        <v>12450</v>
      </c>
      <c r="F230" s="792">
        <f t="shared" si="41"/>
        <v>46106</v>
      </c>
      <c r="G230" s="787" t="str">
        <f t="shared" si="42"/>
        <v>A1</v>
      </c>
      <c r="H230" s="787" t="str">
        <f t="shared" si="43"/>
        <v>MR_DER-1661_26</v>
      </c>
      <c r="I230" s="793">
        <f t="shared" si="44"/>
        <v>46127</v>
      </c>
      <c r="J230" s="746" t="str">
        <f t="shared" si="45"/>
        <v>NÃO APROVADO</v>
      </c>
      <c r="K230" s="758" t="s">
        <v>3730</v>
      </c>
      <c r="L230" s="794">
        <v>46106</v>
      </c>
      <c r="M230" s="23" t="s">
        <v>12470</v>
      </c>
      <c r="N230" s="758" t="s">
        <v>5536</v>
      </c>
      <c r="O230" s="794">
        <v>46127</v>
      </c>
    </row>
    <row r="231" spans="1:15" s="764" customFormat="1" ht="15" hidden="1" x14ac:dyDescent="0.25">
      <c r="A231" s="768" t="s">
        <v>12513</v>
      </c>
      <c r="B231" s="790"/>
      <c r="C231" s="790"/>
      <c r="D231" s="768" t="s">
        <v>28</v>
      </c>
      <c r="E231" s="759" t="s">
        <v>12451</v>
      </c>
      <c r="F231" s="792">
        <f t="shared" si="41"/>
        <v>46106</v>
      </c>
      <c r="G231" s="787" t="str">
        <f t="shared" si="42"/>
        <v>A1</v>
      </c>
      <c r="H231" s="787" t="str">
        <f t="shared" si="43"/>
        <v>MR_DER-1661_26</v>
      </c>
      <c r="I231" s="793">
        <f t="shared" si="44"/>
        <v>46127</v>
      </c>
      <c r="J231" s="746" t="str">
        <f t="shared" si="45"/>
        <v>NÃO APROVADO</v>
      </c>
      <c r="K231" s="758" t="s">
        <v>3730</v>
      </c>
      <c r="L231" s="794">
        <v>46106</v>
      </c>
      <c r="M231" s="23" t="s">
        <v>12470</v>
      </c>
      <c r="N231" s="758" t="s">
        <v>5536</v>
      </c>
      <c r="O231" s="794">
        <v>46127</v>
      </c>
    </row>
    <row r="232" spans="1:15" s="764" customFormat="1" ht="15" hidden="1" x14ac:dyDescent="0.25">
      <c r="A232" s="768" t="s">
        <v>12513</v>
      </c>
      <c r="B232" s="790"/>
      <c r="C232" s="790"/>
      <c r="D232" s="768" t="s">
        <v>28</v>
      </c>
      <c r="E232" s="759" t="s">
        <v>12452</v>
      </c>
      <c r="F232" s="792">
        <f t="shared" si="41"/>
        <v>46106</v>
      </c>
      <c r="G232" s="787" t="str">
        <f t="shared" si="42"/>
        <v>A1</v>
      </c>
      <c r="H232" s="787" t="str">
        <f t="shared" si="43"/>
        <v>MR_DER-1661_26</v>
      </c>
      <c r="I232" s="793">
        <f t="shared" si="44"/>
        <v>46127</v>
      </c>
      <c r="J232" s="746" t="str">
        <f t="shared" si="45"/>
        <v>NÃO APROVADO</v>
      </c>
      <c r="K232" s="758" t="s">
        <v>3730</v>
      </c>
      <c r="L232" s="794">
        <v>46106</v>
      </c>
      <c r="M232" s="23" t="s">
        <v>12470</v>
      </c>
      <c r="N232" s="758" t="s">
        <v>5536</v>
      </c>
      <c r="O232" s="794">
        <v>46127</v>
      </c>
    </row>
    <row r="233" spans="1:15" s="764" customFormat="1" ht="15" hidden="1" x14ac:dyDescent="0.25">
      <c r="A233" s="768" t="s">
        <v>12513</v>
      </c>
      <c r="B233" s="790"/>
      <c r="C233" s="790"/>
      <c r="D233" s="768" t="s">
        <v>28</v>
      </c>
      <c r="E233" s="759" t="s">
        <v>12453</v>
      </c>
      <c r="F233" s="792">
        <f t="shared" si="41"/>
        <v>46106</v>
      </c>
      <c r="G233" s="787" t="str">
        <f t="shared" si="42"/>
        <v>A1</v>
      </c>
      <c r="H233" s="787" t="str">
        <f t="shared" si="43"/>
        <v>MR_DER-1661_26</v>
      </c>
      <c r="I233" s="793">
        <f t="shared" si="44"/>
        <v>46127</v>
      </c>
      <c r="J233" s="746" t="str">
        <f t="shared" si="45"/>
        <v>NÃO APROVADO</v>
      </c>
      <c r="K233" s="758" t="s">
        <v>3730</v>
      </c>
      <c r="L233" s="794">
        <v>46106</v>
      </c>
      <c r="M233" s="23" t="s">
        <v>12470</v>
      </c>
      <c r="N233" s="758" t="s">
        <v>5536</v>
      </c>
      <c r="O233" s="794">
        <v>46127</v>
      </c>
    </row>
    <row r="234" spans="1:15" s="764" customFormat="1" ht="15" hidden="1" x14ac:dyDescent="0.25">
      <c r="A234" s="768" t="s">
        <v>12513</v>
      </c>
      <c r="B234" s="790"/>
      <c r="C234" s="790"/>
      <c r="D234" s="768" t="s">
        <v>28</v>
      </c>
      <c r="E234" s="759" t="s">
        <v>12454</v>
      </c>
      <c r="F234" s="792">
        <f t="shared" si="41"/>
        <v>46106</v>
      </c>
      <c r="G234" s="787" t="str">
        <f t="shared" si="42"/>
        <v>A1</v>
      </c>
      <c r="H234" s="787" t="str">
        <f t="shared" si="43"/>
        <v>MR_DER-1661_26</v>
      </c>
      <c r="I234" s="793">
        <f t="shared" si="44"/>
        <v>46127</v>
      </c>
      <c r="J234" s="746" t="str">
        <f t="shared" si="45"/>
        <v>NÃO APROVADO</v>
      </c>
      <c r="K234" s="758" t="s">
        <v>3730</v>
      </c>
      <c r="L234" s="794">
        <v>46106</v>
      </c>
      <c r="M234" s="23" t="s">
        <v>12470</v>
      </c>
      <c r="N234" s="758" t="s">
        <v>5536</v>
      </c>
      <c r="O234" s="794">
        <v>46127</v>
      </c>
    </row>
    <row r="235" spans="1:15" s="764" customFormat="1" ht="15" hidden="1" x14ac:dyDescent="0.25">
      <c r="A235" s="768" t="s">
        <v>12513</v>
      </c>
      <c r="B235" s="790"/>
      <c r="C235" s="790"/>
      <c r="D235" s="768" t="s">
        <v>28</v>
      </c>
      <c r="E235" s="759" t="s">
        <v>12455</v>
      </c>
      <c r="F235" s="792">
        <f t="shared" si="41"/>
        <v>46106</v>
      </c>
      <c r="G235" s="787" t="str">
        <f t="shared" si="42"/>
        <v>A1</v>
      </c>
      <c r="H235" s="787" t="str">
        <f t="shared" si="43"/>
        <v>MR_DER-1661_26</v>
      </c>
      <c r="I235" s="793">
        <f t="shared" si="44"/>
        <v>46127</v>
      </c>
      <c r="J235" s="746" t="str">
        <f t="shared" si="45"/>
        <v>NÃO APROVADO</v>
      </c>
      <c r="K235" s="758" t="s">
        <v>3730</v>
      </c>
      <c r="L235" s="794">
        <v>46106</v>
      </c>
      <c r="M235" s="23" t="s">
        <v>12470</v>
      </c>
      <c r="N235" s="758" t="s">
        <v>5536</v>
      </c>
      <c r="O235" s="794">
        <v>46127</v>
      </c>
    </row>
    <row r="236" spans="1:15" s="764" customFormat="1" ht="15" hidden="1" x14ac:dyDescent="0.25">
      <c r="A236" s="768" t="s">
        <v>12513</v>
      </c>
      <c r="B236" s="790"/>
      <c r="C236" s="790"/>
      <c r="D236" s="768" t="s">
        <v>28</v>
      </c>
      <c r="E236" s="759" t="s">
        <v>12456</v>
      </c>
      <c r="F236" s="792">
        <f t="shared" si="41"/>
        <v>46106</v>
      </c>
      <c r="G236" s="787" t="str">
        <f t="shared" si="42"/>
        <v>A1</v>
      </c>
      <c r="H236" s="787" t="str">
        <f t="shared" si="43"/>
        <v>MR_DER-1661_26</v>
      </c>
      <c r="I236" s="793">
        <f t="shared" si="44"/>
        <v>46127</v>
      </c>
      <c r="J236" s="746" t="str">
        <f t="shared" si="45"/>
        <v>NÃO APROVADO</v>
      </c>
      <c r="K236" s="758" t="s">
        <v>3730</v>
      </c>
      <c r="L236" s="794">
        <v>46106</v>
      </c>
      <c r="M236" s="23" t="s">
        <v>12470</v>
      </c>
      <c r="N236" s="758" t="s">
        <v>5536</v>
      </c>
      <c r="O236" s="794">
        <v>46127</v>
      </c>
    </row>
    <row r="237" spans="1:15" s="764" customFormat="1" ht="15" hidden="1" x14ac:dyDescent="0.25">
      <c r="A237" s="768" t="s">
        <v>12513</v>
      </c>
      <c r="B237" s="790"/>
      <c r="C237" s="790"/>
      <c r="D237" s="768" t="s">
        <v>28</v>
      </c>
      <c r="E237" s="759" t="s">
        <v>12457</v>
      </c>
      <c r="F237" s="792">
        <f t="shared" si="41"/>
        <v>46106</v>
      </c>
      <c r="G237" s="787" t="str">
        <f t="shared" si="42"/>
        <v>A1</v>
      </c>
      <c r="H237" s="787" t="str">
        <f t="shared" si="43"/>
        <v>MR_DER-1661_26</v>
      </c>
      <c r="I237" s="793">
        <f t="shared" si="44"/>
        <v>46127</v>
      </c>
      <c r="J237" s="746" t="str">
        <f t="shared" si="45"/>
        <v>NÃO APROVADO</v>
      </c>
      <c r="K237" s="758" t="s">
        <v>3730</v>
      </c>
      <c r="L237" s="794">
        <v>46106</v>
      </c>
      <c r="M237" s="23" t="s">
        <v>12470</v>
      </c>
      <c r="N237" s="758" t="s">
        <v>5536</v>
      </c>
      <c r="O237" s="794">
        <v>46127</v>
      </c>
    </row>
    <row r="238" spans="1:15" s="764" customFormat="1" ht="15" hidden="1" x14ac:dyDescent="0.25">
      <c r="A238" s="768" t="s">
        <v>12513</v>
      </c>
      <c r="B238" s="790"/>
      <c r="C238" s="790"/>
      <c r="D238" s="768" t="s">
        <v>28</v>
      </c>
      <c r="E238" s="759" t="s">
        <v>12458</v>
      </c>
      <c r="F238" s="792">
        <f t="shared" si="41"/>
        <v>46106</v>
      </c>
      <c r="G238" s="787" t="str">
        <f t="shared" si="42"/>
        <v>A1</v>
      </c>
      <c r="H238" s="787" t="str">
        <f t="shared" si="43"/>
        <v>MR_DER-1661_26</v>
      </c>
      <c r="I238" s="793">
        <f t="shared" si="44"/>
        <v>46127</v>
      </c>
      <c r="J238" s="746" t="str">
        <f t="shared" si="45"/>
        <v>NÃO APROVADO</v>
      </c>
      <c r="K238" s="758" t="s">
        <v>3730</v>
      </c>
      <c r="L238" s="794">
        <v>46106</v>
      </c>
      <c r="M238" s="23" t="s">
        <v>12470</v>
      </c>
      <c r="N238" s="758" t="s">
        <v>5536</v>
      </c>
      <c r="O238" s="794">
        <v>46127</v>
      </c>
    </row>
    <row r="239" spans="1:15" s="764" customFormat="1" ht="15" hidden="1" x14ac:dyDescent="0.25">
      <c r="A239" s="768" t="s">
        <v>12513</v>
      </c>
      <c r="B239" s="790"/>
      <c r="C239" s="790"/>
      <c r="D239" s="768" t="s">
        <v>28</v>
      </c>
      <c r="E239" s="759" t="s">
        <v>12459</v>
      </c>
      <c r="F239" s="792">
        <f t="shared" si="41"/>
        <v>46106</v>
      </c>
      <c r="G239" s="787" t="str">
        <f t="shared" si="42"/>
        <v>A1</v>
      </c>
      <c r="H239" s="787" t="str">
        <f t="shared" si="43"/>
        <v>MR_DER-1661_26</v>
      </c>
      <c r="I239" s="793">
        <f t="shared" si="44"/>
        <v>46127</v>
      </c>
      <c r="J239" s="746" t="str">
        <f t="shared" si="45"/>
        <v>NÃO APROVADO</v>
      </c>
      <c r="K239" s="758" t="s">
        <v>3730</v>
      </c>
      <c r="L239" s="794">
        <v>46106</v>
      </c>
      <c r="M239" s="23" t="s">
        <v>12470</v>
      </c>
      <c r="N239" s="758" t="s">
        <v>5536</v>
      </c>
      <c r="O239" s="794">
        <v>46127</v>
      </c>
    </row>
    <row r="240" spans="1:15" s="764" customFormat="1" ht="15" hidden="1" x14ac:dyDescent="0.25">
      <c r="A240" s="768" t="s">
        <v>12513</v>
      </c>
      <c r="B240" s="790"/>
      <c r="C240" s="790"/>
      <c r="D240" s="768" t="s">
        <v>28</v>
      </c>
      <c r="E240" s="759" t="s">
        <v>12460</v>
      </c>
      <c r="F240" s="792">
        <f t="shared" si="41"/>
        <v>46106</v>
      </c>
      <c r="G240" s="787" t="str">
        <f t="shared" si="42"/>
        <v>A1</v>
      </c>
      <c r="H240" s="787" t="str">
        <f t="shared" si="43"/>
        <v>MR_DER-1661_26</v>
      </c>
      <c r="I240" s="793">
        <f t="shared" si="44"/>
        <v>46127</v>
      </c>
      <c r="J240" s="746" t="str">
        <f t="shared" si="45"/>
        <v>NÃO APROVADO</v>
      </c>
      <c r="K240" s="758" t="s">
        <v>3730</v>
      </c>
      <c r="L240" s="794">
        <v>46106</v>
      </c>
      <c r="M240" s="23" t="s">
        <v>12470</v>
      </c>
      <c r="N240" s="758" t="s">
        <v>5536</v>
      </c>
      <c r="O240" s="794">
        <v>46127</v>
      </c>
    </row>
    <row r="241" spans="1:15" s="764" customFormat="1" ht="15" hidden="1" x14ac:dyDescent="0.25">
      <c r="A241" s="768" t="s">
        <v>12513</v>
      </c>
      <c r="B241" s="790"/>
      <c r="C241" s="790"/>
      <c r="D241" s="768" t="s">
        <v>28</v>
      </c>
      <c r="E241" s="759" t="s">
        <v>12461</v>
      </c>
      <c r="F241" s="792">
        <f t="shared" si="41"/>
        <v>46106</v>
      </c>
      <c r="G241" s="787" t="str">
        <f t="shared" si="42"/>
        <v>A1</v>
      </c>
      <c r="H241" s="787" t="str">
        <f t="shared" si="43"/>
        <v>MR_DER-1661_26</v>
      </c>
      <c r="I241" s="793">
        <f t="shared" si="44"/>
        <v>46127</v>
      </c>
      <c r="J241" s="746" t="str">
        <f t="shared" si="45"/>
        <v>NÃO APROVADO</v>
      </c>
      <c r="K241" s="758" t="s">
        <v>3730</v>
      </c>
      <c r="L241" s="794">
        <v>46106</v>
      </c>
      <c r="M241" s="23" t="s">
        <v>12470</v>
      </c>
      <c r="N241" s="758" t="s">
        <v>5536</v>
      </c>
      <c r="O241" s="794">
        <v>46127</v>
      </c>
    </row>
    <row r="242" spans="1:15" s="764" customFormat="1" ht="15" hidden="1" x14ac:dyDescent="0.25">
      <c r="A242" s="768" t="s">
        <v>12513</v>
      </c>
      <c r="B242" s="790"/>
      <c r="C242" s="790"/>
      <c r="D242" s="768" t="s">
        <v>28</v>
      </c>
      <c r="E242" s="759" t="s">
        <v>12462</v>
      </c>
      <c r="F242" s="792">
        <f t="shared" si="41"/>
        <v>46106</v>
      </c>
      <c r="G242" s="787" t="str">
        <f t="shared" si="42"/>
        <v>A1</v>
      </c>
      <c r="H242" s="787" t="str">
        <f t="shared" si="43"/>
        <v>MR_DER-1661_26</v>
      </c>
      <c r="I242" s="793">
        <f t="shared" si="44"/>
        <v>46127</v>
      </c>
      <c r="J242" s="746" t="str">
        <f t="shared" ref="J242:J304" si="46">IF(G242="NE",G242,IF(INDEX(K242:CQ242,,MATCH(G242,K242:CQ242,0)+3)&lt;&gt;0,INDEX(K242:CQ242,,MATCH(G242,K242:CQ242,0)+3),"ND"))</f>
        <v>NÃO APROVADO</v>
      </c>
      <c r="K242" s="758" t="s">
        <v>3730</v>
      </c>
      <c r="L242" s="794">
        <v>46106</v>
      </c>
      <c r="M242" s="23" t="s">
        <v>12470</v>
      </c>
      <c r="N242" s="758" t="s">
        <v>5536</v>
      </c>
      <c r="O242" s="794">
        <v>46127</v>
      </c>
    </row>
    <row r="243" spans="1:15" s="764" customFormat="1" ht="15" hidden="1" x14ac:dyDescent="0.25">
      <c r="A243" s="768" t="s">
        <v>12513</v>
      </c>
      <c r="B243" s="790"/>
      <c r="C243" s="790"/>
      <c r="D243" s="768" t="s">
        <v>28</v>
      </c>
      <c r="E243" s="759" t="s">
        <v>12463</v>
      </c>
      <c r="F243" s="792">
        <f t="shared" si="41"/>
        <v>46106</v>
      </c>
      <c r="G243" s="787" t="str">
        <f t="shared" si="42"/>
        <v>A1</v>
      </c>
      <c r="H243" s="787" t="str">
        <f t="shared" ref="H243:H314" si="47">IF($F243="","",INDEX($K243:$FL243,1,MATCH($F243,$K243:$FL243,)+1))</f>
        <v>MR_DER-1661_26</v>
      </c>
      <c r="I243" s="793">
        <f t="shared" si="44"/>
        <v>46127</v>
      </c>
      <c r="J243" s="746" t="str">
        <f t="shared" si="46"/>
        <v>NÃO APROVADO</v>
      </c>
      <c r="K243" s="758" t="s">
        <v>3730</v>
      </c>
      <c r="L243" s="794">
        <v>46106</v>
      </c>
      <c r="M243" s="23" t="s">
        <v>12470</v>
      </c>
      <c r="N243" s="758" t="s">
        <v>5536</v>
      </c>
      <c r="O243" s="794">
        <v>46127</v>
      </c>
    </row>
    <row r="244" spans="1:15" s="764" customFormat="1" ht="15" hidden="1" x14ac:dyDescent="0.25">
      <c r="A244" s="768" t="s">
        <v>12513</v>
      </c>
      <c r="B244" s="790"/>
      <c r="C244" s="790"/>
      <c r="D244" s="768" t="s">
        <v>28</v>
      </c>
      <c r="E244" s="759" t="s">
        <v>12464</v>
      </c>
      <c r="F244" s="792">
        <f t="shared" si="41"/>
        <v>46106</v>
      </c>
      <c r="G244" s="787" t="str">
        <f t="shared" si="42"/>
        <v>A1</v>
      </c>
      <c r="H244" s="787" t="str">
        <f t="shared" si="47"/>
        <v>MR_DER-1661_26</v>
      </c>
      <c r="I244" s="793">
        <f t="shared" si="44"/>
        <v>46127</v>
      </c>
      <c r="J244" s="746" t="str">
        <f t="shared" si="46"/>
        <v>NÃO APROVADO</v>
      </c>
      <c r="K244" s="758" t="s">
        <v>3730</v>
      </c>
      <c r="L244" s="794">
        <v>46106</v>
      </c>
      <c r="M244" s="23" t="s">
        <v>12470</v>
      </c>
      <c r="N244" s="758" t="s">
        <v>5536</v>
      </c>
      <c r="O244" s="794">
        <v>46127</v>
      </c>
    </row>
    <row r="245" spans="1:15" s="764" customFormat="1" ht="15" hidden="1" x14ac:dyDescent="0.25">
      <c r="A245" s="768" t="s">
        <v>12513</v>
      </c>
      <c r="B245" s="790"/>
      <c r="C245" s="790"/>
      <c r="D245" s="768" t="s">
        <v>28</v>
      </c>
      <c r="E245" s="759" t="s">
        <v>12465</v>
      </c>
      <c r="F245" s="792">
        <f t="shared" si="41"/>
        <v>46106</v>
      </c>
      <c r="G245" s="787" t="str">
        <f t="shared" si="42"/>
        <v>A1</v>
      </c>
      <c r="H245" s="787" t="str">
        <f t="shared" si="47"/>
        <v>MR_DER-1661_26</v>
      </c>
      <c r="I245" s="793">
        <f t="shared" si="44"/>
        <v>46127</v>
      </c>
      <c r="J245" s="746" t="str">
        <f t="shared" si="46"/>
        <v>NÃO APROVADO</v>
      </c>
      <c r="K245" s="758" t="s">
        <v>3730</v>
      </c>
      <c r="L245" s="794">
        <v>46106</v>
      </c>
      <c r="M245" s="23" t="s">
        <v>12470</v>
      </c>
      <c r="N245" s="758" t="s">
        <v>5536</v>
      </c>
      <c r="O245" s="794">
        <v>46127</v>
      </c>
    </row>
    <row r="246" spans="1:15" s="764" customFormat="1" ht="15" hidden="1" x14ac:dyDescent="0.25">
      <c r="A246" s="768" t="s">
        <v>12513</v>
      </c>
      <c r="B246" s="790"/>
      <c r="C246" s="790"/>
      <c r="D246" s="768" t="s">
        <v>28</v>
      </c>
      <c r="E246" s="759" t="s">
        <v>12466</v>
      </c>
      <c r="F246" s="792">
        <f t="shared" si="41"/>
        <v>46106</v>
      </c>
      <c r="G246" s="787" t="str">
        <f t="shared" si="42"/>
        <v>A1</v>
      </c>
      <c r="H246" s="787" t="str">
        <f t="shared" si="47"/>
        <v>MR_DER-1661_26</v>
      </c>
      <c r="I246" s="793">
        <f t="shared" si="44"/>
        <v>46127</v>
      </c>
      <c r="J246" s="746" t="str">
        <f t="shared" si="46"/>
        <v>NÃO APROVADO</v>
      </c>
      <c r="K246" s="758" t="s">
        <v>3730</v>
      </c>
      <c r="L246" s="794">
        <v>46106</v>
      </c>
      <c r="M246" s="23" t="s">
        <v>12470</v>
      </c>
      <c r="N246" s="758" t="s">
        <v>5536</v>
      </c>
      <c r="O246" s="794">
        <v>46127</v>
      </c>
    </row>
    <row r="247" spans="1:15" s="764" customFormat="1" ht="15" hidden="1" x14ac:dyDescent="0.25">
      <c r="A247" s="768" t="s">
        <v>12513</v>
      </c>
      <c r="B247" s="790"/>
      <c r="C247" s="790"/>
      <c r="D247" s="768" t="s">
        <v>29</v>
      </c>
      <c r="E247" s="759" t="s">
        <v>2579</v>
      </c>
      <c r="F247" s="792">
        <f t="shared" si="41"/>
        <v>46106</v>
      </c>
      <c r="G247" s="787" t="str">
        <f t="shared" si="42"/>
        <v>A1</v>
      </c>
      <c r="H247" s="787" t="str">
        <f t="shared" si="47"/>
        <v>MR_DER-1661_26</v>
      </c>
      <c r="I247" s="793">
        <f t="shared" si="44"/>
        <v>46127</v>
      </c>
      <c r="J247" s="746" t="str">
        <f t="shared" si="46"/>
        <v>NÃO APROVADO</v>
      </c>
      <c r="K247" s="758" t="s">
        <v>3730</v>
      </c>
      <c r="L247" s="794">
        <v>46106</v>
      </c>
      <c r="M247" s="23" t="s">
        <v>12470</v>
      </c>
      <c r="N247" s="758" t="s">
        <v>5536</v>
      </c>
      <c r="O247" s="794">
        <v>46127</v>
      </c>
    </row>
    <row r="248" spans="1:15" s="764" customFormat="1" ht="15" hidden="1" x14ac:dyDescent="0.25">
      <c r="A248" s="768" t="s">
        <v>12513</v>
      </c>
      <c r="B248" s="790"/>
      <c r="C248" s="790"/>
      <c r="D248" s="768" t="s">
        <v>29</v>
      </c>
      <c r="E248" s="759" t="s">
        <v>2580</v>
      </c>
      <c r="F248" s="792">
        <f t="shared" si="41"/>
        <v>46106</v>
      </c>
      <c r="G248" s="787" t="str">
        <f t="shared" si="42"/>
        <v>A1</v>
      </c>
      <c r="H248" s="787" t="str">
        <f t="shared" si="47"/>
        <v>MR_DER-1661_26</v>
      </c>
      <c r="I248" s="793">
        <f t="shared" si="44"/>
        <v>46127</v>
      </c>
      <c r="J248" s="746" t="str">
        <f t="shared" si="46"/>
        <v>NÃO APROVADO</v>
      </c>
      <c r="K248" s="758" t="s">
        <v>3730</v>
      </c>
      <c r="L248" s="794">
        <v>46106</v>
      </c>
      <c r="M248" s="23" t="s">
        <v>12470</v>
      </c>
      <c r="N248" s="758" t="s">
        <v>5536</v>
      </c>
      <c r="O248" s="794">
        <v>46127</v>
      </c>
    </row>
    <row r="249" spans="1:15" s="764" customFormat="1" ht="15" hidden="1" x14ac:dyDescent="0.25">
      <c r="A249" s="768" t="s">
        <v>12513</v>
      </c>
      <c r="B249" s="790"/>
      <c r="C249" s="790"/>
      <c r="D249" s="768" t="s">
        <v>29</v>
      </c>
      <c r="E249" s="759" t="s">
        <v>2581</v>
      </c>
      <c r="F249" s="792">
        <f t="shared" si="41"/>
        <v>46106</v>
      </c>
      <c r="G249" s="787" t="str">
        <f t="shared" si="42"/>
        <v>A1</v>
      </c>
      <c r="H249" s="787" t="str">
        <f t="shared" si="47"/>
        <v>MR_DER-1661_26</v>
      </c>
      <c r="I249" s="793">
        <f t="shared" si="44"/>
        <v>46127</v>
      </c>
      <c r="J249" s="746" t="str">
        <f t="shared" si="46"/>
        <v>NÃO APROVADO</v>
      </c>
      <c r="K249" s="758" t="s">
        <v>3730</v>
      </c>
      <c r="L249" s="794">
        <v>46106</v>
      </c>
      <c r="M249" s="23" t="s">
        <v>12470</v>
      </c>
      <c r="N249" s="758" t="s">
        <v>5536</v>
      </c>
      <c r="O249" s="794">
        <v>46127</v>
      </c>
    </row>
    <row r="250" spans="1:15" s="764" customFormat="1" ht="15" hidden="1" x14ac:dyDescent="0.25">
      <c r="A250" s="768" t="s">
        <v>12513</v>
      </c>
      <c r="B250" s="790"/>
      <c r="C250" s="790"/>
      <c r="D250" s="768" t="s">
        <v>29</v>
      </c>
      <c r="E250" s="759" t="s">
        <v>2582</v>
      </c>
      <c r="F250" s="792">
        <f t="shared" si="41"/>
        <v>46106</v>
      </c>
      <c r="G250" s="787" t="str">
        <f t="shared" si="42"/>
        <v>A1</v>
      </c>
      <c r="H250" s="787" t="str">
        <f t="shared" si="47"/>
        <v>MR_DER-1661_26</v>
      </c>
      <c r="I250" s="793">
        <f t="shared" si="44"/>
        <v>46127</v>
      </c>
      <c r="J250" s="746" t="str">
        <f t="shared" si="46"/>
        <v>NÃO APROVADO</v>
      </c>
      <c r="K250" s="758" t="s">
        <v>3730</v>
      </c>
      <c r="L250" s="794">
        <v>46106</v>
      </c>
      <c r="M250" s="23" t="s">
        <v>12470</v>
      </c>
      <c r="N250" s="758" t="s">
        <v>5536</v>
      </c>
      <c r="O250" s="794">
        <v>46127</v>
      </c>
    </row>
    <row r="251" spans="1:15" s="764" customFormat="1" ht="15" hidden="1" x14ac:dyDescent="0.25">
      <c r="A251" s="768" t="s">
        <v>12513</v>
      </c>
      <c r="B251" s="790"/>
      <c r="C251" s="790"/>
      <c r="D251" s="768" t="s">
        <v>29</v>
      </c>
      <c r="E251" s="759" t="s">
        <v>12467</v>
      </c>
      <c r="F251" s="792">
        <f>IF(L251&lt;&gt;0,MAX(L251,R251,X251,AD251),"NE")</f>
        <v>46106</v>
      </c>
      <c r="G251" s="787" t="str">
        <f t="shared" si="42"/>
        <v>A1</v>
      </c>
      <c r="H251" s="787" t="str">
        <f t="shared" si="47"/>
        <v>MR_DER-1661_26</v>
      </c>
      <c r="I251" s="793">
        <f>IF(F251="NE",F251,IF(INDEX(K251:CP251,,MATCH(F251,K251:CP251,0)+3)&lt;&gt;0,INDEX(K251:CP251,,MATCH(F251,K251:CP251,0)+3),"ND"))</f>
        <v>46127</v>
      </c>
      <c r="J251" s="746" t="str">
        <f>IF(G251="NE",G251,IF(INDEX(K251:CQ251,,MATCH(G251,K251:CQ251,0)+3)&lt;&gt;0,INDEX(K251:CQ251,,MATCH(G251,K251:CQ251,0)+3),"ND"))</f>
        <v>NÃO APROVADO</v>
      </c>
      <c r="K251" s="758" t="s">
        <v>3730</v>
      </c>
      <c r="L251" s="794">
        <v>46106</v>
      </c>
      <c r="M251" s="23" t="s">
        <v>12470</v>
      </c>
      <c r="N251" s="758" t="s">
        <v>5536</v>
      </c>
      <c r="O251" s="794">
        <v>46127</v>
      </c>
    </row>
    <row r="252" spans="1:15" s="764" customFormat="1" ht="15" hidden="1" x14ac:dyDescent="0.25">
      <c r="A252" s="768" t="s">
        <v>12513</v>
      </c>
      <c r="B252" s="790"/>
      <c r="C252" s="790"/>
      <c r="D252" s="768" t="s">
        <v>29</v>
      </c>
      <c r="E252" s="759" t="s">
        <v>12468</v>
      </c>
      <c r="F252" s="792">
        <f>IF(L252&lt;&gt;0,MAX(L252,R252,X252,AD252),"NE")</f>
        <v>46106</v>
      </c>
      <c r="G252" s="787" t="str">
        <f t="shared" si="42"/>
        <v>A1</v>
      </c>
      <c r="H252" s="787" t="str">
        <f t="shared" si="47"/>
        <v>MR_DER-1661_26</v>
      </c>
      <c r="I252" s="793">
        <f>IF(F252="NE",F252,IF(INDEX(K252:CP252,,MATCH(F252,K252:CP252,0)+3)&lt;&gt;0,INDEX(K252:CP252,,MATCH(F252,K252:CP252,0)+3),"ND"))</f>
        <v>46127</v>
      </c>
      <c r="J252" s="746" t="str">
        <f>IF(G252="NE",G252,IF(INDEX(K252:CQ252,,MATCH(G252,K252:CQ252,0)+3)&lt;&gt;0,INDEX(K252:CQ252,,MATCH(G252,K252:CQ252,0)+3),"ND"))</f>
        <v>NÃO APROVADO</v>
      </c>
      <c r="K252" s="758" t="s">
        <v>3730</v>
      </c>
      <c r="L252" s="794">
        <v>46106</v>
      </c>
      <c r="M252" s="23" t="s">
        <v>12470</v>
      </c>
      <c r="N252" s="758" t="s">
        <v>5536</v>
      </c>
      <c r="O252" s="794">
        <v>46127</v>
      </c>
    </row>
    <row r="253" spans="1:15" s="764" customFormat="1" ht="15" hidden="1" x14ac:dyDescent="0.25">
      <c r="A253" s="768" t="s">
        <v>12513</v>
      </c>
      <c r="B253" s="790"/>
      <c r="C253" s="790"/>
      <c r="D253" s="768" t="s">
        <v>66</v>
      </c>
      <c r="E253" s="759" t="s">
        <v>2583</v>
      </c>
      <c r="F253" s="792">
        <f t="shared" si="41"/>
        <v>46106</v>
      </c>
      <c r="G253" s="787" t="str">
        <f t="shared" si="42"/>
        <v>A1</v>
      </c>
      <c r="H253" s="787" t="str">
        <f t="shared" si="47"/>
        <v>MR_DER-1661_26</v>
      </c>
      <c r="I253" s="793">
        <f t="shared" si="44"/>
        <v>46127</v>
      </c>
      <c r="J253" s="746" t="str">
        <f t="shared" si="46"/>
        <v>NÃO APROVADO</v>
      </c>
      <c r="K253" s="758" t="s">
        <v>3730</v>
      </c>
      <c r="L253" s="794">
        <v>46106</v>
      </c>
      <c r="M253" s="23" t="s">
        <v>12470</v>
      </c>
      <c r="N253" s="758" t="s">
        <v>5536</v>
      </c>
      <c r="O253" s="794">
        <v>46127</v>
      </c>
    </row>
    <row r="254" spans="1:15" s="764" customFormat="1" ht="15" hidden="1" x14ac:dyDescent="0.25">
      <c r="A254" s="768" t="s">
        <v>12513</v>
      </c>
      <c r="B254" s="790"/>
      <c r="C254" s="790"/>
      <c r="D254" s="768" t="s">
        <v>66</v>
      </c>
      <c r="E254" s="759" t="s">
        <v>12469</v>
      </c>
      <c r="F254" s="792">
        <f>IF(L254&lt;&gt;0,MAX(L254,R254,X254,AD254),"NE")</f>
        <v>46106</v>
      </c>
      <c r="G254" s="787" t="str">
        <f t="shared" si="42"/>
        <v>A1</v>
      </c>
      <c r="H254" s="787" t="str">
        <f t="shared" si="47"/>
        <v>MR_DER-1661_26</v>
      </c>
      <c r="I254" s="793">
        <f>IF(F254="NE",F254,IF(INDEX(K254:CP254,,MATCH(F254,K254:CP254,0)+3)&lt;&gt;0,INDEX(K254:CP254,,MATCH(F254,K254:CP254,0)+3),"ND"))</f>
        <v>46127</v>
      </c>
      <c r="J254" s="746" t="str">
        <f>IF(G254="NE",G254,IF(INDEX(K254:CQ254,,MATCH(G254,K254:CQ254,0)+3)&lt;&gt;0,INDEX(K254:CQ254,,MATCH(G254,K254:CQ254,0)+3),"ND"))</f>
        <v>NÃO APROVADO</v>
      </c>
      <c r="K254" s="758" t="s">
        <v>3730</v>
      </c>
      <c r="L254" s="794">
        <v>46106</v>
      </c>
      <c r="M254" s="23" t="s">
        <v>12470</v>
      </c>
      <c r="N254" s="758" t="s">
        <v>5536</v>
      </c>
      <c r="O254" s="794">
        <v>46127</v>
      </c>
    </row>
    <row r="255" spans="1:15" s="764" customFormat="1" ht="15" hidden="1" x14ac:dyDescent="0.25">
      <c r="A255" s="768" t="s">
        <v>12513</v>
      </c>
      <c r="B255" s="790"/>
      <c r="C255" s="790"/>
      <c r="D255" s="768" t="s">
        <v>31</v>
      </c>
      <c r="E255" s="759" t="s">
        <v>2584</v>
      </c>
      <c r="F255" s="792">
        <f t="shared" si="41"/>
        <v>46106</v>
      </c>
      <c r="G255" s="787" t="str">
        <f t="shared" si="42"/>
        <v>A1</v>
      </c>
      <c r="H255" s="787" t="str">
        <f t="shared" si="47"/>
        <v>MR_DER-1661_26</v>
      </c>
      <c r="I255" s="793">
        <f t="shared" si="44"/>
        <v>46127</v>
      </c>
      <c r="J255" s="746" t="str">
        <f t="shared" si="46"/>
        <v>NÃO APROVADO</v>
      </c>
      <c r="K255" s="758" t="s">
        <v>3730</v>
      </c>
      <c r="L255" s="794">
        <v>46106</v>
      </c>
      <c r="M255" s="23" t="s">
        <v>12470</v>
      </c>
      <c r="N255" s="758" t="s">
        <v>5536</v>
      </c>
      <c r="O255" s="794">
        <v>46127</v>
      </c>
    </row>
    <row r="256" spans="1:15" s="764" customFormat="1" ht="15" hidden="1" x14ac:dyDescent="0.25">
      <c r="A256" s="768" t="s">
        <v>12513</v>
      </c>
      <c r="B256" s="790"/>
      <c r="C256" s="790"/>
      <c r="D256" s="768" t="s">
        <v>32</v>
      </c>
      <c r="E256" s="759" t="s">
        <v>2585</v>
      </c>
      <c r="F256" s="792">
        <f t="shared" si="41"/>
        <v>46106</v>
      </c>
      <c r="G256" s="787" t="str">
        <f t="shared" si="42"/>
        <v>A1</v>
      </c>
      <c r="H256" s="787" t="str">
        <f t="shared" si="47"/>
        <v>MR_DER-1661_26</v>
      </c>
      <c r="I256" s="793">
        <f t="shared" si="44"/>
        <v>46127</v>
      </c>
      <c r="J256" s="746" t="str">
        <f t="shared" si="46"/>
        <v>NÃO APROVADO</v>
      </c>
      <c r="K256" s="758" t="s">
        <v>3730</v>
      </c>
      <c r="L256" s="794">
        <v>46106</v>
      </c>
      <c r="M256" s="23" t="s">
        <v>12470</v>
      </c>
      <c r="N256" s="758" t="s">
        <v>5536</v>
      </c>
      <c r="O256" s="794">
        <v>46127</v>
      </c>
    </row>
    <row r="257" spans="1:13" s="725" customFormat="1" hidden="1" x14ac:dyDescent="0.25">
      <c r="A257" s="767"/>
      <c r="B257" s="721"/>
      <c r="C257" s="721"/>
      <c r="D257" s="767" t="s">
        <v>33</v>
      </c>
      <c r="E257" s="868"/>
      <c r="F257" s="749"/>
      <c r="G257" s="749"/>
      <c r="H257" s="787"/>
      <c r="I257" s="749"/>
      <c r="J257" s="749"/>
      <c r="K257" s="749"/>
      <c r="L257" s="749"/>
      <c r="M257" s="749"/>
    </row>
    <row r="258" spans="1:13" s="731" customFormat="1" hidden="1" x14ac:dyDescent="0.25">
      <c r="D258" s="727"/>
      <c r="E258" s="727"/>
      <c r="F258" s="727"/>
      <c r="G258" s="727"/>
      <c r="H258" s="787"/>
      <c r="I258" s="726"/>
      <c r="J258" s="726"/>
    </row>
    <row r="259" spans="1:13" s="725" customFormat="1" hidden="1" x14ac:dyDescent="0.25">
      <c r="D259" s="767" t="s">
        <v>34</v>
      </c>
      <c r="E259" s="751" t="s">
        <v>2587</v>
      </c>
      <c r="F259" s="777" t="str">
        <f t="shared" si="41"/>
        <v>NE</v>
      </c>
      <c r="G259" s="775" t="e">
        <f t="shared" si="42"/>
        <v>#N/A</v>
      </c>
      <c r="H259" s="787" t="e">
        <f t="shared" si="47"/>
        <v>#N/A</v>
      </c>
      <c r="I259" s="778" t="str">
        <f t="shared" si="44"/>
        <v>NE</v>
      </c>
      <c r="J259" s="745" t="e">
        <f t="shared" si="46"/>
        <v>#N/A</v>
      </c>
    </row>
    <row r="260" spans="1:13" s="725" customFormat="1" hidden="1" x14ac:dyDescent="0.25">
      <c r="D260" s="767" t="s">
        <v>35</v>
      </c>
      <c r="E260" s="751" t="s">
        <v>2588</v>
      </c>
      <c r="F260" s="777" t="str">
        <f t="shared" si="41"/>
        <v>NE</v>
      </c>
      <c r="G260" s="775" t="e">
        <f t="shared" si="42"/>
        <v>#N/A</v>
      </c>
      <c r="H260" s="787" t="e">
        <f t="shared" si="47"/>
        <v>#N/A</v>
      </c>
      <c r="I260" s="778" t="str">
        <f t="shared" si="44"/>
        <v>NE</v>
      </c>
      <c r="J260" s="745" t="e">
        <f t="shared" si="46"/>
        <v>#N/A</v>
      </c>
    </row>
    <row r="261" spans="1:13" s="725" customFormat="1" hidden="1" x14ac:dyDescent="0.25">
      <c r="D261" s="767" t="s">
        <v>35</v>
      </c>
      <c r="E261" s="751" t="s">
        <v>2589</v>
      </c>
      <c r="F261" s="777" t="str">
        <f t="shared" si="41"/>
        <v>NE</v>
      </c>
      <c r="G261" s="775" t="e">
        <f t="shared" si="42"/>
        <v>#N/A</v>
      </c>
      <c r="H261" s="787" t="e">
        <f t="shared" si="47"/>
        <v>#N/A</v>
      </c>
      <c r="I261" s="778" t="str">
        <f t="shared" si="44"/>
        <v>NE</v>
      </c>
      <c r="J261" s="745" t="e">
        <f t="shared" si="46"/>
        <v>#N/A</v>
      </c>
    </row>
    <row r="262" spans="1:13" s="725" customFormat="1" hidden="1" x14ac:dyDescent="0.25">
      <c r="D262" s="767" t="s">
        <v>35</v>
      </c>
      <c r="E262" s="751" t="s">
        <v>2590</v>
      </c>
      <c r="F262" s="777" t="str">
        <f t="shared" si="41"/>
        <v>NE</v>
      </c>
      <c r="G262" s="775" t="e">
        <f t="shared" si="42"/>
        <v>#N/A</v>
      </c>
      <c r="H262" s="787" t="e">
        <f t="shared" si="47"/>
        <v>#N/A</v>
      </c>
      <c r="I262" s="778" t="str">
        <f t="shared" si="44"/>
        <v>NE</v>
      </c>
      <c r="J262" s="745" t="e">
        <f t="shared" si="46"/>
        <v>#N/A</v>
      </c>
    </row>
    <row r="263" spans="1:13" s="725" customFormat="1" hidden="1" x14ac:dyDescent="0.25">
      <c r="D263" s="767" t="s">
        <v>35</v>
      </c>
      <c r="E263" s="751" t="s">
        <v>2591</v>
      </c>
      <c r="F263" s="777" t="str">
        <f t="shared" si="41"/>
        <v>NE</v>
      </c>
      <c r="G263" s="775" t="e">
        <f t="shared" si="42"/>
        <v>#N/A</v>
      </c>
      <c r="H263" s="787" t="e">
        <f t="shared" si="47"/>
        <v>#N/A</v>
      </c>
      <c r="I263" s="778" t="str">
        <f t="shared" si="44"/>
        <v>NE</v>
      </c>
      <c r="J263" s="745" t="e">
        <f t="shared" si="46"/>
        <v>#N/A</v>
      </c>
    </row>
    <row r="264" spans="1:13" s="725" customFormat="1" hidden="1" x14ac:dyDescent="0.25">
      <c r="D264" s="767" t="s">
        <v>35</v>
      </c>
      <c r="E264" s="751" t="s">
        <v>2592</v>
      </c>
      <c r="F264" s="777" t="str">
        <f t="shared" si="41"/>
        <v>NE</v>
      </c>
      <c r="G264" s="775" t="e">
        <f t="shared" si="42"/>
        <v>#N/A</v>
      </c>
      <c r="H264" s="787" t="e">
        <f t="shared" si="47"/>
        <v>#N/A</v>
      </c>
      <c r="I264" s="778" t="str">
        <f t="shared" si="44"/>
        <v>NE</v>
      </c>
      <c r="J264" s="745" t="e">
        <f t="shared" si="46"/>
        <v>#N/A</v>
      </c>
    </row>
    <row r="265" spans="1:13" s="725" customFormat="1" hidden="1" x14ac:dyDescent="0.25">
      <c r="D265" s="767" t="s">
        <v>36</v>
      </c>
      <c r="E265" s="751" t="s">
        <v>2593</v>
      </c>
      <c r="F265" s="777" t="str">
        <f t="shared" ref="F265:F336" si="48">IF(L265&lt;&gt;0,MAX(L265,R265,X265,AD265),"NE")</f>
        <v>NE</v>
      </c>
      <c r="G265" s="775" t="e">
        <f t="shared" si="42"/>
        <v>#N/A</v>
      </c>
      <c r="H265" s="787" t="e">
        <f t="shared" si="47"/>
        <v>#N/A</v>
      </c>
      <c r="I265" s="778" t="str">
        <f t="shared" ref="I265:I336" si="49">IF(F265="NE",F265,IF(INDEX(K265:CP265,,MATCH(F265,K265:CP265,0)+3)&lt;&gt;0,INDEX(K265:CP265,,MATCH(F265,K265:CP265,0)+3),"ND"))</f>
        <v>NE</v>
      </c>
      <c r="J265" s="745" t="e">
        <f t="shared" si="46"/>
        <v>#N/A</v>
      </c>
    </row>
    <row r="266" spans="1:13" s="725" customFormat="1" hidden="1" x14ac:dyDescent="0.25">
      <c r="D266" s="767" t="s">
        <v>36</v>
      </c>
      <c r="E266" s="751" t="s">
        <v>2594</v>
      </c>
      <c r="F266" s="777" t="str">
        <f t="shared" si="48"/>
        <v>NE</v>
      </c>
      <c r="G266" s="775" t="e">
        <f t="shared" si="42"/>
        <v>#N/A</v>
      </c>
      <c r="H266" s="787" t="e">
        <f t="shared" si="47"/>
        <v>#N/A</v>
      </c>
      <c r="I266" s="778" t="str">
        <f t="shared" si="49"/>
        <v>NE</v>
      </c>
      <c r="J266" s="745" t="e">
        <f t="shared" si="46"/>
        <v>#N/A</v>
      </c>
    </row>
    <row r="267" spans="1:13" s="725" customFormat="1" hidden="1" x14ac:dyDescent="0.25">
      <c r="D267" s="767" t="s">
        <v>37</v>
      </c>
      <c r="E267" s="751" t="s">
        <v>2595</v>
      </c>
      <c r="F267" s="777" t="str">
        <f t="shared" si="48"/>
        <v>NE</v>
      </c>
      <c r="G267" s="775" t="e">
        <f t="shared" si="42"/>
        <v>#N/A</v>
      </c>
      <c r="H267" s="787" t="e">
        <f t="shared" si="47"/>
        <v>#N/A</v>
      </c>
      <c r="I267" s="778" t="str">
        <f t="shared" si="49"/>
        <v>NE</v>
      </c>
      <c r="J267" s="745" t="e">
        <f t="shared" si="46"/>
        <v>#N/A</v>
      </c>
    </row>
    <row r="268" spans="1:13" s="725" customFormat="1" hidden="1" x14ac:dyDescent="0.25">
      <c r="D268" s="767" t="s">
        <v>37</v>
      </c>
      <c r="E268" s="751" t="s">
        <v>2596</v>
      </c>
      <c r="F268" s="777" t="str">
        <f t="shared" si="48"/>
        <v>NE</v>
      </c>
      <c r="G268" s="775" t="e">
        <f t="shared" si="42"/>
        <v>#N/A</v>
      </c>
      <c r="H268" s="787" t="e">
        <f t="shared" si="47"/>
        <v>#N/A</v>
      </c>
      <c r="I268" s="778" t="str">
        <f t="shared" si="49"/>
        <v>NE</v>
      </c>
      <c r="J268" s="745" t="e">
        <f t="shared" si="46"/>
        <v>#N/A</v>
      </c>
    </row>
    <row r="269" spans="1:13" s="725" customFormat="1" hidden="1" x14ac:dyDescent="0.25">
      <c r="D269" s="767" t="s">
        <v>37</v>
      </c>
      <c r="E269" s="751" t="s">
        <v>2597</v>
      </c>
      <c r="F269" s="777" t="str">
        <f t="shared" si="48"/>
        <v>NE</v>
      </c>
      <c r="G269" s="775" t="e">
        <f t="shared" si="42"/>
        <v>#N/A</v>
      </c>
      <c r="H269" s="787" t="e">
        <f t="shared" si="47"/>
        <v>#N/A</v>
      </c>
      <c r="I269" s="778" t="str">
        <f t="shared" si="49"/>
        <v>NE</v>
      </c>
      <c r="J269" s="745" t="e">
        <f t="shared" si="46"/>
        <v>#N/A</v>
      </c>
    </row>
    <row r="270" spans="1:13" s="725" customFormat="1" hidden="1" x14ac:dyDescent="0.25">
      <c r="D270" s="767" t="s">
        <v>37</v>
      </c>
      <c r="E270" s="751" t="s">
        <v>2598</v>
      </c>
      <c r="F270" s="777" t="str">
        <f t="shared" si="48"/>
        <v>NE</v>
      </c>
      <c r="G270" s="775" t="e">
        <f t="shared" si="42"/>
        <v>#N/A</v>
      </c>
      <c r="H270" s="787" t="e">
        <f t="shared" si="47"/>
        <v>#N/A</v>
      </c>
      <c r="I270" s="778" t="str">
        <f t="shared" si="49"/>
        <v>NE</v>
      </c>
      <c r="J270" s="745" t="e">
        <f t="shared" si="46"/>
        <v>#N/A</v>
      </c>
    </row>
    <row r="271" spans="1:13" s="725" customFormat="1" hidden="1" x14ac:dyDescent="0.25">
      <c r="D271" s="767" t="s">
        <v>37</v>
      </c>
      <c r="E271" s="751" t="s">
        <v>2599</v>
      </c>
      <c r="F271" s="777" t="str">
        <f t="shared" si="48"/>
        <v>NE</v>
      </c>
      <c r="G271" s="775" t="e">
        <f t="shared" si="42"/>
        <v>#N/A</v>
      </c>
      <c r="H271" s="787" t="e">
        <f t="shared" si="47"/>
        <v>#N/A</v>
      </c>
      <c r="I271" s="778" t="str">
        <f t="shared" si="49"/>
        <v>NE</v>
      </c>
      <c r="J271" s="745" t="e">
        <f t="shared" si="46"/>
        <v>#N/A</v>
      </c>
    </row>
    <row r="272" spans="1:13" s="725" customFormat="1" hidden="1" x14ac:dyDescent="0.25">
      <c r="D272" s="767" t="s">
        <v>37</v>
      </c>
      <c r="E272" s="751" t="s">
        <v>2600</v>
      </c>
      <c r="F272" s="777" t="str">
        <f t="shared" si="48"/>
        <v>NE</v>
      </c>
      <c r="G272" s="775" t="e">
        <f t="shared" si="42"/>
        <v>#N/A</v>
      </c>
      <c r="H272" s="787" t="e">
        <f t="shared" si="47"/>
        <v>#N/A</v>
      </c>
      <c r="I272" s="778" t="str">
        <f t="shared" si="49"/>
        <v>NE</v>
      </c>
      <c r="J272" s="745" t="e">
        <f t="shared" si="46"/>
        <v>#N/A</v>
      </c>
    </row>
    <row r="273" spans="4:10" s="725" customFormat="1" hidden="1" x14ac:dyDescent="0.25">
      <c r="D273" s="767" t="s">
        <v>37</v>
      </c>
      <c r="E273" s="751" t="s">
        <v>2601</v>
      </c>
      <c r="F273" s="777" t="str">
        <f t="shared" si="48"/>
        <v>NE</v>
      </c>
      <c r="G273" s="775" t="e">
        <f t="shared" si="42"/>
        <v>#N/A</v>
      </c>
      <c r="H273" s="787" t="e">
        <f t="shared" si="47"/>
        <v>#N/A</v>
      </c>
      <c r="I273" s="778" t="str">
        <f t="shared" si="49"/>
        <v>NE</v>
      </c>
      <c r="J273" s="745" t="e">
        <f t="shared" si="46"/>
        <v>#N/A</v>
      </c>
    </row>
    <row r="274" spans="4:10" s="725" customFormat="1" hidden="1" x14ac:dyDescent="0.25">
      <c r="D274" s="767" t="s">
        <v>37</v>
      </c>
      <c r="E274" s="751" t="s">
        <v>2602</v>
      </c>
      <c r="F274" s="777" t="str">
        <f t="shared" si="48"/>
        <v>NE</v>
      </c>
      <c r="G274" s="775" t="e">
        <f t="shared" si="42"/>
        <v>#N/A</v>
      </c>
      <c r="H274" s="787" t="e">
        <f t="shared" si="47"/>
        <v>#N/A</v>
      </c>
      <c r="I274" s="778" t="str">
        <f t="shared" si="49"/>
        <v>NE</v>
      </c>
      <c r="J274" s="745" t="e">
        <f t="shared" si="46"/>
        <v>#N/A</v>
      </c>
    </row>
    <row r="275" spans="4:10" s="725" customFormat="1" hidden="1" x14ac:dyDescent="0.25">
      <c r="D275" s="767" t="s">
        <v>37</v>
      </c>
      <c r="E275" s="751" t="s">
        <v>2603</v>
      </c>
      <c r="F275" s="777" t="str">
        <f t="shared" si="48"/>
        <v>NE</v>
      </c>
      <c r="G275" s="775" t="e">
        <f t="shared" si="42"/>
        <v>#N/A</v>
      </c>
      <c r="H275" s="787" t="e">
        <f t="shared" si="47"/>
        <v>#N/A</v>
      </c>
      <c r="I275" s="778" t="str">
        <f t="shared" si="49"/>
        <v>NE</v>
      </c>
      <c r="J275" s="745" t="e">
        <f t="shared" si="46"/>
        <v>#N/A</v>
      </c>
    </row>
    <row r="276" spans="4:10" s="725" customFormat="1" hidden="1" x14ac:dyDescent="0.25">
      <c r="D276" s="767" t="s">
        <v>37</v>
      </c>
      <c r="E276" s="751" t="s">
        <v>2604</v>
      </c>
      <c r="F276" s="777" t="str">
        <f t="shared" si="48"/>
        <v>NE</v>
      </c>
      <c r="G276" s="775" t="e">
        <f t="shared" si="42"/>
        <v>#N/A</v>
      </c>
      <c r="H276" s="787" t="e">
        <f t="shared" si="47"/>
        <v>#N/A</v>
      </c>
      <c r="I276" s="778" t="str">
        <f t="shared" si="49"/>
        <v>NE</v>
      </c>
      <c r="J276" s="745" t="e">
        <f t="shared" si="46"/>
        <v>#N/A</v>
      </c>
    </row>
    <row r="277" spans="4:10" s="725" customFormat="1" hidden="1" x14ac:dyDescent="0.25">
      <c r="D277" s="767" t="s">
        <v>37</v>
      </c>
      <c r="E277" s="751" t="s">
        <v>2605</v>
      </c>
      <c r="F277" s="777" t="str">
        <f t="shared" si="48"/>
        <v>NE</v>
      </c>
      <c r="G277" s="775" t="e">
        <f t="shared" ref="G277:G346" si="50">IF($F277="","",INDEX($K277:$FI277,1,MATCH($F277,$K277:$FI277,)-1))</f>
        <v>#N/A</v>
      </c>
      <c r="H277" s="787" t="e">
        <f t="shared" si="47"/>
        <v>#N/A</v>
      </c>
      <c r="I277" s="778" t="str">
        <f t="shared" si="49"/>
        <v>NE</v>
      </c>
      <c r="J277" s="745" t="e">
        <f t="shared" si="46"/>
        <v>#N/A</v>
      </c>
    </row>
    <row r="278" spans="4:10" s="725" customFormat="1" hidden="1" x14ac:dyDescent="0.25">
      <c r="D278" s="767" t="s">
        <v>37</v>
      </c>
      <c r="E278" s="751" t="s">
        <v>2606</v>
      </c>
      <c r="F278" s="777" t="str">
        <f t="shared" si="48"/>
        <v>NE</v>
      </c>
      <c r="G278" s="775" t="e">
        <f t="shared" si="50"/>
        <v>#N/A</v>
      </c>
      <c r="H278" s="787" t="e">
        <f t="shared" si="47"/>
        <v>#N/A</v>
      </c>
      <c r="I278" s="778" t="str">
        <f t="shared" si="49"/>
        <v>NE</v>
      </c>
      <c r="J278" s="745" t="e">
        <f t="shared" si="46"/>
        <v>#N/A</v>
      </c>
    </row>
    <row r="279" spans="4:10" s="725" customFormat="1" hidden="1" x14ac:dyDescent="0.25">
      <c r="D279" s="767" t="s">
        <v>37</v>
      </c>
      <c r="E279" s="751" t="s">
        <v>2607</v>
      </c>
      <c r="F279" s="777" t="str">
        <f t="shared" si="48"/>
        <v>NE</v>
      </c>
      <c r="G279" s="775" t="e">
        <f t="shared" si="50"/>
        <v>#N/A</v>
      </c>
      <c r="H279" s="787" t="e">
        <f t="shared" si="47"/>
        <v>#N/A</v>
      </c>
      <c r="I279" s="778" t="str">
        <f t="shared" si="49"/>
        <v>NE</v>
      </c>
      <c r="J279" s="745" t="e">
        <f t="shared" si="46"/>
        <v>#N/A</v>
      </c>
    </row>
    <row r="280" spans="4:10" s="725" customFormat="1" hidden="1" x14ac:dyDescent="0.25">
      <c r="D280" s="767" t="s">
        <v>37</v>
      </c>
      <c r="E280" s="751" t="s">
        <v>2608</v>
      </c>
      <c r="F280" s="777" t="str">
        <f t="shared" si="48"/>
        <v>NE</v>
      </c>
      <c r="G280" s="775" t="e">
        <f t="shared" si="50"/>
        <v>#N/A</v>
      </c>
      <c r="H280" s="787" t="e">
        <f t="shared" si="47"/>
        <v>#N/A</v>
      </c>
      <c r="I280" s="778" t="str">
        <f t="shared" si="49"/>
        <v>NE</v>
      </c>
      <c r="J280" s="745" t="e">
        <f t="shared" si="46"/>
        <v>#N/A</v>
      </c>
    </row>
    <row r="281" spans="4:10" s="725" customFormat="1" hidden="1" x14ac:dyDescent="0.25">
      <c r="D281" s="767" t="s">
        <v>37</v>
      </c>
      <c r="E281" s="751" t="s">
        <v>2609</v>
      </c>
      <c r="F281" s="777" t="str">
        <f t="shared" si="48"/>
        <v>NE</v>
      </c>
      <c r="G281" s="775" t="e">
        <f t="shared" si="50"/>
        <v>#N/A</v>
      </c>
      <c r="H281" s="787" t="e">
        <f t="shared" si="47"/>
        <v>#N/A</v>
      </c>
      <c r="I281" s="778" t="str">
        <f t="shared" si="49"/>
        <v>NE</v>
      </c>
      <c r="J281" s="745" t="e">
        <f t="shared" si="46"/>
        <v>#N/A</v>
      </c>
    </row>
    <row r="282" spans="4:10" s="725" customFormat="1" hidden="1" x14ac:dyDescent="0.25">
      <c r="D282" s="767" t="s">
        <v>37</v>
      </c>
      <c r="E282" s="751" t="s">
        <v>2610</v>
      </c>
      <c r="F282" s="777" t="str">
        <f t="shared" si="48"/>
        <v>NE</v>
      </c>
      <c r="G282" s="775" t="e">
        <f t="shared" si="50"/>
        <v>#N/A</v>
      </c>
      <c r="H282" s="787" t="e">
        <f t="shared" si="47"/>
        <v>#N/A</v>
      </c>
      <c r="I282" s="778" t="str">
        <f t="shared" si="49"/>
        <v>NE</v>
      </c>
      <c r="J282" s="745" t="e">
        <f t="shared" si="46"/>
        <v>#N/A</v>
      </c>
    </row>
    <row r="283" spans="4:10" s="725" customFormat="1" hidden="1" x14ac:dyDescent="0.25">
      <c r="D283" s="767" t="s">
        <v>37</v>
      </c>
      <c r="E283" s="751" t="s">
        <v>2611</v>
      </c>
      <c r="F283" s="777" t="str">
        <f t="shared" si="48"/>
        <v>NE</v>
      </c>
      <c r="G283" s="775" t="e">
        <f t="shared" si="50"/>
        <v>#N/A</v>
      </c>
      <c r="H283" s="787" t="e">
        <f t="shared" si="47"/>
        <v>#N/A</v>
      </c>
      <c r="I283" s="778" t="str">
        <f t="shared" si="49"/>
        <v>NE</v>
      </c>
      <c r="J283" s="745" t="e">
        <f t="shared" si="46"/>
        <v>#N/A</v>
      </c>
    </row>
    <row r="284" spans="4:10" s="725" customFormat="1" hidden="1" x14ac:dyDescent="0.25">
      <c r="D284" s="767" t="s">
        <v>37</v>
      </c>
      <c r="E284" s="751" t="s">
        <v>2612</v>
      </c>
      <c r="F284" s="777" t="str">
        <f t="shared" si="48"/>
        <v>NE</v>
      </c>
      <c r="G284" s="775" t="e">
        <f t="shared" si="50"/>
        <v>#N/A</v>
      </c>
      <c r="H284" s="787" t="e">
        <f t="shared" si="47"/>
        <v>#N/A</v>
      </c>
      <c r="I284" s="778" t="str">
        <f t="shared" si="49"/>
        <v>NE</v>
      </c>
      <c r="J284" s="745" t="e">
        <f t="shared" si="46"/>
        <v>#N/A</v>
      </c>
    </row>
    <row r="285" spans="4:10" s="725" customFormat="1" hidden="1" x14ac:dyDescent="0.25">
      <c r="D285" s="767" t="s">
        <v>37</v>
      </c>
      <c r="E285" s="751" t="s">
        <v>2613</v>
      </c>
      <c r="F285" s="777" t="str">
        <f t="shared" si="48"/>
        <v>NE</v>
      </c>
      <c r="G285" s="775" t="e">
        <f t="shared" si="50"/>
        <v>#N/A</v>
      </c>
      <c r="H285" s="787" t="e">
        <f t="shared" si="47"/>
        <v>#N/A</v>
      </c>
      <c r="I285" s="778" t="str">
        <f t="shared" si="49"/>
        <v>NE</v>
      </c>
      <c r="J285" s="745" t="e">
        <f t="shared" si="46"/>
        <v>#N/A</v>
      </c>
    </row>
    <row r="286" spans="4:10" s="725" customFormat="1" hidden="1" x14ac:dyDescent="0.25">
      <c r="D286" s="767" t="s">
        <v>37</v>
      </c>
      <c r="E286" s="751" t="s">
        <v>2614</v>
      </c>
      <c r="F286" s="777" t="str">
        <f t="shared" si="48"/>
        <v>NE</v>
      </c>
      <c r="G286" s="775" t="e">
        <f t="shared" si="50"/>
        <v>#N/A</v>
      </c>
      <c r="H286" s="787" t="e">
        <f t="shared" si="47"/>
        <v>#N/A</v>
      </c>
      <c r="I286" s="778" t="str">
        <f t="shared" si="49"/>
        <v>NE</v>
      </c>
      <c r="J286" s="745" t="e">
        <f t="shared" si="46"/>
        <v>#N/A</v>
      </c>
    </row>
    <row r="287" spans="4:10" s="725" customFormat="1" hidden="1" x14ac:dyDescent="0.25">
      <c r="D287" s="767" t="s">
        <v>37</v>
      </c>
      <c r="E287" s="751" t="s">
        <v>2615</v>
      </c>
      <c r="F287" s="777" t="str">
        <f t="shared" si="48"/>
        <v>NE</v>
      </c>
      <c r="G287" s="775" t="e">
        <f t="shared" si="50"/>
        <v>#N/A</v>
      </c>
      <c r="H287" s="787" t="e">
        <f t="shared" si="47"/>
        <v>#N/A</v>
      </c>
      <c r="I287" s="778" t="str">
        <f t="shared" si="49"/>
        <v>NE</v>
      </c>
      <c r="J287" s="745" t="e">
        <f t="shared" si="46"/>
        <v>#N/A</v>
      </c>
    </row>
    <row r="288" spans="4:10" s="725" customFormat="1" hidden="1" x14ac:dyDescent="0.25">
      <c r="D288" s="767" t="s">
        <v>37</v>
      </c>
      <c r="E288" s="751" t="s">
        <v>2616</v>
      </c>
      <c r="F288" s="777" t="str">
        <f t="shared" si="48"/>
        <v>NE</v>
      </c>
      <c r="G288" s="775" t="e">
        <f t="shared" si="50"/>
        <v>#N/A</v>
      </c>
      <c r="H288" s="787" t="e">
        <f t="shared" si="47"/>
        <v>#N/A</v>
      </c>
      <c r="I288" s="778" t="str">
        <f t="shared" si="49"/>
        <v>NE</v>
      </c>
      <c r="J288" s="745" t="e">
        <f t="shared" si="46"/>
        <v>#N/A</v>
      </c>
    </row>
    <row r="289" spans="4:16" s="725" customFormat="1" hidden="1" x14ac:dyDescent="0.25">
      <c r="D289" s="767" t="s">
        <v>37</v>
      </c>
      <c r="E289" s="751" t="s">
        <v>2617</v>
      </c>
      <c r="F289" s="777" t="str">
        <f t="shared" si="48"/>
        <v>NE</v>
      </c>
      <c r="G289" s="775" t="e">
        <f t="shared" si="50"/>
        <v>#N/A</v>
      </c>
      <c r="H289" s="787" t="e">
        <f t="shared" si="47"/>
        <v>#N/A</v>
      </c>
      <c r="I289" s="778" t="str">
        <f t="shared" si="49"/>
        <v>NE</v>
      </c>
      <c r="J289" s="745" t="e">
        <f t="shared" si="46"/>
        <v>#N/A</v>
      </c>
    </row>
    <row r="290" spans="4:16" s="725" customFormat="1" hidden="1" x14ac:dyDescent="0.25">
      <c r="D290" s="767" t="s">
        <v>37</v>
      </c>
      <c r="E290" s="751" t="s">
        <v>2618</v>
      </c>
      <c r="F290" s="777" t="str">
        <f t="shared" si="48"/>
        <v>NE</v>
      </c>
      <c r="G290" s="775" t="e">
        <f t="shared" si="50"/>
        <v>#N/A</v>
      </c>
      <c r="H290" s="787" t="e">
        <f t="shared" si="47"/>
        <v>#N/A</v>
      </c>
      <c r="I290" s="778" t="str">
        <f t="shared" si="49"/>
        <v>NE</v>
      </c>
      <c r="J290" s="745" t="e">
        <f t="shared" si="46"/>
        <v>#N/A</v>
      </c>
    </row>
    <row r="291" spans="4:16" s="725" customFormat="1" hidden="1" x14ac:dyDescent="0.25">
      <c r="D291" s="767" t="s">
        <v>37</v>
      </c>
      <c r="E291" s="751" t="s">
        <v>2619</v>
      </c>
      <c r="F291" s="777" t="str">
        <f t="shared" si="48"/>
        <v>NE</v>
      </c>
      <c r="G291" s="775" t="e">
        <f t="shared" si="50"/>
        <v>#N/A</v>
      </c>
      <c r="H291" s="787" t="e">
        <f t="shared" si="47"/>
        <v>#N/A</v>
      </c>
      <c r="I291" s="778" t="str">
        <f t="shared" si="49"/>
        <v>NE</v>
      </c>
      <c r="J291" s="745" t="e">
        <f t="shared" si="46"/>
        <v>#N/A</v>
      </c>
    </row>
    <row r="292" spans="4:16" s="725" customFormat="1" hidden="1" x14ac:dyDescent="0.25">
      <c r="D292" s="767" t="s">
        <v>37</v>
      </c>
      <c r="E292" s="751" t="s">
        <v>2620</v>
      </c>
      <c r="F292" s="777" t="str">
        <f t="shared" si="48"/>
        <v>NE</v>
      </c>
      <c r="G292" s="775" t="e">
        <f t="shared" si="50"/>
        <v>#N/A</v>
      </c>
      <c r="H292" s="787" t="e">
        <f t="shared" si="47"/>
        <v>#N/A</v>
      </c>
      <c r="I292" s="778" t="str">
        <f t="shared" si="49"/>
        <v>NE</v>
      </c>
      <c r="J292" s="745" t="e">
        <f t="shared" si="46"/>
        <v>#N/A</v>
      </c>
    </row>
    <row r="293" spans="4:16" s="725" customFormat="1" hidden="1" x14ac:dyDescent="0.25">
      <c r="D293" s="767" t="s">
        <v>37</v>
      </c>
      <c r="E293" s="751" t="s">
        <v>2621</v>
      </c>
      <c r="F293" s="777" t="str">
        <f t="shared" si="48"/>
        <v>NE</v>
      </c>
      <c r="G293" s="775" t="e">
        <f t="shared" si="50"/>
        <v>#N/A</v>
      </c>
      <c r="H293" s="787" t="e">
        <f t="shared" si="47"/>
        <v>#N/A</v>
      </c>
      <c r="I293" s="778" t="str">
        <f t="shared" si="49"/>
        <v>NE</v>
      </c>
      <c r="J293" s="745" t="e">
        <f t="shared" si="46"/>
        <v>#N/A</v>
      </c>
    </row>
    <row r="294" spans="4:16" s="725" customFormat="1" hidden="1" x14ac:dyDescent="0.25">
      <c r="D294" s="767" t="s">
        <v>37</v>
      </c>
      <c r="E294" s="751" t="s">
        <v>2622</v>
      </c>
      <c r="F294" s="777" t="str">
        <f t="shared" si="48"/>
        <v>NE</v>
      </c>
      <c r="G294" s="775" t="e">
        <f t="shared" si="50"/>
        <v>#N/A</v>
      </c>
      <c r="H294" s="787" t="e">
        <f t="shared" si="47"/>
        <v>#N/A</v>
      </c>
      <c r="I294" s="778" t="str">
        <f t="shared" si="49"/>
        <v>NE</v>
      </c>
      <c r="J294" s="745" t="e">
        <f t="shared" si="46"/>
        <v>#N/A</v>
      </c>
    </row>
    <row r="295" spans="4:16" s="725" customFormat="1" hidden="1" x14ac:dyDescent="0.25">
      <c r="D295" s="767" t="s">
        <v>37</v>
      </c>
      <c r="E295" s="751" t="s">
        <v>2623</v>
      </c>
      <c r="F295" s="777" t="str">
        <f t="shared" si="48"/>
        <v>NE</v>
      </c>
      <c r="G295" s="775" t="e">
        <f t="shared" si="50"/>
        <v>#N/A</v>
      </c>
      <c r="H295" s="787" t="e">
        <f t="shared" si="47"/>
        <v>#N/A</v>
      </c>
      <c r="I295" s="778" t="str">
        <f t="shared" si="49"/>
        <v>NE</v>
      </c>
      <c r="J295" s="745" t="e">
        <f t="shared" si="46"/>
        <v>#N/A</v>
      </c>
    </row>
    <row r="296" spans="4:16" s="725" customFormat="1" hidden="1" x14ac:dyDescent="0.25">
      <c r="D296" s="767" t="s">
        <v>37</v>
      </c>
      <c r="E296" s="751" t="s">
        <v>2624</v>
      </c>
      <c r="F296" s="777" t="str">
        <f t="shared" si="48"/>
        <v>NE</v>
      </c>
      <c r="G296" s="775" t="e">
        <f t="shared" si="50"/>
        <v>#N/A</v>
      </c>
      <c r="H296" s="787" t="e">
        <f t="shared" si="47"/>
        <v>#N/A</v>
      </c>
      <c r="I296" s="778" t="str">
        <f t="shared" si="49"/>
        <v>NE</v>
      </c>
      <c r="J296" s="745" t="e">
        <f t="shared" si="46"/>
        <v>#N/A</v>
      </c>
    </row>
    <row r="297" spans="4:16" s="725" customFormat="1" hidden="1" x14ac:dyDescent="0.25">
      <c r="D297" s="767" t="s">
        <v>37</v>
      </c>
      <c r="E297" s="751" t="s">
        <v>2625</v>
      </c>
      <c r="F297" s="777" t="str">
        <f t="shared" si="48"/>
        <v>NE</v>
      </c>
      <c r="G297" s="775" t="e">
        <f t="shared" si="50"/>
        <v>#N/A</v>
      </c>
      <c r="H297" s="787" t="e">
        <f t="shared" si="47"/>
        <v>#N/A</v>
      </c>
      <c r="I297" s="778" t="str">
        <f t="shared" si="49"/>
        <v>NE</v>
      </c>
      <c r="J297" s="745" t="e">
        <f t="shared" si="46"/>
        <v>#N/A</v>
      </c>
    </row>
    <row r="298" spans="4:16" s="725" customFormat="1" hidden="1" x14ac:dyDescent="0.25">
      <c r="D298" s="767" t="s">
        <v>37</v>
      </c>
      <c r="E298" s="751" t="s">
        <v>2626</v>
      </c>
      <c r="F298" s="777" t="str">
        <f t="shared" si="48"/>
        <v>NE</v>
      </c>
      <c r="G298" s="775" t="e">
        <f t="shared" si="50"/>
        <v>#N/A</v>
      </c>
      <c r="H298" s="787" t="e">
        <f t="shared" si="47"/>
        <v>#N/A</v>
      </c>
      <c r="I298" s="778" t="str">
        <f t="shared" si="49"/>
        <v>NE</v>
      </c>
      <c r="J298" s="745" t="e">
        <f t="shared" si="46"/>
        <v>#N/A</v>
      </c>
    </row>
    <row r="299" spans="4:16" s="725" customFormat="1" hidden="1" x14ac:dyDescent="0.25">
      <c r="D299" s="767" t="s">
        <v>37</v>
      </c>
      <c r="E299" s="751" t="s">
        <v>2627</v>
      </c>
      <c r="F299" s="777" t="str">
        <f t="shared" si="48"/>
        <v>NE</v>
      </c>
      <c r="G299" s="775" t="e">
        <f t="shared" si="50"/>
        <v>#N/A</v>
      </c>
      <c r="H299" s="787" t="e">
        <f t="shared" si="47"/>
        <v>#N/A</v>
      </c>
      <c r="I299" s="778" t="str">
        <f t="shared" si="49"/>
        <v>NE</v>
      </c>
      <c r="J299" s="745" t="e">
        <f t="shared" si="46"/>
        <v>#N/A</v>
      </c>
      <c r="K299" s="720"/>
      <c r="L299" s="720"/>
      <c r="M299" s="720"/>
      <c r="N299" s="720"/>
      <c r="O299" s="720"/>
      <c r="P299" s="720"/>
    </row>
    <row r="300" spans="4:16" s="725" customFormat="1" hidden="1" x14ac:dyDescent="0.25">
      <c r="D300" s="767" t="s">
        <v>37</v>
      </c>
      <c r="E300" s="751" t="s">
        <v>2628</v>
      </c>
      <c r="F300" s="777" t="str">
        <f t="shared" si="48"/>
        <v>NE</v>
      </c>
      <c r="G300" s="775" t="e">
        <f t="shared" si="50"/>
        <v>#N/A</v>
      </c>
      <c r="H300" s="787" t="e">
        <f t="shared" si="47"/>
        <v>#N/A</v>
      </c>
      <c r="I300" s="778" t="str">
        <f t="shared" si="49"/>
        <v>NE</v>
      </c>
      <c r="J300" s="745" t="e">
        <f t="shared" si="46"/>
        <v>#N/A</v>
      </c>
      <c r="K300" s="720"/>
      <c r="L300" s="720"/>
      <c r="M300" s="720"/>
      <c r="N300" s="720"/>
      <c r="O300" s="720"/>
      <c r="P300" s="720"/>
    </row>
    <row r="301" spans="4:16" s="725" customFormat="1" hidden="1" x14ac:dyDescent="0.25">
      <c r="D301" s="767" t="s">
        <v>37</v>
      </c>
      <c r="E301" s="751" t="s">
        <v>2629</v>
      </c>
      <c r="F301" s="777" t="str">
        <f t="shared" si="48"/>
        <v>NE</v>
      </c>
      <c r="G301" s="775" t="e">
        <f t="shared" si="50"/>
        <v>#N/A</v>
      </c>
      <c r="H301" s="787" t="e">
        <f t="shared" si="47"/>
        <v>#N/A</v>
      </c>
      <c r="I301" s="778" t="str">
        <f t="shared" si="49"/>
        <v>NE</v>
      </c>
      <c r="J301" s="745" t="e">
        <f t="shared" si="46"/>
        <v>#N/A</v>
      </c>
      <c r="K301" s="720"/>
      <c r="L301" s="720"/>
      <c r="M301" s="720"/>
      <c r="N301" s="720"/>
      <c r="O301" s="720"/>
      <c r="P301" s="720"/>
    </row>
    <row r="302" spans="4:16" s="725" customFormat="1" hidden="1" x14ac:dyDescent="0.25">
      <c r="D302" s="767" t="s">
        <v>37</v>
      </c>
      <c r="E302" s="751" t="s">
        <v>2630</v>
      </c>
      <c r="F302" s="777" t="str">
        <f t="shared" si="48"/>
        <v>NE</v>
      </c>
      <c r="G302" s="775" t="e">
        <f t="shared" si="50"/>
        <v>#N/A</v>
      </c>
      <c r="H302" s="787" t="e">
        <f t="shared" si="47"/>
        <v>#N/A</v>
      </c>
      <c r="I302" s="778" t="str">
        <f t="shared" si="49"/>
        <v>NE</v>
      </c>
      <c r="J302" s="745" t="e">
        <f t="shared" si="46"/>
        <v>#N/A</v>
      </c>
      <c r="K302" s="720"/>
      <c r="L302" s="720"/>
      <c r="M302" s="720"/>
      <c r="N302" s="720"/>
      <c r="O302" s="720"/>
      <c r="P302" s="720"/>
    </row>
    <row r="303" spans="4:16" s="725" customFormat="1" hidden="1" x14ac:dyDescent="0.25">
      <c r="D303" s="767" t="s">
        <v>37</v>
      </c>
      <c r="E303" s="751" t="s">
        <v>2631</v>
      </c>
      <c r="F303" s="777" t="str">
        <f t="shared" si="48"/>
        <v>NE</v>
      </c>
      <c r="G303" s="775" t="e">
        <f t="shared" si="50"/>
        <v>#N/A</v>
      </c>
      <c r="H303" s="787" t="e">
        <f t="shared" si="47"/>
        <v>#N/A</v>
      </c>
      <c r="I303" s="778" t="str">
        <f t="shared" si="49"/>
        <v>NE</v>
      </c>
      <c r="J303" s="745" t="e">
        <f t="shared" si="46"/>
        <v>#N/A</v>
      </c>
      <c r="K303" s="720"/>
      <c r="L303" s="720"/>
      <c r="M303" s="720"/>
      <c r="N303" s="720"/>
      <c r="O303" s="720"/>
      <c r="P303" s="720"/>
    </row>
    <row r="304" spans="4:16" s="725" customFormat="1" hidden="1" x14ac:dyDescent="0.25">
      <c r="D304" s="767" t="s">
        <v>67</v>
      </c>
      <c r="E304" s="751" t="s">
        <v>2632</v>
      </c>
      <c r="F304" s="777" t="str">
        <f t="shared" si="48"/>
        <v>NE</v>
      </c>
      <c r="G304" s="775" t="e">
        <f t="shared" si="50"/>
        <v>#N/A</v>
      </c>
      <c r="H304" s="787" t="e">
        <f t="shared" si="47"/>
        <v>#N/A</v>
      </c>
      <c r="I304" s="778" t="str">
        <f t="shared" si="49"/>
        <v>NE</v>
      </c>
      <c r="J304" s="745" t="e">
        <f t="shared" si="46"/>
        <v>#N/A</v>
      </c>
      <c r="K304" s="720"/>
      <c r="L304" s="720"/>
      <c r="M304" s="720"/>
      <c r="N304" s="720"/>
      <c r="O304" s="720"/>
      <c r="P304" s="720"/>
    </row>
    <row r="305" spans="1:51" s="731" customFormat="1" hidden="1" x14ac:dyDescent="0.25">
      <c r="A305" s="727"/>
      <c r="B305" s="727"/>
      <c r="C305" s="727"/>
      <c r="D305" s="727"/>
      <c r="E305" s="727"/>
      <c r="F305" s="727"/>
      <c r="G305" s="727"/>
      <c r="H305" s="787"/>
      <c r="I305" s="726"/>
      <c r="J305" s="726"/>
      <c r="K305" s="726"/>
      <c r="L305" s="726"/>
      <c r="M305" s="726"/>
      <c r="N305" s="728"/>
      <c r="O305" s="728"/>
      <c r="P305" s="729"/>
    </row>
    <row r="306" spans="1:51" s="764" customFormat="1" ht="22.5" hidden="1" x14ac:dyDescent="0.25">
      <c r="A306" s="768" t="s">
        <v>8342</v>
      </c>
      <c r="B306" s="768"/>
      <c r="C306" s="768"/>
      <c r="D306" s="768" t="s">
        <v>12608</v>
      </c>
      <c r="E306" s="759" t="s">
        <v>12602</v>
      </c>
      <c r="F306" s="792">
        <f t="shared" ref="F306" si="51">IF(L306&lt;&gt;0,MAX(L306,R306,X306,AD306),"NE")</f>
        <v>46140</v>
      </c>
      <c r="G306" s="787" t="str">
        <f t="shared" si="50"/>
        <v>A1</v>
      </c>
      <c r="H306" s="787" t="str">
        <f t="shared" si="47"/>
        <v>MR_DER-1714_26</v>
      </c>
      <c r="I306" s="778" t="str">
        <f t="shared" ref="I306" si="52">IF(F306="NE",F306,IF(INDEX(K306:CP306,,MATCH(F306,K306:CP306,0)+3)&lt;&gt;0,INDEX(K306:CP306,,MATCH(F306,K306:CP306,0)+3),"ND"))</f>
        <v>ND</v>
      </c>
      <c r="J306" s="746" t="str">
        <f t="shared" ref="J306" si="53">IF(G306="NE",G306,IF(INDEX(K306:CQ306,,MATCH(G306,K306:CQ306,0)+3)&lt;&gt;0,INDEX(K306:CQ306,,MATCH(G306,K306:CQ306,0)+3),"ND"))</f>
        <v>ND</v>
      </c>
      <c r="K306" s="758" t="s">
        <v>3730</v>
      </c>
      <c r="L306" s="794">
        <v>46140</v>
      </c>
      <c r="M306" s="23" t="s">
        <v>12614</v>
      </c>
      <c r="N306" s="758"/>
      <c r="O306" s="758"/>
      <c r="P306" s="758"/>
    </row>
    <row r="307" spans="1:51" s="764" customFormat="1" ht="22.5" hidden="1" x14ac:dyDescent="0.25">
      <c r="A307" s="768" t="s">
        <v>8342</v>
      </c>
      <c r="B307" s="768"/>
      <c r="C307" s="768"/>
      <c r="D307" s="768" t="s">
        <v>12609</v>
      </c>
      <c r="E307" s="759" t="s">
        <v>12603</v>
      </c>
      <c r="F307" s="792">
        <f t="shared" ref="F307:F311" si="54">IF(L307&lt;&gt;0,MAX(L307,R307,X307,AD307),"NE")</f>
        <v>46140</v>
      </c>
      <c r="G307" s="787" t="str">
        <f t="shared" si="50"/>
        <v>A1</v>
      </c>
      <c r="H307" s="787" t="str">
        <f t="shared" si="47"/>
        <v>MR_DER-1714_26</v>
      </c>
      <c r="I307" s="778" t="str">
        <f t="shared" ref="I307:I311" si="55">IF(F307="NE",F307,IF(INDEX(K307:CP307,,MATCH(F307,K307:CP307,0)+3)&lt;&gt;0,INDEX(K307:CP307,,MATCH(F307,K307:CP307,0)+3),"ND"))</f>
        <v>ND</v>
      </c>
      <c r="J307" s="746" t="str">
        <f t="shared" ref="J307:J311" si="56">IF(G307="NE",G307,IF(INDEX(K307:CQ307,,MATCH(G307,K307:CQ307,0)+3)&lt;&gt;0,INDEX(K307:CQ307,,MATCH(G307,K307:CQ307,0)+3),"ND"))</f>
        <v>ND</v>
      </c>
      <c r="K307" s="758" t="s">
        <v>3730</v>
      </c>
      <c r="L307" s="794">
        <v>46140</v>
      </c>
      <c r="M307" s="23" t="s">
        <v>12614</v>
      </c>
      <c r="N307" s="758"/>
      <c r="O307" s="758"/>
      <c r="P307" s="758"/>
    </row>
    <row r="308" spans="1:51" s="764" customFormat="1" ht="22.5" hidden="1" x14ac:dyDescent="0.25">
      <c r="A308" s="768" t="s">
        <v>8342</v>
      </c>
      <c r="B308" s="768"/>
      <c r="C308" s="768"/>
      <c r="D308" s="768" t="s">
        <v>12610</v>
      </c>
      <c r="E308" s="759" t="s">
        <v>12604</v>
      </c>
      <c r="F308" s="792">
        <f t="shared" si="54"/>
        <v>46140</v>
      </c>
      <c r="G308" s="787" t="str">
        <f t="shared" si="50"/>
        <v>A1</v>
      </c>
      <c r="H308" s="787" t="str">
        <f t="shared" si="47"/>
        <v>MR_DER-1714_26</v>
      </c>
      <c r="I308" s="778" t="str">
        <f t="shared" si="55"/>
        <v>ND</v>
      </c>
      <c r="J308" s="746" t="str">
        <f t="shared" si="56"/>
        <v>ND</v>
      </c>
      <c r="K308" s="758" t="s">
        <v>3730</v>
      </c>
      <c r="L308" s="794">
        <v>46140</v>
      </c>
      <c r="M308" s="23" t="s">
        <v>12614</v>
      </c>
      <c r="N308" s="758"/>
      <c r="O308" s="758"/>
      <c r="P308" s="758"/>
    </row>
    <row r="309" spans="1:51" s="764" customFormat="1" ht="22.5" hidden="1" x14ac:dyDescent="0.25">
      <c r="A309" s="768" t="s">
        <v>8342</v>
      </c>
      <c r="B309" s="768"/>
      <c r="C309" s="768"/>
      <c r="D309" s="768" t="s">
        <v>12611</v>
      </c>
      <c r="E309" s="759" t="s">
        <v>12605</v>
      </c>
      <c r="F309" s="792">
        <f t="shared" si="54"/>
        <v>46140</v>
      </c>
      <c r="G309" s="787" t="str">
        <f t="shared" si="50"/>
        <v>A1</v>
      </c>
      <c r="H309" s="787" t="str">
        <f t="shared" si="47"/>
        <v>MR_DER-1714_26</v>
      </c>
      <c r="I309" s="778" t="str">
        <f t="shared" si="55"/>
        <v>ND</v>
      </c>
      <c r="J309" s="746" t="str">
        <f t="shared" si="56"/>
        <v>ND</v>
      </c>
      <c r="K309" s="758" t="s">
        <v>3730</v>
      </c>
      <c r="L309" s="794">
        <v>46140</v>
      </c>
      <c r="M309" s="23" t="s">
        <v>12614</v>
      </c>
      <c r="N309" s="758"/>
      <c r="O309" s="758"/>
      <c r="P309" s="758"/>
    </row>
    <row r="310" spans="1:51" s="764" customFormat="1" ht="22.5" hidden="1" x14ac:dyDescent="0.25">
      <c r="A310" s="768" t="s">
        <v>8342</v>
      </c>
      <c r="B310" s="768"/>
      <c r="C310" s="768"/>
      <c r="D310" s="768" t="s">
        <v>12612</v>
      </c>
      <c r="E310" s="759" t="s">
        <v>12606</v>
      </c>
      <c r="F310" s="792">
        <f t="shared" si="54"/>
        <v>46140</v>
      </c>
      <c r="G310" s="787" t="str">
        <f t="shared" si="50"/>
        <v>A1</v>
      </c>
      <c r="H310" s="787" t="str">
        <f t="shared" si="47"/>
        <v>MR_DER-1714_26</v>
      </c>
      <c r="I310" s="778" t="str">
        <f t="shared" si="55"/>
        <v>ND</v>
      </c>
      <c r="J310" s="746" t="str">
        <f t="shared" si="56"/>
        <v>ND</v>
      </c>
      <c r="K310" s="758" t="s">
        <v>3730</v>
      </c>
      <c r="L310" s="794">
        <v>46140</v>
      </c>
      <c r="M310" s="23" t="s">
        <v>12614</v>
      </c>
      <c r="N310" s="758"/>
      <c r="O310" s="758"/>
      <c r="P310" s="758"/>
    </row>
    <row r="311" spans="1:51" s="764" customFormat="1" ht="15" hidden="1" x14ac:dyDescent="0.25">
      <c r="A311" s="768" t="s">
        <v>8342</v>
      </c>
      <c r="B311" s="768"/>
      <c r="C311" s="768"/>
      <c r="D311" s="768" t="s">
        <v>12613</v>
      </c>
      <c r="E311" s="759" t="s">
        <v>12607</v>
      </c>
      <c r="F311" s="792">
        <f t="shared" si="54"/>
        <v>46140</v>
      </c>
      <c r="G311" s="787" t="str">
        <f t="shared" si="50"/>
        <v>A1</v>
      </c>
      <c r="H311" s="787" t="str">
        <f t="shared" si="47"/>
        <v>MR_DER-1714_26</v>
      </c>
      <c r="I311" s="778" t="str">
        <f t="shared" si="55"/>
        <v>ND</v>
      </c>
      <c r="J311" s="746" t="str">
        <f t="shared" si="56"/>
        <v>ND</v>
      </c>
      <c r="K311" s="758" t="s">
        <v>3730</v>
      </c>
      <c r="L311" s="794">
        <v>46140</v>
      </c>
      <c r="M311" s="23" t="s">
        <v>12614</v>
      </c>
      <c r="N311" s="758"/>
      <c r="O311" s="758"/>
      <c r="P311" s="758"/>
    </row>
    <row r="312" spans="1:51" s="764" customFormat="1" ht="15" hidden="1" x14ac:dyDescent="0.25">
      <c r="A312" s="768" t="s">
        <v>8342</v>
      </c>
      <c r="B312" s="768"/>
      <c r="C312" s="768"/>
      <c r="D312" s="768" t="s">
        <v>38</v>
      </c>
      <c r="E312" s="759" t="s">
        <v>2633</v>
      </c>
      <c r="F312" s="792">
        <f>IF(L312&lt;&gt;0,MAX(L312,R312,X312,AD312),"NE")</f>
        <v>46176</v>
      </c>
      <c r="G312" s="787" t="str">
        <f>IF($F312="","",INDEX($K312:$FI312,1,MATCH($F312,$K312:$FI312,)-1))</f>
        <v>A1</v>
      </c>
      <c r="H312" s="787" t="str">
        <f>IF($F312="","",INDEX($K312:$FL312,1,MATCH($F312,$K312:$FL312,)+1))</f>
        <v>MR_DER-1776_26</v>
      </c>
      <c r="I312" s="793" t="str">
        <f>IF(F312="NE",F312,IF(INDEX(K312:CP312,,MATCH(F312,K312:CP312,0)+3)&lt;&gt;0,INDEX(K312:CP312,,MATCH(F312,K312:CP312,0)+3),"ND"))</f>
        <v>ND</v>
      </c>
      <c r="J312" s="746" t="str">
        <f>IF(G312="NE",G312,IF(INDEX(K312:CQ312,,MATCH(G312,K312:CQ312,0)+3)&lt;&gt;0,INDEX(K312:CQ312,,MATCH(G312,K312:CQ312,0)+3),"ND"))</f>
        <v>ND</v>
      </c>
      <c r="K312" s="758" t="s">
        <v>3730</v>
      </c>
      <c r="L312" s="794">
        <v>46176</v>
      </c>
      <c r="M312" s="69" t="s">
        <v>12696</v>
      </c>
      <c r="N312" s="758"/>
      <c r="O312" s="758"/>
      <c r="P312" s="758"/>
    </row>
    <row r="313" spans="1:51" s="764" customFormat="1" ht="15" hidden="1" x14ac:dyDescent="0.25">
      <c r="A313" s="768" t="s">
        <v>8342</v>
      </c>
      <c r="B313" s="768" t="s">
        <v>8257</v>
      </c>
      <c r="C313" s="768"/>
      <c r="D313" s="768" t="s">
        <v>8</v>
      </c>
      <c r="E313" s="759" t="s">
        <v>2394</v>
      </c>
      <c r="F313" s="792">
        <f>IF(L313&lt;&gt;0,MAX(L313,R313,X313,AD313),"NE")</f>
        <v>46176</v>
      </c>
      <c r="G313" s="787" t="str">
        <f>IF($F313="","",INDEX($K313:$FI313,1,MATCH($F313,$K313:$FI313,)-1))</f>
        <v>A1</v>
      </c>
      <c r="H313" s="787" t="str">
        <f>IF($F313="","",INDEX($K313:$FL313,1,MATCH($F313,$K313:$FL313,)+1))</f>
        <v>MR_DER-1776_26</v>
      </c>
      <c r="I313" s="793" t="str">
        <f>IF(F313="NE",F313,IF(INDEX(K313:CP313,,MATCH(F313,K313:CP313,0)+3)&lt;&gt;0,INDEX(K313:CP313,,MATCH(F313,K313:CP313,0)+3),"ND"))</f>
        <v>ND</v>
      </c>
      <c r="J313" s="746" t="str">
        <f>IF(G313="NE",G313,IF(INDEX(K313:CQ313,,MATCH(G313,K313:CQ313,0)+3)&lt;&gt;0,INDEX(K313:CQ313,,MATCH(G313,K313:CQ313,0)+3),"ND"))</f>
        <v>ND</v>
      </c>
      <c r="K313" s="758" t="s">
        <v>3730</v>
      </c>
      <c r="L313" s="794">
        <v>46176</v>
      </c>
      <c r="M313" s="69" t="s">
        <v>12696</v>
      </c>
      <c r="N313" s="758"/>
      <c r="O313" s="758"/>
      <c r="P313" s="758"/>
      <c r="Q313" s="757"/>
      <c r="R313" s="757"/>
      <c r="S313" s="757"/>
      <c r="T313" s="758"/>
      <c r="U313" s="758"/>
      <c r="V313" s="758"/>
      <c r="W313" s="758"/>
      <c r="X313" s="758"/>
      <c r="Y313" s="758"/>
      <c r="Z313" s="758"/>
      <c r="AA313" s="758"/>
      <c r="AB313" s="758"/>
      <c r="AC313" s="758"/>
      <c r="AD313" s="758"/>
      <c r="AE313" s="758"/>
      <c r="AF313" s="758"/>
      <c r="AG313" s="758"/>
      <c r="AH313" s="758"/>
      <c r="AI313" s="758"/>
      <c r="AJ313" s="758"/>
      <c r="AK313" s="758"/>
      <c r="AL313" s="758"/>
      <c r="AM313" s="758"/>
      <c r="AN313" s="758"/>
      <c r="AO313" s="758"/>
      <c r="AP313" s="758"/>
      <c r="AQ313" s="758"/>
      <c r="AR313" s="758"/>
      <c r="AS313" s="758"/>
      <c r="AT313" s="884"/>
      <c r="AU313" s="884"/>
      <c r="AV313" s="884"/>
      <c r="AW313" s="884"/>
      <c r="AX313" s="884"/>
      <c r="AY313" s="884"/>
    </row>
    <row r="314" spans="1:51" s="764" customFormat="1" ht="15" x14ac:dyDescent="0.25">
      <c r="A314" s="768" t="s">
        <v>8342</v>
      </c>
      <c r="B314" s="768"/>
      <c r="C314" s="768"/>
      <c r="D314" s="768" t="s">
        <v>39</v>
      </c>
      <c r="E314" s="759" t="s">
        <v>2634</v>
      </c>
      <c r="F314" s="792">
        <f t="shared" si="48"/>
        <v>46176</v>
      </c>
      <c r="G314" s="787" t="str">
        <f t="shared" si="50"/>
        <v>A1</v>
      </c>
      <c r="H314" s="787" t="str">
        <f t="shared" si="47"/>
        <v>MR_DER-1776_26</v>
      </c>
      <c r="I314" s="793" t="str">
        <f t="shared" si="49"/>
        <v>ND</v>
      </c>
      <c r="J314" s="746" t="str">
        <f t="shared" ref="J314:J375" si="57">IF(G314="NE",G314,IF(INDEX(K314:CQ314,,MATCH(G314,K314:CQ314,0)+3)&lt;&gt;0,INDEX(K314:CQ314,,MATCH(G314,K314:CQ314,0)+3),"ND"))</f>
        <v>ND</v>
      </c>
      <c r="K314" s="758" t="s">
        <v>3730</v>
      </c>
      <c r="L314" s="794">
        <v>46176</v>
      </c>
      <c r="M314" s="69" t="s">
        <v>12696</v>
      </c>
      <c r="N314" s="758"/>
      <c r="O314" s="758"/>
      <c r="P314" s="758"/>
    </row>
    <row r="315" spans="1:51" s="764" customFormat="1" ht="15" x14ac:dyDescent="0.25">
      <c r="A315" s="768" t="s">
        <v>8342</v>
      </c>
      <c r="B315" s="768"/>
      <c r="C315" s="768"/>
      <c r="D315" s="768" t="s">
        <v>39</v>
      </c>
      <c r="E315" s="759" t="s">
        <v>2635</v>
      </c>
      <c r="F315" s="792">
        <f t="shared" si="48"/>
        <v>46176</v>
      </c>
      <c r="G315" s="787" t="str">
        <f t="shared" si="50"/>
        <v>A1</v>
      </c>
      <c r="H315" s="787" t="str">
        <f t="shared" ref="H315:H376" si="58">IF($F315="","",INDEX($K315:$FL315,1,MATCH($F315,$K315:$FL315,)+1))</f>
        <v>MR_DER-1776_26</v>
      </c>
      <c r="I315" s="793" t="str">
        <f t="shared" si="49"/>
        <v>ND</v>
      </c>
      <c r="J315" s="746" t="str">
        <f t="shared" si="57"/>
        <v>ND</v>
      </c>
      <c r="K315" s="758" t="s">
        <v>3730</v>
      </c>
      <c r="L315" s="794">
        <v>46176</v>
      </c>
      <c r="M315" s="69" t="s">
        <v>12696</v>
      </c>
      <c r="N315" s="758"/>
      <c r="O315" s="758"/>
      <c r="P315" s="758"/>
    </row>
    <row r="316" spans="1:51" s="764" customFormat="1" ht="15" x14ac:dyDescent="0.25">
      <c r="A316" s="768" t="s">
        <v>8342</v>
      </c>
      <c r="B316" s="768"/>
      <c r="C316" s="768"/>
      <c r="D316" s="768" t="s">
        <v>39</v>
      </c>
      <c r="E316" s="759" t="s">
        <v>2636</v>
      </c>
      <c r="F316" s="792">
        <f t="shared" si="48"/>
        <v>46176</v>
      </c>
      <c r="G316" s="787" t="str">
        <f t="shared" si="50"/>
        <v>A1</v>
      </c>
      <c r="H316" s="787" t="str">
        <f t="shared" si="58"/>
        <v>MR_DER-1776_26</v>
      </c>
      <c r="I316" s="793" t="str">
        <f t="shared" si="49"/>
        <v>ND</v>
      </c>
      <c r="J316" s="746" t="str">
        <f t="shared" si="57"/>
        <v>ND</v>
      </c>
      <c r="K316" s="758" t="s">
        <v>3730</v>
      </c>
      <c r="L316" s="794">
        <v>46176</v>
      </c>
      <c r="M316" s="69" t="s">
        <v>12696</v>
      </c>
      <c r="N316" s="758"/>
      <c r="O316" s="758"/>
      <c r="P316" s="758"/>
    </row>
    <row r="317" spans="1:51" s="764" customFormat="1" ht="15" x14ac:dyDescent="0.25">
      <c r="A317" s="768" t="s">
        <v>8342</v>
      </c>
      <c r="B317" s="768"/>
      <c r="C317" s="768"/>
      <c r="D317" s="768" t="s">
        <v>39</v>
      </c>
      <c r="E317" s="759" t="s">
        <v>2637</v>
      </c>
      <c r="F317" s="792">
        <f t="shared" si="48"/>
        <v>46176</v>
      </c>
      <c r="G317" s="787" t="str">
        <f t="shared" si="50"/>
        <v>A1</v>
      </c>
      <c r="H317" s="787" t="str">
        <f t="shared" si="58"/>
        <v>MR_DER-1776_26</v>
      </c>
      <c r="I317" s="793" t="str">
        <f t="shared" si="49"/>
        <v>ND</v>
      </c>
      <c r="J317" s="746" t="str">
        <f t="shared" si="57"/>
        <v>ND</v>
      </c>
      <c r="K317" s="758" t="s">
        <v>3730</v>
      </c>
      <c r="L317" s="794">
        <v>46176</v>
      </c>
      <c r="M317" s="69" t="s">
        <v>12696</v>
      </c>
      <c r="N317" s="758"/>
      <c r="O317" s="758"/>
      <c r="P317" s="758"/>
    </row>
    <row r="318" spans="1:51" s="764" customFormat="1" ht="15" x14ac:dyDescent="0.25">
      <c r="A318" s="768" t="s">
        <v>8342</v>
      </c>
      <c r="B318" s="768"/>
      <c r="C318" s="768"/>
      <c r="D318" s="768" t="s">
        <v>39</v>
      </c>
      <c r="E318" s="759" t="s">
        <v>2638</v>
      </c>
      <c r="F318" s="792">
        <f t="shared" si="48"/>
        <v>46176</v>
      </c>
      <c r="G318" s="787" t="str">
        <f t="shared" si="50"/>
        <v>A1</v>
      </c>
      <c r="H318" s="787" t="str">
        <f t="shared" si="58"/>
        <v>MR_DER-1776_26</v>
      </c>
      <c r="I318" s="793" t="str">
        <f t="shared" si="49"/>
        <v>ND</v>
      </c>
      <c r="J318" s="746" t="str">
        <f t="shared" si="57"/>
        <v>ND</v>
      </c>
      <c r="K318" s="758" t="s">
        <v>3730</v>
      </c>
      <c r="L318" s="794">
        <v>46176</v>
      </c>
      <c r="M318" s="69" t="s">
        <v>12696</v>
      </c>
      <c r="N318" s="758"/>
      <c r="O318" s="758"/>
      <c r="P318" s="758"/>
    </row>
    <row r="319" spans="1:51" s="764" customFormat="1" ht="15" x14ac:dyDescent="0.25">
      <c r="A319" s="768" t="s">
        <v>8342</v>
      </c>
      <c r="B319" s="768"/>
      <c r="C319" s="768"/>
      <c r="D319" s="768" t="s">
        <v>39</v>
      </c>
      <c r="E319" s="759" t="s">
        <v>2639</v>
      </c>
      <c r="F319" s="792">
        <f t="shared" si="48"/>
        <v>46176</v>
      </c>
      <c r="G319" s="787" t="str">
        <f t="shared" si="50"/>
        <v>A1</v>
      </c>
      <c r="H319" s="787" t="str">
        <f t="shared" si="58"/>
        <v>MR_DER-1776_26</v>
      </c>
      <c r="I319" s="793" t="str">
        <f t="shared" si="49"/>
        <v>ND</v>
      </c>
      <c r="J319" s="746" t="str">
        <f t="shared" si="57"/>
        <v>ND</v>
      </c>
      <c r="K319" s="758" t="s">
        <v>3730</v>
      </c>
      <c r="L319" s="794">
        <v>46176</v>
      </c>
      <c r="M319" s="69" t="s">
        <v>12696</v>
      </c>
      <c r="N319" s="758"/>
      <c r="O319" s="758"/>
      <c r="P319" s="758"/>
    </row>
    <row r="320" spans="1:51" s="764" customFormat="1" ht="15" x14ac:dyDescent="0.25">
      <c r="A320" s="768" t="s">
        <v>8342</v>
      </c>
      <c r="B320" s="768"/>
      <c r="C320" s="768"/>
      <c r="D320" s="768" t="s">
        <v>39</v>
      </c>
      <c r="E320" s="759" t="s">
        <v>2640</v>
      </c>
      <c r="F320" s="792">
        <f t="shared" si="48"/>
        <v>46176</v>
      </c>
      <c r="G320" s="787" t="str">
        <f t="shared" si="50"/>
        <v>A1</v>
      </c>
      <c r="H320" s="787" t="str">
        <f t="shared" si="58"/>
        <v>MR_DER-1776_26</v>
      </c>
      <c r="I320" s="793" t="str">
        <f t="shared" si="49"/>
        <v>ND</v>
      </c>
      <c r="J320" s="746" t="str">
        <f t="shared" si="57"/>
        <v>ND</v>
      </c>
      <c r="K320" s="758" t="s">
        <v>3730</v>
      </c>
      <c r="L320" s="794">
        <v>46176</v>
      </c>
      <c r="M320" s="69" t="s">
        <v>12696</v>
      </c>
      <c r="N320" s="758"/>
      <c r="O320" s="758"/>
      <c r="P320" s="758"/>
    </row>
    <row r="321" spans="1:16" s="764" customFormat="1" ht="15" x14ac:dyDescent="0.25">
      <c r="A321" s="768" t="s">
        <v>8342</v>
      </c>
      <c r="B321" s="768"/>
      <c r="C321" s="768"/>
      <c r="D321" s="768" t="s">
        <v>39</v>
      </c>
      <c r="E321" s="759" t="s">
        <v>2641</v>
      </c>
      <c r="F321" s="792">
        <f t="shared" si="48"/>
        <v>46176</v>
      </c>
      <c r="G321" s="787" t="str">
        <f t="shared" si="50"/>
        <v>A1</v>
      </c>
      <c r="H321" s="787" t="str">
        <f t="shared" si="58"/>
        <v>MR_DER-1776_26</v>
      </c>
      <c r="I321" s="793" t="str">
        <f t="shared" si="49"/>
        <v>ND</v>
      </c>
      <c r="J321" s="746" t="str">
        <f t="shared" si="57"/>
        <v>ND</v>
      </c>
      <c r="K321" s="758" t="s">
        <v>3730</v>
      </c>
      <c r="L321" s="794">
        <v>46176</v>
      </c>
      <c r="M321" s="69" t="s">
        <v>12696</v>
      </c>
      <c r="N321" s="758"/>
      <c r="O321" s="758"/>
      <c r="P321" s="758"/>
    </row>
    <row r="322" spans="1:16" s="764" customFormat="1" ht="15" x14ac:dyDescent="0.25">
      <c r="A322" s="768" t="s">
        <v>8342</v>
      </c>
      <c r="B322" s="768"/>
      <c r="C322" s="768"/>
      <c r="D322" s="768" t="s">
        <v>39</v>
      </c>
      <c r="E322" s="759" t="s">
        <v>2642</v>
      </c>
      <c r="F322" s="792">
        <f t="shared" si="48"/>
        <v>46176</v>
      </c>
      <c r="G322" s="787" t="str">
        <f t="shared" si="50"/>
        <v>A1</v>
      </c>
      <c r="H322" s="787" t="str">
        <f t="shared" si="58"/>
        <v>MR_DER-1776_26</v>
      </c>
      <c r="I322" s="793" t="str">
        <f t="shared" si="49"/>
        <v>ND</v>
      </c>
      <c r="J322" s="746" t="str">
        <f t="shared" si="57"/>
        <v>ND</v>
      </c>
      <c r="K322" s="758" t="s">
        <v>3730</v>
      </c>
      <c r="L322" s="794">
        <v>46176</v>
      </c>
      <c r="M322" s="69" t="s">
        <v>12696</v>
      </c>
      <c r="N322" s="758"/>
      <c r="O322" s="758"/>
      <c r="P322" s="758"/>
    </row>
    <row r="323" spans="1:16" s="764" customFormat="1" ht="15" x14ac:dyDescent="0.25">
      <c r="A323" s="768" t="s">
        <v>8342</v>
      </c>
      <c r="B323" s="768"/>
      <c r="C323" s="768"/>
      <c r="D323" s="768" t="s">
        <v>39</v>
      </c>
      <c r="E323" s="759" t="s">
        <v>2643</v>
      </c>
      <c r="F323" s="792">
        <f t="shared" si="48"/>
        <v>46176</v>
      </c>
      <c r="G323" s="787" t="str">
        <f t="shared" si="50"/>
        <v>A1</v>
      </c>
      <c r="H323" s="787" t="str">
        <f t="shared" si="58"/>
        <v>MR_DER-1776_26</v>
      </c>
      <c r="I323" s="793" t="str">
        <f t="shared" si="49"/>
        <v>ND</v>
      </c>
      <c r="J323" s="746" t="str">
        <f t="shared" si="57"/>
        <v>ND</v>
      </c>
      <c r="K323" s="758" t="s">
        <v>3730</v>
      </c>
      <c r="L323" s="794">
        <v>46176</v>
      </c>
      <c r="M323" s="69" t="s">
        <v>12696</v>
      </c>
      <c r="N323" s="758"/>
      <c r="O323" s="758"/>
      <c r="P323" s="758"/>
    </row>
    <row r="324" spans="1:16" s="764" customFormat="1" ht="15" x14ac:dyDescent="0.25">
      <c r="A324" s="768" t="s">
        <v>8342</v>
      </c>
      <c r="B324" s="768"/>
      <c r="C324" s="768"/>
      <c r="D324" s="768" t="s">
        <v>39</v>
      </c>
      <c r="E324" s="759" t="s">
        <v>2644</v>
      </c>
      <c r="F324" s="792">
        <f t="shared" si="48"/>
        <v>46176</v>
      </c>
      <c r="G324" s="787" t="str">
        <f t="shared" si="50"/>
        <v>A1</v>
      </c>
      <c r="H324" s="787" t="str">
        <f t="shared" si="58"/>
        <v>MR_DER-1776_26</v>
      </c>
      <c r="I324" s="793" t="str">
        <f t="shared" si="49"/>
        <v>ND</v>
      </c>
      <c r="J324" s="746" t="str">
        <f t="shared" si="57"/>
        <v>ND</v>
      </c>
      <c r="K324" s="758" t="s">
        <v>3730</v>
      </c>
      <c r="L324" s="794">
        <v>46176</v>
      </c>
      <c r="M324" s="69" t="s">
        <v>12696</v>
      </c>
      <c r="N324" s="758"/>
      <c r="O324" s="758"/>
      <c r="P324" s="758"/>
    </row>
    <row r="325" spans="1:16" s="764" customFormat="1" ht="15" x14ac:dyDescent="0.25">
      <c r="A325" s="768" t="s">
        <v>8342</v>
      </c>
      <c r="B325" s="768"/>
      <c r="C325" s="768"/>
      <c r="D325" s="768" t="s">
        <v>39</v>
      </c>
      <c r="E325" s="759" t="s">
        <v>2645</v>
      </c>
      <c r="F325" s="792">
        <f t="shared" si="48"/>
        <v>46176</v>
      </c>
      <c r="G325" s="787" t="str">
        <f t="shared" si="50"/>
        <v>A1</v>
      </c>
      <c r="H325" s="787" t="str">
        <f t="shared" si="58"/>
        <v>MR_DER-1776_26</v>
      </c>
      <c r="I325" s="793" t="str">
        <f t="shared" si="49"/>
        <v>ND</v>
      </c>
      <c r="J325" s="746" t="str">
        <f t="shared" si="57"/>
        <v>ND</v>
      </c>
      <c r="K325" s="758" t="s">
        <v>3730</v>
      </c>
      <c r="L325" s="794">
        <v>46176</v>
      </c>
      <c r="M325" s="69" t="s">
        <v>12696</v>
      </c>
      <c r="N325" s="758"/>
      <c r="O325" s="758"/>
      <c r="P325" s="758"/>
    </row>
    <row r="326" spans="1:16" s="764" customFormat="1" ht="15" x14ac:dyDescent="0.25">
      <c r="A326" s="768" t="s">
        <v>8342</v>
      </c>
      <c r="B326" s="768"/>
      <c r="C326" s="768"/>
      <c r="D326" s="768" t="s">
        <v>39</v>
      </c>
      <c r="E326" s="759" t="s">
        <v>2646</v>
      </c>
      <c r="F326" s="792">
        <f t="shared" si="48"/>
        <v>46176</v>
      </c>
      <c r="G326" s="787" t="str">
        <f t="shared" si="50"/>
        <v>A1</v>
      </c>
      <c r="H326" s="787" t="str">
        <f t="shared" si="58"/>
        <v>MR_DER-1776_26</v>
      </c>
      <c r="I326" s="793" t="str">
        <f t="shared" si="49"/>
        <v>ND</v>
      </c>
      <c r="J326" s="746" t="str">
        <f t="shared" si="57"/>
        <v>ND</v>
      </c>
      <c r="K326" s="758" t="s">
        <v>3730</v>
      </c>
      <c r="L326" s="794">
        <v>46176</v>
      </c>
      <c r="M326" s="69" t="s">
        <v>12696</v>
      </c>
      <c r="N326" s="758"/>
      <c r="O326" s="758"/>
      <c r="P326" s="758"/>
    </row>
    <row r="327" spans="1:16" s="764" customFormat="1" ht="15" x14ac:dyDescent="0.25">
      <c r="A327" s="768" t="s">
        <v>8342</v>
      </c>
      <c r="B327" s="768"/>
      <c r="C327" s="768"/>
      <c r="D327" s="768" t="s">
        <v>39</v>
      </c>
      <c r="E327" s="759" t="s">
        <v>2647</v>
      </c>
      <c r="F327" s="792">
        <f t="shared" si="48"/>
        <v>46176</v>
      </c>
      <c r="G327" s="787" t="str">
        <f t="shared" si="50"/>
        <v>A1</v>
      </c>
      <c r="H327" s="787" t="str">
        <f t="shared" si="58"/>
        <v>MR_DER-1776_26</v>
      </c>
      <c r="I327" s="793" t="str">
        <f t="shared" si="49"/>
        <v>ND</v>
      </c>
      <c r="J327" s="746" t="str">
        <f t="shared" si="57"/>
        <v>ND</v>
      </c>
      <c r="K327" s="758" t="s">
        <v>3730</v>
      </c>
      <c r="L327" s="794">
        <v>46176</v>
      </c>
      <c r="M327" s="69" t="s">
        <v>12696</v>
      </c>
      <c r="N327" s="758"/>
      <c r="O327" s="758"/>
      <c r="P327" s="758"/>
    </row>
    <row r="328" spans="1:16" s="764" customFormat="1" ht="15" x14ac:dyDescent="0.25">
      <c r="A328" s="768" t="s">
        <v>8342</v>
      </c>
      <c r="B328" s="768"/>
      <c r="C328" s="768"/>
      <c r="D328" s="768" t="s">
        <v>39</v>
      </c>
      <c r="E328" s="759" t="s">
        <v>2648</v>
      </c>
      <c r="F328" s="792">
        <f t="shared" si="48"/>
        <v>46176</v>
      </c>
      <c r="G328" s="787" t="str">
        <f t="shared" si="50"/>
        <v>A1</v>
      </c>
      <c r="H328" s="787" t="str">
        <f t="shared" si="58"/>
        <v>MR_DER-1776_26</v>
      </c>
      <c r="I328" s="793" t="str">
        <f t="shared" si="49"/>
        <v>ND</v>
      </c>
      <c r="J328" s="746" t="str">
        <f t="shared" si="57"/>
        <v>ND</v>
      </c>
      <c r="K328" s="758" t="s">
        <v>3730</v>
      </c>
      <c r="L328" s="794">
        <v>46176</v>
      </c>
      <c r="M328" s="69" t="s">
        <v>12696</v>
      </c>
      <c r="N328" s="758"/>
      <c r="O328" s="758"/>
      <c r="P328" s="758"/>
    </row>
    <row r="329" spans="1:16" s="764" customFormat="1" ht="15" x14ac:dyDescent="0.25">
      <c r="A329" s="768" t="s">
        <v>8342</v>
      </c>
      <c r="B329" s="768"/>
      <c r="C329" s="768"/>
      <c r="D329" s="768" t="s">
        <v>39</v>
      </c>
      <c r="E329" s="759" t="s">
        <v>2649</v>
      </c>
      <c r="F329" s="792">
        <f t="shared" si="48"/>
        <v>46176</v>
      </c>
      <c r="G329" s="787" t="str">
        <f t="shared" si="50"/>
        <v>A1</v>
      </c>
      <c r="H329" s="787" t="str">
        <f t="shared" si="58"/>
        <v>MR_DER-1776_26</v>
      </c>
      <c r="I329" s="793" t="str">
        <f t="shared" si="49"/>
        <v>ND</v>
      </c>
      <c r="J329" s="746" t="str">
        <f t="shared" si="57"/>
        <v>ND</v>
      </c>
      <c r="K329" s="758" t="s">
        <v>3730</v>
      </c>
      <c r="L329" s="794">
        <v>46176</v>
      </c>
      <c r="M329" s="69" t="s">
        <v>12696</v>
      </c>
      <c r="N329" s="758"/>
      <c r="O329" s="758"/>
      <c r="P329" s="758"/>
    </row>
    <row r="330" spans="1:16" s="764" customFormat="1" ht="15" x14ac:dyDescent="0.25">
      <c r="A330" s="768" t="s">
        <v>8342</v>
      </c>
      <c r="B330" s="768"/>
      <c r="C330" s="768"/>
      <c r="D330" s="768" t="s">
        <v>39</v>
      </c>
      <c r="E330" s="759" t="s">
        <v>2650</v>
      </c>
      <c r="F330" s="792">
        <f t="shared" si="48"/>
        <v>46176</v>
      </c>
      <c r="G330" s="787" t="str">
        <f t="shared" si="50"/>
        <v>A1</v>
      </c>
      <c r="H330" s="787" t="str">
        <f t="shared" si="58"/>
        <v>MR_DER-1776_26</v>
      </c>
      <c r="I330" s="793" t="str">
        <f t="shared" si="49"/>
        <v>ND</v>
      </c>
      <c r="J330" s="746" t="str">
        <f t="shared" si="57"/>
        <v>ND</v>
      </c>
      <c r="K330" s="758" t="s">
        <v>3730</v>
      </c>
      <c r="L330" s="794">
        <v>46176</v>
      </c>
      <c r="M330" s="69" t="s">
        <v>12696</v>
      </c>
      <c r="N330" s="758"/>
      <c r="O330" s="758"/>
      <c r="P330" s="758"/>
    </row>
    <row r="331" spans="1:16" s="764" customFormat="1" ht="15" x14ac:dyDescent="0.25">
      <c r="A331" s="768" t="s">
        <v>8342</v>
      </c>
      <c r="B331" s="768"/>
      <c r="C331" s="768"/>
      <c r="D331" s="768" t="s">
        <v>39</v>
      </c>
      <c r="E331" s="759" t="s">
        <v>2651</v>
      </c>
      <c r="F331" s="792">
        <f t="shared" si="48"/>
        <v>46176</v>
      </c>
      <c r="G331" s="787" t="str">
        <f t="shared" si="50"/>
        <v>A1</v>
      </c>
      <c r="H331" s="787" t="str">
        <f t="shared" si="58"/>
        <v>MR_DER-1776_26</v>
      </c>
      <c r="I331" s="793" t="str">
        <f t="shared" si="49"/>
        <v>ND</v>
      </c>
      <c r="J331" s="746" t="str">
        <f t="shared" si="57"/>
        <v>ND</v>
      </c>
      <c r="K331" s="758" t="s">
        <v>3730</v>
      </c>
      <c r="L331" s="794">
        <v>46176</v>
      </c>
      <c r="M331" s="69" t="s">
        <v>12696</v>
      </c>
      <c r="N331" s="758"/>
      <c r="O331" s="758"/>
      <c r="P331" s="758"/>
    </row>
    <row r="332" spans="1:16" s="764" customFormat="1" ht="15" x14ac:dyDescent="0.25">
      <c r="A332" s="768" t="s">
        <v>8342</v>
      </c>
      <c r="B332" s="768"/>
      <c r="C332" s="768"/>
      <c r="D332" s="768" t="s">
        <v>39</v>
      </c>
      <c r="E332" s="759" t="s">
        <v>2652</v>
      </c>
      <c r="F332" s="792">
        <f t="shared" si="48"/>
        <v>46176</v>
      </c>
      <c r="G332" s="787" t="str">
        <f t="shared" si="50"/>
        <v>A1</v>
      </c>
      <c r="H332" s="787" t="str">
        <f t="shared" si="58"/>
        <v>MR_DER-1776_26</v>
      </c>
      <c r="I332" s="793" t="str">
        <f t="shared" si="49"/>
        <v>ND</v>
      </c>
      <c r="J332" s="746" t="str">
        <f t="shared" si="57"/>
        <v>ND</v>
      </c>
      <c r="K332" s="758" t="s">
        <v>3730</v>
      </c>
      <c r="L332" s="794">
        <v>46176</v>
      </c>
      <c r="M332" s="69" t="s">
        <v>12696</v>
      </c>
      <c r="N332" s="758"/>
      <c r="O332" s="758"/>
      <c r="P332" s="758"/>
    </row>
    <row r="333" spans="1:16" s="764" customFormat="1" ht="15" x14ac:dyDescent="0.25">
      <c r="A333" s="768" t="s">
        <v>8342</v>
      </c>
      <c r="B333" s="768"/>
      <c r="C333" s="768"/>
      <c r="D333" s="768" t="s">
        <v>39</v>
      </c>
      <c r="E333" s="759" t="s">
        <v>2653</v>
      </c>
      <c r="F333" s="792">
        <f t="shared" si="48"/>
        <v>46176</v>
      </c>
      <c r="G333" s="787" t="str">
        <f t="shared" si="50"/>
        <v>A1</v>
      </c>
      <c r="H333" s="787" t="str">
        <f t="shared" si="58"/>
        <v>MR_DER-1776_26</v>
      </c>
      <c r="I333" s="793" t="str">
        <f t="shared" si="49"/>
        <v>ND</v>
      </c>
      <c r="J333" s="746" t="str">
        <f t="shared" si="57"/>
        <v>ND</v>
      </c>
      <c r="K333" s="758" t="s">
        <v>3730</v>
      </c>
      <c r="L333" s="794">
        <v>46176</v>
      </c>
      <c r="M333" s="69" t="s">
        <v>12696</v>
      </c>
      <c r="N333" s="758"/>
      <c r="O333" s="758"/>
      <c r="P333" s="758"/>
    </row>
    <row r="334" spans="1:16" s="764" customFormat="1" ht="15" x14ac:dyDescent="0.25">
      <c r="A334" s="768" t="s">
        <v>8342</v>
      </c>
      <c r="B334" s="768"/>
      <c r="C334" s="768"/>
      <c r="D334" s="768" t="s">
        <v>39</v>
      </c>
      <c r="E334" s="759" t="s">
        <v>2654</v>
      </c>
      <c r="F334" s="792">
        <f t="shared" si="48"/>
        <v>46176</v>
      </c>
      <c r="G334" s="787" t="str">
        <f t="shared" si="50"/>
        <v>A1</v>
      </c>
      <c r="H334" s="787" t="str">
        <f t="shared" si="58"/>
        <v>MR_DER-1776_26</v>
      </c>
      <c r="I334" s="793" t="str">
        <f t="shared" si="49"/>
        <v>ND</v>
      </c>
      <c r="J334" s="746" t="str">
        <f t="shared" si="57"/>
        <v>ND</v>
      </c>
      <c r="K334" s="758" t="s">
        <v>3730</v>
      </c>
      <c r="L334" s="794">
        <v>46176</v>
      </c>
      <c r="M334" s="69" t="s">
        <v>12696</v>
      </c>
      <c r="N334" s="758"/>
      <c r="O334" s="758"/>
      <c r="P334" s="758"/>
    </row>
    <row r="335" spans="1:16" s="764" customFormat="1" ht="15" x14ac:dyDescent="0.25">
      <c r="A335" s="768" t="s">
        <v>8342</v>
      </c>
      <c r="B335" s="768"/>
      <c r="C335" s="768"/>
      <c r="D335" s="768" t="s">
        <v>39</v>
      </c>
      <c r="E335" s="759" t="s">
        <v>2655</v>
      </c>
      <c r="F335" s="792">
        <f t="shared" si="48"/>
        <v>46176</v>
      </c>
      <c r="G335" s="787" t="str">
        <f t="shared" si="50"/>
        <v>A1</v>
      </c>
      <c r="H335" s="787" t="str">
        <f t="shared" si="58"/>
        <v>MR_DER-1776_26</v>
      </c>
      <c r="I335" s="793" t="str">
        <f t="shared" si="49"/>
        <v>ND</v>
      </c>
      <c r="J335" s="746" t="str">
        <f t="shared" si="57"/>
        <v>ND</v>
      </c>
      <c r="K335" s="758" t="s">
        <v>3730</v>
      </c>
      <c r="L335" s="794">
        <v>46176</v>
      </c>
      <c r="M335" s="69" t="s">
        <v>12696</v>
      </c>
      <c r="N335" s="758"/>
      <c r="O335" s="758"/>
      <c r="P335" s="758"/>
    </row>
    <row r="336" spans="1:16" s="764" customFormat="1" ht="15" x14ac:dyDescent="0.25">
      <c r="A336" s="768" t="s">
        <v>8342</v>
      </c>
      <c r="B336" s="768"/>
      <c r="C336" s="768"/>
      <c r="D336" s="768" t="s">
        <v>39</v>
      </c>
      <c r="E336" s="759" t="s">
        <v>2656</v>
      </c>
      <c r="F336" s="792">
        <f t="shared" si="48"/>
        <v>46176</v>
      </c>
      <c r="G336" s="787" t="str">
        <f t="shared" si="50"/>
        <v>A1</v>
      </c>
      <c r="H336" s="787" t="str">
        <f t="shared" si="58"/>
        <v>MR_DER-1776_26</v>
      </c>
      <c r="I336" s="793" t="str">
        <f t="shared" si="49"/>
        <v>ND</v>
      </c>
      <c r="J336" s="746" t="str">
        <f t="shared" si="57"/>
        <v>ND</v>
      </c>
      <c r="K336" s="758" t="s">
        <v>3730</v>
      </c>
      <c r="L336" s="794">
        <v>46176</v>
      </c>
      <c r="M336" s="69" t="s">
        <v>12696</v>
      </c>
      <c r="N336" s="758"/>
      <c r="O336" s="758"/>
      <c r="P336" s="758"/>
    </row>
    <row r="337" spans="1:16" s="764" customFormat="1" ht="15" x14ac:dyDescent="0.25">
      <c r="A337" s="768" t="s">
        <v>8342</v>
      </c>
      <c r="B337" s="768"/>
      <c r="C337" s="768"/>
      <c r="D337" s="768" t="s">
        <v>39</v>
      </c>
      <c r="E337" s="759" t="s">
        <v>2657</v>
      </c>
      <c r="F337" s="792">
        <f t="shared" ref="F337:F398" si="59">IF(L337&lt;&gt;0,MAX(L337,R337,X337,AD337),"NE")</f>
        <v>46176</v>
      </c>
      <c r="G337" s="787" t="str">
        <f t="shared" si="50"/>
        <v>A1</v>
      </c>
      <c r="H337" s="787" t="str">
        <f t="shared" si="58"/>
        <v>MR_DER-1776_26</v>
      </c>
      <c r="I337" s="793" t="str">
        <f t="shared" ref="I337:I398" si="60">IF(F337="NE",F337,IF(INDEX(K337:CP337,,MATCH(F337,K337:CP337,0)+3)&lt;&gt;0,INDEX(K337:CP337,,MATCH(F337,K337:CP337,0)+3),"ND"))</f>
        <v>ND</v>
      </c>
      <c r="J337" s="746" t="str">
        <f t="shared" si="57"/>
        <v>ND</v>
      </c>
      <c r="K337" s="758" t="s">
        <v>3730</v>
      </c>
      <c r="L337" s="794">
        <v>46176</v>
      </c>
      <c r="M337" s="69" t="s">
        <v>12696</v>
      </c>
      <c r="N337" s="758"/>
      <c r="O337" s="758"/>
      <c r="P337" s="758"/>
    </row>
    <row r="338" spans="1:16" s="764" customFormat="1" ht="15" x14ac:dyDescent="0.25">
      <c r="A338" s="768" t="s">
        <v>8342</v>
      </c>
      <c r="B338" s="768"/>
      <c r="C338" s="768"/>
      <c r="D338" s="768" t="s">
        <v>39</v>
      </c>
      <c r="E338" s="759" t="s">
        <v>2658</v>
      </c>
      <c r="F338" s="792">
        <f t="shared" si="59"/>
        <v>46176</v>
      </c>
      <c r="G338" s="787" t="str">
        <f t="shared" si="50"/>
        <v>A1</v>
      </c>
      <c r="H338" s="787" t="str">
        <f t="shared" si="58"/>
        <v>MR_DER-1776_26</v>
      </c>
      <c r="I338" s="793" t="str">
        <f t="shared" si="60"/>
        <v>ND</v>
      </c>
      <c r="J338" s="746" t="str">
        <f t="shared" si="57"/>
        <v>ND</v>
      </c>
      <c r="K338" s="758" t="s">
        <v>3730</v>
      </c>
      <c r="L338" s="794">
        <v>46176</v>
      </c>
      <c r="M338" s="69" t="s">
        <v>12696</v>
      </c>
      <c r="N338" s="758"/>
      <c r="O338" s="758"/>
      <c r="P338" s="758"/>
    </row>
    <row r="339" spans="1:16" s="764" customFormat="1" ht="15" x14ac:dyDescent="0.25">
      <c r="A339" s="768" t="s">
        <v>8342</v>
      </c>
      <c r="B339" s="768"/>
      <c r="C339" s="768"/>
      <c r="D339" s="768" t="s">
        <v>39</v>
      </c>
      <c r="E339" s="759" t="s">
        <v>2659</v>
      </c>
      <c r="F339" s="792">
        <f t="shared" si="59"/>
        <v>46176</v>
      </c>
      <c r="G339" s="787" t="str">
        <f t="shared" si="50"/>
        <v>A1</v>
      </c>
      <c r="H339" s="787" t="str">
        <f t="shared" si="58"/>
        <v>MR_DER-1776_26</v>
      </c>
      <c r="I339" s="793" t="str">
        <f t="shared" si="60"/>
        <v>ND</v>
      </c>
      <c r="J339" s="746" t="str">
        <f t="shared" si="57"/>
        <v>ND</v>
      </c>
      <c r="K339" s="758" t="s">
        <v>3730</v>
      </c>
      <c r="L339" s="794">
        <v>46176</v>
      </c>
      <c r="M339" s="69" t="s">
        <v>12696</v>
      </c>
      <c r="N339" s="758"/>
      <c r="O339" s="758"/>
      <c r="P339" s="758"/>
    </row>
    <row r="340" spans="1:16" s="764" customFormat="1" ht="15" x14ac:dyDescent="0.25">
      <c r="A340" s="768" t="s">
        <v>8342</v>
      </c>
      <c r="B340" s="768"/>
      <c r="C340" s="768"/>
      <c r="D340" s="768" t="s">
        <v>39</v>
      </c>
      <c r="E340" s="759" t="s">
        <v>2660</v>
      </c>
      <c r="F340" s="792">
        <f t="shared" si="59"/>
        <v>46176</v>
      </c>
      <c r="G340" s="787" t="str">
        <f t="shared" si="50"/>
        <v>A1</v>
      </c>
      <c r="H340" s="787" t="str">
        <f t="shared" si="58"/>
        <v>MR_DER-1776_26</v>
      </c>
      <c r="I340" s="793" t="str">
        <f t="shared" si="60"/>
        <v>ND</v>
      </c>
      <c r="J340" s="746" t="str">
        <f t="shared" si="57"/>
        <v>ND</v>
      </c>
      <c r="K340" s="758" t="s">
        <v>3730</v>
      </c>
      <c r="L340" s="794">
        <v>46176</v>
      </c>
      <c r="M340" s="69" t="s">
        <v>12696</v>
      </c>
      <c r="N340" s="758"/>
      <c r="O340" s="758"/>
      <c r="P340" s="758"/>
    </row>
    <row r="341" spans="1:16" s="764" customFormat="1" ht="15" x14ac:dyDescent="0.25">
      <c r="A341" s="768" t="s">
        <v>8342</v>
      </c>
      <c r="B341" s="768"/>
      <c r="C341" s="768"/>
      <c r="D341" s="768" t="s">
        <v>39</v>
      </c>
      <c r="E341" s="759" t="s">
        <v>2661</v>
      </c>
      <c r="F341" s="792">
        <f t="shared" si="59"/>
        <v>46176</v>
      </c>
      <c r="G341" s="787" t="str">
        <f t="shared" si="50"/>
        <v>A1</v>
      </c>
      <c r="H341" s="787" t="str">
        <f t="shared" si="58"/>
        <v>MR_DER-1776_26</v>
      </c>
      <c r="I341" s="793" t="str">
        <f t="shared" si="60"/>
        <v>ND</v>
      </c>
      <c r="J341" s="746" t="str">
        <f t="shared" si="57"/>
        <v>ND</v>
      </c>
      <c r="K341" s="758" t="s">
        <v>3730</v>
      </c>
      <c r="L341" s="794">
        <v>46176</v>
      </c>
      <c r="M341" s="69" t="s">
        <v>12696</v>
      </c>
      <c r="N341" s="758"/>
      <c r="O341" s="758"/>
      <c r="P341" s="758"/>
    </row>
    <row r="342" spans="1:16" s="764" customFormat="1" ht="15" x14ac:dyDescent="0.25">
      <c r="A342" s="768" t="s">
        <v>8342</v>
      </c>
      <c r="B342" s="768"/>
      <c r="C342" s="768"/>
      <c r="D342" s="768" t="s">
        <v>39</v>
      </c>
      <c r="E342" s="759" t="s">
        <v>2662</v>
      </c>
      <c r="F342" s="792">
        <f t="shared" si="59"/>
        <v>46176</v>
      </c>
      <c r="G342" s="787" t="str">
        <f t="shared" si="50"/>
        <v>A1</v>
      </c>
      <c r="H342" s="787" t="str">
        <f t="shared" si="58"/>
        <v>MR_DER-1776_26</v>
      </c>
      <c r="I342" s="793" t="str">
        <f t="shared" si="60"/>
        <v>ND</v>
      </c>
      <c r="J342" s="746" t="str">
        <f t="shared" si="57"/>
        <v>ND</v>
      </c>
      <c r="K342" s="758" t="s">
        <v>3730</v>
      </c>
      <c r="L342" s="794">
        <v>46176</v>
      </c>
      <c r="M342" s="69" t="s">
        <v>12696</v>
      </c>
      <c r="N342" s="758"/>
      <c r="O342" s="758"/>
      <c r="P342" s="758"/>
    </row>
    <row r="343" spans="1:16" s="764" customFormat="1" ht="15" x14ac:dyDescent="0.25">
      <c r="A343" s="768" t="s">
        <v>8342</v>
      </c>
      <c r="B343" s="768"/>
      <c r="C343" s="768"/>
      <c r="D343" s="768" t="s">
        <v>39</v>
      </c>
      <c r="E343" s="759" t="s">
        <v>2663</v>
      </c>
      <c r="F343" s="792">
        <f t="shared" si="59"/>
        <v>46176</v>
      </c>
      <c r="G343" s="787" t="str">
        <f t="shared" si="50"/>
        <v>A1</v>
      </c>
      <c r="H343" s="787" t="str">
        <f t="shared" si="58"/>
        <v>MR_DER-1776_26</v>
      </c>
      <c r="I343" s="793" t="str">
        <f t="shared" si="60"/>
        <v>ND</v>
      </c>
      <c r="J343" s="746" t="str">
        <f t="shared" si="57"/>
        <v>ND</v>
      </c>
      <c r="K343" s="758" t="s">
        <v>3730</v>
      </c>
      <c r="L343" s="794">
        <v>46176</v>
      </c>
      <c r="M343" s="69" t="s">
        <v>12696</v>
      </c>
      <c r="N343" s="758"/>
      <c r="O343" s="758"/>
      <c r="P343" s="758"/>
    </row>
    <row r="344" spans="1:16" s="764" customFormat="1" ht="15" x14ac:dyDescent="0.25">
      <c r="A344" s="768" t="s">
        <v>8342</v>
      </c>
      <c r="B344" s="768"/>
      <c r="C344" s="768"/>
      <c r="D344" s="768" t="s">
        <v>39</v>
      </c>
      <c r="E344" s="759" t="s">
        <v>2664</v>
      </c>
      <c r="F344" s="792">
        <f t="shared" si="59"/>
        <v>46176</v>
      </c>
      <c r="G344" s="787" t="str">
        <f t="shared" si="50"/>
        <v>A1</v>
      </c>
      <c r="H344" s="787" t="str">
        <f t="shared" si="58"/>
        <v>MR_DER-1776_26</v>
      </c>
      <c r="I344" s="793" t="str">
        <f t="shared" si="60"/>
        <v>ND</v>
      </c>
      <c r="J344" s="746" t="str">
        <f t="shared" si="57"/>
        <v>ND</v>
      </c>
      <c r="K344" s="758" t="s">
        <v>3730</v>
      </c>
      <c r="L344" s="794">
        <v>46176</v>
      </c>
      <c r="M344" s="69" t="s">
        <v>12696</v>
      </c>
      <c r="N344" s="758"/>
      <c r="O344" s="758"/>
      <c r="P344" s="758"/>
    </row>
    <row r="345" spans="1:16" s="764" customFormat="1" ht="15" x14ac:dyDescent="0.25">
      <c r="A345" s="768" t="s">
        <v>8342</v>
      </c>
      <c r="B345" s="768"/>
      <c r="C345" s="768"/>
      <c r="D345" s="768" t="s">
        <v>39</v>
      </c>
      <c r="E345" s="759" t="s">
        <v>2665</v>
      </c>
      <c r="F345" s="792">
        <f t="shared" si="59"/>
        <v>46176</v>
      </c>
      <c r="G345" s="787" t="str">
        <f t="shared" si="50"/>
        <v>A1</v>
      </c>
      <c r="H345" s="787" t="str">
        <f t="shared" si="58"/>
        <v>MR_DER-1776_26</v>
      </c>
      <c r="I345" s="793" t="str">
        <f t="shared" si="60"/>
        <v>ND</v>
      </c>
      <c r="J345" s="746" t="str">
        <f t="shared" si="57"/>
        <v>ND</v>
      </c>
      <c r="K345" s="758" t="s">
        <v>3730</v>
      </c>
      <c r="L345" s="794">
        <v>46176</v>
      </c>
      <c r="M345" s="69" t="s">
        <v>12696</v>
      </c>
      <c r="N345" s="758"/>
      <c r="O345" s="758"/>
      <c r="P345" s="758"/>
    </row>
    <row r="346" spans="1:16" s="764" customFormat="1" ht="15" x14ac:dyDescent="0.25">
      <c r="A346" s="768" t="s">
        <v>8342</v>
      </c>
      <c r="B346" s="768"/>
      <c r="C346" s="768"/>
      <c r="D346" s="768" t="s">
        <v>39</v>
      </c>
      <c r="E346" s="759" t="s">
        <v>2666</v>
      </c>
      <c r="F346" s="792">
        <f t="shared" si="59"/>
        <v>46176</v>
      </c>
      <c r="G346" s="787" t="str">
        <f t="shared" si="50"/>
        <v>A1</v>
      </c>
      <c r="H346" s="787" t="str">
        <f t="shared" si="58"/>
        <v>MR_DER-1776_26</v>
      </c>
      <c r="I346" s="793" t="str">
        <f t="shared" si="60"/>
        <v>ND</v>
      </c>
      <c r="J346" s="746" t="str">
        <f t="shared" si="57"/>
        <v>ND</v>
      </c>
      <c r="K346" s="758" t="s">
        <v>3730</v>
      </c>
      <c r="L346" s="794">
        <v>46176</v>
      </c>
      <c r="M346" s="69" t="s">
        <v>12696</v>
      </c>
      <c r="N346" s="758"/>
      <c r="O346" s="758"/>
      <c r="P346" s="758"/>
    </row>
    <row r="347" spans="1:16" s="1010" customFormat="1" ht="22.5" hidden="1" x14ac:dyDescent="0.2">
      <c r="A347" s="1011" t="s">
        <v>9044</v>
      </c>
      <c r="B347" s="1004"/>
      <c r="C347" s="1005"/>
      <c r="D347" s="1005" t="s">
        <v>40</v>
      </c>
      <c r="E347" s="1006" t="s">
        <v>2671</v>
      </c>
      <c r="F347" s="1012">
        <f t="shared" si="59"/>
        <v>44887</v>
      </c>
      <c r="G347" s="1013" t="str">
        <f t="shared" ref="G347:G418" si="61">IF($F347="","",INDEX($K347:$FI347,1,MATCH($F347,$K347:$FI347,)-1))</f>
        <v>A1</v>
      </c>
      <c r="H347" s="787" t="str">
        <f t="shared" si="58"/>
        <v>MR.DER-0128_22</v>
      </c>
      <c r="I347" s="1007">
        <f t="shared" si="60"/>
        <v>44896</v>
      </c>
      <c r="J347" s="1007" t="str">
        <f t="shared" si="57"/>
        <v>NÃO APROVADO</v>
      </c>
      <c r="K347" s="1008" t="s">
        <v>3730</v>
      </c>
      <c r="L347" s="1014">
        <v>44887</v>
      </c>
      <c r="M347" s="1015" t="s">
        <v>5674</v>
      </c>
      <c r="N347" s="1009" t="s">
        <v>5536</v>
      </c>
      <c r="O347" s="1016">
        <v>44896</v>
      </c>
      <c r="P347" s="1015" t="s">
        <v>5863</v>
      </c>
    </row>
    <row r="348" spans="1:16" s="725" customFormat="1" ht="22.5" hidden="1" x14ac:dyDescent="0.25">
      <c r="A348" s="767"/>
      <c r="B348" s="721"/>
      <c r="C348" s="721"/>
      <c r="D348" s="767" t="s">
        <v>40</v>
      </c>
      <c r="E348" s="751" t="s">
        <v>2672</v>
      </c>
      <c r="F348" s="777" t="str">
        <f t="shared" si="59"/>
        <v>NE</v>
      </c>
      <c r="G348" s="775" t="e">
        <f t="shared" si="61"/>
        <v>#N/A</v>
      </c>
      <c r="H348" s="787" t="e">
        <f t="shared" si="58"/>
        <v>#N/A</v>
      </c>
      <c r="I348" s="778" t="str">
        <f t="shared" si="60"/>
        <v>NE</v>
      </c>
      <c r="J348" s="745" t="e">
        <f t="shared" si="57"/>
        <v>#N/A</v>
      </c>
      <c r="K348" s="720"/>
      <c r="L348" s="720"/>
      <c r="M348" s="720"/>
      <c r="N348" s="720"/>
      <c r="O348" s="720"/>
      <c r="P348" s="720"/>
    </row>
    <row r="349" spans="1:16" s="725" customFormat="1" ht="22.5" hidden="1" x14ac:dyDescent="0.25">
      <c r="A349" s="767"/>
      <c r="B349" s="721"/>
      <c r="C349" s="721"/>
      <c r="D349" s="767" t="s">
        <v>41</v>
      </c>
      <c r="E349" s="751" t="s">
        <v>2673</v>
      </c>
      <c r="F349" s="777" t="str">
        <f t="shared" si="59"/>
        <v>NE</v>
      </c>
      <c r="G349" s="775" t="e">
        <f t="shared" si="61"/>
        <v>#N/A</v>
      </c>
      <c r="H349" s="787" t="e">
        <f t="shared" si="58"/>
        <v>#N/A</v>
      </c>
      <c r="I349" s="778" t="str">
        <f t="shared" si="60"/>
        <v>NE</v>
      </c>
      <c r="J349" s="745" t="e">
        <f t="shared" si="57"/>
        <v>#N/A</v>
      </c>
      <c r="K349" s="720"/>
      <c r="L349" s="720"/>
      <c r="M349" s="720"/>
      <c r="N349" s="720"/>
      <c r="O349" s="720"/>
      <c r="P349" s="720"/>
    </row>
    <row r="350" spans="1:16" s="725" customFormat="1" ht="22.5" hidden="1" x14ac:dyDescent="0.25">
      <c r="A350" s="767"/>
      <c r="B350" s="721"/>
      <c r="C350" s="721"/>
      <c r="D350" s="767" t="s">
        <v>41</v>
      </c>
      <c r="E350" s="751" t="s">
        <v>2674</v>
      </c>
      <c r="F350" s="777" t="str">
        <f t="shared" si="59"/>
        <v>NE</v>
      </c>
      <c r="G350" s="775" t="e">
        <f t="shared" si="61"/>
        <v>#N/A</v>
      </c>
      <c r="H350" s="787" t="e">
        <f t="shared" si="58"/>
        <v>#N/A</v>
      </c>
      <c r="I350" s="778" t="str">
        <f t="shared" si="60"/>
        <v>NE</v>
      </c>
      <c r="J350" s="745" t="e">
        <f t="shared" si="57"/>
        <v>#N/A</v>
      </c>
      <c r="K350" s="720"/>
      <c r="L350" s="720"/>
      <c r="M350" s="720"/>
      <c r="N350" s="720"/>
      <c r="O350" s="720"/>
      <c r="P350" s="720"/>
    </row>
    <row r="351" spans="1:16" s="725" customFormat="1" ht="22.5" hidden="1" x14ac:dyDescent="0.25">
      <c r="A351" s="767"/>
      <c r="B351" s="721"/>
      <c r="C351" s="721"/>
      <c r="D351" s="767" t="s">
        <v>41</v>
      </c>
      <c r="E351" s="751" t="s">
        <v>2675</v>
      </c>
      <c r="F351" s="777" t="str">
        <f t="shared" si="59"/>
        <v>NE</v>
      </c>
      <c r="G351" s="775" t="e">
        <f t="shared" si="61"/>
        <v>#N/A</v>
      </c>
      <c r="H351" s="787" t="e">
        <f t="shared" si="58"/>
        <v>#N/A</v>
      </c>
      <c r="I351" s="778" t="str">
        <f t="shared" si="60"/>
        <v>NE</v>
      </c>
      <c r="J351" s="745" t="e">
        <f t="shared" si="57"/>
        <v>#N/A</v>
      </c>
      <c r="K351" s="720"/>
      <c r="L351" s="720"/>
      <c r="M351" s="720"/>
      <c r="N351" s="720"/>
      <c r="O351" s="720"/>
      <c r="P351" s="720"/>
    </row>
    <row r="352" spans="1:16" s="725" customFormat="1" ht="22.5" hidden="1" x14ac:dyDescent="0.25">
      <c r="A352" s="767"/>
      <c r="B352" s="721"/>
      <c r="C352" s="721"/>
      <c r="D352" s="767" t="s">
        <v>41</v>
      </c>
      <c r="E352" s="751" t="s">
        <v>2676</v>
      </c>
      <c r="F352" s="777" t="str">
        <f t="shared" si="59"/>
        <v>NE</v>
      </c>
      <c r="G352" s="775" t="e">
        <f t="shared" si="61"/>
        <v>#N/A</v>
      </c>
      <c r="H352" s="787" t="e">
        <f t="shared" si="58"/>
        <v>#N/A</v>
      </c>
      <c r="I352" s="778" t="str">
        <f t="shared" si="60"/>
        <v>NE</v>
      </c>
      <c r="J352" s="745" t="e">
        <f t="shared" si="57"/>
        <v>#N/A</v>
      </c>
      <c r="K352" s="720"/>
      <c r="L352" s="720"/>
      <c r="M352" s="720"/>
      <c r="N352" s="720"/>
      <c r="O352" s="720"/>
      <c r="P352" s="720"/>
    </row>
    <row r="353" spans="1:16" s="725" customFormat="1" ht="22.5" hidden="1" x14ac:dyDescent="0.25">
      <c r="A353" s="767"/>
      <c r="B353" s="721"/>
      <c r="C353" s="721"/>
      <c r="D353" s="767" t="s">
        <v>41</v>
      </c>
      <c r="E353" s="751" t="s">
        <v>2677</v>
      </c>
      <c r="F353" s="777" t="str">
        <f t="shared" si="59"/>
        <v>NE</v>
      </c>
      <c r="G353" s="775" t="e">
        <f t="shared" si="61"/>
        <v>#N/A</v>
      </c>
      <c r="H353" s="787" t="e">
        <f t="shared" si="58"/>
        <v>#N/A</v>
      </c>
      <c r="I353" s="778" t="str">
        <f t="shared" si="60"/>
        <v>NE</v>
      </c>
      <c r="J353" s="745" t="e">
        <f t="shared" si="57"/>
        <v>#N/A</v>
      </c>
      <c r="K353" s="720"/>
      <c r="L353" s="720"/>
      <c r="M353" s="720"/>
      <c r="N353" s="720"/>
      <c r="O353" s="720"/>
      <c r="P353" s="720"/>
    </row>
    <row r="354" spans="1:16" s="725" customFormat="1" ht="22.5" hidden="1" x14ac:dyDescent="0.25">
      <c r="A354" s="767"/>
      <c r="B354" s="721"/>
      <c r="C354" s="721"/>
      <c r="D354" s="767" t="s">
        <v>41</v>
      </c>
      <c r="E354" s="751" t="s">
        <v>2678</v>
      </c>
      <c r="F354" s="777" t="str">
        <f t="shared" si="59"/>
        <v>NE</v>
      </c>
      <c r="G354" s="775" t="e">
        <f t="shared" si="61"/>
        <v>#N/A</v>
      </c>
      <c r="H354" s="787" t="e">
        <f t="shared" si="58"/>
        <v>#N/A</v>
      </c>
      <c r="I354" s="778" t="str">
        <f t="shared" si="60"/>
        <v>NE</v>
      </c>
      <c r="J354" s="745" t="e">
        <f t="shared" si="57"/>
        <v>#N/A</v>
      </c>
      <c r="K354" s="720"/>
      <c r="L354" s="720"/>
      <c r="M354" s="720"/>
      <c r="N354" s="720"/>
      <c r="O354" s="720"/>
      <c r="P354" s="720"/>
    </row>
    <row r="355" spans="1:16" s="725" customFormat="1" ht="22.5" hidden="1" x14ac:dyDescent="0.25">
      <c r="A355" s="767"/>
      <c r="B355" s="721"/>
      <c r="C355" s="721"/>
      <c r="D355" s="767" t="s">
        <v>41</v>
      </c>
      <c r="E355" s="751" t="s">
        <v>2679</v>
      </c>
      <c r="F355" s="777" t="str">
        <f t="shared" si="59"/>
        <v>NE</v>
      </c>
      <c r="G355" s="775" t="e">
        <f t="shared" si="61"/>
        <v>#N/A</v>
      </c>
      <c r="H355" s="787" t="e">
        <f t="shared" si="58"/>
        <v>#N/A</v>
      </c>
      <c r="I355" s="778" t="str">
        <f t="shared" si="60"/>
        <v>NE</v>
      </c>
      <c r="J355" s="745" t="e">
        <f t="shared" si="57"/>
        <v>#N/A</v>
      </c>
      <c r="K355" s="720"/>
      <c r="L355" s="720"/>
      <c r="M355" s="720"/>
      <c r="N355" s="720"/>
      <c r="O355" s="720"/>
      <c r="P355" s="720"/>
    </row>
    <row r="356" spans="1:16" s="725" customFormat="1" ht="22.5" hidden="1" x14ac:dyDescent="0.25">
      <c r="A356" s="767"/>
      <c r="B356" s="721"/>
      <c r="C356" s="721"/>
      <c r="D356" s="767" t="s">
        <v>41</v>
      </c>
      <c r="E356" s="751" t="s">
        <v>2680</v>
      </c>
      <c r="F356" s="777" t="str">
        <f t="shared" si="59"/>
        <v>NE</v>
      </c>
      <c r="G356" s="775" t="e">
        <f t="shared" si="61"/>
        <v>#N/A</v>
      </c>
      <c r="H356" s="787" t="e">
        <f t="shared" si="58"/>
        <v>#N/A</v>
      </c>
      <c r="I356" s="778" t="str">
        <f t="shared" si="60"/>
        <v>NE</v>
      </c>
      <c r="J356" s="745" t="e">
        <f t="shared" si="57"/>
        <v>#N/A</v>
      </c>
      <c r="K356" s="720"/>
      <c r="L356" s="720"/>
      <c r="M356" s="720"/>
      <c r="N356" s="720"/>
      <c r="O356" s="720"/>
      <c r="P356" s="720"/>
    </row>
    <row r="357" spans="1:16" s="725" customFormat="1" hidden="1" x14ac:dyDescent="0.25">
      <c r="A357" s="767"/>
      <c r="B357" s="721"/>
      <c r="C357" s="721"/>
      <c r="D357" s="767" t="s">
        <v>42</v>
      </c>
      <c r="E357" s="751" t="s">
        <v>2681</v>
      </c>
      <c r="F357" s="777" t="str">
        <f t="shared" si="59"/>
        <v>NE</v>
      </c>
      <c r="G357" s="775" t="e">
        <f t="shared" si="61"/>
        <v>#N/A</v>
      </c>
      <c r="H357" s="787" t="e">
        <f t="shared" si="58"/>
        <v>#N/A</v>
      </c>
      <c r="I357" s="778" t="str">
        <f t="shared" si="60"/>
        <v>NE</v>
      </c>
      <c r="J357" s="745" t="e">
        <f t="shared" si="57"/>
        <v>#N/A</v>
      </c>
      <c r="K357" s="720"/>
      <c r="L357" s="720"/>
      <c r="M357" s="720"/>
      <c r="N357" s="720"/>
      <c r="O357" s="720"/>
      <c r="P357" s="720"/>
    </row>
    <row r="358" spans="1:16" s="725" customFormat="1" hidden="1" x14ac:dyDescent="0.25">
      <c r="D358" s="767" t="s">
        <v>42</v>
      </c>
      <c r="E358" s="751" t="s">
        <v>2682</v>
      </c>
      <c r="F358" s="777" t="str">
        <f t="shared" si="59"/>
        <v>NE</v>
      </c>
      <c r="G358" s="775" t="e">
        <f t="shared" si="61"/>
        <v>#N/A</v>
      </c>
      <c r="H358" s="787" t="e">
        <f t="shared" si="58"/>
        <v>#N/A</v>
      </c>
      <c r="I358" s="778" t="str">
        <f t="shared" si="60"/>
        <v>NE</v>
      </c>
      <c r="J358" s="745" t="e">
        <f t="shared" si="57"/>
        <v>#N/A</v>
      </c>
      <c r="K358" s="720"/>
      <c r="L358" s="720"/>
      <c r="M358" s="720"/>
      <c r="N358" s="720"/>
      <c r="O358" s="720"/>
      <c r="P358" s="720"/>
    </row>
    <row r="359" spans="1:16" s="725" customFormat="1" hidden="1" x14ac:dyDescent="0.25">
      <c r="D359" s="767" t="s">
        <v>42</v>
      </c>
      <c r="E359" s="751" t="s">
        <v>2683</v>
      </c>
      <c r="F359" s="777" t="str">
        <f t="shared" si="59"/>
        <v>NE</v>
      </c>
      <c r="G359" s="775" t="e">
        <f t="shared" si="61"/>
        <v>#N/A</v>
      </c>
      <c r="H359" s="787" t="e">
        <f t="shared" si="58"/>
        <v>#N/A</v>
      </c>
      <c r="I359" s="778" t="str">
        <f t="shared" si="60"/>
        <v>NE</v>
      </c>
      <c r="J359" s="745" t="e">
        <f t="shared" si="57"/>
        <v>#N/A</v>
      </c>
      <c r="K359" s="720"/>
      <c r="L359" s="720"/>
      <c r="M359" s="720"/>
      <c r="N359" s="720"/>
      <c r="O359" s="720"/>
      <c r="P359" s="720"/>
    </row>
    <row r="360" spans="1:16" s="725" customFormat="1" hidden="1" x14ac:dyDescent="0.25">
      <c r="D360" s="767" t="s">
        <v>42</v>
      </c>
      <c r="E360" s="751" t="s">
        <v>2684</v>
      </c>
      <c r="F360" s="777" t="str">
        <f t="shared" si="59"/>
        <v>NE</v>
      </c>
      <c r="G360" s="775" t="e">
        <f t="shared" si="61"/>
        <v>#N/A</v>
      </c>
      <c r="H360" s="787" t="e">
        <f t="shared" si="58"/>
        <v>#N/A</v>
      </c>
      <c r="I360" s="778" t="str">
        <f t="shared" si="60"/>
        <v>NE</v>
      </c>
      <c r="J360" s="745" t="e">
        <f t="shared" si="57"/>
        <v>#N/A</v>
      </c>
      <c r="K360" s="720"/>
      <c r="L360" s="720"/>
      <c r="M360" s="720"/>
      <c r="N360" s="720"/>
      <c r="O360" s="720"/>
      <c r="P360" s="720"/>
    </row>
    <row r="361" spans="1:16" s="725" customFormat="1" hidden="1" x14ac:dyDescent="0.25">
      <c r="D361" s="767" t="s">
        <v>42</v>
      </c>
      <c r="E361" s="751" t="s">
        <v>2685</v>
      </c>
      <c r="F361" s="777" t="str">
        <f t="shared" si="59"/>
        <v>NE</v>
      </c>
      <c r="G361" s="775" t="e">
        <f t="shared" si="61"/>
        <v>#N/A</v>
      </c>
      <c r="H361" s="787" t="e">
        <f t="shared" si="58"/>
        <v>#N/A</v>
      </c>
      <c r="I361" s="778" t="str">
        <f t="shared" si="60"/>
        <v>NE</v>
      </c>
      <c r="J361" s="745" t="e">
        <f t="shared" si="57"/>
        <v>#N/A</v>
      </c>
      <c r="K361" s="720"/>
      <c r="L361" s="720"/>
      <c r="M361" s="720"/>
      <c r="N361" s="720"/>
      <c r="O361" s="720"/>
      <c r="P361" s="720"/>
    </row>
    <row r="362" spans="1:16" s="725" customFormat="1" hidden="1" x14ac:dyDescent="0.25">
      <c r="D362" s="767" t="s">
        <v>42</v>
      </c>
      <c r="E362" s="751" t="s">
        <v>2686</v>
      </c>
      <c r="F362" s="777" t="str">
        <f t="shared" si="59"/>
        <v>NE</v>
      </c>
      <c r="G362" s="775" t="e">
        <f t="shared" si="61"/>
        <v>#N/A</v>
      </c>
      <c r="H362" s="787" t="e">
        <f t="shared" si="58"/>
        <v>#N/A</v>
      </c>
      <c r="I362" s="778" t="str">
        <f t="shared" si="60"/>
        <v>NE</v>
      </c>
      <c r="J362" s="745" t="e">
        <f t="shared" si="57"/>
        <v>#N/A</v>
      </c>
      <c r="K362" s="720"/>
      <c r="L362" s="720"/>
      <c r="M362" s="720"/>
      <c r="N362" s="720"/>
      <c r="O362" s="720"/>
      <c r="P362" s="720"/>
    </row>
    <row r="363" spans="1:16" s="725" customFormat="1" hidden="1" x14ac:dyDescent="0.25">
      <c r="D363" s="767" t="s">
        <v>42</v>
      </c>
      <c r="E363" s="751" t="s">
        <v>2687</v>
      </c>
      <c r="F363" s="777" t="str">
        <f t="shared" si="59"/>
        <v>NE</v>
      </c>
      <c r="G363" s="775" t="e">
        <f t="shared" si="61"/>
        <v>#N/A</v>
      </c>
      <c r="H363" s="787" t="e">
        <f t="shared" si="58"/>
        <v>#N/A</v>
      </c>
      <c r="I363" s="778" t="str">
        <f t="shared" si="60"/>
        <v>NE</v>
      </c>
      <c r="J363" s="745" t="e">
        <f t="shared" si="57"/>
        <v>#N/A</v>
      </c>
      <c r="K363" s="720"/>
      <c r="L363" s="720"/>
      <c r="M363" s="720"/>
      <c r="N363" s="720"/>
      <c r="O363" s="720"/>
      <c r="P363" s="720"/>
    </row>
    <row r="364" spans="1:16" s="725" customFormat="1" hidden="1" x14ac:dyDescent="0.25">
      <c r="D364" s="767" t="s">
        <v>42</v>
      </c>
      <c r="E364" s="751" t="s">
        <v>2688</v>
      </c>
      <c r="F364" s="777" t="str">
        <f t="shared" si="59"/>
        <v>NE</v>
      </c>
      <c r="G364" s="775" t="e">
        <f t="shared" si="61"/>
        <v>#N/A</v>
      </c>
      <c r="H364" s="787" t="e">
        <f t="shared" si="58"/>
        <v>#N/A</v>
      </c>
      <c r="I364" s="778" t="str">
        <f t="shared" si="60"/>
        <v>NE</v>
      </c>
      <c r="J364" s="745" t="e">
        <f t="shared" si="57"/>
        <v>#N/A</v>
      </c>
      <c r="K364" s="720"/>
      <c r="L364" s="720"/>
      <c r="M364" s="720"/>
      <c r="N364" s="720"/>
      <c r="O364" s="720"/>
      <c r="P364" s="720"/>
    </row>
    <row r="365" spans="1:16" s="725" customFormat="1" hidden="1" x14ac:dyDescent="0.25">
      <c r="D365" s="767" t="s">
        <v>42</v>
      </c>
      <c r="E365" s="751" t="s">
        <v>2689</v>
      </c>
      <c r="F365" s="777" t="str">
        <f t="shared" si="59"/>
        <v>NE</v>
      </c>
      <c r="G365" s="775" t="e">
        <f t="shared" si="61"/>
        <v>#N/A</v>
      </c>
      <c r="H365" s="787" t="e">
        <f t="shared" si="58"/>
        <v>#N/A</v>
      </c>
      <c r="I365" s="778" t="str">
        <f t="shared" si="60"/>
        <v>NE</v>
      </c>
      <c r="J365" s="745" t="e">
        <f t="shared" si="57"/>
        <v>#N/A</v>
      </c>
      <c r="K365" s="720"/>
      <c r="L365" s="720"/>
      <c r="M365" s="720"/>
      <c r="N365" s="720"/>
      <c r="O365" s="720"/>
      <c r="P365" s="720"/>
    </row>
    <row r="366" spans="1:16" s="725" customFormat="1" hidden="1" x14ac:dyDescent="0.25">
      <c r="D366" s="767" t="s">
        <v>42</v>
      </c>
      <c r="E366" s="751" t="s">
        <v>2690</v>
      </c>
      <c r="F366" s="777" t="str">
        <f t="shared" si="59"/>
        <v>NE</v>
      </c>
      <c r="G366" s="775" t="e">
        <f t="shared" si="61"/>
        <v>#N/A</v>
      </c>
      <c r="H366" s="787" t="e">
        <f t="shared" si="58"/>
        <v>#N/A</v>
      </c>
      <c r="I366" s="778" t="str">
        <f t="shared" si="60"/>
        <v>NE</v>
      </c>
      <c r="J366" s="745" t="e">
        <f t="shared" si="57"/>
        <v>#N/A</v>
      </c>
      <c r="K366" s="720"/>
      <c r="L366" s="720"/>
      <c r="M366" s="720"/>
      <c r="N366" s="720"/>
      <c r="O366" s="720"/>
      <c r="P366" s="720"/>
    </row>
    <row r="367" spans="1:16" s="725" customFormat="1" hidden="1" x14ac:dyDescent="0.25">
      <c r="D367" s="767" t="s">
        <v>71</v>
      </c>
      <c r="E367" s="751" t="s">
        <v>2691</v>
      </c>
      <c r="F367" s="777" t="str">
        <f t="shared" si="59"/>
        <v>NE</v>
      </c>
      <c r="G367" s="775" t="e">
        <f t="shared" si="61"/>
        <v>#N/A</v>
      </c>
      <c r="H367" s="787" t="e">
        <f t="shared" si="58"/>
        <v>#N/A</v>
      </c>
      <c r="I367" s="778" t="str">
        <f t="shared" si="60"/>
        <v>NE</v>
      </c>
      <c r="J367" s="745" t="e">
        <f t="shared" si="57"/>
        <v>#N/A</v>
      </c>
      <c r="K367" s="720"/>
      <c r="L367" s="720"/>
      <c r="M367" s="720"/>
      <c r="N367" s="720"/>
      <c r="O367" s="720"/>
      <c r="P367" s="720"/>
    </row>
    <row r="368" spans="1:16" s="725" customFormat="1" hidden="1" x14ac:dyDescent="0.25">
      <c r="D368" s="767" t="s">
        <v>71</v>
      </c>
      <c r="E368" s="751" t="s">
        <v>2692</v>
      </c>
      <c r="F368" s="777" t="str">
        <f t="shared" si="59"/>
        <v>NE</v>
      </c>
      <c r="G368" s="775" t="e">
        <f t="shared" si="61"/>
        <v>#N/A</v>
      </c>
      <c r="H368" s="787" t="e">
        <f t="shared" si="58"/>
        <v>#N/A</v>
      </c>
      <c r="I368" s="778" t="str">
        <f t="shared" si="60"/>
        <v>NE</v>
      </c>
      <c r="J368" s="745" t="e">
        <f t="shared" si="57"/>
        <v>#N/A</v>
      </c>
      <c r="K368" s="720"/>
      <c r="L368" s="720"/>
      <c r="M368" s="720"/>
      <c r="N368" s="720"/>
      <c r="O368" s="720"/>
      <c r="P368" s="720"/>
    </row>
    <row r="369" spans="1:19" s="731" customFormat="1" hidden="1" x14ac:dyDescent="0.25">
      <c r="D369" s="727"/>
      <c r="E369" s="727"/>
      <c r="F369" s="727"/>
      <c r="G369" s="727"/>
      <c r="H369" s="787"/>
      <c r="I369" s="726"/>
      <c r="J369" s="726"/>
      <c r="K369" s="726"/>
      <c r="L369" s="726"/>
      <c r="M369" s="726"/>
      <c r="N369" s="728"/>
      <c r="O369" s="728"/>
      <c r="P369" s="729"/>
    </row>
    <row r="370" spans="1:19" s="725" customFormat="1" ht="15" hidden="1" x14ac:dyDescent="0.25">
      <c r="A370" s="725" t="s">
        <v>8263</v>
      </c>
      <c r="D370" s="767" t="s">
        <v>68</v>
      </c>
      <c r="E370" s="751" t="s">
        <v>12314</v>
      </c>
      <c r="F370" s="777">
        <f>IF(L370&lt;&gt;0,MAX(L370,R370,X370,AD370),"NE")</f>
        <v>46129</v>
      </c>
      <c r="G370" s="775" t="str">
        <f t="shared" si="61"/>
        <v>A</v>
      </c>
      <c r="H370" s="787" t="str">
        <f t="shared" si="58"/>
        <v>MR_DER-1685_26</v>
      </c>
      <c r="I370" s="778" t="str">
        <f>IF(F370="NE",F370,IF(INDEX(K370:CP370,,MATCH(F370,K370:CP370,0)+3)&lt;&gt;0,INDEX(K370:CP370,,MATCH(F370,K370:CP370,0)+3),"ND"))</f>
        <v>ND</v>
      </c>
      <c r="J370" s="745" t="str">
        <f>IF(G370="NE",G370,IF(INDEX(K370:CQ370,,MATCH(G370,K370:CQ370,0)+3)&lt;&gt;0,INDEX(K370:CQ370,,MATCH(G370,K370:CQ370,0)+3),"ND"))</f>
        <v>ND</v>
      </c>
      <c r="K370" s="720" t="s">
        <v>3730</v>
      </c>
      <c r="L370" s="780">
        <v>46091</v>
      </c>
      <c r="M370" s="218" t="s">
        <v>12315</v>
      </c>
      <c r="N370" s="720" t="s">
        <v>5539</v>
      </c>
      <c r="O370" s="780">
        <v>46104</v>
      </c>
      <c r="P370" s="720"/>
      <c r="Q370" s="725" t="s">
        <v>3748</v>
      </c>
      <c r="R370" s="1213">
        <v>46129</v>
      </c>
      <c r="S370" s="218" t="s">
        <v>12520</v>
      </c>
    </row>
    <row r="371" spans="1:19" s="725" customFormat="1" hidden="1" x14ac:dyDescent="0.25">
      <c r="D371" s="767" t="s">
        <v>68</v>
      </c>
      <c r="E371" s="751" t="s">
        <v>2693</v>
      </c>
      <c r="F371" s="777" t="str">
        <f t="shared" si="59"/>
        <v>NE</v>
      </c>
      <c r="G371" s="775" t="e">
        <f t="shared" si="61"/>
        <v>#N/A</v>
      </c>
      <c r="H371" s="787" t="e">
        <f t="shared" si="58"/>
        <v>#N/A</v>
      </c>
      <c r="I371" s="778" t="str">
        <f t="shared" si="60"/>
        <v>NE</v>
      </c>
      <c r="J371" s="745" t="e">
        <f t="shared" si="57"/>
        <v>#N/A</v>
      </c>
      <c r="K371" s="720"/>
      <c r="L371" s="720"/>
      <c r="M371" s="720"/>
      <c r="N371" s="720"/>
      <c r="O371" s="720"/>
      <c r="P371" s="720"/>
    </row>
    <row r="372" spans="1:19" s="725" customFormat="1" hidden="1" x14ac:dyDescent="0.25">
      <c r="D372" s="767" t="s">
        <v>68</v>
      </c>
      <c r="E372" s="751" t="s">
        <v>2694</v>
      </c>
      <c r="F372" s="777" t="str">
        <f t="shared" si="59"/>
        <v>NE</v>
      </c>
      <c r="G372" s="775" t="e">
        <f t="shared" si="61"/>
        <v>#N/A</v>
      </c>
      <c r="H372" s="787" t="e">
        <f t="shared" si="58"/>
        <v>#N/A</v>
      </c>
      <c r="I372" s="778" t="str">
        <f t="shared" si="60"/>
        <v>NE</v>
      </c>
      <c r="J372" s="745" t="e">
        <f t="shared" si="57"/>
        <v>#N/A</v>
      </c>
      <c r="K372" s="720"/>
      <c r="L372" s="720"/>
      <c r="M372" s="720"/>
      <c r="N372" s="720"/>
      <c r="O372" s="720"/>
      <c r="P372" s="720"/>
    </row>
    <row r="373" spans="1:19" s="725" customFormat="1" hidden="1" x14ac:dyDescent="0.25">
      <c r="D373" s="767" t="s">
        <v>68</v>
      </c>
      <c r="E373" s="751" t="s">
        <v>2695</v>
      </c>
      <c r="F373" s="777" t="str">
        <f t="shared" si="59"/>
        <v>NE</v>
      </c>
      <c r="G373" s="775" t="e">
        <f t="shared" si="61"/>
        <v>#N/A</v>
      </c>
      <c r="H373" s="787" t="e">
        <f t="shared" si="58"/>
        <v>#N/A</v>
      </c>
      <c r="I373" s="778" t="str">
        <f t="shared" si="60"/>
        <v>NE</v>
      </c>
      <c r="J373" s="745" t="e">
        <f t="shared" si="57"/>
        <v>#N/A</v>
      </c>
      <c r="K373" s="720"/>
      <c r="L373" s="720"/>
      <c r="M373" s="720"/>
      <c r="N373" s="720"/>
      <c r="O373" s="720"/>
      <c r="P373" s="720"/>
    </row>
    <row r="374" spans="1:19" s="725" customFormat="1" hidden="1" x14ac:dyDescent="0.25">
      <c r="D374" s="767" t="s">
        <v>68</v>
      </c>
      <c r="E374" s="751" t="s">
        <v>2696</v>
      </c>
      <c r="F374" s="777" t="str">
        <f t="shared" si="59"/>
        <v>NE</v>
      </c>
      <c r="G374" s="775" t="e">
        <f t="shared" si="61"/>
        <v>#N/A</v>
      </c>
      <c r="H374" s="787" t="e">
        <f t="shared" si="58"/>
        <v>#N/A</v>
      </c>
      <c r="I374" s="778" t="str">
        <f t="shared" si="60"/>
        <v>NE</v>
      </c>
      <c r="J374" s="745" t="e">
        <f t="shared" si="57"/>
        <v>#N/A</v>
      </c>
      <c r="K374" s="720"/>
      <c r="L374" s="720"/>
      <c r="M374" s="720"/>
      <c r="N374" s="720"/>
      <c r="O374" s="720"/>
      <c r="P374" s="720"/>
    </row>
    <row r="375" spans="1:19" s="725" customFormat="1" hidden="1" x14ac:dyDescent="0.25">
      <c r="D375" s="767" t="s">
        <v>68</v>
      </c>
      <c r="E375" s="751" t="s">
        <v>2697</v>
      </c>
      <c r="F375" s="777" t="str">
        <f t="shared" si="59"/>
        <v>NE</v>
      </c>
      <c r="G375" s="775" t="e">
        <f t="shared" si="61"/>
        <v>#N/A</v>
      </c>
      <c r="H375" s="787" t="e">
        <f t="shared" si="58"/>
        <v>#N/A</v>
      </c>
      <c r="I375" s="778" t="str">
        <f t="shared" si="60"/>
        <v>NE</v>
      </c>
      <c r="J375" s="745" t="e">
        <f t="shared" si="57"/>
        <v>#N/A</v>
      </c>
    </row>
    <row r="376" spans="1:19" s="725" customFormat="1" hidden="1" x14ac:dyDescent="0.25">
      <c r="D376" s="767" t="s">
        <v>68</v>
      </c>
      <c r="E376" s="751" t="s">
        <v>2698</v>
      </c>
      <c r="F376" s="777" t="str">
        <f t="shared" si="59"/>
        <v>NE</v>
      </c>
      <c r="G376" s="775" t="e">
        <f t="shared" si="61"/>
        <v>#N/A</v>
      </c>
      <c r="H376" s="787" t="e">
        <f t="shared" si="58"/>
        <v>#N/A</v>
      </c>
      <c r="I376" s="778" t="str">
        <f t="shared" si="60"/>
        <v>NE</v>
      </c>
      <c r="J376" s="745" t="e">
        <f t="shared" ref="J376:J404" si="62">IF(G376="NE",G376,IF(INDEX(K376:CQ376,,MATCH(G376,K376:CQ376,0)+3)&lt;&gt;0,INDEX(K376:CQ376,,MATCH(G376,K376:CQ376,0)+3),"ND"))</f>
        <v>#N/A</v>
      </c>
    </row>
    <row r="377" spans="1:19" s="725" customFormat="1" hidden="1" x14ac:dyDescent="0.25">
      <c r="D377" s="767" t="s">
        <v>68</v>
      </c>
      <c r="E377" s="751" t="s">
        <v>2699</v>
      </c>
      <c r="F377" s="777" t="str">
        <f t="shared" si="59"/>
        <v>NE</v>
      </c>
      <c r="G377" s="775" t="e">
        <f t="shared" si="61"/>
        <v>#N/A</v>
      </c>
      <c r="H377" s="787" t="e">
        <f t="shared" ref="H377:H448" si="63">IF($F377="","",INDEX($K377:$FL377,1,MATCH($F377,$K377:$FL377,)+1))</f>
        <v>#N/A</v>
      </c>
      <c r="I377" s="778" t="str">
        <f t="shared" si="60"/>
        <v>NE</v>
      </c>
      <c r="J377" s="745" t="e">
        <f t="shared" si="62"/>
        <v>#N/A</v>
      </c>
    </row>
    <row r="378" spans="1:19" s="725" customFormat="1" hidden="1" x14ac:dyDescent="0.25">
      <c r="D378" s="767" t="s">
        <v>68</v>
      </c>
      <c r="E378" s="751" t="s">
        <v>2700</v>
      </c>
      <c r="F378" s="777" t="str">
        <f t="shared" si="59"/>
        <v>NE</v>
      </c>
      <c r="G378" s="775" t="e">
        <f t="shared" si="61"/>
        <v>#N/A</v>
      </c>
      <c r="H378" s="787" t="e">
        <f t="shared" si="63"/>
        <v>#N/A</v>
      </c>
      <c r="I378" s="778" t="str">
        <f t="shared" si="60"/>
        <v>NE</v>
      </c>
      <c r="J378" s="745" t="e">
        <f t="shared" si="62"/>
        <v>#N/A</v>
      </c>
    </row>
    <row r="379" spans="1:19" s="725" customFormat="1" hidden="1" x14ac:dyDescent="0.25">
      <c r="D379" s="767" t="s">
        <v>68</v>
      </c>
      <c r="E379" s="751" t="s">
        <v>2701</v>
      </c>
      <c r="F379" s="777" t="str">
        <f t="shared" si="59"/>
        <v>NE</v>
      </c>
      <c r="G379" s="775" t="e">
        <f t="shared" si="61"/>
        <v>#N/A</v>
      </c>
      <c r="H379" s="787" t="e">
        <f t="shared" si="63"/>
        <v>#N/A</v>
      </c>
      <c r="I379" s="778" t="str">
        <f t="shared" si="60"/>
        <v>NE</v>
      </c>
      <c r="J379" s="745" t="e">
        <f t="shared" si="62"/>
        <v>#N/A</v>
      </c>
    </row>
    <row r="380" spans="1:19" s="725" customFormat="1" hidden="1" x14ac:dyDescent="0.25">
      <c r="D380" s="767" t="s">
        <v>68</v>
      </c>
      <c r="E380" s="751" t="s">
        <v>2702</v>
      </c>
      <c r="F380" s="777" t="str">
        <f t="shared" si="59"/>
        <v>NE</v>
      </c>
      <c r="G380" s="775" t="e">
        <f t="shared" si="61"/>
        <v>#N/A</v>
      </c>
      <c r="H380" s="787" t="e">
        <f t="shared" si="63"/>
        <v>#N/A</v>
      </c>
      <c r="I380" s="778" t="str">
        <f t="shared" si="60"/>
        <v>NE</v>
      </c>
      <c r="J380" s="745" t="e">
        <f t="shared" si="62"/>
        <v>#N/A</v>
      </c>
    </row>
    <row r="381" spans="1:19" s="725" customFormat="1" hidden="1" x14ac:dyDescent="0.25">
      <c r="D381" s="767" t="s">
        <v>68</v>
      </c>
      <c r="E381" s="751" t="s">
        <v>2703</v>
      </c>
      <c r="F381" s="777" t="str">
        <f t="shared" si="59"/>
        <v>NE</v>
      </c>
      <c r="G381" s="775" t="e">
        <f t="shared" si="61"/>
        <v>#N/A</v>
      </c>
      <c r="H381" s="787" t="e">
        <f t="shared" si="63"/>
        <v>#N/A</v>
      </c>
      <c r="I381" s="778" t="str">
        <f t="shared" si="60"/>
        <v>NE</v>
      </c>
      <c r="J381" s="745" t="e">
        <f t="shared" si="62"/>
        <v>#N/A</v>
      </c>
    </row>
    <row r="382" spans="1:19" s="725" customFormat="1" hidden="1" x14ac:dyDescent="0.25">
      <c r="D382" s="767" t="s">
        <v>68</v>
      </c>
      <c r="E382" s="751" t="s">
        <v>2704</v>
      </c>
      <c r="F382" s="777" t="str">
        <f t="shared" si="59"/>
        <v>NE</v>
      </c>
      <c r="G382" s="775" t="e">
        <f t="shared" si="61"/>
        <v>#N/A</v>
      </c>
      <c r="H382" s="787" t="e">
        <f t="shared" si="63"/>
        <v>#N/A</v>
      </c>
      <c r="I382" s="778" t="str">
        <f t="shared" si="60"/>
        <v>NE</v>
      </c>
      <c r="J382" s="745" t="e">
        <f t="shared" si="62"/>
        <v>#N/A</v>
      </c>
    </row>
    <row r="383" spans="1:19" s="725" customFormat="1" hidden="1" x14ac:dyDescent="0.25">
      <c r="D383" s="767" t="s">
        <v>68</v>
      </c>
      <c r="E383" s="751" t="s">
        <v>2705</v>
      </c>
      <c r="F383" s="777" t="str">
        <f t="shared" si="59"/>
        <v>NE</v>
      </c>
      <c r="G383" s="775" t="e">
        <f t="shared" si="61"/>
        <v>#N/A</v>
      </c>
      <c r="H383" s="787" t="e">
        <f t="shared" si="63"/>
        <v>#N/A</v>
      </c>
      <c r="I383" s="778" t="str">
        <f t="shared" si="60"/>
        <v>NE</v>
      </c>
      <c r="J383" s="745" t="e">
        <f t="shared" si="62"/>
        <v>#N/A</v>
      </c>
    </row>
    <row r="384" spans="1:19" s="725" customFormat="1" hidden="1" x14ac:dyDescent="0.25">
      <c r="D384" s="767" t="s">
        <v>68</v>
      </c>
      <c r="E384" s="751" t="s">
        <v>2706</v>
      </c>
      <c r="F384" s="777" t="str">
        <f t="shared" si="59"/>
        <v>NE</v>
      </c>
      <c r="G384" s="775" t="e">
        <f t="shared" si="61"/>
        <v>#N/A</v>
      </c>
      <c r="H384" s="787" t="e">
        <f t="shared" si="63"/>
        <v>#N/A</v>
      </c>
      <c r="I384" s="778" t="str">
        <f t="shared" si="60"/>
        <v>NE</v>
      </c>
      <c r="J384" s="745" t="e">
        <f t="shared" si="62"/>
        <v>#N/A</v>
      </c>
    </row>
    <row r="385" spans="1:56" s="725" customFormat="1" hidden="1" x14ac:dyDescent="0.25">
      <c r="D385" s="767" t="s">
        <v>68</v>
      </c>
      <c r="E385" s="751" t="s">
        <v>2707</v>
      </c>
      <c r="F385" s="777" t="str">
        <f t="shared" si="59"/>
        <v>NE</v>
      </c>
      <c r="G385" s="775" t="e">
        <f t="shared" si="61"/>
        <v>#N/A</v>
      </c>
      <c r="H385" s="787" t="e">
        <f t="shared" si="63"/>
        <v>#N/A</v>
      </c>
      <c r="I385" s="778" t="str">
        <f t="shared" si="60"/>
        <v>NE</v>
      </c>
      <c r="J385" s="745" t="e">
        <f t="shared" si="62"/>
        <v>#N/A</v>
      </c>
    </row>
    <row r="386" spans="1:56" s="725" customFormat="1" hidden="1" x14ac:dyDescent="0.25">
      <c r="D386" s="767" t="s">
        <v>68</v>
      </c>
      <c r="E386" s="751" t="s">
        <v>2708</v>
      </c>
      <c r="F386" s="777" t="str">
        <f t="shared" si="59"/>
        <v>NE</v>
      </c>
      <c r="G386" s="775" t="e">
        <f t="shared" si="61"/>
        <v>#N/A</v>
      </c>
      <c r="H386" s="787" t="e">
        <f t="shared" si="63"/>
        <v>#N/A</v>
      </c>
      <c r="I386" s="778" t="str">
        <f t="shared" si="60"/>
        <v>NE</v>
      </c>
      <c r="J386" s="745" t="e">
        <f t="shared" si="62"/>
        <v>#N/A</v>
      </c>
    </row>
    <row r="387" spans="1:56" s="725" customFormat="1" hidden="1" x14ac:dyDescent="0.25">
      <c r="D387" s="767" t="s">
        <v>68</v>
      </c>
      <c r="E387" s="751" t="s">
        <v>2709</v>
      </c>
      <c r="F387" s="777" t="str">
        <f t="shared" si="59"/>
        <v>NE</v>
      </c>
      <c r="G387" s="775" t="e">
        <f t="shared" si="61"/>
        <v>#N/A</v>
      </c>
      <c r="H387" s="787" t="e">
        <f t="shared" si="63"/>
        <v>#N/A</v>
      </c>
      <c r="I387" s="778" t="str">
        <f t="shared" si="60"/>
        <v>NE</v>
      </c>
      <c r="J387" s="745" t="e">
        <f t="shared" si="62"/>
        <v>#N/A</v>
      </c>
    </row>
    <row r="388" spans="1:56" s="725" customFormat="1" hidden="1" x14ac:dyDescent="0.25">
      <c r="D388" s="767" t="s">
        <v>68</v>
      </c>
      <c r="E388" s="751" t="s">
        <v>2710</v>
      </c>
      <c r="F388" s="777" t="str">
        <f t="shared" si="59"/>
        <v>NE</v>
      </c>
      <c r="G388" s="775" t="e">
        <f t="shared" si="61"/>
        <v>#N/A</v>
      </c>
      <c r="H388" s="787" t="e">
        <f t="shared" si="63"/>
        <v>#N/A</v>
      </c>
      <c r="I388" s="778" t="str">
        <f t="shared" si="60"/>
        <v>NE</v>
      </c>
      <c r="J388" s="745" t="e">
        <f t="shared" si="62"/>
        <v>#N/A</v>
      </c>
    </row>
    <row r="389" spans="1:56" s="725" customFormat="1" hidden="1" x14ac:dyDescent="0.25">
      <c r="D389" s="767" t="s">
        <v>68</v>
      </c>
      <c r="E389" s="751" t="s">
        <v>2711</v>
      </c>
      <c r="F389" s="777" t="str">
        <f t="shared" si="59"/>
        <v>NE</v>
      </c>
      <c r="G389" s="775" t="e">
        <f t="shared" si="61"/>
        <v>#N/A</v>
      </c>
      <c r="H389" s="787" t="e">
        <f t="shared" si="63"/>
        <v>#N/A</v>
      </c>
      <c r="I389" s="778" t="str">
        <f t="shared" si="60"/>
        <v>NE</v>
      </c>
      <c r="J389" s="745" t="e">
        <f t="shared" si="62"/>
        <v>#N/A</v>
      </c>
    </row>
    <row r="390" spans="1:56" s="725" customFormat="1" hidden="1" x14ac:dyDescent="0.25">
      <c r="D390" s="767" t="s">
        <v>68</v>
      </c>
      <c r="E390" s="751" t="s">
        <v>2712</v>
      </c>
      <c r="F390" s="777" t="str">
        <f t="shared" si="59"/>
        <v>NE</v>
      </c>
      <c r="G390" s="775" t="e">
        <f t="shared" si="61"/>
        <v>#N/A</v>
      </c>
      <c r="H390" s="787" t="e">
        <f t="shared" si="63"/>
        <v>#N/A</v>
      </c>
      <c r="I390" s="778" t="str">
        <f t="shared" si="60"/>
        <v>NE</v>
      </c>
      <c r="J390" s="745" t="e">
        <f t="shared" si="62"/>
        <v>#N/A</v>
      </c>
    </row>
    <row r="391" spans="1:56" s="725" customFormat="1" hidden="1" x14ac:dyDescent="0.25">
      <c r="D391" s="767" t="s">
        <v>68</v>
      </c>
      <c r="E391" s="751" t="s">
        <v>2713</v>
      </c>
      <c r="F391" s="777" t="str">
        <f t="shared" si="59"/>
        <v>NE</v>
      </c>
      <c r="G391" s="775" t="e">
        <f t="shared" si="61"/>
        <v>#N/A</v>
      </c>
      <c r="H391" s="787" t="e">
        <f t="shared" si="63"/>
        <v>#N/A</v>
      </c>
      <c r="I391" s="778" t="str">
        <f t="shared" si="60"/>
        <v>NE</v>
      </c>
      <c r="J391" s="745" t="e">
        <f t="shared" si="62"/>
        <v>#N/A</v>
      </c>
    </row>
    <row r="392" spans="1:56" s="725" customFormat="1" hidden="1" x14ac:dyDescent="0.25">
      <c r="D392" s="767" t="s">
        <v>68</v>
      </c>
      <c r="E392" s="751" t="s">
        <v>2714</v>
      </c>
      <c r="F392" s="777" t="str">
        <f t="shared" si="59"/>
        <v>NE</v>
      </c>
      <c r="G392" s="775" t="e">
        <f t="shared" si="61"/>
        <v>#N/A</v>
      </c>
      <c r="H392" s="787" t="e">
        <f t="shared" si="63"/>
        <v>#N/A</v>
      </c>
      <c r="I392" s="778" t="str">
        <f t="shared" si="60"/>
        <v>NE</v>
      </c>
      <c r="J392" s="745" t="e">
        <f t="shared" si="62"/>
        <v>#N/A</v>
      </c>
      <c r="AT392" s="884"/>
      <c r="AU392" s="884"/>
      <c r="AV392" s="884"/>
      <c r="AW392" s="884"/>
      <c r="AX392" s="884"/>
      <c r="AY392" s="884"/>
      <c r="AZ392" s="884"/>
      <c r="BA392" s="884"/>
      <c r="BB392" s="884"/>
      <c r="BC392" s="884"/>
      <c r="BD392" s="884"/>
    </row>
    <row r="393" spans="1:56" s="725" customFormat="1" hidden="1" x14ac:dyDescent="0.25">
      <c r="D393" s="767" t="s">
        <v>68</v>
      </c>
      <c r="E393" s="751" t="s">
        <v>2715</v>
      </c>
      <c r="F393" s="777" t="str">
        <f t="shared" si="59"/>
        <v>NE</v>
      </c>
      <c r="G393" s="775" t="e">
        <f t="shared" si="61"/>
        <v>#N/A</v>
      </c>
      <c r="H393" s="787" t="e">
        <f t="shared" si="63"/>
        <v>#N/A</v>
      </c>
      <c r="I393" s="778" t="str">
        <f t="shared" si="60"/>
        <v>NE</v>
      </c>
      <c r="J393" s="745" t="e">
        <f t="shared" si="62"/>
        <v>#N/A</v>
      </c>
      <c r="AT393" s="884"/>
      <c r="AU393" s="884"/>
      <c r="AV393" s="884"/>
      <c r="AW393" s="884"/>
      <c r="AX393" s="884"/>
      <c r="AY393" s="884"/>
      <c r="AZ393" s="884"/>
      <c r="BA393" s="884"/>
      <c r="BB393" s="884"/>
      <c r="BC393" s="884"/>
      <c r="BD393" s="884"/>
    </row>
    <row r="394" spans="1:56" s="725" customFormat="1" hidden="1" x14ac:dyDescent="0.25">
      <c r="D394" s="767" t="s">
        <v>68</v>
      </c>
      <c r="E394" s="751" t="s">
        <v>2716</v>
      </c>
      <c r="F394" s="777" t="str">
        <f t="shared" si="59"/>
        <v>NE</v>
      </c>
      <c r="G394" s="775" t="e">
        <f t="shared" si="61"/>
        <v>#N/A</v>
      </c>
      <c r="H394" s="787" t="e">
        <f t="shared" si="63"/>
        <v>#N/A</v>
      </c>
      <c r="I394" s="778" t="str">
        <f t="shared" si="60"/>
        <v>NE</v>
      </c>
      <c r="J394" s="745" t="e">
        <f t="shared" si="62"/>
        <v>#N/A</v>
      </c>
      <c r="AT394" s="884"/>
      <c r="AU394" s="884"/>
      <c r="AV394" s="884"/>
      <c r="AW394" s="884"/>
      <c r="AX394" s="884"/>
      <c r="AY394" s="884"/>
      <c r="AZ394" s="884"/>
      <c r="BA394" s="884"/>
      <c r="BB394" s="884"/>
      <c r="BC394" s="884"/>
      <c r="BD394" s="884"/>
    </row>
    <row r="395" spans="1:56" s="725" customFormat="1" hidden="1" x14ac:dyDescent="0.25">
      <c r="D395" s="767" t="s">
        <v>68</v>
      </c>
      <c r="E395" s="751" t="s">
        <v>2717</v>
      </c>
      <c r="F395" s="777" t="str">
        <f t="shared" si="59"/>
        <v>NE</v>
      </c>
      <c r="G395" s="775" t="e">
        <f t="shared" si="61"/>
        <v>#N/A</v>
      </c>
      <c r="H395" s="787" t="e">
        <f t="shared" si="63"/>
        <v>#N/A</v>
      </c>
      <c r="I395" s="778" t="str">
        <f t="shared" si="60"/>
        <v>NE</v>
      </c>
      <c r="J395" s="745" t="e">
        <f t="shared" si="62"/>
        <v>#N/A</v>
      </c>
      <c r="AT395" s="884"/>
      <c r="AU395" s="884"/>
      <c r="AV395" s="884"/>
      <c r="AW395" s="884"/>
      <c r="AX395" s="884"/>
      <c r="AY395" s="884"/>
      <c r="AZ395" s="884"/>
      <c r="BA395" s="884"/>
      <c r="BB395" s="884"/>
      <c r="BC395" s="884"/>
      <c r="BD395" s="884"/>
    </row>
    <row r="396" spans="1:56" s="725" customFormat="1" hidden="1" x14ac:dyDescent="0.25">
      <c r="A396" s="767"/>
      <c r="B396" s="721"/>
      <c r="C396" s="721"/>
      <c r="D396" s="767" t="s">
        <v>68</v>
      </c>
      <c r="E396" s="751" t="s">
        <v>2718</v>
      </c>
      <c r="F396" s="777" t="str">
        <f t="shared" si="59"/>
        <v>NE</v>
      </c>
      <c r="G396" s="775" t="e">
        <f t="shared" si="61"/>
        <v>#N/A</v>
      </c>
      <c r="H396" s="787" t="e">
        <f t="shared" si="63"/>
        <v>#N/A</v>
      </c>
      <c r="I396" s="778" t="str">
        <f t="shared" si="60"/>
        <v>NE</v>
      </c>
      <c r="J396" s="745" t="e">
        <f t="shared" si="62"/>
        <v>#N/A</v>
      </c>
      <c r="K396" s="720"/>
      <c r="L396" s="720"/>
      <c r="M396" s="720"/>
      <c r="N396" s="720"/>
      <c r="O396" s="720"/>
      <c r="P396" s="720"/>
      <c r="Q396" s="719"/>
      <c r="R396" s="719"/>
      <c r="S396" s="719"/>
      <c r="T396" s="720"/>
      <c r="U396" s="720"/>
      <c r="V396" s="720"/>
      <c r="W396" s="720"/>
      <c r="X396" s="720"/>
      <c r="Y396" s="720"/>
      <c r="Z396" s="720"/>
      <c r="AA396" s="720"/>
      <c r="AB396" s="720"/>
      <c r="AC396" s="720"/>
      <c r="AD396" s="720"/>
      <c r="AE396" s="720"/>
      <c r="AF396" s="720"/>
      <c r="AG396" s="720"/>
      <c r="AH396" s="720"/>
      <c r="AI396" s="720"/>
      <c r="AJ396" s="720"/>
      <c r="AK396" s="720"/>
      <c r="AL396" s="720"/>
      <c r="AM396" s="720"/>
      <c r="AN396" s="720"/>
      <c r="AO396" s="720"/>
      <c r="AP396" s="720"/>
      <c r="AQ396" s="720"/>
      <c r="AR396" s="720"/>
      <c r="AS396" s="720"/>
      <c r="AT396" s="884"/>
      <c r="AU396" s="884"/>
      <c r="AV396" s="884"/>
      <c r="AW396" s="884"/>
      <c r="AX396" s="884"/>
      <c r="AY396" s="884"/>
      <c r="AZ396" s="884"/>
      <c r="BA396" s="884"/>
      <c r="BB396" s="884"/>
      <c r="BC396" s="884"/>
      <c r="BD396" s="884"/>
    </row>
    <row r="397" spans="1:56" s="725" customFormat="1" hidden="1" x14ac:dyDescent="0.25">
      <c r="A397" s="767"/>
      <c r="B397" s="721"/>
      <c r="C397" s="721"/>
      <c r="D397" s="767" t="s">
        <v>68</v>
      </c>
      <c r="E397" s="751" t="s">
        <v>2719</v>
      </c>
      <c r="F397" s="777" t="str">
        <f t="shared" si="59"/>
        <v>NE</v>
      </c>
      <c r="G397" s="775" t="e">
        <f t="shared" si="61"/>
        <v>#N/A</v>
      </c>
      <c r="H397" s="787" t="e">
        <f t="shared" si="63"/>
        <v>#N/A</v>
      </c>
      <c r="I397" s="778" t="str">
        <f t="shared" si="60"/>
        <v>NE</v>
      </c>
      <c r="J397" s="745" t="e">
        <f t="shared" si="62"/>
        <v>#N/A</v>
      </c>
      <c r="K397" s="720"/>
      <c r="L397" s="720"/>
      <c r="M397" s="720"/>
      <c r="N397" s="720"/>
      <c r="O397" s="720"/>
      <c r="P397" s="720"/>
      <c r="Q397" s="719"/>
      <c r="R397" s="719"/>
      <c r="S397" s="719"/>
      <c r="T397" s="720"/>
      <c r="U397" s="720"/>
      <c r="V397" s="720"/>
      <c r="W397" s="720"/>
      <c r="X397" s="720"/>
      <c r="Y397" s="720"/>
      <c r="Z397" s="720"/>
      <c r="AA397" s="720"/>
      <c r="AB397" s="720"/>
      <c r="AC397" s="720"/>
      <c r="AD397" s="720"/>
      <c r="AE397" s="720"/>
      <c r="AF397" s="720"/>
      <c r="AG397" s="720"/>
      <c r="AH397" s="720"/>
      <c r="AI397" s="720"/>
      <c r="AJ397" s="720"/>
      <c r="AK397" s="720"/>
      <c r="AL397" s="720"/>
      <c r="AM397" s="720"/>
      <c r="AN397" s="720"/>
      <c r="AO397" s="720"/>
      <c r="AP397" s="720"/>
      <c r="AQ397" s="720"/>
      <c r="AR397" s="720"/>
      <c r="AS397" s="720"/>
      <c r="AT397" s="884"/>
      <c r="AU397" s="884"/>
      <c r="AV397" s="884"/>
      <c r="AW397" s="884"/>
      <c r="AX397" s="884"/>
      <c r="AY397" s="884"/>
      <c r="AZ397" s="884"/>
      <c r="BA397" s="884"/>
      <c r="BB397" s="884"/>
      <c r="BC397" s="884"/>
      <c r="BD397" s="884"/>
    </row>
    <row r="398" spans="1:56" s="725" customFormat="1" hidden="1" x14ac:dyDescent="0.25">
      <c r="A398" s="767"/>
      <c r="B398" s="721"/>
      <c r="C398" s="721"/>
      <c r="D398" s="767">
        <v>0</v>
      </c>
      <c r="E398" s="751" t="s">
        <v>2720</v>
      </c>
      <c r="F398" s="777" t="str">
        <f t="shared" si="59"/>
        <v>NE</v>
      </c>
      <c r="G398" s="775" t="e">
        <f t="shared" si="61"/>
        <v>#N/A</v>
      </c>
      <c r="H398" s="787" t="e">
        <f t="shared" si="63"/>
        <v>#N/A</v>
      </c>
      <c r="I398" s="778" t="str">
        <f t="shared" si="60"/>
        <v>NE</v>
      </c>
      <c r="J398" s="745" t="e">
        <f t="shared" si="62"/>
        <v>#N/A</v>
      </c>
      <c r="K398" s="720"/>
      <c r="L398" s="720"/>
      <c r="M398" s="720"/>
      <c r="N398" s="720"/>
      <c r="O398" s="720"/>
      <c r="P398" s="720"/>
      <c r="Q398" s="719"/>
      <c r="R398" s="719"/>
      <c r="S398" s="719"/>
      <c r="T398" s="720"/>
      <c r="U398" s="720"/>
      <c r="V398" s="720"/>
      <c r="W398" s="720"/>
      <c r="X398" s="720"/>
      <c r="Y398" s="720"/>
      <c r="Z398" s="720"/>
      <c r="AA398" s="720"/>
      <c r="AB398" s="720"/>
      <c r="AC398" s="720"/>
      <c r="AD398" s="720"/>
      <c r="AE398" s="720"/>
      <c r="AF398" s="720"/>
      <c r="AG398" s="720"/>
      <c r="AH398" s="720"/>
      <c r="AI398" s="720"/>
      <c r="AJ398" s="720"/>
      <c r="AK398" s="720"/>
      <c r="AL398" s="720"/>
      <c r="AM398" s="720"/>
      <c r="AN398" s="720"/>
      <c r="AO398" s="720"/>
      <c r="AP398" s="720"/>
      <c r="AQ398" s="720"/>
      <c r="AR398" s="720"/>
      <c r="AS398" s="720"/>
      <c r="AT398" s="884"/>
      <c r="AU398" s="884"/>
      <c r="AV398" s="884"/>
      <c r="AW398" s="884"/>
      <c r="AX398" s="884"/>
      <c r="AY398" s="884"/>
      <c r="AZ398" s="884"/>
      <c r="BA398" s="884"/>
      <c r="BB398" s="884"/>
      <c r="BC398" s="884"/>
      <c r="BD398" s="884"/>
    </row>
    <row r="399" spans="1:56" s="725" customFormat="1" hidden="1" x14ac:dyDescent="0.25">
      <c r="A399" s="767"/>
      <c r="B399" s="721"/>
      <c r="C399" s="721"/>
      <c r="D399" s="767" t="s">
        <v>68</v>
      </c>
      <c r="E399" s="751" t="s">
        <v>2721</v>
      </c>
      <c r="F399" s="777" t="str">
        <f t="shared" ref="F399:F463" si="64">IF(L399&lt;&gt;0,MAX(L399,R399,X399,AD399),"NE")</f>
        <v>NE</v>
      </c>
      <c r="G399" s="775" t="e">
        <f t="shared" si="61"/>
        <v>#N/A</v>
      </c>
      <c r="H399" s="787" t="e">
        <f t="shared" si="63"/>
        <v>#N/A</v>
      </c>
      <c r="I399" s="778" t="str">
        <f t="shared" ref="I399:I454" si="65">IF(F399="NE",F399,IF(INDEX(K399:CP399,,MATCH(F399,K399:CP399,0)+3)&lt;&gt;0,INDEX(K399:CP399,,MATCH(F399,K399:CP399,0)+3),"ND"))</f>
        <v>NE</v>
      </c>
      <c r="J399" s="745" t="e">
        <f t="shared" si="62"/>
        <v>#N/A</v>
      </c>
      <c r="K399" s="720"/>
      <c r="L399" s="720"/>
      <c r="M399" s="720"/>
      <c r="N399" s="720"/>
      <c r="O399" s="720"/>
      <c r="P399" s="720"/>
      <c r="Q399" s="719"/>
      <c r="R399" s="719"/>
      <c r="S399" s="719"/>
      <c r="T399" s="720"/>
      <c r="U399" s="720"/>
      <c r="V399" s="720"/>
      <c r="W399" s="720"/>
      <c r="X399" s="720"/>
      <c r="Y399" s="720"/>
      <c r="Z399" s="720"/>
      <c r="AA399" s="720"/>
      <c r="AB399" s="720"/>
      <c r="AC399" s="720"/>
      <c r="AD399" s="720"/>
      <c r="AE399" s="720"/>
      <c r="AF399" s="720"/>
      <c r="AG399" s="720"/>
      <c r="AH399" s="720"/>
      <c r="AI399" s="720"/>
      <c r="AJ399" s="720"/>
      <c r="AK399" s="720"/>
      <c r="AL399" s="720"/>
      <c r="AM399" s="720"/>
      <c r="AN399" s="720"/>
      <c r="AO399" s="720"/>
      <c r="AP399" s="720"/>
      <c r="AQ399" s="720"/>
      <c r="AR399" s="720"/>
      <c r="AS399" s="720"/>
      <c r="AT399" s="884"/>
      <c r="AU399" s="884"/>
      <c r="AV399" s="884"/>
      <c r="AW399" s="884"/>
      <c r="AX399" s="884"/>
      <c r="AY399" s="884"/>
      <c r="AZ399" s="884"/>
      <c r="BA399" s="884"/>
      <c r="BB399" s="884"/>
      <c r="BC399" s="884"/>
      <c r="BD399" s="884"/>
    </row>
    <row r="400" spans="1:56" s="725" customFormat="1" hidden="1" x14ac:dyDescent="0.25">
      <c r="A400" s="767"/>
      <c r="B400" s="721"/>
      <c r="C400" s="721"/>
      <c r="D400" s="767" t="s">
        <v>68</v>
      </c>
      <c r="E400" s="751" t="s">
        <v>2722</v>
      </c>
      <c r="F400" s="777" t="str">
        <f t="shared" si="64"/>
        <v>NE</v>
      </c>
      <c r="G400" s="775" t="e">
        <f t="shared" si="61"/>
        <v>#N/A</v>
      </c>
      <c r="H400" s="787" t="e">
        <f t="shared" si="63"/>
        <v>#N/A</v>
      </c>
      <c r="I400" s="778" t="str">
        <f t="shared" si="65"/>
        <v>NE</v>
      </c>
      <c r="J400" s="745" t="e">
        <f t="shared" si="62"/>
        <v>#N/A</v>
      </c>
      <c r="K400" s="720"/>
      <c r="L400" s="720"/>
      <c r="M400" s="720"/>
      <c r="N400" s="720"/>
      <c r="O400" s="720"/>
      <c r="P400" s="720"/>
      <c r="Q400" s="719"/>
      <c r="R400" s="719"/>
      <c r="S400" s="719"/>
      <c r="T400" s="720"/>
      <c r="U400" s="720"/>
      <c r="V400" s="720"/>
      <c r="W400" s="720"/>
      <c r="X400" s="720"/>
      <c r="Y400" s="720"/>
      <c r="Z400" s="720"/>
      <c r="AA400" s="720"/>
      <c r="AB400" s="720"/>
      <c r="AC400" s="720"/>
      <c r="AD400" s="720"/>
      <c r="AE400" s="720"/>
      <c r="AF400" s="720"/>
      <c r="AG400" s="720"/>
      <c r="AH400" s="720"/>
      <c r="AI400" s="720"/>
      <c r="AJ400" s="720"/>
      <c r="AK400" s="720"/>
      <c r="AL400" s="720"/>
      <c r="AM400" s="720"/>
      <c r="AN400" s="720"/>
      <c r="AO400" s="720"/>
      <c r="AP400" s="720"/>
      <c r="AQ400" s="720"/>
      <c r="AR400" s="720"/>
      <c r="AS400" s="720"/>
      <c r="AT400" s="884"/>
      <c r="AU400" s="884"/>
      <c r="AV400" s="884"/>
      <c r="AW400" s="884"/>
      <c r="AX400" s="884"/>
      <c r="AY400" s="884"/>
      <c r="AZ400" s="884"/>
      <c r="BA400" s="884"/>
      <c r="BB400" s="884"/>
      <c r="BC400" s="884"/>
      <c r="BD400" s="884"/>
    </row>
    <row r="401" spans="1:56" s="725" customFormat="1" hidden="1" x14ac:dyDescent="0.25">
      <c r="A401" s="767"/>
      <c r="B401" s="721"/>
      <c r="C401" s="721"/>
      <c r="D401" s="767" t="s">
        <v>68</v>
      </c>
      <c r="E401" s="751" t="s">
        <v>2723</v>
      </c>
      <c r="F401" s="777" t="str">
        <f t="shared" si="64"/>
        <v>NE</v>
      </c>
      <c r="G401" s="775" t="e">
        <f t="shared" si="61"/>
        <v>#N/A</v>
      </c>
      <c r="H401" s="787" t="e">
        <f t="shared" si="63"/>
        <v>#N/A</v>
      </c>
      <c r="I401" s="778" t="str">
        <f t="shared" si="65"/>
        <v>NE</v>
      </c>
      <c r="J401" s="745" t="e">
        <f t="shared" si="62"/>
        <v>#N/A</v>
      </c>
      <c r="K401" s="720"/>
      <c r="L401" s="720"/>
      <c r="M401" s="720"/>
      <c r="N401" s="720"/>
      <c r="O401" s="720"/>
      <c r="P401" s="720"/>
      <c r="Q401" s="719"/>
      <c r="R401" s="719"/>
      <c r="S401" s="719"/>
      <c r="T401" s="720"/>
      <c r="U401" s="720"/>
      <c r="V401" s="720"/>
      <c r="W401" s="720"/>
      <c r="X401" s="720"/>
      <c r="Y401" s="720"/>
      <c r="Z401" s="720"/>
      <c r="AA401" s="720"/>
      <c r="AB401" s="720"/>
      <c r="AC401" s="720"/>
      <c r="AD401" s="720"/>
      <c r="AE401" s="720"/>
      <c r="AF401" s="720"/>
      <c r="AG401" s="720"/>
      <c r="AH401" s="720"/>
      <c r="AI401" s="720"/>
      <c r="AJ401" s="720"/>
      <c r="AK401" s="720"/>
      <c r="AL401" s="720"/>
      <c r="AM401" s="720"/>
      <c r="AN401" s="720"/>
      <c r="AO401" s="720"/>
      <c r="AP401" s="720"/>
      <c r="AQ401" s="720"/>
      <c r="AR401" s="720"/>
      <c r="AS401" s="720"/>
      <c r="AT401" s="884"/>
      <c r="AU401" s="884"/>
      <c r="AV401" s="884"/>
      <c r="AW401" s="884"/>
      <c r="AX401" s="884"/>
      <c r="AY401" s="884"/>
      <c r="AZ401" s="884"/>
      <c r="BA401" s="884"/>
      <c r="BB401" s="884"/>
      <c r="BC401" s="884"/>
      <c r="BD401" s="884"/>
    </row>
    <row r="402" spans="1:56" s="725" customFormat="1" hidden="1" x14ac:dyDescent="0.25">
      <c r="A402" s="767"/>
      <c r="B402" s="721"/>
      <c r="C402" s="721"/>
      <c r="D402" s="767" t="s">
        <v>68</v>
      </c>
      <c r="E402" s="751" t="s">
        <v>2724</v>
      </c>
      <c r="F402" s="777" t="str">
        <f t="shared" si="64"/>
        <v>NE</v>
      </c>
      <c r="G402" s="775" t="e">
        <f t="shared" si="61"/>
        <v>#N/A</v>
      </c>
      <c r="H402" s="787" t="e">
        <f t="shared" si="63"/>
        <v>#N/A</v>
      </c>
      <c r="I402" s="778" t="str">
        <f t="shared" si="65"/>
        <v>NE</v>
      </c>
      <c r="J402" s="745" t="e">
        <f t="shared" si="62"/>
        <v>#N/A</v>
      </c>
      <c r="K402" s="720"/>
      <c r="L402" s="720"/>
      <c r="M402" s="720"/>
      <c r="N402" s="720"/>
      <c r="O402" s="720"/>
      <c r="P402" s="720"/>
      <c r="Q402" s="719"/>
      <c r="R402" s="719"/>
      <c r="S402" s="719"/>
      <c r="T402" s="720"/>
      <c r="U402" s="720"/>
      <c r="V402" s="720"/>
      <c r="W402" s="720"/>
      <c r="X402" s="720"/>
      <c r="Y402" s="720"/>
      <c r="Z402" s="720"/>
      <c r="AA402" s="720"/>
      <c r="AB402" s="720"/>
      <c r="AC402" s="720"/>
      <c r="AD402" s="720"/>
      <c r="AE402" s="720"/>
      <c r="AF402" s="720"/>
      <c r="AG402" s="720"/>
      <c r="AH402" s="720"/>
      <c r="AI402" s="720"/>
      <c r="AJ402" s="720"/>
      <c r="AK402" s="720"/>
      <c r="AL402" s="720"/>
      <c r="AM402" s="720"/>
      <c r="AN402" s="720"/>
      <c r="AO402" s="720"/>
      <c r="AP402" s="720"/>
      <c r="AQ402" s="720"/>
      <c r="AR402" s="720"/>
      <c r="AS402" s="720"/>
      <c r="AT402" s="884"/>
      <c r="AU402" s="884"/>
      <c r="AV402" s="884"/>
      <c r="AW402" s="884"/>
      <c r="AX402" s="884"/>
      <c r="AY402" s="884"/>
      <c r="AZ402" s="884"/>
      <c r="BA402" s="884"/>
      <c r="BB402" s="884"/>
      <c r="BC402" s="884"/>
      <c r="BD402" s="884"/>
    </row>
    <row r="403" spans="1:56" s="725" customFormat="1" hidden="1" x14ac:dyDescent="0.25">
      <c r="A403" s="767"/>
      <c r="B403" s="721"/>
      <c r="C403" s="721"/>
      <c r="D403" s="767" t="s">
        <v>69</v>
      </c>
      <c r="E403" s="751" t="s">
        <v>2725</v>
      </c>
      <c r="F403" s="777" t="str">
        <f t="shared" si="64"/>
        <v>NE</v>
      </c>
      <c r="G403" s="775" t="e">
        <f t="shared" si="61"/>
        <v>#N/A</v>
      </c>
      <c r="H403" s="787" t="e">
        <f t="shared" si="63"/>
        <v>#N/A</v>
      </c>
      <c r="I403" s="778" t="str">
        <f t="shared" si="65"/>
        <v>NE</v>
      </c>
      <c r="J403" s="745" t="e">
        <f t="shared" si="62"/>
        <v>#N/A</v>
      </c>
      <c r="K403" s="720"/>
      <c r="L403" s="720"/>
      <c r="M403" s="720"/>
      <c r="N403" s="720"/>
      <c r="O403" s="720"/>
      <c r="P403" s="720"/>
      <c r="Q403" s="719"/>
      <c r="R403" s="719"/>
      <c r="S403" s="719"/>
      <c r="T403" s="720"/>
      <c r="U403" s="720"/>
      <c r="V403" s="720"/>
      <c r="W403" s="720"/>
      <c r="X403" s="720"/>
      <c r="Y403" s="720"/>
      <c r="Z403" s="720"/>
      <c r="AA403" s="720"/>
      <c r="AB403" s="720"/>
      <c r="AC403" s="720"/>
      <c r="AD403" s="720"/>
      <c r="AE403" s="720"/>
      <c r="AF403" s="720"/>
      <c r="AG403" s="720"/>
      <c r="AH403" s="720"/>
      <c r="AI403" s="720"/>
      <c r="AJ403" s="720"/>
      <c r="AK403" s="720"/>
      <c r="AL403" s="720"/>
      <c r="AM403" s="720"/>
      <c r="AN403" s="720"/>
      <c r="AO403" s="720"/>
      <c r="AP403" s="720"/>
      <c r="AQ403" s="720"/>
      <c r="AR403" s="720"/>
      <c r="AS403" s="720"/>
      <c r="AT403" s="884"/>
      <c r="AU403" s="884"/>
      <c r="AV403" s="884"/>
      <c r="AW403" s="884"/>
      <c r="AX403" s="884"/>
      <c r="AY403" s="884"/>
      <c r="AZ403" s="884"/>
      <c r="BA403" s="884"/>
      <c r="BB403" s="884"/>
      <c r="BC403" s="884"/>
      <c r="BD403" s="884"/>
    </row>
    <row r="404" spans="1:56" s="725" customFormat="1" hidden="1" x14ac:dyDescent="0.25">
      <c r="A404" s="767"/>
      <c r="B404" s="721"/>
      <c r="C404" s="721"/>
      <c r="D404" s="767" t="s">
        <v>69</v>
      </c>
      <c r="E404" s="751" t="s">
        <v>2726</v>
      </c>
      <c r="F404" s="777" t="str">
        <f t="shared" si="64"/>
        <v>NE</v>
      </c>
      <c r="G404" s="775" t="e">
        <f t="shared" si="61"/>
        <v>#N/A</v>
      </c>
      <c r="H404" s="787" t="e">
        <f t="shared" si="63"/>
        <v>#N/A</v>
      </c>
      <c r="I404" s="778" t="str">
        <f t="shared" si="65"/>
        <v>NE</v>
      </c>
      <c r="J404" s="745" t="e">
        <f t="shared" si="62"/>
        <v>#N/A</v>
      </c>
      <c r="K404" s="720"/>
      <c r="L404" s="720"/>
      <c r="M404" s="720"/>
      <c r="N404" s="720"/>
      <c r="O404" s="720"/>
      <c r="P404" s="720"/>
      <c r="Q404" s="719"/>
      <c r="R404" s="719"/>
      <c r="S404" s="719"/>
      <c r="T404" s="720"/>
      <c r="U404" s="720"/>
      <c r="V404" s="720"/>
      <c r="W404" s="720"/>
      <c r="X404" s="720"/>
      <c r="Y404" s="720"/>
      <c r="Z404" s="720"/>
      <c r="AA404" s="720"/>
      <c r="AB404" s="720"/>
      <c r="AC404" s="720"/>
      <c r="AD404" s="720"/>
      <c r="AE404" s="720"/>
      <c r="AF404" s="720"/>
      <c r="AG404" s="720"/>
      <c r="AH404" s="720"/>
      <c r="AI404" s="720"/>
      <c r="AJ404" s="720"/>
      <c r="AK404" s="720"/>
      <c r="AL404" s="720"/>
      <c r="AM404" s="720"/>
      <c r="AN404" s="720"/>
      <c r="AO404" s="720"/>
      <c r="AP404" s="720"/>
      <c r="AQ404" s="720"/>
      <c r="AR404" s="720"/>
      <c r="AS404" s="720"/>
      <c r="AT404" s="884"/>
      <c r="AU404" s="884"/>
      <c r="AV404" s="884"/>
      <c r="AW404" s="884"/>
      <c r="AX404" s="884"/>
      <c r="AY404" s="884"/>
      <c r="AZ404" s="884"/>
      <c r="BA404" s="884"/>
      <c r="BB404" s="884"/>
      <c r="BC404" s="884"/>
      <c r="BD404" s="884"/>
    </row>
    <row r="405" spans="1:56" s="731" customFormat="1" hidden="1" x14ac:dyDescent="0.25">
      <c r="A405" s="726"/>
      <c r="B405" s="726"/>
      <c r="C405" s="726"/>
      <c r="D405" s="727"/>
      <c r="E405" s="727"/>
      <c r="F405" s="727"/>
      <c r="G405" s="727"/>
      <c r="H405" s="787"/>
      <c r="I405" s="726"/>
      <c r="J405" s="726"/>
      <c r="K405" s="726"/>
      <c r="L405" s="726"/>
      <c r="M405" s="726"/>
      <c r="N405" s="728"/>
      <c r="O405" s="728"/>
      <c r="P405" s="729"/>
      <c r="Q405" s="730"/>
      <c r="R405" s="730"/>
      <c r="S405" s="730"/>
      <c r="T405" s="728"/>
      <c r="U405" s="728"/>
      <c r="V405" s="729"/>
      <c r="W405" s="730"/>
      <c r="X405" s="730"/>
      <c r="Y405" s="730"/>
      <c r="Z405" s="728"/>
      <c r="AA405" s="728"/>
      <c r="AB405" s="729"/>
      <c r="AC405" s="730"/>
      <c r="AD405" s="730"/>
      <c r="AE405" s="730"/>
      <c r="AF405" s="728"/>
      <c r="AG405" s="728"/>
      <c r="AH405" s="729"/>
      <c r="AI405" s="730"/>
      <c r="AJ405" s="730"/>
      <c r="AK405" s="730"/>
      <c r="AL405" s="728"/>
      <c r="AM405" s="728"/>
      <c r="AN405" s="729"/>
      <c r="AO405" s="730"/>
      <c r="AP405" s="730"/>
      <c r="AQ405" s="730"/>
      <c r="AR405" s="728"/>
      <c r="AS405" s="728"/>
      <c r="AT405" s="884"/>
      <c r="AU405" s="884"/>
      <c r="AV405" s="884"/>
      <c r="AW405" s="884"/>
      <c r="AX405" s="884"/>
      <c r="AY405" s="884"/>
      <c r="AZ405" s="884"/>
      <c r="BA405" s="884"/>
      <c r="BB405" s="884"/>
      <c r="BC405" s="884"/>
      <c r="BD405" s="884"/>
    </row>
    <row r="406" spans="1:56" s="725" customFormat="1" hidden="1" x14ac:dyDescent="0.2">
      <c r="A406" s="767" t="s">
        <v>8263</v>
      </c>
      <c r="B406" s="845"/>
      <c r="C406" s="846" t="s">
        <v>8257</v>
      </c>
      <c r="D406" s="846" t="s">
        <v>6247</v>
      </c>
      <c r="E406" s="847" t="s">
        <v>6243</v>
      </c>
      <c r="F406" s="860">
        <f>IF(L406&lt;&gt;0,MAX(L406,R406,X406,AD406,AJ406,AP406,BB406),"NE")</f>
        <v>46097</v>
      </c>
      <c r="G406" s="843" t="str">
        <f>IF($F406="","",INDEX($K406:$FI406,1,MATCH($F406,$K406:$FI406,)-1))</f>
        <v>C</v>
      </c>
      <c r="H406" s="787" t="str">
        <f t="shared" si="63"/>
        <v>MR_DER-1631_26</v>
      </c>
      <c r="I406" s="861" t="str">
        <f>IF(F406="NE",F406,IF(INDEX(K406:CP406,,MATCH(F406,K406:CP406,0)+3)&lt;&gt;0,INDEX(K406:CP406,,MATCH(F406,K406:CP406,0)+3),"ND"))</f>
        <v>ND</v>
      </c>
      <c r="J406" s="816" t="str">
        <f>IF(G406="NE",G406,IF(INDEX(K406:CQ406,,MATCH(G406,K406:CQ406,0)+3)&lt;&gt;0,INDEX(K406:CQ406,,MATCH(G406,K406:CQ406,0)+3),"ND"))</f>
        <v>ND</v>
      </c>
      <c r="K406" s="848" t="s">
        <v>3730</v>
      </c>
      <c r="L406" s="849">
        <v>44952</v>
      </c>
      <c r="M406" s="857" t="s">
        <v>6248</v>
      </c>
      <c r="N406" s="851" t="s">
        <v>5537</v>
      </c>
      <c r="O406" s="852">
        <v>45008</v>
      </c>
      <c r="P406" s="859" t="s">
        <v>3777</v>
      </c>
      <c r="Q406" s="856" t="s">
        <v>3748</v>
      </c>
      <c r="R406" s="852">
        <v>45133</v>
      </c>
      <c r="S406" s="857" t="s">
        <v>6731</v>
      </c>
      <c r="T406" s="851" t="s">
        <v>6098</v>
      </c>
      <c r="U406" s="852">
        <v>45152</v>
      </c>
      <c r="V406" s="859" t="s">
        <v>3777</v>
      </c>
      <c r="W406" s="856" t="s">
        <v>5626</v>
      </c>
      <c r="X406" s="852">
        <v>45187</v>
      </c>
      <c r="Y406" s="858" t="s">
        <v>6828</v>
      </c>
      <c r="Z406" s="851" t="s">
        <v>5537</v>
      </c>
      <c r="AA406" s="852">
        <v>45198</v>
      </c>
      <c r="AB406" s="859" t="s">
        <v>3777</v>
      </c>
      <c r="AC406" s="856" t="s">
        <v>5811</v>
      </c>
      <c r="AD406" s="852">
        <v>45294</v>
      </c>
      <c r="AE406" s="858" t="s">
        <v>7040</v>
      </c>
      <c r="AF406" s="851"/>
      <c r="AG406" s="851"/>
      <c r="AH406" s="859" t="s">
        <v>3777</v>
      </c>
      <c r="AI406" s="856" t="s">
        <v>6393</v>
      </c>
      <c r="AJ406" s="852">
        <v>45357</v>
      </c>
      <c r="AK406" s="858" t="s">
        <v>7326</v>
      </c>
      <c r="AL406" s="846" t="s">
        <v>5539</v>
      </c>
      <c r="AM406" s="889">
        <v>45364</v>
      </c>
      <c r="AN406" s="859" t="s">
        <v>3777</v>
      </c>
      <c r="AO406" s="856" t="s">
        <v>6649</v>
      </c>
      <c r="AP406" s="852">
        <v>45366</v>
      </c>
      <c r="AQ406" s="858" t="s">
        <v>7403</v>
      </c>
      <c r="AR406" s="851"/>
      <c r="AS406" s="851"/>
      <c r="AT406" s="884" t="s">
        <v>3777</v>
      </c>
      <c r="AU406" s="884" t="s">
        <v>6649</v>
      </c>
      <c r="AV406" s="884">
        <v>45366</v>
      </c>
      <c r="AW406" s="884" t="s">
        <v>7403</v>
      </c>
      <c r="AX406" s="884"/>
      <c r="AY406" s="884"/>
      <c r="AZ406" s="884" t="s">
        <v>3777</v>
      </c>
      <c r="BA406" s="884" t="s">
        <v>6649</v>
      </c>
      <c r="BB406" s="884">
        <v>46097</v>
      </c>
      <c r="BC406" s="884" t="s">
        <v>12358</v>
      </c>
      <c r="BD406" s="884" t="s">
        <v>5539</v>
      </c>
    </row>
    <row r="407" spans="1:56" s="725" customFormat="1" ht="22.5" hidden="1" x14ac:dyDescent="0.2">
      <c r="A407" s="767" t="s">
        <v>8263</v>
      </c>
      <c r="B407" s="846" t="s">
        <v>8257</v>
      </c>
      <c r="C407" s="846"/>
      <c r="D407" s="846" t="s">
        <v>6244</v>
      </c>
      <c r="E407" s="847" t="s">
        <v>6240</v>
      </c>
      <c r="F407" s="860">
        <f>IF(L407&lt;&gt;0,MAX(L407,R407,X407,AD407,AJ407,AP407,BB407),"NE")</f>
        <v>46097</v>
      </c>
      <c r="G407" s="843" t="str">
        <f t="shared" si="61"/>
        <v>C</v>
      </c>
      <c r="H407" s="787" t="str">
        <f t="shared" si="63"/>
        <v>MR_DER-1631_26</v>
      </c>
      <c r="I407" s="861" t="str">
        <f t="shared" si="65"/>
        <v>ND</v>
      </c>
      <c r="J407" s="816" t="str">
        <f t="shared" ref="J407:J454" si="66">IF(G407="NE",G407,IF(INDEX(K407:CQ407,,MATCH(G407,K407:CQ407,0)+3)&lt;&gt;0,INDEX(K407:CQ407,,MATCH(G407,K407:CQ407,0)+3),"ND"))</f>
        <v>ND</v>
      </c>
      <c r="K407" s="848" t="s">
        <v>3730</v>
      </c>
      <c r="L407" s="849">
        <v>44952</v>
      </c>
      <c r="M407" s="857" t="s">
        <v>6248</v>
      </c>
      <c r="N407" s="851" t="s">
        <v>5537</v>
      </c>
      <c r="O407" s="852">
        <v>45008</v>
      </c>
      <c r="P407" s="859" t="s">
        <v>3777</v>
      </c>
      <c r="Q407" s="856" t="s">
        <v>3748</v>
      </c>
      <c r="R407" s="852">
        <v>45133</v>
      </c>
      <c r="S407" s="857" t="s">
        <v>6731</v>
      </c>
      <c r="T407" s="851" t="s">
        <v>6098</v>
      </c>
      <c r="U407" s="852">
        <v>45152</v>
      </c>
      <c r="V407" s="859" t="s">
        <v>3777</v>
      </c>
      <c r="W407" s="856" t="s">
        <v>5626</v>
      </c>
      <c r="X407" s="852">
        <v>45187</v>
      </c>
      <c r="Y407" s="858" t="s">
        <v>6828</v>
      </c>
      <c r="Z407" s="851" t="s">
        <v>5537</v>
      </c>
      <c r="AA407" s="852">
        <v>45198</v>
      </c>
      <c r="AB407" s="859" t="s">
        <v>3777</v>
      </c>
      <c r="AC407" s="856" t="s">
        <v>5811</v>
      </c>
      <c r="AD407" s="852">
        <v>45294</v>
      </c>
      <c r="AE407" s="858" t="s">
        <v>7040</v>
      </c>
      <c r="AF407" s="851"/>
      <c r="AG407" s="851"/>
      <c r="AH407" s="859" t="s">
        <v>3777</v>
      </c>
      <c r="AI407" s="856" t="s">
        <v>6393</v>
      </c>
      <c r="AJ407" s="852">
        <v>45357</v>
      </c>
      <c r="AK407" s="858" t="s">
        <v>7326</v>
      </c>
      <c r="AL407" s="846" t="s">
        <v>5539</v>
      </c>
      <c r="AM407" s="889">
        <v>45364</v>
      </c>
      <c r="AN407" s="859" t="s">
        <v>3777</v>
      </c>
      <c r="AO407" s="856" t="s">
        <v>6649</v>
      </c>
      <c r="AP407" s="852">
        <v>45366</v>
      </c>
      <c r="AQ407" s="858" t="s">
        <v>7403</v>
      </c>
      <c r="AR407" s="851"/>
      <c r="AS407" s="851"/>
      <c r="AT407" s="884" t="s">
        <v>3777</v>
      </c>
      <c r="AU407" s="884" t="s">
        <v>6649</v>
      </c>
      <c r="AV407" s="884">
        <v>45366</v>
      </c>
      <c r="AW407" s="884" t="s">
        <v>7403</v>
      </c>
      <c r="AX407" s="884"/>
      <c r="AY407" s="884"/>
      <c r="AZ407" s="884" t="s">
        <v>3777</v>
      </c>
      <c r="BA407" s="884" t="s">
        <v>6649</v>
      </c>
      <c r="BB407" s="884">
        <v>46097</v>
      </c>
      <c r="BC407" s="884" t="s">
        <v>12358</v>
      </c>
      <c r="BD407" s="884"/>
    </row>
    <row r="408" spans="1:56" s="725" customFormat="1" ht="22.5" hidden="1" x14ac:dyDescent="0.25">
      <c r="A408" s="767" t="s">
        <v>8263</v>
      </c>
      <c r="B408" s="846" t="s">
        <v>8257</v>
      </c>
      <c r="C408" s="846"/>
      <c r="D408" s="846" t="s">
        <v>6245</v>
      </c>
      <c r="E408" s="847" t="s">
        <v>6241</v>
      </c>
      <c r="F408" s="860">
        <f>IF(L408&lt;&gt;0,MAX(L408,R408,X408,AD408,AJ408,AP408,BB408),"NE")</f>
        <v>46097</v>
      </c>
      <c r="G408" s="843" t="str">
        <f t="shared" si="61"/>
        <v>B</v>
      </c>
      <c r="H408" s="787" t="str">
        <f t="shared" si="63"/>
        <v>MR_DER-1631_26</v>
      </c>
      <c r="I408" s="861" t="str">
        <f t="shared" si="65"/>
        <v>ND</v>
      </c>
      <c r="J408" s="816" t="str">
        <f t="shared" si="66"/>
        <v>ND</v>
      </c>
      <c r="K408" s="848" t="s">
        <v>3730</v>
      </c>
      <c r="L408" s="849">
        <v>44952</v>
      </c>
      <c r="M408" s="857" t="s">
        <v>6248</v>
      </c>
      <c r="N408" s="851" t="s">
        <v>5537</v>
      </c>
      <c r="O408" s="852">
        <v>45008</v>
      </c>
      <c r="P408" s="859" t="s">
        <v>3777</v>
      </c>
      <c r="Q408" s="856" t="s">
        <v>3748</v>
      </c>
      <c r="R408" s="852">
        <v>45133</v>
      </c>
      <c r="S408" s="857" t="s">
        <v>6731</v>
      </c>
      <c r="T408" s="851" t="s">
        <v>6098</v>
      </c>
      <c r="U408" s="852">
        <v>45152</v>
      </c>
      <c r="V408" s="859" t="s">
        <v>3777</v>
      </c>
      <c r="W408" s="856" t="s">
        <v>5626</v>
      </c>
      <c r="X408" s="852">
        <v>45187</v>
      </c>
      <c r="Y408" s="858" t="s">
        <v>6828</v>
      </c>
      <c r="Z408" s="851" t="s">
        <v>5538</v>
      </c>
      <c r="AA408" s="852">
        <v>45198</v>
      </c>
      <c r="AB408" s="859" t="s">
        <v>3777</v>
      </c>
      <c r="AC408" s="856" t="s">
        <v>5811</v>
      </c>
      <c r="AD408" s="852">
        <v>45294</v>
      </c>
      <c r="AE408" s="858" t="s">
        <v>7040</v>
      </c>
      <c r="AF408" s="851"/>
      <c r="AG408" s="851"/>
      <c r="AH408" s="859" t="s">
        <v>3777</v>
      </c>
      <c r="AI408" s="856" t="s">
        <v>5811</v>
      </c>
      <c r="AJ408" s="852">
        <v>46097</v>
      </c>
      <c r="AK408" s="23" t="s">
        <v>12358</v>
      </c>
      <c r="AL408" s="851"/>
      <c r="AM408" s="851"/>
      <c r="AN408" s="859"/>
      <c r="AO408" s="856"/>
      <c r="AP408" s="851"/>
      <c r="AQ408" s="851"/>
    </row>
    <row r="409" spans="1:56" s="764" customFormat="1" ht="22.5" hidden="1" x14ac:dyDescent="0.25">
      <c r="A409" s="828" t="s">
        <v>9037</v>
      </c>
      <c r="B409" s="828" t="s">
        <v>8257</v>
      </c>
      <c r="C409" s="828"/>
      <c r="D409" s="828" t="s">
        <v>8991</v>
      </c>
      <c r="E409" s="872" t="s">
        <v>8989</v>
      </c>
      <c r="F409" s="881">
        <f>IF(L409&lt;&gt;0,MAX(L409,R409,X409,AD409,AJ409),"NE")</f>
        <v>45754</v>
      </c>
      <c r="G409" s="882" t="str">
        <f t="shared" si="61"/>
        <v>A1</v>
      </c>
      <c r="H409" s="787" t="str">
        <f t="shared" si="63"/>
        <v>MR.DER-0956_25</v>
      </c>
      <c r="I409" s="883">
        <f t="shared" ref="I409:I415" si="67">IF(F409="NE",F409,IF(INDEX(K409:CP409,,MATCH(F409,K409:CP409,0)+3)&lt;&gt;0,INDEX(K409:CP409,,MATCH(F409,K409:CP409,0)+3),"ND"))</f>
        <v>45764</v>
      </c>
      <c r="J409" s="834" t="str">
        <f t="shared" ref="J409:J415" si="68">IF(G409="NE",G409,IF(INDEX(K409:CQ409,,MATCH(G409,K409:CQ409,0)+3)&lt;&gt;0,INDEX(K409:CQ409,,MATCH(G409,K409:CQ409,0)+3),"ND"))</f>
        <v>Não Aprovado</v>
      </c>
      <c r="K409" s="873" t="s">
        <v>3730</v>
      </c>
      <c r="L409" s="874">
        <v>45754</v>
      </c>
      <c r="M409" s="443" t="s">
        <v>8986</v>
      </c>
      <c r="N409" s="884" t="s">
        <v>9067</v>
      </c>
      <c r="O409" s="885">
        <v>45764</v>
      </c>
      <c r="P409" s="886"/>
      <c r="Q409" s="887"/>
      <c r="R409" s="885"/>
      <c r="S409" s="888"/>
      <c r="T409" s="884"/>
      <c r="U409" s="885"/>
      <c r="V409" s="886"/>
      <c r="W409" s="887"/>
      <c r="X409" s="885"/>
      <c r="Y409" s="888"/>
      <c r="Z409" s="884"/>
      <c r="AA409" s="885"/>
      <c r="AB409" s="886"/>
      <c r="AC409" s="887"/>
      <c r="AD409" s="885"/>
      <c r="AE409" s="888"/>
      <c r="AF409" s="884"/>
      <c r="AG409" s="884"/>
      <c r="AH409" s="886"/>
      <c r="AI409" s="887"/>
      <c r="AJ409" s="884"/>
      <c r="AK409" s="884"/>
      <c r="AL409" s="884"/>
      <c r="AM409" s="884"/>
      <c r="AN409" s="886"/>
      <c r="AO409" s="887"/>
      <c r="AP409" s="884"/>
      <c r="AQ409" s="884"/>
    </row>
    <row r="410" spans="1:56" s="764" customFormat="1" ht="22.5" hidden="1" x14ac:dyDescent="0.25">
      <c r="A410" s="828" t="s">
        <v>9037</v>
      </c>
      <c r="B410" s="828" t="s">
        <v>8257</v>
      </c>
      <c r="C410" s="828"/>
      <c r="D410" s="828" t="s">
        <v>6246</v>
      </c>
      <c r="E410" s="872" t="s">
        <v>6242</v>
      </c>
      <c r="F410" s="881">
        <f>IF(L410&lt;&gt;0,MAX(L410,R410,X410,AD410,AJ410),"NE")</f>
        <v>45754</v>
      </c>
      <c r="G410" s="882" t="str">
        <f t="shared" si="61"/>
        <v>C1</v>
      </c>
      <c r="H410" s="787" t="str">
        <f t="shared" si="63"/>
        <v>MR.DER-0956_25</v>
      </c>
      <c r="I410" s="883">
        <f t="shared" si="67"/>
        <v>45764</v>
      </c>
      <c r="J410" s="834" t="str">
        <f t="shared" si="68"/>
        <v>Não Aprovado</v>
      </c>
      <c r="K410" s="873" t="s">
        <v>3730</v>
      </c>
      <c r="L410" s="874">
        <v>44952</v>
      </c>
      <c r="M410" s="888" t="s">
        <v>6248</v>
      </c>
      <c r="N410" s="884" t="s">
        <v>5537</v>
      </c>
      <c r="O410" s="885">
        <v>45008</v>
      </c>
      <c r="P410" s="886" t="s">
        <v>3777</v>
      </c>
      <c r="Q410" s="887" t="s">
        <v>3748</v>
      </c>
      <c r="R410" s="885">
        <v>45133</v>
      </c>
      <c r="S410" s="888" t="s">
        <v>6731</v>
      </c>
      <c r="T410" s="884" t="s">
        <v>6098</v>
      </c>
      <c r="U410" s="885">
        <v>45152</v>
      </c>
      <c r="V410" s="886" t="s">
        <v>3777</v>
      </c>
      <c r="W410" s="887" t="s">
        <v>5626</v>
      </c>
      <c r="X410" s="885">
        <v>45187</v>
      </c>
      <c r="Y410" s="888" t="s">
        <v>6828</v>
      </c>
      <c r="Z410" s="884" t="s">
        <v>5537</v>
      </c>
      <c r="AA410" s="885">
        <v>45198</v>
      </c>
      <c r="AB410" s="886" t="s">
        <v>3777</v>
      </c>
      <c r="AC410" s="887" t="s">
        <v>5811</v>
      </c>
      <c r="AD410" s="885">
        <v>45294</v>
      </c>
      <c r="AE410" s="888" t="s">
        <v>7040</v>
      </c>
      <c r="AF410" s="884"/>
      <c r="AG410" s="884"/>
      <c r="AH410" s="886" t="s">
        <v>3777</v>
      </c>
      <c r="AI410" s="873" t="s">
        <v>6393</v>
      </c>
      <c r="AJ410" s="874">
        <v>45754</v>
      </c>
      <c r="AK410" s="443" t="s">
        <v>8986</v>
      </c>
      <c r="AL410" s="884" t="s">
        <v>9067</v>
      </c>
      <c r="AM410" s="885">
        <v>45764</v>
      </c>
      <c r="AN410" s="886"/>
      <c r="AO410" s="887"/>
      <c r="AP410" s="884"/>
      <c r="AQ410" s="884"/>
    </row>
    <row r="411" spans="1:56" s="725" customFormat="1" ht="22.5" hidden="1" x14ac:dyDescent="0.25">
      <c r="A411" s="767" t="s">
        <v>8263</v>
      </c>
      <c r="B411" s="845"/>
      <c r="C411" s="846"/>
      <c r="D411" s="846" t="s">
        <v>6470</v>
      </c>
      <c r="E411" s="847" t="s">
        <v>6466</v>
      </c>
      <c r="F411" s="860">
        <f>IF(L411&lt;&gt;0,MAX(L411,R411,X411,AD411,AJ411,AP411,BB411),"NE")</f>
        <v>46097</v>
      </c>
      <c r="G411" s="843" t="str">
        <f>IF($F411="","",INDEX($K411:$FI411,1,MATCH($F411,$K411:$FI411,)-1))</f>
        <v>B</v>
      </c>
      <c r="H411" s="787" t="str">
        <f>IF($F411="","",INDEX($K411:$FL411,1,MATCH($F411,$K411:$FL411,)+1))</f>
        <v>MR_DER-1631_26</v>
      </c>
      <c r="I411" s="861" t="str">
        <f t="shared" si="67"/>
        <v>ND</v>
      </c>
      <c r="J411" s="816" t="str">
        <f t="shared" si="68"/>
        <v>ND</v>
      </c>
      <c r="K411" s="848" t="s">
        <v>3730</v>
      </c>
      <c r="L411" s="849">
        <v>44981</v>
      </c>
      <c r="M411" s="857" t="s">
        <v>6471</v>
      </c>
      <c r="N411" s="851" t="s">
        <v>5537</v>
      </c>
      <c r="O411" s="852">
        <v>45008</v>
      </c>
      <c r="P411" s="859" t="s">
        <v>3777</v>
      </c>
      <c r="Q411" s="856" t="s">
        <v>3748</v>
      </c>
      <c r="R411" s="852">
        <v>45133</v>
      </c>
      <c r="S411" s="857" t="s">
        <v>6731</v>
      </c>
      <c r="T411" s="851" t="s">
        <v>6098</v>
      </c>
      <c r="U411" s="852">
        <v>45152</v>
      </c>
      <c r="V411" s="859" t="s">
        <v>3777</v>
      </c>
      <c r="W411" s="856" t="s">
        <v>5626</v>
      </c>
      <c r="X411" s="852">
        <v>45187</v>
      </c>
      <c r="Y411" s="858" t="s">
        <v>6828</v>
      </c>
      <c r="Z411" s="851" t="s">
        <v>5537</v>
      </c>
      <c r="AA411" s="852">
        <v>45198</v>
      </c>
      <c r="AB411" s="859" t="s">
        <v>3777</v>
      </c>
      <c r="AC411" s="856" t="s">
        <v>5811</v>
      </c>
      <c r="AD411" s="852">
        <v>45294</v>
      </c>
      <c r="AE411" s="858" t="s">
        <v>7040</v>
      </c>
      <c r="AF411" s="851"/>
      <c r="AG411" s="851"/>
      <c r="AH411" s="859" t="s">
        <v>3777</v>
      </c>
      <c r="AI411" s="856" t="s">
        <v>5811</v>
      </c>
      <c r="AJ411" s="852">
        <v>46097</v>
      </c>
      <c r="AK411" s="23" t="s">
        <v>12358</v>
      </c>
      <c r="AL411" s="851"/>
      <c r="AM411" s="851"/>
      <c r="AN411" s="859"/>
      <c r="AO411" s="856"/>
      <c r="AP411" s="851"/>
      <c r="AQ411" s="851"/>
    </row>
    <row r="412" spans="1:56" s="725" customFormat="1" ht="22.5" hidden="1" x14ac:dyDescent="0.25">
      <c r="A412" s="767" t="s">
        <v>8263</v>
      </c>
      <c r="B412" s="846" t="s">
        <v>8257</v>
      </c>
      <c r="C412" s="846"/>
      <c r="D412" s="846" t="s">
        <v>6467</v>
      </c>
      <c r="E412" s="847" t="s">
        <v>6463</v>
      </c>
      <c r="F412" s="860">
        <f>IF(L412&lt;&gt;0,MAX(L412,R412,X412,AD412,AJ412,AP412,BB412),"NE")</f>
        <v>46097</v>
      </c>
      <c r="G412" s="843" t="str">
        <f>IF($F412="","",INDEX($K412:$FI412,1,MATCH($F412,$K412:$FI412,)-1))</f>
        <v>B</v>
      </c>
      <c r="H412" s="787" t="str">
        <f t="shared" si="63"/>
        <v>MR_DER-1631_26</v>
      </c>
      <c r="I412" s="861" t="str">
        <f t="shared" si="67"/>
        <v>ND</v>
      </c>
      <c r="J412" s="816" t="str">
        <f t="shared" si="68"/>
        <v>ND</v>
      </c>
      <c r="K412" s="848" t="s">
        <v>3730</v>
      </c>
      <c r="L412" s="849">
        <v>44981</v>
      </c>
      <c r="M412" s="857" t="s">
        <v>6471</v>
      </c>
      <c r="N412" s="851" t="s">
        <v>5537</v>
      </c>
      <c r="O412" s="852">
        <v>45008</v>
      </c>
      <c r="P412" s="859" t="s">
        <v>3777</v>
      </c>
      <c r="Q412" s="856" t="s">
        <v>3748</v>
      </c>
      <c r="R412" s="852">
        <v>45133</v>
      </c>
      <c r="S412" s="857" t="s">
        <v>6731</v>
      </c>
      <c r="T412" s="851" t="s">
        <v>6098</v>
      </c>
      <c r="U412" s="852">
        <v>45152</v>
      </c>
      <c r="V412" s="859" t="s">
        <v>3777</v>
      </c>
      <c r="W412" s="856" t="s">
        <v>5626</v>
      </c>
      <c r="X412" s="852">
        <v>45187</v>
      </c>
      <c r="Y412" s="858" t="s">
        <v>6828</v>
      </c>
      <c r="Z412" s="851" t="s">
        <v>5537</v>
      </c>
      <c r="AA412" s="852">
        <v>45198</v>
      </c>
      <c r="AB412" s="859" t="s">
        <v>3777</v>
      </c>
      <c r="AC412" s="856" t="s">
        <v>5811</v>
      </c>
      <c r="AD412" s="852">
        <v>45294</v>
      </c>
      <c r="AE412" s="858" t="s">
        <v>7040</v>
      </c>
      <c r="AF412" s="851"/>
      <c r="AG412" s="851"/>
      <c r="AH412" s="859" t="s">
        <v>3777</v>
      </c>
      <c r="AI412" s="856" t="s">
        <v>5811</v>
      </c>
      <c r="AJ412" s="852">
        <v>46097</v>
      </c>
      <c r="AK412" s="23" t="s">
        <v>12358</v>
      </c>
      <c r="AL412" s="851"/>
      <c r="AM412" s="851"/>
    </row>
    <row r="413" spans="1:56" s="725" customFormat="1" ht="22.5" hidden="1" x14ac:dyDescent="0.25">
      <c r="A413" s="767" t="s">
        <v>8263</v>
      </c>
      <c r="B413" s="846" t="s">
        <v>8257</v>
      </c>
      <c r="C413" s="846"/>
      <c r="D413" s="846" t="s">
        <v>6468</v>
      </c>
      <c r="E413" s="847" t="s">
        <v>6464</v>
      </c>
      <c r="F413" s="860">
        <f>IF(L413&lt;&gt;0,MAX(L413,R413,X413,AD413,AJ413,AP413,BB413),"NE")</f>
        <v>46097</v>
      </c>
      <c r="G413" s="843" t="str">
        <f>IF($F413="","",INDEX($K413:$FI413,1,MATCH($F413,$K413:$FI413,)-1))</f>
        <v>B</v>
      </c>
      <c r="H413" s="787" t="str">
        <f t="shared" si="63"/>
        <v>MR_DER-1631_26</v>
      </c>
      <c r="I413" s="861" t="str">
        <f t="shared" si="67"/>
        <v>ND</v>
      </c>
      <c r="J413" s="816" t="str">
        <f t="shared" si="68"/>
        <v>ND</v>
      </c>
      <c r="K413" s="848" t="s">
        <v>3730</v>
      </c>
      <c r="L413" s="849">
        <v>44981</v>
      </c>
      <c r="M413" s="857" t="s">
        <v>6471</v>
      </c>
      <c r="N413" s="851" t="s">
        <v>5537</v>
      </c>
      <c r="O413" s="852">
        <v>45008</v>
      </c>
      <c r="P413" s="859" t="s">
        <v>3777</v>
      </c>
      <c r="Q413" s="856" t="s">
        <v>3748</v>
      </c>
      <c r="R413" s="852">
        <v>45133</v>
      </c>
      <c r="S413" s="857" t="s">
        <v>6731</v>
      </c>
      <c r="T413" s="851" t="s">
        <v>6098</v>
      </c>
      <c r="U413" s="852">
        <v>45152</v>
      </c>
      <c r="V413" s="859" t="s">
        <v>3777</v>
      </c>
      <c r="W413" s="856" t="s">
        <v>5626</v>
      </c>
      <c r="X413" s="852">
        <v>45187</v>
      </c>
      <c r="Y413" s="858" t="s">
        <v>6828</v>
      </c>
      <c r="Z413" s="851" t="s">
        <v>5537</v>
      </c>
      <c r="AA413" s="852">
        <v>45198</v>
      </c>
      <c r="AB413" s="859" t="s">
        <v>3777</v>
      </c>
      <c r="AC413" s="856" t="s">
        <v>5811</v>
      </c>
      <c r="AD413" s="852">
        <v>45294</v>
      </c>
      <c r="AE413" s="858" t="s">
        <v>7040</v>
      </c>
      <c r="AF413" s="851"/>
      <c r="AG413" s="851"/>
      <c r="AH413" s="859" t="s">
        <v>3777</v>
      </c>
      <c r="AI413" s="856" t="s">
        <v>5811</v>
      </c>
      <c r="AJ413" s="852">
        <v>46097</v>
      </c>
      <c r="AK413" s="23" t="s">
        <v>12358</v>
      </c>
      <c r="AL413" s="851"/>
      <c r="AM413" s="851"/>
    </row>
    <row r="414" spans="1:56" s="764" customFormat="1" ht="22.5" hidden="1" x14ac:dyDescent="0.25">
      <c r="A414" s="828" t="s">
        <v>9037</v>
      </c>
      <c r="B414" s="828" t="s">
        <v>8257</v>
      </c>
      <c r="C414" s="828"/>
      <c r="D414" s="828" t="s">
        <v>8992</v>
      </c>
      <c r="E414" s="872" t="s">
        <v>8990</v>
      </c>
      <c r="F414" s="881">
        <f>IF(L414&lt;&gt;0,MAX(L414,R414,X414,AD414,AJ414),"NE")</f>
        <v>45754</v>
      </c>
      <c r="G414" s="882" t="str">
        <f>IF($F414="","",INDEX($K414:$FI414,1,MATCH($F414,$K414:$FI414,)-1))</f>
        <v>A1</v>
      </c>
      <c r="H414" s="787" t="str">
        <f t="shared" si="63"/>
        <v>MR.DER-0956_25</v>
      </c>
      <c r="I414" s="883">
        <f t="shared" si="67"/>
        <v>45764</v>
      </c>
      <c r="J414" s="834" t="str">
        <f t="shared" si="68"/>
        <v>Não Aprovado</v>
      </c>
      <c r="K414" s="873" t="s">
        <v>3730</v>
      </c>
      <c r="L414" s="874">
        <v>45754</v>
      </c>
      <c r="M414" s="443" t="s">
        <v>8986</v>
      </c>
      <c r="N414" s="884" t="s">
        <v>9067</v>
      </c>
      <c r="O414" s="885">
        <v>45764</v>
      </c>
      <c r="P414" s="886"/>
      <c r="Q414" s="887"/>
      <c r="R414" s="885"/>
      <c r="S414" s="888"/>
      <c r="T414" s="884"/>
      <c r="U414" s="885"/>
      <c r="V414" s="886"/>
      <c r="W414" s="887"/>
      <c r="X414" s="885"/>
      <c r="Y414" s="888"/>
      <c r="Z414" s="884"/>
      <c r="AA414" s="885"/>
      <c r="AB414" s="886"/>
      <c r="AC414" s="887"/>
      <c r="AD414" s="885"/>
      <c r="AE414" s="888"/>
      <c r="AF414" s="884"/>
      <c r="AG414" s="884"/>
      <c r="AH414" s="886"/>
      <c r="AI414" s="887"/>
      <c r="AJ414" s="884"/>
      <c r="AK414" s="884"/>
      <c r="AL414" s="884"/>
      <c r="AM414" s="884"/>
    </row>
    <row r="415" spans="1:56" s="764" customFormat="1" ht="22.5" hidden="1" x14ac:dyDescent="0.25">
      <c r="A415" s="828" t="s">
        <v>9037</v>
      </c>
      <c r="B415" s="828" t="s">
        <v>8257</v>
      </c>
      <c r="C415" s="828"/>
      <c r="D415" s="828" t="s">
        <v>6469</v>
      </c>
      <c r="E415" s="872" t="s">
        <v>6465</v>
      </c>
      <c r="F415" s="881">
        <f>IF(L415&lt;&gt;0,MAX(L415,R415,X415,AD415,AJ415),"NE")</f>
        <v>45754</v>
      </c>
      <c r="G415" s="882" t="str">
        <f>IF($F415="","",INDEX($K415:$FI415,1,MATCH($F415,$K415:$FI415,)-1))</f>
        <v>C1</v>
      </c>
      <c r="H415" s="787" t="str">
        <f t="shared" si="63"/>
        <v>MR.DER-0956_25</v>
      </c>
      <c r="I415" s="883">
        <f t="shared" si="67"/>
        <v>45764</v>
      </c>
      <c r="J415" s="834" t="str">
        <f t="shared" si="68"/>
        <v>Não Aprovado</v>
      </c>
      <c r="K415" s="873" t="s">
        <v>3730</v>
      </c>
      <c r="L415" s="874">
        <v>44981</v>
      </c>
      <c r="M415" s="888" t="s">
        <v>6471</v>
      </c>
      <c r="N415" s="884" t="s">
        <v>5537</v>
      </c>
      <c r="O415" s="885">
        <v>45008</v>
      </c>
      <c r="P415" s="886" t="s">
        <v>3777</v>
      </c>
      <c r="Q415" s="887" t="s">
        <v>3748</v>
      </c>
      <c r="R415" s="885">
        <v>45133</v>
      </c>
      <c r="S415" s="888" t="s">
        <v>6731</v>
      </c>
      <c r="T415" s="884" t="s">
        <v>6098</v>
      </c>
      <c r="U415" s="885">
        <v>45152</v>
      </c>
      <c r="V415" s="886" t="s">
        <v>3777</v>
      </c>
      <c r="W415" s="887" t="s">
        <v>5626</v>
      </c>
      <c r="X415" s="885">
        <v>45187</v>
      </c>
      <c r="Y415" s="888" t="s">
        <v>6828</v>
      </c>
      <c r="Z415" s="884" t="s">
        <v>5537</v>
      </c>
      <c r="AA415" s="885">
        <v>45198</v>
      </c>
      <c r="AB415" s="886" t="s">
        <v>3777</v>
      </c>
      <c r="AC415" s="887" t="s">
        <v>5811</v>
      </c>
      <c r="AD415" s="885">
        <v>45294</v>
      </c>
      <c r="AE415" s="888" t="s">
        <v>7040</v>
      </c>
      <c r="AF415" s="884"/>
      <c r="AG415" s="884"/>
      <c r="AH415" s="886" t="s">
        <v>3777</v>
      </c>
      <c r="AI415" s="873" t="s">
        <v>6393</v>
      </c>
      <c r="AJ415" s="874">
        <v>45754</v>
      </c>
      <c r="AK415" s="443" t="s">
        <v>8986</v>
      </c>
      <c r="AL415" s="884" t="s">
        <v>9067</v>
      </c>
      <c r="AM415" s="885">
        <v>45764</v>
      </c>
    </row>
    <row r="416" spans="1:56" s="731" customFormat="1" hidden="1" x14ac:dyDescent="0.25">
      <c r="A416" s="726"/>
      <c r="B416" s="726"/>
      <c r="C416" s="726"/>
      <c r="D416" s="727"/>
      <c r="E416" s="727"/>
      <c r="F416" s="727"/>
      <c r="G416" s="727"/>
      <c r="H416" s="787"/>
      <c r="I416" s="726"/>
      <c r="J416" s="726"/>
      <c r="K416" s="726"/>
      <c r="L416" s="726"/>
      <c r="M416" s="726"/>
      <c r="N416" s="728"/>
      <c r="O416" s="728"/>
      <c r="P416" s="729"/>
      <c r="Q416" s="730"/>
      <c r="R416" s="730"/>
      <c r="S416" s="730"/>
      <c r="T416" s="728"/>
      <c r="U416" s="728"/>
      <c r="V416" s="729"/>
      <c r="W416" s="730"/>
      <c r="X416" s="730"/>
      <c r="Y416" s="730"/>
      <c r="Z416" s="728"/>
      <c r="AA416" s="728"/>
      <c r="AB416" s="729"/>
      <c r="AC416" s="730"/>
      <c r="AD416" s="730"/>
      <c r="AE416" s="730"/>
      <c r="AF416" s="728"/>
      <c r="AG416" s="728"/>
      <c r="AH416" s="729"/>
      <c r="AI416" s="730"/>
      <c r="AJ416" s="730"/>
      <c r="AK416" s="730"/>
      <c r="AL416" s="728"/>
      <c r="AM416" s="728"/>
    </row>
    <row r="417" spans="1:39" s="725" customFormat="1" hidden="1" x14ac:dyDescent="0.25">
      <c r="A417" s="767"/>
      <c r="B417" s="721"/>
      <c r="C417" s="721"/>
      <c r="D417" s="767" t="s">
        <v>45</v>
      </c>
      <c r="E417" s="751" t="s">
        <v>2731</v>
      </c>
      <c r="F417" s="777" t="str">
        <f t="shared" si="64"/>
        <v>NE</v>
      </c>
      <c r="G417" s="775" t="e">
        <f t="shared" si="61"/>
        <v>#N/A</v>
      </c>
      <c r="H417" s="787" t="e">
        <f t="shared" si="63"/>
        <v>#N/A</v>
      </c>
      <c r="I417" s="778" t="str">
        <f t="shared" si="65"/>
        <v>NE</v>
      </c>
      <c r="J417" s="745" t="e">
        <f t="shared" si="66"/>
        <v>#N/A</v>
      </c>
      <c r="K417" s="720"/>
      <c r="L417" s="720"/>
      <c r="M417" s="720"/>
      <c r="N417" s="720"/>
      <c r="O417" s="720"/>
      <c r="P417" s="720"/>
      <c r="Q417" s="719"/>
      <c r="R417" s="719"/>
      <c r="S417" s="719"/>
      <c r="T417" s="720"/>
      <c r="U417" s="720"/>
      <c r="V417" s="720"/>
      <c r="W417" s="720"/>
      <c r="X417" s="720"/>
      <c r="Y417" s="720"/>
      <c r="Z417" s="720"/>
      <c r="AA417" s="720"/>
      <c r="AB417" s="720"/>
      <c r="AC417" s="720"/>
      <c r="AD417" s="720"/>
      <c r="AE417" s="720"/>
      <c r="AF417" s="720"/>
      <c r="AG417" s="720"/>
      <c r="AH417" s="720"/>
      <c r="AI417" s="720"/>
      <c r="AJ417" s="720"/>
      <c r="AK417" s="720"/>
      <c r="AL417" s="720"/>
      <c r="AM417" s="720"/>
    </row>
    <row r="418" spans="1:39" s="725" customFormat="1" hidden="1" x14ac:dyDescent="0.25">
      <c r="A418" s="767"/>
      <c r="B418" s="721"/>
      <c r="C418" s="721"/>
      <c r="D418" s="767" t="s">
        <v>45</v>
      </c>
      <c r="E418" s="751" t="s">
        <v>2732</v>
      </c>
      <c r="F418" s="777" t="str">
        <f t="shared" si="64"/>
        <v>NE</v>
      </c>
      <c r="G418" s="775" t="e">
        <f t="shared" si="61"/>
        <v>#N/A</v>
      </c>
      <c r="H418" s="787" t="e">
        <f t="shared" si="63"/>
        <v>#N/A</v>
      </c>
      <c r="I418" s="778" t="str">
        <f t="shared" si="65"/>
        <v>NE</v>
      </c>
      <c r="J418" s="745" t="e">
        <f t="shared" si="66"/>
        <v>#N/A</v>
      </c>
      <c r="K418" s="720"/>
      <c r="L418" s="720"/>
      <c r="M418" s="720"/>
      <c r="N418" s="720"/>
      <c r="O418" s="720"/>
      <c r="P418" s="720"/>
      <c r="Q418" s="719"/>
      <c r="R418" s="719"/>
      <c r="S418" s="719"/>
      <c r="T418" s="720"/>
      <c r="U418" s="720"/>
      <c r="V418" s="720"/>
      <c r="W418" s="720"/>
      <c r="X418" s="720"/>
      <c r="Y418" s="720"/>
      <c r="Z418" s="720"/>
      <c r="AA418" s="720"/>
      <c r="AB418" s="720"/>
      <c r="AC418" s="720"/>
      <c r="AD418" s="720"/>
      <c r="AE418" s="720"/>
      <c r="AF418" s="720"/>
      <c r="AG418" s="720"/>
      <c r="AH418" s="720"/>
      <c r="AI418" s="720"/>
      <c r="AJ418" s="720"/>
      <c r="AK418" s="720"/>
      <c r="AL418" s="720"/>
      <c r="AM418" s="720"/>
    </row>
    <row r="419" spans="1:39" s="725" customFormat="1" hidden="1" x14ac:dyDescent="0.25">
      <c r="A419" s="767"/>
      <c r="B419" s="721"/>
      <c r="C419" s="721"/>
      <c r="D419" s="767" t="s">
        <v>45</v>
      </c>
      <c r="E419" s="751" t="s">
        <v>2733</v>
      </c>
      <c r="F419" s="777" t="str">
        <f t="shared" si="64"/>
        <v>NE</v>
      </c>
      <c r="G419" s="775" t="e">
        <f t="shared" ref="G419:G476" si="69">IF($F419="","",INDEX($K419:$FI419,1,MATCH($F419,$K419:$FI419,)-1))</f>
        <v>#N/A</v>
      </c>
      <c r="H419" s="787" t="e">
        <f t="shared" si="63"/>
        <v>#N/A</v>
      </c>
      <c r="I419" s="778" t="str">
        <f t="shared" si="65"/>
        <v>NE</v>
      </c>
      <c r="J419" s="745" t="e">
        <f t="shared" si="66"/>
        <v>#N/A</v>
      </c>
      <c r="K419" s="720"/>
      <c r="L419" s="720"/>
      <c r="M419" s="720"/>
      <c r="N419" s="720"/>
      <c r="O419" s="720"/>
      <c r="P419" s="720"/>
      <c r="Q419" s="719"/>
      <c r="R419" s="719"/>
      <c r="S419" s="719"/>
      <c r="T419" s="720"/>
      <c r="U419" s="720"/>
      <c r="V419" s="720"/>
      <c r="W419" s="720"/>
      <c r="X419" s="720"/>
      <c r="Y419" s="720"/>
      <c r="Z419" s="720"/>
      <c r="AA419" s="720"/>
      <c r="AB419" s="720"/>
      <c r="AC419" s="720"/>
      <c r="AD419" s="720"/>
      <c r="AE419" s="720"/>
      <c r="AF419" s="720"/>
      <c r="AG419" s="720"/>
      <c r="AH419" s="720"/>
      <c r="AI419" s="720"/>
      <c r="AJ419" s="720"/>
      <c r="AK419" s="720"/>
      <c r="AL419" s="720"/>
      <c r="AM419" s="720"/>
    </row>
    <row r="420" spans="1:39" s="725" customFormat="1" hidden="1" x14ac:dyDescent="0.25">
      <c r="A420" s="767"/>
      <c r="B420" s="721"/>
      <c r="C420" s="721"/>
      <c r="D420" s="767" t="s">
        <v>45</v>
      </c>
      <c r="E420" s="751" t="s">
        <v>2734</v>
      </c>
      <c r="F420" s="777" t="str">
        <f t="shared" si="64"/>
        <v>NE</v>
      </c>
      <c r="G420" s="775" t="e">
        <f t="shared" si="69"/>
        <v>#N/A</v>
      </c>
      <c r="H420" s="787" t="e">
        <f t="shared" si="63"/>
        <v>#N/A</v>
      </c>
      <c r="I420" s="778" t="str">
        <f t="shared" si="65"/>
        <v>NE</v>
      </c>
      <c r="J420" s="745" t="e">
        <f t="shared" si="66"/>
        <v>#N/A</v>
      </c>
      <c r="K420" s="720"/>
      <c r="L420" s="720"/>
      <c r="M420" s="720"/>
      <c r="N420" s="720"/>
      <c r="O420" s="720"/>
      <c r="P420" s="720"/>
      <c r="Q420" s="719"/>
      <c r="R420" s="719"/>
      <c r="S420" s="719"/>
      <c r="T420" s="720"/>
      <c r="U420" s="720"/>
      <c r="V420" s="720"/>
      <c r="W420" s="720"/>
      <c r="X420" s="720"/>
      <c r="Y420" s="720"/>
      <c r="Z420" s="720"/>
      <c r="AA420" s="720"/>
      <c r="AB420" s="720"/>
      <c r="AC420" s="720"/>
      <c r="AD420" s="720"/>
      <c r="AE420" s="720"/>
      <c r="AF420" s="720"/>
      <c r="AG420" s="720"/>
      <c r="AH420" s="720"/>
      <c r="AI420" s="720"/>
      <c r="AJ420" s="720"/>
      <c r="AK420" s="720"/>
      <c r="AL420" s="720"/>
      <c r="AM420" s="720"/>
    </row>
    <row r="421" spans="1:39" s="725" customFormat="1" hidden="1" x14ac:dyDescent="0.25">
      <c r="A421" s="767"/>
      <c r="B421" s="721"/>
      <c r="C421" s="721"/>
      <c r="D421" s="767" t="s">
        <v>45</v>
      </c>
      <c r="E421" s="751" t="s">
        <v>2735</v>
      </c>
      <c r="F421" s="777" t="str">
        <f t="shared" si="64"/>
        <v>NE</v>
      </c>
      <c r="G421" s="775" t="e">
        <f t="shared" si="69"/>
        <v>#N/A</v>
      </c>
      <c r="H421" s="787" t="e">
        <f t="shared" si="63"/>
        <v>#N/A</v>
      </c>
      <c r="I421" s="778" t="str">
        <f t="shared" si="65"/>
        <v>NE</v>
      </c>
      <c r="J421" s="745" t="e">
        <f t="shared" si="66"/>
        <v>#N/A</v>
      </c>
      <c r="K421" s="720"/>
      <c r="L421" s="720"/>
      <c r="M421" s="720"/>
      <c r="N421" s="720"/>
      <c r="O421" s="720"/>
      <c r="P421" s="720"/>
      <c r="Q421" s="719"/>
      <c r="R421" s="719"/>
      <c r="S421" s="719"/>
      <c r="T421" s="720"/>
      <c r="U421" s="720"/>
      <c r="V421" s="720"/>
      <c r="W421" s="720"/>
      <c r="X421" s="720"/>
      <c r="Y421" s="720"/>
      <c r="Z421" s="720"/>
      <c r="AA421" s="720"/>
      <c r="AB421" s="720"/>
      <c r="AC421" s="720"/>
      <c r="AD421" s="720"/>
      <c r="AE421" s="720"/>
      <c r="AF421" s="720"/>
      <c r="AG421" s="720"/>
      <c r="AH421" s="720"/>
      <c r="AI421" s="720"/>
      <c r="AJ421" s="720"/>
      <c r="AK421" s="720"/>
      <c r="AL421" s="720"/>
      <c r="AM421" s="720"/>
    </row>
    <row r="422" spans="1:39" s="725" customFormat="1" hidden="1" x14ac:dyDescent="0.25">
      <c r="A422" s="767"/>
      <c r="B422" s="721"/>
      <c r="C422" s="721"/>
      <c r="D422" s="767" t="s">
        <v>45</v>
      </c>
      <c r="E422" s="751" t="s">
        <v>2736</v>
      </c>
      <c r="F422" s="777" t="str">
        <f t="shared" si="64"/>
        <v>NE</v>
      </c>
      <c r="G422" s="775" t="e">
        <f t="shared" si="69"/>
        <v>#N/A</v>
      </c>
      <c r="H422" s="787" t="e">
        <f t="shared" si="63"/>
        <v>#N/A</v>
      </c>
      <c r="I422" s="778" t="str">
        <f t="shared" si="65"/>
        <v>NE</v>
      </c>
      <c r="J422" s="745" t="e">
        <f t="shared" si="66"/>
        <v>#N/A</v>
      </c>
      <c r="K422" s="720"/>
      <c r="L422" s="720"/>
      <c r="M422" s="720"/>
      <c r="N422" s="720"/>
      <c r="O422" s="720"/>
      <c r="P422" s="720"/>
      <c r="Q422" s="719"/>
      <c r="R422" s="719"/>
      <c r="S422" s="719"/>
      <c r="T422" s="720"/>
      <c r="U422" s="720"/>
      <c r="V422" s="720"/>
      <c r="W422" s="720"/>
      <c r="X422" s="720"/>
      <c r="Y422" s="720"/>
      <c r="Z422" s="720"/>
      <c r="AA422" s="720"/>
      <c r="AB422" s="720"/>
      <c r="AC422" s="720"/>
      <c r="AD422" s="720"/>
      <c r="AE422" s="720"/>
      <c r="AF422" s="720"/>
      <c r="AG422" s="720"/>
      <c r="AH422" s="720"/>
      <c r="AI422" s="720"/>
      <c r="AJ422" s="720"/>
      <c r="AK422" s="720"/>
      <c r="AL422" s="720"/>
      <c r="AM422" s="720"/>
    </row>
    <row r="423" spans="1:39" s="725" customFormat="1" hidden="1" x14ac:dyDescent="0.25">
      <c r="D423" s="767" t="s">
        <v>45</v>
      </c>
      <c r="E423" s="751" t="s">
        <v>2737</v>
      </c>
      <c r="F423" s="777" t="str">
        <f t="shared" si="64"/>
        <v>NE</v>
      </c>
      <c r="G423" s="775" t="e">
        <f t="shared" si="69"/>
        <v>#N/A</v>
      </c>
      <c r="H423" s="787" t="e">
        <f t="shared" si="63"/>
        <v>#N/A</v>
      </c>
      <c r="I423" s="778" t="str">
        <f t="shared" si="65"/>
        <v>NE</v>
      </c>
      <c r="J423" s="745" t="e">
        <f t="shared" si="66"/>
        <v>#N/A</v>
      </c>
    </row>
    <row r="424" spans="1:39" s="725" customFormat="1" hidden="1" x14ac:dyDescent="0.25">
      <c r="D424" s="767" t="s">
        <v>45</v>
      </c>
      <c r="E424" s="751" t="s">
        <v>2738</v>
      </c>
      <c r="F424" s="777" t="str">
        <f t="shared" si="64"/>
        <v>NE</v>
      </c>
      <c r="G424" s="775" t="e">
        <f t="shared" si="69"/>
        <v>#N/A</v>
      </c>
      <c r="H424" s="787" t="e">
        <f t="shared" si="63"/>
        <v>#N/A</v>
      </c>
      <c r="I424" s="778" t="str">
        <f t="shared" si="65"/>
        <v>NE</v>
      </c>
      <c r="J424" s="745" t="e">
        <f t="shared" si="66"/>
        <v>#N/A</v>
      </c>
    </row>
    <row r="425" spans="1:39" s="725" customFormat="1" hidden="1" x14ac:dyDescent="0.25">
      <c r="D425" s="767" t="s">
        <v>45</v>
      </c>
      <c r="E425" s="751" t="s">
        <v>2739</v>
      </c>
      <c r="F425" s="777" t="str">
        <f t="shared" si="64"/>
        <v>NE</v>
      </c>
      <c r="G425" s="775" t="e">
        <f t="shared" si="69"/>
        <v>#N/A</v>
      </c>
      <c r="H425" s="787" t="e">
        <f t="shared" si="63"/>
        <v>#N/A</v>
      </c>
      <c r="I425" s="778" t="str">
        <f t="shared" si="65"/>
        <v>NE</v>
      </c>
      <c r="J425" s="745" t="e">
        <f t="shared" si="66"/>
        <v>#N/A</v>
      </c>
    </row>
    <row r="426" spans="1:39" s="725" customFormat="1" hidden="1" x14ac:dyDescent="0.25">
      <c r="D426" s="767" t="s">
        <v>45</v>
      </c>
      <c r="E426" s="751" t="s">
        <v>2740</v>
      </c>
      <c r="F426" s="777" t="str">
        <f t="shared" si="64"/>
        <v>NE</v>
      </c>
      <c r="G426" s="775" t="e">
        <f t="shared" si="69"/>
        <v>#N/A</v>
      </c>
      <c r="H426" s="787" t="e">
        <f t="shared" si="63"/>
        <v>#N/A</v>
      </c>
      <c r="I426" s="778" t="str">
        <f t="shared" si="65"/>
        <v>NE</v>
      </c>
      <c r="J426" s="745" t="e">
        <f t="shared" si="66"/>
        <v>#N/A</v>
      </c>
    </row>
    <row r="427" spans="1:39" s="725" customFormat="1" hidden="1" x14ac:dyDescent="0.25">
      <c r="D427" s="767" t="s">
        <v>45</v>
      </c>
      <c r="E427" s="751" t="s">
        <v>2741</v>
      </c>
      <c r="F427" s="777" t="str">
        <f t="shared" si="64"/>
        <v>NE</v>
      </c>
      <c r="G427" s="775" t="e">
        <f t="shared" si="69"/>
        <v>#N/A</v>
      </c>
      <c r="H427" s="787" t="e">
        <f t="shared" si="63"/>
        <v>#N/A</v>
      </c>
      <c r="I427" s="778" t="str">
        <f t="shared" si="65"/>
        <v>NE</v>
      </c>
      <c r="J427" s="745" t="e">
        <f t="shared" si="66"/>
        <v>#N/A</v>
      </c>
    </row>
    <row r="428" spans="1:39" s="725" customFormat="1" hidden="1" x14ac:dyDescent="0.25">
      <c r="D428" s="767" t="s">
        <v>45</v>
      </c>
      <c r="E428" s="751" t="s">
        <v>2742</v>
      </c>
      <c r="F428" s="777" t="str">
        <f t="shared" si="64"/>
        <v>NE</v>
      </c>
      <c r="G428" s="775" t="e">
        <f t="shared" si="69"/>
        <v>#N/A</v>
      </c>
      <c r="H428" s="787" t="e">
        <f t="shared" si="63"/>
        <v>#N/A</v>
      </c>
      <c r="I428" s="778" t="str">
        <f t="shared" si="65"/>
        <v>NE</v>
      </c>
      <c r="J428" s="745" t="e">
        <f t="shared" si="66"/>
        <v>#N/A</v>
      </c>
    </row>
    <row r="429" spans="1:39" s="725" customFormat="1" hidden="1" x14ac:dyDescent="0.25">
      <c r="D429" s="767" t="s">
        <v>45</v>
      </c>
      <c r="E429" s="751" t="s">
        <v>2743</v>
      </c>
      <c r="F429" s="777" t="str">
        <f t="shared" si="64"/>
        <v>NE</v>
      </c>
      <c r="G429" s="775" t="e">
        <f t="shared" si="69"/>
        <v>#N/A</v>
      </c>
      <c r="H429" s="787" t="e">
        <f t="shared" si="63"/>
        <v>#N/A</v>
      </c>
      <c r="I429" s="778" t="str">
        <f t="shared" si="65"/>
        <v>NE</v>
      </c>
      <c r="J429" s="745" t="e">
        <f t="shared" si="66"/>
        <v>#N/A</v>
      </c>
    </row>
    <row r="430" spans="1:39" s="725" customFormat="1" hidden="1" x14ac:dyDescent="0.25">
      <c r="D430" s="767" t="s">
        <v>45</v>
      </c>
      <c r="E430" s="751" t="s">
        <v>2744</v>
      </c>
      <c r="F430" s="777" t="str">
        <f t="shared" si="64"/>
        <v>NE</v>
      </c>
      <c r="G430" s="775" t="e">
        <f t="shared" si="69"/>
        <v>#N/A</v>
      </c>
      <c r="H430" s="787" t="e">
        <f t="shared" si="63"/>
        <v>#N/A</v>
      </c>
      <c r="I430" s="778" t="str">
        <f t="shared" si="65"/>
        <v>NE</v>
      </c>
      <c r="J430" s="745" t="e">
        <f t="shared" si="66"/>
        <v>#N/A</v>
      </c>
    </row>
    <row r="431" spans="1:39" s="725" customFormat="1" hidden="1" x14ac:dyDescent="0.25">
      <c r="D431" s="767" t="s">
        <v>45</v>
      </c>
      <c r="E431" s="751" t="s">
        <v>2745</v>
      </c>
      <c r="F431" s="777" t="str">
        <f t="shared" si="64"/>
        <v>NE</v>
      </c>
      <c r="G431" s="775" t="e">
        <f t="shared" si="69"/>
        <v>#N/A</v>
      </c>
      <c r="H431" s="787" t="e">
        <f t="shared" si="63"/>
        <v>#N/A</v>
      </c>
      <c r="I431" s="778" t="str">
        <f t="shared" si="65"/>
        <v>NE</v>
      </c>
      <c r="J431" s="745" t="e">
        <f t="shared" si="66"/>
        <v>#N/A</v>
      </c>
    </row>
    <row r="432" spans="1:39" s="725" customFormat="1" hidden="1" x14ac:dyDescent="0.25">
      <c r="D432" s="767" t="s">
        <v>45</v>
      </c>
      <c r="E432" s="751" t="s">
        <v>2746</v>
      </c>
      <c r="F432" s="777" t="str">
        <f t="shared" si="64"/>
        <v>NE</v>
      </c>
      <c r="G432" s="775" t="e">
        <f t="shared" si="69"/>
        <v>#N/A</v>
      </c>
      <c r="H432" s="787" t="e">
        <f t="shared" si="63"/>
        <v>#N/A</v>
      </c>
      <c r="I432" s="778" t="str">
        <f t="shared" si="65"/>
        <v>NE</v>
      </c>
      <c r="J432" s="745" t="e">
        <f t="shared" si="66"/>
        <v>#N/A</v>
      </c>
    </row>
    <row r="433" spans="1:27" s="725" customFormat="1" hidden="1" x14ac:dyDescent="0.25">
      <c r="D433" s="767" t="s">
        <v>45</v>
      </c>
      <c r="E433" s="751" t="s">
        <v>2747</v>
      </c>
      <c r="F433" s="777" t="str">
        <f t="shared" si="64"/>
        <v>NE</v>
      </c>
      <c r="G433" s="775" t="e">
        <f t="shared" si="69"/>
        <v>#N/A</v>
      </c>
      <c r="H433" s="787" t="e">
        <f t="shared" si="63"/>
        <v>#N/A</v>
      </c>
      <c r="I433" s="778" t="str">
        <f t="shared" si="65"/>
        <v>NE</v>
      </c>
      <c r="J433" s="745" t="e">
        <f t="shared" si="66"/>
        <v>#N/A</v>
      </c>
    </row>
    <row r="434" spans="1:27" s="725" customFormat="1" hidden="1" x14ac:dyDescent="0.25">
      <c r="D434" s="767" t="s">
        <v>45</v>
      </c>
      <c r="E434" s="751" t="s">
        <v>2748</v>
      </c>
      <c r="F434" s="777" t="str">
        <f t="shared" si="64"/>
        <v>NE</v>
      </c>
      <c r="G434" s="775" t="e">
        <f t="shared" si="69"/>
        <v>#N/A</v>
      </c>
      <c r="H434" s="787" t="e">
        <f t="shared" si="63"/>
        <v>#N/A</v>
      </c>
      <c r="I434" s="778" t="str">
        <f t="shared" si="65"/>
        <v>NE</v>
      </c>
      <c r="J434" s="745" t="e">
        <f t="shared" si="66"/>
        <v>#N/A</v>
      </c>
    </row>
    <row r="435" spans="1:27" s="731" customFormat="1" hidden="1" x14ac:dyDescent="0.25">
      <c r="D435" s="727"/>
      <c r="E435" s="727"/>
      <c r="F435" s="727"/>
      <c r="G435" s="727"/>
      <c r="H435" s="787"/>
      <c r="I435" s="726"/>
      <c r="J435" s="726"/>
    </row>
    <row r="436" spans="1:27" s="725" customFormat="1" hidden="1" x14ac:dyDescent="0.25">
      <c r="D436" s="767" t="s">
        <v>46</v>
      </c>
      <c r="E436" s="751" t="s">
        <v>2749</v>
      </c>
      <c r="F436" s="777" t="str">
        <f t="shared" si="64"/>
        <v>NE</v>
      </c>
      <c r="G436" s="775" t="e">
        <f t="shared" si="69"/>
        <v>#N/A</v>
      </c>
      <c r="H436" s="787" t="e">
        <f t="shared" si="63"/>
        <v>#N/A</v>
      </c>
      <c r="I436" s="778" t="str">
        <f t="shared" si="65"/>
        <v>NE</v>
      </c>
      <c r="J436" s="745" t="e">
        <f t="shared" si="66"/>
        <v>#N/A</v>
      </c>
    </row>
    <row r="437" spans="1:27" s="725" customFormat="1" hidden="1" x14ac:dyDescent="0.25">
      <c r="D437" s="767" t="s">
        <v>46</v>
      </c>
      <c r="E437" s="751" t="s">
        <v>2750</v>
      </c>
      <c r="F437" s="777" t="str">
        <f t="shared" si="64"/>
        <v>NE</v>
      </c>
      <c r="G437" s="775" t="e">
        <f t="shared" si="69"/>
        <v>#N/A</v>
      </c>
      <c r="H437" s="787" t="e">
        <f t="shared" si="63"/>
        <v>#N/A</v>
      </c>
      <c r="I437" s="778" t="str">
        <f t="shared" si="65"/>
        <v>NE</v>
      </c>
      <c r="J437" s="745" t="e">
        <f t="shared" si="66"/>
        <v>#N/A</v>
      </c>
    </row>
    <row r="438" spans="1:27" s="725" customFormat="1" hidden="1" x14ac:dyDescent="0.25">
      <c r="D438" s="767" t="s">
        <v>47</v>
      </c>
      <c r="E438" s="751" t="s">
        <v>2751</v>
      </c>
      <c r="F438" s="777" t="str">
        <f t="shared" si="64"/>
        <v>NE</v>
      </c>
      <c r="G438" s="775" t="e">
        <f t="shared" si="69"/>
        <v>#N/A</v>
      </c>
      <c r="H438" s="787" t="e">
        <f t="shared" si="63"/>
        <v>#N/A</v>
      </c>
      <c r="I438" s="778" t="str">
        <f t="shared" si="65"/>
        <v>NE</v>
      </c>
      <c r="J438" s="745" t="e">
        <f t="shared" si="66"/>
        <v>#N/A</v>
      </c>
    </row>
    <row r="439" spans="1:27" s="731" customFormat="1" hidden="1" x14ac:dyDescent="0.25">
      <c r="D439" s="727"/>
      <c r="E439" s="727"/>
      <c r="F439" s="727"/>
      <c r="G439" s="727"/>
      <c r="H439" s="787"/>
      <c r="I439" s="726"/>
      <c r="J439" s="726"/>
    </row>
    <row r="440" spans="1:27" s="725" customFormat="1" hidden="1" x14ac:dyDescent="0.25">
      <c r="D440" s="767" t="s">
        <v>48</v>
      </c>
      <c r="E440" s="751" t="s">
        <v>2752</v>
      </c>
      <c r="F440" s="777" t="str">
        <f t="shared" si="64"/>
        <v>NE</v>
      </c>
      <c r="G440" s="775" t="e">
        <f t="shared" si="69"/>
        <v>#N/A</v>
      </c>
      <c r="H440" s="787" t="e">
        <f t="shared" si="63"/>
        <v>#N/A</v>
      </c>
      <c r="I440" s="778" t="str">
        <f t="shared" si="65"/>
        <v>NE</v>
      </c>
      <c r="J440" s="745" t="e">
        <f t="shared" si="66"/>
        <v>#N/A</v>
      </c>
    </row>
    <row r="441" spans="1:27" s="725" customFormat="1" hidden="1" x14ac:dyDescent="0.25">
      <c r="D441" s="767" t="s">
        <v>48</v>
      </c>
      <c r="E441" s="751" t="s">
        <v>2753</v>
      </c>
      <c r="F441" s="777" t="str">
        <f t="shared" si="64"/>
        <v>NE</v>
      </c>
      <c r="G441" s="775" t="e">
        <f t="shared" si="69"/>
        <v>#N/A</v>
      </c>
      <c r="H441" s="787" t="e">
        <f t="shared" si="63"/>
        <v>#N/A</v>
      </c>
      <c r="I441" s="778" t="str">
        <f t="shared" si="65"/>
        <v>NE</v>
      </c>
      <c r="J441" s="745" t="e">
        <f t="shared" si="66"/>
        <v>#N/A</v>
      </c>
    </row>
    <row r="442" spans="1:27" s="725" customFormat="1" hidden="1" x14ac:dyDescent="0.25">
      <c r="D442" s="767" t="s">
        <v>49</v>
      </c>
      <c r="E442" s="751" t="s">
        <v>2754</v>
      </c>
      <c r="F442" s="777" t="str">
        <f t="shared" si="64"/>
        <v>NE</v>
      </c>
      <c r="G442" s="775" t="e">
        <f t="shared" si="69"/>
        <v>#N/A</v>
      </c>
      <c r="H442" s="787" t="e">
        <f t="shared" si="63"/>
        <v>#N/A</v>
      </c>
      <c r="I442" s="778" t="str">
        <f t="shared" si="65"/>
        <v>NE</v>
      </c>
      <c r="J442" s="745" t="e">
        <f t="shared" si="66"/>
        <v>#N/A</v>
      </c>
    </row>
    <row r="443" spans="1:27" s="725" customFormat="1" hidden="1" x14ac:dyDescent="0.25">
      <c r="D443" s="767" t="s">
        <v>50</v>
      </c>
      <c r="E443" s="751" t="s">
        <v>2755</v>
      </c>
      <c r="F443" s="777" t="str">
        <f t="shared" si="64"/>
        <v>NE</v>
      </c>
      <c r="G443" s="775" t="e">
        <f t="shared" si="69"/>
        <v>#N/A</v>
      </c>
      <c r="H443" s="787" t="e">
        <f t="shared" si="63"/>
        <v>#N/A</v>
      </c>
      <c r="I443" s="778" t="str">
        <f t="shared" si="65"/>
        <v>NE</v>
      </c>
      <c r="J443" s="745" t="e">
        <f t="shared" si="66"/>
        <v>#N/A</v>
      </c>
    </row>
    <row r="444" spans="1:27" s="731" customFormat="1" hidden="1" x14ac:dyDescent="0.25">
      <c r="A444" s="726"/>
      <c r="B444" s="726"/>
      <c r="C444" s="726"/>
      <c r="D444" s="727"/>
      <c r="E444" s="727"/>
      <c r="F444" s="727"/>
      <c r="G444" s="775" t="str">
        <f t="shared" si="69"/>
        <v/>
      </c>
      <c r="H444" s="787"/>
      <c r="I444" s="726"/>
      <c r="J444" s="726"/>
      <c r="K444" s="726"/>
      <c r="L444" s="726"/>
      <c r="M444" s="726"/>
      <c r="N444" s="728"/>
      <c r="O444" s="728"/>
      <c r="P444" s="729"/>
      <c r="Q444" s="730"/>
      <c r="R444" s="730"/>
      <c r="S444" s="730"/>
      <c r="T444" s="728"/>
      <c r="U444" s="728"/>
      <c r="V444" s="729"/>
      <c r="W444" s="730"/>
      <c r="X444" s="730"/>
      <c r="Y444" s="730"/>
      <c r="Z444" s="728"/>
      <c r="AA444" s="728"/>
    </row>
    <row r="445" spans="1:27" s="764" customFormat="1" hidden="1" x14ac:dyDescent="0.2">
      <c r="A445" s="828" t="s">
        <v>9046</v>
      </c>
      <c r="B445" s="871" t="s">
        <v>8257</v>
      </c>
      <c r="C445" s="828"/>
      <c r="D445" s="828" t="s">
        <v>8609</v>
      </c>
      <c r="E445" s="872" t="s">
        <v>2756</v>
      </c>
      <c r="F445" s="832">
        <f t="shared" si="64"/>
        <v>44902</v>
      </c>
      <c r="G445" s="775" t="str">
        <f t="shared" si="69"/>
        <v>A1</v>
      </c>
      <c r="H445" s="787" t="str">
        <f t="shared" si="63"/>
        <v>MR.DER-0185_22</v>
      </c>
      <c r="I445" s="834">
        <f t="shared" si="65"/>
        <v>44909</v>
      </c>
      <c r="J445" s="834" t="str">
        <f t="shared" si="66"/>
        <v>NÃO APROVADO</v>
      </c>
      <c r="K445" s="873" t="s">
        <v>3730</v>
      </c>
      <c r="L445" s="874">
        <v>44902</v>
      </c>
      <c r="M445" s="878" t="s">
        <v>5946</v>
      </c>
      <c r="N445" s="884" t="s">
        <v>5536</v>
      </c>
      <c r="O445" s="885">
        <v>44909</v>
      </c>
      <c r="P445" s="886" t="s">
        <v>3777</v>
      </c>
      <c r="Q445" s="887"/>
      <c r="R445" s="884"/>
      <c r="S445" s="884"/>
      <c r="T445" s="884"/>
      <c r="U445" s="884"/>
      <c r="V445" s="886"/>
      <c r="W445" s="887"/>
      <c r="X445" s="884"/>
      <c r="Y445" s="884"/>
      <c r="Z445" s="884"/>
      <c r="AA445" s="884"/>
    </row>
    <row r="446" spans="1:27" s="731" customFormat="1" hidden="1" x14ac:dyDescent="0.25">
      <c r="A446" s="726"/>
      <c r="B446" s="726"/>
      <c r="C446" s="726"/>
      <c r="D446" s="727"/>
      <c r="E446" s="727"/>
      <c r="F446" s="727"/>
      <c r="G446" s="775" t="str">
        <f t="shared" si="69"/>
        <v/>
      </c>
      <c r="H446" s="787"/>
      <c r="I446" s="726"/>
      <c r="J446" s="726"/>
      <c r="K446" s="726"/>
      <c r="L446" s="726"/>
      <c r="M446" s="726"/>
      <c r="N446" s="728"/>
      <c r="O446" s="728"/>
      <c r="P446" s="729"/>
      <c r="Q446" s="730"/>
      <c r="R446" s="730"/>
      <c r="S446" s="730"/>
      <c r="T446" s="728"/>
      <c r="U446" s="728"/>
      <c r="V446" s="729"/>
      <c r="W446" s="730"/>
      <c r="X446" s="730"/>
      <c r="Y446" s="730"/>
      <c r="Z446" s="728"/>
      <c r="AA446" s="728"/>
    </row>
    <row r="447" spans="1:27" s="725" customFormat="1" hidden="1" x14ac:dyDescent="0.2">
      <c r="A447" s="767" t="s">
        <v>8263</v>
      </c>
      <c r="B447" s="845" t="s">
        <v>8257</v>
      </c>
      <c r="C447" s="846"/>
      <c r="D447" s="846" t="s">
        <v>8600</v>
      </c>
      <c r="E447" s="847" t="s">
        <v>2757</v>
      </c>
      <c r="F447" s="813">
        <f t="shared" si="64"/>
        <v>45265</v>
      </c>
      <c r="G447" s="775" t="str">
        <f t="shared" si="69"/>
        <v>A</v>
      </c>
      <c r="H447" s="787" t="str">
        <f t="shared" si="63"/>
        <v>MR.DER-0489_23-Entrega Final</v>
      </c>
      <c r="I447" s="816" t="str">
        <f t="shared" si="65"/>
        <v>ASSINADO</v>
      </c>
      <c r="J447" s="816" t="str">
        <f t="shared" si="66"/>
        <v>ND</v>
      </c>
      <c r="K447" s="848" t="s">
        <v>3730</v>
      </c>
      <c r="L447" s="849">
        <v>44818</v>
      </c>
      <c r="M447" s="853" t="s">
        <v>3787</v>
      </c>
      <c r="N447" s="851" t="s">
        <v>5539</v>
      </c>
      <c r="O447" s="852">
        <v>44838</v>
      </c>
      <c r="P447" s="859" t="s">
        <v>3777</v>
      </c>
      <c r="Q447" s="848" t="s">
        <v>3748</v>
      </c>
      <c r="R447" s="849">
        <v>44848</v>
      </c>
      <c r="S447" s="854" t="s">
        <v>5561</v>
      </c>
      <c r="T447" s="855"/>
      <c r="U447" s="855"/>
      <c r="V447" s="859" t="s">
        <v>3777</v>
      </c>
      <c r="W447" s="856" t="s">
        <v>3748</v>
      </c>
      <c r="X447" s="852">
        <v>45265</v>
      </c>
      <c r="Y447" s="858" t="s">
        <v>6983</v>
      </c>
      <c r="Z447" s="851"/>
      <c r="AA447" s="851" t="s">
        <v>6913</v>
      </c>
    </row>
    <row r="448" spans="1:27" s="725" customFormat="1" hidden="1" x14ac:dyDescent="0.2">
      <c r="A448" s="767" t="s">
        <v>8263</v>
      </c>
      <c r="B448" s="845" t="s">
        <v>8257</v>
      </c>
      <c r="C448" s="846"/>
      <c r="D448" s="846" t="s">
        <v>8601</v>
      </c>
      <c r="E448" s="847" t="s">
        <v>2758</v>
      </c>
      <c r="F448" s="813">
        <f t="shared" si="64"/>
        <v>45265</v>
      </c>
      <c r="G448" s="775" t="str">
        <f t="shared" si="69"/>
        <v>A</v>
      </c>
      <c r="H448" s="787" t="str">
        <f t="shared" si="63"/>
        <v>MR.DER-0489_23-Entrega Final</v>
      </c>
      <c r="I448" s="816" t="str">
        <f t="shared" si="65"/>
        <v>ASSINADO</v>
      </c>
      <c r="J448" s="816" t="str">
        <f t="shared" si="66"/>
        <v>ND</v>
      </c>
      <c r="K448" s="848" t="s">
        <v>3730</v>
      </c>
      <c r="L448" s="849">
        <v>44858</v>
      </c>
      <c r="M448" s="890" t="s">
        <v>5581</v>
      </c>
      <c r="N448" s="855" t="s">
        <v>5537</v>
      </c>
      <c r="O448" s="849">
        <v>44936</v>
      </c>
      <c r="P448" s="859" t="s">
        <v>3777</v>
      </c>
      <c r="Q448" s="848" t="s">
        <v>3748</v>
      </c>
      <c r="R448" s="849">
        <v>44937</v>
      </c>
      <c r="S448" s="857" t="s">
        <v>6138</v>
      </c>
      <c r="T448" s="855"/>
      <c r="U448" s="855"/>
      <c r="V448" s="859" t="s">
        <v>3777</v>
      </c>
      <c r="W448" s="856" t="s">
        <v>3748</v>
      </c>
      <c r="X448" s="852">
        <v>45265</v>
      </c>
      <c r="Y448" s="858" t="s">
        <v>6983</v>
      </c>
      <c r="Z448" s="851"/>
      <c r="AA448" s="851" t="s">
        <v>6913</v>
      </c>
    </row>
    <row r="449" spans="1:52" s="731" customFormat="1" hidden="1" x14ac:dyDescent="0.25">
      <c r="A449" s="726"/>
      <c r="B449" s="726"/>
      <c r="C449" s="726"/>
      <c r="D449" s="727"/>
      <c r="E449" s="727"/>
      <c r="F449" s="727"/>
      <c r="G449" s="727"/>
      <c r="H449" s="787"/>
      <c r="I449" s="726"/>
      <c r="J449" s="726"/>
      <c r="K449" s="726"/>
      <c r="L449" s="726"/>
      <c r="M449" s="726"/>
      <c r="N449" s="728"/>
      <c r="O449" s="728"/>
      <c r="P449" s="729"/>
      <c r="Q449" s="730"/>
      <c r="R449" s="730"/>
      <c r="S449" s="730"/>
      <c r="T449" s="728"/>
      <c r="U449" s="728"/>
      <c r="V449" s="729"/>
      <c r="W449" s="730"/>
      <c r="X449" s="730"/>
      <c r="Y449" s="730"/>
      <c r="Z449" s="728"/>
      <c r="AA449" s="728"/>
    </row>
    <row r="450" spans="1:52" s="725" customFormat="1" hidden="1" x14ac:dyDescent="0.25">
      <c r="A450" s="767"/>
      <c r="B450" s="721"/>
      <c r="C450" s="721"/>
      <c r="D450" s="767" t="s">
        <v>54</v>
      </c>
      <c r="E450" s="751" t="s">
        <v>2759</v>
      </c>
      <c r="F450" s="813" t="str">
        <f t="shared" si="64"/>
        <v>NE</v>
      </c>
      <c r="G450" s="775" t="e">
        <f t="shared" si="69"/>
        <v>#N/A</v>
      </c>
      <c r="H450" s="787" t="e">
        <f>IF($F450="","",INDEX($K450:$FL450,1,MATCH($F450,$K450:$FL450,)+1))</f>
        <v>#N/A</v>
      </c>
      <c r="I450" s="778" t="str">
        <f t="shared" si="65"/>
        <v>NE</v>
      </c>
      <c r="J450" s="745" t="e">
        <f t="shared" si="66"/>
        <v>#N/A</v>
      </c>
      <c r="K450" s="720"/>
      <c r="L450" s="720"/>
      <c r="M450" s="720"/>
      <c r="N450" s="720"/>
      <c r="O450" s="720"/>
      <c r="P450" s="720"/>
      <c r="Q450" s="719"/>
      <c r="R450" s="719"/>
      <c r="S450" s="719"/>
      <c r="T450" s="720"/>
      <c r="U450" s="720"/>
      <c r="V450" s="720"/>
      <c r="W450" s="720"/>
      <c r="X450" s="720"/>
      <c r="Y450" s="720"/>
      <c r="Z450" s="720"/>
      <c r="AA450" s="720"/>
    </row>
    <row r="451" spans="1:52" s="725" customFormat="1" hidden="1" x14ac:dyDescent="0.25">
      <c r="A451" s="767"/>
      <c r="B451" s="721"/>
      <c r="C451" s="721"/>
      <c r="D451" s="767" t="s">
        <v>55</v>
      </c>
      <c r="E451" s="751" t="s">
        <v>2760</v>
      </c>
      <c r="F451" s="813" t="str">
        <f t="shared" si="64"/>
        <v>NE</v>
      </c>
      <c r="G451" s="775" t="e">
        <f t="shared" si="69"/>
        <v>#N/A</v>
      </c>
      <c r="H451" s="787" t="e">
        <f>IF($F451="","",INDEX($K451:$FL451,1,MATCH($F451,$K451:$FL451,)+1))</f>
        <v>#N/A</v>
      </c>
      <c r="I451" s="778" t="str">
        <f t="shared" si="65"/>
        <v>NE</v>
      </c>
      <c r="J451" s="745" t="e">
        <f t="shared" si="66"/>
        <v>#N/A</v>
      </c>
      <c r="K451" s="720"/>
      <c r="L451" s="720"/>
      <c r="M451" s="720"/>
      <c r="N451" s="720"/>
      <c r="O451" s="720"/>
      <c r="P451" s="720"/>
      <c r="Q451" s="719"/>
      <c r="R451" s="719"/>
      <c r="S451" s="719"/>
      <c r="T451" s="720"/>
      <c r="U451" s="720"/>
      <c r="V451" s="720"/>
      <c r="W451" s="720"/>
      <c r="X451" s="720"/>
      <c r="Y451" s="720"/>
      <c r="Z451" s="720"/>
      <c r="AA451" s="720"/>
    </row>
    <row r="452" spans="1:52" s="725" customFormat="1" hidden="1" x14ac:dyDescent="0.25">
      <c r="A452" s="767"/>
      <c r="B452" s="721"/>
      <c r="C452" s="721"/>
      <c r="D452" s="767" t="s">
        <v>56</v>
      </c>
      <c r="E452" s="751" t="s">
        <v>2761</v>
      </c>
      <c r="F452" s="813" t="str">
        <f t="shared" si="64"/>
        <v>NE</v>
      </c>
      <c r="G452" s="775" t="e">
        <f t="shared" si="69"/>
        <v>#N/A</v>
      </c>
      <c r="H452" s="787" t="e">
        <f>IF($F452="","",INDEX($K452:$FL452,1,MATCH($F452,$K452:$FL452,)+1))</f>
        <v>#N/A</v>
      </c>
      <c r="I452" s="778" t="str">
        <f t="shared" si="65"/>
        <v>NE</v>
      </c>
      <c r="J452" s="745" t="e">
        <f t="shared" si="66"/>
        <v>#N/A</v>
      </c>
      <c r="K452" s="720"/>
      <c r="L452" s="720"/>
      <c r="M452" s="720"/>
      <c r="N452" s="720"/>
      <c r="O452" s="720"/>
      <c r="P452" s="720"/>
      <c r="Q452" s="719"/>
      <c r="R452" s="719"/>
      <c r="S452" s="719"/>
      <c r="T452" s="720"/>
      <c r="U452" s="720"/>
      <c r="V452" s="720"/>
      <c r="W452" s="720"/>
      <c r="X452" s="720"/>
      <c r="Y452" s="720"/>
      <c r="Z452" s="720"/>
      <c r="AA452" s="720"/>
    </row>
    <row r="453" spans="1:52" s="725" customFormat="1" hidden="1" x14ac:dyDescent="0.25">
      <c r="A453" s="767"/>
      <c r="B453" s="721"/>
      <c r="C453" s="721"/>
      <c r="D453" s="767" t="s">
        <v>57</v>
      </c>
      <c r="E453" s="751" t="s">
        <v>2762</v>
      </c>
      <c r="F453" s="813" t="str">
        <f t="shared" si="64"/>
        <v>NE</v>
      </c>
      <c r="G453" s="775" t="e">
        <f t="shared" si="69"/>
        <v>#N/A</v>
      </c>
      <c r="H453" s="787" t="e">
        <f>IF($F453="","",INDEX($K453:$FL453,1,MATCH($F453,$K453:$FL453,)+1))</f>
        <v>#N/A</v>
      </c>
      <c r="I453" s="778" t="str">
        <f t="shared" si="65"/>
        <v>NE</v>
      </c>
      <c r="J453" s="745" t="e">
        <f t="shared" si="66"/>
        <v>#N/A</v>
      </c>
      <c r="K453" s="720"/>
      <c r="L453" s="720"/>
      <c r="M453" s="720"/>
      <c r="N453" s="720"/>
      <c r="O453" s="720"/>
      <c r="P453" s="720"/>
      <c r="Q453" s="719"/>
      <c r="R453" s="719"/>
      <c r="S453" s="719"/>
      <c r="T453" s="720"/>
      <c r="U453" s="720"/>
      <c r="V453" s="720"/>
      <c r="W453" s="720"/>
      <c r="X453" s="720"/>
      <c r="Y453" s="720"/>
      <c r="Z453" s="720"/>
      <c r="AA453" s="720"/>
    </row>
    <row r="454" spans="1:52" s="725" customFormat="1" ht="12" hidden="1" customHeight="1" x14ac:dyDescent="0.25">
      <c r="A454" s="1627"/>
      <c r="B454" s="1628"/>
      <c r="C454" s="1628"/>
      <c r="D454" s="1627" t="s">
        <v>58</v>
      </c>
      <c r="E454" s="1629" t="s">
        <v>2763</v>
      </c>
      <c r="F454" s="813" t="str">
        <f t="shared" si="64"/>
        <v>NE</v>
      </c>
      <c r="G454" s="775" t="e">
        <f t="shared" si="69"/>
        <v>#N/A</v>
      </c>
      <c r="H454" s="787" t="e">
        <f>IF($F454="","",INDEX($K454:$FL454,1,MATCH($F454,$K454:$FL454,)+1))</f>
        <v>#N/A</v>
      </c>
      <c r="I454" s="1630" t="str">
        <f t="shared" si="65"/>
        <v>NE</v>
      </c>
      <c r="J454" s="1631" t="e">
        <f t="shared" si="66"/>
        <v>#N/A</v>
      </c>
      <c r="K454" s="1632"/>
      <c r="L454" s="1632"/>
      <c r="M454" s="1632"/>
      <c r="N454" s="1632"/>
      <c r="O454" s="1632"/>
      <c r="P454" s="1632"/>
      <c r="Q454" s="1633"/>
      <c r="R454" s="1633"/>
      <c r="S454" s="1633"/>
      <c r="T454" s="1632"/>
      <c r="U454" s="1632"/>
      <c r="V454" s="1632"/>
      <c r="W454" s="1632"/>
      <c r="X454" s="1632"/>
      <c r="Y454" s="1632"/>
      <c r="Z454" s="1632"/>
      <c r="AA454" s="1632"/>
    </row>
    <row r="455" spans="1:52" s="731" customFormat="1" hidden="1" x14ac:dyDescent="0.25">
      <c r="A455" s="726"/>
      <c r="B455" s="726"/>
      <c r="C455" s="726"/>
      <c r="D455" s="727"/>
      <c r="E455" s="727"/>
      <c r="F455" s="813" t="str">
        <f t="shared" ref="F455" si="70">IF(L455&lt;&gt;0,MAX(L455,R455,X455,AD455),"NE")</f>
        <v>NE</v>
      </c>
      <c r="G455" s="727"/>
      <c r="H455" s="787"/>
      <c r="I455" s="726"/>
      <c r="J455" s="726"/>
      <c r="K455" s="726"/>
      <c r="L455" s="726"/>
      <c r="M455" s="726"/>
      <c r="N455" s="728"/>
      <c r="O455" s="728"/>
      <c r="P455" s="729"/>
      <c r="Q455" s="730"/>
      <c r="R455" s="730"/>
      <c r="S455" s="730"/>
      <c r="T455" s="728"/>
      <c r="U455" s="728"/>
      <c r="V455" s="729"/>
      <c r="W455" s="730"/>
      <c r="X455" s="730"/>
      <c r="Y455" s="730"/>
      <c r="Z455" s="728"/>
      <c r="AA455" s="728"/>
    </row>
    <row r="456" spans="1:52" ht="22.5" hidden="1" x14ac:dyDescent="0.25">
      <c r="A456" s="775" t="s">
        <v>8263</v>
      </c>
      <c r="B456" s="775" t="s">
        <v>8603</v>
      </c>
      <c r="C456" s="775"/>
      <c r="D456" s="775" t="s">
        <v>12541</v>
      </c>
      <c r="E456" s="775" t="s">
        <v>12523</v>
      </c>
      <c r="F456" s="813">
        <f>IF(L456&lt;&gt;0,MAX(L456,R456,X456,AD456,AJ456),"NE")</f>
        <v>46168</v>
      </c>
      <c r="G456" s="775" t="str">
        <f t="shared" si="69"/>
        <v>A</v>
      </c>
      <c r="H456" s="775" t="str">
        <f t="shared" ref="H456:H476" si="71">IF($F456="","",INDEX($K456:$FL456,1,MATCH($F456,$K456:$FL456,)+1))</f>
        <v>MR_DER-1765_26</v>
      </c>
      <c r="I456" s="1630" t="str">
        <f t="shared" ref="I456:I478" si="72">IF(F456="NE",F456,IF(INDEX(K456:CP456,,MATCH(F456,K456:CP456,0)+3)&lt;&gt;0,INDEX(K456:CP456,,MATCH(F456,K456:CP456,0)+3),"ND"))</f>
        <v>ND</v>
      </c>
      <c r="J456" s="1631" t="str">
        <f t="shared" ref="J456:J478" si="73">IF(G456="NE",G456,IF(INDEX(K456:CQ456,,MATCH(G456,K456:CQ456,0)+3)&lt;&gt;0,INDEX(K456:CQ456,,MATCH(G456,K456:CQ456,0)+3),"ND"))</f>
        <v>APROVADO</v>
      </c>
      <c r="K456" s="775" t="s">
        <v>3730</v>
      </c>
      <c r="L456" s="778">
        <v>46132</v>
      </c>
      <c r="M456" s="775" t="s">
        <v>12554</v>
      </c>
      <c r="N456" s="775" t="s">
        <v>5536</v>
      </c>
      <c r="O456" s="778">
        <v>46146</v>
      </c>
      <c r="P456" s="775"/>
      <c r="Q456" s="775" t="s">
        <v>3765</v>
      </c>
      <c r="R456" s="719">
        <v>46147</v>
      </c>
      <c r="S456" s="719" t="s">
        <v>12627</v>
      </c>
      <c r="T456" s="719" t="s">
        <v>5537</v>
      </c>
      <c r="U456" s="752">
        <v>46160</v>
      </c>
      <c r="V456" s="719"/>
      <c r="W456" s="775" t="s">
        <v>3748</v>
      </c>
      <c r="X456" s="752">
        <v>46162</v>
      </c>
      <c r="Y456" s="218" t="s">
        <v>12669</v>
      </c>
      <c r="Z456" s="719" t="s">
        <v>5539</v>
      </c>
      <c r="AA456" s="752">
        <v>46167</v>
      </c>
      <c r="AB456" s="719"/>
      <c r="AC456" s="719"/>
      <c r="AD456" s="719"/>
      <c r="AE456" s="719"/>
      <c r="AF456" s="719"/>
      <c r="AG456" s="719"/>
      <c r="AH456" s="868"/>
      <c r="AI456" s="1721" t="s">
        <v>3748</v>
      </c>
      <c r="AJ456" s="1722">
        <v>46168</v>
      </c>
      <c r="AK456" s="1358" t="s">
        <v>12681</v>
      </c>
      <c r="AL456" s="1721"/>
      <c r="AM456" s="1721"/>
      <c r="AN456" s="1721"/>
      <c r="AO456" s="1721"/>
      <c r="AP456" s="1721"/>
      <c r="AQ456" s="1721"/>
      <c r="AR456" s="868"/>
      <c r="AS456" s="868"/>
      <c r="AT456" s="868"/>
      <c r="AU456" s="868"/>
      <c r="AV456" s="868"/>
      <c r="AW456" s="868"/>
      <c r="AX456" s="868"/>
      <c r="AY456" s="868"/>
      <c r="AZ456" s="868"/>
    </row>
    <row r="457" spans="1:52" ht="22.5" hidden="1" x14ac:dyDescent="0.25">
      <c r="A457" s="775" t="s">
        <v>8263</v>
      </c>
      <c r="B457" s="775" t="s">
        <v>8603</v>
      </c>
      <c r="C457" s="775"/>
      <c r="D457" s="775" t="s">
        <v>12541</v>
      </c>
      <c r="E457" s="775" t="s">
        <v>12524</v>
      </c>
      <c r="F457" s="813">
        <f t="shared" si="64"/>
        <v>46167</v>
      </c>
      <c r="G457" s="775" t="str">
        <f t="shared" si="69"/>
        <v>A</v>
      </c>
      <c r="H457" s="775" t="str">
        <f t="shared" si="71"/>
        <v>MR_DER-1762_26</v>
      </c>
      <c r="I457" s="1630" t="str">
        <f t="shared" si="72"/>
        <v>ND</v>
      </c>
      <c r="J457" s="1631" t="str">
        <f t="shared" si="73"/>
        <v>APROVADO</v>
      </c>
      <c r="K457" s="775" t="s">
        <v>3730</v>
      </c>
      <c r="L457" s="778">
        <v>46132</v>
      </c>
      <c r="M457" s="775" t="s">
        <v>12554</v>
      </c>
      <c r="N457" s="775" t="s">
        <v>5536</v>
      </c>
      <c r="O457" s="778">
        <v>46146</v>
      </c>
      <c r="P457" s="775"/>
      <c r="Q457" s="775" t="s">
        <v>3765</v>
      </c>
      <c r="R457" s="719">
        <v>46147</v>
      </c>
      <c r="S457" s="719" t="s">
        <v>12627</v>
      </c>
      <c r="T457" s="719" t="s">
        <v>5537</v>
      </c>
      <c r="U457" s="752">
        <v>46160</v>
      </c>
      <c r="V457" s="719"/>
      <c r="W457" s="775" t="s">
        <v>3748</v>
      </c>
      <c r="X457" s="752">
        <v>46162</v>
      </c>
      <c r="Y457" s="218" t="s">
        <v>12669</v>
      </c>
      <c r="Z457" s="719" t="s">
        <v>5539</v>
      </c>
      <c r="AA457" s="752">
        <v>46164</v>
      </c>
      <c r="AB457" s="719"/>
      <c r="AC457" s="719" t="s">
        <v>3748</v>
      </c>
      <c r="AD457" s="752">
        <v>46167</v>
      </c>
      <c r="AE457" s="218" t="s">
        <v>12678</v>
      </c>
      <c r="AF457" s="719"/>
      <c r="AG457" s="719"/>
      <c r="AH457" s="868"/>
      <c r="AI457" s="1721"/>
      <c r="AJ457" s="1721"/>
      <c r="AK457" s="1721"/>
      <c r="AL457" s="1721"/>
      <c r="AM457" s="1721"/>
      <c r="AN457" s="1721"/>
      <c r="AO457" s="1721"/>
      <c r="AP457" s="1721"/>
      <c r="AQ457" s="1721"/>
      <c r="AR457" s="868"/>
      <c r="AS457" s="868"/>
      <c r="AT457" s="868"/>
      <c r="AU457" s="868"/>
      <c r="AV457" s="868"/>
      <c r="AW457" s="868"/>
      <c r="AX457" s="868"/>
      <c r="AY457" s="868"/>
      <c r="AZ457" s="868"/>
    </row>
    <row r="458" spans="1:52" ht="22.5" hidden="1" x14ac:dyDescent="0.25">
      <c r="A458" s="653" t="s">
        <v>8263</v>
      </c>
      <c r="B458" s="775" t="s">
        <v>8603</v>
      </c>
      <c r="C458" s="775"/>
      <c r="D458" s="775" t="s">
        <v>12541</v>
      </c>
      <c r="E458" s="775" t="s">
        <v>12525</v>
      </c>
      <c r="F458" s="813">
        <f t="shared" si="64"/>
        <v>46161</v>
      </c>
      <c r="G458" s="775" t="str">
        <f t="shared" si="69"/>
        <v>A</v>
      </c>
      <c r="H458" s="775" t="str">
        <f t="shared" si="71"/>
        <v>MR_DER-1747_26</v>
      </c>
      <c r="I458" s="1630" t="str">
        <f t="shared" si="72"/>
        <v>ND</v>
      </c>
      <c r="J458" s="1631" t="str">
        <f t="shared" si="73"/>
        <v>ND</v>
      </c>
      <c r="K458" s="775" t="s">
        <v>3730</v>
      </c>
      <c r="L458" s="778">
        <v>46132</v>
      </c>
      <c r="M458" s="775" t="s">
        <v>12554</v>
      </c>
      <c r="N458" s="775" t="s">
        <v>5536</v>
      </c>
      <c r="O458" s="778">
        <v>46146</v>
      </c>
      <c r="P458" s="775"/>
      <c r="Q458" s="775" t="s">
        <v>3765</v>
      </c>
      <c r="R458" s="719">
        <v>46147</v>
      </c>
      <c r="S458" s="719" t="s">
        <v>12627</v>
      </c>
      <c r="T458" s="719" t="s">
        <v>5539</v>
      </c>
      <c r="U458" s="752">
        <v>46160</v>
      </c>
      <c r="V458" s="719"/>
      <c r="W458" s="719" t="s">
        <v>3748</v>
      </c>
      <c r="X458" s="752">
        <v>46161</v>
      </c>
      <c r="Y458" s="218" t="s">
        <v>12663</v>
      </c>
      <c r="Z458" s="719"/>
      <c r="AA458" s="719"/>
      <c r="AB458" s="719"/>
      <c r="AC458" s="719"/>
      <c r="AD458" s="719"/>
      <c r="AE458" s="719"/>
      <c r="AF458" s="719"/>
      <c r="AG458" s="719"/>
      <c r="AH458" s="868"/>
      <c r="AI458" s="1721"/>
      <c r="AJ458" s="1721"/>
      <c r="AK458" s="1721"/>
      <c r="AL458" s="1721"/>
      <c r="AM458" s="1721"/>
      <c r="AN458" s="1721"/>
      <c r="AO458" s="1721"/>
      <c r="AP458" s="1721"/>
      <c r="AQ458" s="1721"/>
      <c r="AR458" s="868"/>
      <c r="AS458" s="868"/>
      <c r="AT458" s="868"/>
      <c r="AU458" s="868"/>
      <c r="AV458" s="868"/>
      <c r="AW458" s="868"/>
      <c r="AX458" s="868"/>
      <c r="AY458" s="868"/>
      <c r="AZ458" s="868"/>
    </row>
    <row r="459" spans="1:52" ht="22.5" hidden="1" x14ac:dyDescent="0.25">
      <c r="A459" s="653" t="s">
        <v>8263</v>
      </c>
      <c r="B459" s="775" t="s">
        <v>8603</v>
      </c>
      <c r="C459" s="775"/>
      <c r="D459" s="775" t="s">
        <v>12541</v>
      </c>
      <c r="E459" s="775" t="s">
        <v>12526</v>
      </c>
      <c r="F459" s="813">
        <f t="shared" si="64"/>
        <v>46161</v>
      </c>
      <c r="G459" s="775" t="str">
        <f t="shared" si="69"/>
        <v>A</v>
      </c>
      <c r="H459" s="775" t="str">
        <f t="shared" si="71"/>
        <v>MR_DER-1747_26</v>
      </c>
      <c r="I459" s="1630" t="str">
        <f t="shared" si="72"/>
        <v>ND</v>
      </c>
      <c r="J459" s="1631" t="str">
        <f t="shared" si="73"/>
        <v>ND</v>
      </c>
      <c r="K459" s="775" t="s">
        <v>3730</v>
      </c>
      <c r="L459" s="778">
        <v>46132</v>
      </c>
      <c r="M459" s="775" t="s">
        <v>12554</v>
      </c>
      <c r="N459" s="775" t="s">
        <v>5536</v>
      </c>
      <c r="O459" s="778">
        <v>46146</v>
      </c>
      <c r="P459" s="775"/>
      <c r="Q459" s="775" t="s">
        <v>3765</v>
      </c>
      <c r="R459" s="719">
        <v>46147</v>
      </c>
      <c r="S459" s="719" t="s">
        <v>12627</v>
      </c>
      <c r="T459" s="719" t="s">
        <v>5539</v>
      </c>
      <c r="U459" s="752">
        <v>46160</v>
      </c>
      <c r="V459" s="719"/>
      <c r="W459" s="719" t="s">
        <v>3748</v>
      </c>
      <c r="X459" s="752">
        <v>46161</v>
      </c>
      <c r="Y459" s="218" t="s">
        <v>12663</v>
      </c>
      <c r="Z459" s="719"/>
      <c r="AA459" s="719"/>
      <c r="AB459" s="719"/>
      <c r="AC459" s="719"/>
      <c r="AD459" s="719"/>
      <c r="AE459" s="719"/>
      <c r="AF459" s="719"/>
      <c r="AG459" s="719"/>
      <c r="AH459" s="868"/>
      <c r="AI459" s="1721"/>
      <c r="AJ459" s="1721"/>
      <c r="AK459" s="1721"/>
      <c r="AL459" s="1721"/>
      <c r="AM459" s="1721"/>
      <c r="AN459" s="1721"/>
      <c r="AO459" s="1721"/>
      <c r="AP459" s="1721"/>
      <c r="AQ459" s="1721"/>
      <c r="AR459" s="868"/>
      <c r="AS459" s="868"/>
      <c r="AT459" s="868"/>
      <c r="AU459" s="868"/>
      <c r="AV459" s="868"/>
      <c r="AW459" s="868"/>
      <c r="AX459" s="868"/>
      <c r="AY459" s="868"/>
      <c r="AZ459" s="868"/>
    </row>
    <row r="460" spans="1:52" ht="22.5" hidden="1" x14ac:dyDescent="0.25">
      <c r="A460" s="653" t="s">
        <v>8263</v>
      </c>
      <c r="B460" s="775" t="s">
        <v>8603</v>
      </c>
      <c r="C460" s="775"/>
      <c r="D460" s="775" t="s">
        <v>12541</v>
      </c>
      <c r="E460" s="775" t="s">
        <v>12527</v>
      </c>
      <c r="F460" s="813">
        <f t="shared" si="64"/>
        <v>46161</v>
      </c>
      <c r="G460" s="775" t="str">
        <f t="shared" si="69"/>
        <v>A</v>
      </c>
      <c r="H460" s="775" t="str">
        <f t="shared" si="71"/>
        <v>MR_DER-1747_26</v>
      </c>
      <c r="I460" s="1630" t="str">
        <f t="shared" si="72"/>
        <v>ND</v>
      </c>
      <c r="J460" s="1631" t="str">
        <f t="shared" si="73"/>
        <v>ND</v>
      </c>
      <c r="K460" s="775" t="s">
        <v>3730</v>
      </c>
      <c r="L460" s="778">
        <v>46132</v>
      </c>
      <c r="M460" s="775" t="s">
        <v>12554</v>
      </c>
      <c r="N460" s="775" t="s">
        <v>5536</v>
      </c>
      <c r="O460" s="778">
        <v>46146</v>
      </c>
      <c r="P460" s="775"/>
      <c r="Q460" s="775" t="s">
        <v>3765</v>
      </c>
      <c r="R460" s="719">
        <v>46147</v>
      </c>
      <c r="S460" s="719" t="s">
        <v>12627</v>
      </c>
      <c r="T460" s="719" t="s">
        <v>5539</v>
      </c>
      <c r="U460" s="752">
        <v>46160</v>
      </c>
      <c r="V460" s="719"/>
      <c r="W460" s="719" t="s">
        <v>3748</v>
      </c>
      <c r="X460" s="752">
        <v>46161</v>
      </c>
      <c r="Y460" s="218" t="s">
        <v>12663</v>
      </c>
      <c r="Z460" s="719"/>
      <c r="AA460" s="719"/>
      <c r="AB460" s="719"/>
      <c r="AC460" s="719"/>
      <c r="AD460" s="719"/>
      <c r="AE460" s="719"/>
      <c r="AF460" s="719"/>
      <c r="AG460" s="719"/>
      <c r="AH460" s="868"/>
      <c r="AI460" s="1721"/>
      <c r="AJ460" s="1721"/>
      <c r="AK460" s="1721"/>
      <c r="AL460" s="1721"/>
      <c r="AM460" s="1721"/>
      <c r="AN460" s="1721"/>
      <c r="AO460" s="1721"/>
      <c r="AP460" s="1721"/>
      <c r="AQ460" s="1721"/>
      <c r="AR460" s="868"/>
      <c r="AS460" s="868"/>
      <c r="AT460" s="868"/>
      <c r="AU460" s="868"/>
      <c r="AV460" s="868"/>
      <c r="AW460" s="868"/>
      <c r="AX460" s="868"/>
      <c r="AY460" s="868"/>
      <c r="AZ460" s="868"/>
    </row>
    <row r="461" spans="1:52" ht="22.5" hidden="1" x14ac:dyDescent="0.25">
      <c r="A461" s="653" t="s">
        <v>8263</v>
      </c>
      <c r="B461" s="775" t="s">
        <v>8603</v>
      </c>
      <c r="C461" s="775"/>
      <c r="D461" s="775" t="s">
        <v>12541</v>
      </c>
      <c r="E461" s="775" t="s">
        <v>12528</v>
      </c>
      <c r="F461" s="813">
        <f t="shared" si="64"/>
        <v>46161</v>
      </c>
      <c r="G461" s="775" t="str">
        <f t="shared" si="69"/>
        <v>A</v>
      </c>
      <c r="H461" s="775" t="str">
        <f t="shared" si="71"/>
        <v>MR_DER-1747_26</v>
      </c>
      <c r="I461" s="1630" t="str">
        <f t="shared" si="72"/>
        <v>ND</v>
      </c>
      <c r="J461" s="1631" t="str">
        <f t="shared" si="73"/>
        <v>ND</v>
      </c>
      <c r="K461" s="775" t="s">
        <v>3730</v>
      </c>
      <c r="L461" s="778">
        <v>46132</v>
      </c>
      <c r="M461" s="775" t="s">
        <v>12554</v>
      </c>
      <c r="N461" s="775" t="s">
        <v>5536</v>
      </c>
      <c r="O461" s="778">
        <v>46146</v>
      </c>
      <c r="P461" s="775"/>
      <c r="Q461" s="775" t="s">
        <v>3765</v>
      </c>
      <c r="R461" s="719">
        <v>46147</v>
      </c>
      <c r="S461" s="719" t="s">
        <v>12627</v>
      </c>
      <c r="T461" s="719" t="s">
        <v>5539</v>
      </c>
      <c r="U461" s="752">
        <v>46160</v>
      </c>
      <c r="V461" s="719"/>
      <c r="W461" s="719" t="s">
        <v>3748</v>
      </c>
      <c r="X461" s="752">
        <v>46161</v>
      </c>
      <c r="Y461" s="218" t="s">
        <v>12663</v>
      </c>
      <c r="Z461" s="719"/>
      <c r="AA461" s="719"/>
      <c r="AB461" s="719"/>
      <c r="AC461" s="719"/>
      <c r="AD461" s="719"/>
      <c r="AE461" s="719"/>
      <c r="AF461" s="719"/>
      <c r="AG461" s="719"/>
      <c r="AH461" s="868"/>
      <c r="AI461" s="1721"/>
      <c r="AJ461" s="1721"/>
      <c r="AK461" s="1721"/>
      <c r="AL461" s="1721"/>
      <c r="AM461" s="1721"/>
      <c r="AN461" s="1721"/>
      <c r="AO461" s="1721"/>
      <c r="AP461" s="1721"/>
      <c r="AQ461" s="1721"/>
      <c r="AR461" s="868"/>
      <c r="AS461" s="868"/>
      <c r="AT461" s="868"/>
      <c r="AU461" s="868"/>
      <c r="AV461" s="868"/>
      <c r="AW461" s="868"/>
      <c r="AX461" s="868"/>
      <c r="AY461" s="868"/>
      <c r="AZ461" s="868"/>
    </row>
    <row r="462" spans="1:52" ht="22.5" hidden="1" x14ac:dyDescent="0.25">
      <c r="A462" s="653" t="s">
        <v>8263</v>
      </c>
      <c r="B462" s="775" t="s">
        <v>8603</v>
      </c>
      <c r="C462" s="775"/>
      <c r="D462" s="775" t="s">
        <v>12541</v>
      </c>
      <c r="E462" s="775" t="s">
        <v>12529</v>
      </c>
      <c r="F462" s="813">
        <f t="shared" si="64"/>
        <v>46161</v>
      </c>
      <c r="G462" s="775" t="str">
        <f t="shared" si="69"/>
        <v>A</v>
      </c>
      <c r="H462" s="775" t="str">
        <f t="shared" si="71"/>
        <v>MR_DER-1747_26</v>
      </c>
      <c r="I462" s="1630" t="str">
        <f t="shared" si="72"/>
        <v>ND</v>
      </c>
      <c r="J462" s="1631" t="str">
        <f t="shared" si="73"/>
        <v>ND</v>
      </c>
      <c r="K462" s="775" t="s">
        <v>3730</v>
      </c>
      <c r="L462" s="778">
        <v>46132</v>
      </c>
      <c r="M462" s="775" t="s">
        <v>12554</v>
      </c>
      <c r="N462" s="775" t="s">
        <v>5536</v>
      </c>
      <c r="O462" s="778">
        <v>46146</v>
      </c>
      <c r="P462" s="775"/>
      <c r="Q462" s="775" t="s">
        <v>3765</v>
      </c>
      <c r="R462" s="719">
        <v>46147</v>
      </c>
      <c r="S462" s="719" t="s">
        <v>12627</v>
      </c>
      <c r="T462" s="719" t="s">
        <v>5539</v>
      </c>
      <c r="U462" s="752">
        <v>46160</v>
      </c>
      <c r="V462" s="719"/>
      <c r="W462" s="719" t="s">
        <v>3748</v>
      </c>
      <c r="X462" s="752">
        <v>46161</v>
      </c>
      <c r="Y462" s="218" t="s">
        <v>12663</v>
      </c>
      <c r="Z462" s="719"/>
      <c r="AA462" s="719"/>
      <c r="AB462" s="719"/>
      <c r="AC462" s="719"/>
      <c r="AD462" s="719"/>
      <c r="AE462" s="719"/>
      <c r="AF462" s="719"/>
      <c r="AG462" s="719"/>
      <c r="AH462" s="868"/>
      <c r="AI462" s="1721"/>
      <c r="AJ462" s="1721"/>
      <c r="AK462" s="1721"/>
      <c r="AL462" s="1721"/>
      <c r="AM462" s="1721"/>
      <c r="AN462" s="1721"/>
      <c r="AO462" s="1721"/>
      <c r="AP462" s="1721"/>
      <c r="AQ462" s="1721"/>
      <c r="AR462" s="868"/>
      <c r="AS462" s="868"/>
      <c r="AT462" s="868"/>
      <c r="AU462" s="868"/>
      <c r="AV462" s="868"/>
      <c r="AW462" s="868"/>
      <c r="AX462" s="868"/>
      <c r="AY462" s="868"/>
      <c r="AZ462" s="868"/>
    </row>
    <row r="463" spans="1:52" ht="22.5" hidden="1" x14ac:dyDescent="0.25">
      <c r="A463" s="775" t="s">
        <v>8263</v>
      </c>
      <c r="B463" s="775" t="s">
        <v>8603</v>
      </c>
      <c r="C463" s="775"/>
      <c r="D463" s="775" t="s">
        <v>12541</v>
      </c>
      <c r="E463" s="775" t="s">
        <v>12530</v>
      </c>
      <c r="F463" s="813">
        <f t="shared" si="64"/>
        <v>46167</v>
      </c>
      <c r="G463" s="775" t="str">
        <f t="shared" si="69"/>
        <v>A</v>
      </c>
      <c r="H463" s="775" t="str">
        <f t="shared" si="71"/>
        <v>MR_DER-1762_26</v>
      </c>
      <c r="I463" s="1630" t="str">
        <f t="shared" si="72"/>
        <v>ND</v>
      </c>
      <c r="J463" s="1631" t="str">
        <f t="shared" si="73"/>
        <v>APROVADO</v>
      </c>
      <c r="K463" s="775" t="s">
        <v>3730</v>
      </c>
      <c r="L463" s="778">
        <v>46132</v>
      </c>
      <c r="M463" s="775" t="s">
        <v>12554</v>
      </c>
      <c r="N463" s="775" t="s">
        <v>5536</v>
      </c>
      <c r="O463" s="778">
        <v>46146</v>
      </c>
      <c r="P463" s="775"/>
      <c r="Q463" s="775" t="s">
        <v>3765</v>
      </c>
      <c r="R463" s="719">
        <v>46147</v>
      </c>
      <c r="S463" s="719" t="s">
        <v>12627</v>
      </c>
      <c r="T463" s="719" t="s">
        <v>5537</v>
      </c>
      <c r="U463" s="752">
        <v>46160</v>
      </c>
      <c r="V463" s="719"/>
      <c r="W463" s="775" t="s">
        <v>3748</v>
      </c>
      <c r="X463" s="752">
        <v>46162</v>
      </c>
      <c r="Y463" s="218" t="s">
        <v>12669</v>
      </c>
      <c r="Z463" s="719" t="s">
        <v>5539</v>
      </c>
      <c r="AA463" s="752">
        <v>46164</v>
      </c>
      <c r="AB463" s="719"/>
      <c r="AC463" s="719" t="s">
        <v>3748</v>
      </c>
      <c r="AD463" s="752">
        <v>46167</v>
      </c>
      <c r="AE463" s="218" t="s">
        <v>12678</v>
      </c>
      <c r="AF463" s="719"/>
      <c r="AG463" s="719"/>
      <c r="AH463" s="868"/>
      <c r="AI463" s="1721"/>
      <c r="AJ463" s="1721"/>
      <c r="AK463" s="1721"/>
      <c r="AL463" s="1721"/>
      <c r="AM463" s="1721"/>
      <c r="AN463" s="1721"/>
      <c r="AO463" s="1721"/>
      <c r="AP463" s="1721"/>
      <c r="AQ463" s="1721"/>
      <c r="AR463" s="868"/>
      <c r="AS463" s="868"/>
      <c r="AT463" s="868"/>
      <c r="AU463" s="868"/>
      <c r="AV463" s="868"/>
      <c r="AW463" s="868"/>
      <c r="AX463" s="868"/>
      <c r="AY463" s="868"/>
      <c r="AZ463" s="868"/>
    </row>
    <row r="464" spans="1:52" ht="22.5" hidden="1" x14ac:dyDescent="0.25">
      <c r="A464" s="775" t="s">
        <v>8263</v>
      </c>
      <c r="B464" s="775" t="s">
        <v>8603</v>
      </c>
      <c r="C464" s="775"/>
      <c r="D464" s="775" t="s">
        <v>12541</v>
      </c>
      <c r="E464" s="775" t="s">
        <v>12531</v>
      </c>
      <c r="F464" s="813">
        <f t="shared" ref="F464:F477" si="74">IF(L464&lt;&gt;0,MAX(L464,R464,X464,AD464),"NE")</f>
        <v>46167</v>
      </c>
      <c r="G464" s="775" t="str">
        <f t="shared" si="69"/>
        <v>A</v>
      </c>
      <c r="H464" s="775" t="str">
        <f t="shared" si="71"/>
        <v>MR_DER-1762_26</v>
      </c>
      <c r="I464" s="1630" t="str">
        <f t="shared" si="72"/>
        <v>ND</v>
      </c>
      <c r="J464" s="1631" t="str">
        <f t="shared" si="73"/>
        <v>ND</v>
      </c>
      <c r="K464" s="775" t="s">
        <v>3730</v>
      </c>
      <c r="L464" s="778">
        <v>46132</v>
      </c>
      <c r="M464" s="775" t="s">
        <v>12554</v>
      </c>
      <c r="N464" s="775" t="s">
        <v>5536</v>
      </c>
      <c r="O464" s="778">
        <v>46146</v>
      </c>
      <c r="P464" s="775"/>
      <c r="Q464" s="775" t="s">
        <v>3765</v>
      </c>
      <c r="R464" s="719">
        <v>46147</v>
      </c>
      <c r="S464" s="719" t="s">
        <v>12627</v>
      </c>
      <c r="T464" s="719" t="s">
        <v>5536</v>
      </c>
      <c r="U464" s="752">
        <v>46160</v>
      </c>
      <c r="V464" s="719"/>
      <c r="W464" s="775" t="s">
        <v>5701</v>
      </c>
      <c r="X464" s="752">
        <v>46162</v>
      </c>
      <c r="Y464" s="218" t="s">
        <v>12669</v>
      </c>
      <c r="Z464" s="719" t="s">
        <v>5539</v>
      </c>
      <c r="AA464" s="752">
        <v>46164</v>
      </c>
      <c r="AB464" s="719"/>
      <c r="AC464" s="719" t="s">
        <v>3748</v>
      </c>
      <c r="AD464" s="752">
        <v>46167</v>
      </c>
      <c r="AE464" s="218" t="s">
        <v>12678</v>
      </c>
      <c r="AF464" s="719"/>
      <c r="AG464" s="719"/>
      <c r="AH464" s="868"/>
      <c r="AI464" s="1721"/>
      <c r="AJ464" s="1721"/>
      <c r="AK464" s="1721"/>
      <c r="AL464" s="1721"/>
      <c r="AM464" s="1721"/>
      <c r="AN464" s="1721"/>
      <c r="AO464" s="1721"/>
      <c r="AP464" s="1721"/>
      <c r="AQ464" s="1721"/>
      <c r="AR464" s="868"/>
      <c r="AS464" s="868"/>
      <c r="AT464" s="868"/>
      <c r="AU464" s="868"/>
      <c r="AV464" s="868"/>
      <c r="AW464" s="868"/>
      <c r="AX464" s="868"/>
      <c r="AY464" s="868"/>
      <c r="AZ464" s="868"/>
    </row>
    <row r="465" spans="1:52" ht="22.5" hidden="1" x14ac:dyDescent="0.25">
      <c r="A465" s="775" t="s">
        <v>8263</v>
      </c>
      <c r="B465" s="775" t="s">
        <v>8603</v>
      </c>
      <c r="C465" s="775"/>
      <c r="D465" s="775" t="s">
        <v>12541</v>
      </c>
      <c r="E465" s="775" t="s">
        <v>12532</v>
      </c>
      <c r="F465" s="813">
        <f t="shared" si="74"/>
        <v>46167</v>
      </c>
      <c r="G465" s="775" t="str">
        <f t="shared" si="69"/>
        <v>A</v>
      </c>
      <c r="H465" s="775" t="str">
        <f t="shared" si="71"/>
        <v>MR_DER-1762_26</v>
      </c>
      <c r="I465" s="1630" t="str">
        <f t="shared" si="72"/>
        <v>ND</v>
      </c>
      <c r="J465" s="1631" t="str">
        <f t="shared" si="73"/>
        <v>APROVADO</v>
      </c>
      <c r="K465" s="775" t="s">
        <v>3730</v>
      </c>
      <c r="L465" s="778">
        <v>46132</v>
      </c>
      <c r="M465" s="775" t="s">
        <v>12554</v>
      </c>
      <c r="N465" s="775" t="s">
        <v>5536</v>
      </c>
      <c r="O465" s="778">
        <v>46146</v>
      </c>
      <c r="P465" s="775"/>
      <c r="Q465" s="775" t="s">
        <v>3765</v>
      </c>
      <c r="R465" s="719">
        <v>46147</v>
      </c>
      <c r="S465" s="719" t="s">
        <v>12627</v>
      </c>
      <c r="T465" s="719" t="s">
        <v>5537</v>
      </c>
      <c r="U465" s="752">
        <v>46160</v>
      </c>
      <c r="V465" s="719"/>
      <c r="W465" s="775" t="s">
        <v>3748</v>
      </c>
      <c r="X465" s="752">
        <v>46162</v>
      </c>
      <c r="Y465" s="218" t="s">
        <v>12669</v>
      </c>
      <c r="Z465" s="719" t="s">
        <v>5539</v>
      </c>
      <c r="AA465" s="752">
        <v>46164</v>
      </c>
      <c r="AB465" s="719"/>
      <c r="AC465" s="719" t="s">
        <v>3748</v>
      </c>
      <c r="AD465" s="752">
        <v>46167</v>
      </c>
      <c r="AE465" s="218" t="s">
        <v>12678</v>
      </c>
      <c r="AF465" s="719"/>
      <c r="AG465" s="719"/>
      <c r="AH465" s="868"/>
      <c r="AI465" s="1721"/>
      <c r="AJ465" s="1721"/>
      <c r="AK465" s="1721"/>
      <c r="AL465" s="1721"/>
      <c r="AM465" s="1721"/>
      <c r="AN465" s="1721"/>
      <c r="AO465" s="1721"/>
      <c r="AP465" s="1721"/>
      <c r="AQ465" s="1721"/>
      <c r="AR465" s="868"/>
      <c r="AS465" s="868"/>
      <c r="AT465" s="868"/>
      <c r="AU465" s="868"/>
      <c r="AV465" s="868"/>
      <c r="AW465" s="868"/>
      <c r="AX465" s="868"/>
      <c r="AY465" s="868"/>
      <c r="AZ465" s="868"/>
    </row>
    <row r="466" spans="1:52" ht="22.5" hidden="1" x14ac:dyDescent="0.25">
      <c r="A466" s="775" t="s">
        <v>8263</v>
      </c>
      <c r="B466" s="775" t="s">
        <v>8603</v>
      </c>
      <c r="C466" s="775"/>
      <c r="D466" s="775" t="s">
        <v>12542</v>
      </c>
      <c r="E466" s="775" t="s">
        <v>12533</v>
      </c>
      <c r="F466" s="813">
        <f t="shared" si="74"/>
        <v>46167</v>
      </c>
      <c r="G466" s="775" t="str">
        <f t="shared" si="69"/>
        <v>A</v>
      </c>
      <c r="H466" s="775" t="str">
        <f t="shared" si="71"/>
        <v>MR_DER-1762_26</v>
      </c>
      <c r="I466" s="1630" t="str">
        <f t="shared" si="72"/>
        <v>ND</v>
      </c>
      <c r="J466" s="1631" t="str">
        <f t="shared" si="73"/>
        <v>ND</v>
      </c>
      <c r="K466" s="775" t="s">
        <v>3730</v>
      </c>
      <c r="L466" s="778">
        <v>46132</v>
      </c>
      <c r="M466" s="775" t="s">
        <v>12554</v>
      </c>
      <c r="N466" s="775" t="s">
        <v>5536</v>
      </c>
      <c r="O466" s="778">
        <v>46146</v>
      </c>
      <c r="P466" s="775"/>
      <c r="Q466" s="775" t="s">
        <v>3765</v>
      </c>
      <c r="R466" s="719">
        <v>46147</v>
      </c>
      <c r="S466" s="719" t="s">
        <v>12627</v>
      </c>
      <c r="T466" s="719" t="s">
        <v>5536</v>
      </c>
      <c r="U466" s="752">
        <v>46160</v>
      </c>
      <c r="V466" s="719"/>
      <c r="W466" s="775" t="s">
        <v>5701</v>
      </c>
      <c r="X466" s="752">
        <v>46162</v>
      </c>
      <c r="Y466" s="218" t="s">
        <v>12669</v>
      </c>
      <c r="Z466" s="719" t="s">
        <v>5539</v>
      </c>
      <c r="AA466" s="752">
        <v>46164</v>
      </c>
      <c r="AB466" s="719"/>
      <c r="AC466" s="719" t="s">
        <v>3748</v>
      </c>
      <c r="AD466" s="752">
        <v>46167</v>
      </c>
      <c r="AE466" s="218" t="s">
        <v>12678</v>
      </c>
      <c r="AF466" s="719"/>
      <c r="AG466" s="719"/>
      <c r="AH466" s="868"/>
      <c r="AI466" s="1721"/>
      <c r="AJ466" s="1721"/>
      <c r="AK466" s="1721"/>
      <c r="AL466" s="1721"/>
      <c r="AM466" s="1721"/>
      <c r="AN466" s="1721"/>
      <c r="AO466" s="1721"/>
      <c r="AP466" s="1721"/>
      <c r="AQ466" s="1721"/>
      <c r="AR466" s="868"/>
      <c r="AS466" s="868"/>
      <c r="AT466" s="868"/>
      <c r="AU466" s="868"/>
      <c r="AV466" s="868"/>
      <c r="AW466" s="868"/>
      <c r="AX466" s="868"/>
      <c r="AY466" s="868"/>
      <c r="AZ466" s="868"/>
    </row>
    <row r="467" spans="1:52" ht="22.5" hidden="1" x14ac:dyDescent="0.25">
      <c r="A467" s="775" t="s">
        <v>8263</v>
      </c>
      <c r="B467" s="775" t="s">
        <v>8603</v>
      </c>
      <c r="C467" s="775"/>
      <c r="D467" s="775" t="s">
        <v>12543</v>
      </c>
      <c r="E467" s="775" t="s">
        <v>12534</v>
      </c>
      <c r="F467" s="813">
        <f t="shared" si="74"/>
        <v>46167</v>
      </c>
      <c r="G467" s="775" t="str">
        <f t="shared" si="69"/>
        <v>A</v>
      </c>
      <c r="H467" s="775" t="str">
        <f t="shared" si="71"/>
        <v>MR_DER-1762_26</v>
      </c>
      <c r="I467" s="1630" t="str">
        <f t="shared" si="72"/>
        <v>ND</v>
      </c>
      <c r="J467" s="1631" t="str">
        <f t="shared" si="73"/>
        <v>ND</v>
      </c>
      <c r="K467" s="775" t="s">
        <v>3730</v>
      </c>
      <c r="L467" s="778">
        <v>46132</v>
      </c>
      <c r="M467" s="775" t="s">
        <v>12554</v>
      </c>
      <c r="N467" s="775" t="s">
        <v>5536</v>
      </c>
      <c r="O467" s="778">
        <v>46146</v>
      </c>
      <c r="P467" s="775"/>
      <c r="Q467" s="775" t="s">
        <v>3765</v>
      </c>
      <c r="R467" s="719">
        <v>46147</v>
      </c>
      <c r="S467" s="719" t="s">
        <v>12627</v>
      </c>
      <c r="T467" s="719" t="s">
        <v>5536</v>
      </c>
      <c r="U467" s="752">
        <v>46160</v>
      </c>
      <c r="V467" s="719"/>
      <c r="W467" s="775" t="s">
        <v>5701</v>
      </c>
      <c r="X467" s="752">
        <v>46162</v>
      </c>
      <c r="Y467" s="218" t="s">
        <v>12669</v>
      </c>
      <c r="Z467" s="719" t="s">
        <v>5539</v>
      </c>
      <c r="AA467" s="752">
        <v>46164</v>
      </c>
      <c r="AB467" s="719"/>
      <c r="AC467" s="719" t="s">
        <v>3748</v>
      </c>
      <c r="AD467" s="752">
        <v>46167</v>
      </c>
      <c r="AE467" s="218" t="s">
        <v>12678</v>
      </c>
      <c r="AF467" s="719"/>
      <c r="AG467" s="719"/>
      <c r="AH467" s="868"/>
      <c r="AI467" s="1721"/>
      <c r="AJ467" s="1721"/>
      <c r="AK467" s="1721"/>
      <c r="AL467" s="1721"/>
      <c r="AM467" s="1721"/>
      <c r="AN467" s="1721"/>
      <c r="AO467" s="1721"/>
      <c r="AP467" s="1721"/>
      <c r="AQ467" s="1721"/>
      <c r="AR467" s="868"/>
      <c r="AS467" s="868"/>
      <c r="AT467" s="868"/>
      <c r="AU467" s="868"/>
      <c r="AV467" s="868"/>
      <c r="AW467" s="868"/>
      <c r="AX467" s="868"/>
      <c r="AY467" s="868"/>
      <c r="AZ467" s="868"/>
    </row>
    <row r="468" spans="1:52" ht="22.5" hidden="1" x14ac:dyDescent="0.25">
      <c r="A468" s="775" t="s">
        <v>8263</v>
      </c>
      <c r="B468" s="775" t="s">
        <v>8603</v>
      </c>
      <c r="C468" s="775"/>
      <c r="D468" s="775" t="s">
        <v>12544</v>
      </c>
      <c r="E468" s="775" t="s">
        <v>12535</v>
      </c>
      <c r="F468" s="813">
        <f t="shared" si="74"/>
        <v>46167</v>
      </c>
      <c r="G468" s="775" t="str">
        <f t="shared" si="69"/>
        <v>A</v>
      </c>
      <c r="H468" s="775" t="str">
        <f t="shared" si="71"/>
        <v>MR_DER-1762_26</v>
      </c>
      <c r="I468" s="1630" t="str">
        <f t="shared" si="72"/>
        <v>ND</v>
      </c>
      <c r="J468" s="1631" t="str">
        <f t="shared" si="73"/>
        <v>ND</v>
      </c>
      <c r="K468" s="775" t="s">
        <v>3730</v>
      </c>
      <c r="L468" s="778">
        <v>46132</v>
      </c>
      <c r="M468" s="775" t="s">
        <v>12554</v>
      </c>
      <c r="N468" s="775" t="s">
        <v>5536</v>
      </c>
      <c r="O468" s="778">
        <v>46146</v>
      </c>
      <c r="P468" s="775"/>
      <c r="Q468" s="775" t="s">
        <v>3765</v>
      </c>
      <c r="R468" s="719">
        <v>46147</v>
      </c>
      <c r="S468" s="719" t="s">
        <v>12627</v>
      </c>
      <c r="T468" s="719" t="s">
        <v>5536</v>
      </c>
      <c r="U468" s="752">
        <v>46160</v>
      </c>
      <c r="V468" s="719"/>
      <c r="W468" s="775" t="s">
        <v>5701</v>
      </c>
      <c r="X468" s="752">
        <v>46162</v>
      </c>
      <c r="Y468" s="218" t="s">
        <v>12669</v>
      </c>
      <c r="Z468" s="719" t="s">
        <v>5539</v>
      </c>
      <c r="AA468" s="752">
        <v>46164</v>
      </c>
      <c r="AB468" s="719"/>
      <c r="AC468" s="719" t="s">
        <v>3748</v>
      </c>
      <c r="AD468" s="752">
        <v>46167</v>
      </c>
      <c r="AE468" s="218" t="s">
        <v>12678</v>
      </c>
      <c r="AF468" s="719"/>
      <c r="AG468" s="719"/>
      <c r="AH468" s="868"/>
      <c r="AI468" s="1721"/>
      <c r="AJ468" s="1721"/>
      <c r="AK468" s="1721"/>
      <c r="AL468" s="1721"/>
      <c r="AM468" s="1721"/>
      <c r="AN468" s="1721"/>
      <c r="AO468" s="1721"/>
      <c r="AP468" s="1721"/>
      <c r="AQ468" s="1721"/>
      <c r="AR468" s="868"/>
      <c r="AS468" s="868"/>
      <c r="AT468" s="868"/>
      <c r="AU468" s="868"/>
      <c r="AV468" s="868"/>
      <c r="AW468" s="868"/>
      <c r="AX468" s="868"/>
      <c r="AY468" s="868"/>
      <c r="AZ468" s="868"/>
    </row>
    <row r="469" spans="1:52" ht="22.5" hidden="1" x14ac:dyDescent="0.25">
      <c r="A469" s="775" t="s">
        <v>8263</v>
      </c>
      <c r="B469" s="775" t="s">
        <v>8603</v>
      </c>
      <c r="C469" s="775"/>
      <c r="D469" s="775" t="s">
        <v>12545</v>
      </c>
      <c r="E469" s="775" t="s">
        <v>12536</v>
      </c>
      <c r="F469" s="813">
        <f t="shared" si="74"/>
        <v>46167</v>
      </c>
      <c r="G469" s="775" t="str">
        <f t="shared" si="69"/>
        <v>A</v>
      </c>
      <c r="H469" s="775" t="str">
        <f t="shared" si="71"/>
        <v>MR_DER-1762_26</v>
      </c>
      <c r="I469" s="1630" t="str">
        <f t="shared" si="72"/>
        <v>ND</v>
      </c>
      <c r="J469" s="1631" t="str">
        <f t="shared" si="73"/>
        <v>ND</v>
      </c>
      <c r="K469" s="775" t="s">
        <v>3730</v>
      </c>
      <c r="L469" s="778">
        <v>46132</v>
      </c>
      <c r="M469" s="775" t="s">
        <v>12554</v>
      </c>
      <c r="N469" s="775" t="s">
        <v>5536</v>
      </c>
      <c r="O469" s="778">
        <v>46146</v>
      </c>
      <c r="P469" s="775"/>
      <c r="Q469" s="775" t="s">
        <v>3765</v>
      </c>
      <c r="R469" s="719">
        <v>46147</v>
      </c>
      <c r="S469" s="719" t="s">
        <v>12627</v>
      </c>
      <c r="T469" s="719" t="s">
        <v>5536</v>
      </c>
      <c r="U469" s="752">
        <v>46160</v>
      </c>
      <c r="V469" s="719"/>
      <c r="W469" s="775" t="s">
        <v>5701</v>
      </c>
      <c r="X469" s="752">
        <v>46162</v>
      </c>
      <c r="Y469" s="218" t="s">
        <v>12669</v>
      </c>
      <c r="Z469" s="719" t="s">
        <v>5539</v>
      </c>
      <c r="AA469" s="752">
        <v>46164</v>
      </c>
      <c r="AB469" s="719"/>
      <c r="AC469" s="719" t="s">
        <v>3748</v>
      </c>
      <c r="AD469" s="752">
        <v>46167</v>
      </c>
      <c r="AE469" s="218" t="s">
        <v>12678</v>
      </c>
      <c r="AF469" s="719"/>
      <c r="AG469" s="719"/>
      <c r="AH469" s="868"/>
      <c r="AI469" s="1721"/>
      <c r="AJ469" s="1721"/>
      <c r="AK469" s="1721"/>
      <c r="AL469" s="1721"/>
      <c r="AM469" s="1721"/>
      <c r="AN469" s="1721"/>
      <c r="AO469" s="1721"/>
      <c r="AP469" s="1721"/>
      <c r="AQ469" s="1721"/>
      <c r="AR469" s="868"/>
      <c r="AS469" s="868"/>
      <c r="AT469" s="868"/>
      <c r="AU469" s="868"/>
      <c r="AV469" s="868"/>
      <c r="AW469" s="868"/>
      <c r="AX469" s="868"/>
      <c r="AY469" s="868"/>
      <c r="AZ469" s="868"/>
    </row>
    <row r="470" spans="1:52" ht="22.5" hidden="1" x14ac:dyDescent="0.25">
      <c r="A470" s="775" t="s">
        <v>8263</v>
      </c>
      <c r="B470" s="775" t="s">
        <v>8603</v>
      </c>
      <c r="C470" s="775"/>
      <c r="D470" s="775" t="s">
        <v>12546</v>
      </c>
      <c r="E470" s="775" t="s">
        <v>12537</v>
      </c>
      <c r="F470" s="813">
        <f>IF(L470&lt;&gt;0,MAX(L470,R470,X470,AD470,AJ470),"NE")</f>
        <v>46168</v>
      </c>
      <c r="G470" s="775" t="str">
        <f t="shared" si="69"/>
        <v>A</v>
      </c>
      <c r="H470" s="775" t="str">
        <f t="shared" si="71"/>
        <v>MR_DER-1765_26</v>
      </c>
      <c r="I470" s="1630" t="str">
        <f t="shared" si="72"/>
        <v>ND</v>
      </c>
      <c r="J470" s="1631" t="str">
        <f t="shared" si="73"/>
        <v>ND</v>
      </c>
      <c r="K470" s="775" t="s">
        <v>3730</v>
      </c>
      <c r="L470" s="778">
        <v>46132</v>
      </c>
      <c r="M470" s="775" t="s">
        <v>12554</v>
      </c>
      <c r="N470" s="775" t="s">
        <v>5536</v>
      </c>
      <c r="O470" s="778">
        <v>46146</v>
      </c>
      <c r="P470" s="775"/>
      <c r="Q470" s="775" t="s">
        <v>3765</v>
      </c>
      <c r="R470" s="719">
        <v>46147</v>
      </c>
      <c r="S470" s="719" t="s">
        <v>12627</v>
      </c>
      <c r="T470" s="719" t="s">
        <v>5536</v>
      </c>
      <c r="U470" s="752">
        <v>46160</v>
      </c>
      <c r="V470" s="719"/>
      <c r="W470" s="775" t="s">
        <v>5701</v>
      </c>
      <c r="X470" s="752">
        <v>46162</v>
      </c>
      <c r="Y470" s="218" t="s">
        <v>12669</v>
      </c>
      <c r="Z470" s="719" t="s">
        <v>5536</v>
      </c>
      <c r="AA470" s="752">
        <v>46164</v>
      </c>
      <c r="AB470" s="719"/>
      <c r="AC470" s="719" t="s">
        <v>7387</v>
      </c>
      <c r="AD470" s="752">
        <v>46167</v>
      </c>
      <c r="AE470" s="218" t="s">
        <v>12678</v>
      </c>
      <c r="AF470" s="719" t="s">
        <v>5539</v>
      </c>
      <c r="AG470" s="752">
        <v>46167</v>
      </c>
      <c r="AH470" s="868"/>
      <c r="AI470" s="1721" t="s">
        <v>3748</v>
      </c>
      <c r="AJ470" s="1722">
        <v>46168</v>
      </c>
      <c r="AK470" s="1358" t="s">
        <v>12681</v>
      </c>
      <c r="AL470" s="1721"/>
      <c r="AM470" s="1721"/>
      <c r="AN470" s="1721"/>
      <c r="AO470" s="1721"/>
      <c r="AP470" s="1721"/>
      <c r="AQ470" s="1721"/>
      <c r="AR470" s="868"/>
      <c r="AS470" s="868"/>
      <c r="AT470" s="868"/>
      <c r="AU470" s="868"/>
      <c r="AV470" s="868"/>
      <c r="AW470" s="868"/>
      <c r="AX470" s="868"/>
      <c r="AY470" s="868"/>
      <c r="AZ470" s="868"/>
    </row>
    <row r="471" spans="1:52" ht="22.5" hidden="1" x14ac:dyDescent="0.25">
      <c r="A471" s="653" t="s">
        <v>8263</v>
      </c>
      <c r="B471" s="775" t="s">
        <v>8603</v>
      </c>
      <c r="C471" s="775"/>
      <c r="D471" s="775" t="s">
        <v>12547</v>
      </c>
      <c r="E471" s="775" t="s">
        <v>12538</v>
      </c>
      <c r="F471" s="813">
        <f t="shared" si="74"/>
        <v>46161</v>
      </c>
      <c r="G471" s="775" t="str">
        <f t="shared" si="69"/>
        <v>A</v>
      </c>
      <c r="H471" s="775" t="str">
        <f t="shared" si="71"/>
        <v>MR_DER-1747_26</v>
      </c>
      <c r="I471" s="1630" t="str">
        <f t="shared" si="72"/>
        <v>ND</v>
      </c>
      <c r="J471" s="1631" t="str">
        <f t="shared" si="73"/>
        <v>ND</v>
      </c>
      <c r="K471" s="775" t="s">
        <v>3730</v>
      </c>
      <c r="L471" s="778">
        <v>46132</v>
      </c>
      <c r="M471" s="775" t="s">
        <v>12554</v>
      </c>
      <c r="N471" s="775" t="s">
        <v>5536</v>
      </c>
      <c r="O471" s="778">
        <v>46146</v>
      </c>
      <c r="P471" s="775"/>
      <c r="Q471" s="775" t="s">
        <v>3765</v>
      </c>
      <c r="R471" s="719">
        <v>46147</v>
      </c>
      <c r="S471" s="719" t="s">
        <v>12627</v>
      </c>
      <c r="T471" s="719" t="s">
        <v>5539</v>
      </c>
      <c r="U471" s="752">
        <v>46160</v>
      </c>
      <c r="V471" s="719"/>
      <c r="W471" s="719" t="s">
        <v>3748</v>
      </c>
      <c r="X471" s="752">
        <v>46161</v>
      </c>
      <c r="Y471" s="218" t="s">
        <v>12663</v>
      </c>
      <c r="Z471" s="719"/>
      <c r="AA471" s="719"/>
      <c r="AB471" s="719"/>
      <c r="AC471" s="719"/>
      <c r="AD471" s="719"/>
      <c r="AE471" s="719"/>
      <c r="AF471" s="719"/>
      <c r="AG471" s="719"/>
      <c r="AH471" s="868"/>
      <c r="AI471" s="1721"/>
      <c r="AJ471" s="1721"/>
      <c r="AK471" s="1721"/>
      <c r="AL471" s="1721"/>
      <c r="AM471" s="1721"/>
      <c r="AN471" s="1721"/>
      <c r="AO471" s="1721"/>
      <c r="AP471" s="1721"/>
      <c r="AQ471" s="1721"/>
      <c r="AR471" s="868"/>
      <c r="AS471" s="868"/>
      <c r="AT471" s="868"/>
      <c r="AU471" s="868"/>
      <c r="AV471" s="868"/>
      <c r="AW471" s="868"/>
      <c r="AX471" s="868"/>
      <c r="AY471" s="868"/>
      <c r="AZ471" s="868"/>
    </row>
    <row r="472" spans="1:52" ht="22.5" hidden="1" x14ac:dyDescent="0.25">
      <c r="A472" s="653" t="s">
        <v>8263</v>
      </c>
      <c r="B472" s="775" t="s">
        <v>8603</v>
      </c>
      <c r="C472" s="775"/>
      <c r="D472" s="775" t="s">
        <v>12548</v>
      </c>
      <c r="E472" s="775" t="s">
        <v>12539</v>
      </c>
      <c r="F472" s="813">
        <f t="shared" si="74"/>
        <v>46161</v>
      </c>
      <c r="G472" s="775" t="str">
        <f t="shared" si="69"/>
        <v>A</v>
      </c>
      <c r="H472" s="775" t="str">
        <f t="shared" si="71"/>
        <v>MR_DER-1747_26</v>
      </c>
      <c r="I472" s="1630" t="str">
        <f t="shared" si="72"/>
        <v>ND</v>
      </c>
      <c r="J472" s="1631" t="str">
        <f t="shared" si="73"/>
        <v>ND</v>
      </c>
      <c r="K472" s="775" t="s">
        <v>3730</v>
      </c>
      <c r="L472" s="778">
        <v>46132</v>
      </c>
      <c r="M472" s="775" t="s">
        <v>12554</v>
      </c>
      <c r="N472" s="775" t="s">
        <v>5536</v>
      </c>
      <c r="O472" s="778">
        <v>46146</v>
      </c>
      <c r="P472" s="775"/>
      <c r="Q472" s="775" t="s">
        <v>3765</v>
      </c>
      <c r="R472" s="719">
        <v>46147</v>
      </c>
      <c r="S472" s="719" t="s">
        <v>12627</v>
      </c>
      <c r="T472" s="719" t="s">
        <v>5539</v>
      </c>
      <c r="U472" s="752">
        <v>46160</v>
      </c>
      <c r="V472" s="719"/>
      <c r="W472" s="719" t="s">
        <v>3748</v>
      </c>
      <c r="X472" s="752">
        <v>46161</v>
      </c>
      <c r="Y472" s="218" t="s">
        <v>12663</v>
      </c>
      <c r="Z472" s="719"/>
      <c r="AA472" s="719"/>
      <c r="AB472" s="719"/>
      <c r="AC472" s="719"/>
      <c r="AD472" s="719"/>
      <c r="AE472" s="719"/>
      <c r="AF472" s="719"/>
      <c r="AG472" s="719"/>
      <c r="AH472" s="868"/>
      <c r="AI472" s="1721"/>
      <c r="AJ472" s="1721"/>
      <c r="AK472" s="1721"/>
      <c r="AL472" s="1721"/>
      <c r="AM472" s="1721"/>
      <c r="AN472" s="1721"/>
      <c r="AO472" s="1721"/>
      <c r="AP472" s="1721"/>
      <c r="AQ472" s="1721"/>
      <c r="AR472" s="868"/>
      <c r="AS472" s="868"/>
      <c r="AT472" s="868"/>
      <c r="AU472" s="868"/>
      <c r="AV472" s="868"/>
      <c r="AW472" s="868"/>
      <c r="AX472" s="868"/>
      <c r="AY472" s="868"/>
      <c r="AZ472" s="868"/>
    </row>
    <row r="473" spans="1:52" ht="22.5" hidden="1" x14ac:dyDescent="0.25">
      <c r="A473" s="775" t="s">
        <v>8263</v>
      </c>
      <c r="B473" s="775" t="s">
        <v>8603</v>
      </c>
      <c r="C473" s="775"/>
      <c r="D473" s="775" t="s">
        <v>12549</v>
      </c>
      <c r="E473" s="775" t="s">
        <v>12540</v>
      </c>
      <c r="F473" s="813">
        <f t="shared" si="74"/>
        <v>46167</v>
      </c>
      <c r="G473" s="775" t="str">
        <f t="shared" si="69"/>
        <v>A</v>
      </c>
      <c r="H473" s="775" t="str">
        <f t="shared" si="71"/>
        <v>MR_DER-1762_26</v>
      </c>
      <c r="I473" s="1630" t="str">
        <f t="shared" si="72"/>
        <v>ND</v>
      </c>
      <c r="J473" s="1631" t="str">
        <f t="shared" si="73"/>
        <v>ND</v>
      </c>
      <c r="K473" s="775" t="s">
        <v>3730</v>
      </c>
      <c r="L473" s="778">
        <v>46132</v>
      </c>
      <c r="M473" s="775" t="s">
        <v>12554</v>
      </c>
      <c r="N473" s="775" t="s">
        <v>5536</v>
      </c>
      <c r="O473" s="778">
        <v>46146</v>
      </c>
      <c r="P473" s="775"/>
      <c r="Q473" s="775" t="s">
        <v>3765</v>
      </c>
      <c r="R473" s="719">
        <v>46147</v>
      </c>
      <c r="S473" s="719" t="s">
        <v>12627</v>
      </c>
      <c r="T473" s="719" t="s">
        <v>5536</v>
      </c>
      <c r="U473" s="752">
        <v>46160</v>
      </c>
      <c r="V473" s="719"/>
      <c r="W473" s="775" t="s">
        <v>5701</v>
      </c>
      <c r="X473" s="752">
        <v>46162</v>
      </c>
      <c r="Y473" s="218" t="s">
        <v>12669</v>
      </c>
      <c r="Z473" s="719" t="s">
        <v>5539</v>
      </c>
      <c r="AA473" s="752">
        <v>46164</v>
      </c>
      <c r="AB473" s="719"/>
      <c r="AC473" s="719" t="s">
        <v>3748</v>
      </c>
      <c r="AD473" s="752">
        <v>46167</v>
      </c>
      <c r="AE473" s="218" t="s">
        <v>12678</v>
      </c>
      <c r="AF473" s="719"/>
      <c r="AG473" s="719"/>
      <c r="AH473" s="868"/>
      <c r="AI473" s="1721"/>
      <c r="AJ473" s="1721"/>
      <c r="AK473" s="1721"/>
      <c r="AL473" s="1721"/>
      <c r="AM473" s="1721"/>
      <c r="AN473" s="1721"/>
      <c r="AO473" s="1721"/>
      <c r="AP473" s="1721"/>
      <c r="AQ473" s="1721"/>
      <c r="AR473" s="868"/>
      <c r="AS473" s="868"/>
      <c r="AT473" s="868"/>
      <c r="AU473" s="868"/>
      <c r="AV473" s="868"/>
      <c r="AW473" s="868"/>
      <c r="AX473" s="868"/>
      <c r="AY473" s="868"/>
      <c r="AZ473" s="868"/>
    </row>
    <row r="474" spans="1:52" ht="33.75" hidden="1" x14ac:dyDescent="0.25">
      <c r="A474" s="775" t="s">
        <v>8263</v>
      </c>
      <c r="B474" s="775"/>
      <c r="C474" s="775" t="s">
        <v>8603</v>
      </c>
      <c r="D474" s="775" t="s">
        <v>12551</v>
      </c>
      <c r="E474" s="775" t="s">
        <v>12550</v>
      </c>
      <c r="F474" s="813">
        <f t="shared" si="74"/>
        <v>46167</v>
      </c>
      <c r="G474" s="775" t="str">
        <f t="shared" si="69"/>
        <v>A</v>
      </c>
      <c r="H474" s="775" t="str">
        <f t="shared" si="71"/>
        <v>MR_DER-1762_26</v>
      </c>
      <c r="I474" s="1630" t="str">
        <f t="shared" si="72"/>
        <v>ND</v>
      </c>
      <c r="J474" s="1631" t="str">
        <f t="shared" si="73"/>
        <v>ND</v>
      </c>
      <c r="K474" s="775" t="s">
        <v>3730</v>
      </c>
      <c r="L474" s="778">
        <v>46132</v>
      </c>
      <c r="M474" s="775" t="s">
        <v>12554</v>
      </c>
      <c r="N474" s="775" t="s">
        <v>5536</v>
      </c>
      <c r="O474" s="778">
        <v>46146</v>
      </c>
      <c r="P474" s="775"/>
      <c r="Q474" s="775" t="s">
        <v>3765</v>
      </c>
      <c r="R474" s="719">
        <v>46147</v>
      </c>
      <c r="S474" s="719" t="s">
        <v>12627</v>
      </c>
      <c r="T474" s="719" t="s">
        <v>5536</v>
      </c>
      <c r="U474" s="752">
        <v>46160</v>
      </c>
      <c r="V474" s="719"/>
      <c r="W474" s="775" t="s">
        <v>5701</v>
      </c>
      <c r="X474" s="752">
        <v>46162</v>
      </c>
      <c r="Y474" s="218" t="s">
        <v>12669</v>
      </c>
      <c r="Z474" s="719" t="s">
        <v>5539</v>
      </c>
      <c r="AA474" s="752">
        <v>46164</v>
      </c>
      <c r="AB474" s="719"/>
      <c r="AC474" s="719" t="s">
        <v>3748</v>
      </c>
      <c r="AD474" s="752">
        <v>46167</v>
      </c>
      <c r="AE474" s="218" t="s">
        <v>12678</v>
      </c>
      <c r="AF474" s="719"/>
      <c r="AG474" s="719"/>
      <c r="AH474" s="868"/>
      <c r="AI474" s="1721"/>
      <c r="AJ474" s="1721"/>
      <c r="AK474" s="1721"/>
      <c r="AL474" s="1721"/>
      <c r="AM474" s="1721"/>
      <c r="AN474" s="1721"/>
      <c r="AO474" s="1721"/>
      <c r="AP474" s="1721"/>
      <c r="AQ474" s="1721"/>
      <c r="AR474" s="868"/>
      <c r="AS474" s="868"/>
      <c r="AT474" s="868"/>
      <c r="AU474" s="868"/>
      <c r="AV474" s="868"/>
      <c r="AW474" s="868"/>
      <c r="AX474" s="868"/>
      <c r="AY474" s="868"/>
      <c r="AZ474" s="868"/>
    </row>
    <row r="475" spans="1:52" ht="33.75" hidden="1" x14ac:dyDescent="0.25">
      <c r="A475" s="775" t="s">
        <v>8263</v>
      </c>
      <c r="B475" s="775"/>
      <c r="C475" s="775" t="s">
        <v>8603</v>
      </c>
      <c r="D475" s="775" t="s">
        <v>12551</v>
      </c>
      <c r="E475" s="775" t="s">
        <v>12552</v>
      </c>
      <c r="F475" s="813">
        <f t="shared" si="74"/>
        <v>46167</v>
      </c>
      <c r="G475" s="775" t="str">
        <f t="shared" si="69"/>
        <v>A</v>
      </c>
      <c r="H475" s="775" t="str">
        <f t="shared" si="71"/>
        <v>MR_DER-1762_26</v>
      </c>
      <c r="I475" s="1630" t="str">
        <f t="shared" si="72"/>
        <v>ND</v>
      </c>
      <c r="J475" s="1631" t="str">
        <f t="shared" si="73"/>
        <v>ND</v>
      </c>
      <c r="K475" s="775" t="s">
        <v>3730</v>
      </c>
      <c r="L475" s="778">
        <v>46132</v>
      </c>
      <c r="M475" s="775" t="s">
        <v>12554</v>
      </c>
      <c r="N475" s="775" t="s">
        <v>5536</v>
      </c>
      <c r="O475" s="778">
        <v>46146</v>
      </c>
      <c r="P475" s="775"/>
      <c r="Q475" s="775" t="s">
        <v>3765</v>
      </c>
      <c r="R475" s="719">
        <v>46147</v>
      </c>
      <c r="S475" s="719" t="s">
        <v>12627</v>
      </c>
      <c r="T475" s="719" t="s">
        <v>5536</v>
      </c>
      <c r="U475" s="752">
        <v>46160</v>
      </c>
      <c r="V475" s="719"/>
      <c r="W475" s="775" t="s">
        <v>5701</v>
      </c>
      <c r="X475" s="752">
        <v>46162</v>
      </c>
      <c r="Y475" s="218" t="s">
        <v>12669</v>
      </c>
      <c r="Z475" s="719" t="s">
        <v>5539</v>
      </c>
      <c r="AA475" s="752">
        <v>46164</v>
      </c>
      <c r="AB475" s="719"/>
      <c r="AC475" s="719" t="s">
        <v>3748</v>
      </c>
      <c r="AD475" s="752">
        <v>46167</v>
      </c>
      <c r="AE475" s="218" t="s">
        <v>12678</v>
      </c>
      <c r="AF475" s="719"/>
      <c r="AG475" s="719"/>
      <c r="AH475" s="868"/>
      <c r="AI475" s="1721"/>
      <c r="AJ475" s="1721"/>
      <c r="AK475" s="1721"/>
      <c r="AL475" s="1721"/>
      <c r="AM475" s="1721"/>
      <c r="AN475" s="1721"/>
      <c r="AO475" s="1721"/>
      <c r="AP475" s="1721"/>
      <c r="AQ475" s="1721"/>
      <c r="AR475" s="868"/>
      <c r="AS475" s="868"/>
      <c r="AT475" s="868"/>
      <c r="AU475" s="868"/>
      <c r="AV475" s="868"/>
      <c r="AW475" s="868"/>
      <c r="AX475" s="868"/>
      <c r="AY475" s="868"/>
      <c r="AZ475" s="868"/>
    </row>
    <row r="476" spans="1:52" ht="33.75" hidden="1" x14ac:dyDescent="0.25">
      <c r="A476" s="775" t="s">
        <v>8263</v>
      </c>
      <c r="B476" s="775"/>
      <c r="C476" s="775" t="s">
        <v>8603</v>
      </c>
      <c r="D476" s="775" t="s">
        <v>12551</v>
      </c>
      <c r="E476" s="775" t="s">
        <v>12553</v>
      </c>
      <c r="F476" s="813">
        <f>IF(L476&lt;&gt;0,MAX(L476,R476,X476,AD476,AJ476),"NE")</f>
        <v>46168</v>
      </c>
      <c r="G476" s="775" t="str">
        <f t="shared" si="69"/>
        <v>A</v>
      </c>
      <c r="H476" s="775" t="str">
        <f t="shared" si="71"/>
        <v>MR_DER-1765_26</v>
      </c>
      <c r="I476" s="1630" t="str">
        <f t="shared" si="72"/>
        <v>ND</v>
      </c>
      <c r="J476" s="1631" t="str">
        <f t="shared" si="73"/>
        <v>APROVADO</v>
      </c>
      <c r="K476" s="775" t="s">
        <v>3730</v>
      </c>
      <c r="L476" s="778">
        <v>46132</v>
      </c>
      <c r="M476" s="775" t="s">
        <v>12554</v>
      </c>
      <c r="N476" s="775" t="s">
        <v>5536</v>
      </c>
      <c r="O476" s="778">
        <v>46146</v>
      </c>
      <c r="P476" s="775"/>
      <c r="Q476" s="775" t="s">
        <v>3765</v>
      </c>
      <c r="R476" s="752">
        <v>46162</v>
      </c>
      <c r="S476" s="218" t="s">
        <v>12669</v>
      </c>
      <c r="T476" s="719" t="s">
        <v>5537</v>
      </c>
      <c r="U476" s="752">
        <v>46164</v>
      </c>
      <c r="V476" s="719"/>
      <c r="W476" s="719" t="s">
        <v>3748</v>
      </c>
      <c r="X476" s="752">
        <v>46167</v>
      </c>
      <c r="Y476" s="218" t="s">
        <v>12678</v>
      </c>
      <c r="Z476" s="719" t="s">
        <v>5539</v>
      </c>
      <c r="AA476" s="752">
        <v>46167</v>
      </c>
      <c r="AB476" s="719"/>
      <c r="AC476" s="719"/>
      <c r="AD476" s="719"/>
      <c r="AE476" s="719"/>
      <c r="AF476" s="719"/>
      <c r="AG476" s="719"/>
      <c r="AH476" s="868"/>
      <c r="AI476" s="1721" t="s">
        <v>3748</v>
      </c>
      <c r="AJ476" s="1722">
        <v>46168</v>
      </c>
      <c r="AK476" s="1358" t="s">
        <v>12681</v>
      </c>
      <c r="AL476" s="1721"/>
      <c r="AM476" s="1721"/>
      <c r="AN476" s="1721"/>
      <c r="AO476" s="1721"/>
      <c r="AP476" s="1721"/>
      <c r="AQ476" s="1721"/>
      <c r="AR476" s="868"/>
      <c r="AS476" s="868"/>
      <c r="AT476" s="868"/>
      <c r="AU476" s="868"/>
      <c r="AV476" s="868"/>
      <c r="AW476" s="868"/>
      <c r="AX476" s="868"/>
      <c r="AY476" s="868"/>
      <c r="AZ476" s="868"/>
    </row>
    <row r="477" spans="1:52" s="731" customFormat="1" hidden="1" x14ac:dyDescent="0.25">
      <c r="A477" s="726"/>
      <c r="B477" s="726"/>
      <c r="C477" s="726"/>
      <c r="D477" s="727"/>
      <c r="E477" s="727"/>
      <c r="F477" s="813" t="str">
        <f t="shared" si="74"/>
        <v>NE</v>
      </c>
      <c r="G477" s="727"/>
      <c r="H477" s="787"/>
      <c r="I477" s="726"/>
      <c r="J477" s="726"/>
      <c r="K477" s="726"/>
      <c r="L477" s="726"/>
      <c r="M477" s="726"/>
      <c r="N477" s="728"/>
      <c r="O477" s="728"/>
      <c r="P477" s="729"/>
      <c r="Q477" s="730"/>
      <c r="R477" s="730"/>
      <c r="S477" s="730"/>
      <c r="T477" s="728"/>
      <c r="U477" s="728"/>
      <c r="V477" s="729"/>
      <c r="W477" s="730"/>
      <c r="X477" s="730"/>
      <c r="Y477" s="730"/>
      <c r="Z477" s="728"/>
      <c r="AA477" s="728"/>
    </row>
    <row r="478" spans="1:52" s="1265" customFormat="1" hidden="1" x14ac:dyDescent="0.25">
      <c r="A478" s="787" t="s">
        <v>8342</v>
      </c>
      <c r="B478" s="787" t="s">
        <v>8603</v>
      </c>
      <c r="C478" s="787"/>
      <c r="D478" s="787" t="s">
        <v>11138</v>
      </c>
      <c r="E478" s="787" t="s">
        <v>12599</v>
      </c>
      <c r="F478" s="832">
        <f t="shared" ref="F478:F479" si="75">IF(L478&lt;&gt;0,MAX(L478,R478,X478,AD478),"NE")</f>
        <v>46132</v>
      </c>
      <c r="G478" s="787" t="str">
        <f t="shared" ref="G478:G483" si="76">IF($F478="","",INDEX($K478:$FI478,1,MATCH($F478,$K478:$FI478,)-1))</f>
        <v>A1</v>
      </c>
      <c r="H478" s="787" t="str">
        <f t="shared" ref="H478:H483" si="77">IF($F478="","",INDEX($K478:$FL478,1,MATCH($F478,$K478:$FL478,)+1))</f>
        <v>MR_DER-1690_26</v>
      </c>
      <c r="I478" s="1666" t="str">
        <f t="shared" si="72"/>
        <v>ND</v>
      </c>
      <c r="J478" s="1667" t="str">
        <f t="shared" si="73"/>
        <v>ND</v>
      </c>
      <c r="K478" s="787" t="s">
        <v>3730</v>
      </c>
      <c r="L478" s="793">
        <v>46132</v>
      </c>
      <c r="M478" s="787" t="s">
        <v>12554</v>
      </c>
      <c r="N478" s="787"/>
      <c r="O478" s="787"/>
      <c r="P478" s="787"/>
      <c r="Q478" s="787"/>
      <c r="R478" s="787"/>
      <c r="S478" s="787"/>
    </row>
    <row r="479" spans="1:52" s="731" customFormat="1" hidden="1" x14ac:dyDescent="0.25">
      <c r="A479" s="726"/>
      <c r="B479" s="726"/>
      <c r="C479" s="726"/>
      <c r="D479" s="727"/>
      <c r="E479" s="727"/>
      <c r="F479" s="813" t="str">
        <f t="shared" si="75"/>
        <v>NE</v>
      </c>
      <c r="G479" s="727"/>
      <c r="H479" s="787"/>
      <c r="I479" s="726"/>
      <c r="J479" s="726"/>
      <c r="K479" s="726"/>
      <c r="L479" s="726"/>
      <c r="M479" s="726"/>
      <c r="N479" s="728"/>
      <c r="O479" s="728"/>
      <c r="P479" s="729"/>
      <c r="Q479" s="730"/>
      <c r="R479" s="730"/>
      <c r="S479" s="730"/>
      <c r="T479" s="728"/>
      <c r="U479" s="728"/>
      <c r="V479" s="729"/>
      <c r="W479" s="730"/>
      <c r="X479" s="730"/>
      <c r="Y479" s="730"/>
      <c r="Z479" s="728"/>
      <c r="AA479" s="728"/>
    </row>
    <row r="480" spans="1:52" ht="15" hidden="1" x14ac:dyDescent="0.25">
      <c r="A480" s="787" t="s">
        <v>8342</v>
      </c>
      <c r="B480" s="787"/>
      <c r="C480" s="787" t="s">
        <v>8603</v>
      </c>
      <c r="D480" s="787" t="s">
        <v>12633</v>
      </c>
      <c r="E480" s="787" t="s">
        <v>12629</v>
      </c>
      <c r="F480" s="832">
        <f t="shared" ref="F480:F483" si="78">IF(L480&lt;&gt;0,MAX(L480,R480,X480,AD480),"NE")</f>
        <v>46148</v>
      </c>
      <c r="G480" s="787" t="str">
        <f t="shared" si="76"/>
        <v>A1</v>
      </c>
      <c r="H480" s="787" t="str">
        <f t="shared" si="77"/>
        <v>MR_DER-1723_26</v>
      </c>
      <c r="I480" s="1666" t="str">
        <f t="shared" ref="I480:I483" si="79">IF(F480="NE",F480,IF(INDEX(K480:CP480,,MATCH(F480,K480:CP480,0)+3)&lt;&gt;0,INDEX(K480:CP480,,MATCH(F480,K480:CP480,0)+3),"ND"))</f>
        <v>ND</v>
      </c>
      <c r="J480" s="1667" t="str">
        <f t="shared" ref="J480:J483" si="80">IF(G480="NE",G480,IF(INDEX(K480:CQ480,,MATCH(G480,K480:CQ480,0)+3)&lt;&gt;0,INDEX(K480:CQ480,,MATCH(G480,K480:CQ480,0)+3),"ND"))</f>
        <v>ND</v>
      </c>
      <c r="K480" s="787" t="s">
        <v>3730</v>
      </c>
      <c r="L480" s="793">
        <v>46148</v>
      </c>
      <c r="M480" s="23" t="s">
        <v>12635</v>
      </c>
      <c r="N480" s="787"/>
      <c r="O480" s="787"/>
      <c r="P480" s="787"/>
      <c r="Q480" s="787"/>
      <c r="R480" s="787"/>
      <c r="S480" s="787"/>
    </row>
    <row r="481" spans="1:43" ht="15" hidden="1" x14ac:dyDescent="0.25">
      <c r="A481" s="787" t="s">
        <v>8342</v>
      </c>
      <c r="B481" s="787"/>
      <c r="C481" s="787" t="s">
        <v>8603</v>
      </c>
      <c r="D481" s="787" t="s">
        <v>12633</v>
      </c>
      <c r="E481" s="787" t="s">
        <v>12630</v>
      </c>
      <c r="F481" s="832">
        <f t="shared" si="78"/>
        <v>46148</v>
      </c>
      <c r="G481" s="787" t="str">
        <f t="shared" si="76"/>
        <v>A1</v>
      </c>
      <c r="H481" s="787" t="str">
        <f t="shared" si="77"/>
        <v>MR_DER-1723_26</v>
      </c>
      <c r="I481" s="1666" t="str">
        <f t="shared" si="79"/>
        <v>ND</v>
      </c>
      <c r="J481" s="1667" t="str">
        <f t="shared" si="80"/>
        <v>ND</v>
      </c>
      <c r="K481" s="787" t="s">
        <v>3730</v>
      </c>
      <c r="L481" s="793">
        <v>46148</v>
      </c>
      <c r="M481" s="23" t="s">
        <v>12635</v>
      </c>
      <c r="N481" s="787"/>
      <c r="O481" s="787"/>
      <c r="P481" s="787"/>
      <c r="Q481" s="787"/>
      <c r="R481" s="787"/>
      <c r="S481" s="787"/>
    </row>
    <row r="482" spans="1:43" ht="15" hidden="1" x14ac:dyDescent="0.25">
      <c r="A482" s="787" t="s">
        <v>8342</v>
      </c>
      <c r="B482" s="787"/>
      <c r="C482" s="787" t="s">
        <v>8603</v>
      </c>
      <c r="D482" s="787" t="s">
        <v>12633</v>
      </c>
      <c r="E482" s="787" t="s">
        <v>12631</v>
      </c>
      <c r="F482" s="832">
        <f t="shared" si="78"/>
        <v>46148</v>
      </c>
      <c r="G482" s="787" t="str">
        <f t="shared" si="76"/>
        <v>A1</v>
      </c>
      <c r="H482" s="787" t="str">
        <f t="shared" si="77"/>
        <v>MR_DER-1723_26</v>
      </c>
      <c r="I482" s="1666" t="str">
        <f t="shared" si="79"/>
        <v>ND</v>
      </c>
      <c r="J482" s="1667" t="str">
        <f t="shared" si="80"/>
        <v>ND</v>
      </c>
      <c r="K482" s="787" t="s">
        <v>3730</v>
      </c>
      <c r="L482" s="793">
        <v>46148</v>
      </c>
      <c r="M482" s="23" t="s">
        <v>12635</v>
      </c>
      <c r="N482" s="787"/>
      <c r="O482" s="787"/>
      <c r="P482" s="787"/>
      <c r="Q482" s="787"/>
      <c r="R482" s="787"/>
      <c r="S482" s="787"/>
    </row>
    <row r="483" spans="1:43" ht="15" hidden="1" x14ac:dyDescent="0.25">
      <c r="A483" s="787" t="s">
        <v>8342</v>
      </c>
      <c r="B483" s="787" t="s">
        <v>8603</v>
      </c>
      <c r="C483" s="787"/>
      <c r="D483" s="787" t="s">
        <v>12634</v>
      </c>
      <c r="E483" s="787" t="s">
        <v>12632</v>
      </c>
      <c r="F483" s="832">
        <f t="shared" si="78"/>
        <v>46148</v>
      </c>
      <c r="G483" s="787" t="str">
        <f t="shared" si="76"/>
        <v>A1</v>
      </c>
      <c r="H483" s="787" t="str">
        <f t="shared" si="77"/>
        <v>MR_DER-1723_26</v>
      </c>
      <c r="I483" s="1666" t="str">
        <f t="shared" si="79"/>
        <v>ND</v>
      </c>
      <c r="J483" s="1667" t="str">
        <f t="shared" si="80"/>
        <v>ND</v>
      </c>
      <c r="K483" s="787" t="s">
        <v>3730</v>
      </c>
      <c r="L483" s="793">
        <v>46148</v>
      </c>
      <c r="M483" s="23" t="s">
        <v>12635</v>
      </c>
      <c r="N483" s="787"/>
      <c r="O483" s="787"/>
      <c r="P483" s="787"/>
      <c r="Q483" s="787"/>
      <c r="R483" s="787"/>
      <c r="S483" s="787"/>
    </row>
    <row r="484" spans="1:43" x14ac:dyDescent="0.25">
      <c r="AI484" s="1037"/>
      <c r="AJ484" s="1037"/>
      <c r="AK484" s="1037"/>
      <c r="AL484" s="1037"/>
      <c r="AM484" s="1037"/>
      <c r="AN484" s="1037"/>
      <c r="AO484" s="1037"/>
      <c r="AP484" s="1037"/>
      <c r="AQ484" s="1037"/>
    </row>
  </sheetData>
  <autoFilter ref="A2:AZ483" xr:uid="{00000000-0001-0000-0800-000000000000}">
    <filterColumn colId="4">
      <filters>
        <filter val="DE-SP0000350-272.297-000-G12/001"/>
        <filter val="DE-SP0000350-272.297-000-G12/002"/>
        <filter val="DE-SP0000350-272.297-000-G12/003"/>
        <filter val="DE-SP0000350-272.297-000-G12/004"/>
        <filter val="DE-SP0000350-272.297-000-G12/005"/>
        <filter val="DE-SP0000350-272.297-000-G12/006"/>
        <filter val="DE-SP0000350-272.297-000-G12/007"/>
        <filter val="DE-SP0000350-272.297-000-G12/008"/>
        <filter val="DE-SP0000350-272.297-000-G12/009"/>
        <filter val="DE-SP0000350-272.297-000-G12/010"/>
        <filter val="DE-SP0000350-272.297-000-G12/011"/>
        <filter val="DE-SP0000350-272.297-000-G12/012"/>
        <filter val="DE-SP0000350-272.297-000-G12/013"/>
        <filter val="DE-SP0000350-272.297-000-G12/014"/>
        <filter val="DE-SP0000350-272.297-000-G12/015"/>
        <filter val="DE-SP0000350-272.297-000-G12/016"/>
        <filter val="DE-SP0000350-272.297-000-G12/017"/>
        <filter val="DE-SP0000350-272.297-000-G12/018"/>
        <filter val="DE-SP0000350-272.297-000-G12/019"/>
        <filter val="DE-SP0000350-272.297-000-G12/020"/>
        <filter val="DE-SP0000350-272.297-000-G12/021"/>
        <filter val="DE-SP0000350-272.297-000-G12/022"/>
        <filter val="DE-SP0000350-272.297-000-G12/023"/>
        <filter val="DE-SP0000350-272.297-000-G12/024"/>
        <filter val="DE-SP0000350-272.297-000-G12/025"/>
        <filter val="DE-SP0000350-272.297-000-G12/026"/>
        <filter val="DE-SP0000350-272.297-000-G12/027"/>
        <filter val="DE-SP0000350-272.297-000-G12/028"/>
        <filter val="DE-SP0000350-272.297-000-G12/029"/>
        <filter val="DE-SP0000350-272.297-000-G12/030"/>
        <filter val="DE-SP0000350-272.297-000-G12/031"/>
        <filter val="DE-SP0000350-272.297-000-G12/032"/>
        <filter val="DE-SP0000350-272.297-000-G12/033"/>
      </filters>
    </filterColumn>
  </autoFilter>
  <mergeCells count="9">
    <mergeCell ref="AU1:AZ1"/>
    <mergeCell ref="A1:C1"/>
    <mergeCell ref="AO1:AT1"/>
    <mergeCell ref="F1:I1"/>
    <mergeCell ref="K1:P1"/>
    <mergeCell ref="Q1:V1"/>
    <mergeCell ref="W1:AB1"/>
    <mergeCell ref="AC1:AH1"/>
    <mergeCell ref="AI1:AN1"/>
  </mergeCells>
  <phoneticPr fontId="15" type="noConversion"/>
  <conditionalFormatting sqref="F69:G69 I69:J69">
    <cfRule type="cellIs" dxfId="125" priority="88" operator="equal">
      <formula>"N"</formula>
    </cfRule>
    <cfRule type="cellIs" dxfId="124" priority="87" operator="equal">
      <formula>"NE"</formula>
    </cfRule>
  </conditionalFormatting>
  <conditionalFormatting sqref="F106:G106 I106:J106">
    <cfRule type="cellIs" dxfId="123" priority="84" operator="equal">
      <formula>"N"</formula>
    </cfRule>
    <cfRule type="cellIs" dxfId="122" priority="83" operator="equal">
      <formula>"NE"</formula>
    </cfRule>
  </conditionalFormatting>
  <conditionalFormatting sqref="F143:G143 I143:J143">
    <cfRule type="cellIs" dxfId="121" priority="80" operator="equal">
      <formula>"N"</formula>
    </cfRule>
    <cfRule type="cellIs" dxfId="120" priority="79" operator="equal">
      <formula>"NE"</formula>
    </cfRule>
  </conditionalFormatting>
  <conditionalFormatting sqref="F171:G203 I171:J203 F204:J204 F205:G211 I205:J211 A456:E457 B458:E462 A463:E470 B471:E472 A473:E476 A478:E478 A480:E483 N480:AB483">
    <cfRule type="cellIs" dxfId="119" priority="13" operator="equal">
      <formula>"NE"</formula>
    </cfRule>
    <cfRule type="cellIs" dxfId="118" priority="14" operator="equal">
      <formula>"N"</formula>
    </cfRule>
  </conditionalFormatting>
  <conditionalFormatting sqref="F259:G304 I259:J304">
    <cfRule type="cellIs" dxfId="117" priority="60" operator="equal">
      <formula>"N"</formula>
    </cfRule>
    <cfRule type="cellIs" dxfId="116" priority="59" operator="equal">
      <formula>"NE"</formula>
    </cfRule>
  </conditionalFormatting>
  <conditionalFormatting sqref="F348:G368 I348:J368">
    <cfRule type="cellIs" dxfId="115" priority="52" operator="equal">
      <formula>"N"</formula>
    </cfRule>
    <cfRule type="cellIs" dxfId="114" priority="51" operator="equal">
      <formula>"NE"</formula>
    </cfRule>
  </conditionalFormatting>
  <conditionalFormatting sqref="F370:G404 I370:J404">
    <cfRule type="cellIs" dxfId="113" priority="29" operator="equal">
      <formula>"NE"</formula>
    </cfRule>
    <cfRule type="cellIs" dxfId="112" priority="30" operator="equal">
      <formula>"N"</formula>
    </cfRule>
  </conditionalFormatting>
  <conditionalFormatting sqref="F417:G434 I417:J434">
    <cfRule type="cellIs" dxfId="111" priority="43" operator="equal">
      <formula>"NE"</formula>
    </cfRule>
    <cfRule type="cellIs" dxfId="110" priority="44" operator="equal">
      <formula>"N"</formula>
    </cfRule>
  </conditionalFormatting>
  <conditionalFormatting sqref="F436:G438 I436:J438">
    <cfRule type="cellIs" dxfId="109" priority="39" operator="equal">
      <formula>"NE"</formula>
    </cfRule>
    <cfRule type="cellIs" dxfId="108" priority="40" operator="equal">
      <formula>"N"</formula>
    </cfRule>
  </conditionalFormatting>
  <conditionalFormatting sqref="F440:G443 I440:J443 G444:G448 G450:G454">
    <cfRule type="cellIs" dxfId="107" priority="35" operator="equal">
      <formula>"NE"</formula>
    </cfRule>
    <cfRule type="cellIs" dxfId="106" priority="36" operator="equal">
      <formula>"N"</formula>
    </cfRule>
  </conditionalFormatting>
  <conditionalFormatting sqref="F306:J311 F312:G346 I312:J346">
    <cfRule type="cellIs" dxfId="105" priority="21" operator="equal">
      <formula>"NE"</formula>
    </cfRule>
    <cfRule type="cellIs" dxfId="104" priority="22" operator="equal">
      <formula>"N"</formula>
    </cfRule>
  </conditionalFormatting>
  <conditionalFormatting sqref="G456:Q476 G478:AB478 G480:L483">
    <cfRule type="cellIs" dxfId="103" priority="17" operator="equal">
      <formula>"NE"</formula>
    </cfRule>
    <cfRule type="cellIs" dxfId="102" priority="18" operator="equal">
      <formula>"N"</formula>
    </cfRule>
  </conditionalFormatting>
  <conditionalFormatting sqref="H3:H38">
    <cfRule type="cellIs" dxfId="101" priority="100" operator="equal">
      <formula>"N"</formula>
    </cfRule>
    <cfRule type="cellIs" dxfId="100" priority="99" operator="equal">
      <formula>"NE"</formula>
    </cfRule>
  </conditionalFormatting>
  <conditionalFormatting sqref="H40:H203 F67:G67 I67:J67 F145:G157 I145:J157 H205:H305 F214:G256 I214:J256 H312:H455 A484:D484 F484:AB484 A485:AB488">
    <cfRule type="cellIs" dxfId="99" priority="92" operator="equal">
      <formula>"N"</formula>
    </cfRule>
    <cfRule type="cellIs" dxfId="98" priority="91" operator="equal">
      <formula>"NE"</formula>
    </cfRule>
  </conditionalFormatting>
  <conditionalFormatting sqref="H477">
    <cfRule type="cellIs" dxfId="97" priority="11" operator="equal">
      <formula>"NE"</formula>
    </cfRule>
    <cfRule type="cellIs" dxfId="96" priority="12" operator="equal">
      <formula>"N"</formula>
    </cfRule>
  </conditionalFormatting>
  <conditionalFormatting sqref="H479">
    <cfRule type="cellIs" dxfId="95" priority="9" operator="equal">
      <formula>"NE"</formula>
    </cfRule>
    <cfRule type="cellIs" dxfId="94" priority="10" operator="equal">
      <formula>"N"</formula>
    </cfRule>
  </conditionalFormatting>
  <conditionalFormatting sqref="I450:J454">
    <cfRule type="cellIs" dxfId="93" priority="31" operator="equal">
      <formula>"NE"</formula>
    </cfRule>
    <cfRule type="cellIs" dxfId="92" priority="32" operator="equal">
      <formula>"N"</formula>
    </cfRule>
  </conditionalFormatting>
  <conditionalFormatting sqref="J3:J38 J40:J65 J71 J73 J145:J157 J159:J212 J214:J256 J306:J368 J406:J415 J445 J447:J448">
    <cfRule type="containsText" dxfId="91" priority="102" operator="containsText" text="NÃO APROVADO">
      <formula>NOT(ISERROR(SEARCH("NÃO APROVADO",J3)))</formula>
    </cfRule>
    <cfRule type="containsText" dxfId="90" priority="101" operator="containsText" text="APROVADO COM RESSALVAS">
      <formula>NOT(ISERROR(SEARCH("APROVADO COM RESSALVAS",J3)))</formula>
    </cfRule>
  </conditionalFormatting>
  <conditionalFormatting sqref="J3:J38 J71 J73 J75:J105 J107:J142 J159:J170 J212 J347 J406:J415 J445 J447:J448">
    <cfRule type="cellIs" dxfId="89" priority="103" operator="equal">
      <formula>"NE"</formula>
    </cfRule>
    <cfRule type="cellIs" dxfId="88" priority="104" operator="equal">
      <formula>"N"</formula>
    </cfRule>
  </conditionalFormatting>
  <conditionalFormatting sqref="J40:J65">
    <cfRule type="cellIs" dxfId="87" priority="96" operator="equal">
      <formula>"N"</formula>
    </cfRule>
    <cfRule type="cellIs" dxfId="86" priority="95" operator="equal">
      <formula>"NE"</formula>
    </cfRule>
  </conditionalFormatting>
  <conditionalFormatting sqref="J67">
    <cfRule type="containsText" dxfId="85" priority="94" operator="containsText" text="NÃO APROVADO">
      <formula>NOT(ISERROR(SEARCH("NÃO APROVADO",J67)))</formula>
    </cfRule>
    <cfRule type="containsText" dxfId="84" priority="93" operator="containsText" text="APROVADO COM RESSALVAS">
      <formula>NOT(ISERROR(SEARCH("APROVADO COM RESSALVAS",J67)))</formula>
    </cfRule>
  </conditionalFormatting>
  <conditionalFormatting sqref="J69">
    <cfRule type="containsText" dxfId="83" priority="90" operator="containsText" text="NÃO APROVADO">
      <formula>NOT(ISERROR(SEARCH("NÃO APROVADO",J69)))</formula>
    </cfRule>
    <cfRule type="containsText" dxfId="82" priority="89" operator="containsText" text="APROVADO COM RESSALVAS">
      <formula>NOT(ISERROR(SEARCH("APROVADO COM RESSALVAS",J69)))</formula>
    </cfRule>
  </conditionalFormatting>
  <conditionalFormatting sqref="J75:J143">
    <cfRule type="containsText" dxfId="81" priority="81" operator="containsText" text="APROVADO COM RESSALVAS">
      <formula>NOT(ISERROR(SEARCH("APROVADO COM RESSALVAS",J75)))</formula>
    </cfRule>
    <cfRule type="containsText" dxfId="80" priority="82" operator="containsText" text="NÃO APROVADO">
      <formula>NOT(ISERROR(SEARCH("NÃO APROVADO",J75)))</formula>
    </cfRule>
  </conditionalFormatting>
  <conditionalFormatting sqref="J259:J304">
    <cfRule type="containsText" dxfId="79" priority="62" operator="containsText" text="NÃO APROVADO">
      <formula>NOT(ISERROR(SEARCH("NÃO APROVADO",J259)))</formula>
    </cfRule>
    <cfRule type="containsText" dxfId="78" priority="61" operator="containsText" text="APROVADO COM RESSALVAS">
      <formula>NOT(ISERROR(SEARCH("APROVADO COM RESSALVAS",J259)))</formula>
    </cfRule>
  </conditionalFormatting>
  <conditionalFormatting sqref="J370:J404">
    <cfRule type="containsText" dxfId="77" priority="50" operator="containsText" text="NÃO APROVADO">
      <formula>NOT(ISERROR(SEARCH("NÃO APROVADO",J370)))</formula>
    </cfRule>
    <cfRule type="containsText" dxfId="76" priority="49" operator="containsText" text="APROVADO COM RESSALVAS">
      <formula>NOT(ISERROR(SEARCH("APROVADO COM RESSALVAS",J370)))</formula>
    </cfRule>
  </conditionalFormatting>
  <conditionalFormatting sqref="J417:J434">
    <cfRule type="containsText" dxfId="75" priority="46" operator="containsText" text="NÃO APROVADO">
      <formula>NOT(ISERROR(SEARCH("NÃO APROVADO",J417)))</formula>
    </cfRule>
    <cfRule type="containsText" dxfId="74" priority="45" operator="containsText" text="APROVADO COM RESSALVAS">
      <formula>NOT(ISERROR(SEARCH("APROVADO COM RESSALVAS",J417)))</formula>
    </cfRule>
  </conditionalFormatting>
  <conditionalFormatting sqref="J436:J438">
    <cfRule type="containsText" dxfId="73" priority="41" operator="containsText" text="APROVADO COM RESSALVAS">
      <formula>NOT(ISERROR(SEARCH("APROVADO COM RESSALVAS",J436)))</formula>
    </cfRule>
    <cfRule type="containsText" dxfId="72" priority="42" operator="containsText" text="NÃO APROVADO">
      <formula>NOT(ISERROR(SEARCH("NÃO APROVADO",J436)))</formula>
    </cfRule>
  </conditionalFormatting>
  <conditionalFormatting sqref="J440:J443">
    <cfRule type="containsText" dxfId="71" priority="37" operator="containsText" text="APROVADO COM RESSALVAS">
      <formula>NOT(ISERROR(SEARCH("APROVADO COM RESSALVAS",J440)))</formula>
    </cfRule>
    <cfRule type="containsText" dxfId="70" priority="38" operator="containsText" text="NÃO APROVADO">
      <formula>NOT(ISERROR(SEARCH("NÃO APROVADO",J440)))</formula>
    </cfRule>
  </conditionalFormatting>
  <conditionalFormatting sqref="J450:J454">
    <cfRule type="containsText" dxfId="69" priority="33" operator="containsText" text="APROVADO COM RESSALVAS">
      <formula>NOT(ISERROR(SEARCH("APROVADO COM RESSALVAS",J450)))</formula>
    </cfRule>
    <cfRule type="containsText" dxfId="68" priority="34" operator="containsText" text="NÃO APROVADO">
      <formula>NOT(ISERROR(SEARCH("NÃO APROVADO",J450)))</formula>
    </cfRule>
  </conditionalFormatting>
  <conditionalFormatting sqref="J456:J476 J478 J480:J483">
    <cfRule type="containsText" dxfId="67" priority="20" operator="containsText" text="NÃO APROVADO">
      <formula>NOT(ISERROR(SEARCH("NÃO APROVADO",J456)))</formula>
    </cfRule>
    <cfRule type="containsText" dxfId="66" priority="19" operator="containsText" text="APROVADO COM RESSALVAS">
      <formula>NOT(ISERROR(SEARCH("APROVADO COM RESSALVAS",J456)))</formula>
    </cfRule>
  </conditionalFormatting>
  <conditionalFormatting sqref="W456:W457">
    <cfRule type="cellIs" dxfId="65" priority="1" operator="equal">
      <formula>"NE"</formula>
    </cfRule>
    <cfRule type="cellIs" dxfId="64" priority="2" operator="equal">
      <formula>"N"</formula>
    </cfRule>
  </conditionalFormatting>
  <conditionalFormatting sqref="W463:W470">
    <cfRule type="cellIs" dxfId="63" priority="3" operator="equal">
      <formula>"NE"</formula>
    </cfRule>
    <cfRule type="cellIs" dxfId="62" priority="4" operator="equal">
      <formula>"N"</formula>
    </cfRule>
  </conditionalFormatting>
  <conditionalFormatting sqref="W473:W475">
    <cfRule type="cellIs" dxfId="61" priority="7" operator="equal">
      <formula>"NE"</formula>
    </cfRule>
    <cfRule type="cellIs" dxfId="60" priority="8" operator="equal">
      <formula>"N"</formula>
    </cfRule>
  </conditionalFormatting>
  <conditionalFormatting sqref="AH456:AJ456 AL456:AS456 AH457:AS469 AH470:AJ470 AL470:AS470 AH471:AS475 AH476:AJ476 AL476:AS476">
    <cfRule type="cellIs" dxfId="59" priority="26" operator="equal">
      <formula>"N"</formula>
    </cfRule>
    <cfRule type="cellIs" dxfId="58" priority="25" operator="equal">
      <formula>"NE"</formula>
    </cfRule>
  </conditionalFormatting>
  <hyperlinks>
    <hyperlink ref="M40" r:id="rId1" display="pw:\\pw.planservi.com.br:PROJETOS\Documents\C0849 - DER\40_Emissao\03_GRD\0-GRDs_Enviadas DER\MR.DER-0009_22\" xr:uid="{00000000-0004-0000-0800-000000000000}"/>
    <hyperlink ref="M41:M58" r:id="rId2" display="pw:\\pw.planservi.com.br:PROJETOS\Documents\C0849 - DER\40_Emissao\03_GRD\0-GRDs_Enviadas DER\MR.DER-0009_22\" xr:uid="{00000000-0004-0000-0800-000001000000}"/>
    <hyperlink ref="M75:M91" r:id="rId3" display="pw:\\pw.planservi.com.br:PROJETOS\Documents\C0849 - DER\40_Emissao\03_GRD\0-GRDs_Enviadas DER\MR.DER-0009_22\" xr:uid="{00000000-0004-0000-0800-000002000000}"/>
    <hyperlink ref="M71" r:id="rId4" display="pw:\\pw.planservi.com.br:PROJETOS\Documents\C0849 - DER\40_Emissao\03_GRD\0-GRDs_Enviadas DER\MR.DER-0027_22\" xr:uid="{00000000-0004-0000-0800-000003000000}"/>
    <hyperlink ref="M73" r:id="rId5" display="pw:\\pw.planservi.com.br:PROJETOS\Documents\C0849 - DER\40_Emissao\03_GRD\0-GRDs_Enviadas DER\MR.DER-0027_22\" xr:uid="{00000000-0004-0000-0800-000004000000}"/>
    <hyperlink ref="M59" r:id="rId6" display="pw:\\pw.planservi.com.br:PROJETOS\Documents\C0849 - DER\40_Emissao\03_GRD\0-GRDs_Enviadas DER\MR.DER-0036_22\" xr:uid="{00000000-0004-0000-0800-000005000000}"/>
    <hyperlink ref="M60" r:id="rId7" display="pw:\\pw.planservi.com.br:PROJETOS\Documents\C0849 - DER\40_Emissao\03_GRD\0-GRDs_Enviadas DER\MR.DER-0036_22\" xr:uid="{00000000-0004-0000-0800-000006000000}"/>
    <hyperlink ref="M61" r:id="rId8" display="pw:\\pw.planservi.com.br:PROJETOS\Documents\C0849 - DER\40_Emissao\03_GRD\0-GRDs_Enviadas DER\MR.DER-0036_22\" xr:uid="{00000000-0004-0000-0800-000007000000}"/>
    <hyperlink ref="M62" r:id="rId9" display="pw:\\pw.planservi.com.br:PROJETOS\Documents\C0849 - DER\40_Emissao\03_GRD\0-GRDs_Enviadas DER\MR.DER-0036_22\" xr:uid="{00000000-0004-0000-0800-000008000000}"/>
    <hyperlink ref="M63" r:id="rId10" display="pw:\\pw.planservi.com.br:PROJETOS\Documents\C0849 - DER\40_Emissao\03_GRD\0-GRDs_Enviadas DER\MR.DER-0036_22\" xr:uid="{00000000-0004-0000-0800-000009000000}"/>
    <hyperlink ref="M64" r:id="rId11" display="pw:\\pw.planservi.com.br:PROJETOS\Documents\C0849 - DER\40_Emissao\03_GRD\0-GRDs_Enviadas DER\MR.DER-0036_22\" xr:uid="{00000000-0004-0000-0800-00000A000000}"/>
    <hyperlink ref="M65" r:id="rId12" display="pw:\\pw.planservi.com.br:PROJETOS\Documents\C0849 - DER\40_Emissao\03_GRD\0-GRDs_Enviadas DER\MR.DER-0036_22\" xr:uid="{00000000-0004-0000-0800-00000B000000}"/>
    <hyperlink ref="P60:P65" r:id="rId13" display="pw:\\pw.planservi.com.br:PROJETOS\Documents\C0849 - DER\30_Producao\9-D24– SP 350 - km 272,10-297,47\05_Geot\05.00_R031\2022 09 23-R-031_Emissão Inicial-Relatório Sondagem.doc" xr:uid="{00000000-0004-0000-0800-00000C000000}"/>
    <hyperlink ref="P40" r:id="rId14" display="pw:\\pw.planservi.com.br:PROJETOS\Documents\C0849 - DER\30_Producao\9-D24– SP 350 - km 272,10-297,47\05_Geot\05.00_R031\2022 08 24-R-031_Emissão Inicial-Programação_Sondagens.doc" xr:uid="{00000000-0004-0000-0800-00000D000000}"/>
    <hyperlink ref="P59" r:id="rId15" display="pw:\\pw.planservi.com.br:PROJETOS\Documents\C0849 - DER\30_Producao\9-D24– SP 350 - km 272,10-297,47\05_Geot\05.00_R031\2022 09 23-R-031_Emissão Inicial-Relatório Sondagem.doc" xr:uid="{00000000-0004-0000-0800-00000E000000}"/>
    <hyperlink ref="P41:P58" r:id="rId16" display="pw:\\pw.planservi.com.br:PROJETOS\Documents\C0849 - DER\30_Producao\9-D24– SP 350 - km 272,10-297,47\05_Geot\05.00_R031\2022 08 24-R-031_Emissão Inicial-Programação_Sondagens.doc" xr:uid="{00000000-0004-0000-0800-00000F000000}"/>
    <hyperlink ref="P71" r:id="rId17" display="pw:\\pw.planservi.com.br:PROJETOS\Documents\C0849 - DER\30_Producao\9-D24– SP 350 - km 272,10-297,47\06_Pavi\06.00_R031\2022 09 21-R-031_Emissão Inicial-Relatório.doc" xr:uid="{00000000-0004-0000-0800-000010000000}"/>
    <hyperlink ref="P73" r:id="rId18" display="pw:\\pw.planservi.com.br:PROJETOS\Documents\C0849 - DER\30_Producao\9-D24– SP 350 - km 272,10-297,47\06_Pavi\06.00_R031\2022 09 21-R-031_Emissão Inicial-Relatório.doc" xr:uid="{00000000-0004-0000-0800-000011000000}"/>
    <hyperlink ref="M447" r:id="rId19" display="pw:\\pw.planservi.com.br:PROJETOS\Documents\C0849 - DER\40_Emissao\03_GRD\0-GRDs_Enviadas DER\MR.DER-0020_22\" xr:uid="{00000000-0004-0000-0800-000012000000}"/>
    <hyperlink ref="S75" r:id="rId20" display="pw:\\pw.planservi.com.br:PROJETOS\Documents\C0849 - DER\40_Emissao\03_GRD\0-GRDs_Enviadas DER\3ºMEDIÇÃO\MR.DER-0060_22\" xr:uid="{00000000-0004-0000-0800-000013000000}"/>
    <hyperlink ref="S76" r:id="rId21" display="pw:\\pw.planservi.com.br:PROJETOS\Documents\C0849 - DER\40_Emissao\03_GRD\0-GRDs_Enviadas DER\3ºMEDIÇÃO\MR.DER-0060_22\" xr:uid="{00000000-0004-0000-0800-000014000000}"/>
    <hyperlink ref="S77" r:id="rId22" display="pw:\\pw.planservi.com.br:PROJETOS\Documents\C0849 - DER\40_Emissao\03_GRD\0-GRDs_Enviadas DER\3ºMEDIÇÃO\MR.DER-0060_22\" xr:uid="{00000000-0004-0000-0800-000015000000}"/>
    <hyperlink ref="S78" r:id="rId23" display="pw:\\pw.planservi.com.br:PROJETOS\Documents\C0849 - DER\40_Emissao\03_GRD\0-GRDs_Enviadas DER\3ºMEDIÇÃO\MR.DER-0060_22\" xr:uid="{00000000-0004-0000-0800-000016000000}"/>
    <hyperlink ref="S79" r:id="rId24" display="pw:\\pw.planservi.com.br:PROJETOS\Documents\C0849 - DER\40_Emissao\03_GRD\0-GRDs_Enviadas DER\3ºMEDIÇÃO\MR.DER-0060_22\" xr:uid="{00000000-0004-0000-0800-000017000000}"/>
    <hyperlink ref="S80" r:id="rId25" display="pw:\\pw.planservi.com.br:PROJETOS\Documents\C0849 - DER\40_Emissao\03_GRD\0-GRDs_Enviadas DER\3ºMEDIÇÃO\MR.DER-0060_22\" xr:uid="{00000000-0004-0000-0800-000018000000}"/>
    <hyperlink ref="S81" r:id="rId26" display="pw:\\pw.planservi.com.br:PROJETOS\Documents\C0849 - DER\40_Emissao\03_GRD\0-GRDs_Enviadas DER\3ºMEDIÇÃO\MR.DER-0060_22\" xr:uid="{00000000-0004-0000-0800-000019000000}"/>
    <hyperlink ref="S82" r:id="rId27" display="pw:\\pw.planservi.com.br:PROJETOS\Documents\C0849 - DER\40_Emissao\03_GRD\0-GRDs_Enviadas DER\3ºMEDIÇÃO\MR.DER-0060_22\" xr:uid="{00000000-0004-0000-0800-00001A000000}"/>
    <hyperlink ref="S83" r:id="rId28" display="pw:\\pw.planservi.com.br:PROJETOS\Documents\C0849 - DER\40_Emissao\03_GRD\0-GRDs_Enviadas DER\3ºMEDIÇÃO\MR.DER-0060_22\" xr:uid="{00000000-0004-0000-0800-00001B000000}"/>
    <hyperlink ref="S84" r:id="rId29" display="pw:\\pw.planservi.com.br:PROJETOS\Documents\C0849 - DER\40_Emissao\03_GRD\0-GRDs_Enviadas DER\3ºMEDIÇÃO\MR.DER-0060_22\" xr:uid="{00000000-0004-0000-0800-00001C000000}"/>
    <hyperlink ref="S85" r:id="rId30" display="pw:\\pw.planservi.com.br:PROJETOS\Documents\C0849 - DER\40_Emissao\03_GRD\0-GRDs_Enviadas DER\3ºMEDIÇÃO\MR.DER-0060_22\" xr:uid="{00000000-0004-0000-0800-00001D000000}"/>
    <hyperlink ref="S86" r:id="rId31" display="pw:\\pw.planservi.com.br:PROJETOS\Documents\C0849 - DER\40_Emissao\03_GRD\0-GRDs_Enviadas DER\3ºMEDIÇÃO\MR.DER-0060_22\" xr:uid="{00000000-0004-0000-0800-00001E000000}"/>
    <hyperlink ref="S87" r:id="rId32" display="pw:\\pw.planservi.com.br:PROJETOS\Documents\C0849 - DER\40_Emissao\03_GRD\0-GRDs_Enviadas DER\3ºMEDIÇÃO\MR.DER-0060_22\" xr:uid="{00000000-0004-0000-0800-00001F000000}"/>
    <hyperlink ref="S88" r:id="rId33" display="pw:\\pw.planservi.com.br:PROJETOS\Documents\C0849 - DER\40_Emissao\03_GRD\0-GRDs_Enviadas DER\3ºMEDIÇÃO\MR.DER-0060_22\" xr:uid="{00000000-0004-0000-0800-000020000000}"/>
    <hyperlink ref="S89" r:id="rId34" display="pw:\\pw.planservi.com.br:PROJETOS\Documents\C0849 - DER\40_Emissao\03_GRD\0-GRDs_Enviadas DER\3ºMEDIÇÃO\MR.DER-0060_22\" xr:uid="{00000000-0004-0000-0800-000021000000}"/>
    <hyperlink ref="S90" r:id="rId35" display="pw:\\pw.planservi.com.br:PROJETOS\Documents\C0849 - DER\40_Emissao\03_GRD\0-GRDs_Enviadas DER\3ºMEDIÇÃO\MR.DER-0060_22\" xr:uid="{00000000-0004-0000-0800-000022000000}"/>
    <hyperlink ref="S91" r:id="rId36" display="pw:\\pw.planservi.com.br:PROJETOS\Documents\C0849 - DER\40_Emissao\03_GRD\0-GRDs_Enviadas DER\3ºMEDIÇÃO\MR.DER-0060_22\" xr:uid="{00000000-0004-0000-0800-000023000000}"/>
    <hyperlink ref="S447" r:id="rId37" display="pw:\\pw.planservi.com.br:PROJETOS\Documents\C0849 - DER\40_Emissao\03_GRD\0-GRDs_Enviadas DER\3ºMEDIÇÃO\MR.DER-0060_22\" xr:uid="{00000000-0004-0000-0800-000024000000}"/>
    <hyperlink ref="S40" r:id="rId38" display="pw:\\pw.planservi.com.br:PROJETOS\Documents\C0849 - DER\40_Emissao\03_GRD\0-GRDs_Enviadas DER\3ºMEDIÇÃO\MR.DER-0079_22\" xr:uid="{00000000-0004-0000-0800-000025000000}"/>
    <hyperlink ref="S41" r:id="rId39" display="pw:\\pw.planservi.com.br:PROJETOS\Documents\C0849 - DER\40_Emissao\03_GRD\0-GRDs_Enviadas DER\3ºMEDIÇÃO\MR.DER-0079_22\" xr:uid="{00000000-0004-0000-0800-000026000000}"/>
    <hyperlink ref="S42" r:id="rId40" display="pw:\\pw.planservi.com.br:PROJETOS\Documents\C0849 - DER\40_Emissao\03_GRD\0-GRDs_Enviadas DER\3ºMEDIÇÃO\MR.DER-0079_22\" xr:uid="{00000000-0004-0000-0800-000027000000}"/>
    <hyperlink ref="S43" r:id="rId41" display="pw:\\pw.planservi.com.br:PROJETOS\Documents\C0849 - DER\40_Emissao\03_GRD\0-GRDs_Enviadas DER\3ºMEDIÇÃO\MR.DER-0079_22\" xr:uid="{00000000-0004-0000-0800-000028000000}"/>
    <hyperlink ref="S44" r:id="rId42" display="pw:\\pw.planservi.com.br:PROJETOS\Documents\C0849 - DER\40_Emissao\03_GRD\0-GRDs_Enviadas DER\3ºMEDIÇÃO\MR.DER-0079_22\" xr:uid="{00000000-0004-0000-0800-000029000000}"/>
    <hyperlink ref="S45" r:id="rId43" display="pw:\\pw.planservi.com.br:PROJETOS\Documents\C0849 - DER\40_Emissao\03_GRD\0-GRDs_Enviadas DER\3ºMEDIÇÃO\MR.DER-0079_22\" xr:uid="{00000000-0004-0000-0800-00002A000000}"/>
    <hyperlink ref="S46" r:id="rId44" display="pw:\\pw.planservi.com.br:PROJETOS\Documents\C0849 - DER\40_Emissao\03_GRD\0-GRDs_Enviadas DER\3ºMEDIÇÃO\MR.DER-0079_22\" xr:uid="{00000000-0004-0000-0800-00002B000000}"/>
    <hyperlink ref="S47" r:id="rId45" display="pw:\\pw.planservi.com.br:PROJETOS\Documents\C0849 - DER\40_Emissao\03_GRD\0-GRDs_Enviadas DER\3ºMEDIÇÃO\MR.DER-0079_22\" xr:uid="{00000000-0004-0000-0800-00002C000000}"/>
    <hyperlink ref="S48" r:id="rId46" display="pw:\\pw.planservi.com.br:PROJETOS\Documents\C0849 - DER\40_Emissao\03_GRD\0-GRDs_Enviadas DER\3ºMEDIÇÃO\MR.DER-0079_22\" xr:uid="{00000000-0004-0000-0800-00002D000000}"/>
    <hyperlink ref="S49" r:id="rId47" display="pw:\\pw.planservi.com.br:PROJETOS\Documents\C0849 - DER\40_Emissao\03_GRD\0-GRDs_Enviadas DER\3ºMEDIÇÃO\MR.DER-0079_22\" xr:uid="{00000000-0004-0000-0800-00002E000000}"/>
    <hyperlink ref="S50" r:id="rId48" display="pw:\\pw.planservi.com.br:PROJETOS\Documents\C0849 - DER\40_Emissao\03_GRD\0-GRDs_Enviadas DER\3ºMEDIÇÃO\MR.DER-0079_22\" xr:uid="{00000000-0004-0000-0800-00002F000000}"/>
    <hyperlink ref="S51" r:id="rId49" display="pw:\\pw.planservi.com.br:PROJETOS\Documents\C0849 - DER\40_Emissao\03_GRD\0-GRDs_Enviadas DER\3ºMEDIÇÃO\MR.DER-0079_22\" xr:uid="{00000000-0004-0000-0800-000030000000}"/>
    <hyperlink ref="S52" r:id="rId50" display="pw:\\pw.planservi.com.br:PROJETOS\Documents\C0849 - DER\40_Emissao\03_GRD\0-GRDs_Enviadas DER\3ºMEDIÇÃO\MR.DER-0079_22\" xr:uid="{00000000-0004-0000-0800-000031000000}"/>
    <hyperlink ref="S53" r:id="rId51" display="pw:\\pw.planservi.com.br:PROJETOS\Documents\C0849 - DER\40_Emissao\03_GRD\0-GRDs_Enviadas DER\3ºMEDIÇÃO\MR.DER-0079_22\" xr:uid="{00000000-0004-0000-0800-000032000000}"/>
    <hyperlink ref="S54" r:id="rId52" display="pw:\\pw.planservi.com.br:PROJETOS\Documents\C0849 - DER\40_Emissao\03_GRD\0-GRDs_Enviadas DER\3ºMEDIÇÃO\MR.DER-0079_22\" xr:uid="{00000000-0004-0000-0800-000033000000}"/>
    <hyperlink ref="S55" r:id="rId53" display="pw:\\pw.planservi.com.br:PROJETOS\Documents\C0849 - DER\40_Emissao\03_GRD\0-GRDs_Enviadas DER\3ºMEDIÇÃO\MR.DER-0079_22\" xr:uid="{00000000-0004-0000-0800-000034000000}"/>
    <hyperlink ref="S56" r:id="rId54" display="pw:\\pw.planservi.com.br:PROJETOS\Documents\C0849 - DER\40_Emissao\03_GRD\0-GRDs_Enviadas DER\3ºMEDIÇÃO\MR.DER-0079_22\" xr:uid="{00000000-0004-0000-0800-000035000000}"/>
    <hyperlink ref="S57" r:id="rId55" display="pw:\\pw.planservi.com.br:PROJETOS\Documents\C0849 - DER\40_Emissao\03_GRD\0-GRDs_Enviadas DER\3ºMEDIÇÃO\MR.DER-0079_22\" xr:uid="{00000000-0004-0000-0800-000036000000}"/>
    <hyperlink ref="S58" r:id="rId56" display="pw:\\pw.planservi.com.br:PROJETOS\Documents\C0849 - DER\40_Emissao\03_GRD\0-GRDs_Enviadas DER\3ºMEDIÇÃO\MR.DER-0079_22\" xr:uid="{00000000-0004-0000-0800-000037000000}"/>
    <hyperlink ref="M448" r:id="rId57" display="pw:\\pw.planservi.com.br:PROJETOS\Documents\C0849 - DER\40_Emissao\03_GRD\0-GRDs_Enviadas DER\3ºMEDIÇÃO\MR.DER-0079_22\" xr:uid="{00000000-0004-0000-0800-000038000000}"/>
    <hyperlink ref="S59" r:id="rId58" display="pw:\\pw.planservi.com.br:PROJETOS\Documents\C0849 - DER\40_Emissao\03_GRD\0-GRDs_Enviadas DER\3ºMEDIÇÃO\MR.DER-0083_22\" xr:uid="{00000000-0004-0000-0800-000039000000}"/>
    <hyperlink ref="S60" r:id="rId59" display="pw:\\pw.planservi.com.br:PROJETOS\Documents\C0849 - DER\40_Emissao\03_GRD\0-GRDs_Enviadas DER\3ºMEDIÇÃO\MR.DER-0083_22\" xr:uid="{00000000-0004-0000-0800-00003A000000}"/>
    <hyperlink ref="S61" r:id="rId60" display="pw:\\pw.planservi.com.br:PROJETOS\Documents\C0849 - DER\40_Emissao\03_GRD\0-GRDs_Enviadas DER\3ºMEDIÇÃO\MR.DER-0083_22\" xr:uid="{00000000-0004-0000-0800-00003B000000}"/>
    <hyperlink ref="S62" r:id="rId61" display="pw:\\pw.planservi.com.br:PROJETOS\Documents\C0849 - DER\40_Emissao\03_GRD\0-GRDs_Enviadas DER\3ºMEDIÇÃO\MR.DER-0083_22\" xr:uid="{00000000-0004-0000-0800-00003C000000}"/>
    <hyperlink ref="S63" r:id="rId62" display="pw:\\pw.planservi.com.br:PROJETOS\Documents\C0849 - DER\40_Emissao\03_GRD\0-GRDs_Enviadas DER\3ºMEDIÇÃO\MR.DER-0083_22\" xr:uid="{00000000-0004-0000-0800-00003D000000}"/>
    <hyperlink ref="S64" r:id="rId63" display="pw:\\pw.planservi.com.br:PROJETOS\Documents\C0849 - DER\40_Emissao\03_GRD\0-GRDs_Enviadas DER\3ºMEDIÇÃO\MR.DER-0083_22\" xr:uid="{00000000-0004-0000-0800-00003E000000}"/>
    <hyperlink ref="S65" r:id="rId64" display="pw:\\pw.planservi.com.br:PROJETOS\Documents\C0849 - DER\40_Emissao\03_GRD\0-GRDs_Enviadas DER\3ºMEDIÇÃO\MR.DER-0083_22\" xr:uid="{00000000-0004-0000-0800-00003F000000}"/>
    <hyperlink ref="V40" r:id="rId65" display="pw:\\pw.planservi.com.br:PROJETOS\Documents\C0849 - DER\30_Producao\9-D24– SP 350 - km 272,10-297,47\05_Geot\05.00_R031\2022 10 24-R-031_Programação de Sondagem.doc" xr:uid="{00000000-0004-0000-0800-000040000000}"/>
    <hyperlink ref="V41:V58" r:id="rId66" display="pw:\\pw.planservi.com.br:PROJETOS\Documents\C0849 - DER\30_Producao\9-D24– SP 350 - km 272,10-297,47\05_Geot\05.00_R031\2022 10 24-R-031_Programação de Sondagem.doc" xr:uid="{00000000-0004-0000-0800-000041000000}"/>
    <hyperlink ref="V59" r:id="rId67" display="pw:\\pw.planservi.com.br:PROJETOS\Documents\C0849 - DER\30_Producao\9-D24– SP 350 - km 272,10-297,47\05_Geot\05.00_R031\2022 10 24-R-031_Revisão-Relatório de Sondagem.doc" xr:uid="{00000000-0004-0000-0800-000042000000}"/>
    <hyperlink ref="V60:V65" r:id="rId68" display="pw:\\pw.planservi.com.br:PROJETOS\Documents\C0849 - DER\30_Producao\9-D24– SP 350 - km 272,10-297,47\05_Geot\05.00_R031\2022 10 24-R-031_Revisão-Relatório de Sondagem.doc" xr:uid="{00000000-0004-0000-0800-000043000000}"/>
    <hyperlink ref="V71" r:id="rId69" display="pw:\\pw.planservi.com.br:PROJETOS\Documents\C0849 - DER\30_Producao\9-D24– SP 350 - km 272,10-297,47\06_Pavi\06.00_R031\2022 10 24-R-031_Relatório Avaliação Estrutural.doc" xr:uid="{00000000-0004-0000-0800-000044000000}"/>
    <hyperlink ref="S71" r:id="rId70" display="pw:\\pw.planservi.com.br:PROJETOS\Documents\C0849 - DER\40_Emissao\03_GRD\0-GRDs_Enviadas DER\3ºMEDIÇÃO\MR.DER-0079_22\" xr:uid="{00000000-0004-0000-0800-000045000000}"/>
    <hyperlink ref="P91" r:id="rId71" display="pw:\\pw.planservi.com.br:PROJETOS\Documents\C0849 - DER\30_Producao\9-D24– SP 350 - km 272,10-297,47\02_Geom\02.00_R031\2022 10 05 - Projeto Funcional -Revisão A1-SP350.xls" xr:uid="{00000000-0004-0000-0800-000046000000}"/>
    <hyperlink ref="P75:P90" r:id="rId72" display="pw:\\pw.planservi.com.br:PROJETOS\Documents\C0849 - DER\30_Producao\9-D24– SP 350 - km 272,10-297,47\02_Geom\02.00_R031\2022 10 05 - Projeto Funcional -Revisão A1-SP350.xls" xr:uid="{00000000-0004-0000-0800-000047000000}"/>
    <hyperlink ref="V75" r:id="rId73" display="pw:\\pw.planservi.com.br:PROJETOS\Documents\C0849 - DER\30_Producao\9-D24– SP 350 - km 272,10-297,47\02_Geom\02.00_R031\2022 10 14 - Projeto Funcional -Revisão A2-SP350.xls" xr:uid="{00000000-0004-0000-0800-000048000000}"/>
    <hyperlink ref="V76:V91" r:id="rId74" display="pw:\\pw.planservi.com.br:PROJETOS\Documents\C0849 - DER\30_Producao\9-D24– SP 350 - km 272,10-297,47\02_Geom\02.00_R031\2022 10 14 - Projeto Funcional -Revisão A2-SP350.xls" xr:uid="{00000000-0004-0000-0800-000049000000}"/>
    <hyperlink ref="Y60" r:id="rId75" display="pw:\\pw.planservi.com.br:PROJETOS\Documents\C0849 - DER\40_Emissao\03_GRD\0-GRDs_Enviadas DER\4ºMEDIÇÃO\MR.DER-0138_22\" xr:uid="{00000000-0004-0000-0800-00004A000000}"/>
    <hyperlink ref="Y61" r:id="rId76" display="pw:\\pw.planservi.com.br:PROJETOS\Documents\C0849 - DER\40_Emissao\03_GRD\0-GRDs_Enviadas DER\4ºMEDIÇÃO\MR.DER-0138_22\" xr:uid="{00000000-0004-0000-0800-00004B000000}"/>
    <hyperlink ref="Y62" r:id="rId77" display="pw:\\pw.planservi.com.br:PROJETOS\Documents\C0849 - DER\40_Emissao\03_GRD\0-GRDs_Enviadas DER\4ºMEDIÇÃO\MR.DER-0138_22\" xr:uid="{00000000-0004-0000-0800-00004C000000}"/>
    <hyperlink ref="Y63" r:id="rId78" display="pw:\\pw.planservi.com.br:PROJETOS\Documents\C0849 - DER\40_Emissao\03_GRD\0-GRDs_Enviadas DER\4ºMEDIÇÃO\MR.DER-0138_22\" xr:uid="{00000000-0004-0000-0800-00004D000000}"/>
    <hyperlink ref="Y64" r:id="rId79" display="pw:\\pw.planservi.com.br:PROJETOS\Documents\C0849 - DER\40_Emissao\03_GRD\0-GRDs_Enviadas DER\4ºMEDIÇÃO\MR.DER-0138_22\" xr:uid="{00000000-0004-0000-0800-00004E000000}"/>
    <hyperlink ref="Y65" r:id="rId80" display="pw:\\pw.planservi.com.br:PROJETOS\Documents\C0849 - DER\40_Emissao\03_GRD\0-GRDs_Enviadas DER\4ºMEDIÇÃO\MR.DER-0138_22\" xr:uid="{00000000-0004-0000-0800-00004F000000}"/>
    <hyperlink ref="Y59" r:id="rId81" display="pw:\\pw.planservi.com.br:PROJETOS\Documents\C0849 - DER\40_Emissao\03_GRD\0-GRDs_Enviadas DER\4ºMEDIÇÃO\MR.DER-0138_22\" xr:uid="{00000000-0004-0000-0800-000050000000}"/>
    <hyperlink ref="S73" r:id="rId82" display="pw:\\pw.planservi.com.br:PROJETOS\Documents\C0849 - DER\40_Emissao\03_GRD\0-GRDs_Enviadas DER\4ºMEDIÇÃO\MR.DER-0159_22\" xr:uid="{00000000-0004-0000-0800-000051000000}"/>
    <hyperlink ref="V73" r:id="rId83" display="pw:\\pw.planservi.com.br:PROJETOS\Documents\C0849 - DER\30_Producao\9-D24– SP 350 - km 272,10-297,47\06_Pavi\06.00_R031\2022 11 25-R-031_Revisão-P09-002.doc" xr:uid="{00000000-0004-0000-0800-000052000000}"/>
    <hyperlink ref="AB59" r:id="rId84" display="pw:\\pw.planservi.com.br:PROJETOS\Documents\C0849 - DER\30_Producao\9-D24– SP 350 - km 272,10-297,47\05_Geot\05.00_R031\2022 11 23-R-031_RevisãoA-Relatório de Sondagem.doc" xr:uid="{00000000-0004-0000-0800-000053000000}"/>
    <hyperlink ref="AB60:AB65" r:id="rId85" display="pw:\\pw.planservi.com.br:PROJETOS\Documents\C0849 - DER\30_Producao\9-D24– SP 350 - km 272,10-297,47\05_Geot\05.00_R031\2022 11 23-R-031_RevisãoA-Relatório de Sondagem.doc" xr:uid="{00000000-0004-0000-0800-000054000000}"/>
    <hyperlink ref="M347" r:id="rId86" display="pw:\\pw.planservi.com.br:PROJETOS\Documents\C0849 - DER\40_Emissao\03_GRD\0-GRDs_Enviadas DER\4ºMEDIÇÃO\MR.DER-0128_22\" xr:uid="{00000000-0004-0000-0800-000055000000}"/>
    <hyperlink ref="P347" r:id="rId87" display="pw:\\pw.planservi.com.br:PROJETOS\Documents\C0849 - DER\30_Producao\9-D24– SP 350 - km 272,10-297,47\05_Geot\05.00_R031\2022.10.21_R-031_JAZIDAS-DME-SP350.doc" xr:uid="{00000000-0004-0000-0800-000056000000}"/>
    <hyperlink ref="M445" r:id="rId88" display="pw:\\pw.planservi.com.br:PROJETOS\Documents\C0849 - DER\40_Emissao\03_GRD\0-GRDs_Enviadas DER\5ºMEDIÇÃO\MR.DER-0185_22\" xr:uid="{00000000-0004-0000-0800-000057000000}"/>
    <hyperlink ref="M3" r:id="rId89" display="pw:\\pw.planservi.com.br:PROJETOS\Documents\C0849 - DER\40_Emissao\03_GRD\0-GRDs_Enviadas DER\5ºMEDIÇÃO\MR.DER-0222_22\" xr:uid="{00000000-0004-0000-0800-000058000000}"/>
    <hyperlink ref="M4" r:id="rId90" display="pw:\\pw.planservi.com.br:PROJETOS\Documents\C0849 - DER\40_Emissao\03_GRD\0-GRDs_Enviadas DER\5ºMEDIÇÃO\MR.DER-0222_22\" xr:uid="{00000000-0004-0000-0800-000059000000}"/>
    <hyperlink ref="M212" r:id="rId91" display="pw:\\pw.planservi.com.br:PROJETOS\Documents\C0849 - DER\40_Emissao\03_GRD\0-GRDs_Enviadas DER\5ºMEDIÇÃO\MR.DER-0222_22\" xr:uid="{00000000-0004-0000-0800-00005A000000}"/>
    <hyperlink ref="M6" r:id="rId92" display="pw:\\pw.planservi.com.br:PROJETOS\Documents\C0849 - DER\40_Emissao\03_GRD\0-GRDs_Enviadas DER\5ºMEDIÇÃO\MR.DER-0222_22\" xr:uid="{00000000-0004-0000-0800-00005B000000}"/>
    <hyperlink ref="M7" r:id="rId93" display="pw:\\pw.planservi.com.br:PROJETOS\Documents\C0849 - DER\40_Emissao\03_GRD\0-GRDs_Enviadas DER\5ºMEDIÇÃO\MR.DER-0222_22\" xr:uid="{00000000-0004-0000-0800-00005C000000}"/>
    <hyperlink ref="M8" r:id="rId94" display="pw:\\pw.planservi.com.br:PROJETOS\Documents\C0849 - DER\40_Emissao\03_GRD\0-GRDs_Enviadas DER\5ºMEDIÇÃO\MR.DER-0222_22\" xr:uid="{00000000-0004-0000-0800-00005D000000}"/>
    <hyperlink ref="M9" r:id="rId95" display="pw:\\pw.planservi.com.br:PROJETOS\Documents\C0849 - DER\40_Emissao\03_GRD\0-GRDs_Enviadas DER\5ºMEDIÇÃO\MR.DER-0222_22\" xr:uid="{00000000-0004-0000-0800-00005E000000}"/>
    <hyperlink ref="M10" r:id="rId96" display="pw:\\pw.planservi.com.br:PROJETOS\Documents\C0849 - DER\40_Emissao\03_GRD\0-GRDs_Enviadas DER\5ºMEDIÇÃO\MR.DER-0222_22\" xr:uid="{00000000-0004-0000-0800-00005F000000}"/>
    <hyperlink ref="M11" r:id="rId97" display="pw:\\pw.planservi.com.br:PROJETOS\Documents\C0849 - DER\40_Emissao\03_GRD\0-GRDs_Enviadas DER\5ºMEDIÇÃO\MR.DER-0222_22\" xr:uid="{00000000-0004-0000-0800-000060000000}"/>
    <hyperlink ref="M12" r:id="rId98" display="pw:\\pw.planservi.com.br:PROJETOS\Documents\C0849 - DER\40_Emissao\03_GRD\0-GRDs_Enviadas DER\5ºMEDIÇÃO\MR.DER-0222_22\" xr:uid="{00000000-0004-0000-0800-000061000000}"/>
    <hyperlink ref="M13" r:id="rId99" display="pw:\\pw.planservi.com.br:PROJETOS\Documents\C0849 - DER\40_Emissao\03_GRD\0-GRDs_Enviadas DER\5ºMEDIÇÃO\MR.DER-0222_22\" xr:uid="{00000000-0004-0000-0800-000062000000}"/>
    <hyperlink ref="M14" r:id="rId100" display="pw:\\pw.planservi.com.br:PROJETOS\Documents\C0849 - DER\40_Emissao\03_GRD\0-GRDs_Enviadas DER\5ºMEDIÇÃO\MR.DER-0222_22\" xr:uid="{00000000-0004-0000-0800-000063000000}"/>
    <hyperlink ref="M15" r:id="rId101" display="pw:\\pw.planservi.com.br:PROJETOS\Documents\C0849 - DER\40_Emissao\03_GRD\0-GRDs_Enviadas DER\5ºMEDIÇÃO\MR.DER-0222_22\" xr:uid="{00000000-0004-0000-0800-000064000000}"/>
    <hyperlink ref="M16" r:id="rId102" display="pw:\\pw.planservi.com.br:PROJETOS\Documents\C0849 - DER\40_Emissao\03_GRD\0-GRDs_Enviadas DER\5ºMEDIÇÃO\MR.DER-0222_22\" xr:uid="{00000000-0004-0000-0800-000065000000}"/>
    <hyperlink ref="M17" r:id="rId103" display="pw:\\pw.planservi.com.br:PROJETOS\Documents\C0849 - DER\40_Emissao\03_GRD\0-GRDs_Enviadas DER\5ºMEDIÇÃO\MR.DER-0222_22\" xr:uid="{00000000-0004-0000-0800-000066000000}"/>
    <hyperlink ref="M18" r:id="rId104" display="pw:\\pw.planservi.com.br:PROJETOS\Documents\C0849 - DER\40_Emissao\03_GRD\0-GRDs_Enviadas DER\5ºMEDIÇÃO\MR.DER-0222_22\" xr:uid="{00000000-0004-0000-0800-000067000000}"/>
    <hyperlink ref="M19" r:id="rId105" display="pw:\\pw.planservi.com.br:PROJETOS\Documents\C0849 - DER\40_Emissao\03_GRD\0-GRDs_Enviadas DER\5ºMEDIÇÃO\MR.DER-0222_22\" xr:uid="{00000000-0004-0000-0800-000068000000}"/>
    <hyperlink ref="M20" r:id="rId106" display="pw:\\pw.planservi.com.br:PROJETOS\Documents\C0849 - DER\40_Emissao\03_GRD\0-GRDs_Enviadas DER\5ºMEDIÇÃO\MR.DER-0222_22\" xr:uid="{00000000-0004-0000-0800-000069000000}"/>
    <hyperlink ref="M21" r:id="rId107" display="pw:\\pw.planservi.com.br:PROJETOS\Documents\C0849 - DER\40_Emissao\03_GRD\0-GRDs_Enviadas DER\5ºMEDIÇÃO\MR.DER-0222_22\" xr:uid="{00000000-0004-0000-0800-00006A000000}"/>
    <hyperlink ref="M22" r:id="rId108" display="pw:\\pw.planservi.com.br:PROJETOS\Documents\C0849 - DER\40_Emissao\03_GRD\0-GRDs_Enviadas DER\5ºMEDIÇÃO\MR.DER-0222_22\" xr:uid="{00000000-0004-0000-0800-00006B000000}"/>
    <hyperlink ref="M23" r:id="rId109" display="pw:\\pw.planservi.com.br:PROJETOS\Documents\C0849 - DER\40_Emissao\03_GRD\0-GRDs_Enviadas DER\5ºMEDIÇÃO\MR.DER-0222_22\" xr:uid="{00000000-0004-0000-0800-00006C000000}"/>
    <hyperlink ref="M24" r:id="rId110" display="pw:\\pw.planservi.com.br:PROJETOS\Documents\C0849 - DER\40_Emissao\03_GRD\0-GRDs_Enviadas DER\5ºMEDIÇÃO\MR.DER-0222_22\" xr:uid="{00000000-0004-0000-0800-00006D000000}"/>
    <hyperlink ref="M25" r:id="rId111" display="pw:\\pw.planservi.com.br:PROJETOS\Documents\C0849 - DER\40_Emissao\03_GRD\0-GRDs_Enviadas DER\5ºMEDIÇÃO\MR.DER-0222_22\" xr:uid="{00000000-0004-0000-0800-00006E000000}"/>
    <hyperlink ref="M26" r:id="rId112" display="pw:\\pw.planservi.com.br:PROJETOS\Documents\C0849 - DER\40_Emissao\03_GRD\0-GRDs_Enviadas DER\5ºMEDIÇÃO\MR.DER-0222_22\" xr:uid="{00000000-0004-0000-0800-00006F000000}"/>
    <hyperlink ref="M27" r:id="rId113" display="pw:\\pw.planservi.com.br:PROJETOS\Documents\C0849 - DER\40_Emissao\03_GRD\0-GRDs_Enviadas DER\5ºMEDIÇÃO\MR.DER-0222_22\" xr:uid="{00000000-0004-0000-0800-000070000000}"/>
    <hyperlink ref="M28" r:id="rId114" display="pw:\\pw.planservi.com.br:PROJETOS\Documents\C0849 - DER\40_Emissao\03_GRD\0-GRDs_Enviadas DER\5ºMEDIÇÃO\MR.DER-0222_22\" xr:uid="{00000000-0004-0000-0800-000071000000}"/>
    <hyperlink ref="M29" r:id="rId115" display="pw:\\pw.planservi.com.br:PROJETOS\Documents\C0849 - DER\40_Emissao\03_GRD\0-GRDs_Enviadas DER\5ºMEDIÇÃO\MR.DER-0222_22\" xr:uid="{00000000-0004-0000-0800-000072000000}"/>
    <hyperlink ref="M30" r:id="rId116" display="pw:\\pw.planservi.com.br:PROJETOS\Documents\C0849 - DER\40_Emissao\03_GRD\0-GRDs_Enviadas DER\5ºMEDIÇÃO\MR.DER-0222_22\" xr:uid="{00000000-0004-0000-0800-000073000000}"/>
    <hyperlink ref="M31" r:id="rId117" display="pw:\\pw.planservi.com.br:PROJETOS\Documents\C0849 - DER\40_Emissao\03_GRD\0-GRDs_Enviadas DER\5ºMEDIÇÃO\MR.DER-0222_22\" xr:uid="{00000000-0004-0000-0800-000074000000}"/>
    <hyperlink ref="M32" r:id="rId118" display="pw:\\pw.planservi.com.br:PROJETOS\Documents\C0849 - DER\40_Emissao\03_GRD\0-GRDs_Enviadas DER\5ºMEDIÇÃO\MR.DER-0222_22\" xr:uid="{00000000-0004-0000-0800-000075000000}"/>
    <hyperlink ref="M33" r:id="rId119" display="pw:\\pw.planservi.com.br:PROJETOS\Documents\C0849 - DER\40_Emissao\03_GRD\0-GRDs_Enviadas DER\5ºMEDIÇÃO\MR.DER-0222_22\" xr:uid="{00000000-0004-0000-0800-000076000000}"/>
    <hyperlink ref="M34" r:id="rId120" display="pw:\\pw.planservi.com.br:PROJETOS\Documents\C0849 - DER\40_Emissao\03_GRD\0-GRDs_Enviadas DER\5ºMEDIÇÃO\MR.DER-0222_22\" xr:uid="{00000000-0004-0000-0800-000077000000}"/>
    <hyperlink ref="M35" r:id="rId121" display="pw:\\pw.planservi.com.br:PROJETOS\Documents\C0849 - DER\40_Emissao\03_GRD\0-GRDs_Enviadas DER\5ºMEDIÇÃO\MR.DER-0222_22\" xr:uid="{00000000-0004-0000-0800-000078000000}"/>
    <hyperlink ref="M36" r:id="rId122" display="pw:\\pw.planservi.com.br:PROJETOS\Documents\C0849 - DER\40_Emissao\03_GRD\0-GRDs_Enviadas DER\5ºMEDIÇÃO\MR.DER-0222_22\" xr:uid="{00000000-0004-0000-0800-000079000000}"/>
    <hyperlink ref="M37" r:id="rId123" display="pw:\\pw.planservi.com.br:PROJETOS\Documents\C0849 - DER\40_Emissao\03_GRD\0-GRDs_Enviadas DER\5ºMEDIÇÃO\MR.DER-0222_22\" xr:uid="{00000000-0004-0000-0800-00007A000000}"/>
    <hyperlink ref="M38" r:id="rId124" display="pw:\\pw.planservi.com.br:PROJETOS\Documents\C0849 - DER\40_Emissao\03_GRD\0-GRDs_Enviadas DER\5ºMEDIÇÃO\MR.DER-0222_22\" xr:uid="{00000000-0004-0000-0800-00007B000000}"/>
    <hyperlink ref="S448" r:id="rId125" display="pw:\\pw.planservi.com.br:PROJETOS\Documents\C0849 - DER\40_Emissao\03_GRD\0-GRDs_Enviadas DER\6ºMEDIÇÃO\MR.DER-0259_23\" xr:uid="{00000000-0004-0000-0800-00007C000000}"/>
    <hyperlink ref="S3" r:id="rId126" display="pw:\\pw.planservi.com.br:PROJETOS\Documents\C0849 - DER\40_Emissao\03_GRD\0-GRDs_Enviadas DER\6ºMEDIÇÃO\MR.DER-0275_23\" xr:uid="{00000000-0004-0000-0800-00007D000000}"/>
    <hyperlink ref="S4" r:id="rId127" display="pw:\\pw.planservi.com.br:PROJETOS\Documents\C0849 - DER\40_Emissao\03_GRD\0-GRDs_Enviadas DER\6ºMEDIÇÃO\MR.DER-0275_23\" xr:uid="{00000000-0004-0000-0800-00007E000000}"/>
    <hyperlink ref="S6" r:id="rId128" display="pw:\\pw.planservi.com.br:PROJETOS\Documents\C0849 - DER\40_Emissao\03_GRD\0-GRDs_Enviadas DER\6ºMEDIÇÃO\MR.DER-0275_23\" xr:uid="{00000000-0004-0000-0800-00007F000000}"/>
    <hyperlink ref="S7" r:id="rId129" display="pw:\\pw.planservi.com.br:PROJETOS\Documents\C0849 - DER\40_Emissao\03_GRD\0-GRDs_Enviadas DER\6ºMEDIÇÃO\MR.DER-0275_23\" xr:uid="{00000000-0004-0000-0800-000080000000}"/>
    <hyperlink ref="S8" r:id="rId130" display="pw:\\pw.planservi.com.br:PROJETOS\Documents\C0849 - DER\40_Emissao\03_GRD\0-GRDs_Enviadas DER\6ºMEDIÇÃO\MR.DER-0275_23\" xr:uid="{00000000-0004-0000-0800-000081000000}"/>
    <hyperlink ref="S9" r:id="rId131" display="pw:\\pw.planservi.com.br:PROJETOS\Documents\C0849 - DER\40_Emissao\03_GRD\0-GRDs_Enviadas DER\6ºMEDIÇÃO\MR.DER-0275_23\" xr:uid="{00000000-0004-0000-0800-000082000000}"/>
    <hyperlink ref="S10" r:id="rId132" display="pw:\\pw.planservi.com.br:PROJETOS\Documents\C0849 - DER\40_Emissao\03_GRD\0-GRDs_Enviadas DER\6ºMEDIÇÃO\MR.DER-0275_23\" xr:uid="{00000000-0004-0000-0800-000083000000}"/>
    <hyperlink ref="S11" r:id="rId133" display="pw:\\pw.planservi.com.br:PROJETOS\Documents\C0849 - DER\40_Emissao\03_GRD\0-GRDs_Enviadas DER\6ºMEDIÇÃO\MR.DER-0275_23\" xr:uid="{00000000-0004-0000-0800-000084000000}"/>
    <hyperlink ref="S12" r:id="rId134" display="pw:\\pw.planservi.com.br:PROJETOS\Documents\C0849 - DER\40_Emissao\03_GRD\0-GRDs_Enviadas DER\6ºMEDIÇÃO\MR.DER-0275_23\" xr:uid="{00000000-0004-0000-0800-000085000000}"/>
    <hyperlink ref="S13" r:id="rId135" display="pw:\\pw.planservi.com.br:PROJETOS\Documents\C0849 - DER\40_Emissao\03_GRD\0-GRDs_Enviadas DER\6ºMEDIÇÃO\MR.DER-0275_23\" xr:uid="{00000000-0004-0000-0800-000086000000}"/>
    <hyperlink ref="S14" r:id="rId136" display="pw:\\pw.planservi.com.br:PROJETOS\Documents\C0849 - DER\40_Emissao\03_GRD\0-GRDs_Enviadas DER\6ºMEDIÇÃO\MR.DER-0275_23\" xr:uid="{00000000-0004-0000-0800-000087000000}"/>
    <hyperlink ref="S15" r:id="rId137" display="pw:\\pw.planservi.com.br:PROJETOS\Documents\C0849 - DER\40_Emissao\03_GRD\0-GRDs_Enviadas DER\6ºMEDIÇÃO\MR.DER-0275_23\" xr:uid="{00000000-0004-0000-0800-000088000000}"/>
    <hyperlink ref="S16" r:id="rId138" display="pw:\\pw.planservi.com.br:PROJETOS\Documents\C0849 - DER\40_Emissao\03_GRD\0-GRDs_Enviadas DER\6ºMEDIÇÃO\MR.DER-0275_23\" xr:uid="{00000000-0004-0000-0800-000089000000}"/>
    <hyperlink ref="S17" r:id="rId139" display="pw:\\pw.planservi.com.br:PROJETOS\Documents\C0849 - DER\40_Emissao\03_GRD\0-GRDs_Enviadas DER\6ºMEDIÇÃO\MR.DER-0275_23\" xr:uid="{00000000-0004-0000-0800-00008A000000}"/>
    <hyperlink ref="S18" r:id="rId140" display="pw:\\pw.planservi.com.br:PROJETOS\Documents\C0849 - DER\40_Emissao\03_GRD\0-GRDs_Enviadas DER\6ºMEDIÇÃO\MR.DER-0275_23\" xr:uid="{00000000-0004-0000-0800-00008B000000}"/>
    <hyperlink ref="S19" r:id="rId141" display="pw:\\pw.planservi.com.br:PROJETOS\Documents\C0849 - DER\40_Emissao\03_GRD\0-GRDs_Enviadas DER\6ºMEDIÇÃO\MR.DER-0275_23\" xr:uid="{00000000-0004-0000-0800-00008C000000}"/>
    <hyperlink ref="S20" r:id="rId142" display="pw:\\pw.planservi.com.br:PROJETOS\Documents\C0849 - DER\40_Emissao\03_GRD\0-GRDs_Enviadas DER\6ºMEDIÇÃO\MR.DER-0275_23\" xr:uid="{00000000-0004-0000-0800-00008D000000}"/>
    <hyperlink ref="S21" r:id="rId143" display="pw:\\pw.planservi.com.br:PROJETOS\Documents\C0849 - DER\40_Emissao\03_GRD\0-GRDs_Enviadas DER\6ºMEDIÇÃO\MR.DER-0275_23\" xr:uid="{00000000-0004-0000-0800-00008E000000}"/>
    <hyperlink ref="S22" r:id="rId144" display="pw:\\pw.planservi.com.br:PROJETOS\Documents\C0849 - DER\40_Emissao\03_GRD\0-GRDs_Enviadas DER\6ºMEDIÇÃO\MR.DER-0275_23\" xr:uid="{00000000-0004-0000-0800-00008F000000}"/>
    <hyperlink ref="S23" r:id="rId145" display="pw:\\pw.planservi.com.br:PROJETOS\Documents\C0849 - DER\40_Emissao\03_GRD\0-GRDs_Enviadas DER\6ºMEDIÇÃO\MR.DER-0275_23\" xr:uid="{00000000-0004-0000-0800-000090000000}"/>
    <hyperlink ref="S24" r:id="rId146" display="pw:\\pw.planservi.com.br:PROJETOS\Documents\C0849 - DER\40_Emissao\03_GRD\0-GRDs_Enviadas DER\6ºMEDIÇÃO\MR.DER-0275_23\" xr:uid="{00000000-0004-0000-0800-000091000000}"/>
    <hyperlink ref="S25" r:id="rId147" display="pw:\\pw.planservi.com.br:PROJETOS\Documents\C0849 - DER\40_Emissao\03_GRD\0-GRDs_Enviadas DER\6ºMEDIÇÃO\MR.DER-0275_23\" xr:uid="{00000000-0004-0000-0800-000092000000}"/>
    <hyperlink ref="S26" r:id="rId148" display="pw:\\pw.planservi.com.br:PROJETOS\Documents\C0849 - DER\40_Emissao\03_GRD\0-GRDs_Enviadas DER\6ºMEDIÇÃO\MR.DER-0275_23\" xr:uid="{00000000-0004-0000-0800-000093000000}"/>
    <hyperlink ref="S27" r:id="rId149" display="pw:\\pw.planservi.com.br:PROJETOS\Documents\C0849 - DER\40_Emissao\03_GRD\0-GRDs_Enviadas DER\6ºMEDIÇÃO\MR.DER-0275_23\" xr:uid="{00000000-0004-0000-0800-000094000000}"/>
    <hyperlink ref="S28" r:id="rId150" display="pw:\\pw.planservi.com.br:PROJETOS\Documents\C0849 - DER\40_Emissao\03_GRD\0-GRDs_Enviadas DER\6ºMEDIÇÃO\MR.DER-0275_23\" xr:uid="{00000000-0004-0000-0800-000095000000}"/>
    <hyperlink ref="S29" r:id="rId151" display="pw:\\pw.planservi.com.br:PROJETOS\Documents\C0849 - DER\40_Emissao\03_GRD\0-GRDs_Enviadas DER\6ºMEDIÇÃO\MR.DER-0275_23\" xr:uid="{00000000-0004-0000-0800-000096000000}"/>
    <hyperlink ref="S30" r:id="rId152" display="pw:\\pw.planservi.com.br:PROJETOS\Documents\C0849 - DER\40_Emissao\03_GRD\0-GRDs_Enviadas DER\6ºMEDIÇÃO\MR.DER-0275_23\" xr:uid="{00000000-0004-0000-0800-000097000000}"/>
    <hyperlink ref="S31" r:id="rId153" display="pw:\\pw.planservi.com.br:PROJETOS\Documents\C0849 - DER\40_Emissao\03_GRD\0-GRDs_Enviadas DER\6ºMEDIÇÃO\MR.DER-0275_23\" xr:uid="{00000000-0004-0000-0800-000098000000}"/>
    <hyperlink ref="S32" r:id="rId154" display="pw:\\pw.planservi.com.br:PROJETOS\Documents\C0849 - DER\40_Emissao\03_GRD\0-GRDs_Enviadas DER\6ºMEDIÇÃO\MR.DER-0275_23\" xr:uid="{00000000-0004-0000-0800-000099000000}"/>
    <hyperlink ref="S33" r:id="rId155" display="pw:\\pw.planservi.com.br:PROJETOS\Documents\C0849 - DER\40_Emissao\03_GRD\0-GRDs_Enviadas DER\6ºMEDIÇÃO\MR.DER-0275_23\" xr:uid="{00000000-0004-0000-0800-00009A000000}"/>
    <hyperlink ref="S34" r:id="rId156" display="pw:\\pw.planservi.com.br:PROJETOS\Documents\C0849 - DER\40_Emissao\03_GRD\0-GRDs_Enviadas DER\6ºMEDIÇÃO\MR.DER-0275_23\" xr:uid="{00000000-0004-0000-0800-00009B000000}"/>
    <hyperlink ref="S35" r:id="rId157" display="pw:\\pw.planservi.com.br:PROJETOS\Documents\C0849 - DER\40_Emissao\03_GRD\0-GRDs_Enviadas DER\6ºMEDIÇÃO\MR.DER-0275_23\" xr:uid="{00000000-0004-0000-0800-00009C000000}"/>
    <hyperlink ref="S36" r:id="rId158" display="pw:\\pw.planservi.com.br:PROJETOS\Documents\C0849 - DER\40_Emissao\03_GRD\0-GRDs_Enviadas DER\6ºMEDIÇÃO\MR.DER-0275_23\" xr:uid="{00000000-0004-0000-0800-00009D000000}"/>
    <hyperlink ref="S37" r:id="rId159" display="pw:\\pw.planservi.com.br:PROJETOS\Documents\C0849 - DER\40_Emissao\03_GRD\0-GRDs_Enviadas DER\6ºMEDIÇÃO\MR.DER-0275_23\" xr:uid="{00000000-0004-0000-0800-00009E000000}"/>
    <hyperlink ref="S38" r:id="rId160" display="pw:\\pw.planservi.com.br:PROJETOS\Documents\C0849 - DER\40_Emissao\03_GRD\0-GRDs_Enviadas DER\6ºMEDIÇÃO\MR.DER-0275_23\" xr:uid="{00000000-0004-0000-0800-00009F000000}"/>
    <hyperlink ref="M407" r:id="rId161" display="pw:\\pw.planservi.com.br:PROJETOS\Documents\C0849 - DER\40_Emissao\03_GRD\0-GRDs_Enviadas DER\6ºMEDIÇÃO\MR.DER-0292_23\" xr:uid="{00000000-0004-0000-0800-0000A0000000}"/>
    <hyperlink ref="M98" r:id="rId162" display="pw:\\pw.planservi.com.br:PROJETOS\Documents\C0849 - DER\40_Emissao\03_GRD\0-GRDs_Enviadas DER\6ºMEDIÇÃO\MR.DER-0298_23\" xr:uid="{00000000-0004-0000-0800-0000A2000000}"/>
    <hyperlink ref="M99" r:id="rId163" display="pw:\\pw.planservi.com.br:PROJETOS\Documents\C0849 - DER\40_Emissao\03_GRD\0-GRDs_Enviadas DER\6ºMEDIÇÃO\MR.DER-0298_23\" xr:uid="{00000000-0004-0000-0800-0000A3000000}"/>
    <hyperlink ref="M100" r:id="rId164" display="pw:\\pw.planservi.com.br:PROJETOS\Documents\C0849 - DER\40_Emissao\03_GRD\0-GRDs_Enviadas DER\6ºMEDIÇÃO\MR.DER-0298_23\" xr:uid="{00000000-0004-0000-0800-0000A4000000}"/>
    <hyperlink ref="M101" r:id="rId165" display="pw:\\pw.planservi.com.br:PROJETOS\Documents\C0849 - DER\40_Emissao\03_GRD\0-GRDs_Enviadas DER\6ºMEDIÇÃO\MR.DER-0298_23\" xr:uid="{00000000-0004-0000-0800-0000A5000000}"/>
    <hyperlink ref="M102" r:id="rId166" display="pw:\\pw.planservi.com.br:PROJETOS\Documents\C0849 - DER\40_Emissao\03_GRD\0-GRDs_Enviadas DER\6ºMEDIÇÃO\MR.DER-0298_23\" xr:uid="{00000000-0004-0000-0800-0000A6000000}"/>
    <hyperlink ref="M103" r:id="rId167" display="pw:\\pw.planservi.com.br:PROJETOS\Documents\C0849 - DER\40_Emissao\03_GRD\0-GRDs_Enviadas DER\6ºMEDIÇÃO\MR.DER-0298_23\" xr:uid="{00000000-0004-0000-0800-0000A7000000}"/>
    <hyperlink ref="M104" r:id="rId168" display="pw:\\pw.planservi.com.br:PROJETOS\Documents\C0849 - DER\40_Emissao\03_GRD\0-GRDs_Enviadas DER\6ºMEDIÇÃO\MR.DER-0298_23\" xr:uid="{00000000-0004-0000-0800-0000A8000000}"/>
    <hyperlink ref="M105" r:id="rId169" display="pw:\\pw.planservi.com.br:PROJETOS\Documents\C0849 - DER\40_Emissao\03_GRD\0-GRDs_Enviadas DER\6ºMEDIÇÃO\MR.DER-0298_23\" xr:uid="{00000000-0004-0000-0800-0000A9000000}"/>
    <hyperlink ref="M107" r:id="rId170" display="pw:\\pw.planservi.com.br:PROJETOS\Documents\C0849 - DER\40_Emissao\03_GRD\0-GRDs_Enviadas DER\6ºMEDIÇÃO\MR.DER-0298_23\" xr:uid="{00000000-0004-0000-0800-0000AA000000}"/>
    <hyperlink ref="M108" r:id="rId171" display="pw:\\pw.planservi.com.br:PROJETOS\Documents\C0849 - DER\40_Emissao\03_GRD\0-GRDs_Enviadas DER\6ºMEDIÇÃO\MR.DER-0298_23\" xr:uid="{00000000-0004-0000-0800-0000AB000000}"/>
    <hyperlink ref="M109" r:id="rId172" display="pw:\\pw.planservi.com.br:PROJETOS\Documents\C0849 - DER\40_Emissao\03_GRD\0-GRDs_Enviadas DER\6ºMEDIÇÃO\MR.DER-0298_23\" xr:uid="{00000000-0004-0000-0800-0000AC000000}"/>
    <hyperlink ref="M110" r:id="rId173" display="pw:\\pw.planservi.com.br:PROJETOS\Documents\C0849 - DER\40_Emissao\03_GRD\0-GRDs_Enviadas DER\6ºMEDIÇÃO\MR.DER-0298_23\" xr:uid="{00000000-0004-0000-0800-0000AD000000}"/>
    <hyperlink ref="M111" r:id="rId174" display="pw:\\pw.planservi.com.br:PROJETOS\Documents\C0849 - DER\40_Emissao\03_GRD\0-GRDs_Enviadas DER\6ºMEDIÇÃO\MR.DER-0298_23\" xr:uid="{00000000-0004-0000-0800-0000AE000000}"/>
    <hyperlink ref="M112" r:id="rId175" display="pw:\\pw.planservi.com.br:PROJETOS\Documents\C0849 - DER\40_Emissao\03_GRD\0-GRDs_Enviadas DER\6ºMEDIÇÃO\MR.DER-0298_23\" xr:uid="{00000000-0004-0000-0800-0000AF000000}"/>
    <hyperlink ref="M113" r:id="rId176" display="pw:\\pw.planservi.com.br:PROJETOS\Documents\C0849 - DER\40_Emissao\03_GRD\0-GRDs_Enviadas DER\6ºMEDIÇÃO\MR.DER-0298_23\" xr:uid="{00000000-0004-0000-0800-0000B0000000}"/>
    <hyperlink ref="M114" r:id="rId177" display="pw:\\pw.planservi.com.br:PROJETOS\Documents\C0849 - DER\40_Emissao\03_GRD\0-GRDs_Enviadas DER\6ºMEDIÇÃO\MR.DER-0298_23\" xr:uid="{00000000-0004-0000-0800-0000B1000000}"/>
    <hyperlink ref="M115" r:id="rId178" display="pw:\\pw.planservi.com.br:PROJETOS\Documents\C0849 - DER\40_Emissao\03_GRD\0-GRDs_Enviadas DER\6ºMEDIÇÃO\MR.DER-0298_23\" xr:uid="{00000000-0004-0000-0800-0000B2000000}"/>
    <hyperlink ref="M116" r:id="rId179" display="pw:\\pw.planservi.com.br:PROJETOS\Documents\C0849 - DER\40_Emissao\03_GRD\0-GRDs_Enviadas DER\6ºMEDIÇÃO\MR.DER-0298_23\" xr:uid="{00000000-0004-0000-0800-0000B3000000}"/>
    <hyperlink ref="M117" r:id="rId180" display="pw:\\pw.planservi.com.br:PROJETOS\Documents\C0849 - DER\40_Emissao\03_GRD\0-GRDs_Enviadas DER\6ºMEDIÇÃO\MR.DER-0298_23\" xr:uid="{00000000-0004-0000-0800-0000B4000000}"/>
    <hyperlink ref="M118" r:id="rId181" display="pw:\\pw.planservi.com.br:PROJETOS\Documents\C0849 - DER\40_Emissao\03_GRD\0-GRDs_Enviadas DER\6ºMEDIÇÃO\MR.DER-0298_23\" xr:uid="{00000000-0004-0000-0800-0000B5000000}"/>
    <hyperlink ref="M119" r:id="rId182" display="pw:\\pw.planservi.com.br:PROJETOS\Documents\C0849 - DER\40_Emissao\03_GRD\0-GRDs_Enviadas DER\6ºMEDIÇÃO\MR.DER-0298_23\" xr:uid="{00000000-0004-0000-0800-0000B6000000}"/>
    <hyperlink ref="M120" r:id="rId183" display="pw:\\pw.planservi.com.br:PROJETOS\Documents\C0849 - DER\40_Emissao\03_GRD\0-GRDs_Enviadas DER\6ºMEDIÇÃO\MR.DER-0298_23\" xr:uid="{00000000-0004-0000-0800-0000B7000000}"/>
    <hyperlink ref="M121" r:id="rId184" display="pw:\\pw.planservi.com.br:PROJETOS\Documents\C0849 - DER\40_Emissao\03_GRD\0-GRDs_Enviadas DER\6ºMEDIÇÃO\MR.DER-0298_23\" xr:uid="{00000000-0004-0000-0800-0000B8000000}"/>
    <hyperlink ref="M122" r:id="rId185" display="pw:\\pw.planservi.com.br:PROJETOS\Documents\C0849 - DER\40_Emissao\03_GRD\0-GRDs_Enviadas DER\6ºMEDIÇÃO\MR.DER-0298_23\" xr:uid="{00000000-0004-0000-0800-0000B9000000}"/>
    <hyperlink ref="M123" r:id="rId186" display="pw:\\pw.planservi.com.br:PROJETOS\Documents\C0849 - DER\40_Emissao\03_GRD\0-GRDs_Enviadas DER\6ºMEDIÇÃO\MR.DER-0298_23\" xr:uid="{00000000-0004-0000-0800-0000BA000000}"/>
    <hyperlink ref="M124" r:id="rId187" display="pw:\\pw.planservi.com.br:PROJETOS\Documents\C0849 - DER\40_Emissao\03_GRD\0-GRDs_Enviadas DER\6ºMEDIÇÃO\MR.DER-0298_23\" xr:uid="{00000000-0004-0000-0800-0000BB000000}"/>
    <hyperlink ref="M125" r:id="rId188" display="pw:\\pw.planservi.com.br:PROJETOS\Documents\C0849 - DER\40_Emissao\03_GRD\0-GRDs_Enviadas DER\6ºMEDIÇÃO\MR.DER-0298_23\" xr:uid="{00000000-0004-0000-0800-0000BC000000}"/>
    <hyperlink ref="M126" r:id="rId189" display="pw:\\pw.planservi.com.br:PROJETOS\Documents\C0849 - DER\40_Emissao\03_GRD\0-GRDs_Enviadas DER\6ºMEDIÇÃO\MR.DER-0298_23\" xr:uid="{00000000-0004-0000-0800-0000BD000000}"/>
    <hyperlink ref="M127" r:id="rId190" display="pw:\\pw.planservi.com.br:PROJETOS\Documents\C0849 - DER\40_Emissao\03_GRD\0-GRDs_Enviadas DER\6ºMEDIÇÃO\MR.DER-0298_23\" xr:uid="{00000000-0004-0000-0800-0000BE000000}"/>
    <hyperlink ref="M128" r:id="rId191" display="pw:\\pw.planservi.com.br:PROJETOS\Documents\C0849 - DER\40_Emissao\03_GRD\0-GRDs_Enviadas DER\6ºMEDIÇÃO\MR.DER-0298_23\" xr:uid="{00000000-0004-0000-0800-0000BF000000}"/>
    <hyperlink ref="M129" r:id="rId192" display="pw:\\pw.planservi.com.br:PROJETOS\Documents\C0849 - DER\40_Emissao\03_GRD\0-GRDs_Enviadas DER\6ºMEDIÇÃO\MR.DER-0298_23\" xr:uid="{00000000-0004-0000-0800-0000C0000000}"/>
    <hyperlink ref="M130" r:id="rId193" display="pw:\\pw.planservi.com.br:PROJETOS\Documents\C0849 - DER\40_Emissao\03_GRD\0-GRDs_Enviadas DER\6ºMEDIÇÃO\MR.DER-0298_23\" xr:uid="{00000000-0004-0000-0800-0000C1000000}"/>
    <hyperlink ref="M131" r:id="rId194" display="pw:\\pw.planservi.com.br:PROJETOS\Documents\C0849 - DER\40_Emissao\03_GRD\0-GRDs_Enviadas DER\6ºMEDIÇÃO\MR.DER-0298_23\" xr:uid="{00000000-0004-0000-0800-0000C2000000}"/>
    <hyperlink ref="M132" r:id="rId195" display="pw:\\pw.planservi.com.br:PROJETOS\Documents\C0849 - DER\40_Emissao\03_GRD\0-GRDs_Enviadas DER\6ºMEDIÇÃO\MR.DER-0298_23\" xr:uid="{00000000-0004-0000-0800-0000C3000000}"/>
    <hyperlink ref="M133" r:id="rId196" display="pw:\\pw.planservi.com.br:PROJETOS\Documents\C0849 - DER\40_Emissao\03_GRD\0-GRDs_Enviadas DER\6ºMEDIÇÃO\MR.DER-0298_23\" xr:uid="{00000000-0004-0000-0800-0000C4000000}"/>
    <hyperlink ref="M134" r:id="rId197" display="pw:\\pw.planservi.com.br:PROJETOS\Documents\C0849 - DER\40_Emissao\03_GRD\0-GRDs_Enviadas DER\6ºMEDIÇÃO\MR.DER-0298_23\" xr:uid="{00000000-0004-0000-0800-0000C5000000}"/>
    <hyperlink ref="M135" r:id="rId198" display="pw:\\pw.planservi.com.br:PROJETOS\Documents\C0849 - DER\40_Emissao\03_GRD\0-GRDs_Enviadas DER\6ºMEDIÇÃO\MR.DER-0298_23\" xr:uid="{00000000-0004-0000-0800-0000C6000000}"/>
    <hyperlink ref="M136" r:id="rId199" display="pw:\\pw.planservi.com.br:PROJETOS\Documents\C0849 - DER\40_Emissao\03_GRD\0-GRDs_Enviadas DER\6ºMEDIÇÃO\MR.DER-0298_23\" xr:uid="{00000000-0004-0000-0800-0000C7000000}"/>
    <hyperlink ref="M137" r:id="rId200" display="pw:\\pw.planservi.com.br:PROJETOS\Documents\C0849 - DER\40_Emissao\03_GRD\0-GRDs_Enviadas DER\6ºMEDIÇÃO\MR.DER-0298_23\" xr:uid="{00000000-0004-0000-0800-0000C8000000}"/>
    <hyperlink ref="M138" r:id="rId201" display="pw:\\pw.planservi.com.br:PROJETOS\Documents\C0849 - DER\40_Emissao\03_GRD\0-GRDs_Enviadas DER\6ºMEDIÇÃO\MR.DER-0298_23\" xr:uid="{00000000-0004-0000-0800-0000C9000000}"/>
    <hyperlink ref="M139" r:id="rId202" display="pw:\\pw.planservi.com.br:PROJETOS\Documents\C0849 - DER\40_Emissao\03_GRD\0-GRDs_Enviadas DER\6ºMEDIÇÃO\MR.DER-0298_23\" xr:uid="{00000000-0004-0000-0800-0000CA000000}"/>
    <hyperlink ref="M140" r:id="rId203" display="pw:\\pw.planservi.com.br:PROJETOS\Documents\C0849 - DER\40_Emissao\03_GRD\0-GRDs_Enviadas DER\6ºMEDIÇÃO\MR.DER-0298_23\" xr:uid="{00000000-0004-0000-0800-0000CB000000}"/>
    <hyperlink ref="M141" r:id="rId204" display="pw:\\pw.planservi.com.br:PROJETOS\Documents\C0849 - DER\40_Emissao\03_GRD\0-GRDs_Enviadas DER\6ºMEDIÇÃO\MR.DER-0298_23\" xr:uid="{00000000-0004-0000-0800-0000CC000000}"/>
    <hyperlink ref="M142" r:id="rId205" display="pw:\\pw.planservi.com.br:PROJETOS\Documents\C0849 - DER\40_Emissao\03_GRD\0-GRDs_Enviadas DER\6ºMEDIÇÃO\MR.DER-0298_23\" xr:uid="{00000000-0004-0000-0800-0000CD000000}"/>
    <hyperlink ref="P98" r:id="rId206" display="pw:\\pw.planservi.com.br:PROJETOS\Documents\C0849 - DER\30_Producao\9-D24– SP 350 - km 272,10-297,47\02_Geom\02.00_R031\2023 01 26 - Projeto Executivo.xls" xr:uid="{00000000-0004-0000-0800-0000CE000000}"/>
    <hyperlink ref="P99:P142" r:id="rId207" display="pw:\\pw.planservi.com.br:PROJETOS\Documents\C0849 - DER\30_Producao\9-D24– SP 350 - km 272,10-297,47\02_Geom\02.00_R031\2023 01 26 - Projeto Executivo.xls" xr:uid="{00000000-0004-0000-0800-0000CF000000}"/>
    <hyperlink ref="M5" r:id="rId208" display="pw:\\pw.planservi.com.br:PROJETOS\Documents\C0849 - DER\40_Emissao\03_GRD\0-GRDs_Enviadas DER\7ºMEDIÇÃO\MR.DER-0315_23\" xr:uid="{00000000-0004-0000-0800-0000D0000000}"/>
    <hyperlink ref="M67" r:id="rId209" display="pw:\\pw.planservi.com.br:PROJETOS\Documents\C0849 - DER\40_Emissao\03_GRD\0-GRDs_Enviadas DER\7ºMEDIÇÃO\MR.DER-0315_23\" xr:uid="{00000000-0004-0000-0800-0000D1000000}"/>
    <hyperlink ref="M159" r:id="rId210" display="pw:\\pw.planservi.com.br:PROJETOS\Documents\C0849 - DER\40_Emissao\03_GRD\0-GRDs_Enviadas DER\7ºMEDIÇÃO\MR.DER-0315_23\" xr:uid="{00000000-0004-0000-0800-0000D2000000}"/>
    <hyperlink ref="M160" r:id="rId211" display="pw:\\pw.planservi.com.br:PROJETOS\Documents\C0849 - DER\40_Emissao\03_GRD\0-GRDs_Enviadas DER\7ºMEDIÇÃO\MR.DER-0315_23\" xr:uid="{00000000-0004-0000-0800-0000D3000000}"/>
    <hyperlink ref="M208" r:id="rId212" display="pw:\\pw.planservi.com.br:PROJETOS\Documents\C0849 - DER\40_Emissao\03_GRD\0-GRDs_Enviadas DER\7ºMEDIÇÃO\MR.DER-0315_23\" xr:uid="{00000000-0004-0000-0800-0000D4000000}"/>
    <hyperlink ref="M161" r:id="rId213" display="pw:\\pw.planservi.com.br:PROJETOS\Documents\C0849 - DER\40_Emissao\03_GRD\0-GRDs_Enviadas DER\7ºMEDIÇÃO\MR.DER-0315_23\" xr:uid="{00000000-0004-0000-0800-0000D5000000}"/>
    <hyperlink ref="M162" r:id="rId214" display="pw:\\pw.planservi.com.br:PROJETOS\Documents\C0849 - DER\40_Emissao\03_GRD\0-GRDs_Enviadas DER\7ºMEDIÇÃO\MR.DER-0315_23\" xr:uid="{00000000-0004-0000-0800-0000D6000000}"/>
    <hyperlink ref="M163" r:id="rId215" display="pw:\\pw.planservi.com.br:PROJETOS\Documents\C0849 - DER\40_Emissao\03_GRD\0-GRDs_Enviadas DER\7ºMEDIÇÃO\MR.DER-0315_23\" xr:uid="{00000000-0004-0000-0800-0000D7000000}"/>
    <hyperlink ref="M164" r:id="rId216" display="pw:\\pw.planservi.com.br:PROJETOS\Documents\C0849 - DER\40_Emissao\03_GRD\0-GRDs_Enviadas DER\7ºMEDIÇÃO\MR.DER-0315_23\" xr:uid="{00000000-0004-0000-0800-0000D8000000}"/>
    <hyperlink ref="M165" r:id="rId217" display="pw:\\pw.planservi.com.br:PROJETOS\Documents\C0849 - DER\40_Emissao\03_GRD\0-GRDs_Enviadas DER\7ºMEDIÇÃO\MR.DER-0315_23\" xr:uid="{00000000-0004-0000-0800-0000D9000000}"/>
    <hyperlink ref="M166" r:id="rId218" display="pw:\\pw.planservi.com.br:PROJETOS\Documents\C0849 - DER\40_Emissao\03_GRD\0-GRDs_Enviadas DER\7ºMEDIÇÃO\MR.DER-0315_23\" xr:uid="{00000000-0004-0000-0800-0000DA000000}"/>
    <hyperlink ref="M168" r:id="rId219" display="pw:\\pw.planservi.com.br:PROJETOS\Documents\C0849 - DER\40_Emissao\03_GRD\0-GRDs_Enviadas DER\7ºMEDIÇÃO\MR.DER-0315_23\" xr:uid="{00000000-0004-0000-0800-0000DB000000}"/>
    <hyperlink ref="AE59" r:id="rId220" display="pw:\\pw.planservi.com.br:PROJETOS\Documents\C0849 - DER\40_Emissao\03_GRD\0-GRDs_Enviadas DER\7ºMEDIÇÃO\MR.DER-0321_23\" xr:uid="{00000000-0004-0000-0800-0000DC000000}"/>
    <hyperlink ref="AE60" r:id="rId221" display="pw:\\pw.planservi.com.br:PROJETOS\Documents\C0849 - DER\40_Emissao\03_GRD\0-GRDs_Enviadas DER\7ºMEDIÇÃO\MR.DER-0321_23\" xr:uid="{00000000-0004-0000-0800-0000DD000000}"/>
    <hyperlink ref="AE61" r:id="rId222" display="pw:\\pw.planservi.com.br:PROJETOS\Documents\C0849 - DER\40_Emissao\03_GRD\0-GRDs_Enviadas DER\7ºMEDIÇÃO\MR.DER-0321_23\" xr:uid="{00000000-0004-0000-0800-0000DE000000}"/>
    <hyperlink ref="AE62" r:id="rId223" display="pw:\\pw.planservi.com.br:PROJETOS\Documents\C0849 - DER\40_Emissao\03_GRD\0-GRDs_Enviadas DER\7ºMEDIÇÃO\MR.DER-0321_23\" xr:uid="{00000000-0004-0000-0800-0000DF000000}"/>
    <hyperlink ref="AE63" r:id="rId224" display="pw:\\pw.planservi.com.br:PROJETOS\Documents\C0849 - DER\40_Emissao\03_GRD\0-GRDs_Enviadas DER\7ºMEDIÇÃO\MR.DER-0321_23\" xr:uid="{00000000-0004-0000-0800-0000E0000000}"/>
    <hyperlink ref="AE64" r:id="rId225" display="pw:\\pw.planservi.com.br:PROJETOS\Documents\C0849 - DER\40_Emissao\03_GRD\0-GRDs_Enviadas DER\7ºMEDIÇÃO\MR.DER-0321_23\" xr:uid="{00000000-0004-0000-0800-0000E1000000}"/>
    <hyperlink ref="AE65" r:id="rId226" display="pw:\\pw.planservi.com.br:PROJETOS\Documents\C0849 - DER\40_Emissao\03_GRD\0-GRDs_Enviadas DER\7ºMEDIÇÃO\MR.DER-0321_23\" xr:uid="{00000000-0004-0000-0800-0000E2000000}"/>
    <hyperlink ref="Y40" r:id="rId227" display="pw:\\pw.planservi.com.br:PROJETOS\Documents\C0849 - DER\40_Emissao\03_GRD\0-GRDs_Enviadas DER\7ºMEDIÇÃO\MR.DER-0329_23\" xr:uid="{00000000-0004-0000-0800-0000E3000000}"/>
    <hyperlink ref="Y41" r:id="rId228" display="pw:\\pw.planservi.com.br:PROJETOS\Documents\C0849 - DER\40_Emissao\03_GRD\0-GRDs_Enviadas DER\7ºMEDIÇÃO\MR.DER-0329_23\" xr:uid="{00000000-0004-0000-0800-0000E4000000}"/>
    <hyperlink ref="Y42" r:id="rId229" display="pw:\\pw.planservi.com.br:PROJETOS\Documents\C0849 - DER\40_Emissao\03_GRD\0-GRDs_Enviadas DER\7ºMEDIÇÃO\MR.DER-0329_23\" xr:uid="{00000000-0004-0000-0800-0000E5000000}"/>
    <hyperlink ref="Y43" r:id="rId230" display="pw:\\pw.planservi.com.br:PROJETOS\Documents\C0849 - DER\40_Emissao\03_GRD\0-GRDs_Enviadas DER\7ºMEDIÇÃO\MR.DER-0329_23\" xr:uid="{00000000-0004-0000-0800-0000E6000000}"/>
    <hyperlink ref="Y44" r:id="rId231" display="pw:\\pw.planservi.com.br:PROJETOS\Documents\C0849 - DER\40_Emissao\03_GRD\0-GRDs_Enviadas DER\7ºMEDIÇÃO\MR.DER-0329_23\" xr:uid="{00000000-0004-0000-0800-0000E7000000}"/>
    <hyperlink ref="Y45" r:id="rId232" display="pw:\\pw.planservi.com.br:PROJETOS\Documents\C0849 - DER\40_Emissao\03_GRD\0-GRDs_Enviadas DER\7ºMEDIÇÃO\MR.DER-0329_23\" xr:uid="{00000000-0004-0000-0800-0000E8000000}"/>
    <hyperlink ref="Y46" r:id="rId233" display="pw:\\pw.planservi.com.br:PROJETOS\Documents\C0849 - DER\40_Emissao\03_GRD\0-GRDs_Enviadas DER\7ºMEDIÇÃO\MR.DER-0329_23\" xr:uid="{00000000-0004-0000-0800-0000E9000000}"/>
    <hyperlink ref="Y47" r:id="rId234" display="pw:\\pw.planservi.com.br:PROJETOS\Documents\C0849 - DER\40_Emissao\03_GRD\0-GRDs_Enviadas DER\7ºMEDIÇÃO\MR.DER-0329_23\" xr:uid="{00000000-0004-0000-0800-0000EA000000}"/>
    <hyperlink ref="Y48" r:id="rId235" display="pw:\\pw.planservi.com.br:PROJETOS\Documents\C0849 - DER\40_Emissao\03_GRD\0-GRDs_Enviadas DER\7ºMEDIÇÃO\MR.DER-0329_23\" xr:uid="{00000000-0004-0000-0800-0000EB000000}"/>
    <hyperlink ref="Y49" r:id="rId236" display="pw:\\pw.planservi.com.br:PROJETOS\Documents\C0849 - DER\40_Emissao\03_GRD\0-GRDs_Enviadas DER\7ºMEDIÇÃO\MR.DER-0329_23\" xr:uid="{00000000-0004-0000-0800-0000EC000000}"/>
    <hyperlink ref="Y50" r:id="rId237" display="pw:\\pw.planservi.com.br:PROJETOS\Documents\C0849 - DER\40_Emissao\03_GRD\0-GRDs_Enviadas DER\7ºMEDIÇÃO\MR.DER-0329_23\" xr:uid="{00000000-0004-0000-0800-0000ED000000}"/>
    <hyperlink ref="Y51" r:id="rId238" display="pw:\\pw.planservi.com.br:PROJETOS\Documents\C0849 - DER\40_Emissao\03_GRD\0-GRDs_Enviadas DER\7ºMEDIÇÃO\MR.DER-0329_23\" xr:uid="{00000000-0004-0000-0800-0000EE000000}"/>
    <hyperlink ref="Y52" r:id="rId239" display="pw:\\pw.planservi.com.br:PROJETOS\Documents\C0849 - DER\40_Emissao\03_GRD\0-GRDs_Enviadas DER\7ºMEDIÇÃO\MR.DER-0329_23\" xr:uid="{00000000-0004-0000-0800-0000EF000000}"/>
    <hyperlink ref="Y53" r:id="rId240" display="pw:\\pw.planservi.com.br:PROJETOS\Documents\C0849 - DER\40_Emissao\03_GRD\0-GRDs_Enviadas DER\7ºMEDIÇÃO\MR.DER-0329_23\" xr:uid="{00000000-0004-0000-0800-0000F0000000}"/>
    <hyperlink ref="Y54" r:id="rId241" display="pw:\\pw.planservi.com.br:PROJETOS\Documents\C0849 - DER\40_Emissao\03_GRD\0-GRDs_Enviadas DER\7ºMEDIÇÃO\MR.DER-0329_23\" xr:uid="{00000000-0004-0000-0800-0000F1000000}"/>
    <hyperlink ref="Y55" r:id="rId242" display="pw:\\pw.planservi.com.br:PROJETOS\Documents\C0849 - DER\40_Emissao\03_GRD\0-GRDs_Enviadas DER\7ºMEDIÇÃO\MR.DER-0329_23\" xr:uid="{00000000-0004-0000-0800-0000F2000000}"/>
    <hyperlink ref="Y56" r:id="rId243" display="pw:\\pw.planservi.com.br:PROJETOS\Documents\C0849 - DER\40_Emissao\03_GRD\0-GRDs_Enviadas DER\7ºMEDIÇÃO\MR.DER-0329_23\" xr:uid="{00000000-0004-0000-0800-0000F3000000}"/>
    <hyperlink ref="Y57" r:id="rId244" display="pw:\\pw.planservi.com.br:PROJETOS\Documents\C0849 - DER\40_Emissao\03_GRD\0-GRDs_Enviadas DER\7ºMEDIÇÃO\MR.DER-0329_23\" xr:uid="{00000000-0004-0000-0800-0000F4000000}"/>
    <hyperlink ref="Y58" r:id="rId245" display="pw:\\pw.planservi.com.br:PROJETOS\Documents\C0849 - DER\40_Emissao\03_GRD\0-GRDs_Enviadas DER\7ºMEDIÇÃO\MR.DER-0329_23\" xr:uid="{00000000-0004-0000-0800-0000F5000000}"/>
    <hyperlink ref="M412" r:id="rId246" display="pw:\\pw.planservi.com.br:PROJETOS\Documents\C0849 - DER\40_Emissao\03_GRD\0-GRDs_Enviadas DER\7ºMEDIÇÃO\MR.DER-0349_23\" xr:uid="{00000000-0004-0000-0800-0000F6000000}"/>
    <hyperlink ref="M413" r:id="rId247" display="pw:\\pw.planservi.com.br:PROJETOS\Documents\C0849 - DER\40_Emissao\03_GRD\0-GRDs_Enviadas DER\7ºMEDIÇÃO\MR.DER-0349_23\" xr:uid="{00000000-0004-0000-0800-0000F7000000}"/>
    <hyperlink ref="M415" r:id="rId248" display="pw:\\pw.planservi.com.br:PROJETOS\Documents\C0849 - DER\40_Emissao\03_GRD\0-GRDs_Enviadas DER\7ºMEDIÇÃO\MR.DER-0349_23\" xr:uid="{00000000-0004-0000-0800-0000F8000000}"/>
    <hyperlink ref="M411" r:id="rId249" display="pw:\\pw.planservi.com.br:PROJETOS\Documents\C0849 - DER\40_Emissao\03_GRD\0-GRDs_Enviadas DER\7ºMEDIÇÃO\MR.DER-0349_23\" xr:uid="{00000000-0004-0000-0800-0000F9000000}"/>
    <hyperlink ref="AK59" r:id="rId250" display="pw:\\pw.planservi.com.br:PROJETOS\Documents\C0849 - DER\40_Emissao\03_GRD\0-GRDs_Enviadas DER\7ºMEDIÇÃO\MR.DER-0360_23\" xr:uid="{00000000-0004-0000-0800-0000FA000000}"/>
    <hyperlink ref="AK60:AK65" r:id="rId251" display="pw:\\pw.planservi.com.br:PROJETOS\Documents\C0849 - DER\40_Emissao\03_GRD\0-GRDs_Enviadas DER\7ºMEDIÇÃO\MR.DER-0360_23\" xr:uid="{00000000-0004-0000-0800-0000FB000000}"/>
    <hyperlink ref="AB40" r:id="rId252" display="pw:\\pw.planservi.com.br:PROJETOS\Documents\C0849 - DER\30_Producao\9-D24– SP 350 - km 272,10-297,47\05_Geot\05.00_R031\2023.02.16_R-031_SP-350_G14.doc" xr:uid="{00000000-0004-0000-0800-0000FC000000}"/>
    <hyperlink ref="AB41:AB58" r:id="rId253" display="pw:\\pw.planservi.com.br:PROJETOS\Documents\C0849 - DER\30_Producao\9-D24– SP 350 - km 272,10-297,47\05_Geot\05.00_R031\2023.02.16_R-031_SP-350_G14.doc" xr:uid="{00000000-0004-0000-0800-0000FD000000}"/>
    <hyperlink ref="AN59" r:id="rId254" display="pw:\\pw.planservi.com.br:PROJETOS\Documents\C0849 - DER\30_Producao\9-D24– SP 350 - km 272,10-297,47\05_Geot\05.00_R031\2023 02 27-R-031_RevisãoB_G13.doc" xr:uid="{00000000-0004-0000-0800-0000FE000000}"/>
    <hyperlink ref="AN60:AN65" r:id="rId255" display="pw:\\pw.planservi.com.br:PROJETOS\Documents\C0849 - DER\30_Producao\9-D24– SP 350 - km 272,10-297,47\05_Geot\05.00_R031\2023 02 27-R-031_RevisãoB_G13.doc" xr:uid="{00000000-0004-0000-0800-0000FF000000}"/>
    <hyperlink ref="M167" r:id="rId256" display="pw:\\pw.planservi.com.br:PROJETOS\Documents\C0849 - DER\40_Emissao\03_GRD\0-GRDs_Enviadas DER\7ºMEDIÇÃO\MR.DER-0315_23\" xr:uid="{00000000-0004-0000-0800-000000010000}"/>
    <hyperlink ref="P5" r:id="rId257" display="pw:\\pw.planservi.com.br:PROJETOS\Documents\C0849 - DER\30_Producao\9-D24– SP 350 - km 272,10-297,47\04_Dren\04.00_R031\2023 02 14 - Emissão Inicial_Segmeto D24 - Planta de bacias e Relatório.doc" xr:uid="{00000000-0004-0000-0800-000001010000}"/>
    <hyperlink ref="P160:P170" r:id="rId258" display="pw:\\pw.planservi.com.br:PROJETOS\Documents\C0849 - DER\30_Producao\9-D24– SP 350 - km 272,10-297,47\04_Dren\04.00_R031\2023 02 14 - Emissão Inicial_Segmeto D24 - Planta de bacias e Relatório.doc" xr:uid="{00000000-0004-0000-0800-000002010000}"/>
    <hyperlink ref="P208" r:id="rId259" display="pw:\\pw.planservi.com.br:PROJETOS\Documents\C0849 - DER\30_Producao\9-D24– SP 350 - km 272,10-297,47\04_Dren\04.00_R031\2023 02 14 - Emissão Inicial_Segmeto D24 - Planta de bacias e Relatório.doc" xr:uid="{00000000-0004-0000-0800-000003010000}"/>
    <hyperlink ref="AH59" r:id="rId260" display="pw:\\pw.planservi.com.br:PROJETOS\Documents\C0849 - DER\30_Producao\9-D24– SP 350 - km 272,10-297,47\05_Geot\05.00_R031\2023 02 15-R-031_RevisãoB1_G13.doc" xr:uid="{00000000-0004-0000-0800-000004010000}"/>
    <hyperlink ref="AH60:AH65" r:id="rId261" display="pw:\\pw.planservi.com.br:PROJETOS\Documents\C0849 - DER\30_Producao\9-D24– SP 350 - km 272,10-297,47\05_Geot\05.00_R031\2023 02 15-R-031_RevisãoB1_G13.doc" xr:uid="{00000000-0004-0000-0800-000005010000}"/>
    <hyperlink ref="S407" r:id="rId262" display="pw:\\pw.planservi.com.br:PROJETOS\Documents\C0849 - DER\40_Emissao\03_GRD\0-GRDs_Enviadas DER\13ºMEDIÇÃO-26-07-23 A 25-08-23\MR.DER-0422_23\" xr:uid="{00000000-0004-0000-0800-000006010000}"/>
    <hyperlink ref="S408" r:id="rId263" display="pw:\\pw.planservi.com.br:PROJETOS\Documents\C0849 - DER\40_Emissao\03_GRD\0-GRDs_Enviadas DER\13ºMEDIÇÃO-26-07-23 A 25-08-23\MR.DER-0422_23\" xr:uid="{00000000-0004-0000-0800-000007010000}"/>
    <hyperlink ref="S410" r:id="rId264" display="pw:\\pw.planservi.com.br:PROJETOS\Documents\C0849 - DER\40_Emissao\03_GRD\0-GRDs_Enviadas DER\13ºMEDIÇÃO-26-07-23 A 25-08-23\MR.DER-0422_23\" xr:uid="{00000000-0004-0000-0800-000008010000}"/>
    <hyperlink ref="S406" r:id="rId265" display="pw:\\pw.planservi.com.br:PROJETOS\Documents\C0849 - DER\40_Emissao\03_GRD\0-GRDs_Enviadas DER\13ºMEDIÇÃO-26-07-23 A 25-08-23\MR.DER-0422_23\" xr:uid="{00000000-0004-0000-0800-000009010000}"/>
    <hyperlink ref="S412" r:id="rId266" display="pw:\\pw.planservi.com.br:PROJETOS\Documents\C0849 - DER\40_Emissao\03_GRD\0-GRDs_Enviadas DER\13ºMEDIÇÃO-26-07-23 A 25-08-23\MR.DER-0422_23\" xr:uid="{00000000-0004-0000-0800-00000A010000}"/>
    <hyperlink ref="S413" r:id="rId267" display="pw:\\pw.planservi.com.br:PROJETOS\Documents\C0849 - DER\40_Emissao\03_GRD\0-GRDs_Enviadas DER\13ºMEDIÇÃO-26-07-23 A 25-08-23\MR.DER-0422_23\" xr:uid="{00000000-0004-0000-0800-00000B010000}"/>
    <hyperlink ref="S415" r:id="rId268" display="pw:\\pw.planservi.com.br:PROJETOS\Documents\C0849 - DER\40_Emissao\03_GRD\0-GRDs_Enviadas DER\13ºMEDIÇÃO-26-07-23 A 25-08-23\MR.DER-0422_23\" xr:uid="{00000000-0004-0000-0800-00000C010000}"/>
    <hyperlink ref="S411" r:id="rId269" display="pw:\\pw.planservi.com.br:PROJETOS\Documents\C0849 - DER\40_Emissao\03_GRD\0-GRDs_Enviadas DER\13ºMEDIÇÃO-26-07-23 A 25-08-23\MR.DER-0422_23\" xr:uid="{00000000-0004-0000-0800-00000D010000}"/>
    <hyperlink ref="Y3" r:id="rId270" display="pw:\\pw.planservi.com.br:PROJETOS\Documents\C0849 - DER\40_Emissao\03_GRD\0-GRDs_Enviadas DER\13ºMEDIÇÃO-26-07-23 A 25-08-23\MR.DER-0397_23\" xr:uid="{00000000-0004-0000-0800-00000E010000}"/>
    <hyperlink ref="Y4" r:id="rId271" display="pw:\\pw.planservi.com.br:PROJETOS\Documents\C0849 - DER\40_Emissao\03_GRD\0-GRDs_Enviadas DER\13ºMEDIÇÃO-26-07-23 A 25-08-23\MR.DER-0397_23\" xr:uid="{00000000-0004-0000-0800-00000F010000}"/>
    <hyperlink ref="Y6" r:id="rId272" display="pw:\\pw.planservi.com.br:PROJETOS\Documents\C0849 - DER\40_Emissao\03_GRD\0-GRDs_Enviadas DER\13ºMEDIÇÃO-26-07-23 A 25-08-23\MR.DER-0397_23\" xr:uid="{00000000-0004-0000-0800-000010010000}"/>
    <hyperlink ref="Y7" r:id="rId273" display="pw:\\pw.planservi.com.br:PROJETOS\Documents\C0849 - DER\40_Emissao\03_GRD\0-GRDs_Enviadas DER\13ºMEDIÇÃO-26-07-23 A 25-08-23\MR.DER-0397_23\" xr:uid="{00000000-0004-0000-0800-000011010000}"/>
    <hyperlink ref="Y8" r:id="rId274" display="pw:\\pw.planservi.com.br:PROJETOS\Documents\C0849 - DER\40_Emissao\03_GRD\0-GRDs_Enviadas DER\13ºMEDIÇÃO-26-07-23 A 25-08-23\MR.DER-0397_23\" xr:uid="{00000000-0004-0000-0800-000012010000}"/>
    <hyperlink ref="Y9" r:id="rId275" display="pw:\\pw.planservi.com.br:PROJETOS\Documents\C0849 - DER\40_Emissao\03_GRD\0-GRDs_Enviadas DER\13ºMEDIÇÃO-26-07-23 A 25-08-23\MR.DER-0397_23\" xr:uid="{00000000-0004-0000-0800-000013010000}"/>
    <hyperlink ref="Y10" r:id="rId276" display="pw:\\pw.planservi.com.br:PROJETOS\Documents\C0849 - DER\40_Emissao\03_GRD\0-GRDs_Enviadas DER\13ºMEDIÇÃO-26-07-23 A 25-08-23\MR.DER-0397_23\" xr:uid="{00000000-0004-0000-0800-000014010000}"/>
    <hyperlink ref="Y11" r:id="rId277" display="pw:\\pw.planservi.com.br:PROJETOS\Documents\C0849 - DER\40_Emissao\03_GRD\0-GRDs_Enviadas DER\13ºMEDIÇÃO-26-07-23 A 25-08-23\MR.DER-0397_23\" xr:uid="{00000000-0004-0000-0800-000015010000}"/>
    <hyperlink ref="Y12" r:id="rId278" display="pw:\\pw.planservi.com.br:PROJETOS\Documents\C0849 - DER\40_Emissao\03_GRD\0-GRDs_Enviadas DER\13ºMEDIÇÃO-26-07-23 A 25-08-23\MR.DER-0397_23\" xr:uid="{00000000-0004-0000-0800-000016010000}"/>
    <hyperlink ref="Y13" r:id="rId279" display="pw:\\pw.planservi.com.br:PROJETOS\Documents\C0849 - DER\40_Emissao\03_GRD\0-GRDs_Enviadas DER\13ºMEDIÇÃO-26-07-23 A 25-08-23\MR.DER-0397_23\" xr:uid="{00000000-0004-0000-0800-000017010000}"/>
    <hyperlink ref="Y14" r:id="rId280" display="pw:\\pw.planservi.com.br:PROJETOS\Documents\C0849 - DER\40_Emissao\03_GRD\0-GRDs_Enviadas DER\13ºMEDIÇÃO-26-07-23 A 25-08-23\MR.DER-0397_23\" xr:uid="{00000000-0004-0000-0800-000018010000}"/>
    <hyperlink ref="Y15" r:id="rId281" display="pw:\\pw.planservi.com.br:PROJETOS\Documents\C0849 - DER\40_Emissao\03_GRD\0-GRDs_Enviadas DER\13ºMEDIÇÃO-26-07-23 A 25-08-23\MR.DER-0397_23\" xr:uid="{00000000-0004-0000-0800-000019010000}"/>
    <hyperlink ref="Y16" r:id="rId282" display="pw:\\pw.planservi.com.br:PROJETOS\Documents\C0849 - DER\40_Emissao\03_GRD\0-GRDs_Enviadas DER\13ºMEDIÇÃO-26-07-23 A 25-08-23\MR.DER-0397_23\" xr:uid="{00000000-0004-0000-0800-00001A010000}"/>
    <hyperlink ref="Y17" r:id="rId283" display="pw:\\pw.planservi.com.br:PROJETOS\Documents\C0849 - DER\40_Emissao\03_GRD\0-GRDs_Enviadas DER\13ºMEDIÇÃO-26-07-23 A 25-08-23\MR.DER-0397_23\" xr:uid="{00000000-0004-0000-0800-00001B010000}"/>
    <hyperlink ref="Y18" r:id="rId284" display="pw:\\pw.planservi.com.br:PROJETOS\Documents\C0849 - DER\40_Emissao\03_GRD\0-GRDs_Enviadas DER\13ºMEDIÇÃO-26-07-23 A 25-08-23\MR.DER-0397_23\" xr:uid="{00000000-0004-0000-0800-00001C010000}"/>
    <hyperlink ref="Y19" r:id="rId285" display="pw:\\pw.planservi.com.br:PROJETOS\Documents\C0849 - DER\40_Emissao\03_GRD\0-GRDs_Enviadas DER\13ºMEDIÇÃO-26-07-23 A 25-08-23\MR.DER-0397_23\" xr:uid="{00000000-0004-0000-0800-00001D010000}"/>
    <hyperlink ref="Y20" r:id="rId286" display="pw:\\pw.planservi.com.br:PROJETOS\Documents\C0849 - DER\40_Emissao\03_GRD\0-GRDs_Enviadas DER\13ºMEDIÇÃO-26-07-23 A 25-08-23\MR.DER-0397_23\" xr:uid="{00000000-0004-0000-0800-00001E010000}"/>
    <hyperlink ref="Y21" r:id="rId287" display="pw:\\pw.planservi.com.br:PROJETOS\Documents\C0849 - DER\40_Emissao\03_GRD\0-GRDs_Enviadas DER\13ºMEDIÇÃO-26-07-23 A 25-08-23\MR.DER-0397_23\" xr:uid="{00000000-0004-0000-0800-00001F010000}"/>
    <hyperlink ref="Y22" r:id="rId288" display="pw:\\pw.planservi.com.br:PROJETOS\Documents\C0849 - DER\40_Emissao\03_GRD\0-GRDs_Enviadas DER\13ºMEDIÇÃO-26-07-23 A 25-08-23\MR.DER-0397_23\" xr:uid="{00000000-0004-0000-0800-000020010000}"/>
    <hyperlink ref="Y23" r:id="rId289" display="pw:\\pw.planservi.com.br:PROJETOS\Documents\C0849 - DER\40_Emissao\03_GRD\0-GRDs_Enviadas DER\13ºMEDIÇÃO-26-07-23 A 25-08-23\MR.DER-0397_23\" xr:uid="{00000000-0004-0000-0800-000021010000}"/>
    <hyperlink ref="Y24" r:id="rId290" display="pw:\\pw.planservi.com.br:PROJETOS\Documents\C0849 - DER\40_Emissao\03_GRD\0-GRDs_Enviadas DER\13ºMEDIÇÃO-26-07-23 A 25-08-23\MR.DER-0397_23\" xr:uid="{00000000-0004-0000-0800-000022010000}"/>
    <hyperlink ref="Y25" r:id="rId291" display="pw:\\pw.planservi.com.br:PROJETOS\Documents\C0849 - DER\40_Emissao\03_GRD\0-GRDs_Enviadas DER\13ºMEDIÇÃO-26-07-23 A 25-08-23\MR.DER-0397_23\" xr:uid="{00000000-0004-0000-0800-000023010000}"/>
    <hyperlink ref="Y26" r:id="rId292" display="pw:\\pw.planservi.com.br:PROJETOS\Documents\C0849 - DER\40_Emissao\03_GRD\0-GRDs_Enviadas DER\13ºMEDIÇÃO-26-07-23 A 25-08-23\MR.DER-0397_23\" xr:uid="{00000000-0004-0000-0800-000024010000}"/>
    <hyperlink ref="Y27" r:id="rId293" display="pw:\\pw.planservi.com.br:PROJETOS\Documents\C0849 - DER\40_Emissao\03_GRD\0-GRDs_Enviadas DER\13ºMEDIÇÃO-26-07-23 A 25-08-23\MR.DER-0397_23\" xr:uid="{00000000-0004-0000-0800-000025010000}"/>
    <hyperlink ref="Y28" r:id="rId294" display="pw:\\pw.planservi.com.br:PROJETOS\Documents\C0849 - DER\40_Emissao\03_GRD\0-GRDs_Enviadas DER\13ºMEDIÇÃO-26-07-23 A 25-08-23\MR.DER-0397_23\" xr:uid="{00000000-0004-0000-0800-000026010000}"/>
    <hyperlink ref="Y29" r:id="rId295" display="pw:\\pw.planservi.com.br:PROJETOS\Documents\C0849 - DER\40_Emissao\03_GRD\0-GRDs_Enviadas DER\13ºMEDIÇÃO-26-07-23 A 25-08-23\MR.DER-0397_23\" xr:uid="{00000000-0004-0000-0800-000027010000}"/>
    <hyperlink ref="Y30" r:id="rId296" display="pw:\\pw.planservi.com.br:PROJETOS\Documents\C0849 - DER\40_Emissao\03_GRD\0-GRDs_Enviadas DER\13ºMEDIÇÃO-26-07-23 A 25-08-23\MR.DER-0397_23\" xr:uid="{00000000-0004-0000-0800-000028010000}"/>
    <hyperlink ref="Y31" r:id="rId297" display="pw:\\pw.planservi.com.br:PROJETOS\Documents\C0849 - DER\40_Emissao\03_GRD\0-GRDs_Enviadas DER\13ºMEDIÇÃO-26-07-23 A 25-08-23\MR.DER-0397_23\" xr:uid="{00000000-0004-0000-0800-000029010000}"/>
    <hyperlink ref="Y32" r:id="rId298" display="pw:\\pw.planservi.com.br:PROJETOS\Documents\C0849 - DER\40_Emissao\03_GRD\0-GRDs_Enviadas DER\13ºMEDIÇÃO-26-07-23 A 25-08-23\MR.DER-0397_23\" xr:uid="{00000000-0004-0000-0800-00002A010000}"/>
    <hyperlink ref="Y33" r:id="rId299" display="pw:\\pw.planservi.com.br:PROJETOS\Documents\C0849 - DER\40_Emissao\03_GRD\0-GRDs_Enviadas DER\13ºMEDIÇÃO-26-07-23 A 25-08-23\MR.DER-0397_23\" xr:uid="{00000000-0004-0000-0800-00002B010000}"/>
    <hyperlink ref="Y34" r:id="rId300" display="pw:\\pw.planservi.com.br:PROJETOS\Documents\C0849 - DER\40_Emissao\03_GRD\0-GRDs_Enviadas DER\13ºMEDIÇÃO-26-07-23 A 25-08-23\MR.DER-0397_23\" xr:uid="{00000000-0004-0000-0800-00002C010000}"/>
    <hyperlink ref="Y35" r:id="rId301" display="pw:\\pw.planservi.com.br:PROJETOS\Documents\C0849 - DER\40_Emissao\03_GRD\0-GRDs_Enviadas DER\13ºMEDIÇÃO-26-07-23 A 25-08-23\MR.DER-0397_23\" xr:uid="{00000000-0004-0000-0800-00002D010000}"/>
    <hyperlink ref="Y36" r:id="rId302" display="pw:\\pw.planservi.com.br:PROJETOS\Documents\C0849 - DER\40_Emissao\03_GRD\0-GRDs_Enviadas DER\13ºMEDIÇÃO-26-07-23 A 25-08-23\MR.DER-0397_23\" xr:uid="{00000000-0004-0000-0800-00002E010000}"/>
    <hyperlink ref="Y37" r:id="rId303" display="pw:\\pw.planservi.com.br:PROJETOS\Documents\C0849 - DER\40_Emissao\03_GRD\0-GRDs_Enviadas DER\13ºMEDIÇÃO-26-07-23 A 25-08-23\MR.DER-0397_23\" xr:uid="{00000000-0004-0000-0800-00002F010000}"/>
    <hyperlink ref="Y38" r:id="rId304" display="pw:\\pw.planservi.com.br:PROJETOS\Documents\C0849 - DER\40_Emissao\03_GRD\0-GRDs_Enviadas DER\13ºMEDIÇÃO-26-07-23 A 25-08-23\MR.DER-0397_23\" xr:uid="{00000000-0004-0000-0800-000030010000}"/>
    <hyperlink ref="AE40" r:id="rId305" display="pw:\\pw.planservi.com.br:PROJETOS\Documents\C0849 - DER\40_Emissao\03_GRD\0-GRDs_Enviadas DER\13ºMEDIÇÃO-26-07-23 A 25-08-23\MR.DER-0415_23\" xr:uid="{00000000-0004-0000-0800-000031010000}"/>
    <hyperlink ref="AE41" r:id="rId306" display="pw:\\pw.planservi.com.br:PROJETOS\Documents\C0849 - DER\40_Emissao\03_GRD\0-GRDs_Enviadas DER\13ºMEDIÇÃO-26-07-23 A 25-08-23\MR.DER-0415_23\" xr:uid="{00000000-0004-0000-0800-000032010000}"/>
    <hyperlink ref="AE42" r:id="rId307" display="pw:\\pw.planservi.com.br:PROJETOS\Documents\C0849 - DER\40_Emissao\03_GRD\0-GRDs_Enviadas DER\13ºMEDIÇÃO-26-07-23 A 25-08-23\MR.DER-0415_23\" xr:uid="{00000000-0004-0000-0800-000033010000}"/>
    <hyperlink ref="AE43" r:id="rId308" display="pw:\\pw.planservi.com.br:PROJETOS\Documents\C0849 - DER\40_Emissao\03_GRD\0-GRDs_Enviadas DER\13ºMEDIÇÃO-26-07-23 A 25-08-23\MR.DER-0415_23\" xr:uid="{00000000-0004-0000-0800-000034010000}"/>
    <hyperlink ref="AE44" r:id="rId309" display="pw:\\pw.planservi.com.br:PROJETOS\Documents\C0849 - DER\40_Emissao\03_GRD\0-GRDs_Enviadas DER\13ºMEDIÇÃO-26-07-23 A 25-08-23\MR.DER-0415_23\" xr:uid="{00000000-0004-0000-0800-000035010000}"/>
    <hyperlink ref="AE45" r:id="rId310" display="pw:\\pw.planservi.com.br:PROJETOS\Documents\C0849 - DER\40_Emissao\03_GRD\0-GRDs_Enviadas DER\13ºMEDIÇÃO-26-07-23 A 25-08-23\MR.DER-0415_23\" xr:uid="{00000000-0004-0000-0800-000036010000}"/>
    <hyperlink ref="AE46" r:id="rId311" display="pw:\\pw.planservi.com.br:PROJETOS\Documents\C0849 - DER\40_Emissao\03_GRD\0-GRDs_Enviadas DER\13ºMEDIÇÃO-26-07-23 A 25-08-23\MR.DER-0415_23\" xr:uid="{00000000-0004-0000-0800-000037010000}"/>
    <hyperlink ref="AE47" r:id="rId312" display="pw:\\pw.planservi.com.br:PROJETOS\Documents\C0849 - DER\40_Emissao\03_GRD\0-GRDs_Enviadas DER\13ºMEDIÇÃO-26-07-23 A 25-08-23\MR.DER-0415_23\" xr:uid="{00000000-0004-0000-0800-000038010000}"/>
    <hyperlink ref="AE48" r:id="rId313" display="pw:\\pw.planservi.com.br:PROJETOS\Documents\C0849 - DER\40_Emissao\03_GRD\0-GRDs_Enviadas DER\13ºMEDIÇÃO-26-07-23 A 25-08-23\MR.DER-0415_23\" xr:uid="{00000000-0004-0000-0800-000039010000}"/>
    <hyperlink ref="AE49" r:id="rId314" display="pw:\\pw.planservi.com.br:PROJETOS\Documents\C0849 - DER\40_Emissao\03_GRD\0-GRDs_Enviadas DER\13ºMEDIÇÃO-26-07-23 A 25-08-23\MR.DER-0415_23\" xr:uid="{00000000-0004-0000-0800-00003A010000}"/>
    <hyperlink ref="AE50" r:id="rId315" display="pw:\\pw.planservi.com.br:PROJETOS\Documents\C0849 - DER\40_Emissao\03_GRD\0-GRDs_Enviadas DER\13ºMEDIÇÃO-26-07-23 A 25-08-23\MR.DER-0415_23\" xr:uid="{00000000-0004-0000-0800-00003B010000}"/>
    <hyperlink ref="AE51" r:id="rId316" display="pw:\\pw.planservi.com.br:PROJETOS\Documents\C0849 - DER\40_Emissao\03_GRD\0-GRDs_Enviadas DER\13ºMEDIÇÃO-26-07-23 A 25-08-23\MR.DER-0415_23\" xr:uid="{00000000-0004-0000-0800-00003C010000}"/>
    <hyperlink ref="AE52" r:id="rId317" display="pw:\\pw.planservi.com.br:PROJETOS\Documents\C0849 - DER\40_Emissao\03_GRD\0-GRDs_Enviadas DER\13ºMEDIÇÃO-26-07-23 A 25-08-23\MR.DER-0415_23\" xr:uid="{00000000-0004-0000-0800-00003D010000}"/>
    <hyperlink ref="AE53" r:id="rId318" display="pw:\\pw.planservi.com.br:PROJETOS\Documents\C0849 - DER\40_Emissao\03_GRD\0-GRDs_Enviadas DER\13ºMEDIÇÃO-26-07-23 A 25-08-23\MR.DER-0415_23\" xr:uid="{00000000-0004-0000-0800-00003E010000}"/>
    <hyperlink ref="AE54" r:id="rId319" display="pw:\\pw.planservi.com.br:PROJETOS\Documents\C0849 - DER\40_Emissao\03_GRD\0-GRDs_Enviadas DER\13ºMEDIÇÃO-26-07-23 A 25-08-23\MR.DER-0415_23\" xr:uid="{00000000-0004-0000-0800-00003F010000}"/>
    <hyperlink ref="AE55" r:id="rId320" display="pw:\\pw.planservi.com.br:PROJETOS\Documents\C0849 - DER\40_Emissao\03_GRD\0-GRDs_Enviadas DER\13ºMEDIÇÃO-26-07-23 A 25-08-23\MR.DER-0415_23\" xr:uid="{00000000-0004-0000-0800-000040010000}"/>
    <hyperlink ref="AE56" r:id="rId321" display="pw:\\pw.planservi.com.br:PROJETOS\Documents\C0849 - DER\40_Emissao\03_GRD\0-GRDs_Enviadas DER\13ºMEDIÇÃO-26-07-23 A 25-08-23\MR.DER-0415_23\" xr:uid="{00000000-0004-0000-0800-000041010000}"/>
    <hyperlink ref="AE57" r:id="rId322" display="pw:\\pw.planservi.com.br:PROJETOS\Documents\C0849 - DER\40_Emissao\03_GRD\0-GRDs_Enviadas DER\13ºMEDIÇÃO-26-07-23 A 25-08-23\MR.DER-0415_23\" xr:uid="{00000000-0004-0000-0800-000042010000}"/>
    <hyperlink ref="AE58" r:id="rId323" display="pw:\\pw.planservi.com.br:PROJETOS\Documents\C0849 - DER\40_Emissao\03_GRD\0-GRDs_Enviadas DER\13ºMEDIÇÃO-26-07-23 A 25-08-23\MR.DER-0415_23\" xr:uid="{00000000-0004-0000-0800-000043010000}"/>
    <hyperlink ref="AE3" r:id="rId324" display="pw:\\pw.planservi.com.br:PROJETOS\Documents\C0849 - DER\40_Emissao\03_GRD\0-GRDs_Enviadas DER\14ºMEDIÇÃO-26-08-2023 A 25-09-2023\MR.DER-0443_23\" xr:uid="{00000000-0004-0000-0800-000044010000}"/>
    <hyperlink ref="AE4" r:id="rId325" display="pw:\\pw.planservi.com.br:PROJETOS\Documents\C0849 - DER\40_Emissao\03_GRD\0-GRDs_Enviadas DER\14ºMEDIÇÃO-26-08-2023 A 25-09-2023\MR.DER-0443_23\" xr:uid="{00000000-0004-0000-0800-000045010000}"/>
    <hyperlink ref="AE6" r:id="rId326" display="pw:\\pw.planservi.com.br:PROJETOS\Documents\C0849 - DER\40_Emissao\03_GRD\0-GRDs_Enviadas DER\14ºMEDIÇÃO-26-08-2023 A 25-09-2023\MR.DER-0443_23\" xr:uid="{00000000-0004-0000-0800-000046010000}"/>
    <hyperlink ref="AE7" r:id="rId327" display="pw:\\pw.planservi.com.br:PROJETOS\Documents\C0849 - DER\40_Emissao\03_GRD\0-GRDs_Enviadas DER\14ºMEDIÇÃO-26-08-2023 A 25-09-2023\MR.DER-0443_23\" xr:uid="{00000000-0004-0000-0800-000047010000}"/>
    <hyperlink ref="AE8" r:id="rId328" display="pw:\\pw.planservi.com.br:PROJETOS\Documents\C0849 - DER\40_Emissao\03_GRD\0-GRDs_Enviadas DER\14ºMEDIÇÃO-26-08-2023 A 25-09-2023\MR.DER-0443_23\" xr:uid="{00000000-0004-0000-0800-000048010000}"/>
    <hyperlink ref="AE9" r:id="rId329" display="pw:\\pw.planservi.com.br:PROJETOS\Documents\C0849 - DER\40_Emissao\03_GRD\0-GRDs_Enviadas DER\14ºMEDIÇÃO-26-08-2023 A 25-09-2023\MR.DER-0443_23\" xr:uid="{00000000-0004-0000-0800-000049010000}"/>
    <hyperlink ref="AE10" r:id="rId330" display="pw:\\pw.planservi.com.br:PROJETOS\Documents\C0849 - DER\40_Emissao\03_GRD\0-GRDs_Enviadas DER\14ºMEDIÇÃO-26-08-2023 A 25-09-2023\MR.DER-0443_23\" xr:uid="{00000000-0004-0000-0800-00004A010000}"/>
    <hyperlink ref="AE11" r:id="rId331" display="pw:\\pw.planservi.com.br:PROJETOS\Documents\C0849 - DER\40_Emissao\03_GRD\0-GRDs_Enviadas DER\14ºMEDIÇÃO-26-08-2023 A 25-09-2023\MR.DER-0443_23\" xr:uid="{00000000-0004-0000-0800-00004B010000}"/>
    <hyperlink ref="AE12" r:id="rId332" display="pw:\\pw.planservi.com.br:PROJETOS\Documents\C0849 - DER\40_Emissao\03_GRD\0-GRDs_Enviadas DER\14ºMEDIÇÃO-26-08-2023 A 25-09-2023\MR.DER-0443_23\" xr:uid="{00000000-0004-0000-0800-00004C010000}"/>
    <hyperlink ref="AE13" r:id="rId333" display="pw:\\pw.planservi.com.br:PROJETOS\Documents\C0849 - DER\40_Emissao\03_GRD\0-GRDs_Enviadas DER\14ºMEDIÇÃO-26-08-2023 A 25-09-2023\MR.DER-0443_23\" xr:uid="{00000000-0004-0000-0800-00004D010000}"/>
    <hyperlink ref="AE14" r:id="rId334" display="pw:\\pw.planservi.com.br:PROJETOS\Documents\C0849 - DER\40_Emissao\03_GRD\0-GRDs_Enviadas DER\14ºMEDIÇÃO-26-08-2023 A 25-09-2023\MR.DER-0443_23\" xr:uid="{00000000-0004-0000-0800-00004E010000}"/>
    <hyperlink ref="AE15" r:id="rId335" display="pw:\\pw.planservi.com.br:PROJETOS\Documents\C0849 - DER\40_Emissao\03_GRD\0-GRDs_Enviadas DER\14ºMEDIÇÃO-26-08-2023 A 25-09-2023\MR.DER-0443_23\" xr:uid="{00000000-0004-0000-0800-00004F010000}"/>
    <hyperlink ref="AE16" r:id="rId336" display="pw:\\pw.planservi.com.br:PROJETOS\Documents\C0849 - DER\40_Emissao\03_GRD\0-GRDs_Enviadas DER\14ºMEDIÇÃO-26-08-2023 A 25-09-2023\MR.DER-0443_23\" xr:uid="{00000000-0004-0000-0800-000050010000}"/>
    <hyperlink ref="AE17" r:id="rId337" display="pw:\\pw.planservi.com.br:PROJETOS\Documents\C0849 - DER\40_Emissao\03_GRD\0-GRDs_Enviadas DER\14ºMEDIÇÃO-26-08-2023 A 25-09-2023\MR.DER-0443_23\" xr:uid="{00000000-0004-0000-0800-000051010000}"/>
    <hyperlink ref="AE18" r:id="rId338" display="pw:\\pw.planservi.com.br:PROJETOS\Documents\C0849 - DER\40_Emissao\03_GRD\0-GRDs_Enviadas DER\14ºMEDIÇÃO-26-08-2023 A 25-09-2023\MR.DER-0443_23\" xr:uid="{00000000-0004-0000-0800-000052010000}"/>
    <hyperlink ref="AE19" r:id="rId339" display="pw:\\pw.planservi.com.br:PROJETOS\Documents\C0849 - DER\40_Emissao\03_GRD\0-GRDs_Enviadas DER\14ºMEDIÇÃO-26-08-2023 A 25-09-2023\MR.DER-0443_23\" xr:uid="{00000000-0004-0000-0800-000053010000}"/>
    <hyperlink ref="AE20" r:id="rId340" display="pw:\\pw.planservi.com.br:PROJETOS\Documents\C0849 - DER\40_Emissao\03_GRD\0-GRDs_Enviadas DER\14ºMEDIÇÃO-26-08-2023 A 25-09-2023\MR.DER-0443_23\" xr:uid="{00000000-0004-0000-0800-000054010000}"/>
    <hyperlink ref="AE21" r:id="rId341" display="pw:\\pw.planservi.com.br:PROJETOS\Documents\C0849 - DER\40_Emissao\03_GRD\0-GRDs_Enviadas DER\14ºMEDIÇÃO-26-08-2023 A 25-09-2023\MR.DER-0443_23\" xr:uid="{00000000-0004-0000-0800-000055010000}"/>
    <hyperlink ref="AE22" r:id="rId342" display="pw:\\pw.planservi.com.br:PROJETOS\Documents\C0849 - DER\40_Emissao\03_GRD\0-GRDs_Enviadas DER\14ºMEDIÇÃO-26-08-2023 A 25-09-2023\MR.DER-0443_23\" xr:uid="{00000000-0004-0000-0800-000056010000}"/>
    <hyperlink ref="AE23" r:id="rId343" display="pw:\\pw.planservi.com.br:PROJETOS\Documents\C0849 - DER\40_Emissao\03_GRD\0-GRDs_Enviadas DER\14ºMEDIÇÃO-26-08-2023 A 25-09-2023\MR.DER-0443_23\" xr:uid="{00000000-0004-0000-0800-000057010000}"/>
    <hyperlink ref="AE24" r:id="rId344" display="pw:\\pw.planservi.com.br:PROJETOS\Documents\C0849 - DER\40_Emissao\03_GRD\0-GRDs_Enviadas DER\14ºMEDIÇÃO-26-08-2023 A 25-09-2023\MR.DER-0443_23\" xr:uid="{00000000-0004-0000-0800-000058010000}"/>
    <hyperlink ref="AE25" r:id="rId345" display="pw:\\pw.planservi.com.br:PROJETOS\Documents\C0849 - DER\40_Emissao\03_GRD\0-GRDs_Enviadas DER\14ºMEDIÇÃO-26-08-2023 A 25-09-2023\MR.DER-0443_23\" xr:uid="{00000000-0004-0000-0800-000059010000}"/>
    <hyperlink ref="AE26" r:id="rId346" display="pw:\\pw.planservi.com.br:PROJETOS\Documents\C0849 - DER\40_Emissao\03_GRD\0-GRDs_Enviadas DER\14ºMEDIÇÃO-26-08-2023 A 25-09-2023\MR.DER-0443_23\" xr:uid="{00000000-0004-0000-0800-00005A010000}"/>
    <hyperlink ref="AE27" r:id="rId347" display="pw:\\pw.planservi.com.br:PROJETOS\Documents\C0849 - DER\40_Emissao\03_GRD\0-GRDs_Enviadas DER\14ºMEDIÇÃO-26-08-2023 A 25-09-2023\MR.DER-0443_23\" xr:uid="{00000000-0004-0000-0800-00005B010000}"/>
    <hyperlink ref="AE28" r:id="rId348" display="pw:\\pw.planservi.com.br:PROJETOS\Documents\C0849 - DER\40_Emissao\03_GRD\0-GRDs_Enviadas DER\14ºMEDIÇÃO-26-08-2023 A 25-09-2023\MR.DER-0443_23\" xr:uid="{00000000-0004-0000-0800-00005C010000}"/>
    <hyperlink ref="AE29" r:id="rId349" display="pw:\\pw.planservi.com.br:PROJETOS\Documents\C0849 - DER\40_Emissao\03_GRD\0-GRDs_Enviadas DER\14ºMEDIÇÃO-26-08-2023 A 25-09-2023\MR.DER-0443_23\" xr:uid="{00000000-0004-0000-0800-00005D010000}"/>
    <hyperlink ref="AE30" r:id="rId350" display="pw:\\pw.planservi.com.br:PROJETOS\Documents\C0849 - DER\40_Emissao\03_GRD\0-GRDs_Enviadas DER\14ºMEDIÇÃO-26-08-2023 A 25-09-2023\MR.DER-0443_23\" xr:uid="{00000000-0004-0000-0800-00005E010000}"/>
    <hyperlink ref="AE31" r:id="rId351" display="pw:\\pw.planservi.com.br:PROJETOS\Documents\C0849 - DER\40_Emissao\03_GRD\0-GRDs_Enviadas DER\14ºMEDIÇÃO-26-08-2023 A 25-09-2023\MR.DER-0443_23\" xr:uid="{00000000-0004-0000-0800-00005F010000}"/>
    <hyperlink ref="AE32" r:id="rId352" display="pw:\\pw.planservi.com.br:PROJETOS\Documents\C0849 - DER\40_Emissao\03_GRD\0-GRDs_Enviadas DER\14ºMEDIÇÃO-26-08-2023 A 25-09-2023\MR.DER-0443_23\" xr:uid="{00000000-0004-0000-0800-000060010000}"/>
    <hyperlink ref="AE33" r:id="rId353" display="pw:\\pw.planservi.com.br:PROJETOS\Documents\C0849 - DER\40_Emissao\03_GRD\0-GRDs_Enviadas DER\14ºMEDIÇÃO-26-08-2023 A 25-09-2023\MR.DER-0443_23\" xr:uid="{00000000-0004-0000-0800-000061010000}"/>
    <hyperlink ref="AE34" r:id="rId354" display="pw:\\pw.planservi.com.br:PROJETOS\Documents\C0849 - DER\40_Emissao\03_GRD\0-GRDs_Enviadas DER\14ºMEDIÇÃO-26-08-2023 A 25-09-2023\MR.DER-0443_23\" xr:uid="{00000000-0004-0000-0800-000062010000}"/>
    <hyperlink ref="AE35" r:id="rId355" display="pw:\\pw.planservi.com.br:PROJETOS\Documents\C0849 - DER\40_Emissao\03_GRD\0-GRDs_Enviadas DER\14ºMEDIÇÃO-26-08-2023 A 25-09-2023\MR.DER-0443_23\" xr:uid="{00000000-0004-0000-0800-000063010000}"/>
    <hyperlink ref="AE36" r:id="rId356" display="pw:\\pw.planservi.com.br:PROJETOS\Documents\C0849 - DER\40_Emissao\03_GRD\0-GRDs_Enviadas DER\14ºMEDIÇÃO-26-08-2023 A 25-09-2023\MR.DER-0443_23\" xr:uid="{00000000-0004-0000-0800-000064010000}"/>
    <hyperlink ref="AE37" r:id="rId357" display="pw:\\pw.planservi.com.br:PROJETOS\Documents\C0849 - DER\40_Emissao\03_GRD\0-GRDs_Enviadas DER\14ºMEDIÇÃO-26-08-2023 A 25-09-2023\MR.DER-0443_23\" xr:uid="{00000000-0004-0000-0800-000065010000}"/>
    <hyperlink ref="AE38" r:id="rId358" display="pw:\\pw.planservi.com.br:PROJETOS\Documents\C0849 - DER\40_Emissao\03_GRD\0-GRDs_Enviadas DER\14ºMEDIÇÃO-26-08-2023 A 25-09-2023\MR.DER-0443_23\" xr:uid="{00000000-0004-0000-0800-000066010000}"/>
    <hyperlink ref="AH58" r:id="rId359" display="pw:\\pw.planservi.com.br:PROJETOS\Documents\C0849 - DER\30_Producao\9-D24– SP 350 - km 272,10-297,47\05_Geot\05.00_R031\2023 07 19 SP350-R-031_RevisãoB_G14.doc" xr:uid="{00000000-0004-0000-0800-000067010000}"/>
    <hyperlink ref="AH40:AH57" r:id="rId360" display="pw:\\pw.planservi.com.br:PROJETOS\Documents\C0849 - DER\30_Producao\9-D24– SP 350 - km 272,10-297,47\05_Geot\05.00_R031\2023 07 19 SP350-R-031_RevisãoB_G14.doc" xr:uid="{00000000-0004-0000-0800-000068010000}"/>
    <hyperlink ref="Y407" r:id="rId361" display="pw:\\pw.planservi.com.br:PROJETOS\Documents\C0849 - DER\40_Emissao\03_GRD\0-GRDs_Enviadas DER\14ºMEDIÇÃO-26-08-2023 A 25-09-2023\MR.DER-0448_23\" xr:uid="{00000000-0004-0000-0800-000069010000}"/>
    <hyperlink ref="Y408" r:id="rId362" display="pw:\\pw.planservi.com.br:PROJETOS\Documents\C0849 - DER\40_Emissao\03_GRD\0-GRDs_Enviadas DER\14ºMEDIÇÃO-26-08-2023 A 25-09-2023\MR.DER-0448_23\" xr:uid="{00000000-0004-0000-0800-00006A010000}"/>
    <hyperlink ref="Y410" r:id="rId363" display="pw:\\pw.planservi.com.br:PROJETOS\Documents\C0849 - DER\40_Emissao\03_GRD\0-GRDs_Enviadas DER\14ºMEDIÇÃO-26-08-2023 A 25-09-2023\MR.DER-0448_23\" xr:uid="{00000000-0004-0000-0800-00006B010000}"/>
    <hyperlink ref="Y406" r:id="rId364" display="pw:\\pw.planservi.com.br:PROJETOS\Documents\C0849 - DER\40_Emissao\03_GRD\0-GRDs_Enviadas DER\14ºMEDIÇÃO-26-08-2023 A 25-09-2023\MR.DER-0448_23\" xr:uid="{00000000-0004-0000-0800-00006C010000}"/>
    <hyperlink ref="Y412" r:id="rId365" display="pw:\\pw.planservi.com.br:PROJETOS\Documents\C0849 - DER\40_Emissao\03_GRD\0-GRDs_Enviadas DER\14ºMEDIÇÃO-26-08-2023 A 25-09-2023\MR.DER-0448_23\" xr:uid="{00000000-0004-0000-0800-00006D010000}"/>
    <hyperlink ref="Y413" r:id="rId366" display="pw:\\pw.planservi.com.br:PROJETOS\Documents\C0849 - DER\40_Emissao\03_GRD\0-GRDs_Enviadas DER\14ºMEDIÇÃO-26-08-2023 A 25-09-2023\MR.DER-0448_23\" xr:uid="{00000000-0004-0000-0800-00006E010000}"/>
    <hyperlink ref="Y415" r:id="rId367" display="pw:\\pw.planservi.com.br:PROJETOS\Documents\C0849 - DER\40_Emissao\03_GRD\0-GRDs_Enviadas DER\14ºMEDIÇÃO-26-08-2023 A 25-09-2023\MR.DER-0448_23\" xr:uid="{00000000-0004-0000-0800-00006F010000}"/>
    <hyperlink ref="Y411" r:id="rId368" display="pw:\\pw.planservi.com.br:PROJETOS\Documents\C0849 - DER\40_Emissao\03_GRD\0-GRDs_Enviadas DER\14ºMEDIÇÃO-26-08-2023 A 25-09-2023\MR.DER-0448_23\" xr:uid="{00000000-0004-0000-0800-000070010000}"/>
    <hyperlink ref="AK40" r:id="rId369" display="pw:\\pw.planservi.com.br:PROJETOS\Documents\C0849 - DER\40_Emissao\03_GRD\0-GRDs_Enviadas DER\16ºMEDIÇÃO-26-10-23 A 25-11-23\MR.DER-0474_23-Entrega Final\" xr:uid="{00000000-0004-0000-0800-000071010000}"/>
    <hyperlink ref="AK41" r:id="rId370" display="pw:\\pw.planservi.com.br:PROJETOS\Documents\C0849 - DER\40_Emissao\03_GRD\0-GRDs_Enviadas DER\16ºMEDIÇÃO-26-10-23 A 25-11-23\MR.DER-0474_23-Entrega Final\" xr:uid="{00000000-0004-0000-0800-000072010000}"/>
    <hyperlink ref="AK42" r:id="rId371" display="pw:\\pw.planservi.com.br:PROJETOS\Documents\C0849 - DER\40_Emissao\03_GRD\0-GRDs_Enviadas DER\16ºMEDIÇÃO-26-10-23 A 25-11-23\MR.DER-0474_23-Entrega Final\" xr:uid="{00000000-0004-0000-0800-000073010000}"/>
    <hyperlink ref="AK43" r:id="rId372" display="pw:\\pw.planservi.com.br:PROJETOS\Documents\C0849 - DER\40_Emissao\03_GRD\0-GRDs_Enviadas DER\16ºMEDIÇÃO-26-10-23 A 25-11-23\MR.DER-0474_23-Entrega Final\" xr:uid="{00000000-0004-0000-0800-000074010000}"/>
    <hyperlink ref="AK44" r:id="rId373" display="pw:\\pw.planservi.com.br:PROJETOS\Documents\C0849 - DER\40_Emissao\03_GRD\0-GRDs_Enviadas DER\16ºMEDIÇÃO-26-10-23 A 25-11-23\MR.DER-0474_23-Entrega Final\" xr:uid="{00000000-0004-0000-0800-000075010000}"/>
    <hyperlink ref="AK45" r:id="rId374" display="pw:\\pw.planservi.com.br:PROJETOS\Documents\C0849 - DER\40_Emissao\03_GRD\0-GRDs_Enviadas DER\16ºMEDIÇÃO-26-10-23 A 25-11-23\MR.DER-0474_23-Entrega Final\" xr:uid="{00000000-0004-0000-0800-000076010000}"/>
    <hyperlink ref="AK46" r:id="rId375" display="pw:\\pw.planservi.com.br:PROJETOS\Documents\C0849 - DER\40_Emissao\03_GRD\0-GRDs_Enviadas DER\16ºMEDIÇÃO-26-10-23 A 25-11-23\MR.DER-0474_23-Entrega Final\" xr:uid="{00000000-0004-0000-0800-000077010000}"/>
    <hyperlink ref="AK47" r:id="rId376" display="pw:\\pw.planservi.com.br:PROJETOS\Documents\C0849 - DER\40_Emissao\03_GRD\0-GRDs_Enviadas DER\16ºMEDIÇÃO-26-10-23 A 25-11-23\MR.DER-0474_23-Entrega Final\" xr:uid="{00000000-0004-0000-0800-000078010000}"/>
    <hyperlink ref="AK48" r:id="rId377" display="pw:\\pw.planservi.com.br:PROJETOS\Documents\C0849 - DER\40_Emissao\03_GRD\0-GRDs_Enviadas DER\16ºMEDIÇÃO-26-10-23 A 25-11-23\MR.DER-0474_23-Entrega Final\" xr:uid="{00000000-0004-0000-0800-000079010000}"/>
    <hyperlink ref="AK49" r:id="rId378" display="pw:\\pw.planservi.com.br:PROJETOS\Documents\C0849 - DER\40_Emissao\03_GRD\0-GRDs_Enviadas DER\16ºMEDIÇÃO-26-10-23 A 25-11-23\MR.DER-0474_23-Entrega Final\" xr:uid="{00000000-0004-0000-0800-00007A010000}"/>
    <hyperlink ref="AK50" r:id="rId379" display="pw:\\pw.planservi.com.br:PROJETOS\Documents\C0849 - DER\40_Emissao\03_GRD\0-GRDs_Enviadas DER\16ºMEDIÇÃO-26-10-23 A 25-11-23\MR.DER-0474_23-Entrega Final\" xr:uid="{00000000-0004-0000-0800-00007B010000}"/>
    <hyperlink ref="AK51" r:id="rId380" display="pw:\\pw.planservi.com.br:PROJETOS\Documents\C0849 - DER\40_Emissao\03_GRD\0-GRDs_Enviadas DER\16ºMEDIÇÃO-26-10-23 A 25-11-23\MR.DER-0474_23-Entrega Final\" xr:uid="{00000000-0004-0000-0800-00007C010000}"/>
    <hyperlink ref="AK52" r:id="rId381" display="pw:\\pw.planservi.com.br:PROJETOS\Documents\C0849 - DER\40_Emissao\03_GRD\0-GRDs_Enviadas DER\16ºMEDIÇÃO-26-10-23 A 25-11-23\MR.DER-0474_23-Entrega Final\" xr:uid="{00000000-0004-0000-0800-00007D010000}"/>
    <hyperlink ref="AK53" r:id="rId382" display="pw:\\pw.planservi.com.br:PROJETOS\Documents\C0849 - DER\40_Emissao\03_GRD\0-GRDs_Enviadas DER\16ºMEDIÇÃO-26-10-23 A 25-11-23\MR.DER-0474_23-Entrega Final\" xr:uid="{00000000-0004-0000-0800-00007E010000}"/>
    <hyperlink ref="AK54" r:id="rId383" display="pw:\\pw.planservi.com.br:PROJETOS\Documents\C0849 - DER\40_Emissao\03_GRD\0-GRDs_Enviadas DER\16ºMEDIÇÃO-26-10-23 A 25-11-23\MR.DER-0474_23-Entrega Final\" xr:uid="{00000000-0004-0000-0800-00007F010000}"/>
    <hyperlink ref="AK55" r:id="rId384" display="pw:\\pw.planservi.com.br:PROJETOS\Documents\C0849 - DER\40_Emissao\03_GRD\0-GRDs_Enviadas DER\16ºMEDIÇÃO-26-10-23 A 25-11-23\MR.DER-0474_23-Entrega Final\" xr:uid="{00000000-0004-0000-0800-000080010000}"/>
    <hyperlink ref="AK56" r:id="rId385" display="pw:\\pw.planservi.com.br:PROJETOS\Documents\C0849 - DER\40_Emissao\03_GRD\0-GRDs_Enviadas DER\16ºMEDIÇÃO-26-10-23 A 25-11-23\MR.DER-0474_23-Entrega Final\" xr:uid="{00000000-0004-0000-0800-000081010000}"/>
    <hyperlink ref="AK57" r:id="rId386" display="pw:\\pw.planservi.com.br:PROJETOS\Documents\C0849 - DER\40_Emissao\03_GRD\0-GRDs_Enviadas DER\16ºMEDIÇÃO-26-10-23 A 25-11-23\MR.DER-0474_23-Entrega Final\" xr:uid="{00000000-0004-0000-0800-000082010000}"/>
    <hyperlink ref="AK58" r:id="rId387" display="pw:\\pw.planservi.com.br:PROJETOS\Documents\C0849 - DER\40_Emissao\03_GRD\0-GRDs_Enviadas DER\16ºMEDIÇÃO-26-10-23 A 25-11-23\MR.DER-0474_23-Entrega Final\" xr:uid="{00000000-0004-0000-0800-000083010000}"/>
    <hyperlink ref="AK3" r:id="rId388" display="pw:\\pw.planservi.com.br:PROJETOS\Documents\C0849 - DER\40_Emissao\03_GRD\0-GRDs_Enviadas DER\16ºMEDIÇÃO-26-10-23 A 25-11-23\MR.DER-0474_23-Entrega Final\" xr:uid="{00000000-0004-0000-0800-000084010000}"/>
    <hyperlink ref="AK4" r:id="rId389" display="pw:\\pw.planservi.com.br:PROJETOS\Documents\C0849 - DER\40_Emissao\03_GRD\0-GRDs_Enviadas DER\16ºMEDIÇÃO-26-10-23 A 25-11-23\MR.DER-0474_23-Entrega Final\" xr:uid="{00000000-0004-0000-0800-000085010000}"/>
    <hyperlink ref="AK6" r:id="rId390" display="pw:\\pw.planservi.com.br:PROJETOS\Documents\C0849 - DER\40_Emissao\03_GRD\0-GRDs_Enviadas DER\16ºMEDIÇÃO-26-10-23 A 25-11-23\MR.DER-0474_23-Entrega Final\" xr:uid="{00000000-0004-0000-0800-000086010000}"/>
    <hyperlink ref="AK7" r:id="rId391" display="pw:\\pw.planservi.com.br:PROJETOS\Documents\C0849 - DER\40_Emissao\03_GRD\0-GRDs_Enviadas DER\16ºMEDIÇÃO-26-10-23 A 25-11-23\MR.DER-0474_23-Entrega Final\" xr:uid="{00000000-0004-0000-0800-000087010000}"/>
    <hyperlink ref="AK8" r:id="rId392" display="pw:\\pw.planservi.com.br:PROJETOS\Documents\C0849 - DER\40_Emissao\03_GRD\0-GRDs_Enviadas DER\16ºMEDIÇÃO-26-10-23 A 25-11-23\MR.DER-0474_23-Entrega Final\" xr:uid="{00000000-0004-0000-0800-000088010000}"/>
    <hyperlink ref="AK9" r:id="rId393" display="pw:\\pw.planservi.com.br:PROJETOS\Documents\C0849 - DER\40_Emissao\03_GRD\0-GRDs_Enviadas DER\16ºMEDIÇÃO-26-10-23 A 25-11-23\MR.DER-0474_23-Entrega Final\" xr:uid="{00000000-0004-0000-0800-000089010000}"/>
    <hyperlink ref="AK10" r:id="rId394" display="pw:\\pw.planservi.com.br:PROJETOS\Documents\C0849 - DER\40_Emissao\03_GRD\0-GRDs_Enviadas DER\16ºMEDIÇÃO-26-10-23 A 25-11-23\MR.DER-0474_23-Entrega Final\" xr:uid="{00000000-0004-0000-0800-00008A010000}"/>
    <hyperlink ref="AK11" r:id="rId395" display="pw:\\pw.planservi.com.br:PROJETOS\Documents\C0849 - DER\40_Emissao\03_GRD\0-GRDs_Enviadas DER\16ºMEDIÇÃO-26-10-23 A 25-11-23\MR.DER-0474_23-Entrega Final\" xr:uid="{00000000-0004-0000-0800-00008B010000}"/>
    <hyperlink ref="AK12" r:id="rId396" display="pw:\\pw.planservi.com.br:PROJETOS\Documents\C0849 - DER\40_Emissao\03_GRD\0-GRDs_Enviadas DER\16ºMEDIÇÃO-26-10-23 A 25-11-23\MR.DER-0474_23-Entrega Final\" xr:uid="{00000000-0004-0000-0800-00008C010000}"/>
    <hyperlink ref="AK13" r:id="rId397" display="pw:\\pw.planservi.com.br:PROJETOS\Documents\C0849 - DER\40_Emissao\03_GRD\0-GRDs_Enviadas DER\16ºMEDIÇÃO-26-10-23 A 25-11-23\MR.DER-0474_23-Entrega Final\" xr:uid="{00000000-0004-0000-0800-00008D010000}"/>
    <hyperlink ref="AK14" r:id="rId398" display="pw:\\pw.planservi.com.br:PROJETOS\Documents\C0849 - DER\40_Emissao\03_GRD\0-GRDs_Enviadas DER\16ºMEDIÇÃO-26-10-23 A 25-11-23\MR.DER-0474_23-Entrega Final\" xr:uid="{00000000-0004-0000-0800-00008E010000}"/>
    <hyperlink ref="AK15" r:id="rId399" display="pw:\\pw.planservi.com.br:PROJETOS\Documents\C0849 - DER\40_Emissao\03_GRD\0-GRDs_Enviadas DER\16ºMEDIÇÃO-26-10-23 A 25-11-23\MR.DER-0474_23-Entrega Final\" xr:uid="{00000000-0004-0000-0800-00008F010000}"/>
    <hyperlink ref="AK16" r:id="rId400" display="pw:\\pw.planservi.com.br:PROJETOS\Documents\C0849 - DER\40_Emissao\03_GRD\0-GRDs_Enviadas DER\16ºMEDIÇÃO-26-10-23 A 25-11-23\MR.DER-0474_23-Entrega Final\" xr:uid="{00000000-0004-0000-0800-000090010000}"/>
    <hyperlink ref="AK17" r:id="rId401" display="pw:\\pw.planservi.com.br:PROJETOS\Documents\C0849 - DER\40_Emissao\03_GRD\0-GRDs_Enviadas DER\16ºMEDIÇÃO-26-10-23 A 25-11-23\MR.DER-0474_23-Entrega Final\" xr:uid="{00000000-0004-0000-0800-000091010000}"/>
    <hyperlink ref="AK18" r:id="rId402" display="pw:\\pw.planservi.com.br:PROJETOS\Documents\C0849 - DER\40_Emissao\03_GRD\0-GRDs_Enviadas DER\16ºMEDIÇÃO-26-10-23 A 25-11-23\MR.DER-0474_23-Entrega Final\" xr:uid="{00000000-0004-0000-0800-000092010000}"/>
    <hyperlink ref="AK19" r:id="rId403" display="pw:\\pw.planservi.com.br:PROJETOS\Documents\C0849 - DER\40_Emissao\03_GRD\0-GRDs_Enviadas DER\16ºMEDIÇÃO-26-10-23 A 25-11-23\MR.DER-0474_23-Entrega Final\" xr:uid="{00000000-0004-0000-0800-000093010000}"/>
    <hyperlink ref="AK20" r:id="rId404" display="pw:\\pw.planservi.com.br:PROJETOS\Documents\C0849 - DER\40_Emissao\03_GRD\0-GRDs_Enviadas DER\16ºMEDIÇÃO-26-10-23 A 25-11-23\MR.DER-0474_23-Entrega Final\" xr:uid="{00000000-0004-0000-0800-000094010000}"/>
    <hyperlink ref="AK21" r:id="rId405" display="pw:\\pw.planservi.com.br:PROJETOS\Documents\C0849 - DER\40_Emissao\03_GRD\0-GRDs_Enviadas DER\16ºMEDIÇÃO-26-10-23 A 25-11-23\MR.DER-0474_23-Entrega Final\" xr:uid="{00000000-0004-0000-0800-000095010000}"/>
    <hyperlink ref="AK22" r:id="rId406" display="pw:\\pw.planservi.com.br:PROJETOS\Documents\C0849 - DER\40_Emissao\03_GRD\0-GRDs_Enviadas DER\16ºMEDIÇÃO-26-10-23 A 25-11-23\MR.DER-0474_23-Entrega Final\" xr:uid="{00000000-0004-0000-0800-000096010000}"/>
    <hyperlink ref="AK23" r:id="rId407" display="pw:\\pw.planservi.com.br:PROJETOS\Documents\C0849 - DER\40_Emissao\03_GRD\0-GRDs_Enviadas DER\16ºMEDIÇÃO-26-10-23 A 25-11-23\MR.DER-0474_23-Entrega Final\" xr:uid="{00000000-0004-0000-0800-000097010000}"/>
    <hyperlink ref="AK24" r:id="rId408" display="pw:\\pw.planservi.com.br:PROJETOS\Documents\C0849 - DER\40_Emissao\03_GRD\0-GRDs_Enviadas DER\16ºMEDIÇÃO-26-10-23 A 25-11-23\MR.DER-0474_23-Entrega Final\" xr:uid="{00000000-0004-0000-0800-000098010000}"/>
    <hyperlink ref="AK25" r:id="rId409" display="pw:\\pw.planservi.com.br:PROJETOS\Documents\C0849 - DER\40_Emissao\03_GRD\0-GRDs_Enviadas DER\16ºMEDIÇÃO-26-10-23 A 25-11-23\MR.DER-0474_23-Entrega Final\" xr:uid="{00000000-0004-0000-0800-000099010000}"/>
    <hyperlink ref="AK26" r:id="rId410" display="pw:\\pw.planservi.com.br:PROJETOS\Documents\C0849 - DER\40_Emissao\03_GRD\0-GRDs_Enviadas DER\16ºMEDIÇÃO-26-10-23 A 25-11-23\MR.DER-0474_23-Entrega Final\" xr:uid="{00000000-0004-0000-0800-00009A010000}"/>
    <hyperlink ref="AK27" r:id="rId411" display="pw:\\pw.planservi.com.br:PROJETOS\Documents\C0849 - DER\40_Emissao\03_GRD\0-GRDs_Enviadas DER\16ºMEDIÇÃO-26-10-23 A 25-11-23\MR.DER-0474_23-Entrega Final\" xr:uid="{00000000-0004-0000-0800-00009B010000}"/>
    <hyperlink ref="AK28" r:id="rId412" display="pw:\\pw.planservi.com.br:PROJETOS\Documents\C0849 - DER\40_Emissao\03_GRD\0-GRDs_Enviadas DER\16ºMEDIÇÃO-26-10-23 A 25-11-23\MR.DER-0474_23-Entrega Final\" xr:uid="{00000000-0004-0000-0800-00009C010000}"/>
    <hyperlink ref="AK29" r:id="rId413" display="pw:\\pw.planservi.com.br:PROJETOS\Documents\C0849 - DER\40_Emissao\03_GRD\0-GRDs_Enviadas DER\16ºMEDIÇÃO-26-10-23 A 25-11-23\MR.DER-0474_23-Entrega Final\" xr:uid="{00000000-0004-0000-0800-00009D010000}"/>
    <hyperlink ref="AK30" r:id="rId414" display="pw:\\pw.planservi.com.br:PROJETOS\Documents\C0849 - DER\40_Emissao\03_GRD\0-GRDs_Enviadas DER\16ºMEDIÇÃO-26-10-23 A 25-11-23\MR.DER-0474_23-Entrega Final\" xr:uid="{00000000-0004-0000-0800-00009E010000}"/>
    <hyperlink ref="AK31" r:id="rId415" display="pw:\\pw.planservi.com.br:PROJETOS\Documents\C0849 - DER\40_Emissao\03_GRD\0-GRDs_Enviadas DER\16ºMEDIÇÃO-26-10-23 A 25-11-23\MR.DER-0474_23-Entrega Final\" xr:uid="{00000000-0004-0000-0800-00009F010000}"/>
    <hyperlink ref="AK32" r:id="rId416" display="pw:\\pw.planservi.com.br:PROJETOS\Documents\C0849 - DER\40_Emissao\03_GRD\0-GRDs_Enviadas DER\16ºMEDIÇÃO-26-10-23 A 25-11-23\MR.DER-0474_23-Entrega Final\" xr:uid="{00000000-0004-0000-0800-0000A0010000}"/>
    <hyperlink ref="AK33" r:id="rId417" display="pw:\\pw.planservi.com.br:PROJETOS\Documents\C0849 - DER\40_Emissao\03_GRD\0-GRDs_Enviadas DER\16ºMEDIÇÃO-26-10-23 A 25-11-23\MR.DER-0474_23-Entrega Final\" xr:uid="{00000000-0004-0000-0800-0000A1010000}"/>
    <hyperlink ref="AK34" r:id="rId418" display="pw:\\pw.planservi.com.br:PROJETOS\Documents\C0849 - DER\40_Emissao\03_GRD\0-GRDs_Enviadas DER\16ºMEDIÇÃO-26-10-23 A 25-11-23\MR.DER-0474_23-Entrega Final\" xr:uid="{00000000-0004-0000-0800-0000A2010000}"/>
    <hyperlink ref="AK35" r:id="rId419" display="pw:\\pw.planservi.com.br:PROJETOS\Documents\C0849 - DER\40_Emissao\03_GRD\0-GRDs_Enviadas DER\16ºMEDIÇÃO-26-10-23 A 25-11-23\MR.DER-0474_23-Entrega Final\" xr:uid="{00000000-0004-0000-0800-0000A3010000}"/>
    <hyperlink ref="AK36" r:id="rId420" display="pw:\\pw.planservi.com.br:PROJETOS\Documents\C0849 - DER\40_Emissao\03_GRD\0-GRDs_Enviadas DER\16ºMEDIÇÃO-26-10-23 A 25-11-23\MR.DER-0474_23-Entrega Final\" xr:uid="{00000000-0004-0000-0800-0000A4010000}"/>
    <hyperlink ref="AK37" r:id="rId421" display="pw:\\pw.planservi.com.br:PROJETOS\Documents\C0849 - DER\40_Emissao\03_GRD\0-GRDs_Enviadas DER\16ºMEDIÇÃO-26-10-23 A 25-11-23\MR.DER-0474_23-Entrega Final\" xr:uid="{00000000-0004-0000-0800-0000A5010000}"/>
    <hyperlink ref="AK38" r:id="rId422" display="pw:\\pw.planservi.com.br:PROJETOS\Documents\C0849 - DER\40_Emissao\03_GRD\0-GRDs_Enviadas DER\16ºMEDIÇÃO-26-10-23 A 25-11-23\MR.DER-0474_23-Entrega Final\" xr:uid="{00000000-0004-0000-0800-0000A6010000}"/>
    <hyperlink ref="AQ59" r:id="rId423" display="pw:\\pw.planservi.com.br:PROJETOS\Documents\C0849 - DER\40_Emissao\03_GRD\0-GRDs_Enviadas DER\16ºMEDIÇÃO-26-10-23 A 25-11-23\MR.DER-0474_23-Entrega Final\" xr:uid="{00000000-0004-0000-0800-0000A7010000}"/>
    <hyperlink ref="AQ60" r:id="rId424" display="pw:\\pw.planservi.com.br:PROJETOS\Documents\C0849 - DER\40_Emissao\03_GRD\0-GRDs_Enviadas DER\16ºMEDIÇÃO-26-10-23 A 25-11-23\MR.DER-0474_23-Entrega Final\" xr:uid="{00000000-0004-0000-0800-0000A8010000}"/>
    <hyperlink ref="AQ61" r:id="rId425" display="pw:\\pw.planservi.com.br:PROJETOS\Documents\C0849 - DER\40_Emissao\03_GRD\0-GRDs_Enviadas DER\16ºMEDIÇÃO-26-10-23 A 25-11-23\MR.DER-0474_23-Entrega Final\" xr:uid="{00000000-0004-0000-0800-0000A9010000}"/>
    <hyperlink ref="AQ62" r:id="rId426" display="pw:\\pw.planservi.com.br:PROJETOS\Documents\C0849 - DER\40_Emissao\03_GRD\0-GRDs_Enviadas DER\16ºMEDIÇÃO-26-10-23 A 25-11-23\MR.DER-0474_23-Entrega Final\" xr:uid="{00000000-0004-0000-0800-0000AA010000}"/>
    <hyperlink ref="AQ63" r:id="rId427" display="pw:\\pw.planservi.com.br:PROJETOS\Documents\C0849 - DER\40_Emissao\03_GRD\0-GRDs_Enviadas DER\16ºMEDIÇÃO-26-10-23 A 25-11-23\MR.DER-0474_23-Entrega Final\" xr:uid="{00000000-0004-0000-0800-0000AB010000}"/>
    <hyperlink ref="AQ64" r:id="rId428" display="pw:\\pw.planservi.com.br:PROJETOS\Documents\C0849 - DER\40_Emissao\03_GRD\0-GRDs_Enviadas DER\16ºMEDIÇÃO-26-10-23 A 25-11-23\MR.DER-0474_23-Entrega Final\" xr:uid="{00000000-0004-0000-0800-0000AC010000}"/>
    <hyperlink ref="AQ65" r:id="rId429" display="pw:\\pw.planservi.com.br:PROJETOS\Documents\C0849 - DER\40_Emissao\03_GRD\0-GRDs_Enviadas DER\16ºMEDIÇÃO-26-10-23 A 25-11-23\MR.DER-0474_23-Entrega Final\" xr:uid="{00000000-0004-0000-0800-0000AD010000}"/>
    <hyperlink ref="Y71" r:id="rId430" display="pw:\\pw.planservi.com.br:PROJETOS\Documents\C0849 - DER\40_Emissao\03_GRD\0-GRDs_Enviadas DER\17ºMEDIÇÃO-26-10-23 A 25-12-23\MR.DER-0489_23-Entrega Final\" xr:uid="{00000000-0004-0000-0800-0000AE010000}"/>
    <hyperlink ref="Y73" r:id="rId431" display="pw:\\pw.planservi.com.br:PROJETOS\Documents\C0849 - DER\40_Emissao\03_GRD\0-GRDs_Enviadas DER\17ºMEDIÇÃO-26-10-23 A 25-12-23\MR.DER-0489_23-Entrega Final\" xr:uid="{00000000-0004-0000-0800-0000AF010000}"/>
    <hyperlink ref="Y447" r:id="rId432" display="pw:\\pw.planservi.com.br:PROJETOS\Documents\C0849 - DER\40_Emissao\03_GRD\0-GRDs_Enviadas DER\17ºMEDIÇÃO-26-10-23 A 25-12-23\MR.DER-0489_23-Entrega Final\" xr:uid="{00000000-0004-0000-0800-0000B0010000}"/>
    <hyperlink ref="Y448" r:id="rId433" display="pw:\\pw.planservi.com.br:PROJETOS\Documents\C0849 - DER\40_Emissao\03_GRD\0-GRDs_Enviadas DER\17ºMEDIÇÃO-26-10-23 A 25-12-23\MR.DER-0489_23-Entrega Final\" xr:uid="{00000000-0004-0000-0800-0000B1010000}"/>
    <hyperlink ref="AE407" r:id="rId434" display="pw:\\pw.planservi.com.br:PROJETOS\Documents\C0849 - DER\40_Emissao\03_GRD\0-GRDs_Enviadas DER\18ºMEDIÇÃO-26-12-23 A 25-01-24\MR.DER-0508_24\" xr:uid="{00000000-0004-0000-0800-0000B2010000}"/>
    <hyperlink ref="AE408" r:id="rId435" display="pw:\\pw.planservi.com.br:PROJETOS\Documents\C0849 - DER\40_Emissao\03_GRD\0-GRDs_Enviadas DER\18ºMEDIÇÃO-26-12-23 A 25-01-24\MR.DER-0508_24\" xr:uid="{00000000-0004-0000-0800-0000B3010000}"/>
    <hyperlink ref="AE410" r:id="rId436" display="pw:\\pw.planservi.com.br:PROJETOS\Documents\C0849 - DER\40_Emissao\03_GRD\0-GRDs_Enviadas DER\18ºMEDIÇÃO-26-12-23 A 25-01-24\MR.DER-0508_24\" xr:uid="{00000000-0004-0000-0800-0000B4010000}"/>
    <hyperlink ref="AE412" r:id="rId437" display="pw:\\pw.planservi.com.br:PROJETOS\Documents\C0849 - DER\40_Emissao\03_GRD\0-GRDs_Enviadas DER\18ºMEDIÇÃO-26-12-23 A 25-01-24\MR.DER-0508_24\" xr:uid="{00000000-0004-0000-0800-0000B5010000}"/>
    <hyperlink ref="AE413" r:id="rId438" display="pw:\\pw.planservi.com.br:PROJETOS\Documents\C0849 - DER\40_Emissao\03_GRD\0-GRDs_Enviadas DER\18ºMEDIÇÃO-26-12-23 A 25-01-24\MR.DER-0508_24\" xr:uid="{00000000-0004-0000-0800-0000B6010000}"/>
    <hyperlink ref="AE415" r:id="rId439" display="pw:\\pw.planservi.com.br:PROJETOS\Documents\C0849 - DER\40_Emissao\03_GRD\0-GRDs_Enviadas DER\18ºMEDIÇÃO-26-12-23 A 25-01-24\MR.DER-0508_24\" xr:uid="{00000000-0004-0000-0800-0000B7010000}"/>
    <hyperlink ref="AE411" r:id="rId440" display="pw:\\pw.planservi.com.br:PROJETOS\Documents\C0849 - DER\40_Emissao\03_GRD\0-GRDs_Enviadas DER\18ºMEDIÇÃO-26-12-23 A 25-01-24\MR.DER-0508_24\" xr:uid="{00000000-0004-0000-0800-0000B8010000}"/>
    <hyperlink ref="AE406" r:id="rId441" display="pw:\\pw.planservi.com.br:PROJETOS\Documents\C0849 - DER\40_Emissao\03_GRD\0-GRDs_Enviadas DER\18ºMEDIÇÃO-26-12-23 A 25-01-24\MR.DER-0508_24\" xr:uid="{00000000-0004-0000-0800-0000B9010000}"/>
    <hyperlink ref="AK406" r:id="rId442" display="pw:\\SRVPW3.pls.planservi.com.br:Projetos\Documents\C0849 - DER\40_Emissao\03_GRD\0-GRDs_Enviadas DER\20ºMEDIÇÃO-26-02-2024 A 25-03-24\MR.DER-0560_24\" xr:uid="{00000000-0004-0000-0800-0000BA010000}"/>
    <hyperlink ref="AK407" r:id="rId443" display="pw:\\SRVPW3.pls.planservi.com.br:Projetos\Documents\C0849 - DER\40_Emissao\03_GRD\0-GRDs_Enviadas DER\20ºMEDIÇÃO-26-02-2024 A 25-03-24\MR.DER-0560_24\" xr:uid="{00000000-0004-0000-0800-0000BB010000}"/>
    <hyperlink ref="AQ407" r:id="rId444" display="pw:\\SRVPW3.pls.planservi.com.br:Projetos\Documents\C0849 - DER\40_Emissao\03_GRD\0-GRDs_Enviadas DER\20ºMEDIÇÃO-26-02-2024 A 25-03-24\MR.DER-0574_24\" xr:uid="{00000000-0004-0000-0800-0000BC010000}"/>
    <hyperlink ref="AQ406" r:id="rId445" display="pw:\\SRVPW3.pls.planservi.com.br:Projetos\Documents\C0849 - DER\40_Emissao\03_GRD\0-GRDs_Enviadas DER\20ºMEDIÇÃO-26-02-2024 A 25-03-24\MR.DER-0574_24\" xr:uid="{00000000-0004-0000-0800-0000BD010000}"/>
    <hyperlink ref="AQ33" r:id="rId446" display="pw:\\SRVPW3.pls.planservi.com.br:Projetos\Documents\C0849 - DER\40_Emissao\03_GRD\0-GRDs_Enviadas DER\28ºMEDIÇÃO-26-10-2024 A 25-11-24\MR.DER-0847_24\" xr:uid="{1CDC32B9-800D-4754-A215-8B78F4BE8DAE}"/>
    <hyperlink ref="AW59" r:id="rId447" display="pw:\\pw.planservi.com.br:PROJETOS\Documents\C0849 - DER\40_Emissao\03_GRD\0-GRDs_Enviadas DER\16ºMEDIÇÃO-26-10-23 A 25-11-23\MR.DER-0474_23-Entrega Final\" xr:uid="{0454E0FE-2D0C-461A-BCAE-0C01A7451D03}"/>
    <hyperlink ref="AW60" r:id="rId448" display="pw:\\pw.planservi.com.br:PROJETOS\Documents\C0849 - DER\40_Emissao\03_GRD\0-GRDs_Enviadas DER\16ºMEDIÇÃO-26-10-23 A 25-11-23\MR.DER-0474_23-Entrega Final\" xr:uid="{0113D049-8C06-4187-9E90-9E366746740C}"/>
    <hyperlink ref="AW61" r:id="rId449" display="pw:\\pw.planservi.com.br:PROJETOS\Documents\C0849 - DER\40_Emissao\03_GRD\0-GRDs_Enviadas DER\16ºMEDIÇÃO-26-10-23 A 25-11-23\MR.DER-0474_23-Entrega Final\" xr:uid="{9147F058-3A94-40A3-BA2A-B23450C91EFF}"/>
    <hyperlink ref="AW62" r:id="rId450" display="pw:\\pw.planservi.com.br:PROJETOS\Documents\C0849 - DER\40_Emissao\03_GRD\0-GRDs_Enviadas DER\16ºMEDIÇÃO-26-10-23 A 25-11-23\MR.DER-0474_23-Entrega Final\" xr:uid="{BD5976D6-1D1F-4180-919C-789725B0E646}"/>
    <hyperlink ref="AW63" r:id="rId451" display="pw:\\pw.planservi.com.br:PROJETOS\Documents\C0849 - DER\40_Emissao\03_GRD\0-GRDs_Enviadas DER\16ºMEDIÇÃO-26-10-23 A 25-11-23\MR.DER-0474_23-Entrega Final\" xr:uid="{4976D05E-FCC7-4939-911A-2AD36248F7C3}"/>
    <hyperlink ref="AW64" r:id="rId452" display="pw:\\pw.planservi.com.br:PROJETOS\Documents\C0849 - DER\40_Emissao\03_GRD\0-GRDs_Enviadas DER\16ºMEDIÇÃO-26-10-23 A 25-11-23\MR.DER-0474_23-Entrega Final\" xr:uid="{CD75C1A4-FDBD-49D1-9CCF-95EFBA53DCBB}"/>
    <hyperlink ref="AW65" r:id="rId453" display="pw:\\pw.planservi.com.br:PROJETOS\Documents\C0849 - DER\40_Emissao\03_GRD\0-GRDs_Enviadas DER\16ºMEDIÇÃO-26-10-23 A 25-11-23\MR.DER-0474_23-Entrega Final\" xr:uid="{0BE34FAD-066B-4FA5-AA67-7394B468654C}"/>
    <hyperlink ref="AW407" r:id="rId454" display="pw:\\SRVPW3.pls.planservi.com.br:Projetos\Documents\C0849 - DER\40_Emissao\03_GRD\0-GRDs_Enviadas DER\20ºMEDIÇÃO-26-02-2024 A 25-03-24\MR.DER-0574_24\" xr:uid="{8AE96522-7BE4-4B0A-9730-859E83FAFC55}"/>
    <hyperlink ref="AW406" r:id="rId455" display="pw:\\SRVPW3.pls.planservi.com.br:Projetos\Documents\C0849 - DER\40_Emissao\03_GRD\0-GRDs_Enviadas DER\20ºMEDIÇÃO-26-02-2024 A 25-03-24\MR.DER-0574_24\" xr:uid="{0765B238-91EB-4E6C-A5DE-C16F430A222C}"/>
    <hyperlink ref="AW33" r:id="rId456" display="pw:\\SRVPW3.pls.planservi.com.br:Projetos\Documents\C0849 - DER\40_Emissao\03_GRD\0-GRDs_Enviadas DER\31ºMEDIÇÃO-26-01-2025 A 25-02-25\MR.DER-0927_25\" xr:uid="{2E2B6C2B-C6F3-4519-8904-9EE3E18E3CF8}"/>
    <hyperlink ref="M92" r:id="rId457" display="pw:\\SRVPW3.pls.planservi.com.br:Projetos\Documents\C0849 - DER\40_Emissao\03_GRD\0-GRDs_Enviadas DER\32ºMEDIÇÃO-26-02-2025 A 25-03-25\MR.DER-0945_25\" xr:uid="{604A3A20-A16A-4733-B35C-1B53583E7871}"/>
    <hyperlink ref="M93" r:id="rId458" display="pw:\\SRVPW3.pls.planservi.com.br:Projetos\Documents\C0849 - DER\40_Emissao\03_GRD\0-GRDs_Enviadas DER\32ºMEDIÇÃO-26-02-2025 A 25-03-25\MR.DER-0945_25\" xr:uid="{0486910C-FB22-484B-B77D-ECF060B9FE19}"/>
    <hyperlink ref="M94" r:id="rId459" display="pw:\\SRVPW3.pls.planservi.com.br:Projetos\Documents\C0849 - DER\40_Emissao\03_GRD\0-GRDs_Enviadas DER\32ºMEDIÇÃO-26-02-2025 A 25-03-25\MR.DER-0945_25\" xr:uid="{49BA2EDB-8262-4B8E-8C37-3458A66E9F8B}"/>
    <hyperlink ref="M95" r:id="rId460" display="pw:\\SRVPW3.pls.planservi.com.br:Projetos\Documents\C0849 - DER\40_Emissao\03_GRD\0-GRDs_Enviadas DER\32ºMEDIÇÃO-26-02-2025 A 25-03-25\MR.DER-0945_25\" xr:uid="{73F6C321-1AA0-4FD4-B3B7-B23D07796503}"/>
    <hyperlink ref="M96" r:id="rId461" display="pw:\\SRVPW3.pls.planservi.com.br:Projetos\Documents\C0849 - DER\40_Emissao\03_GRD\0-GRDs_Enviadas DER\32ºMEDIÇÃO-26-02-2025 A 25-03-25\MR.DER-0945_25\" xr:uid="{A776E1A5-3B4E-4084-82E6-FC314292D36B}"/>
    <hyperlink ref="M97" r:id="rId462" display="pw:\\SRVPW3.pls.planservi.com.br:Projetos\Documents\C0849 - DER\40_Emissao\03_GRD\0-GRDs_Enviadas DER\32ºMEDIÇÃO-26-02-2025 A 25-03-25\MR.DER-0945_25\" xr:uid="{B79C9376-E99C-4125-9DEB-B49093CECC4F}"/>
    <hyperlink ref="S107" r:id="rId463" display="pw:\\SRVPW3.pls.planservi.com.br:Projetos\Documents\C0849 - DER\40_Emissao\03_GRD\0-GRDs_Enviadas DER\32ºMEDIÇÃO-26-02-2025 A 25-03-25\MR.DER-0945_25\" xr:uid="{40187281-4825-4826-AD1E-E0F450277F9D}"/>
    <hyperlink ref="S108" r:id="rId464" display="pw:\\SRVPW3.pls.planservi.com.br:Projetos\Documents\C0849 - DER\40_Emissao\03_GRD\0-GRDs_Enviadas DER\32ºMEDIÇÃO-26-02-2025 A 25-03-25\MR.DER-0945_25\" xr:uid="{381E60DA-F763-44E0-8A18-BF024F0BA660}"/>
    <hyperlink ref="S109" r:id="rId465" display="pw:\\SRVPW3.pls.planservi.com.br:Projetos\Documents\C0849 - DER\40_Emissao\03_GRD\0-GRDs_Enviadas DER\32ºMEDIÇÃO-26-02-2025 A 25-03-25\MR.DER-0945_25\" xr:uid="{A5E26EDC-D834-46DA-AD9E-88C6C013E09A}"/>
    <hyperlink ref="S110" r:id="rId466" display="pw:\\SRVPW3.pls.planservi.com.br:Projetos\Documents\C0849 - DER\40_Emissao\03_GRD\0-GRDs_Enviadas DER\32ºMEDIÇÃO-26-02-2025 A 25-03-25\MR.DER-0945_25\" xr:uid="{84837FA7-A3B0-4678-8FA3-7987476FA6C6}"/>
    <hyperlink ref="S111" r:id="rId467" display="pw:\\SRVPW3.pls.planservi.com.br:Projetos\Documents\C0849 - DER\40_Emissao\03_GRD\0-GRDs_Enviadas DER\32ºMEDIÇÃO-26-02-2025 A 25-03-25\MR.DER-0945_25\" xr:uid="{B2410879-8B8B-4C11-AD01-A025420033D8}"/>
    <hyperlink ref="S112" r:id="rId468" display="pw:\\SRVPW3.pls.planservi.com.br:Projetos\Documents\C0849 - DER\40_Emissao\03_GRD\0-GRDs_Enviadas DER\32ºMEDIÇÃO-26-02-2025 A 25-03-25\MR.DER-0945_25\" xr:uid="{5EA3CED5-4745-499E-AF33-11E6F8ED4FFA}"/>
    <hyperlink ref="S113" r:id="rId469" display="pw:\\SRVPW3.pls.planservi.com.br:Projetos\Documents\C0849 - DER\40_Emissao\03_GRD\0-GRDs_Enviadas DER\32ºMEDIÇÃO-26-02-2025 A 25-03-25\MR.DER-0945_25\" xr:uid="{B49D5BCF-7D08-4D9C-9AAA-B731848E0C71}"/>
    <hyperlink ref="S114" r:id="rId470" display="pw:\\SRVPW3.pls.planservi.com.br:Projetos\Documents\C0849 - DER\40_Emissao\03_GRD\0-GRDs_Enviadas DER\32ºMEDIÇÃO-26-02-2025 A 25-03-25\MR.DER-0945_25\" xr:uid="{239C8F59-95DE-4C4C-81C4-1FD26E887DA8}"/>
    <hyperlink ref="S115" r:id="rId471" display="pw:\\SRVPW3.pls.planservi.com.br:Projetos\Documents\C0849 - DER\40_Emissao\03_GRD\0-GRDs_Enviadas DER\32ºMEDIÇÃO-26-02-2025 A 25-03-25\MR.DER-0945_25\" xr:uid="{4C86F7EB-BE99-4F42-825A-48204F481E11}"/>
    <hyperlink ref="S116" r:id="rId472" display="pw:\\SRVPW3.pls.planservi.com.br:Projetos\Documents\C0849 - DER\40_Emissao\03_GRD\0-GRDs_Enviadas DER\32ºMEDIÇÃO-26-02-2025 A 25-03-25\MR.DER-0945_25\" xr:uid="{8BCCF1E4-F80C-44A4-8EA3-559A5D5FF67C}"/>
    <hyperlink ref="S117" r:id="rId473" display="pw:\\SRVPW3.pls.planservi.com.br:Projetos\Documents\C0849 - DER\40_Emissao\03_GRD\0-GRDs_Enviadas DER\32ºMEDIÇÃO-26-02-2025 A 25-03-25\MR.DER-0945_25\" xr:uid="{9AD1827F-6FB2-4B4C-9086-E86EBCE2D7F3}"/>
    <hyperlink ref="S118" r:id="rId474" display="pw:\\SRVPW3.pls.planservi.com.br:Projetos\Documents\C0849 - DER\40_Emissao\03_GRD\0-GRDs_Enviadas DER\32ºMEDIÇÃO-26-02-2025 A 25-03-25\MR.DER-0945_25\" xr:uid="{A669338A-02D1-42F1-A782-39A9096A4AE7}"/>
    <hyperlink ref="S119" r:id="rId475" display="pw:\\SRVPW3.pls.planservi.com.br:Projetos\Documents\C0849 - DER\40_Emissao\03_GRD\0-GRDs_Enviadas DER\32ºMEDIÇÃO-26-02-2025 A 25-03-25\MR.DER-0945_25\" xr:uid="{DA5CF19D-60D0-49AA-89E8-1619390ED116}"/>
    <hyperlink ref="S120" r:id="rId476" display="pw:\\SRVPW3.pls.planservi.com.br:Projetos\Documents\C0849 - DER\40_Emissao\03_GRD\0-GRDs_Enviadas DER\32ºMEDIÇÃO-26-02-2025 A 25-03-25\MR.DER-0945_25\" xr:uid="{03A92820-16FD-4A63-B78F-39B86C746033}"/>
    <hyperlink ref="S121" r:id="rId477" display="pw:\\SRVPW3.pls.planservi.com.br:Projetos\Documents\C0849 - DER\40_Emissao\03_GRD\0-GRDs_Enviadas DER\32ºMEDIÇÃO-26-02-2025 A 25-03-25\MR.DER-0945_25\" xr:uid="{8A87ADFB-DC77-45EE-A1FD-D5C46A1C376E}"/>
    <hyperlink ref="S122" r:id="rId478" display="pw:\\SRVPW3.pls.planservi.com.br:Projetos\Documents\C0849 - DER\40_Emissao\03_GRD\0-GRDs_Enviadas DER\32ºMEDIÇÃO-26-02-2025 A 25-03-25\MR.DER-0945_25\" xr:uid="{0FB8817C-0827-44C3-8295-3DA244A751A0}"/>
    <hyperlink ref="S123" r:id="rId479" display="pw:\\SRVPW3.pls.planservi.com.br:Projetos\Documents\C0849 - DER\40_Emissao\03_GRD\0-GRDs_Enviadas DER\32ºMEDIÇÃO-26-02-2025 A 25-03-25\MR.DER-0945_25\" xr:uid="{46461EA9-F1D9-414F-B4F2-F1E499E7991B}"/>
    <hyperlink ref="S124" r:id="rId480" display="pw:\\SRVPW3.pls.planservi.com.br:Projetos\Documents\C0849 - DER\40_Emissao\03_GRD\0-GRDs_Enviadas DER\32ºMEDIÇÃO-26-02-2025 A 25-03-25\MR.DER-0945_25\" xr:uid="{6A1D23B6-C5EF-4CE5-8DCE-7D4D59F59C9D}"/>
    <hyperlink ref="S125" r:id="rId481" display="pw:\\SRVPW3.pls.planservi.com.br:Projetos\Documents\C0849 - DER\40_Emissao\03_GRD\0-GRDs_Enviadas DER\32ºMEDIÇÃO-26-02-2025 A 25-03-25\MR.DER-0945_25\" xr:uid="{52BE1997-8831-4B0A-8B9F-F11D31BEAA17}"/>
    <hyperlink ref="S126" r:id="rId482" display="pw:\\SRVPW3.pls.planservi.com.br:Projetos\Documents\C0849 - DER\40_Emissao\03_GRD\0-GRDs_Enviadas DER\32ºMEDIÇÃO-26-02-2025 A 25-03-25\MR.DER-0945_25\" xr:uid="{5FAC552D-8EE4-4627-9B0D-0B08A3222939}"/>
    <hyperlink ref="S127" r:id="rId483" display="pw:\\SRVPW3.pls.planservi.com.br:Projetos\Documents\C0849 - DER\40_Emissao\03_GRD\0-GRDs_Enviadas DER\32ºMEDIÇÃO-26-02-2025 A 25-03-25\MR.DER-0945_25\" xr:uid="{1F6AFFC6-B069-41BC-AC1E-FA7AE2B63713}"/>
    <hyperlink ref="S128" r:id="rId484" display="pw:\\SRVPW3.pls.planservi.com.br:Projetos\Documents\C0849 - DER\40_Emissao\03_GRD\0-GRDs_Enviadas DER\32ºMEDIÇÃO-26-02-2025 A 25-03-25\MR.DER-0945_25\" xr:uid="{54A2F8AE-F7DA-4EF6-8DDE-6F4C0E8D8D10}"/>
    <hyperlink ref="S129" r:id="rId485" display="pw:\\SRVPW3.pls.planservi.com.br:Projetos\Documents\C0849 - DER\40_Emissao\03_GRD\0-GRDs_Enviadas DER\32ºMEDIÇÃO-26-02-2025 A 25-03-25\MR.DER-0945_25\" xr:uid="{79DC9D5B-F6E9-46E5-B241-7FA7111A32BA}"/>
    <hyperlink ref="S130" r:id="rId486" display="pw:\\SRVPW3.pls.planservi.com.br:Projetos\Documents\C0849 - DER\40_Emissao\03_GRD\0-GRDs_Enviadas DER\32ºMEDIÇÃO-26-02-2025 A 25-03-25\MR.DER-0945_25\" xr:uid="{E9B1441A-D72F-42F9-B790-9EAEF2AFFDAB}"/>
    <hyperlink ref="S131" r:id="rId487" display="pw:\\SRVPW3.pls.planservi.com.br:Projetos\Documents\C0849 - DER\40_Emissao\03_GRD\0-GRDs_Enviadas DER\32ºMEDIÇÃO-26-02-2025 A 25-03-25\MR.DER-0945_25\" xr:uid="{7D0CF099-2FA5-4D5C-A75A-393D6203D7E3}"/>
    <hyperlink ref="S132" r:id="rId488" display="pw:\\SRVPW3.pls.planservi.com.br:Projetos\Documents\C0849 - DER\40_Emissao\03_GRD\0-GRDs_Enviadas DER\32ºMEDIÇÃO-26-02-2025 A 25-03-25\MR.DER-0945_25\" xr:uid="{B27D8831-FE66-479C-BBE6-8BBAD07416B4}"/>
    <hyperlink ref="S133" r:id="rId489" display="pw:\\SRVPW3.pls.planservi.com.br:Projetos\Documents\C0849 - DER\40_Emissao\03_GRD\0-GRDs_Enviadas DER\32ºMEDIÇÃO-26-02-2025 A 25-03-25\MR.DER-0945_25\" xr:uid="{327BF1CA-2C19-4DB3-84BE-E62B2DD5567E}"/>
    <hyperlink ref="S134" r:id="rId490" display="pw:\\SRVPW3.pls.planservi.com.br:Projetos\Documents\C0849 - DER\40_Emissao\03_GRD\0-GRDs_Enviadas DER\32ºMEDIÇÃO-26-02-2025 A 25-03-25\MR.DER-0945_25\" xr:uid="{3C239742-B89C-4363-A0DF-2C1F7D962167}"/>
    <hyperlink ref="S135" r:id="rId491" display="pw:\\SRVPW3.pls.planservi.com.br:Projetos\Documents\C0849 - DER\40_Emissao\03_GRD\0-GRDs_Enviadas DER\32ºMEDIÇÃO-26-02-2025 A 25-03-25\MR.DER-0945_25\" xr:uid="{EFBEB2DF-15BF-4560-8EC8-E73D567EBFDB}"/>
    <hyperlink ref="S136" r:id="rId492" display="pw:\\SRVPW3.pls.planservi.com.br:Projetos\Documents\C0849 - DER\40_Emissao\03_GRD\0-GRDs_Enviadas DER\32ºMEDIÇÃO-26-02-2025 A 25-03-25\MR.DER-0945_25\" xr:uid="{0326BF58-58BD-4853-8AE7-B79E75F6704C}"/>
    <hyperlink ref="S137" r:id="rId493" display="pw:\\SRVPW3.pls.planservi.com.br:Projetos\Documents\C0849 - DER\40_Emissao\03_GRD\0-GRDs_Enviadas DER\32ºMEDIÇÃO-26-02-2025 A 25-03-25\MR.DER-0945_25\" xr:uid="{B9B7DA32-7721-48E3-B8D0-24EE8A4D8CE6}"/>
    <hyperlink ref="S138" r:id="rId494" display="pw:\\SRVPW3.pls.planservi.com.br:Projetos\Documents\C0849 - DER\40_Emissao\03_GRD\0-GRDs_Enviadas DER\32ºMEDIÇÃO-26-02-2025 A 25-03-25\MR.DER-0945_25\" xr:uid="{9967839D-8D83-4D06-B9C2-1DFF934934D3}"/>
    <hyperlink ref="S139" r:id="rId495" display="pw:\\SRVPW3.pls.planservi.com.br:Projetos\Documents\C0849 - DER\40_Emissao\03_GRD\0-GRDs_Enviadas DER\32ºMEDIÇÃO-26-02-2025 A 25-03-25\MR.DER-0945_25\" xr:uid="{3E8A3810-A6E8-4294-895A-9216C560E6B5}"/>
    <hyperlink ref="S140" r:id="rId496" display="pw:\\SRVPW3.pls.planservi.com.br:Projetos\Documents\C0849 - DER\40_Emissao\03_GRD\0-GRDs_Enviadas DER\32ºMEDIÇÃO-26-02-2025 A 25-03-25\MR.DER-0945_25\" xr:uid="{4923EB53-BA51-42CA-8E6C-473529CC5A13}"/>
    <hyperlink ref="S141" r:id="rId497" display="pw:\\SRVPW3.pls.planservi.com.br:Projetos\Documents\C0849 - DER\40_Emissao\03_GRD\0-GRDs_Enviadas DER\32ºMEDIÇÃO-26-02-2025 A 25-03-25\MR.DER-0945_25\" xr:uid="{27EF593A-9FB6-4492-AB0A-1E7F22A69AA6}"/>
    <hyperlink ref="S142" r:id="rId498" display="pw:\\SRVPW3.pls.planservi.com.br:Projetos\Documents\C0849 - DER\40_Emissao\03_GRD\0-GRDs_Enviadas DER\32ºMEDIÇÃO-26-02-2025 A 25-03-25\MR.DER-0945_25\" xr:uid="{E44D77EB-253C-4634-9016-D6012E0CECDE}"/>
    <hyperlink ref="M409" r:id="rId499" display="pw:\\SRVPW3.pls.planservi.com.br:Projetos\Documents\C0849 - DER\40_Emissao\03_GRD\0-GRDs_Enviadas DER\33ºMEDIÇÃO-26-03-2025 A 25-04-25\MR.DER-0956_25\" xr:uid="{DBEFAF03-7BC3-4557-AABA-7B61CABEB9B0}"/>
    <hyperlink ref="M414" r:id="rId500" display="pw:\\SRVPW3.pls.planservi.com.br:Projetos\Documents\C0849 - DER\40_Emissao\03_GRD\0-GRDs_Enviadas DER\33ºMEDIÇÃO-26-03-2025 A 25-04-25\MR.DER-0956_25\" xr:uid="{0D726062-A3CE-4056-B348-91B108282133}"/>
    <hyperlink ref="AK410" r:id="rId501" display="pw:\\SRVPW3.pls.planservi.com.br:Projetos\Documents\C0849 - DER\40_Emissao\03_GRD\0-GRDs_Enviadas DER\33ºMEDIÇÃO-26-03-2025 A 25-04-25\MR.DER-0956_25\" xr:uid="{E8FEF150-248D-4E46-A8D1-6A8A235F23DF}"/>
    <hyperlink ref="AK415" r:id="rId502" display="pw:\\SRVPW3.pls.planservi.com.br:Projetos\Documents\C0849 - DER\40_Emissao\03_GRD\0-GRDs_Enviadas DER\33ºMEDIÇÃO-26-03-2025 A 25-04-25\MR.DER-0956_25\" xr:uid="{301F88A5-995F-48B0-AC30-F3EDC1D2E953}"/>
    <hyperlink ref="M143" r:id="rId503" display="pw:\\SRVPW3.pls.planservi.com.br:Projetos\Documents\C0849 - DER\40_Emissao\03_GRD\0-GRDs_Enviadas DER\43ºMEDIÇÃO-26-01-2026 A 25-02-26\MR_DER-1592_26\" xr:uid="{9B672A5C-B4EC-4809-BB35-B52EE1014D01}"/>
    <hyperlink ref="M370" r:id="rId504" display="pw:\\SRVPW3.pls.planservi.com.br:Projetos\Documents\C0849 - DER\40_Emissao\03_GRD\0-GRDs_Enviadas DER\44ºMEDIÇÃO-26-02-2026 A 25-03-26\MR_DER-1613_26\" xr:uid="{92323C7E-7A05-48AA-80EA-5BC95BCBDB60}"/>
    <hyperlink ref="BC406" r:id="rId505" display="pw:\\SRVPW3.pls.planservi.com.br:Projetos\Documents\C0849 - DER\40_Emissao\03_GRD\0-GRDs_Enviadas DER\44ºMEDIÇÃO-26-02-2026 A 25-03-26\MR_DER-1631_26\" xr:uid="{B11B6807-8264-4619-A75F-DD457829F67B}"/>
    <hyperlink ref="BC407" r:id="rId506" display="pw:\\SRVPW3.pls.planservi.com.br:Projetos\Documents\C0849 - DER\40_Emissao\03_GRD\0-GRDs_Enviadas DER\44ºMEDIÇÃO-26-02-2026 A 25-03-26\MR_DER-1631_26\" xr:uid="{6A8653AA-C14B-44F5-8BAF-293B6B52550C}"/>
    <hyperlink ref="AK408" r:id="rId507" display="pw:\\SRVPW3.pls.planservi.com.br:Projetos\Documents\C0849 - DER\40_Emissao\03_GRD\0-GRDs_Enviadas DER\44ºMEDIÇÃO-26-02-2026 A 25-03-26\MR_DER-1631_26\" xr:uid="{7682F07E-B83A-4224-BF68-0E4271CC569E}"/>
    <hyperlink ref="AK411" r:id="rId508" display="pw:\\SRVPW3.pls.planservi.com.br:Projetos\Documents\C0849 - DER\40_Emissao\03_GRD\0-GRDs_Enviadas DER\44ºMEDIÇÃO-26-02-2026 A 25-03-26\MR_DER-1631_26\" xr:uid="{64EA8C0A-B4DB-4E6A-9E54-55AEBF5C13D9}"/>
    <hyperlink ref="AK412" r:id="rId509" display="pw:\\SRVPW3.pls.planservi.com.br:Projetos\Documents\C0849 - DER\40_Emissao\03_GRD\0-GRDs_Enviadas DER\44ºMEDIÇÃO-26-02-2026 A 25-03-26\MR_DER-1631_26\" xr:uid="{53F4FDA2-5AC4-41AB-A057-365A24957A47}"/>
    <hyperlink ref="AK413" r:id="rId510" display="pw:\\SRVPW3.pls.planservi.com.br:Projetos\Documents\C0849 - DER\40_Emissao\03_GRD\0-GRDs_Enviadas DER\44ºMEDIÇÃO-26-02-2026 A 25-03-26\MR_DER-1631_26\" xr:uid="{B02D0115-77A8-4430-896C-99266C2C600A}"/>
    <hyperlink ref="BC33" r:id="rId511" display="pw:\\SRVPW3.pls.planservi.com.br:Projetos\Documents\C0849 - DER\40_Emissao\03_GRD\0-GRDs_Enviadas DER\44ºMEDIÇÃO-26-02-2026 A 25-03-26\MR_DER-1632_26\" xr:uid="{8FAE87A4-FE6F-4541-9121-B8FA66383429}"/>
    <hyperlink ref="S145" r:id="rId512" display="pw:\\SRVPW3.pls.planservi.com.br:Projetos\Documents\C0849 - DER\40_Emissao\03_GRD\0-GRDs_Enviadas DER\45ºMEDIÇÃO-26-03-2026 A 25-04-26\MR_DER-1678_26\" xr:uid="{84C3A447-2A9C-4208-9480-A742DAA6F69B}"/>
    <hyperlink ref="S143" r:id="rId513" display="pw:\\SRVPW3.pls.planservi.com.br:Projetos\Documents\C0849 - DER\40_Emissao\03_GRD\0-GRDs_Enviadas DER\45ºMEDIÇÃO-26-03-2026 A 25-04-26\MR_DER-1678_26\" xr:uid="{2634DB63-E338-459C-B0F5-F378478C62AA}"/>
    <hyperlink ref="AE119" r:id="rId514" display="pw:\\SRVPW3.pls.planservi.com.br:Projetos\Documents\C0849 - DER\40_Emissao\03_GRD\0-GRDs_Enviadas DER\45ºMEDIÇÃO-26-03-2026 A 25-04-26\MR_DER-1678_26\" xr:uid="{F4724E0A-9086-4D79-9C9C-437C921DA215}"/>
    <hyperlink ref="AE118" r:id="rId515" display="pw:\\SRVPW3.pls.planservi.com.br:Projetos\Documents\C0849 - DER\40_Emissao\03_GRD\0-GRDs_Enviadas DER\45ºMEDIÇÃO-26-03-2026 A 25-04-26\MR_DER-1678_26\" xr:uid="{98C6CE34-73C9-448E-8E1F-0D7DDA0A3A68}"/>
    <hyperlink ref="AE107" r:id="rId516" display="pw:\\SRVPW3.pls.planservi.com.br:Projetos\Documents\C0849 - DER\40_Emissao\03_GRD\0-GRDs_Enviadas DER\45ºMEDIÇÃO-26-03-2026 A 25-04-26\MR_DER-1678_26\" xr:uid="{05741F01-B5F2-47F6-97D8-CF5926B35488}"/>
    <hyperlink ref="S370" r:id="rId517" display="pw:\\SRVPW3.pls.planservi.com.br:Projetos\Documents\C0849 - DER\40_Emissao\03_GRD\0-GRDs_Enviadas DER\45ºMEDIÇÃO-26-03-2026 A 25-04-26\MR_DER-1685_26\" xr:uid="{C9F0D11D-2FF3-453A-A385-D369480D6156}"/>
    <hyperlink ref="M456" r:id="rId518" display="pw:\\SRVPW3.pls.planservi.com.br:Projetos\Documents\C0849 - DER\40_Emissao\03_GRD\0-GRDs_Enviadas DER\45ºMEDIÇÃO-26-03-2026 A 25-04-26\MR_DER-1690_26\" xr:uid="{EDC7F380-0CBE-43FD-95A5-1BAB3C7AEAB8}"/>
    <hyperlink ref="M457:M476" r:id="rId519" display="pw:\\SRVPW3.pls.planservi.com.br:Projetos\Documents\C0849 - DER\40_Emissao\03_GRD\0-GRDs_Enviadas DER\45ºMEDIÇÃO-26-03-2026 A 25-04-26\MR_DER-1690_26\" xr:uid="{D5FA7F22-0EF0-4319-89B3-FCF4BB518AD5}"/>
    <hyperlink ref="M478" r:id="rId520" display="pw:\\SRVPW3.pls.planservi.com.br:Projetos\Documents\C0849 - DER\40_Emissao\03_GRD\0-GRDs_Enviadas DER\45ºMEDIÇÃO-26-03-2026 A 25-04-26\MR_DER-1690_26\" xr:uid="{96DDBBDD-5931-426A-9EB3-1FA11AD74F4B}"/>
    <hyperlink ref="M480" r:id="rId521" display="pw:\\SRVPW3.pls.planservi.com.br:Projetos\Documents\C0849 - DER\40_Emissao\03_GRD\0-GRDs_Enviadas DER\46ºMEDIÇÃO-26-04-2026 A 25-05-26\MR_DER-1723_26\" xr:uid="{C0C0BA48-5E49-4AAE-8097-70E3262870A3}"/>
    <hyperlink ref="M481:M483" r:id="rId522" display="pw:\\SRVPW3.pls.planservi.com.br:Projetos\Documents\C0849 - DER\40_Emissao\03_GRD\0-GRDs_Enviadas DER\46ºMEDIÇÃO-26-04-2026 A 25-05-26\MR_DER-1723_26\" xr:uid="{3BCEE03D-85D9-482E-8563-76BC1F9C6141}"/>
    <hyperlink ref="Y458" r:id="rId523" display="pw:\\SRVPW3.pls.planservi.com.br:Projetos\Documents\C0849 - DER\40_Emissao\03_GRD\0-GRDs_Enviadas DER\46ºMEDIÇÃO-26-04-2026 A 25-05-26\MR_DER-1747_26\" xr:uid="{FEBD4B62-F1BD-41A8-9C86-E962E51D35CE}"/>
    <hyperlink ref="Y459:Y462" r:id="rId524" display="pw:\\SRVPW3.pls.planservi.com.br:Projetos\Documents\C0849 - DER\40_Emissao\03_GRD\0-GRDs_Enviadas DER\46ºMEDIÇÃO-26-04-2026 A 25-05-26\MR_DER-1747_26\" xr:uid="{B35F2D5C-0861-4C64-9509-836A25347358}"/>
    <hyperlink ref="Y471" r:id="rId525" display="pw:\\SRVPW3.pls.planservi.com.br:Projetos\Documents\C0849 - DER\40_Emissao\03_GRD\0-GRDs_Enviadas DER\46ºMEDIÇÃO-26-04-2026 A 25-05-26\MR_DER-1747_26\" xr:uid="{AB3A9D1C-1F8B-4F4E-964A-C46973038349}"/>
    <hyperlink ref="Y472" r:id="rId526" display="pw:\\SRVPW3.pls.planservi.com.br:Projetos\Documents\C0849 - DER\40_Emissao\03_GRD\0-GRDs_Enviadas DER\46ºMEDIÇÃO-26-04-2026 A 25-05-26\MR_DER-1747_26\" xr:uid="{475B60EE-B420-4C14-AEBC-227307C5D293}"/>
    <hyperlink ref="S476" r:id="rId527" display="pw:\\SRVPW3.pls.planservi.com.br:Projetos\Documents\C0849 - DER\40_Emissao\03_GRD\0-GRDs_Enviadas DER\46ºMEDIÇÃO-26-04-2026 A 25-05-26\MR_DER-1750_26\" xr:uid="{8F3EE74E-7E65-4EB6-B585-1B33F0559D37}"/>
    <hyperlink ref="Y473" r:id="rId528" display="pw:\\SRVPW3.pls.planservi.com.br:Projetos\Documents\C0849 - DER\40_Emissao\03_GRD\0-GRDs_Enviadas DER\46ºMEDIÇÃO-26-04-2026 A 25-05-26\MR_DER-1750_26\" xr:uid="{ED8562D0-625E-4BC9-B5A1-B48C83A5FB92}"/>
    <hyperlink ref="Y474" r:id="rId529" display="pw:\\SRVPW3.pls.planservi.com.br:Projetos\Documents\C0849 - DER\40_Emissao\03_GRD\0-GRDs_Enviadas DER\46ºMEDIÇÃO-26-04-2026 A 25-05-26\MR_DER-1750_26\" xr:uid="{AACCC915-0B1D-4A8C-9E78-B4B52CC94FF9}"/>
    <hyperlink ref="Y475" r:id="rId530" display="pw:\\SRVPW3.pls.planservi.com.br:Projetos\Documents\C0849 - DER\40_Emissao\03_GRD\0-GRDs_Enviadas DER\46ºMEDIÇÃO-26-04-2026 A 25-05-26\MR_DER-1750_26\" xr:uid="{7AA71EB6-01B8-45E0-A19F-519F2E5285A2}"/>
    <hyperlink ref="Y467" r:id="rId531" display="pw:\\SRVPW3.pls.planservi.com.br:Projetos\Documents\C0849 - DER\40_Emissao\03_GRD\0-GRDs_Enviadas DER\46ºMEDIÇÃO-26-04-2026 A 25-05-26\MR_DER-1750_26\" xr:uid="{73D4046B-D2AB-47F9-8CAB-2BB590F5E311}"/>
    <hyperlink ref="Y468" r:id="rId532" display="pw:\\SRVPW3.pls.planservi.com.br:Projetos\Documents\C0849 - DER\40_Emissao\03_GRD\0-GRDs_Enviadas DER\46ºMEDIÇÃO-26-04-2026 A 25-05-26\MR_DER-1750_26\" xr:uid="{C51DFCD2-0719-4317-A40F-0AAA0C105B3C}"/>
    <hyperlink ref="Y469" r:id="rId533" display="pw:\\SRVPW3.pls.planservi.com.br:Projetos\Documents\C0849 - DER\40_Emissao\03_GRD\0-GRDs_Enviadas DER\46ºMEDIÇÃO-26-04-2026 A 25-05-26\MR_DER-1750_26\" xr:uid="{BEFA0255-64D4-4F48-93EB-56919DBE8D8A}"/>
    <hyperlink ref="Y470" r:id="rId534" display="pw:\\SRVPW3.pls.planservi.com.br:Projetos\Documents\C0849 - DER\40_Emissao\03_GRD\0-GRDs_Enviadas DER\46ºMEDIÇÃO-26-04-2026 A 25-05-26\MR_DER-1750_26\" xr:uid="{598E600D-5DA1-4F88-97DB-F186D2ED6C61}"/>
    <hyperlink ref="Y466" r:id="rId535" display="pw:\\SRVPW3.pls.planservi.com.br:Projetos\Documents\C0849 - DER\40_Emissao\03_GRD\0-GRDs_Enviadas DER\46ºMEDIÇÃO-26-04-2026 A 25-05-26\MR_DER-1750_26\" xr:uid="{8BBB29F8-5D5A-4C36-BE79-8B2750E88C10}"/>
    <hyperlink ref="Y464" r:id="rId536" display="pw:\\SRVPW3.pls.planservi.com.br:Projetos\Documents\C0849 - DER\40_Emissao\03_GRD\0-GRDs_Enviadas DER\46ºMEDIÇÃO-26-04-2026 A 25-05-26\MR_DER-1750_26\" xr:uid="{4FE57713-F854-4277-97AE-A655C89023EF}"/>
    <hyperlink ref="Y465" r:id="rId537" display="pw:\\SRVPW3.pls.planservi.com.br:Projetos\Documents\C0849 - DER\40_Emissao\03_GRD\0-GRDs_Enviadas DER\46ºMEDIÇÃO-26-04-2026 A 25-05-26\MR_DER-1750_26\" xr:uid="{EDAD48CF-43D0-48BA-8B9A-5D9C30720B66}"/>
    <hyperlink ref="Y463" r:id="rId538" display="pw:\\SRVPW3.pls.planservi.com.br:Projetos\Documents\C0849 - DER\40_Emissao\03_GRD\0-GRDs_Enviadas DER\46ºMEDIÇÃO-26-04-2026 A 25-05-26\MR_DER-1750_26\" xr:uid="{9EF147F1-EF7F-4111-A67E-B2A280517BCF}"/>
    <hyperlink ref="Y456" r:id="rId539" display="pw:\\SRVPW3.pls.planservi.com.br:Projetos\Documents\C0849 - DER\40_Emissao\03_GRD\0-GRDs_Enviadas DER\46ºMEDIÇÃO-26-04-2026 A 25-05-26\MR_DER-1750_26\" xr:uid="{1E5A5CEB-F391-4C64-8D21-98796FE08F1D}"/>
    <hyperlink ref="Y457" r:id="rId540" display="pw:\\SRVPW3.pls.planservi.com.br:Projetos\Documents\C0849 - DER\40_Emissao\03_GRD\0-GRDs_Enviadas DER\46ºMEDIÇÃO-26-04-2026 A 25-05-26\MR_DER-1750_26\" xr:uid="{D50066AE-1DEB-4D1C-90E5-98022FF78266}"/>
    <hyperlink ref="AE457" r:id="rId541" display="pw:\\SRVPW3.pls.planservi.com.br:Projetos\Documents\C0849 - DER\40_Emissao\03_GRD\0-GRDs_Enviadas DER\46ºMEDIÇÃO-26-04-2026 A 25-05-26\MR_DER-1762_26\" xr:uid="{DBD75F9B-5D3E-4DBB-A5E5-2F85C98DF870}"/>
    <hyperlink ref="AE463" r:id="rId542" display="pw:\\SRVPW3.pls.planservi.com.br:Projetos\Documents\C0849 - DER\40_Emissao\03_GRD\0-GRDs_Enviadas DER\46ºMEDIÇÃO-26-04-2026 A 25-05-26\MR_DER-1762_26\" xr:uid="{36D6A59C-6B2D-4007-9EFD-DC9886A72749}"/>
    <hyperlink ref="AE464" r:id="rId543" display="pw:\\SRVPW3.pls.planservi.com.br:Projetos\Documents\C0849 - DER\40_Emissao\03_GRD\0-GRDs_Enviadas DER\46ºMEDIÇÃO-26-04-2026 A 25-05-26\MR_DER-1762_26\" xr:uid="{66C7AD52-B5D3-4888-A84A-7070FD4B11F1}"/>
    <hyperlink ref="AE465" r:id="rId544" display="pw:\\SRVPW3.pls.planservi.com.br:Projetos\Documents\C0849 - DER\40_Emissao\03_GRD\0-GRDs_Enviadas DER\46ºMEDIÇÃO-26-04-2026 A 25-05-26\MR_DER-1762_26\" xr:uid="{318B0E27-21D3-40CC-B02C-ECA5E71EB033}"/>
    <hyperlink ref="AE466" r:id="rId545" display="pw:\\SRVPW3.pls.planservi.com.br:Projetos\Documents\C0849 - DER\40_Emissao\03_GRD\0-GRDs_Enviadas DER\46ºMEDIÇÃO-26-04-2026 A 25-05-26\MR_DER-1762_26\" xr:uid="{98E6C579-89C4-4CCC-8E54-C52F37DC84CA}"/>
    <hyperlink ref="AE467" r:id="rId546" display="pw:\\SRVPW3.pls.planservi.com.br:Projetos\Documents\C0849 - DER\40_Emissao\03_GRD\0-GRDs_Enviadas DER\46ºMEDIÇÃO-26-04-2026 A 25-05-26\MR_DER-1762_26\" xr:uid="{443C05D8-BA17-46B7-A879-D80E7E32EA93}"/>
    <hyperlink ref="AE468" r:id="rId547" display="pw:\\SRVPW3.pls.planservi.com.br:Projetos\Documents\C0849 - DER\40_Emissao\03_GRD\0-GRDs_Enviadas DER\46ºMEDIÇÃO-26-04-2026 A 25-05-26\MR_DER-1762_26\" xr:uid="{2600B6B9-6653-442B-8224-E58E0E316BF1}"/>
    <hyperlink ref="AE469" r:id="rId548" display="pw:\\SRVPW3.pls.planservi.com.br:Projetos\Documents\C0849 - DER\40_Emissao\03_GRD\0-GRDs_Enviadas DER\46ºMEDIÇÃO-26-04-2026 A 25-05-26\MR_DER-1762_26\" xr:uid="{03F1F075-A2E0-4A4E-BBFA-4415ACDAA0A7}"/>
    <hyperlink ref="AE470" r:id="rId549" display="pw:\\SRVPW3.pls.planservi.com.br:Projetos\Documents\C0849 - DER\40_Emissao\03_GRD\0-GRDs_Enviadas DER\46ºMEDIÇÃO-26-04-2026 A 25-05-26\MR_DER-1762_26\" xr:uid="{F4D440DF-0F53-4037-B38E-DDC15EAF74FA}"/>
    <hyperlink ref="AE473" r:id="rId550" display="pw:\\SRVPW3.pls.planservi.com.br:Projetos\Documents\C0849 - DER\40_Emissao\03_GRD\0-GRDs_Enviadas DER\46ºMEDIÇÃO-26-04-2026 A 25-05-26\MR_DER-1762_26\" xr:uid="{205EAA34-3A25-4172-8AEF-E1CB77BACCDB}"/>
    <hyperlink ref="AE474" r:id="rId551" display="pw:\\SRVPW3.pls.planservi.com.br:Projetos\Documents\C0849 - DER\40_Emissao\03_GRD\0-GRDs_Enviadas DER\46ºMEDIÇÃO-26-04-2026 A 25-05-26\MR_DER-1762_26\" xr:uid="{B7B9A35A-F3F2-450F-90D7-F255ECADBDD9}"/>
    <hyperlink ref="AE475" r:id="rId552" display="pw:\\SRVPW3.pls.planservi.com.br:Projetos\Documents\C0849 - DER\40_Emissao\03_GRD\0-GRDs_Enviadas DER\46ºMEDIÇÃO-26-04-2026 A 25-05-26\MR_DER-1762_26\" xr:uid="{8E06D779-8CC1-4E93-905B-EA9A9FA38D0F}"/>
    <hyperlink ref="Y476" r:id="rId553" display="pw:\\SRVPW3.pls.planservi.com.br:Projetos\Documents\C0849 - DER\40_Emissao\03_GRD\0-GRDs_Enviadas DER\46ºMEDIÇÃO-26-04-2026 A 25-05-26\MR_DER-1762_26\" xr:uid="{EE1C97B0-F082-4EA9-BCED-22A6EF1ABCD1}"/>
    <hyperlink ref="AK456" r:id="rId554" display="pw:\\SRVPW3.pls.planservi.com.br:Projetos\Documents\C0849 - DER\40_Emissao\03_GRD\0-GRDs_Enviadas DER\47ºMEDIÇÃO-26-05-2026 A 25-06-26\MR_DER-1765_26\" xr:uid="{12C88DA9-6961-420C-A054-7A21550A8C67}"/>
    <hyperlink ref="AK470" r:id="rId555" display="pw:\\SRVPW3.pls.planservi.com.br:Projetos\Documents\C0849 - DER\40_Emissao\03_GRD\0-GRDs_Enviadas DER\47ºMEDIÇÃO-26-05-2026 A 25-06-26\MR_DER-1765_26\" xr:uid="{59757B9A-6AA2-40FA-A527-BF39F14A7C11}"/>
    <hyperlink ref="AK476" r:id="rId556" display="pw:\\SRVPW3.pls.planservi.com.br:Projetos\Documents\C0849 - DER\40_Emissao\03_GRD\0-GRDs_Enviadas DER\47ºMEDIÇÃO-26-05-2026 A 25-06-26\MR_DER-1765_26\" xr:uid="{65C7FEB8-0C51-4ED3-AB64-AC8B228319F6}"/>
  </hyperlinks>
  <pageMargins left="0.511811024" right="0.511811024" top="0.78740157499999996" bottom="0.78740157499999996" header="0.31496062000000002" footer="0.31496062000000002"/>
  <pageSetup paperSize="9" scale="47" orientation="portrait" r:id="rId55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1">
    <tabColor theme="9" tint="0.79998168889431442"/>
  </sheetPr>
  <dimension ref="A1:AZ736"/>
  <sheetViews>
    <sheetView zoomScaleNormal="100" zoomScaleSheetLayoutView="130" workbookViewId="0">
      <pane xSplit="10" ySplit="2" topLeftCell="K3" activePane="bottomRight" state="frozen"/>
      <selection activeCell="AI220" sqref="AI220"/>
      <selection pane="topRight" activeCell="AI220" sqref="AI220"/>
      <selection pane="bottomLeft" activeCell="AI220" sqref="AI220"/>
      <selection pane="bottomRight" activeCell="G16" sqref="G16"/>
    </sheetView>
  </sheetViews>
  <sheetFormatPr defaultColWidth="9.140625" defaultRowHeight="11.25" x14ac:dyDescent="0.25"/>
  <cols>
    <col min="1" max="1" width="26.85546875" style="774" customWidth="1"/>
    <col min="2" max="2" width="3.140625" style="783" customWidth="1"/>
    <col min="3" max="3" width="2.85546875" style="783" customWidth="1"/>
    <col min="4" max="4" width="44" style="774" customWidth="1"/>
    <col min="5" max="5" width="28.42578125" style="774" customWidth="1"/>
    <col min="6" max="6" width="10.85546875" style="783" customWidth="1"/>
    <col min="7" max="7" width="14.85546875" style="783" bestFit="1" customWidth="1"/>
    <col min="8" max="8" width="23.5703125" style="784" customWidth="1"/>
    <col min="9" max="9" width="11.140625" style="783" customWidth="1"/>
    <col min="10" max="10" width="22.5703125" style="783" customWidth="1"/>
    <col min="11" max="11" width="12.5703125" style="783" customWidth="1"/>
    <col min="12" max="12" width="12.28515625" style="783" customWidth="1"/>
    <col min="13" max="13" width="18.85546875" style="783" customWidth="1"/>
    <col min="14" max="14" width="15.7109375" style="783" customWidth="1"/>
    <col min="15" max="15" width="13.42578125" style="783" customWidth="1"/>
    <col min="16" max="16" width="18.42578125" style="783" customWidth="1"/>
    <col min="17" max="17" width="12.5703125" style="783" customWidth="1"/>
    <col min="18" max="18" width="12.28515625" style="783" customWidth="1"/>
    <col min="19" max="19" width="18.85546875" style="783" customWidth="1"/>
    <col min="20" max="21" width="13.42578125" style="783" customWidth="1"/>
    <col min="22" max="22" width="16.42578125" style="785" customWidth="1"/>
    <col min="23" max="23" width="12.5703125" style="783" customWidth="1"/>
    <col min="24" max="24" width="12.28515625" style="783" customWidth="1"/>
    <col min="25" max="25" width="15.42578125" style="783" customWidth="1"/>
    <col min="26" max="27" width="13.42578125" style="783" customWidth="1"/>
    <col min="28" max="29" width="12.5703125" style="783" customWidth="1"/>
    <col min="30" max="30" width="12.28515625" style="783" customWidth="1"/>
    <col min="31" max="31" width="16" style="783" bestFit="1" customWidth="1"/>
    <col min="32" max="33" width="13.42578125" style="783" customWidth="1"/>
    <col min="34" max="35" width="12.5703125" style="783" customWidth="1"/>
    <col min="36" max="36" width="12.28515625" style="783" customWidth="1"/>
    <col min="37" max="37" width="9.140625" style="783"/>
    <col min="38" max="39" width="13.42578125" style="783" customWidth="1"/>
    <col min="40" max="41" width="12.5703125" style="783" customWidth="1"/>
    <col min="42" max="42" width="12.28515625" style="783" customWidth="1"/>
    <col min="43" max="43" width="9.140625" style="783"/>
    <col min="44" max="45" width="13.42578125" style="783" customWidth="1"/>
    <col min="46" max="47" width="12.5703125" style="783" customWidth="1"/>
    <col min="48" max="48" width="12.28515625" style="783" customWidth="1"/>
    <col min="49" max="49" width="9.140625" style="783"/>
    <col min="50" max="51" width="13.42578125" style="783" customWidth="1"/>
    <col min="52" max="52" width="12.5703125" style="783" customWidth="1"/>
    <col min="53" max="16384" width="9.140625" style="774"/>
  </cols>
  <sheetData>
    <row r="1" spans="1:52" ht="33.75" x14ac:dyDescent="0.25">
      <c r="A1" s="1753"/>
      <c r="B1" s="1735"/>
      <c r="C1" s="1735"/>
      <c r="D1" s="771" t="s">
        <v>8608</v>
      </c>
      <c r="E1" s="772"/>
      <c r="F1" s="1780" t="s">
        <v>3723</v>
      </c>
      <c r="G1" s="1780"/>
      <c r="H1" s="1780"/>
      <c r="I1" s="1780"/>
      <c r="J1" s="724"/>
      <c r="K1" s="1780" t="s">
        <v>96</v>
      </c>
      <c r="L1" s="1780"/>
      <c r="M1" s="1780"/>
      <c r="N1" s="1780"/>
      <c r="O1" s="1780"/>
      <c r="P1" s="1780"/>
      <c r="Q1" s="1780" t="s">
        <v>3725</v>
      </c>
      <c r="R1" s="1780"/>
      <c r="S1" s="1780"/>
      <c r="T1" s="1780"/>
      <c r="U1" s="1780"/>
      <c r="V1" s="1781"/>
      <c r="W1" s="1780" t="s">
        <v>3726</v>
      </c>
      <c r="X1" s="1780"/>
      <c r="Y1" s="1780"/>
      <c r="Z1" s="1780"/>
      <c r="AA1" s="1780"/>
      <c r="AB1" s="1780"/>
      <c r="AC1" s="1780" t="s">
        <v>3727</v>
      </c>
      <c r="AD1" s="1780"/>
      <c r="AE1" s="1780"/>
      <c r="AF1" s="1780"/>
      <c r="AG1" s="1780"/>
      <c r="AH1" s="1780"/>
      <c r="AI1" s="1780" t="s">
        <v>3728</v>
      </c>
      <c r="AJ1" s="1780"/>
      <c r="AK1" s="1780"/>
      <c r="AL1" s="1780"/>
      <c r="AM1" s="1780"/>
      <c r="AN1" s="1780"/>
      <c r="AO1" s="1780" t="s">
        <v>3729</v>
      </c>
      <c r="AP1" s="1780"/>
      <c r="AQ1" s="1780"/>
      <c r="AR1" s="1780"/>
      <c r="AS1" s="1780"/>
      <c r="AT1" s="1780"/>
      <c r="AU1" s="1780" t="s">
        <v>3729</v>
      </c>
      <c r="AV1" s="1780"/>
      <c r="AW1" s="1780"/>
      <c r="AX1" s="1780"/>
      <c r="AY1" s="1780"/>
      <c r="AZ1" s="1780"/>
    </row>
    <row r="2" spans="1:52" s="725" customFormat="1" ht="37.5" customHeight="1" x14ac:dyDescent="0.25">
      <c r="A2" s="719" t="s">
        <v>8258</v>
      </c>
      <c r="B2" s="719" t="s">
        <v>7387</v>
      </c>
      <c r="C2" s="719" t="s">
        <v>3730</v>
      </c>
      <c r="D2" s="720" t="s">
        <v>2</v>
      </c>
      <c r="E2" s="720" t="s">
        <v>1</v>
      </c>
      <c r="F2" s="719" t="s">
        <v>98</v>
      </c>
      <c r="G2" s="719" t="s">
        <v>99</v>
      </c>
      <c r="H2" s="775" t="s">
        <v>8040</v>
      </c>
      <c r="I2" s="719" t="s">
        <v>100</v>
      </c>
      <c r="J2" s="719" t="s">
        <v>6708</v>
      </c>
      <c r="K2" s="722" t="s">
        <v>3724</v>
      </c>
      <c r="L2" s="722" t="s">
        <v>93</v>
      </c>
      <c r="M2" s="723" t="s">
        <v>94</v>
      </c>
      <c r="N2" s="724" t="s">
        <v>97</v>
      </c>
      <c r="O2" s="724" t="s">
        <v>100</v>
      </c>
      <c r="P2" s="724" t="s">
        <v>95</v>
      </c>
      <c r="Q2" s="722" t="s">
        <v>3724</v>
      </c>
      <c r="R2" s="722" t="s">
        <v>93</v>
      </c>
      <c r="S2" s="723" t="s">
        <v>94</v>
      </c>
      <c r="T2" s="724" t="s">
        <v>97</v>
      </c>
      <c r="U2" s="724" t="s">
        <v>100</v>
      </c>
      <c r="V2" s="773" t="s">
        <v>95</v>
      </c>
      <c r="W2" s="722" t="s">
        <v>6533</v>
      </c>
      <c r="X2" s="722" t="s">
        <v>93</v>
      </c>
      <c r="Y2" s="723" t="s">
        <v>94</v>
      </c>
      <c r="Z2" s="724" t="s">
        <v>97</v>
      </c>
      <c r="AA2" s="724" t="s">
        <v>100</v>
      </c>
      <c r="AB2" s="724" t="s">
        <v>95</v>
      </c>
      <c r="AC2" s="722" t="s">
        <v>3724</v>
      </c>
      <c r="AD2" s="722" t="s">
        <v>93</v>
      </c>
      <c r="AE2" s="723" t="s">
        <v>94</v>
      </c>
      <c r="AF2" s="724" t="s">
        <v>97</v>
      </c>
      <c r="AG2" s="724" t="s">
        <v>100</v>
      </c>
      <c r="AH2" s="724" t="s">
        <v>95</v>
      </c>
      <c r="AI2" s="722" t="s">
        <v>3724</v>
      </c>
      <c r="AJ2" s="722" t="s">
        <v>93</v>
      </c>
      <c r="AK2" s="723" t="s">
        <v>94</v>
      </c>
      <c r="AL2" s="724" t="s">
        <v>97</v>
      </c>
      <c r="AM2" s="724" t="s">
        <v>100</v>
      </c>
      <c r="AN2" s="724" t="s">
        <v>95</v>
      </c>
      <c r="AO2" s="722" t="s">
        <v>3724</v>
      </c>
      <c r="AP2" s="722" t="s">
        <v>93</v>
      </c>
      <c r="AQ2" s="723" t="s">
        <v>94</v>
      </c>
      <c r="AR2" s="724" t="s">
        <v>97</v>
      </c>
      <c r="AS2" s="724" t="s">
        <v>100</v>
      </c>
      <c r="AT2" s="724" t="s">
        <v>95</v>
      </c>
      <c r="AU2" s="722" t="s">
        <v>3724</v>
      </c>
      <c r="AV2" s="722" t="s">
        <v>93</v>
      </c>
      <c r="AW2" s="723" t="s">
        <v>94</v>
      </c>
      <c r="AX2" s="724" t="s">
        <v>97</v>
      </c>
      <c r="AY2" s="724" t="s">
        <v>100</v>
      </c>
      <c r="AZ2" s="724" t="s">
        <v>95</v>
      </c>
    </row>
    <row r="3" spans="1:52" s="731" customFormat="1" x14ac:dyDescent="0.25">
      <c r="A3" s="726"/>
      <c r="B3" s="726"/>
      <c r="C3" s="726"/>
      <c r="D3" s="727"/>
      <c r="E3" s="727"/>
      <c r="F3" s="727"/>
      <c r="G3" s="727"/>
      <c r="H3" s="727"/>
      <c r="I3" s="726"/>
      <c r="J3" s="726"/>
      <c r="K3" s="726"/>
      <c r="L3" s="726"/>
      <c r="M3" s="726"/>
      <c r="N3" s="728"/>
      <c r="O3" s="728"/>
      <c r="P3" s="729"/>
      <c r="Q3" s="730"/>
      <c r="R3" s="730"/>
      <c r="S3" s="730"/>
      <c r="T3" s="728"/>
      <c r="U3" s="728"/>
      <c r="V3" s="729"/>
      <c r="W3" s="730"/>
      <c r="X3" s="730"/>
      <c r="Y3" s="730"/>
      <c r="Z3" s="728"/>
      <c r="AA3" s="728"/>
      <c r="AB3" s="729"/>
      <c r="AC3" s="730"/>
      <c r="AD3" s="730"/>
      <c r="AE3" s="730"/>
      <c r="AF3" s="728"/>
      <c r="AG3" s="728"/>
      <c r="AH3" s="729"/>
      <c r="AI3" s="730"/>
      <c r="AJ3" s="730"/>
      <c r="AK3" s="730"/>
      <c r="AL3" s="728"/>
      <c r="AM3" s="728"/>
      <c r="AN3" s="729"/>
      <c r="AO3" s="730"/>
      <c r="AP3" s="730"/>
      <c r="AQ3" s="730"/>
      <c r="AR3" s="728"/>
      <c r="AS3" s="728"/>
      <c r="AT3" s="729"/>
      <c r="AU3" s="730"/>
      <c r="AV3" s="730"/>
      <c r="AW3" s="730"/>
      <c r="AX3" s="728"/>
      <c r="AY3" s="728"/>
      <c r="AZ3" s="729"/>
    </row>
    <row r="4" spans="1:52" s="725" customFormat="1" ht="15" x14ac:dyDescent="0.25">
      <c r="A4" s="720" t="s">
        <v>8263</v>
      </c>
      <c r="B4" s="719" t="s">
        <v>8257</v>
      </c>
      <c r="C4" s="719"/>
      <c r="D4" s="720" t="s">
        <v>4</v>
      </c>
      <c r="E4" s="751" t="s">
        <v>4870</v>
      </c>
      <c r="F4" s="722">
        <f>IF(L4&lt;&gt;0,MAX(L4,R4,X4,AD4,AJ4),"NE")</f>
        <v>45247</v>
      </c>
      <c r="G4" s="724" t="str">
        <f t="shared" ref="G4:G63" si="0">IF($F4="","",INDEX($K4:$FI4,1,MATCH($F4,$K4:$FI4,)-1))</f>
        <v>B</v>
      </c>
      <c r="H4" s="775" t="str">
        <f>IF($F4="","",INDEX($K4:$FL4,1,MATCH($F4,$K4:$FL4,)+1))</f>
        <v>MR.DER-0472_23-Entrega Final</v>
      </c>
      <c r="I4" s="745" t="str">
        <f t="shared" ref="I4:I63" si="1">IF(F4="NE",F4,IF(INDEX(K4:CP4,,MATCH(F4,K4:CP4,0)+3)&lt;&gt;0,INDEX(K4:CP4,,MATCH(F4,K4:CP4,0)+3),"ND"))</f>
        <v>ASSINADO</v>
      </c>
      <c r="J4" s="745" t="str">
        <f t="shared" ref="J4:J63" si="2">IF(G4="NE",G4,IF(INDEX(K4:CQ4,,MATCH(G4,K4:CQ4,0)+3)&lt;&gt;0,INDEX(K4:CQ4,,MATCH(G4,K4:CQ4,0)+3),"ND"))</f>
        <v>ND</v>
      </c>
      <c r="K4" s="719" t="s">
        <v>3730</v>
      </c>
      <c r="L4" s="752">
        <v>44914</v>
      </c>
      <c r="M4" s="756" t="s">
        <v>5887</v>
      </c>
      <c r="N4" s="720" t="s">
        <v>5537</v>
      </c>
      <c r="O4" s="780">
        <v>44938</v>
      </c>
      <c r="P4" s="720" t="s">
        <v>3777</v>
      </c>
      <c r="Q4" s="719" t="s">
        <v>3748</v>
      </c>
      <c r="R4" s="752">
        <v>44949</v>
      </c>
      <c r="S4" s="756" t="s">
        <v>6219</v>
      </c>
      <c r="T4" s="720"/>
      <c r="U4" s="720"/>
      <c r="V4" s="782" t="s">
        <v>3777</v>
      </c>
      <c r="W4" s="720" t="s">
        <v>5626</v>
      </c>
      <c r="X4" s="780">
        <v>45170</v>
      </c>
      <c r="Y4" s="781" t="s">
        <v>6791</v>
      </c>
      <c r="Z4" s="780" t="s">
        <v>5539</v>
      </c>
      <c r="AA4" s="780">
        <v>45175</v>
      </c>
      <c r="AB4" s="782" t="s">
        <v>3777</v>
      </c>
      <c r="AC4" s="720" t="s">
        <v>5811</v>
      </c>
      <c r="AD4" s="780">
        <v>45189</v>
      </c>
      <c r="AE4" s="781" t="s">
        <v>6827</v>
      </c>
      <c r="AF4" s="720"/>
      <c r="AG4" s="720"/>
      <c r="AH4" s="720"/>
      <c r="AI4" s="720" t="s">
        <v>5811</v>
      </c>
      <c r="AJ4" s="780">
        <v>45247</v>
      </c>
      <c r="AK4" s="786" t="s">
        <v>8606</v>
      </c>
      <c r="AL4" s="720"/>
      <c r="AM4" s="720" t="s">
        <v>6913</v>
      </c>
      <c r="AN4" s="720"/>
      <c r="AO4" s="720"/>
      <c r="AP4" s="720"/>
      <c r="AQ4" s="720"/>
      <c r="AR4" s="720"/>
      <c r="AS4" s="720"/>
      <c r="AT4" s="720"/>
      <c r="AU4" s="720"/>
      <c r="AV4" s="720"/>
      <c r="AW4" s="720"/>
      <c r="AX4" s="720"/>
      <c r="AY4" s="720"/>
      <c r="AZ4" s="720"/>
    </row>
    <row r="5" spans="1:52" s="725" customFormat="1" ht="15" x14ac:dyDescent="0.25">
      <c r="A5" s="720" t="s">
        <v>8263</v>
      </c>
      <c r="B5" s="719" t="s">
        <v>8257</v>
      </c>
      <c r="C5" s="719"/>
      <c r="D5" s="720" t="s">
        <v>5</v>
      </c>
      <c r="E5" s="751" t="s">
        <v>4871</v>
      </c>
      <c r="F5" s="722">
        <f t="shared" ref="F5:F63" si="3">IF(L5&lt;&gt;0,MAX(L5,R5,X5,AD5,AJ5),"NE")</f>
        <v>45247</v>
      </c>
      <c r="G5" s="724" t="str">
        <f t="shared" si="0"/>
        <v>A</v>
      </c>
      <c r="H5" s="775" t="str">
        <f t="shared" ref="H5:H63" si="4">IF($F5="","",INDEX($K5:$FL5,1,MATCH($F5,$K5:$FL5,)+1))</f>
        <v>MR.DER-0472_23-Entrega Final</v>
      </c>
      <c r="I5" s="745" t="str">
        <f t="shared" si="1"/>
        <v>ASSINADO</v>
      </c>
      <c r="J5" s="745" t="str">
        <f t="shared" si="2"/>
        <v>ND</v>
      </c>
      <c r="K5" s="719" t="s">
        <v>3730</v>
      </c>
      <c r="L5" s="752">
        <v>44914</v>
      </c>
      <c r="M5" s="756" t="s">
        <v>5887</v>
      </c>
      <c r="N5" s="720" t="s">
        <v>5537</v>
      </c>
      <c r="O5" s="780">
        <v>44938</v>
      </c>
      <c r="P5" s="720" t="s">
        <v>3777</v>
      </c>
      <c r="Q5" s="719" t="s">
        <v>3748</v>
      </c>
      <c r="R5" s="752">
        <v>44949</v>
      </c>
      <c r="S5" s="756" t="s">
        <v>6219</v>
      </c>
      <c r="T5" s="720"/>
      <c r="U5" s="720"/>
      <c r="V5" s="782" t="s">
        <v>3777</v>
      </c>
      <c r="W5" s="720" t="s">
        <v>3748</v>
      </c>
      <c r="X5" s="780">
        <v>45247</v>
      </c>
      <c r="Y5" s="786" t="s">
        <v>8606</v>
      </c>
      <c r="Z5" s="720"/>
      <c r="AA5" s="720" t="s">
        <v>6913</v>
      </c>
      <c r="AB5" s="720"/>
      <c r="AC5" s="720"/>
      <c r="AD5" s="720"/>
      <c r="AE5" s="720"/>
      <c r="AF5" s="720"/>
      <c r="AG5" s="720"/>
      <c r="AH5" s="720"/>
      <c r="AI5" s="720"/>
      <c r="AJ5" s="720"/>
      <c r="AK5" s="720"/>
      <c r="AL5" s="720"/>
      <c r="AM5" s="720"/>
      <c r="AN5" s="720"/>
      <c r="AO5" s="720"/>
      <c r="AP5" s="720"/>
      <c r="AQ5" s="720"/>
      <c r="AR5" s="720"/>
      <c r="AS5" s="720"/>
      <c r="AT5" s="720"/>
      <c r="AU5" s="720"/>
      <c r="AV5" s="720"/>
      <c r="AW5" s="720"/>
      <c r="AX5" s="720"/>
      <c r="AY5" s="720"/>
      <c r="AZ5" s="720"/>
    </row>
    <row r="6" spans="1:52" s="764" customFormat="1" x14ac:dyDescent="0.2">
      <c r="A6" s="758" t="s">
        <v>9037</v>
      </c>
      <c r="B6" s="757" t="s">
        <v>8257</v>
      </c>
      <c r="C6" s="757"/>
      <c r="D6" s="758" t="s">
        <v>5882</v>
      </c>
      <c r="E6" s="759" t="s">
        <v>4872</v>
      </c>
      <c r="F6" s="760">
        <f t="shared" si="3"/>
        <v>44914</v>
      </c>
      <c r="G6" s="761" t="str">
        <f t="shared" si="0"/>
        <v>A1</v>
      </c>
      <c r="H6" s="787" t="str">
        <f t="shared" si="4"/>
        <v>MR.DER-0206_22</v>
      </c>
      <c r="I6" s="746">
        <f t="shared" si="1"/>
        <v>44950</v>
      </c>
      <c r="J6" s="746" t="str">
        <f t="shared" si="2"/>
        <v>NÃO APROVADO</v>
      </c>
      <c r="K6" s="757" t="s">
        <v>3730</v>
      </c>
      <c r="L6" s="762">
        <v>44914</v>
      </c>
      <c r="M6" s="765" t="s">
        <v>5887</v>
      </c>
      <c r="N6" s="757" t="s">
        <v>5536</v>
      </c>
      <c r="O6" s="762">
        <v>44950</v>
      </c>
      <c r="P6" s="758" t="s">
        <v>3777</v>
      </c>
      <c r="Q6" s="757"/>
      <c r="R6" s="757"/>
      <c r="S6" s="757"/>
      <c r="T6" s="758"/>
      <c r="U6" s="758"/>
      <c r="V6" s="788"/>
      <c r="W6" s="758"/>
      <c r="X6" s="758"/>
      <c r="Y6" s="758"/>
      <c r="Z6" s="758"/>
      <c r="AA6" s="758"/>
      <c r="AB6" s="758"/>
      <c r="AC6" s="758"/>
      <c r="AD6" s="758"/>
      <c r="AE6" s="758"/>
      <c r="AF6" s="758"/>
      <c r="AG6" s="758"/>
      <c r="AH6" s="758"/>
      <c r="AI6" s="758"/>
      <c r="AJ6" s="758"/>
      <c r="AK6" s="758"/>
      <c r="AL6" s="758"/>
      <c r="AM6" s="758"/>
      <c r="AN6" s="758"/>
      <c r="AO6" s="758"/>
      <c r="AP6" s="758"/>
      <c r="AQ6" s="758"/>
      <c r="AR6" s="758"/>
      <c r="AS6" s="758"/>
      <c r="AT6" s="758"/>
      <c r="AU6" s="758"/>
      <c r="AV6" s="758"/>
      <c r="AW6" s="758"/>
      <c r="AX6" s="758"/>
      <c r="AY6" s="758"/>
      <c r="AZ6" s="758"/>
    </row>
    <row r="7" spans="1:52" s="725" customFormat="1" ht="15" x14ac:dyDescent="0.25">
      <c r="A7" s="720" t="s">
        <v>8263</v>
      </c>
      <c r="B7" s="719"/>
      <c r="C7" s="719" t="s">
        <v>8257</v>
      </c>
      <c r="D7" s="720" t="s">
        <v>6787</v>
      </c>
      <c r="E7" s="751" t="s">
        <v>4873</v>
      </c>
      <c r="F7" s="722">
        <f t="shared" si="3"/>
        <v>45247</v>
      </c>
      <c r="G7" s="724" t="str">
        <f t="shared" si="0"/>
        <v>B</v>
      </c>
      <c r="H7" s="775" t="str">
        <f t="shared" si="4"/>
        <v>MR.DER-0472_23-Entrega Final</v>
      </c>
      <c r="I7" s="745" t="str">
        <f t="shared" si="1"/>
        <v>ASSINADO</v>
      </c>
      <c r="J7" s="745" t="str">
        <f t="shared" si="2"/>
        <v>ND</v>
      </c>
      <c r="K7" s="719" t="s">
        <v>3730</v>
      </c>
      <c r="L7" s="752">
        <v>44914</v>
      </c>
      <c r="M7" s="756" t="s">
        <v>5887</v>
      </c>
      <c r="N7" s="720" t="s">
        <v>5537</v>
      </c>
      <c r="O7" s="780">
        <v>44938</v>
      </c>
      <c r="P7" s="720" t="s">
        <v>3777</v>
      </c>
      <c r="Q7" s="719" t="s">
        <v>3748</v>
      </c>
      <c r="R7" s="752">
        <v>44949</v>
      </c>
      <c r="S7" s="756" t="s">
        <v>6219</v>
      </c>
      <c r="T7" s="720"/>
      <c r="U7" s="720"/>
      <c r="V7" s="782" t="s">
        <v>3777</v>
      </c>
      <c r="W7" s="720" t="s">
        <v>5626</v>
      </c>
      <c r="X7" s="780">
        <v>45133</v>
      </c>
      <c r="Y7" s="781" t="s">
        <v>6757</v>
      </c>
      <c r="Z7" s="720" t="s">
        <v>5537</v>
      </c>
      <c r="AA7" s="780">
        <v>45159</v>
      </c>
      <c r="AB7" s="782" t="s">
        <v>3777</v>
      </c>
      <c r="AC7" s="720" t="s">
        <v>5811</v>
      </c>
      <c r="AD7" s="780">
        <v>45170</v>
      </c>
      <c r="AE7" s="781" t="s">
        <v>6791</v>
      </c>
      <c r="AF7" s="720"/>
      <c r="AG7" s="720"/>
      <c r="AH7" s="782" t="s">
        <v>3777</v>
      </c>
      <c r="AI7" s="720" t="s">
        <v>5811</v>
      </c>
      <c r="AJ7" s="780">
        <v>45247</v>
      </c>
      <c r="AK7" s="786" t="s">
        <v>8606</v>
      </c>
      <c r="AL7" s="720"/>
      <c r="AM7" s="720" t="s">
        <v>6913</v>
      </c>
      <c r="AN7" s="720"/>
      <c r="AO7" s="720"/>
      <c r="AP7" s="720"/>
      <c r="AQ7" s="720"/>
      <c r="AR7" s="720"/>
      <c r="AS7" s="720"/>
      <c r="AT7" s="720"/>
      <c r="AU7" s="720"/>
      <c r="AV7" s="720"/>
      <c r="AW7" s="720"/>
      <c r="AX7" s="720"/>
      <c r="AY7" s="720"/>
      <c r="AZ7" s="720"/>
    </row>
    <row r="8" spans="1:52" s="725" customFormat="1" ht="15" x14ac:dyDescent="0.25">
      <c r="A8" s="720" t="s">
        <v>8263</v>
      </c>
      <c r="B8" s="719"/>
      <c r="C8" s="719" t="s">
        <v>8257</v>
      </c>
      <c r="D8" s="720" t="s">
        <v>6787</v>
      </c>
      <c r="E8" s="751" t="s">
        <v>4874</v>
      </c>
      <c r="F8" s="722">
        <f t="shared" si="3"/>
        <v>45247</v>
      </c>
      <c r="G8" s="724" t="str">
        <f t="shared" si="0"/>
        <v>B</v>
      </c>
      <c r="H8" s="775" t="str">
        <f t="shared" si="4"/>
        <v>MR.DER-0472_23-Entrega Final</v>
      </c>
      <c r="I8" s="745" t="str">
        <f t="shared" si="1"/>
        <v>ASSINADO</v>
      </c>
      <c r="J8" s="745" t="str">
        <f t="shared" si="2"/>
        <v>ND</v>
      </c>
      <c r="K8" s="719" t="s">
        <v>3730</v>
      </c>
      <c r="L8" s="752">
        <v>44914</v>
      </c>
      <c r="M8" s="756" t="s">
        <v>5887</v>
      </c>
      <c r="N8" s="720" t="s">
        <v>5537</v>
      </c>
      <c r="O8" s="780">
        <v>44938</v>
      </c>
      <c r="P8" s="720" t="s">
        <v>3777</v>
      </c>
      <c r="Q8" s="719" t="s">
        <v>3748</v>
      </c>
      <c r="R8" s="752">
        <v>44949</v>
      </c>
      <c r="S8" s="756" t="s">
        <v>6219</v>
      </c>
      <c r="T8" s="720"/>
      <c r="U8" s="720"/>
      <c r="V8" s="782" t="s">
        <v>3777</v>
      </c>
      <c r="W8" s="720" t="s">
        <v>5626</v>
      </c>
      <c r="X8" s="780">
        <v>45133</v>
      </c>
      <c r="Y8" s="781" t="s">
        <v>6757</v>
      </c>
      <c r="Z8" s="720" t="s">
        <v>5537</v>
      </c>
      <c r="AA8" s="780">
        <v>45159</v>
      </c>
      <c r="AB8" s="782" t="s">
        <v>3777</v>
      </c>
      <c r="AC8" s="720" t="s">
        <v>5811</v>
      </c>
      <c r="AD8" s="780">
        <v>45170</v>
      </c>
      <c r="AE8" s="781" t="s">
        <v>6791</v>
      </c>
      <c r="AF8" s="720"/>
      <c r="AG8" s="720"/>
      <c r="AH8" s="782" t="s">
        <v>3777</v>
      </c>
      <c r="AI8" s="720" t="s">
        <v>5811</v>
      </c>
      <c r="AJ8" s="780">
        <v>45247</v>
      </c>
      <c r="AK8" s="786" t="s">
        <v>8606</v>
      </c>
      <c r="AL8" s="720" t="s">
        <v>6913</v>
      </c>
      <c r="AM8" s="720" t="s">
        <v>6913</v>
      </c>
      <c r="AN8" s="720"/>
      <c r="AO8" s="720"/>
      <c r="AP8" s="720"/>
      <c r="AQ8" s="720"/>
      <c r="AR8" s="720"/>
      <c r="AS8" s="720"/>
      <c r="AT8" s="720"/>
      <c r="AU8" s="720"/>
      <c r="AV8" s="720"/>
      <c r="AW8" s="720"/>
      <c r="AX8" s="720"/>
      <c r="AY8" s="720"/>
      <c r="AZ8" s="720"/>
    </row>
    <row r="9" spans="1:52" s="725" customFormat="1" ht="15" x14ac:dyDescent="0.25">
      <c r="A9" s="720" t="s">
        <v>8263</v>
      </c>
      <c r="B9" s="719"/>
      <c r="C9" s="719" t="s">
        <v>8257</v>
      </c>
      <c r="D9" s="720" t="s">
        <v>6787</v>
      </c>
      <c r="E9" s="751" t="s">
        <v>4875</v>
      </c>
      <c r="F9" s="722">
        <f t="shared" si="3"/>
        <v>45247</v>
      </c>
      <c r="G9" s="724" t="str">
        <f t="shared" si="0"/>
        <v>B</v>
      </c>
      <c r="H9" s="775" t="str">
        <f t="shared" si="4"/>
        <v>MR.DER-0472_23-Entrega Final</v>
      </c>
      <c r="I9" s="745" t="str">
        <f t="shared" si="1"/>
        <v>ASSINADO</v>
      </c>
      <c r="J9" s="745" t="str">
        <f t="shared" si="2"/>
        <v>ND</v>
      </c>
      <c r="K9" s="719" t="s">
        <v>3730</v>
      </c>
      <c r="L9" s="752">
        <v>44914</v>
      </c>
      <c r="M9" s="756" t="s">
        <v>5887</v>
      </c>
      <c r="N9" s="720" t="s">
        <v>5537</v>
      </c>
      <c r="O9" s="780">
        <v>44938</v>
      </c>
      <c r="P9" s="720" t="s">
        <v>3777</v>
      </c>
      <c r="Q9" s="719" t="s">
        <v>3748</v>
      </c>
      <c r="R9" s="752">
        <v>44949</v>
      </c>
      <c r="S9" s="756" t="s">
        <v>6219</v>
      </c>
      <c r="T9" s="720"/>
      <c r="U9" s="720"/>
      <c r="V9" s="782" t="s">
        <v>3777</v>
      </c>
      <c r="W9" s="720" t="s">
        <v>5626</v>
      </c>
      <c r="X9" s="780">
        <v>45133</v>
      </c>
      <c r="Y9" s="781" t="s">
        <v>6757</v>
      </c>
      <c r="Z9" s="720" t="s">
        <v>5537</v>
      </c>
      <c r="AA9" s="780">
        <v>45159</v>
      </c>
      <c r="AB9" s="782" t="s">
        <v>3777</v>
      </c>
      <c r="AC9" s="720" t="s">
        <v>5811</v>
      </c>
      <c r="AD9" s="780">
        <v>45170</v>
      </c>
      <c r="AE9" s="781" t="s">
        <v>6791</v>
      </c>
      <c r="AF9" s="720"/>
      <c r="AG9" s="720"/>
      <c r="AH9" s="782" t="s">
        <v>3777</v>
      </c>
      <c r="AI9" s="720" t="s">
        <v>5811</v>
      </c>
      <c r="AJ9" s="780">
        <v>45247</v>
      </c>
      <c r="AK9" s="786" t="s">
        <v>8606</v>
      </c>
      <c r="AL9" s="720" t="s">
        <v>6913</v>
      </c>
      <c r="AM9" s="720" t="s">
        <v>6913</v>
      </c>
      <c r="AN9" s="720"/>
      <c r="AO9" s="720"/>
      <c r="AP9" s="720"/>
      <c r="AQ9" s="720"/>
      <c r="AR9" s="720"/>
      <c r="AS9" s="720"/>
      <c r="AT9" s="720"/>
      <c r="AU9" s="720"/>
      <c r="AV9" s="720"/>
      <c r="AW9" s="720"/>
      <c r="AX9" s="720"/>
      <c r="AY9" s="720"/>
      <c r="AZ9" s="720"/>
    </row>
    <row r="10" spans="1:52" s="725" customFormat="1" ht="15" x14ac:dyDescent="0.25">
      <c r="A10" s="720" t="s">
        <v>8263</v>
      </c>
      <c r="B10" s="719"/>
      <c r="C10" s="719" t="s">
        <v>8257</v>
      </c>
      <c r="D10" s="720" t="s">
        <v>6787</v>
      </c>
      <c r="E10" s="751" t="s">
        <v>4876</v>
      </c>
      <c r="F10" s="722">
        <f t="shared" si="3"/>
        <v>45247</v>
      </c>
      <c r="G10" s="724" t="str">
        <f t="shared" si="0"/>
        <v>B</v>
      </c>
      <c r="H10" s="775" t="str">
        <f t="shared" si="4"/>
        <v>MR.DER-0472_23-Entrega Final</v>
      </c>
      <c r="I10" s="745" t="str">
        <f t="shared" si="1"/>
        <v>ASSINADO</v>
      </c>
      <c r="J10" s="745" t="str">
        <f t="shared" si="2"/>
        <v>ND</v>
      </c>
      <c r="K10" s="719" t="s">
        <v>3730</v>
      </c>
      <c r="L10" s="752">
        <v>44914</v>
      </c>
      <c r="M10" s="756" t="s">
        <v>5887</v>
      </c>
      <c r="N10" s="720" t="s">
        <v>5537</v>
      </c>
      <c r="O10" s="780">
        <v>44938</v>
      </c>
      <c r="P10" s="720" t="s">
        <v>3777</v>
      </c>
      <c r="Q10" s="719" t="s">
        <v>3748</v>
      </c>
      <c r="R10" s="752">
        <v>44949</v>
      </c>
      <c r="S10" s="756" t="s">
        <v>6219</v>
      </c>
      <c r="T10" s="720"/>
      <c r="U10" s="720"/>
      <c r="V10" s="782" t="s">
        <v>3777</v>
      </c>
      <c r="W10" s="720" t="s">
        <v>5626</v>
      </c>
      <c r="X10" s="780">
        <v>45133</v>
      </c>
      <c r="Y10" s="781" t="s">
        <v>6757</v>
      </c>
      <c r="Z10" s="720" t="s">
        <v>5537</v>
      </c>
      <c r="AA10" s="780">
        <v>45159</v>
      </c>
      <c r="AB10" s="782" t="s">
        <v>3777</v>
      </c>
      <c r="AC10" s="720" t="s">
        <v>5811</v>
      </c>
      <c r="AD10" s="780">
        <v>45170</v>
      </c>
      <c r="AE10" s="781" t="s">
        <v>6791</v>
      </c>
      <c r="AF10" s="720"/>
      <c r="AG10" s="720"/>
      <c r="AH10" s="782" t="s">
        <v>3777</v>
      </c>
      <c r="AI10" s="720" t="s">
        <v>5811</v>
      </c>
      <c r="AJ10" s="780">
        <v>45247</v>
      </c>
      <c r="AK10" s="786" t="s">
        <v>8606</v>
      </c>
      <c r="AL10" s="720" t="s">
        <v>6913</v>
      </c>
      <c r="AM10" s="720" t="s">
        <v>6913</v>
      </c>
      <c r="AN10" s="720"/>
      <c r="AO10" s="720"/>
      <c r="AP10" s="720"/>
      <c r="AQ10" s="720"/>
      <c r="AR10" s="720"/>
      <c r="AS10" s="720"/>
      <c r="AT10" s="720"/>
      <c r="AU10" s="720"/>
      <c r="AV10" s="720"/>
      <c r="AW10" s="720"/>
      <c r="AX10" s="720"/>
      <c r="AY10" s="720"/>
      <c r="AZ10" s="720"/>
    </row>
    <row r="11" spans="1:52" s="725" customFormat="1" ht="15" x14ac:dyDescent="0.25">
      <c r="A11" s="720" t="s">
        <v>8263</v>
      </c>
      <c r="B11" s="719"/>
      <c r="C11" s="719" t="s">
        <v>8257</v>
      </c>
      <c r="D11" s="720" t="s">
        <v>6787</v>
      </c>
      <c r="E11" s="751" t="s">
        <v>4877</v>
      </c>
      <c r="F11" s="722">
        <f t="shared" si="3"/>
        <v>45247</v>
      </c>
      <c r="G11" s="724" t="str">
        <f t="shared" si="0"/>
        <v>B</v>
      </c>
      <c r="H11" s="775" t="str">
        <f t="shared" si="4"/>
        <v>MR.DER-0472_23-Entrega Final</v>
      </c>
      <c r="I11" s="745" t="str">
        <f t="shared" si="1"/>
        <v>ASSINADO</v>
      </c>
      <c r="J11" s="745" t="str">
        <f t="shared" si="2"/>
        <v>ND</v>
      </c>
      <c r="K11" s="719" t="s">
        <v>3730</v>
      </c>
      <c r="L11" s="752">
        <v>44914</v>
      </c>
      <c r="M11" s="756" t="s">
        <v>5887</v>
      </c>
      <c r="N11" s="720" t="s">
        <v>5537</v>
      </c>
      <c r="O11" s="780">
        <v>44938</v>
      </c>
      <c r="P11" s="720" t="s">
        <v>3777</v>
      </c>
      <c r="Q11" s="719" t="s">
        <v>3748</v>
      </c>
      <c r="R11" s="752">
        <v>44949</v>
      </c>
      <c r="S11" s="756" t="s">
        <v>6219</v>
      </c>
      <c r="T11" s="720"/>
      <c r="U11" s="720"/>
      <c r="V11" s="782" t="s">
        <v>3777</v>
      </c>
      <c r="W11" s="720" t="s">
        <v>5626</v>
      </c>
      <c r="X11" s="780">
        <v>45133</v>
      </c>
      <c r="Y11" s="781" t="s">
        <v>6757</v>
      </c>
      <c r="Z11" s="720" t="s">
        <v>5537</v>
      </c>
      <c r="AA11" s="780">
        <v>45159</v>
      </c>
      <c r="AB11" s="782" t="s">
        <v>3777</v>
      </c>
      <c r="AC11" s="720" t="s">
        <v>5811</v>
      </c>
      <c r="AD11" s="780">
        <v>45170</v>
      </c>
      <c r="AE11" s="781" t="s">
        <v>6791</v>
      </c>
      <c r="AF11" s="720"/>
      <c r="AG11" s="720"/>
      <c r="AH11" s="782" t="s">
        <v>3777</v>
      </c>
      <c r="AI11" s="720" t="s">
        <v>5811</v>
      </c>
      <c r="AJ11" s="780">
        <v>45247</v>
      </c>
      <c r="AK11" s="786" t="s">
        <v>8606</v>
      </c>
      <c r="AL11" s="720" t="s">
        <v>6913</v>
      </c>
      <c r="AM11" s="720" t="s">
        <v>6913</v>
      </c>
      <c r="AN11" s="720"/>
      <c r="AO11" s="720"/>
      <c r="AP11" s="720"/>
      <c r="AQ11" s="720"/>
      <c r="AR11" s="720"/>
      <c r="AS11" s="720"/>
      <c r="AT11" s="720"/>
      <c r="AU11" s="720"/>
      <c r="AV11" s="720"/>
      <c r="AW11" s="720"/>
      <c r="AX11" s="720"/>
      <c r="AY11" s="720"/>
      <c r="AZ11" s="720"/>
    </row>
    <row r="12" spans="1:52" s="725" customFormat="1" ht="15" x14ac:dyDescent="0.25">
      <c r="A12" s="720" t="s">
        <v>8263</v>
      </c>
      <c r="B12" s="719"/>
      <c r="C12" s="719" t="s">
        <v>8257</v>
      </c>
      <c r="D12" s="720" t="s">
        <v>6787</v>
      </c>
      <c r="E12" s="751" t="s">
        <v>4878</v>
      </c>
      <c r="F12" s="722">
        <f t="shared" si="3"/>
        <v>45247</v>
      </c>
      <c r="G12" s="724" t="str">
        <f t="shared" si="0"/>
        <v>B</v>
      </c>
      <c r="H12" s="775" t="str">
        <f t="shared" si="4"/>
        <v>MR.DER-0472_23-Entrega Final</v>
      </c>
      <c r="I12" s="745" t="str">
        <f t="shared" si="1"/>
        <v>ASSINADO</v>
      </c>
      <c r="J12" s="745" t="str">
        <f t="shared" si="2"/>
        <v>ND</v>
      </c>
      <c r="K12" s="719" t="s">
        <v>3730</v>
      </c>
      <c r="L12" s="752">
        <v>44914</v>
      </c>
      <c r="M12" s="756" t="s">
        <v>5887</v>
      </c>
      <c r="N12" s="720" t="s">
        <v>5537</v>
      </c>
      <c r="O12" s="780">
        <v>44938</v>
      </c>
      <c r="P12" s="720" t="s">
        <v>3777</v>
      </c>
      <c r="Q12" s="719" t="s">
        <v>3748</v>
      </c>
      <c r="R12" s="752">
        <v>44949</v>
      </c>
      <c r="S12" s="756" t="s">
        <v>6219</v>
      </c>
      <c r="T12" s="720"/>
      <c r="U12" s="720"/>
      <c r="V12" s="782" t="s">
        <v>3777</v>
      </c>
      <c r="W12" s="720" t="s">
        <v>5626</v>
      </c>
      <c r="X12" s="780">
        <v>45133</v>
      </c>
      <c r="Y12" s="781" t="s">
        <v>6757</v>
      </c>
      <c r="Z12" s="720" t="s">
        <v>5537</v>
      </c>
      <c r="AA12" s="780">
        <v>45159</v>
      </c>
      <c r="AB12" s="782" t="s">
        <v>3777</v>
      </c>
      <c r="AC12" s="720" t="s">
        <v>5811</v>
      </c>
      <c r="AD12" s="780">
        <v>45170</v>
      </c>
      <c r="AE12" s="781" t="s">
        <v>6791</v>
      </c>
      <c r="AF12" s="720"/>
      <c r="AG12" s="720"/>
      <c r="AH12" s="782" t="s">
        <v>3777</v>
      </c>
      <c r="AI12" s="720" t="s">
        <v>5811</v>
      </c>
      <c r="AJ12" s="780">
        <v>45247</v>
      </c>
      <c r="AK12" s="786" t="s">
        <v>8606</v>
      </c>
      <c r="AL12" s="720" t="s">
        <v>6913</v>
      </c>
      <c r="AM12" s="720" t="s">
        <v>6913</v>
      </c>
      <c r="AN12" s="720"/>
      <c r="AO12" s="720"/>
      <c r="AP12" s="720"/>
      <c r="AQ12" s="720"/>
      <c r="AR12" s="720"/>
      <c r="AS12" s="720"/>
      <c r="AT12" s="720"/>
      <c r="AU12" s="720"/>
      <c r="AV12" s="720"/>
      <c r="AW12" s="720"/>
      <c r="AX12" s="720"/>
      <c r="AY12" s="720"/>
      <c r="AZ12" s="720"/>
    </row>
    <row r="13" spans="1:52" s="725" customFormat="1" ht="15" x14ac:dyDescent="0.25">
      <c r="A13" s="720" t="s">
        <v>8263</v>
      </c>
      <c r="B13" s="719"/>
      <c r="C13" s="719" t="s">
        <v>8257</v>
      </c>
      <c r="D13" s="720" t="s">
        <v>6787</v>
      </c>
      <c r="E13" s="751" t="s">
        <v>4879</v>
      </c>
      <c r="F13" s="722">
        <f t="shared" si="3"/>
        <v>45247</v>
      </c>
      <c r="G13" s="724" t="str">
        <f t="shared" si="0"/>
        <v>B</v>
      </c>
      <c r="H13" s="775" t="str">
        <f t="shared" si="4"/>
        <v>MR.DER-0472_23-Entrega Final</v>
      </c>
      <c r="I13" s="745" t="str">
        <f t="shared" si="1"/>
        <v>ASSINADO</v>
      </c>
      <c r="J13" s="745" t="str">
        <f t="shared" si="2"/>
        <v>ND</v>
      </c>
      <c r="K13" s="719" t="s">
        <v>3730</v>
      </c>
      <c r="L13" s="752">
        <v>44914</v>
      </c>
      <c r="M13" s="756" t="s">
        <v>5887</v>
      </c>
      <c r="N13" s="720" t="s">
        <v>5537</v>
      </c>
      <c r="O13" s="780">
        <v>44938</v>
      </c>
      <c r="P13" s="720" t="s">
        <v>3777</v>
      </c>
      <c r="Q13" s="719" t="s">
        <v>3748</v>
      </c>
      <c r="R13" s="752">
        <v>44949</v>
      </c>
      <c r="S13" s="756" t="s">
        <v>6219</v>
      </c>
      <c r="T13" s="720"/>
      <c r="U13" s="720"/>
      <c r="V13" s="782" t="s">
        <v>3777</v>
      </c>
      <c r="W13" s="720" t="s">
        <v>5626</v>
      </c>
      <c r="X13" s="780">
        <v>45133</v>
      </c>
      <c r="Y13" s="781" t="s">
        <v>6757</v>
      </c>
      <c r="Z13" s="720" t="s">
        <v>5537</v>
      </c>
      <c r="AA13" s="780">
        <v>45159</v>
      </c>
      <c r="AB13" s="782" t="s">
        <v>3777</v>
      </c>
      <c r="AC13" s="720" t="s">
        <v>5811</v>
      </c>
      <c r="AD13" s="780">
        <v>45170</v>
      </c>
      <c r="AE13" s="781" t="s">
        <v>6791</v>
      </c>
      <c r="AF13" s="720"/>
      <c r="AG13" s="720"/>
      <c r="AH13" s="782" t="s">
        <v>3777</v>
      </c>
      <c r="AI13" s="720" t="s">
        <v>5811</v>
      </c>
      <c r="AJ13" s="780">
        <v>45247</v>
      </c>
      <c r="AK13" s="786" t="s">
        <v>8606</v>
      </c>
      <c r="AL13" s="720" t="s">
        <v>6913</v>
      </c>
      <c r="AM13" s="720" t="s">
        <v>6913</v>
      </c>
      <c r="AN13" s="720"/>
      <c r="AO13" s="720"/>
      <c r="AP13" s="720"/>
      <c r="AQ13" s="720"/>
      <c r="AR13" s="720"/>
      <c r="AS13" s="720"/>
      <c r="AT13" s="720"/>
      <c r="AU13" s="720"/>
      <c r="AV13" s="720"/>
      <c r="AW13" s="720"/>
      <c r="AX13" s="720"/>
      <c r="AY13" s="720"/>
      <c r="AZ13" s="720"/>
    </row>
    <row r="14" spans="1:52" s="725" customFormat="1" ht="15" x14ac:dyDescent="0.25">
      <c r="A14" s="720" t="s">
        <v>8263</v>
      </c>
      <c r="B14" s="719"/>
      <c r="C14" s="719" t="s">
        <v>8257</v>
      </c>
      <c r="D14" s="720" t="s">
        <v>6787</v>
      </c>
      <c r="E14" s="751" t="s">
        <v>4880</v>
      </c>
      <c r="F14" s="722">
        <f t="shared" si="3"/>
        <v>45247</v>
      </c>
      <c r="G14" s="724" t="str">
        <f t="shared" si="0"/>
        <v>B</v>
      </c>
      <c r="H14" s="775" t="str">
        <f t="shared" si="4"/>
        <v>MR.DER-0472_23-Entrega Final</v>
      </c>
      <c r="I14" s="745" t="str">
        <f t="shared" si="1"/>
        <v>ASSINADO</v>
      </c>
      <c r="J14" s="745" t="str">
        <f t="shared" si="2"/>
        <v>ND</v>
      </c>
      <c r="K14" s="719" t="s">
        <v>3730</v>
      </c>
      <c r="L14" s="752">
        <v>44914</v>
      </c>
      <c r="M14" s="756" t="s">
        <v>5887</v>
      </c>
      <c r="N14" s="720" t="s">
        <v>5537</v>
      </c>
      <c r="O14" s="780">
        <v>44938</v>
      </c>
      <c r="P14" s="720" t="s">
        <v>3777</v>
      </c>
      <c r="Q14" s="719" t="s">
        <v>3748</v>
      </c>
      <c r="R14" s="752">
        <v>44949</v>
      </c>
      <c r="S14" s="756" t="s">
        <v>6219</v>
      </c>
      <c r="T14" s="720"/>
      <c r="U14" s="720"/>
      <c r="V14" s="782" t="s">
        <v>3777</v>
      </c>
      <c r="W14" s="720" t="s">
        <v>5626</v>
      </c>
      <c r="X14" s="780">
        <v>45133</v>
      </c>
      <c r="Y14" s="781" t="s">
        <v>6757</v>
      </c>
      <c r="Z14" s="720" t="s">
        <v>5537</v>
      </c>
      <c r="AA14" s="780">
        <v>45159</v>
      </c>
      <c r="AB14" s="782" t="s">
        <v>3777</v>
      </c>
      <c r="AC14" s="720" t="s">
        <v>5811</v>
      </c>
      <c r="AD14" s="780">
        <v>45170</v>
      </c>
      <c r="AE14" s="781" t="s">
        <v>6791</v>
      </c>
      <c r="AF14" s="720"/>
      <c r="AG14" s="720"/>
      <c r="AH14" s="782" t="s">
        <v>3777</v>
      </c>
      <c r="AI14" s="720" t="s">
        <v>5811</v>
      </c>
      <c r="AJ14" s="780">
        <v>45247</v>
      </c>
      <c r="AK14" s="786" t="s">
        <v>8606</v>
      </c>
      <c r="AL14" s="720" t="s">
        <v>6913</v>
      </c>
      <c r="AM14" s="720" t="s">
        <v>6913</v>
      </c>
      <c r="AN14" s="720"/>
      <c r="AO14" s="720"/>
      <c r="AP14" s="720"/>
      <c r="AQ14" s="720"/>
      <c r="AR14" s="720"/>
      <c r="AS14" s="720"/>
      <c r="AT14" s="720"/>
      <c r="AU14" s="720"/>
      <c r="AV14" s="720"/>
      <c r="AW14" s="720"/>
      <c r="AX14" s="720"/>
      <c r="AY14" s="720"/>
      <c r="AZ14" s="720"/>
    </row>
    <row r="15" spans="1:52" s="725" customFormat="1" ht="15" x14ac:dyDescent="0.25">
      <c r="A15" s="720" t="s">
        <v>8263</v>
      </c>
      <c r="B15" s="719"/>
      <c r="C15" s="719" t="s">
        <v>8257</v>
      </c>
      <c r="D15" s="720" t="s">
        <v>6787</v>
      </c>
      <c r="E15" s="751" t="s">
        <v>4881</v>
      </c>
      <c r="F15" s="722">
        <f t="shared" si="3"/>
        <v>45247</v>
      </c>
      <c r="G15" s="724" t="str">
        <f t="shared" si="0"/>
        <v>B</v>
      </c>
      <c r="H15" s="775" t="str">
        <f t="shared" si="4"/>
        <v>MR.DER-0472_23-Entrega Final</v>
      </c>
      <c r="I15" s="745" t="str">
        <f t="shared" si="1"/>
        <v>ASSINADO</v>
      </c>
      <c r="J15" s="745" t="str">
        <f t="shared" si="2"/>
        <v>ND</v>
      </c>
      <c r="K15" s="719" t="s">
        <v>3730</v>
      </c>
      <c r="L15" s="752">
        <v>44914</v>
      </c>
      <c r="M15" s="756" t="s">
        <v>5887</v>
      </c>
      <c r="N15" s="720" t="s">
        <v>5537</v>
      </c>
      <c r="O15" s="780">
        <v>44938</v>
      </c>
      <c r="P15" s="720" t="s">
        <v>3777</v>
      </c>
      <c r="Q15" s="719" t="s">
        <v>3748</v>
      </c>
      <c r="R15" s="752">
        <v>44949</v>
      </c>
      <c r="S15" s="756" t="s">
        <v>6219</v>
      </c>
      <c r="T15" s="720"/>
      <c r="U15" s="720"/>
      <c r="V15" s="782" t="s">
        <v>3777</v>
      </c>
      <c r="W15" s="720" t="s">
        <v>5626</v>
      </c>
      <c r="X15" s="780">
        <v>45133</v>
      </c>
      <c r="Y15" s="781" t="s">
        <v>6757</v>
      </c>
      <c r="Z15" s="720" t="s">
        <v>5537</v>
      </c>
      <c r="AA15" s="780">
        <v>45159</v>
      </c>
      <c r="AB15" s="782" t="s">
        <v>3777</v>
      </c>
      <c r="AC15" s="720" t="s">
        <v>5811</v>
      </c>
      <c r="AD15" s="780">
        <v>45170</v>
      </c>
      <c r="AE15" s="781" t="s">
        <v>6791</v>
      </c>
      <c r="AF15" s="720"/>
      <c r="AG15" s="720"/>
      <c r="AH15" s="782" t="s">
        <v>3777</v>
      </c>
      <c r="AI15" s="720" t="s">
        <v>5811</v>
      </c>
      <c r="AJ15" s="780">
        <v>45247</v>
      </c>
      <c r="AK15" s="786" t="s">
        <v>8606</v>
      </c>
      <c r="AL15" s="720" t="s">
        <v>6913</v>
      </c>
      <c r="AM15" s="720" t="s">
        <v>6913</v>
      </c>
      <c r="AN15" s="720"/>
      <c r="AO15" s="720"/>
      <c r="AP15" s="720"/>
      <c r="AQ15" s="720"/>
      <c r="AR15" s="720"/>
      <c r="AS15" s="720"/>
      <c r="AT15" s="720"/>
      <c r="AU15" s="720"/>
      <c r="AV15" s="720"/>
      <c r="AW15" s="720"/>
      <c r="AX15" s="720"/>
      <c r="AY15" s="720"/>
      <c r="AZ15" s="720"/>
    </row>
    <row r="16" spans="1:52" s="725" customFormat="1" ht="15" x14ac:dyDescent="0.25">
      <c r="A16" s="720" t="s">
        <v>8263</v>
      </c>
      <c r="B16" s="719"/>
      <c r="C16" s="719" t="s">
        <v>8257</v>
      </c>
      <c r="D16" s="720" t="s">
        <v>6787</v>
      </c>
      <c r="E16" s="751" t="s">
        <v>4882</v>
      </c>
      <c r="F16" s="722">
        <f t="shared" si="3"/>
        <v>45247</v>
      </c>
      <c r="G16" s="724" t="str">
        <f t="shared" si="0"/>
        <v>B</v>
      </c>
      <c r="H16" s="775" t="str">
        <f t="shared" si="4"/>
        <v>MR.DER-0472_23-Entrega Final</v>
      </c>
      <c r="I16" s="745" t="str">
        <f t="shared" si="1"/>
        <v>ASSINADO</v>
      </c>
      <c r="J16" s="745" t="str">
        <f t="shared" si="2"/>
        <v>ND</v>
      </c>
      <c r="K16" s="719" t="s">
        <v>3730</v>
      </c>
      <c r="L16" s="752">
        <v>44914</v>
      </c>
      <c r="M16" s="756" t="s">
        <v>5887</v>
      </c>
      <c r="N16" s="720" t="s">
        <v>5537</v>
      </c>
      <c r="O16" s="780">
        <v>44938</v>
      </c>
      <c r="P16" s="720" t="s">
        <v>3777</v>
      </c>
      <c r="Q16" s="719" t="s">
        <v>3748</v>
      </c>
      <c r="R16" s="752">
        <v>44949</v>
      </c>
      <c r="S16" s="756" t="s">
        <v>6219</v>
      </c>
      <c r="T16" s="720"/>
      <c r="U16" s="720"/>
      <c r="V16" s="782" t="s">
        <v>3777</v>
      </c>
      <c r="W16" s="720" t="s">
        <v>5626</v>
      </c>
      <c r="X16" s="780">
        <v>45133</v>
      </c>
      <c r="Y16" s="781" t="s">
        <v>6757</v>
      </c>
      <c r="Z16" s="720" t="s">
        <v>5537</v>
      </c>
      <c r="AA16" s="780">
        <v>45159</v>
      </c>
      <c r="AB16" s="782" t="s">
        <v>3777</v>
      </c>
      <c r="AC16" s="720" t="s">
        <v>5811</v>
      </c>
      <c r="AD16" s="780">
        <v>45170</v>
      </c>
      <c r="AE16" s="781" t="s">
        <v>6791</v>
      </c>
      <c r="AF16" s="720"/>
      <c r="AG16" s="720"/>
      <c r="AH16" s="782" t="s">
        <v>3777</v>
      </c>
      <c r="AI16" s="720" t="s">
        <v>5811</v>
      </c>
      <c r="AJ16" s="780">
        <v>45247</v>
      </c>
      <c r="AK16" s="786" t="s">
        <v>8606</v>
      </c>
      <c r="AL16" s="720" t="s">
        <v>6913</v>
      </c>
      <c r="AM16" s="720" t="s">
        <v>6913</v>
      </c>
      <c r="AN16" s="720"/>
      <c r="AO16" s="720"/>
      <c r="AP16" s="720"/>
      <c r="AQ16" s="720"/>
      <c r="AR16" s="720"/>
      <c r="AS16" s="720"/>
      <c r="AT16" s="720"/>
      <c r="AU16" s="720"/>
      <c r="AV16" s="720"/>
      <c r="AW16" s="720"/>
      <c r="AX16" s="720"/>
      <c r="AY16" s="720"/>
      <c r="AZ16" s="720"/>
    </row>
    <row r="17" spans="1:39" s="725" customFormat="1" ht="15" x14ac:dyDescent="0.25">
      <c r="A17" s="720" t="s">
        <v>8263</v>
      </c>
      <c r="B17" s="719"/>
      <c r="C17" s="719" t="s">
        <v>8257</v>
      </c>
      <c r="D17" s="720" t="s">
        <v>6787</v>
      </c>
      <c r="E17" s="751" t="s">
        <v>4883</v>
      </c>
      <c r="F17" s="722">
        <f t="shared" si="3"/>
        <v>45247</v>
      </c>
      <c r="G17" s="724" t="str">
        <f t="shared" si="0"/>
        <v>B</v>
      </c>
      <c r="H17" s="775" t="str">
        <f t="shared" si="4"/>
        <v>MR.DER-0472_23-Entrega Final</v>
      </c>
      <c r="I17" s="745" t="str">
        <f t="shared" si="1"/>
        <v>ASSINADO</v>
      </c>
      <c r="J17" s="745" t="str">
        <f t="shared" si="2"/>
        <v>ND</v>
      </c>
      <c r="K17" s="719" t="s">
        <v>3730</v>
      </c>
      <c r="L17" s="752">
        <v>44914</v>
      </c>
      <c r="M17" s="756" t="s">
        <v>5887</v>
      </c>
      <c r="N17" s="720" t="s">
        <v>5537</v>
      </c>
      <c r="O17" s="780">
        <v>44938</v>
      </c>
      <c r="P17" s="720" t="s">
        <v>3777</v>
      </c>
      <c r="Q17" s="719" t="s">
        <v>3748</v>
      </c>
      <c r="R17" s="752">
        <v>44949</v>
      </c>
      <c r="S17" s="756" t="s">
        <v>6219</v>
      </c>
      <c r="T17" s="720"/>
      <c r="U17" s="720"/>
      <c r="V17" s="782" t="s">
        <v>3777</v>
      </c>
      <c r="W17" s="720" t="s">
        <v>5626</v>
      </c>
      <c r="X17" s="780">
        <v>45133</v>
      </c>
      <c r="Y17" s="781" t="s">
        <v>6757</v>
      </c>
      <c r="Z17" s="720" t="s">
        <v>5537</v>
      </c>
      <c r="AA17" s="780">
        <v>45159</v>
      </c>
      <c r="AB17" s="782" t="s">
        <v>3777</v>
      </c>
      <c r="AC17" s="720" t="s">
        <v>5811</v>
      </c>
      <c r="AD17" s="780">
        <v>45170</v>
      </c>
      <c r="AE17" s="781" t="s">
        <v>6791</v>
      </c>
      <c r="AF17" s="720"/>
      <c r="AG17" s="720"/>
      <c r="AH17" s="782" t="s">
        <v>3777</v>
      </c>
      <c r="AI17" s="720" t="s">
        <v>5811</v>
      </c>
      <c r="AJ17" s="780">
        <v>45247</v>
      </c>
      <c r="AK17" s="786" t="s">
        <v>8606</v>
      </c>
      <c r="AL17" s="720" t="s">
        <v>6913</v>
      </c>
      <c r="AM17" s="720" t="s">
        <v>6913</v>
      </c>
    </row>
    <row r="18" spans="1:39" s="725" customFormat="1" ht="15" x14ac:dyDescent="0.25">
      <c r="A18" s="720" t="s">
        <v>8263</v>
      </c>
      <c r="B18" s="719"/>
      <c r="C18" s="719" t="s">
        <v>8257</v>
      </c>
      <c r="D18" s="720" t="s">
        <v>6787</v>
      </c>
      <c r="E18" s="751" t="s">
        <v>4884</v>
      </c>
      <c r="F18" s="722">
        <f t="shared" si="3"/>
        <v>45247</v>
      </c>
      <c r="G18" s="724" t="str">
        <f t="shared" si="0"/>
        <v>B</v>
      </c>
      <c r="H18" s="775" t="str">
        <f t="shared" si="4"/>
        <v>MR.DER-0472_23-Entrega Final</v>
      </c>
      <c r="I18" s="745" t="str">
        <f t="shared" si="1"/>
        <v>ASSINADO</v>
      </c>
      <c r="J18" s="745" t="str">
        <f t="shared" si="2"/>
        <v>ND</v>
      </c>
      <c r="K18" s="719" t="s">
        <v>3730</v>
      </c>
      <c r="L18" s="752">
        <v>44914</v>
      </c>
      <c r="M18" s="756" t="s">
        <v>5887</v>
      </c>
      <c r="N18" s="720" t="s">
        <v>5537</v>
      </c>
      <c r="O18" s="780">
        <v>44938</v>
      </c>
      <c r="P18" s="720" t="s">
        <v>3777</v>
      </c>
      <c r="Q18" s="719" t="s">
        <v>3748</v>
      </c>
      <c r="R18" s="752">
        <v>44949</v>
      </c>
      <c r="S18" s="756" t="s">
        <v>6219</v>
      </c>
      <c r="T18" s="720"/>
      <c r="U18" s="720"/>
      <c r="V18" s="782" t="s">
        <v>3777</v>
      </c>
      <c r="W18" s="720" t="s">
        <v>5626</v>
      </c>
      <c r="X18" s="780">
        <v>45133</v>
      </c>
      <c r="Y18" s="781" t="s">
        <v>6757</v>
      </c>
      <c r="Z18" s="720" t="s">
        <v>5537</v>
      </c>
      <c r="AA18" s="780">
        <v>45159</v>
      </c>
      <c r="AB18" s="782" t="s">
        <v>3777</v>
      </c>
      <c r="AC18" s="720" t="s">
        <v>5811</v>
      </c>
      <c r="AD18" s="780">
        <v>45170</v>
      </c>
      <c r="AE18" s="781" t="s">
        <v>6791</v>
      </c>
      <c r="AF18" s="720"/>
      <c r="AG18" s="720"/>
      <c r="AH18" s="782" t="s">
        <v>3777</v>
      </c>
      <c r="AI18" s="720" t="s">
        <v>5811</v>
      </c>
      <c r="AJ18" s="780">
        <v>45247</v>
      </c>
      <c r="AK18" s="786" t="s">
        <v>8606</v>
      </c>
      <c r="AL18" s="720" t="s">
        <v>6913</v>
      </c>
      <c r="AM18" s="720" t="s">
        <v>6913</v>
      </c>
    </row>
    <row r="19" spans="1:39" s="725" customFormat="1" ht="15" x14ac:dyDescent="0.25">
      <c r="A19" s="720" t="s">
        <v>8263</v>
      </c>
      <c r="B19" s="719"/>
      <c r="C19" s="719" t="s">
        <v>8257</v>
      </c>
      <c r="D19" s="720" t="s">
        <v>6787</v>
      </c>
      <c r="E19" s="751" t="s">
        <v>4885</v>
      </c>
      <c r="F19" s="722">
        <f t="shared" si="3"/>
        <v>45247</v>
      </c>
      <c r="G19" s="724" t="str">
        <f t="shared" si="0"/>
        <v>B</v>
      </c>
      <c r="H19" s="775" t="str">
        <f t="shared" si="4"/>
        <v>MR.DER-0472_23-Entrega Final</v>
      </c>
      <c r="I19" s="745" t="str">
        <f t="shared" si="1"/>
        <v>ASSINADO</v>
      </c>
      <c r="J19" s="745" t="str">
        <f t="shared" si="2"/>
        <v>ND</v>
      </c>
      <c r="K19" s="719" t="s">
        <v>3730</v>
      </c>
      <c r="L19" s="752">
        <v>44914</v>
      </c>
      <c r="M19" s="756" t="s">
        <v>5887</v>
      </c>
      <c r="N19" s="720" t="s">
        <v>5537</v>
      </c>
      <c r="O19" s="780">
        <v>44938</v>
      </c>
      <c r="P19" s="720" t="s">
        <v>3777</v>
      </c>
      <c r="Q19" s="719" t="s">
        <v>3748</v>
      </c>
      <c r="R19" s="752">
        <v>44949</v>
      </c>
      <c r="S19" s="756" t="s">
        <v>6219</v>
      </c>
      <c r="T19" s="720"/>
      <c r="U19" s="720"/>
      <c r="V19" s="782" t="s">
        <v>3777</v>
      </c>
      <c r="W19" s="720" t="s">
        <v>5626</v>
      </c>
      <c r="X19" s="780">
        <v>45133</v>
      </c>
      <c r="Y19" s="781" t="s">
        <v>6757</v>
      </c>
      <c r="Z19" s="720" t="s">
        <v>5537</v>
      </c>
      <c r="AA19" s="780">
        <v>45159</v>
      </c>
      <c r="AB19" s="782" t="s">
        <v>3777</v>
      </c>
      <c r="AC19" s="720" t="s">
        <v>5811</v>
      </c>
      <c r="AD19" s="780">
        <v>45170</v>
      </c>
      <c r="AE19" s="781" t="s">
        <v>6791</v>
      </c>
      <c r="AF19" s="720"/>
      <c r="AG19" s="720"/>
      <c r="AH19" s="782" t="s">
        <v>3777</v>
      </c>
      <c r="AI19" s="720" t="s">
        <v>5811</v>
      </c>
      <c r="AJ19" s="780">
        <v>45247</v>
      </c>
      <c r="AK19" s="786" t="s">
        <v>8606</v>
      </c>
      <c r="AL19" s="720" t="s">
        <v>6913</v>
      </c>
      <c r="AM19" s="720" t="s">
        <v>6913</v>
      </c>
    </row>
    <row r="20" spans="1:39" s="725" customFormat="1" ht="15" x14ac:dyDescent="0.25">
      <c r="A20" s="720" t="s">
        <v>8263</v>
      </c>
      <c r="B20" s="719"/>
      <c r="C20" s="719" t="s">
        <v>8257</v>
      </c>
      <c r="D20" s="720" t="s">
        <v>6787</v>
      </c>
      <c r="E20" s="751" t="s">
        <v>4886</v>
      </c>
      <c r="F20" s="722">
        <f t="shared" si="3"/>
        <v>45247</v>
      </c>
      <c r="G20" s="724" t="str">
        <f t="shared" si="0"/>
        <v>B</v>
      </c>
      <c r="H20" s="775" t="str">
        <f t="shared" si="4"/>
        <v>MR.DER-0472_23-Entrega Final</v>
      </c>
      <c r="I20" s="745" t="str">
        <f t="shared" si="1"/>
        <v>ASSINADO</v>
      </c>
      <c r="J20" s="745" t="str">
        <f t="shared" si="2"/>
        <v>ND</v>
      </c>
      <c r="K20" s="719" t="s">
        <v>3730</v>
      </c>
      <c r="L20" s="752">
        <v>44914</v>
      </c>
      <c r="M20" s="756" t="s">
        <v>5887</v>
      </c>
      <c r="N20" s="720" t="s">
        <v>5537</v>
      </c>
      <c r="O20" s="780">
        <v>44938</v>
      </c>
      <c r="P20" s="720" t="s">
        <v>3777</v>
      </c>
      <c r="Q20" s="719" t="s">
        <v>3748</v>
      </c>
      <c r="R20" s="752">
        <v>44949</v>
      </c>
      <c r="S20" s="756" t="s">
        <v>6219</v>
      </c>
      <c r="T20" s="720"/>
      <c r="U20" s="720"/>
      <c r="V20" s="782" t="s">
        <v>3777</v>
      </c>
      <c r="W20" s="720" t="s">
        <v>5626</v>
      </c>
      <c r="X20" s="780">
        <v>45133</v>
      </c>
      <c r="Y20" s="781" t="s">
        <v>6757</v>
      </c>
      <c r="Z20" s="720" t="s">
        <v>5537</v>
      </c>
      <c r="AA20" s="780">
        <v>45159</v>
      </c>
      <c r="AB20" s="782" t="s">
        <v>3777</v>
      </c>
      <c r="AC20" s="720" t="s">
        <v>5811</v>
      </c>
      <c r="AD20" s="780">
        <v>45170</v>
      </c>
      <c r="AE20" s="781" t="s">
        <v>6791</v>
      </c>
      <c r="AF20" s="720"/>
      <c r="AG20" s="720"/>
      <c r="AH20" s="782" t="s">
        <v>3777</v>
      </c>
      <c r="AI20" s="720" t="s">
        <v>5811</v>
      </c>
      <c r="AJ20" s="780">
        <v>45247</v>
      </c>
      <c r="AK20" s="786" t="s">
        <v>8606</v>
      </c>
      <c r="AL20" s="720" t="s">
        <v>6913</v>
      </c>
      <c r="AM20" s="720" t="s">
        <v>6913</v>
      </c>
    </row>
    <row r="21" spans="1:39" s="725" customFormat="1" ht="15" x14ac:dyDescent="0.25">
      <c r="A21" s="720" t="s">
        <v>8263</v>
      </c>
      <c r="B21" s="719"/>
      <c r="C21" s="719" t="s">
        <v>8257</v>
      </c>
      <c r="D21" s="720" t="s">
        <v>6787</v>
      </c>
      <c r="E21" s="751" t="s">
        <v>4887</v>
      </c>
      <c r="F21" s="722">
        <f t="shared" si="3"/>
        <v>45247</v>
      </c>
      <c r="G21" s="724" t="str">
        <f t="shared" si="0"/>
        <v>B</v>
      </c>
      <c r="H21" s="775" t="str">
        <f t="shared" si="4"/>
        <v>MR.DER-0472_23-Entrega Final</v>
      </c>
      <c r="I21" s="745" t="str">
        <f t="shared" si="1"/>
        <v>ASSINADO</v>
      </c>
      <c r="J21" s="745" t="str">
        <f t="shared" si="2"/>
        <v>ND</v>
      </c>
      <c r="K21" s="719" t="s">
        <v>3730</v>
      </c>
      <c r="L21" s="752">
        <v>44914</v>
      </c>
      <c r="M21" s="756" t="s">
        <v>5887</v>
      </c>
      <c r="N21" s="720" t="s">
        <v>5537</v>
      </c>
      <c r="O21" s="780">
        <v>44938</v>
      </c>
      <c r="P21" s="720" t="s">
        <v>3777</v>
      </c>
      <c r="Q21" s="719" t="s">
        <v>3748</v>
      </c>
      <c r="R21" s="752">
        <v>44949</v>
      </c>
      <c r="S21" s="756" t="s">
        <v>6219</v>
      </c>
      <c r="T21" s="720"/>
      <c r="U21" s="720"/>
      <c r="V21" s="782" t="s">
        <v>3777</v>
      </c>
      <c r="W21" s="720" t="s">
        <v>5626</v>
      </c>
      <c r="X21" s="780">
        <v>45133</v>
      </c>
      <c r="Y21" s="781" t="s">
        <v>6757</v>
      </c>
      <c r="Z21" s="720" t="s">
        <v>5537</v>
      </c>
      <c r="AA21" s="780">
        <v>45159</v>
      </c>
      <c r="AB21" s="782" t="s">
        <v>3777</v>
      </c>
      <c r="AC21" s="720" t="s">
        <v>5811</v>
      </c>
      <c r="AD21" s="780">
        <v>45170</v>
      </c>
      <c r="AE21" s="781" t="s">
        <v>6791</v>
      </c>
      <c r="AF21" s="720"/>
      <c r="AG21" s="720"/>
      <c r="AH21" s="782" t="s">
        <v>3777</v>
      </c>
      <c r="AI21" s="720" t="s">
        <v>5811</v>
      </c>
      <c r="AJ21" s="780">
        <v>45247</v>
      </c>
      <c r="AK21" s="786" t="s">
        <v>8606</v>
      </c>
      <c r="AL21" s="720" t="s">
        <v>6913</v>
      </c>
      <c r="AM21" s="720" t="s">
        <v>6913</v>
      </c>
    </row>
    <row r="22" spans="1:39" s="725" customFormat="1" ht="15" x14ac:dyDescent="0.25">
      <c r="A22" s="720" t="s">
        <v>8263</v>
      </c>
      <c r="B22" s="719"/>
      <c r="C22" s="719" t="s">
        <v>8257</v>
      </c>
      <c r="D22" s="720" t="s">
        <v>6787</v>
      </c>
      <c r="E22" s="751" t="s">
        <v>4888</v>
      </c>
      <c r="F22" s="722">
        <f>IF(L22&lt;&gt;0,MAX(L22,R22,X22,AD22,AJ22),"NE")</f>
        <v>45247</v>
      </c>
      <c r="G22" s="724" t="str">
        <f t="shared" si="0"/>
        <v>B</v>
      </c>
      <c r="H22" s="775" t="str">
        <f t="shared" si="4"/>
        <v>MR.DER-0472_23-Entrega Final</v>
      </c>
      <c r="I22" s="745" t="str">
        <f t="shared" si="1"/>
        <v>ASSINADO</v>
      </c>
      <c r="J22" s="745" t="str">
        <f t="shared" si="2"/>
        <v>ND</v>
      </c>
      <c r="K22" s="719" t="s">
        <v>3730</v>
      </c>
      <c r="L22" s="752">
        <v>44914</v>
      </c>
      <c r="M22" s="756" t="s">
        <v>5887</v>
      </c>
      <c r="N22" s="720" t="s">
        <v>5537</v>
      </c>
      <c r="O22" s="780">
        <v>44938</v>
      </c>
      <c r="P22" s="720" t="s">
        <v>3777</v>
      </c>
      <c r="Q22" s="719" t="s">
        <v>3748</v>
      </c>
      <c r="R22" s="752">
        <v>44949</v>
      </c>
      <c r="S22" s="756" t="s">
        <v>6219</v>
      </c>
      <c r="T22" s="720"/>
      <c r="U22" s="720"/>
      <c r="V22" s="782" t="s">
        <v>3777</v>
      </c>
      <c r="W22" s="720" t="s">
        <v>5626</v>
      </c>
      <c r="X22" s="780">
        <v>45133</v>
      </c>
      <c r="Y22" s="781" t="s">
        <v>6757</v>
      </c>
      <c r="Z22" s="720" t="s">
        <v>5537</v>
      </c>
      <c r="AA22" s="780">
        <v>45159</v>
      </c>
      <c r="AB22" s="782" t="s">
        <v>3777</v>
      </c>
      <c r="AC22" s="720" t="s">
        <v>5811</v>
      </c>
      <c r="AD22" s="780">
        <v>45170</v>
      </c>
      <c r="AE22" s="781" t="s">
        <v>6791</v>
      </c>
      <c r="AF22" s="720"/>
      <c r="AG22" s="720"/>
      <c r="AH22" s="782" t="s">
        <v>3777</v>
      </c>
      <c r="AI22" s="720" t="s">
        <v>5811</v>
      </c>
      <c r="AJ22" s="780">
        <v>45247</v>
      </c>
      <c r="AK22" s="786" t="s">
        <v>8606</v>
      </c>
      <c r="AL22" s="720" t="s">
        <v>6913</v>
      </c>
      <c r="AM22" s="720" t="s">
        <v>6913</v>
      </c>
    </row>
    <row r="23" spans="1:39" s="725" customFormat="1" ht="15" x14ac:dyDescent="0.25">
      <c r="A23" s="720" t="s">
        <v>8263</v>
      </c>
      <c r="B23" s="719"/>
      <c r="C23" s="719" t="s">
        <v>8257</v>
      </c>
      <c r="D23" s="720" t="s">
        <v>6787</v>
      </c>
      <c r="E23" s="751" t="s">
        <v>4889</v>
      </c>
      <c r="F23" s="722">
        <f t="shared" si="3"/>
        <v>45247</v>
      </c>
      <c r="G23" s="724" t="str">
        <f t="shared" si="0"/>
        <v>B</v>
      </c>
      <c r="H23" s="775" t="str">
        <f t="shared" si="4"/>
        <v>MR.DER-0472_23-Entrega Final</v>
      </c>
      <c r="I23" s="745" t="str">
        <f t="shared" si="1"/>
        <v>ASSINADO</v>
      </c>
      <c r="J23" s="745" t="str">
        <f t="shared" si="2"/>
        <v>ND</v>
      </c>
      <c r="K23" s="719" t="s">
        <v>3730</v>
      </c>
      <c r="L23" s="752">
        <v>44914</v>
      </c>
      <c r="M23" s="756" t="s">
        <v>5887</v>
      </c>
      <c r="N23" s="720" t="s">
        <v>5537</v>
      </c>
      <c r="O23" s="780">
        <v>44938</v>
      </c>
      <c r="P23" s="720" t="s">
        <v>3777</v>
      </c>
      <c r="Q23" s="719" t="s">
        <v>3748</v>
      </c>
      <c r="R23" s="752">
        <v>44949</v>
      </c>
      <c r="S23" s="756" t="s">
        <v>6219</v>
      </c>
      <c r="T23" s="720"/>
      <c r="U23" s="720"/>
      <c r="V23" s="782" t="s">
        <v>3777</v>
      </c>
      <c r="W23" s="720" t="s">
        <v>5626</v>
      </c>
      <c r="X23" s="780">
        <v>45133</v>
      </c>
      <c r="Y23" s="781" t="s">
        <v>6757</v>
      </c>
      <c r="Z23" s="720" t="s">
        <v>5537</v>
      </c>
      <c r="AA23" s="780">
        <v>45159</v>
      </c>
      <c r="AB23" s="782" t="s">
        <v>3777</v>
      </c>
      <c r="AC23" s="720" t="s">
        <v>5811</v>
      </c>
      <c r="AD23" s="780">
        <v>45170</v>
      </c>
      <c r="AE23" s="781" t="s">
        <v>6791</v>
      </c>
      <c r="AF23" s="720"/>
      <c r="AG23" s="720"/>
      <c r="AH23" s="782" t="s">
        <v>3777</v>
      </c>
      <c r="AI23" s="720" t="s">
        <v>5811</v>
      </c>
      <c r="AJ23" s="780">
        <v>45247</v>
      </c>
      <c r="AK23" s="786" t="s">
        <v>8606</v>
      </c>
      <c r="AL23" s="720" t="s">
        <v>6913</v>
      </c>
      <c r="AM23" s="720" t="s">
        <v>6913</v>
      </c>
    </row>
    <row r="24" spans="1:39" s="725" customFormat="1" ht="15" x14ac:dyDescent="0.25">
      <c r="A24" s="720" t="s">
        <v>8263</v>
      </c>
      <c r="B24" s="719"/>
      <c r="C24" s="719" t="s">
        <v>8257</v>
      </c>
      <c r="D24" s="720" t="s">
        <v>6787</v>
      </c>
      <c r="E24" s="751" t="s">
        <v>4890</v>
      </c>
      <c r="F24" s="722">
        <f t="shared" si="3"/>
        <v>45247</v>
      </c>
      <c r="G24" s="724" t="str">
        <f t="shared" si="0"/>
        <v>B</v>
      </c>
      <c r="H24" s="775" t="str">
        <f t="shared" si="4"/>
        <v>MR.DER-0472_23-Entrega Final</v>
      </c>
      <c r="I24" s="745" t="str">
        <f t="shared" si="1"/>
        <v>ASSINADO</v>
      </c>
      <c r="J24" s="745" t="str">
        <f t="shared" si="2"/>
        <v>ND</v>
      </c>
      <c r="K24" s="719" t="s">
        <v>3730</v>
      </c>
      <c r="L24" s="752">
        <v>44914</v>
      </c>
      <c r="M24" s="756" t="s">
        <v>5887</v>
      </c>
      <c r="N24" s="720" t="s">
        <v>5537</v>
      </c>
      <c r="O24" s="780">
        <v>44938</v>
      </c>
      <c r="P24" s="720" t="s">
        <v>3777</v>
      </c>
      <c r="Q24" s="719" t="s">
        <v>3748</v>
      </c>
      <c r="R24" s="752">
        <v>44949</v>
      </c>
      <c r="S24" s="756" t="s">
        <v>6219</v>
      </c>
      <c r="T24" s="720"/>
      <c r="U24" s="720"/>
      <c r="V24" s="782" t="s">
        <v>3777</v>
      </c>
      <c r="W24" s="720" t="s">
        <v>5626</v>
      </c>
      <c r="X24" s="780">
        <v>45133</v>
      </c>
      <c r="Y24" s="781" t="s">
        <v>6757</v>
      </c>
      <c r="Z24" s="720" t="s">
        <v>5537</v>
      </c>
      <c r="AA24" s="780">
        <v>45159</v>
      </c>
      <c r="AB24" s="782" t="s">
        <v>3777</v>
      </c>
      <c r="AC24" s="720" t="s">
        <v>5811</v>
      </c>
      <c r="AD24" s="780">
        <v>45170</v>
      </c>
      <c r="AE24" s="781" t="s">
        <v>6791</v>
      </c>
      <c r="AF24" s="720"/>
      <c r="AG24" s="720"/>
      <c r="AH24" s="782" t="s">
        <v>3777</v>
      </c>
      <c r="AI24" s="720" t="s">
        <v>5811</v>
      </c>
      <c r="AJ24" s="780">
        <v>45247</v>
      </c>
      <c r="AK24" s="786" t="s">
        <v>8606</v>
      </c>
      <c r="AL24" s="720" t="s">
        <v>6913</v>
      </c>
      <c r="AM24" s="720" t="s">
        <v>6913</v>
      </c>
    </row>
    <row r="25" spans="1:39" s="725" customFormat="1" ht="15" x14ac:dyDescent="0.25">
      <c r="A25" s="720" t="s">
        <v>8263</v>
      </c>
      <c r="B25" s="719"/>
      <c r="C25" s="719" t="s">
        <v>8257</v>
      </c>
      <c r="D25" s="720" t="s">
        <v>6787</v>
      </c>
      <c r="E25" s="751" t="s">
        <v>4891</v>
      </c>
      <c r="F25" s="722">
        <f t="shared" si="3"/>
        <v>45247</v>
      </c>
      <c r="G25" s="724" t="str">
        <f t="shared" si="0"/>
        <v>B</v>
      </c>
      <c r="H25" s="775" t="str">
        <f t="shared" si="4"/>
        <v>MR.DER-0472_23-Entrega Final</v>
      </c>
      <c r="I25" s="745" t="str">
        <f t="shared" si="1"/>
        <v>ASSINADO</v>
      </c>
      <c r="J25" s="745" t="str">
        <f t="shared" si="2"/>
        <v>ND</v>
      </c>
      <c r="K25" s="719" t="s">
        <v>3730</v>
      </c>
      <c r="L25" s="752">
        <v>44914</v>
      </c>
      <c r="M25" s="756" t="s">
        <v>5887</v>
      </c>
      <c r="N25" s="720" t="s">
        <v>5537</v>
      </c>
      <c r="O25" s="780">
        <v>44938</v>
      </c>
      <c r="P25" s="720" t="s">
        <v>3777</v>
      </c>
      <c r="Q25" s="719" t="s">
        <v>3748</v>
      </c>
      <c r="R25" s="752">
        <v>44949</v>
      </c>
      <c r="S25" s="756" t="s">
        <v>6219</v>
      </c>
      <c r="T25" s="720"/>
      <c r="U25" s="720"/>
      <c r="V25" s="782" t="s">
        <v>3777</v>
      </c>
      <c r="W25" s="720" t="s">
        <v>5626</v>
      </c>
      <c r="X25" s="780">
        <v>45133</v>
      </c>
      <c r="Y25" s="781" t="s">
        <v>6757</v>
      </c>
      <c r="Z25" s="720" t="s">
        <v>5537</v>
      </c>
      <c r="AA25" s="780">
        <v>45159</v>
      </c>
      <c r="AB25" s="782" t="s">
        <v>3777</v>
      </c>
      <c r="AC25" s="720" t="s">
        <v>5811</v>
      </c>
      <c r="AD25" s="780">
        <v>45170</v>
      </c>
      <c r="AE25" s="781" t="s">
        <v>6791</v>
      </c>
      <c r="AF25" s="720"/>
      <c r="AG25" s="720"/>
      <c r="AH25" s="782" t="s">
        <v>3777</v>
      </c>
      <c r="AI25" s="720" t="s">
        <v>5811</v>
      </c>
      <c r="AJ25" s="780">
        <v>45247</v>
      </c>
      <c r="AK25" s="786" t="s">
        <v>8606</v>
      </c>
      <c r="AL25" s="720" t="s">
        <v>6913</v>
      </c>
      <c r="AM25" s="720" t="s">
        <v>6913</v>
      </c>
    </row>
    <row r="26" spans="1:39" s="725" customFormat="1" ht="15" x14ac:dyDescent="0.25">
      <c r="A26" s="720" t="s">
        <v>8263</v>
      </c>
      <c r="B26" s="719"/>
      <c r="C26" s="719" t="s">
        <v>8257</v>
      </c>
      <c r="D26" s="720" t="s">
        <v>6787</v>
      </c>
      <c r="E26" s="751" t="s">
        <v>4892</v>
      </c>
      <c r="F26" s="722">
        <f t="shared" si="3"/>
        <v>45247</v>
      </c>
      <c r="G26" s="724" t="str">
        <f t="shared" si="0"/>
        <v>B</v>
      </c>
      <c r="H26" s="775" t="str">
        <f t="shared" si="4"/>
        <v>MR.DER-0472_23-Entrega Final</v>
      </c>
      <c r="I26" s="745" t="str">
        <f t="shared" si="1"/>
        <v>ASSINADO</v>
      </c>
      <c r="J26" s="745" t="str">
        <f t="shared" si="2"/>
        <v>ND</v>
      </c>
      <c r="K26" s="719" t="s">
        <v>3730</v>
      </c>
      <c r="L26" s="752">
        <v>44914</v>
      </c>
      <c r="M26" s="756" t="s">
        <v>5887</v>
      </c>
      <c r="N26" s="720" t="s">
        <v>5537</v>
      </c>
      <c r="O26" s="780">
        <v>44938</v>
      </c>
      <c r="P26" s="720" t="s">
        <v>3777</v>
      </c>
      <c r="Q26" s="719" t="s">
        <v>3748</v>
      </c>
      <c r="R26" s="752">
        <v>44949</v>
      </c>
      <c r="S26" s="756" t="s">
        <v>6219</v>
      </c>
      <c r="T26" s="720"/>
      <c r="U26" s="720"/>
      <c r="V26" s="782" t="s">
        <v>3777</v>
      </c>
      <c r="W26" s="720" t="s">
        <v>5626</v>
      </c>
      <c r="X26" s="780">
        <v>45133</v>
      </c>
      <c r="Y26" s="781" t="s">
        <v>6757</v>
      </c>
      <c r="Z26" s="720" t="s">
        <v>5537</v>
      </c>
      <c r="AA26" s="780">
        <v>45159</v>
      </c>
      <c r="AB26" s="782" t="s">
        <v>3777</v>
      </c>
      <c r="AC26" s="720" t="s">
        <v>5811</v>
      </c>
      <c r="AD26" s="780">
        <v>45170</v>
      </c>
      <c r="AE26" s="781" t="s">
        <v>6791</v>
      </c>
      <c r="AF26" s="720"/>
      <c r="AG26" s="720"/>
      <c r="AH26" s="782" t="s">
        <v>3777</v>
      </c>
      <c r="AI26" s="720" t="s">
        <v>5811</v>
      </c>
      <c r="AJ26" s="780">
        <v>45247</v>
      </c>
      <c r="AK26" s="786" t="s">
        <v>8606</v>
      </c>
      <c r="AL26" s="720" t="s">
        <v>6913</v>
      </c>
      <c r="AM26" s="720" t="s">
        <v>6913</v>
      </c>
    </row>
    <row r="27" spans="1:39" s="725" customFormat="1" ht="15" x14ac:dyDescent="0.25">
      <c r="A27" s="720" t="s">
        <v>8263</v>
      </c>
      <c r="B27" s="719"/>
      <c r="C27" s="719" t="s">
        <v>8257</v>
      </c>
      <c r="D27" s="720" t="s">
        <v>6787</v>
      </c>
      <c r="E27" s="751" t="s">
        <v>4893</v>
      </c>
      <c r="F27" s="722">
        <f t="shared" si="3"/>
        <v>45247</v>
      </c>
      <c r="G27" s="724" t="str">
        <f t="shared" si="0"/>
        <v>B</v>
      </c>
      <c r="H27" s="775" t="str">
        <f t="shared" si="4"/>
        <v>MR.DER-0472_23-Entrega Final</v>
      </c>
      <c r="I27" s="745" t="str">
        <f t="shared" si="1"/>
        <v>ASSINADO</v>
      </c>
      <c r="J27" s="745" t="str">
        <f t="shared" si="2"/>
        <v>ND</v>
      </c>
      <c r="K27" s="719" t="s">
        <v>3730</v>
      </c>
      <c r="L27" s="752">
        <v>44914</v>
      </c>
      <c r="M27" s="756" t="s">
        <v>5887</v>
      </c>
      <c r="N27" s="720" t="s">
        <v>5537</v>
      </c>
      <c r="O27" s="780">
        <v>44938</v>
      </c>
      <c r="P27" s="720" t="s">
        <v>3777</v>
      </c>
      <c r="Q27" s="719" t="s">
        <v>3748</v>
      </c>
      <c r="R27" s="752">
        <v>44949</v>
      </c>
      <c r="S27" s="756" t="s">
        <v>6219</v>
      </c>
      <c r="T27" s="720"/>
      <c r="U27" s="720"/>
      <c r="V27" s="782" t="s">
        <v>3777</v>
      </c>
      <c r="W27" s="720" t="s">
        <v>5626</v>
      </c>
      <c r="X27" s="780">
        <v>45133</v>
      </c>
      <c r="Y27" s="781" t="s">
        <v>6757</v>
      </c>
      <c r="Z27" s="720" t="s">
        <v>5537</v>
      </c>
      <c r="AA27" s="780">
        <v>45159</v>
      </c>
      <c r="AB27" s="782" t="s">
        <v>3777</v>
      </c>
      <c r="AC27" s="720" t="s">
        <v>5811</v>
      </c>
      <c r="AD27" s="780">
        <v>45170</v>
      </c>
      <c r="AE27" s="781" t="s">
        <v>6791</v>
      </c>
      <c r="AF27" s="720"/>
      <c r="AG27" s="720"/>
      <c r="AH27" s="782" t="s">
        <v>3777</v>
      </c>
      <c r="AI27" s="720" t="s">
        <v>5811</v>
      </c>
      <c r="AJ27" s="780">
        <v>45247</v>
      </c>
      <c r="AK27" s="786" t="s">
        <v>8606</v>
      </c>
      <c r="AL27" s="720" t="s">
        <v>6913</v>
      </c>
      <c r="AM27" s="720" t="s">
        <v>6913</v>
      </c>
    </row>
    <row r="28" spans="1:39" s="725" customFormat="1" ht="15" x14ac:dyDescent="0.25">
      <c r="A28" s="720" t="s">
        <v>8263</v>
      </c>
      <c r="B28" s="719"/>
      <c r="C28" s="719" t="s">
        <v>8257</v>
      </c>
      <c r="D28" s="720" t="s">
        <v>6787</v>
      </c>
      <c r="E28" s="751" t="s">
        <v>4894</v>
      </c>
      <c r="F28" s="722">
        <f t="shared" si="3"/>
        <v>45247</v>
      </c>
      <c r="G28" s="724" t="str">
        <f t="shared" si="0"/>
        <v>B</v>
      </c>
      <c r="H28" s="775" t="str">
        <f t="shared" si="4"/>
        <v>MR.DER-0472_23-Entrega Final</v>
      </c>
      <c r="I28" s="745" t="str">
        <f t="shared" si="1"/>
        <v>ASSINADO</v>
      </c>
      <c r="J28" s="745" t="str">
        <f t="shared" si="2"/>
        <v>ND</v>
      </c>
      <c r="K28" s="719" t="s">
        <v>3730</v>
      </c>
      <c r="L28" s="752">
        <v>44914</v>
      </c>
      <c r="M28" s="756" t="s">
        <v>5887</v>
      </c>
      <c r="N28" s="720" t="s">
        <v>5537</v>
      </c>
      <c r="O28" s="780">
        <v>44938</v>
      </c>
      <c r="P28" s="720" t="s">
        <v>3777</v>
      </c>
      <c r="Q28" s="719" t="s">
        <v>3748</v>
      </c>
      <c r="R28" s="752">
        <v>44949</v>
      </c>
      <c r="S28" s="756" t="s">
        <v>6219</v>
      </c>
      <c r="T28" s="720"/>
      <c r="U28" s="720"/>
      <c r="V28" s="782" t="s">
        <v>3777</v>
      </c>
      <c r="W28" s="720" t="s">
        <v>5626</v>
      </c>
      <c r="X28" s="780">
        <v>45133</v>
      </c>
      <c r="Y28" s="781" t="s">
        <v>6757</v>
      </c>
      <c r="Z28" s="720" t="s">
        <v>5537</v>
      </c>
      <c r="AA28" s="780">
        <v>45159</v>
      </c>
      <c r="AB28" s="782" t="s">
        <v>3777</v>
      </c>
      <c r="AC28" s="720" t="s">
        <v>5811</v>
      </c>
      <c r="AD28" s="780">
        <v>45170</v>
      </c>
      <c r="AE28" s="781" t="s">
        <v>6791</v>
      </c>
      <c r="AF28" s="720"/>
      <c r="AG28" s="720"/>
      <c r="AH28" s="782" t="s">
        <v>3777</v>
      </c>
      <c r="AI28" s="720" t="s">
        <v>5811</v>
      </c>
      <c r="AJ28" s="780">
        <v>45247</v>
      </c>
      <c r="AK28" s="786" t="s">
        <v>8606</v>
      </c>
      <c r="AL28" s="720" t="s">
        <v>6913</v>
      </c>
      <c r="AM28" s="720" t="s">
        <v>6913</v>
      </c>
    </row>
    <row r="29" spans="1:39" s="725" customFormat="1" ht="15" x14ac:dyDescent="0.25">
      <c r="A29" s="720" t="s">
        <v>8263</v>
      </c>
      <c r="B29" s="719"/>
      <c r="C29" s="719" t="s">
        <v>8257</v>
      </c>
      <c r="D29" s="720" t="s">
        <v>6787</v>
      </c>
      <c r="E29" s="751" t="s">
        <v>4895</v>
      </c>
      <c r="F29" s="722">
        <f>IF(L29&lt;&gt;0,MAX(L29,R29,X29,AD29,AJ29),"NE")</f>
        <v>45247</v>
      </c>
      <c r="G29" s="724" t="str">
        <f t="shared" si="0"/>
        <v>B</v>
      </c>
      <c r="H29" s="775" t="str">
        <f t="shared" si="4"/>
        <v>MR.DER-0472_23-Entrega Final</v>
      </c>
      <c r="I29" s="745" t="str">
        <f t="shared" si="1"/>
        <v>ASSINADO</v>
      </c>
      <c r="J29" s="745" t="str">
        <f t="shared" si="2"/>
        <v>ND</v>
      </c>
      <c r="K29" s="719" t="s">
        <v>3730</v>
      </c>
      <c r="L29" s="752">
        <v>44914</v>
      </c>
      <c r="M29" s="756" t="s">
        <v>5887</v>
      </c>
      <c r="N29" s="720" t="s">
        <v>5537</v>
      </c>
      <c r="O29" s="780">
        <v>44938</v>
      </c>
      <c r="P29" s="720" t="s">
        <v>3777</v>
      </c>
      <c r="Q29" s="719" t="s">
        <v>3748</v>
      </c>
      <c r="R29" s="752">
        <v>44949</v>
      </c>
      <c r="S29" s="756" t="s">
        <v>6219</v>
      </c>
      <c r="T29" s="720"/>
      <c r="U29" s="720"/>
      <c r="V29" s="782" t="s">
        <v>3777</v>
      </c>
      <c r="W29" s="720" t="s">
        <v>5626</v>
      </c>
      <c r="X29" s="780">
        <v>45133</v>
      </c>
      <c r="Y29" s="781" t="s">
        <v>6757</v>
      </c>
      <c r="Z29" s="720" t="s">
        <v>5537</v>
      </c>
      <c r="AA29" s="780">
        <v>45159</v>
      </c>
      <c r="AB29" s="782" t="s">
        <v>3777</v>
      </c>
      <c r="AC29" s="720" t="s">
        <v>5811</v>
      </c>
      <c r="AD29" s="780">
        <v>45170</v>
      </c>
      <c r="AE29" s="781" t="s">
        <v>6791</v>
      </c>
      <c r="AF29" s="720"/>
      <c r="AG29" s="720"/>
      <c r="AH29" s="782" t="s">
        <v>3777</v>
      </c>
      <c r="AI29" s="720" t="s">
        <v>5811</v>
      </c>
      <c r="AJ29" s="780">
        <v>45247</v>
      </c>
      <c r="AK29" s="786" t="s">
        <v>8606</v>
      </c>
      <c r="AL29" s="720" t="s">
        <v>6913</v>
      </c>
      <c r="AM29" s="720" t="s">
        <v>6913</v>
      </c>
    </row>
    <row r="30" spans="1:39" s="725" customFormat="1" ht="15" x14ac:dyDescent="0.25">
      <c r="A30" s="720" t="s">
        <v>8263</v>
      </c>
      <c r="B30" s="719"/>
      <c r="C30" s="719" t="s">
        <v>8257</v>
      </c>
      <c r="D30" s="720" t="s">
        <v>6787</v>
      </c>
      <c r="E30" s="751" t="s">
        <v>4896</v>
      </c>
      <c r="F30" s="722">
        <f t="shared" si="3"/>
        <v>45247</v>
      </c>
      <c r="G30" s="724" t="str">
        <f t="shared" si="0"/>
        <v>B</v>
      </c>
      <c r="H30" s="775" t="str">
        <f t="shared" si="4"/>
        <v>MR.DER-0472_23-Entrega Final</v>
      </c>
      <c r="I30" s="745" t="str">
        <f t="shared" si="1"/>
        <v>ASSINADO</v>
      </c>
      <c r="J30" s="745" t="str">
        <f t="shared" si="2"/>
        <v>ND</v>
      </c>
      <c r="K30" s="719" t="s">
        <v>3730</v>
      </c>
      <c r="L30" s="752">
        <v>44914</v>
      </c>
      <c r="M30" s="756" t="s">
        <v>5887</v>
      </c>
      <c r="N30" s="720" t="s">
        <v>5537</v>
      </c>
      <c r="O30" s="780">
        <v>44938</v>
      </c>
      <c r="P30" s="720" t="s">
        <v>3777</v>
      </c>
      <c r="Q30" s="719" t="s">
        <v>3748</v>
      </c>
      <c r="R30" s="752">
        <v>44949</v>
      </c>
      <c r="S30" s="756" t="s">
        <v>6219</v>
      </c>
      <c r="T30" s="720"/>
      <c r="U30" s="720"/>
      <c r="V30" s="782" t="s">
        <v>3777</v>
      </c>
      <c r="W30" s="720" t="s">
        <v>5626</v>
      </c>
      <c r="X30" s="780">
        <v>45133</v>
      </c>
      <c r="Y30" s="781" t="s">
        <v>6757</v>
      </c>
      <c r="Z30" s="720" t="s">
        <v>5537</v>
      </c>
      <c r="AA30" s="780">
        <v>45159</v>
      </c>
      <c r="AB30" s="782" t="s">
        <v>3777</v>
      </c>
      <c r="AC30" s="720" t="s">
        <v>5811</v>
      </c>
      <c r="AD30" s="780">
        <v>45170</v>
      </c>
      <c r="AE30" s="781" t="s">
        <v>6791</v>
      </c>
      <c r="AF30" s="720"/>
      <c r="AG30" s="720"/>
      <c r="AH30" s="782" t="s">
        <v>3777</v>
      </c>
      <c r="AI30" s="720" t="s">
        <v>5811</v>
      </c>
      <c r="AJ30" s="780">
        <v>45247</v>
      </c>
      <c r="AK30" s="786" t="s">
        <v>8606</v>
      </c>
      <c r="AL30" s="720" t="s">
        <v>6913</v>
      </c>
      <c r="AM30" s="720" t="s">
        <v>6913</v>
      </c>
    </row>
    <row r="31" spans="1:39" s="725" customFormat="1" ht="15" x14ac:dyDescent="0.25">
      <c r="A31" s="720" t="s">
        <v>8263</v>
      </c>
      <c r="B31" s="719"/>
      <c r="C31" s="719" t="s">
        <v>8257</v>
      </c>
      <c r="D31" s="720" t="s">
        <v>6787</v>
      </c>
      <c r="E31" s="751" t="s">
        <v>4897</v>
      </c>
      <c r="F31" s="722">
        <f t="shared" si="3"/>
        <v>45247</v>
      </c>
      <c r="G31" s="724" t="str">
        <f t="shared" si="0"/>
        <v>B</v>
      </c>
      <c r="H31" s="775" t="str">
        <f t="shared" si="4"/>
        <v>MR.DER-0472_23-Entrega Final</v>
      </c>
      <c r="I31" s="745" t="str">
        <f t="shared" si="1"/>
        <v>ASSINADO</v>
      </c>
      <c r="J31" s="745" t="str">
        <f t="shared" si="2"/>
        <v>ND</v>
      </c>
      <c r="K31" s="719" t="s">
        <v>3730</v>
      </c>
      <c r="L31" s="752">
        <v>44914</v>
      </c>
      <c r="M31" s="756" t="s">
        <v>5887</v>
      </c>
      <c r="N31" s="720" t="s">
        <v>5537</v>
      </c>
      <c r="O31" s="780">
        <v>44938</v>
      </c>
      <c r="P31" s="720" t="s">
        <v>3777</v>
      </c>
      <c r="Q31" s="719" t="s">
        <v>3748</v>
      </c>
      <c r="R31" s="752">
        <v>44949</v>
      </c>
      <c r="S31" s="756" t="s">
        <v>6219</v>
      </c>
      <c r="T31" s="720"/>
      <c r="U31" s="720"/>
      <c r="V31" s="782" t="s">
        <v>3777</v>
      </c>
      <c r="W31" s="720" t="s">
        <v>5626</v>
      </c>
      <c r="X31" s="780">
        <v>45133</v>
      </c>
      <c r="Y31" s="781" t="s">
        <v>6757</v>
      </c>
      <c r="Z31" s="720" t="s">
        <v>5537</v>
      </c>
      <c r="AA31" s="780">
        <v>45159</v>
      </c>
      <c r="AB31" s="782" t="s">
        <v>3777</v>
      </c>
      <c r="AC31" s="720" t="s">
        <v>5811</v>
      </c>
      <c r="AD31" s="780">
        <v>45170</v>
      </c>
      <c r="AE31" s="781" t="s">
        <v>6791</v>
      </c>
      <c r="AF31" s="720"/>
      <c r="AG31" s="720"/>
      <c r="AH31" s="782" t="s">
        <v>3777</v>
      </c>
      <c r="AI31" s="720" t="s">
        <v>5811</v>
      </c>
      <c r="AJ31" s="780">
        <v>45247</v>
      </c>
      <c r="AK31" s="786" t="s">
        <v>8606</v>
      </c>
      <c r="AL31" s="720" t="s">
        <v>6913</v>
      </c>
      <c r="AM31" s="720" t="s">
        <v>6913</v>
      </c>
    </row>
    <row r="32" spans="1:39" s="725" customFormat="1" ht="15" x14ac:dyDescent="0.25">
      <c r="A32" s="720" t="s">
        <v>8263</v>
      </c>
      <c r="B32" s="719"/>
      <c r="C32" s="719" t="s">
        <v>8257</v>
      </c>
      <c r="D32" s="720" t="s">
        <v>6787</v>
      </c>
      <c r="E32" s="751" t="s">
        <v>4898</v>
      </c>
      <c r="F32" s="722">
        <f t="shared" si="3"/>
        <v>45247</v>
      </c>
      <c r="G32" s="724" t="str">
        <f t="shared" si="0"/>
        <v>B</v>
      </c>
      <c r="H32" s="775" t="str">
        <f t="shared" si="4"/>
        <v>MR.DER-0472_23-Entrega Final</v>
      </c>
      <c r="I32" s="745" t="str">
        <f t="shared" si="1"/>
        <v>ASSINADO</v>
      </c>
      <c r="J32" s="745" t="str">
        <f t="shared" si="2"/>
        <v>ND</v>
      </c>
      <c r="K32" s="719" t="s">
        <v>3730</v>
      </c>
      <c r="L32" s="752">
        <v>44914</v>
      </c>
      <c r="M32" s="756" t="s">
        <v>5887</v>
      </c>
      <c r="N32" s="720" t="s">
        <v>5537</v>
      </c>
      <c r="O32" s="780">
        <v>44938</v>
      </c>
      <c r="P32" s="720" t="s">
        <v>3777</v>
      </c>
      <c r="Q32" s="719" t="s">
        <v>3748</v>
      </c>
      <c r="R32" s="752">
        <v>44949</v>
      </c>
      <c r="S32" s="756" t="s">
        <v>6219</v>
      </c>
      <c r="T32" s="720"/>
      <c r="U32" s="720"/>
      <c r="V32" s="782" t="s">
        <v>3777</v>
      </c>
      <c r="W32" s="720" t="s">
        <v>5626</v>
      </c>
      <c r="X32" s="780">
        <v>45133</v>
      </c>
      <c r="Y32" s="781" t="s">
        <v>6757</v>
      </c>
      <c r="Z32" s="720" t="s">
        <v>5537</v>
      </c>
      <c r="AA32" s="780">
        <v>45159</v>
      </c>
      <c r="AB32" s="782" t="s">
        <v>3777</v>
      </c>
      <c r="AC32" s="720" t="s">
        <v>5811</v>
      </c>
      <c r="AD32" s="780">
        <v>45170</v>
      </c>
      <c r="AE32" s="781" t="s">
        <v>6791</v>
      </c>
      <c r="AF32" s="720"/>
      <c r="AG32" s="720"/>
      <c r="AH32" s="782" t="s">
        <v>3777</v>
      </c>
      <c r="AI32" s="720" t="s">
        <v>5811</v>
      </c>
      <c r="AJ32" s="780">
        <v>45247</v>
      </c>
      <c r="AK32" s="786" t="s">
        <v>8606</v>
      </c>
      <c r="AL32" s="720" t="s">
        <v>6913</v>
      </c>
      <c r="AM32" s="720" t="s">
        <v>6913</v>
      </c>
    </row>
    <row r="33" spans="1:39" s="725" customFormat="1" ht="15" x14ac:dyDescent="0.25">
      <c r="A33" s="720" t="s">
        <v>8263</v>
      </c>
      <c r="B33" s="719"/>
      <c r="C33" s="719" t="s">
        <v>8257</v>
      </c>
      <c r="D33" s="720" t="s">
        <v>6787</v>
      </c>
      <c r="E33" s="751" t="s">
        <v>4899</v>
      </c>
      <c r="F33" s="722">
        <f t="shared" si="3"/>
        <v>45247</v>
      </c>
      <c r="G33" s="724" t="str">
        <f t="shared" si="0"/>
        <v>B</v>
      </c>
      <c r="H33" s="775" t="str">
        <f t="shared" si="4"/>
        <v>MR.DER-0472_23-Entrega Final</v>
      </c>
      <c r="I33" s="745" t="str">
        <f t="shared" si="1"/>
        <v>ASSINADO</v>
      </c>
      <c r="J33" s="745" t="str">
        <f t="shared" si="2"/>
        <v>ND</v>
      </c>
      <c r="K33" s="719" t="s">
        <v>3730</v>
      </c>
      <c r="L33" s="752">
        <v>44914</v>
      </c>
      <c r="M33" s="756" t="s">
        <v>5887</v>
      </c>
      <c r="N33" s="720" t="s">
        <v>5537</v>
      </c>
      <c r="O33" s="780">
        <v>44938</v>
      </c>
      <c r="P33" s="720" t="s">
        <v>3777</v>
      </c>
      <c r="Q33" s="719" t="s">
        <v>3748</v>
      </c>
      <c r="R33" s="752">
        <v>44949</v>
      </c>
      <c r="S33" s="756" t="s">
        <v>6219</v>
      </c>
      <c r="T33" s="720"/>
      <c r="U33" s="720"/>
      <c r="V33" s="782" t="s">
        <v>3777</v>
      </c>
      <c r="W33" s="720" t="s">
        <v>5626</v>
      </c>
      <c r="X33" s="780">
        <v>45133</v>
      </c>
      <c r="Y33" s="781" t="s">
        <v>6757</v>
      </c>
      <c r="Z33" s="720" t="s">
        <v>5537</v>
      </c>
      <c r="AA33" s="780">
        <v>45159</v>
      </c>
      <c r="AB33" s="782" t="s">
        <v>3777</v>
      </c>
      <c r="AC33" s="720" t="s">
        <v>5811</v>
      </c>
      <c r="AD33" s="780">
        <v>45170</v>
      </c>
      <c r="AE33" s="781" t="s">
        <v>6791</v>
      </c>
      <c r="AF33" s="720"/>
      <c r="AG33" s="720"/>
      <c r="AH33" s="782" t="s">
        <v>3777</v>
      </c>
      <c r="AI33" s="720" t="s">
        <v>5811</v>
      </c>
      <c r="AJ33" s="780">
        <v>45247</v>
      </c>
      <c r="AK33" s="786" t="s">
        <v>8606</v>
      </c>
      <c r="AL33" s="720" t="s">
        <v>6913</v>
      </c>
      <c r="AM33" s="720" t="s">
        <v>6913</v>
      </c>
    </row>
    <row r="34" spans="1:39" s="725" customFormat="1" ht="15" x14ac:dyDescent="0.25">
      <c r="A34" s="720" t="s">
        <v>8263</v>
      </c>
      <c r="B34" s="719"/>
      <c r="C34" s="719" t="s">
        <v>8257</v>
      </c>
      <c r="D34" s="720" t="s">
        <v>6787</v>
      </c>
      <c r="E34" s="751" t="s">
        <v>4900</v>
      </c>
      <c r="F34" s="722">
        <f t="shared" si="3"/>
        <v>45247</v>
      </c>
      <c r="G34" s="724" t="str">
        <f t="shared" si="0"/>
        <v>B</v>
      </c>
      <c r="H34" s="775" t="str">
        <f t="shared" si="4"/>
        <v>MR.DER-0472_23-Entrega Final</v>
      </c>
      <c r="I34" s="745" t="str">
        <f t="shared" si="1"/>
        <v>ASSINADO</v>
      </c>
      <c r="J34" s="745" t="str">
        <f t="shared" si="2"/>
        <v>ND</v>
      </c>
      <c r="K34" s="719" t="s">
        <v>3730</v>
      </c>
      <c r="L34" s="752">
        <v>44914</v>
      </c>
      <c r="M34" s="756" t="s">
        <v>5887</v>
      </c>
      <c r="N34" s="720" t="s">
        <v>5537</v>
      </c>
      <c r="O34" s="780">
        <v>44938</v>
      </c>
      <c r="P34" s="720" t="s">
        <v>3777</v>
      </c>
      <c r="Q34" s="719" t="s">
        <v>3748</v>
      </c>
      <c r="R34" s="752">
        <v>44949</v>
      </c>
      <c r="S34" s="756" t="s">
        <v>6219</v>
      </c>
      <c r="T34" s="720"/>
      <c r="U34" s="720"/>
      <c r="V34" s="782" t="s">
        <v>3777</v>
      </c>
      <c r="W34" s="720" t="s">
        <v>5626</v>
      </c>
      <c r="X34" s="780">
        <v>45133</v>
      </c>
      <c r="Y34" s="781" t="s">
        <v>6757</v>
      </c>
      <c r="Z34" s="720" t="s">
        <v>5537</v>
      </c>
      <c r="AA34" s="780">
        <v>45159</v>
      </c>
      <c r="AB34" s="782" t="s">
        <v>3777</v>
      </c>
      <c r="AC34" s="720" t="s">
        <v>5811</v>
      </c>
      <c r="AD34" s="780">
        <v>45170</v>
      </c>
      <c r="AE34" s="781" t="s">
        <v>6791</v>
      </c>
      <c r="AF34" s="720"/>
      <c r="AG34" s="720"/>
      <c r="AH34" s="782" t="s">
        <v>3777</v>
      </c>
      <c r="AI34" s="720" t="s">
        <v>5811</v>
      </c>
      <c r="AJ34" s="780">
        <v>45247</v>
      </c>
      <c r="AK34" s="786" t="s">
        <v>8606</v>
      </c>
      <c r="AL34" s="720" t="s">
        <v>6913</v>
      </c>
      <c r="AM34" s="720" t="s">
        <v>6913</v>
      </c>
    </row>
    <row r="35" spans="1:39" s="725" customFormat="1" ht="15" x14ac:dyDescent="0.25">
      <c r="A35" s="720" t="s">
        <v>8263</v>
      </c>
      <c r="B35" s="719"/>
      <c r="C35" s="719" t="s">
        <v>8257</v>
      </c>
      <c r="D35" s="720" t="s">
        <v>6787</v>
      </c>
      <c r="E35" s="751" t="s">
        <v>4901</v>
      </c>
      <c r="F35" s="722">
        <f t="shared" si="3"/>
        <v>45247</v>
      </c>
      <c r="G35" s="724" t="str">
        <f t="shared" si="0"/>
        <v>B</v>
      </c>
      <c r="H35" s="775" t="str">
        <f t="shared" si="4"/>
        <v>MR.DER-0472_23-Entrega Final</v>
      </c>
      <c r="I35" s="745" t="str">
        <f t="shared" si="1"/>
        <v>ASSINADO</v>
      </c>
      <c r="J35" s="745" t="str">
        <f t="shared" si="2"/>
        <v>ND</v>
      </c>
      <c r="K35" s="719" t="s">
        <v>3730</v>
      </c>
      <c r="L35" s="752">
        <v>44914</v>
      </c>
      <c r="M35" s="756" t="s">
        <v>5887</v>
      </c>
      <c r="N35" s="720" t="s">
        <v>5537</v>
      </c>
      <c r="O35" s="780">
        <v>44938</v>
      </c>
      <c r="P35" s="720" t="s">
        <v>3777</v>
      </c>
      <c r="Q35" s="719" t="s">
        <v>3748</v>
      </c>
      <c r="R35" s="752">
        <v>44949</v>
      </c>
      <c r="S35" s="756" t="s">
        <v>6219</v>
      </c>
      <c r="T35" s="720"/>
      <c r="U35" s="720"/>
      <c r="V35" s="782" t="s">
        <v>3777</v>
      </c>
      <c r="W35" s="720" t="s">
        <v>5626</v>
      </c>
      <c r="X35" s="780">
        <v>45133</v>
      </c>
      <c r="Y35" s="781" t="s">
        <v>6757</v>
      </c>
      <c r="Z35" s="720" t="s">
        <v>5537</v>
      </c>
      <c r="AA35" s="780">
        <v>45159</v>
      </c>
      <c r="AB35" s="782" t="s">
        <v>3777</v>
      </c>
      <c r="AC35" s="720" t="s">
        <v>5811</v>
      </c>
      <c r="AD35" s="780">
        <v>45170</v>
      </c>
      <c r="AE35" s="781" t="s">
        <v>6791</v>
      </c>
      <c r="AF35" s="720"/>
      <c r="AG35" s="720"/>
      <c r="AH35" s="782" t="s">
        <v>3777</v>
      </c>
      <c r="AI35" s="720" t="s">
        <v>5811</v>
      </c>
      <c r="AJ35" s="780">
        <v>45247</v>
      </c>
      <c r="AK35" s="786" t="s">
        <v>8606</v>
      </c>
      <c r="AL35" s="720" t="s">
        <v>6913</v>
      </c>
      <c r="AM35" s="720" t="s">
        <v>6913</v>
      </c>
    </row>
    <row r="36" spans="1:39" s="725" customFormat="1" ht="15" x14ac:dyDescent="0.25">
      <c r="A36" s="720" t="s">
        <v>8263</v>
      </c>
      <c r="B36" s="719"/>
      <c r="C36" s="719" t="s">
        <v>8257</v>
      </c>
      <c r="D36" s="720" t="s">
        <v>6787</v>
      </c>
      <c r="E36" s="751" t="s">
        <v>4902</v>
      </c>
      <c r="F36" s="722">
        <f t="shared" si="3"/>
        <v>45247</v>
      </c>
      <c r="G36" s="724" t="str">
        <f t="shared" si="0"/>
        <v>B</v>
      </c>
      <c r="H36" s="775" t="str">
        <f t="shared" si="4"/>
        <v>MR.DER-0472_23-Entrega Final</v>
      </c>
      <c r="I36" s="745" t="str">
        <f t="shared" si="1"/>
        <v>ASSINADO</v>
      </c>
      <c r="J36" s="745" t="str">
        <f t="shared" si="2"/>
        <v>ND</v>
      </c>
      <c r="K36" s="719" t="s">
        <v>3730</v>
      </c>
      <c r="L36" s="752">
        <v>44914</v>
      </c>
      <c r="M36" s="756" t="s">
        <v>5887</v>
      </c>
      <c r="N36" s="720" t="s">
        <v>5537</v>
      </c>
      <c r="O36" s="780">
        <v>44938</v>
      </c>
      <c r="P36" s="720" t="s">
        <v>3777</v>
      </c>
      <c r="Q36" s="719" t="s">
        <v>3748</v>
      </c>
      <c r="R36" s="752">
        <v>44949</v>
      </c>
      <c r="S36" s="756" t="s">
        <v>6219</v>
      </c>
      <c r="T36" s="720"/>
      <c r="U36" s="720"/>
      <c r="V36" s="782" t="s">
        <v>3777</v>
      </c>
      <c r="W36" s="720" t="s">
        <v>5626</v>
      </c>
      <c r="X36" s="780">
        <v>45133</v>
      </c>
      <c r="Y36" s="781" t="s">
        <v>6757</v>
      </c>
      <c r="Z36" s="720" t="s">
        <v>5537</v>
      </c>
      <c r="AA36" s="780">
        <v>45159</v>
      </c>
      <c r="AB36" s="782" t="s">
        <v>3777</v>
      </c>
      <c r="AC36" s="720" t="s">
        <v>5811</v>
      </c>
      <c r="AD36" s="780">
        <v>45170</v>
      </c>
      <c r="AE36" s="781" t="s">
        <v>6791</v>
      </c>
      <c r="AF36" s="720"/>
      <c r="AG36" s="720"/>
      <c r="AH36" s="782" t="s">
        <v>3777</v>
      </c>
      <c r="AI36" s="720" t="s">
        <v>5811</v>
      </c>
      <c r="AJ36" s="780">
        <v>45247</v>
      </c>
      <c r="AK36" s="786" t="s">
        <v>8606</v>
      </c>
      <c r="AL36" s="720" t="s">
        <v>6913</v>
      </c>
      <c r="AM36" s="720" t="s">
        <v>6913</v>
      </c>
    </row>
    <row r="37" spans="1:39" s="725" customFormat="1" ht="15" x14ac:dyDescent="0.25">
      <c r="A37" s="720" t="s">
        <v>8263</v>
      </c>
      <c r="B37" s="719"/>
      <c r="C37" s="719" t="s">
        <v>8257</v>
      </c>
      <c r="D37" s="720" t="s">
        <v>6787</v>
      </c>
      <c r="E37" s="751" t="s">
        <v>4903</v>
      </c>
      <c r="F37" s="722">
        <f t="shared" si="3"/>
        <v>45247</v>
      </c>
      <c r="G37" s="724" t="str">
        <f t="shared" si="0"/>
        <v>B</v>
      </c>
      <c r="H37" s="775" t="str">
        <f t="shared" si="4"/>
        <v>MR.DER-0472_23-Entrega Final</v>
      </c>
      <c r="I37" s="745" t="str">
        <f t="shared" si="1"/>
        <v>ASSINADO</v>
      </c>
      <c r="J37" s="745" t="str">
        <f t="shared" si="2"/>
        <v>ND</v>
      </c>
      <c r="K37" s="719" t="s">
        <v>3730</v>
      </c>
      <c r="L37" s="752">
        <v>44914</v>
      </c>
      <c r="M37" s="756" t="s">
        <v>5887</v>
      </c>
      <c r="N37" s="720" t="s">
        <v>5537</v>
      </c>
      <c r="O37" s="780">
        <v>44938</v>
      </c>
      <c r="P37" s="720" t="s">
        <v>3777</v>
      </c>
      <c r="Q37" s="719" t="s">
        <v>3748</v>
      </c>
      <c r="R37" s="752">
        <v>44949</v>
      </c>
      <c r="S37" s="756" t="s">
        <v>6219</v>
      </c>
      <c r="T37" s="720"/>
      <c r="U37" s="720"/>
      <c r="V37" s="782" t="s">
        <v>3777</v>
      </c>
      <c r="W37" s="720" t="s">
        <v>5626</v>
      </c>
      <c r="X37" s="780">
        <v>45133</v>
      </c>
      <c r="Y37" s="781" t="s">
        <v>6757</v>
      </c>
      <c r="Z37" s="720" t="s">
        <v>5537</v>
      </c>
      <c r="AA37" s="780">
        <v>45159</v>
      </c>
      <c r="AB37" s="782" t="s">
        <v>3777</v>
      </c>
      <c r="AC37" s="720" t="s">
        <v>5811</v>
      </c>
      <c r="AD37" s="780">
        <v>45170</v>
      </c>
      <c r="AE37" s="781" t="s">
        <v>6791</v>
      </c>
      <c r="AF37" s="720"/>
      <c r="AG37" s="720"/>
      <c r="AH37" s="782" t="s">
        <v>3777</v>
      </c>
      <c r="AI37" s="720" t="s">
        <v>5811</v>
      </c>
      <c r="AJ37" s="780">
        <v>45247</v>
      </c>
      <c r="AK37" s="786" t="s">
        <v>8606</v>
      </c>
      <c r="AL37" s="720" t="s">
        <v>6913</v>
      </c>
      <c r="AM37" s="720" t="s">
        <v>6913</v>
      </c>
    </row>
    <row r="38" spans="1:39" s="725" customFormat="1" ht="15" x14ac:dyDescent="0.25">
      <c r="A38" s="720" t="s">
        <v>8263</v>
      </c>
      <c r="B38" s="719"/>
      <c r="C38" s="719" t="s">
        <v>8257</v>
      </c>
      <c r="D38" s="720" t="s">
        <v>6787</v>
      </c>
      <c r="E38" s="751" t="s">
        <v>4904</v>
      </c>
      <c r="F38" s="722">
        <f t="shared" si="3"/>
        <v>45247</v>
      </c>
      <c r="G38" s="724" t="str">
        <f t="shared" si="0"/>
        <v>B</v>
      </c>
      <c r="H38" s="775" t="str">
        <f t="shared" si="4"/>
        <v>MR.DER-0472_23-Entrega Final</v>
      </c>
      <c r="I38" s="745" t="str">
        <f t="shared" si="1"/>
        <v>ASSINADO</v>
      </c>
      <c r="J38" s="745" t="str">
        <f t="shared" si="2"/>
        <v>ND</v>
      </c>
      <c r="K38" s="719" t="s">
        <v>3730</v>
      </c>
      <c r="L38" s="752">
        <v>44914</v>
      </c>
      <c r="M38" s="756" t="s">
        <v>5887</v>
      </c>
      <c r="N38" s="720" t="s">
        <v>5537</v>
      </c>
      <c r="O38" s="780">
        <v>44938</v>
      </c>
      <c r="P38" s="720" t="s">
        <v>3777</v>
      </c>
      <c r="Q38" s="719" t="s">
        <v>3748</v>
      </c>
      <c r="R38" s="752">
        <v>44949</v>
      </c>
      <c r="S38" s="756" t="s">
        <v>6219</v>
      </c>
      <c r="T38" s="720"/>
      <c r="U38" s="720"/>
      <c r="V38" s="782" t="s">
        <v>3777</v>
      </c>
      <c r="W38" s="720" t="s">
        <v>5626</v>
      </c>
      <c r="X38" s="780">
        <v>45133</v>
      </c>
      <c r="Y38" s="781" t="s">
        <v>6757</v>
      </c>
      <c r="Z38" s="720" t="s">
        <v>5537</v>
      </c>
      <c r="AA38" s="780">
        <v>45159</v>
      </c>
      <c r="AB38" s="782" t="s">
        <v>3777</v>
      </c>
      <c r="AC38" s="720" t="s">
        <v>5811</v>
      </c>
      <c r="AD38" s="780">
        <v>45170</v>
      </c>
      <c r="AE38" s="781" t="s">
        <v>6791</v>
      </c>
      <c r="AF38" s="720"/>
      <c r="AG38" s="720"/>
      <c r="AH38" s="782" t="s">
        <v>3777</v>
      </c>
      <c r="AI38" s="720" t="s">
        <v>5811</v>
      </c>
      <c r="AJ38" s="780">
        <v>45247</v>
      </c>
      <c r="AK38" s="786" t="s">
        <v>8606</v>
      </c>
      <c r="AL38" s="720" t="s">
        <v>6913</v>
      </c>
      <c r="AM38" s="720" t="s">
        <v>6913</v>
      </c>
    </row>
    <row r="39" spans="1:39" s="725" customFormat="1" ht="15" x14ac:dyDescent="0.25">
      <c r="A39" s="720" t="s">
        <v>8263</v>
      </c>
      <c r="B39" s="719"/>
      <c r="C39" s="719" t="s">
        <v>8257</v>
      </c>
      <c r="D39" s="720" t="s">
        <v>6787</v>
      </c>
      <c r="E39" s="751" t="s">
        <v>4905</v>
      </c>
      <c r="F39" s="722">
        <f t="shared" si="3"/>
        <v>45247</v>
      </c>
      <c r="G39" s="724" t="str">
        <f t="shared" si="0"/>
        <v>B</v>
      </c>
      <c r="H39" s="775" t="str">
        <f t="shared" si="4"/>
        <v>MR.DER-0472_23-Entrega Final</v>
      </c>
      <c r="I39" s="745" t="str">
        <f t="shared" si="1"/>
        <v>ASSINADO</v>
      </c>
      <c r="J39" s="745" t="str">
        <f t="shared" si="2"/>
        <v>ND</v>
      </c>
      <c r="K39" s="719" t="s">
        <v>3730</v>
      </c>
      <c r="L39" s="752">
        <v>44914</v>
      </c>
      <c r="M39" s="756" t="s">
        <v>5887</v>
      </c>
      <c r="N39" s="720" t="s">
        <v>5537</v>
      </c>
      <c r="O39" s="780">
        <v>44938</v>
      </c>
      <c r="P39" s="720" t="s">
        <v>3777</v>
      </c>
      <c r="Q39" s="719" t="s">
        <v>3748</v>
      </c>
      <c r="R39" s="752">
        <v>44949</v>
      </c>
      <c r="S39" s="756" t="s">
        <v>6219</v>
      </c>
      <c r="T39" s="720"/>
      <c r="U39" s="720"/>
      <c r="V39" s="782" t="s">
        <v>3777</v>
      </c>
      <c r="W39" s="720" t="s">
        <v>5626</v>
      </c>
      <c r="X39" s="780">
        <v>45133</v>
      </c>
      <c r="Y39" s="781" t="s">
        <v>6757</v>
      </c>
      <c r="Z39" s="720" t="s">
        <v>5537</v>
      </c>
      <c r="AA39" s="780">
        <v>45159</v>
      </c>
      <c r="AB39" s="782" t="s">
        <v>3777</v>
      </c>
      <c r="AC39" s="720" t="s">
        <v>5811</v>
      </c>
      <c r="AD39" s="780">
        <v>45170</v>
      </c>
      <c r="AE39" s="781" t="s">
        <v>6791</v>
      </c>
      <c r="AF39" s="720"/>
      <c r="AG39" s="720"/>
      <c r="AH39" s="782" t="s">
        <v>3777</v>
      </c>
      <c r="AI39" s="720" t="s">
        <v>5811</v>
      </c>
      <c r="AJ39" s="780">
        <v>45247</v>
      </c>
      <c r="AK39" s="786" t="s">
        <v>8606</v>
      </c>
      <c r="AL39" s="720" t="s">
        <v>6913</v>
      </c>
      <c r="AM39" s="720" t="s">
        <v>6913</v>
      </c>
    </row>
    <row r="40" spans="1:39" s="725" customFormat="1" ht="15" x14ac:dyDescent="0.25">
      <c r="A40" s="720" t="s">
        <v>8263</v>
      </c>
      <c r="B40" s="719"/>
      <c r="C40" s="719" t="s">
        <v>8257</v>
      </c>
      <c r="D40" s="720" t="s">
        <v>6787</v>
      </c>
      <c r="E40" s="751" t="s">
        <v>4906</v>
      </c>
      <c r="F40" s="722">
        <f>IF(L40&lt;&gt;0,MAX(L40,R40,X40,AD40,AJ40),"NE")</f>
        <v>45247</v>
      </c>
      <c r="G40" s="724" t="str">
        <f t="shared" si="0"/>
        <v>B</v>
      </c>
      <c r="H40" s="775" t="str">
        <f t="shared" si="4"/>
        <v>MR.DER-0472_23-Entrega Final</v>
      </c>
      <c r="I40" s="745" t="str">
        <f t="shared" si="1"/>
        <v>ASSINADO</v>
      </c>
      <c r="J40" s="745" t="str">
        <f t="shared" si="2"/>
        <v>ND</v>
      </c>
      <c r="K40" s="719" t="s">
        <v>3730</v>
      </c>
      <c r="L40" s="752">
        <v>44914</v>
      </c>
      <c r="M40" s="756" t="s">
        <v>5887</v>
      </c>
      <c r="N40" s="720" t="s">
        <v>5537</v>
      </c>
      <c r="O40" s="780">
        <v>44938</v>
      </c>
      <c r="P40" s="720" t="s">
        <v>3777</v>
      </c>
      <c r="Q40" s="719" t="s">
        <v>3748</v>
      </c>
      <c r="R40" s="752">
        <v>44949</v>
      </c>
      <c r="S40" s="756" t="s">
        <v>6219</v>
      </c>
      <c r="T40" s="720"/>
      <c r="U40" s="720"/>
      <c r="V40" s="782" t="s">
        <v>3777</v>
      </c>
      <c r="W40" s="720" t="s">
        <v>5626</v>
      </c>
      <c r="X40" s="780">
        <v>45133</v>
      </c>
      <c r="Y40" s="781" t="s">
        <v>6757</v>
      </c>
      <c r="Z40" s="720" t="s">
        <v>5537</v>
      </c>
      <c r="AA40" s="780">
        <v>45159</v>
      </c>
      <c r="AB40" s="782" t="s">
        <v>3777</v>
      </c>
      <c r="AC40" s="720" t="s">
        <v>5811</v>
      </c>
      <c r="AD40" s="780">
        <v>45170</v>
      </c>
      <c r="AE40" s="781" t="s">
        <v>6791</v>
      </c>
      <c r="AF40" s="720"/>
      <c r="AG40" s="720"/>
      <c r="AH40" s="782" t="s">
        <v>3777</v>
      </c>
      <c r="AI40" s="720" t="s">
        <v>5811</v>
      </c>
      <c r="AJ40" s="780">
        <v>45247</v>
      </c>
      <c r="AK40" s="786" t="s">
        <v>8606</v>
      </c>
      <c r="AL40" s="720" t="s">
        <v>6913</v>
      </c>
      <c r="AM40" s="720" t="s">
        <v>6913</v>
      </c>
    </row>
    <row r="41" spans="1:39" s="725" customFormat="1" ht="15" x14ac:dyDescent="0.25">
      <c r="A41" s="720" t="s">
        <v>8263</v>
      </c>
      <c r="B41" s="719"/>
      <c r="C41" s="719" t="s">
        <v>8257</v>
      </c>
      <c r="D41" s="720" t="s">
        <v>6787</v>
      </c>
      <c r="E41" s="751" t="s">
        <v>4907</v>
      </c>
      <c r="F41" s="722">
        <f t="shared" si="3"/>
        <v>45247</v>
      </c>
      <c r="G41" s="724" t="str">
        <f t="shared" si="0"/>
        <v>B</v>
      </c>
      <c r="H41" s="775" t="str">
        <f t="shared" si="4"/>
        <v>MR.DER-0472_23-Entrega Final</v>
      </c>
      <c r="I41" s="745" t="str">
        <f t="shared" si="1"/>
        <v>ASSINADO</v>
      </c>
      <c r="J41" s="745" t="str">
        <f t="shared" si="2"/>
        <v>ND</v>
      </c>
      <c r="K41" s="719" t="s">
        <v>3730</v>
      </c>
      <c r="L41" s="752">
        <v>44914</v>
      </c>
      <c r="M41" s="756" t="s">
        <v>5887</v>
      </c>
      <c r="N41" s="720" t="s">
        <v>5537</v>
      </c>
      <c r="O41" s="780">
        <v>44938</v>
      </c>
      <c r="P41" s="720" t="s">
        <v>3777</v>
      </c>
      <c r="Q41" s="719" t="s">
        <v>3748</v>
      </c>
      <c r="R41" s="752">
        <v>44949</v>
      </c>
      <c r="S41" s="756" t="s">
        <v>6219</v>
      </c>
      <c r="T41" s="720"/>
      <c r="U41" s="720"/>
      <c r="V41" s="782" t="s">
        <v>3777</v>
      </c>
      <c r="W41" s="720" t="s">
        <v>5626</v>
      </c>
      <c r="X41" s="780">
        <v>45133</v>
      </c>
      <c r="Y41" s="781" t="s">
        <v>6757</v>
      </c>
      <c r="Z41" s="720" t="s">
        <v>5537</v>
      </c>
      <c r="AA41" s="780">
        <v>45159</v>
      </c>
      <c r="AB41" s="782" t="s">
        <v>3777</v>
      </c>
      <c r="AC41" s="720" t="s">
        <v>5811</v>
      </c>
      <c r="AD41" s="780">
        <v>45170</v>
      </c>
      <c r="AE41" s="781" t="s">
        <v>6791</v>
      </c>
      <c r="AF41" s="720"/>
      <c r="AG41" s="720"/>
      <c r="AH41" s="782" t="s">
        <v>3777</v>
      </c>
      <c r="AI41" s="720" t="s">
        <v>5811</v>
      </c>
      <c r="AJ41" s="780">
        <v>45247</v>
      </c>
      <c r="AK41" s="786" t="s">
        <v>8606</v>
      </c>
      <c r="AL41" s="720" t="s">
        <v>6913</v>
      </c>
      <c r="AM41" s="720" t="s">
        <v>6913</v>
      </c>
    </row>
    <row r="42" spans="1:39" s="725" customFormat="1" ht="15" x14ac:dyDescent="0.25">
      <c r="A42" s="720" t="s">
        <v>8263</v>
      </c>
      <c r="B42" s="719"/>
      <c r="C42" s="719" t="s">
        <v>8257</v>
      </c>
      <c r="D42" s="720" t="s">
        <v>6787</v>
      </c>
      <c r="E42" s="751" t="s">
        <v>4908</v>
      </c>
      <c r="F42" s="722">
        <f t="shared" si="3"/>
        <v>45247</v>
      </c>
      <c r="G42" s="724" t="str">
        <f t="shared" si="0"/>
        <v>B</v>
      </c>
      <c r="H42" s="775" t="str">
        <f t="shared" si="4"/>
        <v>MR.DER-0472_23-Entrega Final</v>
      </c>
      <c r="I42" s="745" t="str">
        <f t="shared" si="1"/>
        <v>ASSINADO</v>
      </c>
      <c r="J42" s="745" t="str">
        <f t="shared" si="2"/>
        <v>ND</v>
      </c>
      <c r="K42" s="719" t="s">
        <v>3730</v>
      </c>
      <c r="L42" s="752">
        <v>44914</v>
      </c>
      <c r="M42" s="756" t="s">
        <v>5887</v>
      </c>
      <c r="N42" s="720" t="s">
        <v>5537</v>
      </c>
      <c r="O42" s="780">
        <v>44938</v>
      </c>
      <c r="P42" s="720" t="s">
        <v>3777</v>
      </c>
      <c r="Q42" s="719" t="s">
        <v>3748</v>
      </c>
      <c r="R42" s="752">
        <v>44949</v>
      </c>
      <c r="S42" s="756" t="s">
        <v>6219</v>
      </c>
      <c r="T42" s="720"/>
      <c r="U42" s="720"/>
      <c r="V42" s="782" t="s">
        <v>3777</v>
      </c>
      <c r="W42" s="720" t="s">
        <v>5626</v>
      </c>
      <c r="X42" s="780">
        <v>45133</v>
      </c>
      <c r="Y42" s="781" t="s">
        <v>6757</v>
      </c>
      <c r="Z42" s="720" t="s">
        <v>5537</v>
      </c>
      <c r="AA42" s="780">
        <v>45159</v>
      </c>
      <c r="AB42" s="782" t="s">
        <v>3777</v>
      </c>
      <c r="AC42" s="720" t="s">
        <v>5811</v>
      </c>
      <c r="AD42" s="780">
        <v>45170</v>
      </c>
      <c r="AE42" s="781" t="s">
        <v>6791</v>
      </c>
      <c r="AF42" s="720"/>
      <c r="AG42" s="720"/>
      <c r="AH42" s="782" t="s">
        <v>3777</v>
      </c>
      <c r="AI42" s="720" t="s">
        <v>5811</v>
      </c>
      <c r="AJ42" s="780">
        <v>45247</v>
      </c>
      <c r="AK42" s="786" t="s">
        <v>8606</v>
      </c>
      <c r="AL42" s="720" t="s">
        <v>6913</v>
      </c>
      <c r="AM42" s="720" t="s">
        <v>6913</v>
      </c>
    </row>
    <row r="43" spans="1:39" s="725" customFormat="1" ht="15" x14ac:dyDescent="0.25">
      <c r="A43" s="720" t="s">
        <v>8263</v>
      </c>
      <c r="B43" s="719"/>
      <c r="C43" s="719" t="s">
        <v>8257</v>
      </c>
      <c r="D43" s="720" t="s">
        <v>6787</v>
      </c>
      <c r="E43" s="751" t="s">
        <v>4909</v>
      </c>
      <c r="F43" s="722">
        <f t="shared" si="3"/>
        <v>45247</v>
      </c>
      <c r="G43" s="724" t="str">
        <f t="shared" si="0"/>
        <v>B</v>
      </c>
      <c r="H43" s="775" t="str">
        <f t="shared" si="4"/>
        <v>MR.DER-0472_23-Entrega Final</v>
      </c>
      <c r="I43" s="745" t="str">
        <f t="shared" si="1"/>
        <v>ASSINADO</v>
      </c>
      <c r="J43" s="745" t="str">
        <f t="shared" si="2"/>
        <v>ND</v>
      </c>
      <c r="K43" s="719" t="s">
        <v>3730</v>
      </c>
      <c r="L43" s="752">
        <v>44914</v>
      </c>
      <c r="M43" s="756" t="s">
        <v>5887</v>
      </c>
      <c r="N43" s="720" t="s">
        <v>5537</v>
      </c>
      <c r="O43" s="780">
        <v>44938</v>
      </c>
      <c r="P43" s="720" t="s">
        <v>3777</v>
      </c>
      <c r="Q43" s="719" t="s">
        <v>3748</v>
      </c>
      <c r="R43" s="752">
        <v>44949</v>
      </c>
      <c r="S43" s="756" t="s">
        <v>6219</v>
      </c>
      <c r="T43" s="720"/>
      <c r="U43" s="720"/>
      <c r="V43" s="782" t="s">
        <v>3777</v>
      </c>
      <c r="W43" s="720" t="s">
        <v>5626</v>
      </c>
      <c r="X43" s="780">
        <v>45133</v>
      </c>
      <c r="Y43" s="781" t="s">
        <v>6757</v>
      </c>
      <c r="Z43" s="720" t="s">
        <v>5537</v>
      </c>
      <c r="AA43" s="780">
        <v>45159</v>
      </c>
      <c r="AB43" s="782" t="s">
        <v>3777</v>
      </c>
      <c r="AC43" s="720" t="s">
        <v>5811</v>
      </c>
      <c r="AD43" s="780">
        <v>45170</v>
      </c>
      <c r="AE43" s="781" t="s">
        <v>6791</v>
      </c>
      <c r="AF43" s="720"/>
      <c r="AG43" s="720"/>
      <c r="AH43" s="782" t="s">
        <v>3777</v>
      </c>
      <c r="AI43" s="720" t="s">
        <v>5811</v>
      </c>
      <c r="AJ43" s="780">
        <v>45247</v>
      </c>
      <c r="AK43" s="786" t="s">
        <v>8606</v>
      </c>
      <c r="AL43" s="720" t="s">
        <v>6913</v>
      </c>
      <c r="AM43" s="720" t="s">
        <v>6913</v>
      </c>
    </row>
    <row r="44" spans="1:39" s="725" customFormat="1" ht="15" x14ac:dyDescent="0.25">
      <c r="A44" s="720" t="s">
        <v>8263</v>
      </c>
      <c r="B44" s="719"/>
      <c r="C44" s="719" t="s">
        <v>8257</v>
      </c>
      <c r="D44" s="720" t="s">
        <v>6787</v>
      </c>
      <c r="E44" s="751" t="s">
        <v>4910</v>
      </c>
      <c r="F44" s="722">
        <f t="shared" si="3"/>
        <v>45247</v>
      </c>
      <c r="G44" s="724" t="str">
        <f t="shared" si="0"/>
        <v>B</v>
      </c>
      <c r="H44" s="775" t="str">
        <f t="shared" si="4"/>
        <v>MR.DER-0472_23-Entrega Final</v>
      </c>
      <c r="I44" s="745" t="str">
        <f t="shared" si="1"/>
        <v>ASSINADO</v>
      </c>
      <c r="J44" s="745" t="str">
        <f t="shared" si="2"/>
        <v>ND</v>
      </c>
      <c r="K44" s="719" t="s">
        <v>3730</v>
      </c>
      <c r="L44" s="752">
        <v>44914</v>
      </c>
      <c r="M44" s="756" t="s">
        <v>5887</v>
      </c>
      <c r="N44" s="720" t="s">
        <v>5537</v>
      </c>
      <c r="O44" s="780">
        <v>44938</v>
      </c>
      <c r="P44" s="720" t="s">
        <v>3777</v>
      </c>
      <c r="Q44" s="719" t="s">
        <v>3748</v>
      </c>
      <c r="R44" s="752">
        <v>44949</v>
      </c>
      <c r="S44" s="756" t="s">
        <v>6219</v>
      </c>
      <c r="T44" s="720"/>
      <c r="U44" s="720"/>
      <c r="V44" s="782" t="s">
        <v>3777</v>
      </c>
      <c r="W44" s="720" t="s">
        <v>5626</v>
      </c>
      <c r="X44" s="780">
        <v>45133</v>
      </c>
      <c r="Y44" s="781" t="s">
        <v>6757</v>
      </c>
      <c r="Z44" s="720" t="s">
        <v>5537</v>
      </c>
      <c r="AA44" s="780">
        <v>45159</v>
      </c>
      <c r="AB44" s="782" t="s">
        <v>3777</v>
      </c>
      <c r="AC44" s="720" t="s">
        <v>5811</v>
      </c>
      <c r="AD44" s="780">
        <v>45170</v>
      </c>
      <c r="AE44" s="781" t="s">
        <v>6791</v>
      </c>
      <c r="AF44" s="720"/>
      <c r="AG44" s="720"/>
      <c r="AH44" s="782" t="s">
        <v>3777</v>
      </c>
      <c r="AI44" s="720" t="s">
        <v>5811</v>
      </c>
      <c r="AJ44" s="780">
        <v>45247</v>
      </c>
      <c r="AK44" s="786" t="s">
        <v>8606</v>
      </c>
      <c r="AL44" s="720" t="s">
        <v>6913</v>
      </c>
      <c r="AM44" s="720" t="s">
        <v>6913</v>
      </c>
    </row>
    <row r="45" spans="1:39" s="725" customFormat="1" ht="15" x14ac:dyDescent="0.25">
      <c r="A45" s="720" t="s">
        <v>8263</v>
      </c>
      <c r="B45" s="719"/>
      <c r="C45" s="719" t="s">
        <v>8257</v>
      </c>
      <c r="D45" s="720" t="s">
        <v>6787</v>
      </c>
      <c r="E45" s="751" t="s">
        <v>4911</v>
      </c>
      <c r="F45" s="722">
        <f t="shared" si="3"/>
        <v>45247</v>
      </c>
      <c r="G45" s="724" t="str">
        <f t="shared" si="0"/>
        <v>B</v>
      </c>
      <c r="H45" s="775" t="str">
        <f t="shared" si="4"/>
        <v>MR.DER-0472_23-Entrega Final</v>
      </c>
      <c r="I45" s="745" t="str">
        <f t="shared" si="1"/>
        <v>ASSINADO</v>
      </c>
      <c r="J45" s="745" t="str">
        <f t="shared" si="2"/>
        <v>ND</v>
      </c>
      <c r="K45" s="719" t="s">
        <v>3730</v>
      </c>
      <c r="L45" s="752">
        <v>44914</v>
      </c>
      <c r="M45" s="756" t="s">
        <v>5887</v>
      </c>
      <c r="N45" s="720" t="s">
        <v>5537</v>
      </c>
      <c r="O45" s="780">
        <v>44938</v>
      </c>
      <c r="P45" s="720" t="s">
        <v>3777</v>
      </c>
      <c r="Q45" s="719" t="s">
        <v>3748</v>
      </c>
      <c r="R45" s="752">
        <v>44949</v>
      </c>
      <c r="S45" s="756" t="s">
        <v>6219</v>
      </c>
      <c r="T45" s="720"/>
      <c r="U45" s="720"/>
      <c r="V45" s="782" t="s">
        <v>3777</v>
      </c>
      <c r="W45" s="720" t="s">
        <v>5626</v>
      </c>
      <c r="X45" s="780">
        <v>45133</v>
      </c>
      <c r="Y45" s="781" t="s">
        <v>6757</v>
      </c>
      <c r="Z45" s="720" t="s">
        <v>5537</v>
      </c>
      <c r="AA45" s="780">
        <v>45159</v>
      </c>
      <c r="AB45" s="782" t="s">
        <v>3777</v>
      </c>
      <c r="AC45" s="720" t="s">
        <v>5811</v>
      </c>
      <c r="AD45" s="780">
        <v>45170</v>
      </c>
      <c r="AE45" s="781" t="s">
        <v>6791</v>
      </c>
      <c r="AF45" s="720"/>
      <c r="AG45" s="720"/>
      <c r="AH45" s="782" t="s">
        <v>3777</v>
      </c>
      <c r="AI45" s="720" t="s">
        <v>5811</v>
      </c>
      <c r="AJ45" s="780">
        <v>45247</v>
      </c>
      <c r="AK45" s="786" t="s">
        <v>8606</v>
      </c>
      <c r="AL45" s="720" t="s">
        <v>6913</v>
      </c>
      <c r="AM45" s="720" t="s">
        <v>6913</v>
      </c>
    </row>
    <row r="46" spans="1:39" s="725" customFormat="1" ht="15" x14ac:dyDescent="0.25">
      <c r="A46" s="720" t="s">
        <v>8263</v>
      </c>
      <c r="B46" s="719"/>
      <c r="C46" s="719" t="s">
        <v>8257</v>
      </c>
      <c r="D46" s="720" t="s">
        <v>6787</v>
      </c>
      <c r="E46" s="751" t="s">
        <v>4912</v>
      </c>
      <c r="F46" s="722">
        <f t="shared" si="3"/>
        <v>45247</v>
      </c>
      <c r="G46" s="724" t="str">
        <f t="shared" si="0"/>
        <v>B</v>
      </c>
      <c r="H46" s="775" t="str">
        <f t="shared" si="4"/>
        <v>MR.DER-0472_23-Entrega Final</v>
      </c>
      <c r="I46" s="745" t="str">
        <f t="shared" si="1"/>
        <v>ASSINADO</v>
      </c>
      <c r="J46" s="745" t="str">
        <f t="shared" si="2"/>
        <v>ND</v>
      </c>
      <c r="K46" s="719" t="s">
        <v>3730</v>
      </c>
      <c r="L46" s="752">
        <v>44914</v>
      </c>
      <c r="M46" s="756" t="s">
        <v>5887</v>
      </c>
      <c r="N46" s="720" t="s">
        <v>5537</v>
      </c>
      <c r="O46" s="780">
        <v>44938</v>
      </c>
      <c r="P46" s="720" t="s">
        <v>3777</v>
      </c>
      <c r="Q46" s="719" t="s">
        <v>3748</v>
      </c>
      <c r="R46" s="752">
        <v>44949</v>
      </c>
      <c r="S46" s="756" t="s">
        <v>6219</v>
      </c>
      <c r="T46" s="720"/>
      <c r="U46" s="720"/>
      <c r="V46" s="782" t="s">
        <v>3777</v>
      </c>
      <c r="W46" s="720" t="s">
        <v>5626</v>
      </c>
      <c r="X46" s="780">
        <v>45133</v>
      </c>
      <c r="Y46" s="781" t="s">
        <v>6757</v>
      </c>
      <c r="Z46" s="720" t="s">
        <v>5537</v>
      </c>
      <c r="AA46" s="780">
        <v>45159</v>
      </c>
      <c r="AB46" s="782" t="s">
        <v>3777</v>
      </c>
      <c r="AC46" s="720" t="s">
        <v>5811</v>
      </c>
      <c r="AD46" s="780">
        <v>45170</v>
      </c>
      <c r="AE46" s="781" t="s">
        <v>6791</v>
      </c>
      <c r="AF46" s="720"/>
      <c r="AG46" s="720"/>
      <c r="AH46" s="782" t="s">
        <v>3777</v>
      </c>
      <c r="AI46" s="720" t="s">
        <v>5811</v>
      </c>
      <c r="AJ46" s="780">
        <v>45247</v>
      </c>
      <c r="AK46" s="786" t="s">
        <v>8606</v>
      </c>
      <c r="AL46" s="720" t="s">
        <v>6913</v>
      </c>
      <c r="AM46" s="720" t="s">
        <v>6913</v>
      </c>
    </row>
    <row r="47" spans="1:39" s="725" customFormat="1" ht="15" x14ac:dyDescent="0.25">
      <c r="A47" s="720" t="s">
        <v>8263</v>
      </c>
      <c r="B47" s="719"/>
      <c r="C47" s="719" t="s">
        <v>8257</v>
      </c>
      <c r="D47" s="720" t="s">
        <v>6787</v>
      </c>
      <c r="E47" s="751" t="s">
        <v>4913</v>
      </c>
      <c r="F47" s="722">
        <f t="shared" si="3"/>
        <v>45247</v>
      </c>
      <c r="G47" s="724" t="str">
        <f t="shared" si="0"/>
        <v>B</v>
      </c>
      <c r="H47" s="775" t="str">
        <f t="shared" si="4"/>
        <v>MR.DER-0472_23-Entrega Final</v>
      </c>
      <c r="I47" s="745" t="str">
        <f t="shared" si="1"/>
        <v>ASSINADO</v>
      </c>
      <c r="J47" s="745" t="str">
        <f t="shared" si="2"/>
        <v>ND</v>
      </c>
      <c r="K47" s="719" t="s">
        <v>3730</v>
      </c>
      <c r="L47" s="752">
        <v>44914</v>
      </c>
      <c r="M47" s="756" t="s">
        <v>5887</v>
      </c>
      <c r="N47" s="720" t="s">
        <v>5537</v>
      </c>
      <c r="O47" s="780">
        <v>44938</v>
      </c>
      <c r="P47" s="720" t="s">
        <v>3777</v>
      </c>
      <c r="Q47" s="719" t="s">
        <v>3748</v>
      </c>
      <c r="R47" s="752">
        <v>44949</v>
      </c>
      <c r="S47" s="756" t="s">
        <v>6219</v>
      </c>
      <c r="T47" s="720"/>
      <c r="U47" s="720"/>
      <c r="V47" s="782" t="s">
        <v>3777</v>
      </c>
      <c r="W47" s="720" t="s">
        <v>5626</v>
      </c>
      <c r="X47" s="780">
        <v>45133</v>
      </c>
      <c r="Y47" s="781" t="s">
        <v>6757</v>
      </c>
      <c r="Z47" s="720" t="s">
        <v>5537</v>
      </c>
      <c r="AA47" s="780">
        <v>45159</v>
      </c>
      <c r="AB47" s="782" t="s">
        <v>3777</v>
      </c>
      <c r="AC47" s="720" t="s">
        <v>5811</v>
      </c>
      <c r="AD47" s="780">
        <v>45170</v>
      </c>
      <c r="AE47" s="781" t="s">
        <v>6791</v>
      </c>
      <c r="AF47" s="720"/>
      <c r="AG47" s="720"/>
      <c r="AH47" s="782" t="s">
        <v>3777</v>
      </c>
      <c r="AI47" s="720" t="s">
        <v>5811</v>
      </c>
      <c r="AJ47" s="780">
        <v>45247</v>
      </c>
      <c r="AK47" s="786" t="s">
        <v>8606</v>
      </c>
      <c r="AL47" s="720" t="s">
        <v>6913</v>
      </c>
      <c r="AM47" s="720" t="s">
        <v>6913</v>
      </c>
    </row>
    <row r="48" spans="1:39" s="725" customFormat="1" ht="15" x14ac:dyDescent="0.25">
      <c r="A48" s="720" t="s">
        <v>8263</v>
      </c>
      <c r="B48" s="719"/>
      <c r="C48" s="719" t="s">
        <v>8257</v>
      </c>
      <c r="D48" s="720" t="s">
        <v>6787</v>
      </c>
      <c r="E48" s="751" t="s">
        <v>4914</v>
      </c>
      <c r="F48" s="722">
        <f t="shared" si="3"/>
        <v>45247</v>
      </c>
      <c r="G48" s="724" t="str">
        <f t="shared" si="0"/>
        <v>B</v>
      </c>
      <c r="H48" s="775" t="str">
        <f t="shared" si="4"/>
        <v>MR.DER-0472_23-Entrega Final</v>
      </c>
      <c r="I48" s="745" t="str">
        <f t="shared" si="1"/>
        <v>ASSINADO</v>
      </c>
      <c r="J48" s="745" t="str">
        <f t="shared" si="2"/>
        <v>ND</v>
      </c>
      <c r="K48" s="719" t="s">
        <v>3730</v>
      </c>
      <c r="L48" s="752">
        <v>44914</v>
      </c>
      <c r="M48" s="756" t="s">
        <v>5887</v>
      </c>
      <c r="N48" s="720" t="s">
        <v>5537</v>
      </c>
      <c r="O48" s="780">
        <v>44938</v>
      </c>
      <c r="P48" s="720" t="s">
        <v>3777</v>
      </c>
      <c r="Q48" s="719" t="s">
        <v>3748</v>
      </c>
      <c r="R48" s="752">
        <v>44949</v>
      </c>
      <c r="S48" s="756" t="s">
        <v>6219</v>
      </c>
      <c r="T48" s="720"/>
      <c r="U48" s="720"/>
      <c r="V48" s="782" t="s">
        <v>3777</v>
      </c>
      <c r="W48" s="720" t="s">
        <v>5626</v>
      </c>
      <c r="X48" s="780">
        <v>45133</v>
      </c>
      <c r="Y48" s="781" t="s">
        <v>6757</v>
      </c>
      <c r="Z48" s="720" t="s">
        <v>5537</v>
      </c>
      <c r="AA48" s="780">
        <v>45159</v>
      </c>
      <c r="AB48" s="782" t="s">
        <v>3777</v>
      </c>
      <c r="AC48" s="720" t="s">
        <v>5811</v>
      </c>
      <c r="AD48" s="780">
        <v>45170</v>
      </c>
      <c r="AE48" s="781" t="s">
        <v>6791</v>
      </c>
      <c r="AF48" s="720"/>
      <c r="AG48" s="720"/>
      <c r="AH48" s="782" t="s">
        <v>3777</v>
      </c>
      <c r="AI48" s="720" t="s">
        <v>5811</v>
      </c>
      <c r="AJ48" s="780">
        <v>45247</v>
      </c>
      <c r="AK48" s="786" t="s">
        <v>8606</v>
      </c>
      <c r="AL48" s="720" t="s">
        <v>6913</v>
      </c>
      <c r="AM48" s="720" t="s">
        <v>6913</v>
      </c>
    </row>
    <row r="49" spans="1:39" s="725" customFormat="1" ht="15" x14ac:dyDescent="0.25">
      <c r="A49" s="720" t="s">
        <v>8263</v>
      </c>
      <c r="B49" s="719"/>
      <c r="C49" s="719" t="s">
        <v>8257</v>
      </c>
      <c r="D49" s="720" t="s">
        <v>6787</v>
      </c>
      <c r="E49" s="751" t="s">
        <v>4915</v>
      </c>
      <c r="F49" s="722">
        <f t="shared" si="3"/>
        <v>45247</v>
      </c>
      <c r="G49" s="724" t="str">
        <f t="shared" si="0"/>
        <v>B</v>
      </c>
      <c r="H49" s="775" t="str">
        <f t="shared" si="4"/>
        <v>MR.DER-0472_23-Entrega Final</v>
      </c>
      <c r="I49" s="745" t="str">
        <f t="shared" si="1"/>
        <v>ASSINADO</v>
      </c>
      <c r="J49" s="745" t="str">
        <f t="shared" si="2"/>
        <v>ND</v>
      </c>
      <c r="K49" s="719" t="s">
        <v>3730</v>
      </c>
      <c r="L49" s="752">
        <v>44914</v>
      </c>
      <c r="M49" s="756" t="s">
        <v>5887</v>
      </c>
      <c r="N49" s="720" t="s">
        <v>5537</v>
      </c>
      <c r="O49" s="780">
        <v>44938</v>
      </c>
      <c r="P49" s="720" t="s">
        <v>3777</v>
      </c>
      <c r="Q49" s="719" t="s">
        <v>3748</v>
      </c>
      <c r="R49" s="752">
        <v>44949</v>
      </c>
      <c r="S49" s="756" t="s">
        <v>6219</v>
      </c>
      <c r="T49" s="720"/>
      <c r="U49" s="720"/>
      <c r="V49" s="782" t="s">
        <v>3777</v>
      </c>
      <c r="W49" s="720" t="s">
        <v>5626</v>
      </c>
      <c r="X49" s="780">
        <v>45133</v>
      </c>
      <c r="Y49" s="781" t="s">
        <v>6757</v>
      </c>
      <c r="Z49" s="720" t="s">
        <v>5537</v>
      </c>
      <c r="AA49" s="780">
        <v>45159</v>
      </c>
      <c r="AB49" s="782" t="s">
        <v>3777</v>
      </c>
      <c r="AC49" s="720" t="s">
        <v>5811</v>
      </c>
      <c r="AD49" s="780">
        <v>45170</v>
      </c>
      <c r="AE49" s="781" t="s">
        <v>6791</v>
      </c>
      <c r="AF49" s="720"/>
      <c r="AG49" s="720"/>
      <c r="AH49" s="782" t="s">
        <v>3777</v>
      </c>
      <c r="AI49" s="720" t="s">
        <v>5811</v>
      </c>
      <c r="AJ49" s="780">
        <v>45247</v>
      </c>
      <c r="AK49" s="786" t="s">
        <v>8606</v>
      </c>
      <c r="AL49" s="720" t="s">
        <v>6913</v>
      </c>
      <c r="AM49" s="720" t="s">
        <v>6913</v>
      </c>
    </row>
    <row r="50" spans="1:39" s="725" customFormat="1" ht="15" x14ac:dyDescent="0.25">
      <c r="A50" s="720" t="s">
        <v>8263</v>
      </c>
      <c r="B50" s="719"/>
      <c r="C50" s="719" t="s">
        <v>8257</v>
      </c>
      <c r="D50" s="720" t="s">
        <v>6787</v>
      </c>
      <c r="E50" s="751" t="s">
        <v>4916</v>
      </c>
      <c r="F50" s="722">
        <f t="shared" si="3"/>
        <v>45247</v>
      </c>
      <c r="G50" s="724" t="str">
        <f t="shared" si="0"/>
        <v>B</v>
      </c>
      <c r="H50" s="775" t="str">
        <f t="shared" si="4"/>
        <v>MR.DER-0472_23-Entrega Final</v>
      </c>
      <c r="I50" s="745" t="str">
        <f t="shared" si="1"/>
        <v>ASSINADO</v>
      </c>
      <c r="J50" s="745" t="str">
        <f t="shared" si="2"/>
        <v>ND</v>
      </c>
      <c r="K50" s="719" t="s">
        <v>3730</v>
      </c>
      <c r="L50" s="752">
        <v>44914</v>
      </c>
      <c r="M50" s="756" t="s">
        <v>5887</v>
      </c>
      <c r="N50" s="720" t="s">
        <v>5537</v>
      </c>
      <c r="O50" s="780">
        <v>44938</v>
      </c>
      <c r="P50" s="720" t="s">
        <v>3777</v>
      </c>
      <c r="Q50" s="719" t="s">
        <v>3748</v>
      </c>
      <c r="R50" s="752">
        <v>44949</v>
      </c>
      <c r="S50" s="756" t="s">
        <v>6219</v>
      </c>
      <c r="T50" s="720"/>
      <c r="U50" s="720"/>
      <c r="V50" s="782" t="s">
        <v>3777</v>
      </c>
      <c r="W50" s="720" t="s">
        <v>5626</v>
      </c>
      <c r="X50" s="780">
        <v>45133</v>
      </c>
      <c r="Y50" s="781" t="s">
        <v>6757</v>
      </c>
      <c r="Z50" s="720" t="s">
        <v>5537</v>
      </c>
      <c r="AA50" s="780">
        <v>45159</v>
      </c>
      <c r="AB50" s="782" t="s">
        <v>3777</v>
      </c>
      <c r="AC50" s="720" t="s">
        <v>5811</v>
      </c>
      <c r="AD50" s="780">
        <v>45170</v>
      </c>
      <c r="AE50" s="781" t="s">
        <v>6791</v>
      </c>
      <c r="AF50" s="720"/>
      <c r="AG50" s="720"/>
      <c r="AH50" s="782" t="s">
        <v>3777</v>
      </c>
      <c r="AI50" s="720" t="s">
        <v>5811</v>
      </c>
      <c r="AJ50" s="780">
        <v>45247</v>
      </c>
      <c r="AK50" s="786" t="s">
        <v>8606</v>
      </c>
      <c r="AL50" s="720" t="s">
        <v>6913</v>
      </c>
      <c r="AM50" s="720" t="s">
        <v>6913</v>
      </c>
    </row>
    <row r="51" spans="1:39" s="725" customFormat="1" ht="15" x14ac:dyDescent="0.25">
      <c r="A51" s="720" t="s">
        <v>8263</v>
      </c>
      <c r="B51" s="719"/>
      <c r="C51" s="719" t="s">
        <v>8257</v>
      </c>
      <c r="D51" s="720" t="s">
        <v>6787</v>
      </c>
      <c r="E51" s="751" t="s">
        <v>4917</v>
      </c>
      <c r="F51" s="722">
        <f>IF(L51&lt;&gt;0,MAX(L51,R51,X51,AD51,AJ51),"NE")</f>
        <v>45247</v>
      </c>
      <c r="G51" s="724" t="str">
        <f t="shared" si="0"/>
        <v>B</v>
      </c>
      <c r="H51" s="775" t="str">
        <f t="shared" si="4"/>
        <v>MR.DER-0472_23-Entrega Final</v>
      </c>
      <c r="I51" s="745" t="str">
        <f t="shared" si="1"/>
        <v>ASSINADO</v>
      </c>
      <c r="J51" s="745" t="str">
        <f t="shared" si="2"/>
        <v>ND</v>
      </c>
      <c r="K51" s="719" t="s">
        <v>3730</v>
      </c>
      <c r="L51" s="752">
        <v>44914</v>
      </c>
      <c r="M51" s="756" t="s">
        <v>5887</v>
      </c>
      <c r="N51" s="720" t="s">
        <v>5537</v>
      </c>
      <c r="O51" s="780">
        <v>44938</v>
      </c>
      <c r="P51" s="720" t="s">
        <v>3777</v>
      </c>
      <c r="Q51" s="719" t="s">
        <v>3748</v>
      </c>
      <c r="R51" s="752">
        <v>44949</v>
      </c>
      <c r="S51" s="756" t="s">
        <v>6219</v>
      </c>
      <c r="T51" s="720"/>
      <c r="U51" s="720"/>
      <c r="V51" s="782" t="s">
        <v>3777</v>
      </c>
      <c r="W51" s="720" t="s">
        <v>5626</v>
      </c>
      <c r="X51" s="780">
        <v>45133</v>
      </c>
      <c r="Y51" s="781" t="s">
        <v>6757</v>
      </c>
      <c r="Z51" s="720" t="s">
        <v>5537</v>
      </c>
      <c r="AA51" s="780">
        <v>45159</v>
      </c>
      <c r="AB51" s="782" t="s">
        <v>3777</v>
      </c>
      <c r="AC51" s="720" t="s">
        <v>5811</v>
      </c>
      <c r="AD51" s="780">
        <v>45170</v>
      </c>
      <c r="AE51" s="781" t="s">
        <v>6791</v>
      </c>
      <c r="AF51" s="720"/>
      <c r="AG51" s="720"/>
      <c r="AH51" s="782" t="s">
        <v>3777</v>
      </c>
      <c r="AI51" s="720" t="s">
        <v>5811</v>
      </c>
      <c r="AJ51" s="780">
        <v>45247</v>
      </c>
      <c r="AK51" s="786" t="s">
        <v>8606</v>
      </c>
      <c r="AL51" s="720" t="s">
        <v>6913</v>
      </c>
      <c r="AM51" s="720" t="s">
        <v>6913</v>
      </c>
    </row>
    <row r="52" spans="1:39" s="725" customFormat="1" ht="15" x14ac:dyDescent="0.25">
      <c r="A52" s="720" t="s">
        <v>8263</v>
      </c>
      <c r="B52" s="719"/>
      <c r="C52" s="719" t="s">
        <v>8257</v>
      </c>
      <c r="D52" s="720" t="s">
        <v>6787</v>
      </c>
      <c r="E52" s="751" t="s">
        <v>4918</v>
      </c>
      <c r="F52" s="722">
        <f t="shared" si="3"/>
        <v>45247</v>
      </c>
      <c r="G52" s="724" t="str">
        <f t="shared" si="0"/>
        <v>B</v>
      </c>
      <c r="H52" s="775" t="str">
        <f t="shared" si="4"/>
        <v>MR.DER-0472_23-Entrega Final</v>
      </c>
      <c r="I52" s="745" t="str">
        <f t="shared" si="1"/>
        <v>ASSINADO</v>
      </c>
      <c r="J52" s="745" t="str">
        <f t="shared" si="2"/>
        <v>ND</v>
      </c>
      <c r="K52" s="719" t="s">
        <v>3730</v>
      </c>
      <c r="L52" s="752">
        <v>44914</v>
      </c>
      <c r="M52" s="756" t="s">
        <v>5887</v>
      </c>
      <c r="N52" s="720" t="s">
        <v>5537</v>
      </c>
      <c r="O52" s="780">
        <v>44938</v>
      </c>
      <c r="P52" s="720" t="s">
        <v>3777</v>
      </c>
      <c r="Q52" s="719" t="s">
        <v>3748</v>
      </c>
      <c r="R52" s="752">
        <v>44949</v>
      </c>
      <c r="S52" s="756" t="s">
        <v>6219</v>
      </c>
      <c r="T52" s="720"/>
      <c r="U52" s="720"/>
      <c r="V52" s="782" t="s">
        <v>3777</v>
      </c>
      <c r="W52" s="720" t="s">
        <v>5626</v>
      </c>
      <c r="X52" s="780">
        <v>45133</v>
      </c>
      <c r="Y52" s="781" t="s">
        <v>6757</v>
      </c>
      <c r="Z52" s="720" t="s">
        <v>5537</v>
      </c>
      <c r="AA52" s="780">
        <v>45159</v>
      </c>
      <c r="AB52" s="782" t="s">
        <v>3777</v>
      </c>
      <c r="AC52" s="720" t="s">
        <v>5811</v>
      </c>
      <c r="AD52" s="780">
        <v>45170</v>
      </c>
      <c r="AE52" s="781" t="s">
        <v>6791</v>
      </c>
      <c r="AF52" s="720"/>
      <c r="AG52" s="720"/>
      <c r="AH52" s="782" t="s">
        <v>3777</v>
      </c>
      <c r="AI52" s="720" t="s">
        <v>5811</v>
      </c>
      <c r="AJ52" s="780">
        <v>45247</v>
      </c>
      <c r="AK52" s="786" t="s">
        <v>8606</v>
      </c>
      <c r="AL52" s="720" t="s">
        <v>6913</v>
      </c>
      <c r="AM52" s="720" t="s">
        <v>6913</v>
      </c>
    </row>
    <row r="53" spans="1:39" s="725" customFormat="1" ht="15" x14ac:dyDescent="0.25">
      <c r="A53" s="720" t="s">
        <v>8263</v>
      </c>
      <c r="B53" s="719"/>
      <c r="C53" s="719" t="s">
        <v>8257</v>
      </c>
      <c r="D53" s="720" t="s">
        <v>6787</v>
      </c>
      <c r="E53" s="751" t="s">
        <v>4919</v>
      </c>
      <c r="F53" s="722">
        <f t="shared" si="3"/>
        <v>45247</v>
      </c>
      <c r="G53" s="724" t="str">
        <f t="shared" si="0"/>
        <v>B</v>
      </c>
      <c r="H53" s="775" t="str">
        <f t="shared" si="4"/>
        <v>MR.DER-0472_23-Entrega Final</v>
      </c>
      <c r="I53" s="745" t="str">
        <f t="shared" si="1"/>
        <v>ASSINADO</v>
      </c>
      <c r="J53" s="745" t="str">
        <f t="shared" si="2"/>
        <v>ND</v>
      </c>
      <c r="K53" s="719" t="s">
        <v>3730</v>
      </c>
      <c r="L53" s="752">
        <v>44914</v>
      </c>
      <c r="M53" s="756" t="s">
        <v>5887</v>
      </c>
      <c r="N53" s="720" t="s">
        <v>5537</v>
      </c>
      <c r="O53" s="780">
        <v>44938</v>
      </c>
      <c r="P53" s="720" t="s">
        <v>3777</v>
      </c>
      <c r="Q53" s="719" t="s">
        <v>3748</v>
      </c>
      <c r="R53" s="752">
        <v>44949</v>
      </c>
      <c r="S53" s="756" t="s">
        <v>6219</v>
      </c>
      <c r="T53" s="720"/>
      <c r="U53" s="720"/>
      <c r="V53" s="782" t="s">
        <v>3777</v>
      </c>
      <c r="W53" s="720" t="s">
        <v>5626</v>
      </c>
      <c r="X53" s="780">
        <v>45133</v>
      </c>
      <c r="Y53" s="781" t="s">
        <v>6757</v>
      </c>
      <c r="Z53" s="720" t="s">
        <v>5537</v>
      </c>
      <c r="AA53" s="780">
        <v>45159</v>
      </c>
      <c r="AB53" s="782" t="s">
        <v>3777</v>
      </c>
      <c r="AC53" s="720" t="s">
        <v>5811</v>
      </c>
      <c r="AD53" s="780">
        <v>45170</v>
      </c>
      <c r="AE53" s="781" t="s">
        <v>6791</v>
      </c>
      <c r="AF53" s="720"/>
      <c r="AG53" s="720"/>
      <c r="AH53" s="782" t="s">
        <v>3777</v>
      </c>
      <c r="AI53" s="720" t="s">
        <v>5811</v>
      </c>
      <c r="AJ53" s="780">
        <v>45247</v>
      </c>
      <c r="AK53" s="786" t="s">
        <v>8606</v>
      </c>
      <c r="AL53" s="720" t="s">
        <v>6913</v>
      </c>
      <c r="AM53" s="720" t="s">
        <v>6913</v>
      </c>
    </row>
    <row r="54" spans="1:39" s="725" customFormat="1" ht="15" x14ac:dyDescent="0.25">
      <c r="A54" s="720" t="s">
        <v>8263</v>
      </c>
      <c r="B54" s="719"/>
      <c r="C54" s="719" t="s">
        <v>8257</v>
      </c>
      <c r="D54" s="720" t="s">
        <v>6787</v>
      </c>
      <c r="E54" s="751" t="s">
        <v>4920</v>
      </c>
      <c r="F54" s="722">
        <f t="shared" si="3"/>
        <v>45247</v>
      </c>
      <c r="G54" s="724" t="str">
        <f t="shared" si="0"/>
        <v>B</v>
      </c>
      <c r="H54" s="775" t="str">
        <f t="shared" si="4"/>
        <v>MR.DER-0472_23-Entrega Final</v>
      </c>
      <c r="I54" s="745" t="str">
        <f t="shared" si="1"/>
        <v>ASSINADO</v>
      </c>
      <c r="J54" s="745" t="str">
        <f t="shared" si="2"/>
        <v>ND</v>
      </c>
      <c r="K54" s="719" t="s">
        <v>3730</v>
      </c>
      <c r="L54" s="752">
        <v>44914</v>
      </c>
      <c r="M54" s="756" t="s">
        <v>5887</v>
      </c>
      <c r="N54" s="720" t="s">
        <v>5537</v>
      </c>
      <c r="O54" s="780">
        <v>44938</v>
      </c>
      <c r="P54" s="720" t="s">
        <v>3777</v>
      </c>
      <c r="Q54" s="719" t="s">
        <v>3748</v>
      </c>
      <c r="R54" s="752">
        <v>44949</v>
      </c>
      <c r="S54" s="756" t="s">
        <v>6219</v>
      </c>
      <c r="T54" s="720"/>
      <c r="U54" s="720"/>
      <c r="V54" s="782" t="s">
        <v>3777</v>
      </c>
      <c r="W54" s="720" t="s">
        <v>5626</v>
      </c>
      <c r="X54" s="780">
        <v>45133</v>
      </c>
      <c r="Y54" s="781" t="s">
        <v>6757</v>
      </c>
      <c r="Z54" s="720" t="s">
        <v>5537</v>
      </c>
      <c r="AA54" s="780">
        <v>45159</v>
      </c>
      <c r="AB54" s="782" t="s">
        <v>3777</v>
      </c>
      <c r="AC54" s="720" t="s">
        <v>5811</v>
      </c>
      <c r="AD54" s="780">
        <v>45170</v>
      </c>
      <c r="AE54" s="781" t="s">
        <v>6791</v>
      </c>
      <c r="AF54" s="720"/>
      <c r="AG54" s="720"/>
      <c r="AH54" s="782" t="s">
        <v>3777</v>
      </c>
      <c r="AI54" s="720" t="s">
        <v>5811</v>
      </c>
      <c r="AJ54" s="780">
        <v>45247</v>
      </c>
      <c r="AK54" s="786" t="s">
        <v>8606</v>
      </c>
      <c r="AL54" s="720" t="s">
        <v>6913</v>
      </c>
      <c r="AM54" s="720" t="s">
        <v>6913</v>
      </c>
    </row>
    <row r="55" spans="1:39" s="725" customFormat="1" ht="15" x14ac:dyDescent="0.25">
      <c r="A55" s="720" t="s">
        <v>8263</v>
      </c>
      <c r="B55" s="719"/>
      <c r="C55" s="719" t="s">
        <v>8257</v>
      </c>
      <c r="D55" s="720" t="s">
        <v>6787</v>
      </c>
      <c r="E55" s="751" t="s">
        <v>4921</v>
      </c>
      <c r="F55" s="722">
        <f t="shared" si="3"/>
        <v>45247</v>
      </c>
      <c r="G55" s="724" t="str">
        <f t="shared" si="0"/>
        <v>B</v>
      </c>
      <c r="H55" s="775" t="str">
        <f t="shared" si="4"/>
        <v>MR.DER-0472_23-Entrega Final</v>
      </c>
      <c r="I55" s="745" t="str">
        <f t="shared" si="1"/>
        <v>ASSINADO</v>
      </c>
      <c r="J55" s="745" t="str">
        <f t="shared" si="2"/>
        <v>ND</v>
      </c>
      <c r="K55" s="719" t="s">
        <v>3730</v>
      </c>
      <c r="L55" s="752">
        <v>44914</v>
      </c>
      <c r="M55" s="756" t="s">
        <v>5887</v>
      </c>
      <c r="N55" s="720" t="s">
        <v>5537</v>
      </c>
      <c r="O55" s="780">
        <v>44938</v>
      </c>
      <c r="P55" s="720" t="s">
        <v>3777</v>
      </c>
      <c r="Q55" s="719" t="s">
        <v>3748</v>
      </c>
      <c r="R55" s="752">
        <v>44949</v>
      </c>
      <c r="S55" s="756" t="s">
        <v>6219</v>
      </c>
      <c r="T55" s="720"/>
      <c r="U55" s="720"/>
      <c r="V55" s="782" t="s">
        <v>3777</v>
      </c>
      <c r="W55" s="720" t="s">
        <v>5626</v>
      </c>
      <c r="X55" s="780">
        <v>45133</v>
      </c>
      <c r="Y55" s="781" t="s">
        <v>6757</v>
      </c>
      <c r="Z55" s="720" t="s">
        <v>5537</v>
      </c>
      <c r="AA55" s="780">
        <v>45159</v>
      </c>
      <c r="AB55" s="782" t="s">
        <v>3777</v>
      </c>
      <c r="AC55" s="720" t="s">
        <v>5811</v>
      </c>
      <c r="AD55" s="780">
        <v>45170</v>
      </c>
      <c r="AE55" s="781" t="s">
        <v>6791</v>
      </c>
      <c r="AF55" s="720"/>
      <c r="AG55" s="720"/>
      <c r="AH55" s="782" t="s">
        <v>3777</v>
      </c>
      <c r="AI55" s="720" t="s">
        <v>5811</v>
      </c>
      <c r="AJ55" s="780">
        <v>45247</v>
      </c>
      <c r="AK55" s="786" t="s">
        <v>8606</v>
      </c>
      <c r="AL55" s="720" t="s">
        <v>6913</v>
      </c>
      <c r="AM55" s="720" t="s">
        <v>6913</v>
      </c>
    </row>
    <row r="56" spans="1:39" s="725" customFormat="1" ht="15" x14ac:dyDescent="0.25">
      <c r="A56" s="720" t="s">
        <v>8263</v>
      </c>
      <c r="B56" s="719"/>
      <c r="C56" s="719" t="s">
        <v>8257</v>
      </c>
      <c r="D56" s="720" t="s">
        <v>6787</v>
      </c>
      <c r="E56" s="751" t="s">
        <v>4922</v>
      </c>
      <c r="F56" s="722">
        <f t="shared" si="3"/>
        <v>45247</v>
      </c>
      <c r="G56" s="724" t="str">
        <f t="shared" si="0"/>
        <v>B</v>
      </c>
      <c r="H56" s="775" t="str">
        <f t="shared" si="4"/>
        <v>MR.DER-0472_23-Entrega Final</v>
      </c>
      <c r="I56" s="745" t="str">
        <f t="shared" si="1"/>
        <v>ASSINADO</v>
      </c>
      <c r="J56" s="745" t="str">
        <f t="shared" si="2"/>
        <v>ND</v>
      </c>
      <c r="K56" s="719" t="s">
        <v>3730</v>
      </c>
      <c r="L56" s="752">
        <v>44914</v>
      </c>
      <c r="M56" s="756" t="s">
        <v>5887</v>
      </c>
      <c r="N56" s="720" t="s">
        <v>5537</v>
      </c>
      <c r="O56" s="780">
        <v>44938</v>
      </c>
      <c r="P56" s="720" t="s">
        <v>3777</v>
      </c>
      <c r="Q56" s="719" t="s">
        <v>3748</v>
      </c>
      <c r="R56" s="752">
        <v>44949</v>
      </c>
      <c r="S56" s="756" t="s">
        <v>6219</v>
      </c>
      <c r="T56" s="720"/>
      <c r="U56" s="720"/>
      <c r="V56" s="782" t="s">
        <v>3777</v>
      </c>
      <c r="W56" s="720" t="s">
        <v>5626</v>
      </c>
      <c r="X56" s="780">
        <v>45133</v>
      </c>
      <c r="Y56" s="781" t="s">
        <v>6757</v>
      </c>
      <c r="Z56" s="720" t="s">
        <v>5537</v>
      </c>
      <c r="AA56" s="780">
        <v>45159</v>
      </c>
      <c r="AB56" s="782" t="s">
        <v>3777</v>
      </c>
      <c r="AC56" s="720" t="s">
        <v>5811</v>
      </c>
      <c r="AD56" s="780">
        <v>45170</v>
      </c>
      <c r="AE56" s="781" t="s">
        <v>6791</v>
      </c>
      <c r="AF56" s="720"/>
      <c r="AG56" s="720"/>
      <c r="AH56" s="782" t="s">
        <v>3777</v>
      </c>
      <c r="AI56" s="720" t="s">
        <v>5811</v>
      </c>
      <c r="AJ56" s="780">
        <v>45247</v>
      </c>
      <c r="AK56" s="786" t="s">
        <v>8606</v>
      </c>
      <c r="AL56" s="720" t="s">
        <v>6913</v>
      </c>
      <c r="AM56" s="720" t="s">
        <v>6913</v>
      </c>
    </row>
    <row r="57" spans="1:39" s="725" customFormat="1" ht="15" x14ac:dyDescent="0.25">
      <c r="A57" s="720" t="s">
        <v>8263</v>
      </c>
      <c r="B57" s="719"/>
      <c r="C57" s="719" t="s">
        <v>8257</v>
      </c>
      <c r="D57" s="720" t="s">
        <v>6787</v>
      </c>
      <c r="E57" s="751" t="s">
        <v>4923</v>
      </c>
      <c r="F57" s="722">
        <f t="shared" si="3"/>
        <v>45247</v>
      </c>
      <c r="G57" s="724" t="str">
        <f t="shared" si="0"/>
        <v>B</v>
      </c>
      <c r="H57" s="775" t="str">
        <f t="shared" si="4"/>
        <v>MR.DER-0472_23-Entrega Final</v>
      </c>
      <c r="I57" s="745" t="str">
        <f t="shared" si="1"/>
        <v>ASSINADO</v>
      </c>
      <c r="J57" s="745" t="str">
        <f t="shared" si="2"/>
        <v>ND</v>
      </c>
      <c r="K57" s="719" t="s">
        <v>3730</v>
      </c>
      <c r="L57" s="752">
        <v>44914</v>
      </c>
      <c r="M57" s="756" t="s">
        <v>5887</v>
      </c>
      <c r="N57" s="720" t="s">
        <v>5537</v>
      </c>
      <c r="O57" s="780">
        <v>44938</v>
      </c>
      <c r="P57" s="720" t="s">
        <v>3777</v>
      </c>
      <c r="Q57" s="719" t="s">
        <v>3748</v>
      </c>
      <c r="R57" s="752">
        <v>44949</v>
      </c>
      <c r="S57" s="756" t="s">
        <v>6219</v>
      </c>
      <c r="T57" s="720"/>
      <c r="U57" s="720"/>
      <c r="V57" s="782" t="s">
        <v>3777</v>
      </c>
      <c r="W57" s="720" t="s">
        <v>5626</v>
      </c>
      <c r="X57" s="780">
        <v>45133</v>
      </c>
      <c r="Y57" s="781" t="s">
        <v>6757</v>
      </c>
      <c r="Z57" s="720" t="s">
        <v>5537</v>
      </c>
      <c r="AA57" s="780">
        <v>45159</v>
      </c>
      <c r="AB57" s="782" t="s">
        <v>3777</v>
      </c>
      <c r="AC57" s="720" t="s">
        <v>5811</v>
      </c>
      <c r="AD57" s="780">
        <v>45170</v>
      </c>
      <c r="AE57" s="781" t="s">
        <v>6791</v>
      </c>
      <c r="AF57" s="720"/>
      <c r="AG57" s="720"/>
      <c r="AH57" s="782" t="s">
        <v>3777</v>
      </c>
      <c r="AI57" s="720" t="s">
        <v>5811</v>
      </c>
      <c r="AJ57" s="780">
        <v>45247</v>
      </c>
      <c r="AK57" s="786" t="s">
        <v>8606</v>
      </c>
      <c r="AL57" s="720" t="s">
        <v>6913</v>
      </c>
      <c r="AM57" s="720" t="s">
        <v>6913</v>
      </c>
    </row>
    <row r="58" spans="1:39" s="725" customFormat="1" ht="15" x14ac:dyDescent="0.25">
      <c r="A58" s="720" t="s">
        <v>8263</v>
      </c>
      <c r="B58" s="719"/>
      <c r="C58" s="719" t="s">
        <v>8257</v>
      </c>
      <c r="D58" s="720" t="s">
        <v>6787</v>
      </c>
      <c r="E58" s="751" t="s">
        <v>4924</v>
      </c>
      <c r="F58" s="722">
        <f t="shared" si="3"/>
        <v>45247</v>
      </c>
      <c r="G58" s="724" t="str">
        <f t="shared" si="0"/>
        <v>B</v>
      </c>
      <c r="H58" s="775" t="str">
        <f t="shared" si="4"/>
        <v>MR.DER-0472_23-Entrega Final</v>
      </c>
      <c r="I58" s="745" t="str">
        <f t="shared" si="1"/>
        <v>ASSINADO</v>
      </c>
      <c r="J58" s="745" t="str">
        <f t="shared" si="2"/>
        <v>ND</v>
      </c>
      <c r="K58" s="719" t="s">
        <v>3730</v>
      </c>
      <c r="L58" s="752">
        <v>44914</v>
      </c>
      <c r="M58" s="756" t="s">
        <v>5887</v>
      </c>
      <c r="N58" s="720" t="s">
        <v>5537</v>
      </c>
      <c r="O58" s="780">
        <v>44938</v>
      </c>
      <c r="P58" s="720" t="s">
        <v>3777</v>
      </c>
      <c r="Q58" s="719" t="s">
        <v>3748</v>
      </c>
      <c r="R58" s="752">
        <v>44949</v>
      </c>
      <c r="S58" s="756" t="s">
        <v>6219</v>
      </c>
      <c r="T58" s="720"/>
      <c r="U58" s="720"/>
      <c r="V58" s="782" t="s">
        <v>3777</v>
      </c>
      <c r="W58" s="720" t="s">
        <v>5626</v>
      </c>
      <c r="X58" s="780">
        <v>45133</v>
      </c>
      <c r="Y58" s="781" t="s">
        <v>6757</v>
      </c>
      <c r="Z58" s="720" t="s">
        <v>5537</v>
      </c>
      <c r="AA58" s="780">
        <v>45159</v>
      </c>
      <c r="AB58" s="782" t="s">
        <v>3777</v>
      </c>
      <c r="AC58" s="720" t="s">
        <v>5811</v>
      </c>
      <c r="AD58" s="780">
        <v>45170</v>
      </c>
      <c r="AE58" s="781" t="s">
        <v>6791</v>
      </c>
      <c r="AF58" s="720"/>
      <c r="AG58" s="720"/>
      <c r="AH58" s="782" t="s">
        <v>3777</v>
      </c>
      <c r="AI58" s="720" t="s">
        <v>5811</v>
      </c>
      <c r="AJ58" s="780">
        <v>45247</v>
      </c>
      <c r="AK58" s="786" t="s">
        <v>8606</v>
      </c>
      <c r="AL58" s="720" t="s">
        <v>6913</v>
      </c>
      <c r="AM58" s="720" t="s">
        <v>6913</v>
      </c>
    </row>
    <row r="59" spans="1:39" s="725" customFormat="1" ht="15" x14ac:dyDescent="0.25">
      <c r="A59" s="720" t="s">
        <v>8263</v>
      </c>
      <c r="B59" s="719"/>
      <c r="C59" s="719" t="s">
        <v>8257</v>
      </c>
      <c r="D59" s="720" t="s">
        <v>6787</v>
      </c>
      <c r="E59" s="751" t="s">
        <v>4925</v>
      </c>
      <c r="F59" s="722">
        <f t="shared" si="3"/>
        <v>45247</v>
      </c>
      <c r="G59" s="724" t="str">
        <f t="shared" si="0"/>
        <v>B</v>
      </c>
      <c r="H59" s="775" t="str">
        <f t="shared" si="4"/>
        <v>MR.DER-0472_23-Entrega Final</v>
      </c>
      <c r="I59" s="745" t="str">
        <f t="shared" si="1"/>
        <v>ASSINADO</v>
      </c>
      <c r="J59" s="745" t="str">
        <f t="shared" si="2"/>
        <v>ND</v>
      </c>
      <c r="K59" s="719" t="s">
        <v>3730</v>
      </c>
      <c r="L59" s="752">
        <v>44914</v>
      </c>
      <c r="M59" s="756" t="s">
        <v>5887</v>
      </c>
      <c r="N59" s="720" t="s">
        <v>5537</v>
      </c>
      <c r="O59" s="780">
        <v>44938</v>
      </c>
      <c r="P59" s="720" t="s">
        <v>3777</v>
      </c>
      <c r="Q59" s="719" t="s">
        <v>3748</v>
      </c>
      <c r="R59" s="752">
        <v>44949</v>
      </c>
      <c r="S59" s="756" t="s">
        <v>6219</v>
      </c>
      <c r="T59" s="720"/>
      <c r="U59" s="720"/>
      <c r="V59" s="782" t="s">
        <v>3777</v>
      </c>
      <c r="W59" s="720" t="s">
        <v>5626</v>
      </c>
      <c r="X59" s="780">
        <v>45133</v>
      </c>
      <c r="Y59" s="781" t="s">
        <v>6757</v>
      </c>
      <c r="Z59" s="720" t="s">
        <v>5537</v>
      </c>
      <c r="AA59" s="780">
        <v>45159</v>
      </c>
      <c r="AB59" s="782" t="s">
        <v>3777</v>
      </c>
      <c r="AC59" s="720" t="s">
        <v>5811</v>
      </c>
      <c r="AD59" s="780">
        <v>45170</v>
      </c>
      <c r="AE59" s="781" t="s">
        <v>6791</v>
      </c>
      <c r="AF59" s="720"/>
      <c r="AG59" s="720"/>
      <c r="AH59" s="782" t="s">
        <v>3777</v>
      </c>
      <c r="AI59" s="720" t="s">
        <v>5811</v>
      </c>
      <c r="AJ59" s="780">
        <v>45247</v>
      </c>
      <c r="AK59" s="786" t="s">
        <v>8606</v>
      </c>
      <c r="AL59" s="720" t="s">
        <v>6913</v>
      </c>
      <c r="AM59" s="720" t="s">
        <v>6913</v>
      </c>
    </row>
    <row r="60" spans="1:39" s="725" customFormat="1" ht="15" x14ac:dyDescent="0.25">
      <c r="A60" s="720" t="s">
        <v>8263</v>
      </c>
      <c r="B60" s="719"/>
      <c r="C60" s="719" t="s">
        <v>8257</v>
      </c>
      <c r="D60" s="720" t="s">
        <v>6787</v>
      </c>
      <c r="E60" s="751" t="s">
        <v>4926</v>
      </c>
      <c r="F60" s="722">
        <f t="shared" si="3"/>
        <v>45247</v>
      </c>
      <c r="G60" s="775" t="str">
        <f t="shared" si="0"/>
        <v>A</v>
      </c>
      <c r="H60" s="775" t="str">
        <f t="shared" si="4"/>
        <v>MR.DER-0472_23-Entrega Final</v>
      </c>
      <c r="I60" s="778" t="str">
        <f t="shared" si="1"/>
        <v>ASSINADO</v>
      </c>
      <c r="J60" s="745" t="str">
        <f t="shared" si="2"/>
        <v>ND</v>
      </c>
      <c r="K60" s="719" t="s">
        <v>3730</v>
      </c>
      <c r="L60" s="752">
        <v>45133</v>
      </c>
      <c r="M60" s="756" t="s">
        <v>6757</v>
      </c>
      <c r="N60" s="720" t="s">
        <v>5537</v>
      </c>
      <c r="O60" s="780">
        <v>45159</v>
      </c>
      <c r="P60" s="720" t="s">
        <v>3777</v>
      </c>
      <c r="Q60" s="719" t="s">
        <v>3748</v>
      </c>
      <c r="R60" s="752">
        <v>45170</v>
      </c>
      <c r="S60" s="756" t="s">
        <v>6791</v>
      </c>
      <c r="T60" s="720"/>
      <c r="U60" s="720"/>
      <c r="V60" s="782" t="s">
        <v>3777</v>
      </c>
      <c r="W60" s="720"/>
      <c r="X60" s="720"/>
      <c r="Y60" s="720"/>
      <c r="Z60" s="720"/>
      <c r="AA60" s="720"/>
      <c r="AB60" s="720"/>
      <c r="AC60" s="720" t="s">
        <v>3748</v>
      </c>
      <c r="AD60" s="780">
        <v>45247</v>
      </c>
      <c r="AE60" s="786" t="s">
        <v>8606</v>
      </c>
      <c r="AF60" s="720"/>
      <c r="AG60" s="720" t="s">
        <v>6913</v>
      </c>
      <c r="AH60" s="720"/>
      <c r="AI60" s="720"/>
      <c r="AJ60" s="720"/>
      <c r="AK60" s="720"/>
      <c r="AL60" s="720"/>
      <c r="AM60" s="720"/>
    </row>
    <row r="61" spans="1:39" s="725" customFormat="1" ht="15" x14ac:dyDescent="0.25">
      <c r="A61" s="720" t="s">
        <v>8263</v>
      </c>
      <c r="B61" s="719"/>
      <c r="C61" s="719" t="s">
        <v>8257</v>
      </c>
      <c r="D61" s="720" t="s">
        <v>6787</v>
      </c>
      <c r="E61" s="751" t="s">
        <v>4927</v>
      </c>
      <c r="F61" s="722">
        <f t="shared" si="3"/>
        <v>45247</v>
      </c>
      <c r="G61" s="775" t="str">
        <f t="shared" si="0"/>
        <v>A</v>
      </c>
      <c r="H61" s="775" t="str">
        <f t="shared" si="4"/>
        <v>MR.DER-0472_23-Entrega Final</v>
      </c>
      <c r="I61" s="778" t="str">
        <f t="shared" si="1"/>
        <v>ASSINADO</v>
      </c>
      <c r="J61" s="745" t="str">
        <f t="shared" si="2"/>
        <v>ND</v>
      </c>
      <c r="K61" s="719" t="s">
        <v>3730</v>
      </c>
      <c r="L61" s="752">
        <v>45133</v>
      </c>
      <c r="M61" s="756" t="s">
        <v>6757</v>
      </c>
      <c r="N61" s="720" t="s">
        <v>5537</v>
      </c>
      <c r="O61" s="780">
        <v>45159</v>
      </c>
      <c r="P61" s="720" t="s">
        <v>3777</v>
      </c>
      <c r="Q61" s="719" t="s">
        <v>3748</v>
      </c>
      <c r="R61" s="752">
        <v>45170</v>
      </c>
      <c r="S61" s="756" t="s">
        <v>6791</v>
      </c>
      <c r="T61" s="720"/>
      <c r="U61" s="720"/>
      <c r="V61" s="782" t="s">
        <v>3777</v>
      </c>
      <c r="W61" s="720"/>
      <c r="X61" s="720"/>
      <c r="Y61" s="720"/>
      <c r="Z61" s="720"/>
      <c r="AA61" s="720"/>
      <c r="AB61" s="720"/>
      <c r="AC61" s="720" t="s">
        <v>3748</v>
      </c>
      <c r="AD61" s="780">
        <v>45247</v>
      </c>
      <c r="AE61" s="786" t="s">
        <v>8606</v>
      </c>
      <c r="AF61" s="720"/>
      <c r="AG61" s="720" t="s">
        <v>6913</v>
      </c>
      <c r="AH61" s="720"/>
      <c r="AI61" s="720"/>
      <c r="AJ61" s="720"/>
      <c r="AK61" s="720"/>
      <c r="AL61" s="720"/>
      <c r="AM61" s="720"/>
    </row>
    <row r="62" spans="1:39" s="725" customFormat="1" ht="15" x14ac:dyDescent="0.25">
      <c r="A62" s="720" t="s">
        <v>8263</v>
      </c>
      <c r="B62" s="719"/>
      <c r="C62" s="719" t="s">
        <v>8257</v>
      </c>
      <c r="D62" s="720" t="s">
        <v>6787</v>
      </c>
      <c r="E62" s="751" t="s">
        <v>4928</v>
      </c>
      <c r="F62" s="722">
        <f t="shared" si="3"/>
        <v>45247</v>
      </c>
      <c r="G62" s="775" t="str">
        <f t="shared" si="0"/>
        <v>A</v>
      </c>
      <c r="H62" s="775" t="str">
        <f t="shared" si="4"/>
        <v>MR.DER-0472_23-Entrega Final</v>
      </c>
      <c r="I62" s="778" t="str">
        <f t="shared" si="1"/>
        <v>ASSINADO</v>
      </c>
      <c r="J62" s="745" t="str">
        <f t="shared" si="2"/>
        <v>ND</v>
      </c>
      <c r="K62" s="719" t="s">
        <v>3730</v>
      </c>
      <c r="L62" s="752">
        <v>45133</v>
      </c>
      <c r="M62" s="756" t="s">
        <v>6757</v>
      </c>
      <c r="N62" s="720" t="s">
        <v>5537</v>
      </c>
      <c r="O62" s="780">
        <v>45159</v>
      </c>
      <c r="P62" s="720" t="s">
        <v>3777</v>
      </c>
      <c r="Q62" s="719" t="s">
        <v>3748</v>
      </c>
      <c r="R62" s="752">
        <v>45170</v>
      </c>
      <c r="S62" s="756" t="s">
        <v>6791</v>
      </c>
      <c r="T62" s="720"/>
      <c r="U62" s="720"/>
      <c r="V62" s="782" t="s">
        <v>3777</v>
      </c>
      <c r="W62" s="720"/>
      <c r="X62" s="720"/>
      <c r="Y62" s="720"/>
      <c r="Z62" s="720"/>
      <c r="AA62" s="720"/>
      <c r="AB62" s="720"/>
      <c r="AC62" s="720" t="s">
        <v>3748</v>
      </c>
      <c r="AD62" s="780">
        <v>45247</v>
      </c>
      <c r="AE62" s="786" t="s">
        <v>8606</v>
      </c>
      <c r="AF62" s="720"/>
      <c r="AG62" s="720" t="s">
        <v>6913</v>
      </c>
      <c r="AH62" s="720"/>
      <c r="AI62" s="720"/>
      <c r="AJ62" s="720"/>
      <c r="AK62" s="720"/>
      <c r="AL62" s="720"/>
      <c r="AM62" s="720"/>
    </row>
    <row r="63" spans="1:39" s="725" customFormat="1" ht="15" x14ac:dyDescent="0.25">
      <c r="A63" s="720" t="s">
        <v>8263</v>
      </c>
      <c r="B63" s="719"/>
      <c r="C63" s="719" t="s">
        <v>8257</v>
      </c>
      <c r="D63" s="720" t="s">
        <v>6787</v>
      </c>
      <c r="E63" s="751" t="s">
        <v>4929</v>
      </c>
      <c r="F63" s="722">
        <f t="shared" si="3"/>
        <v>45247</v>
      </c>
      <c r="G63" s="775" t="str">
        <f t="shared" si="0"/>
        <v>A</v>
      </c>
      <c r="H63" s="775" t="str">
        <f t="shared" si="4"/>
        <v>MR.DER-0472_23-Entrega Final</v>
      </c>
      <c r="I63" s="778" t="str">
        <f t="shared" si="1"/>
        <v>ASSINADO</v>
      </c>
      <c r="J63" s="745" t="str">
        <f t="shared" si="2"/>
        <v>ND</v>
      </c>
      <c r="K63" s="719" t="s">
        <v>3730</v>
      </c>
      <c r="L63" s="752">
        <v>45133</v>
      </c>
      <c r="M63" s="756" t="s">
        <v>6757</v>
      </c>
      <c r="N63" s="720" t="s">
        <v>5537</v>
      </c>
      <c r="O63" s="780">
        <v>45159</v>
      </c>
      <c r="P63" s="720" t="s">
        <v>3777</v>
      </c>
      <c r="Q63" s="719" t="s">
        <v>3748</v>
      </c>
      <c r="R63" s="752">
        <v>45170</v>
      </c>
      <c r="S63" s="756" t="s">
        <v>6791</v>
      </c>
      <c r="T63" s="720"/>
      <c r="U63" s="720"/>
      <c r="V63" s="782" t="s">
        <v>3777</v>
      </c>
      <c r="W63" s="720"/>
      <c r="X63" s="720"/>
      <c r="Y63" s="720"/>
      <c r="Z63" s="720"/>
      <c r="AA63" s="720"/>
      <c r="AB63" s="720"/>
      <c r="AC63" s="720" t="s">
        <v>3748</v>
      </c>
      <c r="AD63" s="780">
        <v>45247</v>
      </c>
      <c r="AE63" s="786" t="s">
        <v>8606</v>
      </c>
      <c r="AF63" s="720"/>
      <c r="AG63" s="720" t="s">
        <v>6913</v>
      </c>
      <c r="AH63" s="720"/>
      <c r="AI63" s="720"/>
      <c r="AJ63" s="720"/>
      <c r="AK63" s="720"/>
      <c r="AL63" s="720"/>
      <c r="AM63" s="720"/>
    </row>
    <row r="64" spans="1:39" s="731" customFormat="1" x14ac:dyDescent="0.25">
      <c r="A64" s="726"/>
      <c r="B64" s="726"/>
      <c r="C64" s="726"/>
      <c r="D64" s="727"/>
      <c r="E64" s="727"/>
      <c r="F64" s="727"/>
      <c r="G64" s="727"/>
      <c r="H64" s="727"/>
      <c r="I64" s="726"/>
      <c r="J64" s="726"/>
      <c r="K64" s="726"/>
      <c r="L64" s="726"/>
      <c r="M64" s="726"/>
      <c r="N64" s="728"/>
      <c r="O64" s="728"/>
      <c r="P64" s="729"/>
      <c r="Q64" s="730"/>
      <c r="R64" s="730"/>
      <c r="S64" s="730"/>
    </row>
    <row r="65" spans="1:37" s="725" customFormat="1" ht="15" x14ac:dyDescent="0.25">
      <c r="A65" s="720" t="s">
        <v>8263</v>
      </c>
      <c r="B65" s="719"/>
      <c r="C65" s="721" t="s">
        <v>8257</v>
      </c>
      <c r="D65" s="720" t="s">
        <v>8607</v>
      </c>
      <c r="E65" s="751" t="s">
        <v>4931</v>
      </c>
      <c r="F65" s="722">
        <f>IF(L65&lt;&gt;0,MAX(L65,R65,X65,AD65,AJ65),"NE")</f>
        <v>46156</v>
      </c>
      <c r="G65" s="724" t="str">
        <f t="shared" ref="G65:G120" si="5">IF($F65="","",INDEX($K65:$FI65,1,MATCH($F65,$K65:$FI65,)-1))</f>
        <v>B</v>
      </c>
      <c r="H65" s="775" t="str">
        <f t="shared" ref="H65:H94" si="6">IF($F65="","",INDEX($K65:$FL65,1,MATCH($F65,$K65:$FL65,)+1))</f>
        <v>MR_DER-1743_26</v>
      </c>
      <c r="I65" s="746" t="str">
        <f t="shared" ref="I65:I120" si="7">IF(F65="NE",F65,IF(INDEX(K65:CP65,,MATCH(F65,K65:CP65,0)+3)&lt;&gt;0,INDEX(K65:CP65,,MATCH(F65,K65:CP65,0)+3),"ND"))</f>
        <v>ND</v>
      </c>
      <c r="J65" s="746" t="str">
        <f t="shared" ref="J65:J93" si="8">IF(G65="NE",G65,IF(INDEX(K65:CQ65,,MATCH(G65,K65:CQ65,0)+3)&lt;&gt;0,INDEX(K65:CQ65,,MATCH(G65,K65:CQ65,0)+3),"ND"))</f>
        <v>APROVADO</v>
      </c>
      <c r="K65" s="719" t="s">
        <v>3730</v>
      </c>
      <c r="L65" s="752">
        <v>44825</v>
      </c>
      <c r="M65" s="755" t="s">
        <v>3758</v>
      </c>
      <c r="N65" s="719" t="s">
        <v>5539</v>
      </c>
      <c r="O65" s="752">
        <v>44840</v>
      </c>
      <c r="P65" s="755" t="s">
        <v>3785</v>
      </c>
      <c r="Q65" s="719" t="s">
        <v>3748</v>
      </c>
      <c r="R65" s="752">
        <v>44853</v>
      </c>
      <c r="S65" s="755" t="s">
        <v>5568</v>
      </c>
      <c r="T65" s="719"/>
      <c r="U65" s="719"/>
      <c r="V65" s="1698" t="s">
        <v>5652</v>
      </c>
      <c r="W65" s="719" t="s">
        <v>5626</v>
      </c>
      <c r="X65" s="752">
        <v>46094</v>
      </c>
      <c r="Y65" s="218" t="s">
        <v>12332</v>
      </c>
      <c r="Z65" s="725" t="s">
        <v>5537</v>
      </c>
      <c r="AA65" s="1213">
        <v>46111</v>
      </c>
      <c r="AC65" s="775" t="s">
        <v>5811</v>
      </c>
      <c r="AD65" s="778">
        <v>46134</v>
      </c>
      <c r="AE65" s="218" t="s">
        <v>12574</v>
      </c>
      <c r="AF65" s="775" t="s">
        <v>5539</v>
      </c>
      <c r="AG65" s="778">
        <v>46155</v>
      </c>
      <c r="AI65" s="725" t="s">
        <v>5811</v>
      </c>
      <c r="AJ65" s="1213">
        <v>46156</v>
      </c>
      <c r="AK65" s="218" t="s">
        <v>12659</v>
      </c>
    </row>
    <row r="66" spans="1:37" s="725" customFormat="1" ht="15" x14ac:dyDescent="0.25">
      <c r="A66" s="720" t="s">
        <v>8263</v>
      </c>
      <c r="B66" s="719"/>
      <c r="C66" s="721" t="s">
        <v>8257</v>
      </c>
      <c r="D66" s="720" t="s">
        <v>8607</v>
      </c>
      <c r="E66" s="751" t="s">
        <v>4932</v>
      </c>
      <c r="F66" s="722">
        <f t="shared" ref="F66:F100" si="9">IF(L66&lt;&gt;0,MAX(L66,R66,X66,AD66,AJ66),"NE")</f>
        <v>46156</v>
      </c>
      <c r="G66" s="724" t="str">
        <f t="shared" si="5"/>
        <v>B</v>
      </c>
      <c r="H66" s="775" t="str">
        <f t="shared" si="6"/>
        <v>MR_DER-1743_26</v>
      </c>
      <c r="I66" s="746" t="str">
        <f t="shared" si="7"/>
        <v>ND</v>
      </c>
      <c r="J66" s="746" t="str">
        <f t="shared" si="8"/>
        <v>APROVADO</v>
      </c>
      <c r="K66" s="719" t="s">
        <v>3730</v>
      </c>
      <c r="L66" s="752">
        <v>44825</v>
      </c>
      <c r="M66" s="755" t="s">
        <v>3758</v>
      </c>
      <c r="N66" s="719" t="s">
        <v>5539</v>
      </c>
      <c r="O66" s="752">
        <v>44840</v>
      </c>
      <c r="P66" s="755" t="s">
        <v>3785</v>
      </c>
      <c r="Q66" s="719" t="s">
        <v>3748</v>
      </c>
      <c r="R66" s="752">
        <v>44853</v>
      </c>
      <c r="S66" s="755" t="s">
        <v>5568</v>
      </c>
      <c r="T66" s="719"/>
      <c r="U66" s="719"/>
      <c r="V66" s="1698" t="s">
        <v>5652</v>
      </c>
      <c r="W66" s="719" t="s">
        <v>5626</v>
      </c>
      <c r="X66" s="752">
        <v>46094</v>
      </c>
      <c r="Y66" s="218" t="s">
        <v>12332</v>
      </c>
      <c r="Z66" s="725" t="s">
        <v>5537</v>
      </c>
      <c r="AA66" s="1213">
        <v>46111</v>
      </c>
      <c r="AC66" s="775" t="s">
        <v>5811</v>
      </c>
      <c r="AD66" s="778">
        <v>46134</v>
      </c>
      <c r="AE66" s="218" t="s">
        <v>12574</v>
      </c>
      <c r="AF66" s="775" t="s">
        <v>5539</v>
      </c>
      <c r="AG66" s="778">
        <v>46155</v>
      </c>
      <c r="AI66" s="725" t="s">
        <v>5811</v>
      </c>
      <c r="AJ66" s="1213">
        <v>46156</v>
      </c>
      <c r="AK66" s="218" t="s">
        <v>12659</v>
      </c>
    </row>
    <row r="67" spans="1:37" s="725" customFormat="1" ht="15" x14ac:dyDescent="0.25">
      <c r="A67" s="720" t="s">
        <v>8263</v>
      </c>
      <c r="B67" s="719"/>
      <c r="C67" s="721" t="s">
        <v>8257</v>
      </c>
      <c r="D67" s="720" t="s">
        <v>8607</v>
      </c>
      <c r="E67" s="751" t="s">
        <v>4933</v>
      </c>
      <c r="F67" s="722">
        <f t="shared" si="9"/>
        <v>46156</v>
      </c>
      <c r="G67" s="724" t="str">
        <f t="shared" si="5"/>
        <v>B</v>
      </c>
      <c r="H67" s="775" t="str">
        <f t="shared" si="6"/>
        <v>MR_DER-1743_26</v>
      </c>
      <c r="I67" s="746" t="str">
        <f t="shared" si="7"/>
        <v>ND</v>
      </c>
      <c r="J67" s="746" t="str">
        <f t="shared" si="8"/>
        <v>APROVADO</v>
      </c>
      <c r="K67" s="719" t="s">
        <v>3730</v>
      </c>
      <c r="L67" s="752">
        <v>44825</v>
      </c>
      <c r="M67" s="755" t="s">
        <v>3758</v>
      </c>
      <c r="N67" s="719" t="s">
        <v>5539</v>
      </c>
      <c r="O67" s="752">
        <v>44840</v>
      </c>
      <c r="P67" s="755" t="s">
        <v>3785</v>
      </c>
      <c r="Q67" s="719" t="s">
        <v>3748</v>
      </c>
      <c r="R67" s="752">
        <v>44853</v>
      </c>
      <c r="S67" s="755" t="s">
        <v>5568</v>
      </c>
      <c r="T67" s="719"/>
      <c r="U67" s="719"/>
      <c r="V67" s="1698" t="s">
        <v>5652</v>
      </c>
      <c r="W67" s="719" t="s">
        <v>5626</v>
      </c>
      <c r="X67" s="752">
        <v>46094</v>
      </c>
      <c r="Y67" s="218" t="s">
        <v>12332</v>
      </c>
      <c r="Z67" s="725" t="s">
        <v>5537</v>
      </c>
      <c r="AA67" s="1213">
        <v>46111</v>
      </c>
      <c r="AC67" s="775" t="s">
        <v>5811</v>
      </c>
      <c r="AD67" s="778">
        <v>46134</v>
      </c>
      <c r="AE67" s="218" t="s">
        <v>12574</v>
      </c>
      <c r="AF67" s="775" t="s">
        <v>5539</v>
      </c>
      <c r="AG67" s="778">
        <v>46155</v>
      </c>
      <c r="AI67" s="725" t="s">
        <v>5811</v>
      </c>
      <c r="AJ67" s="1213">
        <v>46156</v>
      </c>
      <c r="AK67" s="218" t="s">
        <v>12659</v>
      </c>
    </row>
    <row r="68" spans="1:37" s="725" customFormat="1" ht="15" x14ac:dyDescent="0.25">
      <c r="A68" s="720" t="s">
        <v>8263</v>
      </c>
      <c r="B68" s="719"/>
      <c r="C68" s="721" t="s">
        <v>8257</v>
      </c>
      <c r="D68" s="720" t="s">
        <v>8607</v>
      </c>
      <c r="E68" s="751" t="s">
        <v>4934</v>
      </c>
      <c r="F68" s="722">
        <f t="shared" si="9"/>
        <v>46156</v>
      </c>
      <c r="G68" s="724" t="str">
        <f t="shared" si="5"/>
        <v>B</v>
      </c>
      <c r="H68" s="775" t="str">
        <f t="shared" si="6"/>
        <v>MR_DER-1743_26</v>
      </c>
      <c r="I68" s="746" t="str">
        <f t="shared" si="7"/>
        <v>ND</v>
      </c>
      <c r="J68" s="746" t="str">
        <f t="shared" si="8"/>
        <v>APROVADO</v>
      </c>
      <c r="K68" s="719" t="s">
        <v>3730</v>
      </c>
      <c r="L68" s="752">
        <v>44825</v>
      </c>
      <c r="M68" s="755" t="s">
        <v>3758</v>
      </c>
      <c r="N68" s="719" t="s">
        <v>5539</v>
      </c>
      <c r="O68" s="752">
        <v>44840</v>
      </c>
      <c r="P68" s="755" t="s">
        <v>3785</v>
      </c>
      <c r="Q68" s="719" t="s">
        <v>3748</v>
      </c>
      <c r="R68" s="752">
        <v>44853</v>
      </c>
      <c r="S68" s="755" t="s">
        <v>5568</v>
      </c>
      <c r="T68" s="719"/>
      <c r="U68" s="719"/>
      <c r="V68" s="1698" t="s">
        <v>5652</v>
      </c>
      <c r="W68" s="719" t="s">
        <v>5626</v>
      </c>
      <c r="X68" s="752">
        <v>46094</v>
      </c>
      <c r="Y68" s="218" t="s">
        <v>12332</v>
      </c>
      <c r="Z68" s="725" t="s">
        <v>5537</v>
      </c>
      <c r="AA68" s="1213">
        <v>46111</v>
      </c>
      <c r="AC68" s="775" t="s">
        <v>5811</v>
      </c>
      <c r="AD68" s="778">
        <v>46134</v>
      </c>
      <c r="AE68" s="218" t="s">
        <v>12574</v>
      </c>
      <c r="AF68" s="775" t="s">
        <v>5539</v>
      </c>
      <c r="AG68" s="778">
        <v>46155</v>
      </c>
      <c r="AI68" s="725" t="s">
        <v>5811</v>
      </c>
      <c r="AJ68" s="1213">
        <v>46156</v>
      </c>
      <c r="AK68" s="218" t="s">
        <v>12659</v>
      </c>
    </row>
    <row r="69" spans="1:37" s="725" customFormat="1" ht="15" x14ac:dyDescent="0.25">
      <c r="A69" s="720" t="s">
        <v>8263</v>
      </c>
      <c r="B69" s="719"/>
      <c r="C69" s="721" t="s">
        <v>8257</v>
      </c>
      <c r="D69" s="720" t="s">
        <v>8607</v>
      </c>
      <c r="E69" s="751" t="s">
        <v>4935</v>
      </c>
      <c r="F69" s="722">
        <f t="shared" si="9"/>
        <v>46156</v>
      </c>
      <c r="G69" s="724" t="str">
        <f t="shared" si="5"/>
        <v>B</v>
      </c>
      <c r="H69" s="775" t="str">
        <f t="shared" si="6"/>
        <v>MR_DER-1743_26</v>
      </c>
      <c r="I69" s="746" t="str">
        <f t="shared" si="7"/>
        <v>ND</v>
      </c>
      <c r="J69" s="746" t="str">
        <f t="shared" si="8"/>
        <v>APROVADO</v>
      </c>
      <c r="K69" s="719" t="s">
        <v>3730</v>
      </c>
      <c r="L69" s="752">
        <v>44825</v>
      </c>
      <c r="M69" s="755" t="s">
        <v>3758</v>
      </c>
      <c r="N69" s="719" t="s">
        <v>5539</v>
      </c>
      <c r="O69" s="752">
        <v>44840</v>
      </c>
      <c r="P69" s="755" t="s">
        <v>3785</v>
      </c>
      <c r="Q69" s="719" t="s">
        <v>3748</v>
      </c>
      <c r="R69" s="752">
        <v>44853</v>
      </c>
      <c r="S69" s="755" t="s">
        <v>5568</v>
      </c>
      <c r="T69" s="719"/>
      <c r="U69" s="719"/>
      <c r="V69" s="1698" t="s">
        <v>5652</v>
      </c>
      <c r="W69" s="719" t="s">
        <v>5626</v>
      </c>
      <c r="X69" s="752">
        <v>46094</v>
      </c>
      <c r="Y69" s="218" t="s">
        <v>12332</v>
      </c>
      <c r="Z69" s="725" t="s">
        <v>5537</v>
      </c>
      <c r="AA69" s="1213">
        <v>46111</v>
      </c>
      <c r="AC69" s="775" t="s">
        <v>5811</v>
      </c>
      <c r="AD69" s="778">
        <v>46134</v>
      </c>
      <c r="AE69" s="218" t="s">
        <v>12574</v>
      </c>
      <c r="AF69" s="775" t="s">
        <v>5539</v>
      </c>
      <c r="AG69" s="778">
        <v>46155</v>
      </c>
      <c r="AI69" s="725" t="s">
        <v>5811</v>
      </c>
      <c r="AJ69" s="1213">
        <v>46156</v>
      </c>
      <c r="AK69" s="218" t="s">
        <v>12659</v>
      </c>
    </row>
    <row r="70" spans="1:37" s="725" customFormat="1" ht="15" x14ac:dyDescent="0.25">
      <c r="A70" s="720" t="s">
        <v>8263</v>
      </c>
      <c r="B70" s="719"/>
      <c r="C70" s="721" t="s">
        <v>8257</v>
      </c>
      <c r="D70" s="720" t="s">
        <v>8607</v>
      </c>
      <c r="E70" s="751" t="s">
        <v>4936</v>
      </c>
      <c r="F70" s="722">
        <f t="shared" si="9"/>
        <v>46156</v>
      </c>
      <c r="G70" s="724" t="str">
        <f t="shared" si="5"/>
        <v>B</v>
      </c>
      <c r="H70" s="775" t="str">
        <f t="shared" si="6"/>
        <v>MR_DER-1743_26</v>
      </c>
      <c r="I70" s="746" t="str">
        <f t="shared" si="7"/>
        <v>ND</v>
      </c>
      <c r="J70" s="746" t="str">
        <f t="shared" si="8"/>
        <v>APROVADO</v>
      </c>
      <c r="K70" s="719" t="s">
        <v>3730</v>
      </c>
      <c r="L70" s="752">
        <v>44825</v>
      </c>
      <c r="M70" s="755" t="s">
        <v>3758</v>
      </c>
      <c r="N70" s="719" t="s">
        <v>5539</v>
      </c>
      <c r="O70" s="752">
        <v>44840</v>
      </c>
      <c r="P70" s="755" t="s">
        <v>3785</v>
      </c>
      <c r="Q70" s="719" t="s">
        <v>3748</v>
      </c>
      <c r="R70" s="752">
        <v>44853</v>
      </c>
      <c r="S70" s="755" t="s">
        <v>5568</v>
      </c>
      <c r="T70" s="719"/>
      <c r="U70" s="719"/>
      <c r="V70" s="1698" t="s">
        <v>5652</v>
      </c>
      <c r="W70" s="719" t="s">
        <v>5626</v>
      </c>
      <c r="X70" s="752">
        <v>46094</v>
      </c>
      <c r="Y70" s="218" t="s">
        <v>12332</v>
      </c>
      <c r="Z70" s="725" t="s">
        <v>5537</v>
      </c>
      <c r="AA70" s="1213">
        <v>46111</v>
      </c>
      <c r="AC70" s="775" t="s">
        <v>5811</v>
      </c>
      <c r="AD70" s="778">
        <v>46134</v>
      </c>
      <c r="AE70" s="218" t="s">
        <v>12574</v>
      </c>
      <c r="AF70" s="775" t="s">
        <v>5539</v>
      </c>
      <c r="AG70" s="778">
        <v>46155</v>
      </c>
      <c r="AI70" s="725" t="s">
        <v>5811</v>
      </c>
      <c r="AJ70" s="1213">
        <v>46156</v>
      </c>
      <c r="AK70" s="218" t="s">
        <v>12659</v>
      </c>
    </row>
    <row r="71" spans="1:37" s="725" customFormat="1" ht="15" x14ac:dyDescent="0.25">
      <c r="A71" s="720" t="s">
        <v>8263</v>
      </c>
      <c r="B71" s="719"/>
      <c r="C71" s="721" t="s">
        <v>8257</v>
      </c>
      <c r="D71" s="720" t="s">
        <v>8607</v>
      </c>
      <c r="E71" s="751" t="s">
        <v>4937</v>
      </c>
      <c r="F71" s="722">
        <f t="shared" si="9"/>
        <v>46156</v>
      </c>
      <c r="G71" s="724" t="str">
        <f t="shared" si="5"/>
        <v>B</v>
      </c>
      <c r="H71" s="775" t="str">
        <f t="shared" si="6"/>
        <v>MR_DER-1743_26</v>
      </c>
      <c r="I71" s="746" t="str">
        <f t="shared" si="7"/>
        <v>ND</v>
      </c>
      <c r="J71" s="746" t="str">
        <f t="shared" si="8"/>
        <v>APROVADO</v>
      </c>
      <c r="K71" s="719" t="s">
        <v>3730</v>
      </c>
      <c r="L71" s="752">
        <v>44825</v>
      </c>
      <c r="M71" s="755" t="s">
        <v>3758</v>
      </c>
      <c r="N71" s="719" t="s">
        <v>5539</v>
      </c>
      <c r="O71" s="752">
        <v>44840</v>
      </c>
      <c r="P71" s="755" t="s">
        <v>3785</v>
      </c>
      <c r="Q71" s="719" t="s">
        <v>3748</v>
      </c>
      <c r="R71" s="752">
        <v>44853</v>
      </c>
      <c r="S71" s="755" t="s">
        <v>5568</v>
      </c>
      <c r="T71" s="719"/>
      <c r="U71" s="719"/>
      <c r="V71" s="1698" t="s">
        <v>5652</v>
      </c>
      <c r="W71" s="719" t="s">
        <v>5626</v>
      </c>
      <c r="X71" s="752">
        <v>46094</v>
      </c>
      <c r="Y71" s="218" t="s">
        <v>12332</v>
      </c>
      <c r="Z71" s="725" t="s">
        <v>5537</v>
      </c>
      <c r="AA71" s="1213">
        <v>46111</v>
      </c>
      <c r="AC71" s="775" t="s">
        <v>5811</v>
      </c>
      <c r="AD71" s="778">
        <v>46134</v>
      </c>
      <c r="AE71" s="218" t="s">
        <v>12574</v>
      </c>
      <c r="AF71" s="775" t="s">
        <v>5539</v>
      </c>
      <c r="AG71" s="778">
        <v>46155</v>
      </c>
      <c r="AI71" s="725" t="s">
        <v>5811</v>
      </c>
      <c r="AJ71" s="1213">
        <v>46156</v>
      </c>
      <c r="AK71" s="218" t="s">
        <v>12659</v>
      </c>
    </row>
    <row r="72" spans="1:37" s="725" customFormat="1" ht="15" x14ac:dyDescent="0.25">
      <c r="A72" s="720" t="s">
        <v>8263</v>
      </c>
      <c r="B72" s="719"/>
      <c r="C72" s="721" t="s">
        <v>8257</v>
      </c>
      <c r="D72" s="720" t="s">
        <v>8607</v>
      </c>
      <c r="E72" s="751" t="s">
        <v>4938</v>
      </c>
      <c r="F72" s="722">
        <f t="shared" si="9"/>
        <v>46156</v>
      </c>
      <c r="G72" s="724" t="str">
        <f t="shared" si="5"/>
        <v>B</v>
      </c>
      <c r="H72" s="775" t="str">
        <f t="shared" si="6"/>
        <v>MR_DER-1743_26</v>
      </c>
      <c r="I72" s="746" t="str">
        <f t="shared" si="7"/>
        <v>ND</v>
      </c>
      <c r="J72" s="746" t="str">
        <f t="shared" si="8"/>
        <v>APROVADO</v>
      </c>
      <c r="K72" s="719" t="s">
        <v>3730</v>
      </c>
      <c r="L72" s="752">
        <v>44825</v>
      </c>
      <c r="M72" s="755" t="s">
        <v>3758</v>
      </c>
      <c r="N72" s="719" t="s">
        <v>5539</v>
      </c>
      <c r="O72" s="752">
        <v>44840</v>
      </c>
      <c r="P72" s="755" t="s">
        <v>3785</v>
      </c>
      <c r="Q72" s="719" t="s">
        <v>3748</v>
      </c>
      <c r="R72" s="752">
        <v>44853</v>
      </c>
      <c r="S72" s="755" t="s">
        <v>5568</v>
      </c>
      <c r="T72" s="719"/>
      <c r="U72" s="719"/>
      <c r="V72" s="1698" t="s">
        <v>5652</v>
      </c>
      <c r="W72" s="719" t="s">
        <v>5626</v>
      </c>
      <c r="X72" s="752">
        <v>46094</v>
      </c>
      <c r="Y72" s="218" t="s">
        <v>12332</v>
      </c>
      <c r="Z72" s="725" t="s">
        <v>5537</v>
      </c>
      <c r="AA72" s="1213">
        <v>46111</v>
      </c>
      <c r="AC72" s="775" t="s">
        <v>5811</v>
      </c>
      <c r="AD72" s="778">
        <v>46134</v>
      </c>
      <c r="AE72" s="218" t="s">
        <v>12574</v>
      </c>
      <c r="AF72" s="775" t="s">
        <v>5539</v>
      </c>
      <c r="AG72" s="778">
        <v>46155</v>
      </c>
      <c r="AI72" s="725" t="s">
        <v>5811</v>
      </c>
      <c r="AJ72" s="1213">
        <v>46156</v>
      </c>
      <c r="AK72" s="218" t="s">
        <v>12659</v>
      </c>
    </row>
    <row r="73" spans="1:37" s="725" customFormat="1" ht="15" x14ac:dyDescent="0.25">
      <c r="A73" s="720" t="s">
        <v>8263</v>
      </c>
      <c r="B73" s="719"/>
      <c r="C73" s="721" t="s">
        <v>8257</v>
      </c>
      <c r="D73" s="720" t="s">
        <v>8607</v>
      </c>
      <c r="E73" s="751" t="s">
        <v>4939</v>
      </c>
      <c r="F73" s="722">
        <f t="shared" si="9"/>
        <v>46156</v>
      </c>
      <c r="G73" s="724" t="str">
        <f t="shared" si="5"/>
        <v>B</v>
      </c>
      <c r="H73" s="775" t="str">
        <f t="shared" si="6"/>
        <v>MR_DER-1743_26</v>
      </c>
      <c r="I73" s="746" t="str">
        <f t="shared" si="7"/>
        <v>ND</v>
      </c>
      <c r="J73" s="746" t="str">
        <f t="shared" si="8"/>
        <v>APROVADO</v>
      </c>
      <c r="K73" s="719" t="s">
        <v>3730</v>
      </c>
      <c r="L73" s="752">
        <v>44825</v>
      </c>
      <c r="M73" s="755" t="s">
        <v>3758</v>
      </c>
      <c r="N73" s="719" t="s">
        <v>5539</v>
      </c>
      <c r="O73" s="752">
        <v>44840</v>
      </c>
      <c r="P73" s="755" t="s">
        <v>3785</v>
      </c>
      <c r="Q73" s="719" t="s">
        <v>3748</v>
      </c>
      <c r="R73" s="752">
        <v>44853</v>
      </c>
      <c r="S73" s="755" t="s">
        <v>5568</v>
      </c>
      <c r="T73" s="719"/>
      <c r="U73" s="719"/>
      <c r="V73" s="1698" t="s">
        <v>5652</v>
      </c>
      <c r="W73" s="719" t="s">
        <v>5626</v>
      </c>
      <c r="X73" s="752">
        <v>46094</v>
      </c>
      <c r="Y73" s="218" t="s">
        <v>12332</v>
      </c>
      <c r="Z73" s="725" t="s">
        <v>5537</v>
      </c>
      <c r="AA73" s="1213">
        <v>46111</v>
      </c>
      <c r="AC73" s="775" t="s">
        <v>5811</v>
      </c>
      <c r="AD73" s="778">
        <v>46134</v>
      </c>
      <c r="AE73" s="218" t="s">
        <v>12574</v>
      </c>
      <c r="AF73" s="775" t="s">
        <v>5539</v>
      </c>
      <c r="AG73" s="778">
        <v>46155</v>
      </c>
      <c r="AI73" s="725" t="s">
        <v>5811</v>
      </c>
      <c r="AJ73" s="1213">
        <v>46156</v>
      </c>
      <c r="AK73" s="218" t="s">
        <v>12659</v>
      </c>
    </row>
    <row r="74" spans="1:37" s="725" customFormat="1" ht="15" x14ac:dyDescent="0.25">
      <c r="A74" s="720" t="s">
        <v>8263</v>
      </c>
      <c r="B74" s="719"/>
      <c r="C74" s="721" t="s">
        <v>8257</v>
      </c>
      <c r="D74" s="720" t="s">
        <v>8607</v>
      </c>
      <c r="E74" s="751" t="s">
        <v>4940</v>
      </c>
      <c r="F74" s="722">
        <f t="shared" si="9"/>
        <v>46156</v>
      </c>
      <c r="G74" s="724" t="str">
        <f t="shared" si="5"/>
        <v>B</v>
      </c>
      <c r="H74" s="775" t="str">
        <f t="shared" si="6"/>
        <v>MR_DER-1743_26</v>
      </c>
      <c r="I74" s="746" t="str">
        <f t="shared" si="7"/>
        <v>ND</v>
      </c>
      <c r="J74" s="746" t="str">
        <f t="shared" si="8"/>
        <v>APROVADO</v>
      </c>
      <c r="K74" s="719" t="s">
        <v>3730</v>
      </c>
      <c r="L74" s="752">
        <v>44825</v>
      </c>
      <c r="M74" s="755" t="s">
        <v>3758</v>
      </c>
      <c r="N74" s="719" t="s">
        <v>5539</v>
      </c>
      <c r="O74" s="752">
        <v>44840</v>
      </c>
      <c r="P74" s="755" t="s">
        <v>3785</v>
      </c>
      <c r="Q74" s="719" t="s">
        <v>3748</v>
      </c>
      <c r="R74" s="752">
        <v>44853</v>
      </c>
      <c r="S74" s="755" t="s">
        <v>5568</v>
      </c>
      <c r="T74" s="719"/>
      <c r="U74" s="719"/>
      <c r="V74" s="1698" t="s">
        <v>5652</v>
      </c>
      <c r="W74" s="719" t="s">
        <v>5626</v>
      </c>
      <c r="X74" s="752">
        <v>46094</v>
      </c>
      <c r="Y74" s="218" t="s">
        <v>12332</v>
      </c>
      <c r="Z74" s="725" t="s">
        <v>5537</v>
      </c>
      <c r="AA74" s="1213">
        <v>46111</v>
      </c>
      <c r="AC74" s="775" t="s">
        <v>5811</v>
      </c>
      <c r="AD74" s="778">
        <v>46134</v>
      </c>
      <c r="AE74" s="218" t="s">
        <v>12574</v>
      </c>
      <c r="AF74" s="775" t="s">
        <v>5539</v>
      </c>
      <c r="AG74" s="778">
        <v>46155</v>
      </c>
      <c r="AI74" s="725" t="s">
        <v>5811</v>
      </c>
      <c r="AJ74" s="1213">
        <v>46156</v>
      </c>
      <c r="AK74" s="218" t="s">
        <v>12659</v>
      </c>
    </row>
    <row r="75" spans="1:37" s="725" customFormat="1" ht="15" x14ac:dyDescent="0.25">
      <c r="A75" s="720" t="s">
        <v>8263</v>
      </c>
      <c r="B75" s="719"/>
      <c r="C75" s="721" t="s">
        <v>8257</v>
      </c>
      <c r="D75" s="720" t="s">
        <v>8607</v>
      </c>
      <c r="E75" s="751" t="s">
        <v>4941</v>
      </c>
      <c r="F75" s="722">
        <f t="shared" si="9"/>
        <v>46156</v>
      </c>
      <c r="G75" s="724" t="str">
        <f t="shared" si="5"/>
        <v>B</v>
      </c>
      <c r="H75" s="775" t="str">
        <f t="shared" si="6"/>
        <v>MR_DER-1743_26</v>
      </c>
      <c r="I75" s="746" t="str">
        <f t="shared" si="7"/>
        <v>ND</v>
      </c>
      <c r="J75" s="746" t="str">
        <f t="shared" si="8"/>
        <v>APROVADO</v>
      </c>
      <c r="K75" s="719" t="s">
        <v>3730</v>
      </c>
      <c r="L75" s="752">
        <v>44825</v>
      </c>
      <c r="M75" s="755" t="s">
        <v>3758</v>
      </c>
      <c r="N75" s="719" t="s">
        <v>5539</v>
      </c>
      <c r="O75" s="752">
        <v>44840</v>
      </c>
      <c r="P75" s="755" t="s">
        <v>3785</v>
      </c>
      <c r="Q75" s="719" t="s">
        <v>3748</v>
      </c>
      <c r="R75" s="752">
        <v>44853</v>
      </c>
      <c r="S75" s="755" t="s">
        <v>5568</v>
      </c>
      <c r="T75" s="719"/>
      <c r="U75" s="719"/>
      <c r="V75" s="1698" t="s">
        <v>5652</v>
      </c>
      <c r="W75" s="719" t="s">
        <v>5626</v>
      </c>
      <c r="X75" s="752">
        <v>46094</v>
      </c>
      <c r="Y75" s="218" t="s">
        <v>12332</v>
      </c>
      <c r="Z75" s="725" t="s">
        <v>5537</v>
      </c>
      <c r="AA75" s="1213">
        <v>46111</v>
      </c>
      <c r="AC75" s="775" t="s">
        <v>5811</v>
      </c>
      <c r="AD75" s="778">
        <v>46134</v>
      </c>
      <c r="AE75" s="218" t="s">
        <v>12574</v>
      </c>
      <c r="AF75" s="775" t="s">
        <v>5539</v>
      </c>
      <c r="AG75" s="778">
        <v>46155</v>
      </c>
      <c r="AI75" s="725" t="s">
        <v>5811</v>
      </c>
      <c r="AJ75" s="1213">
        <v>46156</v>
      </c>
      <c r="AK75" s="218" t="s">
        <v>12659</v>
      </c>
    </row>
    <row r="76" spans="1:37" s="725" customFormat="1" ht="15" x14ac:dyDescent="0.25">
      <c r="A76" s="720" t="s">
        <v>8263</v>
      </c>
      <c r="B76" s="719"/>
      <c r="C76" s="721" t="s">
        <v>8257</v>
      </c>
      <c r="D76" s="720" t="s">
        <v>8607</v>
      </c>
      <c r="E76" s="751" t="s">
        <v>4942</v>
      </c>
      <c r="F76" s="722">
        <f t="shared" si="9"/>
        <v>46156</v>
      </c>
      <c r="G76" s="724" t="str">
        <f t="shared" si="5"/>
        <v>B</v>
      </c>
      <c r="H76" s="775" t="str">
        <f t="shared" si="6"/>
        <v>MR_DER-1743_26</v>
      </c>
      <c r="I76" s="746" t="str">
        <f t="shared" si="7"/>
        <v>ND</v>
      </c>
      <c r="J76" s="746" t="str">
        <f t="shared" si="8"/>
        <v>APROVADO</v>
      </c>
      <c r="K76" s="719" t="s">
        <v>3730</v>
      </c>
      <c r="L76" s="752">
        <v>44825</v>
      </c>
      <c r="M76" s="755" t="s">
        <v>3758</v>
      </c>
      <c r="N76" s="719" t="s">
        <v>5539</v>
      </c>
      <c r="O76" s="752">
        <v>44840</v>
      </c>
      <c r="P76" s="755" t="s">
        <v>3785</v>
      </c>
      <c r="Q76" s="719" t="s">
        <v>3748</v>
      </c>
      <c r="R76" s="752">
        <v>44853</v>
      </c>
      <c r="S76" s="755" t="s">
        <v>5568</v>
      </c>
      <c r="T76" s="719"/>
      <c r="U76" s="719"/>
      <c r="V76" s="1698" t="s">
        <v>5652</v>
      </c>
      <c r="W76" s="719" t="s">
        <v>5626</v>
      </c>
      <c r="X76" s="752">
        <v>46094</v>
      </c>
      <c r="Y76" s="218" t="s">
        <v>12332</v>
      </c>
      <c r="Z76" s="725" t="s">
        <v>5537</v>
      </c>
      <c r="AA76" s="1213">
        <v>46111</v>
      </c>
      <c r="AC76" s="775" t="s">
        <v>5811</v>
      </c>
      <c r="AD76" s="778">
        <v>46134</v>
      </c>
      <c r="AE76" s="218" t="s">
        <v>12574</v>
      </c>
      <c r="AF76" s="775" t="s">
        <v>5539</v>
      </c>
      <c r="AG76" s="778">
        <v>46155</v>
      </c>
      <c r="AI76" s="725" t="s">
        <v>5811</v>
      </c>
      <c r="AJ76" s="1213">
        <v>46156</v>
      </c>
      <c r="AK76" s="218" t="s">
        <v>12659</v>
      </c>
    </row>
    <row r="77" spans="1:37" s="725" customFormat="1" ht="15" x14ac:dyDescent="0.25">
      <c r="A77" s="720" t="s">
        <v>8263</v>
      </c>
      <c r="B77" s="719"/>
      <c r="C77" s="721" t="s">
        <v>8257</v>
      </c>
      <c r="D77" s="720" t="s">
        <v>8607</v>
      </c>
      <c r="E77" s="751" t="s">
        <v>4943</v>
      </c>
      <c r="F77" s="722">
        <f t="shared" si="9"/>
        <v>46156</v>
      </c>
      <c r="G77" s="724" t="str">
        <f t="shared" si="5"/>
        <v>B</v>
      </c>
      <c r="H77" s="775" t="str">
        <f t="shared" si="6"/>
        <v>MR_DER-1743_26</v>
      </c>
      <c r="I77" s="746" t="str">
        <f t="shared" si="7"/>
        <v>ND</v>
      </c>
      <c r="J77" s="746" t="str">
        <f t="shared" si="8"/>
        <v>APROVADO</v>
      </c>
      <c r="K77" s="719" t="s">
        <v>3730</v>
      </c>
      <c r="L77" s="752">
        <v>44825</v>
      </c>
      <c r="M77" s="755" t="s">
        <v>3758</v>
      </c>
      <c r="N77" s="719" t="s">
        <v>5539</v>
      </c>
      <c r="O77" s="752">
        <v>44840</v>
      </c>
      <c r="P77" s="755" t="s">
        <v>3785</v>
      </c>
      <c r="Q77" s="719" t="s">
        <v>3748</v>
      </c>
      <c r="R77" s="752">
        <v>44853</v>
      </c>
      <c r="S77" s="755" t="s">
        <v>5568</v>
      </c>
      <c r="T77" s="719"/>
      <c r="U77" s="719"/>
      <c r="V77" s="1698" t="s">
        <v>5652</v>
      </c>
      <c r="W77" s="719" t="s">
        <v>5626</v>
      </c>
      <c r="X77" s="752">
        <v>46094</v>
      </c>
      <c r="Y77" s="218" t="s">
        <v>12332</v>
      </c>
      <c r="Z77" s="725" t="s">
        <v>5537</v>
      </c>
      <c r="AA77" s="1213">
        <v>46111</v>
      </c>
      <c r="AC77" s="775" t="s">
        <v>5811</v>
      </c>
      <c r="AD77" s="778">
        <v>46134</v>
      </c>
      <c r="AE77" s="218" t="s">
        <v>12574</v>
      </c>
      <c r="AF77" s="775" t="s">
        <v>5539</v>
      </c>
      <c r="AG77" s="778">
        <v>46155</v>
      </c>
      <c r="AI77" s="725" t="s">
        <v>5811</v>
      </c>
      <c r="AJ77" s="1213">
        <v>46156</v>
      </c>
      <c r="AK77" s="218" t="s">
        <v>12659</v>
      </c>
    </row>
    <row r="78" spans="1:37" s="725" customFormat="1" ht="15" x14ac:dyDescent="0.25">
      <c r="A78" s="720" t="s">
        <v>8263</v>
      </c>
      <c r="B78" s="719"/>
      <c r="C78" s="721" t="s">
        <v>8257</v>
      </c>
      <c r="D78" s="720" t="s">
        <v>8607</v>
      </c>
      <c r="E78" s="751" t="s">
        <v>4944</v>
      </c>
      <c r="F78" s="722">
        <f t="shared" si="9"/>
        <v>46156</v>
      </c>
      <c r="G78" s="724" t="str">
        <f t="shared" si="5"/>
        <v>B</v>
      </c>
      <c r="H78" s="775" t="str">
        <f t="shared" si="6"/>
        <v>MR_DER-1743_26</v>
      </c>
      <c r="I78" s="746" t="str">
        <f t="shared" si="7"/>
        <v>ND</v>
      </c>
      <c r="J78" s="746" t="str">
        <f t="shared" si="8"/>
        <v>APROVADO</v>
      </c>
      <c r="K78" s="719" t="s">
        <v>3730</v>
      </c>
      <c r="L78" s="752">
        <v>44825</v>
      </c>
      <c r="M78" s="755" t="s">
        <v>3758</v>
      </c>
      <c r="N78" s="719" t="s">
        <v>5539</v>
      </c>
      <c r="O78" s="752">
        <v>44840</v>
      </c>
      <c r="P78" s="755" t="s">
        <v>3785</v>
      </c>
      <c r="Q78" s="719" t="s">
        <v>3748</v>
      </c>
      <c r="R78" s="752">
        <v>44853</v>
      </c>
      <c r="S78" s="755" t="s">
        <v>5568</v>
      </c>
      <c r="T78" s="719"/>
      <c r="U78" s="719"/>
      <c r="V78" s="1698" t="s">
        <v>5652</v>
      </c>
      <c r="W78" s="719" t="s">
        <v>5626</v>
      </c>
      <c r="X78" s="752">
        <v>46094</v>
      </c>
      <c r="Y78" s="218" t="s">
        <v>12332</v>
      </c>
      <c r="Z78" s="725" t="s">
        <v>5537</v>
      </c>
      <c r="AA78" s="1213">
        <v>46111</v>
      </c>
      <c r="AC78" s="775" t="s">
        <v>5811</v>
      </c>
      <c r="AD78" s="778">
        <v>46134</v>
      </c>
      <c r="AE78" s="218" t="s">
        <v>12574</v>
      </c>
      <c r="AF78" s="775" t="s">
        <v>5539</v>
      </c>
      <c r="AG78" s="778">
        <v>46155</v>
      </c>
      <c r="AI78" s="725" t="s">
        <v>5811</v>
      </c>
      <c r="AJ78" s="1213">
        <v>46156</v>
      </c>
      <c r="AK78" s="218" t="s">
        <v>12659</v>
      </c>
    </row>
    <row r="79" spans="1:37" s="725" customFormat="1" ht="15" x14ac:dyDescent="0.25">
      <c r="A79" s="720" t="s">
        <v>8263</v>
      </c>
      <c r="B79" s="719"/>
      <c r="C79" s="721" t="s">
        <v>8257</v>
      </c>
      <c r="D79" s="720" t="s">
        <v>8607</v>
      </c>
      <c r="E79" s="751" t="s">
        <v>4945</v>
      </c>
      <c r="F79" s="722">
        <f t="shared" si="9"/>
        <v>46156</v>
      </c>
      <c r="G79" s="724" t="str">
        <f t="shared" si="5"/>
        <v>B</v>
      </c>
      <c r="H79" s="775" t="str">
        <f t="shared" si="6"/>
        <v>MR_DER-1743_26</v>
      </c>
      <c r="I79" s="746" t="str">
        <f t="shared" si="7"/>
        <v>ND</v>
      </c>
      <c r="J79" s="746" t="str">
        <f t="shared" si="8"/>
        <v>APROVADO</v>
      </c>
      <c r="K79" s="719" t="s">
        <v>3730</v>
      </c>
      <c r="L79" s="752">
        <v>44825</v>
      </c>
      <c r="M79" s="755" t="s">
        <v>3758</v>
      </c>
      <c r="N79" s="719" t="s">
        <v>5539</v>
      </c>
      <c r="O79" s="752">
        <v>44840</v>
      </c>
      <c r="P79" s="755" t="s">
        <v>3785</v>
      </c>
      <c r="Q79" s="719" t="s">
        <v>3748</v>
      </c>
      <c r="R79" s="752">
        <v>44853</v>
      </c>
      <c r="S79" s="755" t="s">
        <v>5568</v>
      </c>
      <c r="T79" s="719"/>
      <c r="U79" s="719"/>
      <c r="V79" s="1698" t="s">
        <v>5652</v>
      </c>
      <c r="W79" s="719" t="s">
        <v>5626</v>
      </c>
      <c r="X79" s="752">
        <v>46094</v>
      </c>
      <c r="Y79" s="218" t="s">
        <v>12332</v>
      </c>
      <c r="Z79" s="725" t="s">
        <v>5537</v>
      </c>
      <c r="AA79" s="1213">
        <v>46111</v>
      </c>
      <c r="AC79" s="775" t="s">
        <v>5811</v>
      </c>
      <c r="AD79" s="778">
        <v>46134</v>
      </c>
      <c r="AE79" s="218" t="s">
        <v>12574</v>
      </c>
      <c r="AF79" s="775" t="s">
        <v>5539</v>
      </c>
      <c r="AG79" s="778">
        <v>46155</v>
      </c>
      <c r="AI79" s="725" t="s">
        <v>5811</v>
      </c>
      <c r="AJ79" s="1213">
        <v>46156</v>
      </c>
      <c r="AK79" s="218" t="s">
        <v>12659</v>
      </c>
    </row>
    <row r="80" spans="1:37" s="725" customFormat="1" ht="15" x14ac:dyDescent="0.25">
      <c r="A80" s="720" t="s">
        <v>8263</v>
      </c>
      <c r="B80" s="719"/>
      <c r="C80" s="721" t="s">
        <v>8257</v>
      </c>
      <c r="D80" s="720" t="s">
        <v>8607</v>
      </c>
      <c r="E80" s="751" t="s">
        <v>4946</v>
      </c>
      <c r="F80" s="722">
        <f t="shared" si="9"/>
        <v>46156</v>
      </c>
      <c r="G80" s="724" t="str">
        <f t="shared" si="5"/>
        <v>B</v>
      </c>
      <c r="H80" s="775" t="str">
        <f t="shared" si="6"/>
        <v>MR_DER-1743_26</v>
      </c>
      <c r="I80" s="746" t="str">
        <f t="shared" ref="I80:I95" si="10">IF(F80="NE",F80,IF(INDEX(K80:CP80,,MATCH(F80,K80:CP80,0)+3)&lt;&gt;0,INDEX(K80:CP80,,MATCH(F80,K80:CP80,0)+3),"ND"))</f>
        <v>ND</v>
      </c>
      <c r="J80" s="746" t="str">
        <f t="shared" si="8"/>
        <v>APROVADO</v>
      </c>
      <c r="K80" s="719" t="s">
        <v>3730</v>
      </c>
      <c r="L80" s="752">
        <v>44825</v>
      </c>
      <c r="M80" s="755" t="s">
        <v>3758</v>
      </c>
      <c r="N80" s="719" t="s">
        <v>5539</v>
      </c>
      <c r="O80" s="752">
        <v>44840</v>
      </c>
      <c r="P80" s="755" t="s">
        <v>3785</v>
      </c>
      <c r="Q80" s="719" t="s">
        <v>3748</v>
      </c>
      <c r="R80" s="752">
        <v>44853</v>
      </c>
      <c r="S80" s="755" t="s">
        <v>5568</v>
      </c>
      <c r="T80" s="719"/>
      <c r="U80" s="719"/>
      <c r="V80" s="1698" t="s">
        <v>5652</v>
      </c>
      <c r="W80" s="719" t="s">
        <v>5626</v>
      </c>
      <c r="X80" s="752">
        <v>46094</v>
      </c>
      <c r="Y80" s="218" t="s">
        <v>12332</v>
      </c>
      <c r="Z80" s="725" t="s">
        <v>5537</v>
      </c>
      <c r="AA80" s="1213">
        <v>46111</v>
      </c>
      <c r="AC80" s="775" t="s">
        <v>5811</v>
      </c>
      <c r="AD80" s="778">
        <v>46134</v>
      </c>
      <c r="AE80" s="218" t="s">
        <v>12574</v>
      </c>
      <c r="AF80" s="775" t="s">
        <v>5539</v>
      </c>
      <c r="AG80" s="778">
        <v>46155</v>
      </c>
      <c r="AI80" s="725" t="s">
        <v>5811</v>
      </c>
      <c r="AJ80" s="1213">
        <v>46156</v>
      </c>
      <c r="AK80" s="218" t="s">
        <v>12659</v>
      </c>
    </row>
    <row r="81" spans="1:37" s="725" customFormat="1" ht="15" x14ac:dyDescent="0.25">
      <c r="A81" s="720" t="s">
        <v>8263</v>
      </c>
      <c r="B81" s="719"/>
      <c r="C81" s="721" t="s">
        <v>8257</v>
      </c>
      <c r="D81" s="720" t="s">
        <v>8607</v>
      </c>
      <c r="E81" s="751" t="s">
        <v>4947</v>
      </c>
      <c r="F81" s="722">
        <f t="shared" si="9"/>
        <v>46156</v>
      </c>
      <c r="G81" s="724" t="str">
        <f t="shared" si="5"/>
        <v>B</v>
      </c>
      <c r="H81" s="775" t="str">
        <f t="shared" si="6"/>
        <v>MR_DER-1743_26</v>
      </c>
      <c r="I81" s="746" t="str">
        <f t="shared" si="10"/>
        <v>ND</v>
      </c>
      <c r="J81" s="746" t="str">
        <f t="shared" si="8"/>
        <v>APROVADO</v>
      </c>
      <c r="K81" s="719" t="s">
        <v>3730</v>
      </c>
      <c r="L81" s="752">
        <v>44825</v>
      </c>
      <c r="M81" s="755" t="s">
        <v>3758</v>
      </c>
      <c r="N81" s="719" t="s">
        <v>5539</v>
      </c>
      <c r="O81" s="752">
        <v>44840</v>
      </c>
      <c r="P81" s="755" t="s">
        <v>3785</v>
      </c>
      <c r="Q81" s="719" t="s">
        <v>3748</v>
      </c>
      <c r="R81" s="752">
        <v>44853</v>
      </c>
      <c r="S81" s="755" t="s">
        <v>5568</v>
      </c>
      <c r="T81" s="719"/>
      <c r="U81" s="719"/>
      <c r="V81" s="1698" t="s">
        <v>5652</v>
      </c>
      <c r="W81" s="719" t="s">
        <v>5626</v>
      </c>
      <c r="X81" s="752">
        <v>46094</v>
      </c>
      <c r="Y81" s="218" t="s">
        <v>12332</v>
      </c>
      <c r="Z81" s="725" t="s">
        <v>5537</v>
      </c>
      <c r="AA81" s="1213">
        <v>46111</v>
      </c>
      <c r="AC81" s="775" t="s">
        <v>5811</v>
      </c>
      <c r="AD81" s="778">
        <v>46134</v>
      </c>
      <c r="AE81" s="218" t="s">
        <v>12574</v>
      </c>
      <c r="AF81" s="775" t="s">
        <v>5539</v>
      </c>
      <c r="AG81" s="778">
        <v>46155</v>
      </c>
      <c r="AI81" s="725" t="s">
        <v>5811</v>
      </c>
      <c r="AJ81" s="1213">
        <v>46156</v>
      </c>
      <c r="AK81" s="218" t="s">
        <v>12659</v>
      </c>
    </row>
    <row r="82" spans="1:37" s="725" customFormat="1" ht="15" x14ac:dyDescent="0.25">
      <c r="A82" s="720" t="s">
        <v>8263</v>
      </c>
      <c r="B82" s="719"/>
      <c r="C82" s="721" t="s">
        <v>8257</v>
      </c>
      <c r="D82" s="720" t="s">
        <v>8607</v>
      </c>
      <c r="E82" s="751" t="s">
        <v>4948</v>
      </c>
      <c r="F82" s="722">
        <f t="shared" si="9"/>
        <v>46156</v>
      </c>
      <c r="G82" s="724" t="str">
        <f t="shared" si="5"/>
        <v>B</v>
      </c>
      <c r="H82" s="775" t="str">
        <f t="shared" si="6"/>
        <v>MR_DER-1743_26</v>
      </c>
      <c r="I82" s="746" t="str">
        <f t="shared" si="10"/>
        <v>ND</v>
      </c>
      <c r="J82" s="746" t="str">
        <f t="shared" si="8"/>
        <v>APROVADO</v>
      </c>
      <c r="K82" s="719" t="s">
        <v>3730</v>
      </c>
      <c r="L82" s="752">
        <v>44825</v>
      </c>
      <c r="M82" s="755" t="s">
        <v>3758</v>
      </c>
      <c r="N82" s="719" t="s">
        <v>5539</v>
      </c>
      <c r="O82" s="752">
        <v>44840</v>
      </c>
      <c r="P82" s="755" t="s">
        <v>3785</v>
      </c>
      <c r="Q82" s="719" t="s">
        <v>3748</v>
      </c>
      <c r="R82" s="752">
        <v>44853</v>
      </c>
      <c r="S82" s="755" t="s">
        <v>5568</v>
      </c>
      <c r="T82" s="719"/>
      <c r="U82" s="719"/>
      <c r="V82" s="1698" t="s">
        <v>5652</v>
      </c>
      <c r="W82" s="719" t="s">
        <v>5626</v>
      </c>
      <c r="X82" s="752">
        <v>46094</v>
      </c>
      <c r="Y82" s="218" t="s">
        <v>12332</v>
      </c>
      <c r="Z82" s="725" t="s">
        <v>5537</v>
      </c>
      <c r="AA82" s="1213">
        <v>46111</v>
      </c>
      <c r="AC82" s="775" t="s">
        <v>5811</v>
      </c>
      <c r="AD82" s="778">
        <v>46134</v>
      </c>
      <c r="AE82" s="218" t="s">
        <v>12574</v>
      </c>
      <c r="AF82" s="775" t="s">
        <v>5539</v>
      </c>
      <c r="AG82" s="778">
        <v>46155</v>
      </c>
      <c r="AI82" s="725" t="s">
        <v>5811</v>
      </c>
      <c r="AJ82" s="1213">
        <v>46156</v>
      </c>
      <c r="AK82" s="218" t="s">
        <v>12659</v>
      </c>
    </row>
    <row r="83" spans="1:37" s="725" customFormat="1" ht="15" x14ac:dyDescent="0.25">
      <c r="A83" s="720" t="s">
        <v>8263</v>
      </c>
      <c r="B83" s="719"/>
      <c r="C83" s="721" t="s">
        <v>8257</v>
      </c>
      <c r="D83" s="720" t="s">
        <v>8607</v>
      </c>
      <c r="E83" s="751" t="s">
        <v>4949</v>
      </c>
      <c r="F83" s="722">
        <f t="shared" si="9"/>
        <v>46156</v>
      </c>
      <c r="G83" s="724" t="str">
        <f t="shared" si="5"/>
        <v>B</v>
      </c>
      <c r="H83" s="775" t="str">
        <f t="shared" si="6"/>
        <v>MR_DER-1743_26</v>
      </c>
      <c r="I83" s="746" t="str">
        <f t="shared" si="10"/>
        <v>ND</v>
      </c>
      <c r="J83" s="746" t="str">
        <f t="shared" si="8"/>
        <v>APROVADO</v>
      </c>
      <c r="K83" s="719" t="s">
        <v>3730</v>
      </c>
      <c r="L83" s="752">
        <v>44825</v>
      </c>
      <c r="M83" s="755" t="s">
        <v>3758</v>
      </c>
      <c r="N83" s="719" t="s">
        <v>5539</v>
      </c>
      <c r="O83" s="752">
        <v>44840</v>
      </c>
      <c r="P83" s="755" t="s">
        <v>3785</v>
      </c>
      <c r="Q83" s="719" t="s">
        <v>3748</v>
      </c>
      <c r="R83" s="752">
        <v>44853</v>
      </c>
      <c r="S83" s="755" t="s">
        <v>5568</v>
      </c>
      <c r="T83" s="719"/>
      <c r="U83" s="719"/>
      <c r="V83" s="1698" t="s">
        <v>5652</v>
      </c>
      <c r="W83" s="719" t="s">
        <v>5626</v>
      </c>
      <c r="X83" s="752">
        <v>46094</v>
      </c>
      <c r="Y83" s="218" t="s">
        <v>12332</v>
      </c>
      <c r="Z83" s="725" t="s">
        <v>5537</v>
      </c>
      <c r="AA83" s="1213">
        <v>46111</v>
      </c>
      <c r="AC83" s="775" t="s">
        <v>5811</v>
      </c>
      <c r="AD83" s="778">
        <v>46134</v>
      </c>
      <c r="AE83" s="218" t="s">
        <v>12574</v>
      </c>
      <c r="AF83" s="775" t="s">
        <v>5539</v>
      </c>
      <c r="AG83" s="778">
        <v>46155</v>
      </c>
      <c r="AI83" s="725" t="s">
        <v>5811</v>
      </c>
      <c r="AJ83" s="1213">
        <v>46156</v>
      </c>
      <c r="AK83" s="218" t="s">
        <v>12659</v>
      </c>
    </row>
    <row r="84" spans="1:37" s="725" customFormat="1" ht="15" x14ac:dyDescent="0.25">
      <c r="A84" s="720" t="s">
        <v>8263</v>
      </c>
      <c r="B84" s="719"/>
      <c r="C84" s="721" t="s">
        <v>8257</v>
      </c>
      <c r="D84" s="720" t="s">
        <v>8607</v>
      </c>
      <c r="E84" s="751" t="s">
        <v>4950</v>
      </c>
      <c r="F84" s="722">
        <f t="shared" si="9"/>
        <v>46156</v>
      </c>
      <c r="G84" s="724" t="str">
        <f t="shared" si="5"/>
        <v>B</v>
      </c>
      <c r="H84" s="775" t="str">
        <f t="shared" si="6"/>
        <v>MR_DER-1743_26</v>
      </c>
      <c r="I84" s="746" t="str">
        <f t="shared" si="10"/>
        <v>ND</v>
      </c>
      <c r="J84" s="746" t="str">
        <f t="shared" si="8"/>
        <v>APROVADO</v>
      </c>
      <c r="K84" s="719" t="s">
        <v>3730</v>
      </c>
      <c r="L84" s="752">
        <v>44825</v>
      </c>
      <c r="M84" s="755" t="s">
        <v>3758</v>
      </c>
      <c r="N84" s="719" t="s">
        <v>5539</v>
      </c>
      <c r="O84" s="752">
        <v>44840</v>
      </c>
      <c r="P84" s="755" t="s">
        <v>3785</v>
      </c>
      <c r="Q84" s="719" t="s">
        <v>3748</v>
      </c>
      <c r="R84" s="752">
        <v>44853</v>
      </c>
      <c r="S84" s="755" t="s">
        <v>5568</v>
      </c>
      <c r="T84" s="719"/>
      <c r="U84" s="719"/>
      <c r="V84" s="1698" t="s">
        <v>5652</v>
      </c>
      <c r="W84" s="719" t="s">
        <v>5626</v>
      </c>
      <c r="X84" s="752">
        <v>46094</v>
      </c>
      <c r="Y84" s="218" t="s">
        <v>12332</v>
      </c>
      <c r="Z84" s="725" t="s">
        <v>5537</v>
      </c>
      <c r="AA84" s="1213">
        <v>46111</v>
      </c>
      <c r="AC84" s="775" t="s">
        <v>5811</v>
      </c>
      <c r="AD84" s="778">
        <v>46134</v>
      </c>
      <c r="AE84" s="218" t="s">
        <v>12574</v>
      </c>
      <c r="AF84" s="775" t="s">
        <v>5539</v>
      </c>
      <c r="AG84" s="778">
        <v>46155</v>
      </c>
      <c r="AI84" s="725" t="s">
        <v>5811</v>
      </c>
      <c r="AJ84" s="1213">
        <v>46156</v>
      </c>
      <c r="AK84" s="218" t="s">
        <v>12659</v>
      </c>
    </row>
    <row r="85" spans="1:37" s="725" customFormat="1" ht="15" x14ac:dyDescent="0.25">
      <c r="A85" s="720" t="s">
        <v>8263</v>
      </c>
      <c r="B85" s="719"/>
      <c r="C85" s="721" t="s">
        <v>8257</v>
      </c>
      <c r="D85" s="720" t="s">
        <v>8607</v>
      </c>
      <c r="E85" s="751" t="s">
        <v>4951</v>
      </c>
      <c r="F85" s="722">
        <f t="shared" si="9"/>
        <v>46156</v>
      </c>
      <c r="G85" s="724" t="str">
        <f t="shared" si="5"/>
        <v>B</v>
      </c>
      <c r="H85" s="775" t="str">
        <f t="shared" si="6"/>
        <v>MR_DER-1743_26</v>
      </c>
      <c r="I85" s="746" t="str">
        <f t="shared" si="10"/>
        <v>ND</v>
      </c>
      <c r="J85" s="746" t="str">
        <f t="shared" si="8"/>
        <v>APROVADO</v>
      </c>
      <c r="K85" s="719" t="s">
        <v>3730</v>
      </c>
      <c r="L85" s="752">
        <v>44825</v>
      </c>
      <c r="M85" s="755" t="s">
        <v>3758</v>
      </c>
      <c r="N85" s="719" t="s">
        <v>5539</v>
      </c>
      <c r="O85" s="752">
        <v>44840</v>
      </c>
      <c r="P85" s="755" t="s">
        <v>3785</v>
      </c>
      <c r="Q85" s="719" t="s">
        <v>3748</v>
      </c>
      <c r="R85" s="752">
        <v>44853</v>
      </c>
      <c r="S85" s="755" t="s">
        <v>5568</v>
      </c>
      <c r="T85" s="719"/>
      <c r="U85" s="719"/>
      <c r="V85" s="1698" t="s">
        <v>5652</v>
      </c>
      <c r="W85" s="719" t="s">
        <v>5626</v>
      </c>
      <c r="X85" s="752">
        <v>46094</v>
      </c>
      <c r="Y85" s="218" t="s">
        <v>12332</v>
      </c>
      <c r="Z85" s="725" t="s">
        <v>5537</v>
      </c>
      <c r="AA85" s="1213">
        <v>46111</v>
      </c>
      <c r="AC85" s="775" t="s">
        <v>5811</v>
      </c>
      <c r="AD85" s="778">
        <v>46134</v>
      </c>
      <c r="AE85" s="218" t="s">
        <v>12574</v>
      </c>
      <c r="AF85" s="775" t="s">
        <v>5539</v>
      </c>
      <c r="AG85" s="778">
        <v>46155</v>
      </c>
      <c r="AI85" s="725" t="s">
        <v>5811</v>
      </c>
      <c r="AJ85" s="1213">
        <v>46156</v>
      </c>
      <c r="AK85" s="218" t="s">
        <v>12659</v>
      </c>
    </row>
    <row r="86" spans="1:37" s="725" customFormat="1" ht="15" x14ac:dyDescent="0.25">
      <c r="A86" s="720" t="s">
        <v>8263</v>
      </c>
      <c r="B86" s="719"/>
      <c r="C86" s="721" t="s">
        <v>8257</v>
      </c>
      <c r="D86" s="720" t="s">
        <v>8607</v>
      </c>
      <c r="E86" s="751" t="s">
        <v>4952</v>
      </c>
      <c r="F86" s="722">
        <f t="shared" si="9"/>
        <v>46156</v>
      </c>
      <c r="G86" s="724" t="str">
        <f t="shared" si="5"/>
        <v>B</v>
      </c>
      <c r="H86" s="775" t="str">
        <f t="shared" si="6"/>
        <v>MR_DER-1743_26</v>
      </c>
      <c r="I86" s="746" t="str">
        <f t="shared" si="10"/>
        <v>ND</v>
      </c>
      <c r="J86" s="746" t="str">
        <f t="shared" si="8"/>
        <v>APROVADO</v>
      </c>
      <c r="K86" s="719" t="s">
        <v>3730</v>
      </c>
      <c r="L86" s="752">
        <v>44825</v>
      </c>
      <c r="M86" s="755" t="s">
        <v>3758</v>
      </c>
      <c r="N86" s="719" t="s">
        <v>5539</v>
      </c>
      <c r="O86" s="752">
        <v>44840</v>
      </c>
      <c r="P86" s="755" t="s">
        <v>3785</v>
      </c>
      <c r="Q86" s="719" t="s">
        <v>3748</v>
      </c>
      <c r="R86" s="752">
        <v>44853</v>
      </c>
      <c r="S86" s="755" t="s">
        <v>5568</v>
      </c>
      <c r="T86" s="719"/>
      <c r="U86" s="719"/>
      <c r="V86" s="1698" t="s">
        <v>5652</v>
      </c>
      <c r="W86" s="719" t="s">
        <v>5626</v>
      </c>
      <c r="X86" s="752">
        <v>46094</v>
      </c>
      <c r="Y86" s="218" t="s">
        <v>12332</v>
      </c>
      <c r="Z86" s="725" t="s">
        <v>5537</v>
      </c>
      <c r="AA86" s="1213">
        <v>46111</v>
      </c>
      <c r="AC86" s="775" t="s">
        <v>5811</v>
      </c>
      <c r="AD86" s="778">
        <v>46134</v>
      </c>
      <c r="AE86" s="218" t="s">
        <v>12574</v>
      </c>
      <c r="AF86" s="775" t="s">
        <v>5539</v>
      </c>
      <c r="AG86" s="778">
        <v>46155</v>
      </c>
      <c r="AI86" s="725" t="s">
        <v>5811</v>
      </c>
      <c r="AJ86" s="1213">
        <v>46156</v>
      </c>
      <c r="AK86" s="218" t="s">
        <v>12659</v>
      </c>
    </row>
    <row r="87" spans="1:37" s="725" customFormat="1" ht="15" x14ac:dyDescent="0.25">
      <c r="A87" s="720" t="s">
        <v>8263</v>
      </c>
      <c r="B87" s="719"/>
      <c r="C87" s="721" t="s">
        <v>8257</v>
      </c>
      <c r="D87" s="720" t="s">
        <v>8607</v>
      </c>
      <c r="E87" s="751" t="s">
        <v>4953</v>
      </c>
      <c r="F87" s="722">
        <f t="shared" si="9"/>
        <v>46156</v>
      </c>
      <c r="G87" s="724" t="str">
        <f t="shared" si="5"/>
        <v>B</v>
      </c>
      <c r="H87" s="775" t="str">
        <f t="shared" si="6"/>
        <v>MR_DER-1743_26</v>
      </c>
      <c r="I87" s="746" t="str">
        <f t="shared" si="10"/>
        <v>ND</v>
      </c>
      <c r="J87" s="746" t="str">
        <f t="shared" si="8"/>
        <v>APROVADO</v>
      </c>
      <c r="K87" s="719" t="s">
        <v>3730</v>
      </c>
      <c r="L87" s="752">
        <v>44825</v>
      </c>
      <c r="M87" s="755" t="s">
        <v>3758</v>
      </c>
      <c r="N87" s="719" t="s">
        <v>5539</v>
      </c>
      <c r="O87" s="752">
        <v>44840</v>
      </c>
      <c r="P87" s="755" t="s">
        <v>3785</v>
      </c>
      <c r="Q87" s="719" t="s">
        <v>3748</v>
      </c>
      <c r="R87" s="752">
        <v>44853</v>
      </c>
      <c r="S87" s="755" t="s">
        <v>5568</v>
      </c>
      <c r="T87" s="719"/>
      <c r="U87" s="719"/>
      <c r="V87" s="1698" t="s">
        <v>5652</v>
      </c>
      <c r="W87" s="719" t="s">
        <v>5626</v>
      </c>
      <c r="X87" s="752">
        <v>46094</v>
      </c>
      <c r="Y87" s="218" t="s">
        <v>12332</v>
      </c>
      <c r="Z87" s="725" t="s">
        <v>5537</v>
      </c>
      <c r="AA87" s="1213">
        <v>46111</v>
      </c>
      <c r="AC87" s="775" t="s">
        <v>5811</v>
      </c>
      <c r="AD87" s="778">
        <v>46134</v>
      </c>
      <c r="AE87" s="218" t="s">
        <v>12574</v>
      </c>
      <c r="AF87" s="775" t="s">
        <v>5539</v>
      </c>
      <c r="AG87" s="778">
        <v>46155</v>
      </c>
      <c r="AI87" s="725" t="s">
        <v>5811</v>
      </c>
      <c r="AJ87" s="1213">
        <v>46156</v>
      </c>
      <c r="AK87" s="218" t="s">
        <v>12659</v>
      </c>
    </row>
    <row r="88" spans="1:37" s="725" customFormat="1" ht="15" x14ac:dyDescent="0.25">
      <c r="A88" s="720" t="s">
        <v>8263</v>
      </c>
      <c r="B88" s="719"/>
      <c r="C88" s="721" t="s">
        <v>8257</v>
      </c>
      <c r="D88" s="720" t="s">
        <v>8607</v>
      </c>
      <c r="E88" s="751" t="s">
        <v>4954</v>
      </c>
      <c r="F88" s="722">
        <f t="shared" si="9"/>
        <v>46156</v>
      </c>
      <c r="G88" s="724" t="str">
        <f t="shared" si="5"/>
        <v>B</v>
      </c>
      <c r="H88" s="775" t="str">
        <f t="shared" si="6"/>
        <v>MR_DER-1743_26</v>
      </c>
      <c r="I88" s="746" t="str">
        <f t="shared" si="10"/>
        <v>ND</v>
      </c>
      <c r="J88" s="746" t="str">
        <f t="shared" si="8"/>
        <v>APROVADO</v>
      </c>
      <c r="K88" s="719" t="s">
        <v>3730</v>
      </c>
      <c r="L88" s="752">
        <v>44825</v>
      </c>
      <c r="M88" s="755" t="s">
        <v>3758</v>
      </c>
      <c r="N88" s="719" t="s">
        <v>5539</v>
      </c>
      <c r="O88" s="752">
        <v>44840</v>
      </c>
      <c r="P88" s="755" t="s">
        <v>3785</v>
      </c>
      <c r="Q88" s="719" t="s">
        <v>3748</v>
      </c>
      <c r="R88" s="752">
        <v>44853</v>
      </c>
      <c r="S88" s="755" t="s">
        <v>5568</v>
      </c>
      <c r="T88" s="719"/>
      <c r="U88" s="719"/>
      <c r="V88" s="1698" t="s">
        <v>5652</v>
      </c>
      <c r="W88" s="719" t="s">
        <v>5626</v>
      </c>
      <c r="X88" s="752">
        <v>46094</v>
      </c>
      <c r="Y88" s="218" t="s">
        <v>12332</v>
      </c>
      <c r="Z88" s="725" t="s">
        <v>5537</v>
      </c>
      <c r="AA88" s="1213">
        <v>46111</v>
      </c>
      <c r="AC88" s="775" t="s">
        <v>5811</v>
      </c>
      <c r="AD88" s="778">
        <v>46134</v>
      </c>
      <c r="AE88" s="218" t="s">
        <v>12574</v>
      </c>
      <c r="AF88" s="775" t="s">
        <v>5539</v>
      </c>
      <c r="AG88" s="778">
        <v>46155</v>
      </c>
      <c r="AI88" s="725" t="s">
        <v>5811</v>
      </c>
      <c r="AJ88" s="1213">
        <v>46156</v>
      </c>
      <c r="AK88" s="218" t="s">
        <v>12659</v>
      </c>
    </row>
    <row r="89" spans="1:37" s="725" customFormat="1" ht="15" x14ac:dyDescent="0.25">
      <c r="A89" s="720" t="s">
        <v>8263</v>
      </c>
      <c r="B89" s="719"/>
      <c r="C89" s="721" t="s">
        <v>8257</v>
      </c>
      <c r="D89" s="720" t="s">
        <v>8607</v>
      </c>
      <c r="E89" s="751" t="s">
        <v>4955</v>
      </c>
      <c r="F89" s="722">
        <f t="shared" si="9"/>
        <v>46156</v>
      </c>
      <c r="G89" s="724" t="str">
        <f t="shared" si="5"/>
        <v>B</v>
      </c>
      <c r="H89" s="775" t="str">
        <f t="shared" si="6"/>
        <v>MR_DER-1743_26</v>
      </c>
      <c r="I89" s="746" t="str">
        <f t="shared" si="10"/>
        <v>ND</v>
      </c>
      <c r="J89" s="746" t="str">
        <f t="shared" si="8"/>
        <v>APROVADO</v>
      </c>
      <c r="K89" s="719" t="s">
        <v>3730</v>
      </c>
      <c r="L89" s="752">
        <v>44825</v>
      </c>
      <c r="M89" s="755" t="s">
        <v>3758</v>
      </c>
      <c r="N89" s="719" t="s">
        <v>5539</v>
      </c>
      <c r="O89" s="752">
        <v>44840</v>
      </c>
      <c r="P89" s="755" t="s">
        <v>3785</v>
      </c>
      <c r="Q89" s="719" t="s">
        <v>3748</v>
      </c>
      <c r="R89" s="752">
        <v>44853</v>
      </c>
      <c r="S89" s="755" t="s">
        <v>5568</v>
      </c>
      <c r="T89" s="719"/>
      <c r="U89" s="719"/>
      <c r="V89" s="1698" t="s">
        <v>5652</v>
      </c>
      <c r="W89" s="719" t="s">
        <v>5626</v>
      </c>
      <c r="X89" s="752">
        <v>46094</v>
      </c>
      <c r="Y89" s="218" t="s">
        <v>12332</v>
      </c>
      <c r="Z89" s="725" t="s">
        <v>5537</v>
      </c>
      <c r="AA89" s="1213">
        <v>46111</v>
      </c>
      <c r="AC89" s="775" t="s">
        <v>5811</v>
      </c>
      <c r="AD89" s="778">
        <v>46134</v>
      </c>
      <c r="AE89" s="218" t="s">
        <v>12574</v>
      </c>
      <c r="AF89" s="775" t="s">
        <v>5539</v>
      </c>
      <c r="AG89" s="778">
        <v>46155</v>
      </c>
      <c r="AI89" s="725" t="s">
        <v>5811</v>
      </c>
      <c r="AJ89" s="1213">
        <v>46156</v>
      </c>
      <c r="AK89" s="218" t="s">
        <v>12659</v>
      </c>
    </row>
    <row r="90" spans="1:37" s="725" customFormat="1" ht="15" x14ac:dyDescent="0.25">
      <c r="A90" s="720" t="s">
        <v>8263</v>
      </c>
      <c r="B90" s="719"/>
      <c r="C90" s="721" t="s">
        <v>8257</v>
      </c>
      <c r="D90" s="720" t="s">
        <v>8607</v>
      </c>
      <c r="E90" s="751" t="s">
        <v>4956</v>
      </c>
      <c r="F90" s="722">
        <f t="shared" si="9"/>
        <v>46156</v>
      </c>
      <c r="G90" s="724" t="str">
        <f t="shared" si="5"/>
        <v>B</v>
      </c>
      <c r="H90" s="775" t="str">
        <f t="shared" si="6"/>
        <v>MR_DER-1743_26</v>
      </c>
      <c r="I90" s="746" t="str">
        <f t="shared" si="10"/>
        <v>ND</v>
      </c>
      <c r="J90" s="746" t="str">
        <f t="shared" si="8"/>
        <v>APROVADO</v>
      </c>
      <c r="K90" s="719" t="s">
        <v>3730</v>
      </c>
      <c r="L90" s="752">
        <v>44825</v>
      </c>
      <c r="M90" s="755" t="s">
        <v>3758</v>
      </c>
      <c r="N90" s="719" t="s">
        <v>5539</v>
      </c>
      <c r="O90" s="752">
        <v>44840</v>
      </c>
      <c r="P90" s="755" t="s">
        <v>3785</v>
      </c>
      <c r="Q90" s="719" t="s">
        <v>3748</v>
      </c>
      <c r="R90" s="752">
        <v>44853</v>
      </c>
      <c r="S90" s="755" t="s">
        <v>5568</v>
      </c>
      <c r="T90" s="719"/>
      <c r="U90" s="719"/>
      <c r="V90" s="1698" t="s">
        <v>5652</v>
      </c>
      <c r="W90" s="719" t="s">
        <v>5626</v>
      </c>
      <c r="X90" s="752">
        <v>46094</v>
      </c>
      <c r="Y90" s="218" t="s">
        <v>12332</v>
      </c>
      <c r="Z90" s="725" t="s">
        <v>5537</v>
      </c>
      <c r="AA90" s="1213">
        <v>46111</v>
      </c>
      <c r="AC90" s="775" t="s">
        <v>5811</v>
      </c>
      <c r="AD90" s="778">
        <v>46134</v>
      </c>
      <c r="AE90" s="218" t="s">
        <v>12574</v>
      </c>
      <c r="AF90" s="775" t="s">
        <v>5539</v>
      </c>
      <c r="AG90" s="778">
        <v>46155</v>
      </c>
      <c r="AI90" s="725" t="s">
        <v>5811</v>
      </c>
      <c r="AJ90" s="1213">
        <v>46156</v>
      </c>
      <c r="AK90" s="218" t="s">
        <v>12659</v>
      </c>
    </row>
    <row r="91" spans="1:37" s="725" customFormat="1" ht="15" x14ac:dyDescent="0.25">
      <c r="A91" s="720" t="s">
        <v>8263</v>
      </c>
      <c r="B91" s="719"/>
      <c r="C91" s="721" t="s">
        <v>8257</v>
      </c>
      <c r="D91" s="720" t="s">
        <v>8607</v>
      </c>
      <c r="E91" s="751" t="s">
        <v>4957</v>
      </c>
      <c r="F91" s="722">
        <f t="shared" si="9"/>
        <v>46156</v>
      </c>
      <c r="G91" s="724" t="str">
        <f t="shared" si="5"/>
        <v>B</v>
      </c>
      <c r="H91" s="775" t="str">
        <f t="shared" si="6"/>
        <v>MR_DER-1743_26</v>
      </c>
      <c r="I91" s="746" t="str">
        <f t="shared" si="10"/>
        <v>ND</v>
      </c>
      <c r="J91" s="746" t="str">
        <f t="shared" si="8"/>
        <v>APROVADO</v>
      </c>
      <c r="K91" s="719" t="s">
        <v>3730</v>
      </c>
      <c r="L91" s="752">
        <v>44825</v>
      </c>
      <c r="M91" s="755" t="s">
        <v>3758</v>
      </c>
      <c r="N91" s="719" t="s">
        <v>5539</v>
      </c>
      <c r="O91" s="752">
        <v>44840</v>
      </c>
      <c r="P91" s="755" t="s">
        <v>3785</v>
      </c>
      <c r="Q91" s="719" t="s">
        <v>3748</v>
      </c>
      <c r="R91" s="752">
        <v>44853</v>
      </c>
      <c r="S91" s="755" t="s">
        <v>5568</v>
      </c>
      <c r="T91" s="719"/>
      <c r="U91" s="719"/>
      <c r="V91" s="1698" t="s">
        <v>5652</v>
      </c>
      <c r="W91" s="719" t="s">
        <v>5626</v>
      </c>
      <c r="X91" s="752">
        <v>46094</v>
      </c>
      <c r="Y91" s="218" t="s">
        <v>12332</v>
      </c>
      <c r="Z91" s="725" t="s">
        <v>5537</v>
      </c>
      <c r="AA91" s="1213">
        <v>46111</v>
      </c>
      <c r="AC91" s="775" t="s">
        <v>5811</v>
      </c>
      <c r="AD91" s="778">
        <v>46134</v>
      </c>
      <c r="AE91" s="218" t="s">
        <v>12574</v>
      </c>
      <c r="AF91" s="775" t="s">
        <v>5539</v>
      </c>
      <c r="AG91" s="778">
        <v>46155</v>
      </c>
      <c r="AI91" s="725" t="s">
        <v>5811</v>
      </c>
      <c r="AJ91" s="1213">
        <v>46156</v>
      </c>
      <c r="AK91" s="218" t="s">
        <v>12659</v>
      </c>
    </row>
    <row r="92" spans="1:37" s="725" customFormat="1" ht="15" x14ac:dyDescent="0.25">
      <c r="A92" s="720" t="s">
        <v>8263</v>
      </c>
      <c r="B92" s="719"/>
      <c r="C92" s="721" t="s">
        <v>8257</v>
      </c>
      <c r="D92" s="720" t="s">
        <v>8607</v>
      </c>
      <c r="E92" s="751" t="s">
        <v>4958</v>
      </c>
      <c r="F92" s="722">
        <f t="shared" si="9"/>
        <v>46156</v>
      </c>
      <c r="G92" s="724" t="str">
        <f t="shared" si="5"/>
        <v>B</v>
      </c>
      <c r="H92" s="775" t="str">
        <f t="shared" si="6"/>
        <v>MR_DER-1743_26</v>
      </c>
      <c r="I92" s="746" t="str">
        <f t="shared" si="10"/>
        <v>ND</v>
      </c>
      <c r="J92" s="746" t="str">
        <f t="shared" si="8"/>
        <v>APROVADO</v>
      </c>
      <c r="K92" s="719" t="s">
        <v>3730</v>
      </c>
      <c r="L92" s="752">
        <v>44825</v>
      </c>
      <c r="M92" s="755" t="s">
        <v>3758</v>
      </c>
      <c r="N92" s="719" t="s">
        <v>5539</v>
      </c>
      <c r="O92" s="752">
        <v>44840</v>
      </c>
      <c r="P92" s="755" t="s">
        <v>3785</v>
      </c>
      <c r="Q92" s="719" t="s">
        <v>3748</v>
      </c>
      <c r="R92" s="752">
        <v>44853</v>
      </c>
      <c r="S92" s="755" t="s">
        <v>5568</v>
      </c>
      <c r="T92" s="719"/>
      <c r="U92" s="719"/>
      <c r="V92" s="1698" t="s">
        <v>5652</v>
      </c>
      <c r="W92" s="719" t="s">
        <v>5626</v>
      </c>
      <c r="X92" s="752">
        <v>46094</v>
      </c>
      <c r="Y92" s="218" t="s">
        <v>12332</v>
      </c>
      <c r="Z92" s="725" t="s">
        <v>5537</v>
      </c>
      <c r="AA92" s="1213">
        <v>46111</v>
      </c>
      <c r="AC92" s="775" t="s">
        <v>5811</v>
      </c>
      <c r="AD92" s="778">
        <v>46134</v>
      </c>
      <c r="AE92" s="218" t="s">
        <v>12574</v>
      </c>
      <c r="AF92" s="775" t="s">
        <v>5539</v>
      </c>
      <c r="AG92" s="778">
        <v>46155</v>
      </c>
      <c r="AI92" s="725" t="s">
        <v>5811</v>
      </c>
      <c r="AJ92" s="1213">
        <v>46156</v>
      </c>
      <c r="AK92" s="218" t="s">
        <v>12659</v>
      </c>
    </row>
    <row r="93" spans="1:37" s="725" customFormat="1" ht="15" x14ac:dyDescent="0.25">
      <c r="A93" s="720" t="s">
        <v>8263</v>
      </c>
      <c r="B93" s="719"/>
      <c r="C93" s="721" t="s">
        <v>8257</v>
      </c>
      <c r="D93" s="720" t="s">
        <v>8607</v>
      </c>
      <c r="E93" s="751" t="s">
        <v>4959</v>
      </c>
      <c r="F93" s="722">
        <f t="shared" si="9"/>
        <v>46156</v>
      </c>
      <c r="G93" s="724" t="str">
        <f t="shared" si="5"/>
        <v>B</v>
      </c>
      <c r="H93" s="775" t="str">
        <f t="shared" si="6"/>
        <v>MR_DER-1743_26</v>
      </c>
      <c r="I93" s="746" t="str">
        <f t="shared" si="10"/>
        <v>ND</v>
      </c>
      <c r="J93" s="746" t="str">
        <f t="shared" si="8"/>
        <v>APROVADO</v>
      </c>
      <c r="K93" s="719" t="s">
        <v>3730</v>
      </c>
      <c r="L93" s="752">
        <v>44825</v>
      </c>
      <c r="M93" s="755" t="s">
        <v>3758</v>
      </c>
      <c r="N93" s="719" t="s">
        <v>5539</v>
      </c>
      <c r="O93" s="752">
        <v>44840</v>
      </c>
      <c r="P93" s="755" t="s">
        <v>3785</v>
      </c>
      <c r="Q93" s="719" t="s">
        <v>3748</v>
      </c>
      <c r="R93" s="752">
        <v>44853</v>
      </c>
      <c r="S93" s="755" t="s">
        <v>5568</v>
      </c>
      <c r="T93" s="719"/>
      <c r="U93" s="719"/>
      <c r="V93" s="1698" t="s">
        <v>5652</v>
      </c>
      <c r="W93" s="719" t="s">
        <v>5626</v>
      </c>
      <c r="X93" s="752">
        <v>46094</v>
      </c>
      <c r="Y93" s="218" t="s">
        <v>12332</v>
      </c>
      <c r="Z93" s="725" t="s">
        <v>5537</v>
      </c>
      <c r="AA93" s="1213">
        <v>46111</v>
      </c>
      <c r="AC93" s="775" t="s">
        <v>5811</v>
      </c>
      <c r="AD93" s="778">
        <v>46134</v>
      </c>
      <c r="AE93" s="218" t="s">
        <v>12574</v>
      </c>
      <c r="AF93" s="775" t="s">
        <v>5539</v>
      </c>
      <c r="AG93" s="778">
        <v>46155</v>
      </c>
      <c r="AI93" s="725" t="s">
        <v>5811</v>
      </c>
      <c r="AJ93" s="1213">
        <v>46156</v>
      </c>
      <c r="AK93" s="218" t="s">
        <v>12659</v>
      </c>
    </row>
    <row r="94" spans="1:37" s="725" customFormat="1" ht="15" x14ac:dyDescent="0.25">
      <c r="A94" s="720" t="s">
        <v>8263</v>
      </c>
      <c r="B94" s="719"/>
      <c r="C94" s="721" t="s">
        <v>8257</v>
      </c>
      <c r="D94" s="720" t="s">
        <v>8607</v>
      </c>
      <c r="E94" s="751" t="s">
        <v>4960</v>
      </c>
      <c r="F94" s="722">
        <f t="shared" si="9"/>
        <v>46156</v>
      </c>
      <c r="G94" s="724" t="str">
        <f t="shared" si="5"/>
        <v>B</v>
      </c>
      <c r="H94" s="775" t="str">
        <f t="shared" si="6"/>
        <v>MR_DER-1743_26</v>
      </c>
      <c r="I94" s="746" t="str">
        <f t="shared" si="10"/>
        <v>ND</v>
      </c>
      <c r="J94" s="746" t="str">
        <f t="shared" ref="J94:J192" si="11">IF(G94="NE",G94,IF(INDEX(K94:CQ94,,MATCH(G94,K94:CQ94,0)+3)&lt;&gt;0,INDEX(K94:CQ94,,MATCH(G94,K94:CQ94,0)+3),"ND"))</f>
        <v>APROVADO</v>
      </c>
      <c r="K94" s="719" t="s">
        <v>3730</v>
      </c>
      <c r="L94" s="752">
        <v>44825</v>
      </c>
      <c r="M94" s="755" t="s">
        <v>3758</v>
      </c>
      <c r="N94" s="719" t="s">
        <v>5539</v>
      </c>
      <c r="O94" s="752">
        <v>44840</v>
      </c>
      <c r="P94" s="755" t="s">
        <v>3785</v>
      </c>
      <c r="Q94" s="719" t="s">
        <v>3748</v>
      </c>
      <c r="R94" s="752">
        <v>44853</v>
      </c>
      <c r="S94" s="755" t="s">
        <v>5568</v>
      </c>
      <c r="T94" s="719"/>
      <c r="U94" s="719"/>
      <c r="V94" s="1698" t="s">
        <v>5652</v>
      </c>
      <c r="W94" s="719" t="s">
        <v>5626</v>
      </c>
      <c r="X94" s="752">
        <v>46094</v>
      </c>
      <c r="Y94" s="218" t="s">
        <v>12332</v>
      </c>
      <c r="Z94" s="725" t="s">
        <v>5537</v>
      </c>
      <c r="AA94" s="1213">
        <v>46111</v>
      </c>
      <c r="AC94" s="775" t="s">
        <v>5811</v>
      </c>
      <c r="AD94" s="778">
        <v>46134</v>
      </c>
      <c r="AE94" s="218" t="s">
        <v>12574</v>
      </c>
      <c r="AF94" s="775" t="s">
        <v>5539</v>
      </c>
      <c r="AG94" s="778">
        <v>46155</v>
      </c>
      <c r="AI94" s="725" t="s">
        <v>5811</v>
      </c>
      <c r="AJ94" s="1213">
        <v>46156</v>
      </c>
      <c r="AK94" s="218" t="s">
        <v>12659</v>
      </c>
    </row>
    <row r="95" spans="1:37" s="725" customFormat="1" ht="15" x14ac:dyDescent="0.25">
      <c r="A95" s="720" t="s">
        <v>8263</v>
      </c>
      <c r="B95" s="719"/>
      <c r="C95" s="719"/>
      <c r="D95" s="720" t="s">
        <v>8607</v>
      </c>
      <c r="E95" s="751" t="s">
        <v>4961</v>
      </c>
      <c r="F95" s="722">
        <f t="shared" si="9"/>
        <v>46156</v>
      </c>
      <c r="G95" s="724" t="str">
        <f t="shared" si="5"/>
        <v>B</v>
      </c>
      <c r="H95" s="775" t="str">
        <f t="shared" ref="H95:H193" si="12">IF($F95="","",INDEX($K95:$FL95,1,MATCH($F95,$K95:$FL95,)+1))</f>
        <v>MR_DER-1743_26</v>
      </c>
      <c r="I95" s="746" t="str">
        <f t="shared" si="10"/>
        <v>ND</v>
      </c>
      <c r="J95" s="746" t="str">
        <f t="shared" si="11"/>
        <v>APROVADO</v>
      </c>
      <c r="K95" s="719" t="s">
        <v>3730</v>
      </c>
      <c r="L95" s="752">
        <v>44825</v>
      </c>
      <c r="M95" s="755" t="s">
        <v>3758</v>
      </c>
      <c r="N95" s="719" t="s">
        <v>5539</v>
      </c>
      <c r="O95" s="752">
        <v>44840</v>
      </c>
      <c r="P95" s="755" t="s">
        <v>3785</v>
      </c>
      <c r="Q95" s="719" t="s">
        <v>3748</v>
      </c>
      <c r="R95" s="752">
        <v>44853</v>
      </c>
      <c r="S95" s="755" t="s">
        <v>5568</v>
      </c>
      <c r="T95" s="719"/>
      <c r="U95" s="719"/>
      <c r="V95" s="1698" t="s">
        <v>5652</v>
      </c>
      <c r="W95" s="719" t="s">
        <v>5626</v>
      </c>
      <c r="X95" s="752">
        <v>46094</v>
      </c>
      <c r="Y95" s="218" t="s">
        <v>12332</v>
      </c>
      <c r="Z95" s="725" t="s">
        <v>5537</v>
      </c>
      <c r="AA95" s="1213">
        <v>46111</v>
      </c>
      <c r="AC95" s="775" t="s">
        <v>5811</v>
      </c>
      <c r="AD95" s="778">
        <v>46134</v>
      </c>
      <c r="AE95" s="218" t="s">
        <v>12574</v>
      </c>
      <c r="AF95" s="775" t="s">
        <v>5539</v>
      </c>
      <c r="AG95" s="778">
        <v>46155</v>
      </c>
      <c r="AI95" s="725" t="s">
        <v>5811</v>
      </c>
      <c r="AJ95" s="1213">
        <v>46156</v>
      </c>
      <c r="AK95" s="218" t="s">
        <v>12659</v>
      </c>
    </row>
    <row r="96" spans="1:37" s="725" customFormat="1" ht="15" x14ac:dyDescent="0.25">
      <c r="A96" s="720" t="s">
        <v>8263</v>
      </c>
      <c r="B96" s="719"/>
      <c r="C96" s="719"/>
      <c r="D96" s="720" t="s">
        <v>8607</v>
      </c>
      <c r="E96" s="751" t="s">
        <v>12327</v>
      </c>
      <c r="F96" s="722">
        <f t="shared" si="9"/>
        <v>46156</v>
      </c>
      <c r="G96" s="724" t="str">
        <f t="shared" si="5"/>
        <v>A</v>
      </c>
      <c r="H96" s="775" t="str">
        <f t="shared" si="12"/>
        <v>MR_DER-1743_26</v>
      </c>
      <c r="I96" s="746" t="str">
        <f>IF(F96="NE",F96,IF(INDEX(K96:CP96,,MATCH(F96,K96:CP96,0)+3)&lt;&gt;0,INDEX(K96:CP96,,MATCH(F96,K96:CP96,0)+3),"ND"))</f>
        <v>ND</v>
      </c>
      <c r="J96" s="746" t="str">
        <f>IF(G96="NE",G96,IF(INDEX(K96:CQ96,,MATCH(G96,K96:CQ96,0)+3)&lt;&gt;0,INDEX(K96:CQ96,,MATCH(G96,K96:CQ96,0)+3),"ND"))</f>
        <v>ND</v>
      </c>
      <c r="K96" s="719" t="s">
        <v>3730</v>
      </c>
      <c r="L96" s="752">
        <v>46094</v>
      </c>
      <c r="M96" s="218" t="s">
        <v>12332</v>
      </c>
      <c r="N96" s="725" t="s">
        <v>5537</v>
      </c>
      <c r="O96" s="1213">
        <v>46111</v>
      </c>
      <c r="P96" s="755"/>
      <c r="Q96" s="775" t="s">
        <v>3748</v>
      </c>
      <c r="R96" s="778">
        <v>46134</v>
      </c>
      <c r="S96" s="218" t="s">
        <v>12574</v>
      </c>
      <c r="T96" s="719"/>
      <c r="U96" s="719"/>
      <c r="V96" s="1698"/>
      <c r="W96" s="725" t="s">
        <v>3748</v>
      </c>
      <c r="X96" s="1213">
        <v>46156</v>
      </c>
      <c r="Y96" s="218" t="s">
        <v>12659</v>
      </c>
      <c r="AC96" s="775"/>
      <c r="AD96" s="778"/>
      <c r="AE96" s="218"/>
      <c r="AF96" s="775"/>
      <c r="AG96" s="778"/>
      <c r="AI96" s="725" t="s">
        <v>3748</v>
      </c>
      <c r="AJ96" s="1213">
        <v>46156</v>
      </c>
      <c r="AK96" s="218" t="s">
        <v>12659</v>
      </c>
    </row>
    <row r="97" spans="1:49" s="725" customFormat="1" ht="15" x14ac:dyDescent="0.25">
      <c r="A97" s="720" t="s">
        <v>8263</v>
      </c>
      <c r="B97" s="719"/>
      <c r="C97" s="719"/>
      <c r="D97" s="720" t="s">
        <v>8607</v>
      </c>
      <c r="E97" s="751" t="s">
        <v>12328</v>
      </c>
      <c r="F97" s="722">
        <f t="shared" si="9"/>
        <v>46156</v>
      </c>
      <c r="G97" s="724" t="str">
        <f t="shared" si="5"/>
        <v>A</v>
      </c>
      <c r="H97" s="775" t="str">
        <f t="shared" si="12"/>
        <v>MR_DER-1743_26</v>
      </c>
      <c r="I97" s="746" t="str">
        <f>IF(F97="NE",F97,IF(INDEX(K97:CP97,,MATCH(F97,K97:CP97,0)+3)&lt;&gt;0,INDEX(K97:CP97,,MATCH(F97,K97:CP97,0)+3),"ND"))</f>
        <v>ND</v>
      </c>
      <c r="J97" s="746" t="str">
        <f>IF(G97="NE",G97,IF(INDEX(K97:CQ97,,MATCH(G97,K97:CQ97,0)+3)&lt;&gt;0,INDEX(K97:CQ97,,MATCH(G97,K97:CQ97,0)+3),"ND"))</f>
        <v>ND</v>
      </c>
      <c r="K97" s="719" t="s">
        <v>3730</v>
      </c>
      <c r="L97" s="752">
        <v>46094</v>
      </c>
      <c r="M97" s="218" t="s">
        <v>12332</v>
      </c>
      <c r="N97" s="725" t="s">
        <v>5537</v>
      </c>
      <c r="O97" s="1213">
        <v>46111</v>
      </c>
      <c r="P97" s="755"/>
      <c r="Q97" s="775" t="s">
        <v>3748</v>
      </c>
      <c r="R97" s="778">
        <v>46134</v>
      </c>
      <c r="S97" s="218" t="s">
        <v>12574</v>
      </c>
      <c r="T97" s="719"/>
      <c r="U97" s="719"/>
      <c r="V97" s="1698"/>
      <c r="W97" s="725" t="s">
        <v>3748</v>
      </c>
      <c r="X97" s="1213">
        <v>46156</v>
      </c>
      <c r="Y97" s="218" t="s">
        <v>12659</v>
      </c>
      <c r="AC97" s="775"/>
      <c r="AD97" s="778"/>
      <c r="AE97" s="218"/>
      <c r="AF97" s="775"/>
      <c r="AG97" s="778"/>
      <c r="AH97" s="775"/>
      <c r="AI97" s="725" t="s">
        <v>3748</v>
      </c>
      <c r="AJ97" s="1213">
        <v>46156</v>
      </c>
      <c r="AK97" s="218" t="s">
        <v>12659</v>
      </c>
    </row>
    <row r="98" spans="1:49" s="725" customFormat="1" ht="15" x14ac:dyDescent="0.25">
      <c r="A98" s="720" t="s">
        <v>8263</v>
      </c>
      <c r="B98" s="719"/>
      <c r="C98" s="719"/>
      <c r="D98" s="720" t="s">
        <v>8607</v>
      </c>
      <c r="E98" s="751" t="s">
        <v>12329</v>
      </c>
      <c r="F98" s="722">
        <f t="shared" si="9"/>
        <v>46156</v>
      </c>
      <c r="G98" s="724" t="str">
        <f t="shared" si="5"/>
        <v>A</v>
      </c>
      <c r="H98" s="775" t="str">
        <f t="shared" si="12"/>
        <v>MR_DER-1743_26</v>
      </c>
      <c r="I98" s="746" t="str">
        <f>IF(F98="NE",F98,IF(INDEX(K98:CP98,,MATCH(F98,K98:CP98,0)+3)&lt;&gt;0,INDEX(K98:CP98,,MATCH(F98,K98:CP98,0)+3),"ND"))</f>
        <v>ND</v>
      </c>
      <c r="J98" s="746" t="str">
        <f>IF(G98="NE",G98,IF(INDEX(K98:CQ98,,MATCH(G98,K98:CQ98,0)+3)&lt;&gt;0,INDEX(K98:CQ98,,MATCH(G98,K98:CQ98,0)+3),"ND"))</f>
        <v>ND</v>
      </c>
      <c r="K98" s="719" t="s">
        <v>3730</v>
      </c>
      <c r="L98" s="752">
        <v>46094</v>
      </c>
      <c r="M98" s="218" t="s">
        <v>12332</v>
      </c>
      <c r="N98" s="725" t="s">
        <v>5537</v>
      </c>
      <c r="O98" s="1213">
        <v>46111</v>
      </c>
      <c r="P98" s="755"/>
      <c r="Q98" s="775" t="s">
        <v>3748</v>
      </c>
      <c r="R98" s="778">
        <v>46134</v>
      </c>
      <c r="S98" s="218" t="s">
        <v>12574</v>
      </c>
      <c r="T98" s="719"/>
      <c r="U98" s="719"/>
      <c r="V98" s="1698"/>
      <c r="W98" s="725" t="s">
        <v>3748</v>
      </c>
      <c r="X98" s="1213">
        <v>46156</v>
      </c>
      <c r="Y98" s="218" t="s">
        <v>12659</v>
      </c>
      <c r="AC98" s="775"/>
      <c r="AD98" s="778"/>
      <c r="AE98" s="218"/>
      <c r="AF98" s="775"/>
      <c r="AG98" s="778"/>
      <c r="AH98" s="775"/>
      <c r="AI98" s="725" t="s">
        <v>3748</v>
      </c>
      <c r="AJ98" s="1213">
        <v>46156</v>
      </c>
      <c r="AK98" s="218" t="s">
        <v>12659</v>
      </c>
    </row>
    <row r="99" spans="1:49" s="725" customFormat="1" ht="15" x14ac:dyDescent="0.25">
      <c r="A99" s="720" t="s">
        <v>8263</v>
      </c>
      <c r="B99" s="719"/>
      <c r="C99" s="719"/>
      <c r="D99" s="720" t="s">
        <v>8607</v>
      </c>
      <c r="E99" s="751" t="s">
        <v>12330</v>
      </c>
      <c r="F99" s="722">
        <f t="shared" si="9"/>
        <v>46156</v>
      </c>
      <c r="G99" s="724" t="str">
        <f t="shared" si="5"/>
        <v>A</v>
      </c>
      <c r="H99" s="775" t="str">
        <f t="shared" si="12"/>
        <v>MR_DER-1743_26</v>
      </c>
      <c r="I99" s="746" t="str">
        <f>IF(F99="NE",F99,IF(INDEX(K99:CP99,,MATCH(F99,K99:CP99,0)+3)&lt;&gt;0,INDEX(K99:CP99,,MATCH(F99,K99:CP99,0)+3),"ND"))</f>
        <v>ND</v>
      </c>
      <c r="J99" s="746" t="str">
        <f>IF(G99="NE",G99,IF(INDEX(K99:CQ99,,MATCH(G99,K99:CQ99,0)+3)&lt;&gt;0,INDEX(K99:CQ99,,MATCH(G99,K99:CQ99,0)+3),"ND"))</f>
        <v>ND</v>
      </c>
      <c r="K99" s="719" t="s">
        <v>3730</v>
      </c>
      <c r="L99" s="752">
        <v>46094</v>
      </c>
      <c r="M99" s="218" t="s">
        <v>12332</v>
      </c>
      <c r="N99" s="725" t="s">
        <v>5537</v>
      </c>
      <c r="O99" s="1213">
        <v>46111</v>
      </c>
      <c r="P99" s="755"/>
      <c r="Q99" s="775" t="s">
        <v>3748</v>
      </c>
      <c r="R99" s="778">
        <v>46134</v>
      </c>
      <c r="S99" s="218" t="s">
        <v>12574</v>
      </c>
      <c r="T99" s="719"/>
      <c r="U99" s="719"/>
      <c r="V99" s="1698"/>
      <c r="W99" s="725" t="s">
        <v>3748</v>
      </c>
      <c r="X99" s="1213">
        <v>46156</v>
      </c>
      <c r="Y99" s="218" t="s">
        <v>12659</v>
      </c>
      <c r="AC99" s="775"/>
      <c r="AD99" s="778"/>
      <c r="AE99" s="218"/>
      <c r="AF99" s="775"/>
      <c r="AG99" s="778"/>
      <c r="AH99" s="775"/>
      <c r="AI99" s="725" t="s">
        <v>3748</v>
      </c>
      <c r="AJ99" s="1213">
        <v>46156</v>
      </c>
      <c r="AK99" s="218" t="s">
        <v>12659</v>
      </c>
    </row>
    <row r="100" spans="1:49" s="725" customFormat="1" ht="15" x14ac:dyDescent="0.25">
      <c r="A100" s="720" t="s">
        <v>8263</v>
      </c>
      <c r="B100" s="719"/>
      <c r="C100" s="719"/>
      <c r="D100" s="720" t="s">
        <v>8607</v>
      </c>
      <c r="E100" s="751" t="s">
        <v>12331</v>
      </c>
      <c r="F100" s="722">
        <f t="shared" si="9"/>
        <v>46156</v>
      </c>
      <c r="G100" s="724" t="str">
        <f t="shared" si="5"/>
        <v>A</v>
      </c>
      <c r="H100" s="775" t="str">
        <f t="shared" si="12"/>
        <v>MR_DER-1743_26</v>
      </c>
      <c r="I100" s="746" t="str">
        <f>IF(F100="NE",F100,IF(INDEX(K100:CP100,,MATCH(F100,K100:CP100,0)+3)&lt;&gt;0,INDEX(K100:CP100,,MATCH(F100,K100:CP100,0)+3),"ND"))</f>
        <v>ND</v>
      </c>
      <c r="J100" s="746" t="str">
        <f>IF(G100="NE",G100,IF(INDEX(K100:CQ100,,MATCH(G100,K100:CQ100,0)+3)&lt;&gt;0,INDEX(K100:CQ100,,MATCH(G100,K100:CQ100,0)+3),"ND"))</f>
        <v>ND</v>
      </c>
      <c r="K100" s="719" t="s">
        <v>3730</v>
      </c>
      <c r="L100" s="752">
        <v>46094</v>
      </c>
      <c r="M100" s="218" t="s">
        <v>12332</v>
      </c>
      <c r="N100" s="725" t="s">
        <v>5537</v>
      </c>
      <c r="O100" s="1213">
        <v>46111</v>
      </c>
      <c r="P100" s="755"/>
      <c r="Q100" s="775" t="s">
        <v>3748</v>
      </c>
      <c r="R100" s="778">
        <v>46134</v>
      </c>
      <c r="S100" s="218" t="s">
        <v>12574</v>
      </c>
      <c r="T100" s="719"/>
      <c r="U100" s="719"/>
      <c r="V100" s="1698"/>
      <c r="W100" s="725" t="s">
        <v>3748</v>
      </c>
      <c r="X100" s="1213">
        <v>46156</v>
      </c>
      <c r="Y100" s="218" t="s">
        <v>12659</v>
      </c>
      <c r="AC100" s="775"/>
      <c r="AD100" s="778"/>
      <c r="AE100" s="218"/>
      <c r="AF100" s="775"/>
      <c r="AG100" s="778"/>
      <c r="AH100" s="775"/>
      <c r="AI100" s="725" t="s">
        <v>3748</v>
      </c>
      <c r="AJ100" s="1213">
        <v>46156</v>
      </c>
      <c r="AK100" s="218" t="s">
        <v>12659</v>
      </c>
    </row>
    <row r="101" spans="1:49" s="725" customFormat="1" ht="22.5" x14ac:dyDescent="0.25">
      <c r="A101" s="719" t="s">
        <v>8263</v>
      </c>
      <c r="B101" s="721" t="s">
        <v>8257</v>
      </c>
      <c r="C101" s="719"/>
      <c r="D101" s="720" t="s">
        <v>3784</v>
      </c>
      <c r="E101" s="751" t="s">
        <v>4962</v>
      </c>
      <c r="F101" s="722">
        <f>IF(L101&lt;&gt;0,MAX(L101,R101,X101,AD101,AJ101,AP101,AV101),"NE")</f>
        <v>46171</v>
      </c>
      <c r="G101" s="724" t="str">
        <f t="shared" si="5"/>
        <v>C</v>
      </c>
      <c r="H101" s="775" t="str">
        <f t="shared" si="12"/>
        <v>MR_DER-1769_26</v>
      </c>
      <c r="I101" s="745" t="str">
        <f t="shared" si="7"/>
        <v>ND</v>
      </c>
      <c r="J101" s="745" t="str">
        <f t="shared" si="11"/>
        <v>ND</v>
      </c>
      <c r="K101" s="719" t="s">
        <v>3730</v>
      </c>
      <c r="L101" s="752">
        <v>44830</v>
      </c>
      <c r="M101" s="755" t="s">
        <v>3772</v>
      </c>
      <c r="N101" s="719" t="s">
        <v>5537</v>
      </c>
      <c r="O101" s="752">
        <v>44874</v>
      </c>
      <c r="P101" s="755" t="s">
        <v>3785</v>
      </c>
      <c r="Q101" s="719" t="s">
        <v>3748</v>
      </c>
      <c r="R101" s="752">
        <v>44890</v>
      </c>
      <c r="S101" s="755" t="s">
        <v>5822</v>
      </c>
      <c r="T101" s="719"/>
      <c r="U101" s="719"/>
      <c r="V101" s="789" t="s">
        <v>5854</v>
      </c>
      <c r="W101" s="720" t="s">
        <v>3748</v>
      </c>
      <c r="X101" s="780">
        <v>45247</v>
      </c>
      <c r="Y101" s="786" t="s">
        <v>8606</v>
      </c>
      <c r="Z101" s="720"/>
      <c r="AA101" s="720" t="s">
        <v>6913</v>
      </c>
      <c r="AC101" s="775" t="s">
        <v>5626</v>
      </c>
      <c r="AD101" s="775">
        <v>46104</v>
      </c>
      <c r="AE101" s="775" t="s">
        <v>12402</v>
      </c>
      <c r="AF101" s="775" t="s">
        <v>5539</v>
      </c>
      <c r="AG101" s="775">
        <v>46113</v>
      </c>
      <c r="AH101" s="775"/>
      <c r="AI101" s="775" t="s">
        <v>5811</v>
      </c>
      <c r="AJ101" s="775">
        <v>46122</v>
      </c>
      <c r="AK101" s="775" t="s">
        <v>12510</v>
      </c>
      <c r="AO101" s="725" t="s">
        <v>6393</v>
      </c>
      <c r="AP101" s="1213">
        <v>46163</v>
      </c>
      <c r="AQ101" s="218" t="s">
        <v>12687</v>
      </c>
      <c r="AR101" s="725" t="s">
        <v>5539</v>
      </c>
      <c r="AS101" s="1213">
        <v>46170</v>
      </c>
      <c r="AU101" s="725" t="s">
        <v>6649</v>
      </c>
      <c r="AV101" s="1213">
        <v>46171</v>
      </c>
      <c r="AW101" s="218" t="s">
        <v>12688</v>
      </c>
    </row>
    <row r="102" spans="1:49" s="725" customFormat="1" ht="22.5" x14ac:dyDescent="0.25">
      <c r="A102" s="719" t="s">
        <v>8263</v>
      </c>
      <c r="B102" s="721" t="s">
        <v>8257</v>
      </c>
      <c r="C102" s="719"/>
      <c r="D102" s="720" t="s">
        <v>3784</v>
      </c>
      <c r="E102" s="751" t="s">
        <v>4963</v>
      </c>
      <c r="F102" s="722">
        <f t="shared" ref="F102:F111" si="13">IF(L102&lt;&gt;0,MAX(L102,R102,X102,AD102,AJ102,AP102,AV102),"NE")</f>
        <v>46171</v>
      </c>
      <c r="G102" s="724" t="str">
        <f t="shared" si="5"/>
        <v>C</v>
      </c>
      <c r="H102" s="775" t="str">
        <f t="shared" si="12"/>
        <v>MR_DER-1769_26</v>
      </c>
      <c r="I102" s="745" t="str">
        <f t="shared" si="7"/>
        <v>ND</v>
      </c>
      <c r="J102" s="745" t="str">
        <f t="shared" si="11"/>
        <v>ND</v>
      </c>
      <c r="K102" s="719" t="s">
        <v>3730</v>
      </c>
      <c r="L102" s="752">
        <v>44830</v>
      </c>
      <c r="M102" s="755" t="s">
        <v>3772</v>
      </c>
      <c r="N102" s="719" t="s">
        <v>5537</v>
      </c>
      <c r="O102" s="752">
        <v>44874</v>
      </c>
      <c r="P102" s="755" t="s">
        <v>3785</v>
      </c>
      <c r="Q102" s="719" t="s">
        <v>3748</v>
      </c>
      <c r="R102" s="752">
        <v>44890</v>
      </c>
      <c r="S102" s="755" t="s">
        <v>5822</v>
      </c>
      <c r="T102" s="719"/>
      <c r="U102" s="719"/>
      <c r="V102" s="789" t="s">
        <v>5854</v>
      </c>
      <c r="W102" s="720" t="s">
        <v>3748</v>
      </c>
      <c r="X102" s="780">
        <v>45247</v>
      </c>
      <c r="Y102" s="786" t="s">
        <v>8606</v>
      </c>
      <c r="Z102" s="720"/>
      <c r="AA102" s="720" t="s">
        <v>6913</v>
      </c>
      <c r="AC102" s="775" t="s">
        <v>5626</v>
      </c>
      <c r="AD102" s="775">
        <v>46104</v>
      </c>
      <c r="AE102" s="775" t="s">
        <v>12402</v>
      </c>
      <c r="AF102" s="775" t="s">
        <v>5539</v>
      </c>
      <c r="AG102" s="775">
        <v>46113</v>
      </c>
      <c r="AH102" s="775"/>
      <c r="AI102" s="775" t="s">
        <v>5811</v>
      </c>
      <c r="AJ102" s="775">
        <v>46122</v>
      </c>
      <c r="AK102" s="775" t="s">
        <v>12510</v>
      </c>
      <c r="AO102" s="725" t="s">
        <v>6393</v>
      </c>
      <c r="AP102" s="1213">
        <v>46163</v>
      </c>
      <c r="AQ102" s="218" t="s">
        <v>12687</v>
      </c>
      <c r="AR102" s="725" t="s">
        <v>5539</v>
      </c>
      <c r="AS102" s="1213">
        <v>46170</v>
      </c>
      <c r="AU102" s="725" t="s">
        <v>6649</v>
      </c>
      <c r="AV102" s="1213">
        <v>46171</v>
      </c>
      <c r="AW102" s="218" t="s">
        <v>12688</v>
      </c>
    </row>
    <row r="103" spans="1:49" s="725" customFormat="1" ht="22.5" x14ac:dyDescent="0.25">
      <c r="A103" s="719" t="s">
        <v>8263</v>
      </c>
      <c r="B103" s="721" t="s">
        <v>8257</v>
      </c>
      <c r="C103" s="719"/>
      <c r="D103" s="720" t="s">
        <v>3784</v>
      </c>
      <c r="E103" s="751" t="s">
        <v>4964</v>
      </c>
      <c r="F103" s="722">
        <f t="shared" si="13"/>
        <v>46171</v>
      </c>
      <c r="G103" s="724" t="str">
        <f t="shared" si="5"/>
        <v>C</v>
      </c>
      <c r="H103" s="775" t="str">
        <f t="shared" si="12"/>
        <v>MR_DER-1769_26</v>
      </c>
      <c r="I103" s="745" t="str">
        <f t="shared" si="7"/>
        <v>ND</v>
      </c>
      <c r="J103" s="745" t="str">
        <f t="shared" si="11"/>
        <v>ND</v>
      </c>
      <c r="K103" s="719" t="s">
        <v>3730</v>
      </c>
      <c r="L103" s="752">
        <v>44830</v>
      </c>
      <c r="M103" s="755" t="s">
        <v>3772</v>
      </c>
      <c r="N103" s="719" t="s">
        <v>5537</v>
      </c>
      <c r="O103" s="752">
        <v>44874</v>
      </c>
      <c r="P103" s="755" t="s">
        <v>3785</v>
      </c>
      <c r="Q103" s="719" t="s">
        <v>3748</v>
      </c>
      <c r="R103" s="752">
        <v>44890</v>
      </c>
      <c r="S103" s="755" t="s">
        <v>5822</v>
      </c>
      <c r="T103" s="719"/>
      <c r="U103" s="719"/>
      <c r="V103" s="789" t="s">
        <v>5854</v>
      </c>
      <c r="W103" s="720" t="s">
        <v>3748</v>
      </c>
      <c r="X103" s="780">
        <v>45247</v>
      </c>
      <c r="Y103" s="786" t="s">
        <v>8606</v>
      </c>
      <c r="Z103" s="720"/>
      <c r="AA103" s="720" t="s">
        <v>6913</v>
      </c>
      <c r="AC103" s="775" t="s">
        <v>5626</v>
      </c>
      <c r="AD103" s="775">
        <v>46104</v>
      </c>
      <c r="AE103" s="775" t="s">
        <v>12402</v>
      </c>
      <c r="AF103" s="775" t="s">
        <v>5539</v>
      </c>
      <c r="AG103" s="775">
        <v>46113</v>
      </c>
      <c r="AH103" s="775"/>
      <c r="AI103" s="775" t="s">
        <v>5811</v>
      </c>
      <c r="AJ103" s="775">
        <v>46122</v>
      </c>
      <c r="AK103" s="775" t="s">
        <v>12510</v>
      </c>
      <c r="AO103" s="725" t="s">
        <v>6393</v>
      </c>
      <c r="AP103" s="1213">
        <v>46163</v>
      </c>
      <c r="AQ103" s="218" t="s">
        <v>12687</v>
      </c>
      <c r="AR103" s="725" t="s">
        <v>5539</v>
      </c>
      <c r="AS103" s="1213">
        <v>46170</v>
      </c>
      <c r="AU103" s="725" t="s">
        <v>6649</v>
      </c>
      <c r="AV103" s="1213">
        <v>46171</v>
      </c>
      <c r="AW103" s="218" t="s">
        <v>12688</v>
      </c>
    </row>
    <row r="104" spans="1:49" s="725" customFormat="1" ht="22.5" x14ac:dyDescent="0.25">
      <c r="A104" s="719" t="s">
        <v>8263</v>
      </c>
      <c r="B104" s="721" t="s">
        <v>8257</v>
      </c>
      <c r="C104" s="719"/>
      <c r="D104" s="720" t="s">
        <v>3784</v>
      </c>
      <c r="E104" s="751" t="s">
        <v>4965</v>
      </c>
      <c r="F104" s="722">
        <f t="shared" si="13"/>
        <v>46171</v>
      </c>
      <c r="G104" s="724" t="str">
        <f t="shared" si="5"/>
        <v>C</v>
      </c>
      <c r="H104" s="775" t="str">
        <f t="shared" si="12"/>
        <v>MR_DER-1769_26</v>
      </c>
      <c r="I104" s="745" t="str">
        <f t="shared" si="7"/>
        <v>ND</v>
      </c>
      <c r="J104" s="745" t="str">
        <f t="shared" si="11"/>
        <v>ND</v>
      </c>
      <c r="K104" s="719" t="s">
        <v>3730</v>
      </c>
      <c r="L104" s="752">
        <v>44830</v>
      </c>
      <c r="M104" s="755" t="s">
        <v>3772</v>
      </c>
      <c r="N104" s="719" t="s">
        <v>5537</v>
      </c>
      <c r="O104" s="752">
        <v>44874</v>
      </c>
      <c r="P104" s="755" t="s">
        <v>3785</v>
      </c>
      <c r="Q104" s="719" t="s">
        <v>3748</v>
      </c>
      <c r="R104" s="752">
        <v>44890</v>
      </c>
      <c r="S104" s="755" t="s">
        <v>5822</v>
      </c>
      <c r="T104" s="719"/>
      <c r="U104" s="719"/>
      <c r="V104" s="789" t="s">
        <v>5854</v>
      </c>
      <c r="W104" s="720" t="s">
        <v>3748</v>
      </c>
      <c r="X104" s="780">
        <v>45247</v>
      </c>
      <c r="Y104" s="786" t="s">
        <v>8606</v>
      </c>
      <c r="Z104" s="720"/>
      <c r="AA104" s="720" t="s">
        <v>6913</v>
      </c>
      <c r="AC104" s="775" t="s">
        <v>5626</v>
      </c>
      <c r="AD104" s="775">
        <v>46104</v>
      </c>
      <c r="AE104" s="775" t="s">
        <v>12402</v>
      </c>
      <c r="AF104" s="775" t="s">
        <v>5539</v>
      </c>
      <c r="AG104" s="775">
        <v>46113</v>
      </c>
      <c r="AH104" s="775"/>
      <c r="AI104" s="775" t="s">
        <v>5811</v>
      </c>
      <c r="AJ104" s="775">
        <v>46122</v>
      </c>
      <c r="AK104" s="775" t="s">
        <v>12510</v>
      </c>
      <c r="AO104" s="725" t="s">
        <v>6393</v>
      </c>
      <c r="AP104" s="1213">
        <v>46163</v>
      </c>
      <c r="AQ104" s="218" t="s">
        <v>12687</v>
      </c>
      <c r="AR104" s="725" t="s">
        <v>5539</v>
      </c>
      <c r="AS104" s="1213">
        <v>46170</v>
      </c>
      <c r="AU104" s="725" t="s">
        <v>6649</v>
      </c>
      <c r="AV104" s="1213">
        <v>46171</v>
      </c>
      <c r="AW104" s="218" t="s">
        <v>12688</v>
      </c>
    </row>
    <row r="105" spans="1:49" s="725" customFormat="1" ht="22.5" x14ac:dyDescent="0.25">
      <c r="A105" s="719" t="s">
        <v>8263</v>
      </c>
      <c r="B105" s="721" t="s">
        <v>8257</v>
      </c>
      <c r="C105" s="719"/>
      <c r="D105" s="720" t="s">
        <v>3784</v>
      </c>
      <c r="E105" s="751" t="s">
        <v>4966</v>
      </c>
      <c r="F105" s="722">
        <f t="shared" si="13"/>
        <v>46171</v>
      </c>
      <c r="G105" s="724" t="str">
        <f t="shared" si="5"/>
        <v>C</v>
      </c>
      <c r="H105" s="775" t="str">
        <f t="shared" si="12"/>
        <v>MR_DER-1769_26</v>
      </c>
      <c r="I105" s="745" t="str">
        <f t="shared" si="7"/>
        <v>ND</v>
      </c>
      <c r="J105" s="745" t="str">
        <f t="shared" si="11"/>
        <v>ND</v>
      </c>
      <c r="K105" s="719" t="s">
        <v>3730</v>
      </c>
      <c r="L105" s="752">
        <v>44830</v>
      </c>
      <c r="M105" s="755" t="s">
        <v>3772</v>
      </c>
      <c r="N105" s="719" t="s">
        <v>5537</v>
      </c>
      <c r="O105" s="752">
        <v>44874</v>
      </c>
      <c r="P105" s="755" t="s">
        <v>3785</v>
      </c>
      <c r="Q105" s="719" t="s">
        <v>3748</v>
      </c>
      <c r="R105" s="752">
        <v>44890</v>
      </c>
      <c r="S105" s="755" t="s">
        <v>5822</v>
      </c>
      <c r="T105" s="719"/>
      <c r="U105" s="719"/>
      <c r="V105" s="789" t="s">
        <v>5854</v>
      </c>
      <c r="W105" s="720" t="s">
        <v>3748</v>
      </c>
      <c r="X105" s="780">
        <v>45247</v>
      </c>
      <c r="Y105" s="786" t="s">
        <v>8606</v>
      </c>
      <c r="Z105" s="720"/>
      <c r="AA105" s="720" t="s">
        <v>6913</v>
      </c>
      <c r="AC105" s="775" t="s">
        <v>5626</v>
      </c>
      <c r="AD105" s="775">
        <v>46104</v>
      </c>
      <c r="AE105" s="775" t="s">
        <v>12402</v>
      </c>
      <c r="AF105" s="775" t="s">
        <v>5539</v>
      </c>
      <c r="AG105" s="775">
        <v>46113</v>
      </c>
      <c r="AH105" s="775"/>
      <c r="AI105" s="775" t="s">
        <v>5811</v>
      </c>
      <c r="AJ105" s="775">
        <v>46122</v>
      </c>
      <c r="AK105" s="775" t="s">
        <v>12510</v>
      </c>
      <c r="AO105" s="725" t="s">
        <v>6393</v>
      </c>
      <c r="AP105" s="1213">
        <v>46163</v>
      </c>
      <c r="AQ105" s="218" t="s">
        <v>12687</v>
      </c>
      <c r="AR105" s="725" t="s">
        <v>5539</v>
      </c>
      <c r="AS105" s="1213">
        <v>46170</v>
      </c>
      <c r="AU105" s="725" t="s">
        <v>6649</v>
      </c>
      <c r="AV105" s="1213">
        <v>46171</v>
      </c>
      <c r="AW105" s="218" t="s">
        <v>12688</v>
      </c>
    </row>
    <row r="106" spans="1:49" s="725" customFormat="1" ht="22.5" x14ac:dyDescent="0.25">
      <c r="A106" s="719" t="s">
        <v>8263</v>
      </c>
      <c r="B106" s="721" t="s">
        <v>8257</v>
      </c>
      <c r="C106" s="719"/>
      <c r="D106" s="720" t="s">
        <v>3784</v>
      </c>
      <c r="E106" s="751" t="s">
        <v>4967</v>
      </c>
      <c r="F106" s="722">
        <f t="shared" si="13"/>
        <v>46171</v>
      </c>
      <c r="G106" s="724" t="str">
        <f t="shared" si="5"/>
        <v>C</v>
      </c>
      <c r="H106" s="775" t="str">
        <f t="shared" si="12"/>
        <v>MR_DER-1769_26</v>
      </c>
      <c r="I106" s="745" t="str">
        <f t="shared" si="7"/>
        <v>ND</v>
      </c>
      <c r="J106" s="745" t="str">
        <f t="shared" si="11"/>
        <v>ND</v>
      </c>
      <c r="K106" s="719" t="s">
        <v>3730</v>
      </c>
      <c r="L106" s="752">
        <v>44830</v>
      </c>
      <c r="M106" s="755" t="s">
        <v>3772</v>
      </c>
      <c r="N106" s="719" t="s">
        <v>5537</v>
      </c>
      <c r="O106" s="752">
        <v>44874</v>
      </c>
      <c r="P106" s="755" t="s">
        <v>3785</v>
      </c>
      <c r="Q106" s="719" t="s">
        <v>3748</v>
      </c>
      <c r="R106" s="752">
        <v>44890</v>
      </c>
      <c r="S106" s="755" t="s">
        <v>5822</v>
      </c>
      <c r="T106" s="719"/>
      <c r="U106" s="719"/>
      <c r="V106" s="789" t="s">
        <v>5854</v>
      </c>
      <c r="W106" s="720" t="s">
        <v>3748</v>
      </c>
      <c r="X106" s="780">
        <v>45247</v>
      </c>
      <c r="Y106" s="786" t="s">
        <v>8606</v>
      </c>
      <c r="Z106" s="720"/>
      <c r="AA106" s="720" t="s">
        <v>6913</v>
      </c>
      <c r="AC106" s="775" t="s">
        <v>5626</v>
      </c>
      <c r="AD106" s="775">
        <v>46104</v>
      </c>
      <c r="AE106" s="775" t="s">
        <v>12402</v>
      </c>
      <c r="AF106" s="775" t="s">
        <v>5539</v>
      </c>
      <c r="AG106" s="775">
        <v>46113</v>
      </c>
      <c r="AH106" s="775"/>
      <c r="AI106" s="775" t="s">
        <v>5811</v>
      </c>
      <c r="AJ106" s="775">
        <v>46122</v>
      </c>
      <c r="AK106" s="775" t="s">
        <v>12510</v>
      </c>
      <c r="AO106" s="725" t="s">
        <v>6393</v>
      </c>
      <c r="AP106" s="1213">
        <v>46163</v>
      </c>
      <c r="AQ106" s="218" t="s">
        <v>12687</v>
      </c>
      <c r="AR106" s="725" t="s">
        <v>5539</v>
      </c>
      <c r="AS106" s="1213">
        <v>46170</v>
      </c>
      <c r="AU106" s="725" t="s">
        <v>6649</v>
      </c>
      <c r="AV106" s="1213">
        <v>46171</v>
      </c>
      <c r="AW106" s="218" t="s">
        <v>12688</v>
      </c>
    </row>
    <row r="107" spans="1:49" s="725" customFormat="1" ht="22.5" x14ac:dyDescent="0.25">
      <c r="A107" s="719" t="s">
        <v>8263</v>
      </c>
      <c r="B107" s="721" t="s">
        <v>8257</v>
      </c>
      <c r="C107" s="719"/>
      <c r="D107" s="720" t="s">
        <v>3784</v>
      </c>
      <c r="E107" s="751" t="s">
        <v>4968</v>
      </c>
      <c r="F107" s="722">
        <f t="shared" si="13"/>
        <v>46171</v>
      </c>
      <c r="G107" s="724" t="str">
        <f t="shared" si="5"/>
        <v>C</v>
      </c>
      <c r="H107" s="775" t="str">
        <f t="shared" si="12"/>
        <v>MR_DER-1769_26</v>
      </c>
      <c r="I107" s="745" t="str">
        <f t="shared" si="7"/>
        <v>ND</v>
      </c>
      <c r="J107" s="745" t="str">
        <f t="shared" si="11"/>
        <v>ND</v>
      </c>
      <c r="K107" s="719" t="s">
        <v>3730</v>
      </c>
      <c r="L107" s="752">
        <v>44830</v>
      </c>
      <c r="M107" s="755" t="s">
        <v>3772</v>
      </c>
      <c r="N107" s="719" t="s">
        <v>5537</v>
      </c>
      <c r="O107" s="752">
        <v>44874</v>
      </c>
      <c r="P107" s="755" t="s">
        <v>3785</v>
      </c>
      <c r="Q107" s="719" t="s">
        <v>3748</v>
      </c>
      <c r="R107" s="752">
        <v>44890</v>
      </c>
      <c r="S107" s="755" t="s">
        <v>5822</v>
      </c>
      <c r="T107" s="719"/>
      <c r="U107" s="719"/>
      <c r="V107" s="789" t="s">
        <v>5854</v>
      </c>
      <c r="W107" s="720" t="s">
        <v>3748</v>
      </c>
      <c r="X107" s="780">
        <v>45247</v>
      </c>
      <c r="Y107" s="786" t="s">
        <v>8606</v>
      </c>
      <c r="Z107" s="720"/>
      <c r="AA107" s="720" t="s">
        <v>6913</v>
      </c>
      <c r="AC107" s="775" t="s">
        <v>5626</v>
      </c>
      <c r="AD107" s="775">
        <v>46104</v>
      </c>
      <c r="AE107" s="775" t="s">
        <v>12402</v>
      </c>
      <c r="AF107" s="775" t="s">
        <v>5539</v>
      </c>
      <c r="AG107" s="775">
        <v>46113</v>
      </c>
      <c r="AH107" s="775"/>
      <c r="AI107" s="775" t="s">
        <v>5811</v>
      </c>
      <c r="AJ107" s="775">
        <v>46122</v>
      </c>
      <c r="AK107" s="775" t="s">
        <v>12510</v>
      </c>
      <c r="AO107" s="725" t="s">
        <v>6393</v>
      </c>
      <c r="AP107" s="1213">
        <v>46163</v>
      </c>
      <c r="AQ107" s="218" t="s">
        <v>12687</v>
      </c>
      <c r="AR107" s="725" t="s">
        <v>5539</v>
      </c>
      <c r="AS107" s="1213">
        <v>46170</v>
      </c>
      <c r="AU107" s="725" t="s">
        <v>6649</v>
      </c>
      <c r="AV107" s="1213">
        <v>46171</v>
      </c>
      <c r="AW107" s="218" t="s">
        <v>12688</v>
      </c>
    </row>
    <row r="108" spans="1:49" s="725" customFormat="1" ht="22.5" x14ac:dyDescent="0.25">
      <c r="A108" s="719" t="s">
        <v>8263</v>
      </c>
      <c r="B108" s="721" t="s">
        <v>8257</v>
      </c>
      <c r="C108" s="719"/>
      <c r="D108" s="720" t="s">
        <v>3784</v>
      </c>
      <c r="E108" s="751" t="s">
        <v>4969</v>
      </c>
      <c r="F108" s="722">
        <f t="shared" si="13"/>
        <v>46171</v>
      </c>
      <c r="G108" s="724" t="str">
        <f t="shared" si="5"/>
        <v>C</v>
      </c>
      <c r="H108" s="775" t="str">
        <f t="shared" si="12"/>
        <v>MR_DER-1769_26</v>
      </c>
      <c r="I108" s="745" t="str">
        <f t="shared" si="7"/>
        <v>ND</v>
      </c>
      <c r="J108" s="745" t="str">
        <f t="shared" si="11"/>
        <v>ND</v>
      </c>
      <c r="K108" s="719" t="s">
        <v>3730</v>
      </c>
      <c r="L108" s="752">
        <v>44830</v>
      </c>
      <c r="M108" s="755" t="s">
        <v>3772</v>
      </c>
      <c r="N108" s="719" t="s">
        <v>5537</v>
      </c>
      <c r="O108" s="752">
        <v>44874</v>
      </c>
      <c r="P108" s="755" t="s">
        <v>3785</v>
      </c>
      <c r="Q108" s="719" t="s">
        <v>3748</v>
      </c>
      <c r="R108" s="752">
        <v>44890</v>
      </c>
      <c r="S108" s="755" t="s">
        <v>5822</v>
      </c>
      <c r="T108" s="719"/>
      <c r="U108" s="719"/>
      <c r="V108" s="789" t="s">
        <v>5854</v>
      </c>
      <c r="W108" s="720" t="s">
        <v>3748</v>
      </c>
      <c r="X108" s="780">
        <v>45247</v>
      </c>
      <c r="Y108" s="786" t="s">
        <v>8606</v>
      </c>
      <c r="Z108" s="720"/>
      <c r="AA108" s="720" t="s">
        <v>6913</v>
      </c>
      <c r="AC108" s="775" t="s">
        <v>5626</v>
      </c>
      <c r="AD108" s="775">
        <v>46104</v>
      </c>
      <c r="AE108" s="775" t="s">
        <v>12402</v>
      </c>
      <c r="AF108" s="775" t="s">
        <v>5539</v>
      </c>
      <c r="AG108" s="775">
        <v>46113</v>
      </c>
      <c r="AH108" s="775"/>
      <c r="AI108" s="775" t="s">
        <v>5811</v>
      </c>
      <c r="AJ108" s="775">
        <v>46122</v>
      </c>
      <c r="AK108" s="775" t="s">
        <v>12510</v>
      </c>
      <c r="AO108" s="725" t="s">
        <v>6393</v>
      </c>
      <c r="AP108" s="1213">
        <v>46163</v>
      </c>
      <c r="AQ108" s="218" t="s">
        <v>12687</v>
      </c>
      <c r="AR108" s="725" t="s">
        <v>5539</v>
      </c>
      <c r="AS108" s="1213">
        <v>46170</v>
      </c>
      <c r="AU108" s="725" t="s">
        <v>6649</v>
      </c>
      <c r="AV108" s="1213">
        <v>46171</v>
      </c>
      <c r="AW108" s="218" t="s">
        <v>12688</v>
      </c>
    </row>
    <row r="109" spans="1:49" s="725" customFormat="1" ht="22.5" x14ac:dyDescent="0.25">
      <c r="A109" s="719" t="s">
        <v>8263</v>
      </c>
      <c r="B109" s="721" t="s">
        <v>8257</v>
      </c>
      <c r="C109" s="719"/>
      <c r="D109" s="720" t="s">
        <v>3784</v>
      </c>
      <c r="E109" s="751" t="s">
        <v>4970</v>
      </c>
      <c r="F109" s="722">
        <f t="shared" si="13"/>
        <v>46171</v>
      </c>
      <c r="G109" s="724" t="str">
        <f t="shared" si="5"/>
        <v>C</v>
      </c>
      <c r="H109" s="775" t="str">
        <f t="shared" si="12"/>
        <v>MR_DER-1769_26</v>
      </c>
      <c r="I109" s="745" t="str">
        <f t="shared" si="7"/>
        <v>ND</v>
      </c>
      <c r="J109" s="745" t="str">
        <f t="shared" si="11"/>
        <v>ND</v>
      </c>
      <c r="K109" s="719" t="s">
        <v>3730</v>
      </c>
      <c r="L109" s="752">
        <v>44830</v>
      </c>
      <c r="M109" s="755" t="s">
        <v>3772</v>
      </c>
      <c r="N109" s="719" t="s">
        <v>5537</v>
      </c>
      <c r="O109" s="752">
        <v>44874</v>
      </c>
      <c r="P109" s="755" t="s">
        <v>3785</v>
      </c>
      <c r="Q109" s="719" t="s">
        <v>3748</v>
      </c>
      <c r="R109" s="752">
        <v>44890</v>
      </c>
      <c r="S109" s="755" t="s">
        <v>5822</v>
      </c>
      <c r="T109" s="719"/>
      <c r="U109" s="719"/>
      <c r="V109" s="789" t="s">
        <v>5854</v>
      </c>
      <c r="W109" s="720" t="s">
        <v>3748</v>
      </c>
      <c r="X109" s="780">
        <v>45247</v>
      </c>
      <c r="Y109" s="786" t="s">
        <v>8606</v>
      </c>
      <c r="Z109" s="720"/>
      <c r="AA109" s="720" t="s">
        <v>6913</v>
      </c>
      <c r="AC109" s="775" t="s">
        <v>5626</v>
      </c>
      <c r="AD109" s="775">
        <v>46104</v>
      </c>
      <c r="AE109" s="775" t="s">
        <v>12402</v>
      </c>
      <c r="AF109" s="775" t="s">
        <v>5539</v>
      </c>
      <c r="AG109" s="775">
        <v>46113</v>
      </c>
      <c r="AH109" s="775"/>
      <c r="AI109" s="775" t="s">
        <v>5811</v>
      </c>
      <c r="AJ109" s="775">
        <v>46122</v>
      </c>
      <c r="AK109" s="775" t="s">
        <v>12510</v>
      </c>
      <c r="AO109" s="725" t="s">
        <v>6393</v>
      </c>
      <c r="AP109" s="1213">
        <v>46163</v>
      </c>
      <c r="AQ109" s="218" t="s">
        <v>12687</v>
      </c>
      <c r="AR109" s="725" t="s">
        <v>5539</v>
      </c>
      <c r="AS109" s="1213">
        <v>46170</v>
      </c>
      <c r="AU109" s="725" t="s">
        <v>6649</v>
      </c>
      <c r="AV109" s="1213">
        <v>46171</v>
      </c>
      <c r="AW109" s="218" t="s">
        <v>12688</v>
      </c>
    </row>
    <row r="110" spans="1:49" s="725" customFormat="1" ht="22.5" x14ac:dyDescent="0.25">
      <c r="A110" s="719" t="s">
        <v>8263</v>
      </c>
      <c r="B110" s="721" t="s">
        <v>8257</v>
      </c>
      <c r="C110" s="719"/>
      <c r="D110" s="720" t="s">
        <v>3784</v>
      </c>
      <c r="E110" s="751" t="s">
        <v>4971</v>
      </c>
      <c r="F110" s="722">
        <f t="shared" si="13"/>
        <v>46171</v>
      </c>
      <c r="G110" s="724" t="str">
        <f t="shared" si="5"/>
        <v>C</v>
      </c>
      <c r="H110" s="775" t="str">
        <f t="shared" si="12"/>
        <v>MR_DER-1769_26</v>
      </c>
      <c r="I110" s="745" t="str">
        <f t="shared" si="7"/>
        <v>ND</v>
      </c>
      <c r="J110" s="745" t="str">
        <f t="shared" si="11"/>
        <v>ND</v>
      </c>
      <c r="K110" s="719" t="s">
        <v>3730</v>
      </c>
      <c r="L110" s="752">
        <v>44830</v>
      </c>
      <c r="M110" s="755" t="s">
        <v>3772</v>
      </c>
      <c r="N110" s="719" t="s">
        <v>5537</v>
      </c>
      <c r="O110" s="752">
        <v>44874</v>
      </c>
      <c r="P110" s="755" t="s">
        <v>3785</v>
      </c>
      <c r="Q110" s="719" t="s">
        <v>3748</v>
      </c>
      <c r="R110" s="752">
        <v>44890</v>
      </c>
      <c r="S110" s="755" t="s">
        <v>5822</v>
      </c>
      <c r="T110" s="719"/>
      <c r="U110" s="719"/>
      <c r="V110" s="789" t="s">
        <v>5854</v>
      </c>
      <c r="W110" s="720" t="s">
        <v>3748</v>
      </c>
      <c r="X110" s="780">
        <v>45247</v>
      </c>
      <c r="Y110" s="786" t="s">
        <v>8606</v>
      </c>
      <c r="Z110" s="720"/>
      <c r="AA110" s="720" t="s">
        <v>6913</v>
      </c>
      <c r="AC110" s="775" t="s">
        <v>5626</v>
      </c>
      <c r="AD110" s="775">
        <v>46104</v>
      </c>
      <c r="AE110" s="775" t="s">
        <v>12402</v>
      </c>
      <c r="AF110" s="775" t="s">
        <v>5539</v>
      </c>
      <c r="AG110" s="775">
        <v>46113</v>
      </c>
      <c r="AH110" s="775"/>
      <c r="AI110" s="775" t="s">
        <v>5811</v>
      </c>
      <c r="AJ110" s="775">
        <v>46122</v>
      </c>
      <c r="AK110" s="775" t="s">
        <v>12510</v>
      </c>
      <c r="AO110" s="725" t="s">
        <v>6393</v>
      </c>
      <c r="AP110" s="1213">
        <v>46163</v>
      </c>
      <c r="AQ110" s="218" t="s">
        <v>12687</v>
      </c>
      <c r="AR110" s="725" t="s">
        <v>5539</v>
      </c>
      <c r="AS110" s="1213">
        <v>46170</v>
      </c>
      <c r="AU110" s="725" t="s">
        <v>6649</v>
      </c>
      <c r="AV110" s="1213">
        <v>46171</v>
      </c>
      <c r="AW110" s="218" t="s">
        <v>12688</v>
      </c>
    </row>
    <row r="111" spans="1:49" s="725" customFormat="1" ht="22.5" x14ac:dyDescent="0.25">
      <c r="A111" s="719" t="s">
        <v>8263</v>
      </c>
      <c r="B111" s="721" t="s">
        <v>8257</v>
      </c>
      <c r="C111" s="719"/>
      <c r="D111" s="720" t="s">
        <v>3784</v>
      </c>
      <c r="E111" s="751" t="s">
        <v>4972</v>
      </c>
      <c r="F111" s="722">
        <f t="shared" si="13"/>
        <v>46171</v>
      </c>
      <c r="G111" s="724" t="str">
        <f t="shared" si="5"/>
        <v>C</v>
      </c>
      <c r="H111" s="775" t="str">
        <f t="shared" si="12"/>
        <v>MR_DER-1769_26</v>
      </c>
      <c r="I111" s="745" t="str">
        <f>IF(F111="NE",F111,IF(INDEX(K111:CP111,,MATCH(F111,K111:CP111,0)+3)&lt;&gt;0,INDEX(K111:CP111,,MATCH(F111,K111:CP111,0)+3),"ND"))</f>
        <v>ND</v>
      </c>
      <c r="J111" s="745" t="str">
        <f t="shared" si="11"/>
        <v>ND</v>
      </c>
      <c r="K111" s="719" t="s">
        <v>3730</v>
      </c>
      <c r="L111" s="752">
        <v>44830</v>
      </c>
      <c r="M111" s="755" t="s">
        <v>3772</v>
      </c>
      <c r="N111" s="719" t="s">
        <v>5537</v>
      </c>
      <c r="O111" s="752">
        <v>44874</v>
      </c>
      <c r="P111" s="755" t="s">
        <v>3785</v>
      </c>
      <c r="Q111" s="719" t="s">
        <v>3748</v>
      </c>
      <c r="R111" s="752">
        <v>44890</v>
      </c>
      <c r="S111" s="755" t="s">
        <v>5822</v>
      </c>
      <c r="T111" s="719"/>
      <c r="U111" s="719"/>
      <c r="V111" s="789" t="s">
        <v>5854</v>
      </c>
      <c r="W111" s="720" t="s">
        <v>3748</v>
      </c>
      <c r="X111" s="780">
        <v>45247</v>
      </c>
      <c r="Y111" s="786" t="s">
        <v>8606</v>
      </c>
      <c r="Z111" s="720"/>
      <c r="AA111" s="720" t="s">
        <v>6913</v>
      </c>
      <c r="AC111" s="775" t="s">
        <v>5626</v>
      </c>
      <c r="AD111" s="775">
        <v>46104</v>
      </c>
      <c r="AE111" s="775" t="s">
        <v>12402</v>
      </c>
      <c r="AF111" s="775" t="s">
        <v>5539</v>
      </c>
      <c r="AG111" s="775">
        <v>46113</v>
      </c>
      <c r="AH111" s="775"/>
      <c r="AI111" s="775" t="s">
        <v>5811</v>
      </c>
      <c r="AJ111" s="775">
        <v>46122</v>
      </c>
      <c r="AK111" s="775" t="s">
        <v>12510</v>
      </c>
      <c r="AO111" s="725" t="s">
        <v>6393</v>
      </c>
      <c r="AP111" s="1213">
        <v>46163</v>
      </c>
      <c r="AQ111" s="218" t="s">
        <v>12687</v>
      </c>
      <c r="AR111" s="725" t="s">
        <v>5539</v>
      </c>
      <c r="AS111" s="1213">
        <v>46170</v>
      </c>
      <c r="AU111" s="725" t="s">
        <v>6649</v>
      </c>
      <c r="AV111" s="1213">
        <v>46171</v>
      </c>
      <c r="AW111" s="218" t="s">
        <v>12688</v>
      </c>
    </row>
    <row r="112" spans="1:49" s="764" customFormat="1" ht="15" x14ac:dyDescent="0.25">
      <c r="A112" s="757" t="s">
        <v>12593</v>
      </c>
      <c r="B112" s="790" t="s">
        <v>8257</v>
      </c>
      <c r="C112" s="757"/>
      <c r="D112" s="758" t="s">
        <v>3784</v>
      </c>
      <c r="E112" s="759" t="s">
        <v>12161</v>
      </c>
      <c r="F112" s="760">
        <f t="shared" ref="F112" si="14">IF(L112&lt;&gt;0,MAX(L112,R112,X112,AD112,AJ112),"NE")</f>
        <v>46136</v>
      </c>
      <c r="G112" s="761" t="str">
        <f t="shared" si="5"/>
        <v>B</v>
      </c>
      <c r="H112" s="787" t="str">
        <f t="shared" si="12"/>
        <v>MR_DER-1704_26</v>
      </c>
      <c r="I112" s="746">
        <f>IF(F112="NE",F112,IF(INDEX(K112:CP112,,MATCH(F112,K112:CP112,0)+3)&lt;&gt;0,INDEX(K112:CP112,,MATCH(F112,K112:CP112,0)+3),"ND"))</f>
        <v>46139</v>
      </c>
      <c r="J112" s="746" t="str">
        <f>IF(G112="NE",G112,IF(INDEX(K112:CQ112,,MATCH(G112,K112:CQ112,0)+3)&lt;&gt;0,INDEX(K112:CQ112,,MATCH(G112,K112:CQ112,0)+3),"ND"))</f>
        <v>NÃO APROVADO</v>
      </c>
      <c r="K112" s="757" t="s">
        <v>3730</v>
      </c>
      <c r="L112" s="762">
        <v>46064</v>
      </c>
      <c r="M112" s="69" t="s">
        <v>12162</v>
      </c>
      <c r="N112" s="757" t="s">
        <v>5537</v>
      </c>
      <c r="O112" s="762">
        <v>46084</v>
      </c>
      <c r="P112" s="763"/>
      <c r="Q112" s="764" t="s">
        <v>3748</v>
      </c>
      <c r="R112" s="1071">
        <v>46104</v>
      </c>
      <c r="S112" s="69" t="s">
        <v>12402</v>
      </c>
      <c r="T112" s="757" t="s">
        <v>5536</v>
      </c>
      <c r="U112" s="762">
        <v>46113</v>
      </c>
      <c r="V112" s="796"/>
      <c r="W112" s="764" t="s">
        <v>5626</v>
      </c>
      <c r="X112" s="1071">
        <v>46122</v>
      </c>
      <c r="Y112" s="69" t="s">
        <v>12510</v>
      </c>
      <c r="Z112" s="758" t="s">
        <v>5537</v>
      </c>
      <c r="AA112" s="794">
        <v>46126</v>
      </c>
      <c r="AC112" s="787" t="s">
        <v>5811</v>
      </c>
      <c r="AD112" s="793">
        <v>46136</v>
      </c>
      <c r="AE112" s="69" t="s">
        <v>12589</v>
      </c>
      <c r="AF112" s="787" t="s">
        <v>5536</v>
      </c>
      <c r="AG112" s="793">
        <v>46139</v>
      </c>
      <c r="AH112" s="787"/>
      <c r="AI112" s="787"/>
      <c r="AJ112" s="787"/>
      <c r="AK112" s="787"/>
    </row>
    <row r="113" spans="1:51" s="731" customFormat="1" x14ac:dyDescent="0.25">
      <c r="A113" s="726"/>
      <c r="B113" s="726"/>
      <c r="C113" s="726"/>
      <c r="D113" s="727"/>
      <c r="E113" s="727"/>
      <c r="F113" s="727"/>
      <c r="G113" s="727"/>
      <c r="H113" s="727"/>
      <c r="I113" s="726"/>
      <c r="J113" s="726"/>
      <c r="K113" s="726"/>
      <c r="L113" s="726"/>
      <c r="M113" s="726"/>
      <c r="N113" s="728"/>
      <c r="O113" s="728"/>
      <c r="P113" s="729"/>
      <c r="Q113" s="730"/>
      <c r="R113" s="730"/>
      <c r="S113" s="730"/>
      <c r="T113" s="728"/>
      <c r="U113" s="728"/>
      <c r="V113" s="729"/>
      <c r="W113" s="730"/>
      <c r="X113" s="730"/>
      <c r="Y113" s="730"/>
      <c r="Z113" s="728"/>
      <c r="AA113" s="728"/>
      <c r="AC113" s="787"/>
      <c r="AD113" s="787"/>
      <c r="AE113" s="787"/>
      <c r="AF113" s="787"/>
      <c r="AG113" s="787"/>
      <c r="AH113" s="787"/>
      <c r="AI113" s="787"/>
      <c r="AJ113" s="787"/>
      <c r="AK113" s="787"/>
      <c r="AL113" s="787"/>
      <c r="AM113" s="787"/>
      <c r="AN113" s="787"/>
      <c r="AO113" s="787"/>
      <c r="AP113" s="787"/>
      <c r="AQ113" s="787"/>
      <c r="AR113" s="787"/>
      <c r="AS113" s="787"/>
      <c r="AT113" s="787"/>
      <c r="AU113" s="787"/>
      <c r="AV113" s="787"/>
      <c r="AW113" s="787"/>
      <c r="AX113" s="787"/>
    </row>
    <row r="114" spans="1:51" s="725" customFormat="1" x14ac:dyDescent="0.25">
      <c r="A114" s="767"/>
      <c r="B114" s="779" t="s">
        <v>8257</v>
      </c>
      <c r="C114" s="721"/>
      <c r="D114" s="767" t="s">
        <v>10</v>
      </c>
      <c r="E114" s="751" t="s">
        <v>4973</v>
      </c>
      <c r="F114" s="777" t="str">
        <f>IF(L114&lt;&gt;0,MAX(L114,R114,X114,AD114),"NE")</f>
        <v>NE</v>
      </c>
      <c r="G114" s="775" t="e">
        <f t="shared" si="5"/>
        <v>#N/A</v>
      </c>
      <c r="H114" s="775" t="e">
        <f t="shared" si="12"/>
        <v>#N/A</v>
      </c>
      <c r="I114" s="778" t="str">
        <f t="shared" si="7"/>
        <v>NE</v>
      </c>
      <c r="J114" s="745" t="e">
        <f t="shared" si="11"/>
        <v>#N/A</v>
      </c>
      <c r="K114" s="719"/>
      <c r="L114" s="719"/>
      <c r="M114" s="719"/>
      <c r="N114" s="720"/>
      <c r="O114" s="720"/>
      <c r="P114" s="720"/>
      <c r="Q114" s="719"/>
      <c r="R114" s="719"/>
      <c r="S114" s="719"/>
      <c r="T114" s="720"/>
      <c r="U114" s="720"/>
      <c r="V114" s="720"/>
      <c r="W114" s="720"/>
      <c r="X114" s="720"/>
      <c r="Y114" s="720"/>
      <c r="Z114" s="720"/>
      <c r="AA114" s="720"/>
      <c r="AC114" s="787"/>
      <c r="AD114" s="787"/>
      <c r="AE114" s="787"/>
      <c r="AF114" s="787"/>
      <c r="AG114" s="787"/>
      <c r="AH114" s="787"/>
      <c r="AI114" s="787"/>
      <c r="AJ114" s="787"/>
      <c r="AK114" s="787"/>
      <c r="AL114" s="787"/>
      <c r="AM114" s="787"/>
      <c r="AN114" s="787"/>
      <c r="AO114" s="787"/>
      <c r="AP114" s="787"/>
      <c r="AQ114" s="787"/>
      <c r="AR114" s="787"/>
      <c r="AS114" s="787"/>
      <c r="AT114" s="787"/>
      <c r="AU114" s="787"/>
      <c r="AV114" s="787"/>
      <c r="AW114" s="787"/>
      <c r="AX114" s="787"/>
    </row>
    <row r="115" spans="1:51" s="731" customFormat="1" x14ac:dyDescent="0.25">
      <c r="A115" s="726"/>
      <c r="B115" s="726"/>
      <c r="C115" s="726"/>
      <c r="D115" s="727"/>
      <c r="E115" s="727"/>
      <c r="F115" s="727"/>
      <c r="G115" s="727"/>
      <c r="H115" s="727"/>
      <c r="I115" s="726"/>
      <c r="J115" s="726"/>
      <c r="K115" s="726"/>
      <c r="L115" s="726"/>
      <c r="M115" s="726"/>
      <c r="N115" s="728"/>
      <c r="O115" s="728"/>
      <c r="P115" s="729"/>
      <c r="Q115" s="730"/>
      <c r="R115" s="730"/>
      <c r="S115" s="730"/>
      <c r="T115" s="728"/>
      <c r="U115" s="728"/>
      <c r="V115" s="729"/>
      <c r="W115" s="730"/>
      <c r="X115" s="730"/>
      <c r="Y115" s="730"/>
      <c r="Z115" s="728"/>
      <c r="AA115" s="728"/>
      <c r="AC115" s="787"/>
      <c r="AD115" s="787"/>
      <c r="AE115" s="787"/>
      <c r="AF115" s="787"/>
      <c r="AG115" s="787"/>
      <c r="AH115" s="787"/>
      <c r="AI115" s="787"/>
      <c r="AJ115" s="787"/>
      <c r="AK115" s="787"/>
      <c r="AL115" s="787"/>
      <c r="AM115" s="787"/>
      <c r="AN115" s="787"/>
      <c r="AO115" s="787"/>
      <c r="AP115" s="787"/>
      <c r="AQ115" s="787"/>
      <c r="AR115" s="787"/>
      <c r="AS115" s="787"/>
      <c r="AT115" s="787"/>
      <c r="AU115" s="787"/>
      <c r="AV115" s="787"/>
      <c r="AW115" s="787"/>
      <c r="AX115" s="787"/>
    </row>
    <row r="116" spans="1:51" s="725" customFormat="1" x14ac:dyDescent="0.25">
      <c r="A116" s="767"/>
      <c r="B116" s="779" t="s">
        <v>8257</v>
      </c>
      <c r="C116" s="721"/>
      <c r="D116" s="767" t="s">
        <v>11</v>
      </c>
      <c r="E116" s="751" t="s">
        <v>4974</v>
      </c>
      <c r="F116" s="777" t="str">
        <f>IF(L116&lt;&gt;0,MAX(L116,R116,X116,AD116),"NE")</f>
        <v>NE</v>
      </c>
      <c r="G116" s="775" t="e">
        <f t="shared" si="5"/>
        <v>#N/A</v>
      </c>
      <c r="H116" s="775" t="e">
        <f t="shared" si="12"/>
        <v>#N/A</v>
      </c>
      <c r="I116" s="778" t="str">
        <f t="shared" si="7"/>
        <v>NE</v>
      </c>
      <c r="J116" s="745" t="e">
        <f t="shared" si="11"/>
        <v>#N/A</v>
      </c>
      <c r="K116" s="719"/>
      <c r="L116" s="719"/>
      <c r="M116" s="719"/>
      <c r="N116" s="720"/>
      <c r="O116" s="720"/>
      <c r="P116" s="720"/>
      <c r="Q116" s="719"/>
      <c r="R116" s="719"/>
      <c r="S116" s="719"/>
      <c r="T116" s="720"/>
      <c r="U116" s="720"/>
      <c r="V116" s="720"/>
      <c r="W116" s="720"/>
      <c r="X116" s="720"/>
      <c r="Y116" s="720"/>
      <c r="Z116" s="720"/>
      <c r="AA116" s="720"/>
      <c r="AC116" s="787"/>
      <c r="AD116" s="787"/>
      <c r="AE116" s="787"/>
      <c r="AF116" s="787"/>
      <c r="AG116" s="787"/>
      <c r="AH116" s="787"/>
      <c r="AI116" s="787"/>
      <c r="AJ116" s="787"/>
      <c r="AK116" s="787"/>
      <c r="AL116" s="787"/>
      <c r="AM116" s="787"/>
      <c r="AN116" s="787"/>
      <c r="AO116" s="787"/>
      <c r="AP116" s="787"/>
      <c r="AQ116" s="787"/>
      <c r="AR116" s="787"/>
      <c r="AS116" s="787"/>
      <c r="AT116" s="787"/>
      <c r="AU116" s="787"/>
      <c r="AV116" s="787"/>
      <c r="AW116" s="787"/>
      <c r="AX116" s="787"/>
    </row>
    <row r="117" spans="1:51" s="731" customFormat="1" x14ac:dyDescent="0.25">
      <c r="A117" s="726"/>
      <c r="B117" s="726"/>
      <c r="C117" s="726"/>
      <c r="D117" s="727"/>
      <c r="E117" s="727"/>
      <c r="F117" s="727"/>
      <c r="G117" s="727"/>
      <c r="H117" s="727"/>
      <c r="I117" s="726"/>
      <c r="J117" s="726"/>
      <c r="K117" s="726"/>
      <c r="L117" s="726"/>
      <c r="M117" s="726"/>
      <c r="N117" s="728"/>
      <c r="O117" s="728"/>
      <c r="P117" s="729"/>
      <c r="Q117" s="730"/>
      <c r="R117" s="730"/>
      <c r="S117" s="730"/>
      <c r="T117" s="728"/>
      <c r="U117" s="728"/>
      <c r="V117" s="729"/>
      <c r="W117" s="730"/>
      <c r="X117" s="730"/>
      <c r="Y117" s="730"/>
      <c r="Z117" s="728"/>
      <c r="AA117" s="728"/>
      <c r="AB117" s="729"/>
      <c r="AC117" s="787"/>
      <c r="AD117" s="787"/>
      <c r="AE117" s="787"/>
      <c r="AF117" s="787"/>
      <c r="AG117" s="787"/>
      <c r="AH117" s="787"/>
      <c r="AI117" s="787"/>
      <c r="AJ117" s="787"/>
      <c r="AK117" s="787"/>
      <c r="AL117" s="787"/>
      <c r="AM117" s="787"/>
      <c r="AN117" s="787"/>
      <c r="AO117" s="787"/>
      <c r="AP117" s="787"/>
      <c r="AQ117" s="787"/>
      <c r="AR117" s="787"/>
      <c r="AS117" s="787"/>
      <c r="AT117" s="787"/>
      <c r="AU117" s="787"/>
      <c r="AV117" s="787"/>
      <c r="AW117" s="787"/>
      <c r="AX117" s="787"/>
      <c r="AY117" s="728"/>
    </row>
    <row r="118" spans="1:51" s="725" customFormat="1" ht="45" x14ac:dyDescent="0.2">
      <c r="A118" s="719" t="s">
        <v>8263</v>
      </c>
      <c r="B118" s="721" t="s">
        <v>8257</v>
      </c>
      <c r="C118" s="719"/>
      <c r="D118" s="720" t="s">
        <v>12</v>
      </c>
      <c r="E118" s="751" t="s">
        <v>4975</v>
      </c>
      <c r="F118" s="722">
        <f>IF(L118&lt;&gt;0,MAX(L118,R118,X118,AD118,AJ118),"NE")</f>
        <v>45265</v>
      </c>
      <c r="G118" s="724" t="str">
        <f t="shared" si="5"/>
        <v>B</v>
      </c>
      <c r="H118" s="775" t="str">
        <f t="shared" si="12"/>
        <v>MR.DER-0488_23-Entrega Final</v>
      </c>
      <c r="I118" s="745" t="str">
        <f t="shared" si="7"/>
        <v>ASSINADO</v>
      </c>
      <c r="J118" s="745" t="str">
        <f t="shared" si="11"/>
        <v>ND</v>
      </c>
      <c r="K118" s="719" t="s">
        <v>3730</v>
      </c>
      <c r="L118" s="752">
        <v>44859</v>
      </c>
      <c r="M118" s="755" t="s">
        <v>5599</v>
      </c>
      <c r="N118" s="719" t="s">
        <v>5538</v>
      </c>
      <c r="O118" s="752">
        <v>44886</v>
      </c>
      <c r="P118" s="755" t="s">
        <v>5641</v>
      </c>
      <c r="Q118" s="719" t="s">
        <v>3748</v>
      </c>
      <c r="R118" s="752">
        <v>44890</v>
      </c>
      <c r="S118" s="755" t="s">
        <v>5769</v>
      </c>
      <c r="T118" s="719"/>
      <c r="U118" s="719"/>
      <c r="V118" s="789" t="s">
        <v>5855</v>
      </c>
      <c r="W118" s="719" t="s">
        <v>5626</v>
      </c>
      <c r="X118" s="752">
        <v>45133</v>
      </c>
      <c r="Y118" s="781" t="s">
        <v>6765</v>
      </c>
      <c r="Z118" s="719" t="s">
        <v>5539</v>
      </c>
      <c r="AA118" s="752">
        <v>45145</v>
      </c>
      <c r="AB118" s="781" t="s">
        <v>6623</v>
      </c>
      <c r="AC118" s="787" t="s">
        <v>5811</v>
      </c>
      <c r="AD118" s="787">
        <v>45154</v>
      </c>
      <c r="AE118" s="787" t="s">
        <v>6785</v>
      </c>
      <c r="AF118" s="787"/>
      <c r="AG118" s="787"/>
      <c r="AH118" s="787" t="s">
        <v>6810</v>
      </c>
      <c r="AI118" s="787" t="s">
        <v>5811</v>
      </c>
      <c r="AJ118" s="787">
        <v>45265</v>
      </c>
      <c r="AK118" s="787" t="s">
        <v>6982</v>
      </c>
      <c r="AL118" s="787"/>
      <c r="AM118" s="787" t="s">
        <v>6913</v>
      </c>
      <c r="AN118" s="787"/>
      <c r="AO118" s="787"/>
      <c r="AP118" s="787"/>
      <c r="AQ118" s="787"/>
      <c r="AR118" s="787"/>
      <c r="AS118" s="787"/>
      <c r="AT118" s="787"/>
      <c r="AU118" s="787"/>
      <c r="AV118" s="787"/>
      <c r="AW118" s="787"/>
      <c r="AX118" s="787"/>
      <c r="AY118" s="720"/>
    </row>
    <row r="119" spans="1:51" s="731" customFormat="1" x14ac:dyDescent="0.25">
      <c r="A119" s="726"/>
      <c r="B119" s="726"/>
      <c r="C119" s="726"/>
      <c r="D119" s="727"/>
      <c r="E119" s="727"/>
      <c r="F119" s="727"/>
      <c r="G119" s="727"/>
      <c r="H119" s="727"/>
      <c r="I119" s="726"/>
      <c r="J119" s="726"/>
      <c r="K119" s="726"/>
      <c r="L119" s="726"/>
      <c r="M119" s="726"/>
      <c r="N119" s="728"/>
      <c r="O119" s="728"/>
      <c r="P119" s="729"/>
      <c r="Q119" s="730"/>
      <c r="R119" s="730"/>
      <c r="S119" s="730"/>
      <c r="T119" s="728"/>
      <c r="U119" s="728"/>
      <c r="V119" s="729"/>
      <c r="W119" s="730"/>
      <c r="X119" s="730"/>
      <c r="Y119" s="730"/>
      <c r="Z119" s="728"/>
      <c r="AA119" s="728"/>
      <c r="AB119" s="729"/>
      <c r="AC119" s="787"/>
      <c r="AD119" s="787"/>
      <c r="AE119" s="787"/>
      <c r="AF119" s="787"/>
      <c r="AG119" s="787"/>
      <c r="AH119" s="787"/>
      <c r="AI119" s="787"/>
      <c r="AJ119" s="787"/>
      <c r="AK119" s="787"/>
      <c r="AL119" s="787"/>
      <c r="AM119" s="787"/>
      <c r="AN119" s="787"/>
      <c r="AO119" s="787"/>
      <c r="AP119" s="787"/>
      <c r="AQ119" s="787"/>
      <c r="AR119" s="787"/>
      <c r="AS119" s="787"/>
      <c r="AT119" s="787"/>
      <c r="AU119" s="787"/>
      <c r="AV119" s="787"/>
      <c r="AW119" s="787"/>
      <c r="AX119" s="787"/>
      <c r="AY119" s="728"/>
    </row>
    <row r="120" spans="1:51" s="725" customFormat="1" ht="45" x14ac:dyDescent="0.2">
      <c r="A120" s="719" t="s">
        <v>8263</v>
      </c>
      <c r="B120" s="721" t="s">
        <v>8257</v>
      </c>
      <c r="C120" s="719"/>
      <c r="D120" s="720" t="s">
        <v>13</v>
      </c>
      <c r="E120" s="751" t="s">
        <v>4976</v>
      </c>
      <c r="F120" s="722">
        <f>IF(L120&lt;&gt;0,MAX(L120,R120,X120,AD120,AJ120,AP120,AV120),"NE")</f>
        <v>45265</v>
      </c>
      <c r="G120" s="724" t="str">
        <f t="shared" si="5"/>
        <v>C</v>
      </c>
      <c r="H120" s="775" t="str">
        <f t="shared" si="12"/>
        <v>MR.DER-0488_23-Entrega Final</v>
      </c>
      <c r="I120" s="745" t="str">
        <f t="shared" si="7"/>
        <v>ASSINADO</v>
      </c>
      <c r="J120" s="745" t="str">
        <f t="shared" si="11"/>
        <v>ND</v>
      </c>
      <c r="K120" s="719" t="s">
        <v>3730</v>
      </c>
      <c r="L120" s="752">
        <v>44888</v>
      </c>
      <c r="M120" s="755" t="s">
        <v>5715</v>
      </c>
      <c r="N120" s="719" t="s">
        <v>5539</v>
      </c>
      <c r="O120" s="752">
        <v>44896</v>
      </c>
      <c r="P120" s="789" t="s">
        <v>5855</v>
      </c>
      <c r="Q120" s="719" t="s">
        <v>3748</v>
      </c>
      <c r="R120" s="752">
        <v>44914</v>
      </c>
      <c r="S120" s="755" t="s">
        <v>5867</v>
      </c>
      <c r="T120" s="719"/>
      <c r="U120" s="719"/>
      <c r="V120" s="781" t="s">
        <v>6123</v>
      </c>
      <c r="W120" s="719" t="s">
        <v>5626</v>
      </c>
      <c r="X120" s="752">
        <v>44979</v>
      </c>
      <c r="Y120" s="781" t="s">
        <v>6389</v>
      </c>
      <c r="Z120" s="720" t="s">
        <v>5539</v>
      </c>
      <c r="AA120" s="780">
        <v>44984</v>
      </c>
      <c r="AB120" s="781" t="s">
        <v>6623</v>
      </c>
      <c r="AC120" s="787" t="s">
        <v>5811</v>
      </c>
      <c r="AD120" s="787">
        <v>44987</v>
      </c>
      <c r="AE120" s="787" t="s">
        <v>6645</v>
      </c>
      <c r="AF120" s="787"/>
      <c r="AG120" s="787"/>
      <c r="AH120" s="787" t="s">
        <v>6653</v>
      </c>
      <c r="AI120" s="787" t="s">
        <v>6393</v>
      </c>
      <c r="AJ120" s="787">
        <v>45133</v>
      </c>
      <c r="AK120" s="787" t="s">
        <v>6765</v>
      </c>
      <c r="AL120" s="787" t="s">
        <v>5539</v>
      </c>
      <c r="AM120" s="787">
        <v>45145</v>
      </c>
      <c r="AN120" s="787" t="s">
        <v>6811</v>
      </c>
      <c r="AO120" s="787" t="s">
        <v>6649</v>
      </c>
      <c r="AP120" s="787">
        <v>45154</v>
      </c>
      <c r="AQ120" s="787" t="s">
        <v>6785</v>
      </c>
      <c r="AR120" s="787"/>
      <c r="AS120" s="787"/>
      <c r="AT120" s="787" t="s">
        <v>6810</v>
      </c>
      <c r="AU120" s="787" t="s">
        <v>6649</v>
      </c>
      <c r="AV120" s="787">
        <v>45265</v>
      </c>
      <c r="AW120" s="787" t="s">
        <v>6982</v>
      </c>
      <c r="AX120" s="787"/>
      <c r="AY120" s="720" t="s">
        <v>6913</v>
      </c>
    </row>
    <row r="121" spans="1:51" s="731" customFormat="1" x14ac:dyDescent="0.25">
      <c r="A121" s="726"/>
      <c r="B121" s="726"/>
      <c r="C121" s="726"/>
      <c r="D121" s="727"/>
      <c r="E121" s="727"/>
      <c r="F121" s="727"/>
      <c r="G121" s="727"/>
      <c r="H121" s="727"/>
      <c r="I121" s="726"/>
      <c r="J121" s="726"/>
      <c r="K121" s="726"/>
      <c r="L121" s="726"/>
      <c r="M121" s="726"/>
      <c r="N121" s="728"/>
      <c r="O121" s="728"/>
      <c r="P121" s="729"/>
      <c r="Q121" s="730"/>
      <c r="R121" s="730"/>
      <c r="S121" s="730"/>
      <c r="T121" s="728"/>
      <c r="U121" s="728"/>
      <c r="V121" s="729"/>
      <c r="W121" s="730"/>
      <c r="X121" s="730"/>
      <c r="Y121" s="730"/>
      <c r="Z121" s="728"/>
      <c r="AA121" s="728"/>
      <c r="AB121" s="729"/>
      <c r="AC121" s="787"/>
      <c r="AD121" s="787"/>
      <c r="AE121" s="787"/>
      <c r="AF121" s="787"/>
      <c r="AG121" s="787"/>
      <c r="AH121" s="787"/>
      <c r="AI121" s="787"/>
      <c r="AJ121" s="787"/>
      <c r="AK121" s="787"/>
      <c r="AL121" s="787"/>
      <c r="AM121" s="787"/>
      <c r="AN121" s="787"/>
      <c r="AO121" s="787"/>
      <c r="AP121" s="787"/>
      <c r="AQ121" s="787"/>
      <c r="AR121" s="787"/>
      <c r="AS121" s="787"/>
      <c r="AT121" s="787"/>
      <c r="AU121" s="787"/>
      <c r="AV121" s="787"/>
      <c r="AW121" s="787"/>
      <c r="AX121" s="787"/>
      <c r="AY121" s="728"/>
    </row>
    <row r="122" spans="1:51" s="764" customFormat="1" x14ac:dyDescent="0.25">
      <c r="A122" s="758" t="s">
        <v>9037</v>
      </c>
      <c r="B122" s="757"/>
      <c r="C122" s="790" t="s">
        <v>8257</v>
      </c>
      <c r="D122" s="758" t="s">
        <v>8156</v>
      </c>
      <c r="E122" s="759" t="s">
        <v>4977</v>
      </c>
      <c r="F122" s="760">
        <f t="shared" ref="F122:F133" si="15">IF(L122&lt;&gt;0,MAX(L122,R122,X122,AD122),"NE")</f>
        <v>44854</v>
      </c>
      <c r="G122" s="761" t="str">
        <f t="shared" ref="G122:G212" si="16">IF($F122="","",INDEX($K122:$FI122,1,MATCH($F122,$K122:$FI122,)-1))</f>
        <v>A2</v>
      </c>
      <c r="H122" s="787" t="str">
        <f t="shared" si="12"/>
        <v>MR.DER-0072_22</v>
      </c>
      <c r="I122" s="746">
        <f t="shared" ref="I122:I133" si="17">IF(F122="NE",F122,IF(INDEX(K122:CP122,,MATCH(F122,K122:CP122,0)+3)&lt;&gt;0,INDEX(K122:CP122,,MATCH(F122,K122:CP122,0)+3),"ND"))</f>
        <v>44887</v>
      </c>
      <c r="J122" s="746" t="str">
        <f t="shared" si="11"/>
        <v>APROVADO COM RESSALVAS</v>
      </c>
      <c r="K122" s="757" t="s">
        <v>3730</v>
      </c>
      <c r="L122" s="762">
        <v>44797</v>
      </c>
      <c r="M122" s="763" t="s">
        <v>3738</v>
      </c>
      <c r="N122" s="757" t="s">
        <v>5536</v>
      </c>
      <c r="O122" s="762">
        <v>44851</v>
      </c>
      <c r="P122" s="763" t="s">
        <v>5644</v>
      </c>
      <c r="Q122" s="757" t="s">
        <v>3765</v>
      </c>
      <c r="R122" s="762">
        <v>44854</v>
      </c>
      <c r="S122" s="763" t="s">
        <v>5570</v>
      </c>
      <c r="T122" s="757" t="s">
        <v>5537</v>
      </c>
      <c r="U122" s="762">
        <v>44887</v>
      </c>
      <c r="V122" s="791" t="s">
        <v>5635</v>
      </c>
      <c r="W122" s="757"/>
      <c r="X122" s="757"/>
      <c r="Y122" s="757"/>
      <c r="Z122" s="757"/>
      <c r="AA122" s="757"/>
      <c r="AB122" s="757"/>
      <c r="AC122" s="787"/>
      <c r="AD122" s="787"/>
      <c r="AE122" s="787"/>
      <c r="AF122" s="787"/>
      <c r="AG122" s="787"/>
      <c r="AH122" s="787"/>
      <c r="AI122" s="787"/>
      <c r="AJ122" s="787"/>
      <c r="AK122" s="787"/>
      <c r="AL122" s="787"/>
      <c r="AM122" s="787"/>
      <c r="AN122" s="787"/>
      <c r="AO122" s="787"/>
      <c r="AP122" s="787"/>
      <c r="AQ122" s="787"/>
      <c r="AR122" s="787"/>
      <c r="AS122" s="787"/>
      <c r="AT122" s="787"/>
      <c r="AU122" s="787"/>
      <c r="AV122" s="787"/>
      <c r="AW122" s="787"/>
      <c r="AX122" s="787"/>
      <c r="AY122" s="757"/>
    </row>
    <row r="123" spans="1:51" s="764" customFormat="1" x14ac:dyDescent="0.25">
      <c r="A123" s="758" t="s">
        <v>9037</v>
      </c>
      <c r="B123" s="757"/>
      <c r="C123" s="790" t="s">
        <v>8257</v>
      </c>
      <c r="D123" s="758" t="s">
        <v>8156</v>
      </c>
      <c r="E123" s="759" t="s">
        <v>4978</v>
      </c>
      <c r="F123" s="760">
        <f t="shared" si="15"/>
        <v>44854</v>
      </c>
      <c r="G123" s="761" t="str">
        <f t="shared" si="16"/>
        <v>A2</v>
      </c>
      <c r="H123" s="787" t="str">
        <f t="shared" si="12"/>
        <v>MR.DER-0072_22</v>
      </c>
      <c r="I123" s="746">
        <f t="shared" si="17"/>
        <v>44887</v>
      </c>
      <c r="J123" s="746" t="str">
        <f t="shared" si="11"/>
        <v>APROVADO COM RESSALVAS</v>
      </c>
      <c r="K123" s="757" t="s">
        <v>3730</v>
      </c>
      <c r="L123" s="762">
        <v>44797</v>
      </c>
      <c r="M123" s="763" t="s">
        <v>3738</v>
      </c>
      <c r="N123" s="757" t="s">
        <v>5536</v>
      </c>
      <c r="O123" s="762">
        <v>44851</v>
      </c>
      <c r="P123" s="763" t="s">
        <v>5644</v>
      </c>
      <c r="Q123" s="757" t="s">
        <v>3765</v>
      </c>
      <c r="R123" s="762">
        <v>44854</v>
      </c>
      <c r="S123" s="763" t="s">
        <v>5570</v>
      </c>
      <c r="T123" s="757" t="s">
        <v>5537</v>
      </c>
      <c r="U123" s="762">
        <v>44887</v>
      </c>
      <c r="V123" s="791" t="s">
        <v>5635</v>
      </c>
      <c r="W123" s="757"/>
      <c r="X123" s="757"/>
      <c r="Y123" s="757"/>
      <c r="Z123" s="757"/>
      <c r="AA123" s="757"/>
      <c r="AB123" s="757"/>
      <c r="AC123" s="787"/>
      <c r="AD123" s="787"/>
      <c r="AE123" s="787"/>
      <c r="AF123" s="787"/>
      <c r="AG123" s="787"/>
      <c r="AH123" s="787"/>
      <c r="AI123" s="787"/>
      <c r="AJ123" s="787"/>
      <c r="AK123" s="787"/>
      <c r="AL123" s="787"/>
      <c r="AM123" s="787"/>
      <c r="AN123" s="787"/>
      <c r="AO123" s="787"/>
      <c r="AP123" s="787"/>
      <c r="AQ123" s="787"/>
      <c r="AR123" s="787"/>
      <c r="AS123" s="787"/>
      <c r="AT123" s="787"/>
      <c r="AU123" s="787"/>
      <c r="AV123" s="787"/>
      <c r="AW123" s="787"/>
      <c r="AX123" s="787"/>
      <c r="AY123" s="757"/>
    </row>
    <row r="124" spans="1:51" s="764" customFormat="1" x14ac:dyDescent="0.25">
      <c r="A124" s="758" t="s">
        <v>9037</v>
      </c>
      <c r="B124" s="757"/>
      <c r="C124" s="790" t="s">
        <v>8257</v>
      </c>
      <c r="D124" s="758" t="s">
        <v>8156</v>
      </c>
      <c r="E124" s="759" t="s">
        <v>4979</v>
      </c>
      <c r="F124" s="760">
        <f t="shared" si="15"/>
        <v>44854</v>
      </c>
      <c r="G124" s="761" t="str">
        <f t="shared" si="16"/>
        <v>A2</v>
      </c>
      <c r="H124" s="787" t="str">
        <f t="shared" si="12"/>
        <v>MR.DER-0072_22</v>
      </c>
      <c r="I124" s="746">
        <f t="shared" si="17"/>
        <v>44887</v>
      </c>
      <c r="J124" s="746" t="str">
        <f t="shared" si="11"/>
        <v>APROVADO COM RESSALVAS</v>
      </c>
      <c r="K124" s="757" t="s">
        <v>3730</v>
      </c>
      <c r="L124" s="762">
        <v>44797</v>
      </c>
      <c r="M124" s="763" t="s">
        <v>3738</v>
      </c>
      <c r="N124" s="757" t="s">
        <v>5536</v>
      </c>
      <c r="O124" s="762">
        <v>44851</v>
      </c>
      <c r="P124" s="763" t="s">
        <v>5644</v>
      </c>
      <c r="Q124" s="757" t="s">
        <v>3765</v>
      </c>
      <c r="R124" s="762">
        <v>44854</v>
      </c>
      <c r="S124" s="763" t="s">
        <v>5570</v>
      </c>
      <c r="T124" s="757" t="s">
        <v>5537</v>
      </c>
      <c r="U124" s="762">
        <v>44887</v>
      </c>
      <c r="V124" s="791" t="s">
        <v>5635</v>
      </c>
      <c r="W124" s="757"/>
      <c r="X124" s="757"/>
      <c r="Y124" s="757"/>
      <c r="Z124" s="757"/>
      <c r="AA124" s="757"/>
      <c r="AB124" s="757"/>
      <c r="AC124" s="787"/>
      <c r="AD124" s="787"/>
      <c r="AE124" s="787"/>
      <c r="AF124" s="787"/>
      <c r="AG124" s="787"/>
      <c r="AH124" s="787"/>
      <c r="AI124" s="787"/>
      <c r="AJ124" s="787"/>
      <c r="AK124" s="787"/>
      <c r="AL124" s="787"/>
      <c r="AM124" s="787"/>
      <c r="AN124" s="787"/>
      <c r="AO124" s="787"/>
      <c r="AP124" s="787"/>
      <c r="AQ124" s="787"/>
      <c r="AR124" s="787"/>
      <c r="AS124" s="787"/>
      <c r="AT124" s="787"/>
      <c r="AU124" s="787"/>
      <c r="AV124" s="787"/>
      <c r="AW124" s="787"/>
      <c r="AX124" s="787"/>
      <c r="AY124" s="757"/>
    </row>
    <row r="125" spans="1:51" s="764" customFormat="1" x14ac:dyDescent="0.25">
      <c r="A125" s="758" t="s">
        <v>9037</v>
      </c>
      <c r="B125" s="757"/>
      <c r="C125" s="790" t="s">
        <v>8257</v>
      </c>
      <c r="D125" s="758" t="s">
        <v>8156</v>
      </c>
      <c r="E125" s="759" t="s">
        <v>4980</v>
      </c>
      <c r="F125" s="760">
        <f t="shared" si="15"/>
        <v>44854</v>
      </c>
      <c r="G125" s="761" t="str">
        <f t="shared" si="16"/>
        <v>A2</v>
      </c>
      <c r="H125" s="787" t="str">
        <f t="shared" si="12"/>
        <v>MR.DER-0072_22</v>
      </c>
      <c r="I125" s="746">
        <f t="shared" si="17"/>
        <v>44887</v>
      </c>
      <c r="J125" s="746" t="str">
        <f t="shared" si="11"/>
        <v>APROVADO COM RESSALVAS</v>
      </c>
      <c r="K125" s="757" t="s">
        <v>3730</v>
      </c>
      <c r="L125" s="762">
        <v>44797</v>
      </c>
      <c r="M125" s="763" t="s">
        <v>3738</v>
      </c>
      <c r="N125" s="757" t="s">
        <v>5536</v>
      </c>
      <c r="O125" s="762">
        <v>44851</v>
      </c>
      <c r="P125" s="763" t="s">
        <v>5644</v>
      </c>
      <c r="Q125" s="757" t="s">
        <v>3765</v>
      </c>
      <c r="R125" s="762">
        <v>44854</v>
      </c>
      <c r="S125" s="763" t="s">
        <v>5570</v>
      </c>
      <c r="T125" s="757" t="s">
        <v>5537</v>
      </c>
      <c r="U125" s="762">
        <v>44887</v>
      </c>
      <c r="V125" s="791" t="s">
        <v>5635</v>
      </c>
      <c r="W125" s="757"/>
      <c r="X125" s="757"/>
      <c r="Y125" s="757"/>
      <c r="Z125" s="757"/>
      <c r="AA125" s="757"/>
      <c r="AB125" s="757"/>
      <c r="AC125" s="787"/>
      <c r="AD125" s="787"/>
      <c r="AE125" s="787"/>
      <c r="AF125" s="787"/>
      <c r="AG125" s="787"/>
      <c r="AH125" s="787"/>
      <c r="AI125" s="787"/>
      <c r="AJ125" s="787"/>
      <c r="AK125" s="787"/>
      <c r="AL125" s="787"/>
      <c r="AM125" s="787"/>
      <c r="AN125" s="787"/>
      <c r="AO125" s="787"/>
      <c r="AP125" s="787"/>
      <c r="AQ125" s="787"/>
      <c r="AR125" s="787"/>
      <c r="AS125" s="787"/>
      <c r="AT125" s="787"/>
      <c r="AU125" s="787"/>
      <c r="AV125" s="787"/>
      <c r="AW125" s="787"/>
      <c r="AX125" s="787"/>
      <c r="AY125" s="757"/>
    </row>
    <row r="126" spans="1:51" s="764" customFormat="1" x14ac:dyDescent="0.25">
      <c r="A126" s="758" t="s">
        <v>9037</v>
      </c>
      <c r="B126" s="757"/>
      <c r="C126" s="790" t="s">
        <v>8257</v>
      </c>
      <c r="D126" s="758" t="s">
        <v>8156</v>
      </c>
      <c r="E126" s="759" t="s">
        <v>4981</v>
      </c>
      <c r="F126" s="760">
        <f t="shared" si="15"/>
        <v>44854</v>
      </c>
      <c r="G126" s="761" t="str">
        <f t="shared" si="16"/>
        <v>A2</v>
      </c>
      <c r="H126" s="787" t="str">
        <f t="shared" si="12"/>
        <v>MR.DER-0072_22</v>
      </c>
      <c r="I126" s="746">
        <f t="shared" si="17"/>
        <v>44887</v>
      </c>
      <c r="J126" s="746" t="str">
        <f t="shared" si="11"/>
        <v>APROVADO COM RESSALVAS</v>
      </c>
      <c r="K126" s="757" t="s">
        <v>3730</v>
      </c>
      <c r="L126" s="762">
        <v>44797</v>
      </c>
      <c r="M126" s="763" t="s">
        <v>3738</v>
      </c>
      <c r="N126" s="757" t="s">
        <v>5536</v>
      </c>
      <c r="O126" s="762">
        <v>44851</v>
      </c>
      <c r="P126" s="763" t="s">
        <v>5644</v>
      </c>
      <c r="Q126" s="757" t="s">
        <v>3765</v>
      </c>
      <c r="R126" s="762">
        <v>44854</v>
      </c>
      <c r="S126" s="763" t="s">
        <v>5570</v>
      </c>
      <c r="T126" s="757" t="s">
        <v>5537</v>
      </c>
      <c r="U126" s="762">
        <v>44887</v>
      </c>
      <c r="V126" s="791" t="s">
        <v>5635</v>
      </c>
      <c r="W126" s="757"/>
      <c r="X126" s="757"/>
      <c r="Y126" s="757"/>
      <c r="Z126" s="757"/>
      <c r="AA126" s="757"/>
      <c r="AB126" s="757"/>
      <c r="AC126" s="787"/>
      <c r="AD126" s="787"/>
      <c r="AE126" s="787"/>
      <c r="AF126" s="787"/>
      <c r="AG126" s="787"/>
      <c r="AH126" s="787"/>
      <c r="AI126" s="787"/>
      <c r="AJ126" s="787"/>
      <c r="AK126" s="787"/>
      <c r="AL126" s="787"/>
      <c r="AM126" s="787"/>
      <c r="AN126" s="787"/>
      <c r="AO126" s="787"/>
      <c r="AP126" s="787"/>
      <c r="AQ126" s="787"/>
      <c r="AR126" s="787"/>
      <c r="AS126" s="787"/>
      <c r="AT126" s="787"/>
      <c r="AU126" s="787"/>
      <c r="AV126" s="787"/>
      <c r="AW126" s="787"/>
      <c r="AX126" s="787"/>
      <c r="AY126" s="757"/>
    </row>
    <row r="127" spans="1:51" s="764" customFormat="1" x14ac:dyDescent="0.25">
      <c r="A127" s="758" t="s">
        <v>9037</v>
      </c>
      <c r="B127" s="757"/>
      <c r="C127" s="790" t="s">
        <v>8257</v>
      </c>
      <c r="D127" s="758" t="s">
        <v>8156</v>
      </c>
      <c r="E127" s="759" t="s">
        <v>4982</v>
      </c>
      <c r="F127" s="760">
        <f t="shared" si="15"/>
        <v>44854</v>
      </c>
      <c r="G127" s="761" t="str">
        <f t="shared" si="16"/>
        <v>A2</v>
      </c>
      <c r="H127" s="787" t="str">
        <f t="shared" si="12"/>
        <v>MR.DER-0072_22</v>
      </c>
      <c r="I127" s="746">
        <f t="shared" si="17"/>
        <v>44887</v>
      </c>
      <c r="J127" s="746" t="str">
        <f t="shared" si="11"/>
        <v>APROVADO COM RESSALVAS</v>
      </c>
      <c r="K127" s="757" t="s">
        <v>3730</v>
      </c>
      <c r="L127" s="762">
        <v>44797</v>
      </c>
      <c r="M127" s="763" t="s">
        <v>3738</v>
      </c>
      <c r="N127" s="757" t="s">
        <v>5536</v>
      </c>
      <c r="O127" s="762">
        <v>44851</v>
      </c>
      <c r="P127" s="763" t="s">
        <v>5644</v>
      </c>
      <c r="Q127" s="757" t="s">
        <v>3765</v>
      </c>
      <c r="R127" s="762">
        <v>44854</v>
      </c>
      <c r="S127" s="763" t="s">
        <v>5570</v>
      </c>
      <c r="T127" s="757" t="s">
        <v>5537</v>
      </c>
      <c r="U127" s="762">
        <v>44887</v>
      </c>
      <c r="V127" s="791" t="s">
        <v>5635</v>
      </c>
      <c r="W127" s="757"/>
      <c r="X127" s="757"/>
      <c r="Y127" s="757"/>
      <c r="Z127" s="757"/>
      <c r="AA127" s="757"/>
      <c r="AB127" s="757"/>
      <c r="AC127" s="787"/>
      <c r="AD127" s="787"/>
      <c r="AE127" s="787"/>
      <c r="AF127" s="787"/>
      <c r="AG127" s="787"/>
      <c r="AH127" s="787"/>
      <c r="AI127" s="787"/>
      <c r="AJ127" s="787"/>
      <c r="AK127" s="787"/>
      <c r="AL127" s="787"/>
      <c r="AM127" s="787"/>
      <c r="AN127" s="787"/>
      <c r="AO127" s="787"/>
      <c r="AP127" s="787"/>
      <c r="AQ127" s="787"/>
      <c r="AR127" s="787"/>
      <c r="AS127" s="787"/>
      <c r="AT127" s="787"/>
      <c r="AU127" s="787"/>
      <c r="AV127" s="787"/>
      <c r="AW127" s="787"/>
      <c r="AX127" s="787"/>
      <c r="AY127" s="757"/>
    </row>
    <row r="128" spans="1:51" s="764" customFormat="1" x14ac:dyDescent="0.25">
      <c r="A128" s="758" t="s">
        <v>9037</v>
      </c>
      <c r="B128" s="757"/>
      <c r="C128" s="790" t="s">
        <v>8257</v>
      </c>
      <c r="D128" s="758" t="s">
        <v>8156</v>
      </c>
      <c r="E128" s="759" t="s">
        <v>4983</v>
      </c>
      <c r="F128" s="760">
        <f t="shared" si="15"/>
        <v>44854</v>
      </c>
      <c r="G128" s="761" t="str">
        <f t="shared" si="16"/>
        <v>A2</v>
      </c>
      <c r="H128" s="787" t="str">
        <f t="shared" si="12"/>
        <v>MR.DER-0072_22</v>
      </c>
      <c r="I128" s="746">
        <f t="shared" si="17"/>
        <v>44887</v>
      </c>
      <c r="J128" s="746" t="str">
        <f t="shared" si="11"/>
        <v>APROVADO COM RESSALVAS</v>
      </c>
      <c r="K128" s="757" t="s">
        <v>3730</v>
      </c>
      <c r="L128" s="762">
        <v>44797</v>
      </c>
      <c r="M128" s="763" t="s">
        <v>3738</v>
      </c>
      <c r="N128" s="757" t="s">
        <v>5536</v>
      </c>
      <c r="O128" s="762">
        <v>44851</v>
      </c>
      <c r="P128" s="763" t="s">
        <v>5644</v>
      </c>
      <c r="Q128" s="757" t="s">
        <v>3765</v>
      </c>
      <c r="R128" s="762">
        <v>44854</v>
      </c>
      <c r="S128" s="763" t="s">
        <v>5570</v>
      </c>
      <c r="T128" s="757" t="s">
        <v>5537</v>
      </c>
      <c r="U128" s="762">
        <v>44887</v>
      </c>
      <c r="V128" s="791" t="s">
        <v>5635</v>
      </c>
      <c r="AC128" s="787"/>
      <c r="AD128" s="787"/>
      <c r="AE128" s="787"/>
      <c r="AF128" s="787"/>
      <c r="AG128" s="787"/>
      <c r="AH128" s="787"/>
      <c r="AI128" s="787"/>
      <c r="AJ128" s="787"/>
      <c r="AK128" s="787"/>
      <c r="AL128" s="787"/>
      <c r="AM128" s="787"/>
      <c r="AN128" s="787"/>
      <c r="AO128" s="787"/>
      <c r="AP128" s="787"/>
      <c r="AQ128" s="787"/>
      <c r="AR128" s="787"/>
      <c r="AS128" s="787"/>
      <c r="AT128" s="787"/>
      <c r="AU128" s="787"/>
      <c r="AV128" s="787"/>
      <c r="AW128" s="787"/>
      <c r="AX128" s="787"/>
    </row>
    <row r="129" spans="1:22" s="764" customFormat="1" x14ac:dyDescent="0.25">
      <c r="A129" s="758" t="s">
        <v>9037</v>
      </c>
      <c r="B129" s="757"/>
      <c r="C129" s="790" t="s">
        <v>8257</v>
      </c>
      <c r="D129" s="758" t="s">
        <v>8156</v>
      </c>
      <c r="E129" s="759" t="s">
        <v>4984</v>
      </c>
      <c r="F129" s="760">
        <f t="shared" si="15"/>
        <v>44854</v>
      </c>
      <c r="G129" s="761" t="str">
        <f t="shared" si="16"/>
        <v>A2</v>
      </c>
      <c r="H129" s="787" t="str">
        <f t="shared" si="12"/>
        <v>MR.DER-0072_22</v>
      </c>
      <c r="I129" s="746">
        <f t="shared" si="17"/>
        <v>44887</v>
      </c>
      <c r="J129" s="746" t="str">
        <f t="shared" si="11"/>
        <v>APROVADO COM RESSALVAS</v>
      </c>
      <c r="K129" s="757" t="s">
        <v>3730</v>
      </c>
      <c r="L129" s="762">
        <v>44797</v>
      </c>
      <c r="M129" s="763" t="s">
        <v>3738</v>
      </c>
      <c r="N129" s="757" t="s">
        <v>5536</v>
      </c>
      <c r="O129" s="762">
        <v>44851</v>
      </c>
      <c r="P129" s="763" t="s">
        <v>5644</v>
      </c>
      <c r="Q129" s="757" t="s">
        <v>3765</v>
      </c>
      <c r="R129" s="762">
        <v>44854</v>
      </c>
      <c r="S129" s="763" t="s">
        <v>5570</v>
      </c>
      <c r="T129" s="757" t="s">
        <v>5537</v>
      </c>
      <c r="U129" s="762">
        <v>44887</v>
      </c>
      <c r="V129" s="791" t="s">
        <v>5635</v>
      </c>
    </row>
    <row r="130" spans="1:22" s="764" customFormat="1" x14ac:dyDescent="0.25">
      <c r="A130" s="758" t="s">
        <v>9037</v>
      </c>
      <c r="B130" s="757"/>
      <c r="C130" s="790" t="s">
        <v>8257</v>
      </c>
      <c r="D130" s="758" t="s">
        <v>8156</v>
      </c>
      <c r="E130" s="759" t="s">
        <v>4985</v>
      </c>
      <c r="F130" s="760">
        <f t="shared" si="15"/>
        <v>44854</v>
      </c>
      <c r="G130" s="761" t="str">
        <f t="shared" si="16"/>
        <v>A2</v>
      </c>
      <c r="H130" s="787" t="str">
        <f t="shared" si="12"/>
        <v>MR.DER-0072_22</v>
      </c>
      <c r="I130" s="746">
        <f t="shared" si="17"/>
        <v>44887</v>
      </c>
      <c r="J130" s="746" t="str">
        <f t="shared" si="11"/>
        <v>APROVADO COM RESSALVAS</v>
      </c>
      <c r="K130" s="757" t="s">
        <v>3730</v>
      </c>
      <c r="L130" s="762">
        <v>44797</v>
      </c>
      <c r="M130" s="763" t="s">
        <v>3738</v>
      </c>
      <c r="N130" s="757" t="s">
        <v>5536</v>
      </c>
      <c r="O130" s="762">
        <v>44851</v>
      </c>
      <c r="P130" s="763" t="s">
        <v>5644</v>
      </c>
      <c r="Q130" s="757" t="s">
        <v>3765</v>
      </c>
      <c r="R130" s="762">
        <v>44854</v>
      </c>
      <c r="S130" s="763" t="s">
        <v>5570</v>
      </c>
      <c r="T130" s="757" t="s">
        <v>5537</v>
      </c>
      <c r="U130" s="762">
        <v>44887</v>
      </c>
      <c r="V130" s="791" t="s">
        <v>5635</v>
      </c>
    </row>
    <row r="131" spans="1:22" s="764" customFormat="1" x14ac:dyDescent="0.25">
      <c r="A131" s="758" t="s">
        <v>9037</v>
      </c>
      <c r="B131" s="757"/>
      <c r="C131" s="790" t="s">
        <v>8257</v>
      </c>
      <c r="D131" s="758" t="s">
        <v>8156</v>
      </c>
      <c r="E131" s="759" t="s">
        <v>4986</v>
      </c>
      <c r="F131" s="760">
        <f t="shared" si="15"/>
        <v>44854</v>
      </c>
      <c r="G131" s="761" t="str">
        <f t="shared" si="16"/>
        <v>A2</v>
      </c>
      <c r="H131" s="787" t="str">
        <f t="shared" si="12"/>
        <v>MR.DER-0072_22</v>
      </c>
      <c r="I131" s="746">
        <f t="shared" si="17"/>
        <v>44887</v>
      </c>
      <c r="J131" s="746" t="str">
        <f t="shared" si="11"/>
        <v>APROVADO COM RESSALVAS</v>
      </c>
      <c r="K131" s="757" t="s">
        <v>3730</v>
      </c>
      <c r="L131" s="762">
        <v>44797</v>
      </c>
      <c r="M131" s="763" t="s">
        <v>3738</v>
      </c>
      <c r="N131" s="757" t="s">
        <v>5536</v>
      </c>
      <c r="O131" s="762">
        <v>44851</v>
      </c>
      <c r="P131" s="763" t="s">
        <v>5644</v>
      </c>
      <c r="Q131" s="757" t="s">
        <v>3765</v>
      </c>
      <c r="R131" s="762">
        <v>44854</v>
      </c>
      <c r="S131" s="763" t="s">
        <v>5570</v>
      </c>
      <c r="T131" s="757" t="s">
        <v>5537</v>
      </c>
      <c r="U131" s="762">
        <v>44887</v>
      </c>
      <c r="V131" s="791" t="s">
        <v>5635</v>
      </c>
    </row>
    <row r="132" spans="1:22" s="764" customFormat="1" x14ac:dyDescent="0.25">
      <c r="A132" s="758" t="s">
        <v>9037</v>
      </c>
      <c r="B132" s="757"/>
      <c r="C132" s="790" t="s">
        <v>8257</v>
      </c>
      <c r="D132" s="758" t="s">
        <v>8156</v>
      </c>
      <c r="E132" s="759" t="s">
        <v>4987</v>
      </c>
      <c r="F132" s="760">
        <f t="shared" si="15"/>
        <v>44854</v>
      </c>
      <c r="G132" s="761" t="str">
        <f t="shared" si="16"/>
        <v>A2</v>
      </c>
      <c r="H132" s="787" t="str">
        <f t="shared" si="12"/>
        <v>MR.DER-0072_22</v>
      </c>
      <c r="I132" s="746">
        <f t="shared" si="17"/>
        <v>44887</v>
      </c>
      <c r="J132" s="746" t="str">
        <f t="shared" si="11"/>
        <v>APROVADO COM RESSALVAS</v>
      </c>
      <c r="K132" s="757" t="s">
        <v>3730</v>
      </c>
      <c r="L132" s="762">
        <v>44797</v>
      </c>
      <c r="M132" s="763" t="s">
        <v>3738</v>
      </c>
      <c r="N132" s="757" t="s">
        <v>5536</v>
      </c>
      <c r="O132" s="762">
        <v>44851</v>
      </c>
      <c r="P132" s="763" t="s">
        <v>5644</v>
      </c>
      <c r="Q132" s="757" t="s">
        <v>3765</v>
      </c>
      <c r="R132" s="762">
        <v>44854</v>
      </c>
      <c r="S132" s="763" t="s">
        <v>5570</v>
      </c>
      <c r="T132" s="757" t="s">
        <v>5537</v>
      </c>
      <c r="U132" s="762">
        <v>44887</v>
      </c>
      <c r="V132" s="791" t="s">
        <v>5635</v>
      </c>
    </row>
    <row r="133" spans="1:22" s="764" customFormat="1" x14ac:dyDescent="0.25">
      <c r="A133" s="758" t="s">
        <v>9037</v>
      </c>
      <c r="B133" s="757"/>
      <c r="C133" s="790" t="s">
        <v>8257</v>
      </c>
      <c r="D133" s="758" t="s">
        <v>8156</v>
      </c>
      <c r="E133" s="759" t="s">
        <v>4988</v>
      </c>
      <c r="F133" s="760">
        <f t="shared" si="15"/>
        <v>44854</v>
      </c>
      <c r="G133" s="761" t="str">
        <f t="shared" si="16"/>
        <v>A2</v>
      </c>
      <c r="H133" s="787" t="str">
        <f t="shared" si="12"/>
        <v>MR.DER-0072_22</v>
      </c>
      <c r="I133" s="746">
        <f t="shared" si="17"/>
        <v>44887</v>
      </c>
      <c r="J133" s="746" t="str">
        <f t="shared" si="11"/>
        <v>APROVADO COM RESSALVAS</v>
      </c>
      <c r="K133" s="757" t="s">
        <v>3730</v>
      </c>
      <c r="L133" s="762">
        <v>44797</v>
      </c>
      <c r="M133" s="763" t="s">
        <v>3738</v>
      </c>
      <c r="N133" s="757" t="s">
        <v>5536</v>
      </c>
      <c r="O133" s="762">
        <v>44851</v>
      </c>
      <c r="P133" s="763" t="s">
        <v>5644</v>
      </c>
      <c r="Q133" s="757" t="s">
        <v>3765</v>
      </c>
      <c r="R133" s="762">
        <v>44854</v>
      </c>
      <c r="S133" s="763" t="s">
        <v>5570</v>
      </c>
      <c r="T133" s="757" t="s">
        <v>5537</v>
      </c>
      <c r="U133" s="762">
        <v>44887</v>
      </c>
      <c r="V133" s="791" t="s">
        <v>5635</v>
      </c>
    </row>
    <row r="134" spans="1:22" s="764" customFormat="1" x14ac:dyDescent="0.25">
      <c r="A134" s="758" t="s">
        <v>9037</v>
      </c>
      <c r="B134" s="757"/>
      <c r="C134" s="790" t="s">
        <v>8257</v>
      </c>
      <c r="D134" s="758" t="s">
        <v>8156</v>
      </c>
      <c r="E134" s="759" t="s">
        <v>4989</v>
      </c>
      <c r="F134" s="760">
        <f t="shared" ref="F134:F150" si="18">IF(L134&lt;&gt;0,MAX(L134,R134,X134,AD134),"NE")</f>
        <v>44854</v>
      </c>
      <c r="G134" s="761" t="str">
        <f t="shared" si="16"/>
        <v>A2</v>
      </c>
      <c r="H134" s="787" t="str">
        <f t="shared" si="12"/>
        <v>MR.DER-0072_22</v>
      </c>
      <c r="I134" s="746">
        <f t="shared" ref="I134:I150" si="19">IF(F134="NE",F134,IF(INDEX(K134:CP134,,MATCH(F134,K134:CP134,0)+3)&lt;&gt;0,INDEX(K134:CP134,,MATCH(F134,K134:CP134,0)+3),"ND"))</f>
        <v>44887</v>
      </c>
      <c r="J134" s="746" t="str">
        <f t="shared" si="11"/>
        <v>APROVADO COM RESSALVAS</v>
      </c>
      <c r="K134" s="757" t="s">
        <v>3730</v>
      </c>
      <c r="L134" s="762">
        <v>44797</v>
      </c>
      <c r="M134" s="763" t="s">
        <v>3738</v>
      </c>
      <c r="N134" s="757" t="s">
        <v>5536</v>
      </c>
      <c r="O134" s="762">
        <v>44851</v>
      </c>
      <c r="P134" s="763" t="s">
        <v>5644</v>
      </c>
      <c r="Q134" s="757" t="s">
        <v>3765</v>
      </c>
      <c r="R134" s="762">
        <v>44854</v>
      </c>
      <c r="S134" s="763" t="s">
        <v>5570</v>
      </c>
      <c r="T134" s="757" t="s">
        <v>5537</v>
      </c>
      <c r="U134" s="762">
        <v>44887</v>
      </c>
      <c r="V134" s="791" t="s">
        <v>5635</v>
      </c>
    </row>
    <row r="135" spans="1:22" s="764" customFormat="1" x14ac:dyDescent="0.25">
      <c r="A135" s="758" t="s">
        <v>9037</v>
      </c>
      <c r="B135" s="757"/>
      <c r="C135" s="790" t="s">
        <v>8257</v>
      </c>
      <c r="D135" s="758" t="s">
        <v>8156</v>
      </c>
      <c r="E135" s="759" t="s">
        <v>4990</v>
      </c>
      <c r="F135" s="760">
        <f t="shared" si="18"/>
        <v>44854</v>
      </c>
      <c r="G135" s="761" t="str">
        <f t="shared" si="16"/>
        <v>A2</v>
      </c>
      <c r="H135" s="787" t="str">
        <f t="shared" si="12"/>
        <v>MR.DER-0072_22</v>
      </c>
      <c r="I135" s="746">
        <f t="shared" si="19"/>
        <v>44887</v>
      </c>
      <c r="J135" s="746" t="str">
        <f t="shared" si="11"/>
        <v>APROVADO COM RESSALVAS</v>
      </c>
      <c r="K135" s="757" t="s">
        <v>3730</v>
      </c>
      <c r="L135" s="762">
        <v>44797</v>
      </c>
      <c r="M135" s="763" t="s">
        <v>3738</v>
      </c>
      <c r="N135" s="757" t="s">
        <v>5536</v>
      </c>
      <c r="O135" s="762">
        <v>44851</v>
      </c>
      <c r="P135" s="763" t="s">
        <v>5644</v>
      </c>
      <c r="Q135" s="757" t="s">
        <v>3765</v>
      </c>
      <c r="R135" s="762">
        <v>44854</v>
      </c>
      <c r="S135" s="763" t="s">
        <v>5570</v>
      </c>
      <c r="T135" s="757" t="s">
        <v>5537</v>
      </c>
      <c r="U135" s="762">
        <v>44887</v>
      </c>
      <c r="V135" s="791" t="s">
        <v>5635</v>
      </c>
    </row>
    <row r="136" spans="1:22" s="764" customFormat="1" x14ac:dyDescent="0.25">
      <c r="A136" s="758" t="s">
        <v>9037</v>
      </c>
      <c r="B136" s="757"/>
      <c r="C136" s="790" t="s">
        <v>8257</v>
      </c>
      <c r="D136" s="758" t="s">
        <v>8156</v>
      </c>
      <c r="E136" s="759" t="s">
        <v>4991</v>
      </c>
      <c r="F136" s="760">
        <f t="shared" si="18"/>
        <v>44854</v>
      </c>
      <c r="G136" s="761" t="str">
        <f t="shared" si="16"/>
        <v>A2</v>
      </c>
      <c r="H136" s="787" t="str">
        <f t="shared" si="12"/>
        <v>MR.DER-0072_22</v>
      </c>
      <c r="I136" s="746">
        <f t="shared" si="19"/>
        <v>44887</v>
      </c>
      <c r="J136" s="746" t="str">
        <f t="shared" si="11"/>
        <v>APROVADO COM RESSALVAS</v>
      </c>
      <c r="K136" s="757" t="s">
        <v>3730</v>
      </c>
      <c r="L136" s="762">
        <v>44797</v>
      </c>
      <c r="M136" s="763" t="s">
        <v>3738</v>
      </c>
      <c r="N136" s="757" t="s">
        <v>5536</v>
      </c>
      <c r="O136" s="762">
        <v>44851</v>
      </c>
      <c r="P136" s="763" t="s">
        <v>5644</v>
      </c>
      <c r="Q136" s="757" t="s">
        <v>3765</v>
      </c>
      <c r="R136" s="762">
        <v>44854</v>
      </c>
      <c r="S136" s="763" t="s">
        <v>5570</v>
      </c>
      <c r="T136" s="757" t="s">
        <v>5537</v>
      </c>
      <c r="U136" s="762">
        <v>44887</v>
      </c>
      <c r="V136" s="791" t="s">
        <v>5635</v>
      </c>
    </row>
    <row r="137" spans="1:22" s="764" customFormat="1" x14ac:dyDescent="0.25">
      <c r="A137" s="758" t="s">
        <v>9037</v>
      </c>
      <c r="B137" s="757"/>
      <c r="C137" s="790" t="s">
        <v>8257</v>
      </c>
      <c r="D137" s="758" t="s">
        <v>8156</v>
      </c>
      <c r="E137" s="759" t="s">
        <v>4992</v>
      </c>
      <c r="F137" s="760">
        <f t="shared" si="18"/>
        <v>44854</v>
      </c>
      <c r="G137" s="761" t="str">
        <f t="shared" si="16"/>
        <v>A2</v>
      </c>
      <c r="H137" s="787" t="str">
        <f t="shared" si="12"/>
        <v>MR.DER-0072_22</v>
      </c>
      <c r="I137" s="746">
        <f t="shared" si="19"/>
        <v>44887</v>
      </c>
      <c r="J137" s="746" t="str">
        <f t="shared" si="11"/>
        <v>APROVADO COM RESSALVAS</v>
      </c>
      <c r="K137" s="757" t="s">
        <v>3730</v>
      </c>
      <c r="L137" s="762">
        <v>44797</v>
      </c>
      <c r="M137" s="763" t="s">
        <v>3738</v>
      </c>
      <c r="N137" s="757" t="s">
        <v>5536</v>
      </c>
      <c r="O137" s="762">
        <v>44851</v>
      </c>
      <c r="P137" s="763" t="s">
        <v>5644</v>
      </c>
      <c r="Q137" s="757" t="s">
        <v>3765</v>
      </c>
      <c r="R137" s="762">
        <v>44854</v>
      </c>
      <c r="S137" s="763" t="s">
        <v>5570</v>
      </c>
      <c r="T137" s="757" t="s">
        <v>5537</v>
      </c>
      <c r="U137" s="762">
        <v>44887</v>
      </c>
      <c r="V137" s="791" t="s">
        <v>5635</v>
      </c>
    </row>
    <row r="138" spans="1:22" s="764" customFormat="1" x14ac:dyDescent="0.25">
      <c r="A138" s="758" t="s">
        <v>9037</v>
      </c>
      <c r="B138" s="757"/>
      <c r="C138" s="790" t="s">
        <v>8257</v>
      </c>
      <c r="D138" s="758" t="s">
        <v>8156</v>
      </c>
      <c r="E138" s="759" t="s">
        <v>4993</v>
      </c>
      <c r="F138" s="760">
        <f t="shared" si="18"/>
        <v>44854</v>
      </c>
      <c r="G138" s="761" t="str">
        <f t="shared" si="16"/>
        <v>A2</v>
      </c>
      <c r="H138" s="787" t="str">
        <f t="shared" si="12"/>
        <v>MR.DER-0072_22</v>
      </c>
      <c r="I138" s="746">
        <f t="shared" si="19"/>
        <v>44887</v>
      </c>
      <c r="J138" s="746" t="str">
        <f t="shared" si="11"/>
        <v>APROVADO COM RESSALVAS</v>
      </c>
      <c r="K138" s="757" t="s">
        <v>3730</v>
      </c>
      <c r="L138" s="762">
        <v>44797</v>
      </c>
      <c r="M138" s="763" t="s">
        <v>3738</v>
      </c>
      <c r="N138" s="757" t="s">
        <v>5536</v>
      </c>
      <c r="O138" s="762">
        <v>44851</v>
      </c>
      <c r="P138" s="763" t="s">
        <v>5644</v>
      </c>
      <c r="Q138" s="757" t="s">
        <v>3765</v>
      </c>
      <c r="R138" s="762">
        <v>44854</v>
      </c>
      <c r="S138" s="763" t="s">
        <v>5570</v>
      </c>
      <c r="T138" s="757" t="s">
        <v>5537</v>
      </c>
      <c r="U138" s="762">
        <v>44887</v>
      </c>
      <c r="V138" s="791" t="s">
        <v>5635</v>
      </c>
    </row>
    <row r="139" spans="1:22" s="764" customFormat="1" x14ac:dyDescent="0.25">
      <c r="A139" s="758" t="s">
        <v>9037</v>
      </c>
      <c r="B139" s="757"/>
      <c r="C139" s="790" t="s">
        <v>8257</v>
      </c>
      <c r="D139" s="758" t="s">
        <v>8156</v>
      </c>
      <c r="E139" s="759" t="s">
        <v>4994</v>
      </c>
      <c r="F139" s="760">
        <f t="shared" si="18"/>
        <v>44854</v>
      </c>
      <c r="G139" s="761" t="str">
        <f t="shared" si="16"/>
        <v>A2</v>
      </c>
      <c r="H139" s="787" t="str">
        <f t="shared" si="12"/>
        <v>MR.DER-0072_22</v>
      </c>
      <c r="I139" s="746">
        <f t="shared" si="19"/>
        <v>44887</v>
      </c>
      <c r="J139" s="746" t="str">
        <f t="shared" si="11"/>
        <v>APROVADO COM RESSALVAS</v>
      </c>
      <c r="K139" s="757" t="s">
        <v>3730</v>
      </c>
      <c r="L139" s="762">
        <v>44797</v>
      </c>
      <c r="M139" s="763" t="s">
        <v>3738</v>
      </c>
      <c r="N139" s="757" t="s">
        <v>5536</v>
      </c>
      <c r="O139" s="762">
        <v>44851</v>
      </c>
      <c r="P139" s="763" t="s">
        <v>5644</v>
      </c>
      <c r="Q139" s="757" t="s">
        <v>3765</v>
      </c>
      <c r="R139" s="762">
        <v>44854</v>
      </c>
      <c r="S139" s="763" t="s">
        <v>5570</v>
      </c>
      <c r="T139" s="757" t="s">
        <v>5537</v>
      </c>
      <c r="U139" s="762">
        <v>44887</v>
      </c>
      <c r="V139" s="791" t="s">
        <v>5635</v>
      </c>
    </row>
    <row r="140" spans="1:22" s="764" customFormat="1" x14ac:dyDescent="0.25">
      <c r="A140" s="758" t="s">
        <v>9037</v>
      </c>
      <c r="B140" s="757"/>
      <c r="C140" s="790" t="s">
        <v>8257</v>
      </c>
      <c r="D140" s="758" t="s">
        <v>8156</v>
      </c>
      <c r="E140" s="759" t="s">
        <v>4995</v>
      </c>
      <c r="F140" s="760">
        <f t="shared" si="18"/>
        <v>44854</v>
      </c>
      <c r="G140" s="761" t="str">
        <f t="shared" si="16"/>
        <v>A2</v>
      </c>
      <c r="H140" s="787" t="str">
        <f t="shared" si="12"/>
        <v>MR.DER-0072_22</v>
      </c>
      <c r="I140" s="746">
        <f t="shared" si="19"/>
        <v>44887</v>
      </c>
      <c r="J140" s="746" t="str">
        <f t="shared" si="11"/>
        <v>APROVADO COM RESSALVAS</v>
      </c>
      <c r="K140" s="757" t="s">
        <v>3730</v>
      </c>
      <c r="L140" s="762">
        <v>44797</v>
      </c>
      <c r="M140" s="763" t="s">
        <v>3738</v>
      </c>
      <c r="N140" s="757" t="s">
        <v>5536</v>
      </c>
      <c r="O140" s="762">
        <v>44851</v>
      </c>
      <c r="P140" s="763" t="s">
        <v>5644</v>
      </c>
      <c r="Q140" s="757" t="s">
        <v>3765</v>
      </c>
      <c r="R140" s="762">
        <v>44854</v>
      </c>
      <c r="S140" s="763" t="s">
        <v>5570</v>
      </c>
      <c r="T140" s="757" t="s">
        <v>5537</v>
      </c>
      <c r="U140" s="762">
        <v>44887</v>
      </c>
      <c r="V140" s="791" t="s">
        <v>5635</v>
      </c>
    </row>
    <row r="141" spans="1:22" s="764" customFormat="1" x14ac:dyDescent="0.25">
      <c r="A141" s="758" t="s">
        <v>9037</v>
      </c>
      <c r="B141" s="757"/>
      <c r="C141" s="790" t="s">
        <v>8257</v>
      </c>
      <c r="D141" s="758" t="s">
        <v>8156</v>
      </c>
      <c r="E141" s="759" t="s">
        <v>4996</v>
      </c>
      <c r="F141" s="760">
        <f t="shared" si="18"/>
        <v>44854</v>
      </c>
      <c r="G141" s="761" t="str">
        <f t="shared" si="16"/>
        <v>A2</v>
      </c>
      <c r="H141" s="787" t="str">
        <f t="shared" si="12"/>
        <v>MR.DER-0072_22</v>
      </c>
      <c r="I141" s="746">
        <f t="shared" si="19"/>
        <v>44887</v>
      </c>
      <c r="J141" s="746" t="str">
        <f t="shared" si="11"/>
        <v>APROVADO COM RESSALVAS</v>
      </c>
      <c r="K141" s="757" t="s">
        <v>3730</v>
      </c>
      <c r="L141" s="762">
        <v>44797</v>
      </c>
      <c r="M141" s="763" t="s">
        <v>3738</v>
      </c>
      <c r="N141" s="757" t="s">
        <v>5536</v>
      </c>
      <c r="O141" s="762">
        <v>44851</v>
      </c>
      <c r="P141" s="763" t="s">
        <v>5644</v>
      </c>
      <c r="Q141" s="757" t="s">
        <v>3765</v>
      </c>
      <c r="R141" s="762">
        <v>44854</v>
      </c>
      <c r="S141" s="763" t="s">
        <v>5570</v>
      </c>
      <c r="T141" s="757" t="s">
        <v>5537</v>
      </c>
      <c r="U141" s="762">
        <v>44887</v>
      </c>
      <c r="V141" s="791" t="s">
        <v>5635</v>
      </c>
    </row>
    <row r="142" spans="1:22" s="764" customFormat="1" x14ac:dyDescent="0.25">
      <c r="A142" s="758" t="s">
        <v>9037</v>
      </c>
      <c r="B142" s="757"/>
      <c r="C142" s="790" t="s">
        <v>8257</v>
      </c>
      <c r="D142" s="758" t="s">
        <v>8156</v>
      </c>
      <c r="E142" s="759" t="s">
        <v>4997</v>
      </c>
      <c r="F142" s="760">
        <f t="shared" si="18"/>
        <v>44854</v>
      </c>
      <c r="G142" s="761" t="str">
        <f t="shared" si="16"/>
        <v>A2</v>
      </c>
      <c r="H142" s="787" t="str">
        <f t="shared" si="12"/>
        <v>MR.DER-0072_22</v>
      </c>
      <c r="I142" s="746">
        <f t="shared" si="19"/>
        <v>44887</v>
      </c>
      <c r="J142" s="746" t="str">
        <f t="shared" si="11"/>
        <v>APROVADO COM RESSALVAS</v>
      </c>
      <c r="K142" s="757" t="s">
        <v>3730</v>
      </c>
      <c r="L142" s="762">
        <v>44797</v>
      </c>
      <c r="M142" s="763" t="s">
        <v>3738</v>
      </c>
      <c r="N142" s="757" t="s">
        <v>5536</v>
      </c>
      <c r="O142" s="762">
        <v>44851</v>
      </c>
      <c r="P142" s="763" t="s">
        <v>5644</v>
      </c>
      <c r="Q142" s="757" t="s">
        <v>3765</v>
      </c>
      <c r="R142" s="762">
        <v>44854</v>
      </c>
      <c r="S142" s="763" t="s">
        <v>5570</v>
      </c>
      <c r="T142" s="757" t="s">
        <v>5537</v>
      </c>
      <c r="U142" s="762">
        <v>44887</v>
      </c>
      <c r="V142" s="791" t="s">
        <v>5635</v>
      </c>
    </row>
    <row r="143" spans="1:22" s="764" customFormat="1" x14ac:dyDescent="0.25">
      <c r="A143" s="758" t="s">
        <v>9037</v>
      </c>
      <c r="B143" s="757"/>
      <c r="C143" s="790" t="s">
        <v>8257</v>
      </c>
      <c r="D143" s="758" t="s">
        <v>8156</v>
      </c>
      <c r="E143" s="759" t="s">
        <v>4998</v>
      </c>
      <c r="F143" s="760">
        <f t="shared" si="18"/>
        <v>44854</v>
      </c>
      <c r="G143" s="761" t="str">
        <f t="shared" si="16"/>
        <v>A2</v>
      </c>
      <c r="H143" s="787" t="str">
        <f t="shared" si="12"/>
        <v>MR.DER-0072_22</v>
      </c>
      <c r="I143" s="746">
        <f t="shared" si="19"/>
        <v>44887</v>
      </c>
      <c r="J143" s="746" t="str">
        <f t="shared" si="11"/>
        <v>APROVADO COM RESSALVAS</v>
      </c>
      <c r="K143" s="757" t="s">
        <v>3730</v>
      </c>
      <c r="L143" s="762">
        <v>44797</v>
      </c>
      <c r="M143" s="763" t="s">
        <v>3738</v>
      </c>
      <c r="N143" s="757" t="s">
        <v>5536</v>
      </c>
      <c r="O143" s="762">
        <v>44851</v>
      </c>
      <c r="P143" s="763" t="s">
        <v>5644</v>
      </c>
      <c r="Q143" s="757" t="s">
        <v>3765</v>
      </c>
      <c r="R143" s="762">
        <v>44854</v>
      </c>
      <c r="S143" s="763" t="s">
        <v>5570</v>
      </c>
      <c r="T143" s="757" t="s">
        <v>5537</v>
      </c>
      <c r="U143" s="762">
        <v>44887</v>
      </c>
      <c r="V143" s="791" t="s">
        <v>5635</v>
      </c>
    </row>
    <row r="144" spans="1:22" s="764" customFormat="1" x14ac:dyDescent="0.25">
      <c r="A144" s="758" t="s">
        <v>9037</v>
      </c>
      <c r="B144" s="757"/>
      <c r="C144" s="790" t="s">
        <v>8257</v>
      </c>
      <c r="D144" s="758" t="s">
        <v>8156</v>
      </c>
      <c r="E144" s="759" t="s">
        <v>4999</v>
      </c>
      <c r="F144" s="760">
        <f t="shared" si="18"/>
        <v>44854</v>
      </c>
      <c r="G144" s="761" t="str">
        <f t="shared" si="16"/>
        <v>A2</v>
      </c>
      <c r="H144" s="787" t="str">
        <f t="shared" si="12"/>
        <v>MR.DER-0072_22</v>
      </c>
      <c r="I144" s="746">
        <f t="shared" si="19"/>
        <v>44887</v>
      </c>
      <c r="J144" s="746" t="str">
        <f t="shared" si="11"/>
        <v>APROVADO COM RESSALVAS</v>
      </c>
      <c r="K144" s="757" t="s">
        <v>3730</v>
      </c>
      <c r="L144" s="762">
        <v>44797</v>
      </c>
      <c r="M144" s="763" t="s">
        <v>3738</v>
      </c>
      <c r="N144" s="757" t="s">
        <v>5536</v>
      </c>
      <c r="O144" s="762">
        <v>44851</v>
      </c>
      <c r="P144" s="763" t="s">
        <v>5644</v>
      </c>
      <c r="Q144" s="757" t="s">
        <v>3765</v>
      </c>
      <c r="R144" s="762">
        <v>44854</v>
      </c>
      <c r="S144" s="763" t="s">
        <v>5570</v>
      </c>
      <c r="T144" s="757" t="s">
        <v>5537</v>
      </c>
      <c r="U144" s="762">
        <v>44887</v>
      </c>
      <c r="V144" s="791" t="s">
        <v>5635</v>
      </c>
    </row>
    <row r="145" spans="1:22" s="764" customFormat="1" x14ac:dyDescent="0.25">
      <c r="A145" s="758" t="s">
        <v>9037</v>
      </c>
      <c r="B145" s="757"/>
      <c r="C145" s="790" t="s">
        <v>8257</v>
      </c>
      <c r="D145" s="758" t="s">
        <v>8156</v>
      </c>
      <c r="E145" s="759" t="s">
        <v>5000</v>
      </c>
      <c r="F145" s="760">
        <f t="shared" si="18"/>
        <v>44854</v>
      </c>
      <c r="G145" s="761" t="str">
        <f t="shared" si="16"/>
        <v>A2</v>
      </c>
      <c r="H145" s="787" t="str">
        <f t="shared" si="12"/>
        <v>MR.DER-0072_22</v>
      </c>
      <c r="I145" s="746">
        <f t="shared" si="19"/>
        <v>44887</v>
      </c>
      <c r="J145" s="746" t="str">
        <f t="shared" si="11"/>
        <v>APROVADO COM RESSALVAS</v>
      </c>
      <c r="K145" s="757" t="s">
        <v>3730</v>
      </c>
      <c r="L145" s="762">
        <v>44797</v>
      </c>
      <c r="M145" s="763" t="s">
        <v>3738</v>
      </c>
      <c r="N145" s="757" t="s">
        <v>5536</v>
      </c>
      <c r="O145" s="762">
        <v>44851</v>
      </c>
      <c r="P145" s="763" t="s">
        <v>5644</v>
      </c>
      <c r="Q145" s="757" t="s">
        <v>3765</v>
      </c>
      <c r="R145" s="762">
        <v>44854</v>
      </c>
      <c r="S145" s="763" t="s">
        <v>5570</v>
      </c>
      <c r="T145" s="757" t="s">
        <v>5537</v>
      </c>
      <c r="U145" s="762">
        <v>44887</v>
      </c>
      <c r="V145" s="791" t="s">
        <v>5635</v>
      </c>
    </row>
    <row r="146" spans="1:22" s="764" customFormat="1" x14ac:dyDescent="0.25">
      <c r="A146" s="758" t="s">
        <v>9037</v>
      </c>
      <c r="B146" s="757"/>
      <c r="C146" s="790" t="s">
        <v>8257</v>
      </c>
      <c r="D146" s="758" t="s">
        <v>8156</v>
      </c>
      <c r="E146" s="759" t="s">
        <v>5001</v>
      </c>
      <c r="F146" s="760">
        <f t="shared" si="18"/>
        <v>44854</v>
      </c>
      <c r="G146" s="761" t="str">
        <f t="shared" si="16"/>
        <v>A2</v>
      </c>
      <c r="H146" s="787" t="str">
        <f t="shared" si="12"/>
        <v>MR.DER-0072_22</v>
      </c>
      <c r="I146" s="746">
        <f t="shared" si="19"/>
        <v>44887</v>
      </c>
      <c r="J146" s="746" t="str">
        <f t="shared" si="11"/>
        <v>APROVADO COM RESSALVAS</v>
      </c>
      <c r="K146" s="757" t="s">
        <v>3730</v>
      </c>
      <c r="L146" s="762">
        <v>44797</v>
      </c>
      <c r="M146" s="763" t="s">
        <v>3738</v>
      </c>
      <c r="N146" s="757" t="s">
        <v>5536</v>
      </c>
      <c r="O146" s="762">
        <v>44851</v>
      </c>
      <c r="P146" s="763" t="s">
        <v>5644</v>
      </c>
      <c r="Q146" s="757" t="s">
        <v>3765</v>
      </c>
      <c r="R146" s="762">
        <v>44854</v>
      </c>
      <c r="S146" s="763" t="s">
        <v>5570</v>
      </c>
      <c r="T146" s="757" t="s">
        <v>5537</v>
      </c>
      <c r="U146" s="762">
        <v>44887</v>
      </c>
      <c r="V146" s="791" t="s">
        <v>5635</v>
      </c>
    </row>
    <row r="147" spans="1:22" s="764" customFormat="1" x14ac:dyDescent="0.25">
      <c r="A147" s="758" t="s">
        <v>9037</v>
      </c>
      <c r="B147" s="757"/>
      <c r="C147" s="790" t="s">
        <v>8257</v>
      </c>
      <c r="D147" s="758" t="s">
        <v>8156</v>
      </c>
      <c r="E147" s="759" t="s">
        <v>5002</v>
      </c>
      <c r="F147" s="760">
        <f t="shared" si="18"/>
        <v>44854</v>
      </c>
      <c r="G147" s="761" t="str">
        <f t="shared" si="16"/>
        <v>A2</v>
      </c>
      <c r="H147" s="787" t="str">
        <f t="shared" si="12"/>
        <v>MR.DER-0072_22</v>
      </c>
      <c r="I147" s="746">
        <f t="shared" si="19"/>
        <v>44887</v>
      </c>
      <c r="J147" s="746" t="str">
        <f t="shared" si="11"/>
        <v>APROVADO COM RESSALVAS</v>
      </c>
      <c r="K147" s="757" t="s">
        <v>3730</v>
      </c>
      <c r="L147" s="762">
        <v>44797</v>
      </c>
      <c r="M147" s="763" t="s">
        <v>3738</v>
      </c>
      <c r="N147" s="757" t="s">
        <v>5536</v>
      </c>
      <c r="O147" s="762">
        <v>44851</v>
      </c>
      <c r="P147" s="763" t="s">
        <v>5644</v>
      </c>
      <c r="Q147" s="757" t="s">
        <v>3765</v>
      </c>
      <c r="R147" s="762">
        <v>44854</v>
      </c>
      <c r="S147" s="763" t="s">
        <v>5570</v>
      </c>
      <c r="T147" s="757" t="s">
        <v>5537</v>
      </c>
      <c r="U147" s="762">
        <v>44887</v>
      </c>
      <c r="V147" s="791" t="s">
        <v>5635</v>
      </c>
    </row>
    <row r="148" spans="1:22" s="764" customFormat="1" x14ac:dyDescent="0.25">
      <c r="A148" s="758" t="s">
        <v>9037</v>
      </c>
      <c r="B148" s="757"/>
      <c r="C148" s="790" t="s">
        <v>8257</v>
      </c>
      <c r="D148" s="758" t="s">
        <v>8156</v>
      </c>
      <c r="E148" s="759" t="s">
        <v>5003</v>
      </c>
      <c r="F148" s="760">
        <f t="shared" si="18"/>
        <v>44854</v>
      </c>
      <c r="G148" s="761" t="str">
        <f t="shared" si="16"/>
        <v>A2</v>
      </c>
      <c r="H148" s="787" t="str">
        <f t="shared" si="12"/>
        <v>MR.DER-0072_22</v>
      </c>
      <c r="I148" s="746">
        <f t="shared" si="19"/>
        <v>44887</v>
      </c>
      <c r="J148" s="746" t="str">
        <f t="shared" si="11"/>
        <v>APROVADO COM RESSALVAS</v>
      </c>
      <c r="K148" s="757" t="s">
        <v>3730</v>
      </c>
      <c r="L148" s="762">
        <v>44797</v>
      </c>
      <c r="M148" s="763" t="s">
        <v>3738</v>
      </c>
      <c r="N148" s="757" t="s">
        <v>5536</v>
      </c>
      <c r="O148" s="762">
        <v>44851</v>
      </c>
      <c r="P148" s="763" t="s">
        <v>5644</v>
      </c>
      <c r="Q148" s="757" t="s">
        <v>3765</v>
      </c>
      <c r="R148" s="762">
        <v>44854</v>
      </c>
      <c r="S148" s="763" t="s">
        <v>5570</v>
      </c>
      <c r="T148" s="757" t="s">
        <v>5537</v>
      </c>
      <c r="U148" s="762">
        <v>44887</v>
      </c>
      <c r="V148" s="791" t="s">
        <v>5635</v>
      </c>
    </row>
    <row r="149" spans="1:22" s="764" customFormat="1" x14ac:dyDescent="0.25">
      <c r="A149" s="758" t="s">
        <v>9037</v>
      </c>
      <c r="B149" s="757"/>
      <c r="C149" s="790" t="s">
        <v>8257</v>
      </c>
      <c r="D149" s="758" t="s">
        <v>8156</v>
      </c>
      <c r="E149" s="759" t="s">
        <v>5004</v>
      </c>
      <c r="F149" s="760">
        <f t="shared" si="18"/>
        <v>44854</v>
      </c>
      <c r="G149" s="761" t="str">
        <f t="shared" si="16"/>
        <v>A2</v>
      </c>
      <c r="H149" s="787" t="str">
        <f t="shared" si="12"/>
        <v>MR.DER-0072_22</v>
      </c>
      <c r="I149" s="746">
        <f t="shared" si="19"/>
        <v>44887</v>
      </c>
      <c r="J149" s="746" t="str">
        <f t="shared" si="11"/>
        <v>APROVADO COM RESSALVAS</v>
      </c>
      <c r="K149" s="757" t="s">
        <v>3730</v>
      </c>
      <c r="L149" s="762">
        <v>44797</v>
      </c>
      <c r="M149" s="763" t="s">
        <v>3738</v>
      </c>
      <c r="N149" s="757" t="s">
        <v>5536</v>
      </c>
      <c r="O149" s="762">
        <v>44851</v>
      </c>
      <c r="P149" s="763" t="s">
        <v>5644</v>
      </c>
      <c r="Q149" s="757" t="s">
        <v>3765</v>
      </c>
      <c r="R149" s="762">
        <v>44854</v>
      </c>
      <c r="S149" s="763" t="s">
        <v>5570</v>
      </c>
      <c r="T149" s="757" t="s">
        <v>5537</v>
      </c>
      <c r="U149" s="762">
        <v>44887</v>
      </c>
      <c r="V149" s="791" t="s">
        <v>5635</v>
      </c>
    </row>
    <row r="150" spans="1:22" s="764" customFormat="1" x14ac:dyDescent="0.25">
      <c r="A150" s="758" t="s">
        <v>9037</v>
      </c>
      <c r="B150" s="757"/>
      <c r="C150" s="790" t="s">
        <v>8257</v>
      </c>
      <c r="D150" s="758" t="s">
        <v>8156</v>
      </c>
      <c r="E150" s="759" t="s">
        <v>5005</v>
      </c>
      <c r="F150" s="760">
        <f t="shared" si="18"/>
        <v>44854</v>
      </c>
      <c r="G150" s="761" t="str">
        <f t="shared" si="16"/>
        <v>A2</v>
      </c>
      <c r="H150" s="787" t="str">
        <f t="shared" si="12"/>
        <v>MR.DER-0072_22</v>
      </c>
      <c r="I150" s="746">
        <f t="shared" si="19"/>
        <v>44887</v>
      </c>
      <c r="J150" s="746" t="str">
        <f t="shared" si="11"/>
        <v>APROVADO COM RESSALVAS</v>
      </c>
      <c r="K150" s="757" t="s">
        <v>3730</v>
      </c>
      <c r="L150" s="762">
        <v>44797</v>
      </c>
      <c r="M150" s="763" t="s">
        <v>3738</v>
      </c>
      <c r="N150" s="757" t="s">
        <v>5536</v>
      </c>
      <c r="O150" s="762">
        <v>44851</v>
      </c>
      <c r="P150" s="763" t="s">
        <v>5644</v>
      </c>
      <c r="Q150" s="757" t="s">
        <v>3765</v>
      </c>
      <c r="R150" s="762">
        <v>44854</v>
      </c>
      <c r="S150" s="763" t="s">
        <v>5570</v>
      </c>
      <c r="T150" s="757" t="s">
        <v>5537</v>
      </c>
      <c r="U150" s="762">
        <v>44887</v>
      </c>
      <c r="V150" s="791" t="s">
        <v>5635</v>
      </c>
    </row>
    <row r="151" spans="1:22" s="764" customFormat="1" x14ac:dyDescent="0.25">
      <c r="A151" s="758" t="s">
        <v>9037</v>
      </c>
      <c r="B151" s="757"/>
      <c r="C151" s="790" t="s">
        <v>8257</v>
      </c>
      <c r="D151" s="758" t="s">
        <v>8156</v>
      </c>
      <c r="E151" s="759" t="s">
        <v>5571</v>
      </c>
      <c r="F151" s="760">
        <f>IF(L151&lt;&gt;0,MAX(L151,R151,X151,AD151),"NE")</f>
        <v>44854</v>
      </c>
      <c r="G151" s="761" t="str">
        <f t="shared" si="16"/>
        <v>A1</v>
      </c>
      <c r="H151" s="787" t="str">
        <f t="shared" si="12"/>
        <v>MR.DER-0072_22</v>
      </c>
      <c r="I151" s="746">
        <f>IF(F151="NE",F151,IF(INDEX(K151:CP151,,MATCH(F151,K151:CP151,0)+3)&lt;&gt;0,INDEX(K151:CP151,,MATCH(F151,K151:CP151,0)+3),"ND"))</f>
        <v>44887</v>
      </c>
      <c r="J151" s="746" t="str">
        <f t="shared" si="11"/>
        <v>APROVADO COM RESSALVAS</v>
      </c>
      <c r="K151" s="757" t="s">
        <v>3730</v>
      </c>
      <c r="L151" s="762">
        <v>44854</v>
      </c>
      <c r="M151" s="763" t="s">
        <v>5570</v>
      </c>
      <c r="N151" s="757" t="s">
        <v>5537</v>
      </c>
      <c r="O151" s="762">
        <v>44887</v>
      </c>
      <c r="P151" s="763" t="s">
        <v>5646</v>
      </c>
      <c r="Q151" s="757"/>
      <c r="R151" s="762"/>
      <c r="S151" s="763"/>
      <c r="T151" s="757"/>
      <c r="U151" s="757"/>
      <c r="V151" s="788"/>
    </row>
    <row r="152" spans="1:22" s="764" customFormat="1" x14ac:dyDescent="0.25">
      <c r="A152" s="758" t="s">
        <v>9037</v>
      </c>
      <c r="B152" s="757"/>
      <c r="C152" s="790" t="s">
        <v>8257</v>
      </c>
      <c r="D152" s="758" t="s">
        <v>8156</v>
      </c>
      <c r="E152" s="759" t="s">
        <v>5572</v>
      </c>
      <c r="F152" s="760">
        <f>IF(L152&lt;&gt;0,MAX(L152,R152,X152,AD152),"NE")</f>
        <v>44854</v>
      </c>
      <c r="G152" s="761" t="str">
        <f t="shared" si="16"/>
        <v>A1</v>
      </c>
      <c r="H152" s="787" t="str">
        <f t="shared" si="12"/>
        <v>MR.DER-0072_22</v>
      </c>
      <c r="I152" s="746">
        <f>IF(F152="NE",F152,IF(INDEX(K152:CP152,,MATCH(F152,K152:CP152,0)+3)&lt;&gt;0,INDEX(K152:CP152,,MATCH(F152,K152:CP152,0)+3),"ND"))</f>
        <v>44887</v>
      </c>
      <c r="J152" s="746" t="str">
        <f t="shared" si="11"/>
        <v>APROVADO COM RESSALVAS</v>
      </c>
      <c r="K152" s="757" t="s">
        <v>3730</v>
      </c>
      <c r="L152" s="762">
        <v>44854</v>
      </c>
      <c r="M152" s="763" t="s">
        <v>5570</v>
      </c>
      <c r="N152" s="757" t="s">
        <v>5537</v>
      </c>
      <c r="O152" s="762">
        <v>44887</v>
      </c>
      <c r="P152" s="763" t="s">
        <v>5646</v>
      </c>
      <c r="Q152" s="757"/>
      <c r="R152" s="762"/>
      <c r="S152" s="763"/>
      <c r="T152" s="757"/>
      <c r="U152" s="757"/>
      <c r="V152" s="788"/>
    </row>
    <row r="153" spans="1:22" s="764" customFormat="1" x14ac:dyDescent="0.25">
      <c r="A153" s="758" t="s">
        <v>9037</v>
      </c>
      <c r="B153" s="757"/>
      <c r="C153" s="790" t="s">
        <v>8257</v>
      </c>
      <c r="D153" s="758" t="s">
        <v>8156</v>
      </c>
      <c r="E153" s="759" t="s">
        <v>5573</v>
      </c>
      <c r="F153" s="760">
        <f>IF(L153&lt;&gt;0,MAX(L153,R153,X153,AD153),"NE")</f>
        <v>44854</v>
      </c>
      <c r="G153" s="761" t="str">
        <f t="shared" si="16"/>
        <v>A1</v>
      </c>
      <c r="H153" s="787" t="str">
        <f t="shared" si="12"/>
        <v>MR.DER-0072_22</v>
      </c>
      <c r="I153" s="746">
        <f>IF(F153="NE",F153,IF(INDEX(K153:CP153,,MATCH(F153,K153:CP153,0)+3)&lt;&gt;0,INDEX(K153:CP153,,MATCH(F153,K153:CP153,0)+3),"ND"))</f>
        <v>44887</v>
      </c>
      <c r="J153" s="746" t="str">
        <f t="shared" si="11"/>
        <v>APROVADO COM RESSALVAS</v>
      </c>
      <c r="K153" s="757" t="s">
        <v>3730</v>
      </c>
      <c r="L153" s="762">
        <v>44854</v>
      </c>
      <c r="M153" s="763" t="s">
        <v>5570</v>
      </c>
      <c r="N153" s="757" t="s">
        <v>5537</v>
      </c>
      <c r="O153" s="762">
        <v>44887</v>
      </c>
      <c r="P153" s="763" t="s">
        <v>5646</v>
      </c>
      <c r="Q153" s="757"/>
      <c r="R153" s="762"/>
      <c r="S153" s="763"/>
      <c r="T153" s="757"/>
      <c r="U153" s="757"/>
      <c r="V153" s="788"/>
    </row>
    <row r="154" spans="1:22" s="731" customFormat="1" x14ac:dyDescent="0.25">
      <c r="A154" s="726"/>
      <c r="B154" s="726"/>
      <c r="C154" s="726"/>
      <c r="D154" s="727"/>
      <c r="E154" s="727"/>
      <c r="F154" s="727"/>
      <c r="G154" s="727"/>
      <c r="H154" s="727"/>
      <c r="I154" s="726"/>
      <c r="J154" s="726"/>
      <c r="K154" s="726"/>
      <c r="L154" s="726"/>
      <c r="M154" s="726"/>
      <c r="N154" s="728"/>
      <c r="O154" s="728"/>
      <c r="P154" s="729"/>
      <c r="Q154" s="730"/>
      <c r="R154" s="730"/>
      <c r="S154" s="730"/>
      <c r="T154" s="728"/>
      <c r="U154" s="728"/>
      <c r="V154" s="729"/>
    </row>
    <row r="155" spans="1:22" s="764" customFormat="1" ht="15" x14ac:dyDescent="0.25">
      <c r="A155" s="768" t="s">
        <v>12670</v>
      </c>
      <c r="B155" s="790"/>
      <c r="C155" s="790"/>
      <c r="D155" s="768" t="s">
        <v>15</v>
      </c>
      <c r="E155" s="759" t="s">
        <v>5006</v>
      </c>
      <c r="F155" s="792">
        <f t="shared" ref="F155:F241" si="20">IF(L155&lt;&gt;0,MAX(L155,R155,X155,AD155),"NE")</f>
        <v>46027</v>
      </c>
      <c r="G155" s="787" t="str">
        <f t="shared" si="16"/>
        <v>A1</v>
      </c>
      <c r="H155" s="787" t="str">
        <f t="shared" si="12"/>
        <v>MR_DER-1483_25</v>
      </c>
      <c r="I155" s="793">
        <f t="shared" ref="I155:I241" si="21">IF(F155="NE",F155,IF(INDEX(K155:CP155,,MATCH(F155,K155:CP155,0)+3)&lt;&gt;0,INDEX(K155:CP155,,MATCH(F155,K155:CP155,0)+3),"ND"))</f>
        <v>46162</v>
      </c>
      <c r="J155" s="746" t="str">
        <f t="shared" si="11"/>
        <v>APROVADO COM RESSALVAS</v>
      </c>
      <c r="K155" s="757" t="s">
        <v>3730</v>
      </c>
      <c r="L155" s="762">
        <v>46027</v>
      </c>
      <c r="M155" s="1377" t="s">
        <v>11834</v>
      </c>
      <c r="N155" s="758" t="s">
        <v>5537</v>
      </c>
      <c r="O155" s="794">
        <v>46162</v>
      </c>
      <c r="P155" s="758"/>
      <c r="Q155" s="757"/>
      <c r="R155" s="757"/>
      <c r="S155" s="757"/>
      <c r="T155" s="758"/>
      <c r="U155" s="758"/>
      <c r="V155" s="758"/>
    </row>
    <row r="156" spans="1:22" s="764" customFormat="1" ht="15" x14ac:dyDescent="0.25">
      <c r="A156" s="768" t="s">
        <v>12670</v>
      </c>
      <c r="B156" s="790"/>
      <c r="C156" s="790"/>
      <c r="D156" s="768" t="s">
        <v>15</v>
      </c>
      <c r="E156" s="759" t="s">
        <v>5007</v>
      </c>
      <c r="F156" s="792">
        <f t="shared" si="20"/>
        <v>46027</v>
      </c>
      <c r="G156" s="787" t="str">
        <f t="shared" si="16"/>
        <v>A1</v>
      </c>
      <c r="H156" s="787" t="str">
        <f t="shared" si="12"/>
        <v>MR_DER-1483_25</v>
      </c>
      <c r="I156" s="793">
        <f t="shared" si="21"/>
        <v>46162</v>
      </c>
      <c r="J156" s="746" t="str">
        <f t="shared" si="11"/>
        <v>APROVADO COM RESSALVAS</v>
      </c>
      <c r="K156" s="757" t="s">
        <v>3730</v>
      </c>
      <c r="L156" s="762">
        <v>46027</v>
      </c>
      <c r="M156" s="1377" t="s">
        <v>11834</v>
      </c>
      <c r="N156" s="758" t="s">
        <v>5537</v>
      </c>
      <c r="O156" s="794">
        <v>46162</v>
      </c>
      <c r="P156" s="758"/>
      <c r="Q156" s="757"/>
      <c r="R156" s="757"/>
      <c r="S156" s="757"/>
      <c r="T156" s="758"/>
      <c r="U156" s="758"/>
      <c r="V156" s="758"/>
    </row>
    <row r="157" spans="1:22" s="764" customFormat="1" ht="15" x14ac:dyDescent="0.25">
      <c r="A157" s="768" t="s">
        <v>12670</v>
      </c>
      <c r="B157" s="790"/>
      <c r="C157" s="790"/>
      <c r="D157" s="768" t="s">
        <v>15</v>
      </c>
      <c r="E157" s="759" t="s">
        <v>5008</v>
      </c>
      <c r="F157" s="792">
        <f t="shared" si="20"/>
        <v>46027</v>
      </c>
      <c r="G157" s="787" t="str">
        <f t="shared" si="16"/>
        <v>A1</v>
      </c>
      <c r="H157" s="787" t="str">
        <f t="shared" si="12"/>
        <v>MR_DER-1483_25</v>
      </c>
      <c r="I157" s="793">
        <f t="shared" si="21"/>
        <v>46162</v>
      </c>
      <c r="J157" s="746" t="str">
        <f t="shared" si="11"/>
        <v>APROVADO COM RESSALVAS</v>
      </c>
      <c r="K157" s="757" t="s">
        <v>3730</v>
      </c>
      <c r="L157" s="762">
        <v>46027</v>
      </c>
      <c r="M157" s="1377" t="s">
        <v>11834</v>
      </c>
      <c r="N157" s="758" t="s">
        <v>5537</v>
      </c>
      <c r="O157" s="794">
        <v>46162</v>
      </c>
      <c r="P157" s="758"/>
      <c r="Q157" s="757"/>
      <c r="R157" s="757"/>
      <c r="S157" s="757"/>
      <c r="T157" s="758"/>
      <c r="U157" s="758"/>
      <c r="V157" s="758"/>
    </row>
    <row r="158" spans="1:22" s="764" customFormat="1" ht="15" x14ac:dyDescent="0.25">
      <c r="A158" s="768" t="s">
        <v>12670</v>
      </c>
      <c r="B158" s="790"/>
      <c r="C158" s="790"/>
      <c r="D158" s="768" t="s">
        <v>15</v>
      </c>
      <c r="E158" s="759" t="s">
        <v>11810</v>
      </c>
      <c r="F158" s="792">
        <f t="shared" ref="F158:F163" si="22">IF(L158&lt;&gt;0,MAX(L158,R158,X158,AD158),"NE")</f>
        <v>46027</v>
      </c>
      <c r="G158" s="787" t="str">
        <f t="shared" si="16"/>
        <v>A1</v>
      </c>
      <c r="H158" s="787" t="str">
        <f t="shared" si="12"/>
        <v>MR_DER-1483_25</v>
      </c>
      <c r="I158" s="793">
        <f t="shared" ref="I158:I163" si="23">IF(F158="NE",F158,IF(INDEX(K158:CP158,,MATCH(F158,K158:CP158,0)+3)&lt;&gt;0,INDEX(K158:CP158,,MATCH(F158,K158:CP158,0)+3),"ND"))</f>
        <v>46162</v>
      </c>
      <c r="J158" s="746" t="str">
        <f t="shared" ref="J158:J163" si="24">IF(G158="NE",G158,IF(INDEX(K158:CQ158,,MATCH(G158,K158:CQ158,0)+3)&lt;&gt;0,INDEX(K158:CQ158,,MATCH(G158,K158:CQ158,0)+3),"ND"))</f>
        <v>APROVADO COM RESSALVAS</v>
      </c>
      <c r="K158" s="757" t="s">
        <v>3730</v>
      </c>
      <c r="L158" s="762">
        <v>46027</v>
      </c>
      <c r="M158" s="1377" t="s">
        <v>11834</v>
      </c>
      <c r="N158" s="758" t="s">
        <v>5537</v>
      </c>
      <c r="O158" s="794">
        <v>46162</v>
      </c>
      <c r="P158" s="758"/>
      <c r="Q158" s="757"/>
      <c r="R158" s="757"/>
      <c r="S158" s="757"/>
      <c r="T158" s="758"/>
      <c r="U158" s="758"/>
      <c r="V158" s="758"/>
    </row>
    <row r="159" spans="1:22" s="764" customFormat="1" ht="15" x14ac:dyDescent="0.25">
      <c r="A159" s="768" t="s">
        <v>12670</v>
      </c>
      <c r="B159" s="790"/>
      <c r="C159" s="790"/>
      <c r="D159" s="768" t="s">
        <v>15</v>
      </c>
      <c r="E159" s="759" t="s">
        <v>11811</v>
      </c>
      <c r="F159" s="792">
        <f t="shared" si="22"/>
        <v>46027</v>
      </c>
      <c r="G159" s="787" t="str">
        <f t="shared" si="16"/>
        <v>A1</v>
      </c>
      <c r="H159" s="787" t="str">
        <f t="shared" si="12"/>
        <v>MR_DER-1483_25</v>
      </c>
      <c r="I159" s="793">
        <f t="shared" si="23"/>
        <v>46162</v>
      </c>
      <c r="J159" s="746" t="str">
        <f t="shared" si="24"/>
        <v>APROVADO COM RESSALVAS</v>
      </c>
      <c r="K159" s="757" t="s">
        <v>3730</v>
      </c>
      <c r="L159" s="762">
        <v>46027</v>
      </c>
      <c r="M159" s="1377" t="s">
        <v>11834</v>
      </c>
      <c r="N159" s="758" t="s">
        <v>5537</v>
      </c>
      <c r="O159" s="794">
        <v>46162</v>
      </c>
      <c r="P159" s="758"/>
      <c r="Q159" s="757"/>
      <c r="R159" s="757"/>
      <c r="S159" s="757"/>
      <c r="T159" s="758"/>
      <c r="U159" s="758"/>
      <c r="V159" s="758"/>
    </row>
    <row r="160" spans="1:22" s="764" customFormat="1" ht="15" x14ac:dyDescent="0.25">
      <c r="A160" s="768" t="s">
        <v>12670</v>
      </c>
      <c r="B160" s="790"/>
      <c r="C160" s="790"/>
      <c r="D160" s="768" t="s">
        <v>15</v>
      </c>
      <c r="E160" s="759" t="s">
        <v>11812</v>
      </c>
      <c r="F160" s="792">
        <f t="shared" si="22"/>
        <v>46027</v>
      </c>
      <c r="G160" s="787" t="str">
        <f t="shared" si="16"/>
        <v>A1</v>
      </c>
      <c r="H160" s="787" t="str">
        <f t="shared" si="12"/>
        <v>MR_DER-1483_25</v>
      </c>
      <c r="I160" s="793">
        <f t="shared" si="23"/>
        <v>46162</v>
      </c>
      <c r="J160" s="746" t="str">
        <f t="shared" si="24"/>
        <v>APROVADO COM RESSALVAS</v>
      </c>
      <c r="K160" s="757" t="s">
        <v>3730</v>
      </c>
      <c r="L160" s="762">
        <v>46027</v>
      </c>
      <c r="M160" s="1377" t="s">
        <v>11834</v>
      </c>
      <c r="N160" s="758" t="s">
        <v>5537</v>
      </c>
      <c r="O160" s="794">
        <v>46162</v>
      </c>
      <c r="P160" s="758"/>
      <c r="Q160" s="757"/>
      <c r="R160" s="757"/>
      <c r="S160" s="757"/>
      <c r="T160" s="758"/>
      <c r="U160" s="758"/>
      <c r="V160" s="758"/>
    </row>
    <row r="161" spans="1:19" s="764" customFormat="1" ht="15" x14ac:dyDescent="0.25">
      <c r="A161" s="768" t="s">
        <v>12670</v>
      </c>
      <c r="B161" s="790"/>
      <c r="C161" s="790"/>
      <c r="D161" s="768" t="s">
        <v>15</v>
      </c>
      <c r="E161" s="759" t="s">
        <v>11813</v>
      </c>
      <c r="F161" s="792">
        <f t="shared" si="22"/>
        <v>46027</v>
      </c>
      <c r="G161" s="787" t="str">
        <f t="shared" si="16"/>
        <v>A1</v>
      </c>
      <c r="H161" s="787" t="str">
        <f t="shared" si="12"/>
        <v>MR_DER-1483_25</v>
      </c>
      <c r="I161" s="793">
        <f t="shared" si="23"/>
        <v>46162</v>
      </c>
      <c r="J161" s="746" t="str">
        <f t="shared" si="24"/>
        <v>APROVADO COM RESSALVAS</v>
      </c>
      <c r="K161" s="757" t="s">
        <v>3730</v>
      </c>
      <c r="L161" s="762">
        <v>46027</v>
      </c>
      <c r="M161" s="1377" t="s">
        <v>11834</v>
      </c>
      <c r="N161" s="758" t="s">
        <v>5537</v>
      </c>
      <c r="O161" s="794">
        <v>46162</v>
      </c>
      <c r="P161" s="758"/>
      <c r="Q161" s="757"/>
      <c r="R161" s="757"/>
      <c r="S161" s="757"/>
    </row>
    <row r="162" spans="1:19" s="764" customFormat="1" ht="15" x14ac:dyDescent="0.25">
      <c r="A162" s="768" t="s">
        <v>12670</v>
      </c>
      <c r="B162" s="790"/>
      <c r="C162" s="790"/>
      <c r="D162" s="768" t="s">
        <v>15</v>
      </c>
      <c r="E162" s="759" t="s">
        <v>11814</v>
      </c>
      <c r="F162" s="792">
        <f t="shared" si="22"/>
        <v>46027</v>
      </c>
      <c r="G162" s="787" t="str">
        <f t="shared" si="16"/>
        <v>A1</v>
      </c>
      <c r="H162" s="787" t="str">
        <f t="shared" si="12"/>
        <v>MR_DER-1483_25</v>
      </c>
      <c r="I162" s="793">
        <f t="shared" si="23"/>
        <v>46162</v>
      </c>
      <c r="J162" s="746" t="str">
        <f t="shared" si="24"/>
        <v>APROVADO COM RESSALVAS</v>
      </c>
      <c r="K162" s="757" t="s">
        <v>3730</v>
      </c>
      <c r="L162" s="762">
        <v>46027</v>
      </c>
      <c r="M162" s="1377" t="s">
        <v>11834</v>
      </c>
      <c r="N162" s="758" t="s">
        <v>5537</v>
      </c>
      <c r="O162" s="794">
        <v>46162</v>
      </c>
      <c r="P162" s="758"/>
      <c r="Q162" s="757"/>
      <c r="R162" s="757"/>
      <c r="S162" s="757"/>
    </row>
    <row r="163" spans="1:19" s="764" customFormat="1" ht="15" x14ac:dyDescent="0.25">
      <c r="A163" s="768" t="s">
        <v>12670</v>
      </c>
      <c r="B163" s="790"/>
      <c r="C163" s="790"/>
      <c r="D163" s="768" t="s">
        <v>15</v>
      </c>
      <c r="E163" s="759" t="s">
        <v>11815</v>
      </c>
      <c r="F163" s="792">
        <f t="shared" si="22"/>
        <v>46027</v>
      </c>
      <c r="G163" s="787" t="str">
        <f t="shared" si="16"/>
        <v>A1</v>
      </c>
      <c r="H163" s="787" t="str">
        <f t="shared" si="12"/>
        <v>MR_DER-1483_25</v>
      </c>
      <c r="I163" s="793">
        <f t="shared" si="23"/>
        <v>46162</v>
      </c>
      <c r="J163" s="746" t="str">
        <f t="shared" si="24"/>
        <v>APROVADO COM RESSALVAS</v>
      </c>
      <c r="K163" s="757" t="s">
        <v>3730</v>
      </c>
      <c r="L163" s="762">
        <v>46027</v>
      </c>
      <c r="M163" s="1377" t="s">
        <v>11834</v>
      </c>
      <c r="N163" s="758" t="s">
        <v>5537</v>
      </c>
      <c r="O163" s="794">
        <v>46162</v>
      </c>
      <c r="P163" s="758"/>
      <c r="Q163" s="757"/>
      <c r="R163" s="757"/>
      <c r="S163" s="757"/>
    </row>
    <row r="164" spans="1:19" s="764" customFormat="1" ht="15" x14ac:dyDescent="0.25">
      <c r="A164" s="768" t="s">
        <v>12670</v>
      </c>
      <c r="B164" s="790"/>
      <c r="C164" s="790"/>
      <c r="D164" s="768" t="s">
        <v>16</v>
      </c>
      <c r="E164" s="759" t="s">
        <v>5009</v>
      </c>
      <c r="F164" s="792">
        <f t="shared" si="20"/>
        <v>46027</v>
      </c>
      <c r="G164" s="787" t="str">
        <f t="shared" si="16"/>
        <v>A1</v>
      </c>
      <c r="H164" s="787" t="str">
        <f t="shared" si="12"/>
        <v>MR_DER-1483_25</v>
      </c>
      <c r="I164" s="793" t="str">
        <f t="shared" si="21"/>
        <v>ND</v>
      </c>
      <c r="J164" s="746" t="str">
        <f t="shared" si="11"/>
        <v>APROVADO COM RESSALVAS</v>
      </c>
      <c r="K164" s="757" t="s">
        <v>3730</v>
      </c>
      <c r="L164" s="762">
        <v>46027</v>
      </c>
      <c r="M164" s="1377" t="s">
        <v>11834</v>
      </c>
      <c r="N164" s="758" t="s">
        <v>5537</v>
      </c>
      <c r="O164" s="758"/>
      <c r="P164" s="758"/>
      <c r="Q164" s="757"/>
      <c r="R164" s="757"/>
      <c r="S164" s="757"/>
    </row>
    <row r="165" spans="1:19" s="764" customFormat="1" ht="15" x14ac:dyDescent="0.25">
      <c r="A165" s="768" t="s">
        <v>12670</v>
      </c>
      <c r="B165" s="790"/>
      <c r="C165" s="790"/>
      <c r="D165" s="768" t="s">
        <v>16</v>
      </c>
      <c r="E165" s="759" t="s">
        <v>5010</v>
      </c>
      <c r="F165" s="792">
        <f t="shared" si="20"/>
        <v>46027</v>
      </c>
      <c r="G165" s="787" t="str">
        <f t="shared" si="16"/>
        <v>A1</v>
      </c>
      <c r="H165" s="787" t="str">
        <f t="shared" si="12"/>
        <v>MR_DER-1483_25</v>
      </c>
      <c r="I165" s="793" t="str">
        <f t="shared" si="21"/>
        <v>ND</v>
      </c>
      <c r="J165" s="746" t="str">
        <f t="shared" si="11"/>
        <v>APROVADO COM RESSALVAS</v>
      </c>
      <c r="K165" s="757" t="s">
        <v>3730</v>
      </c>
      <c r="L165" s="762">
        <v>46027</v>
      </c>
      <c r="M165" s="1377" t="s">
        <v>11834</v>
      </c>
      <c r="N165" s="758" t="s">
        <v>5537</v>
      </c>
      <c r="O165" s="758"/>
      <c r="P165" s="758"/>
      <c r="Q165" s="757"/>
      <c r="R165" s="757"/>
      <c r="S165" s="757"/>
    </row>
    <row r="166" spans="1:19" s="764" customFormat="1" ht="15" x14ac:dyDescent="0.25">
      <c r="A166" s="768" t="s">
        <v>12670</v>
      </c>
      <c r="B166" s="790"/>
      <c r="C166" s="790"/>
      <c r="D166" s="768" t="s">
        <v>16</v>
      </c>
      <c r="E166" s="759" t="s">
        <v>5011</v>
      </c>
      <c r="F166" s="792">
        <f t="shared" si="20"/>
        <v>46027</v>
      </c>
      <c r="G166" s="787" t="str">
        <f t="shared" si="16"/>
        <v>A1</v>
      </c>
      <c r="H166" s="787" t="str">
        <f t="shared" si="12"/>
        <v>MR_DER-1483_25</v>
      </c>
      <c r="I166" s="793" t="str">
        <f t="shared" si="21"/>
        <v>ND</v>
      </c>
      <c r="J166" s="746" t="str">
        <f t="shared" si="11"/>
        <v>APROVADO COM RESSALVAS</v>
      </c>
      <c r="K166" s="757" t="s">
        <v>3730</v>
      </c>
      <c r="L166" s="762">
        <v>46027</v>
      </c>
      <c r="M166" s="1377" t="s">
        <v>11834</v>
      </c>
      <c r="N166" s="758" t="s">
        <v>5537</v>
      </c>
      <c r="O166" s="758"/>
      <c r="P166" s="758"/>
      <c r="Q166" s="757"/>
      <c r="R166" s="757"/>
      <c r="S166" s="757"/>
    </row>
    <row r="167" spans="1:19" s="764" customFormat="1" ht="15" x14ac:dyDescent="0.25">
      <c r="A167" s="768" t="s">
        <v>12670</v>
      </c>
      <c r="B167" s="790"/>
      <c r="C167" s="790"/>
      <c r="D167" s="768" t="s">
        <v>16</v>
      </c>
      <c r="E167" s="759" t="s">
        <v>11816</v>
      </c>
      <c r="F167" s="792">
        <f t="shared" ref="F167:F176" si="25">IF(L167&lt;&gt;0,MAX(L167,R167,X167,AD167),"NE")</f>
        <v>46027</v>
      </c>
      <c r="G167" s="787" t="str">
        <f t="shared" si="16"/>
        <v>A1</v>
      </c>
      <c r="H167" s="787" t="str">
        <f t="shared" si="12"/>
        <v>MR_DER-1483_25</v>
      </c>
      <c r="I167" s="793" t="str">
        <f t="shared" ref="I167:I176" si="26">IF(F167="NE",F167,IF(INDEX(K167:CP167,,MATCH(F167,K167:CP167,0)+3)&lt;&gt;0,INDEX(K167:CP167,,MATCH(F167,K167:CP167,0)+3),"ND"))</f>
        <v>ND</v>
      </c>
      <c r="J167" s="746" t="str">
        <f t="shared" ref="J167:J176" si="27">IF(G167="NE",G167,IF(INDEX(K167:CQ167,,MATCH(G167,K167:CQ167,0)+3)&lt;&gt;0,INDEX(K167:CQ167,,MATCH(G167,K167:CQ167,0)+3),"ND"))</f>
        <v>APROVADO COM RESSALVAS</v>
      </c>
      <c r="K167" s="757" t="s">
        <v>3730</v>
      </c>
      <c r="L167" s="762">
        <v>46027</v>
      </c>
      <c r="M167" s="1377" t="s">
        <v>11834</v>
      </c>
      <c r="N167" s="758" t="s">
        <v>5537</v>
      </c>
      <c r="O167" s="758"/>
      <c r="P167" s="758"/>
      <c r="Q167" s="757"/>
      <c r="R167" s="757"/>
      <c r="S167" s="757"/>
    </row>
    <row r="168" spans="1:19" s="764" customFormat="1" ht="15" x14ac:dyDescent="0.25">
      <c r="A168" s="768" t="s">
        <v>12670</v>
      </c>
      <c r="B168" s="790"/>
      <c r="C168" s="790"/>
      <c r="D168" s="768" t="s">
        <v>16</v>
      </c>
      <c r="E168" s="759" t="s">
        <v>11817</v>
      </c>
      <c r="F168" s="792">
        <f t="shared" si="25"/>
        <v>46027</v>
      </c>
      <c r="G168" s="787" t="str">
        <f t="shared" si="16"/>
        <v>A1</v>
      </c>
      <c r="H168" s="787" t="str">
        <f t="shared" si="12"/>
        <v>MR_DER-1483_25</v>
      </c>
      <c r="I168" s="793" t="str">
        <f t="shared" si="26"/>
        <v>ND</v>
      </c>
      <c r="J168" s="746" t="str">
        <f t="shared" si="27"/>
        <v>APROVADO COM RESSALVAS</v>
      </c>
      <c r="K168" s="757" t="s">
        <v>3730</v>
      </c>
      <c r="L168" s="762">
        <v>46027</v>
      </c>
      <c r="M168" s="1377" t="s">
        <v>11834</v>
      </c>
      <c r="N168" s="758" t="s">
        <v>5537</v>
      </c>
      <c r="O168" s="758"/>
      <c r="P168" s="758"/>
      <c r="Q168" s="757"/>
      <c r="R168" s="757"/>
      <c r="S168" s="757"/>
    </row>
    <row r="169" spans="1:19" s="764" customFormat="1" ht="15" x14ac:dyDescent="0.25">
      <c r="A169" s="768" t="s">
        <v>12670</v>
      </c>
      <c r="B169" s="790"/>
      <c r="C169" s="790"/>
      <c r="D169" s="768" t="s">
        <v>16</v>
      </c>
      <c r="E169" s="759" t="s">
        <v>11818</v>
      </c>
      <c r="F169" s="792">
        <f t="shared" si="25"/>
        <v>46027</v>
      </c>
      <c r="G169" s="787" t="str">
        <f t="shared" si="16"/>
        <v>A1</v>
      </c>
      <c r="H169" s="787" t="str">
        <f t="shared" si="12"/>
        <v>MR_DER-1483_25</v>
      </c>
      <c r="I169" s="793" t="str">
        <f t="shared" si="26"/>
        <v>ND</v>
      </c>
      <c r="J169" s="746" t="str">
        <f t="shared" si="27"/>
        <v>APROVADO COM RESSALVAS</v>
      </c>
      <c r="K169" s="757" t="s">
        <v>3730</v>
      </c>
      <c r="L169" s="762">
        <v>46027</v>
      </c>
      <c r="M169" s="1377" t="s">
        <v>11834</v>
      </c>
      <c r="N169" s="758" t="s">
        <v>5537</v>
      </c>
      <c r="O169" s="758"/>
      <c r="P169" s="758"/>
      <c r="Q169" s="757"/>
      <c r="R169" s="757"/>
      <c r="S169" s="757"/>
    </row>
    <row r="170" spans="1:19" s="764" customFormat="1" ht="15" x14ac:dyDescent="0.25">
      <c r="A170" s="768" t="s">
        <v>12670</v>
      </c>
      <c r="B170" s="790"/>
      <c r="C170" s="790"/>
      <c r="D170" s="768" t="s">
        <v>16</v>
      </c>
      <c r="E170" s="759" t="s">
        <v>11819</v>
      </c>
      <c r="F170" s="792">
        <f t="shared" si="25"/>
        <v>46027</v>
      </c>
      <c r="G170" s="787" t="str">
        <f t="shared" si="16"/>
        <v>A1</v>
      </c>
      <c r="H170" s="787" t="str">
        <f t="shared" si="12"/>
        <v>MR_DER-1483_25</v>
      </c>
      <c r="I170" s="793" t="str">
        <f t="shared" si="26"/>
        <v>ND</v>
      </c>
      <c r="J170" s="746" t="str">
        <f t="shared" si="27"/>
        <v>APROVADO COM RESSALVAS</v>
      </c>
      <c r="K170" s="757" t="s">
        <v>3730</v>
      </c>
      <c r="L170" s="762">
        <v>46027</v>
      </c>
      <c r="M170" s="1377" t="s">
        <v>11834</v>
      </c>
      <c r="N170" s="758" t="s">
        <v>5537</v>
      </c>
      <c r="O170" s="758"/>
      <c r="P170" s="758"/>
      <c r="Q170" s="757"/>
      <c r="R170" s="757"/>
      <c r="S170" s="757"/>
    </row>
    <row r="171" spans="1:19" s="764" customFormat="1" ht="15" x14ac:dyDescent="0.25">
      <c r="A171" s="768" t="s">
        <v>12670</v>
      </c>
      <c r="B171" s="790"/>
      <c r="C171" s="790"/>
      <c r="D171" s="768" t="s">
        <v>16</v>
      </c>
      <c r="E171" s="759" t="s">
        <v>11820</v>
      </c>
      <c r="F171" s="792">
        <f t="shared" si="25"/>
        <v>46027</v>
      </c>
      <c r="G171" s="787" t="str">
        <f t="shared" si="16"/>
        <v>A1</v>
      </c>
      <c r="H171" s="787" t="str">
        <f t="shared" si="12"/>
        <v>MR_DER-1483_25</v>
      </c>
      <c r="I171" s="793" t="str">
        <f t="shared" si="26"/>
        <v>ND</v>
      </c>
      <c r="J171" s="746" t="str">
        <f t="shared" si="27"/>
        <v>APROVADO COM RESSALVAS</v>
      </c>
      <c r="K171" s="757" t="s">
        <v>3730</v>
      </c>
      <c r="L171" s="762">
        <v>46027</v>
      </c>
      <c r="M171" s="1377" t="s">
        <v>11834</v>
      </c>
      <c r="N171" s="758" t="s">
        <v>5537</v>
      </c>
      <c r="O171" s="758"/>
      <c r="P171" s="758"/>
      <c r="Q171" s="757"/>
      <c r="R171" s="757"/>
      <c r="S171" s="757"/>
    </row>
    <row r="172" spans="1:19" s="764" customFormat="1" ht="15" x14ac:dyDescent="0.25">
      <c r="A172" s="768" t="s">
        <v>12670</v>
      </c>
      <c r="B172" s="790"/>
      <c r="C172" s="790"/>
      <c r="D172" s="768" t="s">
        <v>16</v>
      </c>
      <c r="E172" s="759" t="s">
        <v>11821</v>
      </c>
      <c r="F172" s="792">
        <f t="shared" si="25"/>
        <v>46027</v>
      </c>
      <c r="G172" s="787" t="str">
        <f t="shared" si="16"/>
        <v>A1</v>
      </c>
      <c r="H172" s="787" t="str">
        <f t="shared" si="12"/>
        <v>MR_DER-1483_25</v>
      </c>
      <c r="I172" s="793" t="str">
        <f t="shared" si="26"/>
        <v>ND</v>
      </c>
      <c r="J172" s="746" t="str">
        <f t="shared" si="27"/>
        <v>APROVADO COM RESSALVAS</v>
      </c>
      <c r="K172" s="757" t="s">
        <v>3730</v>
      </c>
      <c r="L172" s="762">
        <v>46027</v>
      </c>
      <c r="M172" s="1377" t="s">
        <v>11834</v>
      </c>
      <c r="N172" s="758" t="s">
        <v>5537</v>
      </c>
      <c r="O172" s="758"/>
      <c r="P172" s="758"/>
      <c r="Q172" s="757"/>
      <c r="R172" s="757"/>
      <c r="S172" s="757"/>
    </row>
    <row r="173" spans="1:19" s="764" customFormat="1" ht="15" x14ac:dyDescent="0.25">
      <c r="A173" s="768" t="s">
        <v>12670</v>
      </c>
      <c r="B173" s="790"/>
      <c r="C173" s="790"/>
      <c r="D173" s="768" t="s">
        <v>16</v>
      </c>
      <c r="E173" s="759" t="s">
        <v>11822</v>
      </c>
      <c r="F173" s="792">
        <f t="shared" si="25"/>
        <v>46027</v>
      </c>
      <c r="G173" s="787" t="str">
        <f t="shared" si="16"/>
        <v>A1</v>
      </c>
      <c r="H173" s="787" t="str">
        <f t="shared" si="12"/>
        <v>MR_DER-1483_25</v>
      </c>
      <c r="I173" s="793" t="str">
        <f t="shared" si="26"/>
        <v>ND</v>
      </c>
      <c r="J173" s="746" t="str">
        <f t="shared" si="27"/>
        <v>APROVADO COM RESSALVAS</v>
      </c>
      <c r="K173" s="757" t="s">
        <v>3730</v>
      </c>
      <c r="L173" s="762">
        <v>46027</v>
      </c>
      <c r="M173" s="1377" t="s">
        <v>11834</v>
      </c>
      <c r="N173" s="758" t="s">
        <v>5537</v>
      </c>
      <c r="O173" s="758"/>
      <c r="P173" s="758"/>
      <c r="Q173" s="757"/>
      <c r="R173" s="757"/>
      <c r="S173" s="757"/>
    </row>
    <row r="174" spans="1:19" s="764" customFormat="1" ht="15" x14ac:dyDescent="0.25">
      <c r="A174" s="768" t="s">
        <v>12670</v>
      </c>
      <c r="B174" s="790"/>
      <c r="C174" s="790"/>
      <c r="D174" s="768" t="s">
        <v>16</v>
      </c>
      <c r="E174" s="759" t="s">
        <v>11823</v>
      </c>
      <c r="F174" s="792">
        <f t="shared" si="25"/>
        <v>46027</v>
      </c>
      <c r="G174" s="787" t="str">
        <f t="shared" si="16"/>
        <v>A1</v>
      </c>
      <c r="H174" s="787" t="str">
        <f t="shared" si="12"/>
        <v>MR_DER-1483_25</v>
      </c>
      <c r="I174" s="793" t="str">
        <f t="shared" si="26"/>
        <v>ND</v>
      </c>
      <c r="J174" s="746" t="str">
        <f t="shared" si="27"/>
        <v>APROVADO COM RESSALVAS</v>
      </c>
      <c r="K174" s="757" t="s">
        <v>3730</v>
      </c>
      <c r="L174" s="762">
        <v>46027</v>
      </c>
      <c r="M174" s="1377" t="s">
        <v>11834</v>
      </c>
      <c r="N174" s="758" t="s">
        <v>5537</v>
      </c>
      <c r="O174" s="758"/>
      <c r="P174" s="758"/>
      <c r="Q174" s="757"/>
      <c r="R174" s="757"/>
      <c r="S174" s="757"/>
    </row>
    <row r="175" spans="1:19" s="764" customFormat="1" ht="15" x14ac:dyDescent="0.25">
      <c r="A175" s="768" t="s">
        <v>12670</v>
      </c>
      <c r="B175" s="790"/>
      <c r="C175" s="790"/>
      <c r="D175" s="768" t="s">
        <v>16</v>
      </c>
      <c r="E175" s="759" t="s">
        <v>11824</v>
      </c>
      <c r="F175" s="792">
        <f t="shared" si="25"/>
        <v>46027</v>
      </c>
      <c r="G175" s="787" t="str">
        <f t="shared" si="16"/>
        <v>A1</v>
      </c>
      <c r="H175" s="787" t="str">
        <f t="shared" si="12"/>
        <v>MR_DER-1483_25</v>
      </c>
      <c r="I175" s="793" t="str">
        <f t="shared" si="26"/>
        <v>ND</v>
      </c>
      <c r="J175" s="746" t="str">
        <f t="shared" si="27"/>
        <v>APROVADO COM RESSALVAS</v>
      </c>
      <c r="K175" s="757" t="s">
        <v>3730</v>
      </c>
      <c r="L175" s="762">
        <v>46027</v>
      </c>
      <c r="M175" s="1377" t="s">
        <v>11834</v>
      </c>
      <c r="N175" s="758" t="s">
        <v>5537</v>
      </c>
      <c r="O175" s="758"/>
      <c r="P175" s="758"/>
      <c r="Q175" s="757"/>
      <c r="R175" s="757"/>
      <c r="S175" s="757"/>
    </row>
    <row r="176" spans="1:19" s="764" customFormat="1" ht="15" x14ac:dyDescent="0.25">
      <c r="A176" s="768" t="s">
        <v>12670</v>
      </c>
      <c r="B176" s="790"/>
      <c r="C176" s="790"/>
      <c r="D176" s="768" t="s">
        <v>16</v>
      </c>
      <c r="E176" s="759" t="s">
        <v>11825</v>
      </c>
      <c r="F176" s="792">
        <f t="shared" si="25"/>
        <v>46027</v>
      </c>
      <c r="G176" s="787" t="str">
        <f t="shared" si="16"/>
        <v>A1</v>
      </c>
      <c r="H176" s="787" t="str">
        <f t="shared" si="12"/>
        <v>MR_DER-1483_25</v>
      </c>
      <c r="I176" s="793" t="str">
        <f t="shared" si="26"/>
        <v>ND</v>
      </c>
      <c r="J176" s="746" t="str">
        <f t="shared" si="27"/>
        <v>APROVADO COM RESSALVAS</v>
      </c>
      <c r="K176" s="757" t="s">
        <v>3730</v>
      </c>
      <c r="L176" s="762">
        <v>46027</v>
      </c>
      <c r="M176" s="1377" t="s">
        <v>11834</v>
      </c>
      <c r="N176" s="758" t="s">
        <v>5537</v>
      </c>
      <c r="O176" s="758"/>
      <c r="P176" s="758"/>
      <c r="Q176" s="757"/>
      <c r="R176" s="757"/>
      <c r="S176" s="757"/>
    </row>
    <row r="177" spans="1:21" s="764" customFormat="1" ht="15" x14ac:dyDescent="0.25">
      <c r="A177" s="768" t="s">
        <v>12670</v>
      </c>
      <c r="B177" s="790"/>
      <c r="C177" s="790"/>
      <c r="D177" s="768" t="s">
        <v>17</v>
      </c>
      <c r="E177" s="759" t="s">
        <v>5012</v>
      </c>
      <c r="F177" s="792">
        <f t="shared" si="20"/>
        <v>46027</v>
      </c>
      <c r="G177" s="787" t="str">
        <f t="shared" si="16"/>
        <v>A1</v>
      </c>
      <c r="H177" s="787" t="str">
        <f t="shared" si="12"/>
        <v>MR_DER-1483_25</v>
      </c>
      <c r="I177" s="793" t="str">
        <f t="shared" si="21"/>
        <v>ND</v>
      </c>
      <c r="J177" s="746" t="str">
        <f t="shared" si="11"/>
        <v>APROVADO COM RESSALVAS</v>
      </c>
      <c r="K177" s="757" t="s">
        <v>3730</v>
      </c>
      <c r="L177" s="762">
        <v>46027</v>
      </c>
      <c r="M177" s="1377" t="s">
        <v>11834</v>
      </c>
      <c r="N177" s="758" t="s">
        <v>5537</v>
      </c>
      <c r="O177" s="758"/>
      <c r="P177" s="758"/>
      <c r="Q177" s="757"/>
      <c r="R177" s="757"/>
      <c r="S177" s="757"/>
    </row>
    <row r="178" spans="1:21" s="764" customFormat="1" ht="15" x14ac:dyDescent="0.25">
      <c r="A178" s="768" t="s">
        <v>12670</v>
      </c>
      <c r="B178" s="790"/>
      <c r="C178" s="790"/>
      <c r="D178" s="768" t="s">
        <v>17</v>
      </c>
      <c r="E178" s="759" t="s">
        <v>11826</v>
      </c>
      <c r="F178" s="792">
        <f>IF(L178&lt;&gt;0,MAX(L178,R178,X178,AD178),"NE")</f>
        <v>46027</v>
      </c>
      <c r="G178" s="787" t="str">
        <f t="shared" si="16"/>
        <v>A1</v>
      </c>
      <c r="H178" s="787" t="str">
        <f t="shared" si="12"/>
        <v>MR_DER-1483_25</v>
      </c>
      <c r="I178" s="793" t="str">
        <f>IF(F178="NE",F178,IF(INDEX(K178:CP178,,MATCH(F178,K178:CP178,0)+3)&lt;&gt;0,INDEX(K178:CP178,,MATCH(F178,K178:CP178,0)+3),"ND"))</f>
        <v>ND</v>
      </c>
      <c r="J178" s="746" t="str">
        <f>IF(G178="NE",G178,IF(INDEX(K178:CQ178,,MATCH(G178,K178:CQ178,0)+3)&lt;&gt;0,INDEX(K178:CQ178,,MATCH(G178,K178:CQ178,0)+3),"ND"))</f>
        <v>APROVADO COM RESSALVAS</v>
      </c>
      <c r="K178" s="757" t="s">
        <v>3730</v>
      </c>
      <c r="L178" s="762">
        <v>46027</v>
      </c>
      <c r="M178" s="1377" t="s">
        <v>11834</v>
      </c>
      <c r="N178" s="758" t="s">
        <v>5537</v>
      </c>
      <c r="O178" s="758"/>
      <c r="P178" s="758"/>
      <c r="Q178" s="757"/>
      <c r="R178" s="757"/>
      <c r="S178" s="757"/>
    </row>
    <row r="179" spans="1:21" s="764" customFormat="1" ht="15" x14ac:dyDescent="0.25">
      <c r="A179" s="768" t="s">
        <v>12670</v>
      </c>
      <c r="B179" s="790"/>
      <c r="C179" s="790"/>
      <c r="D179" s="768" t="s">
        <v>11833</v>
      </c>
      <c r="E179" s="759" t="s">
        <v>11827</v>
      </c>
      <c r="F179" s="792">
        <f t="shared" ref="F179:F184" si="28">IF(L179&lt;&gt;0,MAX(L179,R179,X179,AD179),"NE")</f>
        <v>46027</v>
      </c>
      <c r="G179" s="787" t="str">
        <f t="shared" si="16"/>
        <v>A1</v>
      </c>
      <c r="H179" s="787" t="str">
        <f t="shared" si="12"/>
        <v>MR_DER-1483_25</v>
      </c>
      <c r="I179" s="793" t="str">
        <f t="shared" ref="I179:I184" si="29">IF(F179="NE",F179,IF(INDEX(K179:CP179,,MATCH(F179,K179:CP179,0)+3)&lt;&gt;0,INDEX(K179:CP179,,MATCH(F179,K179:CP179,0)+3),"ND"))</f>
        <v>ND</v>
      </c>
      <c r="J179" s="746" t="str">
        <f t="shared" ref="J179:J184" si="30">IF(G179="NE",G179,IF(INDEX(K179:CQ179,,MATCH(G179,K179:CQ179,0)+3)&lt;&gt;0,INDEX(K179:CQ179,,MATCH(G179,K179:CQ179,0)+3),"ND"))</f>
        <v>APROVADO COM RESSALVAS</v>
      </c>
      <c r="K179" s="757" t="s">
        <v>3730</v>
      </c>
      <c r="L179" s="762">
        <v>46027</v>
      </c>
      <c r="M179" s="1377" t="s">
        <v>11834</v>
      </c>
      <c r="N179" s="758" t="s">
        <v>5537</v>
      </c>
      <c r="O179" s="758"/>
      <c r="P179" s="758"/>
      <c r="Q179" s="757"/>
      <c r="R179" s="757"/>
      <c r="S179" s="757"/>
    </row>
    <row r="180" spans="1:21" s="764" customFormat="1" ht="15" x14ac:dyDescent="0.25">
      <c r="A180" s="768" t="s">
        <v>12670</v>
      </c>
      <c r="B180" s="790"/>
      <c r="C180" s="790"/>
      <c r="D180" s="768" t="s">
        <v>11833</v>
      </c>
      <c r="E180" s="759" t="s">
        <v>11828</v>
      </c>
      <c r="F180" s="792">
        <f t="shared" si="28"/>
        <v>46027</v>
      </c>
      <c r="G180" s="787" t="str">
        <f t="shared" si="16"/>
        <v>A1</v>
      </c>
      <c r="H180" s="787" t="str">
        <f t="shared" si="12"/>
        <v>MR_DER-1483_25</v>
      </c>
      <c r="I180" s="793" t="str">
        <f t="shared" si="29"/>
        <v>ND</v>
      </c>
      <c r="J180" s="746" t="str">
        <f t="shared" si="30"/>
        <v>APROVADO COM RESSALVAS</v>
      </c>
      <c r="K180" s="757" t="s">
        <v>3730</v>
      </c>
      <c r="L180" s="762">
        <v>46027</v>
      </c>
      <c r="M180" s="1377" t="s">
        <v>11834</v>
      </c>
      <c r="N180" s="758" t="s">
        <v>5537</v>
      </c>
      <c r="O180" s="758"/>
      <c r="P180" s="758"/>
      <c r="Q180" s="757"/>
      <c r="R180" s="757"/>
      <c r="S180" s="757"/>
    </row>
    <row r="181" spans="1:21" s="764" customFormat="1" ht="15" x14ac:dyDescent="0.25">
      <c r="A181" s="768" t="s">
        <v>12670</v>
      </c>
      <c r="B181" s="790"/>
      <c r="C181" s="790"/>
      <c r="D181" s="768" t="s">
        <v>11833</v>
      </c>
      <c r="E181" s="759" t="s">
        <v>11829</v>
      </c>
      <c r="F181" s="792">
        <f t="shared" si="28"/>
        <v>46027</v>
      </c>
      <c r="G181" s="787" t="str">
        <f t="shared" si="16"/>
        <v>A1</v>
      </c>
      <c r="H181" s="787" t="str">
        <f t="shared" si="12"/>
        <v>MR_DER-1483_25</v>
      </c>
      <c r="I181" s="793" t="str">
        <f t="shared" si="29"/>
        <v>ND</v>
      </c>
      <c r="J181" s="746" t="str">
        <f t="shared" si="30"/>
        <v>APROVADO COM RESSALVAS</v>
      </c>
      <c r="K181" s="757" t="s">
        <v>3730</v>
      </c>
      <c r="L181" s="762">
        <v>46027</v>
      </c>
      <c r="M181" s="1377" t="s">
        <v>11834</v>
      </c>
      <c r="N181" s="758" t="s">
        <v>5537</v>
      </c>
      <c r="O181" s="758"/>
      <c r="P181" s="758"/>
      <c r="Q181" s="757"/>
      <c r="R181" s="757"/>
      <c r="S181" s="757"/>
    </row>
    <row r="182" spans="1:21" s="764" customFormat="1" ht="15" x14ac:dyDescent="0.25">
      <c r="A182" s="768" t="s">
        <v>12670</v>
      </c>
      <c r="B182" s="790"/>
      <c r="C182" s="790"/>
      <c r="D182" s="768" t="s">
        <v>11833</v>
      </c>
      <c r="E182" s="759" t="s">
        <v>11830</v>
      </c>
      <c r="F182" s="792">
        <f t="shared" si="28"/>
        <v>46027</v>
      </c>
      <c r="G182" s="787" t="str">
        <f t="shared" si="16"/>
        <v>A1</v>
      </c>
      <c r="H182" s="787" t="str">
        <f t="shared" si="12"/>
        <v>MR_DER-1483_25</v>
      </c>
      <c r="I182" s="793" t="str">
        <f t="shared" si="29"/>
        <v>ND</v>
      </c>
      <c r="J182" s="746" t="str">
        <f t="shared" si="30"/>
        <v>APROVADO COM RESSALVAS</v>
      </c>
      <c r="K182" s="757" t="s">
        <v>3730</v>
      </c>
      <c r="L182" s="762">
        <v>46027</v>
      </c>
      <c r="M182" s="1377" t="s">
        <v>11834</v>
      </c>
      <c r="N182" s="758" t="s">
        <v>5537</v>
      </c>
      <c r="O182" s="758"/>
      <c r="P182" s="758"/>
      <c r="Q182" s="757"/>
      <c r="R182" s="757"/>
      <c r="S182" s="757"/>
    </row>
    <row r="183" spans="1:21" s="764" customFormat="1" ht="15" x14ac:dyDescent="0.25">
      <c r="A183" s="768" t="s">
        <v>12670</v>
      </c>
      <c r="B183" s="790"/>
      <c r="C183" s="790"/>
      <c r="D183" s="768" t="s">
        <v>11833</v>
      </c>
      <c r="E183" s="759" t="s">
        <v>11831</v>
      </c>
      <c r="F183" s="792">
        <f t="shared" si="28"/>
        <v>46027</v>
      </c>
      <c r="G183" s="787" t="str">
        <f t="shared" si="16"/>
        <v>A1</v>
      </c>
      <c r="H183" s="787" t="str">
        <f t="shared" si="12"/>
        <v>MR_DER-1483_25</v>
      </c>
      <c r="I183" s="793" t="str">
        <f t="shared" si="29"/>
        <v>ND</v>
      </c>
      <c r="J183" s="746" t="str">
        <f t="shared" si="30"/>
        <v>APROVADO COM RESSALVAS</v>
      </c>
      <c r="K183" s="757" t="s">
        <v>3730</v>
      </c>
      <c r="L183" s="762">
        <v>46027</v>
      </c>
      <c r="M183" s="1377" t="s">
        <v>11834</v>
      </c>
      <c r="N183" s="758" t="s">
        <v>5537</v>
      </c>
      <c r="O183" s="758"/>
      <c r="P183" s="758"/>
      <c r="Q183" s="757"/>
      <c r="R183" s="757"/>
      <c r="S183" s="757"/>
    </row>
    <row r="184" spans="1:21" s="764" customFormat="1" ht="15" x14ac:dyDescent="0.25">
      <c r="A184" s="768" t="s">
        <v>12670</v>
      </c>
      <c r="B184" s="790"/>
      <c r="C184" s="790"/>
      <c r="D184" s="768" t="s">
        <v>11833</v>
      </c>
      <c r="E184" s="759" t="s">
        <v>11832</v>
      </c>
      <c r="F184" s="792">
        <f t="shared" si="28"/>
        <v>46027</v>
      </c>
      <c r="G184" s="787" t="str">
        <f t="shared" si="16"/>
        <v>A1</v>
      </c>
      <c r="H184" s="787" t="str">
        <f t="shared" si="12"/>
        <v>MR_DER-1483_25</v>
      </c>
      <c r="I184" s="793" t="str">
        <f t="shared" si="29"/>
        <v>ND</v>
      </c>
      <c r="J184" s="746" t="str">
        <f t="shared" si="30"/>
        <v>APROVADO COM RESSALVAS</v>
      </c>
      <c r="K184" s="757" t="s">
        <v>3730</v>
      </c>
      <c r="L184" s="762">
        <v>46027</v>
      </c>
      <c r="M184" s="1377" t="s">
        <v>11834</v>
      </c>
      <c r="N184" s="758" t="s">
        <v>5537</v>
      </c>
      <c r="O184" s="758"/>
      <c r="P184" s="758"/>
      <c r="Q184" s="757"/>
      <c r="R184" s="757"/>
      <c r="S184" s="757"/>
    </row>
    <row r="185" spans="1:21" s="764" customFormat="1" ht="15" x14ac:dyDescent="0.25">
      <c r="A185" s="768" t="s">
        <v>12670</v>
      </c>
      <c r="B185" s="790"/>
      <c r="C185" s="790" t="s">
        <v>8257</v>
      </c>
      <c r="D185" s="768" t="s">
        <v>6275</v>
      </c>
      <c r="E185" s="759" t="s">
        <v>5013</v>
      </c>
      <c r="F185" s="792">
        <f t="shared" si="20"/>
        <v>46027</v>
      </c>
      <c r="G185" s="787" t="str">
        <f t="shared" si="16"/>
        <v>A2</v>
      </c>
      <c r="H185" s="787" t="str">
        <f t="shared" si="12"/>
        <v>MR_DER-1483_25</v>
      </c>
      <c r="I185" s="793">
        <f t="shared" si="21"/>
        <v>46162</v>
      </c>
      <c r="J185" s="746" t="str">
        <f t="shared" si="11"/>
        <v>NÃO APROVADO</v>
      </c>
      <c r="K185" s="757" t="s">
        <v>3730</v>
      </c>
      <c r="L185" s="762">
        <v>44981</v>
      </c>
      <c r="M185" s="765" t="s">
        <v>6472</v>
      </c>
      <c r="N185" s="758" t="s">
        <v>5536</v>
      </c>
      <c r="O185" s="794">
        <v>45208</v>
      </c>
      <c r="P185" s="795" t="s">
        <v>6629</v>
      </c>
      <c r="Q185" s="758" t="s">
        <v>3765</v>
      </c>
      <c r="R185" s="794">
        <v>46027</v>
      </c>
      <c r="S185" s="23" t="s">
        <v>11834</v>
      </c>
      <c r="T185" s="764" t="s">
        <v>5536</v>
      </c>
      <c r="U185" s="1071">
        <v>46162</v>
      </c>
    </row>
    <row r="186" spans="1:21" s="764" customFormat="1" ht="15" x14ac:dyDescent="0.25">
      <c r="A186" s="768" t="s">
        <v>12670</v>
      </c>
      <c r="B186" s="790"/>
      <c r="C186" s="790" t="s">
        <v>8257</v>
      </c>
      <c r="D186" s="768" t="s">
        <v>6275</v>
      </c>
      <c r="E186" s="759" t="s">
        <v>5014</v>
      </c>
      <c r="F186" s="792">
        <f t="shared" si="20"/>
        <v>46027</v>
      </c>
      <c r="G186" s="787" t="str">
        <f t="shared" si="16"/>
        <v>A2</v>
      </c>
      <c r="H186" s="787" t="str">
        <f t="shared" si="12"/>
        <v>MR_DER-1483_25</v>
      </c>
      <c r="I186" s="793">
        <f t="shared" si="21"/>
        <v>46162</v>
      </c>
      <c r="J186" s="746" t="str">
        <f t="shared" si="11"/>
        <v>APROVADO COM RESSALVAS</v>
      </c>
      <c r="K186" s="757" t="s">
        <v>3730</v>
      </c>
      <c r="L186" s="762">
        <v>44981</v>
      </c>
      <c r="M186" s="765" t="s">
        <v>6472</v>
      </c>
      <c r="N186" s="758" t="s">
        <v>5536</v>
      </c>
      <c r="O186" s="794">
        <v>45208</v>
      </c>
      <c r="P186" s="795" t="s">
        <v>6629</v>
      </c>
      <c r="Q186" s="758" t="s">
        <v>3765</v>
      </c>
      <c r="R186" s="794">
        <v>46027</v>
      </c>
      <c r="S186" s="23" t="s">
        <v>11834</v>
      </c>
      <c r="T186" s="764" t="s">
        <v>5537</v>
      </c>
      <c r="U186" s="1071">
        <v>46162</v>
      </c>
    </row>
    <row r="187" spans="1:21" s="764" customFormat="1" ht="15" x14ac:dyDescent="0.25">
      <c r="A187" s="768" t="s">
        <v>12670</v>
      </c>
      <c r="B187" s="790"/>
      <c r="C187" s="790" t="s">
        <v>8257</v>
      </c>
      <c r="D187" s="768" t="s">
        <v>6275</v>
      </c>
      <c r="E187" s="759" t="s">
        <v>5015</v>
      </c>
      <c r="F187" s="792">
        <f t="shared" si="20"/>
        <v>46027</v>
      </c>
      <c r="G187" s="787" t="str">
        <f t="shared" si="16"/>
        <v>A2</v>
      </c>
      <c r="H187" s="787" t="str">
        <f t="shared" si="12"/>
        <v>MR_DER-1483_25</v>
      </c>
      <c r="I187" s="793">
        <f t="shared" si="21"/>
        <v>46162</v>
      </c>
      <c r="J187" s="746" t="str">
        <f t="shared" si="11"/>
        <v>APROVADO COM RESSALVAS</v>
      </c>
      <c r="K187" s="757" t="s">
        <v>3730</v>
      </c>
      <c r="L187" s="762">
        <v>44981</v>
      </c>
      <c r="M187" s="765" t="s">
        <v>6472</v>
      </c>
      <c r="N187" s="758" t="s">
        <v>5536</v>
      </c>
      <c r="O187" s="794">
        <v>45208</v>
      </c>
      <c r="P187" s="795" t="s">
        <v>6629</v>
      </c>
      <c r="Q187" s="758" t="s">
        <v>3765</v>
      </c>
      <c r="R187" s="794">
        <v>46027</v>
      </c>
      <c r="S187" s="23" t="s">
        <v>11834</v>
      </c>
      <c r="T187" s="764" t="s">
        <v>5537</v>
      </c>
      <c r="U187" s="1071">
        <v>46162</v>
      </c>
    </row>
    <row r="188" spans="1:21" s="764" customFormat="1" ht="15" x14ac:dyDescent="0.25">
      <c r="A188" s="768" t="s">
        <v>12670</v>
      </c>
      <c r="B188" s="790"/>
      <c r="C188" s="790" t="s">
        <v>8257</v>
      </c>
      <c r="D188" s="768" t="s">
        <v>6275</v>
      </c>
      <c r="E188" s="759" t="s">
        <v>5016</v>
      </c>
      <c r="F188" s="792">
        <f t="shared" si="20"/>
        <v>46027</v>
      </c>
      <c r="G188" s="787" t="str">
        <f t="shared" si="16"/>
        <v>A2</v>
      </c>
      <c r="H188" s="787" t="str">
        <f t="shared" si="12"/>
        <v>MR_DER-1483_25</v>
      </c>
      <c r="I188" s="793">
        <f t="shared" si="21"/>
        <v>46162</v>
      </c>
      <c r="J188" s="746" t="str">
        <f t="shared" si="11"/>
        <v>APROVADO COM RESSALVAS</v>
      </c>
      <c r="K188" s="757" t="s">
        <v>3730</v>
      </c>
      <c r="L188" s="762">
        <v>44981</v>
      </c>
      <c r="M188" s="765" t="s">
        <v>6472</v>
      </c>
      <c r="N188" s="758" t="s">
        <v>5536</v>
      </c>
      <c r="O188" s="794">
        <v>45208</v>
      </c>
      <c r="P188" s="795" t="s">
        <v>6629</v>
      </c>
      <c r="Q188" s="758" t="s">
        <v>3765</v>
      </c>
      <c r="R188" s="794">
        <v>46027</v>
      </c>
      <c r="S188" s="23" t="s">
        <v>11834</v>
      </c>
      <c r="T188" s="764" t="s">
        <v>5537</v>
      </c>
      <c r="U188" s="1071">
        <v>46162</v>
      </c>
    </row>
    <row r="189" spans="1:21" s="764" customFormat="1" ht="15" x14ac:dyDescent="0.25">
      <c r="A189" s="768" t="s">
        <v>12670</v>
      </c>
      <c r="B189" s="790"/>
      <c r="C189" s="790" t="s">
        <v>8257</v>
      </c>
      <c r="D189" s="768" t="s">
        <v>6275</v>
      </c>
      <c r="E189" s="759" t="s">
        <v>5017</v>
      </c>
      <c r="F189" s="792">
        <f t="shared" si="20"/>
        <v>46027</v>
      </c>
      <c r="G189" s="787" t="str">
        <f t="shared" si="16"/>
        <v>A2</v>
      </c>
      <c r="H189" s="787" t="str">
        <f t="shared" si="12"/>
        <v>MR_DER-1483_25</v>
      </c>
      <c r="I189" s="793">
        <f t="shared" si="21"/>
        <v>46162</v>
      </c>
      <c r="J189" s="746" t="str">
        <f t="shared" si="11"/>
        <v>APROVADO COM RESSALVAS</v>
      </c>
      <c r="K189" s="757" t="s">
        <v>3730</v>
      </c>
      <c r="L189" s="762">
        <v>44981</v>
      </c>
      <c r="M189" s="765" t="s">
        <v>6472</v>
      </c>
      <c r="N189" s="758" t="s">
        <v>5536</v>
      </c>
      <c r="O189" s="794">
        <v>45208</v>
      </c>
      <c r="P189" s="795" t="s">
        <v>6629</v>
      </c>
      <c r="Q189" s="758" t="s">
        <v>3765</v>
      </c>
      <c r="R189" s="794">
        <v>46027</v>
      </c>
      <c r="S189" s="23" t="s">
        <v>11834</v>
      </c>
      <c r="T189" s="764" t="s">
        <v>5537</v>
      </c>
      <c r="U189" s="1071">
        <v>46162</v>
      </c>
    </row>
    <row r="190" spans="1:21" s="764" customFormat="1" ht="15" x14ac:dyDescent="0.25">
      <c r="A190" s="768" t="s">
        <v>12670</v>
      </c>
      <c r="B190" s="790"/>
      <c r="C190" s="790" t="s">
        <v>8257</v>
      </c>
      <c r="D190" s="768" t="s">
        <v>6275</v>
      </c>
      <c r="E190" s="759" t="s">
        <v>5018</v>
      </c>
      <c r="F190" s="792">
        <f t="shared" si="20"/>
        <v>46027</v>
      </c>
      <c r="G190" s="787" t="str">
        <f t="shared" si="16"/>
        <v>A2</v>
      </c>
      <c r="H190" s="787" t="str">
        <f t="shared" si="12"/>
        <v>MR_DER-1483_25</v>
      </c>
      <c r="I190" s="793">
        <f t="shared" si="21"/>
        <v>46162</v>
      </c>
      <c r="J190" s="746" t="str">
        <f t="shared" si="11"/>
        <v>APROVADO COM RESSALVAS</v>
      </c>
      <c r="K190" s="757" t="s">
        <v>3730</v>
      </c>
      <c r="L190" s="762">
        <v>44981</v>
      </c>
      <c r="M190" s="765" t="s">
        <v>6472</v>
      </c>
      <c r="N190" s="758" t="s">
        <v>5536</v>
      </c>
      <c r="O190" s="794">
        <v>45208</v>
      </c>
      <c r="P190" s="795" t="s">
        <v>6629</v>
      </c>
      <c r="Q190" s="758" t="s">
        <v>3765</v>
      </c>
      <c r="R190" s="794">
        <v>46027</v>
      </c>
      <c r="S190" s="23" t="s">
        <v>11834</v>
      </c>
      <c r="T190" s="764" t="s">
        <v>5537</v>
      </c>
      <c r="U190" s="1071">
        <v>46162</v>
      </c>
    </row>
    <row r="191" spans="1:21" s="764" customFormat="1" ht="15" x14ac:dyDescent="0.25">
      <c r="A191" s="768" t="s">
        <v>12670</v>
      </c>
      <c r="B191" s="790"/>
      <c r="C191" s="790" t="s">
        <v>8257</v>
      </c>
      <c r="D191" s="768" t="s">
        <v>6275</v>
      </c>
      <c r="E191" s="759" t="s">
        <v>5019</v>
      </c>
      <c r="F191" s="792">
        <f t="shared" si="20"/>
        <v>46027</v>
      </c>
      <c r="G191" s="787" t="str">
        <f t="shared" si="16"/>
        <v>A2</v>
      </c>
      <c r="H191" s="787" t="str">
        <f t="shared" si="12"/>
        <v>MR_DER-1483_25</v>
      </c>
      <c r="I191" s="793">
        <f t="shared" si="21"/>
        <v>46162</v>
      </c>
      <c r="J191" s="746" t="str">
        <f t="shared" si="11"/>
        <v>APROVADO COM RESSALVAS</v>
      </c>
      <c r="K191" s="757" t="s">
        <v>3730</v>
      </c>
      <c r="L191" s="762">
        <v>44981</v>
      </c>
      <c r="M191" s="765" t="s">
        <v>6472</v>
      </c>
      <c r="N191" s="758" t="s">
        <v>5536</v>
      </c>
      <c r="O191" s="794">
        <v>45208</v>
      </c>
      <c r="P191" s="795" t="s">
        <v>6629</v>
      </c>
      <c r="Q191" s="758" t="s">
        <v>3765</v>
      </c>
      <c r="R191" s="794">
        <v>46027</v>
      </c>
      <c r="S191" s="23" t="s">
        <v>11834</v>
      </c>
      <c r="T191" s="764" t="s">
        <v>5537</v>
      </c>
      <c r="U191" s="1071">
        <v>46162</v>
      </c>
    </row>
    <row r="192" spans="1:21" s="764" customFormat="1" ht="15" x14ac:dyDescent="0.25">
      <c r="A192" s="768" t="s">
        <v>12670</v>
      </c>
      <c r="B192" s="790"/>
      <c r="C192" s="790" t="s">
        <v>8257</v>
      </c>
      <c r="D192" s="768" t="s">
        <v>6275</v>
      </c>
      <c r="E192" s="759" t="s">
        <v>5020</v>
      </c>
      <c r="F192" s="792">
        <f t="shared" si="20"/>
        <v>46027</v>
      </c>
      <c r="G192" s="787" t="str">
        <f t="shared" si="16"/>
        <v>A2</v>
      </c>
      <c r="H192" s="787" t="str">
        <f t="shared" si="12"/>
        <v>MR_DER-1483_25</v>
      </c>
      <c r="I192" s="793">
        <f t="shared" si="21"/>
        <v>46162</v>
      </c>
      <c r="J192" s="746" t="str">
        <f t="shared" si="11"/>
        <v>APROVADO COM RESSALVAS</v>
      </c>
      <c r="K192" s="757" t="s">
        <v>3730</v>
      </c>
      <c r="L192" s="762">
        <v>44981</v>
      </c>
      <c r="M192" s="765" t="s">
        <v>6472</v>
      </c>
      <c r="N192" s="758" t="s">
        <v>5536</v>
      </c>
      <c r="O192" s="794">
        <v>45208</v>
      </c>
      <c r="P192" s="795" t="s">
        <v>6629</v>
      </c>
      <c r="Q192" s="758" t="s">
        <v>3765</v>
      </c>
      <c r="R192" s="794">
        <v>46027</v>
      </c>
      <c r="S192" s="23" t="s">
        <v>11834</v>
      </c>
      <c r="T192" s="764" t="s">
        <v>5537</v>
      </c>
      <c r="U192" s="1071">
        <v>46162</v>
      </c>
    </row>
    <row r="193" spans="1:21" s="764" customFormat="1" ht="15" x14ac:dyDescent="0.25">
      <c r="A193" s="768" t="s">
        <v>12670</v>
      </c>
      <c r="B193" s="790"/>
      <c r="C193" s="790" t="s">
        <v>8257</v>
      </c>
      <c r="D193" s="768" t="s">
        <v>6275</v>
      </c>
      <c r="E193" s="759" t="s">
        <v>5021</v>
      </c>
      <c r="F193" s="792">
        <f t="shared" si="20"/>
        <v>46027</v>
      </c>
      <c r="G193" s="787" t="str">
        <f t="shared" si="16"/>
        <v>A2</v>
      </c>
      <c r="H193" s="787" t="str">
        <f t="shared" si="12"/>
        <v>MR_DER-1483_25</v>
      </c>
      <c r="I193" s="793">
        <f t="shared" si="21"/>
        <v>46162</v>
      </c>
      <c r="J193" s="746" t="str">
        <f t="shared" ref="J193:J250" si="31">IF(G193="NE",G193,IF(INDEX(K193:CQ193,,MATCH(G193,K193:CQ193,0)+3)&lt;&gt;0,INDEX(K193:CQ193,,MATCH(G193,K193:CQ193,0)+3),"ND"))</f>
        <v>APROVADO COM RESSALVAS</v>
      </c>
      <c r="K193" s="757" t="s">
        <v>3730</v>
      </c>
      <c r="L193" s="762">
        <v>44981</v>
      </c>
      <c r="M193" s="765" t="s">
        <v>6472</v>
      </c>
      <c r="N193" s="758" t="s">
        <v>5536</v>
      </c>
      <c r="O193" s="794">
        <v>45208</v>
      </c>
      <c r="P193" s="795" t="s">
        <v>6629</v>
      </c>
      <c r="Q193" s="758" t="s">
        <v>3765</v>
      </c>
      <c r="R193" s="794">
        <v>46027</v>
      </c>
      <c r="S193" s="23" t="s">
        <v>11834</v>
      </c>
      <c r="T193" s="764" t="s">
        <v>5537</v>
      </c>
      <c r="U193" s="1071">
        <v>46162</v>
      </c>
    </row>
    <row r="194" spans="1:21" s="764" customFormat="1" ht="15" x14ac:dyDescent="0.25">
      <c r="A194" s="768" t="s">
        <v>12670</v>
      </c>
      <c r="B194" s="790"/>
      <c r="C194" s="790" t="s">
        <v>8257</v>
      </c>
      <c r="D194" s="768" t="s">
        <v>6275</v>
      </c>
      <c r="E194" s="759" t="s">
        <v>5022</v>
      </c>
      <c r="F194" s="792">
        <f t="shared" si="20"/>
        <v>46027</v>
      </c>
      <c r="G194" s="787" t="str">
        <f t="shared" si="16"/>
        <v>A2</v>
      </c>
      <c r="H194" s="787" t="str">
        <f t="shared" ref="H194:H251" si="32">IF($F194="","",INDEX($K194:$FL194,1,MATCH($F194,$K194:$FL194,)+1))</f>
        <v>MR_DER-1483_25</v>
      </c>
      <c r="I194" s="793">
        <f t="shared" si="21"/>
        <v>46162</v>
      </c>
      <c r="J194" s="746" t="str">
        <f t="shared" si="31"/>
        <v>APROVADO COM RESSALVAS</v>
      </c>
      <c r="K194" s="757" t="s">
        <v>3730</v>
      </c>
      <c r="L194" s="762">
        <v>44981</v>
      </c>
      <c r="M194" s="765" t="s">
        <v>6472</v>
      </c>
      <c r="N194" s="758" t="s">
        <v>5536</v>
      </c>
      <c r="O194" s="794">
        <v>45208</v>
      </c>
      <c r="P194" s="795" t="s">
        <v>6629</v>
      </c>
      <c r="Q194" s="758" t="s">
        <v>3765</v>
      </c>
      <c r="R194" s="794">
        <v>46027</v>
      </c>
      <c r="S194" s="23" t="s">
        <v>11834</v>
      </c>
      <c r="T194" s="764" t="s">
        <v>5537</v>
      </c>
      <c r="U194" s="1071">
        <v>46162</v>
      </c>
    </row>
    <row r="195" spans="1:21" s="764" customFormat="1" ht="15" x14ac:dyDescent="0.25">
      <c r="A195" s="768" t="s">
        <v>12670</v>
      </c>
      <c r="B195" s="790"/>
      <c r="C195" s="790" t="s">
        <v>8257</v>
      </c>
      <c r="D195" s="768" t="s">
        <v>6275</v>
      </c>
      <c r="E195" s="759" t="s">
        <v>5023</v>
      </c>
      <c r="F195" s="792">
        <f t="shared" si="20"/>
        <v>46027</v>
      </c>
      <c r="G195" s="787" t="str">
        <f t="shared" si="16"/>
        <v>A2</v>
      </c>
      <c r="H195" s="787" t="str">
        <f t="shared" si="32"/>
        <v>MR_DER-1483_25</v>
      </c>
      <c r="I195" s="793">
        <f t="shared" si="21"/>
        <v>46162</v>
      </c>
      <c r="J195" s="746" t="str">
        <f t="shared" si="31"/>
        <v>APROVADO COM RESSALVAS</v>
      </c>
      <c r="K195" s="757" t="s">
        <v>3730</v>
      </c>
      <c r="L195" s="762">
        <v>44981</v>
      </c>
      <c r="M195" s="765" t="s">
        <v>6472</v>
      </c>
      <c r="N195" s="758" t="s">
        <v>5536</v>
      </c>
      <c r="O195" s="794">
        <v>45208</v>
      </c>
      <c r="P195" s="795" t="s">
        <v>6629</v>
      </c>
      <c r="Q195" s="758" t="s">
        <v>3765</v>
      </c>
      <c r="R195" s="794">
        <v>46027</v>
      </c>
      <c r="S195" s="23" t="s">
        <v>11834</v>
      </c>
      <c r="T195" s="764" t="s">
        <v>5537</v>
      </c>
      <c r="U195" s="1071">
        <v>46162</v>
      </c>
    </row>
    <row r="196" spans="1:21" s="764" customFormat="1" ht="15" x14ac:dyDescent="0.25">
      <c r="A196" s="768" t="s">
        <v>12670</v>
      </c>
      <c r="B196" s="790"/>
      <c r="C196" s="790" t="s">
        <v>8257</v>
      </c>
      <c r="D196" s="768" t="s">
        <v>6275</v>
      </c>
      <c r="E196" s="759" t="s">
        <v>5024</v>
      </c>
      <c r="F196" s="792">
        <f t="shared" si="20"/>
        <v>46027</v>
      </c>
      <c r="G196" s="787" t="str">
        <f t="shared" si="16"/>
        <v>A2</v>
      </c>
      <c r="H196" s="787" t="str">
        <f t="shared" si="32"/>
        <v>MR_DER-1483_25</v>
      </c>
      <c r="I196" s="793">
        <f t="shared" si="21"/>
        <v>46162</v>
      </c>
      <c r="J196" s="746" t="str">
        <f t="shared" si="31"/>
        <v>APROVADO COM RESSALVAS</v>
      </c>
      <c r="K196" s="757" t="s">
        <v>3730</v>
      </c>
      <c r="L196" s="762">
        <v>44981</v>
      </c>
      <c r="M196" s="765" t="s">
        <v>6472</v>
      </c>
      <c r="N196" s="758" t="s">
        <v>5536</v>
      </c>
      <c r="O196" s="794">
        <v>45208</v>
      </c>
      <c r="P196" s="795" t="s">
        <v>6629</v>
      </c>
      <c r="Q196" s="758" t="s">
        <v>3765</v>
      </c>
      <c r="R196" s="794">
        <v>46027</v>
      </c>
      <c r="S196" s="23" t="s">
        <v>11834</v>
      </c>
      <c r="T196" s="764" t="s">
        <v>5537</v>
      </c>
      <c r="U196" s="1071">
        <v>46162</v>
      </c>
    </row>
    <row r="197" spans="1:21" s="764" customFormat="1" ht="15" x14ac:dyDescent="0.25">
      <c r="A197" s="768" t="s">
        <v>12670</v>
      </c>
      <c r="B197" s="790"/>
      <c r="C197" s="790" t="s">
        <v>8257</v>
      </c>
      <c r="D197" s="768" t="s">
        <v>6275</v>
      </c>
      <c r="E197" s="759" t="s">
        <v>5025</v>
      </c>
      <c r="F197" s="792">
        <f t="shared" si="20"/>
        <v>46027</v>
      </c>
      <c r="G197" s="787" t="str">
        <f t="shared" si="16"/>
        <v>A2</v>
      </c>
      <c r="H197" s="787" t="str">
        <f t="shared" si="32"/>
        <v>MR_DER-1483_25</v>
      </c>
      <c r="I197" s="793">
        <f t="shared" si="21"/>
        <v>46162</v>
      </c>
      <c r="J197" s="746" t="str">
        <f t="shared" si="31"/>
        <v>APROVADO COM RESSALVAS</v>
      </c>
      <c r="K197" s="757" t="s">
        <v>3730</v>
      </c>
      <c r="L197" s="762">
        <v>44981</v>
      </c>
      <c r="M197" s="765" t="s">
        <v>6472</v>
      </c>
      <c r="N197" s="758" t="s">
        <v>5536</v>
      </c>
      <c r="O197" s="794">
        <v>45208</v>
      </c>
      <c r="P197" s="795" t="s">
        <v>6629</v>
      </c>
      <c r="Q197" s="758" t="s">
        <v>3765</v>
      </c>
      <c r="R197" s="794">
        <v>46027</v>
      </c>
      <c r="S197" s="23" t="s">
        <v>11834</v>
      </c>
      <c r="T197" s="764" t="s">
        <v>5537</v>
      </c>
      <c r="U197" s="1071">
        <v>46162</v>
      </c>
    </row>
    <row r="198" spans="1:21" s="764" customFormat="1" ht="15" x14ac:dyDescent="0.25">
      <c r="A198" s="768" t="s">
        <v>12670</v>
      </c>
      <c r="B198" s="790"/>
      <c r="C198" s="790" t="s">
        <v>8257</v>
      </c>
      <c r="D198" s="768" t="s">
        <v>6275</v>
      </c>
      <c r="E198" s="759" t="s">
        <v>5026</v>
      </c>
      <c r="F198" s="792">
        <f t="shared" si="20"/>
        <v>46027</v>
      </c>
      <c r="G198" s="787" t="str">
        <f t="shared" si="16"/>
        <v>A2</v>
      </c>
      <c r="H198" s="787" t="str">
        <f t="shared" si="32"/>
        <v>MR_DER-1483_25</v>
      </c>
      <c r="I198" s="793">
        <f t="shared" si="21"/>
        <v>46162</v>
      </c>
      <c r="J198" s="746" t="str">
        <f t="shared" si="31"/>
        <v>APROVADO COM RESSALVAS</v>
      </c>
      <c r="K198" s="757" t="s">
        <v>3730</v>
      </c>
      <c r="L198" s="762">
        <v>44981</v>
      </c>
      <c r="M198" s="765" t="s">
        <v>6472</v>
      </c>
      <c r="N198" s="758" t="s">
        <v>5536</v>
      </c>
      <c r="O198" s="794">
        <v>45208</v>
      </c>
      <c r="P198" s="795" t="s">
        <v>6629</v>
      </c>
      <c r="Q198" s="758" t="s">
        <v>3765</v>
      </c>
      <c r="R198" s="794">
        <v>46027</v>
      </c>
      <c r="S198" s="23" t="s">
        <v>11834</v>
      </c>
      <c r="T198" s="764" t="s">
        <v>5537</v>
      </c>
      <c r="U198" s="1071">
        <v>46162</v>
      </c>
    </row>
    <row r="199" spans="1:21" s="764" customFormat="1" ht="15" x14ac:dyDescent="0.25">
      <c r="A199" s="768" t="s">
        <v>12670</v>
      </c>
      <c r="B199" s="790"/>
      <c r="C199" s="790" t="s">
        <v>8257</v>
      </c>
      <c r="D199" s="768" t="s">
        <v>6275</v>
      </c>
      <c r="E199" s="759" t="s">
        <v>5027</v>
      </c>
      <c r="F199" s="792">
        <f t="shared" si="20"/>
        <v>46027</v>
      </c>
      <c r="G199" s="787" t="str">
        <f t="shared" si="16"/>
        <v>A2</v>
      </c>
      <c r="H199" s="787" t="str">
        <f t="shared" si="32"/>
        <v>MR_DER-1483_25</v>
      </c>
      <c r="I199" s="793">
        <f t="shared" si="21"/>
        <v>46162</v>
      </c>
      <c r="J199" s="746" t="str">
        <f t="shared" si="31"/>
        <v>APROVADO COM RESSALVAS</v>
      </c>
      <c r="K199" s="757" t="s">
        <v>3730</v>
      </c>
      <c r="L199" s="762">
        <v>44981</v>
      </c>
      <c r="M199" s="765" t="s">
        <v>6472</v>
      </c>
      <c r="N199" s="758" t="s">
        <v>5536</v>
      </c>
      <c r="O199" s="794">
        <v>45208</v>
      </c>
      <c r="P199" s="795" t="s">
        <v>6629</v>
      </c>
      <c r="Q199" s="758" t="s">
        <v>3765</v>
      </c>
      <c r="R199" s="794">
        <v>46027</v>
      </c>
      <c r="S199" s="23" t="s">
        <v>11834</v>
      </c>
      <c r="T199" s="764" t="s">
        <v>5537</v>
      </c>
      <c r="U199" s="1071">
        <v>46162</v>
      </c>
    </row>
    <row r="200" spans="1:21" s="764" customFormat="1" ht="15" x14ac:dyDescent="0.25">
      <c r="A200" s="768" t="s">
        <v>12670</v>
      </c>
      <c r="B200" s="790"/>
      <c r="C200" s="790" t="s">
        <v>8257</v>
      </c>
      <c r="D200" s="768" t="s">
        <v>6275</v>
      </c>
      <c r="E200" s="759" t="s">
        <v>5028</v>
      </c>
      <c r="F200" s="792">
        <f t="shared" si="20"/>
        <v>46027</v>
      </c>
      <c r="G200" s="787" t="str">
        <f t="shared" si="16"/>
        <v>A2</v>
      </c>
      <c r="H200" s="787" t="str">
        <f t="shared" si="32"/>
        <v>MR_DER-1483_25</v>
      </c>
      <c r="I200" s="793">
        <f t="shared" si="21"/>
        <v>46162</v>
      </c>
      <c r="J200" s="746" t="str">
        <f t="shared" si="31"/>
        <v>APROVADO COM RESSALVAS</v>
      </c>
      <c r="K200" s="757" t="s">
        <v>3730</v>
      </c>
      <c r="L200" s="762">
        <v>44981</v>
      </c>
      <c r="M200" s="765" t="s">
        <v>6472</v>
      </c>
      <c r="N200" s="758" t="s">
        <v>5536</v>
      </c>
      <c r="O200" s="794">
        <v>45208</v>
      </c>
      <c r="P200" s="795" t="s">
        <v>6629</v>
      </c>
      <c r="Q200" s="758" t="s">
        <v>3765</v>
      </c>
      <c r="R200" s="794">
        <v>46027</v>
      </c>
      <c r="S200" s="23" t="s">
        <v>11834</v>
      </c>
      <c r="T200" s="764" t="s">
        <v>5537</v>
      </c>
      <c r="U200" s="1071">
        <v>46162</v>
      </c>
    </row>
    <row r="201" spans="1:21" s="764" customFormat="1" ht="15" x14ac:dyDescent="0.25">
      <c r="A201" s="768" t="s">
        <v>12670</v>
      </c>
      <c r="B201" s="790"/>
      <c r="C201" s="790" t="s">
        <v>8257</v>
      </c>
      <c r="D201" s="768" t="s">
        <v>6275</v>
      </c>
      <c r="E201" s="759" t="s">
        <v>5029</v>
      </c>
      <c r="F201" s="792">
        <f t="shared" si="20"/>
        <v>46027</v>
      </c>
      <c r="G201" s="787" t="str">
        <f t="shared" si="16"/>
        <v>A2</v>
      </c>
      <c r="H201" s="787" t="str">
        <f t="shared" si="32"/>
        <v>MR_DER-1483_25</v>
      </c>
      <c r="I201" s="793">
        <f t="shared" si="21"/>
        <v>46162</v>
      </c>
      <c r="J201" s="746" t="str">
        <f t="shared" si="31"/>
        <v>APROVADO COM RESSALVAS</v>
      </c>
      <c r="K201" s="757" t="s">
        <v>3730</v>
      </c>
      <c r="L201" s="762">
        <v>44981</v>
      </c>
      <c r="M201" s="765" t="s">
        <v>6472</v>
      </c>
      <c r="N201" s="758" t="s">
        <v>5536</v>
      </c>
      <c r="O201" s="794">
        <v>45208</v>
      </c>
      <c r="P201" s="795" t="s">
        <v>6629</v>
      </c>
      <c r="Q201" s="758" t="s">
        <v>3765</v>
      </c>
      <c r="R201" s="794">
        <v>46027</v>
      </c>
      <c r="S201" s="23" t="s">
        <v>11834</v>
      </c>
      <c r="T201" s="764" t="s">
        <v>5537</v>
      </c>
      <c r="U201" s="1071">
        <v>46162</v>
      </c>
    </row>
    <row r="202" spans="1:21" s="764" customFormat="1" ht="15" x14ac:dyDescent="0.25">
      <c r="A202" s="768" t="s">
        <v>12670</v>
      </c>
      <c r="B202" s="790"/>
      <c r="C202" s="790" t="s">
        <v>8257</v>
      </c>
      <c r="D202" s="768" t="s">
        <v>6275</v>
      </c>
      <c r="E202" s="759" t="s">
        <v>5030</v>
      </c>
      <c r="F202" s="792">
        <f t="shared" si="20"/>
        <v>46027</v>
      </c>
      <c r="G202" s="787" t="str">
        <f t="shared" si="16"/>
        <v>A2</v>
      </c>
      <c r="H202" s="787" t="str">
        <f t="shared" si="32"/>
        <v>MR_DER-1483_25</v>
      </c>
      <c r="I202" s="793">
        <f t="shared" si="21"/>
        <v>46162</v>
      </c>
      <c r="J202" s="746" t="str">
        <f t="shared" si="31"/>
        <v>APROVADO COM RESSALVAS</v>
      </c>
      <c r="K202" s="757" t="s">
        <v>3730</v>
      </c>
      <c r="L202" s="762">
        <v>44981</v>
      </c>
      <c r="M202" s="765" t="s">
        <v>6472</v>
      </c>
      <c r="N202" s="758" t="s">
        <v>5536</v>
      </c>
      <c r="O202" s="794">
        <v>45208</v>
      </c>
      <c r="P202" s="795" t="s">
        <v>6629</v>
      </c>
      <c r="Q202" s="758" t="s">
        <v>3765</v>
      </c>
      <c r="R202" s="794">
        <v>46027</v>
      </c>
      <c r="S202" s="23" t="s">
        <v>11834</v>
      </c>
      <c r="T202" s="764" t="s">
        <v>5537</v>
      </c>
      <c r="U202" s="1071">
        <v>46162</v>
      </c>
    </row>
    <row r="203" spans="1:21" s="764" customFormat="1" ht="15" x14ac:dyDescent="0.25">
      <c r="A203" s="768" t="s">
        <v>12670</v>
      </c>
      <c r="B203" s="790"/>
      <c r="C203" s="790" t="s">
        <v>8257</v>
      </c>
      <c r="D203" s="768" t="s">
        <v>6275</v>
      </c>
      <c r="E203" s="759" t="s">
        <v>5031</v>
      </c>
      <c r="F203" s="792">
        <f t="shared" si="20"/>
        <v>46027</v>
      </c>
      <c r="G203" s="787" t="str">
        <f t="shared" si="16"/>
        <v>A2</v>
      </c>
      <c r="H203" s="787" t="str">
        <f t="shared" si="32"/>
        <v>MR_DER-1483_25</v>
      </c>
      <c r="I203" s="793">
        <f t="shared" si="21"/>
        <v>46162</v>
      </c>
      <c r="J203" s="746" t="str">
        <f t="shared" si="31"/>
        <v>APROVADO COM RESSALVAS</v>
      </c>
      <c r="K203" s="757" t="s">
        <v>3730</v>
      </c>
      <c r="L203" s="762">
        <v>44981</v>
      </c>
      <c r="M203" s="765" t="s">
        <v>6472</v>
      </c>
      <c r="N203" s="758" t="s">
        <v>5536</v>
      </c>
      <c r="O203" s="794">
        <v>45208</v>
      </c>
      <c r="P203" s="795" t="s">
        <v>6629</v>
      </c>
      <c r="Q203" s="758" t="s">
        <v>3765</v>
      </c>
      <c r="R203" s="794">
        <v>46027</v>
      </c>
      <c r="S203" s="23" t="s">
        <v>11834</v>
      </c>
      <c r="T203" s="764" t="s">
        <v>5537</v>
      </c>
      <c r="U203" s="1071">
        <v>46162</v>
      </c>
    </row>
    <row r="204" spans="1:21" s="764" customFormat="1" ht="15" x14ac:dyDescent="0.25">
      <c r="A204" s="768" t="s">
        <v>12670</v>
      </c>
      <c r="B204" s="790"/>
      <c r="C204" s="790" t="s">
        <v>8257</v>
      </c>
      <c r="D204" s="768" t="s">
        <v>6275</v>
      </c>
      <c r="E204" s="759" t="s">
        <v>5032</v>
      </c>
      <c r="F204" s="792">
        <f t="shared" si="20"/>
        <v>46027</v>
      </c>
      <c r="G204" s="787" t="str">
        <f t="shared" si="16"/>
        <v>A2</v>
      </c>
      <c r="H204" s="787" t="str">
        <f t="shared" si="32"/>
        <v>MR_DER-1483_25</v>
      </c>
      <c r="I204" s="793">
        <f t="shared" si="21"/>
        <v>46162</v>
      </c>
      <c r="J204" s="746" t="str">
        <f t="shared" si="31"/>
        <v>APROVADO COM RESSALVAS</v>
      </c>
      <c r="K204" s="757" t="s">
        <v>3730</v>
      </c>
      <c r="L204" s="762">
        <v>44981</v>
      </c>
      <c r="M204" s="765" t="s">
        <v>6472</v>
      </c>
      <c r="N204" s="758" t="s">
        <v>5536</v>
      </c>
      <c r="O204" s="794">
        <v>45208</v>
      </c>
      <c r="P204" s="795" t="s">
        <v>6629</v>
      </c>
      <c r="Q204" s="758" t="s">
        <v>3765</v>
      </c>
      <c r="R204" s="794">
        <v>46027</v>
      </c>
      <c r="S204" s="23" t="s">
        <v>11834</v>
      </c>
      <c r="T204" s="764" t="s">
        <v>5537</v>
      </c>
      <c r="U204" s="1071">
        <v>46162</v>
      </c>
    </row>
    <row r="205" spans="1:21" s="764" customFormat="1" ht="15" x14ac:dyDescent="0.25">
      <c r="A205" s="768" t="s">
        <v>12670</v>
      </c>
      <c r="B205" s="790"/>
      <c r="C205" s="790" t="s">
        <v>8257</v>
      </c>
      <c r="D205" s="768" t="s">
        <v>6275</v>
      </c>
      <c r="E205" s="759" t="s">
        <v>5033</v>
      </c>
      <c r="F205" s="792">
        <f t="shared" si="20"/>
        <v>46027</v>
      </c>
      <c r="G205" s="787" t="str">
        <f t="shared" si="16"/>
        <v>A2</v>
      </c>
      <c r="H205" s="787" t="str">
        <f t="shared" si="32"/>
        <v>MR_DER-1483_25</v>
      </c>
      <c r="I205" s="793">
        <f t="shared" si="21"/>
        <v>46162</v>
      </c>
      <c r="J205" s="746" t="str">
        <f t="shared" si="31"/>
        <v>APROVADO COM RESSALVAS</v>
      </c>
      <c r="K205" s="757" t="s">
        <v>3730</v>
      </c>
      <c r="L205" s="762">
        <v>44981</v>
      </c>
      <c r="M205" s="765" t="s">
        <v>6472</v>
      </c>
      <c r="N205" s="758" t="s">
        <v>5536</v>
      </c>
      <c r="O205" s="794">
        <v>45208</v>
      </c>
      <c r="P205" s="795" t="s">
        <v>6629</v>
      </c>
      <c r="Q205" s="758" t="s">
        <v>3765</v>
      </c>
      <c r="R205" s="794">
        <v>46027</v>
      </c>
      <c r="S205" s="23" t="s">
        <v>11834</v>
      </c>
      <c r="T205" s="764" t="s">
        <v>5537</v>
      </c>
      <c r="U205" s="1071">
        <v>46162</v>
      </c>
    </row>
    <row r="206" spans="1:21" s="764" customFormat="1" ht="15" x14ac:dyDescent="0.25">
      <c r="A206" s="768" t="s">
        <v>12670</v>
      </c>
      <c r="B206" s="790"/>
      <c r="C206" s="790" t="s">
        <v>8257</v>
      </c>
      <c r="D206" s="768" t="s">
        <v>6275</v>
      </c>
      <c r="E206" s="759" t="s">
        <v>5034</v>
      </c>
      <c r="F206" s="792">
        <f t="shared" si="20"/>
        <v>46027</v>
      </c>
      <c r="G206" s="787" t="str">
        <f t="shared" si="16"/>
        <v>A2</v>
      </c>
      <c r="H206" s="787" t="str">
        <f t="shared" si="32"/>
        <v>MR_DER-1483_25</v>
      </c>
      <c r="I206" s="793">
        <f t="shared" si="21"/>
        <v>46162</v>
      </c>
      <c r="J206" s="746" t="str">
        <f t="shared" si="31"/>
        <v>APROVADO COM RESSALVAS</v>
      </c>
      <c r="K206" s="757" t="s">
        <v>3730</v>
      </c>
      <c r="L206" s="762">
        <v>44981</v>
      </c>
      <c r="M206" s="765" t="s">
        <v>6472</v>
      </c>
      <c r="N206" s="758" t="s">
        <v>5536</v>
      </c>
      <c r="O206" s="794">
        <v>45208</v>
      </c>
      <c r="P206" s="795" t="s">
        <v>6629</v>
      </c>
      <c r="Q206" s="758" t="s">
        <v>3765</v>
      </c>
      <c r="R206" s="794">
        <v>46027</v>
      </c>
      <c r="S206" s="23" t="s">
        <v>11834</v>
      </c>
      <c r="T206" s="764" t="s">
        <v>5537</v>
      </c>
      <c r="U206" s="1071">
        <v>46162</v>
      </c>
    </row>
    <row r="207" spans="1:21" s="764" customFormat="1" ht="15" x14ac:dyDescent="0.25">
      <c r="A207" s="768" t="s">
        <v>12670</v>
      </c>
      <c r="B207" s="790"/>
      <c r="C207" s="790" t="s">
        <v>8257</v>
      </c>
      <c r="D207" s="768" t="s">
        <v>6275</v>
      </c>
      <c r="E207" s="759" t="s">
        <v>5035</v>
      </c>
      <c r="F207" s="792">
        <f t="shared" si="20"/>
        <v>46027</v>
      </c>
      <c r="G207" s="787" t="str">
        <f t="shared" si="16"/>
        <v>A2</v>
      </c>
      <c r="H207" s="787" t="str">
        <f t="shared" si="32"/>
        <v>MR_DER-1483_25</v>
      </c>
      <c r="I207" s="793">
        <f t="shared" si="21"/>
        <v>46162</v>
      </c>
      <c r="J207" s="746" t="str">
        <f t="shared" si="31"/>
        <v>APROVADO COM RESSALVAS</v>
      </c>
      <c r="K207" s="757" t="s">
        <v>3730</v>
      </c>
      <c r="L207" s="762">
        <v>44981</v>
      </c>
      <c r="M207" s="765" t="s">
        <v>6472</v>
      </c>
      <c r="N207" s="758" t="s">
        <v>5536</v>
      </c>
      <c r="O207" s="794">
        <v>45208</v>
      </c>
      <c r="P207" s="795" t="s">
        <v>6629</v>
      </c>
      <c r="Q207" s="758" t="s">
        <v>3765</v>
      </c>
      <c r="R207" s="794">
        <v>46027</v>
      </c>
      <c r="S207" s="23" t="s">
        <v>11834</v>
      </c>
      <c r="T207" s="764" t="s">
        <v>5537</v>
      </c>
      <c r="U207" s="1071">
        <v>46162</v>
      </c>
    </row>
    <row r="208" spans="1:21" s="764" customFormat="1" ht="15" x14ac:dyDescent="0.25">
      <c r="A208" s="768" t="s">
        <v>12670</v>
      </c>
      <c r="B208" s="790"/>
      <c r="C208" s="790" t="s">
        <v>8257</v>
      </c>
      <c r="D208" s="768" t="s">
        <v>6275</v>
      </c>
      <c r="E208" s="759" t="s">
        <v>5036</v>
      </c>
      <c r="F208" s="792">
        <f t="shared" si="20"/>
        <v>46027</v>
      </c>
      <c r="G208" s="787" t="str">
        <f t="shared" si="16"/>
        <v>A2</v>
      </c>
      <c r="H208" s="787" t="str">
        <f t="shared" si="32"/>
        <v>MR_DER-1483_25</v>
      </c>
      <c r="I208" s="793">
        <f t="shared" si="21"/>
        <v>46162</v>
      </c>
      <c r="J208" s="746" t="str">
        <f t="shared" si="31"/>
        <v>APROVADO COM RESSALVAS</v>
      </c>
      <c r="K208" s="757" t="s">
        <v>3730</v>
      </c>
      <c r="L208" s="762">
        <v>44981</v>
      </c>
      <c r="M208" s="765" t="s">
        <v>6472</v>
      </c>
      <c r="N208" s="758" t="s">
        <v>5536</v>
      </c>
      <c r="O208" s="794">
        <v>45208</v>
      </c>
      <c r="P208" s="795" t="s">
        <v>6629</v>
      </c>
      <c r="Q208" s="758" t="s">
        <v>3765</v>
      </c>
      <c r="R208" s="794">
        <v>46027</v>
      </c>
      <c r="S208" s="23" t="s">
        <v>11834</v>
      </c>
      <c r="T208" s="764" t="s">
        <v>5537</v>
      </c>
      <c r="U208" s="1071">
        <v>46162</v>
      </c>
    </row>
    <row r="209" spans="1:21" s="764" customFormat="1" ht="15" x14ac:dyDescent="0.25">
      <c r="A209" s="768" t="s">
        <v>12670</v>
      </c>
      <c r="B209" s="790"/>
      <c r="C209" s="790" t="s">
        <v>8257</v>
      </c>
      <c r="D209" s="768" t="s">
        <v>6275</v>
      </c>
      <c r="E209" s="759" t="s">
        <v>5037</v>
      </c>
      <c r="F209" s="792">
        <f t="shared" si="20"/>
        <v>46027</v>
      </c>
      <c r="G209" s="787" t="str">
        <f t="shared" si="16"/>
        <v>A2</v>
      </c>
      <c r="H209" s="787" t="str">
        <f t="shared" si="32"/>
        <v>MR_DER-1483_25</v>
      </c>
      <c r="I209" s="793">
        <f t="shared" si="21"/>
        <v>46162</v>
      </c>
      <c r="J209" s="746" t="str">
        <f t="shared" si="31"/>
        <v>APROVADO COM RESSALVAS</v>
      </c>
      <c r="K209" s="757" t="s">
        <v>3730</v>
      </c>
      <c r="L209" s="762">
        <v>44981</v>
      </c>
      <c r="M209" s="765" t="s">
        <v>6472</v>
      </c>
      <c r="N209" s="758" t="s">
        <v>5536</v>
      </c>
      <c r="O209" s="794">
        <v>45208</v>
      </c>
      <c r="P209" s="795" t="s">
        <v>6629</v>
      </c>
      <c r="Q209" s="758" t="s">
        <v>3765</v>
      </c>
      <c r="R209" s="794">
        <v>46027</v>
      </c>
      <c r="S209" s="23" t="s">
        <v>11834</v>
      </c>
      <c r="T209" s="764" t="s">
        <v>5537</v>
      </c>
      <c r="U209" s="1071">
        <v>46162</v>
      </c>
    </row>
    <row r="210" spans="1:21" s="764" customFormat="1" ht="15" x14ac:dyDescent="0.25">
      <c r="A210" s="768" t="s">
        <v>12670</v>
      </c>
      <c r="B210" s="790"/>
      <c r="C210" s="790" t="s">
        <v>8257</v>
      </c>
      <c r="D210" s="768" t="s">
        <v>6275</v>
      </c>
      <c r="E210" s="759" t="s">
        <v>5038</v>
      </c>
      <c r="F210" s="792">
        <f t="shared" si="20"/>
        <v>46027</v>
      </c>
      <c r="G210" s="787" t="str">
        <f t="shared" si="16"/>
        <v>A1</v>
      </c>
      <c r="H210" s="787" t="str">
        <f t="shared" si="32"/>
        <v>MR_DER-1483_25</v>
      </c>
      <c r="I210" s="793">
        <f t="shared" si="21"/>
        <v>46162</v>
      </c>
      <c r="J210" s="746" t="str">
        <f t="shared" si="31"/>
        <v>APROVADO COM RESSALVAS</v>
      </c>
      <c r="K210" s="757" t="s">
        <v>3730</v>
      </c>
      <c r="L210" s="762">
        <v>46027</v>
      </c>
      <c r="M210" s="1377" t="s">
        <v>11834</v>
      </c>
      <c r="N210" s="764" t="s">
        <v>5537</v>
      </c>
      <c r="O210" s="1071">
        <v>46162</v>
      </c>
      <c r="P210" s="758"/>
      <c r="Q210" s="757"/>
      <c r="R210" s="757"/>
      <c r="S210" s="757"/>
    </row>
    <row r="211" spans="1:21" s="764" customFormat="1" ht="15" x14ac:dyDescent="0.25">
      <c r="A211" s="768" t="s">
        <v>12670</v>
      </c>
      <c r="B211" s="790"/>
      <c r="C211" s="790" t="s">
        <v>8257</v>
      </c>
      <c r="D211" s="768" t="s">
        <v>6275</v>
      </c>
      <c r="E211" s="759" t="s">
        <v>5039</v>
      </c>
      <c r="F211" s="792">
        <f t="shared" si="20"/>
        <v>46027</v>
      </c>
      <c r="G211" s="787" t="str">
        <f t="shared" si="16"/>
        <v>A1</v>
      </c>
      <c r="H211" s="787" t="str">
        <f t="shared" si="32"/>
        <v>MR_DER-1483_25</v>
      </c>
      <c r="I211" s="793">
        <f t="shared" si="21"/>
        <v>46162</v>
      </c>
      <c r="J211" s="746" t="str">
        <f t="shared" si="31"/>
        <v>APROVADO COM RESSALVAS</v>
      </c>
      <c r="K211" s="757" t="s">
        <v>3730</v>
      </c>
      <c r="L211" s="762">
        <v>46027</v>
      </c>
      <c r="M211" s="1377" t="s">
        <v>11834</v>
      </c>
      <c r="N211" s="764" t="s">
        <v>5537</v>
      </c>
      <c r="O211" s="1071">
        <v>46162</v>
      </c>
      <c r="P211" s="758"/>
      <c r="Q211" s="757"/>
      <c r="R211" s="757"/>
      <c r="S211" s="757"/>
    </row>
    <row r="212" spans="1:21" s="764" customFormat="1" ht="15" x14ac:dyDescent="0.25">
      <c r="A212" s="768" t="s">
        <v>12670</v>
      </c>
      <c r="B212" s="790"/>
      <c r="C212" s="790" t="s">
        <v>8257</v>
      </c>
      <c r="D212" s="768" t="s">
        <v>6275</v>
      </c>
      <c r="E212" s="759" t="s">
        <v>5040</v>
      </c>
      <c r="F212" s="792">
        <f t="shared" si="20"/>
        <v>46027</v>
      </c>
      <c r="G212" s="787" t="str">
        <f t="shared" si="16"/>
        <v>A1</v>
      </c>
      <c r="H212" s="787" t="str">
        <f t="shared" si="32"/>
        <v>MR_DER-1483_25</v>
      </c>
      <c r="I212" s="793">
        <f t="shared" si="21"/>
        <v>46162</v>
      </c>
      <c r="J212" s="746" t="str">
        <f t="shared" si="31"/>
        <v>APROVADO COM RESSALVAS</v>
      </c>
      <c r="K212" s="757" t="s">
        <v>3730</v>
      </c>
      <c r="L212" s="762">
        <v>46027</v>
      </c>
      <c r="M212" s="1377" t="s">
        <v>11834</v>
      </c>
      <c r="N212" s="764" t="s">
        <v>5537</v>
      </c>
      <c r="O212" s="1071">
        <v>46162</v>
      </c>
      <c r="P212" s="758"/>
      <c r="Q212" s="757"/>
      <c r="R212" s="757"/>
      <c r="S212" s="757"/>
    </row>
    <row r="213" spans="1:21" s="764" customFormat="1" ht="15" x14ac:dyDescent="0.25">
      <c r="A213" s="768" t="s">
        <v>12670</v>
      </c>
      <c r="B213" s="790"/>
      <c r="C213" s="790" t="s">
        <v>8257</v>
      </c>
      <c r="D213" s="768" t="s">
        <v>6275</v>
      </c>
      <c r="E213" s="759" t="s">
        <v>5041</v>
      </c>
      <c r="F213" s="792">
        <f t="shared" si="20"/>
        <v>46027</v>
      </c>
      <c r="G213" s="787" t="str">
        <f t="shared" ref="G213:G274" si="33">IF($F213="","",INDEX($K213:$FI213,1,MATCH($F213,$K213:$FI213,)-1))</f>
        <v>A1</v>
      </c>
      <c r="H213" s="787" t="str">
        <f t="shared" si="32"/>
        <v>MR_DER-1483_25</v>
      </c>
      <c r="I213" s="793">
        <f t="shared" si="21"/>
        <v>46162</v>
      </c>
      <c r="J213" s="746" t="str">
        <f t="shared" si="31"/>
        <v>APROVADO COM RESSALVAS</v>
      </c>
      <c r="K213" s="757" t="s">
        <v>3730</v>
      </c>
      <c r="L213" s="762">
        <v>46027</v>
      </c>
      <c r="M213" s="1377" t="s">
        <v>11834</v>
      </c>
      <c r="N213" s="764" t="s">
        <v>5537</v>
      </c>
      <c r="O213" s="1071">
        <v>46162</v>
      </c>
      <c r="P213" s="758"/>
      <c r="Q213" s="757"/>
      <c r="R213" s="757"/>
      <c r="S213" s="757"/>
    </row>
    <row r="214" spans="1:21" s="764" customFormat="1" ht="15" x14ac:dyDescent="0.25">
      <c r="A214" s="768" t="s">
        <v>12670</v>
      </c>
      <c r="B214" s="790"/>
      <c r="C214" s="790" t="s">
        <v>8257</v>
      </c>
      <c r="D214" s="768" t="s">
        <v>6275</v>
      </c>
      <c r="E214" s="759" t="s">
        <v>5042</v>
      </c>
      <c r="F214" s="792">
        <f t="shared" si="20"/>
        <v>46027</v>
      </c>
      <c r="G214" s="787" t="str">
        <f t="shared" si="33"/>
        <v>A2</v>
      </c>
      <c r="H214" s="787" t="str">
        <f t="shared" si="32"/>
        <v>MR_DER-1483_25</v>
      </c>
      <c r="I214" s="793">
        <f t="shared" si="21"/>
        <v>46162</v>
      </c>
      <c r="J214" s="746" t="str">
        <f t="shared" si="31"/>
        <v>APROVADO COM RESSALVAS</v>
      </c>
      <c r="K214" s="757" t="s">
        <v>3730</v>
      </c>
      <c r="L214" s="762">
        <v>44981</v>
      </c>
      <c r="M214" s="765" t="s">
        <v>6472</v>
      </c>
      <c r="N214" s="758" t="s">
        <v>5536</v>
      </c>
      <c r="O214" s="794">
        <v>45208</v>
      </c>
      <c r="P214" s="795" t="s">
        <v>6629</v>
      </c>
      <c r="Q214" s="758" t="s">
        <v>3765</v>
      </c>
      <c r="R214" s="794">
        <v>46027</v>
      </c>
      <c r="S214" s="23" t="s">
        <v>11834</v>
      </c>
      <c r="T214" s="764" t="s">
        <v>5537</v>
      </c>
      <c r="U214" s="1071">
        <v>46162</v>
      </c>
    </row>
    <row r="215" spans="1:21" s="764" customFormat="1" ht="15" x14ac:dyDescent="0.25">
      <c r="A215" s="768" t="s">
        <v>12670</v>
      </c>
      <c r="B215" s="790"/>
      <c r="C215" s="790" t="s">
        <v>8257</v>
      </c>
      <c r="D215" s="768" t="s">
        <v>6275</v>
      </c>
      <c r="E215" s="759" t="s">
        <v>5043</v>
      </c>
      <c r="F215" s="792">
        <f t="shared" si="20"/>
        <v>46027</v>
      </c>
      <c r="G215" s="787" t="str">
        <f t="shared" si="33"/>
        <v>A2</v>
      </c>
      <c r="H215" s="787" t="str">
        <f t="shared" si="32"/>
        <v>MR_DER-1483_25</v>
      </c>
      <c r="I215" s="793">
        <f t="shared" si="21"/>
        <v>46162</v>
      </c>
      <c r="J215" s="746" t="str">
        <f t="shared" si="31"/>
        <v>APROVADO COM RESSALVAS</v>
      </c>
      <c r="K215" s="757" t="s">
        <v>3730</v>
      </c>
      <c r="L215" s="762">
        <v>44981</v>
      </c>
      <c r="M215" s="765" t="s">
        <v>6472</v>
      </c>
      <c r="N215" s="758" t="s">
        <v>5536</v>
      </c>
      <c r="O215" s="794">
        <v>45208</v>
      </c>
      <c r="P215" s="795" t="s">
        <v>6629</v>
      </c>
      <c r="Q215" s="758" t="s">
        <v>3765</v>
      </c>
      <c r="R215" s="794">
        <v>46027</v>
      </c>
      <c r="S215" s="23" t="s">
        <v>11834</v>
      </c>
      <c r="T215" s="764" t="s">
        <v>5537</v>
      </c>
      <c r="U215" s="1071">
        <v>46162</v>
      </c>
    </row>
    <row r="216" spans="1:21" s="764" customFormat="1" ht="15" x14ac:dyDescent="0.25">
      <c r="A216" s="768" t="s">
        <v>12670</v>
      </c>
      <c r="B216" s="790"/>
      <c r="C216" s="790" t="s">
        <v>8257</v>
      </c>
      <c r="D216" s="768" t="s">
        <v>6275</v>
      </c>
      <c r="E216" s="759" t="s">
        <v>5044</v>
      </c>
      <c r="F216" s="792">
        <f t="shared" si="20"/>
        <v>46027</v>
      </c>
      <c r="G216" s="787" t="str">
        <f t="shared" si="33"/>
        <v>A2</v>
      </c>
      <c r="H216" s="787" t="str">
        <f t="shared" si="32"/>
        <v>MR_DER-1483_25</v>
      </c>
      <c r="I216" s="793">
        <f t="shared" si="21"/>
        <v>46162</v>
      </c>
      <c r="J216" s="746" t="str">
        <f t="shared" si="31"/>
        <v>APROVADO COM RESSALVAS</v>
      </c>
      <c r="K216" s="757" t="s">
        <v>3730</v>
      </c>
      <c r="L216" s="762">
        <v>44981</v>
      </c>
      <c r="M216" s="765" t="s">
        <v>6472</v>
      </c>
      <c r="N216" s="758" t="s">
        <v>5536</v>
      </c>
      <c r="O216" s="794">
        <v>45208</v>
      </c>
      <c r="P216" s="795" t="s">
        <v>6629</v>
      </c>
      <c r="Q216" s="758" t="s">
        <v>3765</v>
      </c>
      <c r="R216" s="794">
        <v>46027</v>
      </c>
      <c r="S216" s="23" t="s">
        <v>11834</v>
      </c>
      <c r="T216" s="764" t="s">
        <v>5537</v>
      </c>
      <c r="U216" s="1071">
        <v>46162</v>
      </c>
    </row>
    <row r="217" spans="1:21" s="764" customFormat="1" ht="15" x14ac:dyDescent="0.25">
      <c r="A217" s="768" t="s">
        <v>12670</v>
      </c>
      <c r="B217" s="790"/>
      <c r="C217" s="790" t="s">
        <v>8257</v>
      </c>
      <c r="D217" s="768" t="s">
        <v>6275</v>
      </c>
      <c r="E217" s="759" t="s">
        <v>5045</v>
      </c>
      <c r="F217" s="792">
        <f t="shared" si="20"/>
        <v>46027</v>
      </c>
      <c r="G217" s="787" t="str">
        <f t="shared" si="33"/>
        <v>A2</v>
      </c>
      <c r="H217" s="787" t="str">
        <f t="shared" si="32"/>
        <v>MR_DER-1483_25</v>
      </c>
      <c r="I217" s="793">
        <f t="shared" si="21"/>
        <v>46162</v>
      </c>
      <c r="J217" s="746" t="str">
        <f t="shared" si="31"/>
        <v>APROVADO COM RESSALVAS</v>
      </c>
      <c r="K217" s="757" t="s">
        <v>3730</v>
      </c>
      <c r="L217" s="762">
        <v>44981</v>
      </c>
      <c r="M217" s="765" t="s">
        <v>6472</v>
      </c>
      <c r="N217" s="758" t="s">
        <v>5536</v>
      </c>
      <c r="O217" s="794">
        <v>45208</v>
      </c>
      <c r="P217" s="795" t="s">
        <v>6629</v>
      </c>
      <c r="Q217" s="758" t="s">
        <v>3765</v>
      </c>
      <c r="R217" s="794">
        <v>46027</v>
      </c>
      <c r="S217" s="23" t="s">
        <v>11834</v>
      </c>
      <c r="T217" s="764" t="s">
        <v>5537</v>
      </c>
      <c r="U217" s="1071">
        <v>46162</v>
      </c>
    </row>
    <row r="218" spans="1:21" s="764" customFormat="1" ht="15" x14ac:dyDescent="0.25">
      <c r="A218" s="768" t="s">
        <v>12670</v>
      </c>
      <c r="B218" s="790"/>
      <c r="C218" s="790" t="s">
        <v>8257</v>
      </c>
      <c r="D218" s="768" t="s">
        <v>6275</v>
      </c>
      <c r="E218" s="759" t="s">
        <v>5046</v>
      </c>
      <c r="F218" s="792">
        <f t="shared" si="20"/>
        <v>46027</v>
      </c>
      <c r="G218" s="787" t="str">
        <f t="shared" si="33"/>
        <v>A2</v>
      </c>
      <c r="H218" s="787" t="str">
        <f t="shared" si="32"/>
        <v>MR_DER-1483_25</v>
      </c>
      <c r="I218" s="793">
        <f t="shared" si="21"/>
        <v>46162</v>
      </c>
      <c r="J218" s="746" t="str">
        <f t="shared" si="31"/>
        <v>APROVADO COM RESSALVAS</v>
      </c>
      <c r="K218" s="757" t="s">
        <v>3730</v>
      </c>
      <c r="L218" s="762">
        <v>44981</v>
      </c>
      <c r="M218" s="765" t="s">
        <v>6472</v>
      </c>
      <c r="N218" s="758" t="s">
        <v>5536</v>
      </c>
      <c r="O218" s="794">
        <v>45208</v>
      </c>
      <c r="P218" s="795" t="s">
        <v>6629</v>
      </c>
      <c r="Q218" s="758" t="s">
        <v>3765</v>
      </c>
      <c r="R218" s="794">
        <v>46027</v>
      </c>
      <c r="S218" s="23" t="s">
        <v>11834</v>
      </c>
      <c r="T218" s="764" t="s">
        <v>5537</v>
      </c>
      <c r="U218" s="1071">
        <v>46162</v>
      </c>
    </row>
    <row r="219" spans="1:21" s="764" customFormat="1" ht="15" x14ac:dyDescent="0.25">
      <c r="A219" s="768" t="s">
        <v>12670</v>
      </c>
      <c r="B219" s="790"/>
      <c r="C219" s="790" t="s">
        <v>8257</v>
      </c>
      <c r="D219" s="768" t="s">
        <v>6275</v>
      </c>
      <c r="E219" s="759" t="s">
        <v>5047</v>
      </c>
      <c r="F219" s="792">
        <f t="shared" si="20"/>
        <v>46027</v>
      </c>
      <c r="G219" s="787" t="str">
        <f t="shared" si="33"/>
        <v>A2</v>
      </c>
      <c r="H219" s="787" t="str">
        <f t="shared" si="32"/>
        <v>MR_DER-1483_25</v>
      </c>
      <c r="I219" s="793">
        <f t="shared" si="21"/>
        <v>46162</v>
      </c>
      <c r="J219" s="746" t="str">
        <f t="shared" si="31"/>
        <v>APROVADO COM RESSALVAS</v>
      </c>
      <c r="K219" s="757" t="s">
        <v>3730</v>
      </c>
      <c r="L219" s="762">
        <v>44981</v>
      </c>
      <c r="M219" s="765" t="s">
        <v>6472</v>
      </c>
      <c r="N219" s="758" t="s">
        <v>5536</v>
      </c>
      <c r="O219" s="794">
        <v>45208</v>
      </c>
      <c r="P219" s="795" t="s">
        <v>6629</v>
      </c>
      <c r="Q219" s="758" t="s">
        <v>3765</v>
      </c>
      <c r="R219" s="794">
        <v>46027</v>
      </c>
      <c r="S219" s="23" t="s">
        <v>11834</v>
      </c>
      <c r="T219" s="764" t="s">
        <v>5537</v>
      </c>
      <c r="U219" s="1071">
        <v>46162</v>
      </c>
    </row>
    <row r="220" spans="1:21" s="764" customFormat="1" ht="15" x14ac:dyDescent="0.25">
      <c r="A220" s="768" t="s">
        <v>12670</v>
      </c>
      <c r="B220" s="790"/>
      <c r="C220" s="790" t="s">
        <v>8257</v>
      </c>
      <c r="D220" s="768" t="s">
        <v>6275</v>
      </c>
      <c r="E220" s="759" t="s">
        <v>5048</v>
      </c>
      <c r="F220" s="792">
        <f t="shared" si="20"/>
        <v>46027</v>
      </c>
      <c r="G220" s="787" t="str">
        <f t="shared" si="33"/>
        <v>A2</v>
      </c>
      <c r="H220" s="787" t="str">
        <f t="shared" si="32"/>
        <v>MR_DER-1483_25</v>
      </c>
      <c r="I220" s="793">
        <f t="shared" si="21"/>
        <v>46162</v>
      </c>
      <c r="J220" s="746" t="str">
        <f t="shared" si="31"/>
        <v>APROVADO COM RESSALVAS</v>
      </c>
      <c r="K220" s="757" t="s">
        <v>3730</v>
      </c>
      <c r="L220" s="762">
        <v>44981</v>
      </c>
      <c r="M220" s="765" t="s">
        <v>6472</v>
      </c>
      <c r="N220" s="758" t="s">
        <v>5536</v>
      </c>
      <c r="O220" s="794">
        <v>45208</v>
      </c>
      <c r="P220" s="795" t="s">
        <v>6629</v>
      </c>
      <c r="Q220" s="758" t="s">
        <v>3765</v>
      </c>
      <c r="R220" s="794">
        <v>46027</v>
      </c>
      <c r="S220" s="23" t="s">
        <v>11834</v>
      </c>
      <c r="T220" s="764" t="s">
        <v>5537</v>
      </c>
      <c r="U220" s="1071">
        <v>46162</v>
      </c>
    </row>
    <row r="221" spans="1:21" s="764" customFormat="1" ht="15" x14ac:dyDescent="0.25">
      <c r="A221" s="768" t="s">
        <v>12670</v>
      </c>
      <c r="B221" s="790"/>
      <c r="C221" s="790" t="s">
        <v>8257</v>
      </c>
      <c r="D221" s="768" t="s">
        <v>6275</v>
      </c>
      <c r="E221" s="759" t="s">
        <v>5049</v>
      </c>
      <c r="F221" s="792">
        <f t="shared" si="20"/>
        <v>46027</v>
      </c>
      <c r="G221" s="787" t="str">
        <f t="shared" si="33"/>
        <v>A2</v>
      </c>
      <c r="H221" s="787" t="str">
        <f t="shared" si="32"/>
        <v>MR_DER-1483_25</v>
      </c>
      <c r="I221" s="793">
        <f t="shared" si="21"/>
        <v>46162</v>
      </c>
      <c r="J221" s="746" t="str">
        <f t="shared" si="31"/>
        <v>APROVADO COM RESSALVAS</v>
      </c>
      <c r="K221" s="757" t="s">
        <v>3730</v>
      </c>
      <c r="L221" s="762">
        <v>44981</v>
      </c>
      <c r="M221" s="765" t="s">
        <v>6472</v>
      </c>
      <c r="N221" s="758" t="s">
        <v>5536</v>
      </c>
      <c r="O221" s="794">
        <v>45208</v>
      </c>
      <c r="P221" s="795" t="s">
        <v>6629</v>
      </c>
      <c r="Q221" s="758" t="s">
        <v>3765</v>
      </c>
      <c r="R221" s="794">
        <v>46027</v>
      </c>
      <c r="S221" s="23" t="s">
        <v>11834</v>
      </c>
      <c r="T221" s="764" t="s">
        <v>5537</v>
      </c>
      <c r="U221" s="1071">
        <v>46162</v>
      </c>
    </row>
    <row r="222" spans="1:21" s="764" customFormat="1" ht="15" x14ac:dyDescent="0.25">
      <c r="A222" s="768" t="s">
        <v>12670</v>
      </c>
      <c r="B222" s="790"/>
      <c r="C222" s="790" t="s">
        <v>8257</v>
      </c>
      <c r="D222" s="768" t="s">
        <v>6275</v>
      </c>
      <c r="E222" s="759" t="s">
        <v>5050</v>
      </c>
      <c r="F222" s="792">
        <f t="shared" si="20"/>
        <v>46027</v>
      </c>
      <c r="G222" s="787" t="str">
        <f t="shared" si="33"/>
        <v>A2</v>
      </c>
      <c r="H222" s="787" t="str">
        <f t="shared" si="32"/>
        <v>MR_DER-1483_25</v>
      </c>
      <c r="I222" s="793">
        <f t="shared" si="21"/>
        <v>46162</v>
      </c>
      <c r="J222" s="746" t="str">
        <f t="shared" si="31"/>
        <v>APROVADO COM RESSALVAS</v>
      </c>
      <c r="K222" s="757" t="s">
        <v>3730</v>
      </c>
      <c r="L222" s="762">
        <v>44981</v>
      </c>
      <c r="M222" s="765" t="s">
        <v>6472</v>
      </c>
      <c r="N222" s="758" t="s">
        <v>5536</v>
      </c>
      <c r="O222" s="794">
        <v>45208</v>
      </c>
      <c r="P222" s="795" t="s">
        <v>6629</v>
      </c>
      <c r="Q222" s="758" t="s">
        <v>3765</v>
      </c>
      <c r="R222" s="794">
        <v>46027</v>
      </c>
      <c r="S222" s="23" t="s">
        <v>11834</v>
      </c>
      <c r="T222" s="764" t="s">
        <v>5537</v>
      </c>
      <c r="U222" s="1071">
        <v>46162</v>
      </c>
    </row>
    <row r="223" spans="1:21" s="764" customFormat="1" ht="15" x14ac:dyDescent="0.25">
      <c r="A223" s="768" t="s">
        <v>12670</v>
      </c>
      <c r="B223" s="790"/>
      <c r="C223" s="790" t="s">
        <v>8257</v>
      </c>
      <c r="D223" s="768" t="s">
        <v>6275</v>
      </c>
      <c r="E223" s="759" t="s">
        <v>5051</v>
      </c>
      <c r="F223" s="792">
        <f t="shared" si="20"/>
        <v>46027</v>
      </c>
      <c r="G223" s="787" t="str">
        <f t="shared" si="33"/>
        <v>A2</v>
      </c>
      <c r="H223" s="787" t="str">
        <f t="shared" si="32"/>
        <v>MR_DER-1483_25</v>
      </c>
      <c r="I223" s="793">
        <f t="shared" si="21"/>
        <v>46162</v>
      </c>
      <c r="J223" s="746" t="str">
        <f t="shared" si="31"/>
        <v>APROVADO COM RESSALVAS</v>
      </c>
      <c r="K223" s="757" t="s">
        <v>3730</v>
      </c>
      <c r="L223" s="762">
        <v>44981</v>
      </c>
      <c r="M223" s="765" t="s">
        <v>6472</v>
      </c>
      <c r="N223" s="758" t="s">
        <v>5536</v>
      </c>
      <c r="O223" s="794">
        <v>45208</v>
      </c>
      <c r="P223" s="795" t="s">
        <v>6629</v>
      </c>
      <c r="Q223" s="758" t="s">
        <v>3765</v>
      </c>
      <c r="R223" s="794">
        <v>46027</v>
      </c>
      <c r="S223" s="23" t="s">
        <v>11834</v>
      </c>
      <c r="T223" s="764" t="s">
        <v>5537</v>
      </c>
      <c r="U223" s="1071">
        <v>46162</v>
      </c>
    </row>
    <row r="224" spans="1:21" s="764" customFormat="1" ht="15" x14ac:dyDescent="0.25">
      <c r="A224" s="768" t="s">
        <v>12670</v>
      </c>
      <c r="B224" s="790"/>
      <c r="C224" s="790" t="s">
        <v>8257</v>
      </c>
      <c r="D224" s="768" t="s">
        <v>6275</v>
      </c>
      <c r="E224" s="759" t="s">
        <v>5052</v>
      </c>
      <c r="F224" s="792">
        <f t="shared" si="20"/>
        <v>46027</v>
      </c>
      <c r="G224" s="787" t="str">
        <f t="shared" si="33"/>
        <v>A2</v>
      </c>
      <c r="H224" s="787" t="str">
        <f t="shared" si="32"/>
        <v>MR_DER-1483_25</v>
      </c>
      <c r="I224" s="793">
        <f t="shared" si="21"/>
        <v>46162</v>
      </c>
      <c r="J224" s="746" t="str">
        <f t="shared" si="31"/>
        <v>APROVADO COM RESSALVAS</v>
      </c>
      <c r="K224" s="757" t="s">
        <v>3730</v>
      </c>
      <c r="L224" s="762">
        <v>44981</v>
      </c>
      <c r="M224" s="765" t="s">
        <v>6472</v>
      </c>
      <c r="N224" s="758" t="s">
        <v>5536</v>
      </c>
      <c r="O224" s="794">
        <v>45208</v>
      </c>
      <c r="P224" s="795" t="s">
        <v>6629</v>
      </c>
      <c r="Q224" s="758" t="s">
        <v>3765</v>
      </c>
      <c r="R224" s="794">
        <v>46027</v>
      </c>
      <c r="S224" s="23" t="s">
        <v>11834</v>
      </c>
      <c r="T224" s="764" t="s">
        <v>5537</v>
      </c>
      <c r="U224" s="1071">
        <v>46162</v>
      </c>
    </row>
    <row r="225" spans="1:21" s="764" customFormat="1" ht="15" x14ac:dyDescent="0.25">
      <c r="A225" s="768" t="s">
        <v>12670</v>
      </c>
      <c r="B225" s="790"/>
      <c r="C225" s="790" t="s">
        <v>8257</v>
      </c>
      <c r="D225" s="768" t="s">
        <v>6275</v>
      </c>
      <c r="E225" s="759" t="s">
        <v>5053</v>
      </c>
      <c r="F225" s="792">
        <f t="shared" si="20"/>
        <v>46027</v>
      </c>
      <c r="G225" s="787" t="str">
        <f t="shared" si="33"/>
        <v>A2</v>
      </c>
      <c r="H225" s="787" t="str">
        <f t="shared" si="32"/>
        <v>MR_DER-1483_25</v>
      </c>
      <c r="I225" s="793">
        <f t="shared" si="21"/>
        <v>46162</v>
      </c>
      <c r="J225" s="746" t="str">
        <f t="shared" si="31"/>
        <v>APROVADO COM RESSALVAS</v>
      </c>
      <c r="K225" s="757" t="s">
        <v>3730</v>
      </c>
      <c r="L225" s="762">
        <v>44981</v>
      </c>
      <c r="M225" s="765" t="s">
        <v>6472</v>
      </c>
      <c r="N225" s="758" t="s">
        <v>5536</v>
      </c>
      <c r="O225" s="794">
        <v>45208</v>
      </c>
      <c r="P225" s="795" t="s">
        <v>6629</v>
      </c>
      <c r="Q225" s="758" t="s">
        <v>3765</v>
      </c>
      <c r="R225" s="794">
        <v>46027</v>
      </c>
      <c r="S225" s="23" t="s">
        <v>11834</v>
      </c>
      <c r="T225" s="764" t="s">
        <v>5537</v>
      </c>
      <c r="U225" s="1071">
        <v>46162</v>
      </c>
    </row>
    <row r="226" spans="1:21" s="764" customFormat="1" ht="15" x14ac:dyDescent="0.25">
      <c r="A226" s="768" t="s">
        <v>12670</v>
      </c>
      <c r="B226" s="790"/>
      <c r="C226" s="790" t="s">
        <v>8257</v>
      </c>
      <c r="D226" s="768" t="s">
        <v>6275</v>
      </c>
      <c r="E226" s="759" t="s">
        <v>5054</v>
      </c>
      <c r="F226" s="792">
        <f t="shared" si="20"/>
        <v>46027</v>
      </c>
      <c r="G226" s="787" t="str">
        <f t="shared" si="33"/>
        <v>A2</v>
      </c>
      <c r="H226" s="787" t="str">
        <f t="shared" si="32"/>
        <v>MR_DER-1483_25</v>
      </c>
      <c r="I226" s="793">
        <f t="shared" si="21"/>
        <v>46162</v>
      </c>
      <c r="J226" s="746" t="str">
        <f t="shared" si="31"/>
        <v>APROVADO COM RESSALVAS</v>
      </c>
      <c r="K226" s="757" t="s">
        <v>3730</v>
      </c>
      <c r="L226" s="762">
        <v>44981</v>
      </c>
      <c r="M226" s="765" t="s">
        <v>6472</v>
      </c>
      <c r="N226" s="758" t="s">
        <v>5536</v>
      </c>
      <c r="O226" s="794">
        <v>45208</v>
      </c>
      <c r="P226" s="795" t="s">
        <v>6629</v>
      </c>
      <c r="Q226" s="758" t="s">
        <v>3765</v>
      </c>
      <c r="R226" s="794">
        <v>46027</v>
      </c>
      <c r="S226" s="23" t="s">
        <v>11834</v>
      </c>
      <c r="T226" s="764" t="s">
        <v>5537</v>
      </c>
      <c r="U226" s="1071">
        <v>46162</v>
      </c>
    </row>
    <row r="227" spans="1:21" s="764" customFormat="1" ht="15" x14ac:dyDescent="0.25">
      <c r="A227" s="768" t="s">
        <v>12670</v>
      </c>
      <c r="B227" s="790"/>
      <c r="C227" s="790" t="s">
        <v>8257</v>
      </c>
      <c r="D227" s="768" t="s">
        <v>6275</v>
      </c>
      <c r="E227" s="759" t="s">
        <v>5055</v>
      </c>
      <c r="F227" s="792">
        <f t="shared" si="20"/>
        <v>46027</v>
      </c>
      <c r="G227" s="787" t="str">
        <f t="shared" si="33"/>
        <v>A2</v>
      </c>
      <c r="H227" s="787" t="str">
        <f t="shared" si="32"/>
        <v>MR_DER-1483_25</v>
      </c>
      <c r="I227" s="793">
        <f t="shared" si="21"/>
        <v>46162</v>
      </c>
      <c r="J227" s="746" t="str">
        <f t="shared" si="31"/>
        <v>APROVADO COM RESSALVAS</v>
      </c>
      <c r="K227" s="757" t="s">
        <v>3730</v>
      </c>
      <c r="L227" s="762">
        <v>44981</v>
      </c>
      <c r="M227" s="765" t="s">
        <v>6472</v>
      </c>
      <c r="N227" s="758" t="s">
        <v>5536</v>
      </c>
      <c r="O227" s="794">
        <v>45208</v>
      </c>
      <c r="P227" s="795" t="s">
        <v>6629</v>
      </c>
      <c r="Q227" s="758" t="s">
        <v>3765</v>
      </c>
      <c r="R227" s="794">
        <v>46027</v>
      </c>
      <c r="S227" s="23" t="s">
        <v>11834</v>
      </c>
      <c r="T227" s="764" t="s">
        <v>5537</v>
      </c>
      <c r="U227" s="1071">
        <v>46162</v>
      </c>
    </row>
    <row r="228" spans="1:21" s="764" customFormat="1" ht="15" x14ac:dyDescent="0.25">
      <c r="A228" s="768" t="s">
        <v>12670</v>
      </c>
      <c r="B228" s="790"/>
      <c r="C228" s="790" t="s">
        <v>8257</v>
      </c>
      <c r="D228" s="768" t="s">
        <v>6275</v>
      </c>
      <c r="E228" s="759" t="s">
        <v>5056</v>
      </c>
      <c r="F228" s="792">
        <f t="shared" si="20"/>
        <v>46027</v>
      </c>
      <c r="G228" s="787" t="str">
        <f t="shared" si="33"/>
        <v>A2</v>
      </c>
      <c r="H228" s="787" t="str">
        <f t="shared" si="32"/>
        <v>MR_DER-1483_25</v>
      </c>
      <c r="I228" s="793">
        <f t="shared" si="21"/>
        <v>46162</v>
      </c>
      <c r="J228" s="746" t="str">
        <f t="shared" si="31"/>
        <v>APROVADO COM RESSALVAS</v>
      </c>
      <c r="K228" s="757" t="s">
        <v>3730</v>
      </c>
      <c r="L228" s="762">
        <v>44981</v>
      </c>
      <c r="M228" s="765" t="s">
        <v>6472</v>
      </c>
      <c r="N228" s="758" t="s">
        <v>5536</v>
      </c>
      <c r="O228" s="794">
        <v>45208</v>
      </c>
      <c r="P228" s="795" t="s">
        <v>6629</v>
      </c>
      <c r="Q228" s="758" t="s">
        <v>3765</v>
      </c>
      <c r="R228" s="794">
        <v>46027</v>
      </c>
      <c r="S228" s="23" t="s">
        <v>11834</v>
      </c>
      <c r="T228" s="764" t="s">
        <v>5537</v>
      </c>
      <c r="U228" s="1071">
        <v>46162</v>
      </c>
    </row>
    <row r="229" spans="1:21" s="764" customFormat="1" ht="15" x14ac:dyDescent="0.25">
      <c r="A229" s="768" t="s">
        <v>12670</v>
      </c>
      <c r="B229" s="790"/>
      <c r="C229" s="790" t="s">
        <v>8257</v>
      </c>
      <c r="D229" s="768" t="s">
        <v>6275</v>
      </c>
      <c r="E229" s="759" t="s">
        <v>5057</v>
      </c>
      <c r="F229" s="792">
        <f t="shared" si="20"/>
        <v>46027</v>
      </c>
      <c r="G229" s="787" t="str">
        <f t="shared" si="33"/>
        <v>A2</v>
      </c>
      <c r="H229" s="787" t="str">
        <f t="shared" si="32"/>
        <v>MR_DER-1483_25</v>
      </c>
      <c r="I229" s="793">
        <f t="shared" si="21"/>
        <v>46162</v>
      </c>
      <c r="J229" s="746" t="str">
        <f t="shared" si="31"/>
        <v>APROVADO COM RESSALVAS</v>
      </c>
      <c r="K229" s="757" t="s">
        <v>3730</v>
      </c>
      <c r="L229" s="762">
        <v>44981</v>
      </c>
      <c r="M229" s="765" t="s">
        <v>6472</v>
      </c>
      <c r="N229" s="758" t="s">
        <v>5536</v>
      </c>
      <c r="O229" s="794">
        <v>45208</v>
      </c>
      <c r="P229" s="795" t="s">
        <v>6629</v>
      </c>
      <c r="Q229" s="758" t="s">
        <v>3765</v>
      </c>
      <c r="R229" s="794">
        <v>46027</v>
      </c>
      <c r="S229" s="23" t="s">
        <v>11834</v>
      </c>
      <c r="T229" s="764" t="s">
        <v>5537</v>
      </c>
      <c r="U229" s="1071">
        <v>46162</v>
      </c>
    </row>
    <row r="230" spans="1:21" s="764" customFormat="1" ht="15" x14ac:dyDescent="0.25">
      <c r="A230" s="768" t="s">
        <v>12670</v>
      </c>
      <c r="B230" s="790"/>
      <c r="C230" s="790" t="s">
        <v>8257</v>
      </c>
      <c r="D230" s="768" t="s">
        <v>6275</v>
      </c>
      <c r="E230" s="759" t="s">
        <v>5058</v>
      </c>
      <c r="F230" s="792">
        <f t="shared" si="20"/>
        <v>46027</v>
      </c>
      <c r="G230" s="787" t="str">
        <f t="shared" si="33"/>
        <v>A2</v>
      </c>
      <c r="H230" s="787" t="str">
        <f t="shared" si="32"/>
        <v>MR_DER-1483_25</v>
      </c>
      <c r="I230" s="793">
        <f t="shared" si="21"/>
        <v>46162</v>
      </c>
      <c r="J230" s="746" t="str">
        <f t="shared" si="31"/>
        <v>APROVADO COM RESSALVAS</v>
      </c>
      <c r="K230" s="757" t="s">
        <v>3730</v>
      </c>
      <c r="L230" s="762">
        <v>44981</v>
      </c>
      <c r="M230" s="765" t="s">
        <v>6472</v>
      </c>
      <c r="N230" s="758" t="s">
        <v>5536</v>
      </c>
      <c r="O230" s="794">
        <v>45208</v>
      </c>
      <c r="P230" s="795" t="s">
        <v>6629</v>
      </c>
      <c r="Q230" s="758" t="s">
        <v>3765</v>
      </c>
      <c r="R230" s="794">
        <v>46027</v>
      </c>
      <c r="S230" s="23" t="s">
        <v>11834</v>
      </c>
      <c r="T230" s="764" t="s">
        <v>5537</v>
      </c>
      <c r="U230" s="1071">
        <v>46162</v>
      </c>
    </row>
    <row r="231" spans="1:21" s="764" customFormat="1" ht="15" x14ac:dyDescent="0.25">
      <c r="A231" s="768" t="s">
        <v>12670</v>
      </c>
      <c r="B231" s="790"/>
      <c r="C231" s="790" t="s">
        <v>8257</v>
      </c>
      <c r="D231" s="768" t="s">
        <v>6275</v>
      </c>
      <c r="E231" s="759" t="s">
        <v>5059</v>
      </c>
      <c r="F231" s="792">
        <f t="shared" si="20"/>
        <v>46027</v>
      </c>
      <c r="G231" s="787" t="str">
        <f t="shared" si="33"/>
        <v>A2</v>
      </c>
      <c r="H231" s="787" t="str">
        <f t="shared" si="32"/>
        <v>MR_DER-1483_25</v>
      </c>
      <c r="I231" s="793">
        <f t="shared" si="21"/>
        <v>46162</v>
      </c>
      <c r="J231" s="746" t="str">
        <f t="shared" si="31"/>
        <v>APROVADO COM RESSALVAS</v>
      </c>
      <c r="K231" s="757" t="s">
        <v>3730</v>
      </c>
      <c r="L231" s="762">
        <v>44981</v>
      </c>
      <c r="M231" s="765" t="s">
        <v>6472</v>
      </c>
      <c r="N231" s="758" t="s">
        <v>5536</v>
      </c>
      <c r="O231" s="794">
        <v>45208</v>
      </c>
      <c r="P231" s="795" t="s">
        <v>6629</v>
      </c>
      <c r="Q231" s="758" t="s">
        <v>3765</v>
      </c>
      <c r="R231" s="794">
        <v>46027</v>
      </c>
      <c r="S231" s="23" t="s">
        <v>11834</v>
      </c>
      <c r="T231" s="764" t="s">
        <v>5537</v>
      </c>
      <c r="U231" s="1071">
        <v>46162</v>
      </c>
    </row>
    <row r="232" spans="1:21" s="764" customFormat="1" ht="15" x14ac:dyDescent="0.25">
      <c r="A232" s="768" t="s">
        <v>12670</v>
      </c>
      <c r="B232" s="790"/>
      <c r="C232" s="790" t="s">
        <v>8257</v>
      </c>
      <c r="D232" s="768" t="s">
        <v>6275</v>
      </c>
      <c r="E232" s="759" t="s">
        <v>5060</v>
      </c>
      <c r="F232" s="792">
        <f t="shared" si="20"/>
        <v>46027</v>
      </c>
      <c r="G232" s="787" t="str">
        <f t="shared" si="33"/>
        <v>A2</v>
      </c>
      <c r="H232" s="787" t="str">
        <f t="shared" si="32"/>
        <v>MR_DER-1483_25</v>
      </c>
      <c r="I232" s="793">
        <f t="shared" si="21"/>
        <v>46162</v>
      </c>
      <c r="J232" s="746" t="str">
        <f t="shared" si="31"/>
        <v>APROVADO COM RESSALVAS</v>
      </c>
      <c r="K232" s="757" t="s">
        <v>3730</v>
      </c>
      <c r="L232" s="762">
        <v>44981</v>
      </c>
      <c r="M232" s="765" t="s">
        <v>6472</v>
      </c>
      <c r="N232" s="758" t="s">
        <v>5536</v>
      </c>
      <c r="O232" s="794">
        <v>45208</v>
      </c>
      <c r="P232" s="795" t="s">
        <v>6629</v>
      </c>
      <c r="Q232" s="758" t="s">
        <v>3765</v>
      </c>
      <c r="R232" s="794">
        <v>46027</v>
      </c>
      <c r="S232" s="23" t="s">
        <v>11834</v>
      </c>
      <c r="T232" s="764" t="s">
        <v>5537</v>
      </c>
      <c r="U232" s="1071">
        <v>46162</v>
      </c>
    </row>
    <row r="233" spans="1:21" s="764" customFormat="1" ht="15" x14ac:dyDescent="0.25">
      <c r="A233" s="768" t="s">
        <v>12670</v>
      </c>
      <c r="B233" s="790"/>
      <c r="C233" s="790" t="s">
        <v>8257</v>
      </c>
      <c r="D233" s="768" t="s">
        <v>6275</v>
      </c>
      <c r="E233" s="759" t="s">
        <v>5061</v>
      </c>
      <c r="F233" s="792">
        <f t="shared" si="20"/>
        <v>46027</v>
      </c>
      <c r="G233" s="787" t="str">
        <f t="shared" si="33"/>
        <v>A2</v>
      </c>
      <c r="H233" s="787" t="str">
        <f t="shared" si="32"/>
        <v>MR_DER-1483_25</v>
      </c>
      <c r="I233" s="793">
        <f t="shared" si="21"/>
        <v>46162</v>
      </c>
      <c r="J233" s="746" t="str">
        <f t="shared" si="31"/>
        <v>APROVADO COM RESSALVAS</v>
      </c>
      <c r="K233" s="757" t="s">
        <v>3730</v>
      </c>
      <c r="L233" s="762">
        <v>44981</v>
      </c>
      <c r="M233" s="765" t="s">
        <v>6472</v>
      </c>
      <c r="N233" s="758" t="s">
        <v>5536</v>
      </c>
      <c r="O233" s="794">
        <v>45208</v>
      </c>
      <c r="P233" s="795" t="s">
        <v>6629</v>
      </c>
      <c r="Q233" s="758" t="s">
        <v>3765</v>
      </c>
      <c r="R233" s="794">
        <v>46027</v>
      </c>
      <c r="S233" s="23" t="s">
        <v>11834</v>
      </c>
      <c r="T233" s="764" t="s">
        <v>5537</v>
      </c>
      <c r="U233" s="1071">
        <v>46162</v>
      </c>
    </row>
    <row r="234" spans="1:21" s="764" customFormat="1" ht="15" x14ac:dyDescent="0.25">
      <c r="A234" s="768" t="s">
        <v>12670</v>
      </c>
      <c r="B234" s="790"/>
      <c r="C234" s="790" t="s">
        <v>8257</v>
      </c>
      <c r="D234" s="768" t="s">
        <v>6275</v>
      </c>
      <c r="E234" s="759" t="s">
        <v>5062</v>
      </c>
      <c r="F234" s="792">
        <f t="shared" si="20"/>
        <v>46027</v>
      </c>
      <c r="G234" s="787" t="str">
        <f t="shared" si="33"/>
        <v>A2</v>
      </c>
      <c r="H234" s="787" t="str">
        <f t="shared" si="32"/>
        <v>MR_DER-1483_25</v>
      </c>
      <c r="I234" s="793">
        <f t="shared" si="21"/>
        <v>46162</v>
      </c>
      <c r="J234" s="746" t="str">
        <f t="shared" si="31"/>
        <v>APROVADO COM RESSALVAS</v>
      </c>
      <c r="K234" s="757" t="s">
        <v>3730</v>
      </c>
      <c r="L234" s="762">
        <v>44981</v>
      </c>
      <c r="M234" s="765" t="s">
        <v>6472</v>
      </c>
      <c r="N234" s="758" t="s">
        <v>5536</v>
      </c>
      <c r="O234" s="794">
        <v>45208</v>
      </c>
      <c r="P234" s="795" t="s">
        <v>6629</v>
      </c>
      <c r="Q234" s="758" t="s">
        <v>3765</v>
      </c>
      <c r="R234" s="794">
        <v>46027</v>
      </c>
      <c r="S234" s="23" t="s">
        <v>11834</v>
      </c>
      <c r="T234" s="764" t="s">
        <v>5537</v>
      </c>
      <c r="U234" s="1071">
        <v>46162</v>
      </c>
    </row>
    <row r="235" spans="1:21" s="764" customFormat="1" ht="15" x14ac:dyDescent="0.25">
      <c r="A235" s="768" t="s">
        <v>12670</v>
      </c>
      <c r="B235" s="790"/>
      <c r="C235" s="790" t="s">
        <v>8257</v>
      </c>
      <c r="D235" s="768" t="s">
        <v>6275</v>
      </c>
      <c r="E235" s="759" t="s">
        <v>5063</v>
      </c>
      <c r="F235" s="792">
        <f t="shared" si="20"/>
        <v>46027</v>
      </c>
      <c r="G235" s="787" t="str">
        <f t="shared" si="33"/>
        <v>A2</v>
      </c>
      <c r="H235" s="787" t="str">
        <f t="shared" si="32"/>
        <v>MR_DER-1483_25</v>
      </c>
      <c r="I235" s="793">
        <f t="shared" si="21"/>
        <v>46162</v>
      </c>
      <c r="J235" s="746" t="str">
        <f t="shared" si="31"/>
        <v>APROVADO COM RESSALVAS</v>
      </c>
      <c r="K235" s="757" t="s">
        <v>3730</v>
      </c>
      <c r="L235" s="762">
        <v>44981</v>
      </c>
      <c r="M235" s="765" t="s">
        <v>6472</v>
      </c>
      <c r="N235" s="758" t="s">
        <v>5536</v>
      </c>
      <c r="O235" s="794">
        <v>45208</v>
      </c>
      <c r="P235" s="795" t="s">
        <v>6629</v>
      </c>
      <c r="Q235" s="758" t="s">
        <v>3765</v>
      </c>
      <c r="R235" s="794">
        <v>46027</v>
      </c>
      <c r="S235" s="23" t="s">
        <v>11834</v>
      </c>
      <c r="T235" s="764" t="s">
        <v>5537</v>
      </c>
      <c r="U235" s="1071">
        <v>46162</v>
      </c>
    </row>
    <row r="236" spans="1:21" s="764" customFormat="1" ht="15" x14ac:dyDescent="0.25">
      <c r="A236" s="768" t="s">
        <v>12670</v>
      </c>
      <c r="B236" s="790"/>
      <c r="C236" s="790" t="s">
        <v>8257</v>
      </c>
      <c r="D236" s="768" t="s">
        <v>6275</v>
      </c>
      <c r="E236" s="759" t="s">
        <v>5064</v>
      </c>
      <c r="F236" s="792">
        <f t="shared" si="20"/>
        <v>46027</v>
      </c>
      <c r="G236" s="787" t="str">
        <f t="shared" si="33"/>
        <v>A2</v>
      </c>
      <c r="H236" s="787" t="str">
        <f t="shared" si="32"/>
        <v>MR_DER-1483_25</v>
      </c>
      <c r="I236" s="793">
        <f t="shared" si="21"/>
        <v>46162</v>
      </c>
      <c r="J236" s="746" t="str">
        <f t="shared" si="31"/>
        <v>APROVADO COM RESSALVAS</v>
      </c>
      <c r="K236" s="757" t="s">
        <v>3730</v>
      </c>
      <c r="L236" s="762">
        <v>44981</v>
      </c>
      <c r="M236" s="765" t="s">
        <v>6472</v>
      </c>
      <c r="N236" s="758" t="s">
        <v>5536</v>
      </c>
      <c r="O236" s="794">
        <v>45208</v>
      </c>
      <c r="P236" s="795" t="s">
        <v>6629</v>
      </c>
      <c r="Q236" s="758" t="s">
        <v>3765</v>
      </c>
      <c r="R236" s="794">
        <v>46027</v>
      </c>
      <c r="S236" s="23" t="s">
        <v>11834</v>
      </c>
      <c r="T236" s="764" t="s">
        <v>5537</v>
      </c>
      <c r="U236" s="1071">
        <v>46162</v>
      </c>
    </row>
    <row r="237" spans="1:21" s="764" customFormat="1" ht="15" x14ac:dyDescent="0.25">
      <c r="A237" s="768" t="s">
        <v>12670</v>
      </c>
      <c r="B237" s="790"/>
      <c r="C237" s="790" t="s">
        <v>8257</v>
      </c>
      <c r="D237" s="768" t="s">
        <v>6275</v>
      </c>
      <c r="E237" s="759" t="s">
        <v>5065</v>
      </c>
      <c r="F237" s="792">
        <f t="shared" si="20"/>
        <v>46027</v>
      </c>
      <c r="G237" s="787" t="str">
        <f t="shared" si="33"/>
        <v>A1</v>
      </c>
      <c r="H237" s="787" t="str">
        <f t="shared" si="32"/>
        <v>MR_DER-1483_25</v>
      </c>
      <c r="I237" s="793">
        <f t="shared" si="21"/>
        <v>46162</v>
      </c>
      <c r="J237" s="746" t="str">
        <f t="shared" si="31"/>
        <v>APROVADO COM RESSALVAS</v>
      </c>
      <c r="K237" s="757" t="s">
        <v>3730</v>
      </c>
      <c r="L237" s="762">
        <v>46027</v>
      </c>
      <c r="M237" s="1377" t="s">
        <v>11834</v>
      </c>
      <c r="N237" s="764" t="s">
        <v>5537</v>
      </c>
      <c r="O237" s="1071">
        <v>46162</v>
      </c>
      <c r="P237" s="758"/>
      <c r="Q237" s="757"/>
      <c r="R237" s="757"/>
      <c r="S237" s="757"/>
    </row>
    <row r="238" spans="1:21" s="764" customFormat="1" ht="15" x14ac:dyDescent="0.25">
      <c r="A238" s="768" t="s">
        <v>12670</v>
      </c>
      <c r="B238" s="790"/>
      <c r="C238" s="790" t="s">
        <v>8257</v>
      </c>
      <c r="D238" s="768" t="s">
        <v>6275</v>
      </c>
      <c r="E238" s="759" t="s">
        <v>5066</v>
      </c>
      <c r="F238" s="792">
        <f t="shared" si="20"/>
        <v>46027</v>
      </c>
      <c r="G238" s="787" t="str">
        <f t="shared" si="33"/>
        <v>A1</v>
      </c>
      <c r="H238" s="787" t="str">
        <f t="shared" si="32"/>
        <v>MR_DER-1483_25</v>
      </c>
      <c r="I238" s="793">
        <f t="shared" si="21"/>
        <v>46162</v>
      </c>
      <c r="J238" s="746" t="str">
        <f t="shared" si="31"/>
        <v>APROVADO COM RESSALVAS</v>
      </c>
      <c r="K238" s="757" t="s">
        <v>3730</v>
      </c>
      <c r="L238" s="762">
        <v>46027</v>
      </c>
      <c r="M238" s="1377" t="s">
        <v>11834</v>
      </c>
      <c r="N238" s="764" t="s">
        <v>5537</v>
      </c>
      <c r="O238" s="1071">
        <v>46162</v>
      </c>
      <c r="P238" s="758"/>
      <c r="Q238" s="757"/>
      <c r="R238" s="757"/>
      <c r="S238" s="757"/>
    </row>
    <row r="239" spans="1:21" s="764" customFormat="1" ht="15" x14ac:dyDescent="0.25">
      <c r="A239" s="768" t="s">
        <v>12670</v>
      </c>
      <c r="B239" s="790"/>
      <c r="C239" s="790" t="s">
        <v>8257</v>
      </c>
      <c r="D239" s="768" t="s">
        <v>6275</v>
      </c>
      <c r="E239" s="759" t="s">
        <v>5067</v>
      </c>
      <c r="F239" s="792">
        <f t="shared" si="20"/>
        <v>46027</v>
      </c>
      <c r="G239" s="787" t="str">
        <f t="shared" si="33"/>
        <v>A2</v>
      </c>
      <c r="H239" s="787" t="str">
        <f t="shared" si="32"/>
        <v>MR_DER-1483_25</v>
      </c>
      <c r="I239" s="793">
        <f t="shared" si="21"/>
        <v>46162</v>
      </c>
      <c r="J239" s="746" t="str">
        <f t="shared" si="31"/>
        <v>APROVADO COM RESSALVAS</v>
      </c>
      <c r="K239" s="757" t="s">
        <v>3730</v>
      </c>
      <c r="L239" s="762">
        <v>44981</v>
      </c>
      <c r="M239" s="765" t="s">
        <v>6472</v>
      </c>
      <c r="N239" s="758" t="s">
        <v>5536</v>
      </c>
      <c r="O239" s="794">
        <v>45208</v>
      </c>
      <c r="P239" s="795" t="s">
        <v>6629</v>
      </c>
      <c r="Q239" s="758" t="s">
        <v>3765</v>
      </c>
      <c r="R239" s="794">
        <v>46027</v>
      </c>
      <c r="S239" s="23" t="s">
        <v>11834</v>
      </c>
      <c r="T239" s="764" t="s">
        <v>5537</v>
      </c>
      <c r="U239" s="1071">
        <v>46162</v>
      </c>
    </row>
    <row r="240" spans="1:21" s="764" customFormat="1" ht="15" x14ac:dyDescent="0.25">
      <c r="A240" s="768" t="s">
        <v>12670</v>
      </c>
      <c r="B240" s="790"/>
      <c r="C240" s="790" t="s">
        <v>8257</v>
      </c>
      <c r="D240" s="768" t="s">
        <v>6275</v>
      </c>
      <c r="E240" s="759" t="s">
        <v>5068</v>
      </c>
      <c r="F240" s="792">
        <f t="shared" si="20"/>
        <v>46027</v>
      </c>
      <c r="G240" s="787" t="str">
        <f t="shared" si="33"/>
        <v>A2</v>
      </c>
      <c r="H240" s="787" t="str">
        <f t="shared" si="32"/>
        <v>MR_DER-1483_25</v>
      </c>
      <c r="I240" s="793">
        <f t="shared" si="21"/>
        <v>46162</v>
      </c>
      <c r="J240" s="746" t="str">
        <f t="shared" si="31"/>
        <v>APROVADO COM RESSALVAS</v>
      </c>
      <c r="K240" s="757" t="s">
        <v>3730</v>
      </c>
      <c r="L240" s="762">
        <v>44981</v>
      </c>
      <c r="M240" s="765" t="s">
        <v>6472</v>
      </c>
      <c r="N240" s="758" t="s">
        <v>5536</v>
      </c>
      <c r="O240" s="794">
        <v>45208</v>
      </c>
      <c r="P240" s="795" t="s">
        <v>6629</v>
      </c>
      <c r="Q240" s="758" t="s">
        <v>3765</v>
      </c>
      <c r="R240" s="794">
        <v>46027</v>
      </c>
      <c r="S240" s="23" t="s">
        <v>11834</v>
      </c>
      <c r="T240" s="764" t="s">
        <v>5537</v>
      </c>
      <c r="U240" s="1071">
        <v>46162</v>
      </c>
    </row>
    <row r="241" spans="1:21" s="764" customFormat="1" ht="15" x14ac:dyDescent="0.25">
      <c r="A241" s="768" t="s">
        <v>12670</v>
      </c>
      <c r="B241" s="790"/>
      <c r="C241" s="790" t="s">
        <v>8257</v>
      </c>
      <c r="D241" s="768" t="s">
        <v>6275</v>
      </c>
      <c r="E241" s="759" t="s">
        <v>5069</v>
      </c>
      <c r="F241" s="792">
        <f t="shared" si="20"/>
        <v>46027</v>
      </c>
      <c r="G241" s="787" t="str">
        <f t="shared" si="33"/>
        <v>A2</v>
      </c>
      <c r="H241" s="787" t="str">
        <f t="shared" si="32"/>
        <v>MR_DER-1483_25</v>
      </c>
      <c r="I241" s="793">
        <f t="shared" si="21"/>
        <v>46162</v>
      </c>
      <c r="J241" s="746" t="str">
        <f t="shared" si="31"/>
        <v>APROVADO COM RESSALVAS</v>
      </c>
      <c r="K241" s="757" t="s">
        <v>3730</v>
      </c>
      <c r="L241" s="762">
        <v>44981</v>
      </c>
      <c r="M241" s="765" t="s">
        <v>6472</v>
      </c>
      <c r="N241" s="758" t="s">
        <v>5536</v>
      </c>
      <c r="O241" s="794">
        <v>45208</v>
      </c>
      <c r="P241" s="795" t="s">
        <v>6629</v>
      </c>
      <c r="Q241" s="758" t="s">
        <v>3765</v>
      </c>
      <c r="R241" s="794">
        <v>46027</v>
      </c>
      <c r="S241" s="23" t="s">
        <v>11834</v>
      </c>
      <c r="T241" s="764" t="s">
        <v>5537</v>
      </c>
      <c r="U241" s="1071">
        <v>46162</v>
      </c>
    </row>
    <row r="242" spans="1:21" s="764" customFormat="1" ht="15" x14ac:dyDescent="0.25">
      <c r="A242" s="768" t="s">
        <v>12670</v>
      </c>
      <c r="B242" s="790"/>
      <c r="C242" s="790" t="s">
        <v>8257</v>
      </c>
      <c r="D242" s="768" t="s">
        <v>6275</v>
      </c>
      <c r="E242" s="759" t="s">
        <v>5070</v>
      </c>
      <c r="F242" s="792">
        <f t="shared" ref="F242:F309" si="34">IF(L242&lt;&gt;0,MAX(L242,R242,X242,AD242),"NE")</f>
        <v>46027</v>
      </c>
      <c r="G242" s="787" t="str">
        <f t="shared" si="33"/>
        <v>A2</v>
      </c>
      <c r="H242" s="787" t="str">
        <f t="shared" si="32"/>
        <v>MR_DER-1483_25</v>
      </c>
      <c r="I242" s="793">
        <f t="shared" ref="I242:I287" si="35">IF(F242="NE",F242,IF(INDEX(K242:CP242,,MATCH(F242,K242:CP242,0)+3)&lt;&gt;0,INDEX(K242:CP242,,MATCH(F242,K242:CP242,0)+3),"ND"))</f>
        <v>46162</v>
      </c>
      <c r="J242" s="746" t="str">
        <f t="shared" si="31"/>
        <v>APROVADO COM RESSALVAS</v>
      </c>
      <c r="K242" s="757" t="s">
        <v>3730</v>
      </c>
      <c r="L242" s="762">
        <v>44981</v>
      </c>
      <c r="M242" s="765" t="s">
        <v>6472</v>
      </c>
      <c r="N242" s="758" t="s">
        <v>5536</v>
      </c>
      <c r="O242" s="794">
        <v>45208</v>
      </c>
      <c r="P242" s="795" t="s">
        <v>6629</v>
      </c>
      <c r="Q242" s="758" t="s">
        <v>3765</v>
      </c>
      <c r="R242" s="794">
        <v>46027</v>
      </c>
      <c r="S242" s="23" t="s">
        <v>11834</v>
      </c>
      <c r="T242" s="764" t="s">
        <v>5537</v>
      </c>
      <c r="U242" s="1071">
        <v>46162</v>
      </c>
    </row>
    <row r="243" spans="1:21" s="764" customFormat="1" ht="15" x14ac:dyDescent="0.25">
      <c r="A243" s="768" t="s">
        <v>12670</v>
      </c>
      <c r="B243" s="790" t="s">
        <v>8257</v>
      </c>
      <c r="C243" s="790"/>
      <c r="D243" s="768" t="s">
        <v>19</v>
      </c>
      <c r="E243" s="759" t="s">
        <v>5071</v>
      </c>
      <c r="F243" s="792">
        <f t="shared" si="34"/>
        <v>46035</v>
      </c>
      <c r="G243" s="787" t="str">
        <f t="shared" si="33"/>
        <v>A1</v>
      </c>
      <c r="H243" s="787" t="str">
        <f t="shared" si="32"/>
        <v>MR_DER-1500_26</v>
      </c>
      <c r="I243" s="793">
        <f t="shared" si="35"/>
        <v>46162</v>
      </c>
      <c r="J243" s="746" t="str">
        <f t="shared" si="31"/>
        <v>APROVADO COM RESSALVAS</v>
      </c>
      <c r="K243" s="757" t="s">
        <v>3730</v>
      </c>
      <c r="L243" s="762">
        <v>46035</v>
      </c>
      <c r="M243" s="23" t="s">
        <v>11970</v>
      </c>
      <c r="N243" s="764" t="s">
        <v>5537</v>
      </c>
      <c r="O243" s="1071">
        <v>46162</v>
      </c>
      <c r="P243" s="758"/>
      <c r="Q243" s="757"/>
      <c r="R243" s="757"/>
      <c r="S243" s="757"/>
    </row>
    <row r="244" spans="1:21" s="764" customFormat="1" ht="15" x14ac:dyDescent="0.25">
      <c r="A244" s="768" t="s">
        <v>12670</v>
      </c>
      <c r="B244" s="790" t="s">
        <v>8257</v>
      </c>
      <c r="C244" s="790"/>
      <c r="D244" s="768" t="s">
        <v>19</v>
      </c>
      <c r="E244" s="759" t="s">
        <v>11968</v>
      </c>
      <c r="F244" s="792">
        <f>IF(L244&lt;&gt;0,MAX(L244,R244,X244,AD244),"NE")</f>
        <v>46035</v>
      </c>
      <c r="G244" s="787" t="str">
        <f t="shared" si="33"/>
        <v>A1</v>
      </c>
      <c r="H244" s="787" t="str">
        <f t="shared" si="32"/>
        <v>MR_DER-1500_26</v>
      </c>
      <c r="I244" s="793">
        <f>IF(F244="NE",F244,IF(INDEX(K244:CP244,,MATCH(F244,K244:CP244,0)+3)&lt;&gt;0,INDEX(K244:CP244,,MATCH(F244,K244:CP244,0)+3),"ND"))</f>
        <v>46162</v>
      </c>
      <c r="J244" s="746" t="str">
        <f>IF(G244="NE",G244,IF(INDEX(K244:CQ244,,MATCH(G244,K244:CQ244,0)+3)&lt;&gt;0,INDEX(K244:CQ244,,MATCH(G244,K244:CQ244,0)+3),"ND"))</f>
        <v>APROVADO COM RESSALVAS</v>
      </c>
      <c r="K244" s="757" t="s">
        <v>3730</v>
      </c>
      <c r="L244" s="762">
        <v>46035</v>
      </c>
      <c r="M244" s="23" t="s">
        <v>11970</v>
      </c>
      <c r="N244" s="764" t="s">
        <v>5537</v>
      </c>
      <c r="O244" s="1071">
        <v>46162</v>
      </c>
      <c r="P244" s="758"/>
      <c r="Q244" s="757"/>
      <c r="R244" s="757"/>
      <c r="S244" s="757"/>
    </row>
    <row r="245" spans="1:21" s="764" customFormat="1" ht="15" x14ac:dyDescent="0.25">
      <c r="A245" s="768" t="s">
        <v>12670</v>
      </c>
      <c r="B245" s="790" t="s">
        <v>8257</v>
      </c>
      <c r="C245" s="790"/>
      <c r="D245" s="768" t="s">
        <v>19</v>
      </c>
      <c r="E245" s="759" t="s">
        <v>11969</v>
      </c>
      <c r="F245" s="792">
        <f>IF(L245&lt;&gt;0,MAX(L245,R245,X245,AD245),"NE")</f>
        <v>46035</v>
      </c>
      <c r="G245" s="787" t="str">
        <f t="shared" si="33"/>
        <v>A1</v>
      </c>
      <c r="H245" s="787" t="str">
        <f t="shared" si="32"/>
        <v>MR_DER-1500_26</v>
      </c>
      <c r="I245" s="793">
        <f>IF(F245="NE",F245,IF(INDEX(K245:CP245,,MATCH(F245,K245:CP245,0)+3)&lt;&gt;0,INDEX(K245:CP245,,MATCH(F245,K245:CP245,0)+3),"ND"))</f>
        <v>46162</v>
      </c>
      <c r="J245" s="746" t="str">
        <f>IF(G245="NE",G245,IF(INDEX(K245:CQ245,,MATCH(G245,K245:CQ245,0)+3)&lt;&gt;0,INDEX(K245:CQ245,,MATCH(G245,K245:CQ245,0)+3),"ND"))</f>
        <v>APROVADO COM RESSALVAS</v>
      </c>
      <c r="K245" s="757" t="s">
        <v>3730</v>
      </c>
      <c r="L245" s="762">
        <v>46035</v>
      </c>
      <c r="M245" s="23" t="s">
        <v>11970</v>
      </c>
      <c r="N245" s="764" t="s">
        <v>5537</v>
      </c>
      <c r="O245" s="1071">
        <v>46162</v>
      </c>
      <c r="P245" s="758"/>
      <c r="Q245" s="757"/>
      <c r="R245" s="757"/>
      <c r="S245" s="757"/>
    </row>
    <row r="246" spans="1:21" s="731" customFormat="1" x14ac:dyDescent="0.25">
      <c r="A246" s="726"/>
      <c r="B246" s="726"/>
      <c r="C246" s="726"/>
      <c r="D246" s="727"/>
      <c r="E246" s="727"/>
      <c r="F246" s="727"/>
      <c r="G246" s="727"/>
      <c r="H246" s="727"/>
      <c r="I246" s="726"/>
      <c r="J246" s="726"/>
      <c r="K246" s="726"/>
      <c r="L246" s="726"/>
      <c r="M246" s="726"/>
      <c r="N246" s="728"/>
      <c r="O246" s="728"/>
      <c r="P246" s="729"/>
      <c r="Q246" s="730"/>
      <c r="R246" s="730"/>
      <c r="S246" s="730"/>
    </row>
    <row r="247" spans="1:21" s="764" customFormat="1" ht="15" x14ac:dyDescent="0.25">
      <c r="A247" s="768" t="s">
        <v>12670</v>
      </c>
      <c r="B247" s="790"/>
      <c r="C247" s="790"/>
      <c r="D247" s="768" t="s">
        <v>20</v>
      </c>
      <c r="E247" s="759" t="s">
        <v>5072</v>
      </c>
      <c r="F247" s="792">
        <f t="shared" si="34"/>
        <v>46106</v>
      </c>
      <c r="G247" s="787" t="str">
        <f t="shared" si="33"/>
        <v>A1</v>
      </c>
      <c r="H247" s="787" t="str">
        <f t="shared" si="32"/>
        <v>MR_DER-1659_26</v>
      </c>
      <c r="I247" s="793">
        <f t="shared" si="35"/>
        <v>46162</v>
      </c>
      <c r="J247" s="746" t="str">
        <f t="shared" si="31"/>
        <v>NÃO APROVADO</v>
      </c>
      <c r="K247" s="757" t="s">
        <v>3730</v>
      </c>
      <c r="L247" s="762">
        <v>46106</v>
      </c>
      <c r="M247" s="69" t="s">
        <v>12432</v>
      </c>
      <c r="N247" s="758" t="s">
        <v>5536</v>
      </c>
      <c r="O247" s="794">
        <v>46162</v>
      </c>
      <c r="P247" s="758"/>
      <c r="Q247" s="757"/>
      <c r="R247" s="757"/>
      <c r="S247" s="757"/>
    </row>
    <row r="248" spans="1:21" s="764" customFormat="1" ht="15" x14ac:dyDescent="0.25">
      <c r="A248" s="768" t="s">
        <v>12670</v>
      </c>
      <c r="B248" s="790"/>
      <c r="C248" s="790"/>
      <c r="D248" s="768" t="s">
        <v>20</v>
      </c>
      <c r="E248" s="759" t="s">
        <v>5073</v>
      </c>
      <c r="F248" s="792">
        <f t="shared" si="34"/>
        <v>46106</v>
      </c>
      <c r="G248" s="787" t="str">
        <f t="shared" si="33"/>
        <v>A1</v>
      </c>
      <c r="H248" s="787" t="str">
        <f t="shared" si="32"/>
        <v>MR_DER-1659_26</v>
      </c>
      <c r="I248" s="793">
        <f t="shared" si="35"/>
        <v>46162</v>
      </c>
      <c r="J248" s="746" t="str">
        <f t="shared" si="31"/>
        <v>NÃO APROVADO</v>
      </c>
      <c r="K248" s="757" t="s">
        <v>3730</v>
      </c>
      <c r="L248" s="762">
        <v>46106</v>
      </c>
      <c r="M248" s="69" t="s">
        <v>12432</v>
      </c>
      <c r="N248" s="758" t="s">
        <v>5536</v>
      </c>
      <c r="O248" s="794">
        <v>46162</v>
      </c>
      <c r="P248" s="758"/>
      <c r="Q248" s="757"/>
      <c r="R248" s="757"/>
      <c r="S248" s="757"/>
    </row>
    <row r="249" spans="1:21" s="764" customFormat="1" ht="15" x14ac:dyDescent="0.25">
      <c r="A249" s="768" t="s">
        <v>12670</v>
      </c>
      <c r="B249" s="790"/>
      <c r="C249" s="790"/>
      <c r="D249" s="768" t="s">
        <v>20</v>
      </c>
      <c r="E249" s="759" t="s">
        <v>5074</v>
      </c>
      <c r="F249" s="792">
        <f t="shared" si="34"/>
        <v>46106</v>
      </c>
      <c r="G249" s="787" t="str">
        <f t="shared" si="33"/>
        <v>A1</v>
      </c>
      <c r="H249" s="787" t="str">
        <f t="shared" si="32"/>
        <v>MR_DER-1659_26</v>
      </c>
      <c r="I249" s="793">
        <f t="shared" si="35"/>
        <v>46162</v>
      </c>
      <c r="J249" s="746" t="str">
        <f t="shared" si="31"/>
        <v>NÃO APROVADO</v>
      </c>
      <c r="K249" s="757" t="s">
        <v>3730</v>
      </c>
      <c r="L249" s="762">
        <v>46106</v>
      </c>
      <c r="M249" s="69" t="s">
        <v>12432</v>
      </c>
      <c r="N249" s="758" t="s">
        <v>5536</v>
      </c>
      <c r="O249" s="794">
        <v>46162</v>
      </c>
      <c r="P249" s="758"/>
      <c r="Q249" s="757"/>
      <c r="R249" s="757"/>
      <c r="S249" s="757"/>
    </row>
    <row r="250" spans="1:21" s="764" customFormat="1" ht="15" x14ac:dyDescent="0.25">
      <c r="A250" s="768" t="s">
        <v>12670</v>
      </c>
      <c r="B250" s="790"/>
      <c r="C250" s="790"/>
      <c r="D250" s="768" t="s">
        <v>20</v>
      </c>
      <c r="E250" s="759" t="s">
        <v>5075</v>
      </c>
      <c r="F250" s="792">
        <f t="shared" si="34"/>
        <v>46106</v>
      </c>
      <c r="G250" s="787" t="str">
        <f t="shared" si="33"/>
        <v>A1</v>
      </c>
      <c r="H250" s="787" t="str">
        <f t="shared" si="32"/>
        <v>MR_DER-1659_26</v>
      </c>
      <c r="I250" s="793">
        <f t="shared" si="35"/>
        <v>46162</v>
      </c>
      <c r="J250" s="746" t="str">
        <f t="shared" si="31"/>
        <v>NÃO APROVADO</v>
      </c>
      <c r="K250" s="757" t="s">
        <v>3730</v>
      </c>
      <c r="L250" s="762">
        <v>46106</v>
      </c>
      <c r="M250" s="69" t="s">
        <v>12432</v>
      </c>
      <c r="N250" s="758" t="s">
        <v>5536</v>
      </c>
      <c r="O250" s="794">
        <v>46162</v>
      </c>
      <c r="P250" s="758"/>
      <c r="Q250" s="757"/>
      <c r="R250" s="757"/>
      <c r="S250" s="757"/>
    </row>
    <row r="251" spans="1:21" s="764" customFormat="1" ht="15" x14ac:dyDescent="0.25">
      <c r="A251" s="768" t="s">
        <v>12670</v>
      </c>
      <c r="B251" s="790"/>
      <c r="C251" s="790"/>
      <c r="D251" s="768" t="s">
        <v>20</v>
      </c>
      <c r="E251" s="759" t="s">
        <v>5076</v>
      </c>
      <c r="F251" s="792">
        <f t="shared" si="34"/>
        <v>46106</v>
      </c>
      <c r="G251" s="787" t="str">
        <f t="shared" si="33"/>
        <v>A1</v>
      </c>
      <c r="H251" s="787" t="str">
        <f t="shared" si="32"/>
        <v>MR_DER-1659_26</v>
      </c>
      <c r="I251" s="793">
        <f t="shared" si="35"/>
        <v>46162</v>
      </c>
      <c r="J251" s="746" t="str">
        <f t="shared" ref="J251:J287" si="36">IF(G251="NE",G251,IF(INDEX(K251:CQ251,,MATCH(G251,K251:CQ251,0)+3)&lt;&gt;0,INDEX(K251:CQ251,,MATCH(G251,K251:CQ251,0)+3),"ND"))</f>
        <v>NÃO APROVADO</v>
      </c>
      <c r="K251" s="757" t="s">
        <v>3730</v>
      </c>
      <c r="L251" s="762">
        <v>46106</v>
      </c>
      <c r="M251" s="69" t="s">
        <v>12432</v>
      </c>
      <c r="N251" s="758" t="s">
        <v>5536</v>
      </c>
      <c r="O251" s="794">
        <v>46162</v>
      </c>
      <c r="P251" s="758"/>
      <c r="Q251" s="757"/>
      <c r="R251" s="757"/>
      <c r="S251" s="757"/>
    </row>
    <row r="252" spans="1:21" s="764" customFormat="1" ht="15" x14ac:dyDescent="0.25">
      <c r="A252" s="768" t="s">
        <v>12670</v>
      </c>
      <c r="B252" s="790"/>
      <c r="C252" s="790"/>
      <c r="D252" s="768" t="s">
        <v>20</v>
      </c>
      <c r="E252" s="759" t="s">
        <v>5077</v>
      </c>
      <c r="F252" s="792">
        <f t="shared" si="34"/>
        <v>46106</v>
      </c>
      <c r="G252" s="787" t="str">
        <f t="shared" si="33"/>
        <v>A1</v>
      </c>
      <c r="H252" s="787" t="str">
        <f t="shared" ref="H252:H323" si="37">IF($F252="","",INDEX($K252:$FL252,1,MATCH($F252,$K252:$FL252,)+1))</f>
        <v>MR_DER-1659_26</v>
      </c>
      <c r="I252" s="793">
        <f t="shared" si="35"/>
        <v>46162</v>
      </c>
      <c r="J252" s="746" t="str">
        <f t="shared" si="36"/>
        <v>NÃO APROVADO</v>
      </c>
      <c r="K252" s="757" t="s">
        <v>3730</v>
      </c>
      <c r="L252" s="762">
        <v>46106</v>
      </c>
      <c r="M252" s="69" t="s">
        <v>12432</v>
      </c>
      <c r="N252" s="758" t="s">
        <v>5536</v>
      </c>
      <c r="O252" s="794">
        <v>46162</v>
      </c>
      <c r="P252" s="758"/>
      <c r="Q252" s="757"/>
      <c r="R252" s="757"/>
      <c r="S252" s="757"/>
    </row>
    <row r="253" spans="1:21" s="764" customFormat="1" ht="15" x14ac:dyDescent="0.25">
      <c r="A253" s="768" t="s">
        <v>12670</v>
      </c>
      <c r="B253" s="790"/>
      <c r="C253" s="790"/>
      <c r="D253" s="768" t="s">
        <v>20</v>
      </c>
      <c r="E253" s="759" t="s">
        <v>5078</v>
      </c>
      <c r="F253" s="792">
        <f t="shared" si="34"/>
        <v>46106</v>
      </c>
      <c r="G253" s="787" t="str">
        <f t="shared" si="33"/>
        <v>A1</v>
      </c>
      <c r="H253" s="787" t="str">
        <f t="shared" si="37"/>
        <v>MR_DER-1659_26</v>
      </c>
      <c r="I253" s="793">
        <f t="shared" si="35"/>
        <v>46162</v>
      </c>
      <c r="J253" s="746" t="str">
        <f t="shared" si="36"/>
        <v>NÃO APROVADO</v>
      </c>
      <c r="K253" s="757" t="s">
        <v>3730</v>
      </c>
      <c r="L253" s="762">
        <v>46106</v>
      </c>
      <c r="M253" s="69" t="s">
        <v>12432</v>
      </c>
      <c r="N253" s="758" t="s">
        <v>5536</v>
      </c>
      <c r="O253" s="794">
        <v>46162</v>
      </c>
      <c r="P253" s="758"/>
      <c r="Q253" s="757"/>
      <c r="R253" s="757"/>
      <c r="S253" s="757"/>
    </row>
    <row r="254" spans="1:21" s="764" customFormat="1" ht="15" x14ac:dyDescent="0.25">
      <c r="A254" s="768" t="s">
        <v>12670</v>
      </c>
      <c r="B254" s="790"/>
      <c r="C254" s="790"/>
      <c r="D254" s="768" t="s">
        <v>20</v>
      </c>
      <c r="E254" s="759" t="s">
        <v>5079</v>
      </c>
      <c r="F254" s="792">
        <f t="shared" si="34"/>
        <v>46106</v>
      </c>
      <c r="G254" s="787" t="str">
        <f t="shared" si="33"/>
        <v>A1</v>
      </c>
      <c r="H254" s="787" t="str">
        <f t="shared" si="37"/>
        <v>MR_DER-1659_26</v>
      </c>
      <c r="I254" s="793">
        <f t="shared" si="35"/>
        <v>46162</v>
      </c>
      <c r="J254" s="746" t="str">
        <f t="shared" si="36"/>
        <v>NÃO APROVADO</v>
      </c>
      <c r="K254" s="757" t="s">
        <v>3730</v>
      </c>
      <c r="L254" s="762">
        <v>46106</v>
      </c>
      <c r="M254" s="69" t="s">
        <v>12432</v>
      </c>
      <c r="N254" s="758" t="s">
        <v>5536</v>
      </c>
      <c r="O254" s="794">
        <v>46162</v>
      </c>
      <c r="P254" s="758"/>
      <c r="Q254" s="757"/>
      <c r="R254" s="757"/>
      <c r="S254" s="757"/>
    </row>
    <row r="255" spans="1:21" s="764" customFormat="1" ht="15" x14ac:dyDescent="0.25">
      <c r="A255" s="768" t="s">
        <v>12670</v>
      </c>
      <c r="B255" s="790"/>
      <c r="C255" s="790"/>
      <c r="D255" s="768" t="s">
        <v>20</v>
      </c>
      <c r="E255" s="759" t="s">
        <v>5080</v>
      </c>
      <c r="F255" s="792">
        <f t="shared" si="34"/>
        <v>46106</v>
      </c>
      <c r="G255" s="787" t="str">
        <f t="shared" si="33"/>
        <v>A1</v>
      </c>
      <c r="H255" s="787" t="str">
        <f t="shared" si="37"/>
        <v>MR_DER-1659_26</v>
      </c>
      <c r="I255" s="793">
        <f t="shared" si="35"/>
        <v>46162</v>
      </c>
      <c r="J255" s="746" t="str">
        <f t="shared" si="36"/>
        <v>NÃO APROVADO</v>
      </c>
      <c r="K255" s="757" t="s">
        <v>3730</v>
      </c>
      <c r="L255" s="762">
        <v>46106</v>
      </c>
      <c r="M255" s="69" t="s">
        <v>12432</v>
      </c>
      <c r="N255" s="758" t="s">
        <v>5536</v>
      </c>
      <c r="O255" s="794">
        <v>46162</v>
      </c>
    </row>
    <row r="256" spans="1:21" s="764" customFormat="1" ht="15" x14ac:dyDescent="0.25">
      <c r="A256" s="768" t="s">
        <v>12670</v>
      </c>
      <c r="B256" s="790"/>
      <c r="C256" s="790"/>
      <c r="D256" s="768" t="s">
        <v>20</v>
      </c>
      <c r="E256" s="759" t="s">
        <v>12427</v>
      </c>
      <c r="F256" s="792">
        <f>IF(L256&lt;&gt;0,MAX(L256,R256,X256,AD256),"NE")</f>
        <v>46106</v>
      </c>
      <c r="G256" s="787" t="str">
        <f>IF($F256="","",INDEX($K256:$FI256,1,MATCH($F256,$K256:$FI256,)-1))</f>
        <v>A1</v>
      </c>
      <c r="H256" s="787" t="str">
        <f>IF($F256="","",INDEX($K256:$FL256,1,MATCH($F256,$K256:$FL256,)+1))</f>
        <v>MR_DER-1659_26</v>
      </c>
      <c r="I256" s="793">
        <f>IF(F256="NE",F256,IF(INDEX(K256:CP256,,MATCH(F256,K256:CP256,0)+3)&lt;&gt;0,INDEX(K256:CP256,,MATCH(F256,K256:CP256,0)+3),"ND"))</f>
        <v>46162</v>
      </c>
      <c r="J256" s="746" t="str">
        <f>IF(G256="NE",G256,IF(INDEX(K256:CQ256,,MATCH(G256,K256:CQ256,0)+3)&lt;&gt;0,INDEX(K256:CQ256,,MATCH(G256,K256:CQ256,0)+3),"ND"))</f>
        <v>NÃO APROVADO</v>
      </c>
      <c r="K256" s="757" t="s">
        <v>3730</v>
      </c>
      <c r="L256" s="762">
        <v>46106</v>
      </c>
      <c r="M256" s="69" t="s">
        <v>12432</v>
      </c>
      <c r="N256" s="758" t="s">
        <v>5536</v>
      </c>
      <c r="O256" s="794">
        <v>46162</v>
      </c>
    </row>
    <row r="257" spans="1:15" s="764" customFormat="1" ht="15" x14ac:dyDescent="0.25">
      <c r="A257" s="768" t="s">
        <v>12670</v>
      </c>
      <c r="B257" s="790"/>
      <c r="C257" s="790"/>
      <c r="D257" s="768" t="s">
        <v>20</v>
      </c>
      <c r="E257" s="759" t="s">
        <v>12428</v>
      </c>
      <c r="F257" s="792">
        <f>IF(L257&lt;&gt;0,MAX(L257,R257,X257,AD257),"NE")</f>
        <v>46106</v>
      </c>
      <c r="G257" s="787" t="str">
        <f>IF($F257="","",INDEX($K257:$FI257,1,MATCH($F257,$K257:$FI257,)-1))</f>
        <v>A1</v>
      </c>
      <c r="H257" s="787" t="str">
        <f>IF($F257="","",INDEX($K257:$FL257,1,MATCH($F257,$K257:$FL257,)+1))</f>
        <v>MR_DER-1659_26</v>
      </c>
      <c r="I257" s="793">
        <f>IF(F257="NE",F257,IF(INDEX(K257:CP257,,MATCH(F257,K257:CP257,0)+3)&lt;&gt;0,INDEX(K257:CP257,,MATCH(F257,K257:CP257,0)+3),"ND"))</f>
        <v>46162</v>
      </c>
      <c r="J257" s="746" t="str">
        <f>IF(G257="NE",G257,IF(INDEX(K257:CQ257,,MATCH(G257,K257:CQ257,0)+3)&lt;&gt;0,INDEX(K257:CQ257,,MATCH(G257,K257:CQ257,0)+3),"ND"))</f>
        <v>NÃO APROVADO</v>
      </c>
      <c r="K257" s="757" t="s">
        <v>3730</v>
      </c>
      <c r="L257" s="762">
        <v>46106</v>
      </c>
      <c r="M257" s="69" t="s">
        <v>12432</v>
      </c>
      <c r="N257" s="758" t="s">
        <v>5536</v>
      </c>
      <c r="O257" s="794">
        <v>46162</v>
      </c>
    </row>
    <row r="258" spans="1:15" s="764" customFormat="1" ht="15" x14ac:dyDescent="0.25">
      <c r="A258" s="768" t="s">
        <v>12670</v>
      </c>
      <c r="B258" s="790"/>
      <c r="C258" s="790"/>
      <c r="D258" s="768" t="s">
        <v>20</v>
      </c>
      <c r="E258" s="759" t="s">
        <v>12429</v>
      </c>
      <c r="F258" s="792">
        <f>IF(L258&lt;&gt;0,MAX(L258,R258,X258,AD258),"NE")</f>
        <v>46106</v>
      </c>
      <c r="G258" s="787" t="str">
        <f>IF($F258="","",INDEX($K258:$FI258,1,MATCH($F258,$K258:$FI258,)-1))</f>
        <v>A1</v>
      </c>
      <c r="H258" s="787" t="str">
        <f>IF($F258="","",INDEX($K258:$FL258,1,MATCH($F258,$K258:$FL258,)+1))</f>
        <v>MR_DER-1659_26</v>
      </c>
      <c r="I258" s="793">
        <f>IF(F258="NE",F258,IF(INDEX(K258:CP258,,MATCH(F258,K258:CP258,0)+3)&lt;&gt;0,INDEX(K258:CP258,,MATCH(F258,K258:CP258,0)+3),"ND"))</f>
        <v>46162</v>
      </c>
      <c r="J258" s="746" t="str">
        <f>IF(G258="NE",G258,IF(INDEX(K258:CQ258,,MATCH(G258,K258:CQ258,0)+3)&lt;&gt;0,INDEX(K258:CQ258,,MATCH(G258,K258:CQ258,0)+3),"ND"))</f>
        <v>NÃO APROVADO</v>
      </c>
      <c r="K258" s="757" t="s">
        <v>3730</v>
      </c>
      <c r="L258" s="762">
        <v>46106</v>
      </c>
      <c r="M258" s="69" t="s">
        <v>12432</v>
      </c>
      <c r="N258" s="758" t="s">
        <v>5536</v>
      </c>
      <c r="O258" s="794">
        <v>46162</v>
      </c>
    </row>
    <row r="259" spans="1:15" s="764" customFormat="1" ht="15" x14ac:dyDescent="0.25">
      <c r="A259" s="768" t="s">
        <v>12670</v>
      </c>
      <c r="B259" s="790"/>
      <c r="C259" s="790"/>
      <c r="D259" s="768" t="s">
        <v>20</v>
      </c>
      <c r="E259" s="759" t="s">
        <v>12430</v>
      </c>
      <c r="F259" s="792">
        <f>IF(L259&lt;&gt;0,MAX(L259,R259,X259,AD259),"NE")</f>
        <v>46106</v>
      </c>
      <c r="G259" s="787" t="str">
        <f>IF($F259="","",INDEX($K259:$FI259,1,MATCH($F259,$K259:$FI259,)-1))</f>
        <v>A1</v>
      </c>
      <c r="H259" s="787" t="str">
        <f>IF($F259="","",INDEX($K259:$FL259,1,MATCH($F259,$K259:$FL259,)+1))</f>
        <v>MR_DER-1659_26</v>
      </c>
      <c r="I259" s="793">
        <f>IF(F259="NE",F259,IF(INDEX(K259:CP259,,MATCH(F259,K259:CP259,0)+3)&lt;&gt;0,INDEX(K259:CP259,,MATCH(F259,K259:CP259,0)+3),"ND"))</f>
        <v>46162</v>
      </c>
      <c r="J259" s="746" t="str">
        <f>IF(G259="NE",G259,IF(INDEX(K259:CQ259,,MATCH(G259,K259:CQ259,0)+3)&lt;&gt;0,INDEX(K259:CQ259,,MATCH(G259,K259:CQ259,0)+3),"ND"))</f>
        <v>NÃO APROVADO</v>
      </c>
      <c r="K259" s="757" t="s">
        <v>3730</v>
      </c>
      <c r="L259" s="762">
        <v>46106</v>
      </c>
      <c r="M259" s="69" t="s">
        <v>12432</v>
      </c>
      <c r="N259" s="758" t="s">
        <v>5536</v>
      </c>
      <c r="O259" s="794">
        <v>46162</v>
      </c>
    </row>
    <row r="260" spans="1:15" s="764" customFormat="1" ht="15" x14ac:dyDescent="0.25">
      <c r="A260" s="768" t="s">
        <v>12670</v>
      </c>
      <c r="B260" s="790"/>
      <c r="C260" s="790"/>
      <c r="D260" s="768" t="s">
        <v>20</v>
      </c>
      <c r="E260" s="759" t="s">
        <v>12431</v>
      </c>
      <c r="F260" s="792">
        <f>IF(L260&lt;&gt;0,MAX(L260,R260,X260,AD260),"NE")</f>
        <v>46106</v>
      </c>
      <c r="G260" s="787" t="str">
        <f>IF($F260="","",INDEX($K260:$FI260,1,MATCH($F260,$K260:$FI260,)-1))</f>
        <v>A1</v>
      </c>
      <c r="H260" s="787" t="str">
        <f>IF($F260="","",INDEX($K260:$FL260,1,MATCH($F260,$K260:$FL260,)+1))</f>
        <v>MR_DER-1659_26</v>
      </c>
      <c r="I260" s="793">
        <f>IF(F260="NE",F260,IF(INDEX(K260:CP260,,MATCH(F260,K260:CP260,0)+3)&lt;&gt;0,INDEX(K260:CP260,,MATCH(F260,K260:CP260,0)+3),"ND"))</f>
        <v>46162</v>
      </c>
      <c r="J260" s="746" t="str">
        <f>IF(G260="NE",G260,IF(INDEX(K260:CQ260,,MATCH(G260,K260:CQ260,0)+3)&lt;&gt;0,INDEX(K260:CQ260,,MATCH(G260,K260:CQ260,0)+3),"ND"))</f>
        <v>NÃO APROVADO</v>
      </c>
      <c r="K260" s="757" t="s">
        <v>3730</v>
      </c>
      <c r="L260" s="762">
        <v>46106</v>
      </c>
      <c r="M260" s="69" t="s">
        <v>12432</v>
      </c>
      <c r="N260" s="758" t="s">
        <v>5536</v>
      </c>
      <c r="O260" s="794">
        <v>46162</v>
      </c>
    </row>
    <row r="261" spans="1:15" s="764" customFormat="1" ht="15" x14ac:dyDescent="0.25">
      <c r="A261" s="768" t="s">
        <v>9040</v>
      </c>
      <c r="B261" s="768"/>
      <c r="C261" s="768" t="s">
        <v>8603</v>
      </c>
      <c r="D261" s="768" t="s">
        <v>21</v>
      </c>
      <c r="E261" s="768" t="s">
        <v>5081</v>
      </c>
      <c r="F261" s="792">
        <f t="shared" si="34"/>
        <v>46134</v>
      </c>
      <c r="G261" s="787" t="str">
        <f t="shared" si="33"/>
        <v>A1</v>
      </c>
      <c r="H261" s="787" t="str">
        <f t="shared" ref="H261:H268" si="38">IF($F261="","",INDEX($K261:$FL261,1,MATCH($F261,$K261:$FL261,)+1))</f>
        <v>MR_DER-1696_26</v>
      </c>
      <c r="I261" s="793">
        <f t="shared" ref="I261:I268" si="39">IF(F261="NE",F261,IF(INDEX(K261:CP261,,MATCH(F261,K261:CP261,0)+3)&lt;&gt;0,INDEX(K261:CP261,,MATCH(F261,K261:CP261,0)+3),"ND"))</f>
        <v>46163</v>
      </c>
      <c r="J261" s="746" t="str">
        <f t="shared" ref="J261:J268" si="40">IF(G261="NE",G261,IF(INDEX(K261:CQ261,,MATCH(G261,K261:CQ261,0)+3)&lt;&gt;0,INDEX(K261:CQ261,,MATCH(G261,K261:CQ261,0)+3),"ND"))</f>
        <v>NÃO APROVADO</v>
      </c>
      <c r="K261" s="768" t="s">
        <v>3730</v>
      </c>
      <c r="L261" s="1655">
        <v>46134</v>
      </c>
      <c r="M261" s="69" t="s">
        <v>12565</v>
      </c>
      <c r="N261" s="764" t="s">
        <v>5536</v>
      </c>
      <c r="O261" s="1071">
        <v>46163</v>
      </c>
    </row>
    <row r="262" spans="1:15" s="764" customFormat="1" ht="15" x14ac:dyDescent="0.25">
      <c r="A262" s="768" t="s">
        <v>9040</v>
      </c>
      <c r="B262" s="768"/>
      <c r="C262" s="768" t="s">
        <v>8603</v>
      </c>
      <c r="D262" s="768" t="s">
        <v>21</v>
      </c>
      <c r="E262" s="768" t="s">
        <v>5082</v>
      </c>
      <c r="F262" s="792">
        <f t="shared" si="34"/>
        <v>46134</v>
      </c>
      <c r="G262" s="787" t="str">
        <f t="shared" si="33"/>
        <v>A1</v>
      </c>
      <c r="H262" s="787" t="str">
        <f t="shared" si="38"/>
        <v>MR_DER-1696_26</v>
      </c>
      <c r="I262" s="793">
        <f t="shared" si="39"/>
        <v>46163</v>
      </c>
      <c r="J262" s="746" t="str">
        <f t="shared" si="40"/>
        <v>NÃO APROVADO</v>
      </c>
      <c r="K262" s="768" t="s">
        <v>3730</v>
      </c>
      <c r="L262" s="1655">
        <v>46134</v>
      </c>
      <c r="M262" s="69" t="s">
        <v>12565</v>
      </c>
      <c r="N262" s="764" t="s">
        <v>5536</v>
      </c>
      <c r="O262" s="1071">
        <v>46163</v>
      </c>
    </row>
    <row r="263" spans="1:15" s="764" customFormat="1" ht="15" x14ac:dyDescent="0.25">
      <c r="A263" s="768" t="s">
        <v>9040</v>
      </c>
      <c r="B263" s="768"/>
      <c r="C263" s="768" t="s">
        <v>8603</v>
      </c>
      <c r="D263" s="768" t="s">
        <v>21</v>
      </c>
      <c r="E263" s="768" t="s">
        <v>5083</v>
      </c>
      <c r="F263" s="792">
        <f t="shared" si="34"/>
        <v>46134</v>
      </c>
      <c r="G263" s="787" t="str">
        <f t="shared" si="33"/>
        <v>A1</v>
      </c>
      <c r="H263" s="787" t="str">
        <f t="shared" si="38"/>
        <v>MR_DER-1696_26</v>
      </c>
      <c r="I263" s="793">
        <f t="shared" si="39"/>
        <v>46163</v>
      </c>
      <c r="J263" s="746" t="str">
        <f t="shared" si="40"/>
        <v>NÃO APROVADO</v>
      </c>
      <c r="K263" s="768" t="s">
        <v>3730</v>
      </c>
      <c r="L263" s="1655">
        <v>46134</v>
      </c>
      <c r="M263" s="69" t="s">
        <v>12565</v>
      </c>
      <c r="N263" s="764" t="s">
        <v>5536</v>
      </c>
      <c r="O263" s="1071">
        <v>46163</v>
      </c>
    </row>
    <row r="264" spans="1:15" s="764" customFormat="1" ht="15" x14ac:dyDescent="0.25">
      <c r="A264" s="768" t="s">
        <v>9040</v>
      </c>
      <c r="B264" s="768"/>
      <c r="C264" s="768" t="s">
        <v>8603</v>
      </c>
      <c r="D264" s="768" t="s">
        <v>21</v>
      </c>
      <c r="E264" s="768" t="s">
        <v>5084</v>
      </c>
      <c r="F264" s="792">
        <f t="shared" si="34"/>
        <v>46134</v>
      </c>
      <c r="G264" s="787" t="str">
        <f t="shared" si="33"/>
        <v>A1</v>
      </c>
      <c r="H264" s="787" t="str">
        <f t="shared" si="38"/>
        <v>MR_DER-1696_26</v>
      </c>
      <c r="I264" s="793">
        <f t="shared" si="39"/>
        <v>46163</v>
      </c>
      <c r="J264" s="746" t="str">
        <f t="shared" si="40"/>
        <v>NÃO APROVADO</v>
      </c>
      <c r="K264" s="768" t="s">
        <v>3730</v>
      </c>
      <c r="L264" s="1655">
        <v>46134</v>
      </c>
      <c r="M264" s="69" t="s">
        <v>12565</v>
      </c>
      <c r="N264" s="764" t="s">
        <v>5536</v>
      </c>
      <c r="O264" s="1071">
        <v>46163</v>
      </c>
    </row>
    <row r="265" spans="1:15" s="764" customFormat="1" ht="15" x14ac:dyDescent="0.25">
      <c r="A265" s="768" t="s">
        <v>9040</v>
      </c>
      <c r="B265" s="768"/>
      <c r="C265" s="768" t="s">
        <v>8603</v>
      </c>
      <c r="D265" s="768" t="s">
        <v>21</v>
      </c>
      <c r="E265" s="768" t="s">
        <v>5085</v>
      </c>
      <c r="F265" s="792">
        <f t="shared" si="34"/>
        <v>46134</v>
      </c>
      <c r="G265" s="787" t="str">
        <f t="shared" si="33"/>
        <v>A1</v>
      </c>
      <c r="H265" s="787" t="str">
        <f t="shared" si="38"/>
        <v>MR_DER-1696_26</v>
      </c>
      <c r="I265" s="793">
        <f t="shared" si="39"/>
        <v>46163</v>
      </c>
      <c r="J265" s="746" t="str">
        <f t="shared" si="40"/>
        <v>NÃO APROVADO</v>
      </c>
      <c r="K265" s="768" t="s">
        <v>3730</v>
      </c>
      <c r="L265" s="1655">
        <v>46134</v>
      </c>
      <c r="M265" s="69" t="s">
        <v>12565</v>
      </c>
      <c r="N265" s="764" t="s">
        <v>5536</v>
      </c>
      <c r="O265" s="1071">
        <v>46163</v>
      </c>
    </row>
    <row r="266" spans="1:15" s="764" customFormat="1" ht="15" x14ac:dyDescent="0.25">
      <c r="A266" s="768" t="s">
        <v>9040</v>
      </c>
      <c r="B266" s="768"/>
      <c r="C266" s="768" t="s">
        <v>8603</v>
      </c>
      <c r="D266" s="768" t="s">
        <v>21</v>
      </c>
      <c r="E266" s="768" t="s">
        <v>5086</v>
      </c>
      <c r="F266" s="792">
        <f t="shared" si="34"/>
        <v>46134</v>
      </c>
      <c r="G266" s="787" t="str">
        <f t="shared" si="33"/>
        <v>A1</v>
      </c>
      <c r="H266" s="787" t="str">
        <f t="shared" si="38"/>
        <v>MR_DER-1696_26</v>
      </c>
      <c r="I266" s="793">
        <f t="shared" si="39"/>
        <v>46163</v>
      </c>
      <c r="J266" s="746" t="str">
        <f t="shared" si="40"/>
        <v>NÃO APROVADO</v>
      </c>
      <c r="K266" s="768" t="s">
        <v>3730</v>
      </c>
      <c r="L266" s="1655">
        <v>46134</v>
      </c>
      <c r="M266" s="69" t="s">
        <v>12565</v>
      </c>
      <c r="N266" s="764" t="s">
        <v>5536</v>
      </c>
      <c r="O266" s="1071">
        <v>46163</v>
      </c>
    </row>
    <row r="267" spans="1:15" s="764" customFormat="1" ht="15" x14ac:dyDescent="0.25">
      <c r="A267" s="768" t="s">
        <v>9040</v>
      </c>
      <c r="B267" s="768"/>
      <c r="C267" s="768" t="s">
        <v>8603</v>
      </c>
      <c r="D267" s="768" t="s">
        <v>21</v>
      </c>
      <c r="E267" s="768" t="s">
        <v>5087</v>
      </c>
      <c r="F267" s="792">
        <f t="shared" si="34"/>
        <v>46134</v>
      </c>
      <c r="G267" s="787" t="str">
        <f t="shared" si="33"/>
        <v>A1</v>
      </c>
      <c r="H267" s="787" t="str">
        <f t="shared" si="38"/>
        <v>MR_DER-1696_26</v>
      </c>
      <c r="I267" s="793">
        <f t="shared" si="39"/>
        <v>46163</v>
      </c>
      <c r="J267" s="746" t="str">
        <f t="shared" si="40"/>
        <v>NÃO APROVADO</v>
      </c>
      <c r="K267" s="768" t="s">
        <v>3730</v>
      </c>
      <c r="L267" s="1655">
        <v>46134</v>
      </c>
      <c r="M267" s="69" t="s">
        <v>12565</v>
      </c>
      <c r="N267" s="764" t="s">
        <v>5536</v>
      </c>
      <c r="O267" s="1071">
        <v>46163</v>
      </c>
    </row>
    <row r="268" spans="1:15" s="764" customFormat="1" ht="15" x14ac:dyDescent="0.25">
      <c r="A268" s="768" t="s">
        <v>9040</v>
      </c>
      <c r="B268" s="768"/>
      <c r="C268" s="768" t="s">
        <v>8603</v>
      </c>
      <c r="D268" s="768" t="s">
        <v>21</v>
      </c>
      <c r="E268" s="768" t="s">
        <v>5088</v>
      </c>
      <c r="F268" s="792">
        <f t="shared" si="34"/>
        <v>46134</v>
      </c>
      <c r="G268" s="787" t="str">
        <f t="shared" si="33"/>
        <v>A1</v>
      </c>
      <c r="H268" s="787" t="str">
        <f t="shared" si="38"/>
        <v>MR_DER-1696_26</v>
      </c>
      <c r="I268" s="793">
        <f t="shared" si="39"/>
        <v>46163</v>
      </c>
      <c r="J268" s="746" t="str">
        <f t="shared" si="40"/>
        <v>NÃO APROVADO</v>
      </c>
      <c r="K268" s="768" t="s">
        <v>3730</v>
      </c>
      <c r="L268" s="1655">
        <v>46134</v>
      </c>
      <c r="M268" s="69" t="s">
        <v>12565</v>
      </c>
      <c r="N268" s="764" t="s">
        <v>5536</v>
      </c>
      <c r="O268" s="1071">
        <v>46163</v>
      </c>
    </row>
    <row r="269" spans="1:15" s="764" customFormat="1" x14ac:dyDescent="0.25">
      <c r="A269" s="768" t="s">
        <v>9040</v>
      </c>
      <c r="B269" s="768"/>
      <c r="C269" s="768" t="s">
        <v>8603</v>
      </c>
      <c r="D269" s="768" t="s">
        <v>22</v>
      </c>
      <c r="E269" s="768" t="s">
        <v>5089</v>
      </c>
      <c r="F269" s="792">
        <f t="shared" si="34"/>
        <v>46044</v>
      </c>
      <c r="G269" s="787" t="str">
        <f t="shared" si="33"/>
        <v>A1</v>
      </c>
      <c r="H269" s="787" t="str">
        <f t="shared" si="37"/>
        <v>MR_DER-1696_26</v>
      </c>
      <c r="I269" s="793">
        <f t="shared" si="35"/>
        <v>46163</v>
      </c>
      <c r="J269" s="746" t="str">
        <f t="shared" si="36"/>
        <v>NÃO APROVADO</v>
      </c>
      <c r="K269" s="768" t="s">
        <v>3730</v>
      </c>
      <c r="L269" s="1655">
        <v>46044</v>
      </c>
      <c r="M269" s="768" t="s">
        <v>12565</v>
      </c>
      <c r="N269" s="764" t="s">
        <v>5536</v>
      </c>
      <c r="O269" s="1071">
        <v>46163</v>
      </c>
    </row>
    <row r="270" spans="1:15" s="764" customFormat="1" x14ac:dyDescent="0.25">
      <c r="A270" s="768" t="s">
        <v>9040</v>
      </c>
      <c r="B270" s="768"/>
      <c r="C270" s="768" t="s">
        <v>8603</v>
      </c>
      <c r="D270" s="768" t="s">
        <v>22</v>
      </c>
      <c r="E270" s="768" t="s">
        <v>5090</v>
      </c>
      <c r="F270" s="792">
        <f t="shared" si="34"/>
        <v>46044</v>
      </c>
      <c r="G270" s="787" t="str">
        <f t="shared" si="33"/>
        <v>A1</v>
      </c>
      <c r="H270" s="787" t="str">
        <f t="shared" si="37"/>
        <v>MR_DER-1696_26</v>
      </c>
      <c r="I270" s="793">
        <f t="shared" si="35"/>
        <v>46163</v>
      </c>
      <c r="J270" s="746" t="str">
        <f t="shared" si="36"/>
        <v>NÃO APROVADO</v>
      </c>
      <c r="K270" s="768" t="s">
        <v>3730</v>
      </c>
      <c r="L270" s="1655">
        <v>46044</v>
      </c>
      <c r="M270" s="768" t="s">
        <v>12565</v>
      </c>
      <c r="N270" s="764" t="s">
        <v>5536</v>
      </c>
      <c r="O270" s="1071">
        <v>46163</v>
      </c>
    </row>
    <row r="271" spans="1:15" s="764" customFormat="1" x14ac:dyDescent="0.25">
      <c r="A271" s="768" t="s">
        <v>9040</v>
      </c>
      <c r="B271" s="768"/>
      <c r="C271" s="768" t="s">
        <v>8603</v>
      </c>
      <c r="D271" s="768" t="s">
        <v>22</v>
      </c>
      <c r="E271" s="768" t="s">
        <v>5091</v>
      </c>
      <c r="F271" s="792">
        <f t="shared" si="34"/>
        <v>46044</v>
      </c>
      <c r="G271" s="787" t="str">
        <f t="shared" si="33"/>
        <v>A1</v>
      </c>
      <c r="H271" s="787" t="str">
        <f t="shared" si="37"/>
        <v>MR_DER-1696_26</v>
      </c>
      <c r="I271" s="793">
        <f t="shared" si="35"/>
        <v>46163</v>
      </c>
      <c r="J271" s="746" t="str">
        <f t="shared" si="36"/>
        <v>NÃO APROVADO</v>
      </c>
      <c r="K271" s="768" t="s">
        <v>3730</v>
      </c>
      <c r="L271" s="1655">
        <v>46044</v>
      </c>
      <c r="M271" s="768" t="s">
        <v>12565</v>
      </c>
      <c r="N271" s="764" t="s">
        <v>5536</v>
      </c>
      <c r="O271" s="1071">
        <v>46163</v>
      </c>
    </row>
    <row r="272" spans="1:15" s="764" customFormat="1" x14ac:dyDescent="0.25">
      <c r="A272" s="768" t="s">
        <v>9040</v>
      </c>
      <c r="B272" s="768"/>
      <c r="C272" s="768" t="s">
        <v>8603</v>
      </c>
      <c r="D272" s="768" t="s">
        <v>22</v>
      </c>
      <c r="E272" s="768" t="s">
        <v>5092</v>
      </c>
      <c r="F272" s="792">
        <f t="shared" si="34"/>
        <v>46044</v>
      </c>
      <c r="G272" s="787" t="str">
        <f t="shared" si="33"/>
        <v>A1</v>
      </c>
      <c r="H272" s="787" t="str">
        <f t="shared" si="37"/>
        <v>MR_DER-1696_26</v>
      </c>
      <c r="I272" s="793">
        <f t="shared" si="35"/>
        <v>46163</v>
      </c>
      <c r="J272" s="746" t="str">
        <f t="shared" si="36"/>
        <v>NÃO APROVADO</v>
      </c>
      <c r="K272" s="768" t="s">
        <v>3730</v>
      </c>
      <c r="L272" s="1655">
        <v>46044</v>
      </c>
      <c r="M272" s="768" t="s">
        <v>12565</v>
      </c>
      <c r="N272" s="764" t="s">
        <v>5536</v>
      </c>
      <c r="O272" s="1071">
        <v>46163</v>
      </c>
    </row>
    <row r="273" spans="1:43" s="764" customFormat="1" x14ac:dyDescent="0.25">
      <c r="A273" s="768" t="s">
        <v>9040</v>
      </c>
      <c r="B273" s="768"/>
      <c r="C273" s="768" t="s">
        <v>8603</v>
      </c>
      <c r="D273" s="768" t="s">
        <v>22</v>
      </c>
      <c r="E273" s="768" t="s">
        <v>5093</v>
      </c>
      <c r="F273" s="792">
        <f t="shared" si="34"/>
        <v>46044</v>
      </c>
      <c r="G273" s="787" t="str">
        <f t="shared" si="33"/>
        <v>A1</v>
      </c>
      <c r="H273" s="787" t="str">
        <f t="shared" si="37"/>
        <v>MR_DER-1696_26</v>
      </c>
      <c r="I273" s="793">
        <f t="shared" si="35"/>
        <v>46163</v>
      </c>
      <c r="J273" s="746" t="str">
        <f t="shared" si="36"/>
        <v>NÃO APROVADO</v>
      </c>
      <c r="K273" s="768" t="s">
        <v>3730</v>
      </c>
      <c r="L273" s="1655">
        <v>46044</v>
      </c>
      <c r="M273" s="768" t="s">
        <v>12565</v>
      </c>
      <c r="N273" s="764" t="s">
        <v>5536</v>
      </c>
      <c r="O273" s="1071">
        <v>46163</v>
      </c>
    </row>
    <row r="274" spans="1:43" s="764" customFormat="1" x14ac:dyDescent="0.25">
      <c r="A274" s="768" t="s">
        <v>9040</v>
      </c>
      <c r="B274" s="768"/>
      <c r="C274" s="768" t="s">
        <v>8603</v>
      </c>
      <c r="D274" s="768" t="s">
        <v>22</v>
      </c>
      <c r="E274" s="768" t="s">
        <v>5094</v>
      </c>
      <c r="F274" s="792">
        <f t="shared" si="34"/>
        <v>46044</v>
      </c>
      <c r="G274" s="787" t="str">
        <f t="shared" si="33"/>
        <v>A1</v>
      </c>
      <c r="H274" s="787" t="str">
        <f t="shared" si="37"/>
        <v>MR_DER-1696_26</v>
      </c>
      <c r="I274" s="793">
        <f t="shared" si="35"/>
        <v>46163</v>
      </c>
      <c r="J274" s="746" t="str">
        <f t="shared" si="36"/>
        <v>NÃO APROVADO</v>
      </c>
      <c r="K274" s="768" t="s">
        <v>3730</v>
      </c>
      <c r="L274" s="1655">
        <v>46044</v>
      </c>
      <c r="M274" s="768" t="s">
        <v>12565</v>
      </c>
      <c r="N274" s="764" t="s">
        <v>5536</v>
      </c>
      <c r="O274" s="1071">
        <v>46163</v>
      </c>
    </row>
    <row r="275" spans="1:43" s="764" customFormat="1" x14ac:dyDescent="0.25">
      <c r="A275" s="768" t="s">
        <v>9040</v>
      </c>
      <c r="B275" s="768"/>
      <c r="C275" s="768" t="s">
        <v>8603</v>
      </c>
      <c r="D275" s="768" t="s">
        <v>22</v>
      </c>
      <c r="E275" s="768" t="s">
        <v>5095</v>
      </c>
      <c r="F275" s="792">
        <f t="shared" si="34"/>
        <v>46044</v>
      </c>
      <c r="G275" s="787" t="str">
        <f t="shared" ref="G275:G344" si="41">IF($F275="","",INDEX($K275:$FI275,1,MATCH($F275,$K275:$FI275,)-1))</f>
        <v>A1</v>
      </c>
      <c r="H275" s="787" t="str">
        <f t="shared" si="37"/>
        <v>MR_DER-1696_26</v>
      </c>
      <c r="I275" s="793">
        <f t="shared" si="35"/>
        <v>46163</v>
      </c>
      <c r="J275" s="746" t="str">
        <f t="shared" si="36"/>
        <v>NÃO APROVADO</v>
      </c>
      <c r="K275" s="768" t="s">
        <v>3730</v>
      </c>
      <c r="L275" s="1655">
        <v>46044</v>
      </c>
      <c r="M275" s="768" t="s">
        <v>12565</v>
      </c>
      <c r="N275" s="764" t="s">
        <v>5536</v>
      </c>
      <c r="O275" s="1071">
        <v>46163</v>
      </c>
    </row>
    <row r="276" spans="1:43" s="764" customFormat="1" x14ac:dyDescent="0.25">
      <c r="A276" s="768" t="s">
        <v>9040</v>
      </c>
      <c r="B276" s="768"/>
      <c r="C276" s="768" t="s">
        <v>8603</v>
      </c>
      <c r="D276" s="768" t="s">
        <v>22</v>
      </c>
      <c r="E276" s="768" t="s">
        <v>5096</v>
      </c>
      <c r="F276" s="792">
        <f t="shared" si="34"/>
        <v>46044</v>
      </c>
      <c r="G276" s="787" t="str">
        <f t="shared" si="41"/>
        <v>A1</v>
      </c>
      <c r="H276" s="787" t="str">
        <f t="shared" si="37"/>
        <v>MR_DER-1696_26</v>
      </c>
      <c r="I276" s="793">
        <f t="shared" si="35"/>
        <v>46163</v>
      </c>
      <c r="J276" s="746" t="str">
        <f t="shared" si="36"/>
        <v>NÃO APROVADO</v>
      </c>
      <c r="K276" s="768" t="s">
        <v>3730</v>
      </c>
      <c r="L276" s="1655">
        <v>46044</v>
      </c>
      <c r="M276" s="768" t="s">
        <v>12565</v>
      </c>
      <c r="N276" s="764" t="s">
        <v>5536</v>
      </c>
      <c r="O276" s="1071">
        <v>46163</v>
      </c>
    </row>
    <row r="277" spans="1:43" s="764" customFormat="1" x14ac:dyDescent="0.25">
      <c r="A277" s="768" t="s">
        <v>9040</v>
      </c>
      <c r="B277" s="768"/>
      <c r="C277" s="768" t="s">
        <v>8603</v>
      </c>
      <c r="D277" s="768" t="s">
        <v>22</v>
      </c>
      <c r="E277" s="768" t="s">
        <v>5097</v>
      </c>
      <c r="F277" s="792">
        <f t="shared" si="34"/>
        <v>46044</v>
      </c>
      <c r="G277" s="787" t="str">
        <f t="shared" si="41"/>
        <v>A1</v>
      </c>
      <c r="H277" s="787" t="str">
        <f t="shared" si="37"/>
        <v>MR_DER-1696_26</v>
      </c>
      <c r="I277" s="793">
        <f t="shared" si="35"/>
        <v>46163</v>
      </c>
      <c r="J277" s="746" t="str">
        <f t="shared" si="36"/>
        <v>NÃO APROVADO</v>
      </c>
      <c r="K277" s="768" t="s">
        <v>3730</v>
      </c>
      <c r="L277" s="1655">
        <v>46044</v>
      </c>
      <c r="M277" s="768" t="s">
        <v>12565</v>
      </c>
      <c r="N277" s="764" t="s">
        <v>5536</v>
      </c>
      <c r="O277" s="1071">
        <v>46163</v>
      </c>
    </row>
    <row r="278" spans="1:43" s="764" customFormat="1" x14ac:dyDescent="0.25">
      <c r="A278" s="768" t="s">
        <v>9040</v>
      </c>
      <c r="B278" s="768"/>
      <c r="C278" s="768" t="s">
        <v>8603</v>
      </c>
      <c r="D278" s="768" t="s">
        <v>22</v>
      </c>
      <c r="E278" s="768" t="s">
        <v>5098</v>
      </c>
      <c r="F278" s="792">
        <f t="shared" si="34"/>
        <v>46044</v>
      </c>
      <c r="G278" s="787" t="str">
        <f t="shared" si="41"/>
        <v>A1</v>
      </c>
      <c r="H278" s="787" t="str">
        <f t="shared" si="37"/>
        <v>MR_DER-1696_26</v>
      </c>
      <c r="I278" s="793">
        <f t="shared" si="35"/>
        <v>46163</v>
      </c>
      <c r="J278" s="746" t="str">
        <f t="shared" si="36"/>
        <v>NÃO APROVADO</v>
      </c>
      <c r="K278" s="768" t="s">
        <v>3730</v>
      </c>
      <c r="L278" s="1655">
        <v>46044</v>
      </c>
      <c r="M278" s="768" t="s">
        <v>12565</v>
      </c>
      <c r="N278" s="764" t="s">
        <v>5536</v>
      </c>
      <c r="O278" s="1071">
        <v>46163</v>
      </c>
    </row>
    <row r="279" spans="1:43" s="764" customFormat="1" x14ac:dyDescent="0.25">
      <c r="A279" s="768" t="s">
        <v>9040</v>
      </c>
      <c r="B279" s="768"/>
      <c r="C279" s="768" t="s">
        <v>8603</v>
      </c>
      <c r="D279" s="768" t="s">
        <v>22</v>
      </c>
      <c r="E279" s="768" t="s">
        <v>5099</v>
      </c>
      <c r="F279" s="792">
        <f t="shared" si="34"/>
        <v>46044</v>
      </c>
      <c r="G279" s="787" t="str">
        <f t="shared" si="41"/>
        <v>A1</v>
      </c>
      <c r="H279" s="787" t="str">
        <f t="shared" si="37"/>
        <v>MR_DER-1696_26</v>
      </c>
      <c r="I279" s="793">
        <f t="shared" si="35"/>
        <v>46163</v>
      </c>
      <c r="J279" s="746" t="str">
        <f t="shared" si="36"/>
        <v>NÃO APROVADO</v>
      </c>
      <c r="K279" s="768" t="s">
        <v>3730</v>
      </c>
      <c r="L279" s="1655">
        <v>46044</v>
      </c>
      <c r="M279" s="768" t="s">
        <v>12565</v>
      </c>
      <c r="N279" s="764" t="s">
        <v>5536</v>
      </c>
      <c r="O279" s="1071">
        <v>46163</v>
      </c>
    </row>
    <row r="280" spans="1:43" s="1656" customFormat="1" x14ac:dyDescent="0.25">
      <c r="A280" s="768" t="s">
        <v>9040</v>
      </c>
      <c r="B280" s="768"/>
      <c r="C280" s="768" t="s">
        <v>8603</v>
      </c>
      <c r="D280" s="768" t="s">
        <v>22</v>
      </c>
      <c r="E280" s="768" t="s">
        <v>12559</v>
      </c>
      <c r="F280" s="792">
        <f t="shared" ref="F280:F285" si="42">IF(L280&lt;&gt;0,MAX(L280,R280,X280,AD280),"NE")</f>
        <v>46044</v>
      </c>
      <c r="G280" s="787" t="str">
        <f t="shared" ref="G280:G285" si="43">IF($F280="","",INDEX($K280:$FI280,1,MATCH($F280,$K280:$FI280,)-1))</f>
        <v>A1</v>
      </c>
      <c r="H280" s="787" t="str">
        <f t="shared" ref="H280:H285" si="44">IF($F280="","",INDEX($K280:$FL280,1,MATCH($F280,$K280:$FL280,)+1))</f>
        <v>MR_DER-1696_26</v>
      </c>
      <c r="I280" s="793">
        <f>IF(F280="NE",F280,IF(INDEX(K280:CP280,,MATCH(F280,K280:CP280,0)+3)&lt;&gt;0,INDEX(K280:CP280,,MATCH(F280,K280:CP280,0)+3),"ND"))</f>
        <v>46163</v>
      </c>
      <c r="J280" s="746" t="str">
        <f>IF(G280="NE",G280,IF(INDEX(K280:CQ280,,MATCH(G280,K280:CQ280,0)+3)&lt;&gt;0,INDEX(K280:CQ280,,MATCH(G280,K280:CQ280,0)+3),"ND"))</f>
        <v>NÃO APROVADO</v>
      </c>
      <c r="K280" s="768" t="s">
        <v>3730</v>
      </c>
      <c r="L280" s="1655">
        <v>46044</v>
      </c>
      <c r="M280" s="768" t="s">
        <v>12565</v>
      </c>
      <c r="N280" s="764" t="s">
        <v>5536</v>
      </c>
      <c r="O280" s="1071">
        <v>46163</v>
      </c>
    </row>
    <row r="281" spans="1:43" s="1656" customFormat="1" x14ac:dyDescent="0.25">
      <c r="A281" s="768" t="s">
        <v>9040</v>
      </c>
      <c r="B281" s="768"/>
      <c r="C281" s="768" t="s">
        <v>8603</v>
      </c>
      <c r="D281" s="768" t="s">
        <v>22</v>
      </c>
      <c r="E281" s="768" t="s">
        <v>12560</v>
      </c>
      <c r="F281" s="792">
        <f t="shared" si="42"/>
        <v>46044</v>
      </c>
      <c r="G281" s="787" t="str">
        <f t="shared" si="43"/>
        <v>A1</v>
      </c>
      <c r="H281" s="787" t="str">
        <f t="shared" si="44"/>
        <v>MR_DER-1696_26</v>
      </c>
      <c r="I281" s="793">
        <f t="shared" ref="I281:I285" si="45">IF(F281="NE",F281,IF(INDEX(K281:CP281,,MATCH(F281,K281:CP281,0)+3)&lt;&gt;0,INDEX(K281:CP281,,MATCH(F281,K281:CP281,0)+3),"ND"))</f>
        <v>46163</v>
      </c>
      <c r="J281" s="746" t="str">
        <f t="shared" ref="J281:J285" si="46">IF(G281="NE",G281,IF(INDEX(K281:CQ281,,MATCH(G281,K281:CQ281,0)+3)&lt;&gt;0,INDEX(K281:CQ281,,MATCH(G281,K281:CQ281,0)+3),"ND"))</f>
        <v>NÃO APROVADO</v>
      </c>
      <c r="K281" s="768" t="s">
        <v>3730</v>
      </c>
      <c r="L281" s="1655">
        <v>46044</v>
      </c>
      <c r="M281" s="768" t="s">
        <v>12565</v>
      </c>
      <c r="N281" s="764" t="s">
        <v>5536</v>
      </c>
      <c r="O281" s="1071">
        <v>46163</v>
      </c>
    </row>
    <row r="282" spans="1:43" s="1656" customFormat="1" x14ac:dyDescent="0.25">
      <c r="A282" s="768" t="s">
        <v>9040</v>
      </c>
      <c r="B282" s="768"/>
      <c r="C282" s="768" t="s">
        <v>8603</v>
      </c>
      <c r="D282" s="768" t="s">
        <v>22</v>
      </c>
      <c r="E282" s="768" t="s">
        <v>12561</v>
      </c>
      <c r="F282" s="792">
        <f t="shared" si="42"/>
        <v>46044</v>
      </c>
      <c r="G282" s="787" t="str">
        <f t="shared" si="43"/>
        <v>A1</v>
      </c>
      <c r="H282" s="787" t="str">
        <f t="shared" si="44"/>
        <v>MR_DER-1696_26</v>
      </c>
      <c r="I282" s="793">
        <f t="shared" si="45"/>
        <v>46163</v>
      </c>
      <c r="J282" s="746" t="str">
        <f t="shared" si="46"/>
        <v>NÃO APROVADO</v>
      </c>
      <c r="K282" s="768" t="s">
        <v>3730</v>
      </c>
      <c r="L282" s="1655">
        <v>46044</v>
      </c>
      <c r="M282" s="768" t="s">
        <v>12565</v>
      </c>
      <c r="N282" s="764" t="s">
        <v>5536</v>
      </c>
      <c r="O282" s="1071">
        <v>46163</v>
      </c>
    </row>
    <row r="283" spans="1:43" s="1656" customFormat="1" x14ac:dyDescent="0.25">
      <c r="A283" s="768" t="s">
        <v>9040</v>
      </c>
      <c r="B283" s="768"/>
      <c r="C283" s="768" t="s">
        <v>8603</v>
      </c>
      <c r="D283" s="768" t="s">
        <v>22</v>
      </c>
      <c r="E283" s="768" t="s">
        <v>12562</v>
      </c>
      <c r="F283" s="792">
        <f t="shared" si="42"/>
        <v>46044</v>
      </c>
      <c r="G283" s="787" t="str">
        <f t="shared" si="43"/>
        <v>A1</v>
      </c>
      <c r="H283" s="787" t="str">
        <f t="shared" si="44"/>
        <v>MR_DER-1696_26</v>
      </c>
      <c r="I283" s="793">
        <f t="shared" si="45"/>
        <v>46163</v>
      </c>
      <c r="J283" s="746" t="str">
        <f t="shared" si="46"/>
        <v>NÃO APROVADO</v>
      </c>
      <c r="K283" s="768" t="s">
        <v>3730</v>
      </c>
      <c r="L283" s="1655">
        <v>46044</v>
      </c>
      <c r="M283" s="768" t="s">
        <v>12565</v>
      </c>
      <c r="N283" s="764" t="s">
        <v>5536</v>
      </c>
      <c r="O283" s="1071">
        <v>46163</v>
      </c>
    </row>
    <row r="284" spans="1:43" s="1656" customFormat="1" x14ac:dyDescent="0.25">
      <c r="A284" s="768" t="s">
        <v>9040</v>
      </c>
      <c r="B284" s="768"/>
      <c r="C284" s="768" t="s">
        <v>8603</v>
      </c>
      <c r="D284" s="768" t="s">
        <v>22</v>
      </c>
      <c r="E284" s="768" t="s">
        <v>12563</v>
      </c>
      <c r="F284" s="792">
        <f t="shared" si="42"/>
        <v>46044</v>
      </c>
      <c r="G284" s="787" t="str">
        <f t="shared" si="43"/>
        <v>A1</v>
      </c>
      <c r="H284" s="787" t="str">
        <f t="shared" si="44"/>
        <v>MR_DER-1696_26</v>
      </c>
      <c r="I284" s="793">
        <f t="shared" si="45"/>
        <v>46163</v>
      </c>
      <c r="J284" s="746" t="str">
        <f t="shared" si="46"/>
        <v>NÃO APROVADO</v>
      </c>
      <c r="K284" s="768" t="s">
        <v>3730</v>
      </c>
      <c r="L284" s="1655">
        <v>46044</v>
      </c>
      <c r="M284" s="768" t="s">
        <v>12565</v>
      </c>
      <c r="N284" s="764" t="s">
        <v>5536</v>
      </c>
      <c r="O284" s="1071">
        <v>46163</v>
      </c>
      <c r="P284" s="768"/>
      <c r="Q284" s="768"/>
      <c r="R284" s="768"/>
      <c r="S284" s="768"/>
      <c r="T284" s="768"/>
      <c r="U284" s="768"/>
      <c r="V284" s="768"/>
      <c r="W284" s="768"/>
      <c r="X284" s="768"/>
      <c r="Y284" s="768"/>
      <c r="Z284" s="768"/>
      <c r="AA284" s="768"/>
      <c r="AB284" s="768"/>
      <c r="AC284" s="787"/>
      <c r="AD284" s="787"/>
      <c r="AE284" s="787"/>
      <c r="AF284" s="787"/>
      <c r="AG284" s="787"/>
      <c r="AH284" s="787"/>
      <c r="AI284" s="787"/>
      <c r="AJ284" s="787"/>
      <c r="AK284" s="787"/>
      <c r="AL284" s="787"/>
      <c r="AM284" s="787"/>
      <c r="AN284" s="787"/>
      <c r="AO284" s="787"/>
      <c r="AP284" s="787"/>
      <c r="AQ284" s="787"/>
    </row>
    <row r="285" spans="1:43" s="1656" customFormat="1" x14ac:dyDescent="0.25">
      <c r="A285" s="768" t="s">
        <v>9040</v>
      </c>
      <c r="B285" s="768"/>
      <c r="C285" s="768" t="s">
        <v>8603</v>
      </c>
      <c r="D285" s="768" t="s">
        <v>22</v>
      </c>
      <c r="E285" s="768" t="s">
        <v>12564</v>
      </c>
      <c r="F285" s="792">
        <f t="shared" si="42"/>
        <v>46044</v>
      </c>
      <c r="G285" s="787" t="str">
        <f t="shared" si="43"/>
        <v>A1</v>
      </c>
      <c r="H285" s="787" t="str">
        <f t="shared" si="44"/>
        <v>MR_DER-1696_26</v>
      </c>
      <c r="I285" s="793">
        <f t="shared" si="45"/>
        <v>46163</v>
      </c>
      <c r="J285" s="746" t="str">
        <f t="shared" si="46"/>
        <v>NÃO APROVADO</v>
      </c>
      <c r="K285" s="768" t="s">
        <v>3730</v>
      </c>
      <c r="L285" s="1655">
        <v>46044</v>
      </c>
      <c r="M285" s="768" t="s">
        <v>12565</v>
      </c>
      <c r="N285" s="764" t="s">
        <v>5536</v>
      </c>
      <c r="O285" s="1071">
        <v>46163</v>
      </c>
      <c r="P285" s="768"/>
      <c r="Q285" s="768"/>
      <c r="R285" s="768"/>
      <c r="S285" s="768"/>
      <c r="T285" s="768"/>
      <c r="U285" s="768"/>
      <c r="V285" s="768"/>
      <c r="W285" s="768"/>
      <c r="X285" s="768"/>
      <c r="Y285" s="768"/>
      <c r="Z285" s="768"/>
      <c r="AA285" s="768"/>
      <c r="AB285" s="768"/>
      <c r="AC285" s="787"/>
      <c r="AD285" s="787"/>
      <c r="AE285" s="787"/>
      <c r="AF285" s="787"/>
      <c r="AG285" s="787"/>
      <c r="AH285" s="787"/>
      <c r="AI285" s="787"/>
      <c r="AJ285" s="787"/>
      <c r="AK285" s="787"/>
      <c r="AL285" s="787"/>
      <c r="AM285" s="787"/>
      <c r="AN285" s="787"/>
      <c r="AO285" s="787"/>
      <c r="AP285" s="787"/>
      <c r="AQ285" s="787"/>
    </row>
    <row r="286" spans="1:43" s="764" customFormat="1" ht="15" x14ac:dyDescent="0.25">
      <c r="A286" s="768" t="s">
        <v>9040</v>
      </c>
      <c r="B286" s="768" t="s">
        <v>8603</v>
      </c>
      <c r="C286" s="768"/>
      <c r="D286" s="768" t="s">
        <v>23</v>
      </c>
      <c r="E286" s="768" t="s">
        <v>5100</v>
      </c>
      <c r="F286" s="792">
        <f t="shared" si="34"/>
        <v>46134</v>
      </c>
      <c r="G286" s="787" t="str">
        <f t="shared" si="41"/>
        <v>A1</v>
      </c>
      <c r="H286" s="787" t="str">
        <f t="shared" si="37"/>
        <v>MR_DER-1696_26</v>
      </c>
      <c r="I286" s="793">
        <f t="shared" si="35"/>
        <v>46163</v>
      </c>
      <c r="J286" s="746" t="str">
        <f t="shared" si="36"/>
        <v>NÃO APROVADO</v>
      </c>
      <c r="K286" s="768" t="s">
        <v>3730</v>
      </c>
      <c r="L286" s="1655">
        <v>46134</v>
      </c>
      <c r="M286" s="69" t="s">
        <v>12565</v>
      </c>
      <c r="N286" s="764" t="s">
        <v>5536</v>
      </c>
      <c r="O286" s="1071">
        <v>46163</v>
      </c>
      <c r="P286" s="768"/>
      <c r="Q286" s="768"/>
      <c r="R286" s="768"/>
      <c r="S286" s="768"/>
      <c r="T286" s="768"/>
      <c r="U286" s="768"/>
      <c r="V286" s="768"/>
      <c r="W286" s="768"/>
      <c r="X286" s="768"/>
      <c r="Y286" s="768"/>
      <c r="Z286" s="768"/>
      <c r="AA286" s="768"/>
      <c r="AB286" s="768"/>
      <c r="AC286" s="787"/>
      <c r="AD286" s="787"/>
      <c r="AE286" s="787"/>
      <c r="AF286" s="787"/>
      <c r="AG286" s="787"/>
      <c r="AH286" s="787"/>
      <c r="AI286" s="787"/>
      <c r="AJ286" s="787"/>
      <c r="AK286" s="787"/>
      <c r="AL286" s="787"/>
      <c r="AM286" s="787"/>
      <c r="AN286" s="787"/>
      <c r="AO286" s="787"/>
      <c r="AP286" s="787"/>
      <c r="AQ286" s="787"/>
    </row>
    <row r="287" spans="1:43" s="764" customFormat="1" ht="15" x14ac:dyDescent="0.25">
      <c r="A287" s="768" t="s">
        <v>9040</v>
      </c>
      <c r="B287" s="768" t="s">
        <v>8603</v>
      </c>
      <c r="C287" s="768"/>
      <c r="D287" s="768" t="s">
        <v>24</v>
      </c>
      <c r="E287" s="768" t="s">
        <v>5101</v>
      </c>
      <c r="F287" s="792">
        <f t="shared" si="34"/>
        <v>46134</v>
      </c>
      <c r="G287" s="787" t="str">
        <f t="shared" si="41"/>
        <v>A1</v>
      </c>
      <c r="H287" s="787" t="str">
        <f t="shared" si="37"/>
        <v>MR_DER-1696_26</v>
      </c>
      <c r="I287" s="793">
        <f t="shared" si="35"/>
        <v>46163</v>
      </c>
      <c r="J287" s="746" t="str">
        <f t="shared" si="36"/>
        <v>NÃO APROVADO</v>
      </c>
      <c r="K287" s="768" t="s">
        <v>3730</v>
      </c>
      <c r="L287" s="1655">
        <v>46134</v>
      </c>
      <c r="M287" s="69" t="s">
        <v>12565</v>
      </c>
      <c r="N287" s="764" t="s">
        <v>5536</v>
      </c>
      <c r="O287" s="1071">
        <v>46163</v>
      </c>
      <c r="P287" s="768"/>
      <c r="Q287" s="768"/>
      <c r="R287" s="768"/>
      <c r="S287" s="768"/>
      <c r="T287" s="768"/>
      <c r="U287" s="768"/>
      <c r="V287" s="768"/>
      <c r="W287" s="768"/>
      <c r="X287" s="768"/>
      <c r="Y287" s="768"/>
      <c r="Z287" s="768"/>
      <c r="AA287" s="768"/>
      <c r="AB287" s="768"/>
      <c r="AC287" s="787"/>
      <c r="AD287" s="787"/>
      <c r="AE287" s="787"/>
      <c r="AF287" s="787"/>
      <c r="AG287" s="787"/>
      <c r="AH287" s="787"/>
      <c r="AI287" s="787"/>
      <c r="AJ287" s="787"/>
      <c r="AK287" s="787"/>
      <c r="AL287" s="787"/>
      <c r="AM287" s="787"/>
      <c r="AN287" s="787"/>
      <c r="AO287" s="787"/>
      <c r="AP287" s="787"/>
      <c r="AQ287" s="787"/>
    </row>
    <row r="288" spans="1:43" s="731" customFormat="1" x14ac:dyDescent="0.25">
      <c r="A288" s="767"/>
      <c r="B288" s="767"/>
      <c r="C288" s="767"/>
      <c r="D288" s="767"/>
      <c r="E288" s="767"/>
      <c r="F288" s="767"/>
      <c r="G288" s="767"/>
      <c r="H288" s="767"/>
      <c r="I288" s="767"/>
      <c r="J288" s="767"/>
      <c r="K288" s="767"/>
      <c r="L288" s="767"/>
      <c r="M288" s="767"/>
      <c r="N288" s="767"/>
      <c r="O288" s="767"/>
      <c r="P288" s="767"/>
      <c r="Q288" s="767"/>
      <c r="R288" s="767"/>
      <c r="S288" s="767"/>
      <c r="T288" s="767"/>
      <c r="U288" s="767"/>
      <c r="V288" s="767"/>
      <c r="W288" s="767"/>
      <c r="X288" s="767"/>
      <c r="Y288" s="767"/>
      <c r="Z288" s="767"/>
      <c r="AA288" s="767"/>
      <c r="AB288" s="767"/>
      <c r="AC288" s="787"/>
      <c r="AD288" s="787"/>
      <c r="AE288" s="787"/>
      <c r="AF288" s="787"/>
      <c r="AG288" s="787"/>
      <c r="AH288" s="787"/>
      <c r="AI288" s="787"/>
      <c r="AJ288" s="787"/>
      <c r="AK288" s="787"/>
      <c r="AL288" s="787"/>
      <c r="AM288" s="787"/>
      <c r="AN288" s="787"/>
      <c r="AO288" s="787"/>
      <c r="AP288" s="787"/>
      <c r="AQ288" s="787"/>
    </row>
    <row r="289" spans="1:43" s="764" customFormat="1" ht="45" x14ac:dyDescent="0.25">
      <c r="A289" s="768" t="s">
        <v>8342</v>
      </c>
      <c r="B289" s="768"/>
      <c r="C289" s="768" t="s">
        <v>8257</v>
      </c>
      <c r="D289" s="768" t="s">
        <v>8592</v>
      </c>
      <c r="E289" s="768" t="s">
        <v>5102</v>
      </c>
      <c r="F289" s="792">
        <f t="shared" si="34"/>
        <v>46097</v>
      </c>
      <c r="G289" s="787" t="str">
        <f t="shared" si="41"/>
        <v>A2</v>
      </c>
      <c r="H289" s="787" t="str">
        <f t="shared" si="37"/>
        <v>MR_DER-1638_26</v>
      </c>
      <c r="I289" s="793" t="str">
        <f t="shared" ref="I289" si="47">IF(F289="NE",F289,IF(INDEX(K289:CP289,,MATCH(F289,K289:CP289,0)+3)&lt;&gt;0,INDEX(K289:CP289,,MATCH(F289,K289:CP289,0)+3),"ND"))</f>
        <v>ND</v>
      </c>
      <c r="J289" s="746" t="str">
        <f t="shared" ref="J289" si="48">IF(G289="NE",G289,IF(INDEX(K289:CQ289,,MATCH(G289,K289:CQ289,0)+3)&lt;&gt;0,INDEX(K289:CQ289,,MATCH(G289,K289:CQ289,0)+3),"ND"))</f>
        <v>ND</v>
      </c>
      <c r="K289" s="768" t="s">
        <v>3730</v>
      </c>
      <c r="L289" s="768">
        <v>44915</v>
      </c>
      <c r="M289" s="768" t="s">
        <v>6015</v>
      </c>
      <c r="N289" s="768" t="s">
        <v>5536</v>
      </c>
      <c r="O289" s="768">
        <v>44950</v>
      </c>
      <c r="P289" s="768" t="s">
        <v>6108</v>
      </c>
      <c r="Q289" s="768" t="s">
        <v>3765</v>
      </c>
      <c r="R289" s="768">
        <v>46097</v>
      </c>
      <c r="S289" s="768" t="s">
        <v>12353</v>
      </c>
      <c r="T289" s="768"/>
      <c r="U289" s="768"/>
      <c r="V289" s="768"/>
      <c r="W289" s="768"/>
      <c r="X289" s="768"/>
      <c r="Y289" s="768"/>
      <c r="Z289" s="768"/>
      <c r="AA289" s="768"/>
      <c r="AB289" s="768"/>
      <c r="AC289" s="787"/>
      <c r="AD289" s="787"/>
      <c r="AE289" s="787"/>
      <c r="AF289" s="787"/>
      <c r="AG289" s="787"/>
      <c r="AH289" s="787"/>
      <c r="AI289" s="787"/>
      <c r="AJ289" s="787"/>
      <c r="AK289" s="787"/>
      <c r="AL289" s="787"/>
      <c r="AM289" s="787"/>
      <c r="AN289" s="787"/>
      <c r="AO289" s="787"/>
      <c r="AP289" s="787"/>
      <c r="AQ289" s="787"/>
    </row>
    <row r="290" spans="1:43" s="764" customFormat="1" ht="45" x14ac:dyDescent="0.25">
      <c r="A290" s="768" t="s">
        <v>8342</v>
      </c>
      <c r="B290" s="768"/>
      <c r="C290" s="768" t="s">
        <v>8257</v>
      </c>
      <c r="D290" s="768" t="s">
        <v>8592</v>
      </c>
      <c r="E290" s="768" t="s">
        <v>5103</v>
      </c>
      <c r="F290" s="792">
        <f t="shared" si="34"/>
        <v>46097</v>
      </c>
      <c r="G290" s="787" t="str">
        <f t="shared" si="41"/>
        <v>A2</v>
      </c>
      <c r="H290" s="787" t="str">
        <f t="shared" si="37"/>
        <v>MR_DER-1638_26</v>
      </c>
      <c r="I290" s="793" t="str">
        <f t="shared" ref="I290:I353" si="49">IF(F290="NE",F290,IF(INDEX(K290:CP290,,MATCH(F290,K290:CP290,0)+3)&lt;&gt;0,INDEX(K290:CP290,,MATCH(F290,K290:CP290,0)+3),"ND"))</f>
        <v>ND</v>
      </c>
      <c r="J290" s="746" t="str">
        <f t="shared" ref="J290:J353" si="50">IF(G290="NE",G290,IF(INDEX(K290:CQ290,,MATCH(G290,K290:CQ290,0)+3)&lt;&gt;0,INDEX(K290:CQ290,,MATCH(G290,K290:CQ290,0)+3),"ND"))</f>
        <v>ND</v>
      </c>
      <c r="K290" s="768" t="s">
        <v>3730</v>
      </c>
      <c r="L290" s="768">
        <v>44915</v>
      </c>
      <c r="M290" s="768" t="s">
        <v>6015</v>
      </c>
      <c r="N290" s="768" t="s">
        <v>5536</v>
      </c>
      <c r="O290" s="768">
        <v>44950</v>
      </c>
      <c r="P290" s="768" t="s">
        <v>6108</v>
      </c>
      <c r="Q290" s="768" t="s">
        <v>3765</v>
      </c>
      <c r="R290" s="768">
        <v>46097</v>
      </c>
      <c r="S290" s="768" t="s">
        <v>12353</v>
      </c>
      <c r="T290" s="768"/>
      <c r="U290" s="768"/>
      <c r="V290" s="768"/>
      <c r="W290" s="768"/>
      <c r="X290" s="768"/>
      <c r="Y290" s="768"/>
      <c r="Z290" s="768"/>
      <c r="AA290" s="768"/>
      <c r="AB290" s="768"/>
      <c r="AC290" s="787"/>
      <c r="AD290" s="787"/>
      <c r="AE290" s="787"/>
      <c r="AF290" s="787"/>
      <c r="AG290" s="787"/>
      <c r="AH290" s="787"/>
      <c r="AI290" s="787"/>
      <c r="AJ290" s="787"/>
      <c r="AK290" s="787"/>
      <c r="AL290" s="787"/>
      <c r="AM290" s="787"/>
      <c r="AN290" s="787"/>
      <c r="AO290" s="787"/>
      <c r="AP290" s="787"/>
      <c r="AQ290" s="787"/>
    </row>
    <row r="291" spans="1:43" s="764" customFormat="1" ht="45" x14ac:dyDescent="0.25">
      <c r="A291" s="768" t="s">
        <v>8342</v>
      </c>
      <c r="B291" s="768"/>
      <c r="C291" s="768" t="s">
        <v>8257</v>
      </c>
      <c r="D291" s="768" t="s">
        <v>8592</v>
      </c>
      <c r="E291" s="768" t="s">
        <v>5104</v>
      </c>
      <c r="F291" s="792">
        <f t="shared" si="34"/>
        <v>46097</v>
      </c>
      <c r="G291" s="787" t="str">
        <f t="shared" si="41"/>
        <v>A2</v>
      </c>
      <c r="H291" s="787" t="str">
        <f t="shared" si="37"/>
        <v>MR_DER-1638_26</v>
      </c>
      <c r="I291" s="793" t="str">
        <f t="shared" si="49"/>
        <v>ND</v>
      </c>
      <c r="J291" s="746" t="str">
        <f t="shared" si="50"/>
        <v>ND</v>
      </c>
      <c r="K291" s="768" t="s">
        <v>3730</v>
      </c>
      <c r="L291" s="768">
        <v>44915</v>
      </c>
      <c r="M291" s="768" t="s">
        <v>6015</v>
      </c>
      <c r="N291" s="768" t="s">
        <v>5536</v>
      </c>
      <c r="O291" s="768">
        <v>44950</v>
      </c>
      <c r="P291" s="768" t="s">
        <v>6108</v>
      </c>
      <c r="Q291" s="768" t="s">
        <v>3765</v>
      </c>
      <c r="R291" s="768">
        <v>46097</v>
      </c>
      <c r="S291" s="768" t="s">
        <v>12353</v>
      </c>
      <c r="T291" s="768"/>
      <c r="U291" s="768"/>
      <c r="V291" s="768"/>
      <c r="W291" s="768"/>
      <c r="X291" s="768"/>
      <c r="Y291" s="768"/>
      <c r="Z291" s="768"/>
      <c r="AA291" s="768"/>
      <c r="AB291" s="768"/>
      <c r="AC291" s="787"/>
      <c r="AD291" s="787"/>
      <c r="AE291" s="787"/>
      <c r="AF291" s="787"/>
      <c r="AG291" s="787"/>
      <c r="AH291" s="787"/>
      <c r="AI291" s="787"/>
      <c r="AJ291" s="787"/>
      <c r="AK291" s="787"/>
      <c r="AL291" s="787"/>
      <c r="AM291" s="787"/>
      <c r="AN291" s="787"/>
      <c r="AO291" s="787"/>
      <c r="AP291" s="787"/>
      <c r="AQ291" s="787"/>
    </row>
    <row r="292" spans="1:43" s="764" customFormat="1" ht="45" x14ac:dyDescent="0.25">
      <c r="A292" s="768" t="s">
        <v>8342</v>
      </c>
      <c r="B292" s="768"/>
      <c r="C292" s="768" t="s">
        <v>8257</v>
      </c>
      <c r="D292" s="768" t="s">
        <v>8592</v>
      </c>
      <c r="E292" s="768" t="s">
        <v>5105</v>
      </c>
      <c r="F292" s="792">
        <f t="shared" si="34"/>
        <v>46097</v>
      </c>
      <c r="G292" s="787" t="str">
        <f t="shared" si="41"/>
        <v>A2</v>
      </c>
      <c r="H292" s="787" t="str">
        <f t="shared" si="37"/>
        <v>MR_DER-1638_26</v>
      </c>
      <c r="I292" s="793" t="str">
        <f t="shared" si="49"/>
        <v>ND</v>
      </c>
      <c r="J292" s="746" t="str">
        <f t="shared" si="50"/>
        <v>ND</v>
      </c>
      <c r="K292" s="768" t="s">
        <v>3730</v>
      </c>
      <c r="L292" s="768">
        <v>44915</v>
      </c>
      <c r="M292" s="768" t="s">
        <v>6015</v>
      </c>
      <c r="N292" s="768" t="s">
        <v>5536</v>
      </c>
      <c r="O292" s="768">
        <v>44950</v>
      </c>
      <c r="P292" s="768" t="s">
        <v>6108</v>
      </c>
      <c r="Q292" s="768" t="s">
        <v>3765</v>
      </c>
      <c r="R292" s="768">
        <v>46097</v>
      </c>
      <c r="S292" s="768" t="s">
        <v>12353</v>
      </c>
      <c r="T292" s="768"/>
      <c r="U292" s="768"/>
      <c r="V292" s="768"/>
      <c r="W292" s="768"/>
      <c r="X292" s="768"/>
      <c r="Y292" s="768"/>
      <c r="Z292" s="768"/>
      <c r="AA292" s="768"/>
      <c r="AB292" s="768"/>
      <c r="AC292" s="787"/>
      <c r="AD292" s="787"/>
      <c r="AE292" s="787"/>
      <c r="AF292" s="787"/>
      <c r="AG292" s="787"/>
      <c r="AH292" s="787"/>
      <c r="AI292" s="787"/>
      <c r="AJ292" s="787"/>
      <c r="AK292" s="787"/>
      <c r="AL292" s="787"/>
      <c r="AM292" s="787"/>
      <c r="AN292" s="787"/>
      <c r="AO292" s="787"/>
      <c r="AP292" s="787"/>
      <c r="AQ292" s="787"/>
    </row>
    <row r="293" spans="1:43" s="764" customFormat="1" ht="45" x14ac:dyDescent="0.25">
      <c r="A293" s="768" t="s">
        <v>8342</v>
      </c>
      <c r="B293" s="768"/>
      <c r="C293" s="768" t="s">
        <v>8257</v>
      </c>
      <c r="D293" s="768" t="s">
        <v>8592</v>
      </c>
      <c r="E293" s="768" t="s">
        <v>5106</v>
      </c>
      <c r="F293" s="792">
        <f t="shared" si="34"/>
        <v>46097</v>
      </c>
      <c r="G293" s="787" t="str">
        <f t="shared" si="41"/>
        <v>A2</v>
      </c>
      <c r="H293" s="787" t="str">
        <f t="shared" si="37"/>
        <v>MR_DER-1638_26</v>
      </c>
      <c r="I293" s="793" t="str">
        <f t="shared" si="49"/>
        <v>ND</v>
      </c>
      <c r="J293" s="746" t="str">
        <f t="shared" si="50"/>
        <v>ND</v>
      </c>
      <c r="K293" s="768" t="s">
        <v>3730</v>
      </c>
      <c r="L293" s="768">
        <v>44915</v>
      </c>
      <c r="M293" s="768" t="s">
        <v>6015</v>
      </c>
      <c r="N293" s="768" t="s">
        <v>5536</v>
      </c>
      <c r="O293" s="768">
        <v>44950</v>
      </c>
      <c r="P293" s="768" t="s">
        <v>6108</v>
      </c>
      <c r="Q293" s="768" t="s">
        <v>3765</v>
      </c>
      <c r="R293" s="768">
        <v>46097</v>
      </c>
      <c r="S293" s="768" t="s">
        <v>12353</v>
      </c>
      <c r="T293" s="768"/>
      <c r="U293" s="768"/>
      <c r="V293" s="768"/>
      <c r="W293" s="768"/>
      <c r="X293" s="768"/>
      <c r="Y293" s="768"/>
      <c r="Z293" s="768"/>
      <c r="AA293" s="768"/>
      <c r="AB293" s="768"/>
      <c r="AC293" s="787"/>
      <c r="AD293" s="787"/>
      <c r="AE293" s="787"/>
      <c r="AF293" s="787"/>
      <c r="AG293" s="787"/>
      <c r="AH293" s="787"/>
      <c r="AI293" s="787"/>
      <c r="AJ293" s="787"/>
      <c r="AK293" s="787"/>
      <c r="AL293" s="787"/>
      <c r="AM293" s="787"/>
      <c r="AN293" s="787"/>
      <c r="AO293" s="787"/>
      <c r="AP293" s="787"/>
      <c r="AQ293" s="787"/>
    </row>
    <row r="294" spans="1:43" s="764" customFormat="1" ht="45" x14ac:dyDescent="0.25">
      <c r="A294" s="768" t="s">
        <v>8342</v>
      </c>
      <c r="B294" s="768"/>
      <c r="C294" s="768" t="s">
        <v>8257</v>
      </c>
      <c r="D294" s="768" t="s">
        <v>8592</v>
      </c>
      <c r="E294" s="768" t="s">
        <v>5107</v>
      </c>
      <c r="F294" s="792">
        <f t="shared" si="34"/>
        <v>46097</v>
      </c>
      <c r="G294" s="787" t="str">
        <f t="shared" si="41"/>
        <v>A2</v>
      </c>
      <c r="H294" s="787" t="str">
        <f t="shared" si="37"/>
        <v>MR_DER-1638_26</v>
      </c>
      <c r="I294" s="793" t="str">
        <f t="shared" si="49"/>
        <v>ND</v>
      </c>
      <c r="J294" s="746" t="str">
        <f t="shared" si="50"/>
        <v>ND</v>
      </c>
      <c r="K294" s="768" t="s">
        <v>3730</v>
      </c>
      <c r="L294" s="768">
        <v>44915</v>
      </c>
      <c r="M294" s="768" t="s">
        <v>6015</v>
      </c>
      <c r="N294" s="768" t="s">
        <v>5536</v>
      </c>
      <c r="O294" s="768">
        <v>44950</v>
      </c>
      <c r="P294" s="768" t="s">
        <v>6108</v>
      </c>
      <c r="Q294" s="768" t="s">
        <v>3765</v>
      </c>
      <c r="R294" s="768">
        <v>46097</v>
      </c>
      <c r="S294" s="768" t="s">
        <v>12353</v>
      </c>
      <c r="T294" s="768"/>
      <c r="U294" s="768"/>
      <c r="V294" s="768"/>
      <c r="W294" s="768"/>
      <c r="X294" s="768"/>
      <c r="Y294" s="768"/>
      <c r="Z294" s="768"/>
      <c r="AA294" s="768"/>
      <c r="AB294" s="768"/>
      <c r="AC294" s="787"/>
      <c r="AD294" s="787"/>
      <c r="AE294" s="787"/>
      <c r="AF294" s="787"/>
      <c r="AG294" s="787"/>
      <c r="AH294" s="787"/>
      <c r="AI294" s="787"/>
      <c r="AJ294" s="787"/>
      <c r="AK294" s="787"/>
      <c r="AL294" s="787"/>
      <c r="AM294" s="787"/>
      <c r="AN294" s="787"/>
      <c r="AO294" s="787"/>
      <c r="AP294" s="787"/>
      <c r="AQ294" s="787"/>
    </row>
    <row r="295" spans="1:43" s="764" customFormat="1" ht="45" x14ac:dyDescent="0.25">
      <c r="A295" s="768" t="s">
        <v>8342</v>
      </c>
      <c r="B295" s="768" t="s">
        <v>8257</v>
      </c>
      <c r="C295" s="768"/>
      <c r="D295" s="768" t="s">
        <v>26</v>
      </c>
      <c r="E295" s="768" t="s">
        <v>5173</v>
      </c>
      <c r="F295" s="792">
        <f>IF(L295&lt;&gt;0,MAX(L295,R295,X295,AD295),"NE")</f>
        <v>46097</v>
      </c>
      <c r="G295" s="787" t="str">
        <f t="shared" si="41"/>
        <v>A2</v>
      </c>
      <c r="H295" s="787" t="str">
        <f t="shared" si="37"/>
        <v>MR_DER-1638_26</v>
      </c>
      <c r="I295" s="793" t="str">
        <f t="shared" si="49"/>
        <v>ND</v>
      </c>
      <c r="J295" s="746" t="str">
        <f t="shared" si="50"/>
        <v>ND</v>
      </c>
      <c r="K295" s="768" t="s">
        <v>3730</v>
      </c>
      <c r="L295" s="768">
        <v>44915</v>
      </c>
      <c r="M295" s="768" t="s">
        <v>6015</v>
      </c>
      <c r="N295" s="768" t="s">
        <v>5536</v>
      </c>
      <c r="O295" s="768">
        <v>44950</v>
      </c>
      <c r="P295" s="768" t="s">
        <v>6108</v>
      </c>
      <c r="Q295" s="768" t="s">
        <v>3765</v>
      </c>
      <c r="R295" s="768">
        <v>46097</v>
      </c>
      <c r="S295" s="768" t="s">
        <v>12353</v>
      </c>
      <c r="T295" s="768"/>
      <c r="U295" s="768"/>
      <c r="V295" s="768"/>
      <c r="W295" s="768"/>
      <c r="X295" s="768"/>
      <c r="Y295" s="768"/>
      <c r="Z295" s="768"/>
      <c r="AA295" s="768"/>
      <c r="AB295" s="768"/>
      <c r="AC295" s="787"/>
      <c r="AD295" s="787"/>
      <c r="AE295" s="787"/>
      <c r="AF295" s="787"/>
      <c r="AG295" s="787"/>
      <c r="AH295" s="787"/>
      <c r="AI295" s="787"/>
      <c r="AJ295" s="787"/>
      <c r="AK295" s="787"/>
      <c r="AL295" s="787"/>
      <c r="AM295" s="787"/>
      <c r="AN295" s="787"/>
      <c r="AO295" s="787"/>
      <c r="AP295" s="787"/>
      <c r="AQ295" s="787"/>
    </row>
    <row r="296" spans="1:43" s="764" customFormat="1" x14ac:dyDescent="0.25">
      <c r="A296" s="768" t="s">
        <v>8342</v>
      </c>
      <c r="B296" s="768"/>
      <c r="C296" s="768"/>
      <c r="D296" s="768" t="s">
        <v>25</v>
      </c>
      <c r="E296" s="768" t="s">
        <v>5108</v>
      </c>
      <c r="F296" s="792">
        <f t="shared" si="34"/>
        <v>46097</v>
      </c>
      <c r="G296" s="787" t="str">
        <f t="shared" si="41"/>
        <v>A1</v>
      </c>
      <c r="H296" s="787" t="str">
        <f t="shared" si="37"/>
        <v>MR_DER-1637_26</v>
      </c>
      <c r="I296" s="793" t="str">
        <f t="shared" si="49"/>
        <v>ND</v>
      </c>
      <c r="J296" s="746" t="str">
        <f t="shared" si="50"/>
        <v>ND</v>
      </c>
      <c r="K296" s="768" t="s">
        <v>3730</v>
      </c>
      <c r="L296" s="768">
        <v>46097</v>
      </c>
      <c r="M296" s="768" t="s">
        <v>12352</v>
      </c>
      <c r="N296" s="768"/>
      <c r="O296" s="768"/>
      <c r="P296" s="768"/>
      <c r="Q296" s="768"/>
      <c r="R296" s="768"/>
      <c r="S296" s="768"/>
      <c r="T296" s="768"/>
      <c r="U296" s="768"/>
      <c r="V296" s="768"/>
      <c r="W296" s="768"/>
      <c r="X296" s="768"/>
      <c r="Y296" s="768"/>
      <c r="Z296" s="768"/>
      <c r="AA296" s="768"/>
      <c r="AB296" s="768"/>
      <c r="AC296" s="787"/>
      <c r="AD296" s="787"/>
      <c r="AE296" s="787"/>
      <c r="AF296" s="787"/>
      <c r="AG296" s="787"/>
      <c r="AH296" s="787"/>
      <c r="AI296" s="787"/>
      <c r="AJ296" s="787"/>
      <c r="AK296" s="787"/>
      <c r="AL296" s="787"/>
      <c r="AM296" s="787"/>
      <c r="AN296" s="787"/>
      <c r="AO296" s="787"/>
      <c r="AP296" s="787"/>
      <c r="AQ296" s="787"/>
    </row>
    <row r="297" spans="1:43" s="764" customFormat="1" x14ac:dyDescent="0.25">
      <c r="A297" s="768" t="s">
        <v>8342</v>
      </c>
      <c r="B297" s="768"/>
      <c r="C297" s="768"/>
      <c r="D297" s="768" t="s">
        <v>25</v>
      </c>
      <c r="E297" s="768" t="s">
        <v>5109</v>
      </c>
      <c r="F297" s="792">
        <f t="shared" si="34"/>
        <v>46097</v>
      </c>
      <c r="G297" s="787" t="str">
        <f t="shared" si="41"/>
        <v>A1</v>
      </c>
      <c r="H297" s="787" t="str">
        <f t="shared" si="37"/>
        <v>MR_DER-1637_26</v>
      </c>
      <c r="I297" s="793" t="str">
        <f t="shared" si="49"/>
        <v>ND</v>
      </c>
      <c r="J297" s="746" t="str">
        <f t="shared" si="50"/>
        <v>ND</v>
      </c>
      <c r="K297" s="768" t="s">
        <v>3730</v>
      </c>
      <c r="L297" s="768">
        <v>46097</v>
      </c>
      <c r="M297" s="768" t="s">
        <v>12352</v>
      </c>
      <c r="N297" s="768"/>
      <c r="O297" s="768"/>
      <c r="P297" s="768"/>
      <c r="Q297" s="768"/>
      <c r="R297" s="768"/>
      <c r="S297" s="768"/>
      <c r="T297" s="768"/>
      <c r="U297" s="768"/>
      <c r="V297" s="768"/>
      <c r="W297" s="768"/>
      <c r="X297" s="768"/>
      <c r="Y297" s="768"/>
      <c r="Z297" s="768"/>
      <c r="AA297" s="768"/>
      <c r="AB297" s="768"/>
      <c r="AC297" s="787"/>
      <c r="AD297" s="787"/>
      <c r="AE297" s="787"/>
      <c r="AF297" s="787"/>
      <c r="AG297" s="787"/>
      <c r="AH297" s="787"/>
      <c r="AI297" s="787"/>
      <c r="AJ297" s="787"/>
      <c r="AK297" s="787"/>
      <c r="AL297" s="787"/>
      <c r="AM297" s="787"/>
      <c r="AN297" s="787"/>
      <c r="AO297" s="787"/>
      <c r="AP297" s="787"/>
      <c r="AQ297" s="787"/>
    </row>
    <row r="298" spans="1:43" s="764" customFormat="1" x14ac:dyDescent="0.25">
      <c r="A298" s="768" t="s">
        <v>8342</v>
      </c>
      <c r="B298" s="768"/>
      <c r="C298" s="768"/>
      <c r="D298" s="768" t="s">
        <v>25</v>
      </c>
      <c r="E298" s="768" t="s">
        <v>5110</v>
      </c>
      <c r="F298" s="792">
        <f t="shared" si="34"/>
        <v>46097</v>
      </c>
      <c r="G298" s="787" t="str">
        <f t="shared" si="41"/>
        <v>A1</v>
      </c>
      <c r="H298" s="787" t="str">
        <f t="shared" si="37"/>
        <v>MR_DER-1637_26</v>
      </c>
      <c r="I298" s="793" t="str">
        <f t="shared" si="49"/>
        <v>ND</v>
      </c>
      <c r="J298" s="746" t="str">
        <f t="shared" si="50"/>
        <v>ND</v>
      </c>
      <c r="K298" s="768" t="s">
        <v>3730</v>
      </c>
      <c r="L298" s="768">
        <v>46097</v>
      </c>
      <c r="M298" s="768" t="s">
        <v>12352</v>
      </c>
      <c r="N298" s="768"/>
      <c r="O298" s="768"/>
      <c r="P298" s="768"/>
      <c r="Q298" s="768"/>
      <c r="R298" s="768"/>
      <c r="S298" s="768"/>
      <c r="T298" s="768"/>
      <c r="U298" s="768"/>
      <c r="V298" s="768"/>
      <c r="W298" s="768"/>
      <c r="X298" s="768"/>
      <c r="Y298" s="768"/>
      <c r="Z298" s="768"/>
      <c r="AA298" s="768"/>
      <c r="AB298" s="768"/>
      <c r="AC298" s="787"/>
      <c r="AD298" s="787"/>
      <c r="AE298" s="787"/>
      <c r="AF298" s="787"/>
      <c r="AG298" s="787"/>
      <c r="AH298" s="787"/>
      <c r="AI298" s="787"/>
      <c r="AJ298" s="787"/>
      <c r="AK298" s="787"/>
      <c r="AL298" s="787"/>
      <c r="AM298" s="787"/>
      <c r="AN298" s="787"/>
      <c r="AO298" s="787"/>
      <c r="AP298" s="787"/>
      <c r="AQ298" s="787"/>
    </row>
    <row r="299" spans="1:43" s="764" customFormat="1" x14ac:dyDescent="0.25">
      <c r="A299" s="768" t="s">
        <v>8342</v>
      </c>
      <c r="B299" s="768"/>
      <c r="C299" s="768"/>
      <c r="D299" s="768" t="s">
        <v>25</v>
      </c>
      <c r="E299" s="768" t="s">
        <v>5111</v>
      </c>
      <c r="F299" s="792">
        <f t="shared" si="34"/>
        <v>46097</v>
      </c>
      <c r="G299" s="787" t="str">
        <f t="shared" si="41"/>
        <v>A1</v>
      </c>
      <c r="H299" s="787" t="str">
        <f t="shared" si="37"/>
        <v>MR_DER-1637_26</v>
      </c>
      <c r="I299" s="793" t="str">
        <f t="shared" si="49"/>
        <v>ND</v>
      </c>
      <c r="J299" s="746" t="str">
        <f t="shared" si="50"/>
        <v>ND</v>
      </c>
      <c r="K299" s="768" t="s">
        <v>3730</v>
      </c>
      <c r="L299" s="768">
        <v>46097</v>
      </c>
      <c r="M299" s="768" t="s">
        <v>12352</v>
      </c>
      <c r="N299" s="768"/>
      <c r="O299" s="768"/>
      <c r="P299" s="768"/>
      <c r="Q299" s="768"/>
      <c r="R299" s="768"/>
      <c r="S299" s="768"/>
      <c r="T299" s="768"/>
      <c r="U299" s="768"/>
      <c r="V299" s="768"/>
      <c r="W299" s="768"/>
      <c r="X299" s="768"/>
      <c r="Y299" s="768"/>
      <c r="Z299" s="768"/>
      <c r="AA299" s="768"/>
      <c r="AB299" s="768"/>
      <c r="AC299" s="787"/>
      <c r="AD299" s="787"/>
      <c r="AE299" s="787"/>
      <c r="AF299" s="787"/>
      <c r="AG299" s="787"/>
      <c r="AH299" s="787"/>
      <c r="AI299" s="787"/>
      <c r="AJ299" s="787"/>
      <c r="AK299" s="787"/>
      <c r="AL299" s="787"/>
      <c r="AM299" s="787"/>
      <c r="AN299" s="787"/>
      <c r="AO299" s="787"/>
      <c r="AP299" s="787"/>
      <c r="AQ299" s="787"/>
    </row>
    <row r="300" spans="1:43" s="764" customFormat="1" x14ac:dyDescent="0.25">
      <c r="A300" s="768" t="s">
        <v>8342</v>
      </c>
      <c r="B300" s="768"/>
      <c r="C300" s="768"/>
      <c r="D300" s="768" t="s">
        <v>25</v>
      </c>
      <c r="E300" s="768" t="s">
        <v>5112</v>
      </c>
      <c r="F300" s="792">
        <f t="shared" si="34"/>
        <v>46097</v>
      </c>
      <c r="G300" s="787" t="str">
        <f t="shared" si="41"/>
        <v>A1</v>
      </c>
      <c r="H300" s="787" t="str">
        <f t="shared" si="37"/>
        <v>MR_DER-1637_26</v>
      </c>
      <c r="I300" s="793" t="str">
        <f t="shared" si="49"/>
        <v>ND</v>
      </c>
      <c r="J300" s="746" t="str">
        <f t="shared" si="50"/>
        <v>ND</v>
      </c>
      <c r="K300" s="768" t="s">
        <v>3730</v>
      </c>
      <c r="L300" s="768">
        <v>46097</v>
      </c>
      <c r="M300" s="768" t="s">
        <v>12352</v>
      </c>
      <c r="N300" s="768"/>
      <c r="O300" s="768"/>
      <c r="P300" s="768"/>
      <c r="Q300" s="768"/>
      <c r="R300" s="768"/>
      <c r="S300" s="768"/>
      <c r="T300" s="768"/>
      <c r="U300" s="768"/>
      <c r="V300" s="768"/>
      <c r="W300" s="768"/>
      <c r="X300" s="768"/>
      <c r="Y300" s="768"/>
      <c r="Z300" s="768"/>
      <c r="AA300" s="768"/>
      <c r="AB300" s="768"/>
      <c r="AC300" s="787"/>
      <c r="AD300" s="787"/>
      <c r="AE300" s="787"/>
      <c r="AF300" s="787"/>
      <c r="AG300" s="787"/>
      <c r="AH300" s="787"/>
      <c r="AI300" s="787"/>
      <c r="AJ300" s="787"/>
      <c r="AK300" s="787"/>
      <c r="AL300" s="787"/>
      <c r="AM300" s="787"/>
      <c r="AN300" s="787"/>
      <c r="AO300" s="787"/>
      <c r="AP300" s="787"/>
      <c r="AQ300" s="787"/>
    </row>
    <row r="301" spans="1:43" s="764" customFormat="1" x14ac:dyDescent="0.25">
      <c r="A301" s="768" t="s">
        <v>8342</v>
      </c>
      <c r="B301" s="768"/>
      <c r="C301" s="768"/>
      <c r="D301" s="768" t="s">
        <v>25</v>
      </c>
      <c r="E301" s="768" t="s">
        <v>5113</v>
      </c>
      <c r="F301" s="792">
        <f t="shared" si="34"/>
        <v>46097</v>
      </c>
      <c r="G301" s="787" t="str">
        <f t="shared" si="41"/>
        <v>A1</v>
      </c>
      <c r="H301" s="787" t="str">
        <f t="shared" si="37"/>
        <v>MR_DER-1637_26</v>
      </c>
      <c r="I301" s="793" t="str">
        <f t="shared" si="49"/>
        <v>ND</v>
      </c>
      <c r="J301" s="746" t="str">
        <f t="shared" si="50"/>
        <v>ND</v>
      </c>
      <c r="K301" s="768" t="s">
        <v>3730</v>
      </c>
      <c r="L301" s="768">
        <v>46097</v>
      </c>
      <c r="M301" s="768" t="s">
        <v>12352</v>
      </c>
      <c r="N301" s="768"/>
      <c r="O301" s="768"/>
      <c r="P301" s="768"/>
      <c r="Q301" s="768"/>
      <c r="R301" s="768"/>
      <c r="S301" s="768"/>
      <c r="T301" s="768"/>
      <c r="U301" s="768"/>
      <c r="V301" s="768"/>
      <c r="W301" s="768"/>
      <c r="X301" s="768"/>
      <c r="Y301" s="768"/>
      <c r="Z301" s="768"/>
      <c r="AA301" s="768"/>
      <c r="AB301" s="768"/>
      <c r="AC301" s="787"/>
      <c r="AD301" s="787"/>
      <c r="AE301" s="787"/>
      <c r="AF301" s="787"/>
      <c r="AG301" s="787"/>
      <c r="AH301" s="787"/>
      <c r="AI301" s="787"/>
      <c r="AJ301" s="787"/>
      <c r="AK301" s="787"/>
      <c r="AL301" s="787"/>
      <c r="AM301" s="787"/>
      <c r="AN301" s="787"/>
      <c r="AO301" s="787"/>
      <c r="AP301" s="787"/>
      <c r="AQ301" s="787"/>
    </row>
    <row r="302" spans="1:43" s="764" customFormat="1" x14ac:dyDescent="0.25">
      <c r="A302" s="768" t="s">
        <v>8342</v>
      </c>
      <c r="B302" s="768"/>
      <c r="C302" s="768"/>
      <c r="D302" s="768" t="s">
        <v>25</v>
      </c>
      <c r="E302" s="768" t="s">
        <v>5114</v>
      </c>
      <c r="F302" s="792">
        <f t="shared" si="34"/>
        <v>46097</v>
      </c>
      <c r="G302" s="787" t="str">
        <f t="shared" si="41"/>
        <v>A1</v>
      </c>
      <c r="H302" s="787" t="str">
        <f t="shared" si="37"/>
        <v>MR_DER-1637_26</v>
      </c>
      <c r="I302" s="793" t="str">
        <f t="shared" si="49"/>
        <v>ND</v>
      </c>
      <c r="J302" s="746" t="str">
        <f t="shared" si="50"/>
        <v>ND</v>
      </c>
      <c r="K302" s="768" t="s">
        <v>3730</v>
      </c>
      <c r="L302" s="768">
        <v>46097</v>
      </c>
      <c r="M302" s="768" t="s">
        <v>12352</v>
      </c>
      <c r="N302" s="768"/>
      <c r="O302" s="768"/>
      <c r="P302" s="768"/>
      <c r="Q302" s="768"/>
      <c r="R302" s="768"/>
      <c r="S302" s="768"/>
      <c r="T302" s="768"/>
      <c r="U302" s="768"/>
      <c r="V302" s="768"/>
      <c r="W302" s="768"/>
      <c r="X302" s="768"/>
      <c r="Y302" s="768"/>
      <c r="Z302" s="768"/>
      <c r="AA302" s="768"/>
      <c r="AB302" s="768"/>
      <c r="AC302" s="787"/>
      <c r="AD302" s="787"/>
      <c r="AE302" s="787"/>
      <c r="AF302" s="787"/>
      <c r="AG302" s="787"/>
      <c r="AH302" s="787"/>
      <c r="AI302" s="787"/>
      <c r="AJ302" s="787"/>
      <c r="AK302" s="787"/>
      <c r="AL302" s="787"/>
      <c r="AM302" s="787"/>
      <c r="AN302" s="787"/>
      <c r="AO302" s="787"/>
      <c r="AP302" s="787"/>
      <c r="AQ302" s="787"/>
    </row>
    <row r="303" spans="1:43" s="764" customFormat="1" x14ac:dyDescent="0.25">
      <c r="A303" s="768" t="s">
        <v>8342</v>
      </c>
      <c r="B303" s="768"/>
      <c r="C303" s="768"/>
      <c r="D303" s="768" t="s">
        <v>25</v>
      </c>
      <c r="E303" s="768" t="s">
        <v>5115</v>
      </c>
      <c r="F303" s="792">
        <f t="shared" si="34"/>
        <v>46097</v>
      </c>
      <c r="G303" s="787" t="str">
        <f t="shared" si="41"/>
        <v>A1</v>
      </c>
      <c r="H303" s="787" t="str">
        <f t="shared" si="37"/>
        <v>MR_DER-1637_26</v>
      </c>
      <c r="I303" s="793" t="str">
        <f t="shared" si="49"/>
        <v>ND</v>
      </c>
      <c r="J303" s="746" t="str">
        <f t="shared" si="50"/>
        <v>ND</v>
      </c>
      <c r="K303" s="768" t="s">
        <v>3730</v>
      </c>
      <c r="L303" s="768">
        <v>46097</v>
      </c>
      <c r="M303" s="768" t="s">
        <v>12352</v>
      </c>
      <c r="N303" s="768"/>
      <c r="O303" s="768"/>
      <c r="P303" s="768"/>
      <c r="Q303" s="768"/>
      <c r="R303" s="768"/>
      <c r="S303" s="768"/>
      <c r="T303" s="768"/>
      <c r="U303" s="768"/>
      <c r="V303" s="768"/>
      <c r="W303" s="768"/>
      <c r="X303" s="768"/>
      <c r="Y303" s="768"/>
      <c r="Z303" s="768"/>
      <c r="AA303" s="768"/>
      <c r="AB303" s="768"/>
      <c r="AC303" s="787"/>
      <c r="AD303" s="787"/>
      <c r="AE303" s="787"/>
      <c r="AF303" s="787"/>
      <c r="AG303" s="787"/>
      <c r="AH303" s="787"/>
      <c r="AI303" s="787"/>
      <c r="AJ303" s="787"/>
      <c r="AK303" s="787"/>
      <c r="AL303" s="787"/>
      <c r="AM303" s="787"/>
      <c r="AN303" s="787"/>
      <c r="AO303" s="787"/>
      <c r="AP303" s="787"/>
      <c r="AQ303" s="787"/>
    </row>
    <row r="304" spans="1:43" s="764" customFormat="1" x14ac:dyDescent="0.25">
      <c r="A304" s="768" t="s">
        <v>8342</v>
      </c>
      <c r="B304" s="768"/>
      <c r="C304" s="768"/>
      <c r="D304" s="768" t="s">
        <v>25</v>
      </c>
      <c r="E304" s="768" t="s">
        <v>5116</v>
      </c>
      <c r="F304" s="792">
        <f t="shared" si="34"/>
        <v>46097</v>
      </c>
      <c r="G304" s="787" t="str">
        <f t="shared" si="41"/>
        <v>A1</v>
      </c>
      <c r="H304" s="787" t="str">
        <f t="shared" si="37"/>
        <v>MR_DER-1637_26</v>
      </c>
      <c r="I304" s="793" t="str">
        <f t="shared" si="49"/>
        <v>ND</v>
      </c>
      <c r="J304" s="746" t="str">
        <f t="shared" si="50"/>
        <v>ND</v>
      </c>
      <c r="K304" s="768" t="s">
        <v>3730</v>
      </c>
      <c r="L304" s="768">
        <v>46097</v>
      </c>
      <c r="M304" s="768" t="s">
        <v>12352</v>
      </c>
      <c r="N304" s="768"/>
      <c r="O304" s="768"/>
      <c r="P304" s="768"/>
      <c r="Q304" s="768"/>
      <c r="R304" s="768"/>
      <c r="S304" s="768"/>
      <c r="T304" s="768"/>
      <c r="U304" s="768"/>
      <c r="V304" s="768"/>
      <c r="W304" s="768"/>
      <c r="X304" s="768"/>
      <c r="Y304" s="768"/>
      <c r="Z304" s="768"/>
      <c r="AA304" s="768"/>
      <c r="AB304" s="768"/>
      <c r="AC304" s="787"/>
      <c r="AD304" s="787"/>
      <c r="AE304" s="787"/>
      <c r="AF304" s="787"/>
      <c r="AG304" s="787"/>
      <c r="AH304" s="787"/>
      <c r="AI304" s="787"/>
      <c r="AJ304" s="787"/>
      <c r="AK304" s="787"/>
      <c r="AL304" s="787"/>
      <c r="AM304" s="787"/>
      <c r="AN304" s="787"/>
      <c r="AO304" s="787"/>
      <c r="AP304" s="787"/>
      <c r="AQ304" s="787"/>
    </row>
    <row r="305" spans="1:43" s="764" customFormat="1" x14ac:dyDescent="0.25">
      <c r="A305" s="768" t="s">
        <v>8342</v>
      </c>
      <c r="B305" s="768"/>
      <c r="C305" s="768"/>
      <c r="D305" s="768" t="s">
        <v>25</v>
      </c>
      <c r="E305" s="768" t="s">
        <v>5117</v>
      </c>
      <c r="F305" s="792">
        <f t="shared" si="34"/>
        <v>46097</v>
      </c>
      <c r="G305" s="787" t="str">
        <f t="shared" si="41"/>
        <v>A1</v>
      </c>
      <c r="H305" s="787" t="str">
        <f t="shared" si="37"/>
        <v>MR_DER-1637_26</v>
      </c>
      <c r="I305" s="793" t="str">
        <f t="shared" si="49"/>
        <v>ND</v>
      </c>
      <c r="J305" s="746" t="str">
        <f t="shared" si="50"/>
        <v>ND</v>
      </c>
      <c r="K305" s="768" t="s">
        <v>3730</v>
      </c>
      <c r="L305" s="768">
        <v>46097</v>
      </c>
      <c r="M305" s="768" t="s">
        <v>12352</v>
      </c>
      <c r="N305" s="768"/>
      <c r="O305" s="768"/>
      <c r="P305" s="768"/>
      <c r="Q305" s="768"/>
      <c r="R305" s="768"/>
      <c r="S305" s="768"/>
      <c r="T305" s="768"/>
      <c r="U305" s="768"/>
      <c r="V305" s="768"/>
      <c r="W305" s="768"/>
      <c r="X305" s="768"/>
      <c r="Y305" s="768"/>
      <c r="Z305" s="768"/>
      <c r="AA305" s="768"/>
      <c r="AB305" s="768"/>
      <c r="AC305" s="787"/>
      <c r="AD305" s="787"/>
      <c r="AE305" s="787"/>
      <c r="AF305" s="787"/>
      <c r="AG305" s="787"/>
      <c r="AH305" s="787"/>
      <c r="AI305" s="787"/>
      <c r="AJ305" s="787"/>
      <c r="AK305" s="787"/>
      <c r="AL305" s="787"/>
      <c r="AM305" s="787"/>
      <c r="AN305" s="787"/>
      <c r="AO305" s="787"/>
      <c r="AP305" s="787"/>
      <c r="AQ305" s="787"/>
    </row>
    <row r="306" spans="1:43" s="764" customFormat="1" x14ac:dyDescent="0.25">
      <c r="A306" s="768" t="s">
        <v>8342</v>
      </c>
      <c r="B306" s="768"/>
      <c r="C306" s="768"/>
      <c r="D306" s="768" t="s">
        <v>25</v>
      </c>
      <c r="E306" s="768" t="s">
        <v>5118</v>
      </c>
      <c r="F306" s="792">
        <f t="shared" si="34"/>
        <v>46097</v>
      </c>
      <c r="G306" s="787" t="str">
        <f t="shared" si="41"/>
        <v>A1</v>
      </c>
      <c r="H306" s="787" t="str">
        <f t="shared" si="37"/>
        <v>MR_DER-1637_26</v>
      </c>
      <c r="I306" s="793" t="str">
        <f t="shared" si="49"/>
        <v>ND</v>
      </c>
      <c r="J306" s="746" t="str">
        <f t="shared" si="50"/>
        <v>ND</v>
      </c>
      <c r="K306" s="768" t="s">
        <v>3730</v>
      </c>
      <c r="L306" s="768">
        <v>46097</v>
      </c>
      <c r="M306" s="768" t="s">
        <v>12352</v>
      </c>
      <c r="N306" s="768"/>
      <c r="O306" s="768"/>
      <c r="P306" s="768"/>
      <c r="Q306" s="768"/>
      <c r="R306" s="768"/>
      <c r="S306" s="768"/>
      <c r="T306" s="768"/>
      <c r="U306" s="768"/>
      <c r="V306" s="768"/>
      <c r="W306" s="768"/>
      <c r="X306" s="768"/>
      <c r="Y306" s="768"/>
      <c r="Z306" s="768"/>
      <c r="AA306" s="768"/>
      <c r="AB306" s="768"/>
      <c r="AC306" s="787"/>
      <c r="AD306" s="787"/>
      <c r="AE306" s="787"/>
      <c r="AF306" s="787"/>
      <c r="AG306" s="787"/>
      <c r="AH306" s="787"/>
      <c r="AI306" s="787"/>
      <c r="AJ306" s="787"/>
      <c r="AK306" s="787"/>
      <c r="AL306" s="787"/>
      <c r="AM306" s="787"/>
      <c r="AN306" s="787"/>
      <c r="AO306" s="787"/>
      <c r="AP306" s="787"/>
      <c r="AQ306" s="787"/>
    </row>
    <row r="307" spans="1:43" s="764" customFormat="1" x14ac:dyDescent="0.25">
      <c r="A307" s="768" t="s">
        <v>8342</v>
      </c>
      <c r="B307" s="768"/>
      <c r="C307" s="768"/>
      <c r="D307" s="768" t="s">
        <v>25</v>
      </c>
      <c r="E307" s="768" t="s">
        <v>5119</v>
      </c>
      <c r="F307" s="792">
        <f t="shared" si="34"/>
        <v>46097</v>
      </c>
      <c r="G307" s="787" t="str">
        <f t="shared" si="41"/>
        <v>A1</v>
      </c>
      <c r="H307" s="787" t="str">
        <f t="shared" si="37"/>
        <v>MR_DER-1637_26</v>
      </c>
      <c r="I307" s="793" t="str">
        <f t="shared" si="49"/>
        <v>ND</v>
      </c>
      <c r="J307" s="746" t="str">
        <f t="shared" si="50"/>
        <v>ND</v>
      </c>
      <c r="K307" s="768" t="s">
        <v>3730</v>
      </c>
      <c r="L307" s="768">
        <v>46097</v>
      </c>
      <c r="M307" s="768" t="s">
        <v>12352</v>
      </c>
      <c r="N307" s="768"/>
      <c r="O307" s="768"/>
      <c r="P307" s="768"/>
      <c r="Q307" s="768"/>
      <c r="R307" s="768"/>
      <c r="S307" s="768"/>
      <c r="T307" s="768"/>
      <c r="U307" s="768"/>
      <c r="V307" s="768"/>
      <c r="W307" s="768"/>
      <c r="X307" s="768"/>
      <c r="Y307" s="768"/>
      <c r="Z307" s="768"/>
      <c r="AA307" s="768"/>
      <c r="AB307" s="768"/>
      <c r="AC307" s="787"/>
      <c r="AD307" s="787"/>
      <c r="AE307" s="787"/>
      <c r="AF307" s="787"/>
      <c r="AG307" s="787"/>
      <c r="AH307" s="787"/>
      <c r="AI307" s="787"/>
      <c r="AJ307" s="787"/>
      <c r="AK307" s="787"/>
      <c r="AL307" s="787"/>
      <c r="AM307" s="787"/>
      <c r="AN307" s="787"/>
      <c r="AO307" s="787"/>
      <c r="AP307" s="787"/>
      <c r="AQ307" s="787"/>
    </row>
    <row r="308" spans="1:43" s="764" customFormat="1" x14ac:dyDescent="0.25">
      <c r="A308" s="768" t="s">
        <v>8342</v>
      </c>
      <c r="B308" s="768"/>
      <c r="C308" s="768"/>
      <c r="D308" s="768" t="s">
        <v>25</v>
      </c>
      <c r="E308" s="768" t="s">
        <v>5120</v>
      </c>
      <c r="F308" s="792">
        <f t="shared" si="34"/>
        <v>46097</v>
      </c>
      <c r="G308" s="787" t="str">
        <f t="shared" si="41"/>
        <v>A1</v>
      </c>
      <c r="H308" s="787" t="str">
        <f t="shared" si="37"/>
        <v>MR_DER-1637_26</v>
      </c>
      <c r="I308" s="793" t="str">
        <f t="shared" si="49"/>
        <v>ND</v>
      </c>
      <c r="J308" s="746" t="str">
        <f t="shared" si="50"/>
        <v>ND</v>
      </c>
      <c r="K308" s="768" t="s">
        <v>3730</v>
      </c>
      <c r="L308" s="768">
        <v>46097</v>
      </c>
      <c r="M308" s="768" t="s">
        <v>12352</v>
      </c>
      <c r="N308" s="768"/>
      <c r="O308" s="768"/>
      <c r="P308" s="768"/>
      <c r="Q308" s="768"/>
      <c r="R308" s="768"/>
      <c r="S308" s="768"/>
      <c r="T308" s="768"/>
      <c r="U308" s="768"/>
      <c r="V308" s="768"/>
      <c r="W308" s="768"/>
      <c r="X308" s="768"/>
      <c r="Y308" s="768"/>
      <c r="Z308" s="768"/>
      <c r="AA308" s="768"/>
      <c r="AB308" s="768"/>
      <c r="AC308" s="787"/>
      <c r="AD308" s="787"/>
      <c r="AE308" s="787"/>
      <c r="AF308" s="787"/>
      <c r="AG308" s="787"/>
      <c r="AH308" s="787"/>
      <c r="AI308" s="787"/>
      <c r="AJ308" s="787"/>
      <c r="AK308" s="787"/>
      <c r="AL308" s="787"/>
      <c r="AM308" s="787"/>
      <c r="AN308" s="787"/>
      <c r="AO308" s="787"/>
      <c r="AP308" s="787"/>
      <c r="AQ308" s="787"/>
    </row>
    <row r="309" spans="1:43" s="764" customFormat="1" x14ac:dyDescent="0.25">
      <c r="A309" s="768" t="s">
        <v>8342</v>
      </c>
      <c r="B309" s="768"/>
      <c r="C309" s="768"/>
      <c r="D309" s="768" t="s">
        <v>25</v>
      </c>
      <c r="E309" s="768" t="s">
        <v>5121</v>
      </c>
      <c r="F309" s="792">
        <f t="shared" si="34"/>
        <v>46097</v>
      </c>
      <c r="G309" s="787" t="str">
        <f t="shared" si="41"/>
        <v>A1</v>
      </c>
      <c r="H309" s="787" t="str">
        <f t="shared" si="37"/>
        <v>MR_DER-1637_26</v>
      </c>
      <c r="I309" s="793" t="str">
        <f t="shared" si="49"/>
        <v>ND</v>
      </c>
      <c r="J309" s="746" t="str">
        <f t="shared" si="50"/>
        <v>ND</v>
      </c>
      <c r="K309" s="768" t="s">
        <v>3730</v>
      </c>
      <c r="L309" s="768">
        <v>46097</v>
      </c>
      <c r="M309" s="768" t="s">
        <v>12352</v>
      </c>
      <c r="N309" s="768"/>
      <c r="O309" s="768"/>
      <c r="P309" s="768"/>
      <c r="Q309" s="768"/>
      <c r="R309" s="768"/>
      <c r="S309" s="768"/>
      <c r="T309" s="768"/>
      <c r="U309" s="768"/>
      <c r="V309" s="768"/>
      <c r="W309" s="768"/>
      <c r="X309" s="768"/>
      <c r="Y309" s="768"/>
      <c r="Z309" s="768"/>
      <c r="AA309" s="768"/>
      <c r="AB309" s="768"/>
      <c r="AC309" s="787"/>
      <c r="AD309" s="787"/>
      <c r="AE309" s="787"/>
      <c r="AF309" s="787"/>
      <c r="AG309" s="787"/>
      <c r="AH309" s="787"/>
      <c r="AI309" s="787"/>
      <c r="AJ309" s="787"/>
      <c r="AK309" s="787"/>
      <c r="AL309" s="787"/>
      <c r="AM309" s="787"/>
      <c r="AN309" s="787"/>
      <c r="AO309" s="787"/>
      <c r="AP309" s="787"/>
      <c r="AQ309" s="787"/>
    </row>
    <row r="310" spans="1:43" s="764" customFormat="1" x14ac:dyDescent="0.25">
      <c r="A310" s="768" t="s">
        <v>8342</v>
      </c>
      <c r="B310" s="768"/>
      <c r="C310" s="768"/>
      <c r="D310" s="768" t="s">
        <v>25</v>
      </c>
      <c r="E310" s="768" t="s">
        <v>5122</v>
      </c>
      <c r="F310" s="792">
        <f t="shared" ref="F310:F381" si="51">IF(L310&lt;&gt;0,MAX(L310,R310,X310,AD310),"NE")</f>
        <v>46097</v>
      </c>
      <c r="G310" s="787" t="str">
        <f t="shared" si="41"/>
        <v>A1</v>
      </c>
      <c r="H310" s="787" t="str">
        <f t="shared" si="37"/>
        <v>MR_DER-1637_26</v>
      </c>
      <c r="I310" s="793" t="str">
        <f t="shared" si="49"/>
        <v>ND</v>
      </c>
      <c r="J310" s="746" t="str">
        <f t="shared" si="50"/>
        <v>ND</v>
      </c>
      <c r="K310" s="768" t="s">
        <v>3730</v>
      </c>
      <c r="L310" s="768">
        <v>46097</v>
      </c>
      <c r="M310" s="768" t="s">
        <v>12352</v>
      </c>
      <c r="N310" s="768"/>
      <c r="O310" s="768"/>
      <c r="P310" s="768"/>
      <c r="Q310" s="768"/>
      <c r="R310" s="768"/>
      <c r="S310" s="768"/>
      <c r="T310" s="768"/>
      <c r="U310" s="768"/>
      <c r="V310" s="768"/>
      <c r="W310" s="768"/>
      <c r="X310" s="768"/>
      <c r="Y310" s="768"/>
      <c r="Z310" s="768"/>
      <c r="AA310" s="768"/>
      <c r="AB310" s="768"/>
      <c r="AC310" s="787"/>
      <c r="AD310" s="787"/>
      <c r="AE310" s="787"/>
      <c r="AF310" s="787"/>
      <c r="AG310" s="787"/>
      <c r="AH310" s="787"/>
      <c r="AI310" s="787"/>
      <c r="AJ310" s="787"/>
      <c r="AK310" s="787"/>
      <c r="AL310" s="787"/>
      <c r="AM310" s="787"/>
      <c r="AN310" s="787"/>
      <c r="AO310" s="787"/>
      <c r="AP310" s="787"/>
      <c r="AQ310" s="787"/>
    </row>
    <row r="311" spans="1:43" s="764" customFormat="1" x14ac:dyDescent="0.25">
      <c r="A311" s="768" t="s">
        <v>8342</v>
      </c>
      <c r="B311" s="768"/>
      <c r="C311" s="768"/>
      <c r="D311" s="768" t="s">
        <v>25</v>
      </c>
      <c r="E311" s="768" t="s">
        <v>5123</v>
      </c>
      <c r="F311" s="792">
        <f t="shared" si="51"/>
        <v>46097</v>
      </c>
      <c r="G311" s="787" t="str">
        <f t="shared" si="41"/>
        <v>A1</v>
      </c>
      <c r="H311" s="787" t="str">
        <f t="shared" si="37"/>
        <v>MR_DER-1637_26</v>
      </c>
      <c r="I311" s="793" t="str">
        <f t="shared" si="49"/>
        <v>ND</v>
      </c>
      <c r="J311" s="746" t="str">
        <f t="shared" si="50"/>
        <v>ND</v>
      </c>
      <c r="K311" s="768" t="s">
        <v>3730</v>
      </c>
      <c r="L311" s="768">
        <v>46097</v>
      </c>
      <c r="M311" s="768" t="s">
        <v>12352</v>
      </c>
      <c r="N311" s="768"/>
      <c r="O311" s="768"/>
      <c r="P311" s="768"/>
      <c r="Q311" s="768"/>
      <c r="R311" s="768"/>
      <c r="S311" s="768"/>
      <c r="T311" s="768"/>
      <c r="U311" s="768"/>
      <c r="V311" s="768"/>
      <c r="W311" s="768"/>
      <c r="X311" s="768"/>
      <c r="Y311" s="768"/>
      <c r="Z311" s="768"/>
      <c r="AA311" s="768"/>
      <c r="AB311" s="768"/>
      <c r="AC311" s="787"/>
      <c r="AD311" s="787"/>
      <c r="AE311" s="787"/>
      <c r="AF311" s="787"/>
      <c r="AG311" s="787"/>
      <c r="AH311" s="787"/>
      <c r="AI311" s="787"/>
      <c r="AJ311" s="787"/>
      <c r="AK311" s="787"/>
      <c r="AL311" s="787"/>
      <c r="AM311" s="787"/>
      <c r="AN311" s="787"/>
      <c r="AO311" s="787"/>
      <c r="AP311" s="787"/>
      <c r="AQ311" s="787"/>
    </row>
    <row r="312" spans="1:43" s="764" customFormat="1" x14ac:dyDescent="0.25">
      <c r="A312" s="768" t="s">
        <v>8342</v>
      </c>
      <c r="B312" s="768"/>
      <c r="C312" s="768"/>
      <c r="D312" s="768" t="s">
        <v>25</v>
      </c>
      <c r="E312" s="768" t="s">
        <v>5124</v>
      </c>
      <c r="F312" s="792">
        <f t="shared" si="51"/>
        <v>46097</v>
      </c>
      <c r="G312" s="787" t="str">
        <f t="shared" si="41"/>
        <v>A1</v>
      </c>
      <c r="H312" s="787" t="str">
        <f t="shared" si="37"/>
        <v>MR_DER-1637_26</v>
      </c>
      <c r="I312" s="793" t="str">
        <f t="shared" si="49"/>
        <v>ND</v>
      </c>
      <c r="J312" s="746" t="str">
        <f t="shared" si="50"/>
        <v>ND</v>
      </c>
      <c r="K312" s="768" t="s">
        <v>3730</v>
      </c>
      <c r="L312" s="768">
        <v>46097</v>
      </c>
      <c r="M312" s="768" t="s">
        <v>12352</v>
      </c>
      <c r="N312" s="768"/>
      <c r="O312" s="768"/>
      <c r="P312" s="768"/>
      <c r="Q312" s="768"/>
      <c r="R312" s="768"/>
      <c r="S312" s="768"/>
      <c r="T312" s="768"/>
      <c r="U312" s="768"/>
      <c r="V312" s="768"/>
      <c r="W312" s="768"/>
      <c r="X312" s="768"/>
      <c r="Y312" s="768"/>
      <c r="Z312" s="768"/>
      <c r="AA312" s="768"/>
      <c r="AB312" s="768"/>
      <c r="AC312" s="787"/>
      <c r="AD312" s="787"/>
      <c r="AE312" s="787"/>
      <c r="AF312" s="787"/>
      <c r="AG312" s="787"/>
      <c r="AH312" s="787"/>
      <c r="AI312" s="787"/>
      <c r="AJ312" s="787"/>
      <c r="AK312" s="787"/>
      <c r="AL312" s="787"/>
      <c r="AM312" s="787"/>
      <c r="AN312" s="787"/>
      <c r="AO312" s="787"/>
      <c r="AP312" s="787"/>
      <c r="AQ312" s="787"/>
    </row>
    <row r="313" spans="1:43" s="764" customFormat="1" x14ac:dyDescent="0.25">
      <c r="A313" s="768" t="s">
        <v>8342</v>
      </c>
      <c r="B313" s="768"/>
      <c r="C313" s="768"/>
      <c r="D313" s="768" t="s">
        <v>25</v>
      </c>
      <c r="E313" s="768" t="s">
        <v>5125</v>
      </c>
      <c r="F313" s="792">
        <f t="shared" si="51"/>
        <v>46097</v>
      </c>
      <c r="G313" s="787" t="str">
        <f t="shared" si="41"/>
        <v>A1</v>
      </c>
      <c r="H313" s="787" t="str">
        <f t="shared" si="37"/>
        <v>MR_DER-1637_26</v>
      </c>
      <c r="I313" s="793" t="str">
        <f t="shared" si="49"/>
        <v>ND</v>
      </c>
      <c r="J313" s="746" t="str">
        <f t="shared" si="50"/>
        <v>ND</v>
      </c>
      <c r="K313" s="768" t="s">
        <v>3730</v>
      </c>
      <c r="L313" s="768">
        <v>46097</v>
      </c>
      <c r="M313" s="768" t="s">
        <v>12352</v>
      </c>
      <c r="N313" s="768"/>
      <c r="O313" s="768"/>
      <c r="P313" s="768"/>
      <c r="Q313" s="768"/>
      <c r="R313" s="768"/>
      <c r="S313" s="768"/>
      <c r="T313" s="768"/>
      <c r="U313" s="768"/>
      <c r="V313" s="768"/>
      <c r="W313" s="768"/>
      <c r="X313" s="768"/>
      <c r="Y313" s="768"/>
      <c r="Z313" s="768"/>
      <c r="AA313" s="768"/>
      <c r="AB313" s="768"/>
      <c r="AC313" s="787"/>
      <c r="AD313" s="787"/>
      <c r="AE313" s="787"/>
      <c r="AF313" s="787"/>
      <c r="AG313" s="787"/>
      <c r="AH313" s="787"/>
      <c r="AI313" s="787"/>
      <c r="AJ313" s="787"/>
      <c r="AK313" s="787"/>
      <c r="AL313" s="787"/>
      <c r="AM313" s="787"/>
      <c r="AN313" s="787"/>
      <c r="AO313" s="787"/>
      <c r="AP313" s="787"/>
      <c r="AQ313" s="787"/>
    </row>
    <row r="314" spans="1:43" s="764" customFormat="1" x14ac:dyDescent="0.25">
      <c r="A314" s="768" t="s">
        <v>8342</v>
      </c>
      <c r="B314" s="768"/>
      <c r="C314" s="768"/>
      <c r="D314" s="768" t="s">
        <v>25</v>
      </c>
      <c r="E314" s="768" t="s">
        <v>5126</v>
      </c>
      <c r="F314" s="792">
        <f t="shared" si="51"/>
        <v>46097</v>
      </c>
      <c r="G314" s="787" t="str">
        <f t="shared" si="41"/>
        <v>A1</v>
      </c>
      <c r="H314" s="787" t="str">
        <f t="shared" si="37"/>
        <v>MR_DER-1637_26</v>
      </c>
      <c r="I314" s="793" t="str">
        <f t="shared" si="49"/>
        <v>ND</v>
      </c>
      <c r="J314" s="746" t="str">
        <f t="shared" si="50"/>
        <v>ND</v>
      </c>
      <c r="K314" s="768" t="s">
        <v>3730</v>
      </c>
      <c r="L314" s="768">
        <v>46097</v>
      </c>
      <c r="M314" s="768" t="s">
        <v>12352</v>
      </c>
      <c r="N314" s="768"/>
      <c r="O314" s="768"/>
      <c r="P314" s="768"/>
      <c r="Q314" s="768"/>
      <c r="R314" s="768"/>
      <c r="S314" s="768"/>
      <c r="T314" s="768"/>
      <c r="U314" s="768"/>
      <c r="V314" s="768"/>
      <c r="W314" s="768"/>
      <c r="X314" s="768"/>
      <c r="Y314" s="768"/>
      <c r="Z314" s="768"/>
      <c r="AA314" s="768"/>
      <c r="AB314" s="768"/>
      <c r="AC314" s="787"/>
      <c r="AD314" s="787"/>
      <c r="AE314" s="787"/>
      <c r="AF314" s="787"/>
      <c r="AG314" s="787"/>
      <c r="AH314" s="787"/>
      <c r="AI314" s="787"/>
      <c r="AJ314" s="787"/>
      <c r="AK314" s="787"/>
      <c r="AL314" s="787"/>
      <c r="AM314" s="787"/>
      <c r="AN314" s="787"/>
      <c r="AO314" s="787"/>
      <c r="AP314" s="787"/>
      <c r="AQ314" s="787"/>
    </row>
    <row r="315" spans="1:43" s="764" customFormat="1" x14ac:dyDescent="0.25">
      <c r="A315" s="768" t="s">
        <v>8342</v>
      </c>
      <c r="B315" s="768"/>
      <c r="C315" s="768"/>
      <c r="D315" s="768" t="s">
        <v>25</v>
      </c>
      <c r="E315" s="768" t="s">
        <v>5127</v>
      </c>
      <c r="F315" s="792">
        <f t="shared" si="51"/>
        <v>46097</v>
      </c>
      <c r="G315" s="787" t="str">
        <f t="shared" si="41"/>
        <v>A1</v>
      </c>
      <c r="H315" s="787" t="str">
        <f t="shared" si="37"/>
        <v>MR_DER-1637_26</v>
      </c>
      <c r="I315" s="793" t="str">
        <f t="shared" si="49"/>
        <v>ND</v>
      </c>
      <c r="J315" s="746" t="str">
        <f t="shared" si="50"/>
        <v>ND</v>
      </c>
      <c r="K315" s="768" t="s">
        <v>3730</v>
      </c>
      <c r="L315" s="768">
        <v>46097</v>
      </c>
      <c r="M315" s="768" t="s">
        <v>12352</v>
      </c>
      <c r="N315" s="768"/>
      <c r="O315" s="768"/>
      <c r="P315" s="768"/>
      <c r="Q315" s="768"/>
      <c r="R315" s="768"/>
      <c r="S315" s="768"/>
      <c r="T315" s="768"/>
      <c r="U315" s="768"/>
      <c r="V315" s="768"/>
      <c r="W315" s="768"/>
      <c r="X315" s="768"/>
      <c r="Y315" s="768"/>
      <c r="Z315" s="768"/>
      <c r="AA315" s="768"/>
      <c r="AB315" s="768"/>
      <c r="AC315" s="787"/>
      <c r="AD315" s="787"/>
      <c r="AE315" s="787"/>
      <c r="AF315" s="787"/>
      <c r="AG315" s="787"/>
      <c r="AH315" s="787"/>
      <c r="AI315" s="787"/>
      <c r="AJ315" s="787"/>
      <c r="AK315" s="787"/>
      <c r="AL315" s="787"/>
      <c r="AM315" s="787"/>
      <c r="AN315" s="787"/>
      <c r="AO315" s="787"/>
      <c r="AP315" s="787"/>
      <c r="AQ315" s="787"/>
    </row>
    <row r="316" spans="1:43" s="764" customFormat="1" x14ac:dyDescent="0.25">
      <c r="A316" s="768" t="s">
        <v>8342</v>
      </c>
      <c r="B316" s="768"/>
      <c r="C316" s="768"/>
      <c r="D316" s="768" t="s">
        <v>25</v>
      </c>
      <c r="E316" s="768" t="s">
        <v>5128</v>
      </c>
      <c r="F316" s="792">
        <f t="shared" si="51"/>
        <v>46097</v>
      </c>
      <c r="G316" s="787" t="str">
        <f t="shared" si="41"/>
        <v>A1</v>
      </c>
      <c r="H316" s="787" t="str">
        <f t="shared" si="37"/>
        <v>MR_DER-1637_26</v>
      </c>
      <c r="I316" s="793" t="str">
        <f t="shared" si="49"/>
        <v>ND</v>
      </c>
      <c r="J316" s="746" t="str">
        <f t="shared" si="50"/>
        <v>ND</v>
      </c>
      <c r="K316" s="768" t="s">
        <v>3730</v>
      </c>
      <c r="L316" s="768">
        <v>46097</v>
      </c>
      <c r="M316" s="768" t="s">
        <v>12352</v>
      </c>
      <c r="N316" s="768"/>
      <c r="O316" s="768"/>
      <c r="P316" s="768"/>
      <c r="Q316" s="768"/>
      <c r="R316" s="768"/>
      <c r="S316" s="768"/>
      <c r="T316" s="768"/>
      <c r="U316" s="768"/>
      <c r="V316" s="768"/>
      <c r="W316" s="768"/>
      <c r="X316" s="768"/>
      <c r="Y316" s="768"/>
      <c r="Z316" s="768"/>
      <c r="AA316" s="768"/>
      <c r="AB316" s="768"/>
      <c r="AC316" s="787"/>
      <c r="AD316" s="787"/>
      <c r="AE316" s="787"/>
      <c r="AF316" s="787"/>
      <c r="AG316" s="787"/>
      <c r="AH316" s="787"/>
      <c r="AI316" s="787"/>
      <c r="AJ316" s="787"/>
      <c r="AK316" s="787"/>
      <c r="AL316" s="787"/>
      <c r="AM316" s="787"/>
      <c r="AN316" s="787"/>
      <c r="AO316" s="787"/>
      <c r="AP316" s="787"/>
      <c r="AQ316" s="787"/>
    </row>
    <row r="317" spans="1:43" s="764" customFormat="1" x14ac:dyDescent="0.25">
      <c r="A317" s="768" t="s">
        <v>8342</v>
      </c>
      <c r="B317" s="768"/>
      <c r="C317" s="768"/>
      <c r="D317" s="768" t="s">
        <v>25</v>
      </c>
      <c r="E317" s="768" t="s">
        <v>5129</v>
      </c>
      <c r="F317" s="792">
        <f t="shared" si="51"/>
        <v>46097</v>
      </c>
      <c r="G317" s="787" t="str">
        <f t="shared" si="41"/>
        <v>A1</v>
      </c>
      <c r="H317" s="787" t="str">
        <f t="shared" si="37"/>
        <v>MR_DER-1637_26</v>
      </c>
      <c r="I317" s="793" t="str">
        <f t="shared" si="49"/>
        <v>ND</v>
      </c>
      <c r="J317" s="746" t="str">
        <f t="shared" si="50"/>
        <v>ND</v>
      </c>
      <c r="K317" s="768" t="s">
        <v>3730</v>
      </c>
      <c r="L317" s="768">
        <v>46097</v>
      </c>
      <c r="M317" s="768" t="s">
        <v>12352</v>
      </c>
      <c r="N317" s="768"/>
      <c r="O317" s="768"/>
      <c r="P317" s="768"/>
      <c r="Q317" s="768"/>
      <c r="R317" s="768"/>
      <c r="S317" s="768"/>
      <c r="T317" s="768"/>
      <c r="U317" s="768"/>
      <c r="V317" s="768"/>
      <c r="W317" s="768"/>
      <c r="X317" s="768"/>
      <c r="Y317" s="768"/>
      <c r="Z317" s="768"/>
      <c r="AA317" s="768"/>
      <c r="AB317" s="768"/>
      <c r="AC317" s="787"/>
      <c r="AD317" s="787"/>
      <c r="AE317" s="787"/>
      <c r="AF317" s="787"/>
      <c r="AG317" s="787"/>
      <c r="AH317" s="787"/>
      <c r="AI317" s="787"/>
      <c r="AJ317" s="787"/>
      <c r="AK317" s="787"/>
      <c r="AL317" s="787"/>
      <c r="AM317" s="787"/>
      <c r="AN317" s="787"/>
      <c r="AO317" s="787"/>
      <c r="AP317" s="787"/>
      <c r="AQ317" s="787"/>
    </row>
    <row r="318" spans="1:43" s="764" customFormat="1" x14ac:dyDescent="0.25">
      <c r="A318" s="768" t="s">
        <v>8342</v>
      </c>
      <c r="B318" s="768"/>
      <c r="C318" s="768"/>
      <c r="D318" s="768" t="s">
        <v>25</v>
      </c>
      <c r="E318" s="768" t="s">
        <v>5130</v>
      </c>
      <c r="F318" s="792">
        <f t="shared" si="51"/>
        <v>46097</v>
      </c>
      <c r="G318" s="787" t="str">
        <f t="shared" si="41"/>
        <v>A1</v>
      </c>
      <c r="H318" s="787" t="str">
        <f t="shared" si="37"/>
        <v>MR_DER-1637_26</v>
      </c>
      <c r="I318" s="793" t="str">
        <f t="shared" si="49"/>
        <v>ND</v>
      </c>
      <c r="J318" s="746" t="str">
        <f t="shared" si="50"/>
        <v>ND</v>
      </c>
      <c r="K318" s="768" t="s">
        <v>3730</v>
      </c>
      <c r="L318" s="768">
        <v>46097</v>
      </c>
      <c r="M318" s="768" t="s">
        <v>12352</v>
      </c>
      <c r="N318" s="768"/>
      <c r="O318" s="768"/>
      <c r="P318" s="768"/>
      <c r="Q318" s="768"/>
      <c r="R318" s="768"/>
      <c r="S318" s="768"/>
      <c r="T318" s="768"/>
      <c r="U318" s="768"/>
      <c r="V318" s="768"/>
      <c r="W318" s="768"/>
      <c r="X318" s="768"/>
      <c r="Y318" s="768"/>
      <c r="Z318" s="768"/>
      <c r="AA318" s="768"/>
      <c r="AB318" s="768"/>
      <c r="AC318" s="787"/>
      <c r="AD318" s="787"/>
      <c r="AE318" s="787"/>
      <c r="AF318" s="787"/>
      <c r="AG318" s="787"/>
      <c r="AH318" s="787"/>
      <c r="AI318" s="787"/>
      <c r="AJ318" s="787"/>
      <c r="AK318" s="787"/>
      <c r="AL318" s="787"/>
      <c r="AM318" s="787"/>
      <c r="AN318" s="787"/>
      <c r="AO318" s="787"/>
      <c r="AP318" s="787"/>
      <c r="AQ318" s="787"/>
    </row>
    <row r="319" spans="1:43" s="764" customFormat="1" x14ac:dyDescent="0.25">
      <c r="A319" s="768" t="s">
        <v>8342</v>
      </c>
      <c r="B319" s="768"/>
      <c r="C319" s="768"/>
      <c r="D319" s="768" t="s">
        <v>25</v>
      </c>
      <c r="E319" s="768" t="s">
        <v>5131</v>
      </c>
      <c r="F319" s="792">
        <f t="shared" si="51"/>
        <v>46097</v>
      </c>
      <c r="G319" s="787" t="str">
        <f t="shared" si="41"/>
        <v>A1</v>
      </c>
      <c r="H319" s="787" t="str">
        <f t="shared" si="37"/>
        <v>MR_DER-1637_26</v>
      </c>
      <c r="I319" s="793" t="str">
        <f t="shared" si="49"/>
        <v>ND</v>
      </c>
      <c r="J319" s="746" t="str">
        <f t="shared" si="50"/>
        <v>ND</v>
      </c>
      <c r="K319" s="768" t="s">
        <v>3730</v>
      </c>
      <c r="L319" s="768">
        <v>46097</v>
      </c>
      <c r="M319" s="768" t="s">
        <v>12352</v>
      </c>
      <c r="N319" s="768"/>
      <c r="O319" s="768"/>
      <c r="P319" s="768"/>
      <c r="Q319" s="768"/>
      <c r="R319" s="768"/>
      <c r="S319" s="768"/>
      <c r="T319" s="768"/>
      <c r="U319" s="768"/>
      <c r="V319" s="768"/>
      <c r="W319" s="768"/>
      <c r="X319" s="768"/>
      <c r="Y319" s="768"/>
      <c r="Z319" s="768"/>
      <c r="AA319" s="768"/>
      <c r="AB319" s="768"/>
      <c r="AC319" s="787"/>
      <c r="AD319" s="787"/>
      <c r="AE319" s="787"/>
      <c r="AF319" s="787"/>
      <c r="AG319" s="787"/>
      <c r="AH319" s="787"/>
      <c r="AI319" s="787"/>
      <c r="AJ319" s="787"/>
      <c r="AK319" s="787"/>
      <c r="AL319" s="787"/>
      <c r="AM319" s="787"/>
      <c r="AN319" s="787"/>
      <c r="AO319" s="787"/>
      <c r="AP319" s="787"/>
      <c r="AQ319" s="787"/>
    </row>
    <row r="320" spans="1:43" s="764" customFormat="1" x14ac:dyDescent="0.25">
      <c r="A320" s="768" t="s">
        <v>8342</v>
      </c>
      <c r="B320" s="768"/>
      <c r="C320" s="768"/>
      <c r="D320" s="768" t="s">
        <v>25</v>
      </c>
      <c r="E320" s="768" t="s">
        <v>5132</v>
      </c>
      <c r="F320" s="792">
        <f t="shared" si="51"/>
        <v>46097</v>
      </c>
      <c r="G320" s="787" t="str">
        <f t="shared" si="41"/>
        <v>A1</v>
      </c>
      <c r="H320" s="787" t="str">
        <f t="shared" si="37"/>
        <v>MR_DER-1637_26</v>
      </c>
      <c r="I320" s="793" t="str">
        <f t="shared" si="49"/>
        <v>ND</v>
      </c>
      <c r="J320" s="746" t="str">
        <f t="shared" si="50"/>
        <v>ND</v>
      </c>
      <c r="K320" s="768" t="s">
        <v>3730</v>
      </c>
      <c r="L320" s="768">
        <v>46097</v>
      </c>
      <c r="M320" s="768" t="s">
        <v>12352</v>
      </c>
      <c r="N320" s="768"/>
      <c r="O320" s="768"/>
      <c r="P320" s="768"/>
      <c r="Q320" s="768"/>
      <c r="R320" s="768"/>
      <c r="S320" s="768"/>
      <c r="T320" s="768"/>
      <c r="U320" s="768"/>
      <c r="V320" s="768"/>
      <c r="W320" s="768"/>
      <c r="X320" s="768"/>
      <c r="Y320" s="768"/>
      <c r="Z320" s="768"/>
      <c r="AA320" s="768"/>
      <c r="AB320" s="768"/>
      <c r="AC320" s="787"/>
      <c r="AD320" s="787"/>
      <c r="AE320" s="787"/>
      <c r="AF320" s="787"/>
      <c r="AG320" s="787"/>
      <c r="AH320" s="787"/>
      <c r="AI320" s="787"/>
      <c r="AJ320" s="787"/>
      <c r="AK320" s="787"/>
      <c r="AL320" s="787"/>
      <c r="AM320" s="787"/>
      <c r="AN320" s="787"/>
      <c r="AO320" s="787"/>
      <c r="AP320" s="787"/>
      <c r="AQ320" s="787"/>
    </row>
    <row r="321" spans="1:43" s="764" customFormat="1" x14ac:dyDescent="0.25">
      <c r="A321" s="768" t="s">
        <v>8342</v>
      </c>
      <c r="B321" s="768"/>
      <c r="C321" s="768"/>
      <c r="D321" s="768" t="s">
        <v>25</v>
      </c>
      <c r="E321" s="768" t="s">
        <v>5133</v>
      </c>
      <c r="F321" s="792">
        <f t="shared" si="51"/>
        <v>46097</v>
      </c>
      <c r="G321" s="787" t="str">
        <f t="shared" si="41"/>
        <v>A1</v>
      </c>
      <c r="H321" s="787" t="str">
        <f t="shared" si="37"/>
        <v>MR_DER-1637_26</v>
      </c>
      <c r="I321" s="793" t="str">
        <f t="shared" si="49"/>
        <v>ND</v>
      </c>
      <c r="J321" s="746" t="str">
        <f t="shared" si="50"/>
        <v>ND</v>
      </c>
      <c r="K321" s="768" t="s">
        <v>3730</v>
      </c>
      <c r="L321" s="768">
        <v>46097</v>
      </c>
      <c r="M321" s="768" t="s">
        <v>12352</v>
      </c>
      <c r="N321" s="768"/>
      <c r="O321" s="768"/>
      <c r="P321" s="768"/>
      <c r="Q321" s="768"/>
      <c r="R321" s="768"/>
      <c r="S321" s="768"/>
      <c r="T321" s="768"/>
      <c r="U321" s="768"/>
      <c r="V321" s="768"/>
      <c r="W321" s="768"/>
      <c r="X321" s="768"/>
      <c r="Y321" s="768"/>
      <c r="Z321" s="768"/>
      <c r="AA321" s="768"/>
      <c r="AB321" s="768"/>
      <c r="AC321" s="787"/>
      <c r="AD321" s="787"/>
      <c r="AE321" s="787"/>
      <c r="AF321" s="787"/>
      <c r="AG321" s="787"/>
      <c r="AH321" s="787"/>
      <c r="AI321" s="787"/>
      <c r="AJ321" s="787"/>
      <c r="AK321" s="787"/>
      <c r="AL321" s="787"/>
      <c r="AM321" s="787"/>
      <c r="AN321" s="787"/>
      <c r="AO321" s="787"/>
      <c r="AP321" s="787"/>
      <c r="AQ321" s="787"/>
    </row>
    <row r="322" spans="1:43" s="764" customFormat="1" x14ac:dyDescent="0.25">
      <c r="A322" s="768" t="s">
        <v>8342</v>
      </c>
      <c r="B322" s="768"/>
      <c r="C322" s="768"/>
      <c r="D322" s="768" t="s">
        <v>25</v>
      </c>
      <c r="E322" s="768" t="s">
        <v>5134</v>
      </c>
      <c r="F322" s="792">
        <f t="shared" si="51"/>
        <v>46097</v>
      </c>
      <c r="G322" s="787" t="str">
        <f t="shared" si="41"/>
        <v>A1</v>
      </c>
      <c r="H322" s="787" t="str">
        <f t="shared" si="37"/>
        <v>MR_DER-1637_26</v>
      </c>
      <c r="I322" s="793" t="str">
        <f t="shared" si="49"/>
        <v>ND</v>
      </c>
      <c r="J322" s="746" t="str">
        <f t="shared" si="50"/>
        <v>ND</v>
      </c>
      <c r="K322" s="768" t="s">
        <v>3730</v>
      </c>
      <c r="L322" s="768">
        <v>46097</v>
      </c>
      <c r="M322" s="768" t="s">
        <v>12352</v>
      </c>
      <c r="N322" s="768"/>
      <c r="O322" s="768"/>
      <c r="P322" s="768"/>
      <c r="Q322" s="768"/>
      <c r="R322" s="768"/>
      <c r="S322" s="768"/>
      <c r="T322" s="768"/>
      <c r="U322" s="768"/>
      <c r="V322" s="768"/>
      <c r="W322" s="768"/>
      <c r="X322" s="768"/>
      <c r="Y322" s="768"/>
      <c r="Z322" s="768"/>
      <c r="AA322" s="768"/>
      <c r="AB322" s="768"/>
      <c r="AC322" s="787"/>
      <c r="AD322" s="787"/>
      <c r="AE322" s="787"/>
      <c r="AF322" s="787"/>
      <c r="AG322" s="787"/>
      <c r="AH322" s="787"/>
      <c r="AI322" s="787"/>
      <c r="AJ322" s="787"/>
      <c r="AK322" s="787"/>
      <c r="AL322" s="787"/>
      <c r="AM322" s="787"/>
      <c r="AN322" s="787"/>
      <c r="AO322" s="787"/>
      <c r="AP322" s="787"/>
      <c r="AQ322" s="787"/>
    </row>
    <row r="323" spans="1:43" s="764" customFormat="1" x14ac:dyDescent="0.25">
      <c r="A323" s="768" t="s">
        <v>8342</v>
      </c>
      <c r="B323" s="768"/>
      <c r="C323" s="768"/>
      <c r="D323" s="768" t="s">
        <v>25</v>
      </c>
      <c r="E323" s="768" t="s">
        <v>5135</v>
      </c>
      <c r="F323" s="792">
        <f t="shared" si="51"/>
        <v>46097</v>
      </c>
      <c r="G323" s="787" t="str">
        <f t="shared" si="41"/>
        <v>A1</v>
      </c>
      <c r="H323" s="787" t="str">
        <f t="shared" si="37"/>
        <v>MR_DER-1637_26</v>
      </c>
      <c r="I323" s="793" t="str">
        <f t="shared" si="49"/>
        <v>ND</v>
      </c>
      <c r="J323" s="746" t="str">
        <f t="shared" si="50"/>
        <v>ND</v>
      </c>
      <c r="K323" s="768" t="s">
        <v>3730</v>
      </c>
      <c r="L323" s="768">
        <v>46097</v>
      </c>
      <c r="M323" s="768" t="s">
        <v>12352</v>
      </c>
      <c r="N323" s="768"/>
      <c r="O323" s="768"/>
      <c r="P323" s="768"/>
      <c r="Q323" s="768"/>
      <c r="R323" s="768"/>
      <c r="S323" s="768"/>
      <c r="T323" s="768"/>
      <c r="U323" s="768"/>
      <c r="V323" s="768"/>
      <c r="W323" s="768"/>
      <c r="X323" s="768"/>
      <c r="Y323" s="768"/>
      <c r="Z323" s="768"/>
      <c r="AA323" s="768"/>
      <c r="AB323" s="768"/>
      <c r="AC323" s="787"/>
      <c r="AD323" s="787"/>
      <c r="AE323" s="787"/>
      <c r="AF323" s="787"/>
      <c r="AG323" s="787"/>
      <c r="AH323" s="787"/>
      <c r="AI323" s="787"/>
      <c r="AJ323" s="787"/>
      <c r="AK323" s="787"/>
      <c r="AL323" s="787"/>
      <c r="AM323" s="787"/>
      <c r="AN323" s="787"/>
      <c r="AO323" s="787"/>
      <c r="AP323" s="787"/>
      <c r="AQ323" s="787"/>
    </row>
    <row r="324" spans="1:43" s="764" customFormat="1" x14ac:dyDescent="0.25">
      <c r="A324" s="768" t="s">
        <v>8342</v>
      </c>
      <c r="B324" s="768"/>
      <c r="C324" s="768"/>
      <c r="D324" s="768" t="s">
        <v>25</v>
      </c>
      <c r="E324" s="768" t="s">
        <v>5136</v>
      </c>
      <c r="F324" s="792">
        <f t="shared" si="51"/>
        <v>46097</v>
      </c>
      <c r="G324" s="787" t="str">
        <f t="shared" si="41"/>
        <v>A1</v>
      </c>
      <c r="H324" s="787" t="str">
        <f t="shared" ref="H324:H390" si="52">IF($F324="","",INDEX($K324:$FL324,1,MATCH($F324,$K324:$FL324,)+1))</f>
        <v>MR_DER-1637_26</v>
      </c>
      <c r="I324" s="793" t="str">
        <f t="shared" si="49"/>
        <v>ND</v>
      </c>
      <c r="J324" s="746" t="str">
        <f t="shared" si="50"/>
        <v>ND</v>
      </c>
      <c r="K324" s="768" t="s">
        <v>3730</v>
      </c>
      <c r="L324" s="768">
        <v>46097</v>
      </c>
      <c r="M324" s="768" t="s">
        <v>12352</v>
      </c>
      <c r="N324" s="768"/>
      <c r="O324" s="768"/>
      <c r="P324" s="768"/>
      <c r="Q324" s="768"/>
      <c r="R324" s="768"/>
      <c r="S324" s="768"/>
      <c r="T324" s="768"/>
      <c r="U324" s="768"/>
      <c r="V324" s="768"/>
      <c r="W324" s="768"/>
      <c r="X324" s="768"/>
      <c r="Y324" s="768"/>
      <c r="Z324" s="768"/>
      <c r="AA324" s="768"/>
      <c r="AB324" s="768"/>
      <c r="AC324" s="787"/>
      <c r="AD324" s="787"/>
      <c r="AE324" s="787"/>
      <c r="AF324" s="787"/>
      <c r="AG324" s="787"/>
      <c r="AH324" s="787"/>
      <c r="AI324" s="787"/>
      <c r="AJ324" s="787"/>
      <c r="AK324" s="787"/>
      <c r="AL324" s="787"/>
      <c r="AM324" s="787"/>
      <c r="AN324" s="787"/>
      <c r="AO324" s="787"/>
      <c r="AP324" s="787"/>
      <c r="AQ324" s="787"/>
    </row>
    <row r="325" spans="1:43" s="764" customFormat="1" x14ac:dyDescent="0.25">
      <c r="A325" s="768" t="s">
        <v>8342</v>
      </c>
      <c r="B325" s="768"/>
      <c r="C325" s="768"/>
      <c r="D325" s="768" t="s">
        <v>25</v>
      </c>
      <c r="E325" s="768" t="s">
        <v>5137</v>
      </c>
      <c r="F325" s="792">
        <f t="shared" si="51"/>
        <v>46097</v>
      </c>
      <c r="G325" s="787" t="str">
        <f t="shared" si="41"/>
        <v>A1</v>
      </c>
      <c r="H325" s="787" t="str">
        <f t="shared" si="52"/>
        <v>MR_DER-1637_26</v>
      </c>
      <c r="I325" s="793" t="str">
        <f t="shared" si="49"/>
        <v>ND</v>
      </c>
      <c r="J325" s="746" t="str">
        <f t="shared" si="50"/>
        <v>ND</v>
      </c>
      <c r="K325" s="768" t="s">
        <v>3730</v>
      </c>
      <c r="L325" s="768">
        <v>46097</v>
      </c>
      <c r="M325" s="768" t="s">
        <v>12352</v>
      </c>
      <c r="N325" s="768"/>
      <c r="O325" s="768"/>
      <c r="P325" s="768"/>
      <c r="Q325" s="768"/>
      <c r="R325" s="768"/>
      <c r="S325" s="768"/>
      <c r="T325" s="768"/>
      <c r="U325" s="768"/>
      <c r="V325" s="768"/>
      <c r="W325" s="768"/>
      <c r="X325" s="768"/>
      <c r="Y325" s="768"/>
      <c r="Z325" s="768"/>
      <c r="AA325" s="768"/>
      <c r="AB325" s="768"/>
      <c r="AC325" s="787"/>
      <c r="AD325" s="787"/>
      <c r="AE325" s="787"/>
      <c r="AF325" s="787"/>
      <c r="AG325" s="787"/>
      <c r="AH325" s="787"/>
      <c r="AI325" s="787"/>
      <c r="AJ325" s="787"/>
      <c r="AK325" s="787"/>
      <c r="AL325" s="787"/>
      <c r="AM325" s="787"/>
      <c r="AN325" s="787"/>
      <c r="AO325" s="787"/>
      <c r="AP325" s="787"/>
      <c r="AQ325" s="787"/>
    </row>
    <row r="326" spans="1:43" s="764" customFormat="1" x14ac:dyDescent="0.25">
      <c r="A326" s="768" t="s">
        <v>8342</v>
      </c>
      <c r="B326" s="768"/>
      <c r="C326" s="768"/>
      <c r="D326" s="768" t="s">
        <v>25</v>
      </c>
      <c r="E326" s="768" t="s">
        <v>5138</v>
      </c>
      <c r="F326" s="792">
        <f t="shared" si="51"/>
        <v>46097</v>
      </c>
      <c r="G326" s="787" t="str">
        <f t="shared" si="41"/>
        <v>A1</v>
      </c>
      <c r="H326" s="787" t="str">
        <f t="shared" si="52"/>
        <v>MR_DER-1637_26</v>
      </c>
      <c r="I326" s="793" t="str">
        <f t="shared" si="49"/>
        <v>ND</v>
      </c>
      <c r="J326" s="746" t="str">
        <f t="shared" si="50"/>
        <v>ND</v>
      </c>
      <c r="K326" s="768" t="s">
        <v>3730</v>
      </c>
      <c r="L326" s="768">
        <v>46097</v>
      </c>
      <c r="M326" s="768" t="s">
        <v>12352</v>
      </c>
      <c r="N326" s="768"/>
      <c r="O326" s="768"/>
      <c r="P326" s="768"/>
      <c r="Q326" s="768"/>
      <c r="R326" s="768"/>
      <c r="S326" s="768"/>
      <c r="T326" s="768"/>
      <c r="U326" s="768"/>
      <c r="V326" s="768"/>
      <c r="W326" s="768"/>
      <c r="X326" s="768"/>
      <c r="Y326" s="768"/>
      <c r="Z326" s="768"/>
      <c r="AA326" s="768"/>
      <c r="AB326" s="768"/>
      <c r="AC326" s="787"/>
      <c r="AD326" s="787"/>
      <c r="AE326" s="787"/>
      <c r="AF326" s="787"/>
      <c r="AG326" s="787"/>
      <c r="AH326" s="787"/>
      <c r="AI326" s="787"/>
      <c r="AJ326" s="787"/>
      <c r="AK326" s="787"/>
      <c r="AL326" s="787"/>
      <c r="AM326" s="787"/>
      <c r="AN326" s="787"/>
      <c r="AO326" s="787"/>
      <c r="AP326" s="787"/>
      <c r="AQ326" s="787"/>
    </row>
    <row r="327" spans="1:43" s="764" customFormat="1" x14ac:dyDescent="0.25">
      <c r="A327" s="768" t="s">
        <v>8342</v>
      </c>
      <c r="B327" s="768"/>
      <c r="C327" s="768"/>
      <c r="D327" s="768" t="s">
        <v>25</v>
      </c>
      <c r="E327" s="768" t="s">
        <v>5139</v>
      </c>
      <c r="F327" s="792">
        <f t="shared" si="51"/>
        <v>46097</v>
      </c>
      <c r="G327" s="787" t="str">
        <f t="shared" si="41"/>
        <v>A1</v>
      </c>
      <c r="H327" s="787" t="str">
        <f t="shared" si="52"/>
        <v>MR_DER-1637_26</v>
      </c>
      <c r="I327" s="793" t="str">
        <f t="shared" si="49"/>
        <v>ND</v>
      </c>
      <c r="J327" s="746" t="str">
        <f t="shared" si="50"/>
        <v>ND</v>
      </c>
      <c r="K327" s="768" t="s">
        <v>3730</v>
      </c>
      <c r="L327" s="768">
        <v>46097</v>
      </c>
      <c r="M327" s="768" t="s">
        <v>12352</v>
      </c>
      <c r="N327" s="768"/>
      <c r="O327" s="768"/>
      <c r="P327" s="768"/>
      <c r="Q327" s="768"/>
      <c r="R327" s="768"/>
      <c r="S327" s="768"/>
      <c r="T327" s="768"/>
      <c r="U327" s="768"/>
      <c r="V327" s="768"/>
      <c r="W327" s="768"/>
      <c r="X327" s="768"/>
      <c r="Y327" s="768"/>
      <c r="Z327" s="768"/>
      <c r="AA327" s="768"/>
      <c r="AB327" s="768"/>
      <c r="AC327" s="787"/>
      <c r="AD327" s="787"/>
      <c r="AE327" s="787"/>
      <c r="AF327" s="787"/>
      <c r="AG327" s="787"/>
      <c r="AH327" s="787"/>
      <c r="AI327" s="787"/>
      <c r="AJ327" s="787"/>
      <c r="AK327" s="787"/>
      <c r="AL327" s="787"/>
      <c r="AM327" s="787"/>
      <c r="AN327" s="787"/>
      <c r="AO327" s="787"/>
      <c r="AP327" s="787"/>
      <c r="AQ327" s="787"/>
    </row>
    <row r="328" spans="1:43" s="764" customFormat="1" x14ac:dyDescent="0.25">
      <c r="A328" s="768" t="s">
        <v>8342</v>
      </c>
      <c r="B328" s="768"/>
      <c r="C328" s="768"/>
      <c r="D328" s="768" t="s">
        <v>25</v>
      </c>
      <c r="E328" s="768" t="s">
        <v>5140</v>
      </c>
      <c r="F328" s="792">
        <f t="shared" si="51"/>
        <v>46097</v>
      </c>
      <c r="G328" s="787" t="str">
        <f t="shared" si="41"/>
        <v>A1</v>
      </c>
      <c r="H328" s="787" t="str">
        <f t="shared" si="52"/>
        <v>MR_DER-1637_26</v>
      </c>
      <c r="I328" s="793" t="str">
        <f t="shared" si="49"/>
        <v>ND</v>
      </c>
      <c r="J328" s="746" t="str">
        <f t="shared" si="50"/>
        <v>ND</v>
      </c>
      <c r="K328" s="768" t="s">
        <v>3730</v>
      </c>
      <c r="L328" s="768">
        <v>46097</v>
      </c>
      <c r="M328" s="768" t="s">
        <v>12352</v>
      </c>
      <c r="N328" s="768"/>
      <c r="O328" s="768"/>
      <c r="P328" s="768"/>
      <c r="Q328" s="768"/>
      <c r="R328" s="768"/>
      <c r="S328" s="768"/>
      <c r="T328" s="768"/>
      <c r="U328" s="768"/>
      <c r="V328" s="768"/>
      <c r="W328" s="768"/>
      <c r="X328" s="768"/>
      <c r="Y328" s="768"/>
      <c r="Z328" s="768"/>
      <c r="AA328" s="768"/>
      <c r="AB328" s="768"/>
      <c r="AC328" s="787"/>
      <c r="AD328" s="787"/>
      <c r="AE328" s="787"/>
      <c r="AF328" s="787"/>
      <c r="AG328" s="787"/>
      <c r="AH328" s="787"/>
      <c r="AI328" s="787"/>
      <c r="AJ328" s="787"/>
      <c r="AK328" s="787"/>
      <c r="AL328" s="787"/>
      <c r="AM328" s="787"/>
      <c r="AN328" s="787"/>
      <c r="AO328" s="787"/>
      <c r="AP328" s="787"/>
      <c r="AQ328" s="787"/>
    </row>
    <row r="329" spans="1:43" s="764" customFormat="1" x14ac:dyDescent="0.25">
      <c r="A329" s="768" t="s">
        <v>8342</v>
      </c>
      <c r="B329" s="768"/>
      <c r="C329" s="768"/>
      <c r="D329" s="768" t="s">
        <v>25</v>
      </c>
      <c r="E329" s="768" t="s">
        <v>5141</v>
      </c>
      <c r="F329" s="792">
        <f t="shared" si="51"/>
        <v>46097</v>
      </c>
      <c r="G329" s="787" t="str">
        <f t="shared" si="41"/>
        <v>A1</v>
      </c>
      <c r="H329" s="787" t="str">
        <f t="shared" si="52"/>
        <v>MR_DER-1637_26</v>
      </c>
      <c r="I329" s="793" t="str">
        <f t="shared" si="49"/>
        <v>ND</v>
      </c>
      <c r="J329" s="746" t="str">
        <f t="shared" si="50"/>
        <v>ND</v>
      </c>
      <c r="K329" s="768" t="s">
        <v>3730</v>
      </c>
      <c r="L329" s="768">
        <v>46097</v>
      </c>
      <c r="M329" s="768" t="s">
        <v>12352</v>
      </c>
      <c r="N329" s="768"/>
      <c r="O329" s="768"/>
      <c r="P329" s="768"/>
      <c r="Q329" s="768"/>
      <c r="R329" s="768"/>
      <c r="S329" s="768"/>
      <c r="T329" s="768"/>
      <c r="U329" s="768"/>
      <c r="V329" s="768"/>
      <c r="W329" s="768"/>
      <c r="X329" s="768"/>
      <c r="Y329" s="768"/>
      <c r="Z329" s="768"/>
      <c r="AA329" s="768"/>
      <c r="AB329" s="768"/>
      <c r="AC329" s="787"/>
      <c r="AD329" s="787"/>
      <c r="AE329" s="787"/>
      <c r="AF329" s="787"/>
      <c r="AG329" s="787"/>
      <c r="AH329" s="787"/>
      <c r="AI329" s="787"/>
      <c r="AJ329" s="787"/>
      <c r="AK329" s="787"/>
      <c r="AL329" s="787"/>
      <c r="AM329" s="787"/>
      <c r="AN329" s="787"/>
      <c r="AO329" s="787"/>
      <c r="AP329" s="787"/>
      <c r="AQ329" s="787"/>
    </row>
    <row r="330" spans="1:43" s="764" customFormat="1" x14ac:dyDescent="0.25">
      <c r="A330" s="768" t="s">
        <v>8342</v>
      </c>
      <c r="B330" s="768"/>
      <c r="C330" s="768"/>
      <c r="D330" s="768" t="s">
        <v>25</v>
      </c>
      <c r="E330" s="768" t="s">
        <v>5142</v>
      </c>
      <c r="F330" s="792">
        <f t="shared" si="51"/>
        <v>46097</v>
      </c>
      <c r="G330" s="787" t="str">
        <f t="shared" si="41"/>
        <v>A1</v>
      </c>
      <c r="H330" s="787" t="str">
        <f t="shared" si="52"/>
        <v>MR_DER-1637_26</v>
      </c>
      <c r="I330" s="793" t="str">
        <f t="shared" si="49"/>
        <v>ND</v>
      </c>
      <c r="J330" s="746" t="str">
        <f t="shared" si="50"/>
        <v>ND</v>
      </c>
      <c r="K330" s="768" t="s">
        <v>3730</v>
      </c>
      <c r="L330" s="768">
        <v>46097</v>
      </c>
      <c r="M330" s="768" t="s">
        <v>12352</v>
      </c>
      <c r="N330" s="768"/>
      <c r="O330" s="768"/>
      <c r="P330" s="768"/>
      <c r="Q330" s="768"/>
      <c r="R330" s="768"/>
      <c r="S330" s="768"/>
      <c r="T330" s="768"/>
      <c r="U330" s="768"/>
      <c r="V330" s="768"/>
      <c r="W330" s="768"/>
      <c r="X330" s="768"/>
      <c r="Y330" s="768"/>
      <c r="Z330" s="768"/>
      <c r="AA330" s="768"/>
      <c r="AB330" s="768"/>
      <c r="AC330" s="787"/>
      <c r="AD330" s="787"/>
      <c r="AE330" s="787"/>
      <c r="AF330" s="787"/>
      <c r="AG330" s="787"/>
      <c r="AH330" s="787"/>
      <c r="AI330" s="787"/>
      <c r="AJ330" s="787"/>
      <c r="AK330" s="787"/>
      <c r="AL330" s="787"/>
      <c r="AM330" s="787"/>
      <c r="AN330" s="787"/>
      <c r="AO330" s="787"/>
      <c r="AP330" s="787"/>
      <c r="AQ330" s="787"/>
    </row>
    <row r="331" spans="1:43" s="764" customFormat="1" x14ac:dyDescent="0.25">
      <c r="A331" s="768" t="s">
        <v>8342</v>
      </c>
      <c r="B331" s="768"/>
      <c r="C331" s="768"/>
      <c r="D331" s="768" t="s">
        <v>25</v>
      </c>
      <c r="E331" s="768" t="s">
        <v>5143</v>
      </c>
      <c r="F331" s="792">
        <f t="shared" si="51"/>
        <v>46097</v>
      </c>
      <c r="G331" s="787" t="str">
        <f t="shared" si="41"/>
        <v>A1</v>
      </c>
      <c r="H331" s="787" t="str">
        <f t="shared" si="52"/>
        <v>MR_DER-1637_26</v>
      </c>
      <c r="I331" s="793" t="str">
        <f t="shared" si="49"/>
        <v>ND</v>
      </c>
      <c r="J331" s="746" t="str">
        <f t="shared" si="50"/>
        <v>ND</v>
      </c>
      <c r="K331" s="768" t="s">
        <v>3730</v>
      </c>
      <c r="L331" s="768">
        <v>46097</v>
      </c>
      <c r="M331" s="768" t="s">
        <v>12352</v>
      </c>
      <c r="N331" s="768"/>
      <c r="O331" s="768"/>
      <c r="P331" s="768"/>
      <c r="Q331" s="768"/>
      <c r="R331" s="768"/>
      <c r="S331" s="768"/>
      <c r="T331" s="768"/>
      <c r="U331" s="768"/>
      <c r="V331" s="768"/>
      <c r="W331" s="768"/>
      <c r="X331" s="768"/>
      <c r="Y331" s="768"/>
      <c r="Z331" s="768"/>
      <c r="AA331" s="768"/>
      <c r="AB331" s="768"/>
      <c r="AC331" s="787"/>
      <c r="AD331" s="787"/>
      <c r="AE331" s="787"/>
      <c r="AF331" s="787"/>
      <c r="AG331" s="787"/>
      <c r="AH331" s="787"/>
      <c r="AI331" s="787"/>
      <c r="AJ331" s="787"/>
      <c r="AK331" s="787"/>
      <c r="AL331" s="787"/>
      <c r="AM331" s="787"/>
      <c r="AN331" s="787"/>
      <c r="AO331" s="787"/>
      <c r="AP331" s="787"/>
      <c r="AQ331" s="787"/>
    </row>
    <row r="332" spans="1:43" s="764" customFormat="1" x14ac:dyDescent="0.25">
      <c r="A332" s="768" t="s">
        <v>8342</v>
      </c>
      <c r="B332" s="768"/>
      <c r="C332" s="768"/>
      <c r="D332" s="768" t="s">
        <v>25</v>
      </c>
      <c r="E332" s="768" t="s">
        <v>5144</v>
      </c>
      <c r="F332" s="792">
        <f t="shared" si="51"/>
        <v>46097</v>
      </c>
      <c r="G332" s="787" t="str">
        <f t="shared" si="41"/>
        <v>A1</v>
      </c>
      <c r="H332" s="787" t="str">
        <f t="shared" si="52"/>
        <v>MR_DER-1637_26</v>
      </c>
      <c r="I332" s="793" t="str">
        <f t="shared" si="49"/>
        <v>ND</v>
      </c>
      <c r="J332" s="746" t="str">
        <f t="shared" si="50"/>
        <v>ND</v>
      </c>
      <c r="K332" s="768" t="s">
        <v>3730</v>
      </c>
      <c r="L332" s="768">
        <v>46097</v>
      </c>
      <c r="M332" s="768" t="s">
        <v>12352</v>
      </c>
      <c r="N332" s="768"/>
      <c r="O332" s="768"/>
      <c r="P332" s="768"/>
      <c r="Q332" s="768"/>
      <c r="R332" s="768"/>
      <c r="S332" s="768"/>
      <c r="T332" s="768"/>
      <c r="U332" s="768"/>
      <c r="V332" s="768"/>
      <c r="W332" s="768"/>
      <c r="X332" s="768"/>
      <c r="Y332" s="768"/>
      <c r="Z332" s="768"/>
      <c r="AA332" s="768"/>
      <c r="AB332" s="768"/>
      <c r="AC332" s="787"/>
      <c r="AD332" s="787"/>
      <c r="AE332" s="787"/>
      <c r="AF332" s="787"/>
      <c r="AG332" s="787"/>
      <c r="AH332" s="787"/>
      <c r="AI332" s="787"/>
      <c r="AJ332" s="787"/>
      <c r="AK332" s="787"/>
      <c r="AL332" s="787"/>
      <c r="AM332" s="787"/>
      <c r="AN332" s="787"/>
      <c r="AO332" s="787"/>
      <c r="AP332" s="787"/>
      <c r="AQ332" s="787"/>
    </row>
    <row r="333" spans="1:43" s="764" customFormat="1" x14ac:dyDescent="0.25">
      <c r="A333" s="768" t="s">
        <v>8342</v>
      </c>
      <c r="B333" s="768"/>
      <c r="C333" s="768"/>
      <c r="D333" s="768" t="s">
        <v>25</v>
      </c>
      <c r="E333" s="768" t="s">
        <v>5145</v>
      </c>
      <c r="F333" s="792">
        <f t="shared" si="51"/>
        <v>46097</v>
      </c>
      <c r="G333" s="787" t="str">
        <f t="shared" si="41"/>
        <v>A1</v>
      </c>
      <c r="H333" s="787" t="str">
        <f t="shared" si="52"/>
        <v>MR_DER-1637_26</v>
      </c>
      <c r="I333" s="793" t="str">
        <f t="shared" si="49"/>
        <v>ND</v>
      </c>
      <c r="J333" s="746" t="str">
        <f t="shared" si="50"/>
        <v>ND</v>
      </c>
      <c r="K333" s="768" t="s">
        <v>3730</v>
      </c>
      <c r="L333" s="768">
        <v>46097</v>
      </c>
      <c r="M333" s="768" t="s">
        <v>12352</v>
      </c>
      <c r="N333" s="768"/>
      <c r="O333" s="768"/>
      <c r="P333" s="768"/>
      <c r="Q333" s="768"/>
      <c r="R333" s="768"/>
      <c r="S333" s="768"/>
      <c r="T333" s="768"/>
      <c r="U333" s="768"/>
      <c r="V333" s="768"/>
      <c r="W333" s="768"/>
      <c r="X333" s="768"/>
      <c r="Y333" s="768"/>
      <c r="Z333" s="768"/>
      <c r="AA333" s="768"/>
      <c r="AB333" s="768"/>
      <c r="AC333" s="787"/>
      <c r="AD333" s="787"/>
      <c r="AE333" s="787"/>
      <c r="AF333" s="787"/>
      <c r="AG333" s="787"/>
      <c r="AH333" s="787"/>
      <c r="AI333" s="787"/>
      <c r="AJ333" s="787"/>
      <c r="AK333" s="787"/>
      <c r="AL333" s="787"/>
      <c r="AM333" s="787"/>
      <c r="AN333" s="787"/>
      <c r="AO333" s="787"/>
      <c r="AP333" s="787"/>
      <c r="AQ333" s="787"/>
    </row>
    <row r="334" spans="1:43" s="764" customFormat="1" x14ac:dyDescent="0.25">
      <c r="A334" s="768" t="s">
        <v>8342</v>
      </c>
      <c r="B334" s="768"/>
      <c r="C334" s="768"/>
      <c r="D334" s="768" t="s">
        <v>25</v>
      </c>
      <c r="E334" s="768" t="s">
        <v>5146</v>
      </c>
      <c r="F334" s="792">
        <f t="shared" si="51"/>
        <v>46097</v>
      </c>
      <c r="G334" s="787" t="str">
        <f t="shared" si="41"/>
        <v>A1</v>
      </c>
      <c r="H334" s="787" t="str">
        <f t="shared" si="52"/>
        <v>MR_DER-1637_26</v>
      </c>
      <c r="I334" s="793" t="str">
        <f t="shared" si="49"/>
        <v>ND</v>
      </c>
      <c r="J334" s="746" t="str">
        <f t="shared" si="50"/>
        <v>ND</v>
      </c>
      <c r="K334" s="768" t="s">
        <v>3730</v>
      </c>
      <c r="L334" s="768">
        <v>46097</v>
      </c>
      <c r="M334" s="768" t="s">
        <v>12352</v>
      </c>
      <c r="N334" s="768"/>
      <c r="O334" s="768"/>
      <c r="P334" s="768"/>
      <c r="Q334" s="768"/>
      <c r="R334" s="768"/>
      <c r="S334" s="768"/>
      <c r="T334" s="768"/>
      <c r="U334" s="768"/>
      <c r="V334" s="768"/>
      <c r="W334" s="768"/>
      <c r="X334" s="768"/>
      <c r="Y334" s="768"/>
      <c r="Z334" s="768"/>
      <c r="AA334" s="768"/>
      <c r="AB334" s="768"/>
      <c r="AC334" s="787"/>
      <c r="AD334" s="787"/>
      <c r="AE334" s="787"/>
      <c r="AF334" s="787"/>
      <c r="AG334" s="787"/>
      <c r="AH334" s="787"/>
      <c r="AI334" s="787"/>
      <c r="AJ334" s="787"/>
      <c r="AK334" s="787"/>
      <c r="AL334" s="787"/>
      <c r="AM334" s="787"/>
      <c r="AN334" s="787"/>
      <c r="AO334" s="787"/>
      <c r="AP334" s="787"/>
      <c r="AQ334" s="787"/>
    </row>
    <row r="335" spans="1:43" s="764" customFormat="1" x14ac:dyDescent="0.25">
      <c r="A335" s="768" t="s">
        <v>8342</v>
      </c>
      <c r="B335" s="768"/>
      <c r="C335" s="768"/>
      <c r="D335" s="768" t="s">
        <v>25</v>
      </c>
      <c r="E335" s="768" t="s">
        <v>5147</v>
      </c>
      <c r="F335" s="792">
        <f t="shared" si="51"/>
        <v>46097</v>
      </c>
      <c r="G335" s="787" t="str">
        <f t="shared" si="41"/>
        <v>A1</v>
      </c>
      <c r="H335" s="787" t="str">
        <f t="shared" si="52"/>
        <v>MR_DER-1637_26</v>
      </c>
      <c r="I335" s="793" t="str">
        <f t="shared" si="49"/>
        <v>ND</v>
      </c>
      <c r="J335" s="746" t="str">
        <f t="shared" si="50"/>
        <v>ND</v>
      </c>
      <c r="K335" s="768" t="s">
        <v>3730</v>
      </c>
      <c r="L335" s="768">
        <v>46097</v>
      </c>
      <c r="M335" s="768" t="s">
        <v>12352</v>
      </c>
      <c r="N335" s="768"/>
      <c r="O335" s="768"/>
      <c r="P335" s="768"/>
      <c r="Q335" s="768"/>
      <c r="R335" s="768"/>
      <c r="S335" s="768"/>
      <c r="T335" s="768"/>
      <c r="U335" s="768"/>
      <c r="V335" s="768"/>
      <c r="W335" s="768"/>
      <c r="X335" s="768"/>
      <c r="Y335" s="768"/>
      <c r="Z335" s="768"/>
      <c r="AA335" s="768"/>
      <c r="AB335" s="768"/>
      <c r="AC335" s="787"/>
      <c r="AD335" s="787"/>
      <c r="AE335" s="787"/>
      <c r="AF335" s="787"/>
      <c r="AG335" s="787"/>
      <c r="AH335" s="787"/>
      <c r="AI335" s="787"/>
      <c r="AJ335" s="787"/>
      <c r="AK335" s="787"/>
      <c r="AL335" s="787"/>
      <c r="AM335" s="787"/>
      <c r="AN335" s="787"/>
      <c r="AO335" s="787"/>
      <c r="AP335" s="787"/>
      <c r="AQ335" s="787"/>
    </row>
    <row r="336" spans="1:43" s="764" customFormat="1" x14ac:dyDescent="0.25">
      <c r="A336" s="768" t="s">
        <v>8342</v>
      </c>
      <c r="B336" s="768"/>
      <c r="C336" s="768"/>
      <c r="D336" s="768" t="s">
        <v>25</v>
      </c>
      <c r="E336" s="768" t="s">
        <v>5148</v>
      </c>
      <c r="F336" s="792">
        <f t="shared" si="51"/>
        <v>46097</v>
      </c>
      <c r="G336" s="787" t="str">
        <f t="shared" si="41"/>
        <v>A1</v>
      </c>
      <c r="H336" s="787" t="str">
        <f t="shared" si="52"/>
        <v>MR_DER-1637_26</v>
      </c>
      <c r="I336" s="793" t="str">
        <f t="shared" si="49"/>
        <v>ND</v>
      </c>
      <c r="J336" s="746" t="str">
        <f t="shared" si="50"/>
        <v>ND</v>
      </c>
      <c r="K336" s="768" t="s">
        <v>3730</v>
      </c>
      <c r="L336" s="768">
        <v>46097</v>
      </c>
      <c r="M336" s="768" t="s">
        <v>12352</v>
      </c>
      <c r="N336" s="768"/>
      <c r="O336" s="768"/>
      <c r="P336" s="768"/>
      <c r="Q336" s="768"/>
      <c r="R336" s="768"/>
      <c r="S336" s="768"/>
      <c r="T336" s="768"/>
      <c r="U336" s="768"/>
      <c r="V336" s="768"/>
      <c r="W336" s="768"/>
      <c r="X336" s="768"/>
      <c r="Y336" s="768"/>
      <c r="Z336" s="768"/>
      <c r="AA336" s="768"/>
      <c r="AB336" s="768"/>
      <c r="AC336" s="787"/>
      <c r="AD336" s="787"/>
      <c r="AE336" s="787"/>
      <c r="AF336" s="787"/>
      <c r="AG336" s="787"/>
      <c r="AH336" s="787"/>
      <c r="AI336" s="787"/>
      <c r="AJ336" s="787"/>
      <c r="AK336" s="787"/>
      <c r="AL336" s="787"/>
      <c r="AM336" s="787"/>
      <c r="AN336" s="787"/>
      <c r="AO336" s="787"/>
      <c r="AP336" s="787"/>
      <c r="AQ336" s="787"/>
    </row>
    <row r="337" spans="1:43" s="764" customFormat="1" x14ac:dyDescent="0.25">
      <c r="A337" s="768" t="s">
        <v>8342</v>
      </c>
      <c r="B337" s="768"/>
      <c r="C337" s="768"/>
      <c r="D337" s="768" t="s">
        <v>25</v>
      </c>
      <c r="E337" s="768" t="s">
        <v>5149</v>
      </c>
      <c r="F337" s="792">
        <f t="shared" si="51"/>
        <v>46097</v>
      </c>
      <c r="G337" s="787" t="str">
        <f t="shared" si="41"/>
        <v>A1</v>
      </c>
      <c r="H337" s="787" t="str">
        <f t="shared" si="52"/>
        <v>MR_DER-1637_26</v>
      </c>
      <c r="I337" s="793" t="str">
        <f t="shared" si="49"/>
        <v>ND</v>
      </c>
      <c r="J337" s="746" t="str">
        <f t="shared" si="50"/>
        <v>ND</v>
      </c>
      <c r="K337" s="768" t="s">
        <v>3730</v>
      </c>
      <c r="L337" s="768">
        <v>46097</v>
      </c>
      <c r="M337" s="768" t="s">
        <v>12352</v>
      </c>
      <c r="N337" s="768"/>
      <c r="O337" s="768"/>
      <c r="P337" s="768"/>
      <c r="Q337" s="768"/>
      <c r="R337" s="768"/>
      <c r="S337" s="768"/>
      <c r="T337" s="768"/>
      <c r="U337" s="768"/>
      <c r="V337" s="768"/>
      <c r="W337" s="768"/>
      <c r="X337" s="768"/>
      <c r="Y337" s="768"/>
      <c r="Z337" s="768"/>
      <c r="AA337" s="768"/>
      <c r="AB337" s="768"/>
      <c r="AC337" s="787"/>
      <c r="AD337" s="787"/>
      <c r="AE337" s="787"/>
      <c r="AF337" s="787"/>
      <c r="AG337" s="787"/>
      <c r="AH337" s="787"/>
      <c r="AI337" s="787"/>
      <c r="AJ337" s="787"/>
      <c r="AK337" s="787"/>
      <c r="AL337" s="787"/>
      <c r="AM337" s="787"/>
      <c r="AN337" s="787"/>
      <c r="AO337" s="787"/>
      <c r="AP337" s="787"/>
      <c r="AQ337" s="787"/>
    </row>
    <row r="338" spans="1:43" s="764" customFormat="1" x14ac:dyDescent="0.25">
      <c r="A338" s="768" t="s">
        <v>8342</v>
      </c>
      <c r="B338" s="768"/>
      <c r="C338" s="768"/>
      <c r="D338" s="768" t="s">
        <v>25</v>
      </c>
      <c r="E338" s="768" t="s">
        <v>5150</v>
      </c>
      <c r="F338" s="792">
        <f t="shared" si="51"/>
        <v>46097</v>
      </c>
      <c r="G338" s="787" t="str">
        <f t="shared" si="41"/>
        <v>A1</v>
      </c>
      <c r="H338" s="787" t="str">
        <f t="shared" si="52"/>
        <v>MR_DER-1637_26</v>
      </c>
      <c r="I338" s="793" t="str">
        <f t="shared" si="49"/>
        <v>ND</v>
      </c>
      <c r="J338" s="746" t="str">
        <f t="shared" si="50"/>
        <v>ND</v>
      </c>
      <c r="K338" s="768" t="s">
        <v>3730</v>
      </c>
      <c r="L338" s="768">
        <v>46097</v>
      </c>
      <c r="M338" s="768" t="s">
        <v>12352</v>
      </c>
      <c r="N338" s="768"/>
      <c r="O338" s="768"/>
      <c r="P338" s="768"/>
      <c r="Q338" s="768"/>
      <c r="R338" s="768"/>
      <c r="S338" s="768"/>
      <c r="T338" s="768"/>
      <c r="U338" s="768"/>
      <c r="V338" s="768"/>
      <c r="W338" s="768"/>
      <c r="X338" s="768"/>
      <c r="Y338" s="768"/>
      <c r="Z338" s="768"/>
      <c r="AA338" s="768"/>
      <c r="AB338" s="768"/>
      <c r="AC338" s="787"/>
      <c r="AD338" s="787"/>
      <c r="AE338" s="787"/>
      <c r="AF338" s="787"/>
      <c r="AG338" s="787"/>
      <c r="AH338" s="787"/>
      <c r="AI338" s="787"/>
      <c r="AJ338" s="787"/>
      <c r="AK338" s="787"/>
      <c r="AL338" s="787"/>
      <c r="AM338" s="787"/>
      <c r="AN338" s="787"/>
      <c r="AO338" s="787"/>
      <c r="AP338" s="787"/>
      <c r="AQ338" s="787"/>
    </row>
    <row r="339" spans="1:43" s="764" customFormat="1" x14ac:dyDescent="0.25">
      <c r="A339" s="768" t="s">
        <v>8342</v>
      </c>
      <c r="B339" s="768"/>
      <c r="C339" s="768"/>
      <c r="D339" s="768" t="s">
        <v>25</v>
      </c>
      <c r="E339" s="768" t="s">
        <v>5151</v>
      </c>
      <c r="F339" s="792">
        <f t="shared" si="51"/>
        <v>46097</v>
      </c>
      <c r="G339" s="787" t="str">
        <f t="shared" si="41"/>
        <v>A1</v>
      </c>
      <c r="H339" s="787" t="str">
        <f t="shared" si="52"/>
        <v>MR_DER-1637_26</v>
      </c>
      <c r="I339" s="793" t="str">
        <f t="shared" si="49"/>
        <v>ND</v>
      </c>
      <c r="J339" s="746" t="str">
        <f t="shared" si="50"/>
        <v>ND</v>
      </c>
      <c r="K339" s="768" t="s">
        <v>3730</v>
      </c>
      <c r="L339" s="768">
        <v>46097</v>
      </c>
      <c r="M339" s="768" t="s">
        <v>12352</v>
      </c>
      <c r="N339" s="768"/>
      <c r="O339" s="768"/>
      <c r="P339" s="768"/>
      <c r="Q339" s="768"/>
      <c r="R339" s="768"/>
      <c r="S339" s="768"/>
      <c r="T339" s="768"/>
      <c r="U339" s="768"/>
      <c r="V339" s="768"/>
      <c r="W339" s="768"/>
      <c r="X339" s="768"/>
      <c r="Y339" s="768"/>
      <c r="Z339" s="768"/>
      <c r="AA339" s="768"/>
      <c r="AB339" s="768"/>
      <c r="AC339" s="787"/>
      <c r="AD339" s="787"/>
      <c r="AE339" s="787"/>
      <c r="AF339" s="787"/>
      <c r="AG339" s="787"/>
      <c r="AH339" s="787"/>
      <c r="AI339" s="787"/>
      <c r="AJ339" s="787"/>
      <c r="AK339" s="787"/>
      <c r="AL339" s="787"/>
      <c r="AM339" s="787"/>
      <c r="AN339" s="787"/>
      <c r="AO339" s="787"/>
      <c r="AP339" s="787"/>
      <c r="AQ339" s="787"/>
    </row>
    <row r="340" spans="1:43" s="764" customFormat="1" x14ac:dyDescent="0.25">
      <c r="A340" s="768" t="s">
        <v>8342</v>
      </c>
      <c r="B340" s="768"/>
      <c r="C340" s="768"/>
      <c r="D340" s="768" t="s">
        <v>25</v>
      </c>
      <c r="E340" s="768" t="s">
        <v>5152</v>
      </c>
      <c r="F340" s="792">
        <f t="shared" si="51"/>
        <v>46097</v>
      </c>
      <c r="G340" s="787" t="str">
        <f t="shared" si="41"/>
        <v>A1</v>
      </c>
      <c r="H340" s="787" t="str">
        <f t="shared" si="52"/>
        <v>MR_DER-1637_26</v>
      </c>
      <c r="I340" s="793" t="str">
        <f t="shared" si="49"/>
        <v>ND</v>
      </c>
      <c r="J340" s="746" t="str">
        <f t="shared" si="50"/>
        <v>ND</v>
      </c>
      <c r="K340" s="768" t="s">
        <v>3730</v>
      </c>
      <c r="L340" s="768">
        <v>46097</v>
      </c>
      <c r="M340" s="768" t="s">
        <v>12352</v>
      </c>
      <c r="N340" s="768"/>
      <c r="O340" s="768"/>
      <c r="P340" s="768"/>
      <c r="Q340" s="768"/>
      <c r="R340" s="768"/>
      <c r="S340" s="768"/>
      <c r="T340" s="768"/>
      <c r="U340" s="768"/>
      <c r="V340" s="768"/>
      <c r="W340" s="768"/>
      <c r="X340" s="768"/>
      <c r="Y340" s="768"/>
      <c r="Z340" s="768"/>
      <c r="AA340" s="768"/>
      <c r="AB340" s="768"/>
      <c r="AC340" s="787"/>
      <c r="AD340" s="787"/>
      <c r="AE340" s="787"/>
      <c r="AF340" s="787"/>
      <c r="AG340" s="787"/>
      <c r="AH340" s="787"/>
      <c r="AI340" s="787"/>
      <c r="AJ340" s="787"/>
      <c r="AK340" s="787"/>
      <c r="AL340" s="787"/>
      <c r="AM340" s="787"/>
      <c r="AN340" s="787"/>
      <c r="AO340" s="787"/>
      <c r="AP340" s="787"/>
      <c r="AQ340" s="787"/>
    </row>
    <row r="341" spans="1:43" s="764" customFormat="1" x14ac:dyDescent="0.25">
      <c r="A341" s="768" t="s">
        <v>8342</v>
      </c>
      <c r="B341" s="768"/>
      <c r="C341" s="768"/>
      <c r="D341" s="768" t="s">
        <v>25</v>
      </c>
      <c r="E341" s="768" t="s">
        <v>5153</v>
      </c>
      <c r="F341" s="792">
        <f t="shared" si="51"/>
        <v>46097</v>
      </c>
      <c r="G341" s="787" t="str">
        <f t="shared" si="41"/>
        <v>A1</v>
      </c>
      <c r="H341" s="787" t="str">
        <f t="shared" si="52"/>
        <v>MR_DER-1637_26</v>
      </c>
      <c r="I341" s="793" t="str">
        <f t="shared" si="49"/>
        <v>ND</v>
      </c>
      <c r="J341" s="746" t="str">
        <f t="shared" si="50"/>
        <v>ND</v>
      </c>
      <c r="K341" s="768" t="s">
        <v>3730</v>
      </c>
      <c r="L341" s="768">
        <v>46097</v>
      </c>
      <c r="M341" s="768" t="s">
        <v>12352</v>
      </c>
      <c r="N341" s="768"/>
      <c r="O341" s="768"/>
      <c r="P341" s="768"/>
      <c r="Q341" s="768"/>
      <c r="R341" s="768"/>
      <c r="S341" s="768"/>
      <c r="T341" s="768"/>
      <c r="U341" s="768"/>
      <c r="V341" s="768"/>
      <c r="W341" s="768"/>
      <c r="X341" s="768"/>
      <c r="Y341" s="768"/>
      <c r="Z341" s="768"/>
      <c r="AA341" s="768"/>
      <c r="AB341" s="768"/>
      <c r="AC341" s="787"/>
      <c r="AD341" s="787"/>
      <c r="AE341" s="787"/>
      <c r="AF341" s="787"/>
      <c r="AG341" s="787"/>
      <c r="AH341" s="787"/>
      <c r="AI341" s="787"/>
      <c r="AJ341" s="787"/>
      <c r="AK341" s="787"/>
      <c r="AL341" s="787"/>
      <c r="AM341" s="787"/>
      <c r="AN341" s="787"/>
      <c r="AO341" s="787"/>
      <c r="AP341" s="787"/>
      <c r="AQ341" s="787"/>
    </row>
    <row r="342" spans="1:43" s="764" customFormat="1" x14ac:dyDescent="0.25">
      <c r="A342" s="768" t="s">
        <v>8342</v>
      </c>
      <c r="B342" s="768"/>
      <c r="C342" s="768"/>
      <c r="D342" s="768" t="s">
        <v>25</v>
      </c>
      <c r="E342" s="768" t="s">
        <v>5154</v>
      </c>
      <c r="F342" s="792">
        <f t="shared" si="51"/>
        <v>46097</v>
      </c>
      <c r="G342" s="787" t="str">
        <f t="shared" si="41"/>
        <v>A1</v>
      </c>
      <c r="H342" s="787" t="str">
        <f t="shared" si="52"/>
        <v>MR_DER-1637_26</v>
      </c>
      <c r="I342" s="793" t="str">
        <f t="shared" si="49"/>
        <v>ND</v>
      </c>
      <c r="J342" s="746" t="str">
        <f t="shared" si="50"/>
        <v>ND</v>
      </c>
      <c r="K342" s="768" t="s">
        <v>3730</v>
      </c>
      <c r="L342" s="768">
        <v>46097</v>
      </c>
      <c r="M342" s="768" t="s">
        <v>12352</v>
      </c>
      <c r="N342" s="768"/>
      <c r="O342" s="768"/>
      <c r="P342" s="768"/>
      <c r="Q342" s="768"/>
      <c r="R342" s="768"/>
      <c r="S342" s="768"/>
      <c r="T342" s="768"/>
      <c r="U342" s="768"/>
      <c r="V342" s="768"/>
      <c r="W342" s="768"/>
      <c r="X342" s="768"/>
      <c r="Y342" s="768"/>
      <c r="Z342" s="768"/>
      <c r="AA342" s="768"/>
      <c r="AB342" s="768"/>
      <c r="AC342" s="787"/>
      <c r="AD342" s="787"/>
      <c r="AE342" s="787"/>
      <c r="AF342" s="787"/>
      <c r="AG342" s="787"/>
      <c r="AH342" s="787"/>
      <c r="AI342" s="787"/>
      <c r="AJ342" s="787"/>
      <c r="AK342" s="787"/>
      <c r="AL342" s="787"/>
      <c r="AM342" s="787"/>
      <c r="AN342" s="787"/>
      <c r="AO342" s="787"/>
      <c r="AP342" s="787"/>
      <c r="AQ342" s="787"/>
    </row>
    <row r="343" spans="1:43" s="764" customFormat="1" x14ac:dyDescent="0.25">
      <c r="A343" s="768" t="s">
        <v>8342</v>
      </c>
      <c r="B343" s="768"/>
      <c r="C343" s="768"/>
      <c r="D343" s="768" t="s">
        <v>25</v>
      </c>
      <c r="E343" s="768" t="s">
        <v>5155</v>
      </c>
      <c r="F343" s="792">
        <f t="shared" si="51"/>
        <v>46097</v>
      </c>
      <c r="G343" s="787" t="str">
        <f t="shared" si="41"/>
        <v>A1</v>
      </c>
      <c r="H343" s="787" t="str">
        <f t="shared" si="52"/>
        <v>MR_DER-1637_26</v>
      </c>
      <c r="I343" s="793" t="str">
        <f t="shared" si="49"/>
        <v>ND</v>
      </c>
      <c r="J343" s="746" t="str">
        <f t="shared" si="50"/>
        <v>ND</v>
      </c>
      <c r="K343" s="768" t="s">
        <v>3730</v>
      </c>
      <c r="L343" s="768">
        <v>46097</v>
      </c>
      <c r="M343" s="768" t="s">
        <v>12352</v>
      </c>
      <c r="N343" s="768"/>
      <c r="O343" s="768"/>
      <c r="P343" s="768"/>
      <c r="Q343" s="768"/>
      <c r="R343" s="768"/>
      <c r="S343" s="768"/>
      <c r="T343" s="768"/>
      <c r="U343" s="768"/>
      <c r="V343" s="768"/>
      <c r="W343" s="768"/>
      <c r="X343" s="768"/>
      <c r="Y343" s="768"/>
      <c r="Z343" s="768"/>
      <c r="AA343" s="768"/>
      <c r="AB343" s="768"/>
      <c r="AC343" s="787"/>
      <c r="AD343" s="787"/>
      <c r="AE343" s="787"/>
      <c r="AF343" s="787"/>
      <c r="AG343" s="787"/>
      <c r="AH343" s="787"/>
      <c r="AI343" s="787"/>
      <c r="AJ343" s="787"/>
      <c r="AK343" s="787"/>
      <c r="AL343" s="787"/>
      <c r="AM343" s="787"/>
      <c r="AN343" s="787"/>
      <c r="AO343" s="787"/>
      <c r="AP343" s="787"/>
      <c r="AQ343" s="787"/>
    </row>
    <row r="344" spans="1:43" s="764" customFormat="1" x14ac:dyDescent="0.25">
      <c r="A344" s="768" t="s">
        <v>8342</v>
      </c>
      <c r="B344" s="768"/>
      <c r="C344" s="768"/>
      <c r="D344" s="768" t="s">
        <v>25</v>
      </c>
      <c r="E344" s="768" t="s">
        <v>5156</v>
      </c>
      <c r="F344" s="792">
        <f t="shared" si="51"/>
        <v>46097</v>
      </c>
      <c r="G344" s="787" t="str">
        <f t="shared" si="41"/>
        <v>A1</v>
      </c>
      <c r="H344" s="787" t="str">
        <f t="shared" si="52"/>
        <v>MR_DER-1637_26</v>
      </c>
      <c r="I344" s="793" t="str">
        <f t="shared" si="49"/>
        <v>ND</v>
      </c>
      <c r="J344" s="746" t="str">
        <f t="shared" si="50"/>
        <v>ND</v>
      </c>
      <c r="K344" s="768" t="s">
        <v>3730</v>
      </c>
      <c r="L344" s="768">
        <v>46097</v>
      </c>
      <c r="M344" s="768" t="s">
        <v>12352</v>
      </c>
      <c r="N344" s="768"/>
      <c r="O344" s="768"/>
      <c r="P344" s="768"/>
      <c r="Q344" s="768"/>
      <c r="R344" s="768"/>
      <c r="S344" s="768"/>
      <c r="T344" s="768"/>
      <c r="U344" s="768"/>
      <c r="V344" s="768"/>
      <c r="W344" s="768"/>
      <c r="X344" s="768"/>
      <c r="Y344" s="768"/>
      <c r="Z344" s="768"/>
      <c r="AA344" s="768"/>
      <c r="AB344" s="768"/>
      <c r="AC344" s="787"/>
      <c r="AD344" s="787"/>
      <c r="AE344" s="787"/>
      <c r="AF344" s="787"/>
      <c r="AG344" s="787"/>
      <c r="AH344" s="787"/>
      <c r="AI344" s="787"/>
      <c r="AJ344" s="787"/>
      <c r="AK344" s="787"/>
      <c r="AL344" s="787"/>
      <c r="AM344" s="787"/>
      <c r="AN344" s="787"/>
      <c r="AO344" s="787"/>
      <c r="AP344" s="787"/>
      <c r="AQ344" s="787"/>
    </row>
    <row r="345" spans="1:43" s="764" customFormat="1" x14ac:dyDescent="0.25">
      <c r="A345" s="768" t="s">
        <v>8342</v>
      </c>
      <c r="B345" s="768"/>
      <c r="C345" s="768"/>
      <c r="D345" s="768" t="s">
        <v>25</v>
      </c>
      <c r="E345" s="768" t="s">
        <v>5157</v>
      </c>
      <c r="F345" s="792">
        <f t="shared" si="51"/>
        <v>46097</v>
      </c>
      <c r="G345" s="787" t="str">
        <f t="shared" ref="G345:G411" si="53">IF($F345="","",INDEX($K345:$FI345,1,MATCH($F345,$K345:$FI345,)-1))</f>
        <v>A1</v>
      </c>
      <c r="H345" s="787" t="str">
        <f t="shared" si="52"/>
        <v>MR_DER-1637_26</v>
      </c>
      <c r="I345" s="793" t="str">
        <f t="shared" si="49"/>
        <v>ND</v>
      </c>
      <c r="J345" s="746" t="str">
        <f t="shared" si="50"/>
        <v>ND</v>
      </c>
      <c r="K345" s="768" t="s">
        <v>3730</v>
      </c>
      <c r="L345" s="768">
        <v>46097</v>
      </c>
      <c r="M345" s="768" t="s">
        <v>12352</v>
      </c>
      <c r="N345" s="768"/>
      <c r="O345" s="768"/>
      <c r="P345" s="768"/>
      <c r="Q345" s="768"/>
      <c r="R345" s="768"/>
      <c r="S345" s="768"/>
      <c r="T345" s="768"/>
      <c r="U345" s="768"/>
      <c r="V345" s="768"/>
      <c r="W345" s="768"/>
      <c r="X345" s="768"/>
      <c r="Y345" s="768"/>
      <c r="Z345" s="768"/>
      <c r="AA345" s="768"/>
      <c r="AB345" s="768"/>
      <c r="AC345" s="787"/>
      <c r="AD345" s="787"/>
      <c r="AE345" s="787"/>
      <c r="AF345" s="787"/>
      <c r="AG345" s="787"/>
      <c r="AH345" s="787"/>
      <c r="AI345" s="787"/>
      <c r="AJ345" s="787"/>
      <c r="AK345" s="787"/>
      <c r="AL345" s="787"/>
      <c r="AM345" s="787"/>
      <c r="AN345" s="787"/>
      <c r="AO345" s="787"/>
      <c r="AP345" s="787"/>
      <c r="AQ345" s="787"/>
    </row>
    <row r="346" spans="1:43" s="764" customFormat="1" x14ac:dyDescent="0.25">
      <c r="A346" s="768" t="s">
        <v>8342</v>
      </c>
      <c r="B346" s="768"/>
      <c r="C346" s="768"/>
      <c r="D346" s="768" t="s">
        <v>25</v>
      </c>
      <c r="E346" s="768" t="s">
        <v>5158</v>
      </c>
      <c r="F346" s="792">
        <f t="shared" si="51"/>
        <v>46097</v>
      </c>
      <c r="G346" s="787" t="str">
        <f t="shared" si="53"/>
        <v>A1</v>
      </c>
      <c r="H346" s="787" t="str">
        <f t="shared" si="52"/>
        <v>MR_DER-1637_26</v>
      </c>
      <c r="I346" s="793" t="str">
        <f t="shared" si="49"/>
        <v>ND</v>
      </c>
      <c r="J346" s="746" t="str">
        <f t="shared" si="50"/>
        <v>ND</v>
      </c>
      <c r="K346" s="768" t="s">
        <v>3730</v>
      </c>
      <c r="L346" s="768">
        <v>46097</v>
      </c>
      <c r="M346" s="768" t="s">
        <v>12352</v>
      </c>
      <c r="N346" s="768"/>
      <c r="O346" s="768"/>
      <c r="P346" s="768"/>
      <c r="Q346" s="768"/>
      <c r="R346" s="768"/>
      <c r="S346" s="768"/>
      <c r="T346" s="768"/>
      <c r="U346" s="768"/>
      <c r="V346" s="768"/>
      <c r="W346" s="768"/>
      <c r="X346" s="768"/>
      <c r="Y346" s="768"/>
      <c r="Z346" s="768"/>
      <c r="AA346" s="768"/>
      <c r="AB346" s="768"/>
      <c r="AC346" s="787"/>
      <c r="AD346" s="787"/>
      <c r="AE346" s="787"/>
      <c r="AF346" s="787"/>
      <c r="AG346" s="787"/>
      <c r="AH346" s="787"/>
      <c r="AI346" s="787"/>
      <c r="AJ346" s="787"/>
      <c r="AK346" s="787"/>
      <c r="AL346" s="787"/>
      <c r="AM346" s="787"/>
      <c r="AN346" s="787"/>
      <c r="AO346" s="787"/>
      <c r="AP346" s="787"/>
      <c r="AQ346" s="787"/>
    </row>
    <row r="347" spans="1:43" s="764" customFormat="1" x14ac:dyDescent="0.25">
      <c r="A347" s="768" t="s">
        <v>8342</v>
      </c>
      <c r="B347" s="768"/>
      <c r="C347" s="768"/>
      <c r="D347" s="768" t="s">
        <v>25</v>
      </c>
      <c r="E347" s="768" t="s">
        <v>5159</v>
      </c>
      <c r="F347" s="792">
        <f t="shared" si="51"/>
        <v>46097</v>
      </c>
      <c r="G347" s="787" t="str">
        <f t="shared" si="53"/>
        <v>A1</v>
      </c>
      <c r="H347" s="787" t="str">
        <f t="shared" si="52"/>
        <v>MR_DER-1637_26</v>
      </c>
      <c r="I347" s="793" t="str">
        <f t="shared" si="49"/>
        <v>ND</v>
      </c>
      <c r="J347" s="746" t="str">
        <f t="shared" si="50"/>
        <v>ND</v>
      </c>
      <c r="K347" s="768" t="s">
        <v>3730</v>
      </c>
      <c r="L347" s="768">
        <v>46097</v>
      </c>
      <c r="M347" s="768" t="s">
        <v>12352</v>
      </c>
      <c r="N347" s="768"/>
      <c r="O347" s="768"/>
      <c r="P347" s="768"/>
      <c r="Q347" s="768"/>
      <c r="R347" s="768"/>
      <c r="S347" s="768"/>
      <c r="T347" s="768"/>
      <c r="U347" s="768"/>
      <c r="V347" s="768"/>
      <c r="W347" s="768"/>
      <c r="X347" s="768"/>
      <c r="Y347" s="768"/>
      <c r="Z347" s="768"/>
      <c r="AA347" s="768"/>
      <c r="AB347" s="768"/>
      <c r="AC347" s="787"/>
      <c r="AD347" s="787"/>
      <c r="AE347" s="787"/>
      <c r="AF347" s="787"/>
      <c r="AG347" s="787"/>
      <c r="AH347" s="787"/>
      <c r="AI347" s="787"/>
      <c r="AJ347" s="787"/>
      <c r="AK347" s="787"/>
      <c r="AL347" s="787"/>
      <c r="AM347" s="787"/>
      <c r="AN347" s="787"/>
      <c r="AO347" s="787"/>
      <c r="AP347" s="787"/>
      <c r="AQ347" s="787"/>
    </row>
    <row r="348" spans="1:43" s="764" customFormat="1" x14ac:dyDescent="0.25">
      <c r="A348" s="768" t="s">
        <v>8342</v>
      </c>
      <c r="B348" s="768"/>
      <c r="C348" s="768"/>
      <c r="D348" s="768" t="s">
        <v>25</v>
      </c>
      <c r="E348" s="768" t="s">
        <v>5160</v>
      </c>
      <c r="F348" s="792">
        <f t="shared" si="51"/>
        <v>46097</v>
      </c>
      <c r="G348" s="787" t="str">
        <f t="shared" si="53"/>
        <v>A1</v>
      </c>
      <c r="H348" s="787" t="str">
        <f t="shared" si="52"/>
        <v>MR_DER-1637_26</v>
      </c>
      <c r="I348" s="793" t="str">
        <f t="shared" si="49"/>
        <v>ND</v>
      </c>
      <c r="J348" s="746" t="str">
        <f t="shared" si="50"/>
        <v>ND</v>
      </c>
      <c r="K348" s="768" t="s">
        <v>3730</v>
      </c>
      <c r="L348" s="768">
        <v>46097</v>
      </c>
      <c r="M348" s="768" t="s">
        <v>12352</v>
      </c>
      <c r="N348" s="768"/>
      <c r="O348" s="768"/>
      <c r="P348" s="768"/>
      <c r="Q348" s="768"/>
      <c r="R348" s="768"/>
      <c r="S348" s="768"/>
      <c r="T348" s="768"/>
      <c r="U348" s="768"/>
      <c r="V348" s="768"/>
      <c r="W348" s="768"/>
      <c r="X348" s="768"/>
      <c r="Y348" s="768"/>
      <c r="Z348" s="768"/>
      <c r="AA348" s="768"/>
      <c r="AB348" s="768"/>
      <c r="AC348" s="787"/>
      <c r="AD348" s="787"/>
      <c r="AE348" s="787"/>
      <c r="AF348" s="787"/>
      <c r="AG348" s="787"/>
      <c r="AH348" s="787"/>
      <c r="AI348" s="787"/>
      <c r="AJ348" s="787"/>
      <c r="AK348" s="787"/>
      <c r="AL348" s="787"/>
      <c r="AM348" s="787"/>
      <c r="AN348" s="787"/>
      <c r="AO348" s="787"/>
      <c r="AP348" s="787"/>
      <c r="AQ348" s="787"/>
    </row>
    <row r="349" spans="1:43" s="764" customFormat="1" x14ac:dyDescent="0.25">
      <c r="A349" s="768" t="s">
        <v>8342</v>
      </c>
      <c r="B349" s="768"/>
      <c r="C349" s="768"/>
      <c r="D349" s="768" t="s">
        <v>25</v>
      </c>
      <c r="E349" s="768" t="s">
        <v>5161</v>
      </c>
      <c r="F349" s="792">
        <f t="shared" si="51"/>
        <v>46097</v>
      </c>
      <c r="G349" s="787" t="str">
        <f t="shared" si="53"/>
        <v>A1</v>
      </c>
      <c r="H349" s="787" t="str">
        <f t="shared" si="52"/>
        <v>MR_DER-1637_26</v>
      </c>
      <c r="I349" s="793" t="str">
        <f t="shared" si="49"/>
        <v>ND</v>
      </c>
      <c r="J349" s="746" t="str">
        <f t="shared" si="50"/>
        <v>ND</v>
      </c>
      <c r="K349" s="768" t="s">
        <v>3730</v>
      </c>
      <c r="L349" s="768">
        <v>46097</v>
      </c>
      <c r="M349" s="768" t="s">
        <v>12352</v>
      </c>
      <c r="N349" s="768"/>
      <c r="O349" s="768"/>
      <c r="P349" s="768"/>
      <c r="Q349" s="768"/>
      <c r="R349" s="768"/>
      <c r="S349" s="768"/>
      <c r="T349" s="768"/>
      <c r="U349" s="768"/>
      <c r="V349" s="768"/>
      <c r="W349" s="768"/>
      <c r="X349" s="768"/>
      <c r="Y349" s="768"/>
      <c r="Z349" s="768"/>
      <c r="AA349" s="768"/>
      <c r="AB349" s="768"/>
      <c r="AC349" s="787"/>
      <c r="AD349" s="787"/>
      <c r="AE349" s="787"/>
      <c r="AF349" s="787"/>
      <c r="AG349" s="787"/>
      <c r="AH349" s="787"/>
      <c r="AI349" s="787"/>
      <c r="AJ349" s="787"/>
      <c r="AK349" s="787"/>
      <c r="AL349" s="787"/>
      <c r="AM349" s="787"/>
      <c r="AN349" s="787"/>
      <c r="AO349" s="787"/>
      <c r="AP349" s="787"/>
      <c r="AQ349" s="787"/>
    </row>
    <row r="350" spans="1:43" s="764" customFormat="1" x14ac:dyDescent="0.25">
      <c r="A350" s="768" t="s">
        <v>8342</v>
      </c>
      <c r="B350" s="768"/>
      <c r="C350" s="768"/>
      <c r="D350" s="768" t="s">
        <v>25</v>
      </c>
      <c r="E350" s="768" t="s">
        <v>5162</v>
      </c>
      <c r="F350" s="792">
        <f t="shared" si="51"/>
        <v>46097</v>
      </c>
      <c r="G350" s="787" t="str">
        <f t="shared" si="53"/>
        <v>A1</v>
      </c>
      <c r="H350" s="787" t="str">
        <f t="shared" si="52"/>
        <v>MR_DER-1637_26</v>
      </c>
      <c r="I350" s="793" t="str">
        <f t="shared" si="49"/>
        <v>ND</v>
      </c>
      <c r="J350" s="746" t="str">
        <f t="shared" si="50"/>
        <v>ND</v>
      </c>
      <c r="K350" s="768" t="s">
        <v>3730</v>
      </c>
      <c r="L350" s="768">
        <v>46097</v>
      </c>
      <c r="M350" s="768" t="s">
        <v>12352</v>
      </c>
      <c r="N350" s="768"/>
      <c r="O350" s="768"/>
      <c r="P350" s="768"/>
      <c r="Q350" s="768"/>
      <c r="R350" s="768"/>
      <c r="S350" s="768"/>
      <c r="T350" s="768"/>
      <c r="U350" s="768"/>
      <c r="V350" s="768"/>
      <c r="W350" s="768"/>
      <c r="X350" s="768"/>
      <c r="Y350" s="768"/>
      <c r="Z350" s="768"/>
      <c r="AA350" s="768"/>
      <c r="AB350" s="768"/>
      <c r="AC350" s="787"/>
      <c r="AD350" s="787"/>
      <c r="AE350" s="787"/>
      <c r="AF350" s="787"/>
      <c r="AG350" s="787"/>
      <c r="AH350" s="787"/>
      <c r="AI350" s="787"/>
      <c r="AJ350" s="787"/>
      <c r="AK350" s="787"/>
      <c r="AL350" s="787"/>
      <c r="AM350" s="787"/>
      <c r="AN350" s="787"/>
      <c r="AO350" s="787"/>
      <c r="AP350" s="787"/>
      <c r="AQ350" s="787"/>
    </row>
    <row r="351" spans="1:43" s="764" customFormat="1" x14ac:dyDescent="0.25">
      <c r="A351" s="768" t="s">
        <v>8342</v>
      </c>
      <c r="B351" s="768"/>
      <c r="C351" s="768"/>
      <c r="D351" s="768" t="s">
        <v>25</v>
      </c>
      <c r="E351" s="768" t="s">
        <v>5163</v>
      </c>
      <c r="F351" s="792">
        <f t="shared" si="51"/>
        <v>46097</v>
      </c>
      <c r="G351" s="787" t="str">
        <f t="shared" si="53"/>
        <v>A1</v>
      </c>
      <c r="H351" s="787" t="str">
        <f t="shared" si="52"/>
        <v>MR_DER-1637_26</v>
      </c>
      <c r="I351" s="793" t="str">
        <f t="shared" si="49"/>
        <v>ND</v>
      </c>
      <c r="J351" s="746" t="str">
        <f t="shared" si="50"/>
        <v>ND</v>
      </c>
      <c r="K351" s="768" t="s">
        <v>3730</v>
      </c>
      <c r="L351" s="768">
        <v>46097</v>
      </c>
      <c r="M351" s="768" t="s">
        <v>12352</v>
      </c>
      <c r="N351" s="768"/>
      <c r="O351" s="768"/>
      <c r="P351" s="768"/>
      <c r="Q351" s="768"/>
      <c r="R351" s="768"/>
      <c r="S351" s="768"/>
      <c r="T351" s="768"/>
      <c r="U351" s="768"/>
      <c r="V351" s="768"/>
      <c r="W351" s="768"/>
      <c r="X351" s="768"/>
      <c r="Y351" s="768"/>
      <c r="Z351" s="768"/>
      <c r="AA351" s="768"/>
      <c r="AB351" s="768"/>
      <c r="AC351" s="787"/>
      <c r="AD351" s="787"/>
      <c r="AE351" s="787"/>
      <c r="AF351" s="787"/>
      <c r="AG351" s="787"/>
      <c r="AH351" s="787"/>
      <c r="AI351" s="787"/>
      <c r="AJ351" s="787"/>
      <c r="AK351" s="787"/>
      <c r="AL351" s="787"/>
      <c r="AM351" s="787"/>
      <c r="AN351" s="787"/>
      <c r="AO351" s="787"/>
      <c r="AP351" s="787"/>
      <c r="AQ351" s="787"/>
    </row>
    <row r="352" spans="1:43" s="764" customFormat="1" x14ac:dyDescent="0.25">
      <c r="A352" s="768" t="s">
        <v>8342</v>
      </c>
      <c r="B352" s="768"/>
      <c r="C352" s="768"/>
      <c r="D352" s="768" t="s">
        <v>25</v>
      </c>
      <c r="E352" s="768" t="s">
        <v>5164</v>
      </c>
      <c r="F352" s="792">
        <f t="shared" si="51"/>
        <v>46097</v>
      </c>
      <c r="G352" s="787" t="str">
        <f t="shared" si="53"/>
        <v>A1</v>
      </c>
      <c r="H352" s="787" t="str">
        <f t="shared" si="52"/>
        <v>MR_DER-1637_26</v>
      </c>
      <c r="I352" s="793" t="str">
        <f t="shared" si="49"/>
        <v>ND</v>
      </c>
      <c r="J352" s="746" t="str">
        <f t="shared" si="50"/>
        <v>ND</v>
      </c>
      <c r="K352" s="768" t="s">
        <v>3730</v>
      </c>
      <c r="L352" s="768">
        <v>46097</v>
      </c>
      <c r="M352" s="768" t="s">
        <v>12352</v>
      </c>
      <c r="N352" s="768"/>
      <c r="O352" s="768"/>
      <c r="P352" s="768"/>
      <c r="Q352" s="768"/>
      <c r="R352" s="768"/>
      <c r="S352" s="768"/>
      <c r="T352" s="768"/>
      <c r="U352" s="768"/>
      <c r="V352" s="768"/>
      <c r="W352" s="768"/>
      <c r="X352" s="768"/>
      <c r="Y352" s="768"/>
      <c r="Z352" s="768"/>
      <c r="AA352" s="768"/>
      <c r="AB352" s="768"/>
      <c r="AC352" s="787"/>
      <c r="AD352" s="787"/>
      <c r="AE352" s="787"/>
      <c r="AF352" s="787"/>
      <c r="AG352" s="787"/>
      <c r="AH352" s="787"/>
      <c r="AI352" s="787"/>
      <c r="AJ352" s="787"/>
      <c r="AK352" s="787"/>
      <c r="AL352" s="787"/>
      <c r="AM352" s="787"/>
      <c r="AN352" s="787"/>
      <c r="AO352" s="787"/>
      <c r="AP352" s="787"/>
      <c r="AQ352" s="787"/>
    </row>
    <row r="353" spans="1:43" s="764" customFormat="1" x14ac:dyDescent="0.25">
      <c r="A353" s="768" t="s">
        <v>8342</v>
      </c>
      <c r="B353" s="768"/>
      <c r="C353" s="768"/>
      <c r="D353" s="768" t="s">
        <v>25</v>
      </c>
      <c r="E353" s="768" t="s">
        <v>5165</v>
      </c>
      <c r="F353" s="792">
        <f t="shared" si="51"/>
        <v>46097</v>
      </c>
      <c r="G353" s="787" t="str">
        <f t="shared" si="53"/>
        <v>A1</v>
      </c>
      <c r="H353" s="787" t="str">
        <f t="shared" si="52"/>
        <v>MR_DER-1637_26</v>
      </c>
      <c r="I353" s="793" t="str">
        <f t="shared" si="49"/>
        <v>ND</v>
      </c>
      <c r="J353" s="746" t="str">
        <f t="shared" si="50"/>
        <v>ND</v>
      </c>
      <c r="K353" s="768" t="s">
        <v>3730</v>
      </c>
      <c r="L353" s="768">
        <v>46097</v>
      </c>
      <c r="M353" s="768" t="s">
        <v>12352</v>
      </c>
      <c r="N353" s="768"/>
      <c r="O353" s="768"/>
      <c r="P353" s="768"/>
      <c r="Q353" s="768"/>
      <c r="R353" s="768"/>
      <c r="S353" s="768"/>
      <c r="T353" s="768"/>
      <c r="U353" s="768"/>
      <c r="V353" s="768"/>
      <c r="W353" s="768"/>
      <c r="X353" s="768"/>
      <c r="Y353" s="768"/>
      <c r="Z353" s="768"/>
      <c r="AA353" s="768"/>
      <c r="AB353" s="768"/>
      <c r="AC353" s="787"/>
      <c r="AD353" s="787"/>
      <c r="AE353" s="787"/>
      <c r="AF353" s="787"/>
      <c r="AG353" s="787"/>
      <c r="AH353" s="787"/>
      <c r="AI353" s="787"/>
      <c r="AJ353" s="787"/>
      <c r="AK353" s="787"/>
      <c r="AL353" s="787"/>
      <c r="AM353" s="787"/>
      <c r="AN353" s="787"/>
      <c r="AO353" s="787"/>
      <c r="AP353" s="787"/>
      <c r="AQ353" s="787"/>
    </row>
    <row r="354" spans="1:43" s="764" customFormat="1" x14ac:dyDescent="0.25">
      <c r="A354" s="768" t="s">
        <v>8342</v>
      </c>
      <c r="B354" s="768"/>
      <c r="C354" s="768"/>
      <c r="D354" s="768" t="s">
        <v>25</v>
      </c>
      <c r="E354" s="768" t="s">
        <v>12338</v>
      </c>
      <c r="F354" s="792">
        <f t="shared" si="51"/>
        <v>46097</v>
      </c>
      <c r="G354" s="787" t="str">
        <f t="shared" si="53"/>
        <v>A1</v>
      </c>
      <c r="H354" s="787" t="str">
        <f t="shared" si="52"/>
        <v>MR_DER-1637_26</v>
      </c>
      <c r="I354" s="793" t="str">
        <f t="shared" ref="I354:I420" si="54">IF(F354="NE",F354,IF(INDEX(K354:CP354,,MATCH(F354,K354:CP354,0)+3)&lt;&gt;0,INDEX(K354:CP354,,MATCH(F354,K354:CP354,0)+3),"ND"))</f>
        <v>ND</v>
      </c>
      <c r="J354" s="746" t="str">
        <f t="shared" ref="J354:J420" si="55">IF(G354="NE",G354,IF(INDEX(K354:CQ354,,MATCH(G354,K354:CQ354,0)+3)&lt;&gt;0,INDEX(K354:CQ354,,MATCH(G354,K354:CQ354,0)+3),"ND"))</f>
        <v>ND</v>
      </c>
      <c r="K354" s="768" t="s">
        <v>3730</v>
      </c>
      <c r="L354" s="768">
        <v>46097</v>
      </c>
      <c r="M354" s="768" t="s">
        <v>12352</v>
      </c>
      <c r="N354" s="768"/>
      <c r="O354" s="768"/>
      <c r="P354" s="768"/>
      <c r="Q354" s="768"/>
      <c r="R354" s="768"/>
      <c r="S354" s="768"/>
      <c r="T354" s="768"/>
      <c r="U354" s="768"/>
      <c r="V354" s="768"/>
      <c r="W354" s="768"/>
      <c r="X354" s="768"/>
      <c r="Y354" s="768"/>
      <c r="Z354" s="768"/>
      <c r="AA354" s="768"/>
      <c r="AB354" s="768"/>
      <c r="AC354" s="787"/>
      <c r="AD354" s="787"/>
      <c r="AE354" s="787"/>
      <c r="AF354" s="787"/>
      <c r="AG354" s="787"/>
      <c r="AH354" s="787"/>
      <c r="AI354" s="787"/>
      <c r="AJ354" s="787"/>
      <c r="AK354" s="787"/>
      <c r="AL354" s="787"/>
      <c r="AM354" s="787"/>
      <c r="AN354" s="787"/>
      <c r="AO354" s="787"/>
      <c r="AP354" s="787"/>
      <c r="AQ354" s="787"/>
    </row>
    <row r="355" spans="1:43" s="764" customFormat="1" x14ac:dyDescent="0.25">
      <c r="A355" s="768" t="s">
        <v>8342</v>
      </c>
      <c r="B355" s="768"/>
      <c r="C355" s="768"/>
      <c r="D355" s="768" t="s">
        <v>25</v>
      </c>
      <c r="E355" s="768" t="s">
        <v>12339</v>
      </c>
      <c r="F355" s="792">
        <f t="shared" si="51"/>
        <v>46097</v>
      </c>
      <c r="G355" s="787" t="str">
        <f t="shared" si="53"/>
        <v>A1</v>
      </c>
      <c r="H355" s="787" t="str">
        <f t="shared" si="52"/>
        <v>MR_DER-1637_26</v>
      </c>
      <c r="I355" s="793" t="str">
        <f t="shared" si="54"/>
        <v>ND</v>
      </c>
      <c r="J355" s="746" t="str">
        <f t="shared" si="55"/>
        <v>ND</v>
      </c>
      <c r="K355" s="768" t="s">
        <v>3730</v>
      </c>
      <c r="L355" s="768">
        <v>46097</v>
      </c>
      <c r="M355" s="768" t="s">
        <v>12352</v>
      </c>
      <c r="N355" s="768"/>
      <c r="O355" s="768"/>
      <c r="P355" s="768"/>
      <c r="Q355" s="768"/>
      <c r="R355" s="768"/>
      <c r="S355" s="768"/>
      <c r="T355" s="768"/>
      <c r="U355" s="768"/>
      <c r="V355" s="768"/>
      <c r="W355" s="768"/>
      <c r="X355" s="768"/>
      <c r="Y355" s="768"/>
      <c r="Z355" s="768"/>
      <c r="AA355" s="768"/>
      <c r="AB355" s="768"/>
      <c r="AC355" s="787"/>
      <c r="AD355" s="787"/>
      <c r="AE355" s="787"/>
      <c r="AF355" s="787"/>
      <c r="AG355" s="787"/>
      <c r="AH355" s="787"/>
      <c r="AI355" s="787"/>
      <c r="AJ355" s="787"/>
      <c r="AK355" s="787"/>
      <c r="AL355" s="787"/>
      <c r="AM355" s="787"/>
      <c r="AN355" s="787"/>
      <c r="AO355" s="787"/>
      <c r="AP355" s="787"/>
      <c r="AQ355" s="787"/>
    </row>
    <row r="356" spans="1:43" s="764" customFormat="1" x14ac:dyDescent="0.25">
      <c r="A356" s="768" t="s">
        <v>8342</v>
      </c>
      <c r="B356" s="768"/>
      <c r="C356" s="768"/>
      <c r="D356" s="768" t="s">
        <v>25</v>
      </c>
      <c r="E356" s="768" t="s">
        <v>12340</v>
      </c>
      <c r="F356" s="792">
        <f t="shared" si="51"/>
        <v>46097</v>
      </c>
      <c r="G356" s="787" t="str">
        <f t="shared" si="53"/>
        <v>A1</v>
      </c>
      <c r="H356" s="787" t="str">
        <f t="shared" si="52"/>
        <v>MR_DER-1637_26</v>
      </c>
      <c r="I356" s="793" t="str">
        <f t="shared" si="54"/>
        <v>ND</v>
      </c>
      <c r="J356" s="746" t="str">
        <f t="shared" si="55"/>
        <v>ND</v>
      </c>
      <c r="K356" s="768" t="s">
        <v>3730</v>
      </c>
      <c r="L356" s="768">
        <v>46097</v>
      </c>
      <c r="M356" s="768" t="s">
        <v>12352</v>
      </c>
      <c r="N356" s="768"/>
      <c r="O356" s="768"/>
      <c r="P356" s="768"/>
      <c r="Q356" s="768"/>
      <c r="R356" s="768"/>
      <c r="S356" s="768"/>
      <c r="T356" s="768"/>
      <c r="U356" s="768"/>
      <c r="V356" s="768"/>
      <c r="W356" s="768"/>
      <c r="X356" s="768"/>
      <c r="Y356" s="768"/>
      <c r="Z356" s="768"/>
      <c r="AA356" s="768"/>
      <c r="AB356" s="768"/>
      <c r="AC356" s="787"/>
      <c r="AD356" s="787"/>
      <c r="AE356" s="787"/>
      <c r="AF356" s="787"/>
      <c r="AG356" s="787"/>
      <c r="AH356" s="787"/>
      <c r="AI356" s="787"/>
      <c r="AJ356" s="787"/>
      <c r="AK356" s="787"/>
      <c r="AL356" s="787"/>
      <c r="AM356" s="787"/>
      <c r="AN356" s="787"/>
      <c r="AO356" s="787"/>
      <c r="AP356" s="787"/>
      <c r="AQ356" s="787"/>
    </row>
    <row r="357" spans="1:43" s="764" customFormat="1" x14ac:dyDescent="0.25">
      <c r="A357" s="768" t="s">
        <v>8342</v>
      </c>
      <c r="B357" s="768"/>
      <c r="C357" s="768"/>
      <c r="D357" s="768" t="s">
        <v>25</v>
      </c>
      <c r="E357" s="768" t="s">
        <v>12341</v>
      </c>
      <c r="F357" s="792">
        <f t="shared" si="51"/>
        <v>46097</v>
      </c>
      <c r="G357" s="787" t="str">
        <f t="shared" si="53"/>
        <v>A1</v>
      </c>
      <c r="H357" s="787" t="str">
        <f t="shared" si="52"/>
        <v>MR_DER-1637_26</v>
      </c>
      <c r="I357" s="793" t="str">
        <f t="shared" si="54"/>
        <v>ND</v>
      </c>
      <c r="J357" s="746" t="str">
        <f t="shared" si="55"/>
        <v>ND</v>
      </c>
      <c r="K357" s="768" t="s">
        <v>3730</v>
      </c>
      <c r="L357" s="768">
        <v>46097</v>
      </c>
      <c r="M357" s="768" t="s">
        <v>12352</v>
      </c>
      <c r="N357" s="768"/>
      <c r="O357" s="768"/>
      <c r="P357" s="768"/>
      <c r="Q357" s="768"/>
      <c r="R357" s="768"/>
      <c r="S357" s="768"/>
      <c r="T357" s="768"/>
      <c r="U357" s="768"/>
      <c r="V357" s="768"/>
      <c r="W357" s="768"/>
      <c r="X357" s="768"/>
      <c r="Y357" s="768"/>
      <c r="Z357" s="768"/>
      <c r="AA357" s="768"/>
      <c r="AB357" s="768"/>
      <c r="AC357" s="787"/>
      <c r="AD357" s="787"/>
      <c r="AE357" s="787"/>
      <c r="AF357" s="787"/>
      <c r="AG357" s="787"/>
      <c r="AH357" s="787"/>
      <c r="AI357" s="787"/>
      <c r="AJ357" s="787"/>
      <c r="AK357" s="787"/>
      <c r="AL357" s="787"/>
      <c r="AM357" s="787"/>
      <c r="AN357" s="787"/>
      <c r="AO357" s="787"/>
      <c r="AP357" s="787"/>
      <c r="AQ357" s="787"/>
    </row>
    <row r="358" spans="1:43" s="764" customFormat="1" x14ac:dyDescent="0.25">
      <c r="A358" s="768" t="s">
        <v>8342</v>
      </c>
      <c r="B358" s="768"/>
      <c r="C358" s="768"/>
      <c r="D358" s="768" t="s">
        <v>25</v>
      </c>
      <c r="E358" s="768" t="s">
        <v>12342</v>
      </c>
      <c r="F358" s="792">
        <f t="shared" si="51"/>
        <v>46097</v>
      </c>
      <c r="G358" s="787" t="str">
        <f t="shared" si="53"/>
        <v>A1</v>
      </c>
      <c r="H358" s="787" t="str">
        <f t="shared" si="52"/>
        <v>MR_DER-1637_26</v>
      </c>
      <c r="I358" s="793" t="str">
        <f t="shared" si="54"/>
        <v>ND</v>
      </c>
      <c r="J358" s="746" t="str">
        <f t="shared" si="55"/>
        <v>ND</v>
      </c>
      <c r="K358" s="768" t="s">
        <v>3730</v>
      </c>
      <c r="L358" s="768">
        <v>46097</v>
      </c>
      <c r="M358" s="768" t="s">
        <v>12352</v>
      </c>
      <c r="N358" s="768"/>
      <c r="O358" s="768"/>
      <c r="P358" s="768"/>
      <c r="Q358" s="768"/>
      <c r="R358" s="768"/>
      <c r="S358" s="768"/>
      <c r="T358" s="768"/>
      <c r="U358" s="768"/>
      <c r="V358" s="768"/>
      <c r="W358" s="768"/>
      <c r="X358" s="768"/>
      <c r="Y358" s="768"/>
      <c r="Z358" s="768"/>
      <c r="AA358" s="768"/>
      <c r="AB358" s="768"/>
      <c r="AC358" s="787"/>
      <c r="AD358" s="787"/>
      <c r="AE358" s="787"/>
      <c r="AF358" s="787"/>
      <c r="AG358" s="787"/>
      <c r="AH358" s="787"/>
      <c r="AI358" s="787"/>
      <c r="AJ358" s="787"/>
      <c r="AK358" s="787"/>
      <c r="AL358" s="787"/>
      <c r="AM358" s="787"/>
      <c r="AN358" s="787"/>
      <c r="AO358" s="787"/>
      <c r="AP358" s="787"/>
      <c r="AQ358" s="787"/>
    </row>
    <row r="359" spans="1:43" s="764" customFormat="1" x14ac:dyDescent="0.25">
      <c r="A359" s="768" t="s">
        <v>8342</v>
      </c>
      <c r="B359" s="768"/>
      <c r="C359" s="768"/>
      <c r="D359" s="768" t="s">
        <v>25</v>
      </c>
      <c r="E359" s="768" t="s">
        <v>12343</v>
      </c>
      <c r="F359" s="792">
        <f t="shared" si="51"/>
        <v>46097</v>
      </c>
      <c r="G359" s="787" t="str">
        <f t="shared" si="53"/>
        <v>A1</v>
      </c>
      <c r="H359" s="787" t="str">
        <f t="shared" si="52"/>
        <v>MR_DER-1637_26</v>
      </c>
      <c r="I359" s="793" t="str">
        <f t="shared" si="54"/>
        <v>ND</v>
      </c>
      <c r="J359" s="746" t="str">
        <f t="shared" si="55"/>
        <v>ND</v>
      </c>
      <c r="K359" s="768" t="s">
        <v>3730</v>
      </c>
      <c r="L359" s="768">
        <v>46097</v>
      </c>
      <c r="M359" s="768" t="s">
        <v>12352</v>
      </c>
      <c r="N359" s="768"/>
      <c r="O359" s="768"/>
      <c r="P359" s="768"/>
      <c r="Q359" s="768"/>
      <c r="R359" s="768"/>
      <c r="S359" s="768"/>
      <c r="T359" s="768"/>
      <c r="U359" s="768"/>
      <c r="V359" s="768"/>
      <c r="W359" s="768"/>
      <c r="X359" s="768"/>
      <c r="Y359" s="768"/>
      <c r="Z359" s="768"/>
      <c r="AA359" s="768"/>
      <c r="AB359" s="768"/>
      <c r="AC359" s="787"/>
      <c r="AD359" s="787"/>
      <c r="AE359" s="787"/>
      <c r="AF359" s="787"/>
      <c r="AG359" s="787"/>
      <c r="AH359" s="787"/>
      <c r="AI359" s="787"/>
      <c r="AJ359" s="787"/>
      <c r="AK359" s="787"/>
      <c r="AL359" s="787"/>
      <c r="AM359" s="787"/>
      <c r="AN359" s="787"/>
      <c r="AO359" s="787"/>
      <c r="AP359" s="787"/>
      <c r="AQ359" s="787"/>
    </row>
    <row r="360" spans="1:43" s="764" customFormat="1" x14ac:dyDescent="0.25">
      <c r="A360" s="768" t="s">
        <v>8342</v>
      </c>
      <c r="B360" s="768"/>
      <c r="C360" s="768"/>
      <c r="D360" s="768" t="s">
        <v>25</v>
      </c>
      <c r="E360" s="768" t="s">
        <v>12344</v>
      </c>
      <c r="F360" s="792">
        <f t="shared" si="51"/>
        <v>46097</v>
      </c>
      <c r="G360" s="787" t="str">
        <f t="shared" si="53"/>
        <v>A1</v>
      </c>
      <c r="H360" s="787" t="str">
        <f t="shared" si="52"/>
        <v>MR_DER-1637_26</v>
      </c>
      <c r="I360" s="793" t="str">
        <f t="shared" si="54"/>
        <v>ND</v>
      </c>
      <c r="J360" s="746" t="str">
        <f t="shared" si="55"/>
        <v>ND</v>
      </c>
      <c r="K360" s="768" t="s">
        <v>3730</v>
      </c>
      <c r="L360" s="768">
        <v>46097</v>
      </c>
      <c r="M360" s="768" t="s">
        <v>12352</v>
      </c>
      <c r="N360" s="768"/>
      <c r="O360" s="768"/>
      <c r="P360" s="768"/>
      <c r="Q360" s="768"/>
      <c r="R360" s="768"/>
      <c r="S360" s="768"/>
      <c r="T360" s="768"/>
      <c r="U360" s="768"/>
      <c r="V360" s="768"/>
      <c r="W360" s="768"/>
      <c r="X360" s="768"/>
      <c r="Y360" s="768"/>
      <c r="Z360" s="768"/>
      <c r="AA360" s="768"/>
      <c r="AB360" s="768"/>
      <c r="AC360" s="787"/>
      <c r="AD360" s="787"/>
      <c r="AE360" s="787"/>
      <c r="AF360" s="787"/>
      <c r="AG360" s="787"/>
      <c r="AH360" s="787"/>
      <c r="AI360" s="787"/>
      <c r="AJ360" s="787"/>
      <c r="AK360" s="787"/>
      <c r="AL360" s="787"/>
      <c r="AM360" s="787"/>
      <c r="AN360" s="787"/>
      <c r="AO360" s="787"/>
      <c r="AP360" s="787"/>
      <c r="AQ360" s="787"/>
    </row>
    <row r="361" spans="1:43" s="764" customFormat="1" x14ac:dyDescent="0.25">
      <c r="A361" s="768" t="s">
        <v>8342</v>
      </c>
      <c r="B361" s="768"/>
      <c r="C361" s="768"/>
      <c r="D361" s="768" t="s">
        <v>25</v>
      </c>
      <c r="E361" s="768" t="s">
        <v>12345</v>
      </c>
      <c r="F361" s="792">
        <f>IF(L361&lt;&gt;0,MAX(L361,R361,X361,AD361),"NE")</f>
        <v>46097</v>
      </c>
      <c r="G361" s="787" t="str">
        <f t="shared" si="53"/>
        <v>A1</v>
      </c>
      <c r="H361" s="787" t="str">
        <f t="shared" si="52"/>
        <v>MR_DER-1637_26</v>
      </c>
      <c r="I361" s="793" t="str">
        <f t="shared" si="54"/>
        <v>ND</v>
      </c>
      <c r="J361" s="746" t="str">
        <f t="shared" si="55"/>
        <v>ND</v>
      </c>
      <c r="K361" s="768" t="s">
        <v>3730</v>
      </c>
      <c r="L361" s="768">
        <v>46097</v>
      </c>
      <c r="M361" s="768" t="s">
        <v>12352</v>
      </c>
      <c r="N361" s="768"/>
      <c r="O361" s="768"/>
      <c r="P361" s="768"/>
      <c r="Q361" s="768"/>
      <c r="R361" s="768"/>
      <c r="S361" s="768"/>
      <c r="T361" s="768"/>
      <c r="U361" s="768"/>
      <c r="V361" s="768"/>
      <c r="W361" s="768"/>
      <c r="X361" s="768"/>
      <c r="Y361" s="768"/>
      <c r="Z361" s="768"/>
      <c r="AA361" s="768"/>
      <c r="AB361" s="768"/>
      <c r="AC361" s="787"/>
      <c r="AD361" s="787"/>
      <c r="AE361" s="787"/>
      <c r="AF361" s="787"/>
      <c r="AG361" s="787"/>
      <c r="AH361" s="787"/>
      <c r="AI361" s="787"/>
      <c r="AJ361" s="787"/>
      <c r="AK361" s="787"/>
      <c r="AL361" s="787"/>
      <c r="AM361" s="787"/>
      <c r="AN361" s="787"/>
      <c r="AO361" s="787"/>
      <c r="AP361" s="787"/>
      <c r="AQ361" s="787"/>
    </row>
    <row r="362" spans="1:43" s="764" customFormat="1" x14ac:dyDescent="0.25">
      <c r="A362" s="768" t="s">
        <v>8342</v>
      </c>
      <c r="B362" s="768"/>
      <c r="C362" s="768"/>
      <c r="D362" s="768" t="s">
        <v>25</v>
      </c>
      <c r="E362" s="768" t="s">
        <v>12346</v>
      </c>
      <c r="F362" s="792">
        <f>IF(L362&lt;&gt;0,MAX(L362,R362,X362,AD362),"NE")</f>
        <v>46097</v>
      </c>
      <c r="G362" s="787" t="str">
        <f t="shared" si="53"/>
        <v>A1</v>
      </c>
      <c r="H362" s="787" t="str">
        <f t="shared" si="52"/>
        <v>MR_DER-1637_26</v>
      </c>
      <c r="I362" s="793" t="str">
        <f t="shared" si="54"/>
        <v>ND</v>
      </c>
      <c r="J362" s="746" t="str">
        <f t="shared" si="55"/>
        <v>ND</v>
      </c>
      <c r="K362" s="768" t="s">
        <v>3730</v>
      </c>
      <c r="L362" s="768">
        <v>46097</v>
      </c>
      <c r="M362" s="768" t="s">
        <v>12352</v>
      </c>
      <c r="N362" s="768"/>
      <c r="O362" s="768"/>
      <c r="P362" s="768"/>
      <c r="Q362" s="768"/>
      <c r="R362" s="768"/>
      <c r="S362" s="768"/>
      <c r="T362" s="768"/>
      <c r="U362" s="768"/>
      <c r="V362" s="768"/>
      <c r="W362" s="768"/>
      <c r="X362" s="768"/>
      <c r="Y362" s="768"/>
      <c r="Z362" s="768"/>
      <c r="AA362" s="768"/>
      <c r="AB362" s="768"/>
      <c r="AC362" s="787"/>
      <c r="AD362" s="787"/>
      <c r="AE362" s="787"/>
      <c r="AF362" s="787"/>
      <c r="AG362" s="787"/>
      <c r="AH362" s="787"/>
      <c r="AI362" s="787"/>
      <c r="AJ362" s="787"/>
      <c r="AK362" s="787"/>
      <c r="AL362" s="787"/>
      <c r="AM362" s="787"/>
      <c r="AN362" s="787"/>
      <c r="AO362" s="787"/>
      <c r="AP362" s="787"/>
      <c r="AQ362" s="787"/>
    </row>
    <row r="363" spans="1:43" s="764" customFormat="1" x14ac:dyDescent="0.25">
      <c r="A363" s="768" t="s">
        <v>8342</v>
      </c>
      <c r="B363" s="768" t="s">
        <v>8603</v>
      </c>
      <c r="C363" s="768"/>
      <c r="D363" s="768" t="s">
        <v>64</v>
      </c>
      <c r="E363" s="768" t="s">
        <v>5166</v>
      </c>
      <c r="F363" s="792">
        <f t="shared" si="51"/>
        <v>46097</v>
      </c>
      <c r="G363" s="787" t="str">
        <f t="shared" si="53"/>
        <v>A1</v>
      </c>
      <c r="H363" s="787" t="str">
        <f t="shared" si="52"/>
        <v>MR_DER-1637_26</v>
      </c>
      <c r="I363" s="793" t="str">
        <f t="shared" si="54"/>
        <v>ND</v>
      </c>
      <c r="J363" s="746" t="str">
        <f t="shared" si="55"/>
        <v>ND</v>
      </c>
      <c r="K363" s="768" t="s">
        <v>3730</v>
      </c>
      <c r="L363" s="768">
        <v>46097</v>
      </c>
      <c r="M363" s="768" t="s">
        <v>12352</v>
      </c>
      <c r="N363" s="768"/>
      <c r="O363" s="768"/>
      <c r="P363" s="768"/>
      <c r="Q363" s="768"/>
      <c r="R363" s="768"/>
      <c r="S363" s="768"/>
      <c r="T363" s="768"/>
      <c r="U363" s="768"/>
      <c r="V363" s="768"/>
      <c r="W363" s="768"/>
      <c r="X363" s="768"/>
      <c r="Y363" s="768"/>
      <c r="Z363" s="768"/>
      <c r="AA363" s="768"/>
      <c r="AB363" s="768"/>
      <c r="AC363" s="787"/>
      <c r="AD363" s="787"/>
      <c r="AE363" s="787"/>
      <c r="AF363" s="787"/>
      <c r="AG363" s="787"/>
      <c r="AH363" s="787"/>
      <c r="AI363" s="787"/>
      <c r="AJ363" s="787"/>
      <c r="AK363" s="787"/>
      <c r="AL363" s="787"/>
      <c r="AM363" s="787"/>
      <c r="AN363" s="787"/>
      <c r="AO363" s="787"/>
      <c r="AP363" s="787"/>
      <c r="AQ363" s="787"/>
    </row>
    <row r="364" spans="1:43" s="764" customFormat="1" x14ac:dyDescent="0.25">
      <c r="A364" s="768" t="s">
        <v>8342</v>
      </c>
      <c r="B364" s="768" t="s">
        <v>8603</v>
      </c>
      <c r="C364" s="768"/>
      <c r="D364" s="768" t="s">
        <v>64</v>
      </c>
      <c r="E364" s="768" t="s">
        <v>5167</v>
      </c>
      <c r="F364" s="792">
        <f t="shared" si="51"/>
        <v>46097</v>
      </c>
      <c r="G364" s="787" t="str">
        <f t="shared" si="53"/>
        <v>A1</v>
      </c>
      <c r="H364" s="787" t="str">
        <f t="shared" si="52"/>
        <v>MR_DER-1637_26</v>
      </c>
      <c r="I364" s="793" t="str">
        <f t="shared" si="54"/>
        <v>ND</v>
      </c>
      <c r="J364" s="746" t="str">
        <f t="shared" si="55"/>
        <v>ND</v>
      </c>
      <c r="K364" s="768" t="s">
        <v>3730</v>
      </c>
      <c r="L364" s="768">
        <v>46097</v>
      </c>
      <c r="M364" s="768" t="s">
        <v>12352</v>
      </c>
      <c r="N364" s="768"/>
      <c r="O364" s="768"/>
      <c r="P364" s="768"/>
      <c r="Q364" s="768"/>
      <c r="R364" s="768"/>
      <c r="S364" s="768"/>
      <c r="T364" s="768"/>
      <c r="U364" s="768"/>
      <c r="V364" s="768"/>
      <c r="W364" s="768"/>
      <c r="X364" s="768"/>
      <c r="Y364" s="768"/>
      <c r="Z364" s="768"/>
      <c r="AA364" s="768"/>
      <c r="AB364" s="768"/>
      <c r="AC364" s="787"/>
      <c r="AD364" s="787"/>
      <c r="AE364" s="787"/>
      <c r="AF364" s="787"/>
      <c r="AG364" s="787"/>
      <c r="AH364" s="787"/>
      <c r="AI364" s="787"/>
      <c r="AJ364" s="787"/>
      <c r="AK364" s="787"/>
      <c r="AL364" s="787"/>
      <c r="AM364" s="787"/>
      <c r="AN364" s="787"/>
      <c r="AO364" s="787"/>
      <c r="AP364" s="787"/>
      <c r="AQ364" s="787"/>
    </row>
    <row r="365" spans="1:43" s="764" customFormat="1" x14ac:dyDescent="0.25">
      <c r="A365" s="768" t="s">
        <v>8342</v>
      </c>
      <c r="B365" s="768" t="s">
        <v>8603</v>
      </c>
      <c r="C365" s="768"/>
      <c r="D365" s="768" t="s">
        <v>64</v>
      </c>
      <c r="E365" s="768" t="s">
        <v>5168</v>
      </c>
      <c r="F365" s="792">
        <f t="shared" si="51"/>
        <v>46097</v>
      </c>
      <c r="G365" s="787" t="str">
        <f t="shared" si="53"/>
        <v>A1</v>
      </c>
      <c r="H365" s="787" t="str">
        <f t="shared" si="52"/>
        <v>MR_DER-1637_26</v>
      </c>
      <c r="I365" s="793" t="str">
        <f t="shared" si="54"/>
        <v>ND</v>
      </c>
      <c r="J365" s="746" t="str">
        <f t="shared" si="55"/>
        <v>ND</v>
      </c>
      <c r="K365" s="768" t="s">
        <v>3730</v>
      </c>
      <c r="L365" s="768">
        <v>46097</v>
      </c>
      <c r="M365" s="768" t="s">
        <v>12352</v>
      </c>
      <c r="N365" s="768"/>
      <c r="O365" s="768"/>
      <c r="P365" s="768"/>
      <c r="Q365" s="768"/>
      <c r="R365" s="768"/>
      <c r="S365" s="768"/>
      <c r="T365" s="768"/>
      <c r="U365" s="768"/>
      <c r="V365" s="768"/>
      <c r="W365" s="768"/>
      <c r="X365" s="768"/>
      <c r="Y365" s="768"/>
      <c r="Z365" s="768"/>
      <c r="AA365" s="768"/>
      <c r="AB365" s="768"/>
      <c r="AC365" s="787"/>
      <c r="AD365" s="787"/>
      <c r="AE365" s="787"/>
      <c r="AF365" s="787"/>
      <c r="AG365" s="787"/>
      <c r="AH365" s="787"/>
      <c r="AI365" s="787"/>
      <c r="AJ365" s="787"/>
      <c r="AK365" s="787"/>
      <c r="AL365" s="787"/>
      <c r="AM365" s="787"/>
      <c r="AN365" s="787"/>
      <c r="AO365" s="787"/>
      <c r="AP365" s="787"/>
      <c r="AQ365" s="787"/>
    </row>
    <row r="366" spans="1:43" s="764" customFormat="1" x14ac:dyDescent="0.25">
      <c r="A366" s="768" t="s">
        <v>8342</v>
      </c>
      <c r="B366" s="768" t="s">
        <v>8603</v>
      </c>
      <c r="C366" s="768"/>
      <c r="D366" s="768" t="s">
        <v>64</v>
      </c>
      <c r="E366" s="768" t="s">
        <v>5169</v>
      </c>
      <c r="F366" s="792">
        <f t="shared" si="51"/>
        <v>46097</v>
      </c>
      <c r="G366" s="787" t="str">
        <f t="shared" si="53"/>
        <v>A1</v>
      </c>
      <c r="H366" s="787" t="str">
        <f t="shared" si="52"/>
        <v>MR_DER-1637_26</v>
      </c>
      <c r="I366" s="793" t="str">
        <f t="shared" si="54"/>
        <v>ND</v>
      </c>
      <c r="J366" s="746" t="str">
        <f t="shared" si="55"/>
        <v>ND</v>
      </c>
      <c r="K366" s="768" t="s">
        <v>3730</v>
      </c>
      <c r="L366" s="768">
        <v>46097</v>
      </c>
      <c r="M366" s="768" t="s">
        <v>12352</v>
      </c>
      <c r="N366" s="768"/>
      <c r="O366" s="768"/>
      <c r="P366" s="768"/>
      <c r="Q366" s="768"/>
      <c r="R366" s="768"/>
      <c r="S366" s="768"/>
      <c r="T366" s="768"/>
      <c r="U366" s="768"/>
      <c r="V366" s="768"/>
      <c r="W366" s="768"/>
      <c r="X366" s="768"/>
      <c r="Y366" s="768"/>
      <c r="Z366" s="768"/>
      <c r="AA366" s="768"/>
      <c r="AB366" s="768"/>
      <c r="AC366" s="787"/>
      <c r="AD366" s="787"/>
      <c r="AE366" s="787"/>
      <c r="AF366" s="787"/>
      <c r="AG366" s="787"/>
      <c r="AH366" s="787"/>
      <c r="AI366" s="787"/>
      <c r="AJ366" s="787"/>
      <c r="AK366" s="787"/>
      <c r="AL366" s="787"/>
      <c r="AM366" s="787"/>
      <c r="AN366" s="787"/>
      <c r="AO366" s="787"/>
      <c r="AP366" s="787"/>
      <c r="AQ366" s="787"/>
    </row>
    <row r="367" spans="1:43" s="764" customFormat="1" x14ac:dyDescent="0.25">
      <c r="A367" s="768" t="s">
        <v>8342</v>
      </c>
      <c r="B367" s="768" t="s">
        <v>8603</v>
      </c>
      <c r="C367" s="768"/>
      <c r="D367" s="768" t="s">
        <v>64</v>
      </c>
      <c r="E367" s="768" t="s">
        <v>5170</v>
      </c>
      <c r="F367" s="792">
        <f t="shared" si="51"/>
        <v>46097</v>
      </c>
      <c r="G367" s="787" t="str">
        <f t="shared" si="53"/>
        <v>A1</v>
      </c>
      <c r="H367" s="787" t="str">
        <f t="shared" si="52"/>
        <v>MR_DER-1637_26</v>
      </c>
      <c r="I367" s="793" t="str">
        <f t="shared" si="54"/>
        <v>ND</v>
      </c>
      <c r="J367" s="746" t="str">
        <f t="shared" si="55"/>
        <v>ND</v>
      </c>
      <c r="K367" s="768" t="s">
        <v>3730</v>
      </c>
      <c r="L367" s="768">
        <v>46097</v>
      </c>
      <c r="M367" s="768" t="s">
        <v>12352</v>
      </c>
      <c r="N367" s="768"/>
      <c r="O367" s="768"/>
      <c r="P367" s="768"/>
      <c r="Q367" s="768"/>
      <c r="R367" s="768"/>
      <c r="S367" s="768"/>
      <c r="T367" s="768"/>
      <c r="U367" s="768"/>
      <c r="V367" s="768"/>
      <c r="W367" s="768"/>
      <c r="X367" s="768"/>
      <c r="Y367" s="768"/>
      <c r="Z367" s="768"/>
      <c r="AA367" s="768"/>
      <c r="AB367" s="768"/>
      <c r="AC367" s="787"/>
      <c r="AD367" s="787"/>
      <c r="AE367" s="787"/>
      <c r="AF367" s="787"/>
      <c r="AG367" s="787"/>
      <c r="AH367" s="787"/>
      <c r="AI367" s="787"/>
      <c r="AJ367" s="787"/>
      <c r="AK367" s="787"/>
      <c r="AL367" s="787"/>
      <c r="AM367" s="787"/>
      <c r="AN367" s="787"/>
      <c r="AO367" s="787"/>
      <c r="AP367" s="787"/>
      <c r="AQ367" s="787"/>
    </row>
    <row r="368" spans="1:43" s="764" customFormat="1" x14ac:dyDescent="0.25">
      <c r="A368" s="768" t="s">
        <v>8342</v>
      </c>
      <c r="B368" s="768" t="s">
        <v>8603</v>
      </c>
      <c r="C368" s="768"/>
      <c r="D368" s="768" t="s">
        <v>64</v>
      </c>
      <c r="E368" s="768" t="s">
        <v>5171</v>
      </c>
      <c r="F368" s="792">
        <f t="shared" si="51"/>
        <v>46097</v>
      </c>
      <c r="G368" s="787" t="str">
        <f t="shared" si="53"/>
        <v>A1</v>
      </c>
      <c r="H368" s="787" t="str">
        <f t="shared" si="52"/>
        <v>MR_DER-1637_26</v>
      </c>
      <c r="I368" s="793" t="str">
        <f t="shared" si="54"/>
        <v>ND</v>
      </c>
      <c r="J368" s="746" t="str">
        <f t="shared" si="55"/>
        <v>ND</v>
      </c>
      <c r="K368" s="768" t="s">
        <v>3730</v>
      </c>
      <c r="L368" s="768">
        <v>46097</v>
      </c>
      <c r="M368" s="768" t="s">
        <v>12352</v>
      </c>
      <c r="N368" s="768"/>
      <c r="O368" s="768"/>
      <c r="P368" s="768"/>
      <c r="Q368" s="768"/>
      <c r="R368" s="768"/>
      <c r="S368" s="768"/>
      <c r="T368" s="768"/>
      <c r="U368" s="768"/>
      <c r="V368" s="768"/>
      <c r="W368" s="768"/>
      <c r="X368" s="768"/>
      <c r="Y368" s="768"/>
      <c r="Z368" s="768"/>
      <c r="AA368" s="768"/>
      <c r="AB368" s="768"/>
      <c r="AC368" s="787"/>
      <c r="AD368" s="787"/>
      <c r="AE368" s="787"/>
      <c r="AF368" s="787"/>
      <c r="AG368" s="787"/>
      <c r="AH368" s="787"/>
      <c r="AI368" s="787"/>
      <c r="AJ368" s="787"/>
      <c r="AK368" s="787"/>
      <c r="AL368" s="787"/>
      <c r="AM368" s="787"/>
      <c r="AN368" s="787"/>
      <c r="AO368" s="787"/>
      <c r="AP368" s="787"/>
      <c r="AQ368" s="787"/>
    </row>
    <row r="369" spans="1:43" s="764" customFormat="1" x14ac:dyDescent="0.25">
      <c r="A369" s="768" t="s">
        <v>8342</v>
      </c>
      <c r="B369" s="768" t="s">
        <v>8603</v>
      </c>
      <c r="C369" s="768"/>
      <c r="D369" s="768" t="s">
        <v>64</v>
      </c>
      <c r="E369" s="768" t="s">
        <v>5172</v>
      </c>
      <c r="F369" s="792">
        <f t="shared" si="51"/>
        <v>46097</v>
      </c>
      <c r="G369" s="787" t="str">
        <f t="shared" si="53"/>
        <v>A1</v>
      </c>
      <c r="H369" s="787" t="str">
        <f t="shared" si="52"/>
        <v>MR_DER-1637_26</v>
      </c>
      <c r="I369" s="793" t="str">
        <f t="shared" si="54"/>
        <v>ND</v>
      </c>
      <c r="J369" s="746" t="str">
        <f t="shared" si="55"/>
        <v>ND</v>
      </c>
      <c r="K369" s="768" t="s">
        <v>3730</v>
      </c>
      <c r="L369" s="768">
        <v>46097</v>
      </c>
      <c r="M369" s="768" t="s">
        <v>12352</v>
      </c>
      <c r="N369" s="768"/>
      <c r="O369" s="768"/>
      <c r="P369" s="768"/>
      <c r="Q369" s="768"/>
      <c r="R369" s="768"/>
      <c r="S369" s="768"/>
      <c r="T369" s="768"/>
      <c r="U369" s="768"/>
      <c r="V369" s="768"/>
      <c r="W369" s="768"/>
      <c r="X369" s="768"/>
      <c r="Y369" s="768"/>
      <c r="Z369" s="768"/>
      <c r="AA369" s="768"/>
      <c r="AB369" s="768"/>
      <c r="AC369" s="787"/>
      <c r="AD369" s="787"/>
      <c r="AE369" s="787"/>
      <c r="AF369" s="787"/>
      <c r="AG369" s="787"/>
      <c r="AH369" s="787"/>
      <c r="AI369" s="787"/>
      <c r="AJ369" s="787"/>
      <c r="AK369" s="787"/>
      <c r="AL369" s="787"/>
      <c r="AM369" s="787"/>
      <c r="AN369" s="787"/>
      <c r="AO369" s="787"/>
      <c r="AP369" s="787"/>
      <c r="AQ369" s="787"/>
    </row>
    <row r="370" spans="1:43" s="764" customFormat="1" ht="15" x14ac:dyDescent="0.25">
      <c r="A370" s="768" t="s">
        <v>8342</v>
      </c>
      <c r="B370" s="768" t="s">
        <v>8603</v>
      </c>
      <c r="C370" s="768"/>
      <c r="D370" s="768" t="s">
        <v>64</v>
      </c>
      <c r="E370" s="768" t="s">
        <v>12579</v>
      </c>
      <c r="F370" s="792">
        <f t="shared" ref="F370:F372" si="56">IF(L370&lt;&gt;0,MAX(L370,R370,X370,AD370),"NE")</f>
        <v>46135</v>
      </c>
      <c r="G370" s="787" t="str">
        <f>IF($F370="","",INDEX($K370:$FI370,1,MATCH($F370,$K370:$FI370,)-1))</f>
        <v>A1</v>
      </c>
      <c r="H370" s="787" t="str">
        <f>IF($F370="","",INDEX($K370:$FL370,1,MATCH($F370,$K370:$FL370,)+1))</f>
        <v>MR_DER-1700_26</v>
      </c>
      <c r="I370" s="793" t="str">
        <f>IF(F370="NE",F370,IF(INDEX(K370:CP370,,MATCH(F370,K370:CP370,0)+3)&lt;&gt;0,INDEX(K370:CP370,,MATCH(F370,K370:CP370,0)+3),"ND"))</f>
        <v>ND</v>
      </c>
      <c r="J370" s="746" t="str">
        <f>IF(G370="NE",G370,IF(INDEX(K370:CQ370,,MATCH(G370,K370:CQ370,0)+3)&lt;&gt;0,INDEX(K370:CQ370,,MATCH(G370,K370:CQ370,0)+3),"ND"))</f>
        <v>ND</v>
      </c>
      <c r="K370" s="768" t="s">
        <v>3730</v>
      </c>
      <c r="L370" s="1655">
        <v>46135</v>
      </c>
      <c r="M370" s="69" t="s">
        <v>12582</v>
      </c>
      <c r="N370" s="768"/>
      <c r="O370" s="768"/>
      <c r="P370" s="768"/>
      <c r="Q370" s="768"/>
      <c r="R370" s="768"/>
      <c r="S370" s="768"/>
      <c r="T370" s="768"/>
      <c r="U370" s="768"/>
      <c r="V370" s="768"/>
      <c r="W370" s="768"/>
      <c r="X370" s="768"/>
      <c r="Y370" s="768"/>
      <c r="Z370" s="768"/>
      <c r="AA370" s="768"/>
      <c r="AB370" s="768"/>
      <c r="AC370" s="787"/>
      <c r="AD370" s="787"/>
      <c r="AE370" s="787"/>
      <c r="AF370" s="787"/>
      <c r="AG370" s="787"/>
      <c r="AH370" s="787"/>
      <c r="AI370" s="787"/>
      <c r="AJ370" s="787"/>
      <c r="AK370" s="787"/>
      <c r="AL370" s="787"/>
      <c r="AM370" s="787"/>
      <c r="AN370" s="787"/>
      <c r="AO370" s="787"/>
      <c r="AP370" s="787"/>
      <c r="AQ370" s="787"/>
    </row>
    <row r="371" spans="1:43" s="764" customFormat="1" ht="15" x14ac:dyDescent="0.25">
      <c r="A371" s="768" t="s">
        <v>8342</v>
      </c>
      <c r="B371" s="768" t="s">
        <v>8603</v>
      </c>
      <c r="C371" s="768"/>
      <c r="D371" s="768" t="s">
        <v>64</v>
      </c>
      <c r="E371" s="768" t="s">
        <v>12580</v>
      </c>
      <c r="F371" s="792">
        <f t="shared" si="56"/>
        <v>46135</v>
      </c>
      <c r="G371" s="787" t="str">
        <f>IF($F371="","",INDEX($K371:$FI371,1,MATCH($F371,$K371:$FI371,)-1))</f>
        <v>A1</v>
      </c>
      <c r="H371" s="787" t="str">
        <f>IF($F371="","",INDEX($K371:$FL371,1,MATCH($F371,$K371:$FL371,)+1))</f>
        <v>MR_DER-1700_26</v>
      </c>
      <c r="I371" s="793" t="str">
        <f>IF(F371="NE",F371,IF(INDEX(K371:CP371,,MATCH(F371,K371:CP371,0)+3)&lt;&gt;0,INDEX(K371:CP371,,MATCH(F371,K371:CP371,0)+3),"ND"))</f>
        <v>ND</v>
      </c>
      <c r="J371" s="746" t="str">
        <f>IF(G371="NE",G371,IF(INDEX(K371:CQ371,,MATCH(G371,K371:CQ371,0)+3)&lt;&gt;0,INDEX(K371:CQ371,,MATCH(G371,K371:CQ371,0)+3),"ND"))</f>
        <v>ND</v>
      </c>
      <c r="K371" s="768" t="s">
        <v>3730</v>
      </c>
      <c r="L371" s="1655">
        <v>46135</v>
      </c>
      <c r="M371" s="69" t="s">
        <v>12582</v>
      </c>
      <c r="N371" s="768"/>
      <c r="O371" s="768"/>
      <c r="P371" s="768"/>
      <c r="Q371" s="768"/>
      <c r="R371" s="768"/>
      <c r="S371" s="768"/>
      <c r="T371" s="768"/>
      <c r="U371" s="768"/>
      <c r="V371" s="768"/>
      <c r="W371" s="768"/>
      <c r="X371" s="768"/>
      <c r="Y371" s="768"/>
      <c r="Z371" s="768"/>
      <c r="AA371" s="768"/>
      <c r="AB371" s="768"/>
      <c r="AC371" s="787"/>
      <c r="AD371" s="787"/>
      <c r="AE371" s="787"/>
      <c r="AF371" s="787"/>
      <c r="AG371" s="787"/>
      <c r="AH371" s="787"/>
      <c r="AI371" s="787"/>
      <c r="AJ371" s="787"/>
      <c r="AK371" s="787"/>
      <c r="AL371" s="787"/>
      <c r="AM371" s="787"/>
      <c r="AN371" s="787"/>
      <c r="AO371" s="787"/>
      <c r="AP371" s="787"/>
      <c r="AQ371" s="787"/>
    </row>
    <row r="372" spans="1:43" s="1656" customFormat="1" ht="15" x14ac:dyDescent="0.25">
      <c r="A372" s="768" t="s">
        <v>8342</v>
      </c>
      <c r="B372" s="768" t="s">
        <v>8603</v>
      </c>
      <c r="C372" s="768"/>
      <c r="D372" s="768" t="s">
        <v>64</v>
      </c>
      <c r="E372" s="768" t="s">
        <v>12581</v>
      </c>
      <c r="F372" s="792">
        <f t="shared" si="56"/>
        <v>46135</v>
      </c>
      <c r="G372" s="787" t="str">
        <f>IF($F372="","",INDEX($K372:$FI372,1,MATCH($F372,$K372:$FI372,)-1))</f>
        <v>A1</v>
      </c>
      <c r="H372" s="787" t="str">
        <f>IF($F372="","",INDEX($K372:$FL372,1,MATCH($F372,$K372:$FL372,)+1))</f>
        <v>MR_DER-1700_26</v>
      </c>
      <c r="I372" s="793" t="str">
        <f>IF(F372="NE",F372,IF(INDEX(K372:CP372,,MATCH(F372,K372:CP372,0)+3)&lt;&gt;0,INDEX(K372:CP372,,MATCH(F372,K372:CP372,0)+3),"ND"))</f>
        <v>ND</v>
      </c>
      <c r="J372" s="746" t="str">
        <f>IF(G372="NE",G372,IF(INDEX(K372:CQ372,,MATCH(G372,K372:CQ372,0)+3)&lt;&gt;0,INDEX(K372:CQ372,,MATCH(G372,K372:CQ372,0)+3),"ND"))</f>
        <v>ND</v>
      </c>
      <c r="K372" s="768" t="s">
        <v>3730</v>
      </c>
      <c r="L372" s="1655">
        <v>46135</v>
      </c>
      <c r="M372" s="69" t="s">
        <v>12582</v>
      </c>
      <c r="N372" s="768"/>
      <c r="O372" s="768"/>
      <c r="P372" s="768"/>
      <c r="Q372" s="768"/>
      <c r="R372" s="768"/>
      <c r="S372" s="768"/>
      <c r="T372" s="768"/>
      <c r="U372" s="768"/>
      <c r="V372" s="768"/>
      <c r="W372" s="768"/>
      <c r="X372" s="768"/>
      <c r="Y372" s="768"/>
      <c r="Z372" s="768"/>
      <c r="AA372" s="768"/>
      <c r="AB372" s="768"/>
      <c r="AC372" s="787"/>
      <c r="AD372" s="787"/>
      <c r="AE372" s="787"/>
      <c r="AF372" s="787"/>
      <c r="AG372" s="787"/>
      <c r="AH372" s="787"/>
      <c r="AI372" s="787"/>
      <c r="AJ372" s="787"/>
      <c r="AK372" s="787"/>
      <c r="AL372" s="787"/>
      <c r="AM372" s="787"/>
      <c r="AN372" s="787"/>
      <c r="AO372" s="787"/>
      <c r="AP372" s="787"/>
      <c r="AQ372" s="787"/>
    </row>
    <row r="373" spans="1:43" s="764" customFormat="1" x14ac:dyDescent="0.25">
      <c r="A373" s="768" t="s">
        <v>8342</v>
      </c>
      <c r="B373" s="768"/>
      <c r="C373" s="768"/>
      <c r="D373" s="768" t="s">
        <v>64</v>
      </c>
      <c r="E373" s="768" t="s">
        <v>12347</v>
      </c>
      <c r="F373" s="792">
        <f>IF(L373&lt;&gt;0,MAX(L373,R373,X373,AD373),"NE")</f>
        <v>46097</v>
      </c>
      <c r="G373" s="787" t="str">
        <f t="shared" si="53"/>
        <v>A1</v>
      </c>
      <c r="H373" s="787" t="str">
        <f t="shared" si="52"/>
        <v>MR_DER-1637_26</v>
      </c>
      <c r="I373" s="793" t="str">
        <f t="shared" si="54"/>
        <v>ND</v>
      </c>
      <c r="J373" s="746" t="str">
        <f t="shared" si="55"/>
        <v>ND</v>
      </c>
      <c r="K373" s="768" t="s">
        <v>3730</v>
      </c>
      <c r="L373" s="768">
        <v>46097</v>
      </c>
      <c r="M373" s="768" t="s">
        <v>12352</v>
      </c>
      <c r="N373" s="768"/>
      <c r="O373" s="768"/>
      <c r="P373" s="768"/>
      <c r="Q373" s="768"/>
      <c r="R373" s="768"/>
      <c r="S373" s="768"/>
      <c r="T373" s="768"/>
      <c r="U373" s="768"/>
      <c r="V373" s="768"/>
      <c r="W373" s="768"/>
      <c r="X373" s="768"/>
      <c r="Y373" s="768"/>
      <c r="Z373" s="768"/>
      <c r="AA373" s="768"/>
      <c r="AB373" s="768"/>
      <c r="AC373" s="787"/>
      <c r="AD373" s="787"/>
      <c r="AE373" s="787"/>
      <c r="AF373" s="787"/>
      <c r="AG373" s="787"/>
      <c r="AH373" s="787"/>
      <c r="AI373" s="787"/>
      <c r="AJ373" s="787"/>
      <c r="AK373" s="787"/>
      <c r="AL373" s="787"/>
      <c r="AM373" s="787"/>
      <c r="AN373" s="787"/>
      <c r="AO373" s="787"/>
      <c r="AP373" s="787"/>
      <c r="AQ373" s="787"/>
    </row>
    <row r="374" spans="1:43" s="764" customFormat="1" x14ac:dyDescent="0.25">
      <c r="A374" s="768" t="s">
        <v>8342</v>
      </c>
      <c r="B374" s="768"/>
      <c r="C374" s="768"/>
      <c r="D374" s="768" t="s">
        <v>64</v>
      </c>
      <c r="E374" s="768" t="s">
        <v>12348</v>
      </c>
      <c r="F374" s="792">
        <f>IF(L374&lt;&gt;0,MAX(L374,R374,X374,AD374),"NE")</f>
        <v>46097</v>
      </c>
      <c r="G374" s="787" t="str">
        <f t="shared" si="53"/>
        <v>A1</v>
      </c>
      <c r="H374" s="787" t="str">
        <f t="shared" si="52"/>
        <v>MR_DER-1637_26</v>
      </c>
      <c r="I374" s="793" t="str">
        <f t="shared" si="54"/>
        <v>ND</v>
      </c>
      <c r="J374" s="746" t="str">
        <f t="shared" si="55"/>
        <v>ND</v>
      </c>
      <c r="K374" s="768" t="s">
        <v>3730</v>
      </c>
      <c r="L374" s="768">
        <v>46097</v>
      </c>
      <c r="M374" s="768" t="s">
        <v>12352</v>
      </c>
      <c r="N374" s="768"/>
      <c r="O374" s="768"/>
      <c r="P374" s="768"/>
      <c r="Q374" s="768"/>
      <c r="R374" s="768"/>
      <c r="S374" s="768"/>
      <c r="T374" s="768"/>
      <c r="U374" s="768"/>
      <c r="V374" s="768"/>
      <c r="W374" s="768"/>
      <c r="X374" s="768"/>
      <c r="Y374" s="768"/>
      <c r="Z374" s="768"/>
      <c r="AA374" s="768"/>
      <c r="AB374" s="768"/>
      <c r="AC374" s="787"/>
      <c r="AD374" s="787"/>
      <c r="AE374" s="787"/>
      <c r="AF374" s="787"/>
      <c r="AG374" s="787"/>
      <c r="AH374" s="787"/>
      <c r="AI374" s="787"/>
      <c r="AJ374" s="787"/>
      <c r="AK374" s="787"/>
      <c r="AL374" s="787"/>
      <c r="AM374" s="787"/>
      <c r="AN374" s="787"/>
      <c r="AO374" s="787"/>
      <c r="AP374" s="787"/>
      <c r="AQ374" s="787"/>
    </row>
    <row r="375" spans="1:43" s="764" customFormat="1" x14ac:dyDescent="0.25">
      <c r="A375" s="768" t="s">
        <v>8342</v>
      </c>
      <c r="B375" s="768"/>
      <c r="C375" s="768"/>
      <c r="D375" s="768" t="s">
        <v>64</v>
      </c>
      <c r="E375" s="768" t="s">
        <v>12349</v>
      </c>
      <c r="F375" s="792">
        <f>IF(L375&lt;&gt;0,MAX(L375,R375,X375,AD375),"NE")</f>
        <v>46097</v>
      </c>
      <c r="G375" s="787" t="str">
        <f t="shared" si="53"/>
        <v>A1</v>
      </c>
      <c r="H375" s="787" t="str">
        <f t="shared" si="52"/>
        <v>MR_DER-1637_26</v>
      </c>
      <c r="I375" s="793" t="str">
        <f t="shared" si="54"/>
        <v>ND</v>
      </c>
      <c r="J375" s="746" t="str">
        <f t="shared" si="55"/>
        <v>ND</v>
      </c>
      <c r="K375" s="768" t="s">
        <v>3730</v>
      </c>
      <c r="L375" s="768">
        <v>46097</v>
      </c>
      <c r="M375" s="768" t="s">
        <v>12352</v>
      </c>
      <c r="N375" s="768"/>
      <c r="O375" s="768"/>
      <c r="P375" s="768"/>
      <c r="Q375" s="768"/>
      <c r="R375" s="768"/>
      <c r="S375" s="768"/>
      <c r="T375" s="768"/>
      <c r="U375" s="768"/>
      <c r="V375" s="768"/>
      <c r="W375" s="768"/>
      <c r="X375" s="768"/>
      <c r="Y375" s="768"/>
      <c r="Z375" s="768"/>
      <c r="AA375" s="768"/>
      <c r="AB375" s="768"/>
      <c r="AC375" s="787"/>
      <c r="AD375" s="787"/>
      <c r="AE375" s="787"/>
      <c r="AF375" s="787"/>
      <c r="AG375" s="787"/>
      <c r="AH375" s="787"/>
      <c r="AI375" s="787"/>
      <c r="AJ375" s="787"/>
      <c r="AK375" s="787"/>
      <c r="AL375" s="787"/>
      <c r="AM375" s="787"/>
      <c r="AN375" s="787"/>
      <c r="AO375" s="787"/>
      <c r="AP375" s="787"/>
      <c r="AQ375" s="787"/>
    </row>
    <row r="376" spans="1:43" s="764" customFormat="1" x14ac:dyDescent="0.25">
      <c r="A376" s="768" t="s">
        <v>8342</v>
      </c>
      <c r="B376" s="768"/>
      <c r="C376" s="768"/>
      <c r="D376" s="768" t="s">
        <v>64</v>
      </c>
      <c r="E376" s="768" t="s">
        <v>12350</v>
      </c>
      <c r="F376" s="792">
        <f>IF(L376&lt;&gt;0,MAX(L376,R376,X376,AD376),"NE")</f>
        <v>46097</v>
      </c>
      <c r="G376" s="787" t="str">
        <f t="shared" si="53"/>
        <v>A1</v>
      </c>
      <c r="H376" s="787" t="str">
        <f t="shared" si="52"/>
        <v>MR_DER-1637_26</v>
      </c>
      <c r="I376" s="793" t="str">
        <f t="shared" si="54"/>
        <v>ND</v>
      </c>
      <c r="J376" s="746" t="str">
        <f t="shared" si="55"/>
        <v>ND</v>
      </c>
      <c r="K376" s="768" t="s">
        <v>3730</v>
      </c>
      <c r="L376" s="768">
        <v>46097</v>
      </c>
      <c r="M376" s="768" t="s">
        <v>12352</v>
      </c>
      <c r="N376" s="768"/>
      <c r="O376" s="768"/>
      <c r="P376" s="768"/>
      <c r="Q376" s="768"/>
      <c r="R376" s="768"/>
      <c r="S376" s="768"/>
      <c r="T376" s="768"/>
      <c r="U376" s="768"/>
      <c r="V376" s="768"/>
      <c r="W376" s="768"/>
      <c r="X376" s="768"/>
      <c r="Y376" s="768"/>
      <c r="Z376" s="768"/>
      <c r="AA376" s="768"/>
      <c r="AB376" s="768"/>
      <c r="AC376" s="787"/>
      <c r="AD376" s="787"/>
      <c r="AE376" s="787"/>
      <c r="AF376" s="787"/>
      <c r="AG376" s="787"/>
      <c r="AH376" s="787"/>
      <c r="AI376" s="787"/>
      <c r="AJ376" s="787"/>
      <c r="AK376" s="787"/>
      <c r="AL376" s="787"/>
      <c r="AM376" s="787"/>
      <c r="AN376" s="787"/>
      <c r="AO376" s="787"/>
      <c r="AP376" s="787"/>
      <c r="AQ376" s="787"/>
    </row>
    <row r="377" spans="1:43" s="764" customFormat="1" x14ac:dyDescent="0.25">
      <c r="A377" s="768" t="s">
        <v>8342</v>
      </c>
      <c r="B377" s="768"/>
      <c r="C377" s="768"/>
      <c r="D377" s="768" t="s">
        <v>65</v>
      </c>
      <c r="E377" s="768" t="s">
        <v>12351</v>
      </c>
      <c r="F377" s="792">
        <f t="shared" si="51"/>
        <v>46097</v>
      </c>
      <c r="G377" s="787" t="str">
        <f t="shared" si="53"/>
        <v>A1</v>
      </c>
      <c r="H377" s="787" t="str">
        <f t="shared" si="52"/>
        <v>MR_DER-1637_26</v>
      </c>
      <c r="I377" s="793" t="str">
        <f t="shared" si="54"/>
        <v>ND</v>
      </c>
      <c r="J377" s="746" t="str">
        <f t="shared" si="55"/>
        <v>ND</v>
      </c>
      <c r="K377" s="768" t="s">
        <v>3730</v>
      </c>
      <c r="L377" s="768">
        <v>46097</v>
      </c>
      <c r="M377" s="768" t="s">
        <v>12352</v>
      </c>
      <c r="N377" s="768"/>
      <c r="O377" s="768"/>
      <c r="P377" s="768"/>
      <c r="Q377" s="768"/>
      <c r="R377" s="768"/>
      <c r="S377" s="768"/>
      <c r="T377" s="768"/>
      <c r="U377" s="768"/>
      <c r="V377" s="768"/>
      <c r="W377" s="768"/>
      <c r="X377" s="768"/>
      <c r="Y377" s="768"/>
      <c r="Z377" s="768"/>
      <c r="AA377" s="768"/>
      <c r="AB377" s="768"/>
      <c r="AC377" s="787"/>
      <c r="AD377" s="787"/>
      <c r="AE377" s="787"/>
      <c r="AF377" s="787"/>
      <c r="AG377" s="787"/>
      <c r="AH377" s="787"/>
      <c r="AI377" s="787"/>
      <c r="AJ377" s="787"/>
      <c r="AK377" s="787"/>
      <c r="AL377" s="787"/>
      <c r="AM377" s="787"/>
      <c r="AN377" s="787"/>
      <c r="AO377" s="787"/>
      <c r="AP377" s="787"/>
      <c r="AQ377" s="787"/>
    </row>
    <row r="378" spans="1:43" s="764" customFormat="1" x14ac:dyDescent="0.25">
      <c r="A378" s="768" t="s">
        <v>8342</v>
      </c>
      <c r="B378" s="768"/>
      <c r="C378" s="768"/>
      <c r="D378" s="768" t="s">
        <v>27</v>
      </c>
      <c r="E378" s="768" t="s">
        <v>5174</v>
      </c>
      <c r="F378" s="792">
        <f t="shared" si="51"/>
        <v>46097</v>
      </c>
      <c r="G378" s="787" t="str">
        <f t="shared" si="53"/>
        <v>A1</v>
      </c>
      <c r="H378" s="787" t="str">
        <f t="shared" si="52"/>
        <v>MR_DER-1637_26</v>
      </c>
      <c r="I378" s="793" t="str">
        <f t="shared" si="54"/>
        <v>ND</v>
      </c>
      <c r="J378" s="746" t="str">
        <f t="shared" si="55"/>
        <v>ND</v>
      </c>
      <c r="K378" s="768" t="s">
        <v>3730</v>
      </c>
      <c r="L378" s="768">
        <v>46097</v>
      </c>
      <c r="M378" s="768" t="s">
        <v>12352</v>
      </c>
      <c r="N378" s="768"/>
      <c r="O378" s="768"/>
      <c r="P378" s="768"/>
      <c r="Q378" s="768"/>
      <c r="R378" s="768"/>
      <c r="S378" s="768"/>
      <c r="T378" s="768"/>
      <c r="U378" s="768"/>
      <c r="V378" s="768"/>
      <c r="W378" s="768"/>
      <c r="X378" s="768"/>
      <c r="Y378" s="768"/>
      <c r="Z378" s="768"/>
      <c r="AA378" s="768"/>
      <c r="AB378" s="768"/>
      <c r="AC378" s="787"/>
      <c r="AD378" s="787"/>
      <c r="AE378" s="787"/>
      <c r="AF378" s="787"/>
      <c r="AG378" s="787"/>
      <c r="AH378" s="787"/>
      <c r="AI378" s="787"/>
      <c r="AJ378" s="787"/>
      <c r="AK378" s="787"/>
      <c r="AL378" s="787"/>
      <c r="AM378" s="787"/>
      <c r="AN378" s="787"/>
      <c r="AO378" s="787"/>
      <c r="AP378" s="787"/>
      <c r="AQ378" s="787"/>
    </row>
    <row r="379" spans="1:43" s="731" customFormat="1" x14ac:dyDescent="0.25">
      <c r="A379" s="767"/>
      <c r="B379" s="767"/>
      <c r="C379" s="767"/>
      <c r="D379" s="767"/>
      <c r="E379" s="767"/>
      <c r="F379" s="777"/>
      <c r="G379" s="775" t="str">
        <f t="shared" si="53"/>
        <v/>
      </c>
      <c r="H379" s="775" t="str">
        <f t="shared" si="52"/>
        <v/>
      </c>
      <c r="I379" s="778" t="e">
        <f t="shared" si="54"/>
        <v>#N/A</v>
      </c>
      <c r="J379" s="745" t="e">
        <f t="shared" si="55"/>
        <v>#N/A</v>
      </c>
      <c r="K379" s="767"/>
      <c r="L379" s="767"/>
      <c r="M379" s="767"/>
      <c r="N379" s="767"/>
      <c r="O379" s="767"/>
      <c r="P379" s="767"/>
      <c r="Q379" s="767"/>
      <c r="R379" s="767"/>
      <c r="S379" s="767"/>
      <c r="T379" s="767"/>
      <c r="U379" s="767"/>
      <c r="V379" s="767"/>
      <c r="W379" s="767"/>
      <c r="X379" s="767"/>
      <c r="Y379" s="767"/>
      <c r="Z379" s="767"/>
      <c r="AA379" s="767"/>
      <c r="AB379" s="767"/>
      <c r="AC379" s="787"/>
      <c r="AD379" s="787"/>
      <c r="AE379" s="787"/>
      <c r="AF379" s="787"/>
      <c r="AG379" s="787"/>
      <c r="AH379" s="787"/>
      <c r="AI379" s="787"/>
      <c r="AJ379" s="787"/>
      <c r="AK379" s="787"/>
      <c r="AL379" s="787"/>
      <c r="AM379" s="787"/>
      <c r="AN379" s="787"/>
      <c r="AO379" s="787"/>
      <c r="AP379" s="787"/>
      <c r="AQ379" s="787"/>
    </row>
    <row r="380" spans="1:43" s="764" customFormat="1" ht="22.5" x14ac:dyDescent="0.25">
      <c r="A380" s="768" t="s">
        <v>9039</v>
      </c>
      <c r="B380" s="768"/>
      <c r="C380" s="768"/>
      <c r="D380" s="768" t="s">
        <v>28</v>
      </c>
      <c r="E380" s="768" t="s">
        <v>12088</v>
      </c>
      <c r="F380" s="792">
        <f t="shared" si="51"/>
        <v>46136</v>
      </c>
      <c r="G380" s="787" t="str">
        <f t="shared" si="53"/>
        <v>B1</v>
      </c>
      <c r="H380" s="787" t="str">
        <f t="shared" si="52"/>
        <v>MR_DER-1704_26</v>
      </c>
      <c r="I380" s="793">
        <f t="shared" si="54"/>
        <v>46139</v>
      </c>
      <c r="J380" s="746" t="str">
        <f t="shared" si="55"/>
        <v>NÃO APROVADO</v>
      </c>
      <c r="K380" s="768" t="s">
        <v>3730</v>
      </c>
      <c r="L380" s="768">
        <v>46045</v>
      </c>
      <c r="M380" s="768" t="s">
        <v>12155</v>
      </c>
      <c r="N380" s="768" t="s">
        <v>5537</v>
      </c>
      <c r="O380" s="768">
        <v>46087</v>
      </c>
      <c r="P380" s="768"/>
      <c r="Q380" s="768" t="s">
        <v>3748</v>
      </c>
      <c r="R380" s="768">
        <v>46104</v>
      </c>
      <c r="S380" s="768" t="s">
        <v>12400</v>
      </c>
      <c r="T380" s="768" t="s">
        <v>5536</v>
      </c>
      <c r="U380" s="768">
        <v>46114</v>
      </c>
      <c r="V380" s="768"/>
      <c r="W380" s="768" t="s">
        <v>5626</v>
      </c>
      <c r="X380" s="1655">
        <v>46136</v>
      </c>
      <c r="Y380" s="69" t="s">
        <v>12589</v>
      </c>
      <c r="Z380" s="768" t="s">
        <v>5536</v>
      </c>
      <c r="AA380" s="1655">
        <v>46139</v>
      </c>
      <c r="AB380" s="768"/>
      <c r="AC380" s="787"/>
      <c r="AD380" s="787"/>
      <c r="AE380" s="787"/>
      <c r="AF380" s="787"/>
      <c r="AG380" s="787"/>
      <c r="AH380" s="787"/>
      <c r="AI380" s="787"/>
      <c r="AJ380" s="787"/>
      <c r="AK380" s="787"/>
      <c r="AL380" s="787"/>
      <c r="AM380" s="787"/>
      <c r="AN380" s="787"/>
      <c r="AO380" s="787"/>
      <c r="AP380" s="787"/>
      <c r="AQ380" s="787"/>
    </row>
    <row r="381" spans="1:43" s="764" customFormat="1" ht="15" x14ac:dyDescent="0.25">
      <c r="A381" s="768" t="s">
        <v>9039</v>
      </c>
      <c r="B381" s="768"/>
      <c r="C381" s="768"/>
      <c r="D381" s="768" t="s">
        <v>28</v>
      </c>
      <c r="E381" s="768" t="s">
        <v>12089</v>
      </c>
      <c r="F381" s="792">
        <f t="shared" si="51"/>
        <v>46136</v>
      </c>
      <c r="G381" s="787" t="str">
        <f t="shared" si="53"/>
        <v>B1</v>
      </c>
      <c r="H381" s="787" t="str">
        <f t="shared" si="52"/>
        <v>MR_DER-1704_26</v>
      </c>
      <c r="I381" s="793">
        <f t="shared" si="54"/>
        <v>46139</v>
      </c>
      <c r="J381" s="746" t="str">
        <f t="shared" si="55"/>
        <v>NÃO APROVADO</v>
      </c>
      <c r="K381" s="768" t="s">
        <v>3730</v>
      </c>
      <c r="L381" s="768">
        <v>46045</v>
      </c>
      <c r="M381" s="768" t="s">
        <v>12155</v>
      </c>
      <c r="N381" s="768" t="s">
        <v>5539</v>
      </c>
      <c r="O381" s="768">
        <v>46087</v>
      </c>
      <c r="P381" s="768"/>
      <c r="Q381" s="768" t="s">
        <v>3748</v>
      </c>
      <c r="R381" s="768">
        <v>46097</v>
      </c>
      <c r="S381" s="768" t="s">
        <v>12354</v>
      </c>
      <c r="T381" s="768"/>
      <c r="U381" s="768"/>
      <c r="V381" s="768"/>
      <c r="W381" s="768" t="s">
        <v>5626</v>
      </c>
      <c r="X381" s="1655">
        <v>46136</v>
      </c>
      <c r="Y381" s="69" t="s">
        <v>12589</v>
      </c>
      <c r="Z381" s="768" t="s">
        <v>5536</v>
      </c>
      <c r="AA381" s="1655">
        <v>46139</v>
      </c>
      <c r="AB381" s="768"/>
      <c r="AC381" s="787"/>
      <c r="AD381" s="787"/>
      <c r="AE381" s="787"/>
      <c r="AF381" s="787"/>
      <c r="AG381" s="787"/>
      <c r="AH381" s="787"/>
      <c r="AI381" s="787"/>
      <c r="AJ381" s="787"/>
      <c r="AK381" s="787"/>
      <c r="AL381" s="787"/>
      <c r="AM381" s="787"/>
      <c r="AN381" s="787"/>
      <c r="AO381" s="787"/>
      <c r="AP381" s="787"/>
      <c r="AQ381" s="787"/>
    </row>
    <row r="382" spans="1:43" s="764" customFormat="1" ht="15" x14ac:dyDescent="0.25">
      <c r="A382" s="768" t="s">
        <v>9039</v>
      </c>
      <c r="B382" s="768"/>
      <c r="C382" s="768"/>
      <c r="D382" s="768" t="s">
        <v>28</v>
      </c>
      <c r="E382" s="768" t="s">
        <v>12090</v>
      </c>
      <c r="F382" s="792">
        <f t="shared" ref="F382:F445" si="57">IF(L382&lt;&gt;0,MAX(L382,R382,X382,AD382),"NE")</f>
        <v>46136</v>
      </c>
      <c r="G382" s="787" t="str">
        <f t="shared" si="53"/>
        <v>B1</v>
      </c>
      <c r="H382" s="787" t="str">
        <f t="shared" si="52"/>
        <v>MR_DER-1704_26</v>
      </c>
      <c r="I382" s="793">
        <f t="shared" si="54"/>
        <v>46139</v>
      </c>
      <c r="J382" s="746" t="str">
        <f t="shared" si="55"/>
        <v>NÃO APROVADO</v>
      </c>
      <c r="K382" s="768" t="s">
        <v>3730</v>
      </c>
      <c r="L382" s="768">
        <v>46045</v>
      </c>
      <c r="M382" s="768" t="s">
        <v>12155</v>
      </c>
      <c r="N382" s="768" t="s">
        <v>5539</v>
      </c>
      <c r="O382" s="768">
        <v>46087</v>
      </c>
      <c r="P382" s="768"/>
      <c r="Q382" s="768" t="s">
        <v>3748</v>
      </c>
      <c r="R382" s="768">
        <v>46097</v>
      </c>
      <c r="S382" s="768" t="s">
        <v>12354</v>
      </c>
      <c r="T382" s="768"/>
      <c r="U382" s="768"/>
      <c r="V382" s="768"/>
      <c r="W382" s="768" t="s">
        <v>5626</v>
      </c>
      <c r="X382" s="1655">
        <v>46136</v>
      </c>
      <c r="Y382" s="69" t="s">
        <v>12589</v>
      </c>
      <c r="Z382" s="768" t="s">
        <v>5536</v>
      </c>
      <c r="AA382" s="1655">
        <v>46139</v>
      </c>
      <c r="AB382" s="768"/>
      <c r="AC382" s="787"/>
      <c r="AD382" s="787"/>
      <c r="AE382" s="787"/>
      <c r="AF382" s="787"/>
      <c r="AG382" s="787"/>
      <c r="AH382" s="787"/>
      <c r="AI382" s="787"/>
      <c r="AJ382" s="787"/>
      <c r="AK382" s="787"/>
      <c r="AL382" s="787"/>
      <c r="AM382" s="787"/>
      <c r="AN382" s="787"/>
      <c r="AO382" s="787"/>
      <c r="AP382" s="787"/>
      <c r="AQ382" s="787"/>
    </row>
    <row r="383" spans="1:43" s="764" customFormat="1" ht="15" x14ac:dyDescent="0.25">
      <c r="A383" s="768" t="s">
        <v>9039</v>
      </c>
      <c r="B383" s="768"/>
      <c r="C383" s="768"/>
      <c r="D383" s="768" t="s">
        <v>28</v>
      </c>
      <c r="E383" s="768" t="s">
        <v>12091</v>
      </c>
      <c r="F383" s="792">
        <f t="shared" si="57"/>
        <v>46136</v>
      </c>
      <c r="G383" s="787" t="str">
        <f t="shared" si="53"/>
        <v>B1</v>
      </c>
      <c r="H383" s="787" t="str">
        <f t="shared" si="52"/>
        <v>MR_DER-1704_26</v>
      </c>
      <c r="I383" s="793">
        <f t="shared" si="54"/>
        <v>46139</v>
      </c>
      <c r="J383" s="746" t="str">
        <f t="shared" si="55"/>
        <v>NÃO APROVADO</v>
      </c>
      <c r="K383" s="768" t="s">
        <v>3730</v>
      </c>
      <c r="L383" s="768">
        <v>46045</v>
      </c>
      <c r="M383" s="768" t="s">
        <v>12155</v>
      </c>
      <c r="N383" s="768" t="s">
        <v>5539</v>
      </c>
      <c r="O383" s="768">
        <v>46087</v>
      </c>
      <c r="P383" s="768"/>
      <c r="Q383" s="768" t="s">
        <v>3748</v>
      </c>
      <c r="R383" s="768">
        <v>46097</v>
      </c>
      <c r="S383" s="768" t="s">
        <v>12354</v>
      </c>
      <c r="T383" s="768"/>
      <c r="U383" s="768"/>
      <c r="V383" s="768"/>
      <c r="W383" s="768" t="s">
        <v>5626</v>
      </c>
      <c r="X383" s="1655">
        <v>46136</v>
      </c>
      <c r="Y383" s="69" t="s">
        <v>12589</v>
      </c>
      <c r="Z383" s="768" t="s">
        <v>5536</v>
      </c>
      <c r="AA383" s="1655">
        <v>46139</v>
      </c>
      <c r="AB383" s="768"/>
      <c r="AC383" s="787"/>
      <c r="AD383" s="787"/>
      <c r="AE383" s="787"/>
      <c r="AF383" s="787"/>
      <c r="AG383" s="787"/>
      <c r="AH383" s="787"/>
      <c r="AI383" s="787"/>
      <c r="AJ383" s="787"/>
      <c r="AK383" s="787"/>
      <c r="AL383" s="787"/>
      <c r="AM383" s="787"/>
      <c r="AN383" s="787"/>
      <c r="AO383" s="787"/>
      <c r="AP383" s="787"/>
      <c r="AQ383" s="787"/>
    </row>
    <row r="384" spans="1:43" s="764" customFormat="1" ht="15" x14ac:dyDescent="0.25">
      <c r="A384" s="768" t="s">
        <v>9039</v>
      </c>
      <c r="B384" s="768"/>
      <c r="C384" s="768"/>
      <c r="D384" s="768" t="s">
        <v>28</v>
      </c>
      <c r="E384" s="768" t="s">
        <v>12092</v>
      </c>
      <c r="F384" s="792">
        <f t="shared" si="57"/>
        <v>46136</v>
      </c>
      <c r="G384" s="787" t="str">
        <f t="shared" si="53"/>
        <v>B1</v>
      </c>
      <c r="H384" s="787" t="str">
        <f t="shared" si="52"/>
        <v>MR_DER-1704_26</v>
      </c>
      <c r="I384" s="793">
        <f t="shared" si="54"/>
        <v>46139</v>
      </c>
      <c r="J384" s="746" t="str">
        <f t="shared" si="55"/>
        <v>NÃO APROVADO</v>
      </c>
      <c r="K384" s="768" t="s">
        <v>3730</v>
      </c>
      <c r="L384" s="768">
        <v>46045</v>
      </c>
      <c r="M384" s="768" t="s">
        <v>12155</v>
      </c>
      <c r="N384" s="768" t="s">
        <v>5539</v>
      </c>
      <c r="O384" s="768">
        <v>46087</v>
      </c>
      <c r="P384" s="768"/>
      <c r="Q384" s="768" t="s">
        <v>3748</v>
      </c>
      <c r="R384" s="768">
        <v>46097</v>
      </c>
      <c r="S384" s="768" t="s">
        <v>12354</v>
      </c>
      <c r="T384" s="768"/>
      <c r="U384" s="768"/>
      <c r="V384" s="768"/>
      <c r="W384" s="768" t="s">
        <v>5626</v>
      </c>
      <c r="X384" s="1655">
        <v>46136</v>
      </c>
      <c r="Y384" s="69" t="s">
        <v>12589</v>
      </c>
      <c r="Z384" s="768" t="s">
        <v>5536</v>
      </c>
      <c r="AA384" s="1655">
        <v>46139</v>
      </c>
      <c r="AB384" s="768"/>
      <c r="AC384" s="787"/>
      <c r="AD384" s="787"/>
      <c r="AE384" s="787"/>
      <c r="AF384" s="787"/>
      <c r="AG384" s="787"/>
      <c r="AH384" s="787"/>
      <c r="AI384" s="787"/>
      <c r="AJ384" s="787"/>
      <c r="AK384" s="787"/>
      <c r="AL384" s="787"/>
      <c r="AM384" s="787"/>
      <c r="AN384" s="787"/>
      <c r="AO384" s="787"/>
      <c r="AP384" s="787"/>
      <c r="AQ384" s="787"/>
    </row>
    <row r="385" spans="1:43" s="764" customFormat="1" ht="15" x14ac:dyDescent="0.25">
      <c r="A385" s="768" t="s">
        <v>9039</v>
      </c>
      <c r="B385" s="768"/>
      <c r="C385" s="768"/>
      <c r="D385" s="768" t="s">
        <v>28</v>
      </c>
      <c r="E385" s="768" t="s">
        <v>12093</v>
      </c>
      <c r="F385" s="792">
        <f t="shared" si="57"/>
        <v>46136</v>
      </c>
      <c r="G385" s="787" t="str">
        <f t="shared" si="53"/>
        <v>B1</v>
      </c>
      <c r="H385" s="787" t="str">
        <f t="shared" si="52"/>
        <v>MR_DER-1704_26</v>
      </c>
      <c r="I385" s="793">
        <f t="shared" si="54"/>
        <v>46139</v>
      </c>
      <c r="J385" s="746" t="str">
        <f t="shared" si="55"/>
        <v>NÃO APROVADO</v>
      </c>
      <c r="K385" s="768" t="s">
        <v>3730</v>
      </c>
      <c r="L385" s="768">
        <v>46045</v>
      </c>
      <c r="M385" s="768" t="s">
        <v>12155</v>
      </c>
      <c r="N385" s="768" t="s">
        <v>5539</v>
      </c>
      <c r="O385" s="768">
        <v>46087</v>
      </c>
      <c r="P385" s="768"/>
      <c r="Q385" s="768" t="s">
        <v>3748</v>
      </c>
      <c r="R385" s="768">
        <v>46097</v>
      </c>
      <c r="S385" s="768" t="s">
        <v>12354</v>
      </c>
      <c r="T385" s="768"/>
      <c r="U385" s="768"/>
      <c r="V385" s="768"/>
      <c r="W385" s="768" t="s">
        <v>5626</v>
      </c>
      <c r="X385" s="1655">
        <v>46136</v>
      </c>
      <c r="Y385" s="69" t="s">
        <v>12589</v>
      </c>
      <c r="Z385" s="768" t="s">
        <v>5536</v>
      </c>
      <c r="AA385" s="1655">
        <v>46139</v>
      </c>
      <c r="AB385" s="768"/>
      <c r="AC385" s="787"/>
      <c r="AD385" s="787"/>
      <c r="AE385" s="787"/>
      <c r="AF385" s="787"/>
      <c r="AG385" s="787"/>
      <c r="AH385" s="787"/>
      <c r="AI385" s="787"/>
      <c r="AJ385" s="787"/>
      <c r="AK385" s="787"/>
      <c r="AL385" s="787"/>
      <c r="AM385" s="787"/>
      <c r="AN385" s="787"/>
      <c r="AO385" s="787"/>
      <c r="AP385" s="787"/>
      <c r="AQ385" s="787"/>
    </row>
    <row r="386" spans="1:43" s="764" customFormat="1" ht="15" x14ac:dyDescent="0.25">
      <c r="A386" s="768" t="s">
        <v>9039</v>
      </c>
      <c r="B386" s="768"/>
      <c r="C386" s="768"/>
      <c r="D386" s="768" t="s">
        <v>28</v>
      </c>
      <c r="E386" s="768" t="s">
        <v>12094</v>
      </c>
      <c r="F386" s="792">
        <f t="shared" si="57"/>
        <v>46136</v>
      </c>
      <c r="G386" s="787" t="str">
        <f t="shared" si="53"/>
        <v>B1</v>
      </c>
      <c r="H386" s="787" t="str">
        <f t="shared" si="52"/>
        <v>MR_DER-1704_26</v>
      </c>
      <c r="I386" s="793">
        <f t="shared" si="54"/>
        <v>46139</v>
      </c>
      <c r="J386" s="746" t="str">
        <f t="shared" si="55"/>
        <v>NÃO APROVADO</v>
      </c>
      <c r="K386" s="768" t="s">
        <v>3730</v>
      </c>
      <c r="L386" s="768">
        <v>46045</v>
      </c>
      <c r="M386" s="768" t="s">
        <v>12155</v>
      </c>
      <c r="N386" s="768" t="s">
        <v>5539</v>
      </c>
      <c r="O386" s="768">
        <v>46087</v>
      </c>
      <c r="P386" s="768"/>
      <c r="Q386" s="768" t="s">
        <v>3748</v>
      </c>
      <c r="R386" s="768">
        <v>46097</v>
      </c>
      <c r="S386" s="768" t="s">
        <v>12354</v>
      </c>
      <c r="T386" s="768"/>
      <c r="U386" s="768"/>
      <c r="V386" s="768"/>
      <c r="W386" s="768" t="s">
        <v>5626</v>
      </c>
      <c r="X386" s="1655">
        <v>46136</v>
      </c>
      <c r="Y386" s="69" t="s">
        <v>12589</v>
      </c>
      <c r="Z386" s="768" t="s">
        <v>5536</v>
      </c>
      <c r="AA386" s="1655">
        <v>46139</v>
      </c>
      <c r="AB386" s="768"/>
      <c r="AC386" s="787"/>
      <c r="AD386" s="787"/>
      <c r="AE386" s="787"/>
      <c r="AF386" s="787"/>
      <c r="AG386" s="787"/>
      <c r="AH386" s="787"/>
      <c r="AI386" s="787"/>
      <c r="AJ386" s="787"/>
      <c r="AK386" s="787"/>
      <c r="AL386" s="787"/>
      <c r="AM386" s="787"/>
      <c r="AN386" s="787"/>
      <c r="AO386" s="787"/>
      <c r="AP386" s="787"/>
      <c r="AQ386" s="787"/>
    </row>
    <row r="387" spans="1:43" s="764" customFormat="1" ht="15" x14ac:dyDescent="0.25">
      <c r="A387" s="768" t="s">
        <v>9039</v>
      </c>
      <c r="B387" s="768"/>
      <c r="C387" s="768"/>
      <c r="D387" s="768" t="s">
        <v>28</v>
      </c>
      <c r="E387" s="768" t="s">
        <v>12095</v>
      </c>
      <c r="F387" s="792">
        <f t="shared" si="57"/>
        <v>46136</v>
      </c>
      <c r="G387" s="787" t="str">
        <f t="shared" si="53"/>
        <v>B1</v>
      </c>
      <c r="H387" s="787" t="str">
        <f t="shared" si="52"/>
        <v>MR_DER-1704_26</v>
      </c>
      <c r="I387" s="793">
        <f t="shared" si="54"/>
        <v>46139</v>
      </c>
      <c r="J387" s="746" t="str">
        <f t="shared" si="55"/>
        <v>NÃO APROVADO</v>
      </c>
      <c r="K387" s="768" t="s">
        <v>3730</v>
      </c>
      <c r="L387" s="768">
        <v>46045</v>
      </c>
      <c r="M387" s="768" t="s">
        <v>12155</v>
      </c>
      <c r="N387" s="768" t="s">
        <v>5539</v>
      </c>
      <c r="O387" s="768">
        <v>46087</v>
      </c>
      <c r="P387" s="768"/>
      <c r="Q387" s="768" t="s">
        <v>3748</v>
      </c>
      <c r="R387" s="768">
        <v>46097</v>
      </c>
      <c r="S387" s="768" t="s">
        <v>12354</v>
      </c>
      <c r="T387" s="768"/>
      <c r="U387" s="768"/>
      <c r="V387" s="768"/>
      <c r="W387" s="768" t="s">
        <v>5626</v>
      </c>
      <c r="X387" s="1655">
        <v>46136</v>
      </c>
      <c r="Y387" s="69" t="s">
        <v>12589</v>
      </c>
      <c r="Z387" s="768" t="s">
        <v>5536</v>
      </c>
      <c r="AA387" s="1655">
        <v>46139</v>
      </c>
      <c r="AB387" s="768"/>
      <c r="AC387" s="787"/>
      <c r="AD387" s="787"/>
      <c r="AE387" s="787"/>
      <c r="AF387" s="787"/>
      <c r="AG387" s="787"/>
      <c r="AH387" s="787"/>
      <c r="AI387" s="787"/>
      <c r="AJ387" s="787"/>
      <c r="AK387" s="787"/>
      <c r="AL387" s="787"/>
      <c r="AM387" s="787"/>
      <c r="AN387" s="787"/>
      <c r="AO387" s="787"/>
      <c r="AP387" s="787"/>
      <c r="AQ387" s="787"/>
    </row>
    <row r="388" spans="1:43" s="764" customFormat="1" ht="15" x14ac:dyDescent="0.25">
      <c r="A388" s="768" t="s">
        <v>9039</v>
      </c>
      <c r="B388" s="768"/>
      <c r="C388" s="768"/>
      <c r="D388" s="768" t="s">
        <v>28</v>
      </c>
      <c r="E388" s="768" t="s">
        <v>12096</v>
      </c>
      <c r="F388" s="792">
        <f t="shared" si="57"/>
        <v>46136</v>
      </c>
      <c r="G388" s="787" t="str">
        <f t="shared" si="53"/>
        <v>B1</v>
      </c>
      <c r="H388" s="787" t="str">
        <f t="shared" si="52"/>
        <v>MR_DER-1704_26</v>
      </c>
      <c r="I388" s="793">
        <f t="shared" si="54"/>
        <v>46139</v>
      </c>
      <c r="J388" s="746" t="str">
        <f t="shared" si="55"/>
        <v>NÃO APROVADO</v>
      </c>
      <c r="K388" s="768" t="s">
        <v>3730</v>
      </c>
      <c r="L388" s="768">
        <v>46045</v>
      </c>
      <c r="M388" s="768" t="s">
        <v>12155</v>
      </c>
      <c r="N388" s="768" t="s">
        <v>5539</v>
      </c>
      <c r="O388" s="768">
        <v>46087</v>
      </c>
      <c r="P388" s="768"/>
      <c r="Q388" s="768" t="s">
        <v>3748</v>
      </c>
      <c r="R388" s="768">
        <v>46097</v>
      </c>
      <c r="S388" s="768" t="s">
        <v>12354</v>
      </c>
      <c r="T388" s="768"/>
      <c r="U388" s="768"/>
      <c r="V388" s="768"/>
      <c r="W388" s="768" t="s">
        <v>5626</v>
      </c>
      <c r="X388" s="1655">
        <v>46136</v>
      </c>
      <c r="Y388" s="69" t="s">
        <v>12589</v>
      </c>
      <c r="Z388" s="768" t="s">
        <v>5536</v>
      </c>
      <c r="AA388" s="1655">
        <v>46139</v>
      </c>
      <c r="AB388" s="768"/>
      <c r="AC388" s="787"/>
      <c r="AD388" s="787"/>
      <c r="AE388" s="787"/>
      <c r="AF388" s="787"/>
      <c r="AG388" s="787"/>
      <c r="AH388" s="787"/>
      <c r="AI388" s="787"/>
      <c r="AJ388" s="787"/>
      <c r="AK388" s="787"/>
      <c r="AL388" s="787"/>
      <c r="AM388" s="787"/>
      <c r="AN388" s="787"/>
      <c r="AO388" s="787"/>
      <c r="AP388" s="787"/>
      <c r="AQ388" s="787"/>
    </row>
    <row r="389" spans="1:43" s="764" customFormat="1" ht="15" x14ac:dyDescent="0.25">
      <c r="A389" s="768" t="s">
        <v>9039</v>
      </c>
      <c r="B389" s="768"/>
      <c r="C389" s="768"/>
      <c r="D389" s="768" t="s">
        <v>28</v>
      </c>
      <c r="E389" s="768" t="s">
        <v>12097</v>
      </c>
      <c r="F389" s="792">
        <f t="shared" si="57"/>
        <v>46136</v>
      </c>
      <c r="G389" s="787" t="str">
        <f t="shared" si="53"/>
        <v>B1</v>
      </c>
      <c r="H389" s="787" t="str">
        <f t="shared" si="52"/>
        <v>MR_DER-1704_26</v>
      </c>
      <c r="I389" s="793">
        <f t="shared" si="54"/>
        <v>46139</v>
      </c>
      <c r="J389" s="746" t="str">
        <f t="shared" si="55"/>
        <v>NÃO APROVADO</v>
      </c>
      <c r="K389" s="768" t="s">
        <v>3730</v>
      </c>
      <c r="L389" s="768">
        <v>46045</v>
      </c>
      <c r="M389" s="768" t="s">
        <v>12155</v>
      </c>
      <c r="N389" s="768" t="s">
        <v>5539</v>
      </c>
      <c r="O389" s="768">
        <v>46087</v>
      </c>
      <c r="P389" s="768"/>
      <c r="Q389" s="768" t="s">
        <v>3748</v>
      </c>
      <c r="R389" s="768">
        <v>46097</v>
      </c>
      <c r="S389" s="768" t="s">
        <v>12354</v>
      </c>
      <c r="T389" s="768"/>
      <c r="U389" s="768"/>
      <c r="V389" s="768"/>
      <c r="W389" s="768" t="s">
        <v>5626</v>
      </c>
      <c r="X389" s="1655">
        <v>46136</v>
      </c>
      <c r="Y389" s="69" t="s">
        <v>12589</v>
      </c>
      <c r="Z389" s="768" t="s">
        <v>5536</v>
      </c>
      <c r="AA389" s="1655">
        <v>46139</v>
      </c>
      <c r="AB389" s="768"/>
      <c r="AC389" s="787"/>
      <c r="AD389" s="787"/>
      <c r="AE389" s="787"/>
      <c r="AF389" s="787"/>
      <c r="AG389" s="787"/>
      <c r="AH389" s="787"/>
      <c r="AI389" s="787"/>
      <c r="AJ389" s="787"/>
      <c r="AK389" s="787"/>
      <c r="AL389" s="787"/>
      <c r="AM389" s="787"/>
      <c r="AN389" s="787"/>
      <c r="AO389" s="787"/>
      <c r="AP389" s="787"/>
      <c r="AQ389" s="787"/>
    </row>
    <row r="390" spans="1:43" s="764" customFormat="1" ht="15" x14ac:dyDescent="0.25">
      <c r="A390" s="768" t="s">
        <v>9039</v>
      </c>
      <c r="B390" s="768"/>
      <c r="C390" s="768"/>
      <c r="D390" s="768" t="s">
        <v>28</v>
      </c>
      <c r="E390" s="768" t="s">
        <v>12098</v>
      </c>
      <c r="F390" s="792">
        <f t="shared" si="57"/>
        <v>46136</v>
      </c>
      <c r="G390" s="787" t="str">
        <f t="shared" si="53"/>
        <v>B1</v>
      </c>
      <c r="H390" s="787" t="str">
        <f t="shared" si="52"/>
        <v>MR_DER-1704_26</v>
      </c>
      <c r="I390" s="793">
        <f t="shared" si="54"/>
        <v>46139</v>
      </c>
      <c r="J390" s="746" t="str">
        <f t="shared" si="55"/>
        <v>NÃO APROVADO</v>
      </c>
      <c r="K390" s="768" t="s">
        <v>3730</v>
      </c>
      <c r="L390" s="768">
        <v>46045</v>
      </c>
      <c r="M390" s="768" t="s">
        <v>12155</v>
      </c>
      <c r="N390" s="768" t="s">
        <v>5539</v>
      </c>
      <c r="O390" s="768">
        <v>46087</v>
      </c>
      <c r="P390" s="768"/>
      <c r="Q390" s="768" t="s">
        <v>3748</v>
      </c>
      <c r="R390" s="768">
        <v>46097</v>
      </c>
      <c r="S390" s="768" t="s">
        <v>12354</v>
      </c>
      <c r="T390" s="768"/>
      <c r="U390" s="768"/>
      <c r="V390" s="768"/>
      <c r="W390" s="768" t="s">
        <v>5626</v>
      </c>
      <c r="X390" s="1655">
        <v>46136</v>
      </c>
      <c r="Y390" s="69" t="s">
        <v>12589</v>
      </c>
      <c r="Z390" s="768" t="s">
        <v>5536</v>
      </c>
      <c r="AA390" s="1655">
        <v>46139</v>
      </c>
      <c r="AB390" s="768"/>
      <c r="AC390" s="787"/>
      <c r="AD390" s="787"/>
      <c r="AE390" s="787"/>
      <c r="AF390" s="787"/>
      <c r="AG390" s="787"/>
      <c r="AH390" s="787"/>
      <c r="AI390" s="787"/>
      <c r="AJ390" s="787"/>
      <c r="AK390" s="787"/>
      <c r="AL390" s="787"/>
      <c r="AM390" s="787"/>
      <c r="AN390" s="787"/>
      <c r="AO390" s="787"/>
      <c r="AP390" s="787"/>
      <c r="AQ390" s="787"/>
    </row>
    <row r="391" spans="1:43" s="764" customFormat="1" ht="15" x14ac:dyDescent="0.25">
      <c r="A391" s="768" t="s">
        <v>9039</v>
      </c>
      <c r="B391" s="768"/>
      <c r="C391" s="768"/>
      <c r="D391" s="768" t="s">
        <v>28</v>
      </c>
      <c r="E391" s="768" t="s">
        <v>12099</v>
      </c>
      <c r="F391" s="792">
        <f t="shared" si="57"/>
        <v>46136</v>
      </c>
      <c r="G391" s="787" t="str">
        <f t="shared" si="53"/>
        <v>B1</v>
      </c>
      <c r="H391" s="787" t="str">
        <f t="shared" ref="H391:H453" si="58">IF($F391="","",INDEX($K391:$FL391,1,MATCH($F391,$K391:$FL391,)+1))</f>
        <v>MR_DER-1704_26</v>
      </c>
      <c r="I391" s="793">
        <f t="shared" si="54"/>
        <v>46139</v>
      </c>
      <c r="J391" s="746" t="str">
        <f t="shared" si="55"/>
        <v>NÃO APROVADO</v>
      </c>
      <c r="K391" s="768" t="s">
        <v>3730</v>
      </c>
      <c r="L391" s="768">
        <v>46045</v>
      </c>
      <c r="M391" s="768" t="s">
        <v>12155</v>
      </c>
      <c r="N391" s="768" t="s">
        <v>5539</v>
      </c>
      <c r="O391" s="768">
        <v>46087</v>
      </c>
      <c r="P391" s="768"/>
      <c r="Q391" s="768" t="s">
        <v>3748</v>
      </c>
      <c r="R391" s="768">
        <v>46097</v>
      </c>
      <c r="S391" s="768" t="s">
        <v>12354</v>
      </c>
      <c r="T391" s="768"/>
      <c r="U391" s="768"/>
      <c r="V391" s="768"/>
      <c r="W391" s="768" t="s">
        <v>5626</v>
      </c>
      <c r="X391" s="1655">
        <v>46136</v>
      </c>
      <c r="Y391" s="69" t="s">
        <v>12589</v>
      </c>
      <c r="Z391" s="768" t="s">
        <v>5536</v>
      </c>
      <c r="AA391" s="1655">
        <v>46139</v>
      </c>
      <c r="AB391" s="768"/>
      <c r="AC391" s="787"/>
      <c r="AD391" s="787"/>
      <c r="AE391" s="787"/>
      <c r="AF391" s="787"/>
      <c r="AG391" s="787"/>
      <c r="AH391" s="787"/>
      <c r="AI391" s="787"/>
      <c r="AJ391" s="787"/>
      <c r="AK391" s="787"/>
      <c r="AL391" s="787"/>
      <c r="AM391" s="787"/>
      <c r="AN391" s="787"/>
      <c r="AO391" s="787"/>
      <c r="AP391" s="787"/>
      <c r="AQ391" s="787"/>
    </row>
    <row r="392" spans="1:43" s="764" customFormat="1" ht="15" x14ac:dyDescent="0.25">
      <c r="A392" s="768" t="s">
        <v>9039</v>
      </c>
      <c r="B392" s="768"/>
      <c r="C392" s="768"/>
      <c r="D392" s="768" t="s">
        <v>28</v>
      </c>
      <c r="E392" s="768" t="s">
        <v>12100</v>
      </c>
      <c r="F392" s="792">
        <f t="shared" si="57"/>
        <v>46136</v>
      </c>
      <c r="G392" s="787" t="str">
        <f t="shared" si="53"/>
        <v>B1</v>
      </c>
      <c r="H392" s="787" t="str">
        <f t="shared" si="58"/>
        <v>MR_DER-1704_26</v>
      </c>
      <c r="I392" s="793">
        <f t="shared" si="54"/>
        <v>46139</v>
      </c>
      <c r="J392" s="746" t="str">
        <f t="shared" si="55"/>
        <v>NÃO APROVADO</v>
      </c>
      <c r="K392" s="768" t="s">
        <v>3730</v>
      </c>
      <c r="L392" s="768">
        <v>46045</v>
      </c>
      <c r="M392" s="768" t="s">
        <v>12155</v>
      </c>
      <c r="N392" s="768" t="s">
        <v>5539</v>
      </c>
      <c r="O392" s="768">
        <v>46087</v>
      </c>
      <c r="P392" s="768"/>
      <c r="Q392" s="768" t="s">
        <v>3748</v>
      </c>
      <c r="R392" s="768">
        <v>46097</v>
      </c>
      <c r="S392" s="768" t="s">
        <v>12354</v>
      </c>
      <c r="T392" s="768"/>
      <c r="U392" s="768"/>
      <c r="V392" s="768"/>
      <c r="W392" s="768" t="s">
        <v>5626</v>
      </c>
      <c r="X392" s="1655">
        <v>46136</v>
      </c>
      <c r="Y392" s="69" t="s">
        <v>12589</v>
      </c>
      <c r="Z392" s="768" t="s">
        <v>5536</v>
      </c>
      <c r="AA392" s="1655">
        <v>46139</v>
      </c>
      <c r="AB392" s="768"/>
      <c r="AC392" s="787"/>
      <c r="AD392" s="787"/>
      <c r="AE392" s="787"/>
      <c r="AF392" s="787"/>
      <c r="AG392" s="787"/>
      <c r="AH392" s="787"/>
      <c r="AI392" s="787"/>
      <c r="AJ392" s="787"/>
      <c r="AK392" s="787"/>
      <c r="AL392" s="787"/>
      <c r="AM392" s="787"/>
      <c r="AN392" s="787"/>
      <c r="AO392" s="787"/>
      <c r="AP392" s="787"/>
      <c r="AQ392" s="787"/>
    </row>
    <row r="393" spans="1:43" s="764" customFormat="1" ht="15" x14ac:dyDescent="0.25">
      <c r="A393" s="768" t="s">
        <v>9039</v>
      </c>
      <c r="B393" s="768"/>
      <c r="C393" s="768"/>
      <c r="D393" s="768" t="s">
        <v>28</v>
      </c>
      <c r="E393" s="768" t="s">
        <v>12101</v>
      </c>
      <c r="F393" s="792">
        <f t="shared" si="57"/>
        <v>46136</v>
      </c>
      <c r="G393" s="787" t="str">
        <f t="shared" si="53"/>
        <v>B1</v>
      </c>
      <c r="H393" s="787" t="str">
        <f t="shared" si="58"/>
        <v>MR_DER-1704_26</v>
      </c>
      <c r="I393" s="793">
        <f t="shared" si="54"/>
        <v>46139</v>
      </c>
      <c r="J393" s="746" t="str">
        <f t="shared" si="55"/>
        <v>NÃO APROVADO</v>
      </c>
      <c r="K393" s="768" t="s">
        <v>3730</v>
      </c>
      <c r="L393" s="768">
        <v>46045</v>
      </c>
      <c r="M393" s="768" t="s">
        <v>12155</v>
      </c>
      <c r="N393" s="768" t="s">
        <v>5539</v>
      </c>
      <c r="O393" s="768">
        <v>46087</v>
      </c>
      <c r="P393" s="768"/>
      <c r="Q393" s="768" t="s">
        <v>3748</v>
      </c>
      <c r="R393" s="768">
        <v>46097</v>
      </c>
      <c r="S393" s="768" t="s">
        <v>12354</v>
      </c>
      <c r="T393" s="768"/>
      <c r="U393" s="768"/>
      <c r="V393" s="768"/>
      <c r="W393" s="768" t="s">
        <v>5626</v>
      </c>
      <c r="X393" s="1655">
        <v>46136</v>
      </c>
      <c r="Y393" s="69" t="s">
        <v>12589</v>
      </c>
      <c r="Z393" s="768" t="s">
        <v>5536</v>
      </c>
      <c r="AA393" s="1655">
        <v>46139</v>
      </c>
      <c r="AB393" s="768"/>
      <c r="AC393" s="787"/>
      <c r="AD393" s="787"/>
      <c r="AE393" s="787"/>
      <c r="AF393" s="787"/>
      <c r="AG393" s="787"/>
      <c r="AH393" s="787"/>
      <c r="AI393" s="787"/>
      <c r="AJ393" s="787"/>
      <c r="AK393" s="787"/>
      <c r="AL393" s="787"/>
      <c r="AM393" s="787"/>
      <c r="AN393" s="787"/>
      <c r="AO393" s="787"/>
      <c r="AP393" s="787"/>
      <c r="AQ393" s="787"/>
    </row>
    <row r="394" spans="1:43" s="764" customFormat="1" ht="15" x14ac:dyDescent="0.25">
      <c r="A394" s="768" t="s">
        <v>9039</v>
      </c>
      <c r="B394" s="768"/>
      <c r="C394" s="768"/>
      <c r="D394" s="768" t="s">
        <v>28</v>
      </c>
      <c r="E394" s="768" t="s">
        <v>12102</v>
      </c>
      <c r="F394" s="792">
        <f t="shared" si="57"/>
        <v>46136</v>
      </c>
      <c r="G394" s="787" t="str">
        <f t="shared" si="53"/>
        <v>B1</v>
      </c>
      <c r="H394" s="787" t="str">
        <f t="shared" si="58"/>
        <v>MR_DER-1704_26</v>
      </c>
      <c r="I394" s="793">
        <f t="shared" si="54"/>
        <v>46139</v>
      </c>
      <c r="J394" s="746" t="str">
        <f t="shared" si="55"/>
        <v>NÃO APROVADO</v>
      </c>
      <c r="K394" s="768" t="s">
        <v>3730</v>
      </c>
      <c r="L394" s="768">
        <v>46045</v>
      </c>
      <c r="M394" s="768" t="s">
        <v>12155</v>
      </c>
      <c r="N394" s="768" t="s">
        <v>5539</v>
      </c>
      <c r="O394" s="768">
        <v>46087</v>
      </c>
      <c r="P394" s="768"/>
      <c r="Q394" s="768" t="s">
        <v>3748</v>
      </c>
      <c r="R394" s="768">
        <v>46097</v>
      </c>
      <c r="S394" s="768" t="s">
        <v>12354</v>
      </c>
      <c r="T394" s="768"/>
      <c r="U394" s="768"/>
      <c r="V394" s="768"/>
      <c r="W394" s="768" t="s">
        <v>5626</v>
      </c>
      <c r="X394" s="1655">
        <v>46136</v>
      </c>
      <c r="Y394" s="69" t="s">
        <v>12589</v>
      </c>
      <c r="Z394" s="768" t="s">
        <v>5536</v>
      </c>
      <c r="AA394" s="1655">
        <v>46139</v>
      </c>
      <c r="AB394" s="768"/>
      <c r="AC394" s="787"/>
      <c r="AD394" s="787"/>
      <c r="AE394" s="787"/>
      <c r="AF394" s="787"/>
      <c r="AG394" s="787"/>
      <c r="AH394" s="787"/>
      <c r="AI394" s="787"/>
      <c r="AJ394" s="787"/>
      <c r="AK394" s="787"/>
      <c r="AL394" s="787"/>
      <c r="AM394" s="787"/>
      <c r="AN394" s="787"/>
      <c r="AO394" s="787"/>
      <c r="AP394" s="787"/>
      <c r="AQ394" s="787"/>
    </row>
    <row r="395" spans="1:43" s="764" customFormat="1" ht="15" x14ac:dyDescent="0.25">
      <c r="A395" s="768" t="s">
        <v>9039</v>
      </c>
      <c r="B395" s="768"/>
      <c r="C395" s="768"/>
      <c r="D395" s="768" t="s">
        <v>28</v>
      </c>
      <c r="E395" s="768" t="s">
        <v>12103</v>
      </c>
      <c r="F395" s="792">
        <f t="shared" si="57"/>
        <v>46136</v>
      </c>
      <c r="G395" s="787" t="str">
        <f t="shared" si="53"/>
        <v>B1</v>
      </c>
      <c r="H395" s="787" t="str">
        <f t="shared" si="58"/>
        <v>MR_DER-1704_26</v>
      </c>
      <c r="I395" s="793">
        <f t="shared" si="54"/>
        <v>46139</v>
      </c>
      <c r="J395" s="746" t="str">
        <f t="shared" si="55"/>
        <v>NÃO APROVADO</v>
      </c>
      <c r="K395" s="768" t="s">
        <v>3730</v>
      </c>
      <c r="L395" s="768">
        <v>46045</v>
      </c>
      <c r="M395" s="768" t="s">
        <v>12155</v>
      </c>
      <c r="N395" s="768" t="s">
        <v>5539</v>
      </c>
      <c r="O395" s="768">
        <v>46087</v>
      </c>
      <c r="P395" s="768"/>
      <c r="Q395" s="768" t="s">
        <v>3748</v>
      </c>
      <c r="R395" s="768">
        <v>46097</v>
      </c>
      <c r="S395" s="768" t="s">
        <v>12354</v>
      </c>
      <c r="T395" s="768"/>
      <c r="U395" s="768"/>
      <c r="V395" s="768"/>
      <c r="W395" s="768" t="s">
        <v>5626</v>
      </c>
      <c r="X395" s="1655">
        <v>46136</v>
      </c>
      <c r="Y395" s="69" t="s">
        <v>12589</v>
      </c>
      <c r="Z395" s="768" t="s">
        <v>5536</v>
      </c>
      <c r="AA395" s="1655">
        <v>46139</v>
      </c>
      <c r="AB395" s="768"/>
      <c r="AC395" s="787"/>
      <c r="AD395" s="787"/>
      <c r="AE395" s="787"/>
      <c r="AF395" s="787"/>
      <c r="AG395" s="787"/>
      <c r="AH395" s="787"/>
      <c r="AI395" s="787"/>
      <c r="AJ395" s="787"/>
      <c r="AK395" s="787"/>
      <c r="AL395" s="787"/>
      <c r="AM395" s="787"/>
      <c r="AN395" s="787"/>
      <c r="AO395" s="787"/>
      <c r="AP395" s="787"/>
      <c r="AQ395" s="787"/>
    </row>
    <row r="396" spans="1:43" s="764" customFormat="1" ht="15" x14ac:dyDescent="0.25">
      <c r="A396" s="768" t="s">
        <v>9039</v>
      </c>
      <c r="B396" s="768"/>
      <c r="C396" s="768"/>
      <c r="D396" s="768" t="s">
        <v>28</v>
      </c>
      <c r="E396" s="768" t="s">
        <v>12104</v>
      </c>
      <c r="F396" s="792">
        <f t="shared" si="57"/>
        <v>46136</v>
      </c>
      <c r="G396" s="787" t="str">
        <f t="shared" si="53"/>
        <v>B1</v>
      </c>
      <c r="H396" s="787" t="str">
        <f t="shared" si="58"/>
        <v>MR_DER-1704_26</v>
      </c>
      <c r="I396" s="793">
        <f t="shared" si="54"/>
        <v>46139</v>
      </c>
      <c r="J396" s="746" t="str">
        <f t="shared" si="55"/>
        <v>NÃO APROVADO</v>
      </c>
      <c r="K396" s="768" t="s">
        <v>3730</v>
      </c>
      <c r="L396" s="768">
        <v>46045</v>
      </c>
      <c r="M396" s="768" t="s">
        <v>12155</v>
      </c>
      <c r="N396" s="768" t="s">
        <v>5539</v>
      </c>
      <c r="O396" s="768">
        <v>46087</v>
      </c>
      <c r="P396" s="768"/>
      <c r="Q396" s="768" t="s">
        <v>3748</v>
      </c>
      <c r="R396" s="768">
        <v>46097</v>
      </c>
      <c r="S396" s="768" t="s">
        <v>12354</v>
      </c>
      <c r="T396" s="768"/>
      <c r="U396" s="768"/>
      <c r="V396" s="768"/>
      <c r="W396" s="768" t="s">
        <v>5626</v>
      </c>
      <c r="X396" s="1655">
        <v>46136</v>
      </c>
      <c r="Y396" s="69" t="s">
        <v>12589</v>
      </c>
      <c r="Z396" s="768" t="s">
        <v>5536</v>
      </c>
      <c r="AA396" s="1655">
        <v>46139</v>
      </c>
      <c r="AB396" s="768"/>
      <c r="AC396" s="787"/>
      <c r="AD396" s="787"/>
      <c r="AE396" s="787"/>
      <c r="AF396" s="787"/>
      <c r="AG396" s="787"/>
      <c r="AH396" s="787"/>
      <c r="AI396" s="787"/>
      <c r="AJ396" s="787"/>
      <c r="AK396" s="787"/>
      <c r="AL396" s="787"/>
      <c r="AM396" s="787"/>
      <c r="AN396" s="787"/>
      <c r="AO396" s="787"/>
      <c r="AP396" s="787"/>
      <c r="AQ396" s="787"/>
    </row>
    <row r="397" spans="1:43" s="764" customFormat="1" ht="15" x14ac:dyDescent="0.25">
      <c r="A397" s="768" t="s">
        <v>9039</v>
      </c>
      <c r="B397" s="768"/>
      <c r="C397" s="768"/>
      <c r="D397" s="768" t="s">
        <v>28</v>
      </c>
      <c r="E397" s="768" t="s">
        <v>12105</v>
      </c>
      <c r="F397" s="792">
        <f t="shared" si="57"/>
        <v>46136</v>
      </c>
      <c r="G397" s="787" t="str">
        <f t="shared" si="53"/>
        <v>B1</v>
      </c>
      <c r="H397" s="787" t="str">
        <f t="shared" si="58"/>
        <v>MR_DER-1704_26</v>
      </c>
      <c r="I397" s="793">
        <f t="shared" si="54"/>
        <v>46139</v>
      </c>
      <c r="J397" s="746" t="str">
        <f t="shared" si="55"/>
        <v>NÃO APROVADO</v>
      </c>
      <c r="K397" s="768" t="s">
        <v>3730</v>
      </c>
      <c r="L397" s="768">
        <v>46045</v>
      </c>
      <c r="M397" s="768" t="s">
        <v>12155</v>
      </c>
      <c r="N397" s="768" t="s">
        <v>5539</v>
      </c>
      <c r="O397" s="768">
        <v>46087</v>
      </c>
      <c r="P397" s="768"/>
      <c r="Q397" s="768" t="s">
        <v>3748</v>
      </c>
      <c r="R397" s="768">
        <v>46097</v>
      </c>
      <c r="S397" s="768" t="s">
        <v>12354</v>
      </c>
      <c r="T397" s="768"/>
      <c r="U397" s="768"/>
      <c r="V397" s="768"/>
      <c r="W397" s="768" t="s">
        <v>5626</v>
      </c>
      <c r="X397" s="1655">
        <v>46136</v>
      </c>
      <c r="Y397" s="69" t="s">
        <v>12589</v>
      </c>
      <c r="Z397" s="768" t="s">
        <v>5536</v>
      </c>
      <c r="AA397" s="1655">
        <v>46139</v>
      </c>
      <c r="AB397" s="768"/>
      <c r="AC397" s="787"/>
      <c r="AD397" s="787"/>
      <c r="AE397" s="787"/>
      <c r="AF397" s="787"/>
      <c r="AG397" s="787"/>
      <c r="AH397" s="787"/>
      <c r="AI397" s="787"/>
      <c r="AJ397" s="787"/>
      <c r="AK397" s="787"/>
      <c r="AL397" s="787"/>
      <c r="AM397" s="787"/>
      <c r="AN397" s="787"/>
      <c r="AO397" s="787"/>
      <c r="AP397" s="787"/>
      <c r="AQ397" s="787"/>
    </row>
    <row r="398" spans="1:43" s="764" customFormat="1" ht="15" x14ac:dyDescent="0.25">
      <c r="A398" s="768" t="s">
        <v>9039</v>
      </c>
      <c r="B398" s="768"/>
      <c r="C398" s="768"/>
      <c r="D398" s="768" t="s">
        <v>28</v>
      </c>
      <c r="E398" s="768" t="s">
        <v>12106</v>
      </c>
      <c r="F398" s="792">
        <f t="shared" si="57"/>
        <v>46136</v>
      </c>
      <c r="G398" s="787" t="str">
        <f t="shared" si="53"/>
        <v>B1</v>
      </c>
      <c r="H398" s="787" t="str">
        <f t="shared" si="58"/>
        <v>MR_DER-1704_26</v>
      </c>
      <c r="I398" s="793">
        <f t="shared" si="54"/>
        <v>46139</v>
      </c>
      <c r="J398" s="746" t="str">
        <f t="shared" si="55"/>
        <v>NÃO APROVADO</v>
      </c>
      <c r="K398" s="768" t="s">
        <v>3730</v>
      </c>
      <c r="L398" s="768">
        <v>46045</v>
      </c>
      <c r="M398" s="768" t="s">
        <v>12155</v>
      </c>
      <c r="N398" s="768" t="s">
        <v>5539</v>
      </c>
      <c r="O398" s="768">
        <v>46087</v>
      </c>
      <c r="P398" s="768"/>
      <c r="Q398" s="768" t="s">
        <v>3748</v>
      </c>
      <c r="R398" s="768">
        <v>46097</v>
      </c>
      <c r="S398" s="768" t="s">
        <v>12354</v>
      </c>
      <c r="T398" s="768"/>
      <c r="U398" s="768"/>
      <c r="V398" s="768"/>
      <c r="W398" s="768" t="s">
        <v>5626</v>
      </c>
      <c r="X398" s="1655">
        <v>46136</v>
      </c>
      <c r="Y398" s="69" t="s">
        <v>12589</v>
      </c>
      <c r="Z398" s="768" t="s">
        <v>5536</v>
      </c>
      <c r="AA398" s="1655">
        <v>46139</v>
      </c>
      <c r="AB398" s="768"/>
      <c r="AC398" s="787"/>
      <c r="AD398" s="787"/>
      <c r="AE398" s="787"/>
      <c r="AF398" s="787"/>
      <c r="AG398" s="787"/>
      <c r="AH398" s="787"/>
      <c r="AI398" s="787"/>
      <c r="AJ398" s="787"/>
      <c r="AK398" s="787"/>
      <c r="AL398" s="787"/>
      <c r="AM398" s="787"/>
      <c r="AN398" s="787"/>
      <c r="AO398" s="787"/>
      <c r="AP398" s="787"/>
      <c r="AQ398" s="787"/>
    </row>
    <row r="399" spans="1:43" s="764" customFormat="1" ht="15" x14ac:dyDescent="0.25">
      <c r="A399" s="768" t="s">
        <v>9039</v>
      </c>
      <c r="B399" s="768"/>
      <c r="C399" s="768"/>
      <c r="D399" s="768" t="s">
        <v>28</v>
      </c>
      <c r="E399" s="768" t="s">
        <v>12107</v>
      </c>
      <c r="F399" s="792">
        <f t="shared" si="57"/>
        <v>46136</v>
      </c>
      <c r="G399" s="787" t="str">
        <f t="shared" si="53"/>
        <v>B1</v>
      </c>
      <c r="H399" s="787" t="str">
        <f t="shared" si="58"/>
        <v>MR_DER-1704_26</v>
      </c>
      <c r="I399" s="793">
        <f t="shared" si="54"/>
        <v>46139</v>
      </c>
      <c r="J399" s="746" t="str">
        <f t="shared" si="55"/>
        <v>NÃO APROVADO</v>
      </c>
      <c r="K399" s="768" t="s">
        <v>3730</v>
      </c>
      <c r="L399" s="768">
        <v>46045</v>
      </c>
      <c r="M399" s="768" t="s">
        <v>12155</v>
      </c>
      <c r="N399" s="768" t="s">
        <v>5539</v>
      </c>
      <c r="O399" s="768">
        <v>46087</v>
      </c>
      <c r="P399" s="768"/>
      <c r="Q399" s="768" t="s">
        <v>3748</v>
      </c>
      <c r="R399" s="768">
        <v>46097</v>
      </c>
      <c r="S399" s="768" t="s">
        <v>12354</v>
      </c>
      <c r="T399" s="768"/>
      <c r="U399" s="768"/>
      <c r="V399" s="768"/>
      <c r="W399" s="768" t="s">
        <v>5626</v>
      </c>
      <c r="X399" s="1655">
        <v>46136</v>
      </c>
      <c r="Y399" s="69" t="s">
        <v>12589</v>
      </c>
      <c r="Z399" s="768" t="s">
        <v>5536</v>
      </c>
      <c r="AA399" s="1655">
        <v>46139</v>
      </c>
      <c r="AB399" s="768"/>
      <c r="AC399" s="787"/>
      <c r="AD399" s="787"/>
      <c r="AE399" s="787"/>
      <c r="AF399" s="787"/>
      <c r="AG399" s="787"/>
      <c r="AH399" s="787"/>
      <c r="AI399" s="787"/>
      <c r="AJ399" s="787"/>
      <c r="AK399" s="787"/>
      <c r="AL399" s="787"/>
      <c r="AM399" s="787"/>
      <c r="AN399" s="787"/>
      <c r="AO399" s="787"/>
      <c r="AP399" s="787"/>
      <c r="AQ399" s="787"/>
    </row>
    <row r="400" spans="1:43" s="764" customFormat="1" ht="15" x14ac:dyDescent="0.25">
      <c r="A400" s="768" t="s">
        <v>9039</v>
      </c>
      <c r="B400" s="768"/>
      <c r="C400" s="768"/>
      <c r="D400" s="768" t="s">
        <v>28</v>
      </c>
      <c r="E400" s="768" t="s">
        <v>12108</v>
      </c>
      <c r="F400" s="792">
        <f t="shared" si="57"/>
        <v>46136</v>
      </c>
      <c r="G400" s="787" t="str">
        <f t="shared" si="53"/>
        <v>B1</v>
      </c>
      <c r="H400" s="787" t="str">
        <f t="shared" si="58"/>
        <v>MR_DER-1704_26</v>
      </c>
      <c r="I400" s="793">
        <f t="shared" si="54"/>
        <v>46139</v>
      </c>
      <c r="J400" s="746" t="str">
        <f t="shared" si="55"/>
        <v>NÃO APROVADO</v>
      </c>
      <c r="K400" s="768" t="s">
        <v>3730</v>
      </c>
      <c r="L400" s="768">
        <v>46045</v>
      </c>
      <c r="M400" s="768" t="s">
        <v>12155</v>
      </c>
      <c r="N400" s="768" t="s">
        <v>5539</v>
      </c>
      <c r="O400" s="768">
        <v>46087</v>
      </c>
      <c r="P400" s="768"/>
      <c r="Q400" s="768" t="s">
        <v>3748</v>
      </c>
      <c r="R400" s="768">
        <v>46097</v>
      </c>
      <c r="S400" s="768" t="s">
        <v>12354</v>
      </c>
      <c r="T400" s="768"/>
      <c r="U400" s="768"/>
      <c r="V400" s="768"/>
      <c r="W400" s="768" t="s">
        <v>5626</v>
      </c>
      <c r="X400" s="1655">
        <v>46136</v>
      </c>
      <c r="Y400" s="69" t="s">
        <v>12589</v>
      </c>
      <c r="Z400" s="768" t="s">
        <v>5536</v>
      </c>
      <c r="AA400" s="1655">
        <v>46139</v>
      </c>
      <c r="AB400" s="768"/>
      <c r="AC400" s="787"/>
      <c r="AD400" s="787"/>
      <c r="AE400" s="787"/>
      <c r="AF400" s="787"/>
      <c r="AG400" s="787"/>
      <c r="AH400" s="787"/>
      <c r="AI400" s="787"/>
      <c r="AJ400" s="787"/>
      <c r="AK400" s="787"/>
      <c r="AL400" s="787"/>
      <c r="AM400" s="787"/>
      <c r="AN400" s="787"/>
      <c r="AO400" s="787"/>
      <c r="AP400" s="787"/>
      <c r="AQ400" s="787"/>
    </row>
    <row r="401" spans="1:43" s="764" customFormat="1" ht="15" x14ac:dyDescent="0.25">
      <c r="A401" s="768" t="s">
        <v>9039</v>
      </c>
      <c r="B401" s="768"/>
      <c r="C401" s="768"/>
      <c r="D401" s="768" t="s">
        <v>28</v>
      </c>
      <c r="E401" s="768" t="s">
        <v>12109</v>
      </c>
      <c r="F401" s="792">
        <f t="shared" si="57"/>
        <v>46136</v>
      </c>
      <c r="G401" s="787" t="str">
        <f t="shared" si="53"/>
        <v>B1</v>
      </c>
      <c r="H401" s="787" t="str">
        <f t="shared" si="58"/>
        <v>MR_DER-1704_26</v>
      </c>
      <c r="I401" s="793">
        <f t="shared" si="54"/>
        <v>46139</v>
      </c>
      <c r="J401" s="746" t="str">
        <f t="shared" si="55"/>
        <v>NÃO APROVADO</v>
      </c>
      <c r="K401" s="768" t="s">
        <v>3730</v>
      </c>
      <c r="L401" s="768">
        <v>46045</v>
      </c>
      <c r="M401" s="768" t="s">
        <v>12155</v>
      </c>
      <c r="N401" s="768" t="s">
        <v>5539</v>
      </c>
      <c r="O401" s="768">
        <v>46087</v>
      </c>
      <c r="P401" s="768"/>
      <c r="Q401" s="768" t="s">
        <v>3748</v>
      </c>
      <c r="R401" s="768">
        <v>46097</v>
      </c>
      <c r="S401" s="768" t="s">
        <v>12354</v>
      </c>
      <c r="T401" s="768"/>
      <c r="U401" s="768"/>
      <c r="V401" s="768"/>
      <c r="W401" s="768" t="s">
        <v>5626</v>
      </c>
      <c r="X401" s="1655">
        <v>46136</v>
      </c>
      <c r="Y401" s="69" t="s">
        <v>12589</v>
      </c>
      <c r="Z401" s="768" t="s">
        <v>5536</v>
      </c>
      <c r="AA401" s="1655">
        <v>46139</v>
      </c>
      <c r="AB401" s="768"/>
      <c r="AC401" s="787"/>
      <c r="AD401" s="787"/>
      <c r="AE401" s="787"/>
      <c r="AF401" s="787"/>
      <c r="AG401" s="787"/>
      <c r="AH401" s="787"/>
      <c r="AI401" s="787"/>
      <c r="AJ401" s="787"/>
      <c r="AK401" s="787"/>
      <c r="AL401" s="787"/>
      <c r="AM401" s="787"/>
      <c r="AN401" s="787"/>
      <c r="AO401" s="787"/>
      <c r="AP401" s="787"/>
      <c r="AQ401" s="787"/>
    </row>
    <row r="402" spans="1:43" s="764" customFormat="1" ht="15" x14ac:dyDescent="0.25">
      <c r="A402" s="768" t="s">
        <v>9039</v>
      </c>
      <c r="B402" s="768"/>
      <c r="C402" s="768"/>
      <c r="D402" s="768" t="s">
        <v>28</v>
      </c>
      <c r="E402" s="768" t="s">
        <v>12110</v>
      </c>
      <c r="F402" s="792">
        <f t="shared" si="57"/>
        <v>46136</v>
      </c>
      <c r="G402" s="787" t="str">
        <f t="shared" si="53"/>
        <v>B1</v>
      </c>
      <c r="H402" s="787" t="str">
        <f t="shared" si="58"/>
        <v>MR_DER-1704_26</v>
      </c>
      <c r="I402" s="793">
        <f t="shared" si="54"/>
        <v>46139</v>
      </c>
      <c r="J402" s="746" t="str">
        <f t="shared" si="55"/>
        <v>NÃO APROVADO</v>
      </c>
      <c r="K402" s="768" t="s">
        <v>3730</v>
      </c>
      <c r="L402" s="768">
        <v>46045</v>
      </c>
      <c r="M402" s="768" t="s">
        <v>12155</v>
      </c>
      <c r="N402" s="768" t="s">
        <v>5539</v>
      </c>
      <c r="O402" s="768">
        <v>46087</v>
      </c>
      <c r="P402" s="768"/>
      <c r="Q402" s="768" t="s">
        <v>3748</v>
      </c>
      <c r="R402" s="768">
        <v>46097</v>
      </c>
      <c r="S402" s="768" t="s">
        <v>12354</v>
      </c>
      <c r="T402" s="768"/>
      <c r="U402" s="768"/>
      <c r="V402" s="768"/>
      <c r="W402" s="768" t="s">
        <v>5626</v>
      </c>
      <c r="X402" s="1655">
        <v>46136</v>
      </c>
      <c r="Y402" s="69" t="s">
        <v>12589</v>
      </c>
      <c r="Z402" s="768" t="s">
        <v>5536</v>
      </c>
      <c r="AA402" s="1655">
        <v>46139</v>
      </c>
      <c r="AB402" s="768"/>
      <c r="AC402" s="787"/>
      <c r="AD402" s="787"/>
      <c r="AE402" s="787"/>
      <c r="AF402" s="787"/>
      <c r="AG402" s="787"/>
      <c r="AH402" s="787"/>
      <c r="AI402" s="787"/>
      <c r="AJ402" s="787"/>
      <c r="AK402" s="787"/>
      <c r="AL402" s="787"/>
      <c r="AM402" s="787"/>
      <c r="AN402" s="787"/>
      <c r="AO402" s="787"/>
      <c r="AP402" s="787"/>
      <c r="AQ402" s="787"/>
    </row>
    <row r="403" spans="1:43" s="764" customFormat="1" ht="15" x14ac:dyDescent="0.25">
      <c r="A403" s="768" t="s">
        <v>9039</v>
      </c>
      <c r="B403" s="768"/>
      <c r="C403" s="768"/>
      <c r="D403" s="768" t="s">
        <v>28</v>
      </c>
      <c r="E403" s="768" t="s">
        <v>12111</v>
      </c>
      <c r="F403" s="792">
        <f t="shared" si="57"/>
        <v>46136</v>
      </c>
      <c r="G403" s="787" t="str">
        <f t="shared" si="53"/>
        <v>B1</v>
      </c>
      <c r="H403" s="787" t="str">
        <f t="shared" si="58"/>
        <v>MR_DER-1704_26</v>
      </c>
      <c r="I403" s="793">
        <f t="shared" si="54"/>
        <v>46139</v>
      </c>
      <c r="J403" s="746" t="str">
        <f t="shared" si="55"/>
        <v>NÃO APROVADO</v>
      </c>
      <c r="K403" s="768" t="s">
        <v>3730</v>
      </c>
      <c r="L403" s="768">
        <v>46045</v>
      </c>
      <c r="M403" s="768" t="s">
        <v>12155</v>
      </c>
      <c r="N403" s="768" t="s">
        <v>5539</v>
      </c>
      <c r="O403" s="768">
        <v>46087</v>
      </c>
      <c r="P403" s="768"/>
      <c r="Q403" s="768" t="s">
        <v>3748</v>
      </c>
      <c r="R403" s="768">
        <v>46097</v>
      </c>
      <c r="S403" s="768" t="s">
        <v>12354</v>
      </c>
      <c r="T403" s="768"/>
      <c r="U403" s="768"/>
      <c r="V403" s="768"/>
      <c r="W403" s="768" t="s">
        <v>5626</v>
      </c>
      <c r="X403" s="1655">
        <v>46136</v>
      </c>
      <c r="Y403" s="69" t="s">
        <v>12589</v>
      </c>
      <c r="Z403" s="768" t="s">
        <v>5536</v>
      </c>
      <c r="AA403" s="1655">
        <v>46139</v>
      </c>
      <c r="AB403" s="768"/>
      <c r="AC403" s="787"/>
      <c r="AD403" s="787"/>
      <c r="AE403" s="787"/>
      <c r="AF403" s="787"/>
      <c r="AG403" s="787"/>
      <c r="AH403" s="787"/>
      <c r="AI403" s="787"/>
      <c r="AJ403" s="787"/>
      <c r="AK403" s="787"/>
      <c r="AL403" s="787"/>
      <c r="AM403" s="787"/>
      <c r="AN403" s="787"/>
      <c r="AO403" s="787"/>
      <c r="AP403" s="787"/>
      <c r="AQ403" s="787"/>
    </row>
    <row r="404" spans="1:43" s="764" customFormat="1" ht="15" x14ac:dyDescent="0.25">
      <c r="A404" s="768" t="s">
        <v>9039</v>
      </c>
      <c r="B404" s="768"/>
      <c r="C404" s="768"/>
      <c r="D404" s="768" t="s">
        <v>28</v>
      </c>
      <c r="E404" s="768" t="s">
        <v>12112</v>
      </c>
      <c r="F404" s="792">
        <f t="shared" si="57"/>
        <v>46136</v>
      </c>
      <c r="G404" s="787" t="str">
        <f t="shared" si="53"/>
        <v>B1</v>
      </c>
      <c r="H404" s="787" t="str">
        <f t="shared" si="58"/>
        <v>MR_DER-1704_26</v>
      </c>
      <c r="I404" s="793">
        <f t="shared" si="54"/>
        <v>46139</v>
      </c>
      <c r="J404" s="746" t="str">
        <f t="shared" si="55"/>
        <v>NÃO APROVADO</v>
      </c>
      <c r="K404" s="768" t="s">
        <v>3730</v>
      </c>
      <c r="L404" s="768">
        <v>46045</v>
      </c>
      <c r="M404" s="768" t="s">
        <v>12155</v>
      </c>
      <c r="N404" s="768" t="s">
        <v>5539</v>
      </c>
      <c r="O404" s="768">
        <v>46087</v>
      </c>
      <c r="P404" s="768"/>
      <c r="Q404" s="768" t="s">
        <v>3748</v>
      </c>
      <c r="R404" s="768">
        <v>46097</v>
      </c>
      <c r="S404" s="768" t="s">
        <v>12354</v>
      </c>
      <c r="T404" s="768"/>
      <c r="U404" s="768"/>
      <c r="V404" s="768"/>
      <c r="W404" s="768" t="s">
        <v>5626</v>
      </c>
      <c r="X404" s="1655">
        <v>46136</v>
      </c>
      <c r="Y404" s="69" t="s">
        <v>12589</v>
      </c>
      <c r="Z404" s="768" t="s">
        <v>5536</v>
      </c>
      <c r="AA404" s="1655">
        <v>46139</v>
      </c>
      <c r="AB404" s="768"/>
      <c r="AC404" s="787"/>
      <c r="AD404" s="787"/>
      <c r="AE404" s="787"/>
      <c r="AF404" s="787"/>
      <c r="AG404" s="787"/>
      <c r="AH404" s="787"/>
      <c r="AI404" s="787"/>
      <c r="AJ404" s="787"/>
      <c r="AK404" s="787"/>
      <c r="AL404" s="787"/>
      <c r="AM404" s="787"/>
      <c r="AN404" s="787"/>
      <c r="AO404" s="787"/>
      <c r="AP404" s="787"/>
      <c r="AQ404" s="787"/>
    </row>
    <row r="405" spans="1:43" s="764" customFormat="1" ht="15" x14ac:dyDescent="0.25">
      <c r="A405" s="768" t="s">
        <v>9039</v>
      </c>
      <c r="B405" s="768"/>
      <c r="C405" s="768"/>
      <c r="D405" s="768" t="s">
        <v>28</v>
      </c>
      <c r="E405" s="768" t="s">
        <v>12113</v>
      </c>
      <c r="F405" s="792">
        <f t="shared" si="57"/>
        <v>46136</v>
      </c>
      <c r="G405" s="787" t="str">
        <f t="shared" si="53"/>
        <v>B1</v>
      </c>
      <c r="H405" s="787" t="str">
        <f t="shared" si="58"/>
        <v>MR_DER-1704_26</v>
      </c>
      <c r="I405" s="793">
        <f t="shared" si="54"/>
        <v>46139</v>
      </c>
      <c r="J405" s="746" t="str">
        <f t="shared" si="55"/>
        <v>NÃO APROVADO</v>
      </c>
      <c r="K405" s="768" t="s">
        <v>3730</v>
      </c>
      <c r="L405" s="768">
        <v>46045</v>
      </c>
      <c r="M405" s="768" t="s">
        <v>12155</v>
      </c>
      <c r="N405" s="768" t="s">
        <v>5539</v>
      </c>
      <c r="O405" s="768">
        <v>46087</v>
      </c>
      <c r="P405" s="768"/>
      <c r="Q405" s="768" t="s">
        <v>3748</v>
      </c>
      <c r="R405" s="768">
        <v>46097</v>
      </c>
      <c r="S405" s="768" t="s">
        <v>12354</v>
      </c>
      <c r="T405" s="768"/>
      <c r="U405" s="768"/>
      <c r="V405" s="768"/>
      <c r="W405" s="768" t="s">
        <v>5626</v>
      </c>
      <c r="X405" s="1655">
        <v>46136</v>
      </c>
      <c r="Y405" s="69" t="s">
        <v>12589</v>
      </c>
      <c r="Z405" s="768" t="s">
        <v>5536</v>
      </c>
      <c r="AA405" s="1655">
        <v>46139</v>
      </c>
      <c r="AB405" s="768"/>
      <c r="AC405" s="787"/>
      <c r="AD405" s="787"/>
      <c r="AE405" s="787"/>
      <c r="AF405" s="787"/>
      <c r="AG405" s="787"/>
      <c r="AH405" s="787"/>
      <c r="AI405" s="787"/>
      <c r="AJ405" s="787"/>
      <c r="AK405" s="787"/>
      <c r="AL405" s="787"/>
      <c r="AM405" s="787"/>
      <c r="AN405" s="787"/>
      <c r="AO405" s="787"/>
      <c r="AP405" s="787"/>
      <c r="AQ405" s="787"/>
    </row>
    <row r="406" spans="1:43" s="764" customFormat="1" ht="15" x14ac:dyDescent="0.25">
      <c r="A406" s="768" t="s">
        <v>9039</v>
      </c>
      <c r="B406" s="768"/>
      <c r="C406" s="768"/>
      <c r="D406" s="768" t="s">
        <v>28</v>
      </c>
      <c r="E406" s="768" t="s">
        <v>12114</v>
      </c>
      <c r="F406" s="792">
        <f t="shared" si="57"/>
        <v>46136</v>
      </c>
      <c r="G406" s="787" t="str">
        <f t="shared" si="53"/>
        <v>B1</v>
      </c>
      <c r="H406" s="787" t="str">
        <f t="shared" si="58"/>
        <v>MR_DER-1704_26</v>
      </c>
      <c r="I406" s="793">
        <f t="shared" si="54"/>
        <v>46139</v>
      </c>
      <c r="J406" s="746" t="str">
        <f t="shared" si="55"/>
        <v>NÃO APROVADO</v>
      </c>
      <c r="K406" s="768" t="s">
        <v>3730</v>
      </c>
      <c r="L406" s="768">
        <v>46045</v>
      </c>
      <c r="M406" s="768" t="s">
        <v>12155</v>
      </c>
      <c r="N406" s="768" t="s">
        <v>5539</v>
      </c>
      <c r="O406" s="768">
        <v>46087</v>
      </c>
      <c r="P406" s="768"/>
      <c r="Q406" s="768" t="s">
        <v>3748</v>
      </c>
      <c r="R406" s="768">
        <v>46097</v>
      </c>
      <c r="S406" s="768" t="s">
        <v>12354</v>
      </c>
      <c r="T406" s="768"/>
      <c r="U406" s="768"/>
      <c r="V406" s="768"/>
      <c r="W406" s="768" t="s">
        <v>5626</v>
      </c>
      <c r="X406" s="1655">
        <v>46136</v>
      </c>
      <c r="Y406" s="69" t="s">
        <v>12589</v>
      </c>
      <c r="Z406" s="768" t="s">
        <v>5536</v>
      </c>
      <c r="AA406" s="1655">
        <v>46139</v>
      </c>
      <c r="AB406" s="768"/>
      <c r="AC406" s="787"/>
      <c r="AD406" s="787"/>
      <c r="AE406" s="787"/>
      <c r="AF406" s="787"/>
      <c r="AG406" s="787"/>
      <c r="AH406" s="787"/>
      <c r="AI406" s="787"/>
      <c r="AJ406" s="787"/>
      <c r="AK406" s="787"/>
      <c r="AL406" s="787"/>
      <c r="AM406" s="787"/>
      <c r="AN406" s="787"/>
      <c r="AO406" s="787"/>
      <c r="AP406" s="787"/>
      <c r="AQ406" s="787"/>
    </row>
    <row r="407" spans="1:43" s="764" customFormat="1" ht="15" x14ac:dyDescent="0.25">
      <c r="A407" s="768" t="s">
        <v>9039</v>
      </c>
      <c r="B407" s="768"/>
      <c r="C407" s="768"/>
      <c r="D407" s="768" t="s">
        <v>28</v>
      </c>
      <c r="E407" s="768" t="s">
        <v>12115</v>
      </c>
      <c r="F407" s="792">
        <f t="shared" si="57"/>
        <v>46136</v>
      </c>
      <c r="G407" s="787" t="str">
        <f t="shared" si="53"/>
        <v>B1</v>
      </c>
      <c r="H407" s="787" t="str">
        <f t="shared" si="58"/>
        <v>MR_DER-1704_26</v>
      </c>
      <c r="I407" s="793">
        <f t="shared" si="54"/>
        <v>46139</v>
      </c>
      <c r="J407" s="746" t="str">
        <f t="shared" si="55"/>
        <v>NÃO APROVADO</v>
      </c>
      <c r="K407" s="768" t="s">
        <v>3730</v>
      </c>
      <c r="L407" s="768">
        <v>46045</v>
      </c>
      <c r="M407" s="768" t="s">
        <v>12155</v>
      </c>
      <c r="N407" s="768" t="s">
        <v>5539</v>
      </c>
      <c r="O407" s="768">
        <v>46087</v>
      </c>
      <c r="P407" s="768"/>
      <c r="Q407" s="768" t="s">
        <v>3748</v>
      </c>
      <c r="R407" s="768">
        <v>46097</v>
      </c>
      <c r="S407" s="768" t="s">
        <v>12354</v>
      </c>
      <c r="T407" s="768"/>
      <c r="U407" s="768"/>
      <c r="V407" s="768"/>
      <c r="W407" s="768" t="s">
        <v>5626</v>
      </c>
      <c r="X407" s="1655">
        <v>46136</v>
      </c>
      <c r="Y407" s="69" t="s">
        <v>12589</v>
      </c>
      <c r="Z407" s="768" t="s">
        <v>5536</v>
      </c>
      <c r="AA407" s="1655">
        <v>46139</v>
      </c>
      <c r="AB407" s="768"/>
      <c r="AC407" s="787"/>
      <c r="AD407" s="787"/>
      <c r="AE407" s="787"/>
      <c r="AF407" s="787"/>
      <c r="AG407" s="787"/>
      <c r="AH407" s="787"/>
      <c r="AI407" s="787"/>
      <c r="AJ407" s="787"/>
      <c r="AK407" s="787"/>
      <c r="AL407" s="787"/>
      <c r="AM407" s="787"/>
      <c r="AN407" s="787"/>
      <c r="AO407" s="787"/>
      <c r="AP407" s="787"/>
      <c r="AQ407" s="787"/>
    </row>
    <row r="408" spans="1:43" s="764" customFormat="1" ht="15" x14ac:dyDescent="0.25">
      <c r="A408" s="768" t="s">
        <v>9039</v>
      </c>
      <c r="B408" s="768"/>
      <c r="C408" s="768"/>
      <c r="D408" s="768" t="s">
        <v>28</v>
      </c>
      <c r="E408" s="768" t="s">
        <v>12116</v>
      </c>
      <c r="F408" s="792">
        <f t="shared" si="57"/>
        <v>46136</v>
      </c>
      <c r="G408" s="787" t="str">
        <f t="shared" si="53"/>
        <v>B1</v>
      </c>
      <c r="H408" s="787" t="str">
        <f t="shared" si="58"/>
        <v>MR_DER-1704_26</v>
      </c>
      <c r="I408" s="793">
        <f t="shared" si="54"/>
        <v>46139</v>
      </c>
      <c r="J408" s="746" t="str">
        <f t="shared" si="55"/>
        <v>NÃO APROVADO</v>
      </c>
      <c r="K408" s="768" t="s">
        <v>3730</v>
      </c>
      <c r="L408" s="768">
        <v>46045</v>
      </c>
      <c r="M408" s="768" t="s">
        <v>12155</v>
      </c>
      <c r="N408" s="768" t="s">
        <v>5539</v>
      </c>
      <c r="O408" s="768">
        <v>46087</v>
      </c>
      <c r="P408" s="768"/>
      <c r="Q408" s="768" t="s">
        <v>3748</v>
      </c>
      <c r="R408" s="768">
        <v>46097</v>
      </c>
      <c r="S408" s="768" t="s">
        <v>12354</v>
      </c>
      <c r="T408" s="768"/>
      <c r="U408" s="768"/>
      <c r="V408" s="768"/>
      <c r="W408" s="768" t="s">
        <v>5626</v>
      </c>
      <c r="X408" s="1655">
        <v>46136</v>
      </c>
      <c r="Y408" s="69" t="s">
        <v>12589</v>
      </c>
      <c r="Z408" s="768" t="s">
        <v>5536</v>
      </c>
      <c r="AA408" s="1655">
        <v>46139</v>
      </c>
      <c r="AB408" s="768"/>
      <c r="AC408" s="787"/>
      <c r="AD408" s="787"/>
      <c r="AE408" s="787"/>
      <c r="AF408" s="787"/>
      <c r="AG408" s="787"/>
      <c r="AH408" s="787"/>
      <c r="AI408" s="787"/>
      <c r="AJ408" s="787"/>
      <c r="AK408" s="787"/>
      <c r="AL408" s="787"/>
      <c r="AM408" s="787"/>
      <c r="AN408" s="787"/>
      <c r="AO408" s="787"/>
      <c r="AP408" s="787"/>
      <c r="AQ408" s="787"/>
    </row>
    <row r="409" spans="1:43" s="764" customFormat="1" ht="15" x14ac:dyDescent="0.25">
      <c r="A409" s="768" t="s">
        <v>9039</v>
      </c>
      <c r="B409" s="768"/>
      <c r="C409" s="768"/>
      <c r="D409" s="768" t="s">
        <v>28</v>
      </c>
      <c r="E409" s="768" t="s">
        <v>12117</v>
      </c>
      <c r="F409" s="792">
        <f t="shared" si="57"/>
        <v>46136</v>
      </c>
      <c r="G409" s="787" t="str">
        <f t="shared" si="53"/>
        <v>B1</v>
      </c>
      <c r="H409" s="787" t="str">
        <f t="shared" si="58"/>
        <v>MR_DER-1704_26</v>
      </c>
      <c r="I409" s="793">
        <f t="shared" si="54"/>
        <v>46139</v>
      </c>
      <c r="J409" s="746" t="str">
        <f t="shared" si="55"/>
        <v>NÃO APROVADO</v>
      </c>
      <c r="K409" s="768" t="s">
        <v>3730</v>
      </c>
      <c r="L409" s="768">
        <v>46045</v>
      </c>
      <c r="M409" s="768" t="s">
        <v>12155</v>
      </c>
      <c r="N409" s="768" t="s">
        <v>5539</v>
      </c>
      <c r="O409" s="768">
        <v>46087</v>
      </c>
      <c r="P409" s="768"/>
      <c r="Q409" s="768" t="s">
        <v>3748</v>
      </c>
      <c r="R409" s="768">
        <v>46097</v>
      </c>
      <c r="S409" s="768" t="s">
        <v>12354</v>
      </c>
      <c r="T409" s="768"/>
      <c r="U409" s="768"/>
      <c r="V409" s="768"/>
      <c r="W409" s="768" t="s">
        <v>5626</v>
      </c>
      <c r="X409" s="1655">
        <v>46136</v>
      </c>
      <c r="Y409" s="69" t="s">
        <v>12589</v>
      </c>
      <c r="Z409" s="768" t="s">
        <v>5536</v>
      </c>
      <c r="AA409" s="1655">
        <v>46139</v>
      </c>
      <c r="AB409" s="768"/>
      <c r="AC409" s="787"/>
      <c r="AD409" s="787"/>
      <c r="AE409" s="787"/>
      <c r="AF409" s="787"/>
      <c r="AG409" s="787"/>
      <c r="AH409" s="787"/>
      <c r="AI409" s="787"/>
      <c r="AJ409" s="787"/>
      <c r="AK409" s="787"/>
      <c r="AL409" s="787"/>
      <c r="AM409" s="787"/>
      <c r="AN409" s="787"/>
      <c r="AO409" s="787"/>
      <c r="AP409" s="787"/>
      <c r="AQ409" s="787"/>
    </row>
    <row r="410" spans="1:43" s="764" customFormat="1" ht="15" x14ac:dyDescent="0.25">
      <c r="A410" s="768" t="s">
        <v>9039</v>
      </c>
      <c r="B410" s="768"/>
      <c r="C410" s="768"/>
      <c r="D410" s="768" t="s">
        <v>28</v>
      </c>
      <c r="E410" s="768" t="s">
        <v>12118</v>
      </c>
      <c r="F410" s="792">
        <f t="shared" si="57"/>
        <v>46136</v>
      </c>
      <c r="G410" s="787" t="str">
        <f t="shared" si="53"/>
        <v>B1</v>
      </c>
      <c r="H410" s="787" t="str">
        <f t="shared" si="58"/>
        <v>MR_DER-1704_26</v>
      </c>
      <c r="I410" s="793">
        <f t="shared" si="54"/>
        <v>46139</v>
      </c>
      <c r="J410" s="746" t="str">
        <f t="shared" si="55"/>
        <v>NÃO APROVADO</v>
      </c>
      <c r="K410" s="768" t="s">
        <v>3730</v>
      </c>
      <c r="L410" s="768">
        <v>46045</v>
      </c>
      <c r="M410" s="768" t="s">
        <v>12155</v>
      </c>
      <c r="N410" s="768" t="s">
        <v>5539</v>
      </c>
      <c r="O410" s="768">
        <v>46087</v>
      </c>
      <c r="P410" s="768"/>
      <c r="Q410" s="768" t="s">
        <v>3748</v>
      </c>
      <c r="R410" s="768">
        <v>46097</v>
      </c>
      <c r="S410" s="768" t="s">
        <v>12354</v>
      </c>
      <c r="T410" s="768"/>
      <c r="U410" s="768"/>
      <c r="V410" s="768"/>
      <c r="W410" s="768" t="s">
        <v>5626</v>
      </c>
      <c r="X410" s="1655">
        <v>46136</v>
      </c>
      <c r="Y410" s="69" t="s">
        <v>12589</v>
      </c>
      <c r="Z410" s="768" t="s">
        <v>5536</v>
      </c>
      <c r="AA410" s="1655">
        <v>46139</v>
      </c>
      <c r="AB410" s="768"/>
      <c r="AC410" s="787"/>
      <c r="AD410" s="787"/>
      <c r="AE410" s="787"/>
      <c r="AF410" s="787"/>
      <c r="AG410" s="787"/>
      <c r="AH410" s="787"/>
      <c r="AI410" s="787"/>
      <c r="AJ410" s="787"/>
      <c r="AK410" s="787"/>
      <c r="AL410" s="787"/>
      <c r="AM410" s="787"/>
      <c r="AN410" s="787"/>
      <c r="AO410" s="787"/>
      <c r="AP410" s="787"/>
      <c r="AQ410" s="787"/>
    </row>
    <row r="411" spans="1:43" s="764" customFormat="1" ht="15" x14ac:dyDescent="0.25">
      <c r="A411" s="768" t="s">
        <v>9039</v>
      </c>
      <c r="B411" s="768"/>
      <c r="C411" s="768"/>
      <c r="D411" s="768" t="s">
        <v>28</v>
      </c>
      <c r="E411" s="768" t="s">
        <v>12119</v>
      </c>
      <c r="F411" s="792">
        <f t="shared" si="57"/>
        <v>46136</v>
      </c>
      <c r="G411" s="787" t="str">
        <f t="shared" si="53"/>
        <v>B1</v>
      </c>
      <c r="H411" s="787" t="str">
        <f t="shared" si="58"/>
        <v>MR_DER-1704_26</v>
      </c>
      <c r="I411" s="793">
        <f t="shared" si="54"/>
        <v>46139</v>
      </c>
      <c r="J411" s="746" t="str">
        <f t="shared" si="55"/>
        <v>NÃO APROVADO</v>
      </c>
      <c r="K411" s="768" t="s">
        <v>3730</v>
      </c>
      <c r="L411" s="768">
        <v>46045</v>
      </c>
      <c r="M411" s="768" t="s">
        <v>12155</v>
      </c>
      <c r="N411" s="768" t="s">
        <v>5539</v>
      </c>
      <c r="O411" s="768">
        <v>46087</v>
      </c>
      <c r="P411" s="768"/>
      <c r="Q411" s="768" t="s">
        <v>3748</v>
      </c>
      <c r="R411" s="768">
        <v>46097</v>
      </c>
      <c r="S411" s="768" t="s">
        <v>12354</v>
      </c>
      <c r="T411" s="768"/>
      <c r="U411" s="768"/>
      <c r="V411" s="768"/>
      <c r="W411" s="768" t="s">
        <v>5626</v>
      </c>
      <c r="X411" s="1655">
        <v>46136</v>
      </c>
      <c r="Y411" s="69" t="s">
        <v>12589</v>
      </c>
      <c r="Z411" s="768" t="s">
        <v>5536</v>
      </c>
      <c r="AA411" s="1655">
        <v>46139</v>
      </c>
      <c r="AB411" s="768"/>
      <c r="AC411" s="787"/>
      <c r="AD411" s="787"/>
      <c r="AE411" s="787"/>
      <c r="AF411" s="787"/>
      <c r="AG411" s="787"/>
      <c r="AH411" s="787"/>
      <c r="AI411" s="787"/>
      <c r="AJ411" s="787"/>
      <c r="AK411" s="787"/>
      <c r="AL411" s="787"/>
      <c r="AM411" s="787"/>
      <c r="AN411" s="787"/>
      <c r="AO411" s="787"/>
      <c r="AP411" s="787"/>
      <c r="AQ411" s="787"/>
    </row>
    <row r="412" spans="1:43" s="764" customFormat="1" ht="15" x14ac:dyDescent="0.25">
      <c r="A412" s="768" t="s">
        <v>9039</v>
      </c>
      <c r="B412" s="768"/>
      <c r="C412" s="768"/>
      <c r="D412" s="768" t="s">
        <v>28</v>
      </c>
      <c r="E412" s="768" t="s">
        <v>12120</v>
      </c>
      <c r="F412" s="792">
        <f t="shared" si="57"/>
        <v>46136</v>
      </c>
      <c r="G412" s="787" t="str">
        <f t="shared" ref="G412:G474" si="59">IF($F412="","",INDEX($K412:$FI412,1,MATCH($F412,$K412:$FI412,)-1))</f>
        <v>B1</v>
      </c>
      <c r="H412" s="787" t="str">
        <f t="shared" si="58"/>
        <v>MR_DER-1704_26</v>
      </c>
      <c r="I412" s="793">
        <f t="shared" si="54"/>
        <v>46139</v>
      </c>
      <c r="J412" s="746" t="str">
        <f t="shared" si="55"/>
        <v>NÃO APROVADO</v>
      </c>
      <c r="K412" s="768" t="s">
        <v>3730</v>
      </c>
      <c r="L412" s="768">
        <v>46045</v>
      </c>
      <c r="M412" s="768" t="s">
        <v>12155</v>
      </c>
      <c r="N412" s="768" t="s">
        <v>5539</v>
      </c>
      <c r="O412" s="768">
        <v>46087</v>
      </c>
      <c r="P412" s="768"/>
      <c r="Q412" s="768" t="s">
        <v>3748</v>
      </c>
      <c r="R412" s="768">
        <v>46097</v>
      </c>
      <c r="S412" s="768" t="s">
        <v>12354</v>
      </c>
      <c r="T412" s="768"/>
      <c r="U412" s="768"/>
      <c r="V412" s="768"/>
      <c r="W412" s="768" t="s">
        <v>5626</v>
      </c>
      <c r="X412" s="1655">
        <v>46136</v>
      </c>
      <c r="Y412" s="69" t="s">
        <v>12589</v>
      </c>
      <c r="Z412" s="768" t="s">
        <v>5536</v>
      </c>
      <c r="AA412" s="1655">
        <v>46139</v>
      </c>
      <c r="AB412" s="768"/>
      <c r="AC412" s="787"/>
      <c r="AD412" s="787"/>
      <c r="AE412" s="787"/>
      <c r="AF412" s="787"/>
      <c r="AG412" s="787"/>
      <c r="AH412" s="787"/>
      <c r="AI412" s="787"/>
      <c r="AJ412" s="787"/>
      <c r="AK412" s="787"/>
      <c r="AL412" s="787"/>
      <c r="AM412" s="787"/>
      <c r="AN412" s="787"/>
      <c r="AO412" s="787"/>
      <c r="AP412" s="787"/>
      <c r="AQ412" s="787"/>
    </row>
    <row r="413" spans="1:43" s="764" customFormat="1" ht="15" x14ac:dyDescent="0.25">
      <c r="A413" s="768" t="s">
        <v>9039</v>
      </c>
      <c r="B413" s="768"/>
      <c r="C413" s="768"/>
      <c r="D413" s="768" t="s">
        <v>28</v>
      </c>
      <c r="E413" s="768" t="s">
        <v>12121</v>
      </c>
      <c r="F413" s="792">
        <f t="shared" si="57"/>
        <v>46136</v>
      </c>
      <c r="G413" s="787" t="str">
        <f t="shared" si="59"/>
        <v>B1</v>
      </c>
      <c r="H413" s="787" t="str">
        <f t="shared" si="58"/>
        <v>MR_DER-1704_26</v>
      </c>
      <c r="I413" s="793">
        <f t="shared" si="54"/>
        <v>46139</v>
      </c>
      <c r="J413" s="746" t="str">
        <f t="shared" si="55"/>
        <v>NÃO APROVADO</v>
      </c>
      <c r="K413" s="768" t="s">
        <v>3730</v>
      </c>
      <c r="L413" s="768">
        <v>46045</v>
      </c>
      <c r="M413" s="768" t="s">
        <v>12155</v>
      </c>
      <c r="N413" s="768" t="s">
        <v>5539</v>
      </c>
      <c r="O413" s="768">
        <v>46087</v>
      </c>
      <c r="P413" s="768"/>
      <c r="Q413" s="768" t="s">
        <v>3748</v>
      </c>
      <c r="R413" s="768">
        <v>46097</v>
      </c>
      <c r="S413" s="768" t="s">
        <v>12354</v>
      </c>
      <c r="T413" s="768"/>
      <c r="U413" s="768"/>
      <c r="V413" s="768"/>
      <c r="W413" s="768" t="s">
        <v>5626</v>
      </c>
      <c r="X413" s="1655">
        <v>46136</v>
      </c>
      <c r="Y413" s="69" t="s">
        <v>12589</v>
      </c>
      <c r="Z413" s="768" t="s">
        <v>5536</v>
      </c>
      <c r="AA413" s="1655">
        <v>46139</v>
      </c>
      <c r="AB413" s="768"/>
      <c r="AC413" s="787"/>
      <c r="AD413" s="787"/>
      <c r="AE413" s="787"/>
      <c r="AF413" s="787"/>
      <c r="AG413" s="787"/>
      <c r="AH413" s="787"/>
      <c r="AI413" s="787"/>
      <c r="AJ413" s="787"/>
      <c r="AK413" s="787"/>
      <c r="AL413" s="787"/>
      <c r="AM413" s="787"/>
      <c r="AN413" s="787"/>
      <c r="AO413" s="787"/>
      <c r="AP413" s="787"/>
      <c r="AQ413" s="787"/>
    </row>
    <row r="414" spans="1:43" s="764" customFormat="1" ht="15" x14ac:dyDescent="0.25">
      <c r="A414" s="768" t="s">
        <v>9039</v>
      </c>
      <c r="B414" s="768"/>
      <c r="C414" s="768"/>
      <c r="D414" s="768" t="s">
        <v>28</v>
      </c>
      <c r="E414" s="768" t="s">
        <v>12122</v>
      </c>
      <c r="F414" s="792">
        <f t="shared" si="57"/>
        <v>46136</v>
      </c>
      <c r="G414" s="787" t="str">
        <f t="shared" si="59"/>
        <v>B1</v>
      </c>
      <c r="H414" s="787" t="str">
        <f t="shared" si="58"/>
        <v>MR_DER-1704_26</v>
      </c>
      <c r="I414" s="793">
        <f t="shared" si="54"/>
        <v>46139</v>
      </c>
      <c r="J414" s="746" t="str">
        <f t="shared" si="55"/>
        <v>NÃO APROVADO</v>
      </c>
      <c r="K414" s="768" t="s">
        <v>3730</v>
      </c>
      <c r="L414" s="768">
        <v>46045</v>
      </c>
      <c r="M414" s="768" t="s">
        <v>12155</v>
      </c>
      <c r="N414" s="768" t="s">
        <v>5539</v>
      </c>
      <c r="O414" s="768">
        <v>46087</v>
      </c>
      <c r="P414" s="768"/>
      <c r="Q414" s="768" t="s">
        <v>3748</v>
      </c>
      <c r="R414" s="768">
        <v>46097</v>
      </c>
      <c r="S414" s="768" t="s">
        <v>12354</v>
      </c>
      <c r="T414" s="768"/>
      <c r="U414" s="768"/>
      <c r="V414" s="768"/>
      <c r="W414" s="768" t="s">
        <v>5626</v>
      </c>
      <c r="X414" s="1655">
        <v>46136</v>
      </c>
      <c r="Y414" s="69" t="s">
        <v>12589</v>
      </c>
      <c r="Z414" s="768" t="s">
        <v>5536</v>
      </c>
      <c r="AA414" s="1655">
        <v>46139</v>
      </c>
      <c r="AB414" s="768"/>
      <c r="AC414" s="787"/>
      <c r="AD414" s="787"/>
      <c r="AE414" s="787"/>
      <c r="AF414" s="787"/>
      <c r="AG414" s="787"/>
      <c r="AH414" s="787"/>
      <c r="AI414" s="787"/>
      <c r="AJ414" s="787"/>
      <c r="AK414" s="787"/>
      <c r="AL414" s="787"/>
      <c r="AM414" s="787"/>
      <c r="AN414" s="787"/>
      <c r="AO414" s="787"/>
      <c r="AP414" s="787"/>
      <c r="AQ414" s="787"/>
    </row>
    <row r="415" spans="1:43" s="764" customFormat="1" ht="15" x14ac:dyDescent="0.25">
      <c r="A415" s="768" t="s">
        <v>9039</v>
      </c>
      <c r="B415" s="768"/>
      <c r="C415" s="768"/>
      <c r="D415" s="768" t="s">
        <v>28</v>
      </c>
      <c r="E415" s="768" t="s">
        <v>12123</v>
      </c>
      <c r="F415" s="792">
        <f t="shared" si="57"/>
        <v>46136</v>
      </c>
      <c r="G415" s="787" t="str">
        <f t="shared" si="59"/>
        <v>B1</v>
      </c>
      <c r="H415" s="787" t="str">
        <f t="shared" si="58"/>
        <v>MR_DER-1704_26</v>
      </c>
      <c r="I415" s="793">
        <f t="shared" si="54"/>
        <v>46139</v>
      </c>
      <c r="J415" s="746" t="str">
        <f t="shared" si="55"/>
        <v>NÃO APROVADO</v>
      </c>
      <c r="K415" s="768" t="s">
        <v>3730</v>
      </c>
      <c r="L415" s="768">
        <v>46045</v>
      </c>
      <c r="M415" s="768" t="s">
        <v>12155</v>
      </c>
      <c r="N415" s="768" t="s">
        <v>5539</v>
      </c>
      <c r="O415" s="768">
        <v>46087</v>
      </c>
      <c r="P415" s="768"/>
      <c r="Q415" s="768" t="s">
        <v>3748</v>
      </c>
      <c r="R415" s="768">
        <v>46097</v>
      </c>
      <c r="S415" s="768" t="s">
        <v>12354</v>
      </c>
      <c r="T415" s="768"/>
      <c r="U415" s="768"/>
      <c r="V415" s="768"/>
      <c r="W415" s="768" t="s">
        <v>5626</v>
      </c>
      <c r="X415" s="1655">
        <v>46136</v>
      </c>
      <c r="Y415" s="69" t="s">
        <v>12589</v>
      </c>
      <c r="Z415" s="768" t="s">
        <v>5536</v>
      </c>
      <c r="AA415" s="1655">
        <v>46139</v>
      </c>
      <c r="AB415" s="768"/>
      <c r="AC415" s="787"/>
      <c r="AD415" s="787"/>
      <c r="AE415" s="787"/>
      <c r="AF415" s="787"/>
      <c r="AG415" s="787"/>
      <c r="AH415" s="787"/>
      <c r="AI415" s="787"/>
      <c r="AJ415" s="787"/>
      <c r="AK415" s="787"/>
      <c r="AL415" s="787"/>
      <c r="AM415" s="787"/>
      <c r="AN415" s="787"/>
      <c r="AO415" s="787"/>
      <c r="AP415" s="787"/>
      <c r="AQ415" s="787"/>
    </row>
    <row r="416" spans="1:43" s="764" customFormat="1" ht="15" x14ac:dyDescent="0.25">
      <c r="A416" s="768" t="s">
        <v>9039</v>
      </c>
      <c r="B416" s="768"/>
      <c r="C416" s="768"/>
      <c r="D416" s="768" t="s">
        <v>28</v>
      </c>
      <c r="E416" s="768" t="s">
        <v>12124</v>
      </c>
      <c r="F416" s="792">
        <f t="shared" si="57"/>
        <v>46136</v>
      </c>
      <c r="G416" s="787" t="str">
        <f t="shared" si="59"/>
        <v>B1</v>
      </c>
      <c r="H416" s="787" t="str">
        <f t="shared" si="58"/>
        <v>MR_DER-1704_26</v>
      </c>
      <c r="I416" s="793">
        <f t="shared" si="54"/>
        <v>46139</v>
      </c>
      <c r="J416" s="746" t="str">
        <f t="shared" si="55"/>
        <v>NÃO APROVADO</v>
      </c>
      <c r="K416" s="768" t="s">
        <v>3730</v>
      </c>
      <c r="L416" s="768">
        <v>46045</v>
      </c>
      <c r="M416" s="768" t="s">
        <v>12155</v>
      </c>
      <c r="N416" s="768" t="s">
        <v>5539</v>
      </c>
      <c r="O416" s="768">
        <v>46087</v>
      </c>
      <c r="P416" s="768"/>
      <c r="Q416" s="768" t="s">
        <v>3748</v>
      </c>
      <c r="R416" s="768">
        <v>46097</v>
      </c>
      <c r="S416" s="768" t="s">
        <v>12354</v>
      </c>
      <c r="T416" s="768"/>
      <c r="U416" s="768"/>
      <c r="V416" s="768"/>
      <c r="W416" s="768" t="s">
        <v>5626</v>
      </c>
      <c r="X416" s="1655">
        <v>46136</v>
      </c>
      <c r="Y416" s="69" t="s">
        <v>12589</v>
      </c>
      <c r="Z416" s="768" t="s">
        <v>5536</v>
      </c>
      <c r="AA416" s="1655">
        <v>46139</v>
      </c>
      <c r="AB416" s="768"/>
      <c r="AC416" s="787"/>
      <c r="AD416" s="787"/>
      <c r="AE416" s="787"/>
      <c r="AF416" s="787"/>
      <c r="AG416" s="787"/>
      <c r="AH416" s="787"/>
      <c r="AI416" s="787"/>
      <c r="AJ416" s="787"/>
      <c r="AK416" s="787"/>
      <c r="AL416" s="787"/>
      <c r="AM416" s="787"/>
      <c r="AN416" s="787"/>
      <c r="AO416" s="787"/>
      <c r="AP416" s="787"/>
      <c r="AQ416" s="787"/>
    </row>
    <row r="417" spans="1:43" s="764" customFormat="1" ht="15" x14ac:dyDescent="0.25">
      <c r="A417" s="768" t="s">
        <v>9039</v>
      </c>
      <c r="B417" s="768"/>
      <c r="C417" s="768"/>
      <c r="D417" s="768" t="s">
        <v>28</v>
      </c>
      <c r="E417" s="768" t="s">
        <v>12125</v>
      </c>
      <c r="F417" s="792">
        <f t="shared" si="57"/>
        <v>46136</v>
      </c>
      <c r="G417" s="787" t="str">
        <f t="shared" si="59"/>
        <v>B1</v>
      </c>
      <c r="H417" s="787" t="str">
        <f t="shared" si="58"/>
        <v>MR_DER-1704_26</v>
      </c>
      <c r="I417" s="793">
        <f t="shared" si="54"/>
        <v>46139</v>
      </c>
      <c r="J417" s="746" t="str">
        <f t="shared" si="55"/>
        <v>NÃO APROVADO</v>
      </c>
      <c r="K417" s="768" t="s">
        <v>3730</v>
      </c>
      <c r="L417" s="768">
        <v>46045</v>
      </c>
      <c r="M417" s="768" t="s">
        <v>12155</v>
      </c>
      <c r="N417" s="768" t="s">
        <v>5539</v>
      </c>
      <c r="O417" s="768">
        <v>46087</v>
      </c>
      <c r="P417" s="768"/>
      <c r="Q417" s="768" t="s">
        <v>3748</v>
      </c>
      <c r="R417" s="768">
        <v>46097</v>
      </c>
      <c r="S417" s="768" t="s">
        <v>12354</v>
      </c>
      <c r="T417" s="768"/>
      <c r="U417" s="768"/>
      <c r="V417" s="768"/>
      <c r="W417" s="768" t="s">
        <v>5626</v>
      </c>
      <c r="X417" s="1655">
        <v>46136</v>
      </c>
      <c r="Y417" s="69" t="s">
        <v>12589</v>
      </c>
      <c r="Z417" s="768" t="s">
        <v>5536</v>
      </c>
      <c r="AA417" s="1655">
        <v>46139</v>
      </c>
      <c r="AB417" s="768"/>
      <c r="AC417" s="787"/>
      <c r="AD417" s="787"/>
      <c r="AE417" s="787"/>
      <c r="AF417" s="787"/>
      <c r="AG417" s="787"/>
      <c r="AH417" s="787"/>
      <c r="AI417" s="787"/>
      <c r="AJ417" s="787"/>
      <c r="AK417" s="787"/>
      <c r="AL417" s="787"/>
      <c r="AM417" s="787"/>
      <c r="AN417" s="787"/>
      <c r="AO417" s="787"/>
      <c r="AP417" s="787"/>
      <c r="AQ417" s="787"/>
    </row>
    <row r="418" spans="1:43" s="764" customFormat="1" ht="15" x14ac:dyDescent="0.25">
      <c r="A418" s="768" t="s">
        <v>9039</v>
      </c>
      <c r="B418" s="768"/>
      <c r="C418" s="768"/>
      <c r="D418" s="768" t="s">
        <v>28</v>
      </c>
      <c r="E418" s="768" t="s">
        <v>12126</v>
      </c>
      <c r="F418" s="792">
        <f t="shared" si="57"/>
        <v>46136</v>
      </c>
      <c r="G418" s="787" t="str">
        <f t="shared" si="59"/>
        <v>B1</v>
      </c>
      <c r="H418" s="787" t="str">
        <f t="shared" si="58"/>
        <v>MR_DER-1704_26</v>
      </c>
      <c r="I418" s="793">
        <f t="shared" si="54"/>
        <v>46139</v>
      </c>
      <c r="J418" s="746" t="str">
        <f t="shared" si="55"/>
        <v>NÃO APROVADO</v>
      </c>
      <c r="K418" s="768" t="s">
        <v>3730</v>
      </c>
      <c r="L418" s="768">
        <v>46045</v>
      </c>
      <c r="M418" s="768" t="s">
        <v>12155</v>
      </c>
      <c r="N418" s="768" t="s">
        <v>5539</v>
      </c>
      <c r="O418" s="768">
        <v>46087</v>
      </c>
      <c r="P418" s="768"/>
      <c r="Q418" s="768" t="s">
        <v>3748</v>
      </c>
      <c r="R418" s="768">
        <v>46097</v>
      </c>
      <c r="S418" s="768" t="s">
        <v>12354</v>
      </c>
      <c r="T418" s="768"/>
      <c r="U418" s="768"/>
      <c r="V418" s="768"/>
      <c r="W418" s="768" t="s">
        <v>5626</v>
      </c>
      <c r="X418" s="1655">
        <v>46136</v>
      </c>
      <c r="Y418" s="69" t="s">
        <v>12589</v>
      </c>
      <c r="Z418" s="768" t="s">
        <v>5536</v>
      </c>
      <c r="AA418" s="1655">
        <v>46139</v>
      </c>
      <c r="AB418" s="768"/>
      <c r="AC418" s="787"/>
      <c r="AD418" s="787"/>
      <c r="AE418" s="787"/>
      <c r="AF418" s="787"/>
      <c r="AG418" s="787"/>
      <c r="AH418" s="787"/>
      <c r="AI418" s="787"/>
      <c r="AJ418" s="787"/>
      <c r="AK418" s="787"/>
      <c r="AL418" s="787"/>
      <c r="AM418" s="787"/>
      <c r="AN418" s="787"/>
      <c r="AO418" s="787"/>
      <c r="AP418" s="787"/>
      <c r="AQ418" s="787"/>
    </row>
    <row r="419" spans="1:43" s="764" customFormat="1" ht="15" x14ac:dyDescent="0.25">
      <c r="A419" s="768" t="s">
        <v>9039</v>
      </c>
      <c r="B419" s="768"/>
      <c r="C419" s="768"/>
      <c r="D419" s="768" t="s">
        <v>28</v>
      </c>
      <c r="E419" s="768" t="s">
        <v>12127</v>
      </c>
      <c r="F419" s="792">
        <f t="shared" si="57"/>
        <v>46136</v>
      </c>
      <c r="G419" s="787" t="str">
        <f t="shared" si="59"/>
        <v>B1</v>
      </c>
      <c r="H419" s="787" t="str">
        <f t="shared" si="58"/>
        <v>MR_DER-1704_26</v>
      </c>
      <c r="I419" s="793">
        <f t="shared" si="54"/>
        <v>46139</v>
      </c>
      <c r="J419" s="746" t="str">
        <f t="shared" si="55"/>
        <v>NÃO APROVADO</v>
      </c>
      <c r="K419" s="768" t="s">
        <v>3730</v>
      </c>
      <c r="L419" s="768">
        <v>46045</v>
      </c>
      <c r="M419" s="768" t="s">
        <v>12155</v>
      </c>
      <c r="N419" s="768" t="s">
        <v>5539</v>
      </c>
      <c r="O419" s="768">
        <v>46087</v>
      </c>
      <c r="P419" s="768"/>
      <c r="Q419" s="768" t="s">
        <v>3748</v>
      </c>
      <c r="R419" s="768">
        <v>46097</v>
      </c>
      <c r="S419" s="768" t="s">
        <v>12354</v>
      </c>
      <c r="T419" s="768"/>
      <c r="U419" s="768"/>
      <c r="V419" s="768"/>
      <c r="W419" s="768" t="s">
        <v>5626</v>
      </c>
      <c r="X419" s="1655">
        <v>46136</v>
      </c>
      <c r="Y419" s="69" t="s">
        <v>12589</v>
      </c>
      <c r="Z419" s="768" t="s">
        <v>5536</v>
      </c>
      <c r="AA419" s="1655">
        <v>46139</v>
      </c>
      <c r="AB419" s="768"/>
      <c r="AC419" s="787"/>
      <c r="AD419" s="787"/>
      <c r="AE419" s="787"/>
      <c r="AF419" s="787"/>
      <c r="AG419" s="787"/>
      <c r="AH419" s="787"/>
      <c r="AI419" s="787"/>
      <c r="AJ419" s="787"/>
      <c r="AK419" s="787"/>
      <c r="AL419" s="787"/>
      <c r="AM419" s="787"/>
      <c r="AN419" s="787"/>
      <c r="AO419" s="787"/>
      <c r="AP419" s="787"/>
      <c r="AQ419" s="787"/>
    </row>
    <row r="420" spans="1:43" s="764" customFormat="1" ht="15" x14ac:dyDescent="0.25">
      <c r="A420" s="768" t="s">
        <v>9039</v>
      </c>
      <c r="B420" s="768"/>
      <c r="C420" s="768"/>
      <c r="D420" s="768" t="s">
        <v>28</v>
      </c>
      <c r="E420" s="768" t="s">
        <v>12128</v>
      </c>
      <c r="F420" s="792">
        <f t="shared" si="57"/>
        <v>46136</v>
      </c>
      <c r="G420" s="787" t="str">
        <f t="shared" si="59"/>
        <v>B1</v>
      </c>
      <c r="H420" s="787" t="str">
        <f t="shared" si="58"/>
        <v>MR_DER-1704_26</v>
      </c>
      <c r="I420" s="793">
        <f t="shared" si="54"/>
        <v>46139</v>
      </c>
      <c r="J420" s="746" t="str">
        <f t="shared" si="55"/>
        <v>NÃO APROVADO</v>
      </c>
      <c r="K420" s="768" t="s">
        <v>3730</v>
      </c>
      <c r="L420" s="768">
        <v>46045</v>
      </c>
      <c r="M420" s="768" t="s">
        <v>12155</v>
      </c>
      <c r="N420" s="768" t="s">
        <v>5539</v>
      </c>
      <c r="O420" s="768">
        <v>46087</v>
      </c>
      <c r="P420" s="768"/>
      <c r="Q420" s="768" t="s">
        <v>3748</v>
      </c>
      <c r="R420" s="768">
        <v>46097</v>
      </c>
      <c r="S420" s="768" t="s">
        <v>12354</v>
      </c>
      <c r="T420" s="768"/>
      <c r="U420" s="768"/>
      <c r="V420" s="768"/>
      <c r="W420" s="768" t="s">
        <v>5626</v>
      </c>
      <c r="X420" s="1655">
        <v>46136</v>
      </c>
      <c r="Y420" s="69" t="s">
        <v>12589</v>
      </c>
      <c r="Z420" s="768" t="s">
        <v>5536</v>
      </c>
      <c r="AA420" s="1655">
        <v>46139</v>
      </c>
      <c r="AB420" s="768"/>
      <c r="AC420" s="787"/>
      <c r="AD420" s="787"/>
      <c r="AE420" s="787"/>
      <c r="AF420" s="787"/>
      <c r="AG420" s="787"/>
      <c r="AH420" s="787"/>
      <c r="AI420" s="787"/>
      <c r="AJ420" s="787"/>
      <c r="AK420" s="787"/>
      <c r="AL420" s="787"/>
      <c r="AM420" s="787"/>
      <c r="AN420" s="787"/>
      <c r="AO420" s="787"/>
      <c r="AP420" s="787"/>
      <c r="AQ420" s="787"/>
    </row>
    <row r="421" spans="1:43" s="764" customFormat="1" ht="15" x14ac:dyDescent="0.25">
      <c r="A421" s="768" t="s">
        <v>9039</v>
      </c>
      <c r="B421" s="768"/>
      <c r="C421" s="768"/>
      <c r="D421" s="768" t="s">
        <v>28</v>
      </c>
      <c r="E421" s="768" t="s">
        <v>12129</v>
      </c>
      <c r="F421" s="792">
        <f t="shared" si="57"/>
        <v>46136</v>
      </c>
      <c r="G421" s="787" t="str">
        <f t="shared" si="59"/>
        <v>B1</v>
      </c>
      <c r="H421" s="787" t="str">
        <f t="shared" si="58"/>
        <v>MR_DER-1704_26</v>
      </c>
      <c r="I421" s="793">
        <f t="shared" ref="I421:I483" si="60">IF(F421="NE",F421,IF(INDEX(K421:CP421,,MATCH(F421,K421:CP421,0)+3)&lt;&gt;0,INDEX(K421:CP421,,MATCH(F421,K421:CP421,0)+3),"ND"))</f>
        <v>46139</v>
      </c>
      <c r="J421" s="746" t="str">
        <f t="shared" ref="J421:J483" si="61">IF(G421="NE",G421,IF(INDEX(K421:CQ421,,MATCH(G421,K421:CQ421,0)+3)&lt;&gt;0,INDEX(K421:CQ421,,MATCH(G421,K421:CQ421,0)+3),"ND"))</f>
        <v>NÃO APROVADO</v>
      </c>
      <c r="K421" s="768" t="s">
        <v>3730</v>
      </c>
      <c r="L421" s="768">
        <v>46045</v>
      </c>
      <c r="M421" s="768" t="s">
        <v>12155</v>
      </c>
      <c r="N421" s="768" t="s">
        <v>5539</v>
      </c>
      <c r="O421" s="768">
        <v>46087</v>
      </c>
      <c r="P421" s="768"/>
      <c r="Q421" s="768" t="s">
        <v>3748</v>
      </c>
      <c r="R421" s="768">
        <v>46097</v>
      </c>
      <c r="S421" s="768" t="s">
        <v>12354</v>
      </c>
      <c r="T421" s="768"/>
      <c r="U421" s="768"/>
      <c r="V421" s="768"/>
      <c r="W421" s="768" t="s">
        <v>5626</v>
      </c>
      <c r="X421" s="1655">
        <v>46136</v>
      </c>
      <c r="Y421" s="69" t="s">
        <v>12589</v>
      </c>
      <c r="Z421" s="768" t="s">
        <v>5536</v>
      </c>
      <c r="AA421" s="1655">
        <v>46139</v>
      </c>
      <c r="AB421" s="768"/>
      <c r="AC421" s="787"/>
      <c r="AD421" s="787"/>
      <c r="AE421" s="787"/>
      <c r="AF421" s="787"/>
      <c r="AG421" s="787"/>
      <c r="AH421" s="787"/>
      <c r="AI421" s="787"/>
      <c r="AJ421" s="787"/>
      <c r="AK421" s="787"/>
      <c r="AL421" s="787"/>
      <c r="AM421" s="787"/>
      <c r="AN421" s="787"/>
      <c r="AO421" s="787"/>
      <c r="AP421" s="787"/>
      <c r="AQ421" s="787"/>
    </row>
    <row r="422" spans="1:43" s="764" customFormat="1" ht="15" x14ac:dyDescent="0.25">
      <c r="A422" s="768" t="s">
        <v>9039</v>
      </c>
      <c r="B422" s="768"/>
      <c r="C422" s="768"/>
      <c r="D422" s="768" t="s">
        <v>28</v>
      </c>
      <c r="E422" s="768" t="s">
        <v>12130</v>
      </c>
      <c r="F422" s="792">
        <f t="shared" si="57"/>
        <v>46136</v>
      </c>
      <c r="G422" s="787" t="str">
        <f t="shared" si="59"/>
        <v>B1</v>
      </c>
      <c r="H422" s="787" t="str">
        <f t="shared" si="58"/>
        <v>MR_DER-1704_26</v>
      </c>
      <c r="I422" s="793">
        <f t="shared" si="60"/>
        <v>46139</v>
      </c>
      <c r="J422" s="746" t="str">
        <f t="shared" si="61"/>
        <v>NÃO APROVADO</v>
      </c>
      <c r="K422" s="768" t="s">
        <v>3730</v>
      </c>
      <c r="L422" s="768">
        <v>46045</v>
      </c>
      <c r="M422" s="768" t="s">
        <v>12155</v>
      </c>
      <c r="N422" s="768" t="s">
        <v>5539</v>
      </c>
      <c r="O422" s="768">
        <v>46087</v>
      </c>
      <c r="P422" s="768"/>
      <c r="Q422" s="768" t="s">
        <v>3748</v>
      </c>
      <c r="R422" s="768">
        <v>46097</v>
      </c>
      <c r="S422" s="768" t="s">
        <v>12354</v>
      </c>
      <c r="T422" s="768"/>
      <c r="U422" s="768"/>
      <c r="V422" s="768"/>
      <c r="W422" s="768" t="s">
        <v>5626</v>
      </c>
      <c r="X422" s="1655">
        <v>46136</v>
      </c>
      <c r="Y422" s="69" t="s">
        <v>12589</v>
      </c>
      <c r="Z422" s="768" t="s">
        <v>5536</v>
      </c>
      <c r="AA422" s="1655">
        <v>46139</v>
      </c>
      <c r="AB422" s="768"/>
      <c r="AC422" s="787"/>
      <c r="AD422" s="787"/>
      <c r="AE422" s="787"/>
      <c r="AF422" s="787"/>
      <c r="AG422" s="787"/>
      <c r="AH422" s="787"/>
      <c r="AI422" s="787"/>
      <c r="AJ422" s="787"/>
      <c r="AK422" s="787"/>
      <c r="AL422" s="787"/>
      <c r="AM422" s="787"/>
      <c r="AN422" s="787"/>
      <c r="AO422" s="787"/>
      <c r="AP422" s="787"/>
      <c r="AQ422" s="787"/>
    </row>
    <row r="423" spans="1:43" s="764" customFormat="1" ht="15" x14ac:dyDescent="0.25">
      <c r="A423" s="768" t="s">
        <v>9039</v>
      </c>
      <c r="B423" s="768"/>
      <c r="C423" s="768"/>
      <c r="D423" s="768" t="s">
        <v>28</v>
      </c>
      <c r="E423" s="768" t="s">
        <v>12131</v>
      </c>
      <c r="F423" s="792">
        <f t="shared" si="57"/>
        <v>46136</v>
      </c>
      <c r="G423" s="787" t="str">
        <f t="shared" si="59"/>
        <v>B1</v>
      </c>
      <c r="H423" s="787" t="str">
        <f t="shared" si="58"/>
        <v>MR_DER-1704_26</v>
      </c>
      <c r="I423" s="793">
        <f t="shared" si="60"/>
        <v>46139</v>
      </c>
      <c r="J423" s="746" t="str">
        <f t="shared" si="61"/>
        <v>NÃO APROVADO</v>
      </c>
      <c r="K423" s="768" t="s">
        <v>3730</v>
      </c>
      <c r="L423" s="768">
        <v>46045</v>
      </c>
      <c r="M423" s="768" t="s">
        <v>12155</v>
      </c>
      <c r="N423" s="768" t="s">
        <v>5539</v>
      </c>
      <c r="O423" s="768">
        <v>46087</v>
      </c>
      <c r="P423" s="768"/>
      <c r="Q423" s="768" t="s">
        <v>3748</v>
      </c>
      <c r="R423" s="768">
        <v>46097</v>
      </c>
      <c r="S423" s="768" t="s">
        <v>12354</v>
      </c>
      <c r="T423" s="768"/>
      <c r="U423" s="768"/>
      <c r="V423" s="768"/>
      <c r="W423" s="768" t="s">
        <v>5626</v>
      </c>
      <c r="X423" s="1655">
        <v>46136</v>
      </c>
      <c r="Y423" s="69" t="s">
        <v>12589</v>
      </c>
      <c r="Z423" s="768" t="s">
        <v>5536</v>
      </c>
      <c r="AA423" s="1655">
        <v>46139</v>
      </c>
      <c r="AB423" s="768"/>
      <c r="AC423" s="787"/>
      <c r="AD423" s="787"/>
      <c r="AE423" s="787"/>
      <c r="AF423" s="787"/>
      <c r="AG423" s="787"/>
      <c r="AH423" s="787"/>
      <c r="AI423" s="787"/>
      <c r="AJ423" s="787"/>
      <c r="AK423" s="787"/>
      <c r="AL423" s="787"/>
      <c r="AM423" s="787"/>
      <c r="AN423" s="787"/>
      <c r="AO423" s="787"/>
      <c r="AP423" s="787"/>
      <c r="AQ423" s="787"/>
    </row>
    <row r="424" spans="1:43" s="764" customFormat="1" ht="15" x14ac:dyDescent="0.25">
      <c r="A424" s="768" t="s">
        <v>9039</v>
      </c>
      <c r="B424" s="768"/>
      <c r="C424" s="768"/>
      <c r="D424" s="768" t="s">
        <v>28</v>
      </c>
      <c r="E424" s="768" t="s">
        <v>12132</v>
      </c>
      <c r="F424" s="792">
        <f t="shared" si="57"/>
        <v>46136</v>
      </c>
      <c r="G424" s="787" t="str">
        <f t="shared" si="59"/>
        <v>B1</v>
      </c>
      <c r="H424" s="787" t="str">
        <f t="shared" si="58"/>
        <v>MR_DER-1704_26</v>
      </c>
      <c r="I424" s="793">
        <f t="shared" si="60"/>
        <v>46139</v>
      </c>
      <c r="J424" s="746" t="str">
        <f t="shared" si="61"/>
        <v>NÃO APROVADO</v>
      </c>
      <c r="K424" s="768" t="s">
        <v>3730</v>
      </c>
      <c r="L424" s="768">
        <v>46045</v>
      </c>
      <c r="M424" s="768" t="s">
        <v>12155</v>
      </c>
      <c r="N424" s="768" t="s">
        <v>5539</v>
      </c>
      <c r="O424" s="768">
        <v>46087</v>
      </c>
      <c r="P424" s="768"/>
      <c r="Q424" s="768" t="s">
        <v>3748</v>
      </c>
      <c r="R424" s="768">
        <v>46097</v>
      </c>
      <c r="S424" s="768" t="s">
        <v>12354</v>
      </c>
      <c r="T424" s="768"/>
      <c r="U424" s="768"/>
      <c r="V424" s="768"/>
      <c r="W424" s="768" t="s">
        <v>5626</v>
      </c>
      <c r="X424" s="1655">
        <v>46136</v>
      </c>
      <c r="Y424" s="69" t="s">
        <v>12589</v>
      </c>
      <c r="Z424" s="768" t="s">
        <v>5536</v>
      </c>
      <c r="AA424" s="1655">
        <v>46139</v>
      </c>
      <c r="AB424" s="768"/>
      <c r="AC424" s="787"/>
      <c r="AD424" s="787"/>
      <c r="AE424" s="787"/>
      <c r="AF424" s="787"/>
      <c r="AG424" s="787"/>
      <c r="AH424" s="787"/>
      <c r="AI424" s="787"/>
      <c r="AJ424" s="787"/>
      <c r="AK424" s="787"/>
      <c r="AL424" s="787"/>
      <c r="AM424" s="787"/>
      <c r="AN424" s="787"/>
      <c r="AO424" s="787"/>
      <c r="AP424" s="787"/>
      <c r="AQ424" s="787"/>
    </row>
    <row r="425" spans="1:43" s="764" customFormat="1" ht="15" x14ac:dyDescent="0.25">
      <c r="A425" s="768" t="s">
        <v>9039</v>
      </c>
      <c r="B425" s="768"/>
      <c r="C425" s="768"/>
      <c r="D425" s="768" t="s">
        <v>28</v>
      </c>
      <c r="E425" s="768" t="s">
        <v>12133</v>
      </c>
      <c r="F425" s="792">
        <f t="shared" si="57"/>
        <v>46136</v>
      </c>
      <c r="G425" s="787" t="str">
        <f t="shared" si="59"/>
        <v>B1</v>
      </c>
      <c r="H425" s="787" t="str">
        <f t="shared" si="58"/>
        <v>MR_DER-1704_26</v>
      </c>
      <c r="I425" s="793">
        <f t="shared" si="60"/>
        <v>46139</v>
      </c>
      <c r="J425" s="746" t="str">
        <f t="shared" si="61"/>
        <v>NÃO APROVADO</v>
      </c>
      <c r="K425" s="768" t="s">
        <v>3730</v>
      </c>
      <c r="L425" s="768">
        <v>46045</v>
      </c>
      <c r="M425" s="768" t="s">
        <v>12155</v>
      </c>
      <c r="N425" s="768" t="s">
        <v>5539</v>
      </c>
      <c r="O425" s="768">
        <v>46087</v>
      </c>
      <c r="P425" s="768"/>
      <c r="Q425" s="768" t="s">
        <v>3748</v>
      </c>
      <c r="R425" s="768">
        <v>46097</v>
      </c>
      <c r="S425" s="768" t="s">
        <v>12354</v>
      </c>
      <c r="T425" s="768"/>
      <c r="U425" s="768"/>
      <c r="V425" s="768"/>
      <c r="W425" s="768" t="s">
        <v>5626</v>
      </c>
      <c r="X425" s="1655">
        <v>46136</v>
      </c>
      <c r="Y425" s="69" t="s">
        <v>12589</v>
      </c>
      <c r="Z425" s="768" t="s">
        <v>5536</v>
      </c>
      <c r="AA425" s="1655">
        <v>46139</v>
      </c>
      <c r="AB425" s="768"/>
      <c r="AC425" s="787"/>
      <c r="AD425" s="787"/>
      <c r="AE425" s="787"/>
      <c r="AF425" s="787"/>
      <c r="AG425" s="787"/>
      <c r="AH425" s="787"/>
      <c r="AI425" s="787"/>
      <c r="AJ425" s="787"/>
      <c r="AK425" s="787"/>
      <c r="AL425" s="787"/>
      <c r="AM425" s="787"/>
      <c r="AN425" s="787"/>
      <c r="AO425" s="787"/>
      <c r="AP425" s="787"/>
      <c r="AQ425" s="787"/>
    </row>
    <row r="426" spans="1:43" s="764" customFormat="1" ht="15" x14ac:dyDescent="0.25">
      <c r="A426" s="768" t="s">
        <v>9039</v>
      </c>
      <c r="B426" s="768"/>
      <c r="C426" s="768"/>
      <c r="D426" s="768" t="s">
        <v>28</v>
      </c>
      <c r="E426" s="768" t="s">
        <v>12134</v>
      </c>
      <c r="F426" s="792">
        <f t="shared" si="57"/>
        <v>46136</v>
      </c>
      <c r="G426" s="787" t="str">
        <f t="shared" si="59"/>
        <v>B1</v>
      </c>
      <c r="H426" s="787" t="str">
        <f t="shared" si="58"/>
        <v>MR_DER-1704_26</v>
      </c>
      <c r="I426" s="793">
        <f t="shared" si="60"/>
        <v>46139</v>
      </c>
      <c r="J426" s="746" t="str">
        <f t="shared" si="61"/>
        <v>NÃO APROVADO</v>
      </c>
      <c r="K426" s="768" t="s">
        <v>3730</v>
      </c>
      <c r="L426" s="768">
        <v>46045</v>
      </c>
      <c r="M426" s="768" t="s">
        <v>12155</v>
      </c>
      <c r="N426" s="768" t="s">
        <v>5539</v>
      </c>
      <c r="O426" s="768">
        <v>46087</v>
      </c>
      <c r="P426" s="768"/>
      <c r="Q426" s="768" t="s">
        <v>3748</v>
      </c>
      <c r="R426" s="768">
        <v>46097</v>
      </c>
      <c r="S426" s="768" t="s">
        <v>12354</v>
      </c>
      <c r="T426" s="768"/>
      <c r="U426" s="768"/>
      <c r="V426" s="768"/>
      <c r="W426" s="768" t="s">
        <v>5626</v>
      </c>
      <c r="X426" s="1655">
        <v>46136</v>
      </c>
      <c r="Y426" s="69" t="s">
        <v>12589</v>
      </c>
      <c r="Z426" s="768" t="s">
        <v>5536</v>
      </c>
      <c r="AA426" s="1655">
        <v>46139</v>
      </c>
      <c r="AB426" s="768"/>
      <c r="AC426" s="787"/>
      <c r="AD426" s="787"/>
      <c r="AE426" s="787"/>
      <c r="AF426" s="787"/>
      <c r="AG426" s="787"/>
      <c r="AH426" s="787"/>
      <c r="AI426" s="787"/>
      <c r="AJ426" s="787"/>
      <c r="AK426" s="787"/>
      <c r="AL426" s="787"/>
      <c r="AM426" s="787"/>
      <c r="AN426" s="787"/>
      <c r="AO426" s="787"/>
      <c r="AP426" s="787"/>
      <c r="AQ426" s="787"/>
    </row>
    <row r="427" spans="1:43" s="764" customFormat="1" ht="15" x14ac:dyDescent="0.25">
      <c r="A427" s="768" t="s">
        <v>9039</v>
      </c>
      <c r="B427" s="768"/>
      <c r="C427" s="768"/>
      <c r="D427" s="768" t="s">
        <v>28</v>
      </c>
      <c r="E427" s="768" t="s">
        <v>12135</v>
      </c>
      <c r="F427" s="792">
        <f t="shared" si="57"/>
        <v>46136</v>
      </c>
      <c r="G427" s="787" t="str">
        <f t="shared" si="59"/>
        <v>B1</v>
      </c>
      <c r="H427" s="787" t="str">
        <f t="shared" si="58"/>
        <v>MR_DER-1704_26</v>
      </c>
      <c r="I427" s="793">
        <f t="shared" si="60"/>
        <v>46139</v>
      </c>
      <c r="J427" s="746" t="str">
        <f t="shared" si="61"/>
        <v>NÃO APROVADO</v>
      </c>
      <c r="K427" s="768" t="s">
        <v>3730</v>
      </c>
      <c r="L427" s="768">
        <v>46045</v>
      </c>
      <c r="M427" s="768" t="s">
        <v>12155</v>
      </c>
      <c r="N427" s="768" t="s">
        <v>5539</v>
      </c>
      <c r="O427" s="768">
        <v>46087</v>
      </c>
      <c r="P427" s="768"/>
      <c r="Q427" s="768" t="s">
        <v>3748</v>
      </c>
      <c r="R427" s="768">
        <v>46097</v>
      </c>
      <c r="S427" s="768" t="s">
        <v>12354</v>
      </c>
      <c r="T427" s="768"/>
      <c r="U427" s="768"/>
      <c r="V427" s="768"/>
      <c r="W427" s="768" t="s">
        <v>5626</v>
      </c>
      <c r="X427" s="1655">
        <v>46136</v>
      </c>
      <c r="Y427" s="69" t="s">
        <v>12589</v>
      </c>
      <c r="Z427" s="768" t="s">
        <v>5536</v>
      </c>
      <c r="AA427" s="1655">
        <v>46139</v>
      </c>
      <c r="AB427" s="768"/>
      <c r="AC427" s="787"/>
      <c r="AD427" s="787"/>
      <c r="AE427" s="787"/>
      <c r="AF427" s="787"/>
      <c r="AG427" s="787"/>
      <c r="AH427" s="787"/>
      <c r="AI427" s="787"/>
      <c r="AJ427" s="787"/>
      <c r="AK427" s="787"/>
      <c r="AL427" s="787"/>
      <c r="AM427" s="787"/>
      <c r="AN427" s="787"/>
      <c r="AO427" s="787"/>
      <c r="AP427" s="787"/>
      <c r="AQ427" s="787"/>
    </row>
    <row r="428" spans="1:43" s="764" customFormat="1" ht="15" x14ac:dyDescent="0.25">
      <c r="A428" s="768" t="s">
        <v>9039</v>
      </c>
      <c r="B428" s="768"/>
      <c r="C428" s="768"/>
      <c r="D428" s="768" t="s">
        <v>28</v>
      </c>
      <c r="E428" s="768" t="s">
        <v>12136</v>
      </c>
      <c r="F428" s="792">
        <f t="shared" si="57"/>
        <v>46136</v>
      </c>
      <c r="G428" s="787" t="str">
        <f t="shared" si="59"/>
        <v>B1</v>
      </c>
      <c r="H428" s="787" t="str">
        <f t="shared" si="58"/>
        <v>MR_DER-1704_26</v>
      </c>
      <c r="I428" s="793">
        <f t="shared" si="60"/>
        <v>46139</v>
      </c>
      <c r="J428" s="746" t="str">
        <f t="shared" si="61"/>
        <v>NÃO APROVADO</v>
      </c>
      <c r="K428" s="768" t="s">
        <v>3730</v>
      </c>
      <c r="L428" s="768">
        <v>46045</v>
      </c>
      <c r="M428" s="768" t="s">
        <v>12155</v>
      </c>
      <c r="N428" s="768" t="s">
        <v>5539</v>
      </c>
      <c r="O428" s="768">
        <v>46087</v>
      </c>
      <c r="P428" s="768"/>
      <c r="Q428" s="768" t="s">
        <v>3748</v>
      </c>
      <c r="R428" s="768">
        <v>46097</v>
      </c>
      <c r="S428" s="768" t="s">
        <v>12354</v>
      </c>
      <c r="T428" s="768"/>
      <c r="U428" s="768"/>
      <c r="V428" s="768"/>
      <c r="W428" s="768" t="s">
        <v>5626</v>
      </c>
      <c r="X428" s="1655">
        <v>46136</v>
      </c>
      <c r="Y428" s="69" t="s">
        <v>12589</v>
      </c>
      <c r="Z428" s="768" t="s">
        <v>5536</v>
      </c>
      <c r="AA428" s="1655">
        <v>46139</v>
      </c>
      <c r="AB428" s="768"/>
      <c r="AC428" s="787"/>
      <c r="AD428" s="787"/>
      <c r="AE428" s="787"/>
      <c r="AF428" s="787"/>
      <c r="AG428" s="787"/>
      <c r="AH428" s="787"/>
      <c r="AI428" s="787"/>
      <c r="AJ428" s="787"/>
      <c r="AK428" s="787"/>
      <c r="AL428" s="787"/>
      <c r="AM428" s="787"/>
      <c r="AN428" s="787"/>
      <c r="AO428" s="787"/>
      <c r="AP428" s="787"/>
      <c r="AQ428" s="787"/>
    </row>
    <row r="429" spans="1:43" s="764" customFormat="1" ht="15" x14ac:dyDescent="0.25">
      <c r="A429" s="768" t="s">
        <v>9039</v>
      </c>
      <c r="B429" s="768"/>
      <c r="C429" s="768"/>
      <c r="D429" s="768" t="s">
        <v>28</v>
      </c>
      <c r="E429" s="768" t="s">
        <v>12137</v>
      </c>
      <c r="F429" s="792">
        <f t="shared" si="57"/>
        <v>46136</v>
      </c>
      <c r="G429" s="787" t="str">
        <f t="shared" si="59"/>
        <v>B1</v>
      </c>
      <c r="H429" s="787" t="str">
        <f t="shared" si="58"/>
        <v>MR_DER-1704_26</v>
      </c>
      <c r="I429" s="793">
        <f t="shared" si="60"/>
        <v>46139</v>
      </c>
      <c r="J429" s="746" t="str">
        <f t="shared" si="61"/>
        <v>NÃO APROVADO</v>
      </c>
      <c r="K429" s="768" t="s">
        <v>3730</v>
      </c>
      <c r="L429" s="768">
        <v>46045</v>
      </c>
      <c r="M429" s="768" t="s">
        <v>12155</v>
      </c>
      <c r="N429" s="768" t="s">
        <v>5539</v>
      </c>
      <c r="O429" s="768">
        <v>46087</v>
      </c>
      <c r="P429" s="768"/>
      <c r="Q429" s="768" t="s">
        <v>3748</v>
      </c>
      <c r="R429" s="768">
        <v>46097</v>
      </c>
      <c r="S429" s="768" t="s">
        <v>12354</v>
      </c>
      <c r="T429" s="768"/>
      <c r="U429" s="768"/>
      <c r="V429" s="768"/>
      <c r="W429" s="768" t="s">
        <v>5626</v>
      </c>
      <c r="X429" s="1655">
        <v>46136</v>
      </c>
      <c r="Y429" s="69" t="s">
        <v>12589</v>
      </c>
      <c r="Z429" s="768" t="s">
        <v>5536</v>
      </c>
      <c r="AA429" s="1655">
        <v>46139</v>
      </c>
      <c r="AB429" s="768"/>
      <c r="AC429" s="787"/>
      <c r="AD429" s="787"/>
      <c r="AE429" s="787"/>
      <c r="AF429" s="787"/>
      <c r="AG429" s="787"/>
      <c r="AH429" s="787"/>
      <c r="AI429" s="787"/>
      <c r="AJ429" s="787"/>
      <c r="AK429" s="787"/>
      <c r="AL429" s="787"/>
      <c r="AM429" s="787"/>
      <c r="AN429" s="787"/>
      <c r="AO429" s="787"/>
      <c r="AP429" s="787"/>
      <c r="AQ429" s="787"/>
    </row>
    <row r="430" spans="1:43" s="764" customFormat="1" ht="15" x14ac:dyDescent="0.25">
      <c r="A430" s="768" t="s">
        <v>9039</v>
      </c>
      <c r="B430" s="768"/>
      <c r="C430" s="768"/>
      <c r="D430" s="768" t="s">
        <v>28</v>
      </c>
      <c r="E430" s="768" t="s">
        <v>12138</v>
      </c>
      <c r="F430" s="792">
        <f t="shared" si="57"/>
        <v>46136</v>
      </c>
      <c r="G430" s="787" t="str">
        <f t="shared" si="59"/>
        <v>B1</v>
      </c>
      <c r="H430" s="787" t="str">
        <f t="shared" si="58"/>
        <v>MR_DER-1704_26</v>
      </c>
      <c r="I430" s="793">
        <f t="shared" si="60"/>
        <v>46139</v>
      </c>
      <c r="J430" s="746" t="str">
        <f t="shared" si="61"/>
        <v>NÃO APROVADO</v>
      </c>
      <c r="K430" s="768" t="s">
        <v>3730</v>
      </c>
      <c r="L430" s="768">
        <v>46045</v>
      </c>
      <c r="M430" s="768" t="s">
        <v>12155</v>
      </c>
      <c r="N430" s="768" t="s">
        <v>5539</v>
      </c>
      <c r="O430" s="768">
        <v>46087</v>
      </c>
      <c r="P430" s="768"/>
      <c r="Q430" s="768" t="s">
        <v>3748</v>
      </c>
      <c r="R430" s="768">
        <v>46097</v>
      </c>
      <c r="S430" s="768" t="s">
        <v>12354</v>
      </c>
      <c r="T430" s="768"/>
      <c r="U430" s="768"/>
      <c r="V430" s="768"/>
      <c r="W430" s="768" t="s">
        <v>5626</v>
      </c>
      <c r="X430" s="1655">
        <v>46136</v>
      </c>
      <c r="Y430" s="69" t="s">
        <v>12589</v>
      </c>
      <c r="Z430" s="768" t="s">
        <v>5536</v>
      </c>
      <c r="AA430" s="1655">
        <v>46139</v>
      </c>
      <c r="AB430" s="768"/>
      <c r="AC430" s="787"/>
      <c r="AD430" s="787"/>
      <c r="AE430" s="787"/>
      <c r="AF430" s="787"/>
      <c r="AG430" s="787"/>
      <c r="AH430" s="787"/>
      <c r="AI430" s="787"/>
      <c r="AJ430" s="787"/>
      <c r="AK430" s="787"/>
      <c r="AL430" s="787"/>
      <c r="AM430" s="787"/>
      <c r="AN430" s="787"/>
      <c r="AO430" s="787"/>
      <c r="AP430" s="787"/>
      <c r="AQ430" s="787"/>
    </row>
    <row r="431" spans="1:43" s="764" customFormat="1" ht="15" x14ac:dyDescent="0.25">
      <c r="A431" s="768" t="s">
        <v>9039</v>
      </c>
      <c r="B431" s="768"/>
      <c r="C431" s="768"/>
      <c r="D431" s="768" t="s">
        <v>28</v>
      </c>
      <c r="E431" s="768" t="s">
        <v>12139</v>
      </c>
      <c r="F431" s="792">
        <f t="shared" si="57"/>
        <v>46136</v>
      </c>
      <c r="G431" s="787" t="str">
        <f t="shared" si="59"/>
        <v>B1</v>
      </c>
      <c r="H431" s="787" t="str">
        <f t="shared" si="58"/>
        <v>MR_DER-1704_26</v>
      </c>
      <c r="I431" s="793">
        <f t="shared" si="60"/>
        <v>46139</v>
      </c>
      <c r="J431" s="746" t="str">
        <f t="shared" si="61"/>
        <v>NÃO APROVADO</v>
      </c>
      <c r="K431" s="768" t="s">
        <v>3730</v>
      </c>
      <c r="L431" s="768">
        <v>46045</v>
      </c>
      <c r="M431" s="768" t="s">
        <v>12155</v>
      </c>
      <c r="N431" s="768" t="s">
        <v>5539</v>
      </c>
      <c r="O431" s="768">
        <v>46087</v>
      </c>
      <c r="P431" s="768"/>
      <c r="Q431" s="768" t="s">
        <v>3748</v>
      </c>
      <c r="R431" s="768">
        <v>46097</v>
      </c>
      <c r="S431" s="768" t="s">
        <v>12354</v>
      </c>
      <c r="T431" s="768"/>
      <c r="U431" s="768"/>
      <c r="V431" s="768"/>
      <c r="W431" s="768" t="s">
        <v>5626</v>
      </c>
      <c r="X431" s="1655">
        <v>46136</v>
      </c>
      <c r="Y431" s="69" t="s">
        <v>12589</v>
      </c>
      <c r="Z431" s="768" t="s">
        <v>5536</v>
      </c>
      <c r="AA431" s="1655">
        <v>46139</v>
      </c>
      <c r="AB431" s="768"/>
      <c r="AC431" s="787"/>
      <c r="AD431" s="787"/>
      <c r="AE431" s="787"/>
      <c r="AF431" s="787"/>
      <c r="AG431" s="787"/>
      <c r="AH431" s="787"/>
      <c r="AI431" s="787"/>
      <c r="AJ431" s="787"/>
      <c r="AK431" s="787"/>
      <c r="AL431" s="787"/>
      <c r="AM431" s="787"/>
      <c r="AN431" s="787"/>
      <c r="AO431" s="787"/>
      <c r="AP431" s="787"/>
      <c r="AQ431" s="787"/>
    </row>
    <row r="432" spans="1:43" s="764" customFormat="1" ht="15" x14ac:dyDescent="0.25">
      <c r="A432" s="768" t="s">
        <v>9039</v>
      </c>
      <c r="B432" s="768"/>
      <c r="C432" s="768"/>
      <c r="D432" s="768" t="s">
        <v>28</v>
      </c>
      <c r="E432" s="768" t="s">
        <v>12140</v>
      </c>
      <c r="F432" s="792">
        <f t="shared" si="57"/>
        <v>46136</v>
      </c>
      <c r="G432" s="787" t="str">
        <f t="shared" si="59"/>
        <v>B1</v>
      </c>
      <c r="H432" s="787" t="str">
        <f t="shared" si="58"/>
        <v>MR_DER-1704_26</v>
      </c>
      <c r="I432" s="793">
        <f t="shared" si="60"/>
        <v>46139</v>
      </c>
      <c r="J432" s="746" t="str">
        <f t="shared" si="61"/>
        <v>NÃO APROVADO</v>
      </c>
      <c r="K432" s="768" t="s">
        <v>3730</v>
      </c>
      <c r="L432" s="768">
        <v>46045</v>
      </c>
      <c r="M432" s="768" t="s">
        <v>12155</v>
      </c>
      <c r="N432" s="768" t="s">
        <v>5539</v>
      </c>
      <c r="O432" s="768">
        <v>46087</v>
      </c>
      <c r="P432" s="768"/>
      <c r="Q432" s="768" t="s">
        <v>3748</v>
      </c>
      <c r="R432" s="768">
        <v>46097</v>
      </c>
      <c r="S432" s="768" t="s">
        <v>12354</v>
      </c>
      <c r="T432" s="768"/>
      <c r="U432" s="768"/>
      <c r="V432" s="768"/>
      <c r="W432" s="768" t="s">
        <v>5626</v>
      </c>
      <c r="X432" s="1655">
        <v>46136</v>
      </c>
      <c r="Y432" s="69" t="s">
        <v>12589</v>
      </c>
      <c r="Z432" s="768" t="s">
        <v>5536</v>
      </c>
      <c r="AA432" s="1655">
        <v>46139</v>
      </c>
      <c r="AB432" s="768"/>
      <c r="AC432" s="787"/>
      <c r="AD432" s="787"/>
      <c r="AE432" s="787"/>
      <c r="AF432" s="787"/>
      <c r="AG432" s="787"/>
      <c r="AH432" s="787"/>
      <c r="AI432" s="787"/>
      <c r="AJ432" s="787"/>
      <c r="AK432" s="787"/>
      <c r="AL432" s="787"/>
      <c r="AM432" s="787"/>
      <c r="AN432" s="787"/>
      <c r="AO432" s="787"/>
      <c r="AP432" s="787"/>
      <c r="AQ432" s="787"/>
    </row>
    <row r="433" spans="1:43" s="764" customFormat="1" ht="15" x14ac:dyDescent="0.25">
      <c r="A433" s="768" t="s">
        <v>9039</v>
      </c>
      <c r="B433" s="768"/>
      <c r="C433" s="768"/>
      <c r="D433" s="768" t="s">
        <v>28</v>
      </c>
      <c r="E433" s="768" t="s">
        <v>12141</v>
      </c>
      <c r="F433" s="792">
        <f t="shared" si="57"/>
        <v>46136</v>
      </c>
      <c r="G433" s="787" t="str">
        <f t="shared" si="59"/>
        <v>B1</v>
      </c>
      <c r="H433" s="787" t="str">
        <f t="shared" si="58"/>
        <v>MR_DER-1704_26</v>
      </c>
      <c r="I433" s="793">
        <f t="shared" si="60"/>
        <v>46139</v>
      </c>
      <c r="J433" s="746" t="str">
        <f t="shared" si="61"/>
        <v>NÃO APROVADO</v>
      </c>
      <c r="K433" s="768" t="s">
        <v>3730</v>
      </c>
      <c r="L433" s="768">
        <v>46045</v>
      </c>
      <c r="M433" s="768" t="s">
        <v>12155</v>
      </c>
      <c r="N433" s="768" t="s">
        <v>5539</v>
      </c>
      <c r="O433" s="768">
        <v>46087</v>
      </c>
      <c r="P433" s="768"/>
      <c r="Q433" s="768" t="s">
        <v>3748</v>
      </c>
      <c r="R433" s="768">
        <v>46097</v>
      </c>
      <c r="S433" s="768" t="s">
        <v>12354</v>
      </c>
      <c r="T433" s="768"/>
      <c r="U433" s="768"/>
      <c r="V433" s="768"/>
      <c r="W433" s="768" t="s">
        <v>5626</v>
      </c>
      <c r="X433" s="1655">
        <v>46136</v>
      </c>
      <c r="Y433" s="69" t="s">
        <v>12589</v>
      </c>
      <c r="Z433" s="768" t="s">
        <v>5536</v>
      </c>
      <c r="AA433" s="1655">
        <v>46139</v>
      </c>
      <c r="AB433" s="768"/>
      <c r="AC433" s="787"/>
      <c r="AD433" s="787"/>
      <c r="AE433" s="787"/>
      <c r="AF433" s="787"/>
      <c r="AG433" s="787"/>
      <c r="AH433" s="787"/>
      <c r="AI433" s="787"/>
      <c r="AJ433" s="787"/>
      <c r="AK433" s="787"/>
      <c r="AL433" s="787"/>
      <c r="AM433" s="787"/>
      <c r="AN433" s="787"/>
      <c r="AO433" s="787"/>
      <c r="AP433" s="787"/>
      <c r="AQ433" s="787"/>
    </row>
    <row r="434" spans="1:43" s="764" customFormat="1" ht="15" x14ac:dyDescent="0.25">
      <c r="A434" s="768" t="s">
        <v>9039</v>
      </c>
      <c r="B434" s="768"/>
      <c r="C434" s="768"/>
      <c r="D434" s="768" t="s">
        <v>28</v>
      </c>
      <c r="E434" s="768" t="s">
        <v>12142</v>
      </c>
      <c r="F434" s="792">
        <f t="shared" si="57"/>
        <v>46136</v>
      </c>
      <c r="G434" s="787" t="str">
        <f t="shared" si="59"/>
        <v>B1</v>
      </c>
      <c r="H434" s="787" t="str">
        <f t="shared" si="58"/>
        <v>MR_DER-1704_26</v>
      </c>
      <c r="I434" s="793">
        <f t="shared" si="60"/>
        <v>46139</v>
      </c>
      <c r="J434" s="746" t="str">
        <f t="shared" si="61"/>
        <v>NÃO APROVADO</v>
      </c>
      <c r="K434" s="768" t="s">
        <v>3730</v>
      </c>
      <c r="L434" s="768">
        <v>46045</v>
      </c>
      <c r="M434" s="768" t="s">
        <v>12155</v>
      </c>
      <c r="N434" s="768" t="s">
        <v>5539</v>
      </c>
      <c r="O434" s="768">
        <v>46087</v>
      </c>
      <c r="P434" s="768"/>
      <c r="Q434" s="768" t="s">
        <v>3748</v>
      </c>
      <c r="R434" s="768">
        <v>46097</v>
      </c>
      <c r="S434" s="768" t="s">
        <v>12354</v>
      </c>
      <c r="T434" s="768"/>
      <c r="U434" s="768"/>
      <c r="V434" s="768"/>
      <c r="W434" s="768" t="s">
        <v>5626</v>
      </c>
      <c r="X434" s="1655">
        <v>46136</v>
      </c>
      <c r="Y434" s="69" t="s">
        <v>12589</v>
      </c>
      <c r="Z434" s="768" t="s">
        <v>5536</v>
      </c>
      <c r="AA434" s="1655">
        <v>46139</v>
      </c>
      <c r="AB434" s="768"/>
      <c r="AC434" s="787"/>
      <c r="AD434" s="787"/>
      <c r="AE434" s="787"/>
      <c r="AF434" s="787"/>
      <c r="AG434" s="787"/>
      <c r="AH434" s="787"/>
      <c r="AI434" s="787"/>
      <c r="AJ434" s="787"/>
      <c r="AK434" s="787"/>
      <c r="AL434" s="787"/>
      <c r="AM434" s="787"/>
      <c r="AN434" s="787"/>
      <c r="AO434" s="787"/>
      <c r="AP434" s="787"/>
      <c r="AQ434" s="787"/>
    </row>
    <row r="435" spans="1:43" s="764" customFormat="1" ht="15" x14ac:dyDescent="0.25">
      <c r="A435" s="768" t="s">
        <v>9039</v>
      </c>
      <c r="B435" s="768"/>
      <c r="C435" s="768"/>
      <c r="D435" s="768" t="s">
        <v>28</v>
      </c>
      <c r="E435" s="768" t="s">
        <v>12143</v>
      </c>
      <c r="F435" s="792">
        <f t="shared" si="57"/>
        <v>46136</v>
      </c>
      <c r="G435" s="787" t="str">
        <f t="shared" si="59"/>
        <v>B1</v>
      </c>
      <c r="H435" s="787" t="str">
        <f t="shared" si="58"/>
        <v>MR_DER-1704_26</v>
      </c>
      <c r="I435" s="793">
        <f t="shared" si="60"/>
        <v>46139</v>
      </c>
      <c r="J435" s="746" t="str">
        <f t="shared" si="61"/>
        <v>NÃO APROVADO</v>
      </c>
      <c r="K435" s="768" t="s">
        <v>3730</v>
      </c>
      <c r="L435" s="768">
        <v>46045</v>
      </c>
      <c r="M435" s="768" t="s">
        <v>12155</v>
      </c>
      <c r="N435" s="768" t="s">
        <v>5539</v>
      </c>
      <c r="O435" s="768">
        <v>46087</v>
      </c>
      <c r="P435" s="768"/>
      <c r="Q435" s="768" t="s">
        <v>3748</v>
      </c>
      <c r="R435" s="768">
        <v>46097</v>
      </c>
      <c r="S435" s="768" t="s">
        <v>12354</v>
      </c>
      <c r="T435" s="768"/>
      <c r="U435" s="768"/>
      <c r="V435" s="768"/>
      <c r="W435" s="768" t="s">
        <v>5626</v>
      </c>
      <c r="X435" s="1655">
        <v>46136</v>
      </c>
      <c r="Y435" s="69" t="s">
        <v>12589</v>
      </c>
      <c r="Z435" s="768" t="s">
        <v>5536</v>
      </c>
      <c r="AA435" s="1655">
        <v>46139</v>
      </c>
      <c r="AB435" s="768"/>
      <c r="AC435" s="787"/>
      <c r="AD435" s="787"/>
      <c r="AE435" s="787"/>
      <c r="AF435" s="787"/>
      <c r="AG435" s="787"/>
      <c r="AH435" s="787"/>
      <c r="AI435" s="787"/>
      <c r="AJ435" s="787"/>
      <c r="AK435" s="787"/>
      <c r="AL435" s="787"/>
      <c r="AM435" s="787"/>
      <c r="AN435" s="787"/>
      <c r="AO435" s="787"/>
      <c r="AP435" s="787"/>
      <c r="AQ435" s="787"/>
    </row>
    <row r="436" spans="1:43" s="764" customFormat="1" ht="15" x14ac:dyDescent="0.25">
      <c r="A436" s="768" t="s">
        <v>9039</v>
      </c>
      <c r="B436" s="768"/>
      <c r="C436" s="768"/>
      <c r="D436" s="768" t="s">
        <v>28</v>
      </c>
      <c r="E436" s="768" t="s">
        <v>12144</v>
      </c>
      <c r="F436" s="792">
        <f t="shared" si="57"/>
        <v>46136</v>
      </c>
      <c r="G436" s="787" t="str">
        <f t="shared" si="59"/>
        <v>B1</v>
      </c>
      <c r="H436" s="787" t="str">
        <f t="shared" si="58"/>
        <v>MR_DER-1704_26</v>
      </c>
      <c r="I436" s="793">
        <f t="shared" si="60"/>
        <v>46139</v>
      </c>
      <c r="J436" s="746" t="str">
        <f t="shared" si="61"/>
        <v>NÃO APROVADO</v>
      </c>
      <c r="K436" s="768" t="s">
        <v>3730</v>
      </c>
      <c r="L436" s="768">
        <v>46045</v>
      </c>
      <c r="M436" s="768" t="s">
        <v>12155</v>
      </c>
      <c r="N436" s="768" t="s">
        <v>5539</v>
      </c>
      <c r="O436" s="768">
        <v>46087</v>
      </c>
      <c r="P436" s="768"/>
      <c r="Q436" s="768" t="s">
        <v>3748</v>
      </c>
      <c r="R436" s="768">
        <v>46097</v>
      </c>
      <c r="S436" s="768" t="s">
        <v>12354</v>
      </c>
      <c r="T436" s="768"/>
      <c r="U436" s="768"/>
      <c r="V436" s="768"/>
      <c r="W436" s="768" t="s">
        <v>5626</v>
      </c>
      <c r="X436" s="1655">
        <v>46136</v>
      </c>
      <c r="Y436" s="69" t="s">
        <v>12589</v>
      </c>
      <c r="Z436" s="768" t="s">
        <v>5536</v>
      </c>
      <c r="AA436" s="1655">
        <v>46139</v>
      </c>
      <c r="AB436" s="768"/>
      <c r="AC436" s="787"/>
      <c r="AD436" s="787"/>
      <c r="AE436" s="787"/>
      <c r="AF436" s="787"/>
      <c r="AG436" s="787"/>
      <c r="AH436" s="787"/>
      <c r="AI436" s="787"/>
      <c r="AJ436" s="787"/>
      <c r="AK436" s="787"/>
      <c r="AL436" s="787"/>
      <c r="AM436" s="787"/>
      <c r="AN436" s="787"/>
      <c r="AO436" s="787"/>
      <c r="AP436" s="787"/>
      <c r="AQ436" s="787"/>
    </row>
    <row r="437" spans="1:43" s="764" customFormat="1" ht="22.5" x14ac:dyDescent="0.25">
      <c r="A437" s="768" t="s">
        <v>9039</v>
      </c>
      <c r="B437" s="768"/>
      <c r="C437" s="768"/>
      <c r="D437" s="768" t="s">
        <v>28</v>
      </c>
      <c r="E437" s="768" t="s">
        <v>12145</v>
      </c>
      <c r="F437" s="792">
        <f t="shared" si="57"/>
        <v>46136</v>
      </c>
      <c r="G437" s="787" t="str">
        <f t="shared" si="59"/>
        <v>B1</v>
      </c>
      <c r="H437" s="787" t="str">
        <f t="shared" si="58"/>
        <v>MR_DER-1704_26</v>
      </c>
      <c r="I437" s="793">
        <f t="shared" si="60"/>
        <v>46139</v>
      </c>
      <c r="J437" s="746" t="str">
        <f t="shared" si="61"/>
        <v>NÃO APROVADO</v>
      </c>
      <c r="K437" s="768" t="s">
        <v>3730</v>
      </c>
      <c r="L437" s="768">
        <v>46045</v>
      </c>
      <c r="M437" s="768" t="s">
        <v>12155</v>
      </c>
      <c r="N437" s="768" t="s">
        <v>5537</v>
      </c>
      <c r="O437" s="768">
        <v>46087</v>
      </c>
      <c r="P437" s="768"/>
      <c r="Q437" s="768" t="s">
        <v>3748</v>
      </c>
      <c r="R437" s="768">
        <v>46104</v>
      </c>
      <c r="S437" s="768" t="s">
        <v>12400</v>
      </c>
      <c r="T437" s="768" t="s">
        <v>5536</v>
      </c>
      <c r="U437" s="768">
        <v>46114</v>
      </c>
      <c r="V437" s="768"/>
      <c r="W437" s="768" t="s">
        <v>5626</v>
      </c>
      <c r="X437" s="1655">
        <v>46136</v>
      </c>
      <c r="Y437" s="69" t="s">
        <v>12589</v>
      </c>
      <c r="Z437" s="768" t="s">
        <v>5536</v>
      </c>
      <c r="AA437" s="1655">
        <v>46139</v>
      </c>
      <c r="AB437" s="768"/>
      <c r="AC437" s="787"/>
      <c r="AD437" s="787"/>
      <c r="AE437" s="787"/>
      <c r="AF437" s="787"/>
      <c r="AG437" s="787"/>
      <c r="AH437" s="787"/>
      <c r="AI437" s="787"/>
      <c r="AJ437" s="787"/>
      <c r="AK437" s="787"/>
      <c r="AL437" s="787"/>
      <c r="AM437" s="787"/>
      <c r="AN437" s="787"/>
      <c r="AO437" s="787"/>
      <c r="AP437" s="787"/>
      <c r="AQ437" s="787"/>
    </row>
    <row r="438" spans="1:43" s="764" customFormat="1" ht="22.5" x14ac:dyDescent="0.25">
      <c r="A438" s="768" t="s">
        <v>9039</v>
      </c>
      <c r="B438" s="768"/>
      <c r="C438" s="768"/>
      <c r="D438" s="768" t="s">
        <v>28</v>
      </c>
      <c r="E438" s="768" t="s">
        <v>12146</v>
      </c>
      <c r="F438" s="792">
        <f t="shared" si="57"/>
        <v>46136</v>
      </c>
      <c r="G438" s="787" t="str">
        <f t="shared" si="59"/>
        <v>B1</v>
      </c>
      <c r="H438" s="787" t="str">
        <f t="shared" si="58"/>
        <v>MR_DER-1704_26</v>
      </c>
      <c r="I438" s="793">
        <f t="shared" si="60"/>
        <v>46139</v>
      </c>
      <c r="J438" s="746" t="str">
        <f t="shared" si="61"/>
        <v>NÃO APROVADO</v>
      </c>
      <c r="K438" s="768" t="s">
        <v>3730</v>
      </c>
      <c r="L438" s="768">
        <v>46045</v>
      </c>
      <c r="M438" s="768" t="s">
        <v>12155</v>
      </c>
      <c r="N438" s="768" t="s">
        <v>5537</v>
      </c>
      <c r="O438" s="768">
        <v>46087</v>
      </c>
      <c r="P438" s="768"/>
      <c r="Q438" s="768" t="s">
        <v>3748</v>
      </c>
      <c r="R438" s="768">
        <v>46104</v>
      </c>
      <c r="S438" s="768" t="s">
        <v>12400</v>
      </c>
      <c r="T438" s="768" t="s">
        <v>5536</v>
      </c>
      <c r="U438" s="768">
        <v>46114</v>
      </c>
      <c r="V438" s="768"/>
      <c r="W438" s="768" t="s">
        <v>5626</v>
      </c>
      <c r="X438" s="1655">
        <v>46136</v>
      </c>
      <c r="Y438" s="69" t="s">
        <v>12589</v>
      </c>
      <c r="Z438" s="768" t="s">
        <v>5536</v>
      </c>
      <c r="AA438" s="1655">
        <v>46139</v>
      </c>
      <c r="AB438" s="768"/>
      <c r="AC438" s="787"/>
      <c r="AD438" s="787"/>
      <c r="AE438" s="787"/>
      <c r="AF438" s="787"/>
      <c r="AG438" s="787"/>
      <c r="AH438" s="787"/>
      <c r="AI438" s="787"/>
      <c r="AJ438" s="787"/>
      <c r="AK438" s="787"/>
      <c r="AL438" s="787"/>
      <c r="AM438" s="787"/>
      <c r="AN438" s="787"/>
      <c r="AO438" s="787"/>
      <c r="AP438" s="787"/>
      <c r="AQ438" s="787"/>
    </row>
    <row r="439" spans="1:43" s="764" customFormat="1" ht="22.5" x14ac:dyDescent="0.25">
      <c r="A439" s="768" t="s">
        <v>9039</v>
      </c>
      <c r="B439" s="768"/>
      <c r="C439" s="768"/>
      <c r="D439" s="768" t="s">
        <v>28</v>
      </c>
      <c r="E439" s="768" t="s">
        <v>12147</v>
      </c>
      <c r="F439" s="792">
        <f t="shared" si="57"/>
        <v>46136</v>
      </c>
      <c r="G439" s="787" t="str">
        <f t="shared" si="59"/>
        <v>B1</v>
      </c>
      <c r="H439" s="787" t="str">
        <f t="shared" si="58"/>
        <v>MR_DER-1704_26</v>
      </c>
      <c r="I439" s="793">
        <f t="shared" si="60"/>
        <v>46139</v>
      </c>
      <c r="J439" s="746" t="str">
        <f t="shared" si="61"/>
        <v>NÃO APROVADO</v>
      </c>
      <c r="K439" s="768" t="s">
        <v>3730</v>
      </c>
      <c r="L439" s="768">
        <v>46045</v>
      </c>
      <c r="M439" s="768" t="s">
        <v>12155</v>
      </c>
      <c r="N439" s="768" t="s">
        <v>5537</v>
      </c>
      <c r="O439" s="768">
        <v>46087</v>
      </c>
      <c r="P439" s="768"/>
      <c r="Q439" s="768" t="s">
        <v>3748</v>
      </c>
      <c r="R439" s="768">
        <v>46104</v>
      </c>
      <c r="S439" s="768" t="s">
        <v>12400</v>
      </c>
      <c r="T439" s="768" t="s">
        <v>5536</v>
      </c>
      <c r="U439" s="768">
        <v>46114</v>
      </c>
      <c r="V439" s="768"/>
      <c r="W439" s="768" t="s">
        <v>5626</v>
      </c>
      <c r="X439" s="1655">
        <v>46136</v>
      </c>
      <c r="Y439" s="69" t="s">
        <v>12589</v>
      </c>
      <c r="Z439" s="768" t="s">
        <v>5536</v>
      </c>
      <c r="AA439" s="1655">
        <v>46139</v>
      </c>
      <c r="AB439" s="768"/>
      <c r="AC439" s="787"/>
      <c r="AD439" s="787"/>
      <c r="AE439" s="787"/>
      <c r="AF439" s="787"/>
      <c r="AG439" s="787"/>
      <c r="AH439" s="787"/>
      <c r="AI439" s="787"/>
      <c r="AJ439" s="787"/>
      <c r="AK439" s="787"/>
      <c r="AL439" s="787"/>
      <c r="AM439" s="787"/>
      <c r="AN439" s="787"/>
      <c r="AO439" s="787"/>
      <c r="AP439" s="787"/>
      <c r="AQ439" s="787"/>
    </row>
    <row r="440" spans="1:43" s="764" customFormat="1" ht="22.5" x14ac:dyDescent="0.25">
      <c r="A440" s="768" t="s">
        <v>9039</v>
      </c>
      <c r="B440" s="768"/>
      <c r="C440" s="768"/>
      <c r="D440" s="768" t="s">
        <v>28</v>
      </c>
      <c r="E440" s="768" t="s">
        <v>12148</v>
      </c>
      <c r="F440" s="792">
        <f t="shared" si="57"/>
        <v>46136</v>
      </c>
      <c r="G440" s="787" t="str">
        <f t="shared" si="59"/>
        <v>B1</v>
      </c>
      <c r="H440" s="787" t="str">
        <f t="shared" si="58"/>
        <v>MR_DER-1704_26</v>
      </c>
      <c r="I440" s="793">
        <f t="shared" si="60"/>
        <v>46139</v>
      </c>
      <c r="J440" s="746" t="str">
        <f t="shared" si="61"/>
        <v>NÃO APROVADO</v>
      </c>
      <c r="K440" s="768" t="s">
        <v>3730</v>
      </c>
      <c r="L440" s="768">
        <v>46045</v>
      </c>
      <c r="M440" s="768" t="s">
        <v>12155</v>
      </c>
      <c r="N440" s="768" t="s">
        <v>5537</v>
      </c>
      <c r="O440" s="768">
        <v>46087</v>
      </c>
      <c r="P440" s="768"/>
      <c r="Q440" s="768" t="s">
        <v>3748</v>
      </c>
      <c r="R440" s="768">
        <v>46104</v>
      </c>
      <c r="S440" s="768" t="s">
        <v>12400</v>
      </c>
      <c r="T440" s="768" t="s">
        <v>5536</v>
      </c>
      <c r="U440" s="768">
        <v>46114</v>
      </c>
      <c r="V440" s="768"/>
      <c r="W440" s="768" t="s">
        <v>5626</v>
      </c>
      <c r="X440" s="1655">
        <v>46136</v>
      </c>
      <c r="Y440" s="69" t="s">
        <v>12589</v>
      </c>
      <c r="Z440" s="768" t="s">
        <v>5536</v>
      </c>
      <c r="AA440" s="1655">
        <v>46139</v>
      </c>
      <c r="AB440" s="768"/>
      <c r="AC440" s="787"/>
      <c r="AD440" s="787"/>
      <c r="AE440" s="787"/>
      <c r="AF440" s="787"/>
      <c r="AG440" s="787"/>
      <c r="AH440" s="787"/>
      <c r="AI440" s="787"/>
      <c r="AJ440" s="787"/>
      <c r="AK440" s="787"/>
      <c r="AL440" s="787"/>
      <c r="AM440" s="787"/>
      <c r="AN440" s="787"/>
      <c r="AO440" s="787"/>
      <c r="AP440" s="787"/>
      <c r="AQ440" s="787"/>
    </row>
    <row r="441" spans="1:43" s="764" customFormat="1" ht="22.5" x14ac:dyDescent="0.25">
      <c r="A441" s="768" t="s">
        <v>9039</v>
      </c>
      <c r="B441" s="768"/>
      <c r="C441" s="768"/>
      <c r="D441" s="768" t="s">
        <v>28</v>
      </c>
      <c r="E441" s="768" t="s">
        <v>12149</v>
      </c>
      <c r="F441" s="792">
        <f t="shared" si="57"/>
        <v>46136</v>
      </c>
      <c r="G441" s="787" t="str">
        <f t="shared" si="59"/>
        <v>B1</v>
      </c>
      <c r="H441" s="787" t="str">
        <f t="shared" si="58"/>
        <v>MR_DER-1704_26</v>
      </c>
      <c r="I441" s="793">
        <f t="shared" si="60"/>
        <v>46139</v>
      </c>
      <c r="J441" s="746" t="str">
        <f t="shared" si="61"/>
        <v>NÃO APROVADO</v>
      </c>
      <c r="K441" s="768" t="s">
        <v>3730</v>
      </c>
      <c r="L441" s="768">
        <v>46045</v>
      </c>
      <c r="M441" s="768" t="s">
        <v>12155</v>
      </c>
      <c r="N441" s="768" t="s">
        <v>5537</v>
      </c>
      <c r="O441" s="768">
        <v>46087</v>
      </c>
      <c r="P441" s="768"/>
      <c r="Q441" s="768" t="s">
        <v>3748</v>
      </c>
      <c r="R441" s="768">
        <v>46104</v>
      </c>
      <c r="S441" s="768" t="s">
        <v>12400</v>
      </c>
      <c r="T441" s="768" t="s">
        <v>5536</v>
      </c>
      <c r="U441" s="768">
        <v>46114</v>
      </c>
      <c r="V441" s="768"/>
      <c r="W441" s="768" t="s">
        <v>5626</v>
      </c>
      <c r="X441" s="1655">
        <v>46136</v>
      </c>
      <c r="Y441" s="69" t="s">
        <v>12589</v>
      </c>
      <c r="Z441" s="768" t="s">
        <v>5536</v>
      </c>
      <c r="AA441" s="1655">
        <v>46139</v>
      </c>
      <c r="AB441" s="768"/>
      <c r="AC441" s="787"/>
      <c r="AD441" s="787"/>
      <c r="AE441" s="787"/>
      <c r="AF441" s="787"/>
      <c r="AG441" s="787"/>
      <c r="AH441" s="787"/>
      <c r="AI441" s="787"/>
      <c r="AJ441" s="787"/>
      <c r="AK441" s="787"/>
      <c r="AL441" s="787"/>
      <c r="AM441" s="787"/>
      <c r="AN441" s="787"/>
      <c r="AO441" s="787"/>
      <c r="AP441" s="787"/>
      <c r="AQ441" s="787"/>
    </row>
    <row r="442" spans="1:43" s="764" customFormat="1" ht="22.5" x14ac:dyDescent="0.25">
      <c r="A442" s="768" t="s">
        <v>9039</v>
      </c>
      <c r="B442" s="768"/>
      <c r="C442" s="768"/>
      <c r="D442" s="768" t="s">
        <v>28</v>
      </c>
      <c r="E442" s="768" t="s">
        <v>12150</v>
      </c>
      <c r="F442" s="792">
        <f t="shared" si="57"/>
        <v>46136</v>
      </c>
      <c r="G442" s="787" t="str">
        <f t="shared" si="59"/>
        <v>B1</v>
      </c>
      <c r="H442" s="787" t="str">
        <f t="shared" si="58"/>
        <v>MR_DER-1704_26</v>
      </c>
      <c r="I442" s="793">
        <f t="shared" si="60"/>
        <v>46139</v>
      </c>
      <c r="J442" s="746" t="str">
        <f t="shared" si="61"/>
        <v>NÃO APROVADO</v>
      </c>
      <c r="K442" s="768" t="s">
        <v>3730</v>
      </c>
      <c r="L442" s="768">
        <v>46045</v>
      </c>
      <c r="M442" s="768" t="s">
        <v>12155</v>
      </c>
      <c r="N442" s="768" t="s">
        <v>5537</v>
      </c>
      <c r="O442" s="768">
        <v>46087</v>
      </c>
      <c r="P442" s="768"/>
      <c r="Q442" s="768" t="s">
        <v>3748</v>
      </c>
      <c r="R442" s="768">
        <v>46104</v>
      </c>
      <c r="S442" s="768" t="s">
        <v>12400</v>
      </c>
      <c r="T442" s="768" t="s">
        <v>5536</v>
      </c>
      <c r="U442" s="768">
        <v>46114</v>
      </c>
      <c r="V442" s="768"/>
      <c r="W442" s="768" t="s">
        <v>5626</v>
      </c>
      <c r="X442" s="1655">
        <v>46136</v>
      </c>
      <c r="Y442" s="69" t="s">
        <v>12589</v>
      </c>
      <c r="Z442" s="768" t="s">
        <v>5536</v>
      </c>
      <c r="AA442" s="1655">
        <v>46139</v>
      </c>
      <c r="AB442" s="768"/>
      <c r="AC442" s="787"/>
      <c r="AD442" s="787"/>
      <c r="AE442" s="787"/>
      <c r="AF442" s="787"/>
      <c r="AG442" s="787"/>
      <c r="AH442" s="787"/>
      <c r="AI442" s="787"/>
      <c r="AJ442" s="787"/>
      <c r="AK442" s="787"/>
      <c r="AL442" s="787"/>
      <c r="AM442" s="787"/>
      <c r="AN442" s="787"/>
      <c r="AO442" s="787"/>
      <c r="AP442" s="787"/>
      <c r="AQ442" s="787"/>
    </row>
    <row r="443" spans="1:43" s="764" customFormat="1" ht="22.5" x14ac:dyDescent="0.25">
      <c r="A443" s="768" t="s">
        <v>9039</v>
      </c>
      <c r="B443" s="768"/>
      <c r="C443" s="768"/>
      <c r="D443" s="768" t="s">
        <v>28</v>
      </c>
      <c r="E443" s="768" t="s">
        <v>12151</v>
      </c>
      <c r="F443" s="792">
        <f t="shared" si="57"/>
        <v>46136</v>
      </c>
      <c r="G443" s="787" t="str">
        <f t="shared" si="59"/>
        <v>B1</v>
      </c>
      <c r="H443" s="787" t="str">
        <f t="shared" si="58"/>
        <v>MR_DER-1704_26</v>
      </c>
      <c r="I443" s="793">
        <f t="shared" si="60"/>
        <v>46139</v>
      </c>
      <c r="J443" s="746" t="str">
        <f t="shared" si="61"/>
        <v>NÃO APROVADO</v>
      </c>
      <c r="K443" s="768" t="s">
        <v>3730</v>
      </c>
      <c r="L443" s="768">
        <v>46045</v>
      </c>
      <c r="M443" s="768" t="s">
        <v>12155</v>
      </c>
      <c r="N443" s="768" t="s">
        <v>5537</v>
      </c>
      <c r="O443" s="768">
        <v>46087</v>
      </c>
      <c r="P443" s="768"/>
      <c r="Q443" s="768" t="s">
        <v>3748</v>
      </c>
      <c r="R443" s="768">
        <v>46104</v>
      </c>
      <c r="S443" s="768" t="s">
        <v>12400</v>
      </c>
      <c r="T443" s="768" t="s">
        <v>5536</v>
      </c>
      <c r="U443" s="768">
        <v>46114</v>
      </c>
      <c r="V443" s="768"/>
      <c r="W443" s="768" t="s">
        <v>5626</v>
      </c>
      <c r="X443" s="1655">
        <v>46136</v>
      </c>
      <c r="Y443" s="69" t="s">
        <v>12589</v>
      </c>
      <c r="Z443" s="768" t="s">
        <v>5536</v>
      </c>
      <c r="AA443" s="1655">
        <v>46139</v>
      </c>
      <c r="AB443" s="768"/>
      <c r="AC443" s="787"/>
      <c r="AD443" s="787"/>
      <c r="AE443" s="787"/>
      <c r="AF443" s="787"/>
      <c r="AG443" s="787"/>
      <c r="AH443" s="787"/>
      <c r="AI443" s="787"/>
      <c r="AJ443" s="787"/>
      <c r="AK443" s="787"/>
      <c r="AL443" s="787"/>
      <c r="AM443" s="787"/>
      <c r="AN443" s="787"/>
      <c r="AO443" s="787"/>
      <c r="AP443" s="787"/>
      <c r="AQ443" s="787"/>
    </row>
    <row r="444" spans="1:43" s="764" customFormat="1" ht="22.5" x14ac:dyDescent="0.25">
      <c r="A444" s="768" t="s">
        <v>9039</v>
      </c>
      <c r="B444" s="768"/>
      <c r="C444" s="768"/>
      <c r="D444" s="768" t="s">
        <v>28</v>
      </c>
      <c r="E444" s="768" t="s">
        <v>12152</v>
      </c>
      <c r="F444" s="792">
        <f t="shared" si="57"/>
        <v>46136</v>
      </c>
      <c r="G444" s="787" t="str">
        <f t="shared" si="59"/>
        <v>B1</v>
      </c>
      <c r="H444" s="787" t="str">
        <f t="shared" si="58"/>
        <v>MR_DER-1704_26</v>
      </c>
      <c r="I444" s="793">
        <f t="shared" si="60"/>
        <v>46139</v>
      </c>
      <c r="J444" s="746" t="str">
        <f t="shared" si="61"/>
        <v>NÃO APROVADO</v>
      </c>
      <c r="K444" s="768" t="s">
        <v>3730</v>
      </c>
      <c r="L444" s="768">
        <v>46045</v>
      </c>
      <c r="M444" s="768" t="s">
        <v>12155</v>
      </c>
      <c r="N444" s="768" t="s">
        <v>5537</v>
      </c>
      <c r="O444" s="768">
        <v>46087</v>
      </c>
      <c r="P444" s="768"/>
      <c r="Q444" s="768" t="s">
        <v>3748</v>
      </c>
      <c r="R444" s="768">
        <v>46104</v>
      </c>
      <c r="S444" s="768" t="s">
        <v>12400</v>
      </c>
      <c r="T444" s="768" t="s">
        <v>5536</v>
      </c>
      <c r="U444" s="768">
        <v>46114</v>
      </c>
      <c r="V444" s="768"/>
      <c r="W444" s="768" t="s">
        <v>5626</v>
      </c>
      <c r="X444" s="1655">
        <v>46136</v>
      </c>
      <c r="Y444" s="69" t="s">
        <v>12589</v>
      </c>
      <c r="Z444" s="768" t="s">
        <v>5536</v>
      </c>
      <c r="AA444" s="1655">
        <v>46139</v>
      </c>
      <c r="AB444" s="768"/>
      <c r="AC444" s="787"/>
      <c r="AD444" s="787"/>
      <c r="AE444" s="787"/>
      <c r="AF444" s="787"/>
      <c r="AG444" s="787"/>
      <c r="AH444" s="787"/>
      <c r="AI444" s="787"/>
      <c r="AJ444" s="787"/>
      <c r="AK444" s="787"/>
      <c r="AL444" s="787"/>
      <c r="AM444" s="787"/>
      <c r="AN444" s="787"/>
      <c r="AO444" s="787"/>
      <c r="AP444" s="787"/>
      <c r="AQ444" s="787"/>
    </row>
    <row r="445" spans="1:43" s="764" customFormat="1" ht="22.5" x14ac:dyDescent="0.25">
      <c r="A445" s="768" t="s">
        <v>9039</v>
      </c>
      <c r="B445" s="768"/>
      <c r="C445" s="768"/>
      <c r="D445" s="768" t="s">
        <v>29</v>
      </c>
      <c r="E445" s="768" t="s">
        <v>12153</v>
      </c>
      <c r="F445" s="792">
        <f t="shared" si="57"/>
        <v>46136</v>
      </c>
      <c r="G445" s="787" t="str">
        <f t="shared" si="59"/>
        <v>B1</v>
      </c>
      <c r="H445" s="787" t="str">
        <f t="shared" si="58"/>
        <v>MR_DER-1704_26</v>
      </c>
      <c r="I445" s="793">
        <f t="shared" si="60"/>
        <v>46139</v>
      </c>
      <c r="J445" s="746" t="str">
        <f t="shared" si="61"/>
        <v>NÃO APROVADO</v>
      </c>
      <c r="K445" s="768" t="s">
        <v>3730</v>
      </c>
      <c r="L445" s="768">
        <v>46045</v>
      </c>
      <c r="M445" s="768" t="s">
        <v>12155</v>
      </c>
      <c r="N445" s="768" t="s">
        <v>5537</v>
      </c>
      <c r="O445" s="768">
        <v>46087</v>
      </c>
      <c r="P445" s="768"/>
      <c r="Q445" s="768" t="s">
        <v>3748</v>
      </c>
      <c r="R445" s="768">
        <v>46104</v>
      </c>
      <c r="S445" s="768" t="s">
        <v>12400</v>
      </c>
      <c r="T445" s="768" t="s">
        <v>5536</v>
      </c>
      <c r="U445" s="768">
        <v>46114</v>
      </c>
      <c r="V445" s="768"/>
      <c r="W445" s="768" t="s">
        <v>5626</v>
      </c>
      <c r="X445" s="1655">
        <v>46136</v>
      </c>
      <c r="Y445" s="69" t="s">
        <v>12589</v>
      </c>
      <c r="Z445" s="768" t="s">
        <v>5536</v>
      </c>
      <c r="AA445" s="1655">
        <v>46139</v>
      </c>
      <c r="AB445" s="768"/>
      <c r="AC445" s="787"/>
      <c r="AD445" s="787"/>
      <c r="AE445" s="787"/>
      <c r="AF445" s="787"/>
      <c r="AG445" s="787"/>
      <c r="AH445" s="787"/>
      <c r="AI445" s="787"/>
      <c r="AJ445" s="787"/>
      <c r="AK445" s="787"/>
      <c r="AL445" s="787"/>
      <c r="AM445" s="787"/>
      <c r="AN445" s="787"/>
      <c r="AO445" s="787"/>
      <c r="AP445" s="787"/>
      <c r="AQ445" s="787"/>
    </row>
    <row r="446" spans="1:43" s="764" customFormat="1" ht="22.5" x14ac:dyDescent="0.25">
      <c r="A446" s="768" t="s">
        <v>9039</v>
      </c>
      <c r="B446" s="768"/>
      <c r="C446" s="768"/>
      <c r="D446" s="768" t="s">
        <v>29</v>
      </c>
      <c r="E446" s="768" t="s">
        <v>12154</v>
      </c>
      <c r="F446" s="792">
        <f t="shared" ref="F446:F505" si="62">IF(L446&lt;&gt;0,MAX(L446,R446,X446,AD446),"NE")</f>
        <v>46136</v>
      </c>
      <c r="G446" s="787" t="str">
        <f t="shared" si="59"/>
        <v>B1</v>
      </c>
      <c r="H446" s="787" t="str">
        <f t="shared" si="58"/>
        <v>MR_DER-1704_26</v>
      </c>
      <c r="I446" s="793">
        <f t="shared" si="60"/>
        <v>46139</v>
      </c>
      <c r="J446" s="746" t="str">
        <f t="shared" si="61"/>
        <v>NÃO APROVADO</v>
      </c>
      <c r="K446" s="768" t="s">
        <v>3730</v>
      </c>
      <c r="L446" s="768">
        <v>46045</v>
      </c>
      <c r="M446" s="768" t="s">
        <v>12155</v>
      </c>
      <c r="N446" s="768" t="s">
        <v>5537</v>
      </c>
      <c r="O446" s="768">
        <v>46087</v>
      </c>
      <c r="P446" s="768"/>
      <c r="Q446" s="768" t="s">
        <v>3748</v>
      </c>
      <c r="R446" s="768">
        <v>46104</v>
      </c>
      <c r="S446" s="768" t="s">
        <v>12400</v>
      </c>
      <c r="T446" s="768" t="s">
        <v>5536</v>
      </c>
      <c r="U446" s="768">
        <v>46114</v>
      </c>
      <c r="V446" s="768"/>
      <c r="W446" s="768" t="s">
        <v>5626</v>
      </c>
      <c r="X446" s="1655">
        <v>46136</v>
      </c>
      <c r="Y446" s="69" t="s">
        <v>12589</v>
      </c>
      <c r="Z446" s="768" t="s">
        <v>5536</v>
      </c>
      <c r="AA446" s="1655">
        <v>46139</v>
      </c>
      <c r="AB446" s="768"/>
      <c r="AC446" s="787"/>
      <c r="AD446" s="787"/>
      <c r="AE446" s="787"/>
      <c r="AF446" s="787"/>
      <c r="AG446" s="787"/>
      <c r="AH446" s="787"/>
      <c r="AI446" s="787"/>
      <c r="AJ446" s="787"/>
      <c r="AK446" s="787"/>
      <c r="AL446" s="787"/>
      <c r="AM446" s="787"/>
      <c r="AN446" s="787"/>
      <c r="AO446" s="787"/>
      <c r="AP446" s="787"/>
      <c r="AQ446" s="787"/>
    </row>
    <row r="447" spans="1:43" s="764" customFormat="1" ht="15" x14ac:dyDescent="0.25">
      <c r="A447" s="768" t="s">
        <v>9039</v>
      </c>
      <c r="B447" s="768"/>
      <c r="C447" s="768"/>
      <c r="D447" s="768" t="s">
        <v>29</v>
      </c>
      <c r="E447" s="768" t="s">
        <v>5175</v>
      </c>
      <c r="F447" s="792">
        <f t="shared" si="62"/>
        <v>46136</v>
      </c>
      <c r="G447" s="787" t="str">
        <f t="shared" si="59"/>
        <v>B1</v>
      </c>
      <c r="H447" s="787" t="str">
        <f t="shared" si="58"/>
        <v>MR_DER-1704_26</v>
      </c>
      <c r="I447" s="793">
        <f t="shared" si="60"/>
        <v>46139</v>
      </c>
      <c r="J447" s="746" t="str">
        <f t="shared" si="61"/>
        <v>NÃO APROVADO</v>
      </c>
      <c r="K447" s="768" t="s">
        <v>3730</v>
      </c>
      <c r="L447" s="768">
        <v>46045</v>
      </c>
      <c r="M447" s="768" t="s">
        <v>12155</v>
      </c>
      <c r="N447" s="768" t="s">
        <v>5539</v>
      </c>
      <c r="O447" s="768">
        <v>46087</v>
      </c>
      <c r="P447" s="768"/>
      <c r="Q447" s="768" t="s">
        <v>3748</v>
      </c>
      <c r="R447" s="768">
        <v>46097</v>
      </c>
      <c r="S447" s="768" t="s">
        <v>12354</v>
      </c>
      <c r="T447" s="768"/>
      <c r="U447" s="768"/>
      <c r="V447" s="768"/>
      <c r="W447" s="768" t="s">
        <v>5626</v>
      </c>
      <c r="X447" s="1655">
        <v>46136</v>
      </c>
      <c r="Y447" s="69" t="s">
        <v>12589</v>
      </c>
      <c r="Z447" s="768" t="s">
        <v>5536</v>
      </c>
      <c r="AA447" s="1655">
        <v>46139</v>
      </c>
      <c r="AB447" s="768"/>
      <c r="AC447" s="787"/>
      <c r="AD447" s="787"/>
      <c r="AE447" s="787"/>
      <c r="AF447" s="787"/>
      <c r="AG447" s="787"/>
      <c r="AH447" s="787"/>
      <c r="AI447" s="787"/>
      <c r="AJ447" s="787"/>
      <c r="AK447" s="787"/>
      <c r="AL447" s="787"/>
      <c r="AM447" s="787"/>
      <c r="AN447" s="787"/>
      <c r="AO447" s="787"/>
      <c r="AP447" s="787"/>
      <c r="AQ447" s="787"/>
    </row>
    <row r="448" spans="1:43" s="764" customFormat="1" ht="15" x14ac:dyDescent="0.25">
      <c r="A448" s="768" t="s">
        <v>9039</v>
      </c>
      <c r="B448" s="768"/>
      <c r="C448" s="768"/>
      <c r="D448" s="768" t="s">
        <v>29</v>
      </c>
      <c r="E448" s="768" t="s">
        <v>5176</v>
      </c>
      <c r="F448" s="792">
        <f t="shared" si="62"/>
        <v>46136</v>
      </c>
      <c r="G448" s="787" t="str">
        <f t="shared" si="59"/>
        <v>B1</v>
      </c>
      <c r="H448" s="787" t="str">
        <f t="shared" si="58"/>
        <v>MR_DER-1704_26</v>
      </c>
      <c r="I448" s="793">
        <f t="shared" si="60"/>
        <v>46139</v>
      </c>
      <c r="J448" s="746" t="str">
        <f t="shared" si="61"/>
        <v>NÃO APROVADO</v>
      </c>
      <c r="K448" s="768" t="s">
        <v>3730</v>
      </c>
      <c r="L448" s="768">
        <v>46045</v>
      </c>
      <c r="M448" s="768" t="s">
        <v>12155</v>
      </c>
      <c r="N448" s="768" t="s">
        <v>5539</v>
      </c>
      <c r="O448" s="768">
        <v>46087</v>
      </c>
      <c r="P448" s="768"/>
      <c r="Q448" s="768" t="s">
        <v>3748</v>
      </c>
      <c r="R448" s="768">
        <v>46097</v>
      </c>
      <c r="S448" s="768" t="s">
        <v>12354</v>
      </c>
      <c r="T448" s="768"/>
      <c r="U448" s="768"/>
      <c r="V448" s="768"/>
      <c r="W448" s="768" t="s">
        <v>5626</v>
      </c>
      <c r="X448" s="1655">
        <v>46136</v>
      </c>
      <c r="Y448" s="69" t="s">
        <v>12589</v>
      </c>
      <c r="Z448" s="768" t="s">
        <v>5536</v>
      </c>
      <c r="AA448" s="1655">
        <v>46139</v>
      </c>
      <c r="AB448" s="768"/>
      <c r="AC448" s="787"/>
      <c r="AD448" s="787"/>
      <c r="AE448" s="787"/>
      <c r="AF448" s="787"/>
      <c r="AG448" s="787"/>
      <c r="AH448" s="787"/>
      <c r="AI448" s="787"/>
      <c r="AJ448" s="787"/>
      <c r="AK448" s="787"/>
      <c r="AL448" s="787"/>
      <c r="AM448" s="787"/>
      <c r="AN448" s="787"/>
      <c r="AO448" s="787"/>
      <c r="AP448" s="787"/>
      <c r="AQ448" s="787"/>
    </row>
    <row r="449" spans="1:43" s="764" customFormat="1" ht="15" x14ac:dyDescent="0.25">
      <c r="A449" s="768" t="s">
        <v>9039</v>
      </c>
      <c r="B449" s="768"/>
      <c r="C449" s="768"/>
      <c r="D449" s="768" t="s">
        <v>29</v>
      </c>
      <c r="E449" s="768" t="s">
        <v>5177</v>
      </c>
      <c r="F449" s="792">
        <f t="shared" si="62"/>
        <v>46136</v>
      </c>
      <c r="G449" s="787" t="str">
        <f t="shared" si="59"/>
        <v>B1</v>
      </c>
      <c r="H449" s="787" t="str">
        <f t="shared" si="58"/>
        <v>MR_DER-1704_26</v>
      </c>
      <c r="I449" s="793">
        <f t="shared" si="60"/>
        <v>46139</v>
      </c>
      <c r="J449" s="746" t="str">
        <f t="shared" si="61"/>
        <v>NÃO APROVADO</v>
      </c>
      <c r="K449" s="768" t="s">
        <v>3730</v>
      </c>
      <c r="L449" s="768">
        <v>46045</v>
      </c>
      <c r="M449" s="768" t="s">
        <v>12155</v>
      </c>
      <c r="N449" s="768" t="s">
        <v>5539</v>
      </c>
      <c r="O449" s="768">
        <v>46087</v>
      </c>
      <c r="P449" s="768"/>
      <c r="Q449" s="768" t="s">
        <v>3748</v>
      </c>
      <c r="R449" s="768">
        <v>46097</v>
      </c>
      <c r="S449" s="768" t="s">
        <v>12354</v>
      </c>
      <c r="T449" s="768"/>
      <c r="U449" s="768"/>
      <c r="V449" s="768"/>
      <c r="W449" s="768" t="s">
        <v>5626</v>
      </c>
      <c r="X449" s="1655">
        <v>46136</v>
      </c>
      <c r="Y449" s="69" t="s">
        <v>12589</v>
      </c>
      <c r="Z449" s="768" t="s">
        <v>5536</v>
      </c>
      <c r="AA449" s="1655">
        <v>46139</v>
      </c>
      <c r="AB449" s="768"/>
      <c r="AC449" s="787"/>
      <c r="AD449" s="787"/>
      <c r="AE449" s="787"/>
      <c r="AF449" s="787"/>
      <c r="AG449" s="787"/>
      <c r="AH449" s="787"/>
      <c r="AI449" s="787"/>
      <c r="AJ449" s="787"/>
      <c r="AK449" s="787"/>
      <c r="AL449" s="787"/>
      <c r="AM449" s="787"/>
      <c r="AN449" s="787"/>
      <c r="AO449" s="787"/>
      <c r="AP449" s="787"/>
      <c r="AQ449" s="787"/>
    </row>
    <row r="450" spans="1:43" s="764" customFormat="1" ht="15" x14ac:dyDescent="0.25">
      <c r="A450" s="768" t="s">
        <v>9039</v>
      </c>
      <c r="B450" s="768"/>
      <c r="C450" s="768"/>
      <c r="D450" s="768" t="s">
        <v>29</v>
      </c>
      <c r="E450" s="768" t="s">
        <v>5178</v>
      </c>
      <c r="F450" s="792">
        <f t="shared" si="62"/>
        <v>46136</v>
      </c>
      <c r="G450" s="787" t="str">
        <f t="shared" si="59"/>
        <v>B1</v>
      </c>
      <c r="H450" s="787" t="str">
        <f t="shared" si="58"/>
        <v>MR_DER-1704_26</v>
      </c>
      <c r="I450" s="793">
        <f t="shared" si="60"/>
        <v>46139</v>
      </c>
      <c r="J450" s="746" t="str">
        <f t="shared" si="61"/>
        <v>NÃO APROVADO</v>
      </c>
      <c r="K450" s="768" t="s">
        <v>3730</v>
      </c>
      <c r="L450" s="768">
        <v>46045</v>
      </c>
      <c r="M450" s="768" t="s">
        <v>12155</v>
      </c>
      <c r="N450" s="768" t="s">
        <v>5539</v>
      </c>
      <c r="O450" s="768">
        <v>46087</v>
      </c>
      <c r="P450" s="768"/>
      <c r="Q450" s="768" t="s">
        <v>3748</v>
      </c>
      <c r="R450" s="768">
        <v>46097</v>
      </c>
      <c r="S450" s="768" t="s">
        <v>12354</v>
      </c>
      <c r="T450" s="768"/>
      <c r="U450" s="768"/>
      <c r="V450" s="768"/>
      <c r="W450" s="768" t="s">
        <v>5626</v>
      </c>
      <c r="X450" s="1655">
        <v>46136</v>
      </c>
      <c r="Y450" s="69" t="s">
        <v>12589</v>
      </c>
      <c r="Z450" s="768" t="s">
        <v>5536</v>
      </c>
      <c r="AA450" s="1655">
        <v>46139</v>
      </c>
      <c r="AB450" s="768"/>
      <c r="AC450" s="787"/>
      <c r="AD450" s="787"/>
      <c r="AE450" s="787"/>
      <c r="AF450" s="787"/>
      <c r="AG450" s="787"/>
      <c r="AH450" s="787"/>
      <c r="AI450" s="787"/>
      <c r="AJ450" s="787"/>
      <c r="AK450" s="787"/>
      <c r="AL450" s="787"/>
      <c r="AM450" s="787"/>
      <c r="AN450" s="787"/>
      <c r="AO450" s="787"/>
      <c r="AP450" s="787"/>
      <c r="AQ450" s="787"/>
    </row>
    <row r="451" spans="1:43" s="764" customFormat="1" ht="22.5" x14ac:dyDescent="0.25">
      <c r="A451" s="768" t="s">
        <v>9039</v>
      </c>
      <c r="B451" s="768"/>
      <c r="C451" s="768"/>
      <c r="D451" s="768" t="s">
        <v>66</v>
      </c>
      <c r="E451" s="768" t="s">
        <v>5179</v>
      </c>
      <c r="F451" s="792">
        <f t="shared" si="62"/>
        <v>46136</v>
      </c>
      <c r="G451" s="787" t="str">
        <f t="shared" si="59"/>
        <v>B1</v>
      </c>
      <c r="H451" s="787" t="str">
        <f t="shared" si="58"/>
        <v>MR_DER-1704_26</v>
      </c>
      <c r="I451" s="793">
        <f t="shared" si="60"/>
        <v>46139</v>
      </c>
      <c r="J451" s="746" t="str">
        <f t="shared" si="61"/>
        <v>NÃO APROVADO</v>
      </c>
      <c r="K451" s="768" t="s">
        <v>3730</v>
      </c>
      <c r="L451" s="768">
        <v>46045</v>
      </c>
      <c r="M451" s="768" t="s">
        <v>12155</v>
      </c>
      <c r="N451" s="768" t="s">
        <v>5537</v>
      </c>
      <c r="O451" s="768">
        <v>46087</v>
      </c>
      <c r="P451" s="768"/>
      <c r="Q451" s="768" t="s">
        <v>3748</v>
      </c>
      <c r="R451" s="768">
        <v>46104</v>
      </c>
      <c r="S451" s="768" t="s">
        <v>12400</v>
      </c>
      <c r="T451" s="768" t="s">
        <v>5536</v>
      </c>
      <c r="U451" s="768">
        <v>46114</v>
      </c>
      <c r="V451" s="768"/>
      <c r="W451" s="768" t="s">
        <v>5626</v>
      </c>
      <c r="X451" s="1655">
        <v>46136</v>
      </c>
      <c r="Y451" s="69" t="s">
        <v>12589</v>
      </c>
      <c r="Z451" s="768" t="s">
        <v>5536</v>
      </c>
      <c r="AA451" s="1655">
        <v>46139</v>
      </c>
      <c r="AB451" s="768"/>
      <c r="AC451" s="787"/>
      <c r="AD451" s="787"/>
      <c r="AE451" s="787"/>
      <c r="AF451" s="787"/>
      <c r="AG451" s="787"/>
      <c r="AH451" s="787"/>
      <c r="AI451" s="787"/>
      <c r="AJ451" s="787"/>
      <c r="AK451" s="787"/>
      <c r="AL451" s="787"/>
      <c r="AM451" s="787"/>
      <c r="AN451" s="787"/>
      <c r="AO451" s="787"/>
      <c r="AP451" s="787"/>
      <c r="AQ451" s="787"/>
    </row>
    <row r="452" spans="1:43" s="764" customFormat="1" ht="15" x14ac:dyDescent="0.25">
      <c r="A452" s="768" t="s">
        <v>9039</v>
      </c>
      <c r="B452" s="768"/>
      <c r="C452" s="768"/>
      <c r="D452" s="768" t="s">
        <v>66</v>
      </c>
      <c r="E452" s="768" t="s">
        <v>12401</v>
      </c>
      <c r="F452" s="792">
        <f>IF(L452&lt;&gt;0,MAX(L452,R452,X452,AD452),"NE")</f>
        <v>46136</v>
      </c>
      <c r="G452" s="787" t="str">
        <f t="shared" si="59"/>
        <v>A2</v>
      </c>
      <c r="H452" s="787" t="str">
        <f t="shared" si="58"/>
        <v>MR_DER-1704_26</v>
      </c>
      <c r="I452" s="793">
        <f t="shared" si="60"/>
        <v>46139</v>
      </c>
      <c r="J452" s="746" t="str">
        <f t="shared" si="61"/>
        <v>NÃO APROVADO</v>
      </c>
      <c r="K452" s="768" t="s">
        <v>3730</v>
      </c>
      <c r="L452" s="768">
        <v>46104</v>
      </c>
      <c r="M452" s="768" t="s">
        <v>12400</v>
      </c>
      <c r="N452" s="768" t="s">
        <v>5536</v>
      </c>
      <c r="O452" s="768">
        <v>46114</v>
      </c>
      <c r="P452" s="768"/>
      <c r="Q452" s="768" t="s">
        <v>3765</v>
      </c>
      <c r="R452" s="1655">
        <v>46136</v>
      </c>
      <c r="S452" s="69" t="s">
        <v>12589</v>
      </c>
      <c r="T452" s="768" t="s">
        <v>5536</v>
      </c>
      <c r="U452" s="1655">
        <v>46139</v>
      </c>
      <c r="V452" s="768"/>
      <c r="W452" s="768"/>
      <c r="X452" s="768"/>
      <c r="Y452" s="768"/>
      <c r="Z452" s="768"/>
      <c r="AA452" s="768"/>
      <c r="AB452" s="768"/>
      <c r="AC452" s="787"/>
      <c r="AD452" s="787"/>
      <c r="AE452" s="787"/>
      <c r="AF452" s="787"/>
      <c r="AG452" s="787"/>
      <c r="AH452" s="787"/>
      <c r="AI452" s="787"/>
      <c r="AJ452" s="787"/>
      <c r="AK452" s="787"/>
      <c r="AL452" s="787"/>
      <c r="AM452" s="787"/>
      <c r="AN452" s="787"/>
      <c r="AO452" s="787"/>
      <c r="AP452" s="787"/>
      <c r="AQ452" s="787"/>
    </row>
    <row r="453" spans="1:43" s="764" customFormat="1" x14ac:dyDescent="0.25">
      <c r="A453" s="768" t="s">
        <v>12503</v>
      </c>
      <c r="B453" s="768"/>
      <c r="C453" s="768"/>
      <c r="D453" s="768" t="s">
        <v>34</v>
      </c>
      <c r="E453" s="768" t="s">
        <v>5180</v>
      </c>
      <c r="F453" s="792">
        <f t="shared" si="62"/>
        <v>46045</v>
      </c>
      <c r="G453" s="787" t="str">
        <f t="shared" si="59"/>
        <v>A1</v>
      </c>
      <c r="H453" s="787" t="str">
        <f t="shared" si="58"/>
        <v>MR_DER-1557_26</v>
      </c>
      <c r="I453" s="793">
        <f t="shared" si="60"/>
        <v>46120</v>
      </c>
      <c r="J453" s="746" t="str">
        <f t="shared" si="61"/>
        <v>NÃO APROVADO</v>
      </c>
      <c r="K453" s="768" t="s">
        <v>3730</v>
      </c>
      <c r="L453" s="768">
        <v>46045</v>
      </c>
      <c r="M453" s="768" t="s">
        <v>12060</v>
      </c>
      <c r="N453" s="768" t="s">
        <v>5536</v>
      </c>
      <c r="O453" s="768">
        <v>46120</v>
      </c>
      <c r="P453" s="768"/>
      <c r="Q453" s="768"/>
      <c r="R453" s="768"/>
      <c r="S453" s="768"/>
      <c r="T453" s="768"/>
      <c r="U453" s="768"/>
      <c r="V453" s="768"/>
      <c r="W453" s="768"/>
      <c r="X453" s="768"/>
      <c r="Y453" s="768"/>
      <c r="Z453" s="768"/>
      <c r="AA453" s="768"/>
      <c r="AB453" s="768"/>
      <c r="AC453" s="787"/>
      <c r="AD453" s="787"/>
      <c r="AE453" s="787"/>
      <c r="AF453" s="787"/>
      <c r="AG453" s="787"/>
      <c r="AH453" s="787"/>
      <c r="AI453" s="787"/>
      <c r="AJ453" s="787"/>
      <c r="AK453" s="787"/>
      <c r="AL453" s="787"/>
      <c r="AM453" s="787"/>
      <c r="AN453" s="787"/>
      <c r="AO453" s="787"/>
      <c r="AP453" s="787"/>
      <c r="AQ453" s="787"/>
    </row>
    <row r="454" spans="1:43" s="764" customFormat="1" x14ac:dyDescent="0.25">
      <c r="A454" s="768" t="s">
        <v>12503</v>
      </c>
      <c r="B454" s="768"/>
      <c r="C454" s="768"/>
      <c r="D454" s="768" t="s">
        <v>35</v>
      </c>
      <c r="E454" s="768" t="s">
        <v>5181</v>
      </c>
      <c r="F454" s="792">
        <f t="shared" si="62"/>
        <v>46045</v>
      </c>
      <c r="G454" s="787" t="str">
        <f t="shared" si="59"/>
        <v>A1</v>
      </c>
      <c r="H454" s="787" t="str">
        <f t="shared" ref="H454:H517" si="63">IF($F454="","",INDEX($K454:$FL454,1,MATCH($F454,$K454:$FL454,)+1))</f>
        <v>MR_DER-1557_26</v>
      </c>
      <c r="I454" s="793">
        <f t="shared" si="60"/>
        <v>46120</v>
      </c>
      <c r="J454" s="746" t="str">
        <f t="shared" si="61"/>
        <v>NÃO APROVADO</v>
      </c>
      <c r="K454" s="768" t="s">
        <v>3730</v>
      </c>
      <c r="L454" s="768">
        <v>46045</v>
      </c>
      <c r="M454" s="768" t="s">
        <v>12060</v>
      </c>
      <c r="N454" s="768" t="s">
        <v>5536</v>
      </c>
      <c r="O454" s="768">
        <v>46120</v>
      </c>
      <c r="P454" s="768"/>
      <c r="Q454" s="768"/>
      <c r="R454" s="768"/>
      <c r="S454" s="768"/>
      <c r="T454" s="768"/>
      <c r="U454" s="768"/>
      <c r="V454" s="768"/>
      <c r="W454" s="768"/>
      <c r="X454" s="768"/>
      <c r="Y454" s="768"/>
      <c r="Z454" s="768"/>
      <c r="AA454" s="768"/>
      <c r="AB454" s="768"/>
      <c r="AC454" s="787"/>
      <c r="AD454" s="787"/>
      <c r="AE454" s="787"/>
      <c r="AF454" s="787"/>
      <c r="AG454" s="787"/>
      <c r="AH454" s="787"/>
      <c r="AI454" s="787"/>
      <c r="AJ454" s="787"/>
      <c r="AK454" s="787"/>
      <c r="AL454" s="787"/>
      <c r="AM454" s="787"/>
      <c r="AN454" s="787"/>
      <c r="AO454" s="787"/>
      <c r="AP454" s="787"/>
      <c r="AQ454" s="787"/>
    </row>
    <row r="455" spans="1:43" s="764" customFormat="1" x14ac:dyDescent="0.25">
      <c r="A455" s="768" t="s">
        <v>12503</v>
      </c>
      <c r="B455" s="768"/>
      <c r="C455" s="768"/>
      <c r="D455" s="768" t="s">
        <v>35</v>
      </c>
      <c r="E455" s="768" t="s">
        <v>5182</v>
      </c>
      <c r="F455" s="792">
        <f t="shared" si="62"/>
        <v>46045</v>
      </c>
      <c r="G455" s="787" t="str">
        <f t="shared" si="59"/>
        <v>A1</v>
      </c>
      <c r="H455" s="787" t="str">
        <f t="shared" si="63"/>
        <v>MR_DER-1557_26</v>
      </c>
      <c r="I455" s="793">
        <f t="shared" si="60"/>
        <v>46120</v>
      </c>
      <c r="J455" s="746" t="str">
        <f t="shared" si="61"/>
        <v>NÃO APROVADO</v>
      </c>
      <c r="K455" s="768" t="s">
        <v>3730</v>
      </c>
      <c r="L455" s="768">
        <v>46045</v>
      </c>
      <c r="M455" s="768" t="s">
        <v>12060</v>
      </c>
      <c r="N455" s="768" t="s">
        <v>5536</v>
      </c>
      <c r="O455" s="768">
        <v>46120</v>
      </c>
      <c r="P455" s="768"/>
      <c r="Q455" s="768"/>
      <c r="R455" s="768"/>
      <c r="S455" s="768"/>
      <c r="T455" s="768"/>
      <c r="U455" s="768"/>
      <c r="V455" s="768"/>
      <c r="W455" s="768"/>
      <c r="X455" s="768"/>
      <c r="Y455" s="768"/>
      <c r="Z455" s="768"/>
      <c r="AA455" s="768"/>
      <c r="AB455" s="768"/>
      <c r="AC455" s="787"/>
      <c r="AD455" s="787"/>
      <c r="AE455" s="787"/>
      <c r="AF455" s="787"/>
      <c r="AG455" s="787"/>
      <c r="AH455" s="787"/>
      <c r="AI455" s="787"/>
      <c r="AJ455" s="787"/>
      <c r="AK455" s="787"/>
      <c r="AL455" s="787"/>
      <c r="AM455" s="787"/>
      <c r="AN455" s="787"/>
      <c r="AO455" s="787"/>
      <c r="AP455" s="787"/>
      <c r="AQ455" s="787"/>
    </row>
    <row r="456" spans="1:43" s="764" customFormat="1" x14ac:dyDescent="0.25">
      <c r="A456" s="768" t="s">
        <v>12503</v>
      </c>
      <c r="B456" s="768"/>
      <c r="C456" s="768"/>
      <c r="D456" s="768" t="s">
        <v>35</v>
      </c>
      <c r="E456" s="768" t="s">
        <v>5183</v>
      </c>
      <c r="F456" s="792">
        <f t="shared" si="62"/>
        <v>46045</v>
      </c>
      <c r="G456" s="787" t="str">
        <f t="shared" si="59"/>
        <v>A1</v>
      </c>
      <c r="H456" s="787" t="str">
        <f t="shared" si="63"/>
        <v>MR_DER-1557_26</v>
      </c>
      <c r="I456" s="793">
        <f t="shared" si="60"/>
        <v>46120</v>
      </c>
      <c r="J456" s="746" t="str">
        <f t="shared" si="61"/>
        <v>NÃO APROVADO</v>
      </c>
      <c r="K456" s="768" t="s">
        <v>3730</v>
      </c>
      <c r="L456" s="768">
        <v>46045</v>
      </c>
      <c r="M456" s="768" t="s">
        <v>12060</v>
      </c>
      <c r="N456" s="768" t="s">
        <v>5536</v>
      </c>
      <c r="O456" s="768">
        <v>46120</v>
      </c>
      <c r="P456" s="768"/>
      <c r="Q456" s="768"/>
      <c r="R456" s="768"/>
      <c r="S456" s="768"/>
      <c r="T456" s="768"/>
      <c r="U456" s="768"/>
      <c r="V456" s="768"/>
      <c r="W456" s="768"/>
      <c r="X456" s="768"/>
      <c r="Y456" s="768"/>
      <c r="Z456" s="768"/>
      <c r="AA456" s="768"/>
      <c r="AB456" s="768"/>
      <c r="AC456" s="787"/>
      <c r="AD456" s="787"/>
      <c r="AE456" s="787"/>
      <c r="AF456" s="787"/>
      <c r="AG456" s="787"/>
      <c r="AH456" s="787"/>
      <c r="AI456" s="787"/>
      <c r="AJ456" s="787"/>
      <c r="AK456" s="787"/>
      <c r="AL456" s="787"/>
      <c r="AM456" s="787"/>
      <c r="AN456" s="787"/>
      <c r="AO456" s="787"/>
      <c r="AP456" s="787"/>
      <c r="AQ456" s="787"/>
    </row>
    <row r="457" spans="1:43" s="764" customFormat="1" x14ac:dyDescent="0.25">
      <c r="A457" s="768" t="s">
        <v>12503</v>
      </c>
      <c r="B457" s="768"/>
      <c r="C457" s="768"/>
      <c r="D457" s="768" t="s">
        <v>35</v>
      </c>
      <c r="E457" s="768" t="s">
        <v>5184</v>
      </c>
      <c r="F457" s="792">
        <f t="shared" si="62"/>
        <v>46045</v>
      </c>
      <c r="G457" s="787" t="str">
        <f t="shared" si="59"/>
        <v>A1</v>
      </c>
      <c r="H457" s="787" t="str">
        <f t="shared" si="63"/>
        <v>MR_DER-1557_26</v>
      </c>
      <c r="I457" s="793">
        <f t="shared" si="60"/>
        <v>46120</v>
      </c>
      <c r="J457" s="746" t="str">
        <f t="shared" si="61"/>
        <v>NÃO APROVADO</v>
      </c>
      <c r="K457" s="768" t="s">
        <v>3730</v>
      </c>
      <c r="L457" s="768">
        <v>46045</v>
      </c>
      <c r="M457" s="768" t="s">
        <v>12060</v>
      </c>
      <c r="N457" s="768" t="s">
        <v>5536</v>
      </c>
      <c r="O457" s="768">
        <v>46120</v>
      </c>
      <c r="P457" s="768"/>
      <c r="Q457" s="768"/>
      <c r="R457" s="768"/>
      <c r="S457" s="768"/>
      <c r="T457" s="768"/>
      <c r="U457" s="768"/>
      <c r="V457" s="768"/>
      <c r="W457" s="768"/>
      <c r="X457" s="768"/>
      <c r="Y457" s="768"/>
      <c r="Z457" s="768"/>
      <c r="AA457" s="768"/>
      <c r="AB457" s="768"/>
      <c r="AC457" s="787"/>
      <c r="AD457" s="787"/>
      <c r="AE457" s="787"/>
      <c r="AF457" s="787"/>
      <c r="AG457" s="787"/>
      <c r="AH457" s="787"/>
      <c r="AI457" s="787"/>
      <c r="AJ457" s="787"/>
      <c r="AK457" s="787"/>
      <c r="AL457" s="787"/>
      <c r="AM457" s="787"/>
      <c r="AN457" s="787"/>
      <c r="AO457" s="787"/>
      <c r="AP457" s="787"/>
      <c r="AQ457" s="787"/>
    </row>
    <row r="458" spans="1:43" s="764" customFormat="1" x14ac:dyDescent="0.25">
      <c r="A458" s="768" t="s">
        <v>12503</v>
      </c>
      <c r="B458" s="768"/>
      <c r="C458" s="768"/>
      <c r="D458" s="768" t="s">
        <v>35</v>
      </c>
      <c r="E458" s="768" t="s">
        <v>5185</v>
      </c>
      <c r="F458" s="792">
        <f t="shared" si="62"/>
        <v>46045</v>
      </c>
      <c r="G458" s="787" t="str">
        <f t="shared" si="59"/>
        <v>A1</v>
      </c>
      <c r="H458" s="787" t="str">
        <f t="shared" si="63"/>
        <v>MR_DER-1557_26</v>
      </c>
      <c r="I458" s="793">
        <f t="shared" si="60"/>
        <v>46120</v>
      </c>
      <c r="J458" s="746" t="str">
        <f t="shared" si="61"/>
        <v>NÃO APROVADO</v>
      </c>
      <c r="K458" s="768" t="s">
        <v>3730</v>
      </c>
      <c r="L458" s="768">
        <v>46045</v>
      </c>
      <c r="M458" s="768" t="s">
        <v>12060</v>
      </c>
      <c r="N458" s="768" t="s">
        <v>5536</v>
      </c>
      <c r="O458" s="768">
        <v>46120</v>
      </c>
      <c r="P458" s="768"/>
      <c r="Q458" s="768"/>
      <c r="R458" s="768"/>
      <c r="S458" s="768"/>
      <c r="T458" s="768"/>
      <c r="U458" s="768"/>
      <c r="V458" s="768"/>
      <c r="W458" s="768"/>
      <c r="X458" s="768"/>
      <c r="Y458" s="768"/>
      <c r="Z458" s="768"/>
      <c r="AA458" s="768"/>
      <c r="AB458" s="768"/>
      <c r="AC458" s="787"/>
      <c r="AD458" s="787"/>
      <c r="AE458" s="787"/>
      <c r="AF458" s="787"/>
      <c r="AG458" s="787"/>
      <c r="AH458" s="787"/>
      <c r="AI458" s="787"/>
      <c r="AJ458" s="787"/>
      <c r="AK458" s="787"/>
      <c r="AL458" s="787"/>
      <c r="AM458" s="787"/>
      <c r="AN458" s="787"/>
      <c r="AO458" s="787"/>
      <c r="AP458" s="787"/>
      <c r="AQ458" s="787"/>
    </row>
    <row r="459" spans="1:43" s="764" customFormat="1" x14ac:dyDescent="0.25">
      <c r="A459" s="768" t="s">
        <v>12503</v>
      </c>
      <c r="B459" s="768"/>
      <c r="C459" s="768"/>
      <c r="D459" s="768" t="s">
        <v>36</v>
      </c>
      <c r="E459" s="768" t="s">
        <v>5186</v>
      </c>
      <c r="F459" s="792">
        <f t="shared" si="62"/>
        <v>46045</v>
      </c>
      <c r="G459" s="787" t="str">
        <f t="shared" si="59"/>
        <v>A1</v>
      </c>
      <c r="H459" s="787" t="str">
        <f t="shared" si="63"/>
        <v>MR_DER-1557_26</v>
      </c>
      <c r="I459" s="793">
        <f t="shared" si="60"/>
        <v>46120</v>
      </c>
      <c r="J459" s="746" t="str">
        <f t="shared" si="61"/>
        <v>NÃO APROVADO</v>
      </c>
      <c r="K459" s="768" t="s">
        <v>3730</v>
      </c>
      <c r="L459" s="768">
        <v>46045</v>
      </c>
      <c r="M459" s="768" t="s">
        <v>12060</v>
      </c>
      <c r="N459" s="768" t="s">
        <v>5536</v>
      </c>
      <c r="O459" s="768">
        <v>46120</v>
      </c>
      <c r="P459" s="768"/>
      <c r="Q459" s="768"/>
      <c r="R459" s="768"/>
      <c r="S459" s="768"/>
      <c r="T459" s="768"/>
      <c r="U459" s="768"/>
      <c r="V459" s="768"/>
      <c r="W459" s="768"/>
      <c r="X459" s="768"/>
      <c r="Y459" s="768"/>
      <c r="Z459" s="768"/>
      <c r="AA459" s="768"/>
      <c r="AB459" s="768"/>
      <c r="AC459" s="787"/>
      <c r="AD459" s="787"/>
      <c r="AE459" s="787"/>
      <c r="AF459" s="787"/>
      <c r="AG459" s="787"/>
      <c r="AH459" s="787"/>
      <c r="AI459" s="787"/>
      <c r="AJ459" s="787"/>
      <c r="AK459" s="787"/>
      <c r="AL459" s="787"/>
      <c r="AM459" s="787"/>
      <c r="AN459" s="787"/>
      <c r="AO459" s="787"/>
      <c r="AP459" s="787"/>
      <c r="AQ459" s="787"/>
    </row>
    <row r="460" spans="1:43" s="764" customFormat="1" x14ac:dyDescent="0.25">
      <c r="A460" s="768" t="s">
        <v>12503</v>
      </c>
      <c r="B460" s="768"/>
      <c r="C460" s="768"/>
      <c r="D460" s="768" t="s">
        <v>37</v>
      </c>
      <c r="E460" s="768" t="s">
        <v>5187</v>
      </c>
      <c r="F460" s="792">
        <f t="shared" si="62"/>
        <v>46045</v>
      </c>
      <c r="G460" s="787" t="str">
        <f t="shared" si="59"/>
        <v>A1</v>
      </c>
      <c r="H460" s="787" t="str">
        <f t="shared" si="63"/>
        <v>MR_DER-1557_26</v>
      </c>
      <c r="I460" s="793">
        <f t="shared" si="60"/>
        <v>46120</v>
      </c>
      <c r="J460" s="746" t="str">
        <f t="shared" si="61"/>
        <v>NÃO APROVADO</v>
      </c>
      <c r="K460" s="768" t="s">
        <v>3730</v>
      </c>
      <c r="L460" s="768">
        <v>46045</v>
      </c>
      <c r="M460" s="768" t="s">
        <v>12060</v>
      </c>
      <c r="N460" s="768" t="s">
        <v>5536</v>
      </c>
      <c r="O460" s="768">
        <v>46120</v>
      </c>
      <c r="P460" s="768"/>
      <c r="Q460" s="768"/>
      <c r="R460" s="768"/>
      <c r="S460" s="768"/>
      <c r="T460" s="768"/>
      <c r="U460" s="768"/>
      <c r="V460" s="768"/>
      <c r="W460" s="768"/>
      <c r="X460" s="768"/>
      <c r="Y460" s="768"/>
      <c r="Z460" s="768"/>
      <c r="AA460" s="768"/>
      <c r="AB460" s="768"/>
      <c r="AC460" s="787"/>
      <c r="AD460" s="787"/>
      <c r="AE460" s="787"/>
      <c r="AF460" s="787"/>
      <c r="AG460" s="787"/>
      <c r="AH460" s="787"/>
      <c r="AI460" s="787"/>
      <c r="AJ460" s="787"/>
      <c r="AK460" s="787"/>
      <c r="AL460" s="787"/>
      <c r="AM460" s="787"/>
      <c r="AN460" s="787"/>
      <c r="AO460" s="787"/>
      <c r="AP460" s="787"/>
      <c r="AQ460" s="787"/>
    </row>
    <row r="461" spans="1:43" s="764" customFormat="1" x14ac:dyDescent="0.25">
      <c r="A461" s="768" t="s">
        <v>12503</v>
      </c>
      <c r="B461" s="768"/>
      <c r="C461" s="768"/>
      <c r="D461" s="768" t="s">
        <v>37</v>
      </c>
      <c r="E461" s="768" t="s">
        <v>5188</v>
      </c>
      <c r="F461" s="792">
        <f t="shared" si="62"/>
        <v>46045</v>
      </c>
      <c r="G461" s="787" t="str">
        <f t="shared" si="59"/>
        <v>A1</v>
      </c>
      <c r="H461" s="787" t="str">
        <f t="shared" si="63"/>
        <v>MR_DER-1557_26</v>
      </c>
      <c r="I461" s="793">
        <f t="shared" si="60"/>
        <v>46120</v>
      </c>
      <c r="J461" s="746" t="str">
        <f t="shared" si="61"/>
        <v>NÃO APROVADO</v>
      </c>
      <c r="K461" s="768" t="s">
        <v>3730</v>
      </c>
      <c r="L461" s="768">
        <v>46045</v>
      </c>
      <c r="M461" s="768" t="s">
        <v>12060</v>
      </c>
      <c r="N461" s="768" t="s">
        <v>5536</v>
      </c>
      <c r="O461" s="768">
        <v>46120</v>
      </c>
      <c r="P461" s="768"/>
      <c r="Q461" s="768"/>
      <c r="R461" s="768"/>
      <c r="S461" s="768"/>
      <c r="T461" s="768"/>
      <c r="U461" s="768"/>
      <c r="V461" s="768"/>
      <c r="W461" s="768"/>
      <c r="X461" s="768"/>
      <c r="Y461" s="768"/>
      <c r="Z461" s="768"/>
      <c r="AA461" s="768"/>
      <c r="AB461" s="768"/>
      <c r="AC461" s="787"/>
      <c r="AD461" s="787"/>
      <c r="AE461" s="787"/>
      <c r="AF461" s="787"/>
      <c r="AG461" s="787"/>
      <c r="AH461" s="787"/>
      <c r="AI461" s="787"/>
      <c r="AJ461" s="787"/>
      <c r="AK461" s="787"/>
      <c r="AL461" s="787"/>
      <c r="AM461" s="787"/>
      <c r="AN461" s="787"/>
      <c r="AO461" s="787"/>
      <c r="AP461" s="787"/>
      <c r="AQ461" s="787"/>
    </row>
    <row r="462" spans="1:43" s="764" customFormat="1" x14ac:dyDescent="0.25">
      <c r="A462" s="768" t="s">
        <v>12503</v>
      </c>
      <c r="B462" s="768"/>
      <c r="C462" s="768"/>
      <c r="D462" s="768" t="s">
        <v>37</v>
      </c>
      <c r="E462" s="768" t="s">
        <v>5189</v>
      </c>
      <c r="F462" s="792">
        <f t="shared" si="62"/>
        <v>46045</v>
      </c>
      <c r="G462" s="787" t="str">
        <f t="shared" si="59"/>
        <v>A1</v>
      </c>
      <c r="H462" s="787" t="str">
        <f t="shared" si="63"/>
        <v>MR_DER-1557_26</v>
      </c>
      <c r="I462" s="793">
        <f t="shared" si="60"/>
        <v>46120</v>
      </c>
      <c r="J462" s="746" t="str">
        <f t="shared" si="61"/>
        <v>NÃO APROVADO</v>
      </c>
      <c r="K462" s="768" t="s">
        <v>3730</v>
      </c>
      <c r="L462" s="768">
        <v>46045</v>
      </c>
      <c r="M462" s="768" t="s">
        <v>12060</v>
      </c>
      <c r="N462" s="768" t="s">
        <v>5536</v>
      </c>
      <c r="O462" s="768">
        <v>46120</v>
      </c>
      <c r="P462" s="768"/>
      <c r="Q462" s="768"/>
      <c r="R462" s="768"/>
      <c r="S462" s="768"/>
      <c r="T462" s="768"/>
      <c r="U462" s="768"/>
      <c r="V462" s="768"/>
      <c r="W462" s="768"/>
      <c r="X462" s="768"/>
      <c r="Y462" s="768"/>
      <c r="Z462" s="768"/>
      <c r="AA462" s="768"/>
      <c r="AB462" s="768"/>
      <c r="AC462" s="787"/>
      <c r="AD462" s="787"/>
      <c r="AE462" s="787"/>
      <c r="AF462" s="787"/>
      <c r="AG462" s="787"/>
      <c r="AH462" s="787"/>
      <c r="AI462" s="787"/>
      <c r="AJ462" s="787"/>
      <c r="AK462" s="787"/>
      <c r="AL462" s="787"/>
      <c r="AM462" s="787"/>
      <c r="AN462" s="787"/>
      <c r="AO462" s="787"/>
      <c r="AP462" s="787"/>
      <c r="AQ462" s="787"/>
    </row>
    <row r="463" spans="1:43" s="764" customFormat="1" x14ac:dyDescent="0.25">
      <c r="A463" s="768" t="s">
        <v>12503</v>
      </c>
      <c r="B463" s="768"/>
      <c r="C463" s="768"/>
      <c r="D463" s="768" t="s">
        <v>37</v>
      </c>
      <c r="E463" s="768" t="s">
        <v>5190</v>
      </c>
      <c r="F463" s="792">
        <f t="shared" si="62"/>
        <v>46045</v>
      </c>
      <c r="G463" s="787" t="str">
        <f t="shared" si="59"/>
        <v>A1</v>
      </c>
      <c r="H463" s="787" t="str">
        <f t="shared" si="63"/>
        <v>MR_DER-1557_26</v>
      </c>
      <c r="I463" s="793">
        <f t="shared" si="60"/>
        <v>46120</v>
      </c>
      <c r="J463" s="746" t="str">
        <f t="shared" si="61"/>
        <v>NÃO APROVADO</v>
      </c>
      <c r="K463" s="768" t="s">
        <v>3730</v>
      </c>
      <c r="L463" s="768">
        <v>46045</v>
      </c>
      <c r="M463" s="768" t="s">
        <v>12060</v>
      </c>
      <c r="N463" s="768" t="s">
        <v>5536</v>
      </c>
      <c r="O463" s="768">
        <v>46120</v>
      </c>
      <c r="P463" s="768"/>
      <c r="Q463" s="768"/>
      <c r="R463" s="768"/>
      <c r="S463" s="768"/>
      <c r="T463" s="768"/>
      <c r="U463" s="768"/>
      <c r="V463" s="768"/>
      <c r="W463" s="768"/>
      <c r="X463" s="768"/>
      <c r="Y463" s="768"/>
      <c r="Z463" s="768"/>
      <c r="AA463" s="768"/>
      <c r="AB463" s="768"/>
      <c r="AC463" s="787"/>
      <c r="AD463" s="787"/>
      <c r="AE463" s="787"/>
      <c r="AF463" s="787"/>
      <c r="AG463" s="787"/>
      <c r="AH463" s="787"/>
      <c r="AI463" s="787"/>
      <c r="AJ463" s="787"/>
      <c r="AK463" s="787"/>
      <c r="AL463" s="787"/>
      <c r="AM463" s="787"/>
      <c r="AN463" s="787"/>
      <c r="AO463" s="787"/>
      <c r="AP463" s="787"/>
      <c r="AQ463" s="787"/>
    </row>
    <row r="464" spans="1:43" s="764" customFormat="1" x14ac:dyDescent="0.25">
      <c r="A464" s="768" t="s">
        <v>12503</v>
      </c>
      <c r="B464" s="768"/>
      <c r="C464" s="768"/>
      <c r="D464" s="768" t="s">
        <v>37</v>
      </c>
      <c r="E464" s="768" t="s">
        <v>5191</v>
      </c>
      <c r="F464" s="792">
        <f t="shared" si="62"/>
        <v>46045</v>
      </c>
      <c r="G464" s="787" t="str">
        <f t="shared" si="59"/>
        <v>A1</v>
      </c>
      <c r="H464" s="787" t="str">
        <f t="shared" si="63"/>
        <v>MR_DER-1557_26</v>
      </c>
      <c r="I464" s="793">
        <f t="shared" si="60"/>
        <v>46120</v>
      </c>
      <c r="J464" s="746" t="str">
        <f t="shared" si="61"/>
        <v>NÃO APROVADO</v>
      </c>
      <c r="K464" s="768" t="s">
        <v>3730</v>
      </c>
      <c r="L464" s="768">
        <v>46045</v>
      </c>
      <c r="M464" s="768" t="s">
        <v>12060</v>
      </c>
      <c r="N464" s="768" t="s">
        <v>5536</v>
      </c>
      <c r="O464" s="768">
        <v>46120</v>
      </c>
      <c r="P464" s="768"/>
      <c r="Q464" s="768"/>
      <c r="R464" s="768"/>
      <c r="S464" s="768"/>
      <c r="T464" s="768"/>
      <c r="U464" s="768"/>
      <c r="V464" s="768"/>
      <c r="W464" s="768"/>
      <c r="X464" s="768"/>
      <c r="Y464" s="768"/>
      <c r="Z464" s="768"/>
      <c r="AA464" s="768"/>
      <c r="AB464" s="768"/>
      <c r="AC464" s="787"/>
      <c r="AD464" s="787"/>
      <c r="AE464" s="787"/>
      <c r="AF464" s="787"/>
      <c r="AG464" s="787"/>
      <c r="AH464" s="787"/>
      <c r="AI464" s="787"/>
      <c r="AJ464" s="787"/>
      <c r="AK464" s="787"/>
      <c r="AL464" s="787"/>
      <c r="AM464" s="787"/>
      <c r="AN464" s="787"/>
      <c r="AO464" s="787"/>
      <c r="AP464" s="787"/>
      <c r="AQ464" s="787"/>
    </row>
    <row r="465" spans="1:43" s="764" customFormat="1" x14ac:dyDescent="0.25">
      <c r="A465" s="768" t="s">
        <v>12503</v>
      </c>
      <c r="B465" s="768"/>
      <c r="C465" s="768"/>
      <c r="D465" s="768" t="s">
        <v>37</v>
      </c>
      <c r="E465" s="768" t="s">
        <v>5192</v>
      </c>
      <c r="F465" s="792">
        <f t="shared" si="62"/>
        <v>46045</v>
      </c>
      <c r="G465" s="787" t="str">
        <f t="shared" si="59"/>
        <v>A1</v>
      </c>
      <c r="H465" s="787" t="str">
        <f t="shared" si="63"/>
        <v>MR_DER-1557_26</v>
      </c>
      <c r="I465" s="793">
        <f t="shared" si="60"/>
        <v>46120</v>
      </c>
      <c r="J465" s="746" t="str">
        <f t="shared" si="61"/>
        <v>NÃO APROVADO</v>
      </c>
      <c r="K465" s="768" t="s">
        <v>3730</v>
      </c>
      <c r="L465" s="768">
        <v>46045</v>
      </c>
      <c r="M465" s="768" t="s">
        <v>12060</v>
      </c>
      <c r="N465" s="768" t="s">
        <v>5536</v>
      </c>
      <c r="O465" s="768">
        <v>46120</v>
      </c>
      <c r="P465" s="768"/>
      <c r="Q465" s="768"/>
      <c r="R465" s="768"/>
      <c r="S465" s="768"/>
      <c r="T465" s="768"/>
      <c r="U465" s="768"/>
      <c r="V465" s="768"/>
      <c r="W465" s="768"/>
      <c r="X465" s="768"/>
      <c r="Y465" s="768"/>
      <c r="Z465" s="768"/>
      <c r="AA465" s="768"/>
      <c r="AB465" s="768"/>
      <c r="AC465" s="787"/>
      <c r="AD465" s="787"/>
      <c r="AE465" s="787"/>
      <c r="AF465" s="787"/>
      <c r="AG465" s="787"/>
      <c r="AH465" s="787"/>
      <c r="AI465" s="787"/>
      <c r="AJ465" s="787"/>
      <c r="AK465" s="787"/>
      <c r="AL465" s="787"/>
      <c r="AM465" s="787"/>
      <c r="AN465" s="787"/>
      <c r="AO465" s="787"/>
      <c r="AP465" s="787"/>
      <c r="AQ465" s="787"/>
    </row>
    <row r="466" spans="1:43" s="764" customFormat="1" x14ac:dyDescent="0.25">
      <c r="A466" s="768" t="s">
        <v>12503</v>
      </c>
      <c r="B466" s="768"/>
      <c r="C466" s="768"/>
      <c r="D466" s="768" t="s">
        <v>37</v>
      </c>
      <c r="E466" s="768" t="s">
        <v>5193</v>
      </c>
      <c r="F466" s="792">
        <f t="shared" si="62"/>
        <v>46045</v>
      </c>
      <c r="G466" s="787" t="str">
        <f t="shared" si="59"/>
        <v>A1</v>
      </c>
      <c r="H466" s="787" t="str">
        <f t="shared" si="63"/>
        <v>MR_DER-1557_26</v>
      </c>
      <c r="I466" s="793">
        <f t="shared" si="60"/>
        <v>46120</v>
      </c>
      <c r="J466" s="746" t="str">
        <f t="shared" si="61"/>
        <v>NÃO APROVADO</v>
      </c>
      <c r="K466" s="768" t="s">
        <v>3730</v>
      </c>
      <c r="L466" s="768">
        <v>46045</v>
      </c>
      <c r="M466" s="768" t="s">
        <v>12060</v>
      </c>
      <c r="N466" s="768" t="s">
        <v>5536</v>
      </c>
      <c r="O466" s="768">
        <v>46120</v>
      </c>
      <c r="P466" s="768"/>
      <c r="Q466" s="768"/>
      <c r="R466" s="768"/>
      <c r="S466" s="768"/>
      <c r="T466" s="768"/>
      <c r="U466" s="768"/>
      <c r="V466" s="768"/>
      <c r="W466" s="768"/>
      <c r="X466" s="768"/>
      <c r="Y466" s="768"/>
      <c r="Z466" s="768"/>
      <c r="AA466" s="768"/>
      <c r="AB466" s="768"/>
      <c r="AC466" s="787"/>
      <c r="AD466" s="787"/>
      <c r="AE466" s="787"/>
      <c r="AF466" s="787"/>
      <c r="AG466" s="787"/>
      <c r="AH466" s="787"/>
      <c r="AI466" s="787"/>
      <c r="AJ466" s="787"/>
      <c r="AK466" s="787"/>
      <c r="AL466" s="787"/>
      <c r="AM466" s="787"/>
      <c r="AN466" s="787"/>
      <c r="AO466" s="787"/>
      <c r="AP466" s="787"/>
      <c r="AQ466" s="787"/>
    </row>
    <row r="467" spans="1:43" s="764" customFormat="1" x14ac:dyDescent="0.25">
      <c r="A467" s="768" t="s">
        <v>12503</v>
      </c>
      <c r="B467" s="768"/>
      <c r="C467" s="768"/>
      <c r="D467" s="768" t="s">
        <v>37</v>
      </c>
      <c r="E467" s="768" t="s">
        <v>5194</v>
      </c>
      <c r="F467" s="792">
        <f t="shared" si="62"/>
        <v>46045</v>
      </c>
      <c r="G467" s="787" t="str">
        <f t="shared" si="59"/>
        <v>A1</v>
      </c>
      <c r="H467" s="787" t="str">
        <f t="shared" si="63"/>
        <v>MR_DER-1557_26</v>
      </c>
      <c r="I467" s="793">
        <f t="shared" si="60"/>
        <v>46120</v>
      </c>
      <c r="J467" s="746" t="str">
        <f t="shared" si="61"/>
        <v>NÃO APROVADO</v>
      </c>
      <c r="K467" s="768" t="s">
        <v>3730</v>
      </c>
      <c r="L467" s="768">
        <v>46045</v>
      </c>
      <c r="M467" s="768" t="s">
        <v>12060</v>
      </c>
      <c r="N467" s="768" t="s">
        <v>5536</v>
      </c>
      <c r="O467" s="768">
        <v>46120</v>
      </c>
      <c r="P467" s="768"/>
      <c r="Q467" s="768"/>
      <c r="R467" s="768"/>
      <c r="S467" s="768"/>
      <c r="T467" s="768"/>
      <c r="U467" s="768"/>
      <c r="V467" s="768"/>
      <c r="W467" s="768"/>
      <c r="X467" s="768"/>
      <c r="Y467" s="768"/>
      <c r="Z467" s="768"/>
      <c r="AA467" s="768"/>
      <c r="AB467" s="768"/>
      <c r="AC467" s="787"/>
      <c r="AD467" s="787"/>
      <c r="AE467" s="787"/>
      <c r="AF467" s="787"/>
      <c r="AG467" s="787"/>
      <c r="AH467" s="787"/>
      <c r="AI467" s="787"/>
      <c r="AJ467" s="787"/>
      <c r="AK467" s="787"/>
      <c r="AL467" s="787"/>
      <c r="AM467" s="787"/>
      <c r="AN467" s="787"/>
      <c r="AO467" s="787"/>
      <c r="AP467" s="787"/>
      <c r="AQ467" s="787"/>
    </row>
    <row r="468" spans="1:43" s="764" customFormat="1" x14ac:dyDescent="0.25">
      <c r="A468" s="768" t="s">
        <v>12503</v>
      </c>
      <c r="B468" s="768"/>
      <c r="C468" s="768"/>
      <c r="D468" s="768" t="s">
        <v>37</v>
      </c>
      <c r="E468" s="768" t="s">
        <v>5195</v>
      </c>
      <c r="F468" s="792">
        <f t="shared" si="62"/>
        <v>46045</v>
      </c>
      <c r="G468" s="787" t="str">
        <f t="shared" si="59"/>
        <v>A1</v>
      </c>
      <c r="H468" s="787" t="str">
        <f t="shared" si="63"/>
        <v>MR_DER-1557_26</v>
      </c>
      <c r="I468" s="793">
        <f t="shared" si="60"/>
        <v>46120</v>
      </c>
      <c r="J468" s="746" t="str">
        <f t="shared" si="61"/>
        <v>NÃO APROVADO</v>
      </c>
      <c r="K468" s="768" t="s">
        <v>3730</v>
      </c>
      <c r="L468" s="768">
        <v>46045</v>
      </c>
      <c r="M468" s="768" t="s">
        <v>12060</v>
      </c>
      <c r="N468" s="768" t="s">
        <v>5536</v>
      </c>
      <c r="O468" s="768">
        <v>46120</v>
      </c>
      <c r="P468" s="768"/>
      <c r="Q468" s="768"/>
      <c r="R468" s="768"/>
      <c r="S468" s="768"/>
      <c r="T468" s="768"/>
      <c r="U468" s="768"/>
      <c r="V468" s="768"/>
      <c r="W468" s="768"/>
      <c r="X468" s="768"/>
      <c r="Y468" s="768"/>
      <c r="Z468" s="768"/>
      <c r="AA468" s="768"/>
      <c r="AB468" s="768"/>
      <c r="AC468" s="787"/>
      <c r="AD468" s="787"/>
      <c r="AE468" s="787"/>
      <c r="AF468" s="787"/>
      <c r="AG468" s="787"/>
      <c r="AH468" s="787"/>
      <c r="AI468" s="787"/>
      <c r="AJ468" s="787"/>
      <c r="AK468" s="787"/>
      <c r="AL468" s="787"/>
      <c r="AM468" s="787"/>
      <c r="AN468" s="787"/>
      <c r="AO468" s="787"/>
      <c r="AP468" s="787"/>
      <c r="AQ468" s="787"/>
    </row>
    <row r="469" spans="1:43" s="764" customFormat="1" x14ac:dyDescent="0.25">
      <c r="A469" s="768" t="s">
        <v>12503</v>
      </c>
      <c r="B469" s="768"/>
      <c r="C469" s="768"/>
      <c r="D469" s="768" t="s">
        <v>37</v>
      </c>
      <c r="E469" s="768" t="s">
        <v>5196</v>
      </c>
      <c r="F469" s="792">
        <f t="shared" si="62"/>
        <v>46045</v>
      </c>
      <c r="G469" s="787" t="str">
        <f t="shared" si="59"/>
        <v>A1</v>
      </c>
      <c r="H469" s="787" t="str">
        <f t="shared" si="63"/>
        <v>MR_DER-1557_26</v>
      </c>
      <c r="I469" s="793">
        <f t="shared" si="60"/>
        <v>46120</v>
      </c>
      <c r="J469" s="746" t="str">
        <f t="shared" si="61"/>
        <v>NÃO APROVADO</v>
      </c>
      <c r="K469" s="768" t="s">
        <v>3730</v>
      </c>
      <c r="L469" s="768">
        <v>46045</v>
      </c>
      <c r="M469" s="768" t="s">
        <v>12060</v>
      </c>
      <c r="N469" s="768" t="s">
        <v>5536</v>
      </c>
      <c r="O469" s="768">
        <v>46120</v>
      </c>
      <c r="P469" s="768"/>
      <c r="Q469" s="768"/>
      <c r="R469" s="768"/>
      <c r="S469" s="768"/>
      <c r="T469" s="768"/>
      <c r="U469" s="768"/>
      <c r="V469" s="768"/>
      <c r="W469" s="768"/>
      <c r="X469" s="768"/>
      <c r="Y469" s="768"/>
      <c r="Z469" s="768"/>
      <c r="AA469" s="768"/>
      <c r="AB469" s="768"/>
      <c r="AC469" s="787"/>
      <c r="AD469" s="787"/>
      <c r="AE469" s="787"/>
      <c r="AF469" s="787"/>
      <c r="AG469" s="787"/>
      <c r="AH469" s="787"/>
      <c r="AI469" s="787"/>
      <c r="AJ469" s="787"/>
      <c r="AK469" s="787"/>
      <c r="AL469" s="787"/>
      <c r="AM469" s="787"/>
      <c r="AN469" s="787"/>
      <c r="AO469" s="787"/>
      <c r="AP469" s="787"/>
      <c r="AQ469" s="787"/>
    </row>
    <row r="470" spans="1:43" s="764" customFormat="1" x14ac:dyDescent="0.25">
      <c r="A470" s="768" t="s">
        <v>12503</v>
      </c>
      <c r="B470" s="768"/>
      <c r="C470" s="768"/>
      <c r="D470" s="768" t="s">
        <v>37</v>
      </c>
      <c r="E470" s="768" t="s">
        <v>5197</v>
      </c>
      <c r="F470" s="792">
        <f t="shared" si="62"/>
        <v>46045</v>
      </c>
      <c r="G470" s="787" t="str">
        <f t="shared" si="59"/>
        <v>A1</v>
      </c>
      <c r="H470" s="787" t="str">
        <f t="shared" si="63"/>
        <v>MR_DER-1557_26</v>
      </c>
      <c r="I470" s="793">
        <f t="shared" si="60"/>
        <v>46120</v>
      </c>
      <c r="J470" s="746" t="str">
        <f t="shared" si="61"/>
        <v>NÃO APROVADO</v>
      </c>
      <c r="K470" s="768" t="s">
        <v>3730</v>
      </c>
      <c r="L470" s="768">
        <v>46045</v>
      </c>
      <c r="M470" s="768" t="s">
        <v>12060</v>
      </c>
      <c r="N470" s="768" t="s">
        <v>5536</v>
      </c>
      <c r="O470" s="768">
        <v>46120</v>
      </c>
      <c r="P470" s="768"/>
      <c r="Q470" s="768"/>
      <c r="R470" s="768"/>
      <c r="S470" s="768"/>
      <c r="T470" s="768"/>
      <c r="U470" s="768"/>
      <c r="V470" s="768"/>
      <c r="W470" s="768"/>
      <c r="X470" s="768"/>
      <c r="Y470" s="768"/>
      <c r="Z470" s="768"/>
      <c r="AA470" s="768"/>
      <c r="AB470" s="768"/>
      <c r="AC470" s="787"/>
      <c r="AD470" s="787"/>
      <c r="AE470" s="787"/>
      <c r="AF470" s="787"/>
      <c r="AG470" s="787"/>
      <c r="AH470" s="787"/>
      <c r="AI470" s="787"/>
      <c r="AJ470" s="787"/>
      <c r="AK470" s="787"/>
      <c r="AL470" s="787"/>
      <c r="AM470" s="787"/>
      <c r="AN470" s="787"/>
      <c r="AO470" s="787"/>
      <c r="AP470" s="787"/>
      <c r="AQ470" s="787"/>
    </row>
    <row r="471" spans="1:43" s="764" customFormat="1" x14ac:dyDescent="0.25">
      <c r="A471" s="768" t="s">
        <v>12503</v>
      </c>
      <c r="B471" s="768"/>
      <c r="C471" s="768"/>
      <c r="D471" s="768" t="s">
        <v>37</v>
      </c>
      <c r="E471" s="768" t="s">
        <v>5198</v>
      </c>
      <c r="F471" s="792">
        <f t="shared" si="62"/>
        <v>46045</v>
      </c>
      <c r="G471" s="787" t="str">
        <f t="shared" si="59"/>
        <v>A1</v>
      </c>
      <c r="H471" s="787" t="str">
        <f t="shared" si="63"/>
        <v>MR_DER-1557_26</v>
      </c>
      <c r="I471" s="793">
        <f t="shared" si="60"/>
        <v>46120</v>
      </c>
      <c r="J471" s="746" t="str">
        <f t="shared" si="61"/>
        <v>NÃO APROVADO</v>
      </c>
      <c r="K471" s="768" t="s">
        <v>3730</v>
      </c>
      <c r="L471" s="768">
        <v>46045</v>
      </c>
      <c r="M471" s="768" t="s">
        <v>12060</v>
      </c>
      <c r="N471" s="768" t="s">
        <v>5536</v>
      </c>
      <c r="O471" s="768">
        <v>46120</v>
      </c>
      <c r="P471" s="768"/>
      <c r="Q471" s="768"/>
      <c r="R471" s="768"/>
      <c r="S471" s="768"/>
      <c r="T471" s="768"/>
      <c r="U471" s="768"/>
      <c r="V471" s="768"/>
      <c r="W471" s="768"/>
      <c r="X471" s="768"/>
      <c r="Y471" s="768"/>
      <c r="Z471" s="768"/>
      <c r="AA471" s="768"/>
      <c r="AB471" s="768"/>
      <c r="AC471" s="787"/>
      <c r="AD471" s="787"/>
      <c r="AE471" s="787"/>
      <c r="AF471" s="787"/>
      <c r="AG471" s="787"/>
      <c r="AH471" s="787"/>
      <c r="AI471" s="787"/>
      <c r="AJ471" s="787"/>
      <c r="AK471" s="787"/>
      <c r="AL471" s="787"/>
      <c r="AM471" s="787"/>
      <c r="AN471" s="787"/>
      <c r="AO471" s="787"/>
      <c r="AP471" s="787"/>
      <c r="AQ471" s="787"/>
    </row>
    <row r="472" spans="1:43" s="764" customFormat="1" x14ac:dyDescent="0.25">
      <c r="A472" s="768" t="s">
        <v>12503</v>
      </c>
      <c r="B472" s="768"/>
      <c r="C472" s="768"/>
      <c r="D472" s="768" t="s">
        <v>37</v>
      </c>
      <c r="E472" s="768" t="s">
        <v>5199</v>
      </c>
      <c r="F472" s="792">
        <f t="shared" si="62"/>
        <v>46045</v>
      </c>
      <c r="G472" s="787" t="str">
        <f t="shared" si="59"/>
        <v>A1</v>
      </c>
      <c r="H472" s="787" t="str">
        <f t="shared" si="63"/>
        <v>MR_DER-1557_26</v>
      </c>
      <c r="I472" s="793">
        <f t="shared" si="60"/>
        <v>46120</v>
      </c>
      <c r="J472" s="746" t="str">
        <f t="shared" si="61"/>
        <v>NÃO APROVADO</v>
      </c>
      <c r="K472" s="768" t="s">
        <v>3730</v>
      </c>
      <c r="L472" s="768">
        <v>46045</v>
      </c>
      <c r="M472" s="768" t="s">
        <v>12060</v>
      </c>
      <c r="N472" s="768" t="s">
        <v>5536</v>
      </c>
      <c r="O472" s="768">
        <v>46120</v>
      </c>
      <c r="P472" s="768"/>
      <c r="Q472" s="768"/>
      <c r="R472" s="768"/>
      <c r="S472" s="768"/>
      <c r="T472" s="768"/>
      <c r="U472" s="768"/>
      <c r="V472" s="768"/>
      <c r="W472" s="768"/>
      <c r="X472" s="768"/>
      <c r="Y472" s="768"/>
      <c r="Z472" s="768"/>
      <c r="AA472" s="768"/>
      <c r="AB472" s="768"/>
      <c r="AC472" s="787"/>
      <c r="AD472" s="787"/>
      <c r="AE472" s="787"/>
      <c r="AF472" s="787"/>
      <c r="AG472" s="787"/>
      <c r="AH472" s="787"/>
      <c r="AI472" s="787"/>
      <c r="AJ472" s="787"/>
      <c r="AK472" s="787"/>
      <c r="AL472" s="787"/>
      <c r="AM472" s="787"/>
      <c r="AN472" s="787"/>
      <c r="AO472" s="787"/>
      <c r="AP472" s="787"/>
      <c r="AQ472" s="787"/>
    </row>
    <row r="473" spans="1:43" s="764" customFormat="1" x14ac:dyDescent="0.25">
      <c r="A473" s="768" t="s">
        <v>12503</v>
      </c>
      <c r="B473" s="768"/>
      <c r="C473" s="768"/>
      <c r="D473" s="768" t="s">
        <v>37</v>
      </c>
      <c r="E473" s="768" t="s">
        <v>5200</v>
      </c>
      <c r="F473" s="792">
        <f t="shared" si="62"/>
        <v>46045</v>
      </c>
      <c r="G473" s="787" t="str">
        <f t="shared" si="59"/>
        <v>A1</v>
      </c>
      <c r="H473" s="787" t="str">
        <f t="shared" si="63"/>
        <v>MR_DER-1557_26</v>
      </c>
      <c r="I473" s="793">
        <f t="shared" si="60"/>
        <v>46120</v>
      </c>
      <c r="J473" s="746" t="str">
        <f t="shared" si="61"/>
        <v>NÃO APROVADO</v>
      </c>
      <c r="K473" s="768" t="s">
        <v>3730</v>
      </c>
      <c r="L473" s="768">
        <v>46045</v>
      </c>
      <c r="M473" s="768" t="s">
        <v>12060</v>
      </c>
      <c r="N473" s="768" t="s">
        <v>5536</v>
      </c>
      <c r="O473" s="768">
        <v>46120</v>
      </c>
      <c r="P473" s="768"/>
      <c r="Q473" s="768"/>
      <c r="R473" s="768"/>
      <c r="S473" s="768"/>
      <c r="T473" s="768"/>
      <c r="U473" s="768"/>
      <c r="V473" s="768"/>
      <c r="W473" s="768"/>
      <c r="X473" s="768"/>
      <c r="Y473" s="768"/>
      <c r="Z473" s="768"/>
      <c r="AA473" s="768"/>
      <c r="AB473" s="768"/>
      <c r="AC473" s="787"/>
      <c r="AD473" s="787"/>
      <c r="AE473" s="787"/>
      <c r="AF473" s="787"/>
      <c r="AG473" s="787"/>
      <c r="AH473" s="787"/>
      <c r="AI473" s="787"/>
      <c r="AJ473" s="787"/>
      <c r="AK473" s="787"/>
      <c r="AL473" s="787"/>
      <c r="AM473" s="787"/>
      <c r="AN473" s="787"/>
      <c r="AO473" s="787"/>
      <c r="AP473" s="787"/>
      <c r="AQ473" s="787"/>
    </row>
    <row r="474" spans="1:43" s="764" customFormat="1" x14ac:dyDescent="0.25">
      <c r="A474" s="768" t="s">
        <v>12503</v>
      </c>
      <c r="B474" s="768"/>
      <c r="C474" s="768"/>
      <c r="D474" s="768" t="s">
        <v>37</v>
      </c>
      <c r="E474" s="768" t="s">
        <v>5201</v>
      </c>
      <c r="F474" s="792">
        <f t="shared" si="62"/>
        <v>46045</v>
      </c>
      <c r="G474" s="787" t="str">
        <f t="shared" si="59"/>
        <v>A1</v>
      </c>
      <c r="H474" s="787" t="str">
        <f t="shared" si="63"/>
        <v>MR_DER-1557_26</v>
      </c>
      <c r="I474" s="793">
        <f t="shared" si="60"/>
        <v>46120</v>
      </c>
      <c r="J474" s="746" t="str">
        <f t="shared" si="61"/>
        <v>NÃO APROVADO</v>
      </c>
      <c r="K474" s="768" t="s">
        <v>3730</v>
      </c>
      <c r="L474" s="768">
        <v>46045</v>
      </c>
      <c r="M474" s="768" t="s">
        <v>12060</v>
      </c>
      <c r="N474" s="768" t="s">
        <v>5536</v>
      </c>
      <c r="O474" s="768">
        <v>46120</v>
      </c>
      <c r="P474" s="768"/>
      <c r="Q474" s="768"/>
      <c r="R474" s="768"/>
      <c r="S474" s="768"/>
      <c r="T474" s="768"/>
      <c r="U474" s="768"/>
      <c r="V474" s="768"/>
      <c r="W474" s="768"/>
      <c r="X474" s="768"/>
      <c r="Y474" s="768"/>
      <c r="Z474" s="768"/>
      <c r="AA474" s="768"/>
      <c r="AB474" s="768"/>
      <c r="AC474" s="787"/>
      <c r="AD474" s="787"/>
      <c r="AE474" s="787"/>
      <c r="AF474" s="787"/>
      <c r="AG474" s="787"/>
      <c r="AH474" s="787"/>
      <c r="AI474" s="787"/>
      <c r="AJ474" s="787"/>
      <c r="AK474" s="787"/>
      <c r="AL474" s="787"/>
      <c r="AM474" s="787"/>
      <c r="AN474" s="787"/>
      <c r="AO474" s="787"/>
      <c r="AP474" s="787"/>
      <c r="AQ474" s="787"/>
    </row>
    <row r="475" spans="1:43" s="764" customFormat="1" x14ac:dyDescent="0.25">
      <c r="A475" s="768" t="s">
        <v>12503</v>
      </c>
      <c r="B475" s="768"/>
      <c r="C475" s="768"/>
      <c r="D475" s="768" t="s">
        <v>37</v>
      </c>
      <c r="E475" s="768" t="s">
        <v>5202</v>
      </c>
      <c r="F475" s="792">
        <f t="shared" si="62"/>
        <v>46045</v>
      </c>
      <c r="G475" s="787" t="str">
        <f t="shared" ref="G475:G538" si="64">IF($F475="","",INDEX($K475:$FI475,1,MATCH($F475,$K475:$FI475,)-1))</f>
        <v>A1</v>
      </c>
      <c r="H475" s="787" t="str">
        <f t="shared" si="63"/>
        <v>MR_DER-1557_26</v>
      </c>
      <c r="I475" s="793">
        <f t="shared" si="60"/>
        <v>46120</v>
      </c>
      <c r="J475" s="746" t="str">
        <f t="shared" si="61"/>
        <v>NÃO APROVADO</v>
      </c>
      <c r="K475" s="768" t="s">
        <v>3730</v>
      </c>
      <c r="L475" s="768">
        <v>46045</v>
      </c>
      <c r="M475" s="768" t="s">
        <v>12060</v>
      </c>
      <c r="N475" s="768" t="s">
        <v>5536</v>
      </c>
      <c r="O475" s="768">
        <v>46120</v>
      </c>
      <c r="P475" s="768"/>
      <c r="Q475" s="768"/>
      <c r="R475" s="768"/>
      <c r="S475" s="768"/>
      <c r="T475" s="768"/>
      <c r="U475" s="768"/>
      <c r="V475" s="768"/>
      <c r="W475" s="768"/>
      <c r="X475" s="768"/>
      <c r="Y475" s="768"/>
      <c r="Z475" s="768"/>
      <c r="AA475" s="768"/>
      <c r="AB475" s="768"/>
      <c r="AC475" s="787"/>
      <c r="AD475" s="787"/>
      <c r="AE475" s="787"/>
      <c r="AF475" s="787"/>
      <c r="AG475" s="787"/>
      <c r="AH475" s="787"/>
      <c r="AI475" s="787"/>
      <c r="AJ475" s="787"/>
      <c r="AK475" s="787"/>
      <c r="AL475" s="787"/>
      <c r="AM475" s="787"/>
      <c r="AN475" s="787"/>
      <c r="AO475" s="787"/>
      <c r="AP475" s="787"/>
      <c r="AQ475" s="787"/>
    </row>
    <row r="476" spans="1:43" s="764" customFormat="1" x14ac:dyDescent="0.25">
      <c r="A476" s="768" t="s">
        <v>12503</v>
      </c>
      <c r="B476" s="768"/>
      <c r="C476" s="768"/>
      <c r="D476" s="768" t="s">
        <v>37</v>
      </c>
      <c r="E476" s="768" t="s">
        <v>5203</v>
      </c>
      <c r="F476" s="792">
        <f t="shared" si="62"/>
        <v>46045</v>
      </c>
      <c r="G476" s="787" t="str">
        <f t="shared" si="64"/>
        <v>A1</v>
      </c>
      <c r="H476" s="787" t="str">
        <f t="shared" si="63"/>
        <v>MR_DER-1557_26</v>
      </c>
      <c r="I476" s="793">
        <f t="shared" si="60"/>
        <v>46120</v>
      </c>
      <c r="J476" s="746" t="str">
        <f t="shared" si="61"/>
        <v>NÃO APROVADO</v>
      </c>
      <c r="K476" s="768" t="s">
        <v>3730</v>
      </c>
      <c r="L476" s="768">
        <v>46045</v>
      </c>
      <c r="M476" s="768" t="s">
        <v>12060</v>
      </c>
      <c r="N476" s="768" t="s">
        <v>5536</v>
      </c>
      <c r="O476" s="768">
        <v>46120</v>
      </c>
      <c r="P476" s="768"/>
      <c r="Q476" s="768"/>
      <c r="R476" s="768"/>
      <c r="S476" s="768"/>
      <c r="T476" s="768"/>
      <c r="U476" s="768"/>
      <c r="V476" s="768"/>
      <c r="W476" s="768"/>
      <c r="X476" s="768"/>
      <c r="Y476" s="768"/>
      <c r="Z476" s="768"/>
      <c r="AA476" s="768"/>
      <c r="AB476" s="768"/>
      <c r="AC476" s="787"/>
      <c r="AD476" s="787"/>
      <c r="AE476" s="787"/>
      <c r="AF476" s="787"/>
      <c r="AG476" s="787"/>
      <c r="AH476" s="787"/>
      <c r="AI476" s="787"/>
      <c r="AJ476" s="787"/>
      <c r="AK476" s="787"/>
      <c r="AL476" s="787"/>
      <c r="AM476" s="787"/>
      <c r="AN476" s="787"/>
      <c r="AO476" s="787"/>
      <c r="AP476" s="787"/>
      <c r="AQ476" s="787"/>
    </row>
    <row r="477" spans="1:43" s="764" customFormat="1" x14ac:dyDescent="0.25">
      <c r="A477" s="768" t="s">
        <v>12503</v>
      </c>
      <c r="B477" s="768"/>
      <c r="C477" s="768"/>
      <c r="D477" s="768" t="s">
        <v>37</v>
      </c>
      <c r="E477" s="768" t="s">
        <v>5204</v>
      </c>
      <c r="F477" s="792">
        <f t="shared" si="62"/>
        <v>46045</v>
      </c>
      <c r="G477" s="787" t="str">
        <f t="shared" si="64"/>
        <v>A1</v>
      </c>
      <c r="H477" s="787" t="str">
        <f t="shared" si="63"/>
        <v>MR_DER-1557_26</v>
      </c>
      <c r="I477" s="793">
        <f t="shared" si="60"/>
        <v>46120</v>
      </c>
      <c r="J477" s="746" t="str">
        <f t="shared" si="61"/>
        <v>NÃO APROVADO</v>
      </c>
      <c r="K477" s="768" t="s">
        <v>3730</v>
      </c>
      <c r="L477" s="768">
        <v>46045</v>
      </c>
      <c r="M477" s="768" t="s">
        <v>12060</v>
      </c>
      <c r="N477" s="768" t="s">
        <v>5536</v>
      </c>
      <c r="O477" s="768">
        <v>46120</v>
      </c>
      <c r="P477" s="768"/>
      <c r="Q477" s="768"/>
      <c r="R477" s="768"/>
      <c r="S477" s="768"/>
      <c r="T477" s="768"/>
      <c r="U477" s="768"/>
      <c r="V477" s="768"/>
      <c r="W477" s="768"/>
      <c r="X477" s="768"/>
      <c r="Y477" s="768"/>
      <c r="Z477" s="768"/>
      <c r="AA477" s="768"/>
      <c r="AB477" s="768"/>
      <c r="AC477" s="787"/>
      <c r="AD477" s="787"/>
      <c r="AE477" s="787"/>
      <c r="AF477" s="787"/>
      <c r="AG477" s="787"/>
      <c r="AH477" s="787"/>
      <c r="AI477" s="787"/>
      <c r="AJ477" s="787"/>
      <c r="AK477" s="787"/>
      <c r="AL477" s="787"/>
      <c r="AM477" s="787"/>
      <c r="AN477" s="787"/>
      <c r="AO477" s="787"/>
      <c r="AP477" s="787"/>
      <c r="AQ477" s="787"/>
    </row>
    <row r="478" spans="1:43" s="764" customFormat="1" x14ac:dyDescent="0.25">
      <c r="A478" s="768" t="s">
        <v>12503</v>
      </c>
      <c r="B478" s="768"/>
      <c r="C478" s="768"/>
      <c r="D478" s="768" t="s">
        <v>37</v>
      </c>
      <c r="E478" s="768" t="s">
        <v>5205</v>
      </c>
      <c r="F478" s="792">
        <f t="shared" si="62"/>
        <v>46045</v>
      </c>
      <c r="G478" s="787" t="str">
        <f t="shared" si="64"/>
        <v>A1</v>
      </c>
      <c r="H478" s="787" t="str">
        <f t="shared" si="63"/>
        <v>MR_DER-1557_26</v>
      </c>
      <c r="I478" s="793">
        <f t="shared" si="60"/>
        <v>46120</v>
      </c>
      <c r="J478" s="746" t="str">
        <f t="shared" si="61"/>
        <v>NÃO APROVADO</v>
      </c>
      <c r="K478" s="768" t="s">
        <v>3730</v>
      </c>
      <c r="L478" s="768">
        <v>46045</v>
      </c>
      <c r="M478" s="768" t="s">
        <v>12060</v>
      </c>
      <c r="N478" s="768" t="s">
        <v>5536</v>
      </c>
      <c r="O478" s="768">
        <v>46120</v>
      </c>
      <c r="P478" s="768"/>
      <c r="Q478" s="768"/>
      <c r="R478" s="768"/>
      <c r="S478" s="768"/>
      <c r="T478" s="768"/>
      <c r="U478" s="768"/>
      <c r="V478" s="768"/>
      <c r="W478" s="768"/>
      <c r="X478" s="768"/>
      <c r="Y478" s="768"/>
      <c r="Z478" s="768"/>
      <c r="AA478" s="768"/>
      <c r="AB478" s="768"/>
      <c r="AC478" s="787"/>
      <c r="AD478" s="787"/>
      <c r="AE478" s="787"/>
      <c r="AF478" s="787"/>
      <c r="AG478" s="787"/>
      <c r="AH478" s="787"/>
      <c r="AI478" s="787"/>
      <c r="AJ478" s="787"/>
      <c r="AK478" s="787"/>
      <c r="AL478" s="787"/>
      <c r="AM478" s="787"/>
      <c r="AN478" s="787"/>
      <c r="AO478" s="787"/>
      <c r="AP478" s="787"/>
      <c r="AQ478" s="787"/>
    </row>
    <row r="479" spans="1:43" s="764" customFormat="1" x14ac:dyDescent="0.25">
      <c r="A479" s="768" t="s">
        <v>12503</v>
      </c>
      <c r="B479" s="768"/>
      <c r="C479" s="768"/>
      <c r="D479" s="768" t="s">
        <v>37</v>
      </c>
      <c r="E479" s="768" t="s">
        <v>5206</v>
      </c>
      <c r="F479" s="792">
        <f t="shared" si="62"/>
        <v>46045</v>
      </c>
      <c r="G479" s="787" t="str">
        <f t="shared" si="64"/>
        <v>A1</v>
      </c>
      <c r="H479" s="787" t="str">
        <f t="shared" si="63"/>
        <v>MR_DER-1557_26</v>
      </c>
      <c r="I479" s="793">
        <f t="shared" si="60"/>
        <v>46120</v>
      </c>
      <c r="J479" s="746" t="str">
        <f t="shared" si="61"/>
        <v>NÃO APROVADO</v>
      </c>
      <c r="K479" s="768" t="s">
        <v>3730</v>
      </c>
      <c r="L479" s="768">
        <v>46045</v>
      </c>
      <c r="M479" s="768" t="s">
        <v>12060</v>
      </c>
      <c r="N479" s="768" t="s">
        <v>5536</v>
      </c>
      <c r="O479" s="768">
        <v>46120</v>
      </c>
      <c r="P479" s="768"/>
      <c r="Q479" s="768"/>
      <c r="R479" s="768"/>
      <c r="S479" s="768"/>
      <c r="T479" s="768"/>
      <c r="U479" s="768"/>
      <c r="V479" s="768"/>
      <c r="W479" s="768"/>
      <c r="X479" s="768"/>
      <c r="Y479" s="768"/>
      <c r="Z479" s="768"/>
      <c r="AA479" s="768"/>
      <c r="AB479" s="768"/>
      <c r="AC479" s="787"/>
      <c r="AD479" s="787"/>
      <c r="AE479" s="787"/>
      <c r="AF479" s="787"/>
      <c r="AG479" s="787"/>
      <c r="AH479" s="787"/>
      <c r="AI479" s="787"/>
      <c r="AJ479" s="787"/>
      <c r="AK479" s="787"/>
      <c r="AL479" s="787"/>
      <c r="AM479" s="787"/>
      <c r="AN479" s="787"/>
      <c r="AO479" s="787"/>
      <c r="AP479" s="787"/>
      <c r="AQ479" s="787"/>
    </row>
    <row r="480" spans="1:43" s="764" customFormat="1" x14ac:dyDescent="0.25">
      <c r="A480" s="768" t="s">
        <v>12503</v>
      </c>
      <c r="B480" s="768"/>
      <c r="C480" s="768"/>
      <c r="D480" s="768" t="s">
        <v>37</v>
      </c>
      <c r="E480" s="768" t="s">
        <v>5207</v>
      </c>
      <c r="F480" s="792">
        <f t="shared" si="62"/>
        <v>46045</v>
      </c>
      <c r="G480" s="787" t="str">
        <f t="shared" si="64"/>
        <v>A1</v>
      </c>
      <c r="H480" s="787" t="str">
        <f t="shared" si="63"/>
        <v>MR_DER-1557_26</v>
      </c>
      <c r="I480" s="793">
        <f t="shared" si="60"/>
        <v>46120</v>
      </c>
      <c r="J480" s="746" t="str">
        <f t="shared" si="61"/>
        <v>NÃO APROVADO</v>
      </c>
      <c r="K480" s="768" t="s">
        <v>3730</v>
      </c>
      <c r="L480" s="768">
        <v>46045</v>
      </c>
      <c r="M480" s="768" t="s">
        <v>12060</v>
      </c>
      <c r="N480" s="768" t="s">
        <v>5536</v>
      </c>
      <c r="O480" s="768">
        <v>46120</v>
      </c>
      <c r="P480" s="768"/>
      <c r="Q480" s="768"/>
      <c r="R480" s="768"/>
      <c r="S480" s="768"/>
      <c r="T480" s="768"/>
      <c r="U480" s="768"/>
      <c r="V480" s="768"/>
      <c r="W480" s="768"/>
      <c r="X480" s="768"/>
      <c r="Y480" s="768"/>
      <c r="Z480" s="768"/>
      <c r="AA480" s="768"/>
      <c r="AB480" s="768"/>
      <c r="AC480" s="787"/>
      <c r="AD480" s="787"/>
      <c r="AE480" s="787"/>
      <c r="AF480" s="787"/>
      <c r="AG480" s="787"/>
      <c r="AH480" s="787"/>
      <c r="AI480" s="787"/>
      <c r="AJ480" s="787"/>
      <c r="AK480" s="787"/>
      <c r="AL480" s="787"/>
      <c r="AM480" s="787"/>
      <c r="AN480" s="787"/>
      <c r="AO480" s="787"/>
      <c r="AP480" s="787"/>
      <c r="AQ480" s="787"/>
    </row>
    <row r="481" spans="1:43" s="764" customFormat="1" x14ac:dyDescent="0.25">
      <c r="A481" s="768" t="s">
        <v>12503</v>
      </c>
      <c r="B481" s="768"/>
      <c r="C481" s="768"/>
      <c r="D481" s="768" t="s">
        <v>37</v>
      </c>
      <c r="E481" s="768" t="s">
        <v>5208</v>
      </c>
      <c r="F481" s="792">
        <f t="shared" si="62"/>
        <v>46045</v>
      </c>
      <c r="G481" s="787" t="str">
        <f t="shared" si="64"/>
        <v>A1</v>
      </c>
      <c r="H481" s="787" t="str">
        <f t="shared" si="63"/>
        <v>MR_DER-1557_26</v>
      </c>
      <c r="I481" s="793">
        <f t="shared" si="60"/>
        <v>46120</v>
      </c>
      <c r="J481" s="746" t="str">
        <f t="shared" si="61"/>
        <v>NÃO APROVADO</v>
      </c>
      <c r="K481" s="768" t="s">
        <v>3730</v>
      </c>
      <c r="L481" s="768">
        <v>46045</v>
      </c>
      <c r="M481" s="768" t="s">
        <v>12060</v>
      </c>
      <c r="N481" s="768" t="s">
        <v>5536</v>
      </c>
      <c r="O481" s="768">
        <v>46120</v>
      </c>
      <c r="P481" s="768"/>
      <c r="Q481" s="768"/>
      <c r="R481" s="768"/>
      <c r="S481" s="768"/>
      <c r="T481" s="768"/>
      <c r="U481" s="768"/>
      <c r="V481" s="768"/>
      <c r="W481" s="768"/>
      <c r="X481" s="768"/>
      <c r="Y481" s="768"/>
      <c r="Z481" s="768"/>
      <c r="AA481" s="768"/>
      <c r="AB481" s="768"/>
      <c r="AC481" s="787"/>
      <c r="AD481" s="787"/>
      <c r="AE481" s="787"/>
      <c r="AF481" s="787"/>
      <c r="AG481" s="787"/>
      <c r="AH481" s="787"/>
      <c r="AI481" s="787"/>
      <c r="AJ481" s="787"/>
      <c r="AK481" s="787"/>
      <c r="AL481" s="787"/>
      <c r="AM481" s="787"/>
      <c r="AN481" s="787"/>
      <c r="AO481" s="787"/>
      <c r="AP481" s="787"/>
      <c r="AQ481" s="787"/>
    </row>
    <row r="482" spans="1:43" s="764" customFormat="1" x14ac:dyDescent="0.25">
      <c r="A482" s="768" t="s">
        <v>12503</v>
      </c>
      <c r="B482" s="768"/>
      <c r="C482" s="768"/>
      <c r="D482" s="768" t="s">
        <v>37</v>
      </c>
      <c r="E482" s="768" t="s">
        <v>5209</v>
      </c>
      <c r="F482" s="792">
        <f t="shared" si="62"/>
        <v>46045</v>
      </c>
      <c r="G482" s="787" t="str">
        <f t="shared" si="64"/>
        <v>A1</v>
      </c>
      <c r="H482" s="787" t="str">
        <f t="shared" si="63"/>
        <v>MR_DER-1557_26</v>
      </c>
      <c r="I482" s="793">
        <f t="shared" si="60"/>
        <v>46120</v>
      </c>
      <c r="J482" s="746" t="str">
        <f t="shared" si="61"/>
        <v>NÃO APROVADO</v>
      </c>
      <c r="K482" s="768" t="s">
        <v>3730</v>
      </c>
      <c r="L482" s="768">
        <v>46045</v>
      </c>
      <c r="M482" s="768" t="s">
        <v>12060</v>
      </c>
      <c r="N482" s="768" t="s">
        <v>5536</v>
      </c>
      <c r="O482" s="768">
        <v>46120</v>
      </c>
      <c r="P482" s="768"/>
      <c r="Q482" s="768"/>
      <c r="R482" s="768"/>
      <c r="S482" s="768"/>
      <c r="T482" s="768"/>
      <c r="U482" s="768"/>
      <c r="V482" s="768"/>
      <c r="W482" s="768"/>
      <c r="X482" s="768"/>
      <c r="Y482" s="768"/>
      <c r="Z482" s="768"/>
      <c r="AA482" s="768"/>
      <c r="AB482" s="768"/>
      <c r="AC482" s="787"/>
      <c r="AD482" s="787"/>
      <c r="AE482" s="787"/>
      <c r="AF482" s="787"/>
      <c r="AG482" s="787"/>
      <c r="AH482" s="787"/>
      <c r="AI482" s="787"/>
      <c r="AJ482" s="787"/>
      <c r="AK482" s="787"/>
      <c r="AL482" s="787"/>
      <c r="AM482" s="787"/>
      <c r="AN482" s="787"/>
      <c r="AO482" s="787"/>
      <c r="AP482" s="787"/>
      <c r="AQ482" s="787"/>
    </row>
    <row r="483" spans="1:43" s="764" customFormat="1" x14ac:dyDescent="0.25">
      <c r="A483" s="768" t="s">
        <v>12503</v>
      </c>
      <c r="B483" s="768"/>
      <c r="C483" s="768"/>
      <c r="D483" s="768" t="s">
        <v>37</v>
      </c>
      <c r="E483" s="768" t="s">
        <v>5210</v>
      </c>
      <c r="F483" s="792">
        <f t="shared" si="62"/>
        <v>46045</v>
      </c>
      <c r="G483" s="787" t="str">
        <f t="shared" si="64"/>
        <v>A1</v>
      </c>
      <c r="H483" s="787" t="str">
        <f t="shared" si="63"/>
        <v>MR_DER-1557_26</v>
      </c>
      <c r="I483" s="793">
        <f t="shared" si="60"/>
        <v>46120</v>
      </c>
      <c r="J483" s="746" t="str">
        <f t="shared" si="61"/>
        <v>NÃO APROVADO</v>
      </c>
      <c r="K483" s="768" t="s">
        <v>3730</v>
      </c>
      <c r="L483" s="768">
        <v>46045</v>
      </c>
      <c r="M483" s="768" t="s">
        <v>12060</v>
      </c>
      <c r="N483" s="768" t="s">
        <v>5536</v>
      </c>
      <c r="O483" s="768">
        <v>46120</v>
      </c>
      <c r="P483" s="768"/>
      <c r="Q483" s="768"/>
      <c r="R483" s="768"/>
      <c r="S483" s="768"/>
      <c r="T483" s="768"/>
      <c r="U483" s="768"/>
      <c r="V483" s="768"/>
      <c r="W483" s="768"/>
      <c r="X483" s="768"/>
      <c r="Y483" s="768"/>
      <c r="Z483" s="768"/>
      <c r="AA483" s="768"/>
      <c r="AB483" s="768"/>
      <c r="AC483" s="787"/>
      <c r="AD483" s="787"/>
      <c r="AE483" s="787"/>
      <c r="AF483" s="787"/>
      <c r="AG483" s="787"/>
      <c r="AH483" s="787"/>
      <c r="AI483" s="787"/>
      <c r="AJ483" s="787"/>
      <c r="AK483" s="787"/>
      <c r="AL483" s="787"/>
      <c r="AM483" s="787"/>
      <c r="AN483" s="787"/>
      <c r="AO483" s="787"/>
      <c r="AP483" s="787"/>
      <c r="AQ483" s="787"/>
    </row>
    <row r="484" spans="1:43" s="764" customFormat="1" x14ac:dyDescent="0.25">
      <c r="A484" s="768" t="s">
        <v>12503</v>
      </c>
      <c r="B484" s="768"/>
      <c r="C484" s="768"/>
      <c r="D484" s="768" t="s">
        <v>37</v>
      </c>
      <c r="E484" s="768" t="s">
        <v>5211</v>
      </c>
      <c r="F484" s="792">
        <f t="shared" si="62"/>
        <v>46045</v>
      </c>
      <c r="G484" s="787" t="str">
        <f t="shared" si="64"/>
        <v>A1</v>
      </c>
      <c r="H484" s="787" t="str">
        <f t="shared" si="63"/>
        <v>MR_DER-1557_26</v>
      </c>
      <c r="I484" s="793">
        <f t="shared" ref="I484:I547" si="65">IF(F484="NE",F484,IF(INDEX(K484:CP484,,MATCH(F484,K484:CP484,0)+3)&lt;&gt;0,INDEX(K484:CP484,,MATCH(F484,K484:CP484,0)+3),"ND"))</f>
        <v>46120</v>
      </c>
      <c r="J484" s="746" t="str">
        <f t="shared" ref="J484:J547" si="66">IF(G484="NE",G484,IF(INDEX(K484:CQ484,,MATCH(G484,K484:CQ484,0)+3)&lt;&gt;0,INDEX(K484:CQ484,,MATCH(G484,K484:CQ484,0)+3),"ND"))</f>
        <v>NÃO APROVADO</v>
      </c>
      <c r="K484" s="768" t="s">
        <v>3730</v>
      </c>
      <c r="L484" s="768">
        <v>46045</v>
      </c>
      <c r="M484" s="768" t="s">
        <v>12060</v>
      </c>
      <c r="N484" s="768" t="s">
        <v>5536</v>
      </c>
      <c r="O484" s="768">
        <v>46120</v>
      </c>
      <c r="P484" s="768"/>
      <c r="Q484" s="768"/>
      <c r="R484" s="768"/>
      <c r="S484" s="768"/>
      <c r="T484" s="768"/>
      <c r="U484" s="768"/>
      <c r="V484" s="768"/>
      <c r="W484" s="768"/>
      <c r="X484" s="768"/>
      <c r="Y484" s="768"/>
      <c r="Z484" s="768"/>
      <c r="AA484" s="768"/>
      <c r="AB484" s="768"/>
      <c r="AC484" s="787"/>
      <c r="AD484" s="787"/>
      <c r="AE484" s="787"/>
      <c r="AF484" s="787"/>
      <c r="AG484" s="787"/>
      <c r="AH484" s="787"/>
      <c r="AI484" s="787"/>
      <c r="AJ484" s="787"/>
      <c r="AK484" s="787"/>
      <c r="AL484" s="787"/>
      <c r="AM484" s="787"/>
      <c r="AN484" s="787"/>
      <c r="AO484" s="787"/>
      <c r="AP484" s="787"/>
      <c r="AQ484" s="787"/>
    </row>
    <row r="485" spans="1:43" s="764" customFormat="1" x14ac:dyDescent="0.25">
      <c r="A485" s="768" t="s">
        <v>12503</v>
      </c>
      <c r="B485" s="768"/>
      <c r="C485" s="768"/>
      <c r="D485" s="768" t="s">
        <v>37</v>
      </c>
      <c r="E485" s="768" t="s">
        <v>5212</v>
      </c>
      <c r="F485" s="792">
        <f t="shared" si="62"/>
        <v>46045</v>
      </c>
      <c r="G485" s="787" t="str">
        <f t="shared" si="64"/>
        <v>A1</v>
      </c>
      <c r="H485" s="787" t="str">
        <f t="shared" si="63"/>
        <v>MR_DER-1557_26</v>
      </c>
      <c r="I485" s="793">
        <f t="shared" si="65"/>
        <v>46120</v>
      </c>
      <c r="J485" s="746" t="str">
        <f t="shared" si="66"/>
        <v>NÃO APROVADO</v>
      </c>
      <c r="K485" s="768" t="s">
        <v>3730</v>
      </c>
      <c r="L485" s="768">
        <v>46045</v>
      </c>
      <c r="M485" s="768" t="s">
        <v>12060</v>
      </c>
      <c r="N485" s="768" t="s">
        <v>5536</v>
      </c>
      <c r="O485" s="768">
        <v>46120</v>
      </c>
      <c r="P485" s="768"/>
      <c r="Q485" s="768"/>
      <c r="R485" s="768"/>
      <c r="S485" s="768"/>
      <c r="T485" s="768"/>
      <c r="U485" s="768"/>
      <c r="V485" s="768"/>
      <c r="W485" s="768"/>
      <c r="X485" s="768"/>
      <c r="Y485" s="768"/>
      <c r="Z485" s="768"/>
      <c r="AA485" s="768"/>
      <c r="AB485" s="768"/>
      <c r="AC485" s="787"/>
      <c r="AD485" s="787"/>
      <c r="AE485" s="787"/>
      <c r="AF485" s="787"/>
      <c r="AG485" s="787"/>
      <c r="AH485" s="787"/>
      <c r="AI485" s="787"/>
      <c r="AJ485" s="787"/>
      <c r="AK485" s="787"/>
      <c r="AL485" s="787"/>
      <c r="AM485" s="787"/>
      <c r="AN485" s="787"/>
      <c r="AO485" s="787"/>
      <c r="AP485" s="787"/>
      <c r="AQ485" s="787"/>
    </row>
    <row r="486" spans="1:43" s="764" customFormat="1" x14ac:dyDescent="0.25">
      <c r="A486" s="768" t="s">
        <v>12503</v>
      </c>
      <c r="B486" s="768"/>
      <c r="C486" s="768"/>
      <c r="D486" s="768" t="s">
        <v>37</v>
      </c>
      <c r="E486" s="768" t="s">
        <v>5213</v>
      </c>
      <c r="F486" s="792">
        <f t="shared" si="62"/>
        <v>46045</v>
      </c>
      <c r="G486" s="787" t="str">
        <f t="shared" si="64"/>
        <v>A1</v>
      </c>
      <c r="H486" s="787" t="str">
        <f t="shared" si="63"/>
        <v>MR_DER-1557_26</v>
      </c>
      <c r="I486" s="793">
        <f t="shared" si="65"/>
        <v>46120</v>
      </c>
      <c r="J486" s="746" t="str">
        <f t="shared" si="66"/>
        <v>NÃO APROVADO</v>
      </c>
      <c r="K486" s="768" t="s">
        <v>3730</v>
      </c>
      <c r="L486" s="768">
        <v>46045</v>
      </c>
      <c r="M486" s="768" t="s">
        <v>12060</v>
      </c>
      <c r="N486" s="768" t="s">
        <v>5536</v>
      </c>
      <c r="O486" s="768">
        <v>46120</v>
      </c>
      <c r="P486" s="768"/>
      <c r="Q486" s="768"/>
      <c r="R486" s="768"/>
      <c r="S486" s="768"/>
      <c r="T486" s="768"/>
      <c r="U486" s="768"/>
      <c r="V486" s="768"/>
      <c r="W486" s="768"/>
      <c r="X486" s="768"/>
      <c r="Y486" s="768"/>
      <c r="Z486" s="768"/>
      <c r="AA486" s="768"/>
      <c r="AB486" s="768"/>
      <c r="AC486" s="787"/>
      <c r="AD486" s="787"/>
      <c r="AE486" s="787"/>
      <c r="AF486" s="787"/>
      <c r="AG486" s="787"/>
      <c r="AH486" s="787"/>
      <c r="AI486" s="787"/>
      <c r="AJ486" s="787"/>
      <c r="AK486" s="787"/>
      <c r="AL486" s="787"/>
      <c r="AM486" s="787"/>
      <c r="AN486" s="787"/>
      <c r="AO486" s="787"/>
      <c r="AP486" s="787"/>
      <c r="AQ486" s="787"/>
    </row>
    <row r="487" spans="1:43" s="764" customFormat="1" x14ac:dyDescent="0.25">
      <c r="A487" s="768" t="s">
        <v>12503</v>
      </c>
      <c r="B487" s="768"/>
      <c r="C487" s="768"/>
      <c r="D487" s="768" t="s">
        <v>37</v>
      </c>
      <c r="E487" s="768" t="s">
        <v>5214</v>
      </c>
      <c r="F487" s="792">
        <f t="shared" si="62"/>
        <v>46045</v>
      </c>
      <c r="G487" s="787" t="str">
        <f t="shared" si="64"/>
        <v>A1</v>
      </c>
      <c r="H487" s="787" t="str">
        <f t="shared" si="63"/>
        <v>MR_DER-1557_26</v>
      </c>
      <c r="I487" s="793">
        <f t="shared" si="65"/>
        <v>46120</v>
      </c>
      <c r="J487" s="746" t="str">
        <f t="shared" si="66"/>
        <v>NÃO APROVADO</v>
      </c>
      <c r="K487" s="768" t="s">
        <v>3730</v>
      </c>
      <c r="L487" s="768">
        <v>46045</v>
      </c>
      <c r="M487" s="768" t="s">
        <v>12060</v>
      </c>
      <c r="N487" s="768" t="s">
        <v>5536</v>
      </c>
      <c r="O487" s="768">
        <v>46120</v>
      </c>
      <c r="P487" s="768"/>
      <c r="Q487" s="768"/>
      <c r="R487" s="768"/>
      <c r="S487" s="768"/>
      <c r="T487" s="768"/>
      <c r="U487" s="768"/>
      <c r="V487" s="768"/>
      <c r="W487" s="768"/>
      <c r="X487" s="768"/>
      <c r="Y487" s="768"/>
      <c r="Z487" s="768"/>
      <c r="AA487" s="768"/>
      <c r="AB487" s="768"/>
      <c r="AC487" s="787"/>
      <c r="AD487" s="787"/>
      <c r="AE487" s="787"/>
      <c r="AF487" s="787"/>
      <c r="AG487" s="787"/>
      <c r="AH487" s="787"/>
      <c r="AI487" s="787"/>
      <c r="AJ487" s="787"/>
      <c r="AK487" s="787"/>
      <c r="AL487" s="787"/>
      <c r="AM487" s="787"/>
      <c r="AN487" s="787"/>
      <c r="AO487" s="787"/>
      <c r="AP487" s="787"/>
      <c r="AQ487" s="787"/>
    </row>
    <row r="488" spans="1:43" s="764" customFormat="1" x14ac:dyDescent="0.25">
      <c r="A488" s="768" t="s">
        <v>12503</v>
      </c>
      <c r="B488" s="768"/>
      <c r="C488" s="768"/>
      <c r="D488" s="768" t="s">
        <v>37</v>
      </c>
      <c r="E488" s="768" t="s">
        <v>5215</v>
      </c>
      <c r="F488" s="792">
        <f t="shared" si="62"/>
        <v>46045</v>
      </c>
      <c r="G488" s="787" t="str">
        <f t="shared" si="64"/>
        <v>A1</v>
      </c>
      <c r="H488" s="787" t="str">
        <f t="shared" si="63"/>
        <v>MR_DER-1557_26</v>
      </c>
      <c r="I488" s="793">
        <f t="shared" si="65"/>
        <v>46120</v>
      </c>
      <c r="J488" s="746" t="str">
        <f t="shared" si="66"/>
        <v>NÃO APROVADO</v>
      </c>
      <c r="K488" s="768" t="s">
        <v>3730</v>
      </c>
      <c r="L488" s="768">
        <v>46045</v>
      </c>
      <c r="M488" s="768" t="s">
        <v>12060</v>
      </c>
      <c r="N488" s="768" t="s">
        <v>5536</v>
      </c>
      <c r="O488" s="768">
        <v>46120</v>
      </c>
      <c r="P488" s="768"/>
      <c r="Q488" s="768"/>
      <c r="R488" s="768"/>
      <c r="S488" s="768"/>
      <c r="T488" s="768"/>
      <c r="U488" s="768"/>
      <c r="V488" s="768"/>
      <c r="W488" s="768"/>
      <c r="X488" s="768"/>
      <c r="Y488" s="768"/>
      <c r="Z488" s="768"/>
      <c r="AA488" s="768"/>
      <c r="AB488" s="768"/>
      <c r="AC488" s="787"/>
      <c r="AD488" s="787"/>
      <c r="AE488" s="787"/>
      <c r="AF488" s="787"/>
      <c r="AG488" s="787"/>
      <c r="AH488" s="787"/>
      <c r="AI488" s="787"/>
      <c r="AJ488" s="787"/>
      <c r="AK488" s="787"/>
      <c r="AL488" s="787"/>
      <c r="AM488" s="787"/>
      <c r="AN488" s="787"/>
      <c r="AO488" s="787"/>
      <c r="AP488" s="787"/>
      <c r="AQ488" s="787"/>
    </row>
    <row r="489" spans="1:43" s="764" customFormat="1" x14ac:dyDescent="0.25">
      <c r="A489" s="768" t="s">
        <v>12503</v>
      </c>
      <c r="B489" s="768"/>
      <c r="C489" s="768"/>
      <c r="D489" s="768" t="s">
        <v>37</v>
      </c>
      <c r="E489" s="768" t="s">
        <v>5216</v>
      </c>
      <c r="F489" s="792">
        <f t="shared" si="62"/>
        <v>46045</v>
      </c>
      <c r="G489" s="787" t="str">
        <f t="shared" si="64"/>
        <v>A1</v>
      </c>
      <c r="H489" s="787" t="str">
        <f t="shared" si="63"/>
        <v>MR_DER-1557_26</v>
      </c>
      <c r="I489" s="793">
        <f t="shared" si="65"/>
        <v>46120</v>
      </c>
      <c r="J489" s="746" t="str">
        <f t="shared" si="66"/>
        <v>NÃO APROVADO</v>
      </c>
      <c r="K489" s="768" t="s">
        <v>3730</v>
      </c>
      <c r="L489" s="768">
        <v>46045</v>
      </c>
      <c r="M489" s="768" t="s">
        <v>12060</v>
      </c>
      <c r="N489" s="768" t="s">
        <v>5536</v>
      </c>
      <c r="O489" s="768">
        <v>46120</v>
      </c>
      <c r="P489" s="768"/>
      <c r="Q489" s="768"/>
      <c r="R489" s="768"/>
      <c r="S489" s="768"/>
      <c r="T489" s="768"/>
      <c r="U489" s="768"/>
      <c r="V489" s="768"/>
      <c r="W489" s="768"/>
      <c r="X489" s="768"/>
      <c r="Y489" s="768"/>
      <c r="Z489" s="768"/>
      <c r="AA489" s="768"/>
      <c r="AB489" s="768"/>
      <c r="AC489" s="787"/>
      <c r="AD489" s="787"/>
      <c r="AE489" s="787"/>
      <c r="AF489" s="787"/>
      <c r="AG489" s="787"/>
      <c r="AH489" s="787"/>
      <c r="AI489" s="787"/>
      <c r="AJ489" s="787"/>
      <c r="AK489" s="787"/>
      <c r="AL489" s="787"/>
      <c r="AM489" s="787"/>
      <c r="AN489" s="787"/>
      <c r="AO489" s="787"/>
      <c r="AP489" s="787"/>
      <c r="AQ489" s="787"/>
    </row>
    <row r="490" spans="1:43" s="764" customFormat="1" x14ac:dyDescent="0.25">
      <c r="A490" s="768" t="s">
        <v>12503</v>
      </c>
      <c r="B490" s="768"/>
      <c r="C490" s="768"/>
      <c r="D490" s="768" t="s">
        <v>37</v>
      </c>
      <c r="E490" s="768" t="s">
        <v>5217</v>
      </c>
      <c r="F490" s="792">
        <f t="shared" si="62"/>
        <v>46045</v>
      </c>
      <c r="G490" s="787" t="str">
        <f t="shared" si="64"/>
        <v>A1</v>
      </c>
      <c r="H490" s="787" t="str">
        <f t="shared" si="63"/>
        <v>MR_DER-1557_26</v>
      </c>
      <c r="I490" s="793">
        <f t="shared" si="65"/>
        <v>46120</v>
      </c>
      <c r="J490" s="746" t="str">
        <f t="shared" si="66"/>
        <v>NÃO APROVADO</v>
      </c>
      <c r="K490" s="768" t="s">
        <v>3730</v>
      </c>
      <c r="L490" s="768">
        <v>46045</v>
      </c>
      <c r="M490" s="768" t="s">
        <v>12060</v>
      </c>
      <c r="N490" s="768" t="s">
        <v>5536</v>
      </c>
      <c r="O490" s="768">
        <v>46120</v>
      </c>
      <c r="P490" s="768"/>
      <c r="Q490" s="768"/>
      <c r="R490" s="768"/>
      <c r="S490" s="768"/>
      <c r="T490" s="768"/>
      <c r="U490" s="768"/>
      <c r="V490" s="768"/>
      <c r="W490" s="768"/>
      <c r="X490" s="768"/>
      <c r="Y490" s="768"/>
      <c r="Z490" s="768"/>
      <c r="AA490" s="768"/>
      <c r="AB490" s="768"/>
      <c r="AC490" s="787"/>
      <c r="AD490" s="787"/>
      <c r="AE490" s="787"/>
      <c r="AF490" s="787"/>
      <c r="AG490" s="787"/>
      <c r="AH490" s="787"/>
      <c r="AI490" s="787"/>
      <c r="AJ490" s="787"/>
      <c r="AK490" s="787"/>
      <c r="AL490" s="787"/>
      <c r="AM490" s="787"/>
      <c r="AN490" s="787"/>
      <c r="AO490" s="787"/>
      <c r="AP490" s="787"/>
      <c r="AQ490" s="787"/>
    </row>
    <row r="491" spans="1:43" s="764" customFormat="1" x14ac:dyDescent="0.25">
      <c r="A491" s="768" t="s">
        <v>12503</v>
      </c>
      <c r="B491" s="768"/>
      <c r="C491" s="768"/>
      <c r="D491" s="768" t="s">
        <v>37</v>
      </c>
      <c r="E491" s="768" t="s">
        <v>5218</v>
      </c>
      <c r="F491" s="792">
        <f t="shared" si="62"/>
        <v>46045</v>
      </c>
      <c r="G491" s="787" t="str">
        <f t="shared" si="64"/>
        <v>A1</v>
      </c>
      <c r="H491" s="787" t="str">
        <f t="shared" si="63"/>
        <v>MR_DER-1557_26</v>
      </c>
      <c r="I491" s="793">
        <f t="shared" si="65"/>
        <v>46120</v>
      </c>
      <c r="J491" s="746" t="str">
        <f t="shared" si="66"/>
        <v>NÃO APROVADO</v>
      </c>
      <c r="K491" s="768" t="s">
        <v>3730</v>
      </c>
      <c r="L491" s="768">
        <v>46045</v>
      </c>
      <c r="M491" s="768" t="s">
        <v>12060</v>
      </c>
      <c r="N491" s="768" t="s">
        <v>5536</v>
      </c>
      <c r="O491" s="768">
        <v>46120</v>
      </c>
      <c r="P491" s="768"/>
      <c r="Q491" s="768"/>
      <c r="R491" s="768"/>
      <c r="S491" s="768"/>
      <c r="T491" s="768"/>
      <c r="U491" s="768"/>
      <c r="V491" s="768"/>
      <c r="W491" s="768"/>
      <c r="X491" s="768"/>
      <c r="Y491" s="768"/>
      <c r="Z491" s="768"/>
      <c r="AA491" s="768"/>
      <c r="AB491" s="768"/>
      <c r="AC491" s="787"/>
      <c r="AD491" s="787"/>
      <c r="AE491" s="787"/>
      <c r="AF491" s="787"/>
      <c r="AG491" s="787"/>
      <c r="AH491" s="787"/>
      <c r="AI491" s="787"/>
      <c r="AJ491" s="787"/>
      <c r="AK491" s="787"/>
      <c r="AL491" s="787"/>
      <c r="AM491" s="787"/>
      <c r="AN491" s="787"/>
      <c r="AO491" s="787"/>
      <c r="AP491" s="787"/>
      <c r="AQ491" s="787"/>
    </row>
    <row r="492" spans="1:43" s="764" customFormat="1" x14ac:dyDescent="0.25">
      <c r="A492" s="768" t="s">
        <v>12503</v>
      </c>
      <c r="B492" s="768"/>
      <c r="C492" s="768"/>
      <c r="D492" s="768" t="s">
        <v>37</v>
      </c>
      <c r="E492" s="768" t="s">
        <v>5219</v>
      </c>
      <c r="F492" s="792">
        <f t="shared" si="62"/>
        <v>46045</v>
      </c>
      <c r="G492" s="787" t="str">
        <f t="shared" si="64"/>
        <v>A1</v>
      </c>
      <c r="H492" s="787" t="str">
        <f t="shared" si="63"/>
        <v>MR_DER-1557_26</v>
      </c>
      <c r="I492" s="793">
        <f t="shared" si="65"/>
        <v>46120</v>
      </c>
      <c r="J492" s="746" t="str">
        <f t="shared" si="66"/>
        <v>NÃO APROVADO</v>
      </c>
      <c r="K492" s="768" t="s">
        <v>3730</v>
      </c>
      <c r="L492" s="768">
        <v>46045</v>
      </c>
      <c r="M492" s="768" t="s">
        <v>12060</v>
      </c>
      <c r="N492" s="768" t="s">
        <v>5536</v>
      </c>
      <c r="O492" s="768">
        <v>46120</v>
      </c>
      <c r="P492" s="768"/>
      <c r="Q492" s="768"/>
      <c r="R492" s="768"/>
      <c r="S492" s="768"/>
      <c r="T492" s="768"/>
      <c r="U492" s="768"/>
      <c r="V492" s="768"/>
      <c r="W492" s="768"/>
      <c r="X492" s="768"/>
      <c r="Y492" s="768"/>
      <c r="Z492" s="768"/>
      <c r="AA492" s="768"/>
      <c r="AB492" s="768"/>
      <c r="AC492" s="787"/>
      <c r="AD492" s="787"/>
      <c r="AE492" s="787"/>
      <c r="AF492" s="787"/>
      <c r="AG492" s="787"/>
      <c r="AH492" s="787"/>
      <c r="AI492" s="787"/>
      <c r="AJ492" s="787"/>
      <c r="AK492" s="787"/>
      <c r="AL492" s="787"/>
      <c r="AM492" s="787"/>
      <c r="AN492" s="787"/>
      <c r="AO492" s="787"/>
      <c r="AP492" s="787"/>
      <c r="AQ492" s="787"/>
    </row>
    <row r="493" spans="1:43" s="764" customFormat="1" x14ac:dyDescent="0.25">
      <c r="A493" s="768" t="s">
        <v>12503</v>
      </c>
      <c r="B493" s="768"/>
      <c r="C493" s="768"/>
      <c r="D493" s="768" t="s">
        <v>37</v>
      </c>
      <c r="E493" s="768" t="s">
        <v>5220</v>
      </c>
      <c r="F493" s="792">
        <f t="shared" si="62"/>
        <v>46045</v>
      </c>
      <c r="G493" s="787" t="str">
        <f t="shared" si="64"/>
        <v>A1</v>
      </c>
      <c r="H493" s="787" t="str">
        <f t="shared" si="63"/>
        <v>MR_DER-1557_26</v>
      </c>
      <c r="I493" s="793">
        <f t="shared" si="65"/>
        <v>46120</v>
      </c>
      <c r="J493" s="746" t="str">
        <f t="shared" si="66"/>
        <v>NÃO APROVADO</v>
      </c>
      <c r="K493" s="768" t="s">
        <v>3730</v>
      </c>
      <c r="L493" s="768">
        <v>46045</v>
      </c>
      <c r="M493" s="768" t="s">
        <v>12060</v>
      </c>
      <c r="N493" s="768" t="s">
        <v>5536</v>
      </c>
      <c r="O493" s="768">
        <v>46120</v>
      </c>
      <c r="P493" s="768"/>
      <c r="Q493" s="768"/>
      <c r="R493" s="768"/>
      <c r="S493" s="768"/>
      <c r="T493" s="768"/>
      <c r="U493" s="768"/>
      <c r="V493" s="768"/>
      <c r="W493" s="768"/>
      <c r="X493" s="768"/>
      <c r="Y493" s="768"/>
      <c r="Z493" s="768"/>
      <c r="AA493" s="768"/>
      <c r="AB493" s="768"/>
      <c r="AC493" s="787"/>
      <c r="AD493" s="787"/>
      <c r="AE493" s="787"/>
      <c r="AF493" s="787"/>
      <c r="AG493" s="787"/>
      <c r="AH493" s="787"/>
      <c r="AI493" s="787"/>
      <c r="AJ493" s="787"/>
      <c r="AK493" s="787"/>
      <c r="AL493" s="787"/>
      <c r="AM493" s="787"/>
      <c r="AN493" s="787"/>
      <c r="AO493" s="787"/>
      <c r="AP493" s="787"/>
      <c r="AQ493" s="787"/>
    </row>
    <row r="494" spans="1:43" s="764" customFormat="1" x14ac:dyDescent="0.25">
      <c r="A494" s="768" t="s">
        <v>12503</v>
      </c>
      <c r="B494" s="768"/>
      <c r="C494" s="768"/>
      <c r="D494" s="768" t="s">
        <v>37</v>
      </c>
      <c r="E494" s="768" t="s">
        <v>5221</v>
      </c>
      <c r="F494" s="792">
        <f t="shared" si="62"/>
        <v>46045</v>
      </c>
      <c r="G494" s="787" t="str">
        <f t="shared" si="64"/>
        <v>A1</v>
      </c>
      <c r="H494" s="787" t="str">
        <f t="shared" si="63"/>
        <v>MR_DER-1557_26</v>
      </c>
      <c r="I494" s="793">
        <f t="shared" si="65"/>
        <v>46120</v>
      </c>
      <c r="J494" s="746" t="str">
        <f t="shared" si="66"/>
        <v>NÃO APROVADO</v>
      </c>
      <c r="K494" s="768" t="s">
        <v>3730</v>
      </c>
      <c r="L494" s="768">
        <v>46045</v>
      </c>
      <c r="M494" s="768" t="s">
        <v>12060</v>
      </c>
      <c r="N494" s="768" t="s">
        <v>5536</v>
      </c>
      <c r="O494" s="768">
        <v>46120</v>
      </c>
      <c r="P494" s="768"/>
      <c r="Q494" s="768"/>
      <c r="R494" s="768"/>
      <c r="S494" s="768"/>
      <c r="T494" s="768"/>
      <c r="U494" s="768"/>
      <c r="V494" s="768"/>
      <c r="W494" s="768"/>
      <c r="X494" s="768"/>
      <c r="Y494" s="768"/>
      <c r="Z494" s="768"/>
      <c r="AA494" s="768"/>
      <c r="AB494" s="768"/>
      <c r="AC494" s="787"/>
      <c r="AD494" s="787"/>
      <c r="AE494" s="787"/>
      <c r="AF494" s="787"/>
      <c r="AG494" s="787"/>
      <c r="AH494" s="787"/>
      <c r="AI494" s="787"/>
      <c r="AJ494" s="787"/>
      <c r="AK494" s="787"/>
      <c r="AL494" s="787"/>
      <c r="AM494" s="787"/>
      <c r="AN494" s="787"/>
      <c r="AO494" s="787"/>
      <c r="AP494" s="787"/>
      <c r="AQ494" s="787"/>
    </row>
    <row r="495" spans="1:43" s="764" customFormat="1" x14ac:dyDescent="0.25">
      <c r="A495" s="768" t="s">
        <v>12503</v>
      </c>
      <c r="B495" s="768"/>
      <c r="C495" s="768"/>
      <c r="D495" s="768" t="s">
        <v>37</v>
      </c>
      <c r="E495" s="768" t="s">
        <v>5222</v>
      </c>
      <c r="F495" s="792">
        <f t="shared" si="62"/>
        <v>46045</v>
      </c>
      <c r="G495" s="787" t="str">
        <f t="shared" si="64"/>
        <v>A1</v>
      </c>
      <c r="H495" s="787" t="str">
        <f t="shared" si="63"/>
        <v>MR_DER-1557_26</v>
      </c>
      <c r="I495" s="793">
        <f t="shared" si="65"/>
        <v>46120</v>
      </c>
      <c r="J495" s="746" t="str">
        <f t="shared" si="66"/>
        <v>NÃO APROVADO</v>
      </c>
      <c r="K495" s="768" t="s">
        <v>3730</v>
      </c>
      <c r="L495" s="768">
        <v>46045</v>
      </c>
      <c r="M495" s="768" t="s">
        <v>12060</v>
      </c>
      <c r="N495" s="768" t="s">
        <v>5536</v>
      </c>
      <c r="O495" s="768">
        <v>46120</v>
      </c>
      <c r="P495" s="768"/>
      <c r="Q495" s="768"/>
      <c r="R495" s="768"/>
      <c r="S495" s="768"/>
      <c r="T495" s="768"/>
      <c r="U495" s="768"/>
      <c r="V495" s="768"/>
      <c r="W495" s="768"/>
      <c r="X495" s="768"/>
      <c r="Y495" s="768"/>
      <c r="Z495" s="768"/>
      <c r="AA495" s="768"/>
      <c r="AB495" s="768"/>
      <c r="AC495" s="787"/>
      <c r="AD495" s="787"/>
      <c r="AE495" s="787"/>
      <c r="AF495" s="787"/>
      <c r="AG495" s="787"/>
      <c r="AH495" s="787"/>
      <c r="AI495" s="787"/>
      <c r="AJ495" s="787"/>
      <c r="AK495" s="787"/>
      <c r="AL495" s="787"/>
      <c r="AM495" s="787"/>
      <c r="AN495" s="787"/>
      <c r="AO495" s="787"/>
      <c r="AP495" s="787"/>
      <c r="AQ495" s="787"/>
    </row>
    <row r="496" spans="1:43" s="764" customFormat="1" x14ac:dyDescent="0.25">
      <c r="A496" s="768" t="s">
        <v>12503</v>
      </c>
      <c r="B496" s="768"/>
      <c r="C496" s="768"/>
      <c r="D496" s="768" t="s">
        <v>37</v>
      </c>
      <c r="E496" s="768" t="s">
        <v>5223</v>
      </c>
      <c r="F496" s="792">
        <f t="shared" si="62"/>
        <v>46045</v>
      </c>
      <c r="G496" s="787" t="str">
        <f t="shared" si="64"/>
        <v>A1</v>
      </c>
      <c r="H496" s="787" t="str">
        <f t="shared" si="63"/>
        <v>MR_DER-1557_26</v>
      </c>
      <c r="I496" s="793">
        <f t="shared" si="65"/>
        <v>46120</v>
      </c>
      <c r="J496" s="746" t="str">
        <f t="shared" si="66"/>
        <v>NÃO APROVADO</v>
      </c>
      <c r="K496" s="768" t="s">
        <v>3730</v>
      </c>
      <c r="L496" s="768">
        <v>46045</v>
      </c>
      <c r="M496" s="768" t="s">
        <v>12060</v>
      </c>
      <c r="N496" s="768" t="s">
        <v>5536</v>
      </c>
      <c r="O496" s="768">
        <v>46120</v>
      </c>
      <c r="P496" s="768"/>
      <c r="Q496" s="768"/>
      <c r="R496" s="768"/>
      <c r="S496" s="768"/>
      <c r="T496" s="768"/>
      <c r="U496" s="768"/>
      <c r="V496" s="768"/>
      <c r="W496" s="768"/>
      <c r="X496" s="768"/>
      <c r="Y496" s="768"/>
      <c r="Z496" s="768"/>
      <c r="AA496" s="768"/>
      <c r="AB496" s="768"/>
      <c r="AC496" s="787"/>
      <c r="AD496" s="787"/>
      <c r="AE496" s="787"/>
      <c r="AF496" s="787"/>
      <c r="AG496" s="787"/>
      <c r="AH496" s="787"/>
      <c r="AI496" s="787"/>
      <c r="AJ496" s="787"/>
      <c r="AK496" s="787"/>
      <c r="AL496" s="787"/>
      <c r="AM496" s="787"/>
      <c r="AN496" s="787"/>
      <c r="AO496" s="787"/>
      <c r="AP496" s="787"/>
      <c r="AQ496" s="787"/>
    </row>
    <row r="497" spans="1:43" s="764" customFormat="1" x14ac:dyDescent="0.25">
      <c r="A497" s="768" t="s">
        <v>12503</v>
      </c>
      <c r="B497" s="768"/>
      <c r="C497" s="768"/>
      <c r="D497" s="768" t="s">
        <v>37</v>
      </c>
      <c r="E497" s="768" t="s">
        <v>5224</v>
      </c>
      <c r="F497" s="792">
        <f t="shared" si="62"/>
        <v>46045</v>
      </c>
      <c r="G497" s="787" t="str">
        <f t="shared" si="64"/>
        <v>A1</v>
      </c>
      <c r="H497" s="787" t="str">
        <f t="shared" si="63"/>
        <v>MR_DER-1557_26</v>
      </c>
      <c r="I497" s="793">
        <f t="shared" si="65"/>
        <v>46120</v>
      </c>
      <c r="J497" s="746" t="str">
        <f t="shared" si="66"/>
        <v>NÃO APROVADO</v>
      </c>
      <c r="K497" s="768" t="s">
        <v>3730</v>
      </c>
      <c r="L497" s="768">
        <v>46045</v>
      </c>
      <c r="M497" s="768" t="s">
        <v>12060</v>
      </c>
      <c r="N497" s="768" t="s">
        <v>5536</v>
      </c>
      <c r="O497" s="768">
        <v>46120</v>
      </c>
      <c r="P497" s="768"/>
      <c r="Q497" s="768"/>
      <c r="R497" s="768"/>
      <c r="S497" s="768"/>
      <c r="T497" s="768"/>
      <c r="U497" s="768"/>
      <c r="V497" s="768"/>
      <c r="W497" s="768"/>
      <c r="X497" s="768"/>
      <c r="Y497" s="768"/>
      <c r="Z497" s="768"/>
      <c r="AA497" s="768"/>
      <c r="AB497" s="768"/>
      <c r="AC497" s="787"/>
      <c r="AD497" s="787"/>
      <c r="AE497" s="787"/>
      <c r="AF497" s="787"/>
      <c r="AG497" s="787"/>
      <c r="AH497" s="787"/>
      <c r="AI497" s="787"/>
      <c r="AJ497" s="787"/>
      <c r="AK497" s="787"/>
      <c r="AL497" s="787"/>
      <c r="AM497" s="787"/>
      <c r="AN497" s="787"/>
      <c r="AO497" s="787"/>
      <c r="AP497" s="787"/>
      <c r="AQ497" s="787"/>
    </row>
    <row r="498" spans="1:43" s="764" customFormat="1" x14ac:dyDescent="0.25">
      <c r="A498" s="768" t="s">
        <v>12503</v>
      </c>
      <c r="B498" s="768"/>
      <c r="C498" s="768"/>
      <c r="D498" s="768" t="s">
        <v>37</v>
      </c>
      <c r="E498" s="768" t="s">
        <v>5225</v>
      </c>
      <c r="F498" s="792">
        <f t="shared" si="62"/>
        <v>46045</v>
      </c>
      <c r="G498" s="787" t="str">
        <f t="shared" si="64"/>
        <v>A1</v>
      </c>
      <c r="H498" s="787" t="str">
        <f t="shared" si="63"/>
        <v>MR_DER-1557_26</v>
      </c>
      <c r="I498" s="793">
        <f t="shared" si="65"/>
        <v>46120</v>
      </c>
      <c r="J498" s="746" t="str">
        <f t="shared" si="66"/>
        <v>NÃO APROVADO</v>
      </c>
      <c r="K498" s="768" t="s">
        <v>3730</v>
      </c>
      <c r="L498" s="768">
        <v>46045</v>
      </c>
      <c r="M498" s="768" t="s">
        <v>12060</v>
      </c>
      <c r="N498" s="768" t="s">
        <v>5536</v>
      </c>
      <c r="O498" s="768">
        <v>46120</v>
      </c>
      <c r="P498" s="768"/>
      <c r="Q498" s="768"/>
      <c r="R498" s="768"/>
      <c r="S498" s="768"/>
      <c r="T498" s="768"/>
      <c r="U498" s="768"/>
      <c r="V498" s="768"/>
      <c r="W498" s="768"/>
      <c r="X498" s="768"/>
      <c r="Y498" s="768"/>
      <c r="Z498" s="768"/>
      <c r="AA498" s="768"/>
      <c r="AB498" s="768"/>
      <c r="AC498" s="787"/>
      <c r="AD498" s="787"/>
      <c r="AE498" s="787"/>
      <c r="AF498" s="787"/>
      <c r="AG498" s="787"/>
      <c r="AH498" s="787"/>
      <c r="AI498" s="787"/>
      <c r="AJ498" s="787"/>
      <c r="AK498" s="787"/>
      <c r="AL498" s="787"/>
      <c r="AM498" s="787"/>
      <c r="AN498" s="787"/>
      <c r="AO498" s="787"/>
      <c r="AP498" s="787"/>
      <c r="AQ498" s="787"/>
    </row>
    <row r="499" spans="1:43" s="764" customFormat="1" x14ac:dyDescent="0.25">
      <c r="A499" s="768" t="s">
        <v>12503</v>
      </c>
      <c r="B499" s="768"/>
      <c r="C499" s="768"/>
      <c r="D499" s="768" t="s">
        <v>37</v>
      </c>
      <c r="E499" s="768" t="s">
        <v>5226</v>
      </c>
      <c r="F499" s="792">
        <f t="shared" si="62"/>
        <v>46045</v>
      </c>
      <c r="G499" s="787" t="str">
        <f t="shared" si="64"/>
        <v>A1</v>
      </c>
      <c r="H499" s="787" t="str">
        <f t="shared" si="63"/>
        <v>MR_DER-1557_26</v>
      </c>
      <c r="I499" s="793">
        <f t="shared" si="65"/>
        <v>46120</v>
      </c>
      <c r="J499" s="746" t="str">
        <f t="shared" si="66"/>
        <v>NÃO APROVADO</v>
      </c>
      <c r="K499" s="768" t="s">
        <v>3730</v>
      </c>
      <c r="L499" s="768">
        <v>46045</v>
      </c>
      <c r="M499" s="768" t="s">
        <v>12060</v>
      </c>
      <c r="N499" s="768" t="s">
        <v>5536</v>
      </c>
      <c r="O499" s="768">
        <v>46120</v>
      </c>
      <c r="P499" s="768"/>
      <c r="Q499" s="768"/>
      <c r="R499" s="768"/>
      <c r="S499" s="768"/>
      <c r="T499" s="768"/>
      <c r="U499" s="768"/>
      <c r="V499" s="768"/>
      <c r="W499" s="768"/>
      <c r="X499" s="768"/>
      <c r="Y499" s="768"/>
      <c r="Z499" s="768"/>
      <c r="AA499" s="768"/>
      <c r="AB499" s="768"/>
      <c r="AC499" s="787"/>
      <c r="AD499" s="787"/>
      <c r="AE499" s="787"/>
      <c r="AF499" s="787"/>
      <c r="AG499" s="787"/>
      <c r="AH499" s="787"/>
      <c r="AI499" s="787"/>
      <c r="AJ499" s="787"/>
      <c r="AK499" s="787"/>
      <c r="AL499" s="787"/>
      <c r="AM499" s="787"/>
      <c r="AN499" s="787"/>
      <c r="AO499" s="787"/>
      <c r="AP499" s="787"/>
      <c r="AQ499" s="787"/>
    </row>
    <row r="500" spans="1:43" s="764" customFormat="1" x14ac:dyDescent="0.25">
      <c r="A500" s="768" t="s">
        <v>12503</v>
      </c>
      <c r="B500" s="768"/>
      <c r="C500" s="768"/>
      <c r="D500" s="768" t="s">
        <v>37</v>
      </c>
      <c r="E500" s="768" t="s">
        <v>5227</v>
      </c>
      <c r="F500" s="792">
        <f t="shared" si="62"/>
        <v>46045</v>
      </c>
      <c r="G500" s="787" t="str">
        <f t="shared" si="64"/>
        <v>A1</v>
      </c>
      <c r="H500" s="787" t="str">
        <f t="shared" si="63"/>
        <v>MR_DER-1557_26</v>
      </c>
      <c r="I500" s="793">
        <f t="shared" si="65"/>
        <v>46120</v>
      </c>
      <c r="J500" s="746" t="str">
        <f t="shared" si="66"/>
        <v>NÃO APROVADO</v>
      </c>
      <c r="K500" s="768" t="s">
        <v>3730</v>
      </c>
      <c r="L500" s="768">
        <v>46045</v>
      </c>
      <c r="M500" s="768" t="s">
        <v>12060</v>
      </c>
      <c r="N500" s="768" t="s">
        <v>5536</v>
      </c>
      <c r="O500" s="768">
        <v>46120</v>
      </c>
      <c r="P500" s="768"/>
      <c r="Q500" s="768"/>
      <c r="R500" s="768"/>
      <c r="S500" s="768"/>
      <c r="T500" s="768"/>
      <c r="U500" s="768"/>
      <c r="V500" s="768"/>
      <c r="W500" s="768"/>
      <c r="X500" s="768"/>
      <c r="Y500" s="768"/>
      <c r="Z500" s="768"/>
      <c r="AA500" s="768"/>
      <c r="AB500" s="768"/>
      <c r="AC500" s="787"/>
      <c r="AD500" s="787"/>
      <c r="AE500" s="787"/>
      <c r="AF500" s="787"/>
      <c r="AG500" s="787"/>
      <c r="AH500" s="787"/>
      <c r="AI500" s="787"/>
      <c r="AJ500" s="787"/>
      <c r="AK500" s="787"/>
      <c r="AL500" s="787"/>
      <c r="AM500" s="787"/>
      <c r="AN500" s="787"/>
      <c r="AO500" s="787"/>
      <c r="AP500" s="787"/>
      <c r="AQ500" s="787"/>
    </row>
    <row r="501" spans="1:43" s="764" customFormat="1" x14ac:dyDescent="0.25">
      <c r="A501" s="768" t="s">
        <v>12503</v>
      </c>
      <c r="B501" s="768"/>
      <c r="C501" s="768"/>
      <c r="D501" s="768" t="s">
        <v>37</v>
      </c>
      <c r="E501" s="768" t="s">
        <v>5228</v>
      </c>
      <c r="F501" s="792">
        <f t="shared" si="62"/>
        <v>46045</v>
      </c>
      <c r="G501" s="787" t="str">
        <f t="shared" si="64"/>
        <v>A1</v>
      </c>
      <c r="H501" s="787" t="str">
        <f t="shared" si="63"/>
        <v>MR_DER-1557_26</v>
      </c>
      <c r="I501" s="793">
        <f t="shared" si="65"/>
        <v>46120</v>
      </c>
      <c r="J501" s="746" t="str">
        <f t="shared" si="66"/>
        <v>NÃO APROVADO</v>
      </c>
      <c r="K501" s="768" t="s">
        <v>3730</v>
      </c>
      <c r="L501" s="768">
        <v>46045</v>
      </c>
      <c r="M501" s="768" t="s">
        <v>12060</v>
      </c>
      <c r="N501" s="768" t="s">
        <v>5536</v>
      </c>
      <c r="O501" s="768">
        <v>46120</v>
      </c>
      <c r="P501" s="768"/>
      <c r="Q501" s="768"/>
      <c r="R501" s="768"/>
      <c r="S501" s="768"/>
      <c r="T501" s="768"/>
      <c r="U501" s="768"/>
      <c r="V501" s="768"/>
      <c r="W501" s="768"/>
      <c r="X501" s="768"/>
      <c r="Y501" s="768"/>
      <c r="Z501" s="768"/>
      <c r="AA501" s="768"/>
      <c r="AB501" s="768"/>
      <c r="AC501" s="787"/>
      <c r="AD501" s="787"/>
      <c r="AE501" s="787"/>
      <c r="AF501" s="787"/>
      <c r="AG501" s="787"/>
      <c r="AH501" s="787"/>
      <c r="AI501" s="787"/>
      <c r="AJ501" s="787"/>
      <c r="AK501" s="787"/>
      <c r="AL501" s="787"/>
      <c r="AM501" s="787"/>
      <c r="AN501" s="787"/>
      <c r="AO501" s="787"/>
      <c r="AP501" s="787"/>
      <c r="AQ501" s="787"/>
    </row>
    <row r="502" spans="1:43" s="764" customFormat="1" x14ac:dyDescent="0.25">
      <c r="A502" s="768" t="s">
        <v>12503</v>
      </c>
      <c r="B502" s="768"/>
      <c r="C502" s="768"/>
      <c r="D502" s="768" t="s">
        <v>37</v>
      </c>
      <c r="E502" s="768" t="s">
        <v>5229</v>
      </c>
      <c r="F502" s="792">
        <f t="shared" si="62"/>
        <v>46045</v>
      </c>
      <c r="G502" s="787" t="str">
        <f t="shared" si="64"/>
        <v>A1</v>
      </c>
      <c r="H502" s="787" t="str">
        <f t="shared" si="63"/>
        <v>MR_DER-1557_26</v>
      </c>
      <c r="I502" s="793">
        <f t="shared" si="65"/>
        <v>46120</v>
      </c>
      <c r="J502" s="746" t="str">
        <f t="shared" si="66"/>
        <v>NÃO APROVADO</v>
      </c>
      <c r="K502" s="768" t="s">
        <v>3730</v>
      </c>
      <c r="L502" s="768">
        <v>46045</v>
      </c>
      <c r="M502" s="768" t="s">
        <v>12060</v>
      </c>
      <c r="N502" s="768" t="s">
        <v>5536</v>
      </c>
      <c r="O502" s="768">
        <v>46120</v>
      </c>
      <c r="P502" s="768"/>
      <c r="Q502" s="768"/>
      <c r="R502" s="768"/>
      <c r="S502" s="768"/>
      <c r="T502" s="768"/>
      <c r="U502" s="768"/>
      <c r="V502" s="768"/>
      <c r="W502" s="768"/>
      <c r="X502" s="768"/>
      <c r="Y502" s="768"/>
      <c r="Z502" s="768"/>
      <c r="AA502" s="768"/>
      <c r="AB502" s="768"/>
      <c r="AC502" s="787"/>
      <c r="AD502" s="787"/>
      <c r="AE502" s="787"/>
      <c r="AF502" s="787"/>
      <c r="AG502" s="787"/>
      <c r="AH502" s="787"/>
      <c r="AI502" s="787"/>
      <c r="AJ502" s="787"/>
      <c r="AK502" s="787"/>
      <c r="AL502" s="787"/>
      <c r="AM502" s="787"/>
      <c r="AN502" s="787"/>
      <c r="AO502" s="787"/>
      <c r="AP502" s="787"/>
      <c r="AQ502" s="787"/>
    </row>
    <row r="503" spans="1:43" s="764" customFormat="1" x14ac:dyDescent="0.25">
      <c r="A503" s="768" t="s">
        <v>12503</v>
      </c>
      <c r="B503" s="768"/>
      <c r="C503" s="768"/>
      <c r="D503" s="768" t="s">
        <v>37</v>
      </c>
      <c r="E503" s="768" t="s">
        <v>5230</v>
      </c>
      <c r="F503" s="792">
        <f t="shared" si="62"/>
        <v>46045</v>
      </c>
      <c r="G503" s="787" t="str">
        <f t="shared" si="64"/>
        <v>A1</v>
      </c>
      <c r="H503" s="787" t="str">
        <f t="shared" si="63"/>
        <v>MR_DER-1557_26</v>
      </c>
      <c r="I503" s="793">
        <f t="shared" si="65"/>
        <v>46120</v>
      </c>
      <c r="J503" s="746" t="str">
        <f t="shared" si="66"/>
        <v>NÃO APROVADO</v>
      </c>
      <c r="K503" s="768" t="s">
        <v>3730</v>
      </c>
      <c r="L503" s="768">
        <v>46045</v>
      </c>
      <c r="M503" s="768" t="s">
        <v>12060</v>
      </c>
      <c r="N503" s="768" t="s">
        <v>5536</v>
      </c>
      <c r="O503" s="768">
        <v>46120</v>
      </c>
      <c r="P503" s="768"/>
      <c r="Q503" s="768"/>
      <c r="R503" s="768"/>
      <c r="S503" s="768"/>
      <c r="T503" s="768"/>
      <c r="U503" s="768"/>
      <c r="V503" s="768"/>
      <c r="W503" s="768"/>
      <c r="X503" s="768"/>
      <c r="Y503" s="768"/>
      <c r="Z503" s="768"/>
      <c r="AA503" s="768"/>
      <c r="AB503" s="768"/>
      <c r="AC503" s="787"/>
      <c r="AD503" s="787"/>
      <c r="AE503" s="787"/>
      <c r="AF503" s="787"/>
      <c r="AG503" s="787"/>
      <c r="AH503" s="787"/>
      <c r="AI503" s="787"/>
      <c r="AJ503" s="787"/>
      <c r="AK503" s="787"/>
      <c r="AL503" s="787"/>
      <c r="AM503" s="787"/>
      <c r="AN503" s="787"/>
      <c r="AO503" s="787"/>
      <c r="AP503" s="787"/>
      <c r="AQ503" s="787"/>
    </row>
    <row r="504" spans="1:43" s="764" customFormat="1" x14ac:dyDescent="0.25">
      <c r="A504" s="768" t="s">
        <v>12503</v>
      </c>
      <c r="B504" s="768"/>
      <c r="C504" s="768"/>
      <c r="D504" s="768" t="s">
        <v>37</v>
      </c>
      <c r="E504" s="768" t="s">
        <v>5231</v>
      </c>
      <c r="F504" s="792">
        <f t="shared" si="62"/>
        <v>46045</v>
      </c>
      <c r="G504" s="787" t="str">
        <f t="shared" si="64"/>
        <v>A1</v>
      </c>
      <c r="H504" s="787" t="str">
        <f t="shared" si="63"/>
        <v>MR_DER-1557_26</v>
      </c>
      <c r="I504" s="793">
        <f t="shared" si="65"/>
        <v>46120</v>
      </c>
      <c r="J504" s="746" t="str">
        <f t="shared" si="66"/>
        <v>NÃO APROVADO</v>
      </c>
      <c r="K504" s="768" t="s">
        <v>3730</v>
      </c>
      <c r="L504" s="768">
        <v>46045</v>
      </c>
      <c r="M504" s="768" t="s">
        <v>12060</v>
      </c>
      <c r="N504" s="768" t="s">
        <v>5536</v>
      </c>
      <c r="O504" s="768">
        <v>46120</v>
      </c>
      <c r="P504" s="768"/>
      <c r="Q504" s="768"/>
      <c r="R504" s="768"/>
      <c r="S504" s="768"/>
      <c r="T504" s="768"/>
      <c r="U504" s="768"/>
      <c r="V504" s="768"/>
      <c r="W504" s="768"/>
      <c r="X504" s="768"/>
      <c r="Y504" s="768"/>
      <c r="Z504" s="768"/>
      <c r="AA504" s="768"/>
      <c r="AB504" s="768"/>
      <c r="AC504" s="787"/>
      <c r="AD504" s="787"/>
      <c r="AE504" s="787"/>
      <c r="AF504" s="787"/>
      <c r="AG504" s="787"/>
      <c r="AH504" s="787"/>
      <c r="AI504" s="787"/>
      <c r="AJ504" s="787"/>
      <c r="AK504" s="787"/>
      <c r="AL504" s="787"/>
      <c r="AM504" s="787"/>
      <c r="AN504" s="787"/>
      <c r="AO504" s="787"/>
      <c r="AP504" s="787"/>
      <c r="AQ504" s="787"/>
    </row>
    <row r="505" spans="1:43" s="764" customFormat="1" x14ac:dyDescent="0.25">
      <c r="A505" s="768" t="s">
        <v>12503</v>
      </c>
      <c r="B505" s="768"/>
      <c r="C505" s="768"/>
      <c r="D505" s="768" t="s">
        <v>37</v>
      </c>
      <c r="E505" s="768" t="s">
        <v>5232</v>
      </c>
      <c r="F505" s="792">
        <f t="shared" si="62"/>
        <v>46045</v>
      </c>
      <c r="G505" s="787" t="str">
        <f t="shared" si="64"/>
        <v>A1</v>
      </c>
      <c r="H505" s="787" t="str">
        <f t="shared" si="63"/>
        <v>MR_DER-1557_26</v>
      </c>
      <c r="I505" s="793">
        <f t="shared" si="65"/>
        <v>46120</v>
      </c>
      <c r="J505" s="746" t="str">
        <f t="shared" si="66"/>
        <v>NÃO APROVADO</v>
      </c>
      <c r="K505" s="768" t="s">
        <v>3730</v>
      </c>
      <c r="L505" s="768">
        <v>46045</v>
      </c>
      <c r="M505" s="768" t="s">
        <v>12060</v>
      </c>
      <c r="N505" s="768" t="s">
        <v>5536</v>
      </c>
      <c r="O505" s="768">
        <v>46120</v>
      </c>
      <c r="P505" s="768"/>
      <c r="Q505" s="768"/>
      <c r="R505" s="768"/>
      <c r="S505" s="768"/>
      <c r="T505" s="768"/>
      <c r="U505" s="768"/>
      <c r="V505" s="768"/>
      <c r="W505" s="768"/>
      <c r="X505" s="768"/>
      <c r="Y505" s="768"/>
      <c r="Z505" s="768"/>
      <c r="AA505" s="768"/>
      <c r="AB505" s="768"/>
      <c r="AC505" s="787"/>
      <c r="AD505" s="787"/>
      <c r="AE505" s="787"/>
      <c r="AF505" s="787"/>
      <c r="AG505" s="787"/>
      <c r="AH505" s="787"/>
      <c r="AI505" s="787"/>
      <c r="AJ505" s="787"/>
      <c r="AK505" s="787"/>
      <c r="AL505" s="787"/>
      <c r="AM505" s="787"/>
      <c r="AN505" s="787"/>
      <c r="AO505" s="787"/>
      <c r="AP505" s="787"/>
      <c r="AQ505" s="787"/>
    </row>
    <row r="506" spans="1:43" s="764" customFormat="1" x14ac:dyDescent="0.25">
      <c r="A506" s="768" t="s">
        <v>12503</v>
      </c>
      <c r="B506" s="768"/>
      <c r="C506" s="768"/>
      <c r="D506" s="768" t="s">
        <v>37</v>
      </c>
      <c r="E506" s="768" t="s">
        <v>5233</v>
      </c>
      <c r="F506" s="792">
        <f t="shared" ref="F506:F573" si="67">IF(L506&lt;&gt;0,MAX(L506,R506,X506,AD506),"NE")</f>
        <v>46045</v>
      </c>
      <c r="G506" s="787" t="str">
        <f t="shared" si="64"/>
        <v>A1</v>
      </c>
      <c r="H506" s="787" t="str">
        <f t="shared" si="63"/>
        <v>MR_DER-1557_26</v>
      </c>
      <c r="I506" s="793">
        <f t="shared" si="65"/>
        <v>46120</v>
      </c>
      <c r="J506" s="746" t="str">
        <f t="shared" si="66"/>
        <v>NÃO APROVADO</v>
      </c>
      <c r="K506" s="768" t="s">
        <v>3730</v>
      </c>
      <c r="L506" s="768">
        <v>46045</v>
      </c>
      <c r="M506" s="768" t="s">
        <v>12060</v>
      </c>
      <c r="N506" s="768" t="s">
        <v>5536</v>
      </c>
      <c r="O506" s="768">
        <v>46120</v>
      </c>
      <c r="P506" s="768"/>
      <c r="Q506" s="768"/>
      <c r="R506" s="768"/>
      <c r="S506" s="768"/>
      <c r="T506" s="768"/>
      <c r="U506" s="768"/>
      <c r="V506" s="768"/>
      <c r="W506" s="768"/>
      <c r="X506" s="768"/>
      <c r="Y506" s="768"/>
      <c r="Z506" s="768"/>
      <c r="AA506" s="768"/>
      <c r="AB506" s="768"/>
      <c r="AC506" s="787"/>
      <c r="AD506" s="787"/>
      <c r="AE506" s="787"/>
      <c r="AF506" s="787"/>
      <c r="AG506" s="787"/>
      <c r="AH506" s="787"/>
      <c r="AI506" s="787"/>
      <c r="AJ506" s="787"/>
      <c r="AK506" s="787"/>
      <c r="AL506" s="787"/>
      <c r="AM506" s="787"/>
      <c r="AN506" s="787"/>
      <c r="AO506" s="787"/>
      <c r="AP506" s="787"/>
      <c r="AQ506" s="787"/>
    </row>
    <row r="507" spans="1:43" s="764" customFormat="1" x14ac:dyDescent="0.25">
      <c r="A507" s="768" t="s">
        <v>12503</v>
      </c>
      <c r="B507" s="768"/>
      <c r="C507" s="768"/>
      <c r="D507" s="768" t="s">
        <v>37</v>
      </c>
      <c r="E507" s="768" t="s">
        <v>5234</v>
      </c>
      <c r="F507" s="792">
        <f t="shared" si="67"/>
        <v>46045</v>
      </c>
      <c r="G507" s="787" t="str">
        <f t="shared" si="64"/>
        <v>A1</v>
      </c>
      <c r="H507" s="787" t="str">
        <f t="shared" si="63"/>
        <v>MR_DER-1557_26</v>
      </c>
      <c r="I507" s="793">
        <f t="shared" si="65"/>
        <v>46120</v>
      </c>
      <c r="J507" s="746" t="str">
        <f t="shared" si="66"/>
        <v>NÃO APROVADO</v>
      </c>
      <c r="K507" s="768" t="s">
        <v>3730</v>
      </c>
      <c r="L507" s="768">
        <v>46045</v>
      </c>
      <c r="M507" s="768" t="s">
        <v>12060</v>
      </c>
      <c r="N507" s="768" t="s">
        <v>5536</v>
      </c>
      <c r="O507" s="768">
        <v>46120</v>
      </c>
      <c r="P507" s="768"/>
      <c r="Q507" s="768"/>
      <c r="R507" s="768"/>
      <c r="S507" s="768"/>
      <c r="T507" s="768"/>
      <c r="U507" s="768"/>
      <c r="V507" s="768"/>
      <c r="W507" s="768"/>
      <c r="X507" s="768"/>
      <c r="Y507" s="768"/>
      <c r="Z507" s="768"/>
      <c r="AA507" s="768"/>
      <c r="AB507" s="768"/>
      <c r="AC507" s="787"/>
      <c r="AD507" s="787"/>
      <c r="AE507" s="787"/>
      <c r="AF507" s="787"/>
      <c r="AG507" s="787"/>
      <c r="AH507" s="787"/>
      <c r="AI507" s="787"/>
      <c r="AJ507" s="787"/>
      <c r="AK507" s="787"/>
      <c r="AL507" s="787"/>
      <c r="AM507" s="787"/>
      <c r="AN507" s="787"/>
      <c r="AO507" s="787"/>
      <c r="AP507" s="787"/>
      <c r="AQ507" s="787"/>
    </row>
    <row r="508" spans="1:43" s="764" customFormat="1" x14ac:dyDescent="0.25">
      <c r="A508" s="768" t="s">
        <v>12503</v>
      </c>
      <c r="B508" s="768"/>
      <c r="C508" s="768"/>
      <c r="D508" s="768" t="s">
        <v>37</v>
      </c>
      <c r="E508" s="768" t="s">
        <v>5235</v>
      </c>
      <c r="F508" s="792">
        <f t="shared" si="67"/>
        <v>46045</v>
      </c>
      <c r="G508" s="787" t="str">
        <f t="shared" si="64"/>
        <v>A1</v>
      </c>
      <c r="H508" s="787" t="str">
        <f t="shared" si="63"/>
        <v>MR_DER-1557_26</v>
      </c>
      <c r="I508" s="793">
        <f t="shared" si="65"/>
        <v>46120</v>
      </c>
      <c r="J508" s="746" t="str">
        <f t="shared" si="66"/>
        <v>NÃO APROVADO</v>
      </c>
      <c r="K508" s="768" t="s">
        <v>3730</v>
      </c>
      <c r="L508" s="768">
        <v>46045</v>
      </c>
      <c r="M508" s="768" t="s">
        <v>12060</v>
      </c>
      <c r="N508" s="768" t="s">
        <v>5536</v>
      </c>
      <c r="O508" s="768">
        <v>46120</v>
      </c>
      <c r="P508" s="768"/>
      <c r="Q508" s="768"/>
      <c r="R508" s="768"/>
      <c r="S508" s="768"/>
      <c r="T508" s="768"/>
      <c r="U508" s="768"/>
      <c r="V508" s="768"/>
      <c r="W508" s="768"/>
      <c r="X508" s="768"/>
      <c r="Y508" s="768"/>
      <c r="Z508" s="768"/>
      <c r="AA508" s="768"/>
      <c r="AB508" s="768"/>
      <c r="AC508" s="787"/>
      <c r="AD508" s="787"/>
      <c r="AE508" s="787"/>
      <c r="AF508" s="787"/>
      <c r="AG508" s="787"/>
      <c r="AH508" s="787"/>
      <c r="AI508" s="787"/>
      <c r="AJ508" s="787"/>
      <c r="AK508" s="787"/>
      <c r="AL508" s="787"/>
      <c r="AM508" s="787"/>
      <c r="AN508" s="787"/>
      <c r="AO508" s="787"/>
      <c r="AP508" s="787"/>
      <c r="AQ508" s="787"/>
    </row>
    <row r="509" spans="1:43" s="764" customFormat="1" x14ac:dyDescent="0.25">
      <c r="A509" s="768" t="s">
        <v>12503</v>
      </c>
      <c r="B509" s="768"/>
      <c r="C509" s="768"/>
      <c r="D509" s="768" t="s">
        <v>37</v>
      </c>
      <c r="E509" s="768" t="s">
        <v>5236</v>
      </c>
      <c r="F509" s="792">
        <f t="shared" si="67"/>
        <v>46045</v>
      </c>
      <c r="G509" s="787" t="str">
        <f t="shared" si="64"/>
        <v>A1</v>
      </c>
      <c r="H509" s="787" t="str">
        <f t="shared" si="63"/>
        <v>MR_DER-1557_26</v>
      </c>
      <c r="I509" s="793">
        <f t="shared" si="65"/>
        <v>46120</v>
      </c>
      <c r="J509" s="746" t="str">
        <f t="shared" si="66"/>
        <v>NÃO APROVADO</v>
      </c>
      <c r="K509" s="768" t="s">
        <v>3730</v>
      </c>
      <c r="L509" s="768">
        <v>46045</v>
      </c>
      <c r="M509" s="768" t="s">
        <v>12060</v>
      </c>
      <c r="N509" s="768" t="s">
        <v>5536</v>
      </c>
      <c r="O509" s="768">
        <v>46120</v>
      </c>
      <c r="P509" s="768"/>
      <c r="Q509" s="768"/>
      <c r="R509" s="768"/>
      <c r="S509" s="768"/>
      <c r="T509" s="768"/>
      <c r="U509" s="768"/>
      <c r="V509" s="768"/>
      <c r="W509" s="768"/>
      <c r="X509" s="768"/>
      <c r="Y509" s="768"/>
      <c r="Z509" s="768"/>
      <c r="AA509" s="768"/>
      <c r="AB509" s="768"/>
      <c r="AC509" s="787"/>
      <c r="AD509" s="787"/>
      <c r="AE509" s="787"/>
      <c r="AF509" s="787"/>
      <c r="AG509" s="787"/>
      <c r="AH509" s="787"/>
      <c r="AI509" s="787"/>
      <c r="AJ509" s="787"/>
      <c r="AK509" s="787"/>
      <c r="AL509" s="787"/>
      <c r="AM509" s="787"/>
      <c r="AN509" s="787"/>
      <c r="AO509" s="787"/>
      <c r="AP509" s="787"/>
      <c r="AQ509" s="787"/>
    </row>
    <row r="510" spans="1:43" s="764" customFormat="1" x14ac:dyDescent="0.25">
      <c r="A510" s="768" t="s">
        <v>12503</v>
      </c>
      <c r="B510" s="768"/>
      <c r="C510" s="768"/>
      <c r="D510" s="768" t="s">
        <v>37</v>
      </c>
      <c r="E510" s="768" t="s">
        <v>5237</v>
      </c>
      <c r="F510" s="792">
        <f t="shared" si="67"/>
        <v>46045</v>
      </c>
      <c r="G510" s="787" t="str">
        <f t="shared" si="64"/>
        <v>A1</v>
      </c>
      <c r="H510" s="787" t="str">
        <f t="shared" si="63"/>
        <v>MR_DER-1557_26</v>
      </c>
      <c r="I510" s="793">
        <f t="shared" si="65"/>
        <v>46120</v>
      </c>
      <c r="J510" s="746" t="str">
        <f t="shared" si="66"/>
        <v>NÃO APROVADO</v>
      </c>
      <c r="K510" s="768" t="s">
        <v>3730</v>
      </c>
      <c r="L510" s="768">
        <v>46045</v>
      </c>
      <c r="M510" s="768" t="s">
        <v>12060</v>
      </c>
      <c r="N510" s="768" t="s">
        <v>5536</v>
      </c>
      <c r="O510" s="768">
        <v>46120</v>
      </c>
      <c r="P510" s="768"/>
      <c r="Q510" s="768"/>
      <c r="R510" s="768"/>
      <c r="S510" s="768"/>
      <c r="T510" s="768"/>
      <c r="U510" s="768"/>
      <c r="V510" s="768"/>
      <c r="W510" s="768"/>
      <c r="X510" s="768"/>
      <c r="Y510" s="768"/>
      <c r="Z510" s="768"/>
      <c r="AA510" s="768"/>
      <c r="AB510" s="768"/>
      <c r="AC510" s="787"/>
      <c r="AD510" s="787"/>
      <c r="AE510" s="787"/>
      <c r="AF510" s="787"/>
      <c r="AG510" s="787"/>
      <c r="AH510" s="787"/>
      <c r="AI510" s="787"/>
      <c r="AJ510" s="787"/>
      <c r="AK510" s="787"/>
      <c r="AL510" s="787"/>
      <c r="AM510" s="787"/>
      <c r="AN510" s="787"/>
      <c r="AO510" s="787"/>
      <c r="AP510" s="787"/>
      <c r="AQ510" s="787"/>
    </row>
    <row r="511" spans="1:43" s="764" customFormat="1" x14ac:dyDescent="0.25">
      <c r="A511" s="768" t="s">
        <v>12503</v>
      </c>
      <c r="B511" s="768"/>
      <c r="C511" s="768"/>
      <c r="D511" s="768" t="s">
        <v>37</v>
      </c>
      <c r="E511" s="768" t="s">
        <v>5238</v>
      </c>
      <c r="F511" s="792">
        <f t="shared" si="67"/>
        <v>46045</v>
      </c>
      <c r="G511" s="787" t="str">
        <f t="shared" si="64"/>
        <v>A1</v>
      </c>
      <c r="H511" s="787" t="str">
        <f t="shared" si="63"/>
        <v>MR_DER-1557_26</v>
      </c>
      <c r="I511" s="793">
        <f t="shared" si="65"/>
        <v>46120</v>
      </c>
      <c r="J511" s="746" t="str">
        <f t="shared" si="66"/>
        <v>NÃO APROVADO</v>
      </c>
      <c r="K511" s="768" t="s">
        <v>3730</v>
      </c>
      <c r="L511" s="768">
        <v>46045</v>
      </c>
      <c r="M511" s="768" t="s">
        <v>12060</v>
      </c>
      <c r="N511" s="768" t="s">
        <v>5536</v>
      </c>
      <c r="O511" s="768">
        <v>46120</v>
      </c>
      <c r="P511" s="768"/>
      <c r="Q511" s="768"/>
      <c r="R511" s="768"/>
      <c r="S511" s="768"/>
      <c r="T511" s="768"/>
      <c r="U511" s="768"/>
      <c r="V511" s="768"/>
      <c r="W511" s="768"/>
      <c r="X511" s="768"/>
      <c r="Y511" s="768"/>
      <c r="Z511" s="768"/>
      <c r="AA511" s="768"/>
      <c r="AB511" s="768"/>
      <c r="AC511" s="787"/>
      <c r="AD511" s="787"/>
      <c r="AE511" s="787"/>
      <c r="AF511" s="787"/>
      <c r="AG511" s="787"/>
      <c r="AH511" s="787"/>
      <c r="AI511" s="787"/>
      <c r="AJ511" s="787"/>
      <c r="AK511" s="787"/>
      <c r="AL511" s="787"/>
      <c r="AM511" s="787"/>
      <c r="AN511" s="787"/>
      <c r="AO511" s="787"/>
      <c r="AP511" s="787"/>
      <c r="AQ511" s="787"/>
    </row>
    <row r="512" spans="1:43" s="764" customFormat="1" x14ac:dyDescent="0.25">
      <c r="A512" s="768" t="s">
        <v>12503</v>
      </c>
      <c r="B512" s="768"/>
      <c r="C512" s="768"/>
      <c r="D512" s="768" t="s">
        <v>37</v>
      </c>
      <c r="E512" s="768" t="s">
        <v>5239</v>
      </c>
      <c r="F512" s="792">
        <f t="shared" si="67"/>
        <v>46045</v>
      </c>
      <c r="G512" s="787" t="str">
        <f t="shared" si="64"/>
        <v>A1</v>
      </c>
      <c r="H512" s="787" t="str">
        <f t="shared" si="63"/>
        <v>MR_DER-1557_26</v>
      </c>
      <c r="I512" s="793">
        <f t="shared" si="65"/>
        <v>46120</v>
      </c>
      <c r="J512" s="746" t="str">
        <f t="shared" si="66"/>
        <v>NÃO APROVADO</v>
      </c>
      <c r="K512" s="768" t="s">
        <v>3730</v>
      </c>
      <c r="L512" s="768">
        <v>46045</v>
      </c>
      <c r="M512" s="768" t="s">
        <v>12060</v>
      </c>
      <c r="N512" s="768" t="s">
        <v>5536</v>
      </c>
      <c r="O512" s="768">
        <v>46120</v>
      </c>
      <c r="P512" s="768"/>
      <c r="Q512" s="768"/>
      <c r="R512" s="768"/>
      <c r="S512" s="768"/>
      <c r="T512" s="768"/>
      <c r="U512" s="768"/>
      <c r="V512" s="768"/>
      <c r="W512" s="768"/>
      <c r="X512" s="768"/>
      <c r="Y512" s="768"/>
      <c r="Z512" s="768"/>
      <c r="AA512" s="768"/>
      <c r="AB512" s="768"/>
      <c r="AC512" s="787"/>
      <c r="AD512" s="787"/>
      <c r="AE512" s="787"/>
      <c r="AF512" s="787"/>
      <c r="AG512" s="787"/>
      <c r="AH512" s="787"/>
      <c r="AI512" s="787"/>
      <c r="AJ512" s="787"/>
      <c r="AK512" s="787"/>
      <c r="AL512" s="787"/>
      <c r="AM512" s="787"/>
      <c r="AN512" s="787"/>
      <c r="AO512" s="787"/>
      <c r="AP512" s="787"/>
      <c r="AQ512" s="787"/>
    </row>
    <row r="513" spans="1:43" s="764" customFormat="1" x14ac:dyDescent="0.25">
      <c r="A513" s="768" t="s">
        <v>12503</v>
      </c>
      <c r="B513" s="768"/>
      <c r="C513" s="768"/>
      <c r="D513" s="768" t="s">
        <v>37</v>
      </c>
      <c r="E513" s="768" t="s">
        <v>5240</v>
      </c>
      <c r="F513" s="792">
        <f t="shared" si="67"/>
        <v>46045</v>
      </c>
      <c r="G513" s="787" t="str">
        <f t="shared" si="64"/>
        <v>A1</v>
      </c>
      <c r="H513" s="787" t="str">
        <f t="shared" si="63"/>
        <v>MR_DER-1557_26</v>
      </c>
      <c r="I513" s="793">
        <f t="shared" si="65"/>
        <v>46120</v>
      </c>
      <c r="J513" s="746" t="str">
        <f t="shared" si="66"/>
        <v>NÃO APROVADO</v>
      </c>
      <c r="K513" s="768" t="s">
        <v>3730</v>
      </c>
      <c r="L513" s="768">
        <v>46045</v>
      </c>
      <c r="M513" s="768" t="s">
        <v>12060</v>
      </c>
      <c r="N513" s="768" t="s">
        <v>5536</v>
      </c>
      <c r="O513" s="768">
        <v>46120</v>
      </c>
      <c r="P513" s="768"/>
      <c r="Q513" s="768"/>
      <c r="R513" s="768"/>
      <c r="S513" s="768"/>
      <c r="T513" s="768"/>
      <c r="U513" s="768"/>
      <c r="V513" s="768"/>
      <c r="W513" s="768"/>
      <c r="X513" s="768"/>
      <c r="Y513" s="768"/>
      <c r="Z513" s="768"/>
      <c r="AA513" s="768"/>
      <c r="AB513" s="768"/>
      <c r="AC513" s="787"/>
      <c r="AD513" s="787"/>
      <c r="AE513" s="787"/>
      <c r="AF513" s="787"/>
      <c r="AG513" s="787"/>
      <c r="AH513" s="787"/>
      <c r="AI513" s="787"/>
      <c r="AJ513" s="787"/>
      <c r="AK513" s="787"/>
      <c r="AL513" s="787"/>
      <c r="AM513" s="787"/>
      <c r="AN513" s="787"/>
      <c r="AO513" s="787"/>
      <c r="AP513" s="787"/>
      <c r="AQ513" s="787"/>
    </row>
    <row r="514" spans="1:43" s="764" customFormat="1" x14ac:dyDescent="0.25">
      <c r="A514" s="768" t="s">
        <v>12503</v>
      </c>
      <c r="B514" s="768"/>
      <c r="C514" s="768"/>
      <c r="D514" s="768" t="s">
        <v>37</v>
      </c>
      <c r="E514" s="768" t="s">
        <v>5241</v>
      </c>
      <c r="F514" s="792">
        <f t="shared" si="67"/>
        <v>46045</v>
      </c>
      <c r="G514" s="787" t="str">
        <f t="shared" si="64"/>
        <v>A1</v>
      </c>
      <c r="H514" s="787" t="str">
        <f t="shared" si="63"/>
        <v>MR_DER-1557_26</v>
      </c>
      <c r="I514" s="793">
        <f t="shared" si="65"/>
        <v>46120</v>
      </c>
      <c r="J514" s="746" t="str">
        <f t="shared" si="66"/>
        <v>NÃO APROVADO</v>
      </c>
      <c r="K514" s="768" t="s">
        <v>3730</v>
      </c>
      <c r="L514" s="768">
        <v>46045</v>
      </c>
      <c r="M514" s="768" t="s">
        <v>12060</v>
      </c>
      <c r="N514" s="768" t="s">
        <v>5536</v>
      </c>
      <c r="O514" s="768">
        <v>46120</v>
      </c>
      <c r="P514" s="768"/>
      <c r="Q514" s="768"/>
      <c r="R514" s="768"/>
      <c r="S514" s="768"/>
      <c r="T514" s="768"/>
      <c r="U514" s="768"/>
      <c r="V514" s="768"/>
      <c r="W514" s="768"/>
      <c r="X514" s="768"/>
      <c r="Y514" s="768"/>
      <c r="Z514" s="768"/>
      <c r="AA514" s="768"/>
      <c r="AB514" s="768"/>
      <c r="AC514" s="787"/>
      <c r="AD514" s="787"/>
      <c r="AE514" s="787"/>
      <c r="AF514" s="787"/>
      <c r="AG514" s="787"/>
      <c r="AH514" s="787"/>
      <c r="AI514" s="787"/>
      <c r="AJ514" s="787"/>
      <c r="AK514" s="787"/>
      <c r="AL514" s="787"/>
      <c r="AM514" s="787"/>
      <c r="AN514" s="787"/>
      <c r="AO514" s="787"/>
      <c r="AP514" s="787"/>
      <c r="AQ514" s="787"/>
    </row>
    <row r="515" spans="1:43" s="764" customFormat="1" x14ac:dyDescent="0.25">
      <c r="A515" s="768" t="s">
        <v>12503</v>
      </c>
      <c r="B515" s="768"/>
      <c r="C515" s="768"/>
      <c r="D515" s="768" t="s">
        <v>37</v>
      </c>
      <c r="E515" s="768" t="s">
        <v>5242</v>
      </c>
      <c r="F515" s="792">
        <f t="shared" si="67"/>
        <v>46045</v>
      </c>
      <c r="G515" s="787" t="str">
        <f t="shared" si="64"/>
        <v>A1</v>
      </c>
      <c r="H515" s="787" t="str">
        <f t="shared" si="63"/>
        <v>MR_DER-1557_26</v>
      </c>
      <c r="I515" s="793">
        <f t="shared" si="65"/>
        <v>46120</v>
      </c>
      <c r="J515" s="746" t="str">
        <f t="shared" si="66"/>
        <v>NÃO APROVADO</v>
      </c>
      <c r="K515" s="768" t="s">
        <v>3730</v>
      </c>
      <c r="L515" s="768">
        <v>46045</v>
      </c>
      <c r="M515" s="768" t="s">
        <v>12060</v>
      </c>
      <c r="N515" s="768" t="s">
        <v>5536</v>
      </c>
      <c r="O515" s="768">
        <v>46120</v>
      </c>
      <c r="P515" s="768"/>
      <c r="Q515" s="768"/>
      <c r="R515" s="768"/>
      <c r="S515" s="768"/>
      <c r="T515" s="768"/>
      <c r="U515" s="768"/>
      <c r="V515" s="768"/>
      <c r="W515" s="768"/>
      <c r="X515" s="768"/>
      <c r="Y515" s="768"/>
      <c r="Z515" s="768"/>
      <c r="AA515" s="768"/>
      <c r="AB515" s="768"/>
      <c r="AC515" s="787"/>
      <c r="AD515" s="787"/>
      <c r="AE515" s="787"/>
      <c r="AF515" s="787"/>
      <c r="AG515" s="787"/>
      <c r="AH515" s="787"/>
      <c r="AI515" s="787"/>
      <c r="AJ515" s="787"/>
      <c r="AK515" s="787"/>
      <c r="AL515" s="787"/>
      <c r="AM515" s="787"/>
      <c r="AN515" s="787"/>
      <c r="AO515" s="787"/>
      <c r="AP515" s="787"/>
      <c r="AQ515" s="787"/>
    </row>
    <row r="516" spans="1:43" s="764" customFormat="1" x14ac:dyDescent="0.25">
      <c r="A516" s="768" t="s">
        <v>12503</v>
      </c>
      <c r="B516" s="768"/>
      <c r="C516" s="768"/>
      <c r="D516" s="768" t="s">
        <v>37</v>
      </c>
      <c r="E516" s="768" t="s">
        <v>5243</v>
      </c>
      <c r="F516" s="792">
        <f t="shared" si="67"/>
        <v>46045</v>
      </c>
      <c r="G516" s="787" t="str">
        <f t="shared" si="64"/>
        <v>A1</v>
      </c>
      <c r="H516" s="787" t="str">
        <f t="shared" si="63"/>
        <v>MR_DER-1557_26</v>
      </c>
      <c r="I516" s="793">
        <f t="shared" si="65"/>
        <v>46120</v>
      </c>
      <c r="J516" s="746" t="str">
        <f t="shared" si="66"/>
        <v>NÃO APROVADO</v>
      </c>
      <c r="K516" s="768" t="s">
        <v>3730</v>
      </c>
      <c r="L516" s="768">
        <v>46045</v>
      </c>
      <c r="M516" s="768" t="s">
        <v>12060</v>
      </c>
      <c r="N516" s="768" t="s">
        <v>5536</v>
      </c>
      <c r="O516" s="768">
        <v>46120</v>
      </c>
      <c r="P516" s="768"/>
      <c r="Q516" s="768"/>
      <c r="R516" s="768"/>
      <c r="S516" s="768"/>
      <c r="T516" s="768"/>
      <c r="U516" s="768"/>
      <c r="V516" s="768"/>
      <c r="W516" s="768"/>
      <c r="X516" s="768"/>
      <c r="Y516" s="768"/>
      <c r="Z516" s="768"/>
      <c r="AA516" s="768"/>
      <c r="AB516" s="768"/>
      <c r="AC516" s="787"/>
      <c r="AD516" s="787"/>
      <c r="AE516" s="787"/>
      <c r="AF516" s="787"/>
      <c r="AG516" s="787"/>
      <c r="AH516" s="787"/>
      <c r="AI516" s="787"/>
      <c r="AJ516" s="787"/>
      <c r="AK516" s="787"/>
      <c r="AL516" s="787"/>
      <c r="AM516" s="787"/>
      <c r="AN516" s="787"/>
      <c r="AO516" s="787"/>
      <c r="AP516" s="787"/>
      <c r="AQ516" s="787"/>
    </row>
    <row r="517" spans="1:43" s="764" customFormat="1" x14ac:dyDescent="0.25">
      <c r="A517" s="768" t="s">
        <v>12503</v>
      </c>
      <c r="B517" s="768"/>
      <c r="C517" s="768"/>
      <c r="D517" s="768" t="s">
        <v>37</v>
      </c>
      <c r="E517" s="768" t="s">
        <v>5244</v>
      </c>
      <c r="F517" s="792">
        <f t="shared" si="67"/>
        <v>46045</v>
      </c>
      <c r="G517" s="787" t="str">
        <f t="shared" si="64"/>
        <v>A1</v>
      </c>
      <c r="H517" s="787" t="str">
        <f t="shared" si="63"/>
        <v>MR_DER-1557_26</v>
      </c>
      <c r="I517" s="793">
        <f t="shared" si="65"/>
        <v>46120</v>
      </c>
      <c r="J517" s="746" t="str">
        <f t="shared" si="66"/>
        <v>NÃO APROVADO</v>
      </c>
      <c r="K517" s="768" t="s">
        <v>3730</v>
      </c>
      <c r="L517" s="768">
        <v>46045</v>
      </c>
      <c r="M517" s="768" t="s">
        <v>12060</v>
      </c>
      <c r="N517" s="768" t="s">
        <v>5536</v>
      </c>
      <c r="O517" s="768">
        <v>46120</v>
      </c>
      <c r="P517" s="768"/>
      <c r="Q517" s="768"/>
      <c r="R517" s="768"/>
      <c r="S517" s="768"/>
      <c r="T517" s="768"/>
      <c r="U517" s="768"/>
      <c r="V517" s="768"/>
      <c r="W517" s="768"/>
      <c r="X517" s="768"/>
      <c r="Y517" s="768"/>
      <c r="Z517" s="768"/>
      <c r="AA517" s="768"/>
      <c r="AB517" s="768"/>
      <c r="AC517" s="787"/>
      <c r="AD517" s="787"/>
      <c r="AE517" s="787"/>
      <c r="AF517" s="787"/>
      <c r="AG517" s="787"/>
      <c r="AH517" s="787"/>
      <c r="AI517" s="787"/>
      <c r="AJ517" s="787"/>
      <c r="AK517" s="787"/>
      <c r="AL517" s="787"/>
      <c r="AM517" s="787"/>
      <c r="AN517" s="787"/>
      <c r="AO517" s="787"/>
      <c r="AP517" s="787"/>
      <c r="AQ517" s="787"/>
    </row>
    <row r="518" spans="1:43" s="764" customFormat="1" x14ac:dyDescent="0.25">
      <c r="A518" s="768" t="s">
        <v>12503</v>
      </c>
      <c r="B518" s="768"/>
      <c r="C518" s="768"/>
      <c r="D518" s="768" t="s">
        <v>37</v>
      </c>
      <c r="E518" s="768" t="s">
        <v>12050</v>
      </c>
      <c r="F518" s="792">
        <f t="shared" si="67"/>
        <v>46045</v>
      </c>
      <c r="G518" s="787" t="str">
        <f t="shared" si="64"/>
        <v>A1</v>
      </c>
      <c r="H518" s="787" t="str">
        <f t="shared" ref="H518:H581" si="68">IF($F518="","",INDEX($K518:$FL518,1,MATCH($F518,$K518:$FL518,)+1))</f>
        <v>MR_DER-1557_26</v>
      </c>
      <c r="I518" s="793">
        <f t="shared" si="65"/>
        <v>46120</v>
      </c>
      <c r="J518" s="746" t="str">
        <f t="shared" si="66"/>
        <v>NÃO APROVADO</v>
      </c>
      <c r="K518" s="768" t="s">
        <v>3730</v>
      </c>
      <c r="L518" s="768">
        <v>46045</v>
      </c>
      <c r="M518" s="768" t="s">
        <v>12060</v>
      </c>
      <c r="N518" s="768" t="s">
        <v>5536</v>
      </c>
      <c r="O518" s="768">
        <v>46120</v>
      </c>
      <c r="P518" s="768"/>
      <c r="Q518" s="768"/>
      <c r="R518" s="768"/>
      <c r="S518" s="768"/>
      <c r="T518" s="768"/>
      <c r="U518" s="768"/>
      <c r="V518" s="768"/>
      <c r="W518" s="768"/>
      <c r="X518" s="768"/>
      <c r="Y518" s="768"/>
      <c r="Z518" s="768"/>
      <c r="AA518" s="768"/>
      <c r="AB518" s="768"/>
      <c r="AC518" s="787"/>
      <c r="AD518" s="787"/>
      <c r="AE518" s="787"/>
      <c r="AF518" s="787"/>
      <c r="AG518" s="787"/>
      <c r="AH518" s="787"/>
      <c r="AI518" s="787"/>
      <c r="AJ518" s="787"/>
      <c r="AK518" s="787"/>
      <c r="AL518" s="787"/>
      <c r="AM518" s="787"/>
      <c r="AN518" s="787"/>
      <c r="AO518" s="787"/>
      <c r="AP518" s="787"/>
      <c r="AQ518" s="787"/>
    </row>
    <row r="519" spans="1:43" s="764" customFormat="1" x14ac:dyDescent="0.25">
      <c r="A519" s="768" t="s">
        <v>12503</v>
      </c>
      <c r="B519" s="768"/>
      <c r="C519" s="768"/>
      <c r="D519" s="768" t="s">
        <v>37</v>
      </c>
      <c r="E519" s="768" t="s">
        <v>12051</v>
      </c>
      <c r="F519" s="792">
        <f t="shared" si="67"/>
        <v>46045</v>
      </c>
      <c r="G519" s="787" t="str">
        <f t="shared" si="64"/>
        <v>A1</v>
      </c>
      <c r="H519" s="787" t="str">
        <f t="shared" si="68"/>
        <v>MR_DER-1557_26</v>
      </c>
      <c r="I519" s="793">
        <f t="shared" si="65"/>
        <v>46120</v>
      </c>
      <c r="J519" s="746" t="str">
        <f t="shared" si="66"/>
        <v>NÃO APROVADO</v>
      </c>
      <c r="K519" s="768" t="s">
        <v>3730</v>
      </c>
      <c r="L519" s="768">
        <v>46045</v>
      </c>
      <c r="M519" s="768" t="s">
        <v>12060</v>
      </c>
      <c r="N519" s="768" t="s">
        <v>5536</v>
      </c>
      <c r="O519" s="768">
        <v>46120</v>
      </c>
      <c r="P519" s="768"/>
      <c r="Q519" s="768"/>
      <c r="R519" s="768"/>
      <c r="S519" s="768"/>
      <c r="T519" s="768"/>
      <c r="U519" s="768"/>
      <c r="V519" s="768"/>
      <c r="W519" s="768"/>
      <c r="X519" s="768"/>
      <c r="Y519" s="768"/>
      <c r="Z519" s="768"/>
      <c r="AA519" s="768"/>
      <c r="AB519" s="768"/>
      <c r="AC519" s="787"/>
      <c r="AD519" s="787"/>
      <c r="AE519" s="787"/>
      <c r="AF519" s="787"/>
      <c r="AG519" s="787"/>
      <c r="AH519" s="787"/>
      <c r="AI519" s="787"/>
      <c r="AJ519" s="787"/>
      <c r="AK519" s="787"/>
      <c r="AL519" s="787"/>
      <c r="AM519" s="787"/>
      <c r="AN519" s="787"/>
      <c r="AO519" s="787"/>
      <c r="AP519" s="787"/>
      <c r="AQ519" s="787"/>
    </row>
    <row r="520" spans="1:43" s="764" customFormat="1" x14ac:dyDescent="0.25">
      <c r="A520" s="768" t="s">
        <v>12503</v>
      </c>
      <c r="B520" s="768"/>
      <c r="C520" s="768"/>
      <c r="D520" s="768" t="s">
        <v>37</v>
      </c>
      <c r="E520" s="768" t="s">
        <v>12052</v>
      </c>
      <c r="F520" s="792">
        <f t="shared" si="67"/>
        <v>46045</v>
      </c>
      <c r="G520" s="787" t="str">
        <f t="shared" si="64"/>
        <v>A1</v>
      </c>
      <c r="H520" s="787" t="str">
        <f t="shared" si="68"/>
        <v>MR_DER-1557_26</v>
      </c>
      <c r="I520" s="793">
        <f t="shared" si="65"/>
        <v>46120</v>
      </c>
      <c r="J520" s="746" t="str">
        <f t="shared" si="66"/>
        <v>NÃO APROVADO</v>
      </c>
      <c r="K520" s="768" t="s">
        <v>3730</v>
      </c>
      <c r="L520" s="768">
        <v>46045</v>
      </c>
      <c r="M520" s="768" t="s">
        <v>12060</v>
      </c>
      <c r="N520" s="768" t="s">
        <v>5536</v>
      </c>
      <c r="O520" s="768">
        <v>46120</v>
      </c>
      <c r="P520" s="768"/>
      <c r="Q520" s="768"/>
      <c r="R520" s="768"/>
      <c r="S520" s="768"/>
      <c r="T520" s="768"/>
      <c r="U520" s="768"/>
      <c r="V520" s="768"/>
      <c r="W520" s="768"/>
      <c r="X520" s="768"/>
      <c r="Y520" s="768"/>
      <c r="Z520" s="768"/>
      <c r="AA520" s="768"/>
      <c r="AB520" s="768"/>
      <c r="AC520" s="787"/>
      <c r="AD520" s="787"/>
      <c r="AE520" s="787"/>
      <c r="AF520" s="787"/>
      <c r="AG520" s="787"/>
      <c r="AH520" s="787"/>
      <c r="AI520" s="787"/>
      <c r="AJ520" s="787"/>
      <c r="AK520" s="787"/>
      <c r="AL520" s="787"/>
      <c r="AM520" s="787"/>
      <c r="AN520" s="787"/>
      <c r="AO520" s="787"/>
      <c r="AP520" s="787"/>
      <c r="AQ520" s="787"/>
    </row>
    <row r="521" spans="1:43" s="764" customFormat="1" x14ac:dyDescent="0.25">
      <c r="A521" s="768" t="s">
        <v>12503</v>
      </c>
      <c r="B521" s="768"/>
      <c r="C521" s="768"/>
      <c r="D521" s="768" t="s">
        <v>37</v>
      </c>
      <c r="E521" s="768" t="s">
        <v>12053</v>
      </c>
      <c r="F521" s="792">
        <f t="shared" si="67"/>
        <v>46045</v>
      </c>
      <c r="G521" s="787" t="str">
        <f t="shared" si="64"/>
        <v>A1</v>
      </c>
      <c r="H521" s="787" t="str">
        <f t="shared" si="68"/>
        <v>MR_DER-1557_26</v>
      </c>
      <c r="I521" s="793">
        <f t="shared" si="65"/>
        <v>46120</v>
      </c>
      <c r="J521" s="746" t="str">
        <f t="shared" si="66"/>
        <v>NÃO APROVADO</v>
      </c>
      <c r="K521" s="768" t="s">
        <v>3730</v>
      </c>
      <c r="L521" s="768">
        <v>46045</v>
      </c>
      <c r="M521" s="768" t="s">
        <v>12060</v>
      </c>
      <c r="N521" s="768" t="s">
        <v>5536</v>
      </c>
      <c r="O521" s="768">
        <v>46120</v>
      </c>
      <c r="P521" s="768"/>
      <c r="Q521" s="768"/>
      <c r="R521" s="768"/>
      <c r="S521" s="768"/>
      <c r="T521" s="768"/>
      <c r="U521" s="768"/>
      <c r="V521" s="768"/>
      <c r="W521" s="768"/>
      <c r="X521" s="768"/>
      <c r="Y521" s="768"/>
      <c r="Z521" s="768"/>
      <c r="AA521" s="768"/>
      <c r="AB521" s="768"/>
      <c r="AC521" s="787"/>
      <c r="AD521" s="787"/>
      <c r="AE521" s="787"/>
      <c r="AF521" s="787"/>
      <c r="AG521" s="787"/>
      <c r="AH521" s="787"/>
      <c r="AI521" s="787"/>
      <c r="AJ521" s="787"/>
      <c r="AK521" s="787"/>
      <c r="AL521" s="787"/>
      <c r="AM521" s="787"/>
      <c r="AN521" s="787"/>
      <c r="AO521" s="787"/>
      <c r="AP521" s="787"/>
      <c r="AQ521" s="787"/>
    </row>
    <row r="522" spans="1:43" s="764" customFormat="1" x14ac:dyDescent="0.25">
      <c r="A522" s="768" t="s">
        <v>12503</v>
      </c>
      <c r="B522" s="768"/>
      <c r="C522" s="768"/>
      <c r="D522" s="768" t="s">
        <v>37</v>
      </c>
      <c r="E522" s="768" t="s">
        <v>12054</v>
      </c>
      <c r="F522" s="792">
        <f t="shared" si="67"/>
        <v>46045</v>
      </c>
      <c r="G522" s="787" t="str">
        <f t="shared" si="64"/>
        <v>A1</v>
      </c>
      <c r="H522" s="787" t="str">
        <f t="shared" si="68"/>
        <v>MR_DER-1557_26</v>
      </c>
      <c r="I522" s="793">
        <f t="shared" si="65"/>
        <v>46120</v>
      </c>
      <c r="J522" s="746" t="str">
        <f t="shared" si="66"/>
        <v>NÃO APROVADO</v>
      </c>
      <c r="K522" s="768" t="s">
        <v>3730</v>
      </c>
      <c r="L522" s="768">
        <v>46045</v>
      </c>
      <c r="M522" s="768" t="s">
        <v>12060</v>
      </c>
      <c r="N522" s="768" t="s">
        <v>5536</v>
      </c>
      <c r="O522" s="768">
        <v>46120</v>
      </c>
      <c r="P522" s="768"/>
      <c r="Q522" s="768"/>
      <c r="R522" s="768"/>
      <c r="S522" s="768"/>
      <c r="T522" s="768"/>
      <c r="U522" s="768"/>
      <c r="V522" s="768"/>
      <c r="W522" s="768"/>
      <c r="X522" s="768"/>
      <c r="Y522" s="768"/>
      <c r="Z522" s="768"/>
      <c r="AA522" s="768"/>
      <c r="AB522" s="768"/>
      <c r="AC522" s="787"/>
      <c r="AD522" s="787"/>
      <c r="AE522" s="787"/>
      <c r="AF522" s="787"/>
      <c r="AG522" s="787"/>
      <c r="AH522" s="787"/>
      <c r="AI522" s="787"/>
      <c r="AJ522" s="787"/>
      <c r="AK522" s="787"/>
      <c r="AL522" s="787"/>
      <c r="AM522" s="787"/>
      <c r="AN522" s="787"/>
      <c r="AO522" s="787"/>
      <c r="AP522" s="787"/>
      <c r="AQ522" s="787"/>
    </row>
    <row r="523" spans="1:43" s="764" customFormat="1" x14ac:dyDescent="0.25">
      <c r="A523" s="768" t="s">
        <v>12503</v>
      </c>
      <c r="B523" s="768"/>
      <c r="C523" s="768"/>
      <c r="D523" s="768" t="s">
        <v>37</v>
      </c>
      <c r="E523" s="768" t="s">
        <v>12055</v>
      </c>
      <c r="F523" s="792">
        <f t="shared" si="67"/>
        <v>46045</v>
      </c>
      <c r="G523" s="787" t="str">
        <f t="shared" si="64"/>
        <v>A1</v>
      </c>
      <c r="H523" s="787" t="str">
        <f t="shared" si="68"/>
        <v>MR_DER-1557_26</v>
      </c>
      <c r="I523" s="793">
        <f t="shared" si="65"/>
        <v>46120</v>
      </c>
      <c r="J523" s="746" t="str">
        <f t="shared" si="66"/>
        <v>NÃO APROVADO</v>
      </c>
      <c r="K523" s="768" t="s">
        <v>3730</v>
      </c>
      <c r="L523" s="768">
        <v>46045</v>
      </c>
      <c r="M523" s="768" t="s">
        <v>12060</v>
      </c>
      <c r="N523" s="768" t="s">
        <v>5536</v>
      </c>
      <c r="O523" s="768">
        <v>46120</v>
      </c>
      <c r="P523" s="768"/>
      <c r="Q523" s="768"/>
      <c r="R523" s="768"/>
      <c r="S523" s="768"/>
      <c r="T523" s="768"/>
      <c r="U523" s="768"/>
      <c r="V523" s="768"/>
      <c r="W523" s="768"/>
      <c r="X523" s="768"/>
      <c r="Y523" s="768"/>
      <c r="Z523" s="768"/>
      <c r="AA523" s="768"/>
      <c r="AB523" s="768"/>
      <c r="AC523" s="787"/>
      <c r="AD523" s="787"/>
      <c r="AE523" s="787"/>
      <c r="AF523" s="787"/>
      <c r="AG523" s="787"/>
      <c r="AH523" s="787"/>
      <c r="AI523" s="787"/>
      <c r="AJ523" s="787"/>
      <c r="AK523" s="787"/>
      <c r="AL523" s="787"/>
      <c r="AM523" s="787"/>
      <c r="AN523" s="787"/>
      <c r="AO523" s="787"/>
      <c r="AP523" s="787"/>
      <c r="AQ523" s="787"/>
    </row>
    <row r="524" spans="1:43" s="764" customFormat="1" ht="13.5" customHeight="1" x14ac:dyDescent="0.25">
      <c r="A524" s="768" t="s">
        <v>12503</v>
      </c>
      <c r="B524" s="768"/>
      <c r="C524" s="768"/>
      <c r="D524" s="768" t="s">
        <v>37</v>
      </c>
      <c r="E524" s="768" t="s">
        <v>12056</v>
      </c>
      <c r="F524" s="792">
        <f t="shared" si="67"/>
        <v>46045</v>
      </c>
      <c r="G524" s="787" t="str">
        <f t="shared" si="64"/>
        <v>A1</v>
      </c>
      <c r="H524" s="787" t="str">
        <f t="shared" si="68"/>
        <v>MR_DER-1557_26</v>
      </c>
      <c r="I524" s="793">
        <f t="shared" si="65"/>
        <v>46120</v>
      </c>
      <c r="J524" s="746" t="str">
        <f t="shared" si="66"/>
        <v>NÃO APROVADO</v>
      </c>
      <c r="K524" s="768" t="s">
        <v>3730</v>
      </c>
      <c r="L524" s="768">
        <v>46045</v>
      </c>
      <c r="M524" s="768" t="s">
        <v>12060</v>
      </c>
      <c r="N524" s="768" t="s">
        <v>5536</v>
      </c>
      <c r="O524" s="768">
        <v>46120</v>
      </c>
      <c r="P524" s="768"/>
      <c r="Q524" s="768"/>
      <c r="R524" s="768"/>
      <c r="S524" s="768"/>
      <c r="T524" s="768"/>
      <c r="U524" s="768"/>
      <c r="V524" s="768"/>
      <c r="W524" s="768"/>
      <c r="X524" s="768"/>
      <c r="Y524" s="768"/>
      <c r="Z524" s="768"/>
      <c r="AA524" s="768"/>
      <c r="AB524" s="768"/>
      <c r="AC524" s="787"/>
      <c r="AD524" s="787"/>
      <c r="AE524" s="787"/>
      <c r="AF524" s="787"/>
      <c r="AG524" s="787"/>
      <c r="AH524" s="787"/>
      <c r="AI524" s="787"/>
      <c r="AJ524" s="787"/>
      <c r="AK524" s="787"/>
      <c r="AL524" s="787"/>
      <c r="AM524" s="787"/>
      <c r="AN524" s="787"/>
      <c r="AO524" s="787"/>
      <c r="AP524" s="787"/>
      <c r="AQ524" s="787"/>
    </row>
    <row r="525" spans="1:43" s="764" customFormat="1" ht="13.5" customHeight="1" x14ac:dyDescent="0.25">
      <c r="A525" s="768" t="s">
        <v>12503</v>
      </c>
      <c r="B525" s="768"/>
      <c r="C525" s="768"/>
      <c r="D525" s="768" t="s">
        <v>37</v>
      </c>
      <c r="E525" s="768" t="s">
        <v>12057</v>
      </c>
      <c r="F525" s="792">
        <f>IF(L525&lt;&gt;0,MAX(L525,R525,X525,AD525),"NE")</f>
        <v>46045</v>
      </c>
      <c r="G525" s="787" t="str">
        <f t="shared" si="64"/>
        <v>A1</v>
      </c>
      <c r="H525" s="787" t="str">
        <f t="shared" si="68"/>
        <v>MR_DER-1557_26</v>
      </c>
      <c r="I525" s="793">
        <f t="shared" si="65"/>
        <v>46120</v>
      </c>
      <c r="J525" s="746" t="str">
        <f t="shared" si="66"/>
        <v>NÃO APROVADO</v>
      </c>
      <c r="K525" s="768" t="s">
        <v>3730</v>
      </c>
      <c r="L525" s="768">
        <v>46045</v>
      </c>
      <c r="M525" s="768" t="s">
        <v>12060</v>
      </c>
      <c r="N525" s="768" t="s">
        <v>5536</v>
      </c>
      <c r="O525" s="768">
        <v>46120</v>
      </c>
      <c r="P525" s="768"/>
      <c r="Q525" s="768"/>
      <c r="R525" s="768"/>
      <c r="S525" s="768"/>
      <c r="T525" s="768"/>
      <c r="U525" s="768"/>
      <c r="V525" s="768"/>
      <c r="W525" s="768"/>
      <c r="X525" s="768"/>
      <c r="Y525" s="768"/>
      <c r="Z525" s="768"/>
      <c r="AA525" s="768"/>
      <c r="AB525" s="768"/>
      <c r="AC525" s="787"/>
      <c r="AD525" s="787"/>
      <c r="AE525" s="787"/>
      <c r="AF525" s="787"/>
      <c r="AG525" s="787"/>
      <c r="AH525" s="787"/>
      <c r="AI525" s="787"/>
      <c r="AJ525" s="787"/>
      <c r="AK525" s="787"/>
      <c r="AL525" s="787"/>
      <c r="AM525" s="787"/>
      <c r="AN525" s="787"/>
      <c r="AO525" s="787"/>
      <c r="AP525" s="787"/>
      <c r="AQ525" s="787"/>
    </row>
    <row r="526" spans="1:43" s="764" customFormat="1" x14ac:dyDescent="0.25">
      <c r="A526" s="768" t="s">
        <v>12503</v>
      </c>
      <c r="B526" s="768"/>
      <c r="C526" s="768"/>
      <c r="D526" s="768" t="s">
        <v>37</v>
      </c>
      <c r="E526" s="768" t="s">
        <v>12058</v>
      </c>
      <c r="F526" s="792">
        <f>IF(L526&lt;&gt;0,MAX(L526,R526,X526,AD526),"NE")</f>
        <v>46045</v>
      </c>
      <c r="G526" s="787" t="str">
        <f t="shared" si="64"/>
        <v>A1</v>
      </c>
      <c r="H526" s="787" t="str">
        <f t="shared" si="68"/>
        <v>MR_DER-1557_26</v>
      </c>
      <c r="I526" s="793">
        <f t="shared" si="65"/>
        <v>46120</v>
      </c>
      <c r="J526" s="746" t="str">
        <f t="shared" si="66"/>
        <v>NÃO APROVADO</v>
      </c>
      <c r="K526" s="768" t="s">
        <v>3730</v>
      </c>
      <c r="L526" s="768">
        <v>46045</v>
      </c>
      <c r="M526" s="768" t="s">
        <v>12060</v>
      </c>
      <c r="N526" s="768" t="s">
        <v>5536</v>
      </c>
      <c r="O526" s="768">
        <v>46120</v>
      </c>
      <c r="P526" s="768"/>
      <c r="Q526" s="768"/>
      <c r="R526" s="768"/>
      <c r="S526" s="768"/>
      <c r="T526" s="768"/>
      <c r="U526" s="768"/>
      <c r="V526" s="768"/>
      <c r="W526" s="768"/>
      <c r="X526" s="768"/>
      <c r="Y526" s="768"/>
      <c r="Z526" s="768"/>
      <c r="AA526" s="768"/>
      <c r="AB526" s="768"/>
      <c r="AC526" s="787"/>
      <c r="AD526" s="787"/>
      <c r="AE526" s="787"/>
      <c r="AF526" s="787"/>
      <c r="AG526" s="787"/>
      <c r="AH526" s="787"/>
      <c r="AI526" s="787"/>
      <c r="AJ526" s="787"/>
      <c r="AK526" s="787"/>
      <c r="AL526" s="787"/>
      <c r="AM526" s="787"/>
      <c r="AN526" s="787"/>
      <c r="AO526" s="787"/>
      <c r="AP526" s="787"/>
      <c r="AQ526" s="787"/>
    </row>
    <row r="527" spans="1:43" s="764" customFormat="1" x14ac:dyDescent="0.25">
      <c r="A527" s="768" t="s">
        <v>12503</v>
      </c>
      <c r="B527" s="768"/>
      <c r="C527" s="768"/>
      <c r="D527" s="768" t="s">
        <v>67</v>
      </c>
      <c r="E527" s="768" t="s">
        <v>12059</v>
      </c>
      <c r="F527" s="792">
        <f t="shared" si="67"/>
        <v>46045</v>
      </c>
      <c r="G527" s="787" t="str">
        <f t="shared" si="64"/>
        <v>A1</v>
      </c>
      <c r="H527" s="787" t="str">
        <f t="shared" si="68"/>
        <v>MR_DER-1557_26</v>
      </c>
      <c r="I527" s="793">
        <f t="shared" si="65"/>
        <v>46120</v>
      </c>
      <c r="J527" s="746" t="str">
        <f t="shared" si="66"/>
        <v>NÃO APROVADO</v>
      </c>
      <c r="K527" s="768" t="s">
        <v>3730</v>
      </c>
      <c r="L527" s="768">
        <v>46045</v>
      </c>
      <c r="M527" s="768" t="s">
        <v>12060</v>
      </c>
      <c r="N527" s="768" t="s">
        <v>5536</v>
      </c>
      <c r="O527" s="768">
        <v>46120</v>
      </c>
      <c r="P527" s="768"/>
      <c r="Q527" s="768"/>
      <c r="R527" s="768"/>
      <c r="S527" s="768"/>
      <c r="T527" s="768"/>
      <c r="U527" s="768"/>
      <c r="V527" s="768"/>
      <c r="W527" s="768"/>
      <c r="X527" s="768"/>
      <c r="Y527" s="768"/>
      <c r="Z527" s="768"/>
      <c r="AA527" s="768"/>
      <c r="AB527" s="768"/>
      <c r="AC527" s="787"/>
      <c r="AD527" s="787"/>
      <c r="AE527" s="787"/>
      <c r="AF527" s="787"/>
      <c r="AG527" s="787"/>
      <c r="AH527" s="787"/>
      <c r="AI527" s="787"/>
      <c r="AJ527" s="787"/>
      <c r="AK527" s="787"/>
      <c r="AL527" s="787"/>
      <c r="AM527" s="787"/>
      <c r="AN527" s="787"/>
      <c r="AO527" s="787"/>
      <c r="AP527" s="787"/>
      <c r="AQ527" s="787"/>
    </row>
    <row r="528" spans="1:43" s="731" customFormat="1" x14ac:dyDescent="0.25">
      <c r="A528" s="767"/>
      <c r="B528" s="767"/>
      <c r="C528" s="767"/>
      <c r="D528" s="767"/>
      <c r="E528" s="767"/>
      <c r="F528" s="777"/>
      <c r="G528" s="775" t="str">
        <f t="shared" si="64"/>
        <v/>
      </c>
      <c r="H528" s="775" t="str">
        <f t="shared" si="68"/>
        <v/>
      </c>
      <c r="I528" s="778" t="e">
        <f t="shared" si="65"/>
        <v>#N/A</v>
      </c>
      <c r="J528" s="745" t="e">
        <f t="shared" si="66"/>
        <v>#N/A</v>
      </c>
      <c r="K528" s="767"/>
      <c r="L528" s="767"/>
      <c r="M528" s="767"/>
      <c r="N528" s="767"/>
      <c r="O528" s="767"/>
      <c r="P528" s="767"/>
      <c r="Q528" s="767"/>
      <c r="R528" s="767"/>
      <c r="S528" s="767"/>
      <c r="T528" s="767"/>
      <c r="U528" s="767"/>
      <c r="V528" s="767"/>
      <c r="W528" s="767"/>
      <c r="X528" s="767"/>
      <c r="Y528" s="767"/>
      <c r="Z528" s="767"/>
      <c r="AA528" s="767"/>
      <c r="AB528" s="767"/>
      <c r="AC528" s="787"/>
      <c r="AD528" s="787"/>
      <c r="AE528" s="787"/>
      <c r="AF528" s="787"/>
      <c r="AG528" s="787"/>
      <c r="AH528" s="787"/>
      <c r="AI528" s="787"/>
      <c r="AJ528" s="787"/>
      <c r="AK528" s="787"/>
      <c r="AL528" s="787"/>
      <c r="AM528" s="787"/>
      <c r="AN528" s="787"/>
      <c r="AO528" s="787"/>
      <c r="AP528" s="787"/>
      <c r="AQ528" s="787"/>
    </row>
    <row r="529" spans="1:43" s="725" customFormat="1" ht="22.5" x14ac:dyDescent="0.25">
      <c r="A529" s="767" t="s">
        <v>8263</v>
      </c>
      <c r="B529" s="767"/>
      <c r="C529" s="767"/>
      <c r="D529" s="767" t="s">
        <v>38</v>
      </c>
      <c r="E529" s="767" t="s">
        <v>5245</v>
      </c>
      <c r="F529" s="777">
        <f t="shared" si="67"/>
        <v>46147</v>
      </c>
      <c r="G529" s="775" t="str">
        <f t="shared" si="64"/>
        <v>A</v>
      </c>
      <c r="H529" s="775" t="str">
        <f t="shared" si="68"/>
        <v>MR_DER-1720_26</v>
      </c>
      <c r="I529" s="778" t="str">
        <f t="shared" si="65"/>
        <v>ND</v>
      </c>
      <c r="J529" s="745" t="str">
        <f t="shared" si="66"/>
        <v>APROVADO</v>
      </c>
      <c r="K529" s="767" t="s">
        <v>3730</v>
      </c>
      <c r="L529" s="767">
        <v>46076</v>
      </c>
      <c r="M529" s="767" t="s">
        <v>12177</v>
      </c>
      <c r="N529" s="767" t="s">
        <v>5537</v>
      </c>
      <c r="O529" s="767"/>
      <c r="P529" s="767"/>
      <c r="Q529" s="767" t="s">
        <v>3748</v>
      </c>
      <c r="R529" s="767">
        <v>46113</v>
      </c>
      <c r="S529" s="767" t="s">
        <v>12495</v>
      </c>
      <c r="T529" s="767" t="s">
        <v>5539</v>
      </c>
      <c r="U529" s="767"/>
      <c r="V529" s="767"/>
      <c r="W529" s="767" t="s">
        <v>3748</v>
      </c>
      <c r="X529" s="1678">
        <v>46147</v>
      </c>
      <c r="Y529" s="23" t="s">
        <v>12622</v>
      </c>
      <c r="Z529" s="767"/>
      <c r="AA529" s="767"/>
      <c r="AB529" s="767"/>
      <c r="AC529" s="775"/>
      <c r="AD529" s="775"/>
      <c r="AE529" s="775"/>
      <c r="AF529" s="775"/>
      <c r="AG529" s="775"/>
      <c r="AH529" s="775"/>
      <c r="AI529" s="775"/>
      <c r="AJ529" s="775"/>
      <c r="AK529" s="775"/>
      <c r="AL529" s="775"/>
      <c r="AM529" s="775"/>
      <c r="AN529" s="775"/>
      <c r="AO529" s="775"/>
      <c r="AP529" s="775"/>
      <c r="AQ529" s="775"/>
    </row>
    <row r="530" spans="1:43" s="725" customFormat="1" ht="22.5" x14ac:dyDescent="0.25">
      <c r="A530" s="767" t="s">
        <v>8263</v>
      </c>
      <c r="B530" s="767"/>
      <c r="C530" s="767"/>
      <c r="D530" s="767" t="s">
        <v>38</v>
      </c>
      <c r="E530" s="767" t="s">
        <v>4930</v>
      </c>
      <c r="F530" s="777">
        <f>IF(L530&lt;&gt;0,MAX(L530,R530,X530,AD530),"NE")</f>
        <v>46147</v>
      </c>
      <c r="G530" s="775" t="str">
        <f t="shared" si="64"/>
        <v>A</v>
      </c>
      <c r="H530" s="775" t="str">
        <f t="shared" si="68"/>
        <v>MR_DER-1720_26</v>
      </c>
      <c r="I530" s="778" t="str">
        <f t="shared" si="65"/>
        <v>ND</v>
      </c>
      <c r="J530" s="745" t="str">
        <f t="shared" si="66"/>
        <v>APROVADO</v>
      </c>
      <c r="K530" s="767" t="s">
        <v>3730</v>
      </c>
      <c r="L530" s="767">
        <v>46076</v>
      </c>
      <c r="M530" s="767" t="s">
        <v>12177</v>
      </c>
      <c r="N530" s="767" t="s">
        <v>5537</v>
      </c>
      <c r="O530" s="767">
        <v>46113</v>
      </c>
      <c r="P530" s="767"/>
      <c r="Q530" s="767" t="s">
        <v>3748</v>
      </c>
      <c r="R530" s="767">
        <v>46119</v>
      </c>
      <c r="S530" s="767" t="s">
        <v>12499</v>
      </c>
      <c r="T530" s="767" t="s">
        <v>5539</v>
      </c>
      <c r="U530" s="1678">
        <v>46146</v>
      </c>
      <c r="V530" s="767"/>
      <c r="W530" s="767" t="s">
        <v>3748</v>
      </c>
      <c r="X530" s="1678">
        <v>46147</v>
      </c>
      <c r="Y530" s="23" t="s">
        <v>12622</v>
      </c>
      <c r="Z530" s="767"/>
      <c r="AA530" s="767"/>
      <c r="AB530" s="767"/>
      <c r="AC530" s="775"/>
      <c r="AD530" s="775"/>
      <c r="AE530" s="775"/>
      <c r="AF530" s="775"/>
      <c r="AG530" s="775"/>
      <c r="AH530" s="775"/>
      <c r="AI530" s="775"/>
      <c r="AJ530" s="775"/>
      <c r="AK530" s="775"/>
      <c r="AL530" s="775"/>
      <c r="AM530" s="775"/>
      <c r="AN530" s="775"/>
      <c r="AO530" s="775"/>
      <c r="AP530" s="775"/>
      <c r="AQ530" s="775"/>
    </row>
    <row r="531" spans="1:43" s="764" customFormat="1" ht="15" x14ac:dyDescent="0.25">
      <c r="A531" s="768" t="s">
        <v>8342</v>
      </c>
      <c r="B531" s="768"/>
      <c r="C531" s="768"/>
      <c r="D531" s="768" t="s">
        <v>39</v>
      </c>
      <c r="E531" s="768" t="s">
        <v>5246</v>
      </c>
      <c r="F531" s="792">
        <f t="shared" si="67"/>
        <v>46171</v>
      </c>
      <c r="G531" s="787" t="str">
        <f t="shared" si="64"/>
        <v>B1</v>
      </c>
      <c r="H531" s="787" t="str">
        <f t="shared" si="68"/>
        <v>MR_DER-1770_26</v>
      </c>
      <c r="I531" s="793" t="str">
        <f t="shared" si="65"/>
        <v>ND</v>
      </c>
      <c r="J531" s="746" t="str">
        <f t="shared" si="66"/>
        <v>ND</v>
      </c>
      <c r="K531" s="768" t="s">
        <v>3730</v>
      </c>
      <c r="L531" s="768">
        <v>46076</v>
      </c>
      <c r="M531" s="768" t="s">
        <v>12177</v>
      </c>
      <c r="N531" s="768" t="s">
        <v>5536</v>
      </c>
      <c r="O531" s="768">
        <v>46113</v>
      </c>
      <c r="P531" s="768"/>
      <c r="Q531" s="768" t="s">
        <v>3765</v>
      </c>
      <c r="R531" s="768">
        <v>46120</v>
      </c>
      <c r="S531" s="768" t="s">
        <v>12502</v>
      </c>
      <c r="T531" s="768" t="s">
        <v>5539</v>
      </c>
      <c r="U531" s="1655">
        <v>46155</v>
      </c>
      <c r="V531" s="768"/>
      <c r="W531" s="768" t="s">
        <v>3748</v>
      </c>
      <c r="X531" s="1655">
        <v>46156</v>
      </c>
      <c r="Y531" s="69" t="s">
        <v>12658</v>
      </c>
      <c r="Z531" s="768" t="s">
        <v>5536</v>
      </c>
      <c r="AA531" s="1655">
        <v>46160</v>
      </c>
      <c r="AB531" s="768"/>
      <c r="AC531" s="787" t="s">
        <v>5626</v>
      </c>
      <c r="AD531" s="793">
        <v>46171</v>
      </c>
      <c r="AE531" s="69" t="s">
        <v>12689</v>
      </c>
      <c r="AF531" s="787"/>
      <c r="AG531" s="787"/>
      <c r="AH531" s="787"/>
      <c r="AI531" s="787"/>
      <c r="AJ531" s="787"/>
      <c r="AK531" s="787"/>
      <c r="AL531" s="787"/>
      <c r="AM531" s="787"/>
      <c r="AN531" s="787"/>
      <c r="AO531" s="787"/>
      <c r="AP531" s="787"/>
      <c r="AQ531" s="787"/>
    </row>
    <row r="532" spans="1:43" s="764" customFormat="1" ht="15" x14ac:dyDescent="0.25">
      <c r="A532" s="768" t="s">
        <v>8342</v>
      </c>
      <c r="B532" s="768"/>
      <c r="C532" s="768"/>
      <c r="D532" s="768" t="s">
        <v>39</v>
      </c>
      <c r="E532" s="768" t="s">
        <v>5247</v>
      </c>
      <c r="F532" s="792">
        <f t="shared" si="67"/>
        <v>46171</v>
      </c>
      <c r="G532" s="787" t="str">
        <f t="shared" si="64"/>
        <v>B1</v>
      </c>
      <c r="H532" s="787" t="str">
        <f t="shared" si="68"/>
        <v>MR_DER-1770_26</v>
      </c>
      <c r="I532" s="793" t="str">
        <f t="shared" si="65"/>
        <v>ND</v>
      </c>
      <c r="J532" s="746" t="str">
        <f t="shared" si="66"/>
        <v>ND</v>
      </c>
      <c r="K532" s="768" t="s">
        <v>3730</v>
      </c>
      <c r="L532" s="768">
        <v>46076</v>
      </c>
      <c r="M532" s="768" t="s">
        <v>12177</v>
      </c>
      <c r="N532" s="768" t="s">
        <v>5536</v>
      </c>
      <c r="O532" s="768">
        <v>46113</v>
      </c>
      <c r="P532" s="768"/>
      <c r="Q532" s="768" t="s">
        <v>3765</v>
      </c>
      <c r="R532" s="768">
        <v>46120</v>
      </c>
      <c r="S532" s="768" t="s">
        <v>12502</v>
      </c>
      <c r="T532" s="768" t="s">
        <v>5539</v>
      </c>
      <c r="U532" s="1655">
        <v>46155</v>
      </c>
      <c r="V532" s="768"/>
      <c r="W532" s="768" t="s">
        <v>3748</v>
      </c>
      <c r="X532" s="1655">
        <v>46156</v>
      </c>
      <c r="Y532" s="69" t="s">
        <v>12658</v>
      </c>
      <c r="Z532" s="768" t="s">
        <v>5536</v>
      </c>
      <c r="AA532" s="1655">
        <v>46160</v>
      </c>
      <c r="AB532" s="768"/>
      <c r="AC532" s="787" t="s">
        <v>5626</v>
      </c>
      <c r="AD532" s="793">
        <v>46171</v>
      </c>
      <c r="AE532" s="69" t="s">
        <v>12689</v>
      </c>
      <c r="AF532" s="787"/>
      <c r="AG532" s="787"/>
      <c r="AH532" s="787"/>
      <c r="AI532" s="787"/>
      <c r="AJ532" s="787"/>
      <c r="AK532" s="787"/>
      <c r="AL532" s="787"/>
      <c r="AM532" s="787"/>
      <c r="AN532" s="787"/>
      <c r="AO532" s="787"/>
      <c r="AP532" s="787"/>
      <c r="AQ532" s="787"/>
    </row>
    <row r="533" spans="1:43" s="764" customFormat="1" ht="15" x14ac:dyDescent="0.25">
      <c r="A533" s="768" t="s">
        <v>8342</v>
      </c>
      <c r="B533" s="768"/>
      <c r="C533" s="768"/>
      <c r="D533" s="768" t="s">
        <v>39</v>
      </c>
      <c r="E533" s="768" t="s">
        <v>5248</v>
      </c>
      <c r="F533" s="792">
        <f t="shared" si="67"/>
        <v>46171</v>
      </c>
      <c r="G533" s="787" t="str">
        <f t="shared" si="64"/>
        <v>B1</v>
      </c>
      <c r="H533" s="787" t="str">
        <f t="shared" si="68"/>
        <v>MR_DER-1770_26</v>
      </c>
      <c r="I533" s="793" t="str">
        <f t="shared" si="65"/>
        <v>ND</v>
      </c>
      <c r="J533" s="746" t="str">
        <f t="shared" si="66"/>
        <v>ND</v>
      </c>
      <c r="K533" s="768" t="s">
        <v>3730</v>
      </c>
      <c r="L533" s="768">
        <v>46076</v>
      </c>
      <c r="M533" s="768" t="s">
        <v>12177</v>
      </c>
      <c r="N533" s="768" t="s">
        <v>5536</v>
      </c>
      <c r="O533" s="768">
        <v>46113</v>
      </c>
      <c r="P533" s="768"/>
      <c r="Q533" s="768" t="s">
        <v>3765</v>
      </c>
      <c r="R533" s="768">
        <v>46120</v>
      </c>
      <c r="S533" s="768" t="s">
        <v>12502</v>
      </c>
      <c r="T533" s="768" t="s">
        <v>5539</v>
      </c>
      <c r="U533" s="1655">
        <v>46155</v>
      </c>
      <c r="V533" s="768"/>
      <c r="W533" s="768" t="s">
        <v>3748</v>
      </c>
      <c r="X533" s="1655">
        <v>46156</v>
      </c>
      <c r="Y533" s="69" t="s">
        <v>12658</v>
      </c>
      <c r="Z533" s="768" t="s">
        <v>5536</v>
      </c>
      <c r="AA533" s="1655">
        <v>46160</v>
      </c>
      <c r="AB533" s="768"/>
      <c r="AC533" s="787" t="s">
        <v>5626</v>
      </c>
      <c r="AD533" s="793">
        <v>46171</v>
      </c>
      <c r="AE533" s="69" t="s">
        <v>12689</v>
      </c>
      <c r="AF533" s="787"/>
      <c r="AG533" s="787"/>
      <c r="AH533" s="787"/>
      <c r="AI533" s="787"/>
      <c r="AJ533" s="787"/>
      <c r="AK533" s="787"/>
      <c r="AL533" s="787"/>
      <c r="AM533" s="787"/>
      <c r="AN533" s="787"/>
      <c r="AO533" s="787"/>
      <c r="AP533" s="787"/>
      <c r="AQ533" s="787"/>
    </row>
    <row r="534" spans="1:43" s="764" customFormat="1" ht="15" x14ac:dyDescent="0.25">
      <c r="A534" s="768" t="s">
        <v>8342</v>
      </c>
      <c r="B534" s="768"/>
      <c r="C534" s="768"/>
      <c r="D534" s="768" t="s">
        <v>39</v>
      </c>
      <c r="E534" s="768" t="s">
        <v>5249</v>
      </c>
      <c r="F534" s="792">
        <f t="shared" si="67"/>
        <v>46171</v>
      </c>
      <c r="G534" s="787" t="str">
        <f t="shared" si="64"/>
        <v>B1</v>
      </c>
      <c r="H534" s="787" t="str">
        <f t="shared" si="68"/>
        <v>MR_DER-1770_26</v>
      </c>
      <c r="I534" s="793" t="str">
        <f t="shared" si="65"/>
        <v>ND</v>
      </c>
      <c r="J534" s="746" t="str">
        <f t="shared" si="66"/>
        <v>ND</v>
      </c>
      <c r="K534" s="768" t="s">
        <v>3730</v>
      </c>
      <c r="L534" s="768">
        <v>46076</v>
      </c>
      <c r="M534" s="768" t="s">
        <v>12177</v>
      </c>
      <c r="N534" s="768" t="s">
        <v>5536</v>
      </c>
      <c r="O534" s="768">
        <v>46113</v>
      </c>
      <c r="P534" s="768"/>
      <c r="Q534" s="768" t="s">
        <v>3765</v>
      </c>
      <c r="R534" s="768">
        <v>46120</v>
      </c>
      <c r="S534" s="768" t="s">
        <v>12502</v>
      </c>
      <c r="T534" s="768" t="s">
        <v>5539</v>
      </c>
      <c r="U534" s="1655">
        <v>46155</v>
      </c>
      <c r="V534" s="768"/>
      <c r="W534" s="768" t="s">
        <v>3748</v>
      </c>
      <c r="X534" s="1655">
        <v>46156</v>
      </c>
      <c r="Y534" s="69" t="s">
        <v>12658</v>
      </c>
      <c r="Z534" s="768" t="s">
        <v>5536</v>
      </c>
      <c r="AA534" s="1655">
        <v>46160</v>
      </c>
      <c r="AB534" s="768"/>
      <c r="AC534" s="787" t="s">
        <v>5626</v>
      </c>
      <c r="AD534" s="793">
        <v>46171</v>
      </c>
      <c r="AE534" s="69" t="s">
        <v>12689</v>
      </c>
      <c r="AF534" s="787"/>
      <c r="AG534" s="787"/>
      <c r="AH534" s="787"/>
      <c r="AI534" s="787"/>
      <c r="AJ534" s="787"/>
      <c r="AK534" s="787"/>
      <c r="AL534" s="787"/>
      <c r="AM534" s="787"/>
      <c r="AN534" s="787"/>
      <c r="AO534" s="787"/>
      <c r="AP534" s="787"/>
      <c r="AQ534" s="787"/>
    </row>
    <row r="535" spans="1:43" s="764" customFormat="1" ht="15" x14ac:dyDescent="0.25">
      <c r="A535" s="768" t="s">
        <v>8342</v>
      </c>
      <c r="B535" s="768"/>
      <c r="C535" s="768"/>
      <c r="D535" s="768" t="s">
        <v>39</v>
      </c>
      <c r="E535" s="768" t="s">
        <v>5250</v>
      </c>
      <c r="F535" s="792">
        <f t="shared" si="67"/>
        <v>46171</v>
      </c>
      <c r="G535" s="787" t="str">
        <f t="shared" si="64"/>
        <v>B1</v>
      </c>
      <c r="H535" s="787" t="str">
        <f t="shared" si="68"/>
        <v>MR_DER-1770_26</v>
      </c>
      <c r="I535" s="793" t="str">
        <f t="shared" si="65"/>
        <v>ND</v>
      </c>
      <c r="J535" s="746" t="str">
        <f t="shared" si="66"/>
        <v>ND</v>
      </c>
      <c r="K535" s="768" t="s">
        <v>3730</v>
      </c>
      <c r="L535" s="768">
        <v>46076</v>
      </c>
      <c r="M535" s="768" t="s">
        <v>12177</v>
      </c>
      <c r="N535" s="768" t="s">
        <v>5536</v>
      </c>
      <c r="O535" s="768">
        <v>46113</v>
      </c>
      <c r="P535" s="768"/>
      <c r="Q535" s="768" t="s">
        <v>3765</v>
      </c>
      <c r="R535" s="768">
        <v>46120</v>
      </c>
      <c r="S535" s="768" t="s">
        <v>12502</v>
      </c>
      <c r="T535" s="768" t="s">
        <v>5539</v>
      </c>
      <c r="U535" s="1655">
        <v>46155</v>
      </c>
      <c r="V535" s="768"/>
      <c r="W535" s="768" t="s">
        <v>3748</v>
      </c>
      <c r="X535" s="1655">
        <v>46156</v>
      </c>
      <c r="Y535" s="69" t="s">
        <v>12658</v>
      </c>
      <c r="Z535" s="768" t="s">
        <v>5536</v>
      </c>
      <c r="AA535" s="1655">
        <v>46160</v>
      </c>
      <c r="AB535" s="768"/>
      <c r="AC535" s="787" t="s">
        <v>5626</v>
      </c>
      <c r="AD535" s="793">
        <v>46171</v>
      </c>
      <c r="AE535" s="69" t="s">
        <v>12689</v>
      </c>
      <c r="AF535" s="787"/>
      <c r="AG535" s="787"/>
      <c r="AH535" s="787"/>
      <c r="AI535" s="787"/>
      <c r="AJ535" s="787"/>
      <c r="AK535" s="787"/>
      <c r="AL535" s="787"/>
      <c r="AM535" s="787"/>
      <c r="AN535" s="787"/>
      <c r="AO535" s="787"/>
      <c r="AP535" s="787"/>
      <c r="AQ535" s="787"/>
    </row>
    <row r="536" spans="1:43" s="764" customFormat="1" ht="15" x14ac:dyDescent="0.25">
      <c r="A536" s="768" t="s">
        <v>8342</v>
      </c>
      <c r="B536" s="768"/>
      <c r="C536" s="768"/>
      <c r="D536" s="768" t="s">
        <v>39</v>
      </c>
      <c r="E536" s="768" t="s">
        <v>5251</v>
      </c>
      <c r="F536" s="792">
        <f t="shared" si="67"/>
        <v>46171</v>
      </c>
      <c r="G536" s="787" t="str">
        <f t="shared" si="64"/>
        <v>B1</v>
      </c>
      <c r="H536" s="787" t="str">
        <f t="shared" si="68"/>
        <v>MR_DER-1770_26</v>
      </c>
      <c r="I536" s="793" t="str">
        <f t="shared" si="65"/>
        <v>ND</v>
      </c>
      <c r="J536" s="746" t="str">
        <f t="shared" si="66"/>
        <v>ND</v>
      </c>
      <c r="K536" s="768" t="s">
        <v>3730</v>
      </c>
      <c r="L536" s="768">
        <v>46076</v>
      </c>
      <c r="M536" s="768" t="s">
        <v>12177</v>
      </c>
      <c r="N536" s="768" t="s">
        <v>5536</v>
      </c>
      <c r="O536" s="768">
        <v>46113</v>
      </c>
      <c r="P536" s="768"/>
      <c r="Q536" s="768" t="s">
        <v>3765</v>
      </c>
      <c r="R536" s="768">
        <v>46120</v>
      </c>
      <c r="S536" s="768" t="s">
        <v>12502</v>
      </c>
      <c r="T536" s="768" t="s">
        <v>5539</v>
      </c>
      <c r="U536" s="1655">
        <v>46155</v>
      </c>
      <c r="V536" s="768"/>
      <c r="W536" s="768" t="s">
        <v>3748</v>
      </c>
      <c r="X536" s="1655">
        <v>46156</v>
      </c>
      <c r="Y536" s="69" t="s">
        <v>12658</v>
      </c>
      <c r="Z536" s="768" t="s">
        <v>5536</v>
      </c>
      <c r="AA536" s="1655">
        <v>46160</v>
      </c>
      <c r="AB536" s="768"/>
      <c r="AC536" s="787" t="s">
        <v>5626</v>
      </c>
      <c r="AD536" s="793">
        <v>46171</v>
      </c>
      <c r="AE536" s="69" t="s">
        <v>12689</v>
      </c>
      <c r="AF536" s="787"/>
      <c r="AG536" s="787"/>
      <c r="AH536" s="787"/>
      <c r="AI536" s="787"/>
      <c r="AJ536" s="787"/>
      <c r="AK536" s="787"/>
      <c r="AL536" s="787"/>
      <c r="AM536" s="787"/>
      <c r="AN536" s="787"/>
      <c r="AO536" s="787"/>
      <c r="AP536" s="787"/>
      <c r="AQ536" s="787"/>
    </row>
    <row r="537" spans="1:43" s="764" customFormat="1" ht="15" x14ac:dyDescent="0.25">
      <c r="A537" s="768" t="s">
        <v>8342</v>
      </c>
      <c r="B537" s="768"/>
      <c r="C537" s="768"/>
      <c r="D537" s="768" t="s">
        <v>39</v>
      </c>
      <c r="E537" s="768" t="s">
        <v>5252</v>
      </c>
      <c r="F537" s="792">
        <f t="shared" si="67"/>
        <v>46171</v>
      </c>
      <c r="G537" s="787" t="str">
        <f t="shared" si="64"/>
        <v>B1</v>
      </c>
      <c r="H537" s="787" t="str">
        <f t="shared" si="68"/>
        <v>MR_DER-1770_26</v>
      </c>
      <c r="I537" s="793" t="str">
        <f t="shared" si="65"/>
        <v>ND</v>
      </c>
      <c r="J537" s="746" t="str">
        <f t="shared" si="66"/>
        <v>ND</v>
      </c>
      <c r="K537" s="768" t="s">
        <v>3730</v>
      </c>
      <c r="L537" s="768">
        <v>46076</v>
      </c>
      <c r="M537" s="768" t="s">
        <v>12177</v>
      </c>
      <c r="N537" s="768" t="s">
        <v>5536</v>
      </c>
      <c r="O537" s="768">
        <v>46113</v>
      </c>
      <c r="P537" s="768"/>
      <c r="Q537" s="768" t="s">
        <v>3765</v>
      </c>
      <c r="R537" s="768">
        <v>46120</v>
      </c>
      <c r="S537" s="768" t="s">
        <v>12502</v>
      </c>
      <c r="T537" s="768" t="s">
        <v>5539</v>
      </c>
      <c r="U537" s="1655">
        <v>46155</v>
      </c>
      <c r="V537" s="768"/>
      <c r="W537" s="768" t="s">
        <v>3748</v>
      </c>
      <c r="X537" s="1655">
        <v>46156</v>
      </c>
      <c r="Y537" s="69" t="s">
        <v>12658</v>
      </c>
      <c r="Z537" s="768" t="s">
        <v>5536</v>
      </c>
      <c r="AA537" s="1655">
        <v>46160</v>
      </c>
      <c r="AB537" s="768"/>
      <c r="AC537" s="787" t="s">
        <v>5626</v>
      </c>
      <c r="AD537" s="793">
        <v>46171</v>
      </c>
      <c r="AE537" s="69" t="s">
        <v>12689</v>
      </c>
      <c r="AF537" s="787"/>
      <c r="AG537" s="787"/>
      <c r="AH537" s="787"/>
      <c r="AI537" s="787"/>
      <c r="AJ537" s="787"/>
      <c r="AK537" s="787"/>
      <c r="AL537" s="787"/>
      <c r="AM537" s="787"/>
      <c r="AN537" s="787"/>
      <c r="AO537" s="787"/>
      <c r="AP537" s="787"/>
      <c r="AQ537" s="787"/>
    </row>
    <row r="538" spans="1:43" s="764" customFormat="1" ht="15" x14ac:dyDescent="0.25">
      <c r="A538" s="768" t="s">
        <v>8342</v>
      </c>
      <c r="B538" s="768"/>
      <c r="C538" s="768"/>
      <c r="D538" s="768" t="s">
        <v>39</v>
      </c>
      <c r="E538" s="768" t="s">
        <v>5253</v>
      </c>
      <c r="F538" s="792">
        <f t="shared" si="67"/>
        <v>46171</v>
      </c>
      <c r="G538" s="787" t="str">
        <f t="shared" si="64"/>
        <v>B1</v>
      </c>
      <c r="H538" s="787" t="str">
        <f t="shared" si="68"/>
        <v>MR_DER-1770_26</v>
      </c>
      <c r="I538" s="793" t="str">
        <f t="shared" si="65"/>
        <v>ND</v>
      </c>
      <c r="J538" s="746" t="str">
        <f t="shared" si="66"/>
        <v>ND</v>
      </c>
      <c r="K538" s="768" t="s">
        <v>3730</v>
      </c>
      <c r="L538" s="768">
        <v>46076</v>
      </c>
      <c r="M538" s="768" t="s">
        <v>12177</v>
      </c>
      <c r="N538" s="768" t="s">
        <v>5536</v>
      </c>
      <c r="O538" s="768">
        <v>46113</v>
      </c>
      <c r="P538" s="768"/>
      <c r="Q538" s="768" t="s">
        <v>3765</v>
      </c>
      <c r="R538" s="768">
        <v>46120</v>
      </c>
      <c r="S538" s="768" t="s">
        <v>12502</v>
      </c>
      <c r="T538" s="768" t="s">
        <v>5539</v>
      </c>
      <c r="U538" s="1655">
        <v>46155</v>
      </c>
      <c r="V538" s="768"/>
      <c r="W538" s="768" t="s">
        <v>3748</v>
      </c>
      <c r="X538" s="1655">
        <v>46156</v>
      </c>
      <c r="Y538" s="69" t="s">
        <v>12658</v>
      </c>
      <c r="Z538" s="768" t="s">
        <v>5536</v>
      </c>
      <c r="AA538" s="1655">
        <v>46160</v>
      </c>
      <c r="AB538" s="768"/>
      <c r="AC538" s="787" t="s">
        <v>5626</v>
      </c>
      <c r="AD538" s="793">
        <v>46171</v>
      </c>
      <c r="AE538" s="69" t="s">
        <v>12689</v>
      </c>
      <c r="AF538" s="787"/>
      <c r="AG538" s="787"/>
      <c r="AH538" s="787"/>
      <c r="AI538" s="787"/>
      <c r="AJ538" s="787"/>
      <c r="AK538" s="787"/>
      <c r="AL538" s="787"/>
      <c r="AM538" s="787"/>
      <c r="AN538" s="787"/>
      <c r="AO538" s="787"/>
      <c r="AP538" s="787"/>
      <c r="AQ538" s="787"/>
    </row>
    <row r="539" spans="1:43" s="764" customFormat="1" ht="15" x14ac:dyDescent="0.25">
      <c r="A539" s="768" t="s">
        <v>8342</v>
      </c>
      <c r="B539" s="768"/>
      <c r="C539" s="768"/>
      <c r="D539" s="768" t="s">
        <v>39</v>
      </c>
      <c r="E539" s="768" t="s">
        <v>5254</v>
      </c>
      <c r="F539" s="792">
        <f t="shared" si="67"/>
        <v>46171</v>
      </c>
      <c r="G539" s="787" t="str">
        <f t="shared" ref="G539:G602" si="69">IF($F539="","",INDEX($K539:$FI539,1,MATCH($F539,$K539:$FI539,)-1))</f>
        <v>B1</v>
      </c>
      <c r="H539" s="787" t="str">
        <f t="shared" si="68"/>
        <v>MR_DER-1770_26</v>
      </c>
      <c r="I539" s="793" t="str">
        <f t="shared" si="65"/>
        <v>ND</v>
      </c>
      <c r="J539" s="746" t="str">
        <f t="shared" si="66"/>
        <v>ND</v>
      </c>
      <c r="K539" s="768" t="s">
        <v>3730</v>
      </c>
      <c r="L539" s="768">
        <v>46076</v>
      </c>
      <c r="M539" s="768" t="s">
        <v>12177</v>
      </c>
      <c r="N539" s="768" t="s">
        <v>5536</v>
      </c>
      <c r="O539" s="768">
        <v>46113</v>
      </c>
      <c r="P539" s="768"/>
      <c r="Q539" s="768" t="s">
        <v>3765</v>
      </c>
      <c r="R539" s="768">
        <v>46120</v>
      </c>
      <c r="S539" s="768" t="s">
        <v>12502</v>
      </c>
      <c r="T539" s="768" t="s">
        <v>5539</v>
      </c>
      <c r="U539" s="1655">
        <v>46155</v>
      </c>
      <c r="V539" s="768"/>
      <c r="W539" s="768" t="s">
        <v>3748</v>
      </c>
      <c r="X539" s="1655">
        <v>46156</v>
      </c>
      <c r="Y539" s="69" t="s">
        <v>12658</v>
      </c>
      <c r="Z539" s="768" t="s">
        <v>5536</v>
      </c>
      <c r="AA539" s="1655">
        <v>46160</v>
      </c>
      <c r="AB539" s="768"/>
      <c r="AC539" s="787" t="s">
        <v>5626</v>
      </c>
      <c r="AD539" s="793">
        <v>46171</v>
      </c>
      <c r="AE539" s="69" t="s">
        <v>12689</v>
      </c>
      <c r="AF539" s="787"/>
      <c r="AG539" s="787"/>
      <c r="AH539" s="787"/>
      <c r="AI539" s="787"/>
      <c r="AJ539" s="787"/>
      <c r="AK539" s="787"/>
      <c r="AL539" s="787"/>
      <c r="AM539" s="787"/>
      <c r="AN539" s="787"/>
      <c r="AO539" s="787"/>
      <c r="AP539" s="787"/>
      <c r="AQ539" s="787"/>
    </row>
    <row r="540" spans="1:43" s="764" customFormat="1" ht="15" x14ac:dyDescent="0.25">
      <c r="A540" s="768" t="s">
        <v>8342</v>
      </c>
      <c r="B540" s="768"/>
      <c r="C540" s="768"/>
      <c r="D540" s="768" t="s">
        <v>39</v>
      </c>
      <c r="E540" s="768" t="s">
        <v>5255</v>
      </c>
      <c r="F540" s="792">
        <f t="shared" si="67"/>
        <v>46171</v>
      </c>
      <c r="G540" s="787" t="str">
        <f t="shared" si="69"/>
        <v>B1</v>
      </c>
      <c r="H540" s="787" t="str">
        <f t="shared" si="68"/>
        <v>MR_DER-1770_26</v>
      </c>
      <c r="I540" s="793" t="str">
        <f t="shared" si="65"/>
        <v>ND</v>
      </c>
      <c r="J540" s="746" t="str">
        <f t="shared" si="66"/>
        <v>ND</v>
      </c>
      <c r="K540" s="768" t="s">
        <v>3730</v>
      </c>
      <c r="L540" s="768">
        <v>46076</v>
      </c>
      <c r="M540" s="768" t="s">
        <v>12177</v>
      </c>
      <c r="N540" s="768" t="s">
        <v>5536</v>
      </c>
      <c r="O540" s="768">
        <v>46113</v>
      </c>
      <c r="P540" s="768"/>
      <c r="Q540" s="768" t="s">
        <v>3765</v>
      </c>
      <c r="R540" s="768">
        <v>46120</v>
      </c>
      <c r="S540" s="768" t="s">
        <v>12502</v>
      </c>
      <c r="T540" s="768" t="s">
        <v>5539</v>
      </c>
      <c r="U540" s="1655">
        <v>46155</v>
      </c>
      <c r="V540" s="768"/>
      <c r="W540" s="768" t="s">
        <v>3748</v>
      </c>
      <c r="X540" s="1655">
        <v>46156</v>
      </c>
      <c r="Y540" s="69" t="s">
        <v>12658</v>
      </c>
      <c r="Z540" s="768" t="s">
        <v>5536</v>
      </c>
      <c r="AA540" s="1655">
        <v>46160</v>
      </c>
      <c r="AB540" s="768"/>
      <c r="AC540" s="787" t="s">
        <v>5626</v>
      </c>
      <c r="AD540" s="793">
        <v>46171</v>
      </c>
      <c r="AE540" s="69" t="s">
        <v>12689</v>
      </c>
      <c r="AF540" s="787"/>
      <c r="AG540" s="787"/>
      <c r="AH540" s="787"/>
      <c r="AI540" s="787"/>
      <c r="AJ540" s="787"/>
      <c r="AK540" s="787"/>
      <c r="AL540" s="787"/>
      <c r="AM540" s="787"/>
      <c r="AN540" s="787"/>
      <c r="AO540" s="787"/>
      <c r="AP540" s="787"/>
      <c r="AQ540" s="787"/>
    </row>
    <row r="541" spans="1:43" s="764" customFormat="1" ht="15" x14ac:dyDescent="0.25">
      <c r="A541" s="768" t="s">
        <v>8342</v>
      </c>
      <c r="B541" s="768"/>
      <c r="C541" s="768"/>
      <c r="D541" s="768" t="s">
        <v>39</v>
      </c>
      <c r="E541" s="768" t="s">
        <v>5256</v>
      </c>
      <c r="F541" s="792">
        <f t="shared" si="67"/>
        <v>46171</v>
      </c>
      <c r="G541" s="787" t="str">
        <f t="shared" si="69"/>
        <v>B1</v>
      </c>
      <c r="H541" s="787" t="str">
        <f t="shared" si="68"/>
        <v>MR_DER-1770_26</v>
      </c>
      <c r="I541" s="793" t="str">
        <f t="shared" si="65"/>
        <v>ND</v>
      </c>
      <c r="J541" s="746" t="str">
        <f t="shared" si="66"/>
        <v>ND</v>
      </c>
      <c r="K541" s="768" t="s">
        <v>3730</v>
      </c>
      <c r="L541" s="768">
        <v>46076</v>
      </c>
      <c r="M541" s="768" t="s">
        <v>12177</v>
      </c>
      <c r="N541" s="768" t="s">
        <v>5536</v>
      </c>
      <c r="O541" s="768">
        <v>46113</v>
      </c>
      <c r="P541" s="768"/>
      <c r="Q541" s="768" t="s">
        <v>3765</v>
      </c>
      <c r="R541" s="768">
        <v>46120</v>
      </c>
      <c r="S541" s="768" t="s">
        <v>12502</v>
      </c>
      <c r="T541" s="768" t="s">
        <v>5539</v>
      </c>
      <c r="U541" s="1655">
        <v>46155</v>
      </c>
      <c r="V541" s="768"/>
      <c r="W541" s="768" t="s">
        <v>3748</v>
      </c>
      <c r="X541" s="1655">
        <v>46156</v>
      </c>
      <c r="Y541" s="69" t="s">
        <v>12658</v>
      </c>
      <c r="Z541" s="768" t="s">
        <v>5536</v>
      </c>
      <c r="AA541" s="1655">
        <v>46160</v>
      </c>
      <c r="AB541" s="768"/>
      <c r="AC541" s="787" t="s">
        <v>5626</v>
      </c>
      <c r="AD541" s="793">
        <v>46171</v>
      </c>
      <c r="AE541" s="69" t="s">
        <v>12689</v>
      </c>
      <c r="AF541" s="787"/>
      <c r="AG541" s="787"/>
      <c r="AH541" s="787"/>
      <c r="AI541" s="787"/>
      <c r="AJ541" s="787"/>
      <c r="AK541" s="787"/>
      <c r="AL541" s="787"/>
      <c r="AM541" s="787"/>
      <c r="AN541" s="787"/>
      <c r="AO541" s="787"/>
      <c r="AP541" s="787"/>
      <c r="AQ541" s="787"/>
    </row>
    <row r="542" spans="1:43" s="764" customFormat="1" ht="15" x14ac:dyDescent="0.25">
      <c r="A542" s="768" t="s">
        <v>8342</v>
      </c>
      <c r="B542" s="768"/>
      <c r="C542" s="768"/>
      <c r="D542" s="768" t="s">
        <v>39</v>
      </c>
      <c r="E542" s="768" t="s">
        <v>5257</v>
      </c>
      <c r="F542" s="792">
        <f t="shared" si="67"/>
        <v>46171</v>
      </c>
      <c r="G542" s="787" t="str">
        <f t="shared" si="69"/>
        <v>B1</v>
      </c>
      <c r="H542" s="787" t="str">
        <f t="shared" si="68"/>
        <v>MR_DER-1770_26</v>
      </c>
      <c r="I542" s="793" t="str">
        <f t="shared" si="65"/>
        <v>ND</v>
      </c>
      <c r="J542" s="746" t="str">
        <f t="shared" si="66"/>
        <v>ND</v>
      </c>
      <c r="K542" s="768" t="s">
        <v>3730</v>
      </c>
      <c r="L542" s="768">
        <v>46076</v>
      </c>
      <c r="M542" s="768" t="s">
        <v>12177</v>
      </c>
      <c r="N542" s="768" t="s">
        <v>5536</v>
      </c>
      <c r="O542" s="768">
        <v>46113</v>
      </c>
      <c r="P542" s="768"/>
      <c r="Q542" s="768" t="s">
        <v>3765</v>
      </c>
      <c r="R542" s="768">
        <v>46120</v>
      </c>
      <c r="S542" s="768" t="s">
        <v>12502</v>
      </c>
      <c r="T542" s="768" t="s">
        <v>5539</v>
      </c>
      <c r="U542" s="1655">
        <v>46155</v>
      </c>
      <c r="V542" s="768"/>
      <c r="W542" s="768" t="s">
        <v>3748</v>
      </c>
      <c r="X542" s="1655">
        <v>46156</v>
      </c>
      <c r="Y542" s="69" t="s">
        <v>12658</v>
      </c>
      <c r="Z542" s="768" t="s">
        <v>5536</v>
      </c>
      <c r="AA542" s="1655">
        <v>46160</v>
      </c>
      <c r="AB542" s="768"/>
      <c r="AC542" s="787" t="s">
        <v>5626</v>
      </c>
      <c r="AD542" s="793">
        <v>46171</v>
      </c>
      <c r="AE542" s="69" t="s">
        <v>12689</v>
      </c>
      <c r="AF542" s="787"/>
      <c r="AG542" s="787"/>
      <c r="AH542" s="787"/>
      <c r="AI542" s="787"/>
      <c r="AJ542" s="787"/>
      <c r="AK542" s="787"/>
      <c r="AL542" s="787"/>
      <c r="AM542" s="787"/>
      <c r="AN542" s="787"/>
      <c r="AO542" s="787"/>
      <c r="AP542" s="787"/>
      <c r="AQ542" s="787"/>
    </row>
    <row r="543" spans="1:43" s="764" customFormat="1" ht="15" x14ac:dyDescent="0.25">
      <c r="A543" s="768" t="s">
        <v>8342</v>
      </c>
      <c r="B543" s="768"/>
      <c r="C543" s="768"/>
      <c r="D543" s="768" t="s">
        <v>39</v>
      </c>
      <c r="E543" s="768" t="s">
        <v>5258</v>
      </c>
      <c r="F543" s="792">
        <f t="shared" si="67"/>
        <v>46171</v>
      </c>
      <c r="G543" s="787" t="str">
        <f t="shared" si="69"/>
        <v>B1</v>
      </c>
      <c r="H543" s="787" t="str">
        <f t="shared" si="68"/>
        <v>MR_DER-1770_26</v>
      </c>
      <c r="I543" s="793" t="str">
        <f t="shared" si="65"/>
        <v>ND</v>
      </c>
      <c r="J543" s="746" t="str">
        <f t="shared" si="66"/>
        <v>ND</v>
      </c>
      <c r="K543" s="768" t="s">
        <v>3730</v>
      </c>
      <c r="L543" s="768">
        <v>46076</v>
      </c>
      <c r="M543" s="768" t="s">
        <v>12177</v>
      </c>
      <c r="N543" s="768" t="s">
        <v>5536</v>
      </c>
      <c r="O543" s="768">
        <v>46113</v>
      </c>
      <c r="P543" s="768"/>
      <c r="Q543" s="768" t="s">
        <v>3765</v>
      </c>
      <c r="R543" s="768">
        <v>46120</v>
      </c>
      <c r="S543" s="768" t="s">
        <v>12502</v>
      </c>
      <c r="T543" s="768" t="s">
        <v>5539</v>
      </c>
      <c r="U543" s="1655">
        <v>46155</v>
      </c>
      <c r="V543" s="768"/>
      <c r="W543" s="768" t="s">
        <v>3748</v>
      </c>
      <c r="X543" s="1655">
        <v>46156</v>
      </c>
      <c r="Y543" s="69" t="s">
        <v>12658</v>
      </c>
      <c r="Z543" s="768" t="s">
        <v>5536</v>
      </c>
      <c r="AA543" s="1655">
        <v>46160</v>
      </c>
      <c r="AB543" s="768"/>
      <c r="AC543" s="787" t="s">
        <v>5626</v>
      </c>
      <c r="AD543" s="793">
        <v>46171</v>
      </c>
      <c r="AE543" s="69" t="s">
        <v>12689</v>
      </c>
      <c r="AF543" s="787"/>
      <c r="AG543" s="787"/>
      <c r="AH543" s="787"/>
      <c r="AI543" s="787"/>
      <c r="AJ543" s="787"/>
      <c r="AK543" s="787"/>
      <c r="AL543" s="787"/>
      <c r="AM543" s="787"/>
      <c r="AN543" s="787"/>
      <c r="AO543" s="787"/>
      <c r="AP543" s="787"/>
      <c r="AQ543" s="787"/>
    </row>
    <row r="544" spans="1:43" s="764" customFormat="1" ht="15" x14ac:dyDescent="0.25">
      <c r="A544" s="768" t="s">
        <v>8342</v>
      </c>
      <c r="B544" s="768"/>
      <c r="C544" s="768"/>
      <c r="D544" s="768" t="s">
        <v>39</v>
      </c>
      <c r="E544" s="768" t="s">
        <v>5259</v>
      </c>
      <c r="F544" s="792">
        <f t="shared" si="67"/>
        <v>46171</v>
      </c>
      <c r="G544" s="787" t="str">
        <f t="shared" si="69"/>
        <v>B1</v>
      </c>
      <c r="H544" s="787" t="str">
        <f t="shared" si="68"/>
        <v>MR_DER-1770_26</v>
      </c>
      <c r="I544" s="793" t="str">
        <f t="shared" si="65"/>
        <v>ND</v>
      </c>
      <c r="J544" s="746" t="str">
        <f t="shared" si="66"/>
        <v>ND</v>
      </c>
      <c r="K544" s="768" t="s">
        <v>3730</v>
      </c>
      <c r="L544" s="768">
        <v>46076</v>
      </c>
      <c r="M544" s="768" t="s">
        <v>12177</v>
      </c>
      <c r="N544" s="768" t="s">
        <v>5536</v>
      </c>
      <c r="O544" s="768">
        <v>46113</v>
      </c>
      <c r="P544" s="768"/>
      <c r="Q544" s="768" t="s">
        <v>3765</v>
      </c>
      <c r="R544" s="768">
        <v>46120</v>
      </c>
      <c r="S544" s="768" t="s">
        <v>12502</v>
      </c>
      <c r="T544" s="768" t="s">
        <v>5539</v>
      </c>
      <c r="U544" s="1655">
        <v>46155</v>
      </c>
      <c r="V544" s="768"/>
      <c r="W544" s="768" t="s">
        <v>3748</v>
      </c>
      <c r="X544" s="1655">
        <v>46156</v>
      </c>
      <c r="Y544" s="69" t="s">
        <v>12658</v>
      </c>
      <c r="Z544" s="768" t="s">
        <v>5536</v>
      </c>
      <c r="AA544" s="1655">
        <v>46160</v>
      </c>
      <c r="AB544" s="768"/>
      <c r="AC544" s="787" t="s">
        <v>5626</v>
      </c>
      <c r="AD544" s="793">
        <v>46171</v>
      </c>
      <c r="AE544" s="69" t="s">
        <v>12689</v>
      </c>
      <c r="AF544" s="787"/>
      <c r="AG544" s="787"/>
      <c r="AH544" s="787"/>
      <c r="AI544" s="787"/>
      <c r="AJ544" s="787"/>
      <c r="AK544" s="787"/>
      <c r="AL544" s="787"/>
      <c r="AM544" s="787"/>
      <c r="AN544" s="787"/>
      <c r="AO544" s="787"/>
      <c r="AP544" s="787"/>
      <c r="AQ544" s="787"/>
    </row>
    <row r="545" spans="1:43" s="764" customFormat="1" ht="15" x14ac:dyDescent="0.25">
      <c r="A545" s="768" t="s">
        <v>8342</v>
      </c>
      <c r="B545" s="768"/>
      <c r="C545" s="768"/>
      <c r="D545" s="768" t="s">
        <v>39</v>
      </c>
      <c r="E545" s="768" t="s">
        <v>5260</v>
      </c>
      <c r="F545" s="792">
        <f t="shared" si="67"/>
        <v>46171</v>
      </c>
      <c r="G545" s="787" t="str">
        <f t="shared" si="69"/>
        <v>B1</v>
      </c>
      <c r="H545" s="787" t="str">
        <f t="shared" si="68"/>
        <v>MR_DER-1770_26</v>
      </c>
      <c r="I545" s="793" t="str">
        <f t="shared" si="65"/>
        <v>ND</v>
      </c>
      <c r="J545" s="746" t="str">
        <f t="shared" si="66"/>
        <v>ND</v>
      </c>
      <c r="K545" s="768" t="s">
        <v>3730</v>
      </c>
      <c r="L545" s="768">
        <v>46076</v>
      </c>
      <c r="M545" s="768" t="s">
        <v>12177</v>
      </c>
      <c r="N545" s="768" t="s">
        <v>5536</v>
      </c>
      <c r="O545" s="768">
        <v>46113</v>
      </c>
      <c r="P545" s="768"/>
      <c r="Q545" s="768" t="s">
        <v>3765</v>
      </c>
      <c r="R545" s="768">
        <v>46120</v>
      </c>
      <c r="S545" s="768" t="s">
        <v>12502</v>
      </c>
      <c r="T545" s="768" t="s">
        <v>5539</v>
      </c>
      <c r="U545" s="1655">
        <v>46155</v>
      </c>
      <c r="V545" s="768"/>
      <c r="W545" s="768" t="s">
        <v>3748</v>
      </c>
      <c r="X545" s="1655">
        <v>46156</v>
      </c>
      <c r="Y545" s="69" t="s">
        <v>12658</v>
      </c>
      <c r="Z545" s="768" t="s">
        <v>5536</v>
      </c>
      <c r="AA545" s="1655">
        <v>46160</v>
      </c>
      <c r="AB545" s="768"/>
      <c r="AC545" s="787" t="s">
        <v>5626</v>
      </c>
      <c r="AD545" s="793">
        <v>46171</v>
      </c>
      <c r="AE545" s="69" t="s">
        <v>12689</v>
      </c>
      <c r="AF545" s="787"/>
      <c r="AG545" s="787"/>
      <c r="AH545" s="787"/>
      <c r="AI545" s="787"/>
      <c r="AJ545" s="787"/>
      <c r="AK545" s="787"/>
      <c r="AL545" s="787"/>
      <c r="AM545" s="787"/>
      <c r="AN545" s="787"/>
      <c r="AO545" s="787"/>
      <c r="AP545" s="787"/>
      <c r="AQ545" s="787"/>
    </row>
    <row r="546" spans="1:43" s="764" customFormat="1" ht="15" x14ac:dyDescent="0.25">
      <c r="A546" s="768" t="s">
        <v>8342</v>
      </c>
      <c r="B546" s="768"/>
      <c r="C546" s="768"/>
      <c r="D546" s="768" t="s">
        <v>39</v>
      </c>
      <c r="E546" s="768" t="s">
        <v>5261</v>
      </c>
      <c r="F546" s="792">
        <f t="shared" si="67"/>
        <v>46171</v>
      </c>
      <c r="G546" s="787" t="str">
        <f t="shared" si="69"/>
        <v>B1</v>
      </c>
      <c r="H546" s="787" t="str">
        <f t="shared" si="68"/>
        <v>MR_DER-1770_26</v>
      </c>
      <c r="I546" s="793" t="str">
        <f t="shared" si="65"/>
        <v>ND</v>
      </c>
      <c r="J546" s="746" t="str">
        <f t="shared" si="66"/>
        <v>ND</v>
      </c>
      <c r="K546" s="768" t="s">
        <v>3730</v>
      </c>
      <c r="L546" s="768">
        <v>46076</v>
      </c>
      <c r="M546" s="768" t="s">
        <v>12177</v>
      </c>
      <c r="N546" s="768" t="s">
        <v>5536</v>
      </c>
      <c r="O546" s="768">
        <v>46113</v>
      </c>
      <c r="P546" s="768"/>
      <c r="Q546" s="768" t="s">
        <v>3765</v>
      </c>
      <c r="R546" s="768">
        <v>46120</v>
      </c>
      <c r="S546" s="768" t="s">
        <v>12502</v>
      </c>
      <c r="T546" s="768" t="s">
        <v>5539</v>
      </c>
      <c r="U546" s="1655">
        <v>46155</v>
      </c>
      <c r="V546" s="768"/>
      <c r="W546" s="768" t="s">
        <v>3748</v>
      </c>
      <c r="X546" s="1655">
        <v>46156</v>
      </c>
      <c r="Y546" s="69" t="s">
        <v>12658</v>
      </c>
      <c r="Z546" s="768" t="s">
        <v>5536</v>
      </c>
      <c r="AA546" s="1655">
        <v>46160</v>
      </c>
      <c r="AB546" s="768"/>
      <c r="AC546" s="787" t="s">
        <v>5626</v>
      </c>
      <c r="AD546" s="793">
        <v>46171</v>
      </c>
      <c r="AE546" s="69" t="s">
        <v>12689</v>
      </c>
      <c r="AF546" s="787"/>
      <c r="AG546" s="787"/>
      <c r="AH546" s="787"/>
      <c r="AI546" s="787"/>
      <c r="AJ546" s="787"/>
      <c r="AK546" s="787"/>
      <c r="AL546" s="787"/>
      <c r="AM546" s="787"/>
      <c r="AN546" s="787"/>
      <c r="AO546" s="787"/>
      <c r="AP546" s="787"/>
      <c r="AQ546" s="787"/>
    </row>
    <row r="547" spans="1:43" s="764" customFormat="1" ht="15" x14ac:dyDescent="0.25">
      <c r="A547" s="768" t="s">
        <v>8342</v>
      </c>
      <c r="B547" s="768"/>
      <c r="C547" s="768"/>
      <c r="D547" s="768" t="s">
        <v>39</v>
      </c>
      <c r="E547" s="768" t="s">
        <v>5262</v>
      </c>
      <c r="F547" s="792">
        <f t="shared" si="67"/>
        <v>46171</v>
      </c>
      <c r="G547" s="787" t="str">
        <f t="shared" si="69"/>
        <v>B1</v>
      </c>
      <c r="H547" s="787" t="str">
        <f t="shared" si="68"/>
        <v>MR_DER-1770_26</v>
      </c>
      <c r="I547" s="793" t="str">
        <f t="shared" si="65"/>
        <v>ND</v>
      </c>
      <c r="J547" s="746" t="str">
        <f t="shared" si="66"/>
        <v>ND</v>
      </c>
      <c r="K547" s="768" t="s">
        <v>3730</v>
      </c>
      <c r="L547" s="768">
        <v>46076</v>
      </c>
      <c r="M547" s="768" t="s">
        <v>12177</v>
      </c>
      <c r="N547" s="768" t="s">
        <v>5536</v>
      </c>
      <c r="O547" s="768">
        <v>46113</v>
      </c>
      <c r="P547" s="768"/>
      <c r="Q547" s="768" t="s">
        <v>3765</v>
      </c>
      <c r="R547" s="768">
        <v>46120</v>
      </c>
      <c r="S547" s="768" t="s">
        <v>12502</v>
      </c>
      <c r="T547" s="768" t="s">
        <v>5539</v>
      </c>
      <c r="U547" s="1655">
        <v>46155</v>
      </c>
      <c r="V547" s="768"/>
      <c r="W547" s="768" t="s">
        <v>3748</v>
      </c>
      <c r="X547" s="1655">
        <v>46156</v>
      </c>
      <c r="Y547" s="69" t="s">
        <v>12658</v>
      </c>
      <c r="Z547" s="768" t="s">
        <v>5536</v>
      </c>
      <c r="AA547" s="1655">
        <v>46160</v>
      </c>
      <c r="AB547" s="768"/>
      <c r="AC547" s="787" t="s">
        <v>5626</v>
      </c>
      <c r="AD547" s="793">
        <v>46171</v>
      </c>
      <c r="AE547" s="69" t="s">
        <v>12689</v>
      </c>
      <c r="AF547" s="787"/>
      <c r="AG547" s="787"/>
      <c r="AH547" s="787"/>
      <c r="AI547" s="787"/>
      <c r="AJ547" s="787"/>
      <c r="AK547" s="787"/>
      <c r="AL547" s="787"/>
      <c r="AM547" s="787"/>
      <c r="AN547" s="787"/>
      <c r="AO547" s="787"/>
      <c r="AP547" s="787"/>
      <c r="AQ547" s="787"/>
    </row>
    <row r="548" spans="1:43" s="764" customFormat="1" ht="15" x14ac:dyDescent="0.25">
      <c r="A548" s="768" t="s">
        <v>8342</v>
      </c>
      <c r="B548" s="768"/>
      <c r="C548" s="768"/>
      <c r="D548" s="768" t="s">
        <v>39</v>
      </c>
      <c r="E548" s="768" t="s">
        <v>5263</v>
      </c>
      <c r="F548" s="792">
        <f t="shared" si="67"/>
        <v>46171</v>
      </c>
      <c r="G548" s="787" t="str">
        <f t="shared" si="69"/>
        <v>B1</v>
      </c>
      <c r="H548" s="787" t="str">
        <f t="shared" si="68"/>
        <v>MR_DER-1770_26</v>
      </c>
      <c r="I548" s="793" t="str">
        <f t="shared" ref="I548:I611" si="70">IF(F548="NE",F548,IF(INDEX(K548:CP548,,MATCH(F548,K548:CP548,0)+3)&lt;&gt;0,INDEX(K548:CP548,,MATCH(F548,K548:CP548,0)+3),"ND"))</f>
        <v>ND</v>
      </c>
      <c r="J548" s="746" t="str">
        <f t="shared" ref="J548:J611" si="71">IF(G548="NE",G548,IF(INDEX(K548:CQ548,,MATCH(G548,K548:CQ548,0)+3)&lt;&gt;0,INDEX(K548:CQ548,,MATCH(G548,K548:CQ548,0)+3),"ND"))</f>
        <v>ND</v>
      </c>
      <c r="K548" s="768" t="s">
        <v>3730</v>
      </c>
      <c r="L548" s="768">
        <v>46076</v>
      </c>
      <c r="M548" s="768" t="s">
        <v>12177</v>
      </c>
      <c r="N548" s="768" t="s">
        <v>5536</v>
      </c>
      <c r="O548" s="768">
        <v>46113</v>
      </c>
      <c r="P548" s="768"/>
      <c r="Q548" s="768" t="s">
        <v>3765</v>
      </c>
      <c r="R548" s="768">
        <v>46120</v>
      </c>
      <c r="S548" s="768" t="s">
        <v>12502</v>
      </c>
      <c r="T548" s="768" t="s">
        <v>5539</v>
      </c>
      <c r="U548" s="1655">
        <v>46155</v>
      </c>
      <c r="V548" s="768"/>
      <c r="W548" s="768" t="s">
        <v>3748</v>
      </c>
      <c r="X548" s="1655">
        <v>46156</v>
      </c>
      <c r="Y548" s="69" t="s">
        <v>12658</v>
      </c>
      <c r="Z548" s="768" t="s">
        <v>5536</v>
      </c>
      <c r="AA548" s="1655">
        <v>46160</v>
      </c>
      <c r="AB548" s="768"/>
      <c r="AC548" s="787" t="s">
        <v>5626</v>
      </c>
      <c r="AD548" s="793">
        <v>46171</v>
      </c>
      <c r="AE548" s="69" t="s">
        <v>12689</v>
      </c>
      <c r="AF548" s="787"/>
      <c r="AG548" s="787"/>
      <c r="AH548" s="787"/>
      <c r="AI548" s="787"/>
      <c r="AJ548" s="787"/>
      <c r="AK548" s="787"/>
      <c r="AL548" s="787"/>
      <c r="AM548" s="787"/>
      <c r="AN548" s="787"/>
      <c r="AO548" s="787"/>
      <c r="AP548" s="787"/>
      <c r="AQ548" s="787"/>
    </row>
    <row r="549" spans="1:43" s="764" customFormat="1" ht="15" x14ac:dyDescent="0.25">
      <c r="A549" s="768" t="s">
        <v>8342</v>
      </c>
      <c r="B549" s="768"/>
      <c r="C549" s="768"/>
      <c r="D549" s="768" t="s">
        <v>39</v>
      </c>
      <c r="E549" s="768" t="s">
        <v>5264</v>
      </c>
      <c r="F549" s="792">
        <f t="shared" si="67"/>
        <v>46171</v>
      </c>
      <c r="G549" s="787" t="str">
        <f t="shared" si="69"/>
        <v>B1</v>
      </c>
      <c r="H549" s="787" t="str">
        <f t="shared" si="68"/>
        <v>MR_DER-1770_26</v>
      </c>
      <c r="I549" s="793" t="str">
        <f t="shared" si="70"/>
        <v>ND</v>
      </c>
      <c r="J549" s="746" t="str">
        <f t="shared" si="71"/>
        <v>ND</v>
      </c>
      <c r="K549" s="768" t="s">
        <v>3730</v>
      </c>
      <c r="L549" s="768">
        <v>46076</v>
      </c>
      <c r="M549" s="768" t="s">
        <v>12177</v>
      </c>
      <c r="N549" s="768" t="s">
        <v>5536</v>
      </c>
      <c r="O549" s="768">
        <v>46113</v>
      </c>
      <c r="P549" s="768"/>
      <c r="Q549" s="768" t="s">
        <v>3765</v>
      </c>
      <c r="R549" s="768">
        <v>46120</v>
      </c>
      <c r="S549" s="768" t="s">
        <v>12502</v>
      </c>
      <c r="T549" s="768" t="s">
        <v>5539</v>
      </c>
      <c r="U549" s="1655">
        <v>46155</v>
      </c>
      <c r="V549" s="768"/>
      <c r="W549" s="768" t="s">
        <v>3748</v>
      </c>
      <c r="X549" s="1655">
        <v>46156</v>
      </c>
      <c r="Y549" s="69" t="s">
        <v>12658</v>
      </c>
      <c r="Z549" s="768" t="s">
        <v>5536</v>
      </c>
      <c r="AA549" s="1655">
        <v>46160</v>
      </c>
      <c r="AB549" s="768"/>
      <c r="AC549" s="787" t="s">
        <v>5626</v>
      </c>
      <c r="AD549" s="793">
        <v>46171</v>
      </c>
      <c r="AE549" s="69" t="s">
        <v>12689</v>
      </c>
      <c r="AF549" s="787"/>
      <c r="AG549" s="787"/>
      <c r="AH549" s="787"/>
      <c r="AI549" s="787"/>
      <c r="AJ549" s="787"/>
      <c r="AK549" s="787"/>
      <c r="AL549" s="787"/>
      <c r="AM549" s="787"/>
      <c r="AN549" s="787"/>
      <c r="AO549" s="787"/>
      <c r="AP549" s="787"/>
      <c r="AQ549" s="787"/>
    </row>
    <row r="550" spans="1:43" s="764" customFormat="1" ht="15" x14ac:dyDescent="0.25">
      <c r="A550" s="768" t="s">
        <v>8342</v>
      </c>
      <c r="B550" s="768"/>
      <c r="C550" s="768"/>
      <c r="D550" s="768" t="s">
        <v>39</v>
      </c>
      <c r="E550" s="768" t="s">
        <v>5265</v>
      </c>
      <c r="F550" s="792">
        <f t="shared" si="67"/>
        <v>46171</v>
      </c>
      <c r="G550" s="787" t="str">
        <f t="shared" si="69"/>
        <v>B1</v>
      </c>
      <c r="H550" s="787" t="str">
        <f t="shared" si="68"/>
        <v>MR_DER-1770_26</v>
      </c>
      <c r="I550" s="793" t="str">
        <f t="shared" si="70"/>
        <v>ND</v>
      </c>
      <c r="J550" s="746" t="str">
        <f t="shared" si="71"/>
        <v>ND</v>
      </c>
      <c r="K550" s="768" t="s">
        <v>3730</v>
      </c>
      <c r="L550" s="768">
        <v>46076</v>
      </c>
      <c r="M550" s="768" t="s">
        <v>12177</v>
      </c>
      <c r="N550" s="768" t="s">
        <v>5536</v>
      </c>
      <c r="O550" s="768">
        <v>46113</v>
      </c>
      <c r="P550" s="768"/>
      <c r="Q550" s="768" t="s">
        <v>3765</v>
      </c>
      <c r="R550" s="768">
        <v>46120</v>
      </c>
      <c r="S550" s="768" t="s">
        <v>12502</v>
      </c>
      <c r="T550" s="768" t="s">
        <v>5539</v>
      </c>
      <c r="U550" s="1655">
        <v>46155</v>
      </c>
      <c r="V550" s="768"/>
      <c r="W550" s="768" t="s">
        <v>3748</v>
      </c>
      <c r="X550" s="1655">
        <v>46156</v>
      </c>
      <c r="Y550" s="69" t="s">
        <v>12658</v>
      </c>
      <c r="Z550" s="768" t="s">
        <v>5536</v>
      </c>
      <c r="AA550" s="1655">
        <v>46160</v>
      </c>
      <c r="AB550" s="768"/>
      <c r="AC550" s="787" t="s">
        <v>5626</v>
      </c>
      <c r="AD550" s="793">
        <v>46171</v>
      </c>
      <c r="AE550" s="69" t="s">
        <v>12689</v>
      </c>
      <c r="AF550" s="787"/>
      <c r="AG550" s="787"/>
      <c r="AH550" s="787"/>
      <c r="AI550" s="787"/>
      <c r="AJ550" s="787"/>
      <c r="AK550" s="787"/>
      <c r="AL550" s="787"/>
      <c r="AM550" s="787"/>
      <c r="AN550" s="787"/>
      <c r="AO550" s="787"/>
      <c r="AP550" s="787"/>
      <c r="AQ550" s="787"/>
    </row>
    <row r="551" spans="1:43" s="764" customFormat="1" ht="15" x14ac:dyDescent="0.25">
      <c r="A551" s="768" t="s">
        <v>8342</v>
      </c>
      <c r="B551" s="768"/>
      <c r="C551" s="768"/>
      <c r="D551" s="768" t="s">
        <v>39</v>
      </c>
      <c r="E551" s="768" t="s">
        <v>5266</v>
      </c>
      <c r="F551" s="792">
        <f t="shared" si="67"/>
        <v>46171</v>
      </c>
      <c r="G551" s="787" t="str">
        <f t="shared" si="69"/>
        <v>B1</v>
      </c>
      <c r="H551" s="787" t="str">
        <f t="shared" si="68"/>
        <v>MR_DER-1770_26</v>
      </c>
      <c r="I551" s="793" t="str">
        <f t="shared" si="70"/>
        <v>ND</v>
      </c>
      <c r="J551" s="746" t="str">
        <f t="shared" si="71"/>
        <v>ND</v>
      </c>
      <c r="K551" s="768" t="s">
        <v>3730</v>
      </c>
      <c r="L551" s="768">
        <v>46076</v>
      </c>
      <c r="M551" s="768" t="s">
        <v>12177</v>
      </c>
      <c r="N551" s="768" t="s">
        <v>5536</v>
      </c>
      <c r="O551" s="768">
        <v>46113</v>
      </c>
      <c r="P551" s="768"/>
      <c r="Q551" s="768" t="s">
        <v>3765</v>
      </c>
      <c r="R551" s="768">
        <v>46120</v>
      </c>
      <c r="S551" s="768" t="s">
        <v>12502</v>
      </c>
      <c r="T551" s="768" t="s">
        <v>5539</v>
      </c>
      <c r="U551" s="1655">
        <v>46155</v>
      </c>
      <c r="V551" s="768"/>
      <c r="W551" s="768" t="s">
        <v>3748</v>
      </c>
      <c r="X551" s="1655">
        <v>46156</v>
      </c>
      <c r="Y551" s="69" t="s">
        <v>12658</v>
      </c>
      <c r="Z551" s="768" t="s">
        <v>5536</v>
      </c>
      <c r="AA551" s="1655">
        <v>46160</v>
      </c>
      <c r="AB551" s="768"/>
      <c r="AC551" s="787" t="s">
        <v>5626</v>
      </c>
      <c r="AD551" s="793">
        <v>46171</v>
      </c>
      <c r="AE551" s="69" t="s">
        <v>12689</v>
      </c>
      <c r="AF551" s="787"/>
      <c r="AG551" s="787"/>
      <c r="AH551" s="787"/>
      <c r="AI551" s="787"/>
      <c r="AJ551" s="787"/>
      <c r="AK551" s="787"/>
      <c r="AL551" s="787"/>
      <c r="AM551" s="787"/>
      <c r="AN551" s="787"/>
      <c r="AO551" s="787"/>
      <c r="AP551" s="787"/>
      <c r="AQ551" s="787"/>
    </row>
    <row r="552" spans="1:43" s="764" customFormat="1" ht="15" x14ac:dyDescent="0.25">
      <c r="A552" s="768" t="s">
        <v>8342</v>
      </c>
      <c r="B552" s="768"/>
      <c r="C552" s="768"/>
      <c r="D552" s="768" t="s">
        <v>39</v>
      </c>
      <c r="E552" s="768" t="s">
        <v>5267</v>
      </c>
      <c r="F552" s="792">
        <f t="shared" si="67"/>
        <v>46171</v>
      </c>
      <c r="G552" s="787" t="str">
        <f t="shared" si="69"/>
        <v>B1</v>
      </c>
      <c r="H552" s="787" t="str">
        <f t="shared" si="68"/>
        <v>MR_DER-1770_26</v>
      </c>
      <c r="I552" s="793" t="str">
        <f t="shared" si="70"/>
        <v>ND</v>
      </c>
      <c r="J552" s="746" t="str">
        <f t="shared" si="71"/>
        <v>ND</v>
      </c>
      <c r="K552" s="768" t="s">
        <v>3730</v>
      </c>
      <c r="L552" s="768">
        <v>46076</v>
      </c>
      <c r="M552" s="768" t="s">
        <v>12177</v>
      </c>
      <c r="N552" s="768" t="s">
        <v>5536</v>
      </c>
      <c r="O552" s="768">
        <v>46113</v>
      </c>
      <c r="P552" s="768"/>
      <c r="Q552" s="768" t="s">
        <v>3765</v>
      </c>
      <c r="R552" s="768">
        <v>46120</v>
      </c>
      <c r="S552" s="768" t="s">
        <v>12502</v>
      </c>
      <c r="T552" s="768" t="s">
        <v>5539</v>
      </c>
      <c r="U552" s="1655">
        <v>46155</v>
      </c>
      <c r="V552" s="768"/>
      <c r="W552" s="768" t="s">
        <v>3748</v>
      </c>
      <c r="X552" s="1655">
        <v>46156</v>
      </c>
      <c r="Y552" s="69" t="s">
        <v>12658</v>
      </c>
      <c r="Z552" s="768" t="s">
        <v>5536</v>
      </c>
      <c r="AA552" s="1655">
        <v>46160</v>
      </c>
      <c r="AB552" s="768"/>
      <c r="AC552" s="787" t="s">
        <v>5626</v>
      </c>
      <c r="AD552" s="793">
        <v>46171</v>
      </c>
      <c r="AE552" s="69" t="s">
        <v>12689</v>
      </c>
      <c r="AF552" s="787"/>
      <c r="AG552" s="787"/>
      <c r="AH552" s="787"/>
      <c r="AI552" s="787"/>
      <c r="AJ552" s="787"/>
      <c r="AK552" s="787"/>
      <c r="AL552" s="787"/>
      <c r="AM552" s="787"/>
      <c r="AN552" s="787"/>
      <c r="AO552" s="787"/>
      <c r="AP552" s="787"/>
      <c r="AQ552" s="787"/>
    </row>
    <row r="553" spans="1:43" s="764" customFormat="1" ht="15" x14ac:dyDescent="0.25">
      <c r="A553" s="768" t="s">
        <v>8342</v>
      </c>
      <c r="B553" s="768"/>
      <c r="C553" s="768"/>
      <c r="D553" s="768" t="s">
        <v>39</v>
      </c>
      <c r="E553" s="768" t="s">
        <v>5268</v>
      </c>
      <c r="F553" s="792">
        <f t="shared" si="67"/>
        <v>46171</v>
      </c>
      <c r="G553" s="787" t="str">
        <f t="shared" si="69"/>
        <v>B1</v>
      </c>
      <c r="H553" s="787" t="str">
        <f t="shared" si="68"/>
        <v>MR_DER-1770_26</v>
      </c>
      <c r="I553" s="793" t="str">
        <f t="shared" si="70"/>
        <v>ND</v>
      </c>
      <c r="J553" s="746" t="str">
        <f t="shared" si="71"/>
        <v>ND</v>
      </c>
      <c r="K553" s="768" t="s">
        <v>3730</v>
      </c>
      <c r="L553" s="768">
        <v>46076</v>
      </c>
      <c r="M553" s="768" t="s">
        <v>12177</v>
      </c>
      <c r="N553" s="768" t="s">
        <v>5536</v>
      </c>
      <c r="O553" s="768">
        <v>46113</v>
      </c>
      <c r="P553" s="768"/>
      <c r="Q553" s="768" t="s">
        <v>3765</v>
      </c>
      <c r="R553" s="768">
        <v>46120</v>
      </c>
      <c r="S553" s="768" t="s">
        <v>12502</v>
      </c>
      <c r="T553" s="768" t="s">
        <v>5539</v>
      </c>
      <c r="U553" s="1655">
        <v>46155</v>
      </c>
      <c r="V553" s="768"/>
      <c r="W553" s="768" t="s">
        <v>3748</v>
      </c>
      <c r="X553" s="1655">
        <v>46156</v>
      </c>
      <c r="Y553" s="69" t="s">
        <v>12658</v>
      </c>
      <c r="Z553" s="768" t="s">
        <v>5536</v>
      </c>
      <c r="AA553" s="1655">
        <v>46160</v>
      </c>
      <c r="AB553" s="768"/>
      <c r="AC553" s="787" t="s">
        <v>5626</v>
      </c>
      <c r="AD553" s="793">
        <v>46171</v>
      </c>
      <c r="AE553" s="69" t="s">
        <v>12689</v>
      </c>
      <c r="AF553" s="787"/>
      <c r="AG553" s="787"/>
      <c r="AH553" s="787"/>
      <c r="AI553" s="787"/>
      <c r="AJ553" s="787"/>
      <c r="AK553" s="787"/>
      <c r="AL553" s="787"/>
      <c r="AM553" s="787"/>
      <c r="AN553" s="787"/>
      <c r="AO553" s="787"/>
      <c r="AP553" s="787"/>
      <c r="AQ553" s="787"/>
    </row>
    <row r="554" spans="1:43" s="764" customFormat="1" ht="15" x14ac:dyDescent="0.25">
      <c r="A554" s="768" t="s">
        <v>8342</v>
      </c>
      <c r="B554" s="768"/>
      <c r="C554" s="768"/>
      <c r="D554" s="768" t="s">
        <v>39</v>
      </c>
      <c r="E554" s="768" t="s">
        <v>5269</v>
      </c>
      <c r="F554" s="792">
        <f t="shared" si="67"/>
        <v>46171</v>
      </c>
      <c r="G554" s="787" t="str">
        <f t="shared" si="69"/>
        <v>B1</v>
      </c>
      <c r="H554" s="787" t="str">
        <f t="shared" si="68"/>
        <v>MR_DER-1770_26</v>
      </c>
      <c r="I554" s="793" t="str">
        <f t="shared" si="70"/>
        <v>ND</v>
      </c>
      <c r="J554" s="746" t="str">
        <f t="shared" si="71"/>
        <v>ND</v>
      </c>
      <c r="K554" s="768" t="s">
        <v>3730</v>
      </c>
      <c r="L554" s="768">
        <v>46076</v>
      </c>
      <c r="M554" s="768" t="s">
        <v>12177</v>
      </c>
      <c r="N554" s="768" t="s">
        <v>5536</v>
      </c>
      <c r="O554" s="768">
        <v>46113</v>
      </c>
      <c r="P554" s="768"/>
      <c r="Q554" s="768" t="s">
        <v>3765</v>
      </c>
      <c r="R554" s="768">
        <v>46120</v>
      </c>
      <c r="S554" s="768" t="s">
        <v>12502</v>
      </c>
      <c r="T554" s="768" t="s">
        <v>5539</v>
      </c>
      <c r="U554" s="1655">
        <v>46155</v>
      </c>
      <c r="V554" s="768"/>
      <c r="W554" s="768" t="s">
        <v>3748</v>
      </c>
      <c r="X554" s="1655">
        <v>46156</v>
      </c>
      <c r="Y554" s="69" t="s">
        <v>12658</v>
      </c>
      <c r="Z554" s="768" t="s">
        <v>5536</v>
      </c>
      <c r="AA554" s="1655">
        <v>46160</v>
      </c>
      <c r="AB554" s="768"/>
      <c r="AC554" s="787" t="s">
        <v>5626</v>
      </c>
      <c r="AD554" s="793">
        <v>46171</v>
      </c>
      <c r="AE554" s="69" t="s">
        <v>12689</v>
      </c>
      <c r="AF554" s="787"/>
      <c r="AG554" s="787"/>
      <c r="AH554" s="787"/>
      <c r="AI554" s="787"/>
      <c r="AJ554" s="787"/>
      <c r="AK554" s="787"/>
      <c r="AL554" s="787"/>
      <c r="AM554" s="787"/>
      <c r="AN554" s="787"/>
      <c r="AO554" s="787"/>
      <c r="AP554" s="787"/>
      <c r="AQ554" s="787"/>
    </row>
    <row r="555" spans="1:43" s="764" customFormat="1" ht="15" x14ac:dyDescent="0.25">
      <c r="A555" s="768" t="s">
        <v>8342</v>
      </c>
      <c r="B555" s="768"/>
      <c r="C555" s="768"/>
      <c r="D555" s="768" t="s">
        <v>39</v>
      </c>
      <c r="E555" s="768" t="s">
        <v>5270</v>
      </c>
      <c r="F555" s="792">
        <f t="shared" si="67"/>
        <v>46171</v>
      </c>
      <c r="G555" s="787" t="str">
        <f t="shared" si="69"/>
        <v>B1</v>
      </c>
      <c r="H555" s="787" t="str">
        <f t="shared" si="68"/>
        <v>MR_DER-1770_26</v>
      </c>
      <c r="I555" s="793" t="str">
        <f t="shared" si="70"/>
        <v>ND</v>
      </c>
      <c r="J555" s="746" t="str">
        <f t="shared" si="71"/>
        <v>ND</v>
      </c>
      <c r="K555" s="768" t="s">
        <v>3730</v>
      </c>
      <c r="L555" s="768">
        <v>46076</v>
      </c>
      <c r="M555" s="768" t="s">
        <v>12177</v>
      </c>
      <c r="N555" s="768" t="s">
        <v>5536</v>
      </c>
      <c r="O555" s="768">
        <v>46113</v>
      </c>
      <c r="P555" s="768"/>
      <c r="Q555" s="768" t="s">
        <v>3765</v>
      </c>
      <c r="R555" s="768">
        <v>46120</v>
      </c>
      <c r="S555" s="768" t="s">
        <v>12502</v>
      </c>
      <c r="T555" s="768" t="s">
        <v>5539</v>
      </c>
      <c r="U555" s="1655">
        <v>46155</v>
      </c>
      <c r="V555" s="768"/>
      <c r="W555" s="768" t="s">
        <v>3748</v>
      </c>
      <c r="X555" s="1655">
        <v>46156</v>
      </c>
      <c r="Y555" s="69" t="s">
        <v>12658</v>
      </c>
      <c r="Z555" s="768" t="s">
        <v>5536</v>
      </c>
      <c r="AA555" s="1655">
        <v>46160</v>
      </c>
      <c r="AB555" s="768"/>
      <c r="AC555" s="787" t="s">
        <v>5626</v>
      </c>
      <c r="AD555" s="793">
        <v>46171</v>
      </c>
      <c r="AE555" s="69" t="s">
        <v>12689</v>
      </c>
      <c r="AF555" s="787"/>
      <c r="AG555" s="787"/>
      <c r="AH555" s="787"/>
      <c r="AI555" s="787"/>
      <c r="AJ555" s="787"/>
      <c r="AK555" s="787"/>
      <c r="AL555" s="787"/>
      <c r="AM555" s="787"/>
      <c r="AN555" s="787"/>
      <c r="AO555" s="787"/>
      <c r="AP555" s="787"/>
      <c r="AQ555" s="787"/>
    </row>
    <row r="556" spans="1:43" s="764" customFormat="1" ht="15" x14ac:dyDescent="0.25">
      <c r="A556" s="768" t="s">
        <v>8342</v>
      </c>
      <c r="B556" s="768"/>
      <c r="C556" s="768"/>
      <c r="D556" s="768" t="s">
        <v>39</v>
      </c>
      <c r="E556" s="768" t="s">
        <v>5271</v>
      </c>
      <c r="F556" s="792">
        <f t="shared" si="67"/>
        <v>46171</v>
      </c>
      <c r="G556" s="787" t="str">
        <f t="shared" si="69"/>
        <v>B1</v>
      </c>
      <c r="H556" s="787" t="str">
        <f t="shared" si="68"/>
        <v>MR_DER-1770_26</v>
      </c>
      <c r="I556" s="793" t="str">
        <f t="shared" si="70"/>
        <v>ND</v>
      </c>
      <c r="J556" s="746" t="str">
        <f t="shared" si="71"/>
        <v>ND</v>
      </c>
      <c r="K556" s="768" t="s">
        <v>3730</v>
      </c>
      <c r="L556" s="768">
        <v>46076</v>
      </c>
      <c r="M556" s="768" t="s">
        <v>12177</v>
      </c>
      <c r="N556" s="768" t="s">
        <v>5536</v>
      </c>
      <c r="O556" s="768">
        <v>46113</v>
      </c>
      <c r="P556" s="768"/>
      <c r="Q556" s="768" t="s">
        <v>3765</v>
      </c>
      <c r="R556" s="768">
        <v>46120</v>
      </c>
      <c r="S556" s="768" t="s">
        <v>12502</v>
      </c>
      <c r="T556" s="768" t="s">
        <v>5539</v>
      </c>
      <c r="U556" s="1655">
        <v>46155</v>
      </c>
      <c r="V556" s="768"/>
      <c r="W556" s="768" t="s">
        <v>3748</v>
      </c>
      <c r="X556" s="1655">
        <v>46156</v>
      </c>
      <c r="Y556" s="69" t="s">
        <v>12658</v>
      </c>
      <c r="Z556" s="768" t="s">
        <v>5536</v>
      </c>
      <c r="AA556" s="1655">
        <v>46160</v>
      </c>
      <c r="AB556" s="768"/>
      <c r="AC556" s="787" t="s">
        <v>5626</v>
      </c>
      <c r="AD556" s="793">
        <v>46171</v>
      </c>
      <c r="AE556" s="69" t="s">
        <v>12689</v>
      </c>
      <c r="AF556" s="787"/>
      <c r="AG556" s="787"/>
      <c r="AH556" s="787"/>
      <c r="AI556" s="787"/>
      <c r="AJ556" s="787"/>
      <c r="AK556" s="787"/>
      <c r="AL556" s="787"/>
      <c r="AM556" s="787"/>
      <c r="AN556" s="787"/>
      <c r="AO556" s="787"/>
      <c r="AP556" s="787"/>
      <c r="AQ556" s="787"/>
    </row>
    <row r="557" spans="1:43" s="764" customFormat="1" ht="15" x14ac:dyDescent="0.25">
      <c r="A557" s="768" t="s">
        <v>8342</v>
      </c>
      <c r="B557" s="768"/>
      <c r="C557" s="768"/>
      <c r="D557" s="768" t="s">
        <v>39</v>
      </c>
      <c r="E557" s="768" t="s">
        <v>5272</v>
      </c>
      <c r="F557" s="792">
        <f t="shared" si="67"/>
        <v>46171</v>
      </c>
      <c r="G557" s="787" t="str">
        <f t="shared" si="69"/>
        <v>B1</v>
      </c>
      <c r="H557" s="787" t="str">
        <f t="shared" si="68"/>
        <v>MR_DER-1770_26</v>
      </c>
      <c r="I557" s="793" t="str">
        <f t="shared" si="70"/>
        <v>ND</v>
      </c>
      <c r="J557" s="746" t="str">
        <f t="shared" si="71"/>
        <v>ND</v>
      </c>
      <c r="K557" s="768" t="s">
        <v>3730</v>
      </c>
      <c r="L557" s="768">
        <v>46076</v>
      </c>
      <c r="M557" s="768" t="s">
        <v>12177</v>
      </c>
      <c r="N557" s="768" t="s">
        <v>5536</v>
      </c>
      <c r="O557" s="768">
        <v>46113</v>
      </c>
      <c r="P557" s="768"/>
      <c r="Q557" s="768" t="s">
        <v>3765</v>
      </c>
      <c r="R557" s="768">
        <v>46120</v>
      </c>
      <c r="S557" s="768" t="s">
        <v>12502</v>
      </c>
      <c r="T557" s="768" t="s">
        <v>5539</v>
      </c>
      <c r="U557" s="1655">
        <v>46155</v>
      </c>
      <c r="V557" s="768"/>
      <c r="W557" s="768" t="s">
        <v>3748</v>
      </c>
      <c r="X557" s="1655">
        <v>46156</v>
      </c>
      <c r="Y557" s="69" t="s">
        <v>12658</v>
      </c>
      <c r="Z557" s="768" t="s">
        <v>5536</v>
      </c>
      <c r="AA557" s="1655">
        <v>46160</v>
      </c>
      <c r="AB557" s="768"/>
      <c r="AC557" s="787" t="s">
        <v>5626</v>
      </c>
      <c r="AD557" s="793">
        <v>46171</v>
      </c>
      <c r="AE557" s="69" t="s">
        <v>12689</v>
      </c>
      <c r="AF557" s="787"/>
      <c r="AG557" s="787"/>
      <c r="AH557" s="787"/>
      <c r="AI557" s="787"/>
      <c r="AJ557" s="787"/>
      <c r="AK557" s="787"/>
      <c r="AL557" s="787"/>
      <c r="AM557" s="787"/>
      <c r="AN557" s="787"/>
      <c r="AO557" s="787"/>
      <c r="AP557" s="787"/>
      <c r="AQ557" s="787"/>
    </row>
    <row r="558" spans="1:43" s="764" customFormat="1" ht="15" x14ac:dyDescent="0.25">
      <c r="A558" s="768" t="s">
        <v>8342</v>
      </c>
      <c r="B558" s="768"/>
      <c r="C558" s="768"/>
      <c r="D558" s="768" t="s">
        <v>39</v>
      </c>
      <c r="E558" s="768" t="s">
        <v>5273</v>
      </c>
      <c r="F558" s="792">
        <f t="shared" si="67"/>
        <v>46171</v>
      </c>
      <c r="G558" s="787" t="str">
        <f t="shared" si="69"/>
        <v>B1</v>
      </c>
      <c r="H558" s="787" t="str">
        <f t="shared" si="68"/>
        <v>MR_DER-1770_26</v>
      </c>
      <c r="I558" s="793" t="str">
        <f t="shared" si="70"/>
        <v>ND</v>
      </c>
      <c r="J558" s="746" t="str">
        <f t="shared" si="71"/>
        <v>ND</v>
      </c>
      <c r="K558" s="768" t="s">
        <v>3730</v>
      </c>
      <c r="L558" s="768">
        <v>46076</v>
      </c>
      <c r="M558" s="768" t="s">
        <v>12177</v>
      </c>
      <c r="N558" s="768" t="s">
        <v>5536</v>
      </c>
      <c r="O558" s="768">
        <v>46113</v>
      </c>
      <c r="P558" s="768"/>
      <c r="Q558" s="768" t="s">
        <v>3765</v>
      </c>
      <c r="R558" s="768">
        <v>46120</v>
      </c>
      <c r="S558" s="768" t="s">
        <v>12502</v>
      </c>
      <c r="T558" s="768" t="s">
        <v>5539</v>
      </c>
      <c r="U558" s="1655">
        <v>46155</v>
      </c>
      <c r="V558" s="768"/>
      <c r="W558" s="768" t="s">
        <v>3748</v>
      </c>
      <c r="X558" s="1655">
        <v>46156</v>
      </c>
      <c r="Y558" s="69" t="s">
        <v>12658</v>
      </c>
      <c r="Z558" s="768" t="s">
        <v>5536</v>
      </c>
      <c r="AA558" s="1655">
        <v>46160</v>
      </c>
      <c r="AB558" s="768"/>
      <c r="AC558" s="787" t="s">
        <v>5626</v>
      </c>
      <c r="AD558" s="793">
        <v>46171</v>
      </c>
      <c r="AE558" s="69" t="s">
        <v>12689</v>
      </c>
      <c r="AF558" s="787"/>
      <c r="AG558" s="787"/>
      <c r="AH558" s="787"/>
      <c r="AI558" s="787"/>
      <c r="AJ558" s="787"/>
      <c r="AK558" s="787"/>
      <c r="AL558" s="787"/>
      <c r="AM558" s="787"/>
      <c r="AN558" s="787"/>
      <c r="AO558" s="787"/>
      <c r="AP558" s="787"/>
      <c r="AQ558" s="787"/>
    </row>
    <row r="559" spans="1:43" s="764" customFormat="1" ht="15" x14ac:dyDescent="0.25">
      <c r="A559" s="768" t="s">
        <v>8342</v>
      </c>
      <c r="B559" s="768"/>
      <c r="C559" s="768"/>
      <c r="D559" s="768" t="s">
        <v>39</v>
      </c>
      <c r="E559" s="768" t="s">
        <v>5274</v>
      </c>
      <c r="F559" s="792">
        <f t="shared" si="67"/>
        <v>46171</v>
      </c>
      <c r="G559" s="787" t="str">
        <f t="shared" si="69"/>
        <v>B1</v>
      </c>
      <c r="H559" s="787" t="str">
        <f t="shared" si="68"/>
        <v>MR_DER-1770_26</v>
      </c>
      <c r="I559" s="793" t="str">
        <f t="shared" si="70"/>
        <v>ND</v>
      </c>
      <c r="J559" s="746" t="str">
        <f t="shared" si="71"/>
        <v>ND</v>
      </c>
      <c r="K559" s="768" t="s">
        <v>3730</v>
      </c>
      <c r="L559" s="768">
        <v>46076</v>
      </c>
      <c r="M559" s="768" t="s">
        <v>12177</v>
      </c>
      <c r="N559" s="768" t="s">
        <v>5536</v>
      </c>
      <c r="O559" s="768">
        <v>46113</v>
      </c>
      <c r="P559" s="768"/>
      <c r="Q559" s="768" t="s">
        <v>3765</v>
      </c>
      <c r="R559" s="768">
        <v>46120</v>
      </c>
      <c r="S559" s="768" t="s">
        <v>12502</v>
      </c>
      <c r="T559" s="768" t="s">
        <v>5539</v>
      </c>
      <c r="U559" s="1655">
        <v>46155</v>
      </c>
      <c r="V559" s="768"/>
      <c r="W559" s="768" t="s">
        <v>3748</v>
      </c>
      <c r="X559" s="1655">
        <v>46156</v>
      </c>
      <c r="Y559" s="69" t="s">
        <v>12658</v>
      </c>
      <c r="Z559" s="768" t="s">
        <v>5536</v>
      </c>
      <c r="AA559" s="1655">
        <v>46160</v>
      </c>
      <c r="AB559" s="768"/>
      <c r="AC559" s="787" t="s">
        <v>5626</v>
      </c>
      <c r="AD559" s="793">
        <v>46171</v>
      </c>
      <c r="AE559" s="69" t="s">
        <v>12689</v>
      </c>
      <c r="AF559" s="787"/>
      <c r="AG559" s="787"/>
      <c r="AH559" s="787"/>
      <c r="AI559" s="787"/>
      <c r="AJ559" s="787"/>
      <c r="AK559" s="787"/>
      <c r="AL559" s="787"/>
      <c r="AM559" s="787"/>
      <c r="AN559" s="787"/>
      <c r="AO559" s="787"/>
      <c r="AP559" s="787"/>
      <c r="AQ559" s="787"/>
    </row>
    <row r="560" spans="1:43" s="764" customFormat="1" ht="15" x14ac:dyDescent="0.25">
      <c r="A560" s="768" t="s">
        <v>8342</v>
      </c>
      <c r="B560" s="768"/>
      <c r="C560" s="768"/>
      <c r="D560" s="768" t="s">
        <v>39</v>
      </c>
      <c r="E560" s="768" t="s">
        <v>5275</v>
      </c>
      <c r="F560" s="792">
        <f t="shared" si="67"/>
        <v>46171</v>
      </c>
      <c r="G560" s="787" t="str">
        <f t="shared" si="69"/>
        <v>B1</v>
      </c>
      <c r="H560" s="787" t="str">
        <f t="shared" si="68"/>
        <v>MR_DER-1770_26</v>
      </c>
      <c r="I560" s="793" t="str">
        <f t="shared" si="70"/>
        <v>ND</v>
      </c>
      <c r="J560" s="746" t="str">
        <f t="shared" si="71"/>
        <v>ND</v>
      </c>
      <c r="K560" s="768" t="s">
        <v>3730</v>
      </c>
      <c r="L560" s="768">
        <v>46076</v>
      </c>
      <c r="M560" s="768" t="s">
        <v>12177</v>
      </c>
      <c r="N560" s="768" t="s">
        <v>5536</v>
      </c>
      <c r="O560" s="768">
        <v>46113</v>
      </c>
      <c r="P560" s="768"/>
      <c r="Q560" s="768" t="s">
        <v>3765</v>
      </c>
      <c r="R560" s="768">
        <v>46120</v>
      </c>
      <c r="S560" s="768" t="s">
        <v>12502</v>
      </c>
      <c r="T560" s="768" t="s">
        <v>5539</v>
      </c>
      <c r="U560" s="1655">
        <v>46155</v>
      </c>
      <c r="V560" s="768"/>
      <c r="W560" s="768" t="s">
        <v>3748</v>
      </c>
      <c r="X560" s="1655">
        <v>46156</v>
      </c>
      <c r="Y560" s="69" t="s">
        <v>12658</v>
      </c>
      <c r="Z560" s="768" t="s">
        <v>5536</v>
      </c>
      <c r="AA560" s="1655">
        <v>46160</v>
      </c>
      <c r="AB560" s="768"/>
      <c r="AC560" s="787" t="s">
        <v>5626</v>
      </c>
      <c r="AD560" s="793">
        <v>46171</v>
      </c>
      <c r="AE560" s="69" t="s">
        <v>12689</v>
      </c>
      <c r="AF560" s="787"/>
      <c r="AG560" s="787"/>
      <c r="AH560" s="787"/>
      <c r="AI560" s="787"/>
      <c r="AJ560" s="787"/>
      <c r="AK560" s="787"/>
      <c r="AL560" s="787"/>
      <c r="AM560" s="787"/>
      <c r="AN560" s="787"/>
      <c r="AO560" s="787"/>
      <c r="AP560" s="787"/>
      <c r="AQ560" s="787"/>
    </row>
    <row r="561" spans="1:43" s="764" customFormat="1" ht="15" x14ac:dyDescent="0.25">
      <c r="A561" s="768" t="s">
        <v>8342</v>
      </c>
      <c r="B561" s="768"/>
      <c r="C561" s="768"/>
      <c r="D561" s="768" t="s">
        <v>39</v>
      </c>
      <c r="E561" s="768" t="s">
        <v>5276</v>
      </c>
      <c r="F561" s="792">
        <f t="shared" si="67"/>
        <v>46171</v>
      </c>
      <c r="G561" s="787" t="str">
        <f t="shared" si="69"/>
        <v>B1</v>
      </c>
      <c r="H561" s="787" t="str">
        <f t="shared" si="68"/>
        <v>MR_DER-1770_26</v>
      </c>
      <c r="I561" s="793" t="str">
        <f t="shared" si="70"/>
        <v>ND</v>
      </c>
      <c r="J561" s="746" t="str">
        <f t="shared" si="71"/>
        <v>ND</v>
      </c>
      <c r="K561" s="768" t="s">
        <v>3730</v>
      </c>
      <c r="L561" s="768">
        <v>46076</v>
      </c>
      <c r="M561" s="768" t="s">
        <v>12177</v>
      </c>
      <c r="N561" s="768" t="s">
        <v>5536</v>
      </c>
      <c r="O561" s="768">
        <v>46113</v>
      </c>
      <c r="P561" s="768"/>
      <c r="Q561" s="768" t="s">
        <v>3765</v>
      </c>
      <c r="R561" s="768">
        <v>46120</v>
      </c>
      <c r="S561" s="768" t="s">
        <v>12502</v>
      </c>
      <c r="T561" s="768" t="s">
        <v>5539</v>
      </c>
      <c r="U561" s="1655">
        <v>46155</v>
      </c>
      <c r="V561" s="768"/>
      <c r="W561" s="768" t="s">
        <v>3748</v>
      </c>
      <c r="X561" s="1655">
        <v>46156</v>
      </c>
      <c r="Y561" s="69" t="s">
        <v>12658</v>
      </c>
      <c r="Z561" s="768" t="s">
        <v>5536</v>
      </c>
      <c r="AA561" s="1655">
        <v>46160</v>
      </c>
      <c r="AB561" s="768"/>
      <c r="AC561" s="787" t="s">
        <v>5626</v>
      </c>
      <c r="AD561" s="793">
        <v>46171</v>
      </c>
      <c r="AE561" s="69" t="s">
        <v>12689</v>
      </c>
      <c r="AF561" s="787"/>
      <c r="AG561" s="787"/>
      <c r="AH561" s="787"/>
      <c r="AI561" s="787"/>
      <c r="AJ561" s="787"/>
      <c r="AK561" s="787"/>
      <c r="AL561" s="787"/>
      <c r="AM561" s="787"/>
      <c r="AN561" s="787"/>
      <c r="AO561" s="787"/>
      <c r="AP561" s="787"/>
      <c r="AQ561" s="787"/>
    </row>
    <row r="562" spans="1:43" s="764" customFormat="1" ht="15" x14ac:dyDescent="0.25">
      <c r="A562" s="768" t="s">
        <v>8342</v>
      </c>
      <c r="B562" s="768"/>
      <c r="C562" s="768"/>
      <c r="D562" s="768" t="s">
        <v>39</v>
      </c>
      <c r="E562" s="768" t="s">
        <v>5277</v>
      </c>
      <c r="F562" s="792">
        <f t="shared" si="67"/>
        <v>46171</v>
      </c>
      <c r="G562" s="787" t="str">
        <f t="shared" si="69"/>
        <v>B1</v>
      </c>
      <c r="H562" s="787" t="str">
        <f t="shared" si="68"/>
        <v>MR_DER-1770_26</v>
      </c>
      <c r="I562" s="793" t="str">
        <f t="shared" si="70"/>
        <v>ND</v>
      </c>
      <c r="J562" s="746" t="str">
        <f t="shared" si="71"/>
        <v>ND</v>
      </c>
      <c r="K562" s="768" t="s">
        <v>3730</v>
      </c>
      <c r="L562" s="768">
        <v>46076</v>
      </c>
      <c r="M562" s="768" t="s">
        <v>12177</v>
      </c>
      <c r="N562" s="768" t="s">
        <v>5536</v>
      </c>
      <c r="O562" s="768">
        <v>46113</v>
      </c>
      <c r="P562" s="768"/>
      <c r="Q562" s="768" t="s">
        <v>3765</v>
      </c>
      <c r="R562" s="768">
        <v>46120</v>
      </c>
      <c r="S562" s="768" t="s">
        <v>12502</v>
      </c>
      <c r="T562" s="768" t="s">
        <v>5539</v>
      </c>
      <c r="U562" s="1655">
        <v>46155</v>
      </c>
      <c r="V562" s="768"/>
      <c r="W562" s="768" t="s">
        <v>3748</v>
      </c>
      <c r="X562" s="1655">
        <v>46156</v>
      </c>
      <c r="Y562" s="69" t="s">
        <v>12658</v>
      </c>
      <c r="Z562" s="768" t="s">
        <v>5536</v>
      </c>
      <c r="AA562" s="1655">
        <v>46160</v>
      </c>
      <c r="AB562" s="768"/>
      <c r="AC562" s="787" t="s">
        <v>5626</v>
      </c>
      <c r="AD562" s="793">
        <v>46171</v>
      </c>
      <c r="AE562" s="69" t="s">
        <v>12689</v>
      </c>
      <c r="AF562" s="787"/>
      <c r="AG562" s="787"/>
      <c r="AH562" s="787"/>
      <c r="AI562" s="787"/>
      <c r="AJ562" s="787"/>
      <c r="AK562" s="787"/>
      <c r="AL562" s="787"/>
      <c r="AM562" s="787"/>
      <c r="AN562" s="787"/>
      <c r="AO562" s="787"/>
      <c r="AP562" s="787"/>
      <c r="AQ562" s="787"/>
    </row>
    <row r="563" spans="1:43" s="764" customFormat="1" ht="15" x14ac:dyDescent="0.25">
      <c r="A563" s="768" t="s">
        <v>8342</v>
      </c>
      <c r="B563" s="768"/>
      <c r="C563" s="768"/>
      <c r="D563" s="768" t="s">
        <v>39</v>
      </c>
      <c r="E563" s="768" t="s">
        <v>5278</v>
      </c>
      <c r="F563" s="792">
        <f t="shared" si="67"/>
        <v>46171</v>
      </c>
      <c r="G563" s="787" t="str">
        <f t="shared" si="69"/>
        <v>B1</v>
      </c>
      <c r="H563" s="787" t="str">
        <f t="shared" si="68"/>
        <v>MR_DER-1770_26</v>
      </c>
      <c r="I563" s="793" t="str">
        <f t="shared" si="70"/>
        <v>ND</v>
      </c>
      <c r="J563" s="746" t="str">
        <f t="shared" si="71"/>
        <v>ND</v>
      </c>
      <c r="K563" s="768" t="s">
        <v>3730</v>
      </c>
      <c r="L563" s="768">
        <v>46076</v>
      </c>
      <c r="M563" s="768" t="s">
        <v>12177</v>
      </c>
      <c r="N563" s="768" t="s">
        <v>5536</v>
      </c>
      <c r="O563" s="768">
        <v>46113</v>
      </c>
      <c r="P563" s="768"/>
      <c r="Q563" s="768" t="s">
        <v>3765</v>
      </c>
      <c r="R563" s="768">
        <v>46120</v>
      </c>
      <c r="S563" s="768" t="s">
        <v>12502</v>
      </c>
      <c r="T563" s="768" t="s">
        <v>5539</v>
      </c>
      <c r="U563" s="1655">
        <v>46155</v>
      </c>
      <c r="V563" s="768"/>
      <c r="W563" s="768" t="s">
        <v>3748</v>
      </c>
      <c r="X563" s="1655">
        <v>46156</v>
      </c>
      <c r="Y563" s="69" t="s">
        <v>12658</v>
      </c>
      <c r="Z563" s="768" t="s">
        <v>5536</v>
      </c>
      <c r="AA563" s="1655">
        <v>46160</v>
      </c>
      <c r="AB563" s="768"/>
      <c r="AC563" s="787" t="s">
        <v>5626</v>
      </c>
      <c r="AD563" s="793">
        <v>46171</v>
      </c>
      <c r="AE563" s="69" t="s">
        <v>12689</v>
      </c>
      <c r="AF563" s="787"/>
      <c r="AG563" s="787"/>
      <c r="AH563" s="787"/>
      <c r="AI563" s="787"/>
      <c r="AJ563" s="787"/>
      <c r="AK563" s="787"/>
      <c r="AL563" s="787"/>
      <c r="AM563" s="787"/>
      <c r="AN563" s="787"/>
      <c r="AO563" s="787"/>
      <c r="AP563" s="787"/>
      <c r="AQ563" s="787"/>
    </row>
    <row r="564" spans="1:43" s="764" customFormat="1" ht="15" x14ac:dyDescent="0.25">
      <c r="A564" s="768" t="s">
        <v>8342</v>
      </c>
      <c r="B564" s="768"/>
      <c r="C564" s="768"/>
      <c r="D564" s="768" t="s">
        <v>39</v>
      </c>
      <c r="E564" s="768" t="s">
        <v>5279</v>
      </c>
      <c r="F564" s="792">
        <f t="shared" si="67"/>
        <v>46171</v>
      </c>
      <c r="G564" s="787" t="str">
        <f t="shared" si="69"/>
        <v>B1</v>
      </c>
      <c r="H564" s="787" t="str">
        <f t="shared" si="68"/>
        <v>MR_DER-1770_26</v>
      </c>
      <c r="I564" s="793" t="str">
        <f t="shared" si="70"/>
        <v>ND</v>
      </c>
      <c r="J564" s="746" t="str">
        <f t="shared" si="71"/>
        <v>ND</v>
      </c>
      <c r="K564" s="768" t="s">
        <v>3730</v>
      </c>
      <c r="L564" s="768">
        <v>46076</v>
      </c>
      <c r="M564" s="768" t="s">
        <v>12177</v>
      </c>
      <c r="N564" s="768" t="s">
        <v>5536</v>
      </c>
      <c r="O564" s="768">
        <v>46113</v>
      </c>
      <c r="P564" s="768"/>
      <c r="Q564" s="768" t="s">
        <v>3765</v>
      </c>
      <c r="R564" s="768">
        <v>46120</v>
      </c>
      <c r="S564" s="768" t="s">
        <v>12502</v>
      </c>
      <c r="T564" s="768" t="s">
        <v>5539</v>
      </c>
      <c r="U564" s="1655">
        <v>46155</v>
      </c>
      <c r="V564" s="768"/>
      <c r="W564" s="768" t="s">
        <v>3748</v>
      </c>
      <c r="X564" s="1655">
        <v>46156</v>
      </c>
      <c r="Y564" s="69" t="s">
        <v>12658</v>
      </c>
      <c r="Z564" s="768" t="s">
        <v>5536</v>
      </c>
      <c r="AA564" s="1655">
        <v>46160</v>
      </c>
      <c r="AB564" s="768"/>
      <c r="AC564" s="787" t="s">
        <v>5626</v>
      </c>
      <c r="AD564" s="793">
        <v>46171</v>
      </c>
      <c r="AE564" s="69" t="s">
        <v>12689</v>
      </c>
      <c r="AF564" s="787"/>
      <c r="AG564" s="787"/>
      <c r="AH564" s="787"/>
      <c r="AI564" s="787"/>
      <c r="AJ564" s="787"/>
      <c r="AK564" s="787"/>
      <c r="AL564" s="787"/>
      <c r="AM564" s="787"/>
      <c r="AN564" s="787"/>
      <c r="AO564" s="787"/>
      <c r="AP564" s="787"/>
      <c r="AQ564" s="787"/>
    </row>
    <row r="565" spans="1:43" s="764" customFormat="1" ht="15" x14ac:dyDescent="0.25">
      <c r="A565" s="768" t="s">
        <v>8342</v>
      </c>
      <c r="B565" s="768"/>
      <c r="C565" s="768"/>
      <c r="D565" s="768" t="s">
        <v>39</v>
      </c>
      <c r="E565" s="768" t="s">
        <v>5280</v>
      </c>
      <c r="F565" s="792">
        <f t="shared" si="67"/>
        <v>46171</v>
      </c>
      <c r="G565" s="787" t="str">
        <f t="shared" si="69"/>
        <v>B1</v>
      </c>
      <c r="H565" s="787" t="str">
        <f t="shared" si="68"/>
        <v>MR_DER-1770_26</v>
      </c>
      <c r="I565" s="793" t="str">
        <f t="shared" si="70"/>
        <v>ND</v>
      </c>
      <c r="J565" s="746" t="str">
        <f t="shared" si="71"/>
        <v>ND</v>
      </c>
      <c r="K565" s="768" t="s">
        <v>3730</v>
      </c>
      <c r="L565" s="768">
        <v>46076</v>
      </c>
      <c r="M565" s="768" t="s">
        <v>12177</v>
      </c>
      <c r="N565" s="768" t="s">
        <v>5536</v>
      </c>
      <c r="O565" s="768">
        <v>46113</v>
      </c>
      <c r="P565" s="768"/>
      <c r="Q565" s="768" t="s">
        <v>3765</v>
      </c>
      <c r="R565" s="768">
        <v>46120</v>
      </c>
      <c r="S565" s="768" t="s">
        <v>12502</v>
      </c>
      <c r="T565" s="768" t="s">
        <v>5539</v>
      </c>
      <c r="U565" s="1655">
        <v>46155</v>
      </c>
      <c r="V565" s="768"/>
      <c r="W565" s="768" t="s">
        <v>3748</v>
      </c>
      <c r="X565" s="1655">
        <v>46156</v>
      </c>
      <c r="Y565" s="69" t="s">
        <v>12658</v>
      </c>
      <c r="Z565" s="768" t="s">
        <v>5536</v>
      </c>
      <c r="AA565" s="1655">
        <v>46160</v>
      </c>
      <c r="AB565" s="768"/>
      <c r="AC565" s="787" t="s">
        <v>5626</v>
      </c>
      <c r="AD565" s="793">
        <v>46171</v>
      </c>
      <c r="AE565" s="69" t="s">
        <v>12689</v>
      </c>
      <c r="AF565" s="787"/>
      <c r="AG565" s="787"/>
      <c r="AH565" s="787"/>
      <c r="AI565" s="787"/>
      <c r="AJ565" s="787"/>
      <c r="AK565" s="787"/>
      <c r="AL565" s="787"/>
      <c r="AM565" s="787"/>
      <c r="AN565" s="787"/>
      <c r="AO565" s="787"/>
      <c r="AP565" s="787"/>
      <c r="AQ565" s="787"/>
    </row>
    <row r="566" spans="1:43" s="764" customFormat="1" ht="15" x14ac:dyDescent="0.25">
      <c r="A566" s="768" t="s">
        <v>8342</v>
      </c>
      <c r="B566" s="768"/>
      <c r="C566" s="768"/>
      <c r="D566" s="768" t="s">
        <v>39</v>
      </c>
      <c r="E566" s="768" t="s">
        <v>5281</v>
      </c>
      <c r="F566" s="792">
        <f t="shared" si="67"/>
        <v>46171</v>
      </c>
      <c r="G566" s="787" t="str">
        <f t="shared" si="69"/>
        <v>B1</v>
      </c>
      <c r="H566" s="787" t="str">
        <f t="shared" si="68"/>
        <v>MR_DER-1770_26</v>
      </c>
      <c r="I566" s="793" t="str">
        <f t="shared" si="70"/>
        <v>ND</v>
      </c>
      <c r="J566" s="746" t="str">
        <f t="shared" si="71"/>
        <v>ND</v>
      </c>
      <c r="K566" s="768" t="s">
        <v>3730</v>
      </c>
      <c r="L566" s="768">
        <v>46076</v>
      </c>
      <c r="M566" s="768" t="s">
        <v>12177</v>
      </c>
      <c r="N566" s="768" t="s">
        <v>5536</v>
      </c>
      <c r="O566" s="768">
        <v>46113</v>
      </c>
      <c r="P566" s="768"/>
      <c r="Q566" s="768" t="s">
        <v>3765</v>
      </c>
      <c r="R566" s="768">
        <v>46120</v>
      </c>
      <c r="S566" s="768" t="s">
        <v>12502</v>
      </c>
      <c r="T566" s="768" t="s">
        <v>5539</v>
      </c>
      <c r="U566" s="1655">
        <v>46155</v>
      </c>
      <c r="V566" s="768"/>
      <c r="W566" s="768" t="s">
        <v>3748</v>
      </c>
      <c r="X566" s="1655">
        <v>46156</v>
      </c>
      <c r="Y566" s="69" t="s">
        <v>12658</v>
      </c>
      <c r="Z566" s="768" t="s">
        <v>5536</v>
      </c>
      <c r="AA566" s="1655">
        <v>46160</v>
      </c>
      <c r="AB566" s="768"/>
      <c r="AC566" s="787" t="s">
        <v>5626</v>
      </c>
      <c r="AD566" s="793">
        <v>46171</v>
      </c>
      <c r="AE566" s="69" t="s">
        <v>12689</v>
      </c>
      <c r="AF566" s="787"/>
      <c r="AG566" s="787"/>
      <c r="AH566" s="787"/>
      <c r="AI566" s="787"/>
      <c r="AJ566" s="787"/>
      <c r="AK566" s="787"/>
      <c r="AL566" s="787"/>
      <c r="AM566" s="787"/>
      <c r="AN566" s="787"/>
      <c r="AO566" s="787"/>
      <c r="AP566" s="787"/>
      <c r="AQ566" s="787"/>
    </row>
    <row r="567" spans="1:43" s="764" customFormat="1" ht="15" x14ac:dyDescent="0.25">
      <c r="A567" s="768" t="s">
        <v>8342</v>
      </c>
      <c r="B567" s="768"/>
      <c r="C567" s="768"/>
      <c r="D567" s="768" t="s">
        <v>39</v>
      </c>
      <c r="E567" s="768" t="s">
        <v>5282</v>
      </c>
      <c r="F567" s="792">
        <f t="shared" si="67"/>
        <v>46171</v>
      </c>
      <c r="G567" s="787" t="str">
        <f t="shared" si="69"/>
        <v>B1</v>
      </c>
      <c r="H567" s="787" t="str">
        <f t="shared" si="68"/>
        <v>MR_DER-1770_26</v>
      </c>
      <c r="I567" s="793" t="str">
        <f t="shared" si="70"/>
        <v>ND</v>
      </c>
      <c r="J567" s="746" t="str">
        <f t="shared" si="71"/>
        <v>ND</v>
      </c>
      <c r="K567" s="768" t="s">
        <v>3730</v>
      </c>
      <c r="L567" s="768">
        <v>46076</v>
      </c>
      <c r="M567" s="768" t="s">
        <v>12177</v>
      </c>
      <c r="N567" s="768" t="s">
        <v>5536</v>
      </c>
      <c r="O567" s="768">
        <v>46113</v>
      </c>
      <c r="P567" s="768"/>
      <c r="Q567" s="768" t="s">
        <v>3765</v>
      </c>
      <c r="R567" s="768">
        <v>46120</v>
      </c>
      <c r="S567" s="768" t="s">
        <v>12502</v>
      </c>
      <c r="T567" s="768" t="s">
        <v>5539</v>
      </c>
      <c r="U567" s="1655">
        <v>46155</v>
      </c>
      <c r="V567" s="768"/>
      <c r="W567" s="768" t="s">
        <v>3748</v>
      </c>
      <c r="X567" s="1655">
        <v>46156</v>
      </c>
      <c r="Y567" s="69" t="s">
        <v>12658</v>
      </c>
      <c r="Z567" s="768" t="s">
        <v>5536</v>
      </c>
      <c r="AA567" s="1655">
        <v>46160</v>
      </c>
      <c r="AB567" s="768"/>
      <c r="AC567" s="787" t="s">
        <v>5626</v>
      </c>
      <c r="AD567" s="793">
        <v>46171</v>
      </c>
      <c r="AE567" s="69" t="s">
        <v>12689</v>
      </c>
      <c r="AF567" s="787"/>
      <c r="AG567" s="787"/>
      <c r="AH567" s="787"/>
      <c r="AI567" s="787"/>
      <c r="AJ567" s="787"/>
      <c r="AK567" s="787"/>
      <c r="AL567" s="787"/>
      <c r="AM567" s="787"/>
      <c r="AN567" s="787"/>
      <c r="AO567" s="787"/>
      <c r="AP567" s="787"/>
      <c r="AQ567" s="787"/>
    </row>
    <row r="568" spans="1:43" s="764" customFormat="1" ht="15" x14ac:dyDescent="0.25">
      <c r="A568" s="768" t="s">
        <v>8342</v>
      </c>
      <c r="B568" s="768"/>
      <c r="C568" s="768"/>
      <c r="D568" s="768" t="s">
        <v>39</v>
      </c>
      <c r="E568" s="768" t="s">
        <v>5283</v>
      </c>
      <c r="F568" s="792">
        <f t="shared" si="67"/>
        <v>46171</v>
      </c>
      <c r="G568" s="787" t="str">
        <f t="shared" si="69"/>
        <v>B1</v>
      </c>
      <c r="H568" s="787" t="str">
        <f t="shared" si="68"/>
        <v>MR_DER-1770_26</v>
      </c>
      <c r="I568" s="793" t="str">
        <f t="shared" si="70"/>
        <v>ND</v>
      </c>
      <c r="J568" s="746" t="str">
        <f t="shared" si="71"/>
        <v>ND</v>
      </c>
      <c r="K568" s="768" t="s">
        <v>3730</v>
      </c>
      <c r="L568" s="768">
        <v>46076</v>
      </c>
      <c r="M568" s="768" t="s">
        <v>12177</v>
      </c>
      <c r="N568" s="768" t="s">
        <v>5536</v>
      </c>
      <c r="O568" s="768">
        <v>46113</v>
      </c>
      <c r="P568" s="768"/>
      <c r="Q568" s="768" t="s">
        <v>3765</v>
      </c>
      <c r="R568" s="768">
        <v>46120</v>
      </c>
      <c r="S568" s="768" t="s">
        <v>12502</v>
      </c>
      <c r="T568" s="768" t="s">
        <v>5539</v>
      </c>
      <c r="U568" s="1655">
        <v>46155</v>
      </c>
      <c r="V568" s="768"/>
      <c r="W568" s="768" t="s">
        <v>3748</v>
      </c>
      <c r="X568" s="1655">
        <v>46156</v>
      </c>
      <c r="Y568" s="69" t="s">
        <v>12658</v>
      </c>
      <c r="Z568" s="768" t="s">
        <v>5536</v>
      </c>
      <c r="AA568" s="1655">
        <v>46160</v>
      </c>
      <c r="AB568" s="768"/>
      <c r="AC568" s="787" t="s">
        <v>5626</v>
      </c>
      <c r="AD568" s="793">
        <v>46171</v>
      </c>
      <c r="AE568" s="69" t="s">
        <v>12689</v>
      </c>
      <c r="AF568" s="787"/>
      <c r="AG568" s="787"/>
      <c r="AH568" s="787"/>
      <c r="AI568" s="787"/>
      <c r="AJ568" s="787"/>
      <c r="AK568" s="787"/>
      <c r="AL568" s="787"/>
      <c r="AM568" s="787"/>
      <c r="AN568" s="787"/>
      <c r="AO568" s="787"/>
      <c r="AP568" s="787"/>
      <c r="AQ568" s="787"/>
    </row>
    <row r="569" spans="1:43" s="764" customFormat="1" ht="15" x14ac:dyDescent="0.25">
      <c r="A569" s="768" t="s">
        <v>8342</v>
      </c>
      <c r="B569" s="768"/>
      <c r="C569" s="768"/>
      <c r="D569" s="768" t="s">
        <v>39</v>
      </c>
      <c r="E569" s="768" t="s">
        <v>5284</v>
      </c>
      <c r="F569" s="792">
        <f t="shared" si="67"/>
        <v>46171</v>
      </c>
      <c r="G569" s="787" t="str">
        <f t="shared" si="69"/>
        <v>B1</v>
      </c>
      <c r="H569" s="787" t="str">
        <f t="shared" si="68"/>
        <v>MR_DER-1770_26</v>
      </c>
      <c r="I569" s="793" t="str">
        <f t="shared" si="70"/>
        <v>ND</v>
      </c>
      <c r="J569" s="746" t="str">
        <f t="shared" si="71"/>
        <v>ND</v>
      </c>
      <c r="K569" s="768" t="s">
        <v>3730</v>
      </c>
      <c r="L569" s="768">
        <v>46076</v>
      </c>
      <c r="M569" s="768" t="s">
        <v>12177</v>
      </c>
      <c r="N569" s="768" t="s">
        <v>5536</v>
      </c>
      <c r="O569" s="768">
        <v>46113</v>
      </c>
      <c r="P569" s="768"/>
      <c r="Q569" s="768" t="s">
        <v>3765</v>
      </c>
      <c r="R569" s="768">
        <v>46120</v>
      </c>
      <c r="S569" s="768" t="s">
        <v>12502</v>
      </c>
      <c r="T569" s="768" t="s">
        <v>5539</v>
      </c>
      <c r="U569" s="1655">
        <v>46155</v>
      </c>
      <c r="V569" s="768"/>
      <c r="W569" s="768" t="s">
        <v>3748</v>
      </c>
      <c r="X569" s="1655">
        <v>46156</v>
      </c>
      <c r="Y569" s="69" t="s">
        <v>12658</v>
      </c>
      <c r="Z569" s="768" t="s">
        <v>5536</v>
      </c>
      <c r="AA569" s="1655">
        <v>46160</v>
      </c>
      <c r="AB569" s="768"/>
      <c r="AC569" s="787" t="s">
        <v>5626</v>
      </c>
      <c r="AD569" s="793">
        <v>46171</v>
      </c>
      <c r="AE569" s="69" t="s">
        <v>12689</v>
      </c>
      <c r="AF569" s="787"/>
      <c r="AG569" s="787"/>
      <c r="AH569" s="787"/>
      <c r="AI569" s="787"/>
      <c r="AJ569" s="787"/>
      <c r="AK569" s="787"/>
      <c r="AL569" s="787"/>
      <c r="AM569" s="787"/>
      <c r="AN569" s="787"/>
      <c r="AO569" s="787"/>
      <c r="AP569" s="787"/>
      <c r="AQ569" s="787"/>
    </row>
    <row r="570" spans="1:43" s="764" customFormat="1" ht="15" x14ac:dyDescent="0.25">
      <c r="A570" s="768" t="s">
        <v>8342</v>
      </c>
      <c r="B570" s="768"/>
      <c r="C570" s="768"/>
      <c r="D570" s="768" t="s">
        <v>39</v>
      </c>
      <c r="E570" s="768" t="s">
        <v>5285</v>
      </c>
      <c r="F570" s="792">
        <f t="shared" si="67"/>
        <v>46171</v>
      </c>
      <c r="G570" s="787" t="str">
        <f t="shared" si="69"/>
        <v>B1</v>
      </c>
      <c r="H570" s="787" t="str">
        <f t="shared" si="68"/>
        <v>MR_DER-1770_26</v>
      </c>
      <c r="I570" s="793" t="str">
        <f t="shared" si="70"/>
        <v>ND</v>
      </c>
      <c r="J570" s="746" t="str">
        <f t="shared" si="71"/>
        <v>ND</v>
      </c>
      <c r="K570" s="768" t="s">
        <v>3730</v>
      </c>
      <c r="L570" s="768">
        <v>46076</v>
      </c>
      <c r="M570" s="768" t="s">
        <v>12177</v>
      </c>
      <c r="N570" s="768" t="s">
        <v>5536</v>
      </c>
      <c r="O570" s="768">
        <v>46113</v>
      </c>
      <c r="P570" s="768"/>
      <c r="Q570" s="768" t="s">
        <v>3765</v>
      </c>
      <c r="R570" s="768">
        <v>46120</v>
      </c>
      <c r="S570" s="768" t="s">
        <v>12502</v>
      </c>
      <c r="T570" s="768" t="s">
        <v>5539</v>
      </c>
      <c r="U570" s="1655">
        <v>46155</v>
      </c>
      <c r="V570" s="768"/>
      <c r="W570" s="768" t="s">
        <v>3748</v>
      </c>
      <c r="X570" s="1655">
        <v>46156</v>
      </c>
      <c r="Y570" s="69" t="s">
        <v>12658</v>
      </c>
      <c r="Z570" s="768" t="s">
        <v>5536</v>
      </c>
      <c r="AA570" s="1655">
        <v>46160</v>
      </c>
      <c r="AB570" s="768"/>
      <c r="AC570" s="787" t="s">
        <v>5626</v>
      </c>
      <c r="AD570" s="793">
        <v>46171</v>
      </c>
      <c r="AE570" s="69" t="s">
        <v>12689</v>
      </c>
      <c r="AF570" s="787"/>
      <c r="AG570" s="787"/>
      <c r="AH570" s="787"/>
      <c r="AI570" s="787"/>
      <c r="AJ570" s="787"/>
      <c r="AK570" s="787"/>
      <c r="AL570" s="787"/>
      <c r="AM570" s="787"/>
      <c r="AN570" s="787"/>
      <c r="AO570" s="787"/>
      <c r="AP570" s="787"/>
      <c r="AQ570" s="787"/>
    </row>
    <row r="571" spans="1:43" s="764" customFormat="1" ht="15" x14ac:dyDescent="0.25">
      <c r="A571" s="768" t="s">
        <v>8342</v>
      </c>
      <c r="B571" s="768"/>
      <c r="C571" s="768"/>
      <c r="D571" s="768" t="s">
        <v>39</v>
      </c>
      <c r="E571" s="768" t="s">
        <v>5286</v>
      </c>
      <c r="F571" s="792">
        <f t="shared" si="67"/>
        <v>46171</v>
      </c>
      <c r="G571" s="787" t="str">
        <f t="shared" si="69"/>
        <v>B1</v>
      </c>
      <c r="H571" s="787" t="str">
        <f t="shared" si="68"/>
        <v>MR_DER-1770_26</v>
      </c>
      <c r="I571" s="793" t="str">
        <f t="shared" si="70"/>
        <v>ND</v>
      </c>
      <c r="J571" s="746" t="str">
        <f t="shared" si="71"/>
        <v>ND</v>
      </c>
      <c r="K571" s="768" t="s">
        <v>3730</v>
      </c>
      <c r="L571" s="768">
        <v>46076</v>
      </c>
      <c r="M571" s="768" t="s">
        <v>12177</v>
      </c>
      <c r="N571" s="768" t="s">
        <v>5536</v>
      </c>
      <c r="O571" s="768">
        <v>46113</v>
      </c>
      <c r="P571" s="768"/>
      <c r="Q571" s="768" t="s">
        <v>3765</v>
      </c>
      <c r="R571" s="768">
        <v>46120</v>
      </c>
      <c r="S571" s="768" t="s">
        <v>12502</v>
      </c>
      <c r="T571" s="768" t="s">
        <v>5539</v>
      </c>
      <c r="U571" s="1655">
        <v>46155</v>
      </c>
      <c r="V571" s="768"/>
      <c r="W571" s="768" t="s">
        <v>3748</v>
      </c>
      <c r="X571" s="1655">
        <v>46156</v>
      </c>
      <c r="Y571" s="69" t="s">
        <v>12658</v>
      </c>
      <c r="Z571" s="768" t="s">
        <v>5536</v>
      </c>
      <c r="AA571" s="1655">
        <v>46160</v>
      </c>
      <c r="AB571" s="768"/>
      <c r="AC571" s="787" t="s">
        <v>5626</v>
      </c>
      <c r="AD571" s="793">
        <v>46171</v>
      </c>
      <c r="AE571" s="69" t="s">
        <v>12689</v>
      </c>
      <c r="AF571" s="787"/>
      <c r="AG571" s="787"/>
      <c r="AH571" s="787"/>
      <c r="AI571" s="787"/>
      <c r="AJ571" s="787"/>
      <c r="AK571" s="787"/>
      <c r="AL571" s="787"/>
      <c r="AM571" s="787"/>
      <c r="AN571" s="787"/>
      <c r="AO571" s="787"/>
      <c r="AP571" s="787"/>
      <c r="AQ571" s="787"/>
    </row>
    <row r="572" spans="1:43" s="764" customFormat="1" ht="15" x14ac:dyDescent="0.25">
      <c r="A572" s="768" t="s">
        <v>8342</v>
      </c>
      <c r="B572" s="768"/>
      <c r="C572" s="768"/>
      <c r="D572" s="768" t="s">
        <v>39</v>
      </c>
      <c r="E572" s="768" t="s">
        <v>5287</v>
      </c>
      <c r="F572" s="792">
        <f t="shared" si="67"/>
        <v>46171</v>
      </c>
      <c r="G572" s="787" t="str">
        <f t="shared" si="69"/>
        <v>B1</v>
      </c>
      <c r="H572" s="787" t="str">
        <f t="shared" si="68"/>
        <v>MR_DER-1770_26</v>
      </c>
      <c r="I572" s="793" t="str">
        <f t="shared" si="70"/>
        <v>ND</v>
      </c>
      <c r="J572" s="746" t="str">
        <f t="shared" si="71"/>
        <v>ND</v>
      </c>
      <c r="K572" s="768" t="s">
        <v>3730</v>
      </c>
      <c r="L572" s="768">
        <v>46076</v>
      </c>
      <c r="M572" s="768" t="s">
        <v>12177</v>
      </c>
      <c r="N572" s="768" t="s">
        <v>5536</v>
      </c>
      <c r="O572" s="768">
        <v>46113</v>
      </c>
      <c r="P572" s="768"/>
      <c r="Q572" s="768" t="s">
        <v>3765</v>
      </c>
      <c r="R572" s="768">
        <v>46120</v>
      </c>
      <c r="S572" s="768" t="s">
        <v>12502</v>
      </c>
      <c r="T572" s="768" t="s">
        <v>5539</v>
      </c>
      <c r="U572" s="1655">
        <v>46155</v>
      </c>
      <c r="V572" s="768"/>
      <c r="W572" s="768" t="s">
        <v>3748</v>
      </c>
      <c r="X572" s="1655">
        <v>46156</v>
      </c>
      <c r="Y572" s="69" t="s">
        <v>12658</v>
      </c>
      <c r="Z572" s="768" t="s">
        <v>5536</v>
      </c>
      <c r="AA572" s="1655">
        <v>46160</v>
      </c>
      <c r="AB572" s="768"/>
      <c r="AC572" s="787" t="s">
        <v>5626</v>
      </c>
      <c r="AD572" s="793">
        <v>46171</v>
      </c>
      <c r="AE572" s="69" t="s">
        <v>12689</v>
      </c>
      <c r="AF572" s="787"/>
      <c r="AG572" s="787"/>
      <c r="AH572" s="787"/>
      <c r="AI572" s="787"/>
      <c r="AJ572" s="787"/>
      <c r="AK572" s="787"/>
      <c r="AL572" s="787"/>
      <c r="AM572" s="787"/>
      <c r="AN572" s="787"/>
      <c r="AO572" s="787"/>
      <c r="AP572" s="787"/>
      <c r="AQ572" s="787"/>
    </row>
    <row r="573" spans="1:43" s="764" customFormat="1" ht="15" x14ac:dyDescent="0.25">
      <c r="A573" s="768" t="s">
        <v>8342</v>
      </c>
      <c r="B573" s="768"/>
      <c r="C573" s="768"/>
      <c r="D573" s="768" t="s">
        <v>39</v>
      </c>
      <c r="E573" s="768" t="s">
        <v>5288</v>
      </c>
      <c r="F573" s="792">
        <f t="shared" si="67"/>
        <v>46171</v>
      </c>
      <c r="G573" s="787" t="str">
        <f t="shared" si="69"/>
        <v>B1</v>
      </c>
      <c r="H573" s="787" t="str">
        <f t="shared" si="68"/>
        <v>MR_DER-1770_26</v>
      </c>
      <c r="I573" s="793" t="str">
        <f t="shared" si="70"/>
        <v>ND</v>
      </c>
      <c r="J573" s="746" t="str">
        <f t="shared" si="71"/>
        <v>ND</v>
      </c>
      <c r="K573" s="768" t="s">
        <v>3730</v>
      </c>
      <c r="L573" s="768">
        <v>46076</v>
      </c>
      <c r="M573" s="768" t="s">
        <v>12177</v>
      </c>
      <c r="N573" s="768" t="s">
        <v>5536</v>
      </c>
      <c r="O573" s="768">
        <v>46113</v>
      </c>
      <c r="P573" s="768"/>
      <c r="Q573" s="768" t="s">
        <v>3765</v>
      </c>
      <c r="R573" s="768">
        <v>46120</v>
      </c>
      <c r="S573" s="768" t="s">
        <v>12502</v>
      </c>
      <c r="T573" s="768" t="s">
        <v>5539</v>
      </c>
      <c r="U573" s="1655">
        <v>46155</v>
      </c>
      <c r="V573" s="768"/>
      <c r="W573" s="768" t="s">
        <v>3748</v>
      </c>
      <c r="X573" s="1655">
        <v>46156</v>
      </c>
      <c r="Y573" s="69" t="s">
        <v>12658</v>
      </c>
      <c r="Z573" s="768" t="s">
        <v>5536</v>
      </c>
      <c r="AA573" s="1655">
        <v>46160</v>
      </c>
      <c r="AB573" s="768"/>
      <c r="AC573" s="787" t="s">
        <v>5626</v>
      </c>
      <c r="AD573" s="793">
        <v>46171</v>
      </c>
      <c r="AE573" s="69" t="s">
        <v>12689</v>
      </c>
      <c r="AF573" s="787"/>
      <c r="AG573" s="787"/>
      <c r="AH573" s="787"/>
      <c r="AI573" s="787"/>
      <c r="AJ573" s="787"/>
      <c r="AK573" s="787"/>
      <c r="AL573" s="787"/>
      <c r="AM573" s="787"/>
      <c r="AN573" s="787"/>
      <c r="AO573" s="787"/>
      <c r="AP573" s="787"/>
      <c r="AQ573" s="787"/>
    </row>
    <row r="574" spans="1:43" s="764" customFormat="1" ht="15" x14ac:dyDescent="0.25">
      <c r="A574" s="768" t="s">
        <v>8342</v>
      </c>
      <c r="B574" s="768"/>
      <c r="C574" s="768"/>
      <c r="D574" s="768" t="s">
        <v>39</v>
      </c>
      <c r="E574" s="768" t="s">
        <v>5289</v>
      </c>
      <c r="F574" s="792">
        <f t="shared" ref="F574:F629" si="72">IF(L574&lt;&gt;0,MAX(L574,R574,X574,AD574),"NE")</f>
        <v>46171</v>
      </c>
      <c r="G574" s="787" t="str">
        <f t="shared" si="69"/>
        <v>B1</v>
      </c>
      <c r="H574" s="787" t="str">
        <f t="shared" si="68"/>
        <v>MR_DER-1770_26</v>
      </c>
      <c r="I574" s="793" t="str">
        <f t="shared" si="70"/>
        <v>ND</v>
      </c>
      <c r="J574" s="746" t="str">
        <f t="shared" si="71"/>
        <v>ND</v>
      </c>
      <c r="K574" s="768" t="s">
        <v>3730</v>
      </c>
      <c r="L574" s="768">
        <v>46076</v>
      </c>
      <c r="M574" s="768" t="s">
        <v>12177</v>
      </c>
      <c r="N574" s="768" t="s">
        <v>5536</v>
      </c>
      <c r="O574" s="768">
        <v>46113</v>
      </c>
      <c r="P574" s="768"/>
      <c r="Q574" s="768" t="s">
        <v>3765</v>
      </c>
      <c r="R574" s="768">
        <v>46120</v>
      </c>
      <c r="S574" s="768" t="s">
        <v>12502</v>
      </c>
      <c r="T574" s="768" t="s">
        <v>5539</v>
      </c>
      <c r="U574" s="1655">
        <v>46155</v>
      </c>
      <c r="V574" s="768"/>
      <c r="W574" s="768" t="s">
        <v>3748</v>
      </c>
      <c r="X574" s="1655">
        <v>46156</v>
      </c>
      <c r="Y574" s="69" t="s">
        <v>12658</v>
      </c>
      <c r="Z574" s="768" t="s">
        <v>5536</v>
      </c>
      <c r="AA574" s="1655">
        <v>46160</v>
      </c>
      <c r="AB574" s="768"/>
      <c r="AC574" s="787" t="s">
        <v>5626</v>
      </c>
      <c r="AD574" s="793">
        <v>46171</v>
      </c>
      <c r="AE574" s="69" t="s">
        <v>12689</v>
      </c>
      <c r="AF574" s="787"/>
      <c r="AG574" s="787"/>
      <c r="AH574" s="787"/>
      <c r="AI574" s="787"/>
      <c r="AJ574" s="787"/>
      <c r="AK574" s="787"/>
      <c r="AL574" s="787"/>
      <c r="AM574" s="787"/>
      <c r="AN574" s="787"/>
      <c r="AO574" s="787"/>
      <c r="AP574" s="787"/>
      <c r="AQ574" s="787"/>
    </row>
    <row r="575" spans="1:43" s="764" customFormat="1" ht="15" x14ac:dyDescent="0.25">
      <c r="A575" s="768" t="s">
        <v>8342</v>
      </c>
      <c r="B575" s="768"/>
      <c r="C575" s="768"/>
      <c r="D575" s="768" t="s">
        <v>39</v>
      </c>
      <c r="E575" s="768" t="s">
        <v>5290</v>
      </c>
      <c r="F575" s="792">
        <f t="shared" si="72"/>
        <v>46171</v>
      </c>
      <c r="G575" s="787" t="str">
        <f t="shared" si="69"/>
        <v>B1</v>
      </c>
      <c r="H575" s="787" t="str">
        <f t="shared" si="68"/>
        <v>MR_DER-1770_26</v>
      </c>
      <c r="I575" s="793" t="str">
        <f t="shared" si="70"/>
        <v>ND</v>
      </c>
      <c r="J575" s="746" t="str">
        <f t="shared" si="71"/>
        <v>ND</v>
      </c>
      <c r="K575" s="768" t="s">
        <v>3730</v>
      </c>
      <c r="L575" s="768">
        <v>46076</v>
      </c>
      <c r="M575" s="768" t="s">
        <v>12177</v>
      </c>
      <c r="N575" s="768" t="s">
        <v>5536</v>
      </c>
      <c r="O575" s="768">
        <v>46113</v>
      </c>
      <c r="P575" s="768"/>
      <c r="Q575" s="768" t="s">
        <v>3765</v>
      </c>
      <c r="R575" s="768">
        <v>46120</v>
      </c>
      <c r="S575" s="768" t="s">
        <v>12502</v>
      </c>
      <c r="T575" s="768" t="s">
        <v>5539</v>
      </c>
      <c r="U575" s="1655">
        <v>46155</v>
      </c>
      <c r="V575" s="768"/>
      <c r="W575" s="768" t="s">
        <v>3748</v>
      </c>
      <c r="X575" s="1655">
        <v>46156</v>
      </c>
      <c r="Y575" s="69" t="s">
        <v>12658</v>
      </c>
      <c r="Z575" s="768" t="s">
        <v>5536</v>
      </c>
      <c r="AA575" s="1655">
        <v>46160</v>
      </c>
      <c r="AB575" s="768"/>
      <c r="AC575" s="787" t="s">
        <v>5626</v>
      </c>
      <c r="AD575" s="793">
        <v>46171</v>
      </c>
      <c r="AE575" s="69" t="s">
        <v>12689</v>
      </c>
      <c r="AF575" s="787"/>
      <c r="AG575" s="787"/>
      <c r="AH575" s="787"/>
      <c r="AI575" s="787"/>
      <c r="AJ575" s="787"/>
      <c r="AK575" s="787"/>
      <c r="AL575" s="787"/>
      <c r="AM575" s="787"/>
      <c r="AN575" s="787"/>
      <c r="AO575" s="787"/>
      <c r="AP575" s="787"/>
      <c r="AQ575" s="787"/>
    </row>
    <row r="576" spans="1:43" s="764" customFormat="1" ht="15" x14ac:dyDescent="0.25">
      <c r="A576" s="768" t="s">
        <v>8342</v>
      </c>
      <c r="B576" s="768"/>
      <c r="C576" s="768"/>
      <c r="D576" s="768" t="s">
        <v>39</v>
      </c>
      <c r="E576" s="768" t="s">
        <v>5291</v>
      </c>
      <c r="F576" s="792">
        <f t="shared" si="72"/>
        <v>46171</v>
      </c>
      <c r="G576" s="787" t="str">
        <f t="shared" si="69"/>
        <v>B1</v>
      </c>
      <c r="H576" s="787" t="str">
        <f t="shared" si="68"/>
        <v>MR_DER-1770_26</v>
      </c>
      <c r="I576" s="793" t="str">
        <f t="shared" si="70"/>
        <v>ND</v>
      </c>
      <c r="J576" s="746" t="str">
        <f t="shared" si="71"/>
        <v>ND</v>
      </c>
      <c r="K576" s="768" t="s">
        <v>3730</v>
      </c>
      <c r="L576" s="768">
        <v>46076</v>
      </c>
      <c r="M576" s="768" t="s">
        <v>12177</v>
      </c>
      <c r="N576" s="768" t="s">
        <v>5536</v>
      </c>
      <c r="O576" s="768">
        <v>46113</v>
      </c>
      <c r="P576" s="768"/>
      <c r="Q576" s="768" t="s">
        <v>3765</v>
      </c>
      <c r="R576" s="768">
        <v>46120</v>
      </c>
      <c r="S576" s="768" t="s">
        <v>12502</v>
      </c>
      <c r="T576" s="768" t="s">
        <v>5539</v>
      </c>
      <c r="U576" s="1655">
        <v>46155</v>
      </c>
      <c r="V576" s="768"/>
      <c r="W576" s="768" t="s">
        <v>3748</v>
      </c>
      <c r="X576" s="1655">
        <v>46156</v>
      </c>
      <c r="Y576" s="69" t="s">
        <v>12658</v>
      </c>
      <c r="Z576" s="768" t="s">
        <v>5536</v>
      </c>
      <c r="AA576" s="1655">
        <v>46160</v>
      </c>
      <c r="AB576" s="768"/>
      <c r="AC576" s="787" t="s">
        <v>5626</v>
      </c>
      <c r="AD576" s="793">
        <v>46171</v>
      </c>
      <c r="AE576" s="69" t="s">
        <v>12689</v>
      </c>
      <c r="AF576" s="787"/>
      <c r="AG576" s="787"/>
      <c r="AH576" s="787"/>
      <c r="AI576" s="787"/>
      <c r="AJ576" s="787"/>
      <c r="AK576" s="787"/>
      <c r="AL576" s="787"/>
      <c r="AM576" s="787"/>
      <c r="AN576" s="787"/>
      <c r="AO576" s="787"/>
      <c r="AP576" s="787"/>
      <c r="AQ576" s="787"/>
    </row>
    <row r="577" spans="1:43" s="764" customFormat="1" ht="15" x14ac:dyDescent="0.25">
      <c r="A577" s="768" t="s">
        <v>8342</v>
      </c>
      <c r="B577" s="768"/>
      <c r="C577" s="768"/>
      <c r="D577" s="768" t="s">
        <v>39</v>
      </c>
      <c r="E577" s="768" t="s">
        <v>5292</v>
      </c>
      <c r="F577" s="792">
        <f t="shared" si="72"/>
        <v>46171</v>
      </c>
      <c r="G577" s="787" t="str">
        <f t="shared" si="69"/>
        <v>B1</v>
      </c>
      <c r="H577" s="787" t="str">
        <f t="shared" si="68"/>
        <v>MR_DER-1770_26</v>
      </c>
      <c r="I577" s="793" t="str">
        <f t="shared" si="70"/>
        <v>ND</v>
      </c>
      <c r="J577" s="746" t="str">
        <f t="shared" si="71"/>
        <v>ND</v>
      </c>
      <c r="K577" s="768" t="s">
        <v>3730</v>
      </c>
      <c r="L577" s="768">
        <v>46076</v>
      </c>
      <c r="M577" s="768" t="s">
        <v>12177</v>
      </c>
      <c r="N577" s="768" t="s">
        <v>5536</v>
      </c>
      <c r="O577" s="768">
        <v>46113</v>
      </c>
      <c r="P577" s="768"/>
      <c r="Q577" s="768" t="s">
        <v>3765</v>
      </c>
      <c r="R577" s="768">
        <v>46120</v>
      </c>
      <c r="S577" s="768" t="s">
        <v>12502</v>
      </c>
      <c r="T577" s="768" t="s">
        <v>5539</v>
      </c>
      <c r="U577" s="1655">
        <v>46155</v>
      </c>
      <c r="V577" s="768"/>
      <c r="W577" s="768" t="s">
        <v>3748</v>
      </c>
      <c r="X577" s="1655">
        <v>46156</v>
      </c>
      <c r="Y577" s="69" t="s">
        <v>12658</v>
      </c>
      <c r="Z577" s="768" t="s">
        <v>5536</v>
      </c>
      <c r="AA577" s="1655">
        <v>46160</v>
      </c>
      <c r="AB577" s="768"/>
      <c r="AC577" s="787" t="s">
        <v>5626</v>
      </c>
      <c r="AD577" s="793">
        <v>46171</v>
      </c>
      <c r="AE577" s="69" t="s">
        <v>12689</v>
      </c>
      <c r="AF577" s="787"/>
      <c r="AG577" s="787"/>
      <c r="AH577" s="787"/>
      <c r="AI577" s="787"/>
      <c r="AJ577" s="787"/>
      <c r="AK577" s="787"/>
      <c r="AL577" s="787"/>
      <c r="AM577" s="787"/>
      <c r="AN577" s="787"/>
      <c r="AO577" s="787"/>
      <c r="AP577" s="787"/>
      <c r="AQ577" s="787"/>
    </row>
    <row r="578" spans="1:43" s="764" customFormat="1" ht="15" x14ac:dyDescent="0.25">
      <c r="A578" s="768" t="s">
        <v>8342</v>
      </c>
      <c r="B578" s="768"/>
      <c r="C578" s="768"/>
      <c r="D578" s="768" t="s">
        <v>39</v>
      </c>
      <c r="E578" s="768" t="s">
        <v>5293</v>
      </c>
      <c r="F578" s="792">
        <f t="shared" si="72"/>
        <v>46171</v>
      </c>
      <c r="G578" s="787" t="str">
        <f t="shared" si="69"/>
        <v>B1</v>
      </c>
      <c r="H578" s="787" t="str">
        <f t="shared" si="68"/>
        <v>MR_DER-1770_26</v>
      </c>
      <c r="I578" s="793" t="str">
        <f t="shared" si="70"/>
        <v>ND</v>
      </c>
      <c r="J578" s="746" t="str">
        <f t="shared" si="71"/>
        <v>ND</v>
      </c>
      <c r="K578" s="768" t="s">
        <v>3730</v>
      </c>
      <c r="L578" s="768">
        <v>46076</v>
      </c>
      <c r="M578" s="768" t="s">
        <v>12177</v>
      </c>
      <c r="N578" s="768" t="s">
        <v>5536</v>
      </c>
      <c r="O578" s="768">
        <v>46113</v>
      </c>
      <c r="P578" s="768"/>
      <c r="Q578" s="768" t="s">
        <v>3765</v>
      </c>
      <c r="R578" s="768">
        <v>46120</v>
      </c>
      <c r="S578" s="768" t="s">
        <v>12502</v>
      </c>
      <c r="T578" s="768" t="s">
        <v>5539</v>
      </c>
      <c r="U578" s="1655">
        <v>46155</v>
      </c>
      <c r="V578" s="768"/>
      <c r="W578" s="768" t="s">
        <v>3748</v>
      </c>
      <c r="X578" s="1655">
        <v>46156</v>
      </c>
      <c r="Y578" s="69" t="s">
        <v>12658</v>
      </c>
      <c r="Z578" s="768" t="s">
        <v>5536</v>
      </c>
      <c r="AA578" s="1655">
        <v>46160</v>
      </c>
      <c r="AB578" s="768"/>
      <c r="AC578" s="787" t="s">
        <v>5626</v>
      </c>
      <c r="AD578" s="793">
        <v>46171</v>
      </c>
      <c r="AE578" s="69" t="s">
        <v>12689</v>
      </c>
      <c r="AF578" s="787"/>
      <c r="AG578" s="787"/>
      <c r="AH578" s="787"/>
      <c r="AI578" s="787"/>
      <c r="AJ578" s="787"/>
      <c r="AK578" s="787"/>
      <c r="AL578" s="787"/>
      <c r="AM578" s="787"/>
      <c r="AN578" s="787"/>
      <c r="AO578" s="787"/>
      <c r="AP578" s="787"/>
      <c r="AQ578" s="787"/>
    </row>
    <row r="579" spans="1:43" s="764" customFormat="1" ht="15" x14ac:dyDescent="0.25">
      <c r="A579" s="768" t="s">
        <v>8342</v>
      </c>
      <c r="B579" s="768"/>
      <c r="C579" s="768"/>
      <c r="D579" s="768" t="s">
        <v>39</v>
      </c>
      <c r="E579" s="768" t="s">
        <v>5294</v>
      </c>
      <c r="F579" s="792">
        <f t="shared" si="72"/>
        <v>46171</v>
      </c>
      <c r="G579" s="787" t="str">
        <f t="shared" si="69"/>
        <v>B1</v>
      </c>
      <c r="H579" s="787" t="str">
        <f t="shared" si="68"/>
        <v>MR_DER-1770_26</v>
      </c>
      <c r="I579" s="793" t="str">
        <f t="shared" si="70"/>
        <v>ND</v>
      </c>
      <c r="J579" s="746" t="str">
        <f t="shared" si="71"/>
        <v>ND</v>
      </c>
      <c r="K579" s="768" t="s">
        <v>3730</v>
      </c>
      <c r="L579" s="768">
        <v>46076</v>
      </c>
      <c r="M579" s="768" t="s">
        <v>12177</v>
      </c>
      <c r="N579" s="768" t="s">
        <v>5536</v>
      </c>
      <c r="O579" s="768">
        <v>46113</v>
      </c>
      <c r="P579" s="768"/>
      <c r="Q579" s="768" t="s">
        <v>3765</v>
      </c>
      <c r="R579" s="768">
        <v>46120</v>
      </c>
      <c r="S579" s="768" t="s">
        <v>12502</v>
      </c>
      <c r="T579" s="768" t="s">
        <v>5539</v>
      </c>
      <c r="U579" s="1655">
        <v>46155</v>
      </c>
      <c r="V579" s="768"/>
      <c r="W579" s="768" t="s">
        <v>3748</v>
      </c>
      <c r="X579" s="1655">
        <v>46156</v>
      </c>
      <c r="Y579" s="69" t="s">
        <v>12658</v>
      </c>
      <c r="Z579" s="768" t="s">
        <v>5536</v>
      </c>
      <c r="AA579" s="1655">
        <v>46160</v>
      </c>
      <c r="AB579" s="768"/>
      <c r="AC579" s="787" t="s">
        <v>5626</v>
      </c>
      <c r="AD579" s="793">
        <v>46171</v>
      </c>
      <c r="AE579" s="69" t="s">
        <v>12689</v>
      </c>
      <c r="AF579" s="787"/>
      <c r="AG579" s="787"/>
      <c r="AH579" s="787"/>
      <c r="AI579" s="787"/>
      <c r="AJ579" s="787"/>
      <c r="AK579" s="787"/>
      <c r="AL579" s="787"/>
      <c r="AM579" s="787"/>
      <c r="AN579" s="787"/>
      <c r="AO579" s="787"/>
      <c r="AP579" s="787"/>
      <c r="AQ579" s="787"/>
    </row>
    <row r="580" spans="1:43" s="764" customFormat="1" ht="15" x14ac:dyDescent="0.25">
      <c r="A580" s="768" t="s">
        <v>8342</v>
      </c>
      <c r="B580" s="768"/>
      <c r="C580" s="768"/>
      <c r="D580" s="768" t="s">
        <v>39</v>
      </c>
      <c r="E580" s="768" t="s">
        <v>5295</v>
      </c>
      <c r="F580" s="792">
        <f t="shared" si="72"/>
        <v>46171</v>
      </c>
      <c r="G580" s="787" t="str">
        <f t="shared" si="69"/>
        <v>B1</v>
      </c>
      <c r="H580" s="787" t="str">
        <f t="shared" si="68"/>
        <v>MR_DER-1770_26</v>
      </c>
      <c r="I580" s="793" t="str">
        <f t="shared" si="70"/>
        <v>ND</v>
      </c>
      <c r="J580" s="746" t="str">
        <f t="shared" si="71"/>
        <v>ND</v>
      </c>
      <c r="K580" s="768" t="s">
        <v>3730</v>
      </c>
      <c r="L580" s="768">
        <v>46076</v>
      </c>
      <c r="M580" s="768" t="s">
        <v>12177</v>
      </c>
      <c r="N580" s="768" t="s">
        <v>5536</v>
      </c>
      <c r="O580" s="768">
        <v>46113</v>
      </c>
      <c r="P580" s="768"/>
      <c r="Q580" s="768" t="s">
        <v>3765</v>
      </c>
      <c r="R580" s="768">
        <v>46120</v>
      </c>
      <c r="S580" s="768" t="s">
        <v>12502</v>
      </c>
      <c r="T580" s="768" t="s">
        <v>5539</v>
      </c>
      <c r="U580" s="1655">
        <v>46155</v>
      </c>
      <c r="V580" s="768"/>
      <c r="W580" s="768" t="s">
        <v>3748</v>
      </c>
      <c r="X580" s="1655">
        <v>46156</v>
      </c>
      <c r="Y580" s="69" t="s">
        <v>12658</v>
      </c>
      <c r="Z580" s="768" t="s">
        <v>5536</v>
      </c>
      <c r="AA580" s="1655">
        <v>46160</v>
      </c>
      <c r="AB580" s="768"/>
      <c r="AC580" s="787" t="s">
        <v>5626</v>
      </c>
      <c r="AD580" s="793">
        <v>46171</v>
      </c>
      <c r="AE580" s="69" t="s">
        <v>12689</v>
      </c>
      <c r="AF580" s="787"/>
      <c r="AG580" s="787"/>
      <c r="AH580" s="787"/>
      <c r="AI580" s="787"/>
      <c r="AJ580" s="787"/>
      <c r="AK580" s="787"/>
      <c r="AL580" s="787"/>
      <c r="AM580" s="787"/>
      <c r="AN580" s="787"/>
      <c r="AO580" s="787"/>
      <c r="AP580" s="787"/>
      <c r="AQ580" s="787"/>
    </row>
    <row r="581" spans="1:43" s="764" customFormat="1" ht="15" x14ac:dyDescent="0.25">
      <c r="A581" s="768" t="s">
        <v>8342</v>
      </c>
      <c r="B581" s="768"/>
      <c r="C581" s="768"/>
      <c r="D581" s="768" t="s">
        <v>39</v>
      </c>
      <c r="E581" s="768" t="s">
        <v>5296</v>
      </c>
      <c r="F581" s="792">
        <f t="shared" si="72"/>
        <v>46171</v>
      </c>
      <c r="G581" s="787" t="str">
        <f t="shared" si="69"/>
        <v>B1</v>
      </c>
      <c r="H581" s="787" t="str">
        <f t="shared" si="68"/>
        <v>MR_DER-1770_26</v>
      </c>
      <c r="I581" s="793" t="str">
        <f t="shared" si="70"/>
        <v>ND</v>
      </c>
      <c r="J581" s="746" t="str">
        <f t="shared" si="71"/>
        <v>ND</v>
      </c>
      <c r="K581" s="768" t="s">
        <v>3730</v>
      </c>
      <c r="L581" s="768">
        <v>46076</v>
      </c>
      <c r="M581" s="768" t="s">
        <v>12177</v>
      </c>
      <c r="N581" s="768" t="s">
        <v>5536</v>
      </c>
      <c r="O581" s="768">
        <v>46113</v>
      </c>
      <c r="P581" s="768"/>
      <c r="Q581" s="768" t="s">
        <v>3765</v>
      </c>
      <c r="R581" s="768">
        <v>46120</v>
      </c>
      <c r="S581" s="768" t="s">
        <v>12502</v>
      </c>
      <c r="T581" s="768" t="s">
        <v>5539</v>
      </c>
      <c r="U581" s="1655">
        <v>46155</v>
      </c>
      <c r="V581" s="768"/>
      <c r="W581" s="768" t="s">
        <v>3748</v>
      </c>
      <c r="X581" s="1655">
        <v>46156</v>
      </c>
      <c r="Y581" s="69" t="s">
        <v>12658</v>
      </c>
      <c r="Z581" s="768" t="s">
        <v>5536</v>
      </c>
      <c r="AA581" s="1655">
        <v>46160</v>
      </c>
      <c r="AB581" s="768"/>
      <c r="AC581" s="787" t="s">
        <v>5626</v>
      </c>
      <c r="AD581" s="793">
        <v>46171</v>
      </c>
      <c r="AE581" s="69" t="s">
        <v>12689</v>
      </c>
      <c r="AF581" s="787"/>
      <c r="AG581" s="787"/>
      <c r="AH581" s="787"/>
      <c r="AI581" s="787"/>
      <c r="AJ581" s="787"/>
      <c r="AK581" s="787"/>
      <c r="AL581" s="787"/>
      <c r="AM581" s="787"/>
      <c r="AN581" s="787"/>
      <c r="AO581" s="787"/>
      <c r="AP581" s="787"/>
      <c r="AQ581" s="787"/>
    </row>
    <row r="582" spans="1:43" s="764" customFormat="1" ht="15" x14ac:dyDescent="0.25">
      <c r="A582" s="768" t="s">
        <v>8342</v>
      </c>
      <c r="B582" s="768"/>
      <c r="C582" s="768"/>
      <c r="D582" s="768" t="s">
        <v>39</v>
      </c>
      <c r="E582" s="768" t="s">
        <v>5297</v>
      </c>
      <c r="F582" s="792">
        <f t="shared" si="72"/>
        <v>46171</v>
      </c>
      <c r="G582" s="787" t="str">
        <f t="shared" si="69"/>
        <v>B1</v>
      </c>
      <c r="H582" s="787" t="str">
        <f t="shared" ref="H582:H645" si="73">IF($F582="","",INDEX($K582:$FL582,1,MATCH($F582,$K582:$FL582,)+1))</f>
        <v>MR_DER-1770_26</v>
      </c>
      <c r="I582" s="793" t="str">
        <f t="shared" si="70"/>
        <v>ND</v>
      </c>
      <c r="J582" s="746" t="str">
        <f t="shared" si="71"/>
        <v>ND</v>
      </c>
      <c r="K582" s="768" t="s">
        <v>3730</v>
      </c>
      <c r="L582" s="768">
        <v>46076</v>
      </c>
      <c r="M582" s="768" t="s">
        <v>12177</v>
      </c>
      <c r="N582" s="768" t="s">
        <v>5536</v>
      </c>
      <c r="O582" s="768">
        <v>46113</v>
      </c>
      <c r="P582" s="768"/>
      <c r="Q582" s="768" t="s">
        <v>3765</v>
      </c>
      <c r="R582" s="768">
        <v>46120</v>
      </c>
      <c r="S582" s="768" t="s">
        <v>12502</v>
      </c>
      <c r="T582" s="768" t="s">
        <v>5539</v>
      </c>
      <c r="U582" s="1655">
        <v>46155</v>
      </c>
      <c r="V582" s="768"/>
      <c r="W582" s="768" t="s">
        <v>3748</v>
      </c>
      <c r="X582" s="1655">
        <v>46156</v>
      </c>
      <c r="Y582" s="69" t="s">
        <v>12658</v>
      </c>
      <c r="Z582" s="768" t="s">
        <v>5536</v>
      </c>
      <c r="AA582" s="1655">
        <v>46160</v>
      </c>
      <c r="AB582" s="768"/>
      <c r="AC582" s="787" t="s">
        <v>5626</v>
      </c>
      <c r="AD582" s="793">
        <v>46171</v>
      </c>
      <c r="AE582" s="69" t="s">
        <v>12689</v>
      </c>
      <c r="AF582" s="787"/>
      <c r="AG582" s="787"/>
      <c r="AH582" s="787"/>
      <c r="AI582" s="787"/>
      <c r="AJ582" s="787"/>
      <c r="AK582" s="787"/>
      <c r="AL582" s="787"/>
      <c r="AM582" s="787"/>
      <c r="AN582" s="787"/>
      <c r="AO582" s="787"/>
      <c r="AP582" s="787"/>
      <c r="AQ582" s="787"/>
    </row>
    <row r="583" spans="1:43" s="764" customFormat="1" ht="15" x14ac:dyDescent="0.25">
      <c r="A583" s="768" t="s">
        <v>8342</v>
      </c>
      <c r="B583" s="768"/>
      <c r="C583" s="768"/>
      <c r="D583" s="768" t="s">
        <v>39</v>
      </c>
      <c r="E583" s="768" t="s">
        <v>5298</v>
      </c>
      <c r="F583" s="792">
        <f t="shared" si="72"/>
        <v>46171</v>
      </c>
      <c r="G583" s="787" t="str">
        <f t="shared" si="69"/>
        <v>B1</v>
      </c>
      <c r="H583" s="787" t="str">
        <f t="shared" si="73"/>
        <v>MR_DER-1770_26</v>
      </c>
      <c r="I583" s="793" t="str">
        <f t="shared" si="70"/>
        <v>ND</v>
      </c>
      <c r="J583" s="746" t="str">
        <f t="shared" si="71"/>
        <v>ND</v>
      </c>
      <c r="K583" s="768" t="s">
        <v>3730</v>
      </c>
      <c r="L583" s="768">
        <v>46076</v>
      </c>
      <c r="M583" s="768" t="s">
        <v>12177</v>
      </c>
      <c r="N583" s="768" t="s">
        <v>5536</v>
      </c>
      <c r="O583" s="768">
        <v>46113</v>
      </c>
      <c r="P583" s="768"/>
      <c r="Q583" s="768" t="s">
        <v>3765</v>
      </c>
      <c r="R583" s="768">
        <v>46120</v>
      </c>
      <c r="S583" s="768" t="s">
        <v>12502</v>
      </c>
      <c r="T583" s="768" t="s">
        <v>5539</v>
      </c>
      <c r="U583" s="1655">
        <v>46155</v>
      </c>
      <c r="V583" s="768"/>
      <c r="W583" s="768" t="s">
        <v>3748</v>
      </c>
      <c r="X583" s="1655">
        <v>46156</v>
      </c>
      <c r="Y583" s="69" t="s">
        <v>12658</v>
      </c>
      <c r="Z583" s="768" t="s">
        <v>5536</v>
      </c>
      <c r="AA583" s="1655">
        <v>46160</v>
      </c>
      <c r="AB583" s="768"/>
      <c r="AC583" s="787" t="s">
        <v>5626</v>
      </c>
      <c r="AD583" s="793">
        <v>46171</v>
      </c>
      <c r="AE583" s="69" t="s">
        <v>12689</v>
      </c>
      <c r="AF583" s="787"/>
      <c r="AG583" s="787"/>
      <c r="AH583" s="787"/>
      <c r="AI583" s="787"/>
      <c r="AJ583" s="787"/>
      <c r="AK583" s="787"/>
      <c r="AL583" s="787"/>
      <c r="AM583" s="787"/>
      <c r="AN583" s="787"/>
      <c r="AO583" s="787"/>
      <c r="AP583" s="787"/>
      <c r="AQ583" s="787"/>
    </row>
    <row r="584" spans="1:43" s="764" customFormat="1" ht="15" x14ac:dyDescent="0.25">
      <c r="A584" s="768" t="s">
        <v>8342</v>
      </c>
      <c r="B584" s="768"/>
      <c r="C584" s="768"/>
      <c r="D584" s="768" t="s">
        <v>39</v>
      </c>
      <c r="E584" s="768" t="s">
        <v>5299</v>
      </c>
      <c r="F584" s="792">
        <f t="shared" si="72"/>
        <v>46171</v>
      </c>
      <c r="G584" s="787" t="str">
        <f t="shared" si="69"/>
        <v>B1</v>
      </c>
      <c r="H584" s="787" t="str">
        <f t="shared" si="73"/>
        <v>MR_DER-1770_26</v>
      </c>
      <c r="I584" s="793" t="str">
        <f t="shared" si="70"/>
        <v>ND</v>
      </c>
      <c r="J584" s="746" t="str">
        <f t="shared" si="71"/>
        <v>ND</v>
      </c>
      <c r="K584" s="768" t="s">
        <v>3730</v>
      </c>
      <c r="L584" s="768">
        <v>46076</v>
      </c>
      <c r="M584" s="768" t="s">
        <v>12177</v>
      </c>
      <c r="N584" s="768" t="s">
        <v>5536</v>
      </c>
      <c r="O584" s="768">
        <v>46113</v>
      </c>
      <c r="P584" s="768"/>
      <c r="Q584" s="768" t="s">
        <v>3765</v>
      </c>
      <c r="R584" s="768">
        <v>46120</v>
      </c>
      <c r="S584" s="768" t="s">
        <v>12502</v>
      </c>
      <c r="T584" s="768" t="s">
        <v>5539</v>
      </c>
      <c r="U584" s="1655">
        <v>46155</v>
      </c>
      <c r="V584" s="768"/>
      <c r="W584" s="768" t="s">
        <v>3748</v>
      </c>
      <c r="X584" s="1655">
        <v>46156</v>
      </c>
      <c r="Y584" s="69" t="s">
        <v>12658</v>
      </c>
      <c r="Z584" s="768" t="s">
        <v>5536</v>
      </c>
      <c r="AA584" s="1655">
        <v>46160</v>
      </c>
      <c r="AB584" s="768"/>
      <c r="AC584" s="787" t="s">
        <v>5626</v>
      </c>
      <c r="AD584" s="793">
        <v>46171</v>
      </c>
      <c r="AE584" s="69" t="s">
        <v>12689</v>
      </c>
      <c r="AF584" s="787"/>
      <c r="AG584" s="787"/>
      <c r="AH584" s="787"/>
      <c r="AI584" s="787"/>
      <c r="AJ584" s="787"/>
      <c r="AK584" s="787"/>
      <c r="AL584" s="787"/>
      <c r="AM584" s="787"/>
      <c r="AN584" s="787"/>
      <c r="AO584" s="787"/>
      <c r="AP584" s="787"/>
      <c r="AQ584" s="787"/>
    </row>
    <row r="585" spans="1:43" s="764" customFormat="1" ht="15" x14ac:dyDescent="0.25">
      <c r="A585" s="768" t="s">
        <v>8342</v>
      </c>
      <c r="B585" s="768"/>
      <c r="C585" s="768"/>
      <c r="D585" s="768" t="s">
        <v>39</v>
      </c>
      <c r="E585" s="768" t="s">
        <v>5300</v>
      </c>
      <c r="F585" s="792">
        <f t="shared" si="72"/>
        <v>46171</v>
      </c>
      <c r="G585" s="787" t="str">
        <f t="shared" si="69"/>
        <v>B1</v>
      </c>
      <c r="H585" s="787" t="str">
        <f t="shared" si="73"/>
        <v>MR_DER-1770_26</v>
      </c>
      <c r="I585" s="793" t="str">
        <f t="shared" si="70"/>
        <v>ND</v>
      </c>
      <c r="J585" s="746" t="str">
        <f t="shared" si="71"/>
        <v>ND</v>
      </c>
      <c r="K585" s="768" t="s">
        <v>3730</v>
      </c>
      <c r="L585" s="768">
        <v>46076</v>
      </c>
      <c r="M585" s="768" t="s">
        <v>12177</v>
      </c>
      <c r="N585" s="768" t="s">
        <v>5536</v>
      </c>
      <c r="O585" s="768">
        <v>46113</v>
      </c>
      <c r="P585" s="768"/>
      <c r="Q585" s="768" t="s">
        <v>3765</v>
      </c>
      <c r="R585" s="768">
        <v>46120</v>
      </c>
      <c r="S585" s="768" t="s">
        <v>12502</v>
      </c>
      <c r="T585" s="768" t="s">
        <v>5539</v>
      </c>
      <c r="U585" s="1655">
        <v>46155</v>
      </c>
      <c r="V585" s="768"/>
      <c r="W585" s="768" t="s">
        <v>3748</v>
      </c>
      <c r="X585" s="1655">
        <v>46156</v>
      </c>
      <c r="Y585" s="69" t="s">
        <v>12658</v>
      </c>
      <c r="Z585" s="768" t="s">
        <v>5536</v>
      </c>
      <c r="AA585" s="1655">
        <v>46160</v>
      </c>
      <c r="AB585" s="768"/>
      <c r="AC585" s="787" t="s">
        <v>5626</v>
      </c>
      <c r="AD585" s="793">
        <v>46171</v>
      </c>
      <c r="AE585" s="69" t="s">
        <v>12689</v>
      </c>
      <c r="AF585" s="787"/>
      <c r="AG585" s="787"/>
      <c r="AH585" s="787"/>
      <c r="AI585" s="787"/>
      <c r="AJ585" s="787"/>
      <c r="AK585" s="787"/>
      <c r="AL585" s="787"/>
      <c r="AM585" s="787"/>
      <c r="AN585" s="787"/>
      <c r="AO585" s="787"/>
      <c r="AP585" s="787"/>
      <c r="AQ585" s="787"/>
    </row>
    <row r="586" spans="1:43" s="764" customFormat="1" ht="15" x14ac:dyDescent="0.25">
      <c r="A586" s="768" t="s">
        <v>8342</v>
      </c>
      <c r="B586" s="768"/>
      <c r="C586" s="768"/>
      <c r="D586" s="768" t="s">
        <v>39</v>
      </c>
      <c r="E586" s="768" t="s">
        <v>5301</v>
      </c>
      <c r="F586" s="792">
        <f t="shared" si="72"/>
        <v>46171</v>
      </c>
      <c r="G586" s="787" t="str">
        <f t="shared" si="69"/>
        <v>B1</v>
      </c>
      <c r="H586" s="787" t="str">
        <f t="shared" si="73"/>
        <v>MR_DER-1770_26</v>
      </c>
      <c r="I586" s="793" t="str">
        <f t="shared" si="70"/>
        <v>ND</v>
      </c>
      <c r="J586" s="746" t="str">
        <f t="shared" si="71"/>
        <v>ND</v>
      </c>
      <c r="K586" s="768" t="s">
        <v>3730</v>
      </c>
      <c r="L586" s="768">
        <v>46076</v>
      </c>
      <c r="M586" s="768" t="s">
        <v>12177</v>
      </c>
      <c r="N586" s="768" t="s">
        <v>5536</v>
      </c>
      <c r="O586" s="768">
        <v>46113</v>
      </c>
      <c r="P586" s="768"/>
      <c r="Q586" s="768" t="s">
        <v>3765</v>
      </c>
      <c r="R586" s="768">
        <v>46120</v>
      </c>
      <c r="S586" s="768" t="s">
        <v>12502</v>
      </c>
      <c r="T586" s="768" t="s">
        <v>5539</v>
      </c>
      <c r="U586" s="1655">
        <v>46155</v>
      </c>
      <c r="V586" s="768"/>
      <c r="W586" s="768" t="s">
        <v>3748</v>
      </c>
      <c r="X586" s="1655">
        <v>46156</v>
      </c>
      <c r="Y586" s="69" t="s">
        <v>12658</v>
      </c>
      <c r="Z586" s="768" t="s">
        <v>5536</v>
      </c>
      <c r="AA586" s="1655">
        <v>46160</v>
      </c>
      <c r="AB586" s="768"/>
      <c r="AC586" s="787" t="s">
        <v>5626</v>
      </c>
      <c r="AD586" s="793">
        <v>46171</v>
      </c>
      <c r="AE586" s="69" t="s">
        <v>12689</v>
      </c>
      <c r="AF586" s="787"/>
      <c r="AG586" s="787"/>
      <c r="AH586" s="787"/>
      <c r="AI586" s="787"/>
      <c r="AJ586" s="787"/>
      <c r="AK586" s="787"/>
      <c r="AL586" s="787"/>
      <c r="AM586" s="787"/>
      <c r="AN586" s="787"/>
      <c r="AO586" s="787"/>
      <c r="AP586" s="787"/>
      <c r="AQ586" s="787"/>
    </row>
    <row r="587" spans="1:43" s="764" customFormat="1" ht="15" x14ac:dyDescent="0.25">
      <c r="A587" s="768" t="s">
        <v>8342</v>
      </c>
      <c r="B587" s="768"/>
      <c r="C587" s="768"/>
      <c r="D587" s="768" t="s">
        <v>39</v>
      </c>
      <c r="E587" s="768" t="s">
        <v>5302</v>
      </c>
      <c r="F587" s="792">
        <f t="shared" si="72"/>
        <v>46171</v>
      </c>
      <c r="G587" s="787" t="str">
        <f t="shared" si="69"/>
        <v>B1</v>
      </c>
      <c r="H587" s="787" t="str">
        <f t="shared" si="73"/>
        <v>MR_DER-1770_26</v>
      </c>
      <c r="I587" s="793" t="str">
        <f t="shared" si="70"/>
        <v>ND</v>
      </c>
      <c r="J587" s="746" t="str">
        <f t="shared" si="71"/>
        <v>ND</v>
      </c>
      <c r="K587" s="768" t="s">
        <v>3730</v>
      </c>
      <c r="L587" s="768">
        <v>46076</v>
      </c>
      <c r="M587" s="768" t="s">
        <v>12177</v>
      </c>
      <c r="N587" s="768" t="s">
        <v>5536</v>
      </c>
      <c r="O587" s="768">
        <v>46113</v>
      </c>
      <c r="P587" s="768"/>
      <c r="Q587" s="768" t="s">
        <v>3765</v>
      </c>
      <c r="R587" s="768">
        <v>46120</v>
      </c>
      <c r="S587" s="768" t="s">
        <v>12502</v>
      </c>
      <c r="T587" s="768" t="s">
        <v>5539</v>
      </c>
      <c r="U587" s="1655">
        <v>46155</v>
      </c>
      <c r="V587" s="768"/>
      <c r="W587" s="768" t="s">
        <v>3748</v>
      </c>
      <c r="X587" s="1655">
        <v>46156</v>
      </c>
      <c r="Y587" s="69" t="s">
        <v>12658</v>
      </c>
      <c r="Z587" s="768" t="s">
        <v>5536</v>
      </c>
      <c r="AA587" s="1655">
        <v>46160</v>
      </c>
      <c r="AB587" s="768"/>
      <c r="AC587" s="787" t="s">
        <v>5626</v>
      </c>
      <c r="AD587" s="793">
        <v>46171</v>
      </c>
      <c r="AE587" s="69" t="s">
        <v>12689</v>
      </c>
      <c r="AF587" s="787"/>
      <c r="AG587" s="787"/>
      <c r="AH587" s="787"/>
      <c r="AI587" s="787"/>
      <c r="AJ587" s="787"/>
      <c r="AK587" s="787"/>
      <c r="AL587" s="787"/>
      <c r="AM587" s="787"/>
      <c r="AN587" s="787"/>
      <c r="AO587" s="787"/>
      <c r="AP587" s="787"/>
      <c r="AQ587" s="787"/>
    </row>
    <row r="588" spans="1:43" s="764" customFormat="1" ht="15" x14ac:dyDescent="0.25">
      <c r="A588" s="768" t="s">
        <v>8342</v>
      </c>
      <c r="B588" s="768"/>
      <c r="C588" s="768"/>
      <c r="D588" s="768" t="s">
        <v>39</v>
      </c>
      <c r="E588" s="768" t="s">
        <v>5303</v>
      </c>
      <c r="F588" s="792">
        <f t="shared" si="72"/>
        <v>46171</v>
      </c>
      <c r="G588" s="787" t="str">
        <f t="shared" si="69"/>
        <v>B1</v>
      </c>
      <c r="H588" s="787" t="str">
        <f t="shared" si="73"/>
        <v>MR_DER-1770_26</v>
      </c>
      <c r="I588" s="793" t="str">
        <f t="shared" si="70"/>
        <v>ND</v>
      </c>
      <c r="J588" s="746" t="str">
        <f t="shared" si="71"/>
        <v>ND</v>
      </c>
      <c r="K588" s="768" t="s">
        <v>3730</v>
      </c>
      <c r="L588" s="768">
        <v>46076</v>
      </c>
      <c r="M588" s="768" t="s">
        <v>12177</v>
      </c>
      <c r="N588" s="768" t="s">
        <v>5536</v>
      </c>
      <c r="O588" s="768">
        <v>46113</v>
      </c>
      <c r="P588" s="768"/>
      <c r="Q588" s="768" t="s">
        <v>3765</v>
      </c>
      <c r="R588" s="768">
        <v>46120</v>
      </c>
      <c r="S588" s="768" t="s">
        <v>12502</v>
      </c>
      <c r="T588" s="768" t="s">
        <v>5539</v>
      </c>
      <c r="U588" s="1655">
        <v>46155</v>
      </c>
      <c r="V588" s="768"/>
      <c r="W588" s="768" t="s">
        <v>3748</v>
      </c>
      <c r="X588" s="1655">
        <v>46156</v>
      </c>
      <c r="Y588" s="69" t="s">
        <v>12658</v>
      </c>
      <c r="Z588" s="768" t="s">
        <v>5536</v>
      </c>
      <c r="AA588" s="1655">
        <v>46160</v>
      </c>
      <c r="AB588" s="768"/>
      <c r="AC588" s="787" t="s">
        <v>5626</v>
      </c>
      <c r="AD588" s="793">
        <v>46171</v>
      </c>
      <c r="AE588" s="69" t="s">
        <v>12689</v>
      </c>
      <c r="AF588" s="787"/>
      <c r="AG588" s="787"/>
      <c r="AH588" s="787"/>
      <c r="AI588" s="787"/>
      <c r="AJ588" s="787"/>
      <c r="AK588" s="787"/>
      <c r="AL588" s="787"/>
      <c r="AM588" s="787"/>
      <c r="AN588" s="787"/>
      <c r="AO588" s="787"/>
      <c r="AP588" s="787"/>
      <c r="AQ588" s="787"/>
    </row>
    <row r="589" spans="1:43" s="731" customFormat="1" x14ac:dyDescent="0.25">
      <c r="A589" s="767"/>
      <c r="B589" s="767"/>
      <c r="C589" s="767"/>
      <c r="D589" s="767"/>
      <c r="E589" s="767"/>
      <c r="F589" s="777"/>
      <c r="G589" s="775" t="str">
        <f t="shared" si="69"/>
        <v/>
      </c>
      <c r="H589" s="775" t="str">
        <f t="shared" si="73"/>
        <v/>
      </c>
      <c r="I589" s="778" t="e">
        <f t="shared" si="70"/>
        <v>#N/A</v>
      </c>
      <c r="J589" s="745" t="e">
        <f t="shared" si="71"/>
        <v>#N/A</v>
      </c>
      <c r="K589" s="767"/>
      <c r="L589" s="767"/>
      <c r="M589" s="767"/>
      <c r="N589" s="767"/>
      <c r="O589" s="767"/>
      <c r="P589" s="767"/>
      <c r="Q589" s="767"/>
      <c r="R589" s="767"/>
      <c r="S589" s="767"/>
      <c r="T589" s="767"/>
      <c r="U589" s="767"/>
      <c r="V589" s="767"/>
      <c r="W589" s="767"/>
      <c r="X589" s="767"/>
      <c r="Y589" s="767"/>
      <c r="Z589" s="767"/>
      <c r="AA589" s="767"/>
      <c r="AB589" s="767"/>
      <c r="AC589" s="787"/>
      <c r="AD589" s="787"/>
      <c r="AE589" s="787"/>
      <c r="AF589" s="787"/>
      <c r="AG589" s="787"/>
      <c r="AH589" s="787"/>
      <c r="AI589" s="787"/>
      <c r="AJ589" s="787"/>
      <c r="AK589" s="787"/>
      <c r="AL589" s="787"/>
      <c r="AM589" s="787"/>
      <c r="AN589" s="787"/>
      <c r="AO589" s="787"/>
      <c r="AP589" s="787"/>
      <c r="AQ589" s="787"/>
    </row>
    <row r="590" spans="1:43" s="776" customFormat="1" ht="33.75" x14ac:dyDescent="0.25">
      <c r="A590" s="767"/>
      <c r="B590" s="767" t="s">
        <v>8257</v>
      </c>
      <c r="C590" s="767"/>
      <c r="D590" s="767" t="s">
        <v>40</v>
      </c>
      <c r="E590" s="767" t="s">
        <v>5304</v>
      </c>
      <c r="F590" s="777">
        <f t="shared" si="72"/>
        <v>44887</v>
      </c>
      <c r="G590" s="775" t="str">
        <f t="shared" si="69"/>
        <v>A1</v>
      </c>
      <c r="H590" s="775" t="str">
        <f t="shared" si="73"/>
        <v>MR.DER-0126_22</v>
      </c>
      <c r="I590" s="778">
        <f t="shared" si="70"/>
        <v>44896</v>
      </c>
      <c r="J590" s="745" t="str">
        <f t="shared" si="71"/>
        <v>NÃO APROVADO</v>
      </c>
      <c r="K590" s="767" t="s">
        <v>3730</v>
      </c>
      <c r="L590" s="767">
        <v>44887</v>
      </c>
      <c r="M590" s="767" t="s">
        <v>5673</v>
      </c>
      <c r="N590" s="767" t="s">
        <v>5536</v>
      </c>
      <c r="O590" s="767">
        <v>44896</v>
      </c>
      <c r="P590" s="767" t="s">
        <v>5853</v>
      </c>
      <c r="Q590" s="767"/>
      <c r="R590" s="767"/>
      <c r="S590" s="767"/>
      <c r="T590" s="767"/>
      <c r="U590" s="767"/>
      <c r="V590" s="767"/>
      <c r="W590" s="767"/>
      <c r="X590" s="767"/>
      <c r="Y590" s="767"/>
      <c r="Z590" s="767"/>
      <c r="AA590" s="767"/>
      <c r="AB590" s="767"/>
      <c r="AC590" s="787"/>
      <c r="AD590" s="787"/>
      <c r="AE590" s="787"/>
      <c r="AF590" s="787"/>
      <c r="AG590" s="787"/>
      <c r="AH590" s="787"/>
      <c r="AI590" s="787"/>
      <c r="AJ590" s="787"/>
      <c r="AK590" s="787"/>
      <c r="AL590" s="787"/>
      <c r="AM590" s="787"/>
      <c r="AN590" s="787"/>
      <c r="AO590" s="787"/>
      <c r="AP590" s="787"/>
      <c r="AQ590" s="787"/>
    </row>
    <row r="591" spans="1:43" s="725" customFormat="1" ht="22.5" x14ac:dyDescent="0.25">
      <c r="A591" s="767"/>
      <c r="B591" s="767"/>
      <c r="C591" s="767"/>
      <c r="D591" s="767" t="s">
        <v>40</v>
      </c>
      <c r="E591" s="767" t="s">
        <v>5305</v>
      </c>
      <c r="F591" s="777" t="str">
        <f t="shared" si="72"/>
        <v>NE</v>
      </c>
      <c r="G591" s="775" t="e">
        <f t="shared" si="69"/>
        <v>#N/A</v>
      </c>
      <c r="H591" s="775" t="e">
        <f t="shared" si="73"/>
        <v>#N/A</v>
      </c>
      <c r="I591" s="778" t="str">
        <f t="shared" si="70"/>
        <v>NE</v>
      </c>
      <c r="J591" s="745" t="e">
        <f t="shared" si="71"/>
        <v>#N/A</v>
      </c>
      <c r="K591" s="767"/>
      <c r="L591" s="767"/>
      <c r="M591" s="767"/>
      <c r="N591" s="767"/>
      <c r="O591" s="767"/>
      <c r="P591" s="767"/>
      <c r="Q591" s="767"/>
      <c r="R591" s="767"/>
      <c r="S591" s="767"/>
      <c r="T591" s="767"/>
      <c r="U591" s="767"/>
      <c r="V591" s="767"/>
      <c r="W591" s="767"/>
      <c r="X591" s="767"/>
      <c r="Y591" s="767"/>
      <c r="Z591" s="767"/>
      <c r="AA591" s="767"/>
      <c r="AB591" s="767"/>
      <c r="AC591" s="787"/>
      <c r="AD591" s="787"/>
      <c r="AE591" s="787"/>
      <c r="AF591" s="787"/>
      <c r="AG591" s="787"/>
      <c r="AH591" s="787"/>
      <c r="AI591" s="787"/>
      <c r="AJ591" s="787"/>
      <c r="AK591" s="787"/>
      <c r="AL591" s="787"/>
      <c r="AM591" s="787"/>
      <c r="AN591" s="787"/>
      <c r="AO591" s="787"/>
      <c r="AP591" s="787"/>
      <c r="AQ591" s="787"/>
    </row>
    <row r="592" spans="1:43" s="725" customFormat="1" ht="22.5" x14ac:dyDescent="0.25">
      <c r="A592" s="767"/>
      <c r="B592" s="767"/>
      <c r="C592" s="767"/>
      <c r="D592" s="767" t="s">
        <v>41</v>
      </c>
      <c r="E592" s="767" t="s">
        <v>5306</v>
      </c>
      <c r="F592" s="777" t="str">
        <f t="shared" si="72"/>
        <v>NE</v>
      </c>
      <c r="G592" s="775" t="e">
        <f t="shared" si="69"/>
        <v>#N/A</v>
      </c>
      <c r="H592" s="775" t="e">
        <f t="shared" si="73"/>
        <v>#N/A</v>
      </c>
      <c r="I592" s="778" t="str">
        <f t="shared" si="70"/>
        <v>NE</v>
      </c>
      <c r="J592" s="745" t="e">
        <f t="shared" si="71"/>
        <v>#N/A</v>
      </c>
      <c r="K592" s="767"/>
      <c r="L592" s="767"/>
      <c r="M592" s="767"/>
      <c r="N592" s="767"/>
      <c r="O592" s="767"/>
      <c r="P592" s="767"/>
      <c r="Q592" s="767"/>
      <c r="R592" s="767"/>
      <c r="S592" s="767"/>
      <c r="T592" s="767"/>
      <c r="U592" s="767"/>
      <c r="V592" s="767"/>
      <c r="W592" s="767"/>
      <c r="X592" s="767"/>
      <c r="Y592" s="767"/>
      <c r="Z592" s="767"/>
      <c r="AA592" s="767"/>
      <c r="AB592" s="767"/>
      <c r="AC592" s="787"/>
      <c r="AD592" s="787"/>
      <c r="AE592" s="787"/>
      <c r="AF592" s="787"/>
      <c r="AG592" s="787"/>
      <c r="AH592" s="787"/>
      <c r="AI592" s="787"/>
      <c r="AJ592" s="787"/>
      <c r="AK592" s="787"/>
      <c r="AL592" s="787"/>
      <c r="AM592" s="787"/>
      <c r="AN592" s="787"/>
      <c r="AO592" s="787"/>
      <c r="AP592" s="787"/>
      <c r="AQ592" s="787"/>
    </row>
    <row r="593" spans="1:43" s="725" customFormat="1" ht="22.5" x14ac:dyDescent="0.25">
      <c r="A593" s="767"/>
      <c r="B593" s="767"/>
      <c r="C593" s="767"/>
      <c r="D593" s="767" t="s">
        <v>41</v>
      </c>
      <c r="E593" s="767" t="s">
        <v>5307</v>
      </c>
      <c r="F593" s="777" t="str">
        <f t="shared" si="72"/>
        <v>NE</v>
      </c>
      <c r="G593" s="775" t="e">
        <f t="shared" si="69"/>
        <v>#N/A</v>
      </c>
      <c r="H593" s="775" t="e">
        <f t="shared" si="73"/>
        <v>#N/A</v>
      </c>
      <c r="I593" s="778" t="str">
        <f t="shared" si="70"/>
        <v>NE</v>
      </c>
      <c r="J593" s="745" t="e">
        <f t="shared" si="71"/>
        <v>#N/A</v>
      </c>
      <c r="K593" s="767"/>
      <c r="L593" s="767"/>
      <c r="M593" s="767"/>
      <c r="N593" s="767"/>
      <c r="O593" s="767"/>
      <c r="P593" s="767"/>
      <c r="Q593" s="767"/>
      <c r="R593" s="767"/>
      <c r="S593" s="767"/>
      <c r="T593" s="767"/>
      <c r="U593" s="767"/>
      <c r="V593" s="767"/>
      <c r="W593" s="767"/>
      <c r="X593" s="767"/>
      <c r="Y593" s="767"/>
      <c r="Z593" s="767"/>
      <c r="AA593" s="767"/>
      <c r="AB593" s="767"/>
      <c r="AC593" s="787"/>
      <c r="AD593" s="787"/>
      <c r="AE593" s="787"/>
      <c r="AF593" s="787"/>
      <c r="AG593" s="787"/>
      <c r="AH593" s="787"/>
      <c r="AI593" s="787"/>
      <c r="AJ593" s="787"/>
      <c r="AK593" s="787"/>
      <c r="AL593" s="787"/>
      <c r="AM593" s="787"/>
      <c r="AN593" s="787"/>
      <c r="AO593" s="787"/>
      <c r="AP593" s="787"/>
      <c r="AQ593" s="787"/>
    </row>
    <row r="594" spans="1:43" s="725" customFormat="1" ht="22.5" x14ac:dyDescent="0.25">
      <c r="A594" s="767"/>
      <c r="B594" s="767"/>
      <c r="C594" s="767"/>
      <c r="D594" s="767" t="s">
        <v>41</v>
      </c>
      <c r="E594" s="767" t="s">
        <v>5308</v>
      </c>
      <c r="F594" s="777" t="str">
        <f t="shared" si="72"/>
        <v>NE</v>
      </c>
      <c r="G594" s="775" t="e">
        <f t="shared" si="69"/>
        <v>#N/A</v>
      </c>
      <c r="H594" s="775" t="e">
        <f t="shared" si="73"/>
        <v>#N/A</v>
      </c>
      <c r="I594" s="778" t="str">
        <f t="shared" si="70"/>
        <v>NE</v>
      </c>
      <c r="J594" s="745" t="e">
        <f t="shared" si="71"/>
        <v>#N/A</v>
      </c>
      <c r="K594" s="767"/>
      <c r="L594" s="767"/>
      <c r="M594" s="767"/>
      <c r="N594" s="767"/>
      <c r="O594" s="767"/>
      <c r="P594" s="767"/>
      <c r="Q594" s="767"/>
      <c r="R594" s="767"/>
      <c r="S594" s="767"/>
      <c r="T594" s="767"/>
      <c r="U594" s="767"/>
      <c r="V594" s="767"/>
      <c r="W594" s="767"/>
      <c r="X594" s="767"/>
      <c r="Y594" s="767"/>
      <c r="Z594" s="767"/>
      <c r="AA594" s="767"/>
      <c r="AB594" s="767"/>
      <c r="AC594" s="787"/>
      <c r="AD594" s="787"/>
      <c r="AE594" s="787"/>
      <c r="AF594" s="787"/>
      <c r="AG594" s="787"/>
      <c r="AH594" s="787"/>
      <c r="AI594" s="787"/>
      <c r="AJ594" s="787"/>
      <c r="AK594" s="787"/>
      <c r="AL594" s="787"/>
      <c r="AM594" s="787"/>
      <c r="AN594" s="787"/>
      <c r="AO594" s="787"/>
      <c r="AP594" s="787"/>
      <c r="AQ594" s="787"/>
    </row>
    <row r="595" spans="1:43" s="725" customFormat="1" ht="22.5" x14ac:dyDescent="0.25">
      <c r="A595" s="767"/>
      <c r="B595" s="767"/>
      <c r="C595" s="767"/>
      <c r="D595" s="767" t="s">
        <v>41</v>
      </c>
      <c r="E595" s="767" t="s">
        <v>5309</v>
      </c>
      <c r="F595" s="777" t="str">
        <f t="shared" si="72"/>
        <v>NE</v>
      </c>
      <c r="G595" s="775" t="e">
        <f t="shared" si="69"/>
        <v>#N/A</v>
      </c>
      <c r="H595" s="775" t="e">
        <f t="shared" si="73"/>
        <v>#N/A</v>
      </c>
      <c r="I595" s="778" t="str">
        <f t="shared" si="70"/>
        <v>NE</v>
      </c>
      <c r="J595" s="745" t="e">
        <f t="shared" si="71"/>
        <v>#N/A</v>
      </c>
      <c r="K595" s="767"/>
      <c r="L595" s="767"/>
      <c r="M595" s="767"/>
      <c r="N595" s="767"/>
      <c r="O595" s="767"/>
      <c r="P595" s="767"/>
      <c r="Q595" s="767"/>
      <c r="R595" s="767"/>
      <c r="S595" s="767"/>
      <c r="T595" s="767"/>
      <c r="U595" s="767"/>
      <c r="V595" s="767"/>
      <c r="W595" s="767"/>
      <c r="X595" s="767"/>
      <c r="Y595" s="767"/>
      <c r="Z595" s="767"/>
      <c r="AA595" s="767"/>
      <c r="AB595" s="767"/>
      <c r="AC595" s="787"/>
      <c r="AD595" s="787"/>
      <c r="AE595" s="787"/>
      <c r="AF595" s="787"/>
      <c r="AG595" s="787"/>
      <c r="AH595" s="787"/>
      <c r="AI595" s="787"/>
      <c r="AJ595" s="787"/>
      <c r="AK595" s="787"/>
      <c r="AL595" s="787"/>
      <c r="AM595" s="787"/>
      <c r="AN595" s="787"/>
      <c r="AO595" s="787"/>
      <c r="AP595" s="787"/>
      <c r="AQ595" s="787"/>
    </row>
    <row r="596" spans="1:43" s="725" customFormat="1" ht="22.5" x14ac:dyDescent="0.25">
      <c r="A596" s="767"/>
      <c r="B596" s="767"/>
      <c r="C596" s="767"/>
      <c r="D596" s="767" t="s">
        <v>41</v>
      </c>
      <c r="E596" s="767" t="s">
        <v>5310</v>
      </c>
      <c r="F596" s="777" t="str">
        <f t="shared" si="72"/>
        <v>NE</v>
      </c>
      <c r="G596" s="775" t="e">
        <f t="shared" si="69"/>
        <v>#N/A</v>
      </c>
      <c r="H596" s="775" t="e">
        <f t="shared" si="73"/>
        <v>#N/A</v>
      </c>
      <c r="I596" s="778" t="str">
        <f t="shared" si="70"/>
        <v>NE</v>
      </c>
      <c r="J596" s="745" t="e">
        <f t="shared" si="71"/>
        <v>#N/A</v>
      </c>
      <c r="K596" s="767"/>
      <c r="L596" s="767"/>
      <c r="M596" s="767"/>
      <c r="N596" s="767"/>
      <c r="O596" s="767"/>
      <c r="P596" s="767"/>
      <c r="Q596" s="767"/>
      <c r="R596" s="767"/>
      <c r="S596" s="767"/>
      <c r="T596" s="767"/>
      <c r="U596" s="767"/>
      <c r="V596" s="767"/>
      <c r="W596" s="767"/>
      <c r="X596" s="767"/>
      <c r="Y596" s="767"/>
      <c r="Z596" s="767"/>
      <c r="AA596" s="767"/>
      <c r="AB596" s="767"/>
      <c r="AC596" s="787"/>
      <c r="AD596" s="787"/>
      <c r="AE596" s="787"/>
      <c r="AF596" s="787"/>
      <c r="AG596" s="787"/>
      <c r="AH596" s="787"/>
      <c r="AI596" s="787"/>
      <c r="AJ596" s="787"/>
      <c r="AK596" s="787"/>
      <c r="AL596" s="787"/>
      <c r="AM596" s="787"/>
      <c r="AN596" s="787"/>
      <c r="AO596" s="787"/>
      <c r="AP596" s="787"/>
      <c r="AQ596" s="787"/>
    </row>
    <row r="597" spans="1:43" s="725" customFormat="1" ht="22.5" x14ac:dyDescent="0.25">
      <c r="A597" s="767"/>
      <c r="B597" s="767"/>
      <c r="C597" s="767"/>
      <c r="D597" s="767" t="s">
        <v>41</v>
      </c>
      <c r="E597" s="767" t="s">
        <v>5311</v>
      </c>
      <c r="F597" s="777" t="str">
        <f t="shared" si="72"/>
        <v>NE</v>
      </c>
      <c r="G597" s="775" t="e">
        <f t="shared" si="69"/>
        <v>#N/A</v>
      </c>
      <c r="H597" s="775" t="e">
        <f t="shared" si="73"/>
        <v>#N/A</v>
      </c>
      <c r="I597" s="778" t="str">
        <f t="shared" si="70"/>
        <v>NE</v>
      </c>
      <c r="J597" s="745" t="e">
        <f t="shared" si="71"/>
        <v>#N/A</v>
      </c>
      <c r="K597" s="767"/>
      <c r="L597" s="767"/>
      <c r="M597" s="767"/>
      <c r="N597" s="767"/>
      <c r="O597" s="767"/>
      <c r="P597" s="767"/>
      <c r="Q597" s="767"/>
      <c r="R597" s="767"/>
      <c r="S597" s="767"/>
      <c r="T597" s="767"/>
      <c r="U597" s="767"/>
      <c r="V597" s="767"/>
      <c r="W597" s="767"/>
      <c r="X597" s="767"/>
      <c r="Y597" s="767"/>
      <c r="Z597" s="767"/>
      <c r="AA597" s="767"/>
      <c r="AB597" s="767"/>
      <c r="AC597" s="787"/>
      <c r="AD597" s="787"/>
      <c r="AE597" s="787"/>
      <c r="AF597" s="787"/>
      <c r="AG597" s="787"/>
      <c r="AH597" s="787"/>
      <c r="AI597" s="787"/>
      <c r="AJ597" s="787"/>
      <c r="AK597" s="787"/>
      <c r="AL597" s="787"/>
      <c r="AM597" s="787"/>
      <c r="AN597" s="787"/>
      <c r="AO597" s="787"/>
      <c r="AP597" s="787"/>
      <c r="AQ597" s="787"/>
    </row>
    <row r="598" spans="1:43" s="725" customFormat="1" ht="22.5" x14ac:dyDescent="0.25">
      <c r="A598" s="767"/>
      <c r="B598" s="767"/>
      <c r="C598" s="767"/>
      <c r="D598" s="767" t="s">
        <v>41</v>
      </c>
      <c r="E598" s="767" t="s">
        <v>5312</v>
      </c>
      <c r="F598" s="777" t="str">
        <f t="shared" si="72"/>
        <v>NE</v>
      </c>
      <c r="G598" s="775" t="e">
        <f t="shared" si="69"/>
        <v>#N/A</v>
      </c>
      <c r="H598" s="775" t="e">
        <f t="shared" si="73"/>
        <v>#N/A</v>
      </c>
      <c r="I598" s="778" t="str">
        <f t="shared" si="70"/>
        <v>NE</v>
      </c>
      <c r="J598" s="745" t="e">
        <f t="shared" si="71"/>
        <v>#N/A</v>
      </c>
      <c r="K598" s="767"/>
      <c r="L598" s="767"/>
      <c r="M598" s="767"/>
      <c r="N598" s="767"/>
      <c r="O598" s="767"/>
      <c r="P598" s="767"/>
      <c r="Q598" s="767"/>
      <c r="R598" s="767"/>
      <c r="S598" s="767"/>
      <c r="T598" s="767"/>
      <c r="U598" s="767"/>
      <c r="V598" s="767"/>
      <c r="W598" s="767"/>
      <c r="X598" s="767"/>
      <c r="Y598" s="767"/>
      <c r="Z598" s="767"/>
      <c r="AA598" s="767"/>
      <c r="AB598" s="767"/>
      <c r="AC598" s="787"/>
      <c r="AD598" s="787"/>
      <c r="AE598" s="787"/>
      <c r="AF598" s="787"/>
      <c r="AG598" s="787"/>
      <c r="AH598" s="787"/>
      <c r="AI598" s="787"/>
      <c r="AJ598" s="787"/>
      <c r="AK598" s="787"/>
      <c r="AL598" s="787"/>
      <c r="AM598" s="787"/>
      <c r="AN598" s="787"/>
      <c r="AO598" s="787"/>
      <c r="AP598" s="787"/>
      <c r="AQ598" s="787"/>
    </row>
    <row r="599" spans="1:43" s="725" customFormat="1" ht="22.5" x14ac:dyDescent="0.25">
      <c r="A599" s="767"/>
      <c r="B599" s="767"/>
      <c r="C599" s="767"/>
      <c r="D599" s="767" t="s">
        <v>41</v>
      </c>
      <c r="E599" s="767" t="s">
        <v>5313</v>
      </c>
      <c r="F599" s="777" t="str">
        <f t="shared" si="72"/>
        <v>NE</v>
      </c>
      <c r="G599" s="775" t="e">
        <f t="shared" si="69"/>
        <v>#N/A</v>
      </c>
      <c r="H599" s="775" t="e">
        <f t="shared" si="73"/>
        <v>#N/A</v>
      </c>
      <c r="I599" s="778" t="str">
        <f t="shared" si="70"/>
        <v>NE</v>
      </c>
      <c r="J599" s="745" t="e">
        <f t="shared" si="71"/>
        <v>#N/A</v>
      </c>
      <c r="K599" s="767"/>
      <c r="L599" s="767"/>
      <c r="M599" s="767"/>
      <c r="N599" s="767"/>
      <c r="O599" s="767"/>
      <c r="P599" s="767"/>
      <c r="Q599" s="767"/>
      <c r="R599" s="767"/>
      <c r="S599" s="767"/>
      <c r="T599" s="767"/>
      <c r="U599" s="767"/>
      <c r="V599" s="767"/>
      <c r="W599" s="767"/>
      <c r="X599" s="767"/>
      <c r="Y599" s="767"/>
      <c r="Z599" s="767"/>
      <c r="AA599" s="767"/>
      <c r="AB599" s="767"/>
      <c r="AC599" s="787"/>
      <c r="AD599" s="787"/>
      <c r="AE599" s="787"/>
      <c r="AF599" s="787"/>
      <c r="AG599" s="787"/>
      <c r="AH599" s="787"/>
      <c r="AI599" s="787"/>
      <c r="AJ599" s="787"/>
      <c r="AK599" s="787"/>
      <c r="AL599" s="787"/>
      <c r="AM599" s="787"/>
      <c r="AN599" s="787"/>
      <c r="AO599" s="787"/>
      <c r="AP599" s="787"/>
      <c r="AQ599" s="787"/>
    </row>
    <row r="600" spans="1:43" s="725" customFormat="1" x14ac:dyDescent="0.25">
      <c r="A600" s="767" t="s">
        <v>8263</v>
      </c>
      <c r="B600" s="767"/>
      <c r="C600" s="767"/>
      <c r="D600" s="767" t="s">
        <v>42</v>
      </c>
      <c r="E600" s="767" t="s">
        <v>5314</v>
      </c>
      <c r="F600" s="777">
        <f t="shared" si="72"/>
        <v>46129</v>
      </c>
      <c r="G600" s="775" t="str">
        <f t="shared" si="69"/>
        <v>A</v>
      </c>
      <c r="H600" s="775" t="str">
        <f t="shared" si="73"/>
        <v>MR_DER-1684_26</v>
      </c>
      <c r="I600" s="778" t="str">
        <f t="shared" si="70"/>
        <v>ND</v>
      </c>
      <c r="J600" s="745" t="str">
        <f t="shared" si="71"/>
        <v>ND</v>
      </c>
      <c r="K600" s="767" t="s">
        <v>3730</v>
      </c>
      <c r="L600" s="767">
        <v>46085</v>
      </c>
      <c r="M600" s="767" t="s">
        <v>12265</v>
      </c>
      <c r="N600" s="767" t="s">
        <v>5539</v>
      </c>
      <c r="O600" s="767">
        <v>46125</v>
      </c>
      <c r="P600" s="767"/>
      <c r="Q600" s="767" t="s">
        <v>3748</v>
      </c>
      <c r="R600" s="767">
        <v>46129</v>
      </c>
      <c r="S600" s="767" t="s">
        <v>12519</v>
      </c>
      <c r="T600" s="767"/>
      <c r="U600" s="767"/>
      <c r="V600" s="767"/>
      <c r="W600" s="767"/>
      <c r="X600" s="767"/>
      <c r="Y600" s="767"/>
      <c r="Z600" s="767"/>
      <c r="AA600" s="767"/>
      <c r="AB600" s="767"/>
      <c r="AC600" s="787"/>
      <c r="AD600" s="787"/>
      <c r="AE600" s="787"/>
      <c r="AF600" s="787"/>
      <c r="AG600" s="787"/>
      <c r="AH600" s="787"/>
      <c r="AI600" s="787"/>
      <c r="AJ600" s="787"/>
      <c r="AK600" s="787"/>
      <c r="AL600" s="787"/>
      <c r="AM600" s="787"/>
      <c r="AN600" s="787"/>
      <c r="AO600" s="787"/>
      <c r="AP600" s="787"/>
      <c r="AQ600" s="787"/>
    </row>
    <row r="601" spans="1:43" s="725" customFormat="1" x14ac:dyDescent="0.25">
      <c r="A601" s="767" t="s">
        <v>8263</v>
      </c>
      <c r="B601" s="767"/>
      <c r="C601" s="767"/>
      <c r="D601" s="767" t="s">
        <v>42</v>
      </c>
      <c r="E601" s="767" t="s">
        <v>5315</v>
      </c>
      <c r="F601" s="777">
        <f t="shared" si="72"/>
        <v>46129</v>
      </c>
      <c r="G601" s="775" t="str">
        <f t="shared" si="69"/>
        <v>A</v>
      </c>
      <c r="H601" s="775" t="str">
        <f t="shared" si="73"/>
        <v>MR_DER-1684_26</v>
      </c>
      <c r="I601" s="778" t="str">
        <f t="shared" si="70"/>
        <v>ND</v>
      </c>
      <c r="J601" s="745" t="str">
        <f t="shared" si="71"/>
        <v>ND</v>
      </c>
      <c r="K601" s="767" t="s">
        <v>3730</v>
      </c>
      <c r="L601" s="767">
        <v>46085</v>
      </c>
      <c r="M601" s="767" t="s">
        <v>12265</v>
      </c>
      <c r="N601" s="767" t="s">
        <v>5539</v>
      </c>
      <c r="O601" s="767">
        <v>46125</v>
      </c>
      <c r="P601" s="767"/>
      <c r="Q601" s="767" t="s">
        <v>3748</v>
      </c>
      <c r="R601" s="767">
        <v>46129</v>
      </c>
      <c r="S601" s="767" t="s">
        <v>12519</v>
      </c>
      <c r="T601" s="767"/>
      <c r="U601" s="767"/>
      <c r="V601" s="767"/>
      <c r="W601" s="767"/>
      <c r="X601" s="767"/>
      <c r="Y601" s="767"/>
      <c r="Z601" s="767"/>
      <c r="AA601" s="767"/>
      <c r="AB601" s="767"/>
      <c r="AC601" s="787"/>
      <c r="AD601" s="787"/>
      <c r="AE601" s="787"/>
      <c r="AF601" s="787"/>
      <c r="AG601" s="787"/>
      <c r="AH601" s="787"/>
      <c r="AI601" s="787"/>
      <c r="AJ601" s="787"/>
      <c r="AK601" s="787"/>
      <c r="AL601" s="787"/>
      <c r="AM601" s="787"/>
      <c r="AN601" s="787"/>
      <c r="AO601" s="787"/>
      <c r="AP601" s="787"/>
      <c r="AQ601" s="787"/>
    </row>
    <row r="602" spans="1:43" s="725" customFormat="1" x14ac:dyDescent="0.25">
      <c r="A602" s="767"/>
      <c r="B602" s="767"/>
      <c r="C602" s="767"/>
      <c r="D602" s="767" t="s">
        <v>42</v>
      </c>
      <c r="E602" s="767" t="s">
        <v>5316</v>
      </c>
      <c r="F602" s="777" t="str">
        <f t="shared" si="72"/>
        <v>NE</v>
      </c>
      <c r="G602" s="775" t="e">
        <f t="shared" si="69"/>
        <v>#N/A</v>
      </c>
      <c r="H602" s="775" t="e">
        <f t="shared" si="73"/>
        <v>#N/A</v>
      </c>
      <c r="I602" s="778" t="str">
        <f t="shared" si="70"/>
        <v>NE</v>
      </c>
      <c r="J602" s="745" t="e">
        <f t="shared" si="71"/>
        <v>#N/A</v>
      </c>
      <c r="K602" s="767"/>
      <c r="L602" s="767"/>
      <c r="M602" s="767"/>
      <c r="N602" s="767"/>
      <c r="O602" s="767"/>
      <c r="P602" s="767"/>
      <c r="Q602" s="767"/>
      <c r="R602" s="767"/>
      <c r="S602" s="767"/>
      <c r="T602" s="767"/>
      <c r="U602" s="767"/>
      <c r="V602" s="767"/>
      <c r="W602" s="767"/>
      <c r="X602" s="767"/>
      <c r="Y602" s="767"/>
      <c r="Z602" s="767"/>
      <c r="AA602" s="767"/>
      <c r="AB602" s="767"/>
      <c r="AC602" s="787"/>
      <c r="AD602" s="787"/>
      <c r="AE602" s="787"/>
      <c r="AF602" s="787"/>
      <c r="AG602" s="787"/>
      <c r="AH602" s="787"/>
      <c r="AI602" s="787"/>
      <c r="AJ602" s="787"/>
      <c r="AK602" s="787"/>
      <c r="AL602" s="787"/>
      <c r="AM602" s="787"/>
      <c r="AN602" s="787"/>
      <c r="AO602" s="787"/>
      <c r="AP602" s="787"/>
      <c r="AQ602" s="787"/>
    </row>
    <row r="603" spans="1:43" s="725" customFormat="1" x14ac:dyDescent="0.25">
      <c r="A603" s="767"/>
      <c r="B603" s="767"/>
      <c r="C603" s="767"/>
      <c r="D603" s="767" t="s">
        <v>42</v>
      </c>
      <c r="E603" s="767" t="s">
        <v>5317</v>
      </c>
      <c r="F603" s="777" t="str">
        <f t="shared" si="72"/>
        <v>NE</v>
      </c>
      <c r="G603" s="775" t="e">
        <f t="shared" ref="G603:G666" si="74">IF($F603="","",INDEX($K603:$FI603,1,MATCH($F603,$K603:$FI603,)-1))</f>
        <v>#N/A</v>
      </c>
      <c r="H603" s="775" t="e">
        <f t="shared" si="73"/>
        <v>#N/A</v>
      </c>
      <c r="I603" s="778" t="str">
        <f t="shared" si="70"/>
        <v>NE</v>
      </c>
      <c r="J603" s="745" t="e">
        <f t="shared" si="71"/>
        <v>#N/A</v>
      </c>
      <c r="K603" s="767"/>
      <c r="L603" s="767"/>
      <c r="M603" s="767"/>
      <c r="N603" s="767"/>
      <c r="O603" s="767"/>
      <c r="P603" s="767"/>
      <c r="Q603" s="767"/>
      <c r="R603" s="767"/>
      <c r="S603" s="767"/>
      <c r="T603" s="767"/>
      <c r="U603" s="767"/>
      <c r="V603" s="767"/>
      <c r="W603" s="767"/>
      <c r="X603" s="767"/>
      <c r="Y603" s="767"/>
      <c r="Z603" s="767"/>
      <c r="AA603" s="767"/>
      <c r="AB603" s="767"/>
      <c r="AC603" s="787"/>
      <c r="AD603" s="787"/>
      <c r="AE603" s="787"/>
      <c r="AF603" s="787"/>
      <c r="AG603" s="787"/>
      <c r="AH603" s="787"/>
      <c r="AI603" s="787"/>
      <c r="AJ603" s="787"/>
      <c r="AK603" s="787"/>
      <c r="AL603" s="787"/>
      <c r="AM603" s="787"/>
      <c r="AN603" s="787"/>
      <c r="AO603" s="787"/>
      <c r="AP603" s="787"/>
      <c r="AQ603" s="787"/>
    </row>
    <row r="604" spans="1:43" s="731" customFormat="1" x14ac:dyDescent="0.25">
      <c r="A604" s="767"/>
      <c r="B604" s="767"/>
      <c r="C604" s="767"/>
      <c r="D604" s="767"/>
      <c r="E604" s="767"/>
      <c r="F604" s="777"/>
      <c r="G604" s="775" t="str">
        <f t="shared" si="74"/>
        <v/>
      </c>
      <c r="H604" s="775" t="str">
        <f t="shared" si="73"/>
        <v/>
      </c>
      <c r="I604" s="778" t="e">
        <f t="shared" si="70"/>
        <v>#N/A</v>
      </c>
      <c r="J604" s="745" t="e">
        <f t="shared" si="71"/>
        <v>#N/A</v>
      </c>
      <c r="K604" s="767"/>
      <c r="L604" s="767"/>
      <c r="M604" s="767"/>
      <c r="N604" s="767"/>
      <c r="O604" s="767"/>
      <c r="P604" s="767"/>
      <c r="Q604" s="767"/>
      <c r="R604" s="767"/>
      <c r="S604" s="767"/>
      <c r="T604" s="767"/>
      <c r="U604" s="767"/>
      <c r="V604" s="767"/>
      <c r="W604" s="767"/>
      <c r="X604" s="767"/>
      <c r="Y604" s="767"/>
      <c r="Z604" s="767"/>
      <c r="AA604" s="767"/>
      <c r="AB604" s="767"/>
      <c r="AC604" s="787"/>
      <c r="AD604" s="787"/>
      <c r="AE604" s="787"/>
      <c r="AF604" s="787"/>
      <c r="AG604" s="787"/>
      <c r="AH604" s="787"/>
      <c r="AI604" s="787"/>
      <c r="AJ604" s="787"/>
      <c r="AK604" s="787"/>
      <c r="AL604" s="787"/>
      <c r="AM604" s="787"/>
      <c r="AN604" s="787"/>
      <c r="AO604" s="787"/>
      <c r="AP604" s="787"/>
      <c r="AQ604" s="787"/>
    </row>
    <row r="605" spans="1:43" s="725" customFormat="1" x14ac:dyDescent="0.25">
      <c r="A605" s="767"/>
      <c r="B605" s="767"/>
      <c r="C605" s="767"/>
      <c r="D605" s="767" t="s">
        <v>68</v>
      </c>
      <c r="E605" s="767" t="s">
        <v>5318</v>
      </c>
      <c r="F605" s="777" t="str">
        <f t="shared" si="72"/>
        <v>NE</v>
      </c>
      <c r="G605" s="775" t="e">
        <f t="shared" si="74"/>
        <v>#N/A</v>
      </c>
      <c r="H605" s="775" t="e">
        <f t="shared" si="73"/>
        <v>#N/A</v>
      </c>
      <c r="I605" s="778" t="str">
        <f t="shared" si="70"/>
        <v>NE</v>
      </c>
      <c r="J605" s="745" t="e">
        <f t="shared" si="71"/>
        <v>#N/A</v>
      </c>
      <c r="K605" s="767"/>
      <c r="L605" s="767"/>
      <c r="M605" s="767"/>
      <c r="N605" s="767"/>
      <c r="O605" s="767"/>
      <c r="P605" s="767"/>
      <c r="Q605" s="767"/>
      <c r="R605" s="767"/>
      <c r="S605" s="767"/>
      <c r="T605" s="767"/>
      <c r="U605" s="767"/>
      <c r="V605" s="767"/>
      <c r="W605" s="767"/>
      <c r="X605" s="767"/>
      <c r="Y605" s="767"/>
      <c r="Z605" s="767"/>
      <c r="AA605" s="767"/>
      <c r="AB605" s="767"/>
      <c r="AC605" s="787"/>
      <c r="AD605" s="787"/>
      <c r="AE605" s="787"/>
      <c r="AF605" s="787"/>
      <c r="AG605" s="787"/>
      <c r="AH605" s="787"/>
      <c r="AI605" s="787"/>
      <c r="AJ605" s="787"/>
      <c r="AK605" s="787"/>
      <c r="AL605" s="787"/>
      <c r="AM605" s="787"/>
      <c r="AN605" s="787"/>
      <c r="AO605" s="787"/>
      <c r="AP605" s="787"/>
      <c r="AQ605" s="787"/>
    </row>
    <row r="606" spans="1:43" s="725" customFormat="1" x14ac:dyDescent="0.25">
      <c r="A606" s="767"/>
      <c r="B606" s="767"/>
      <c r="C606" s="767"/>
      <c r="D606" s="767" t="s">
        <v>68</v>
      </c>
      <c r="E606" s="767" t="s">
        <v>5319</v>
      </c>
      <c r="F606" s="777" t="str">
        <f t="shared" si="72"/>
        <v>NE</v>
      </c>
      <c r="G606" s="775" t="e">
        <f t="shared" si="74"/>
        <v>#N/A</v>
      </c>
      <c r="H606" s="775" t="e">
        <f t="shared" si="73"/>
        <v>#N/A</v>
      </c>
      <c r="I606" s="778" t="str">
        <f t="shared" si="70"/>
        <v>NE</v>
      </c>
      <c r="J606" s="745" t="e">
        <f t="shared" si="71"/>
        <v>#N/A</v>
      </c>
      <c r="K606" s="767"/>
      <c r="L606" s="767"/>
      <c r="M606" s="767"/>
      <c r="N606" s="767"/>
      <c r="O606" s="767"/>
      <c r="P606" s="767"/>
      <c r="Q606" s="767"/>
      <c r="R606" s="767"/>
      <c r="S606" s="767"/>
      <c r="T606" s="767"/>
      <c r="U606" s="767"/>
      <c r="V606" s="767"/>
      <c r="W606" s="767"/>
      <c r="X606" s="767"/>
      <c r="Y606" s="767"/>
      <c r="Z606" s="767"/>
      <c r="AA606" s="767"/>
      <c r="AB606" s="767"/>
      <c r="AC606" s="787"/>
      <c r="AD606" s="787"/>
      <c r="AE606" s="787"/>
      <c r="AF606" s="787"/>
      <c r="AG606" s="787"/>
      <c r="AH606" s="787"/>
      <c r="AI606" s="787"/>
      <c r="AJ606" s="787"/>
      <c r="AK606" s="787"/>
      <c r="AL606" s="787"/>
      <c r="AM606" s="787"/>
      <c r="AN606" s="787"/>
      <c r="AO606" s="787"/>
      <c r="AP606" s="787"/>
      <c r="AQ606" s="787"/>
    </row>
    <row r="607" spans="1:43" s="725" customFormat="1" x14ac:dyDescent="0.25">
      <c r="A607" s="767"/>
      <c r="B607" s="767"/>
      <c r="C607" s="767"/>
      <c r="D607" s="767" t="s">
        <v>68</v>
      </c>
      <c r="E607" s="767" t="s">
        <v>5320</v>
      </c>
      <c r="F607" s="777" t="str">
        <f t="shared" si="72"/>
        <v>NE</v>
      </c>
      <c r="G607" s="775" t="e">
        <f t="shared" si="74"/>
        <v>#N/A</v>
      </c>
      <c r="H607" s="775" t="e">
        <f t="shared" si="73"/>
        <v>#N/A</v>
      </c>
      <c r="I607" s="778" t="str">
        <f t="shared" si="70"/>
        <v>NE</v>
      </c>
      <c r="J607" s="745" t="e">
        <f t="shared" si="71"/>
        <v>#N/A</v>
      </c>
      <c r="K607" s="767"/>
      <c r="L607" s="767"/>
      <c r="M607" s="767"/>
      <c r="N607" s="767"/>
      <c r="O607" s="767"/>
      <c r="P607" s="767"/>
      <c r="Q607" s="767"/>
      <c r="R607" s="767"/>
      <c r="S607" s="767"/>
      <c r="T607" s="767"/>
      <c r="U607" s="767"/>
      <c r="V607" s="767"/>
      <c r="W607" s="767"/>
      <c r="X607" s="767"/>
      <c r="Y607" s="767"/>
      <c r="Z607" s="767"/>
      <c r="AA607" s="767"/>
      <c r="AB607" s="767"/>
      <c r="AC607" s="787"/>
      <c r="AD607" s="787"/>
      <c r="AE607" s="787"/>
      <c r="AF607" s="787"/>
      <c r="AG607" s="787"/>
      <c r="AH607" s="787"/>
      <c r="AI607" s="787"/>
      <c r="AJ607" s="787"/>
      <c r="AK607" s="787"/>
      <c r="AL607" s="787"/>
      <c r="AM607" s="787"/>
      <c r="AN607" s="787"/>
      <c r="AO607" s="787"/>
      <c r="AP607" s="787"/>
      <c r="AQ607" s="787"/>
    </row>
    <row r="608" spans="1:43" s="725" customFormat="1" x14ac:dyDescent="0.25">
      <c r="A608" s="767"/>
      <c r="B608" s="767"/>
      <c r="C608" s="767"/>
      <c r="D608" s="767" t="s">
        <v>68</v>
      </c>
      <c r="E608" s="767" t="s">
        <v>5321</v>
      </c>
      <c r="F608" s="777" t="str">
        <f t="shared" si="72"/>
        <v>NE</v>
      </c>
      <c r="G608" s="775" t="e">
        <f t="shared" si="74"/>
        <v>#N/A</v>
      </c>
      <c r="H608" s="775" t="e">
        <f t="shared" si="73"/>
        <v>#N/A</v>
      </c>
      <c r="I608" s="778" t="str">
        <f t="shared" si="70"/>
        <v>NE</v>
      </c>
      <c r="J608" s="745" t="e">
        <f t="shared" si="71"/>
        <v>#N/A</v>
      </c>
      <c r="K608" s="767"/>
      <c r="L608" s="767"/>
      <c r="M608" s="767"/>
      <c r="N608" s="767"/>
      <c r="O608" s="767"/>
      <c r="P608" s="767"/>
      <c r="Q608" s="767"/>
      <c r="R608" s="767"/>
      <c r="S608" s="767"/>
      <c r="T608" s="767"/>
      <c r="U608" s="767"/>
      <c r="V608" s="767"/>
      <c r="W608" s="767"/>
      <c r="X608" s="767"/>
      <c r="Y608" s="767"/>
      <c r="Z608" s="767"/>
      <c r="AA608" s="767"/>
      <c r="AB608" s="767"/>
      <c r="AC608" s="787"/>
      <c r="AD608" s="787"/>
      <c r="AE608" s="787"/>
      <c r="AF608" s="787"/>
      <c r="AG608" s="787"/>
      <c r="AH608" s="787"/>
      <c r="AI608" s="787"/>
      <c r="AJ608" s="787"/>
      <c r="AK608" s="787"/>
      <c r="AL608" s="787"/>
      <c r="AM608" s="787"/>
      <c r="AN608" s="787"/>
      <c r="AO608" s="787"/>
      <c r="AP608" s="787"/>
      <c r="AQ608" s="787"/>
    </row>
    <row r="609" spans="1:43" s="725" customFormat="1" x14ac:dyDescent="0.25">
      <c r="A609" s="767"/>
      <c r="B609" s="767"/>
      <c r="C609" s="767"/>
      <c r="D609" s="767" t="s">
        <v>68</v>
      </c>
      <c r="E609" s="767" t="s">
        <v>5322</v>
      </c>
      <c r="F609" s="777" t="str">
        <f t="shared" si="72"/>
        <v>NE</v>
      </c>
      <c r="G609" s="775" t="e">
        <f t="shared" si="74"/>
        <v>#N/A</v>
      </c>
      <c r="H609" s="775" t="e">
        <f t="shared" si="73"/>
        <v>#N/A</v>
      </c>
      <c r="I609" s="778" t="str">
        <f t="shared" si="70"/>
        <v>NE</v>
      </c>
      <c r="J609" s="745" t="e">
        <f t="shared" si="71"/>
        <v>#N/A</v>
      </c>
      <c r="K609" s="767"/>
      <c r="L609" s="767"/>
      <c r="M609" s="767"/>
      <c r="N609" s="767"/>
      <c r="O609" s="767"/>
      <c r="P609" s="767"/>
      <c r="Q609" s="767"/>
      <c r="R609" s="767"/>
      <c r="S609" s="767"/>
      <c r="T609" s="767"/>
      <c r="U609" s="767"/>
      <c r="V609" s="767"/>
      <c r="W609" s="767"/>
      <c r="X609" s="767"/>
      <c r="Y609" s="767"/>
      <c r="Z609" s="767"/>
      <c r="AA609" s="767"/>
      <c r="AB609" s="767"/>
      <c r="AC609" s="787"/>
      <c r="AD609" s="787"/>
      <c r="AE609" s="787"/>
      <c r="AF609" s="787"/>
      <c r="AG609" s="787"/>
      <c r="AH609" s="787"/>
      <c r="AI609" s="787"/>
      <c r="AJ609" s="787"/>
      <c r="AK609" s="787"/>
      <c r="AL609" s="787"/>
      <c r="AM609" s="787"/>
      <c r="AN609" s="787"/>
      <c r="AO609" s="787"/>
      <c r="AP609" s="787"/>
      <c r="AQ609" s="787"/>
    </row>
    <row r="610" spans="1:43" s="725" customFormat="1" x14ac:dyDescent="0.25">
      <c r="A610" s="767"/>
      <c r="B610" s="767"/>
      <c r="C610" s="767"/>
      <c r="D610" s="767" t="s">
        <v>68</v>
      </c>
      <c r="E610" s="767" t="s">
        <v>5323</v>
      </c>
      <c r="F610" s="777" t="str">
        <f t="shared" si="72"/>
        <v>NE</v>
      </c>
      <c r="G610" s="775" t="e">
        <f t="shared" si="74"/>
        <v>#N/A</v>
      </c>
      <c r="H610" s="775" t="e">
        <f t="shared" si="73"/>
        <v>#N/A</v>
      </c>
      <c r="I610" s="778" t="str">
        <f t="shared" si="70"/>
        <v>NE</v>
      </c>
      <c r="J610" s="745" t="e">
        <f t="shared" si="71"/>
        <v>#N/A</v>
      </c>
      <c r="K610" s="767"/>
      <c r="L610" s="767"/>
      <c r="M610" s="767"/>
      <c r="N610" s="767"/>
      <c r="O610" s="767"/>
      <c r="P610" s="767"/>
      <c r="Q610" s="767"/>
      <c r="R610" s="767"/>
      <c r="S610" s="767"/>
      <c r="T610" s="767"/>
      <c r="U610" s="767"/>
      <c r="V610" s="767"/>
      <c r="W610" s="767"/>
      <c r="X610" s="767"/>
      <c r="Y610" s="767"/>
      <c r="Z610" s="767"/>
      <c r="AA610" s="767"/>
      <c r="AB610" s="767"/>
      <c r="AC610" s="787"/>
      <c r="AD610" s="787"/>
      <c r="AE610" s="787"/>
      <c r="AF610" s="787"/>
      <c r="AG610" s="787"/>
      <c r="AH610" s="787"/>
      <c r="AI610" s="787"/>
      <c r="AJ610" s="787"/>
      <c r="AK610" s="787"/>
      <c r="AL610" s="787"/>
      <c r="AM610" s="787"/>
      <c r="AN610" s="787"/>
      <c r="AO610" s="787"/>
      <c r="AP610" s="787"/>
      <c r="AQ610" s="787"/>
    </row>
    <row r="611" spans="1:43" s="725" customFormat="1" x14ac:dyDescent="0.25">
      <c r="A611" s="767"/>
      <c r="B611" s="767"/>
      <c r="C611" s="767"/>
      <c r="D611" s="767" t="s">
        <v>68</v>
      </c>
      <c r="E611" s="767" t="s">
        <v>5324</v>
      </c>
      <c r="F611" s="777" t="str">
        <f t="shared" si="72"/>
        <v>NE</v>
      </c>
      <c r="G611" s="775" t="e">
        <f t="shared" si="74"/>
        <v>#N/A</v>
      </c>
      <c r="H611" s="775" t="e">
        <f t="shared" si="73"/>
        <v>#N/A</v>
      </c>
      <c r="I611" s="778" t="str">
        <f t="shared" si="70"/>
        <v>NE</v>
      </c>
      <c r="J611" s="745" t="e">
        <f t="shared" si="71"/>
        <v>#N/A</v>
      </c>
      <c r="K611" s="767"/>
      <c r="L611" s="767"/>
      <c r="M611" s="767"/>
      <c r="N611" s="767"/>
      <c r="O611" s="767"/>
      <c r="P611" s="767"/>
      <c r="Q611" s="767"/>
      <c r="R611" s="767"/>
      <c r="S611" s="767"/>
      <c r="T611" s="767"/>
      <c r="U611" s="767"/>
      <c r="V611" s="767"/>
      <c r="W611" s="767"/>
      <c r="X611" s="767"/>
      <c r="Y611" s="767"/>
      <c r="Z611" s="767"/>
      <c r="AA611" s="767"/>
      <c r="AB611" s="767"/>
      <c r="AC611" s="787"/>
      <c r="AD611" s="787"/>
      <c r="AE611" s="787"/>
      <c r="AF611" s="787"/>
      <c r="AG611" s="787"/>
      <c r="AH611" s="787"/>
      <c r="AI611" s="787"/>
      <c r="AJ611" s="787"/>
      <c r="AK611" s="787"/>
      <c r="AL611" s="787"/>
      <c r="AM611" s="787"/>
      <c r="AN611" s="787"/>
      <c r="AO611" s="787"/>
      <c r="AP611" s="787"/>
      <c r="AQ611" s="787"/>
    </row>
    <row r="612" spans="1:43" s="725" customFormat="1" x14ac:dyDescent="0.25">
      <c r="A612" s="767"/>
      <c r="B612" s="767"/>
      <c r="C612" s="767"/>
      <c r="D612" s="767" t="s">
        <v>68</v>
      </c>
      <c r="E612" s="767" t="s">
        <v>5325</v>
      </c>
      <c r="F612" s="777" t="str">
        <f t="shared" si="72"/>
        <v>NE</v>
      </c>
      <c r="G612" s="775" t="e">
        <f t="shared" si="74"/>
        <v>#N/A</v>
      </c>
      <c r="H612" s="775" t="e">
        <f t="shared" si="73"/>
        <v>#N/A</v>
      </c>
      <c r="I612" s="778" t="str">
        <f t="shared" ref="I612:I675" si="75">IF(F612="NE",F612,IF(INDEX(K612:CP612,,MATCH(F612,K612:CP612,0)+3)&lt;&gt;0,INDEX(K612:CP612,,MATCH(F612,K612:CP612,0)+3),"ND"))</f>
        <v>NE</v>
      </c>
      <c r="J612" s="745" t="e">
        <f t="shared" ref="J612:J675" si="76">IF(G612="NE",G612,IF(INDEX(K612:CQ612,,MATCH(G612,K612:CQ612,0)+3)&lt;&gt;0,INDEX(K612:CQ612,,MATCH(G612,K612:CQ612,0)+3),"ND"))</f>
        <v>#N/A</v>
      </c>
      <c r="K612" s="767"/>
      <c r="L612" s="767"/>
      <c r="M612" s="767"/>
      <c r="N612" s="767"/>
      <c r="O612" s="767"/>
      <c r="P612" s="767"/>
      <c r="Q612" s="767"/>
      <c r="R612" s="767"/>
      <c r="S612" s="767"/>
      <c r="T612" s="767"/>
      <c r="U612" s="767"/>
      <c r="V612" s="767"/>
      <c r="W612" s="767"/>
      <c r="X612" s="767"/>
      <c r="Y612" s="767"/>
      <c r="Z612" s="767"/>
      <c r="AA612" s="767"/>
      <c r="AB612" s="767"/>
      <c r="AC612" s="787"/>
      <c r="AD612" s="787"/>
      <c r="AE612" s="787"/>
      <c r="AF612" s="787"/>
      <c r="AG612" s="787"/>
      <c r="AH612" s="787"/>
      <c r="AI612" s="787"/>
      <c r="AJ612" s="787"/>
      <c r="AK612" s="787"/>
      <c r="AL612" s="787"/>
      <c r="AM612" s="787"/>
      <c r="AN612" s="787"/>
      <c r="AO612" s="787"/>
      <c r="AP612" s="787"/>
      <c r="AQ612" s="787"/>
    </row>
    <row r="613" spans="1:43" s="725" customFormat="1" x14ac:dyDescent="0.25">
      <c r="A613" s="767"/>
      <c r="B613" s="767"/>
      <c r="C613" s="767"/>
      <c r="D613" s="767" t="s">
        <v>68</v>
      </c>
      <c r="E613" s="767" t="s">
        <v>5326</v>
      </c>
      <c r="F613" s="777" t="str">
        <f t="shared" si="72"/>
        <v>NE</v>
      </c>
      <c r="G613" s="775" t="e">
        <f t="shared" si="74"/>
        <v>#N/A</v>
      </c>
      <c r="H613" s="775" t="e">
        <f t="shared" si="73"/>
        <v>#N/A</v>
      </c>
      <c r="I613" s="778" t="str">
        <f t="shared" si="75"/>
        <v>NE</v>
      </c>
      <c r="J613" s="745" t="e">
        <f t="shared" si="76"/>
        <v>#N/A</v>
      </c>
      <c r="K613" s="767"/>
      <c r="L613" s="767"/>
      <c r="M613" s="767"/>
      <c r="N613" s="767"/>
      <c r="O613" s="767"/>
      <c r="P613" s="767"/>
      <c r="Q613" s="767"/>
      <c r="R613" s="767"/>
      <c r="S613" s="767"/>
      <c r="T613" s="767"/>
      <c r="U613" s="767"/>
      <c r="V613" s="767"/>
      <c r="W613" s="767"/>
      <c r="X613" s="767"/>
      <c r="Y613" s="767"/>
      <c r="Z613" s="767"/>
      <c r="AA613" s="767"/>
      <c r="AB613" s="767"/>
      <c r="AC613" s="787"/>
      <c r="AD613" s="787"/>
      <c r="AE613" s="787"/>
      <c r="AF613" s="787"/>
      <c r="AG613" s="787"/>
      <c r="AH613" s="787"/>
      <c r="AI613" s="787"/>
      <c r="AJ613" s="787"/>
      <c r="AK613" s="787"/>
      <c r="AL613" s="787"/>
      <c r="AM613" s="787"/>
      <c r="AN613" s="787"/>
      <c r="AO613" s="787"/>
      <c r="AP613" s="787"/>
      <c r="AQ613" s="787"/>
    </row>
    <row r="614" spans="1:43" s="725" customFormat="1" x14ac:dyDescent="0.25">
      <c r="A614" s="767"/>
      <c r="B614" s="767"/>
      <c r="C614" s="767"/>
      <c r="D614" s="767" t="s">
        <v>68</v>
      </c>
      <c r="E614" s="767" t="s">
        <v>5327</v>
      </c>
      <c r="F614" s="777" t="str">
        <f t="shared" si="72"/>
        <v>NE</v>
      </c>
      <c r="G614" s="775" t="e">
        <f t="shared" si="74"/>
        <v>#N/A</v>
      </c>
      <c r="H614" s="775" t="e">
        <f t="shared" si="73"/>
        <v>#N/A</v>
      </c>
      <c r="I614" s="778" t="str">
        <f t="shared" si="75"/>
        <v>NE</v>
      </c>
      <c r="J614" s="745" t="e">
        <f t="shared" si="76"/>
        <v>#N/A</v>
      </c>
      <c r="K614" s="767"/>
      <c r="L614" s="767"/>
      <c r="M614" s="767"/>
      <c r="N614" s="767"/>
      <c r="O614" s="767"/>
      <c r="P614" s="767"/>
      <c r="Q614" s="767"/>
      <c r="R614" s="767"/>
      <c r="S614" s="767"/>
      <c r="T614" s="767"/>
      <c r="U614" s="767"/>
      <c r="V614" s="767"/>
      <c r="W614" s="767"/>
      <c r="X614" s="767"/>
      <c r="Y614" s="767"/>
      <c r="Z614" s="767"/>
      <c r="AA614" s="767"/>
      <c r="AB614" s="767"/>
      <c r="AC614" s="787"/>
      <c r="AD614" s="787"/>
      <c r="AE614" s="787"/>
      <c r="AF614" s="787"/>
      <c r="AG614" s="787"/>
      <c r="AH614" s="787"/>
      <c r="AI614" s="787"/>
      <c r="AJ614" s="787"/>
      <c r="AK614" s="787"/>
      <c r="AL614" s="787"/>
      <c r="AM614" s="787"/>
      <c r="AN614" s="787"/>
      <c r="AO614" s="787"/>
      <c r="AP614" s="787"/>
      <c r="AQ614" s="787"/>
    </row>
    <row r="615" spans="1:43" s="725" customFormat="1" x14ac:dyDescent="0.25">
      <c r="A615" s="767"/>
      <c r="B615" s="767"/>
      <c r="C615" s="767"/>
      <c r="D615" s="767" t="s">
        <v>68</v>
      </c>
      <c r="E615" s="767" t="s">
        <v>5328</v>
      </c>
      <c r="F615" s="777" t="str">
        <f t="shared" si="72"/>
        <v>NE</v>
      </c>
      <c r="G615" s="775" t="e">
        <f t="shared" si="74"/>
        <v>#N/A</v>
      </c>
      <c r="H615" s="775" t="e">
        <f t="shared" si="73"/>
        <v>#N/A</v>
      </c>
      <c r="I615" s="778" t="str">
        <f t="shared" si="75"/>
        <v>NE</v>
      </c>
      <c r="J615" s="745" t="e">
        <f t="shared" si="76"/>
        <v>#N/A</v>
      </c>
      <c r="K615" s="767"/>
      <c r="L615" s="767"/>
      <c r="M615" s="767"/>
      <c r="N615" s="767"/>
      <c r="O615" s="767"/>
      <c r="P615" s="767"/>
      <c r="Q615" s="767"/>
      <c r="R615" s="767"/>
      <c r="S615" s="767"/>
      <c r="T615" s="767"/>
      <c r="U615" s="767"/>
      <c r="V615" s="767"/>
      <c r="W615" s="767"/>
      <c r="X615" s="767"/>
      <c r="Y615" s="767"/>
      <c r="Z615" s="767"/>
      <c r="AA615" s="767"/>
      <c r="AB615" s="767"/>
      <c r="AC615" s="787"/>
      <c r="AD615" s="787"/>
      <c r="AE615" s="787"/>
      <c r="AF615" s="787"/>
      <c r="AG615" s="787"/>
      <c r="AH615" s="787"/>
      <c r="AI615" s="787"/>
      <c r="AJ615" s="787"/>
      <c r="AK615" s="787"/>
      <c r="AL615" s="787"/>
      <c r="AM615" s="787"/>
      <c r="AN615" s="787"/>
      <c r="AO615" s="787"/>
      <c r="AP615" s="787"/>
      <c r="AQ615" s="787"/>
    </row>
    <row r="616" spans="1:43" s="725" customFormat="1" x14ac:dyDescent="0.25">
      <c r="A616" s="767"/>
      <c r="B616" s="767"/>
      <c r="C616" s="767"/>
      <c r="D616" s="767" t="s">
        <v>68</v>
      </c>
      <c r="E616" s="767" t="s">
        <v>5329</v>
      </c>
      <c r="F616" s="777" t="str">
        <f t="shared" si="72"/>
        <v>NE</v>
      </c>
      <c r="G616" s="775" t="e">
        <f t="shared" si="74"/>
        <v>#N/A</v>
      </c>
      <c r="H616" s="775" t="e">
        <f t="shared" si="73"/>
        <v>#N/A</v>
      </c>
      <c r="I616" s="778" t="str">
        <f t="shared" si="75"/>
        <v>NE</v>
      </c>
      <c r="J616" s="745" t="e">
        <f t="shared" si="76"/>
        <v>#N/A</v>
      </c>
      <c r="K616" s="767"/>
      <c r="L616" s="767"/>
      <c r="M616" s="767"/>
      <c r="N616" s="767"/>
      <c r="O616" s="767"/>
      <c r="P616" s="767"/>
      <c r="Q616" s="767"/>
      <c r="R616" s="767"/>
      <c r="S616" s="767"/>
      <c r="T616" s="767"/>
      <c r="U616" s="767"/>
      <c r="V616" s="767"/>
      <c r="W616" s="767"/>
      <c r="X616" s="767"/>
      <c r="Y616" s="767"/>
      <c r="Z616" s="767"/>
      <c r="AA616" s="767"/>
      <c r="AB616" s="767"/>
      <c r="AC616" s="787"/>
      <c r="AD616" s="787"/>
      <c r="AE616" s="787"/>
      <c r="AF616" s="787"/>
      <c r="AG616" s="787"/>
      <c r="AH616" s="787"/>
      <c r="AI616" s="787"/>
      <c r="AJ616" s="787"/>
      <c r="AK616" s="787"/>
      <c r="AL616" s="787"/>
      <c r="AM616" s="787"/>
      <c r="AN616" s="787"/>
      <c r="AO616" s="787"/>
      <c r="AP616" s="787"/>
      <c r="AQ616" s="787"/>
    </row>
    <row r="617" spans="1:43" s="725" customFormat="1" x14ac:dyDescent="0.25">
      <c r="A617" s="767"/>
      <c r="B617" s="767"/>
      <c r="C617" s="767"/>
      <c r="D617" s="767" t="s">
        <v>68</v>
      </c>
      <c r="E617" s="767" t="s">
        <v>5330</v>
      </c>
      <c r="F617" s="777" t="str">
        <f t="shared" si="72"/>
        <v>NE</v>
      </c>
      <c r="G617" s="775" t="e">
        <f t="shared" si="74"/>
        <v>#N/A</v>
      </c>
      <c r="H617" s="775" t="e">
        <f t="shared" si="73"/>
        <v>#N/A</v>
      </c>
      <c r="I617" s="778" t="str">
        <f t="shared" si="75"/>
        <v>NE</v>
      </c>
      <c r="J617" s="745" t="e">
        <f t="shared" si="76"/>
        <v>#N/A</v>
      </c>
      <c r="K617" s="767"/>
      <c r="L617" s="767"/>
      <c r="M617" s="767"/>
      <c r="N617" s="767"/>
      <c r="O617" s="767"/>
      <c r="P617" s="767"/>
      <c r="Q617" s="767"/>
      <c r="R617" s="767"/>
      <c r="S617" s="767"/>
      <c r="T617" s="767"/>
      <c r="U617" s="767"/>
      <c r="V617" s="767"/>
      <c r="W617" s="767"/>
      <c r="X617" s="767"/>
      <c r="Y617" s="767"/>
      <c r="Z617" s="767"/>
      <c r="AA617" s="767"/>
      <c r="AB617" s="767"/>
      <c r="AC617" s="787"/>
      <c r="AD617" s="787"/>
      <c r="AE617" s="787"/>
      <c r="AF617" s="787"/>
      <c r="AG617" s="787"/>
      <c r="AH617" s="787"/>
      <c r="AI617" s="787"/>
      <c r="AJ617" s="787"/>
      <c r="AK617" s="787"/>
      <c r="AL617" s="787"/>
      <c r="AM617" s="787"/>
      <c r="AN617" s="787"/>
      <c r="AO617" s="787"/>
      <c r="AP617" s="787"/>
      <c r="AQ617" s="787"/>
    </row>
    <row r="618" spans="1:43" s="725" customFormat="1" x14ac:dyDescent="0.25">
      <c r="A618" s="767"/>
      <c r="B618" s="767"/>
      <c r="C618" s="767"/>
      <c r="D618" s="767" t="s">
        <v>68</v>
      </c>
      <c r="E618" s="767" t="s">
        <v>5331</v>
      </c>
      <c r="F618" s="777" t="str">
        <f t="shared" si="72"/>
        <v>NE</v>
      </c>
      <c r="G618" s="775" t="e">
        <f t="shared" si="74"/>
        <v>#N/A</v>
      </c>
      <c r="H618" s="775" t="e">
        <f t="shared" si="73"/>
        <v>#N/A</v>
      </c>
      <c r="I618" s="778" t="str">
        <f t="shared" si="75"/>
        <v>NE</v>
      </c>
      <c r="J618" s="745" t="e">
        <f t="shared" si="76"/>
        <v>#N/A</v>
      </c>
      <c r="K618" s="767"/>
      <c r="L618" s="767"/>
      <c r="M618" s="767"/>
      <c r="N618" s="767"/>
      <c r="O618" s="767"/>
      <c r="P618" s="767"/>
      <c r="Q618" s="767"/>
      <c r="R618" s="767"/>
      <c r="S618" s="767"/>
      <c r="T618" s="767"/>
      <c r="U618" s="767"/>
      <c r="V618" s="767"/>
      <c r="W618" s="767"/>
      <c r="X618" s="767"/>
      <c r="Y618" s="767"/>
      <c r="Z618" s="767"/>
      <c r="AA618" s="767"/>
      <c r="AB618" s="767"/>
      <c r="AC618" s="787"/>
      <c r="AD618" s="787"/>
      <c r="AE618" s="787"/>
      <c r="AF618" s="787"/>
      <c r="AG618" s="787"/>
      <c r="AH618" s="787"/>
      <c r="AI618" s="787"/>
      <c r="AJ618" s="787"/>
      <c r="AK618" s="787"/>
      <c r="AL618" s="787"/>
      <c r="AM618" s="787"/>
      <c r="AN618" s="787"/>
      <c r="AO618" s="787"/>
      <c r="AP618" s="787"/>
      <c r="AQ618" s="787"/>
    </row>
    <row r="619" spans="1:43" s="725" customFormat="1" x14ac:dyDescent="0.25">
      <c r="A619" s="767"/>
      <c r="B619" s="767"/>
      <c r="C619" s="767"/>
      <c r="D619" s="767" t="s">
        <v>68</v>
      </c>
      <c r="E619" s="767" t="s">
        <v>5332</v>
      </c>
      <c r="F619" s="777" t="str">
        <f t="shared" si="72"/>
        <v>NE</v>
      </c>
      <c r="G619" s="775" t="e">
        <f t="shared" si="74"/>
        <v>#N/A</v>
      </c>
      <c r="H619" s="775" t="e">
        <f t="shared" si="73"/>
        <v>#N/A</v>
      </c>
      <c r="I619" s="778" t="str">
        <f t="shared" si="75"/>
        <v>NE</v>
      </c>
      <c r="J619" s="745" t="e">
        <f t="shared" si="76"/>
        <v>#N/A</v>
      </c>
      <c r="K619" s="767"/>
      <c r="L619" s="767"/>
      <c r="M619" s="767"/>
      <c r="N619" s="767"/>
      <c r="O619" s="767"/>
      <c r="P619" s="767"/>
      <c r="Q619" s="767"/>
      <c r="R619" s="767"/>
      <c r="S619" s="767"/>
      <c r="T619" s="767"/>
      <c r="U619" s="767"/>
      <c r="V619" s="767"/>
      <c r="W619" s="767"/>
      <c r="X619" s="767"/>
      <c r="Y619" s="767"/>
      <c r="Z619" s="767"/>
      <c r="AA619" s="767"/>
      <c r="AB619" s="767"/>
      <c r="AC619" s="787"/>
      <c r="AD619" s="787"/>
      <c r="AE619" s="787"/>
      <c r="AF619" s="787"/>
      <c r="AG619" s="787"/>
      <c r="AH619" s="787"/>
      <c r="AI619" s="787"/>
      <c r="AJ619" s="787"/>
      <c r="AK619" s="787"/>
      <c r="AL619" s="787"/>
      <c r="AM619" s="787"/>
      <c r="AN619" s="787"/>
      <c r="AO619" s="787"/>
      <c r="AP619" s="787"/>
      <c r="AQ619" s="787"/>
    </row>
    <row r="620" spans="1:43" s="725" customFormat="1" x14ac:dyDescent="0.25">
      <c r="A620" s="767"/>
      <c r="B620" s="767"/>
      <c r="C620" s="767"/>
      <c r="D620" s="767" t="s">
        <v>68</v>
      </c>
      <c r="E620" s="767" t="s">
        <v>5333</v>
      </c>
      <c r="F620" s="777" t="str">
        <f t="shared" si="72"/>
        <v>NE</v>
      </c>
      <c r="G620" s="775" t="e">
        <f t="shared" si="74"/>
        <v>#N/A</v>
      </c>
      <c r="H620" s="775" t="e">
        <f t="shared" si="73"/>
        <v>#N/A</v>
      </c>
      <c r="I620" s="778" t="str">
        <f t="shared" si="75"/>
        <v>NE</v>
      </c>
      <c r="J620" s="745" t="e">
        <f t="shared" si="76"/>
        <v>#N/A</v>
      </c>
      <c r="K620" s="767"/>
      <c r="L620" s="767"/>
      <c r="M620" s="767"/>
      <c r="N620" s="767"/>
      <c r="O620" s="767"/>
      <c r="P620" s="767"/>
      <c r="Q620" s="767"/>
      <c r="R620" s="767"/>
      <c r="S620" s="767"/>
      <c r="T620" s="767"/>
      <c r="U620" s="767"/>
      <c r="V620" s="767"/>
      <c r="W620" s="767"/>
      <c r="X620" s="767"/>
      <c r="Y620" s="767"/>
      <c r="Z620" s="767"/>
      <c r="AA620" s="767"/>
      <c r="AB620" s="767"/>
      <c r="AC620" s="787"/>
      <c r="AD620" s="787"/>
      <c r="AE620" s="787"/>
      <c r="AF620" s="787"/>
      <c r="AG620" s="787"/>
      <c r="AH620" s="787"/>
      <c r="AI620" s="787"/>
      <c r="AJ620" s="787"/>
      <c r="AK620" s="787"/>
      <c r="AL620" s="787"/>
      <c r="AM620" s="787"/>
      <c r="AN620" s="787"/>
      <c r="AO620" s="787"/>
      <c r="AP620" s="787"/>
      <c r="AQ620" s="787"/>
    </row>
    <row r="621" spans="1:43" s="725" customFormat="1" x14ac:dyDescent="0.25">
      <c r="A621" s="767"/>
      <c r="B621" s="767"/>
      <c r="C621" s="767"/>
      <c r="D621" s="767" t="s">
        <v>69</v>
      </c>
      <c r="E621" s="767" t="s">
        <v>5334</v>
      </c>
      <c r="F621" s="777" t="str">
        <f t="shared" si="72"/>
        <v>NE</v>
      </c>
      <c r="G621" s="775" t="e">
        <f t="shared" si="74"/>
        <v>#N/A</v>
      </c>
      <c r="H621" s="775" t="e">
        <f t="shared" si="73"/>
        <v>#N/A</v>
      </c>
      <c r="I621" s="778" t="str">
        <f t="shared" si="75"/>
        <v>NE</v>
      </c>
      <c r="J621" s="745" t="e">
        <f t="shared" si="76"/>
        <v>#N/A</v>
      </c>
      <c r="K621" s="767"/>
      <c r="L621" s="767"/>
      <c r="M621" s="767"/>
      <c r="N621" s="767"/>
      <c r="O621" s="767"/>
      <c r="P621" s="767"/>
      <c r="Q621" s="767"/>
      <c r="R621" s="767"/>
      <c r="S621" s="767"/>
      <c r="T621" s="767"/>
      <c r="U621" s="767"/>
      <c r="V621" s="767"/>
      <c r="W621" s="767"/>
      <c r="X621" s="767"/>
      <c r="Y621" s="767"/>
      <c r="Z621" s="767"/>
      <c r="AA621" s="767"/>
      <c r="AB621" s="767"/>
      <c r="AC621" s="787"/>
      <c r="AD621" s="787"/>
      <c r="AE621" s="787"/>
      <c r="AF621" s="787"/>
      <c r="AG621" s="787"/>
      <c r="AH621" s="787"/>
      <c r="AI621" s="787"/>
      <c r="AJ621" s="787"/>
      <c r="AK621" s="787"/>
      <c r="AL621" s="787"/>
      <c r="AM621" s="787"/>
      <c r="AN621" s="787"/>
      <c r="AO621" s="787"/>
      <c r="AP621" s="787"/>
      <c r="AQ621" s="787"/>
    </row>
    <row r="622" spans="1:43" s="731" customFormat="1" x14ac:dyDescent="0.25">
      <c r="A622" s="767"/>
      <c r="B622" s="767"/>
      <c r="C622" s="767"/>
      <c r="D622" s="767"/>
      <c r="E622" s="767"/>
      <c r="F622" s="777"/>
      <c r="G622" s="775" t="str">
        <f t="shared" si="74"/>
        <v/>
      </c>
      <c r="H622" s="775" t="str">
        <f t="shared" si="73"/>
        <v/>
      </c>
      <c r="I622" s="778" t="e">
        <f t="shared" si="75"/>
        <v>#N/A</v>
      </c>
      <c r="J622" s="745" t="e">
        <f t="shared" si="76"/>
        <v>#N/A</v>
      </c>
      <c r="K622" s="767"/>
      <c r="L622" s="767"/>
      <c r="M622" s="767"/>
      <c r="N622" s="767"/>
      <c r="O622" s="767"/>
      <c r="P622" s="767"/>
      <c r="Q622" s="767"/>
      <c r="R622" s="767"/>
      <c r="S622" s="767"/>
      <c r="T622" s="767"/>
      <c r="U622" s="767"/>
      <c r="V622" s="767"/>
      <c r="W622" s="767"/>
      <c r="X622" s="767"/>
      <c r="Y622" s="767"/>
      <c r="Z622" s="767"/>
      <c r="AA622" s="767"/>
      <c r="AB622" s="767"/>
      <c r="AC622" s="787"/>
      <c r="AD622" s="787"/>
      <c r="AE622" s="787"/>
      <c r="AF622" s="787"/>
      <c r="AG622" s="787"/>
      <c r="AH622" s="787"/>
      <c r="AI622" s="787"/>
      <c r="AJ622" s="787"/>
      <c r="AK622" s="787"/>
      <c r="AL622" s="787"/>
      <c r="AM622" s="787"/>
      <c r="AN622" s="787"/>
      <c r="AO622" s="787"/>
      <c r="AP622" s="787"/>
      <c r="AQ622" s="787"/>
    </row>
    <row r="623" spans="1:43" s="725" customFormat="1" ht="22.5" x14ac:dyDescent="0.25">
      <c r="A623" s="767" t="s">
        <v>8263</v>
      </c>
      <c r="B623" s="767"/>
      <c r="C623" s="767"/>
      <c r="D623" s="767" t="s">
        <v>6437</v>
      </c>
      <c r="E623" s="767" t="s">
        <v>6433</v>
      </c>
      <c r="F623" s="777">
        <f>IF(L623&lt;&gt;0,MAX(L623,R623,X623,AD623,AJ623,AP623),"NE")</f>
        <v>46097</v>
      </c>
      <c r="G623" s="775" t="str">
        <f t="shared" si="74"/>
        <v>B</v>
      </c>
      <c r="H623" s="775" t="str">
        <f t="shared" si="73"/>
        <v>MR.DER-1629_26</v>
      </c>
      <c r="I623" s="778" t="str">
        <f t="shared" si="75"/>
        <v>ND</v>
      </c>
      <c r="J623" s="745" t="str">
        <f t="shared" si="76"/>
        <v>ND</v>
      </c>
      <c r="K623" s="767" t="s">
        <v>3730</v>
      </c>
      <c r="L623" s="767">
        <v>44979</v>
      </c>
      <c r="M623" s="767" t="s">
        <v>6441</v>
      </c>
      <c r="N623" s="767" t="s">
        <v>5537</v>
      </c>
      <c r="O623" s="767">
        <v>45093</v>
      </c>
      <c r="P623" s="767" t="s">
        <v>3777</v>
      </c>
      <c r="Q623" s="767" t="s">
        <v>3748</v>
      </c>
      <c r="R623" s="767">
        <v>45133</v>
      </c>
      <c r="S623" s="767" t="s">
        <v>6730</v>
      </c>
      <c r="T623" s="767" t="s">
        <v>6098</v>
      </c>
      <c r="U623" s="767">
        <v>45159</v>
      </c>
      <c r="V623" s="767" t="s">
        <v>3777</v>
      </c>
      <c r="W623" s="767" t="s">
        <v>5626</v>
      </c>
      <c r="X623" s="767">
        <v>45187</v>
      </c>
      <c r="Y623" s="767" t="s">
        <v>6826</v>
      </c>
      <c r="Z623" s="767" t="s">
        <v>5537</v>
      </c>
      <c r="AA623" s="767">
        <v>45198</v>
      </c>
      <c r="AB623" s="767" t="s">
        <v>3777</v>
      </c>
      <c r="AC623" s="787" t="s">
        <v>5811</v>
      </c>
      <c r="AD623" s="787">
        <v>45294</v>
      </c>
      <c r="AE623" s="787" t="s">
        <v>7039</v>
      </c>
      <c r="AF623" s="787"/>
      <c r="AG623" s="787"/>
      <c r="AH623" s="787" t="s">
        <v>3777</v>
      </c>
      <c r="AI623" s="787"/>
      <c r="AJ623" s="787"/>
      <c r="AK623" s="787"/>
      <c r="AL623" s="787"/>
      <c r="AM623" s="787"/>
      <c r="AN623" s="787" t="s">
        <v>3777</v>
      </c>
      <c r="AO623" s="787" t="s">
        <v>5811</v>
      </c>
      <c r="AP623" s="787">
        <v>46097</v>
      </c>
      <c r="AQ623" s="787" t="s">
        <v>12357</v>
      </c>
    </row>
    <row r="624" spans="1:43" s="725" customFormat="1" ht="33.75" x14ac:dyDescent="0.25">
      <c r="A624" s="767" t="s">
        <v>8263</v>
      </c>
      <c r="B624" s="767" t="s">
        <v>8257</v>
      </c>
      <c r="C624" s="767"/>
      <c r="D624" s="767" t="s">
        <v>6438</v>
      </c>
      <c r="E624" s="767" t="s">
        <v>6434</v>
      </c>
      <c r="F624" s="777">
        <f>IF(L624&lt;&gt;0,MAX(L624,R624,X624,AD624,AJ624,AP624),"NE")</f>
        <v>46097</v>
      </c>
      <c r="G624" s="775" t="str">
        <f t="shared" si="74"/>
        <v>B</v>
      </c>
      <c r="H624" s="775" t="str">
        <f t="shared" si="73"/>
        <v>MR.DER-1629_26</v>
      </c>
      <c r="I624" s="778" t="str">
        <f t="shared" si="75"/>
        <v>ND</v>
      </c>
      <c r="J624" s="745" t="str">
        <f t="shared" si="76"/>
        <v>ND</v>
      </c>
      <c r="K624" s="767" t="s">
        <v>3730</v>
      </c>
      <c r="L624" s="767">
        <v>44979</v>
      </c>
      <c r="M624" s="767" t="s">
        <v>6441</v>
      </c>
      <c r="N624" s="767" t="s">
        <v>5536</v>
      </c>
      <c r="O624" s="767">
        <v>45093</v>
      </c>
      <c r="P624" s="767" t="s">
        <v>3777</v>
      </c>
      <c r="Q624" s="767" t="s">
        <v>3765</v>
      </c>
      <c r="R624" s="767">
        <v>45133</v>
      </c>
      <c r="S624" s="767" t="s">
        <v>6730</v>
      </c>
      <c r="T624" s="767" t="s">
        <v>5537</v>
      </c>
      <c r="U624" s="767">
        <v>45159</v>
      </c>
      <c r="V624" s="767" t="s">
        <v>3777</v>
      </c>
      <c r="W624" s="767" t="s">
        <v>3748</v>
      </c>
      <c r="X624" s="767">
        <v>45187</v>
      </c>
      <c r="Y624" s="767" t="s">
        <v>6826</v>
      </c>
      <c r="Z624" s="767" t="s">
        <v>6098</v>
      </c>
      <c r="AA624" s="767">
        <v>45198</v>
      </c>
      <c r="AB624" s="767" t="s">
        <v>3777</v>
      </c>
      <c r="AC624" s="787" t="s">
        <v>5626</v>
      </c>
      <c r="AD624" s="787">
        <v>45294</v>
      </c>
      <c r="AE624" s="787" t="s">
        <v>7039</v>
      </c>
      <c r="AF624" s="787">
        <v>45362</v>
      </c>
      <c r="AG624" s="787" t="s">
        <v>5539</v>
      </c>
      <c r="AH624" s="787" t="s">
        <v>3777</v>
      </c>
      <c r="AI624" s="787" t="s">
        <v>5811</v>
      </c>
      <c r="AJ624" s="787">
        <v>45364</v>
      </c>
      <c r="AK624" s="787" t="s">
        <v>7335</v>
      </c>
      <c r="AL624" s="787"/>
      <c r="AM624" s="787"/>
      <c r="AN624" s="787" t="s">
        <v>3777</v>
      </c>
      <c r="AO624" s="787" t="s">
        <v>5811</v>
      </c>
      <c r="AP624" s="787">
        <v>46097</v>
      </c>
      <c r="AQ624" s="787" t="s">
        <v>12357</v>
      </c>
    </row>
    <row r="625" spans="1:43" s="764" customFormat="1" ht="22.5" x14ac:dyDescent="0.25">
      <c r="A625" s="768" t="s">
        <v>9037</v>
      </c>
      <c r="B625" s="768" t="s">
        <v>8257</v>
      </c>
      <c r="C625" s="768"/>
      <c r="D625" s="768" t="s">
        <v>6439</v>
      </c>
      <c r="E625" s="768" t="s">
        <v>6435</v>
      </c>
      <c r="F625" s="792">
        <f>IF(L625&lt;&gt;0,MAX(L625,R625,X625,AD625,AJ625),"NE")</f>
        <v>45754</v>
      </c>
      <c r="G625" s="787" t="str">
        <f t="shared" si="74"/>
        <v>C1</v>
      </c>
      <c r="H625" s="787" t="str">
        <f t="shared" si="73"/>
        <v>MR.DER-0956_25</v>
      </c>
      <c r="I625" s="793">
        <f t="shared" si="75"/>
        <v>45764</v>
      </c>
      <c r="J625" s="746" t="str">
        <f t="shared" si="76"/>
        <v>Não Aprovado</v>
      </c>
      <c r="K625" s="768" t="s">
        <v>3730</v>
      </c>
      <c r="L625" s="768">
        <v>44979</v>
      </c>
      <c r="M625" s="768" t="s">
        <v>6441</v>
      </c>
      <c r="N625" s="768" t="s">
        <v>5537</v>
      </c>
      <c r="O625" s="768">
        <v>45093</v>
      </c>
      <c r="P625" s="768" t="s">
        <v>3777</v>
      </c>
      <c r="Q625" s="768" t="s">
        <v>3748</v>
      </c>
      <c r="R625" s="768">
        <v>45133</v>
      </c>
      <c r="S625" s="768" t="s">
        <v>6730</v>
      </c>
      <c r="T625" s="768" t="s">
        <v>6098</v>
      </c>
      <c r="U625" s="768">
        <v>45159</v>
      </c>
      <c r="V625" s="768" t="s">
        <v>3777</v>
      </c>
      <c r="W625" s="768" t="s">
        <v>5626</v>
      </c>
      <c r="X625" s="768">
        <v>45187</v>
      </c>
      <c r="Y625" s="768" t="s">
        <v>6826</v>
      </c>
      <c r="Z625" s="768" t="s">
        <v>5537</v>
      </c>
      <c r="AA625" s="768">
        <v>45198</v>
      </c>
      <c r="AB625" s="768" t="s">
        <v>3777</v>
      </c>
      <c r="AC625" s="787" t="s">
        <v>5811</v>
      </c>
      <c r="AD625" s="787">
        <v>45294</v>
      </c>
      <c r="AE625" s="787" t="s">
        <v>7039</v>
      </c>
      <c r="AF625" s="787"/>
      <c r="AG625" s="787"/>
      <c r="AH625" s="787" t="s">
        <v>3777</v>
      </c>
      <c r="AI625" s="787" t="s">
        <v>6393</v>
      </c>
      <c r="AJ625" s="787">
        <v>45754</v>
      </c>
      <c r="AK625" s="787" t="s">
        <v>8986</v>
      </c>
      <c r="AL625" s="787" t="s">
        <v>9067</v>
      </c>
      <c r="AM625" s="787">
        <v>45764</v>
      </c>
      <c r="AN625" s="787" t="s">
        <v>3777</v>
      </c>
      <c r="AO625" s="787"/>
      <c r="AP625" s="787"/>
      <c r="AQ625" s="787"/>
    </row>
    <row r="626" spans="1:43" s="764" customFormat="1" ht="22.5" x14ac:dyDescent="0.25">
      <c r="A626" s="768" t="s">
        <v>9037</v>
      </c>
      <c r="B626" s="768"/>
      <c r="C626" s="768" t="s">
        <v>8603</v>
      </c>
      <c r="D626" s="768" t="s">
        <v>8988</v>
      </c>
      <c r="E626" s="768" t="s">
        <v>8987</v>
      </c>
      <c r="F626" s="792">
        <f>IF(L626&lt;&gt;0,MAX(L626,R626,X626,AD626,AJ626),"NE")</f>
        <v>45754</v>
      </c>
      <c r="G626" s="787" t="str">
        <f t="shared" si="74"/>
        <v>A1</v>
      </c>
      <c r="H626" s="787" t="str">
        <f t="shared" si="73"/>
        <v>MR.DER-0956_25</v>
      </c>
      <c r="I626" s="793">
        <f t="shared" si="75"/>
        <v>45764</v>
      </c>
      <c r="J626" s="746" t="str">
        <f t="shared" si="76"/>
        <v>NÃO APROVADO</v>
      </c>
      <c r="K626" s="768" t="s">
        <v>3730</v>
      </c>
      <c r="L626" s="768">
        <v>45754</v>
      </c>
      <c r="M626" s="768" t="s">
        <v>8986</v>
      </c>
      <c r="N626" s="768" t="s">
        <v>5536</v>
      </c>
      <c r="O626" s="768">
        <v>45764</v>
      </c>
      <c r="P626" s="768"/>
      <c r="Q626" s="768"/>
      <c r="R626" s="768"/>
      <c r="S626" s="768"/>
      <c r="T626" s="768"/>
      <c r="U626" s="768"/>
      <c r="V626" s="768"/>
      <c r="W626" s="768"/>
      <c r="X626" s="768"/>
      <c r="Y626" s="768"/>
      <c r="Z626" s="768"/>
      <c r="AA626" s="768"/>
      <c r="AB626" s="768"/>
      <c r="AC626" s="787"/>
      <c r="AD626" s="787"/>
      <c r="AE626" s="787"/>
      <c r="AF626" s="787"/>
      <c r="AG626" s="787"/>
      <c r="AH626" s="787"/>
      <c r="AI626" s="787"/>
      <c r="AJ626" s="787"/>
      <c r="AK626" s="787"/>
      <c r="AL626" s="787"/>
      <c r="AM626" s="787"/>
      <c r="AN626" s="787"/>
      <c r="AO626" s="787"/>
      <c r="AP626" s="787"/>
      <c r="AQ626" s="787"/>
    </row>
    <row r="627" spans="1:43" s="725" customFormat="1" ht="22.5" x14ac:dyDescent="0.25">
      <c r="A627" s="767" t="s">
        <v>8263</v>
      </c>
      <c r="B627" s="767"/>
      <c r="C627" s="767" t="s">
        <v>8257</v>
      </c>
      <c r="D627" s="767" t="s">
        <v>6440</v>
      </c>
      <c r="E627" s="767" t="s">
        <v>6436</v>
      </c>
      <c r="F627" s="777">
        <f>IF(L627&lt;&gt;0,MAX(L627,R627,X627,AD627,AJ627,AP627),"NE")</f>
        <v>46097</v>
      </c>
      <c r="G627" s="775" t="str">
        <f t="shared" si="74"/>
        <v>B</v>
      </c>
      <c r="H627" s="775" t="str">
        <f t="shared" si="73"/>
        <v>MR.DER-1629_26</v>
      </c>
      <c r="I627" s="778" t="str">
        <f t="shared" si="75"/>
        <v>ND</v>
      </c>
      <c r="J627" s="745" t="str">
        <f t="shared" si="76"/>
        <v>ND</v>
      </c>
      <c r="K627" s="767" t="s">
        <v>3730</v>
      </c>
      <c r="L627" s="767">
        <v>44979</v>
      </c>
      <c r="M627" s="767" t="s">
        <v>6441</v>
      </c>
      <c r="N627" s="767" t="s">
        <v>5537</v>
      </c>
      <c r="O627" s="767">
        <v>45093</v>
      </c>
      <c r="P627" s="767" t="s">
        <v>3777</v>
      </c>
      <c r="Q627" s="767" t="s">
        <v>3748</v>
      </c>
      <c r="R627" s="767">
        <v>45133</v>
      </c>
      <c r="S627" s="767" t="s">
        <v>6730</v>
      </c>
      <c r="T627" s="767" t="s">
        <v>6098</v>
      </c>
      <c r="U627" s="767">
        <v>45159</v>
      </c>
      <c r="V627" s="767" t="s">
        <v>3777</v>
      </c>
      <c r="W627" s="767" t="s">
        <v>5626</v>
      </c>
      <c r="X627" s="767">
        <v>45187</v>
      </c>
      <c r="Y627" s="767" t="s">
        <v>6826</v>
      </c>
      <c r="Z627" s="767" t="s">
        <v>5537</v>
      </c>
      <c r="AA627" s="767">
        <v>45198</v>
      </c>
      <c r="AB627" s="767" t="s">
        <v>3777</v>
      </c>
      <c r="AC627" s="787" t="s">
        <v>5811</v>
      </c>
      <c r="AD627" s="787">
        <v>45294</v>
      </c>
      <c r="AE627" s="787" t="s">
        <v>7039</v>
      </c>
      <c r="AF627" s="787"/>
      <c r="AG627" s="787"/>
      <c r="AH627" s="787" t="s">
        <v>3777</v>
      </c>
      <c r="AI627" s="787"/>
      <c r="AJ627" s="787"/>
      <c r="AK627" s="787"/>
      <c r="AL627" s="787"/>
      <c r="AM627" s="787"/>
      <c r="AN627" s="787" t="s">
        <v>3777</v>
      </c>
      <c r="AO627" s="787" t="s">
        <v>5811</v>
      </c>
      <c r="AP627" s="787">
        <v>46097</v>
      </c>
      <c r="AQ627" s="787" t="s">
        <v>12357</v>
      </c>
    </row>
    <row r="628" spans="1:43" s="731" customFormat="1" x14ac:dyDescent="0.25">
      <c r="A628" s="767"/>
      <c r="B628" s="767"/>
      <c r="C628" s="767"/>
      <c r="D628" s="767"/>
      <c r="E628" s="767"/>
      <c r="F628" s="777"/>
      <c r="G628" s="775" t="str">
        <f t="shared" si="74"/>
        <v/>
      </c>
      <c r="H628" s="775" t="str">
        <f t="shared" si="73"/>
        <v/>
      </c>
      <c r="I628" s="778" t="e">
        <f t="shared" si="75"/>
        <v>#N/A</v>
      </c>
      <c r="J628" s="745" t="e">
        <f t="shared" si="76"/>
        <v>#N/A</v>
      </c>
      <c r="K628" s="767"/>
      <c r="L628" s="767"/>
      <c r="M628" s="767"/>
      <c r="N628" s="767"/>
      <c r="O628" s="767"/>
      <c r="P628" s="767"/>
      <c r="Q628" s="767"/>
      <c r="R628" s="767"/>
      <c r="S628" s="767"/>
      <c r="T628" s="767"/>
      <c r="U628" s="767"/>
      <c r="V628" s="767"/>
      <c r="W628" s="767"/>
      <c r="X628" s="767"/>
      <c r="Y628" s="767"/>
      <c r="Z628" s="767"/>
      <c r="AA628" s="767"/>
      <c r="AB628" s="767"/>
      <c r="AC628" s="787"/>
      <c r="AD628" s="787"/>
      <c r="AE628" s="787"/>
      <c r="AF628" s="787"/>
      <c r="AG628" s="787"/>
      <c r="AH628" s="787"/>
      <c r="AI628" s="787"/>
      <c r="AJ628" s="787"/>
      <c r="AK628" s="787"/>
      <c r="AL628" s="787"/>
      <c r="AM628" s="787"/>
      <c r="AN628" s="787"/>
      <c r="AO628" s="787"/>
      <c r="AP628" s="787"/>
      <c r="AQ628" s="787"/>
    </row>
    <row r="629" spans="1:43" s="725" customFormat="1" x14ac:dyDescent="0.25">
      <c r="A629" s="767"/>
      <c r="B629" s="767"/>
      <c r="C629" s="767" t="s">
        <v>8257</v>
      </c>
      <c r="D629" s="767" t="s">
        <v>45</v>
      </c>
      <c r="E629" s="767" t="s">
        <v>5335</v>
      </c>
      <c r="F629" s="777" t="str">
        <f t="shared" si="72"/>
        <v>NE</v>
      </c>
      <c r="G629" s="775" t="e">
        <f t="shared" si="74"/>
        <v>#N/A</v>
      </c>
      <c r="H629" s="775" t="e">
        <f t="shared" si="73"/>
        <v>#N/A</v>
      </c>
      <c r="I629" s="778" t="str">
        <f t="shared" si="75"/>
        <v>NE</v>
      </c>
      <c r="J629" s="745" t="e">
        <f t="shared" si="76"/>
        <v>#N/A</v>
      </c>
      <c r="K629" s="767"/>
      <c r="L629" s="767"/>
      <c r="M629" s="767"/>
      <c r="N629" s="767"/>
      <c r="O629" s="767"/>
      <c r="P629" s="767"/>
      <c r="Q629" s="767"/>
      <c r="R629" s="767"/>
      <c r="S629" s="767"/>
      <c r="T629" s="767"/>
      <c r="U629" s="767"/>
      <c r="V629" s="767"/>
      <c r="W629" s="767"/>
      <c r="X629" s="767"/>
      <c r="Y629" s="767"/>
      <c r="Z629" s="767"/>
      <c r="AA629" s="767"/>
      <c r="AB629" s="767"/>
      <c r="AC629" s="787"/>
      <c r="AD629" s="787"/>
      <c r="AE629" s="787"/>
      <c r="AF629" s="787"/>
      <c r="AG629" s="787"/>
      <c r="AH629" s="787"/>
      <c r="AI629" s="787"/>
      <c r="AJ629" s="787"/>
      <c r="AK629" s="787"/>
      <c r="AL629" s="787"/>
      <c r="AM629" s="787"/>
      <c r="AN629" s="787"/>
      <c r="AO629" s="787"/>
      <c r="AP629" s="787"/>
      <c r="AQ629" s="787"/>
    </row>
    <row r="630" spans="1:43" s="725" customFormat="1" x14ac:dyDescent="0.25">
      <c r="A630" s="767"/>
      <c r="B630" s="767"/>
      <c r="C630" s="767" t="s">
        <v>8257</v>
      </c>
      <c r="D630" s="767" t="s">
        <v>45</v>
      </c>
      <c r="E630" s="767" t="s">
        <v>5336</v>
      </c>
      <c r="F630" s="777" t="str">
        <f t="shared" ref="F630:F658" si="77">IF(L630&lt;&gt;0,MAX(L630,R630,X630,AD630),"NE")</f>
        <v>NE</v>
      </c>
      <c r="G630" s="775" t="e">
        <f t="shared" si="74"/>
        <v>#N/A</v>
      </c>
      <c r="H630" s="775" t="e">
        <f t="shared" si="73"/>
        <v>#N/A</v>
      </c>
      <c r="I630" s="778" t="str">
        <f t="shared" si="75"/>
        <v>NE</v>
      </c>
      <c r="J630" s="745" t="e">
        <f t="shared" si="76"/>
        <v>#N/A</v>
      </c>
      <c r="K630" s="767"/>
      <c r="L630" s="767"/>
      <c r="M630" s="767"/>
      <c r="N630" s="767"/>
      <c r="O630" s="767"/>
      <c r="P630" s="767"/>
      <c r="Q630" s="767"/>
      <c r="R630" s="767"/>
      <c r="S630" s="767"/>
      <c r="T630" s="767"/>
      <c r="U630" s="767"/>
      <c r="V630" s="767"/>
      <c r="W630" s="767"/>
      <c r="X630" s="767"/>
      <c r="Y630" s="767"/>
      <c r="Z630" s="767"/>
      <c r="AA630" s="767"/>
      <c r="AB630" s="767"/>
      <c r="AC630" s="787"/>
      <c r="AD630" s="787"/>
      <c r="AE630" s="787"/>
      <c r="AF630" s="787"/>
      <c r="AG630" s="787"/>
      <c r="AH630" s="787"/>
      <c r="AI630" s="787"/>
      <c r="AJ630" s="787"/>
      <c r="AK630" s="787"/>
      <c r="AL630" s="787"/>
      <c r="AM630" s="787"/>
      <c r="AN630" s="787"/>
      <c r="AO630" s="787"/>
      <c r="AP630" s="787"/>
      <c r="AQ630" s="787"/>
    </row>
    <row r="631" spans="1:43" s="725" customFormat="1" x14ac:dyDescent="0.25">
      <c r="A631" s="767"/>
      <c r="B631" s="767"/>
      <c r="C631" s="767" t="s">
        <v>8257</v>
      </c>
      <c r="D631" s="767" t="s">
        <v>45</v>
      </c>
      <c r="E631" s="767" t="s">
        <v>5337</v>
      </c>
      <c r="F631" s="777" t="str">
        <f t="shared" si="77"/>
        <v>NE</v>
      </c>
      <c r="G631" s="775" t="e">
        <f t="shared" si="74"/>
        <v>#N/A</v>
      </c>
      <c r="H631" s="775" t="e">
        <f t="shared" si="73"/>
        <v>#N/A</v>
      </c>
      <c r="I631" s="778" t="str">
        <f t="shared" si="75"/>
        <v>NE</v>
      </c>
      <c r="J631" s="745" t="e">
        <f t="shared" si="76"/>
        <v>#N/A</v>
      </c>
      <c r="K631" s="767"/>
      <c r="L631" s="767"/>
      <c r="M631" s="767"/>
      <c r="N631" s="767"/>
      <c r="O631" s="767"/>
      <c r="P631" s="767"/>
      <c r="Q631" s="767"/>
      <c r="R631" s="767"/>
      <c r="S631" s="767"/>
      <c r="T631" s="767"/>
      <c r="U631" s="767"/>
      <c r="V631" s="767"/>
      <c r="W631" s="767"/>
      <c r="X631" s="767"/>
      <c r="Y631" s="767"/>
      <c r="Z631" s="767"/>
      <c r="AA631" s="767"/>
      <c r="AB631" s="767"/>
      <c r="AC631" s="787"/>
      <c r="AD631" s="787"/>
      <c r="AE631" s="787"/>
      <c r="AF631" s="787"/>
      <c r="AG631" s="787"/>
      <c r="AH631" s="787"/>
      <c r="AI631" s="787"/>
      <c r="AJ631" s="787"/>
      <c r="AK631" s="787"/>
      <c r="AL631" s="787"/>
      <c r="AM631" s="787"/>
      <c r="AN631" s="787"/>
      <c r="AO631" s="787"/>
      <c r="AP631" s="787"/>
      <c r="AQ631" s="787"/>
    </row>
    <row r="632" spans="1:43" s="725" customFormat="1" x14ac:dyDescent="0.25">
      <c r="A632" s="767"/>
      <c r="B632" s="767"/>
      <c r="C632" s="767" t="s">
        <v>8257</v>
      </c>
      <c r="D632" s="767" t="s">
        <v>45</v>
      </c>
      <c r="E632" s="767" t="s">
        <v>5338</v>
      </c>
      <c r="F632" s="777" t="str">
        <f t="shared" si="77"/>
        <v>NE</v>
      </c>
      <c r="G632" s="775" t="e">
        <f t="shared" si="74"/>
        <v>#N/A</v>
      </c>
      <c r="H632" s="775" t="e">
        <f t="shared" si="73"/>
        <v>#N/A</v>
      </c>
      <c r="I632" s="778" t="str">
        <f t="shared" si="75"/>
        <v>NE</v>
      </c>
      <c r="J632" s="745" t="e">
        <f t="shared" si="76"/>
        <v>#N/A</v>
      </c>
      <c r="K632" s="767"/>
      <c r="L632" s="767"/>
      <c r="M632" s="767"/>
      <c r="N632" s="767"/>
      <c r="O632" s="767"/>
      <c r="P632" s="767"/>
      <c r="Q632" s="767"/>
      <c r="R632" s="767"/>
      <c r="S632" s="767"/>
      <c r="T632" s="767"/>
      <c r="U632" s="767"/>
      <c r="V632" s="767"/>
      <c r="W632" s="767"/>
      <c r="X632" s="767"/>
      <c r="Y632" s="767"/>
      <c r="Z632" s="767"/>
      <c r="AA632" s="767"/>
      <c r="AB632" s="767"/>
      <c r="AC632" s="787"/>
      <c r="AD632" s="787"/>
      <c r="AE632" s="787"/>
      <c r="AF632" s="787"/>
      <c r="AG632" s="787"/>
      <c r="AH632" s="787"/>
      <c r="AI632" s="787"/>
      <c r="AJ632" s="787"/>
      <c r="AK632" s="787"/>
      <c r="AL632" s="787"/>
      <c r="AM632" s="787"/>
      <c r="AN632" s="787"/>
      <c r="AO632" s="787"/>
      <c r="AP632" s="787"/>
      <c r="AQ632" s="787"/>
    </row>
    <row r="633" spans="1:43" s="725" customFormat="1" x14ac:dyDescent="0.25">
      <c r="A633" s="767"/>
      <c r="B633" s="767"/>
      <c r="C633" s="767" t="s">
        <v>8257</v>
      </c>
      <c r="D633" s="767" t="s">
        <v>45</v>
      </c>
      <c r="E633" s="767" t="s">
        <v>5339</v>
      </c>
      <c r="F633" s="777" t="str">
        <f t="shared" si="77"/>
        <v>NE</v>
      </c>
      <c r="G633" s="775" t="e">
        <f t="shared" si="74"/>
        <v>#N/A</v>
      </c>
      <c r="H633" s="775" t="e">
        <f t="shared" si="73"/>
        <v>#N/A</v>
      </c>
      <c r="I633" s="778" t="str">
        <f t="shared" si="75"/>
        <v>NE</v>
      </c>
      <c r="J633" s="745" t="e">
        <f t="shared" si="76"/>
        <v>#N/A</v>
      </c>
      <c r="K633" s="767"/>
      <c r="L633" s="767"/>
      <c r="M633" s="767"/>
      <c r="N633" s="767"/>
      <c r="O633" s="767"/>
      <c r="P633" s="767"/>
      <c r="Q633" s="767"/>
      <c r="R633" s="767"/>
      <c r="S633" s="767"/>
      <c r="T633" s="767"/>
      <c r="U633" s="767"/>
      <c r="V633" s="767"/>
      <c r="W633" s="767"/>
      <c r="X633" s="767"/>
      <c r="Y633" s="767"/>
      <c r="Z633" s="767"/>
      <c r="AA633" s="767"/>
      <c r="AB633" s="767"/>
      <c r="AC633" s="787"/>
      <c r="AD633" s="787"/>
      <c r="AE633" s="787"/>
      <c r="AF633" s="787"/>
      <c r="AG633" s="787"/>
      <c r="AH633" s="787"/>
      <c r="AI633" s="787"/>
      <c r="AJ633" s="787"/>
      <c r="AK633" s="787"/>
      <c r="AL633" s="787"/>
      <c r="AM633" s="787"/>
      <c r="AN633" s="787"/>
      <c r="AO633" s="787"/>
      <c r="AP633" s="787"/>
      <c r="AQ633" s="787"/>
    </row>
    <row r="634" spans="1:43" s="725" customFormat="1" x14ac:dyDescent="0.25">
      <c r="A634" s="767"/>
      <c r="B634" s="767"/>
      <c r="C634" s="767" t="s">
        <v>8257</v>
      </c>
      <c r="D634" s="767" t="s">
        <v>45</v>
      </c>
      <c r="E634" s="767" t="s">
        <v>5340</v>
      </c>
      <c r="F634" s="777" t="str">
        <f t="shared" si="77"/>
        <v>NE</v>
      </c>
      <c r="G634" s="775" t="e">
        <f t="shared" si="74"/>
        <v>#N/A</v>
      </c>
      <c r="H634" s="775" t="e">
        <f t="shared" si="73"/>
        <v>#N/A</v>
      </c>
      <c r="I634" s="778" t="str">
        <f t="shared" si="75"/>
        <v>NE</v>
      </c>
      <c r="J634" s="745" t="e">
        <f t="shared" si="76"/>
        <v>#N/A</v>
      </c>
      <c r="K634" s="767"/>
      <c r="L634" s="767"/>
      <c r="M634" s="767"/>
      <c r="N634" s="767"/>
      <c r="O634" s="767"/>
      <c r="P634" s="767"/>
      <c r="Q634" s="767"/>
      <c r="R634" s="767"/>
      <c r="S634" s="767"/>
      <c r="T634" s="767"/>
      <c r="U634" s="767"/>
      <c r="V634" s="767"/>
      <c r="W634" s="767"/>
      <c r="X634" s="767"/>
      <c r="Y634" s="767"/>
      <c r="Z634" s="767"/>
      <c r="AA634" s="767"/>
      <c r="AB634" s="767"/>
      <c r="AC634" s="787"/>
      <c r="AD634" s="787"/>
      <c r="AE634" s="787"/>
      <c r="AF634" s="787"/>
      <c r="AG634" s="787"/>
      <c r="AH634" s="787"/>
      <c r="AI634" s="787"/>
      <c r="AJ634" s="787"/>
      <c r="AK634" s="787"/>
      <c r="AL634" s="787"/>
      <c r="AM634" s="787"/>
      <c r="AN634" s="787"/>
      <c r="AO634" s="787"/>
      <c r="AP634" s="787"/>
      <c r="AQ634" s="787"/>
    </row>
    <row r="635" spans="1:43" s="725" customFormat="1" x14ac:dyDescent="0.25">
      <c r="A635" s="767"/>
      <c r="B635" s="767"/>
      <c r="C635" s="767" t="s">
        <v>8257</v>
      </c>
      <c r="D635" s="767" t="s">
        <v>45</v>
      </c>
      <c r="E635" s="767" t="s">
        <v>5341</v>
      </c>
      <c r="F635" s="777" t="str">
        <f t="shared" si="77"/>
        <v>NE</v>
      </c>
      <c r="G635" s="775" t="e">
        <f t="shared" si="74"/>
        <v>#N/A</v>
      </c>
      <c r="H635" s="775" t="e">
        <f t="shared" si="73"/>
        <v>#N/A</v>
      </c>
      <c r="I635" s="778" t="str">
        <f t="shared" si="75"/>
        <v>NE</v>
      </c>
      <c r="J635" s="745" t="e">
        <f t="shared" si="76"/>
        <v>#N/A</v>
      </c>
      <c r="K635" s="767"/>
      <c r="L635" s="767"/>
      <c r="M635" s="767"/>
      <c r="N635" s="767"/>
      <c r="O635" s="767"/>
      <c r="P635" s="767"/>
      <c r="Q635" s="767"/>
      <c r="R635" s="767"/>
      <c r="S635" s="767"/>
      <c r="T635" s="767"/>
      <c r="U635" s="767"/>
      <c r="V635" s="767"/>
      <c r="W635" s="767"/>
      <c r="X635" s="767"/>
      <c r="Y635" s="767"/>
      <c r="Z635" s="767"/>
      <c r="AA635" s="767"/>
      <c r="AB635" s="767"/>
      <c r="AC635" s="787"/>
      <c r="AD635" s="787"/>
      <c r="AE635" s="787"/>
      <c r="AF635" s="787"/>
      <c r="AG635" s="787"/>
      <c r="AH635" s="787"/>
      <c r="AI635" s="787"/>
      <c r="AJ635" s="787"/>
      <c r="AK635" s="787"/>
      <c r="AL635" s="787"/>
      <c r="AM635" s="787"/>
      <c r="AN635" s="787"/>
      <c r="AO635" s="787"/>
      <c r="AP635" s="787"/>
      <c r="AQ635" s="787"/>
    </row>
    <row r="636" spans="1:43" s="725" customFormat="1" x14ac:dyDescent="0.25">
      <c r="A636" s="767"/>
      <c r="B636" s="767"/>
      <c r="C636" s="767" t="s">
        <v>8257</v>
      </c>
      <c r="D636" s="767" t="s">
        <v>45</v>
      </c>
      <c r="E636" s="767" t="s">
        <v>5342</v>
      </c>
      <c r="F636" s="777" t="str">
        <f t="shared" si="77"/>
        <v>NE</v>
      </c>
      <c r="G636" s="775" t="e">
        <f t="shared" si="74"/>
        <v>#N/A</v>
      </c>
      <c r="H636" s="775" t="e">
        <f t="shared" si="73"/>
        <v>#N/A</v>
      </c>
      <c r="I636" s="778" t="str">
        <f t="shared" si="75"/>
        <v>NE</v>
      </c>
      <c r="J636" s="745" t="e">
        <f t="shared" si="76"/>
        <v>#N/A</v>
      </c>
      <c r="K636" s="767"/>
      <c r="L636" s="767"/>
      <c r="M636" s="767"/>
      <c r="N636" s="767"/>
      <c r="O636" s="767"/>
      <c r="P636" s="767"/>
      <c r="Q636" s="767"/>
      <c r="R636" s="767"/>
      <c r="S636" s="767"/>
      <c r="T636" s="767"/>
      <c r="U636" s="767"/>
      <c r="V636" s="767"/>
      <c r="W636" s="767"/>
      <c r="X636" s="767"/>
      <c r="Y636" s="767"/>
      <c r="Z636" s="767"/>
      <c r="AA636" s="767"/>
      <c r="AB636" s="767"/>
      <c r="AC636" s="787"/>
      <c r="AD636" s="787"/>
      <c r="AE636" s="787"/>
      <c r="AF636" s="787"/>
      <c r="AG636" s="787"/>
      <c r="AH636" s="787"/>
      <c r="AI636" s="787"/>
      <c r="AJ636" s="787"/>
      <c r="AK636" s="787"/>
      <c r="AL636" s="787"/>
      <c r="AM636" s="787"/>
      <c r="AN636" s="787"/>
      <c r="AO636" s="787"/>
      <c r="AP636" s="787"/>
      <c r="AQ636" s="787"/>
    </row>
    <row r="637" spans="1:43" s="725" customFormat="1" x14ac:dyDescent="0.25">
      <c r="A637" s="767"/>
      <c r="B637" s="767"/>
      <c r="C637" s="767" t="s">
        <v>8257</v>
      </c>
      <c r="D637" s="767" t="s">
        <v>45</v>
      </c>
      <c r="E637" s="767" t="s">
        <v>5343</v>
      </c>
      <c r="F637" s="777" t="str">
        <f t="shared" si="77"/>
        <v>NE</v>
      </c>
      <c r="G637" s="775" t="e">
        <f t="shared" si="74"/>
        <v>#N/A</v>
      </c>
      <c r="H637" s="775" t="e">
        <f t="shared" si="73"/>
        <v>#N/A</v>
      </c>
      <c r="I637" s="778" t="str">
        <f t="shared" si="75"/>
        <v>NE</v>
      </c>
      <c r="J637" s="745" t="e">
        <f t="shared" si="76"/>
        <v>#N/A</v>
      </c>
      <c r="K637" s="767"/>
      <c r="L637" s="767"/>
      <c r="M637" s="767"/>
      <c r="N637" s="767"/>
      <c r="O637" s="767"/>
      <c r="P637" s="767"/>
      <c r="Q637" s="767"/>
      <c r="R637" s="767"/>
      <c r="S637" s="767"/>
      <c r="T637" s="767"/>
      <c r="U637" s="767"/>
      <c r="V637" s="767"/>
      <c r="W637" s="767"/>
      <c r="X637" s="767"/>
      <c r="Y637" s="767"/>
      <c r="Z637" s="767"/>
      <c r="AA637" s="767"/>
      <c r="AB637" s="767"/>
      <c r="AC637" s="787"/>
      <c r="AD637" s="787"/>
      <c r="AE637" s="787"/>
      <c r="AF637" s="787"/>
      <c r="AG637" s="787"/>
      <c r="AH637" s="787"/>
      <c r="AI637" s="787"/>
      <c r="AJ637" s="787"/>
      <c r="AK637" s="787"/>
      <c r="AL637" s="787"/>
      <c r="AM637" s="787"/>
      <c r="AN637" s="787"/>
      <c r="AO637" s="787"/>
      <c r="AP637" s="787"/>
      <c r="AQ637" s="787"/>
    </row>
    <row r="638" spans="1:43" s="725" customFormat="1" x14ac:dyDescent="0.25">
      <c r="A638" s="767"/>
      <c r="B638" s="767"/>
      <c r="C638" s="767" t="s">
        <v>8257</v>
      </c>
      <c r="D638" s="767" t="s">
        <v>45</v>
      </c>
      <c r="E638" s="767" t="s">
        <v>5344</v>
      </c>
      <c r="F638" s="777" t="str">
        <f t="shared" si="77"/>
        <v>NE</v>
      </c>
      <c r="G638" s="775" t="e">
        <f t="shared" si="74"/>
        <v>#N/A</v>
      </c>
      <c r="H638" s="775" t="e">
        <f t="shared" si="73"/>
        <v>#N/A</v>
      </c>
      <c r="I638" s="778" t="str">
        <f t="shared" si="75"/>
        <v>NE</v>
      </c>
      <c r="J638" s="745" t="e">
        <f t="shared" si="76"/>
        <v>#N/A</v>
      </c>
      <c r="K638" s="767"/>
      <c r="L638" s="767"/>
      <c r="M638" s="767"/>
      <c r="N638" s="767"/>
      <c r="O638" s="767"/>
      <c r="P638" s="767"/>
      <c r="Q638" s="767"/>
      <c r="R638" s="767"/>
      <c r="S638" s="767"/>
      <c r="T638" s="767"/>
      <c r="U638" s="767"/>
      <c r="V638" s="767"/>
      <c r="W638" s="767"/>
      <c r="X638" s="767"/>
      <c r="Y638" s="767"/>
      <c r="Z638" s="767"/>
      <c r="AA638" s="767"/>
      <c r="AB638" s="767"/>
      <c r="AC638" s="787"/>
      <c r="AD638" s="787"/>
      <c r="AE638" s="787"/>
      <c r="AF638" s="787"/>
      <c r="AG638" s="787"/>
      <c r="AH638" s="787"/>
      <c r="AI638" s="787"/>
      <c r="AJ638" s="787"/>
      <c r="AK638" s="787"/>
      <c r="AL638" s="787"/>
      <c r="AM638" s="787"/>
      <c r="AN638" s="787"/>
      <c r="AO638" s="787"/>
      <c r="AP638" s="787"/>
      <c r="AQ638" s="787"/>
    </row>
    <row r="639" spans="1:43" s="725" customFormat="1" x14ac:dyDescent="0.25">
      <c r="A639" s="767"/>
      <c r="B639" s="767"/>
      <c r="C639" s="767" t="s">
        <v>8257</v>
      </c>
      <c r="D639" s="767" t="s">
        <v>45</v>
      </c>
      <c r="E639" s="767" t="s">
        <v>5345</v>
      </c>
      <c r="F639" s="777" t="str">
        <f t="shared" si="77"/>
        <v>NE</v>
      </c>
      <c r="G639" s="775" t="e">
        <f t="shared" si="74"/>
        <v>#N/A</v>
      </c>
      <c r="H639" s="775" t="e">
        <f t="shared" si="73"/>
        <v>#N/A</v>
      </c>
      <c r="I639" s="778" t="str">
        <f t="shared" si="75"/>
        <v>NE</v>
      </c>
      <c r="J639" s="745" t="e">
        <f t="shared" si="76"/>
        <v>#N/A</v>
      </c>
      <c r="K639" s="767"/>
      <c r="L639" s="767"/>
      <c r="M639" s="767"/>
      <c r="N639" s="767"/>
      <c r="O639" s="767"/>
      <c r="P639" s="767"/>
      <c r="Q639" s="767"/>
      <c r="R639" s="767"/>
      <c r="S639" s="767"/>
      <c r="T639" s="767"/>
      <c r="U639" s="767"/>
      <c r="V639" s="767"/>
      <c r="W639" s="767"/>
      <c r="X639" s="767"/>
      <c r="Y639" s="767"/>
      <c r="Z639" s="767"/>
      <c r="AA639" s="767"/>
      <c r="AB639" s="767"/>
      <c r="AC639" s="787"/>
      <c r="AD639" s="787"/>
      <c r="AE639" s="787"/>
      <c r="AF639" s="787"/>
      <c r="AG639" s="787"/>
      <c r="AH639" s="787"/>
      <c r="AI639" s="787"/>
      <c r="AJ639" s="787"/>
      <c r="AK639" s="787"/>
      <c r="AL639" s="787"/>
      <c r="AM639" s="787"/>
      <c r="AN639" s="787"/>
      <c r="AO639" s="787"/>
      <c r="AP639" s="787"/>
      <c r="AQ639" s="787"/>
    </row>
    <row r="640" spans="1:43" s="725" customFormat="1" x14ac:dyDescent="0.25">
      <c r="A640" s="767"/>
      <c r="B640" s="767"/>
      <c r="C640" s="767" t="s">
        <v>8257</v>
      </c>
      <c r="D640" s="767" t="s">
        <v>45</v>
      </c>
      <c r="E640" s="767" t="s">
        <v>5346</v>
      </c>
      <c r="F640" s="777" t="str">
        <f t="shared" si="77"/>
        <v>NE</v>
      </c>
      <c r="G640" s="775" t="e">
        <f t="shared" si="74"/>
        <v>#N/A</v>
      </c>
      <c r="H640" s="775" t="e">
        <f t="shared" si="73"/>
        <v>#N/A</v>
      </c>
      <c r="I640" s="778" t="str">
        <f t="shared" si="75"/>
        <v>NE</v>
      </c>
      <c r="J640" s="745" t="e">
        <f t="shared" si="76"/>
        <v>#N/A</v>
      </c>
      <c r="K640" s="767"/>
      <c r="L640" s="767"/>
      <c r="M640" s="767"/>
      <c r="N640" s="767"/>
      <c r="O640" s="767"/>
      <c r="P640" s="767"/>
      <c r="Q640" s="767"/>
      <c r="R640" s="767"/>
      <c r="S640" s="767"/>
      <c r="T640" s="767"/>
      <c r="U640" s="767"/>
      <c r="V640" s="767"/>
      <c r="W640" s="767"/>
      <c r="X640" s="767"/>
      <c r="Y640" s="767"/>
      <c r="Z640" s="767"/>
      <c r="AA640" s="767"/>
      <c r="AB640" s="767"/>
      <c r="AC640" s="787"/>
      <c r="AD640" s="787"/>
      <c r="AE640" s="787"/>
      <c r="AF640" s="787"/>
      <c r="AG640" s="787"/>
      <c r="AH640" s="787"/>
      <c r="AI640" s="787"/>
      <c r="AJ640" s="787"/>
      <c r="AK640" s="787"/>
      <c r="AL640" s="787"/>
      <c r="AM640" s="787"/>
      <c r="AN640" s="787"/>
      <c r="AO640" s="787"/>
      <c r="AP640" s="787"/>
      <c r="AQ640" s="787"/>
    </row>
    <row r="641" spans="1:43" s="725" customFormat="1" x14ac:dyDescent="0.25">
      <c r="A641" s="767"/>
      <c r="B641" s="767"/>
      <c r="C641" s="767" t="s">
        <v>8257</v>
      </c>
      <c r="D641" s="767" t="s">
        <v>45</v>
      </c>
      <c r="E641" s="767" t="s">
        <v>5347</v>
      </c>
      <c r="F641" s="777" t="str">
        <f t="shared" si="77"/>
        <v>NE</v>
      </c>
      <c r="G641" s="775" t="e">
        <f t="shared" si="74"/>
        <v>#N/A</v>
      </c>
      <c r="H641" s="775" t="e">
        <f t="shared" si="73"/>
        <v>#N/A</v>
      </c>
      <c r="I641" s="778" t="str">
        <f t="shared" si="75"/>
        <v>NE</v>
      </c>
      <c r="J641" s="745" t="e">
        <f t="shared" si="76"/>
        <v>#N/A</v>
      </c>
      <c r="K641" s="767"/>
      <c r="L641" s="767"/>
      <c r="M641" s="767"/>
      <c r="N641" s="767"/>
      <c r="O641" s="767"/>
      <c r="P641" s="767"/>
      <c r="Q641" s="767"/>
      <c r="R641" s="767"/>
      <c r="S641" s="767"/>
      <c r="T641" s="767"/>
      <c r="U641" s="767"/>
      <c r="V641" s="767"/>
      <c r="W641" s="767"/>
      <c r="X641" s="767"/>
      <c r="Y641" s="767"/>
      <c r="Z641" s="767"/>
      <c r="AA641" s="767"/>
      <c r="AB641" s="767"/>
      <c r="AC641" s="787"/>
      <c r="AD641" s="787"/>
      <c r="AE641" s="787"/>
      <c r="AF641" s="787"/>
      <c r="AG641" s="787"/>
      <c r="AH641" s="787"/>
      <c r="AI641" s="787"/>
      <c r="AJ641" s="787"/>
      <c r="AK641" s="787"/>
      <c r="AL641" s="787"/>
      <c r="AM641" s="787"/>
      <c r="AN641" s="787"/>
      <c r="AO641" s="787"/>
      <c r="AP641" s="787"/>
      <c r="AQ641" s="787"/>
    </row>
    <row r="642" spans="1:43" s="725" customFormat="1" x14ac:dyDescent="0.25">
      <c r="A642" s="767"/>
      <c r="B642" s="767"/>
      <c r="C642" s="767" t="s">
        <v>8257</v>
      </c>
      <c r="D642" s="767" t="s">
        <v>45</v>
      </c>
      <c r="E642" s="767" t="s">
        <v>5348</v>
      </c>
      <c r="F642" s="777" t="str">
        <f t="shared" si="77"/>
        <v>NE</v>
      </c>
      <c r="G642" s="775" t="e">
        <f t="shared" si="74"/>
        <v>#N/A</v>
      </c>
      <c r="H642" s="775" t="e">
        <f t="shared" si="73"/>
        <v>#N/A</v>
      </c>
      <c r="I642" s="778" t="str">
        <f t="shared" si="75"/>
        <v>NE</v>
      </c>
      <c r="J642" s="745" t="e">
        <f t="shared" si="76"/>
        <v>#N/A</v>
      </c>
      <c r="K642" s="767"/>
      <c r="L642" s="767"/>
      <c r="M642" s="767"/>
      <c r="N642" s="767"/>
      <c r="O642" s="767"/>
      <c r="P642" s="767"/>
      <c r="Q642" s="767"/>
      <c r="R642" s="767"/>
      <c r="S642" s="767"/>
      <c r="T642" s="767"/>
      <c r="U642" s="767"/>
      <c r="V642" s="767"/>
      <c r="W642" s="767"/>
      <c r="X642" s="767"/>
      <c r="Y642" s="767"/>
      <c r="Z642" s="767"/>
      <c r="AA642" s="767"/>
      <c r="AB642" s="767"/>
      <c r="AC642" s="787"/>
      <c r="AD642" s="787"/>
      <c r="AE642" s="787"/>
      <c r="AF642" s="787"/>
      <c r="AG642" s="787"/>
      <c r="AH642" s="787"/>
      <c r="AI642" s="787"/>
      <c r="AJ642" s="787"/>
      <c r="AK642" s="787"/>
      <c r="AL642" s="787"/>
      <c r="AM642" s="787"/>
      <c r="AN642" s="787"/>
      <c r="AO642" s="787"/>
      <c r="AP642" s="787"/>
      <c r="AQ642" s="787"/>
    </row>
    <row r="643" spans="1:43" s="725" customFormat="1" x14ac:dyDescent="0.25">
      <c r="A643" s="767"/>
      <c r="B643" s="767"/>
      <c r="C643" s="767" t="s">
        <v>8257</v>
      </c>
      <c r="D643" s="767" t="s">
        <v>45</v>
      </c>
      <c r="E643" s="767" t="s">
        <v>5349</v>
      </c>
      <c r="F643" s="777" t="str">
        <f t="shared" si="77"/>
        <v>NE</v>
      </c>
      <c r="G643" s="775" t="e">
        <f t="shared" si="74"/>
        <v>#N/A</v>
      </c>
      <c r="H643" s="775" t="e">
        <f t="shared" si="73"/>
        <v>#N/A</v>
      </c>
      <c r="I643" s="778" t="str">
        <f t="shared" si="75"/>
        <v>NE</v>
      </c>
      <c r="J643" s="745" t="e">
        <f t="shared" si="76"/>
        <v>#N/A</v>
      </c>
      <c r="K643" s="767"/>
      <c r="L643" s="767"/>
      <c r="M643" s="767"/>
      <c r="N643" s="767"/>
      <c r="O643" s="767"/>
      <c r="P643" s="767"/>
      <c r="Q643" s="767"/>
      <c r="R643" s="767"/>
      <c r="S643" s="767"/>
      <c r="T643" s="767"/>
      <c r="U643" s="767"/>
      <c r="V643" s="767"/>
      <c r="W643" s="767"/>
      <c r="X643" s="767"/>
      <c r="Y643" s="767"/>
      <c r="Z643" s="767"/>
      <c r="AA643" s="767"/>
      <c r="AB643" s="767"/>
      <c r="AC643" s="787"/>
      <c r="AD643" s="787"/>
      <c r="AE643" s="787"/>
      <c r="AF643" s="787"/>
      <c r="AG643" s="787"/>
      <c r="AH643" s="787"/>
      <c r="AI643" s="787"/>
      <c r="AJ643" s="787"/>
      <c r="AK643" s="787"/>
      <c r="AL643" s="787"/>
      <c r="AM643" s="787"/>
      <c r="AN643" s="787"/>
      <c r="AO643" s="787"/>
      <c r="AP643" s="787"/>
      <c r="AQ643" s="787"/>
    </row>
    <row r="644" spans="1:43" s="725" customFormat="1" x14ac:dyDescent="0.25">
      <c r="A644" s="767"/>
      <c r="B644" s="767"/>
      <c r="C644" s="767" t="s">
        <v>8257</v>
      </c>
      <c r="D644" s="767" t="s">
        <v>45</v>
      </c>
      <c r="E644" s="767" t="s">
        <v>5350</v>
      </c>
      <c r="F644" s="777" t="str">
        <f t="shared" si="77"/>
        <v>NE</v>
      </c>
      <c r="G644" s="775" t="e">
        <f t="shared" si="74"/>
        <v>#N/A</v>
      </c>
      <c r="H644" s="775" t="e">
        <f t="shared" si="73"/>
        <v>#N/A</v>
      </c>
      <c r="I644" s="778" t="str">
        <f t="shared" si="75"/>
        <v>NE</v>
      </c>
      <c r="J644" s="745" t="e">
        <f t="shared" si="76"/>
        <v>#N/A</v>
      </c>
      <c r="K644" s="767"/>
      <c r="L644" s="767"/>
      <c r="M644" s="767"/>
      <c r="N644" s="767"/>
      <c r="O644" s="767"/>
      <c r="P644" s="767"/>
      <c r="Q644" s="767"/>
      <c r="R644" s="767"/>
      <c r="S644" s="767"/>
      <c r="T644" s="767"/>
      <c r="U644" s="767"/>
      <c r="V644" s="767"/>
      <c r="W644" s="767"/>
      <c r="X644" s="767"/>
      <c r="Y644" s="767"/>
      <c r="Z644" s="767"/>
      <c r="AA644" s="767"/>
      <c r="AB644" s="767"/>
      <c r="AC644" s="787"/>
      <c r="AD644" s="787"/>
      <c r="AE644" s="787"/>
      <c r="AF644" s="787"/>
      <c r="AG644" s="787"/>
      <c r="AH644" s="787"/>
      <c r="AI644" s="787"/>
      <c r="AJ644" s="787"/>
      <c r="AK644" s="787"/>
      <c r="AL644" s="787"/>
      <c r="AM644" s="787"/>
      <c r="AN644" s="787"/>
      <c r="AO644" s="787"/>
      <c r="AP644" s="787"/>
      <c r="AQ644" s="787"/>
    </row>
    <row r="645" spans="1:43" s="725" customFormat="1" x14ac:dyDescent="0.25">
      <c r="A645" s="767"/>
      <c r="B645" s="767"/>
      <c r="C645" s="767" t="s">
        <v>8257</v>
      </c>
      <c r="D645" s="767" t="s">
        <v>45</v>
      </c>
      <c r="E645" s="767" t="s">
        <v>5351</v>
      </c>
      <c r="F645" s="777" t="str">
        <f t="shared" si="77"/>
        <v>NE</v>
      </c>
      <c r="G645" s="775" t="e">
        <f t="shared" si="74"/>
        <v>#N/A</v>
      </c>
      <c r="H645" s="775" t="e">
        <f t="shared" si="73"/>
        <v>#N/A</v>
      </c>
      <c r="I645" s="778" t="str">
        <f t="shared" si="75"/>
        <v>NE</v>
      </c>
      <c r="J645" s="745" t="e">
        <f t="shared" si="76"/>
        <v>#N/A</v>
      </c>
      <c r="K645" s="767"/>
      <c r="L645" s="767"/>
      <c r="M645" s="767"/>
      <c r="N645" s="767"/>
      <c r="O645" s="767"/>
      <c r="P645" s="767"/>
      <c r="Q645" s="767"/>
      <c r="R645" s="767"/>
      <c r="S645" s="767"/>
      <c r="T645" s="767"/>
      <c r="U645" s="767"/>
      <c r="V645" s="767"/>
      <c r="W645" s="767"/>
      <c r="X645" s="767"/>
      <c r="Y645" s="767"/>
      <c r="Z645" s="767"/>
      <c r="AA645" s="767"/>
      <c r="AB645" s="767"/>
      <c r="AC645" s="787"/>
      <c r="AD645" s="787"/>
      <c r="AE645" s="787"/>
      <c r="AF645" s="787"/>
      <c r="AG645" s="787"/>
      <c r="AH645" s="787"/>
      <c r="AI645" s="787"/>
      <c r="AJ645" s="787"/>
      <c r="AK645" s="787"/>
      <c r="AL645" s="787"/>
      <c r="AM645" s="787"/>
      <c r="AN645" s="787"/>
      <c r="AO645" s="787"/>
      <c r="AP645" s="787"/>
      <c r="AQ645" s="787"/>
    </row>
    <row r="646" spans="1:43" s="725" customFormat="1" x14ac:dyDescent="0.25">
      <c r="A646" s="767"/>
      <c r="B646" s="767"/>
      <c r="C646" s="767" t="s">
        <v>8257</v>
      </c>
      <c r="D646" s="767" t="s">
        <v>45</v>
      </c>
      <c r="E646" s="767" t="s">
        <v>5352</v>
      </c>
      <c r="F646" s="777" t="str">
        <f t="shared" si="77"/>
        <v>NE</v>
      </c>
      <c r="G646" s="775" t="e">
        <f t="shared" si="74"/>
        <v>#N/A</v>
      </c>
      <c r="H646" s="775" t="e">
        <f t="shared" ref="H646:H709" si="78">IF($F646="","",INDEX($K646:$FL646,1,MATCH($F646,$K646:$FL646,)+1))</f>
        <v>#N/A</v>
      </c>
      <c r="I646" s="778" t="str">
        <f t="shared" si="75"/>
        <v>NE</v>
      </c>
      <c r="J646" s="745" t="e">
        <f t="shared" si="76"/>
        <v>#N/A</v>
      </c>
      <c r="K646" s="767"/>
      <c r="L646" s="767"/>
      <c r="M646" s="767"/>
      <c r="N646" s="767"/>
      <c r="O646" s="767"/>
      <c r="P646" s="767"/>
      <c r="Q646" s="767"/>
      <c r="R646" s="767"/>
      <c r="S646" s="767"/>
      <c r="T646" s="767"/>
      <c r="U646" s="767"/>
      <c r="V646" s="767"/>
      <c r="W646" s="767"/>
      <c r="X646" s="767"/>
      <c r="Y646" s="767"/>
      <c r="Z646" s="767"/>
      <c r="AA646" s="767"/>
      <c r="AB646" s="767"/>
      <c r="AC646" s="787"/>
      <c r="AD646" s="787"/>
      <c r="AE646" s="787"/>
      <c r="AF646" s="787"/>
      <c r="AG646" s="787"/>
      <c r="AH646" s="787"/>
      <c r="AI646" s="787"/>
      <c r="AJ646" s="787"/>
      <c r="AK646" s="787"/>
      <c r="AL646" s="787"/>
      <c r="AM646" s="787"/>
      <c r="AN646" s="787"/>
      <c r="AO646" s="787"/>
      <c r="AP646" s="787"/>
      <c r="AQ646" s="787"/>
    </row>
    <row r="647" spans="1:43" s="725" customFormat="1" x14ac:dyDescent="0.25">
      <c r="A647" s="767"/>
      <c r="B647" s="767"/>
      <c r="C647" s="767" t="s">
        <v>8257</v>
      </c>
      <c r="D647" s="767" t="s">
        <v>45</v>
      </c>
      <c r="E647" s="767" t="s">
        <v>5353</v>
      </c>
      <c r="F647" s="777" t="str">
        <f t="shared" si="77"/>
        <v>NE</v>
      </c>
      <c r="G647" s="775" t="e">
        <f t="shared" si="74"/>
        <v>#N/A</v>
      </c>
      <c r="H647" s="775" t="e">
        <f t="shared" si="78"/>
        <v>#N/A</v>
      </c>
      <c r="I647" s="778" t="str">
        <f t="shared" si="75"/>
        <v>NE</v>
      </c>
      <c r="J647" s="745" t="e">
        <f t="shared" si="76"/>
        <v>#N/A</v>
      </c>
      <c r="K647" s="767"/>
      <c r="L647" s="767"/>
      <c r="M647" s="767"/>
      <c r="N647" s="767"/>
      <c r="O647" s="767"/>
      <c r="P647" s="767"/>
      <c r="Q647" s="767"/>
      <c r="R647" s="767"/>
      <c r="S647" s="767"/>
      <c r="T647" s="767"/>
      <c r="U647" s="767"/>
      <c r="V647" s="767"/>
      <c r="W647" s="767"/>
      <c r="X647" s="767"/>
      <c r="Y647" s="767"/>
      <c r="Z647" s="767"/>
      <c r="AA647" s="767"/>
      <c r="AB647" s="767"/>
      <c r="AC647" s="787"/>
      <c r="AD647" s="787"/>
      <c r="AE647" s="787"/>
      <c r="AF647" s="787"/>
      <c r="AG647" s="787"/>
      <c r="AH647" s="787"/>
      <c r="AI647" s="787"/>
      <c r="AJ647" s="787"/>
      <c r="AK647" s="787"/>
      <c r="AL647" s="787"/>
      <c r="AM647" s="787"/>
      <c r="AN647" s="787"/>
      <c r="AO647" s="787"/>
      <c r="AP647" s="787"/>
      <c r="AQ647" s="787"/>
    </row>
    <row r="648" spans="1:43" s="725" customFormat="1" x14ac:dyDescent="0.25">
      <c r="A648" s="767"/>
      <c r="B648" s="767"/>
      <c r="C648" s="767" t="s">
        <v>8257</v>
      </c>
      <c r="D648" s="767" t="s">
        <v>45</v>
      </c>
      <c r="E648" s="767" t="s">
        <v>5354</v>
      </c>
      <c r="F648" s="777" t="str">
        <f t="shared" si="77"/>
        <v>NE</v>
      </c>
      <c r="G648" s="775" t="e">
        <f t="shared" si="74"/>
        <v>#N/A</v>
      </c>
      <c r="H648" s="775" t="e">
        <f t="shared" si="78"/>
        <v>#N/A</v>
      </c>
      <c r="I648" s="778" t="str">
        <f t="shared" si="75"/>
        <v>NE</v>
      </c>
      <c r="J648" s="745" t="e">
        <f t="shared" si="76"/>
        <v>#N/A</v>
      </c>
      <c r="K648" s="767"/>
      <c r="L648" s="767"/>
      <c r="M648" s="767"/>
      <c r="N648" s="767"/>
      <c r="O648" s="767"/>
      <c r="P648" s="767"/>
      <c r="Q648" s="767"/>
      <c r="R648" s="767"/>
      <c r="S648" s="767"/>
      <c r="T648" s="767"/>
      <c r="U648" s="767"/>
      <c r="V648" s="767"/>
      <c r="W648" s="767"/>
      <c r="X648" s="767"/>
      <c r="Y648" s="767"/>
      <c r="Z648" s="767"/>
      <c r="AA648" s="767"/>
      <c r="AB648" s="767"/>
      <c r="AC648" s="787"/>
      <c r="AD648" s="787"/>
      <c r="AE648" s="787"/>
      <c r="AF648" s="787"/>
      <c r="AG648" s="787"/>
      <c r="AH648" s="787"/>
      <c r="AI648" s="787"/>
      <c r="AJ648" s="787"/>
      <c r="AK648" s="787"/>
      <c r="AL648" s="787"/>
      <c r="AM648" s="787"/>
      <c r="AN648" s="787"/>
      <c r="AO648" s="787"/>
      <c r="AP648" s="787"/>
      <c r="AQ648" s="787"/>
    </row>
    <row r="649" spans="1:43" s="725" customFormat="1" x14ac:dyDescent="0.25">
      <c r="A649" s="767"/>
      <c r="B649" s="767"/>
      <c r="C649" s="767" t="s">
        <v>8257</v>
      </c>
      <c r="D649" s="767" t="s">
        <v>45</v>
      </c>
      <c r="E649" s="767" t="s">
        <v>5355</v>
      </c>
      <c r="F649" s="777" t="str">
        <f t="shared" si="77"/>
        <v>NE</v>
      </c>
      <c r="G649" s="775" t="e">
        <f t="shared" si="74"/>
        <v>#N/A</v>
      </c>
      <c r="H649" s="775" t="e">
        <f t="shared" si="78"/>
        <v>#N/A</v>
      </c>
      <c r="I649" s="778" t="str">
        <f t="shared" si="75"/>
        <v>NE</v>
      </c>
      <c r="J649" s="745" t="e">
        <f t="shared" si="76"/>
        <v>#N/A</v>
      </c>
      <c r="K649" s="767"/>
      <c r="L649" s="767"/>
      <c r="M649" s="767"/>
      <c r="N649" s="767"/>
      <c r="O649" s="767"/>
      <c r="P649" s="767"/>
      <c r="Q649" s="767"/>
      <c r="R649" s="767"/>
      <c r="S649" s="767"/>
      <c r="T649" s="767"/>
      <c r="U649" s="767"/>
      <c r="V649" s="767"/>
      <c r="W649" s="767"/>
      <c r="X649" s="767"/>
      <c r="Y649" s="767"/>
      <c r="Z649" s="767"/>
      <c r="AA649" s="767"/>
      <c r="AB649" s="767"/>
      <c r="AC649" s="787"/>
      <c r="AD649" s="787"/>
      <c r="AE649" s="787"/>
      <c r="AF649" s="787"/>
      <c r="AG649" s="787"/>
      <c r="AH649" s="787"/>
      <c r="AI649" s="787"/>
      <c r="AJ649" s="787"/>
      <c r="AK649" s="787"/>
      <c r="AL649" s="787"/>
      <c r="AM649" s="787"/>
      <c r="AN649" s="787"/>
      <c r="AO649" s="787"/>
      <c r="AP649" s="787"/>
      <c r="AQ649" s="787"/>
    </row>
    <row r="650" spans="1:43" s="725" customFormat="1" x14ac:dyDescent="0.25">
      <c r="A650" s="767"/>
      <c r="B650" s="767"/>
      <c r="C650" s="767" t="s">
        <v>8257</v>
      </c>
      <c r="D650" s="767" t="s">
        <v>45</v>
      </c>
      <c r="E650" s="767" t="s">
        <v>5356</v>
      </c>
      <c r="F650" s="777" t="str">
        <f t="shared" si="77"/>
        <v>NE</v>
      </c>
      <c r="G650" s="775" t="e">
        <f t="shared" si="74"/>
        <v>#N/A</v>
      </c>
      <c r="H650" s="775" t="e">
        <f t="shared" si="78"/>
        <v>#N/A</v>
      </c>
      <c r="I650" s="778" t="str">
        <f t="shared" si="75"/>
        <v>NE</v>
      </c>
      <c r="J650" s="745" t="e">
        <f t="shared" si="76"/>
        <v>#N/A</v>
      </c>
      <c r="K650" s="767"/>
      <c r="L650" s="767"/>
      <c r="M650" s="767"/>
      <c r="N650" s="767"/>
      <c r="O650" s="767"/>
      <c r="P650" s="767"/>
      <c r="Q650" s="767"/>
      <c r="R650" s="767"/>
      <c r="S650" s="767"/>
      <c r="T650" s="767"/>
      <c r="U650" s="767"/>
      <c r="V650" s="767"/>
      <c r="W650" s="767"/>
      <c r="X650" s="767"/>
      <c r="Y650" s="767"/>
      <c r="Z650" s="767"/>
      <c r="AA650" s="767"/>
      <c r="AB650" s="767"/>
      <c r="AC650" s="787"/>
      <c r="AD650" s="787"/>
      <c r="AE650" s="787"/>
      <c r="AF650" s="787"/>
      <c r="AG650" s="787"/>
      <c r="AH650" s="787"/>
      <c r="AI650" s="787"/>
      <c r="AJ650" s="787"/>
      <c r="AK650" s="787"/>
      <c r="AL650" s="787"/>
      <c r="AM650" s="787"/>
      <c r="AN650" s="787"/>
      <c r="AO650" s="787"/>
      <c r="AP650" s="787"/>
      <c r="AQ650" s="787"/>
    </row>
    <row r="651" spans="1:43" s="725" customFormat="1" x14ac:dyDescent="0.25">
      <c r="A651" s="767"/>
      <c r="B651" s="767"/>
      <c r="C651" s="767" t="s">
        <v>8257</v>
      </c>
      <c r="D651" s="767" t="s">
        <v>45</v>
      </c>
      <c r="E651" s="767" t="s">
        <v>5357</v>
      </c>
      <c r="F651" s="777" t="str">
        <f t="shared" si="77"/>
        <v>NE</v>
      </c>
      <c r="G651" s="775" t="e">
        <f t="shared" si="74"/>
        <v>#N/A</v>
      </c>
      <c r="H651" s="775" t="e">
        <f t="shared" si="78"/>
        <v>#N/A</v>
      </c>
      <c r="I651" s="778" t="str">
        <f t="shared" si="75"/>
        <v>NE</v>
      </c>
      <c r="J651" s="745" t="e">
        <f t="shared" si="76"/>
        <v>#N/A</v>
      </c>
      <c r="K651" s="767"/>
      <c r="L651" s="767"/>
      <c r="M651" s="767"/>
      <c r="N651" s="767"/>
      <c r="O651" s="767"/>
      <c r="P651" s="767"/>
      <c r="Q651" s="767"/>
      <c r="R651" s="767"/>
      <c r="S651" s="767"/>
      <c r="T651" s="767"/>
      <c r="U651" s="767"/>
      <c r="V651" s="767"/>
      <c r="W651" s="767"/>
      <c r="X651" s="767"/>
      <c r="Y651" s="767"/>
      <c r="Z651" s="767"/>
      <c r="AA651" s="767"/>
      <c r="AB651" s="767"/>
      <c r="AC651" s="787"/>
      <c r="AD651" s="787"/>
      <c r="AE651" s="787"/>
      <c r="AF651" s="787"/>
      <c r="AG651" s="787"/>
      <c r="AH651" s="787"/>
      <c r="AI651" s="787"/>
      <c r="AJ651" s="787"/>
      <c r="AK651" s="787"/>
      <c r="AL651" s="787"/>
      <c r="AM651" s="787"/>
      <c r="AN651" s="787"/>
      <c r="AO651" s="787"/>
      <c r="AP651" s="787"/>
      <c r="AQ651" s="787"/>
    </row>
    <row r="652" spans="1:43" s="725" customFormat="1" x14ac:dyDescent="0.25">
      <c r="A652" s="767"/>
      <c r="B652" s="767"/>
      <c r="C652" s="767" t="s">
        <v>8257</v>
      </c>
      <c r="D652" s="767" t="s">
        <v>45</v>
      </c>
      <c r="E652" s="767" t="s">
        <v>5358</v>
      </c>
      <c r="F652" s="777" t="str">
        <f t="shared" si="77"/>
        <v>NE</v>
      </c>
      <c r="G652" s="775" t="e">
        <f t="shared" si="74"/>
        <v>#N/A</v>
      </c>
      <c r="H652" s="775" t="e">
        <f t="shared" si="78"/>
        <v>#N/A</v>
      </c>
      <c r="I652" s="778" t="str">
        <f t="shared" si="75"/>
        <v>NE</v>
      </c>
      <c r="J652" s="745" t="e">
        <f t="shared" si="76"/>
        <v>#N/A</v>
      </c>
      <c r="K652" s="767"/>
      <c r="L652" s="767"/>
      <c r="M652" s="767"/>
      <c r="N652" s="767"/>
      <c r="O652" s="767"/>
      <c r="P652" s="767"/>
      <c r="Q652" s="767"/>
      <c r="R652" s="767"/>
      <c r="S652" s="767"/>
      <c r="T652" s="767"/>
      <c r="U652" s="767"/>
      <c r="V652" s="767"/>
      <c r="W652" s="767"/>
      <c r="X652" s="767"/>
      <c r="Y652" s="767"/>
      <c r="Z652" s="767"/>
      <c r="AA652" s="767"/>
      <c r="AB652" s="767"/>
      <c r="AC652" s="787"/>
      <c r="AD652" s="787"/>
      <c r="AE652" s="787"/>
      <c r="AF652" s="787"/>
      <c r="AG652" s="787"/>
      <c r="AH652" s="787"/>
      <c r="AI652" s="787"/>
      <c r="AJ652" s="787"/>
      <c r="AK652" s="787"/>
      <c r="AL652" s="787"/>
      <c r="AM652" s="787"/>
      <c r="AN652" s="787"/>
      <c r="AO652" s="787"/>
      <c r="AP652" s="787"/>
      <c r="AQ652" s="787"/>
    </row>
    <row r="653" spans="1:43" s="725" customFormat="1" x14ac:dyDescent="0.25">
      <c r="A653" s="767"/>
      <c r="B653" s="767"/>
      <c r="C653" s="767" t="s">
        <v>8257</v>
      </c>
      <c r="D653" s="767" t="s">
        <v>45</v>
      </c>
      <c r="E653" s="767" t="s">
        <v>5359</v>
      </c>
      <c r="F653" s="777" t="str">
        <f t="shared" si="77"/>
        <v>NE</v>
      </c>
      <c r="G653" s="775" t="e">
        <f t="shared" si="74"/>
        <v>#N/A</v>
      </c>
      <c r="H653" s="775" t="e">
        <f t="shared" si="78"/>
        <v>#N/A</v>
      </c>
      <c r="I653" s="778" t="str">
        <f t="shared" si="75"/>
        <v>NE</v>
      </c>
      <c r="J653" s="745" t="e">
        <f t="shared" si="76"/>
        <v>#N/A</v>
      </c>
      <c r="K653" s="767"/>
      <c r="L653" s="767"/>
      <c r="M653" s="767"/>
      <c r="N653" s="767"/>
      <c r="O653" s="767"/>
      <c r="P653" s="767"/>
      <c r="Q653" s="767"/>
      <c r="R653" s="767"/>
      <c r="S653" s="767"/>
      <c r="T653" s="767"/>
      <c r="U653" s="767"/>
      <c r="V653" s="767"/>
      <c r="W653" s="767"/>
      <c r="X653" s="767"/>
      <c r="Y653" s="767"/>
      <c r="Z653" s="767"/>
      <c r="AA653" s="767"/>
      <c r="AB653" s="767"/>
      <c r="AC653" s="787"/>
      <c r="AD653" s="787"/>
      <c r="AE653" s="787"/>
      <c r="AF653" s="787"/>
      <c r="AG653" s="787"/>
      <c r="AH653" s="787"/>
      <c r="AI653" s="787"/>
      <c r="AJ653" s="787"/>
      <c r="AK653" s="787"/>
      <c r="AL653" s="787"/>
      <c r="AM653" s="787"/>
      <c r="AN653" s="787"/>
      <c r="AO653" s="787"/>
      <c r="AP653" s="787"/>
      <c r="AQ653" s="787"/>
    </row>
    <row r="654" spans="1:43" s="725" customFormat="1" x14ac:dyDescent="0.25">
      <c r="A654" s="767"/>
      <c r="B654" s="767"/>
      <c r="C654" s="767" t="s">
        <v>8257</v>
      </c>
      <c r="D654" s="767" t="s">
        <v>45</v>
      </c>
      <c r="E654" s="767" t="s">
        <v>5360</v>
      </c>
      <c r="F654" s="777" t="str">
        <f t="shared" si="77"/>
        <v>NE</v>
      </c>
      <c r="G654" s="775" t="e">
        <f t="shared" si="74"/>
        <v>#N/A</v>
      </c>
      <c r="H654" s="775" t="e">
        <f t="shared" si="78"/>
        <v>#N/A</v>
      </c>
      <c r="I654" s="778" t="str">
        <f t="shared" si="75"/>
        <v>NE</v>
      </c>
      <c r="J654" s="745" t="e">
        <f t="shared" si="76"/>
        <v>#N/A</v>
      </c>
      <c r="K654" s="767"/>
      <c r="L654" s="767"/>
      <c r="M654" s="767"/>
      <c r="N654" s="767"/>
      <c r="O654" s="767"/>
      <c r="P654" s="767"/>
      <c r="Q654" s="767"/>
      <c r="R654" s="767"/>
      <c r="S654" s="767"/>
      <c r="T654" s="767"/>
      <c r="U654" s="767"/>
      <c r="V654" s="767"/>
      <c r="W654" s="767"/>
      <c r="X654" s="767"/>
      <c r="Y654" s="767"/>
      <c r="Z654" s="767"/>
      <c r="AA654" s="767"/>
      <c r="AB654" s="767"/>
      <c r="AC654" s="787"/>
      <c r="AD654" s="787"/>
      <c r="AE654" s="787"/>
      <c r="AF654" s="787"/>
      <c r="AG654" s="787"/>
      <c r="AH654" s="787"/>
      <c r="AI654" s="787"/>
      <c r="AJ654" s="787"/>
      <c r="AK654" s="787"/>
      <c r="AL654" s="787"/>
      <c r="AM654" s="787"/>
      <c r="AN654" s="787"/>
      <c r="AO654" s="787"/>
      <c r="AP654" s="787"/>
      <c r="AQ654" s="787"/>
    </row>
    <row r="655" spans="1:43" s="725" customFormat="1" x14ac:dyDescent="0.25">
      <c r="A655" s="767"/>
      <c r="B655" s="767"/>
      <c r="C655" s="767" t="s">
        <v>8257</v>
      </c>
      <c r="D655" s="767" t="s">
        <v>45</v>
      </c>
      <c r="E655" s="767" t="s">
        <v>5361</v>
      </c>
      <c r="F655" s="777" t="str">
        <f t="shared" si="77"/>
        <v>NE</v>
      </c>
      <c r="G655" s="775" t="e">
        <f t="shared" si="74"/>
        <v>#N/A</v>
      </c>
      <c r="H655" s="775" t="e">
        <f t="shared" si="78"/>
        <v>#N/A</v>
      </c>
      <c r="I655" s="778" t="str">
        <f t="shared" si="75"/>
        <v>NE</v>
      </c>
      <c r="J655" s="745" t="e">
        <f t="shared" si="76"/>
        <v>#N/A</v>
      </c>
      <c r="K655" s="767"/>
      <c r="L655" s="767"/>
      <c r="M655" s="767"/>
      <c r="N655" s="767"/>
      <c r="O655" s="767"/>
      <c r="P655" s="767"/>
      <c r="Q655" s="767"/>
      <c r="R655" s="767"/>
      <c r="S655" s="767"/>
      <c r="T655" s="767"/>
      <c r="U655" s="767"/>
      <c r="V655" s="767"/>
      <c r="W655" s="767"/>
      <c r="X655" s="767"/>
      <c r="Y655" s="767"/>
      <c r="Z655" s="767"/>
      <c r="AA655" s="767"/>
      <c r="AB655" s="767"/>
      <c r="AC655" s="787"/>
      <c r="AD655" s="787"/>
      <c r="AE655" s="787"/>
      <c r="AF655" s="787"/>
      <c r="AG655" s="787"/>
      <c r="AH655" s="787"/>
      <c r="AI655" s="787"/>
      <c r="AJ655" s="787"/>
      <c r="AK655" s="787"/>
      <c r="AL655" s="787"/>
      <c r="AM655" s="787"/>
      <c r="AN655" s="787"/>
      <c r="AO655" s="787"/>
      <c r="AP655" s="787"/>
      <c r="AQ655" s="787"/>
    </row>
    <row r="656" spans="1:43" s="725" customFormat="1" x14ac:dyDescent="0.25">
      <c r="A656" s="767"/>
      <c r="B656" s="767"/>
      <c r="C656" s="767" t="s">
        <v>8257</v>
      </c>
      <c r="D656" s="767" t="s">
        <v>45</v>
      </c>
      <c r="E656" s="767" t="s">
        <v>5362</v>
      </c>
      <c r="F656" s="777" t="str">
        <f t="shared" si="77"/>
        <v>NE</v>
      </c>
      <c r="G656" s="775" t="e">
        <f t="shared" si="74"/>
        <v>#N/A</v>
      </c>
      <c r="H656" s="775" t="e">
        <f t="shared" si="78"/>
        <v>#N/A</v>
      </c>
      <c r="I656" s="778" t="str">
        <f t="shared" si="75"/>
        <v>NE</v>
      </c>
      <c r="J656" s="745" t="e">
        <f t="shared" si="76"/>
        <v>#N/A</v>
      </c>
      <c r="K656" s="767"/>
      <c r="L656" s="767"/>
      <c r="M656" s="767"/>
      <c r="N656" s="767"/>
      <c r="O656" s="767"/>
      <c r="P656" s="767"/>
      <c r="Q656" s="767"/>
      <c r="R656" s="767"/>
      <c r="S656" s="767"/>
      <c r="T656" s="767"/>
      <c r="U656" s="767"/>
      <c r="V656" s="767"/>
      <c r="W656" s="767"/>
      <c r="X656" s="767"/>
      <c r="Y656" s="767"/>
      <c r="Z656" s="767"/>
      <c r="AA656" s="767"/>
      <c r="AB656" s="767"/>
      <c r="AC656" s="787"/>
      <c r="AD656" s="787"/>
      <c r="AE656" s="787"/>
      <c r="AF656" s="787"/>
      <c r="AG656" s="787"/>
      <c r="AH656" s="787"/>
      <c r="AI656" s="787"/>
      <c r="AJ656" s="787"/>
      <c r="AK656" s="787"/>
      <c r="AL656" s="787"/>
      <c r="AM656" s="787"/>
      <c r="AN656" s="787"/>
      <c r="AO656" s="787"/>
      <c r="AP656" s="787"/>
      <c r="AQ656" s="787"/>
    </row>
    <row r="657" spans="1:43" s="725" customFormat="1" x14ac:dyDescent="0.25">
      <c r="A657" s="767"/>
      <c r="B657" s="767"/>
      <c r="C657" s="767" t="s">
        <v>8257</v>
      </c>
      <c r="D657" s="767" t="s">
        <v>45</v>
      </c>
      <c r="E657" s="767" t="s">
        <v>5363</v>
      </c>
      <c r="F657" s="777" t="str">
        <f t="shared" si="77"/>
        <v>NE</v>
      </c>
      <c r="G657" s="775" t="e">
        <f t="shared" si="74"/>
        <v>#N/A</v>
      </c>
      <c r="H657" s="775" t="e">
        <f t="shared" si="78"/>
        <v>#N/A</v>
      </c>
      <c r="I657" s="778" t="str">
        <f t="shared" si="75"/>
        <v>NE</v>
      </c>
      <c r="J657" s="745" t="e">
        <f t="shared" si="76"/>
        <v>#N/A</v>
      </c>
      <c r="K657" s="767"/>
      <c r="L657" s="767"/>
      <c r="M657" s="767"/>
      <c r="N657" s="767"/>
      <c r="O657" s="767"/>
      <c r="P657" s="767"/>
      <c r="Q657" s="767"/>
      <c r="R657" s="767"/>
      <c r="S657" s="767"/>
      <c r="T657" s="767"/>
      <c r="U657" s="767"/>
      <c r="V657" s="767"/>
      <c r="W657" s="767"/>
      <c r="X657" s="767"/>
      <c r="Y657" s="767"/>
      <c r="Z657" s="767"/>
      <c r="AA657" s="767"/>
      <c r="AB657" s="767"/>
      <c r="AC657" s="787"/>
      <c r="AD657" s="787"/>
      <c r="AE657" s="787"/>
      <c r="AF657" s="787"/>
      <c r="AG657" s="787"/>
      <c r="AH657" s="787"/>
      <c r="AI657" s="787"/>
      <c r="AJ657" s="787"/>
      <c r="AK657" s="787"/>
      <c r="AL657" s="787"/>
      <c r="AM657" s="787"/>
      <c r="AN657" s="787"/>
      <c r="AO657" s="787"/>
      <c r="AP657" s="787"/>
      <c r="AQ657" s="787"/>
    </row>
    <row r="658" spans="1:43" s="725" customFormat="1" x14ac:dyDescent="0.25">
      <c r="A658" s="767"/>
      <c r="B658" s="767"/>
      <c r="C658" s="767" t="s">
        <v>8257</v>
      </c>
      <c r="D658" s="767" t="s">
        <v>45</v>
      </c>
      <c r="E658" s="767" t="s">
        <v>5364</v>
      </c>
      <c r="F658" s="777" t="str">
        <f t="shared" si="77"/>
        <v>NE</v>
      </c>
      <c r="G658" s="775" t="e">
        <f t="shared" si="74"/>
        <v>#N/A</v>
      </c>
      <c r="H658" s="775" t="e">
        <f t="shared" si="78"/>
        <v>#N/A</v>
      </c>
      <c r="I658" s="778" t="str">
        <f t="shared" si="75"/>
        <v>NE</v>
      </c>
      <c r="J658" s="745" t="e">
        <f t="shared" si="76"/>
        <v>#N/A</v>
      </c>
      <c r="K658" s="767"/>
      <c r="L658" s="767"/>
      <c r="M658" s="767"/>
      <c r="N658" s="767"/>
      <c r="O658" s="767"/>
      <c r="P658" s="767"/>
      <c r="Q658" s="767"/>
      <c r="R658" s="767"/>
      <c r="S658" s="767"/>
      <c r="T658" s="767"/>
      <c r="U658" s="767"/>
      <c r="V658" s="767"/>
      <c r="W658" s="767"/>
      <c r="X658" s="767"/>
      <c r="Y658" s="767"/>
      <c r="Z658" s="767"/>
      <c r="AA658" s="767"/>
      <c r="AB658" s="767"/>
      <c r="AC658" s="787"/>
      <c r="AD658" s="787"/>
      <c r="AE658" s="787"/>
      <c r="AF658" s="787"/>
      <c r="AG658" s="787"/>
      <c r="AH658" s="787"/>
      <c r="AI658" s="787"/>
      <c r="AJ658" s="787"/>
      <c r="AK658" s="787"/>
      <c r="AL658" s="787"/>
      <c r="AM658" s="787"/>
      <c r="AN658" s="787"/>
      <c r="AO658" s="787"/>
      <c r="AP658" s="787"/>
      <c r="AQ658" s="787"/>
    </row>
    <row r="659" spans="1:43" s="731" customFormat="1" x14ac:dyDescent="0.25">
      <c r="A659" s="767"/>
      <c r="B659" s="767"/>
      <c r="C659" s="767"/>
      <c r="D659" s="767"/>
      <c r="E659" s="767"/>
      <c r="F659" s="777"/>
      <c r="G659" s="775" t="str">
        <f t="shared" si="74"/>
        <v/>
      </c>
      <c r="H659" s="775" t="str">
        <f t="shared" si="78"/>
        <v/>
      </c>
      <c r="I659" s="778" t="e">
        <f t="shared" si="75"/>
        <v>#N/A</v>
      </c>
      <c r="J659" s="745" t="e">
        <f t="shared" si="76"/>
        <v>#N/A</v>
      </c>
      <c r="K659" s="767"/>
      <c r="L659" s="767"/>
      <c r="M659" s="767"/>
      <c r="N659" s="767"/>
      <c r="O659" s="767"/>
      <c r="P659" s="767"/>
      <c r="Q659" s="767"/>
      <c r="R659" s="767"/>
      <c r="S659" s="767"/>
      <c r="T659" s="767"/>
      <c r="U659" s="767"/>
      <c r="V659" s="767"/>
      <c r="W659" s="767"/>
      <c r="X659" s="767"/>
      <c r="Y659" s="767"/>
      <c r="Z659" s="767"/>
      <c r="AA659" s="767"/>
      <c r="AB659" s="767"/>
      <c r="AC659" s="787"/>
      <c r="AD659" s="787"/>
      <c r="AE659" s="787"/>
      <c r="AF659" s="787"/>
      <c r="AG659" s="787"/>
      <c r="AH659" s="787"/>
      <c r="AI659" s="787"/>
      <c r="AJ659" s="787"/>
      <c r="AK659" s="787"/>
      <c r="AL659" s="787"/>
      <c r="AM659" s="787"/>
      <c r="AN659" s="787"/>
      <c r="AO659" s="787"/>
      <c r="AP659" s="787"/>
      <c r="AQ659" s="787"/>
    </row>
    <row r="660" spans="1:43" s="725" customFormat="1" x14ac:dyDescent="0.25">
      <c r="A660" s="767"/>
      <c r="B660" s="767"/>
      <c r="C660" s="767" t="s">
        <v>8257</v>
      </c>
      <c r="D660" s="767" t="s">
        <v>46</v>
      </c>
      <c r="E660" s="767" t="s">
        <v>5365</v>
      </c>
      <c r="F660" s="777" t="str">
        <f>IF(L660&lt;&gt;0,MAX(L660,R660,X660,AD660),"NE")</f>
        <v>NE</v>
      </c>
      <c r="G660" s="775" t="e">
        <f t="shared" si="74"/>
        <v>#N/A</v>
      </c>
      <c r="H660" s="775" t="e">
        <f t="shared" si="78"/>
        <v>#N/A</v>
      </c>
      <c r="I660" s="778" t="str">
        <f t="shared" si="75"/>
        <v>NE</v>
      </c>
      <c r="J660" s="745" t="e">
        <f t="shared" si="76"/>
        <v>#N/A</v>
      </c>
      <c r="K660" s="767"/>
      <c r="L660" s="767"/>
      <c r="M660" s="767"/>
      <c r="N660" s="767"/>
      <c r="O660" s="767"/>
      <c r="P660" s="767"/>
      <c r="Q660" s="767"/>
      <c r="R660" s="767"/>
      <c r="S660" s="767"/>
      <c r="T660" s="767"/>
      <c r="U660" s="767"/>
      <c r="V660" s="767"/>
      <c r="W660" s="767"/>
      <c r="X660" s="767"/>
      <c r="Y660" s="767"/>
      <c r="Z660" s="767"/>
      <c r="AA660" s="767"/>
      <c r="AB660" s="767"/>
      <c r="AC660" s="787"/>
      <c r="AD660" s="787"/>
      <c r="AE660" s="787"/>
      <c r="AF660" s="787"/>
      <c r="AG660" s="787"/>
      <c r="AH660" s="787"/>
      <c r="AI660" s="787"/>
      <c r="AJ660" s="787"/>
      <c r="AK660" s="787"/>
      <c r="AL660" s="787"/>
      <c r="AM660" s="787"/>
      <c r="AN660" s="787"/>
      <c r="AO660" s="787"/>
      <c r="AP660" s="787"/>
      <c r="AQ660" s="787"/>
    </row>
    <row r="661" spans="1:43" s="725" customFormat="1" x14ac:dyDescent="0.25">
      <c r="A661" s="767"/>
      <c r="B661" s="767"/>
      <c r="C661" s="767" t="s">
        <v>8257</v>
      </c>
      <c r="D661" s="767" t="s">
        <v>46</v>
      </c>
      <c r="E661" s="767" t="s">
        <v>5366</v>
      </c>
      <c r="F661" s="777" t="str">
        <f>IF(L661&lt;&gt;0,MAX(L661,R661,X661,AD661),"NE")</f>
        <v>NE</v>
      </c>
      <c r="G661" s="775" t="e">
        <f t="shared" si="74"/>
        <v>#N/A</v>
      </c>
      <c r="H661" s="775" t="e">
        <f t="shared" si="78"/>
        <v>#N/A</v>
      </c>
      <c r="I661" s="778" t="str">
        <f t="shared" si="75"/>
        <v>NE</v>
      </c>
      <c r="J661" s="745" t="e">
        <f t="shared" si="76"/>
        <v>#N/A</v>
      </c>
      <c r="K661" s="767"/>
      <c r="L661" s="767"/>
      <c r="M661" s="767"/>
      <c r="N661" s="767"/>
      <c r="O661" s="767"/>
      <c r="P661" s="767"/>
      <c r="Q661" s="767"/>
      <c r="R661" s="767"/>
      <c r="S661" s="767"/>
      <c r="T661" s="767"/>
      <c r="U661" s="767"/>
      <c r="V661" s="767"/>
      <c r="W661" s="767"/>
      <c r="X661" s="767"/>
      <c r="Y661" s="767"/>
      <c r="Z661" s="767"/>
      <c r="AA661" s="767"/>
      <c r="AB661" s="767"/>
      <c r="AC661" s="787"/>
      <c r="AD661" s="787"/>
      <c r="AE661" s="787"/>
      <c r="AF661" s="787"/>
      <c r="AG661" s="787"/>
      <c r="AH661" s="787"/>
      <c r="AI661" s="787"/>
      <c r="AJ661" s="787"/>
      <c r="AK661" s="787"/>
      <c r="AL661" s="787"/>
      <c r="AM661" s="787"/>
      <c r="AN661" s="787"/>
      <c r="AO661" s="787"/>
      <c r="AP661" s="787"/>
      <c r="AQ661" s="787"/>
    </row>
    <row r="662" spans="1:43" s="725" customFormat="1" x14ac:dyDescent="0.25">
      <c r="A662" s="767"/>
      <c r="B662" s="767" t="s">
        <v>8257</v>
      </c>
      <c r="C662" s="767"/>
      <c r="D662" s="767" t="s">
        <v>47</v>
      </c>
      <c r="E662" s="767" t="s">
        <v>5367</v>
      </c>
      <c r="F662" s="777" t="str">
        <f>IF(L662&lt;&gt;0,MAX(L662,R662,X662,AD662),"NE")</f>
        <v>NE</v>
      </c>
      <c r="G662" s="775" t="e">
        <f t="shared" si="74"/>
        <v>#N/A</v>
      </c>
      <c r="H662" s="775" t="e">
        <f t="shared" si="78"/>
        <v>#N/A</v>
      </c>
      <c r="I662" s="778" t="str">
        <f t="shared" si="75"/>
        <v>NE</v>
      </c>
      <c r="J662" s="745" t="e">
        <f t="shared" si="76"/>
        <v>#N/A</v>
      </c>
      <c r="K662" s="767"/>
      <c r="L662" s="767"/>
      <c r="M662" s="767"/>
      <c r="N662" s="767"/>
      <c r="O662" s="767"/>
      <c r="P662" s="767"/>
      <c r="Q662" s="767"/>
      <c r="R662" s="767"/>
      <c r="S662" s="767"/>
      <c r="T662" s="767"/>
      <c r="U662" s="767"/>
      <c r="V662" s="767"/>
      <c r="W662" s="767"/>
      <c r="X662" s="767"/>
      <c r="Y662" s="767"/>
      <c r="Z662" s="767"/>
      <c r="AA662" s="767"/>
      <c r="AB662" s="767"/>
      <c r="AC662" s="787"/>
      <c r="AD662" s="787"/>
      <c r="AE662" s="787"/>
      <c r="AF662" s="787"/>
      <c r="AG662" s="787"/>
      <c r="AH662" s="787"/>
      <c r="AI662" s="787"/>
      <c r="AJ662" s="787"/>
      <c r="AK662" s="787"/>
      <c r="AL662" s="787"/>
      <c r="AM662" s="787"/>
      <c r="AN662" s="787"/>
      <c r="AO662" s="787"/>
      <c r="AP662" s="787"/>
      <c r="AQ662" s="787"/>
    </row>
    <row r="663" spans="1:43" s="731" customFormat="1" x14ac:dyDescent="0.25">
      <c r="A663" s="767"/>
      <c r="B663" s="767"/>
      <c r="C663" s="767"/>
      <c r="D663" s="767"/>
      <c r="E663" s="767"/>
      <c r="F663" s="777"/>
      <c r="G663" s="775" t="str">
        <f t="shared" si="74"/>
        <v/>
      </c>
      <c r="H663" s="775" t="str">
        <f t="shared" si="78"/>
        <v/>
      </c>
      <c r="I663" s="778" t="e">
        <f t="shared" si="75"/>
        <v>#N/A</v>
      </c>
      <c r="J663" s="745" t="e">
        <f t="shared" si="76"/>
        <v>#N/A</v>
      </c>
      <c r="K663" s="767"/>
      <c r="L663" s="767"/>
      <c r="M663" s="767"/>
      <c r="N663" s="767"/>
      <c r="O663" s="767"/>
      <c r="P663" s="767"/>
      <c r="Q663" s="767"/>
      <c r="R663" s="767"/>
      <c r="S663" s="767"/>
      <c r="T663" s="767"/>
      <c r="U663" s="767"/>
      <c r="V663" s="767"/>
      <c r="W663" s="767"/>
      <c r="X663" s="767"/>
      <c r="Y663" s="767"/>
      <c r="Z663" s="767"/>
      <c r="AA663" s="767"/>
      <c r="AB663" s="767"/>
      <c r="AC663" s="787"/>
      <c r="AD663" s="787"/>
      <c r="AE663" s="787"/>
      <c r="AF663" s="787"/>
      <c r="AG663" s="787"/>
      <c r="AH663" s="787"/>
      <c r="AI663" s="787"/>
      <c r="AJ663" s="787"/>
      <c r="AK663" s="787"/>
      <c r="AL663" s="787"/>
      <c r="AM663" s="787"/>
      <c r="AN663" s="787"/>
      <c r="AO663" s="787"/>
      <c r="AP663" s="787"/>
      <c r="AQ663" s="787"/>
    </row>
    <row r="664" spans="1:43" s="764" customFormat="1" ht="15" x14ac:dyDescent="0.25">
      <c r="A664" s="767" t="s">
        <v>8342</v>
      </c>
      <c r="B664" s="767"/>
      <c r="C664" s="767" t="s">
        <v>8257</v>
      </c>
      <c r="D664" s="767" t="s">
        <v>48</v>
      </c>
      <c r="E664" s="767" t="s">
        <v>5368</v>
      </c>
      <c r="F664" s="777">
        <f>IF(L664&lt;&gt;0,MAX(L664,R664,X664,AD664),"NE")</f>
        <v>46150</v>
      </c>
      <c r="G664" s="775" t="str">
        <f t="shared" si="74"/>
        <v>A2</v>
      </c>
      <c r="H664" s="775" t="str">
        <f t="shared" si="78"/>
        <v>MR_DER-1729_26</v>
      </c>
      <c r="I664" s="778" t="str">
        <f t="shared" si="75"/>
        <v>ND</v>
      </c>
      <c r="J664" s="745" t="str">
        <f t="shared" si="76"/>
        <v>ND</v>
      </c>
      <c r="K664" s="767" t="s">
        <v>3730</v>
      </c>
      <c r="L664" s="767">
        <v>46077</v>
      </c>
      <c r="M664" s="767" t="s">
        <v>12241</v>
      </c>
      <c r="N664" s="767" t="s">
        <v>5536</v>
      </c>
      <c r="O664" s="767">
        <v>46101</v>
      </c>
      <c r="P664" s="767"/>
      <c r="Q664" s="767" t="s">
        <v>3765</v>
      </c>
      <c r="R664" s="1678">
        <v>46150</v>
      </c>
      <c r="S664" s="23" t="s">
        <v>12643</v>
      </c>
      <c r="T664" s="767"/>
      <c r="U664" s="767"/>
      <c r="V664" s="767"/>
      <c r="W664" s="767"/>
      <c r="X664" s="767"/>
      <c r="Y664" s="767"/>
      <c r="Z664" s="767"/>
      <c r="AA664" s="767"/>
      <c r="AB664" s="767"/>
      <c r="AC664" s="787"/>
      <c r="AD664" s="787"/>
      <c r="AE664" s="787"/>
      <c r="AF664" s="787"/>
      <c r="AG664" s="787"/>
      <c r="AH664" s="787"/>
      <c r="AI664" s="787"/>
      <c r="AJ664" s="787"/>
      <c r="AK664" s="787"/>
      <c r="AL664" s="787"/>
      <c r="AM664" s="787"/>
      <c r="AN664" s="787"/>
      <c r="AO664" s="787"/>
      <c r="AP664" s="787"/>
      <c r="AQ664" s="787"/>
    </row>
    <row r="665" spans="1:43" s="764" customFormat="1" ht="15" x14ac:dyDescent="0.25">
      <c r="A665" s="767" t="s">
        <v>8342</v>
      </c>
      <c r="B665" s="767"/>
      <c r="C665" s="767" t="s">
        <v>8257</v>
      </c>
      <c r="D665" s="767" t="s">
        <v>48</v>
      </c>
      <c r="E665" s="767" t="s">
        <v>5369</v>
      </c>
      <c r="F665" s="777">
        <f t="shared" ref="F665:F725" si="79">IF(L665&lt;&gt;0,MAX(L665,R665,X665,AD665),"NE")</f>
        <v>46150</v>
      </c>
      <c r="G665" s="775" t="str">
        <f t="shared" si="74"/>
        <v>A2</v>
      </c>
      <c r="H665" s="775" t="str">
        <f t="shared" si="78"/>
        <v>MR_DER-1729_26</v>
      </c>
      <c r="I665" s="778" t="str">
        <f t="shared" si="75"/>
        <v>ND</v>
      </c>
      <c r="J665" s="745" t="str">
        <f t="shared" si="76"/>
        <v>ND</v>
      </c>
      <c r="K665" s="767" t="s">
        <v>3730</v>
      </c>
      <c r="L665" s="767">
        <v>46077</v>
      </c>
      <c r="M665" s="767" t="s">
        <v>12241</v>
      </c>
      <c r="N665" s="767" t="s">
        <v>5536</v>
      </c>
      <c r="O665" s="767">
        <v>46101</v>
      </c>
      <c r="P665" s="767"/>
      <c r="Q665" s="767" t="s">
        <v>3765</v>
      </c>
      <c r="R665" s="1678">
        <v>46150</v>
      </c>
      <c r="S665" s="23" t="s">
        <v>12643</v>
      </c>
      <c r="T665" s="767"/>
      <c r="U665" s="767"/>
      <c r="V665" s="767"/>
      <c r="W665" s="767"/>
      <c r="X665" s="767"/>
      <c r="Y665" s="767"/>
      <c r="Z665" s="767"/>
      <c r="AA665" s="767"/>
      <c r="AB665" s="767"/>
      <c r="AC665" s="787"/>
      <c r="AD665" s="787"/>
      <c r="AE665" s="787"/>
      <c r="AF665" s="787"/>
      <c r="AG665" s="787"/>
      <c r="AH665" s="787"/>
      <c r="AI665" s="787"/>
      <c r="AJ665" s="787"/>
      <c r="AK665" s="787"/>
      <c r="AL665" s="787"/>
      <c r="AM665" s="787"/>
      <c r="AN665" s="787"/>
      <c r="AO665" s="787"/>
      <c r="AP665" s="787"/>
      <c r="AQ665" s="787"/>
    </row>
    <row r="666" spans="1:43" s="764" customFormat="1" ht="15" x14ac:dyDescent="0.25">
      <c r="A666" s="767" t="s">
        <v>8342</v>
      </c>
      <c r="B666" s="767"/>
      <c r="C666" s="767" t="s">
        <v>8257</v>
      </c>
      <c r="D666" s="767" t="s">
        <v>48</v>
      </c>
      <c r="E666" s="767" t="s">
        <v>5370</v>
      </c>
      <c r="F666" s="777">
        <f t="shared" si="79"/>
        <v>46150</v>
      </c>
      <c r="G666" s="775" t="str">
        <f t="shared" si="74"/>
        <v>A2</v>
      </c>
      <c r="H666" s="775" t="str">
        <f t="shared" si="78"/>
        <v>MR_DER-1729_26</v>
      </c>
      <c r="I666" s="778" t="str">
        <f t="shared" si="75"/>
        <v>ND</v>
      </c>
      <c r="J666" s="745" t="str">
        <f t="shared" si="76"/>
        <v>ND</v>
      </c>
      <c r="K666" s="767" t="s">
        <v>3730</v>
      </c>
      <c r="L666" s="767">
        <v>46077</v>
      </c>
      <c r="M666" s="767" t="s">
        <v>12241</v>
      </c>
      <c r="N666" s="767" t="s">
        <v>5536</v>
      </c>
      <c r="O666" s="767">
        <v>46101</v>
      </c>
      <c r="P666" s="767"/>
      <c r="Q666" s="767" t="s">
        <v>3765</v>
      </c>
      <c r="R666" s="1678">
        <v>46150</v>
      </c>
      <c r="S666" s="23" t="s">
        <v>12643</v>
      </c>
      <c r="T666" s="767"/>
      <c r="U666" s="767"/>
      <c r="V666" s="767"/>
      <c r="W666" s="767"/>
      <c r="X666" s="767"/>
      <c r="Y666" s="767"/>
      <c r="Z666" s="767"/>
      <c r="AA666" s="767"/>
      <c r="AB666" s="767"/>
      <c r="AC666" s="787"/>
      <c r="AD666" s="787"/>
      <c r="AE666" s="787"/>
      <c r="AF666" s="787"/>
      <c r="AG666" s="787"/>
      <c r="AH666" s="787"/>
      <c r="AI666" s="787"/>
      <c r="AJ666" s="787"/>
      <c r="AK666" s="787"/>
      <c r="AL666" s="787"/>
      <c r="AM666" s="787"/>
      <c r="AN666" s="787"/>
      <c r="AO666" s="787"/>
      <c r="AP666" s="787"/>
      <c r="AQ666" s="787"/>
    </row>
    <row r="667" spans="1:43" s="764" customFormat="1" ht="15" x14ac:dyDescent="0.25">
      <c r="A667" s="767" t="s">
        <v>8342</v>
      </c>
      <c r="B667" s="767"/>
      <c r="C667" s="767" t="s">
        <v>8257</v>
      </c>
      <c r="D667" s="767" t="s">
        <v>48</v>
      </c>
      <c r="E667" s="767" t="s">
        <v>12182</v>
      </c>
      <c r="F667" s="777">
        <f t="shared" si="79"/>
        <v>46150</v>
      </c>
      <c r="G667" s="775" t="str">
        <f t="shared" ref="G667:G730" si="80">IF($F667="","",INDEX($K667:$FI667,1,MATCH($F667,$K667:$FI667,)-1))</f>
        <v>A2</v>
      </c>
      <c r="H667" s="775" t="str">
        <f t="shared" si="78"/>
        <v>MR_DER-1729_26</v>
      </c>
      <c r="I667" s="778" t="str">
        <f t="shared" si="75"/>
        <v>ND</v>
      </c>
      <c r="J667" s="745" t="str">
        <f t="shared" si="76"/>
        <v>ND</v>
      </c>
      <c r="K667" s="767" t="s">
        <v>3730</v>
      </c>
      <c r="L667" s="767">
        <v>46077</v>
      </c>
      <c r="M667" s="767" t="s">
        <v>12241</v>
      </c>
      <c r="N667" s="767" t="s">
        <v>5536</v>
      </c>
      <c r="O667" s="767">
        <v>46101</v>
      </c>
      <c r="P667" s="767"/>
      <c r="Q667" s="767" t="s">
        <v>3765</v>
      </c>
      <c r="R667" s="1678">
        <v>46150</v>
      </c>
      <c r="S667" s="23" t="s">
        <v>12643</v>
      </c>
      <c r="T667" s="767"/>
      <c r="U667" s="767"/>
      <c r="V667" s="767"/>
      <c r="W667" s="767"/>
      <c r="X667" s="767"/>
      <c r="Y667" s="767"/>
      <c r="Z667" s="767"/>
      <c r="AA667" s="767"/>
      <c r="AB667" s="767"/>
      <c r="AC667" s="787"/>
      <c r="AD667" s="787"/>
      <c r="AE667" s="787"/>
      <c r="AF667" s="787"/>
      <c r="AG667" s="787"/>
      <c r="AH667" s="787"/>
      <c r="AI667" s="787"/>
      <c r="AJ667" s="787"/>
      <c r="AK667" s="787"/>
      <c r="AL667" s="787"/>
      <c r="AM667" s="787"/>
      <c r="AN667" s="787"/>
      <c r="AO667" s="787"/>
      <c r="AP667" s="787"/>
      <c r="AQ667" s="787"/>
    </row>
    <row r="668" spans="1:43" s="764" customFormat="1" ht="15" x14ac:dyDescent="0.25">
      <c r="A668" s="767" t="s">
        <v>8342</v>
      </c>
      <c r="B668" s="767"/>
      <c r="C668" s="767" t="s">
        <v>8257</v>
      </c>
      <c r="D668" s="767" t="s">
        <v>48</v>
      </c>
      <c r="E668" s="767" t="s">
        <v>12183</v>
      </c>
      <c r="F668" s="777">
        <f t="shared" si="79"/>
        <v>46150</v>
      </c>
      <c r="G668" s="775" t="str">
        <f t="shared" si="80"/>
        <v>A2</v>
      </c>
      <c r="H668" s="775" t="str">
        <f t="shared" si="78"/>
        <v>MR_DER-1729_26</v>
      </c>
      <c r="I668" s="778" t="str">
        <f t="shared" si="75"/>
        <v>ND</v>
      </c>
      <c r="J668" s="745" t="str">
        <f t="shared" si="76"/>
        <v>ND</v>
      </c>
      <c r="K668" s="767" t="s">
        <v>3730</v>
      </c>
      <c r="L668" s="767">
        <v>46077</v>
      </c>
      <c r="M668" s="767" t="s">
        <v>12241</v>
      </c>
      <c r="N668" s="767" t="s">
        <v>5536</v>
      </c>
      <c r="O668" s="767">
        <v>46101</v>
      </c>
      <c r="P668" s="767"/>
      <c r="Q668" s="767" t="s">
        <v>3765</v>
      </c>
      <c r="R668" s="1678">
        <v>46150</v>
      </c>
      <c r="S668" s="23" t="s">
        <v>12643</v>
      </c>
      <c r="T668" s="767"/>
      <c r="U668" s="767"/>
      <c r="V668" s="767"/>
      <c r="W668" s="767"/>
      <c r="X668" s="767"/>
      <c r="Y668" s="767"/>
      <c r="Z668" s="767"/>
      <c r="AA668" s="767"/>
      <c r="AB668" s="767"/>
      <c r="AC668" s="787"/>
      <c r="AD668" s="787"/>
      <c r="AE668" s="787"/>
      <c r="AF668" s="787"/>
      <c r="AG668" s="787"/>
      <c r="AH668" s="787"/>
      <c r="AI668" s="787"/>
      <c r="AJ668" s="787"/>
      <c r="AK668" s="787"/>
      <c r="AL668" s="787"/>
      <c r="AM668" s="787"/>
      <c r="AN668" s="787"/>
      <c r="AO668" s="787"/>
      <c r="AP668" s="787"/>
      <c r="AQ668" s="787"/>
    </row>
    <row r="669" spans="1:43" s="764" customFormat="1" ht="15" x14ac:dyDescent="0.25">
      <c r="A669" s="767" t="s">
        <v>8342</v>
      </c>
      <c r="B669" s="767"/>
      <c r="C669" s="767" t="s">
        <v>8257</v>
      </c>
      <c r="D669" s="767" t="s">
        <v>48</v>
      </c>
      <c r="E669" s="767" t="s">
        <v>12184</v>
      </c>
      <c r="F669" s="777">
        <f t="shared" si="79"/>
        <v>46150</v>
      </c>
      <c r="G669" s="775" t="str">
        <f t="shared" si="80"/>
        <v>A2</v>
      </c>
      <c r="H669" s="775" t="str">
        <f t="shared" si="78"/>
        <v>MR_DER-1729_26</v>
      </c>
      <c r="I669" s="778" t="str">
        <f t="shared" si="75"/>
        <v>ND</v>
      </c>
      <c r="J669" s="745" t="str">
        <f t="shared" si="76"/>
        <v>ND</v>
      </c>
      <c r="K669" s="767" t="s">
        <v>3730</v>
      </c>
      <c r="L669" s="767">
        <v>46077</v>
      </c>
      <c r="M669" s="767" t="s">
        <v>12241</v>
      </c>
      <c r="N669" s="767" t="s">
        <v>5536</v>
      </c>
      <c r="O669" s="767">
        <v>46101</v>
      </c>
      <c r="P669" s="767"/>
      <c r="Q669" s="767" t="s">
        <v>3765</v>
      </c>
      <c r="R669" s="1678">
        <v>46150</v>
      </c>
      <c r="S669" s="23" t="s">
        <v>12643</v>
      </c>
      <c r="T669" s="767"/>
      <c r="U669" s="767"/>
      <c r="V669" s="767"/>
      <c r="W669" s="767"/>
      <c r="X669" s="767"/>
      <c r="Y669" s="767"/>
      <c r="Z669" s="767"/>
      <c r="AA669" s="767"/>
      <c r="AB669" s="767"/>
      <c r="AC669" s="787"/>
      <c r="AD669" s="787"/>
      <c r="AE669" s="787"/>
      <c r="AF669" s="787"/>
      <c r="AG669" s="787"/>
      <c r="AH669" s="787"/>
      <c r="AI669" s="787"/>
      <c r="AJ669" s="787"/>
      <c r="AK669" s="787"/>
      <c r="AL669" s="787"/>
      <c r="AM669" s="787"/>
      <c r="AN669" s="787"/>
      <c r="AO669" s="787"/>
      <c r="AP669" s="787"/>
      <c r="AQ669" s="787"/>
    </row>
    <row r="670" spans="1:43" s="764" customFormat="1" ht="15" x14ac:dyDescent="0.25">
      <c r="A670" s="767" t="s">
        <v>8342</v>
      </c>
      <c r="B670" s="767"/>
      <c r="C670" s="767" t="s">
        <v>8257</v>
      </c>
      <c r="D670" s="767" t="s">
        <v>48</v>
      </c>
      <c r="E670" s="767" t="s">
        <v>12185</v>
      </c>
      <c r="F670" s="777">
        <f t="shared" si="79"/>
        <v>46150</v>
      </c>
      <c r="G670" s="775" t="str">
        <f t="shared" si="80"/>
        <v>A2</v>
      </c>
      <c r="H670" s="775" t="str">
        <f t="shared" si="78"/>
        <v>MR_DER-1729_26</v>
      </c>
      <c r="I670" s="778" t="str">
        <f t="shared" si="75"/>
        <v>ND</v>
      </c>
      <c r="J670" s="745" t="str">
        <f t="shared" si="76"/>
        <v>ND</v>
      </c>
      <c r="K670" s="767" t="s">
        <v>3730</v>
      </c>
      <c r="L670" s="767">
        <v>46077</v>
      </c>
      <c r="M670" s="767" t="s">
        <v>12241</v>
      </c>
      <c r="N670" s="767" t="s">
        <v>5536</v>
      </c>
      <c r="O670" s="767">
        <v>46101</v>
      </c>
      <c r="P670" s="767"/>
      <c r="Q670" s="767" t="s">
        <v>3765</v>
      </c>
      <c r="R670" s="1678">
        <v>46150</v>
      </c>
      <c r="S670" s="23" t="s">
        <v>12643</v>
      </c>
      <c r="T670" s="767"/>
      <c r="U670" s="767"/>
      <c r="V670" s="767"/>
      <c r="W670" s="767"/>
      <c r="X670" s="767"/>
      <c r="Y670" s="767"/>
      <c r="Z670" s="767"/>
      <c r="AA670" s="767"/>
      <c r="AB670" s="767"/>
      <c r="AC670" s="787"/>
      <c r="AD670" s="787"/>
      <c r="AE670" s="787"/>
      <c r="AF670" s="787"/>
      <c r="AG670" s="787"/>
      <c r="AH670" s="787"/>
      <c r="AI670" s="787"/>
      <c r="AJ670" s="787"/>
      <c r="AK670" s="787"/>
      <c r="AL670" s="787"/>
      <c r="AM670" s="787"/>
      <c r="AN670" s="787"/>
      <c r="AO670" s="787"/>
      <c r="AP670" s="787"/>
      <c r="AQ670" s="787"/>
    </row>
    <row r="671" spans="1:43" s="764" customFormat="1" ht="15" x14ac:dyDescent="0.25">
      <c r="A671" s="767" t="s">
        <v>8342</v>
      </c>
      <c r="B671" s="767"/>
      <c r="C671" s="767" t="s">
        <v>8257</v>
      </c>
      <c r="D671" s="767" t="s">
        <v>48</v>
      </c>
      <c r="E671" s="767" t="s">
        <v>12186</v>
      </c>
      <c r="F671" s="777">
        <f t="shared" si="79"/>
        <v>46150</v>
      </c>
      <c r="G671" s="775" t="str">
        <f t="shared" si="80"/>
        <v>A2</v>
      </c>
      <c r="H671" s="775" t="str">
        <f t="shared" si="78"/>
        <v>MR_DER-1729_26</v>
      </c>
      <c r="I671" s="778" t="str">
        <f t="shared" si="75"/>
        <v>ND</v>
      </c>
      <c r="J671" s="745" t="str">
        <f t="shared" si="76"/>
        <v>ND</v>
      </c>
      <c r="K671" s="767" t="s">
        <v>3730</v>
      </c>
      <c r="L671" s="767">
        <v>46077</v>
      </c>
      <c r="M671" s="767" t="s">
        <v>12241</v>
      </c>
      <c r="N671" s="767" t="s">
        <v>5536</v>
      </c>
      <c r="O671" s="767">
        <v>46101</v>
      </c>
      <c r="P671" s="767"/>
      <c r="Q671" s="767" t="s">
        <v>3765</v>
      </c>
      <c r="R671" s="1678">
        <v>46150</v>
      </c>
      <c r="S671" s="23" t="s">
        <v>12643</v>
      </c>
      <c r="T671" s="767"/>
      <c r="U671" s="767"/>
      <c r="V671" s="767"/>
      <c r="W671" s="767"/>
      <c r="X671" s="767"/>
      <c r="Y671" s="767"/>
      <c r="Z671" s="767"/>
      <c r="AA671" s="767"/>
      <c r="AB671" s="767"/>
      <c r="AC671" s="787"/>
      <c r="AD671" s="787"/>
      <c r="AE671" s="787"/>
      <c r="AF671" s="787"/>
      <c r="AG671" s="787"/>
      <c r="AH671" s="787"/>
      <c r="AI671" s="787"/>
      <c r="AJ671" s="787"/>
      <c r="AK671" s="787"/>
      <c r="AL671" s="787"/>
      <c r="AM671" s="787"/>
      <c r="AN671" s="787"/>
      <c r="AO671" s="787"/>
      <c r="AP671" s="787"/>
      <c r="AQ671" s="787"/>
    </row>
    <row r="672" spans="1:43" s="764" customFormat="1" ht="15" x14ac:dyDescent="0.25">
      <c r="A672" s="767" t="s">
        <v>8342</v>
      </c>
      <c r="B672" s="767"/>
      <c r="C672" s="767" t="s">
        <v>8257</v>
      </c>
      <c r="D672" s="767" t="s">
        <v>48</v>
      </c>
      <c r="E672" s="767" t="s">
        <v>12187</v>
      </c>
      <c r="F672" s="777">
        <f t="shared" si="79"/>
        <v>46150</v>
      </c>
      <c r="G672" s="775" t="str">
        <f t="shared" si="80"/>
        <v>A2</v>
      </c>
      <c r="H672" s="775" t="str">
        <f t="shared" si="78"/>
        <v>MR_DER-1729_26</v>
      </c>
      <c r="I672" s="778" t="str">
        <f t="shared" si="75"/>
        <v>ND</v>
      </c>
      <c r="J672" s="745" t="str">
        <f t="shared" si="76"/>
        <v>ND</v>
      </c>
      <c r="K672" s="767" t="s">
        <v>3730</v>
      </c>
      <c r="L672" s="767">
        <v>46077</v>
      </c>
      <c r="M672" s="767" t="s">
        <v>12241</v>
      </c>
      <c r="N672" s="767" t="s">
        <v>5536</v>
      </c>
      <c r="O672" s="767">
        <v>46101</v>
      </c>
      <c r="P672" s="767"/>
      <c r="Q672" s="767" t="s">
        <v>3765</v>
      </c>
      <c r="R672" s="1678">
        <v>46150</v>
      </c>
      <c r="S672" s="23" t="s">
        <v>12643</v>
      </c>
      <c r="T672" s="767"/>
      <c r="U672" s="767"/>
      <c r="V672" s="767"/>
      <c r="W672" s="767"/>
      <c r="X672" s="767"/>
      <c r="Y672" s="767"/>
      <c r="Z672" s="767"/>
      <c r="AA672" s="767"/>
      <c r="AB672" s="767"/>
      <c r="AC672" s="787"/>
      <c r="AD672" s="787"/>
      <c r="AE672" s="787"/>
      <c r="AF672" s="787"/>
      <c r="AG672" s="787"/>
      <c r="AH672" s="787"/>
      <c r="AI672" s="787"/>
      <c r="AJ672" s="787"/>
      <c r="AK672" s="787"/>
      <c r="AL672" s="787"/>
      <c r="AM672" s="787"/>
      <c r="AN672" s="787"/>
      <c r="AO672" s="787"/>
      <c r="AP672" s="787"/>
      <c r="AQ672" s="787"/>
    </row>
    <row r="673" spans="1:43" s="764" customFormat="1" ht="15" x14ac:dyDescent="0.25">
      <c r="A673" s="767" t="s">
        <v>8342</v>
      </c>
      <c r="B673" s="767"/>
      <c r="C673" s="767" t="s">
        <v>8257</v>
      </c>
      <c r="D673" s="767" t="s">
        <v>48</v>
      </c>
      <c r="E673" s="767" t="s">
        <v>12188</v>
      </c>
      <c r="F673" s="777">
        <f t="shared" si="79"/>
        <v>46150</v>
      </c>
      <c r="G673" s="775" t="str">
        <f t="shared" si="80"/>
        <v>A2</v>
      </c>
      <c r="H673" s="775" t="str">
        <f t="shared" si="78"/>
        <v>MR_DER-1729_26</v>
      </c>
      <c r="I673" s="778" t="str">
        <f t="shared" si="75"/>
        <v>ND</v>
      </c>
      <c r="J673" s="745" t="str">
        <f t="shared" si="76"/>
        <v>ND</v>
      </c>
      <c r="K673" s="767" t="s">
        <v>3730</v>
      </c>
      <c r="L673" s="767">
        <v>46077</v>
      </c>
      <c r="M673" s="767" t="s">
        <v>12241</v>
      </c>
      <c r="N673" s="767" t="s">
        <v>5536</v>
      </c>
      <c r="O673" s="767">
        <v>46101</v>
      </c>
      <c r="P673" s="767"/>
      <c r="Q673" s="767" t="s">
        <v>3765</v>
      </c>
      <c r="R673" s="1678">
        <v>46150</v>
      </c>
      <c r="S673" s="23" t="s">
        <v>12643</v>
      </c>
      <c r="T673" s="767"/>
      <c r="U673" s="767"/>
      <c r="V673" s="767"/>
      <c r="W673" s="767"/>
      <c r="X673" s="767"/>
      <c r="Y673" s="767"/>
      <c r="Z673" s="767"/>
      <c r="AA673" s="767"/>
      <c r="AB673" s="767"/>
      <c r="AC673" s="787"/>
      <c r="AD673" s="787"/>
      <c r="AE673" s="787"/>
      <c r="AF673" s="787"/>
      <c r="AG673" s="787"/>
      <c r="AH673" s="787"/>
      <c r="AI673" s="787"/>
      <c r="AJ673" s="787"/>
      <c r="AK673" s="787"/>
      <c r="AL673" s="787"/>
      <c r="AM673" s="787"/>
      <c r="AN673" s="787"/>
      <c r="AO673" s="787"/>
      <c r="AP673" s="787"/>
      <c r="AQ673" s="787"/>
    </row>
    <row r="674" spans="1:43" s="764" customFormat="1" ht="15" x14ac:dyDescent="0.25">
      <c r="A674" s="767" t="s">
        <v>8342</v>
      </c>
      <c r="B674" s="767"/>
      <c r="C674" s="767" t="s">
        <v>8257</v>
      </c>
      <c r="D674" s="767" t="s">
        <v>48</v>
      </c>
      <c r="E674" s="767" t="s">
        <v>12189</v>
      </c>
      <c r="F674" s="777">
        <f t="shared" si="79"/>
        <v>46150</v>
      </c>
      <c r="G674" s="775" t="str">
        <f t="shared" si="80"/>
        <v>A2</v>
      </c>
      <c r="H674" s="775" t="str">
        <f t="shared" si="78"/>
        <v>MR_DER-1729_26</v>
      </c>
      <c r="I674" s="778" t="str">
        <f t="shared" si="75"/>
        <v>ND</v>
      </c>
      <c r="J674" s="745" t="str">
        <f t="shared" si="76"/>
        <v>ND</v>
      </c>
      <c r="K674" s="767" t="s">
        <v>3730</v>
      </c>
      <c r="L674" s="767">
        <v>46077</v>
      </c>
      <c r="M674" s="767" t="s">
        <v>12241</v>
      </c>
      <c r="N674" s="767" t="s">
        <v>5536</v>
      </c>
      <c r="O674" s="767">
        <v>46101</v>
      </c>
      <c r="P674" s="767"/>
      <c r="Q674" s="767" t="s">
        <v>3765</v>
      </c>
      <c r="R674" s="1678">
        <v>46150</v>
      </c>
      <c r="S674" s="23" t="s">
        <v>12643</v>
      </c>
      <c r="T674" s="767"/>
      <c r="U674" s="767"/>
      <c r="V674" s="767"/>
      <c r="W674" s="767"/>
      <c r="X674" s="767"/>
      <c r="Y674" s="767"/>
      <c r="Z674" s="767"/>
      <c r="AA674" s="767"/>
      <c r="AB674" s="767"/>
      <c r="AC674" s="787"/>
      <c r="AD674" s="787"/>
      <c r="AE674" s="787"/>
      <c r="AF674" s="787"/>
      <c r="AG674" s="787"/>
      <c r="AH674" s="787"/>
      <c r="AI674" s="787"/>
      <c r="AJ674" s="787"/>
      <c r="AK674" s="787"/>
      <c r="AL674" s="787"/>
      <c r="AM674" s="787"/>
      <c r="AN674" s="787"/>
      <c r="AO674" s="787"/>
      <c r="AP674" s="787"/>
      <c r="AQ674" s="787"/>
    </row>
    <row r="675" spans="1:43" s="764" customFormat="1" ht="15" x14ac:dyDescent="0.25">
      <c r="A675" s="767" t="s">
        <v>8342</v>
      </c>
      <c r="B675" s="767"/>
      <c r="C675" s="767" t="s">
        <v>8257</v>
      </c>
      <c r="D675" s="767" t="s">
        <v>48</v>
      </c>
      <c r="E675" s="767" t="s">
        <v>12190</v>
      </c>
      <c r="F675" s="777">
        <f t="shared" si="79"/>
        <v>46150</v>
      </c>
      <c r="G675" s="775" t="str">
        <f t="shared" si="80"/>
        <v>A2</v>
      </c>
      <c r="H675" s="775" t="str">
        <f t="shared" si="78"/>
        <v>MR_DER-1729_26</v>
      </c>
      <c r="I675" s="778" t="str">
        <f t="shared" si="75"/>
        <v>ND</v>
      </c>
      <c r="J675" s="745" t="str">
        <f t="shared" si="76"/>
        <v>ND</v>
      </c>
      <c r="K675" s="767" t="s">
        <v>3730</v>
      </c>
      <c r="L675" s="767">
        <v>46077</v>
      </c>
      <c r="M675" s="767" t="s">
        <v>12241</v>
      </c>
      <c r="N675" s="767" t="s">
        <v>5536</v>
      </c>
      <c r="O675" s="767">
        <v>46101</v>
      </c>
      <c r="P675" s="767"/>
      <c r="Q675" s="767" t="s">
        <v>3765</v>
      </c>
      <c r="R675" s="1678">
        <v>46150</v>
      </c>
      <c r="S675" s="23" t="s">
        <v>12643</v>
      </c>
      <c r="T675" s="767"/>
      <c r="U675" s="767"/>
      <c r="V675" s="767"/>
      <c r="W675" s="767"/>
      <c r="X675" s="767"/>
      <c r="Y675" s="767"/>
      <c r="Z675" s="767"/>
      <c r="AA675" s="767"/>
      <c r="AB675" s="767"/>
      <c r="AC675" s="787"/>
      <c r="AD675" s="787"/>
      <c r="AE675" s="787"/>
      <c r="AF675" s="787"/>
      <c r="AG675" s="787"/>
      <c r="AH675" s="787"/>
      <c r="AI675" s="787"/>
      <c r="AJ675" s="787"/>
      <c r="AK675" s="787"/>
      <c r="AL675" s="787"/>
      <c r="AM675" s="787"/>
      <c r="AN675" s="787"/>
      <c r="AO675" s="787"/>
      <c r="AP675" s="787"/>
      <c r="AQ675" s="787"/>
    </row>
    <row r="676" spans="1:43" s="764" customFormat="1" ht="15" x14ac:dyDescent="0.25">
      <c r="A676" s="767" t="s">
        <v>8342</v>
      </c>
      <c r="B676" s="767"/>
      <c r="C676" s="767" t="s">
        <v>8257</v>
      </c>
      <c r="D676" s="767" t="s">
        <v>48</v>
      </c>
      <c r="E676" s="767" t="s">
        <v>12191</v>
      </c>
      <c r="F676" s="777">
        <f t="shared" si="79"/>
        <v>46150</v>
      </c>
      <c r="G676" s="775" t="str">
        <f t="shared" si="80"/>
        <v>A2</v>
      </c>
      <c r="H676" s="775" t="str">
        <f t="shared" si="78"/>
        <v>MR_DER-1729_26</v>
      </c>
      <c r="I676" s="778" t="str">
        <f t="shared" ref="I676:I736" si="81">IF(F676="NE",F676,IF(INDEX(K676:CP676,,MATCH(F676,K676:CP676,0)+3)&lt;&gt;0,INDEX(K676:CP676,,MATCH(F676,K676:CP676,0)+3),"ND"))</f>
        <v>ND</v>
      </c>
      <c r="J676" s="745" t="str">
        <f t="shared" ref="J676:J736" si="82">IF(G676="NE",G676,IF(INDEX(K676:CQ676,,MATCH(G676,K676:CQ676,0)+3)&lt;&gt;0,INDEX(K676:CQ676,,MATCH(G676,K676:CQ676,0)+3),"ND"))</f>
        <v>ND</v>
      </c>
      <c r="K676" s="767" t="s">
        <v>3730</v>
      </c>
      <c r="L676" s="767">
        <v>46077</v>
      </c>
      <c r="M676" s="767" t="s">
        <v>12241</v>
      </c>
      <c r="N676" s="767" t="s">
        <v>5536</v>
      </c>
      <c r="O676" s="767">
        <v>46101</v>
      </c>
      <c r="P676" s="767"/>
      <c r="Q676" s="767" t="s">
        <v>3765</v>
      </c>
      <c r="R676" s="1678">
        <v>46150</v>
      </c>
      <c r="S676" s="23" t="s">
        <v>12643</v>
      </c>
      <c r="T676" s="767"/>
      <c r="U676" s="767"/>
      <c r="V676" s="767"/>
      <c r="W676" s="767"/>
      <c r="X676" s="767"/>
      <c r="Y676" s="767"/>
      <c r="Z676" s="767"/>
      <c r="AA676" s="767"/>
      <c r="AB676" s="767"/>
      <c r="AC676" s="787"/>
      <c r="AD676" s="787"/>
      <c r="AE676" s="787"/>
      <c r="AF676" s="787"/>
      <c r="AG676" s="787"/>
      <c r="AH676" s="787"/>
      <c r="AI676" s="787"/>
      <c r="AJ676" s="787"/>
      <c r="AK676" s="787"/>
      <c r="AL676" s="787"/>
      <c r="AM676" s="787"/>
      <c r="AN676" s="787"/>
      <c r="AO676" s="787"/>
      <c r="AP676" s="787"/>
      <c r="AQ676" s="787"/>
    </row>
    <row r="677" spans="1:43" s="764" customFormat="1" ht="15" x14ac:dyDescent="0.25">
      <c r="A677" s="767" t="s">
        <v>8342</v>
      </c>
      <c r="B677" s="767"/>
      <c r="C677" s="767" t="s">
        <v>8257</v>
      </c>
      <c r="D677" s="767" t="s">
        <v>48</v>
      </c>
      <c r="E677" s="767" t="s">
        <v>12192</v>
      </c>
      <c r="F677" s="777">
        <f t="shared" si="79"/>
        <v>46150</v>
      </c>
      <c r="G677" s="775" t="str">
        <f t="shared" si="80"/>
        <v>A2</v>
      </c>
      <c r="H677" s="775" t="str">
        <f t="shared" si="78"/>
        <v>MR_DER-1729_26</v>
      </c>
      <c r="I677" s="778" t="str">
        <f t="shared" si="81"/>
        <v>ND</v>
      </c>
      <c r="J677" s="745" t="str">
        <f t="shared" si="82"/>
        <v>ND</v>
      </c>
      <c r="K677" s="767" t="s">
        <v>3730</v>
      </c>
      <c r="L677" s="767">
        <v>46077</v>
      </c>
      <c r="M677" s="767" t="s">
        <v>12241</v>
      </c>
      <c r="N677" s="767" t="s">
        <v>5536</v>
      </c>
      <c r="O677" s="767">
        <v>46101</v>
      </c>
      <c r="P677" s="767"/>
      <c r="Q677" s="767" t="s">
        <v>3765</v>
      </c>
      <c r="R677" s="1678">
        <v>46150</v>
      </c>
      <c r="S677" s="23" t="s">
        <v>12643</v>
      </c>
      <c r="T677" s="767"/>
      <c r="U677" s="767"/>
      <c r="V677" s="767"/>
      <c r="W677" s="767"/>
      <c r="X677" s="767"/>
      <c r="Y677" s="767"/>
      <c r="Z677" s="767"/>
      <c r="AA677" s="767"/>
      <c r="AB677" s="767"/>
      <c r="AC677" s="787"/>
      <c r="AD677" s="787"/>
      <c r="AE677" s="787"/>
      <c r="AF677" s="787"/>
      <c r="AG677" s="787"/>
      <c r="AH677" s="787"/>
      <c r="AI677" s="787"/>
      <c r="AJ677" s="787"/>
      <c r="AK677" s="787"/>
      <c r="AL677" s="787"/>
      <c r="AM677" s="787"/>
      <c r="AN677" s="787"/>
      <c r="AO677" s="787"/>
      <c r="AP677" s="787"/>
      <c r="AQ677" s="787"/>
    </row>
    <row r="678" spans="1:43" s="764" customFormat="1" ht="15" x14ac:dyDescent="0.25">
      <c r="A678" s="767" t="s">
        <v>8342</v>
      </c>
      <c r="B678" s="767"/>
      <c r="C678" s="767" t="s">
        <v>8257</v>
      </c>
      <c r="D678" s="767" t="s">
        <v>48</v>
      </c>
      <c r="E678" s="767" t="s">
        <v>12193</v>
      </c>
      <c r="F678" s="777">
        <f t="shared" si="79"/>
        <v>46150</v>
      </c>
      <c r="G678" s="775" t="str">
        <f t="shared" si="80"/>
        <v>A2</v>
      </c>
      <c r="H678" s="775" t="str">
        <f t="shared" si="78"/>
        <v>MR_DER-1729_26</v>
      </c>
      <c r="I678" s="778" t="str">
        <f t="shared" si="81"/>
        <v>ND</v>
      </c>
      <c r="J678" s="745" t="str">
        <f t="shared" si="82"/>
        <v>ND</v>
      </c>
      <c r="K678" s="767" t="s">
        <v>3730</v>
      </c>
      <c r="L678" s="767">
        <v>46077</v>
      </c>
      <c r="M678" s="767" t="s">
        <v>12241</v>
      </c>
      <c r="N678" s="767" t="s">
        <v>5536</v>
      </c>
      <c r="O678" s="767">
        <v>46101</v>
      </c>
      <c r="P678" s="767"/>
      <c r="Q678" s="767" t="s">
        <v>3765</v>
      </c>
      <c r="R678" s="1678">
        <v>46150</v>
      </c>
      <c r="S678" s="23" t="s">
        <v>12643</v>
      </c>
      <c r="T678" s="767"/>
      <c r="U678" s="767"/>
      <c r="V678" s="767"/>
      <c r="W678" s="767"/>
      <c r="X678" s="767"/>
      <c r="Y678" s="767"/>
      <c r="Z678" s="767"/>
      <c r="AA678" s="767"/>
      <c r="AB678" s="767"/>
      <c r="AC678" s="787"/>
      <c r="AD678" s="787"/>
      <c r="AE678" s="787"/>
      <c r="AF678" s="787"/>
      <c r="AG678" s="787"/>
      <c r="AH678" s="787"/>
      <c r="AI678" s="787"/>
      <c r="AJ678" s="787"/>
      <c r="AK678" s="787"/>
      <c r="AL678" s="787"/>
      <c r="AM678" s="787"/>
      <c r="AN678" s="787"/>
      <c r="AO678" s="787"/>
      <c r="AP678" s="787"/>
      <c r="AQ678" s="787"/>
    </row>
    <row r="679" spans="1:43" s="764" customFormat="1" ht="15" x14ac:dyDescent="0.25">
      <c r="A679" s="767" t="s">
        <v>8342</v>
      </c>
      <c r="B679" s="767"/>
      <c r="C679" s="767" t="s">
        <v>8257</v>
      </c>
      <c r="D679" s="767" t="s">
        <v>48</v>
      </c>
      <c r="E679" s="767" t="s">
        <v>12194</v>
      </c>
      <c r="F679" s="777">
        <f t="shared" si="79"/>
        <v>46150</v>
      </c>
      <c r="G679" s="775" t="str">
        <f t="shared" si="80"/>
        <v>A2</v>
      </c>
      <c r="H679" s="775" t="str">
        <f t="shared" si="78"/>
        <v>MR_DER-1729_26</v>
      </c>
      <c r="I679" s="778" t="str">
        <f t="shared" si="81"/>
        <v>ND</v>
      </c>
      <c r="J679" s="745" t="str">
        <f t="shared" si="82"/>
        <v>ND</v>
      </c>
      <c r="K679" s="767" t="s">
        <v>3730</v>
      </c>
      <c r="L679" s="767">
        <v>46077</v>
      </c>
      <c r="M679" s="767" t="s">
        <v>12241</v>
      </c>
      <c r="N679" s="767" t="s">
        <v>5536</v>
      </c>
      <c r="O679" s="767">
        <v>46101</v>
      </c>
      <c r="P679" s="767"/>
      <c r="Q679" s="767" t="s">
        <v>3765</v>
      </c>
      <c r="R679" s="1678">
        <v>46150</v>
      </c>
      <c r="S679" s="23" t="s">
        <v>12643</v>
      </c>
      <c r="T679" s="767"/>
      <c r="U679" s="767"/>
      <c r="V679" s="767"/>
      <c r="W679" s="767"/>
      <c r="X679" s="767"/>
      <c r="Y679" s="767"/>
      <c r="Z679" s="767"/>
      <c r="AA679" s="767"/>
      <c r="AB679" s="767"/>
      <c r="AC679" s="787"/>
      <c r="AD679" s="787"/>
      <c r="AE679" s="787"/>
      <c r="AF679" s="787"/>
      <c r="AG679" s="787"/>
      <c r="AH679" s="787"/>
      <c r="AI679" s="787"/>
      <c r="AJ679" s="787"/>
      <c r="AK679" s="787"/>
      <c r="AL679" s="787"/>
      <c r="AM679" s="787"/>
      <c r="AN679" s="787"/>
      <c r="AO679" s="787"/>
      <c r="AP679" s="787"/>
      <c r="AQ679" s="787"/>
    </row>
    <row r="680" spans="1:43" s="764" customFormat="1" ht="15" x14ac:dyDescent="0.25">
      <c r="A680" s="767" t="s">
        <v>8342</v>
      </c>
      <c r="B680" s="767"/>
      <c r="C680" s="767" t="s">
        <v>8257</v>
      </c>
      <c r="D680" s="767" t="s">
        <v>48</v>
      </c>
      <c r="E680" s="767" t="s">
        <v>12195</v>
      </c>
      <c r="F680" s="777">
        <f t="shared" si="79"/>
        <v>46150</v>
      </c>
      <c r="G680" s="775" t="str">
        <f t="shared" si="80"/>
        <v>A2</v>
      </c>
      <c r="H680" s="775" t="str">
        <f t="shared" si="78"/>
        <v>MR_DER-1729_26</v>
      </c>
      <c r="I680" s="778" t="str">
        <f t="shared" si="81"/>
        <v>ND</v>
      </c>
      <c r="J680" s="745" t="str">
        <f t="shared" si="82"/>
        <v>ND</v>
      </c>
      <c r="K680" s="767" t="s">
        <v>3730</v>
      </c>
      <c r="L680" s="767">
        <v>46077</v>
      </c>
      <c r="M680" s="767" t="s">
        <v>12241</v>
      </c>
      <c r="N680" s="767" t="s">
        <v>5536</v>
      </c>
      <c r="O680" s="767">
        <v>46101</v>
      </c>
      <c r="P680" s="767"/>
      <c r="Q680" s="767" t="s">
        <v>3765</v>
      </c>
      <c r="R680" s="1678">
        <v>46150</v>
      </c>
      <c r="S680" s="23" t="s">
        <v>12643</v>
      </c>
      <c r="T680" s="767"/>
      <c r="U680" s="767"/>
      <c r="V680" s="767"/>
      <c r="W680" s="767"/>
      <c r="X680" s="767"/>
      <c r="Y680" s="767"/>
      <c r="Z680" s="767"/>
      <c r="AA680" s="767"/>
      <c r="AB680" s="767"/>
      <c r="AC680" s="787"/>
      <c r="AD680" s="787"/>
      <c r="AE680" s="787"/>
      <c r="AF680" s="787"/>
      <c r="AG680" s="787"/>
      <c r="AH680" s="787"/>
      <c r="AI680" s="787"/>
      <c r="AJ680" s="787"/>
      <c r="AK680" s="787"/>
      <c r="AL680" s="787"/>
      <c r="AM680" s="787"/>
      <c r="AN680" s="787"/>
      <c r="AO680" s="787"/>
      <c r="AP680" s="787"/>
      <c r="AQ680" s="787"/>
    </row>
    <row r="681" spans="1:43" s="764" customFormat="1" ht="15" x14ac:dyDescent="0.25">
      <c r="A681" s="767" t="s">
        <v>8342</v>
      </c>
      <c r="B681" s="767"/>
      <c r="C681" s="767" t="s">
        <v>8257</v>
      </c>
      <c r="D681" s="767" t="s">
        <v>48</v>
      </c>
      <c r="E681" s="767" t="s">
        <v>12196</v>
      </c>
      <c r="F681" s="777">
        <f t="shared" si="79"/>
        <v>46150</v>
      </c>
      <c r="G681" s="775" t="str">
        <f t="shared" si="80"/>
        <v>A2</v>
      </c>
      <c r="H681" s="775" t="str">
        <f t="shared" si="78"/>
        <v>MR_DER-1729_26</v>
      </c>
      <c r="I681" s="778" t="str">
        <f t="shared" si="81"/>
        <v>ND</v>
      </c>
      <c r="J681" s="745" t="str">
        <f t="shared" si="82"/>
        <v>ND</v>
      </c>
      <c r="K681" s="767" t="s">
        <v>3730</v>
      </c>
      <c r="L681" s="767">
        <v>46077</v>
      </c>
      <c r="M681" s="767" t="s">
        <v>12241</v>
      </c>
      <c r="N681" s="767" t="s">
        <v>5536</v>
      </c>
      <c r="O681" s="767">
        <v>46101</v>
      </c>
      <c r="P681" s="767"/>
      <c r="Q681" s="767" t="s">
        <v>3765</v>
      </c>
      <c r="R681" s="1678">
        <v>46150</v>
      </c>
      <c r="S681" s="23" t="s">
        <v>12643</v>
      </c>
      <c r="T681" s="767"/>
      <c r="U681" s="767"/>
      <c r="V681" s="767"/>
      <c r="W681" s="767"/>
      <c r="X681" s="767"/>
      <c r="Y681" s="767"/>
      <c r="Z681" s="767"/>
      <c r="AA681" s="767"/>
      <c r="AB681" s="767"/>
      <c r="AC681" s="787"/>
      <c r="AD681" s="787"/>
      <c r="AE681" s="787"/>
      <c r="AF681" s="787"/>
      <c r="AG681" s="787"/>
      <c r="AH681" s="787"/>
      <c r="AI681" s="787"/>
      <c r="AJ681" s="787"/>
      <c r="AK681" s="787"/>
      <c r="AL681" s="787"/>
      <c r="AM681" s="787"/>
      <c r="AN681" s="787"/>
      <c r="AO681" s="787"/>
      <c r="AP681" s="787"/>
      <c r="AQ681" s="787"/>
    </row>
    <row r="682" spans="1:43" s="764" customFormat="1" ht="15" x14ac:dyDescent="0.25">
      <c r="A682" s="767" t="s">
        <v>8342</v>
      </c>
      <c r="B682" s="767"/>
      <c r="C682" s="767" t="s">
        <v>8257</v>
      </c>
      <c r="D682" s="767" t="s">
        <v>48</v>
      </c>
      <c r="E682" s="767" t="s">
        <v>12197</v>
      </c>
      <c r="F682" s="777">
        <f t="shared" si="79"/>
        <v>46150</v>
      </c>
      <c r="G682" s="775" t="str">
        <f t="shared" si="80"/>
        <v>A2</v>
      </c>
      <c r="H682" s="775" t="str">
        <f t="shared" si="78"/>
        <v>MR_DER-1729_26</v>
      </c>
      <c r="I682" s="778" t="str">
        <f t="shared" si="81"/>
        <v>ND</v>
      </c>
      <c r="J682" s="745" t="str">
        <f t="shared" si="82"/>
        <v>ND</v>
      </c>
      <c r="K682" s="767" t="s">
        <v>3730</v>
      </c>
      <c r="L682" s="767">
        <v>46077</v>
      </c>
      <c r="M682" s="767" t="s">
        <v>12241</v>
      </c>
      <c r="N682" s="767" t="s">
        <v>5536</v>
      </c>
      <c r="O682" s="767">
        <v>46101</v>
      </c>
      <c r="P682" s="767"/>
      <c r="Q682" s="767" t="s">
        <v>3765</v>
      </c>
      <c r="R682" s="1678">
        <v>46150</v>
      </c>
      <c r="S682" s="23" t="s">
        <v>12643</v>
      </c>
      <c r="T682" s="767"/>
      <c r="U682" s="767"/>
      <c r="V682" s="767"/>
      <c r="W682" s="767"/>
      <c r="X682" s="767"/>
      <c r="Y682" s="767"/>
      <c r="Z682" s="767"/>
      <c r="AA682" s="767"/>
      <c r="AB682" s="767"/>
      <c r="AC682" s="787"/>
      <c r="AD682" s="787"/>
      <c r="AE682" s="787"/>
      <c r="AF682" s="787"/>
      <c r="AG682" s="787"/>
      <c r="AH682" s="787"/>
      <c r="AI682" s="787"/>
      <c r="AJ682" s="787"/>
      <c r="AK682" s="787"/>
      <c r="AL682" s="787"/>
      <c r="AM682" s="787"/>
      <c r="AN682" s="787"/>
      <c r="AO682" s="787"/>
      <c r="AP682" s="787"/>
      <c r="AQ682" s="787"/>
    </row>
    <row r="683" spans="1:43" s="764" customFormat="1" ht="15" x14ac:dyDescent="0.25">
      <c r="A683" s="767" t="s">
        <v>8342</v>
      </c>
      <c r="B683" s="767"/>
      <c r="C683" s="767" t="s">
        <v>8257</v>
      </c>
      <c r="D683" s="767" t="s">
        <v>48</v>
      </c>
      <c r="E683" s="767" t="s">
        <v>12198</v>
      </c>
      <c r="F683" s="777">
        <f t="shared" si="79"/>
        <v>46150</v>
      </c>
      <c r="G683" s="775" t="str">
        <f t="shared" si="80"/>
        <v>A2</v>
      </c>
      <c r="H683" s="775" t="str">
        <f t="shared" si="78"/>
        <v>MR_DER-1729_26</v>
      </c>
      <c r="I683" s="778" t="str">
        <f t="shared" si="81"/>
        <v>ND</v>
      </c>
      <c r="J683" s="745" t="str">
        <f t="shared" si="82"/>
        <v>ND</v>
      </c>
      <c r="K683" s="767" t="s">
        <v>3730</v>
      </c>
      <c r="L683" s="767">
        <v>46077</v>
      </c>
      <c r="M683" s="767" t="s">
        <v>12241</v>
      </c>
      <c r="N683" s="767" t="s">
        <v>5536</v>
      </c>
      <c r="O683" s="767">
        <v>46101</v>
      </c>
      <c r="P683" s="767"/>
      <c r="Q683" s="767" t="s">
        <v>3765</v>
      </c>
      <c r="R683" s="1678">
        <v>46150</v>
      </c>
      <c r="S683" s="23" t="s">
        <v>12643</v>
      </c>
      <c r="T683" s="767"/>
      <c r="U683" s="767"/>
      <c r="V683" s="767"/>
      <c r="W683" s="767"/>
      <c r="X683" s="767"/>
      <c r="Y683" s="767"/>
      <c r="Z683" s="767"/>
      <c r="AA683" s="767"/>
      <c r="AB683" s="767"/>
      <c r="AC683" s="787"/>
      <c r="AD683" s="787"/>
      <c r="AE683" s="787"/>
      <c r="AF683" s="787"/>
      <c r="AG683" s="787"/>
      <c r="AH683" s="787"/>
      <c r="AI683" s="787"/>
      <c r="AJ683" s="787"/>
      <c r="AK683" s="787"/>
      <c r="AL683" s="787"/>
      <c r="AM683" s="787"/>
      <c r="AN683" s="787"/>
      <c r="AO683" s="787"/>
      <c r="AP683" s="787"/>
      <c r="AQ683" s="787"/>
    </row>
    <row r="684" spans="1:43" s="764" customFormat="1" ht="15" x14ac:dyDescent="0.25">
      <c r="A684" s="767" t="s">
        <v>8342</v>
      </c>
      <c r="B684" s="767"/>
      <c r="C684" s="767" t="s">
        <v>8257</v>
      </c>
      <c r="D684" s="767" t="s">
        <v>48</v>
      </c>
      <c r="E684" s="767" t="s">
        <v>12199</v>
      </c>
      <c r="F684" s="777">
        <f t="shared" si="79"/>
        <v>46150</v>
      </c>
      <c r="G684" s="775" t="str">
        <f t="shared" si="80"/>
        <v>A2</v>
      </c>
      <c r="H684" s="775" t="str">
        <f t="shared" si="78"/>
        <v>MR_DER-1729_26</v>
      </c>
      <c r="I684" s="778" t="str">
        <f t="shared" si="81"/>
        <v>ND</v>
      </c>
      <c r="J684" s="745" t="str">
        <f t="shared" si="82"/>
        <v>ND</v>
      </c>
      <c r="K684" s="767" t="s">
        <v>3730</v>
      </c>
      <c r="L684" s="767">
        <v>46077</v>
      </c>
      <c r="M684" s="767" t="s">
        <v>12241</v>
      </c>
      <c r="N684" s="767" t="s">
        <v>5536</v>
      </c>
      <c r="O684" s="767">
        <v>46101</v>
      </c>
      <c r="P684" s="767"/>
      <c r="Q684" s="767" t="s">
        <v>3765</v>
      </c>
      <c r="R684" s="1678">
        <v>46150</v>
      </c>
      <c r="S684" s="23" t="s">
        <v>12643</v>
      </c>
      <c r="T684" s="767"/>
      <c r="U684" s="767"/>
      <c r="V684" s="767"/>
      <c r="W684" s="767"/>
      <c r="X684" s="767"/>
      <c r="Y684" s="767"/>
      <c r="Z684" s="767"/>
      <c r="AA684" s="767"/>
      <c r="AB684" s="767"/>
      <c r="AC684" s="787"/>
      <c r="AD684" s="787"/>
      <c r="AE684" s="787"/>
      <c r="AF684" s="787"/>
      <c r="AG684" s="787"/>
      <c r="AH684" s="787"/>
      <c r="AI684" s="787"/>
      <c r="AJ684" s="787"/>
      <c r="AK684" s="787"/>
      <c r="AL684" s="787"/>
      <c r="AM684" s="787"/>
      <c r="AN684" s="787"/>
      <c r="AO684" s="787"/>
      <c r="AP684" s="787"/>
      <c r="AQ684" s="787"/>
    </row>
    <row r="685" spans="1:43" s="764" customFormat="1" ht="15" x14ac:dyDescent="0.25">
      <c r="A685" s="767" t="s">
        <v>8342</v>
      </c>
      <c r="B685" s="767"/>
      <c r="C685" s="767" t="s">
        <v>8257</v>
      </c>
      <c r="D685" s="767" t="s">
        <v>48</v>
      </c>
      <c r="E685" s="767" t="s">
        <v>12200</v>
      </c>
      <c r="F685" s="777">
        <f t="shared" si="79"/>
        <v>46150</v>
      </c>
      <c r="G685" s="775" t="str">
        <f t="shared" si="80"/>
        <v>A2</v>
      </c>
      <c r="H685" s="775" t="str">
        <f t="shared" si="78"/>
        <v>MR_DER-1729_26</v>
      </c>
      <c r="I685" s="778" t="str">
        <f t="shared" si="81"/>
        <v>ND</v>
      </c>
      <c r="J685" s="745" t="str">
        <f t="shared" si="82"/>
        <v>ND</v>
      </c>
      <c r="K685" s="767" t="s">
        <v>3730</v>
      </c>
      <c r="L685" s="767">
        <v>46077</v>
      </c>
      <c r="M685" s="767" t="s">
        <v>12241</v>
      </c>
      <c r="N685" s="767" t="s">
        <v>5536</v>
      </c>
      <c r="O685" s="767">
        <v>46101</v>
      </c>
      <c r="P685" s="767"/>
      <c r="Q685" s="767" t="s">
        <v>3765</v>
      </c>
      <c r="R685" s="1678">
        <v>46150</v>
      </c>
      <c r="S685" s="23" t="s">
        <v>12643</v>
      </c>
      <c r="T685" s="767"/>
      <c r="U685" s="767"/>
      <c r="V685" s="767"/>
      <c r="W685" s="767"/>
      <c r="X685" s="767"/>
      <c r="Y685" s="767"/>
      <c r="Z685" s="767"/>
      <c r="AA685" s="767"/>
      <c r="AB685" s="767"/>
      <c r="AC685" s="787"/>
      <c r="AD685" s="787"/>
      <c r="AE685" s="787"/>
      <c r="AF685" s="787"/>
      <c r="AG685" s="787"/>
      <c r="AH685" s="787"/>
      <c r="AI685" s="787"/>
      <c r="AJ685" s="787"/>
      <c r="AK685" s="787"/>
      <c r="AL685" s="787"/>
      <c r="AM685" s="787"/>
      <c r="AN685" s="787"/>
      <c r="AO685" s="787"/>
      <c r="AP685" s="787"/>
      <c r="AQ685" s="787"/>
    </row>
    <row r="686" spans="1:43" s="764" customFormat="1" ht="15" x14ac:dyDescent="0.25">
      <c r="A686" s="767" t="s">
        <v>8342</v>
      </c>
      <c r="B686" s="767"/>
      <c r="C686" s="767" t="s">
        <v>8257</v>
      </c>
      <c r="D686" s="767" t="s">
        <v>48</v>
      </c>
      <c r="E686" s="767" t="s">
        <v>12201</v>
      </c>
      <c r="F686" s="777">
        <f t="shared" si="79"/>
        <v>46150</v>
      </c>
      <c r="G686" s="775" t="str">
        <f t="shared" si="80"/>
        <v>A2</v>
      </c>
      <c r="H686" s="775" t="str">
        <f t="shared" si="78"/>
        <v>MR_DER-1729_26</v>
      </c>
      <c r="I686" s="778" t="str">
        <f t="shared" si="81"/>
        <v>ND</v>
      </c>
      <c r="J686" s="745" t="str">
        <f t="shared" si="82"/>
        <v>ND</v>
      </c>
      <c r="K686" s="767" t="s">
        <v>3730</v>
      </c>
      <c r="L686" s="767">
        <v>46077</v>
      </c>
      <c r="M686" s="767" t="s">
        <v>12241</v>
      </c>
      <c r="N686" s="767" t="s">
        <v>5536</v>
      </c>
      <c r="O686" s="767">
        <v>46101</v>
      </c>
      <c r="P686" s="767"/>
      <c r="Q686" s="767" t="s">
        <v>3765</v>
      </c>
      <c r="R686" s="1678">
        <v>46150</v>
      </c>
      <c r="S686" s="23" t="s">
        <v>12643</v>
      </c>
      <c r="T686" s="767"/>
      <c r="U686" s="767"/>
      <c r="V686" s="767"/>
      <c r="W686" s="767"/>
      <c r="X686" s="767"/>
      <c r="Y686" s="767"/>
      <c r="Z686" s="767"/>
      <c r="AA686" s="767"/>
      <c r="AB686" s="767"/>
      <c r="AC686" s="787"/>
      <c r="AD686" s="787"/>
      <c r="AE686" s="787"/>
      <c r="AF686" s="787"/>
      <c r="AG686" s="787"/>
      <c r="AH686" s="787"/>
      <c r="AI686" s="787"/>
      <c r="AJ686" s="787"/>
      <c r="AK686" s="787"/>
      <c r="AL686" s="787"/>
      <c r="AM686" s="787"/>
      <c r="AN686" s="787"/>
      <c r="AO686" s="787"/>
      <c r="AP686" s="787"/>
      <c r="AQ686" s="787"/>
    </row>
    <row r="687" spans="1:43" s="764" customFormat="1" ht="15" x14ac:dyDescent="0.25">
      <c r="A687" s="767" t="s">
        <v>8342</v>
      </c>
      <c r="B687" s="767"/>
      <c r="C687" s="767" t="s">
        <v>8257</v>
      </c>
      <c r="D687" s="767" t="s">
        <v>48</v>
      </c>
      <c r="E687" s="767" t="s">
        <v>12202</v>
      </c>
      <c r="F687" s="777">
        <f t="shared" si="79"/>
        <v>46150</v>
      </c>
      <c r="G687" s="775" t="str">
        <f t="shared" si="80"/>
        <v>A2</v>
      </c>
      <c r="H687" s="775" t="str">
        <f t="shared" si="78"/>
        <v>MR_DER-1729_26</v>
      </c>
      <c r="I687" s="778" t="str">
        <f t="shared" si="81"/>
        <v>ND</v>
      </c>
      <c r="J687" s="745" t="str">
        <f t="shared" si="82"/>
        <v>ND</v>
      </c>
      <c r="K687" s="767" t="s">
        <v>3730</v>
      </c>
      <c r="L687" s="767">
        <v>46077</v>
      </c>
      <c r="M687" s="767" t="s">
        <v>12241</v>
      </c>
      <c r="N687" s="767" t="s">
        <v>5536</v>
      </c>
      <c r="O687" s="767">
        <v>46101</v>
      </c>
      <c r="P687" s="767"/>
      <c r="Q687" s="767" t="s">
        <v>3765</v>
      </c>
      <c r="R687" s="1678">
        <v>46150</v>
      </c>
      <c r="S687" s="23" t="s">
        <v>12643</v>
      </c>
      <c r="T687" s="767"/>
      <c r="U687" s="767"/>
      <c r="V687" s="767"/>
      <c r="W687" s="767"/>
      <c r="X687" s="767"/>
      <c r="Y687" s="767"/>
      <c r="Z687" s="767"/>
      <c r="AA687" s="767"/>
      <c r="AB687" s="767"/>
      <c r="AC687" s="787"/>
      <c r="AD687" s="787"/>
      <c r="AE687" s="787"/>
      <c r="AF687" s="787"/>
      <c r="AG687" s="787"/>
      <c r="AH687" s="787"/>
      <c r="AI687" s="787"/>
      <c r="AJ687" s="787"/>
      <c r="AK687" s="787"/>
      <c r="AL687" s="787"/>
      <c r="AM687" s="787"/>
      <c r="AN687" s="787"/>
      <c r="AO687" s="787"/>
      <c r="AP687" s="787"/>
      <c r="AQ687" s="787"/>
    </row>
    <row r="688" spans="1:43" s="764" customFormat="1" ht="15" x14ac:dyDescent="0.25">
      <c r="A688" s="767" t="s">
        <v>8342</v>
      </c>
      <c r="B688" s="767"/>
      <c r="C688" s="767" t="s">
        <v>8257</v>
      </c>
      <c r="D688" s="767" t="s">
        <v>48</v>
      </c>
      <c r="E688" s="767" t="s">
        <v>12203</v>
      </c>
      <c r="F688" s="777">
        <f t="shared" si="79"/>
        <v>46150</v>
      </c>
      <c r="G688" s="775" t="str">
        <f t="shared" si="80"/>
        <v>A2</v>
      </c>
      <c r="H688" s="775" t="str">
        <f t="shared" si="78"/>
        <v>MR_DER-1729_26</v>
      </c>
      <c r="I688" s="778" t="str">
        <f t="shared" si="81"/>
        <v>ND</v>
      </c>
      <c r="J688" s="745" t="str">
        <f t="shared" si="82"/>
        <v>ND</v>
      </c>
      <c r="K688" s="767" t="s">
        <v>3730</v>
      </c>
      <c r="L688" s="767">
        <v>46077</v>
      </c>
      <c r="M688" s="767" t="s">
        <v>12241</v>
      </c>
      <c r="N688" s="767" t="s">
        <v>5536</v>
      </c>
      <c r="O688" s="767">
        <v>46101</v>
      </c>
      <c r="P688" s="767"/>
      <c r="Q688" s="767" t="s">
        <v>3765</v>
      </c>
      <c r="R688" s="1678">
        <v>46150</v>
      </c>
      <c r="S688" s="23" t="s">
        <v>12643</v>
      </c>
      <c r="T688" s="767"/>
      <c r="U688" s="767"/>
      <c r="V688" s="767"/>
      <c r="W688" s="767"/>
      <c r="X688" s="767"/>
      <c r="Y688" s="767"/>
      <c r="Z688" s="767"/>
      <c r="AA688" s="767"/>
      <c r="AB688" s="767"/>
      <c r="AC688" s="787"/>
      <c r="AD688" s="787"/>
      <c r="AE688" s="787"/>
      <c r="AF688" s="787"/>
      <c r="AG688" s="787"/>
      <c r="AH688" s="787"/>
      <c r="AI688" s="787"/>
      <c r="AJ688" s="787"/>
      <c r="AK688" s="787"/>
      <c r="AL688" s="787"/>
      <c r="AM688" s="787"/>
      <c r="AN688" s="787"/>
      <c r="AO688" s="787"/>
      <c r="AP688" s="787"/>
      <c r="AQ688" s="787"/>
    </row>
    <row r="689" spans="1:43" s="764" customFormat="1" ht="15" x14ac:dyDescent="0.25">
      <c r="A689" s="767" t="s">
        <v>8342</v>
      </c>
      <c r="B689" s="767"/>
      <c r="C689" s="767" t="s">
        <v>8257</v>
      </c>
      <c r="D689" s="767" t="s">
        <v>48</v>
      </c>
      <c r="E689" s="767" t="s">
        <v>12204</v>
      </c>
      <c r="F689" s="777">
        <f t="shared" si="79"/>
        <v>46150</v>
      </c>
      <c r="G689" s="775" t="str">
        <f t="shared" si="80"/>
        <v>A2</v>
      </c>
      <c r="H689" s="775" t="str">
        <f t="shared" si="78"/>
        <v>MR_DER-1729_26</v>
      </c>
      <c r="I689" s="778" t="str">
        <f t="shared" si="81"/>
        <v>ND</v>
      </c>
      <c r="J689" s="745" t="str">
        <f t="shared" si="82"/>
        <v>ND</v>
      </c>
      <c r="K689" s="767" t="s">
        <v>3730</v>
      </c>
      <c r="L689" s="767">
        <v>46077</v>
      </c>
      <c r="M689" s="767" t="s">
        <v>12241</v>
      </c>
      <c r="N689" s="767" t="s">
        <v>5536</v>
      </c>
      <c r="O689" s="767">
        <v>46101</v>
      </c>
      <c r="P689" s="767"/>
      <c r="Q689" s="767" t="s">
        <v>3765</v>
      </c>
      <c r="R689" s="1678">
        <v>46150</v>
      </c>
      <c r="S689" s="23" t="s">
        <v>12643</v>
      </c>
      <c r="T689" s="767"/>
      <c r="U689" s="767"/>
      <c r="V689" s="767"/>
      <c r="W689" s="767"/>
      <c r="X689" s="767"/>
      <c r="Y689" s="767"/>
      <c r="Z689" s="767"/>
      <c r="AA689" s="767"/>
      <c r="AB689" s="767"/>
      <c r="AC689" s="787"/>
      <c r="AD689" s="787"/>
      <c r="AE689" s="787"/>
      <c r="AF689" s="787"/>
      <c r="AG689" s="787"/>
      <c r="AH689" s="787"/>
      <c r="AI689" s="787"/>
      <c r="AJ689" s="787"/>
      <c r="AK689" s="787"/>
      <c r="AL689" s="787"/>
      <c r="AM689" s="787"/>
      <c r="AN689" s="787"/>
      <c r="AO689" s="787"/>
      <c r="AP689" s="787"/>
      <c r="AQ689" s="787"/>
    </row>
    <row r="690" spans="1:43" s="764" customFormat="1" ht="15" x14ac:dyDescent="0.25">
      <c r="A690" s="767" t="s">
        <v>8342</v>
      </c>
      <c r="B690" s="767"/>
      <c r="C690" s="767" t="s">
        <v>8257</v>
      </c>
      <c r="D690" s="767" t="s">
        <v>48</v>
      </c>
      <c r="E690" s="767" t="s">
        <v>12205</v>
      </c>
      <c r="F690" s="777">
        <f t="shared" si="79"/>
        <v>46150</v>
      </c>
      <c r="G690" s="775" t="str">
        <f t="shared" si="80"/>
        <v>A2</v>
      </c>
      <c r="H690" s="775" t="str">
        <f t="shared" si="78"/>
        <v>MR_DER-1729_26</v>
      </c>
      <c r="I690" s="778" t="str">
        <f t="shared" si="81"/>
        <v>ND</v>
      </c>
      <c r="J690" s="745" t="str">
        <f t="shared" si="82"/>
        <v>ND</v>
      </c>
      <c r="K690" s="767" t="s">
        <v>3730</v>
      </c>
      <c r="L690" s="767">
        <v>46077</v>
      </c>
      <c r="M690" s="767" t="s">
        <v>12241</v>
      </c>
      <c r="N690" s="767" t="s">
        <v>5536</v>
      </c>
      <c r="O690" s="767">
        <v>46101</v>
      </c>
      <c r="P690" s="767"/>
      <c r="Q690" s="767" t="s">
        <v>3765</v>
      </c>
      <c r="R690" s="1678">
        <v>46150</v>
      </c>
      <c r="S690" s="23" t="s">
        <v>12643</v>
      </c>
      <c r="T690" s="767"/>
      <c r="U690" s="767"/>
      <c r="V690" s="767"/>
      <c r="W690" s="767"/>
      <c r="X690" s="767"/>
      <c r="Y690" s="767"/>
      <c r="Z690" s="767"/>
      <c r="AA690" s="767"/>
      <c r="AB690" s="767"/>
      <c r="AC690" s="787"/>
      <c r="AD690" s="787"/>
      <c r="AE690" s="787"/>
      <c r="AF690" s="787"/>
      <c r="AG690" s="787"/>
      <c r="AH690" s="787"/>
      <c r="AI690" s="787"/>
      <c r="AJ690" s="787"/>
      <c r="AK690" s="787"/>
      <c r="AL690" s="787"/>
      <c r="AM690" s="787"/>
      <c r="AN690" s="787"/>
      <c r="AO690" s="787"/>
      <c r="AP690" s="787"/>
      <c r="AQ690" s="787"/>
    </row>
    <row r="691" spans="1:43" s="764" customFormat="1" ht="15" x14ac:dyDescent="0.25">
      <c r="A691" s="767" t="s">
        <v>8342</v>
      </c>
      <c r="B691" s="767"/>
      <c r="C691" s="767" t="s">
        <v>8257</v>
      </c>
      <c r="D691" s="767" t="s">
        <v>48</v>
      </c>
      <c r="E691" s="767" t="s">
        <v>12206</v>
      </c>
      <c r="F691" s="777">
        <f t="shared" si="79"/>
        <v>46150</v>
      </c>
      <c r="G691" s="775" t="str">
        <f t="shared" si="80"/>
        <v>A2</v>
      </c>
      <c r="H691" s="775" t="str">
        <f t="shared" si="78"/>
        <v>MR_DER-1729_26</v>
      </c>
      <c r="I691" s="778" t="str">
        <f t="shared" si="81"/>
        <v>ND</v>
      </c>
      <c r="J691" s="745" t="str">
        <f t="shared" si="82"/>
        <v>ND</v>
      </c>
      <c r="K691" s="767" t="s">
        <v>3730</v>
      </c>
      <c r="L691" s="767">
        <v>46077</v>
      </c>
      <c r="M691" s="767" t="s">
        <v>12241</v>
      </c>
      <c r="N691" s="767" t="s">
        <v>5536</v>
      </c>
      <c r="O691" s="767">
        <v>46101</v>
      </c>
      <c r="P691" s="767"/>
      <c r="Q691" s="767" t="s">
        <v>3765</v>
      </c>
      <c r="R691" s="1678">
        <v>46150</v>
      </c>
      <c r="S691" s="23" t="s">
        <v>12643</v>
      </c>
      <c r="T691" s="767"/>
      <c r="U691" s="767"/>
      <c r="V691" s="767"/>
      <c r="W691" s="767"/>
      <c r="X691" s="767"/>
      <c r="Y691" s="767"/>
      <c r="Z691" s="767"/>
      <c r="AA691" s="767"/>
      <c r="AB691" s="767"/>
      <c r="AC691" s="787"/>
      <c r="AD691" s="787"/>
      <c r="AE691" s="787"/>
      <c r="AF691" s="787"/>
      <c r="AG691" s="787"/>
      <c r="AH691" s="787"/>
      <c r="AI691" s="787"/>
      <c r="AJ691" s="787"/>
      <c r="AK691" s="787"/>
      <c r="AL691" s="787"/>
      <c r="AM691" s="787"/>
      <c r="AN691" s="787"/>
      <c r="AO691" s="787"/>
      <c r="AP691" s="787"/>
      <c r="AQ691" s="787"/>
    </row>
    <row r="692" spans="1:43" s="764" customFormat="1" ht="15" x14ac:dyDescent="0.25">
      <c r="A692" s="767" t="s">
        <v>8342</v>
      </c>
      <c r="B692" s="767"/>
      <c r="C692" s="767" t="s">
        <v>8257</v>
      </c>
      <c r="D692" s="767" t="s">
        <v>48</v>
      </c>
      <c r="E692" s="767" t="s">
        <v>12207</v>
      </c>
      <c r="F692" s="777">
        <f t="shared" si="79"/>
        <v>46150</v>
      </c>
      <c r="G692" s="775" t="str">
        <f t="shared" si="80"/>
        <v>A2</v>
      </c>
      <c r="H692" s="775" t="str">
        <f t="shared" si="78"/>
        <v>MR_DER-1729_26</v>
      </c>
      <c r="I692" s="778" t="str">
        <f t="shared" si="81"/>
        <v>ND</v>
      </c>
      <c r="J692" s="745" t="str">
        <f t="shared" si="82"/>
        <v>ND</v>
      </c>
      <c r="K692" s="767" t="s">
        <v>3730</v>
      </c>
      <c r="L692" s="767">
        <v>46077</v>
      </c>
      <c r="M692" s="767" t="s">
        <v>12241</v>
      </c>
      <c r="N692" s="767" t="s">
        <v>5536</v>
      </c>
      <c r="O692" s="767">
        <v>46101</v>
      </c>
      <c r="P692" s="767"/>
      <c r="Q692" s="767" t="s">
        <v>3765</v>
      </c>
      <c r="R692" s="1678">
        <v>46150</v>
      </c>
      <c r="S692" s="23" t="s">
        <v>12643</v>
      </c>
      <c r="T692" s="767"/>
      <c r="U692" s="767"/>
      <c r="V692" s="767"/>
      <c r="W692" s="767"/>
      <c r="X692" s="767"/>
      <c r="Y692" s="767"/>
      <c r="Z692" s="767"/>
      <c r="AA692" s="767"/>
      <c r="AB692" s="767"/>
      <c r="AC692" s="787"/>
      <c r="AD692" s="787"/>
      <c r="AE692" s="787"/>
      <c r="AF692" s="787"/>
      <c r="AG692" s="787"/>
      <c r="AH692" s="787"/>
      <c r="AI692" s="787"/>
      <c r="AJ692" s="787"/>
      <c r="AK692" s="787"/>
      <c r="AL692" s="787"/>
      <c r="AM692" s="787"/>
      <c r="AN692" s="787"/>
      <c r="AO692" s="787"/>
      <c r="AP692" s="787"/>
      <c r="AQ692" s="787"/>
    </row>
    <row r="693" spans="1:43" s="764" customFormat="1" ht="15" x14ac:dyDescent="0.25">
      <c r="A693" s="767" t="s">
        <v>8342</v>
      </c>
      <c r="B693" s="767"/>
      <c r="C693" s="767" t="s">
        <v>8257</v>
      </c>
      <c r="D693" s="767" t="s">
        <v>48</v>
      </c>
      <c r="E693" s="767" t="s">
        <v>12208</v>
      </c>
      <c r="F693" s="777">
        <f t="shared" si="79"/>
        <v>46150</v>
      </c>
      <c r="G693" s="775" t="str">
        <f t="shared" si="80"/>
        <v>A2</v>
      </c>
      <c r="H693" s="775" t="str">
        <f t="shared" si="78"/>
        <v>MR_DER-1729_26</v>
      </c>
      <c r="I693" s="778" t="str">
        <f t="shared" si="81"/>
        <v>ND</v>
      </c>
      <c r="J693" s="745" t="str">
        <f t="shared" si="82"/>
        <v>ND</v>
      </c>
      <c r="K693" s="767" t="s">
        <v>3730</v>
      </c>
      <c r="L693" s="767">
        <v>46077</v>
      </c>
      <c r="M693" s="767" t="s">
        <v>12241</v>
      </c>
      <c r="N693" s="767" t="s">
        <v>5536</v>
      </c>
      <c r="O693" s="767">
        <v>46101</v>
      </c>
      <c r="P693" s="767"/>
      <c r="Q693" s="767" t="s">
        <v>3765</v>
      </c>
      <c r="R693" s="1678">
        <v>46150</v>
      </c>
      <c r="S693" s="23" t="s">
        <v>12643</v>
      </c>
      <c r="T693" s="767"/>
      <c r="U693" s="767"/>
      <c r="V693" s="767"/>
      <c r="W693" s="767"/>
      <c r="X693" s="767"/>
      <c r="Y693" s="767"/>
      <c r="Z693" s="767"/>
      <c r="AA693" s="767"/>
      <c r="AB693" s="767"/>
      <c r="AC693" s="787"/>
      <c r="AD693" s="787"/>
      <c r="AE693" s="787"/>
      <c r="AF693" s="787"/>
      <c r="AG693" s="787"/>
      <c r="AH693" s="787"/>
      <c r="AI693" s="787"/>
      <c r="AJ693" s="787"/>
      <c r="AK693" s="787"/>
      <c r="AL693" s="787"/>
      <c r="AM693" s="787"/>
      <c r="AN693" s="787"/>
      <c r="AO693" s="787"/>
      <c r="AP693" s="787"/>
      <c r="AQ693" s="787"/>
    </row>
    <row r="694" spans="1:43" s="764" customFormat="1" ht="15" x14ac:dyDescent="0.25">
      <c r="A694" s="767" t="s">
        <v>8342</v>
      </c>
      <c r="B694" s="767"/>
      <c r="C694" s="767" t="s">
        <v>8257</v>
      </c>
      <c r="D694" s="767" t="s">
        <v>48</v>
      </c>
      <c r="E694" s="767" t="s">
        <v>12209</v>
      </c>
      <c r="F694" s="777">
        <f t="shared" si="79"/>
        <v>46150</v>
      </c>
      <c r="G694" s="775" t="str">
        <f t="shared" si="80"/>
        <v>A2</v>
      </c>
      <c r="H694" s="775" t="str">
        <f t="shared" si="78"/>
        <v>MR_DER-1729_26</v>
      </c>
      <c r="I694" s="778" t="str">
        <f t="shared" si="81"/>
        <v>ND</v>
      </c>
      <c r="J694" s="745" t="str">
        <f t="shared" si="82"/>
        <v>ND</v>
      </c>
      <c r="K694" s="767" t="s">
        <v>3730</v>
      </c>
      <c r="L694" s="767">
        <v>46077</v>
      </c>
      <c r="M694" s="767" t="s">
        <v>12241</v>
      </c>
      <c r="N694" s="767" t="s">
        <v>5536</v>
      </c>
      <c r="O694" s="767">
        <v>46101</v>
      </c>
      <c r="P694" s="767"/>
      <c r="Q694" s="767" t="s">
        <v>3765</v>
      </c>
      <c r="R694" s="1678">
        <v>46150</v>
      </c>
      <c r="S694" s="23" t="s">
        <v>12643</v>
      </c>
      <c r="T694" s="767"/>
      <c r="U694" s="767"/>
      <c r="V694" s="767"/>
      <c r="W694" s="767"/>
      <c r="X694" s="767"/>
      <c r="Y694" s="767"/>
      <c r="Z694" s="767"/>
      <c r="AA694" s="767"/>
      <c r="AB694" s="767"/>
      <c r="AC694" s="787"/>
      <c r="AD694" s="787"/>
      <c r="AE694" s="787"/>
      <c r="AF694" s="787"/>
      <c r="AG694" s="787"/>
      <c r="AH694" s="787"/>
      <c r="AI694" s="787"/>
      <c r="AJ694" s="787"/>
      <c r="AK694" s="787"/>
      <c r="AL694" s="787"/>
      <c r="AM694" s="787"/>
      <c r="AN694" s="787"/>
      <c r="AO694" s="787"/>
      <c r="AP694" s="787"/>
      <c r="AQ694" s="787"/>
    </row>
    <row r="695" spans="1:43" s="764" customFormat="1" ht="15" x14ac:dyDescent="0.25">
      <c r="A695" s="767" t="s">
        <v>8342</v>
      </c>
      <c r="B695" s="767"/>
      <c r="C695" s="767" t="s">
        <v>8257</v>
      </c>
      <c r="D695" s="767" t="s">
        <v>48</v>
      </c>
      <c r="E695" s="767" t="s">
        <v>12210</v>
      </c>
      <c r="F695" s="777">
        <f t="shared" si="79"/>
        <v>46150</v>
      </c>
      <c r="G695" s="775" t="str">
        <f t="shared" si="80"/>
        <v>A2</v>
      </c>
      <c r="H695" s="775" t="str">
        <f t="shared" si="78"/>
        <v>MR_DER-1729_26</v>
      </c>
      <c r="I695" s="778" t="str">
        <f t="shared" si="81"/>
        <v>ND</v>
      </c>
      <c r="J695" s="745" t="str">
        <f t="shared" si="82"/>
        <v>ND</v>
      </c>
      <c r="K695" s="767" t="s">
        <v>3730</v>
      </c>
      <c r="L695" s="767">
        <v>46077</v>
      </c>
      <c r="M695" s="767" t="s">
        <v>12241</v>
      </c>
      <c r="N695" s="767" t="s">
        <v>5536</v>
      </c>
      <c r="O695" s="767">
        <v>46101</v>
      </c>
      <c r="P695" s="767"/>
      <c r="Q695" s="767" t="s">
        <v>3765</v>
      </c>
      <c r="R695" s="1678">
        <v>46150</v>
      </c>
      <c r="S695" s="23" t="s">
        <v>12643</v>
      </c>
      <c r="T695" s="767"/>
      <c r="U695" s="767"/>
      <c r="V695" s="767"/>
      <c r="W695" s="767"/>
      <c r="X695" s="767"/>
      <c r="Y695" s="767"/>
      <c r="Z695" s="767"/>
      <c r="AA695" s="767"/>
      <c r="AB695" s="767"/>
      <c r="AC695" s="787"/>
      <c r="AD695" s="787"/>
      <c r="AE695" s="787"/>
      <c r="AF695" s="787"/>
      <c r="AG695" s="787"/>
      <c r="AH695" s="787"/>
      <c r="AI695" s="787"/>
      <c r="AJ695" s="787"/>
      <c r="AK695" s="787"/>
      <c r="AL695" s="787"/>
      <c r="AM695" s="787"/>
      <c r="AN695" s="787"/>
      <c r="AO695" s="787"/>
      <c r="AP695" s="787"/>
      <c r="AQ695" s="787"/>
    </row>
    <row r="696" spans="1:43" s="764" customFormat="1" ht="15" x14ac:dyDescent="0.25">
      <c r="A696" s="767" t="s">
        <v>8342</v>
      </c>
      <c r="B696" s="767"/>
      <c r="C696" s="767" t="s">
        <v>8257</v>
      </c>
      <c r="D696" s="767" t="s">
        <v>48</v>
      </c>
      <c r="E696" s="767" t="s">
        <v>12211</v>
      </c>
      <c r="F696" s="777">
        <f t="shared" si="79"/>
        <v>46150</v>
      </c>
      <c r="G696" s="775" t="str">
        <f t="shared" si="80"/>
        <v>A2</v>
      </c>
      <c r="H696" s="775" t="str">
        <f t="shared" si="78"/>
        <v>MR_DER-1729_26</v>
      </c>
      <c r="I696" s="778" t="str">
        <f t="shared" si="81"/>
        <v>ND</v>
      </c>
      <c r="J696" s="745" t="str">
        <f t="shared" si="82"/>
        <v>ND</v>
      </c>
      <c r="K696" s="767" t="s">
        <v>3730</v>
      </c>
      <c r="L696" s="767">
        <v>46077</v>
      </c>
      <c r="M696" s="767" t="s">
        <v>12241</v>
      </c>
      <c r="N696" s="767" t="s">
        <v>5536</v>
      </c>
      <c r="O696" s="767">
        <v>46101</v>
      </c>
      <c r="P696" s="767"/>
      <c r="Q696" s="767" t="s">
        <v>3765</v>
      </c>
      <c r="R696" s="1678">
        <v>46150</v>
      </c>
      <c r="S696" s="23" t="s">
        <v>12643</v>
      </c>
      <c r="T696" s="767"/>
      <c r="U696" s="767"/>
      <c r="V696" s="767"/>
      <c r="W696" s="767"/>
      <c r="X696" s="767"/>
      <c r="Y696" s="767"/>
      <c r="Z696" s="767"/>
      <c r="AA696" s="767"/>
      <c r="AB696" s="767"/>
      <c r="AC696" s="787"/>
      <c r="AD696" s="787"/>
      <c r="AE696" s="787"/>
      <c r="AF696" s="787"/>
      <c r="AG696" s="787"/>
      <c r="AH696" s="787"/>
      <c r="AI696" s="787"/>
      <c r="AJ696" s="787"/>
      <c r="AK696" s="787"/>
      <c r="AL696" s="787"/>
      <c r="AM696" s="787"/>
      <c r="AN696" s="787"/>
      <c r="AO696" s="787"/>
      <c r="AP696" s="787"/>
      <c r="AQ696" s="787"/>
    </row>
    <row r="697" spans="1:43" s="764" customFormat="1" ht="15" x14ac:dyDescent="0.25">
      <c r="A697" s="767" t="s">
        <v>8342</v>
      </c>
      <c r="B697" s="767"/>
      <c r="C697" s="767" t="s">
        <v>8257</v>
      </c>
      <c r="D697" s="767" t="s">
        <v>48</v>
      </c>
      <c r="E697" s="767" t="s">
        <v>12212</v>
      </c>
      <c r="F697" s="777">
        <f t="shared" si="79"/>
        <v>46150</v>
      </c>
      <c r="G697" s="775" t="str">
        <f t="shared" si="80"/>
        <v>A2</v>
      </c>
      <c r="H697" s="775" t="str">
        <f t="shared" si="78"/>
        <v>MR_DER-1729_26</v>
      </c>
      <c r="I697" s="778" t="str">
        <f t="shared" si="81"/>
        <v>ND</v>
      </c>
      <c r="J697" s="745" t="str">
        <f t="shared" si="82"/>
        <v>ND</v>
      </c>
      <c r="K697" s="767" t="s">
        <v>3730</v>
      </c>
      <c r="L697" s="767">
        <v>46077</v>
      </c>
      <c r="M697" s="767" t="s">
        <v>12241</v>
      </c>
      <c r="N697" s="767" t="s">
        <v>5536</v>
      </c>
      <c r="O697" s="767">
        <v>46101</v>
      </c>
      <c r="P697" s="767"/>
      <c r="Q697" s="767" t="s">
        <v>3765</v>
      </c>
      <c r="R697" s="1678">
        <v>46150</v>
      </c>
      <c r="S697" s="23" t="s">
        <v>12643</v>
      </c>
      <c r="T697" s="767"/>
      <c r="U697" s="767"/>
      <c r="V697" s="767"/>
      <c r="W697" s="767"/>
      <c r="X697" s="767"/>
      <c r="Y697" s="767"/>
      <c r="Z697" s="767"/>
      <c r="AA697" s="767"/>
      <c r="AB697" s="767"/>
      <c r="AC697" s="787"/>
      <c r="AD697" s="787"/>
      <c r="AE697" s="787"/>
      <c r="AF697" s="787"/>
      <c r="AG697" s="787"/>
      <c r="AH697" s="787"/>
      <c r="AI697" s="787"/>
      <c r="AJ697" s="787"/>
      <c r="AK697" s="787"/>
      <c r="AL697" s="787"/>
      <c r="AM697" s="787"/>
      <c r="AN697" s="787"/>
      <c r="AO697" s="787"/>
      <c r="AP697" s="787"/>
      <c r="AQ697" s="787"/>
    </row>
    <row r="698" spans="1:43" s="764" customFormat="1" ht="15" x14ac:dyDescent="0.25">
      <c r="A698" s="767" t="s">
        <v>8342</v>
      </c>
      <c r="B698" s="767"/>
      <c r="C698" s="767" t="s">
        <v>8257</v>
      </c>
      <c r="D698" s="767" t="s">
        <v>48</v>
      </c>
      <c r="E698" s="767" t="s">
        <v>12213</v>
      </c>
      <c r="F698" s="777">
        <f t="shared" si="79"/>
        <v>46150</v>
      </c>
      <c r="G698" s="775" t="str">
        <f t="shared" si="80"/>
        <v>A2</v>
      </c>
      <c r="H698" s="775" t="str">
        <f t="shared" si="78"/>
        <v>MR_DER-1729_26</v>
      </c>
      <c r="I698" s="778" t="str">
        <f t="shared" si="81"/>
        <v>ND</v>
      </c>
      <c r="J698" s="745" t="str">
        <f t="shared" si="82"/>
        <v>ND</v>
      </c>
      <c r="K698" s="767" t="s">
        <v>3730</v>
      </c>
      <c r="L698" s="767">
        <v>46077</v>
      </c>
      <c r="M698" s="767" t="s">
        <v>12241</v>
      </c>
      <c r="N698" s="767" t="s">
        <v>5536</v>
      </c>
      <c r="O698" s="767">
        <v>46101</v>
      </c>
      <c r="P698" s="767"/>
      <c r="Q698" s="767" t="s">
        <v>3765</v>
      </c>
      <c r="R698" s="1678">
        <v>46150</v>
      </c>
      <c r="S698" s="23" t="s">
        <v>12643</v>
      </c>
      <c r="T698" s="767"/>
      <c r="U698" s="767"/>
      <c r="V698" s="767"/>
      <c r="W698" s="767"/>
      <c r="X698" s="767"/>
      <c r="Y698" s="767"/>
      <c r="Z698" s="767"/>
      <c r="AA698" s="767"/>
      <c r="AB698" s="767"/>
      <c r="AC698" s="787"/>
      <c r="AD698" s="787"/>
      <c r="AE698" s="787"/>
      <c r="AF698" s="787"/>
      <c r="AG698" s="787"/>
      <c r="AH698" s="787"/>
      <c r="AI698" s="787"/>
      <c r="AJ698" s="787"/>
      <c r="AK698" s="787"/>
      <c r="AL698" s="787"/>
      <c r="AM698" s="787"/>
      <c r="AN698" s="787"/>
      <c r="AO698" s="787"/>
      <c r="AP698" s="787"/>
      <c r="AQ698" s="787"/>
    </row>
    <row r="699" spans="1:43" s="764" customFormat="1" ht="15" x14ac:dyDescent="0.25">
      <c r="A699" s="767" t="s">
        <v>8342</v>
      </c>
      <c r="B699" s="767"/>
      <c r="C699" s="767" t="s">
        <v>8257</v>
      </c>
      <c r="D699" s="767" t="s">
        <v>48</v>
      </c>
      <c r="E699" s="767" t="s">
        <v>12214</v>
      </c>
      <c r="F699" s="777">
        <f t="shared" si="79"/>
        <v>46150</v>
      </c>
      <c r="G699" s="775" t="str">
        <f t="shared" si="80"/>
        <v>A2</v>
      </c>
      <c r="H699" s="775" t="str">
        <f t="shared" si="78"/>
        <v>MR_DER-1729_26</v>
      </c>
      <c r="I699" s="778" t="str">
        <f t="shared" si="81"/>
        <v>ND</v>
      </c>
      <c r="J699" s="745" t="str">
        <f t="shared" si="82"/>
        <v>ND</v>
      </c>
      <c r="K699" s="767" t="s">
        <v>3730</v>
      </c>
      <c r="L699" s="767">
        <v>46077</v>
      </c>
      <c r="M699" s="767" t="s">
        <v>12241</v>
      </c>
      <c r="N699" s="767" t="s">
        <v>5536</v>
      </c>
      <c r="O699" s="767">
        <v>46101</v>
      </c>
      <c r="P699" s="767"/>
      <c r="Q699" s="767" t="s">
        <v>3765</v>
      </c>
      <c r="R699" s="1678">
        <v>46150</v>
      </c>
      <c r="S699" s="23" t="s">
        <v>12643</v>
      </c>
      <c r="T699" s="767"/>
      <c r="U699" s="767"/>
      <c r="V699" s="767"/>
      <c r="W699" s="767"/>
      <c r="X699" s="767"/>
      <c r="Y699" s="767"/>
      <c r="Z699" s="767"/>
      <c r="AA699" s="767"/>
      <c r="AB699" s="767"/>
      <c r="AC699" s="787"/>
      <c r="AD699" s="787"/>
      <c r="AE699" s="787"/>
      <c r="AF699" s="787"/>
      <c r="AG699" s="787"/>
      <c r="AH699" s="787"/>
      <c r="AI699" s="787"/>
      <c r="AJ699" s="787"/>
      <c r="AK699" s="787"/>
      <c r="AL699" s="787"/>
      <c r="AM699" s="787"/>
      <c r="AN699" s="787"/>
      <c r="AO699" s="787"/>
      <c r="AP699" s="787"/>
      <c r="AQ699" s="787"/>
    </row>
    <row r="700" spans="1:43" s="764" customFormat="1" ht="15" x14ac:dyDescent="0.25">
      <c r="A700" s="767" t="s">
        <v>8342</v>
      </c>
      <c r="B700" s="767"/>
      <c r="C700" s="767" t="s">
        <v>8257</v>
      </c>
      <c r="D700" s="767" t="s">
        <v>48</v>
      </c>
      <c r="E700" s="767" t="s">
        <v>12215</v>
      </c>
      <c r="F700" s="777">
        <f t="shared" si="79"/>
        <v>46150</v>
      </c>
      <c r="G700" s="775" t="str">
        <f t="shared" si="80"/>
        <v>A2</v>
      </c>
      <c r="H700" s="775" t="str">
        <f t="shared" si="78"/>
        <v>MR_DER-1729_26</v>
      </c>
      <c r="I700" s="778" t="str">
        <f t="shared" si="81"/>
        <v>ND</v>
      </c>
      <c r="J700" s="745" t="str">
        <f t="shared" si="82"/>
        <v>ND</v>
      </c>
      <c r="K700" s="767" t="s">
        <v>3730</v>
      </c>
      <c r="L700" s="767">
        <v>46077</v>
      </c>
      <c r="M700" s="767" t="s">
        <v>12241</v>
      </c>
      <c r="N700" s="767" t="s">
        <v>5536</v>
      </c>
      <c r="O700" s="767">
        <v>46101</v>
      </c>
      <c r="P700" s="767"/>
      <c r="Q700" s="767" t="s">
        <v>3765</v>
      </c>
      <c r="R700" s="1678">
        <v>46150</v>
      </c>
      <c r="S700" s="23" t="s">
        <v>12643</v>
      </c>
      <c r="T700" s="767"/>
      <c r="U700" s="767"/>
      <c r="V700" s="767"/>
      <c r="W700" s="767"/>
      <c r="X700" s="767"/>
      <c r="Y700" s="767"/>
      <c r="Z700" s="767"/>
      <c r="AA700" s="767"/>
      <c r="AB700" s="767"/>
      <c r="AC700" s="787"/>
      <c r="AD700" s="787"/>
      <c r="AE700" s="787"/>
      <c r="AF700" s="787"/>
      <c r="AG700" s="787"/>
      <c r="AH700" s="787"/>
      <c r="AI700" s="787"/>
      <c r="AJ700" s="787"/>
      <c r="AK700" s="787"/>
      <c r="AL700" s="787"/>
      <c r="AM700" s="787"/>
      <c r="AN700" s="787"/>
      <c r="AO700" s="787"/>
      <c r="AP700" s="787"/>
      <c r="AQ700" s="787"/>
    </row>
    <row r="701" spans="1:43" s="764" customFormat="1" ht="15" x14ac:dyDescent="0.25">
      <c r="A701" s="767" t="s">
        <v>8342</v>
      </c>
      <c r="B701" s="767"/>
      <c r="C701" s="767" t="s">
        <v>8257</v>
      </c>
      <c r="D701" s="767" t="s">
        <v>48</v>
      </c>
      <c r="E701" s="767" t="s">
        <v>12216</v>
      </c>
      <c r="F701" s="777">
        <f t="shared" si="79"/>
        <v>46150</v>
      </c>
      <c r="G701" s="775" t="str">
        <f t="shared" si="80"/>
        <v>A2</v>
      </c>
      <c r="H701" s="775" t="str">
        <f t="shared" si="78"/>
        <v>MR_DER-1729_26</v>
      </c>
      <c r="I701" s="778" t="str">
        <f t="shared" si="81"/>
        <v>ND</v>
      </c>
      <c r="J701" s="745" t="str">
        <f t="shared" si="82"/>
        <v>ND</v>
      </c>
      <c r="K701" s="767" t="s">
        <v>3730</v>
      </c>
      <c r="L701" s="767">
        <v>46077</v>
      </c>
      <c r="M701" s="767" t="s">
        <v>12241</v>
      </c>
      <c r="N701" s="767" t="s">
        <v>5536</v>
      </c>
      <c r="O701" s="767">
        <v>46101</v>
      </c>
      <c r="P701" s="767"/>
      <c r="Q701" s="767" t="s">
        <v>3765</v>
      </c>
      <c r="R701" s="1678">
        <v>46150</v>
      </c>
      <c r="S701" s="23" t="s">
        <v>12643</v>
      </c>
      <c r="T701" s="767"/>
      <c r="U701" s="767"/>
      <c r="V701" s="767"/>
      <c r="W701" s="767"/>
      <c r="X701" s="767"/>
      <c r="Y701" s="767"/>
      <c r="Z701" s="767"/>
      <c r="AA701" s="767"/>
      <c r="AB701" s="767"/>
      <c r="AC701" s="787"/>
      <c r="AD701" s="787"/>
      <c r="AE701" s="787"/>
      <c r="AF701" s="787"/>
      <c r="AG701" s="787"/>
      <c r="AH701" s="787"/>
      <c r="AI701" s="787"/>
      <c r="AJ701" s="787"/>
      <c r="AK701" s="787"/>
      <c r="AL701" s="787"/>
      <c r="AM701" s="787"/>
      <c r="AN701" s="787"/>
      <c r="AO701" s="787"/>
      <c r="AP701" s="787"/>
      <c r="AQ701" s="787"/>
    </row>
    <row r="702" spans="1:43" s="764" customFormat="1" ht="15" x14ac:dyDescent="0.25">
      <c r="A702" s="767" t="s">
        <v>8342</v>
      </c>
      <c r="B702" s="767"/>
      <c r="C702" s="767" t="s">
        <v>8257</v>
      </c>
      <c r="D702" s="767" t="s">
        <v>48</v>
      </c>
      <c r="E702" s="767" t="s">
        <v>12217</v>
      </c>
      <c r="F702" s="777">
        <f t="shared" si="79"/>
        <v>46150</v>
      </c>
      <c r="G702" s="775" t="str">
        <f t="shared" si="80"/>
        <v>A2</v>
      </c>
      <c r="H702" s="775" t="str">
        <f t="shared" si="78"/>
        <v>MR_DER-1729_26</v>
      </c>
      <c r="I702" s="778" t="str">
        <f t="shared" si="81"/>
        <v>ND</v>
      </c>
      <c r="J702" s="745" t="str">
        <f t="shared" si="82"/>
        <v>ND</v>
      </c>
      <c r="K702" s="767" t="s">
        <v>3730</v>
      </c>
      <c r="L702" s="767">
        <v>46077</v>
      </c>
      <c r="M702" s="767" t="s">
        <v>12241</v>
      </c>
      <c r="N702" s="767" t="s">
        <v>5536</v>
      </c>
      <c r="O702" s="767">
        <v>46101</v>
      </c>
      <c r="P702" s="767"/>
      <c r="Q702" s="767" t="s">
        <v>3765</v>
      </c>
      <c r="R702" s="1678">
        <v>46150</v>
      </c>
      <c r="S702" s="23" t="s">
        <v>12643</v>
      </c>
      <c r="T702" s="767"/>
      <c r="U702" s="767"/>
      <c r="V702" s="767"/>
      <c r="W702" s="767"/>
      <c r="X702" s="767"/>
      <c r="Y702" s="767"/>
      <c r="Z702" s="767"/>
      <c r="AA702" s="767"/>
      <c r="AB702" s="767"/>
      <c r="AC702" s="787"/>
      <c r="AD702" s="787"/>
      <c r="AE702" s="787"/>
      <c r="AF702" s="787"/>
      <c r="AG702" s="787"/>
      <c r="AH702" s="787"/>
      <c r="AI702" s="787"/>
      <c r="AJ702" s="787"/>
      <c r="AK702" s="787"/>
      <c r="AL702" s="787"/>
      <c r="AM702" s="787"/>
      <c r="AN702" s="787"/>
      <c r="AO702" s="787"/>
      <c r="AP702" s="787"/>
      <c r="AQ702" s="787"/>
    </row>
    <row r="703" spans="1:43" s="764" customFormat="1" ht="15" x14ac:dyDescent="0.25">
      <c r="A703" s="767" t="s">
        <v>8342</v>
      </c>
      <c r="B703" s="767"/>
      <c r="C703" s="767" t="s">
        <v>8257</v>
      </c>
      <c r="D703" s="767" t="s">
        <v>48</v>
      </c>
      <c r="E703" s="767" t="s">
        <v>12218</v>
      </c>
      <c r="F703" s="777">
        <f t="shared" si="79"/>
        <v>46150</v>
      </c>
      <c r="G703" s="775" t="str">
        <f t="shared" si="80"/>
        <v>A2</v>
      </c>
      <c r="H703" s="775" t="str">
        <f t="shared" si="78"/>
        <v>MR_DER-1729_26</v>
      </c>
      <c r="I703" s="778" t="str">
        <f t="shared" si="81"/>
        <v>ND</v>
      </c>
      <c r="J703" s="745" t="str">
        <f t="shared" si="82"/>
        <v>ND</v>
      </c>
      <c r="K703" s="767" t="s">
        <v>3730</v>
      </c>
      <c r="L703" s="767">
        <v>46077</v>
      </c>
      <c r="M703" s="767" t="s">
        <v>12241</v>
      </c>
      <c r="N703" s="767" t="s">
        <v>5536</v>
      </c>
      <c r="O703" s="767">
        <v>46101</v>
      </c>
      <c r="P703" s="767"/>
      <c r="Q703" s="767" t="s">
        <v>3765</v>
      </c>
      <c r="R703" s="1678">
        <v>46150</v>
      </c>
      <c r="S703" s="23" t="s">
        <v>12643</v>
      </c>
      <c r="T703" s="767"/>
      <c r="U703" s="767"/>
      <c r="V703" s="767"/>
      <c r="W703" s="767"/>
      <c r="X703" s="767"/>
      <c r="Y703" s="767"/>
      <c r="Z703" s="767"/>
      <c r="AA703" s="767"/>
      <c r="AB703" s="767"/>
      <c r="AC703" s="787"/>
      <c r="AD703" s="787"/>
      <c r="AE703" s="787"/>
      <c r="AF703" s="787"/>
      <c r="AG703" s="787"/>
      <c r="AH703" s="787"/>
      <c r="AI703" s="787"/>
      <c r="AJ703" s="787"/>
      <c r="AK703" s="787"/>
      <c r="AL703" s="787"/>
      <c r="AM703" s="787"/>
      <c r="AN703" s="787"/>
      <c r="AO703" s="787"/>
      <c r="AP703" s="787"/>
      <c r="AQ703" s="787"/>
    </row>
    <row r="704" spans="1:43" s="764" customFormat="1" ht="15" x14ac:dyDescent="0.25">
      <c r="A704" s="767" t="s">
        <v>8342</v>
      </c>
      <c r="B704" s="767"/>
      <c r="C704" s="767" t="s">
        <v>8257</v>
      </c>
      <c r="D704" s="767" t="s">
        <v>48</v>
      </c>
      <c r="E704" s="767" t="s">
        <v>12219</v>
      </c>
      <c r="F704" s="777">
        <f t="shared" si="79"/>
        <v>46150</v>
      </c>
      <c r="G704" s="775" t="str">
        <f t="shared" si="80"/>
        <v>A2</v>
      </c>
      <c r="H704" s="775" t="str">
        <f t="shared" si="78"/>
        <v>MR_DER-1729_26</v>
      </c>
      <c r="I704" s="778" t="str">
        <f t="shared" si="81"/>
        <v>ND</v>
      </c>
      <c r="J704" s="745" t="str">
        <f t="shared" si="82"/>
        <v>ND</v>
      </c>
      <c r="K704" s="767" t="s">
        <v>3730</v>
      </c>
      <c r="L704" s="767">
        <v>46077</v>
      </c>
      <c r="M704" s="767" t="s">
        <v>12241</v>
      </c>
      <c r="N704" s="767" t="s">
        <v>5536</v>
      </c>
      <c r="O704" s="767">
        <v>46101</v>
      </c>
      <c r="P704" s="767"/>
      <c r="Q704" s="767" t="s">
        <v>3765</v>
      </c>
      <c r="R704" s="1678">
        <v>46150</v>
      </c>
      <c r="S704" s="23" t="s">
        <v>12643</v>
      </c>
      <c r="T704" s="767"/>
      <c r="U704" s="767"/>
      <c r="V704" s="767"/>
      <c r="W704" s="767"/>
      <c r="X704" s="767"/>
      <c r="Y704" s="767"/>
      <c r="Z704" s="767"/>
      <c r="AA704" s="767"/>
      <c r="AB704" s="767"/>
      <c r="AC704" s="787"/>
      <c r="AD704" s="787"/>
      <c r="AE704" s="787"/>
      <c r="AF704" s="787"/>
      <c r="AG704" s="787"/>
      <c r="AH704" s="787"/>
      <c r="AI704" s="787"/>
      <c r="AJ704" s="787"/>
      <c r="AK704" s="787"/>
      <c r="AL704" s="787"/>
      <c r="AM704" s="787"/>
      <c r="AN704" s="787"/>
      <c r="AO704" s="787"/>
      <c r="AP704" s="787"/>
      <c r="AQ704" s="787"/>
    </row>
    <row r="705" spans="1:43" s="764" customFormat="1" ht="15" x14ac:dyDescent="0.25">
      <c r="A705" s="767" t="s">
        <v>8342</v>
      </c>
      <c r="B705" s="767"/>
      <c r="C705" s="767" t="s">
        <v>8257</v>
      </c>
      <c r="D705" s="767" t="s">
        <v>48</v>
      </c>
      <c r="E705" s="767" t="s">
        <v>12220</v>
      </c>
      <c r="F705" s="777">
        <f t="shared" si="79"/>
        <v>46150</v>
      </c>
      <c r="G705" s="775" t="str">
        <f t="shared" si="80"/>
        <v>A2</v>
      </c>
      <c r="H705" s="775" t="str">
        <f t="shared" si="78"/>
        <v>MR_DER-1729_26</v>
      </c>
      <c r="I705" s="778" t="str">
        <f t="shared" si="81"/>
        <v>ND</v>
      </c>
      <c r="J705" s="745" t="str">
        <f t="shared" si="82"/>
        <v>ND</v>
      </c>
      <c r="K705" s="767" t="s">
        <v>3730</v>
      </c>
      <c r="L705" s="767">
        <v>46077</v>
      </c>
      <c r="M705" s="767" t="s">
        <v>12241</v>
      </c>
      <c r="N705" s="767" t="s">
        <v>5536</v>
      </c>
      <c r="O705" s="767">
        <v>46101</v>
      </c>
      <c r="P705" s="767"/>
      <c r="Q705" s="767" t="s">
        <v>3765</v>
      </c>
      <c r="R705" s="1678">
        <v>46150</v>
      </c>
      <c r="S705" s="23" t="s">
        <v>12643</v>
      </c>
      <c r="T705" s="767"/>
      <c r="U705" s="767"/>
      <c r="V705" s="767"/>
      <c r="W705" s="767"/>
      <c r="X705" s="767"/>
      <c r="Y705" s="767"/>
      <c r="Z705" s="767"/>
      <c r="AA705" s="767"/>
      <c r="AB705" s="767"/>
      <c r="AC705" s="787"/>
      <c r="AD705" s="787"/>
      <c r="AE705" s="787"/>
      <c r="AF705" s="787"/>
      <c r="AG705" s="787"/>
      <c r="AH705" s="787"/>
      <c r="AI705" s="787"/>
      <c r="AJ705" s="787"/>
      <c r="AK705" s="787"/>
      <c r="AL705" s="787"/>
      <c r="AM705" s="787"/>
      <c r="AN705" s="787"/>
      <c r="AO705" s="787"/>
      <c r="AP705" s="787"/>
      <c r="AQ705" s="787"/>
    </row>
    <row r="706" spans="1:43" s="764" customFormat="1" ht="15" x14ac:dyDescent="0.25">
      <c r="A706" s="767" t="s">
        <v>8342</v>
      </c>
      <c r="B706" s="767"/>
      <c r="C706" s="767" t="s">
        <v>8257</v>
      </c>
      <c r="D706" s="767" t="s">
        <v>48</v>
      </c>
      <c r="E706" s="767" t="s">
        <v>12221</v>
      </c>
      <c r="F706" s="777">
        <f t="shared" si="79"/>
        <v>46150</v>
      </c>
      <c r="G706" s="775" t="str">
        <f t="shared" si="80"/>
        <v>A2</v>
      </c>
      <c r="H706" s="775" t="str">
        <f t="shared" si="78"/>
        <v>MR_DER-1729_26</v>
      </c>
      <c r="I706" s="778" t="str">
        <f t="shared" si="81"/>
        <v>ND</v>
      </c>
      <c r="J706" s="745" t="str">
        <f t="shared" si="82"/>
        <v>ND</v>
      </c>
      <c r="K706" s="767" t="s">
        <v>3730</v>
      </c>
      <c r="L706" s="767">
        <v>46077</v>
      </c>
      <c r="M706" s="767" t="s">
        <v>12241</v>
      </c>
      <c r="N706" s="767" t="s">
        <v>5536</v>
      </c>
      <c r="O706" s="767">
        <v>46101</v>
      </c>
      <c r="P706" s="767"/>
      <c r="Q706" s="767" t="s">
        <v>3765</v>
      </c>
      <c r="R706" s="1678">
        <v>46150</v>
      </c>
      <c r="S706" s="23" t="s">
        <v>12643</v>
      </c>
      <c r="T706" s="767"/>
      <c r="U706" s="767"/>
      <c r="V706" s="767"/>
      <c r="W706" s="767"/>
      <c r="X706" s="767"/>
      <c r="Y706" s="767"/>
      <c r="Z706" s="767"/>
      <c r="AA706" s="767"/>
      <c r="AB706" s="767"/>
      <c r="AC706" s="787"/>
      <c r="AD706" s="787"/>
      <c r="AE706" s="787"/>
      <c r="AF706" s="787"/>
      <c r="AG706" s="787"/>
      <c r="AH706" s="787"/>
      <c r="AI706" s="787"/>
      <c r="AJ706" s="787"/>
      <c r="AK706" s="787"/>
      <c r="AL706" s="787"/>
      <c r="AM706" s="787"/>
      <c r="AN706" s="787"/>
      <c r="AO706" s="787"/>
      <c r="AP706" s="787"/>
      <c r="AQ706" s="787"/>
    </row>
    <row r="707" spans="1:43" s="764" customFormat="1" ht="15" x14ac:dyDescent="0.25">
      <c r="A707" s="767" t="s">
        <v>8342</v>
      </c>
      <c r="B707" s="767"/>
      <c r="C707" s="767" t="s">
        <v>8257</v>
      </c>
      <c r="D707" s="767" t="s">
        <v>48</v>
      </c>
      <c r="E707" s="767" t="s">
        <v>12222</v>
      </c>
      <c r="F707" s="777">
        <f t="shared" si="79"/>
        <v>46150</v>
      </c>
      <c r="G707" s="775" t="str">
        <f t="shared" si="80"/>
        <v>A2</v>
      </c>
      <c r="H707" s="775" t="str">
        <f t="shared" si="78"/>
        <v>MR_DER-1729_26</v>
      </c>
      <c r="I707" s="778" t="str">
        <f t="shared" si="81"/>
        <v>ND</v>
      </c>
      <c r="J707" s="745" t="str">
        <f t="shared" si="82"/>
        <v>ND</v>
      </c>
      <c r="K707" s="767" t="s">
        <v>3730</v>
      </c>
      <c r="L707" s="767">
        <v>46077</v>
      </c>
      <c r="M707" s="767" t="s">
        <v>12241</v>
      </c>
      <c r="N707" s="767" t="s">
        <v>5536</v>
      </c>
      <c r="O707" s="767">
        <v>46101</v>
      </c>
      <c r="P707" s="767"/>
      <c r="Q707" s="767" t="s">
        <v>3765</v>
      </c>
      <c r="R707" s="1678">
        <v>46150</v>
      </c>
      <c r="S707" s="23" t="s">
        <v>12643</v>
      </c>
      <c r="T707" s="767"/>
      <c r="U707" s="767"/>
      <c r="V707" s="767"/>
      <c r="W707" s="767"/>
      <c r="X707" s="767"/>
      <c r="Y707" s="767"/>
      <c r="Z707" s="767"/>
      <c r="AA707" s="767"/>
      <c r="AB707" s="767"/>
      <c r="AC707" s="787"/>
      <c r="AD707" s="787"/>
      <c r="AE707" s="787"/>
      <c r="AF707" s="787"/>
      <c r="AG707" s="787"/>
      <c r="AH707" s="787"/>
      <c r="AI707" s="787"/>
      <c r="AJ707" s="787"/>
      <c r="AK707" s="787"/>
      <c r="AL707" s="787"/>
      <c r="AM707" s="787"/>
      <c r="AN707" s="787"/>
      <c r="AO707" s="787"/>
      <c r="AP707" s="787"/>
      <c r="AQ707" s="787"/>
    </row>
    <row r="708" spans="1:43" s="764" customFormat="1" ht="15" x14ac:dyDescent="0.25">
      <c r="A708" s="767" t="s">
        <v>8342</v>
      </c>
      <c r="B708" s="767"/>
      <c r="C708" s="767" t="s">
        <v>8257</v>
      </c>
      <c r="D708" s="767" t="s">
        <v>48</v>
      </c>
      <c r="E708" s="767" t="s">
        <v>12223</v>
      </c>
      <c r="F708" s="777">
        <f t="shared" si="79"/>
        <v>46150</v>
      </c>
      <c r="G708" s="775" t="str">
        <f t="shared" si="80"/>
        <v>A2</v>
      </c>
      <c r="H708" s="775" t="str">
        <f t="shared" si="78"/>
        <v>MR_DER-1729_26</v>
      </c>
      <c r="I708" s="778" t="str">
        <f t="shared" si="81"/>
        <v>ND</v>
      </c>
      <c r="J708" s="745" t="str">
        <f t="shared" si="82"/>
        <v>ND</v>
      </c>
      <c r="K708" s="767" t="s">
        <v>3730</v>
      </c>
      <c r="L708" s="767">
        <v>46077</v>
      </c>
      <c r="M708" s="767" t="s">
        <v>12241</v>
      </c>
      <c r="N708" s="767" t="s">
        <v>5536</v>
      </c>
      <c r="O708" s="767">
        <v>46101</v>
      </c>
      <c r="P708" s="767"/>
      <c r="Q708" s="767" t="s">
        <v>3765</v>
      </c>
      <c r="R708" s="1678">
        <v>46150</v>
      </c>
      <c r="S708" s="23" t="s">
        <v>12643</v>
      </c>
      <c r="T708" s="767"/>
      <c r="U708" s="767"/>
      <c r="V708" s="767"/>
      <c r="W708" s="767"/>
      <c r="X708" s="767"/>
      <c r="Y708" s="767"/>
      <c r="Z708" s="767"/>
      <c r="AA708" s="767"/>
      <c r="AB708" s="767"/>
      <c r="AC708" s="787"/>
      <c r="AD708" s="787"/>
      <c r="AE708" s="787"/>
      <c r="AF708" s="787"/>
      <c r="AG708" s="787"/>
      <c r="AH708" s="787"/>
      <c r="AI708" s="787"/>
      <c r="AJ708" s="787"/>
      <c r="AK708" s="787"/>
      <c r="AL708" s="787"/>
      <c r="AM708" s="787"/>
      <c r="AN708" s="787"/>
      <c r="AO708" s="787"/>
      <c r="AP708" s="787"/>
      <c r="AQ708" s="787"/>
    </row>
    <row r="709" spans="1:43" s="764" customFormat="1" ht="15" x14ac:dyDescent="0.25">
      <c r="A709" s="767" t="s">
        <v>8342</v>
      </c>
      <c r="B709" s="767"/>
      <c r="C709" s="767" t="s">
        <v>8257</v>
      </c>
      <c r="D709" s="767" t="s">
        <v>48</v>
      </c>
      <c r="E709" s="767" t="s">
        <v>12224</v>
      </c>
      <c r="F709" s="777">
        <f t="shared" si="79"/>
        <v>46150</v>
      </c>
      <c r="G709" s="775" t="str">
        <f t="shared" si="80"/>
        <v>A2</v>
      </c>
      <c r="H709" s="775" t="str">
        <f t="shared" si="78"/>
        <v>MR_DER-1729_26</v>
      </c>
      <c r="I709" s="778" t="str">
        <f t="shared" si="81"/>
        <v>ND</v>
      </c>
      <c r="J709" s="745" t="str">
        <f t="shared" si="82"/>
        <v>ND</v>
      </c>
      <c r="K709" s="767" t="s">
        <v>3730</v>
      </c>
      <c r="L709" s="767">
        <v>46077</v>
      </c>
      <c r="M709" s="767" t="s">
        <v>12241</v>
      </c>
      <c r="N709" s="767" t="s">
        <v>5536</v>
      </c>
      <c r="O709" s="767">
        <v>46101</v>
      </c>
      <c r="P709" s="767"/>
      <c r="Q709" s="767" t="s">
        <v>3765</v>
      </c>
      <c r="R709" s="1678">
        <v>46150</v>
      </c>
      <c r="S709" s="23" t="s">
        <v>12643</v>
      </c>
      <c r="T709" s="767"/>
      <c r="U709" s="767"/>
      <c r="V709" s="767"/>
      <c r="W709" s="767"/>
      <c r="X709" s="767"/>
      <c r="Y709" s="767"/>
      <c r="Z709" s="767"/>
      <c r="AA709" s="767"/>
      <c r="AB709" s="767"/>
      <c r="AC709" s="787"/>
      <c r="AD709" s="787"/>
      <c r="AE709" s="787"/>
      <c r="AF709" s="787"/>
      <c r="AG709" s="787"/>
      <c r="AH709" s="787"/>
      <c r="AI709" s="787"/>
      <c r="AJ709" s="787"/>
      <c r="AK709" s="787"/>
      <c r="AL709" s="787"/>
      <c r="AM709" s="787"/>
      <c r="AN709" s="787"/>
      <c r="AO709" s="787"/>
      <c r="AP709" s="787"/>
      <c r="AQ709" s="787"/>
    </row>
    <row r="710" spans="1:43" s="764" customFormat="1" ht="15" x14ac:dyDescent="0.25">
      <c r="A710" s="767" t="s">
        <v>8342</v>
      </c>
      <c r="B710" s="767"/>
      <c r="C710" s="767" t="s">
        <v>8257</v>
      </c>
      <c r="D710" s="767" t="s">
        <v>48</v>
      </c>
      <c r="E710" s="767" t="s">
        <v>12225</v>
      </c>
      <c r="F710" s="777">
        <f t="shared" si="79"/>
        <v>46150</v>
      </c>
      <c r="G710" s="775" t="str">
        <f t="shared" si="80"/>
        <v>A2</v>
      </c>
      <c r="H710" s="775" t="str">
        <f t="shared" ref="H710:H736" si="83">IF($F710="","",INDEX($K710:$FL710,1,MATCH($F710,$K710:$FL710,)+1))</f>
        <v>MR_DER-1729_26</v>
      </c>
      <c r="I710" s="778" t="str">
        <f t="shared" si="81"/>
        <v>ND</v>
      </c>
      <c r="J710" s="745" t="str">
        <f t="shared" si="82"/>
        <v>ND</v>
      </c>
      <c r="K710" s="767" t="s">
        <v>3730</v>
      </c>
      <c r="L710" s="767">
        <v>46077</v>
      </c>
      <c r="M710" s="767" t="s">
        <v>12241</v>
      </c>
      <c r="N710" s="767" t="s">
        <v>5536</v>
      </c>
      <c r="O710" s="767">
        <v>46101</v>
      </c>
      <c r="P710" s="767"/>
      <c r="Q710" s="767" t="s">
        <v>3765</v>
      </c>
      <c r="R710" s="1678">
        <v>46150</v>
      </c>
      <c r="S710" s="23" t="s">
        <v>12643</v>
      </c>
      <c r="T710" s="767"/>
      <c r="U710" s="767"/>
      <c r="V710" s="767"/>
      <c r="W710" s="767"/>
      <c r="X710" s="767"/>
      <c r="Y710" s="767"/>
      <c r="Z710" s="767"/>
      <c r="AA710" s="767"/>
      <c r="AB710" s="767"/>
      <c r="AC710" s="787"/>
      <c r="AD710" s="787"/>
      <c r="AE710" s="787"/>
      <c r="AF710" s="787"/>
      <c r="AG710" s="787"/>
      <c r="AH710" s="787"/>
      <c r="AI710" s="787"/>
      <c r="AJ710" s="787"/>
      <c r="AK710" s="787"/>
      <c r="AL710" s="787"/>
      <c r="AM710" s="787"/>
      <c r="AN710" s="787"/>
      <c r="AO710" s="787"/>
      <c r="AP710" s="787"/>
      <c r="AQ710" s="787"/>
    </row>
    <row r="711" spans="1:43" s="764" customFormat="1" ht="15" x14ac:dyDescent="0.25">
      <c r="A711" s="767" t="s">
        <v>8342</v>
      </c>
      <c r="B711" s="767"/>
      <c r="C711" s="767" t="s">
        <v>8257</v>
      </c>
      <c r="D711" s="767" t="s">
        <v>48</v>
      </c>
      <c r="E711" s="767" t="s">
        <v>12226</v>
      </c>
      <c r="F711" s="777">
        <f t="shared" si="79"/>
        <v>46150</v>
      </c>
      <c r="G711" s="775" t="str">
        <f t="shared" si="80"/>
        <v>A2</v>
      </c>
      <c r="H711" s="775" t="str">
        <f t="shared" si="83"/>
        <v>MR_DER-1729_26</v>
      </c>
      <c r="I711" s="778" t="str">
        <f t="shared" si="81"/>
        <v>ND</v>
      </c>
      <c r="J711" s="745" t="str">
        <f t="shared" si="82"/>
        <v>ND</v>
      </c>
      <c r="K711" s="767" t="s">
        <v>3730</v>
      </c>
      <c r="L711" s="767">
        <v>46077</v>
      </c>
      <c r="M711" s="767" t="s">
        <v>12241</v>
      </c>
      <c r="N711" s="767" t="s">
        <v>5536</v>
      </c>
      <c r="O711" s="767">
        <v>46101</v>
      </c>
      <c r="P711" s="767"/>
      <c r="Q711" s="767" t="s">
        <v>3765</v>
      </c>
      <c r="R711" s="1678">
        <v>46150</v>
      </c>
      <c r="S711" s="23" t="s">
        <v>12643</v>
      </c>
      <c r="T711" s="767"/>
      <c r="U711" s="767"/>
      <c r="V711" s="767"/>
      <c r="W711" s="767"/>
      <c r="X711" s="767"/>
      <c r="Y711" s="767"/>
      <c r="Z711" s="767"/>
      <c r="AA711" s="767"/>
      <c r="AB711" s="767"/>
      <c r="AC711" s="787"/>
      <c r="AD711" s="787"/>
      <c r="AE711" s="787"/>
      <c r="AF711" s="787"/>
      <c r="AG711" s="787"/>
      <c r="AH711" s="787"/>
      <c r="AI711" s="787"/>
      <c r="AJ711" s="787"/>
      <c r="AK711" s="787"/>
      <c r="AL711" s="787"/>
      <c r="AM711" s="787"/>
      <c r="AN711" s="787"/>
      <c r="AO711" s="787"/>
      <c r="AP711" s="787"/>
      <c r="AQ711" s="787"/>
    </row>
    <row r="712" spans="1:43" s="764" customFormat="1" ht="15" x14ac:dyDescent="0.25">
      <c r="A712" s="767" t="s">
        <v>8342</v>
      </c>
      <c r="B712" s="767"/>
      <c r="C712" s="767" t="s">
        <v>8257</v>
      </c>
      <c r="D712" s="767" t="s">
        <v>48</v>
      </c>
      <c r="E712" s="767" t="s">
        <v>12227</v>
      </c>
      <c r="F712" s="777">
        <f t="shared" si="79"/>
        <v>46150</v>
      </c>
      <c r="G712" s="775" t="str">
        <f t="shared" si="80"/>
        <v>A2</v>
      </c>
      <c r="H712" s="775" t="str">
        <f t="shared" si="83"/>
        <v>MR_DER-1729_26</v>
      </c>
      <c r="I712" s="778" t="str">
        <f t="shared" si="81"/>
        <v>ND</v>
      </c>
      <c r="J712" s="745" t="str">
        <f t="shared" si="82"/>
        <v>ND</v>
      </c>
      <c r="K712" s="767" t="s">
        <v>3730</v>
      </c>
      <c r="L712" s="767">
        <v>46077</v>
      </c>
      <c r="M712" s="767" t="s">
        <v>12241</v>
      </c>
      <c r="N712" s="767" t="s">
        <v>5536</v>
      </c>
      <c r="O712" s="767">
        <v>46101</v>
      </c>
      <c r="P712" s="767"/>
      <c r="Q712" s="767" t="s">
        <v>3765</v>
      </c>
      <c r="R712" s="1678">
        <v>46150</v>
      </c>
      <c r="S712" s="23" t="s">
        <v>12643</v>
      </c>
      <c r="T712" s="767"/>
      <c r="U712" s="767"/>
      <c r="V712" s="767"/>
      <c r="W712" s="767"/>
      <c r="X712" s="767"/>
      <c r="Y712" s="767"/>
      <c r="Z712" s="767"/>
      <c r="AA712" s="767"/>
      <c r="AB712" s="767"/>
      <c r="AC712" s="787"/>
      <c r="AD712" s="787"/>
      <c r="AE712" s="787"/>
      <c r="AF712" s="787"/>
      <c r="AG712" s="787"/>
      <c r="AH712" s="787"/>
      <c r="AI712" s="787"/>
      <c r="AJ712" s="787"/>
      <c r="AK712" s="787"/>
      <c r="AL712" s="787"/>
      <c r="AM712" s="787"/>
      <c r="AN712" s="787"/>
      <c r="AO712" s="787"/>
      <c r="AP712" s="787"/>
      <c r="AQ712" s="787"/>
    </row>
    <row r="713" spans="1:43" s="764" customFormat="1" ht="15" x14ac:dyDescent="0.25">
      <c r="A713" s="767" t="s">
        <v>8342</v>
      </c>
      <c r="B713" s="767"/>
      <c r="C713" s="767" t="s">
        <v>8257</v>
      </c>
      <c r="D713" s="767" t="s">
        <v>48</v>
      </c>
      <c r="E713" s="767" t="s">
        <v>12228</v>
      </c>
      <c r="F713" s="777">
        <f t="shared" si="79"/>
        <v>46150</v>
      </c>
      <c r="G713" s="775" t="str">
        <f t="shared" si="80"/>
        <v>A2</v>
      </c>
      <c r="H713" s="775" t="str">
        <f t="shared" si="83"/>
        <v>MR_DER-1729_26</v>
      </c>
      <c r="I713" s="778" t="str">
        <f t="shared" si="81"/>
        <v>ND</v>
      </c>
      <c r="J713" s="745" t="str">
        <f t="shared" si="82"/>
        <v>ND</v>
      </c>
      <c r="K713" s="767" t="s">
        <v>3730</v>
      </c>
      <c r="L713" s="767">
        <v>46077</v>
      </c>
      <c r="M713" s="767" t="s">
        <v>12241</v>
      </c>
      <c r="N713" s="767" t="s">
        <v>5536</v>
      </c>
      <c r="O713" s="767">
        <v>46101</v>
      </c>
      <c r="P713" s="767"/>
      <c r="Q713" s="767" t="s">
        <v>3765</v>
      </c>
      <c r="R713" s="1678">
        <v>46150</v>
      </c>
      <c r="S713" s="23" t="s">
        <v>12643</v>
      </c>
      <c r="T713" s="767"/>
      <c r="U713" s="767"/>
      <c r="V713" s="767"/>
      <c r="W713" s="767"/>
      <c r="X713" s="767"/>
      <c r="Y713" s="767"/>
      <c r="Z713" s="767"/>
      <c r="AA713" s="767"/>
      <c r="AB713" s="767"/>
      <c r="AC713" s="787"/>
      <c r="AD713" s="787"/>
      <c r="AE713" s="787"/>
      <c r="AF713" s="787"/>
      <c r="AG713" s="787"/>
      <c r="AH713" s="787"/>
      <c r="AI713" s="787"/>
      <c r="AJ713" s="787"/>
      <c r="AK713" s="787"/>
      <c r="AL713" s="787"/>
      <c r="AM713" s="787"/>
      <c r="AN713" s="787"/>
      <c r="AO713" s="787"/>
      <c r="AP713" s="787"/>
      <c r="AQ713" s="787"/>
    </row>
    <row r="714" spans="1:43" s="764" customFormat="1" ht="15" x14ac:dyDescent="0.25">
      <c r="A714" s="767" t="s">
        <v>8342</v>
      </c>
      <c r="B714" s="767"/>
      <c r="C714" s="767" t="s">
        <v>8257</v>
      </c>
      <c r="D714" s="767" t="s">
        <v>48</v>
      </c>
      <c r="E714" s="767" t="s">
        <v>12229</v>
      </c>
      <c r="F714" s="777">
        <f t="shared" si="79"/>
        <v>46150</v>
      </c>
      <c r="G714" s="775" t="str">
        <f t="shared" si="80"/>
        <v>A2</v>
      </c>
      <c r="H714" s="775" t="str">
        <f t="shared" si="83"/>
        <v>MR_DER-1729_26</v>
      </c>
      <c r="I714" s="778" t="str">
        <f t="shared" si="81"/>
        <v>ND</v>
      </c>
      <c r="J714" s="745" t="str">
        <f t="shared" si="82"/>
        <v>ND</v>
      </c>
      <c r="K714" s="767" t="s">
        <v>3730</v>
      </c>
      <c r="L714" s="767">
        <v>46077</v>
      </c>
      <c r="M714" s="767" t="s">
        <v>12241</v>
      </c>
      <c r="N714" s="767" t="s">
        <v>5536</v>
      </c>
      <c r="O714" s="767">
        <v>46101</v>
      </c>
      <c r="P714" s="767"/>
      <c r="Q714" s="767" t="s">
        <v>3765</v>
      </c>
      <c r="R714" s="1678">
        <v>46150</v>
      </c>
      <c r="S714" s="23" t="s">
        <v>12643</v>
      </c>
      <c r="T714" s="767"/>
      <c r="U714" s="767"/>
      <c r="V714" s="767"/>
      <c r="W714" s="767"/>
      <c r="X714" s="767"/>
      <c r="Y714" s="767"/>
      <c r="Z714" s="767"/>
      <c r="AA714" s="767"/>
      <c r="AB714" s="767"/>
      <c r="AC714" s="787"/>
      <c r="AD714" s="787"/>
      <c r="AE714" s="787"/>
      <c r="AF714" s="787"/>
      <c r="AG714" s="787"/>
      <c r="AH714" s="787"/>
      <c r="AI714" s="787"/>
      <c r="AJ714" s="787"/>
      <c r="AK714" s="787"/>
      <c r="AL714" s="787"/>
      <c r="AM714" s="787"/>
      <c r="AN714" s="787"/>
      <c r="AO714" s="787"/>
      <c r="AP714" s="787"/>
      <c r="AQ714" s="787"/>
    </row>
    <row r="715" spans="1:43" s="764" customFormat="1" ht="15" x14ac:dyDescent="0.25">
      <c r="A715" s="767" t="s">
        <v>8342</v>
      </c>
      <c r="B715" s="767"/>
      <c r="C715" s="767" t="s">
        <v>8257</v>
      </c>
      <c r="D715" s="767" t="s">
        <v>48</v>
      </c>
      <c r="E715" s="767" t="s">
        <v>12230</v>
      </c>
      <c r="F715" s="777">
        <f t="shared" si="79"/>
        <v>46150</v>
      </c>
      <c r="G715" s="775" t="str">
        <f t="shared" si="80"/>
        <v>A2</v>
      </c>
      <c r="H715" s="775" t="str">
        <f t="shared" si="83"/>
        <v>MR_DER-1729_26</v>
      </c>
      <c r="I715" s="778" t="str">
        <f t="shared" si="81"/>
        <v>ND</v>
      </c>
      <c r="J715" s="745" t="str">
        <f t="shared" si="82"/>
        <v>ND</v>
      </c>
      <c r="K715" s="767" t="s">
        <v>3730</v>
      </c>
      <c r="L715" s="767">
        <v>46077</v>
      </c>
      <c r="M715" s="767" t="s">
        <v>12241</v>
      </c>
      <c r="N715" s="767" t="s">
        <v>5536</v>
      </c>
      <c r="O715" s="767">
        <v>46101</v>
      </c>
      <c r="P715" s="767"/>
      <c r="Q715" s="767" t="s">
        <v>3765</v>
      </c>
      <c r="R715" s="1678">
        <v>46150</v>
      </c>
      <c r="S715" s="23" t="s">
        <v>12643</v>
      </c>
      <c r="T715" s="767"/>
      <c r="U715" s="767"/>
      <c r="V715" s="767"/>
      <c r="W715" s="767"/>
      <c r="X715" s="767"/>
      <c r="Y715" s="767"/>
      <c r="Z715" s="767"/>
      <c r="AA715" s="767"/>
      <c r="AB715" s="767"/>
      <c r="AC715" s="787"/>
      <c r="AD715" s="787"/>
      <c r="AE715" s="787"/>
      <c r="AF715" s="787"/>
      <c r="AG715" s="787"/>
      <c r="AH715" s="787"/>
      <c r="AI715" s="787"/>
      <c r="AJ715" s="787"/>
      <c r="AK715" s="787"/>
      <c r="AL715" s="787"/>
      <c r="AM715" s="787"/>
      <c r="AN715" s="787"/>
      <c r="AO715" s="787"/>
      <c r="AP715" s="787"/>
      <c r="AQ715" s="787"/>
    </row>
    <row r="716" spans="1:43" s="764" customFormat="1" ht="15" x14ac:dyDescent="0.25">
      <c r="A716" s="767" t="s">
        <v>8342</v>
      </c>
      <c r="B716" s="767"/>
      <c r="C716" s="767" t="s">
        <v>8257</v>
      </c>
      <c r="D716" s="767" t="s">
        <v>48</v>
      </c>
      <c r="E716" s="767" t="s">
        <v>12231</v>
      </c>
      <c r="F716" s="777">
        <f t="shared" si="79"/>
        <v>46150</v>
      </c>
      <c r="G716" s="775" t="str">
        <f t="shared" si="80"/>
        <v>A2</v>
      </c>
      <c r="H716" s="775" t="str">
        <f t="shared" si="83"/>
        <v>MR_DER-1729_26</v>
      </c>
      <c r="I716" s="778" t="str">
        <f t="shared" si="81"/>
        <v>ND</v>
      </c>
      <c r="J716" s="745" t="str">
        <f t="shared" si="82"/>
        <v>ND</v>
      </c>
      <c r="K716" s="767" t="s">
        <v>3730</v>
      </c>
      <c r="L716" s="767">
        <v>46077</v>
      </c>
      <c r="M716" s="767" t="s">
        <v>12241</v>
      </c>
      <c r="N716" s="767" t="s">
        <v>5536</v>
      </c>
      <c r="O716" s="767">
        <v>46101</v>
      </c>
      <c r="P716" s="767"/>
      <c r="Q716" s="767" t="s">
        <v>3765</v>
      </c>
      <c r="R716" s="1678">
        <v>46150</v>
      </c>
      <c r="S716" s="23" t="s">
        <v>12643</v>
      </c>
      <c r="T716" s="767"/>
      <c r="U716" s="767"/>
      <c r="V716" s="767"/>
      <c r="W716" s="767"/>
      <c r="X716" s="767"/>
      <c r="Y716" s="767"/>
      <c r="Z716" s="767"/>
      <c r="AA716" s="767"/>
      <c r="AB716" s="767"/>
      <c r="AC716" s="787"/>
      <c r="AD716" s="787"/>
      <c r="AE716" s="787"/>
      <c r="AF716" s="787"/>
      <c r="AG716" s="787"/>
      <c r="AH716" s="787"/>
      <c r="AI716" s="787"/>
      <c r="AJ716" s="787"/>
      <c r="AK716" s="787"/>
      <c r="AL716" s="787"/>
      <c r="AM716" s="787"/>
      <c r="AN716" s="787"/>
      <c r="AO716" s="787"/>
      <c r="AP716" s="787"/>
      <c r="AQ716" s="787"/>
    </row>
    <row r="717" spans="1:43" s="764" customFormat="1" ht="15" x14ac:dyDescent="0.25">
      <c r="A717" s="767" t="s">
        <v>8342</v>
      </c>
      <c r="B717" s="767"/>
      <c r="C717" s="767" t="s">
        <v>8257</v>
      </c>
      <c r="D717" s="767" t="s">
        <v>48</v>
      </c>
      <c r="E717" s="767" t="s">
        <v>12232</v>
      </c>
      <c r="F717" s="777">
        <f t="shared" si="79"/>
        <v>46150</v>
      </c>
      <c r="G717" s="775" t="str">
        <f t="shared" si="80"/>
        <v>A2</v>
      </c>
      <c r="H717" s="775" t="str">
        <f t="shared" si="83"/>
        <v>MR_DER-1729_26</v>
      </c>
      <c r="I717" s="778" t="str">
        <f t="shared" si="81"/>
        <v>ND</v>
      </c>
      <c r="J717" s="745" t="str">
        <f t="shared" si="82"/>
        <v>ND</v>
      </c>
      <c r="K717" s="767" t="s">
        <v>3730</v>
      </c>
      <c r="L717" s="767">
        <v>46077</v>
      </c>
      <c r="M717" s="767" t="s">
        <v>12241</v>
      </c>
      <c r="N717" s="767" t="s">
        <v>5536</v>
      </c>
      <c r="O717" s="767">
        <v>46101</v>
      </c>
      <c r="P717" s="767"/>
      <c r="Q717" s="767" t="s">
        <v>3765</v>
      </c>
      <c r="R717" s="1678">
        <v>46150</v>
      </c>
      <c r="S717" s="23" t="s">
        <v>12643</v>
      </c>
      <c r="T717" s="767"/>
      <c r="U717" s="767"/>
      <c r="V717" s="767"/>
      <c r="W717" s="767"/>
      <c r="X717" s="767"/>
      <c r="Y717" s="767"/>
      <c r="Z717" s="767"/>
      <c r="AA717" s="767"/>
      <c r="AB717" s="767"/>
      <c r="AC717" s="787"/>
      <c r="AD717" s="787"/>
      <c r="AE717" s="787"/>
      <c r="AF717" s="787"/>
      <c r="AG717" s="787"/>
      <c r="AH717" s="787"/>
      <c r="AI717" s="787"/>
      <c r="AJ717" s="787"/>
      <c r="AK717" s="787"/>
      <c r="AL717" s="787"/>
      <c r="AM717" s="787"/>
      <c r="AN717" s="787"/>
      <c r="AO717" s="787"/>
      <c r="AP717" s="787"/>
      <c r="AQ717" s="787"/>
    </row>
    <row r="718" spans="1:43" s="764" customFormat="1" ht="15" x14ac:dyDescent="0.25">
      <c r="A718" s="767" t="s">
        <v>8342</v>
      </c>
      <c r="B718" s="767"/>
      <c r="C718" s="767" t="s">
        <v>8257</v>
      </c>
      <c r="D718" s="767" t="s">
        <v>48</v>
      </c>
      <c r="E718" s="767" t="s">
        <v>12233</v>
      </c>
      <c r="F718" s="777">
        <f t="shared" si="79"/>
        <v>46150</v>
      </c>
      <c r="G718" s="775" t="str">
        <f t="shared" si="80"/>
        <v>A2</v>
      </c>
      <c r="H718" s="775" t="str">
        <f t="shared" si="83"/>
        <v>MR_DER-1729_26</v>
      </c>
      <c r="I718" s="778" t="str">
        <f t="shared" si="81"/>
        <v>ND</v>
      </c>
      <c r="J718" s="745" t="str">
        <f t="shared" si="82"/>
        <v>ND</v>
      </c>
      <c r="K718" s="767" t="s">
        <v>3730</v>
      </c>
      <c r="L718" s="767">
        <v>46077</v>
      </c>
      <c r="M718" s="767" t="s">
        <v>12241</v>
      </c>
      <c r="N718" s="767" t="s">
        <v>5536</v>
      </c>
      <c r="O718" s="767">
        <v>46101</v>
      </c>
      <c r="P718" s="767"/>
      <c r="Q718" s="767" t="s">
        <v>3765</v>
      </c>
      <c r="R718" s="1678">
        <v>46150</v>
      </c>
      <c r="S718" s="23" t="s">
        <v>12643</v>
      </c>
      <c r="T718" s="767"/>
      <c r="U718" s="767"/>
      <c r="V718" s="767"/>
      <c r="W718" s="767"/>
      <c r="X718" s="767"/>
      <c r="Y718" s="767"/>
      <c r="Z718" s="767"/>
      <c r="AA718" s="767"/>
      <c r="AB718" s="767"/>
      <c r="AC718" s="787"/>
      <c r="AD718" s="787"/>
      <c r="AE718" s="787"/>
      <c r="AF718" s="787"/>
      <c r="AG718" s="787"/>
      <c r="AH718" s="787"/>
      <c r="AI718" s="787"/>
      <c r="AJ718" s="787"/>
      <c r="AK718" s="787"/>
      <c r="AL718" s="787"/>
      <c r="AM718" s="787"/>
      <c r="AN718" s="787"/>
      <c r="AO718" s="787"/>
      <c r="AP718" s="787"/>
      <c r="AQ718" s="787"/>
    </row>
    <row r="719" spans="1:43" s="764" customFormat="1" ht="15" x14ac:dyDescent="0.25">
      <c r="A719" s="767" t="s">
        <v>8342</v>
      </c>
      <c r="B719" s="767"/>
      <c r="C719" s="767" t="s">
        <v>8257</v>
      </c>
      <c r="D719" s="767" t="s">
        <v>48</v>
      </c>
      <c r="E719" s="767" t="s">
        <v>12234</v>
      </c>
      <c r="F719" s="777">
        <f t="shared" si="79"/>
        <v>46150</v>
      </c>
      <c r="G719" s="775" t="str">
        <f t="shared" si="80"/>
        <v>A2</v>
      </c>
      <c r="H719" s="775" t="str">
        <f t="shared" si="83"/>
        <v>MR_DER-1729_26</v>
      </c>
      <c r="I719" s="778" t="str">
        <f t="shared" si="81"/>
        <v>ND</v>
      </c>
      <c r="J719" s="745" t="str">
        <f t="shared" si="82"/>
        <v>ND</v>
      </c>
      <c r="K719" s="767" t="s">
        <v>3730</v>
      </c>
      <c r="L719" s="767">
        <v>46077</v>
      </c>
      <c r="M719" s="767" t="s">
        <v>12241</v>
      </c>
      <c r="N719" s="767" t="s">
        <v>5536</v>
      </c>
      <c r="O719" s="767">
        <v>46101</v>
      </c>
      <c r="P719" s="767"/>
      <c r="Q719" s="767" t="s">
        <v>3765</v>
      </c>
      <c r="R719" s="1678">
        <v>46150</v>
      </c>
      <c r="S719" s="23" t="s">
        <v>12643</v>
      </c>
      <c r="T719" s="767"/>
      <c r="U719" s="767"/>
      <c r="V719" s="767"/>
      <c r="W719" s="767"/>
      <c r="X719" s="767"/>
      <c r="Y719" s="767"/>
      <c r="Z719" s="767"/>
      <c r="AA719" s="767"/>
      <c r="AB719" s="767"/>
      <c r="AC719" s="787"/>
      <c r="AD719" s="787"/>
      <c r="AE719" s="787"/>
      <c r="AF719" s="787"/>
      <c r="AG719" s="787"/>
      <c r="AH719" s="787"/>
      <c r="AI719" s="787"/>
      <c r="AJ719" s="787"/>
      <c r="AK719" s="787"/>
      <c r="AL719" s="787"/>
      <c r="AM719" s="787"/>
      <c r="AN719" s="787"/>
      <c r="AO719" s="787"/>
      <c r="AP719" s="787"/>
      <c r="AQ719" s="787"/>
    </row>
    <row r="720" spans="1:43" s="764" customFormat="1" ht="15" x14ac:dyDescent="0.25">
      <c r="A720" s="767" t="s">
        <v>8342</v>
      </c>
      <c r="B720" s="767"/>
      <c r="C720" s="767" t="s">
        <v>8257</v>
      </c>
      <c r="D720" s="767" t="s">
        <v>48</v>
      </c>
      <c r="E720" s="767" t="s">
        <v>12235</v>
      </c>
      <c r="F720" s="777">
        <f t="shared" si="79"/>
        <v>46150</v>
      </c>
      <c r="G720" s="775" t="str">
        <f t="shared" si="80"/>
        <v>A2</v>
      </c>
      <c r="H720" s="775" t="str">
        <f t="shared" si="83"/>
        <v>MR_DER-1729_26</v>
      </c>
      <c r="I720" s="778" t="str">
        <f t="shared" si="81"/>
        <v>ND</v>
      </c>
      <c r="J720" s="745" t="str">
        <f t="shared" si="82"/>
        <v>ND</v>
      </c>
      <c r="K720" s="767" t="s">
        <v>3730</v>
      </c>
      <c r="L720" s="767">
        <v>46077</v>
      </c>
      <c r="M720" s="767" t="s">
        <v>12241</v>
      </c>
      <c r="N720" s="767" t="s">
        <v>5536</v>
      </c>
      <c r="O720" s="767">
        <v>46101</v>
      </c>
      <c r="P720" s="767"/>
      <c r="Q720" s="767" t="s">
        <v>3765</v>
      </c>
      <c r="R720" s="1678">
        <v>46150</v>
      </c>
      <c r="S720" s="23" t="s">
        <v>12643</v>
      </c>
      <c r="T720" s="767"/>
      <c r="U720" s="767"/>
      <c r="V720" s="767"/>
      <c r="W720" s="767"/>
      <c r="X720" s="767"/>
      <c r="Y720" s="767"/>
      <c r="Z720" s="767"/>
      <c r="AA720" s="767"/>
      <c r="AB720" s="767"/>
      <c r="AC720" s="787"/>
      <c r="AD720" s="787"/>
      <c r="AE720" s="787"/>
      <c r="AF720" s="787"/>
      <c r="AG720" s="787"/>
      <c r="AH720" s="787"/>
      <c r="AI720" s="787"/>
      <c r="AJ720" s="787"/>
      <c r="AK720" s="787"/>
      <c r="AL720" s="787"/>
      <c r="AM720" s="787"/>
      <c r="AN720" s="787"/>
      <c r="AO720" s="787"/>
      <c r="AP720" s="787"/>
      <c r="AQ720" s="787"/>
    </row>
    <row r="721" spans="1:43" s="764" customFormat="1" ht="15" x14ac:dyDescent="0.25">
      <c r="A721" s="767" t="s">
        <v>8342</v>
      </c>
      <c r="B721" s="767"/>
      <c r="C721" s="767" t="s">
        <v>8257</v>
      </c>
      <c r="D721" s="767" t="s">
        <v>48</v>
      </c>
      <c r="E721" s="767" t="s">
        <v>12236</v>
      </c>
      <c r="F721" s="777">
        <f t="shared" si="79"/>
        <v>46150</v>
      </c>
      <c r="G721" s="775" t="str">
        <f t="shared" si="80"/>
        <v>A2</v>
      </c>
      <c r="H721" s="775" t="str">
        <f t="shared" si="83"/>
        <v>MR_DER-1729_26</v>
      </c>
      <c r="I721" s="778" t="str">
        <f t="shared" si="81"/>
        <v>ND</v>
      </c>
      <c r="J721" s="745" t="str">
        <f t="shared" si="82"/>
        <v>ND</v>
      </c>
      <c r="K721" s="767" t="s">
        <v>3730</v>
      </c>
      <c r="L721" s="767">
        <v>46077</v>
      </c>
      <c r="M721" s="767" t="s">
        <v>12241</v>
      </c>
      <c r="N721" s="767" t="s">
        <v>5536</v>
      </c>
      <c r="O721" s="767">
        <v>46101</v>
      </c>
      <c r="P721" s="767"/>
      <c r="Q721" s="767" t="s">
        <v>3765</v>
      </c>
      <c r="R721" s="1678">
        <v>46150</v>
      </c>
      <c r="S721" s="23" t="s">
        <v>12643</v>
      </c>
      <c r="T721" s="767"/>
      <c r="U721" s="767"/>
      <c r="V721" s="767"/>
      <c r="W721" s="767"/>
      <c r="X721" s="767"/>
      <c r="Y721" s="767"/>
      <c r="Z721" s="767"/>
      <c r="AA721" s="767"/>
      <c r="AB721" s="767"/>
      <c r="AC721" s="787"/>
      <c r="AD721" s="787"/>
      <c r="AE721" s="787"/>
      <c r="AF721" s="787"/>
      <c r="AG721" s="787"/>
      <c r="AH721" s="787"/>
      <c r="AI721" s="787"/>
      <c r="AJ721" s="787"/>
      <c r="AK721" s="787"/>
      <c r="AL721" s="787"/>
      <c r="AM721" s="787"/>
      <c r="AN721" s="787"/>
      <c r="AO721" s="787"/>
      <c r="AP721" s="787"/>
      <c r="AQ721" s="787"/>
    </row>
    <row r="722" spans="1:43" s="764" customFormat="1" ht="15" x14ac:dyDescent="0.25">
      <c r="A722" s="767" t="s">
        <v>8342</v>
      </c>
      <c r="B722" s="767"/>
      <c r="C722" s="767" t="s">
        <v>8257</v>
      </c>
      <c r="D722" s="767" t="s">
        <v>48</v>
      </c>
      <c r="E722" s="767" t="s">
        <v>12237</v>
      </c>
      <c r="F722" s="777">
        <f t="shared" si="79"/>
        <v>46150</v>
      </c>
      <c r="G722" s="775" t="str">
        <f t="shared" si="80"/>
        <v>A2</v>
      </c>
      <c r="H722" s="775" t="str">
        <f t="shared" si="83"/>
        <v>MR_DER-1729_26</v>
      </c>
      <c r="I722" s="778" t="str">
        <f t="shared" si="81"/>
        <v>ND</v>
      </c>
      <c r="J722" s="745" t="str">
        <f t="shared" si="82"/>
        <v>ND</v>
      </c>
      <c r="K722" s="767" t="s">
        <v>3730</v>
      </c>
      <c r="L722" s="767">
        <v>46077</v>
      </c>
      <c r="M722" s="767" t="s">
        <v>12241</v>
      </c>
      <c r="N722" s="767" t="s">
        <v>5536</v>
      </c>
      <c r="O722" s="767">
        <v>46101</v>
      </c>
      <c r="P722" s="767"/>
      <c r="Q722" s="767" t="s">
        <v>3765</v>
      </c>
      <c r="R722" s="1678">
        <v>46150</v>
      </c>
      <c r="S722" s="23" t="s">
        <v>12643</v>
      </c>
      <c r="T722" s="767"/>
      <c r="U722" s="767"/>
      <c r="V722" s="767"/>
      <c r="W722" s="767"/>
      <c r="X722" s="767"/>
      <c r="Y722" s="767"/>
      <c r="Z722" s="767"/>
      <c r="AA722" s="767"/>
      <c r="AB722" s="767"/>
      <c r="AC722" s="787"/>
      <c r="AD722" s="787"/>
      <c r="AE722" s="787"/>
      <c r="AF722" s="787"/>
      <c r="AG722" s="787"/>
      <c r="AH722" s="787"/>
      <c r="AI722" s="787"/>
      <c r="AJ722" s="787"/>
      <c r="AK722" s="787"/>
      <c r="AL722" s="787"/>
      <c r="AM722" s="787"/>
      <c r="AN722" s="787"/>
      <c r="AO722" s="787"/>
      <c r="AP722" s="787"/>
      <c r="AQ722" s="787"/>
    </row>
    <row r="723" spans="1:43" s="764" customFormat="1" ht="15" x14ac:dyDescent="0.25">
      <c r="A723" s="767" t="s">
        <v>8342</v>
      </c>
      <c r="B723" s="767"/>
      <c r="C723" s="767" t="s">
        <v>8257</v>
      </c>
      <c r="D723" s="767" t="s">
        <v>48</v>
      </c>
      <c r="E723" s="767" t="s">
        <v>12238</v>
      </c>
      <c r="F723" s="777">
        <f t="shared" si="79"/>
        <v>46150</v>
      </c>
      <c r="G723" s="775" t="str">
        <f t="shared" si="80"/>
        <v>A2</v>
      </c>
      <c r="H723" s="775" t="str">
        <f t="shared" si="83"/>
        <v>MR_DER-1729_26</v>
      </c>
      <c r="I723" s="778" t="str">
        <f t="shared" si="81"/>
        <v>ND</v>
      </c>
      <c r="J723" s="745" t="str">
        <f t="shared" si="82"/>
        <v>ND</v>
      </c>
      <c r="K723" s="767" t="s">
        <v>3730</v>
      </c>
      <c r="L723" s="767">
        <v>46077</v>
      </c>
      <c r="M723" s="767" t="s">
        <v>12241</v>
      </c>
      <c r="N723" s="767" t="s">
        <v>5536</v>
      </c>
      <c r="O723" s="767">
        <v>46101</v>
      </c>
      <c r="P723" s="767"/>
      <c r="Q723" s="767" t="s">
        <v>3765</v>
      </c>
      <c r="R723" s="1678">
        <v>46150</v>
      </c>
      <c r="S723" s="23" t="s">
        <v>12643</v>
      </c>
      <c r="T723" s="767"/>
      <c r="U723" s="767"/>
      <c r="V723" s="767"/>
      <c r="W723" s="767"/>
      <c r="X723" s="767"/>
      <c r="Y723" s="767"/>
      <c r="Z723" s="767"/>
      <c r="AA723" s="767"/>
      <c r="AB723" s="767"/>
      <c r="AC723" s="787"/>
      <c r="AD723" s="787"/>
      <c r="AE723" s="787"/>
      <c r="AF723" s="787"/>
      <c r="AG723" s="787"/>
      <c r="AH723" s="787"/>
      <c r="AI723" s="787"/>
      <c r="AJ723" s="787"/>
      <c r="AK723" s="787"/>
      <c r="AL723" s="787"/>
      <c r="AM723" s="787"/>
      <c r="AN723" s="787"/>
      <c r="AO723" s="787"/>
      <c r="AP723" s="787"/>
      <c r="AQ723" s="787"/>
    </row>
    <row r="724" spans="1:43" s="764" customFormat="1" ht="15" x14ac:dyDescent="0.25">
      <c r="A724" s="767" t="s">
        <v>8342</v>
      </c>
      <c r="B724" s="767"/>
      <c r="C724" s="767" t="s">
        <v>8257</v>
      </c>
      <c r="D724" s="767" t="s">
        <v>48</v>
      </c>
      <c r="E724" s="767" t="s">
        <v>12239</v>
      </c>
      <c r="F724" s="777">
        <f t="shared" si="79"/>
        <v>46150</v>
      </c>
      <c r="G724" s="775" t="str">
        <f t="shared" si="80"/>
        <v>A2</v>
      </c>
      <c r="H724" s="775" t="str">
        <f t="shared" si="83"/>
        <v>MR_DER-1729_26</v>
      </c>
      <c r="I724" s="778" t="str">
        <f t="shared" si="81"/>
        <v>ND</v>
      </c>
      <c r="J724" s="745" t="str">
        <f t="shared" si="82"/>
        <v>ND</v>
      </c>
      <c r="K724" s="767" t="s">
        <v>3730</v>
      </c>
      <c r="L724" s="767">
        <v>46077</v>
      </c>
      <c r="M724" s="767" t="s">
        <v>12241</v>
      </c>
      <c r="N724" s="767" t="s">
        <v>5536</v>
      </c>
      <c r="O724" s="767">
        <v>46101</v>
      </c>
      <c r="P724" s="767"/>
      <c r="Q724" s="767" t="s">
        <v>3765</v>
      </c>
      <c r="R724" s="1678">
        <v>46150</v>
      </c>
      <c r="S724" s="23" t="s">
        <v>12643</v>
      </c>
      <c r="T724" s="767"/>
      <c r="U724" s="767"/>
      <c r="V724" s="767"/>
      <c r="W724" s="767"/>
      <c r="X724" s="767"/>
      <c r="Y724" s="767"/>
      <c r="Z724" s="767"/>
      <c r="AA724" s="767"/>
      <c r="AB724" s="767"/>
      <c r="AC724" s="787"/>
      <c r="AD724" s="787"/>
      <c r="AE724" s="787"/>
      <c r="AF724" s="787"/>
      <c r="AG724" s="787"/>
      <c r="AH724" s="787"/>
      <c r="AI724" s="787"/>
      <c r="AJ724" s="787"/>
      <c r="AK724" s="787"/>
      <c r="AL724" s="787"/>
      <c r="AM724" s="787"/>
      <c r="AN724" s="787"/>
      <c r="AO724" s="787"/>
      <c r="AP724" s="787"/>
      <c r="AQ724" s="787"/>
    </row>
    <row r="725" spans="1:43" s="764" customFormat="1" ht="15" x14ac:dyDescent="0.25">
      <c r="A725" s="767" t="s">
        <v>8342</v>
      </c>
      <c r="B725" s="767"/>
      <c r="C725" s="767" t="s">
        <v>8257</v>
      </c>
      <c r="D725" s="767" t="s">
        <v>48</v>
      </c>
      <c r="E725" s="767" t="s">
        <v>12240</v>
      </c>
      <c r="F725" s="777">
        <f t="shared" si="79"/>
        <v>46150</v>
      </c>
      <c r="G725" s="775" t="str">
        <f t="shared" si="80"/>
        <v>A2</v>
      </c>
      <c r="H725" s="775" t="str">
        <f t="shared" si="83"/>
        <v>MR_DER-1729_26</v>
      </c>
      <c r="I725" s="778" t="str">
        <f t="shared" si="81"/>
        <v>ND</v>
      </c>
      <c r="J725" s="745" t="str">
        <f t="shared" si="82"/>
        <v>ND</v>
      </c>
      <c r="K725" s="767" t="s">
        <v>3730</v>
      </c>
      <c r="L725" s="767">
        <v>46077</v>
      </c>
      <c r="M725" s="767" t="s">
        <v>12241</v>
      </c>
      <c r="N725" s="767" t="s">
        <v>5536</v>
      </c>
      <c r="O725" s="767">
        <v>46101</v>
      </c>
      <c r="P725" s="767"/>
      <c r="Q725" s="767" t="s">
        <v>3765</v>
      </c>
      <c r="R725" s="1678">
        <v>46150</v>
      </c>
      <c r="S725" s="23" t="s">
        <v>12643</v>
      </c>
      <c r="T725" s="767"/>
      <c r="U725" s="767"/>
      <c r="V725" s="767"/>
      <c r="W725" s="767"/>
      <c r="X725" s="767"/>
      <c r="Y725" s="767"/>
      <c r="Z725" s="767"/>
      <c r="AA725" s="767"/>
      <c r="AB725" s="767"/>
      <c r="AC725" s="787"/>
      <c r="AD725" s="787"/>
      <c r="AE725" s="787"/>
      <c r="AF725" s="787"/>
      <c r="AG725" s="787"/>
      <c r="AH725" s="787"/>
      <c r="AI725" s="787"/>
      <c r="AJ725" s="787"/>
      <c r="AK725" s="787"/>
      <c r="AL725" s="787"/>
      <c r="AM725" s="787"/>
      <c r="AN725" s="787"/>
      <c r="AO725" s="787"/>
      <c r="AP725" s="787"/>
      <c r="AQ725" s="787"/>
    </row>
    <row r="726" spans="1:43" s="731" customFormat="1" x14ac:dyDescent="0.25">
      <c r="A726" s="767"/>
      <c r="B726" s="767"/>
      <c r="C726" s="767"/>
      <c r="D726" s="767"/>
      <c r="E726" s="767"/>
      <c r="F726" s="777"/>
      <c r="G726" s="775" t="str">
        <f t="shared" si="80"/>
        <v/>
      </c>
      <c r="H726" s="775" t="str">
        <f t="shared" si="83"/>
        <v/>
      </c>
      <c r="I726" s="778" t="e">
        <f t="shared" si="81"/>
        <v>#N/A</v>
      </c>
      <c r="J726" s="745" t="e">
        <f t="shared" si="82"/>
        <v>#N/A</v>
      </c>
      <c r="K726" s="767"/>
      <c r="L726" s="767"/>
      <c r="M726" s="767"/>
      <c r="N726" s="767"/>
      <c r="O726" s="767"/>
      <c r="P726" s="767"/>
      <c r="Q726" s="767"/>
      <c r="R726" s="767"/>
      <c r="S726" s="767"/>
      <c r="T726" s="767"/>
      <c r="U726" s="767"/>
      <c r="V726" s="767"/>
      <c r="W726" s="767"/>
      <c r="X726" s="767"/>
      <c r="Y726" s="767"/>
      <c r="Z726" s="767"/>
      <c r="AA726" s="767"/>
      <c r="AB726" s="767"/>
      <c r="AC726" s="787"/>
      <c r="AD726" s="787"/>
      <c r="AE726" s="787"/>
      <c r="AF726" s="787"/>
      <c r="AG726" s="787"/>
      <c r="AH726" s="787"/>
      <c r="AI726" s="787"/>
      <c r="AJ726" s="787"/>
      <c r="AK726" s="787"/>
      <c r="AL726" s="787"/>
      <c r="AM726" s="787"/>
      <c r="AN726" s="787"/>
      <c r="AO726" s="787"/>
      <c r="AP726" s="787"/>
      <c r="AQ726" s="787"/>
    </row>
    <row r="727" spans="1:43" s="764" customFormat="1" x14ac:dyDescent="0.25">
      <c r="A727" s="767" t="s">
        <v>9046</v>
      </c>
      <c r="B727" s="767" t="s">
        <v>8257</v>
      </c>
      <c r="C727" s="767"/>
      <c r="D727" s="767" t="s">
        <v>51</v>
      </c>
      <c r="E727" s="767" t="s">
        <v>5371</v>
      </c>
      <c r="F727" s="777">
        <f>IF(L727&lt;&gt;0,MAX(L727,R727,X727,AD727),"NE")</f>
        <v>44902</v>
      </c>
      <c r="G727" s="775" t="str">
        <f t="shared" si="80"/>
        <v>A1</v>
      </c>
      <c r="H727" s="775" t="str">
        <f t="shared" si="83"/>
        <v>MR.DER-0184_22</v>
      </c>
      <c r="I727" s="778">
        <f t="shared" si="81"/>
        <v>44909</v>
      </c>
      <c r="J727" s="745" t="str">
        <f t="shared" si="82"/>
        <v>NÃO APROVADO</v>
      </c>
      <c r="K727" s="767" t="s">
        <v>3730</v>
      </c>
      <c r="L727" s="767">
        <v>44902</v>
      </c>
      <c r="M727" s="767" t="s">
        <v>5947</v>
      </c>
      <c r="N727" s="767" t="s">
        <v>5536</v>
      </c>
      <c r="O727" s="767">
        <v>44909</v>
      </c>
      <c r="P727" s="767" t="s">
        <v>3777</v>
      </c>
      <c r="Q727" s="767"/>
      <c r="R727" s="767"/>
      <c r="S727" s="767"/>
      <c r="T727" s="767"/>
      <c r="U727" s="767"/>
      <c r="V727" s="767"/>
      <c r="W727" s="767"/>
      <c r="X727" s="767"/>
      <c r="Y727" s="767"/>
      <c r="Z727" s="767"/>
      <c r="AA727" s="767"/>
      <c r="AB727" s="767"/>
      <c r="AC727" s="787"/>
      <c r="AD727" s="787"/>
      <c r="AE727" s="787"/>
      <c r="AF727" s="787"/>
      <c r="AG727" s="787"/>
      <c r="AH727" s="787"/>
      <c r="AI727" s="787"/>
      <c r="AJ727" s="787"/>
      <c r="AK727" s="787"/>
      <c r="AL727" s="787"/>
      <c r="AM727" s="787"/>
      <c r="AN727" s="787"/>
      <c r="AO727" s="787"/>
      <c r="AP727" s="787"/>
      <c r="AQ727" s="787"/>
    </row>
    <row r="728" spans="1:43" s="731" customFormat="1" x14ac:dyDescent="0.25">
      <c r="A728" s="767"/>
      <c r="B728" s="767"/>
      <c r="C728" s="767"/>
      <c r="D728" s="767"/>
      <c r="E728" s="767"/>
      <c r="F728" s="777"/>
      <c r="G728" s="775" t="str">
        <f t="shared" si="80"/>
        <v/>
      </c>
      <c r="H728" s="775" t="str">
        <f t="shared" si="83"/>
        <v/>
      </c>
      <c r="I728" s="778" t="e">
        <f t="shared" si="81"/>
        <v>#N/A</v>
      </c>
      <c r="J728" s="745" t="e">
        <f t="shared" si="82"/>
        <v>#N/A</v>
      </c>
      <c r="K728" s="767"/>
      <c r="L728" s="767"/>
      <c r="M728" s="767"/>
      <c r="N728" s="767"/>
      <c r="O728" s="767"/>
      <c r="P728" s="767"/>
      <c r="Q728" s="767"/>
      <c r="R728" s="767"/>
      <c r="S728" s="767"/>
      <c r="T728" s="767"/>
      <c r="U728" s="767"/>
      <c r="V728" s="767"/>
      <c r="W728" s="767"/>
      <c r="X728" s="767"/>
      <c r="Y728" s="767"/>
      <c r="Z728" s="767"/>
      <c r="AA728" s="767"/>
      <c r="AB728" s="767"/>
      <c r="AC728" s="787"/>
      <c r="AD728" s="787"/>
      <c r="AE728" s="787"/>
      <c r="AF728" s="787"/>
      <c r="AG728" s="787"/>
      <c r="AH728" s="787"/>
      <c r="AI728" s="787"/>
      <c r="AJ728" s="787"/>
      <c r="AK728" s="787"/>
      <c r="AL728" s="787"/>
      <c r="AM728" s="787"/>
      <c r="AN728" s="787"/>
      <c r="AO728" s="787"/>
      <c r="AP728" s="787"/>
      <c r="AQ728" s="787"/>
    </row>
    <row r="729" spans="1:43" s="725" customFormat="1" ht="22.5" x14ac:dyDescent="0.25">
      <c r="A729" s="767" t="s">
        <v>8263</v>
      </c>
      <c r="B729" s="767" t="s">
        <v>8257</v>
      </c>
      <c r="C729" s="767"/>
      <c r="D729" s="767" t="s">
        <v>52</v>
      </c>
      <c r="E729" s="767" t="s">
        <v>5372</v>
      </c>
      <c r="F729" s="777">
        <f>IF(L729&lt;&gt;0,MAX(L729,R729,X729,AD729),"NE")</f>
        <v>45265</v>
      </c>
      <c r="G729" s="775" t="str">
        <f t="shared" si="80"/>
        <v>A</v>
      </c>
      <c r="H729" s="775" t="str">
        <f t="shared" si="83"/>
        <v>MR.DER-0488_23-Entrega Final</v>
      </c>
      <c r="I729" s="778" t="str">
        <f t="shared" si="81"/>
        <v>ASSINADO</v>
      </c>
      <c r="J729" s="745" t="str">
        <f t="shared" si="82"/>
        <v>ND</v>
      </c>
      <c r="K729" s="767" t="s">
        <v>3730</v>
      </c>
      <c r="L729" s="767">
        <v>44827</v>
      </c>
      <c r="M729" s="767" t="s">
        <v>3763</v>
      </c>
      <c r="N729" s="767" t="s">
        <v>5537</v>
      </c>
      <c r="O729" s="767">
        <v>44844</v>
      </c>
      <c r="P729" s="767" t="s">
        <v>3777</v>
      </c>
      <c r="Q729" s="767" t="s">
        <v>3748</v>
      </c>
      <c r="R729" s="767">
        <v>44848</v>
      </c>
      <c r="S729" s="767" t="s">
        <v>5560</v>
      </c>
      <c r="T729" s="767"/>
      <c r="U729" s="767"/>
      <c r="V729" s="767" t="s">
        <v>3777</v>
      </c>
      <c r="W729" s="767" t="s">
        <v>3748</v>
      </c>
      <c r="X729" s="767">
        <v>45265</v>
      </c>
      <c r="Y729" s="767" t="s">
        <v>6982</v>
      </c>
      <c r="Z729" s="767"/>
      <c r="AA729" s="767" t="s">
        <v>6913</v>
      </c>
      <c r="AB729" s="767"/>
      <c r="AC729" s="787"/>
      <c r="AD729" s="787"/>
      <c r="AE729" s="787"/>
      <c r="AF729" s="787"/>
      <c r="AG729" s="787"/>
      <c r="AH729" s="787"/>
      <c r="AI729" s="787"/>
      <c r="AJ729" s="787"/>
      <c r="AK729" s="787"/>
      <c r="AL729" s="787"/>
      <c r="AM729" s="787"/>
      <c r="AN729" s="787"/>
      <c r="AO729" s="787"/>
      <c r="AP729" s="787"/>
      <c r="AQ729" s="787"/>
    </row>
    <row r="730" spans="1:43" s="725" customFormat="1" ht="22.5" x14ac:dyDescent="0.25">
      <c r="A730" s="767" t="s">
        <v>8263</v>
      </c>
      <c r="B730" s="767" t="s">
        <v>8257</v>
      </c>
      <c r="C730" s="767"/>
      <c r="D730" s="767" t="s">
        <v>53</v>
      </c>
      <c r="E730" s="767" t="s">
        <v>5373</v>
      </c>
      <c r="F730" s="777">
        <f>IF(L730&lt;&gt;0,MAX(L730,R730,X730,AD730),"NE")</f>
        <v>45265</v>
      </c>
      <c r="G730" s="775" t="str">
        <f t="shared" si="80"/>
        <v>A</v>
      </c>
      <c r="H730" s="775" t="str">
        <f t="shared" si="83"/>
        <v>MR.DER-0488_23-Entrega Final</v>
      </c>
      <c r="I730" s="778" t="str">
        <f t="shared" si="81"/>
        <v>ASSINADO</v>
      </c>
      <c r="J730" s="745" t="str">
        <f t="shared" si="82"/>
        <v>ND</v>
      </c>
      <c r="K730" s="767" t="s">
        <v>3730</v>
      </c>
      <c r="L730" s="767">
        <v>44859</v>
      </c>
      <c r="M730" s="767" t="s">
        <v>5612</v>
      </c>
      <c r="N730" s="767"/>
      <c r="O730" s="767"/>
      <c r="P730" s="767" t="s">
        <v>3777</v>
      </c>
      <c r="Q730" s="767" t="s">
        <v>3748</v>
      </c>
      <c r="R730" s="767">
        <v>44970</v>
      </c>
      <c r="S730" s="767" t="s">
        <v>6313</v>
      </c>
      <c r="T730" s="767"/>
      <c r="U730" s="767"/>
      <c r="V730" s="767" t="s">
        <v>3777</v>
      </c>
      <c r="W730" s="767" t="s">
        <v>3748</v>
      </c>
      <c r="X730" s="767">
        <v>45265</v>
      </c>
      <c r="Y730" s="767" t="s">
        <v>6982</v>
      </c>
      <c r="Z730" s="767"/>
      <c r="AA730" s="767" t="s">
        <v>6913</v>
      </c>
      <c r="AB730" s="767"/>
      <c r="AC730" s="787"/>
      <c r="AD730" s="787"/>
      <c r="AE730" s="787"/>
      <c r="AF730" s="787"/>
      <c r="AG730" s="787"/>
      <c r="AH730" s="787"/>
      <c r="AI730" s="787"/>
      <c r="AJ730" s="787"/>
      <c r="AK730" s="787"/>
      <c r="AL730" s="787"/>
      <c r="AM730" s="787"/>
      <c r="AN730" s="787"/>
      <c r="AO730" s="787"/>
      <c r="AP730" s="787"/>
      <c r="AQ730" s="787"/>
    </row>
    <row r="731" spans="1:43" s="731" customFormat="1" x14ac:dyDescent="0.25">
      <c r="A731" s="767"/>
      <c r="B731" s="767"/>
      <c r="C731" s="767"/>
      <c r="D731" s="767"/>
      <c r="E731" s="767"/>
      <c r="F731" s="777"/>
      <c r="G731" s="775" t="str">
        <f t="shared" ref="G731:G736" si="84">IF($F731="","",INDEX($K731:$FI731,1,MATCH($F731,$K731:$FI731,)-1))</f>
        <v/>
      </c>
      <c r="H731" s="775" t="str">
        <f t="shared" si="83"/>
        <v/>
      </c>
      <c r="I731" s="778" t="e">
        <f t="shared" si="81"/>
        <v>#N/A</v>
      </c>
      <c r="J731" s="745" t="e">
        <f t="shared" si="82"/>
        <v>#N/A</v>
      </c>
      <c r="K731" s="767"/>
      <c r="L731" s="767"/>
      <c r="M731" s="767"/>
      <c r="N731" s="767"/>
      <c r="O731" s="767"/>
      <c r="P731" s="767"/>
      <c r="Q731" s="767"/>
      <c r="R731" s="767"/>
      <c r="S731" s="767"/>
      <c r="T731" s="767"/>
      <c r="U731" s="767"/>
      <c r="V731" s="767"/>
      <c r="W731" s="767"/>
      <c r="X731" s="767"/>
      <c r="Y731" s="767"/>
      <c r="Z731" s="767"/>
      <c r="AA731" s="767"/>
      <c r="AB731" s="767"/>
      <c r="AC731" s="787"/>
      <c r="AD731" s="787"/>
      <c r="AE731" s="787"/>
      <c r="AF731" s="787"/>
      <c r="AG731" s="787"/>
      <c r="AH731" s="787"/>
      <c r="AI731" s="787"/>
      <c r="AJ731" s="787"/>
      <c r="AK731" s="787"/>
      <c r="AL731" s="787"/>
      <c r="AM731" s="787"/>
      <c r="AN731" s="787"/>
      <c r="AO731" s="787"/>
      <c r="AP731" s="787"/>
      <c r="AQ731" s="787"/>
    </row>
    <row r="732" spans="1:43" s="725" customFormat="1" x14ac:dyDescent="0.25">
      <c r="A732" s="767"/>
      <c r="B732" s="767"/>
      <c r="C732" s="767"/>
      <c r="D732" s="767" t="s">
        <v>54</v>
      </c>
      <c r="E732" s="767" t="s">
        <v>5374</v>
      </c>
      <c r="F732" s="777" t="str">
        <f>IF(L732&lt;&gt;0,MAX(L732,R732,X732,AD732),"NE")</f>
        <v>NE</v>
      </c>
      <c r="G732" s="775" t="e">
        <f t="shared" si="84"/>
        <v>#N/A</v>
      </c>
      <c r="H732" s="775" t="e">
        <f t="shared" si="83"/>
        <v>#N/A</v>
      </c>
      <c r="I732" s="778" t="str">
        <f t="shared" si="81"/>
        <v>NE</v>
      </c>
      <c r="J732" s="745" t="e">
        <f t="shared" si="82"/>
        <v>#N/A</v>
      </c>
      <c r="K732" s="767"/>
      <c r="L732" s="767"/>
      <c r="M732" s="767"/>
      <c r="N732" s="767"/>
      <c r="O732" s="767"/>
      <c r="P732" s="767"/>
      <c r="Q732" s="767"/>
      <c r="R732" s="767"/>
      <c r="S732" s="767"/>
      <c r="T732" s="767"/>
      <c r="U732" s="767"/>
      <c r="V732" s="767"/>
      <c r="W732" s="767"/>
      <c r="X732" s="767"/>
      <c r="Y732" s="767"/>
      <c r="Z732" s="767"/>
      <c r="AA732" s="767"/>
      <c r="AB732" s="767"/>
      <c r="AC732" s="787"/>
      <c r="AD732" s="787"/>
      <c r="AE732" s="787"/>
      <c r="AF732" s="787"/>
      <c r="AG732" s="787"/>
      <c r="AH732" s="787"/>
      <c r="AI732" s="787"/>
      <c r="AJ732" s="787"/>
      <c r="AK732" s="787"/>
      <c r="AL732" s="787"/>
      <c r="AM732" s="787"/>
      <c r="AN732" s="787"/>
      <c r="AO732" s="787"/>
      <c r="AP732" s="787"/>
      <c r="AQ732" s="787"/>
    </row>
    <row r="733" spans="1:43" s="725" customFormat="1" x14ac:dyDescent="0.25">
      <c r="A733" s="767"/>
      <c r="B733" s="767"/>
      <c r="C733" s="767"/>
      <c r="D733" s="767" t="s">
        <v>55</v>
      </c>
      <c r="E733" s="767" t="s">
        <v>5375</v>
      </c>
      <c r="F733" s="777" t="str">
        <f>IF(L733&lt;&gt;0,MAX(L733,R733,X733,AD733),"NE")</f>
        <v>NE</v>
      </c>
      <c r="G733" s="775" t="e">
        <f t="shared" si="84"/>
        <v>#N/A</v>
      </c>
      <c r="H733" s="775" t="e">
        <f t="shared" si="83"/>
        <v>#N/A</v>
      </c>
      <c r="I733" s="778" t="str">
        <f t="shared" si="81"/>
        <v>NE</v>
      </c>
      <c r="J733" s="745" t="e">
        <f t="shared" si="82"/>
        <v>#N/A</v>
      </c>
      <c r="K733" s="767"/>
      <c r="L733" s="767"/>
      <c r="M733" s="767"/>
      <c r="N733" s="767"/>
      <c r="O733" s="767"/>
      <c r="P733" s="767"/>
      <c r="Q733" s="767"/>
      <c r="R733" s="767"/>
      <c r="S733" s="767"/>
      <c r="T733" s="767"/>
      <c r="U733" s="767"/>
      <c r="V733" s="767"/>
      <c r="W733" s="767"/>
      <c r="X733" s="767"/>
      <c r="Y733" s="767"/>
      <c r="Z733" s="767"/>
      <c r="AA733" s="767"/>
      <c r="AB733" s="767"/>
      <c r="AC733" s="787"/>
      <c r="AD733" s="787"/>
      <c r="AE733" s="787"/>
      <c r="AF733" s="787"/>
      <c r="AG733" s="787"/>
      <c r="AH733" s="787"/>
      <c r="AI733" s="787"/>
      <c r="AJ733" s="787"/>
      <c r="AK733" s="787"/>
      <c r="AL733" s="787"/>
      <c r="AM733" s="787"/>
      <c r="AN733" s="787"/>
      <c r="AO733" s="787"/>
      <c r="AP733" s="787"/>
      <c r="AQ733" s="787"/>
    </row>
    <row r="734" spans="1:43" s="725" customFormat="1" x14ac:dyDescent="0.25">
      <c r="A734" s="767"/>
      <c r="B734" s="767"/>
      <c r="C734" s="767"/>
      <c r="D734" s="767" t="s">
        <v>56</v>
      </c>
      <c r="E734" s="767" t="s">
        <v>5376</v>
      </c>
      <c r="F734" s="777" t="str">
        <f>IF(L734&lt;&gt;0,MAX(L734,R734,X734,AD734),"NE")</f>
        <v>NE</v>
      </c>
      <c r="G734" s="775" t="e">
        <f t="shared" si="84"/>
        <v>#N/A</v>
      </c>
      <c r="H734" s="775" t="e">
        <f t="shared" si="83"/>
        <v>#N/A</v>
      </c>
      <c r="I734" s="778" t="str">
        <f t="shared" si="81"/>
        <v>NE</v>
      </c>
      <c r="J734" s="745" t="e">
        <f t="shared" si="82"/>
        <v>#N/A</v>
      </c>
      <c r="K734" s="767"/>
      <c r="L734" s="767"/>
      <c r="M734" s="767"/>
      <c r="N734" s="767"/>
      <c r="O734" s="767"/>
      <c r="P734" s="767"/>
      <c r="Q734" s="767"/>
      <c r="R734" s="767"/>
      <c r="S734" s="767"/>
      <c r="T734" s="767"/>
      <c r="U734" s="767"/>
      <c r="V734" s="767"/>
      <c r="W734" s="767"/>
      <c r="X734" s="767"/>
      <c r="Y734" s="767"/>
      <c r="Z734" s="767"/>
      <c r="AA734" s="767"/>
      <c r="AB734" s="767"/>
      <c r="AC734" s="787"/>
      <c r="AD734" s="787"/>
      <c r="AE734" s="787"/>
      <c r="AF734" s="787"/>
      <c r="AG734" s="787"/>
      <c r="AH734" s="787"/>
      <c r="AI734" s="787"/>
      <c r="AJ734" s="787"/>
      <c r="AK734" s="787"/>
      <c r="AL734" s="787"/>
      <c r="AM734" s="787"/>
      <c r="AN734" s="787"/>
      <c r="AO734" s="787"/>
      <c r="AP734" s="787"/>
      <c r="AQ734" s="787"/>
    </row>
    <row r="735" spans="1:43" s="725" customFormat="1" x14ac:dyDescent="0.25">
      <c r="A735" s="767"/>
      <c r="B735" s="767"/>
      <c r="C735" s="767"/>
      <c r="D735" s="767" t="s">
        <v>57</v>
      </c>
      <c r="E735" s="767" t="s">
        <v>5377</v>
      </c>
      <c r="F735" s="777" t="str">
        <f>IF(L735&lt;&gt;0,MAX(L735,R735,X735,AD735),"NE")</f>
        <v>NE</v>
      </c>
      <c r="G735" s="775" t="e">
        <f t="shared" si="84"/>
        <v>#N/A</v>
      </c>
      <c r="H735" s="775" t="e">
        <f t="shared" si="83"/>
        <v>#N/A</v>
      </c>
      <c r="I735" s="778" t="str">
        <f t="shared" si="81"/>
        <v>NE</v>
      </c>
      <c r="J735" s="745" t="e">
        <f t="shared" si="82"/>
        <v>#N/A</v>
      </c>
      <c r="K735" s="767"/>
      <c r="L735" s="767"/>
      <c r="M735" s="767"/>
      <c r="N735" s="767"/>
      <c r="O735" s="767"/>
      <c r="P735" s="767"/>
      <c r="Q735" s="767"/>
      <c r="R735" s="767"/>
      <c r="S735" s="767"/>
      <c r="T735" s="767"/>
      <c r="U735" s="767"/>
      <c r="V735" s="767"/>
      <c r="W735" s="767"/>
      <c r="X735" s="767"/>
      <c r="Y735" s="767"/>
      <c r="Z735" s="767"/>
      <c r="AA735" s="767"/>
      <c r="AB735" s="767"/>
      <c r="AC735" s="787"/>
      <c r="AD735" s="787"/>
      <c r="AE735" s="787"/>
      <c r="AF735" s="787"/>
      <c r="AG735" s="787"/>
      <c r="AH735" s="787"/>
      <c r="AI735" s="787"/>
      <c r="AJ735" s="787"/>
      <c r="AK735" s="787"/>
      <c r="AL735" s="787"/>
      <c r="AM735" s="787"/>
      <c r="AN735" s="787"/>
      <c r="AO735" s="787"/>
      <c r="AP735" s="787"/>
      <c r="AQ735" s="787"/>
    </row>
    <row r="736" spans="1:43" s="725" customFormat="1" x14ac:dyDescent="0.25">
      <c r="A736" s="767"/>
      <c r="B736" s="767"/>
      <c r="C736" s="767"/>
      <c r="D736" s="767" t="s">
        <v>58</v>
      </c>
      <c r="E736" s="767" t="s">
        <v>5378</v>
      </c>
      <c r="F736" s="777" t="str">
        <f>IF(L736&lt;&gt;0,MAX(L736,R736,X736,AD736),"NE")</f>
        <v>NE</v>
      </c>
      <c r="G736" s="775" t="e">
        <f t="shared" si="84"/>
        <v>#N/A</v>
      </c>
      <c r="H736" s="775" t="e">
        <f t="shared" si="83"/>
        <v>#N/A</v>
      </c>
      <c r="I736" s="778" t="str">
        <f t="shared" si="81"/>
        <v>NE</v>
      </c>
      <c r="J736" s="745" t="e">
        <f t="shared" si="82"/>
        <v>#N/A</v>
      </c>
      <c r="K736" s="767"/>
      <c r="L736" s="767"/>
      <c r="M736" s="767"/>
      <c r="N736" s="767"/>
      <c r="O736" s="767"/>
      <c r="P736" s="767"/>
      <c r="Q736" s="767"/>
      <c r="R736" s="767"/>
      <c r="S736" s="767"/>
      <c r="T736" s="767"/>
      <c r="U736" s="767"/>
      <c r="V736" s="767"/>
      <c r="W736" s="767"/>
      <c r="X736" s="767"/>
      <c r="Y736" s="767"/>
      <c r="Z736" s="767"/>
      <c r="AA736" s="767"/>
      <c r="AB736" s="767"/>
      <c r="AC736" s="787"/>
      <c r="AD736" s="787"/>
      <c r="AE736" s="787"/>
      <c r="AF736" s="787"/>
      <c r="AG736" s="787"/>
      <c r="AH736" s="787"/>
      <c r="AI736" s="787"/>
      <c r="AJ736" s="787"/>
      <c r="AK736" s="787"/>
      <c r="AL736" s="787"/>
      <c r="AM736" s="787"/>
      <c r="AN736" s="787"/>
      <c r="AO736" s="787"/>
      <c r="AP736" s="787"/>
      <c r="AQ736" s="787"/>
    </row>
  </sheetData>
  <autoFilter ref="A2:AZ736" xr:uid="{00000000-0001-0000-0700-000000000000}"/>
  <mergeCells count="9">
    <mergeCell ref="A1:C1"/>
    <mergeCell ref="AU1:AZ1"/>
    <mergeCell ref="AO1:AT1"/>
    <mergeCell ref="F1:I1"/>
    <mergeCell ref="K1:P1"/>
    <mergeCell ref="Q1:V1"/>
    <mergeCell ref="W1:AB1"/>
    <mergeCell ref="AC1:AH1"/>
    <mergeCell ref="AI1:AN1"/>
  </mergeCells>
  <phoneticPr fontId="15" type="noConversion"/>
  <conditionalFormatting sqref="F4:J63 F65:J112 AC113:AX530 F114:J114 F116:J116 F118:J118 F120:J120 F122:J153 F155:J245 F247:J260 H260:J268 F260:F287 G261:J261 F280:J285 F289:J736 AF531:AX531 AC531:AD588 AC532:AX737">
    <cfRule type="cellIs" dxfId="57" priority="21" operator="equal">
      <formula>"NE"</formula>
    </cfRule>
    <cfRule type="cellIs" dxfId="56" priority="22" operator="equal">
      <formula>"N"</formula>
    </cfRule>
  </conditionalFormatting>
  <conditionalFormatting sqref="G262:G268">
    <cfRule type="cellIs" dxfId="55" priority="13" operator="equal">
      <formula>"NE"</formula>
    </cfRule>
    <cfRule type="cellIs" dxfId="54" priority="14" operator="equal">
      <formula>"N"</formula>
    </cfRule>
  </conditionalFormatting>
  <conditionalFormatting sqref="G269:J287">
    <cfRule type="cellIs" dxfId="53" priority="9" operator="equal">
      <formula>"NE"</formula>
    </cfRule>
    <cfRule type="cellIs" dxfId="52" priority="10" operator="equal">
      <formula>"N"</formula>
    </cfRule>
  </conditionalFormatting>
  <conditionalFormatting sqref="J4:J63 J65:J112 J114 J116 J118 J120 J122:J153 J155:J245 J247:J287 J289:J736">
    <cfRule type="containsText" dxfId="51" priority="23" operator="containsText" text="APROVADO COM RESSALVAS">
      <formula>NOT(ISERROR(SEARCH("APROVADO COM RESSALVAS",J4)))</formula>
    </cfRule>
    <cfRule type="containsText" dxfId="50" priority="24" operator="containsText" text="NÃO APROVADO">
      <formula>NOT(ISERROR(SEARCH("NÃO APROVADO",J4)))</formula>
    </cfRule>
  </conditionalFormatting>
  <conditionalFormatting sqref="J256:J268">
    <cfRule type="cellIs" dxfId="49" priority="19" operator="equal">
      <formula>"NE"</formula>
    </cfRule>
    <cfRule type="cellIs" dxfId="48" priority="20" operator="equal">
      <formula>"N"</formula>
    </cfRule>
  </conditionalFormatting>
  <conditionalFormatting sqref="Q96:R100">
    <cfRule type="cellIs" dxfId="47" priority="1" operator="equal">
      <formula>"NE"</formula>
    </cfRule>
    <cfRule type="cellIs" dxfId="46" priority="2" operator="equal">
      <formula>"N"</formula>
    </cfRule>
  </conditionalFormatting>
  <conditionalFormatting sqref="W96:Y100">
    <cfRule type="cellIs" dxfId="45" priority="3" operator="equal">
      <formula>"NE"</formula>
    </cfRule>
    <cfRule type="cellIs" dxfId="44" priority="4" operator="equal">
      <formula>"N"</formula>
    </cfRule>
  </conditionalFormatting>
  <conditionalFormatting sqref="AC101:AP101 AR101:AV101 AX101 AO101:AP111 AR101:AS111 AU101:AV111 AC102:AX111 AC112:AD112 AF112:AX112">
    <cfRule type="cellIs" dxfId="43" priority="15" operator="equal">
      <formula>"NE"</formula>
    </cfRule>
    <cfRule type="cellIs" dxfId="42" priority="16" operator="equal">
      <formula>"N"</formula>
    </cfRule>
  </conditionalFormatting>
  <conditionalFormatting sqref="AF65:AJ65 AL65:AX65 AC65:AD100 AI65:AJ100 AF66:AX100">
    <cfRule type="cellIs" dxfId="41" priority="17" operator="equal">
      <formula>"NE"</formula>
    </cfRule>
    <cfRule type="cellIs" dxfId="40" priority="18" operator="equal">
      <formula>"N"</formula>
    </cfRule>
  </conditionalFormatting>
  <hyperlinks>
    <hyperlink ref="M122" r:id="rId1" display="pw:\\pw.planservi.com.br:PROJETOS\Documents\C0849 - DER\40_Emissao\03_GRD\GRDs_Enviadas DER\MR.DER-0008_22\" xr:uid="{00000000-0004-0000-0700-000000000000}"/>
    <hyperlink ref="M123" r:id="rId2" display="pw:\\pw.planservi.com.br:PROJETOS\Documents\C0849 - DER\40_Emissao\03_GRD\GRDs_Enviadas DER\MR.DER-0008_22\" xr:uid="{00000000-0004-0000-0700-000001000000}"/>
    <hyperlink ref="M124" r:id="rId3" display="pw:\\pw.planservi.com.br:PROJETOS\Documents\C0849 - DER\40_Emissao\03_GRD\GRDs_Enviadas DER\MR.DER-0008_22\" xr:uid="{00000000-0004-0000-0700-000002000000}"/>
    <hyperlink ref="M125" r:id="rId4" display="pw:\\pw.planservi.com.br:PROJETOS\Documents\C0849 - DER\40_Emissao\03_GRD\GRDs_Enviadas DER\MR.DER-0008_22\" xr:uid="{00000000-0004-0000-0700-000003000000}"/>
    <hyperlink ref="M126" r:id="rId5" display="pw:\\pw.planservi.com.br:PROJETOS\Documents\C0849 - DER\40_Emissao\03_GRD\GRDs_Enviadas DER\MR.DER-0008_22\" xr:uid="{00000000-0004-0000-0700-000004000000}"/>
    <hyperlink ref="M127" r:id="rId6" display="pw:\\pw.planservi.com.br:PROJETOS\Documents\C0849 - DER\40_Emissao\03_GRD\GRDs_Enviadas DER\MR.DER-0008_22\" xr:uid="{00000000-0004-0000-0700-000005000000}"/>
    <hyperlink ref="M128" r:id="rId7" display="pw:\\pw.planservi.com.br:PROJETOS\Documents\C0849 - DER\40_Emissao\03_GRD\GRDs_Enviadas DER\MR.DER-0008_22\" xr:uid="{00000000-0004-0000-0700-000006000000}"/>
    <hyperlink ref="M129" r:id="rId8" display="pw:\\pw.planservi.com.br:PROJETOS\Documents\C0849 - DER\40_Emissao\03_GRD\GRDs_Enviadas DER\MR.DER-0008_22\" xr:uid="{00000000-0004-0000-0700-000007000000}"/>
    <hyperlink ref="M130" r:id="rId9" display="pw:\\pw.planservi.com.br:PROJETOS\Documents\C0849 - DER\40_Emissao\03_GRD\GRDs_Enviadas DER\MR.DER-0008_22\" xr:uid="{00000000-0004-0000-0700-000008000000}"/>
    <hyperlink ref="M131" r:id="rId10" display="pw:\\pw.planservi.com.br:PROJETOS\Documents\C0849 - DER\40_Emissao\03_GRD\GRDs_Enviadas DER\MR.DER-0008_22\" xr:uid="{00000000-0004-0000-0700-000009000000}"/>
    <hyperlink ref="M132" r:id="rId11" display="pw:\\pw.planservi.com.br:PROJETOS\Documents\C0849 - DER\40_Emissao\03_GRD\GRDs_Enviadas DER\MR.DER-0008_22\" xr:uid="{00000000-0004-0000-0700-00000A000000}"/>
    <hyperlink ref="M133" r:id="rId12" display="pw:\\pw.planservi.com.br:PROJETOS\Documents\C0849 - DER\40_Emissao\03_GRD\GRDs_Enviadas DER\MR.DER-0008_22\" xr:uid="{00000000-0004-0000-0700-00000B000000}"/>
    <hyperlink ref="M134" r:id="rId13" display="pw:\\pw.planservi.com.br:PROJETOS\Documents\C0849 - DER\40_Emissao\03_GRD\GRDs_Enviadas DER\MR.DER-0008_22\" xr:uid="{00000000-0004-0000-0700-00000C000000}"/>
    <hyperlink ref="M135" r:id="rId14" display="pw:\\pw.planservi.com.br:PROJETOS\Documents\C0849 - DER\40_Emissao\03_GRD\GRDs_Enviadas DER\MR.DER-0008_22\" xr:uid="{00000000-0004-0000-0700-00000D000000}"/>
    <hyperlink ref="M136" r:id="rId15" display="pw:\\pw.planservi.com.br:PROJETOS\Documents\C0849 - DER\40_Emissao\03_GRD\GRDs_Enviadas DER\MR.DER-0008_22\" xr:uid="{00000000-0004-0000-0700-00000E000000}"/>
    <hyperlink ref="M137" r:id="rId16" display="pw:\\pw.planservi.com.br:PROJETOS\Documents\C0849 - DER\40_Emissao\03_GRD\GRDs_Enviadas DER\MR.DER-0008_22\" xr:uid="{00000000-0004-0000-0700-00000F000000}"/>
    <hyperlink ref="M138" r:id="rId17" display="pw:\\pw.planservi.com.br:PROJETOS\Documents\C0849 - DER\40_Emissao\03_GRD\GRDs_Enviadas DER\MR.DER-0008_22\" xr:uid="{00000000-0004-0000-0700-000010000000}"/>
    <hyperlink ref="M139" r:id="rId18" display="pw:\\pw.planservi.com.br:PROJETOS\Documents\C0849 - DER\40_Emissao\03_GRD\GRDs_Enviadas DER\MR.DER-0008_22\" xr:uid="{00000000-0004-0000-0700-000011000000}"/>
    <hyperlink ref="M140" r:id="rId19" display="pw:\\pw.planservi.com.br:PROJETOS\Documents\C0849 - DER\40_Emissao\03_GRD\GRDs_Enviadas DER\MR.DER-0008_22\" xr:uid="{00000000-0004-0000-0700-000012000000}"/>
    <hyperlink ref="M141" r:id="rId20" display="pw:\\pw.planservi.com.br:PROJETOS\Documents\C0849 - DER\40_Emissao\03_GRD\GRDs_Enviadas DER\MR.DER-0008_22\" xr:uid="{00000000-0004-0000-0700-000013000000}"/>
    <hyperlink ref="M142" r:id="rId21" display="pw:\\pw.planservi.com.br:PROJETOS\Documents\C0849 - DER\40_Emissao\03_GRD\GRDs_Enviadas DER\MR.DER-0008_22\" xr:uid="{00000000-0004-0000-0700-000014000000}"/>
    <hyperlink ref="M143" r:id="rId22" display="pw:\\pw.planservi.com.br:PROJETOS\Documents\C0849 - DER\40_Emissao\03_GRD\GRDs_Enviadas DER\MR.DER-0008_22\" xr:uid="{00000000-0004-0000-0700-000015000000}"/>
    <hyperlink ref="M144" r:id="rId23" display="pw:\\pw.planservi.com.br:PROJETOS\Documents\C0849 - DER\40_Emissao\03_GRD\GRDs_Enviadas DER\MR.DER-0008_22\" xr:uid="{00000000-0004-0000-0700-000016000000}"/>
    <hyperlink ref="M145" r:id="rId24" display="pw:\\pw.planservi.com.br:PROJETOS\Documents\C0849 - DER\40_Emissao\03_GRD\GRDs_Enviadas DER\MR.DER-0008_22\" xr:uid="{00000000-0004-0000-0700-000017000000}"/>
    <hyperlink ref="M146" r:id="rId25" display="pw:\\pw.planservi.com.br:PROJETOS\Documents\C0849 - DER\40_Emissao\03_GRD\GRDs_Enviadas DER\MR.DER-0008_22\" xr:uid="{00000000-0004-0000-0700-000018000000}"/>
    <hyperlink ref="M147" r:id="rId26" display="pw:\\pw.planservi.com.br:PROJETOS\Documents\C0849 - DER\40_Emissao\03_GRD\GRDs_Enviadas DER\MR.DER-0008_22\" xr:uid="{00000000-0004-0000-0700-000019000000}"/>
    <hyperlink ref="M148" r:id="rId27" display="pw:\\pw.planservi.com.br:PROJETOS\Documents\C0849 - DER\40_Emissao\03_GRD\GRDs_Enviadas DER\MR.DER-0008_22\" xr:uid="{00000000-0004-0000-0700-00001A000000}"/>
    <hyperlink ref="M149" r:id="rId28" display="pw:\\pw.planservi.com.br:PROJETOS\Documents\C0849 - DER\40_Emissao\03_GRD\GRDs_Enviadas DER\MR.DER-0008_22\" xr:uid="{00000000-0004-0000-0700-00001B000000}"/>
    <hyperlink ref="M150" r:id="rId29" display="pw:\\pw.planservi.com.br:PROJETOS\Documents\C0849 - DER\40_Emissao\03_GRD\GRDs_Enviadas DER\MR.DER-0008_22\" xr:uid="{00000000-0004-0000-0700-00001C000000}"/>
    <hyperlink ref="M65" r:id="rId30" display="pw:\\pw.planservi.com.br:PROJETOS\Documents\C0849 - DER\40_Emissao\03_GRD\0-GRDs_Enviadas DER\MR.DER-0028_22\" xr:uid="{00000000-0004-0000-0700-00001D000000}"/>
    <hyperlink ref="M66" r:id="rId31" display="pw:\\pw.planservi.com.br:PROJETOS\Documents\C0849 - DER\40_Emissao\03_GRD\0-GRDs_Enviadas DER\MR.DER-0028_22\" xr:uid="{00000000-0004-0000-0700-00001E000000}"/>
    <hyperlink ref="M67" r:id="rId32" display="pw:\\pw.planservi.com.br:PROJETOS\Documents\C0849 - DER\40_Emissao\03_GRD\0-GRDs_Enviadas DER\MR.DER-0028_22\" xr:uid="{00000000-0004-0000-0700-00001F000000}"/>
    <hyperlink ref="M68" r:id="rId33" display="pw:\\pw.planservi.com.br:PROJETOS\Documents\C0849 - DER\40_Emissao\03_GRD\0-GRDs_Enviadas DER\MR.DER-0028_22\" xr:uid="{00000000-0004-0000-0700-000020000000}"/>
    <hyperlink ref="M69" r:id="rId34" display="pw:\\pw.planservi.com.br:PROJETOS\Documents\C0849 - DER\40_Emissao\03_GRD\0-GRDs_Enviadas DER\MR.DER-0028_22\" xr:uid="{00000000-0004-0000-0700-000021000000}"/>
    <hyperlink ref="M70" r:id="rId35" display="pw:\\pw.planservi.com.br:PROJETOS\Documents\C0849 - DER\40_Emissao\03_GRD\0-GRDs_Enviadas DER\MR.DER-0028_22\" xr:uid="{00000000-0004-0000-0700-000022000000}"/>
    <hyperlink ref="M71" r:id="rId36" display="pw:\\pw.planservi.com.br:PROJETOS\Documents\C0849 - DER\40_Emissao\03_GRD\0-GRDs_Enviadas DER\MR.DER-0028_22\" xr:uid="{00000000-0004-0000-0700-000023000000}"/>
    <hyperlink ref="M72" r:id="rId37" display="pw:\\pw.planservi.com.br:PROJETOS\Documents\C0849 - DER\40_Emissao\03_GRD\0-GRDs_Enviadas DER\MR.DER-0028_22\" xr:uid="{00000000-0004-0000-0700-000024000000}"/>
    <hyperlink ref="M73" r:id="rId38" display="pw:\\pw.planservi.com.br:PROJETOS\Documents\C0849 - DER\40_Emissao\03_GRD\0-GRDs_Enviadas DER\MR.DER-0028_22\" xr:uid="{00000000-0004-0000-0700-000025000000}"/>
    <hyperlink ref="M74" r:id="rId39" display="pw:\\pw.planservi.com.br:PROJETOS\Documents\C0849 - DER\40_Emissao\03_GRD\0-GRDs_Enviadas DER\MR.DER-0028_22\" xr:uid="{00000000-0004-0000-0700-000026000000}"/>
    <hyperlink ref="M75" r:id="rId40" display="pw:\\pw.planservi.com.br:PROJETOS\Documents\C0849 - DER\40_Emissao\03_GRD\0-GRDs_Enviadas DER\MR.DER-0028_22\" xr:uid="{00000000-0004-0000-0700-000027000000}"/>
    <hyperlink ref="M76" r:id="rId41" display="pw:\\pw.planservi.com.br:PROJETOS\Documents\C0849 - DER\40_Emissao\03_GRD\0-GRDs_Enviadas DER\MR.DER-0028_22\" xr:uid="{00000000-0004-0000-0700-000028000000}"/>
    <hyperlink ref="M77" r:id="rId42" display="pw:\\pw.planservi.com.br:PROJETOS\Documents\C0849 - DER\40_Emissao\03_GRD\0-GRDs_Enviadas DER\MR.DER-0028_22\" xr:uid="{00000000-0004-0000-0700-000029000000}"/>
    <hyperlink ref="M78" r:id="rId43" display="pw:\\pw.planservi.com.br:PROJETOS\Documents\C0849 - DER\40_Emissao\03_GRD\0-GRDs_Enviadas DER\MR.DER-0028_22\" xr:uid="{00000000-0004-0000-0700-00002A000000}"/>
    <hyperlink ref="M79" r:id="rId44" display="pw:\\pw.planservi.com.br:PROJETOS\Documents\C0849 - DER\40_Emissao\03_GRD\0-GRDs_Enviadas DER\MR.DER-0028_22\" xr:uid="{00000000-0004-0000-0700-00002B000000}"/>
    <hyperlink ref="M80" r:id="rId45" display="pw:\\pw.planservi.com.br:PROJETOS\Documents\C0849 - DER\40_Emissao\03_GRD\0-GRDs_Enviadas DER\MR.DER-0028_22\" xr:uid="{00000000-0004-0000-0700-00002C000000}"/>
    <hyperlink ref="M81" r:id="rId46" display="pw:\\pw.planservi.com.br:PROJETOS\Documents\C0849 - DER\40_Emissao\03_GRD\0-GRDs_Enviadas DER\MR.DER-0028_22\" xr:uid="{00000000-0004-0000-0700-00002D000000}"/>
    <hyperlink ref="M82" r:id="rId47" display="pw:\\pw.planservi.com.br:PROJETOS\Documents\C0849 - DER\40_Emissao\03_GRD\0-GRDs_Enviadas DER\MR.DER-0028_22\" xr:uid="{00000000-0004-0000-0700-00002E000000}"/>
    <hyperlink ref="M83" r:id="rId48" display="pw:\\pw.planservi.com.br:PROJETOS\Documents\C0849 - DER\40_Emissao\03_GRD\0-GRDs_Enviadas DER\MR.DER-0028_22\" xr:uid="{00000000-0004-0000-0700-00002F000000}"/>
    <hyperlink ref="M84" r:id="rId49" display="pw:\\pw.planservi.com.br:PROJETOS\Documents\C0849 - DER\40_Emissao\03_GRD\0-GRDs_Enviadas DER\MR.DER-0028_22\" xr:uid="{00000000-0004-0000-0700-000030000000}"/>
    <hyperlink ref="M85" r:id="rId50" display="pw:\\pw.planservi.com.br:PROJETOS\Documents\C0849 - DER\40_Emissao\03_GRD\0-GRDs_Enviadas DER\MR.DER-0028_22\" xr:uid="{00000000-0004-0000-0700-000031000000}"/>
    <hyperlink ref="M86" r:id="rId51" display="pw:\\pw.planservi.com.br:PROJETOS\Documents\C0849 - DER\40_Emissao\03_GRD\0-GRDs_Enviadas DER\MR.DER-0028_22\" xr:uid="{00000000-0004-0000-0700-000032000000}"/>
    <hyperlink ref="M87" r:id="rId52" display="pw:\\pw.planservi.com.br:PROJETOS\Documents\C0849 - DER\40_Emissao\03_GRD\0-GRDs_Enviadas DER\MR.DER-0028_22\" xr:uid="{00000000-0004-0000-0700-000033000000}"/>
    <hyperlink ref="M88" r:id="rId53" display="pw:\\pw.planservi.com.br:PROJETOS\Documents\C0849 - DER\40_Emissao\03_GRD\0-GRDs_Enviadas DER\MR.DER-0028_22\" xr:uid="{00000000-0004-0000-0700-000034000000}"/>
    <hyperlink ref="M89" r:id="rId54" display="pw:\\pw.planservi.com.br:PROJETOS\Documents\C0849 - DER\40_Emissao\03_GRD\0-GRDs_Enviadas DER\MR.DER-0028_22\" xr:uid="{00000000-0004-0000-0700-000035000000}"/>
    <hyperlink ref="M90" r:id="rId55" display="pw:\\pw.planservi.com.br:PROJETOS\Documents\C0849 - DER\40_Emissao\03_GRD\0-GRDs_Enviadas DER\MR.DER-0028_22\" xr:uid="{00000000-0004-0000-0700-000036000000}"/>
    <hyperlink ref="M91" r:id="rId56" display="pw:\\pw.planservi.com.br:PROJETOS\Documents\C0849 - DER\40_Emissao\03_GRD\0-GRDs_Enviadas DER\MR.DER-0028_22\" xr:uid="{00000000-0004-0000-0700-000037000000}"/>
    <hyperlink ref="M92" r:id="rId57" display="pw:\\pw.planservi.com.br:PROJETOS\Documents\C0849 - DER\40_Emissao\03_GRD\0-GRDs_Enviadas DER\MR.DER-0028_22\" xr:uid="{00000000-0004-0000-0700-000038000000}"/>
    <hyperlink ref="M93" r:id="rId58" display="pw:\\pw.planservi.com.br:PROJETOS\Documents\C0849 - DER\40_Emissao\03_GRD\0-GRDs_Enviadas DER\MR.DER-0028_22\" xr:uid="{00000000-0004-0000-0700-000039000000}"/>
    <hyperlink ref="M94" r:id="rId59" display="pw:\\pw.planservi.com.br:PROJETOS\Documents\C0849 - DER\40_Emissao\03_GRD\0-GRDs_Enviadas DER\MR.DER-0028_22\" xr:uid="{00000000-0004-0000-0700-00003A000000}"/>
    <hyperlink ref="M95" r:id="rId60" display="pw:\\pw.planservi.com.br:PROJETOS\Documents\C0849 - DER\40_Emissao\03_GRD\0-GRDs_Enviadas DER\MR.DER-0028_22\" xr:uid="{00000000-0004-0000-0700-00003B000000}"/>
    <hyperlink ref="M729" r:id="rId61" display="pw:\\pw.planservi.com.br:PROJETOS\Documents\C0849 - DER\40_Emissao\03_GRD\0-GRDs_Enviadas DER\MR.DER-0032_22\" xr:uid="{00000000-0004-0000-0700-00003C000000}"/>
    <hyperlink ref="M101" r:id="rId62" display="pw:\\pw.planservi.com.br:PROJETOS\Documents\C0849 - DER\40_Emissao\03_GRD\0-GRDs_Enviadas DER\MR.DER-0041_22\" xr:uid="{00000000-0004-0000-0700-00003D000000}"/>
    <hyperlink ref="M102" r:id="rId63" display="pw:\\pw.planservi.com.br:PROJETOS\Documents\C0849 - DER\40_Emissao\03_GRD\0-GRDs_Enviadas DER\MR.DER-0041_22\" xr:uid="{00000000-0004-0000-0700-00003E000000}"/>
    <hyperlink ref="M103" r:id="rId64" display="pw:\\pw.planservi.com.br:PROJETOS\Documents\C0849 - DER\40_Emissao\03_GRD\0-GRDs_Enviadas DER\MR.DER-0041_22\" xr:uid="{00000000-0004-0000-0700-00003F000000}"/>
    <hyperlink ref="M104" r:id="rId65" display="pw:\\pw.planservi.com.br:PROJETOS\Documents\C0849 - DER\40_Emissao\03_GRD\0-GRDs_Enviadas DER\MR.DER-0041_22\" xr:uid="{00000000-0004-0000-0700-000040000000}"/>
    <hyperlink ref="M105" r:id="rId66" display="pw:\\pw.planservi.com.br:PROJETOS\Documents\C0849 - DER\40_Emissao\03_GRD\0-GRDs_Enviadas DER\MR.DER-0041_22\" xr:uid="{00000000-0004-0000-0700-000041000000}"/>
    <hyperlink ref="M106" r:id="rId67" display="pw:\\pw.planservi.com.br:PROJETOS\Documents\C0849 - DER\40_Emissao\03_GRD\0-GRDs_Enviadas DER\MR.DER-0041_22\" xr:uid="{00000000-0004-0000-0700-000042000000}"/>
    <hyperlink ref="M107" r:id="rId68" display="pw:\\pw.planservi.com.br:PROJETOS\Documents\C0849 - DER\40_Emissao\03_GRD\0-GRDs_Enviadas DER\MR.DER-0041_22\" xr:uid="{00000000-0004-0000-0700-000043000000}"/>
    <hyperlink ref="M108" r:id="rId69" display="pw:\\pw.planservi.com.br:PROJETOS\Documents\C0849 - DER\40_Emissao\03_GRD\0-GRDs_Enviadas DER\MR.DER-0041_22\" xr:uid="{00000000-0004-0000-0700-000044000000}"/>
    <hyperlink ref="M109" r:id="rId70" display="pw:\\pw.planservi.com.br:PROJETOS\Documents\C0849 - DER\40_Emissao\03_GRD\0-GRDs_Enviadas DER\MR.DER-0041_22\" xr:uid="{00000000-0004-0000-0700-000045000000}"/>
    <hyperlink ref="M110" r:id="rId71" display="pw:\\pw.planservi.com.br:PROJETOS\Documents\C0849 - DER\40_Emissao\03_GRD\0-GRDs_Enviadas DER\MR.DER-0041_22\" xr:uid="{00000000-0004-0000-0700-000046000000}"/>
    <hyperlink ref="M111" r:id="rId72" display="pw:\\pw.planservi.com.br:PROJETOS\Documents\C0849 - DER\40_Emissao\03_GRD\0-GRDs_Enviadas DER\MR.DER-0041_22\" xr:uid="{00000000-0004-0000-0700-000047000000}"/>
    <hyperlink ref="P65" r:id="rId73" display="pw:\\pw.planservi.com.br:PROJETOS\Documents\C0849 - DER\30_Producao\8-D19– SP 259 - km 308,80-353,80\05_Geot\05.00_R031\2022 09 23-R-031_Emissão Inicial-Programação e Ensaios.doc" xr:uid="{00000000-0004-0000-0700-000048000000}"/>
    <hyperlink ref="P66:P111" r:id="rId74" display="pw:\\pw.planservi.com.br:PROJETOS\Documents\C0849 - DER\30_Producao\8-D19– SP 259 - km 308,80-353,80\05_Geot\05.00_R031\2022 09 23-R-031_Emissão Inicial-Programação e Ensaios.doc" xr:uid="{00000000-0004-0000-0700-000049000000}"/>
    <hyperlink ref="S729" r:id="rId75" display="pw:\\pw.planservi.com.br:PROJETOS\Documents\C0849 - DER\40_Emissao\03_GRD\0-GRDs_Enviadas DER\3ºMEDIÇÃO\MR.DER-0059_22\" xr:uid="{00000000-0004-0000-0700-00004A000000}"/>
    <hyperlink ref="S65" r:id="rId76" display="pw:\\pw.planservi.com.br:PROJETOS\Documents\C0849 - DER\40_Emissao\03_GRD\0-GRDs_Enviadas DER\3ºMEDIÇÃO\MR.DER-0070_22\" xr:uid="{00000000-0004-0000-0700-00004B000000}"/>
    <hyperlink ref="S66" r:id="rId77" display="pw:\\pw.planservi.com.br:PROJETOS\Documents\C0849 - DER\40_Emissao\03_GRD\0-GRDs_Enviadas DER\3ºMEDIÇÃO\MR.DER-0070_22\" xr:uid="{00000000-0004-0000-0700-00004C000000}"/>
    <hyperlink ref="S67" r:id="rId78" display="pw:\\pw.planservi.com.br:PROJETOS\Documents\C0849 - DER\40_Emissao\03_GRD\0-GRDs_Enviadas DER\3ºMEDIÇÃO\MR.DER-0070_22\" xr:uid="{00000000-0004-0000-0700-00004D000000}"/>
    <hyperlink ref="S68" r:id="rId79" display="pw:\\pw.planservi.com.br:PROJETOS\Documents\C0849 - DER\40_Emissao\03_GRD\0-GRDs_Enviadas DER\3ºMEDIÇÃO\MR.DER-0070_22\" xr:uid="{00000000-0004-0000-0700-00004E000000}"/>
    <hyperlink ref="S69" r:id="rId80" display="pw:\\pw.planservi.com.br:PROJETOS\Documents\C0849 - DER\40_Emissao\03_GRD\0-GRDs_Enviadas DER\3ºMEDIÇÃO\MR.DER-0070_22\" xr:uid="{00000000-0004-0000-0700-00004F000000}"/>
    <hyperlink ref="S70" r:id="rId81" display="pw:\\pw.planservi.com.br:PROJETOS\Documents\C0849 - DER\40_Emissao\03_GRD\0-GRDs_Enviadas DER\3ºMEDIÇÃO\MR.DER-0070_22\" xr:uid="{00000000-0004-0000-0700-000050000000}"/>
    <hyperlink ref="S71" r:id="rId82" display="pw:\\pw.planservi.com.br:PROJETOS\Documents\C0849 - DER\40_Emissao\03_GRD\0-GRDs_Enviadas DER\3ºMEDIÇÃO\MR.DER-0070_22\" xr:uid="{00000000-0004-0000-0700-000051000000}"/>
    <hyperlink ref="S72" r:id="rId83" display="pw:\\pw.planservi.com.br:PROJETOS\Documents\C0849 - DER\40_Emissao\03_GRD\0-GRDs_Enviadas DER\3ºMEDIÇÃO\MR.DER-0070_22\" xr:uid="{00000000-0004-0000-0700-000052000000}"/>
    <hyperlink ref="S73" r:id="rId84" display="pw:\\pw.planservi.com.br:PROJETOS\Documents\C0849 - DER\40_Emissao\03_GRD\0-GRDs_Enviadas DER\3ºMEDIÇÃO\MR.DER-0070_22\" xr:uid="{00000000-0004-0000-0700-000053000000}"/>
    <hyperlink ref="S74" r:id="rId85" display="pw:\\pw.planservi.com.br:PROJETOS\Documents\C0849 - DER\40_Emissao\03_GRD\0-GRDs_Enviadas DER\3ºMEDIÇÃO\MR.DER-0070_22\" xr:uid="{00000000-0004-0000-0700-000054000000}"/>
    <hyperlink ref="S75" r:id="rId86" display="pw:\\pw.planservi.com.br:PROJETOS\Documents\C0849 - DER\40_Emissao\03_GRD\0-GRDs_Enviadas DER\3ºMEDIÇÃO\MR.DER-0070_22\" xr:uid="{00000000-0004-0000-0700-000055000000}"/>
    <hyperlink ref="S76" r:id="rId87" display="pw:\\pw.planservi.com.br:PROJETOS\Documents\C0849 - DER\40_Emissao\03_GRD\0-GRDs_Enviadas DER\3ºMEDIÇÃO\MR.DER-0070_22\" xr:uid="{00000000-0004-0000-0700-000056000000}"/>
    <hyperlink ref="S77" r:id="rId88" display="pw:\\pw.planservi.com.br:PROJETOS\Documents\C0849 - DER\40_Emissao\03_GRD\0-GRDs_Enviadas DER\3ºMEDIÇÃO\MR.DER-0070_22\" xr:uid="{00000000-0004-0000-0700-000057000000}"/>
    <hyperlink ref="S78" r:id="rId89" display="pw:\\pw.planservi.com.br:PROJETOS\Documents\C0849 - DER\40_Emissao\03_GRD\0-GRDs_Enviadas DER\3ºMEDIÇÃO\MR.DER-0070_22\" xr:uid="{00000000-0004-0000-0700-000058000000}"/>
    <hyperlink ref="S79" r:id="rId90" display="pw:\\pw.planservi.com.br:PROJETOS\Documents\C0849 - DER\40_Emissao\03_GRD\0-GRDs_Enviadas DER\3ºMEDIÇÃO\MR.DER-0070_22\" xr:uid="{00000000-0004-0000-0700-000059000000}"/>
    <hyperlink ref="S80" r:id="rId91" display="pw:\\pw.planservi.com.br:PROJETOS\Documents\C0849 - DER\40_Emissao\03_GRD\0-GRDs_Enviadas DER\3ºMEDIÇÃO\MR.DER-0070_22\" xr:uid="{00000000-0004-0000-0700-00005A000000}"/>
    <hyperlink ref="S81" r:id="rId92" display="pw:\\pw.planservi.com.br:PROJETOS\Documents\C0849 - DER\40_Emissao\03_GRD\0-GRDs_Enviadas DER\3ºMEDIÇÃO\MR.DER-0070_22\" xr:uid="{00000000-0004-0000-0700-00005B000000}"/>
    <hyperlink ref="S82" r:id="rId93" display="pw:\\pw.planservi.com.br:PROJETOS\Documents\C0849 - DER\40_Emissao\03_GRD\0-GRDs_Enviadas DER\3ºMEDIÇÃO\MR.DER-0070_22\" xr:uid="{00000000-0004-0000-0700-00005C000000}"/>
    <hyperlink ref="S83" r:id="rId94" display="pw:\\pw.planservi.com.br:PROJETOS\Documents\C0849 - DER\40_Emissao\03_GRD\0-GRDs_Enviadas DER\3ºMEDIÇÃO\MR.DER-0070_22\" xr:uid="{00000000-0004-0000-0700-00005D000000}"/>
    <hyperlink ref="S84" r:id="rId95" display="pw:\\pw.planservi.com.br:PROJETOS\Documents\C0849 - DER\40_Emissao\03_GRD\0-GRDs_Enviadas DER\3ºMEDIÇÃO\MR.DER-0070_22\" xr:uid="{00000000-0004-0000-0700-00005E000000}"/>
    <hyperlink ref="S85" r:id="rId96" display="pw:\\pw.planservi.com.br:PROJETOS\Documents\C0849 - DER\40_Emissao\03_GRD\0-GRDs_Enviadas DER\3ºMEDIÇÃO\MR.DER-0070_22\" xr:uid="{00000000-0004-0000-0700-00005F000000}"/>
    <hyperlink ref="S86" r:id="rId97" display="pw:\\pw.planservi.com.br:PROJETOS\Documents\C0849 - DER\40_Emissao\03_GRD\0-GRDs_Enviadas DER\3ºMEDIÇÃO\MR.DER-0070_22\" xr:uid="{00000000-0004-0000-0700-000060000000}"/>
    <hyperlink ref="S87" r:id="rId98" display="pw:\\pw.planservi.com.br:PROJETOS\Documents\C0849 - DER\40_Emissao\03_GRD\0-GRDs_Enviadas DER\3ºMEDIÇÃO\MR.DER-0070_22\" xr:uid="{00000000-0004-0000-0700-000061000000}"/>
    <hyperlink ref="S88" r:id="rId99" display="pw:\\pw.planservi.com.br:PROJETOS\Documents\C0849 - DER\40_Emissao\03_GRD\0-GRDs_Enviadas DER\3ºMEDIÇÃO\MR.DER-0070_22\" xr:uid="{00000000-0004-0000-0700-000062000000}"/>
    <hyperlink ref="S89" r:id="rId100" display="pw:\\pw.planservi.com.br:PROJETOS\Documents\C0849 - DER\40_Emissao\03_GRD\0-GRDs_Enviadas DER\3ºMEDIÇÃO\MR.DER-0070_22\" xr:uid="{00000000-0004-0000-0700-000063000000}"/>
    <hyperlink ref="S90" r:id="rId101" display="pw:\\pw.planservi.com.br:PROJETOS\Documents\C0849 - DER\40_Emissao\03_GRD\0-GRDs_Enviadas DER\3ºMEDIÇÃO\MR.DER-0070_22\" xr:uid="{00000000-0004-0000-0700-000064000000}"/>
    <hyperlink ref="S91" r:id="rId102" display="pw:\\pw.planservi.com.br:PROJETOS\Documents\C0849 - DER\40_Emissao\03_GRD\0-GRDs_Enviadas DER\3ºMEDIÇÃO\MR.DER-0070_22\" xr:uid="{00000000-0004-0000-0700-000065000000}"/>
    <hyperlink ref="S92" r:id="rId103" display="pw:\\pw.planservi.com.br:PROJETOS\Documents\C0849 - DER\40_Emissao\03_GRD\0-GRDs_Enviadas DER\3ºMEDIÇÃO\MR.DER-0070_22\" xr:uid="{00000000-0004-0000-0700-000066000000}"/>
    <hyperlink ref="S93" r:id="rId104" display="pw:\\pw.planservi.com.br:PROJETOS\Documents\C0849 - DER\40_Emissao\03_GRD\0-GRDs_Enviadas DER\3ºMEDIÇÃO\MR.DER-0070_22\" xr:uid="{00000000-0004-0000-0700-000067000000}"/>
    <hyperlink ref="S94" r:id="rId105" display="pw:\\pw.planservi.com.br:PROJETOS\Documents\C0849 - DER\40_Emissao\03_GRD\0-GRDs_Enviadas DER\3ºMEDIÇÃO\MR.DER-0070_22\" xr:uid="{00000000-0004-0000-0700-000068000000}"/>
    <hyperlink ref="S95" r:id="rId106" display="pw:\\pw.planservi.com.br:PROJETOS\Documents\C0849 - DER\40_Emissao\03_GRD\0-GRDs_Enviadas DER\3ºMEDIÇÃO\MR.DER-0070_22\" xr:uid="{00000000-0004-0000-0700-000069000000}"/>
    <hyperlink ref="S122" r:id="rId107" display="pw:\\pw.planservi.com.br:PROJETOS\Documents\C0849 - DER\40_Emissao\03_GRD\0-GRDs_Enviadas DER\3ºMEDIÇÃO\MR.DER-0072_22\" xr:uid="{00000000-0004-0000-0700-00006A000000}"/>
    <hyperlink ref="S123" r:id="rId108" display="pw:\\pw.planservi.com.br:PROJETOS\Documents\C0849 - DER\40_Emissao\03_GRD\0-GRDs_Enviadas DER\3ºMEDIÇÃO\MR.DER-0072_22\" xr:uid="{00000000-0004-0000-0700-00006B000000}"/>
    <hyperlink ref="S124" r:id="rId109" display="pw:\\pw.planservi.com.br:PROJETOS\Documents\C0849 - DER\40_Emissao\03_GRD\0-GRDs_Enviadas DER\3ºMEDIÇÃO\MR.DER-0072_22\" xr:uid="{00000000-0004-0000-0700-00006C000000}"/>
    <hyperlink ref="S125" r:id="rId110" display="pw:\\pw.planservi.com.br:PROJETOS\Documents\C0849 - DER\40_Emissao\03_GRD\0-GRDs_Enviadas DER\3ºMEDIÇÃO\MR.DER-0072_22\" xr:uid="{00000000-0004-0000-0700-00006D000000}"/>
    <hyperlink ref="S126" r:id="rId111" display="pw:\\pw.planservi.com.br:PROJETOS\Documents\C0849 - DER\40_Emissao\03_GRD\0-GRDs_Enviadas DER\3ºMEDIÇÃO\MR.DER-0072_22\" xr:uid="{00000000-0004-0000-0700-00006E000000}"/>
    <hyperlink ref="S127" r:id="rId112" display="pw:\\pw.planservi.com.br:PROJETOS\Documents\C0849 - DER\40_Emissao\03_GRD\0-GRDs_Enviadas DER\3ºMEDIÇÃO\MR.DER-0072_22\" xr:uid="{00000000-0004-0000-0700-00006F000000}"/>
    <hyperlink ref="S128" r:id="rId113" display="pw:\\pw.planservi.com.br:PROJETOS\Documents\C0849 - DER\40_Emissao\03_GRD\0-GRDs_Enviadas DER\3ºMEDIÇÃO\MR.DER-0072_22\" xr:uid="{00000000-0004-0000-0700-000070000000}"/>
    <hyperlink ref="S129" r:id="rId114" display="pw:\\pw.planservi.com.br:PROJETOS\Documents\C0849 - DER\40_Emissao\03_GRD\0-GRDs_Enviadas DER\3ºMEDIÇÃO\MR.DER-0072_22\" xr:uid="{00000000-0004-0000-0700-000071000000}"/>
    <hyperlink ref="S130" r:id="rId115" display="pw:\\pw.planservi.com.br:PROJETOS\Documents\C0849 - DER\40_Emissao\03_GRD\0-GRDs_Enviadas DER\3ºMEDIÇÃO\MR.DER-0072_22\" xr:uid="{00000000-0004-0000-0700-000072000000}"/>
    <hyperlink ref="S131" r:id="rId116" display="pw:\\pw.planservi.com.br:PROJETOS\Documents\C0849 - DER\40_Emissao\03_GRD\0-GRDs_Enviadas DER\3ºMEDIÇÃO\MR.DER-0072_22\" xr:uid="{00000000-0004-0000-0700-000073000000}"/>
    <hyperlink ref="S132" r:id="rId117" display="pw:\\pw.planservi.com.br:PROJETOS\Documents\C0849 - DER\40_Emissao\03_GRD\0-GRDs_Enviadas DER\3ºMEDIÇÃO\MR.DER-0072_22\" xr:uid="{00000000-0004-0000-0700-000074000000}"/>
    <hyperlink ref="S133" r:id="rId118" display="pw:\\pw.planservi.com.br:PROJETOS\Documents\C0849 - DER\40_Emissao\03_GRD\0-GRDs_Enviadas DER\3ºMEDIÇÃO\MR.DER-0072_22\" xr:uid="{00000000-0004-0000-0700-000075000000}"/>
    <hyperlink ref="S134" r:id="rId119" display="pw:\\pw.planservi.com.br:PROJETOS\Documents\C0849 - DER\40_Emissao\03_GRD\0-GRDs_Enviadas DER\3ºMEDIÇÃO\MR.DER-0072_22\" xr:uid="{00000000-0004-0000-0700-000076000000}"/>
    <hyperlink ref="S135" r:id="rId120" display="pw:\\pw.planservi.com.br:PROJETOS\Documents\C0849 - DER\40_Emissao\03_GRD\0-GRDs_Enviadas DER\3ºMEDIÇÃO\MR.DER-0072_22\" xr:uid="{00000000-0004-0000-0700-000077000000}"/>
    <hyperlink ref="S136" r:id="rId121" display="pw:\\pw.planservi.com.br:PROJETOS\Documents\C0849 - DER\40_Emissao\03_GRD\0-GRDs_Enviadas DER\3ºMEDIÇÃO\MR.DER-0072_22\" xr:uid="{00000000-0004-0000-0700-000078000000}"/>
    <hyperlink ref="S137" r:id="rId122" display="pw:\\pw.planservi.com.br:PROJETOS\Documents\C0849 - DER\40_Emissao\03_GRD\0-GRDs_Enviadas DER\3ºMEDIÇÃO\MR.DER-0072_22\" xr:uid="{00000000-0004-0000-0700-000079000000}"/>
    <hyperlink ref="S138" r:id="rId123" display="pw:\\pw.planservi.com.br:PROJETOS\Documents\C0849 - DER\40_Emissao\03_GRD\0-GRDs_Enviadas DER\3ºMEDIÇÃO\MR.DER-0072_22\" xr:uid="{00000000-0004-0000-0700-00007A000000}"/>
    <hyperlink ref="S139" r:id="rId124" display="pw:\\pw.planservi.com.br:PROJETOS\Documents\C0849 - DER\40_Emissao\03_GRD\0-GRDs_Enviadas DER\3ºMEDIÇÃO\MR.DER-0072_22\" xr:uid="{00000000-0004-0000-0700-00007B000000}"/>
    <hyperlink ref="S140" r:id="rId125" display="pw:\\pw.planservi.com.br:PROJETOS\Documents\C0849 - DER\40_Emissao\03_GRD\0-GRDs_Enviadas DER\3ºMEDIÇÃO\MR.DER-0072_22\" xr:uid="{00000000-0004-0000-0700-00007C000000}"/>
    <hyperlink ref="S141" r:id="rId126" display="pw:\\pw.planservi.com.br:PROJETOS\Documents\C0849 - DER\40_Emissao\03_GRD\0-GRDs_Enviadas DER\3ºMEDIÇÃO\MR.DER-0072_22\" xr:uid="{00000000-0004-0000-0700-00007D000000}"/>
    <hyperlink ref="S142" r:id="rId127" display="pw:\\pw.planservi.com.br:PROJETOS\Documents\C0849 - DER\40_Emissao\03_GRD\0-GRDs_Enviadas DER\3ºMEDIÇÃO\MR.DER-0072_22\" xr:uid="{00000000-0004-0000-0700-00007E000000}"/>
    <hyperlink ref="S143" r:id="rId128" display="pw:\\pw.planservi.com.br:PROJETOS\Documents\C0849 - DER\40_Emissao\03_GRD\0-GRDs_Enviadas DER\3ºMEDIÇÃO\MR.DER-0072_22\" xr:uid="{00000000-0004-0000-0700-00007F000000}"/>
    <hyperlink ref="S144" r:id="rId129" display="pw:\\pw.planservi.com.br:PROJETOS\Documents\C0849 - DER\40_Emissao\03_GRD\0-GRDs_Enviadas DER\3ºMEDIÇÃO\MR.DER-0072_22\" xr:uid="{00000000-0004-0000-0700-000080000000}"/>
    <hyperlink ref="S145" r:id="rId130" display="pw:\\pw.planservi.com.br:PROJETOS\Documents\C0849 - DER\40_Emissao\03_GRD\0-GRDs_Enviadas DER\3ºMEDIÇÃO\MR.DER-0072_22\" xr:uid="{00000000-0004-0000-0700-000081000000}"/>
    <hyperlink ref="S146" r:id="rId131" display="pw:\\pw.planservi.com.br:PROJETOS\Documents\C0849 - DER\40_Emissao\03_GRD\0-GRDs_Enviadas DER\3ºMEDIÇÃO\MR.DER-0072_22\" xr:uid="{00000000-0004-0000-0700-000082000000}"/>
    <hyperlink ref="S147" r:id="rId132" display="pw:\\pw.planservi.com.br:PROJETOS\Documents\C0849 - DER\40_Emissao\03_GRD\0-GRDs_Enviadas DER\3ºMEDIÇÃO\MR.DER-0072_22\" xr:uid="{00000000-0004-0000-0700-000083000000}"/>
    <hyperlink ref="S148" r:id="rId133" display="pw:\\pw.planservi.com.br:PROJETOS\Documents\C0849 - DER\40_Emissao\03_GRD\0-GRDs_Enviadas DER\3ºMEDIÇÃO\MR.DER-0072_22\" xr:uid="{00000000-0004-0000-0700-000084000000}"/>
    <hyperlink ref="S149" r:id="rId134" display="pw:\\pw.planservi.com.br:PROJETOS\Documents\C0849 - DER\40_Emissao\03_GRD\0-GRDs_Enviadas DER\3ºMEDIÇÃO\MR.DER-0072_22\" xr:uid="{00000000-0004-0000-0700-000085000000}"/>
    <hyperlink ref="S150" r:id="rId135" display="pw:\\pw.planservi.com.br:PROJETOS\Documents\C0849 - DER\40_Emissao\03_GRD\0-GRDs_Enviadas DER\3ºMEDIÇÃO\MR.DER-0072_22\" xr:uid="{00000000-0004-0000-0700-000086000000}"/>
    <hyperlink ref="M151" r:id="rId136" display="pw:\\pw.planservi.com.br:PROJETOS\Documents\C0849 - DER\40_Emissao\03_GRD\0-GRDs_Enviadas DER\3ºMEDIÇÃO\MR.DER-0072_22\" xr:uid="{00000000-0004-0000-0700-000087000000}"/>
    <hyperlink ref="M152" r:id="rId137" display="pw:\\pw.planservi.com.br:PROJETOS\Documents\C0849 - DER\40_Emissao\03_GRD\0-GRDs_Enviadas DER\3ºMEDIÇÃO\MR.DER-0072_22\" xr:uid="{00000000-0004-0000-0700-000088000000}"/>
    <hyperlink ref="M153" r:id="rId138" display="pw:\\pw.planservi.com.br:PROJETOS\Documents\C0849 - DER\40_Emissao\03_GRD\0-GRDs_Enviadas DER\3ºMEDIÇÃO\MR.DER-0072_22\" xr:uid="{00000000-0004-0000-0700-000089000000}"/>
    <hyperlink ref="M118" r:id="rId139" display="pw:\\pw.planservi.com.br:PROJETOS\Documents\C0849 - DER\40_Emissao\03_GRD\0-GRDs_Enviadas DER\3ºMEDIÇÃO\MR.DER-0089_22\" xr:uid="{00000000-0004-0000-0700-00008A000000}"/>
    <hyperlink ref="M730" r:id="rId140" display="pw:\\pw.planservi.com.br:PROJETOS\Documents\C0849 - DER\40_Emissao\03_GRD\0-GRDs_Enviadas DER\3ºMEDIÇÃO\MR.DER-0095_22\" xr:uid="{00000000-0004-0000-0700-00008B000000}"/>
    <hyperlink ref="P122" r:id="rId141" display="pw:\\pw.planservi.com.br:PROJETOS\Documents\C0849 - DER\30_Producao\8-D19– SP 259 - km 308,80-353,80\02_Geom\02.00_R031\2022 10 05 - Projeto Funcional -Mudança de código.xls" xr:uid="{00000000-0004-0000-0700-00008C000000}"/>
    <hyperlink ref="P151" r:id="rId142" display="pw:\\pw.planservi.com.br:PROJETOS\Documents\C0849 - DER\30_Producao\8-D19– SP 259 - km 308,80-353,80\02_Geom\02.00_R031\2022 10 14 - Projeto Funcional -Revisão A1.xls" xr:uid="{00000000-0004-0000-0700-00008D000000}"/>
    <hyperlink ref="P152:P153" r:id="rId143" display="pw:\\pw.planservi.com.br:PROJETOS\Documents\C0849 - DER\30_Producao\8-D19– SP 259 - km 308,80-353,80\02_Geom\02.00_R031\2022 10 14 - Projeto Funcional -Revisão A1.xls" xr:uid="{00000000-0004-0000-0700-00008E000000}"/>
    <hyperlink ref="V150" r:id="rId144" display="pw:\\pw.planservi.com.br:PROJETOS\Documents\C0849 - DER\30_Producao\8-D19– SP 259 - km 308,80-353,80\02_Geom\02.00_R031\2022 10 14 - Projeto Funcional -Revisão A2.xls" xr:uid="{00000000-0004-0000-0700-00008F000000}"/>
    <hyperlink ref="V123:V149" r:id="rId145" display="pw:\\pw.planservi.com.br:PROJETOS\Documents\C0849 - DER\30_Producao\8-D19– SP 259 - km 308,80-353,80\02_Geom\02.00_R031\2022 10 14 - Projeto Funcional -Revisão A2.xls" xr:uid="{00000000-0004-0000-0700-000090000000}"/>
    <hyperlink ref="V122" r:id="rId146" display="pw:\\pw.planservi.com.br:PROJETOS\Documents\C0849 - DER\30_Producao\8-D19– SP 259 - km 308,80-353,80\02_Geom\02.00_R031\2022 10 14 - Projeto Funcional -Revisão A2.xls" xr:uid="{00000000-0004-0000-0700-000091000000}"/>
    <hyperlink ref="P118" r:id="rId147" display="pw:\\pw.planservi.com.br:PROJETOS\Documents\C0849 - DER\30_Producao\8-D19– SP 259 - km 308,80-353,80\06_Pavi\06.00_R031\2022 10 25-R-031_Relatório.doc" xr:uid="{00000000-0004-0000-0700-000092000000}"/>
    <hyperlink ref="V65" r:id="rId148" display="pw:\\pw.planservi.com.br:PROJETOS\Documents\C0849 - DER\30_Producao\8-D19– SP 259 - km 308,80-353,80\05_Geot\05.00_R031\2022 10 19-R-031_Programação e Ensaios.doc" xr:uid="{00000000-0004-0000-0700-000093000000}"/>
    <hyperlink ref="V66:V95" r:id="rId149" display="pw:\\pw.planservi.com.br:PROJETOS\Documents\C0849 - DER\30_Producao\8-D19– SP 259 - km 308,80-353,80\05_Geot\05.00_R031\2022 10 19-R-031_Programação e Ensaios.doc" xr:uid="{00000000-0004-0000-0700-000094000000}"/>
    <hyperlink ref="M590" r:id="rId150" display="pw:\\pw.planservi.com.br:PROJETOS\Documents\C0849 - DER\40_Emissao\03_GRD\0-GRDs_Enviadas DER\4ºMEDIÇÃO\MR.DER-0126_22\" xr:uid="{00000000-0004-0000-0700-000095000000}"/>
    <hyperlink ref="M120" r:id="rId151" display="pw:\\pw.planservi.com.br:PROJETOS\Documents\C0849 - DER\40_Emissao\03_GRD\0-GRDs_Enviadas DER\4ºMEDIÇÃO\MR.DER-0143_22\" xr:uid="{00000000-0004-0000-0700-000096000000}"/>
    <hyperlink ref="S118" r:id="rId152" display="pw:\\pw.planservi.com.br:PROJETOS\Documents\C0849 - DER\40_Emissao\03_GRD\0-GRDs_Enviadas DER\4ºMEDIÇÃO\MR.DER-0155_22\" xr:uid="{00000000-0004-0000-0700-000097000000}"/>
    <hyperlink ref="S101" r:id="rId153" display="pw:\\pw.planservi.com.br:PROJETOS\Documents\C0849 - DER\40_Emissao\03_GRD\0-GRDs_Enviadas DER\4ºMEDIÇÃO\MR.DER-0169_22\" xr:uid="{00000000-0004-0000-0700-000098000000}"/>
    <hyperlink ref="S102" r:id="rId154" display="pw:\\pw.planservi.com.br:PROJETOS\Documents\C0849 - DER\40_Emissao\03_GRD\0-GRDs_Enviadas DER\4ºMEDIÇÃO\MR.DER-0169_22\" xr:uid="{00000000-0004-0000-0700-000099000000}"/>
    <hyperlink ref="S103" r:id="rId155" display="pw:\\pw.planservi.com.br:PROJETOS\Documents\C0849 - DER\40_Emissao\03_GRD\0-GRDs_Enviadas DER\4ºMEDIÇÃO\MR.DER-0169_22\" xr:uid="{00000000-0004-0000-0700-00009A000000}"/>
    <hyperlink ref="S104" r:id="rId156" display="pw:\\pw.planservi.com.br:PROJETOS\Documents\C0849 - DER\40_Emissao\03_GRD\0-GRDs_Enviadas DER\4ºMEDIÇÃO\MR.DER-0169_22\" xr:uid="{00000000-0004-0000-0700-00009B000000}"/>
    <hyperlink ref="S105" r:id="rId157" display="pw:\\pw.planservi.com.br:PROJETOS\Documents\C0849 - DER\40_Emissao\03_GRD\0-GRDs_Enviadas DER\4ºMEDIÇÃO\MR.DER-0169_22\" xr:uid="{00000000-0004-0000-0700-00009C000000}"/>
    <hyperlink ref="S106" r:id="rId158" display="pw:\\pw.planservi.com.br:PROJETOS\Documents\C0849 - DER\40_Emissao\03_GRD\0-GRDs_Enviadas DER\4ºMEDIÇÃO\MR.DER-0169_22\" xr:uid="{00000000-0004-0000-0700-00009D000000}"/>
    <hyperlink ref="S107" r:id="rId159" display="pw:\\pw.planservi.com.br:PROJETOS\Documents\C0849 - DER\40_Emissao\03_GRD\0-GRDs_Enviadas DER\4ºMEDIÇÃO\MR.DER-0169_22\" xr:uid="{00000000-0004-0000-0700-00009E000000}"/>
    <hyperlink ref="S108" r:id="rId160" display="pw:\\pw.planservi.com.br:PROJETOS\Documents\C0849 - DER\40_Emissao\03_GRD\0-GRDs_Enviadas DER\4ºMEDIÇÃO\MR.DER-0169_22\" xr:uid="{00000000-0004-0000-0700-00009F000000}"/>
    <hyperlink ref="S109" r:id="rId161" display="pw:\\pw.planservi.com.br:PROJETOS\Documents\C0849 - DER\40_Emissao\03_GRD\0-GRDs_Enviadas DER\4ºMEDIÇÃO\MR.DER-0169_22\" xr:uid="{00000000-0004-0000-0700-0000A0000000}"/>
    <hyperlink ref="S110" r:id="rId162" display="pw:\\pw.planservi.com.br:PROJETOS\Documents\C0849 - DER\40_Emissao\03_GRD\0-GRDs_Enviadas DER\4ºMEDIÇÃO\MR.DER-0169_22\" xr:uid="{00000000-0004-0000-0700-0000A1000000}"/>
    <hyperlink ref="S111" r:id="rId163" display="pw:\\pw.planservi.com.br:PROJETOS\Documents\C0849 - DER\40_Emissao\03_GRD\0-GRDs_Enviadas DER\4ºMEDIÇÃO\MR.DER-0169_22\" xr:uid="{00000000-0004-0000-0700-0000A2000000}"/>
    <hyperlink ref="P590" r:id="rId164" display="pw:\\pw.planservi.com.br:PROJETOS\Documents\C0849 - DER\30_Producao\8-D19– SP 259 - km 308,80-353,80\05_Geot\05.00_R031\2022.10.21_R-031_JAZIDAS-DME-SP259.doc" xr:uid="{00000000-0004-0000-0700-0000A3000000}"/>
    <hyperlink ref="V101" r:id="rId165" display="pw:\\pw.planservi.com.br:PROJETOS\Documents\C0849 - DER\30_Producao\8-D19– SP 259 - km 308,80-353,80\05_Geot\05.00_R031\2022 11 25-R-031_RevisãoA-G13.doc" xr:uid="{00000000-0004-0000-0700-0000A4000000}"/>
    <hyperlink ref="V102:V109" r:id="rId166" display="pw:\\pw.planservi.com.br:PROJETOS\Documents\C0849 - DER\30_Producao\8-D19– SP 259 - km 308,80-353,80\05_Geot\05.00_R031\2022 11 25-R-031_RevisãoA-G13.doc" xr:uid="{00000000-0004-0000-0700-0000A5000000}"/>
    <hyperlink ref="V110" r:id="rId167" display="pw:\\pw.planservi.com.br:PROJETOS\Documents\C0849 - DER\30_Producao\8-D19– SP 259 - km 308,80-353,80\05_Geot\05.00_R031\2022 11 25-R-031_RevisãoA-G13.doc" xr:uid="{00000000-0004-0000-0700-0000A6000000}"/>
    <hyperlink ref="V111" r:id="rId168" display="pw:\\pw.planservi.com.br:PROJETOS\Documents\C0849 - DER\30_Producao\8-D19– SP 259 - km 308,80-353,80\05_Geot\05.00_R031\2022 11 25-R-031_RevisãoA-G13.doc" xr:uid="{00000000-0004-0000-0700-0000A7000000}"/>
    <hyperlink ref="V118" r:id="rId169" display="pw:\\pw.planservi.com.br:PROJETOS\Documents\C0849 - DER\30_Producao\8-D19– SP 259 - km 308,80-353,80\06_Pavi\06.00_R031\2022 11 25-R-031_RevisãoA-P09.doc" xr:uid="{00000000-0004-0000-0700-0000A8000000}"/>
    <hyperlink ref="P120" r:id="rId170" display="pw:\\pw.planservi.com.br:PROJETOS\Documents\C0849 - DER\30_Producao\8-D19– SP 259 - km 308,80-353,80\06_Pavi\06.00_R031\2022 11 25-R-031_RevisãoA-P09.doc" xr:uid="{00000000-0004-0000-0700-0000A9000000}"/>
    <hyperlink ref="S120" r:id="rId171" display="pw:\\pw.planservi.com.br:PROJETOS\Documents\C0849 - DER\40_Emissao\03_GRD\0-GRDs_Enviadas DER\5ºMEDIÇÃO\MR.DER-0213_22\" xr:uid="{00000000-0004-0000-0700-0000AA000000}"/>
    <hyperlink ref="M7" r:id="rId172" display="pw:\\pw.planservi.com.br:PROJETOS\Documents\C0849 - DER\40_Emissao\03_GRD\0-GRDs_Enviadas DER\5ºMEDIÇÃO\MR.DER-0206_22\" xr:uid="{00000000-0004-0000-0700-0000AB000000}"/>
    <hyperlink ref="M8" r:id="rId173" display="pw:\\pw.planservi.com.br:PROJETOS\Documents\C0849 - DER\40_Emissao\03_GRD\0-GRDs_Enviadas DER\5ºMEDIÇÃO\MR.DER-0206_22\" xr:uid="{00000000-0004-0000-0700-0000AC000000}"/>
    <hyperlink ref="M9" r:id="rId174" display="pw:\\pw.planservi.com.br:PROJETOS\Documents\C0849 - DER\40_Emissao\03_GRD\0-GRDs_Enviadas DER\5ºMEDIÇÃO\MR.DER-0206_22\" xr:uid="{00000000-0004-0000-0700-0000AD000000}"/>
    <hyperlink ref="M10" r:id="rId175" display="pw:\\pw.planservi.com.br:PROJETOS\Documents\C0849 - DER\40_Emissao\03_GRD\0-GRDs_Enviadas DER\5ºMEDIÇÃO\MR.DER-0206_22\" xr:uid="{00000000-0004-0000-0700-0000AE000000}"/>
    <hyperlink ref="M11" r:id="rId176" display="pw:\\pw.planservi.com.br:PROJETOS\Documents\C0849 - DER\40_Emissao\03_GRD\0-GRDs_Enviadas DER\5ºMEDIÇÃO\MR.DER-0206_22\" xr:uid="{00000000-0004-0000-0700-0000AF000000}"/>
    <hyperlink ref="M12" r:id="rId177" display="pw:\\pw.planservi.com.br:PROJETOS\Documents\C0849 - DER\40_Emissao\03_GRD\0-GRDs_Enviadas DER\5ºMEDIÇÃO\MR.DER-0206_22\" xr:uid="{00000000-0004-0000-0700-0000B0000000}"/>
    <hyperlink ref="M13" r:id="rId178" display="pw:\\pw.planservi.com.br:PROJETOS\Documents\C0849 - DER\40_Emissao\03_GRD\0-GRDs_Enviadas DER\5ºMEDIÇÃO\MR.DER-0206_22\" xr:uid="{00000000-0004-0000-0700-0000B1000000}"/>
    <hyperlink ref="M14" r:id="rId179" display="pw:\\pw.planservi.com.br:PROJETOS\Documents\C0849 - DER\40_Emissao\03_GRD\0-GRDs_Enviadas DER\5ºMEDIÇÃO\MR.DER-0206_22\" xr:uid="{00000000-0004-0000-0700-0000B2000000}"/>
    <hyperlink ref="M15" r:id="rId180" display="pw:\\pw.planservi.com.br:PROJETOS\Documents\C0849 - DER\40_Emissao\03_GRD\0-GRDs_Enviadas DER\5ºMEDIÇÃO\MR.DER-0206_22\" xr:uid="{00000000-0004-0000-0700-0000B3000000}"/>
    <hyperlink ref="M16" r:id="rId181" display="pw:\\pw.planservi.com.br:PROJETOS\Documents\C0849 - DER\40_Emissao\03_GRD\0-GRDs_Enviadas DER\5ºMEDIÇÃO\MR.DER-0206_22\" xr:uid="{00000000-0004-0000-0700-0000B4000000}"/>
    <hyperlink ref="M17" r:id="rId182" display="pw:\\pw.planservi.com.br:PROJETOS\Documents\C0849 - DER\40_Emissao\03_GRD\0-GRDs_Enviadas DER\5ºMEDIÇÃO\MR.DER-0206_22\" xr:uid="{00000000-0004-0000-0700-0000B5000000}"/>
    <hyperlink ref="M18" r:id="rId183" display="pw:\\pw.planservi.com.br:PROJETOS\Documents\C0849 - DER\40_Emissao\03_GRD\0-GRDs_Enviadas DER\5ºMEDIÇÃO\MR.DER-0206_22\" xr:uid="{00000000-0004-0000-0700-0000B6000000}"/>
    <hyperlink ref="M19" r:id="rId184" display="pw:\\pw.planservi.com.br:PROJETOS\Documents\C0849 - DER\40_Emissao\03_GRD\0-GRDs_Enviadas DER\5ºMEDIÇÃO\MR.DER-0206_22\" xr:uid="{00000000-0004-0000-0700-0000B7000000}"/>
    <hyperlink ref="M20" r:id="rId185" display="pw:\\pw.planservi.com.br:PROJETOS\Documents\C0849 - DER\40_Emissao\03_GRD\0-GRDs_Enviadas DER\5ºMEDIÇÃO\MR.DER-0206_22\" xr:uid="{00000000-0004-0000-0700-0000B8000000}"/>
    <hyperlink ref="M21" r:id="rId186" display="pw:\\pw.planservi.com.br:PROJETOS\Documents\C0849 - DER\40_Emissao\03_GRD\0-GRDs_Enviadas DER\5ºMEDIÇÃO\MR.DER-0206_22\" xr:uid="{00000000-0004-0000-0700-0000B9000000}"/>
    <hyperlink ref="M22" r:id="rId187" display="pw:\\pw.planservi.com.br:PROJETOS\Documents\C0849 - DER\40_Emissao\03_GRD\0-GRDs_Enviadas DER\5ºMEDIÇÃO\MR.DER-0206_22\" xr:uid="{00000000-0004-0000-0700-0000BA000000}"/>
    <hyperlink ref="M23" r:id="rId188" display="pw:\\pw.planservi.com.br:PROJETOS\Documents\C0849 - DER\40_Emissao\03_GRD\0-GRDs_Enviadas DER\5ºMEDIÇÃO\MR.DER-0206_22\" xr:uid="{00000000-0004-0000-0700-0000BB000000}"/>
    <hyperlink ref="M24" r:id="rId189" display="pw:\\pw.planservi.com.br:PROJETOS\Documents\C0849 - DER\40_Emissao\03_GRD\0-GRDs_Enviadas DER\5ºMEDIÇÃO\MR.DER-0206_22\" xr:uid="{00000000-0004-0000-0700-0000BC000000}"/>
    <hyperlink ref="M25" r:id="rId190" display="pw:\\pw.planservi.com.br:PROJETOS\Documents\C0849 - DER\40_Emissao\03_GRD\0-GRDs_Enviadas DER\5ºMEDIÇÃO\MR.DER-0206_22\" xr:uid="{00000000-0004-0000-0700-0000BD000000}"/>
    <hyperlink ref="M26" r:id="rId191" display="pw:\\pw.planservi.com.br:PROJETOS\Documents\C0849 - DER\40_Emissao\03_GRD\0-GRDs_Enviadas DER\5ºMEDIÇÃO\MR.DER-0206_22\" xr:uid="{00000000-0004-0000-0700-0000BE000000}"/>
    <hyperlink ref="M27" r:id="rId192" display="pw:\\pw.planservi.com.br:PROJETOS\Documents\C0849 - DER\40_Emissao\03_GRD\0-GRDs_Enviadas DER\5ºMEDIÇÃO\MR.DER-0206_22\" xr:uid="{00000000-0004-0000-0700-0000BF000000}"/>
    <hyperlink ref="M28" r:id="rId193" display="pw:\\pw.planservi.com.br:PROJETOS\Documents\C0849 - DER\40_Emissao\03_GRD\0-GRDs_Enviadas DER\5ºMEDIÇÃO\MR.DER-0206_22\" xr:uid="{00000000-0004-0000-0700-0000C0000000}"/>
    <hyperlink ref="M29" r:id="rId194" display="pw:\\pw.planservi.com.br:PROJETOS\Documents\C0849 - DER\40_Emissao\03_GRD\0-GRDs_Enviadas DER\5ºMEDIÇÃO\MR.DER-0206_22\" xr:uid="{00000000-0004-0000-0700-0000C1000000}"/>
    <hyperlink ref="M30" r:id="rId195" display="pw:\\pw.planservi.com.br:PROJETOS\Documents\C0849 - DER\40_Emissao\03_GRD\0-GRDs_Enviadas DER\5ºMEDIÇÃO\MR.DER-0206_22\" xr:uid="{00000000-0004-0000-0700-0000C2000000}"/>
    <hyperlink ref="M31" r:id="rId196" display="pw:\\pw.planservi.com.br:PROJETOS\Documents\C0849 - DER\40_Emissao\03_GRD\0-GRDs_Enviadas DER\5ºMEDIÇÃO\MR.DER-0206_22\" xr:uid="{00000000-0004-0000-0700-0000C3000000}"/>
    <hyperlink ref="M32" r:id="rId197" display="pw:\\pw.planservi.com.br:PROJETOS\Documents\C0849 - DER\40_Emissao\03_GRD\0-GRDs_Enviadas DER\5ºMEDIÇÃO\MR.DER-0206_22\" xr:uid="{00000000-0004-0000-0700-0000C4000000}"/>
    <hyperlink ref="M33" r:id="rId198" display="pw:\\pw.planservi.com.br:PROJETOS\Documents\C0849 - DER\40_Emissao\03_GRD\0-GRDs_Enviadas DER\5ºMEDIÇÃO\MR.DER-0206_22\" xr:uid="{00000000-0004-0000-0700-0000C5000000}"/>
    <hyperlink ref="M34" r:id="rId199" display="pw:\\pw.planservi.com.br:PROJETOS\Documents\C0849 - DER\40_Emissao\03_GRD\0-GRDs_Enviadas DER\5ºMEDIÇÃO\MR.DER-0206_22\" xr:uid="{00000000-0004-0000-0700-0000C6000000}"/>
    <hyperlink ref="M35" r:id="rId200" display="pw:\\pw.planservi.com.br:PROJETOS\Documents\C0849 - DER\40_Emissao\03_GRD\0-GRDs_Enviadas DER\5ºMEDIÇÃO\MR.DER-0206_22\" xr:uid="{00000000-0004-0000-0700-0000C7000000}"/>
    <hyperlink ref="M36" r:id="rId201" display="pw:\\pw.planservi.com.br:PROJETOS\Documents\C0849 - DER\40_Emissao\03_GRD\0-GRDs_Enviadas DER\5ºMEDIÇÃO\MR.DER-0206_22\" xr:uid="{00000000-0004-0000-0700-0000C8000000}"/>
    <hyperlink ref="M37" r:id="rId202" display="pw:\\pw.planservi.com.br:PROJETOS\Documents\C0849 - DER\40_Emissao\03_GRD\0-GRDs_Enviadas DER\5ºMEDIÇÃO\MR.DER-0206_22\" xr:uid="{00000000-0004-0000-0700-0000C9000000}"/>
    <hyperlink ref="M38" r:id="rId203" display="pw:\\pw.planservi.com.br:PROJETOS\Documents\C0849 - DER\40_Emissao\03_GRD\0-GRDs_Enviadas DER\5ºMEDIÇÃO\MR.DER-0206_22\" xr:uid="{00000000-0004-0000-0700-0000CA000000}"/>
    <hyperlink ref="M39" r:id="rId204" display="pw:\\pw.planservi.com.br:PROJETOS\Documents\C0849 - DER\40_Emissao\03_GRD\0-GRDs_Enviadas DER\5ºMEDIÇÃO\MR.DER-0206_22\" xr:uid="{00000000-0004-0000-0700-0000CB000000}"/>
    <hyperlink ref="M40" r:id="rId205" display="pw:\\pw.planservi.com.br:PROJETOS\Documents\C0849 - DER\40_Emissao\03_GRD\0-GRDs_Enviadas DER\5ºMEDIÇÃO\MR.DER-0206_22\" xr:uid="{00000000-0004-0000-0700-0000CC000000}"/>
    <hyperlink ref="M41" r:id="rId206" display="pw:\\pw.planservi.com.br:PROJETOS\Documents\C0849 - DER\40_Emissao\03_GRD\0-GRDs_Enviadas DER\5ºMEDIÇÃO\MR.DER-0206_22\" xr:uid="{00000000-0004-0000-0700-0000CD000000}"/>
    <hyperlink ref="M42" r:id="rId207" display="pw:\\pw.planservi.com.br:PROJETOS\Documents\C0849 - DER\40_Emissao\03_GRD\0-GRDs_Enviadas DER\5ºMEDIÇÃO\MR.DER-0206_22\" xr:uid="{00000000-0004-0000-0700-0000CE000000}"/>
    <hyperlink ref="M43" r:id="rId208" display="pw:\\pw.planservi.com.br:PROJETOS\Documents\C0849 - DER\40_Emissao\03_GRD\0-GRDs_Enviadas DER\5ºMEDIÇÃO\MR.DER-0206_22\" xr:uid="{00000000-0004-0000-0700-0000CF000000}"/>
    <hyperlink ref="M44" r:id="rId209" display="pw:\\pw.planservi.com.br:PROJETOS\Documents\C0849 - DER\40_Emissao\03_GRD\0-GRDs_Enviadas DER\5ºMEDIÇÃO\MR.DER-0206_22\" xr:uid="{00000000-0004-0000-0700-0000D0000000}"/>
    <hyperlink ref="M45" r:id="rId210" display="pw:\\pw.planservi.com.br:PROJETOS\Documents\C0849 - DER\40_Emissao\03_GRD\0-GRDs_Enviadas DER\5ºMEDIÇÃO\MR.DER-0206_22\" xr:uid="{00000000-0004-0000-0700-0000D1000000}"/>
    <hyperlink ref="M46" r:id="rId211" display="pw:\\pw.planservi.com.br:PROJETOS\Documents\C0849 - DER\40_Emissao\03_GRD\0-GRDs_Enviadas DER\5ºMEDIÇÃO\MR.DER-0206_22\" xr:uid="{00000000-0004-0000-0700-0000D2000000}"/>
    <hyperlink ref="M47" r:id="rId212" display="pw:\\pw.planservi.com.br:PROJETOS\Documents\C0849 - DER\40_Emissao\03_GRD\0-GRDs_Enviadas DER\5ºMEDIÇÃO\MR.DER-0206_22\" xr:uid="{00000000-0004-0000-0700-0000D3000000}"/>
    <hyperlink ref="M48" r:id="rId213" display="pw:\\pw.planservi.com.br:PROJETOS\Documents\C0849 - DER\40_Emissao\03_GRD\0-GRDs_Enviadas DER\5ºMEDIÇÃO\MR.DER-0206_22\" xr:uid="{00000000-0004-0000-0700-0000D4000000}"/>
    <hyperlink ref="M49" r:id="rId214" display="pw:\\pw.planservi.com.br:PROJETOS\Documents\C0849 - DER\40_Emissao\03_GRD\0-GRDs_Enviadas DER\5ºMEDIÇÃO\MR.DER-0206_22\" xr:uid="{00000000-0004-0000-0700-0000D5000000}"/>
    <hyperlink ref="M50" r:id="rId215" display="pw:\\pw.planservi.com.br:PROJETOS\Documents\C0849 - DER\40_Emissao\03_GRD\0-GRDs_Enviadas DER\5ºMEDIÇÃO\MR.DER-0206_22\" xr:uid="{00000000-0004-0000-0700-0000D6000000}"/>
    <hyperlink ref="M51" r:id="rId216" display="pw:\\pw.planservi.com.br:PROJETOS\Documents\C0849 - DER\40_Emissao\03_GRD\0-GRDs_Enviadas DER\5ºMEDIÇÃO\MR.DER-0206_22\" xr:uid="{00000000-0004-0000-0700-0000D7000000}"/>
    <hyperlink ref="M52" r:id="rId217" display="pw:\\pw.planservi.com.br:PROJETOS\Documents\C0849 - DER\40_Emissao\03_GRD\0-GRDs_Enviadas DER\5ºMEDIÇÃO\MR.DER-0206_22\" xr:uid="{00000000-0004-0000-0700-0000D8000000}"/>
    <hyperlink ref="M53" r:id="rId218" display="pw:\\pw.planservi.com.br:PROJETOS\Documents\C0849 - DER\40_Emissao\03_GRD\0-GRDs_Enviadas DER\5ºMEDIÇÃO\MR.DER-0206_22\" xr:uid="{00000000-0004-0000-0700-0000D9000000}"/>
    <hyperlink ref="M54" r:id="rId219" display="pw:\\pw.planservi.com.br:PROJETOS\Documents\C0849 - DER\40_Emissao\03_GRD\0-GRDs_Enviadas DER\5ºMEDIÇÃO\MR.DER-0206_22\" xr:uid="{00000000-0004-0000-0700-0000DA000000}"/>
    <hyperlink ref="M55" r:id="rId220" display="pw:\\pw.planservi.com.br:PROJETOS\Documents\C0849 - DER\40_Emissao\03_GRD\0-GRDs_Enviadas DER\5ºMEDIÇÃO\MR.DER-0206_22\" xr:uid="{00000000-0004-0000-0700-0000DB000000}"/>
    <hyperlink ref="M56" r:id="rId221" display="pw:\\pw.planservi.com.br:PROJETOS\Documents\C0849 - DER\40_Emissao\03_GRD\0-GRDs_Enviadas DER\5ºMEDIÇÃO\MR.DER-0206_22\" xr:uid="{00000000-0004-0000-0700-0000DC000000}"/>
    <hyperlink ref="M57" r:id="rId222" display="pw:\\pw.planservi.com.br:PROJETOS\Documents\C0849 - DER\40_Emissao\03_GRD\0-GRDs_Enviadas DER\5ºMEDIÇÃO\MR.DER-0206_22\" xr:uid="{00000000-0004-0000-0700-0000DD000000}"/>
    <hyperlink ref="M58" r:id="rId223" display="pw:\\pw.planservi.com.br:PROJETOS\Documents\C0849 - DER\40_Emissao\03_GRD\0-GRDs_Enviadas DER\5ºMEDIÇÃO\MR.DER-0206_22\" xr:uid="{00000000-0004-0000-0700-0000DE000000}"/>
    <hyperlink ref="M59" r:id="rId224" display="pw:\\pw.planservi.com.br:PROJETOS\Documents\C0849 - DER\40_Emissao\03_GRD\0-GRDs_Enviadas DER\5ºMEDIÇÃO\MR.DER-0206_22\" xr:uid="{00000000-0004-0000-0700-0000DF000000}"/>
    <hyperlink ref="M4" r:id="rId225" display="pw:\\pw.planservi.com.br:PROJETOS\Documents\C0849 - DER\40_Emissao\03_GRD\0-GRDs_Enviadas DER\5ºMEDIÇÃO\MR.DER-0206_22\" xr:uid="{00000000-0004-0000-0700-0000E0000000}"/>
    <hyperlink ref="M5" r:id="rId226" display="pw:\\pw.planservi.com.br:PROJETOS\Documents\C0849 - DER\40_Emissao\03_GRD\0-GRDs_Enviadas DER\5ºMEDIÇÃO\MR.DER-0206_22\" xr:uid="{00000000-0004-0000-0700-0000E1000000}"/>
    <hyperlink ref="M6" r:id="rId227" display="pw:\\pw.planservi.com.br:PROJETOS\Documents\C0849 - DER\40_Emissao\03_GRD\0-GRDs_Enviadas DER\5ºMEDIÇÃO\MR.DER-0206_22\" xr:uid="{00000000-0004-0000-0700-0000E2000000}"/>
    <hyperlink ref="M727" r:id="rId228" display="pw:\\pw.planservi.com.br:PROJETOS\Documents\C0849 - DER\40_Emissao\03_GRD\0-GRDs_Enviadas DER\5ºMEDIÇÃO\MR.DER-0184_22\" xr:uid="{00000000-0004-0000-0700-0000E3000000}"/>
    <hyperlink ref="M289" r:id="rId229" display="pw:\\pw.planservi.com.br:PROJETOS\Documents\C0849 - DER\40_Emissao\03_GRD\0-GRDs_Enviadas DER\5ºMEDIÇÃO\MR.DER-0216_22\" xr:uid="{00000000-0004-0000-0700-0000E4000000}"/>
    <hyperlink ref="M290" r:id="rId230" display="pw:\\pw.planservi.com.br:PROJETOS\Documents\C0849 - DER\40_Emissao\03_GRD\0-GRDs_Enviadas DER\5ºMEDIÇÃO\MR.DER-0216_22\" xr:uid="{00000000-0004-0000-0700-0000E5000000}"/>
    <hyperlink ref="M291" r:id="rId231" display="pw:\\pw.planservi.com.br:PROJETOS\Documents\C0849 - DER\40_Emissao\03_GRD\0-GRDs_Enviadas DER\5ºMEDIÇÃO\MR.DER-0216_22\" xr:uid="{00000000-0004-0000-0700-0000E6000000}"/>
    <hyperlink ref="M292" r:id="rId232" display="pw:\\pw.planservi.com.br:PROJETOS\Documents\C0849 - DER\40_Emissao\03_GRD\0-GRDs_Enviadas DER\5ºMEDIÇÃO\MR.DER-0216_22\" xr:uid="{00000000-0004-0000-0700-0000E7000000}"/>
    <hyperlink ref="M293" r:id="rId233" display="pw:\\pw.planservi.com.br:PROJETOS\Documents\C0849 - DER\40_Emissao\03_GRD\0-GRDs_Enviadas DER\5ºMEDIÇÃO\MR.DER-0216_22\" xr:uid="{00000000-0004-0000-0700-0000E8000000}"/>
    <hyperlink ref="M294" r:id="rId234" display="pw:\\pw.planservi.com.br:PROJETOS\Documents\C0849 - DER\40_Emissao\03_GRD\0-GRDs_Enviadas DER\5ºMEDIÇÃO\MR.DER-0216_22\" xr:uid="{00000000-0004-0000-0700-0000E9000000}"/>
    <hyperlink ref="M295" r:id="rId235" display="pw:\\pw.planservi.com.br:PROJETOS\Documents\C0849 - DER\40_Emissao\03_GRD\0-GRDs_Enviadas DER\5ºMEDIÇÃO\MR.DER-0216_22\" xr:uid="{00000000-0004-0000-0700-0000EA000000}"/>
    <hyperlink ref="P289" r:id="rId236" display="pw:\\pw.planservi.com.br:PROJETOS\Documents\C0849 - DER\30_Producao\8-D19– SP 259 - km 308,80-353,80\04_Dren\04.00_R031\2022 12 20 - Emissão Inicial_Segmeto D19 - Planta de bacias e Relatório.doc" xr:uid="{00000000-0004-0000-0700-0000EB000000}"/>
    <hyperlink ref="P290:P294" r:id="rId237" display="pw:\\pw.planservi.com.br:PROJETOS\Documents\C0849 - DER\30_Producao\8-D19– SP 259 - km 308,80-353,80\04_Dren\04.00_R031\2022 12 20 - Emissão Inicial_Segmeto D19 - Planta de bacias e Relatório.doc" xr:uid="{00000000-0004-0000-0700-0000EC000000}"/>
    <hyperlink ref="P295" r:id="rId238" display="pw:\\pw.planservi.com.br:PROJETOS\Documents\C0849 - DER\30_Producao\8-D19– SP 259 - km 308,80-353,80\04_Dren\04.00_R031\2022 12 20 - Emissão Inicial_Segmeto D19 - Planta de bacias e Relatório.doc" xr:uid="{00000000-0004-0000-0700-0000ED000000}"/>
    <hyperlink ref="V120" r:id="rId239" display="pw:\\pw.planservi.com.br:PROJETOS\Documents\C0849 - DER\30_Producao\8-D19– SP 259 - km 308,80-353,80\06_Pavi\06.00_R031\2022 12 19-R-031_RevisãoA_P09.doc" xr:uid="{00000000-0004-0000-0700-0000EE000000}"/>
    <hyperlink ref="S4" r:id="rId240" display="pw:\\pw.planservi.com.br:PROJETOS\Documents\C0849 - DER\40_Emissao\03_GRD\0-GRDs_Enviadas DER\6ºMEDIÇÃO\MR.DER-0278_23\" xr:uid="{00000000-0004-0000-0700-0000EF000000}"/>
    <hyperlink ref="S5" r:id="rId241" display="pw:\\pw.planservi.com.br:PROJETOS\Documents\C0849 - DER\40_Emissao\03_GRD\0-GRDs_Enviadas DER\6ºMEDIÇÃO\MR.DER-0278_23\" xr:uid="{00000000-0004-0000-0700-0000F0000000}"/>
    <hyperlink ref="S7" r:id="rId242" display="pw:\\pw.planservi.com.br:PROJETOS\Documents\C0849 - DER\40_Emissao\03_GRD\0-GRDs_Enviadas DER\6ºMEDIÇÃO\MR.DER-0278_23\" xr:uid="{00000000-0004-0000-0700-0000F1000000}"/>
    <hyperlink ref="S8" r:id="rId243" display="pw:\\pw.planservi.com.br:PROJETOS\Documents\C0849 - DER\40_Emissao\03_GRD\0-GRDs_Enviadas DER\6ºMEDIÇÃO\MR.DER-0278_23\" xr:uid="{00000000-0004-0000-0700-0000F2000000}"/>
    <hyperlink ref="S9" r:id="rId244" display="pw:\\pw.planservi.com.br:PROJETOS\Documents\C0849 - DER\40_Emissao\03_GRD\0-GRDs_Enviadas DER\6ºMEDIÇÃO\MR.DER-0278_23\" xr:uid="{00000000-0004-0000-0700-0000F3000000}"/>
    <hyperlink ref="S10" r:id="rId245" display="pw:\\pw.planservi.com.br:PROJETOS\Documents\C0849 - DER\40_Emissao\03_GRD\0-GRDs_Enviadas DER\6ºMEDIÇÃO\MR.DER-0278_23\" xr:uid="{00000000-0004-0000-0700-0000F4000000}"/>
    <hyperlink ref="S11" r:id="rId246" display="pw:\\pw.planservi.com.br:PROJETOS\Documents\C0849 - DER\40_Emissao\03_GRD\0-GRDs_Enviadas DER\6ºMEDIÇÃO\MR.DER-0278_23\" xr:uid="{00000000-0004-0000-0700-0000F5000000}"/>
    <hyperlink ref="S12" r:id="rId247" display="pw:\\pw.planservi.com.br:PROJETOS\Documents\C0849 - DER\40_Emissao\03_GRD\0-GRDs_Enviadas DER\6ºMEDIÇÃO\MR.DER-0278_23\" xr:uid="{00000000-0004-0000-0700-0000F6000000}"/>
    <hyperlink ref="S13" r:id="rId248" display="pw:\\pw.planservi.com.br:PROJETOS\Documents\C0849 - DER\40_Emissao\03_GRD\0-GRDs_Enviadas DER\6ºMEDIÇÃO\MR.DER-0278_23\" xr:uid="{00000000-0004-0000-0700-0000F7000000}"/>
    <hyperlink ref="S14" r:id="rId249" display="pw:\\pw.planservi.com.br:PROJETOS\Documents\C0849 - DER\40_Emissao\03_GRD\0-GRDs_Enviadas DER\6ºMEDIÇÃO\MR.DER-0278_23\" xr:uid="{00000000-0004-0000-0700-0000F8000000}"/>
    <hyperlink ref="S15" r:id="rId250" display="pw:\\pw.planservi.com.br:PROJETOS\Documents\C0849 - DER\40_Emissao\03_GRD\0-GRDs_Enviadas DER\6ºMEDIÇÃO\MR.DER-0278_23\" xr:uid="{00000000-0004-0000-0700-0000F9000000}"/>
    <hyperlink ref="S16" r:id="rId251" display="pw:\\pw.planservi.com.br:PROJETOS\Documents\C0849 - DER\40_Emissao\03_GRD\0-GRDs_Enviadas DER\6ºMEDIÇÃO\MR.DER-0278_23\" xr:uid="{00000000-0004-0000-0700-0000FA000000}"/>
    <hyperlink ref="S17" r:id="rId252" display="pw:\\pw.planservi.com.br:PROJETOS\Documents\C0849 - DER\40_Emissao\03_GRD\0-GRDs_Enviadas DER\6ºMEDIÇÃO\MR.DER-0278_23\" xr:uid="{00000000-0004-0000-0700-0000FB000000}"/>
    <hyperlink ref="S18" r:id="rId253" display="pw:\\pw.planservi.com.br:PROJETOS\Documents\C0849 - DER\40_Emissao\03_GRD\0-GRDs_Enviadas DER\6ºMEDIÇÃO\MR.DER-0278_23\" xr:uid="{00000000-0004-0000-0700-0000FC000000}"/>
    <hyperlink ref="S19" r:id="rId254" display="pw:\\pw.planservi.com.br:PROJETOS\Documents\C0849 - DER\40_Emissao\03_GRD\0-GRDs_Enviadas DER\6ºMEDIÇÃO\MR.DER-0278_23\" xr:uid="{00000000-0004-0000-0700-0000FD000000}"/>
    <hyperlink ref="S20" r:id="rId255" display="pw:\\pw.planservi.com.br:PROJETOS\Documents\C0849 - DER\40_Emissao\03_GRD\0-GRDs_Enviadas DER\6ºMEDIÇÃO\MR.DER-0278_23\" xr:uid="{00000000-0004-0000-0700-0000FE000000}"/>
    <hyperlink ref="S21" r:id="rId256" display="pw:\\pw.planservi.com.br:PROJETOS\Documents\C0849 - DER\40_Emissao\03_GRD\0-GRDs_Enviadas DER\6ºMEDIÇÃO\MR.DER-0278_23\" xr:uid="{00000000-0004-0000-0700-0000FF000000}"/>
    <hyperlink ref="S22" r:id="rId257" display="pw:\\pw.planservi.com.br:PROJETOS\Documents\C0849 - DER\40_Emissao\03_GRD\0-GRDs_Enviadas DER\6ºMEDIÇÃO\MR.DER-0278_23\" xr:uid="{00000000-0004-0000-0700-000000010000}"/>
    <hyperlink ref="S23" r:id="rId258" display="pw:\\pw.planservi.com.br:PROJETOS\Documents\C0849 - DER\40_Emissao\03_GRD\0-GRDs_Enviadas DER\6ºMEDIÇÃO\MR.DER-0278_23\" xr:uid="{00000000-0004-0000-0700-000001010000}"/>
    <hyperlink ref="S24" r:id="rId259" display="pw:\\pw.planservi.com.br:PROJETOS\Documents\C0849 - DER\40_Emissao\03_GRD\0-GRDs_Enviadas DER\6ºMEDIÇÃO\MR.DER-0278_23\" xr:uid="{00000000-0004-0000-0700-000002010000}"/>
    <hyperlink ref="S25" r:id="rId260" display="pw:\\pw.planservi.com.br:PROJETOS\Documents\C0849 - DER\40_Emissao\03_GRD\0-GRDs_Enviadas DER\6ºMEDIÇÃO\MR.DER-0278_23\" xr:uid="{00000000-0004-0000-0700-000003010000}"/>
    <hyperlink ref="S26" r:id="rId261" display="pw:\\pw.planservi.com.br:PROJETOS\Documents\C0849 - DER\40_Emissao\03_GRD\0-GRDs_Enviadas DER\6ºMEDIÇÃO\MR.DER-0278_23\" xr:uid="{00000000-0004-0000-0700-000004010000}"/>
    <hyperlink ref="S27" r:id="rId262" display="pw:\\pw.planservi.com.br:PROJETOS\Documents\C0849 - DER\40_Emissao\03_GRD\0-GRDs_Enviadas DER\6ºMEDIÇÃO\MR.DER-0278_23\" xr:uid="{00000000-0004-0000-0700-000005010000}"/>
    <hyperlink ref="S28" r:id="rId263" display="pw:\\pw.planservi.com.br:PROJETOS\Documents\C0849 - DER\40_Emissao\03_GRD\0-GRDs_Enviadas DER\6ºMEDIÇÃO\MR.DER-0278_23\" xr:uid="{00000000-0004-0000-0700-000006010000}"/>
    <hyperlink ref="S29" r:id="rId264" display="pw:\\pw.planservi.com.br:PROJETOS\Documents\C0849 - DER\40_Emissao\03_GRD\0-GRDs_Enviadas DER\6ºMEDIÇÃO\MR.DER-0278_23\" xr:uid="{00000000-0004-0000-0700-000007010000}"/>
    <hyperlink ref="S30" r:id="rId265" display="pw:\\pw.planservi.com.br:PROJETOS\Documents\C0849 - DER\40_Emissao\03_GRD\0-GRDs_Enviadas DER\6ºMEDIÇÃO\MR.DER-0278_23\" xr:uid="{00000000-0004-0000-0700-000008010000}"/>
    <hyperlink ref="S31" r:id="rId266" display="pw:\\pw.planservi.com.br:PROJETOS\Documents\C0849 - DER\40_Emissao\03_GRD\0-GRDs_Enviadas DER\6ºMEDIÇÃO\MR.DER-0278_23\" xr:uid="{00000000-0004-0000-0700-000009010000}"/>
    <hyperlink ref="S32" r:id="rId267" display="pw:\\pw.planservi.com.br:PROJETOS\Documents\C0849 - DER\40_Emissao\03_GRD\0-GRDs_Enviadas DER\6ºMEDIÇÃO\MR.DER-0278_23\" xr:uid="{00000000-0004-0000-0700-00000A010000}"/>
    <hyperlink ref="S33" r:id="rId268" display="pw:\\pw.planservi.com.br:PROJETOS\Documents\C0849 - DER\40_Emissao\03_GRD\0-GRDs_Enviadas DER\6ºMEDIÇÃO\MR.DER-0278_23\" xr:uid="{00000000-0004-0000-0700-00000B010000}"/>
    <hyperlink ref="S34" r:id="rId269" display="pw:\\pw.planservi.com.br:PROJETOS\Documents\C0849 - DER\40_Emissao\03_GRD\0-GRDs_Enviadas DER\6ºMEDIÇÃO\MR.DER-0278_23\" xr:uid="{00000000-0004-0000-0700-00000C010000}"/>
    <hyperlink ref="S35" r:id="rId270" display="pw:\\pw.planservi.com.br:PROJETOS\Documents\C0849 - DER\40_Emissao\03_GRD\0-GRDs_Enviadas DER\6ºMEDIÇÃO\MR.DER-0278_23\" xr:uid="{00000000-0004-0000-0700-00000D010000}"/>
    <hyperlink ref="S36" r:id="rId271" display="pw:\\pw.planservi.com.br:PROJETOS\Documents\C0849 - DER\40_Emissao\03_GRD\0-GRDs_Enviadas DER\6ºMEDIÇÃO\MR.DER-0278_23\" xr:uid="{00000000-0004-0000-0700-00000E010000}"/>
    <hyperlink ref="S37" r:id="rId272" display="pw:\\pw.planservi.com.br:PROJETOS\Documents\C0849 - DER\40_Emissao\03_GRD\0-GRDs_Enviadas DER\6ºMEDIÇÃO\MR.DER-0278_23\" xr:uid="{00000000-0004-0000-0700-00000F010000}"/>
    <hyperlink ref="S38" r:id="rId273" display="pw:\\pw.planservi.com.br:PROJETOS\Documents\C0849 - DER\40_Emissao\03_GRD\0-GRDs_Enviadas DER\6ºMEDIÇÃO\MR.DER-0278_23\" xr:uid="{00000000-0004-0000-0700-000010010000}"/>
    <hyperlink ref="S39" r:id="rId274" display="pw:\\pw.planservi.com.br:PROJETOS\Documents\C0849 - DER\40_Emissao\03_GRD\0-GRDs_Enviadas DER\6ºMEDIÇÃO\MR.DER-0278_23\" xr:uid="{00000000-0004-0000-0700-000011010000}"/>
    <hyperlink ref="S40" r:id="rId275" display="pw:\\pw.planservi.com.br:PROJETOS\Documents\C0849 - DER\40_Emissao\03_GRD\0-GRDs_Enviadas DER\6ºMEDIÇÃO\MR.DER-0278_23\" xr:uid="{00000000-0004-0000-0700-000012010000}"/>
    <hyperlink ref="S41" r:id="rId276" display="pw:\\pw.planservi.com.br:PROJETOS\Documents\C0849 - DER\40_Emissao\03_GRD\0-GRDs_Enviadas DER\6ºMEDIÇÃO\MR.DER-0278_23\" xr:uid="{00000000-0004-0000-0700-000013010000}"/>
    <hyperlink ref="S42" r:id="rId277" display="pw:\\pw.planservi.com.br:PROJETOS\Documents\C0849 - DER\40_Emissao\03_GRD\0-GRDs_Enviadas DER\6ºMEDIÇÃO\MR.DER-0278_23\" xr:uid="{00000000-0004-0000-0700-000014010000}"/>
    <hyperlink ref="S43" r:id="rId278" display="pw:\\pw.planservi.com.br:PROJETOS\Documents\C0849 - DER\40_Emissao\03_GRD\0-GRDs_Enviadas DER\6ºMEDIÇÃO\MR.DER-0278_23\" xr:uid="{00000000-0004-0000-0700-000015010000}"/>
    <hyperlink ref="S44" r:id="rId279" display="pw:\\pw.planservi.com.br:PROJETOS\Documents\C0849 - DER\40_Emissao\03_GRD\0-GRDs_Enviadas DER\6ºMEDIÇÃO\MR.DER-0278_23\" xr:uid="{00000000-0004-0000-0700-000016010000}"/>
    <hyperlink ref="S45" r:id="rId280" display="pw:\\pw.planservi.com.br:PROJETOS\Documents\C0849 - DER\40_Emissao\03_GRD\0-GRDs_Enviadas DER\6ºMEDIÇÃO\MR.DER-0278_23\" xr:uid="{00000000-0004-0000-0700-000017010000}"/>
    <hyperlink ref="S46" r:id="rId281" display="pw:\\pw.planservi.com.br:PROJETOS\Documents\C0849 - DER\40_Emissao\03_GRD\0-GRDs_Enviadas DER\6ºMEDIÇÃO\MR.DER-0278_23\" xr:uid="{00000000-0004-0000-0700-000018010000}"/>
    <hyperlink ref="S47" r:id="rId282" display="pw:\\pw.planservi.com.br:PROJETOS\Documents\C0849 - DER\40_Emissao\03_GRD\0-GRDs_Enviadas DER\6ºMEDIÇÃO\MR.DER-0278_23\" xr:uid="{00000000-0004-0000-0700-000019010000}"/>
    <hyperlink ref="S48" r:id="rId283" display="pw:\\pw.planservi.com.br:PROJETOS\Documents\C0849 - DER\40_Emissao\03_GRD\0-GRDs_Enviadas DER\6ºMEDIÇÃO\MR.DER-0278_23\" xr:uid="{00000000-0004-0000-0700-00001A010000}"/>
    <hyperlink ref="S49" r:id="rId284" display="pw:\\pw.planservi.com.br:PROJETOS\Documents\C0849 - DER\40_Emissao\03_GRD\0-GRDs_Enviadas DER\6ºMEDIÇÃO\MR.DER-0278_23\" xr:uid="{00000000-0004-0000-0700-00001B010000}"/>
    <hyperlink ref="S50" r:id="rId285" display="pw:\\pw.planservi.com.br:PROJETOS\Documents\C0849 - DER\40_Emissao\03_GRD\0-GRDs_Enviadas DER\6ºMEDIÇÃO\MR.DER-0278_23\" xr:uid="{00000000-0004-0000-0700-00001C010000}"/>
    <hyperlink ref="S51" r:id="rId286" display="pw:\\pw.planservi.com.br:PROJETOS\Documents\C0849 - DER\40_Emissao\03_GRD\0-GRDs_Enviadas DER\6ºMEDIÇÃO\MR.DER-0278_23\" xr:uid="{00000000-0004-0000-0700-00001D010000}"/>
    <hyperlink ref="S52" r:id="rId287" display="pw:\\pw.planservi.com.br:PROJETOS\Documents\C0849 - DER\40_Emissao\03_GRD\0-GRDs_Enviadas DER\6ºMEDIÇÃO\MR.DER-0278_23\" xr:uid="{00000000-0004-0000-0700-00001E010000}"/>
    <hyperlink ref="S53" r:id="rId288" display="pw:\\pw.planservi.com.br:PROJETOS\Documents\C0849 - DER\40_Emissao\03_GRD\0-GRDs_Enviadas DER\6ºMEDIÇÃO\MR.DER-0278_23\" xr:uid="{00000000-0004-0000-0700-00001F010000}"/>
    <hyperlink ref="S54" r:id="rId289" display="pw:\\pw.planservi.com.br:PROJETOS\Documents\C0849 - DER\40_Emissao\03_GRD\0-GRDs_Enviadas DER\6ºMEDIÇÃO\MR.DER-0278_23\" xr:uid="{00000000-0004-0000-0700-000020010000}"/>
    <hyperlink ref="S55" r:id="rId290" display="pw:\\pw.planservi.com.br:PROJETOS\Documents\C0849 - DER\40_Emissao\03_GRD\0-GRDs_Enviadas DER\6ºMEDIÇÃO\MR.DER-0278_23\" xr:uid="{00000000-0004-0000-0700-000021010000}"/>
    <hyperlink ref="S56" r:id="rId291" display="pw:\\pw.planservi.com.br:PROJETOS\Documents\C0849 - DER\40_Emissao\03_GRD\0-GRDs_Enviadas DER\6ºMEDIÇÃO\MR.DER-0278_23\" xr:uid="{00000000-0004-0000-0700-000022010000}"/>
    <hyperlink ref="S57" r:id="rId292" display="pw:\\pw.planservi.com.br:PROJETOS\Documents\C0849 - DER\40_Emissao\03_GRD\0-GRDs_Enviadas DER\6ºMEDIÇÃO\MR.DER-0278_23\" xr:uid="{00000000-0004-0000-0700-000023010000}"/>
    <hyperlink ref="S58" r:id="rId293" display="pw:\\pw.planservi.com.br:PROJETOS\Documents\C0849 - DER\40_Emissao\03_GRD\0-GRDs_Enviadas DER\6ºMEDIÇÃO\MR.DER-0278_23\" xr:uid="{00000000-0004-0000-0700-000024010000}"/>
    <hyperlink ref="S59" r:id="rId294" display="pw:\\pw.planservi.com.br:PROJETOS\Documents\C0849 - DER\40_Emissao\03_GRD\0-GRDs_Enviadas DER\6ºMEDIÇÃO\MR.DER-0278_23\" xr:uid="{00000000-0004-0000-0700-000025010000}"/>
    <hyperlink ref="S730" r:id="rId295" display="pw:\\pw.planservi.com.br:PROJETOS\Documents\C0849 - DER\40_Emissao\03_GRD\0-GRDs_Enviadas DER\7ºMEDIÇÃO\MR.DER-0309_23\" xr:uid="{00000000-0004-0000-0700-000026010000}"/>
    <hyperlink ref="Y120" r:id="rId296" display="pw:\\pw.planservi.com.br:PROJETOS\Documents\C0849 - DER\40_Emissao\03_GRD\0-GRDs_Enviadas DER\7ºMEDIÇÃO\MR.DER-0334_23\" xr:uid="{00000000-0004-0000-0700-000027010000}"/>
    <hyperlink ref="M623" r:id="rId297" display="pw:\\pw.planservi.com.br:PROJETOS\Documents\C0849 - DER\40_Emissao\03_GRD\0-GRDs_Enviadas DER\7ºMEDIÇÃO\MR.DER-0344_23\" xr:uid="{00000000-0004-0000-0700-000028010000}"/>
    <hyperlink ref="M624" r:id="rId298" display="pw:\\pw.planservi.com.br:PROJETOS\Documents\C0849 - DER\40_Emissao\03_GRD\0-GRDs_Enviadas DER\7ºMEDIÇÃO\MR.DER-0344_23\" xr:uid="{00000000-0004-0000-0700-000029010000}"/>
    <hyperlink ref="M625" r:id="rId299" display="pw:\\pw.planservi.com.br:PROJETOS\Documents\C0849 - DER\40_Emissao\03_GRD\0-GRDs_Enviadas DER\7ºMEDIÇÃO\MR.DER-0344_23\" xr:uid="{00000000-0004-0000-0700-00002A010000}"/>
    <hyperlink ref="M627" r:id="rId300" display="pw:\\pw.planservi.com.br:PROJETOS\Documents\C0849 - DER\40_Emissao\03_GRD\0-GRDs_Enviadas DER\7ºMEDIÇÃO\MR.DER-0344_23\" xr:uid="{00000000-0004-0000-0700-00002B010000}"/>
    <hyperlink ref="M185" r:id="rId301" display="pw:\\pw.planservi.com.br:PROJETOS\Documents\C0849 - DER\40_Emissao\03_GRD\0-GRDs_Enviadas DER\7ºMEDIÇÃO\MR.DER-0350_23\" xr:uid="{00000000-0004-0000-0700-00002C010000}"/>
    <hyperlink ref="M186" r:id="rId302" display="pw:\\pw.planservi.com.br:PROJETOS\Documents\C0849 - DER\40_Emissao\03_GRD\0-GRDs_Enviadas DER\7ºMEDIÇÃO\MR.DER-0350_23\" xr:uid="{00000000-0004-0000-0700-00002D010000}"/>
    <hyperlink ref="M187" r:id="rId303" display="pw:\\pw.planservi.com.br:PROJETOS\Documents\C0849 - DER\40_Emissao\03_GRD\0-GRDs_Enviadas DER\7ºMEDIÇÃO\MR.DER-0350_23\" xr:uid="{00000000-0004-0000-0700-00002E010000}"/>
    <hyperlink ref="M188" r:id="rId304" display="pw:\\pw.planservi.com.br:PROJETOS\Documents\C0849 - DER\40_Emissao\03_GRD\0-GRDs_Enviadas DER\7ºMEDIÇÃO\MR.DER-0350_23\" xr:uid="{00000000-0004-0000-0700-00002F010000}"/>
    <hyperlink ref="M189" r:id="rId305" display="pw:\\pw.planservi.com.br:PROJETOS\Documents\C0849 - DER\40_Emissao\03_GRD\0-GRDs_Enviadas DER\7ºMEDIÇÃO\MR.DER-0350_23\" xr:uid="{00000000-0004-0000-0700-000030010000}"/>
    <hyperlink ref="M190" r:id="rId306" display="pw:\\pw.planservi.com.br:PROJETOS\Documents\C0849 - DER\40_Emissao\03_GRD\0-GRDs_Enviadas DER\7ºMEDIÇÃO\MR.DER-0350_23\" xr:uid="{00000000-0004-0000-0700-000031010000}"/>
    <hyperlink ref="M191" r:id="rId307" display="pw:\\pw.planservi.com.br:PROJETOS\Documents\C0849 - DER\40_Emissao\03_GRD\0-GRDs_Enviadas DER\7ºMEDIÇÃO\MR.DER-0350_23\" xr:uid="{00000000-0004-0000-0700-000032010000}"/>
    <hyperlink ref="M192" r:id="rId308" display="pw:\\pw.planservi.com.br:PROJETOS\Documents\C0849 - DER\40_Emissao\03_GRD\0-GRDs_Enviadas DER\7ºMEDIÇÃO\MR.DER-0350_23\" xr:uid="{00000000-0004-0000-0700-000033010000}"/>
    <hyperlink ref="M193" r:id="rId309" display="pw:\\pw.planservi.com.br:PROJETOS\Documents\C0849 - DER\40_Emissao\03_GRD\0-GRDs_Enviadas DER\7ºMEDIÇÃO\MR.DER-0350_23\" xr:uid="{00000000-0004-0000-0700-000034010000}"/>
    <hyperlink ref="M194" r:id="rId310" display="pw:\\pw.planservi.com.br:PROJETOS\Documents\C0849 - DER\40_Emissao\03_GRD\0-GRDs_Enviadas DER\7ºMEDIÇÃO\MR.DER-0350_23\" xr:uid="{00000000-0004-0000-0700-000035010000}"/>
    <hyperlink ref="M195" r:id="rId311" display="pw:\\pw.planservi.com.br:PROJETOS\Documents\C0849 - DER\40_Emissao\03_GRD\0-GRDs_Enviadas DER\7ºMEDIÇÃO\MR.DER-0350_23\" xr:uid="{00000000-0004-0000-0700-000036010000}"/>
    <hyperlink ref="M196" r:id="rId312" display="pw:\\pw.planservi.com.br:PROJETOS\Documents\C0849 - DER\40_Emissao\03_GRD\0-GRDs_Enviadas DER\7ºMEDIÇÃO\MR.DER-0350_23\" xr:uid="{00000000-0004-0000-0700-000037010000}"/>
    <hyperlink ref="M197" r:id="rId313" display="pw:\\pw.planservi.com.br:PROJETOS\Documents\C0849 - DER\40_Emissao\03_GRD\0-GRDs_Enviadas DER\7ºMEDIÇÃO\MR.DER-0350_23\" xr:uid="{00000000-0004-0000-0700-000038010000}"/>
    <hyperlink ref="M198" r:id="rId314" display="pw:\\pw.planservi.com.br:PROJETOS\Documents\C0849 - DER\40_Emissao\03_GRD\0-GRDs_Enviadas DER\7ºMEDIÇÃO\MR.DER-0350_23\" xr:uid="{00000000-0004-0000-0700-000039010000}"/>
    <hyperlink ref="M199" r:id="rId315" display="pw:\\pw.planservi.com.br:PROJETOS\Documents\C0849 - DER\40_Emissao\03_GRD\0-GRDs_Enviadas DER\7ºMEDIÇÃO\MR.DER-0350_23\" xr:uid="{00000000-0004-0000-0700-00003A010000}"/>
    <hyperlink ref="M200" r:id="rId316" display="pw:\\pw.planservi.com.br:PROJETOS\Documents\C0849 - DER\40_Emissao\03_GRD\0-GRDs_Enviadas DER\7ºMEDIÇÃO\MR.DER-0350_23\" xr:uid="{00000000-0004-0000-0700-00003B010000}"/>
    <hyperlink ref="M201" r:id="rId317" display="pw:\\pw.planservi.com.br:PROJETOS\Documents\C0849 - DER\40_Emissao\03_GRD\0-GRDs_Enviadas DER\7ºMEDIÇÃO\MR.DER-0350_23\" xr:uid="{00000000-0004-0000-0700-00003C010000}"/>
    <hyperlink ref="M202" r:id="rId318" display="pw:\\pw.planservi.com.br:PROJETOS\Documents\C0849 - DER\40_Emissao\03_GRD\0-GRDs_Enviadas DER\7ºMEDIÇÃO\MR.DER-0350_23\" xr:uid="{00000000-0004-0000-0700-00003D010000}"/>
    <hyperlink ref="M203" r:id="rId319" display="pw:\\pw.planservi.com.br:PROJETOS\Documents\C0849 - DER\40_Emissao\03_GRD\0-GRDs_Enviadas DER\7ºMEDIÇÃO\MR.DER-0350_23\" xr:uid="{00000000-0004-0000-0700-00003E010000}"/>
    <hyperlink ref="M204" r:id="rId320" display="pw:\\pw.planservi.com.br:PROJETOS\Documents\C0849 - DER\40_Emissao\03_GRD\0-GRDs_Enviadas DER\7ºMEDIÇÃO\MR.DER-0350_23\" xr:uid="{00000000-0004-0000-0700-00003F010000}"/>
    <hyperlink ref="M205" r:id="rId321" display="pw:\\pw.planservi.com.br:PROJETOS\Documents\C0849 - DER\40_Emissao\03_GRD\0-GRDs_Enviadas DER\7ºMEDIÇÃO\MR.DER-0350_23\" xr:uid="{00000000-0004-0000-0700-000040010000}"/>
    <hyperlink ref="M206" r:id="rId322" display="pw:\\pw.planservi.com.br:PROJETOS\Documents\C0849 - DER\40_Emissao\03_GRD\0-GRDs_Enviadas DER\7ºMEDIÇÃO\MR.DER-0350_23\" xr:uid="{00000000-0004-0000-0700-000041010000}"/>
    <hyperlink ref="M207" r:id="rId323" display="pw:\\pw.planservi.com.br:PROJETOS\Documents\C0849 - DER\40_Emissao\03_GRD\0-GRDs_Enviadas DER\7ºMEDIÇÃO\MR.DER-0350_23\" xr:uid="{00000000-0004-0000-0700-000042010000}"/>
    <hyperlink ref="M208" r:id="rId324" display="pw:\\pw.planservi.com.br:PROJETOS\Documents\C0849 - DER\40_Emissao\03_GRD\0-GRDs_Enviadas DER\7ºMEDIÇÃO\MR.DER-0350_23\" xr:uid="{00000000-0004-0000-0700-000043010000}"/>
    <hyperlink ref="M209" r:id="rId325" display="pw:\\pw.planservi.com.br:PROJETOS\Documents\C0849 - DER\40_Emissao\03_GRD\0-GRDs_Enviadas DER\7ºMEDIÇÃO\MR.DER-0350_23\" xr:uid="{00000000-0004-0000-0700-000044010000}"/>
    <hyperlink ref="M214" r:id="rId326" display="pw:\\pw.planservi.com.br:PROJETOS\Documents\C0849 - DER\40_Emissao\03_GRD\0-GRDs_Enviadas DER\7ºMEDIÇÃO\MR.DER-0350_23\" xr:uid="{00000000-0004-0000-0700-000045010000}"/>
    <hyperlink ref="M215" r:id="rId327" display="pw:\\pw.planservi.com.br:PROJETOS\Documents\C0849 - DER\40_Emissao\03_GRD\0-GRDs_Enviadas DER\7ºMEDIÇÃO\MR.DER-0350_23\" xr:uid="{00000000-0004-0000-0700-000046010000}"/>
    <hyperlink ref="M216" r:id="rId328" display="pw:\\pw.planservi.com.br:PROJETOS\Documents\C0849 - DER\40_Emissao\03_GRD\0-GRDs_Enviadas DER\7ºMEDIÇÃO\MR.DER-0350_23\" xr:uid="{00000000-0004-0000-0700-000047010000}"/>
    <hyperlink ref="M217" r:id="rId329" display="pw:\\pw.planservi.com.br:PROJETOS\Documents\C0849 - DER\40_Emissao\03_GRD\0-GRDs_Enviadas DER\7ºMEDIÇÃO\MR.DER-0350_23\" xr:uid="{00000000-0004-0000-0700-000048010000}"/>
    <hyperlink ref="M218" r:id="rId330" display="pw:\\pw.planservi.com.br:PROJETOS\Documents\C0849 - DER\40_Emissao\03_GRD\0-GRDs_Enviadas DER\7ºMEDIÇÃO\MR.DER-0350_23\" xr:uid="{00000000-0004-0000-0700-000049010000}"/>
    <hyperlink ref="M219" r:id="rId331" display="pw:\\pw.planservi.com.br:PROJETOS\Documents\C0849 - DER\40_Emissao\03_GRD\0-GRDs_Enviadas DER\7ºMEDIÇÃO\MR.DER-0350_23\" xr:uid="{00000000-0004-0000-0700-00004A010000}"/>
    <hyperlink ref="M220" r:id="rId332" display="pw:\\pw.planservi.com.br:PROJETOS\Documents\C0849 - DER\40_Emissao\03_GRD\0-GRDs_Enviadas DER\7ºMEDIÇÃO\MR.DER-0350_23\" xr:uid="{00000000-0004-0000-0700-00004B010000}"/>
    <hyperlink ref="M221" r:id="rId333" display="pw:\\pw.planservi.com.br:PROJETOS\Documents\C0849 - DER\40_Emissao\03_GRD\0-GRDs_Enviadas DER\7ºMEDIÇÃO\MR.DER-0350_23\" xr:uid="{00000000-0004-0000-0700-00004C010000}"/>
    <hyperlink ref="M222" r:id="rId334" display="pw:\\pw.planservi.com.br:PROJETOS\Documents\C0849 - DER\40_Emissao\03_GRD\0-GRDs_Enviadas DER\7ºMEDIÇÃO\MR.DER-0350_23\" xr:uid="{00000000-0004-0000-0700-00004D010000}"/>
    <hyperlink ref="M223" r:id="rId335" display="pw:\\pw.planservi.com.br:PROJETOS\Documents\C0849 - DER\40_Emissao\03_GRD\0-GRDs_Enviadas DER\7ºMEDIÇÃO\MR.DER-0350_23\" xr:uid="{00000000-0004-0000-0700-00004E010000}"/>
    <hyperlink ref="M224" r:id="rId336" display="pw:\\pw.planservi.com.br:PROJETOS\Documents\C0849 - DER\40_Emissao\03_GRD\0-GRDs_Enviadas DER\7ºMEDIÇÃO\MR.DER-0350_23\" xr:uid="{00000000-0004-0000-0700-00004F010000}"/>
    <hyperlink ref="M225" r:id="rId337" display="pw:\\pw.planservi.com.br:PROJETOS\Documents\C0849 - DER\40_Emissao\03_GRD\0-GRDs_Enviadas DER\7ºMEDIÇÃO\MR.DER-0350_23\" xr:uid="{00000000-0004-0000-0700-000050010000}"/>
    <hyperlink ref="M226" r:id="rId338" display="pw:\\pw.planservi.com.br:PROJETOS\Documents\C0849 - DER\40_Emissao\03_GRD\0-GRDs_Enviadas DER\7ºMEDIÇÃO\MR.DER-0350_23\" xr:uid="{00000000-0004-0000-0700-000051010000}"/>
    <hyperlink ref="M227" r:id="rId339" display="pw:\\pw.planservi.com.br:PROJETOS\Documents\C0849 - DER\40_Emissao\03_GRD\0-GRDs_Enviadas DER\7ºMEDIÇÃO\MR.DER-0350_23\" xr:uid="{00000000-0004-0000-0700-000052010000}"/>
    <hyperlink ref="M228" r:id="rId340" display="pw:\\pw.planservi.com.br:PROJETOS\Documents\C0849 - DER\40_Emissao\03_GRD\0-GRDs_Enviadas DER\7ºMEDIÇÃO\MR.DER-0350_23\" xr:uid="{00000000-0004-0000-0700-000053010000}"/>
    <hyperlink ref="M229" r:id="rId341" display="pw:\\pw.planservi.com.br:PROJETOS\Documents\C0849 - DER\40_Emissao\03_GRD\0-GRDs_Enviadas DER\7ºMEDIÇÃO\MR.DER-0350_23\" xr:uid="{00000000-0004-0000-0700-000054010000}"/>
    <hyperlink ref="M230" r:id="rId342" display="pw:\\pw.planservi.com.br:PROJETOS\Documents\C0849 - DER\40_Emissao\03_GRD\0-GRDs_Enviadas DER\7ºMEDIÇÃO\MR.DER-0350_23\" xr:uid="{00000000-0004-0000-0700-000055010000}"/>
    <hyperlink ref="M231" r:id="rId343" display="pw:\\pw.planservi.com.br:PROJETOS\Documents\C0849 - DER\40_Emissao\03_GRD\0-GRDs_Enviadas DER\7ºMEDIÇÃO\MR.DER-0350_23\" xr:uid="{00000000-0004-0000-0700-000056010000}"/>
    <hyperlink ref="M232" r:id="rId344" display="pw:\\pw.planservi.com.br:PROJETOS\Documents\C0849 - DER\40_Emissao\03_GRD\0-GRDs_Enviadas DER\7ºMEDIÇÃO\MR.DER-0350_23\" xr:uid="{00000000-0004-0000-0700-000057010000}"/>
    <hyperlink ref="M233" r:id="rId345" display="pw:\\pw.planservi.com.br:PROJETOS\Documents\C0849 - DER\40_Emissao\03_GRD\0-GRDs_Enviadas DER\7ºMEDIÇÃO\MR.DER-0350_23\" xr:uid="{00000000-0004-0000-0700-000058010000}"/>
    <hyperlink ref="M234" r:id="rId346" display="pw:\\pw.planservi.com.br:PROJETOS\Documents\C0849 - DER\40_Emissao\03_GRD\0-GRDs_Enviadas DER\7ºMEDIÇÃO\MR.DER-0350_23\" xr:uid="{00000000-0004-0000-0700-000059010000}"/>
    <hyperlink ref="M235" r:id="rId347" display="pw:\\pw.planservi.com.br:PROJETOS\Documents\C0849 - DER\40_Emissao\03_GRD\0-GRDs_Enviadas DER\7ºMEDIÇÃO\MR.DER-0350_23\" xr:uid="{00000000-0004-0000-0700-00005A010000}"/>
    <hyperlink ref="M236" r:id="rId348" display="pw:\\pw.planservi.com.br:PROJETOS\Documents\C0849 - DER\40_Emissao\03_GRD\0-GRDs_Enviadas DER\7ºMEDIÇÃO\MR.DER-0350_23\" xr:uid="{00000000-0004-0000-0700-00005B010000}"/>
    <hyperlink ref="M239" r:id="rId349" display="pw:\\pw.planservi.com.br:PROJETOS\Documents\C0849 - DER\40_Emissao\03_GRD\0-GRDs_Enviadas DER\7ºMEDIÇÃO\MR.DER-0350_23\" xr:uid="{00000000-0004-0000-0700-00005C010000}"/>
    <hyperlink ref="M240" r:id="rId350" display="pw:\\pw.planservi.com.br:PROJETOS\Documents\C0849 - DER\40_Emissao\03_GRD\0-GRDs_Enviadas DER\7ºMEDIÇÃO\MR.DER-0350_23\" xr:uid="{00000000-0004-0000-0700-00005D010000}"/>
    <hyperlink ref="M241" r:id="rId351" display="pw:\\pw.planservi.com.br:PROJETOS\Documents\C0849 - DER\40_Emissao\03_GRD\0-GRDs_Enviadas DER\7ºMEDIÇÃO\MR.DER-0350_23\" xr:uid="{00000000-0004-0000-0700-00005E010000}"/>
    <hyperlink ref="M242" r:id="rId352" display="pw:\\pw.planservi.com.br:PROJETOS\Documents\C0849 - DER\40_Emissao\03_GRD\0-GRDs_Enviadas DER\7ºMEDIÇÃO\MR.DER-0350_23\" xr:uid="{00000000-0004-0000-0700-00005F010000}"/>
    <hyperlink ref="P185" r:id="rId353" display="pw:\\pw.planservi.com.br:PROJETOS\Documents\C0849 - DER\30_Producao\8-D19– SP 259 - km 308,80-353,80\02_Geom\02.00_R031\2023 02 24 - Projeto Executivo - Revisão A1 .xls" xr:uid="{00000000-0004-0000-0700-000068010000}"/>
    <hyperlink ref="P186:P209" r:id="rId354" display="pw:\\pw.planservi.com.br:PROJETOS\Documents\C0849 - DER\30_Producao\8-D19– SP 259 - km 308,80-353,80\02_Geom\02.00_R031\2023 02 24 - Projeto Executivo - Revisão A1 .xls" xr:uid="{00000000-0004-0000-0700-000069010000}"/>
    <hyperlink ref="P214:P236" r:id="rId355" display="pw:\\pw.planservi.com.br:PROJETOS\Documents\C0849 - DER\30_Producao\8-D19– SP 259 - km 308,80-353,80\02_Geom\02.00_R031\2023 02 24 - Projeto Executivo - Revisão A1 .xls" xr:uid="{00000000-0004-0000-0700-00006A010000}"/>
    <hyperlink ref="P239:P242" r:id="rId356" display="pw:\\pw.planservi.com.br:PROJETOS\Documents\C0849 - DER\30_Producao\8-D19– SP 259 - km 308,80-353,80\02_Geom\02.00_R031\2023 02 24 - Projeto Executivo - Revisão A1 .xls" xr:uid="{00000000-0004-0000-0700-00006B010000}"/>
    <hyperlink ref="AB120" r:id="rId357" display="pw:\\pw.planservi.com.br:PROJETOS\Documents\C0849 - DER\30_Producao\8-D19– SP 259 - km 308,80-353,80\06_Pavi\06.00_R031\2023 02 17-R-031_RevisãoB1_P09.doc" xr:uid="{00000000-0004-0000-0700-00006D010000}"/>
    <hyperlink ref="AE120" r:id="rId358" display="pw:\\pw.planservi.com.br:PROJETOS\Documents\C0849 - DER\40_Emissao\03_GRD\0-GRDs_Enviadas DER\8ºMEDIÇÃO\MR.DER-0367_23\" xr:uid="{00000000-0004-0000-0700-00006E010000}"/>
    <hyperlink ref="AH120" r:id="rId359" display="pw:\\pw.planservi.com.br:PROJETOS\Documents\C0849 - DER\30_Producao\8-D19– SP 259 - km 308,80-353,80\06_Pavi\06.00_R031\2023 03 02-R-031_RevisãoB_P09.doc" xr:uid="{00000000-0004-0000-0700-00006F010000}"/>
    <hyperlink ref="S623" r:id="rId360" display="pw:\\pw.planservi.com.br:PROJETOS\Documents\C0849 - DER\40_Emissao\03_GRD\0-GRDs_Enviadas DER\13ºMEDIÇÃO-26-07-23 A 25-08-23\MR.DER-0421_23\" xr:uid="{00000000-0004-0000-0700-000070010000}"/>
    <hyperlink ref="S624" r:id="rId361" display="pw:\\pw.planservi.com.br:PROJETOS\Documents\C0849 - DER\40_Emissao\03_GRD\0-GRDs_Enviadas DER\13ºMEDIÇÃO-26-07-23 A 25-08-23\MR.DER-0421_23\" xr:uid="{00000000-0004-0000-0700-000071010000}"/>
    <hyperlink ref="S625" r:id="rId362" display="pw:\\pw.planservi.com.br:PROJETOS\Documents\C0849 - DER\40_Emissao\03_GRD\0-GRDs_Enviadas DER\13ºMEDIÇÃO-26-07-23 A 25-08-23\MR.DER-0421_23\" xr:uid="{00000000-0004-0000-0700-000072010000}"/>
    <hyperlink ref="S627" r:id="rId363" display="pw:\\pw.planservi.com.br:PROJETOS\Documents\C0849 - DER\40_Emissao\03_GRD\0-GRDs_Enviadas DER\13ºMEDIÇÃO-26-07-23 A 25-08-23\MR.DER-0421_23\" xr:uid="{00000000-0004-0000-0700-000073010000}"/>
    <hyperlink ref="Y7" r:id="rId364" display="pw:\\pw.planservi.com.br:PROJETOS\Documents\C0849 - DER\40_Emissao\03_GRD\0-GRDs_Enviadas DER\13ºMEDIÇÃO-26-07-23 A 25-08-23\MR.DER-0396_23\" xr:uid="{00000000-0004-0000-0700-000074010000}"/>
    <hyperlink ref="Y8" r:id="rId365" display="pw:\\pw.planservi.com.br:PROJETOS\Documents\C0849 - DER\40_Emissao\03_GRD\0-GRDs_Enviadas DER\13ºMEDIÇÃO-26-07-23 A 25-08-23\MR.DER-0396_23\" xr:uid="{00000000-0004-0000-0700-000075010000}"/>
    <hyperlink ref="Y9" r:id="rId366" display="pw:\\pw.planservi.com.br:PROJETOS\Documents\C0849 - DER\40_Emissao\03_GRD\0-GRDs_Enviadas DER\13ºMEDIÇÃO-26-07-23 A 25-08-23\MR.DER-0396_23\" xr:uid="{00000000-0004-0000-0700-000076010000}"/>
    <hyperlink ref="Y10" r:id="rId367" display="pw:\\pw.planservi.com.br:PROJETOS\Documents\C0849 - DER\40_Emissao\03_GRD\0-GRDs_Enviadas DER\13ºMEDIÇÃO-26-07-23 A 25-08-23\MR.DER-0396_23\" xr:uid="{00000000-0004-0000-0700-000077010000}"/>
    <hyperlink ref="Y11" r:id="rId368" display="pw:\\pw.planservi.com.br:PROJETOS\Documents\C0849 - DER\40_Emissao\03_GRD\0-GRDs_Enviadas DER\13ºMEDIÇÃO-26-07-23 A 25-08-23\MR.DER-0396_23\" xr:uid="{00000000-0004-0000-0700-000078010000}"/>
    <hyperlink ref="Y12" r:id="rId369" display="pw:\\pw.planservi.com.br:PROJETOS\Documents\C0849 - DER\40_Emissao\03_GRD\0-GRDs_Enviadas DER\13ºMEDIÇÃO-26-07-23 A 25-08-23\MR.DER-0396_23\" xr:uid="{00000000-0004-0000-0700-000079010000}"/>
    <hyperlink ref="Y13" r:id="rId370" display="pw:\\pw.planservi.com.br:PROJETOS\Documents\C0849 - DER\40_Emissao\03_GRD\0-GRDs_Enviadas DER\13ºMEDIÇÃO-26-07-23 A 25-08-23\MR.DER-0396_23\" xr:uid="{00000000-0004-0000-0700-00007A010000}"/>
    <hyperlink ref="Y14" r:id="rId371" display="pw:\\pw.planservi.com.br:PROJETOS\Documents\C0849 - DER\40_Emissao\03_GRD\0-GRDs_Enviadas DER\13ºMEDIÇÃO-26-07-23 A 25-08-23\MR.DER-0396_23\" xr:uid="{00000000-0004-0000-0700-00007B010000}"/>
    <hyperlink ref="Y15" r:id="rId372" display="pw:\\pw.planservi.com.br:PROJETOS\Documents\C0849 - DER\40_Emissao\03_GRD\0-GRDs_Enviadas DER\13ºMEDIÇÃO-26-07-23 A 25-08-23\MR.DER-0396_23\" xr:uid="{00000000-0004-0000-0700-00007C010000}"/>
    <hyperlink ref="Y16" r:id="rId373" display="pw:\\pw.planservi.com.br:PROJETOS\Documents\C0849 - DER\40_Emissao\03_GRD\0-GRDs_Enviadas DER\13ºMEDIÇÃO-26-07-23 A 25-08-23\MR.DER-0396_23\" xr:uid="{00000000-0004-0000-0700-00007D010000}"/>
    <hyperlink ref="Y17" r:id="rId374" display="pw:\\pw.planservi.com.br:PROJETOS\Documents\C0849 - DER\40_Emissao\03_GRD\0-GRDs_Enviadas DER\13ºMEDIÇÃO-26-07-23 A 25-08-23\MR.DER-0396_23\" xr:uid="{00000000-0004-0000-0700-00007E010000}"/>
    <hyperlink ref="Y18" r:id="rId375" display="pw:\\pw.planservi.com.br:PROJETOS\Documents\C0849 - DER\40_Emissao\03_GRD\0-GRDs_Enviadas DER\13ºMEDIÇÃO-26-07-23 A 25-08-23\MR.DER-0396_23\" xr:uid="{00000000-0004-0000-0700-00007F010000}"/>
    <hyperlink ref="Y19" r:id="rId376" display="pw:\\pw.planservi.com.br:PROJETOS\Documents\C0849 - DER\40_Emissao\03_GRD\0-GRDs_Enviadas DER\13ºMEDIÇÃO-26-07-23 A 25-08-23\MR.DER-0396_23\" xr:uid="{00000000-0004-0000-0700-000080010000}"/>
    <hyperlink ref="Y20" r:id="rId377" display="pw:\\pw.planservi.com.br:PROJETOS\Documents\C0849 - DER\40_Emissao\03_GRD\0-GRDs_Enviadas DER\13ºMEDIÇÃO-26-07-23 A 25-08-23\MR.DER-0396_23\" xr:uid="{00000000-0004-0000-0700-000081010000}"/>
    <hyperlink ref="Y21" r:id="rId378" display="pw:\\pw.planservi.com.br:PROJETOS\Documents\C0849 - DER\40_Emissao\03_GRD\0-GRDs_Enviadas DER\13ºMEDIÇÃO-26-07-23 A 25-08-23\MR.DER-0396_23\" xr:uid="{00000000-0004-0000-0700-000082010000}"/>
    <hyperlink ref="Y22" r:id="rId379" display="pw:\\pw.planservi.com.br:PROJETOS\Documents\C0849 - DER\40_Emissao\03_GRD\0-GRDs_Enviadas DER\13ºMEDIÇÃO-26-07-23 A 25-08-23\MR.DER-0396_23\" xr:uid="{00000000-0004-0000-0700-000083010000}"/>
    <hyperlink ref="Y23" r:id="rId380" display="pw:\\pw.planservi.com.br:PROJETOS\Documents\C0849 - DER\40_Emissao\03_GRD\0-GRDs_Enviadas DER\13ºMEDIÇÃO-26-07-23 A 25-08-23\MR.DER-0396_23\" xr:uid="{00000000-0004-0000-0700-000084010000}"/>
    <hyperlink ref="Y24" r:id="rId381" display="pw:\\pw.planservi.com.br:PROJETOS\Documents\C0849 - DER\40_Emissao\03_GRD\0-GRDs_Enviadas DER\13ºMEDIÇÃO-26-07-23 A 25-08-23\MR.DER-0396_23\" xr:uid="{00000000-0004-0000-0700-000085010000}"/>
    <hyperlink ref="Y25" r:id="rId382" display="pw:\\pw.planservi.com.br:PROJETOS\Documents\C0849 - DER\40_Emissao\03_GRD\0-GRDs_Enviadas DER\13ºMEDIÇÃO-26-07-23 A 25-08-23\MR.DER-0396_23\" xr:uid="{00000000-0004-0000-0700-000086010000}"/>
    <hyperlink ref="Y26" r:id="rId383" display="pw:\\pw.planservi.com.br:PROJETOS\Documents\C0849 - DER\40_Emissao\03_GRD\0-GRDs_Enviadas DER\13ºMEDIÇÃO-26-07-23 A 25-08-23\MR.DER-0396_23\" xr:uid="{00000000-0004-0000-0700-000087010000}"/>
    <hyperlink ref="Y27" r:id="rId384" display="pw:\\pw.planservi.com.br:PROJETOS\Documents\C0849 - DER\40_Emissao\03_GRD\0-GRDs_Enviadas DER\13ºMEDIÇÃO-26-07-23 A 25-08-23\MR.DER-0396_23\" xr:uid="{00000000-0004-0000-0700-000088010000}"/>
    <hyperlink ref="Y28" r:id="rId385" display="pw:\\pw.planservi.com.br:PROJETOS\Documents\C0849 - DER\40_Emissao\03_GRD\0-GRDs_Enviadas DER\13ºMEDIÇÃO-26-07-23 A 25-08-23\MR.DER-0396_23\" xr:uid="{00000000-0004-0000-0700-000089010000}"/>
    <hyperlink ref="Y29" r:id="rId386" display="pw:\\pw.planservi.com.br:PROJETOS\Documents\C0849 - DER\40_Emissao\03_GRD\0-GRDs_Enviadas DER\13ºMEDIÇÃO-26-07-23 A 25-08-23\MR.DER-0396_23\" xr:uid="{00000000-0004-0000-0700-00008A010000}"/>
    <hyperlink ref="Y30" r:id="rId387" display="pw:\\pw.planservi.com.br:PROJETOS\Documents\C0849 - DER\40_Emissao\03_GRD\0-GRDs_Enviadas DER\13ºMEDIÇÃO-26-07-23 A 25-08-23\MR.DER-0396_23\" xr:uid="{00000000-0004-0000-0700-00008B010000}"/>
    <hyperlink ref="Y31" r:id="rId388" display="pw:\\pw.planservi.com.br:PROJETOS\Documents\C0849 - DER\40_Emissao\03_GRD\0-GRDs_Enviadas DER\13ºMEDIÇÃO-26-07-23 A 25-08-23\MR.DER-0396_23\" xr:uid="{00000000-0004-0000-0700-00008C010000}"/>
    <hyperlink ref="Y32" r:id="rId389" display="pw:\\pw.planservi.com.br:PROJETOS\Documents\C0849 - DER\40_Emissao\03_GRD\0-GRDs_Enviadas DER\13ºMEDIÇÃO-26-07-23 A 25-08-23\MR.DER-0396_23\" xr:uid="{00000000-0004-0000-0700-00008D010000}"/>
    <hyperlink ref="Y33" r:id="rId390" display="pw:\\pw.planservi.com.br:PROJETOS\Documents\C0849 - DER\40_Emissao\03_GRD\0-GRDs_Enviadas DER\13ºMEDIÇÃO-26-07-23 A 25-08-23\MR.DER-0396_23\" xr:uid="{00000000-0004-0000-0700-00008E010000}"/>
    <hyperlink ref="Y34" r:id="rId391" display="pw:\\pw.planservi.com.br:PROJETOS\Documents\C0849 - DER\40_Emissao\03_GRD\0-GRDs_Enviadas DER\13ºMEDIÇÃO-26-07-23 A 25-08-23\MR.DER-0396_23\" xr:uid="{00000000-0004-0000-0700-00008F010000}"/>
    <hyperlink ref="Y35" r:id="rId392" display="pw:\\pw.planservi.com.br:PROJETOS\Documents\C0849 - DER\40_Emissao\03_GRD\0-GRDs_Enviadas DER\13ºMEDIÇÃO-26-07-23 A 25-08-23\MR.DER-0396_23\" xr:uid="{00000000-0004-0000-0700-000090010000}"/>
    <hyperlink ref="Y36" r:id="rId393" display="pw:\\pw.planservi.com.br:PROJETOS\Documents\C0849 - DER\40_Emissao\03_GRD\0-GRDs_Enviadas DER\13ºMEDIÇÃO-26-07-23 A 25-08-23\MR.DER-0396_23\" xr:uid="{00000000-0004-0000-0700-000091010000}"/>
    <hyperlink ref="Y37" r:id="rId394" display="pw:\\pw.planservi.com.br:PROJETOS\Documents\C0849 - DER\40_Emissao\03_GRD\0-GRDs_Enviadas DER\13ºMEDIÇÃO-26-07-23 A 25-08-23\MR.DER-0396_23\" xr:uid="{00000000-0004-0000-0700-000092010000}"/>
    <hyperlink ref="Y38" r:id="rId395" display="pw:\\pw.planservi.com.br:PROJETOS\Documents\C0849 - DER\40_Emissao\03_GRD\0-GRDs_Enviadas DER\13ºMEDIÇÃO-26-07-23 A 25-08-23\MR.DER-0396_23\" xr:uid="{00000000-0004-0000-0700-000093010000}"/>
    <hyperlink ref="Y39" r:id="rId396" display="pw:\\pw.planservi.com.br:PROJETOS\Documents\C0849 - DER\40_Emissao\03_GRD\0-GRDs_Enviadas DER\13ºMEDIÇÃO-26-07-23 A 25-08-23\MR.DER-0396_23\" xr:uid="{00000000-0004-0000-0700-000094010000}"/>
    <hyperlink ref="Y40" r:id="rId397" display="pw:\\pw.planservi.com.br:PROJETOS\Documents\C0849 - DER\40_Emissao\03_GRD\0-GRDs_Enviadas DER\13ºMEDIÇÃO-26-07-23 A 25-08-23\MR.DER-0396_23\" xr:uid="{00000000-0004-0000-0700-000095010000}"/>
    <hyperlink ref="Y41" r:id="rId398" display="pw:\\pw.planservi.com.br:PROJETOS\Documents\C0849 - DER\40_Emissao\03_GRD\0-GRDs_Enviadas DER\13ºMEDIÇÃO-26-07-23 A 25-08-23\MR.DER-0396_23\" xr:uid="{00000000-0004-0000-0700-000096010000}"/>
    <hyperlink ref="Y42" r:id="rId399" display="pw:\\pw.planservi.com.br:PROJETOS\Documents\C0849 - DER\40_Emissao\03_GRD\0-GRDs_Enviadas DER\13ºMEDIÇÃO-26-07-23 A 25-08-23\MR.DER-0396_23\" xr:uid="{00000000-0004-0000-0700-000097010000}"/>
    <hyperlink ref="Y43" r:id="rId400" display="pw:\\pw.planservi.com.br:PROJETOS\Documents\C0849 - DER\40_Emissao\03_GRD\0-GRDs_Enviadas DER\13ºMEDIÇÃO-26-07-23 A 25-08-23\MR.DER-0396_23\" xr:uid="{00000000-0004-0000-0700-000098010000}"/>
    <hyperlink ref="Y44" r:id="rId401" display="pw:\\pw.planservi.com.br:PROJETOS\Documents\C0849 - DER\40_Emissao\03_GRD\0-GRDs_Enviadas DER\13ºMEDIÇÃO-26-07-23 A 25-08-23\MR.DER-0396_23\" xr:uid="{00000000-0004-0000-0700-000099010000}"/>
    <hyperlink ref="Y45" r:id="rId402" display="pw:\\pw.planservi.com.br:PROJETOS\Documents\C0849 - DER\40_Emissao\03_GRD\0-GRDs_Enviadas DER\13ºMEDIÇÃO-26-07-23 A 25-08-23\MR.DER-0396_23\" xr:uid="{00000000-0004-0000-0700-00009A010000}"/>
    <hyperlink ref="Y46" r:id="rId403" display="pw:\\pw.planservi.com.br:PROJETOS\Documents\C0849 - DER\40_Emissao\03_GRD\0-GRDs_Enviadas DER\13ºMEDIÇÃO-26-07-23 A 25-08-23\MR.DER-0396_23\" xr:uid="{00000000-0004-0000-0700-00009B010000}"/>
    <hyperlink ref="Y47" r:id="rId404" display="pw:\\pw.planservi.com.br:PROJETOS\Documents\C0849 - DER\40_Emissao\03_GRD\0-GRDs_Enviadas DER\13ºMEDIÇÃO-26-07-23 A 25-08-23\MR.DER-0396_23\" xr:uid="{00000000-0004-0000-0700-00009C010000}"/>
    <hyperlink ref="Y48" r:id="rId405" display="pw:\\pw.planservi.com.br:PROJETOS\Documents\C0849 - DER\40_Emissao\03_GRD\0-GRDs_Enviadas DER\13ºMEDIÇÃO-26-07-23 A 25-08-23\MR.DER-0396_23\" xr:uid="{00000000-0004-0000-0700-00009D010000}"/>
    <hyperlink ref="Y49" r:id="rId406" display="pw:\\pw.planservi.com.br:PROJETOS\Documents\C0849 - DER\40_Emissao\03_GRD\0-GRDs_Enviadas DER\13ºMEDIÇÃO-26-07-23 A 25-08-23\MR.DER-0396_23\" xr:uid="{00000000-0004-0000-0700-00009E010000}"/>
    <hyperlink ref="Y50" r:id="rId407" display="pw:\\pw.planservi.com.br:PROJETOS\Documents\C0849 - DER\40_Emissao\03_GRD\0-GRDs_Enviadas DER\13ºMEDIÇÃO-26-07-23 A 25-08-23\MR.DER-0396_23\" xr:uid="{00000000-0004-0000-0700-00009F010000}"/>
    <hyperlink ref="Y51" r:id="rId408" display="pw:\\pw.planservi.com.br:PROJETOS\Documents\C0849 - DER\40_Emissao\03_GRD\0-GRDs_Enviadas DER\13ºMEDIÇÃO-26-07-23 A 25-08-23\MR.DER-0396_23\" xr:uid="{00000000-0004-0000-0700-0000A0010000}"/>
    <hyperlink ref="Y52" r:id="rId409" display="pw:\\pw.planservi.com.br:PROJETOS\Documents\C0849 - DER\40_Emissao\03_GRD\0-GRDs_Enviadas DER\13ºMEDIÇÃO-26-07-23 A 25-08-23\MR.DER-0396_23\" xr:uid="{00000000-0004-0000-0700-0000A1010000}"/>
    <hyperlink ref="Y53" r:id="rId410" display="pw:\\pw.planservi.com.br:PROJETOS\Documents\C0849 - DER\40_Emissao\03_GRD\0-GRDs_Enviadas DER\13ºMEDIÇÃO-26-07-23 A 25-08-23\MR.DER-0396_23\" xr:uid="{00000000-0004-0000-0700-0000A2010000}"/>
    <hyperlink ref="Y54" r:id="rId411" display="pw:\\pw.planservi.com.br:PROJETOS\Documents\C0849 - DER\40_Emissao\03_GRD\0-GRDs_Enviadas DER\13ºMEDIÇÃO-26-07-23 A 25-08-23\MR.DER-0396_23\" xr:uid="{00000000-0004-0000-0700-0000A3010000}"/>
    <hyperlink ref="Y55" r:id="rId412" display="pw:\\pw.planservi.com.br:PROJETOS\Documents\C0849 - DER\40_Emissao\03_GRD\0-GRDs_Enviadas DER\13ºMEDIÇÃO-26-07-23 A 25-08-23\MR.DER-0396_23\" xr:uid="{00000000-0004-0000-0700-0000A4010000}"/>
    <hyperlink ref="Y56" r:id="rId413" display="pw:\\pw.planservi.com.br:PROJETOS\Documents\C0849 - DER\40_Emissao\03_GRD\0-GRDs_Enviadas DER\13ºMEDIÇÃO-26-07-23 A 25-08-23\MR.DER-0396_23\" xr:uid="{00000000-0004-0000-0700-0000A5010000}"/>
    <hyperlink ref="Y57" r:id="rId414" display="pw:\\pw.planservi.com.br:PROJETOS\Documents\C0849 - DER\40_Emissao\03_GRD\0-GRDs_Enviadas DER\13ºMEDIÇÃO-26-07-23 A 25-08-23\MR.DER-0396_23\" xr:uid="{00000000-0004-0000-0700-0000A6010000}"/>
    <hyperlink ref="Y58" r:id="rId415" display="pw:\\pw.planservi.com.br:PROJETOS\Documents\C0849 - DER\40_Emissao\03_GRD\0-GRDs_Enviadas DER\13ºMEDIÇÃO-26-07-23 A 25-08-23\MR.DER-0396_23\" xr:uid="{00000000-0004-0000-0700-0000A7010000}"/>
    <hyperlink ref="Y59" r:id="rId416" display="pw:\\pw.planservi.com.br:PROJETOS\Documents\C0849 - DER\40_Emissao\03_GRD\0-GRDs_Enviadas DER\13ºMEDIÇÃO-26-07-23 A 25-08-23\MR.DER-0396_23\" xr:uid="{00000000-0004-0000-0700-0000A8010000}"/>
    <hyperlink ref="M60" r:id="rId417" display="pw:\\pw.planservi.com.br:PROJETOS\Documents\C0849 - DER\40_Emissao\03_GRD\0-GRDs_Enviadas DER\13ºMEDIÇÃO-26-07-23 A 25-08-23\MR.DER-0396_23\" xr:uid="{00000000-0004-0000-0700-0000A9010000}"/>
    <hyperlink ref="M61" r:id="rId418" display="pw:\\pw.planservi.com.br:PROJETOS\Documents\C0849 - DER\40_Emissao\03_GRD\0-GRDs_Enviadas DER\13ºMEDIÇÃO-26-07-23 A 25-08-23\MR.DER-0396_23\" xr:uid="{00000000-0004-0000-0700-0000AA010000}"/>
    <hyperlink ref="M62" r:id="rId419" display="pw:\\pw.planservi.com.br:PROJETOS\Documents\C0849 - DER\40_Emissao\03_GRD\0-GRDs_Enviadas DER\13ºMEDIÇÃO-26-07-23 A 25-08-23\MR.DER-0396_23\" xr:uid="{00000000-0004-0000-0700-0000AB010000}"/>
    <hyperlink ref="M63" r:id="rId420" display="pw:\\pw.planservi.com.br:PROJETOS\Documents\C0849 - DER\40_Emissao\03_GRD\0-GRDs_Enviadas DER\13ºMEDIÇÃO-26-07-23 A 25-08-23\MR.DER-0396_23\" xr:uid="{00000000-0004-0000-0700-0000AC010000}"/>
    <hyperlink ref="Y118" r:id="rId421" display="pw:\\pw.planservi.com.br:PROJETOS\Documents\C0849 - DER\40_Emissao\03_GRD\0-GRDs_Enviadas DER\13ºMEDIÇÃO-26-07-23 A 25-08-23\MR.DER-0406_23\" xr:uid="{00000000-0004-0000-0700-0000AD010000}"/>
    <hyperlink ref="AK120" r:id="rId422" display="pw:\\pw.planservi.com.br:PROJETOS\Documents\C0849 - DER\40_Emissao\03_GRD\0-GRDs_Enviadas DER\13ºMEDIÇÃO-26-07-23 A 25-08-23\MR.DER-0406_23\" xr:uid="{00000000-0004-0000-0700-0000AE010000}"/>
    <hyperlink ref="AE118" r:id="rId423" display="pw:\\pw.planservi.com.br:PROJETOS\Documents\C0849 - DER\40_Emissao\03_GRD\0-GRDs_Enviadas DER\13ºMEDIÇÃO-26-07-23 A 25-08-23\MR.DER-0438_23\" xr:uid="{00000000-0004-0000-0700-0000AF010000}"/>
    <hyperlink ref="AQ120" r:id="rId424" display="pw:\\pw.planservi.com.br:PROJETOS\Documents\C0849 - DER\40_Emissao\03_GRD\0-GRDs_Enviadas DER\13ºMEDIÇÃO-26-07-23 A 25-08-23\MR.DER-0438_23\" xr:uid="{00000000-0004-0000-0700-0000B0010000}"/>
    <hyperlink ref="Y4" r:id="rId425" display="pw:\\pw.planservi.com.br:PROJETOS\Documents\C0849 - DER\40_Emissao\03_GRD\0-GRDs_Enviadas DER\14ºMEDIÇÃO-26-08-2023 A 25-09-2023\MR.DER-0442_23\" xr:uid="{00000000-0004-0000-0700-0000B1010000}"/>
    <hyperlink ref="AE7" r:id="rId426" display="pw:\\pw.planservi.com.br:PROJETOS\Documents\C0849 - DER\40_Emissao\03_GRD\0-GRDs_Enviadas DER\14ºMEDIÇÃO-26-08-2023 A 25-09-2023\MR.DER-0442_23\" xr:uid="{00000000-0004-0000-0700-0000B2010000}"/>
    <hyperlink ref="AE8" r:id="rId427" display="pw:\\pw.planservi.com.br:PROJETOS\Documents\C0849 - DER\40_Emissao\03_GRD\0-GRDs_Enviadas DER\14ºMEDIÇÃO-26-08-2023 A 25-09-2023\MR.DER-0442_23\" xr:uid="{00000000-0004-0000-0700-0000B3010000}"/>
    <hyperlink ref="AE9" r:id="rId428" display="pw:\\pw.planservi.com.br:PROJETOS\Documents\C0849 - DER\40_Emissao\03_GRD\0-GRDs_Enviadas DER\14ºMEDIÇÃO-26-08-2023 A 25-09-2023\MR.DER-0442_23\" xr:uid="{00000000-0004-0000-0700-0000B4010000}"/>
    <hyperlink ref="AE10" r:id="rId429" display="pw:\\pw.planservi.com.br:PROJETOS\Documents\C0849 - DER\40_Emissao\03_GRD\0-GRDs_Enviadas DER\14ºMEDIÇÃO-26-08-2023 A 25-09-2023\MR.DER-0442_23\" xr:uid="{00000000-0004-0000-0700-0000B5010000}"/>
    <hyperlink ref="AE11" r:id="rId430" display="pw:\\pw.planservi.com.br:PROJETOS\Documents\C0849 - DER\40_Emissao\03_GRD\0-GRDs_Enviadas DER\14ºMEDIÇÃO-26-08-2023 A 25-09-2023\MR.DER-0442_23\" xr:uid="{00000000-0004-0000-0700-0000B6010000}"/>
    <hyperlink ref="AE12" r:id="rId431" display="pw:\\pw.planservi.com.br:PROJETOS\Documents\C0849 - DER\40_Emissao\03_GRD\0-GRDs_Enviadas DER\14ºMEDIÇÃO-26-08-2023 A 25-09-2023\MR.DER-0442_23\" xr:uid="{00000000-0004-0000-0700-0000B7010000}"/>
    <hyperlink ref="AE13" r:id="rId432" display="pw:\\pw.planservi.com.br:PROJETOS\Documents\C0849 - DER\40_Emissao\03_GRD\0-GRDs_Enviadas DER\14ºMEDIÇÃO-26-08-2023 A 25-09-2023\MR.DER-0442_23\" xr:uid="{00000000-0004-0000-0700-0000B8010000}"/>
    <hyperlink ref="AE14" r:id="rId433" display="pw:\\pw.planservi.com.br:PROJETOS\Documents\C0849 - DER\40_Emissao\03_GRD\0-GRDs_Enviadas DER\14ºMEDIÇÃO-26-08-2023 A 25-09-2023\MR.DER-0442_23\" xr:uid="{00000000-0004-0000-0700-0000B9010000}"/>
    <hyperlink ref="AE15" r:id="rId434" display="pw:\\pw.planservi.com.br:PROJETOS\Documents\C0849 - DER\40_Emissao\03_GRD\0-GRDs_Enviadas DER\14ºMEDIÇÃO-26-08-2023 A 25-09-2023\MR.DER-0442_23\" xr:uid="{00000000-0004-0000-0700-0000BA010000}"/>
    <hyperlink ref="AE16" r:id="rId435" display="pw:\\pw.planservi.com.br:PROJETOS\Documents\C0849 - DER\40_Emissao\03_GRD\0-GRDs_Enviadas DER\14ºMEDIÇÃO-26-08-2023 A 25-09-2023\MR.DER-0442_23\" xr:uid="{00000000-0004-0000-0700-0000BB010000}"/>
    <hyperlink ref="AE17" r:id="rId436" display="pw:\\pw.planservi.com.br:PROJETOS\Documents\C0849 - DER\40_Emissao\03_GRD\0-GRDs_Enviadas DER\14ºMEDIÇÃO-26-08-2023 A 25-09-2023\MR.DER-0442_23\" xr:uid="{00000000-0004-0000-0700-0000BC010000}"/>
    <hyperlink ref="AE18" r:id="rId437" display="pw:\\pw.planservi.com.br:PROJETOS\Documents\C0849 - DER\40_Emissao\03_GRD\0-GRDs_Enviadas DER\14ºMEDIÇÃO-26-08-2023 A 25-09-2023\MR.DER-0442_23\" xr:uid="{00000000-0004-0000-0700-0000BD010000}"/>
    <hyperlink ref="AE19" r:id="rId438" display="pw:\\pw.planservi.com.br:PROJETOS\Documents\C0849 - DER\40_Emissao\03_GRD\0-GRDs_Enviadas DER\14ºMEDIÇÃO-26-08-2023 A 25-09-2023\MR.DER-0442_23\" xr:uid="{00000000-0004-0000-0700-0000BE010000}"/>
    <hyperlink ref="AE20" r:id="rId439" display="pw:\\pw.planservi.com.br:PROJETOS\Documents\C0849 - DER\40_Emissao\03_GRD\0-GRDs_Enviadas DER\14ºMEDIÇÃO-26-08-2023 A 25-09-2023\MR.DER-0442_23\" xr:uid="{00000000-0004-0000-0700-0000BF010000}"/>
    <hyperlink ref="AE21" r:id="rId440" display="pw:\\pw.planservi.com.br:PROJETOS\Documents\C0849 - DER\40_Emissao\03_GRD\0-GRDs_Enviadas DER\14ºMEDIÇÃO-26-08-2023 A 25-09-2023\MR.DER-0442_23\" xr:uid="{00000000-0004-0000-0700-0000C0010000}"/>
    <hyperlink ref="AE22" r:id="rId441" display="pw:\\pw.planservi.com.br:PROJETOS\Documents\C0849 - DER\40_Emissao\03_GRD\0-GRDs_Enviadas DER\14ºMEDIÇÃO-26-08-2023 A 25-09-2023\MR.DER-0442_23\" xr:uid="{00000000-0004-0000-0700-0000C1010000}"/>
    <hyperlink ref="AE23" r:id="rId442" display="pw:\\pw.planservi.com.br:PROJETOS\Documents\C0849 - DER\40_Emissao\03_GRD\0-GRDs_Enviadas DER\14ºMEDIÇÃO-26-08-2023 A 25-09-2023\MR.DER-0442_23\" xr:uid="{00000000-0004-0000-0700-0000C2010000}"/>
    <hyperlink ref="AE24" r:id="rId443" display="pw:\\pw.planservi.com.br:PROJETOS\Documents\C0849 - DER\40_Emissao\03_GRD\0-GRDs_Enviadas DER\14ºMEDIÇÃO-26-08-2023 A 25-09-2023\MR.DER-0442_23\" xr:uid="{00000000-0004-0000-0700-0000C3010000}"/>
    <hyperlink ref="AE25" r:id="rId444" display="pw:\\pw.planservi.com.br:PROJETOS\Documents\C0849 - DER\40_Emissao\03_GRD\0-GRDs_Enviadas DER\14ºMEDIÇÃO-26-08-2023 A 25-09-2023\MR.DER-0442_23\" xr:uid="{00000000-0004-0000-0700-0000C4010000}"/>
    <hyperlink ref="AE26" r:id="rId445" display="pw:\\pw.planservi.com.br:PROJETOS\Documents\C0849 - DER\40_Emissao\03_GRD\0-GRDs_Enviadas DER\14ºMEDIÇÃO-26-08-2023 A 25-09-2023\MR.DER-0442_23\" xr:uid="{00000000-0004-0000-0700-0000C5010000}"/>
    <hyperlink ref="AE27" r:id="rId446" display="pw:\\pw.planservi.com.br:PROJETOS\Documents\C0849 - DER\40_Emissao\03_GRD\0-GRDs_Enviadas DER\14ºMEDIÇÃO-26-08-2023 A 25-09-2023\MR.DER-0442_23\" xr:uid="{00000000-0004-0000-0700-0000C6010000}"/>
    <hyperlink ref="AE28" r:id="rId447" display="pw:\\pw.planservi.com.br:PROJETOS\Documents\C0849 - DER\40_Emissao\03_GRD\0-GRDs_Enviadas DER\14ºMEDIÇÃO-26-08-2023 A 25-09-2023\MR.DER-0442_23\" xr:uid="{00000000-0004-0000-0700-0000C7010000}"/>
    <hyperlink ref="AE29" r:id="rId448" display="pw:\\pw.planservi.com.br:PROJETOS\Documents\C0849 - DER\40_Emissao\03_GRD\0-GRDs_Enviadas DER\14ºMEDIÇÃO-26-08-2023 A 25-09-2023\MR.DER-0442_23\" xr:uid="{00000000-0004-0000-0700-0000C8010000}"/>
    <hyperlink ref="AE30" r:id="rId449" display="pw:\\pw.planservi.com.br:PROJETOS\Documents\C0849 - DER\40_Emissao\03_GRD\0-GRDs_Enviadas DER\14ºMEDIÇÃO-26-08-2023 A 25-09-2023\MR.DER-0442_23\" xr:uid="{00000000-0004-0000-0700-0000C9010000}"/>
    <hyperlink ref="AE31" r:id="rId450" display="pw:\\pw.planservi.com.br:PROJETOS\Documents\C0849 - DER\40_Emissao\03_GRD\0-GRDs_Enviadas DER\14ºMEDIÇÃO-26-08-2023 A 25-09-2023\MR.DER-0442_23\" xr:uid="{00000000-0004-0000-0700-0000CA010000}"/>
    <hyperlink ref="AE32" r:id="rId451" display="pw:\\pw.planservi.com.br:PROJETOS\Documents\C0849 - DER\40_Emissao\03_GRD\0-GRDs_Enviadas DER\14ºMEDIÇÃO-26-08-2023 A 25-09-2023\MR.DER-0442_23\" xr:uid="{00000000-0004-0000-0700-0000CB010000}"/>
    <hyperlink ref="AE33" r:id="rId452" display="pw:\\pw.planservi.com.br:PROJETOS\Documents\C0849 - DER\40_Emissao\03_GRD\0-GRDs_Enviadas DER\14ºMEDIÇÃO-26-08-2023 A 25-09-2023\MR.DER-0442_23\" xr:uid="{00000000-0004-0000-0700-0000CC010000}"/>
    <hyperlink ref="AE34" r:id="rId453" display="pw:\\pw.planservi.com.br:PROJETOS\Documents\C0849 - DER\40_Emissao\03_GRD\0-GRDs_Enviadas DER\14ºMEDIÇÃO-26-08-2023 A 25-09-2023\MR.DER-0442_23\" xr:uid="{00000000-0004-0000-0700-0000CD010000}"/>
    <hyperlink ref="AE35" r:id="rId454" display="pw:\\pw.planservi.com.br:PROJETOS\Documents\C0849 - DER\40_Emissao\03_GRD\0-GRDs_Enviadas DER\14ºMEDIÇÃO-26-08-2023 A 25-09-2023\MR.DER-0442_23\" xr:uid="{00000000-0004-0000-0700-0000CE010000}"/>
    <hyperlink ref="AE36" r:id="rId455" display="pw:\\pw.planservi.com.br:PROJETOS\Documents\C0849 - DER\40_Emissao\03_GRD\0-GRDs_Enviadas DER\14ºMEDIÇÃO-26-08-2023 A 25-09-2023\MR.DER-0442_23\" xr:uid="{00000000-0004-0000-0700-0000CF010000}"/>
    <hyperlink ref="AE37" r:id="rId456" display="pw:\\pw.planservi.com.br:PROJETOS\Documents\C0849 - DER\40_Emissao\03_GRD\0-GRDs_Enviadas DER\14ºMEDIÇÃO-26-08-2023 A 25-09-2023\MR.DER-0442_23\" xr:uid="{00000000-0004-0000-0700-0000D0010000}"/>
    <hyperlink ref="AE38" r:id="rId457" display="pw:\\pw.planservi.com.br:PROJETOS\Documents\C0849 - DER\40_Emissao\03_GRD\0-GRDs_Enviadas DER\14ºMEDIÇÃO-26-08-2023 A 25-09-2023\MR.DER-0442_23\" xr:uid="{00000000-0004-0000-0700-0000D1010000}"/>
    <hyperlink ref="AE39" r:id="rId458" display="pw:\\pw.planservi.com.br:PROJETOS\Documents\C0849 - DER\40_Emissao\03_GRD\0-GRDs_Enviadas DER\14ºMEDIÇÃO-26-08-2023 A 25-09-2023\MR.DER-0442_23\" xr:uid="{00000000-0004-0000-0700-0000D2010000}"/>
    <hyperlink ref="AE40" r:id="rId459" display="pw:\\pw.planservi.com.br:PROJETOS\Documents\C0849 - DER\40_Emissao\03_GRD\0-GRDs_Enviadas DER\14ºMEDIÇÃO-26-08-2023 A 25-09-2023\MR.DER-0442_23\" xr:uid="{00000000-0004-0000-0700-0000D3010000}"/>
    <hyperlink ref="AE41" r:id="rId460" display="pw:\\pw.planservi.com.br:PROJETOS\Documents\C0849 - DER\40_Emissao\03_GRD\0-GRDs_Enviadas DER\14ºMEDIÇÃO-26-08-2023 A 25-09-2023\MR.DER-0442_23\" xr:uid="{00000000-0004-0000-0700-0000D4010000}"/>
    <hyperlink ref="AE42" r:id="rId461" display="pw:\\pw.planservi.com.br:PROJETOS\Documents\C0849 - DER\40_Emissao\03_GRD\0-GRDs_Enviadas DER\14ºMEDIÇÃO-26-08-2023 A 25-09-2023\MR.DER-0442_23\" xr:uid="{00000000-0004-0000-0700-0000D5010000}"/>
    <hyperlink ref="AE43" r:id="rId462" display="pw:\\pw.planservi.com.br:PROJETOS\Documents\C0849 - DER\40_Emissao\03_GRD\0-GRDs_Enviadas DER\14ºMEDIÇÃO-26-08-2023 A 25-09-2023\MR.DER-0442_23\" xr:uid="{00000000-0004-0000-0700-0000D6010000}"/>
    <hyperlink ref="AE44" r:id="rId463" display="pw:\\pw.planservi.com.br:PROJETOS\Documents\C0849 - DER\40_Emissao\03_GRD\0-GRDs_Enviadas DER\14ºMEDIÇÃO-26-08-2023 A 25-09-2023\MR.DER-0442_23\" xr:uid="{00000000-0004-0000-0700-0000D7010000}"/>
    <hyperlink ref="AE45" r:id="rId464" display="pw:\\pw.planservi.com.br:PROJETOS\Documents\C0849 - DER\40_Emissao\03_GRD\0-GRDs_Enviadas DER\14ºMEDIÇÃO-26-08-2023 A 25-09-2023\MR.DER-0442_23\" xr:uid="{00000000-0004-0000-0700-0000D8010000}"/>
    <hyperlink ref="AE46" r:id="rId465" display="pw:\\pw.planservi.com.br:PROJETOS\Documents\C0849 - DER\40_Emissao\03_GRD\0-GRDs_Enviadas DER\14ºMEDIÇÃO-26-08-2023 A 25-09-2023\MR.DER-0442_23\" xr:uid="{00000000-0004-0000-0700-0000D9010000}"/>
    <hyperlink ref="AE47" r:id="rId466" display="pw:\\pw.planservi.com.br:PROJETOS\Documents\C0849 - DER\40_Emissao\03_GRD\0-GRDs_Enviadas DER\14ºMEDIÇÃO-26-08-2023 A 25-09-2023\MR.DER-0442_23\" xr:uid="{00000000-0004-0000-0700-0000DA010000}"/>
    <hyperlink ref="AE48" r:id="rId467" display="pw:\\pw.planservi.com.br:PROJETOS\Documents\C0849 - DER\40_Emissao\03_GRD\0-GRDs_Enviadas DER\14ºMEDIÇÃO-26-08-2023 A 25-09-2023\MR.DER-0442_23\" xr:uid="{00000000-0004-0000-0700-0000DB010000}"/>
    <hyperlink ref="AE49" r:id="rId468" display="pw:\\pw.planservi.com.br:PROJETOS\Documents\C0849 - DER\40_Emissao\03_GRD\0-GRDs_Enviadas DER\14ºMEDIÇÃO-26-08-2023 A 25-09-2023\MR.DER-0442_23\" xr:uid="{00000000-0004-0000-0700-0000DC010000}"/>
    <hyperlink ref="AE50" r:id="rId469" display="pw:\\pw.planservi.com.br:PROJETOS\Documents\C0849 - DER\40_Emissao\03_GRD\0-GRDs_Enviadas DER\14ºMEDIÇÃO-26-08-2023 A 25-09-2023\MR.DER-0442_23\" xr:uid="{00000000-0004-0000-0700-0000DD010000}"/>
    <hyperlink ref="AE51" r:id="rId470" display="pw:\\pw.planservi.com.br:PROJETOS\Documents\C0849 - DER\40_Emissao\03_GRD\0-GRDs_Enviadas DER\14ºMEDIÇÃO-26-08-2023 A 25-09-2023\MR.DER-0442_23\" xr:uid="{00000000-0004-0000-0700-0000DE010000}"/>
    <hyperlink ref="AE52" r:id="rId471" display="pw:\\pw.planservi.com.br:PROJETOS\Documents\C0849 - DER\40_Emissao\03_GRD\0-GRDs_Enviadas DER\14ºMEDIÇÃO-26-08-2023 A 25-09-2023\MR.DER-0442_23\" xr:uid="{00000000-0004-0000-0700-0000DF010000}"/>
    <hyperlink ref="AE53" r:id="rId472" display="pw:\\pw.planservi.com.br:PROJETOS\Documents\C0849 - DER\40_Emissao\03_GRD\0-GRDs_Enviadas DER\14ºMEDIÇÃO-26-08-2023 A 25-09-2023\MR.DER-0442_23\" xr:uid="{00000000-0004-0000-0700-0000E0010000}"/>
    <hyperlink ref="AE54" r:id="rId473" display="pw:\\pw.planservi.com.br:PROJETOS\Documents\C0849 - DER\40_Emissao\03_GRD\0-GRDs_Enviadas DER\14ºMEDIÇÃO-26-08-2023 A 25-09-2023\MR.DER-0442_23\" xr:uid="{00000000-0004-0000-0700-0000E1010000}"/>
    <hyperlink ref="AE55" r:id="rId474" display="pw:\\pw.planservi.com.br:PROJETOS\Documents\C0849 - DER\40_Emissao\03_GRD\0-GRDs_Enviadas DER\14ºMEDIÇÃO-26-08-2023 A 25-09-2023\MR.DER-0442_23\" xr:uid="{00000000-0004-0000-0700-0000E2010000}"/>
    <hyperlink ref="AE56" r:id="rId475" display="pw:\\pw.planservi.com.br:PROJETOS\Documents\C0849 - DER\40_Emissao\03_GRD\0-GRDs_Enviadas DER\14ºMEDIÇÃO-26-08-2023 A 25-09-2023\MR.DER-0442_23\" xr:uid="{00000000-0004-0000-0700-0000E3010000}"/>
    <hyperlink ref="AE57" r:id="rId476" display="pw:\\pw.planservi.com.br:PROJETOS\Documents\C0849 - DER\40_Emissao\03_GRD\0-GRDs_Enviadas DER\14ºMEDIÇÃO-26-08-2023 A 25-09-2023\MR.DER-0442_23\" xr:uid="{00000000-0004-0000-0700-0000E4010000}"/>
    <hyperlink ref="AE58" r:id="rId477" display="pw:\\pw.planservi.com.br:PROJETOS\Documents\C0849 - DER\40_Emissao\03_GRD\0-GRDs_Enviadas DER\14ºMEDIÇÃO-26-08-2023 A 25-09-2023\MR.DER-0442_23\" xr:uid="{00000000-0004-0000-0700-0000E5010000}"/>
    <hyperlink ref="AE59" r:id="rId478" display="pw:\\pw.planservi.com.br:PROJETOS\Documents\C0849 - DER\40_Emissao\03_GRD\0-GRDs_Enviadas DER\14ºMEDIÇÃO-26-08-2023 A 25-09-2023\MR.DER-0442_23\" xr:uid="{00000000-0004-0000-0700-0000E6010000}"/>
    <hyperlink ref="S60" r:id="rId479" display="pw:\\pw.planservi.com.br:PROJETOS\Documents\C0849 - DER\40_Emissao\03_GRD\0-GRDs_Enviadas DER\14ºMEDIÇÃO-26-08-2023 A 25-09-2023\MR.DER-0442_23\" xr:uid="{00000000-0004-0000-0700-0000E7010000}"/>
    <hyperlink ref="S61" r:id="rId480" display="pw:\\pw.planservi.com.br:PROJETOS\Documents\C0849 - DER\40_Emissao\03_GRD\0-GRDs_Enviadas DER\14ºMEDIÇÃO-26-08-2023 A 25-09-2023\MR.DER-0442_23\" xr:uid="{00000000-0004-0000-0700-0000E8010000}"/>
    <hyperlink ref="S62" r:id="rId481" display="pw:\\pw.planservi.com.br:PROJETOS\Documents\C0849 - DER\40_Emissao\03_GRD\0-GRDs_Enviadas DER\14ºMEDIÇÃO-26-08-2023 A 25-09-2023\MR.DER-0442_23\" xr:uid="{00000000-0004-0000-0700-0000E9010000}"/>
    <hyperlink ref="S63" r:id="rId482" display="pw:\\pw.planservi.com.br:PROJETOS\Documents\C0849 - DER\40_Emissao\03_GRD\0-GRDs_Enviadas DER\14ºMEDIÇÃO-26-08-2023 A 25-09-2023\MR.DER-0442_23\" xr:uid="{00000000-0004-0000-0700-0000EA010000}"/>
    <hyperlink ref="AB118" r:id="rId483" display="pw:\\pw.planservi.com.br:PROJETOS\Documents\C0849 - DER\30_Producao\8-D19– SP 259 - km 308,80-353,80\06_Pavi\06.00_R031\2023 02 17-R-031_RevisãoB1_P09.doc" xr:uid="{00000000-0004-0000-0700-0000EB010000}"/>
    <hyperlink ref="AH118" r:id="rId484" display="pw:\\pw.planservi.com.br:PROJETOS\Documents\C0849 - DER\30_Producao\8-D19– SP 259 - km 308,80-353,80\06_Pavi\06.00_R031\2023 08 14 SP259-R-031_P09_001B_002C.doc" xr:uid="{00000000-0004-0000-0700-0000EC010000}"/>
    <hyperlink ref="AT120" r:id="rId485" display="pw:\\pw.planservi.com.br:PROJETOS\Documents\C0849 - DER\30_Producao\8-D19– SP 259 - km 308,80-353,80\06_Pavi\06.00_R031\2023 08 14 SP259-R-031_P09_001B_002C.doc" xr:uid="{00000000-0004-0000-0700-0000ED010000}"/>
    <hyperlink ref="AN120" r:id="rId486" display="pw:\\pw.planservi.com.br:PROJETOS\Documents\C0849 - DER\30_Producao\8-D19– SP 259 - km 308,80-353,80\06_Pavi\06.00_R031\2023 07 19 SP259-R-031_P09_001B1_002C1.doc" xr:uid="{00000000-0004-0000-0700-0000EE010000}"/>
    <hyperlink ref="Y623" r:id="rId487" display="pw:\\pw.planservi.com.br:PROJETOS\Documents\C0849 - DER\40_Emissao\03_GRD\0-GRDs_Enviadas DER\14ºMEDIÇÃO-26-08-2023 A 25-09-2023\MR.DER-0447_23\" xr:uid="{00000000-0004-0000-0700-0000EF010000}"/>
    <hyperlink ref="Y624" r:id="rId488" display="pw:\\pw.planservi.com.br:PROJETOS\Documents\C0849 - DER\40_Emissao\03_GRD\0-GRDs_Enviadas DER\14ºMEDIÇÃO-26-08-2023 A 25-09-2023\MR.DER-0447_23\" xr:uid="{00000000-0004-0000-0700-0000F0010000}"/>
    <hyperlink ref="Y625" r:id="rId489" display="pw:\\pw.planservi.com.br:PROJETOS\Documents\C0849 - DER\40_Emissao\03_GRD\0-GRDs_Enviadas DER\14ºMEDIÇÃO-26-08-2023 A 25-09-2023\MR.DER-0447_23\" xr:uid="{00000000-0004-0000-0700-0000F1010000}"/>
    <hyperlink ref="Y627" r:id="rId490" display="pw:\\pw.planservi.com.br:PROJETOS\Documents\C0849 - DER\40_Emissao\03_GRD\0-GRDs_Enviadas DER\14ºMEDIÇÃO-26-08-2023 A 25-09-2023\MR.DER-0447_23\" xr:uid="{00000000-0004-0000-0700-0000F2010000}"/>
    <hyperlink ref="AE4" r:id="rId491" display="pw:\\pw.planservi.com.br:PROJETOS\Documents\C0849 - DER\40_Emissao\03_GRD\0-GRDs_Enviadas DER\14ºMEDIÇÃO-26-08-2023 A 25-09-2023\MR.DER-0453_23\" xr:uid="{00000000-0004-0000-0700-0000F3010000}"/>
    <hyperlink ref="Y729" r:id="rId492" display="pw:\\pw.planservi.com.br:PROJETOS\Documents\C0849 - DER\40_Emissao\03_GRD\0-GRDs_Enviadas DER\17ºMEDIÇÃO-26-10-23 A 25-12-23\MR.DER-0488_23-Entrega Final\" xr:uid="{00000000-0004-0000-0700-0000F4010000}"/>
    <hyperlink ref="Y730" r:id="rId493" display="pw:\\pw.planservi.com.br:PROJETOS\Documents\C0849 - DER\40_Emissao\03_GRD\0-GRDs_Enviadas DER\17ºMEDIÇÃO-26-10-23 A 25-12-23\MR.DER-0488_23-Entrega Final\" xr:uid="{00000000-0004-0000-0700-0000F5010000}"/>
    <hyperlink ref="AK118" r:id="rId494" display="pw:\\pw.planservi.com.br:PROJETOS\Documents\C0849 - DER\40_Emissao\03_GRD\0-GRDs_Enviadas DER\17ºMEDIÇÃO-26-10-23 A 25-12-23\MR.DER-0488_23-Entrega Final\" xr:uid="{00000000-0004-0000-0700-0000F6010000}"/>
    <hyperlink ref="AW120" r:id="rId495" display="pw:\\pw.planservi.com.br:PROJETOS\Documents\C0849 - DER\40_Emissao\03_GRD\0-GRDs_Enviadas DER\17ºMEDIÇÃO-26-10-23 A 25-12-23\MR.DER-0488_23-Entrega Final\" xr:uid="{00000000-0004-0000-0700-0000F7010000}"/>
    <hyperlink ref="AE623" r:id="rId496" display="pw:\\pw.planservi.com.br:PROJETOS\Documents\C0849 - DER\40_Emissao\03_GRD\0-GRDs_Enviadas DER\18ºMEDIÇÃO-26-12-23 A 25-01-24\MR.DER-0507_24\" xr:uid="{00000000-0004-0000-0700-0000F8010000}"/>
    <hyperlink ref="AE624" r:id="rId497" display="pw:\\pw.planservi.com.br:PROJETOS\Documents\C0849 - DER\40_Emissao\03_GRD\0-GRDs_Enviadas DER\18ºMEDIÇÃO-26-12-23 A 25-01-24\MR.DER-0507_24\" xr:uid="{00000000-0004-0000-0700-0000F9010000}"/>
    <hyperlink ref="AE625" r:id="rId498" display="pw:\\pw.planservi.com.br:PROJETOS\Documents\C0849 - DER\40_Emissao\03_GRD\0-GRDs_Enviadas DER\18ºMEDIÇÃO-26-12-23 A 25-01-24\MR.DER-0507_24\" xr:uid="{00000000-0004-0000-0700-0000FA010000}"/>
    <hyperlink ref="AE627" r:id="rId499" display="pw:\\pw.planservi.com.br:PROJETOS\Documents\C0849 - DER\40_Emissao\03_GRD\0-GRDs_Enviadas DER\18ºMEDIÇÃO-26-12-23 A 25-01-24\MR.DER-0507_24\" xr:uid="{00000000-0004-0000-0700-0000FB010000}"/>
    <hyperlink ref="AK624" r:id="rId500" display="pw:\\SRVPW3.pls.planservi.com.br:Projetos\Documents\C0849 - DER\40_Emissao\03_GRD\0-GRDs_Enviadas DER\20ºMEDIÇÃO-26-02-2024 A 25-03-24\MR.DER-0563_24-Digital\" xr:uid="{00000000-0004-0000-0700-0000FC010000}"/>
    <hyperlink ref="AK7" r:id="rId501" display="pw:\\SRVPW3.pls.planservi.com.br:Projetos\Documents\C0849 - DER\40_Emissao\03_GRD\0-GRDs_Enviadas DER\16ºMEDIÇÃO-26-10-23 A 25-11-23\MR.DER-0472_23-Entrega Final\" xr:uid="{4F9DD4D8-BCEE-4054-8721-C99322D75185}"/>
    <hyperlink ref="AK8" r:id="rId502" display="pw:\\SRVPW3.pls.planservi.com.br:Projetos\Documents\C0849 - DER\40_Emissao\03_GRD\0-GRDs_Enviadas DER\16ºMEDIÇÃO-26-10-23 A 25-11-23\MR.DER-0472_23-Entrega Final\" xr:uid="{0F8565C4-5A2E-44BF-9B21-9A9D4ECBE8DA}"/>
    <hyperlink ref="AK9" r:id="rId503" display="pw:\\SRVPW3.pls.planservi.com.br:Projetos\Documents\C0849 - DER\40_Emissao\03_GRD\0-GRDs_Enviadas DER\16ºMEDIÇÃO-26-10-23 A 25-11-23\MR.DER-0472_23-Entrega Final\" xr:uid="{C2525BD0-4014-45DA-BAFB-BE967C346424}"/>
    <hyperlink ref="AK10" r:id="rId504" display="pw:\\SRVPW3.pls.planservi.com.br:Projetos\Documents\C0849 - DER\40_Emissao\03_GRD\0-GRDs_Enviadas DER\16ºMEDIÇÃO-26-10-23 A 25-11-23\MR.DER-0472_23-Entrega Final\" xr:uid="{EE7D737C-E797-4E66-B448-C44DEBEEACFC}"/>
    <hyperlink ref="AK11" r:id="rId505" display="pw:\\SRVPW3.pls.planservi.com.br:Projetos\Documents\C0849 - DER\40_Emissao\03_GRD\0-GRDs_Enviadas DER\16ºMEDIÇÃO-26-10-23 A 25-11-23\MR.DER-0472_23-Entrega Final\" xr:uid="{521753E4-21B2-4F38-9342-C7E19D375963}"/>
    <hyperlink ref="AK12" r:id="rId506" display="pw:\\SRVPW3.pls.planservi.com.br:Projetos\Documents\C0849 - DER\40_Emissao\03_GRD\0-GRDs_Enviadas DER\16ºMEDIÇÃO-26-10-23 A 25-11-23\MR.DER-0472_23-Entrega Final\" xr:uid="{55E0DA00-00A2-4EF1-A02C-0569788C26FF}"/>
    <hyperlink ref="AK13" r:id="rId507" display="pw:\\SRVPW3.pls.planservi.com.br:Projetos\Documents\C0849 - DER\40_Emissao\03_GRD\0-GRDs_Enviadas DER\16ºMEDIÇÃO-26-10-23 A 25-11-23\MR.DER-0472_23-Entrega Final\" xr:uid="{9A4DB65D-83B5-4CA9-B39C-C4FABD3A28E0}"/>
    <hyperlink ref="AK14" r:id="rId508" display="pw:\\SRVPW3.pls.planservi.com.br:Projetos\Documents\C0849 - DER\40_Emissao\03_GRD\0-GRDs_Enviadas DER\16ºMEDIÇÃO-26-10-23 A 25-11-23\MR.DER-0472_23-Entrega Final\" xr:uid="{D738C7BA-6822-42FA-B3A7-675A738DA5A2}"/>
    <hyperlink ref="AK15" r:id="rId509" display="pw:\\SRVPW3.pls.planservi.com.br:Projetos\Documents\C0849 - DER\40_Emissao\03_GRD\0-GRDs_Enviadas DER\16ºMEDIÇÃO-26-10-23 A 25-11-23\MR.DER-0472_23-Entrega Final\" xr:uid="{ACBD8992-6209-4145-9F30-E235821CC0DB}"/>
    <hyperlink ref="AK16" r:id="rId510" display="pw:\\SRVPW3.pls.planservi.com.br:Projetos\Documents\C0849 - DER\40_Emissao\03_GRD\0-GRDs_Enviadas DER\16ºMEDIÇÃO-26-10-23 A 25-11-23\MR.DER-0472_23-Entrega Final\" xr:uid="{DAF63C80-5D1C-473C-B640-B8DD82C6CEBF}"/>
    <hyperlink ref="AK17" r:id="rId511" display="pw:\\SRVPW3.pls.planservi.com.br:Projetos\Documents\C0849 - DER\40_Emissao\03_GRD\0-GRDs_Enviadas DER\16ºMEDIÇÃO-26-10-23 A 25-11-23\MR.DER-0472_23-Entrega Final\" xr:uid="{44C70029-F7BA-4DBA-B037-9F4AFF927533}"/>
    <hyperlink ref="AK18" r:id="rId512" display="pw:\\SRVPW3.pls.planservi.com.br:Projetos\Documents\C0849 - DER\40_Emissao\03_GRD\0-GRDs_Enviadas DER\16ºMEDIÇÃO-26-10-23 A 25-11-23\MR.DER-0472_23-Entrega Final\" xr:uid="{8AB116F4-D9D1-4ED9-87C4-FAAB599246D8}"/>
    <hyperlink ref="AK19" r:id="rId513" display="pw:\\SRVPW3.pls.planservi.com.br:Projetos\Documents\C0849 - DER\40_Emissao\03_GRD\0-GRDs_Enviadas DER\16ºMEDIÇÃO-26-10-23 A 25-11-23\MR.DER-0472_23-Entrega Final\" xr:uid="{2582689A-6AFB-4796-B939-8BA2E8C89039}"/>
    <hyperlink ref="AK20" r:id="rId514" display="pw:\\SRVPW3.pls.planservi.com.br:Projetos\Documents\C0849 - DER\40_Emissao\03_GRD\0-GRDs_Enviadas DER\16ºMEDIÇÃO-26-10-23 A 25-11-23\MR.DER-0472_23-Entrega Final\" xr:uid="{E595014E-F8D3-4420-932A-E3AA4EFB2B67}"/>
    <hyperlink ref="AK21" r:id="rId515" display="pw:\\SRVPW3.pls.planservi.com.br:Projetos\Documents\C0849 - DER\40_Emissao\03_GRD\0-GRDs_Enviadas DER\16ºMEDIÇÃO-26-10-23 A 25-11-23\MR.DER-0472_23-Entrega Final\" xr:uid="{549D4B95-C93E-4CD2-8D5B-2934A9F940E2}"/>
    <hyperlink ref="AK22" r:id="rId516" display="pw:\\SRVPW3.pls.planservi.com.br:Projetos\Documents\C0849 - DER\40_Emissao\03_GRD\0-GRDs_Enviadas DER\16ºMEDIÇÃO-26-10-23 A 25-11-23\MR.DER-0472_23-Entrega Final\" xr:uid="{63CB57D2-E14A-4755-8AF3-C73E953A2C9F}"/>
    <hyperlink ref="AK23" r:id="rId517" display="pw:\\SRVPW3.pls.planservi.com.br:Projetos\Documents\C0849 - DER\40_Emissao\03_GRD\0-GRDs_Enviadas DER\16ºMEDIÇÃO-26-10-23 A 25-11-23\MR.DER-0472_23-Entrega Final\" xr:uid="{1150FA07-E78D-4A7C-B1CE-4CFB8071A2B6}"/>
    <hyperlink ref="AK24" r:id="rId518" display="pw:\\SRVPW3.pls.planservi.com.br:Projetos\Documents\C0849 - DER\40_Emissao\03_GRD\0-GRDs_Enviadas DER\16ºMEDIÇÃO-26-10-23 A 25-11-23\MR.DER-0472_23-Entrega Final\" xr:uid="{702B733C-51AF-4038-8263-8ED80CA3D119}"/>
    <hyperlink ref="AK25" r:id="rId519" display="pw:\\SRVPW3.pls.planservi.com.br:Projetos\Documents\C0849 - DER\40_Emissao\03_GRD\0-GRDs_Enviadas DER\16ºMEDIÇÃO-26-10-23 A 25-11-23\MR.DER-0472_23-Entrega Final\" xr:uid="{CF7B8399-9F60-4F41-8CE8-55757895EC97}"/>
    <hyperlink ref="AK26" r:id="rId520" display="pw:\\SRVPW3.pls.planservi.com.br:Projetos\Documents\C0849 - DER\40_Emissao\03_GRD\0-GRDs_Enviadas DER\16ºMEDIÇÃO-26-10-23 A 25-11-23\MR.DER-0472_23-Entrega Final\" xr:uid="{A77492A4-4C8B-49D2-BFDE-C410DA644B48}"/>
    <hyperlink ref="AK27" r:id="rId521" display="pw:\\SRVPW3.pls.planservi.com.br:Projetos\Documents\C0849 - DER\40_Emissao\03_GRD\0-GRDs_Enviadas DER\16ºMEDIÇÃO-26-10-23 A 25-11-23\MR.DER-0472_23-Entrega Final\" xr:uid="{19EBFE4E-1F23-4946-9FF3-BC37BAE4B3D0}"/>
    <hyperlink ref="AK28" r:id="rId522" display="pw:\\SRVPW3.pls.planservi.com.br:Projetos\Documents\C0849 - DER\40_Emissao\03_GRD\0-GRDs_Enviadas DER\16ºMEDIÇÃO-26-10-23 A 25-11-23\MR.DER-0472_23-Entrega Final\" xr:uid="{A2946507-2EDA-4F84-86C9-AB0F1978FEBB}"/>
    <hyperlink ref="AK29" r:id="rId523" display="pw:\\SRVPW3.pls.planservi.com.br:Projetos\Documents\C0849 - DER\40_Emissao\03_GRD\0-GRDs_Enviadas DER\16ºMEDIÇÃO-26-10-23 A 25-11-23\MR.DER-0472_23-Entrega Final\" xr:uid="{9DC2362E-718B-4A77-8BD7-DB8164291045}"/>
    <hyperlink ref="AK30" r:id="rId524" display="pw:\\SRVPW3.pls.planservi.com.br:Projetos\Documents\C0849 - DER\40_Emissao\03_GRD\0-GRDs_Enviadas DER\16ºMEDIÇÃO-26-10-23 A 25-11-23\MR.DER-0472_23-Entrega Final\" xr:uid="{ADF62FFA-210E-4DBD-BA15-391A9EA2BD84}"/>
    <hyperlink ref="AK31" r:id="rId525" display="pw:\\SRVPW3.pls.planservi.com.br:Projetos\Documents\C0849 - DER\40_Emissao\03_GRD\0-GRDs_Enviadas DER\16ºMEDIÇÃO-26-10-23 A 25-11-23\MR.DER-0472_23-Entrega Final\" xr:uid="{D0B11563-16DB-421A-8E91-504EA7A01865}"/>
    <hyperlink ref="AK32" r:id="rId526" display="pw:\\SRVPW3.pls.planservi.com.br:Projetos\Documents\C0849 - DER\40_Emissao\03_GRD\0-GRDs_Enviadas DER\16ºMEDIÇÃO-26-10-23 A 25-11-23\MR.DER-0472_23-Entrega Final\" xr:uid="{AC94083A-81D6-49AC-9A9A-1613D2470F79}"/>
    <hyperlink ref="AK33" r:id="rId527" display="pw:\\SRVPW3.pls.planservi.com.br:Projetos\Documents\C0849 - DER\40_Emissao\03_GRD\0-GRDs_Enviadas DER\16ºMEDIÇÃO-26-10-23 A 25-11-23\MR.DER-0472_23-Entrega Final\" xr:uid="{EFB2A141-54A7-4853-A644-F8C532979DCE}"/>
    <hyperlink ref="AK34" r:id="rId528" display="pw:\\SRVPW3.pls.planservi.com.br:Projetos\Documents\C0849 - DER\40_Emissao\03_GRD\0-GRDs_Enviadas DER\16ºMEDIÇÃO-26-10-23 A 25-11-23\MR.DER-0472_23-Entrega Final\" xr:uid="{2DC6420E-817A-4A87-AA24-4ED4C574108E}"/>
    <hyperlink ref="AK35" r:id="rId529" display="pw:\\SRVPW3.pls.planservi.com.br:Projetos\Documents\C0849 - DER\40_Emissao\03_GRD\0-GRDs_Enviadas DER\16ºMEDIÇÃO-26-10-23 A 25-11-23\MR.DER-0472_23-Entrega Final\" xr:uid="{AC2908DC-7FF9-40A8-A6F3-720DAE4742EF}"/>
    <hyperlink ref="AK36" r:id="rId530" display="pw:\\SRVPW3.pls.planservi.com.br:Projetos\Documents\C0849 - DER\40_Emissao\03_GRD\0-GRDs_Enviadas DER\16ºMEDIÇÃO-26-10-23 A 25-11-23\MR.DER-0472_23-Entrega Final\" xr:uid="{CD234FA0-0909-4C18-B1A5-E5009E4A3478}"/>
    <hyperlink ref="AK37" r:id="rId531" display="pw:\\SRVPW3.pls.planservi.com.br:Projetos\Documents\C0849 - DER\40_Emissao\03_GRD\0-GRDs_Enviadas DER\16ºMEDIÇÃO-26-10-23 A 25-11-23\MR.DER-0472_23-Entrega Final\" xr:uid="{D1175380-BDD9-48CC-A0D4-57D5659AB607}"/>
    <hyperlink ref="AK38" r:id="rId532" display="pw:\\SRVPW3.pls.planservi.com.br:Projetos\Documents\C0849 - DER\40_Emissao\03_GRD\0-GRDs_Enviadas DER\16ºMEDIÇÃO-26-10-23 A 25-11-23\MR.DER-0472_23-Entrega Final\" xr:uid="{258B8B42-C047-464E-8CB3-CF254A8D83C1}"/>
    <hyperlink ref="AK39" r:id="rId533" display="pw:\\SRVPW3.pls.planservi.com.br:Projetos\Documents\C0849 - DER\40_Emissao\03_GRD\0-GRDs_Enviadas DER\16ºMEDIÇÃO-26-10-23 A 25-11-23\MR.DER-0472_23-Entrega Final\" xr:uid="{872D205C-7947-4CB8-A5E9-4E6DA9BA4E13}"/>
    <hyperlink ref="AK40" r:id="rId534" display="pw:\\SRVPW3.pls.planservi.com.br:Projetos\Documents\C0849 - DER\40_Emissao\03_GRD\0-GRDs_Enviadas DER\16ºMEDIÇÃO-26-10-23 A 25-11-23\MR.DER-0472_23-Entrega Final\" xr:uid="{153DE2A7-A873-4E6F-83E9-54C4744A8284}"/>
    <hyperlink ref="AK41" r:id="rId535" display="pw:\\SRVPW3.pls.planservi.com.br:Projetos\Documents\C0849 - DER\40_Emissao\03_GRD\0-GRDs_Enviadas DER\16ºMEDIÇÃO-26-10-23 A 25-11-23\MR.DER-0472_23-Entrega Final\" xr:uid="{640205AF-7EBE-4E1C-89CA-B0822FFE8328}"/>
    <hyperlink ref="AK42" r:id="rId536" display="pw:\\SRVPW3.pls.planservi.com.br:Projetos\Documents\C0849 - DER\40_Emissao\03_GRD\0-GRDs_Enviadas DER\16ºMEDIÇÃO-26-10-23 A 25-11-23\MR.DER-0472_23-Entrega Final\" xr:uid="{FC509D54-3CCE-4DF1-ABFD-0E1AEC12CC01}"/>
    <hyperlink ref="AK43" r:id="rId537" display="pw:\\SRVPW3.pls.planservi.com.br:Projetos\Documents\C0849 - DER\40_Emissao\03_GRD\0-GRDs_Enviadas DER\16ºMEDIÇÃO-26-10-23 A 25-11-23\MR.DER-0472_23-Entrega Final\" xr:uid="{4CBBEDF2-8DDE-442E-BE10-4538C432BEF6}"/>
    <hyperlink ref="AK44" r:id="rId538" display="pw:\\SRVPW3.pls.planservi.com.br:Projetos\Documents\C0849 - DER\40_Emissao\03_GRD\0-GRDs_Enviadas DER\16ºMEDIÇÃO-26-10-23 A 25-11-23\MR.DER-0472_23-Entrega Final\" xr:uid="{26C62C61-0AC1-4CBB-BA8C-0CA9E5F2F81E}"/>
    <hyperlink ref="AK45" r:id="rId539" display="pw:\\SRVPW3.pls.planservi.com.br:Projetos\Documents\C0849 - DER\40_Emissao\03_GRD\0-GRDs_Enviadas DER\16ºMEDIÇÃO-26-10-23 A 25-11-23\MR.DER-0472_23-Entrega Final\" xr:uid="{8E7A11B6-EE94-47D5-9B50-85A8FEC5A83D}"/>
    <hyperlink ref="AK46" r:id="rId540" display="pw:\\SRVPW3.pls.planservi.com.br:Projetos\Documents\C0849 - DER\40_Emissao\03_GRD\0-GRDs_Enviadas DER\16ºMEDIÇÃO-26-10-23 A 25-11-23\MR.DER-0472_23-Entrega Final\" xr:uid="{438F08E7-C849-401B-BE24-18826CE6197D}"/>
    <hyperlink ref="AK47" r:id="rId541" display="pw:\\SRVPW3.pls.planservi.com.br:Projetos\Documents\C0849 - DER\40_Emissao\03_GRD\0-GRDs_Enviadas DER\16ºMEDIÇÃO-26-10-23 A 25-11-23\MR.DER-0472_23-Entrega Final\" xr:uid="{BB0C6EFF-F301-4AE7-81B6-3099E541FC85}"/>
    <hyperlink ref="AK48" r:id="rId542" display="pw:\\SRVPW3.pls.planservi.com.br:Projetos\Documents\C0849 - DER\40_Emissao\03_GRD\0-GRDs_Enviadas DER\16ºMEDIÇÃO-26-10-23 A 25-11-23\MR.DER-0472_23-Entrega Final\" xr:uid="{4E1A92D6-034B-4C81-A50A-CE0EE3211579}"/>
    <hyperlink ref="AK49" r:id="rId543" display="pw:\\SRVPW3.pls.planservi.com.br:Projetos\Documents\C0849 - DER\40_Emissao\03_GRD\0-GRDs_Enviadas DER\16ºMEDIÇÃO-26-10-23 A 25-11-23\MR.DER-0472_23-Entrega Final\" xr:uid="{F0092E7C-3F6B-4C05-9E08-579931A82742}"/>
    <hyperlink ref="AK50" r:id="rId544" display="pw:\\SRVPW3.pls.planservi.com.br:Projetos\Documents\C0849 - DER\40_Emissao\03_GRD\0-GRDs_Enviadas DER\16ºMEDIÇÃO-26-10-23 A 25-11-23\MR.DER-0472_23-Entrega Final\" xr:uid="{B57E9B60-AA68-4FAD-89C9-711BF1AFA898}"/>
    <hyperlink ref="AK51" r:id="rId545" display="pw:\\SRVPW3.pls.planservi.com.br:Projetos\Documents\C0849 - DER\40_Emissao\03_GRD\0-GRDs_Enviadas DER\16ºMEDIÇÃO-26-10-23 A 25-11-23\MR.DER-0472_23-Entrega Final\" xr:uid="{B643A48F-5008-49B8-8B8F-91E28A61F72C}"/>
    <hyperlink ref="AK52" r:id="rId546" display="pw:\\SRVPW3.pls.planservi.com.br:Projetos\Documents\C0849 - DER\40_Emissao\03_GRD\0-GRDs_Enviadas DER\16ºMEDIÇÃO-26-10-23 A 25-11-23\MR.DER-0472_23-Entrega Final\" xr:uid="{769E00C5-52A3-49DF-ADD0-80A66C87CEAA}"/>
    <hyperlink ref="AK53" r:id="rId547" display="pw:\\SRVPW3.pls.planservi.com.br:Projetos\Documents\C0849 - DER\40_Emissao\03_GRD\0-GRDs_Enviadas DER\16ºMEDIÇÃO-26-10-23 A 25-11-23\MR.DER-0472_23-Entrega Final\" xr:uid="{16D8E611-67B7-41D5-8B2C-9D4D2EAFDFE5}"/>
    <hyperlink ref="AK54" r:id="rId548" display="pw:\\SRVPW3.pls.planservi.com.br:Projetos\Documents\C0849 - DER\40_Emissao\03_GRD\0-GRDs_Enviadas DER\16ºMEDIÇÃO-26-10-23 A 25-11-23\MR.DER-0472_23-Entrega Final\" xr:uid="{37D31444-8B25-4FB5-A3D8-D9F0FAD66C5B}"/>
    <hyperlink ref="AK55" r:id="rId549" display="pw:\\SRVPW3.pls.planservi.com.br:Projetos\Documents\C0849 - DER\40_Emissao\03_GRD\0-GRDs_Enviadas DER\16ºMEDIÇÃO-26-10-23 A 25-11-23\MR.DER-0472_23-Entrega Final\" xr:uid="{8FD41D56-7FFE-49E9-9C3F-27C392245304}"/>
    <hyperlink ref="AK56" r:id="rId550" display="pw:\\SRVPW3.pls.planservi.com.br:Projetos\Documents\C0849 - DER\40_Emissao\03_GRD\0-GRDs_Enviadas DER\16ºMEDIÇÃO-26-10-23 A 25-11-23\MR.DER-0472_23-Entrega Final\" xr:uid="{538DCEE4-34D2-4FC8-90AB-D247B9A6B903}"/>
    <hyperlink ref="AK57" r:id="rId551" display="pw:\\SRVPW3.pls.planservi.com.br:Projetos\Documents\C0849 - DER\40_Emissao\03_GRD\0-GRDs_Enviadas DER\16ºMEDIÇÃO-26-10-23 A 25-11-23\MR.DER-0472_23-Entrega Final\" xr:uid="{CAC5AE85-9577-4006-AB50-2383C0CB6B01}"/>
    <hyperlink ref="AK58" r:id="rId552" display="pw:\\SRVPW3.pls.planservi.com.br:Projetos\Documents\C0849 - DER\40_Emissao\03_GRD\0-GRDs_Enviadas DER\16ºMEDIÇÃO-26-10-23 A 25-11-23\MR.DER-0472_23-Entrega Final\" xr:uid="{4F78D4B9-67FD-4587-AFA1-71CE8257075D}"/>
    <hyperlink ref="AK59" r:id="rId553" display="pw:\\SRVPW3.pls.planservi.com.br:Projetos\Documents\C0849 - DER\40_Emissao\03_GRD\0-GRDs_Enviadas DER\16ºMEDIÇÃO-26-10-23 A 25-11-23\MR.DER-0472_23-Entrega Final\" xr:uid="{019E3CC5-E181-4F19-8D30-F924420FE270}"/>
    <hyperlink ref="AE60" r:id="rId554" display="pw:\\SRVPW3.pls.planservi.com.br:Projetos\Documents\C0849 - DER\40_Emissao\03_GRD\0-GRDs_Enviadas DER\16ºMEDIÇÃO-26-10-23 A 25-11-23\MR.DER-0472_23-Entrega Final\" xr:uid="{B22D3B48-78FD-4CEB-B57A-291870DD8D7C}"/>
    <hyperlink ref="AE61" r:id="rId555" display="pw:\\SRVPW3.pls.planservi.com.br:Projetos\Documents\C0849 - DER\40_Emissao\03_GRD\0-GRDs_Enviadas DER\16ºMEDIÇÃO-26-10-23 A 25-11-23\MR.DER-0472_23-Entrega Final\" xr:uid="{99AD7492-9259-4024-BC0B-462ED41E2C39}"/>
    <hyperlink ref="AE62" r:id="rId556" display="pw:\\SRVPW3.pls.planservi.com.br:Projetos\Documents\C0849 - DER\40_Emissao\03_GRD\0-GRDs_Enviadas DER\16ºMEDIÇÃO-26-10-23 A 25-11-23\MR.DER-0472_23-Entrega Final\" xr:uid="{8DF81079-C285-4CC0-BBD7-F2BC42E96472}"/>
    <hyperlink ref="AE63" r:id="rId557" display="pw:\\SRVPW3.pls.planservi.com.br:Projetos\Documents\C0849 - DER\40_Emissao\03_GRD\0-GRDs_Enviadas DER\16ºMEDIÇÃO-26-10-23 A 25-11-23\MR.DER-0472_23-Entrega Final\" xr:uid="{67B77158-53BB-4E7B-A38D-62A671EB8069}"/>
    <hyperlink ref="AK4" r:id="rId558" display="pw:\\SRVPW3.pls.planservi.com.br:Projetos\Documents\C0849 - DER\40_Emissao\03_GRD\0-GRDs_Enviadas DER\16ºMEDIÇÃO-26-10-23 A 25-11-23\MR.DER-0472_23-Entrega Final\" xr:uid="{EB82D6FA-DBBE-4390-B3EB-40BD230FD84B}"/>
    <hyperlink ref="Y5" r:id="rId559" display="pw:\\SRVPW3.pls.planservi.com.br:Projetos\Documents\C0849 - DER\40_Emissao\03_GRD\0-GRDs_Enviadas DER\16ºMEDIÇÃO-26-10-23 A 25-11-23\MR.DER-0472_23-Entrega Final\" xr:uid="{110D5642-C501-42F0-9B46-070592F0FBF1}"/>
    <hyperlink ref="Y101" r:id="rId560" display="pw:\\SRVPW3.pls.planservi.com.br:Projetos\Documents\C0849 - DER\40_Emissao\03_GRD\0-GRDs_Enviadas DER\16ºMEDIÇÃO-26-10-23 A 25-11-23\MR.DER-0472_23-Entrega Final\" xr:uid="{7B6B080B-201D-4421-86B0-ED87B641A0FC}"/>
    <hyperlink ref="Y102" r:id="rId561" display="pw:\\SRVPW3.pls.planservi.com.br:Projetos\Documents\C0849 - DER\40_Emissao\03_GRD\0-GRDs_Enviadas DER\16ºMEDIÇÃO-26-10-23 A 25-11-23\MR.DER-0472_23-Entrega Final\" xr:uid="{FAF6826C-5CBB-4261-B1B9-15C0B474092D}"/>
    <hyperlink ref="Y103" r:id="rId562" display="pw:\\SRVPW3.pls.planservi.com.br:Projetos\Documents\C0849 - DER\40_Emissao\03_GRD\0-GRDs_Enviadas DER\16ºMEDIÇÃO-26-10-23 A 25-11-23\MR.DER-0472_23-Entrega Final\" xr:uid="{A56BC4B1-BE20-4617-B920-0AF2E0D126E4}"/>
    <hyperlink ref="Y104" r:id="rId563" display="pw:\\SRVPW3.pls.planservi.com.br:Projetos\Documents\C0849 - DER\40_Emissao\03_GRD\0-GRDs_Enviadas DER\16ºMEDIÇÃO-26-10-23 A 25-11-23\MR.DER-0472_23-Entrega Final\" xr:uid="{2E328D2D-214C-4991-A7C9-DA1834BD58C1}"/>
    <hyperlink ref="Y105" r:id="rId564" display="pw:\\SRVPW3.pls.planservi.com.br:Projetos\Documents\C0849 - DER\40_Emissao\03_GRD\0-GRDs_Enviadas DER\16ºMEDIÇÃO-26-10-23 A 25-11-23\MR.DER-0472_23-Entrega Final\" xr:uid="{C118CEE9-7831-4391-8C33-24451DD345C5}"/>
    <hyperlink ref="Y106" r:id="rId565" display="pw:\\SRVPW3.pls.planservi.com.br:Projetos\Documents\C0849 - DER\40_Emissao\03_GRD\0-GRDs_Enviadas DER\16ºMEDIÇÃO-26-10-23 A 25-11-23\MR.DER-0472_23-Entrega Final\" xr:uid="{E9C528EC-DB0C-4CF9-9E54-7DE0577D20A0}"/>
    <hyperlink ref="Y107" r:id="rId566" display="pw:\\SRVPW3.pls.planservi.com.br:Projetos\Documents\C0849 - DER\40_Emissao\03_GRD\0-GRDs_Enviadas DER\16ºMEDIÇÃO-26-10-23 A 25-11-23\MR.DER-0472_23-Entrega Final\" xr:uid="{9037C6B8-059C-4EDA-BF3D-B39CAD967567}"/>
    <hyperlink ref="Y108" r:id="rId567" display="pw:\\SRVPW3.pls.planservi.com.br:Projetos\Documents\C0849 - DER\40_Emissao\03_GRD\0-GRDs_Enviadas DER\16ºMEDIÇÃO-26-10-23 A 25-11-23\MR.DER-0472_23-Entrega Final\" xr:uid="{97DB1E19-4C16-4638-87D3-CCE1F80CBF5F}"/>
    <hyperlink ref="Y109" r:id="rId568" display="pw:\\SRVPW3.pls.planservi.com.br:Projetos\Documents\C0849 - DER\40_Emissao\03_GRD\0-GRDs_Enviadas DER\16ºMEDIÇÃO-26-10-23 A 25-11-23\MR.DER-0472_23-Entrega Final\" xr:uid="{3410ED86-77B8-4DFB-8B36-EB598E217C10}"/>
    <hyperlink ref="Y110" r:id="rId569" display="pw:\\SRVPW3.pls.planservi.com.br:Projetos\Documents\C0849 - DER\40_Emissao\03_GRD\0-GRDs_Enviadas DER\16ºMEDIÇÃO-26-10-23 A 25-11-23\MR.DER-0472_23-Entrega Final\" xr:uid="{3DB7B808-920E-4C93-BE36-CF7C5000BD7C}"/>
    <hyperlink ref="Y111" r:id="rId570" display="pw:\\SRVPW3.pls.planservi.com.br:Projetos\Documents\C0849 - DER\40_Emissao\03_GRD\0-GRDs_Enviadas DER\16ºMEDIÇÃO-26-10-23 A 25-11-23\MR.DER-0472_23-Entrega Final\" xr:uid="{D7D514C0-6966-47AE-B33C-FDC19C126322}"/>
    <hyperlink ref="AK625" r:id="rId571" display="pw:\\SRVPW3.pls.planservi.com.br:Projetos\Documents\C0849 - DER\40_Emissao\03_GRD\0-GRDs_Enviadas DER\33ºMEDIÇÃO-26-03-2025 A 25-04-25\MR.DER-0956_25\" xr:uid="{1955B5E5-7BB8-4F1A-9F23-9BB942FC00FE}"/>
    <hyperlink ref="M626" r:id="rId572" display="pw:\\SRVPW3.pls.planservi.com.br:Projetos\Documents\C0849 - DER\40_Emissao\03_GRD\0-GRDs_Enviadas DER\33ºMEDIÇÃO-26-03-2025 A 25-04-25\MR.DER-0956_25\" xr:uid="{CC44F0C4-5D29-4CA7-87F5-D04EFED98382}"/>
    <hyperlink ref="M112" r:id="rId573" display="pw:\\SRVPW3.pls.planservi.com.br:Projetos\Documents\C0849 - DER\40_Emissao\03_GRD\0-GRDs_Enviadas DER\43ºMEDIÇÃO-26-01-2026 A 25-02-26\MR_DER-1571_26\" xr:uid="{60B44CA1-6CFC-4B60-8C9A-78D2B977D78F}"/>
    <hyperlink ref="M600" r:id="rId574" display="pw:\\SRVPW3.pls.planservi.com.br:Projetos\Documents\C0849 - DER\40_Emissao\03_GRD\0-GRDs_Enviadas DER\44ºMEDIÇÃO-26-02-2026 A 25-03-26\MR_DER-1606_26\" xr:uid="{0F6A9219-EFE8-4A42-8B43-300188DE8C1C}"/>
    <hyperlink ref="M601" r:id="rId575" display="pw:\\SRVPW3.pls.planservi.com.br:Projetos\Documents\C0849 - DER\40_Emissao\03_GRD\0-GRDs_Enviadas DER\44ºMEDIÇÃO-26-02-2026 A 25-03-26\MR_DER-1606_26\" xr:uid="{D517BD6D-9285-4CEF-8ECB-F5E4E27055B5}"/>
    <hyperlink ref="AQ623" r:id="rId576" xr:uid="{26B8FA1A-0197-4993-91B5-B107D87142F6}"/>
    <hyperlink ref="AQ624" r:id="rId577" xr:uid="{946A6771-CBC5-48D1-9955-74B46C5C2D8B}"/>
    <hyperlink ref="AQ627" r:id="rId578" xr:uid="{6448C0FB-8818-4544-82F5-CD25DEDBDC0E}"/>
    <hyperlink ref="S380" r:id="rId579" display="pw:\\SRVPW3.pls.planservi.com.br:Projetos\Documents\C0849 - DER\40_Emissao\03_GRD\0-GRDs_Enviadas DER\44ºMEDIÇÃO-26-02-2026 A 25-03-26\MR_DER-1652_26\" xr:uid="{6625DD97-8B1F-4CD2-82E8-ECE797961119}"/>
    <hyperlink ref="S437" r:id="rId580" display="pw:\\SRVPW3.pls.planservi.com.br:Projetos\Documents\C0849 - DER\40_Emissao\03_GRD\0-GRDs_Enviadas DER\44ºMEDIÇÃO-26-02-2026 A 25-03-26\MR_DER-1652_26\" xr:uid="{061DB0A4-3C9E-4342-A86E-B75BB55EB4C5}"/>
    <hyperlink ref="S438" r:id="rId581" display="pw:\\SRVPW3.pls.planservi.com.br:Projetos\Documents\C0849 - DER\40_Emissao\03_GRD\0-GRDs_Enviadas DER\44ºMEDIÇÃO-26-02-2026 A 25-03-26\MR_DER-1652_26\" xr:uid="{4280D94F-5353-430C-8C3E-F79F196E6A98}"/>
    <hyperlink ref="S439" r:id="rId582" display="pw:\\SRVPW3.pls.planservi.com.br:Projetos\Documents\C0849 - DER\40_Emissao\03_GRD\0-GRDs_Enviadas DER\44ºMEDIÇÃO-26-02-2026 A 25-03-26\MR_DER-1652_26\" xr:uid="{3E6466F9-A6B3-461D-AB91-A83C54E4E2D3}"/>
    <hyperlink ref="S440" r:id="rId583" display="pw:\\SRVPW3.pls.planservi.com.br:Projetos\Documents\C0849 - DER\40_Emissao\03_GRD\0-GRDs_Enviadas DER\44ºMEDIÇÃO-26-02-2026 A 25-03-26\MR_DER-1652_26\" xr:uid="{2B026835-5454-463F-ACB7-25E850945ECE}"/>
    <hyperlink ref="S441" r:id="rId584" display="pw:\\SRVPW3.pls.planservi.com.br:Projetos\Documents\C0849 - DER\40_Emissao\03_GRD\0-GRDs_Enviadas DER\44ºMEDIÇÃO-26-02-2026 A 25-03-26\MR_DER-1652_26\" xr:uid="{4F9A4843-CD1C-43CD-A26C-B4E6280FC16A}"/>
    <hyperlink ref="S442" r:id="rId585" display="pw:\\SRVPW3.pls.planservi.com.br:Projetos\Documents\C0849 - DER\40_Emissao\03_GRD\0-GRDs_Enviadas DER\44ºMEDIÇÃO-26-02-2026 A 25-03-26\MR_DER-1652_26\" xr:uid="{68EAC46A-9131-4545-8316-CD0F73255555}"/>
    <hyperlink ref="S443" r:id="rId586" display="pw:\\SRVPW3.pls.planservi.com.br:Projetos\Documents\C0849 - DER\40_Emissao\03_GRD\0-GRDs_Enviadas DER\44ºMEDIÇÃO-26-02-2026 A 25-03-26\MR_DER-1652_26\" xr:uid="{73DCBF4B-D64E-4A2D-98C4-11958BF913D8}"/>
    <hyperlink ref="S444" r:id="rId587" display="pw:\\SRVPW3.pls.planservi.com.br:Projetos\Documents\C0849 - DER\40_Emissao\03_GRD\0-GRDs_Enviadas DER\44ºMEDIÇÃO-26-02-2026 A 25-03-26\MR_DER-1652_26\" xr:uid="{335150CF-24AA-40CA-8838-B221DD25ADAD}"/>
    <hyperlink ref="S445" r:id="rId588" display="pw:\\SRVPW3.pls.planservi.com.br:Projetos\Documents\C0849 - DER\40_Emissao\03_GRD\0-GRDs_Enviadas DER\44ºMEDIÇÃO-26-02-2026 A 25-03-26\MR_DER-1652_26\" xr:uid="{31B956E5-E486-4199-B701-93BF8A842CE4}"/>
    <hyperlink ref="S446" r:id="rId589" display="pw:\\SRVPW3.pls.planservi.com.br:Projetos\Documents\C0849 - DER\40_Emissao\03_GRD\0-GRDs_Enviadas DER\44ºMEDIÇÃO-26-02-2026 A 25-03-26\MR_DER-1652_26\" xr:uid="{6DC2B85E-45B1-40DC-A5DA-97FCC310D7E8}"/>
    <hyperlink ref="S451" r:id="rId590" display="pw:\\SRVPW3.pls.planservi.com.br:Projetos\Documents\C0849 - DER\40_Emissao\03_GRD\0-GRDs_Enviadas DER\44ºMEDIÇÃO-26-02-2026 A 25-03-26\MR_DER-1652_26\" xr:uid="{34D5F9C9-3B16-4D82-A833-49769D6FAF6C}"/>
    <hyperlink ref="M452" r:id="rId591" display="pw:\\SRVPW3.pls.planservi.com.br:Projetos\Documents\C0849 - DER\40_Emissao\03_GRD\0-GRDs_Enviadas DER\44ºMEDIÇÃO-26-02-2026 A 25-03-26\MR_DER-1652_26\" xr:uid="{AAFF2204-09DB-4A6C-A94A-CC526F2F4759}"/>
    <hyperlink ref="M247" r:id="rId592" display="pw:\\SRVPW3.pls.planservi.com.br:Projetos\Documents\C0849 - DER\40_Emissao\03_GRD\0-GRDs_Enviadas DER\44ºMEDIÇÃO-26-02-2026 A 25-03-26\MR_DER-1659_26\" xr:uid="{7213BEAA-DAFD-4C3D-AA8E-9753AE912C36}"/>
    <hyperlink ref="M248:M255" r:id="rId593" display="pw:\\SRVPW3.pls.planservi.com.br:Projetos\Documents\C0849 - DER\40_Emissao\03_GRD\0-GRDs_Enviadas DER\44ºMEDIÇÃO-26-02-2026 A 25-03-26\MR_DER-1659_26\" xr:uid="{044D0C41-C967-4A9A-BEA1-213F8D0EA732}"/>
    <hyperlink ref="M256:M260" r:id="rId594" display="pw:\\SRVPW3.pls.planservi.com.br:Projetos\Documents\C0849 - DER\40_Emissao\03_GRD\0-GRDs_Enviadas DER\44ºMEDIÇÃO-26-02-2026 A 25-03-26\MR_DER-1659_26\" xr:uid="{46816735-3903-4623-AC00-E8DEF0E0505E}"/>
    <hyperlink ref="S529" r:id="rId595" display="pw:\\SRVPW3.pls.planservi.com.br:Projetos\Documents\C0849 - DER\40_Emissao\03_GRD\0-GRDs_Enviadas DER\45ºMEDIÇÃO-26-03-2026 A 25-04-26\MR_DER-1668_26\" xr:uid="{7C93A3C5-42E2-4C6B-9F20-4275B5714296}"/>
    <hyperlink ref="S530" r:id="rId596" display="pw:\\SRVPW3.pls.planservi.com.br:Projetos\Documents\C0849 - DER\40_Emissao\03_GRD\0-GRDs_Enviadas DER\45ºMEDIÇÃO-26-03-2026 A 25-04-26\MR_DER-1672_26\" xr:uid="{66D40360-1328-4999-A9B2-2AE4C9D430CD}"/>
    <hyperlink ref="S600" r:id="rId597" display="pw:\\SRVPW3.pls.planservi.com.br:Projetos\Documents\C0849 - DER\40_Emissao\03_GRD\0-GRDs_Enviadas DER\45ºMEDIÇÃO-26-03-2026 A 25-04-26\MR_DER-1684_26\" xr:uid="{19022055-2DE1-4D8E-99CE-0BBB74E983D1}"/>
    <hyperlink ref="S601" r:id="rId598" display="pw:\\SRVPW3.pls.planservi.com.br:Projetos\Documents\C0849 - DER\40_Emissao\03_GRD\0-GRDs_Enviadas DER\45ºMEDIÇÃO-26-03-2026 A 25-04-26\MR_DER-1684_26\" xr:uid="{4FB01EEE-AA65-41A9-8C87-1BF6F1DC12FC}"/>
    <hyperlink ref="M269" r:id="rId599" display="pw:\\SRVPW3.pls.planservi.com.br:Projetos\Documents\C0849 - DER\40_Emissao\03_GRD\0-GRDs_Enviadas DER\45ºMEDIÇÃO-26-03-2026 A 25-04-26\MR_DER-1696_26\" xr:uid="{4CE96654-1F54-4CE4-8CF4-58BB41043CC2}"/>
    <hyperlink ref="M270:M279" r:id="rId600" display="pw:\\SRVPW3.pls.planservi.com.br:Projetos\Documents\C0849 - DER\40_Emissao\03_GRD\0-GRDs_Enviadas DER\45ºMEDIÇÃO-26-03-2026 A 25-04-26\MR_DER-1696_26\" xr:uid="{DCEA1773-9E1C-4413-A165-4476EDC11AD4}"/>
    <hyperlink ref="M280:M285" r:id="rId601" display="pw:\\SRVPW3.pls.planservi.com.br:Projetos\Documents\C0849 - DER\40_Emissao\03_GRD\0-GRDs_Enviadas DER\45ºMEDIÇÃO-26-03-2026 A 25-04-26\MR_DER-1696_26\" xr:uid="{536F4689-8CBC-47FF-AE43-2D125792D2DA}"/>
    <hyperlink ref="M261" r:id="rId602" display="pw:\\SRVPW3.pls.planservi.com.br:Projetos\Documents\C0849 - DER\40_Emissao\03_GRD\0-GRDs_Enviadas DER\45ºMEDIÇÃO-26-03-2026 A 25-04-26\MR_DER-1696_26\" xr:uid="{3EF52BB2-DB63-47A8-BD44-C6B5EEF6D5E1}"/>
    <hyperlink ref="M262:M268" r:id="rId603" display="pw:\\SRVPW3.pls.planservi.com.br:Projetos\Documents\C0849 - DER\40_Emissao\03_GRD\0-GRDs_Enviadas DER\45ºMEDIÇÃO-26-03-2026 A 25-04-26\MR_DER-1696_26\" xr:uid="{9886B8C7-3283-457E-8C89-4CD154DC836C}"/>
    <hyperlink ref="M286" r:id="rId604" display="pw:\\SRVPW3.pls.planservi.com.br:Projetos\Documents\C0849 - DER\40_Emissao\03_GRD\0-GRDs_Enviadas DER\45ºMEDIÇÃO-26-03-2026 A 25-04-26\MR_DER-1696_26\" xr:uid="{7F0D6DF4-DF52-4CD0-A29F-CBB1211637A0}"/>
    <hyperlink ref="M287" r:id="rId605" display="pw:\\SRVPW3.pls.planservi.com.br:Projetos\Documents\C0849 - DER\40_Emissao\03_GRD\0-GRDs_Enviadas DER\45ºMEDIÇÃO-26-03-2026 A 25-04-26\MR_DER-1696_26\" xr:uid="{79F7F89E-4807-42F5-97C1-CA506CD142EA}"/>
    <hyperlink ref="AE65" r:id="rId606" display="pw:\\SRVPW3.pls.planservi.com.br:Projetos\Documents\C0849 - DER\40_Emissao\03_GRD\0-GRDs_Enviadas DER\45ºMEDIÇÃO-26-03-2026 A 25-04-26\MR_DER-1695_26\" xr:uid="{73096ADA-2C96-4577-BF11-E98F9347A000}"/>
    <hyperlink ref="AE66:AE100" r:id="rId607" display="pw:\\SRVPW3.pls.planservi.com.br:Projetos\Documents\C0849 - DER\40_Emissao\03_GRD\0-GRDs_Enviadas DER\45ºMEDIÇÃO-26-03-2026 A 25-04-26\MR_DER-1695_26\" xr:uid="{1EB59C11-F47B-4253-A3B3-9E33990330E4}"/>
    <hyperlink ref="M370" r:id="rId608" display="pw:\\SRVPW3.pls.planservi.com.br:Projetos\Documents\C0849 - DER\40_Emissao\03_GRD\0-GRDs_Enviadas DER\45ºMEDIÇÃO-26-03-2026 A 25-04-26\MR_DER-1700_26\" xr:uid="{B1FD396A-8C3C-4554-A874-459F8ED645B2}"/>
    <hyperlink ref="M371:M372" r:id="rId609" display="pw:\\SRVPW3.pls.planservi.com.br:Projetos\Documents\C0849 - DER\40_Emissao\03_GRD\0-GRDs_Enviadas DER\45ºMEDIÇÃO-26-03-2026 A 25-04-26\MR_DER-1700_26\" xr:uid="{3B0253CE-A5AE-4FA8-BF8A-6C45C2D24F7E}"/>
    <hyperlink ref="AE112" r:id="rId610" display="pw:\\SRVPW3.pls.planservi.com.br:Projetos\Documents\C0849 - DER\40_Emissao\03_GRD\0-GRDs_Enviadas DER\45ºMEDIÇÃO-26-03-2026 A 25-04-26\MR_DER-1704_26\" xr:uid="{4F57A10B-5091-4918-B199-A6E5E33D4FE0}"/>
    <hyperlink ref="Y529" r:id="rId611" display="pw:\\SRVPW3.pls.planservi.com.br:Projetos\Documents\C0849 - DER\40_Emissao\03_GRD\0-GRDs_Enviadas DER\46ºMEDIÇÃO-26-04-2026 A 25-05-26\MR_DER-1720_26\" xr:uid="{E8EA2400-C65C-4469-A5C1-76849CAF80E7}"/>
    <hyperlink ref="Y530" r:id="rId612" display="pw:\\SRVPW3.pls.planservi.com.br:Projetos\Documents\C0849 - DER\40_Emissao\03_GRD\0-GRDs_Enviadas DER\46ºMEDIÇÃO-26-04-2026 A 25-05-26\MR_DER-1720_26\" xr:uid="{94BEF713-DB96-4F0D-A8C6-AF2D667CD6BF}"/>
    <hyperlink ref="S664" r:id="rId613" display="pw:\\SRVPW3.pls.planservi.com.br:Projetos\Documents\C0849 - DER\40_Emissao\03_GRD\0-GRDs_Enviadas DER\46ºMEDIÇÃO-26-04-2026 A 25-05-26\MR_DER-1729_26\" xr:uid="{0BB3A9DB-9828-4D80-8964-18EC3513BE7F}"/>
    <hyperlink ref="S665:S725" r:id="rId614" display="pw:\\SRVPW3.pls.planservi.com.br:Projetos\Documents\C0849 - DER\40_Emissao\03_GRD\0-GRDs_Enviadas DER\46ºMEDIÇÃO-26-04-2026 A 25-05-26\MR_DER-1729_26\" xr:uid="{24A37EFA-ABDC-450F-BE31-B50ADD5696E1}"/>
  </hyperlinks>
  <pageMargins left="0.511811024" right="0.511811024" top="0.78740157499999996" bottom="0.78740157499999996" header="0.31496062000000002" footer="0.31496062000000002"/>
  <pageSetup paperSize="9" scale="46" orientation="portrait" r:id="rId61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3">
    <tabColor rgb="FFFF0000"/>
  </sheetPr>
  <dimension ref="D1:AW109"/>
  <sheetViews>
    <sheetView zoomScale="70" zoomScaleNormal="70" zoomScaleSheetLayoutView="85" workbookViewId="0">
      <pane xSplit="10" ySplit="3" topLeftCell="K4" activePane="bottomRight" state="frozen"/>
      <selection activeCell="H70" sqref="H70"/>
      <selection pane="topRight" activeCell="H70" sqref="H70"/>
      <selection pane="bottomLeft" activeCell="H70" sqref="H70"/>
      <selection pane="bottomRight" activeCell="H70" sqref="H70"/>
    </sheetView>
  </sheetViews>
  <sheetFormatPr defaultColWidth="9.140625" defaultRowHeight="12.75" x14ac:dyDescent="0.2"/>
  <cols>
    <col min="1" max="3" width="9.140625" style="215"/>
    <col min="4" max="4" width="68.5703125" style="80" bestFit="1" customWidth="1"/>
    <col min="5" max="5" width="39.28515625" style="80" customWidth="1"/>
    <col min="6" max="6" width="13.28515625" style="101" customWidth="1"/>
    <col min="7" max="7" width="11.140625" style="101" customWidth="1"/>
    <col min="8" max="8" width="16.140625" style="101" customWidth="1"/>
    <col min="9" max="9" width="12.140625" style="101" customWidth="1"/>
    <col min="10" max="10" width="29.7109375" style="101" customWidth="1"/>
    <col min="11" max="11" width="12.5703125" style="101" customWidth="1"/>
    <col min="12" max="12" width="12.28515625" style="101" customWidth="1"/>
    <col min="13" max="13" width="18.28515625" style="101" customWidth="1"/>
    <col min="14" max="14" width="23" style="101" customWidth="1"/>
    <col min="15" max="15" width="13.42578125" style="101" customWidth="1"/>
    <col min="16" max="16" width="24.5703125" style="80" customWidth="1"/>
    <col min="17" max="17" width="12.5703125" style="101" customWidth="1"/>
    <col min="18" max="18" width="12.28515625" style="101" customWidth="1"/>
    <col min="19" max="19" width="15.7109375" style="101" customWidth="1"/>
    <col min="20" max="21" width="13.42578125" style="101" customWidth="1"/>
    <col min="22" max="22" width="19.42578125" style="101" customWidth="1"/>
    <col min="23" max="23" width="12.5703125" style="101" customWidth="1"/>
    <col min="24" max="24" width="12.28515625" style="101" customWidth="1"/>
    <col min="25" max="25" width="15.7109375" style="101" customWidth="1"/>
    <col min="26" max="27" width="13.42578125" style="101" customWidth="1"/>
    <col min="28" max="29" width="12.5703125" style="101" customWidth="1"/>
    <col min="30" max="30" width="12.28515625" style="101" customWidth="1"/>
    <col min="31" max="31" width="14.7109375" style="101" bestFit="1" customWidth="1"/>
    <col min="32" max="33" width="13.42578125" style="101" customWidth="1"/>
    <col min="34" max="35" width="12.5703125" style="101" customWidth="1"/>
    <col min="36" max="36" width="12.28515625" style="101" customWidth="1"/>
    <col min="37" max="37" width="9.140625" style="101"/>
    <col min="38" max="39" width="13.42578125" style="101" customWidth="1"/>
    <col min="40" max="41" width="12.5703125" style="101" customWidth="1"/>
    <col min="42" max="42" width="12.28515625" style="101" customWidth="1"/>
    <col min="43" max="43" width="9.140625" style="101"/>
    <col min="44" max="45" width="13.42578125" style="101" customWidth="1"/>
    <col min="46" max="46" width="12.5703125" style="101" customWidth="1"/>
    <col min="47" max="47" width="9.140625" style="215"/>
    <col min="48" max="48" width="10.28515625" style="215" bestFit="1" customWidth="1"/>
    <col min="49" max="16384" width="9.140625" style="215"/>
  </cols>
  <sheetData>
    <row r="1" spans="4:46" s="175" customFormat="1" x14ac:dyDescent="0.2">
      <c r="D1" s="113"/>
      <c r="E1" s="113"/>
      <c r="F1" s="1785" t="s">
        <v>3723</v>
      </c>
      <c r="G1" s="1785"/>
      <c r="H1" s="1785"/>
      <c r="I1" s="1785"/>
      <c r="J1" s="174"/>
      <c r="K1" s="1786" t="s">
        <v>96</v>
      </c>
      <c r="L1" s="1787"/>
      <c r="M1" s="1787"/>
      <c r="N1" s="1787"/>
      <c r="O1" s="1787"/>
      <c r="P1" s="1788"/>
      <c r="Q1" s="1783" t="s">
        <v>3725</v>
      </c>
      <c r="R1" s="1783"/>
      <c r="S1" s="1783"/>
      <c r="T1" s="1783"/>
      <c r="U1" s="1783"/>
      <c r="V1" s="1784"/>
      <c r="W1" s="1782" t="s">
        <v>3726</v>
      </c>
      <c r="X1" s="1783"/>
      <c r="Y1" s="1783"/>
      <c r="Z1" s="1783"/>
      <c r="AA1" s="1783"/>
      <c r="AB1" s="1784"/>
      <c r="AC1" s="1782" t="s">
        <v>3727</v>
      </c>
      <c r="AD1" s="1783"/>
      <c r="AE1" s="1783"/>
      <c r="AF1" s="1783"/>
      <c r="AG1" s="1783"/>
      <c r="AH1" s="1784"/>
      <c r="AI1" s="1782" t="s">
        <v>3728</v>
      </c>
      <c r="AJ1" s="1783"/>
      <c r="AK1" s="1783"/>
      <c r="AL1" s="1783"/>
      <c r="AM1" s="1783"/>
      <c r="AN1" s="1784"/>
      <c r="AO1" s="1782" t="s">
        <v>3729</v>
      </c>
      <c r="AP1" s="1783"/>
      <c r="AQ1" s="1783"/>
      <c r="AR1" s="1783"/>
      <c r="AS1" s="1783"/>
      <c r="AT1" s="1784"/>
    </row>
    <row r="2" spans="4:46" s="180" customFormat="1" ht="38.25" x14ac:dyDescent="0.2">
      <c r="D2" s="142" t="s">
        <v>2</v>
      </c>
      <c r="E2" s="142" t="s">
        <v>1</v>
      </c>
      <c r="F2" s="143" t="s">
        <v>98</v>
      </c>
      <c r="G2" s="143" t="s">
        <v>99</v>
      </c>
      <c r="H2" s="81" t="s">
        <v>8040</v>
      </c>
      <c r="I2" s="144" t="s">
        <v>100</v>
      </c>
      <c r="J2" s="173" t="s">
        <v>6708</v>
      </c>
      <c r="K2" s="176" t="s">
        <v>3724</v>
      </c>
      <c r="L2" s="177" t="s">
        <v>93</v>
      </c>
      <c r="M2" s="178" t="s">
        <v>94</v>
      </c>
      <c r="N2" s="140" t="s">
        <v>97</v>
      </c>
      <c r="O2" s="140" t="s">
        <v>100</v>
      </c>
      <c r="P2" s="179" t="s">
        <v>95</v>
      </c>
      <c r="Q2" s="123" t="s">
        <v>3724</v>
      </c>
      <c r="R2" s="124" t="s">
        <v>93</v>
      </c>
      <c r="S2" s="125" t="s">
        <v>94</v>
      </c>
      <c r="T2" s="126" t="s">
        <v>97</v>
      </c>
      <c r="U2" s="126" t="s">
        <v>100</v>
      </c>
      <c r="V2" s="127" t="s">
        <v>95</v>
      </c>
      <c r="W2" s="128" t="s">
        <v>3724</v>
      </c>
      <c r="X2" s="124" t="s">
        <v>93</v>
      </c>
      <c r="Y2" s="125" t="s">
        <v>94</v>
      </c>
      <c r="Z2" s="126" t="s">
        <v>97</v>
      </c>
      <c r="AA2" s="126" t="s">
        <v>100</v>
      </c>
      <c r="AB2" s="127" t="s">
        <v>95</v>
      </c>
      <c r="AC2" s="128" t="s">
        <v>3724</v>
      </c>
      <c r="AD2" s="124" t="s">
        <v>93</v>
      </c>
      <c r="AE2" s="125" t="s">
        <v>94</v>
      </c>
      <c r="AF2" s="126" t="s">
        <v>97</v>
      </c>
      <c r="AG2" s="126" t="s">
        <v>100</v>
      </c>
      <c r="AH2" s="127" t="s">
        <v>95</v>
      </c>
      <c r="AI2" s="128" t="s">
        <v>3724</v>
      </c>
      <c r="AJ2" s="124" t="s">
        <v>93</v>
      </c>
      <c r="AK2" s="125" t="s">
        <v>94</v>
      </c>
      <c r="AL2" s="126" t="s">
        <v>97</v>
      </c>
      <c r="AM2" s="126" t="s">
        <v>100</v>
      </c>
      <c r="AN2" s="127" t="s">
        <v>95</v>
      </c>
      <c r="AO2" s="128" t="s">
        <v>3724</v>
      </c>
      <c r="AP2" s="124" t="s">
        <v>93</v>
      </c>
      <c r="AQ2" s="125" t="s">
        <v>94</v>
      </c>
      <c r="AR2" s="126" t="s">
        <v>97</v>
      </c>
      <c r="AS2" s="126" t="s">
        <v>100</v>
      </c>
      <c r="AT2" s="127" t="s">
        <v>95</v>
      </c>
    </row>
    <row r="3" spans="4:46" s="186" customFormat="1" x14ac:dyDescent="0.2">
      <c r="D3" s="74" t="s">
        <v>4</v>
      </c>
      <c r="E3" s="96" t="s">
        <v>3789</v>
      </c>
      <c r="F3" s="82">
        <f t="shared" ref="F3:F8" si="0">IF(L3&lt;&gt;0,MAX(L3,R3,X3,AD3),"NE")</f>
        <v>45224</v>
      </c>
      <c r="G3" s="83" t="str">
        <f>IF($F3="","",INDEX($K3:$FI3,1,MATCH($F3,$K3:$FI3,)-1))</f>
        <v>A</v>
      </c>
      <c r="H3" s="81" t="str">
        <f>IF($F3="","",INDEX($K3:$FM3,1,MATCH($F3,$K3:$FM3,)+1))</f>
        <v>MR.DER-0467_23</v>
      </c>
      <c r="I3" s="84" t="str">
        <f t="shared" ref="I3:I8" si="1">IF(F3="NE",F3,IF(INDEX(K3:CP3,,MATCH(F3,K3:CP3,0)+3)&lt;&gt;0,INDEX(K3:CP3,,MATCH(F3,K3:CP3,0)+3),"ND"))</f>
        <v>ASSINADO</v>
      </c>
      <c r="J3" s="85" t="str">
        <f t="shared" ref="J3:J66" si="2">IF(G3="NE",G3,IF(INDEX(K3:CQ3,,MATCH(G3,K3:CQ3,0)+3)&lt;&gt;0,INDEX(K3:CQ3,,MATCH(G3,K3:CQ3,0)+3),"ND"))</f>
        <v>ND</v>
      </c>
      <c r="K3" s="181" t="s">
        <v>3730</v>
      </c>
      <c r="L3" s="97">
        <v>44827</v>
      </c>
      <c r="M3" s="182" t="s">
        <v>3764</v>
      </c>
      <c r="N3" s="105" t="s">
        <v>5536</v>
      </c>
      <c r="O3" s="97">
        <v>44838</v>
      </c>
      <c r="P3" s="183" t="s">
        <v>3777</v>
      </c>
      <c r="Q3" s="181" t="s">
        <v>3765</v>
      </c>
      <c r="R3" s="97">
        <v>44868</v>
      </c>
      <c r="S3" s="182" t="s">
        <v>5622</v>
      </c>
      <c r="T3" s="105" t="s">
        <v>5539</v>
      </c>
      <c r="U3" s="97">
        <v>44872</v>
      </c>
      <c r="V3" s="184" t="s">
        <v>3777</v>
      </c>
      <c r="W3" s="181" t="s">
        <v>3748</v>
      </c>
      <c r="X3" s="97">
        <v>44874</v>
      </c>
      <c r="Y3" s="182" t="s">
        <v>5632</v>
      </c>
      <c r="Z3" s="105"/>
      <c r="AA3" s="97"/>
      <c r="AB3" s="184" t="s">
        <v>3777</v>
      </c>
      <c r="AC3" s="185" t="s">
        <v>3748</v>
      </c>
      <c r="AD3" s="97">
        <v>45224</v>
      </c>
      <c r="AE3" s="90" t="s">
        <v>6920</v>
      </c>
      <c r="AF3" s="105" t="s">
        <v>6913</v>
      </c>
      <c r="AG3" s="105" t="s">
        <v>6913</v>
      </c>
      <c r="AH3" s="184"/>
      <c r="AI3" s="181"/>
      <c r="AJ3" s="97"/>
      <c r="AK3" s="182"/>
      <c r="AL3" s="105"/>
      <c r="AM3" s="97"/>
      <c r="AN3" s="184"/>
      <c r="AO3" s="181"/>
      <c r="AP3" s="97"/>
      <c r="AQ3" s="182"/>
      <c r="AR3" s="105"/>
      <c r="AS3" s="97"/>
      <c r="AT3" s="184"/>
    </row>
    <row r="4" spans="4:46" s="186" customFormat="1" x14ac:dyDescent="0.2">
      <c r="D4" s="74" t="s">
        <v>5882</v>
      </c>
      <c r="E4" s="96" t="s">
        <v>5881</v>
      </c>
      <c r="F4" s="82">
        <f t="shared" si="0"/>
        <v>44914</v>
      </c>
      <c r="G4" s="83" t="str">
        <f>IF($F4="","",INDEX($K4:$FI4,1,MATCH($F4,$K4:$FI4,)-1))</f>
        <v>A1</v>
      </c>
      <c r="H4" s="81" t="str">
        <f t="shared" ref="H4:H67" si="3">IF($F4="","",INDEX($K4:$FM4,1,MATCH($F4,$K4:$FM4,)+1))</f>
        <v>MR.DER-0210_22</v>
      </c>
      <c r="I4" s="84">
        <f t="shared" si="1"/>
        <v>44939</v>
      </c>
      <c r="J4" s="85" t="str">
        <f t="shared" si="2"/>
        <v>NÃO APROVADO</v>
      </c>
      <c r="K4" s="181" t="s">
        <v>3730</v>
      </c>
      <c r="L4" s="97">
        <v>44914</v>
      </c>
      <c r="M4" s="99" t="s">
        <v>5883</v>
      </c>
      <c r="N4" s="105" t="s">
        <v>5536</v>
      </c>
      <c r="O4" s="97">
        <v>44939</v>
      </c>
      <c r="P4" s="183" t="s">
        <v>3777</v>
      </c>
      <c r="Q4" s="181"/>
      <c r="R4" s="97"/>
      <c r="S4" s="182"/>
      <c r="T4" s="105"/>
      <c r="U4" s="97"/>
      <c r="V4" s="184" t="s">
        <v>3777</v>
      </c>
      <c r="W4" s="181"/>
      <c r="X4" s="97"/>
      <c r="Y4" s="182"/>
      <c r="Z4" s="105"/>
      <c r="AA4" s="97"/>
      <c r="AB4" s="184"/>
      <c r="AC4" s="181"/>
      <c r="AD4" s="97"/>
      <c r="AE4" s="182"/>
      <c r="AF4" s="105"/>
      <c r="AG4" s="97"/>
      <c r="AH4" s="184"/>
      <c r="AI4" s="181"/>
      <c r="AJ4" s="97"/>
      <c r="AK4" s="182"/>
      <c r="AL4" s="105"/>
      <c r="AM4" s="97"/>
      <c r="AN4" s="184"/>
      <c r="AO4" s="181"/>
      <c r="AP4" s="97"/>
      <c r="AQ4" s="182"/>
      <c r="AR4" s="105"/>
      <c r="AS4" s="97"/>
      <c r="AT4" s="184"/>
    </row>
    <row r="5" spans="4:46" s="186" customFormat="1" ht="25.5" x14ac:dyDescent="0.2">
      <c r="D5" s="74" t="s">
        <v>5</v>
      </c>
      <c r="E5" s="96" t="s">
        <v>3790</v>
      </c>
      <c r="F5" s="82">
        <f t="shared" si="0"/>
        <v>45224</v>
      </c>
      <c r="G5" s="83" t="str">
        <f t="shared" ref="G5:G74" si="4">IF($F5="","",INDEX($K5:$FI5,1,MATCH($F5,$K5:$FI5,)-1))</f>
        <v>A</v>
      </c>
      <c r="H5" s="81" t="str">
        <f t="shared" si="3"/>
        <v>MR.DER-0467_23</v>
      </c>
      <c r="I5" s="84" t="str">
        <f t="shared" si="1"/>
        <v>ASSINADO</v>
      </c>
      <c r="J5" s="85" t="str">
        <f t="shared" si="2"/>
        <v>ND</v>
      </c>
      <c r="K5" s="181" t="s">
        <v>3730</v>
      </c>
      <c r="L5" s="97">
        <v>44827</v>
      </c>
      <c r="M5" s="182" t="s">
        <v>3764</v>
      </c>
      <c r="N5" s="105" t="s">
        <v>5537</v>
      </c>
      <c r="O5" s="97">
        <v>44838</v>
      </c>
      <c r="P5" s="183" t="s">
        <v>3777</v>
      </c>
      <c r="Q5" s="181" t="s">
        <v>3748</v>
      </c>
      <c r="R5" s="97">
        <v>44868</v>
      </c>
      <c r="S5" s="182" t="s">
        <v>5622</v>
      </c>
      <c r="T5" s="105"/>
      <c r="U5" s="97"/>
      <c r="V5" s="184" t="s">
        <v>3777</v>
      </c>
      <c r="W5" s="181"/>
      <c r="X5" s="97"/>
      <c r="Y5" s="182"/>
      <c r="Z5" s="105"/>
      <c r="AA5" s="97"/>
      <c r="AB5" s="184"/>
      <c r="AC5" s="185" t="s">
        <v>3748</v>
      </c>
      <c r="AD5" s="97">
        <v>45224</v>
      </c>
      <c r="AE5" s="90" t="s">
        <v>6920</v>
      </c>
      <c r="AF5" s="105" t="s">
        <v>6913</v>
      </c>
      <c r="AG5" s="105" t="s">
        <v>6913</v>
      </c>
      <c r="AH5" s="184"/>
      <c r="AI5" s="181"/>
      <c r="AJ5" s="97"/>
      <c r="AK5" s="182"/>
      <c r="AL5" s="105"/>
      <c r="AM5" s="97"/>
      <c r="AN5" s="184"/>
      <c r="AO5" s="181"/>
      <c r="AP5" s="97"/>
      <c r="AQ5" s="182"/>
      <c r="AR5" s="105"/>
      <c r="AS5" s="97"/>
      <c r="AT5" s="184"/>
    </row>
    <row r="6" spans="4:46" s="186" customFormat="1" ht="25.5" x14ac:dyDescent="0.2">
      <c r="D6" s="78" t="s">
        <v>6695</v>
      </c>
      <c r="E6" s="96" t="s">
        <v>3791</v>
      </c>
      <c r="F6" s="82">
        <f t="shared" si="0"/>
        <v>45224</v>
      </c>
      <c r="G6" s="83" t="str">
        <f t="shared" si="4"/>
        <v>A</v>
      </c>
      <c r="H6" s="81" t="str">
        <f t="shared" si="3"/>
        <v>MR.DER-0467_23</v>
      </c>
      <c r="I6" s="84" t="str">
        <f t="shared" si="1"/>
        <v>ASSINADO</v>
      </c>
      <c r="J6" s="85" t="str">
        <f t="shared" si="2"/>
        <v>ND</v>
      </c>
      <c r="K6" s="181" t="s">
        <v>3730</v>
      </c>
      <c r="L6" s="97">
        <v>44827</v>
      </c>
      <c r="M6" s="182" t="s">
        <v>3764</v>
      </c>
      <c r="N6" s="105" t="s">
        <v>5537</v>
      </c>
      <c r="O6" s="97">
        <v>44838</v>
      </c>
      <c r="P6" s="183" t="s">
        <v>3777</v>
      </c>
      <c r="Q6" s="181" t="s">
        <v>3748</v>
      </c>
      <c r="R6" s="97">
        <v>44868</v>
      </c>
      <c r="S6" s="182" t="s">
        <v>5622</v>
      </c>
      <c r="T6" s="105"/>
      <c r="U6" s="97"/>
      <c r="V6" s="184" t="s">
        <v>3777</v>
      </c>
      <c r="W6" s="181"/>
      <c r="X6" s="97"/>
      <c r="Y6" s="182"/>
      <c r="Z6" s="105"/>
      <c r="AA6" s="97"/>
      <c r="AB6" s="184"/>
      <c r="AC6" s="185" t="s">
        <v>3748</v>
      </c>
      <c r="AD6" s="97">
        <v>45224</v>
      </c>
      <c r="AE6" s="90" t="s">
        <v>6920</v>
      </c>
      <c r="AF6" s="105" t="s">
        <v>6913</v>
      </c>
      <c r="AG6" s="105" t="s">
        <v>6913</v>
      </c>
      <c r="AH6" s="184"/>
      <c r="AI6" s="181"/>
      <c r="AJ6" s="97"/>
      <c r="AK6" s="182"/>
      <c r="AL6" s="105"/>
      <c r="AM6" s="97"/>
      <c r="AN6" s="184"/>
      <c r="AO6" s="181"/>
      <c r="AP6" s="97"/>
      <c r="AQ6" s="182"/>
      <c r="AR6" s="105"/>
      <c r="AS6" s="97"/>
      <c r="AT6" s="184"/>
    </row>
    <row r="7" spans="4:46" s="186" customFormat="1" ht="25.5" x14ac:dyDescent="0.2">
      <c r="D7" s="78" t="s">
        <v>6695</v>
      </c>
      <c r="E7" s="96" t="s">
        <v>3792</v>
      </c>
      <c r="F7" s="82">
        <f t="shared" si="0"/>
        <v>45224</v>
      </c>
      <c r="G7" s="83" t="str">
        <f t="shared" si="4"/>
        <v>A</v>
      </c>
      <c r="H7" s="81" t="str">
        <f t="shared" si="3"/>
        <v>MR.DER-0467_23</v>
      </c>
      <c r="I7" s="84" t="str">
        <f t="shared" si="1"/>
        <v>ASSINADO</v>
      </c>
      <c r="J7" s="85" t="str">
        <f t="shared" si="2"/>
        <v>ND</v>
      </c>
      <c r="K7" s="181" t="s">
        <v>3730</v>
      </c>
      <c r="L7" s="97">
        <v>44827</v>
      </c>
      <c r="M7" s="182" t="s">
        <v>3764</v>
      </c>
      <c r="N7" s="105" t="s">
        <v>5537</v>
      </c>
      <c r="O7" s="97">
        <v>44838</v>
      </c>
      <c r="P7" s="183" t="s">
        <v>3777</v>
      </c>
      <c r="Q7" s="181" t="s">
        <v>3748</v>
      </c>
      <c r="R7" s="97">
        <v>44868</v>
      </c>
      <c r="S7" s="182" t="s">
        <v>5622</v>
      </c>
      <c r="T7" s="105"/>
      <c r="U7" s="97"/>
      <c r="V7" s="184" t="s">
        <v>3777</v>
      </c>
      <c r="W7" s="181"/>
      <c r="X7" s="97"/>
      <c r="Y7" s="182"/>
      <c r="Z7" s="105"/>
      <c r="AA7" s="97"/>
      <c r="AB7" s="184"/>
      <c r="AC7" s="185" t="s">
        <v>3748</v>
      </c>
      <c r="AD7" s="97">
        <v>45224</v>
      </c>
      <c r="AE7" s="90" t="s">
        <v>6920</v>
      </c>
      <c r="AF7" s="105" t="s">
        <v>6913</v>
      </c>
      <c r="AG7" s="105" t="s">
        <v>6913</v>
      </c>
      <c r="AH7" s="184"/>
      <c r="AI7" s="181"/>
      <c r="AJ7" s="97"/>
      <c r="AK7" s="182"/>
      <c r="AL7" s="105"/>
      <c r="AM7" s="97"/>
      <c r="AN7" s="184"/>
      <c r="AO7" s="181"/>
      <c r="AP7" s="97"/>
      <c r="AQ7" s="182"/>
      <c r="AR7" s="105"/>
      <c r="AS7" s="97"/>
      <c r="AT7" s="184"/>
    </row>
    <row r="8" spans="4:46" s="186" customFormat="1" ht="25.5" x14ac:dyDescent="0.2">
      <c r="D8" s="78" t="s">
        <v>6695</v>
      </c>
      <c r="E8" s="96" t="s">
        <v>3793</v>
      </c>
      <c r="F8" s="82">
        <f t="shared" si="0"/>
        <v>45224</v>
      </c>
      <c r="G8" s="83" t="str">
        <f t="shared" si="4"/>
        <v>A</v>
      </c>
      <c r="H8" s="81" t="str">
        <f t="shared" si="3"/>
        <v>MR.DER-0467_23</v>
      </c>
      <c r="I8" s="84" t="str">
        <f t="shared" si="1"/>
        <v>ASSINADO</v>
      </c>
      <c r="J8" s="85" t="str">
        <f t="shared" si="2"/>
        <v>ND</v>
      </c>
      <c r="K8" s="181" t="s">
        <v>3730</v>
      </c>
      <c r="L8" s="97">
        <v>44827</v>
      </c>
      <c r="M8" s="182" t="s">
        <v>3764</v>
      </c>
      <c r="N8" s="105" t="s">
        <v>5537</v>
      </c>
      <c r="O8" s="97">
        <v>44838</v>
      </c>
      <c r="P8" s="183" t="s">
        <v>3777</v>
      </c>
      <c r="Q8" s="181" t="s">
        <v>3748</v>
      </c>
      <c r="R8" s="97">
        <v>44868</v>
      </c>
      <c r="S8" s="182" t="s">
        <v>5622</v>
      </c>
      <c r="T8" s="105"/>
      <c r="U8" s="97"/>
      <c r="V8" s="184" t="s">
        <v>3777</v>
      </c>
      <c r="W8" s="181"/>
      <c r="X8" s="97"/>
      <c r="Y8" s="182"/>
      <c r="Z8" s="105"/>
      <c r="AA8" s="97"/>
      <c r="AB8" s="184"/>
      <c r="AC8" s="185" t="s">
        <v>3748</v>
      </c>
      <c r="AD8" s="97">
        <v>45224</v>
      </c>
      <c r="AE8" s="90" t="s">
        <v>6920</v>
      </c>
      <c r="AF8" s="105" t="s">
        <v>6913</v>
      </c>
      <c r="AG8" s="105" t="s">
        <v>6913</v>
      </c>
      <c r="AH8" s="184"/>
      <c r="AI8" s="181"/>
      <c r="AJ8" s="97"/>
      <c r="AK8" s="182"/>
      <c r="AL8" s="105"/>
      <c r="AM8" s="97"/>
      <c r="AN8" s="184"/>
      <c r="AO8" s="181"/>
      <c r="AP8" s="97"/>
      <c r="AQ8" s="182"/>
      <c r="AR8" s="105"/>
      <c r="AS8" s="97"/>
      <c r="AT8" s="184"/>
    </row>
    <row r="9" spans="4:46" s="91" customFormat="1" x14ac:dyDescent="0.25">
      <c r="D9" s="187" t="s">
        <v>6</v>
      </c>
      <c r="E9" s="188" t="s">
        <v>3794</v>
      </c>
      <c r="F9" s="189" t="s">
        <v>6710</v>
      </c>
      <c r="G9" s="190"/>
      <c r="H9" s="81" t="e">
        <f t="shared" si="3"/>
        <v>#N/A</v>
      </c>
      <c r="I9" s="191"/>
      <c r="J9" s="191" t="e">
        <f t="shared" si="2"/>
        <v>#N/A</v>
      </c>
      <c r="K9" s="192"/>
      <c r="L9" s="105"/>
      <c r="M9" s="105"/>
      <c r="N9" s="105"/>
      <c r="O9" s="105"/>
      <c r="P9" s="193"/>
      <c r="Q9" s="181"/>
      <c r="R9" s="97"/>
      <c r="S9" s="182"/>
      <c r="T9" s="105"/>
      <c r="U9" s="97"/>
      <c r="V9" s="184"/>
      <c r="W9" s="181"/>
      <c r="X9" s="97"/>
      <c r="Y9" s="182"/>
      <c r="Z9" s="105"/>
      <c r="AA9" s="97"/>
      <c r="AB9" s="184"/>
      <c r="AC9" s="181"/>
      <c r="AD9" s="97"/>
      <c r="AE9" s="182"/>
      <c r="AF9" s="105"/>
      <c r="AG9" s="97"/>
      <c r="AH9" s="184"/>
      <c r="AI9" s="181"/>
      <c r="AJ9" s="97"/>
      <c r="AK9" s="182"/>
      <c r="AL9" s="105"/>
      <c r="AM9" s="97"/>
      <c r="AN9" s="184"/>
      <c r="AO9" s="181"/>
      <c r="AP9" s="97"/>
      <c r="AQ9" s="182"/>
      <c r="AR9" s="105"/>
      <c r="AS9" s="97"/>
      <c r="AT9" s="184"/>
    </row>
    <row r="10" spans="4:46" s="186" customFormat="1" ht="38.25" x14ac:dyDescent="0.2">
      <c r="D10" s="74" t="s">
        <v>6051</v>
      </c>
      <c r="E10" s="96" t="s">
        <v>6048</v>
      </c>
      <c r="F10" s="82">
        <f>IF(L10&lt;&gt;0,MAX(L10,N10,R10,AD10),"NE")</f>
        <v>44972</v>
      </c>
      <c r="G10" s="83" t="str">
        <f t="shared" si="4"/>
        <v>A2</v>
      </c>
      <c r="H10" s="81" t="str">
        <f t="shared" si="3"/>
        <v>MR.DER-0322_23</v>
      </c>
      <c r="I10" s="84">
        <f t="shared" ref="I10:I16" si="5">IF(F10="NE",F10,IF(INDEX(K10:CP10,,MATCH(F10,K10:CP10,0)+3)&lt;&gt;0,INDEX(K10:CP10,,MATCH(F10,K10:CP10,0)+3),"ND"))</f>
        <v>45007</v>
      </c>
      <c r="J10" s="85" t="str">
        <f t="shared" si="2"/>
        <v>NÃO APROVADO</v>
      </c>
      <c r="K10" s="181" t="s">
        <v>3730</v>
      </c>
      <c r="L10" s="97">
        <v>44916</v>
      </c>
      <c r="M10" s="99" t="s">
        <v>6050</v>
      </c>
      <c r="N10" s="104" t="s">
        <v>5536</v>
      </c>
      <c r="O10" s="167">
        <v>44946</v>
      </c>
      <c r="P10" s="111" t="s">
        <v>6116</v>
      </c>
      <c r="Q10" s="181" t="s">
        <v>3765</v>
      </c>
      <c r="R10" s="97">
        <v>44972</v>
      </c>
      <c r="S10" s="88" t="s">
        <v>6338</v>
      </c>
      <c r="T10" s="78" t="s">
        <v>5536</v>
      </c>
      <c r="U10" s="89">
        <v>45007</v>
      </c>
      <c r="V10" s="88" t="s">
        <v>6609</v>
      </c>
      <c r="W10" s="181"/>
      <c r="X10" s="97"/>
      <c r="Y10" s="182"/>
      <c r="Z10" s="105"/>
      <c r="AA10" s="97"/>
      <c r="AB10" s="184"/>
      <c r="AC10" s="181"/>
      <c r="AD10" s="97"/>
      <c r="AE10" s="182"/>
      <c r="AF10" s="105"/>
      <c r="AG10" s="97"/>
      <c r="AH10" s="184"/>
      <c r="AI10" s="181"/>
      <c r="AJ10" s="97"/>
      <c r="AK10" s="182"/>
      <c r="AL10" s="105"/>
      <c r="AM10" s="97"/>
      <c r="AN10" s="184"/>
      <c r="AO10" s="181"/>
      <c r="AP10" s="97"/>
      <c r="AQ10" s="182"/>
      <c r="AR10" s="105"/>
      <c r="AS10" s="97"/>
      <c r="AT10" s="184"/>
    </row>
    <row r="11" spans="4:46" s="186" customFormat="1" ht="38.25" x14ac:dyDescent="0.2">
      <c r="D11" s="74" t="s">
        <v>6051</v>
      </c>
      <c r="E11" s="96" t="s">
        <v>6049</v>
      </c>
      <c r="F11" s="82">
        <f>IF(L11&lt;&gt;0,MAX(L11,N11,R11,AD11),"NE")</f>
        <v>44972</v>
      </c>
      <c r="G11" s="83" t="str">
        <f t="shared" si="4"/>
        <v>A2</v>
      </c>
      <c r="H11" s="81" t="str">
        <f t="shared" si="3"/>
        <v>MR.DER-0322_23</v>
      </c>
      <c r="I11" s="84">
        <f t="shared" si="5"/>
        <v>45007</v>
      </c>
      <c r="J11" s="85" t="str">
        <f t="shared" si="2"/>
        <v>NÃO APROVADO</v>
      </c>
      <c r="K11" s="181" t="s">
        <v>3730</v>
      </c>
      <c r="L11" s="97">
        <v>44916</v>
      </c>
      <c r="M11" s="99" t="s">
        <v>6050</v>
      </c>
      <c r="N11" s="104" t="s">
        <v>5536</v>
      </c>
      <c r="O11" s="167">
        <v>44946</v>
      </c>
      <c r="P11" s="111" t="s">
        <v>6116</v>
      </c>
      <c r="Q11" s="181" t="s">
        <v>3765</v>
      </c>
      <c r="R11" s="97">
        <v>44972</v>
      </c>
      <c r="S11" s="88" t="s">
        <v>6338</v>
      </c>
      <c r="T11" s="78" t="s">
        <v>5536</v>
      </c>
      <c r="U11" s="89">
        <v>45007</v>
      </c>
      <c r="V11" s="88" t="s">
        <v>6609</v>
      </c>
      <c r="W11" s="181"/>
      <c r="X11" s="97"/>
      <c r="Y11" s="182"/>
      <c r="Z11" s="105"/>
      <c r="AA11" s="97"/>
      <c r="AB11" s="184"/>
      <c r="AC11" s="181"/>
      <c r="AD11" s="97"/>
      <c r="AE11" s="182"/>
      <c r="AF11" s="105"/>
      <c r="AG11" s="97"/>
      <c r="AH11" s="184"/>
      <c r="AI11" s="181"/>
      <c r="AJ11" s="97"/>
      <c r="AK11" s="182"/>
      <c r="AL11" s="105"/>
      <c r="AM11" s="97"/>
      <c r="AN11" s="184"/>
      <c r="AO11" s="181"/>
      <c r="AP11" s="97"/>
      <c r="AQ11" s="182"/>
      <c r="AR11" s="105"/>
      <c r="AS11" s="97"/>
      <c r="AT11" s="184"/>
    </row>
    <row r="12" spans="4:46" s="186" customFormat="1" ht="38.25" x14ac:dyDescent="0.2">
      <c r="D12" s="74" t="s">
        <v>6051</v>
      </c>
      <c r="E12" s="96" t="s">
        <v>6052</v>
      </c>
      <c r="F12" s="82">
        <f>IF(L12&lt;&gt;0,MAX(L12,N12,R12,AD12),"NE")</f>
        <v>44972</v>
      </c>
      <c r="G12" s="83" t="str">
        <f t="shared" si="4"/>
        <v>A2</v>
      </c>
      <c r="H12" s="81" t="str">
        <f t="shared" si="3"/>
        <v>MR.DER-0322_23</v>
      </c>
      <c r="I12" s="84">
        <f t="shared" si="5"/>
        <v>45007</v>
      </c>
      <c r="J12" s="85" t="str">
        <f t="shared" si="2"/>
        <v>NÃO APROVADO</v>
      </c>
      <c r="K12" s="181" t="s">
        <v>3730</v>
      </c>
      <c r="L12" s="97">
        <v>44916</v>
      </c>
      <c r="M12" s="99" t="s">
        <v>6050</v>
      </c>
      <c r="N12" s="104" t="s">
        <v>5536</v>
      </c>
      <c r="O12" s="167">
        <v>44946</v>
      </c>
      <c r="P12" s="111" t="s">
        <v>6116</v>
      </c>
      <c r="Q12" s="181" t="s">
        <v>3765</v>
      </c>
      <c r="R12" s="97">
        <v>44972</v>
      </c>
      <c r="S12" s="88" t="s">
        <v>6338</v>
      </c>
      <c r="T12" s="78" t="s">
        <v>5536</v>
      </c>
      <c r="U12" s="89">
        <v>45007</v>
      </c>
      <c r="V12" s="88" t="s">
        <v>6609</v>
      </c>
      <c r="W12" s="181"/>
      <c r="X12" s="97"/>
      <c r="Y12" s="182"/>
      <c r="Z12" s="105"/>
      <c r="AA12" s="97"/>
      <c r="AB12" s="184"/>
      <c r="AC12" s="181"/>
      <c r="AD12" s="97"/>
      <c r="AE12" s="182"/>
      <c r="AF12" s="105"/>
      <c r="AG12" s="97"/>
      <c r="AH12" s="184"/>
      <c r="AI12" s="181"/>
      <c r="AJ12" s="97"/>
      <c r="AK12" s="182"/>
      <c r="AL12" s="105"/>
      <c r="AM12" s="97"/>
      <c r="AN12" s="184"/>
      <c r="AO12" s="181"/>
      <c r="AP12" s="97"/>
      <c r="AQ12" s="182"/>
      <c r="AR12" s="105"/>
      <c r="AS12" s="97"/>
      <c r="AT12" s="184"/>
    </row>
    <row r="13" spans="4:46" s="186" customFormat="1" ht="25.5" x14ac:dyDescent="0.2">
      <c r="D13" s="74" t="s">
        <v>8041</v>
      </c>
      <c r="E13" s="96" t="s">
        <v>5563</v>
      </c>
      <c r="F13" s="82">
        <f>IF(L13&lt;&gt;0,MAX(L13,N13,R13,AD13),"NE")</f>
        <v>44887</v>
      </c>
      <c r="G13" s="83" t="str">
        <f t="shared" si="4"/>
        <v>A2</v>
      </c>
      <c r="H13" s="81" t="str">
        <f t="shared" si="3"/>
        <v>MR.DER-0121_22</v>
      </c>
      <c r="I13" s="84">
        <f t="shared" si="5"/>
        <v>44936</v>
      </c>
      <c r="J13" s="85" t="str">
        <f t="shared" si="2"/>
        <v>NÃO APROVADO</v>
      </c>
      <c r="K13" s="181" t="s">
        <v>3730</v>
      </c>
      <c r="L13" s="97">
        <v>44853</v>
      </c>
      <c r="M13" s="182" t="s">
        <v>5565</v>
      </c>
      <c r="N13" s="104" t="s">
        <v>5536</v>
      </c>
      <c r="O13" s="167">
        <v>44876</v>
      </c>
      <c r="P13" s="194" t="s">
        <v>5634</v>
      </c>
      <c r="Q13" s="181" t="s">
        <v>3765</v>
      </c>
      <c r="R13" s="97">
        <v>44887</v>
      </c>
      <c r="S13" s="182" t="s">
        <v>5669</v>
      </c>
      <c r="T13" s="87" t="s">
        <v>5536</v>
      </c>
      <c r="U13" s="86">
        <v>44936</v>
      </c>
      <c r="V13" s="88" t="s">
        <v>5840</v>
      </c>
      <c r="W13" s="181"/>
      <c r="X13" s="97"/>
      <c r="Y13" s="182"/>
      <c r="Z13" s="105"/>
      <c r="AA13" s="97"/>
      <c r="AB13" s="184"/>
      <c r="AC13" s="181"/>
      <c r="AD13" s="97"/>
      <c r="AE13" s="182"/>
      <c r="AF13" s="105"/>
      <c r="AG13" s="97"/>
      <c r="AH13" s="184"/>
      <c r="AI13" s="181"/>
      <c r="AJ13" s="97"/>
      <c r="AK13" s="182"/>
      <c r="AL13" s="105"/>
      <c r="AM13" s="97"/>
      <c r="AN13" s="184"/>
      <c r="AO13" s="181"/>
      <c r="AP13" s="97"/>
      <c r="AQ13" s="182"/>
      <c r="AR13" s="105"/>
      <c r="AS13" s="97"/>
      <c r="AT13" s="184"/>
    </row>
    <row r="14" spans="4:46" s="186" customFormat="1" ht="25.5" x14ac:dyDescent="0.2">
      <c r="D14" s="74" t="s">
        <v>8041</v>
      </c>
      <c r="E14" s="96" t="s">
        <v>5564</v>
      </c>
      <c r="F14" s="82">
        <f>IF(L14&lt;&gt;0,MAX(L14,N14,R14,AD14),"NE")</f>
        <v>44887</v>
      </c>
      <c r="G14" s="83" t="str">
        <f t="shared" si="4"/>
        <v>A2</v>
      </c>
      <c r="H14" s="81" t="str">
        <f t="shared" si="3"/>
        <v>MR.DER-0121_22</v>
      </c>
      <c r="I14" s="84">
        <f t="shared" si="5"/>
        <v>44936</v>
      </c>
      <c r="J14" s="85" t="str">
        <f t="shared" si="2"/>
        <v>NÃO APROVADO</v>
      </c>
      <c r="K14" s="181" t="s">
        <v>3730</v>
      </c>
      <c r="L14" s="97">
        <v>44853</v>
      </c>
      <c r="M14" s="182" t="s">
        <v>5565</v>
      </c>
      <c r="N14" s="104" t="s">
        <v>5536</v>
      </c>
      <c r="O14" s="167">
        <v>44876</v>
      </c>
      <c r="P14" s="194" t="s">
        <v>5634</v>
      </c>
      <c r="Q14" s="181" t="s">
        <v>3765</v>
      </c>
      <c r="R14" s="97">
        <v>44887</v>
      </c>
      <c r="S14" s="182" t="s">
        <v>5669</v>
      </c>
      <c r="T14" s="87" t="s">
        <v>5536</v>
      </c>
      <c r="U14" s="86">
        <v>44936</v>
      </c>
      <c r="V14" s="88" t="s">
        <v>5840</v>
      </c>
      <c r="W14" s="181"/>
      <c r="X14" s="97"/>
      <c r="Y14" s="182"/>
      <c r="Z14" s="105"/>
      <c r="AA14" s="97"/>
      <c r="AB14" s="184"/>
      <c r="AC14" s="181"/>
      <c r="AD14" s="97"/>
      <c r="AE14" s="182"/>
      <c r="AF14" s="105"/>
      <c r="AG14" s="97"/>
      <c r="AH14" s="184"/>
      <c r="AI14" s="181"/>
      <c r="AJ14" s="97"/>
      <c r="AK14" s="182"/>
      <c r="AL14" s="105"/>
      <c r="AM14" s="97"/>
      <c r="AN14" s="184"/>
      <c r="AO14" s="181"/>
      <c r="AP14" s="97"/>
      <c r="AQ14" s="182"/>
      <c r="AR14" s="105"/>
      <c r="AS14" s="97"/>
      <c r="AT14" s="184"/>
    </row>
    <row r="15" spans="4:46" s="91" customFormat="1" ht="63.75" x14ac:dyDescent="0.2">
      <c r="D15" s="74" t="s">
        <v>8</v>
      </c>
      <c r="E15" s="96" t="s">
        <v>3795</v>
      </c>
      <c r="F15" s="82">
        <f>IF(L15&lt;&gt;0,MAX(L15,R15,X15,AD15),"NE")</f>
        <v>44937</v>
      </c>
      <c r="G15" s="83" t="str">
        <f t="shared" si="4"/>
        <v>A1</v>
      </c>
      <c r="H15" s="81" t="str">
        <f t="shared" si="3"/>
        <v>MR.DER-0253_23</v>
      </c>
      <c r="I15" s="84">
        <f t="shared" si="5"/>
        <v>44945</v>
      </c>
      <c r="J15" s="85" t="str">
        <f t="shared" si="2"/>
        <v>NÃO APROVADO</v>
      </c>
      <c r="K15" s="192" t="s">
        <v>3730</v>
      </c>
      <c r="L15" s="97">
        <v>44937</v>
      </c>
      <c r="M15" s="88" t="s">
        <v>6119</v>
      </c>
      <c r="N15" s="105" t="s">
        <v>5536</v>
      </c>
      <c r="O15" s="97">
        <v>44945</v>
      </c>
      <c r="P15" s="111" t="s">
        <v>6120</v>
      </c>
      <c r="Q15" s="181"/>
      <c r="R15" s="97"/>
      <c r="S15" s="182"/>
      <c r="T15" s="105"/>
      <c r="U15" s="97"/>
      <c r="V15" s="184"/>
      <c r="W15" s="181"/>
      <c r="X15" s="97"/>
      <c r="Y15" s="182"/>
      <c r="Z15" s="105"/>
      <c r="AA15" s="97"/>
      <c r="AB15" s="184"/>
      <c r="AC15" s="181"/>
      <c r="AD15" s="97"/>
      <c r="AE15" s="182"/>
      <c r="AF15" s="105"/>
      <c r="AG15" s="97"/>
      <c r="AH15" s="184"/>
      <c r="AI15" s="181"/>
      <c r="AJ15" s="97"/>
      <c r="AK15" s="182"/>
      <c r="AL15" s="105"/>
      <c r="AM15" s="97"/>
      <c r="AN15" s="184"/>
      <c r="AO15" s="181"/>
      <c r="AP15" s="97"/>
      <c r="AQ15" s="182"/>
      <c r="AR15" s="105"/>
      <c r="AS15" s="97"/>
      <c r="AT15" s="184"/>
    </row>
    <row r="16" spans="4:46" s="91" customFormat="1" ht="63.75" x14ac:dyDescent="0.2">
      <c r="D16" s="74" t="s">
        <v>6078</v>
      </c>
      <c r="E16" s="96" t="s">
        <v>3796</v>
      </c>
      <c r="F16" s="82">
        <f>IF(L16&lt;&gt;0,MAX(L16,R16,X16,AD16),"NE")</f>
        <v>45140</v>
      </c>
      <c r="G16" s="83" t="str">
        <f t="shared" si="4"/>
        <v>B1</v>
      </c>
      <c r="H16" s="81" t="str">
        <f t="shared" si="3"/>
        <v>MR.DER-0425_23</v>
      </c>
      <c r="I16" s="84">
        <f t="shared" si="5"/>
        <v>45147</v>
      </c>
      <c r="J16" s="85" t="str">
        <f t="shared" si="2"/>
        <v>APROVADO COM RESSALVAS</v>
      </c>
      <c r="K16" s="192" t="s">
        <v>3730</v>
      </c>
      <c r="L16" s="97">
        <v>44981</v>
      </c>
      <c r="M16" s="88" t="s">
        <v>6484</v>
      </c>
      <c r="N16" s="78" t="s">
        <v>5537</v>
      </c>
      <c r="O16" s="89">
        <v>44987</v>
      </c>
      <c r="P16" s="88" t="s">
        <v>6607</v>
      </c>
      <c r="Q16" s="181" t="s">
        <v>3748</v>
      </c>
      <c r="R16" s="97">
        <v>45007</v>
      </c>
      <c r="S16" s="88" t="s">
        <v>6665</v>
      </c>
      <c r="T16" s="105"/>
      <c r="U16" s="97"/>
      <c r="V16" s="88" t="s">
        <v>6607</v>
      </c>
      <c r="W16" s="181" t="s">
        <v>5626</v>
      </c>
      <c r="X16" s="97">
        <v>45140</v>
      </c>
      <c r="Y16" s="88" t="s">
        <v>6754</v>
      </c>
      <c r="Z16" s="105" t="s">
        <v>5537</v>
      </c>
      <c r="AA16" s="97">
        <v>45147</v>
      </c>
      <c r="AB16" s="88" t="s">
        <v>6793</v>
      </c>
      <c r="AC16" s="181"/>
      <c r="AD16" s="97"/>
      <c r="AE16" s="182"/>
      <c r="AF16" s="105"/>
      <c r="AG16" s="97"/>
      <c r="AH16" s="184"/>
      <c r="AI16" s="181"/>
      <c r="AJ16" s="97"/>
      <c r="AK16" s="182"/>
      <c r="AL16" s="105"/>
      <c r="AM16" s="97"/>
      <c r="AN16" s="184"/>
      <c r="AO16" s="181"/>
      <c r="AP16" s="97"/>
      <c r="AQ16" s="182"/>
      <c r="AR16" s="105"/>
      <c r="AS16" s="97"/>
      <c r="AT16" s="184"/>
    </row>
    <row r="17" spans="4:46" s="91" customFormat="1" x14ac:dyDescent="0.25">
      <c r="D17" s="187" t="s">
        <v>9</v>
      </c>
      <c r="E17" s="188" t="s">
        <v>3797</v>
      </c>
      <c r="F17" s="189" t="s">
        <v>6710</v>
      </c>
      <c r="G17" s="190"/>
      <c r="H17" s="81" t="e">
        <f t="shared" si="3"/>
        <v>#N/A</v>
      </c>
      <c r="I17" s="191"/>
      <c r="J17" s="191" t="e">
        <f t="shared" si="2"/>
        <v>#N/A</v>
      </c>
      <c r="K17" s="192"/>
      <c r="L17" s="105"/>
      <c r="M17" s="105"/>
      <c r="N17" s="105"/>
      <c r="O17" s="105"/>
      <c r="P17" s="193"/>
      <c r="Q17" s="181"/>
      <c r="R17" s="97"/>
      <c r="S17" s="182"/>
      <c r="T17" s="105"/>
      <c r="U17" s="97"/>
      <c r="V17" s="184"/>
      <c r="W17" s="181"/>
      <c r="X17" s="97"/>
      <c r="Y17" s="182"/>
      <c r="Z17" s="105"/>
      <c r="AA17" s="97"/>
      <c r="AB17" s="184"/>
      <c r="AC17" s="181"/>
      <c r="AD17" s="97"/>
      <c r="AE17" s="182"/>
      <c r="AF17" s="105"/>
      <c r="AG17" s="97"/>
      <c r="AH17" s="184"/>
      <c r="AI17" s="181"/>
      <c r="AJ17" s="97"/>
      <c r="AK17" s="182"/>
      <c r="AL17" s="105"/>
      <c r="AM17" s="97"/>
      <c r="AN17" s="184"/>
      <c r="AO17" s="181"/>
      <c r="AP17" s="97"/>
      <c r="AQ17" s="182"/>
      <c r="AR17" s="105"/>
      <c r="AS17" s="97"/>
      <c r="AT17" s="184"/>
    </row>
    <row r="18" spans="4:46" s="91" customFormat="1" x14ac:dyDescent="0.25">
      <c r="D18" s="187" t="s">
        <v>10</v>
      </c>
      <c r="E18" s="188" t="s">
        <v>3798</v>
      </c>
      <c r="F18" s="189" t="s">
        <v>6710</v>
      </c>
      <c r="G18" s="190"/>
      <c r="H18" s="81" t="e">
        <f t="shared" si="3"/>
        <v>#N/A</v>
      </c>
      <c r="I18" s="191"/>
      <c r="J18" s="191" t="e">
        <f t="shared" si="2"/>
        <v>#N/A</v>
      </c>
      <c r="K18" s="192"/>
      <c r="L18" s="105"/>
      <c r="M18" s="105"/>
      <c r="N18" s="105"/>
      <c r="O18" s="105"/>
      <c r="P18" s="193"/>
      <c r="Q18" s="181"/>
      <c r="R18" s="97"/>
      <c r="S18" s="182"/>
      <c r="T18" s="105"/>
      <c r="U18" s="97"/>
      <c r="V18" s="184"/>
      <c r="W18" s="181"/>
      <c r="X18" s="97"/>
      <c r="Y18" s="182"/>
      <c r="Z18" s="105"/>
      <c r="AA18" s="97"/>
      <c r="AB18" s="184"/>
      <c r="AC18" s="181"/>
      <c r="AD18" s="97"/>
      <c r="AE18" s="182"/>
      <c r="AF18" s="105"/>
      <c r="AG18" s="97"/>
      <c r="AH18" s="184"/>
      <c r="AI18" s="181"/>
      <c r="AJ18" s="97"/>
      <c r="AK18" s="182"/>
      <c r="AL18" s="105"/>
      <c r="AM18" s="97"/>
      <c r="AN18" s="184"/>
      <c r="AO18" s="181"/>
      <c r="AP18" s="97"/>
      <c r="AQ18" s="182"/>
      <c r="AR18" s="105"/>
      <c r="AS18" s="97"/>
      <c r="AT18" s="184"/>
    </row>
    <row r="19" spans="4:46" s="91" customFormat="1" x14ac:dyDescent="0.25">
      <c r="D19" s="187" t="s">
        <v>11</v>
      </c>
      <c r="E19" s="188" t="s">
        <v>3799</v>
      </c>
      <c r="F19" s="189" t="s">
        <v>6710</v>
      </c>
      <c r="G19" s="190"/>
      <c r="H19" s="81" t="e">
        <f t="shared" si="3"/>
        <v>#N/A</v>
      </c>
      <c r="I19" s="191"/>
      <c r="J19" s="191" t="e">
        <f t="shared" si="2"/>
        <v>#N/A</v>
      </c>
      <c r="K19" s="192"/>
      <c r="L19" s="105"/>
      <c r="M19" s="105"/>
      <c r="N19" s="105"/>
      <c r="O19" s="105"/>
      <c r="P19" s="193"/>
      <c r="Q19" s="181"/>
      <c r="R19" s="97"/>
      <c r="S19" s="182"/>
      <c r="T19" s="105"/>
      <c r="U19" s="97"/>
      <c r="V19" s="184"/>
      <c r="W19" s="181"/>
      <c r="X19" s="97"/>
      <c r="Y19" s="182"/>
      <c r="Z19" s="105"/>
      <c r="AA19" s="97"/>
      <c r="AB19" s="184"/>
      <c r="AC19" s="181"/>
      <c r="AD19" s="97"/>
      <c r="AE19" s="182"/>
      <c r="AF19" s="105"/>
      <c r="AG19" s="97"/>
      <c r="AH19" s="184"/>
      <c r="AI19" s="181"/>
      <c r="AJ19" s="97"/>
      <c r="AK19" s="182"/>
      <c r="AL19" s="105"/>
      <c r="AM19" s="97"/>
      <c r="AN19" s="184"/>
      <c r="AO19" s="181"/>
      <c r="AP19" s="97"/>
      <c r="AQ19" s="182"/>
      <c r="AR19" s="105"/>
      <c r="AS19" s="97"/>
      <c r="AT19" s="184"/>
    </row>
    <row r="20" spans="4:46" s="91" customFormat="1" ht="38.25" x14ac:dyDescent="0.2">
      <c r="D20" s="74" t="s">
        <v>12</v>
      </c>
      <c r="E20" s="96" t="s">
        <v>3800</v>
      </c>
      <c r="F20" s="82">
        <f>IF(L20&lt;&gt;0,MAX(L20,R20,X20,AD20),"NE")</f>
        <v>45265</v>
      </c>
      <c r="G20" s="83" t="str">
        <f t="shared" si="4"/>
        <v>A</v>
      </c>
      <c r="H20" s="81" t="str">
        <f t="shared" si="3"/>
        <v>MR.DER-0481_23-Entrega Final</v>
      </c>
      <c r="I20" s="84" t="str">
        <f>IF(F20="NE",F20,IF(INDEX(K20:CP20,,MATCH(F20,K20:CP20,0)+3)&lt;&gt;0,INDEX(K20:CP20,,MATCH(F20,K20:CP20,0)+3),"ND"))</f>
        <v>ASSINADO</v>
      </c>
      <c r="J20" s="85" t="str">
        <f t="shared" si="2"/>
        <v>ND</v>
      </c>
      <c r="K20" s="192" t="s">
        <v>3730</v>
      </c>
      <c r="L20" s="97">
        <v>45007</v>
      </c>
      <c r="M20" s="88" t="s">
        <v>6666</v>
      </c>
      <c r="N20" s="105"/>
      <c r="O20" s="105"/>
      <c r="P20" s="193"/>
      <c r="Q20" s="181" t="s">
        <v>3748</v>
      </c>
      <c r="R20" s="97">
        <v>45012</v>
      </c>
      <c r="S20" s="88" t="s">
        <v>6674</v>
      </c>
      <c r="T20" s="105"/>
      <c r="U20" s="97"/>
      <c r="V20" s="88" t="s">
        <v>6702</v>
      </c>
      <c r="W20" s="181" t="s">
        <v>3748</v>
      </c>
      <c r="X20" s="97">
        <v>45265</v>
      </c>
      <c r="Y20" s="90" t="s">
        <v>6975</v>
      </c>
      <c r="Z20" s="105"/>
      <c r="AA20" s="97" t="s">
        <v>6913</v>
      </c>
      <c r="AB20" s="184"/>
      <c r="AC20" s="181"/>
      <c r="AD20" s="97"/>
      <c r="AE20" s="182"/>
      <c r="AF20" s="105"/>
      <c r="AG20" s="97"/>
      <c r="AH20" s="184"/>
      <c r="AI20" s="181"/>
      <c r="AJ20" s="97"/>
      <c r="AK20" s="182"/>
      <c r="AL20" s="105"/>
      <c r="AM20" s="97"/>
      <c r="AN20" s="184"/>
      <c r="AO20" s="181"/>
      <c r="AP20" s="97"/>
      <c r="AQ20" s="182"/>
      <c r="AR20" s="105"/>
      <c r="AS20" s="97"/>
      <c r="AT20" s="184"/>
    </row>
    <row r="21" spans="4:46" s="91" customFormat="1" ht="38.25" x14ac:dyDescent="0.2">
      <c r="D21" s="74" t="s">
        <v>13</v>
      </c>
      <c r="E21" s="96" t="s">
        <v>3801</v>
      </c>
      <c r="F21" s="82">
        <f>IF(L21&lt;&gt;0,MAX(L21,R21,X21,AD21),"NE")</f>
        <v>45265</v>
      </c>
      <c r="G21" s="83" t="str">
        <f t="shared" si="4"/>
        <v>A</v>
      </c>
      <c r="H21" s="81" t="str">
        <f t="shared" si="3"/>
        <v>MR.DER-0481_23-Entrega Final</v>
      </c>
      <c r="I21" s="84" t="str">
        <f>IF(F21="NE",F21,IF(INDEX(K21:CP21,,MATCH(F21,K21:CP21,0)+3)&lt;&gt;0,INDEX(K21:CP21,,MATCH(F21,K21:CP21,0)+3),"ND"))</f>
        <v>ASSINADO</v>
      </c>
      <c r="J21" s="85" t="str">
        <f t="shared" si="2"/>
        <v>ND</v>
      </c>
      <c r="K21" s="192" t="s">
        <v>3730</v>
      </c>
      <c r="L21" s="97">
        <v>44981</v>
      </c>
      <c r="M21" s="88" t="s">
        <v>6485</v>
      </c>
      <c r="N21" s="105" t="s">
        <v>5539</v>
      </c>
      <c r="O21" s="97">
        <v>45006</v>
      </c>
      <c r="P21" s="88" t="s">
        <v>6608</v>
      </c>
      <c r="Q21" s="192" t="s">
        <v>3748</v>
      </c>
      <c r="R21" s="97">
        <v>45007</v>
      </c>
      <c r="S21" s="88" t="s">
        <v>6666</v>
      </c>
      <c r="T21" s="105"/>
      <c r="U21" s="97"/>
      <c r="V21" s="88" t="s">
        <v>6705</v>
      </c>
      <c r="W21" s="181" t="s">
        <v>3748</v>
      </c>
      <c r="X21" s="97">
        <v>45265</v>
      </c>
      <c r="Y21" s="90" t="s">
        <v>6975</v>
      </c>
      <c r="Z21" s="105"/>
      <c r="AA21" s="97" t="s">
        <v>6913</v>
      </c>
      <c r="AB21" s="184"/>
      <c r="AC21" s="181"/>
      <c r="AD21" s="97"/>
      <c r="AE21" s="182"/>
      <c r="AF21" s="105"/>
      <c r="AG21" s="97"/>
      <c r="AH21" s="184"/>
      <c r="AI21" s="181"/>
      <c r="AJ21" s="97"/>
      <c r="AK21" s="182"/>
      <c r="AL21" s="105"/>
      <c r="AM21" s="97"/>
      <c r="AN21" s="184"/>
      <c r="AO21" s="181"/>
      <c r="AP21" s="97"/>
      <c r="AQ21" s="182"/>
      <c r="AR21" s="105"/>
      <c r="AS21" s="97"/>
      <c r="AT21" s="184"/>
    </row>
    <row r="22" spans="4:46" s="186" customFormat="1" ht="44.25" customHeight="1" x14ac:dyDescent="0.25">
      <c r="D22" s="74" t="s">
        <v>14</v>
      </c>
      <c r="E22" s="96" t="s">
        <v>3802</v>
      </c>
      <c r="F22" s="82">
        <f>IF(L22&lt;&gt;0,MAX(L22,R22,X22,AD22),"NE")</f>
        <v>46154</v>
      </c>
      <c r="G22" s="83" t="str">
        <f t="shared" si="4"/>
        <v>A</v>
      </c>
      <c r="H22" s="81" t="str">
        <f t="shared" si="3"/>
        <v>MR_DER-1737_26</v>
      </c>
      <c r="I22" s="84" t="str">
        <f>IF(F22="NE",F22,IF(INDEX(K22:CP22,,MATCH(F22,K22:CP22,0)+3)&lt;&gt;0,INDEX(K22:CP22,,MATCH(F22,K22:CP22,0)+3),"ND"))</f>
        <v>ND</v>
      </c>
      <c r="J22" s="85" t="str">
        <f t="shared" si="2"/>
        <v>ND</v>
      </c>
      <c r="K22" s="192" t="s">
        <v>3730</v>
      </c>
      <c r="L22" s="97">
        <v>44797</v>
      </c>
      <c r="M22" s="182" t="s">
        <v>3731</v>
      </c>
      <c r="N22" s="105" t="s">
        <v>5536</v>
      </c>
      <c r="O22" s="97">
        <v>44847</v>
      </c>
      <c r="P22" s="195" t="s">
        <v>5644</v>
      </c>
      <c r="Q22" s="181" t="s">
        <v>3765</v>
      </c>
      <c r="R22" s="97">
        <v>44848</v>
      </c>
      <c r="S22" s="182" t="s">
        <v>5549</v>
      </c>
      <c r="T22" s="98" t="s">
        <v>5537</v>
      </c>
      <c r="U22" s="86">
        <v>44895</v>
      </c>
      <c r="V22" s="184" t="s">
        <v>5635</v>
      </c>
      <c r="W22" s="181" t="s">
        <v>3748</v>
      </c>
      <c r="X22" s="97">
        <v>44949</v>
      </c>
      <c r="Y22" s="88" t="s">
        <v>6223</v>
      </c>
      <c r="Z22" s="105"/>
      <c r="AA22" s="97"/>
      <c r="AB22" s="184"/>
      <c r="AC22" s="181" t="s">
        <v>3748</v>
      </c>
      <c r="AD22" s="97">
        <v>46154</v>
      </c>
      <c r="AE22" s="23" t="s">
        <v>12651</v>
      </c>
      <c r="AF22" s="105"/>
      <c r="AG22" s="97"/>
      <c r="AH22" s="184"/>
      <c r="AI22" s="181"/>
      <c r="AJ22" s="97"/>
      <c r="AK22" s="182"/>
      <c r="AL22" s="105"/>
      <c r="AM22" s="97"/>
      <c r="AN22" s="184"/>
      <c r="AO22" s="181"/>
      <c r="AP22" s="97"/>
      <c r="AQ22" s="182"/>
      <c r="AR22" s="105"/>
      <c r="AS22" s="97"/>
      <c r="AT22" s="184"/>
    </row>
    <row r="23" spans="4:46" s="186" customFormat="1" ht="38.25" x14ac:dyDescent="0.25">
      <c r="D23" s="74" t="s">
        <v>14</v>
      </c>
      <c r="E23" s="96" t="s">
        <v>3803</v>
      </c>
      <c r="F23" s="82">
        <f>IF(L23&lt;&gt;0,MAX(L23,R23,X23,AD23),"NE")</f>
        <v>46154</v>
      </c>
      <c r="G23" s="83" t="str">
        <f t="shared" si="4"/>
        <v>A</v>
      </c>
      <c r="H23" s="81" t="str">
        <f t="shared" si="3"/>
        <v>MR_DER-1737_26</v>
      </c>
      <c r="I23" s="84" t="str">
        <f>IF(F23="NE",F23,IF(INDEX(K23:CP23,,MATCH(F23,K23:CP23,0)+3)&lt;&gt;0,INDEX(K23:CP23,,MATCH(F23,K23:CP23,0)+3),"ND"))</f>
        <v>ND</v>
      </c>
      <c r="J23" s="85" t="str">
        <f t="shared" si="2"/>
        <v>ND</v>
      </c>
      <c r="K23" s="192" t="s">
        <v>3730</v>
      </c>
      <c r="L23" s="97">
        <v>44797</v>
      </c>
      <c r="M23" s="182" t="s">
        <v>3731</v>
      </c>
      <c r="N23" s="105" t="s">
        <v>5536</v>
      </c>
      <c r="O23" s="97">
        <v>44847</v>
      </c>
      <c r="P23" s="195" t="s">
        <v>5644</v>
      </c>
      <c r="Q23" s="181" t="s">
        <v>3765</v>
      </c>
      <c r="R23" s="97">
        <v>44848</v>
      </c>
      <c r="S23" s="182" t="s">
        <v>5549</v>
      </c>
      <c r="T23" s="98" t="s">
        <v>5537</v>
      </c>
      <c r="U23" s="86">
        <v>44895</v>
      </c>
      <c r="V23" s="184" t="s">
        <v>5635</v>
      </c>
      <c r="W23" s="181" t="s">
        <v>3748</v>
      </c>
      <c r="X23" s="97">
        <v>44949</v>
      </c>
      <c r="Y23" s="88" t="s">
        <v>6223</v>
      </c>
      <c r="Z23" s="105"/>
      <c r="AA23" s="97"/>
      <c r="AB23" s="184"/>
      <c r="AC23" s="181" t="s">
        <v>3748</v>
      </c>
      <c r="AD23" s="97">
        <v>46154</v>
      </c>
      <c r="AE23" s="23" t="s">
        <v>12651</v>
      </c>
      <c r="AF23" s="105"/>
      <c r="AG23" s="97"/>
      <c r="AH23" s="184"/>
      <c r="AI23" s="181"/>
      <c r="AJ23" s="97"/>
      <c r="AK23" s="182"/>
      <c r="AL23" s="105"/>
      <c r="AM23" s="97"/>
      <c r="AN23" s="184"/>
      <c r="AO23" s="181"/>
      <c r="AP23" s="97"/>
      <c r="AQ23" s="182"/>
      <c r="AR23" s="105"/>
      <c r="AS23" s="97"/>
      <c r="AT23" s="184"/>
    </row>
    <row r="24" spans="4:46" s="91" customFormat="1" x14ac:dyDescent="0.25">
      <c r="D24" s="187" t="s">
        <v>15</v>
      </c>
      <c r="E24" s="188" t="s">
        <v>3804</v>
      </c>
      <c r="F24" s="189" t="s">
        <v>6710</v>
      </c>
      <c r="G24" s="190"/>
      <c r="H24" s="81" t="e">
        <f t="shared" si="3"/>
        <v>#N/A</v>
      </c>
      <c r="I24" s="191"/>
      <c r="J24" s="191" t="e">
        <f t="shared" si="2"/>
        <v>#N/A</v>
      </c>
      <c r="K24" s="192"/>
      <c r="L24" s="105"/>
      <c r="M24" s="105"/>
      <c r="N24" s="105"/>
      <c r="O24" s="105"/>
      <c r="P24" s="193"/>
      <c r="Q24" s="181"/>
      <c r="R24" s="97"/>
      <c r="S24" s="182"/>
      <c r="T24" s="105"/>
      <c r="U24" s="97"/>
      <c r="V24" s="184"/>
      <c r="W24" s="181"/>
      <c r="X24" s="97"/>
      <c r="Y24" s="182"/>
      <c r="Z24" s="105"/>
      <c r="AA24" s="97"/>
      <c r="AB24" s="184"/>
      <c r="AC24" s="181"/>
      <c r="AD24" s="97"/>
      <c r="AE24" s="182"/>
      <c r="AF24" s="105"/>
      <c r="AG24" s="97"/>
      <c r="AH24" s="184"/>
      <c r="AI24" s="181"/>
      <c r="AJ24" s="97"/>
      <c r="AK24" s="182"/>
      <c r="AL24" s="105"/>
      <c r="AM24" s="97"/>
      <c r="AN24" s="184"/>
      <c r="AO24" s="181"/>
      <c r="AP24" s="97"/>
      <c r="AQ24" s="182"/>
      <c r="AR24" s="105"/>
      <c r="AS24" s="97"/>
      <c r="AT24" s="184"/>
    </row>
    <row r="25" spans="4:46" s="91" customFormat="1" ht="39" x14ac:dyDescent="0.25">
      <c r="D25" s="74" t="s">
        <v>16</v>
      </c>
      <c r="E25" s="96" t="s">
        <v>3805</v>
      </c>
      <c r="F25" s="82">
        <f t="shared" ref="F25:F32" si="6">IF(L25&lt;&gt;0,MAX(L25,R25,X25,AD25),"NE")</f>
        <v>46154</v>
      </c>
      <c r="G25" s="83" t="str">
        <f t="shared" si="4"/>
        <v>A</v>
      </c>
      <c r="H25" s="81" t="str">
        <f t="shared" si="3"/>
        <v>MR_DER-1737_26</v>
      </c>
      <c r="I25" s="84" t="str">
        <f t="shared" ref="I25:I32" si="7">IF(F25="NE",F25,IF(INDEX(K25:CP25,,MATCH(F25,K25:CP25,0)+3)&lt;&gt;0,INDEX(K25:CP25,,MATCH(F25,K25:CP25,0)+3),"ND"))</f>
        <v>ND</v>
      </c>
      <c r="J25" s="85" t="str">
        <f t="shared" si="2"/>
        <v>ND</v>
      </c>
      <c r="K25" s="196" t="s">
        <v>3730</v>
      </c>
      <c r="L25" s="197">
        <v>44859</v>
      </c>
      <c r="M25" s="198" t="s">
        <v>5585</v>
      </c>
      <c r="N25" s="105" t="s">
        <v>5537</v>
      </c>
      <c r="O25" s="97">
        <v>44908</v>
      </c>
      <c r="P25" s="194" t="s">
        <v>5636</v>
      </c>
      <c r="Q25" s="181" t="s">
        <v>3748</v>
      </c>
      <c r="R25" s="97">
        <v>44916</v>
      </c>
      <c r="S25" s="95" t="s">
        <v>6039</v>
      </c>
      <c r="T25" s="105"/>
      <c r="U25" s="97"/>
      <c r="V25" s="88" t="s">
        <v>6101</v>
      </c>
      <c r="W25" s="181" t="s">
        <v>3748</v>
      </c>
      <c r="X25" s="97">
        <v>46154</v>
      </c>
      <c r="Y25" s="23" t="s">
        <v>12651</v>
      </c>
      <c r="Z25" s="105"/>
      <c r="AA25" s="97"/>
      <c r="AB25" s="184"/>
      <c r="AC25" s="181"/>
      <c r="AD25" s="97"/>
      <c r="AE25" s="182"/>
      <c r="AF25" s="105"/>
      <c r="AG25" s="97"/>
      <c r="AH25" s="184"/>
      <c r="AI25" s="181"/>
      <c r="AJ25" s="97"/>
      <c r="AK25" s="182"/>
      <c r="AL25" s="105"/>
      <c r="AM25" s="97"/>
      <c r="AN25" s="184"/>
      <c r="AO25" s="181"/>
      <c r="AP25" s="97"/>
      <c r="AQ25" s="182"/>
      <c r="AR25" s="105"/>
      <c r="AS25" s="97"/>
      <c r="AT25" s="184"/>
    </row>
    <row r="26" spans="4:46" s="91" customFormat="1" ht="39" x14ac:dyDescent="0.25">
      <c r="D26" s="74" t="s">
        <v>16</v>
      </c>
      <c r="E26" s="96" t="s">
        <v>5637</v>
      </c>
      <c r="F26" s="82">
        <f t="shared" si="6"/>
        <v>46154</v>
      </c>
      <c r="G26" s="83" t="str">
        <f t="shared" si="4"/>
        <v>A</v>
      </c>
      <c r="H26" s="81" t="str">
        <f t="shared" si="3"/>
        <v>MR_DER-1737_26</v>
      </c>
      <c r="I26" s="84" t="str">
        <f t="shared" si="7"/>
        <v>ND</v>
      </c>
      <c r="J26" s="85" t="str">
        <f t="shared" si="2"/>
        <v>ND</v>
      </c>
      <c r="K26" s="196" t="s">
        <v>3730</v>
      </c>
      <c r="L26" s="197">
        <v>44859</v>
      </c>
      <c r="M26" s="198" t="s">
        <v>5585</v>
      </c>
      <c r="N26" s="105" t="s">
        <v>5537</v>
      </c>
      <c r="O26" s="97">
        <v>44908</v>
      </c>
      <c r="P26" s="194" t="s">
        <v>5636</v>
      </c>
      <c r="Q26" s="181" t="s">
        <v>3748</v>
      </c>
      <c r="R26" s="97">
        <v>44916</v>
      </c>
      <c r="S26" s="95" t="s">
        <v>6039</v>
      </c>
      <c r="T26" s="105"/>
      <c r="U26" s="97"/>
      <c r="V26" s="88" t="s">
        <v>6101</v>
      </c>
      <c r="W26" s="181" t="s">
        <v>3748</v>
      </c>
      <c r="X26" s="97">
        <v>46154</v>
      </c>
      <c r="Y26" s="23" t="s">
        <v>12651</v>
      </c>
      <c r="Z26" s="105"/>
      <c r="AA26" s="97"/>
      <c r="AB26" s="184"/>
      <c r="AC26" s="181"/>
      <c r="AD26" s="97"/>
      <c r="AE26" s="182"/>
      <c r="AF26" s="105"/>
      <c r="AG26" s="97"/>
      <c r="AH26" s="184"/>
      <c r="AI26" s="181"/>
      <c r="AJ26" s="97"/>
      <c r="AK26" s="182"/>
      <c r="AL26" s="105"/>
      <c r="AM26" s="97"/>
      <c r="AN26" s="184"/>
      <c r="AO26" s="181"/>
      <c r="AP26" s="97"/>
      <c r="AQ26" s="182"/>
      <c r="AR26" s="105"/>
      <c r="AS26" s="97"/>
      <c r="AT26" s="184"/>
    </row>
    <row r="27" spans="4:46" s="205" customFormat="1" ht="38.25" x14ac:dyDescent="0.25">
      <c r="D27" s="74" t="s">
        <v>17</v>
      </c>
      <c r="E27" s="96" t="s">
        <v>3806</v>
      </c>
      <c r="F27" s="82">
        <f t="shared" si="6"/>
        <v>46154</v>
      </c>
      <c r="G27" s="83" t="str">
        <f t="shared" si="4"/>
        <v>A</v>
      </c>
      <c r="H27" s="81" t="str">
        <f t="shared" si="3"/>
        <v>MR_DER-1737_26</v>
      </c>
      <c r="I27" s="84" t="str">
        <f t="shared" si="7"/>
        <v>ND</v>
      </c>
      <c r="J27" s="85" t="str">
        <f t="shared" si="2"/>
        <v>NÃO ATENDIDO</v>
      </c>
      <c r="K27" s="199" t="s">
        <v>3730</v>
      </c>
      <c r="L27" s="167">
        <v>44859</v>
      </c>
      <c r="M27" s="200" t="s">
        <v>5585</v>
      </c>
      <c r="N27" s="104" t="s">
        <v>5537</v>
      </c>
      <c r="O27" s="167">
        <v>44908</v>
      </c>
      <c r="P27" s="201" t="s">
        <v>5638</v>
      </c>
      <c r="Q27" s="202" t="s">
        <v>3748</v>
      </c>
      <c r="R27" s="167">
        <v>44937</v>
      </c>
      <c r="S27" s="203" t="s">
        <v>6140</v>
      </c>
      <c r="T27" s="104" t="s">
        <v>6098</v>
      </c>
      <c r="U27" s="167">
        <v>44979</v>
      </c>
      <c r="V27" s="204"/>
      <c r="W27" s="181" t="s">
        <v>3748</v>
      </c>
      <c r="X27" s="97">
        <v>46154</v>
      </c>
      <c r="Y27" s="23" t="s">
        <v>12651</v>
      </c>
      <c r="Z27" s="104"/>
      <c r="AA27" s="167"/>
      <c r="AB27" s="204"/>
      <c r="AC27" s="202"/>
      <c r="AD27" s="167"/>
      <c r="AE27" s="200"/>
      <c r="AF27" s="104"/>
      <c r="AG27" s="167"/>
      <c r="AH27" s="204"/>
      <c r="AI27" s="202"/>
      <c r="AJ27" s="167"/>
      <c r="AK27" s="200"/>
      <c r="AL27" s="104"/>
      <c r="AM27" s="167"/>
      <c r="AN27" s="204"/>
      <c r="AO27" s="202"/>
      <c r="AP27" s="167"/>
      <c r="AQ27" s="200"/>
      <c r="AR27" s="104"/>
      <c r="AS27" s="167"/>
      <c r="AT27" s="204"/>
    </row>
    <row r="28" spans="4:46" s="186" customFormat="1" ht="39" x14ac:dyDescent="0.25">
      <c r="D28" s="74" t="s">
        <v>18</v>
      </c>
      <c r="E28" s="96" t="s">
        <v>3807</v>
      </c>
      <c r="F28" s="82">
        <f t="shared" si="6"/>
        <v>46154</v>
      </c>
      <c r="G28" s="83" t="str">
        <f t="shared" si="4"/>
        <v>A</v>
      </c>
      <c r="H28" s="81" t="str">
        <f t="shared" si="3"/>
        <v>MR_DER-1737_26</v>
      </c>
      <c r="I28" s="84" t="str">
        <f t="shared" si="7"/>
        <v>ND</v>
      </c>
      <c r="J28" s="85" t="str">
        <f t="shared" si="2"/>
        <v>NÃO ATENDIDO</v>
      </c>
      <c r="K28" s="192" t="s">
        <v>3730</v>
      </c>
      <c r="L28" s="97">
        <v>44859</v>
      </c>
      <c r="M28" s="182" t="s">
        <v>5585</v>
      </c>
      <c r="N28" s="105" t="s">
        <v>5537</v>
      </c>
      <c r="O28" s="97">
        <v>44908</v>
      </c>
      <c r="P28" s="194" t="s">
        <v>5636</v>
      </c>
      <c r="Q28" s="181" t="s">
        <v>3748</v>
      </c>
      <c r="R28" s="97">
        <v>44916</v>
      </c>
      <c r="S28" s="95" t="s">
        <v>6039</v>
      </c>
      <c r="T28" s="105" t="s">
        <v>6098</v>
      </c>
      <c r="U28" s="97">
        <v>44979</v>
      </c>
      <c r="V28" s="88" t="s">
        <v>6101</v>
      </c>
      <c r="W28" s="181" t="s">
        <v>3748</v>
      </c>
      <c r="X28" s="97">
        <v>46154</v>
      </c>
      <c r="Y28" s="23" t="s">
        <v>12651</v>
      </c>
      <c r="Z28" s="105"/>
      <c r="AA28" s="97"/>
      <c r="AB28" s="184"/>
      <c r="AC28" s="181"/>
      <c r="AD28" s="97"/>
      <c r="AE28" s="182"/>
      <c r="AF28" s="105"/>
      <c r="AG28" s="97"/>
      <c r="AH28" s="184"/>
      <c r="AI28" s="181"/>
      <c r="AJ28" s="97"/>
      <c r="AK28" s="182"/>
      <c r="AL28" s="105"/>
      <c r="AM28" s="97"/>
      <c r="AN28" s="184"/>
      <c r="AO28" s="181"/>
      <c r="AP28" s="97"/>
      <c r="AQ28" s="182"/>
      <c r="AR28" s="105"/>
      <c r="AS28" s="97"/>
      <c r="AT28" s="184"/>
    </row>
    <row r="29" spans="4:46" s="186" customFormat="1" ht="39" x14ac:dyDescent="0.25">
      <c r="D29" s="74" t="s">
        <v>18</v>
      </c>
      <c r="E29" s="96" t="s">
        <v>3808</v>
      </c>
      <c r="F29" s="82">
        <f t="shared" si="6"/>
        <v>46154</v>
      </c>
      <c r="G29" s="83" t="str">
        <f t="shared" si="4"/>
        <v>A</v>
      </c>
      <c r="H29" s="81" t="str">
        <f t="shared" si="3"/>
        <v>MR_DER-1737_26</v>
      </c>
      <c r="I29" s="84" t="str">
        <f t="shared" si="7"/>
        <v>ND</v>
      </c>
      <c r="J29" s="85" t="str">
        <f t="shared" si="2"/>
        <v>NÃO ATENDIDO</v>
      </c>
      <c r="K29" s="192" t="s">
        <v>3730</v>
      </c>
      <c r="L29" s="97">
        <v>44859</v>
      </c>
      <c r="M29" s="182" t="s">
        <v>5585</v>
      </c>
      <c r="N29" s="105" t="s">
        <v>5537</v>
      </c>
      <c r="O29" s="97">
        <v>44908</v>
      </c>
      <c r="P29" s="194" t="s">
        <v>5636</v>
      </c>
      <c r="Q29" s="181" t="s">
        <v>3748</v>
      </c>
      <c r="R29" s="97">
        <v>44916</v>
      </c>
      <c r="S29" s="95" t="s">
        <v>6039</v>
      </c>
      <c r="T29" s="105" t="s">
        <v>6098</v>
      </c>
      <c r="U29" s="97">
        <v>44979</v>
      </c>
      <c r="V29" s="88" t="s">
        <v>6101</v>
      </c>
      <c r="W29" s="181" t="s">
        <v>3748</v>
      </c>
      <c r="X29" s="97">
        <v>46154</v>
      </c>
      <c r="Y29" s="23" t="s">
        <v>12651</v>
      </c>
      <c r="Z29" s="105"/>
      <c r="AA29" s="97"/>
      <c r="AB29" s="184"/>
      <c r="AC29" s="181"/>
      <c r="AD29" s="97"/>
      <c r="AE29" s="182"/>
      <c r="AF29" s="105"/>
      <c r="AG29" s="97"/>
      <c r="AH29" s="184"/>
      <c r="AI29" s="181"/>
      <c r="AJ29" s="97"/>
      <c r="AK29" s="182"/>
      <c r="AL29" s="105"/>
      <c r="AM29" s="97"/>
      <c r="AN29" s="184"/>
      <c r="AO29" s="181"/>
      <c r="AP29" s="97"/>
      <c r="AQ29" s="182"/>
      <c r="AR29" s="105"/>
      <c r="AS29" s="97"/>
      <c r="AT29" s="184"/>
    </row>
    <row r="30" spans="4:46" s="186" customFormat="1" ht="39" x14ac:dyDescent="0.25">
      <c r="D30" s="74" t="s">
        <v>18</v>
      </c>
      <c r="E30" s="96" t="s">
        <v>3809</v>
      </c>
      <c r="F30" s="82">
        <f t="shared" si="6"/>
        <v>46154</v>
      </c>
      <c r="G30" s="83" t="str">
        <f t="shared" si="4"/>
        <v>A</v>
      </c>
      <c r="H30" s="81" t="str">
        <f t="shared" si="3"/>
        <v>MR_DER-1737_26</v>
      </c>
      <c r="I30" s="84" t="str">
        <f t="shared" si="7"/>
        <v>ND</v>
      </c>
      <c r="J30" s="85" t="str">
        <f t="shared" si="2"/>
        <v>NÃO ATENDIDO</v>
      </c>
      <c r="K30" s="192" t="s">
        <v>3730</v>
      </c>
      <c r="L30" s="97">
        <v>44859</v>
      </c>
      <c r="M30" s="182" t="s">
        <v>5585</v>
      </c>
      <c r="N30" s="105" t="s">
        <v>5537</v>
      </c>
      <c r="O30" s="97">
        <v>44908</v>
      </c>
      <c r="P30" s="194" t="s">
        <v>5636</v>
      </c>
      <c r="Q30" s="181" t="s">
        <v>3748</v>
      </c>
      <c r="R30" s="97">
        <v>44916</v>
      </c>
      <c r="S30" s="95" t="s">
        <v>6039</v>
      </c>
      <c r="T30" s="105" t="s">
        <v>6098</v>
      </c>
      <c r="U30" s="97">
        <v>44979</v>
      </c>
      <c r="V30" s="88" t="s">
        <v>6101</v>
      </c>
      <c r="W30" s="181" t="s">
        <v>3748</v>
      </c>
      <c r="X30" s="97">
        <v>46154</v>
      </c>
      <c r="Y30" s="23" t="s">
        <v>12651</v>
      </c>
      <c r="Z30" s="105"/>
      <c r="AA30" s="97"/>
      <c r="AB30" s="184"/>
      <c r="AC30" s="181"/>
      <c r="AD30" s="97"/>
      <c r="AE30" s="182"/>
      <c r="AF30" s="105"/>
      <c r="AG30" s="97"/>
      <c r="AH30" s="184"/>
      <c r="AI30" s="181"/>
      <c r="AJ30" s="97"/>
      <c r="AK30" s="182"/>
      <c r="AL30" s="105"/>
      <c r="AM30" s="97"/>
      <c r="AN30" s="184"/>
      <c r="AO30" s="181"/>
      <c r="AP30" s="97"/>
      <c r="AQ30" s="182"/>
      <c r="AR30" s="105"/>
      <c r="AS30" s="97"/>
      <c r="AT30" s="184"/>
    </row>
    <row r="31" spans="4:46" s="186" customFormat="1" ht="39" x14ac:dyDescent="0.25">
      <c r="D31" s="74" t="s">
        <v>18</v>
      </c>
      <c r="E31" s="96" t="s">
        <v>3810</v>
      </c>
      <c r="F31" s="82">
        <f t="shared" si="6"/>
        <v>46154</v>
      </c>
      <c r="G31" s="83" t="str">
        <f t="shared" si="4"/>
        <v>A</v>
      </c>
      <c r="H31" s="81" t="str">
        <f t="shared" si="3"/>
        <v>MR_DER-1737_26</v>
      </c>
      <c r="I31" s="84" t="str">
        <f t="shared" si="7"/>
        <v>ND</v>
      </c>
      <c r="J31" s="85" t="str">
        <f t="shared" si="2"/>
        <v>NÃO ATENDIDO</v>
      </c>
      <c r="K31" s="192" t="s">
        <v>3730</v>
      </c>
      <c r="L31" s="97">
        <v>44859</v>
      </c>
      <c r="M31" s="182" t="s">
        <v>5585</v>
      </c>
      <c r="N31" s="105" t="s">
        <v>5537</v>
      </c>
      <c r="O31" s="97">
        <v>44908</v>
      </c>
      <c r="P31" s="194" t="s">
        <v>5636</v>
      </c>
      <c r="Q31" s="181" t="s">
        <v>3748</v>
      </c>
      <c r="R31" s="97">
        <v>44916</v>
      </c>
      <c r="S31" s="95" t="s">
        <v>6039</v>
      </c>
      <c r="T31" s="105" t="s">
        <v>6098</v>
      </c>
      <c r="U31" s="97">
        <v>44979</v>
      </c>
      <c r="V31" s="88" t="s">
        <v>6101</v>
      </c>
      <c r="W31" s="181" t="s">
        <v>3748</v>
      </c>
      <c r="X31" s="97">
        <v>46154</v>
      </c>
      <c r="Y31" s="23" t="s">
        <v>12651</v>
      </c>
      <c r="Z31" s="105"/>
      <c r="AA31" s="97"/>
      <c r="AB31" s="184"/>
      <c r="AC31" s="181"/>
      <c r="AD31" s="97"/>
      <c r="AE31" s="182"/>
      <c r="AF31" s="105"/>
      <c r="AG31" s="97"/>
      <c r="AH31" s="184"/>
      <c r="AI31" s="181"/>
      <c r="AJ31" s="97"/>
      <c r="AK31" s="182"/>
      <c r="AL31" s="105"/>
      <c r="AM31" s="97"/>
      <c r="AN31" s="184"/>
      <c r="AO31" s="181"/>
      <c r="AP31" s="97"/>
      <c r="AQ31" s="182"/>
      <c r="AR31" s="105"/>
      <c r="AS31" s="97"/>
      <c r="AT31" s="184"/>
    </row>
    <row r="32" spans="4:46" s="186" customFormat="1" ht="39" x14ac:dyDescent="0.25">
      <c r="D32" s="74" t="s">
        <v>5586</v>
      </c>
      <c r="E32" s="96" t="s">
        <v>5587</v>
      </c>
      <c r="F32" s="82">
        <f t="shared" si="6"/>
        <v>46154</v>
      </c>
      <c r="G32" s="83" t="str">
        <f t="shared" si="4"/>
        <v>A</v>
      </c>
      <c r="H32" s="81" t="str">
        <f t="shared" si="3"/>
        <v>MR_DER-1737_26</v>
      </c>
      <c r="I32" s="84" t="str">
        <f t="shared" si="7"/>
        <v>ND</v>
      </c>
      <c r="J32" s="85" t="str">
        <f t="shared" si="2"/>
        <v>ND</v>
      </c>
      <c r="K32" s="192" t="s">
        <v>3730</v>
      </c>
      <c r="L32" s="97">
        <v>44859</v>
      </c>
      <c r="M32" s="182" t="s">
        <v>5585</v>
      </c>
      <c r="N32" s="105" t="s">
        <v>5537</v>
      </c>
      <c r="O32" s="97">
        <v>44908</v>
      </c>
      <c r="P32" s="194" t="s">
        <v>5636</v>
      </c>
      <c r="Q32" s="181" t="s">
        <v>3748</v>
      </c>
      <c r="R32" s="97">
        <v>44916</v>
      </c>
      <c r="S32" s="95" t="s">
        <v>6039</v>
      </c>
      <c r="T32" s="105"/>
      <c r="U32" s="97"/>
      <c r="V32" s="88" t="s">
        <v>6101</v>
      </c>
      <c r="W32" s="181" t="s">
        <v>3748</v>
      </c>
      <c r="X32" s="97">
        <v>46154</v>
      </c>
      <c r="Y32" s="23" t="s">
        <v>12651</v>
      </c>
      <c r="Z32" s="105"/>
      <c r="AA32" s="97"/>
      <c r="AB32" s="184"/>
      <c r="AC32" s="181"/>
      <c r="AD32" s="97"/>
      <c r="AE32" s="182"/>
      <c r="AF32" s="105"/>
      <c r="AG32" s="97"/>
      <c r="AH32" s="184"/>
      <c r="AI32" s="181"/>
      <c r="AJ32" s="97"/>
      <c r="AK32" s="182"/>
      <c r="AL32" s="105"/>
      <c r="AM32" s="97"/>
      <c r="AN32" s="184"/>
      <c r="AO32" s="181"/>
      <c r="AP32" s="97"/>
      <c r="AQ32" s="182"/>
      <c r="AR32" s="105"/>
      <c r="AS32" s="97"/>
      <c r="AT32" s="184"/>
    </row>
    <row r="33" spans="4:46" s="91" customFormat="1" x14ac:dyDescent="0.25">
      <c r="D33" s="187" t="s">
        <v>19</v>
      </c>
      <c r="E33" s="188" t="s">
        <v>3811</v>
      </c>
      <c r="F33" s="189" t="s">
        <v>6710</v>
      </c>
      <c r="G33" s="190"/>
      <c r="H33" s="81" t="e">
        <f t="shared" si="3"/>
        <v>#N/A</v>
      </c>
      <c r="I33" s="191"/>
      <c r="J33" s="191" t="e">
        <f t="shared" si="2"/>
        <v>#N/A</v>
      </c>
      <c r="K33" s="192"/>
      <c r="L33" s="105"/>
      <c r="M33" s="105"/>
      <c r="N33" s="105"/>
      <c r="O33" s="105"/>
      <c r="P33" s="193"/>
      <c r="Q33" s="181"/>
      <c r="R33" s="97"/>
      <c r="S33" s="182"/>
      <c r="T33" s="105"/>
      <c r="U33" s="97"/>
      <c r="V33" s="184"/>
      <c r="W33" s="181"/>
      <c r="X33" s="97"/>
      <c r="Y33" s="182"/>
      <c r="Z33" s="105"/>
      <c r="AA33" s="97"/>
      <c r="AB33" s="184"/>
      <c r="AC33" s="181"/>
      <c r="AD33" s="97"/>
      <c r="AE33" s="182"/>
      <c r="AF33" s="105"/>
      <c r="AG33" s="97"/>
      <c r="AH33" s="184"/>
      <c r="AI33" s="181"/>
      <c r="AJ33" s="97"/>
      <c r="AK33" s="182"/>
      <c r="AL33" s="105"/>
      <c r="AM33" s="97"/>
      <c r="AN33" s="184"/>
      <c r="AO33" s="181"/>
      <c r="AP33" s="97"/>
      <c r="AQ33" s="182"/>
      <c r="AR33" s="105"/>
      <c r="AS33" s="97"/>
      <c r="AT33" s="184"/>
    </row>
    <row r="34" spans="4:46" s="91" customFormat="1" x14ac:dyDescent="0.25">
      <c r="D34" s="187" t="s">
        <v>20</v>
      </c>
      <c r="E34" s="188" t="s">
        <v>3812</v>
      </c>
      <c r="F34" s="189" t="s">
        <v>6710</v>
      </c>
      <c r="G34" s="190"/>
      <c r="H34" s="81" t="e">
        <f t="shared" si="3"/>
        <v>#N/A</v>
      </c>
      <c r="I34" s="191"/>
      <c r="J34" s="191" t="e">
        <f t="shared" si="2"/>
        <v>#N/A</v>
      </c>
      <c r="K34" s="192"/>
      <c r="L34" s="105"/>
      <c r="M34" s="105"/>
      <c r="N34" s="105"/>
      <c r="O34" s="105"/>
      <c r="P34" s="193"/>
      <c r="Q34" s="181"/>
      <c r="R34" s="97"/>
      <c r="S34" s="182"/>
      <c r="T34" s="105"/>
      <c r="U34" s="97"/>
      <c r="V34" s="184"/>
      <c r="W34" s="181"/>
      <c r="X34" s="97"/>
      <c r="Y34" s="182"/>
      <c r="Z34" s="105"/>
      <c r="AA34" s="97"/>
      <c r="AB34" s="184"/>
      <c r="AC34" s="181"/>
      <c r="AD34" s="97"/>
      <c r="AE34" s="182"/>
      <c r="AF34" s="105"/>
      <c r="AG34" s="97"/>
      <c r="AH34" s="184"/>
      <c r="AI34" s="181"/>
      <c r="AJ34" s="97"/>
      <c r="AK34" s="182"/>
      <c r="AL34" s="105"/>
      <c r="AM34" s="97"/>
      <c r="AN34" s="184"/>
      <c r="AO34" s="181"/>
      <c r="AP34" s="97"/>
      <c r="AQ34" s="182"/>
      <c r="AR34" s="105"/>
      <c r="AS34" s="97"/>
      <c r="AT34" s="184"/>
    </row>
    <row r="35" spans="4:46" s="91" customFormat="1" x14ac:dyDescent="0.25">
      <c r="D35" s="187" t="s">
        <v>21</v>
      </c>
      <c r="E35" s="188" t="s">
        <v>3813</v>
      </c>
      <c r="F35" s="189" t="s">
        <v>6710</v>
      </c>
      <c r="G35" s="190"/>
      <c r="H35" s="81" t="e">
        <f t="shared" si="3"/>
        <v>#N/A</v>
      </c>
      <c r="I35" s="191"/>
      <c r="J35" s="191" t="e">
        <f t="shared" si="2"/>
        <v>#N/A</v>
      </c>
      <c r="K35" s="192"/>
      <c r="L35" s="105"/>
      <c r="M35" s="105"/>
      <c r="N35" s="105"/>
      <c r="O35" s="105"/>
      <c r="P35" s="193"/>
      <c r="Q35" s="181"/>
      <c r="R35" s="97"/>
      <c r="S35" s="182"/>
      <c r="T35" s="105"/>
      <c r="U35" s="97"/>
      <c r="V35" s="184"/>
      <c r="W35" s="181"/>
      <c r="X35" s="97"/>
      <c r="Y35" s="182"/>
      <c r="Z35" s="105"/>
      <c r="AA35" s="97"/>
      <c r="AB35" s="184"/>
      <c r="AC35" s="181"/>
      <c r="AD35" s="97"/>
      <c r="AE35" s="182"/>
      <c r="AF35" s="105"/>
      <c r="AG35" s="97"/>
      <c r="AH35" s="184"/>
      <c r="AI35" s="181"/>
      <c r="AJ35" s="97"/>
      <c r="AK35" s="182"/>
      <c r="AL35" s="105"/>
      <c r="AM35" s="97"/>
      <c r="AN35" s="184"/>
      <c r="AO35" s="181"/>
      <c r="AP35" s="97"/>
      <c r="AQ35" s="182"/>
      <c r="AR35" s="105"/>
      <c r="AS35" s="97"/>
      <c r="AT35" s="184"/>
    </row>
    <row r="36" spans="4:46" s="91" customFormat="1" x14ac:dyDescent="0.25">
      <c r="D36" s="187" t="s">
        <v>22</v>
      </c>
      <c r="E36" s="188" t="s">
        <v>3814</v>
      </c>
      <c r="F36" s="189" t="s">
        <v>6710</v>
      </c>
      <c r="G36" s="190"/>
      <c r="H36" s="81" t="e">
        <f t="shared" si="3"/>
        <v>#N/A</v>
      </c>
      <c r="I36" s="191"/>
      <c r="J36" s="191" t="e">
        <f t="shared" si="2"/>
        <v>#N/A</v>
      </c>
      <c r="K36" s="192"/>
      <c r="L36" s="105"/>
      <c r="M36" s="105"/>
      <c r="N36" s="105"/>
      <c r="O36" s="105"/>
      <c r="P36" s="193"/>
      <c r="Q36" s="181"/>
      <c r="R36" s="97"/>
      <c r="S36" s="182"/>
      <c r="T36" s="105"/>
      <c r="U36" s="97"/>
      <c r="V36" s="184"/>
      <c r="W36" s="181"/>
      <c r="X36" s="97"/>
      <c r="Y36" s="182"/>
      <c r="Z36" s="105"/>
      <c r="AA36" s="97"/>
      <c r="AB36" s="184"/>
      <c r="AC36" s="181"/>
      <c r="AD36" s="97"/>
      <c r="AE36" s="182"/>
      <c r="AF36" s="105"/>
      <c r="AG36" s="97"/>
      <c r="AH36" s="184"/>
      <c r="AI36" s="181"/>
      <c r="AJ36" s="97"/>
      <c r="AK36" s="182"/>
      <c r="AL36" s="105"/>
      <c r="AM36" s="97"/>
      <c r="AN36" s="184"/>
      <c r="AO36" s="181"/>
      <c r="AP36" s="97"/>
      <c r="AQ36" s="182"/>
      <c r="AR36" s="105"/>
      <c r="AS36" s="97"/>
      <c r="AT36" s="184"/>
    </row>
    <row r="37" spans="4:46" s="91" customFormat="1" x14ac:dyDescent="0.25">
      <c r="D37" s="187" t="s">
        <v>23</v>
      </c>
      <c r="E37" s="188" t="s">
        <v>3815</v>
      </c>
      <c r="F37" s="189" t="s">
        <v>6710</v>
      </c>
      <c r="G37" s="190"/>
      <c r="H37" s="81" t="e">
        <f t="shared" si="3"/>
        <v>#N/A</v>
      </c>
      <c r="I37" s="191"/>
      <c r="J37" s="191" t="e">
        <f t="shared" si="2"/>
        <v>#N/A</v>
      </c>
      <c r="K37" s="192"/>
      <c r="L37" s="105"/>
      <c r="M37" s="105"/>
      <c r="N37" s="105"/>
      <c r="O37" s="105"/>
      <c r="P37" s="193"/>
      <c r="Q37" s="181"/>
      <c r="R37" s="97"/>
      <c r="S37" s="182"/>
      <c r="T37" s="105"/>
      <c r="U37" s="97"/>
      <c r="V37" s="184"/>
      <c r="W37" s="181"/>
      <c r="X37" s="97"/>
      <c r="Y37" s="182"/>
      <c r="Z37" s="105"/>
      <c r="AA37" s="97"/>
      <c r="AB37" s="184"/>
      <c r="AC37" s="181"/>
      <c r="AD37" s="97"/>
      <c r="AE37" s="182"/>
      <c r="AF37" s="105"/>
      <c r="AG37" s="97"/>
      <c r="AH37" s="184"/>
      <c r="AI37" s="181"/>
      <c r="AJ37" s="97"/>
      <c r="AK37" s="182"/>
      <c r="AL37" s="105"/>
      <c r="AM37" s="97"/>
      <c r="AN37" s="184"/>
      <c r="AO37" s="181"/>
      <c r="AP37" s="97"/>
      <c r="AQ37" s="182"/>
      <c r="AR37" s="105"/>
      <c r="AS37" s="97"/>
      <c r="AT37" s="184"/>
    </row>
    <row r="38" spans="4:46" s="91" customFormat="1" x14ac:dyDescent="0.25">
      <c r="D38" s="187" t="s">
        <v>24</v>
      </c>
      <c r="E38" s="188" t="s">
        <v>3816</v>
      </c>
      <c r="F38" s="189" t="s">
        <v>6710</v>
      </c>
      <c r="G38" s="190"/>
      <c r="H38" s="81" t="e">
        <f t="shared" si="3"/>
        <v>#N/A</v>
      </c>
      <c r="I38" s="191"/>
      <c r="J38" s="191" t="e">
        <f t="shared" si="2"/>
        <v>#N/A</v>
      </c>
      <c r="K38" s="192"/>
      <c r="L38" s="105"/>
      <c r="M38" s="105"/>
      <c r="N38" s="105"/>
      <c r="O38" s="105"/>
      <c r="P38" s="193"/>
      <c r="Q38" s="181"/>
      <c r="R38" s="97"/>
      <c r="S38" s="182"/>
      <c r="T38" s="105"/>
      <c r="U38" s="97"/>
      <c r="V38" s="184"/>
      <c r="W38" s="181"/>
      <c r="X38" s="97"/>
      <c r="Y38" s="182"/>
      <c r="Z38" s="105"/>
      <c r="AA38" s="97"/>
      <c r="AB38" s="184"/>
      <c r="AC38" s="181"/>
      <c r="AD38" s="97"/>
      <c r="AE38" s="182"/>
      <c r="AF38" s="105"/>
      <c r="AG38" s="97"/>
      <c r="AH38" s="184"/>
      <c r="AI38" s="181"/>
      <c r="AJ38" s="97"/>
      <c r="AK38" s="182"/>
      <c r="AL38" s="105"/>
      <c r="AM38" s="97"/>
      <c r="AN38" s="184"/>
      <c r="AO38" s="181"/>
      <c r="AP38" s="97"/>
      <c r="AQ38" s="182"/>
      <c r="AR38" s="105"/>
      <c r="AS38" s="97"/>
      <c r="AT38" s="184"/>
    </row>
    <row r="39" spans="4:46" s="186" customFormat="1" ht="51" x14ac:dyDescent="0.2">
      <c r="D39" s="74" t="s">
        <v>63</v>
      </c>
      <c r="E39" s="96" t="s">
        <v>5546</v>
      </c>
      <c r="F39" s="82">
        <f t="shared" ref="F39:F48" si="8">IF(L39&lt;&gt;0,MAX(L39,R39,X39,AD39),"NE")</f>
        <v>44845</v>
      </c>
      <c r="G39" s="83" t="str">
        <f t="shared" si="4"/>
        <v>A1</v>
      </c>
      <c r="H39" s="81" t="str">
        <f t="shared" si="3"/>
        <v>MR.DER-0050_22</v>
      </c>
      <c r="I39" s="84">
        <f t="shared" ref="I39:I48" si="9">IF(F39="NE",F39,IF(INDEX(K39:CP39,,MATCH(F39,K39:CP39,0)+3)&lt;&gt;0,INDEX(K39:CP39,,MATCH(F39,K39:CP39,0)+3),"ND"))</f>
        <v>44939</v>
      </c>
      <c r="J39" s="85" t="str">
        <f t="shared" si="2"/>
        <v>NÃO APROVADO</v>
      </c>
      <c r="K39" s="192" t="s">
        <v>3730</v>
      </c>
      <c r="L39" s="97">
        <v>44845</v>
      </c>
      <c r="M39" s="182" t="s">
        <v>5547</v>
      </c>
      <c r="N39" s="105" t="s">
        <v>5536</v>
      </c>
      <c r="O39" s="97">
        <v>44939</v>
      </c>
      <c r="P39" s="194" t="s">
        <v>5639</v>
      </c>
      <c r="Q39" s="181"/>
      <c r="R39" s="97"/>
      <c r="S39" s="182"/>
      <c r="T39" s="105"/>
      <c r="U39" s="97"/>
      <c r="V39" s="184"/>
      <c r="W39" s="181"/>
      <c r="X39" s="97"/>
      <c r="Y39" s="182"/>
      <c r="Z39" s="105"/>
      <c r="AA39" s="97"/>
      <c r="AB39" s="184"/>
      <c r="AC39" s="181"/>
      <c r="AD39" s="97"/>
      <c r="AE39" s="182"/>
      <c r="AF39" s="105"/>
      <c r="AG39" s="97"/>
      <c r="AH39" s="184"/>
      <c r="AI39" s="181"/>
      <c r="AJ39" s="97"/>
      <c r="AK39" s="182"/>
      <c r="AL39" s="105"/>
      <c r="AM39" s="97"/>
      <c r="AN39" s="184"/>
      <c r="AO39" s="181"/>
      <c r="AP39" s="97"/>
      <c r="AQ39" s="182"/>
      <c r="AR39" s="105"/>
      <c r="AS39" s="97"/>
      <c r="AT39" s="184"/>
    </row>
    <row r="40" spans="4:46" s="91" customFormat="1" ht="51" x14ac:dyDescent="0.2">
      <c r="D40" s="74" t="s">
        <v>25</v>
      </c>
      <c r="E40" s="96" t="s">
        <v>3817</v>
      </c>
      <c r="F40" s="82">
        <f t="shared" si="8"/>
        <v>44910</v>
      </c>
      <c r="G40" s="83" t="str">
        <f t="shared" si="4"/>
        <v>A1</v>
      </c>
      <c r="H40" s="81" t="str">
        <f t="shared" si="3"/>
        <v>MR.DER-0189_22</v>
      </c>
      <c r="I40" s="84">
        <f t="shared" si="9"/>
        <v>44939</v>
      </c>
      <c r="J40" s="85" t="str">
        <f t="shared" si="2"/>
        <v>NÃO APROVADO</v>
      </c>
      <c r="K40" s="192" t="s">
        <v>3730</v>
      </c>
      <c r="L40" s="97">
        <v>44910</v>
      </c>
      <c r="M40" s="99" t="s">
        <v>5908</v>
      </c>
      <c r="N40" s="105" t="s">
        <v>5536</v>
      </c>
      <c r="O40" s="97">
        <v>44939</v>
      </c>
      <c r="P40" s="111" t="s">
        <v>6105</v>
      </c>
      <c r="Q40" s="181"/>
      <c r="R40" s="97"/>
      <c r="S40" s="182"/>
      <c r="T40" s="105"/>
      <c r="U40" s="97"/>
      <c r="V40" s="184"/>
      <c r="W40" s="181"/>
      <c r="X40" s="97"/>
      <c r="Y40" s="182"/>
      <c r="Z40" s="105"/>
      <c r="AA40" s="97"/>
      <c r="AB40" s="184"/>
      <c r="AC40" s="181"/>
      <c r="AD40" s="97"/>
      <c r="AE40" s="182"/>
      <c r="AF40" s="105"/>
      <c r="AG40" s="97"/>
      <c r="AH40" s="184"/>
      <c r="AI40" s="181"/>
      <c r="AJ40" s="97"/>
      <c r="AK40" s="182"/>
      <c r="AL40" s="105"/>
      <c r="AM40" s="97"/>
      <c r="AN40" s="184"/>
      <c r="AO40" s="181"/>
      <c r="AP40" s="97"/>
      <c r="AQ40" s="182"/>
      <c r="AR40" s="105"/>
      <c r="AS40" s="97"/>
      <c r="AT40" s="184"/>
    </row>
    <row r="41" spans="4:46" s="91" customFormat="1" ht="51" x14ac:dyDescent="0.2">
      <c r="D41" s="74" t="s">
        <v>25</v>
      </c>
      <c r="E41" s="96" t="s">
        <v>3818</v>
      </c>
      <c r="F41" s="82">
        <f t="shared" si="8"/>
        <v>44910</v>
      </c>
      <c r="G41" s="83" t="str">
        <f t="shared" si="4"/>
        <v>A1</v>
      </c>
      <c r="H41" s="81" t="str">
        <f t="shared" si="3"/>
        <v>MR.DER-0189_22</v>
      </c>
      <c r="I41" s="84">
        <f t="shared" si="9"/>
        <v>44939</v>
      </c>
      <c r="J41" s="85" t="str">
        <f t="shared" si="2"/>
        <v>NÃO APROVADO</v>
      </c>
      <c r="K41" s="192" t="s">
        <v>3730</v>
      </c>
      <c r="L41" s="97">
        <v>44910</v>
      </c>
      <c r="M41" s="99" t="s">
        <v>5908</v>
      </c>
      <c r="N41" s="105" t="s">
        <v>5536</v>
      </c>
      <c r="O41" s="97">
        <v>44939</v>
      </c>
      <c r="P41" s="111" t="s">
        <v>6105</v>
      </c>
      <c r="Q41" s="181"/>
      <c r="R41" s="97"/>
      <c r="S41" s="182"/>
      <c r="T41" s="105"/>
      <c r="U41" s="97"/>
      <c r="V41" s="184"/>
      <c r="W41" s="181"/>
      <c r="X41" s="97"/>
      <c r="Y41" s="182"/>
      <c r="Z41" s="105"/>
      <c r="AA41" s="97"/>
      <c r="AB41" s="184"/>
      <c r="AC41" s="181"/>
      <c r="AD41" s="97"/>
      <c r="AE41" s="182"/>
      <c r="AF41" s="105"/>
      <c r="AG41" s="97"/>
      <c r="AH41" s="184"/>
      <c r="AI41" s="181"/>
      <c r="AJ41" s="97"/>
      <c r="AK41" s="182"/>
      <c r="AL41" s="105"/>
      <c r="AM41" s="97"/>
      <c r="AN41" s="184"/>
      <c r="AO41" s="181"/>
      <c r="AP41" s="97"/>
      <c r="AQ41" s="182"/>
      <c r="AR41" s="105"/>
      <c r="AS41" s="97"/>
      <c r="AT41" s="184"/>
    </row>
    <row r="42" spans="4:46" s="91" customFormat="1" ht="51" x14ac:dyDescent="0.2">
      <c r="D42" s="74" t="s">
        <v>25</v>
      </c>
      <c r="E42" s="96" t="s">
        <v>3819</v>
      </c>
      <c r="F42" s="82">
        <f t="shared" si="8"/>
        <v>44910</v>
      </c>
      <c r="G42" s="83" t="str">
        <f t="shared" si="4"/>
        <v>A1</v>
      </c>
      <c r="H42" s="81" t="str">
        <f t="shared" si="3"/>
        <v>MR.DER-0189_22</v>
      </c>
      <c r="I42" s="84">
        <f t="shared" si="9"/>
        <v>44939</v>
      </c>
      <c r="J42" s="85" t="str">
        <f t="shared" si="2"/>
        <v>NÃO APROVADO</v>
      </c>
      <c r="K42" s="192" t="s">
        <v>3730</v>
      </c>
      <c r="L42" s="97">
        <v>44910</v>
      </c>
      <c r="M42" s="99" t="s">
        <v>5908</v>
      </c>
      <c r="N42" s="105" t="s">
        <v>5536</v>
      </c>
      <c r="O42" s="97">
        <v>44939</v>
      </c>
      <c r="P42" s="111" t="s">
        <v>6105</v>
      </c>
      <c r="Q42" s="181"/>
      <c r="R42" s="97"/>
      <c r="S42" s="182"/>
      <c r="T42" s="105"/>
      <c r="U42" s="97"/>
      <c r="V42" s="184"/>
      <c r="W42" s="181"/>
      <c r="X42" s="97"/>
      <c r="Y42" s="182"/>
      <c r="Z42" s="105"/>
      <c r="AA42" s="97"/>
      <c r="AB42" s="184"/>
      <c r="AC42" s="181"/>
      <c r="AD42" s="97"/>
      <c r="AE42" s="182"/>
      <c r="AF42" s="105"/>
      <c r="AG42" s="97"/>
      <c r="AH42" s="184"/>
      <c r="AI42" s="181"/>
      <c r="AJ42" s="97"/>
      <c r="AK42" s="182"/>
      <c r="AL42" s="105"/>
      <c r="AM42" s="97"/>
      <c r="AN42" s="184"/>
      <c r="AO42" s="181"/>
      <c r="AP42" s="97"/>
      <c r="AQ42" s="182"/>
      <c r="AR42" s="105"/>
      <c r="AS42" s="97"/>
      <c r="AT42" s="184"/>
    </row>
    <row r="43" spans="4:46" s="91" customFormat="1" ht="51" x14ac:dyDescent="0.2">
      <c r="D43" s="74" t="s">
        <v>25</v>
      </c>
      <c r="E43" s="96" t="s">
        <v>3820</v>
      </c>
      <c r="F43" s="82">
        <f t="shared" si="8"/>
        <v>44910</v>
      </c>
      <c r="G43" s="83" t="str">
        <f t="shared" si="4"/>
        <v>A1</v>
      </c>
      <c r="H43" s="81" t="str">
        <f t="shared" si="3"/>
        <v>MR.DER-0189_22</v>
      </c>
      <c r="I43" s="84">
        <f t="shared" si="9"/>
        <v>44939</v>
      </c>
      <c r="J43" s="85" t="str">
        <f t="shared" si="2"/>
        <v>NÃO APROVADO</v>
      </c>
      <c r="K43" s="192" t="s">
        <v>3730</v>
      </c>
      <c r="L43" s="97">
        <v>44910</v>
      </c>
      <c r="M43" s="99" t="s">
        <v>5908</v>
      </c>
      <c r="N43" s="105" t="s">
        <v>5536</v>
      </c>
      <c r="O43" s="97">
        <v>44939</v>
      </c>
      <c r="P43" s="111" t="s">
        <v>6105</v>
      </c>
      <c r="Q43" s="181"/>
      <c r="R43" s="97"/>
      <c r="S43" s="182"/>
      <c r="T43" s="105"/>
      <c r="U43" s="97"/>
      <c r="V43" s="184"/>
      <c r="W43" s="181"/>
      <c r="X43" s="97"/>
      <c r="Y43" s="182"/>
      <c r="Z43" s="105"/>
      <c r="AA43" s="97"/>
      <c r="AB43" s="184"/>
      <c r="AC43" s="181"/>
      <c r="AD43" s="97"/>
      <c r="AE43" s="182"/>
      <c r="AF43" s="105"/>
      <c r="AG43" s="97"/>
      <c r="AH43" s="184"/>
      <c r="AI43" s="181"/>
      <c r="AJ43" s="97"/>
      <c r="AK43" s="182"/>
      <c r="AL43" s="105"/>
      <c r="AM43" s="97"/>
      <c r="AN43" s="184"/>
      <c r="AO43" s="181"/>
      <c r="AP43" s="97"/>
      <c r="AQ43" s="182"/>
      <c r="AR43" s="105"/>
      <c r="AS43" s="97"/>
      <c r="AT43" s="184"/>
    </row>
    <row r="44" spans="4:46" s="91" customFormat="1" ht="51" x14ac:dyDescent="0.2">
      <c r="D44" s="74" t="s">
        <v>25</v>
      </c>
      <c r="E44" s="96" t="s">
        <v>3821</v>
      </c>
      <c r="F44" s="82">
        <f t="shared" si="8"/>
        <v>44910</v>
      </c>
      <c r="G44" s="83" t="str">
        <f t="shared" si="4"/>
        <v>A1</v>
      </c>
      <c r="H44" s="81" t="str">
        <f t="shared" si="3"/>
        <v>MR.DER-0189_22</v>
      </c>
      <c r="I44" s="84">
        <f t="shared" si="9"/>
        <v>44939</v>
      </c>
      <c r="J44" s="85" t="str">
        <f t="shared" si="2"/>
        <v>NÃO APROVADO</v>
      </c>
      <c r="K44" s="192" t="s">
        <v>3730</v>
      </c>
      <c r="L44" s="97">
        <v>44910</v>
      </c>
      <c r="M44" s="99" t="s">
        <v>5908</v>
      </c>
      <c r="N44" s="105" t="s">
        <v>5536</v>
      </c>
      <c r="O44" s="97">
        <v>44939</v>
      </c>
      <c r="P44" s="111" t="s">
        <v>6105</v>
      </c>
      <c r="Q44" s="181"/>
      <c r="R44" s="97"/>
      <c r="S44" s="182"/>
      <c r="T44" s="105"/>
      <c r="U44" s="97"/>
      <c r="V44" s="184"/>
      <c r="W44" s="181"/>
      <c r="X44" s="97"/>
      <c r="Y44" s="182"/>
      <c r="Z44" s="105"/>
      <c r="AA44" s="97"/>
      <c r="AB44" s="184"/>
      <c r="AC44" s="181"/>
      <c r="AD44" s="97"/>
      <c r="AE44" s="182"/>
      <c r="AF44" s="105"/>
      <c r="AG44" s="97"/>
      <c r="AH44" s="184"/>
      <c r="AI44" s="181"/>
      <c r="AJ44" s="97"/>
      <c r="AK44" s="182"/>
      <c r="AL44" s="105"/>
      <c r="AM44" s="97"/>
      <c r="AN44" s="184"/>
      <c r="AO44" s="181"/>
      <c r="AP44" s="97"/>
      <c r="AQ44" s="182"/>
      <c r="AR44" s="105"/>
      <c r="AS44" s="97"/>
      <c r="AT44" s="184"/>
    </row>
    <row r="45" spans="4:46" s="91" customFormat="1" ht="51" x14ac:dyDescent="0.2">
      <c r="D45" s="74" t="s">
        <v>25</v>
      </c>
      <c r="E45" s="96" t="s">
        <v>5909</v>
      </c>
      <c r="F45" s="82">
        <f t="shared" si="8"/>
        <v>44910</v>
      </c>
      <c r="G45" s="83" t="str">
        <f t="shared" si="4"/>
        <v>A1</v>
      </c>
      <c r="H45" s="81" t="str">
        <f t="shared" si="3"/>
        <v>MR.DER-0189_22</v>
      </c>
      <c r="I45" s="84">
        <f t="shared" si="9"/>
        <v>44939</v>
      </c>
      <c r="J45" s="85" t="str">
        <f t="shared" si="2"/>
        <v>NÃO APROVADO</v>
      </c>
      <c r="K45" s="192" t="s">
        <v>3730</v>
      </c>
      <c r="L45" s="97">
        <v>44910</v>
      </c>
      <c r="M45" s="99" t="s">
        <v>5908</v>
      </c>
      <c r="N45" s="105" t="s">
        <v>5536</v>
      </c>
      <c r="O45" s="97">
        <v>44939</v>
      </c>
      <c r="P45" s="111" t="s">
        <v>6105</v>
      </c>
      <c r="Q45" s="181"/>
      <c r="R45" s="97"/>
      <c r="S45" s="182"/>
      <c r="T45" s="105"/>
      <c r="U45" s="97"/>
      <c r="V45" s="184"/>
      <c r="W45" s="181"/>
      <c r="X45" s="97"/>
      <c r="Y45" s="182"/>
      <c r="Z45" s="105"/>
      <c r="AA45" s="97"/>
      <c r="AB45" s="184"/>
      <c r="AC45" s="181"/>
      <c r="AD45" s="97"/>
      <c r="AE45" s="182"/>
      <c r="AF45" s="105"/>
      <c r="AG45" s="97"/>
      <c r="AH45" s="184"/>
      <c r="AI45" s="181"/>
      <c r="AJ45" s="97"/>
      <c r="AK45" s="182"/>
      <c r="AL45" s="105"/>
      <c r="AM45" s="97"/>
      <c r="AN45" s="184"/>
      <c r="AO45" s="181"/>
      <c r="AP45" s="97"/>
      <c r="AQ45" s="182"/>
      <c r="AR45" s="105"/>
      <c r="AS45" s="97"/>
      <c r="AT45" s="184"/>
    </row>
    <row r="46" spans="4:46" s="91" customFormat="1" ht="51.75" x14ac:dyDescent="0.25">
      <c r="D46" s="74" t="s">
        <v>5911</v>
      </c>
      <c r="E46" s="96" t="s">
        <v>5910</v>
      </c>
      <c r="F46" s="82">
        <f t="shared" si="8"/>
        <v>46154</v>
      </c>
      <c r="G46" s="83" t="str">
        <f t="shared" si="4"/>
        <v>A</v>
      </c>
      <c r="H46" s="81" t="str">
        <f t="shared" si="3"/>
        <v>MR_DER-1739_26</v>
      </c>
      <c r="I46" s="84" t="str">
        <f t="shared" si="9"/>
        <v>ND</v>
      </c>
      <c r="J46" s="85" t="str">
        <f t="shared" si="2"/>
        <v>ND</v>
      </c>
      <c r="K46" s="192" t="s">
        <v>3730</v>
      </c>
      <c r="L46" s="97">
        <v>44910</v>
      </c>
      <c r="M46" s="99" t="s">
        <v>5908</v>
      </c>
      <c r="N46" s="105" t="s">
        <v>5539</v>
      </c>
      <c r="O46" s="97">
        <v>44939</v>
      </c>
      <c r="P46" s="111" t="s">
        <v>6105</v>
      </c>
      <c r="Q46" s="181" t="s">
        <v>3748</v>
      </c>
      <c r="R46" s="97">
        <v>46154</v>
      </c>
      <c r="S46" s="23" t="s">
        <v>12653</v>
      </c>
      <c r="T46" s="105"/>
      <c r="U46" s="97"/>
      <c r="V46" s="184"/>
      <c r="W46" s="181"/>
      <c r="X46" s="97"/>
      <c r="Y46" s="182"/>
      <c r="Z46" s="105"/>
      <c r="AA46" s="97"/>
      <c r="AB46" s="184"/>
      <c r="AC46" s="181"/>
      <c r="AD46" s="97"/>
      <c r="AE46" s="182"/>
      <c r="AF46" s="105"/>
      <c r="AG46" s="97"/>
      <c r="AH46" s="184"/>
      <c r="AI46" s="181"/>
      <c r="AJ46" s="97"/>
      <c r="AK46" s="182"/>
      <c r="AL46" s="105"/>
      <c r="AM46" s="97"/>
      <c r="AN46" s="184"/>
      <c r="AO46" s="181"/>
      <c r="AP46" s="97"/>
      <c r="AQ46" s="182"/>
      <c r="AR46" s="105"/>
      <c r="AS46" s="97"/>
      <c r="AT46" s="184"/>
    </row>
    <row r="47" spans="4:46" s="186" customFormat="1" ht="51" x14ac:dyDescent="0.2">
      <c r="D47" s="74" t="s">
        <v>26</v>
      </c>
      <c r="E47" s="96" t="s">
        <v>3822</v>
      </c>
      <c r="F47" s="82">
        <f t="shared" si="8"/>
        <v>44845</v>
      </c>
      <c r="G47" s="83" t="str">
        <f t="shared" si="4"/>
        <v>A1</v>
      </c>
      <c r="H47" s="81" t="str">
        <f t="shared" si="3"/>
        <v>MR.DER-0050_22</v>
      </c>
      <c r="I47" s="84">
        <f t="shared" si="9"/>
        <v>44939</v>
      </c>
      <c r="J47" s="85" t="str">
        <f t="shared" si="2"/>
        <v>NÃO APROVADO</v>
      </c>
      <c r="K47" s="192" t="s">
        <v>3730</v>
      </c>
      <c r="L47" s="97">
        <v>44845</v>
      </c>
      <c r="M47" s="182" t="s">
        <v>5547</v>
      </c>
      <c r="N47" s="105" t="s">
        <v>5536</v>
      </c>
      <c r="O47" s="97">
        <v>44939</v>
      </c>
      <c r="P47" s="194" t="s">
        <v>5639</v>
      </c>
      <c r="Q47" s="181"/>
      <c r="R47" s="97"/>
      <c r="S47" s="182"/>
      <c r="T47" s="105"/>
      <c r="U47" s="97"/>
      <c r="V47" s="184"/>
      <c r="W47" s="181"/>
      <c r="X47" s="97"/>
      <c r="Y47" s="182"/>
      <c r="Z47" s="105"/>
      <c r="AA47" s="97"/>
      <c r="AB47" s="184"/>
      <c r="AC47" s="181"/>
      <c r="AD47" s="97"/>
      <c r="AE47" s="182"/>
      <c r="AF47" s="105"/>
      <c r="AG47" s="97"/>
      <c r="AH47" s="184"/>
      <c r="AI47" s="181"/>
      <c r="AJ47" s="97"/>
      <c r="AK47" s="182"/>
      <c r="AL47" s="105"/>
      <c r="AM47" s="97"/>
      <c r="AN47" s="184"/>
      <c r="AO47" s="181"/>
      <c r="AP47" s="97"/>
      <c r="AQ47" s="182"/>
      <c r="AR47" s="105"/>
      <c r="AS47" s="97"/>
      <c r="AT47" s="184"/>
    </row>
    <row r="48" spans="4:46" s="91" customFormat="1" ht="51" x14ac:dyDescent="0.2">
      <c r="D48" s="74" t="s">
        <v>27</v>
      </c>
      <c r="E48" s="96" t="s">
        <v>3823</v>
      </c>
      <c r="F48" s="82">
        <f t="shared" si="8"/>
        <v>44910</v>
      </c>
      <c r="G48" s="83" t="str">
        <f t="shared" si="4"/>
        <v>A1</v>
      </c>
      <c r="H48" s="81" t="str">
        <f t="shared" si="3"/>
        <v>MR.DER-0189_22</v>
      </c>
      <c r="I48" s="84">
        <f t="shared" si="9"/>
        <v>44939</v>
      </c>
      <c r="J48" s="85" t="str">
        <f t="shared" si="2"/>
        <v>NÃO APROVADO</v>
      </c>
      <c r="K48" s="192" t="s">
        <v>3730</v>
      </c>
      <c r="L48" s="97">
        <v>44910</v>
      </c>
      <c r="M48" s="99" t="s">
        <v>5908</v>
      </c>
      <c r="N48" s="105" t="s">
        <v>5536</v>
      </c>
      <c r="O48" s="97">
        <v>44939</v>
      </c>
      <c r="P48" s="88" t="s">
        <v>6105</v>
      </c>
      <c r="Q48" s="181"/>
      <c r="R48" s="97"/>
      <c r="S48" s="182"/>
      <c r="T48" s="105"/>
      <c r="U48" s="97"/>
      <c r="V48" s="184"/>
      <c r="W48" s="181"/>
      <c r="X48" s="97"/>
      <c r="Y48" s="182"/>
      <c r="Z48" s="105"/>
      <c r="AA48" s="97"/>
      <c r="AB48" s="184"/>
      <c r="AC48" s="181"/>
      <c r="AD48" s="97"/>
      <c r="AE48" s="182"/>
      <c r="AF48" s="105"/>
      <c r="AG48" s="97"/>
      <c r="AH48" s="184"/>
      <c r="AI48" s="181"/>
      <c r="AJ48" s="97"/>
      <c r="AK48" s="182"/>
      <c r="AL48" s="105"/>
      <c r="AM48" s="97"/>
      <c r="AN48" s="184"/>
      <c r="AO48" s="181"/>
      <c r="AP48" s="97"/>
      <c r="AQ48" s="182"/>
      <c r="AR48" s="105"/>
      <c r="AS48" s="97"/>
      <c r="AT48" s="184"/>
    </row>
    <row r="49" spans="4:46" s="91" customFormat="1" x14ac:dyDescent="0.25">
      <c r="D49" s="187" t="s">
        <v>28</v>
      </c>
      <c r="E49" s="188" t="s">
        <v>3824</v>
      </c>
      <c r="F49" s="189" t="s">
        <v>6710</v>
      </c>
      <c r="G49" s="190"/>
      <c r="H49" s="81" t="e">
        <f t="shared" si="3"/>
        <v>#N/A</v>
      </c>
      <c r="I49" s="191"/>
      <c r="J49" s="191" t="e">
        <f t="shared" si="2"/>
        <v>#N/A</v>
      </c>
      <c r="K49" s="192"/>
      <c r="L49" s="105"/>
      <c r="M49" s="105"/>
      <c r="N49" s="105"/>
      <c r="O49" s="105"/>
      <c r="P49" s="193"/>
      <c r="Q49" s="181"/>
      <c r="R49" s="97"/>
      <c r="S49" s="182"/>
      <c r="T49" s="105"/>
      <c r="U49" s="97"/>
      <c r="V49" s="184"/>
      <c r="W49" s="181"/>
      <c r="X49" s="97"/>
      <c r="Y49" s="182"/>
      <c r="Z49" s="105"/>
      <c r="AA49" s="97"/>
      <c r="AB49" s="184"/>
      <c r="AC49" s="181"/>
      <c r="AD49" s="97"/>
      <c r="AE49" s="182"/>
      <c r="AF49" s="105"/>
      <c r="AG49" s="97"/>
      <c r="AH49" s="184"/>
      <c r="AI49" s="181"/>
      <c r="AJ49" s="97"/>
      <c r="AK49" s="182"/>
      <c r="AL49" s="105"/>
      <c r="AM49" s="97"/>
      <c r="AN49" s="184"/>
      <c r="AO49" s="181"/>
      <c r="AP49" s="97"/>
      <c r="AQ49" s="182"/>
      <c r="AR49" s="105"/>
      <c r="AS49" s="97"/>
      <c r="AT49" s="184"/>
    </row>
    <row r="50" spans="4:46" s="91" customFormat="1" x14ac:dyDescent="0.25">
      <c r="D50" s="187" t="s">
        <v>28</v>
      </c>
      <c r="E50" s="188" t="s">
        <v>3825</v>
      </c>
      <c r="F50" s="189" t="s">
        <v>6710</v>
      </c>
      <c r="G50" s="190"/>
      <c r="H50" s="81" t="e">
        <f t="shared" si="3"/>
        <v>#N/A</v>
      </c>
      <c r="I50" s="191"/>
      <c r="J50" s="191" t="e">
        <f t="shared" si="2"/>
        <v>#N/A</v>
      </c>
      <c r="K50" s="192"/>
      <c r="L50" s="105"/>
      <c r="M50" s="105"/>
      <c r="N50" s="105"/>
      <c r="O50" s="105"/>
      <c r="P50" s="193"/>
      <c r="Q50" s="181"/>
      <c r="R50" s="97"/>
      <c r="S50" s="182"/>
      <c r="T50" s="105"/>
      <c r="U50" s="97"/>
      <c r="V50" s="184"/>
      <c r="W50" s="181"/>
      <c r="X50" s="97"/>
      <c r="Y50" s="182"/>
      <c r="Z50" s="105"/>
      <c r="AA50" s="97"/>
      <c r="AB50" s="184"/>
      <c r="AC50" s="181"/>
      <c r="AD50" s="97"/>
      <c r="AE50" s="182"/>
      <c r="AF50" s="105"/>
      <c r="AG50" s="97"/>
      <c r="AH50" s="184"/>
      <c r="AI50" s="181"/>
      <c r="AJ50" s="97"/>
      <c r="AK50" s="182"/>
      <c r="AL50" s="105"/>
      <c r="AM50" s="97"/>
      <c r="AN50" s="184"/>
      <c r="AO50" s="181"/>
      <c r="AP50" s="97"/>
      <c r="AQ50" s="182"/>
      <c r="AR50" s="105"/>
      <c r="AS50" s="97"/>
      <c r="AT50" s="184"/>
    </row>
    <row r="51" spans="4:46" s="91" customFormat="1" x14ac:dyDescent="0.25">
      <c r="D51" s="187" t="s">
        <v>28</v>
      </c>
      <c r="E51" s="188" t="s">
        <v>3826</v>
      </c>
      <c r="F51" s="189" t="s">
        <v>6710</v>
      </c>
      <c r="G51" s="190"/>
      <c r="H51" s="81" t="e">
        <f t="shared" si="3"/>
        <v>#N/A</v>
      </c>
      <c r="I51" s="191"/>
      <c r="J51" s="191" t="e">
        <f t="shared" si="2"/>
        <v>#N/A</v>
      </c>
      <c r="K51" s="192"/>
      <c r="L51" s="105"/>
      <c r="M51" s="105"/>
      <c r="N51" s="105"/>
      <c r="O51" s="105"/>
      <c r="P51" s="193"/>
      <c r="Q51" s="181"/>
      <c r="R51" s="97"/>
      <c r="S51" s="182"/>
      <c r="T51" s="105"/>
      <c r="U51" s="97"/>
      <c r="V51" s="184"/>
      <c r="W51" s="181"/>
      <c r="X51" s="97"/>
      <c r="Y51" s="182"/>
      <c r="Z51" s="105"/>
      <c r="AA51" s="97"/>
      <c r="AB51" s="184"/>
      <c r="AC51" s="181"/>
      <c r="AD51" s="97"/>
      <c r="AE51" s="182"/>
      <c r="AF51" s="105"/>
      <c r="AG51" s="97"/>
      <c r="AH51" s="184"/>
      <c r="AI51" s="181"/>
      <c r="AJ51" s="97"/>
      <c r="AK51" s="182"/>
      <c r="AL51" s="105"/>
      <c r="AM51" s="97"/>
      <c r="AN51" s="184"/>
      <c r="AO51" s="181"/>
      <c r="AP51" s="97"/>
      <c r="AQ51" s="182"/>
      <c r="AR51" s="105"/>
      <c r="AS51" s="97"/>
      <c r="AT51" s="184"/>
    </row>
    <row r="52" spans="4:46" s="91" customFormat="1" x14ac:dyDescent="0.25">
      <c r="D52" s="187" t="s">
        <v>28</v>
      </c>
      <c r="E52" s="188" t="s">
        <v>3827</v>
      </c>
      <c r="F52" s="189" t="s">
        <v>6710</v>
      </c>
      <c r="G52" s="190"/>
      <c r="H52" s="81" t="e">
        <f t="shared" si="3"/>
        <v>#N/A</v>
      </c>
      <c r="I52" s="191"/>
      <c r="J52" s="191" t="e">
        <f t="shared" si="2"/>
        <v>#N/A</v>
      </c>
      <c r="K52" s="192"/>
      <c r="L52" s="105"/>
      <c r="M52" s="105"/>
      <c r="N52" s="105"/>
      <c r="O52" s="105"/>
      <c r="P52" s="193"/>
      <c r="Q52" s="181"/>
      <c r="R52" s="97"/>
      <c r="S52" s="182"/>
      <c r="T52" s="105"/>
      <c r="U52" s="97"/>
      <c r="V52" s="184"/>
      <c r="W52" s="181"/>
      <c r="X52" s="97"/>
      <c r="Y52" s="182"/>
      <c r="Z52" s="105"/>
      <c r="AA52" s="97"/>
      <c r="AB52" s="184"/>
      <c r="AC52" s="181"/>
      <c r="AD52" s="97"/>
      <c r="AE52" s="182"/>
      <c r="AF52" s="105"/>
      <c r="AG52" s="97"/>
      <c r="AH52" s="184"/>
      <c r="AI52" s="181"/>
      <c r="AJ52" s="97"/>
      <c r="AK52" s="182"/>
      <c r="AL52" s="105"/>
      <c r="AM52" s="97"/>
      <c r="AN52" s="184"/>
      <c r="AO52" s="181"/>
      <c r="AP52" s="97"/>
      <c r="AQ52" s="182"/>
      <c r="AR52" s="105"/>
      <c r="AS52" s="97"/>
      <c r="AT52" s="184"/>
    </row>
    <row r="53" spans="4:46" s="91" customFormat="1" x14ac:dyDescent="0.25">
      <c r="D53" s="187" t="s">
        <v>29</v>
      </c>
      <c r="E53" s="188" t="s">
        <v>3828</v>
      </c>
      <c r="F53" s="189" t="s">
        <v>6710</v>
      </c>
      <c r="G53" s="190"/>
      <c r="H53" s="81" t="e">
        <f t="shared" si="3"/>
        <v>#N/A</v>
      </c>
      <c r="I53" s="191"/>
      <c r="J53" s="191" t="e">
        <f t="shared" si="2"/>
        <v>#N/A</v>
      </c>
      <c r="K53" s="192"/>
      <c r="L53" s="105"/>
      <c r="M53" s="105"/>
      <c r="N53" s="105"/>
      <c r="O53" s="105"/>
      <c r="P53" s="193"/>
      <c r="Q53" s="181"/>
      <c r="R53" s="97"/>
      <c r="S53" s="182"/>
      <c r="T53" s="105"/>
      <c r="U53" s="97"/>
      <c r="V53" s="184"/>
      <c r="W53" s="181"/>
      <c r="X53" s="97"/>
      <c r="Y53" s="182"/>
      <c r="Z53" s="105"/>
      <c r="AA53" s="97"/>
      <c r="AB53" s="184"/>
      <c r="AC53" s="181"/>
      <c r="AD53" s="97"/>
      <c r="AE53" s="182"/>
      <c r="AF53" s="105"/>
      <c r="AG53" s="97"/>
      <c r="AH53" s="184"/>
      <c r="AI53" s="181"/>
      <c r="AJ53" s="97"/>
      <c r="AK53" s="182"/>
      <c r="AL53" s="105"/>
      <c r="AM53" s="97"/>
      <c r="AN53" s="184"/>
      <c r="AO53" s="181"/>
      <c r="AP53" s="97"/>
      <c r="AQ53" s="182"/>
      <c r="AR53" s="105"/>
      <c r="AS53" s="97"/>
      <c r="AT53" s="184"/>
    </row>
    <row r="54" spans="4:46" s="91" customFormat="1" x14ac:dyDescent="0.25">
      <c r="D54" s="187" t="s">
        <v>29</v>
      </c>
      <c r="E54" s="188" t="s">
        <v>3829</v>
      </c>
      <c r="F54" s="189" t="s">
        <v>6710</v>
      </c>
      <c r="G54" s="190"/>
      <c r="H54" s="81" t="e">
        <f t="shared" si="3"/>
        <v>#N/A</v>
      </c>
      <c r="I54" s="191"/>
      <c r="J54" s="191" t="e">
        <f t="shared" si="2"/>
        <v>#N/A</v>
      </c>
      <c r="K54" s="192"/>
      <c r="L54" s="105"/>
      <c r="M54" s="105"/>
      <c r="N54" s="105"/>
      <c r="O54" s="105"/>
      <c r="P54" s="193"/>
      <c r="Q54" s="181"/>
      <c r="R54" s="97"/>
      <c r="S54" s="182"/>
      <c r="T54" s="105"/>
      <c r="U54" s="97"/>
      <c r="V54" s="184"/>
      <c r="W54" s="181"/>
      <c r="X54" s="97"/>
      <c r="Y54" s="182"/>
      <c r="Z54" s="105"/>
      <c r="AA54" s="97"/>
      <c r="AB54" s="184"/>
      <c r="AC54" s="181"/>
      <c r="AD54" s="97"/>
      <c r="AE54" s="182"/>
      <c r="AF54" s="105"/>
      <c r="AG54" s="97"/>
      <c r="AH54" s="184"/>
      <c r="AI54" s="181"/>
      <c r="AJ54" s="97"/>
      <c r="AK54" s="182"/>
      <c r="AL54" s="105"/>
      <c r="AM54" s="97"/>
      <c r="AN54" s="184"/>
      <c r="AO54" s="181"/>
      <c r="AP54" s="97"/>
      <c r="AQ54" s="182"/>
      <c r="AR54" s="105"/>
      <c r="AS54" s="97"/>
      <c r="AT54" s="184"/>
    </row>
    <row r="55" spans="4:46" s="91" customFormat="1" x14ac:dyDescent="0.25">
      <c r="D55" s="187" t="s">
        <v>30</v>
      </c>
      <c r="E55" s="188" t="s">
        <v>3830</v>
      </c>
      <c r="F55" s="189" t="s">
        <v>6710</v>
      </c>
      <c r="G55" s="190"/>
      <c r="H55" s="81" t="e">
        <f t="shared" si="3"/>
        <v>#N/A</v>
      </c>
      <c r="I55" s="191"/>
      <c r="J55" s="191" t="e">
        <f t="shared" si="2"/>
        <v>#N/A</v>
      </c>
      <c r="K55" s="192"/>
      <c r="L55" s="105"/>
      <c r="M55" s="105"/>
      <c r="N55" s="105"/>
      <c r="O55" s="105"/>
      <c r="P55" s="193"/>
      <c r="Q55" s="181"/>
      <c r="R55" s="97"/>
      <c r="S55" s="182"/>
      <c r="T55" s="105"/>
      <c r="U55" s="97"/>
      <c r="V55" s="184"/>
      <c r="W55" s="181"/>
      <c r="X55" s="97"/>
      <c r="Y55" s="182"/>
      <c r="Z55" s="105"/>
      <c r="AA55" s="97"/>
      <c r="AB55" s="184"/>
      <c r="AC55" s="181"/>
      <c r="AD55" s="97"/>
      <c r="AE55" s="182"/>
      <c r="AF55" s="105"/>
      <c r="AG55" s="97"/>
      <c r="AH55" s="184"/>
      <c r="AI55" s="181"/>
      <c r="AJ55" s="97"/>
      <c r="AK55" s="182"/>
      <c r="AL55" s="105"/>
      <c r="AM55" s="97"/>
      <c r="AN55" s="184"/>
      <c r="AO55" s="181"/>
      <c r="AP55" s="97"/>
      <c r="AQ55" s="182"/>
      <c r="AR55" s="105"/>
      <c r="AS55" s="97"/>
      <c r="AT55" s="184"/>
    </row>
    <row r="56" spans="4:46" s="91" customFormat="1" x14ac:dyDescent="0.25">
      <c r="D56" s="187" t="s">
        <v>31</v>
      </c>
      <c r="E56" s="188" t="s">
        <v>3831</v>
      </c>
      <c r="F56" s="189" t="s">
        <v>6710</v>
      </c>
      <c r="G56" s="190"/>
      <c r="H56" s="81" t="e">
        <f t="shared" si="3"/>
        <v>#N/A</v>
      </c>
      <c r="I56" s="191"/>
      <c r="J56" s="191" t="e">
        <f t="shared" si="2"/>
        <v>#N/A</v>
      </c>
      <c r="K56" s="192"/>
      <c r="L56" s="105"/>
      <c r="M56" s="105"/>
      <c r="N56" s="105"/>
      <c r="O56" s="105"/>
      <c r="P56" s="193"/>
      <c r="Q56" s="181"/>
      <c r="R56" s="97"/>
      <c r="S56" s="182"/>
      <c r="T56" s="105"/>
      <c r="U56" s="97"/>
      <c r="V56" s="184"/>
      <c r="W56" s="181"/>
      <c r="X56" s="97"/>
      <c r="Y56" s="182"/>
      <c r="Z56" s="105"/>
      <c r="AA56" s="97"/>
      <c r="AB56" s="184"/>
      <c r="AC56" s="181"/>
      <c r="AD56" s="97"/>
      <c r="AE56" s="182"/>
      <c r="AF56" s="105"/>
      <c r="AG56" s="97"/>
      <c r="AH56" s="184"/>
      <c r="AI56" s="181"/>
      <c r="AJ56" s="97"/>
      <c r="AK56" s="182"/>
      <c r="AL56" s="105"/>
      <c r="AM56" s="97"/>
      <c r="AN56" s="184"/>
      <c r="AO56" s="181"/>
      <c r="AP56" s="97"/>
      <c r="AQ56" s="182"/>
      <c r="AR56" s="105"/>
      <c r="AS56" s="97"/>
      <c r="AT56" s="184"/>
    </row>
    <row r="57" spans="4:46" s="91" customFormat="1" x14ac:dyDescent="0.25">
      <c r="D57" s="187" t="s">
        <v>32</v>
      </c>
      <c r="E57" s="188" t="s">
        <v>3832</v>
      </c>
      <c r="F57" s="189" t="s">
        <v>6710</v>
      </c>
      <c r="G57" s="190"/>
      <c r="H57" s="81" t="e">
        <f t="shared" si="3"/>
        <v>#N/A</v>
      </c>
      <c r="I57" s="191"/>
      <c r="J57" s="191" t="e">
        <f t="shared" si="2"/>
        <v>#N/A</v>
      </c>
      <c r="K57" s="192"/>
      <c r="L57" s="105"/>
      <c r="M57" s="105"/>
      <c r="N57" s="105"/>
      <c r="O57" s="105"/>
      <c r="P57" s="193"/>
      <c r="Q57" s="181"/>
      <c r="R57" s="97"/>
      <c r="S57" s="182"/>
      <c r="T57" s="105"/>
      <c r="U57" s="97"/>
      <c r="V57" s="184"/>
      <c r="W57" s="181"/>
      <c r="X57" s="97"/>
      <c r="Y57" s="182"/>
      <c r="Z57" s="105"/>
      <c r="AA57" s="97"/>
      <c r="AB57" s="184"/>
      <c r="AC57" s="181"/>
      <c r="AD57" s="97"/>
      <c r="AE57" s="182"/>
      <c r="AF57" s="105"/>
      <c r="AG57" s="97"/>
      <c r="AH57" s="184"/>
      <c r="AI57" s="181"/>
      <c r="AJ57" s="97"/>
      <c r="AK57" s="182"/>
      <c r="AL57" s="105"/>
      <c r="AM57" s="97"/>
      <c r="AN57" s="184"/>
      <c r="AO57" s="181"/>
      <c r="AP57" s="97"/>
      <c r="AQ57" s="182"/>
      <c r="AR57" s="105"/>
      <c r="AS57" s="97"/>
      <c r="AT57" s="184"/>
    </row>
    <row r="58" spans="4:46" s="91" customFormat="1" x14ac:dyDescent="0.25">
      <c r="D58" s="187" t="s">
        <v>33</v>
      </c>
      <c r="E58" s="188" t="s">
        <v>3833</v>
      </c>
      <c r="F58" s="189" t="s">
        <v>6710</v>
      </c>
      <c r="G58" s="190"/>
      <c r="H58" s="81" t="e">
        <f t="shared" si="3"/>
        <v>#N/A</v>
      </c>
      <c r="I58" s="191"/>
      <c r="J58" s="191" t="e">
        <f t="shared" si="2"/>
        <v>#N/A</v>
      </c>
      <c r="K58" s="192"/>
      <c r="L58" s="105"/>
      <c r="M58" s="105"/>
      <c r="N58" s="105"/>
      <c r="O58" s="105"/>
      <c r="P58" s="193"/>
      <c r="Q58" s="181"/>
      <c r="R58" s="97"/>
      <c r="S58" s="182"/>
      <c r="T58" s="105"/>
      <c r="U58" s="97"/>
      <c r="V58" s="184"/>
      <c r="W58" s="181"/>
      <c r="X58" s="97"/>
      <c r="Y58" s="182"/>
      <c r="Z58" s="105"/>
      <c r="AA58" s="97"/>
      <c r="AB58" s="184"/>
      <c r="AC58" s="181"/>
      <c r="AD58" s="97"/>
      <c r="AE58" s="182"/>
      <c r="AF58" s="105"/>
      <c r="AG58" s="97"/>
      <c r="AH58" s="184"/>
      <c r="AI58" s="181"/>
      <c r="AJ58" s="97"/>
      <c r="AK58" s="182"/>
      <c r="AL58" s="105"/>
      <c r="AM58" s="97"/>
      <c r="AN58" s="184"/>
      <c r="AO58" s="181"/>
      <c r="AP58" s="97"/>
      <c r="AQ58" s="182"/>
      <c r="AR58" s="105"/>
      <c r="AS58" s="97"/>
      <c r="AT58" s="184"/>
    </row>
    <row r="59" spans="4:46" s="91" customFormat="1" x14ac:dyDescent="0.25">
      <c r="D59" s="187" t="s">
        <v>34</v>
      </c>
      <c r="E59" s="188" t="s">
        <v>3834</v>
      </c>
      <c r="F59" s="189" t="s">
        <v>6710</v>
      </c>
      <c r="G59" s="190"/>
      <c r="H59" s="81" t="e">
        <f t="shared" si="3"/>
        <v>#N/A</v>
      </c>
      <c r="I59" s="191"/>
      <c r="J59" s="191" t="e">
        <f t="shared" si="2"/>
        <v>#N/A</v>
      </c>
      <c r="K59" s="192"/>
      <c r="L59" s="105"/>
      <c r="M59" s="105"/>
      <c r="N59" s="105"/>
      <c r="O59" s="105"/>
      <c r="P59" s="193"/>
      <c r="Q59" s="181"/>
      <c r="R59" s="97"/>
      <c r="S59" s="182"/>
      <c r="T59" s="105"/>
      <c r="U59" s="97"/>
      <c r="V59" s="184"/>
      <c r="W59" s="181"/>
      <c r="X59" s="97"/>
      <c r="Y59" s="182"/>
      <c r="Z59" s="105"/>
      <c r="AA59" s="97"/>
      <c r="AB59" s="184"/>
      <c r="AC59" s="181"/>
      <c r="AD59" s="97"/>
      <c r="AE59" s="182"/>
      <c r="AF59" s="105"/>
      <c r="AG59" s="97"/>
      <c r="AH59" s="184"/>
      <c r="AI59" s="181"/>
      <c r="AJ59" s="97"/>
      <c r="AK59" s="182"/>
      <c r="AL59" s="105"/>
      <c r="AM59" s="97"/>
      <c r="AN59" s="184"/>
      <c r="AO59" s="181"/>
      <c r="AP59" s="97"/>
      <c r="AQ59" s="182"/>
      <c r="AR59" s="105"/>
      <c r="AS59" s="97"/>
      <c r="AT59" s="184"/>
    </row>
    <row r="60" spans="4:46" s="91" customFormat="1" x14ac:dyDescent="0.25">
      <c r="D60" s="187" t="s">
        <v>35</v>
      </c>
      <c r="E60" s="188" t="s">
        <v>3835</v>
      </c>
      <c r="F60" s="189" t="s">
        <v>6710</v>
      </c>
      <c r="G60" s="190"/>
      <c r="H60" s="81" t="e">
        <f t="shared" si="3"/>
        <v>#N/A</v>
      </c>
      <c r="I60" s="191"/>
      <c r="J60" s="191" t="e">
        <f t="shared" si="2"/>
        <v>#N/A</v>
      </c>
      <c r="K60" s="192"/>
      <c r="L60" s="105"/>
      <c r="M60" s="105"/>
      <c r="N60" s="105"/>
      <c r="O60" s="105"/>
      <c r="P60" s="193"/>
      <c r="Q60" s="181"/>
      <c r="R60" s="97"/>
      <c r="S60" s="182"/>
      <c r="T60" s="105"/>
      <c r="U60" s="97"/>
      <c r="V60" s="184"/>
      <c r="W60" s="181"/>
      <c r="X60" s="97"/>
      <c r="Y60" s="182"/>
      <c r="Z60" s="105"/>
      <c r="AA60" s="97"/>
      <c r="AB60" s="184"/>
      <c r="AC60" s="181"/>
      <c r="AD60" s="97"/>
      <c r="AE60" s="182"/>
      <c r="AF60" s="105"/>
      <c r="AG60" s="97"/>
      <c r="AH60" s="184"/>
      <c r="AI60" s="181"/>
      <c r="AJ60" s="97"/>
      <c r="AK60" s="182"/>
      <c r="AL60" s="105"/>
      <c r="AM60" s="97"/>
      <c r="AN60" s="184"/>
      <c r="AO60" s="181"/>
      <c r="AP60" s="97"/>
      <c r="AQ60" s="182"/>
      <c r="AR60" s="105"/>
      <c r="AS60" s="97"/>
      <c r="AT60" s="184"/>
    </row>
    <row r="61" spans="4:46" s="91" customFormat="1" x14ac:dyDescent="0.25">
      <c r="D61" s="187" t="s">
        <v>35</v>
      </c>
      <c r="E61" s="188" t="s">
        <v>3836</v>
      </c>
      <c r="F61" s="189" t="s">
        <v>6710</v>
      </c>
      <c r="G61" s="190"/>
      <c r="H61" s="81" t="e">
        <f t="shared" si="3"/>
        <v>#N/A</v>
      </c>
      <c r="I61" s="191"/>
      <c r="J61" s="191" t="e">
        <f t="shared" si="2"/>
        <v>#N/A</v>
      </c>
      <c r="K61" s="192"/>
      <c r="L61" s="105"/>
      <c r="M61" s="105"/>
      <c r="N61" s="105"/>
      <c r="O61" s="105"/>
      <c r="P61" s="193"/>
      <c r="Q61" s="181"/>
      <c r="R61" s="97"/>
      <c r="S61" s="182"/>
      <c r="T61" s="105"/>
      <c r="U61" s="97"/>
      <c r="V61" s="184"/>
      <c r="W61" s="181"/>
      <c r="X61" s="97"/>
      <c r="Y61" s="182"/>
      <c r="Z61" s="105"/>
      <c r="AA61" s="97"/>
      <c r="AB61" s="184"/>
      <c r="AC61" s="181"/>
      <c r="AD61" s="97"/>
      <c r="AE61" s="182"/>
      <c r="AF61" s="105"/>
      <c r="AG61" s="97"/>
      <c r="AH61" s="184"/>
      <c r="AI61" s="181"/>
      <c r="AJ61" s="97"/>
      <c r="AK61" s="182"/>
      <c r="AL61" s="105"/>
      <c r="AM61" s="97"/>
      <c r="AN61" s="184"/>
      <c r="AO61" s="181"/>
      <c r="AP61" s="97"/>
      <c r="AQ61" s="182"/>
      <c r="AR61" s="105"/>
      <c r="AS61" s="97"/>
      <c r="AT61" s="184"/>
    </row>
    <row r="62" spans="4:46" s="91" customFormat="1" x14ac:dyDescent="0.25">
      <c r="D62" s="187" t="s">
        <v>35</v>
      </c>
      <c r="E62" s="188" t="s">
        <v>3837</v>
      </c>
      <c r="F62" s="189" t="s">
        <v>6710</v>
      </c>
      <c r="G62" s="190"/>
      <c r="H62" s="81" t="e">
        <f t="shared" si="3"/>
        <v>#N/A</v>
      </c>
      <c r="I62" s="191"/>
      <c r="J62" s="191" t="e">
        <f t="shared" si="2"/>
        <v>#N/A</v>
      </c>
      <c r="K62" s="192"/>
      <c r="L62" s="105"/>
      <c r="M62" s="105"/>
      <c r="N62" s="105"/>
      <c r="O62" s="105"/>
      <c r="P62" s="193"/>
      <c r="Q62" s="181"/>
      <c r="R62" s="97"/>
      <c r="S62" s="182"/>
      <c r="T62" s="105"/>
      <c r="U62" s="97"/>
      <c r="V62" s="184"/>
      <c r="W62" s="181"/>
      <c r="X62" s="97"/>
      <c r="Y62" s="182"/>
      <c r="Z62" s="105"/>
      <c r="AA62" s="97"/>
      <c r="AB62" s="184"/>
      <c r="AC62" s="181"/>
      <c r="AD62" s="97"/>
      <c r="AE62" s="182"/>
      <c r="AF62" s="105"/>
      <c r="AG62" s="97"/>
      <c r="AH62" s="184"/>
      <c r="AI62" s="181"/>
      <c r="AJ62" s="97"/>
      <c r="AK62" s="182"/>
      <c r="AL62" s="105"/>
      <c r="AM62" s="97"/>
      <c r="AN62" s="184"/>
      <c r="AO62" s="181"/>
      <c r="AP62" s="97"/>
      <c r="AQ62" s="182"/>
      <c r="AR62" s="105"/>
      <c r="AS62" s="97"/>
      <c r="AT62" s="184"/>
    </row>
    <row r="63" spans="4:46" s="91" customFormat="1" x14ac:dyDescent="0.25">
      <c r="D63" s="187" t="s">
        <v>36</v>
      </c>
      <c r="E63" s="188" t="s">
        <v>3838</v>
      </c>
      <c r="F63" s="189" t="s">
        <v>6710</v>
      </c>
      <c r="G63" s="190"/>
      <c r="H63" s="81" t="e">
        <f t="shared" si="3"/>
        <v>#N/A</v>
      </c>
      <c r="I63" s="191"/>
      <c r="J63" s="191" t="e">
        <f t="shared" si="2"/>
        <v>#N/A</v>
      </c>
      <c r="K63" s="192"/>
      <c r="L63" s="105"/>
      <c r="M63" s="105"/>
      <c r="N63" s="105"/>
      <c r="O63" s="105"/>
      <c r="P63" s="193"/>
      <c r="Q63" s="181"/>
      <c r="R63" s="97"/>
      <c r="S63" s="182"/>
      <c r="T63" s="105"/>
      <c r="U63" s="97"/>
      <c r="V63" s="184"/>
      <c r="W63" s="181"/>
      <c r="X63" s="97"/>
      <c r="Y63" s="182"/>
      <c r="Z63" s="105"/>
      <c r="AA63" s="97"/>
      <c r="AB63" s="184"/>
      <c r="AC63" s="181"/>
      <c r="AD63" s="97"/>
      <c r="AE63" s="182"/>
      <c r="AF63" s="105"/>
      <c r="AG63" s="97"/>
      <c r="AH63" s="184"/>
      <c r="AI63" s="181"/>
      <c r="AJ63" s="97"/>
      <c r="AK63" s="182"/>
      <c r="AL63" s="105"/>
      <c r="AM63" s="97"/>
      <c r="AN63" s="184"/>
      <c r="AO63" s="181"/>
      <c r="AP63" s="97"/>
      <c r="AQ63" s="182"/>
      <c r="AR63" s="105"/>
      <c r="AS63" s="97"/>
      <c r="AT63" s="184"/>
    </row>
    <row r="64" spans="4:46" s="91" customFormat="1" x14ac:dyDescent="0.25">
      <c r="D64" s="187" t="s">
        <v>36</v>
      </c>
      <c r="E64" s="188" t="s">
        <v>3839</v>
      </c>
      <c r="F64" s="189" t="s">
        <v>6710</v>
      </c>
      <c r="G64" s="190"/>
      <c r="H64" s="81" t="e">
        <f t="shared" si="3"/>
        <v>#N/A</v>
      </c>
      <c r="I64" s="191"/>
      <c r="J64" s="191" t="e">
        <f t="shared" si="2"/>
        <v>#N/A</v>
      </c>
      <c r="K64" s="192"/>
      <c r="L64" s="105"/>
      <c r="M64" s="105"/>
      <c r="N64" s="105"/>
      <c r="O64" s="105"/>
      <c r="P64" s="193"/>
      <c r="Q64" s="181"/>
      <c r="R64" s="97"/>
      <c r="S64" s="182"/>
      <c r="T64" s="105"/>
      <c r="U64" s="97"/>
      <c r="V64" s="184"/>
      <c r="W64" s="181"/>
      <c r="X64" s="97"/>
      <c r="Y64" s="182"/>
      <c r="Z64" s="105"/>
      <c r="AA64" s="97"/>
      <c r="AB64" s="184"/>
      <c r="AC64" s="181"/>
      <c r="AD64" s="97"/>
      <c r="AE64" s="182"/>
      <c r="AF64" s="105"/>
      <c r="AG64" s="97"/>
      <c r="AH64" s="184"/>
      <c r="AI64" s="181"/>
      <c r="AJ64" s="97"/>
      <c r="AK64" s="182"/>
      <c r="AL64" s="105"/>
      <c r="AM64" s="97"/>
      <c r="AN64" s="184"/>
      <c r="AO64" s="181"/>
      <c r="AP64" s="97"/>
      <c r="AQ64" s="182"/>
      <c r="AR64" s="105"/>
      <c r="AS64" s="97"/>
      <c r="AT64" s="184"/>
    </row>
    <row r="65" spans="4:46" s="91" customFormat="1" x14ac:dyDescent="0.25">
      <c r="D65" s="187" t="s">
        <v>37</v>
      </c>
      <c r="E65" s="188" t="s">
        <v>3840</v>
      </c>
      <c r="F65" s="189" t="s">
        <v>6710</v>
      </c>
      <c r="G65" s="190"/>
      <c r="H65" s="81" t="e">
        <f t="shared" si="3"/>
        <v>#N/A</v>
      </c>
      <c r="I65" s="191"/>
      <c r="J65" s="191" t="e">
        <f t="shared" si="2"/>
        <v>#N/A</v>
      </c>
      <c r="K65" s="192"/>
      <c r="L65" s="105"/>
      <c r="M65" s="105"/>
      <c r="N65" s="105"/>
      <c r="O65" s="105"/>
      <c r="P65" s="193"/>
      <c r="Q65" s="181"/>
      <c r="R65" s="97"/>
      <c r="S65" s="182"/>
      <c r="T65" s="105"/>
      <c r="U65" s="97"/>
      <c r="V65" s="184"/>
      <c r="W65" s="181"/>
      <c r="X65" s="97"/>
      <c r="Y65" s="182"/>
      <c r="Z65" s="105"/>
      <c r="AA65" s="97"/>
      <c r="AB65" s="184"/>
      <c r="AC65" s="181"/>
      <c r="AD65" s="97"/>
      <c r="AE65" s="182"/>
      <c r="AF65" s="105"/>
      <c r="AG65" s="97"/>
      <c r="AH65" s="184"/>
      <c r="AI65" s="181"/>
      <c r="AJ65" s="97"/>
      <c r="AK65" s="182"/>
      <c r="AL65" s="105"/>
      <c r="AM65" s="97"/>
      <c r="AN65" s="184"/>
      <c r="AO65" s="181"/>
      <c r="AP65" s="97"/>
      <c r="AQ65" s="182"/>
      <c r="AR65" s="105"/>
      <c r="AS65" s="97"/>
      <c r="AT65" s="184"/>
    </row>
    <row r="66" spans="4:46" s="91" customFormat="1" x14ac:dyDescent="0.25">
      <c r="D66" s="187" t="s">
        <v>37</v>
      </c>
      <c r="E66" s="188" t="s">
        <v>3841</v>
      </c>
      <c r="F66" s="189" t="s">
        <v>6710</v>
      </c>
      <c r="G66" s="190"/>
      <c r="H66" s="81" t="e">
        <f t="shared" si="3"/>
        <v>#N/A</v>
      </c>
      <c r="I66" s="191"/>
      <c r="J66" s="191" t="e">
        <f t="shared" si="2"/>
        <v>#N/A</v>
      </c>
      <c r="K66" s="192"/>
      <c r="L66" s="105"/>
      <c r="M66" s="105"/>
      <c r="N66" s="105"/>
      <c r="O66" s="105"/>
      <c r="P66" s="193"/>
      <c r="Q66" s="181"/>
      <c r="R66" s="97"/>
      <c r="S66" s="182"/>
      <c r="T66" s="105"/>
      <c r="U66" s="97"/>
      <c r="V66" s="184"/>
      <c r="W66" s="181"/>
      <c r="X66" s="97"/>
      <c r="Y66" s="182"/>
      <c r="Z66" s="105"/>
      <c r="AA66" s="97"/>
      <c r="AB66" s="184"/>
      <c r="AC66" s="181"/>
      <c r="AD66" s="97"/>
      <c r="AE66" s="182"/>
      <c r="AF66" s="105"/>
      <c r="AG66" s="97"/>
      <c r="AH66" s="184"/>
      <c r="AI66" s="181"/>
      <c r="AJ66" s="97"/>
      <c r="AK66" s="182"/>
      <c r="AL66" s="105"/>
      <c r="AM66" s="97"/>
      <c r="AN66" s="184"/>
      <c r="AO66" s="181"/>
      <c r="AP66" s="97"/>
      <c r="AQ66" s="182"/>
      <c r="AR66" s="105"/>
      <c r="AS66" s="97"/>
      <c r="AT66" s="184"/>
    </row>
    <row r="67" spans="4:46" s="91" customFormat="1" x14ac:dyDescent="0.25">
      <c r="D67" s="187" t="s">
        <v>37</v>
      </c>
      <c r="E67" s="188" t="s">
        <v>3842</v>
      </c>
      <c r="F67" s="189" t="s">
        <v>6710</v>
      </c>
      <c r="G67" s="190"/>
      <c r="H67" s="81" t="e">
        <f t="shared" si="3"/>
        <v>#N/A</v>
      </c>
      <c r="I67" s="191"/>
      <c r="J67" s="191" t="e">
        <f t="shared" ref="J67:J109" si="10">IF(G67="NE",G67,IF(INDEX(K67:CQ67,,MATCH(G67,K67:CQ67,0)+3)&lt;&gt;0,INDEX(K67:CQ67,,MATCH(G67,K67:CQ67,0)+3),"ND"))</f>
        <v>#N/A</v>
      </c>
      <c r="K67" s="192"/>
      <c r="L67" s="105"/>
      <c r="M67" s="105"/>
      <c r="N67" s="105"/>
      <c r="O67" s="105"/>
      <c r="P67" s="193"/>
      <c r="Q67" s="181"/>
      <c r="R67" s="97"/>
      <c r="S67" s="182"/>
      <c r="T67" s="105"/>
      <c r="U67" s="97"/>
      <c r="V67" s="184"/>
      <c r="W67" s="181"/>
      <c r="X67" s="97"/>
      <c r="Y67" s="182"/>
      <c r="Z67" s="105"/>
      <c r="AA67" s="97"/>
      <c r="AB67" s="184"/>
      <c r="AC67" s="181"/>
      <c r="AD67" s="97"/>
      <c r="AE67" s="182"/>
      <c r="AF67" s="105"/>
      <c r="AG67" s="97"/>
      <c r="AH67" s="184"/>
      <c r="AI67" s="181"/>
      <c r="AJ67" s="97"/>
      <c r="AK67" s="182"/>
      <c r="AL67" s="105"/>
      <c r="AM67" s="97"/>
      <c r="AN67" s="184"/>
      <c r="AO67" s="181"/>
      <c r="AP67" s="97"/>
      <c r="AQ67" s="182"/>
      <c r="AR67" s="105"/>
      <c r="AS67" s="97"/>
      <c r="AT67" s="184"/>
    </row>
    <row r="68" spans="4:46" s="91" customFormat="1" x14ac:dyDescent="0.25">
      <c r="D68" s="187" t="s">
        <v>37</v>
      </c>
      <c r="E68" s="188" t="s">
        <v>3843</v>
      </c>
      <c r="F68" s="189" t="s">
        <v>6710</v>
      </c>
      <c r="G68" s="190"/>
      <c r="H68" s="81" t="e">
        <f>IF($F68="","",INDEX($K68:$FM68,1,MATCH($F68,$K68:$FM68,)+1))</f>
        <v>#N/A</v>
      </c>
      <c r="I68" s="191"/>
      <c r="J68" s="191" t="e">
        <f t="shared" si="10"/>
        <v>#N/A</v>
      </c>
      <c r="K68" s="192"/>
      <c r="L68" s="105"/>
      <c r="M68" s="105"/>
      <c r="N68" s="105"/>
      <c r="O68" s="105"/>
      <c r="P68" s="193"/>
      <c r="Q68" s="181"/>
      <c r="R68" s="97"/>
      <c r="S68" s="182"/>
      <c r="T68" s="105"/>
      <c r="U68" s="97"/>
      <c r="V68" s="184"/>
      <c r="W68" s="181"/>
      <c r="X68" s="97"/>
      <c r="Y68" s="182"/>
      <c r="Z68" s="105"/>
      <c r="AA68" s="97"/>
      <c r="AB68" s="184"/>
      <c r="AC68" s="181"/>
      <c r="AD68" s="97"/>
      <c r="AE68" s="182"/>
      <c r="AF68" s="105"/>
      <c r="AG68" s="97"/>
      <c r="AH68" s="184"/>
      <c r="AI68" s="181"/>
      <c r="AJ68" s="97"/>
      <c r="AK68" s="182"/>
      <c r="AL68" s="105"/>
      <c r="AM68" s="97"/>
      <c r="AN68" s="184"/>
      <c r="AO68" s="181"/>
      <c r="AP68" s="97"/>
      <c r="AQ68" s="182"/>
      <c r="AR68" s="105"/>
      <c r="AS68" s="97"/>
      <c r="AT68" s="184"/>
    </row>
    <row r="69" spans="4:46" s="91" customFormat="1" ht="60" customHeight="1" x14ac:dyDescent="0.25">
      <c r="D69" s="74" t="s">
        <v>38</v>
      </c>
      <c r="E69" s="96" t="s">
        <v>3844</v>
      </c>
      <c r="F69" s="82">
        <f t="shared" ref="F69:F74" si="11">IF(L69&lt;&gt;0,MAX(L69,R69,X69,AD69),"NE")</f>
        <v>46154</v>
      </c>
      <c r="G69" s="83" t="str">
        <f t="shared" si="4"/>
        <v>B</v>
      </c>
      <c r="H69" s="81" t="str">
        <f>IF($F69="","",INDEX($K69:$FM69,1,MATCH($F69,$K69:$FM69,)+1))</f>
        <v>MR_DER-1738_26</v>
      </c>
      <c r="I69" s="84" t="str">
        <f t="shared" ref="I69:I74" si="12">IF(F69="NE",F69,IF(INDEX(K69:CP69,,MATCH(F69,K69:CP69,0)+3)&lt;&gt;0,INDEX(K69:CP69,,MATCH(F69,K69:CP69,0)+3),"ND"))</f>
        <v>ND</v>
      </c>
      <c r="J69" s="85" t="str">
        <f t="shared" si="10"/>
        <v>ND</v>
      </c>
      <c r="K69" s="192" t="s">
        <v>3730</v>
      </c>
      <c r="L69" s="97">
        <v>44937</v>
      </c>
      <c r="M69" s="88" t="s">
        <v>6119</v>
      </c>
      <c r="N69" s="105" t="s">
        <v>5536</v>
      </c>
      <c r="O69" s="97">
        <v>44945</v>
      </c>
      <c r="P69" s="111" t="s">
        <v>6120</v>
      </c>
      <c r="Q69" s="181" t="s">
        <v>3748</v>
      </c>
      <c r="R69" s="97">
        <v>44958</v>
      </c>
      <c r="S69" s="88" t="s">
        <v>6311</v>
      </c>
      <c r="T69" s="105"/>
      <c r="U69" s="97"/>
      <c r="V69" s="88" t="s">
        <v>6610</v>
      </c>
      <c r="W69" s="181" t="s">
        <v>5626</v>
      </c>
      <c r="X69" s="97">
        <v>44972</v>
      </c>
      <c r="Y69" s="88" t="s">
        <v>6319</v>
      </c>
      <c r="Z69" s="105" t="s">
        <v>5539</v>
      </c>
      <c r="AA69" s="97">
        <v>45007</v>
      </c>
      <c r="AB69" s="88" t="s">
        <v>6611</v>
      </c>
      <c r="AC69" s="181" t="s">
        <v>5811</v>
      </c>
      <c r="AD69" s="97">
        <v>46154</v>
      </c>
      <c r="AE69" s="23" t="s">
        <v>12652</v>
      </c>
      <c r="AF69" s="105"/>
      <c r="AG69" s="97"/>
      <c r="AH69" s="184"/>
      <c r="AI69" s="181"/>
      <c r="AJ69" s="97"/>
      <c r="AK69" s="182"/>
      <c r="AL69" s="105"/>
      <c r="AM69" s="97"/>
      <c r="AN69" s="184"/>
      <c r="AO69" s="181"/>
      <c r="AP69" s="97"/>
      <c r="AQ69" s="182"/>
      <c r="AR69" s="105"/>
      <c r="AS69" s="97"/>
      <c r="AT69" s="184"/>
    </row>
    <row r="70" spans="4:46" s="91" customFormat="1" ht="63.75" x14ac:dyDescent="0.2">
      <c r="D70" s="74" t="s">
        <v>39</v>
      </c>
      <c r="E70" s="96" t="s">
        <v>3845</v>
      </c>
      <c r="F70" s="82">
        <f t="shared" si="11"/>
        <v>44937</v>
      </c>
      <c r="G70" s="83" t="str">
        <f t="shared" si="4"/>
        <v>A1</v>
      </c>
      <c r="H70" s="81" t="str">
        <f>IF($F70="","",INDEX($K70:$FM70,1,MATCH($F70,$K70:$FM70,)+1))</f>
        <v>MR.DER-0253_23</v>
      </c>
      <c r="I70" s="84">
        <f t="shared" si="12"/>
        <v>44945</v>
      </c>
      <c r="J70" s="85" t="str">
        <f t="shared" si="10"/>
        <v>NÃO APROVADO</v>
      </c>
      <c r="K70" s="192" t="s">
        <v>3730</v>
      </c>
      <c r="L70" s="97">
        <v>44937</v>
      </c>
      <c r="M70" s="88" t="s">
        <v>6119</v>
      </c>
      <c r="N70" s="105" t="s">
        <v>5536</v>
      </c>
      <c r="O70" s="97">
        <v>44945</v>
      </c>
      <c r="P70" s="111" t="s">
        <v>6120</v>
      </c>
      <c r="Q70" s="181"/>
      <c r="R70" s="97"/>
      <c r="S70" s="182"/>
      <c r="T70" s="105"/>
      <c r="U70" s="97"/>
      <c r="V70" s="184"/>
      <c r="W70" s="181"/>
      <c r="X70" s="97"/>
      <c r="Y70" s="182"/>
      <c r="Z70" s="105"/>
      <c r="AA70" s="97"/>
      <c r="AB70" s="184"/>
      <c r="AC70" s="181"/>
      <c r="AD70" s="97"/>
      <c r="AE70" s="182"/>
      <c r="AF70" s="105"/>
      <c r="AG70" s="97"/>
      <c r="AH70" s="184"/>
      <c r="AI70" s="181"/>
      <c r="AJ70" s="97"/>
      <c r="AK70" s="182"/>
      <c r="AL70" s="105"/>
      <c r="AM70" s="97"/>
      <c r="AN70" s="184"/>
      <c r="AO70" s="181"/>
      <c r="AP70" s="97"/>
      <c r="AQ70" s="182"/>
      <c r="AR70" s="105"/>
      <c r="AS70" s="97"/>
      <c r="AT70" s="184"/>
    </row>
    <row r="71" spans="4:46" s="91" customFormat="1" ht="63.75" x14ac:dyDescent="0.2">
      <c r="D71" s="74" t="s">
        <v>39</v>
      </c>
      <c r="E71" s="96" t="s">
        <v>3846</v>
      </c>
      <c r="F71" s="82">
        <f t="shared" si="11"/>
        <v>44937</v>
      </c>
      <c r="G71" s="83" t="str">
        <f t="shared" si="4"/>
        <v>A1</v>
      </c>
      <c r="H71" s="81" t="str">
        <f>IF($F71="","",INDEX($K71:$FM71,1,MATCH($F71,$K71:$FM71,)+1))</f>
        <v>MR.DER-0253_23</v>
      </c>
      <c r="I71" s="84">
        <f t="shared" si="12"/>
        <v>44945</v>
      </c>
      <c r="J71" s="85" t="str">
        <f t="shared" si="10"/>
        <v>NÃO APROVADO</v>
      </c>
      <c r="K71" s="192" t="s">
        <v>3730</v>
      </c>
      <c r="L71" s="97">
        <v>44937</v>
      </c>
      <c r="M71" s="88" t="s">
        <v>6119</v>
      </c>
      <c r="N71" s="105" t="s">
        <v>5536</v>
      </c>
      <c r="O71" s="97">
        <v>44945</v>
      </c>
      <c r="P71" s="111" t="s">
        <v>6120</v>
      </c>
      <c r="Q71" s="181"/>
      <c r="R71" s="97"/>
      <c r="S71" s="182"/>
      <c r="T71" s="105"/>
      <c r="U71" s="97"/>
      <c r="V71" s="184"/>
      <c r="W71" s="181"/>
      <c r="X71" s="97"/>
      <c r="Y71" s="182"/>
      <c r="Z71" s="105"/>
      <c r="AA71" s="97"/>
      <c r="AB71" s="184"/>
      <c r="AC71" s="181"/>
      <c r="AD71" s="97"/>
      <c r="AE71" s="182"/>
      <c r="AF71" s="105"/>
      <c r="AG71" s="97"/>
      <c r="AH71" s="184"/>
      <c r="AI71" s="181"/>
      <c r="AJ71" s="97"/>
      <c r="AK71" s="182"/>
      <c r="AL71" s="105"/>
      <c r="AM71" s="97"/>
      <c r="AN71" s="184"/>
      <c r="AO71" s="181"/>
      <c r="AP71" s="97"/>
      <c r="AQ71" s="182"/>
      <c r="AR71" s="105"/>
      <c r="AS71" s="97"/>
      <c r="AT71" s="184"/>
    </row>
    <row r="72" spans="4:46" s="91" customFormat="1" ht="63.75" x14ac:dyDescent="0.2">
      <c r="D72" s="74" t="s">
        <v>39</v>
      </c>
      <c r="E72" s="96" t="s">
        <v>3847</v>
      </c>
      <c r="F72" s="82">
        <f t="shared" si="11"/>
        <v>44937</v>
      </c>
      <c r="G72" s="83" t="str">
        <f t="shared" si="4"/>
        <v>A1</v>
      </c>
      <c r="H72" s="81" t="str">
        <f t="shared" ref="H72:H104" si="13">IF($F72="","",INDEX($K72:$FM72,1,MATCH($F72,$K72:$FM72,)+1))</f>
        <v>MR.DER-0253_23</v>
      </c>
      <c r="I72" s="84">
        <f t="shared" si="12"/>
        <v>44945</v>
      </c>
      <c r="J72" s="85" t="str">
        <f t="shared" si="10"/>
        <v>NÃO APROVADO</v>
      </c>
      <c r="K72" s="192" t="s">
        <v>3730</v>
      </c>
      <c r="L72" s="97">
        <v>44937</v>
      </c>
      <c r="M72" s="88" t="s">
        <v>6119</v>
      </c>
      <c r="N72" s="105" t="s">
        <v>5536</v>
      </c>
      <c r="O72" s="97">
        <v>44945</v>
      </c>
      <c r="P72" s="111" t="s">
        <v>6120</v>
      </c>
      <c r="Q72" s="181"/>
      <c r="R72" s="97"/>
      <c r="S72" s="182"/>
      <c r="T72" s="105"/>
      <c r="U72" s="97"/>
      <c r="V72" s="184"/>
      <c r="W72" s="181"/>
      <c r="X72" s="97"/>
      <c r="Y72" s="182"/>
      <c r="Z72" s="105"/>
      <c r="AA72" s="97"/>
      <c r="AB72" s="184"/>
      <c r="AC72" s="181"/>
      <c r="AD72" s="97"/>
      <c r="AE72" s="182"/>
      <c r="AF72" s="105"/>
      <c r="AG72" s="97"/>
      <c r="AH72" s="184"/>
      <c r="AI72" s="181"/>
      <c r="AJ72" s="97"/>
      <c r="AK72" s="182"/>
      <c r="AL72" s="105"/>
      <c r="AM72" s="97"/>
      <c r="AN72" s="184"/>
      <c r="AO72" s="181"/>
      <c r="AP72" s="97"/>
      <c r="AQ72" s="182"/>
      <c r="AR72" s="105"/>
      <c r="AS72" s="97"/>
      <c r="AT72" s="184"/>
    </row>
    <row r="73" spans="4:46" s="91" customFormat="1" ht="63.75" x14ac:dyDescent="0.2">
      <c r="D73" s="74" t="s">
        <v>39</v>
      </c>
      <c r="E73" s="96" t="s">
        <v>3848</v>
      </c>
      <c r="F73" s="82">
        <f t="shared" si="11"/>
        <v>44937</v>
      </c>
      <c r="G73" s="83" t="str">
        <f t="shared" si="4"/>
        <v>A1</v>
      </c>
      <c r="H73" s="81" t="str">
        <f t="shared" si="13"/>
        <v>MR.DER-0253_23</v>
      </c>
      <c r="I73" s="84">
        <f t="shared" si="12"/>
        <v>44945</v>
      </c>
      <c r="J73" s="85" t="str">
        <f t="shared" si="10"/>
        <v>NÃO APROVADO</v>
      </c>
      <c r="K73" s="192" t="s">
        <v>3730</v>
      </c>
      <c r="L73" s="97">
        <v>44937</v>
      </c>
      <c r="M73" s="88" t="s">
        <v>6119</v>
      </c>
      <c r="N73" s="105" t="s">
        <v>5536</v>
      </c>
      <c r="O73" s="97">
        <v>44945</v>
      </c>
      <c r="P73" s="111" t="s">
        <v>6120</v>
      </c>
      <c r="Q73" s="181"/>
      <c r="R73" s="97"/>
      <c r="S73" s="182"/>
      <c r="T73" s="105"/>
      <c r="U73" s="97"/>
      <c r="V73" s="184"/>
      <c r="W73" s="181"/>
      <c r="X73" s="97"/>
      <c r="Y73" s="182"/>
      <c r="Z73" s="105"/>
      <c r="AA73" s="97"/>
      <c r="AB73" s="184"/>
      <c r="AC73" s="181"/>
      <c r="AD73" s="97"/>
      <c r="AE73" s="182"/>
      <c r="AF73" s="105"/>
      <c r="AG73" s="97"/>
      <c r="AH73" s="184"/>
      <c r="AI73" s="181"/>
      <c r="AJ73" s="97"/>
      <c r="AK73" s="182"/>
      <c r="AL73" s="105"/>
      <c r="AM73" s="97"/>
      <c r="AN73" s="184"/>
      <c r="AO73" s="181"/>
      <c r="AP73" s="97"/>
      <c r="AQ73" s="182"/>
      <c r="AR73" s="105"/>
      <c r="AS73" s="97"/>
      <c r="AT73" s="184"/>
    </row>
    <row r="74" spans="4:46" s="91" customFormat="1" ht="25.5" x14ac:dyDescent="0.2">
      <c r="D74" s="74" t="s">
        <v>8042</v>
      </c>
      <c r="E74" s="96" t="s">
        <v>3849</v>
      </c>
      <c r="F74" s="82">
        <f t="shared" si="11"/>
        <v>44972</v>
      </c>
      <c r="G74" s="83" t="str">
        <f t="shared" si="4"/>
        <v>A2</v>
      </c>
      <c r="H74" s="81" t="str">
        <f t="shared" si="13"/>
        <v>MR.DER-0319_23</v>
      </c>
      <c r="I74" s="84" t="str">
        <f t="shared" si="12"/>
        <v>ND</v>
      </c>
      <c r="J74" s="85" t="str">
        <f t="shared" si="10"/>
        <v>CANCELADO</v>
      </c>
      <c r="K74" s="192" t="s">
        <v>3730</v>
      </c>
      <c r="L74" s="97">
        <v>44887</v>
      </c>
      <c r="M74" s="182" t="s">
        <v>5669</v>
      </c>
      <c r="N74" s="92" t="s">
        <v>5536</v>
      </c>
      <c r="O74" s="93">
        <v>44896</v>
      </c>
      <c r="P74" s="111" t="s">
        <v>5841</v>
      </c>
      <c r="Q74" s="181" t="s">
        <v>3765</v>
      </c>
      <c r="R74" s="97">
        <v>44972</v>
      </c>
      <c r="S74" s="206" t="s">
        <v>6335</v>
      </c>
      <c r="T74" s="105" t="s">
        <v>6710</v>
      </c>
      <c r="U74" s="97"/>
      <c r="V74" s="184"/>
      <c r="W74" s="181"/>
      <c r="X74" s="97"/>
      <c r="Y74" s="182"/>
      <c r="Z74" s="105"/>
      <c r="AA74" s="97"/>
      <c r="AB74" s="184"/>
      <c r="AC74" s="181"/>
      <c r="AD74" s="97"/>
      <c r="AE74" s="182"/>
      <c r="AF74" s="105"/>
      <c r="AG74" s="97"/>
      <c r="AH74" s="184"/>
      <c r="AI74" s="181"/>
      <c r="AJ74" s="97"/>
      <c r="AK74" s="182"/>
      <c r="AL74" s="105"/>
      <c r="AM74" s="97"/>
      <c r="AN74" s="184"/>
      <c r="AO74" s="181"/>
      <c r="AP74" s="97"/>
      <c r="AQ74" s="182"/>
      <c r="AR74" s="105"/>
      <c r="AS74" s="97"/>
      <c r="AT74" s="184"/>
    </row>
    <row r="75" spans="4:46" s="91" customFormat="1" ht="25.5" x14ac:dyDescent="0.25">
      <c r="D75" s="187" t="s">
        <v>40</v>
      </c>
      <c r="E75" s="188" t="s">
        <v>3850</v>
      </c>
      <c r="F75" s="189" t="s">
        <v>6710</v>
      </c>
      <c r="G75" s="190"/>
      <c r="H75" s="81" t="e">
        <f t="shared" si="13"/>
        <v>#N/A</v>
      </c>
      <c r="I75" s="191"/>
      <c r="J75" s="191" t="e">
        <f t="shared" si="10"/>
        <v>#N/A</v>
      </c>
      <c r="K75" s="192"/>
      <c r="L75" s="105"/>
      <c r="M75" s="105"/>
      <c r="N75" s="105"/>
      <c r="O75" s="105"/>
      <c r="P75" s="193"/>
      <c r="Q75" s="181"/>
      <c r="R75" s="97"/>
      <c r="S75" s="182"/>
      <c r="T75" s="105"/>
      <c r="U75" s="97"/>
      <c r="V75" s="184"/>
      <c r="W75" s="181"/>
      <c r="X75" s="97"/>
      <c r="Y75" s="182"/>
      <c r="Z75" s="105"/>
      <c r="AA75" s="97"/>
      <c r="AB75" s="184"/>
      <c r="AC75" s="181"/>
      <c r="AD75" s="97"/>
      <c r="AE75" s="182"/>
      <c r="AF75" s="105"/>
      <c r="AG75" s="97"/>
      <c r="AH75" s="184"/>
      <c r="AI75" s="181"/>
      <c r="AJ75" s="97"/>
      <c r="AK75" s="182"/>
      <c r="AL75" s="105"/>
      <c r="AM75" s="97"/>
      <c r="AN75" s="184"/>
      <c r="AO75" s="181"/>
      <c r="AP75" s="97"/>
      <c r="AQ75" s="182"/>
      <c r="AR75" s="105"/>
      <c r="AS75" s="97"/>
      <c r="AT75" s="184"/>
    </row>
    <row r="76" spans="4:46" s="91" customFormat="1" ht="25.5" x14ac:dyDescent="0.25">
      <c r="D76" s="187" t="s">
        <v>41</v>
      </c>
      <c r="E76" s="188" t="s">
        <v>3851</v>
      </c>
      <c r="F76" s="189" t="s">
        <v>6710</v>
      </c>
      <c r="G76" s="190"/>
      <c r="H76" s="81" t="e">
        <f t="shared" si="13"/>
        <v>#N/A</v>
      </c>
      <c r="I76" s="191"/>
      <c r="J76" s="191" t="e">
        <f t="shared" si="10"/>
        <v>#N/A</v>
      </c>
      <c r="K76" s="192"/>
      <c r="L76" s="105"/>
      <c r="M76" s="105"/>
      <c r="N76" s="105"/>
      <c r="O76" s="105"/>
      <c r="P76" s="193"/>
      <c r="Q76" s="181"/>
      <c r="R76" s="97"/>
      <c r="S76" s="182"/>
      <c r="T76" s="105"/>
      <c r="U76" s="97"/>
      <c r="V76" s="184"/>
      <c r="W76" s="181"/>
      <c r="X76" s="97"/>
      <c r="Y76" s="182"/>
      <c r="Z76" s="105"/>
      <c r="AA76" s="97"/>
      <c r="AB76" s="184"/>
      <c r="AC76" s="181"/>
      <c r="AD76" s="97"/>
      <c r="AE76" s="182"/>
      <c r="AF76" s="105"/>
      <c r="AG76" s="97"/>
      <c r="AH76" s="184"/>
      <c r="AI76" s="181"/>
      <c r="AJ76" s="97"/>
      <c r="AK76" s="182"/>
      <c r="AL76" s="105"/>
      <c r="AM76" s="97"/>
      <c r="AN76" s="184"/>
      <c r="AO76" s="181"/>
      <c r="AP76" s="97"/>
      <c r="AQ76" s="182"/>
      <c r="AR76" s="105"/>
      <c r="AS76" s="97"/>
      <c r="AT76" s="184"/>
    </row>
    <row r="77" spans="4:46" s="91" customFormat="1" ht="25.5" x14ac:dyDescent="0.25">
      <c r="D77" s="187" t="s">
        <v>41</v>
      </c>
      <c r="E77" s="188" t="s">
        <v>3852</v>
      </c>
      <c r="F77" s="189" t="s">
        <v>6710</v>
      </c>
      <c r="G77" s="190"/>
      <c r="H77" s="81" t="e">
        <f t="shared" si="13"/>
        <v>#N/A</v>
      </c>
      <c r="I77" s="191"/>
      <c r="J77" s="191" t="e">
        <f t="shared" si="10"/>
        <v>#N/A</v>
      </c>
      <c r="K77" s="192"/>
      <c r="L77" s="105"/>
      <c r="M77" s="105"/>
      <c r="N77" s="105"/>
      <c r="O77" s="105"/>
      <c r="P77" s="193"/>
      <c r="Q77" s="181"/>
      <c r="R77" s="97"/>
      <c r="S77" s="182"/>
      <c r="T77" s="105"/>
      <c r="U77" s="97"/>
      <c r="V77" s="184"/>
      <c r="W77" s="181"/>
      <c r="X77" s="97"/>
      <c r="Y77" s="182"/>
      <c r="Z77" s="105"/>
      <c r="AA77" s="97"/>
      <c r="AB77" s="184"/>
      <c r="AC77" s="181"/>
      <c r="AD77" s="97"/>
      <c r="AE77" s="182"/>
      <c r="AF77" s="105"/>
      <c r="AG77" s="97"/>
      <c r="AH77" s="184"/>
      <c r="AI77" s="181"/>
      <c r="AJ77" s="97"/>
      <c r="AK77" s="182"/>
      <c r="AL77" s="105"/>
      <c r="AM77" s="97"/>
      <c r="AN77" s="184"/>
      <c r="AO77" s="181"/>
      <c r="AP77" s="97"/>
      <c r="AQ77" s="182"/>
      <c r="AR77" s="105"/>
      <c r="AS77" s="97"/>
      <c r="AT77" s="184"/>
    </row>
    <row r="78" spans="4:46" s="91" customFormat="1" ht="64.5" x14ac:dyDescent="0.25">
      <c r="D78" s="74" t="s">
        <v>42</v>
      </c>
      <c r="E78" s="96" t="s">
        <v>3853</v>
      </c>
      <c r="F78" s="82">
        <f>IF(L78&lt;&gt;0,MAX(L78,R78,X78,AD78),"NE")</f>
        <v>46154</v>
      </c>
      <c r="G78" s="83" t="str">
        <f t="shared" ref="G78:G104" si="14">IF($F78="","",INDEX($K78:$FI78,1,MATCH($F78,$K78:$FI78,)-1))</f>
        <v>A</v>
      </c>
      <c r="H78" s="81" t="str">
        <f t="shared" si="13"/>
        <v>MR_DER-1738_26</v>
      </c>
      <c r="I78" s="84" t="str">
        <f>IF(F78="NE",F78,IF(INDEX(K78:CP78,,MATCH(F78,K78:CP78,0)+3)&lt;&gt;0,INDEX(K78:CP78,,MATCH(F78,K78:CP78,0)+3),"ND"))</f>
        <v>ND</v>
      </c>
      <c r="J78" s="85" t="str">
        <f t="shared" si="10"/>
        <v>ND</v>
      </c>
      <c r="K78" s="192" t="s">
        <v>3730</v>
      </c>
      <c r="L78" s="97">
        <v>44937</v>
      </c>
      <c r="M78" s="88" t="s">
        <v>6119</v>
      </c>
      <c r="N78" s="105" t="s">
        <v>5537</v>
      </c>
      <c r="O78" s="97">
        <v>44945</v>
      </c>
      <c r="P78" s="111" t="s">
        <v>6120</v>
      </c>
      <c r="Q78" s="181" t="s">
        <v>3765</v>
      </c>
      <c r="R78" s="97">
        <v>44952</v>
      </c>
      <c r="S78" s="88" t="s">
        <v>6267</v>
      </c>
      <c r="T78" s="105"/>
      <c r="U78" s="97"/>
      <c r="V78" s="88" t="s">
        <v>6281</v>
      </c>
      <c r="W78" s="181" t="s">
        <v>3748</v>
      </c>
      <c r="X78" s="97">
        <v>46154</v>
      </c>
      <c r="Y78" s="23" t="s">
        <v>12652</v>
      </c>
      <c r="Z78" s="105"/>
      <c r="AA78" s="97"/>
      <c r="AB78" s="88" t="s">
        <v>6281</v>
      </c>
      <c r="AC78" s="181"/>
      <c r="AD78" s="97"/>
      <c r="AE78" s="182"/>
      <c r="AF78" s="105"/>
      <c r="AG78" s="97"/>
      <c r="AH78" s="184"/>
      <c r="AI78" s="181"/>
      <c r="AJ78" s="97"/>
      <c r="AK78" s="182"/>
      <c r="AL78" s="105"/>
      <c r="AM78" s="97"/>
      <c r="AN78" s="184"/>
      <c r="AO78" s="181"/>
      <c r="AP78" s="97"/>
      <c r="AQ78" s="182"/>
      <c r="AR78" s="105"/>
      <c r="AS78" s="97"/>
      <c r="AT78" s="184"/>
    </row>
    <row r="79" spans="4:46" s="91" customFormat="1" ht="64.5" x14ac:dyDescent="0.25">
      <c r="D79" s="74" t="s">
        <v>42</v>
      </c>
      <c r="E79" s="96" t="s">
        <v>3854</v>
      </c>
      <c r="F79" s="82">
        <f>IF(L79&lt;&gt;0,MAX(L79,R79,X79,AD79),"NE")</f>
        <v>46154</v>
      </c>
      <c r="G79" s="83" t="str">
        <f t="shared" si="14"/>
        <v>A</v>
      </c>
      <c r="H79" s="81" t="str">
        <f t="shared" si="13"/>
        <v>MR_DER-1738_26</v>
      </c>
      <c r="I79" s="84" t="str">
        <f>IF(F79="NE",F79,IF(INDEX(K79:CP79,,MATCH(F79,K79:CP79,0)+3)&lt;&gt;0,INDEX(K79:CP79,,MATCH(F79,K79:CP79,0)+3),"ND"))</f>
        <v>ND</v>
      </c>
      <c r="J79" s="85" t="str">
        <f t="shared" si="10"/>
        <v>ND</v>
      </c>
      <c r="K79" s="192" t="s">
        <v>3730</v>
      </c>
      <c r="L79" s="97">
        <v>44937</v>
      </c>
      <c r="M79" s="88" t="s">
        <v>6119</v>
      </c>
      <c r="N79" s="105" t="s">
        <v>5539</v>
      </c>
      <c r="O79" s="97">
        <v>44945</v>
      </c>
      <c r="P79" s="111" t="s">
        <v>6120</v>
      </c>
      <c r="Q79" s="181" t="s">
        <v>3748</v>
      </c>
      <c r="R79" s="97">
        <v>44952</v>
      </c>
      <c r="S79" s="88" t="s">
        <v>6267</v>
      </c>
      <c r="T79" s="105"/>
      <c r="U79" s="97"/>
      <c r="V79" s="88" t="s">
        <v>6281</v>
      </c>
      <c r="W79" s="181" t="s">
        <v>3748</v>
      </c>
      <c r="X79" s="97">
        <v>46154</v>
      </c>
      <c r="Y79" s="23" t="s">
        <v>12652</v>
      </c>
      <c r="Z79" s="105"/>
      <c r="AA79" s="97"/>
      <c r="AB79" s="184"/>
      <c r="AC79" s="181"/>
      <c r="AD79" s="97"/>
      <c r="AE79" s="182"/>
      <c r="AF79" s="105"/>
      <c r="AG79" s="97"/>
      <c r="AH79" s="184"/>
      <c r="AI79" s="181"/>
      <c r="AJ79" s="97"/>
      <c r="AK79" s="182"/>
      <c r="AL79" s="105"/>
      <c r="AM79" s="97"/>
      <c r="AN79" s="184"/>
      <c r="AO79" s="181"/>
      <c r="AP79" s="97"/>
      <c r="AQ79" s="182"/>
      <c r="AR79" s="105"/>
      <c r="AS79" s="97"/>
      <c r="AT79" s="184"/>
    </row>
    <row r="80" spans="4:46" s="91" customFormat="1" x14ac:dyDescent="0.25">
      <c r="D80" s="187" t="s">
        <v>42</v>
      </c>
      <c r="E80" s="188" t="s">
        <v>3855</v>
      </c>
      <c r="F80" s="189" t="s">
        <v>6710</v>
      </c>
      <c r="G80" s="190"/>
      <c r="H80" s="81" t="e">
        <f t="shared" si="13"/>
        <v>#N/A</v>
      </c>
      <c r="I80" s="191"/>
      <c r="J80" s="191" t="e">
        <f t="shared" si="10"/>
        <v>#N/A</v>
      </c>
      <c r="K80" s="192"/>
      <c r="L80" s="105"/>
      <c r="M80" s="105"/>
      <c r="N80" s="105"/>
      <c r="O80" s="105"/>
      <c r="P80" s="193"/>
      <c r="Q80" s="181"/>
      <c r="R80" s="97"/>
      <c r="S80" s="182"/>
      <c r="T80" s="105"/>
      <c r="U80" s="97"/>
      <c r="V80" s="184"/>
      <c r="W80" s="181"/>
      <c r="X80" s="97"/>
      <c r="Y80" s="182"/>
      <c r="Z80" s="105"/>
      <c r="AA80" s="97"/>
      <c r="AB80" s="184"/>
      <c r="AC80" s="181"/>
      <c r="AD80" s="97"/>
      <c r="AE80" s="182"/>
      <c r="AF80" s="105"/>
      <c r="AG80" s="97"/>
      <c r="AH80" s="184"/>
      <c r="AI80" s="181"/>
      <c r="AJ80" s="97"/>
      <c r="AK80" s="182"/>
      <c r="AL80" s="105"/>
      <c r="AM80" s="97"/>
      <c r="AN80" s="184"/>
      <c r="AO80" s="181"/>
      <c r="AP80" s="97"/>
      <c r="AQ80" s="182"/>
      <c r="AR80" s="105"/>
      <c r="AS80" s="97"/>
      <c r="AT80" s="184"/>
    </row>
    <row r="81" spans="4:49" s="91" customFormat="1" x14ac:dyDescent="0.25">
      <c r="D81" s="187" t="s">
        <v>42</v>
      </c>
      <c r="E81" s="188" t="s">
        <v>3856</v>
      </c>
      <c r="F81" s="189" t="s">
        <v>6710</v>
      </c>
      <c r="G81" s="190"/>
      <c r="H81" s="81" t="e">
        <f t="shared" si="13"/>
        <v>#N/A</v>
      </c>
      <c r="I81" s="191"/>
      <c r="J81" s="191" t="e">
        <f t="shared" si="10"/>
        <v>#N/A</v>
      </c>
      <c r="K81" s="192"/>
      <c r="L81" s="105"/>
      <c r="M81" s="105"/>
      <c r="N81" s="105"/>
      <c r="O81" s="105"/>
      <c r="P81" s="193"/>
      <c r="Q81" s="181"/>
      <c r="R81" s="97"/>
      <c r="S81" s="182"/>
      <c r="T81" s="105"/>
      <c r="U81" s="97"/>
      <c r="V81" s="184"/>
      <c r="W81" s="181"/>
      <c r="X81" s="97"/>
      <c r="Y81" s="182"/>
      <c r="Z81" s="105"/>
      <c r="AA81" s="97"/>
      <c r="AB81" s="184"/>
      <c r="AC81" s="181"/>
      <c r="AD81" s="97"/>
      <c r="AE81" s="182"/>
      <c r="AF81" s="105"/>
      <c r="AG81" s="97"/>
      <c r="AH81" s="184"/>
      <c r="AI81" s="181"/>
      <c r="AJ81" s="97"/>
      <c r="AK81" s="182"/>
      <c r="AL81" s="105"/>
      <c r="AM81" s="97"/>
      <c r="AN81" s="184"/>
      <c r="AO81" s="181"/>
      <c r="AP81" s="97"/>
      <c r="AQ81" s="182"/>
      <c r="AR81" s="105"/>
      <c r="AS81" s="97"/>
      <c r="AT81" s="184"/>
    </row>
    <row r="82" spans="4:49" s="91" customFormat="1" x14ac:dyDescent="0.25">
      <c r="D82" s="187" t="s">
        <v>42</v>
      </c>
      <c r="E82" s="188" t="s">
        <v>3857</v>
      </c>
      <c r="F82" s="189" t="s">
        <v>6710</v>
      </c>
      <c r="G82" s="190"/>
      <c r="H82" s="81" t="e">
        <f t="shared" si="13"/>
        <v>#N/A</v>
      </c>
      <c r="I82" s="191"/>
      <c r="J82" s="191" t="e">
        <f t="shared" si="10"/>
        <v>#N/A</v>
      </c>
      <c r="K82" s="192"/>
      <c r="L82" s="105"/>
      <c r="M82" s="105"/>
      <c r="N82" s="105"/>
      <c r="O82" s="105"/>
      <c r="P82" s="193"/>
      <c r="Q82" s="181"/>
      <c r="R82" s="97"/>
      <c r="S82" s="182"/>
      <c r="T82" s="105"/>
      <c r="U82" s="97"/>
      <c r="V82" s="184"/>
      <c r="W82" s="181"/>
      <c r="X82" s="97"/>
      <c r="Y82" s="182"/>
      <c r="Z82" s="105"/>
      <c r="AA82" s="97"/>
      <c r="AB82" s="184"/>
      <c r="AC82" s="181"/>
      <c r="AD82" s="97"/>
      <c r="AE82" s="182"/>
      <c r="AF82" s="105"/>
      <c r="AG82" s="97"/>
      <c r="AH82" s="184"/>
      <c r="AI82" s="181"/>
      <c r="AJ82" s="97"/>
      <c r="AK82" s="182"/>
      <c r="AL82" s="105"/>
      <c r="AM82" s="97"/>
      <c r="AN82" s="184"/>
      <c r="AO82" s="181"/>
      <c r="AP82" s="97"/>
      <c r="AQ82" s="182"/>
      <c r="AR82" s="105"/>
      <c r="AS82" s="97"/>
      <c r="AT82" s="184"/>
    </row>
    <row r="83" spans="4:49" s="91" customFormat="1" ht="30" customHeight="1" x14ac:dyDescent="0.25">
      <c r="D83" s="74" t="s">
        <v>6446</v>
      </c>
      <c r="E83" s="96" t="s">
        <v>6442</v>
      </c>
      <c r="F83" s="82">
        <f>IF(L83&lt;&gt;0,MAX(L83,R83,X83,AD83,AJ83),"NE")</f>
        <v>46154</v>
      </c>
      <c r="G83" s="83" t="str">
        <f t="shared" si="14"/>
        <v>B</v>
      </c>
      <c r="H83" s="81" t="str">
        <f t="shared" si="13"/>
        <v>MR_DER-1736_26</v>
      </c>
      <c r="I83" s="84" t="str">
        <f t="shared" ref="I83:I94" si="15">IF(F83="NE",F83,IF(INDEX(K83:CP83,,MATCH(F83,K83:CP83,0)+3)&lt;&gt;0,INDEX(K83:CP83,,MATCH(F83,K83:CP83,0)+3),"ND"))</f>
        <v>ND</v>
      </c>
      <c r="J83" s="85" t="str">
        <f>IF(G83="NE",G83,IF(INDEX(K83:CQ83,,MATCH(G83,K83:CQ83,0)+3)&lt;&gt;0,INDEX(K83:CQ83,,MATCH(G83,K83:CQ83,0)+3),"ND"))</f>
        <v>ND</v>
      </c>
      <c r="K83" s="192" t="s">
        <v>3730</v>
      </c>
      <c r="L83" s="97">
        <v>44979</v>
      </c>
      <c r="M83" s="88" t="s">
        <v>6450</v>
      </c>
      <c r="N83" s="74" t="s">
        <v>5537</v>
      </c>
      <c r="O83" s="102">
        <v>45008</v>
      </c>
      <c r="P83" s="193" t="s">
        <v>3777</v>
      </c>
      <c r="Q83" s="181" t="s">
        <v>3748</v>
      </c>
      <c r="R83" s="97">
        <v>45133</v>
      </c>
      <c r="S83" s="88" t="s">
        <v>6726</v>
      </c>
      <c r="T83" s="105" t="s">
        <v>6098</v>
      </c>
      <c r="U83" s="97">
        <v>45159</v>
      </c>
      <c r="V83" s="193" t="s">
        <v>3777</v>
      </c>
      <c r="W83" s="181" t="s">
        <v>5626</v>
      </c>
      <c r="X83" s="97">
        <v>45187</v>
      </c>
      <c r="Y83" s="90" t="s">
        <v>6825</v>
      </c>
      <c r="Z83" s="207" t="s">
        <v>5537</v>
      </c>
      <c r="AA83" s="207">
        <v>45198</v>
      </c>
      <c r="AB83" s="184"/>
      <c r="AC83" s="181" t="s">
        <v>5811</v>
      </c>
      <c r="AD83" s="97">
        <v>45294</v>
      </c>
      <c r="AE83" s="90" t="s">
        <v>7035</v>
      </c>
      <c r="AF83" s="105"/>
      <c r="AG83" s="97"/>
      <c r="AH83" s="184" t="s">
        <v>3777</v>
      </c>
      <c r="AI83" s="181" t="s">
        <v>5811</v>
      </c>
      <c r="AJ83" s="97">
        <v>46154</v>
      </c>
      <c r="AK83" s="23" t="s">
        <v>12650</v>
      </c>
      <c r="AL83" s="105"/>
      <c r="AM83" s="97"/>
      <c r="AN83" s="184"/>
      <c r="AO83" s="181"/>
      <c r="AP83" s="97"/>
      <c r="AQ83" s="182"/>
      <c r="AR83" s="105"/>
      <c r="AS83" s="97"/>
      <c r="AT83" s="184"/>
    </row>
    <row r="84" spans="4:49" s="91" customFormat="1" ht="25.5" x14ac:dyDescent="0.25">
      <c r="D84" s="74" t="s">
        <v>6447</v>
      </c>
      <c r="E84" s="96" t="s">
        <v>6443</v>
      </c>
      <c r="F84" s="82">
        <f>IF(L84&lt;&gt;0,MAX(L84,R84,X84,AD84,AJ84),"NE")</f>
        <v>46154</v>
      </c>
      <c r="G84" s="83" t="str">
        <f t="shared" si="14"/>
        <v>B</v>
      </c>
      <c r="H84" s="81" t="str">
        <f t="shared" si="13"/>
        <v>MR_DER-1736_26</v>
      </c>
      <c r="I84" s="84" t="str">
        <f t="shared" si="15"/>
        <v>ND</v>
      </c>
      <c r="J84" s="85" t="str">
        <f t="shared" si="10"/>
        <v>ND</v>
      </c>
      <c r="K84" s="192" t="s">
        <v>3730</v>
      </c>
      <c r="L84" s="97">
        <v>44979</v>
      </c>
      <c r="M84" s="88" t="s">
        <v>6450</v>
      </c>
      <c r="N84" s="74" t="s">
        <v>5537</v>
      </c>
      <c r="O84" s="102">
        <v>45008</v>
      </c>
      <c r="P84" s="193" t="s">
        <v>3777</v>
      </c>
      <c r="Q84" s="181" t="s">
        <v>3748</v>
      </c>
      <c r="R84" s="97">
        <v>45133</v>
      </c>
      <c r="S84" s="88" t="s">
        <v>6726</v>
      </c>
      <c r="T84" s="105" t="s">
        <v>6098</v>
      </c>
      <c r="U84" s="97">
        <v>45159</v>
      </c>
      <c r="V84" s="193" t="s">
        <v>3777</v>
      </c>
      <c r="W84" s="181" t="s">
        <v>5626</v>
      </c>
      <c r="X84" s="97">
        <v>45187</v>
      </c>
      <c r="Y84" s="90" t="s">
        <v>6825</v>
      </c>
      <c r="Z84" s="105" t="s">
        <v>5539</v>
      </c>
      <c r="AA84" s="207">
        <v>45198</v>
      </c>
      <c r="AB84" s="184"/>
      <c r="AC84" s="181" t="s">
        <v>5811</v>
      </c>
      <c r="AD84" s="97">
        <v>45294</v>
      </c>
      <c r="AE84" s="90" t="s">
        <v>7035</v>
      </c>
      <c r="AF84" s="105"/>
      <c r="AG84" s="97"/>
      <c r="AH84" s="184" t="s">
        <v>3777</v>
      </c>
      <c r="AI84" s="181" t="s">
        <v>5811</v>
      </c>
      <c r="AJ84" s="97">
        <v>46154</v>
      </c>
      <c r="AK84" s="23" t="s">
        <v>12650</v>
      </c>
      <c r="AL84" s="105"/>
      <c r="AM84" s="97"/>
      <c r="AN84" s="184"/>
      <c r="AO84" s="181"/>
      <c r="AP84" s="97"/>
      <c r="AQ84" s="182"/>
      <c r="AR84" s="105"/>
      <c r="AS84" s="97"/>
      <c r="AT84" s="184"/>
    </row>
    <row r="85" spans="4:49" s="91" customFormat="1" ht="38.25" x14ac:dyDescent="0.25">
      <c r="D85" s="74" t="s">
        <v>6448</v>
      </c>
      <c r="E85" s="96" t="s">
        <v>6444</v>
      </c>
      <c r="F85" s="82">
        <f>IF(L85&lt;&gt;0,MAX(L85,R85,X85,AD85,AJ85,AP85,AV85),"NE")</f>
        <v>46154</v>
      </c>
      <c r="G85" s="83" t="str">
        <f t="shared" si="14"/>
        <v>C</v>
      </c>
      <c r="H85" s="81" t="str">
        <f t="shared" si="13"/>
        <v>MR_DER-1736_26</v>
      </c>
      <c r="I85" s="84" t="str">
        <f t="shared" si="15"/>
        <v>ND</v>
      </c>
      <c r="J85" s="85" t="str">
        <f t="shared" si="10"/>
        <v>ND</v>
      </c>
      <c r="K85" s="192" t="s">
        <v>3730</v>
      </c>
      <c r="L85" s="97">
        <v>44979</v>
      </c>
      <c r="M85" s="88" t="s">
        <v>6450</v>
      </c>
      <c r="N85" s="74" t="s">
        <v>5537</v>
      </c>
      <c r="O85" s="102">
        <v>45008</v>
      </c>
      <c r="P85" s="193" t="s">
        <v>3777</v>
      </c>
      <c r="Q85" s="181" t="s">
        <v>3748</v>
      </c>
      <c r="R85" s="97">
        <v>45133</v>
      </c>
      <c r="S85" s="88" t="s">
        <v>6726</v>
      </c>
      <c r="T85" s="105" t="s">
        <v>6098</v>
      </c>
      <c r="U85" s="97">
        <v>45159</v>
      </c>
      <c r="V85" s="193" t="s">
        <v>3777</v>
      </c>
      <c r="W85" s="181" t="s">
        <v>5626</v>
      </c>
      <c r="X85" s="97">
        <v>45187</v>
      </c>
      <c r="Y85" s="90" t="s">
        <v>6825</v>
      </c>
      <c r="Z85" s="207" t="s">
        <v>5537</v>
      </c>
      <c r="AA85" s="207">
        <v>45198</v>
      </c>
      <c r="AB85" s="184"/>
      <c r="AC85" s="181" t="s">
        <v>5811</v>
      </c>
      <c r="AD85" s="97">
        <v>45294</v>
      </c>
      <c r="AE85" s="90" t="s">
        <v>7035</v>
      </c>
      <c r="AF85" s="105"/>
      <c r="AG85" s="97"/>
      <c r="AH85" s="184" t="s">
        <v>3777</v>
      </c>
      <c r="AI85" s="181" t="s">
        <v>6393</v>
      </c>
      <c r="AJ85" s="97">
        <v>45394</v>
      </c>
      <c r="AK85" s="90" t="s">
        <v>7509</v>
      </c>
      <c r="AL85" s="78" t="s">
        <v>5539</v>
      </c>
      <c r="AM85" s="89">
        <v>45400</v>
      </c>
      <c r="AN85" s="184"/>
      <c r="AO85" s="181" t="s">
        <v>6649</v>
      </c>
      <c r="AP85" s="97">
        <v>45401</v>
      </c>
      <c r="AQ85" s="90" t="s">
        <v>7576</v>
      </c>
      <c r="AR85" s="105"/>
      <c r="AS85" s="97"/>
      <c r="AT85" s="184"/>
      <c r="AU85" s="91" t="s">
        <v>6649</v>
      </c>
      <c r="AV85" s="97">
        <v>46154</v>
      </c>
      <c r="AW85" s="23" t="s">
        <v>12650</v>
      </c>
    </row>
    <row r="86" spans="4:49" s="91" customFormat="1" ht="25.5" x14ac:dyDescent="0.25">
      <c r="D86" s="74" t="s">
        <v>6449</v>
      </c>
      <c r="E86" s="96" t="s">
        <v>6445</v>
      </c>
      <c r="F86" s="82">
        <f t="shared" ref="F86:F92" si="16">IF(L86&lt;&gt;0,MAX(L86,R86,X86,AD86,AJ86,AP86),"NE")</f>
        <v>46154</v>
      </c>
      <c r="G86" s="83" t="str">
        <f t="shared" si="14"/>
        <v>B</v>
      </c>
      <c r="H86" s="81" t="str">
        <f t="shared" si="13"/>
        <v>MR_DER-1736_26</v>
      </c>
      <c r="I86" s="84" t="str">
        <f t="shared" si="15"/>
        <v>ND</v>
      </c>
      <c r="J86" s="85" t="str">
        <f t="shared" si="10"/>
        <v>ND</v>
      </c>
      <c r="K86" s="192" t="s">
        <v>3730</v>
      </c>
      <c r="L86" s="97">
        <v>44979</v>
      </c>
      <c r="M86" s="88" t="s">
        <v>6450</v>
      </c>
      <c r="N86" s="74" t="s">
        <v>5537</v>
      </c>
      <c r="O86" s="102">
        <v>45008</v>
      </c>
      <c r="P86" s="193" t="s">
        <v>3777</v>
      </c>
      <c r="Q86" s="181" t="s">
        <v>3748</v>
      </c>
      <c r="R86" s="97">
        <v>45133</v>
      </c>
      <c r="S86" s="88" t="s">
        <v>6726</v>
      </c>
      <c r="T86" s="105" t="s">
        <v>6098</v>
      </c>
      <c r="U86" s="97">
        <v>45159</v>
      </c>
      <c r="V86" s="193" t="s">
        <v>3777</v>
      </c>
      <c r="W86" s="181" t="s">
        <v>5626</v>
      </c>
      <c r="X86" s="97">
        <v>45187</v>
      </c>
      <c r="Y86" s="90" t="s">
        <v>6825</v>
      </c>
      <c r="Z86" s="105" t="s">
        <v>5539</v>
      </c>
      <c r="AA86" s="207">
        <v>45198</v>
      </c>
      <c r="AB86" s="184"/>
      <c r="AC86" s="181" t="s">
        <v>5811</v>
      </c>
      <c r="AD86" s="97">
        <v>45294</v>
      </c>
      <c r="AE86" s="90" t="s">
        <v>7035</v>
      </c>
      <c r="AF86" s="105"/>
      <c r="AG86" s="97"/>
      <c r="AH86" s="184" t="s">
        <v>3777</v>
      </c>
      <c r="AI86" s="181" t="s">
        <v>5811</v>
      </c>
      <c r="AJ86" s="97">
        <v>46154</v>
      </c>
      <c r="AK86" s="23" t="s">
        <v>12650</v>
      </c>
      <c r="AL86" s="105"/>
      <c r="AM86" s="97"/>
      <c r="AN86" s="184"/>
      <c r="AO86" s="181"/>
      <c r="AP86" s="97"/>
      <c r="AQ86" s="182"/>
      <c r="AR86" s="105"/>
      <c r="AS86" s="97"/>
      <c r="AT86" s="184"/>
    </row>
    <row r="87" spans="4:49" s="91" customFormat="1" ht="25.5" x14ac:dyDescent="0.25">
      <c r="D87" s="74" t="s">
        <v>7511</v>
      </c>
      <c r="E87" s="96" t="s">
        <v>7510</v>
      </c>
      <c r="F87" s="82">
        <f t="shared" si="16"/>
        <v>46154</v>
      </c>
      <c r="G87" s="83" t="str">
        <f t="shared" si="14"/>
        <v>A</v>
      </c>
      <c r="H87" s="81" t="str">
        <f t="shared" si="13"/>
        <v>MR_DER-1735_26</v>
      </c>
      <c r="I87" s="84" t="str">
        <f>IF(F87="NE",F87,IF(INDEX(K87:CP87,,MATCH(F87,K87:CP87,0)+3)&lt;&gt;0,INDEX(K87:CP87,,MATCH(F87,K87:CP87,0)+3),"ND"))</f>
        <v>ND</v>
      </c>
      <c r="J87" s="85" t="str">
        <f>IF(G87="NE",G87,IF(INDEX(K87:CQ87,,MATCH(G87,K87:CQ87,0)+3)&lt;&gt;0,INDEX(K87:CQ87,,MATCH(G87,K87:CQ87,0)+3),"ND"))</f>
        <v>ND</v>
      </c>
      <c r="K87" s="181" t="s">
        <v>3730</v>
      </c>
      <c r="L87" s="97">
        <v>45394</v>
      </c>
      <c r="M87" s="90" t="s">
        <v>7509</v>
      </c>
      <c r="N87" s="102" t="s">
        <v>5539</v>
      </c>
      <c r="O87" s="102">
        <v>45408</v>
      </c>
      <c r="P87" s="193"/>
      <c r="Q87" s="103" t="s">
        <v>3748</v>
      </c>
      <c r="R87" s="102">
        <v>45415</v>
      </c>
      <c r="S87" s="90" t="s">
        <v>7681</v>
      </c>
      <c r="T87" s="105"/>
      <c r="U87" s="97"/>
      <c r="V87" s="193"/>
      <c r="W87" s="181" t="s">
        <v>3748</v>
      </c>
      <c r="X87" s="97">
        <v>46154</v>
      </c>
      <c r="Y87" s="23" t="s">
        <v>12649</v>
      </c>
      <c r="Z87" s="208"/>
      <c r="AA87" s="207"/>
      <c r="AB87" s="209"/>
      <c r="AC87" s="181"/>
      <c r="AD87" s="97"/>
      <c r="AE87" s="90"/>
      <c r="AF87" s="105"/>
      <c r="AG87" s="97"/>
      <c r="AH87" s="184"/>
      <c r="AI87" s="210"/>
      <c r="AJ87" s="207"/>
      <c r="AK87" s="211"/>
      <c r="AL87" s="208"/>
      <c r="AM87" s="207"/>
      <c r="AN87" s="209"/>
      <c r="AO87" s="210"/>
      <c r="AP87" s="207"/>
      <c r="AQ87" s="211"/>
      <c r="AR87" s="208"/>
      <c r="AS87" s="207"/>
      <c r="AT87" s="209"/>
    </row>
    <row r="88" spans="4:49" s="91" customFormat="1" ht="38.25" x14ac:dyDescent="0.25">
      <c r="D88" s="74" t="s">
        <v>6455</v>
      </c>
      <c r="E88" s="96" t="s">
        <v>6451</v>
      </c>
      <c r="F88" s="82">
        <f t="shared" si="16"/>
        <v>46154</v>
      </c>
      <c r="G88" s="83" t="str">
        <f t="shared" si="14"/>
        <v>B</v>
      </c>
      <c r="H88" s="81" t="str">
        <f t="shared" si="13"/>
        <v>MR_DER-1736_26</v>
      </c>
      <c r="I88" s="84" t="str">
        <f t="shared" si="15"/>
        <v>ND</v>
      </c>
      <c r="J88" s="85" t="str">
        <f t="shared" si="10"/>
        <v>ND</v>
      </c>
      <c r="K88" s="192" t="s">
        <v>3730</v>
      </c>
      <c r="L88" s="97">
        <v>44979</v>
      </c>
      <c r="M88" s="88" t="s">
        <v>6459</v>
      </c>
      <c r="N88" s="74" t="s">
        <v>5537</v>
      </c>
      <c r="O88" s="102">
        <v>45008</v>
      </c>
      <c r="P88" s="193" t="s">
        <v>3777</v>
      </c>
      <c r="Q88" s="181" t="s">
        <v>3748</v>
      </c>
      <c r="R88" s="97">
        <v>45133</v>
      </c>
      <c r="S88" s="88" t="s">
        <v>6726</v>
      </c>
      <c r="T88" s="105" t="s">
        <v>6098</v>
      </c>
      <c r="U88" s="97">
        <v>45159</v>
      </c>
      <c r="V88" s="193" t="s">
        <v>3777</v>
      </c>
      <c r="W88" s="181" t="s">
        <v>5626</v>
      </c>
      <c r="X88" s="97">
        <v>45187</v>
      </c>
      <c r="Y88" s="90" t="s">
        <v>6825</v>
      </c>
      <c r="Z88" s="207" t="s">
        <v>5537</v>
      </c>
      <c r="AA88" s="207">
        <v>45198</v>
      </c>
      <c r="AB88" s="209"/>
      <c r="AC88" s="181" t="s">
        <v>5811</v>
      </c>
      <c r="AD88" s="97">
        <v>45294</v>
      </c>
      <c r="AE88" s="90" t="s">
        <v>7035</v>
      </c>
      <c r="AF88" s="105"/>
      <c r="AG88" s="97"/>
      <c r="AH88" s="184" t="s">
        <v>3777</v>
      </c>
      <c r="AI88" s="210" t="s">
        <v>5811</v>
      </c>
      <c r="AJ88" s="97">
        <v>46154</v>
      </c>
      <c r="AK88" s="23" t="s">
        <v>12650</v>
      </c>
      <c r="AL88" s="208"/>
      <c r="AM88" s="207"/>
      <c r="AN88" s="209"/>
      <c r="AO88" s="210"/>
      <c r="AP88" s="207"/>
      <c r="AQ88" s="211"/>
      <c r="AR88" s="208"/>
      <c r="AS88" s="207"/>
      <c r="AT88" s="209"/>
    </row>
    <row r="89" spans="4:49" s="91" customFormat="1" ht="25.5" x14ac:dyDescent="0.25">
      <c r="D89" s="74" t="s">
        <v>6456</v>
      </c>
      <c r="E89" s="96" t="s">
        <v>6452</v>
      </c>
      <c r="F89" s="82">
        <f t="shared" si="16"/>
        <v>46154</v>
      </c>
      <c r="G89" s="83" t="str">
        <f t="shared" si="14"/>
        <v>B</v>
      </c>
      <c r="H89" s="81" t="str">
        <f t="shared" si="13"/>
        <v>MR_DER-1736_26</v>
      </c>
      <c r="I89" s="84" t="str">
        <f t="shared" si="15"/>
        <v>ND</v>
      </c>
      <c r="J89" s="85" t="str">
        <f t="shared" si="10"/>
        <v>ND</v>
      </c>
      <c r="K89" s="192" t="s">
        <v>3730</v>
      </c>
      <c r="L89" s="97">
        <v>44979</v>
      </c>
      <c r="M89" s="88" t="s">
        <v>6459</v>
      </c>
      <c r="N89" s="74" t="s">
        <v>5537</v>
      </c>
      <c r="O89" s="102">
        <v>45008</v>
      </c>
      <c r="P89" s="193" t="s">
        <v>3777</v>
      </c>
      <c r="Q89" s="181" t="s">
        <v>3748</v>
      </c>
      <c r="R89" s="97">
        <v>45133</v>
      </c>
      <c r="S89" s="88" t="s">
        <v>6726</v>
      </c>
      <c r="T89" s="105" t="s">
        <v>6098</v>
      </c>
      <c r="U89" s="97">
        <v>45159</v>
      </c>
      <c r="V89" s="193" t="s">
        <v>3777</v>
      </c>
      <c r="W89" s="181" t="s">
        <v>5626</v>
      </c>
      <c r="X89" s="97">
        <v>45187</v>
      </c>
      <c r="Y89" s="90" t="s">
        <v>6825</v>
      </c>
      <c r="Z89" s="105" t="s">
        <v>5539</v>
      </c>
      <c r="AA89" s="207">
        <v>45198</v>
      </c>
      <c r="AB89" s="209"/>
      <c r="AC89" s="181" t="s">
        <v>5811</v>
      </c>
      <c r="AD89" s="97">
        <v>45294</v>
      </c>
      <c r="AE89" s="90" t="s">
        <v>7035</v>
      </c>
      <c r="AF89" s="105"/>
      <c r="AG89" s="97"/>
      <c r="AH89" s="184" t="s">
        <v>3777</v>
      </c>
      <c r="AI89" s="210" t="s">
        <v>5811</v>
      </c>
      <c r="AJ89" s="97">
        <v>46154</v>
      </c>
      <c r="AK89" s="23" t="s">
        <v>12650</v>
      </c>
      <c r="AL89" s="208"/>
      <c r="AM89" s="207"/>
      <c r="AN89" s="209"/>
      <c r="AO89" s="210"/>
      <c r="AP89" s="207"/>
      <c r="AQ89" s="211"/>
      <c r="AR89" s="208"/>
      <c r="AS89" s="207"/>
      <c r="AT89" s="209"/>
    </row>
    <row r="90" spans="4:49" s="91" customFormat="1" ht="38.25" x14ac:dyDescent="0.25">
      <c r="D90" s="74" t="s">
        <v>6457</v>
      </c>
      <c r="E90" s="96" t="s">
        <v>6453</v>
      </c>
      <c r="F90" s="82">
        <f>IF(L90&lt;&gt;0,MAX(L90,R90,X90,AD90,AJ90,AP90,AV90),"NE")</f>
        <v>46154</v>
      </c>
      <c r="G90" s="83" t="str">
        <f t="shared" si="14"/>
        <v>C</v>
      </c>
      <c r="H90" s="81" t="str">
        <f t="shared" si="13"/>
        <v>MR_DER-1736_26</v>
      </c>
      <c r="I90" s="84" t="str">
        <f t="shared" si="15"/>
        <v>ND</v>
      </c>
      <c r="J90" s="85" t="str">
        <f t="shared" si="10"/>
        <v>ND</v>
      </c>
      <c r="K90" s="192" t="s">
        <v>3730</v>
      </c>
      <c r="L90" s="97">
        <v>44979</v>
      </c>
      <c r="M90" s="88" t="s">
        <v>6459</v>
      </c>
      <c r="N90" s="74" t="s">
        <v>5537</v>
      </c>
      <c r="O90" s="102">
        <v>45008</v>
      </c>
      <c r="P90" s="193" t="s">
        <v>3777</v>
      </c>
      <c r="Q90" s="181" t="s">
        <v>3748</v>
      </c>
      <c r="R90" s="97">
        <v>45133</v>
      </c>
      <c r="S90" s="88" t="s">
        <v>6726</v>
      </c>
      <c r="T90" s="105" t="s">
        <v>6098</v>
      </c>
      <c r="U90" s="97">
        <v>45159</v>
      </c>
      <c r="V90" s="193" t="s">
        <v>3777</v>
      </c>
      <c r="W90" s="181" t="s">
        <v>5626</v>
      </c>
      <c r="X90" s="97">
        <v>45187</v>
      </c>
      <c r="Y90" s="90" t="s">
        <v>6825</v>
      </c>
      <c r="Z90" s="207" t="s">
        <v>5537</v>
      </c>
      <c r="AA90" s="207">
        <v>45198</v>
      </c>
      <c r="AB90" s="209"/>
      <c r="AC90" s="181" t="s">
        <v>5811</v>
      </c>
      <c r="AD90" s="97">
        <v>45294</v>
      </c>
      <c r="AE90" s="90" t="s">
        <v>7035</v>
      </c>
      <c r="AF90" s="105"/>
      <c r="AG90" s="97"/>
      <c r="AH90" s="184" t="s">
        <v>3777</v>
      </c>
      <c r="AI90" s="181" t="s">
        <v>6393</v>
      </c>
      <c r="AJ90" s="97">
        <v>45394</v>
      </c>
      <c r="AK90" s="90" t="s">
        <v>7509</v>
      </c>
      <c r="AL90" s="78" t="s">
        <v>5539</v>
      </c>
      <c r="AM90" s="89">
        <v>45400</v>
      </c>
      <c r="AN90" s="209"/>
      <c r="AO90" s="181" t="s">
        <v>6649</v>
      </c>
      <c r="AP90" s="97">
        <v>45401</v>
      </c>
      <c r="AQ90" s="90" t="s">
        <v>7576</v>
      </c>
      <c r="AR90" s="208"/>
      <c r="AS90" s="207"/>
      <c r="AT90" s="209"/>
      <c r="AU90" s="91" t="s">
        <v>6649</v>
      </c>
      <c r="AV90" s="97">
        <v>46154</v>
      </c>
      <c r="AW90" s="23" t="s">
        <v>12650</v>
      </c>
    </row>
    <row r="91" spans="4:49" s="91" customFormat="1" ht="25.5" x14ac:dyDescent="0.25">
      <c r="D91" s="74" t="s">
        <v>6458</v>
      </c>
      <c r="E91" s="96" t="s">
        <v>6454</v>
      </c>
      <c r="F91" s="82">
        <f>IF(L91&lt;&gt;0,MAX(L91,R91,X91,AD91,AJ91,AP91,AV91),"NE")</f>
        <v>46154</v>
      </c>
      <c r="G91" s="83" t="str">
        <f t="shared" si="14"/>
        <v>B</v>
      </c>
      <c r="H91" s="81" t="str">
        <f t="shared" si="13"/>
        <v>MR_DER-1736_26</v>
      </c>
      <c r="I91" s="84" t="str">
        <f t="shared" si="15"/>
        <v>ND</v>
      </c>
      <c r="J91" s="85" t="str">
        <f t="shared" si="10"/>
        <v>ND</v>
      </c>
      <c r="K91" s="192" t="s">
        <v>3730</v>
      </c>
      <c r="L91" s="97">
        <v>44979</v>
      </c>
      <c r="M91" s="88" t="s">
        <v>6459</v>
      </c>
      <c r="N91" s="74" t="s">
        <v>5537</v>
      </c>
      <c r="O91" s="102">
        <v>45008</v>
      </c>
      <c r="P91" s="193" t="s">
        <v>3777</v>
      </c>
      <c r="Q91" s="181" t="s">
        <v>3748</v>
      </c>
      <c r="R91" s="97">
        <v>45133</v>
      </c>
      <c r="S91" s="88" t="s">
        <v>6726</v>
      </c>
      <c r="T91" s="105" t="s">
        <v>6098</v>
      </c>
      <c r="U91" s="97">
        <v>45159</v>
      </c>
      <c r="V91" s="193" t="s">
        <v>3777</v>
      </c>
      <c r="W91" s="181" t="s">
        <v>5626</v>
      </c>
      <c r="X91" s="97">
        <v>45187</v>
      </c>
      <c r="Y91" s="90" t="s">
        <v>6825</v>
      </c>
      <c r="Z91" s="208" t="s">
        <v>5536</v>
      </c>
      <c r="AA91" s="207">
        <v>45198</v>
      </c>
      <c r="AB91" s="209"/>
      <c r="AC91" s="181" t="s">
        <v>6229</v>
      </c>
      <c r="AD91" s="97">
        <v>45294</v>
      </c>
      <c r="AE91" s="90" t="s">
        <v>7035</v>
      </c>
      <c r="AF91" s="105" t="s">
        <v>5536</v>
      </c>
      <c r="AG91" s="97">
        <v>45373</v>
      </c>
      <c r="AH91" s="184" t="s">
        <v>3777</v>
      </c>
      <c r="AI91" s="210" t="s">
        <v>6340</v>
      </c>
      <c r="AJ91" s="207">
        <v>45420</v>
      </c>
      <c r="AK91" s="100" t="s">
        <v>7687</v>
      </c>
      <c r="AL91" s="76" t="s">
        <v>5538</v>
      </c>
      <c r="AM91" s="79">
        <v>45426</v>
      </c>
      <c r="AN91" s="209"/>
      <c r="AO91" s="210" t="s">
        <v>5811</v>
      </c>
      <c r="AP91" s="207">
        <v>45427</v>
      </c>
      <c r="AQ91" s="90" t="s">
        <v>7695</v>
      </c>
      <c r="AR91" s="208"/>
      <c r="AS91" s="207"/>
      <c r="AT91" s="209"/>
      <c r="AU91" s="91" t="s">
        <v>5811</v>
      </c>
      <c r="AV91" s="97">
        <v>46154</v>
      </c>
      <c r="AW91" s="23" t="s">
        <v>12650</v>
      </c>
    </row>
    <row r="92" spans="4:49" s="91" customFormat="1" ht="25.5" x14ac:dyDescent="0.25">
      <c r="D92" s="74" t="s">
        <v>7513</v>
      </c>
      <c r="E92" s="96" t="s">
        <v>7512</v>
      </c>
      <c r="F92" s="82">
        <f t="shared" si="16"/>
        <v>46154</v>
      </c>
      <c r="G92" s="83" t="str">
        <f t="shared" si="14"/>
        <v>A</v>
      </c>
      <c r="H92" s="81" t="str">
        <f t="shared" si="13"/>
        <v>MR_DER-1735_26</v>
      </c>
      <c r="I92" s="84" t="str">
        <f t="shared" si="15"/>
        <v>ND</v>
      </c>
      <c r="J92" s="85" t="str">
        <f t="shared" si="10"/>
        <v>ND</v>
      </c>
      <c r="K92" s="181" t="s">
        <v>3730</v>
      </c>
      <c r="L92" s="97">
        <v>45394</v>
      </c>
      <c r="M92" s="90" t="s">
        <v>7509</v>
      </c>
      <c r="N92" s="102" t="s">
        <v>5539</v>
      </c>
      <c r="O92" s="102">
        <v>45408</v>
      </c>
      <c r="Q92" s="103" t="s">
        <v>3748</v>
      </c>
      <c r="R92" s="102">
        <v>45415</v>
      </c>
      <c r="S92" s="90" t="s">
        <v>7681</v>
      </c>
      <c r="T92" s="105"/>
      <c r="U92" s="97"/>
      <c r="V92" s="193"/>
      <c r="W92" s="181" t="s">
        <v>3748</v>
      </c>
      <c r="X92" s="97">
        <v>46154</v>
      </c>
      <c r="Y92" s="23" t="s">
        <v>12649</v>
      </c>
      <c r="Z92" s="208"/>
      <c r="AA92" s="207"/>
      <c r="AB92" s="209"/>
      <c r="AC92" s="181"/>
      <c r="AD92" s="97"/>
      <c r="AE92" s="90"/>
      <c r="AF92" s="105"/>
      <c r="AG92" s="97"/>
      <c r="AH92" s="184"/>
      <c r="AI92" s="210"/>
      <c r="AJ92" s="207"/>
      <c r="AK92" s="211"/>
      <c r="AL92" s="208"/>
      <c r="AM92" s="207"/>
      <c r="AN92" s="209"/>
      <c r="AO92" s="210"/>
      <c r="AP92" s="207"/>
      <c r="AQ92" s="211"/>
      <c r="AR92" s="208"/>
      <c r="AS92" s="207"/>
      <c r="AT92" s="209"/>
    </row>
    <row r="93" spans="4:49" s="91" customFormat="1" ht="25.5" x14ac:dyDescent="0.2">
      <c r="D93" s="74" t="s">
        <v>45</v>
      </c>
      <c r="E93" s="96" t="s">
        <v>3858</v>
      </c>
      <c r="F93" s="82">
        <f>IF(L93&lt;&gt;0,MAX(L93,R93,X93,AD93),"NE")</f>
        <v>44916</v>
      </c>
      <c r="G93" s="83" t="str">
        <f t="shared" si="14"/>
        <v>A1</v>
      </c>
      <c r="H93" s="81" t="str">
        <f t="shared" si="13"/>
        <v>MR.DER-0223_22</v>
      </c>
      <c r="I93" s="84">
        <f t="shared" si="15"/>
        <v>44938</v>
      </c>
      <c r="J93" s="85" t="str">
        <f t="shared" si="10"/>
        <v>NÃO APROVADO</v>
      </c>
      <c r="K93" s="192" t="s">
        <v>3730</v>
      </c>
      <c r="L93" s="97">
        <v>44916</v>
      </c>
      <c r="M93" s="99" t="s">
        <v>6043</v>
      </c>
      <c r="N93" s="105" t="s">
        <v>5536</v>
      </c>
      <c r="O93" s="97">
        <v>44938</v>
      </c>
      <c r="P93" s="111" t="s">
        <v>6106</v>
      </c>
      <c r="Q93" s="181"/>
      <c r="R93" s="97"/>
      <c r="S93" s="182"/>
      <c r="T93" s="105"/>
      <c r="U93" s="97"/>
      <c r="V93" s="184"/>
      <c r="W93" s="181"/>
      <c r="X93" s="97"/>
      <c r="Y93" s="182"/>
      <c r="Z93" s="105"/>
      <c r="AA93" s="97"/>
      <c r="AB93" s="184"/>
      <c r="AC93" s="181"/>
      <c r="AD93" s="97"/>
      <c r="AE93" s="182"/>
      <c r="AF93" s="105"/>
      <c r="AG93" s="97"/>
      <c r="AH93" s="184"/>
      <c r="AI93" s="181"/>
      <c r="AJ93" s="97"/>
      <c r="AK93" s="182"/>
      <c r="AL93" s="105"/>
      <c r="AM93" s="97"/>
      <c r="AN93" s="184"/>
      <c r="AO93" s="181"/>
      <c r="AP93" s="97"/>
      <c r="AQ93" s="182"/>
      <c r="AR93" s="105"/>
      <c r="AS93" s="97"/>
      <c r="AT93" s="184"/>
    </row>
    <row r="94" spans="4:49" s="91" customFormat="1" ht="25.5" x14ac:dyDescent="0.2">
      <c r="D94" s="74" t="s">
        <v>45</v>
      </c>
      <c r="E94" s="96" t="s">
        <v>3859</v>
      </c>
      <c r="F94" s="82">
        <f>IF(L94&lt;&gt;0,MAX(L94,R94,X94,AD94),"NE")</f>
        <v>44916</v>
      </c>
      <c r="G94" s="83" t="str">
        <f t="shared" si="14"/>
        <v>A1</v>
      </c>
      <c r="H94" s="81" t="str">
        <f t="shared" si="13"/>
        <v>MR.DER-0223_22</v>
      </c>
      <c r="I94" s="84">
        <f t="shared" si="15"/>
        <v>44938</v>
      </c>
      <c r="J94" s="85" t="str">
        <f t="shared" si="10"/>
        <v>NÃO APROVADO</v>
      </c>
      <c r="K94" s="192" t="s">
        <v>3730</v>
      </c>
      <c r="L94" s="97">
        <v>44916</v>
      </c>
      <c r="M94" s="99" t="s">
        <v>6043</v>
      </c>
      <c r="N94" s="105" t="s">
        <v>5536</v>
      </c>
      <c r="O94" s="97">
        <v>44938</v>
      </c>
      <c r="P94" s="111" t="s">
        <v>6106</v>
      </c>
      <c r="Q94" s="181"/>
      <c r="R94" s="97"/>
      <c r="S94" s="182"/>
      <c r="T94" s="105"/>
      <c r="U94" s="97"/>
      <c r="V94" s="184"/>
      <c r="W94" s="181"/>
      <c r="X94" s="97"/>
      <c r="Y94" s="182"/>
      <c r="Z94" s="105"/>
      <c r="AA94" s="97"/>
      <c r="AB94" s="184"/>
      <c r="AC94" s="181"/>
      <c r="AD94" s="97"/>
      <c r="AE94" s="182"/>
      <c r="AF94" s="105"/>
      <c r="AG94" s="97"/>
      <c r="AH94" s="184"/>
      <c r="AI94" s="181"/>
      <c r="AJ94" s="97"/>
      <c r="AK94" s="182"/>
      <c r="AL94" s="105"/>
      <c r="AM94" s="97"/>
      <c r="AN94" s="184"/>
      <c r="AO94" s="181"/>
      <c r="AP94" s="97"/>
      <c r="AQ94" s="182"/>
      <c r="AR94" s="105"/>
      <c r="AS94" s="97"/>
      <c r="AT94" s="184"/>
    </row>
    <row r="95" spans="4:49" s="91" customFormat="1" x14ac:dyDescent="0.25">
      <c r="D95" s="187" t="s">
        <v>46</v>
      </c>
      <c r="E95" s="188" t="s">
        <v>3860</v>
      </c>
      <c r="F95" s="189" t="s">
        <v>6710</v>
      </c>
      <c r="G95" s="190"/>
      <c r="H95" s="81" t="e">
        <f t="shared" si="13"/>
        <v>#N/A</v>
      </c>
      <c r="I95" s="191"/>
      <c r="J95" s="191" t="e">
        <f t="shared" si="10"/>
        <v>#N/A</v>
      </c>
      <c r="K95" s="192"/>
      <c r="L95" s="105"/>
      <c r="M95" s="105"/>
      <c r="N95" s="105"/>
      <c r="O95" s="105"/>
      <c r="P95" s="193"/>
      <c r="Q95" s="181"/>
      <c r="R95" s="97"/>
      <c r="S95" s="182"/>
      <c r="T95" s="105"/>
      <c r="U95" s="97"/>
      <c r="V95" s="184"/>
      <c r="W95" s="181"/>
      <c r="X95" s="97"/>
      <c r="Y95" s="182"/>
      <c r="Z95" s="105"/>
      <c r="AA95" s="97"/>
      <c r="AB95" s="184"/>
      <c r="AC95" s="181"/>
      <c r="AD95" s="97"/>
      <c r="AE95" s="182"/>
      <c r="AF95" s="105"/>
      <c r="AG95" s="97"/>
      <c r="AH95" s="184"/>
      <c r="AI95" s="181"/>
      <c r="AJ95" s="97"/>
      <c r="AK95" s="182"/>
      <c r="AL95" s="105"/>
      <c r="AM95" s="97"/>
      <c r="AN95" s="184"/>
      <c r="AO95" s="181"/>
      <c r="AP95" s="97"/>
      <c r="AQ95" s="182"/>
      <c r="AR95" s="105"/>
      <c r="AS95" s="97"/>
      <c r="AT95" s="184"/>
    </row>
    <row r="96" spans="4:49" s="91" customFormat="1" x14ac:dyDescent="0.25">
      <c r="D96" s="187" t="s">
        <v>46</v>
      </c>
      <c r="E96" s="188" t="s">
        <v>3861</v>
      </c>
      <c r="F96" s="189" t="s">
        <v>6710</v>
      </c>
      <c r="G96" s="190"/>
      <c r="H96" s="81" t="e">
        <f t="shared" si="13"/>
        <v>#N/A</v>
      </c>
      <c r="I96" s="191"/>
      <c r="J96" s="191" t="e">
        <f t="shared" si="10"/>
        <v>#N/A</v>
      </c>
      <c r="K96" s="192"/>
      <c r="L96" s="105"/>
      <c r="M96" s="105"/>
      <c r="N96" s="105"/>
      <c r="O96" s="105"/>
      <c r="P96" s="193"/>
      <c r="Q96" s="181"/>
      <c r="R96" s="97"/>
      <c r="S96" s="182"/>
      <c r="T96" s="105"/>
      <c r="U96" s="97"/>
      <c r="V96" s="184"/>
      <c r="W96" s="181"/>
      <c r="X96" s="97"/>
      <c r="Y96" s="182"/>
      <c r="Z96" s="105"/>
      <c r="AA96" s="97"/>
      <c r="AB96" s="184"/>
      <c r="AC96" s="181"/>
      <c r="AD96" s="97"/>
      <c r="AE96" s="182"/>
      <c r="AF96" s="105"/>
      <c r="AG96" s="97"/>
      <c r="AH96" s="184"/>
      <c r="AI96" s="181"/>
      <c r="AJ96" s="97"/>
      <c r="AK96" s="182"/>
      <c r="AL96" s="105"/>
      <c r="AM96" s="97"/>
      <c r="AN96" s="184"/>
      <c r="AO96" s="181"/>
      <c r="AP96" s="97"/>
      <c r="AQ96" s="182"/>
      <c r="AR96" s="105"/>
      <c r="AS96" s="97"/>
      <c r="AT96" s="184"/>
    </row>
    <row r="97" spans="4:46" s="91" customFormat="1" x14ac:dyDescent="0.25">
      <c r="D97" s="187" t="s">
        <v>47</v>
      </c>
      <c r="E97" s="188" t="s">
        <v>3862</v>
      </c>
      <c r="F97" s="189" t="s">
        <v>6710</v>
      </c>
      <c r="G97" s="190"/>
      <c r="H97" s="81" t="e">
        <f t="shared" si="13"/>
        <v>#N/A</v>
      </c>
      <c r="I97" s="191"/>
      <c r="J97" s="191" t="e">
        <f t="shared" si="10"/>
        <v>#N/A</v>
      </c>
      <c r="K97" s="192"/>
      <c r="L97" s="105"/>
      <c r="M97" s="105"/>
      <c r="N97" s="105"/>
      <c r="O97" s="105"/>
      <c r="P97" s="193"/>
      <c r="Q97" s="181"/>
      <c r="R97" s="97"/>
      <c r="S97" s="182"/>
      <c r="T97" s="105"/>
      <c r="U97" s="97"/>
      <c r="V97" s="184"/>
      <c r="W97" s="181"/>
      <c r="X97" s="97"/>
      <c r="Y97" s="182"/>
      <c r="Z97" s="105"/>
      <c r="AA97" s="97"/>
      <c r="AB97" s="184"/>
      <c r="AC97" s="181"/>
      <c r="AD97" s="97"/>
      <c r="AE97" s="182"/>
      <c r="AF97" s="105"/>
      <c r="AG97" s="97"/>
      <c r="AH97" s="184"/>
      <c r="AI97" s="181"/>
      <c r="AJ97" s="97"/>
      <c r="AK97" s="182"/>
      <c r="AL97" s="105"/>
      <c r="AM97" s="97"/>
      <c r="AN97" s="184"/>
      <c r="AO97" s="181"/>
      <c r="AP97" s="97"/>
      <c r="AQ97" s="182"/>
      <c r="AR97" s="105"/>
      <c r="AS97" s="97"/>
      <c r="AT97" s="184"/>
    </row>
    <row r="98" spans="4:46" s="91" customFormat="1" x14ac:dyDescent="0.25">
      <c r="D98" s="187" t="s">
        <v>48</v>
      </c>
      <c r="E98" s="188" t="s">
        <v>3863</v>
      </c>
      <c r="F98" s="189" t="s">
        <v>6710</v>
      </c>
      <c r="G98" s="190"/>
      <c r="H98" s="81" t="e">
        <f t="shared" si="13"/>
        <v>#N/A</v>
      </c>
      <c r="I98" s="191"/>
      <c r="J98" s="191" t="e">
        <f t="shared" si="10"/>
        <v>#N/A</v>
      </c>
      <c r="K98" s="192"/>
      <c r="L98" s="105"/>
      <c r="M98" s="105"/>
      <c r="N98" s="105"/>
      <c r="O98" s="105"/>
      <c r="P98" s="193"/>
      <c r="Q98" s="181"/>
      <c r="R98" s="97"/>
      <c r="S98" s="182"/>
      <c r="T98" s="105"/>
      <c r="U98" s="97"/>
      <c r="V98" s="184"/>
      <c r="W98" s="181"/>
      <c r="X98" s="97"/>
      <c r="Y98" s="182"/>
      <c r="Z98" s="105"/>
      <c r="AA98" s="97"/>
      <c r="AB98" s="184"/>
      <c r="AC98" s="181"/>
      <c r="AD98" s="97"/>
      <c r="AE98" s="182"/>
      <c r="AF98" s="105"/>
      <c r="AG98" s="97"/>
      <c r="AH98" s="184"/>
      <c r="AI98" s="181"/>
      <c r="AJ98" s="97"/>
      <c r="AK98" s="182"/>
      <c r="AL98" s="105"/>
      <c r="AM98" s="97"/>
      <c r="AN98" s="184"/>
      <c r="AO98" s="181"/>
      <c r="AP98" s="97"/>
      <c r="AQ98" s="182"/>
      <c r="AR98" s="105"/>
      <c r="AS98" s="97"/>
      <c r="AT98" s="184"/>
    </row>
    <row r="99" spans="4:46" s="91" customFormat="1" x14ac:dyDescent="0.25">
      <c r="D99" s="187" t="s">
        <v>48</v>
      </c>
      <c r="E99" s="188" t="s">
        <v>3864</v>
      </c>
      <c r="F99" s="189" t="s">
        <v>6710</v>
      </c>
      <c r="G99" s="190"/>
      <c r="H99" s="81" t="e">
        <f t="shared" si="13"/>
        <v>#N/A</v>
      </c>
      <c r="I99" s="191"/>
      <c r="J99" s="191" t="e">
        <f t="shared" si="10"/>
        <v>#N/A</v>
      </c>
      <c r="K99" s="192"/>
      <c r="L99" s="105"/>
      <c r="M99" s="105"/>
      <c r="N99" s="105"/>
      <c r="O99" s="105"/>
      <c r="P99" s="193"/>
      <c r="Q99" s="181"/>
      <c r="R99" s="97"/>
      <c r="S99" s="182"/>
      <c r="T99" s="105"/>
      <c r="U99" s="97"/>
      <c r="V99" s="184"/>
      <c r="W99" s="181"/>
      <c r="X99" s="97"/>
      <c r="Y99" s="182"/>
      <c r="Z99" s="105"/>
      <c r="AA99" s="97"/>
      <c r="AB99" s="184"/>
      <c r="AC99" s="181"/>
      <c r="AD99" s="97"/>
      <c r="AE99" s="182"/>
      <c r="AF99" s="105"/>
      <c r="AG99" s="97"/>
      <c r="AH99" s="184"/>
      <c r="AI99" s="181"/>
      <c r="AJ99" s="97"/>
      <c r="AK99" s="182"/>
      <c r="AL99" s="105"/>
      <c r="AM99" s="97"/>
      <c r="AN99" s="184"/>
      <c r="AO99" s="181"/>
      <c r="AP99" s="97"/>
      <c r="AQ99" s="182"/>
      <c r="AR99" s="105"/>
      <c r="AS99" s="97"/>
      <c r="AT99" s="184"/>
    </row>
    <row r="100" spans="4:46" s="91" customFormat="1" x14ac:dyDescent="0.25">
      <c r="D100" s="187" t="s">
        <v>49</v>
      </c>
      <c r="E100" s="188" t="s">
        <v>3865</v>
      </c>
      <c r="F100" s="189" t="s">
        <v>6710</v>
      </c>
      <c r="G100" s="190"/>
      <c r="H100" s="81" t="e">
        <f t="shared" si="13"/>
        <v>#N/A</v>
      </c>
      <c r="I100" s="191"/>
      <c r="J100" s="191" t="e">
        <f t="shared" si="10"/>
        <v>#N/A</v>
      </c>
      <c r="K100" s="192"/>
      <c r="L100" s="105"/>
      <c r="M100" s="105"/>
      <c r="N100" s="105"/>
      <c r="O100" s="105"/>
      <c r="P100" s="193"/>
      <c r="Q100" s="181"/>
      <c r="R100" s="97"/>
      <c r="S100" s="182"/>
      <c r="T100" s="105"/>
      <c r="U100" s="97"/>
      <c r="V100" s="184"/>
      <c r="W100" s="181"/>
      <c r="X100" s="97"/>
      <c r="Y100" s="182"/>
      <c r="Z100" s="105"/>
      <c r="AA100" s="97"/>
      <c r="AB100" s="184"/>
      <c r="AC100" s="181"/>
      <c r="AD100" s="97"/>
      <c r="AE100" s="182"/>
      <c r="AF100" s="105"/>
      <c r="AG100" s="97"/>
      <c r="AH100" s="184"/>
      <c r="AI100" s="181"/>
      <c r="AJ100" s="97"/>
      <c r="AK100" s="182"/>
      <c r="AL100" s="105"/>
      <c r="AM100" s="97"/>
      <c r="AN100" s="184"/>
      <c r="AO100" s="181"/>
      <c r="AP100" s="97"/>
      <c r="AQ100" s="182"/>
      <c r="AR100" s="105"/>
      <c r="AS100" s="97"/>
      <c r="AT100" s="184"/>
    </row>
    <row r="101" spans="4:46" s="91" customFormat="1" x14ac:dyDescent="0.25">
      <c r="D101" s="187" t="s">
        <v>50</v>
      </c>
      <c r="E101" s="188" t="s">
        <v>3866</v>
      </c>
      <c r="F101" s="189" t="s">
        <v>6710</v>
      </c>
      <c r="G101" s="190"/>
      <c r="H101" s="81" t="e">
        <f t="shared" si="13"/>
        <v>#N/A</v>
      </c>
      <c r="I101" s="191"/>
      <c r="J101" s="191" t="e">
        <f t="shared" si="10"/>
        <v>#N/A</v>
      </c>
      <c r="K101" s="192"/>
      <c r="L101" s="105"/>
      <c r="M101" s="105"/>
      <c r="N101" s="105"/>
      <c r="O101" s="105"/>
      <c r="P101" s="193"/>
      <c r="Q101" s="181"/>
      <c r="R101" s="97"/>
      <c r="S101" s="182"/>
      <c r="T101" s="105"/>
      <c r="U101" s="97"/>
      <c r="V101" s="184"/>
      <c r="W101" s="181"/>
      <c r="X101" s="97"/>
      <c r="Y101" s="182"/>
      <c r="Z101" s="105"/>
      <c r="AA101" s="97"/>
      <c r="AB101" s="184"/>
      <c r="AC101" s="181"/>
      <c r="AD101" s="97"/>
      <c r="AE101" s="182"/>
      <c r="AF101" s="105"/>
      <c r="AG101" s="97"/>
      <c r="AH101" s="184"/>
      <c r="AI101" s="181"/>
      <c r="AJ101" s="97"/>
      <c r="AK101" s="182"/>
      <c r="AL101" s="105"/>
      <c r="AM101" s="97"/>
      <c r="AN101" s="184"/>
      <c r="AO101" s="181"/>
      <c r="AP101" s="97"/>
      <c r="AQ101" s="182"/>
      <c r="AR101" s="105"/>
      <c r="AS101" s="97"/>
      <c r="AT101" s="184"/>
    </row>
    <row r="102" spans="4:46" s="91" customFormat="1" ht="25.5" x14ac:dyDescent="0.2">
      <c r="D102" s="74" t="s">
        <v>51</v>
      </c>
      <c r="E102" s="96" t="s">
        <v>3867</v>
      </c>
      <c r="F102" s="82">
        <f>IF(L102&lt;&gt;0,MAX(L102,R102,X102,AD102),"NE")</f>
        <v>44984</v>
      </c>
      <c r="G102" s="83" t="str">
        <f t="shared" si="14"/>
        <v>A2</v>
      </c>
      <c r="H102" s="81" t="str">
        <f t="shared" si="13"/>
        <v>MR.DER-0361_23</v>
      </c>
      <c r="I102" s="84">
        <f>IF(F102="NE",F102,IF(INDEX(K102:CP102,,MATCH(F102,K102:CP102,0)+3)&lt;&gt;0,INDEX(K102:CP102,,MATCH(F102,K102:CP102,0)+3),"ND"))</f>
        <v>45007</v>
      </c>
      <c r="J102" s="85" t="str">
        <f t="shared" si="10"/>
        <v>NÃO APROVADO</v>
      </c>
      <c r="K102" s="192" t="s">
        <v>3730</v>
      </c>
      <c r="L102" s="97">
        <v>44890</v>
      </c>
      <c r="M102" s="182" t="s">
        <v>5749</v>
      </c>
      <c r="N102" s="105" t="s">
        <v>5536</v>
      </c>
      <c r="O102" s="97">
        <v>44909</v>
      </c>
      <c r="P102" s="193" t="s">
        <v>3777</v>
      </c>
      <c r="Q102" s="181" t="s">
        <v>3765</v>
      </c>
      <c r="R102" s="97">
        <v>44984</v>
      </c>
      <c r="S102" s="88" t="s">
        <v>6588</v>
      </c>
      <c r="T102" s="105" t="s">
        <v>5536</v>
      </c>
      <c r="U102" s="97">
        <v>45007</v>
      </c>
      <c r="V102" s="184" t="s">
        <v>3777</v>
      </c>
      <c r="W102" s="181"/>
      <c r="X102" s="97"/>
      <c r="Y102" s="182"/>
      <c r="Z102" s="105"/>
      <c r="AA102" s="97"/>
      <c r="AB102" s="184"/>
      <c r="AC102" s="181"/>
      <c r="AD102" s="97"/>
      <c r="AE102" s="182"/>
      <c r="AF102" s="105"/>
      <c r="AG102" s="97"/>
      <c r="AH102" s="184"/>
      <c r="AI102" s="181"/>
      <c r="AJ102" s="97"/>
      <c r="AK102" s="182"/>
      <c r="AL102" s="105"/>
      <c r="AM102" s="97"/>
      <c r="AN102" s="184"/>
      <c r="AO102" s="181"/>
      <c r="AP102" s="97"/>
      <c r="AQ102" s="182"/>
      <c r="AR102" s="105"/>
      <c r="AS102" s="97"/>
      <c r="AT102" s="184"/>
    </row>
    <row r="103" spans="4:46" s="186" customFormat="1" ht="25.5" x14ac:dyDescent="0.2">
      <c r="D103" s="74" t="s">
        <v>52</v>
      </c>
      <c r="E103" s="96" t="s">
        <v>3868</v>
      </c>
      <c r="F103" s="82">
        <f>IF(L103&lt;&gt;0,MAX(L103,R103,X103,AD103),"NE")</f>
        <v>44890</v>
      </c>
      <c r="G103" s="83" t="str">
        <f t="shared" si="14"/>
        <v>B</v>
      </c>
      <c r="H103" s="81" t="str">
        <f t="shared" si="13"/>
        <v>MR.DER-0165_22</v>
      </c>
      <c r="I103" s="84" t="str">
        <f>IF(F103="NE",F103,IF(INDEX(K103:CP103,,MATCH(F103,K103:CP103,0)+3)&lt;&gt;0,INDEX(K103:CP103,,MATCH(F103,K103:CP103,0)+3),"ND"))</f>
        <v>ND</v>
      </c>
      <c r="J103" s="85" t="str">
        <f t="shared" si="10"/>
        <v>ND</v>
      </c>
      <c r="K103" s="192" t="s">
        <v>3730</v>
      </c>
      <c r="L103" s="97">
        <v>44805</v>
      </c>
      <c r="M103" s="182" t="s">
        <v>3747</v>
      </c>
      <c r="N103" s="105" t="s">
        <v>5537</v>
      </c>
      <c r="O103" s="97">
        <v>44818</v>
      </c>
      <c r="P103" s="193" t="s">
        <v>3777</v>
      </c>
      <c r="Q103" s="181" t="s">
        <v>3748</v>
      </c>
      <c r="R103" s="97">
        <v>44825</v>
      </c>
      <c r="S103" s="182" t="s">
        <v>3755</v>
      </c>
      <c r="T103" s="105"/>
      <c r="U103" s="97"/>
      <c r="V103" s="184" t="s">
        <v>3777</v>
      </c>
      <c r="W103" s="181" t="s">
        <v>5626</v>
      </c>
      <c r="X103" s="97">
        <v>44868</v>
      </c>
      <c r="Y103" s="182" t="s">
        <v>5625</v>
      </c>
      <c r="Z103" s="105" t="s">
        <v>5539</v>
      </c>
      <c r="AA103" s="97">
        <v>44888</v>
      </c>
      <c r="AB103" s="184" t="s">
        <v>3777</v>
      </c>
      <c r="AC103" s="181" t="s">
        <v>5811</v>
      </c>
      <c r="AD103" s="97">
        <v>44890</v>
      </c>
      <c r="AE103" s="182" t="s">
        <v>5812</v>
      </c>
      <c r="AF103" s="184"/>
      <c r="AG103" s="97"/>
      <c r="AH103" s="184" t="s">
        <v>3777</v>
      </c>
      <c r="AI103" s="181" t="s">
        <v>5811</v>
      </c>
      <c r="AJ103" s="97">
        <v>45265</v>
      </c>
      <c r="AK103" s="90" t="s">
        <v>6975</v>
      </c>
      <c r="AL103" s="105"/>
      <c r="AM103" s="97" t="s">
        <v>6913</v>
      </c>
      <c r="AN103" s="184"/>
      <c r="AO103" s="181"/>
      <c r="AP103" s="97"/>
      <c r="AQ103" s="182"/>
      <c r="AR103" s="105"/>
      <c r="AS103" s="97"/>
      <c r="AT103" s="184"/>
    </row>
    <row r="104" spans="4:46" s="186" customFormat="1" ht="25.5" x14ac:dyDescent="0.2">
      <c r="D104" s="74" t="s">
        <v>53</v>
      </c>
      <c r="E104" s="96" t="s">
        <v>3869</v>
      </c>
      <c r="F104" s="82">
        <f>IF(L104&lt;&gt;0,MAX(L104,R104,X104,AD104),"NE")</f>
        <v>45265</v>
      </c>
      <c r="G104" s="83" t="str">
        <f t="shared" si="14"/>
        <v>A</v>
      </c>
      <c r="H104" s="81" t="str">
        <f t="shared" si="13"/>
        <v>MR.DER-0481_23-Entrega Final</v>
      </c>
      <c r="I104" s="84" t="str">
        <f>IF(F104="NE",F104,IF(INDEX(K104:CP104,,MATCH(F104,K104:CP104,0)+3)&lt;&gt;0,INDEX(K104:CP104,,MATCH(F104,K104:CP104,0)+3),"ND"))</f>
        <v>ASSINADO</v>
      </c>
      <c r="J104" s="85" t="str">
        <f t="shared" si="10"/>
        <v>ND</v>
      </c>
      <c r="K104" s="192" t="s">
        <v>3730</v>
      </c>
      <c r="L104" s="97">
        <v>44845</v>
      </c>
      <c r="M104" s="182" t="s">
        <v>5547</v>
      </c>
      <c r="N104" s="105" t="s">
        <v>5536</v>
      </c>
      <c r="O104" s="97">
        <v>44860</v>
      </c>
      <c r="P104" s="193" t="s">
        <v>3777</v>
      </c>
      <c r="Q104" s="181" t="s">
        <v>3765</v>
      </c>
      <c r="R104" s="97">
        <v>44868</v>
      </c>
      <c r="S104" s="182" t="s">
        <v>5625</v>
      </c>
      <c r="T104" s="105" t="s">
        <v>5539</v>
      </c>
      <c r="U104" s="97">
        <v>44888</v>
      </c>
      <c r="V104" s="184" t="s">
        <v>3777</v>
      </c>
      <c r="W104" s="181" t="s">
        <v>3748</v>
      </c>
      <c r="X104" s="97">
        <v>44890</v>
      </c>
      <c r="Y104" s="182" t="s">
        <v>5812</v>
      </c>
      <c r="Z104" s="105"/>
      <c r="AA104" s="97"/>
      <c r="AB104" s="184" t="s">
        <v>3777</v>
      </c>
      <c r="AC104" s="181" t="s">
        <v>3748</v>
      </c>
      <c r="AD104" s="97">
        <v>45265</v>
      </c>
      <c r="AE104" s="90" t="s">
        <v>6975</v>
      </c>
      <c r="AF104" s="105"/>
      <c r="AG104" s="97" t="s">
        <v>6913</v>
      </c>
      <c r="AH104" s="184"/>
      <c r="AI104" s="181"/>
      <c r="AJ104" s="97"/>
      <c r="AK104" s="182"/>
      <c r="AL104" s="105"/>
      <c r="AM104" s="97"/>
      <c r="AN104" s="184"/>
      <c r="AO104" s="181"/>
      <c r="AP104" s="97"/>
      <c r="AQ104" s="182"/>
      <c r="AR104" s="105"/>
      <c r="AS104" s="97"/>
      <c r="AT104" s="184"/>
    </row>
    <row r="105" spans="4:46" s="91" customFormat="1" x14ac:dyDescent="0.25">
      <c r="D105" s="187" t="s">
        <v>54</v>
      </c>
      <c r="E105" s="188" t="s">
        <v>3870</v>
      </c>
      <c r="F105" s="189" t="s">
        <v>6710</v>
      </c>
      <c r="G105" s="190"/>
      <c r="H105" s="81">
        <f>IF($F105="","",INDEX($K105:$FM105,1,MATCH($F105,$K105:$FM105,)+1))</f>
        <v>46107</v>
      </c>
      <c r="I105" s="191"/>
      <c r="J105" s="191" t="e">
        <f t="shared" si="10"/>
        <v>#N/A</v>
      </c>
      <c r="K105" s="192" t="s">
        <v>6710</v>
      </c>
      <c r="L105" s="97">
        <v>46107</v>
      </c>
      <c r="M105" s="105"/>
      <c r="N105" s="105"/>
      <c r="O105" s="105"/>
      <c r="P105" s="193"/>
      <c r="Q105" s="181"/>
      <c r="R105" s="97"/>
      <c r="S105" s="182"/>
      <c r="T105" s="105"/>
      <c r="U105" s="97"/>
      <c r="V105" s="184"/>
      <c r="W105" s="181"/>
      <c r="X105" s="97"/>
      <c r="Y105" s="182"/>
      <c r="Z105" s="105"/>
      <c r="AA105" s="97"/>
      <c r="AB105" s="184"/>
      <c r="AC105" s="181"/>
      <c r="AD105" s="97"/>
      <c r="AE105" s="182"/>
      <c r="AF105" s="105"/>
      <c r="AG105" s="97"/>
      <c r="AH105" s="184"/>
      <c r="AI105" s="181"/>
      <c r="AJ105" s="97"/>
      <c r="AK105" s="182"/>
      <c r="AL105" s="105"/>
      <c r="AM105" s="97"/>
      <c r="AN105" s="184"/>
      <c r="AO105" s="181"/>
      <c r="AP105" s="97"/>
      <c r="AQ105" s="182"/>
      <c r="AR105" s="105"/>
      <c r="AS105" s="97"/>
      <c r="AT105" s="184"/>
    </row>
    <row r="106" spans="4:46" s="91" customFormat="1" x14ac:dyDescent="0.25">
      <c r="D106" s="187" t="s">
        <v>55</v>
      </c>
      <c r="E106" s="188" t="s">
        <v>3871</v>
      </c>
      <c r="F106" s="189" t="s">
        <v>6710</v>
      </c>
      <c r="G106" s="190"/>
      <c r="H106" s="81" t="e">
        <f>IF($F106="","",INDEX($K106:$FM106,1,MATCH($F106,$K106:$FM106,)+1))</f>
        <v>#N/A</v>
      </c>
      <c r="I106" s="191"/>
      <c r="J106" s="191" t="e">
        <f t="shared" si="10"/>
        <v>#N/A</v>
      </c>
      <c r="K106" s="192"/>
      <c r="L106" s="105"/>
      <c r="M106" s="105"/>
      <c r="N106" s="105"/>
      <c r="O106" s="105"/>
      <c r="P106" s="193"/>
      <c r="Q106" s="181"/>
      <c r="R106" s="97"/>
      <c r="S106" s="182"/>
      <c r="T106" s="105"/>
      <c r="U106" s="97"/>
      <c r="V106" s="184"/>
      <c r="W106" s="181"/>
      <c r="X106" s="97"/>
      <c r="Y106" s="182"/>
      <c r="Z106" s="105"/>
      <c r="AA106" s="97"/>
      <c r="AB106" s="184"/>
      <c r="AC106" s="181"/>
      <c r="AD106" s="97"/>
      <c r="AE106" s="182"/>
      <c r="AF106" s="105"/>
      <c r="AG106" s="97"/>
      <c r="AH106" s="184"/>
      <c r="AI106" s="181"/>
      <c r="AJ106" s="97"/>
      <c r="AK106" s="182"/>
      <c r="AL106" s="105"/>
      <c r="AM106" s="97"/>
      <c r="AN106" s="184"/>
      <c r="AO106" s="181"/>
      <c r="AP106" s="97"/>
      <c r="AQ106" s="182"/>
      <c r="AR106" s="105"/>
      <c r="AS106" s="97"/>
      <c r="AT106" s="184"/>
    </row>
    <row r="107" spans="4:46" s="91" customFormat="1" x14ac:dyDescent="0.25">
      <c r="D107" s="187" t="s">
        <v>56</v>
      </c>
      <c r="E107" s="188" t="s">
        <v>3872</v>
      </c>
      <c r="F107" s="189" t="s">
        <v>6710</v>
      </c>
      <c r="G107" s="190"/>
      <c r="H107" s="81" t="e">
        <f>IF($F107="","",INDEX($K107:$FM107,1,MATCH($F107,$K107:$FM107,)+1))</f>
        <v>#N/A</v>
      </c>
      <c r="I107" s="191"/>
      <c r="J107" s="191" t="e">
        <f t="shared" si="10"/>
        <v>#N/A</v>
      </c>
      <c r="K107" s="192"/>
      <c r="L107" s="105"/>
      <c r="M107" s="105"/>
      <c r="N107" s="105"/>
      <c r="O107" s="105"/>
      <c r="P107" s="193"/>
      <c r="Q107" s="181"/>
      <c r="R107" s="97"/>
      <c r="S107" s="182"/>
      <c r="T107" s="105"/>
      <c r="U107" s="97"/>
      <c r="V107" s="184"/>
      <c r="W107" s="181"/>
      <c r="X107" s="97"/>
      <c r="Y107" s="182"/>
      <c r="Z107" s="105"/>
      <c r="AA107" s="97"/>
      <c r="AB107" s="184"/>
      <c r="AC107" s="181"/>
      <c r="AD107" s="97"/>
      <c r="AE107" s="182"/>
      <c r="AF107" s="105"/>
      <c r="AG107" s="97"/>
      <c r="AH107" s="184"/>
      <c r="AI107" s="181"/>
      <c r="AJ107" s="97"/>
      <c r="AK107" s="182"/>
      <c r="AL107" s="105"/>
      <c r="AM107" s="97"/>
      <c r="AN107" s="184"/>
      <c r="AO107" s="181"/>
      <c r="AP107" s="97"/>
      <c r="AQ107" s="182"/>
      <c r="AR107" s="105"/>
      <c r="AS107" s="97"/>
      <c r="AT107" s="184"/>
    </row>
    <row r="108" spans="4:46" s="91" customFormat="1" x14ac:dyDescent="0.25">
      <c r="D108" s="187" t="s">
        <v>57</v>
      </c>
      <c r="E108" s="188" t="s">
        <v>3873</v>
      </c>
      <c r="F108" s="189" t="s">
        <v>6710</v>
      </c>
      <c r="G108" s="190"/>
      <c r="H108" s="81" t="e">
        <f>IF($F108="","",INDEX($K108:$FM108,1,MATCH($F108,$K108:$FM108,)+1))</f>
        <v>#N/A</v>
      </c>
      <c r="I108" s="191"/>
      <c r="J108" s="191" t="e">
        <f t="shared" si="10"/>
        <v>#N/A</v>
      </c>
      <c r="K108" s="192"/>
      <c r="L108" s="105"/>
      <c r="M108" s="105"/>
      <c r="N108" s="105"/>
      <c r="O108" s="105"/>
      <c r="P108" s="193"/>
      <c r="Q108" s="181"/>
      <c r="R108" s="97"/>
      <c r="S108" s="182"/>
      <c r="T108" s="105"/>
      <c r="U108" s="97"/>
      <c r="V108" s="184"/>
      <c r="W108" s="181"/>
      <c r="X108" s="97"/>
      <c r="Y108" s="182"/>
      <c r="Z108" s="105"/>
      <c r="AA108" s="97"/>
      <c r="AB108" s="184"/>
      <c r="AC108" s="181"/>
      <c r="AD108" s="97"/>
      <c r="AE108" s="182"/>
      <c r="AF108" s="105"/>
      <c r="AG108" s="97"/>
      <c r="AH108" s="184"/>
      <c r="AI108" s="181"/>
      <c r="AJ108" s="97"/>
      <c r="AK108" s="182"/>
      <c r="AL108" s="105"/>
      <c r="AM108" s="97"/>
      <c r="AN108" s="184"/>
      <c r="AO108" s="181"/>
      <c r="AP108" s="97"/>
      <c r="AQ108" s="182"/>
      <c r="AR108" s="105"/>
      <c r="AS108" s="97"/>
      <c r="AT108" s="184"/>
    </row>
    <row r="109" spans="4:46" s="91" customFormat="1" x14ac:dyDescent="0.25">
      <c r="D109" s="187" t="s">
        <v>58</v>
      </c>
      <c r="E109" s="188" t="s">
        <v>3874</v>
      </c>
      <c r="F109" s="189" t="s">
        <v>6710</v>
      </c>
      <c r="G109" s="190"/>
      <c r="H109" s="81" t="e">
        <f>IF($F109="","",INDEX($K109:$FM109,1,MATCH($F109,$K109:$FM109,)+1))</f>
        <v>#N/A</v>
      </c>
      <c r="I109" s="191"/>
      <c r="J109" s="191" t="e">
        <f t="shared" si="10"/>
        <v>#N/A</v>
      </c>
      <c r="K109" s="212"/>
      <c r="L109" s="213"/>
      <c r="M109" s="213"/>
      <c r="N109" s="213"/>
      <c r="O109" s="213"/>
      <c r="P109" s="214"/>
      <c r="Q109" s="181"/>
      <c r="R109" s="97"/>
      <c r="S109" s="182"/>
      <c r="T109" s="105"/>
      <c r="U109" s="97"/>
      <c r="V109" s="184"/>
      <c r="W109" s="181"/>
      <c r="X109" s="97"/>
      <c r="Y109" s="182"/>
      <c r="Z109" s="105"/>
      <c r="AA109" s="97"/>
      <c r="AB109" s="184"/>
      <c r="AC109" s="181"/>
      <c r="AD109" s="97"/>
      <c r="AE109" s="182"/>
      <c r="AF109" s="105"/>
      <c r="AG109" s="97"/>
      <c r="AH109" s="184"/>
      <c r="AI109" s="181"/>
      <c r="AJ109" s="97"/>
      <c r="AK109" s="182"/>
      <c r="AL109" s="105"/>
      <c r="AM109" s="97"/>
      <c r="AN109" s="184"/>
      <c r="AO109" s="181"/>
      <c r="AP109" s="97"/>
      <c r="AQ109" s="182"/>
      <c r="AR109" s="105"/>
      <c r="AS109" s="97"/>
      <c r="AT109" s="184"/>
    </row>
  </sheetData>
  <autoFilter ref="D2:AT109" xr:uid="{00000000-0009-0000-0000-000000000000}"/>
  <mergeCells count="7">
    <mergeCell ref="AO1:AT1"/>
    <mergeCell ref="F1:I1"/>
    <mergeCell ref="K1:P1"/>
    <mergeCell ref="Q1:V1"/>
    <mergeCell ref="W1:AB1"/>
    <mergeCell ref="AC1:AH1"/>
    <mergeCell ref="AI1:AN1"/>
  </mergeCells>
  <conditionalFormatting sqref="F3:H109">
    <cfRule type="cellIs" dxfId="39" priority="1" operator="equal">
      <formula>"NE"</formula>
    </cfRule>
    <cfRule type="cellIs" dxfId="38" priority="2" operator="equal">
      <formula>"N"</formula>
    </cfRule>
  </conditionalFormatting>
  <conditionalFormatting sqref="I3:I4">
    <cfRule type="cellIs" dxfId="37" priority="51" operator="equal">
      <formula>"NE"</formula>
    </cfRule>
    <cfRule type="cellIs" dxfId="36" priority="52" operator="equal">
      <formula>"N"</formula>
    </cfRule>
  </conditionalFormatting>
  <conditionalFormatting sqref="I10:I78">
    <cfRule type="cellIs" dxfId="35" priority="37" operator="equal">
      <formula>"NE"</formula>
    </cfRule>
    <cfRule type="cellIs" dxfId="34" priority="38" operator="equal">
      <formula>"N"</formula>
    </cfRule>
  </conditionalFormatting>
  <conditionalFormatting sqref="I80:I102">
    <cfRule type="cellIs" dxfId="33" priority="11" operator="equal">
      <formula>"NE"</formula>
    </cfRule>
    <cfRule type="cellIs" dxfId="32" priority="12" operator="equal">
      <formula>"N"</formula>
    </cfRule>
  </conditionalFormatting>
  <conditionalFormatting sqref="I5:J9 I79:J82 I103:J109">
    <cfRule type="cellIs" dxfId="31" priority="57" operator="equal">
      <formula>"NE"</formula>
    </cfRule>
    <cfRule type="cellIs" dxfId="30" priority="58" operator="equal">
      <formula>"N"</formula>
    </cfRule>
  </conditionalFormatting>
  <conditionalFormatting sqref="J3:J109">
    <cfRule type="cellIs" dxfId="29" priority="9" operator="equal">
      <formula>"NE"</formula>
    </cfRule>
    <cfRule type="cellIs" dxfId="28" priority="10" operator="equal">
      <formula>"N"</formula>
    </cfRule>
  </conditionalFormatting>
  <conditionalFormatting sqref="J4">
    <cfRule type="containsText" dxfId="27" priority="29" operator="containsText" text="APROVADO COM RESSALVAS">
      <formula>NOT(ISERROR(SEARCH("APROVADO COM RESSALVAS",J4)))</formula>
    </cfRule>
    <cfRule type="containsText" dxfId="26" priority="30" operator="containsText" text="NÃO APROVADO">
      <formula>NOT(ISERROR(SEARCH("NÃO APROVADO",J4)))</formula>
    </cfRule>
  </conditionalFormatting>
  <conditionalFormatting sqref="J10:J78">
    <cfRule type="containsText" dxfId="25" priority="13" operator="containsText" text="APROVADO COM RESSALVAS">
      <formula>NOT(ISERROR(SEARCH("APROVADO COM RESSALVAS",J10)))</formula>
    </cfRule>
    <cfRule type="containsText" dxfId="24" priority="14" operator="containsText" text="NÃO APROVADO">
      <formula>NOT(ISERROR(SEARCH("NÃO APROVADO",J10)))</formula>
    </cfRule>
  </conditionalFormatting>
  <conditionalFormatting sqref="J83:J102">
    <cfRule type="containsText" dxfId="23" priority="7" operator="containsText" text="APROVADO COM RESSALVAS">
      <formula>NOT(ISERROR(SEARCH("APROVADO COM RESSALVAS",J83)))</formula>
    </cfRule>
    <cfRule type="containsText" dxfId="22" priority="8" operator="containsText" text="NÃO APROVADO">
      <formula>NOT(ISERROR(SEARCH("NÃO APROVADO",J83)))</formula>
    </cfRule>
  </conditionalFormatting>
  <hyperlinks>
    <hyperlink ref="M22" r:id="rId1" display="pw:\\pw.planservi.com.br:PROJETOS\Documents\C0849 - DER\40_Emissao\03_GRD\GRDs_Enviadas DER\MR.DER-0001_22\" xr:uid="{00000000-0004-0000-0000-000000000000}"/>
    <hyperlink ref="M23" r:id="rId2" display="pw:\\pw.planservi.com.br:PROJETOS\Documents\C0849 - DER\40_Emissao\03_GRD\GRDs_Enviadas DER\MR.DER-0001_22\" xr:uid="{00000000-0004-0000-0000-000001000000}"/>
    <hyperlink ref="M103" r:id="rId3" display="pw:\\pw.planservi.com.br:PROJETOS\Documents\C0849 - DER\40_Emissao\03_GRD\0-GRDs_Enviadas DER\MR.DER-0017_22\" xr:uid="{00000000-0004-0000-0000-000002000000}"/>
    <hyperlink ref="S103" r:id="rId4" display="pw:\\pw.planservi.com.br:PROJETOS\Documents\C0849 - DER\40_Emissao\03_GRD\0-GRDs_Enviadas DER\MR.DER-0025_22\" xr:uid="{00000000-0004-0000-0000-000003000000}"/>
    <hyperlink ref="M3" r:id="rId5" display="pw:\\pw.planservi.com.br:PROJETOS\Documents\C0849 - DER\40_Emissao\03_GRD\0-GRDs_Enviadas DER\MR.DER-0034_22\" xr:uid="{00000000-0004-0000-0000-000004000000}"/>
    <hyperlink ref="M5" r:id="rId6" display="pw:\\pw.planservi.com.br:PROJETOS\Documents\C0849 - DER\40_Emissao\03_GRD\0-GRDs_Enviadas DER\MR.DER-0034_22\" xr:uid="{00000000-0004-0000-0000-000005000000}"/>
    <hyperlink ref="M6" r:id="rId7" display="pw:\\pw.planservi.com.br:PROJETOS\Documents\C0849 - DER\40_Emissao\03_GRD\0-GRDs_Enviadas DER\MR.DER-0034_22\" xr:uid="{00000000-0004-0000-0000-000006000000}"/>
    <hyperlink ref="M7" r:id="rId8" display="pw:\\pw.planservi.com.br:PROJETOS\Documents\C0849 - DER\40_Emissao\03_GRD\0-GRDs_Enviadas DER\MR.DER-0034_22\" xr:uid="{00000000-0004-0000-0000-000007000000}"/>
    <hyperlink ref="M8" r:id="rId9" display="pw:\\pw.planservi.com.br:PROJETOS\Documents\C0849 - DER\40_Emissao\03_GRD\0-GRDs_Enviadas DER\MR.DER-0034_22\" xr:uid="{00000000-0004-0000-0000-000008000000}"/>
    <hyperlink ref="M39" r:id="rId10" display="pw:\\pw.planservi.com.br:PROJETOS\Documents\C0849 - DER\40_Emissao\03_GRD\0-GRDs_Enviadas DER\3ºMEDIÇÃO\MR.DER-0050_22\" xr:uid="{00000000-0004-0000-0000-000009000000}"/>
    <hyperlink ref="M47" r:id="rId11" display="pw:\\pw.planservi.com.br:PROJETOS\Documents\C0849 - DER\40_Emissao\03_GRD\0-GRDs_Enviadas DER\3ºMEDIÇÃO\MR.DER-0050_22\" xr:uid="{00000000-0004-0000-0000-00000A000000}"/>
    <hyperlink ref="M104" r:id="rId12" display="pw:\\pw.planservi.com.br:PROJETOS\Documents\C0849 - DER\40_Emissao\03_GRD\0-GRDs_Enviadas DER\3ºMEDIÇÃO\MR.DER-0050_22\" xr:uid="{00000000-0004-0000-0000-00000B000000}"/>
    <hyperlink ref="S22" r:id="rId13" display="pw:\\pw.planservi.com.br:PROJETOS\Documents\C0849 - DER\40_Emissao\03_GRD\0-GRDs_Enviadas DER\3ºMEDIÇÃO\MR.DER-0052_22\" xr:uid="{00000000-0004-0000-0000-00000C000000}"/>
    <hyperlink ref="S23" r:id="rId14" display="pw:\\pw.planservi.com.br:PROJETOS\Documents\C0849 - DER\40_Emissao\03_GRD\0-GRDs_Enviadas DER\3ºMEDIÇÃO\MR.DER-0052_22\" xr:uid="{00000000-0004-0000-0000-00000D000000}"/>
    <hyperlink ref="M13" r:id="rId15" display="pw:\\pw.planservi.com.br:PROJETOS\Documents\C0849 - DER\40_Emissao\03_GRD\0-GRDs_Enviadas DER\3ºMEDIÇÃO\MR.DER-0062_22\" xr:uid="{00000000-0004-0000-0000-00000E000000}"/>
    <hyperlink ref="M28" r:id="rId16" display="pw:\\pw.planservi.com.br:PROJETOS\Documents\C0849 - DER\40_Emissao\03_GRD\0-GRDs_Enviadas DER\3ºMEDIÇÃO\MR.DER-0082_22\" xr:uid="{00000000-0004-0000-0000-00000F000000}"/>
    <hyperlink ref="M29" r:id="rId17" display="pw:\\pw.planservi.com.br:PROJETOS\Documents\C0849 - DER\40_Emissao\03_GRD\0-GRDs_Enviadas DER\3ºMEDIÇÃO\MR.DER-0082_22\" xr:uid="{00000000-0004-0000-0000-000010000000}"/>
    <hyperlink ref="M30" r:id="rId18" display="pw:\\pw.planservi.com.br:PROJETOS\Documents\C0849 - DER\40_Emissao\03_GRD\0-GRDs_Enviadas DER\3ºMEDIÇÃO\MR.DER-0082_22\" xr:uid="{00000000-0004-0000-0000-000011000000}"/>
    <hyperlink ref="M31" r:id="rId19" display="pw:\\pw.planservi.com.br:PROJETOS\Documents\C0849 - DER\40_Emissao\03_GRD\0-GRDs_Enviadas DER\3ºMEDIÇÃO\MR.DER-0082_22\" xr:uid="{00000000-0004-0000-0000-000012000000}"/>
    <hyperlink ref="M27" r:id="rId20" display="pw:\\pw.planservi.com.br:PROJETOS\Documents\C0849 - DER\40_Emissao\03_GRD\0-GRDs_Enviadas DER\3ºMEDIÇÃO\MR.DER-0082_22\" xr:uid="{00000000-0004-0000-0000-000013000000}"/>
    <hyperlink ref="M32" r:id="rId21" display="pw:\\pw.planservi.com.br:PROJETOS\Documents\C0849 - DER\40_Emissao\03_GRD\0-GRDs_Enviadas DER\3ºMEDIÇÃO\MR.DER-0082_22\" xr:uid="{00000000-0004-0000-0000-000014000000}"/>
    <hyperlink ref="S3" r:id="rId22" display="pw:\\pw.planservi.com.br:PROJETOS\Documents\C0849 - DER\40_Emissao\03_GRD\0-GRDs_Enviadas DER\4ºMEDIÇÃO\MR.DER-0102_22\" xr:uid="{00000000-0004-0000-0000-000015000000}"/>
    <hyperlink ref="S5" r:id="rId23" display="pw:\\pw.planservi.com.br:PROJETOS\Documents\C0849 - DER\40_Emissao\03_GRD\0-GRDs_Enviadas DER\4ºMEDIÇÃO\MR.DER-0102_22\" xr:uid="{00000000-0004-0000-0000-000016000000}"/>
    <hyperlink ref="S6" r:id="rId24" display="pw:\\pw.planservi.com.br:PROJETOS\Documents\C0849 - DER\40_Emissao\03_GRD\0-GRDs_Enviadas DER\4ºMEDIÇÃO\MR.DER-0102_22\" xr:uid="{00000000-0004-0000-0000-000017000000}"/>
    <hyperlink ref="S7" r:id="rId25" display="pw:\\pw.planservi.com.br:PROJETOS\Documents\C0849 - DER\40_Emissao\03_GRD\0-GRDs_Enviadas DER\4ºMEDIÇÃO\MR.DER-0102_22\" xr:uid="{00000000-0004-0000-0000-000018000000}"/>
    <hyperlink ref="S8" r:id="rId26" display="pw:\\pw.planservi.com.br:PROJETOS\Documents\C0849 - DER\40_Emissao\03_GRD\0-GRDs_Enviadas DER\4ºMEDIÇÃO\MR.DER-0102_22\" xr:uid="{00000000-0004-0000-0000-000019000000}"/>
    <hyperlink ref="S104" r:id="rId27" display="pw:\\pw.planservi.com.br:PROJETOS\Documents\C0849 - DER\40_Emissao\03_GRD\0-GRDs_Enviadas DER\4ºMEDIÇÃO\MR.DER-0105_22\" xr:uid="{00000000-0004-0000-0000-00001A000000}"/>
    <hyperlink ref="Y103" r:id="rId28" display="pw:\\pw.planservi.com.br:PROJETOS\Documents\C0849 - DER\40_Emissao\03_GRD\0-GRDs_Enviadas DER\4ºMEDIÇÃO\MR.DER-0105_22\" xr:uid="{00000000-0004-0000-0000-00001B000000}"/>
    <hyperlink ref="Y3" r:id="rId29" display="pw:\\pw.planservi.com.br:PROJETOS\Documents\C0849 - DER\40_Emissao\03_GRD\0-GRDs_Enviadas DER\4ºMEDIÇÃO\MR.DER-0113_22\" xr:uid="{00000000-0004-0000-0000-00001C000000}"/>
    <hyperlink ref="P13" r:id="rId30" display="pw:\\pw.planservi.com.br:PROJETOS\Documents\C0849 - DER\30_Producao\1-C6 – SPA 103-079 - km 0,00-2,56\05_Geot\05.00_R031\2022.10.19_R-031_1_GEOTECNIA.doc" xr:uid="{00000000-0004-0000-0000-00001D000000}"/>
    <hyperlink ref="P14" r:id="rId31" display="pw:\\pw.planservi.com.br:PROJETOS\Documents\C0849 - DER\30_Producao\1-C6 – SPA 103-079 - km 0,00-2,56\05_Geot\05.00_R031\2022.10.19_R-031_1_GEOTECNIA.doc" xr:uid="{00000000-0004-0000-0000-00001E000000}"/>
    <hyperlink ref="V22" r:id="rId32" display="pw:\\pw.planservi.com.br:PROJETOS\Documents\C0849 - DER\30_Producao\1-C6 – SPA 103-079 - km 0,00-2,56\02_Geom\02.00_R031\2022 10 14 - Projeto Funcional -Revisão A2.xls" xr:uid="{00000000-0004-0000-0000-00001F000000}"/>
    <hyperlink ref="V23" r:id="rId33" display="pw:\\pw.planservi.com.br:PROJETOS\Documents\C0849 - DER\30_Producao\1-C6 – SPA 103-079 - km 0,00-2,56\02_Geom\02.00_R031\2022 10 14 - Projeto Funcional -Revisão A2.xls" xr:uid="{00000000-0004-0000-0000-000020000000}"/>
    <hyperlink ref="P28" r:id="rId34" display="pw:\\pw.planservi.com.br:PROJETOS\Documents\C0849 - DER\30_Producao\1-C6 – SPA 103-079 - km 0,00-2,56\02_Geom\02.00_R031\2022 10 25- Projeto Executivo A1- Planta e Perfil.xls" xr:uid="{00000000-0004-0000-0000-000021000000}"/>
    <hyperlink ref="P29" r:id="rId35" display="pw:\\pw.planservi.com.br:PROJETOS\Documents\C0849 - DER\30_Producao\1-C6 – SPA 103-079 - km 0,00-2,56\02_Geom\02.00_R031\2022 10 25- Projeto Executivo A1- Planta e Perfil.xls" xr:uid="{00000000-0004-0000-0000-000022000000}"/>
    <hyperlink ref="P30" r:id="rId36" display="pw:\\pw.planservi.com.br:PROJETOS\Documents\C0849 - DER\30_Producao\1-C6 – SPA 103-079 - km 0,00-2,56\02_Geom\02.00_R031\2022 10 25- Projeto Executivo A1- Planta e Perfil.xls" xr:uid="{00000000-0004-0000-0000-000023000000}"/>
    <hyperlink ref="P31" r:id="rId37" display="pw:\\pw.planservi.com.br:PROJETOS\Documents\C0849 - DER\30_Producao\1-C6 – SPA 103-079 - km 0,00-2,56\02_Geom\02.00_R031\2022 10 25- Projeto Executivo A1- Planta e Perfil.xls" xr:uid="{00000000-0004-0000-0000-000024000000}"/>
    <hyperlink ref="P32" r:id="rId38" display="pw:\\pw.planservi.com.br:PROJETOS\Documents\C0849 - DER\30_Producao\1-C6 – SPA 103-079 - km 0,00-2,56\02_Geom\02.00_R031\2022 10 25- Projeto Executivo A1- Planta e Perfil.xls" xr:uid="{00000000-0004-0000-0000-000025000000}"/>
    <hyperlink ref="M25" r:id="rId39" display="pw:\\pw.planservi.com.br:PROJETOS\Documents\C0849 - DER\40_Emissao\03_GRD\0-GRDs_Enviadas DER\3ºMEDIÇÃO\MR.DER-0082_22\" xr:uid="{00000000-0004-0000-0000-000026000000}"/>
    <hyperlink ref="M26" r:id="rId40" display="pw:\\pw.planservi.com.br:PROJETOS\Documents\C0849 - DER\40_Emissao\03_GRD\0-GRDs_Enviadas DER\3ºMEDIÇÃO\MR.DER-0082_22\" xr:uid="{00000000-0004-0000-0000-000027000000}"/>
    <hyperlink ref="P25" r:id="rId41" display="pw:\\pw.planservi.com.br:PROJETOS\Documents\C0849 - DER\30_Producao\1-C6 – SPA 103-079 - km 0,00-2,56\02_Geom\02.00_R031\2022 10 25- Projeto Executivo A1- Planta e Perfil.xls" xr:uid="{00000000-0004-0000-0000-000028000000}"/>
    <hyperlink ref="P26" r:id="rId42" display="pw:\\pw.planservi.com.br:PROJETOS\Documents\C0849 - DER\30_Producao\1-C6 – SPA 103-079 - km 0,00-2,56\02_Geom\02.00_R031\2022 10 25- Projeto Executivo A1- Planta e Perfil.xls" xr:uid="{00000000-0004-0000-0000-000029000000}"/>
    <hyperlink ref="P27" r:id="rId43" display="pw:\\pw.planservi.com.br:PROJETOS\Documents\C0849 - DER\30_Producao\1-C6 – SPA 103-079 - km 0,00-2,56\02_Geom\02.00_R031\2022 10 25- Projeto Executivo A1- Seção Tipo.xls" xr:uid="{00000000-0004-0000-0000-00002A000000}"/>
    <hyperlink ref="P39" r:id="rId44" display="pw:\\pw.planservi.com.br:PROJETOS\Documents\C0849 - DER\30_Producao\1-C6 – SPA 103-079 - km 0,00-2,56\04_Dren\04.00_R031\2022 10 10 - Emissão Inicial_Segmeto C06 - Planta de bacias e Relatório.doc" xr:uid="{00000000-0004-0000-0000-00002B000000}"/>
    <hyperlink ref="P47" r:id="rId45" display="pw:\\pw.planservi.com.br:PROJETOS\Documents\C0849 - DER\30_Producao\1-C6 – SPA 103-079 - km 0,00-2,56\04_Dren\04.00_R031\2022 10 10 - Emissão Inicial_Segmeto C06 - Planta de bacias e Relatório.doc" xr:uid="{00000000-0004-0000-0000-00002C000000}"/>
    <hyperlink ref="P22" r:id="rId46" display="pw:\\pw.planservi.com.br:PROJETOS\Documents\C0849 - DER\30_Producao\1-C6 – SPA 103-079 - km 0,00-2,56\02_Geom\02.00_R031\2022 10 05 - Projeto Funcional -Mudança de código.xls" xr:uid="{00000000-0004-0000-0000-00002D000000}"/>
    <hyperlink ref="P23" r:id="rId47" display="pw:\\pw.planservi.com.br:PROJETOS\Documents\C0849 - DER\30_Producao\1-C6 – SPA 103-079 - km 0,00-2,56\02_Geom\02.00_R031\2022 10 05 - Projeto Funcional -Mudança de código.xls" xr:uid="{00000000-0004-0000-0000-00002E000000}"/>
    <hyperlink ref="S13" r:id="rId48" display="pw:\\pw.planservi.com.br:PROJETOS\Documents\C0849 - DER\40_Emissao\03_GRD\0-GRDs_Enviadas DER\4ºMEDIÇÃO\MR.DER-0121_22\" xr:uid="{00000000-0004-0000-0000-00002F000000}"/>
    <hyperlink ref="S14" r:id="rId49" display="pw:\\pw.planservi.com.br:PROJETOS\Documents\C0849 - DER\40_Emissao\03_GRD\0-GRDs_Enviadas DER\4ºMEDIÇÃO\MR.DER-0121_22\" xr:uid="{00000000-0004-0000-0000-000030000000}"/>
    <hyperlink ref="M74" r:id="rId50" display="pw:\\pw.planservi.com.br:PROJETOS\Documents\C0849 - DER\40_Emissao\03_GRD\0-GRDs_Enviadas DER\4ºMEDIÇÃO\MR.DER-0121_22\" xr:uid="{00000000-0004-0000-0000-000031000000}"/>
    <hyperlink ref="M102" r:id="rId51" display="pw:\\pw.planservi.com.br:PROJETOS\Documents\C0849 - DER\40_Emissao\03_GRD\0-GRDs_Enviadas DER\4ºMEDIÇÃO\MR.DER-0148_22\" xr:uid="{00000000-0004-0000-0000-000032000000}"/>
    <hyperlink ref="AE103" r:id="rId52" display="pw:\\pw.planservi.com.br:PROJETOS\Documents\C0849 - DER\40_Emissao\03_GRD\0-GRDs_Enviadas DER\4ºMEDIÇÃO\MR.DER-0165_22\" xr:uid="{00000000-0004-0000-0000-000033000000}"/>
    <hyperlink ref="Y104" r:id="rId53" display="pw:\\pw.planservi.com.br:PROJETOS\Documents\C0849 - DER\40_Emissao\03_GRD\0-GRDs_Enviadas DER\4ºMEDIÇÃO\MR.DER-0165_22\" xr:uid="{00000000-0004-0000-0000-000034000000}"/>
    <hyperlink ref="V13" r:id="rId54" display="pw:\\pw.planservi.com.br:PROJETOS\Documents\C0849 - DER\30_Producao\1-C6 – SPA 103-079 - km 0,00-2,56\05_Geot\05.00_R031\2022.11.21_R-031_GEOTECNIA.doc" xr:uid="{00000000-0004-0000-0000-000035000000}"/>
    <hyperlink ref="V14" r:id="rId55" display="pw:\\pw.planservi.com.br:PROJETOS\Documents\C0849 - DER\30_Producao\1-C6 – SPA 103-079 - km 0,00-2,56\05_Geot\05.00_R031\2022.11.21_R-031_GEOTECNIA.doc" xr:uid="{00000000-0004-0000-0000-000036000000}"/>
    <hyperlink ref="P74" r:id="rId56" display="pw:\\pw.planservi.com.br:PROJETOS\Documents\C0849 - DER\30_Producao\1-C6 – SPA 103-079 - km 0,00-2,56\05_Geot\05.00_R031\2022.10.21_R-031_JAZIDAS-DME-SP103_079.doc" xr:uid="{00000000-0004-0000-0000-000037000000}"/>
    <hyperlink ref="M4" r:id="rId57" display="pw:\\pw.planservi.com.br:PROJETOS\Documents\C0849 - DER\40_Emissao\03_GRD\0-GRDs_Enviadas DER\5ºMEDIÇÃO\MR.DER-0210_22\" xr:uid="{00000000-0004-0000-0000-000038000000}"/>
    <hyperlink ref="M40" r:id="rId58" display="pw:\\pw.planservi.com.br:PROJETOS\Documents\C0849 - DER\40_Emissao\03_GRD\0-GRDs_Enviadas DER\5ºMEDIÇÃO\MR.DER-0189_22\" xr:uid="{00000000-0004-0000-0000-000039000000}"/>
    <hyperlink ref="M41" r:id="rId59" display="pw:\\pw.planservi.com.br:PROJETOS\Documents\C0849 - DER\40_Emissao\03_GRD\0-GRDs_Enviadas DER\5ºMEDIÇÃO\MR.DER-0189_22\" xr:uid="{00000000-0004-0000-0000-00003A000000}"/>
    <hyperlink ref="M42" r:id="rId60" display="pw:\\pw.planservi.com.br:PROJETOS\Documents\C0849 - DER\40_Emissao\03_GRD\0-GRDs_Enviadas DER\5ºMEDIÇÃO\MR.DER-0189_22\" xr:uid="{00000000-0004-0000-0000-00003B000000}"/>
    <hyperlink ref="M43" r:id="rId61" display="pw:\\pw.planservi.com.br:PROJETOS\Documents\C0849 - DER\40_Emissao\03_GRD\0-GRDs_Enviadas DER\5ºMEDIÇÃO\MR.DER-0189_22\" xr:uid="{00000000-0004-0000-0000-00003C000000}"/>
    <hyperlink ref="M44" r:id="rId62" display="pw:\\pw.planservi.com.br:PROJETOS\Documents\C0849 - DER\40_Emissao\03_GRD\0-GRDs_Enviadas DER\5ºMEDIÇÃO\MR.DER-0189_22\" xr:uid="{00000000-0004-0000-0000-00003D000000}"/>
    <hyperlink ref="M45" r:id="rId63" display="pw:\\pw.planservi.com.br:PROJETOS\Documents\C0849 - DER\40_Emissao\03_GRD\0-GRDs_Enviadas DER\5ºMEDIÇÃO\MR.DER-0189_22\" xr:uid="{00000000-0004-0000-0000-00003E000000}"/>
    <hyperlink ref="M46" r:id="rId64" display="pw:\\pw.planservi.com.br:PROJETOS\Documents\C0849 - DER\40_Emissao\03_GRD\0-GRDs_Enviadas DER\5ºMEDIÇÃO\MR.DER-0189_22\" xr:uid="{00000000-0004-0000-0000-00003F000000}"/>
    <hyperlink ref="M48" r:id="rId65" display="pw:\\pw.planservi.com.br:PROJETOS\Documents\C0849 - DER\40_Emissao\03_GRD\0-GRDs_Enviadas DER\5ºMEDIÇÃO\MR.DER-0189_22\" xr:uid="{00000000-0004-0000-0000-000040000000}"/>
    <hyperlink ref="S25" r:id="rId66" display="pw:\\pw.planservi.com.br:PROJETOS\Documents\C0849 - DER\40_Emissao\03_GRD\0-GRDs_Enviadas DER\5ºMEDIÇÃO\MR.DER-0220_22\" xr:uid="{00000000-0004-0000-0000-000041000000}"/>
    <hyperlink ref="S26" r:id="rId67" display="pw:\\pw.planservi.com.br:PROJETOS\Documents\C0849 - DER\40_Emissao\03_GRD\0-GRDs_Enviadas DER\5ºMEDIÇÃO\MR.DER-0220_22\" xr:uid="{00000000-0004-0000-0000-000042000000}"/>
    <hyperlink ref="S28" r:id="rId68" display="pw:\\pw.planservi.com.br:PROJETOS\Documents\C0849 - DER\40_Emissao\03_GRD\0-GRDs_Enviadas DER\5ºMEDIÇÃO\MR.DER-0220_22\" xr:uid="{00000000-0004-0000-0000-000043000000}"/>
    <hyperlink ref="S29" r:id="rId69" display="pw:\\pw.planservi.com.br:PROJETOS\Documents\C0849 - DER\40_Emissao\03_GRD\0-GRDs_Enviadas DER\5ºMEDIÇÃO\MR.DER-0220_22\" xr:uid="{00000000-0004-0000-0000-000044000000}"/>
    <hyperlink ref="S30" r:id="rId70" display="pw:\\pw.planservi.com.br:PROJETOS\Documents\C0849 - DER\40_Emissao\03_GRD\0-GRDs_Enviadas DER\5ºMEDIÇÃO\MR.DER-0220_22\" xr:uid="{00000000-0004-0000-0000-000045000000}"/>
    <hyperlink ref="S31" r:id="rId71" display="pw:\\pw.planservi.com.br:PROJETOS\Documents\C0849 - DER\40_Emissao\03_GRD\0-GRDs_Enviadas DER\5ºMEDIÇÃO\MR.DER-0220_22\" xr:uid="{00000000-0004-0000-0000-000046000000}"/>
    <hyperlink ref="S32" r:id="rId72" display="pw:\\pw.planservi.com.br:PROJETOS\Documents\C0849 - DER\40_Emissao\03_GRD\0-GRDs_Enviadas DER\5ºMEDIÇÃO\MR.DER-0220_22\" xr:uid="{00000000-0004-0000-0000-000047000000}"/>
    <hyperlink ref="M93" r:id="rId73" display="pw:\\pw.planservi.com.br:PROJETOS\Documents\C0849 - DER\40_Emissao\03_GRD\0-GRDs_Enviadas DER\5ºMEDIÇÃO\MR.DER-0223_22\" xr:uid="{00000000-0004-0000-0000-000048000000}"/>
    <hyperlink ref="M94" r:id="rId74" display="pw:\\pw.planservi.com.br:PROJETOS\Documents\C0849 - DER\40_Emissao\03_GRD\0-GRDs_Enviadas DER\5ºMEDIÇÃO\MR.DER-0223_22\" xr:uid="{00000000-0004-0000-0000-000049000000}"/>
    <hyperlink ref="M10" r:id="rId75" display="pw:\\pw.planservi.com.br:PROJETOS\Documents\C0849 - DER\40_Emissao\03_GRD\0-GRDs_Enviadas DER\5ºMEDIÇÃO\MR.DER-0227_22\" xr:uid="{00000000-0004-0000-0000-00004A000000}"/>
    <hyperlink ref="M11" r:id="rId76" display="pw:\\pw.planservi.com.br:PROJETOS\Documents\C0849 - DER\40_Emissao\03_GRD\0-GRDs_Enviadas DER\5ºMEDIÇÃO\MR.DER-0227_22\" xr:uid="{00000000-0004-0000-0000-00004B000000}"/>
    <hyperlink ref="M12" r:id="rId77" display="pw:\\pw.planservi.com.br:PROJETOS\Documents\C0849 - DER\40_Emissao\03_GRD\0-GRDs_Enviadas DER\5ºMEDIÇÃO\MR.DER-0227_22\" xr:uid="{00000000-0004-0000-0000-00004C000000}"/>
    <hyperlink ref="V25" r:id="rId78" display="pw:\\pw.planservi.com.br:PROJETOS\Documents\C0849 - DER\30_Producao\1-C6 – SPA 103-079 - km 0,00-2,56\02_Geom\02.00_R031\2022 12 19- Projeto Executivo A- Planta e Perfil.xls" xr:uid="{00000000-0004-0000-0000-00004D000000}"/>
    <hyperlink ref="V26" r:id="rId79" display="pw:\\pw.planservi.com.br:PROJETOS\Documents\C0849 - DER\30_Producao\1-C6 – SPA 103-079 - km 0,00-2,56\02_Geom\02.00_R031\2022 12 19- Projeto Executivo A- Planta e Perfil.xls" xr:uid="{00000000-0004-0000-0000-00004E000000}"/>
    <hyperlink ref="V28:V32" r:id="rId80" display="pw:\\pw.planservi.com.br:PROJETOS\Documents\C0849 - DER\30_Producao\1-C6 – SPA 103-079 - km 0,00-2,56\02_Geom\02.00_R031\2022 12 19- Projeto Executivo A- Planta e Perfil.xls" xr:uid="{00000000-0004-0000-0000-00004F000000}"/>
    <hyperlink ref="P40" r:id="rId81" display="pw:\\pw.planservi.com.br:PROJETOS\Documents\C0849 - DER\30_Producao\1-C6 – SPA 103-079 - km 0,00-2,56\04_Dren\04.00_R031\2022 12 14 - Emissão Inicial_Segmento C06 - Planta, perfis de bueiro e Relatórios.doc" xr:uid="{00000000-0004-0000-0000-000050000000}"/>
    <hyperlink ref="P41:P46" r:id="rId82" display="pw:\\pw.planservi.com.br:PROJETOS\Documents\C0849 - DER\30_Producao\1-C6 – SPA 103-079 - km 0,00-2,56\04_Dren\04.00_R031\2022 12 14 - Emissão Inicial_Segmento C06 - Planta, perfis de bueiro e Relatórios.doc" xr:uid="{00000000-0004-0000-0000-000051000000}"/>
    <hyperlink ref="P93" r:id="rId83" display="pw:\\pw.planservi.com.br:PROJETOS\Documents\C0849 - DER\30_Producao\1-C6 – SPA 103-079 - km 0,00-2,56\13_Interf\13.00_R031\2022.12.20_R-031_SPA 103-079.doc" xr:uid="{00000000-0004-0000-0000-000052000000}"/>
    <hyperlink ref="P94" r:id="rId84" display="pw:\\pw.planservi.com.br:PROJETOS\Documents\C0849 - DER\30_Producao\1-C6 – SPA 103-079 - km 0,00-2,56\13_Interf\13.00_R031\2022.12.20_R-031_SPA 103-079.doc" xr:uid="{00000000-0004-0000-0000-000053000000}"/>
    <hyperlink ref="P10" r:id="rId85" display="pw:\\pw.planservi.com.br:PROJETOS\Documents\C0849 - DER\30_Producao\1-C6 – SPA 103-079 - km 0,00-2,56\05_Geot\05.00_R031\2022 12 21-R-031_RevisãoA1_G14.doc" xr:uid="{00000000-0004-0000-0000-000054000000}"/>
    <hyperlink ref="P11" r:id="rId86" display="pw:\\pw.planservi.com.br:PROJETOS\Documents\C0849 - DER\30_Producao\1-C6 – SPA 103-079 - km 0,00-2,56\05_Geot\05.00_R031\2022 12 21-R-031_RevisãoA1_G14.doc" xr:uid="{00000000-0004-0000-0000-000055000000}"/>
    <hyperlink ref="P12" r:id="rId87" display="pw:\\pw.planservi.com.br:PROJETOS\Documents\C0849 - DER\30_Producao\1-C6 – SPA 103-079 - km 0,00-2,56\05_Geot\05.00_R031\2022 12 21-R-031_RevisãoA1_G14.doc" xr:uid="{00000000-0004-0000-0000-000056000000}"/>
    <hyperlink ref="M70" r:id="rId88" display="pw:\\pw.planservi.com.br:PROJETOS\Documents\C0849 - DER\40_Emissao\03_GRD\0-GRDs_Enviadas DER\6ºMEDIÇÃO\MR.DER-0253_23\" xr:uid="{00000000-0004-0000-0000-000057000000}"/>
    <hyperlink ref="M71" r:id="rId89" display="pw:\\pw.planservi.com.br:PROJETOS\Documents\C0849 - DER\40_Emissao\03_GRD\0-GRDs_Enviadas DER\6ºMEDIÇÃO\MR.DER-0253_23\" xr:uid="{00000000-0004-0000-0000-000058000000}"/>
    <hyperlink ref="M72" r:id="rId90" display="pw:\\pw.planservi.com.br:PROJETOS\Documents\C0849 - DER\40_Emissao\03_GRD\0-GRDs_Enviadas DER\6ºMEDIÇÃO\MR.DER-0253_23\" xr:uid="{00000000-0004-0000-0000-000059000000}"/>
    <hyperlink ref="M73" r:id="rId91" display="pw:\\pw.planservi.com.br:PROJETOS\Documents\C0849 - DER\40_Emissao\03_GRD\0-GRDs_Enviadas DER\6ºMEDIÇÃO\MR.DER-0253_23\" xr:uid="{00000000-0004-0000-0000-00005A000000}"/>
    <hyperlink ref="M78" r:id="rId92" display="pw:\\pw.planservi.com.br:PROJETOS\Documents\C0849 - DER\40_Emissao\03_GRD\0-GRDs_Enviadas DER\6ºMEDIÇÃO\MR.DER-0253_23\" xr:uid="{00000000-0004-0000-0000-00005B000000}"/>
    <hyperlink ref="M79" r:id="rId93" display="pw:\\pw.planservi.com.br:PROJETOS\Documents\C0849 - DER\40_Emissao\03_GRD\0-GRDs_Enviadas DER\6ºMEDIÇÃO\MR.DER-0253_23\" xr:uid="{00000000-0004-0000-0000-00005C000000}"/>
    <hyperlink ref="M69" r:id="rId94" display="pw:\\pw.planservi.com.br:PROJETOS\Documents\C0849 - DER\40_Emissao\03_GRD\0-GRDs_Enviadas DER\6ºMEDIÇÃO\MR.DER-0253_23\" xr:uid="{00000000-0004-0000-0000-00005D000000}"/>
    <hyperlink ref="M14" r:id="rId95" display="pw:\\pw.planservi.com.br:PROJETOS\Documents\C0849 - DER\40_Emissao\03_GRD\0-GRDs_Enviadas DER\3ºMEDIÇÃO\MR.DER-0062_22\" xr:uid="{00000000-0004-0000-0000-00005E000000}"/>
    <hyperlink ref="M15" r:id="rId96" display="pw:\\pw.planservi.com.br:PROJETOS\Documents\C0849 - DER\40_Emissao\03_GRD\0-GRDs_Enviadas DER\6ºMEDIÇÃO\MR.DER-0253_23\" xr:uid="{00000000-0004-0000-0000-00005F000000}"/>
    <hyperlink ref="P69" r:id="rId97" display="pw:\\pw.planservi.com.br:PROJETOS\Documents\C0849 - DER\30_Producao\1-C6 – SPA 103-079 - km 0,00-2,56\05_Geot\05.00_R031\2023.01.05_R-031_ESTUDOS-GEOLÓGICO-GEOTÉCNICOS-SPA103_079.doc" xr:uid="{00000000-0004-0000-0000-000060000000}"/>
    <hyperlink ref="P70:P73" r:id="rId98" display="pw:\\pw.planservi.com.br:PROJETOS\Documents\C0849 - DER\30_Producao\1-C6 – SPA 103-079 - km 0,00-2,56\05_Geot\05.00_R031\2023.01.05_R-031_ESTUDOS-GEOLÓGICO-GEOTÉCNICOS-SPA103_079.doc" xr:uid="{00000000-0004-0000-0000-000061000000}"/>
    <hyperlink ref="P78:P79" r:id="rId99" display="pw:\\pw.planservi.com.br:PROJETOS\Documents\C0849 - DER\30_Producao\1-C6 – SPA 103-079 - km 0,00-2,56\05_Geot\05.00_R031\2023.01.05_R-031_ESTUDOS-GEOLÓGICO-GEOTÉCNICOS-SPA103_079.doc" xr:uid="{00000000-0004-0000-0000-000062000000}"/>
    <hyperlink ref="P15" r:id="rId100" display="pw:\\pw.planservi.com.br:PROJETOS\Documents\C0849 - DER\30_Producao\1-C6 – SPA 103-079 - km 0,00-2,56\05_Geot\05.00_R031\2023.01.05_R-031_ESTUDOS-GEOLÓGICO-GEOTÉCNICOS-SPA103_079.doc" xr:uid="{00000000-0004-0000-0000-000063000000}"/>
    <hyperlink ref="S27" r:id="rId101" display="pw:\\pw.planservi.com.br:PROJETOS\Documents\C0849 - DER\40_Emissao\03_GRD\0-GRDs_Enviadas DER\6ºMEDIÇÃO\MR.DER-0261_23\" xr:uid="{00000000-0004-0000-0000-000064000000}"/>
    <hyperlink ref="Y22" r:id="rId102" display="pw:\\pw.planservi.com.br:PROJETOS\Documents\C0849 - DER\40_Emissao\03_GRD\0-GRDs_Enviadas DER\6ºMEDIÇÃO\MR.DER-0281_23\" xr:uid="{00000000-0004-0000-0000-000065000000}"/>
    <hyperlink ref="Y23" r:id="rId103" display="pw:\\pw.planservi.com.br:PROJETOS\Documents\C0849 - DER\40_Emissao\03_GRD\0-GRDs_Enviadas DER\6ºMEDIÇÃO\MR.DER-0281_23\" xr:uid="{00000000-0004-0000-0000-000066000000}"/>
    <hyperlink ref="S78" r:id="rId104" display="pw:\\pw.planservi.com.br:PROJETOS\Documents\C0849 - DER\40_Emissao\03_GRD\0-GRDs_Enviadas DER\6ºMEDIÇÃO\MR.DER-0297_23\" xr:uid="{00000000-0004-0000-0000-000067000000}"/>
    <hyperlink ref="S79" r:id="rId105" display="pw:\\pw.planservi.com.br:PROJETOS\Documents\C0849 - DER\40_Emissao\03_GRD\0-GRDs_Enviadas DER\6ºMEDIÇÃO\MR.DER-0297_23\" xr:uid="{00000000-0004-0000-0000-000068000000}"/>
    <hyperlink ref="V78" r:id="rId106" display="pw:\\pw.planservi.com.br:PROJETOS\Documents\C0849 - DER\30_Producao\1-C6 – SPA 103-079 - km 0,00-2,56\05_Geot\05.00_R031\2023.01.24_R-031_G18_SPA103079.doc" xr:uid="{00000000-0004-0000-0000-000069000000}"/>
    <hyperlink ref="V79" r:id="rId107" display="pw:\\pw.planservi.com.br:PROJETOS\Documents\C0849 - DER\30_Producao\1-C6 – SPA 103-079 - km 0,00-2,56\05_Geot\05.00_R031\2023.01.24_R-031_G18_SPA103079.doc" xr:uid="{00000000-0004-0000-0000-00006A000000}"/>
    <hyperlink ref="S69" r:id="rId108" display="pw:\\pw.planservi.com.br:PROJETOS\Documents\C0849 - DER\40_Emissao\03_GRD\0-GRDs_Enviadas DER\7ºMEDIÇÃO\MR.DER-0307_23\" xr:uid="{00000000-0004-0000-0000-00006B000000}"/>
    <hyperlink ref="Y69" r:id="rId109" display="pw:\\pw.planservi.com.br:PROJETOS\Documents\C0849 - DER\40_Emissao\03_GRD\0-GRDs_Enviadas DER\7ºMEDIÇÃO\MR.DER-0314_23\" xr:uid="{00000000-0004-0000-0000-00006C000000}"/>
    <hyperlink ref="S74" r:id="rId110" display="pw:\\pw.planservi.com.br:PROJETOS\Documents\C0849 - DER\40_Emissao\03_GRD\0-GRDs_Enviadas DER\7ºMEDIÇÃO\MR.DER-0319_23\" xr:uid="{00000000-0004-0000-0000-00006D000000}"/>
    <hyperlink ref="S10" r:id="rId111" display="pw:\\pw.planservi.com.br:PROJETOS\Documents\C0849 - DER\40_Emissao\03_GRD\0-GRDs_Enviadas DER\7ºMEDIÇÃO\MR.DER-0322_23\" xr:uid="{00000000-0004-0000-0000-00006E000000}"/>
    <hyperlink ref="S11" r:id="rId112" display="pw:\\pw.planservi.com.br:PROJETOS\Documents\C0849 - DER\40_Emissao\03_GRD\0-GRDs_Enviadas DER\7ºMEDIÇÃO\MR.DER-0322_23\" xr:uid="{00000000-0004-0000-0000-00006F000000}"/>
    <hyperlink ref="S12" r:id="rId113" display="pw:\\pw.planservi.com.br:PROJETOS\Documents\C0849 - DER\40_Emissao\03_GRD\0-GRDs_Enviadas DER\7ºMEDIÇÃO\MR.DER-0322_23\" xr:uid="{00000000-0004-0000-0000-000070000000}"/>
    <hyperlink ref="M83" r:id="rId114" display="pw:\\pw.planservi.com.br:PROJETOS\Documents\C0849 - DER\40_Emissao\03_GRD\0-GRDs_Enviadas DER\7ºMEDIÇÃO\MR.DER-0345_23\" xr:uid="{00000000-0004-0000-0000-000071000000}"/>
    <hyperlink ref="M84" r:id="rId115" display="pw:\\pw.planservi.com.br:PROJETOS\Documents\C0849 - DER\40_Emissao\03_GRD\0-GRDs_Enviadas DER\7ºMEDIÇÃO\MR.DER-0345_23\" xr:uid="{00000000-0004-0000-0000-000072000000}"/>
    <hyperlink ref="M85" r:id="rId116" display="pw:\\pw.planservi.com.br:PROJETOS\Documents\C0849 - DER\40_Emissao\03_GRD\0-GRDs_Enviadas DER\7ºMEDIÇÃO\MR.DER-0345_23\" xr:uid="{00000000-0004-0000-0000-000073000000}"/>
    <hyperlink ref="M86" r:id="rId117" display="pw:\\pw.planservi.com.br:PROJETOS\Documents\C0849 - DER\40_Emissao\03_GRD\0-GRDs_Enviadas DER\7ºMEDIÇÃO\MR.DER-0345_23\" xr:uid="{00000000-0004-0000-0000-000074000000}"/>
    <hyperlink ref="M88" r:id="rId118" display="pw:\\pw.planservi.com.br:PROJETOS\Documents\C0849 - DER\40_Emissao\03_GRD\0-GRDs_Enviadas DER\7ºMEDIÇÃO\MR.DER-0346_23\" xr:uid="{00000000-0004-0000-0000-000075000000}"/>
    <hyperlink ref="M89" r:id="rId119" display="pw:\\pw.planservi.com.br:PROJETOS\Documents\C0849 - DER\40_Emissao\03_GRD\0-GRDs_Enviadas DER\7ºMEDIÇÃO\MR.DER-0346_23\" xr:uid="{00000000-0004-0000-0000-000076000000}"/>
    <hyperlink ref="M90" r:id="rId120" display="pw:\\pw.planservi.com.br:PROJETOS\Documents\C0849 - DER\40_Emissao\03_GRD\0-GRDs_Enviadas DER\7ºMEDIÇÃO\MR.DER-0346_23\" xr:uid="{00000000-0004-0000-0000-000077000000}"/>
    <hyperlink ref="M91" r:id="rId121" display="pw:\\pw.planservi.com.br:PROJETOS\Documents\C0849 - DER\40_Emissao\03_GRD\0-GRDs_Enviadas DER\7ºMEDIÇÃO\MR.DER-0346_23\" xr:uid="{00000000-0004-0000-0000-000078000000}"/>
    <hyperlink ref="M16" r:id="rId122" display="pw:\\pw.planservi.com.br:PROJETOS\Documents\C0849 - DER\40_Emissao\03_GRD\0-GRDs_Enviadas DER\7ºMEDIÇÃO\MR.DER-0353_23\" xr:uid="{00000000-0004-0000-0000-000079000000}"/>
    <hyperlink ref="M21" r:id="rId123" display="pw:\\pw.planservi.com.br:PROJETOS\Documents\C0849 - DER\40_Emissao\03_GRD\0-GRDs_Enviadas DER\7ºMEDIÇÃO\MR.DER-0354_23\" xr:uid="{00000000-0004-0000-0000-00007A000000}"/>
    <hyperlink ref="S102" r:id="rId124" display="pw:\\pw.planservi.com.br:PROJETOS\Documents\C0849 - DER\40_Emissao\03_GRD\0-GRDs_Enviadas DER\7ºMEDIÇÃO\MR.DER-0361_23\" xr:uid="{00000000-0004-0000-0000-00007B000000}"/>
    <hyperlink ref="P16" r:id="rId125" display="pw:\\pw.planservi.com.br:PROJETOS\Documents\C0849 - DER\30_Producao\1-C6 – SPA 103-079 - km 0,00-2,56\05_Geot\05.00_R031\2023 02 24-R-031_RevisãoA1_G13.doc" xr:uid="{00000000-0004-0000-0000-00007C000000}"/>
    <hyperlink ref="P21" r:id="rId126" display="pw:\\pw.planservi.com.br:PROJETOS\Documents\C0849 - DER\30_Producao\1-C6 – SPA 103-079 - km 0,00-2,56\06_Pavi\C0849-30-06-EXE-SPA103079-000-P09-RT-002" xr:uid="{00000000-0004-0000-0000-00007D000000}"/>
    <hyperlink ref="P48" r:id="rId127" display="pw:\\pw.planservi.com.br:PROJETOS\Documents\C0849 - DER\30_Producao\1-C6 – SPA 103-079 - km 0,00-2,56\04_Dren\04.00_R031\2022 12 14 - Emissão Inicial_Segmento C06 - Planta, perfis de bueiro e Relatórios.doc" xr:uid="{00000000-0004-0000-0000-00007E000000}"/>
    <hyperlink ref="V11" r:id="rId128" display="pw:\\pw.planservi.com.br:PROJETOS\Documents\C0849 - DER\30_Producao\1-C6 – SPA 103-079 - km 0,00-2,56\05_Geot\05.00_R031\2023 02 15-R-031_RevisãoA2_G14.doc" xr:uid="{00000000-0004-0000-0000-00007F000000}"/>
    <hyperlink ref="V12" r:id="rId129" display="pw:\\pw.planservi.com.br:PROJETOS\Documents\C0849 - DER\30_Producao\1-C6 – SPA 103-079 - km 0,00-2,56\05_Geot\05.00_R031\2023 02 15-R-031_RevisãoA2_G14.doc" xr:uid="{00000000-0004-0000-0000-000080000000}"/>
    <hyperlink ref="V10" r:id="rId130" display="pw:\\pw.planservi.com.br:PROJETOS\Documents\C0849 - DER\30_Producao\1-C6 – SPA 103-079 - km 0,00-2,56\05_Geot\05.00_R031\2023 02 15-R-031_RevisãoA2_G14.doc" xr:uid="{00000000-0004-0000-0000-000081000000}"/>
    <hyperlink ref="V16" r:id="rId131" display="pw:\\pw.planservi.com.br:PROJETOS\Documents\C0849 - DER\30_Producao\1-C6 – SPA 103-079 - km 0,00-2,56\05_Geot\05.00_R031\2023 02 24-R-031_RevisãoA1_G13.doc" xr:uid="{00000000-0004-0000-0000-000082000000}"/>
    <hyperlink ref="V69" r:id="rId132" display="pw:\\pw.planservi.com.br:PROJETOS\Documents\C0849 - DER\30_Producao\1-C6 – SPA 103-079 - km 0,00-2,56\05_Geot\05.00_R031\2023.02.01_R-031_SPA103_079_G01.doc" xr:uid="{00000000-0004-0000-0000-000083000000}"/>
    <hyperlink ref="AB69" r:id="rId133" display="pw:\\pw.planservi.com.br:PROJETOS\Documents\C0849 - DER\30_Producao\1-C6 – SPA 103-079 - km 0,00-2,56\05_Geot\05.00_R031\2023.02.13_R-031_SPA103_079_G01.doc" xr:uid="{00000000-0004-0000-0000-000084000000}"/>
    <hyperlink ref="S16" r:id="rId134" display="pw:\\pw.planservi.com.br:PROJETOS\Documents\C0849 - DER\40_Emissao\03_GRD\0-GRDs_Enviadas DER\8ºMEDIÇÃO\MR.DER-0380\" xr:uid="{00000000-0004-0000-0000-000085000000}"/>
    <hyperlink ref="M20" r:id="rId135" display="pw:\\pw.planservi.com.br:PROJETOS\Documents\C0849 - DER\40_Emissao\03_GRD\0-GRDs_Enviadas DER\8ºMEDIÇÃO\MR.DER-0381\" xr:uid="{00000000-0004-0000-0000-000086000000}"/>
    <hyperlink ref="S21" r:id="rId136" display="pw:\\pw.planservi.com.br:PROJETOS\Documents\C0849 - DER\40_Emissao\03_GRD\0-GRDs_Enviadas DER\8ºMEDIÇÃO\MR.DER-0381\" xr:uid="{00000000-0004-0000-0000-000087000000}"/>
    <hyperlink ref="S20" r:id="rId137" display="pw:\\pw.planservi.com.br:PROJETOS\Documents\C0849 - DER\40_Emissao\03_GRD\0-GRDs_Enviadas DER\8ºMEDIÇÃO\MR.DER-0389_23\" xr:uid="{00000000-0004-0000-0000-000088000000}"/>
    <hyperlink ref="V21" r:id="rId138" display="pw:\\pw.planservi.com.br:PROJETOS\Documents\C0849 - DER\30_Producao\1-C6 – SPA 103-079 - km 0,00-2,56\06_Pavi\06.00_R031\2023 03 22-R-031_RevisãoA_P09.doc" xr:uid="{00000000-0004-0000-0000-000089000000}"/>
    <hyperlink ref="V20" r:id="rId139" display="pw:\\pw.planservi.com.br:PROJETOS\Documents\C0849 - DER\30_Producao\1-C6 – SPA 103-079 - km 0,00-2,56\06_Pavi\06.00_R031\2023 03 24-R-031_RevisãoA_P09.docx" xr:uid="{00000000-0004-0000-0000-00008A000000}"/>
    <hyperlink ref="S83" r:id="rId140" display="pw:\\pw.planservi.com.br:PROJETOS\Documents\C0849 - DER\40_Emissao\03_GRD\0-GRDs_Enviadas DER\13ºMEDIÇÃO-26-07-23 A 25-08-23\MR.DER-0417_23\" xr:uid="{00000000-0004-0000-0000-00008B000000}"/>
    <hyperlink ref="S84" r:id="rId141" display="pw:\\pw.planservi.com.br:PROJETOS\Documents\C0849 - DER\40_Emissao\03_GRD\0-GRDs_Enviadas DER\13ºMEDIÇÃO-26-07-23 A 25-08-23\MR.DER-0417_23\" xr:uid="{00000000-0004-0000-0000-00008C000000}"/>
    <hyperlink ref="S85" r:id="rId142" display="pw:\\pw.planservi.com.br:PROJETOS\Documents\C0849 - DER\40_Emissao\03_GRD\0-GRDs_Enviadas DER\13ºMEDIÇÃO-26-07-23 A 25-08-23\MR.DER-0417_23\" xr:uid="{00000000-0004-0000-0000-00008D000000}"/>
    <hyperlink ref="S86" r:id="rId143" display="pw:\\pw.planservi.com.br:PROJETOS\Documents\C0849 - DER\40_Emissao\03_GRD\0-GRDs_Enviadas DER\13ºMEDIÇÃO-26-07-23 A 25-08-23\MR.DER-0417_23\" xr:uid="{00000000-0004-0000-0000-00008E000000}"/>
    <hyperlink ref="S88" r:id="rId144" display="pw:\\pw.planservi.com.br:PROJETOS\Documents\C0849 - DER\40_Emissao\03_GRD\0-GRDs_Enviadas DER\13ºMEDIÇÃO-26-07-23 A 25-08-23\MR.DER-0417_23\" xr:uid="{00000000-0004-0000-0000-00008F000000}"/>
    <hyperlink ref="S89" r:id="rId145" display="pw:\\pw.planservi.com.br:PROJETOS\Documents\C0849 - DER\40_Emissao\03_GRD\0-GRDs_Enviadas DER\13ºMEDIÇÃO-26-07-23 A 25-08-23\MR.DER-0417_23\" xr:uid="{00000000-0004-0000-0000-000090000000}"/>
    <hyperlink ref="S90" r:id="rId146" display="pw:\\pw.planservi.com.br:PROJETOS\Documents\C0849 - DER\40_Emissao\03_GRD\0-GRDs_Enviadas DER\13ºMEDIÇÃO-26-07-23 A 25-08-23\MR.DER-0417_23\" xr:uid="{00000000-0004-0000-0000-000091000000}"/>
    <hyperlink ref="S91" r:id="rId147" display="pw:\\pw.planservi.com.br:PROJETOS\Documents\C0849 - DER\40_Emissao\03_GRD\0-GRDs_Enviadas DER\13ºMEDIÇÃO-26-07-23 A 25-08-23\MR.DER-0417_23\" xr:uid="{00000000-0004-0000-0000-000092000000}"/>
    <hyperlink ref="Y16" r:id="rId148" display="pw:\\pw.planservi.com.br:PROJETOS\Documents\C0849 - DER\40_Emissao\03_GRD\0-GRDs_Enviadas DER\13ºMEDIÇÃO-26-07-23 A 25-08-23\MR.DER-0425_23\" xr:uid="{00000000-0004-0000-0000-000093000000}"/>
    <hyperlink ref="AB16" r:id="rId149" display="pw:\\pw.planservi.com.br:PROJETOS\Documents\C0849 - DER\30_Producao\1-C6 – SPA 103-079 - km 0,00-2,56\05_Geot\05.00_R031\2023 07 28 SPA103-079 R-031_RevisaoB1_G13.docx" xr:uid="{00000000-0004-0000-0000-000094000000}"/>
    <hyperlink ref="AB78" r:id="rId150" display="pw:\\pw.planservi.com.br:PROJETOS\Documents\C0849 - DER\30_Producao\1-C6 – SPA 103-079 - km 0,00-2,56\05_Geot\05.00_R031\2023.01.24_R-031_G18_SPA103079.doc" xr:uid="{00000000-0004-0000-0000-000095000000}"/>
    <hyperlink ref="Y83" r:id="rId151" display="pw:\\pw.planservi.com.br:PROJETOS\Documents\C0849 - DER\40_Emissao\03_GRD\0-GRDs_Enviadas DER\14ºMEDIÇÃO-26-08-2023 A 25-09-2023\MR.DER-0446_23\" xr:uid="{00000000-0004-0000-0000-000096000000}"/>
    <hyperlink ref="Y86" r:id="rId152" display="pw:\\pw.planservi.com.br:PROJETOS\Documents\C0849 - DER\40_Emissao\03_GRD\0-GRDs_Enviadas DER\14ºMEDIÇÃO-26-08-2023 A 25-09-2023\MR.DER-0446_23\" xr:uid="{00000000-0004-0000-0000-000097000000}"/>
    <hyperlink ref="Y85" r:id="rId153" display="pw:\\pw.planservi.com.br:PROJETOS\Documents\C0849 - DER\40_Emissao\03_GRD\0-GRDs_Enviadas DER\14ºMEDIÇÃO-26-08-2023 A 25-09-2023\MR.DER-0446_23\" xr:uid="{00000000-0004-0000-0000-000098000000}"/>
    <hyperlink ref="Y84" r:id="rId154" display="pw:\\pw.planservi.com.br:PROJETOS\Documents\C0849 - DER\40_Emissao\03_GRD\0-GRDs_Enviadas DER\14ºMEDIÇÃO-26-08-2023 A 25-09-2023\MR.DER-0446_23\" xr:uid="{00000000-0004-0000-0000-000099000000}"/>
    <hyperlink ref="Y88" r:id="rId155" display="pw:\\pw.planservi.com.br:PROJETOS\Documents\C0849 - DER\40_Emissao\03_GRD\0-GRDs_Enviadas DER\14ºMEDIÇÃO-26-08-2023 A 25-09-2023\MR.DER-0446_23\" xr:uid="{00000000-0004-0000-0000-00009A000000}"/>
    <hyperlink ref="Y89" r:id="rId156" display="pw:\\pw.planservi.com.br:PROJETOS\Documents\C0849 - DER\40_Emissao\03_GRD\0-GRDs_Enviadas DER\14ºMEDIÇÃO-26-08-2023 A 25-09-2023\MR.DER-0446_23\" xr:uid="{00000000-0004-0000-0000-00009B000000}"/>
    <hyperlink ref="Y90" r:id="rId157" display="pw:\\pw.planservi.com.br:PROJETOS\Documents\C0849 - DER\40_Emissao\03_GRD\0-GRDs_Enviadas DER\14ºMEDIÇÃO-26-08-2023 A 25-09-2023\MR.DER-0446_23\" xr:uid="{00000000-0004-0000-0000-00009C000000}"/>
    <hyperlink ref="Y91" r:id="rId158" display="pw:\\pw.planservi.com.br:PROJETOS\Documents\C0849 - DER\40_Emissao\03_GRD\0-GRDs_Enviadas DER\14ºMEDIÇÃO-26-08-2023 A 25-09-2023\MR.DER-0446_23\" xr:uid="{00000000-0004-0000-0000-00009D000000}"/>
    <hyperlink ref="AE3" r:id="rId159" display="pw:\\pw.planservi.com.br:PROJETOS\Documents\C0849 - DER\40_Emissao\03_GRD\0-GRDs_Enviadas DER\15ºMEDIÇÃO-26-09-23 A 25-10-23\MR.DER-0467_23\" xr:uid="{00000000-0004-0000-0000-00009E000000}"/>
    <hyperlink ref="AE5" r:id="rId160" display="pw:\\pw.planservi.com.br:PROJETOS\Documents\C0849 - DER\40_Emissao\03_GRD\0-GRDs_Enviadas DER\15ºMEDIÇÃO-26-09-23 A 25-10-23\MR.DER-0467_23\" xr:uid="{00000000-0004-0000-0000-00009F000000}"/>
    <hyperlink ref="AE6" r:id="rId161" display="pw:\\pw.planservi.com.br:PROJETOS\Documents\C0849 - DER\40_Emissao\03_GRD\0-GRDs_Enviadas DER\15ºMEDIÇÃO-26-09-23 A 25-10-23\MR.DER-0467_23\" xr:uid="{00000000-0004-0000-0000-0000A0000000}"/>
    <hyperlink ref="AE7" r:id="rId162" display="pw:\\pw.planservi.com.br:PROJETOS\Documents\C0849 - DER\40_Emissao\03_GRD\0-GRDs_Enviadas DER\15ºMEDIÇÃO-26-09-23 A 25-10-23\MR.DER-0467_23\" xr:uid="{00000000-0004-0000-0000-0000A1000000}"/>
    <hyperlink ref="AE8" r:id="rId163" display="pw:\\pw.planservi.com.br:PROJETOS\Documents\C0849 - DER\40_Emissao\03_GRD\0-GRDs_Enviadas DER\15ºMEDIÇÃO-26-09-23 A 25-10-23\MR.DER-0467_23\" xr:uid="{00000000-0004-0000-0000-0000A2000000}"/>
    <hyperlink ref="Y20" r:id="rId164" display="pw:\\pw.planservi.com.br:PROJETOS\Documents\C0849 - DER\40_Emissao\03_GRD\0-GRDs_Enviadas DER\17ºMEDIÇÃO-26-10-23 A 25-12-23\MR.DER-0481_23-Entrega Final\" xr:uid="{00000000-0004-0000-0000-0000A3000000}"/>
    <hyperlink ref="Y21" r:id="rId165" display="pw:\\pw.planservi.com.br:PROJETOS\Documents\C0849 - DER\40_Emissao\03_GRD\0-GRDs_Enviadas DER\17ºMEDIÇÃO-26-10-23 A 25-12-23\MR.DER-0481_23-Entrega Final\" xr:uid="{00000000-0004-0000-0000-0000A4000000}"/>
    <hyperlink ref="AK103" r:id="rId166" display="pw:\\pw.planservi.com.br:PROJETOS\Documents\C0849 - DER\40_Emissao\03_GRD\0-GRDs_Enviadas DER\17ºMEDIÇÃO-26-10-23 A 25-12-23\MR.DER-0481_23-Entrega Final\" xr:uid="{00000000-0004-0000-0000-0000A5000000}"/>
    <hyperlink ref="AE104" r:id="rId167" display="pw:\\pw.planservi.com.br:PROJETOS\Documents\C0849 - DER\40_Emissao\03_GRD\0-GRDs_Enviadas DER\17ºMEDIÇÃO-26-10-23 A 25-12-23\MR.DER-0481_23-Entrega Final\" xr:uid="{00000000-0004-0000-0000-0000A6000000}"/>
    <hyperlink ref="AE83" r:id="rId168" display="pw:\\pw.planservi.com.br:PROJETOS\Documents\C0849 - DER\40_Emissao\03_GRD\0-GRDs_Enviadas DER\18ºMEDIÇÃO-26-12-23 A 25-01-24\MR.DER-0503_24\" xr:uid="{00000000-0004-0000-0000-0000A7000000}"/>
    <hyperlink ref="AE84" r:id="rId169" display="pw:\\pw.planservi.com.br:PROJETOS\Documents\C0849 - DER\40_Emissao\03_GRD\0-GRDs_Enviadas DER\18ºMEDIÇÃO-26-12-23 A 25-01-24\MR.DER-0503_24\" xr:uid="{00000000-0004-0000-0000-0000A8000000}"/>
    <hyperlink ref="AE85" r:id="rId170" display="pw:\\pw.planservi.com.br:PROJETOS\Documents\C0849 - DER\40_Emissao\03_GRD\0-GRDs_Enviadas DER\18ºMEDIÇÃO-26-12-23 A 25-01-24\MR.DER-0503_24\" xr:uid="{00000000-0004-0000-0000-0000A9000000}"/>
    <hyperlink ref="AE86" r:id="rId171" display="pw:\\pw.planservi.com.br:PROJETOS\Documents\C0849 - DER\40_Emissao\03_GRD\0-GRDs_Enviadas DER\18ºMEDIÇÃO-26-12-23 A 25-01-24\MR.DER-0503_24\" xr:uid="{00000000-0004-0000-0000-0000AA000000}"/>
    <hyperlink ref="AE88" r:id="rId172" display="pw:\\pw.planservi.com.br:PROJETOS\Documents\C0849 - DER\40_Emissao\03_GRD\0-GRDs_Enviadas DER\18ºMEDIÇÃO-26-12-23 A 25-01-24\MR.DER-0503_24\" xr:uid="{00000000-0004-0000-0000-0000AB000000}"/>
    <hyperlink ref="AE89" r:id="rId173" display="pw:\\pw.planservi.com.br:PROJETOS\Documents\C0849 - DER\40_Emissao\03_GRD\0-GRDs_Enviadas DER\18ºMEDIÇÃO-26-12-23 A 25-01-24\MR.DER-0503_24\" xr:uid="{00000000-0004-0000-0000-0000AC000000}"/>
    <hyperlink ref="AE90" r:id="rId174" display="pw:\\pw.planservi.com.br:PROJETOS\Documents\C0849 - DER\40_Emissao\03_GRD\0-GRDs_Enviadas DER\18ºMEDIÇÃO-26-12-23 A 25-01-24\MR.DER-0503_24\" xr:uid="{00000000-0004-0000-0000-0000AD000000}"/>
    <hyperlink ref="AE91" r:id="rId175" display="pw:\\pw.planservi.com.br:PROJETOS\Documents\C0849 - DER\40_Emissao\03_GRD\0-GRDs_Enviadas DER\18ºMEDIÇÃO-26-12-23 A 25-01-24\MR.DER-0503_24\" xr:uid="{00000000-0004-0000-0000-0000AE000000}"/>
    <hyperlink ref="AK85" r:id="rId176" display="pw:\\SRVPW3.pls.planservi.com.br:Projetos\Documents\C0849 - DER\40_Emissao\03_GRD\0-GRDs_Enviadas DER\21ºMEDIÇÃO-26-03-2024 A 25-04-24\MR.DER-0613_24\" xr:uid="{00000000-0004-0000-0000-0000AF000000}"/>
    <hyperlink ref="AK90" r:id="rId177" display="pw:\\SRVPW3.pls.planservi.com.br:Projetos\Documents\C0849 - DER\40_Emissao\03_GRD\0-GRDs_Enviadas DER\21ºMEDIÇÃO-26-03-2024 A 25-04-24\MR.DER-0613_24\" xr:uid="{00000000-0004-0000-0000-0000B0000000}"/>
    <hyperlink ref="M87" r:id="rId178" display="pw:\\SRVPW3.pls.planservi.com.br:Projetos\Documents\C0849 - DER\40_Emissao\03_GRD\0-GRDs_Enviadas DER\21ºMEDIÇÃO-26-03-2024 A 25-04-24\MR.DER-0613_24\" xr:uid="{00000000-0004-0000-0000-0000B1000000}"/>
    <hyperlink ref="M92" r:id="rId179" display="pw:\\SRVPW3.pls.planservi.com.br:Projetos\Documents\C0849 - DER\40_Emissao\03_GRD\0-GRDs_Enviadas DER\21ºMEDIÇÃO-26-03-2024 A 25-04-24\MR.DER-0613_24\" xr:uid="{00000000-0004-0000-0000-0000B2000000}"/>
    <hyperlink ref="AQ85" r:id="rId180" display="pw:\\SRVPW3.pls.planservi.com.br:Projetos\Documents\C0849 - DER\40_Emissao\03_GRD\0-GRDs_Enviadas DER\21ºMEDIÇÃO-26-03-2024 A 25-04-24\MR.DER-0630_24\" xr:uid="{00000000-0004-0000-0000-0000B3000000}"/>
    <hyperlink ref="AQ90" r:id="rId181" display="pw:\\SRVPW3.pls.planservi.com.br:Projetos\Documents\C0849 - DER\40_Emissao\03_GRD\0-GRDs_Enviadas DER\21ºMEDIÇÃO-26-03-2024 A 25-04-24\MR.DER-0630_24\" xr:uid="{00000000-0004-0000-0000-0000B4000000}"/>
    <hyperlink ref="S87" r:id="rId182" display="pw:\\SRVPW3.pls.planservi.com.br:Projetos\Documents\C0849 - DER\40_Emissao\03_GRD\0-GRDs_Enviadas DER\22ºMEDIÇÃO-26-04-2024 A 25-05-24\MR.DER-0658_24\" xr:uid="{00000000-0004-0000-0000-0000B5000000}"/>
    <hyperlink ref="S92" r:id="rId183" display="pw:\\SRVPW3.pls.planservi.com.br:Projetos\Documents\C0849 - DER\40_Emissao\03_GRD\0-GRDs_Enviadas DER\22ºMEDIÇÃO-26-04-2024 A 25-05-24\MR.DER-0658_24\" xr:uid="{00000000-0004-0000-0000-0000B6000000}"/>
    <hyperlink ref="AK91" r:id="rId184" display="pw:\\SRVPW3.pls.planservi.com.br:Projetos\Documents\C0849 - DER\40_Emissao\03_GRD\0-GRDs_Enviadas DER\22ºMEDIÇÃO-26-04-2024 A 25-05-24\MR.DER-0663_24\" xr:uid="{00000000-0004-0000-0000-0000B7000000}"/>
    <hyperlink ref="AQ91" r:id="rId185" display="pw:\\SRVPW3.pls.planservi.com.br:Projetos\Documents\C0849 - DER\40_Emissao\03_GRD\0-GRDs_Enviadas DER\22ºMEDIÇÃO-26-04-2024 A 25-05-24\MR.DER-0670_24\" xr:uid="{00000000-0004-0000-0000-0000B8000000}"/>
    <hyperlink ref="Y87" r:id="rId186" display="pw:\\SRVPW3.pls.planservi.com.br:Projetos\Documents\C0849 - DER\40_Emissao\03_GRD\0-GRDs_Enviadas DER\46ºMEDIÇÃO-26-04-2026 A 25-05-26\MR_DER-1735_26\" xr:uid="{DAC6C155-817F-4BF4-B7BE-1266AFDD4310}"/>
    <hyperlink ref="Y92" r:id="rId187" display="pw:\\SRVPW3.pls.planservi.com.br:Projetos\Documents\C0849 - DER\40_Emissao\03_GRD\0-GRDs_Enviadas DER\46ºMEDIÇÃO-26-04-2026 A 25-05-26\MR_DER-1735_26\" xr:uid="{CD3D6B29-C62E-47BB-AF3F-73E44610A10C}"/>
    <hyperlink ref="AK83" r:id="rId188" display="pw:\\SRVPW3.pls.planservi.com.br:Projetos\Documents\C0849 - DER\40_Emissao\03_GRD\0-GRDs_Enviadas DER\46ºMEDIÇÃO-26-04-2026 A 25-05-26\MR_DER-1736_26\" xr:uid="{F1EF7E2A-C878-4CAF-90CC-E3B7D55457C9}"/>
    <hyperlink ref="AK84" r:id="rId189" display="pw:\\SRVPW3.pls.planservi.com.br:Projetos\Documents\C0849 - DER\40_Emissao\03_GRD\0-GRDs_Enviadas DER\46ºMEDIÇÃO-26-04-2026 A 25-05-26\MR_DER-1736_26\" xr:uid="{B9E0A2BD-E200-454B-8C83-AED1935EEDB3}"/>
    <hyperlink ref="AK86" r:id="rId190" display="pw:\\SRVPW3.pls.planservi.com.br:Projetos\Documents\C0849 - DER\40_Emissao\03_GRD\0-GRDs_Enviadas DER\46ºMEDIÇÃO-26-04-2026 A 25-05-26\MR_DER-1736_26\" xr:uid="{E03DADA0-DBB2-4AA0-94EE-ED83382EB9EB}"/>
    <hyperlink ref="AK88" r:id="rId191" display="pw:\\SRVPW3.pls.planservi.com.br:Projetos\Documents\C0849 - DER\40_Emissao\03_GRD\0-GRDs_Enviadas DER\46ºMEDIÇÃO-26-04-2026 A 25-05-26\MR_DER-1736_26\" xr:uid="{AF3E3318-74E2-44D1-AB20-C47EFC40F8A1}"/>
    <hyperlink ref="AK89" r:id="rId192" display="pw:\\SRVPW3.pls.planservi.com.br:Projetos\Documents\C0849 - DER\40_Emissao\03_GRD\0-GRDs_Enviadas DER\46ºMEDIÇÃO-26-04-2026 A 25-05-26\MR_DER-1736_26\" xr:uid="{F3E0B1F4-02E2-4996-9567-EAEEE05B6CE3}"/>
    <hyperlink ref="AW85" r:id="rId193" display="pw:\\SRVPW3.pls.planservi.com.br:Projetos\Documents\C0849 - DER\40_Emissao\03_GRD\0-GRDs_Enviadas DER\46ºMEDIÇÃO-26-04-2026 A 25-05-26\MR_DER-1736_26\" xr:uid="{756FC170-08E6-49E1-8C6D-FC9D573BB6D3}"/>
    <hyperlink ref="AW90" r:id="rId194" display="pw:\\SRVPW3.pls.planservi.com.br:Projetos\Documents\C0849 - DER\40_Emissao\03_GRD\0-GRDs_Enviadas DER\46ºMEDIÇÃO-26-04-2026 A 25-05-26\MR_DER-1736_26\" xr:uid="{8265F88E-CE86-43DB-8DDB-CFEA18967931}"/>
    <hyperlink ref="AW91" r:id="rId195" display="pw:\\SRVPW3.pls.planservi.com.br:Projetos\Documents\C0849 - DER\40_Emissao\03_GRD\0-GRDs_Enviadas DER\46ºMEDIÇÃO-26-04-2026 A 25-05-26\MR_DER-1736_26\" xr:uid="{07B9199A-B600-4D29-91A7-90E1F34F2E74}"/>
    <hyperlink ref="Y25" r:id="rId196" display="pw:\\SRVPW3.pls.planservi.com.br:Projetos\Documents\C0849 - DER\40_Emissao\03_GRD\0-GRDs_Enviadas DER\46ºMEDIÇÃO-26-04-2026 A 25-05-26\MR_DER-1737_26\" xr:uid="{746477A9-4FB4-49E4-9B43-C3EC87B94145}"/>
    <hyperlink ref="Y26:Y32" r:id="rId197" display="pw:\\SRVPW3.pls.planservi.com.br:Projetos\Documents\C0849 - DER\40_Emissao\03_GRD\0-GRDs_Enviadas DER\46ºMEDIÇÃO-26-04-2026 A 25-05-26\MR_DER-1737_26\" xr:uid="{296D12CF-9451-4094-985F-AF35632EADAB}"/>
    <hyperlink ref="AE22" r:id="rId198" display="pw:\\SRVPW3.pls.planservi.com.br:Projetos\Documents\C0849 - DER\40_Emissao\03_GRD\0-GRDs_Enviadas DER\46ºMEDIÇÃO-26-04-2026 A 25-05-26\MR_DER-1737_26\" xr:uid="{45508D65-AE9C-410D-AD5C-117CBB7FBE18}"/>
    <hyperlink ref="AE23" r:id="rId199" display="pw:\\SRVPW3.pls.planservi.com.br:Projetos\Documents\C0849 - DER\40_Emissao\03_GRD\0-GRDs_Enviadas DER\46ºMEDIÇÃO-26-04-2026 A 25-05-26\MR_DER-1737_26\" xr:uid="{64771E81-D60F-4399-B72A-4C59E23DEAB2}"/>
    <hyperlink ref="Y79" r:id="rId200" display="pw:\\SRVPW3.pls.planservi.com.br:Projetos\Documents\C0849 - DER\40_Emissao\03_GRD\0-GRDs_Enviadas DER\46ºMEDIÇÃO-26-04-2026 A 25-05-26\MR_DER-1738_26\" xr:uid="{6C3505F9-611E-4D25-A735-1888E83FC01D}"/>
    <hyperlink ref="Y78" r:id="rId201" display="pw:\\SRVPW3.pls.planservi.com.br:Projetos\Documents\C0849 - DER\40_Emissao\03_GRD\0-GRDs_Enviadas DER\46ºMEDIÇÃO-26-04-2026 A 25-05-26\MR_DER-1738_26\" xr:uid="{604A973D-A647-4EE0-82A6-C8037835016A}"/>
    <hyperlink ref="AE69" r:id="rId202" display="pw:\\SRVPW3.pls.planservi.com.br:Projetos\Documents\C0849 - DER\40_Emissao\03_GRD\0-GRDs_Enviadas DER\46ºMEDIÇÃO-26-04-2026 A 25-05-26\MR_DER-1738_26\" xr:uid="{653A457C-97E9-4BC0-89FA-F8A918957B76}"/>
    <hyperlink ref="S46" r:id="rId203" display="pw:\\SRVPW3.pls.planservi.com.br:Projetos\Documents\C0849 - DER\40_Emissao\03_GRD\0-GRDs_Enviadas DER\46ºMEDIÇÃO-26-04-2026 A 25-05-26\MR_DER-1739_26\" xr:uid="{733EB591-36AF-4F4A-9104-856514416B9C}"/>
  </hyperlinks>
  <pageMargins left="0.511811024" right="0.511811024" top="0.78740157499999996" bottom="0.78740157499999996" header="0.31496062000000002" footer="0.31496062000000002"/>
  <pageSetup paperSize="9" scale="48" orientation="portrait" r:id="rId204"/>
  <colBreaks count="1" manualBreakCount="1">
    <brk id="1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4" filterMode="1">
    <tabColor rgb="FFFF0000"/>
  </sheetPr>
  <dimension ref="D1:BB219"/>
  <sheetViews>
    <sheetView zoomScaleNormal="100" zoomScaleSheetLayoutView="115" workbookViewId="0">
      <pane xSplit="9" ySplit="2" topLeftCell="J183" activePane="bottomRight" state="frozen"/>
      <selection activeCell="H70" sqref="H70"/>
      <selection pane="topRight" activeCell="H70" sqref="H70"/>
      <selection pane="bottomLeft" activeCell="H70" sqref="H70"/>
      <selection pane="bottomRight" activeCell="H70" sqref="H70"/>
    </sheetView>
  </sheetViews>
  <sheetFormatPr defaultColWidth="9.140625" defaultRowHeight="12.75" x14ac:dyDescent="0.25"/>
  <cols>
    <col min="1" max="3" width="9.140625" style="52"/>
    <col min="4" max="4" width="93.140625" style="52" bestFit="1" customWidth="1"/>
    <col min="5" max="5" width="39.28515625" style="52" customWidth="1"/>
    <col min="6" max="6" width="13.28515625" style="58" customWidth="1"/>
    <col min="7" max="7" width="11.140625" style="58" customWidth="1"/>
    <col min="8" max="8" width="16.140625" style="101" customWidth="1"/>
    <col min="9" max="9" width="24" style="58" bestFit="1" customWidth="1"/>
    <col min="10" max="10" width="29.7109375" style="61" customWidth="1"/>
    <col min="11" max="11" width="12.28515625" style="61" hidden="1" customWidth="1"/>
    <col min="12" max="12" width="15.7109375" style="61" hidden="1" customWidth="1"/>
    <col min="13" max="14" width="13.42578125" style="61" hidden="1" customWidth="1"/>
    <col min="15" max="15" width="39.85546875" style="61" hidden="1" customWidth="1"/>
    <col min="16" max="16" width="12.5703125" style="58" hidden="1" customWidth="1"/>
    <col min="17" max="17" width="12.28515625" style="58" customWidth="1"/>
    <col min="18" max="18" width="15.7109375" style="58" customWidth="1"/>
    <col min="19" max="20" width="13.42578125" style="58" customWidth="1"/>
    <col min="21" max="22" width="12.5703125" style="61" customWidth="1"/>
    <col min="23" max="23" width="12.28515625" style="61" customWidth="1"/>
    <col min="24" max="24" width="16.42578125" style="61" customWidth="1"/>
    <col min="25" max="26" width="13.42578125" style="61" customWidth="1"/>
    <col min="27" max="28" width="12.5703125" style="61" customWidth="1"/>
    <col min="29" max="29" width="12.28515625" style="61" customWidth="1"/>
    <col min="30" max="30" width="15.7109375" style="61" customWidth="1"/>
    <col min="31" max="32" width="13.42578125" style="61" customWidth="1"/>
    <col min="33" max="34" width="12.5703125" style="61" customWidth="1"/>
    <col min="35" max="35" width="12.28515625" style="61" customWidth="1"/>
    <col min="36" max="36" width="15.42578125" style="61" bestFit="1" customWidth="1"/>
    <col min="37" max="38" width="13.42578125" style="61" customWidth="1"/>
    <col min="39" max="40" width="12.5703125" style="61" customWidth="1"/>
    <col min="41" max="41" width="12.28515625" style="61" customWidth="1"/>
    <col min="42" max="42" width="9.140625" style="61"/>
    <col min="43" max="44" width="13.42578125" style="61" customWidth="1"/>
    <col min="45" max="46" width="12.5703125" style="61" customWidth="1"/>
    <col min="47" max="47" width="12.28515625" style="61" customWidth="1"/>
    <col min="48" max="48" width="9.140625" style="61"/>
    <col min="49" max="50" width="13.42578125" style="61" customWidth="1"/>
    <col min="51" max="51" width="12.5703125" style="61" customWidth="1"/>
    <col min="52" max="52" width="9.140625" style="52"/>
    <col min="53" max="53" width="9.85546875" style="52" bestFit="1" customWidth="1"/>
    <col min="54" max="16384" width="9.140625" style="52"/>
  </cols>
  <sheetData>
    <row r="1" spans="4:51" ht="12" x14ac:dyDescent="0.25">
      <c r="D1" s="48"/>
      <c r="E1" s="48"/>
      <c r="F1" s="1792" t="s">
        <v>3723</v>
      </c>
      <c r="G1" s="1792"/>
      <c r="H1" s="1792"/>
      <c r="I1" s="49"/>
      <c r="J1" s="1789" t="s">
        <v>96</v>
      </c>
      <c r="K1" s="1790"/>
      <c r="L1" s="1790"/>
      <c r="M1" s="1790"/>
      <c r="N1" s="1790"/>
      <c r="O1" s="1791"/>
      <c r="P1" s="1793" t="s">
        <v>3725</v>
      </c>
      <c r="Q1" s="1794"/>
      <c r="R1" s="1794"/>
      <c r="S1" s="1794"/>
      <c r="T1" s="1794"/>
      <c r="U1" s="1791"/>
      <c r="V1" s="1789" t="s">
        <v>3726</v>
      </c>
      <c r="W1" s="1790"/>
      <c r="X1" s="1790"/>
      <c r="Y1" s="1790"/>
      <c r="Z1" s="1790"/>
      <c r="AA1" s="1791"/>
      <c r="AB1" s="1789" t="s">
        <v>3727</v>
      </c>
      <c r="AC1" s="1790"/>
      <c r="AD1" s="1790"/>
      <c r="AE1" s="1790"/>
      <c r="AF1" s="1790"/>
      <c r="AG1" s="1791"/>
      <c r="AH1" s="1789" t="s">
        <v>3728</v>
      </c>
      <c r="AI1" s="1790"/>
      <c r="AJ1" s="1790"/>
      <c r="AK1" s="1790"/>
      <c r="AL1" s="1790"/>
      <c r="AM1" s="1791"/>
      <c r="AN1" s="1789" t="s">
        <v>3729</v>
      </c>
      <c r="AO1" s="1790"/>
      <c r="AP1" s="1790"/>
      <c r="AQ1" s="1790"/>
      <c r="AR1" s="1790"/>
      <c r="AS1" s="1791"/>
      <c r="AT1" s="1789" t="s">
        <v>6339</v>
      </c>
      <c r="AU1" s="1790"/>
      <c r="AV1" s="1790"/>
      <c r="AW1" s="1790"/>
      <c r="AX1" s="1790"/>
      <c r="AY1" s="1791"/>
    </row>
    <row r="2" spans="4:51" s="53" customFormat="1" x14ac:dyDescent="0.25">
      <c r="D2" s="36" t="s">
        <v>2</v>
      </c>
      <c r="E2" s="36" t="s">
        <v>1</v>
      </c>
      <c r="F2" s="37" t="s">
        <v>98</v>
      </c>
      <c r="G2" s="37" t="s">
        <v>99</v>
      </c>
      <c r="H2" s="81" t="s">
        <v>8040</v>
      </c>
      <c r="I2" s="38" t="s">
        <v>6708</v>
      </c>
      <c r="J2" s="62" t="s">
        <v>3724</v>
      </c>
      <c r="K2" s="63" t="s">
        <v>93</v>
      </c>
      <c r="L2" s="64" t="s">
        <v>94</v>
      </c>
      <c r="M2" s="65" t="s">
        <v>97</v>
      </c>
      <c r="N2" s="65" t="s">
        <v>100</v>
      </c>
      <c r="O2" s="43" t="s">
        <v>95</v>
      </c>
      <c r="P2" s="39" t="s">
        <v>3724</v>
      </c>
      <c r="Q2" s="40" t="s">
        <v>93</v>
      </c>
      <c r="R2" s="41" t="s">
        <v>94</v>
      </c>
      <c r="S2" s="42" t="s">
        <v>97</v>
      </c>
      <c r="T2" s="42" t="s">
        <v>100</v>
      </c>
      <c r="U2" s="43" t="s">
        <v>95</v>
      </c>
      <c r="V2" s="62" t="s">
        <v>3724</v>
      </c>
      <c r="W2" s="63" t="s">
        <v>93</v>
      </c>
      <c r="X2" s="64" t="s">
        <v>94</v>
      </c>
      <c r="Y2" s="65" t="s">
        <v>97</v>
      </c>
      <c r="Z2" s="65" t="s">
        <v>100</v>
      </c>
      <c r="AA2" s="43" t="s">
        <v>95</v>
      </c>
      <c r="AB2" s="62" t="s">
        <v>3724</v>
      </c>
      <c r="AC2" s="63" t="s">
        <v>93</v>
      </c>
      <c r="AD2" s="64" t="s">
        <v>94</v>
      </c>
      <c r="AE2" s="65" t="s">
        <v>97</v>
      </c>
      <c r="AF2" s="65" t="s">
        <v>100</v>
      </c>
      <c r="AG2" s="43" t="s">
        <v>95</v>
      </c>
      <c r="AH2" s="62" t="s">
        <v>3724</v>
      </c>
      <c r="AI2" s="63" t="s">
        <v>93</v>
      </c>
      <c r="AJ2" s="64" t="s">
        <v>94</v>
      </c>
      <c r="AK2" s="65" t="s">
        <v>97</v>
      </c>
      <c r="AL2" s="65" t="s">
        <v>100</v>
      </c>
      <c r="AM2" s="43" t="s">
        <v>95</v>
      </c>
      <c r="AN2" s="62" t="s">
        <v>3724</v>
      </c>
      <c r="AO2" s="63" t="s">
        <v>93</v>
      </c>
      <c r="AP2" s="64" t="s">
        <v>94</v>
      </c>
      <c r="AQ2" s="65" t="s">
        <v>97</v>
      </c>
      <c r="AR2" s="65" t="s">
        <v>100</v>
      </c>
      <c r="AS2" s="43" t="s">
        <v>95</v>
      </c>
      <c r="AT2" s="62" t="s">
        <v>3724</v>
      </c>
      <c r="AU2" s="63" t="s">
        <v>93</v>
      </c>
      <c r="AV2" s="64" t="s">
        <v>94</v>
      </c>
      <c r="AW2" s="65" t="s">
        <v>97</v>
      </c>
      <c r="AX2" s="65" t="s">
        <v>100</v>
      </c>
      <c r="AY2" s="43" t="s">
        <v>95</v>
      </c>
    </row>
    <row r="3" spans="4:51" s="4" customFormat="1" hidden="1" x14ac:dyDescent="0.25">
      <c r="D3" s="8" t="s">
        <v>4</v>
      </c>
      <c r="E3" s="7" t="s">
        <v>5379</v>
      </c>
      <c r="F3" s="12" t="str">
        <f>IF(K3&lt;&gt;0,MAX(K3,Q3,W3,AC3),"NE")</f>
        <v>NE</v>
      </c>
      <c r="G3" s="13" t="e">
        <f t="shared" ref="G3:G95" si="0">IF($F3="","",INDEX($J3:$FH3,1,MATCH($F3,$J3:$FH3,)-1))</f>
        <v>#N/A</v>
      </c>
      <c r="H3" s="81" t="e">
        <f>IF($F3="","",INDEX($K3:$FM3,1,MATCH($F3,$K3:$FM3,)+1))</f>
        <v>#N/A</v>
      </c>
      <c r="I3" s="24" t="e">
        <f>IF(G3="NE",G3,IF(INDEX(J3:CP3,,MATCH(G3,J3:CP3,0)+3)&lt;&gt;0,INDEX(J3:CP3,,MATCH(G3,J3:CP3,0)+3),"ND"))</f>
        <v>#N/A</v>
      </c>
      <c r="J3" s="10"/>
      <c r="K3" s="5"/>
      <c r="L3" s="5"/>
      <c r="M3" s="5"/>
      <c r="N3" s="5"/>
      <c r="O3" s="11"/>
      <c r="P3" s="10"/>
      <c r="Q3" s="5"/>
      <c r="R3" s="5"/>
      <c r="S3" s="5"/>
      <c r="T3" s="5"/>
      <c r="U3" s="11"/>
      <c r="V3" s="10"/>
      <c r="W3" s="5"/>
      <c r="X3" s="5"/>
      <c r="Y3" s="5"/>
      <c r="Z3" s="5"/>
      <c r="AA3" s="11"/>
      <c r="AB3" s="10"/>
      <c r="AC3" s="5"/>
      <c r="AD3" s="5"/>
      <c r="AE3" s="5"/>
      <c r="AF3" s="5"/>
      <c r="AG3" s="11"/>
      <c r="AH3" s="10"/>
      <c r="AI3" s="5"/>
      <c r="AJ3" s="5"/>
      <c r="AK3" s="5"/>
      <c r="AL3" s="5"/>
      <c r="AM3" s="11"/>
      <c r="AN3" s="10"/>
      <c r="AO3" s="5"/>
      <c r="AP3" s="5"/>
      <c r="AQ3" s="5"/>
      <c r="AR3" s="5"/>
      <c r="AS3" s="11"/>
      <c r="AT3" s="10"/>
      <c r="AU3" s="5"/>
      <c r="AV3" s="5"/>
      <c r="AW3" s="5"/>
      <c r="AX3" s="5"/>
      <c r="AY3" s="11"/>
    </row>
    <row r="4" spans="4:51" s="4" customFormat="1" hidden="1" x14ac:dyDescent="0.25">
      <c r="D4" s="8" t="s">
        <v>5</v>
      </c>
      <c r="E4" s="7" t="s">
        <v>5380</v>
      </c>
      <c r="F4" s="12" t="str">
        <f t="shared" ref="F4:F96" si="1">IF(K4&lt;&gt;0,MAX(K4,Q4,W4,AC4),"NE")</f>
        <v>NE</v>
      </c>
      <c r="G4" s="13" t="e">
        <f t="shared" si="0"/>
        <v>#N/A</v>
      </c>
      <c r="H4" s="81" t="e">
        <f t="shared" ref="H4:H67" si="2">IF($F4="","",INDEX($K4:$FM4,1,MATCH($F4,$K4:$FM4,)+1))</f>
        <v>#N/A</v>
      </c>
      <c r="I4" s="24" t="e">
        <f t="shared" ref="I4:I67" si="3">IF(G4="NE",G4,IF(INDEX(J4:CP4,,MATCH(G4,J4:CP4,0)+3)&lt;&gt;0,INDEX(J4:CP4,,MATCH(G4,J4:CP4,0)+3),"ND"))</f>
        <v>#N/A</v>
      </c>
      <c r="J4" s="10"/>
      <c r="K4" s="5"/>
      <c r="L4" s="5"/>
      <c r="M4" s="5"/>
      <c r="N4" s="5"/>
      <c r="O4" s="11"/>
      <c r="P4" s="10"/>
      <c r="Q4" s="5"/>
      <c r="R4" s="5"/>
      <c r="S4" s="5"/>
      <c r="T4" s="5"/>
      <c r="U4" s="11"/>
      <c r="V4" s="10"/>
      <c r="W4" s="5"/>
      <c r="X4" s="5"/>
      <c r="Y4" s="5"/>
      <c r="Z4" s="5"/>
      <c r="AA4" s="11"/>
      <c r="AB4" s="10"/>
      <c r="AC4" s="5"/>
      <c r="AD4" s="5"/>
      <c r="AE4" s="5"/>
      <c r="AF4" s="5"/>
      <c r="AG4" s="11"/>
      <c r="AH4" s="10"/>
      <c r="AI4" s="5"/>
      <c r="AJ4" s="5"/>
      <c r="AK4" s="5"/>
      <c r="AL4" s="5"/>
      <c r="AM4" s="11"/>
      <c r="AN4" s="10"/>
      <c r="AO4" s="5"/>
      <c r="AP4" s="5"/>
      <c r="AQ4" s="5"/>
      <c r="AR4" s="5"/>
      <c r="AS4" s="11"/>
      <c r="AT4" s="10"/>
      <c r="AU4" s="5"/>
      <c r="AV4" s="5"/>
      <c r="AW4" s="5"/>
      <c r="AX4" s="5"/>
      <c r="AY4" s="11"/>
    </row>
    <row r="5" spans="4:51" s="4" customFormat="1" hidden="1" x14ac:dyDescent="0.25">
      <c r="D5" s="8" t="s">
        <v>60</v>
      </c>
      <c r="E5" s="7" t="s">
        <v>5381</v>
      </c>
      <c r="F5" s="12" t="str">
        <f t="shared" si="1"/>
        <v>NE</v>
      </c>
      <c r="G5" s="13" t="e">
        <f t="shared" si="0"/>
        <v>#N/A</v>
      </c>
      <c r="H5" s="81" t="e">
        <f t="shared" si="2"/>
        <v>#N/A</v>
      </c>
      <c r="I5" s="24" t="e">
        <f t="shared" si="3"/>
        <v>#N/A</v>
      </c>
      <c r="J5" s="10"/>
      <c r="K5" s="5"/>
      <c r="L5" s="5"/>
      <c r="M5" s="5"/>
      <c r="N5" s="5"/>
      <c r="O5" s="11"/>
      <c r="P5" s="10"/>
      <c r="Q5" s="5"/>
      <c r="R5" s="5"/>
      <c r="S5" s="5"/>
      <c r="T5" s="5"/>
      <c r="U5" s="11"/>
      <c r="V5" s="10"/>
      <c r="W5" s="5"/>
      <c r="X5" s="5"/>
      <c r="Y5" s="5"/>
      <c r="Z5" s="5"/>
      <c r="AA5" s="11"/>
      <c r="AB5" s="10"/>
      <c r="AC5" s="5"/>
      <c r="AD5" s="5"/>
      <c r="AE5" s="5"/>
      <c r="AF5" s="5"/>
      <c r="AG5" s="11"/>
      <c r="AH5" s="10"/>
      <c r="AI5" s="5"/>
      <c r="AJ5" s="5"/>
      <c r="AK5" s="5"/>
      <c r="AL5" s="5"/>
      <c r="AM5" s="11"/>
      <c r="AN5" s="10"/>
      <c r="AO5" s="5"/>
      <c r="AP5" s="5"/>
      <c r="AQ5" s="5"/>
      <c r="AR5" s="5"/>
      <c r="AS5" s="11"/>
      <c r="AT5" s="10"/>
      <c r="AU5" s="5"/>
      <c r="AV5" s="5"/>
      <c r="AW5" s="5"/>
      <c r="AX5" s="5"/>
      <c r="AY5" s="11"/>
    </row>
    <row r="6" spans="4:51" s="4" customFormat="1" hidden="1" x14ac:dyDescent="0.25">
      <c r="D6" s="8" t="s">
        <v>6</v>
      </c>
      <c r="E6" s="7" t="s">
        <v>5382</v>
      </c>
      <c r="F6" s="12" t="str">
        <f t="shared" si="1"/>
        <v>NE</v>
      </c>
      <c r="G6" s="13" t="e">
        <f t="shared" si="0"/>
        <v>#N/A</v>
      </c>
      <c r="H6" s="81" t="e">
        <f t="shared" si="2"/>
        <v>#N/A</v>
      </c>
      <c r="I6" s="24" t="e">
        <f t="shared" si="3"/>
        <v>#N/A</v>
      </c>
      <c r="J6" s="10"/>
      <c r="K6" s="5"/>
      <c r="L6" s="5"/>
      <c r="M6" s="5"/>
      <c r="N6" s="5"/>
      <c r="O6" s="11"/>
      <c r="P6" s="10"/>
      <c r="Q6" s="5"/>
      <c r="R6" s="5"/>
      <c r="S6" s="5"/>
      <c r="T6" s="5"/>
      <c r="U6" s="11"/>
      <c r="V6" s="10"/>
      <c r="W6" s="5"/>
      <c r="X6" s="5"/>
      <c r="Y6" s="5"/>
      <c r="Z6" s="5"/>
      <c r="AA6" s="11"/>
      <c r="AB6" s="10"/>
      <c r="AC6" s="5"/>
      <c r="AD6" s="5"/>
      <c r="AE6" s="5"/>
      <c r="AF6" s="5"/>
      <c r="AG6" s="11"/>
      <c r="AH6" s="10"/>
      <c r="AI6" s="5"/>
      <c r="AJ6" s="5"/>
      <c r="AK6" s="5"/>
      <c r="AL6" s="5"/>
      <c r="AM6" s="11"/>
      <c r="AN6" s="10"/>
      <c r="AO6" s="5"/>
      <c r="AP6" s="5"/>
      <c r="AQ6" s="5"/>
      <c r="AR6" s="5"/>
      <c r="AS6" s="11"/>
      <c r="AT6" s="10"/>
      <c r="AU6" s="5"/>
      <c r="AV6" s="5"/>
      <c r="AW6" s="5"/>
      <c r="AX6" s="5"/>
      <c r="AY6" s="11"/>
    </row>
    <row r="7" spans="4:51" s="4" customFormat="1" hidden="1" x14ac:dyDescent="0.25">
      <c r="D7" s="8" t="s">
        <v>6</v>
      </c>
      <c r="E7" s="7" t="s">
        <v>5383</v>
      </c>
      <c r="F7" s="12" t="str">
        <f t="shared" si="1"/>
        <v>NE</v>
      </c>
      <c r="G7" s="13" t="e">
        <f t="shared" si="0"/>
        <v>#N/A</v>
      </c>
      <c r="H7" s="81" t="e">
        <f t="shared" si="2"/>
        <v>#N/A</v>
      </c>
      <c r="I7" s="24" t="e">
        <f t="shared" si="3"/>
        <v>#N/A</v>
      </c>
      <c r="J7" s="10"/>
      <c r="K7" s="5"/>
      <c r="L7" s="5"/>
      <c r="M7" s="5"/>
      <c r="N7" s="5"/>
      <c r="O7" s="11"/>
      <c r="P7" s="10"/>
      <c r="Q7" s="5"/>
      <c r="R7" s="5"/>
      <c r="S7" s="5"/>
      <c r="T7" s="5"/>
      <c r="U7" s="11"/>
      <c r="V7" s="10"/>
      <c r="W7" s="5"/>
      <c r="X7" s="5"/>
      <c r="Y7" s="5"/>
      <c r="Z7" s="5"/>
      <c r="AA7" s="11"/>
      <c r="AB7" s="10"/>
      <c r="AC7" s="5"/>
      <c r="AD7" s="5"/>
      <c r="AE7" s="5"/>
      <c r="AF7" s="5"/>
      <c r="AG7" s="11"/>
      <c r="AH7" s="10"/>
      <c r="AI7" s="5"/>
      <c r="AJ7" s="5"/>
      <c r="AK7" s="5"/>
      <c r="AL7" s="5"/>
      <c r="AM7" s="11"/>
      <c r="AN7" s="10"/>
      <c r="AO7" s="5"/>
      <c r="AP7" s="5"/>
      <c r="AQ7" s="5"/>
      <c r="AR7" s="5"/>
      <c r="AS7" s="11"/>
      <c r="AT7" s="10"/>
      <c r="AU7" s="5"/>
      <c r="AV7" s="5"/>
      <c r="AW7" s="5"/>
      <c r="AX7" s="5"/>
      <c r="AY7" s="11"/>
    </row>
    <row r="8" spans="4:51" s="4" customFormat="1" hidden="1" x14ac:dyDescent="0.25">
      <c r="D8" s="8" t="s">
        <v>6</v>
      </c>
      <c r="E8" s="7" t="s">
        <v>5384</v>
      </c>
      <c r="F8" s="12" t="str">
        <f t="shared" si="1"/>
        <v>NE</v>
      </c>
      <c r="G8" s="13" t="e">
        <f t="shared" si="0"/>
        <v>#N/A</v>
      </c>
      <c r="H8" s="81" t="e">
        <f t="shared" si="2"/>
        <v>#N/A</v>
      </c>
      <c r="I8" s="24" t="e">
        <f t="shared" si="3"/>
        <v>#N/A</v>
      </c>
      <c r="J8" s="10"/>
      <c r="K8" s="5"/>
      <c r="L8" s="5"/>
      <c r="M8" s="5"/>
      <c r="N8" s="5"/>
      <c r="O8" s="11"/>
      <c r="P8" s="10"/>
      <c r="Q8" s="5"/>
      <c r="R8" s="5"/>
      <c r="S8" s="5"/>
      <c r="T8" s="5"/>
      <c r="U8" s="11"/>
      <c r="V8" s="10"/>
      <c r="W8" s="5"/>
      <c r="X8" s="5"/>
      <c r="Y8" s="5"/>
      <c r="Z8" s="5"/>
      <c r="AA8" s="11"/>
      <c r="AB8" s="10"/>
      <c r="AC8" s="5"/>
      <c r="AD8" s="5"/>
      <c r="AE8" s="5"/>
      <c r="AF8" s="5"/>
      <c r="AG8" s="11"/>
      <c r="AH8" s="10"/>
      <c r="AI8" s="5"/>
      <c r="AJ8" s="5"/>
      <c r="AK8" s="5"/>
      <c r="AL8" s="5"/>
      <c r="AM8" s="11"/>
      <c r="AN8" s="10"/>
      <c r="AO8" s="5"/>
      <c r="AP8" s="5"/>
      <c r="AQ8" s="5"/>
      <c r="AR8" s="5"/>
      <c r="AS8" s="11"/>
      <c r="AT8" s="10"/>
      <c r="AU8" s="5"/>
      <c r="AV8" s="5"/>
      <c r="AW8" s="5"/>
      <c r="AX8" s="5"/>
      <c r="AY8" s="11"/>
    </row>
    <row r="9" spans="4:51" s="4" customFormat="1" hidden="1" x14ac:dyDescent="0.25">
      <c r="D9" s="8" t="s">
        <v>6</v>
      </c>
      <c r="E9" s="7" t="s">
        <v>5385</v>
      </c>
      <c r="F9" s="12" t="str">
        <f t="shared" si="1"/>
        <v>NE</v>
      </c>
      <c r="G9" s="13" t="e">
        <f t="shared" si="0"/>
        <v>#N/A</v>
      </c>
      <c r="H9" s="81" t="e">
        <f t="shared" si="2"/>
        <v>#N/A</v>
      </c>
      <c r="I9" s="24" t="e">
        <f t="shared" si="3"/>
        <v>#N/A</v>
      </c>
      <c r="J9" s="10"/>
      <c r="K9" s="5"/>
      <c r="L9" s="5"/>
      <c r="M9" s="5"/>
      <c r="N9" s="5"/>
      <c r="O9" s="11"/>
      <c r="P9" s="10"/>
      <c r="Q9" s="5"/>
      <c r="R9" s="5"/>
      <c r="S9" s="5"/>
      <c r="T9" s="5"/>
      <c r="U9" s="11"/>
      <c r="V9" s="10"/>
      <c r="W9" s="5"/>
      <c r="X9" s="5"/>
      <c r="Y9" s="5"/>
      <c r="Z9" s="5"/>
      <c r="AA9" s="11"/>
      <c r="AB9" s="10"/>
      <c r="AC9" s="5"/>
      <c r="AD9" s="5"/>
      <c r="AE9" s="5"/>
      <c r="AF9" s="5"/>
      <c r="AG9" s="11"/>
      <c r="AH9" s="10"/>
      <c r="AI9" s="5"/>
      <c r="AJ9" s="5"/>
      <c r="AK9" s="5"/>
      <c r="AL9" s="5"/>
      <c r="AM9" s="11"/>
      <c r="AN9" s="10"/>
      <c r="AO9" s="5"/>
      <c r="AP9" s="5"/>
      <c r="AQ9" s="5"/>
      <c r="AR9" s="5"/>
      <c r="AS9" s="11"/>
      <c r="AT9" s="10"/>
      <c r="AU9" s="5"/>
      <c r="AV9" s="5"/>
      <c r="AW9" s="5"/>
      <c r="AX9" s="5"/>
      <c r="AY9" s="11"/>
    </row>
    <row r="10" spans="4:51" s="4" customFormat="1" hidden="1" x14ac:dyDescent="0.25">
      <c r="D10" s="8" t="s">
        <v>6</v>
      </c>
      <c r="E10" s="7" t="s">
        <v>5386</v>
      </c>
      <c r="F10" s="12" t="str">
        <f t="shared" si="1"/>
        <v>NE</v>
      </c>
      <c r="G10" s="13" t="e">
        <f t="shared" si="0"/>
        <v>#N/A</v>
      </c>
      <c r="H10" s="81" t="e">
        <f t="shared" si="2"/>
        <v>#N/A</v>
      </c>
      <c r="I10" s="24" t="e">
        <f t="shared" si="3"/>
        <v>#N/A</v>
      </c>
      <c r="J10" s="10"/>
      <c r="K10" s="5"/>
      <c r="L10" s="5"/>
      <c r="M10" s="5"/>
      <c r="N10" s="5"/>
      <c r="O10" s="11"/>
      <c r="P10" s="10"/>
      <c r="Q10" s="5"/>
      <c r="R10" s="5"/>
      <c r="S10" s="5"/>
      <c r="T10" s="5"/>
      <c r="U10" s="11"/>
      <c r="V10" s="10"/>
      <c r="W10" s="5"/>
      <c r="X10" s="5"/>
      <c r="Y10" s="5"/>
      <c r="Z10" s="5"/>
      <c r="AA10" s="11"/>
      <c r="AB10" s="10"/>
      <c r="AC10" s="5"/>
      <c r="AD10" s="5"/>
      <c r="AE10" s="5"/>
      <c r="AF10" s="5"/>
      <c r="AG10" s="11"/>
      <c r="AH10" s="10"/>
      <c r="AI10" s="5"/>
      <c r="AJ10" s="5"/>
      <c r="AK10" s="5"/>
      <c r="AL10" s="5"/>
      <c r="AM10" s="11"/>
      <c r="AN10" s="10"/>
      <c r="AO10" s="5"/>
      <c r="AP10" s="5"/>
      <c r="AQ10" s="5"/>
      <c r="AR10" s="5"/>
      <c r="AS10" s="11"/>
      <c r="AT10" s="10"/>
      <c r="AU10" s="5"/>
      <c r="AV10" s="5"/>
      <c r="AW10" s="5"/>
      <c r="AX10" s="5"/>
      <c r="AY10" s="11"/>
    </row>
    <row r="11" spans="4:51" s="4" customFormat="1" hidden="1" x14ac:dyDescent="0.25">
      <c r="D11" s="8" t="s">
        <v>6</v>
      </c>
      <c r="E11" s="7" t="s">
        <v>5387</v>
      </c>
      <c r="F11" s="12" t="str">
        <f t="shared" si="1"/>
        <v>NE</v>
      </c>
      <c r="G11" s="13" t="e">
        <f t="shared" si="0"/>
        <v>#N/A</v>
      </c>
      <c r="H11" s="81" t="e">
        <f t="shared" si="2"/>
        <v>#N/A</v>
      </c>
      <c r="I11" s="24" t="e">
        <f t="shared" si="3"/>
        <v>#N/A</v>
      </c>
      <c r="J11" s="10"/>
      <c r="K11" s="5"/>
      <c r="L11" s="5"/>
      <c r="M11" s="5"/>
      <c r="N11" s="5"/>
      <c r="O11" s="11"/>
      <c r="P11" s="10"/>
      <c r="Q11" s="5"/>
      <c r="R11" s="5"/>
      <c r="S11" s="5"/>
      <c r="T11" s="5"/>
      <c r="U11" s="11"/>
      <c r="V11" s="10"/>
      <c r="W11" s="5"/>
      <c r="X11" s="5"/>
      <c r="Y11" s="5"/>
      <c r="Z11" s="5"/>
      <c r="AA11" s="11"/>
      <c r="AB11" s="10"/>
      <c r="AC11" s="5"/>
      <c r="AD11" s="5"/>
      <c r="AE11" s="5"/>
      <c r="AF11" s="5"/>
      <c r="AG11" s="11"/>
      <c r="AH11" s="10"/>
      <c r="AI11" s="5"/>
      <c r="AJ11" s="5"/>
      <c r="AK11" s="5"/>
      <c r="AL11" s="5"/>
      <c r="AM11" s="11"/>
      <c r="AN11" s="10"/>
      <c r="AO11" s="5"/>
      <c r="AP11" s="5"/>
      <c r="AQ11" s="5"/>
      <c r="AR11" s="5"/>
      <c r="AS11" s="11"/>
      <c r="AT11" s="10"/>
      <c r="AU11" s="5"/>
      <c r="AV11" s="5"/>
      <c r="AW11" s="5"/>
      <c r="AX11" s="5"/>
      <c r="AY11" s="11"/>
    </row>
    <row r="12" spans="4:51" s="4" customFormat="1" hidden="1" x14ac:dyDescent="0.25">
      <c r="D12" s="8" t="s">
        <v>6</v>
      </c>
      <c r="E12" s="7" t="s">
        <v>5388</v>
      </c>
      <c r="F12" s="12" t="str">
        <f t="shared" si="1"/>
        <v>NE</v>
      </c>
      <c r="G12" s="13" t="e">
        <f t="shared" si="0"/>
        <v>#N/A</v>
      </c>
      <c r="H12" s="81" t="e">
        <f t="shared" si="2"/>
        <v>#N/A</v>
      </c>
      <c r="I12" s="24" t="e">
        <f t="shared" si="3"/>
        <v>#N/A</v>
      </c>
      <c r="J12" s="10"/>
      <c r="K12" s="5"/>
      <c r="L12" s="5"/>
      <c r="M12" s="5"/>
      <c r="N12" s="5"/>
      <c r="O12" s="11"/>
      <c r="P12" s="10"/>
      <c r="Q12" s="5"/>
      <c r="R12" s="5"/>
      <c r="S12" s="5"/>
      <c r="T12" s="5"/>
      <c r="U12" s="11"/>
      <c r="V12" s="10"/>
      <c r="W12" s="5"/>
      <c r="X12" s="5"/>
      <c r="Y12" s="5"/>
      <c r="Z12" s="5"/>
      <c r="AA12" s="11"/>
      <c r="AB12" s="10"/>
      <c r="AC12" s="5"/>
      <c r="AD12" s="5"/>
      <c r="AE12" s="5"/>
      <c r="AF12" s="5"/>
      <c r="AG12" s="11"/>
      <c r="AH12" s="10"/>
      <c r="AI12" s="5"/>
      <c r="AJ12" s="5"/>
      <c r="AK12" s="5"/>
      <c r="AL12" s="5"/>
      <c r="AM12" s="11"/>
      <c r="AN12" s="10"/>
      <c r="AO12" s="5"/>
      <c r="AP12" s="5"/>
      <c r="AQ12" s="5"/>
      <c r="AR12" s="5"/>
      <c r="AS12" s="11"/>
      <c r="AT12" s="10"/>
      <c r="AU12" s="5"/>
      <c r="AV12" s="5"/>
      <c r="AW12" s="5"/>
      <c r="AX12" s="5"/>
      <c r="AY12" s="11"/>
    </row>
    <row r="13" spans="4:51" s="4" customFormat="1" hidden="1" x14ac:dyDescent="0.25">
      <c r="D13" s="8" t="s">
        <v>6</v>
      </c>
      <c r="E13" s="7" t="s">
        <v>5389</v>
      </c>
      <c r="F13" s="12" t="str">
        <f t="shared" si="1"/>
        <v>NE</v>
      </c>
      <c r="G13" s="13" t="e">
        <f t="shared" si="0"/>
        <v>#N/A</v>
      </c>
      <c r="H13" s="81" t="e">
        <f t="shared" si="2"/>
        <v>#N/A</v>
      </c>
      <c r="I13" s="24" t="e">
        <f t="shared" si="3"/>
        <v>#N/A</v>
      </c>
      <c r="J13" s="10"/>
      <c r="K13" s="5"/>
      <c r="L13" s="5"/>
      <c r="M13" s="5"/>
      <c r="N13" s="5"/>
      <c r="O13" s="11"/>
      <c r="P13" s="10"/>
      <c r="Q13" s="5"/>
      <c r="R13" s="5"/>
      <c r="S13" s="5"/>
      <c r="T13" s="5"/>
      <c r="U13" s="11"/>
      <c r="V13" s="10"/>
      <c r="W13" s="5"/>
      <c r="X13" s="5"/>
      <c r="Y13" s="5"/>
      <c r="Z13" s="5"/>
      <c r="AA13" s="11"/>
      <c r="AB13" s="10"/>
      <c r="AC13" s="5"/>
      <c r="AD13" s="5"/>
      <c r="AE13" s="5"/>
      <c r="AF13" s="5"/>
      <c r="AG13" s="11"/>
      <c r="AH13" s="10"/>
      <c r="AI13" s="5"/>
      <c r="AJ13" s="5"/>
      <c r="AK13" s="5"/>
      <c r="AL13" s="5"/>
      <c r="AM13" s="11"/>
      <c r="AN13" s="10"/>
      <c r="AO13" s="5"/>
      <c r="AP13" s="5"/>
      <c r="AQ13" s="5"/>
      <c r="AR13" s="5"/>
      <c r="AS13" s="11"/>
      <c r="AT13" s="10"/>
      <c r="AU13" s="5"/>
      <c r="AV13" s="5"/>
      <c r="AW13" s="5"/>
      <c r="AX13" s="5"/>
      <c r="AY13" s="11"/>
    </row>
    <row r="14" spans="4:51" s="4" customFormat="1" hidden="1" x14ac:dyDescent="0.25">
      <c r="D14" s="8" t="s">
        <v>6</v>
      </c>
      <c r="E14" s="7" t="s">
        <v>5390</v>
      </c>
      <c r="F14" s="12" t="str">
        <f t="shared" si="1"/>
        <v>NE</v>
      </c>
      <c r="G14" s="13" t="e">
        <f t="shared" si="0"/>
        <v>#N/A</v>
      </c>
      <c r="H14" s="81" t="e">
        <f t="shared" si="2"/>
        <v>#N/A</v>
      </c>
      <c r="I14" s="24" t="e">
        <f t="shared" si="3"/>
        <v>#N/A</v>
      </c>
      <c r="J14" s="10"/>
      <c r="K14" s="5"/>
      <c r="L14" s="5"/>
      <c r="M14" s="5"/>
      <c r="N14" s="5"/>
      <c r="O14" s="11"/>
      <c r="P14" s="10"/>
      <c r="Q14" s="5"/>
      <c r="R14" s="5"/>
      <c r="S14" s="5"/>
      <c r="T14" s="5"/>
      <c r="U14" s="11"/>
      <c r="V14" s="10"/>
      <c r="W14" s="5"/>
      <c r="X14" s="5"/>
      <c r="Y14" s="5"/>
      <c r="Z14" s="5"/>
      <c r="AA14" s="11"/>
      <c r="AB14" s="10"/>
      <c r="AC14" s="5"/>
      <c r="AD14" s="5"/>
      <c r="AE14" s="5"/>
      <c r="AF14" s="5"/>
      <c r="AG14" s="11"/>
      <c r="AH14" s="10"/>
      <c r="AI14" s="5"/>
      <c r="AJ14" s="5"/>
      <c r="AK14" s="5"/>
      <c r="AL14" s="5"/>
      <c r="AM14" s="11"/>
      <c r="AN14" s="10"/>
      <c r="AO14" s="5"/>
      <c r="AP14" s="5"/>
      <c r="AQ14" s="5"/>
      <c r="AR14" s="5"/>
      <c r="AS14" s="11"/>
      <c r="AT14" s="10"/>
      <c r="AU14" s="5"/>
      <c r="AV14" s="5"/>
      <c r="AW14" s="5"/>
      <c r="AX14" s="5"/>
      <c r="AY14" s="11"/>
    </row>
    <row r="15" spans="4:51" s="4" customFormat="1" hidden="1" x14ac:dyDescent="0.25">
      <c r="D15" s="8" t="s">
        <v>6</v>
      </c>
      <c r="E15" s="7" t="s">
        <v>5391</v>
      </c>
      <c r="F15" s="12" t="str">
        <f t="shared" si="1"/>
        <v>NE</v>
      </c>
      <c r="G15" s="13" t="e">
        <f t="shared" si="0"/>
        <v>#N/A</v>
      </c>
      <c r="H15" s="81" t="e">
        <f t="shared" si="2"/>
        <v>#N/A</v>
      </c>
      <c r="I15" s="24" t="e">
        <f t="shared" si="3"/>
        <v>#N/A</v>
      </c>
      <c r="J15" s="10"/>
      <c r="K15" s="5"/>
      <c r="L15" s="5"/>
      <c r="M15" s="5"/>
      <c r="N15" s="5"/>
      <c r="O15" s="11"/>
      <c r="P15" s="10"/>
      <c r="Q15" s="5"/>
      <c r="R15" s="5"/>
      <c r="S15" s="5"/>
      <c r="T15" s="5"/>
      <c r="U15" s="11"/>
      <c r="V15" s="10"/>
      <c r="W15" s="5"/>
      <c r="X15" s="5"/>
      <c r="Y15" s="5"/>
      <c r="Z15" s="5"/>
      <c r="AA15" s="11"/>
      <c r="AB15" s="10"/>
      <c r="AC15" s="5"/>
      <c r="AD15" s="5"/>
      <c r="AE15" s="5"/>
      <c r="AF15" s="5"/>
      <c r="AG15" s="11"/>
      <c r="AH15" s="10"/>
      <c r="AI15" s="5"/>
      <c r="AJ15" s="5"/>
      <c r="AK15" s="5"/>
      <c r="AL15" s="5"/>
      <c r="AM15" s="11"/>
      <c r="AN15" s="10"/>
      <c r="AO15" s="5"/>
      <c r="AP15" s="5"/>
      <c r="AQ15" s="5"/>
      <c r="AR15" s="5"/>
      <c r="AS15" s="11"/>
      <c r="AT15" s="10"/>
      <c r="AU15" s="5"/>
      <c r="AV15" s="5"/>
      <c r="AW15" s="5"/>
      <c r="AX15" s="5"/>
      <c r="AY15" s="11"/>
    </row>
    <row r="16" spans="4:51" s="4" customFormat="1" hidden="1" x14ac:dyDescent="0.25">
      <c r="D16" s="8" t="s">
        <v>6</v>
      </c>
      <c r="E16" s="7" t="s">
        <v>5392</v>
      </c>
      <c r="F16" s="12" t="str">
        <f t="shared" si="1"/>
        <v>NE</v>
      </c>
      <c r="G16" s="13" t="e">
        <f t="shared" si="0"/>
        <v>#N/A</v>
      </c>
      <c r="H16" s="81" t="e">
        <f t="shared" si="2"/>
        <v>#N/A</v>
      </c>
      <c r="I16" s="24" t="e">
        <f t="shared" si="3"/>
        <v>#N/A</v>
      </c>
      <c r="J16" s="10"/>
      <c r="K16" s="5"/>
      <c r="L16" s="5"/>
      <c r="M16" s="5"/>
      <c r="N16" s="5"/>
      <c r="O16" s="11"/>
      <c r="P16" s="10"/>
      <c r="Q16" s="5"/>
      <c r="R16" s="5"/>
      <c r="S16" s="5"/>
      <c r="T16" s="5"/>
      <c r="U16" s="11"/>
      <c r="V16" s="10"/>
      <c r="W16" s="5"/>
      <c r="X16" s="5"/>
      <c r="Y16" s="5"/>
      <c r="Z16" s="5"/>
      <c r="AA16" s="11"/>
      <c r="AB16" s="10"/>
      <c r="AC16" s="5"/>
      <c r="AD16" s="5"/>
      <c r="AE16" s="5"/>
      <c r="AF16" s="5"/>
      <c r="AG16" s="11"/>
      <c r="AH16" s="10"/>
      <c r="AI16" s="5"/>
      <c r="AJ16" s="5"/>
      <c r="AK16" s="5"/>
      <c r="AL16" s="5"/>
      <c r="AM16" s="11"/>
      <c r="AN16" s="10"/>
      <c r="AO16" s="5"/>
      <c r="AP16" s="5"/>
      <c r="AQ16" s="5"/>
      <c r="AR16" s="5"/>
      <c r="AS16" s="11"/>
      <c r="AT16" s="10"/>
      <c r="AU16" s="5"/>
      <c r="AV16" s="5"/>
      <c r="AW16" s="5"/>
      <c r="AX16" s="5"/>
      <c r="AY16" s="11"/>
    </row>
    <row r="17" spans="4:51" s="4" customFormat="1" hidden="1" x14ac:dyDescent="0.25">
      <c r="D17" s="8" t="s">
        <v>6</v>
      </c>
      <c r="E17" s="7" t="s">
        <v>5393</v>
      </c>
      <c r="F17" s="12" t="str">
        <f t="shared" si="1"/>
        <v>NE</v>
      </c>
      <c r="G17" s="13" t="e">
        <f t="shared" si="0"/>
        <v>#N/A</v>
      </c>
      <c r="H17" s="81" t="e">
        <f t="shared" si="2"/>
        <v>#N/A</v>
      </c>
      <c r="I17" s="24" t="e">
        <f t="shared" si="3"/>
        <v>#N/A</v>
      </c>
      <c r="J17" s="10"/>
      <c r="K17" s="5"/>
      <c r="L17" s="5"/>
      <c r="M17" s="5"/>
      <c r="N17" s="5"/>
      <c r="O17" s="11"/>
      <c r="P17" s="10"/>
      <c r="Q17" s="5"/>
      <c r="R17" s="5"/>
      <c r="S17" s="5"/>
      <c r="T17" s="5"/>
      <c r="U17" s="11"/>
      <c r="V17" s="10"/>
      <c r="W17" s="5"/>
      <c r="X17" s="5"/>
      <c r="Y17" s="5"/>
      <c r="Z17" s="5"/>
      <c r="AA17" s="11"/>
      <c r="AB17" s="10"/>
      <c r="AC17" s="5"/>
      <c r="AD17" s="5"/>
      <c r="AE17" s="5"/>
      <c r="AF17" s="5"/>
      <c r="AG17" s="11"/>
      <c r="AH17" s="10"/>
      <c r="AI17" s="5"/>
      <c r="AJ17" s="5"/>
      <c r="AK17" s="5"/>
      <c r="AL17" s="5"/>
      <c r="AM17" s="11"/>
      <c r="AN17" s="10"/>
      <c r="AO17" s="5"/>
      <c r="AP17" s="5"/>
      <c r="AQ17" s="5"/>
      <c r="AR17" s="5"/>
      <c r="AS17" s="11"/>
      <c r="AT17" s="10"/>
      <c r="AU17" s="5"/>
      <c r="AV17" s="5"/>
      <c r="AW17" s="5"/>
      <c r="AX17" s="5"/>
      <c r="AY17" s="11"/>
    </row>
    <row r="18" spans="4:51" s="4" customFormat="1" hidden="1" x14ac:dyDescent="0.25">
      <c r="D18" s="8" t="s">
        <v>6</v>
      </c>
      <c r="E18" s="7" t="s">
        <v>5394</v>
      </c>
      <c r="F18" s="12" t="str">
        <f t="shared" si="1"/>
        <v>NE</v>
      </c>
      <c r="G18" s="13" t="e">
        <f t="shared" si="0"/>
        <v>#N/A</v>
      </c>
      <c r="H18" s="81" t="e">
        <f t="shared" si="2"/>
        <v>#N/A</v>
      </c>
      <c r="I18" s="24" t="e">
        <f t="shared" si="3"/>
        <v>#N/A</v>
      </c>
      <c r="J18" s="10"/>
      <c r="K18" s="5"/>
      <c r="L18" s="5"/>
      <c r="M18" s="5"/>
      <c r="N18" s="5"/>
      <c r="O18" s="11"/>
      <c r="P18" s="10"/>
      <c r="Q18" s="5"/>
      <c r="R18" s="5"/>
      <c r="S18" s="5"/>
      <c r="T18" s="5"/>
      <c r="U18" s="11"/>
      <c r="V18" s="10"/>
      <c r="W18" s="5"/>
      <c r="X18" s="5"/>
      <c r="Y18" s="5"/>
      <c r="Z18" s="5"/>
      <c r="AA18" s="11"/>
      <c r="AB18" s="10"/>
      <c r="AC18" s="5"/>
      <c r="AD18" s="5"/>
      <c r="AE18" s="5"/>
      <c r="AF18" s="5"/>
      <c r="AG18" s="11"/>
      <c r="AH18" s="10"/>
      <c r="AI18" s="5"/>
      <c r="AJ18" s="5"/>
      <c r="AK18" s="5"/>
      <c r="AL18" s="5"/>
      <c r="AM18" s="11"/>
      <c r="AN18" s="10"/>
      <c r="AO18" s="5"/>
      <c r="AP18" s="5"/>
      <c r="AQ18" s="5"/>
      <c r="AR18" s="5"/>
      <c r="AS18" s="11"/>
      <c r="AT18" s="10"/>
      <c r="AU18" s="5"/>
      <c r="AV18" s="5"/>
      <c r="AW18" s="5"/>
      <c r="AX18" s="5"/>
      <c r="AY18" s="11"/>
    </row>
    <row r="19" spans="4:51" s="4" customFormat="1" hidden="1" x14ac:dyDescent="0.25">
      <c r="D19" s="8" t="s">
        <v>6</v>
      </c>
      <c r="E19" s="7" t="s">
        <v>5395</v>
      </c>
      <c r="F19" s="12" t="str">
        <f t="shared" si="1"/>
        <v>NE</v>
      </c>
      <c r="G19" s="13" t="e">
        <f t="shared" si="0"/>
        <v>#N/A</v>
      </c>
      <c r="H19" s="81" t="e">
        <f t="shared" si="2"/>
        <v>#N/A</v>
      </c>
      <c r="I19" s="24" t="e">
        <f t="shared" si="3"/>
        <v>#N/A</v>
      </c>
      <c r="J19" s="10"/>
      <c r="K19" s="5"/>
      <c r="L19" s="5"/>
      <c r="M19" s="5"/>
      <c r="N19" s="5"/>
      <c r="O19" s="11"/>
      <c r="P19" s="10"/>
      <c r="Q19" s="5"/>
      <c r="R19" s="5"/>
      <c r="S19" s="5"/>
      <c r="T19" s="5"/>
      <c r="U19" s="11"/>
      <c r="V19" s="10"/>
      <c r="W19" s="5"/>
      <c r="X19" s="5"/>
      <c r="Y19" s="5"/>
      <c r="Z19" s="5"/>
      <c r="AA19" s="11"/>
      <c r="AB19" s="10"/>
      <c r="AC19" s="5"/>
      <c r="AD19" s="5"/>
      <c r="AE19" s="5"/>
      <c r="AF19" s="5"/>
      <c r="AG19" s="11"/>
      <c r="AH19" s="10"/>
      <c r="AI19" s="5"/>
      <c r="AJ19" s="5"/>
      <c r="AK19" s="5"/>
      <c r="AL19" s="5"/>
      <c r="AM19" s="11"/>
      <c r="AN19" s="10"/>
      <c r="AO19" s="5"/>
      <c r="AP19" s="5"/>
      <c r="AQ19" s="5"/>
      <c r="AR19" s="5"/>
      <c r="AS19" s="11"/>
      <c r="AT19" s="10"/>
      <c r="AU19" s="5"/>
      <c r="AV19" s="5"/>
      <c r="AW19" s="5"/>
      <c r="AX19" s="5"/>
      <c r="AY19" s="11"/>
    </row>
    <row r="20" spans="4:51" s="4" customFormat="1" hidden="1" x14ac:dyDescent="0.25">
      <c r="D20" s="8" t="s">
        <v>7</v>
      </c>
      <c r="E20" s="7" t="s">
        <v>5396</v>
      </c>
      <c r="F20" s="12" t="str">
        <f t="shared" si="1"/>
        <v>NE</v>
      </c>
      <c r="G20" s="13" t="e">
        <f t="shared" si="0"/>
        <v>#N/A</v>
      </c>
      <c r="H20" s="81" t="e">
        <f t="shared" si="2"/>
        <v>#N/A</v>
      </c>
      <c r="I20" s="24" t="e">
        <f t="shared" si="3"/>
        <v>#N/A</v>
      </c>
      <c r="J20" s="10"/>
      <c r="K20" s="5"/>
      <c r="L20" s="5"/>
      <c r="M20" s="5"/>
      <c r="N20" s="5"/>
      <c r="O20" s="11"/>
      <c r="P20" s="10"/>
      <c r="Q20" s="5"/>
      <c r="R20" s="5"/>
      <c r="S20" s="5"/>
      <c r="T20" s="5"/>
      <c r="U20" s="11"/>
      <c r="V20" s="10"/>
      <c r="W20" s="5"/>
      <c r="X20" s="5"/>
      <c r="Y20" s="5"/>
      <c r="Z20" s="5"/>
      <c r="AA20" s="11"/>
      <c r="AB20" s="10"/>
      <c r="AC20" s="5"/>
      <c r="AD20" s="5"/>
      <c r="AE20" s="5"/>
      <c r="AF20" s="5"/>
      <c r="AG20" s="11"/>
      <c r="AH20" s="10"/>
      <c r="AI20" s="5"/>
      <c r="AJ20" s="5"/>
      <c r="AK20" s="5"/>
      <c r="AL20" s="5"/>
      <c r="AM20" s="11"/>
      <c r="AN20" s="10"/>
      <c r="AO20" s="5"/>
      <c r="AP20" s="5"/>
      <c r="AQ20" s="5"/>
      <c r="AR20" s="5"/>
      <c r="AS20" s="11"/>
      <c r="AT20" s="10"/>
      <c r="AU20" s="5"/>
      <c r="AV20" s="5"/>
      <c r="AW20" s="5"/>
      <c r="AX20" s="5"/>
      <c r="AY20" s="11"/>
    </row>
    <row r="21" spans="4:51" s="4" customFormat="1" hidden="1" x14ac:dyDescent="0.25">
      <c r="D21" s="8" t="s">
        <v>8</v>
      </c>
      <c r="E21" s="7" t="s">
        <v>5397</v>
      </c>
      <c r="F21" s="12" t="str">
        <f t="shared" si="1"/>
        <v>NE</v>
      </c>
      <c r="G21" s="13" t="e">
        <f t="shared" si="0"/>
        <v>#N/A</v>
      </c>
      <c r="H21" s="81" t="e">
        <f t="shared" si="2"/>
        <v>#N/A</v>
      </c>
      <c r="I21" s="24" t="e">
        <f t="shared" si="3"/>
        <v>#N/A</v>
      </c>
      <c r="J21" s="10"/>
      <c r="K21" s="5"/>
      <c r="L21" s="5"/>
      <c r="M21" s="5"/>
      <c r="N21" s="5"/>
      <c r="O21" s="11"/>
      <c r="P21" s="10"/>
      <c r="Q21" s="5"/>
      <c r="R21" s="5"/>
      <c r="S21" s="5"/>
      <c r="T21" s="5"/>
      <c r="U21" s="11"/>
      <c r="V21" s="10"/>
      <c r="W21" s="5"/>
      <c r="X21" s="5"/>
      <c r="Y21" s="5"/>
      <c r="Z21" s="5"/>
      <c r="AA21" s="11"/>
      <c r="AB21" s="10"/>
      <c r="AC21" s="5"/>
      <c r="AD21" s="5"/>
      <c r="AE21" s="5"/>
      <c r="AF21" s="5"/>
      <c r="AG21" s="11"/>
      <c r="AH21" s="10"/>
      <c r="AI21" s="5"/>
      <c r="AJ21" s="5"/>
      <c r="AK21" s="5"/>
      <c r="AL21" s="5"/>
      <c r="AM21" s="11"/>
      <c r="AN21" s="10"/>
      <c r="AO21" s="5"/>
      <c r="AP21" s="5"/>
      <c r="AQ21" s="5"/>
      <c r="AR21" s="5"/>
      <c r="AS21" s="11"/>
      <c r="AT21" s="10"/>
      <c r="AU21" s="5"/>
      <c r="AV21" s="5"/>
      <c r="AW21" s="5"/>
      <c r="AX21" s="5"/>
      <c r="AY21" s="11"/>
    </row>
    <row r="22" spans="4:51" s="34" customFormat="1" hidden="1" x14ac:dyDescent="0.2">
      <c r="D22" s="32" t="s">
        <v>6058</v>
      </c>
      <c r="E22" s="30" t="s">
        <v>5398</v>
      </c>
      <c r="F22" s="45">
        <f t="shared" si="1"/>
        <v>44916</v>
      </c>
      <c r="G22" s="46" t="str">
        <f t="shared" si="0"/>
        <v>A2</v>
      </c>
      <c r="H22" s="81" t="str">
        <f t="shared" si="2"/>
        <v>MR.DER-0233_22</v>
      </c>
      <c r="I22" s="47" t="str">
        <f t="shared" si="3"/>
        <v>NÃO APROVADO</v>
      </c>
      <c r="J22" s="66" t="s">
        <v>3730</v>
      </c>
      <c r="K22" s="60">
        <v>44888</v>
      </c>
      <c r="L22" s="54" t="s">
        <v>5716</v>
      </c>
      <c r="M22" s="59" t="s">
        <v>5536</v>
      </c>
      <c r="N22" s="60">
        <v>44908</v>
      </c>
      <c r="O22" s="54" t="s">
        <v>5859</v>
      </c>
      <c r="P22" s="50" t="s">
        <v>3765</v>
      </c>
      <c r="Q22" s="27">
        <v>44916</v>
      </c>
      <c r="R22" s="51" t="s">
        <v>6059</v>
      </c>
      <c r="S22" s="26" t="s">
        <v>5536</v>
      </c>
      <c r="T22" s="27">
        <v>44935</v>
      </c>
      <c r="U22" s="55" t="s">
        <v>6131</v>
      </c>
      <c r="V22" s="66"/>
      <c r="W22" s="59"/>
      <c r="X22" s="59"/>
      <c r="Y22" s="59"/>
      <c r="Z22" s="59"/>
      <c r="AA22" s="44"/>
      <c r="AB22" s="66"/>
      <c r="AC22" s="59"/>
      <c r="AD22" s="59"/>
      <c r="AE22" s="59"/>
      <c r="AF22" s="59"/>
      <c r="AG22" s="44"/>
      <c r="AH22" s="66"/>
      <c r="AI22" s="59"/>
      <c r="AJ22" s="59"/>
      <c r="AK22" s="59"/>
      <c r="AL22" s="59"/>
      <c r="AM22" s="44"/>
      <c r="AN22" s="66"/>
      <c r="AO22" s="59"/>
      <c r="AP22" s="59"/>
      <c r="AQ22" s="59"/>
      <c r="AR22" s="59"/>
      <c r="AS22" s="44"/>
      <c r="AT22" s="66"/>
      <c r="AU22" s="59"/>
      <c r="AV22" s="59"/>
      <c r="AW22" s="59"/>
      <c r="AX22" s="59"/>
      <c r="AY22" s="44"/>
    </row>
    <row r="23" spans="4:51" s="34" customFormat="1" hidden="1" x14ac:dyDescent="0.2">
      <c r="D23" s="32" t="s">
        <v>6058</v>
      </c>
      <c r="E23" s="30" t="s">
        <v>5399</v>
      </c>
      <c r="F23" s="45">
        <f t="shared" si="1"/>
        <v>44916</v>
      </c>
      <c r="G23" s="46" t="str">
        <f t="shared" si="0"/>
        <v>A2</v>
      </c>
      <c r="H23" s="81" t="str">
        <f t="shared" si="2"/>
        <v>MR.DER-0233_22</v>
      </c>
      <c r="I23" s="47" t="str">
        <f t="shared" si="3"/>
        <v>NÃO APROVADO</v>
      </c>
      <c r="J23" s="66" t="s">
        <v>3730</v>
      </c>
      <c r="K23" s="60">
        <v>44888</v>
      </c>
      <c r="L23" s="54" t="s">
        <v>5716</v>
      </c>
      <c r="M23" s="59" t="s">
        <v>5536</v>
      </c>
      <c r="N23" s="60">
        <v>44908</v>
      </c>
      <c r="O23" s="54" t="s">
        <v>5859</v>
      </c>
      <c r="P23" s="50" t="s">
        <v>3765</v>
      </c>
      <c r="Q23" s="27">
        <v>44916</v>
      </c>
      <c r="R23" s="51" t="s">
        <v>6059</v>
      </c>
      <c r="S23" s="26" t="s">
        <v>5536</v>
      </c>
      <c r="T23" s="27">
        <v>44935</v>
      </c>
      <c r="U23" s="55" t="s">
        <v>6131</v>
      </c>
      <c r="V23" s="66"/>
      <c r="W23" s="59"/>
      <c r="X23" s="59"/>
      <c r="Y23" s="59"/>
      <c r="Z23" s="59"/>
      <c r="AA23" s="44"/>
      <c r="AB23" s="66"/>
      <c r="AC23" s="59"/>
      <c r="AD23" s="59"/>
      <c r="AE23" s="59"/>
      <c r="AF23" s="59"/>
      <c r="AG23" s="44"/>
      <c r="AH23" s="66"/>
      <c r="AI23" s="59"/>
      <c r="AJ23" s="59"/>
      <c r="AK23" s="59"/>
      <c r="AL23" s="59"/>
      <c r="AM23" s="44"/>
      <c r="AN23" s="66"/>
      <c r="AO23" s="59"/>
      <c r="AP23" s="59"/>
      <c r="AQ23" s="59"/>
      <c r="AR23" s="59"/>
      <c r="AS23" s="44"/>
      <c r="AT23" s="66"/>
      <c r="AU23" s="59"/>
      <c r="AV23" s="59"/>
      <c r="AW23" s="59"/>
      <c r="AX23" s="59"/>
      <c r="AY23" s="44"/>
    </row>
    <row r="24" spans="4:51" s="34" customFormat="1" hidden="1" x14ac:dyDescent="0.2">
      <c r="D24" s="32" t="s">
        <v>6058</v>
      </c>
      <c r="E24" s="30" t="s">
        <v>5400</v>
      </c>
      <c r="F24" s="45">
        <f t="shared" si="1"/>
        <v>44916</v>
      </c>
      <c r="G24" s="46" t="str">
        <f t="shared" si="0"/>
        <v>A2</v>
      </c>
      <c r="H24" s="81" t="str">
        <f t="shared" si="2"/>
        <v>MR.DER-0233_22</v>
      </c>
      <c r="I24" s="47" t="str">
        <f t="shared" si="3"/>
        <v>NÃO APROVADO</v>
      </c>
      <c r="J24" s="66" t="s">
        <v>3730</v>
      </c>
      <c r="K24" s="60">
        <v>44888</v>
      </c>
      <c r="L24" s="54" t="s">
        <v>5716</v>
      </c>
      <c r="M24" s="59" t="s">
        <v>5536</v>
      </c>
      <c r="N24" s="60">
        <v>44908</v>
      </c>
      <c r="O24" s="54" t="s">
        <v>5859</v>
      </c>
      <c r="P24" s="50" t="s">
        <v>3765</v>
      </c>
      <c r="Q24" s="27">
        <v>44916</v>
      </c>
      <c r="R24" s="51" t="s">
        <v>6059</v>
      </c>
      <c r="S24" s="26" t="s">
        <v>5536</v>
      </c>
      <c r="T24" s="27">
        <v>44935</v>
      </c>
      <c r="U24" s="55" t="s">
        <v>6131</v>
      </c>
      <c r="V24" s="66"/>
      <c r="W24" s="59"/>
      <c r="X24" s="59"/>
      <c r="Y24" s="59"/>
      <c r="Z24" s="59"/>
      <c r="AA24" s="44"/>
      <c r="AB24" s="66"/>
      <c r="AC24" s="59"/>
      <c r="AD24" s="59"/>
      <c r="AE24" s="59"/>
      <c r="AF24" s="59"/>
      <c r="AG24" s="44"/>
      <c r="AH24" s="66"/>
      <c r="AI24" s="59"/>
      <c r="AJ24" s="59"/>
      <c r="AK24" s="59"/>
      <c r="AL24" s="59"/>
      <c r="AM24" s="44"/>
      <c r="AN24" s="66"/>
      <c r="AO24" s="59"/>
      <c r="AP24" s="59"/>
      <c r="AQ24" s="59"/>
      <c r="AR24" s="59"/>
      <c r="AS24" s="44"/>
      <c r="AT24" s="66"/>
      <c r="AU24" s="59"/>
      <c r="AV24" s="59"/>
      <c r="AW24" s="59"/>
      <c r="AX24" s="59"/>
      <c r="AY24" s="44"/>
    </row>
    <row r="25" spans="4:51" s="34" customFormat="1" hidden="1" x14ac:dyDescent="0.2">
      <c r="D25" s="32" t="s">
        <v>6058</v>
      </c>
      <c r="E25" s="30" t="s">
        <v>5401</v>
      </c>
      <c r="F25" s="45">
        <f t="shared" si="1"/>
        <v>44916</v>
      </c>
      <c r="G25" s="46" t="str">
        <f t="shared" si="0"/>
        <v>A2</v>
      </c>
      <c r="H25" s="81" t="str">
        <f t="shared" si="2"/>
        <v>MR.DER-0233_22</v>
      </c>
      <c r="I25" s="47" t="str">
        <f t="shared" si="3"/>
        <v>NÃO APROVADO</v>
      </c>
      <c r="J25" s="66" t="s">
        <v>3730</v>
      </c>
      <c r="K25" s="60">
        <v>44888</v>
      </c>
      <c r="L25" s="54" t="s">
        <v>5716</v>
      </c>
      <c r="M25" s="59" t="s">
        <v>5536</v>
      </c>
      <c r="N25" s="60">
        <v>44908</v>
      </c>
      <c r="O25" s="54" t="s">
        <v>5859</v>
      </c>
      <c r="P25" s="50" t="s">
        <v>3765</v>
      </c>
      <c r="Q25" s="27">
        <v>44916</v>
      </c>
      <c r="R25" s="51" t="s">
        <v>6059</v>
      </c>
      <c r="S25" s="26" t="s">
        <v>5536</v>
      </c>
      <c r="T25" s="27">
        <v>44935</v>
      </c>
      <c r="U25" s="55" t="s">
        <v>6131</v>
      </c>
      <c r="V25" s="66"/>
      <c r="W25" s="59"/>
      <c r="X25" s="59"/>
      <c r="Y25" s="59"/>
      <c r="Z25" s="59"/>
      <c r="AA25" s="44"/>
      <c r="AB25" s="66"/>
      <c r="AC25" s="59"/>
      <c r="AD25" s="59"/>
      <c r="AE25" s="59"/>
      <c r="AF25" s="59"/>
      <c r="AG25" s="44"/>
      <c r="AH25" s="66"/>
      <c r="AI25" s="59"/>
      <c r="AJ25" s="59"/>
      <c r="AK25" s="59"/>
      <c r="AL25" s="59"/>
      <c r="AM25" s="44"/>
      <c r="AN25" s="66"/>
      <c r="AO25" s="59"/>
      <c r="AP25" s="59"/>
      <c r="AQ25" s="59"/>
      <c r="AR25" s="59"/>
      <c r="AS25" s="44"/>
      <c r="AT25" s="66"/>
      <c r="AU25" s="59"/>
      <c r="AV25" s="59"/>
      <c r="AW25" s="59"/>
      <c r="AX25" s="59"/>
      <c r="AY25" s="44"/>
    </row>
    <row r="26" spans="4:51" s="34" customFormat="1" hidden="1" x14ac:dyDescent="0.2">
      <c r="D26" s="32" t="s">
        <v>6058</v>
      </c>
      <c r="E26" s="30" t="s">
        <v>5402</v>
      </c>
      <c r="F26" s="45">
        <f t="shared" si="1"/>
        <v>44916</v>
      </c>
      <c r="G26" s="46" t="str">
        <f t="shared" si="0"/>
        <v>A2</v>
      </c>
      <c r="H26" s="81" t="str">
        <f t="shared" si="2"/>
        <v>MR.DER-0233_22</v>
      </c>
      <c r="I26" s="47" t="str">
        <f t="shared" si="3"/>
        <v>NÃO APROVADO</v>
      </c>
      <c r="J26" s="66" t="s">
        <v>3730</v>
      </c>
      <c r="K26" s="60">
        <v>44888</v>
      </c>
      <c r="L26" s="54" t="s">
        <v>5716</v>
      </c>
      <c r="M26" s="59" t="s">
        <v>5536</v>
      </c>
      <c r="N26" s="60">
        <v>44908</v>
      </c>
      <c r="O26" s="54" t="s">
        <v>5859</v>
      </c>
      <c r="P26" s="50" t="s">
        <v>3765</v>
      </c>
      <c r="Q26" s="27">
        <v>44916</v>
      </c>
      <c r="R26" s="51" t="s">
        <v>6059</v>
      </c>
      <c r="S26" s="26" t="s">
        <v>5536</v>
      </c>
      <c r="T26" s="27">
        <v>44935</v>
      </c>
      <c r="U26" s="55" t="s">
        <v>6131</v>
      </c>
      <c r="V26" s="66"/>
      <c r="W26" s="59"/>
      <c r="X26" s="59"/>
      <c r="Y26" s="59"/>
      <c r="Z26" s="59"/>
      <c r="AA26" s="44"/>
      <c r="AB26" s="66"/>
      <c r="AC26" s="59"/>
      <c r="AD26" s="59"/>
      <c r="AE26" s="59"/>
      <c r="AF26" s="59"/>
      <c r="AG26" s="44"/>
      <c r="AH26" s="66"/>
      <c r="AI26" s="59"/>
      <c r="AJ26" s="59"/>
      <c r="AK26" s="59"/>
      <c r="AL26" s="59"/>
      <c r="AM26" s="44"/>
      <c r="AN26" s="66"/>
      <c r="AO26" s="59"/>
      <c r="AP26" s="59"/>
      <c r="AQ26" s="59"/>
      <c r="AR26" s="59"/>
      <c r="AS26" s="44"/>
      <c r="AT26" s="66"/>
      <c r="AU26" s="59"/>
      <c r="AV26" s="59"/>
      <c r="AW26" s="59"/>
      <c r="AX26" s="59"/>
      <c r="AY26" s="44"/>
    </row>
    <row r="27" spans="4:51" s="34" customFormat="1" hidden="1" x14ac:dyDescent="0.2">
      <c r="D27" s="32" t="s">
        <v>6058</v>
      </c>
      <c r="E27" s="30" t="s">
        <v>5403</v>
      </c>
      <c r="F27" s="45">
        <f t="shared" si="1"/>
        <v>44916</v>
      </c>
      <c r="G27" s="46" t="str">
        <f t="shared" si="0"/>
        <v>A2</v>
      </c>
      <c r="H27" s="81" t="str">
        <f t="shared" si="2"/>
        <v>MR.DER-0233_22</v>
      </c>
      <c r="I27" s="47" t="str">
        <f t="shared" si="3"/>
        <v>NÃO APROVADO</v>
      </c>
      <c r="J27" s="66" t="s">
        <v>3730</v>
      </c>
      <c r="K27" s="60">
        <v>44888</v>
      </c>
      <c r="L27" s="54" t="s">
        <v>5716</v>
      </c>
      <c r="M27" s="59" t="s">
        <v>5536</v>
      </c>
      <c r="N27" s="60">
        <v>44908</v>
      </c>
      <c r="O27" s="54" t="s">
        <v>5859</v>
      </c>
      <c r="P27" s="50" t="s">
        <v>3765</v>
      </c>
      <c r="Q27" s="27">
        <v>44916</v>
      </c>
      <c r="R27" s="51" t="s">
        <v>6059</v>
      </c>
      <c r="S27" s="26" t="s">
        <v>5536</v>
      </c>
      <c r="T27" s="27">
        <v>44935</v>
      </c>
      <c r="U27" s="55" t="s">
        <v>6131</v>
      </c>
      <c r="V27" s="66"/>
      <c r="W27" s="59"/>
      <c r="X27" s="59"/>
      <c r="Y27" s="59"/>
      <c r="Z27" s="59"/>
      <c r="AA27" s="44"/>
      <c r="AB27" s="66"/>
      <c r="AC27" s="59"/>
      <c r="AD27" s="59"/>
      <c r="AE27" s="59"/>
      <c r="AF27" s="59"/>
      <c r="AG27" s="44"/>
      <c r="AH27" s="66"/>
      <c r="AI27" s="59"/>
      <c r="AJ27" s="59"/>
      <c r="AK27" s="59"/>
      <c r="AL27" s="59"/>
      <c r="AM27" s="44"/>
      <c r="AN27" s="66"/>
      <c r="AO27" s="59"/>
      <c r="AP27" s="59"/>
      <c r="AQ27" s="59"/>
      <c r="AR27" s="59"/>
      <c r="AS27" s="44"/>
      <c r="AT27" s="66"/>
      <c r="AU27" s="59"/>
      <c r="AV27" s="59"/>
      <c r="AW27" s="59"/>
      <c r="AX27" s="59"/>
      <c r="AY27" s="44"/>
    </row>
    <row r="28" spans="4:51" s="34" customFormat="1" hidden="1" x14ac:dyDescent="0.2">
      <c r="D28" s="32" t="s">
        <v>6058</v>
      </c>
      <c r="E28" s="30" t="s">
        <v>5404</v>
      </c>
      <c r="F28" s="45">
        <f t="shared" si="1"/>
        <v>44916</v>
      </c>
      <c r="G28" s="46" t="str">
        <f t="shared" si="0"/>
        <v>A2</v>
      </c>
      <c r="H28" s="81" t="str">
        <f t="shared" si="2"/>
        <v>MR.DER-0233_22</v>
      </c>
      <c r="I28" s="47" t="str">
        <f t="shared" si="3"/>
        <v>NÃO APROVADO</v>
      </c>
      <c r="J28" s="66" t="s">
        <v>3730</v>
      </c>
      <c r="K28" s="60">
        <v>44888</v>
      </c>
      <c r="L28" s="54" t="s">
        <v>5716</v>
      </c>
      <c r="M28" s="59" t="s">
        <v>5536</v>
      </c>
      <c r="N28" s="60">
        <v>44908</v>
      </c>
      <c r="O28" s="54" t="s">
        <v>5859</v>
      </c>
      <c r="P28" s="50" t="s">
        <v>3765</v>
      </c>
      <c r="Q28" s="27">
        <v>44916</v>
      </c>
      <c r="R28" s="51" t="s">
        <v>6059</v>
      </c>
      <c r="S28" s="26" t="s">
        <v>5536</v>
      </c>
      <c r="T28" s="27">
        <v>44935</v>
      </c>
      <c r="U28" s="55" t="s">
        <v>6131</v>
      </c>
      <c r="V28" s="66"/>
      <c r="W28" s="59"/>
      <c r="X28" s="59"/>
      <c r="Y28" s="59"/>
      <c r="Z28" s="59"/>
      <c r="AA28" s="44"/>
      <c r="AB28" s="66"/>
      <c r="AC28" s="59"/>
      <c r="AD28" s="59"/>
      <c r="AE28" s="59"/>
      <c r="AF28" s="59"/>
      <c r="AG28" s="44"/>
      <c r="AH28" s="66"/>
      <c r="AI28" s="59"/>
      <c r="AJ28" s="59"/>
      <c r="AK28" s="59"/>
      <c r="AL28" s="59"/>
      <c r="AM28" s="44"/>
      <c r="AN28" s="66"/>
      <c r="AO28" s="59"/>
      <c r="AP28" s="59"/>
      <c r="AQ28" s="59"/>
      <c r="AR28" s="59"/>
      <c r="AS28" s="44"/>
      <c r="AT28" s="66"/>
      <c r="AU28" s="59"/>
      <c r="AV28" s="59"/>
      <c r="AW28" s="59"/>
      <c r="AX28" s="59"/>
      <c r="AY28" s="44"/>
    </row>
    <row r="29" spans="4:51" s="34" customFormat="1" hidden="1" x14ac:dyDescent="0.2">
      <c r="D29" s="32" t="s">
        <v>6058</v>
      </c>
      <c r="E29" s="30" t="s">
        <v>5405</v>
      </c>
      <c r="F29" s="45">
        <f t="shared" si="1"/>
        <v>44916</v>
      </c>
      <c r="G29" s="46" t="str">
        <f t="shared" si="0"/>
        <v>A2</v>
      </c>
      <c r="H29" s="81" t="str">
        <f t="shared" si="2"/>
        <v>MR.DER-0233_22</v>
      </c>
      <c r="I29" s="47" t="str">
        <f t="shared" si="3"/>
        <v>NÃO APROVADO</v>
      </c>
      <c r="J29" s="66" t="s">
        <v>3730</v>
      </c>
      <c r="K29" s="60">
        <v>44888</v>
      </c>
      <c r="L29" s="54" t="s">
        <v>5716</v>
      </c>
      <c r="M29" s="59" t="s">
        <v>5536</v>
      </c>
      <c r="N29" s="60">
        <v>44908</v>
      </c>
      <c r="O29" s="54" t="s">
        <v>5859</v>
      </c>
      <c r="P29" s="50" t="s">
        <v>3765</v>
      </c>
      <c r="Q29" s="27">
        <v>44916</v>
      </c>
      <c r="R29" s="51" t="s">
        <v>6059</v>
      </c>
      <c r="S29" s="26" t="s">
        <v>5536</v>
      </c>
      <c r="T29" s="27">
        <v>44935</v>
      </c>
      <c r="U29" s="55" t="s">
        <v>6131</v>
      </c>
      <c r="V29" s="66"/>
      <c r="W29" s="59"/>
      <c r="X29" s="59"/>
      <c r="Y29" s="59"/>
      <c r="Z29" s="59"/>
      <c r="AA29" s="44"/>
      <c r="AB29" s="66"/>
      <c r="AC29" s="59"/>
      <c r="AD29" s="59"/>
      <c r="AE29" s="59"/>
      <c r="AF29" s="59"/>
      <c r="AG29" s="44"/>
      <c r="AH29" s="66"/>
      <c r="AI29" s="59"/>
      <c r="AJ29" s="59"/>
      <c r="AK29" s="59"/>
      <c r="AL29" s="59"/>
      <c r="AM29" s="44"/>
      <c r="AN29" s="66"/>
      <c r="AO29" s="59"/>
      <c r="AP29" s="59"/>
      <c r="AQ29" s="59"/>
      <c r="AR29" s="59"/>
      <c r="AS29" s="44"/>
      <c r="AT29" s="66"/>
      <c r="AU29" s="59"/>
      <c r="AV29" s="59"/>
      <c r="AW29" s="59"/>
      <c r="AX29" s="59"/>
      <c r="AY29" s="44"/>
    </row>
    <row r="30" spans="4:51" s="34" customFormat="1" hidden="1" x14ac:dyDescent="0.2">
      <c r="D30" s="32" t="s">
        <v>6058</v>
      </c>
      <c r="E30" s="30" t="s">
        <v>5406</v>
      </c>
      <c r="F30" s="45">
        <f t="shared" si="1"/>
        <v>44916</v>
      </c>
      <c r="G30" s="46" t="str">
        <f t="shared" si="0"/>
        <v>A2</v>
      </c>
      <c r="H30" s="81" t="str">
        <f t="shared" si="2"/>
        <v>MR.DER-0233_22</v>
      </c>
      <c r="I30" s="47" t="str">
        <f t="shared" si="3"/>
        <v>NÃO APROVADO</v>
      </c>
      <c r="J30" s="66" t="s">
        <v>3730</v>
      </c>
      <c r="K30" s="60">
        <v>44888</v>
      </c>
      <c r="L30" s="54" t="s">
        <v>5716</v>
      </c>
      <c r="M30" s="59" t="s">
        <v>5536</v>
      </c>
      <c r="N30" s="60">
        <v>44908</v>
      </c>
      <c r="O30" s="54" t="s">
        <v>5859</v>
      </c>
      <c r="P30" s="50" t="s">
        <v>3765</v>
      </c>
      <c r="Q30" s="27">
        <v>44916</v>
      </c>
      <c r="R30" s="51" t="s">
        <v>6059</v>
      </c>
      <c r="S30" s="26" t="s">
        <v>5536</v>
      </c>
      <c r="T30" s="27">
        <v>44935</v>
      </c>
      <c r="U30" s="55" t="s">
        <v>6131</v>
      </c>
      <c r="V30" s="66"/>
      <c r="W30" s="59"/>
      <c r="X30" s="59"/>
      <c r="Y30" s="59"/>
      <c r="Z30" s="59"/>
      <c r="AA30" s="44"/>
      <c r="AB30" s="66"/>
      <c r="AC30" s="59"/>
      <c r="AD30" s="59"/>
      <c r="AE30" s="59"/>
      <c r="AF30" s="59"/>
      <c r="AG30" s="44"/>
      <c r="AH30" s="66"/>
      <c r="AI30" s="59"/>
      <c r="AJ30" s="59"/>
      <c r="AK30" s="59"/>
      <c r="AL30" s="59"/>
      <c r="AM30" s="44"/>
      <c r="AN30" s="66"/>
      <c r="AO30" s="59"/>
      <c r="AP30" s="59"/>
      <c r="AQ30" s="59"/>
      <c r="AR30" s="59"/>
      <c r="AS30" s="44"/>
      <c r="AT30" s="66"/>
      <c r="AU30" s="59"/>
      <c r="AV30" s="59"/>
      <c r="AW30" s="59"/>
      <c r="AX30" s="59"/>
      <c r="AY30" s="44"/>
    </row>
    <row r="31" spans="4:51" s="34" customFormat="1" hidden="1" x14ac:dyDescent="0.2">
      <c r="D31" s="32" t="s">
        <v>6058</v>
      </c>
      <c r="E31" s="30" t="s">
        <v>5407</v>
      </c>
      <c r="F31" s="45">
        <f t="shared" si="1"/>
        <v>44916</v>
      </c>
      <c r="G31" s="46" t="str">
        <f t="shared" si="0"/>
        <v>A2</v>
      </c>
      <c r="H31" s="81" t="str">
        <f t="shared" si="2"/>
        <v>MR.DER-0233_22</v>
      </c>
      <c r="I31" s="47" t="str">
        <f t="shared" si="3"/>
        <v>NÃO APROVADO</v>
      </c>
      <c r="J31" s="66" t="s">
        <v>3730</v>
      </c>
      <c r="K31" s="60">
        <v>44888</v>
      </c>
      <c r="L31" s="54" t="s">
        <v>5716</v>
      </c>
      <c r="M31" s="59" t="s">
        <v>5536</v>
      </c>
      <c r="N31" s="60">
        <v>44908</v>
      </c>
      <c r="O31" s="54" t="s">
        <v>5859</v>
      </c>
      <c r="P31" s="50" t="s">
        <v>3765</v>
      </c>
      <c r="Q31" s="27">
        <v>44916</v>
      </c>
      <c r="R31" s="51" t="s">
        <v>6059</v>
      </c>
      <c r="S31" s="26" t="s">
        <v>5536</v>
      </c>
      <c r="T31" s="27">
        <v>44935</v>
      </c>
      <c r="U31" s="55" t="s">
        <v>6131</v>
      </c>
      <c r="V31" s="66"/>
      <c r="W31" s="59"/>
      <c r="X31" s="59"/>
      <c r="Y31" s="59"/>
      <c r="Z31" s="59"/>
      <c r="AA31" s="44"/>
      <c r="AB31" s="66"/>
      <c r="AC31" s="59"/>
      <c r="AD31" s="59"/>
      <c r="AE31" s="59"/>
      <c r="AF31" s="59"/>
      <c r="AG31" s="44"/>
      <c r="AH31" s="66"/>
      <c r="AI31" s="59"/>
      <c r="AJ31" s="59"/>
      <c r="AK31" s="59"/>
      <c r="AL31" s="59"/>
      <c r="AM31" s="44"/>
      <c r="AN31" s="66"/>
      <c r="AO31" s="59"/>
      <c r="AP31" s="59"/>
      <c r="AQ31" s="59"/>
      <c r="AR31" s="59"/>
      <c r="AS31" s="44"/>
      <c r="AT31" s="66"/>
      <c r="AU31" s="59"/>
      <c r="AV31" s="59"/>
      <c r="AW31" s="59"/>
      <c r="AX31" s="59"/>
      <c r="AY31" s="44"/>
    </row>
    <row r="32" spans="4:51" s="34" customFormat="1" hidden="1" x14ac:dyDescent="0.2">
      <c r="D32" s="32" t="s">
        <v>6058</v>
      </c>
      <c r="E32" s="30" t="s">
        <v>5408</v>
      </c>
      <c r="F32" s="45">
        <f t="shared" si="1"/>
        <v>44916</v>
      </c>
      <c r="G32" s="46" t="str">
        <f t="shared" si="0"/>
        <v>A2</v>
      </c>
      <c r="H32" s="81" t="str">
        <f t="shared" si="2"/>
        <v>MR.DER-0233_22</v>
      </c>
      <c r="I32" s="47" t="str">
        <f t="shared" si="3"/>
        <v>NÃO APROVADO</v>
      </c>
      <c r="J32" s="66" t="s">
        <v>3730</v>
      </c>
      <c r="K32" s="60">
        <v>44888</v>
      </c>
      <c r="L32" s="54" t="s">
        <v>5716</v>
      </c>
      <c r="M32" s="59" t="s">
        <v>5536</v>
      </c>
      <c r="N32" s="60">
        <v>44908</v>
      </c>
      <c r="O32" s="54" t="s">
        <v>5859</v>
      </c>
      <c r="P32" s="50" t="s">
        <v>3765</v>
      </c>
      <c r="Q32" s="27">
        <v>44916</v>
      </c>
      <c r="R32" s="51" t="s">
        <v>6059</v>
      </c>
      <c r="S32" s="26" t="s">
        <v>5536</v>
      </c>
      <c r="T32" s="27">
        <v>44935</v>
      </c>
      <c r="U32" s="55" t="s">
        <v>6131</v>
      </c>
      <c r="V32" s="66"/>
      <c r="W32" s="59"/>
      <c r="X32" s="59"/>
      <c r="Y32" s="59"/>
      <c r="Z32" s="59"/>
      <c r="AA32" s="44"/>
      <c r="AB32" s="66"/>
      <c r="AC32" s="59"/>
      <c r="AD32" s="59"/>
      <c r="AE32" s="59"/>
      <c r="AF32" s="59"/>
      <c r="AG32" s="44"/>
      <c r="AH32" s="66"/>
      <c r="AI32" s="59"/>
      <c r="AJ32" s="59"/>
      <c r="AK32" s="59"/>
      <c r="AL32" s="59"/>
      <c r="AM32" s="44"/>
      <c r="AN32" s="66"/>
      <c r="AO32" s="59"/>
      <c r="AP32" s="59"/>
      <c r="AQ32" s="59"/>
      <c r="AR32" s="59"/>
      <c r="AS32" s="44"/>
      <c r="AT32" s="66"/>
      <c r="AU32" s="59"/>
      <c r="AV32" s="59"/>
      <c r="AW32" s="59"/>
      <c r="AX32" s="59"/>
      <c r="AY32" s="44"/>
    </row>
    <row r="33" spans="4:51" s="34" customFormat="1" hidden="1" x14ac:dyDescent="0.2">
      <c r="D33" s="32" t="s">
        <v>6058</v>
      </c>
      <c r="E33" s="30" t="s">
        <v>5409</v>
      </c>
      <c r="F33" s="45">
        <f t="shared" si="1"/>
        <v>44916</v>
      </c>
      <c r="G33" s="46" t="str">
        <f t="shared" si="0"/>
        <v>A2</v>
      </c>
      <c r="H33" s="81" t="str">
        <f t="shared" si="2"/>
        <v>MR.DER-0233_22</v>
      </c>
      <c r="I33" s="47" t="str">
        <f t="shared" si="3"/>
        <v>NÃO APROVADO</v>
      </c>
      <c r="J33" s="66" t="s">
        <v>3730</v>
      </c>
      <c r="K33" s="60">
        <v>44888</v>
      </c>
      <c r="L33" s="54" t="s">
        <v>5716</v>
      </c>
      <c r="M33" s="59" t="s">
        <v>5536</v>
      </c>
      <c r="N33" s="60">
        <v>44908</v>
      </c>
      <c r="O33" s="54" t="s">
        <v>5859</v>
      </c>
      <c r="P33" s="50" t="s">
        <v>3765</v>
      </c>
      <c r="Q33" s="27">
        <v>44916</v>
      </c>
      <c r="R33" s="51" t="s">
        <v>6059</v>
      </c>
      <c r="S33" s="26" t="s">
        <v>5536</v>
      </c>
      <c r="T33" s="27">
        <v>44935</v>
      </c>
      <c r="U33" s="55" t="s">
        <v>6131</v>
      </c>
      <c r="V33" s="66"/>
      <c r="W33" s="59"/>
      <c r="X33" s="59"/>
      <c r="Y33" s="59"/>
      <c r="Z33" s="59"/>
      <c r="AA33" s="44"/>
      <c r="AB33" s="66"/>
      <c r="AC33" s="59"/>
      <c r="AD33" s="59"/>
      <c r="AE33" s="59"/>
      <c r="AF33" s="59"/>
      <c r="AG33" s="44"/>
      <c r="AH33" s="66"/>
      <c r="AI33" s="59"/>
      <c r="AJ33" s="59"/>
      <c r="AK33" s="59"/>
      <c r="AL33" s="59"/>
      <c r="AM33" s="44"/>
      <c r="AN33" s="66"/>
      <c r="AO33" s="59"/>
      <c r="AP33" s="59"/>
      <c r="AQ33" s="59"/>
      <c r="AR33" s="59"/>
      <c r="AS33" s="44"/>
      <c r="AT33" s="66"/>
      <c r="AU33" s="59"/>
      <c r="AV33" s="59"/>
      <c r="AW33" s="59"/>
      <c r="AX33" s="59"/>
      <c r="AY33" s="44"/>
    </row>
    <row r="34" spans="4:51" s="34" customFormat="1" hidden="1" x14ac:dyDescent="0.2">
      <c r="D34" s="32" t="s">
        <v>6058</v>
      </c>
      <c r="E34" s="30" t="s">
        <v>5410</v>
      </c>
      <c r="F34" s="45">
        <f t="shared" si="1"/>
        <v>44916</v>
      </c>
      <c r="G34" s="46" t="str">
        <f t="shared" si="0"/>
        <v>A2</v>
      </c>
      <c r="H34" s="81" t="str">
        <f t="shared" si="2"/>
        <v>MR.DER-0233_22</v>
      </c>
      <c r="I34" s="47" t="str">
        <f t="shared" si="3"/>
        <v>NÃO APROVADO</v>
      </c>
      <c r="J34" s="66" t="s">
        <v>3730</v>
      </c>
      <c r="K34" s="60">
        <v>44888</v>
      </c>
      <c r="L34" s="54" t="s">
        <v>5716</v>
      </c>
      <c r="M34" s="59" t="s">
        <v>5536</v>
      </c>
      <c r="N34" s="60">
        <v>44908</v>
      </c>
      <c r="O34" s="54" t="s">
        <v>5859</v>
      </c>
      <c r="P34" s="50" t="s">
        <v>3765</v>
      </c>
      <c r="Q34" s="27">
        <v>44916</v>
      </c>
      <c r="R34" s="51" t="s">
        <v>6059</v>
      </c>
      <c r="S34" s="26" t="s">
        <v>5536</v>
      </c>
      <c r="T34" s="27">
        <v>44935</v>
      </c>
      <c r="U34" s="55" t="s">
        <v>6131</v>
      </c>
      <c r="V34" s="66"/>
      <c r="W34" s="59"/>
      <c r="X34" s="59"/>
      <c r="Y34" s="59"/>
      <c r="Z34" s="59"/>
      <c r="AA34" s="44"/>
      <c r="AB34" s="66"/>
      <c r="AC34" s="59"/>
      <c r="AD34" s="59"/>
      <c r="AE34" s="59"/>
      <c r="AF34" s="59"/>
      <c r="AG34" s="44"/>
      <c r="AH34" s="66"/>
      <c r="AI34" s="59"/>
      <c r="AJ34" s="59"/>
      <c r="AK34" s="59"/>
      <c r="AL34" s="59"/>
      <c r="AM34" s="44"/>
      <c r="AN34" s="66"/>
      <c r="AO34" s="59"/>
      <c r="AP34" s="59"/>
      <c r="AQ34" s="59"/>
      <c r="AR34" s="59"/>
      <c r="AS34" s="44"/>
      <c r="AT34" s="66"/>
      <c r="AU34" s="59"/>
      <c r="AV34" s="59"/>
      <c r="AW34" s="59"/>
      <c r="AX34" s="59"/>
      <c r="AY34" s="44"/>
    </row>
    <row r="35" spans="4:51" s="34" customFormat="1" hidden="1" x14ac:dyDescent="0.2">
      <c r="D35" s="32" t="s">
        <v>6058</v>
      </c>
      <c r="E35" s="30" t="s">
        <v>5411</v>
      </c>
      <c r="F35" s="45">
        <f t="shared" si="1"/>
        <v>44916</v>
      </c>
      <c r="G35" s="46" t="str">
        <f t="shared" si="0"/>
        <v>A2</v>
      </c>
      <c r="H35" s="81" t="str">
        <f t="shared" si="2"/>
        <v>MR.DER-0233_22</v>
      </c>
      <c r="I35" s="47" t="str">
        <f t="shared" si="3"/>
        <v>NÃO APROVADO</v>
      </c>
      <c r="J35" s="66" t="s">
        <v>3730</v>
      </c>
      <c r="K35" s="60">
        <v>44888</v>
      </c>
      <c r="L35" s="54" t="s">
        <v>5716</v>
      </c>
      <c r="M35" s="59" t="s">
        <v>5536</v>
      </c>
      <c r="N35" s="60">
        <v>44908</v>
      </c>
      <c r="O35" s="54" t="s">
        <v>5859</v>
      </c>
      <c r="P35" s="50" t="s">
        <v>3765</v>
      </c>
      <c r="Q35" s="27">
        <v>44916</v>
      </c>
      <c r="R35" s="51" t="s">
        <v>6059</v>
      </c>
      <c r="S35" s="26" t="s">
        <v>5536</v>
      </c>
      <c r="T35" s="27">
        <v>44935</v>
      </c>
      <c r="U35" s="55" t="s">
        <v>6131</v>
      </c>
      <c r="V35" s="66"/>
      <c r="W35" s="59"/>
      <c r="X35" s="59"/>
      <c r="Y35" s="59"/>
      <c r="Z35" s="59"/>
      <c r="AA35" s="44"/>
      <c r="AB35" s="66"/>
      <c r="AC35" s="59"/>
      <c r="AD35" s="59"/>
      <c r="AE35" s="59"/>
      <c r="AF35" s="59"/>
      <c r="AG35" s="44"/>
      <c r="AH35" s="66"/>
      <c r="AI35" s="59"/>
      <c r="AJ35" s="59"/>
      <c r="AK35" s="59"/>
      <c r="AL35" s="59"/>
      <c r="AM35" s="44"/>
      <c r="AN35" s="66"/>
      <c r="AO35" s="59"/>
      <c r="AP35" s="59"/>
      <c r="AQ35" s="59"/>
      <c r="AR35" s="59"/>
      <c r="AS35" s="44"/>
      <c r="AT35" s="66"/>
      <c r="AU35" s="59"/>
      <c r="AV35" s="59"/>
      <c r="AW35" s="59"/>
      <c r="AX35" s="59"/>
      <c r="AY35" s="44"/>
    </row>
    <row r="36" spans="4:51" s="34" customFormat="1" hidden="1" x14ac:dyDescent="0.2">
      <c r="D36" s="32" t="s">
        <v>6058</v>
      </c>
      <c r="E36" s="30" t="s">
        <v>5412</v>
      </c>
      <c r="F36" s="45">
        <f t="shared" si="1"/>
        <v>44916</v>
      </c>
      <c r="G36" s="46" t="str">
        <f t="shared" si="0"/>
        <v>A2</v>
      </c>
      <c r="H36" s="81" t="str">
        <f t="shared" si="2"/>
        <v>MR.DER-0233_22</v>
      </c>
      <c r="I36" s="47" t="str">
        <f t="shared" si="3"/>
        <v>NÃO APROVADO</v>
      </c>
      <c r="J36" s="66" t="s">
        <v>3730</v>
      </c>
      <c r="K36" s="60">
        <v>44888</v>
      </c>
      <c r="L36" s="54" t="s">
        <v>5716</v>
      </c>
      <c r="M36" s="59" t="s">
        <v>5536</v>
      </c>
      <c r="N36" s="60">
        <v>44908</v>
      </c>
      <c r="O36" s="54" t="s">
        <v>5859</v>
      </c>
      <c r="P36" s="50" t="s">
        <v>3765</v>
      </c>
      <c r="Q36" s="27">
        <v>44916</v>
      </c>
      <c r="R36" s="51" t="s">
        <v>6059</v>
      </c>
      <c r="S36" s="26" t="s">
        <v>5536</v>
      </c>
      <c r="T36" s="27">
        <v>44935</v>
      </c>
      <c r="U36" s="55" t="s">
        <v>6131</v>
      </c>
      <c r="V36" s="66"/>
      <c r="W36" s="59"/>
      <c r="X36" s="59"/>
      <c r="Y36" s="59"/>
      <c r="Z36" s="59"/>
      <c r="AA36" s="44"/>
      <c r="AB36" s="66"/>
      <c r="AC36" s="59"/>
      <c r="AD36" s="59"/>
      <c r="AE36" s="59"/>
      <c r="AF36" s="59"/>
      <c r="AG36" s="44"/>
      <c r="AH36" s="66"/>
      <c r="AI36" s="59"/>
      <c r="AJ36" s="59"/>
      <c r="AK36" s="59"/>
      <c r="AL36" s="59"/>
      <c r="AM36" s="44"/>
      <c r="AN36" s="66"/>
      <c r="AO36" s="59"/>
      <c r="AP36" s="59"/>
      <c r="AQ36" s="59"/>
      <c r="AR36" s="59"/>
      <c r="AS36" s="44"/>
      <c r="AT36" s="66"/>
      <c r="AU36" s="59"/>
      <c r="AV36" s="59"/>
      <c r="AW36" s="59"/>
      <c r="AX36" s="59"/>
      <c r="AY36" s="44"/>
    </row>
    <row r="37" spans="4:51" s="34" customFormat="1" hidden="1" x14ac:dyDescent="0.2">
      <c r="D37" s="32" t="s">
        <v>6058</v>
      </c>
      <c r="E37" s="30" t="s">
        <v>5717</v>
      </c>
      <c r="F37" s="45">
        <f t="shared" ref="F37:F50" si="4">IF(K37&lt;&gt;0,MAX(K37,Q37,W37,AC37),"NE")</f>
        <v>44916</v>
      </c>
      <c r="G37" s="46" t="str">
        <f t="shared" si="0"/>
        <v>A2</v>
      </c>
      <c r="H37" s="81" t="str">
        <f t="shared" si="2"/>
        <v>MR.DER-0233_22</v>
      </c>
      <c r="I37" s="47" t="str">
        <f t="shared" si="3"/>
        <v>NÃO APROVADO</v>
      </c>
      <c r="J37" s="66" t="s">
        <v>3730</v>
      </c>
      <c r="K37" s="60">
        <v>44888</v>
      </c>
      <c r="L37" s="54" t="s">
        <v>5716</v>
      </c>
      <c r="M37" s="59" t="s">
        <v>5536</v>
      </c>
      <c r="N37" s="60">
        <v>44908</v>
      </c>
      <c r="O37" s="54" t="s">
        <v>5859</v>
      </c>
      <c r="P37" s="50" t="s">
        <v>3765</v>
      </c>
      <c r="Q37" s="27">
        <v>44916</v>
      </c>
      <c r="R37" s="51" t="s">
        <v>6059</v>
      </c>
      <c r="S37" s="26" t="s">
        <v>5536</v>
      </c>
      <c r="T37" s="27">
        <v>44935</v>
      </c>
      <c r="U37" s="55" t="s">
        <v>6131</v>
      </c>
      <c r="V37" s="66"/>
      <c r="W37" s="59"/>
      <c r="X37" s="59"/>
      <c r="Y37" s="59"/>
      <c r="Z37" s="59"/>
      <c r="AA37" s="44"/>
      <c r="AB37" s="66"/>
      <c r="AC37" s="59"/>
      <c r="AD37" s="59"/>
      <c r="AE37" s="59"/>
      <c r="AF37" s="59"/>
      <c r="AG37" s="44"/>
      <c r="AH37" s="66"/>
      <c r="AI37" s="59"/>
      <c r="AJ37" s="59"/>
      <c r="AK37" s="59"/>
      <c r="AL37" s="59"/>
      <c r="AM37" s="44"/>
      <c r="AN37" s="66"/>
      <c r="AO37" s="59"/>
      <c r="AP37" s="59"/>
      <c r="AQ37" s="59"/>
      <c r="AR37" s="59"/>
      <c r="AS37" s="44"/>
      <c r="AT37" s="66"/>
      <c r="AU37" s="59"/>
      <c r="AV37" s="59"/>
      <c r="AW37" s="59"/>
      <c r="AX37" s="59"/>
      <c r="AY37" s="44"/>
    </row>
    <row r="38" spans="4:51" s="34" customFormat="1" hidden="1" x14ac:dyDescent="0.2">
      <c r="D38" s="32" t="s">
        <v>6058</v>
      </c>
      <c r="E38" s="30" t="s">
        <v>5718</v>
      </c>
      <c r="F38" s="45">
        <f t="shared" si="4"/>
        <v>44916</v>
      </c>
      <c r="G38" s="46" t="str">
        <f t="shared" si="0"/>
        <v>A2</v>
      </c>
      <c r="H38" s="81" t="str">
        <f t="shared" si="2"/>
        <v>MR.DER-0233_22</v>
      </c>
      <c r="I38" s="47" t="str">
        <f t="shared" si="3"/>
        <v>NÃO APROVADO</v>
      </c>
      <c r="J38" s="66" t="s">
        <v>3730</v>
      </c>
      <c r="K38" s="60">
        <v>44888</v>
      </c>
      <c r="L38" s="54" t="s">
        <v>5716</v>
      </c>
      <c r="M38" s="59" t="s">
        <v>5536</v>
      </c>
      <c r="N38" s="60">
        <v>44908</v>
      </c>
      <c r="O38" s="54" t="s">
        <v>5859</v>
      </c>
      <c r="P38" s="50" t="s">
        <v>3765</v>
      </c>
      <c r="Q38" s="27">
        <v>44916</v>
      </c>
      <c r="R38" s="51" t="s">
        <v>6059</v>
      </c>
      <c r="S38" s="26" t="s">
        <v>5536</v>
      </c>
      <c r="T38" s="27">
        <v>44935</v>
      </c>
      <c r="U38" s="55" t="s">
        <v>6131</v>
      </c>
      <c r="V38" s="66"/>
      <c r="W38" s="59"/>
      <c r="X38" s="59"/>
      <c r="Y38" s="59"/>
      <c r="Z38" s="59"/>
      <c r="AA38" s="44"/>
      <c r="AB38" s="66"/>
      <c r="AC38" s="59"/>
      <c r="AD38" s="59"/>
      <c r="AE38" s="59"/>
      <c r="AF38" s="59"/>
      <c r="AG38" s="44"/>
      <c r="AH38" s="66"/>
      <c r="AI38" s="59"/>
      <c r="AJ38" s="59"/>
      <c r="AK38" s="59"/>
      <c r="AL38" s="59"/>
      <c r="AM38" s="44"/>
      <c r="AN38" s="66"/>
      <c r="AO38" s="59"/>
      <c r="AP38" s="59"/>
      <c r="AQ38" s="59"/>
      <c r="AR38" s="59"/>
      <c r="AS38" s="44"/>
      <c r="AT38" s="66"/>
      <c r="AU38" s="59"/>
      <c r="AV38" s="59"/>
      <c r="AW38" s="59"/>
      <c r="AX38" s="59"/>
      <c r="AY38" s="44"/>
    </row>
    <row r="39" spans="4:51" s="34" customFormat="1" hidden="1" x14ac:dyDescent="0.2">
      <c r="D39" s="32" t="s">
        <v>6058</v>
      </c>
      <c r="E39" s="30" t="s">
        <v>5719</v>
      </c>
      <c r="F39" s="45">
        <f t="shared" si="4"/>
        <v>44916</v>
      </c>
      <c r="G39" s="46" t="str">
        <f t="shared" si="0"/>
        <v>A2</v>
      </c>
      <c r="H39" s="81" t="str">
        <f t="shared" si="2"/>
        <v>MR.DER-0233_22</v>
      </c>
      <c r="I39" s="47" t="str">
        <f t="shared" si="3"/>
        <v>NÃO APROVADO</v>
      </c>
      <c r="J39" s="66" t="s">
        <v>3730</v>
      </c>
      <c r="K39" s="60">
        <v>44888</v>
      </c>
      <c r="L39" s="54" t="s">
        <v>5716</v>
      </c>
      <c r="M39" s="59" t="s">
        <v>5536</v>
      </c>
      <c r="N39" s="60">
        <v>44908</v>
      </c>
      <c r="O39" s="54" t="s">
        <v>5859</v>
      </c>
      <c r="P39" s="50" t="s">
        <v>3765</v>
      </c>
      <c r="Q39" s="27">
        <v>44916</v>
      </c>
      <c r="R39" s="51" t="s">
        <v>6059</v>
      </c>
      <c r="S39" s="26" t="s">
        <v>5536</v>
      </c>
      <c r="T39" s="27">
        <v>44935</v>
      </c>
      <c r="U39" s="55" t="s">
        <v>6131</v>
      </c>
      <c r="V39" s="66"/>
      <c r="W39" s="59"/>
      <c r="X39" s="59"/>
      <c r="Y39" s="59"/>
      <c r="Z39" s="59"/>
      <c r="AA39" s="44"/>
      <c r="AB39" s="66"/>
      <c r="AC39" s="59"/>
      <c r="AD39" s="59"/>
      <c r="AE39" s="59"/>
      <c r="AF39" s="59"/>
      <c r="AG39" s="44"/>
      <c r="AH39" s="66"/>
      <c r="AI39" s="59"/>
      <c r="AJ39" s="59"/>
      <c r="AK39" s="59"/>
      <c r="AL39" s="59"/>
      <c r="AM39" s="44"/>
      <c r="AN39" s="66"/>
      <c r="AO39" s="59"/>
      <c r="AP39" s="59"/>
      <c r="AQ39" s="59"/>
      <c r="AR39" s="59"/>
      <c r="AS39" s="44"/>
      <c r="AT39" s="66"/>
      <c r="AU39" s="59"/>
      <c r="AV39" s="59"/>
      <c r="AW39" s="59"/>
      <c r="AX39" s="59"/>
      <c r="AY39" s="44"/>
    </row>
    <row r="40" spans="4:51" s="34" customFormat="1" hidden="1" x14ac:dyDescent="0.2">
      <c r="D40" s="32" t="s">
        <v>6058</v>
      </c>
      <c r="E40" s="30" t="s">
        <v>5720</v>
      </c>
      <c r="F40" s="45">
        <f t="shared" si="4"/>
        <v>44916</v>
      </c>
      <c r="G40" s="46" t="str">
        <f t="shared" si="0"/>
        <v>A2</v>
      </c>
      <c r="H40" s="81" t="str">
        <f t="shared" si="2"/>
        <v>MR.DER-0233_22</v>
      </c>
      <c r="I40" s="47" t="str">
        <f t="shared" si="3"/>
        <v>NÃO APROVADO</v>
      </c>
      <c r="J40" s="66" t="s">
        <v>3730</v>
      </c>
      <c r="K40" s="60">
        <v>44888</v>
      </c>
      <c r="L40" s="54" t="s">
        <v>5716</v>
      </c>
      <c r="M40" s="59" t="s">
        <v>5536</v>
      </c>
      <c r="N40" s="60">
        <v>44908</v>
      </c>
      <c r="O40" s="54" t="s">
        <v>5859</v>
      </c>
      <c r="P40" s="50" t="s">
        <v>3765</v>
      </c>
      <c r="Q40" s="27">
        <v>44916</v>
      </c>
      <c r="R40" s="51" t="s">
        <v>6059</v>
      </c>
      <c r="S40" s="26" t="s">
        <v>5536</v>
      </c>
      <c r="T40" s="27">
        <v>44935</v>
      </c>
      <c r="U40" s="55" t="s">
        <v>6131</v>
      </c>
      <c r="V40" s="66"/>
      <c r="W40" s="59"/>
      <c r="X40" s="59"/>
      <c r="Y40" s="59"/>
      <c r="Z40" s="59"/>
      <c r="AA40" s="44"/>
      <c r="AB40" s="66"/>
      <c r="AC40" s="59"/>
      <c r="AD40" s="59"/>
      <c r="AE40" s="59"/>
      <c r="AF40" s="59"/>
      <c r="AG40" s="44"/>
      <c r="AH40" s="66"/>
      <c r="AI40" s="59"/>
      <c r="AJ40" s="59"/>
      <c r="AK40" s="59"/>
      <c r="AL40" s="59"/>
      <c r="AM40" s="44"/>
      <c r="AN40" s="66"/>
      <c r="AO40" s="59"/>
      <c r="AP40" s="59"/>
      <c r="AQ40" s="59"/>
      <c r="AR40" s="59"/>
      <c r="AS40" s="44"/>
      <c r="AT40" s="66"/>
      <c r="AU40" s="59"/>
      <c r="AV40" s="59"/>
      <c r="AW40" s="59"/>
      <c r="AX40" s="59"/>
      <c r="AY40" s="44"/>
    </row>
    <row r="41" spans="4:51" s="34" customFormat="1" hidden="1" x14ac:dyDescent="0.2">
      <c r="D41" s="32" t="s">
        <v>6058</v>
      </c>
      <c r="E41" s="30" t="s">
        <v>5721</v>
      </c>
      <c r="F41" s="45">
        <f t="shared" si="4"/>
        <v>44916</v>
      </c>
      <c r="G41" s="46" t="str">
        <f t="shared" si="0"/>
        <v>A2</v>
      </c>
      <c r="H41" s="81" t="str">
        <f t="shared" si="2"/>
        <v>MR.DER-0233_22</v>
      </c>
      <c r="I41" s="47" t="str">
        <f t="shared" si="3"/>
        <v>NÃO APROVADO</v>
      </c>
      <c r="J41" s="66" t="s">
        <v>3730</v>
      </c>
      <c r="K41" s="60">
        <v>44888</v>
      </c>
      <c r="L41" s="54" t="s">
        <v>5716</v>
      </c>
      <c r="M41" s="59" t="s">
        <v>5536</v>
      </c>
      <c r="N41" s="60">
        <v>44908</v>
      </c>
      <c r="O41" s="54" t="s">
        <v>5859</v>
      </c>
      <c r="P41" s="50" t="s">
        <v>3765</v>
      </c>
      <c r="Q41" s="27">
        <v>44916</v>
      </c>
      <c r="R41" s="51" t="s">
        <v>6059</v>
      </c>
      <c r="S41" s="26" t="s">
        <v>5536</v>
      </c>
      <c r="T41" s="27">
        <v>44935</v>
      </c>
      <c r="U41" s="55" t="s">
        <v>6131</v>
      </c>
      <c r="V41" s="66"/>
      <c r="W41" s="59"/>
      <c r="X41" s="59"/>
      <c r="Y41" s="59"/>
      <c r="Z41" s="59"/>
      <c r="AA41" s="44"/>
      <c r="AB41" s="66"/>
      <c r="AC41" s="59"/>
      <c r="AD41" s="59"/>
      <c r="AE41" s="59"/>
      <c r="AF41" s="59"/>
      <c r="AG41" s="44"/>
      <c r="AH41" s="66"/>
      <c r="AI41" s="59"/>
      <c r="AJ41" s="59"/>
      <c r="AK41" s="59"/>
      <c r="AL41" s="59"/>
      <c r="AM41" s="44"/>
      <c r="AN41" s="66"/>
      <c r="AO41" s="59"/>
      <c r="AP41" s="59"/>
      <c r="AQ41" s="59"/>
      <c r="AR41" s="59"/>
      <c r="AS41" s="44"/>
      <c r="AT41" s="66"/>
      <c r="AU41" s="59"/>
      <c r="AV41" s="59"/>
      <c r="AW41" s="59"/>
      <c r="AX41" s="59"/>
      <c r="AY41" s="44"/>
    </row>
    <row r="42" spans="4:51" s="34" customFormat="1" hidden="1" x14ac:dyDescent="0.2">
      <c r="D42" s="32" t="s">
        <v>6058</v>
      </c>
      <c r="E42" s="30" t="s">
        <v>5722</v>
      </c>
      <c r="F42" s="45">
        <f t="shared" si="4"/>
        <v>44916</v>
      </c>
      <c r="G42" s="46" t="str">
        <f t="shared" si="0"/>
        <v>A2</v>
      </c>
      <c r="H42" s="81" t="str">
        <f t="shared" si="2"/>
        <v>MR.DER-0233_22</v>
      </c>
      <c r="I42" s="47" t="str">
        <f t="shared" si="3"/>
        <v>NÃO APROVADO</v>
      </c>
      <c r="J42" s="66" t="s">
        <v>3730</v>
      </c>
      <c r="K42" s="60">
        <v>44888</v>
      </c>
      <c r="L42" s="54" t="s">
        <v>5716</v>
      </c>
      <c r="M42" s="59" t="s">
        <v>5536</v>
      </c>
      <c r="N42" s="60">
        <v>44908</v>
      </c>
      <c r="O42" s="54" t="s">
        <v>5859</v>
      </c>
      <c r="P42" s="50" t="s">
        <v>3765</v>
      </c>
      <c r="Q42" s="27">
        <v>44916</v>
      </c>
      <c r="R42" s="51" t="s">
        <v>6059</v>
      </c>
      <c r="S42" s="26" t="s">
        <v>5536</v>
      </c>
      <c r="T42" s="27">
        <v>44935</v>
      </c>
      <c r="U42" s="55" t="s">
        <v>6131</v>
      </c>
      <c r="V42" s="66"/>
      <c r="W42" s="59"/>
      <c r="X42" s="59"/>
      <c r="Y42" s="59"/>
      <c r="Z42" s="59"/>
      <c r="AA42" s="44"/>
      <c r="AB42" s="66"/>
      <c r="AC42" s="59"/>
      <c r="AD42" s="59"/>
      <c r="AE42" s="59"/>
      <c r="AF42" s="59"/>
      <c r="AG42" s="44"/>
      <c r="AH42" s="66"/>
      <c r="AI42" s="59"/>
      <c r="AJ42" s="59"/>
      <c r="AK42" s="59"/>
      <c r="AL42" s="59"/>
      <c r="AM42" s="44"/>
      <c r="AN42" s="66"/>
      <c r="AO42" s="59"/>
      <c r="AP42" s="59"/>
      <c r="AQ42" s="59"/>
      <c r="AR42" s="59"/>
      <c r="AS42" s="44"/>
      <c r="AT42" s="66"/>
      <c r="AU42" s="59"/>
      <c r="AV42" s="59"/>
      <c r="AW42" s="59"/>
      <c r="AX42" s="59"/>
      <c r="AY42" s="44"/>
    </row>
    <row r="43" spans="4:51" s="34" customFormat="1" hidden="1" x14ac:dyDescent="0.2">
      <c r="D43" s="32" t="s">
        <v>6058</v>
      </c>
      <c r="E43" s="30" t="s">
        <v>5723</v>
      </c>
      <c r="F43" s="45">
        <f t="shared" si="4"/>
        <v>44916</v>
      </c>
      <c r="G43" s="46" t="str">
        <f t="shared" si="0"/>
        <v>A2</v>
      </c>
      <c r="H43" s="81" t="str">
        <f t="shared" si="2"/>
        <v>MR.DER-0233_22</v>
      </c>
      <c r="I43" s="47" t="str">
        <f t="shared" si="3"/>
        <v>NÃO APROVADO</v>
      </c>
      <c r="J43" s="66" t="s">
        <v>3730</v>
      </c>
      <c r="K43" s="60">
        <v>44888</v>
      </c>
      <c r="L43" s="54" t="s">
        <v>5716</v>
      </c>
      <c r="M43" s="59" t="s">
        <v>5536</v>
      </c>
      <c r="N43" s="60">
        <v>44908</v>
      </c>
      <c r="O43" s="54" t="s">
        <v>5859</v>
      </c>
      <c r="P43" s="50" t="s">
        <v>3765</v>
      </c>
      <c r="Q43" s="27">
        <v>44916</v>
      </c>
      <c r="R43" s="51" t="s">
        <v>6059</v>
      </c>
      <c r="S43" s="26" t="s">
        <v>5536</v>
      </c>
      <c r="T43" s="27">
        <v>44935</v>
      </c>
      <c r="U43" s="55" t="s">
        <v>6131</v>
      </c>
      <c r="V43" s="66"/>
      <c r="W43" s="59"/>
      <c r="X43" s="59"/>
      <c r="Y43" s="59"/>
      <c r="Z43" s="59"/>
      <c r="AA43" s="44"/>
      <c r="AB43" s="66"/>
      <c r="AC43" s="59"/>
      <c r="AD43" s="59"/>
      <c r="AE43" s="59"/>
      <c r="AF43" s="59"/>
      <c r="AG43" s="44"/>
      <c r="AH43" s="66"/>
      <c r="AI43" s="59"/>
      <c r="AJ43" s="59"/>
      <c r="AK43" s="59"/>
      <c r="AL43" s="59"/>
      <c r="AM43" s="44"/>
      <c r="AN43" s="66"/>
      <c r="AO43" s="59"/>
      <c r="AP43" s="59"/>
      <c r="AQ43" s="59"/>
      <c r="AR43" s="59"/>
      <c r="AS43" s="44"/>
      <c r="AT43" s="66"/>
      <c r="AU43" s="59"/>
      <c r="AV43" s="59"/>
      <c r="AW43" s="59"/>
      <c r="AX43" s="59"/>
      <c r="AY43" s="44"/>
    </row>
    <row r="44" spans="4:51" s="34" customFormat="1" hidden="1" x14ac:dyDescent="0.2">
      <c r="D44" s="32" t="s">
        <v>6058</v>
      </c>
      <c r="E44" s="30" t="s">
        <v>5724</v>
      </c>
      <c r="F44" s="45">
        <f t="shared" si="4"/>
        <v>44916</v>
      </c>
      <c r="G44" s="46" t="str">
        <f t="shared" si="0"/>
        <v>A2</v>
      </c>
      <c r="H44" s="81" t="str">
        <f t="shared" si="2"/>
        <v>MR.DER-0233_22</v>
      </c>
      <c r="I44" s="47" t="str">
        <f t="shared" si="3"/>
        <v>NÃO APROVADO</v>
      </c>
      <c r="J44" s="66" t="s">
        <v>3730</v>
      </c>
      <c r="K44" s="60">
        <v>44888</v>
      </c>
      <c r="L44" s="54" t="s">
        <v>5716</v>
      </c>
      <c r="M44" s="59" t="s">
        <v>5536</v>
      </c>
      <c r="N44" s="60">
        <v>44908</v>
      </c>
      <c r="O44" s="54" t="s">
        <v>5859</v>
      </c>
      <c r="P44" s="50" t="s">
        <v>3765</v>
      </c>
      <c r="Q44" s="27">
        <v>44916</v>
      </c>
      <c r="R44" s="51" t="s">
        <v>6059</v>
      </c>
      <c r="S44" s="26" t="s">
        <v>5536</v>
      </c>
      <c r="T44" s="27">
        <v>44935</v>
      </c>
      <c r="U44" s="55" t="s">
        <v>6131</v>
      </c>
      <c r="V44" s="66"/>
      <c r="W44" s="59"/>
      <c r="X44" s="59"/>
      <c r="Y44" s="59"/>
      <c r="Z44" s="59"/>
      <c r="AA44" s="44"/>
      <c r="AB44" s="66"/>
      <c r="AC44" s="59"/>
      <c r="AD44" s="59"/>
      <c r="AE44" s="59"/>
      <c r="AF44" s="59"/>
      <c r="AG44" s="44"/>
      <c r="AH44" s="66"/>
      <c r="AI44" s="59"/>
      <c r="AJ44" s="59"/>
      <c r="AK44" s="59"/>
      <c r="AL44" s="59"/>
      <c r="AM44" s="44"/>
      <c r="AN44" s="66"/>
      <c r="AO44" s="59"/>
      <c r="AP44" s="59"/>
      <c r="AQ44" s="59"/>
      <c r="AR44" s="59"/>
      <c r="AS44" s="44"/>
      <c r="AT44" s="66"/>
      <c r="AU44" s="59"/>
      <c r="AV44" s="59"/>
      <c r="AW44" s="59"/>
      <c r="AX44" s="59"/>
      <c r="AY44" s="44"/>
    </row>
    <row r="45" spans="4:51" s="34" customFormat="1" hidden="1" x14ac:dyDescent="0.2">
      <c r="D45" s="32" t="s">
        <v>6058</v>
      </c>
      <c r="E45" s="30" t="s">
        <v>5725</v>
      </c>
      <c r="F45" s="45">
        <f t="shared" si="4"/>
        <v>44916</v>
      </c>
      <c r="G45" s="46" t="str">
        <f t="shared" si="0"/>
        <v>A2</v>
      </c>
      <c r="H45" s="81" t="str">
        <f t="shared" si="2"/>
        <v>MR.DER-0233_22</v>
      </c>
      <c r="I45" s="47" t="str">
        <f t="shared" si="3"/>
        <v>NÃO APROVADO</v>
      </c>
      <c r="J45" s="66" t="s">
        <v>3730</v>
      </c>
      <c r="K45" s="60">
        <v>44888</v>
      </c>
      <c r="L45" s="54" t="s">
        <v>5716</v>
      </c>
      <c r="M45" s="59" t="s">
        <v>5536</v>
      </c>
      <c r="N45" s="60">
        <v>44908</v>
      </c>
      <c r="O45" s="54" t="s">
        <v>5859</v>
      </c>
      <c r="P45" s="50" t="s">
        <v>3765</v>
      </c>
      <c r="Q45" s="27">
        <v>44916</v>
      </c>
      <c r="R45" s="51" t="s">
        <v>6059</v>
      </c>
      <c r="S45" s="26" t="s">
        <v>5536</v>
      </c>
      <c r="T45" s="27">
        <v>44935</v>
      </c>
      <c r="U45" s="55" t="s">
        <v>6131</v>
      </c>
      <c r="V45" s="66"/>
      <c r="W45" s="59"/>
      <c r="X45" s="59"/>
      <c r="Y45" s="59"/>
      <c r="Z45" s="59"/>
      <c r="AA45" s="44"/>
      <c r="AB45" s="66"/>
      <c r="AC45" s="59"/>
      <c r="AD45" s="59"/>
      <c r="AE45" s="59"/>
      <c r="AF45" s="59"/>
      <c r="AG45" s="44"/>
      <c r="AH45" s="66"/>
      <c r="AI45" s="59"/>
      <c r="AJ45" s="59"/>
      <c r="AK45" s="59"/>
      <c r="AL45" s="59"/>
      <c r="AM45" s="44"/>
      <c r="AN45" s="66"/>
      <c r="AO45" s="59"/>
      <c r="AP45" s="59"/>
      <c r="AQ45" s="59"/>
      <c r="AR45" s="59"/>
      <c r="AS45" s="44"/>
      <c r="AT45" s="66"/>
      <c r="AU45" s="59"/>
      <c r="AV45" s="59"/>
      <c r="AW45" s="59"/>
      <c r="AX45" s="59"/>
      <c r="AY45" s="44"/>
    </row>
    <row r="46" spans="4:51" s="34" customFormat="1" hidden="1" x14ac:dyDescent="0.2">
      <c r="D46" s="32" t="s">
        <v>6058</v>
      </c>
      <c r="E46" s="30" t="s">
        <v>5726</v>
      </c>
      <c r="F46" s="45">
        <f t="shared" si="4"/>
        <v>44916</v>
      </c>
      <c r="G46" s="46" t="str">
        <f t="shared" si="0"/>
        <v>A2</v>
      </c>
      <c r="H46" s="81" t="str">
        <f t="shared" si="2"/>
        <v>MR.DER-0233_22</v>
      </c>
      <c r="I46" s="47" t="str">
        <f t="shared" si="3"/>
        <v>NÃO APROVADO</v>
      </c>
      <c r="J46" s="66" t="s">
        <v>3730</v>
      </c>
      <c r="K46" s="60">
        <v>44888</v>
      </c>
      <c r="L46" s="54" t="s">
        <v>5716</v>
      </c>
      <c r="M46" s="59" t="s">
        <v>5536</v>
      </c>
      <c r="N46" s="60">
        <v>44908</v>
      </c>
      <c r="O46" s="54" t="s">
        <v>5859</v>
      </c>
      <c r="P46" s="50" t="s">
        <v>3765</v>
      </c>
      <c r="Q46" s="27">
        <v>44916</v>
      </c>
      <c r="R46" s="51" t="s">
        <v>6059</v>
      </c>
      <c r="S46" s="26" t="s">
        <v>5536</v>
      </c>
      <c r="T46" s="27">
        <v>44935</v>
      </c>
      <c r="U46" s="55" t="s">
        <v>6131</v>
      </c>
      <c r="V46" s="66"/>
      <c r="W46" s="59"/>
      <c r="X46" s="59"/>
      <c r="Y46" s="59"/>
      <c r="Z46" s="59"/>
      <c r="AA46" s="44"/>
      <c r="AB46" s="66"/>
      <c r="AC46" s="59"/>
      <c r="AD46" s="59"/>
      <c r="AE46" s="59"/>
      <c r="AF46" s="59"/>
      <c r="AG46" s="44"/>
      <c r="AH46" s="66"/>
      <c r="AI46" s="59"/>
      <c r="AJ46" s="59"/>
      <c r="AK46" s="59"/>
      <c r="AL46" s="59"/>
      <c r="AM46" s="44"/>
      <c r="AN46" s="66"/>
      <c r="AO46" s="59"/>
      <c r="AP46" s="59"/>
      <c r="AQ46" s="59"/>
      <c r="AR46" s="59"/>
      <c r="AS46" s="44"/>
      <c r="AT46" s="66"/>
      <c r="AU46" s="59"/>
      <c r="AV46" s="59"/>
      <c r="AW46" s="59"/>
      <c r="AX46" s="59"/>
      <c r="AY46" s="44"/>
    </row>
    <row r="47" spans="4:51" s="34" customFormat="1" hidden="1" x14ac:dyDescent="0.2">
      <c r="D47" s="32" t="s">
        <v>6058</v>
      </c>
      <c r="E47" s="30" t="s">
        <v>5727</v>
      </c>
      <c r="F47" s="45">
        <f t="shared" si="4"/>
        <v>44916</v>
      </c>
      <c r="G47" s="46" t="str">
        <f t="shared" si="0"/>
        <v>A2</v>
      </c>
      <c r="H47" s="81" t="str">
        <f t="shared" si="2"/>
        <v>MR.DER-0233_22</v>
      </c>
      <c r="I47" s="47" t="str">
        <f t="shared" si="3"/>
        <v>NÃO APROVADO</v>
      </c>
      <c r="J47" s="66" t="s">
        <v>3730</v>
      </c>
      <c r="K47" s="60">
        <v>44888</v>
      </c>
      <c r="L47" s="54" t="s">
        <v>5716</v>
      </c>
      <c r="M47" s="59" t="s">
        <v>5536</v>
      </c>
      <c r="N47" s="60">
        <v>44908</v>
      </c>
      <c r="O47" s="54" t="s">
        <v>5859</v>
      </c>
      <c r="P47" s="50" t="s">
        <v>3765</v>
      </c>
      <c r="Q47" s="27">
        <v>44916</v>
      </c>
      <c r="R47" s="51" t="s">
        <v>6059</v>
      </c>
      <c r="S47" s="26" t="s">
        <v>5536</v>
      </c>
      <c r="T47" s="27">
        <v>44935</v>
      </c>
      <c r="U47" s="55" t="s">
        <v>6131</v>
      </c>
      <c r="V47" s="66"/>
      <c r="W47" s="59"/>
      <c r="X47" s="59"/>
      <c r="Y47" s="59"/>
      <c r="Z47" s="59"/>
      <c r="AA47" s="44"/>
      <c r="AB47" s="66"/>
      <c r="AC47" s="59"/>
      <c r="AD47" s="59"/>
      <c r="AE47" s="59"/>
      <c r="AF47" s="59"/>
      <c r="AG47" s="44"/>
      <c r="AH47" s="66"/>
      <c r="AI47" s="59"/>
      <c r="AJ47" s="59"/>
      <c r="AK47" s="59"/>
      <c r="AL47" s="59"/>
      <c r="AM47" s="44"/>
      <c r="AN47" s="66"/>
      <c r="AO47" s="59"/>
      <c r="AP47" s="59"/>
      <c r="AQ47" s="59"/>
      <c r="AR47" s="59"/>
      <c r="AS47" s="44"/>
      <c r="AT47" s="66"/>
      <c r="AU47" s="59"/>
      <c r="AV47" s="59"/>
      <c r="AW47" s="59"/>
      <c r="AX47" s="59"/>
      <c r="AY47" s="44"/>
    </row>
    <row r="48" spans="4:51" s="34" customFormat="1" hidden="1" x14ac:dyDescent="0.2">
      <c r="D48" s="32" t="s">
        <v>6058</v>
      </c>
      <c r="E48" s="30" t="s">
        <v>5728</v>
      </c>
      <c r="F48" s="45">
        <f t="shared" si="4"/>
        <v>44916</v>
      </c>
      <c r="G48" s="46" t="str">
        <f t="shared" si="0"/>
        <v>A2</v>
      </c>
      <c r="H48" s="81" t="str">
        <f t="shared" si="2"/>
        <v>MR.DER-0233_22</v>
      </c>
      <c r="I48" s="47" t="str">
        <f t="shared" si="3"/>
        <v>NÃO APROVADO</v>
      </c>
      <c r="J48" s="66" t="s">
        <v>3730</v>
      </c>
      <c r="K48" s="60">
        <v>44888</v>
      </c>
      <c r="L48" s="54" t="s">
        <v>5716</v>
      </c>
      <c r="M48" s="59" t="s">
        <v>5536</v>
      </c>
      <c r="N48" s="60">
        <v>44908</v>
      </c>
      <c r="O48" s="54" t="s">
        <v>5859</v>
      </c>
      <c r="P48" s="50" t="s">
        <v>3765</v>
      </c>
      <c r="Q48" s="27">
        <v>44916</v>
      </c>
      <c r="R48" s="51" t="s">
        <v>6059</v>
      </c>
      <c r="S48" s="26" t="s">
        <v>5536</v>
      </c>
      <c r="T48" s="27">
        <v>44935</v>
      </c>
      <c r="U48" s="55" t="s">
        <v>6131</v>
      </c>
      <c r="V48" s="66"/>
      <c r="W48" s="59"/>
      <c r="X48" s="59"/>
      <c r="Y48" s="59"/>
      <c r="Z48" s="59"/>
      <c r="AA48" s="44"/>
      <c r="AB48" s="66"/>
      <c r="AC48" s="59"/>
      <c r="AD48" s="59"/>
      <c r="AE48" s="59"/>
      <c r="AF48" s="59"/>
      <c r="AG48" s="44"/>
      <c r="AH48" s="66"/>
      <c r="AI48" s="59"/>
      <c r="AJ48" s="59"/>
      <c r="AK48" s="59"/>
      <c r="AL48" s="59"/>
      <c r="AM48" s="44"/>
      <c r="AN48" s="66"/>
      <c r="AO48" s="59"/>
      <c r="AP48" s="59"/>
      <c r="AQ48" s="59"/>
      <c r="AR48" s="59"/>
      <c r="AS48" s="44"/>
      <c r="AT48" s="66"/>
      <c r="AU48" s="59"/>
      <c r="AV48" s="59"/>
      <c r="AW48" s="59"/>
      <c r="AX48" s="59"/>
      <c r="AY48" s="44"/>
    </row>
    <row r="49" spans="4:51" s="34" customFormat="1" hidden="1" x14ac:dyDescent="0.2">
      <c r="D49" s="32" t="s">
        <v>6058</v>
      </c>
      <c r="E49" s="30" t="s">
        <v>5729</v>
      </c>
      <c r="F49" s="45">
        <f t="shared" si="4"/>
        <v>44916</v>
      </c>
      <c r="G49" s="46" t="str">
        <f t="shared" si="0"/>
        <v>A2</v>
      </c>
      <c r="H49" s="81" t="str">
        <f t="shared" si="2"/>
        <v>MR.DER-0233_22</v>
      </c>
      <c r="I49" s="47" t="str">
        <f t="shared" si="3"/>
        <v>NÃO APROVADO</v>
      </c>
      <c r="J49" s="66" t="s">
        <v>3730</v>
      </c>
      <c r="K49" s="60">
        <v>44888</v>
      </c>
      <c r="L49" s="54" t="s">
        <v>5716</v>
      </c>
      <c r="M49" s="59" t="s">
        <v>5536</v>
      </c>
      <c r="N49" s="60">
        <v>44908</v>
      </c>
      <c r="O49" s="54" t="s">
        <v>5859</v>
      </c>
      <c r="P49" s="50" t="s">
        <v>3765</v>
      </c>
      <c r="Q49" s="27">
        <v>44916</v>
      </c>
      <c r="R49" s="51" t="s">
        <v>6059</v>
      </c>
      <c r="S49" s="26" t="s">
        <v>5536</v>
      </c>
      <c r="T49" s="27">
        <v>44935</v>
      </c>
      <c r="U49" s="55" t="s">
        <v>6131</v>
      </c>
      <c r="V49" s="66"/>
      <c r="W49" s="59"/>
      <c r="X49" s="59"/>
      <c r="Y49" s="59"/>
      <c r="Z49" s="59"/>
      <c r="AA49" s="44"/>
      <c r="AB49" s="66"/>
      <c r="AC49" s="59"/>
      <c r="AD49" s="59"/>
      <c r="AE49" s="59"/>
      <c r="AF49" s="59"/>
      <c r="AG49" s="44"/>
      <c r="AH49" s="66"/>
      <c r="AI49" s="59"/>
      <c r="AJ49" s="59"/>
      <c r="AK49" s="59"/>
      <c r="AL49" s="59"/>
      <c r="AM49" s="44"/>
      <c r="AN49" s="66"/>
      <c r="AO49" s="59"/>
      <c r="AP49" s="59"/>
      <c r="AQ49" s="59"/>
      <c r="AR49" s="59"/>
      <c r="AS49" s="44"/>
      <c r="AT49" s="66"/>
      <c r="AU49" s="59"/>
      <c r="AV49" s="59"/>
      <c r="AW49" s="59"/>
      <c r="AX49" s="59"/>
      <c r="AY49" s="44"/>
    </row>
    <row r="50" spans="4:51" s="34" customFormat="1" hidden="1" x14ac:dyDescent="0.2">
      <c r="D50" s="32" t="s">
        <v>6058</v>
      </c>
      <c r="E50" s="30" t="s">
        <v>5730</v>
      </c>
      <c r="F50" s="45">
        <f t="shared" si="4"/>
        <v>44916</v>
      </c>
      <c r="G50" s="46" t="str">
        <f t="shared" si="0"/>
        <v>A2</v>
      </c>
      <c r="H50" s="81" t="str">
        <f t="shared" si="2"/>
        <v>MR.DER-0233_22</v>
      </c>
      <c r="I50" s="47" t="str">
        <f t="shared" si="3"/>
        <v>NÃO APROVADO</v>
      </c>
      <c r="J50" s="66" t="s">
        <v>3730</v>
      </c>
      <c r="K50" s="60">
        <v>44888</v>
      </c>
      <c r="L50" s="54" t="s">
        <v>5716</v>
      </c>
      <c r="M50" s="59" t="s">
        <v>5536</v>
      </c>
      <c r="N50" s="60">
        <v>44908</v>
      </c>
      <c r="O50" s="54" t="s">
        <v>5859</v>
      </c>
      <c r="P50" s="50" t="s">
        <v>3765</v>
      </c>
      <c r="Q50" s="27">
        <v>44916</v>
      </c>
      <c r="R50" s="51" t="s">
        <v>6059</v>
      </c>
      <c r="S50" s="26" t="s">
        <v>5536</v>
      </c>
      <c r="T50" s="27">
        <v>44935</v>
      </c>
      <c r="U50" s="55" t="s">
        <v>6131</v>
      </c>
      <c r="V50" s="66"/>
      <c r="W50" s="59"/>
      <c r="X50" s="59"/>
      <c r="Y50" s="59"/>
      <c r="Z50" s="59"/>
      <c r="AA50" s="44"/>
      <c r="AB50" s="66"/>
      <c r="AC50" s="59"/>
      <c r="AD50" s="59"/>
      <c r="AE50" s="59"/>
      <c r="AF50" s="59"/>
      <c r="AG50" s="44"/>
      <c r="AH50" s="66"/>
      <c r="AI50" s="59"/>
      <c r="AJ50" s="59"/>
      <c r="AK50" s="59"/>
      <c r="AL50" s="59"/>
      <c r="AM50" s="44"/>
      <c r="AN50" s="66"/>
      <c r="AO50" s="59"/>
      <c r="AP50" s="59"/>
      <c r="AQ50" s="59"/>
      <c r="AR50" s="59"/>
      <c r="AS50" s="44"/>
      <c r="AT50" s="66"/>
      <c r="AU50" s="59"/>
      <c r="AV50" s="59"/>
      <c r="AW50" s="59"/>
      <c r="AX50" s="59"/>
      <c r="AY50" s="44"/>
    </row>
    <row r="51" spans="4:51" s="34" customFormat="1" hidden="1" x14ac:dyDescent="0.2">
      <c r="D51" s="32" t="s">
        <v>6175</v>
      </c>
      <c r="E51" s="30" t="s">
        <v>6165</v>
      </c>
      <c r="F51" s="45">
        <f t="shared" ref="F51:F60" si="5">IF(K51&lt;&gt;0,MAX(K51,Q51,W51,AC51),"NE")</f>
        <v>44944</v>
      </c>
      <c r="G51" s="46" t="str">
        <f t="shared" si="0"/>
        <v>A1</v>
      </c>
      <c r="H51" s="81" t="str">
        <f t="shared" si="2"/>
        <v>MR.DER-0268_23</v>
      </c>
      <c r="I51" s="47" t="str">
        <f t="shared" si="3"/>
        <v>NÃO APROVADO</v>
      </c>
      <c r="J51" s="66" t="s">
        <v>3730</v>
      </c>
      <c r="K51" s="60">
        <v>44944</v>
      </c>
      <c r="L51" s="55" t="s">
        <v>6164</v>
      </c>
      <c r="M51" s="59" t="s">
        <v>5536</v>
      </c>
      <c r="N51" s="60">
        <v>44970</v>
      </c>
      <c r="O51" s="54"/>
      <c r="P51" s="50"/>
      <c r="Q51" s="27"/>
      <c r="R51" s="51"/>
      <c r="S51" s="26"/>
      <c r="T51" s="27"/>
      <c r="U51" s="55"/>
      <c r="V51" s="66"/>
      <c r="W51" s="59"/>
      <c r="X51" s="59"/>
      <c r="Y51" s="59"/>
      <c r="Z51" s="59"/>
      <c r="AA51" s="44"/>
      <c r="AB51" s="66"/>
      <c r="AC51" s="59"/>
      <c r="AD51" s="59"/>
      <c r="AE51" s="59"/>
      <c r="AF51" s="59"/>
      <c r="AG51" s="44"/>
      <c r="AH51" s="66"/>
      <c r="AI51" s="59"/>
      <c r="AJ51" s="59"/>
      <c r="AK51" s="59"/>
      <c r="AL51" s="59"/>
      <c r="AM51" s="44"/>
      <c r="AN51" s="66"/>
      <c r="AO51" s="59"/>
      <c r="AP51" s="59"/>
      <c r="AQ51" s="59"/>
      <c r="AR51" s="59"/>
      <c r="AS51" s="44"/>
      <c r="AT51" s="66"/>
      <c r="AU51" s="59"/>
      <c r="AV51" s="59"/>
      <c r="AW51" s="59"/>
      <c r="AX51" s="59"/>
      <c r="AY51" s="44"/>
    </row>
    <row r="52" spans="4:51" s="34" customFormat="1" hidden="1" x14ac:dyDescent="0.2">
      <c r="D52" s="32" t="s">
        <v>6176</v>
      </c>
      <c r="E52" s="30" t="s">
        <v>6166</v>
      </c>
      <c r="F52" s="45">
        <f t="shared" si="5"/>
        <v>44944</v>
      </c>
      <c r="G52" s="46" t="str">
        <f t="shared" si="0"/>
        <v>A1</v>
      </c>
      <c r="H52" s="81" t="str">
        <f t="shared" si="2"/>
        <v>MR.DER-0268_23</v>
      </c>
      <c r="I52" s="47" t="str">
        <f t="shared" si="3"/>
        <v>NÃO APROVADO</v>
      </c>
      <c r="J52" s="66" t="s">
        <v>3730</v>
      </c>
      <c r="K52" s="60">
        <v>44944</v>
      </c>
      <c r="L52" s="55" t="s">
        <v>6164</v>
      </c>
      <c r="M52" s="59" t="s">
        <v>5536</v>
      </c>
      <c r="N52" s="60">
        <v>44970</v>
      </c>
      <c r="O52" s="54"/>
      <c r="P52" s="50"/>
      <c r="Q52" s="27"/>
      <c r="R52" s="51"/>
      <c r="S52" s="26"/>
      <c r="T52" s="27"/>
      <c r="U52" s="55"/>
      <c r="V52" s="66"/>
      <c r="W52" s="59"/>
      <c r="X52" s="59"/>
      <c r="Y52" s="59"/>
      <c r="Z52" s="59"/>
      <c r="AA52" s="44"/>
      <c r="AB52" s="66"/>
      <c r="AC52" s="59"/>
      <c r="AD52" s="59"/>
      <c r="AE52" s="59"/>
      <c r="AF52" s="59"/>
      <c r="AG52" s="44"/>
      <c r="AH52" s="66"/>
      <c r="AI52" s="59"/>
      <c r="AJ52" s="59"/>
      <c r="AK52" s="59"/>
      <c r="AL52" s="59"/>
      <c r="AM52" s="44"/>
      <c r="AN52" s="66"/>
      <c r="AO52" s="59"/>
      <c r="AP52" s="59"/>
      <c r="AQ52" s="59"/>
      <c r="AR52" s="59"/>
      <c r="AS52" s="44"/>
      <c r="AT52" s="66"/>
      <c r="AU52" s="59"/>
      <c r="AV52" s="59"/>
      <c r="AW52" s="59"/>
      <c r="AX52" s="59"/>
      <c r="AY52" s="44"/>
    </row>
    <row r="53" spans="4:51" s="34" customFormat="1" hidden="1" x14ac:dyDescent="0.2">
      <c r="D53" s="32" t="s">
        <v>6177</v>
      </c>
      <c r="E53" s="30" t="s">
        <v>6167</v>
      </c>
      <c r="F53" s="45">
        <f t="shared" si="5"/>
        <v>44944</v>
      </c>
      <c r="G53" s="46" t="str">
        <f t="shared" si="0"/>
        <v>A1</v>
      </c>
      <c r="H53" s="81" t="str">
        <f t="shared" si="2"/>
        <v>MR.DER-0268_23</v>
      </c>
      <c r="I53" s="47" t="str">
        <f t="shared" si="3"/>
        <v>NÃO APROVADO</v>
      </c>
      <c r="J53" s="66" t="s">
        <v>3730</v>
      </c>
      <c r="K53" s="60">
        <v>44944</v>
      </c>
      <c r="L53" s="55" t="s">
        <v>6164</v>
      </c>
      <c r="M53" s="59" t="s">
        <v>5536</v>
      </c>
      <c r="N53" s="60">
        <v>44970</v>
      </c>
      <c r="O53" s="54"/>
      <c r="P53" s="50"/>
      <c r="Q53" s="27"/>
      <c r="R53" s="51"/>
      <c r="S53" s="26"/>
      <c r="T53" s="27"/>
      <c r="U53" s="55"/>
      <c r="V53" s="66"/>
      <c r="W53" s="59"/>
      <c r="X53" s="59"/>
      <c r="Y53" s="59"/>
      <c r="Z53" s="59"/>
      <c r="AA53" s="44"/>
      <c r="AB53" s="66"/>
      <c r="AC53" s="59"/>
      <c r="AD53" s="59"/>
      <c r="AE53" s="59"/>
      <c r="AF53" s="59"/>
      <c r="AG53" s="44"/>
      <c r="AH53" s="66"/>
      <c r="AI53" s="59"/>
      <c r="AJ53" s="59"/>
      <c r="AK53" s="59"/>
      <c r="AL53" s="59"/>
      <c r="AM53" s="44"/>
      <c r="AN53" s="66"/>
      <c r="AO53" s="59"/>
      <c r="AP53" s="59"/>
      <c r="AQ53" s="59"/>
      <c r="AR53" s="59"/>
      <c r="AS53" s="44"/>
      <c r="AT53" s="66"/>
      <c r="AU53" s="59"/>
      <c r="AV53" s="59"/>
      <c r="AW53" s="59"/>
      <c r="AX53" s="59"/>
      <c r="AY53" s="44"/>
    </row>
    <row r="54" spans="4:51" s="34" customFormat="1" hidden="1" x14ac:dyDescent="0.2">
      <c r="D54" s="32" t="s">
        <v>6178</v>
      </c>
      <c r="E54" s="30" t="s">
        <v>6168</v>
      </c>
      <c r="F54" s="45">
        <f t="shared" si="5"/>
        <v>44944</v>
      </c>
      <c r="G54" s="46" t="str">
        <f t="shared" si="0"/>
        <v>A1</v>
      </c>
      <c r="H54" s="81" t="str">
        <f t="shared" si="2"/>
        <v>MR.DER-0268_23</v>
      </c>
      <c r="I54" s="47" t="str">
        <f t="shared" si="3"/>
        <v>NÃO APROVADO</v>
      </c>
      <c r="J54" s="66" t="s">
        <v>3730</v>
      </c>
      <c r="K54" s="60">
        <v>44944</v>
      </c>
      <c r="L54" s="55" t="s">
        <v>6164</v>
      </c>
      <c r="M54" s="59" t="s">
        <v>5536</v>
      </c>
      <c r="N54" s="60">
        <v>44970</v>
      </c>
      <c r="O54" s="54"/>
      <c r="P54" s="50"/>
      <c r="Q54" s="27"/>
      <c r="R54" s="51"/>
      <c r="S54" s="26"/>
      <c r="T54" s="27"/>
      <c r="U54" s="55"/>
      <c r="V54" s="66"/>
      <c r="W54" s="59"/>
      <c r="X54" s="59"/>
      <c r="Y54" s="59"/>
      <c r="Z54" s="59"/>
      <c r="AA54" s="44"/>
      <c r="AB54" s="66"/>
      <c r="AC54" s="59"/>
      <c r="AD54" s="59"/>
      <c r="AE54" s="59"/>
      <c r="AF54" s="59"/>
      <c r="AG54" s="44"/>
      <c r="AH54" s="66"/>
      <c r="AI54" s="59"/>
      <c r="AJ54" s="59"/>
      <c r="AK54" s="59"/>
      <c r="AL54" s="59"/>
      <c r="AM54" s="44"/>
      <c r="AN54" s="66"/>
      <c r="AO54" s="59"/>
      <c r="AP54" s="59"/>
      <c r="AQ54" s="59"/>
      <c r="AR54" s="59"/>
      <c r="AS54" s="44"/>
      <c r="AT54" s="66"/>
      <c r="AU54" s="59"/>
      <c r="AV54" s="59"/>
      <c r="AW54" s="59"/>
      <c r="AX54" s="59"/>
      <c r="AY54" s="44"/>
    </row>
    <row r="55" spans="4:51" s="34" customFormat="1" hidden="1" x14ac:dyDescent="0.2">
      <c r="D55" s="32" t="s">
        <v>6179</v>
      </c>
      <c r="E55" s="30" t="s">
        <v>6169</v>
      </c>
      <c r="F55" s="45">
        <f t="shared" si="5"/>
        <v>44944</v>
      </c>
      <c r="G55" s="46" t="str">
        <f t="shared" si="0"/>
        <v>A1</v>
      </c>
      <c r="H55" s="81" t="str">
        <f t="shared" si="2"/>
        <v>MR.DER-0268_23</v>
      </c>
      <c r="I55" s="47" t="str">
        <f t="shared" si="3"/>
        <v>NÃO APROVADO</v>
      </c>
      <c r="J55" s="66" t="s">
        <v>3730</v>
      </c>
      <c r="K55" s="60">
        <v>44944</v>
      </c>
      <c r="L55" s="55" t="s">
        <v>6164</v>
      </c>
      <c r="M55" s="59" t="s">
        <v>5536</v>
      </c>
      <c r="N55" s="60">
        <v>44970</v>
      </c>
      <c r="O55" s="54"/>
      <c r="P55" s="50"/>
      <c r="Q55" s="27"/>
      <c r="R55" s="51"/>
      <c r="S55" s="26"/>
      <c r="T55" s="27"/>
      <c r="U55" s="55"/>
      <c r="V55" s="66"/>
      <c r="W55" s="59"/>
      <c r="X55" s="59"/>
      <c r="Y55" s="59"/>
      <c r="Z55" s="59"/>
      <c r="AA55" s="44"/>
      <c r="AB55" s="66"/>
      <c r="AC55" s="59"/>
      <c r="AD55" s="59"/>
      <c r="AE55" s="59"/>
      <c r="AF55" s="59"/>
      <c r="AG55" s="44"/>
      <c r="AH55" s="66"/>
      <c r="AI55" s="59"/>
      <c r="AJ55" s="59"/>
      <c r="AK55" s="59"/>
      <c r="AL55" s="59"/>
      <c r="AM55" s="44"/>
      <c r="AN55" s="66"/>
      <c r="AO55" s="59"/>
      <c r="AP55" s="59"/>
      <c r="AQ55" s="59"/>
      <c r="AR55" s="59"/>
      <c r="AS55" s="44"/>
      <c r="AT55" s="66"/>
      <c r="AU55" s="59"/>
      <c r="AV55" s="59"/>
      <c r="AW55" s="59"/>
      <c r="AX55" s="59"/>
      <c r="AY55" s="44"/>
    </row>
    <row r="56" spans="4:51" s="34" customFormat="1" hidden="1" x14ac:dyDescent="0.2">
      <c r="D56" s="32" t="s">
        <v>6180</v>
      </c>
      <c r="E56" s="30" t="s">
        <v>6170</v>
      </c>
      <c r="F56" s="45">
        <f t="shared" si="5"/>
        <v>44944</v>
      </c>
      <c r="G56" s="46" t="str">
        <f t="shared" si="0"/>
        <v>A1</v>
      </c>
      <c r="H56" s="81" t="str">
        <f t="shared" si="2"/>
        <v>MR.DER-0268_23</v>
      </c>
      <c r="I56" s="47" t="str">
        <f t="shared" si="3"/>
        <v>NÃO APROVADO</v>
      </c>
      <c r="J56" s="66" t="s">
        <v>3730</v>
      </c>
      <c r="K56" s="60">
        <v>44944</v>
      </c>
      <c r="L56" s="55" t="s">
        <v>6164</v>
      </c>
      <c r="M56" s="59" t="s">
        <v>5536</v>
      </c>
      <c r="N56" s="60">
        <v>44970</v>
      </c>
      <c r="O56" s="54"/>
      <c r="P56" s="50"/>
      <c r="Q56" s="27"/>
      <c r="R56" s="51"/>
      <c r="S56" s="26"/>
      <c r="T56" s="27"/>
      <c r="U56" s="55"/>
      <c r="V56" s="66"/>
      <c r="W56" s="59"/>
      <c r="X56" s="59"/>
      <c r="Y56" s="59"/>
      <c r="Z56" s="59"/>
      <c r="AA56" s="44"/>
      <c r="AB56" s="66"/>
      <c r="AC56" s="59"/>
      <c r="AD56" s="59"/>
      <c r="AE56" s="59"/>
      <c r="AF56" s="59"/>
      <c r="AG56" s="44"/>
      <c r="AH56" s="66"/>
      <c r="AI56" s="59"/>
      <c r="AJ56" s="59"/>
      <c r="AK56" s="59"/>
      <c r="AL56" s="59"/>
      <c r="AM56" s="44"/>
      <c r="AN56" s="66"/>
      <c r="AO56" s="59"/>
      <c r="AP56" s="59"/>
      <c r="AQ56" s="59"/>
      <c r="AR56" s="59"/>
      <c r="AS56" s="44"/>
      <c r="AT56" s="66"/>
      <c r="AU56" s="59"/>
      <c r="AV56" s="59"/>
      <c r="AW56" s="59"/>
      <c r="AX56" s="59"/>
      <c r="AY56" s="44"/>
    </row>
    <row r="57" spans="4:51" s="34" customFormat="1" hidden="1" x14ac:dyDescent="0.2">
      <c r="D57" s="32" t="s">
        <v>6181</v>
      </c>
      <c r="E57" s="30" t="s">
        <v>6171</v>
      </c>
      <c r="F57" s="45">
        <f t="shared" si="5"/>
        <v>44944</v>
      </c>
      <c r="G57" s="46" t="str">
        <f t="shared" si="0"/>
        <v>A1</v>
      </c>
      <c r="H57" s="81" t="str">
        <f t="shared" si="2"/>
        <v>MR.DER-0268_23</v>
      </c>
      <c r="I57" s="47" t="str">
        <f t="shared" si="3"/>
        <v>NÃO APROVADO</v>
      </c>
      <c r="J57" s="66" t="s">
        <v>3730</v>
      </c>
      <c r="K57" s="60">
        <v>44944</v>
      </c>
      <c r="L57" s="55" t="s">
        <v>6164</v>
      </c>
      <c r="M57" s="59" t="s">
        <v>5536</v>
      </c>
      <c r="N57" s="60">
        <v>44970</v>
      </c>
      <c r="O57" s="54"/>
      <c r="P57" s="50"/>
      <c r="Q57" s="27"/>
      <c r="R57" s="51"/>
      <c r="S57" s="26"/>
      <c r="T57" s="27"/>
      <c r="U57" s="55"/>
      <c r="V57" s="66"/>
      <c r="W57" s="59"/>
      <c r="X57" s="59"/>
      <c r="Y57" s="59"/>
      <c r="Z57" s="59"/>
      <c r="AA57" s="44"/>
      <c r="AB57" s="66"/>
      <c r="AC57" s="59"/>
      <c r="AD57" s="59"/>
      <c r="AE57" s="59"/>
      <c r="AF57" s="59"/>
      <c r="AG57" s="44"/>
      <c r="AH57" s="66"/>
      <c r="AI57" s="59"/>
      <c r="AJ57" s="59"/>
      <c r="AK57" s="59"/>
      <c r="AL57" s="59"/>
      <c r="AM57" s="44"/>
      <c r="AN57" s="66"/>
      <c r="AO57" s="59"/>
      <c r="AP57" s="59"/>
      <c r="AQ57" s="59"/>
      <c r="AR57" s="59"/>
      <c r="AS57" s="44"/>
      <c r="AT57" s="66"/>
      <c r="AU57" s="59"/>
      <c r="AV57" s="59"/>
      <c r="AW57" s="59"/>
      <c r="AX57" s="59"/>
      <c r="AY57" s="44"/>
    </row>
    <row r="58" spans="4:51" s="34" customFormat="1" hidden="1" x14ac:dyDescent="0.2">
      <c r="D58" s="32" t="s">
        <v>6182</v>
      </c>
      <c r="E58" s="30" t="s">
        <v>6172</v>
      </c>
      <c r="F58" s="45">
        <f t="shared" si="5"/>
        <v>44944</v>
      </c>
      <c r="G58" s="46" t="str">
        <f t="shared" si="0"/>
        <v>A1</v>
      </c>
      <c r="H58" s="81" t="str">
        <f t="shared" si="2"/>
        <v>MR.DER-0268_23</v>
      </c>
      <c r="I58" s="47" t="str">
        <f t="shared" si="3"/>
        <v>NÃO APROVADO</v>
      </c>
      <c r="J58" s="66" t="s">
        <v>3730</v>
      </c>
      <c r="K58" s="60">
        <v>44944</v>
      </c>
      <c r="L58" s="55" t="s">
        <v>6164</v>
      </c>
      <c r="M58" s="59" t="s">
        <v>5536</v>
      </c>
      <c r="N58" s="60">
        <v>44970</v>
      </c>
      <c r="O58" s="54"/>
      <c r="P58" s="50"/>
      <c r="Q58" s="27"/>
      <c r="R58" s="51"/>
      <c r="S58" s="26"/>
      <c r="T58" s="27"/>
      <c r="U58" s="55"/>
      <c r="V58" s="66"/>
      <c r="W58" s="59"/>
      <c r="X58" s="59"/>
      <c r="Y58" s="59"/>
      <c r="Z58" s="59"/>
      <c r="AA58" s="44"/>
      <c r="AB58" s="66"/>
      <c r="AC58" s="59"/>
      <c r="AD58" s="59"/>
      <c r="AE58" s="59"/>
      <c r="AF58" s="59"/>
      <c r="AG58" s="44"/>
      <c r="AH58" s="66"/>
      <c r="AI58" s="59"/>
      <c r="AJ58" s="59"/>
      <c r="AK58" s="59"/>
      <c r="AL58" s="59"/>
      <c r="AM58" s="44"/>
      <c r="AN58" s="66"/>
      <c r="AO58" s="59"/>
      <c r="AP58" s="59"/>
      <c r="AQ58" s="59"/>
      <c r="AR58" s="59"/>
      <c r="AS58" s="44"/>
      <c r="AT58" s="66"/>
      <c r="AU58" s="59"/>
      <c r="AV58" s="59"/>
      <c r="AW58" s="59"/>
      <c r="AX58" s="59"/>
      <c r="AY58" s="44"/>
    </row>
    <row r="59" spans="4:51" s="34" customFormat="1" hidden="1" x14ac:dyDescent="0.2">
      <c r="D59" s="32" t="s">
        <v>6183</v>
      </c>
      <c r="E59" s="30" t="s">
        <v>6173</v>
      </c>
      <c r="F59" s="45">
        <f t="shared" si="5"/>
        <v>44944</v>
      </c>
      <c r="G59" s="46" t="str">
        <f t="shared" si="0"/>
        <v>A1</v>
      </c>
      <c r="H59" s="81" t="str">
        <f t="shared" si="2"/>
        <v>MR.DER-0268_23</v>
      </c>
      <c r="I59" s="47" t="str">
        <f t="shared" si="3"/>
        <v>NÃO APROVADO</v>
      </c>
      <c r="J59" s="66" t="s">
        <v>3730</v>
      </c>
      <c r="K59" s="60">
        <v>44944</v>
      </c>
      <c r="L59" s="55" t="s">
        <v>6164</v>
      </c>
      <c r="M59" s="59" t="s">
        <v>5536</v>
      </c>
      <c r="N59" s="60">
        <v>44970</v>
      </c>
      <c r="O59" s="54"/>
      <c r="P59" s="50"/>
      <c r="Q59" s="27"/>
      <c r="R59" s="51"/>
      <c r="S59" s="26"/>
      <c r="T59" s="27"/>
      <c r="U59" s="55"/>
      <c r="V59" s="66"/>
      <c r="W59" s="59"/>
      <c r="X59" s="59"/>
      <c r="Y59" s="59"/>
      <c r="Z59" s="59"/>
      <c r="AA59" s="44"/>
      <c r="AB59" s="66"/>
      <c r="AC59" s="59"/>
      <c r="AD59" s="59"/>
      <c r="AE59" s="59"/>
      <c r="AF59" s="59"/>
      <c r="AG59" s="44"/>
      <c r="AH59" s="66"/>
      <c r="AI59" s="59"/>
      <c r="AJ59" s="59"/>
      <c r="AK59" s="59"/>
      <c r="AL59" s="59"/>
      <c r="AM59" s="44"/>
      <c r="AN59" s="66"/>
      <c r="AO59" s="59"/>
      <c r="AP59" s="59"/>
      <c r="AQ59" s="59"/>
      <c r="AR59" s="59"/>
      <c r="AS59" s="44"/>
      <c r="AT59" s="66"/>
      <c r="AU59" s="59"/>
      <c r="AV59" s="59"/>
      <c r="AW59" s="59"/>
      <c r="AX59" s="59"/>
      <c r="AY59" s="44"/>
    </row>
    <row r="60" spans="4:51" s="34" customFormat="1" hidden="1" x14ac:dyDescent="0.2">
      <c r="D60" s="32" t="s">
        <v>6184</v>
      </c>
      <c r="E60" s="30" t="s">
        <v>6174</v>
      </c>
      <c r="F60" s="45">
        <f t="shared" si="5"/>
        <v>44944</v>
      </c>
      <c r="G60" s="46" t="str">
        <f t="shared" si="0"/>
        <v>A1</v>
      </c>
      <c r="H60" s="81" t="str">
        <f t="shared" si="2"/>
        <v>MR.DER-0268_23</v>
      </c>
      <c r="I60" s="47" t="str">
        <f t="shared" si="3"/>
        <v>NÃO APROVADO</v>
      </c>
      <c r="J60" s="66" t="s">
        <v>3730</v>
      </c>
      <c r="K60" s="60">
        <v>44944</v>
      </c>
      <c r="L60" s="55" t="s">
        <v>6164</v>
      </c>
      <c r="M60" s="59" t="s">
        <v>5536</v>
      </c>
      <c r="N60" s="60">
        <v>44970</v>
      </c>
      <c r="O60" s="54"/>
      <c r="P60" s="50"/>
      <c r="Q60" s="27"/>
      <c r="R60" s="51"/>
      <c r="S60" s="26"/>
      <c r="T60" s="27"/>
      <c r="U60" s="55"/>
      <c r="V60" s="66"/>
      <c r="W60" s="59"/>
      <c r="X60" s="59"/>
      <c r="Y60" s="59"/>
      <c r="Z60" s="59"/>
      <c r="AA60" s="44"/>
      <c r="AB60" s="66"/>
      <c r="AC60" s="59"/>
      <c r="AD60" s="59"/>
      <c r="AE60" s="59"/>
      <c r="AF60" s="59"/>
      <c r="AG60" s="44"/>
      <c r="AH60" s="66"/>
      <c r="AI60" s="59"/>
      <c r="AJ60" s="59"/>
      <c r="AK60" s="59"/>
      <c r="AL60" s="59"/>
      <c r="AM60" s="44"/>
      <c r="AN60" s="66"/>
      <c r="AO60" s="59"/>
      <c r="AP60" s="59"/>
      <c r="AQ60" s="59"/>
      <c r="AR60" s="59"/>
      <c r="AS60" s="44"/>
      <c r="AT60" s="66"/>
      <c r="AU60" s="59"/>
      <c r="AV60" s="59"/>
      <c r="AW60" s="59"/>
      <c r="AX60" s="59"/>
      <c r="AY60" s="44"/>
    </row>
    <row r="61" spans="4:51" s="34" customFormat="1" hidden="1" x14ac:dyDescent="0.2">
      <c r="D61" s="32" t="s">
        <v>6186</v>
      </c>
      <c r="E61" s="30" t="s">
        <v>6187</v>
      </c>
      <c r="F61" s="45">
        <f>IF(K61&lt;&gt;0,MAX(K61,Q61,W61,AC61),"NE")</f>
        <v>44944</v>
      </c>
      <c r="G61" s="46" t="str">
        <f t="shared" si="0"/>
        <v>A1</v>
      </c>
      <c r="H61" s="81" t="str">
        <f t="shared" si="2"/>
        <v>MR.DER-0269_23</v>
      </c>
      <c r="I61" s="47" t="str">
        <f t="shared" si="3"/>
        <v>NÃO APROVADO</v>
      </c>
      <c r="J61" s="66" t="s">
        <v>3730</v>
      </c>
      <c r="K61" s="60">
        <v>44944</v>
      </c>
      <c r="L61" s="55" t="s">
        <v>6185</v>
      </c>
      <c r="M61" s="59" t="s">
        <v>5536</v>
      </c>
      <c r="N61" s="60">
        <v>44970</v>
      </c>
      <c r="O61" s="54"/>
      <c r="P61" s="50"/>
      <c r="Q61" s="27"/>
      <c r="R61" s="51"/>
      <c r="S61" s="26"/>
      <c r="T61" s="27"/>
      <c r="U61" s="55"/>
      <c r="V61" s="66"/>
      <c r="W61" s="59"/>
      <c r="X61" s="59"/>
      <c r="Y61" s="59"/>
      <c r="Z61" s="59"/>
      <c r="AA61" s="44"/>
      <c r="AB61" s="66"/>
      <c r="AC61" s="59"/>
      <c r="AD61" s="59"/>
      <c r="AE61" s="59"/>
      <c r="AF61" s="59"/>
      <c r="AG61" s="44"/>
      <c r="AH61" s="66"/>
      <c r="AI61" s="59"/>
      <c r="AJ61" s="59"/>
      <c r="AK61" s="59"/>
      <c r="AL61" s="59"/>
      <c r="AM61" s="44"/>
      <c r="AN61" s="66"/>
      <c r="AO61" s="59"/>
      <c r="AP61" s="59"/>
      <c r="AQ61" s="59"/>
      <c r="AR61" s="59"/>
      <c r="AS61" s="44"/>
      <c r="AT61" s="66"/>
      <c r="AU61" s="59"/>
      <c r="AV61" s="59"/>
      <c r="AW61" s="59"/>
      <c r="AX61" s="59"/>
      <c r="AY61" s="44"/>
    </row>
    <row r="62" spans="4:51" s="34" customFormat="1" hidden="1" x14ac:dyDescent="0.2">
      <c r="D62" s="32" t="s">
        <v>6186</v>
      </c>
      <c r="E62" s="30" t="s">
        <v>6188</v>
      </c>
      <c r="F62" s="45">
        <f>IF(K62&lt;&gt;0,MAX(K62,Q62,W62,AC62),"NE")</f>
        <v>44944</v>
      </c>
      <c r="G62" s="46" t="str">
        <f t="shared" si="0"/>
        <v>A1</v>
      </c>
      <c r="H62" s="81" t="str">
        <f t="shared" si="2"/>
        <v>MR.DER-0269_23</v>
      </c>
      <c r="I62" s="47" t="str">
        <f t="shared" si="3"/>
        <v>NÃO APROVADO</v>
      </c>
      <c r="J62" s="66" t="s">
        <v>3730</v>
      </c>
      <c r="K62" s="60">
        <v>44944</v>
      </c>
      <c r="L62" s="55" t="s">
        <v>6185</v>
      </c>
      <c r="M62" s="59" t="s">
        <v>5536</v>
      </c>
      <c r="N62" s="60">
        <v>44970</v>
      </c>
      <c r="O62" s="54"/>
      <c r="P62" s="50"/>
      <c r="Q62" s="27"/>
      <c r="R62" s="51"/>
      <c r="S62" s="26"/>
      <c r="T62" s="27"/>
      <c r="U62" s="55"/>
      <c r="V62" s="66"/>
      <c r="W62" s="59"/>
      <c r="X62" s="59"/>
      <c r="Y62" s="59"/>
      <c r="Z62" s="59"/>
      <c r="AA62" s="44"/>
      <c r="AB62" s="66"/>
      <c r="AC62" s="59"/>
      <c r="AD62" s="59"/>
      <c r="AE62" s="59"/>
      <c r="AF62" s="59"/>
      <c r="AG62" s="44"/>
      <c r="AH62" s="66"/>
      <c r="AI62" s="59"/>
      <c r="AJ62" s="59"/>
      <c r="AK62" s="59"/>
      <c r="AL62" s="59"/>
      <c r="AM62" s="44"/>
      <c r="AN62" s="66"/>
      <c r="AO62" s="59"/>
      <c r="AP62" s="59"/>
      <c r="AQ62" s="59"/>
      <c r="AR62" s="59"/>
      <c r="AS62" s="44"/>
      <c r="AT62" s="66"/>
      <c r="AU62" s="59"/>
      <c r="AV62" s="59"/>
      <c r="AW62" s="59"/>
      <c r="AX62" s="59"/>
      <c r="AY62" s="44"/>
    </row>
    <row r="63" spans="4:51" s="34" customFormat="1" hidden="1" x14ac:dyDescent="0.2">
      <c r="D63" s="32" t="s">
        <v>6186</v>
      </c>
      <c r="E63" s="30" t="s">
        <v>6189</v>
      </c>
      <c r="F63" s="45">
        <f>IF(K63&lt;&gt;0,MAX(K63,Q63,W63,AC63),"NE")</f>
        <v>44944</v>
      </c>
      <c r="G63" s="46" t="str">
        <f t="shared" si="0"/>
        <v>A1</v>
      </c>
      <c r="H63" s="81" t="str">
        <f t="shared" si="2"/>
        <v>MR.DER-0269_23</v>
      </c>
      <c r="I63" s="47" t="str">
        <f t="shared" si="3"/>
        <v>NÃO APROVADO</v>
      </c>
      <c r="J63" s="66" t="s">
        <v>3730</v>
      </c>
      <c r="K63" s="60">
        <v>44944</v>
      </c>
      <c r="L63" s="55" t="s">
        <v>6185</v>
      </c>
      <c r="M63" s="59" t="s">
        <v>5536</v>
      </c>
      <c r="N63" s="60">
        <v>44970</v>
      </c>
      <c r="O63" s="54"/>
      <c r="P63" s="50"/>
      <c r="Q63" s="27"/>
      <c r="R63" s="51"/>
      <c r="S63" s="26"/>
      <c r="T63" s="27"/>
      <c r="U63" s="55"/>
      <c r="V63" s="66"/>
      <c r="W63" s="59"/>
      <c r="X63" s="59"/>
      <c r="Y63" s="59"/>
      <c r="Z63" s="59"/>
      <c r="AA63" s="44"/>
      <c r="AB63" s="66"/>
      <c r="AC63" s="59"/>
      <c r="AD63" s="59"/>
      <c r="AE63" s="59"/>
      <c r="AF63" s="59"/>
      <c r="AG63" s="44"/>
      <c r="AH63" s="66"/>
      <c r="AI63" s="59"/>
      <c r="AJ63" s="59"/>
      <c r="AK63" s="59"/>
      <c r="AL63" s="59"/>
      <c r="AM63" s="44"/>
      <c r="AN63" s="66"/>
      <c r="AO63" s="59"/>
      <c r="AP63" s="59"/>
      <c r="AQ63" s="59"/>
      <c r="AR63" s="59"/>
      <c r="AS63" s="44"/>
      <c r="AT63" s="66"/>
      <c r="AU63" s="59"/>
      <c r="AV63" s="59"/>
      <c r="AW63" s="59"/>
      <c r="AX63" s="59"/>
      <c r="AY63" s="44"/>
    </row>
    <row r="64" spans="4:51" s="34" customFormat="1" hidden="1" x14ac:dyDescent="0.2">
      <c r="D64" s="32" t="s">
        <v>6186</v>
      </c>
      <c r="E64" s="30" t="s">
        <v>6190</v>
      </c>
      <c r="F64" s="45">
        <f>IF(K64&lt;&gt;0,MAX(K64,Q64,W64,AC64),"NE")</f>
        <v>44944</v>
      </c>
      <c r="G64" s="46" t="str">
        <f t="shared" si="0"/>
        <v>A1</v>
      </c>
      <c r="H64" s="81" t="str">
        <f t="shared" si="2"/>
        <v>MR.DER-0269_23</v>
      </c>
      <c r="I64" s="47" t="str">
        <f t="shared" si="3"/>
        <v>NÃO APROVADO</v>
      </c>
      <c r="J64" s="66" t="s">
        <v>3730</v>
      </c>
      <c r="K64" s="60">
        <v>44944</v>
      </c>
      <c r="L64" s="55" t="s">
        <v>6185</v>
      </c>
      <c r="M64" s="59" t="s">
        <v>5536</v>
      </c>
      <c r="N64" s="60">
        <v>44970</v>
      </c>
      <c r="O64" s="54"/>
      <c r="P64" s="50"/>
      <c r="Q64" s="27"/>
      <c r="R64" s="51"/>
      <c r="S64" s="26"/>
      <c r="T64" s="27"/>
      <c r="U64" s="55"/>
      <c r="V64" s="66"/>
      <c r="W64" s="59"/>
      <c r="X64" s="59"/>
      <c r="Y64" s="59"/>
      <c r="Z64" s="59"/>
      <c r="AA64" s="44"/>
      <c r="AB64" s="66"/>
      <c r="AC64" s="59"/>
      <c r="AD64" s="59"/>
      <c r="AE64" s="59"/>
      <c r="AF64" s="59"/>
      <c r="AG64" s="44"/>
      <c r="AH64" s="66"/>
      <c r="AI64" s="59"/>
      <c r="AJ64" s="59"/>
      <c r="AK64" s="59"/>
      <c r="AL64" s="59"/>
      <c r="AM64" s="44"/>
      <c r="AN64" s="66"/>
      <c r="AO64" s="59"/>
      <c r="AP64" s="59"/>
      <c r="AQ64" s="59"/>
      <c r="AR64" s="59"/>
      <c r="AS64" s="44"/>
      <c r="AT64" s="66"/>
      <c r="AU64" s="59"/>
      <c r="AV64" s="59"/>
      <c r="AW64" s="59"/>
      <c r="AX64" s="59"/>
      <c r="AY64" s="44"/>
    </row>
    <row r="65" spans="4:51" s="34" customFormat="1" hidden="1" x14ac:dyDescent="0.2">
      <c r="D65" s="32" t="s">
        <v>6186</v>
      </c>
      <c r="E65" s="30" t="s">
        <v>6191</v>
      </c>
      <c r="F65" s="45">
        <f>IF(K65&lt;&gt;0,MAX(K65,Q65,W65,AC65),"NE")</f>
        <v>44944</v>
      </c>
      <c r="G65" s="46" t="str">
        <f t="shared" si="0"/>
        <v>A1</v>
      </c>
      <c r="H65" s="81" t="str">
        <f t="shared" si="2"/>
        <v>MR.DER-0269_23</v>
      </c>
      <c r="I65" s="47" t="str">
        <f t="shared" si="3"/>
        <v>NÃO APROVADO</v>
      </c>
      <c r="J65" s="66" t="s">
        <v>3730</v>
      </c>
      <c r="K65" s="60">
        <v>44944</v>
      </c>
      <c r="L65" s="55" t="s">
        <v>6185</v>
      </c>
      <c r="M65" s="59" t="s">
        <v>5536</v>
      </c>
      <c r="N65" s="60">
        <v>44970</v>
      </c>
      <c r="O65" s="54"/>
      <c r="P65" s="50"/>
      <c r="Q65" s="27"/>
      <c r="R65" s="51"/>
      <c r="S65" s="26"/>
      <c r="T65" s="27"/>
      <c r="U65" s="55"/>
      <c r="V65" s="66"/>
      <c r="W65" s="59"/>
      <c r="X65" s="59"/>
      <c r="Y65" s="59"/>
      <c r="Z65" s="59"/>
      <c r="AA65" s="44"/>
      <c r="AB65" s="66"/>
      <c r="AC65" s="59"/>
      <c r="AD65" s="59"/>
      <c r="AE65" s="59"/>
      <c r="AF65" s="59"/>
      <c r="AG65" s="44"/>
      <c r="AH65" s="66"/>
      <c r="AI65" s="59"/>
      <c r="AJ65" s="59"/>
      <c r="AK65" s="59"/>
      <c r="AL65" s="59"/>
      <c r="AM65" s="44"/>
      <c r="AN65" s="66"/>
      <c r="AO65" s="59"/>
      <c r="AP65" s="59"/>
      <c r="AQ65" s="59"/>
      <c r="AR65" s="59"/>
      <c r="AS65" s="44"/>
      <c r="AT65" s="66"/>
      <c r="AU65" s="59"/>
      <c r="AV65" s="59"/>
      <c r="AW65" s="59"/>
      <c r="AX65" s="59"/>
      <c r="AY65" s="44"/>
    </row>
    <row r="66" spans="4:51" s="4" customFormat="1" hidden="1" x14ac:dyDescent="0.25">
      <c r="D66" s="8" t="s">
        <v>9</v>
      </c>
      <c r="E66" s="7" t="s">
        <v>5413</v>
      </c>
      <c r="F66" s="12" t="str">
        <f t="shared" si="1"/>
        <v>NE</v>
      </c>
      <c r="G66" s="13" t="e">
        <f t="shared" si="0"/>
        <v>#N/A</v>
      </c>
      <c r="H66" s="81" t="e">
        <f t="shared" si="2"/>
        <v>#N/A</v>
      </c>
      <c r="I66" s="24" t="e">
        <f t="shared" si="3"/>
        <v>#N/A</v>
      </c>
      <c r="J66" s="10"/>
      <c r="K66" s="5"/>
      <c r="L66" s="5"/>
      <c r="M66" s="5"/>
      <c r="N66" s="5"/>
      <c r="O66" s="11"/>
      <c r="P66" s="10"/>
      <c r="Q66" s="5"/>
      <c r="R66" s="5"/>
      <c r="S66" s="5"/>
      <c r="T66" s="5"/>
      <c r="U66" s="11"/>
      <c r="V66" s="10"/>
      <c r="W66" s="5"/>
      <c r="X66" s="5"/>
      <c r="Y66" s="5"/>
      <c r="Z66" s="5"/>
      <c r="AA66" s="11"/>
      <c r="AB66" s="10"/>
      <c r="AC66" s="5"/>
      <c r="AD66" s="5"/>
      <c r="AE66" s="5"/>
      <c r="AF66" s="5"/>
      <c r="AG66" s="11"/>
      <c r="AH66" s="10"/>
      <c r="AI66" s="5"/>
      <c r="AJ66" s="5"/>
      <c r="AK66" s="5"/>
      <c r="AL66" s="5"/>
      <c r="AM66" s="11"/>
      <c r="AN66" s="10"/>
      <c r="AO66" s="5"/>
      <c r="AP66" s="5"/>
      <c r="AQ66" s="5"/>
      <c r="AR66" s="5"/>
      <c r="AS66" s="11"/>
      <c r="AT66" s="10"/>
      <c r="AU66" s="5"/>
      <c r="AV66" s="5"/>
      <c r="AW66" s="5"/>
      <c r="AX66" s="5"/>
      <c r="AY66" s="11"/>
    </row>
    <row r="67" spans="4:51" s="4" customFormat="1" hidden="1" x14ac:dyDescent="0.25">
      <c r="D67" s="8" t="s">
        <v>9</v>
      </c>
      <c r="E67" s="7" t="s">
        <v>5414</v>
      </c>
      <c r="F67" s="12" t="str">
        <f t="shared" si="1"/>
        <v>NE</v>
      </c>
      <c r="G67" s="13" t="e">
        <f t="shared" si="0"/>
        <v>#N/A</v>
      </c>
      <c r="H67" s="81" t="e">
        <f t="shared" si="2"/>
        <v>#N/A</v>
      </c>
      <c r="I67" s="24" t="e">
        <f t="shared" si="3"/>
        <v>#N/A</v>
      </c>
      <c r="J67" s="10"/>
      <c r="K67" s="5"/>
      <c r="L67" s="5"/>
      <c r="M67" s="5"/>
      <c r="N67" s="5"/>
      <c r="O67" s="11"/>
      <c r="P67" s="10"/>
      <c r="Q67" s="5"/>
      <c r="R67" s="5"/>
      <c r="S67" s="5"/>
      <c r="T67" s="5"/>
      <c r="U67" s="11"/>
      <c r="V67" s="10"/>
      <c r="W67" s="5"/>
      <c r="X67" s="5"/>
      <c r="Y67" s="5"/>
      <c r="Z67" s="5"/>
      <c r="AA67" s="11"/>
      <c r="AB67" s="10"/>
      <c r="AC67" s="5"/>
      <c r="AD67" s="5"/>
      <c r="AE67" s="5"/>
      <c r="AF67" s="5"/>
      <c r="AG67" s="11"/>
      <c r="AH67" s="10"/>
      <c r="AI67" s="5"/>
      <c r="AJ67" s="5"/>
      <c r="AK67" s="5"/>
      <c r="AL67" s="5"/>
      <c r="AM67" s="11"/>
      <c r="AN67" s="10"/>
      <c r="AO67" s="5"/>
      <c r="AP67" s="5"/>
      <c r="AQ67" s="5"/>
      <c r="AR67" s="5"/>
      <c r="AS67" s="11"/>
      <c r="AT67" s="10"/>
      <c r="AU67" s="5"/>
      <c r="AV67" s="5"/>
      <c r="AW67" s="5"/>
      <c r="AX67" s="5"/>
      <c r="AY67" s="11"/>
    </row>
    <row r="68" spans="4:51" s="34" customFormat="1" hidden="1" x14ac:dyDescent="0.2">
      <c r="D68" s="32" t="s">
        <v>6078</v>
      </c>
      <c r="E68" s="30" t="s">
        <v>5415</v>
      </c>
      <c r="F68" s="45">
        <f t="shared" si="1"/>
        <v>45133</v>
      </c>
      <c r="G68" s="46" t="str">
        <f t="shared" si="0"/>
        <v>B1</v>
      </c>
      <c r="H68" s="81" t="str">
        <f t="shared" ref="H68:H131" si="6">IF($F68="","",INDEX($K68:$FM68,1,MATCH($F68,$K68:$FM68,)+1))</f>
        <v>MR.DER-0416_23</v>
      </c>
      <c r="I68" s="47" t="str">
        <f t="shared" ref="I68:I131" si="7">IF(G68="NE",G68,IF(INDEX(J68:CP68,,MATCH(G68,J68:CP68,0)+3)&lt;&gt;0,INDEX(J68:CP68,,MATCH(G68,J68:CP68,0)+3),"ND"))</f>
        <v>NÃO APROVADO</v>
      </c>
      <c r="J68" s="31" t="s">
        <v>3730</v>
      </c>
      <c r="K68" s="35">
        <v>44916</v>
      </c>
      <c r="L68" s="57" t="s">
        <v>6077</v>
      </c>
      <c r="M68" s="32" t="s">
        <v>5537</v>
      </c>
      <c r="N68" s="35">
        <v>44931</v>
      </c>
      <c r="O68" s="55" t="s">
        <v>6132</v>
      </c>
      <c r="P68" s="50" t="s">
        <v>3748</v>
      </c>
      <c r="Q68" s="27">
        <v>44950</v>
      </c>
      <c r="R68" s="56" t="s">
        <v>6239</v>
      </c>
      <c r="S68" s="26" t="s">
        <v>5536</v>
      </c>
      <c r="T68" s="27">
        <v>44952</v>
      </c>
      <c r="U68" s="55" t="s">
        <v>6819</v>
      </c>
      <c r="V68" s="31" t="s">
        <v>5626</v>
      </c>
      <c r="W68" s="35">
        <v>45133</v>
      </c>
      <c r="X68" s="55" t="s">
        <v>6779</v>
      </c>
      <c r="Y68" s="32" t="s">
        <v>5536</v>
      </c>
      <c r="Z68" s="35">
        <v>45145</v>
      </c>
      <c r="AA68" s="55" t="s">
        <v>6820</v>
      </c>
      <c r="AB68" s="31"/>
      <c r="AC68" s="32"/>
      <c r="AD68" s="32"/>
      <c r="AE68" s="32"/>
      <c r="AF68" s="32"/>
      <c r="AG68" s="33"/>
      <c r="AH68" s="31"/>
      <c r="AI68" s="32"/>
      <c r="AJ68" s="32"/>
      <c r="AK68" s="32"/>
      <c r="AL68" s="32"/>
      <c r="AM68" s="33"/>
      <c r="AN68" s="31"/>
      <c r="AO68" s="32"/>
      <c r="AP68" s="32"/>
      <c r="AQ68" s="32"/>
      <c r="AR68" s="32"/>
      <c r="AS68" s="33"/>
      <c r="AT68" s="31"/>
      <c r="AU68" s="32"/>
      <c r="AV68" s="32"/>
      <c r="AW68" s="32"/>
      <c r="AX68" s="32"/>
      <c r="AY68" s="33"/>
    </row>
    <row r="69" spans="4:51" s="34" customFormat="1" hidden="1" x14ac:dyDescent="0.2">
      <c r="D69" s="32" t="s">
        <v>6078</v>
      </c>
      <c r="E69" s="30" t="s">
        <v>5416</v>
      </c>
      <c r="F69" s="45">
        <f t="shared" si="1"/>
        <v>45133</v>
      </c>
      <c r="G69" s="46" t="str">
        <f t="shared" si="0"/>
        <v>B1</v>
      </c>
      <c r="H69" s="81" t="str">
        <f t="shared" si="6"/>
        <v>MR.DER-0416_23</v>
      </c>
      <c r="I69" s="47" t="str">
        <f t="shared" si="7"/>
        <v>NÃO APROVADO</v>
      </c>
      <c r="J69" s="31" t="s">
        <v>3730</v>
      </c>
      <c r="K69" s="35">
        <v>44916</v>
      </c>
      <c r="L69" s="57" t="s">
        <v>6077</v>
      </c>
      <c r="M69" s="32" t="s">
        <v>5537</v>
      </c>
      <c r="N69" s="35">
        <v>44931</v>
      </c>
      <c r="O69" s="55" t="s">
        <v>6132</v>
      </c>
      <c r="P69" s="50" t="s">
        <v>3748</v>
      </c>
      <c r="Q69" s="27">
        <v>44950</v>
      </c>
      <c r="R69" s="56" t="s">
        <v>6239</v>
      </c>
      <c r="S69" s="26" t="s">
        <v>5536</v>
      </c>
      <c r="T69" s="27">
        <v>44952</v>
      </c>
      <c r="U69" s="55" t="s">
        <v>6819</v>
      </c>
      <c r="V69" s="31" t="s">
        <v>5626</v>
      </c>
      <c r="W69" s="35">
        <v>45133</v>
      </c>
      <c r="X69" s="55" t="s">
        <v>6779</v>
      </c>
      <c r="Y69" s="32" t="s">
        <v>5536</v>
      </c>
      <c r="Z69" s="35">
        <v>45145</v>
      </c>
      <c r="AA69" s="55" t="s">
        <v>6820</v>
      </c>
      <c r="AB69" s="31"/>
      <c r="AC69" s="32"/>
      <c r="AD69" s="32"/>
      <c r="AE69" s="32"/>
      <c r="AF69" s="32"/>
      <c r="AG69" s="33"/>
      <c r="AH69" s="31"/>
      <c r="AI69" s="32"/>
      <c r="AJ69" s="32"/>
      <c r="AK69" s="32"/>
      <c r="AL69" s="32"/>
      <c r="AM69" s="33"/>
      <c r="AN69" s="31"/>
      <c r="AO69" s="32"/>
      <c r="AP69" s="32"/>
      <c r="AQ69" s="32"/>
      <c r="AR69" s="32"/>
      <c r="AS69" s="33"/>
      <c r="AT69" s="31"/>
      <c r="AU69" s="32"/>
      <c r="AV69" s="32"/>
      <c r="AW69" s="32"/>
      <c r="AX69" s="32"/>
      <c r="AY69" s="33"/>
    </row>
    <row r="70" spans="4:51" s="4" customFormat="1" hidden="1" x14ac:dyDescent="0.25">
      <c r="D70" s="8" t="s">
        <v>62</v>
      </c>
      <c r="E70" s="7" t="s">
        <v>5417</v>
      </c>
      <c r="F70" s="12" t="str">
        <f t="shared" si="1"/>
        <v>NE</v>
      </c>
      <c r="G70" s="13" t="e">
        <f t="shared" si="0"/>
        <v>#N/A</v>
      </c>
      <c r="H70" s="81" t="e">
        <f t="shared" si="6"/>
        <v>#N/A</v>
      </c>
      <c r="I70" s="24" t="e">
        <f t="shared" si="7"/>
        <v>#N/A</v>
      </c>
      <c r="J70" s="10"/>
      <c r="K70" s="5"/>
      <c r="L70" s="5"/>
      <c r="M70" s="5"/>
      <c r="N70" s="5"/>
      <c r="O70" s="11"/>
      <c r="P70" s="10"/>
      <c r="Q70" s="5"/>
      <c r="R70" s="5"/>
      <c r="S70" s="5"/>
      <c r="T70" s="5"/>
      <c r="U70" s="11"/>
      <c r="V70" s="10"/>
      <c r="W70" s="5"/>
      <c r="X70" s="5"/>
      <c r="Y70" s="5"/>
      <c r="Z70" s="5"/>
      <c r="AA70" s="11"/>
      <c r="AB70" s="10"/>
      <c r="AC70" s="5"/>
      <c r="AD70" s="5"/>
      <c r="AE70" s="5"/>
      <c r="AF70" s="5"/>
      <c r="AG70" s="11"/>
      <c r="AH70" s="10"/>
      <c r="AI70" s="5"/>
      <c r="AJ70" s="5"/>
      <c r="AK70" s="5"/>
      <c r="AL70" s="5"/>
      <c r="AM70" s="11"/>
      <c r="AN70" s="10"/>
      <c r="AO70" s="5"/>
      <c r="AP70" s="5"/>
      <c r="AQ70" s="5"/>
      <c r="AR70" s="5"/>
      <c r="AS70" s="11"/>
      <c r="AT70" s="10"/>
      <c r="AU70" s="5"/>
      <c r="AV70" s="5"/>
      <c r="AW70" s="5"/>
      <c r="AX70" s="5"/>
      <c r="AY70" s="11"/>
    </row>
    <row r="71" spans="4:51" s="4" customFormat="1" hidden="1" x14ac:dyDescent="0.25">
      <c r="D71" s="8" t="s">
        <v>62</v>
      </c>
      <c r="E71" s="7" t="s">
        <v>5418</v>
      </c>
      <c r="F71" s="12" t="str">
        <f t="shared" si="1"/>
        <v>NE</v>
      </c>
      <c r="G71" s="13" t="e">
        <f t="shared" si="0"/>
        <v>#N/A</v>
      </c>
      <c r="H71" s="81" t="e">
        <f t="shared" si="6"/>
        <v>#N/A</v>
      </c>
      <c r="I71" s="24" t="e">
        <f t="shared" si="7"/>
        <v>#N/A</v>
      </c>
      <c r="J71" s="10"/>
      <c r="K71" s="5"/>
      <c r="L71" s="5"/>
      <c r="M71" s="5"/>
      <c r="N71" s="5"/>
      <c r="O71" s="11"/>
      <c r="P71" s="10"/>
      <c r="Q71" s="5"/>
      <c r="R71" s="5"/>
      <c r="S71" s="5"/>
      <c r="T71" s="5"/>
      <c r="U71" s="11"/>
      <c r="V71" s="10"/>
      <c r="W71" s="5"/>
      <c r="X71" s="5"/>
      <c r="Y71" s="5"/>
      <c r="Z71" s="5"/>
      <c r="AA71" s="11"/>
      <c r="AB71" s="10"/>
      <c r="AC71" s="5"/>
      <c r="AD71" s="5"/>
      <c r="AE71" s="5"/>
      <c r="AF71" s="5"/>
      <c r="AG71" s="11"/>
      <c r="AH71" s="10"/>
      <c r="AI71" s="5"/>
      <c r="AJ71" s="5"/>
      <c r="AK71" s="5"/>
      <c r="AL71" s="5"/>
      <c r="AM71" s="11"/>
      <c r="AN71" s="10"/>
      <c r="AO71" s="5"/>
      <c r="AP71" s="5"/>
      <c r="AQ71" s="5"/>
      <c r="AR71" s="5"/>
      <c r="AS71" s="11"/>
      <c r="AT71" s="10"/>
      <c r="AU71" s="5"/>
      <c r="AV71" s="5"/>
      <c r="AW71" s="5"/>
      <c r="AX71" s="5"/>
      <c r="AY71" s="11"/>
    </row>
    <row r="72" spans="4:51" s="4" customFormat="1" hidden="1" x14ac:dyDescent="0.25">
      <c r="D72" s="8" t="s">
        <v>62</v>
      </c>
      <c r="E72" s="7" t="s">
        <v>5419</v>
      </c>
      <c r="F72" s="12" t="str">
        <f t="shared" si="1"/>
        <v>NE</v>
      </c>
      <c r="G72" s="13" t="e">
        <f t="shared" si="0"/>
        <v>#N/A</v>
      </c>
      <c r="H72" s="81" t="e">
        <f t="shared" si="6"/>
        <v>#N/A</v>
      </c>
      <c r="I72" s="24" t="e">
        <f t="shared" si="7"/>
        <v>#N/A</v>
      </c>
      <c r="J72" s="10"/>
      <c r="K72" s="5"/>
      <c r="L72" s="5"/>
      <c r="M72" s="5"/>
      <c r="N72" s="5"/>
      <c r="O72" s="11"/>
      <c r="P72" s="10"/>
      <c r="Q72" s="5"/>
      <c r="R72" s="5"/>
      <c r="S72" s="5"/>
      <c r="T72" s="5"/>
      <c r="U72" s="11"/>
      <c r="V72" s="10"/>
      <c r="W72" s="5"/>
      <c r="X72" s="5"/>
      <c r="Y72" s="5"/>
      <c r="Z72" s="5"/>
      <c r="AA72" s="11"/>
      <c r="AB72" s="10"/>
      <c r="AC72" s="5"/>
      <c r="AD72" s="5"/>
      <c r="AE72" s="5"/>
      <c r="AF72" s="5"/>
      <c r="AG72" s="11"/>
      <c r="AH72" s="10"/>
      <c r="AI72" s="5"/>
      <c r="AJ72" s="5"/>
      <c r="AK72" s="5"/>
      <c r="AL72" s="5"/>
      <c r="AM72" s="11"/>
      <c r="AN72" s="10"/>
      <c r="AO72" s="5"/>
      <c r="AP72" s="5"/>
      <c r="AQ72" s="5"/>
      <c r="AR72" s="5"/>
      <c r="AS72" s="11"/>
      <c r="AT72" s="10"/>
      <c r="AU72" s="5"/>
      <c r="AV72" s="5"/>
      <c r="AW72" s="5"/>
      <c r="AX72" s="5"/>
      <c r="AY72" s="11"/>
    </row>
    <row r="73" spans="4:51" s="4" customFormat="1" hidden="1" x14ac:dyDescent="0.25">
      <c r="D73" s="8" t="s">
        <v>62</v>
      </c>
      <c r="E73" s="7" t="s">
        <v>5420</v>
      </c>
      <c r="F73" s="12" t="str">
        <f t="shared" si="1"/>
        <v>NE</v>
      </c>
      <c r="G73" s="13" t="e">
        <f t="shared" si="0"/>
        <v>#N/A</v>
      </c>
      <c r="H73" s="81" t="e">
        <f t="shared" si="6"/>
        <v>#N/A</v>
      </c>
      <c r="I73" s="24" t="e">
        <f t="shared" si="7"/>
        <v>#N/A</v>
      </c>
      <c r="J73" s="10"/>
      <c r="K73" s="5"/>
      <c r="L73" s="5"/>
      <c r="M73" s="5"/>
      <c r="N73" s="5"/>
      <c r="O73" s="11"/>
      <c r="P73" s="10"/>
      <c r="Q73" s="5"/>
      <c r="R73" s="5"/>
      <c r="S73" s="5"/>
      <c r="T73" s="5"/>
      <c r="U73" s="11"/>
      <c r="V73" s="10"/>
      <c r="W73" s="5"/>
      <c r="X73" s="5"/>
      <c r="Y73" s="5"/>
      <c r="Z73" s="5"/>
      <c r="AA73" s="11"/>
      <c r="AB73" s="10"/>
      <c r="AC73" s="5"/>
      <c r="AD73" s="5"/>
      <c r="AE73" s="5"/>
      <c r="AF73" s="5"/>
      <c r="AG73" s="11"/>
      <c r="AH73" s="10"/>
      <c r="AI73" s="5"/>
      <c r="AJ73" s="5"/>
      <c r="AK73" s="5"/>
      <c r="AL73" s="5"/>
      <c r="AM73" s="11"/>
      <c r="AN73" s="10"/>
      <c r="AO73" s="5"/>
      <c r="AP73" s="5"/>
      <c r="AQ73" s="5"/>
      <c r="AR73" s="5"/>
      <c r="AS73" s="11"/>
      <c r="AT73" s="10"/>
      <c r="AU73" s="5"/>
      <c r="AV73" s="5"/>
      <c r="AW73" s="5"/>
      <c r="AX73" s="5"/>
      <c r="AY73" s="11"/>
    </row>
    <row r="74" spans="4:51" s="4" customFormat="1" hidden="1" x14ac:dyDescent="0.25">
      <c r="D74" s="8" t="s">
        <v>62</v>
      </c>
      <c r="E74" s="7" t="s">
        <v>5421</v>
      </c>
      <c r="F74" s="12" t="str">
        <f t="shared" si="1"/>
        <v>NE</v>
      </c>
      <c r="G74" s="13" t="e">
        <f t="shared" si="0"/>
        <v>#N/A</v>
      </c>
      <c r="H74" s="81" t="e">
        <f t="shared" si="6"/>
        <v>#N/A</v>
      </c>
      <c r="I74" s="24" t="e">
        <f t="shared" si="7"/>
        <v>#N/A</v>
      </c>
      <c r="J74" s="10"/>
      <c r="K74" s="5"/>
      <c r="L74" s="5"/>
      <c r="M74" s="5"/>
      <c r="N74" s="5"/>
      <c r="O74" s="11"/>
      <c r="P74" s="10"/>
      <c r="Q74" s="5"/>
      <c r="R74" s="5"/>
      <c r="S74" s="5"/>
      <c r="T74" s="5"/>
      <c r="U74" s="11"/>
      <c r="V74" s="10"/>
      <c r="W74" s="5"/>
      <c r="X74" s="5"/>
      <c r="Y74" s="5"/>
      <c r="Z74" s="5"/>
      <c r="AA74" s="11"/>
      <c r="AB74" s="10"/>
      <c r="AC74" s="5"/>
      <c r="AD74" s="5"/>
      <c r="AE74" s="5"/>
      <c r="AF74" s="5"/>
      <c r="AG74" s="11"/>
      <c r="AH74" s="10"/>
      <c r="AI74" s="5"/>
      <c r="AJ74" s="5"/>
      <c r="AK74" s="5"/>
      <c r="AL74" s="5"/>
      <c r="AM74" s="11"/>
      <c r="AN74" s="10"/>
      <c r="AO74" s="5"/>
      <c r="AP74" s="5"/>
      <c r="AQ74" s="5"/>
      <c r="AR74" s="5"/>
      <c r="AS74" s="11"/>
      <c r="AT74" s="10"/>
      <c r="AU74" s="5"/>
      <c r="AV74" s="5"/>
      <c r="AW74" s="5"/>
      <c r="AX74" s="5"/>
      <c r="AY74" s="11"/>
    </row>
    <row r="75" spans="4:51" s="4" customFormat="1" hidden="1" x14ac:dyDescent="0.25">
      <c r="D75" s="8" t="s">
        <v>62</v>
      </c>
      <c r="E75" s="7" t="s">
        <v>5422</v>
      </c>
      <c r="F75" s="12" t="str">
        <f t="shared" si="1"/>
        <v>NE</v>
      </c>
      <c r="G75" s="13" t="e">
        <f t="shared" si="0"/>
        <v>#N/A</v>
      </c>
      <c r="H75" s="81" t="e">
        <f t="shared" si="6"/>
        <v>#N/A</v>
      </c>
      <c r="I75" s="24" t="e">
        <f t="shared" si="7"/>
        <v>#N/A</v>
      </c>
      <c r="J75" s="10"/>
      <c r="K75" s="5"/>
      <c r="L75" s="5"/>
      <c r="M75" s="5"/>
      <c r="N75" s="5"/>
      <c r="O75" s="11"/>
      <c r="P75" s="10"/>
      <c r="Q75" s="5"/>
      <c r="R75" s="5"/>
      <c r="S75" s="5"/>
      <c r="T75" s="5"/>
      <c r="U75" s="11"/>
      <c r="V75" s="10"/>
      <c r="W75" s="5"/>
      <c r="X75" s="5"/>
      <c r="Y75" s="5"/>
      <c r="Z75" s="5"/>
      <c r="AA75" s="11"/>
      <c r="AB75" s="10"/>
      <c r="AC75" s="5"/>
      <c r="AD75" s="5"/>
      <c r="AE75" s="5"/>
      <c r="AF75" s="5"/>
      <c r="AG75" s="11"/>
      <c r="AH75" s="10"/>
      <c r="AI75" s="5"/>
      <c r="AJ75" s="5"/>
      <c r="AK75" s="5"/>
      <c r="AL75" s="5"/>
      <c r="AM75" s="11"/>
      <c r="AN75" s="10"/>
      <c r="AO75" s="5"/>
      <c r="AP75" s="5"/>
      <c r="AQ75" s="5"/>
      <c r="AR75" s="5"/>
      <c r="AS75" s="11"/>
      <c r="AT75" s="10"/>
      <c r="AU75" s="5"/>
      <c r="AV75" s="5"/>
      <c r="AW75" s="5"/>
      <c r="AX75" s="5"/>
      <c r="AY75" s="11"/>
    </row>
    <row r="76" spans="4:51" s="4" customFormat="1" hidden="1" x14ac:dyDescent="0.25">
      <c r="D76" s="8" t="s">
        <v>10</v>
      </c>
      <c r="E76" s="7" t="s">
        <v>5423</v>
      </c>
      <c r="F76" s="12" t="str">
        <f t="shared" si="1"/>
        <v>NE</v>
      </c>
      <c r="G76" s="13" t="e">
        <f t="shared" si="0"/>
        <v>#N/A</v>
      </c>
      <c r="H76" s="81" t="e">
        <f t="shared" si="6"/>
        <v>#N/A</v>
      </c>
      <c r="I76" s="24" t="e">
        <f t="shared" si="7"/>
        <v>#N/A</v>
      </c>
      <c r="J76" s="10"/>
      <c r="K76" s="5"/>
      <c r="L76" s="5"/>
      <c r="M76" s="5"/>
      <c r="N76" s="5"/>
      <c r="O76" s="11"/>
      <c r="P76" s="10"/>
      <c r="Q76" s="5"/>
      <c r="R76" s="5"/>
      <c r="S76" s="5"/>
      <c r="T76" s="5"/>
      <c r="U76" s="11"/>
      <c r="V76" s="10"/>
      <c r="W76" s="5"/>
      <c r="X76" s="5"/>
      <c r="Y76" s="5"/>
      <c r="Z76" s="5"/>
      <c r="AA76" s="11"/>
      <c r="AB76" s="10"/>
      <c r="AC76" s="5"/>
      <c r="AD76" s="5"/>
      <c r="AE76" s="5"/>
      <c r="AF76" s="5"/>
      <c r="AG76" s="11"/>
      <c r="AH76" s="10"/>
      <c r="AI76" s="5"/>
      <c r="AJ76" s="5"/>
      <c r="AK76" s="5"/>
      <c r="AL76" s="5"/>
      <c r="AM76" s="11"/>
      <c r="AN76" s="10"/>
      <c r="AO76" s="5"/>
      <c r="AP76" s="5"/>
      <c r="AQ76" s="5"/>
      <c r="AR76" s="5"/>
      <c r="AS76" s="11"/>
      <c r="AT76" s="10"/>
      <c r="AU76" s="5"/>
      <c r="AV76" s="5"/>
      <c r="AW76" s="5"/>
      <c r="AX76" s="5"/>
      <c r="AY76" s="11"/>
    </row>
    <row r="77" spans="4:51" s="4" customFormat="1" hidden="1" x14ac:dyDescent="0.25">
      <c r="D77" s="8" t="s">
        <v>11</v>
      </c>
      <c r="E77" s="7" t="s">
        <v>5424</v>
      </c>
      <c r="F77" s="12" t="str">
        <f t="shared" si="1"/>
        <v>NE</v>
      </c>
      <c r="G77" s="13" t="e">
        <f t="shared" si="0"/>
        <v>#N/A</v>
      </c>
      <c r="H77" s="81" t="e">
        <f t="shared" si="6"/>
        <v>#N/A</v>
      </c>
      <c r="I77" s="24" t="e">
        <f t="shared" si="7"/>
        <v>#N/A</v>
      </c>
      <c r="J77" s="10"/>
      <c r="K77" s="5"/>
      <c r="L77" s="5"/>
      <c r="M77" s="5"/>
      <c r="N77" s="5"/>
      <c r="O77" s="11"/>
      <c r="P77" s="10"/>
      <c r="Q77" s="5"/>
      <c r="R77" s="5"/>
      <c r="S77" s="5"/>
      <c r="T77" s="5"/>
      <c r="U77" s="11"/>
      <c r="V77" s="10"/>
      <c r="W77" s="5"/>
      <c r="X77" s="5"/>
      <c r="Y77" s="5"/>
      <c r="Z77" s="5"/>
      <c r="AA77" s="11"/>
      <c r="AB77" s="10"/>
      <c r="AC77" s="5"/>
      <c r="AD77" s="5"/>
      <c r="AE77" s="5"/>
      <c r="AF77" s="5"/>
      <c r="AG77" s="11"/>
      <c r="AH77" s="10"/>
      <c r="AI77" s="5"/>
      <c r="AJ77" s="5"/>
      <c r="AK77" s="5"/>
      <c r="AL77" s="5"/>
      <c r="AM77" s="11"/>
      <c r="AN77" s="10"/>
      <c r="AO77" s="5"/>
      <c r="AP77" s="5"/>
      <c r="AQ77" s="5"/>
      <c r="AR77" s="5"/>
      <c r="AS77" s="11"/>
      <c r="AT77" s="10"/>
      <c r="AU77" s="5"/>
      <c r="AV77" s="5"/>
      <c r="AW77" s="5"/>
      <c r="AX77" s="5"/>
      <c r="AY77" s="11"/>
    </row>
    <row r="78" spans="4:51" s="34" customFormat="1" ht="25.5" hidden="1" x14ac:dyDescent="0.25">
      <c r="D78" s="32" t="s">
        <v>12</v>
      </c>
      <c r="E78" s="30" t="s">
        <v>5425</v>
      </c>
      <c r="F78" s="45">
        <f t="shared" si="1"/>
        <v>45265</v>
      </c>
      <c r="G78" s="46" t="str">
        <f t="shared" si="0"/>
        <v>A</v>
      </c>
      <c r="H78" s="81" t="str">
        <f t="shared" si="6"/>
        <v>MR.DER-0493_23-Entrega Final</v>
      </c>
      <c r="I78" s="47" t="str">
        <f t="shared" si="7"/>
        <v>ND</v>
      </c>
      <c r="J78" s="31" t="s">
        <v>3730</v>
      </c>
      <c r="K78" s="35">
        <v>44916</v>
      </c>
      <c r="L78" s="57" t="s">
        <v>6079</v>
      </c>
      <c r="M78" s="59" t="s">
        <v>5538</v>
      </c>
      <c r="N78" s="35">
        <v>44931</v>
      </c>
      <c r="O78" s="55" t="s">
        <v>6133</v>
      </c>
      <c r="P78" s="50" t="s">
        <v>3748</v>
      </c>
      <c r="Q78" s="27">
        <v>44937</v>
      </c>
      <c r="R78" s="56" t="s">
        <v>6134</v>
      </c>
      <c r="S78" s="26"/>
      <c r="T78" s="26"/>
      <c r="U78" s="55" t="s">
        <v>6297</v>
      </c>
      <c r="V78" s="31" t="s">
        <v>3748</v>
      </c>
      <c r="W78" s="35">
        <v>45265</v>
      </c>
      <c r="X78" s="23" t="s">
        <v>6987</v>
      </c>
      <c r="Y78" s="32"/>
      <c r="Z78" s="32" t="s">
        <v>6913</v>
      </c>
      <c r="AA78" s="33"/>
      <c r="AB78" s="31"/>
      <c r="AC78" s="32"/>
      <c r="AD78" s="32"/>
      <c r="AE78" s="32"/>
      <c r="AF78" s="32"/>
      <c r="AG78" s="33"/>
      <c r="AH78" s="31"/>
      <c r="AI78" s="32"/>
      <c r="AJ78" s="32"/>
      <c r="AK78" s="32"/>
      <c r="AL78" s="32"/>
      <c r="AM78" s="33"/>
      <c r="AN78" s="31"/>
      <c r="AO78" s="32"/>
      <c r="AP78" s="32"/>
      <c r="AQ78" s="32"/>
      <c r="AR78" s="32"/>
      <c r="AS78" s="33"/>
      <c r="AT78" s="31"/>
      <c r="AU78" s="32"/>
      <c r="AV78" s="32"/>
      <c r="AW78" s="32"/>
      <c r="AX78" s="32"/>
      <c r="AY78" s="33"/>
    </row>
    <row r="79" spans="4:51" s="34" customFormat="1" ht="25.5" hidden="1" x14ac:dyDescent="0.25">
      <c r="D79" s="32" t="s">
        <v>13</v>
      </c>
      <c r="E79" s="30" t="s">
        <v>5426</v>
      </c>
      <c r="F79" s="45">
        <f>IF(K79&lt;&gt;0,MAX(K79,Q79,W79,AC79,AO79,AU79),"NE")</f>
        <v>45265</v>
      </c>
      <c r="G79" s="46" t="str">
        <f t="shared" si="0"/>
        <v>C</v>
      </c>
      <c r="H79" s="81" t="str">
        <f t="shared" si="6"/>
        <v>MR.DER-0493_23-Entrega Final</v>
      </c>
      <c r="I79" s="47" t="str">
        <f t="shared" si="7"/>
        <v>ND</v>
      </c>
      <c r="J79" s="66" t="s">
        <v>3730</v>
      </c>
      <c r="K79" s="60">
        <v>44859</v>
      </c>
      <c r="L79" s="54" t="s">
        <v>5611</v>
      </c>
      <c r="M79" s="59" t="s">
        <v>5538</v>
      </c>
      <c r="N79" s="60">
        <v>44886</v>
      </c>
      <c r="O79" s="54" t="s">
        <v>5659</v>
      </c>
      <c r="P79" s="50" t="s">
        <v>3748</v>
      </c>
      <c r="Q79" s="27">
        <v>44890</v>
      </c>
      <c r="R79" s="51" t="s">
        <v>5793</v>
      </c>
      <c r="S79" s="26"/>
      <c r="T79" s="26"/>
      <c r="U79" s="54" t="s">
        <v>5860</v>
      </c>
      <c r="V79" s="31" t="s">
        <v>5626</v>
      </c>
      <c r="W79" s="35">
        <v>44916</v>
      </c>
      <c r="X79" s="54" t="s">
        <v>6079</v>
      </c>
      <c r="Y79" s="59" t="s">
        <v>5538</v>
      </c>
      <c r="Z79" s="35">
        <v>44931</v>
      </c>
      <c r="AA79" s="33"/>
      <c r="AB79" s="66" t="s">
        <v>5811</v>
      </c>
      <c r="AC79" s="60">
        <v>44937</v>
      </c>
      <c r="AD79" s="55" t="s">
        <v>6134</v>
      </c>
      <c r="AE79" s="59"/>
      <c r="AF79" s="59"/>
      <c r="AG79" s="55" t="s">
        <v>6822</v>
      </c>
      <c r="AH79" s="66" t="s">
        <v>6393</v>
      </c>
      <c r="AI79" s="60">
        <v>44979</v>
      </c>
      <c r="AJ79" s="55" t="s">
        <v>6394</v>
      </c>
      <c r="AK79" s="32" t="s">
        <v>5539</v>
      </c>
      <c r="AL79" s="35">
        <v>44984</v>
      </c>
      <c r="AM79" s="55" t="s">
        <v>6821</v>
      </c>
      <c r="AN79" s="66" t="s">
        <v>6649</v>
      </c>
      <c r="AO79" s="60">
        <v>44987</v>
      </c>
      <c r="AP79" s="59"/>
      <c r="AQ79" s="59"/>
      <c r="AR79" s="59"/>
      <c r="AS79" s="55" t="s">
        <v>6655</v>
      </c>
      <c r="AT79" s="66" t="s">
        <v>6649</v>
      </c>
      <c r="AU79" s="60">
        <v>45265</v>
      </c>
      <c r="AV79" s="23" t="s">
        <v>6987</v>
      </c>
      <c r="AW79" s="59"/>
      <c r="AX79" s="59" t="s">
        <v>6913</v>
      </c>
      <c r="AY79" s="55"/>
    </row>
    <row r="80" spans="4:51" s="4" customFormat="1" hidden="1" x14ac:dyDescent="0.25">
      <c r="D80" s="8" t="s">
        <v>63</v>
      </c>
      <c r="E80" s="7" t="s">
        <v>5427</v>
      </c>
      <c r="F80" s="12" t="str">
        <f t="shared" si="1"/>
        <v>NE</v>
      </c>
      <c r="G80" s="13" t="e">
        <f t="shared" si="0"/>
        <v>#N/A</v>
      </c>
      <c r="H80" s="81" t="e">
        <f t="shared" si="6"/>
        <v>#N/A</v>
      </c>
      <c r="I80" s="24" t="e">
        <f t="shared" si="7"/>
        <v>#N/A</v>
      </c>
      <c r="J80" s="10"/>
      <c r="K80" s="5"/>
      <c r="L80" s="5"/>
      <c r="M80" s="5"/>
      <c r="N80" s="5"/>
      <c r="O80" s="11"/>
      <c r="P80" s="10"/>
      <c r="Q80" s="5"/>
      <c r="R80" s="5"/>
      <c r="S80" s="5"/>
      <c r="T80" s="5"/>
      <c r="U80" s="11"/>
      <c r="V80" s="10"/>
      <c r="W80" s="5"/>
      <c r="X80" s="5"/>
      <c r="Y80" s="5"/>
      <c r="Z80" s="5"/>
      <c r="AA80" s="11"/>
      <c r="AB80" s="10"/>
      <c r="AC80" s="5"/>
      <c r="AD80" s="5"/>
      <c r="AE80" s="5"/>
      <c r="AF80" s="5"/>
      <c r="AG80" s="11"/>
      <c r="AH80" s="10"/>
      <c r="AI80" s="5"/>
      <c r="AJ80" s="5"/>
      <c r="AK80" s="5"/>
      <c r="AL80" s="5"/>
      <c r="AM80" s="11"/>
      <c r="AN80" s="10"/>
      <c r="AO80" s="5"/>
      <c r="AP80" s="5"/>
      <c r="AQ80" s="5"/>
      <c r="AR80" s="5"/>
      <c r="AS80" s="11"/>
      <c r="AT80" s="10"/>
      <c r="AU80" s="5"/>
      <c r="AV80" s="5"/>
      <c r="AW80" s="5"/>
      <c r="AX80" s="5"/>
      <c r="AY80" s="11"/>
    </row>
    <row r="81" spans="4:51" s="4" customFormat="1" hidden="1" x14ac:dyDescent="0.25">
      <c r="D81" s="8" t="s">
        <v>63</v>
      </c>
      <c r="E81" s="7" t="s">
        <v>5428</v>
      </c>
      <c r="F81" s="12" t="str">
        <f t="shared" si="1"/>
        <v>NE</v>
      </c>
      <c r="G81" s="13" t="e">
        <f t="shared" si="0"/>
        <v>#N/A</v>
      </c>
      <c r="H81" s="81" t="e">
        <f t="shared" si="6"/>
        <v>#N/A</v>
      </c>
      <c r="I81" s="24" t="e">
        <f t="shared" si="7"/>
        <v>#N/A</v>
      </c>
      <c r="J81" s="10"/>
      <c r="K81" s="5"/>
      <c r="L81" s="5"/>
      <c r="M81" s="5"/>
      <c r="N81" s="5"/>
      <c r="O81" s="11"/>
      <c r="P81" s="10"/>
      <c r="Q81" s="5"/>
      <c r="R81" s="5"/>
      <c r="S81" s="5"/>
      <c r="T81" s="5"/>
      <c r="U81" s="11"/>
      <c r="V81" s="10"/>
      <c r="W81" s="5"/>
      <c r="X81" s="5"/>
      <c r="Y81" s="5"/>
      <c r="Z81" s="5"/>
      <c r="AA81" s="11"/>
      <c r="AB81" s="10"/>
      <c r="AC81" s="5"/>
      <c r="AD81" s="5"/>
      <c r="AE81" s="5"/>
      <c r="AF81" s="5"/>
      <c r="AG81" s="11"/>
      <c r="AH81" s="10"/>
      <c r="AI81" s="5"/>
      <c r="AJ81" s="5"/>
      <c r="AK81" s="5"/>
      <c r="AL81" s="5"/>
      <c r="AM81" s="11"/>
      <c r="AN81" s="10"/>
      <c r="AO81" s="5"/>
      <c r="AP81" s="5"/>
      <c r="AQ81" s="5"/>
      <c r="AR81" s="5"/>
      <c r="AS81" s="11"/>
      <c r="AT81" s="10"/>
      <c r="AU81" s="5"/>
      <c r="AV81" s="5"/>
      <c r="AW81" s="5"/>
      <c r="AX81" s="5"/>
      <c r="AY81" s="11"/>
    </row>
    <row r="82" spans="4:51" s="4" customFormat="1" hidden="1" x14ac:dyDescent="0.25">
      <c r="D82" s="8" t="s">
        <v>63</v>
      </c>
      <c r="E82" s="7" t="s">
        <v>5429</v>
      </c>
      <c r="F82" s="12" t="str">
        <f t="shared" si="1"/>
        <v>NE</v>
      </c>
      <c r="G82" s="13" t="e">
        <f t="shared" si="0"/>
        <v>#N/A</v>
      </c>
      <c r="H82" s="81" t="e">
        <f t="shared" si="6"/>
        <v>#N/A</v>
      </c>
      <c r="I82" s="24" t="e">
        <f t="shared" si="7"/>
        <v>#N/A</v>
      </c>
      <c r="J82" s="10"/>
      <c r="K82" s="5"/>
      <c r="L82" s="5"/>
      <c r="M82" s="5"/>
      <c r="N82" s="5"/>
      <c r="O82" s="11"/>
      <c r="P82" s="10"/>
      <c r="Q82" s="5"/>
      <c r="R82" s="5"/>
      <c r="S82" s="5"/>
      <c r="T82" s="5"/>
      <c r="U82" s="11"/>
      <c r="V82" s="10"/>
      <c r="W82" s="5"/>
      <c r="X82" s="5"/>
      <c r="Y82" s="5"/>
      <c r="Z82" s="5"/>
      <c r="AA82" s="11"/>
      <c r="AB82" s="10"/>
      <c r="AC82" s="5"/>
      <c r="AD82" s="5"/>
      <c r="AE82" s="5"/>
      <c r="AF82" s="5"/>
      <c r="AG82" s="11"/>
      <c r="AH82" s="10"/>
      <c r="AI82" s="5"/>
      <c r="AJ82" s="5"/>
      <c r="AK82" s="5"/>
      <c r="AL82" s="5"/>
      <c r="AM82" s="11"/>
      <c r="AN82" s="10"/>
      <c r="AO82" s="5"/>
      <c r="AP82" s="5"/>
      <c r="AQ82" s="5"/>
      <c r="AR82" s="5"/>
      <c r="AS82" s="11"/>
      <c r="AT82" s="10"/>
      <c r="AU82" s="5"/>
      <c r="AV82" s="5"/>
      <c r="AW82" s="5"/>
      <c r="AX82" s="5"/>
      <c r="AY82" s="11"/>
    </row>
    <row r="83" spans="4:51" s="4" customFormat="1" hidden="1" x14ac:dyDescent="0.25">
      <c r="D83" s="8" t="s">
        <v>63</v>
      </c>
      <c r="E83" s="7" t="s">
        <v>5430</v>
      </c>
      <c r="F83" s="12" t="str">
        <f t="shared" si="1"/>
        <v>NE</v>
      </c>
      <c r="G83" s="13" t="e">
        <f t="shared" si="0"/>
        <v>#N/A</v>
      </c>
      <c r="H83" s="81" t="e">
        <f t="shared" si="6"/>
        <v>#N/A</v>
      </c>
      <c r="I83" s="24" t="e">
        <f t="shared" si="7"/>
        <v>#N/A</v>
      </c>
      <c r="J83" s="10"/>
      <c r="K83" s="5"/>
      <c r="L83" s="5"/>
      <c r="M83" s="5"/>
      <c r="N83" s="5"/>
      <c r="O83" s="11"/>
      <c r="P83" s="10"/>
      <c r="Q83" s="5"/>
      <c r="R83" s="5"/>
      <c r="S83" s="5"/>
      <c r="T83" s="5"/>
      <c r="U83" s="11"/>
      <c r="V83" s="10"/>
      <c r="W83" s="5"/>
      <c r="X83" s="5"/>
      <c r="Y83" s="5"/>
      <c r="Z83" s="5"/>
      <c r="AA83" s="11"/>
      <c r="AB83" s="10"/>
      <c r="AC83" s="5"/>
      <c r="AD83" s="5"/>
      <c r="AE83" s="5"/>
      <c r="AF83" s="5"/>
      <c r="AG83" s="11"/>
      <c r="AH83" s="10"/>
      <c r="AI83" s="5"/>
      <c r="AJ83" s="5"/>
      <c r="AK83" s="5"/>
      <c r="AL83" s="5"/>
      <c r="AM83" s="11"/>
      <c r="AN83" s="10"/>
      <c r="AO83" s="5"/>
      <c r="AP83" s="5"/>
      <c r="AQ83" s="5"/>
      <c r="AR83" s="5"/>
      <c r="AS83" s="11"/>
      <c r="AT83" s="10"/>
      <c r="AU83" s="5"/>
      <c r="AV83" s="5"/>
      <c r="AW83" s="5"/>
      <c r="AX83" s="5"/>
      <c r="AY83" s="11"/>
    </row>
    <row r="84" spans="4:51" s="4" customFormat="1" hidden="1" x14ac:dyDescent="0.25">
      <c r="D84" s="8" t="s">
        <v>63</v>
      </c>
      <c r="E84" s="7" t="s">
        <v>5431</v>
      </c>
      <c r="F84" s="12" t="str">
        <f t="shared" si="1"/>
        <v>NE</v>
      </c>
      <c r="G84" s="13" t="e">
        <f t="shared" si="0"/>
        <v>#N/A</v>
      </c>
      <c r="H84" s="81" t="e">
        <f t="shared" si="6"/>
        <v>#N/A</v>
      </c>
      <c r="I84" s="24" t="e">
        <f t="shared" si="7"/>
        <v>#N/A</v>
      </c>
      <c r="J84" s="10"/>
      <c r="K84" s="5"/>
      <c r="L84" s="5"/>
      <c r="M84" s="5"/>
      <c r="N84" s="5"/>
      <c r="O84" s="11"/>
      <c r="P84" s="10"/>
      <c r="Q84" s="5"/>
      <c r="R84" s="5"/>
      <c r="S84" s="5"/>
      <c r="T84" s="5"/>
      <c r="U84" s="11"/>
      <c r="V84" s="10"/>
      <c r="W84" s="5"/>
      <c r="X84" s="5"/>
      <c r="Y84" s="5"/>
      <c r="Z84" s="5"/>
      <c r="AA84" s="11"/>
      <c r="AB84" s="10"/>
      <c r="AC84" s="5"/>
      <c r="AD84" s="5"/>
      <c r="AE84" s="5"/>
      <c r="AF84" s="5"/>
      <c r="AG84" s="11"/>
      <c r="AH84" s="10"/>
      <c r="AI84" s="5"/>
      <c r="AJ84" s="5"/>
      <c r="AK84" s="5"/>
      <c r="AL84" s="5"/>
      <c r="AM84" s="11"/>
      <c r="AN84" s="10"/>
      <c r="AO84" s="5"/>
      <c r="AP84" s="5"/>
      <c r="AQ84" s="5"/>
      <c r="AR84" s="5"/>
      <c r="AS84" s="11"/>
      <c r="AT84" s="10"/>
      <c r="AU84" s="5"/>
      <c r="AV84" s="5"/>
      <c r="AW84" s="5"/>
      <c r="AX84" s="5"/>
      <c r="AY84" s="11"/>
    </row>
    <row r="85" spans="4:51" s="4" customFormat="1" hidden="1" x14ac:dyDescent="0.25">
      <c r="D85" s="8" t="s">
        <v>64</v>
      </c>
      <c r="E85" s="7" t="s">
        <v>5432</v>
      </c>
      <c r="F85" s="12" t="str">
        <f t="shared" si="1"/>
        <v>NE</v>
      </c>
      <c r="G85" s="13" t="e">
        <f t="shared" si="0"/>
        <v>#N/A</v>
      </c>
      <c r="H85" s="81" t="e">
        <f t="shared" si="6"/>
        <v>#N/A</v>
      </c>
      <c r="I85" s="24" t="e">
        <f t="shared" si="7"/>
        <v>#N/A</v>
      </c>
      <c r="J85" s="10"/>
      <c r="K85" s="5"/>
      <c r="L85" s="5"/>
      <c r="M85" s="5"/>
      <c r="N85" s="5"/>
      <c r="O85" s="11"/>
      <c r="P85" s="10"/>
      <c r="Q85" s="5"/>
      <c r="R85" s="5"/>
      <c r="S85" s="5"/>
      <c r="T85" s="5"/>
      <c r="U85" s="11"/>
      <c r="V85" s="10"/>
      <c r="W85" s="5"/>
      <c r="X85" s="5"/>
      <c r="Y85" s="5"/>
      <c r="Z85" s="5"/>
      <c r="AA85" s="11"/>
      <c r="AB85" s="10"/>
      <c r="AC85" s="5"/>
      <c r="AD85" s="5"/>
      <c r="AE85" s="5"/>
      <c r="AF85" s="5"/>
      <c r="AG85" s="11"/>
      <c r="AH85" s="10"/>
      <c r="AI85" s="5"/>
      <c r="AJ85" s="5"/>
      <c r="AK85" s="5"/>
      <c r="AL85" s="5"/>
      <c r="AM85" s="11"/>
      <c r="AN85" s="10"/>
      <c r="AO85" s="5"/>
      <c r="AP85" s="5"/>
      <c r="AQ85" s="5"/>
      <c r="AR85" s="5"/>
      <c r="AS85" s="11"/>
      <c r="AT85" s="10"/>
      <c r="AU85" s="5"/>
      <c r="AV85" s="5"/>
      <c r="AW85" s="5"/>
      <c r="AX85" s="5"/>
      <c r="AY85" s="11"/>
    </row>
    <row r="86" spans="4:51" s="4" customFormat="1" hidden="1" x14ac:dyDescent="0.25">
      <c r="D86" s="8" t="s">
        <v>64</v>
      </c>
      <c r="E86" s="7" t="s">
        <v>5433</v>
      </c>
      <c r="F86" s="12" t="str">
        <f t="shared" si="1"/>
        <v>NE</v>
      </c>
      <c r="G86" s="13" t="e">
        <f t="shared" si="0"/>
        <v>#N/A</v>
      </c>
      <c r="H86" s="81" t="e">
        <f t="shared" si="6"/>
        <v>#N/A</v>
      </c>
      <c r="I86" s="24" t="e">
        <f t="shared" si="7"/>
        <v>#N/A</v>
      </c>
      <c r="J86" s="10"/>
      <c r="K86" s="5"/>
      <c r="L86" s="5"/>
      <c r="M86" s="5"/>
      <c r="N86" s="5"/>
      <c r="O86" s="11"/>
      <c r="P86" s="10"/>
      <c r="Q86" s="5"/>
      <c r="R86" s="5"/>
      <c r="S86" s="5"/>
      <c r="T86" s="5"/>
      <c r="U86" s="11"/>
      <c r="V86" s="10"/>
      <c r="W86" s="5"/>
      <c r="X86" s="5"/>
      <c r="Y86" s="5"/>
      <c r="Z86" s="5"/>
      <c r="AA86" s="11"/>
      <c r="AB86" s="10"/>
      <c r="AC86" s="5"/>
      <c r="AD86" s="5"/>
      <c r="AE86" s="5"/>
      <c r="AF86" s="5"/>
      <c r="AG86" s="11"/>
      <c r="AH86" s="10"/>
      <c r="AI86" s="5"/>
      <c r="AJ86" s="5"/>
      <c r="AK86" s="5"/>
      <c r="AL86" s="5"/>
      <c r="AM86" s="11"/>
      <c r="AN86" s="10"/>
      <c r="AO86" s="5"/>
      <c r="AP86" s="5"/>
      <c r="AQ86" s="5"/>
      <c r="AR86" s="5"/>
      <c r="AS86" s="11"/>
      <c r="AT86" s="10"/>
      <c r="AU86" s="5"/>
      <c r="AV86" s="5"/>
      <c r="AW86" s="5"/>
      <c r="AX86" s="5"/>
      <c r="AY86" s="11"/>
    </row>
    <row r="87" spans="4:51" s="4" customFormat="1" hidden="1" x14ac:dyDescent="0.25">
      <c r="D87" s="8" t="s">
        <v>64</v>
      </c>
      <c r="E87" s="7" t="s">
        <v>5434</v>
      </c>
      <c r="F87" s="12" t="str">
        <f t="shared" si="1"/>
        <v>NE</v>
      </c>
      <c r="G87" s="13" t="e">
        <f t="shared" si="0"/>
        <v>#N/A</v>
      </c>
      <c r="H87" s="81" t="e">
        <f t="shared" si="6"/>
        <v>#N/A</v>
      </c>
      <c r="I87" s="24" t="e">
        <f t="shared" si="7"/>
        <v>#N/A</v>
      </c>
      <c r="J87" s="10"/>
      <c r="K87" s="5"/>
      <c r="L87" s="5"/>
      <c r="M87" s="5"/>
      <c r="N87" s="5"/>
      <c r="O87" s="11"/>
      <c r="P87" s="10"/>
      <c r="Q87" s="5"/>
      <c r="R87" s="5"/>
      <c r="S87" s="5"/>
      <c r="T87" s="5"/>
      <c r="U87" s="11"/>
      <c r="V87" s="10"/>
      <c r="W87" s="5"/>
      <c r="X87" s="5"/>
      <c r="Y87" s="5"/>
      <c r="Z87" s="5"/>
      <c r="AA87" s="11"/>
      <c r="AB87" s="10"/>
      <c r="AC87" s="5"/>
      <c r="AD87" s="5"/>
      <c r="AE87" s="5"/>
      <c r="AF87" s="5"/>
      <c r="AG87" s="11"/>
      <c r="AH87" s="10"/>
      <c r="AI87" s="5"/>
      <c r="AJ87" s="5"/>
      <c r="AK87" s="5"/>
      <c r="AL87" s="5"/>
      <c r="AM87" s="11"/>
      <c r="AN87" s="10"/>
      <c r="AO87" s="5"/>
      <c r="AP87" s="5"/>
      <c r="AQ87" s="5"/>
      <c r="AR87" s="5"/>
      <c r="AS87" s="11"/>
      <c r="AT87" s="10"/>
      <c r="AU87" s="5"/>
      <c r="AV87" s="5"/>
      <c r="AW87" s="5"/>
      <c r="AX87" s="5"/>
      <c r="AY87" s="11"/>
    </row>
    <row r="88" spans="4:51" s="4" customFormat="1" hidden="1" x14ac:dyDescent="0.25">
      <c r="D88" s="8" t="s">
        <v>65</v>
      </c>
      <c r="E88" s="7" t="s">
        <v>5435</v>
      </c>
      <c r="F88" s="12" t="str">
        <f t="shared" si="1"/>
        <v>NE</v>
      </c>
      <c r="G88" s="13" t="e">
        <f t="shared" si="0"/>
        <v>#N/A</v>
      </c>
      <c r="H88" s="81" t="e">
        <f t="shared" si="6"/>
        <v>#N/A</v>
      </c>
      <c r="I88" s="24" t="e">
        <f t="shared" si="7"/>
        <v>#N/A</v>
      </c>
      <c r="J88" s="10"/>
      <c r="K88" s="5"/>
      <c r="L88" s="5"/>
      <c r="M88" s="5"/>
      <c r="N88" s="5"/>
      <c r="O88" s="11"/>
      <c r="P88" s="10"/>
      <c r="Q88" s="5"/>
      <c r="R88" s="5"/>
      <c r="S88" s="5"/>
      <c r="T88" s="5"/>
      <c r="U88" s="11"/>
      <c r="V88" s="10"/>
      <c r="W88" s="5"/>
      <c r="X88" s="5"/>
      <c r="Y88" s="5"/>
      <c r="Z88" s="5"/>
      <c r="AA88" s="11"/>
      <c r="AB88" s="10"/>
      <c r="AC88" s="5"/>
      <c r="AD88" s="5"/>
      <c r="AE88" s="5"/>
      <c r="AF88" s="5"/>
      <c r="AG88" s="11"/>
      <c r="AH88" s="10"/>
      <c r="AI88" s="5"/>
      <c r="AJ88" s="5"/>
      <c r="AK88" s="5"/>
      <c r="AL88" s="5"/>
      <c r="AM88" s="11"/>
      <c r="AN88" s="10"/>
      <c r="AO88" s="5"/>
      <c r="AP88" s="5"/>
      <c r="AQ88" s="5"/>
      <c r="AR88" s="5"/>
      <c r="AS88" s="11"/>
      <c r="AT88" s="10"/>
      <c r="AU88" s="5"/>
      <c r="AV88" s="5"/>
      <c r="AW88" s="5"/>
      <c r="AX88" s="5"/>
      <c r="AY88" s="11"/>
    </row>
    <row r="89" spans="4:51" s="4" customFormat="1" hidden="1" x14ac:dyDescent="0.25">
      <c r="D89" s="8" t="s">
        <v>65</v>
      </c>
      <c r="E89" s="7" t="s">
        <v>5436</v>
      </c>
      <c r="F89" s="12" t="str">
        <f t="shared" si="1"/>
        <v>NE</v>
      </c>
      <c r="G89" s="13" t="e">
        <f t="shared" si="0"/>
        <v>#N/A</v>
      </c>
      <c r="H89" s="81" t="e">
        <f t="shared" si="6"/>
        <v>#N/A</v>
      </c>
      <c r="I89" s="24" t="e">
        <f t="shared" si="7"/>
        <v>#N/A</v>
      </c>
      <c r="J89" s="10"/>
      <c r="K89" s="5"/>
      <c r="L89" s="5"/>
      <c r="M89" s="5"/>
      <c r="N89" s="5"/>
      <c r="O89" s="11"/>
      <c r="P89" s="10"/>
      <c r="Q89" s="5"/>
      <c r="R89" s="5"/>
      <c r="S89" s="5"/>
      <c r="T89" s="5"/>
      <c r="U89" s="11"/>
      <c r="V89" s="10"/>
      <c r="W89" s="5"/>
      <c r="X89" s="5"/>
      <c r="Y89" s="5"/>
      <c r="Z89" s="5"/>
      <c r="AA89" s="11"/>
      <c r="AB89" s="10"/>
      <c r="AC89" s="5"/>
      <c r="AD89" s="5"/>
      <c r="AE89" s="5"/>
      <c r="AF89" s="5"/>
      <c r="AG89" s="11"/>
      <c r="AH89" s="10"/>
      <c r="AI89" s="5"/>
      <c r="AJ89" s="5"/>
      <c r="AK89" s="5"/>
      <c r="AL89" s="5"/>
      <c r="AM89" s="11"/>
      <c r="AN89" s="10"/>
      <c r="AO89" s="5"/>
      <c r="AP89" s="5"/>
      <c r="AQ89" s="5"/>
      <c r="AR89" s="5"/>
      <c r="AS89" s="11"/>
      <c r="AT89" s="10"/>
      <c r="AU89" s="5"/>
      <c r="AV89" s="5"/>
      <c r="AW89" s="5"/>
      <c r="AX89" s="5"/>
      <c r="AY89" s="11"/>
    </row>
    <row r="90" spans="4:51" s="4" customFormat="1" hidden="1" x14ac:dyDescent="0.25">
      <c r="D90" s="8" t="s">
        <v>65</v>
      </c>
      <c r="E90" s="7" t="s">
        <v>5437</v>
      </c>
      <c r="F90" s="12" t="str">
        <f t="shared" si="1"/>
        <v>NE</v>
      </c>
      <c r="G90" s="13" t="e">
        <f t="shared" si="0"/>
        <v>#N/A</v>
      </c>
      <c r="H90" s="81" t="e">
        <f t="shared" si="6"/>
        <v>#N/A</v>
      </c>
      <c r="I90" s="24" t="e">
        <f t="shared" si="7"/>
        <v>#N/A</v>
      </c>
      <c r="J90" s="10"/>
      <c r="K90" s="5"/>
      <c r="L90" s="5"/>
      <c r="M90" s="5"/>
      <c r="N90" s="5"/>
      <c r="O90" s="11"/>
      <c r="P90" s="10"/>
      <c r="Q90" s="5"/>
      <c r="R90" s="5"/>
      <c r="S90" s="5"/>
      <c r="T90" s="5"/>
      <c r="U90" s="11"/>
      <c r="V90" s="10"/>
      <c r="W90" s="5"/>
      <c r="X90" s="5"/>
      <c r="Y90" s="5"/>
      <c r="Z90" s="5"/>
      <c r="AA90" s="11"/>
      <c r="AB90" s="10"/>
      <c r="AC90" s="5"/>
      <c r="AD90" s="5"/>
      <c r="AE90" s="5"/>
      <c r="AF90" s="5"/>
      <c r="AG90" s="11"/>
      <c r="AH90" s="10"/>
      <c r="AI90" s="5"/>
      <c r="AJ90" s="5"/>
      <c r="AK90" s="5"/>
      <c r="AL90" s="5"/>
      <c r="AM90" s="11"/>
      <c r="AN90" s="10"/>
      <c r="AO90" s="5"/>
      <c r="AP90" s="5"/>
      <c r="AQ90" s="5"/>
      <c r="AR90" s="5"/>
      <c r="AS90" s="11"/>
      <c r="AT90" s="10"/>
      <c r="AU90" s="5"/>
      <c r="AV90" s="5"/>
      <c r="AW90" s="5"/>
      <c r="AX90" s="5"/>
      <c r="AY90" s="11"/>
    </row>
    <row r="91" spans="4:51" s="4" customFormat="1" hidden="1" x14ac:dyDescent="0.25">
      <c r="D91" s="8" t="s">
        <v>65</v>
      </c>
      <c r="E91" s="7" t="s">
        <v>5438</v>
      </c>
      <c r="F91" s="12" t="str">
        <f t="shared" si="1"/>
        <v>NE</v>
      </c>
      <c r="G91" s="13" t="e">
        <f t="shared" si="0"/>
        <v>#N/A</v>
      </c>
      <c r="H91" s="81" t="e">
        <f t="shared" si="6"/>
        <v>#N/A</v>
      </c>
      <c r="I91" s="24" t="e">
        <f t="shared" si="7"/>
        <v>#N/A</v>
      </c>
      <c r="J91" s="10"/>
      <c r="K91" s="5"/>
      <c r="L91" s="5"/>
      <c r="M91" s="5"/>
      <c r="N91" s="5"/>
      <c r="O91" s="11"/>
      <c r="P91" s="10"/>
      <c r="Q91" s="5"/>
      <c r="R91" s="5"/>
      <c r="S91" s="5"/>
      <c r="T91" s="5"/>
      <c r="U91" s="11"/>
      <c r="V91" s="10"/>
      <c r="W91" s="5"/>
      <c r="X91" s="5"/>
      <c r="Y91" s="5"/>
      <c r="Z91" s="5"/>
      <c r="AA91" s="11"/>
      <c r="AB91" s="10"/>
      <c r="AC91" s="5"/>
      <c r="AD91" s="5"/>
      <c r="AE91" s="5"/>
      <c r="AF91" s="5"/>
      <c r="AG91" s="11"/>
      <c r="AH91" s="10"/>
      <c r="AI91" s="5"/>
      <c r="AJ91" s="5"/>
      <c r="AK91" s="5"/>
      <c r="AL91" s="5"/>
      <c r="AM91" s="11"/>
      <c r="AN91" s="10"/>
      <c r="AO91" s="5"/>
      <c r="AP91" s="5"/>
      <c r="AQ91" s="5"/>
      <c r="AR91" s="5"/>
      <c r="AS91" s="11"/>
      <c r="AT91" s="10"/>
      <c r="AU91" s="5"/>
      <c r="AV91" s="5"/>
      <c r="AW91" s="5"/>
      <c r="AX91" s="5"/>
      <c r="AY91" s="11"/>
    </row>
    <row r="92" spans="4:51" s="4" customFormat="1" hidden="1" x14ac:dyDescent="0.25">
      <c r="D92" s="8" t="s">
        <v>26</v>
      </c>
      <c r="E92" s="7" t="s">
        <v>5439</v>
      </c>
      <c r="F92" s="12" t="str">
        <f t="shared" si="1"/>
        <v>NE</v>
      </c>
      <c r="G92" s="13" t="e">
        <f t="shared" si="0"/>
        <v>#N/A</v>
      </c>
      <c r="H92" s="81" t="e">
        <f t="shared" si="6"/>
        <v>#N/A</v>
      </c>
      <c r="I92" s="24" t="e">
        <f t="shared" si="7"/>
        <v>#N/A</v>
      </c>
      <c r="J92" s="10"/>
      <c r="K92" s="5"/>
      <c r="L92" s="5"/>
      <c r="M92" s="5"/>
      <c r="N92" s="5"/>
      <c r="O92" s="11"/>
      <c r="P92" s="10"/>
      <c r="Q92" s="5"/>
      <c r="R92" s="5"/>
      <c r="S92" s="5"/>
      <c r="T92" s="5"/>
      <c r="U92" s="11"/>
      <c r="V92" s="10"/>
      <c r="W92" s="5"/>
      <c r="X92" s="5"/>
      <c r="Y92" s="5"/>
      <c r="Z92" s="5"/>
      <c r="AA92" s="11"/>
      <c r="AB92" s="10"/>
      <c r="AC92" s="5"/>
      <c r="AD92" s="5"/>
      <c r="AE92" s="5"/>
      <c r="AF92" s="5"/>
      <c r="AG92" s="11"/>
      <c r="AH92" s="10"/>
      <c r="AI92" s="5"/>
      <c r="AJ92" s="5"/>
      <c r="AK92" s="5"/>
      <c r="AL92" s="5"/>
      <c r="AM92" s="11"/>
      <c r="AN92" s="10"/>
      <c r="AO92" s="5"/>
      <c r="AP92" s="5"/>
      <c r="AQ92" s="5"/>
      <c r="AR92" s="5"/>
      <c r="AS92" s="11"/>
      <c r="AT92" s="10"/>
      <c r="AU92" s="5"/>
      <c r="AV92" s="5"/>
      <c r="AW92" s="5"/>
      <c r="AX92" s="5"/>
      <c r="AY92" s="11"/>
    </row>
    <row r="93" spans="4:51" s="4" customFormat="1" hidden="1" x14ac:dyDescent="0.25">
      <c r="D93" s="8" t="s">
        <v>27</v>
      </c>
      <c r="E93" s="7" t="s">
        <v>5440</v>
      </c>
      <c r="F93" s="12" t="str">
        <f t="shared" si="1"/>
        <v>NE</v>
      </c>
      <c r="G93" s="13" t="e">
        <f t="shared" si="0"/>
        <v>#N/A</v>
      </c>
      <c r="H93" s="81" t="e">
        <f t="shared" si="6"/>
        <v>#N/A</v>
      </c>
      <c r="I93" s="24" t="e">
        <f t="shared" si="7"/>
        <v>#N/A</v>
      </c>
      <c r="J93" s="10"/>
      <c r="K93" s="5"/>
      <c r="L93" s="5"/>
      <c r="M93" s="5"/>
      <c r="N93" s="5"/>
      <c r="O93" s="11"/>
      <c r="P93" s="10"/>
      <c r="Q93" s="5"/>
      <c r="R93" s="5"/>
      <c r="S93" s="5"/>
      <c r="T93" s="5"/>
      <c r="U93" s="11"/>
      <c r="V93" s="10"/>
      <c r="W93" s="5"/>
      <c r="X93" s="5"/>
      <c r="Y93" s="5"/>
      <c r="Z93" s="5"/>
      <c r="AA93" s="11"/>
      <c r="AB93" s="10"/>
      <c r="AC93" s="5"/>
      <c r="AD93" s="5"/>
      <c r="AE93" s="5"/>
      <c r="AF93" s="5"/>
      <c r="AG93" s="11"/>
      <c r="AH93" s="10"/>
      <c r="AI93" s="5"/>
      <c r="AJ93" s="5"/>
      <c r="AK93" s="5"/>
      <c r="AL93" s="5"/>
      <c r="AM93" s="11"/>
      <c r="AN93" s="10"/>
      <c r="AO93" s="5"/>
      <c r="AP93" s="5"/>
      <c r="AQ93" s="5"/>
      <c r="AR93" s="5"/>
      <c r="AS93" s="11"/>
      <c r="AT93" s="10"/>
      <c r="AU93" s="5"/>
      <c r="AV93" s="5"/>
      <c r="AW93" s="5"/>
      <c r="AX93" s="5"/>
      <c r="AY93" s="11"/>
    </row>
    <row r="94" spans="4:51" s="4" customFormat="1" hidden="1" x14ac:dyDescent="0.25">
      <c r="D94" s="8" t="s">
        <v>28</v>
      </c>
      <c r="E94" s="7" t="s">
        <v>5441</v>
      </c>
      <c r="F94" s="12" t="str">
        <f t="shared" si="1"/>
        <v>NE</v>
      </c>
      <c r="G94" s="13" t="e">
        <f t="shared" si="0"/>
        <v>#N/A</v>
      </c>
      <c r="H94" s="81" t="e">
        <f t="shared" si="6"/>
        <v>#N/A</v>
      </c>
      <c r="I94" s="24" t="e">
        <f t="shared" si="7"/>
        <v>#N/A</v>
      </c>
      <c r="J94" s="10"/>
      <c r="K94" s="5"/>
      <c r="L94" s="5"/>
      <c r="M94" s="5"/>
      <c r="N94" s="5"/>
      <c r="O94" s="11"/>
      <c r="P94" s="10"/>
      <c r="Q94" s="5"/>
      <c r="R94" s="5"/>
      <c r="S94" s="5"/>
      <c r="T94" s="5"/>
      <c r="U94" s="11"/>
      <c r="V94" s="10"/>
      <c r="W94" s="5"/>
      <c r="X94" s="5"/>
      <c r="Y94" s="5"/>
      <c r="Z94" s="5"/>
      <c r="AA94" s="11"/>
      <c r="AB94" s="10"/>
      <c r="AC94" s="5"/>
      <c r="AD94" s="5"/>
      <c r="AE94" s="5"/>
      <c r="AF94" s="5"/>
      <c r="AG94" s="11"/>
      <c r="AH94" s="10"/>
      <c r="AI94" s="5"/>
      <c r="AJ94" s="5"/>
      <c r="AK94" s="5"/>
      <c r="AL94" s="5"/>
      <c r="AM94" s="11"/>
      <c r="AN94" s="10"/>
      <c r="AO94" s="5"/>
      <c r="AP94" s="5"/>
      <c r="AQ94" s="5"/>
      <c r="AR94" s="5"/>
      <c r="AS94" s="11"/>
      <c r="AT94" s="10"/>
      <c r="AU94" s="5"/>
      <c r="AV94" s="5"/>
      <c r="AW94" s="5"/>
      <c r="AX94" s="5"/>
      <c r="AY94" s="11"/>
    </row>
    <row r="95" spans="4:51" s="4" customFormat="1" hidden="1" x14ac:dyDescent="0.25">
      <c r="D95" s="8" t="s">
        <v>28</v>
      </c>
      <c r="E95" s="7" t="s">
        <v>5442</v>
      </c>
      <c r="F95" s="12" t="str">
        <f t="shared" si="1"/>
        <v>NE</v>
      </c>
      <c r="G95" s="13" t="e">
        <f t="shared" si="0"/>
        <v>#N/A</v>
      </c>
      <c r="H95" s="81" t="e">
        <f t="shared" si="6"/>
        <v>#N/A</v>
      </c>
      <c r="I95" s="24" t="e">
        <f t="shared" si="7"/>
        <v>#N/A</v>
      </c>
      <c r="J95" s="10"/>
      <c r="K95" s="5"/>
      <c r="L95" s="5"/>
      <c r="M95" s="5"/>
      <c r="N95" s="5"/>
      <c r="O95" s="11"/>
      <c r="P95" s="10"/>
      <c r="Q95" s="5"/>
      <c r="R95" s="5"/>
      <c r="S95" s="5"/>
      <c r="T95" s="5"/>
      <c r="U95" s="11"/>
      <c r="V95" s="10"/>
      <c r="W95" s="5"/>
      <c r="X95" s="5"/>
      <c r="Y95" s="5"/>
      <c r="Z95" s="5"/>
      <c r="AA95" s="11"/>
      <c r="AB95" s="10"/>
      <c r="AC95" s="5"/>
      <c r="AD95" s="5"/>
      <c r="AE95" s="5"/>
      <c r="AF95" s="5"/>
      <c r="AG95" s="11"/>
      <c r="AH95" s="10"/>
      <c r="AI95" s="5"/>
      <c r="AJ95" s="5"/>
      <c r="AK95" s="5"/>
      <c r="AL95" s="5"/>
      <c r="AM95" s="11"/>
      <c r="AN95" s="10"/>
      <c r="AO95" s="5"/>
      <c r="AP95" s="5"/>
      <c r="AQ95" s="5"/>
      <c r="AR95" s="5"/>
      <c r="AS95" s="11"/>
      <c r="AT95" s="10"/>
      <c r="AU95" s="5"/>
      <c r="AV95" s="5"/>
      <c r="AW95" s="5"/>
      <c r="AX95" s="5"/>
      <c r="AY95" s="11"/>
    </row>
    <row r="96" spans="4:51" s="4" customFormat="1" hidden="1" x14ac:dyDescent="0.25">
      <c r="D96" s="8" t="s">
        <v>28</v>
      </c>
      <c r="E96" s="7" t="s">
        <v>5443</v>
      </c>
      <c r="F96" s="12" t="str">
        <f t="shared" si="1"/>
        <v>NE</v>
      </c>
      <c r="G96" s="13" t="e">
        <f t="shared" ref="G96:G159" si="8">IF($F96="","",INDEX($J96:$FH96,1,MATCH($F96,$J96:$FH96,)-1))</f>
        <v>#N/A</v>
      </c>
      <c r="H96" s="81" t="e">
        <f t="shared" si="6"/>
        <v>#N/A</v>
      </c>
      <c r="I96" s="24" t="e">
        <f t="shared" si="7"/>
        <v>#N/A</v>
      </c>
      <c r="J96" s="10"/>
      <c r="K96" s="5"/>
      <c r="L96" s="5"/>
      <c r="M96" s="5"/>
      <c r="N96" s="5"/>
      <c r="O96" s="11"/>
      <c r="P96" s="10"/>
      <c r="Q96" s="5"/>
      <c r="R96" s="5"/>
      <c r="S96" s="5"/>
      <c r="T96" s="5"/>
      <c r="U96" s="11"/>
      <c r="V96" s="10"/>
      <c r="W96" s="5"/>
      <c r="X96" s="5"/>
      <c r="Y96" s="5"/>
      <c r="Z96" s="5"/>
      <c r="AA96" s="11"/>
      <c r="AB96" s="10"/>
      <c r="AC96" s="5"/>
      <c r="AD96" s="5"/>
      <c r="AE96" s="5"/>
      <c r="AF96" s="5"/>
      <c r="AG96" s="11"/>
      <c r="AH96" s="10"/>
      <c r="AI96" s="5"/>
      <c r="AJ96" s="5"/>
      <c r="AK96" s="5"/>
      <c r="AL96" s="5"/>
      <c r="AM96" s="11"/>
      <c r="AN96" s="10"/>
      <c r="AO96" s="5"/>
      <c r="AP96" s="5"/>
      <c r="AQ96" s="5"/>
      <c r="AR96" s="5"/>
      <c r="AS96" s="11"/>
      <c r="AT96" s="10"/>
      <c r="AU96" s="5"/>
      <c r="AV96" s="5"/>
      <c r="AW96" s="5"/>
      <c r="AX96" s="5"/>
      <c r="AY96" s="11"/>
    </row>
    <row r="97" spans="4:51" s="4" customFormat="1" hidden="1" x14ac:dyDescent="0.25">
      <c r="D97" s="8" t="s">
        <v>28</v>
      </c>
      <c r="E97" s="7" t="s">
        <v>5444</v>
      </c>
      <c r="F97" s="12" t="str">
        <f t="shared" ref="F97:F160" si="9">IF(K97&lt;&gt;0,MAX(K97,Q97,W97,AC97),"NE")</f>
        <v>NE</v>
      </c>
      <c r="G97" s="13" t="e">
        <f t="shared" si="8"/>
        <v>#N/A</v>
      </c>
      <c r="H97" s="81" t="e">
        <f t="shared" si="6"/>
        <v>#N/A</v>
      </c>
      <c r="I97" s="24" t="e">
        <f t="shared" si="7"/>
        <v>#N/A</v>
      </c>
      <c r="J97" s="10"/>
      <c r="K97" s="5"/>
      <c r="L97" s="5"/>
      <c r="M97" s="5"/>
      <c r="N97" s="5"/>
      <c r="O97" s="11"/>
      <c r="P97" s="10"/>
      <c r="Q97" s="5"/>
      <c r="R97" s="5"/>
      <c r="S97" s="5"/>
      <c r="T97" s="5"/>
      <c r="U97" s="11"/>
      <c r="V97" s="10"/>
      <c r="W97" s="5"/>
      <c r="X97" s="5"/>
      <c r="Y97" s="5"/>
      <c r="Z97" s="5"/>
      <c r="AA97" s="11"/>
      <c r="AB97" s="10"/>
      <c r="AC97" s="5"/>
      <c r="AD97" s="5"/>
      <c r="AE97" s="5"/>
      <c r="AF97" s="5"/>
      <c r="AG97" s="11"/>
      <c r="AH97" s="10"/>
      <c r="AI97" s="5"/>
      <c r="AJ97" s="5"/>
      <c r="AK97" s="5"/>
      <c r="AL97" s="5"/>
      <c r="AM97" s="11"/>
      <c r="AN97" s="10"/>
      <c r="AO97" s="5"/>
      <c r="AP97" s="5"/>
      <c r="AQ97" s="5"/>
      <c r="AR97" s="5"/>
      <c r="AS97" s="11"/>
      <c r="AT97" s="10"/>
      <c r="AU97" s="5"/>
      <c r="AV97" s="5"/>
      <c r="AW97" s="5"/>
      <c r="AX97" s="5"/>
      <c r="AY97" s="11"/>
    </row>
    <row r="98" spans="4:51" s="4" customFormat="1" hidden="1" x14ac:dyDescent="0.25">
      <c r="D98" s="8" t="s">
        <v>28</v>
      </c>
      <c r="E98" s="7" t="s">
        <v>5445</v>
      </c>
      <c r="F98" s="12" t="str">
        <f t="shared" si="9"/>
        <v>NE</v>
      </c>
      <c r="G98" s="13" t="e">
        <f t="shared" si="8"/>
        <v>#N/A</v>
      </c>
      <c r="H98" s="81" t="e">
        <f t="shared" si="6"/>
        <v>#N/A</v>
      </c>
      <c r="I98" s="24" t="e">
        <f t="shared" si="7"/>
        <v>#N/A</v>
      </c>
      <c r="J98" s="10"/>
      <c r="K98" s="5"/>
      <c r="L98" s="5"/>
      <c r="M98" s="5"/>
      <c r="N98" s="5"/>
      <c r="O98" s="11"/>
      <c r="P98" s="10"/>
      <c r="Q98" s="5"/>
      <c r="R98" s="5"/>
      <c r="S98" s="5"/>
      <c r="T98" s="5"/>
      <c r="U98" s="11"/>
      <c r="V98" s="10"/>
      <c r="W98" s="5"/>
      <c r="X98" s="5"/>
      <c r="Y98" s="5"/>
      <c r="Z98" s="5"/>
      <c r="AA98" s="11"/>
      <c r="AB98" s="10"/>
      <c r="AC98" s="5"/>
      <c r="AD98" s="5"/>
      <c r="AE98" s="5"/>
      <c r="AF98" s="5"/>
      <c r="AG98" s="11"/>
      <c r="AH98" s="10"/>
      <c r="AI98" s="5"/>
      <c r="AJ98" s="5"/>
      <c r="AK98" s="5"/>
      <c r="AL98" s="5"/>
      <c r="AM98" s="11"/>
      <c r="AN98" s="10"/>
      <c r="AO98" s="5"/>
      <c r="AP98" s="5"/>
      <c r="AQ98" s="5"/>
      <c r="AR98" s="5"/>
      <c r="AS98" s="11"/>
      <c r="AT98" s="10"/>
      <c r="AU98" s="5"/>
      <c r="AV98" s="5"/>
      <c r="AW98" s="5"/>
      <c r="AX98" s="5"/>
      <c r="AY98" s="11"/>
    </row>
    <row r="99" spans="4:51" s="4" customFormat="1" hidden="1" x14ac:dyDescent="0.25">
      <c r="D99" s="8" t="s">
        <v>28</v>
      </c>
      <c r="E99" s="7" t="s">
        <v>5446</v>
      </c>
      <c r="F99" s="12" t="str">
        <f t="shared" si="9"/>
        <v>NE</v>
      </c>
      <c r="G99" s="13" t="e">
        <f t="shared" si="8"/>
        <v>#N/A</v>
      </c>
      <c r="H99" s="81" t="e">
        <f t="shared" si="6"/>
        <v>#N/A</v>
      </c>
      <c r="I99" s="24" t="e">
        <f t="shared" si="7"/>
        <v>#N/A</v>
      </c>
      <c r="J99" s="10"/>
      <c r="K99" s="5"/>
      <c r="L99" s="5"/>
      <c r="M99" s="5"/>
      <c r="N99" s="5"/>
      <c r="O99" s="11"/>
      <c r="P99" s="10"/>
      <c r="Q99" s="5"/>
      <c r="R99" s="5"/>
      <c r="S99" s="5"/>
      <c r="T99" s="5"/>
      <c r="U99" s="11"/>
      <c r="V99" s="10"/>
      <c r="W99" s="5"/>
      <c r="X99" s="5"/>
      <c r="Y99" s="5"/>
      <c r="Z99" s="5"/>
      <c r="AA99" s="11"/>
      <c r="AB99" s="10"/>
      <c r="AC99" s="5"/>
      <c r="AD99" s="5"/>
      <c r="AE99" s="5"/>
      <c r="AF99" s="5"/>
      <c r="AG99" s="11"/>
      <c r="AH99" s="10"/>
      <c r="AI99" s="5"/>
      <c r="AJ99" s="5"/>
      <c r="AK99" s="5"/>
      <c r="AL99" s="5"/>
      <c r="AM99" s="11"/>
      <c r="AN99" s="10"/>
      <c r="AO99" s="5"/>
      <c r="AP99" s="5"/>
      <c r="AQ99" s="5"/>
      <c r="AR99" s="5"/>
      <c r="AS99" s="11"/>
      <c r="AT99" s="10"/>
      <c r="AU99" s="5"/>
      <c r="AV99" s="5"/>
      <c r="AW99" s="5"/>
      <c r="AX99" s="5"/>
      <c r="AY99" s="11"/>
    </row>
    <row r="100" spans="4:51" s="4" customFormat="1" hidden="1" x14ac:dyDescent="0.25">
      <c r="D100" s="8" t="s">
        <v>28</v>
      </c>
      <c r="E100" s="7" t="s">
        <v>5447</v>
      </c>
      <c r="F100" s="12" t="str">
        <f t="shared" si="9"/>
        <v>NE</v>
      </c>
      <c r="G100" s="13" t="e">
        <f t="shared" si="8"/>
        <v>#N/A</v>
      </c>
      <c r="H100" s="81" t="e">
        <f t="shared" si="6"/>
        <v>#N/A</v>
      </c>
      <c r="I100" s="24" t="e">
        <f t="shared" si="7"/>
        <v>#N/A</v>
      </c>
      <c r="J100" s="10"/>
      <c r="K100" s="5"/>
      <c r="L100" s="5"/>
      <c r="M100" s="5"/>
      <c r="N100" s="5"/>
      <c r="O100" s="11"/>
      <c r="P100" s="10"/>
      <c r="Q100" s="5"/>
      <c r="R100" s="5"/>
      <c r="S100" s="5"/>
      <c r="T100" s="5"/>
      <c r="U100" s="11"/>
      <c r="V100" s="10"/>
      <c r="W100" s="5"/>
      <c r="X100" s="5"/>
      <c r="Y100" s="5"/>
      <c r="Z100" s="5"/>
      <c r="AA100" s="11"/>
      <c r="AB100" s="10"/>
      <c r="AC100" s="5"/>
      <c r="AD100" s="5"/>
      <c r="AE100" s="5"/>
      <c r="AF100" s="5"/>
      <c r="AG100" s="11"/>
      <c r="AH100" s="10"/>
      <c r="AI100" s="5"/>
      <c r="AJ100" s="5"/>
      <c r="AK100" s="5"/>
      <c r="AL100" s="5"/>
      <c r="AM100" s="11"/>
      <c r="AN100" s="10"/>
      <c r="AO100" s="5"/>
      <c r="AP100" s="5"/>
      <c r="AQ100" s="5"/>
      <c r="AR100" s="5"/>
      <c r="AS100" s="11"/>
      <c r="AT100" s="10"/>
      <c r="AU100" s="5"/>
      <c r="AV100" s="5"/>
      <c r="AW100" s="5"/>
      <c r="AX100" s="5"/>
      <c r="AY100" s="11"/>
    </row>
    <row r="101" spans="4:51" s="4" customFormat="1" hidden="1" x14ac:dyDescent="0.25">
      <c r="D101" s="8" t="s">
        <v>28</v>
      </c>
      <c r="E101" s="7" t="s">
        <v>5448</v>
      </c>
      <c r="F101" s="12" t="str">
        <f t="shared" si="9"/>
        <v>NE</v>
      </c>
      <c r="G101" s="13" t="e">
        <f t="shared" si="8"/>
        <v>#N/A</v>
      </c>
      <c r="H101" s="81" t="e">
        <f t="shared" si="6"/>
        <v>#N/A</v>
      </c>
      <c r="I101" s="24" t="e">
        <f t="shared" si="7"/>
        <v>#N/A</v>
      </c>
      <c r="J101" s="10"/>
      <c r="K101" s="5"/>
      <c r="L101" s="5"/>
      <c r="M101" s="5"/>
      <c r="N101" s="5"/>
      <c r="O101" s="11"/>
      <c r="P101" s="10"/>
      <c r="Q101" s="5"/>
      <c r="R101" s="5"/>
      <c r="S101" s="5"/>
      <c r="T101" s="5"/>
      <c r="U101" s="11"/>
      <c r="V101" s="10"/>
      <c r="W101" s="5"/>
      <c r="X101" s="5"/>
      <c r="Y101" s="5"/>
      <c r="Z101" s="5"/>
      <c r="AA101" s="11"/>
      <c r="AB101" s="10"/>
      <c r="AC101" s="5"/>
      <c r="AD101" s="5"/>
      <c r="AE101" s="5"/>
      <c r="AF101" s="5"/>
      <c r="AG101" s="11"/>
      <c r="AH101" s="10"/>
      <c r="AI101" s="5"/>
      <c r="AJ101" s="5"/>
      <c r="AK101" s="5"/>
      <c r="AL101" s="5"/>
      <c r="AM101" s="11"/>
      <c r="AN101" s="10"/>
      <c r="AO101" s="5"/>
      <c r="AP101" s="5"/>
      <c r="AQ101" s="5"/>
      <c r="AR101" s="5"/>
      <c r="AS101" s="11"/>
      <c r="AT101" s="10"/>
      <c r="AU101" s="5"/>
      <c r="AV101" s="5"/>
      <c r="AW101" s="5"/>
      <c r="AX101" s="5"/>
      <c r="AY101" s="11"/>
    </row>
    <row r="102" spans="4:51" s="4" customFormat="1" hidden="1" x14ac:dyDescent="0.25">
      <c r="D102" s="8" t="s">
        <v>28</v>
      </c>
      <c r="E102" s="7" t="s">
        <v>5449</v>
      </c>
      <c r="F102" s="12" t="str">
        <f t="shared" si="9"/>
        <v>NE</v>
      </c>
      <c r="G102" s="13" t="e">
        <f t="shared" si="8"/>
        <v>#N/A</v>
      </c>
      <c r="H102" s="81" t="e">
        <f t="shared" si="6"/>
        <v>#N/A</v>
      </c>
      <c r="I102" s="24" t="e">
        <f t="shared" si="7"/>
        <v>#N/A</v>
      </c>
      <c r="J102" s="10"/>
      <c r="K102" s="5"/>
      <c r="L102" s="5"/>
      <c r="M102" s="5"/>
      <c r="N102" s="5"/>
      <c r="O102" s="11"/>
      <c r="P102" s="10"/>
      <c r="Q102" s="5"/>
      <c r="R102" s="5"/>
      <c r="S102" s="5"/>
      <c r="T102" s="5"/>
      <c r="U102" s="11"/>
      <c r="V102" s="10"/>
      <c r="W102" s="5"/>
      <c r="X102" s="5"/>
      <c r="Y102" s="5"/>
      <c r="Z102" s="5"/>
      <c r="AA102" s="11"/>
      <c r="AB102" s="10"/>
      <c r="AC102" s="5"/>
      <c r="AD102" s="5"/>
      <c r="AE102" s="5"/>
      <c r="AF102" s="5"/>
      <c r="AG102" s="11"/>
      <c r="AH102" s="10"/>
      <c r="AI102" s="5"/>
      <c r="AJ102" s="5"/>
      <c r="AK102" s="5"/>
      <c r="AL102" s="5"/>
      <c r="AM102" s="11"/>
      <c r="AN102" s="10"/>
      <c r="AO102" s="5"/>
      <c r="AP102" s="5"/>
      <c r="AQ102" s="5"/>
      <c r="AR102" s="5"/>
      <c r="AS102" s="11"/>
      <c r="AT102" s="10"/>
      <c r="AU102" s="5"/>
      <c r="AV102" s="5"/>
      <c r="AW102" s="5"/>
      <c r="AX102" s="5"/>
      <c r="AY102" s="11"/>
    </row>
    <row r="103" spans="4:51" s="4" customFormat="1" hidden="1" x14ac:dyDescent="0.25">
      <c r="D103" s="8" t="s">
        <v>28</v>
      </c>
      <c r="E103" s="7" t="s">
        <v>5450</v>
      </c>
      <c r="F103" s="12" t="str">
        <f t="shared" si="9"/>
        <v>NE</v>
      </c>
      <c r="G103" s="13" t="e">
        <f t="shared" si="8"/>
        <v>#N/A</v>
      </c>
      <c r="H103" s="81" t="e">
        <f t="shared" si="6"/>
        <v>#N/A</v>
      </c>
      <c r="I103" s="24" t="e">
        <f t="shared" si="7"/>
        <v>#N/A</v>
      </c>
      <c r="J103" s="10"/>
      <c r="K103" s="5"/>
      <c r="L103" s="5"/>
      <c r="M103" s="5"/>
      <c r="N103" s="5"/>
      <c r="O103" s="11"/>
      <c r="P103" s="10"/>
      <c r="Q103" s="5"/>
      <c r="R103" s="5"/>
      <c r="S103" s="5"/>
      <c r="T103" s="5"/>
      <c r="U103" s="11"/>
      <c r="V103" s="10"/>
      <c r="W103" s="5"/>
      <c r="X103" s="5"/>
      <c r="Y103" s="5"/>
      <c r="Z103" s="5"/>
      <c r="AA103" s="11"/>
      <c r="AB103" s="10"/>
      <c r="AC103" s="5"/>
      <c r="AD103" s="5"/>
      <c r="AE103" s="5"/>
      <c r="AF103" s="5"/>
      <c r="AG103" s="11"/>
      <c r="AH103" s="10"/>
      <c r="AI103" s="5"/>
      <c r="AJ103" s="5"/>
      <c r="AK103" s="5"/>
      <c r="AL103" s="5"/>
      <c r="AM103" s="11"/>
      <c r="AN103" s="10"/>
      <c r="AO103" s="5"/>
      <c r="AP103" s="5"/>
      <c r="AQ103" s="5"/>
      <c r="AR103" s="5"/>
      <c r="AS103" s="11"/>
      <c r="AT103" s="10"/>
      <c r="AU103" s="5"/>
      <c r="AV103" s="5"/>
      <c r="AW103" s="5"/>
      <c r="AX103" s="5"/>
      <c r="AY103" s="11"/>
    </row>
    <row r="104" spans="4:51" s="4" customFormat="1" hidden="1" x14ac:dyDescent="0.25">
      <c r="D104" s="8" t="s">
        <v>28</v>
      </c>
      <c r="E104" s="7" t="s">
        <v>5451</v>
      </c>
      <c r="F104" s="12" t="str">
        <f t="shared" si="9"/>
        <v>NE</v>
      </c>
      <c r="G104" s="13" t="e">
        <f t="shared" si="8"/>
        <v>#N/A</v>
      </c>
      <c r="H104" s="81" t="e">
        <f t="shared" si="6"/>
        <v>#N/A</v>
      </c>
      <c r="I104" s="24" t="e">
        <f t="shared" si="7"/>
        <v>#N/A</v>
      </c>
      <c r="J104" s="10"/>
      <c r="K104" s="5"/>
      <c r="L104" s="5"/>
      <c r="M104" s="5"/>
      <c r="N104" s="5"/>
      <c r="O104" s="11"/>
      <c r="P104" s="10"/>
      <c r="Q104" s="5"/>
      <c r="R104" s="5"/>
      <c r="S104" s="5"/>
      <c r="T104" s="5"/>
      <c r="U104" s="11"/>
      <c r="V104" s="10"/>
      <c r="W104" s="5"/>
      <c r="X104" s="5"/>
      <c r="Y104" s="5"/>
      <c r="Z104" s="5"/>
      <c r="AA104" s="11"/>
      <c r="AB104" s="10"/>
      <c r="AC104" s="5"/>
      <c r="AD104" s="5"/>
      <c r="AE104" s="5"/>
      <c r="AF104" s="5"/>
      <c r="AG104" s="11"/>
      <c r="AH104" s="10"/>
      <c r="AI104" s="5"/>
      <c r="AJ104" s="5"/>
      <c r="AK104" s="5"/>
      <c r="AL104" s="5"/>
      <c r="AM104" s="11"/>
      <c r="AN104" s="10"/>
      <c r="AO104" s="5"/>
      <c r="AP104" s="5"/>
      <c r="AQ104" s="5"/>
      <c r="AR104" s="5"/>
      <c r="AS104" s="11"/>
      <c r="AT104" s="10"/>
      <c r="AU104" s="5"/>
      <c r="AV104" s="5"/>
      <c r="AW104" s="5"/>
      <c r="AX104" s="5"/>
      <c r="AY104" s="11"/>
    </row>
    <row r="105" spans="4:51" s="4" customFormat="1" hidden="1" x14ac:dyDescent="0.25">
      <c r="D105" s="8" t="s">
        <v>28</v>
      </c>
      <c r="E105" s="7" t="s">
        <v>5452</v>
      </c>
      <c r="F105" s="12" t="str">
        <f t="shared" si="9"/>
        <v>NE</v>
      </c>
      <c r="G105" s="13" t="e">
        <f t="shared" si="8"/>
        <v>#N/A</v>
      </c>
      <c r="H105" s="81" t="e">
        <f t="shared" si="6"/>
        <v>#N/A</v>
      </c>
      <c r="I105" s="24" t="e">
        <f t="shared" si="7"/>
        <v>#N/A</v>
      </c>
      <c r="J105" s="10"/>
      <c r="K105" s="5"/>
      <c r="L105" s="5"/>
      <c r="M105" s="5"/>
      <c r="N105" s="5"/>
      <c r="O105" s="11"/>
      <c r="P105" s="10"/>
      <c r="Q105" s="5"/>
      <c r="R105" s="5"/>
      <c r="S105" s="5"/>
      <c r="T105" s="5"/>
      <c r="U105" s="11"/>
      <c r="V105" s="10"/>
      <c r="W105" s="5"/>
      <c r="X105" s="5"/>
      <c r="Y105" s="5"/>
      <c r="Z105" s="5"/>
      <c r="AA105" s="11"/>
      <c r="AB105" s="10"/>
      <c r="AC105" s="5"/>
      <c r="AD105" s="5"/>
      <c r="AE105" s="5"/>
      <c r="AF105" s="5"/>
      <c r="AG105" s="11"/>
      <c r="AH105" s="10"/>
      <c r="AI105" s="5"/>
      <c r="AJ105" s="5"/>
      <c r="AK105" s="5"/>
      <c r="AL105" s="5"/>
      <c r="AM105" s="11"/>
      <c r="AN105" s="10"/>
      <c r="AO105" s="5"/>
      <c r="AP105" s="5"/>
      <c r="AQ105" s="5"/>
      <c r="AR105" s="5"/>
      <c r="AS105" s="11"/>
      <c r="AT105" s="10"/>
      <c r="AU105" s="5"/>
      <c r="AV105" s="5"/>
      <c r="AW105" s="5"/>
      <c r="AX105" s="5"/>
      <c r="AY105" s="11"/>
    </row>
    <row r="106" spans="4:51" s="4" customFormat="1" hidden="1" x14ac:dyDescent="0.25">
      <c r="D106" s="8" t="s">
        <v>28</v>
      </c>
      <c r="E106" s="7" t="s">
        <v>5453</v>
      </c>
      <c r="F106" s="12" t="str">
        <f t="shared" si="9"/>
        <v>NE</v>
      </c>
      <c r="G106" s="13" t="e">
        <f t="shared" si="8"/>
        <v>#N/A</v>
      </c>
      <c r="H106" s="81" t="e">
        <f t="shared" si="6"/>
        <v>#N/A</v>
      </c>
      <c r="I106" s="24" t="e">
        <f t="shared" si="7"/>
        <v>#N/A</v>
      </c>
      <c r="J106" s="10"/>
      <c r="K106" s="5"/>
      <c r="L106" s="5"/>
      <c r="M106" s="5"/>
      <c r="N106" s="5"/>
      <c r="O106" s="11"/>
      <c r="P106" s="10"/>
      <c r="Q106" s="5"/>
      <c r="R106" s="5"/>
      <c r="S106" s="5"/>
      <c r="T106" s="5"/>
      <c r="U106" s="11"/>
      <c r="V106" s="10"/>
      <c r="W106" s="5"/>
      <c r="X106" s="5"/>
      <c r="Y106" s="5"/>
      <c r="Z106" s="5"/>
      <c r="AA106" s="11"/>
      <c r="AB106" s="10"/>
      <c r="AC106" s="5"/>
      <c r="AD106" s="5"/>
      <c r="AE106" s="5"/>
      <c r="AF106" s="5"/>
      <c r="AG106" s="11"/>
      <c r="AH106" s="10"/>
      <c r="AI106" s="5"/>
      <c r="AJ106" s="5"/>
      <c r="AK106" s="5"/>
      <c r="AL106" s="5"/>
      <c r="AM106" s="11"/>
      <c r="AN106" s="10"/>
      <c r="AO106" s="5"/>
      <c r="AP106" s="5"/>
      <c r="AQ106" s="5"/>
      <c r="AR106" s="5"/>
      <c r="AS106" s="11"/>
      <c r="AT106" s="10"/>
      <c r="AU106" s="5"/>
      <c r="AV106" s="5"/>
      <c r="AW106" s="5"/>
      <c r="AX106" s="5"/>
      <c r="AY106" s="11"/>
    </row>
    <row r="107" spans="4:51" s="4" customFormat="1" hidden="1" x14ac:dyDescent="0.25">
      <c r="D107" s="8" t="s">
        <v>28</v>
      </c>
      <c r="E107" s="7" t="s">
        <v>5454</v>
      </c>
      <c r="F107" s="12" t="str">
        <f t="shared" si="9"/>
        <v>NE</v>
      </c>
      <c r="G107" s="13" t="e">
        <f t="shared" si="8"/>
        <v>#N/A</v>
      </c>
      <c r="H107" s="81" t="e">
        <f t="shared" si="6"/>
        <v>#N/A</v>
      </c>
      <c r="I107" s="24" t="e">
        <f t="shared" si="7"/>
        <v>#N/A</v>
      </c>
      <c r="J107" s="10"/>
      <c r="K107" s="5"/>
      <c r="L107" s="5"/>
      <c r="M107" s="5"/>
      <c r="N107" s="5"/>
      <c r="O107" s="11"/>
      <c r="P107" s="10"/>
      <c r="Q107" s="5"/>
      <c r="R107" s="5"/>
      <c r="S107" s="5"/>
      <c r="T107" s="5"/>
      <c r="U107" s="11"/>
      <c r="V107" s="10"/>
      <c r="W107" s="5"/>
      <c r="X107" s="5"/>
      <c r="Y107" s="5"/>
      <c r="Z107" s="5"/>
      <c r="AA107" s="11"/>
      <c r="AB107" s="10"/>
      <c r="AC107" s="5"/>
      <c r="AD107" s="5"/>
      <c r="AE107" s="5"/>
      <c r="AF107" s="5"/>
      <c r="AG107" s="11"/>
      <c r="AH107" s="10"/>
      <c r="AI107" s="5"/>
      <c r="AJ107" s="5"/>
      <c r="AK107" s="5"/>
      <c r="AL107" s="5"/>
      <c r="AM107" s="11"/>
      <c r="AN107" s="10"/>
      <c r="AO107" s="5"/>
      <c r="AP107" s="5"/>
      <c r="AQ107" s="5"/>
      <c r="AR107" s="5"/>
      <c r="AS107" s="11"/>
      <c r="AT107" s="10"/>
      <c r="AU107" s="5"/>
      <c r="AV107" s="5"/>
      <c r="AW107" s="5"/>
      <c r="AX107" s="5"/>
      <c r="AY107" s="11"/>
    </row>
    <row r="108" spans="4:51" s="4" customFormat="1" hidden="1" x14ac:dyDescent="0.25">
      <c r="D108" s="8" t="s">
        <v>28</v>
      </c>
      <c r="E108" s="7" t="s">
        <v>5455</v>
      </c>
      <c r="F108" s="12" t="str">
        <f t="shared" si="9"/>
        <v>NE</v>
      </c>
      <c r="G108" s="13" t="e">
        <f t="shared" si="8"/>
        <v>#N/A</v>
      </c>
      <c r="H108" s="81" t="e">
        <f t="shared" si="6"/>
        <v>#N/A</v>
      </c>
      <c r="I108" s="24" t="e">
        <f t="shared" si="7"/>
        <v>#N/A</v>
      </c>
      <c r="J108" s="10"/>
      <c r="K108" s="5"/>
      <c r="L108" s="5"/>
      <c r="M108" s="5"/>
      <c r="N108" s="5"/>
      <c r="O108" s="11"/>
      <c r="P108" s="10"/>
      <c r="Q108" s="5"/>
      <c r="R108" s="5"/>
      <c r="S108" s="5"/>
      <c r="T108" s="5"/>
      <c r="U108" s="11"/>
      <c r="V108" s="10"/>
      <c r="W108" s="5"/>
      <c r="X108" s="5"/>
      <c r="Y108" s="5"/>
      <c r="Z108" s="5"/>
      <c r="AA108" s="11"/>
      <c r="AB108" s="10"/>
      <c r="AC108" s="5"/>
      <c r="AD108" s="5"/>
      <c r="AE108" s="5"/>
      <c r="AF108" s="5"/>
      <c r="AG108" s="11"/>
      <c r="AH108" s="10"/>
      <c r="AI108" s="5"/>
      <c r="AJ108" s="5"/>
      <c r="AK108" s="5"/>
      <c r="AL108" s="5"/>
      <c r="AM108" s="11"/>
      <c r="AN108" s="10"/>
      <c r="AO108" s="5"/>
      <c r="AP108" s="5"/>
      <c r="AQ108" s="5"/>
      <c r="AR108" s="5"/>
      <c r="AS108" s="11"/>
      <c r="AT108" s="10"/>
      <c r="AU108" s="5"/>
      <c r="AV108" s="5"/>
      <c r="AW108" s="5"/>
      <c r="AX108" s="5"/>
      <c r="AY108" s="11"/>
    </row>
    <row r="109" spans="4:51" s="4" customFormat="1" hidden="1" x14ac:dyDescent="0.25">
      <c r="D109" s="8" t="s">
        <v>28</v>
      </c>
      <c r="E109" s="7" t="s">
        <v>5456</v>
      </c>
      <c r="F109" s="12" t="str">
        <f t="shared" si="9"/>
        <v>NE</v>
      </c>
      <c r="G109" s="13" t="e">
        <f t="shared" si="8"/>
        <v>#N/A</v>
      </c>
      <c r="H109" s="81" t="e">
        <f t="shared" si="6"/>
        <v>#N/A</v>
      </c>
      <c r="I109" s="24" t="e">
        <f t="shared" si="7"/>
        <v>#N/A</v>
      </c>
      <c r="J109" s="10"/>
      <c r="K109" s="5"/>
      <c r="L109" s="5"/>
      <c r="M109" s="5"/>
      <c r="N109" s="5"/>
      <c r="O109" s="11"/>
      <c r="P109" s="10"/>
      <c r="Q109" s="5"/>
      <c r="R109" s="5"/>
      <c r="S109" s="5"/>
      <c r="T109" s="5"/>
      <c r="U109" s="11"/>
      <c r="V109" s="10"/>
      <c r="W109" s="5"/>
      <c r="X109" s="5"/>
      <c r="Y109" s="5"/>
      <c r="Z109" s="5"/>
      <c r="AA109" s="11"/>
      <c r="AB109" s="10"/>
      <c r="AC109" s="5"/>
      <c r="AD109" s="5"/>
      <c r="AE109" s="5"/>
      <c r="AF109" s="5"/>
      <c r="AG109" s="11"/>
      <c r="AH109" s="10"/>
      <c r="AI109" s="5"/>
      <c r="AJ109" s="5"/>
      <c r="AK109" s="5"/>
      <c r="AL109" s="5"/>
      <c r="AM109" s="11"/>
      <c r="AN109" s="10"/>
      <c r="AO109" s="5"/>
      <c r="AP109" s="5"/>
      <c r="AQ109" s="5"/>
      <c r="AR109" s="5"/>
      <c r="AS109" s="11"/>
      <c r="AT109" s="10"/>
      <c r="AU109" s="5"/>
      <c r="AV109" s="5"/>
      <c r="AW109" s="5"/>
      <c r="AX109" s="5"/>
      <c r="AY109" s="11"/>
    </row>
    <row r="110" spans="4:51" s="4" customFormat="1" hidden="1" x14ac:dyDescent="0.25">
      <c r="D110" s="8" t="s">
        <v>28</v>
      </c>
      <c r="E110" s="7" t="s">
        <v>5457</v>
      </c>
      <c r="F110" s="12" t="str">
        <f t="shared" si="9"/>
        <v>NE</v>
      </c>
      <c r="G110" s="13" t="e">
        <f t="shared" si="8"/>
        <v>#N/A</v>
      </c>
      <c r="H110" s="81" t="e">
        <f t="shared" si="6"/>
        <v>#N/A</v>
      </c>
      <c r="I110" s="24" t="e">
        <f t="shared" si="7"/>
        <v>#N/A</v>
      </c>
      <c r="J110" s="10"/>
      <c r="K110" s="5"/>
      <c r="L110" s="5"/>
      <c r="M110" s="5"/>
      <c r="N110" s="5"/>
      <c r="O110" s="11"/>
      <c r="P110" s="10"/>
      <c r="Q110" s="5"/>
      <c r="R110" s="5"/>
      <c r="S110" s="5"/>
      <c r="T110" s="5"/>
      <c r="U110" s="11"/>
      <c r="V110" s="10"/>
      <c r="W110" s="5"/>
      <c r="X110" s="5"/>
      <c r="Y110" s="5"/>
      <c r="Z110" s="5"/>
      <c r="AA110" s="11"/>
      <c r="AB110" s="10"/>
      <c r="AC110" s="5"/>
      <c r="AD110" s="5"/>
      <c r="AE110" s="5"/>
      <c r="AF110" s="5"/>
      <c r="AG110" s="11"/>
      <c r="AH110" s="10"/>
      <c r="AI110" s="5"/>
      <c r="AJ110" s="5"/>
      <c r="AK110" s="5"/>
      <c r="AL110" s="5"/>
      <c r="AM110" s="11"/>
      <c r="AN110" s="10"/>
      <c r="AO110" s="5"/>
      <c r="AP110" s="5"/>
      <c r="AQ110" s="5"/>
      <c r="AR110" s="5"/>
      <c r="AS110" s="11"/>
      <c r="AT110" s="10"/>
      <c r="AU110" s="5"/>
      <c r="AV110" s="5"/>
      <c r="AW110" s="5"/>
      <c r="AX110" s="5"/>
      <c r="AY110" s="11"/>
    </row>
    <row r="111" spans="4:51" s="4" customFormat="1" hidden="1" x14ac:dyDescent="0.25">
      <c r="D111" s="8" t="s">
        <v>28</v>
      </c>
      <c r="E111" s="7" t="s">
        <v>5458</v>
      </c>
      <c r="F111" s="12" t="str">
        <f t="shared" si="9"/>
        <v>NE</v>
      </c>
      <c r="G111" s="13" t="e">
        <f t="shared" si="8"/>
        <v>#N/A</v>
      </c>
      <c r="H111" s="81" t="e">
        <f t="shared" si="6"/>
        <v>#N/A</v>
      </c>
      <c r="I111" s="24" t="e">
        <f t="shared" si="7"/>
        <v>#N/A</v>
      </c>
      <c r="J111" s="10"/>
      <c r="K111" s="5"/>
      <c r="L111" s="5"/>
      <c r="M111" s="5"/>
      <c r="N111" s="5"/>
      <c r="O111" s="11"/>
      <c r="P111" s="10"/>
      <c r="Q111" s="5"/>
      <c r="R111" s="5"/>
      <c r="S111" s="5"/>
      <c r="T111" s="5"/>
      <c r="U111" s="11"/>
      <c r="V111" s="10"/>
      <c r="W111" s="5"/>
      <c r="X111" s="5"/>
      <c r="Y111" s="5"/>
      <c r="Z111" s="5"/>
      <c r="AA111" s="11"/>
      <c r="AB111" s="10"/>
      <c r="AC111" s="5"/>
      <c r="AD111" s="5"/>
      <c r="AE111" s="5"/>
      <c r="AF111" s="5"/>
      <c r="AG111" s="11"/>
      <c r="AH111" s="10"/>
      <c r="AI111" s="5"/>
      <c r="AJ111" s="5"/>
      <c r="AK111" s="5"/>
      <c r="AL111" s="5"/>
      <c r="AM111" s="11"/>
      <c r="AN111" s="10"/>
      <c r="AO111" s="5"/>
      <c r="AP111" s="5"/>
      <c r="AQ111" s="5"/>
      <c r="AR111" s="5"/>
      <c r="AS111" s="11"/>
      <c r="AT111" s="10"/>
      <c r="AU111" s="5"/>
      <c r="AV111" s="5"/>
      <c r="AW111" s="5"/>
      <c r="AX111" s="5"/>
      <c r="AY111" s="11"/>
    </row>
    <row r="112" spans="4:51" s="4" customFormat="1" hidden="1" x14ac:dyDescent="0.25">
      <c r="D112" s="8" t="s">
        <v>28</v>
      </c>
      <c r="E112" s="7" t="s">
        <v>5459</v>
      </c>
      <c r="F112" s="12" t="str">
        <f t="shared" si="9"/>
        <v>NE</v>
      </c>
      <c r="G112" s="13" t="e">
        <f t="shared" si="8"/>
        <v>#N/A</v>
      </c>
      <c r="H112" s="81" t="e">
        <f t="shared" si="6"/>
        <v>#N/A</v>
      </c>
      <c r="I112" s="24" t="e">
        <f t="shared" si="7"/>
        <v>#N/A</v>
      </c>
      <c r="J112" s="10"/>
      <c r="K112" s="5"/>
      <c r="L112" s="5"/>
      <c r="M112" s="5"/>
      <c r="N112" s="5"/>
      <c r="O112" s="11"/>
      <c r="P112" s="10"/>
      <c r="Q112" s="5"/>
      <c r="R112" s="5"/>
      <c r="S112" s="5"/>
      <c r="T112" s="5"/>
      <c r="U112" s="11"/>
      <c r="V112" s="10"/>
      <c r="W112" s="5"/>
      <c r="X112" s="5"/>
      <c r="Y112" s="5"/>
      <c r="Z112" s="5"/>
      <c r="AA112" s="11"/>
      <c r="AB112" s="10"/>
      <c r="AC112" s="5"/>
      <c r="AD112" s="5"/>
      <c r="AE112" s="5"/>
      <c r="AF112" s="5"/>
      <c r="AG112" s="11"/>
      <c r="AH112" s="10"/>
      <c r="AI112" s="5"/>
      <c r="AJ112" s="5"/>
      <c r="AK112" s="5"/>
      <c r="AL112" s="5"/>
      <c r="AM112" s="11"/>
      <c r="AN112" s="10"/>
      <c r="AO112" s="5"/>
      <c r="AP112" s="5"/>
      <c r="AQ112" s="5"/>
      <c r="AR112" s="5"/>
      <c r="AS112" s="11"/>
      <c r="AT112" s="10"/>
      <c r="AU112" s="5"/>
      <c r="AV112" s="5"/>
      <c r="AW112" s="5"/>
      <c r="AX112" s="5"/>
      <c r="AY112" s="11"/>
    </row>
    <row r="113" spans="4:51" s="4" customFormat="1" hidden="1" x14ac:dyDescent="0.25">
      <c r="D113" s="8" t="s">
        <v>28</v>
      </c>
      <c r="E113" s="7" t="s">
        <v>5460</v>
      </c>
      <c r="F113" s="12" t="str">
        <f t="shared" si="9"/>
        <v>NE</v>
      </c>
      <c r="G113" s="13" t="e">
        <f t="shared" si="8"/>
        <v>#N/A</v>
      </c>
      <c r="H113" s="81" t="e">
        <f t="shared" si="6"/>
        <v>#N/A</v>
      </c>
      <c r="I113" s="24" t="e">
        <f t="shared" si="7"/>
        <v>#N/A</v>
      </c>
      <c r="J113" s="10"/>
      <c r="K113" s="5"/>
      <c r="L113" s="5"/>
      <c r="M113" s="5"/>
      <c r="N113" s="5"/>
      <c r="O113" s="11"/>
      <c r="P113" s="10"/>
      <c r="Q113" s="5"/>
      <c r="R113" s="5"/>
      <c r="S113" s="5"/>
      <c r="T113" s="5"/>
      <c r="U113" s="11"/>
      <c r="V113" s="10"/>
      <c r="W113" s="5"/>
      <c r="X113" s="5"/>
      <c r="Y113" s="5"/>
      <c r="Z113" s="5"/>
      <c r="AA113" s="11"/>
      <c r="AB113" s="10"/>
      <c r="AC113" s="5"/>
      <c r="AD113" s="5"/>
      <c r="AE113" s="5"/>
      <c r="AF113" s="5"/>
      <c r="AG113" s="11"/>
      <c r="AH113" s="10"/>
      <c r="AI113" s="5"/>
      <c r="AJ113" s="5"/>
      <c r="AK113" s="5"/>
      <c r="AL113" s="5"/>
      <c r="AM113" s="11"/>
      <c r="AN113" s="10"/>
      <c r="AO113" s="5"/>
      <c r="AP113" s="5"/>
      <c r="AQ113" s="5"/>
      <c r="AR113" s="5"/>
      <c r="AS113" s="11"/>
      <c r="AT113" s="10"/>
      <c r="AU113" s="5"/>
      <c r="AV113" s="5"/>
      <c r="AW113" s="5"/>
      <c r="AX113" s="5"/>
      <c r="AY113" s="11"/>
    </row>
    <row r="114" spans="4:51" s="4" customFormat="1" hidden="1" x14ac:dyDescent="0.25">
      <c r="D114" s="8" t="s">
        <v>28</v>
      </c>
      <c r="E114" s="7" t="s">
        <v>5461</v>
      </c>
      <c r="F114" s="12" t="str">
        <f t="shared" si="9"/>
        <v>NE</v>
      </c>
      <c r="G114" s="13" t="e">
        <f t="shared" si="8"/>
        <v>#N/A</v>
      </c>
      <c r="H114" s="81" t="e">
        <f t="shared" si="6"/>
        <v>#N/A</v>
      </c>
      <c r="I114" s="24" t="e">
        <f t="shared" si="7"/>
        <v>#N/A</v>
      </c>
      <c r="J114" s="10"/>
      <c r="K114" s="5"/>
      <c r="L114" s="5"/>
      <c r="M114" s="5"/>
      <c r="N114" s="5"/>
      <c r="O114" s="11"/>
      <c r="P114" s="10"/>
      <c r="Q114" s="5"/>
      <c r="R114" s="5"/>
      <c r="S114" s="5"/>
      <c r="T114" s="5"/>
      <c r="U114" s="11"/>
      <c r="V114" s="10"/>
      <c r="W114" s="5"/>
      <c r="X114" s="5"/>
      <c r="Y114" s="5"/>
      <c r="Z114" s="5"/>
      <c r="AA114" s="11"/>
      <c r="AB114" s="10"/>
      <c r="AC114" s="5"/>
      <c r="AD114" s="5"/>
      <c r="AE114" s="5"/>
      <c r="AF114" s="5"/>
      <c r="AG114" s="11"/>
      <c r="AH114" s="10"/>
      <c r="AI114" s="5"/>
      <c r="AJ114" s="5"/>
      <c r="AK114" s="5"/>
      <c r="AL114" s="5"/>
      <c r="AM114" s="11"/>
      <c r="AN114" s="10"/>
      <c r="AO114" s="5"/>
      <c r="AP114" s="5"/>
      <c r="AQ114" s="5"/>
      <c r="AR114" s="5"/>
      <c r="AS114" s="11"/>
      <c r="AT114" s="10"/>
      <c r="AU114" s="5"/>
      <c r="AV114" s="5"/>
      <c r="AW114" s="5"/>
      <c r="AX114" s="5"/>
      <c r="AY114" s="11"/>
    </row>
    <row r="115" spans="4:51" s="4" customFormat="1" hidden="1" x14ac:dyDescent="0.25">
      <c r="D115" s="8" t="s">
        <v>28</v>
      </c>
      <c r="E115" s="7" t="s">
        <v>5462</v>
      </c>
      <c r="F115" s="12" t="str">
        <f t="shared" si="9"/>
        <v>NE</v>
      </c>
      <c r="G115" s="13" t="e">
        <f t="shared" si="8"/>
        <v>#N/A</v>
      </c>
      <c r="H115" s="81" t="e">
        <f t="shared" si="6"/>
        <v>#N/A</v>
      </c>
      <c r="I115" s="24" t="e">
        <f t="shared" si="7"/>
        <v>#N/A</v>
      </c>
      <c r="J115" s="10"/>
      <c r="K115" s="5"/>
      <c r="L115" s="5"/>
      <c r="M115" s="5"/>
      <c r="N115" s="5"/>
      <c r="O115" s="11"/>
      <c r="P115" s="10"/>
      <c r="Q115" s="5"/>
      <c r="R115" s="5"/>
      <c r="S115" s="5"/>
      <c r="T115" s="5"/>
      <c r="U115" s="11"/>
      <c r="V115" s="10"/>
      <c r="W115" s="5"/>
      <c r="X115" s="5"/>
      <c r="Y115" s="5"/>
      <c r="Z115" s="5"/>
      <c r="AA115" s="11"/>
      <c r="AB115" s="10"/>
      <c r="AC115" s="5"/>
      <c r="AD115" s="5"/>
      <c r="AE115" s="5"/>
      <c r="AF115" s="5"/>
      <c r="AG115" s="11"/>
      <c r="AH115" s="10"/>
      <c r="AI115" s="5"/>
      <c r="AJ115" s="5"/>
      <c r="AK115" s="5"/>
      <c r="AL115" s="5"/>
      <c r="AM115" s="11"/>
      <c r="AN115" s="10"/>
      <c r="AO115" s="5"/>
      <c r="AP115" s="5"/>
      <c r="AQ115" s="5"/>
      <c r="AR115" s="5"/>
      <c r="AS115" s="11"/>
      <c r="AT115" s="10"/>
      <c r="AU115" s="5"/>
      <c r="AV115" s="5"/>
      <c r="AW115" s="5"/>
      <c r="AX115" s="5"/>
      <c r="AY115" s="11"/>
    </row>
    <row r="116" spans="4:51" s="4" customFormat="1" hidden="1" x14ac:dyDescent="0.25">
      <c r="D116" s="8" t="s">
        <v>28</v>
      </c>
      <c r="E116" s="7" t="s">
        <v>5463</v>
      </c>
      <c r="F116" s="12" t="str">
        <f t="shared" si="9"/>
        <v>NE</v>
      </c>
      <c r="G116" s="13" t="e">
        <f t="shared" si="8"/>
        <v>#N/A</v>
      </c>
      <c r="H116" s="81" t="e">
        <f t="shared" si="6"/>
        <v>#N/A</v>
      </c>
      <c r="I116" s="24" t="e">
        <f t="shared" si="7"/>
        <v>#N/A</v>
      </c>
      <c r="J116" s="10"/>
      <c r="K116" s="5"/>
      <c r="L116" s="5"/>
      <c r="M116" s="5"/>
      <c r="N116" s="5"/>
      <c r="O116" s="11"/>
      <c r="P116" s="10"/>
      <c r="Q116" s="5"/>
      <c r="R116" s="5"/>
      <c r="S116" s="5"/>
      <c r="T116" s="5"/>
      <c r="U116" s="11"/>
      <c r="V116" s="10"/>
      <c r="W116" s="5"/>
      <c r="X116" s="5"/>
      <c r="Y116" s="5"/>
      <c r="Z116" s="5"/>
      <c r="AA116" s="11"/>
      <c r="AB116" s="10"/>
      <c r="AC116" s="5"/>
      <c r="AD116" s="5"/>
      <c r="AE116" s="5"/>
      <c r="AF116" s="5"/>
      <c r="AG116" s="11"/>
      <c r="AH116" s="10"/>
      <c r="AI116" s="5"/>
      <c r="AJ116" s="5"/>
      <c r="AK116" s="5"/>
      <c r="AL116" s="5"/>
      <c r="AM116" s="11"/>
      <c r="AN116" s="10"/>
      <c r="AO116" s="5"/>
      <c r="AP116" s="5"/>
      <c r="AQ116" s="5"/>
      <c r="AR116" s="5"/>
      <c r="AS116" s="11"/>
      <c r="AT116" s="10"/>
      <c r="AU116" s="5"/>
      <c r="AV116" s="5"/>
      <c r="AW116" s="5"/>
      <c r="AX116" s="5"/>
      <c r="AY116" s="11"/>
    </row>
    <row r="117" spans="4:51" s="4" customFormat="1" hidden="1" x14ac:dyDescent="0.25">
      <c r="D117" s="8" t="s">
        <v>28</v>
      </c>
      <c r="E117" s="7" t="s">
        <v>5464</v>
      </c>
      <c r="F117" s="12" t="str">
        <f t="shared" si="9"/>
        <v>NE</v>
      </c>
      <c r="G117" s="13" t="e">
        <f t="shared" si="8"/>
        <v>#N/A</v>
      </c>
      <c r="H117" s="81" t="e">
        <f t="shared" si="6"/>
        <v>#N/A</v>
      </c>
      <c r="I117" s="24" t="e">
        <f t="shared" si="7"/>
        <v>#N/A</v>
      </c>
      <c r="J117" s="10"/>
      <c r="K117" s="5"/>
      <c r="L117" s="5"/>
      <c r="M117" s="5"/>
      <c r="N117" s="5"/>
      <c r="O117" s="11"/>
      <c r="P117" s="10"/>
      <c r="Q117" s="5"/>
      <c r="R117" s="5"/>
      <c r="S117" s="5"/>
      <c r="T117" s="5"/>
      <c r="U117" s="11"/>
      <c r="V117" s="10"/>
      <c r="W117" s="5"/>
      <c r="X117" s="5"/>
      <c r="Y117" s="5"/>
      <c r="Z117" s="5"/>
      <c r="AA117" s="11"/>
      <c r="AB117" s="10"/>
      <c r="AC117" s="5"/>
      <c r="AD117" s="5"/>
      <c r="AE117" s="5"/>
      <c r="AF117" s="5"/>
      <c r="AG117" s="11"/>
      <c r="AH117" s="10"/>
      <c r="AI117" s="5"/>
      <c r="AJ117" s="5"/>
      <c r="AK117" s="5"/>
      <c r="AL117" s="5"/>
      <c r="AM117" s="11"/>
      <c r="AN117" s="10"/>
      <c r="AO117" s="5"/>
      <c r="AP117" s="5"/>
      <c r="AQ117" s="5"/>
      <c r="AR117" s="5"/>
      <c r="AS117" s="11"/>
      <c r="AT117" s="10"/>
      <c r="AU117" s="5"/>
      <c r="AV117" s="5"/>
      <c r="AW117" s="5"/>
      <c r="AX117" s="5"/>
      <c r="AY117" s="11"/>
    </row>
    <row r="118" spans="4:51" s="4" customFormat="1" hidden="1" x14ac:dyDescent="0.25">
      <c r="D118" s="8" t="s">
        <v>28</v>
      </c>
      <c r="E118" s="7" t="s">
        <v>5465</v>
      </c>
      <c r="F118" s="12" t="str">
        <f t="shared" si="9"/>
        <v>NE</v>
      </c>
      <c r="G118" s="13" t="e">
        <f t="shared" si="8"/>
        <v>#N/A</v>
      </c>
      <c r="H118" s="81" t="e">
        <f t="shared" si="6"/>
        <v>#N/A</v>
      </c>
      <c r="I118" s="24" t="e">
        <f t="shared" si="7"/>
        <v>#N/A</v>
      </c>
      <c r="J118" s="10"/>
      <c r="K118" s="5"/>
      <c r="L118" s="5"/>
      <c r="M118" s="5"/>
      <c r="N118" s="5"/>
      <c r="O118" s="11"/>
      <c r="P118" s="10"/>
      <c r="Q118" s="5"/>
      <c r="R118" s="5"/>
      <c r="S118" s="5"/>
      <c r="T118" s="5"/>
      <c r="U118" s="11"/>
      <c r="V118" s="10"/>
      <c r="W118" s="5"/>
      <c r="X118" s="5"/>
      <c r="Y118" s="5"/>
      <c r="Z118" s="5"/>
      <c r="AA118" s="11"/>
      <c r="AB118" s="10"/>
      <c r="AC118" s="5"/>
      <c r="AD118" s="5"/>
      <c r="AE118" s="5"/>
      <c r="AF118" s="5"/>
      <c r="AG118" s="11"/>
      <c r="AH118" s="10"/>
      <c r="AI118" s="5"/>
      <c r="AJ118" s="5"/>
      <c r="AK118" s="5"/>
      <c r="AL118" s="5"/>
      <c r="AM118" s="11"/>
      <c r="AN118" s="10"/>
      <c r="AO118" s="5"/>
      <c r="AP118" s="5"/>
      <c r="AQ118" s="5"/>
      <c r="AR118" s="5"/>
      <c r="AS118" s="11"/>
      <c r="AT118" s="10"/>
      <c r="AU118" s="5"/>
      <c r="AV118" s="5"/>
      <c r="AW118" s="5"/>
      <c r="AX118" s="5"/>
      <c r="AY118" s="11"/>
    </row>
    <row r="119" spans="4:51" s="4" customFormat="1" hidden="1" x14ac:dyDescent="0.25">
      <c r="D119" s="8" t="s">
        <v>28</v>
      </c>
      <c r="E119" s="7" t="s">
        <v>5466</v>
      </c>
      <c r="F119" s="12" t="str">
        <f t="shared" si="9"/>
        <v>NE</v>
      </c>
      <c r="G119" s="13" t="e">
        <f t="shared" si="8"/>
        <v>#N/A</v>
      </c>
      <c r="H119" s="81" t="e">
        <f t="shared" si="6"/>
        <v>#N/A</v>
      </c>
      <c r="I119" s="24" t="e">
        <f t="shared" si="7"/>
        <v>#N/A</v>
      </c>
      <c r="J119" s="10"/>
      <c r="K119" s="5"/>
      <c r="L119" s="5"/>
      <c r="M119" s="5"/>
      <c r="N119" s="5"/>
      <c r="O119" s="11"/>
      <c r="P119" s="10"/>
      <c r="Q119" s="5"/>
      <c r="R119" s="5"/>
      <c r="S119" s="5"/>
      <c r="T119" s="5"/>
      <c r="U119" s="11"/>
      <c r="V119" s="10"/>
      <c r="W119" s="5"/>
      <c r="X119" s="5"/>
      <c r="Y119" s="5"/>
      <c r="Z119" s="5"/>
      <c r="AA119" s="11"/>
      <c r="AB119" s="10"/>
      <c r="AC119" s="5"/>
      <c r="AD119" s="5"/>
      <c r="AE119" s="5"/>
      <c r="AF119" s="5"/>
      <c r="AG119" s="11"/>
      <c r="AH119" s="10"/>
      <c r="AI119" s="5"/>
      <c r="AJ119" s="5"/>
      <c r="AK119" s="5"/>
      <c r="AL119" s="5"/>
      <c r="AM119" s="11"/>
      <c r="AN119" s="10"/>
      <c r="AO119" s="5"/>
      <c r="AP119" s="5"/>
      <c r="AQ119" s="5"/>
      <c r="AR119" s="5"/>
      <c r="AS119" s="11"/>
      <c r="AT119" s="10"/>
      <c r="AU119" s="5"/>
      <c r="AV119" s="5"/>
      <c r="AW119" s="5"/>
      <c r="AX119" s="5"/>
      <c r="AY119" s="11"/>
    </row>
    <row r="120" spans="4:51" s="4" customFormat="1" hidden="1" x14ac:dyDescent="0.25">
      <c r="D120" s="8" t="s">
        <v>28</v>
      </c>
      <c r="E120" s="7" t="s">
        <v>5467</v>
      </c>
      <c r="F120" s="12" t="str">
        <f t="shared" si="9"/>
        <v>NE</v>
      </c>
      <c r="G120" s="13" t="e">
        <f t="shared" si="8"/>
        <v>#N/A</v>
      </c>
      <c r="H120" s="81" t="e">
        <f t="shared" si="6"/>
        <v>#N/A</v>
      </c>
      <c r="I120" s="24" t="e">
        <f t="shared" si="7"/>
        <v>#N/A</v>
      </c>
      <c r="J120" s="10"/>
      <c r="K120" s="5"/>
      <c r="L120" s="5"/>
      <c r="M120" s="5"/>
      <c r="N120" s="5"/>
      <c r="O120" s="11"/>
      <c r="P120" s="10"/>
      <c r="Q120" s="5"/>
      <c r="R120" s="5"/>
      <c r="S120" s="5"/>
      <c r="T120" s="5"/>
      <c r="U120" s="11"/>
      <c r="V120" s="10"/>
      <c r="W120" s="5"/>
      <c r="X120" s="5"/>
      <c r="Y120" s="5"/>
      <c r="Z120" s="5"/>
      <c r="AA120" s="11"/>
      <c r="AB120" s="10"/>
      <c r="AC120" s="5"/>
      <c r="AD120" s="5"/>
      <c r="AE120" s="5"/>
      <c r="AF120" s="5"/>
      <c r="AG120" s="11"/>
      <c r="AH120" s="10"/>
      <c r="AI120" s="5"/>
      <c r="AJ120" s="5"/>
      <c r="AK120" s="5"/>
      <c r="AL120" s="5"/>
      <c r="AM120" s="11"/>
      <c r="AN120" s="10"/>
      <c r="AO120" s="5"/>
      <c r="AP120" s="5"/>
      <c r="AQ120" s="5"/>
      <c r="AR120" s="5"/>
      <c r="AS120" s="11"/>
      <c r="AT120" s="10"/>
      <c r="AU120" s="5"/>
      <c r="AV120" s="5"/>
      <c r="AW120" s="5"/>
      <c r="AX120" s="5"/>
      <c r="AY120" s="11"/>
    </row>
    <row r="121" spans="4:51" s="4" customFormat="1" hidden="1" x14ac:dyDescent="0.25">
      <c r="D121" s="8" t="s">
        <v>28</v>
      </c>
      <c r="E121" s="7" t="s">
        <v>5468</v>
      </c>
      <c r="F121" s="12" t="str">
        <f t="shared" si="9"/>
        <v>NE</v>
      </c>
      <c r="G121" s="13" t="e">
        <f t="shared" si="8"/>
        <v>#N/A</v>
      </c>
      <c r="H121" s="81" t="e">
        <f t="shared" si="6"/>
        <v>#N/A</v>
      </c>
      <c r="I121" s="24" t="e">
        <f t="shared" si="7"/>
        <v>#N/A</v>
      </c>
      <c r="J121" s="10"/>
      <c r="K121" s="5"/>
      <c r="L121" s="5"/>
      <c r="M121" s="5"/>
      <c r="N121" s="5"/>
      <c r="O121" s="11"/>
      <c r="P121" s="10"/>
      <c r="Q121" s="5"/>
      <c r="R121" s="5"/>
      <c r="S121" s="5"/>
      <c r="T121" s="5"/>
      <c r="U121" s="11"/>
      <c r="V121" s="10"/>
      <c r="W121" s="5"/>
      <c r="X121" s="5"/>
      <c r="Y121" s="5"/>
      <c r="Z121" s="5"/>
      <c r="AA121" s="11"/>
      <c r="AB121" s="10"/>
      <c r="AC121" s="5"/>
      <c r="AD121" s="5"/>
      <c r="AE121" s="5"/>
      <c r="AF121" s="5"/>
      <c r="AG121" s="11"/>
      <c r="AH121" s="10"/>
      <c r="AI121" s="5"/>
      <c r="AJ121" s="5"/>
      <c r="AK121" s="5"/>
      <c r="AL121" s="5"/>
      <c r="AM121" s="11"/>
      <c r="AN121" s="10"/>
      <c r="AO121" s="5"/>
      <c r="AP121" s="5"/>
      <c r="AQ121" s="5"/>
      <c r="AR121" s="5"/>
      <c r="AS121" s="11"/>
      <c r="AT121" s="10"/>
      <c r="AU121" s="5"/>
      <c r="AV121" s="5"/>
      <c r="AW121" s="5"/>
      <c r="AX121" s="5"/>
      <c r="AY121" s="11"/>
    </row>
    <row r="122" spans="4:51" s="4" customFormat="1" hidden="1" x14ac:dyDescent="0.25">
      <c r="D122" s="8" t="s">
        <v>28</v>
      </c>
      <c r="E122" s="7" t="s">
        <v>5469</v>
      </c>
      <c r="F122" s="12" t="str">
        <f t="shared" si="9"/>
        <v>NE</v>
      </c>
      <c r="G122" s="13" t="e">
        <f t="shared" si="8"/>
        <v>#N/A</v>
      </c>
      <c r="H122" s="81" t="e">
        <f t="shared" si="6"/>
        <v>#N/A</v>
      </c>
      <c r="I122" s="24" t="e">
        <f t="shared" si="7"/>
        <v>#N/A</v>
      </c>
      <c r="J122" s="10"/>
      <c r="K122" s="5"/>
      <c r="L122" s="5"/>
      <c r="M122" s="5"/>
      <c r="N122" s="5"/>
      <c r="O122" s="11"/>
      <c r="P122" s="10"/>
      <c r="Q122" s="5"/>
      <c r="R122" s="5"/>
      <c r="S122" s="5"/>
      <c r="T122" s="5"/>
      <c r="U122" s="11"/>
      <c r="V122" s="10"/>
      <c r="W122" s="5"/>
      <c r="X122" s="5"/>
      <c r="Y122" s="5"/>
      <c r="Z122" s="5"/>
      <c r="AA122" s="11"/>
      <c r="AB122" s="10"/>
      <c r="AC122" s="5"/>
      <c r="AD122" s="5"/>
      <c r="AE122" s="5"/>
      <c r="AF122" s="5"/>
      <c r="AG122" s="11"/>
      <c r="AH122" s="10"/>
      <c r="AI122" s="5"/>
      <c r="AJ122" s="5"/>
      <c r="AK122" s="5"/>
      <c r="AL122" s="5"/>
      <c r="AM122" s="11"/>
      <c r="AN122" s="10"/>
      <c r="AO122" s="5"/>
      <c r="AP122" s="5"/>
      <c r="AQ122" s="5"/>
      <c r="AR122" s="5"/>
      <c r="AS122" s="11"/>
      <c r="AT122" s="10"/>
      <c r="AU122" s="5"/>
      <c r="AV122" s="5"/>
      <c r="AW122" s="5"/>
      <c r="AX122" s="5"/>
      <c r="AY122" s="11"/>
    </row>
    <row r="123" spans="4:51" s="4" customFormat="1" hidden="1" x14ac:dyDescent="0.25">
      <c r="D123" s="8" t="s">
        <v>29</v>
      </c>
      <c r="E123" s="7" t="s">
        <v>5470</v>
      </c>
      <c r="F123" s="12" t="str">
        <f t="shared" si="9"/>
        <v>NE</v>
      </c>
      <c r="G123" s="13" t="e">
        <f t="shared" si="8"/>
        <v>#N/A</v>
      </c>
      <c r="H123" s="81" t="e">
        <f t="shared" si="6"/>
        <v>#N/A</v>
      </c>
      <c r="I123" s="24" t="e">
        <f t="shared" si="7"/>
        <v>#N/A</v>
      </c>
      <c r="J123" s="10"/>
      <c r="K123" s="5"/>
      <c r="L123" s="5"/>
      <c r="M123" s="5"/>
      <c r="N123" s="5"/>
      <c r="O123" s="11"/>
      <c r="P123" s="10"/>
      <c r="Q123" s="5"/>
      <c r="R123" s="5"/>
      <c r="S123" s="5"/>
      <c r="T123" s="5"/>
      <c r="U123" s="11"/>
      <c r="V123" s="10"/>
      <c r="W123" s="5"/>
      <c r="X123" s="5"/>
      <c r="Y123" s="5"/>
      <c r="Z123" s="5"/>
      <c r="AA123" s="11"/>
      <c r="AB123" s="10"/>
      <c r="AC123" s="5"/>
      <c r="AD123" s="5"/>
      <c r="AE123" s="5"/>
      <c r="AF123" s="5"/>
      <c r="AG123" s="11"/>
      <c r="AH123" s="10"/>
      <c r="AI123" s="5"/>
      <c r="AJ123" s="5"/>
      <c r="AK123" s="5"/>
      <c r="AL123" s="5"/>
      <c r="AM123" s="11"/>
      <c r="AN123" s="10"/>
      <c r="AO123" s="5"/>
      <c r="AP123" s="5"/>
      <c r="AQ123" s="5"/>
      <c r="AR123" s="5"/>
      <c r="AS123" s="11"/>
      <c r="AT123" s="10"/>
      <c r="AU123" s="5"/>
      <c r="AV123" s="5"/>
      <c r="AW123" s="5"/>
      <c r="AX123" s="5"/>
      <c r="AY123" s="11"/>
    </row>
    <row r="124" spans="4:51" s="4" customFormat="1" hidden="1" x14ac:dyDescent="0.25">
      <c r="D124" s="8" t="s">
        <v>29</v>
      </c>
      <c r="E124" s="7" t="s">
        <v>5471</v>
      </c>
      <c r="F124" s="12" t="str">
        <f t="shared" si="9"/>
        <v>NE</v>
      </c>
      <c r="G124" s="13" t="e">
        <f t="shared" si="8"/>
        <v>#N/A</v>
      </c>
      <c r="H124" s="81" t="e">
        <f t="shared" si="6"/>
        <v>#N/A</v>
      </c>
      <c r="I124" s="24" t="e">
        <f t="shared" si="7"/>
        <v>#N/A</v>
      </c>
      <c r="J124" s="10"/>
      <c r="K124" s="5"/>
      <c r="L124" s="5"/>
      <c r="M124" s="5"/>
      <c r="N124" s="5"/>
      <c r="O124" s="11"/>
      <c r="P124" s="10"/>
      <c r="Q124" s="5"/>
      <c r="R124" s="5"/>
      <c r="S124" s="5"/>
      <c r="T124" s="5"/>
      <c r="U124" s="11"/>
      <c r="V124" s="10"/>
      <c r="W124" s="5"/>
      <c r="X124" s="5"/>
      <c r="Y124" s="5"/>
      <c r="Z124" s="5"/>
      <c r="AA124" s="11"/>
      <c r="AB124" s="10"/>
      <c r="AC124" s="5"/>
      <c r="AD124" s="5"/>
      <c r="AE124" s="5"/>
      <c r="AF124" s="5"/>
      <c r="AG124" s="11"/>
      <c r="AH124" s="10"/>
      <c r="AI124" s="5"/>
      <c r="AJ124" s="5"/>
      <c r="AK124" s="5"/>
      <c r="AL124" s="5"/>
      <c r="AM124" s="11"/>
      <c r="AN124" s="10"/>
      <c r="AO124" s="5"/>
      <c r="AP124" s="5"/>
      <c r="AQ124" s="5"/>
      <c r="AR124" s="5"/>
      <c r="AS124" s="11"/>
      <c r="AT124" s="10"/>
      <c r="AU124" s="5"/>
      <c r="AV124" s="5"/>
      <c r="AW124" s="5"/>
      <c r="AX124" s="5"/>
      <c r="AY124" s="11"/>
    </row>
    <row r="125" spans="4:51" s="4" customFormat="1" hidden="1" x14ac:dyDescent="0.25">
      <c r="D125" s="8" t="s">
        <v>29</v>
      </c>
      <c r="E125" s="7" t="s">
        <v>5472</v>
      </c>
      <c r="F125" s="12" t="str">
        <f t="shared" si="9"/>
        <v>NE</v>
      </c>
      <c r="G125" s="13" t="e">
        <f t="shared" si="8"/>
        <v>#N/A</v>
      </c>
      <c r="H125" s="81" t="e">
        <f t="shared" si="6"/>
        <v>#N/A</v>
      </c>
      <c r="I125" s="24" t="e">
        <f t="shared" si="7"/>
        <v>#N/A</v>
      </c>
      <c r="J125" s="10"/>
      <c r="K125" s="5"/>
      <c r="L125" s="5"/>
      <c r="M125" s="5"/>
      <c r="N125" s="5"/>
      <c r="O125" s="11"/>
      <c r="P125" s="10"/>
      <c r="Q125" s="5"/>
      <c r="R125" s="5"/>
      <c r="S125" s="5"/>
      <c r="T125" s="5"/>
      <c r="U125" s="11"/>
      <c r="V125" s="10"/>
      <c r="W125" s="5"/>
      <c r="X125" s="5"/>
      <c r="Y125" s="5"/>
      <c r="Z125" s="5"/>
      <c r="AA125" s="11"/>
      <c r="AB125" s="10"/>
      <c r="AC125" s="5"/>
      <c r="AD125" s="5"/>
      <c r="AE125" s="5"/>
      <c r="AF125" s="5"/>
      <c r="AG125" s="11"/>
      <c r="AH125" s="10"/>
      <c r="AI125" s="5"/>
      <c r="AJ125" s="5"/>
      <c r="AK125" s="5"/>
      <c r="AL125" s="5"/>
      <c r="AM125" s="11"/>
      <c r="AN125" s="10"/>
      <c r="AO125" s="5"/>
      <c r="AP125" s="5"/>
      <c r="AQ125" s="5"/>
      <c r="AR125" s="5"/>
      <c r="AS125" s="11"/>
      <c r="AT125" s="10"/>
      <c r="AU125" s="5"/>
      <c r="AV125" s="5"/>
      <c r="AW125" s="5"/>
      <c r="AX125" s="5"/>
      <c r="AY125" s="11"/>
    </row>
    <row r="126" spans="4:51" s="4" customFormat="1" hidden="1" x14ac:dyDescent="0.25">
      <c r="D126" s="8" t="s">
        <v>29</v>
      </c>
      <c r="E126" s="7" t="s">
        <v>5473</v>
      </c>
      <c r="F126" s="12" t="str">
        <f t="shared" si="9"/>
        <v>NE</v>
      </c>
      <c r="G126" s="13" t="e">
        <f t="shared" si="8"/>
        <v>#N/A</v>
      </c>
      <c r="H126" s="81" t="e">
        <f t="shared" si="6"/>
        <v>#N/A</v>
      </c>
      <c r="I126" s="24" t="e">
        <f t="shared" si="7"/>
        <v>#N/A</v>
      </c>
      <c r="J126" s="10"/>
      <c r="K126" s="5"/>
      <c r="L126" s="5"/>
      <c r="M126" s="5"/>
      <c r="N126" s="5"/>
      <c r="O126" s="11"/>
      <c r="P126" s="10"/>
      <c r="Q126" s="5"/>
      <c r="R126" s="5"/>
      <c r="S126" s="5"/>
      <c r="T126" s="5"/>
      <c r="U126" s="11"/>
      <c r="V126" s="10"/>
      <c r="W126" s="5"/>
      <c r="X126" s="5"/>
      <c r="Y126" s="5"/>
      <c r="Z126" s="5"/>
      <c r="AA126" s="11"/>
      <c r="AB126" s="10"/>
      <c r="AC126" s="5"/>
      <c r="AD126" s="5"/>
      <c r="AE126" s="5"/>
      <c r="AF126" s="5"/>
      <c r="AG126" s="11"/>
      <c r="AH126" s="10"/>
      <c r="AI126" s="5"/>
      <c r="AJ126" s="5"/>
      <c r="AK126" s="5"/>
      <c r="AL126" s="5"/>
      <c r="AM126" s="11"/>
      <c r="AN126" s="10"/>
      <c r="AO126" s="5"/>
      <c r="AP126" s="5"/>
      <c r="AQ126" s="5"/>
      <c r="AR126" s="5"/>
      <c r="AS126" s="11"/>
      <c r="AT126" s="10"/>
      <c r="AU126" s="5"/>
      <c r="AV126" s="5"/>
      <c r="AW126" s="5"/>
      <c r="AX126" s="5"/>
      <c r="AY126" s="11"/>
    </row>
    <row r="127" spans="4:51" s="4" customFormat="1" hidden="1" x14ac:dyDescent="0.25">
      <c r="D127" s="8" t="s">
        <v>29</v>
      </c>
      <c r="E127" s="7" t="s">
        <v>5474</v>
      </c>
      <c r="F127" s="12" t="str">
        <f t="shared" si="9"/>
        <v>NE</v>
      </c>
      <c r="G127" s="13" t="e">
        <f t="shared" si="8"/>
        <v>#N/A</v>
      </c>
      <c r="H127" s="81" t="e">
        <f t="shared" si="6"/>
        <v>#N/A</v>
      </c>
      <c r="I127" s="24" t="e">
        <f t="shared" si="7"/>
        <v>#N/A</v>
      </c>
      <c r="J127" s="10"/>
      <c r="K127" s="5"/>
      <c r="L127" s="5"/>
      <c r="M127" s="5"/>
      <c r="N127" s="5"/>
      <c r="O127" s="11"/>
      <c r="P127" s="10"/>
      <c r="Q127" s="5"/>
      <c r="R127" s="5"/>
      <c r="S127" s="5"/>
      <c r="T127" s="5"/>
      <c r="U127" s="11"/>
      <c r="V127" s="10"/>
      <c r="W127" s="5"/>
      <c r="X127" s="5"/>
      <c r="Y127" s="5"/>
      <c r="Z127" s="5"/>
      <c r="AA127" s="11"/>
      <c r="AB127" s="10"/>
      <c r="AC127" s="5"/>
      <c r="AD127" s="5"/>
      <c r="AE127" s="5"/>
      <c r="AF127" s="5"/>
      <c r="AG127" s="11"/>
      <c r="AH127" s="10"/>
      <c r="AI127" s="5"/>
      <c r="AJ127" s="5"/>
      <c r="AK127" s="5"/>
      <c r="AL127" s="5"/>
      <c r="AM127" s="11"/>
      <c r="AN127" s="10"/>
      <c r="AO127" s="5"/>
      <c r="AP127" s="5"/>
      <c r="AQ127" s="5"/>
      <c r="AR127" s="5"/>
      <c r="AS127" s="11"/>
      <c r="AT127" s="10"/>
      <c r="AU127" s="5"/>
      <c r="AV127" s="5"/>
      <c r="AW127" s="5"/>
      <c r="AX127" s="5"/>
      <c r="AY127" s="11"/>
    </row>
    <row r="128" spans="4:51" s="4" customFormat="1" hidden="1" x14ac:dyDescent="0.25">
      <c r="D128" s="8" t="s">
        <v>29</v>
      </c>
      <c r="E128" s="7" t="s">
        <v>5475</v>
      </c>
      <c r="F128" s="12" t="str">
        <f t="shared" si="9"/>
        <v>NE</v>
      </c>
      <c r="G128" s="13" t="e">
        <f t="shared" si="8"/>
        <v>#N/A</v>
      </c>
      <c r="H128" s="81" t="e">
        <f t="shared" si="6"/>
        <v>#N/A</v>
      </c>
      <c r="I128" s="24" t="e">
        <f t="shared" si="7"/>
        <v>#N/A</v>
      </c>
      <c r="J128" s="10"/>
      <c r="K128" s="5"/>
      <c r="L128" s="5"/>
      <c r="M128" s="5"/>
      <c r="N128" s="5"/>
      <c r="O128" s="11"/>
      <c r="P128" s="10"/>
      <c r="Q128" s="5"/>
      <c r="R128" s="5"/>
      <c r="S128" s="5"/>
      <c r="T128" s="5"/>
      <c r="U128" s="11"/>
      <c r="V128" s="10"/>
      <c r="W128" s="5"/>
      <c r="X128" s="5"/>
      <c r="Y128" s="5"/>
      <c r="Z128" s="5"/>
      <c r="AA128" s="11"/>
      <c r="AB128" s="10"/>
      <c r="AC128" s="5"/>
      <c r="AD128" s="5"/>
      <c r="AE128" s="5"/>
      <c r="AF128" s="5"/>
      <c r="AG128" s="11"/>
      <c r="AH128" s="10"/>
      <c r="AI128" s="5"/>
      <c r="AJ128" s="5"/>
      <c r="AK128" s="5"/>
      <c r="AL128" s="5"/>
      <c r="AM128" s="11"/>
      <c r="AN128" s="10"/>
      <c r="AO128" s="5"/>
      <c r="AP128" s="5"/>
      <c r="AQ128" s="5"/>
      <c r="AR128" s="5"/>
      <c r="AS128" s="11"/>
      <c r="AT128" s="10"/>
      <c r="AU128" s="5"/>
      <c r="AV128" s="5"/>
      <c r="AW128" s="5"/>
      <c r="AX128" s="5"/>
      <c r="AY128" s="11"/>
    </row>
    <row r="129" spans="4:51" s="4" customFormat="1" hidden="1" x14ac:dyDescent="0.25">
      <c r="D129" s="8" t="s">
        <v>29</v>
      </c>
      <c r="E129" s="7" t="s">
        <v>5476</v>
      </c>
      <c r="F129" s="12" t="str">
        <f t="shared" si="9"/>
        <v>NE</v>
      </c>
      <c r="G129" s="13" t="e">
        <f t="shared" si="8"/>
        <v>#N/A</v>
      </c>
      <c r="H129" s="81" t="e">
        <f t="shared" si="6"/>
        <v>#N/A</v>
      </c>
      <c r="I129" s="24" t="e">
        <f t="shared" si="7"/>
        <v>#N/A</v>
      </c>
      <c r="J129" s="10"/>
      <c r="K129" s="5"/>
      <c r="L129" s="5"/>
      <c r="M129" s="5"/>
      <c r="N129" s="5"/>
      <c r="O129" s="11"/>
      <c r="P129" s="10"/>
      <c r="Q129" s="5"/>
      <c r="R129" s="5"/>
      <c r="S129" s="5"/>
      <c r="T129" s="5"/>
      <c r="U129" s="11"/>
      <c r="V129" s="10"/>
      <c r="W129" s="5"/>
      <c r="X129" s="5"/>
      <c r="Y129" s="5"/>
      <c r="Z129" s="5"/>
      <c r="AA129" s="11"/>
      <c r="AB129" s="10"/>
      <c r="AC129" s="5"/>
      <c r="AD129" s="5"/>
      <c r="AE129" s="5"/>
      <c r="AF129" s="5"/>
      <c r="AG129" s="11"/>
      <c r="AH129" s="10"/>
      <c r="AI129" s="5"/>
      <c r="AJ129" s="5"/>
      <c r="AK129" s="5"/>
      <c r="AL129" s="5"/>
      <c r="AM129" s="11"/>
      <c r="AN129" s="10"/>
      <c r="AO129" s="5"/>
      <c r="AP129" s="5"/>
      <c r="AQ129" s="5"/>
      <c r="AR129" s="5"/>
      <c r="AS129" s="11"/>
      <c r="AT129" s="10"/>
      <c r="AU129" s="5"/>
      <c r="AV129" s="5"/>
      <c r="AW129" s="5"/>
      <c r="AX129" s="5"/>
      <c r="AY129" s="11"/>
    </row>
    <row r="130" spans="4:51" s="4" customFormat="1" hidden="1" x14ac:dyDescent="0.25">
      <c r="D130" s="8" t="s">
        <v>29</v>
      </c>
      <c r="E130" s="7" t="s">
        <v>5477</v>
      </c>
      <c r="F130" s="12" t="str">
        <f t="shared" si="9"/>
        <v>NE</v>
      </c>
      <c r="G130" s="13" t="e">
        <f t="shared" si="8"/>
        <v>#N/A</v>
      </c>
      <c r="H130" s="81" t="e">
        <f t="shared" si="6"/>
        <v>#N/A</v>
      </c>
      <c r="I130" s="24" t="e">
        <f t="shared" si="7"/>
        <v>#N/A</v>
      </c>
      <c r="J130" s="10"/>
      <c r="K130" s="5"/>
      <c r="L130" s="5"/>
      <c r="M130" s="5"/>
      <c r="N130" s="5"/>
      <c r="O130" s="11"/>
      <c r="P130" s="10"/>
      <c r="Q130" s="5"/>
      <c r="R130" s="5"/>
      <c r="S130" s="5"/>
      <c r="T130" s="5"/>
      <c r="U130" s="11"/>
      <c r="V130" s="10"/>
      <c r="W130" s="5"/>
      <c r="X130" s="5"/>
      <c r="Y130" s="5"/>
      <c r="Z130" s="5"/>
      <c r="AA130" s="11"/>
      <c r="AB130" s="10"/>
      <c r="AC130" s="5"/>
      <c r="AD130" s="5"/>
      <c r="AE130" s="5"/>
      <c r="AF130" s="5"/>
      <c r="AG130" s="11"/>
      <c r="AH130" s="10"/>
      <c r="AI130" s="5"/>
      <c r="AJ130" s="5"/>
      <c r="AK130" s="5"/>
      <c r="AL130" s="5"/>
      <c r="AM130" s="11"/>
      <c r="AN130" s="10"/>
      <c r="AO130" s="5"/>
      <c r="AP130" s="5"/>
      <c r="AQ130" s="5"/>
      <c r="AR130" s="5"/>
      <c r="AS130" s="11"/>
      <c r="AT130" s="10"/>
      <c r="AU130" s="5"/>
      <c r="AV130" s="5"/>
      <c r="AW130" s="5"/>
      <c r="AX130" s="5"/>
      <c r="AY130" s="11"/>
    </row>
    <row r="131" spans="4:51" s="4" customFormat="1" hidden="1" x14ac:dyDescent="0.25">
      <c r="D131" s="8" t="s">
        <v>66</v>
      </c>
      <c r="E131" s="7" t="s">
        <v>5478</v>
      </c>
      <c r="F131" s="12" t="str">
        <f t="shared" si="9"/>
        <v>NE</v>
      </c>
      <c r="G131" s="13" t="e">
        <f t="shared" si="8"/>
        <v>#N/A</v>
      </c>
      <c r="H131" s="81" t="e">
        <f t="shared" si="6"/>
        <v>#N/A</v>
      </c>
      <c r="I131" s="24" t="e">
        <f t="shared" si="7"/>
        <v>#N/A</v>
      </c>
      <c r="J131" s="10"/>
      <c r="K131" s="5"/>
      <c r="L131" s="5"/>
      <c r="M131" s="5"/>
      <c r="N131" s="5"/>
      <c r="O131" s="11"/>
      <c r="P131" s="10"/>
      <c r="Q131" s="5"/>
      <c r="R131" s="5"/>
      <c r="S131" s="5"/>
      <c r="T131" s="5"/>
      <c r="U131" s="11"/>
      <c r="V131" s="10"/>
      <c r="W131" s="5"/>
      <c r="X131" s="5"/>
      <c r="Y131" s="5"/>
      <c r="Z131" s="5"/>
      <c r="AA131" s="11"/>
      <c r="AB131" s="10"/>
      <c r="AC131" s="5"/>
      <c r="AD131" s="5"/>
      <c r="AE131" s="5"/>
      <c r="AF131" s="5"/>
      <c r="AG131" s="11"/>
      <c r="AH131" s="10"/>
      <c r="AI131" s="5"/>
      <c r="AJ131" s="5"/>
      <c r="AK131" s="5"/>
      <c r="AL131" s="5"/>
      <c r="AM131" s="11"/>
      <c r="AN131" s="10"/>
      <c r="AO131" s="5"/>
      <c r="AP131" s="5"/>
      <c r="AQ131" s="5"/>
      <c r="AR131" s="5"/>
      <c r="AS131" s="11"/>
      <c r="AT131" s="10"/>
      <c r="AU131" s="5"/>
      <c r="AV131" s="5"/>
      <c r="AW131" s="5"/>
      <c r="AX131" s="5"/>
      <c r="AY131" s="11"/>
    </row>
    <row r="132" spans="4:51" s="4" customFormat="1" hidden="1" x14ac:dyDescent="0.25">
      <c r="D132" s="8" t="s">
        <v>33</v>
      </c>
      <c r="E132" s="7" t="s">
        <v>5479</v>
      </c>
      <c r="F132" s="12" t="str">
        <f t="shared" si="9"/>
        <v>NE</v>
      </c>
      <c r="G132" s="13" t="e">
        <f t="shared" si="8"/>
        <v>#N/A</v>
      </c>
      <c r="H132" s="81" t="e">
        <f t="shared" ref="H132:H195" si="10">IF($F132="","",INDEX($K132:$FM132,1,MATCH($F132,$K132:$FM132,)+1))</f>
        <v>#N/A</v>
      </c>
      <c r="I132" s="24" t="e">
        <f t="shared" ref="I132:I177" si="11">IF(G132="NE",G132,IF(INDEX(J132:CP132,,MATCH(G132,J132:CP132,0)+3)&lt;&gt;0,INDEX(J132:CP132,,MATCH(G132,J132:CP132,0)+3),"ND"))</f>
        <v>#N/A</v>
      </c>
      <c r="J132" s="10"/>
      <c r="K132" s="5"/>
      <c r="L132" s="5"/>
      <c r="M132" s="5"/>
      <c r="N132" s="5"/>
      <c r="O132" s="11"/>
      <c r="P132" s="10"/>
      <c r="Q132" s="5"/>
      <c r="R132" s="5"/>
      <c r="S132" s="5"/>
      <c r="T132" s="5"/>
      <c r="U132" s="11"/>
      <c r="V132" s="10"/>
      <c r="W132" s="5"/>
      <c r="X132" s="5"/>
      <c r="Y132" s="5"/>
      <c r="Z132" s="5"/>
      <c r="AA132" s="11"/>
      <c r="AB132" s="10"/>
      <c r="AC132" s="5"/>
      <c r="AD132" s="5"/>
      <c r="AE132" s="5"/>
      <c r="AF132" s="5"/>
      <c r="AG132" s="11"/>
      <c r="AH132" s="10"/>
      <c r="AI132" s="5"/>
      <c r="AJ132" s="5"/>
      <c r="AK132" s="5"/>
      <c r="AL132" s="5"/>
      <c r="AM132" s="11"/>
      <c r="AN132" s="10"/>
      <c r="AO132" s="5"/>
      <c r="AP132" s="5"/>
      <c r="AQ132" s="5"/>
      <c r="AR132" s="5"/>
      <c r="AS132" s="11"/>
      <c r="AT132" s="10"/>
      <c r="AU132" s="5"/>
      <c r="AV132" s="5"/>
      <c r="AW132" s="5"/>
      <c r="AX132" s="5"/>
      <c r="AY132" s="11"/>
    </row>
    <row r="133" spans="4:51" s="4" customFormat="1" hidden="1" x14ac:dyDescent="0.25">
      <c r="D133" s="8" t="s">
        <v>83</v>
      </c>
      <c r="E133" s="7" t="s">
        <v>5480</v>
      </c>
      <c r="F133" s="12" t="str">
        <f t="shared" si="9"/>
        <v>NE</v>
      </c>
      <c r="G133" s="13" t="e">
        <f t="shared" si="8"/>
        <v>#N/A</v>
      </c>
      <c r="H133" s="81" t="e">
        <f t="shared" si="10"/>
        <v>#N/A</v>
      </c>
      <c r="I133" s="24" t="e">
        <f t="shared" si="11"/>
        <v>#N/A</v>
      </c>
      <c r="J133" s="10"/>
      <c r="K133" s="5"/>
      <c r="L133" s="5"/>
      <c r="M133" s="5"/>
      <c r="N133" s="5"/>
      <c r="O133" s="11"/>
      <c r="P133" s="10"/>
      <c r="Q133" s="5"/>
      <c r="R133" s="5"/>
      <c r="S133" s="5"/>
      <c r="T133" s="5"/>
      <c r="U133" s="11"/>
      <c r="V133" s="10"/>
      <c r="W133" s="5"/>
      <c r="X133" s="5"/>
      <c r="Y133" s="5"/>
      <c r="Z133" s="5"/>
      <c r="AA133" s="11"/>
      <c r="AB133" s="10"/>
      <c r="AC133" s="5"/>
      <c r="AD133" s="5"/>
      <c r="AE133" s="5"/>
      <c r="AF133" s="5"/>
      <c r="AG133" s="11"/>
      <c r="AH133" s="10"/>
      <c r="AI133" s="5"/>
      <c r="AJ133" s="5"/>
      <c r="AK133" s="5"/>
      <c r="AL133" s="5"/>
      <c r="AM133" s="11"/>
      <c r="AN133" s="10"/>
      <c r="AO133" s="5"/>
      <c r="AP133" s="5"/>
      <c r="AQ133" s="5"/>
      <c r="AR133" s="5"/>
      <c r="AS133" s="11"/>
      <c r="AT133" s="10"/>
      <c r="AU133" s="5"/>
      <c r="AV133" s="5"/>
      <c r="AW133" s="5"/>
      <c r="AX133" s="5"/>
      <c r="AY133" s="11"/>
    </row>
    <row r="134" spans="4:51" s="4" customFormat="1" hidden="1" x14ac:dyDescent="0.25">
      <c r="D134" s="8" t="s">
        <v>78</v>
      </c>
      <c r="E134" s="7" t="s">
        <v>5481</v>
      </c>
      <c r="F134" s="12" t="str">
        <f t="shared" si="9"/>
        <v>NE</v>
      </c>
      <c r="G134" s="13" t="e">
        <f t="shared" si="8"/>
        <v>#N/A</v>
      </c>
      <c r="H134" s="81" t="e">
        <f t="shared" si="10"/>
        <v>#N/A</v>
      </c>
      <c r="I134" s="24" t="e">
        <f t="shared" si="11"/>
        <v>#N/A</v>
      </c>
      <c r="J134" s="10"/>
      <c r="K134" s="5"/>
      <c r="L134" s="5"/>
      <c r="M134" s="5"/>
      <c r="N134" s="5"/>
      <c r="O134" s="11"/>
      <c r="P134" s="10"/>
      <c r="Q134" s="5"/>
      <c r="R134" s="5"/>
      <c r="S134" s="5"/>
      <c r="T134" s="5"/>
      <c r="U134" s="11"/>
      <c r="V134" s="10"/>
      <c r="W134" s="5"/>
      <c r="X134" s="5"/>
      <c r="Y134" s="5"/>
      <c r="Z134" s="5"/>
      <c r="AA134" s="11"/>
      <c r="AB134" s="10"/>
      <c r="AC134" s="5"/>
      <c r="AD134" s="5"/>
      <c r="AE134" s="5"/>
      <c r="AF134" s="5"/>
      <c r="AG134" s="11"/>
      <c r="AH134" s="10"/>
      <c r="AI134" s="5"/>
      <c r="AJ134" s="5"/>
      <c r="AK134" s="5"/>
      <c r="AL134" s="5"/>
      <c r="AM134" s="11"/>
      <c r="AN134" s="10"/>
      <c r="AO134" s="5"/>
      <c r="AP134" s="5"/>
      <c r="AQ134" s="5"/>
      <c r="AR134" s="5"/>
      <c r="AS134" s="11"/>
      <c r="AT134" s="10"/>
      <c r="AU134" s="5"/>
      <c r="AV134" s="5"/>
      <c r="AW134" s="5"/>
      <c r="AX134" s="5"/>
      <c r="AY134" s="11"/>
    </row>
    <row r="135" spans="4:51" s="4" customFormat="1" hidden="1" x14ac:dyDescent="0.25">
      <c r="D135" s="8" t="s">
        <v>78</v>
      </c>
      <c r="E135" s="7" t="s">
        <v>5482</v>
      </c>
      <c r="F135" s="12" t="str">
        <f t="shared" si="9"/>
        <v>NE</v>
      </c>
      <c r="G135" s="13" t="e">
        <f t="shared" si="8"/>
        <v>#N/A</v>
      </c>
      <c r="H135" s="81" t="e">
        <f t="shared" si="10"/>
        <v>#N/A</v>
      </c>
      <c r="I135" s="24" t="e">
        <f t="shared" si="11"/>
        <v>#N/A</v>
      </c>
      <c r="J135" s="10"/>
      <c r="K135" s="5"/>
      <c r="L135" s="5"/>
      <c r="M135" s="5"/>
      <c r="N135" s="5"/>
      <c r="O135" s="11"/>
      <c r="P135" s="10"/>
      <c r="Q135" s="5"/>
      <c r="R135" s="5"/>
      <c r="S135" s="5"/>
      <c r="T135" s="5"/>
      <c r="U135" s="11"/>
      <c r="V135" s="10"/>
      <c r="W135" s="5"/>
      <c r="X135" s="5"/>
      <c r="Y135" s="5"/>
      <c r="Z135" s="5"/>
      <c r="AA135" s="11"/>
      <c r="AB135" s="10"/>
      <c r="AC135" s="5"/>
      <c r="AD135" s="5"/>
      <c r="AE135" s="5"/>
      <c r="AF135" s="5"/>
      <c r="AG135" s="11"/>
      <c r="AH135" s="10"/>
      <c r="AI135" s="5"/>
      <c r="AJ135" s="5"/>
      <c r="AK135" s="5"/>
      <c r="AL135" s="5"/>
      <c r="AM135" s="11"/>
      <c r="AN135" s="10"/>
      <c r="AO135" s="5"/>
      <c r="AP135" s="5"/>
      <c r="AQ135" s="5"/>
      <c r="AR135" s="5"/>
      <c r="AS135" s="11"/>
      <c r="AT135" s="10"/>
      <c r="AU135" s="5"/>
      <c r="AV135" s="5"/>
      <c r="AW135" s="5"/>
      <c r="AX135" s="5"/>
      <c r="AY135" s="11"/>
    </row>
    <row r="136" spans="4:51" s="4" customFormat="1" hidden="1" x14ac:dyDescent="0.25">
      <c r="D136" s="8" t="s">
        <v>78</v>
      </c>
      <c r="E136" s="7" t="s">
        <v>5483</v>
      </c>
      <c r="F136" s="12" t="str">
        <f t="shared" si="9"/>
        <v>NE</v>
      </c>
      <c r="G136" s="13" t="e">
        <f t="shared" si="8"/>
        <v>#N/A</v>
      </c>
      <c r="H136" s="81" t="e">
        <f t="shared" si="10"/>
        <v>#N/A</v>
      </c>
      <c r="I136" s="24" t="e">
        <f t="shared" si="11"/>
        <v>#N/A</v>
      </c>
      <c r="J136" s="10"/>
      <c r="K136" s="5"/>
      <c r="L136" s="5"/>
      <c r="M136" s="5"/>
      <c r="N136" s="5"/>
      <c r="O136" s="11"/>
      <c r="P136" s="10"/>
      <c r="Q136" s="5"/>
      <c r="R136" s="5"/>
      <c r="S136" s="5"/>
      <c r="T136" s="5"/>
      <c r="U136" s="11"/>
      <c r="V136" s="10"/>
      <c r="W136" s="5"/>
      <c r="X136" s="5"/>
      <c r="Y136" s="5"/>
      <c r="Z136" s="5"/>
      <c r="AA136" s="11"/>
      <c r="AB136" s="10"/>
      <c r="AC136" s="5"/>
      <c r="AD136" s="5"/>
      <c r="AE136" s="5"/>
      <c r="AF136" s="5"/>
      <c r="AG136" s="11"/>
      <c r="AH136" s="10"/>
      <c r="AI136" s="5"/>
      <c r="AJ136" s="5"/>
      <c r="AK136" s="5"/>
      <c r="AL136" s="5"/>
      <c r="AM136" s="11"/>
      <c r="AN136" s="10"/>
      <c r="AO136" s="5"/>
      <c r="AP136" s="5"/>
      <c r="AQ136" s="5"/>
      <c r="AR136" s="5"/>
      <c r="AS136" s="11"/>
      <c r="AT136" s="10"/>
      <c r="AU136" s="5"/>
      <c r="AV136" s="5"/>
      <c r="AW136" s="5"/>
      <c r="AX136" s="5"/>
      <c r="AY136" s="11"/>
    </row>
    <row r="137" spans="4:51" s="4" customFormat="1" hidden="1" x14ac:dyDescent="0.25">
      <c r="D137" s="8" t="s">
        <v>78</v>
      </c>
      <c r="E137" s="7" t="s">
        <v>5484</v>
      </c>
      <c r="F137" s="12" t="str">
        <f t="shared" si="9"/>
        <v>NE</v>
      </c>
      <c r="G137" s="13" t="e">
        <f t="shared" si="8"/>
        <v>#N/A</v>
      </c>
      <c r="H137" s="81" t="e">
        <f t="shared" si="10"/>
        <v>#N/A</v>
      </c>
      <c r="I137" s="24" t="e">
        <f t="shared" si="11"/>
        <v>#N/A</v>
      </c>
      <c r="J137" s="10"/>
      <c r="K137" s="5"/>
      <c r="L137" s="5"/>
      <c r="M137" s="5"/>
      <c r="N137" s="5"/>
      <c r="O137" s="11"/>
      <c r="P137" s="10"/>
      <c r="Q137" s="5"/>
      <c r="R137" s="5"/>
      <c r="S137" s="5"/>
      <c r="T137" s="5"/>
      <c r="U137" s="11"/>
      <c r="V137" s="10"/>
      <c r="W137" s="5"/>
      <c r="X137" s="5"/>
      <c r="Y137" s="5"/>
      <c r="Z137" s="5"/>
      <c r="AA137" s="11"/>
      <c r="AB137" s="10"/>
      <c r="AC137" s="5"/>
      <c r="AD137" s="5"/>
      <c r="AE137" s="5"/>
      <c r="AF137" s="5"/>
      <c r="AG137" s="11"/>
      <c r="AH137" s="10"/>
      <c r="AI137" s="5"/>
      <c r="AJ137" s="5"/>
      <c r="AK137" s="5"/>
      <c r="AL137" s="5"/>
      <c r="AM137" s="11"/>
      <c r="AN137" s="10"/>
      <c r="AO137" s="5"/>
      <c r="AP137" s="5"/>
      <c r="AQ137" s="5"/>
      <c r="AR137" s="5"/>
      <c r="AS137" s="11"/>
      <c r="AT137" s="10"/>
      <c r="AU137" s="5"/>
      <c r="AV137" s="5"/>
      <c r="AW137" s="5"/>
      <c r="AX137" s="5"/>
      <c r="AY137" s="11"/>
    </row>
    <row r="138" spans="4:51" s="4" customFormat="1" hidden="1" x14ac:dyDescent="0.25">
      <c r="D138" s="8" t="s">
        <v>78</v>
      </c>
      <c r="E138" s="7" t="s">
        <v>5485</v>
      </c>
      <c r="F138" s="12" t="str">
        <f t="shared" si="9"/>
        <v>NE</v>
      </c>
      <c r="G138" s="13" t="e">
        <f t="shared" si="8"/>
        <v>#N/A</v>
      </c>
      <c r="H138" s="81" t="e">
        <f t="shared" si="10"/>
        <v>#N/A</v>
      </c>
      <c r="I138" s="24" t="e">
        <f t="shared" si="11"/>
        <v>#N/A</v>
      </c>
      <c r="J138" s="10"/>
      <c r="K138" s="5"/>
      <c r="L138" s="5"/>
      <c r="M138" s="5"/>
      <c r="N138" s="5"/>
      <c r="O138" s="11"/>
      <c r="P138" s="10"/>
      <c r="Q138" s="5"/>
      <c r="R138" s="5"/>
      <c r="S138" s="5"/>
      <c r="T138" s="5"/>
      <c r="U138" s="11"/>
      <c r="V138" s="10"/>
      <c r="W138" s="5"/>
      <c r="X138" s="5"/>
      <c r="Y138" s="5"/>
      <c r="Z138" s="5"/>
      <c r="AA138" s="11"/>
      <c r="AB138" s="10"/>
      <c r="AC138" s="5"/>
      <c r="AD138" s="5"/>
      <c r="AE138" s="5"/>
      <c r="AF138" s="5"/>
      <c r="AG138" s="11"/>
      <c r="AH138" s="10"/>
      <c r="AI138" s="5"/>
      <c r="AJ138" s="5"/>
      <c r="AK138" s="5"/>
      <c r="AL138" s="5"/>
      <c r="AM138" s="11"/>
      <c r="AN138" s="10"/>
      <c r="AO138" s="5"/>
      <c r="AP138" s="5"/>
      <c r="AQ138" s="5"/>
      <c r="AR138" s="5"/>
      <c r="AS138" s="11"/>
      <c r="AT138" s="10"/>
      <c r="AU138" s="5"/>
      <c r="AV138" s="5"/>
      <c r="AW138" s="5"/>
      <c r="AX138" s="5"/>
      <c r="AY138" s="11"/>
    </row>
    <row r="139" spans="4:51" s="4" customFormat="1" hidden="1" x14ac:dyDescent="0.25">
      <c r="D139" s="8" t="s">
        <v>78</v>
      </c>
      <c r="E139" s="7" t="s">
        <v>5486</v>
      </c>
      <c r="F139" s="12" t="str">
        <f t="shared" si="9"/>
        <v>NE</v>
      </c>
      <c r="G139" s="13" t="e">
        <f t="shared" si="8"/>
        <v>#N/A</v>
      </c>
      <c r="H139" s="81" t="e">
        <f t="shared" si="10"/>
        <v>#N/A</v>
      </c>
      <c r="I139" s="24" t="e">
        <f t="shared" si="11"/>
        <v>#N/A</v>
      </c>
      <c r="J139" s="10"/>
      <c r="K139" s="5"/>
      <c r="L139" s="5"/>
      <c r="M139" s="5"/>
      <c r="N139" s="5"/>
      <c r="O139" s="11"/>
      <c r="P139" s="10"/>
      <c r="Q139" s="5"/>
      <c r="R139" s="5"/>
      <c r="S139" s="5"/>
      <c r="T139" s="5"/>
      <c r="U139" s="11"/>
      <c r="V139" s="10"/>
      <c r="W139" s="5"/>
      <c r="X139" s="5"/>
      <c r="Y139" s="5"/>
      <c r="Z139" s="5"/>
      <c r="AA139" s="11"/>
      <c r="AB139" s="10"/>
      <c r="AC139" s="5"/>
      <c r="AD139" s="5"/>
      <c r="AE139" s="5"/>
      <c r="AF139" s="5"/>
      <c r="AG139" s="11"/>
      <c r="AH139" s="10"/>
      <c r="AI139" s="5"/>
      <c r="AJ139" s="5"/>
      <c r="AK139" s="5"/>
      <c r="AL139" s="5"/>
      <c r="AM139" s="11"/>
      <c r="AN139" s="10"/>
      <c r="AO139" s="5"/>
      <c r="AP139" s="5"/>
      <c r="AQ139" s="5"/>
      <c r="AR139" s="5"/>
      <c r="AS139" s="11"/>
      <c r="AT139" s="10"/>
      <c r="AU139" s="5"/>
      <c r="AV139" s="5"/>
      <c r="AW139" s="5"/>
      <c r="AX139" s="5"/>
      <c r="AY139" s="11"/>
    </row>
    <row r="140" spans="4:51" s="4" customFormat="1" hidden="1" x14ac:dyDescent="0.25">
      <c r="D140" s="8" t="s">
        <v>78</v>
      </c>
      <c r="E140" s="7" t="s">
        <v>5487</v>
      </c>
      <c r="F140" s="12" t="str">
        <f t="shared" si="9"/>
        <v>NE</v>
      </c>
      <c r="G140" s="13" t="e">
        <f t="shared" si="8"/>
        <v>#N/A</v>
      </c>
      <c r="H140" s="81" t="e">
        <f t="shared" si="10"/>
        <v>#N/A</v>
      </c>
      <c r="I140" s="24" t="e">
        <f t="shared" si="11"/>
        <v>#N/A</v>
      </c>
      <c r="J140" s="10"/>
      <c r="K140" s="5"/>
      <c r="L140" s="5"/>
      <c r="M140" s="5"/>
      <c r="N140" s="5"/>
      <c r="O140" s="11"/>
      <c r="P140" s="10"/>
      <c r="Q140" s="5"/>
      <c r="R140" s="5"/>
      <c r="S140" s="5"/>
      <c r="T140" s="5"/>
      <c r="U140" s="11"/>
      <c r="V140" s="10"/>
      <c r="W140" s="5"/>
      <c r="X140" s="5"/>
      <c r="Y140" s="5"/>
      <c r="Z140" s="5"/>
      <c r="AA140" s="11"/>
      <c r="AB140" s="10"/>
      <c r="AC140" s="5"/>
      <c r="AD140" s="5"/>
      <c r="AE140" s="5"/>
      <c r="AF140" s="5"/>
      <c r="AG140" s="11"/>
      <c r="AH140" s="10"/>
      <c r="AI140" s="5"/>
      <c r="AJ140" s="5"/>
      <c r="AK140" s="5"/>
      <c r="AL140" s="5"/>
      <c r="AM140" s="11"/>
      <c r="AN140" s="10"/>
      <c r="AO140" s="5"/>
      <c r="AP140" s="5"/>
      <c r="AQ140" s="5"/>
      <c r="AR140" s="5"/>
      <c r="AS140" s="11"/>
      <c r="AT140" s="10"/>
      <c r="AU140" s="5"/>
      <c r="AV140" s="5"/>
      <c r="AW140" s="5"/>
      <c r="AX140" s="5"/>
      <c r="AY140" s="11"/>
    </row>
    <row r="141" spans="4:51" s="4" customFormat="1" hidden="1" x14ac:dyDescent="0.25">
      <c r="D141" s="8" t="s">
        <v>78</v>
      </c>
      <c r="E141" s="7" t="s">
        <v>5488</v>
      </c>
      <c r="F141" s="12" t="str">
        <f t="shared" si="9"/>
        <v>NE</v>
      </c>
      <c r="G141" s="13" t="e">
        <f t="shared" si="8"/>
        <v>#N/A</v>
      </c>
      <c r="H141" s="81" t="e">
        <f t="shared" si="10"/>
        <v>#N/A</v>
      </c>
      <c r="I141" s="24" t="e">
        <f t="shared" si="11"/>
        <v>#N/A</v>
      </c>
      <c r="J141" s="10"/>
      <c r="K141" s="5"/>
      <c r="L141" s="5"/>
      <c r="M141" s="5"/>
      <c r="N141" s="5"/>
      <c r="O141" s="11"/>
      <c r="P141" s="10"/>
      <c r="Q141" s="5"/>
      <c r="R141" s="5"/>
      <c r="S141" s="5"/>
      <c r="T141" s="5"/>
      <c r="U141" s="11"/>
      <c r="V141" s="10"/>
      <c r="W141" s="5"/>
      <c r="X141" s="5"/>
      <c r="Y141" s="5"/>
      <c r="Z141" s="5"/>
      <c r="AA141" s="11"/>
      <c r="AB141" s="10"/>
      <c r="AC141" s="5"/>
      <c r="AD141" s="5"/>
      <c r="AE141" s="5"/>
      <c r="AF141" s="5"/>
      <c r="AG141" s="11"/>
      <c r="AH141" s="10"/>
      <c r="AI141" s="5"/>
      <c r="AJ141" s="5"/>
      <c r="AK141" s="5"/>
      <c r="AL141" s="5"/>
      <c r="AM141" s="11"/>
      <c r="AN141" s="10"/>
      <c r="AO141" s="5"/>
      <c r="AP141" s="5"/>
      <c r="AQ141" s="5"/>
      <c r="AR141" s="5"/>
      <c r="AS141" s="11"/>
      <c r="AT141" s="10"/>
      <c r="AU141" s="5"/>
      <c r="AV141" s="5"/>
      <c r="AW141" s="5"/>
      <c r="AX141" s="5"/>
      <c r="AY141" s="11"/>
    </row>
    <row r="142" spans="4:51" s="4" customFormat="1" hidden="1" x14ac:dyDescent="0.25">
      <c r="D142" s="8" t="s">
        <v>78</v>
      </c>
      <c r="E142" s="7" t="s">
        <v>5489</v>
      </c>
      <c r="F142" s="12" t="str">
        <f t="shared" si="9"/>
        <v>NE</v>
      </c>
      <c r="G142" s="13" t="e">
        <f t="shared" si="8"/>
        <v>#N/A</v>
      </c>
      <c r="H142" s="81" t="e">
        <f t="shared" si="10"/>
        <v>#N/A</v>
      </c>
      <c r="I142" s="24" t="e">
        <f t="shared" si="11"/>
        <v>#N/A</v>
      </c>
      <c r="J142" s="10"/>
      <c r="K142" s="5"/>
      <c r="L142" s="5"/>
      <c r="M142" s="5"/>
      <c r="N142" s="5"/>
      <c r="O142" s="11"/>
      <c r="P142" s="10"/>
      <c r="Q142" s="5"/>
      <c r="R142" s="5"/>
      <c r="S142" s="5"/>
      <c r="T142" s="5"/>
      <c r="U142" s="11"/>
      <c r="V142" s="10"/>
      <c r="W142" s="5"/>
      <c r="X142" s="5"/>
      <c r="Y142" s="5"/>
      <c r="Z142" s="5"/>
      <c r="AA142" s="11"/>
      <c r="AB142" s="10"/>
      <c r="AC142" s="5"/>
      <c r="AD142" s="5"/>
      <c r="AE142" s="5"/>
      <c r="AF142" s="5"/>
      <c r="AG142" s="11"/>
      <c r="AH142" s="10"/>
      <c r="AI142" s="5"/>
      <c r="AJ142" s="5"/>
      <c r="AK142" s="5"/>
      <c r="AL142" s="5"/>
      <c r="AM142" s="11"/>
      <c r="AN142" s="10"/>
      <c r="AO142" s="5"/>
      <c r="AP142" s="5"/>
      <c r="AQ142" s="5"/>
      <c r="AR142" s="5"/>
      <c r="AS142" s="11"/>
      <c r="AT142" s="10"/>
      <c r="AU142" s="5"/>
      <c r="AV142" s="5"/>
      <c r="AW142" s="5"/>
      <c r="AX142" s="5"/>
      <c r="AY142" s="11"/>
    </row>
    <row r="143" spans="4:51" s="4" customFormat="1" hidden="1" x14ac:dyDescent="0.25">
      <c r="D143" s="8" t="s">
        <v>78</v>
      </c>
      <c r="E143" s="7" t="s">
        <v>5490</v>
      </c>
      <c r="F143" s="12" t="str">
        <f t="shared" si="9"/>
        <v>NE</v>
      </c>
      <c r="G143" s="13" t="e">
        <f t="shared" si="8"/>
        <v>#N/A</v>
      </c>
      <c r="H143" s="81" t="e">
        <f t="shared" si="10"/>
        <v>#N/A</v>
      </c>
      <c r="I143" s="24" t="e">
        <f t="shared" si="11"/>
        <v>#N/A</v>
      </c>
      <c r="J143" s="10"/>
      <c r="K143" s="5"/>
      <c r="L143" s="5"/>
      <c r="M143" s="5"/>
      <c r="N143" s="5"/>
      <c r="O143" s="11"/>
      <c r="P143" s="10"/>
      <c r="Q143" s="5"/>
      <c r="R143" s="5"/>
      <c r="S143" s="5"/>
      <c r="T143" s="5"/>
      <c r="U143" s="11"/>
      <c r="V143" s="10"/>
      <c r="W143" s="5"/>
      <c r="X143" s="5"/>
      <c r="Y143" s="5"/>
      <c r="Z143" s="5"/>
      <c r="AA143" s="11"/>
      <c r="AB143" s="10"/>
      <c r="AC143" s="5"/>
      <c r="AD143" s="5"/>
      <c r="AE143" s="5"/>
      <c r="AF143" s="5"/>
      <c r="AG143" s="11"/>
      <c r="AH143" s="10"/>
      <c r="AI143" s="5"/>
      <c r="AJ143" s="5"/>
      <c r="AK143" s="5"/>
      <c r="AL143" s="5"/>
      <c r="AM143" s="11"/>
      <c r="AN143" s="10"/>
      <c r="AO143" s="5"/>
      <c r="AP143" s="5"/>
      <c r="AQ143" s="5"/>
      <c r="AR143" s="5"/>
      <c r="AS143" s="11"/>
      <c r="AT143" s="10"/>
      <c r="AU143" s="5"/>
      <c r="AV143" s="5"/>
      <c r="AW143" s="5"/>
      <c r="AX143" s="5"/>
      <c r="AY143" s="11"/>
    </row>
    <row r="144" spans="4:51" s="4" customFormat="1" hidden="1" x14ac:dyDescent="0.25">
      <c r="D144" s="8" t="s">
        <v>78</v>
      </c>
      <c r="E144" s="7" t="s">
        <v>5491</v>
      </c>
      <c r="F144" s="12" t="str">
        <f t="shared" si="9"/>
        <v>NE</v>
      </c>
      <c r="G144" s="13" t="e">
        <f t="shared" si="8"/>
        <v>#N/A</v>
      </c>
      <c r="H144" s="81" t="e">
        <f t="shared" si="10"/>
        <v>#N/A</v>
      </c>
      <c r="I144" s="24" t="e">
        <f t="shared" si="11"/>
        <v>#N/A</v>
      </c>
      <c r="J144" s="10"/>
      <c r="K144" s="5"/>
      <c r="L144" s="5"/>
      <c r="M144" s="5"/>
      <c r="N144" s="5"/>
      <c r="O144" s="11"/>
      <c r="P144" s="10"/>
      <c r="Q144" s="5"/>
      <c r="R144" s="5"/>
      <c r="S144" s="5"/>
      <c r="T144" s="5"/>
      <c r="U144" s="11"/>
      <c r="V144" s="10"/>
      <c r="W144" s="5"/>
      <c r="X144" s="5"/>
      <c r="Y144" s="5"/>
      <c r="Z144" s="5"/>
      <c r="AA144" s="11"/>
      <c r="AB144" s="10"/>
      <c r="AC144" s="5"/>
      <c r="AD144" s="5"/>
      <c r="AE144" s="5"/>
      <c r="AF144" s="5"/>
      <c r="AG144" s="11"/>
      <c r="AH144" s="10"/>
      <c r="AI144" s="5"/>
      <c r="AJ144" s="5"/>
      <c r="AK144" s="5"/>
      <c r="AL144" s="5"/>
      <c r="AM144" s="11"/>
      <c r="AN144" s="10"/>
      <c r="AO144" s="5"/>
      <c r="AP144" s="5"/>
      <c r="AQ144" s="5"/>
      <c r="AR144" s="5"/>
      <c r="AS144" s="11"/>
      <c r="AT144" s="10"/>
      <c r="AU144" s="5"/>
      <c r="AV144" s="5"/>
      <c r="AW144" s="5"/>
      <c r="AX144" s="5"/>
      <c r="AY144" s="11"/>
    </row>
    <row r="145" spans="4:51" s="4" customFormat="1" hidden="1" x14ac:dyDescent="0.25">
      <c r="D145" s="8" t="s">
        <v>78</v>
      </c>
      <c r="E145" s="7" t="s">
        <v>5492</v>
      </c>
      <c r="F145" s="12" t="str">
        <f t="shared" si="9"/>
        <v>NE</v>
      </c>
      <c r="G145" s="13" t="e">
        <f t="shared" si="8"/>
        <v>#N/A</v>
      </c>
      <c r="H145" s="81" t="e">
        <f t="shared" si="10"/>
        <v>#N/A</v>
      </c>
      <c r="I145" s="24" t="e">
        <f t="shared" si="11"/>
        <v>#N/A</v>
      </c>
      <c r="J145" s="10"/>
      <c r="K145" s="5"/>
      <c r="L145" s="5"/>
      <c r="M145" s="5"/>
      <c r="N145" s="5"/>
      <c r="O145" s="11"/>
      <c r="P145" s="10"/>
      <c r="Q145" s="5"/>
      <c r="R145" s="5"/>
      <c r="S145" s="5"/>
      <c r="T145" s="5"/>
      <c r="U145" s="11"/>
      <c r="V145" s="10"/>
      <c r="W145" s="5"/>
      <c r="X145" s="5"/>
      <c r="Y145" s="5"/>
      <c r="Z145" s="5"/>
      <c r="AA145" s="11"/>
      <c r="AB145" s="10"/>
      <c r="AC145" s="5"/>
      <c r="AD145" s="5"/>
      <c r="AE145" s="5"/>
      <c r="AF145" s="5"/>
      <c r="AG145" s="11"/>
      <c r="AH145" s="10"/>
      <c r="AI145" s="5"/>
      <c r="AJ145" s="5"/>
      <c r="AK145" s="5"/>
      <c r="AL145" s="5"/>
      <c r="AM145" s="11"/>
      <c r="AN145" s="10"/>
      <c r="AO145" s="5"/>
      <c r="AP145" s="5"/>
      <c r="AQ145" s="5"/>
      <c r="AR145" s="5"/>
      <c r="AS145" s="11"/>
      <c r="AT145" s="10"/>
      <c r="AU145" s="5"/>
      <c r="AV145" s="5"/>
      <c r="AW145" s="5"/>
      <c r="AX145" s="5"/>
      <c r="AY145" s="11"/>
    </row>
    <row r="146" spans="4:51" s="4" customFormat="1" hidden="1" x14ac:dyDescent="0.25">
      <c r="D146" s="8" t="s">
        <v>78</v>
      </c>
      <c r="E146" s="7" t="s">
        <v>5493</v>
      </c>
      <c r="F146" s="12" t="str">
        <f t="shared" si="9"/>
        <v>NE</v>
      </c>
      <c r="G146" s="13" t="e">
        <f t="shared" si="8"/>
        <v>#N/A</v>
      </c>
      <c r="H146" s="81" t="e">
        <f t="shared" si="10"/>
        <v>#N/A</v>
      </c>
      <c r="I146" s="24" t="e">
        <f t="shared" si="11"/>
        <v>#N/A</v>
      </c>
      <c r="J146" s="10"/>
      <c r="K146" s="5"/>
      <c r="L146" s="5"/>
      <c r="M146" s="5"/>
      <c r="N146" s="5"/>
      <c r="O146" s="11"/>
      <c r="P146" s="10"/>
      <c r="Q146" s="5"/>
      <c r="R146" s="5"/>
      <c r="S146" s="5"/>
      <c r="T146" s="5"/>
      <c r="U146" s="11"/>
      <c r="V146" s="10"/>
      <c r="W146" s="5"/>
      <c r="X146" s="5"/>
      <c r="Y146" s="5"/>
      <c r="Z146" s="5"/>
      <c r="AA146" s="11"/>
      <c r="AB146" s="10"/>
      <c r="AC146" s="5"/>
      <c r="AD146" s="5"/>
      <c r="AE146" s="5"/>
      <c r="AF146" s="5"/>
      <c r="AG146" s="11"/>
      <c r="AH146" s="10"/>
      <c r="AI146" s="5"/>
      <c r="AJ146" s="5"/>
      <c r="AK146" s="5"/>
      <c r="AL146" s="5"/>
      <c r="AM146" s="11"/>
      <c r="AN146" s="10"/>
      <c r="AO146" s="5"/>
      <c r="AP146" s="5"/>
      <c r="AQ146" s="5"/>
      <c r="AR146" s="5"/>
      <c r="AS146" s="11"/>
      <c r="AT146" s="10"/>
      <c r="AU146" s="5"/>
      <c r="AV146" s="5"/>
      <c r="AW146" s="5"/>
      <c r="AX146" s="5"/>
      <c r="AY146" s="11"/>
    </row>
    <row r="147" spans="4:51" s="4" customFormat="1" hidden="1" x14ac:dyDescent="0.25">
      <c r="D147" s="8" t="s">
        <v>78</v>
      </c>
      <c r="E147" s="7" t="s">
        <v>5494</v>
      </c>
      <c r="F147" s="12" t="str">
        <f t="shared" si="9"/>
        <v>NE</v>
      </c>
      <c r="G147" s="13" t="e">
        <f t="shared" si="8"/>
        <v>#N/A</v>
      </c>
      <c r="H147" s="81" t="e">
        <f t="shared" si="10"/>
        <v>#N/A</v>
      </c>
      <c r="I147" s="24" t="e">
        <f t="shared" si="11"/>
        <v>#N/A</v>
      </c>
      <c r="J147" s="10"/>
      <c r="K147" s="5"/>
      <c r="L147" s="5"/>
      <c r="M147" s="5"/>
      <c r="N147" s="5"/>
      <c r="O147" s="11"/>
      <c r="P147" s="10"/>
      <c r="Q147" s="5"/>
      <c r="R147" s="5"/>
      <c r="S147" s="5"/>
      <c r="T147" s="5"/>
      <c r="U147" s="11"/>
      <c r="V147" s="10"/>
      <c r="W147" s="5"/>
      <c r="X147" s="5"/>
      <c r="Y147" s="5"/>
      <c r="Z147" s="5"/>
      <c r="AA147" s="11"/>
      <c r="AB147" s="10"/>
      <c r="AC147" s="5"/>
      <c r="AD147" s="5"/>
      <c r="AE147" s="5"/>
      <c r="AF147" s="5"/>
      <c r="AG147" s="11"/>
      <c r="AH147" s="10"/>
      <c r="AI147" s="5"/>
      <c r="AJ147" s="5"/>
      <c r="AK147" s="5"/>
      <c r="AL147" s="5"/>
      <c r="AM147" s="11"/>
      <c r="AN147" s="10"/>
      <c r="AO147" s="5"/>
      <c r="AP147" s="5"/>
      <c r="AQ147" s="5"/>
      <c r="AR147" s="5"/>
      <c r="AS147" s="11"/>
      <c r="AT147" s="10"/>
      <c r="AU147" s="5"/>
      <c r="AV147" s="5"/>
      <c r="AW147" s="5"/>
      <c r="AX147" s="5"/>
      <c r="AY147" s="11"/>
    </row>
    <row r="148" spans="4:51" s="4" customFormat="1" hidden="1" x14ac:dyDescent="0.25">
      <c r="D148" s="8" t="s">
        <v>78</v>
      </c>
      <c r="E148" s="7" t="s">
        <v>5495</v>
      </c>
      <c r="F148" s="12" t="str">
        <f t="shared" si="9"/>
        <v>NE</v>
      </c>
      <c r="G148" s="13" t="e">
        <f t="shared" si="8"/>
        <v>#N/A</v>
      </c>
      <c r="H148" s="81" t="e">
        <f t="shared" si="10"/>
        <v>#N/A</v>
      </c>
      <c r="I148" s="24" t="e">
        <f t="shared" si="11"/>
        <v>#N/A</v>
      </c>
      <c r="J148" s="10"/>
      <c r="K148" s="5"/>
      <c r="L148" s="5"/>
      <c r="M148" s="5"/>
      <c r="N148" s="5"/>
      <c r="O148" s="11"/>
      <c r="P148" s="10"/>
      <c r="Q148" s="5"/>
      <c r="R148" s="5"/>
      <c r="S148" s="5"/>
      <c r="T148" s="5"/>
      <c r="U148" s="11"/>
      <c r="V148" s="10"/>
      <c r="W148" s="5"/>
      <c r="X148" s="5"/>
      <c r="Y148" s="5"/>
      <c r="Z148" s="5"/>
      <c r="AA148" s="11"/>
      <c r="AB148" s="10"/>
      <c r="AC148" s="5"/>
      <c r="AD148" s="5"/>
      <c r="AE148" s="5"/>
      <c r="AF148" s="5"/>
      <c r="AG148" s="11"/>
      <c r="AH148" s="10"/>
      <c r="AI148" s="5"/>
      <c r="AJ148" s="5"/>
      <c r="AK148" s="5"/>
      <c r="AL148" s="5"/>
      <c r="AM148" s="11"/>
      <c r="AN148" s="10"/>
      <c r="AO148" s="5"/>
      <c r="AP148" s="5"/>
      <c r="AQ148" s="5"/>
      <c r="AR148" s="5"/>
      <c r="AS148" s="11"/>
      <c r="AT148" s="10"/>
      <c r="AU148" s="5"/>
      <c r="AV148" s="5"/>
      <c r="AW148" s="5"/>
      <c r="AX148" s="5"/>
      <c r="AY148" s="11"/>
    </row>
    <row r="149" spans="4:51" s="4" customFormat="1" hidden="1" x14ac:dyDescent="0.25">
      <c r="D149" s="8" t="s">
        <v>78</v>
      </c>
      <c r="E149" s="7" t="s">
        <v>5496</v>
      </c>
      <c r="F149" s="12" t="str">
        <f t="shared" si="9"/>
        <v>NE</v>
      </c>
      <c r="G149" s="13" t="e">
        <f t="shared" si="8"/>
        <v>#N/A</v>
      </c>
      <c r="H149" s="81" t="e">
        <f t="shared" si="10"/>
        <v>#N/A</v>
      </c>
      <c r="I149" s="24" t="e">
        <f t="shared" si="11"/>
        <v>#N/A</v>
      </c>
      <c r="J149" s="10"/>
      <c r="K149" s="5"/>
      <c r="L149" s="5"/>
      <c r="M149" s="5"/>
      <c r="N149" s="5"/>
      <c r="O149" s="11"/>
      <c r="P149" s="10"/>
      <c r="Q149" s="5"/>
      <c r="R149" s="5"/>
      <c r="S149" s="5"/>
      <c r="T149" s="5"/>
      <c r="U149" s="11"/>
      <c r="V149" s="10"/>
      <c r="W149" s="5"/>
      <c r="X149" s="5"/>
      <c r="Y149" s="5"/>
      <c r="Z149" s="5"/>
      <c r="AA149" s="11"/>
      <c r="AB149" s="10"/>
      <c r="AC149" s="5"/>
      <c r="AD149" s="5"/>
      <c r="AE149" s="5"/>
      <c r="AF149" s="5"/>
      <c r="AG149" s="11"/>
      <c r="AH149" s="10"/>
      <c r="AI149" s="5"/>
      <c r="AJ149" s="5"/>
      <c r="AK149" s="5"/>
      <c r="AL149" s="5"/>
      <c r="AM149" s="11"/>
      <c r="AN149" s="10"/>
      <c r="AO149" s="5"/>
      <c r="AP149" s="5"/>
      <c r="AQ149" s="5"/>
      <c r="AR149" s="5"/>
      <c r="AS149" s="11"/>
      <c r="AT149" s="10"/>
      <c r="AU149" s="5"/>
      <c r="AV149" s="5"/>
      <c r="AW149" s="5"/>
      <c r="AX149" s="5"/>
      <c r="AY149" s="11"/>
    </row>
    <row r="150" spans="4:51" s="4" customFormat="1" hidden="1" x14ac:dyDescent="0.25">
      <c r="D150" s="8" t="s">
        <v>78</v>
      </c>
      <c r="E150" s="7" t="s">
        <v>5497</v>
      </c>
      <c r="F150" s="12" t="str">
        <f t="shared" si="9"/>
        <v>NE</v>
      </c>
      <c r="G150" s="13" t="e">
        <f t="shared" si="8"/>
        <v>#N/A</v>
      </c>
      <c r="H150" s="81" t="e">
        <f t="shared" si="10"/>
        <v>#N/A</v>
      </c>
      <c r="I150" s="24" t="e">
        <f t="shared" si="11"/>
        <v>#N/A</v>
      </c>
      <c r="J150" s="10"/>
      <c r="K150" s="5"/>
      <c r="L150" s="5"/>
      <c r="M150" s="5"/>
      <c r="N150" s="5"/>
      <c r="O150" s="11"/>
      <c r="P150" s="10"/>
      <c r="Q150" s="5"/>
      <c r="R150" s="5"/>
      <c r="S150" s="5"/>
      <c r="T150" s="5"/>
      <c r="U150" s="11"/>
      <c r="V150" s="10"/>
      <c r="W150" s="5"/>
      <c r="X150" s="5"/>
      <c r="Y150" s="5"/>
      <c r="Z150" s="5"/>
      <c r="AA150" s="11"/>
      <c r="AB150" s="10"/>
      <c r="AC150" s="5"/>
      <c r="AD150" s="5"/>
      <c r="AE150" s="5"/>
      <c r="AF150" s="5"/>
      <c r="AG150" s="11"/>
      <c r="AH150" s="10"/>
      <c r="AI150" s="5"/>
      <c r="AJ150" s="5"/>
      <c r="AK150" s="5"/>
      <c r="AL150" s="5"/>
      <c r="AM150" s="11"/>
      <c r="AN150" s="10"/>
      <c r="AO150" s="5"/>
      <c r="AP150" s="5"/>
      <c r="AQ150" s="5"/>
      <c r="AR150" s="5"/>
      <c r="AS150" s="11"/>
      <c r="AT150" s="10"/>
      <c r="AU150" s="5"/>
      <c r="AV150" s="5"/>
      <c r="AW150" s="5"/>
      <c r="AX150" s="5"/>
      <c r="AY150" s="11"/>
    </row>
    <row r="151" spans="4:51" s="4" customFormat="1" hidden="1" x14ac:dyDescent="0.25">
      <c r="D151" s="8" t="s">
        <v>78</v>
      </c>
      <c r="E151" s="7" t="s">
        <v>5498</v>
      </c>
      <c r="F151" s="12" t="str">
        <f t="shared" si="9"/>
        <v>NE</v>
      </c>
      <c r="G151" s="13" t="e">
        <f t="shared" si="8"/>
        <v>#N/A</v>
      </c>
      <c r="H151" s="81" t="e">
        <f t="shared" si="10"/>
        <v>#N/A</v>
      </c>
      <c r="I151" s="24" t="e">
        <f t="shared" si="11"/>
        <v>#N/A</v>
      </c>
      <c r="J151" s="10"/>
      <c r="K151" s="5"/>
      <c r="L151" s="5"/>
      <c r="M151" s="5"/>
      <c r="N151" s="5"/>
      <c r="O151" s="11"/>
      <c r="P151" s="10"/>
      <c r="Q151" s="5"/>
      <c r="R151" s="5"/>
      <c r="S151" s="5"/>
      <c r="T151" s="5"/>
      <c r="U151" s="11"/>
      <c r="V151" s="10"/>
      <c r="W151" s="5"/>
      <c r="X151" s="5"/>
      <c r="Y151" s="5"/>
      <c r="Z151" s="5"/>
      <c r="AA151" s="11"/>
      <c r="AB151" s="10"/>
      <c r="AC151" s="5"/>
      <c r="AD151" s="5"/>
      <c r="AE151" s="5"/>
      <c r="AF151" s="5"/>
      <c r="AG151" s="11"/>
      <c r="AH151" s="10"/>
      <c r="AI151" s="5"/>
      <c r="AJ151" s="5"/>
      <c r="AK151" s="5"/>
      <c r="AL151" s="5"/>
      <c r="AM151" s="11"/>
      <c r="AN151" s="10"/>
      <c r="AO151" s="5"/>
      <c r="AP151" s="5"/>
      <c r="AQ151" s="5"/>
      <c r="AR151" s="5"/>
      <c r="AS151" s="11"/>
      <c r="AT151" s="10"/>
      <c r="AU151" s="5"/>
      <c r="AV151" s="5"/>
      <c r="AW151" s="5"/>
      <c r="AX151" s="5"/>
      <c r="AY151" s="11"/>
    </row>
    <row r="152" spans="4:51" s="4" customFormat="1" hidden="1" x14ac:dyDescent="0.25">
      <c r="D152" s="8" t="s">
        <v>78</v>
      </c>
      <c r="E152" s="7" t="s">
        <v>5499</v>
      </c>
      <c r="F152" s="12" t="str">
        <f t="shared" si="9"/>
        <v>NE</v>
      </c>
      <c r="G152" s="13" t="e">
        <f t="shared" si="8"/>
        <v>#N/A</v>
      </c>
      <c r="H152" s="81" t="e">
        <f t="shared" si="10"/>
        <v>#N/A</v>
      </c>
      <c r="I152" s="24" t="e">
        <f t="shared" si="11"/>
        <v>#N/A</v>
      </c>
      <c r="J152" s="10"/>
      <c r="K152" s="5"/>
      <c r="L152" s="5"/>
      <c r="M152" s="5"/>
      <c r="N152" s="5"/>
      <c r="O152" s="11"/>
      <c r="P152" s="10"/>
      <c r="Q152" s="5"/>
      <c r="R152" s="5"/>
      <c r="S152" s="5"/>
      <c r="T152" s="5"/>
      <c r="U152" s="11"/>
      <c r="V152" s="10"/>
      <c r="W152" s="5"/>
      <c r="X152" s="5"/>
      <c r="Y152" s="5"/>
      <c r="Z152" s="5"/>
      <c r="AA152" s="11"/>
      <c r="AB152" s="10"/>
      <c r="AC152" s="5"/>
      <c r="AD152" s="5"/>
      <c r="AE152" s="5"/>
      <c r="AF152" s="5"/>
      <c r="AG152" s="11"/>
      <c r="AH152" s="10"/>
      <c r="AI152" s="5"/>
      <c r="AJ152" s="5"/>
      <c r="AK152" s="5"/>
      <c r="AL152" s="5"/>
      <c r="AM152" s="11"/>
      <c r="AN152" s="10"/>
      <c r="AO152" s="5"/>
      <c r="AP152" s="5"/>
      <c r="AQ152" s="5"/>
      <c r="AR152" s="5"/>
      <c r="AS152" s="11"/>
      <c r="AT152" s="10"/>
      <c r="AU152" s="5"/>
      <c r="AV152" s="5"/>
      <c r="AW152" s="5"/>
      <c r="AX152" s="5"/>
      <c r="AY152" s="11"/>
    </row>
    <row r="153" spans="4:51" s="4" customFormat="1" hidden="1" x14ac:dyDescent="0.25">
      <c r="D153" s="8" t="s">
        <v>78</v>
      </c>
      <c r="E153" s="7" t="s">
        <v>5500</v>
      </c>
      <c r="F153" s="12" t="str">
        <f t="shared" si="9"/>
        <v>NE</v>
      </c>
      <c r="G153" s="13" t="e">
        <f t="shared" si="8"/>
        <v>#N/A</v>
      </c>
      <c r="H153" s="81" t="e">
        <f t="shared" si="10"/>
        <v>#N/A</v>
      </c>
      <c r="I153" s="24" t="e">
        <f t="shared" si="11"/>
        <v>#N/A</v>
      </c>
      <c r="J153" s="10"/>
      <c r="K153" s="5"/>
      <c r="L153" s="5"/>
      <c r="M153" s="5"/>
      <c r="N153" s="5"/>
      <c r="O153" s="11"/>
      <c r="P153" s="10"/>
      <c r="Q153" s="5"/>
      <c r="R153" s="5"/>
      <c r="S153" s="5"/>
      <c r="T153" s="5"/>
      <c r="U153" s="11"/>
      <c r="V153" s="10"/>
      <c r="W153" s="5"/>
      <c r="X153" s="5"/>
      <c r="Y153" s="5"/>
      <c r="Z153" s="5"/>
      <c r="AA153" s="11"/>
      <c r="AB153" s="10"/>
      <c r="AC153" s="5"/>
      <c r="AD153" s="5"/>
      <c r="AE153" s="5"/>
      <c r="AF153" s="5"/>
      <c r="AG153" s="11"/>
      <c r="AH153" s="10"/>
      <c r="AI153" s="5"/>
      <c r="AJ153" s="5"/>
      <c r="AK153" s="5"/>
      <c r="AL153" s="5"/>
      <c r="AM153" s="11"/>
      <c r="AN153" s="10"/>
      <c r="AO153" s="5"/>
      <c r="AP153" s="5"/>
      <c r="AQ153" s="5"/>
      <c r="AR153" s="5"/>
      <c r="AS153" s="11"/>
      <c r="AT153" s="10"/>
      <c r="AU153" s="5"/>
      <c r="AV153" s="5"/>
      <c r="AW153" s="5"/>
      <c r="AX153" s="5"/>
      <c r="AY153" s="11"/>
    </row>
    <row r="154" spans="4:51" s="4" customFormat="1" hidden="1" x14ac:dyDescent="0.25">
      <c r="D154" s="8" t="s">
        <v>78</v>
      </c>
      <c r="E154" s="7" t="s">
        <v>5501</v>
      </c>
      <c r="F154" s="12" t="str">
        <f t="shared" si="9"/>
        <v>NE</v>
      </c>
      <c r="G154" s="13" t="e">
        <f t="shared" si="8"/>
        <v>#N/A</v>
      </c>
      <c r="H154" s="81" t="e">
        <f t="shared" si="10"/>
        <v>#N/A</v>
      </c>
      <c r="I154" s="24" t="e">
        <f t="shared" si="11"/>
        <v>#N/A</v>
      </c>
      <c r="J154" s="10"/>
      <c r="K154" s="5"/>
      <c r="L154" s="5"/>
      <c r="M154" s="5"/>
      <c r="N154" s="5"/>
      <c r="O154" s="11"/>
      <c r="P154" s="10"/>
      <c r="Q154" s="5"/>
      <c r="R154" s="5"/>
      <c r="S154" s="5"/>
      <c r="T154" s="5"/>
      <c r="U154" s="11"/>
      <c r="V154" s="10"/>
      <c r="W154" s="5"/>
      <c r="X154" s="5"/>
      <c r="Y154" s="5"/>
      <c r="Z154" s="5"/>
      <c r="AA154" s="11"/>
      <c r="AB154" s="10"/>
      <c r="AC154" s="5"/>
      <c r="AD154" s="5"/>
      <c r="AE154" s="5"/>
      <c r="AF154" s="5"/>
      <c r="AG154" s="11"/>
      <c r="AH154" s="10"/>
      <c r="AI154" s="5"/>
      <c r="AJ154" s="5"/>
      <c r="AK154" s="5"/>
      <c r="AL154" s="5"/>
      <c r="AM154" s="11"/>
      <c r="AN154" s="10"/>
      <c r="AO154" s="5"/>
      <c r="AP154" s="5"/>
      <c r="AQ154" s="5"/>
      <c r="AR154" s="5"/>
      <c r="AS154" s="11"/>
      <c r="AT154" s="10"/>
      <c r="AU154" s="5"/>
      <c r="AV154" s="5"/>
      <c r="AW154" s="5"/>
      <c r="AX154" s="5"/>
      <c r="AY154" s="11"/>
    </row>
    <row r="155" spans="4:51" s="4" customFormat="1" hidden="1" x14ac:dyDescent="0.25">
      <c r="D155" s="8" t="s">
        <v>78</v>
      </c>
      <c r="E155" s="7" t="s">
        <v>5502</v>
      </c>
      <c r="F155" s="12" t="str">
        <f t="shared" si="9"/>
        <v>NE</v>
      </c>
      <c r="G155" s="13" t="e">
        <f t="shared" si="8"/>
        <v>#N/A</v>
      </c>
      <c r="H155" s="81" t="e">
        <f t="shared" si="10"/>
        <v>#N/A</v>
      </c>
      <c r="I155" s="24" t="e">
        <f t="shared" si="11"/>
        <v>#N/A</v>
      </c>
      <c r="J155" s="10"/>
      <c r="K155" s="5"/>
      <c r="L155" s="5"/>
      <c r="M155" s="5"/>
      <c r="N155" s="5"/>
      <c r="O155" s="11"/>
      <c r="P155" s="10"/>
      <c r="Q155" s="5"/>
      <c r="R155" s="5"/>
      <c r="S155" s="5"/>
      <c r="T155" s="5"/>
      <c r="U155" s="11"/>
      <c r="V155" s="10"/>
      <c r="W155" s="5"/>
      <c r="X155" s="5"/>
      <c r="Y155" s="5"/>
      <c r="Z155" s="5"/>
      <c r="AA155" s="11"/>
      <c r="AB155" s="10"/>
      <c r="AC155" s="5"/>
      <c r="AD155" s="5"/>
      <c r="AE155" s="5"/>
      <c r="AF155" s="5"/>
      <c r="AG155" s="11"/>
      <c r="AH155" s="10"/>
      <c r="AI155" s="5"/>
      <c r="AJ155" s="5"/>
      <c r="AK155" s="5"/>
      <c r="AL155" s="5"/>
      <c r="AM155" s="11"/>
      <c r="AN155" s="10"/>
      <c r="AO155" s="5"/>
      <c r="AP155" s="5"/>
      <c r="AQ155" s="5"/>
      <c r="AR155" s="5"/>
      <c r="AS155" s="11"/>
      <c r="AT155" s="10"/>
      <c r="AU155" s="5"/>
      <c r="AV155" s="5"/>
      <c r="AW155" s="5"/>
      <c r="AX155" s="5"/>
      <c r="AY155" s="11"/>
    </row>
    <row r="156" spans="4:51" s="4" customFormat="1" hidden="1" x14ac:dyDescent="0.25">
      <c r="D156" s="8" t="s">
        <v>78</v>
      </c>
      <c r="E156" s="7" t="s">
        <v>5503</v>
      </c>
      <c r="F156" s="12" t="str">
        <f t="shared" si="9"/>
        <v>NE</v>
      </c>
      <c r="G156" s="13" t="e">
        <f t="shared" si="8"/>
        <v>#N/A</v>
      </c>
      <c r="H156" s="81" t="e">
        <f t="shared" si="10"/>
        <v>#N/A</v>
      </c>
      <c r="I156" s="24" t="e">
        <f t="shared" si="11"/>
        <v>#N/A</v>
      </c>
      <c r="J156" s="10"/>
      <c r="K156" s="5"/>
      <c r="L156" s="5"/>
      <c r="M156" s="5"/>
      <c r="N156" s="5"/>
      <c r="O156" s="11"/>
      <c r="P156" s="10"/>
      <c r="Q156" s="5"/>
      <c r="R156" s="5"/>
      <c r="S156" s="5"/>
      <c r="T156" s="5"/>
      <c r="U156" s="11"/>
      <c r="V156" s="10"/>
      <c r="W156" s="5"/>
      <c r="X156" s="5"/>
      <c r="Y156" s="5"/>
      <c r="Z156" s="5"/>
      <c r="AA156" s="11"/>
      <c r="AB156" s="10"/>
      <c r="AC156" s="5"/>
      <c r="AD156" s="5"/>
      <c r="AE156" s="5"/>
      <c r="AF156" s="5"/>
      <c r="AG156" s="11"/>
      <c r="AH156" s="10"/>
      <c r="AI156" s="5"/>
      <c r="AJ156" s="5"/>
      <c r="AK156" s="5"/>
      <c r="AL156" s="5"/>
      <c r="AM156" s="11"/>
      <c r="AN156" s="10"/>
      <c r="AO156" s="5"/>
      <c r="AP156" s="5"/>
      <c r="AQ156" s="5"/>
      <c r="AR156" s="5"/>
      <c r="AS156" s="11"/>
      <c r="AT156" s="10"/>
      <c r="AU156" s="5"/>
      <c r="AV156" s="5"/>
      <c r="AW156" s="5"/>
      <c r="AX156" s="5"/>
      <c r="AY156" s="11"/>
    </row>
    <row r="157" spans="4:51" s="4" customFormat="1" hidden="1" x14ac:dyDescent="0.25">
      <c r="D157" s="8" t="s">
        <v>78</v>
      </c>
      <c r="E157" s="7" t="s">
        <v>5504</v>
      </c>
      <c r="F157" s="12" t="str">
        <f t="shared" si="9"/>
        <v>NE</v>
      </c>
      <c r="G157" s="13" t="e">
        <f t="shared" si="8"/>
        <v>#N/A</v>
      </c>
      <c r="H157" s="81" t="e">
        <f t="shared" si="10"/>
        <v>#N/A</v>
      </c>
      <c r="I157" s="24" t="e">
        <f t="shared" si="11"/>
        <v>#N/A</v>
      </c>
      <c r="J157" s="10"/>
      <c r="K157" s="5"/>
      <c r="L157" s="5"/>
      <c r="M157" s="5"/>
      <c r="N157" s="5"/>
      <c r="O157" s="11"/>
      <c r="P157" s="10"/>
      <c r="Q157" s="5"/>
      <c r="R157" s="5"/>
      <c r="S157" s="5"/>
      <c r="T157" s="5"/>
      <c r="U157" s="11"/>
      <c r="V157" s="10"/>
      <c r="W157" s="5"/>
      <c r="X157" s="5"/>
      <c r="Y157" s="5"/>
      <c r="Z157" s="5"/>
      <c r="AA157" s="11"/>
      <c r="AB157" s="10"/>
      <c r="AC157" s="5"/>
      <c r="AD157" s="5"/>
      <c r="AE157" s="5"/>
      <c r="AF157" s="5"/>
      <c r="AG157" s="11"/>
      <c r="AH157" s="10"/>
      <c r="AI157" s="5"/>
      <c r="AJ157" s="5"/>
      <c r="AK157" s="5"/>
      <c r="AL157" s="5"/>
      <c r="AM157" s="11"/>
      <c r="AN157" s="10"/>
      <c r="AO157" s="5"/>
      <c r="AP157" s="5"/>
      <c r="AQ157" s="5"/>
      <c r="AR157" s="5"/>
      <c r="AS157" s="11"/>
      <c r="AT157" s="10"/>
      <c r="AU157" s="5"/>
      <c r="AV157" s="5"/>
      <c r="AW157" s="5"/>
      <c r="AX157" s="5"/>
      <c r="AY157" s="11"/>
    </row>
    <row r="158" spans="4:51" s="4" customFormat="1" hidden="1" x14ac:dyDescent="0.25">
      <c r="D158" s="8" t="s">
        <v>78</v>
      </c>
      <c r="E158" s="7" t="s">
        <v>5505</v>
      </c>
      <c r="F158" s="12" t="str">
        <f t="shared" si="9"/>
        <v>NE</v>
      </c>
      <c r="G158" s="13" t="e">
        <f t="shared" si="8"/>
        <v>#N/A</v>
      </c>
      <c r="H158" s="81" t="e">
        <f t="shared" si="10"/>
        <v>#N/A</v>
      </c>
      <c r="I158" s="24" t="e">
        <f t="shared" si="11"/>
        <v>#N/A</v>
      </c>
      <c r="J158" s="10"/>
      <c r="K158" s="5"/>
      <c r="L158" s="5"/>
      <c r="M158" s="5"/>
      <c r="N158" s="5"/>
      <c r="O158" s="11"/>
      <c r="P158" s="10"/>
      <c r="Q158" s="5"/>
      <c r="R158" s="5"/>
      <c r="S158" s="5"/>
      <c r="T158" s="5"/>
      <c r="U158" s="11"/>
      <c r="V158" s="10"/>
      <c r="W158" s="5"/>
      <c r="X158" s="5"/>
      <c r="Y158" s="5"/>
      <c r="Z158" s="5"/>
      <c r="AA158" s="11"/>
      <c r="AB158" s="10"/>
      <c r="AC158" s="5"/>
      <c r="AD158" s="5"/>
      <c r="AE158" s="5"/>
      <c r="AF158" s="5"/>
      <c r="AG158" s="11"/>
      <c r="AH158" s="10"/>
      <c r="AI158" s="5"/>
      <c r="AJ158" s="5"/>
      <c r="AK158" s="5"/>
      <c r="AL158" s="5"/>
      <c r="AM158" s="11"/>
      <c r="AN158" s="10"/>
      <c r="AO158" s="5"/>
      <c r="AP158" s="5"/>
      <c r="AQ158" s="5"/>
      <c r="AR158" s="5"/>
      <c r="AS158" s="11"/>
      <c r="AT158" s="10"/>
      <c r="AU158" s="5"/>
      <c r="AV158" s="5"/>
      <c r="AW158" s="5"/>
      <c r="AX158" s="5"/>
      <c r="AY158" s="11"/>
    </row>
    <row r="159" spans="4:51" s="4" customFormat="1" hidden="1" x14ac:dyDescent="0.25">
      <c r="D159" s="8" t="s">
        <v>78</v>
      </c>
      <c r="E159" s="7" t="s">
        <v>5506</v>
      </c>
      <c r="F159" s="12" t="str">
        <f t="shared" si="9"/>
        <v>NE</v>
      </c>
      <c r="G159" s="13" t="e">
        <f t="shared" si="8"/>
        <v>#N/A</v>
      </c>
      <c r="H159" s="81" t="e">
        <f t="shared" si="10"/>
        <v>#N/A</v>
      </c>
      <c r="I159" s="24" t="e">
        <f t="shared" si="11"/>
        <v>#N/A</v>
      </c>
      <c r="J159" s="10"/>
      <c r="K159" s="5"/>
      <c r="L159" s="5"/>
      <c r="M159" s="5"/>
      <c r="N159" s="5"/>
      <c r="O159" s="11"/>
      <c r="P159" s="10"/>
      <c r="Q159" s="5"/>
      <c r="R159" s="5"/>
      <c r="S159" s="5"/>
      <c r="T159" s="5"/>
      <c r="U159" s="11"/>
      <c r="V159" s="10"/>
      <c r="W159" s="5"/>
      <c r="X159" s="5"/>
      <c r="Y159" s="5"/>
      <c r="Z159" s="5"/>
      <c r="AA159" s="11"/>
      <c r="AB159" s="10"/>
      <c r="AC159" s="5"/>
      <c r="AD159" s="5"/>
      <c r="AE159" s="5"/>
      <c r="AF159" s="5"/>
      <c r="AG159" s="11"/>
      <c r="AH159" s="10"/>
      <c r="AI159" s="5"/>
      <c r="AJ159" s="5"/>
      <c r="AK159" s="5"/>
      <c r="AL159" s="5"/>
      <c r="AM159" s="11"/>
      <c r="AN159" s="10"/>
      <c r="AO159" s="5"/>
      <c r="AP159" s="5"/>
      <c r="AQ159" s="5"/>
      <c r="AR159" s="5"/>
      <c r="AS159" s="11"/>
      <c r="AT159" s="10"/>
      <c r="AU159" s="5"/>
      <c r="AV159" s="5"/>
      <c r="AW159" s="5"/>
      <c r="AX159" s="5"/>
      <c r="AY159" s="11"/>
    </row>
    <row r="160" spans="4:51" s="4" customFormat="1" hidden="1" x14ac:dyDescent="0.25">
      <c r="D160" s="8" t="s">
        <v>78</v>
      </c>
      <c r="E160" s="7" t="s">
        <v>5507</v>
      </c>
      <c r="F160" s="12" t="str">
        <f t="shared" si="9"/>
        <v>NE</v>
      </c>
      <c r="G160" s="13" t="e">
        <f t="shared" ref="G160:G218" si="12">IF($F160="","",INDEX($J160:$FH160,1,MATCH($F160,$J160:$FH160,)-1))</f>
        <v>#N/A</v>
      </c>
      <c r="H160" s="81" t="e">
        <f t="shared" si="10"/>
        <v>#N/A</v>
      </c>
      <c r="I160" s="24" t="e">
        <f t="shared" si="11"/>
        <v>#N/A</v>
      </c>
      <c r="J160" s="10"/>
      <c r="K160" s="5"/>
      <c r="L160" s="5"/>
      <c r="M160" s="5"/>
      <c r="N160" s="5"/>
      <c r="O160" s="11"/>
      <c r="P160" s="10"/>
      <c r="Q160" s="5"/>
      <c r="R160" s="5"/>
      <c r="S160" s="5"/>
      <c r="T160" s="5"/>
      <c r="U160" s="11"/>
      <c r="V160" s="10"/>
      <c r="W160" s="5"/>
      <c r="X160" s="5"/>
      <c r="Y160" s="5"/>
      <c r="Z160" s="5"/>
      <c r="AA160" s="11"/>
      <c r="AB160" s="10"/>
      <c r="AC160" s="5"/>
      <c r="AD160" s="5"/>
      <c r="AE160" s="5"/>
      <c r="AF160" s="5"/>
      <c r="AG160" s="11"/>
      <c r="AH160" s="10"/>
      <c r="AI160" s="5"/>
      <c r="AJ160" s="5"/>
      <c r="AK160" s="5"/>
      <c r="AL160" s="5"/>
      <c r="AM160" s="11"/>
      <c r="AN160" s="10"/>
      <c r="AO160" s="5"/>
      <c r="AP160" s="5"/>
      <c r="AQ160" s="5"/>
      <c r="AR160" s="5"/>
      <c r="AS160" s="11"/>
      <c r="AT160" s="10"/>
      <c r="AU160" s="5"/>
      <c r="AV160" s="5"/>
      <c r="AW160" s="5"/>
      <c r="AX160" s="5"/>
      <c r="AY160" s="11"/>
    </row>
    <row r="161" spans="4:51" s="4" customFormat="1" hidden="1" x14ac:dyDescent="0.25">
      <c r="D161" s="8" t="s">
        <v>78</v>
      </c>
      <c r="E161" s="7" t="s">
        <v>5508</v>
      </c>
      <c r="F161" s="12" t="str">
        <f t="shared" ref="F161:F208" si="13">IF(K161&lt;&gt;0,MAX(K161,Q161,W161,AC161),"NE")</f>
        <v>NE</v>
      </c>
      <c r="G161" s="13" t="e">
        <f t="shared" si="12"/>
        <v>#N/A</v>
      </c>
      <c r="H161" s="81" t="e">
        <f t="shared" si="10"/>
        <v>#N/A</v>
      </c>
      <c r="I161" s="24" t="e">
        <f t="shared" si="11"/>
        <v>#N/A</v>
      </c>
      <c r="J161" s="10"/>
      <c r="K161" s="5"/>
      <c r="L161" s="5"/>
      <c r="M161" s="5"/>
      <c r="N161" s="5"/>
      <c r="O161" s="11"/>
      <c r="P161" s="10"/>
      <c r="Q161" s="5"/>
      <c r="R161" s="5"/>
      <c r="S161" s="5"/>
      <c r="T161" s="5"/>
      <c r="U161" s="11"/>
      <c r="V161" s="10"/>
      <c r="W161" s="5"/>
      <c r="X161" s="5"/>
      <c r="Y161" s="5"/>
      <c r="Z161" s="5"/>
      <c r="AA161" s="11"/>
      <c r="AB161" s="10"/>
      <c r="AC161" s="5"/>
      <c r="AD161" s="5"/>
      <c r="AE161" s="5"/>
      <c r="AF161" s="5"/>
      <c r="AG161" s="11"/>
      <c r="AH161" s="10"/>
      <c r="AI161" s="5"/>
      <c r="AJ161" s="5"/>
      <c r="AK161" s="5"/>
      <c r="AL161" s="5"/>
      <c r="AM161" s="11"/>
      <c r="AN161" s="10"/>
      <c r="AO161" s="5"/>
      <c r="AP161" s="5"/>
      <c r="AQ161" s="5"/>
      <c r="AR161" s="5"/>
      <c r="AS161" s="11"/>
      <c r="AT161" s="10"/>
      <c r="AU161" s="5"/>
      <c r="AV161" s="5"/>
      <c r="AW161" s="5"/>
      <c r="AX161" s="5"/>
      <c r="AY161" s="11"/>
    </row>
    <row r="162" spans="4:51" s="4" customFormat="1" hidden="1" x14ac:dyDescent="0.25">
      <c r="D162" s="8" t="s">
        <v>78</v>
      </c>
      <c r="E162" s="7" t="s">
        <v>5509</v>
      </c>
      <c r="F162" s="12" t="str">
        <f t="shared" si="13"/>
        <v>NE</v>
      </c>
      <c r="G162" s="13" t="e">
        <f t="shared" si="12"/>
        <v>#N/A</v>
      </c>
      <c r="H162" s="81" t="e">
        <f t="shared" si="10"/>
        <v>#N/A</v>
      </c>
      <c r="I162" s="24" t="e">
        <f t="shared" si="11"/>
        <v>#N/A</v>
      </c>
      <c r="J162" s="10"/>
      <c r="K162" s="5"/>
      <c r="L162" s="5"/>
      <c r="M162" s="5"/>
      <c r="N162" s="5"/>
      <c r="O162" s="11"/>
      <c r="P162" s="10"/>
      <c r="Q162" s="5"/>
      <c r="R162" s="5"/>
      <c r="S162" s="5"/>
      <c r="T162" s="5"/>
      <c r="U162" s="11"/>
      <c r="V162" s="10"/>
      <c r="W162" s="5"/>
      <c r="X162" s="5"/>
      <c r="Y162" s="5"/>
      <c r="Z162" s="5"/>
      <c r="AA162" s="11"/>
      <c r="AB162" s="10"/>
      <c r="AC162" s="5"/>
      <c r="AD162" s="5"/>
      <c r="AE162" s="5"/>
      <c r="AF162" s="5"/>
      <c r="AG162" s="11"/>
      <c r="AH162" s="10"/>
      <c r="AI162" s="5"/>
      <c r="AJ162" s="5"/>
      <c r="AK162" s="5"/>
      <c r="AL162" s="5"/>
      <c r="AM162" s="11"/>
      <c r="AN162" s="10"/>
      <c r="AO162" s="5"/>
      <c r="AP162" s="5"/>
      <c r="AQ162" s="5"/>
      <c r="AR162" s="5"/>
      <c r="AS162" s="11"/>
      <c r="AT162" s="10"/>
      <c r="AU162" s="5"/>
      <c r="AV162" s="5"/>
      <c r="AW162" s="5"/>
      <c r="AX162" s="5"/>
      <c r="AY162" s="11"/>
    </row>
    <row r="163" spans="4:51" s="4" customFormat="1" hidden="1" x14ac:dyDescent="0.25">
      <c r="D163" s="8" t="s">
        <v>78</v>
      </c>
      <c r="E163" s="7" t="s">
        <v>5510</v>
      </c>
      <c r="F163" s="12" t="str">
        <f t="shared" si="13"/>
        <v>NE</v>
      </c>
      <c r="G163" s="13" t="e">
        <f t="shared" si="12"/>
        <v>#N/A</v>
      </c>
      <c r="H163" s="81" t="e">
        <f t="shared" si="10"/>
        <v>#N/A</v>
      </c>
      <c r="I163" s="24" t="e">
        <f t="shared" si="11"/>
        <v>#N/A</v>
      </c>
      <c r="J163" s="10"/>
      <c r="K163" s="5"/>
      <c r="L163" s="5"/>
      <c r="M163" s="5"/>
      <c r="N163" s="5"/>
      <c r="O163" s="11"/>
      <c r="P163" s="10"/>
      <c r="Q163" s="5"/>
      <c r="R163" s="5"/>
      <c r="S163" s="5"/>
      <c r="T163" s="5"/>
      <c r="U163" s="11"/>
      <c r="V163" s="10"/>
      <c r="W163" s="5"/>
      <c r="X163" s="5"/>
      <c r="Y163" s="5"/>
      <c r="Z163" s="5"/>
      <c r="AA163" s="11"/>
      <c r="AB163" s="10"/>
      <c r="AC163" s="5"/>
      <c r="AD163" s="5"/>
      <c r="AE163" s="5"/>
      <c r="AF163" s="5"/>
      <c r="AG163" s="11"/>
      <c r="AH163" s="10"/>
      <c r="AI163" s="5"/>
      <c r="AJ163" s="5"/>
      <c r="AK163" s="5"/>
      <c r="AL163" s="5"/>
      <c r="AM163" s="11"/>
      <c r="AN163" s="10"/>
      <c r="AO163" s="5"/>
      <c r="AP163" s="5"/>
      <c r="AQ163" s="5"/>
      <c r="AR163" s="5"/>
      <c r="AS163" s="11"/>
      <c r="AT163" s="10"/>
      <c r="AU163" s="5"/>
      <c r="AV163" s="5"/>
      <c r="AW163" s="5"/>
      <c r="AX163" s="5"/>
      <c r="AY163" s="11"/>
    </row>
    <row r="164" spans="4:51" s="4" customFormat="1" hidden="1" x14ac:dyDescent="0.25">
      <c r="D164" s="8" t="s">
        <v>79</v>
      </c>
      <c r="E164" s="7" t="s">
        <v>5511</v>
      </c>
      <c r="F164" s="12" t="str">
        <f t="shared" si="13"/>
        <v>NE</v>
      </c>
      <c r="G164" s="13" t="e">
        <f t="shared" si="12"/>
        <v>#N/A</v>
      </c>
      <c r="H164" s="81" t="e">
        <f t="shared" si="10"/>
        <v>#N/A</v>
      </c>
      <c r="I164" s="24" t="e">
        <f t="shared" si="11"/>
        <v>#N/A</v>
      </c>
      <c r="J164" s="10"/>
      <c r="K164" s="5"/>
      <c r="L164" s="5"/>
      <c r="M164" s="5"/>
      <c r="N164" s="5"/>
      <c r="O164" s="11"/>
      <c r="P164" s="10"/>
      <c r="Q164" s="5"/>
      <c r="R164" s="5"/>
      <c r="S164" s="5"/>
      <c r="T164" s="5"/>
      <c r="U164" s="11"/>
      <c r="V164" s="10"/>
      <c r="W164" s="5"/>
      <c r="X164" s="5"/>
      <c r="Y164" s="5"/>
      <c r="Z164" s="5"/>
      <c r="AA164" s="11"/>
      <c r="AB164" s="10"/>
      <c r="AC164" s="5"/>
      <c r="AD164" s="5"/>
      <c r="AE164" s="5"/>
      <c r="AF164" s="5"/>
      <c r="AG164" s="11"/>
      <c r="AH164" s="10"/>
      <c r="AI164" s="5"/>
      <c r="AJ164" s="5"/>
      <c r="AK164" s="5"/>
      <c r="AL164" s="5"/>
      <c r="AM164" s="11"/>
      <c r="AN164" s="10"/>
      <c r="AO164" s="5"/>
      <c r="AP164" s="5"/>
      <c r="AQ164" s="5"/>
      <c r="AR164" s="5"/>
      <c r="AS164" s="11"/>
      <c r="AT164" s="10"/>
      <c r="AU164" s="5"/>
      <c r="AV164" s="5"/>
      <c r="AW164" s="5"/>
      <c r="AX164" s="5"/>
      <c r="AY164" s="11"/>
    </row>
    <row r="165" spans="4:51" s="4" customFormat="1" hidden="1" x14ac:dyDescent="0.25">
      <c r="D165" s="8" t="s">
        <v>79</v>
      </c>
      <c r="E165" s="7" t="s">
        <v>5512</v>
      </c>
      <c r="F165" s="12" t="str">
        <f t="shared" si="13"/>
        <v>NE</v>
      </c>
      <c r="G165" s="13" t="e">
        <f t="shared" si="12"/>
        <v>#N/A</v>
      </c>
      <c r="H165" s="81" t="e">
        <f t="shared" si="10"/>
        <v>#N/A</v>
      </c>
      <c r="I165" s="24" t="e">
        <f t="shared" si="11"/>
        <v>#N/A</v>
      </c>
      <c r="J165" s="10"/>
      <c r="K165" s="5"/>
      <c r="L165" s="5"/>
      <c r="M165" s="5"/>
      <c r="N165" s="5"/>
      <c r="O165" s="11"/>
      <c r="P165" s="10"/>
      <c r="Q165" s="5"/>
      <c r="R165" s="5"/>
      <c r="S165" s="5"/>
      <c r="T165" s="5"/>
      <c r="U165" s="11"/>
      <c r="V165" s="10"/>
      <c r="W165" s="5"/>
      <c r="X165" s="5"/>
      <c r="Y165" s="5"/>
      <c r="Z165" s="5"/>
      <c r="AA165" s="11"/>
      <c r="AB165" s="10"/>
      <c r="AC165" s="5"/>
      <c r="AD165" s="5"/>
      <c r="AE165" s="5"/>
      <c r="AF165" s="5"/>
      <c r="AG165" s="11"/>
      <c r="AH165" s="10"/>
      <c r="AI165" s="5"/>
      <c r="AJ165" s="5"/>
      <c r="AK165" s="5"/>
      <c r="AL165" s="5"/>
      <c r="AM165" s="11"/>
      <c r="AN165" s="10"/>
      <c r="AO165" s="5"/>
      <c r="AP165" s="5"/>
      <c r="AQ165" s="5"/>
      <c r="AR165" s="5"/>
      <c r="AS165" s="11"/>
      <c r="AT165" s="10"/>
      <c r="AU165" s="5"/>
      <c r="AV165" s="5"/>
      <c r="AW165" s="5"/>
      <c r="AX165" s="5"/>
      <c r="AY165" s="11"/>
    </row>
    <row r="166" spans="4:51" s="4" customFormat="1" hidden="1" x14ac:dyDescent="0.25">
      <c r="D166" s="8" t="s">
        <v>79</v>
      </c>
      <c r="E166" s="7" t="s">
        <v>5513</v>
      </c>
      <c r="F166" s="12" t="str">
        <f t="shared" si="13"/>
        <v>NE</v>
      </c>
      <c r="G166" s="13" t="e">
        <f t="shared" si="12"/>
        <v>#N/A</v>
      </c>
      <c r="H166" s="81" t="e">
        <f t="shared" si="10"/>
        <v>#N/A</v>
      </c>
      <c r="I166" s="24" t="e">
        <f t="shared" si="11"/>
        <v>#N/A</v>
      </c>
      <c r="J166" s="10"/>
      <c r="K166" s="5"/>
      <c r="L166" s="5"/>
      <c r="M166" s="5"/>
      <c r="N166" s="5"/>
      <c r="O166" s="11"/>
      <c r="P166" s="10"/>
      <c r="Q166" s="5"/>
      <c r="R166" s="5"/>
      <c r="S166" s="5"/>
      <c r="T166" s="5"/>
      <c r="U166" s="11"/>
      <c r="V166" s="10"/>
      <c r="W166" s="5"/>
      <c r="X166" s="5"/>
      <c r="Y166" s="5"/>
      <c r="Z166" s="5"/>
      <c r="AA166" s="11"/>
      <c r="AB166" s="10"/>
      <c r="AC166" s="5"/>
      <c r="AD166" s="5"/>
      <c r="AE166" s="5"/>
      <c r="AF166" s="5"/>
      <c r="AG166" s="11"/>
      <c r="AH166" s="10"/>
      <c r="AI166" s="5"/>
      <c r="AJ166" s="5"/>
      <c r="AK166" s="5"/>
      <c r="AL166" s="5"/>
      <c r="AM166" s="11"/>
      <c r="AN166" s="10"/>
      <c r="AO166" s="5"/>
      <c r="AP166" s="5"/>
      <c r="AQ166" s="5"/>
      <c r="AR166" s="5"/>
      <c r="AS166" s="11"/>
      <c r="AT166" s="10"/>
      <c r="AU166" s="5"/>
      <c r="AV166" s="5"/>
      <c r="AW166" s="5"/>
      <c r="AX166" s="5"/>
      <c r="AY166" s="11"/>
    </row>
    <row r="167" spans="4:51" s="4" customFormat="1" hidden="1" x14ac:dyDescent="0.25">
      <c r="D167" s="8" t="s">
        <v>79</v>
      </c>
      <c r="E167" s="7" t="s">
        <v>5514</v>
      </c>
      <c r="F167" s="12" t="str">
        <f t="shared" si="13"/>
        <v>NE</v>
      </c>
      <c r="G167" s="13" t="e">
        <f t="shared" si="12"/>
        <v>#N/A</v>
      </c>
      <c r="H167" s="81" t="e">
        <f t="shared" si="10"/>
        <v>#N/A</v>
      </c>
      <c r="I167" s="24" t="e">
        <f t="shared" si="11"/>
        <v>#N/A</v>
      </c>
      <c r="J167" s="10"/>
      <c r="K167" s="5"/>
      <c r="L167" s="5"/>
      <c r="M167" s="5"/>
      <c r="N167" s="5"/>
      <c r="O167" s="11"/>
      <c r="P167" s="10"/>
      <c r="Q167" s="5"/>
      <c r="R167" s="5"/>
      <c r="S167" s="5"/>
      <c r="T167" s="5"/>
      <c r="U167" s="11"/>
      <c r="V167" s="10"/>
      <c r="W167" s="5"/>
      <c r="X167" s="5"/>
      <c r="Y167" s="5"/>
      <c r="Z167" s="5"/>
      <c r="AA167" s="11"/>
      <c r="AB167" s="10"/>
      <c r="AC167" s="5"/>
      <c r="AD167" s="5"/>
      <c r="AE167" s="5"/>
      <c r="AF167" s="5"/>
      <c r="AG167" s="11"/>
      <c r="AH167" s="10"/>
      <c r="AI167" s="5"/>
      <c r="AJ167" s="5"/>
      <c r="AK167" s="5"/>
      <c r="AL167" s="5"/>
      <c r="AM167" s="11"/>
      <c r="AN167" s="10"/>
      <c r="AO167" s="5"/>
      <c r="AP167" s="5"/>
      <c r="AQ167" s="5"/>
      <c r="AR167" s="5"/>
      <c r="AS167" s="11"/>
      <c r="AT167" s="10"/>
      <c r="AU167" s="5"/>
      <c r="AV167" s="5"/>
      <c r="AW167" s="5"/>
      <c r="AX167" s="5"/>
      <c r="AY167" s="11"/>
    </row>
    <row r="168" spans="4:51" s="4" customFormat="1" hidden="1" x14ac:dyDescent="0.25">
      <c r="D168" s="8" t="s">
        <v>79</v>
      </c>
      <c r="E168" s="7" t="s">
        <v>5515</v>
      </c>
      <c r="F168" s="12" t="str">
        <f t="shared" si="13"/>
        <v>NE</v>
      </c>
      <c r="G168" s="13" t="e">
        <f t="shared" si="12"/>
        <v>#N/A</v>
      </c>
      <c r="H168" s="81" t="e">
        <f t="shared" si="10"/>
        <v>#N/A</v>
      </c>
      <c r="I168" s="24" t="e">
        <f t="shared" si="11"/>
        <v>#N/A</v>
      </c>
      <c r="J168" s="10"/>
      <c r="K168" s="5"/>
      <c r="L168" s="5"/>
      <c r="M168" s="5"/>
      <c r="N168" s="5"/>
      <c r="O168" s="11"/>
      <c r="P168" s="10"/>
      <c r="Q168" s="5"/>
      <c r="R168" s="5"/>
      <c r="S168" s="5"/>
      <c r="T168" s="5"/>
      <c r="U168" s="11"/>
      <c r="V168" s="10"/>
      <c r="W168" s="5"/>
      <c r="X168" s="5"/>
      <c r="Y168" s="5"/>
      <c r="Z168" s="5"/>
      <c r="AA168" s="11"/>
      <c r="AB168" s="10"/>
      <c r="AC168" s="5"/>
      <c r="AD168" s="5"/>
      <c r="AE168" s="5"/>
      <c r="AF168" s="5"/>
      <c r="AG168" s="11"/>
      <c r="AH168" s="10"/>
      <c r="AI168" s="5"/>
      <c r="AJ168" s="5"/>
      <c r="AK168" s="5"/>
      <c r="AL168" s="5"/>
      <c r="AM168" s="11"/>
      <c r="AN168" s="10"/>
      <c r="AO168" s="5"/>
      <c r="AP168" s="5"/>
      <c r="AQ168" s="5"/>
      <c r="AR168" s="5"/>
      <c r="AS168" s="11"/>
      <c r="AT168" s="10"/>
      <c r="AU168" s="5"/>
      <c r="AV168" s="5"/>
      <c r="AW168" s="5"/>
      <c r="AX168" s="5"/>
      <c r="AY168" s="11"/>
    </row>
    <row r="169" spans="4:51" s="4" customFormat="1" hidden="1" x14ac:dyDescent="0.25">
      <c r="D169" s="8" t="s">
        <v>79</v>
      </c>
      <c r="E169" s="7" t="s">
        <v>5516</v>
      </c>
      <c r="F169" s="12" t="str">
        <f t="shared" si="13"/>
        <v>NE</v>
      </c>
      <c r="G169" s="13" t="e">
        <f t="shared" si="12"/>
        <v>#N/A</v>
      </c>
      <c r="H169" s="81" t="e">
        <f t="shared" si="10"/>
        <v>#N/A</v>
      </c>
      <c r="I169" s="24" t="e">
        <f t="shared" si="11"/>
        <v>#N/A</v>
      </c>
      <c r="J169" s="10"/>
      <c r="K169" s="5"/>
      <c r="L169" s="5"/>
      <c r="M169" s="5"/>
      <c r="N169" s="5"/>
      <c r="O169" s="11"/>
      <c r="P169" s="10"/>
      <c r="Q169" s="5"/>
      <c r="R169" s="5"/>
      <c r="S169" s="5"/>
      <c r="T169" s="5"/>
      <c r="U169" s="11"/>
      <c r="V169" s="10"/>
      <c r="W169" s="5"/>
      <c r="X169" s="5"/>
      <c r="Y169" s="5"/>
      <c r="Z169" s="5"/>
      <c r="AA169" s="11"/>
      <c r="AB169" s="10"/>
      <c r="AC169" s="5"/>
      <c r="AD169" s="5"/>
      <c r="AE169" s="5"/>
      <c r="AF169" s="5"/>
      <c r="AG169" s="11"/>
      <c r="AH169" s="10"/>
      <c r="AI169" s="5"/>
      <c r="AJ169" s="5"/>
      <c r="AK169" s="5"/>
      <c r="AL169" s="5"/>
      <c r="AM169" s="11"/>
      <c r="AN169" s="10"/>
      <c r="AO169" s="5"/>
      <c r="AP169" s="5"/>
      <c r="AQ169" s="5"/>
      <c r="AR169" s="5"/>
      <c r="AS169" s="11"/>
      <c r="AT169" s="10"/>
      <c r="AU169" s="5"/>
      <c r="AV169" s="5"/>
      <c r="AW169" s="5"/>
      <c r="AX169" s="5"/>
      <c r="AY169" s="11"/>
    </row>
    <row r="170" spans="4:51" s="4" customFormat="1" hidden="1" x14ac:dyDescent="0.25">
      <c r="D170" s="8" t="s">
        <v>79</v>
      </c>
      <c r="E170" s="7" t="s">
        <v>5517</v>
      </c>
      <c r="F170" s="12" t="str">
        <f t="shared" si="13"/>
        <v>NE</v>
      </c>
      <c r="G170" s="13" t="e">
        <f t="shared" si="12"/>
        <v>#N/A</v>
      </c>
      <c r="H170" s="81" t="e">
        <f t="shared" si="10"/>
        <v>#N/A</v>
      </c>
      <c r="I170" s="24" t="e">
        <f t="shared" si="11"/>
        <v>#N/A</v>
      </c>
      <c r="J170" s="10"/>
      <c r="K170" s="5"/>
      <c r="L170" s="5"/>
      <c r="M170" s="5"/>
      <c r="N170" s="5"/>
      <c r="O170" s="11"/>
      <c r="P170" s="10"/>
      <c r="Q170" s="5"/>
      <c r="R170" s="5"/>
      <c r="S170" s="5"/>
      <c r="T170" s="5"/>
      <c r="U170" s="11"/>
      <c r="V170" s="10"/>
      <c r="W170" s="5"/>
      <c r="X170" s="5"/>
      <c r="Y170" s="5"/>
      <c r="Z170" s="5"/>
      <c r="AA170" s="11"/>
      <c r="AB170" s="10"/>
      <c r="AC170" s="5"/>
      <c r="AD170" s="5"/>
      <c r="AE170" s="5"/>
      <c r="AF170" s="5"/>
      <c r="AG170" s="11"/>
      <c r="AH170" s="10"/>
      <c r="AI170" s="5"/>
      <c r="AJ170" s="5"/>
      <c r="AK170" s="5"/>
      <c r="AL170" s="5"/>
      <c r="AM170" s="11"/>
      <c r="AN170" s="10"/>
      <c r="AO170" s="5"/>
      <c r="AP170" s="5"/>
      <c r="AQ170" s="5"/>
      <c r="AR170" s="5"/>
      <c r="AS170" s="11"/>
      <c r="AT170" s="10"/>
      <c r="AU170" s="5"/>
      <c r="AV170" s="5"/>
      <c r="AW170" s="5"/>
      <c r="AX170" s="5"/>
      <c r="AY170" s="11"/>
    </row>
    <row r="171" spans="4:51" s="4" customFormat="1" hidden="1" x14ac:dyDescent="0.25">
      <c r="D171" s="8" t="s">
        <v>81</v>
      </c>
      <c r="E171" s="7" t="s">
        <v>5518</v>
      </c>
      <c r="F171" s="12" t="str">
        <f t="shared" si="13"/>
        <v>NE</v>
      </c>
      <c r="G171" s="13" t="e">
        <f t="shared" si="12"/>
        <v>#N/A</v>
      </c>
      <c r="H171" s="81" t="e">
        <f t="shared" si="10"/>
        <v>#N/A</v>
      </c>
      <c r="I171" s="24" t="e">
        <f t="shared" si="11"/>
        <v>#N/A</v>
      </c>
      <c r="J171" s="10"/>
      <c r="K171" s="5"/>
      <c r="L171" s="5"/>
      <c r="M171" s="5"/>
      <c r="N171" s="5"/>
      <c r="O171" s="11"/>
      <c r="P171" s="10"/>
      <c r="Q171" s="5"/>
      <c r="R171" s="5"/>
      <c r="S171" s="5"/>
      <c r="T171" s="5"/>
      <c r="U171" s="11"/>
      <c r="V171" s="10"/>
      <c r="W171" s="5"/>
      <c r="X171" s="5"/>
      <c r="Y171" s="5"/>
      <c r="Z171" s="5"/>
      <c r="AA171" s="11"/>
      <c r="AB171" s="10"/>
      <c r="AC171" s="5"/>
      <c r="AD171" s="5"/>
      <c r="AE171" s="5"/>
      <c r="AF171" s="5"/>
      <c r="AG171" s="11"/>
      <c r="AH171" s="10"/>
      <c r="AI171" s="5"/>
      <c r="AJ171" s="5"/>
      <c r="AK171" s="5"/>
      <c r="AL171" s="5"/>
      <c r="AM171" s="11"/>
      <c r="AN171" s="10"/>
      <c r="AO171" s="5"/>
      <c r="AP171" s="5"/>
      <c r="AQ171" s="5"/>
      <c r="AR171" s="5"/>
      <c r="AS171" s="11"/>
      <c r="AT171" s="10"/>
      <c r="AU171" s="5"/>
      <c r="AV171" s="5"/>
      <c r="AW171" s="5"/>
      <c r="AX171" s="5"/>
      <c r="AY171" s="11"/>
    </row>
    <row r="172" spans="4:51" s="4" customFormat="1" hidden="1" x14ac:dyDescent="0.25">
      <c r="D172" s="8" t="s">
        <v>42</v>
      </c>
      <c r="E172" s="7" t="s">
        <v>5519</v>
      </c>
      <c r="F172" s="12" t="str">
        <f t="shared" si="13"/>
        <v>NE</v>
      </c>
      <c r="G172" s="13" t="e">
        <f t="shared" si="12"/>
        <v>#N/A</v>
      </c>
      <c r="H172" s="81" t="e">
        <f t="shared" si="10"/>
        <v>#N/A</v>
      </c>
      <c r="I172" s="24" t="e">
        <f t="shared" si="11"/>
        <v>#N/A</v>
      </c>
      <c r="J172" s="10"/>
      <c r="K172" s="5"/>
      <c r="L172" s="5"/>
      <c r="M172" s="5"/>
      <c r="N172" s="5"/>
      <c r="O172" s="11"/>
      <c r="P172" s="10"/>
      <c r="Q172" s="5"/>
      <c r="R172" s="5"/>
      <c r="S172" s="5"/>
      <c r="T172" s="5"/>
      <c r="U172" s="11"/>
      <c r="V172" s="10"/>
      <c r="W172" s="5"/>
      <c r="X172" s="5"/>
      <c r="Y172" s="5"/>
      <c r="Z172" s="5"/>
      <c r="AA172" s="11"/>
      <c r="AB172" s="10"/>
      <c r="AC172" s="5"/>
      <c r="AD172" s="5"/>
      <c r="AE172" s="5"/>
      <c r="AF172" s="5"/>
      <c r="AG172" s="11"/>
      <c r="AH172" s="10"/>
      <c r="AI172" s="5"/>
      <c r="AJ172" s="5"/>
      <c r="AK172" s="5"/>
      <c r="AL172" s="5"/>
      <c r="AM172" s="11"/>
      <c r="AN172" s="10"/>
      <c r="AO172" s="5"/>
      <c r="AP172" s="5"/>
      <c r="AQ172" s="5"/>
      <c r="AR172" s="5"/>
      <c r="AS172" s="11"/>
      <c r="AT172" s="10"/>
      <c r="AU172" s="5"/>
      <c r="AV172" s="5"/>
      <c r="AW172" s="5"/>
      <c r="AX172" s="5"/>
      <c r="AY172" s="11"/>
    </row>
    <row r="173" spans="4:51" s="4" customFormat="1" hidden="1" x14ac:dyDescent="0.25">
      <c r="D173" s="8" t="s">
        <v>42</v>
      </c>
      <c r="E173" s="7" t="s">
        <v>5520</v>
      </c>
      <c r="F173" s="12" t="str">
        <f t="shared" si="13"/>
        <v>NE</v>
      </c>
      <c r="G173" s="13" t="e">
        <f t="shared" si="12"/>
        <v>#N/A</v>
      </c>
      <c r="H173" s="81" t="e">
        <f t="shared" si="10"/>
        <v>#N/A</v>
      </c>
      <c r="I173" s="24" t="e">
        <f t="shared" si="11"/>
        <v>#N/A</v>
      </c>
      <c r="J173" s="10"/>
      <c r="K173" s="5"/>
      <c r="L173" s="5"/>
      <c r="M173" s="5"/>
      <c r="N173" s="5"/>
      <c r="O173" s="11"/>
      <c r="P173" s="10"/>
      <c r="Q173" s="5"/>
      <c r="R173" s="5"/>
      <c r="S173" s="5"/>
      <c r="T173" s="5"/>
      <c r="U173" s="11"/>
      <c r="V173" s="10"/>
      <c r="W173" s="5"/>
      <c r="X173" s="5"/>
      <c r="Y173" s="5"/>
      <c r="Z173" s="5"/>
      <c r="AA173" s="11"/>
      <c r="AB173" s="10"/>
      <c r="AC173" s="5"/>
      <c r="AD173" s="5"/>
      <c r="AE173" s="5"/>
      <c r="AF173" s="5"/>
      <c r="AG173" s="11"/>
      <c r="AH173" s="10"/>
      <c r="AI173" s="5"/>
      <c r="AJ173" s="5"/>
      <c r="AK173" s="5"/>
      <c r="AL173" s="5"/>
      <c r="AM173" s="11"/>
      <c r="AN173" s="10"/>
      <c r="AO173" s="5"/>
      <c r="AP173" s="5"/>
      <c r="AQ173" s="5"/>
      <c r="AR173" s="5"/>
      <c r="AS173" s="11"/>
      <c r="AT173" s="10"/>
      <c r="AU173" s="5"/>
      <c r="AV173" s="5"/>
      <c r="AW173" s="5"/>
      <c r="AX173" s="5"/>
      <c r="AY173" s="11"/>
    </row>
    <row r="174" spans="4:51" s="4" customFormat="1" hidden="1" x14ac:dyDescent="0.25">
      <c r="D174" s="8" t="s">
        <v>42</v>
      </c>
      <c r="E174" s="7" t="s">
        <v>5521</v>
      </c>
      <c r="F174" s="12" t="str">
        <f t="shared" si="13"/>
        <v>NE</v>
      </c>
      <c r="G174" s="13" t="e">
        <f t="shared" si="12"/>
        <v>#N/A</v>
      </c>
      <c r="H174" s="81" t="e">
        <f t="shared" si="10"/>
        <v>#N/A</v>
      </c>
      <c r="I174" s="24" t="e">
        <f t="shared" si="11"/>
        <v>#N/A</v>
      </c>
      <c r="J174" s="10"/>
      <c r="K174" s="5"/>
      <c r="L174" s="5"/>
      <c r="M174" s="5"/>
      <c r="N174" s="5"/>
      <c r="O174" s="11"/>
      <c r="P174" s="10"/>
      <c r="Q174" s="5"/>
      <c r="R174" s="5"/>
      <c r="S174" s="5"/>
      <c r="T174" s="5"/>
      <c r="U174" s="11"/>
      <c r="V174" s="10"/>
      <c r="W174" s="5"/>
      <c r="X174" s="5"/>
      <c r="Y174" s="5"/>
      <c r="Z174" s="5"/>
      <c r="AA174" s="11"/>
      <c r="AB174" s="10"/>
      <c r="AC174" s="5"/>
      <c r="AD174" s="5"/>
      <c r="AE174" s="5"/>
      <c r="AF174" s="5"/>
      <c r="AG174" s="11"/>
      <c r="AH174" s="10"/>
      <c r="AI174" s="5"/>
      <c r="AJ174" s="5"/>
      <c r="AK174" s="5"/>
      <c r="AL174" s="5"/>
      <c r="AM174" s="11"/>
      <c r="AN174" s="10"/>
      <c r="AO174" s="5"/>
      <c r="AP174" s="5"/>
      <c r="AQ174" s="5"/>
      <c r="AR174" s="5"/>
      <c r="AS174" s="11"/>
      <c r="AT174" s="10"/>
      <c r="AU174" s="5"/>
      <c r="AV174" s="5"/>
      <c r="AW174" s="5"/>
      <c r="AX174" s="5"/>
      <c r="AY174" s="11"/>
    </row>
    <row r="175" spans="4:51" s="4" customFormat="1" hidden="1" x14ac:dyDescent="0.25">
      <c r="D175" s="8" t="s">
        <v>42</v>
      </c>
      <c r="E175" s="7" t="s">
        <v>5522</v>
      </c>
      <c r="F175" s="12" t="str">
        <f t="shared" si="13"/>
        <v>NE</v>
      </c>
      <c r="G175" s="13" t="e">
        <f t="shared" si="12"/>
        <v>#N/A</v>
      </c>
      <c r="H175" s="81" t="e">
        <f t="shared" si="10"/>
        <v>#N/A</v>
      </c>
      <c r="I175" s="24" t="e">
        <f t="shared" si="11"/>
        <v>#N/A</v>
      </c>
      <c r="J175" s="10"/>
      <c r="K175" s="5"/>
      <c r="L175" s="5"/>
      <c r="M175" s="5"/>
      <c r="N175" s="5"/>
      <c r="O175" s="11"/>
      <c r="P175" s="10"/>
      <c r="Q175" s="5"/>
      <c r="R175" s="5"/>
      <c r="S175" s="5"/>
      <c r="T175" s="5"/>
      <c r="U175" s="11"/>
      <c r="V175" s="10"/>
      <c r="W175" s="5"/>
      <c r="X175" s="5"/>
      <c r="Y175" s="5"/>
      <c r="Z175" s="5"/>
      <c r="AA175" s="11"/>
      <c r="AB175" s="10"/>
      <c r="AC175" s="5"/>
      <c r="AD175" s="5"/>
      <c r="AE175" s="5"/>
      <c r="AF175" s="5"/>
      <c r="AG175" s="11"/>
      <c r="AH175" s="10"/>
      <c r="AI175" s="5"/>
      <c r="AJ175" s="5"/>
      <c r="AK175" s="5"/>
      <c r="AL175" s="5"/>
      <c r="AM175" s="11"/>
      <c r="AN175" s="10"/>
      <c r="AO175" s="5"/>
      <c r="AP175" s="5"/>
      <c r="AQ175" s="5"/>
      <c r="AR175" s="5"/>
      <c r="AS175" s="11"/>
      <c r="AT175" s="10"/>
      <c r="AU175" s="5"/>
      <c r="AV175" s="5"/>
      <c r="AW175" s="5"/>
      <c r="AX175" s="5"/>
      <c r="AY175" s="11"/>
    </row>
    <row r="176" spans="4:51" s="4" customFormat="1" hidden="1" x14ac:dyDescent="0.25">
      <c r="D176" s="8" t="s">
        <v>71</v>
      </c>
      <c r="E176" s="7" t="s">
        <v>5523</v>
      </c>
      <c r="F176" s="12" t="str">
        <f t="shared" si="13"/>
        <v>NE</v>
      </c>
      <c r="G176" s="13" t="e">
        <f t="shared" si="12"/>
        <v>#N/A</v>
      </c>
      <c r="H176" s="81" t="e">
        <f t="shared" si="10"/>
        <v>#N/A</v>
      </c>
      <c r="I176" s="24" t="e">
        <f t="shared" si="11"/>
        <v>#N/A</v>
      </c>
      <c r="J176" s="10"/>
      <c r="K176" s="5"/>
      <c r="L176" s="5"/>
      <c r="M176" s="5"/>
      <c r="N176" s="5"/>
      <c r="O176" s="11"/>
      <c r="P176" s="10"/>
      <c r="Q176" s="5"/>
      <c r="R176" s="5"/>
      <c r="S176" s="5"/>
      <c r="T176" s="5"/>
      <c r="U176" s="11"/>
      <c r="V176" s="10"/>
      <c r="W176" s="5"/>
      <c r="X176" s="5"/>
      <c r="Y176" s="5"/>
      <c r="Z176" s="5"/>
      <c r="AA176" s="11"/>
      <c r="AB176" s="10"/>
      <c r="AC176" s="5"/>
      <c r="AD176" s="5"/>
      <c r="AE176" s="5"/>
      <c r="AF176" s="5"/>
      <c r="AG176" s="11"/>
      <c r="AH176" s="10"/>
      <c r="AI176" s="5"/>
      <c r="AJ176" s="5"/>
      <c r="AK176" s="5"/>
      <c r="AL176" s="5"/>
      <c r="AM176" s="11"/>
      <c r="AN176" s="10"/>
      <c r="AO176" s="5"/>
      <c r="AP176" s="5"/>
      <c r="AQ176" s="5"/>
      <c r="AR176" s="5"/>
      <c r="AS176" s="11"/>
      <c r="AT176" s="10"/>
      <c r="AU176" s="5"/>
      <c r="AV176" s="5"/>
      <c r="AW176" s="5"/>
      <c r="AX176" s="5"/>
      <c r="AY176" s="11"/>
    </row>
    <row r="177" spans="4:54" s="4" customFormat="1" hidden="1" x14ac:dyDescent="0.25">
      <c r="D177" s="8" t="s">
        <v>71</v>
      </c>
      <c r="E177" s="7" t="s">
        <v>5524</v>
      </c>
      <c r="F177" s="12" t="str">
        <f t="shared" si="13"/>
        <v>NE</v>
      </c>
      <c r="G177" s="13" t="e">
        <f t="shared" si="12"/>
        <v>#N/A</v>
      </c>
      <c r="H177" s="81" t="e">
        <f t="shared" si="10"/>
        <v>#N/A</v>
      </c>
      <c r="I177" s="24" t="e">
        <f t="shared" si="11"/>
        <v>#N/A</v>
      </c>
      <c r="J177" s="10"/>
      <c r="K177" s="5"/>
      <c r="L177" s="5"/>
      <c r="M177" s="5"/>
      <c r="N177" s="5"/>
      <c r="O177" s="11"/>
      <c r="P177" s="10"/>
      <c r="Q177" s="5"/>
      <c r="R177" s="5"/>
      <c r="S177" s="5"/>
      <c r="T177" s="5"/>
      <c r="U177" s="11"/>
      <c r="V177" s="10"/>
      <c r="W177" s="5"/>
      <c r="X177" s="5"/>
      <c r="Y177" s="5"/>
      <c r="Z177" s="5"/>
      <c r="AA177" s="11"/>
      <c r="AB177" s="10"/>
      <c r="AC177" s="5"/>
      <c r="AD177" s="5"/>
      <c r="AE177" s="5"/>
      <c r="AF177" s="5"/>
      <c r="AG177" s="11"/>
      <c r="AH177" s="10"/>
      <c r="AI177" s="5"/>
      <c r="AJ177" s="5"/>
      <c r="AK177" s="5"/>
      <c r="AL177" s="5"/>
      <c r="AM177" s="11"/>
      <c r="AN177" s="10"/>
      <c r="AO177" s="5"/>
      <c r="AP177" s="5"/>
      <c r="AQ177" s="5"/>
      <c r="AR177" s="5"/>
      <c r="AS177" s="11"/>
      <c r="AT177" s="10"/>
      <c r="AU177" s="5"/>
      <c r="AV177" s="5"/>
      <c r="AW177" s="5"/>
      <c r="AX177" s="5"/>
      <c r="AY177" s="11"/>
    </row>
    <row r="178" spans="4:54" s="34" customFormat="1" ht="25.5" hidden="1" x14ac:dyDescent="0.25">
      <c r="D178" s="25" t="s">
        <v>7353</v>
      </c>
      <c r="E178" s="30" t="s">
        <v>5972</v>
      </c>
      <c r="F178" s="45">
        <f>IF(K178&lt;&gt;0,MAX(K178,Q178,W178,AC178,AI178),"NE")</f>
        <v>46154</v>
      </c>
      <c r="G178" s="46" t="str">
        <f>IF($F178="","",INDEX($J178:$FH178,1,MATCH($F178,$J178:$FH178,)-1))</f>
        <v>B</v>
      </c>
      <c r="H178" s="81" t="str">
        <f t="shared" si="10"/>
        <v>MR_DER-1734_26</v>
      </c>
      <c r="I178" s="47" t="str">
        <f>IF(G178="NE",G178,IF(INDEX(J178:CP178,,MATCH(G178,J178:CP178,0)+3)&lt;&gt;0,INDEX(J178:CP178,,MATCH(G178,J178:CP178,0)+3),"ND"))</f>
        <v>ND</v>
      </c>
      <c r="J178" s="31" t="s">
        <v>3730</v>
      </c>
      <c r="K178" s="35">
        <v>44911</v>
      </c>
      <c r="L178" s="57" t="s">
        <v>5902</v>
      </c>
      <c r="M178" s="32" t="s">
        <v>5537</v>
      </c>
      <c r="N178" s="35">
        <v>45008</v>
      </c>
      <c r="O178" s="44" t="s">
        <v>3777</v>
      </c>
      <c r="P178" s="50" t="s">
        <v>3748</v>
      </c>
      <c r="Q178" s="27">
        <v>45140</v>
      </c>
      <c r="R178" s="55" t="s">
        <v>6735</v>
      </c>
      <c r="S178" s="26" t="s">
        <v>6098</v>
      </c>
      <c r="T178" s="27">
        <v>45169</v>
      </c>
      <c r="U178" s="44" t="s">
        <v>3777</v>
      </c>
      <c r="V178" s="31" t="s">
        <v>5626</v>
      </c>
      <c r="W178" s="35">
        <v>45364</v>
      </c>
      <c r="X178" s="23" t="s">
        <v>7338</v>
      </c>
      <c r="Y178" s="32" t="s">
        <v>7420</v>
      </c>
      <c r="Z178" s="35">
        <v>45384</v>
      </c>
      <c r="AA178" s="33"/>
      <c r="AB178" s="31" t="s">
        <v>5811</v>
      </c>
      <c r="AC178" s="35">
        <v>45378</v>
      </c>
      <c r="AD178" s="23" t="s">
        <v>7366</v>
      </c>
      <c r="AE178" s="32"/>
      <c r="AF178" s="32"/>
      <c r="AG178" s="33"/>
      <c r="AH178" s="31" t="s">
        <v>5811</v>
      </c>
      <c r="AI178" s="35">
        <v>46154</v>
      </c>
      <c r="AJ178" s="23" t="s">
        <v>12648</v>
      </c>
      <c r="AK178" s="32"/>
      <c r="AL178" s="32"/>
      <c r="AM178" s="33"/>
      <c r="AN178" s="31"/>
      <c r="AO178" s="32"/>
      <c r="AP178" s="32"/>
      <c r="AQ178" s="32"/>
      <c r="AR178" s="32"/>
      <c r="AS178" s="33"/>
      <c r="AT178" s="31"/>
      <c r="AU178" s="32"/>
      <c r="AV178" s="32"/>
      <c r="AW178" s="32"/>
      <c r="AX178" s="32"/>
      <c r="AY178" s="33"/>
    </row>
    <row r="179" spans="4:54" s="34" customFormat="1" ht="25.5" hidden="1" x14ac:dyDescent="0.25">
      <c r="D179" s="25" t="s">
        <v>7352</v>
      </c>
      <c r="E179" s="30" t="s">
        <v>5973</v>
      </c>
      <c r="F179" s="45">
        <f>IF(K179&lt;&gt;0,MAX(K179,Q179,W179,AC179,AI179),"NE")</f>
        <v>46154</v>
      </c>
      <c r="G179" s="46" t="str">
        <f>IF($F179="","",INDEX($J179:$FH179,1,MATCH($F179,$J179:$FH179,)-1))</f>
        <v>B</v>
      </c>
      <c r="H179" s="81" t="str">
        <f t="shared" si="10"/>
        <v>MR_DER-1734_26</v>
      </c>
      <c r="I179" s="47" t="str">
        <f t="shared" ref="I179:I218" si="14">IF(G179="NE",G179,IF(INDEX(J179:CP179,,MATCH(G179,J179:CP179,0)+3)&lt;&gt;0,INDEX(J179:CP179,,MATCH(G179,J179:CP179,0)+3),"ND"))</f>
        <v>ND</v>
      </c>
      <c r="J179" s="31" t="s">
        <v>3730</v>
      </c>
      <c r="K179" s="35">
        <v>44911</v>
      </c>
      <c r="L179" s="57" t="s">
        <v>5902</v>
      </c>
      <c r="M179" s="32" t="s">
        <v>5537</v>
      </c>
      <c r="N179" s="35">
        <v>45008</v>
      </c>
      <c r="O179" s="44" t="s">
        <v>3777</v>
      </c>
      <c r="P179" s="50" t="s">
        <v>3748</v>
      </c>
      <c r="Q179" s="27">
        <v>45140</v>
      </c>
      <c r="R179" s="55" t="s">
        <v>6735</v>
      </c>
      <c r="S179" s="26" t="s">
        <v>6098</v>
      </c>
      <c r="T179" s="27">
        <v>45169</v>
      </c>
      <c r="U179" s="44" t="s">
        <v>3777</v>
      </c>
      <c r="V179" s="31" t="s">
        <v>5626</v>
      </c>
      <c r="W179" s="35">
        <v>45364</v>
      </c>
      <c r="X179" s="23" t="s">
        <v>7338</v>
      </c>
      <c r="Y179" s="32" t="s">
        <v>7420</v>
      </c>
      <c r="Z179" s="35">
        <v>45384</v>
      </c>
      <c r="AA179" s="33"/>
      <c r="AB179" s="31" t="s">
        <v>5811</v>
      </c>
      <c r="AC179" s="35">
        <v>45378</v>
      </c>
      <c r="AD179" s="23" t="s">
        <v>7366</v>
      </c>
      <c r="AE179" s="32"/>
      <c r="AF179" s="32"/>
      <c r="AG179" s="33"/>
      <c r="AH179" s="31" t="s">
        <v>5811</v>
      </c>
      <c r="AI179" s="35">
        <v>46154</v>
      </c>
      <c r="AJ179" s="23" t="s">
        <v>12648</v>
      </c>
      <c r="AK179" s="32"/>
      <c r="AL179" s="32"/>
      <c r="AM179" s="33"/>
      <c r="AN179" s="31"/>
      <c r="AO179" s="32"/>
      <c r="AP179" s="32"/>
      <c r="AQ179" s="32"/>
      <c r="AR179" s="32"/>
      <c r="AS179" s="33"/>
      <c r="AT179" s="31"/>
      <c r="AU179" s="32"/>
      <c r="AV179" s="32"/>
      <c r="AW179" s="32"/>
      <c r="AX179" s="32"/>
      <c r="AY179" s="33"/>
    </row>
    <row r="180" spans="4:54" s="34" customFormat="1" ht="25.5" hidden="1" x14ac:dyDescent="0.25">
      <c r="D180" s="25" t="s">
        <v>7351</v>
      </c>
      <c r="E180" s="30" t="s">
        <v>5974</v>
      </c>
      <c r="F180" s="45">
        <f>IF(K180&lt;&gt;0,MAX(K180,Q180,W180,AC180,AI180,AO180,AU180),"NE")</f>
        <v>46154</v>
      </c>
      <c r="G180" s="46" t="str">
        <f>IF($F180="","",INDEX($J180:$FH180,1,MATCH($F180,$J180:$FH180,)-1))</f>
        <v>C</v>
      </c>
      <c r="H180" s="81" t="str">
        <f t="shared" si="10"/>
        <v>MR_DER-1734_26</v>
      </c>
      <c r="I180" s="47" t="str">
        <f t="shared" si="14"/>
        <v>ND</v>
      </c>
      <c r="J180" s="31" t="s">
        <v>3730</v>
      </c>
      <c r="K180" s="35">
        <v>44911</v>
      </c>
      <c r="L180" s="57" t="s">
        <v>5902</v>
      </c>
      <c r="M180" s="32" t="s">
        <v>5537</v>
      </c>
      <c r="N180" s="35">
        <v>45008</v>
      </c>
      <c r="O180" s="44" t="s">
        <v>3777</v>
      </c>
      <c r="P180" s="50" t="s">
        <v>3748</v>
      </c>
      <c r="Q180" s="27">
        <v>45140</v>
      </c>
      <c r="R180" s="55" t="s">
        <v>6735</v>
      </c>
      <c r="S180" s="26" t="s">
        <v>6098</v>
      </c>
      <c r="T180" s="27">
        <v>45169</v>
      </c>
      <c r="U180" s="44" t="s">
        <v>3777</v>
      </c>
      <c r="V180" s="31" t="s">
        <v>5626</v>
      </c>
      <c r="W180" s="35">
        <v>45364</v>
      </c>
      <c r="X180" s="23" t="s">
        <v>7338</v>
      </c>
      <c r="Y180" s="32" t="s">
        <v>5538</v>
      </c>
      <c r="Z180" s="35">
        <v>45384</v>
      </c>
      <c r="AA180" s="33"/>
      <c r="AB180" s="31" t="s">
        <v>5811</v>
      </c>
      <c r="AC180" s="35">
        <v>45378</v>
      </c>
      <c r="AD180" s="23" t="s">
        <v>7366</v>
      </c>
      <c r="AE180" s="32"/>
      <c r="AF180" s="32"/>
      <c r="AG180" s="33"/>
      <c r="AH180" s="71" t="s">
        <v>6393</v>
      </c>
      <c r="AI180" s="72">
        <v>45399</v>
      </c>
      <c r="AJ180" s="23" t="s">
        <v>7540</v>
      </c>
      <c r="AK180" s="32" t="s">
        <v>5539</v>
      </c>
      <c r="AL180" s="35">
        <v>45412</v>
      </c>
      <c r="AM180" s="33"/>
      <c r="AN180" s="31" t="s">
        <v>6649</v>
      </c>
      <c r="AO180" s="35">
        <v>45420</v>
      </c>
      <c r="AP180" s="23" t="s">
        <v>7685</v>
      </c>
      <c r="AQ180" s="32"/>
      <c r="AR180" s="32"/>
      <c r="AS180" s="33"/>
      <c r="AT180" s="31" t="s">
        <v>6649</v>
      </c>
      <c r="AU180" s="35">
        <v>46154</v>
      </c>
      <c r="AV180" s="23" t="s">
        <v>12648</v>
      </c>
      <c r="AW180" s="32"/>
      <c r="AX180" s="32"/>
      <c r="AY180" s="33"/>
    </row>
    <row r="181" spans="4:54" s="34" customFormat="1" ht="25.5" hidden="1" x14ac:dyDescent="0.25">
      <c r="D181" s="25" t="s">
        <v>7350</v>
      </c>
      <c r="E181" s="30" t="s">
        <v>5975</v>
      </c>
      <c r="F181" s="45">
        <f t="shared" ref="F181:F192" si="15">IF(K181&lt;&gt;0,MAX(K181,Q181,W181,AC181,AI181,AO181),"NE")</f>
        <v>46154</v>
      </c>
      <c r="G181" s="46" t="str">
        <f>IF($F181="","",INDEX($J181:$FH181,1,MATCH($F181,$J181:$FH181,)-1))</f>
        <v>B</v>
      </c>
      <c r="H181" s="81" t="str">
        <f t="shared" si="10"/>
        <v>MR_DER-1734_26</v>
      </c>
      <c r="I181" s="47" t="str">
        <f t="shared" si="14"/>
        <v>APROVADO</v>
      </c>
      <c r="J181" s="31" t="s">
        <v>3730</v>
      </c>
      <c r="K181" s="35">
        <v>44911</v>
      </c>
      <c r="L181" s="57" t="s">
        <v>5902</v>
      </c>
      <c r="M181" s="32" t="s">
        <v>5537</v>
      </c>
      <c r="N181" s="35">
        <v>45008</v>
      </c>
      <c r="O181" s="44" t="s">
        <v>3777</v>
      </c>
      <c r="P181" s="50" t="s">
        <v>3748</v>
      </c>
      <c r="Q181" s="27">
        <v>45140</v>
      </c>
      <c r="R181" s="55" t="s">
        <v>6735</v>
      </c>
      <c r="S181" s="26" t="s">
        <v>6098</v>
      </c>
      <c r="T181" s="27">
        <v>45169</v>
      </c>
      <c r="U181" s="44" t="s">
        <v>3777</v>
      </c>
      <c r="V181" s="31" t="s">
        <v>5626</v>
      </c>
      <c r="W181" s="35">
        <v>45364</v>
      </c>
      <c r="X181" s="23" t="s">
        <v>7338</v>
      </c>
      <c r="Y181" s="32" t="s">
        <v>5538</v>
      </c>
      <c r="Z181" s="35">
        <v>45384</v>
      </c>
      <c r="AA181" s="33"/>
      <c r="AB181" s="31" t="s">
        <v>5811</v>
      </c>
      <c r="AC181" s="35">
        <v>45378</v>
      </c>
      <c r="AD181" s="23" t="s">
        <v>7366</v>
      </c>
      <c r="AE181" s="32" t="s">
        <v>5539</v>
      </c>
      <c r="AF181" s="32"/>
      <c r="AG181" s="33"/>
      <c r="AH181" s="31" t="s">
        <v>5811</v>
      </c>
      <c r="AI181" s="35">
        <v>46154</v>
      </c>
      <c r="AJ181" s="23" t="s">
        <v>12648</v>
      </c>
      <c r="AK181" s="32"/>
      <c r="AL181" s="32"/>
      <c r="AM181" s="33"/>
      <c r="AN181" s="31" t="s">
        <v>5811</v>
      </c>
      <c r="AO181" s="35">
        <v>46154</v>
      </c>
      <c r="AP181" s="23" t="s">
        <v>12648</v>
      </c>
      <c r="AQ181" s="32"/>
      <c r="AR181" s="32"/>
      <c r="AS181" s="33"/>
      <c r="AT181" s="31"/>
      <c r="AU181" s="32"/>
      <c r="AV181" s="32"/>
      <c r="AW181" s="32"/>
      <c r="AX181" s="32"/>
      <c r="AY181" s="33"/>
    </row>
    <row r="182" spans="4:54" s="1696" customFormat="1" ht="25.5" hidden="1" x14ac:dyDescent="0.25">
      <c r="D182" s="25" t="s">
        <v>7349</v>
      </c>
      <c r="E182" s="1685" t="s">
        <v>7339</v>
      </c>
      <c r="F182" s="1686">
        <f t="shared" si="15"/>
        <v>46154</v>
      </c>
      <c r="G182" s="1687" t="str">
        <f>IF($F182="","",INDEX($J182:$FH182,1,MATCH($F182,$J182:$FH182,)-1))</f>
        <v>A</v>
      </c>
      <c r="H182" s="81" t="str">
        <f t="shared" si="10"/>
        <v>MR_DER-1733_26</v>
      </c>
      <c r="I182" s="1688" t="str">
        <f>IF(G182="NE",G182,IF(INDEX(J182:CP182,,MATCH(G182,J182:CP182,0)+3)&lt;&gt;0,INDEX(J182:CP182,,MATCH(G182,J182:CP182,0)+3),"ND"))</f>
        <v>APROVADO</v>
      </c>
      <c r="J182" s="1689" t="s">
        <v>3730</v>
      </c>
      <c r="K182" s="68">
        <v>45364</v>
      </c>
      <c r="L182" s="69" t="s">
        <v>7338</v>
      </c>
      <c r="M182" s="32" t="s">
        <v>7420</v>
      </c>
      <c r="N182" s="35">
        <v>45378</v>
      </c>
      <c r="O182" s="70"/>
      <c r="P182" s="71" t="s">
        <v>3748</v>
      </c>
      <c r="Q182" s="1690">
        <v>45399</v>
      </c>
      <c r="R182" s="974" t="s">
        <v>7540</v>
      </c>
      <c r="S182" s="1691" t="s">
        <v>5539</v>
      </c>
      <c r="T182" s="1690"/>
      <c r="U182" s="1692"/>
      <c r="V182" s="1689" t="s">
        <v>3748</v>
      </c>
      <c r="W182" s="1693">
        <v>46154</v>
      </c>
      <c r="X182" s="974" t="s">
        <v>12647</v>
      </c>
      <c r="Y182" s="1694"/>
      <c r="Z182" s="1694"/>
      <c r="AA182" s="1695"/>
      <c r="AB182" s="1689"/>
      <c r="AC182" s="1694"/>
      <c r="AD182" s="1694"/>
      <c r="AE182" s="1694"/>
      <c r="AF182" s="1694"/>
      <c r="AG182" s="1695"/>
      <c r="AH182" s="1689"/>
      <c r="AI182" s="1694"/>
      <c r="AJ182" s="1694"/>
      <c r="AK182" s="1694"/>
      <c r="AL182" s="1694"/>
      <c r="AM182" s="1695"/>
      <c r="AN182" s="1689"/>
      <c r="AO182" s="1694"/>
      <c r="AP182" s="1694"/>
      <c r="AQ182" s="1694"/>
      <c r="AR182" s="1694"/>
      <c r="AS182" s="1695"/>
      <c r="AT182" s="1689"/>
      <c r="AU182" s="1694"/>
      <c r="AV182" s="1694"/>
      <c r="AW182" s="1694"/>
      <c r="AX182" s="1694"/>
      <c r="AY182" s="1695"/>
    </row>
    <row r="183" spans="4:54" s="34" customFormat="1" ht="25.5" x14ac:dyDescent="0.25">
      <c r="D183" s="25" t="s">
        <v>7357</v>
      </c>
      <c r="E183" s="30" t="s">
        <v>6158</v>
      </c>
      <c r="F183" s="45">
        <f t="shared" si="15"/>
        <v>46154</v>
      </c>
      <c r="G183" s="46" t="str">
        <f t="shared" ref="G183:G192" si="16">IF($F183="","",INDEX($J183:$FH183,1,MATCH($F183,$J183:$FH183,)-1))</f>
        <v>B</v>
      </c>
      <c r="H183" s="81" t="str">
        <f t="shared" si="10"/>
        <v>MR_DER-1734_26</v>
      </c>
      <c r="I183" s="47" t="str">
        <f t="shared" si="14"/>
        <v>ND</v>
      </c>
      <c r="J183" s="31" t="s">
        <v>3730</v>
      </c>
      <c r="K183" s="35">
        <v>44944</v>
      </c>
      <c r="L183" s="55" t="s">
        <v>6162</v>
      </c>
      <c r="M183" s="32" t="s">
        <v>5537</v>
      </c>
      <c r="N183" s="35">
        <v>45008</v>
      </c>
      <c r="O183" s="44" t="s">
        <v>3777</v>
      </c>
      <c r="P183" s="50" t="s">
        <v>3748</v>
      </c>
      <c r="Q183" s="27">
        <v>45140</v>
      </c>
      <c r="R183" s="55" t="s">
        <v>6735</v>
      </c>
      <c r="S183" s="26" t="s">
        <v>6098</v>
      </c>
      <c r="T183" s="27">
        <v>45174</v>
      </c>
      <c r="U183" s="44" t="s">
        <v>3777</v>
      </c>
      <c r="V183" s="31" t="s">
        <v>5626</v>
      </c>
      <c r="W183" s="35">
        <v>45364</v>
      </c>
      <c r="X183" s="23" t="s">
        <v>7340</v>
      </c>
      <c r="Y183" s="32" t="s">
        <v>5538</v>
      </c>
      <c r="Z183" s="35">
        <v>45384</v>
      </c>
      <c r="AA183" s="33"/>
      <c r="AB183" s="31" t="s">
        <v>5811</v>
      </c>
      <c r="AC183" s="35">
        <v>45378</v>
      </c>
      <c r="AD183" s="23" t="s">
        <v>7367</v>
      </c>
      <c r="AE183" s="32"/>
      <c r="AF183" s="32"/>
      <c r="AG183" s="33"/>
      <c r="AH183" s="31" t="s">
        <v>5811</v>
      </c>
      <c r="AI183" s="35">
        <v>46154</v>
      </c>
      <c r="AJ183" s="23" t="s">
        <v>12648</v>
      </c>
      <c r="AK183" s="32"/>
      <c r="AL183" s="32"/>
      <c r="AM183" s="33"/>
      <c r="AN183" s="31"/>
      <c r="AO183" s="32"/>
      <c r="AP183" s="32"/>
      <c r="AQ183" s="32"/>
      <c r="AR183" s="32"/>
      <c r="AS183" s="33"/>
      <c r="AT183" s="31"/>
      <c r="AU183" s="32"/>
      <c r="AV183" s="32"/>
      <c r="AW183" s="32"/>
      <c r="AX183" s="32"/>
      <c r="AY183" s="33"/>
    </row>
    <row r="184" spans="4:54" s="34" customFormat="1" ht="25.5" x14ac:dyDescent="0.25">
      <c r="D184" s="25" t="s">
        <v>7356</v>
      </c>
      <c r="E184" s="30" t="s">
        <v>6159</v>
      </c>
      <c r="F184" s="45">
        <f t="shared" si="15"/>
        <v>46154</v>
      </c>
      <c r="G184" s="46" t="str">
        <f t="shared" si="16"/>
        <v>B</v>
      </c>
      <c r="H184" s="81" t="str">
        <f t="shared" si="10"/>
        <v>MR_DER-1734_26</v>
      </c>
      <c r="I184" s="47" t="str">
        <f t="shared" si="14"/>
        <v>ND</v>
      </c>
      <c r="J184" s="31" t="s">
        <v>3730</v>
      </c>
      <c r="K184" s="35">
        <v>44944</v>
      </c>
      <c r="L184" s="55" t="s">
        <v>6162</v>
      </c>
      <c r="M184" s="32" t="s">
        <v>5537</v>
      </c>
      <c r="N184" s="35">
        <v>45008</v>
      </c>
      <c r="O184" s="44" t="s">
        <v>3777</v>
      </c>
      <c r="P184" s="50" t="s">
        <v>3748</v>
      </c>
      <c r="Q184" s="27">
        <v>45140</v>
      </c>
      <c r="R184" s="55" t="s">
        <v>6735</v>
      </c>
      <c r="S184" s="26" t="s">
        <v>6098</v>
      </c>
      <c r="T184" s="27">
        <v>45174</v>
      </c>
      <c r="U184" s="44" t="s">
        <v>3777</v>
      </c>
      <c r="V184" s="31" t="s">
        <v>5626</v>
      </c>
      <c r="W184" s="35">
        <v>45364</v>
      </c>
      <c r="X184" s="23" t="s">
        <v>7340</v>
      </c>
      <c r="Y184" s="32" t="s">
        <v>5538</v>
      </c>
      <c r="Z184" s="35">
        <v>45384</v>
      </c>
      <c r="AA184" s="33"/>
      <c r="AB184" s="31" t="s">
        <v>5811</v>
      </c>
      <c r="AC184" s="35">
        <v>45378</v>
      </c>
      <c r="AD184" s="23" t="s">
        <v>7367</v>
      </c>
      <c r="AE184" s="32"/>
      <c r="AF184" s="32"/>
      <c r="AG184" s="33"/>
      <c r="AH184" s="31" t="s">
        <v>5811</v>
      </c>
      <c r="AI184" s="35">
        <v>46154</v>
      </c>
      <c r="AJ184" s="23" t="s">
        <v>12648</v>
      </c>
      <c r="AK184" s="32"/>
      <c r="AL184" s="32"/>
      <c r="AM184" s="33"/>
      <c r="AN184" s="31"/>
      <c r="AO184" s="32"/>
      <c r="AP184" s="32"/>
      <c r="AQ184" s="32"/>
      <c r="AR184" s="32"/>
      <c r="AS184" s="33"/>
      <c r="AT184" s="31"/>
      <c r="AU184" s="32"/>
      <c r="AV184" s="32"/>
      <c r="AW184" s="32"/>
      <c r="AX184" s="32"/>
      <c r="AY184" s="33"/>
    </row>
    <row r="185" spans="4:54" s="34" customFormat="1" ht="25.5" hidden="1" x14ac:dyDescent="0.25">
      <c r="D185" s="25" t="s">
        <v>7355</v>
      </c>
      <c r="E185" s="30" t="s">
        <v>6160</v>
      </c>
      <c r="F185" s="45">
        <f>IF(K185&lt;&gt;0,MAX(K185,Q185,W185,AC185,AI185,AO185,AU185),"NE")</f>
        <v>46154</v>
      </c>
      <c r="G185" s="46" t="str">
        <f t="shared" si="16"/>
        <v>C</v>
      </c>
      <c r="H185" s="81" t="str">
        <f t="shared" si="10"/>
        <v>MR_DER-1734_26</v>
      </c>
      <c r="I185" s="47" t="str">
        <f t="shared" si="14"/>
        <v>ND</v>
      </c>
      <c r="J185" s="31" t="s">
        <v>3730</v>
      </c>
      <c r="K185" s="35">
        <v>44944</v>
      </c>
      <c r="L185" s="55" t="s">
        <v>6162</v>
      </c>
      <c r="M185" s="32" t="s">
        <v>5537</v>
      </c>
      <c r="N185" s="35">
        <v>45008</v>
      </c>
      <c r="O185" s="44" t="s">
        <v>3777</v>
      </c>
      <c r="P185" s="50" t="s">
        <v>3748</v>
      </c>
      <c r="Q185" s="27">
        <v>45140</v>
      </c>
      <c r="R185" s="55" t="s">
        <v>6735</v>
      </c>
      <c r="S185" s="26" t="s">
        <v>6098</v>
      </c>
      <c r="T185" s="27">
        <v>45174</v>
      </c>
      <c r="U185" s="44" t="s">
        <v>3777</v>
      </c>
      <c r="V185" s="31" t="s">
        <v>5626</v>
      </c>
      <c r="W185" s="35">
        <v>45364</v>
      </c>
      <c r="X185" s="23" t="s">
        <v>7340</v>
      </c>
      <c r="Y185" s="32" t="s">
        <v>5538</v>
      </c>
      <c r="Z185" s="35">
        <v>45384</v>
      </c>
      <c r="AA185" s="33"/>
      <c r="AB185" s="31" t="s">
        <v>5811</v>
      </c>
      <c r="AC185" s="35">
        <v>45378</v>
      </c>
      <c r="AD185" s="23" t="s">
        <v>7367</v>
      </c>
      <c r="AE185" s="32"/>
      <c r="AF185" s="32"/>
      <c r="AG185" s="33"/>
      <c r="AH185" s="71" t="s">
        <v>6393</v>
      </c>
      <c r="AI185" s="72">
        <v>45399</v>
      </c>
      <c r="AJ185" s="23" t="s">
        <v>7540</v>
      </c>
      <c r="AK185" s="32" t="s">
        <v>5539</v>
      </c>
      <c r="AL185" s="35">
        <v>45412</v>
      </c>
      <c r="AM185" s="33"/>
      <c r="AN185" s="31" t="s">
        <v>6649</v>
      </c>
      <c r="AO185" s="35">
        <v>45420</v>
      </c>
      <c r="AP185" s="23" t="s">
        <v>7685</v>
      </c>
      <c r="AQ185" s="32"/>
      <c r="AR185" s="32"/>
      <c r="AS185" s="33"/>
      <c r="AT185" s="31" t="s">
        <v>6649</v>
      </c>
      <c r="AU185" s="35">
        <v>46154</v>
      </c>
      <c r="AV185" s="23" t="s">
        <v>12648</v>
      </c>
      <c r="AW185" s="32"/>
      <c r="AX185" s="32"/>
      <c r="AY185" s="33"/>
    </row>
    <row r="186" spans="4:54" s="34" customFormat="1" ht="25.5" hidden="1" x14ac:dyDescent="0.25">
      <c r="D186" s="25" t="s">
        <v>7354</v>
      </c>
      <c r="E186" s="30" t="s">
        <v>6161</v>
      </c>
      <c r="F186" s="45">
        <f t="shared" si="15"/>
        <v>46154</v>
      </c>
      <c r="G186" s="46" t="str">
        <f t="shared" si="16"/>
        <v>B</v>
      </c>
      <c r="H186" s="81" t="str">
        <f t="shared" si="10"/>
        <v>MR_DER-1734_26</v>
      </c>
      <c r="I186" s="47" t="str">
        <f t="shared" si="14"/>
        <v>ND</v>
      </c>
      <c r="J186" s="31" t="s">
        <v>3730</v>
      </c>
      <c r="K186" s="35">
        <v>44944</v>
      </c>
      <c r="L186" s="55" t="s">
        <v>6162</v>
      </c>
      <c r="M186" s="32" t="s">
        <v>5537</v>
      </c>
      <c r="N186" s="35">
        <v>45008</v>
      </c>
      <c r="O186" s="44" t="s">
        <v>3777</v>
      </c>
      <c r="P186" s="50" t="s">
        <v>3748</v>
      </c>
      <c r="Q186" s="27">
        <v>45140</v>
      </c>
      <c r="R186" s="55" t="s">
        <v>6735</v>
      </c>
      <c r="S186" s="26" t="s">
        <v>6098</v>
      </c>
      <c r="T186" s="27">
        <v>45174</v>
      </c>
      <c r="U186" s="44" t="s">
        <v>3777</v>
      </c>
      <c r="V186" s="31" t="s">
        <v>5626</v>
      </c>
      <c r="W186" s="35">
        <v>45364</v>
      </c>
      <c r="X186" s="23" t="s">
        <v>7340</v>
      </c>
      <c r="Y186" s="32" t="s">
        <v>5538</v>
      </c>
      <c r="Z186" s="35">
        <v>45384</v>
      </c>
      <c r="AA186" s="33"/>
      <c r="AB186" s="31" t="s">
        <v>5811</v>
      </c>
      <c r="AC186" s="35">
        <v>45378</v>
      </c>
      <c r="AD186" s="23" t="s">
        <v>7367</v>
      </c>
      <c r="AE186" s="32"/>
      <c r="AF186" s="32"/>
      <c r="AG186" s="33"/>
      <c r="AH186" s="31" t="s">
        <v>5811</v>
      </c>
      <c r="AI186" s="35">
        <v>46154</v>
      </c>
      <c r="AJ186" s="23" t="s">
        <v>12648</v>
      </c>
      <c r="AK186" s="32"/>
      <c r="AL186" s="32"/>
      <c r="AM186" s="33"/>
      <c r="AN186" s="31"/>
      <c r="AO186" s="32"/>
      <c r="AP186" s="32"/>
      <c r="AQ186" s="32"/>
      <c r="AR186" s="32"/>
      <c r="AS186" s="33"/>
      <c r="AT186" s="31"/>
      <c r="AU186" s="32"/>
      <c r="AV186" s="32"/>
      <c r="AW186" s="32"/>
      <c r="AX186" s="32"/>
      <c r="AY186" s="33"/>
    </row>
    <row r="187" spans="4:54" s="1696" customFormat="1" ht="25.5" hidden="1" x14ac:dyDescent="0.25">
      <c r="D187" s="25" t="s">
        <v>7348</v>
      </c>
      <c r="E187" s="1685" t="s">
        <v>7341</v>
      </c>
      <c r="F187" s="1686">
        <f t="shared" si="15"/>
        <v>46154</v>
      </c>
      <c r="G187" s="1687" t="str">
        <f t="shared" si="16"/>
        <v>A</v>
      </c>
      <c r="H187" s="81" t="str">
        <f t="shared" si="10"/>
        <v>MR_DER-1733_26</v>
      </c>
      <c r="I187" s="1688" t="str">
        <f>IF(G187="NE",G187,IF(INDEX(J187:CP187,,MATCH(G187,J187:CP187,0)+3)&lt;&gt;0,INDEX(J187:CP187,,MATCH(G187,J187:CP187,0)+3),"ND"))</f>
        <v>APROVADO</v>
      </c>
      <c r="J187" s="1689" t="s">
        <v>3730</v>
      </c>
      <c r="K187" s="68">
        <v>45364</v>
      </c>
      <c r="L187" s="69" t="s">
        <v>7340</v>
      </c>
      <c r="M187" s="32" t="s">
        <v>7420</v>
      </c>
      <c r="N187" s="35">
        <v>45378</v>
      </c>
      <c r="O187" s="70"/>
      <c r="P187" s="71" t="s">
        <v>3748</v>
      </c>
      <c r="Q187" s="1690">
        <v>45399</v>
      </c>
      <c r="R187" s="974" t="s">
        <v>7540</v>
      </c>
      <c r="S187" s="1691" t="s">
        <v>5539</v>
      </c>
      <c r="T187" s="1690"/>
      <c r="U187" s="1692"/>
      <c r="V187" s="1689" t="s">
        <v>3748</v>
      </c>
      <c r="W187" s="1693">
        <v>46154</v>
      </c>
      <c r="X187" s="974" t="s">
        <v>12647</v>
      </c>
      <c r="Y187" s="1694"/>
      <c r="Z187" s="1694"/>
      <c r="AA187" s="1695"/>
      <c r="AB187" s="1689"/>
      <c r="AC187" s="1694"/>
      <c r="AD187" s="1694"/>
      <c r="AE187" s="1694"/>
      <c r="AF187" s="1694"/>
      <c r="AG187" s="1695"/>
      <c r="AH187" s="1689"/>
      <c r="AI187" s="1694"/>
      <c r="AJ187" s="1694"/>
      <c r="AK187" s="1694"/>
      <c r="AL187" s="1694"/>
      <c r="AM187" s="1695"/>
      <c r="AN187" s="1689"/>
      <c r="AO187" s="1694"/>
      <c r="AP187" s="1694"/>
      <c r="AQ187" s="1694"/>
      <c r="AR187" s="1694"/>
      <c r="AS187" s="1695"/>
      <c r="AT187" s="1689"/>
      <c r="AU187" s="1694"/>
      <c r="AV187" s="1694"/>
      <c r="AW187" s="1694"/>
      <c r="AX187" s="1694"/>
      <c r="AY187" s="1695"/>
    </row>
    <row r="188" spans="4:54" s="34" customFormat="1" ht="25.5" hidden="1" x14ac:dyDescent="0.25">
      <c r="D188" s="25" t="s">
        <v>7361</v>
      </c>
      <c r="E188" s="30" t="s">
        <v>6251</v>
      </c>
      <c r="F188" s="45">
        <f t="shared" si="15"/>
        <v>46154</v>
      </c>
      <c r="G188" s="46" t="str">
        <f t="shared" si="16"/>
        <v>B</v>
      </c>
      <c r="H188" s="81" t="str">
        <f t="shared" si="10"/>
        <v>MR_DER-1734_26</v>
      </c>
      <c r="I188" s="47" t="str">
        <f t="shared" si="14"/>
        <v>ND</v>
      </c>
      <c r="J188" s="31" t="s">
        <v>3730</v>
      </c>
      <c r="K188" s="35">
        <v>44952</v>
      </c>
      <c r="L188" s="55" t="s">
        <v>6255</v>
      </c>
      <c r="M188" s="32" t="s">
        <v>5537</v>
      </c>
      <c r="N188" s="35">
        <v>45008</v>
      </c>
      <c r="O188" s="44" t="s">
        <v>3777</v>
      </c>
      <c r="P188" s="50" t="s">
        <v>3748</v>
      </c>
      <c r="Q188" s="27">
        <v>45140</v>
      </c>
      <c r="R188" s="55" t="s">
        <v>6735</v>
      </c>
      <c r="S188" s="26" t="s">
        <v>6098</v>
      </c>
      <c r="T188" s="27">
        <v>45174</v>
      </c>
      <c r="U188" s="44" t="s">
        <v>3777</v>
      </c>
      <c r="V188" s="31" t="s">
        <v>5626</v>
      </c>
      <c r="W188" s="35">
        <v>45364</v>
      </c>
      <c r="X188" s="23" t="s">
        <v>7344</v>
      </c>
      <c r="Y188" s="32" t="s">
        <v>7420</v>
      </c>
      <c r="Z188" s="35">
        <v>45384</v>
      </c>
      <c r="AA188" s="33"/>
      <c r="AB188" s="31" t="s">
        <v>5811</v>
      </c>
      <c r="AC188" s="35">
        <v>45378</v>
      </c>
      <c r="AD188" s="23" t="s">
        <v>7369</v>
      </c>
      <c r="AE188" s="32"/>
      <c r="AF188" s="32"/>
      <c r="AG188" s="33"/>
      <c r="AH188" s="31" t="s">
        <v>5811</v>
      </c>
      <c r="AI188" s="35">
        <v>46154</v>
      </c>
      <c r="AJ188" s="23" t="s">
        <v>12648</v>
      </c>
      <c r="AK188" s="32"/>
      <c r="AL188" s="32"/>
      <c r="AM188" s="33"/>
      <c r="AN188" s="31"/>
      <c r="AO188" s="32"/>
      <c r="AP188" s="32"/>
      <c r="AQ188" s="32"/>
      <c r="AR188" s="32"/>
      <c r="AS188" s="33"/>
      <c r="AT188" s="31"/>
      <c r="AU188" s="32"/>
      <c r="AV188" s="32"/>
      <c r="AW188" s="32"/>
      <c r="AX188" s="32"/>
      <c r="AY188" s="33"/>
    </row>
    <row r="189" spans="4:54" s="34" customFormat="1" ht="25.5" hidden="1" x14ac:dyDescent="0.25">
      <c r="D189" s="25" t="s">
        <v>7360</v>
      </c>
      <c r="E189" s="30" t="s">
        <v>6252</v>
      </c>
      <c r="F189" s="45">
        <f t="shared" si="15"/>
        <v>46154</v>
      </c>
      <c r="G189" s="46" t="str">
        <f t="shared" si="16"/>
        <v>B</v>
      </c>
      <c r="H189" s="81" t="str">
        <f t="shared" si="10"/>
        <v>MR_DER-1734_26</v>
      </c>
      <c r="I189" s="47" t="str">
        <f t="shared" si="14"/>
        <v>ND</v>
      </c>
      <c r="J189" s="31" t="s">
        <v>3730</v>
      </c>
      <c r="K189" s="35">
        <v>44952</v>
      </c>
      <c r="L189" s="55" t="s">
        <v>6255</v>
      </c>
      <c r="M189" s="32" t="s">
        <v>5537</v>
      </c>
      <c r="N189" s="35">
        <v>45008</v>
      </c>
      <c r="O189" s="44" t="s">
        <v>3777</v>
      </c>
      <c r="P189" s="50" t="s">
        <v>3748</v>
      </c>
      <c r="Q189" s="27">
        <v>45140</v>
      </c>
      <c r="R189" s="55" t="s">
        <v>6735</v>
      </c>
      <c r="S189" s="26" t="s">
        <v>6098</v>
      </c>
      <c r="T189" s="27">
        <v>45174</v>
      </c>
      <c r="U189" s="44" t="s">
        <v>3777</v>
      </c>
      <c r="V189" s="31" t="s">
        <v>5626</v>
      </c>
      <c r="W189" s="35">
        <v>45364</v>
      </c>
      <c r="X189" s="23" t="s">
        <v>7344</v>
      </c>
      <c r="Y189" s="32" t="s">
        <v>7420</v>
      </c>
      <c r="Z189" s="35">
        <v>45384</v>
      </c>
      <c r="AA189" s="33"/>
      <c r="AB189" s="31" t="s">
        <v>5811</v>
      </c>
      <c r="AC189" s="35">
        <v>45378</v>
      </c>
      <c r="AD189" s="23" t="s">
        <v>7369</v>
      </c>
      <c r="AE189" s="32"/>
      <c r="AF189" s="32"/>
      <c r="AG189" s="33"/>
      <c r="AH189" s="31" t="s">
        <v>5811</v>
      </c>
      <c r="AI189" s="35">
        <v>46154</v>
      </c>
      <c r="AJ189" s="23" t="s">
        <v>12648</v>
      </c>
      <c r="AK189" s="32"/>
      <c r="AL189" s="32"/>
      <c r="AM189" s="33"/>
      <c r="AN189" s="31"/>
      <c r="AO189" s="32"/>
      <c r="AP189" s="32"/>
      <c r="AQ189" s="32"/>
      <c r="AR189" s="32"/>
      <c r="AS189" s="33"/>
      <c r="AT189" s="31"/>
      <c r="AU189" s="32"/>
      <c r="AV189" s="32"/>
      <c r="AW189" s="32"/>
      <c r="AX189" s="32"/>
      <c r="AY189" s="33"/>
    </row>
    <row r="190" spans="4:54" s="34" customFormat="1" ht="25.5" hidden="1" x14ac:dyDescent="0.25">
      <c r="D190" s="25" t="s">
        <v>7359</v>
      </c>
      <c r="E190" s="30" t="s">
        <v>6253</v>
      </c>
      <c r="F190" s="45">
        <f>IF(K190&lt;&gt;0,MAX(K190,Q190,W190,AC190,AI190,AO190,BA190),"NE")</f>
        <v>46154</v>
      </c>
      <c r="G190" s="46" t="str">
        <f t="shared" si="16"/>
        <v>C</v>
      </c>
      <c r="H190" s="81" t="str">
        <f t="shared" si="10"/>
        <v>MR_DER-1734_26</v>
      </c>
      <c r="I190" s="47" t="str">
        <f t="shared" si="14"/>
        <v>ND</v>
      </c>
      <c r="J190" s="31" t="s">
        <v>3730</v>
      </c>
      <c r="K190" s="35">
        <v>44952</v>
      </c>
      <c r="L190" s="55" t="s">
        <v>6255</v>
      </c>
      <c r="M190" s="32" t="s">
        <v>5537</v>
      </c>
      <c r="N190" s="35">
        <v>45008</v>
      </c>
      <c r="O190" s="44" t="s">
        <v>3777</v>
      </c>
      <c r="P190" s="50" t="s">
        <v>3748</v>
      </c>
      <c r="Q190" s="27">
        <v>45140</v>
      </c>
      <c r="R190" s="55" t="s">
        <v>6735</v>
      </c>
      <c r="S190" s="26" t="s">
        <v>6098</v>
      </c>
      <c r="T190" s="27">
        <v>45174</v>
      </c>
      <c r="U190" s="44" t="s">
        <v>3777</v>
      </c>
      <c r="V190" s="31" t="s">
        <v>5626</v>
      </c>
      <c r="W190" s="35">
        <v>45364</v>
      </c>
      <c r="X190" s="23" t="s">
        <v>7344</v>
      </c>
      <c r="Y190" s="32" t="s">
        <v>5538</v>
      </c>
      <c r="Z190" s="35">
        <v>45384</v>
      </c>
      <c r="AA190" s="33"/>
      <c r="AB190" s="31" t="s">
        <v>5811</v>
      </c>
      <c r="AC190" s="35">
        <v>45378</v>
      </c>
      <c r="AD190" s="23" t="s">
        <v>7369</v>
      </c>
      <c r="AE190" s="32"/>
      <c r="AF190" s="32"/>
      <c r="AG190" s="33"/>
      <c r="AH190" s="71" t="s">
        <v>6393</v>
      </c>
      <c r="AI190" s="72">
        <v>45399</v>
      </c>
      <c r="AJ190" s="23" t="s">
        <v>7540</v>
      </c>
      <c r="AK190" s="32" t="s">
        <v>5539</v>
      </c>
      <c r="AL190" s="35">
        <v>45412</v>
      </c>
      <c r="AM190" s="33"/>
      <c r="AN190" s="31" t="s">
        <v>6649</v>
      </c>
      <c r="AO190" s="35">
        <v>45420</v>
      </c>
      <c r="AP190" s="23" t="s">
        <v>7685</v>
      </c>
      <c r="AQ190" s="32"/>
      <c r="AR190" s="32"/>
      <c r="AS190" s="33"/>
      <c r="AT190" s="31"/>
      <c r="AU190" s="32"/>
      <c r="AV190" s="32"/>
      <c r="AW190" s="32"/>
      <c r="AX190" s="32"/>
      <c r="AY190" s="33"/>
      <c r="AZ190" s="34" t="s">
        <v>6649</v>
      </c>
      <c r="BA190" s="35">
        <v>46154</v>
      </c>
      <c r="BB190" s="23" t="s">
        <v>12648</v>
      </c>
    </row>
    <row r="191" spans="4:54" s="34" customFormat="1" ht="25.5" hidden="1" x14ac:dyDescent="0.25">
      <c r="D191" s="25" t="s">
        <v>7358</v>
      </c>
      <c r="E191" s="30" t="s">
        <v>6254</v>
      </c>
      <c r="F191" s="45">
        <f t="shared" si="15"/>
        <v>46154</v>
      </c>
      <c r="G191" s="46" t="str">
        <f t="shared" si="16"/>
        <v>B</v>
      </c>
      <c r="H191" s="81" t="str">
        <f t="shared" si="10"/>
        <v>MR_DER-1734_26</v>
      </c>
      <c r="I191" s="47" t="str">
        <f t="shared" si="14"/>
        <v>ND</v>
      </c>
      <c r="J191" s="31" t="s">
        <v>3730</v>
      </c>
      <c r="K191" s="35">
        <v>44952</v>
      </c>
      <c r="L191" s="55" t="s">
        <v>6255</v>
      </c>
      <c r="M191" s="32" t="s">
        <v>5537</v>
      </c>
      <c r="N191" s="35">
        <v>45008</v>
      </c>
      <c r="O191" s="44" t="s">
        <v>3777</v>
      </c>
      <c r="P191" s="50" t="s">
        <v>3748</v>
      </c>
      <c r="Q191" s="27">
        <v>45140</v>
      </c>
      <c r="R191" s="55" t="s">
        <v>6735</v>
      </c>
      <c r="S191" s="26" t="s">
        <v>6098</v>
      </c>
      <c r="T191" s="27">
        <v>45174</v>
      </c>
      <c r="U191" s="44" t="s">
        <v>3777</v>
      </c>
      <c r="V191" s="31" t="s">
        <v>5626</v>
      </c>
      <c r="W191" s="35">
        <v>45364</v>
      </c>
      <c r="X191" s="23" t="s">
        <v>7344</v>
      </c>
      <c r="Y191" s="32" t="s">
        <v>5538</v>
      </c>
      <c r="Z191" s="35">
        <v>45384</v>
      </c>
      <c r="AA191" s="33"/>
      <c r="AB191" s="31" t="s">
        <v>5811</v>
      </c>
      <c r="AC191" s="35">
        <v>45378</v>
      </c>
      <c r="AD191" s="23" t="s">
        <v>7369</v>
      </c>
      <c r="AE191" s="32"/>
      <c r="AF191" s="32"/>
      <c r="AG191" s="33"/>
      <c r="AH191" s="31" t="s">
        <v>5811</v>
      </c>
      <c r="AI191" s="35">
        <v>46154</v>
      </c>
      <c r="AJ191" s="23" t="s">
        <v>12648</v>
      </c>
      <c r="AK191" s="32"/>
      <c r="AL191" s="32"/>
      <c r="AM191" s="33"/>
      <c r="AN191" s="31"/>
      <c r="AO191" s="32"/>
      <c r="AP191" s="32"/>
      <c r="AQ191" s="32"/>
      <c r="AR191" s="32"/>
      <c r="AS191" s="33"/>
      <c r="AT191" s="31"/>
      <c r="AU191" s="32"/>
      <c r="AV191" s="32"/>
      <c r="AW191" s="32"/>
      <c r="AX191" s="32"/>
      <c r="AY191" s="33"/>
    </row>
    <row r="192" spans="4:54" s="1696" customFormat="1" ht="25.5" hidden="1" x14ac:dyDescent="0.25">
      <c r="D192" s="25" t="s">
        <v>7347</v>
      </c>
      <c r="E192" s="1685" t="s">
        <v>7342</v>
      </c>
      <c r="F192" s="1686">
        <f t="shared" si="15"/>
        <v>46154</v>
      </c>
      <c r="G192" s="1687" t="str">
        <f t="shared" si="16"/>
        <v>A</v>
      </c>
      <c r="H192" s="81" t="str">
        <f t="shared" si="10"/>
        <v>MR_DER-1733_26</v>
      </c>
      <c r="I192" s="1688" t="str">
        <f>IF(G192="NE",G192,IF(INDEX(J192:CP192,,MATCH(G192,J192:CP192,0)+3)&lt;&gt;0,INDEX(J192:CP192,,MATCH(G192,J192:CP192,0)+3),"ND"))</f>
        <v>APROVADO</v>
      </c>
      <c r="J192" s="1689" t="s">
        <v>3730</v>
      </c>
      <c r="K192" s="68">
        <v>45364</v>
      </c>
      <c r="L192" s="69" t="s">
        <v>7344</v>
      </c>
      <c r="M192" s="32" t="s">
        <v>7420</v>
      </c>
      <c r="N192" s="35">
        <v>45378</v>
      </c>
      <c r="O192" s="70"/>
      <c r="P192" s="71" t="s">
        <v>3748</v>
      </c>
      <c r="Q192" s="1690">
        <v>45399</v>
      </c>
      <c r="R192" s="974" t="s">
        <v>7540</v>
      </c>
      <c r="S192" s="1691" t="s">
        <v>5539</v>
      </c>
      <c r="T192" s="1690"/>
      <c r="U192" s="1692"/>
      <c r="V192" s="1689" t="s">
        <v>3748</v>
      </c>
      <c r="W192" s="1693">
        <v>46154</v>
      </c>
      <c r="X192" s="974" t="s">
        <v>12647</v>
      </c>
      <c r="Y192" s="1694"/>
      <c r="Z192" s="1694"/>
      <c r="AA192" s="1695"/>
      <c r="AB192" s="1689"/>
      <c r="AC192" s="1694"/>
      <c r="AD192" s="1694"/>
      <c r="AE192" s="1694"/>
      <c r="AF192" s="1694"/>
      <c r="AG192" s="1695"/>
      <c r="AH192" s="1689"/>
      <c r="AI192" s="1694"/>
      <c r="AJ192" s="1694"/>
      <c r="AK192" s="1694"/>
      <c r="AL192" s="1694"/>
      <c r="AM192" s="1695"/>
      <c r="AN192" s="1689"/>
      <c r="AO192" s="1694"/>
      <c r="AP192" s="1694"/>
      <c r="AQ192" s="1694"/>
      <c r="AR192" s="1694"/>
      <c r="AS192" s="1695"/>
      <c r="AT192" s="1689"/>
      <c r="AU192" s="1694"/>
      <c r="AV192" s="1694"/>
      <c r="AW192" s="1694"/>
      <c r="AX192" s="1694"/>
      <c r="AY192" s="1695"/>
    </row>
    <row r="193" spans="4:54" s="34" customFormat="1" ht="25.5" hidden="1" x14ac:dyDescent="0.25">
      <c r="D193" s="25" t="s">
        <v>7365</v>
      </c>
      <c r="E193" s="30" t="s">
        <v>5969</v>
      </c>
      <c r="F193" s="45">
        <f>IF(K193&lt;&gt;0,MAX(K193,Q193,W193,AC193,AI193,AO193,AU193),"NE")</f>
        <v>46154</v>
      </c>
      <c r="G193" s="46" t="str">
        <f t="shared" si="12"/>
        <v>C</v>
      </c>
      <c r="H193" s="81" t="str">
        <f t="shared" si="10"/>
        <v>MR_DER-1734_26</v>
      </c>
      <c r="I193" s="47" t="str">
        <f t="shared" si="14"/>
        <v>ND</v>
      </c>
      <c r="J193" s="66" t="s">
        <v>3730</v>
      </c>
      <c r="K193" s="60">
        <v>44888</v>
      </c>
      <c r="L193" s="54" t="s">
        <v>5682</v>
      </c>
      <c r="M193" s="59" t="s">
        <v>5538</v>
      </c>
      <c r="N193" s="60">
        <v>44914</v>
      </c>
      <c r="O193" s="44" t="s">
        <v>3777</v>
      </c>
      <c r="P193" s="50" t="s">
        <v>3748</v>
      </c>
      <c r="Q193" s="27">
        <v>44916</v>
      </c>
      <c r="R193" s="56" t="s">
        <v>6080</v>
      </c>
      <c r="S193" s="26"/>
      <c r="T193" s="26"/>
      <c r="U193" s="44" t="s">
        <v>3777</v>
      </c>
      <c r="V193" s="50" t="s">
        <v>5626</v>
      </c>
      <c r="W193" s="27">
        <v>45140</v>
      </c>
      <c r="X193" s="55" t="s">
        <v>6735</v>
      </c>
      <c r="Y193" s="59" t="s">
        <v>5537</v>
      </c>
      <c r="Z193" s="60">
        <v>45174</v>
      </c>
      <c r="AA193" s="44" t="s">
        <v>3777</v>
      </c>
      <c r="AB193" s="66" t="s">
        <v>5811</v>
      </c>
      <c r="AC193" s="60">
        <v>45364</v>
      </c>
      <c r="AD193" s="23" t="s">
        <v>7345</v>
      </c>
      <c r="AE193" s="32" t="s">
        <v>6098</v>
      </c>
      <c r="AF193" s="35">
        <v>45384</v>
      </c>
      <c r="AG193" s="44"/>
      <c r="AH193" s="66" t="s">
        <v>6393</v>
      </c>
      <c r="AI193" s="60">
        <v>45378</v>
      </c>
      <c r="AJ193" s="23" t="s">
        <v>7368</v>
      </c>
      <c r="AK193" s="59" t="s">
        <v>5539</v>
      </c>
      <c r="AL193" s="29">
        <v>45384</v>
      </c>
      <c r="AM193" s="44"/>
      <c r="AN193" s="66" t="s">
        <v>6649</v>
      </c>
      <c r="AO193" s="60">
        <v>45385</v>
      </c>
      <c r="AP193" s="23" t="s">
        <v>7477</v>
      </c>
      <c r="AQ193" s="59"/>
      <c r="AR193" s="59"/>
      <c r="AS193" s="44"/>
      <c r="AT193" s="31" t="s">
        <v>6649</v>
      </c>
      <c r="AU193" s="35">
        <v>46154</v>
      </c>
      <c r="AV193" s="23" t="s">
        <v>12648</v>
      </c>
      <c r="AW193" s="59"/>
      <c r="AX193" s="59"/>
      <c r="AY193" s="44"/>
    </row>
    <row r="194" spans="4:54" s="34" customFormat="1" ht="25.5" hidden="1" x14ac:dyDescent="0.25">
      <c r="D194" s="25" t="s">
        <v>7364</v>
      </c>
      <c r="E194" s="30" t="s">
        <v>5970</v>
      </c>
      <c r="F194" s="45">
        <f>IF(K194&lt;&gt;0,MAX(K194,Q194,W194,AC194,AI194,AO194),"NE")</f>
        <v>46154</v>
      </c>
      <c r="G194" s="46" t="str">
        <f t="shared" si="12"/>
        <v>B</v>
      </c>
      <c r="H194" s="81" t="str">
        <f t="shared" si="10"/>
        <v>MR_DER-1734_26</v>
      </c>
      <c r="I194" s="47" t="str">
        <f t="shared" si="14"/>
        <v>ND</v>
      </c>
      <c r="J194" s="66" t="s">
        <v>3730</v>
      </c>
      <c r="K194" s="60">
        <v>44888</v>
      </c>
      <c r="L194" s="54" t="s">
        <v>5682</v>
      </c>
      <c r="M194" s="59" t="s">
        <v>5538</v>
      </c>
      <c r="N194" s="60">
        <v>44914</v>
      </c>
      <c r="O194" s="44" t="s">
        <v>3777</v>
      </c>
      <c r="P194" s="50" t="s">
        <v>3748</v>
      </c>
      <c r="Q194" s="27">
        <v>44916</v>
      </c>
      <c r="R194" s="56" t="s">
        <v>6080</v>
      </c>
      <c r="S194" s="26"/>
      <c r="T194" s="26"/>
      <c r="U194" s="44" t="s">
        <v>3777</v>
      </c>
      <c r="V194" s="50" t="s">
        <v>5626</v>
      </c>
      <c r="W194" s="27">
        <v>45140</v>
      </c>
      <c r="X194" s="55" t="s">
        <v>6735</v>
      </c>
      <c r="Y194" s="59" t="s">
        <v>5536</v>
      </c>
      <c r="Z194" s="60">
        <v>45174</v>
      </c>
      <c r="AA194" s="44" t="s">
        <v>3777</v>
      </c>
      <c r="AB194" s="66" t="s">
        <v>6229</v>
      </c>
      <c r="AC194" s="60">
        <v>45364</v>
      </c>
      <c r="AD194" s="23" t="s">
        <v>7345</v>
      </c>
      <c r="AE194" s="32" t="s">
        <v>5538</v>
      </c>
      <c r="AF194" s="35">
        <v>45384</v>
      </c>
      <c r="AG194" s="44"/>
      <c r="AH194" s="66" t="s">
        <v>5811</v>
      </c>
      <c r="AI194" s="60">
        <v>45378</v>
      </c>
      <c r="AJ194" s="23" t="s">
        <v>7368</v>
      </c>
      <c r="AK194" s="59"/>
      <c r="AL194" s="59"/>
      <c r="AM194" s="44"/>
      <c r="AN194" s="31" t="s">
        <v>5811</v>
      </c>
      <c r="AO194" s="35">
        <v>46154</v>
      </c>
      <c r="AP194" s="23" t="s">
        <v>12648</v>
      </c>
      <c r="AQ194" s="59"/>
      <c r="AR194" s="59"/>
      <c r="AS194" s="44"/>
      <c r="AT194" s="66"/>
      <c r="AU194" s="59"/>
      <c r="AV194" s="59"/>
      <c r="AW194" s="59"/>
      <c r="AX194" s="59"/>
      <c r="AY194" s="44"/>
    </row>
    <row r="195" spans="4:54" s="34" customFormat="1" ht="25.5" hidden="1" x14ac:dyDescent="0.25">
      <c r="D195" s="25" t="s">
        <v>7363</v>
      </c>
      <c r="E195" s="30" t="s">
        <v>5971</v>
      </c>
      <c r="F195" s="45">
        <f>IF(K195&lt;&gt;0,MAX(K195,Q195,W195,AC195,AI195,AO195),"NE")</f>
        <v>46154</v>
      </c>
      <c r="G195" s="46" t="str">
        <f t="shared" si="12"/>
        <v>B</v>
      </c>
      <c r="H195" s="81" t="str">
        <f t="shared" si="10"/>
        <v>MR_DER-1734_26</v>
      </c>
      <c r="I195" s="47" t="str">
        <f t="shared" si="14"/>
        <v>ND</v>
      </c>
      <c r="J195" s="66" t="s">
        <v>3730</v>
      </c>
      <c r="K195" s="60">
        <v>44888</v>
      </c>
      <c r="L195" s="54" t="s">
        <v>5682</v>
      </c>
      <c r="M195" s="59" t="s">
        <v>5538</v>
      </c>
      <c r="N195" s="60">
        <v>44914</v>
      </c>
      <c r="O195" s="44" t="s">
        <v>3777</v>
      </c>
      <c r="P195" s="50" t="s">
        <v>3748</v>
      </c>
      <c r="Q195" s="27">
        <v>44916</v>
      </c>
      <c r="R195" s="56" t="s">
        <v>6080</v>
      </c>
      <c r="S195" s="26"/>
      <c r="T195" s="26"/>
      <c r="U195" s="44" t="s">
        <v>3777</v>
      </c>
      <c r="V195" s="50" t="s">
        <v>5626</v>
      </c>
      <c r="W195" s="27">
        <v>45140</v>
      </c>
      <c r="X195" s="55" t="s">
        <v>6735</v>
      </c>
      <c r="Y195" s="59" t="s">
        <v>5537</v>
      </c>
      <c r="Z195" s="60">
        <v>45174</v>
      </c>
      <c r="AA195" s="44" t="s">
        <v>3777</v>
      </c>
      <c r="AB195" s="66" t="s">
        <v>5811</v>
      </c>
      <c r="AC195" s="60">
        <v>45364</v>
      </c>
      <c r="AD195" s="23" t="s">
        <v>7345</v>
      </c>
      <c r="AE195" s="59"/>
      <c r="AF195" s="59"/>
      <c r="AG195" s="44"/>
      <c r="AH195" s="31" t="s">
        <v>5811</v>
      </c>
      <c r="AI195" s="35">
        <v>46154</v>
      </c>
      <c r="AJ195" s="23" t="s">
        <v>12648</v>
      </c>
      <c r="AK195" s="59"/>
      <c r="AL195" s="59"/>
      <c r="AM195" s="44"/>
      <c r="AN195" s="31" t="s">
        <v>5811</v>
      </c>
      <c r="AO195" s="35">
        <v>46154</v>
      </c>
      <c r="AP195" s="23" t="s">
        <v>12648</v>
      </c>
      <c r="AQ195" s="59"/>
      <c r="AR195" s="59"/>
      <c r="AS195" s="44"/>
      <c r="AT195" s="66"/>
      <c r="AU195" s="59"/>
      <c r="AV195" s="59"/>
      <c r="AW195" s="59"/>
      <c r="AX195" s="59"/>
      <c r="AY195" s="44"/>
    </row>
    <row r="196" spans="4:54" s="34" customFormat="1" ht="25.5" hidden="1" x14ac:dyDescent="0.25">
      <c r="D196" s="25" t="s">
        <v>7362</v>
      </c>
      <c r="E196" s="30" t="s">
        <v>7541</v>
      </c>
      <c r="F196" s="45">
        <f>IF(K196&lt;&gt;0,MAX(K196,Q196,W196,AC196,AI196,AO196,BA196),"NE")</f>
        <v>46154</v>
      </c>
      <c r="G196" s="46" t="str">
        <f t="shared" si="12"/>
        <v>C</v>
      </c>
      <c r="H196" s="81" t="str">
        <f t="shared" ref="H196:H218" si="17">IF($F196="","",INDEX($K196:$FM196,1,MATCH($F196,$K196:$FM196,)+1))</f>
        <v>MR_DER-1734_26</v>
      </c>
      <c r="I196" s="47" t="str">
        <f t="shared" si="14"/>
        <v>ND</v>
      </c>
      <c r="J196" s="66" t="s">
        <v>3730</v>
      </c>
      <c r="K196" s="60">
        <v>44888</v>
      </c>
      <c r="L196" s="54" t="s">
        <v>5682</v>
      </c>
      <c r="M196" s="59" t="s">
        <v>5538</v>
      </c>
      <c r="N196" s="60">
        <v>44914</v>
      </c>
      <c r="O196" s="44" t="s">
        <v>3777</v>
      </c>
      <c r="P196" s="50" t="s">
        <v>3748</v>
      </c>
      <c r="Q196" s="27">
        <v>44916</v>
      </c>
      <c r="R196" s="56" t="s">
        <v>6080</v>
      </c>
      <c r="S196" s="26"/>
      <c r="T196" s="26"/>
      <c r="U196" s="44" t="s">
        <v>3777</v>
      </c>
      <c r="V196" s="50" t="s">
        <v>5626</v>
      </c>
      <c r="W196" s="27">
        <v>45140</v>
      </c>
      <c r="X196" s="55" t="s">
        <v>6735</v>
      </c>
      <c r="Y196" s="59" t="s">
        <v>5536</v>
      </c>
      <c r="Z196" s="60">
        <v>45174</v>
      </c>
      <c r="AA196" s="44" t="s">
        <v>3777</v>
      </c>
      <c r="AB196" s="66" t="s">
        <v>6229</v>
      </c>
      <c r="AC196" s="60">
        <v>45364</v>
      </c>
      <c r="AD196" s="23" t="s">
        <v>7345</v>
      </c>
      <c r="AE196" s="32" t="s">
        <v>5538</v>
      </c>
      <c r="AF196" s="35">
        <v>45384</v>
      </c>
      <c r="AG196" s="44"/>
      <c r="AH196" s="66" t="s">
        <v>5811</v>
      </c>
      <c r="AI196" s="60">
        <v>45378</v>
      </c>
      <c r="AJ196" s="23" t="s">
        <v>7368</v>
      </c>
      <c r="AK196" s="59"/>
      <c r="AL196" s="59"/>
      <c r="AM196" s="44"/>
      <c r="AN196" s="71" t="s">
        <v>6393</v>
      </c>
      <c r="AO196" s="72">
        <v>45399</v>
      </c>
      <c r="AP196" s="23" t="s">
        <v>7540</v>
      </c>
      <c r="AQ196" s="59"/>
      <c r="AR196" s="32" t="s">
        <v>5539</v>
      </c>
      <c r="AS196" s="35">
        <v>45412</v>
      </c>
      <c r="AT196" s="31" t="s">
        <v>6649</v>
      </c>
      <c r="AU196" s="35">
        <v>45420</v>
      </c>
      <c r="AV196" s="23" t="s">
        <v>7685</v>
      </c>
      <c r="AW196" s="59"/>
      <c r="AX196" s="59"/>
      <c r="AY196" s="44"/>
      <c r="AZ196" s="34" t="s">
        <v>6649</v>
      </c>
      <c r="BA196" s="35">
        <v>46154</v>
      </c>
      <c r="BB196" s="23" t="s">
        <v>12648</v>
      </c>
    </row>
    <row r="197" spans="4:54" s="34" customFormat="1" ht="25.5" hidden="1" x14ac:dyDescent="0.25">
      <c r="D197" s="25" t="s">
        <v>7346</v>
      </c>
      <c r="E197" s="30" t="s">
        <v>7343</v>
      </c>
      <c r="F197" s="45">
        <f>IF(K197&lt;&gt;0,MAX(K197,Q197,W197,AC197,AI197,AO197),"NE")</f>
        <v>46154</v>
      </c>
      <c r="G197" s="46" t="str">
        <f t="shared" si="12"/>
        <v>A</v>
      </c>
      <c r="H197" s="81" t="str">
        <f t="shared" si="17"/>
        <v>MR_DER-1733_26</v>
      </c>
      <c r="I197" s="47" t="str">
        <f t="shared" si="14"/>
        <v>APROVADO</v>
      </c>
      <c r="J197" s="31" t="s">
        <v>3730</v>
      </c>
      <c r="K197" s="35">
        <v>45364</v>
      </c>
      <c r="L197" s="23" t="s">
        <v>7345</v>
      </c>
      <c r="M197" s="32" t="s">
        <v>7420</v>
      </c>
      <c r="N197" s="35">
        <v>45378</v>
      </c>
      <c r="O197" s="44"/>
      <c r="P197" s="71" t="s">
        <v>3748</v>
      </c>
      <c r="Q197" s="72">
        <v>45399</v>
      </c>
      <c r="R197" s="23" t="s">
        <v>7540</v>
      </c>
      <c r="S197" s="73" t="s">
        <v>5539</v>
      </c>
      <c r="T197" s="27"/>
      <c r="U197" s="44"/>
      <c r="V197" s="31" t="s">
        <v>3748</v>
      </c>
      <c r="W197" s="68">
        <v>46154</v>
      </c>
      <c r="X197" s="23" t="s">
        <v>12647</v>
      </c>
      <c r="Y197" s="32"/>
      <c r="Z197" s="32"/>
      <c r="AA197" s="33"/>
      <c r="AB197" s="31"/>
      <c r="AC197" s="32"/>
      <c r="AD197" s="32"/>
      <c r="AE197" s="32"/>
      <c r="AF197" s="32"/>
      <c r="AG197" s="33"/>
      <c r="AH197" s="31"/>
      <c r="AI197" s="32"/>
      <c r="AJ197" s="32"/>
      <c r="AK197" s="32"/>
      <c r="AL197" s="32"/>
      <c r="AM197" s="33"/>
      <c r="AN197" s="31"/>
      <c r="AO197" s="32"/>
      <c r="AP197" s="32"/>
      <c r="AQ197" s="32"/>
      <c r="AR197" s="32"/>
      <c r="AS197" s="33"/>
      <c r="AT197" s="31"/>
      <c r="AU197" s="32"/>
      <c r="AV197" s="32"/>
      <c r="AW197" s="32"/>
      <c r="AX197" s="32"/>
      <c r="AY197" s="33"/>
    </row>
    <row r="198" spans="4:54" s="4" customFormat="1" hidden="1" x14ac:dyDescent="0.25">
      <c r="D198" s="8" t="s">
        <v>44</v>
      </c>
      <c r="E198" s="7" t="s">
        <v>5525</v>
      </c>
      <c r="F198" s="12" t="str">
        <f t="shared" si="13"/>
        <v>NE</v>
      </c>
      <c r="G198" s="13" t="e">
        <f t="shared" si="12"/>
        <v>#N/A</v>
      </c>
      <c r="H198" s="81" t="e">
        <f t="shared" si="17"/>
        <v>#N/A</v>
      </c>
      <c r="I198" s="24" t="e">
        <f t="shared" si="14"/>
        <v>#N/A</v>
      </c>
      <c r="J198" s="10"/>
      <c r="K198" s="5"/>
      <c r="L198" s="5"/>
      <c r="M198" s="5"/>
      <c r="N198" s="5"/>
      <c r="O198" s="11"/>
      <c r="P198" s="10"/>
      <c r="Q198" s="5"/>
      <c r="R198" s="5"/>
      <c r="S198" s="5"/>
      <c r="T198" s="5"/>
      <c r="U198" s="11"/>
      <c r="V198" s="10"/>
      <c r="W198" s="5"/>
      <c r="X198" s="5"/>
      <c r="Y198" s="5"/>
      <c r="Z198" s="5"/>
      <c r="AA198" s="11"/>
      <c r="AB198" s="10"/>
      <c r="AC198" s="5"/>
      <c r="AD198" s="5"/>
      <c r="AE198" s="5"/>
      <c r="AF198" s="5"/>
      <c r="AG198" s="11"/>
      <c r="AH198" s="10"/>
      <c r="AI198" s="5"/>
      <c r="AJ198" s="5"/>
      <c r="AK198" s="5"/>
      <c r="AL198" s="5"/>
      <c r="AM198" s="11"/>
      <c r="AN198" s="10"/>
      <c r="AO198" s="5"/>
      <c r="AP198" s="5"/>
      <c r="AQ198" s="5"/>
      <c r="AR198" s="5"/>
      <c r="AS198" s="11"/>
      <c r="AT198" s="10"/>
      <c r="AU198" s="5"/>
      <c r="AV198" s="5"/>
      <c r="AW198" s="5"/>
      <c r="AX198" s="5"/>
      <c r="AY198" s="11"/>
    </row>
    <row r="199" spans="4:54" s="4" customFormat="1" hidden="1" x14ac:dyDescent="0.25">
      <c r="D199" s="8" t="s">
        <v>44</v>
      </c>
      <c r="E199" s="7" t="s">
        <v>5526</v>
      </c>
      <c r="F199" s="12" t="str">
        <f t="shared" si="13"/>
        <v>NE</v>
      </c>
      <c r="G199" s="13" t="e">
        <f t="shared" si="12"/>
        <v>#N/A</v>
      </c>
      <c r="H199" s="81" t="e">
        <f t="shared" si="17"/>
        <v>#N/A</v>
      </c>
      <c r="I199" s="24" t="e">
        <f t="shared" si="14"/>
        <v>#N/A</v>
      </c>
      <c r="J199" s="10"/>
      <c r="K199" s="5"/>
      <c r="L199" s="5"/>
      <c r="M199" s="5"/>
      <c r="N199" s="5"/>
      <c r="O199" s="11"/>
      <c r="P199" s="10"/>
      <c r="Q199" s="5"/>
      <c r="R199" s="5"/>
      <c r="S199" s="5"/>
      <c r="T199" s="5"/>
      <c r="U199" s="11"/>
      <c r="V199" s="10"/>
      <c r="W199" s="5"/>
      <c r="X199" s="5"/>
      <c r="Y199" s="5"/>
      <c r="Z199" s="5"/>
      <c r="AA199" s="11"/>
      <c r="AB199" s="10"/>
      <c r="AC199" s="5"/>
      <c r="AD199" s="5"/>
      <c r="AE199" s="5"/>
      <c r="AF199" s="5"/>
      <c r="AG199" s="11"/>
      <c r="AH199" s="10"/>
      <c r="AI199" s="5"/>
      <c r="AJ199" s="5"/>
      <c r="AK199" s="5"/>
      <c r="AL199" s="5"/>
      <c r="AM199" s="11"/>
      <c r="AN199" s="10"/>
      <c r="AO199" s="5"/>
      <c r="AP199" s="5"/>
      <c r="AQ199" s="5"/>
      <c r="AR199" s="5"/>
      <c r="AS199" s="11"/>
      <c r="AT199" s="10"/>
      <c r="AU199" s="5"/>
      <c r="AV199" s="5"/>
      <c r="AW199" s="5"/>
      <c r="AX199" s="5"/>
      <c r="AY199" s="11"/>
    </row>
    <row r="200" spans="4:54" s="4" customFormat="1" hidden="1" x14ac:dyDescent="0.25">
      <c r="D200" s="8" t="s">
        <v>44</v>
      </c>
      <c r="E200" s="7" t="s">
        <v>5527</v>
      </c>
      <c r="F200" s="12" t="str">
        <f t="shared" si="13"/>
        <v>NE</v>
      </c>
      <c r="G200" s="13" t="e">
        <f t="shared" si="12"/>
        <v>#N/A</v>
      </c>
      <c r="H200" s="81" t="e">
        <f t="shared" si="17"/>
        <v>#N/A</v>
      </c>
      <c r="I200" s="24" t="e">
        <f t="shared" si="14"/>
        <v>#N/A</v>
      </c>
      <c r="J200" s="10"/>
      <c r="K200" s="5"/>
      <c r="L200" s="5"/>
      <c r="M200" s="5"/>
      <c r="N200" s="5"/>
      <c r="O200" s="11"/>
      <c r="P200" s="10"/>
      <c r="Q200" s="5"/>
      <c r="R200" s="5"/>
      <c r="S200" s="5"/>
      <c r="T200" s="5"/>
      <c r="U200" s="11"/>
      <c r="V200" s="10"/>
      <c r="W200" s="5"/>
      <c r="X200" s="5"/>
      <c r="Y200" s="5"/>
      <c r="Z200" s="5"/>
      <c r="AA200" s="11"/>
      <c r="AB200" s="10"/>
      <c r="AC200" s="5"/>
      <c r="AD200" s="5"/>
      <c r="AE200" s="5"/>
      <c r="AF200" s="5"/>
      <c r="AG200" s="11"/>
      <c r="AH200" s="10"/>
      <c r="AI200" s="5"/>
      <c r="AJ200" s="5"/>
      <c r="AK200" s="5"/>
      <c r="AL200" s="5"/>
      <c r="AM200" s="11"/>
      <c r="AN200" s="10"/>
      <c r="AO200" s="5"/>
      <c r="AP200" s="5"/>
      <c r="AQ200" s="5"/>
      <c r="AR200" s="5"/>
      <c r="AS200" s="11"/>
      <c r="AT200" s="10"/>
      <c r="AU200" s="5"/>
      <c r="AV200" s="5"/>
      <c r="AW200" s="5"/>
      <c r="AX200" s="5"/>
      <c r="AY200" s="11"/>
    </row>
    <row r="201" spans="4:54" s="4" customFormat="1" hidden="1" x14ac:dyDescent="0.25">
      <c r="D201" s="8" t="s">
        <v>51</v>
      </c>
      <c r="E201" s="7" t="s">
        <v>5528</v>
      </c>
      <c r="F201" s="12" t="str">
        <f t="shared" si="13"/>
        <v>NE</v>
      </c>
      <c r="G201" s="13" t="e">
        <f t="shared" si="12"/>
        <v>#N/A</v>
      </c>
      <c r="H201" s="81" t="e">
        <f t="shared" si="17"/>
        <v>#N/A</v>
      </c>
      <c r="I201" s="24" t="e">
        <f t="shared" si="14"/>
        <v>#N/A</v>
      </c>
      <c r="J201" s="10"/>
      <c r="K201" s="5"/>
      <c r="L201" s="5"/>
      <c r="M201" s="5"/>
      <c r="N201" s="5"/>
      <c r="O201" s="11"/>
      <c r="P201" s="10"/>
      <c r="Q201" s="5"/>
      <c r="R201" s="5"/>
      <c r="S201" s="5"/>
      <c r="T201" s="5"/>
      <c r="U201" s="11"/>
      <c r="V201" s="10"/>
      <c r="W201" s="5"/>
      <c r="X201" s="5"/>
      <c r="Y201" s="5"/>
      <c r="Z201" s="5"/>
      <c r="AA201" s="11"/>
      <c r="AB201" s="10"/>
      <c r="AC201" s="5"/>
      <c r="AD201" s="5"/>
      <c r="AE201" s="5"/>
      <c r="AF201" s="5"/>
      <c r="AG201" s="11"/>
      <c r="AH201" s="10"/>
      <c r="AI201" s="5"/>
      <c r="AJ201" s="5"/>
      <c r="AK201" s="5"/>
      <c r="AL201" s="5"/>
      <c r="AM201" s="11"/>
      <c r="AN201" s="10"/>
      <c r="AO201" s="5"/>
      <c r="AP201" s="5"/>
      <c r="AQ201" s="5"/>
      <c r="AR201" s="5"/>
      <c r="AS201" s="11"/>
      <c r="AT201" s="10"/>
      <c r="AU201" s="5"/>
      <c r="AV201" s="5"/>
      <c r="AW201" s="5"/>
      <c r="AX201" s="5"/>
      <c r="AY201" s="11"/>
    </row>
    <row r="202" spans="4:54" s="34" customFormat="1" ht="25.5" hidden="1" x14ac:dyDescent="0.25">
      <c r="D202" s="32" t="s">
        <v>52</v>
      </c>
      <c r="E202" s="30" t="s">
        <v>5529</v>
      </c>
      <c r="F202" s="45">
        <f t="shared" si="13"/>
        <v>45265</v>
      </c>
      <c r="G202" s="46" t="str">
        <f t="shared" si="12"/>
        <v>A</v>
      </c>
      <c r="H202" s="81" t="str">
        <f t="shared" si="17"/>
        <v>MR.DER-0493_23-Entrega Final</v>
      </c>
      <c r="I202" s="47" t="str">
        <f t="shared" si="14"/>
        <v>ND</v>
      </c>
      <c r="J202" s="66" t="s">
        <v>3730</v>
      </c>
      <c r="K202" s="60">
        <v>44805</v>
      </c>
      <c r="L202" s="54" t="s">
        <v>3744</v>
      </c>
      <c r="M202" s="28" t="s">
        <v>5537</v>
      </c>
      <c r="N202" s="67">
        <v>44818</v>
      </c>
      <c r="O202" s="44" t="s">
        <v>3777</v>
      </c>
      <c r="P202" s="50" t="s">
        <v>3748</v>
      </c>
      <c r="Q202" s="27">
        <v>44825</v>
      </c>
      <c r="R202" s="51" t="s">
        <v>3752</v>
      </c>
      <c r="S202" s="26"/>
      <c r="T202" s="26"/>
      <c r="U202" s="44" t="s">
        <v>3777</v>
      </c>
      <c r="V202" s="66" t="s">
        <v>3748</v>
      </c>
      <c r="W202" s="60">
        <v>45265</v>
      </c>
      <c r="X202" s="23" t="s">
        <v>6987</v>
      </c>
      <c r="Y202" s="59"/>
      <c r="Z202" s="59" t="s">
        <v>6913</v>
      </c>
      <c r="AA202" s="44"/>
      <c r="AB202" s="66"/>
      <c r="AC202" s="59"/>
      <c r="AD202" s="59"/>
      <c r="AE202" s="59"/>
      <c r="AF202" s="59"/>
      <c r="AG202" s="44"/>
      <c r="AH202" s="66"/>
      <c r="AI202" s="59"/>
      <c r="AJ202" s="59"/>
      <c r="AK202" s="59"/>
      <c r="AL202" s="59"/>
      <c r="AM202" s="44"/>
      <c r="AN202" s="66"/>
      <c r="AO202" s="59"/>
      <c r="AP202" s="59"/>
      <c r="AQ202" s="59"/>
      <c r="AR202" s="59"/>
      <c r="AS202" s="44"/>
      <c r="AT202" s="66"/>
      <c r="AU202" s="59"/>
      <c r="AV202" s="59"/>
      <c r="AW202" s="59"/>
      <c r="AX202" s="59"/>
      <c r="AY202" s="44"/>
    </row>
    <row r="203" spans="4:54" s="34" customFormat="1" ht="25.5" hidden="1" x14ac:dyDescent="0.25">
      <c r="D203" s="32" t="s">
        <v>53</v>
      </c>
      <c r="E203" s="30" t="s">
        <v>5530</v>
      </c>
      <c r="F203" s="45">
        <f t="shared" si="13"/>
        <v>45265</v>
      </c>
      <c r="G203" s="46" t="str">
        <f t="shared" si="12"/>
        <v>A</v>
      </c>
      <c r="H203" s="81" t="str">
        <f t="shared" si="17"/>
        <v>MR.DER-0493_23-Entrega Final</v>
      </c>
      <c r="I203" s="47" t="str">
        <f t="shared" si="14"/>
        <v>ND</v>
      </c>
      <c r="J203" s="66" t="s">
        <v>3730</v>
      </c>
      <c r="K203" s="60">
        <v>44866</v>
      </c>
      <c r="L203" s="54" t="s">
        <v>5620</v>
      </c>
      <c r="M203" s="59" t="s">
        <v>5538</v>
      </c>
      <c r="N203" s="60">
        <v>44894</v>
      </c>
      <c r="O203" s="44" t="s">
        <v>3777</v>
      </c>
      <c r="P203" s="50" t="s">
        <v>3748</v>
      </c>
      <c r="Q203" s="27">
        <v>44895</v>
      </c>
      <c r="R203" s="51" t="s">
        <v>5838</v>
      </c>
      <c r="S203" s="26"/>
      <c r="T203" s="26"/>
      <c r="U203" s="44" t="s">
        <v>3777</v>
      </c>
      <c r="V203" s="66" t="s">
        <v>3748</v>
      </c>
      <c r="W203" s="60">
        <v>45265</v>
      </c>
      <c r="X203" s="23" t="s">
        <v>6987</v>
      </c>
      <c r="Y203" s="59"/>
      <c r="Z203" s="59" t="s">
        <v>6913</v>
      </c>
      <c r="AA203" s="44"/>
      <c r="AB203" s="66"/>
      <c r="AC203" s="59"/>
      <c r="AD203" s="59"/>
      <c r="AE203" s="59"/>
      <c r="AF203" s="59"/>
      <c r="AG203" s="44"/>
      <c r="AH203" s="66"/>
      <c r="AI203" s="59"/>
      <c r="AJ203" s="59"/>
      <c r="AK203" s="59"/>
      <c r="AL203" s="59"/>
      <c r="AM203" s="44"/>
      <c r="AN203" s="66"/>
      <c r="AO203" s="59"/>
      <c r="AP203" s="59"/>
      <c r="AQ203" s="59"/>
      <c r="AR203" s="59"/>
      <c r="AS203" s="44"/>
      <c r="AT203" s="66"/>
      <c r="AU203" s="59"/>
      <c r="AV203" s="59"/>
      <c r="AW203" s="59"/>
      <c r="AX203" s="59"/>
      <c r="AY203" s="44"/>
    </row>
    <row r="204" spans="4:54" s="4" customFormat="1" hidden="1" x14ac:dyDescent="0.25">
      <c r="D204" s="8" t="s">
        <v>54</v>
      </c>
      <c r="E204" s="7" t="s">
        <v>5531</v>
      </c>
      <c r="F204" s="12" t="str">
        <f t="shared" si="13"/>
        <v>NE</v>
      </c>
      <c r="G204" s="13" t="e">
        <f t="shared" si="12"/>
        <v>#N/A</v>
      </c>
      <c r="H204" s="81" t="e">
        <f t="shared" si="17"/>
        <v>#N/A</v>
      </c>
      <c r="I204" s="24" t="e">
        <f t="shared" si="14"/>
        <v>#N/A</v>
      </c>
      <c r="J204" s="10"/>
      <c r="K204" s="5"/>
      <c r="L204" s="5"/>
      <c r="M204" s="5"/>
      <c r="N204" s="5"/>
      <c r="O204" s="11"/>
      <c r="P204" s="10"/>
      <c r="Q204" s="5"/>
      <c r="R204" s="5"/>
      <c r="S204" s="5"/>
      <c r="T204" s="5"/>
      <c r="U204" s="11"/>
      <c r="V204" s="10"/>
      <c r="W204" s="5"/>
      <c r="X204" s="5"/>
      <c r="Y204" s="5"/>
      <c r="Z204" s="5"/>
      <c r="AA204" s="11"/>
      <c r="AB204" s="10"/>
      <c r="AC204" s="5"/>
      <c r="AD204" s="5"/>
      <c r="AE204" s="5"/>
      <c r="AF204" s="5"/>
      <c r="AG204" s="11"/>
      <c r="AH204" s="10"/>
      <c r="AI204" s="5"/>
      <c r="AJ204" s="5"/>
      <c r="AK204" s="5"/>
      <c r="AL204" s="5"/>
      <c r="AM204" s="11"/>
      <c r="AN204" s="10"/>
      <c r="AO204" s="5"/>
      <c r="AP204" s="5"/>
      <c r="AQ204" s="5"/>
      <c r="AR204" s="5"/>
      <c r="AS204" s="11"/>
      <c r="AT204" s="10"/>
      <c r="AU204" s="5"/>
      <c r="AV204" s="5"/>
      <c r="AW204" s="5"/>
      <c r="AX204" s="5"/>
      <c r="AY204" s="11"/>
    </row>
    <row r="205" spans="4:54" s="4" customFormat="1" hidden="1" x14ac:dyDescent="0.25">
      <c r="D205" s="8" t="s">
        <v>55</v>
      </c>
      <c r="E205" s="7" t="s">
        <v>5532</v>
      </c>
      <c r="F205" s="12" t="str">
        <f t="shared" si="13"/>
        <v>NE</v>
      </c>
      <c r="G205" s="13" t="e">
        <f t="shared" si="12"/>
        <v>#N/A</v>
      </c>
      <c r="H205" s="81" t="e">
        <f t="shared" si="17"/>
        <v>#N/A</v>
      </c>
      <c r="I205" s="24" t="e">
        <f t="shared" si="14"/>
        <v>#N/A</v>
      </c>
      <c r="J205" s="10"/>
      <c r="K205" s="5"/>
      <c r="L205" s="5"/>
      <c r="M205" s="5"/>
      <c r="N205" s="5"/>
      <c r="O205" s="11"/>
      <c r="P205" s="10"/>
      <c r="Q205" s="5"/>
      <c r="R205" s="5"/>
      <c r="S205" s="5"/>
      <c r="T205" s="5"/>
      <c r="U205" s="11"/>
      <c r="V205" s="10"/>
      <c r="W205" s="5"/>
      <c r="X205" s="5"/>
      <c r="Y205" s="5"/>
      <c r="Z205" s="5"/>
      <c r="AA205" s="11"/>
      <c r="AB205" s="10"/>
      <c r="AC205" s="5"/>
      <c r="AD205" s="5"/>
      <c r="AE205" s="5"/>
      <c r="AF205" s="5"/>
      <c r="AG205" s="11"/>
      <c r="AH205" s="10"/>
      <c r="AI205" s="5"/>
      <c r="AJ205" s="5"/>
      <c r="AK205" s="5"/>
      <c r="AL205" s="5"/>
      <c r="AM205" s="11"/>
      <c r="AN205" s="10"/>
      <c r="AO205" s="5"/>
      <c r="AP205" s="5"/>
      <c r="AQ205" s="5"/>
      <c r="AR205" s="5"/>
      <c r="AS205" s="11"/>
      <c r="AT205" s="10"/>
      <c r="AU205" s="5"/>
      <c r="AV205" s="5"/>
      <c r="AW205" s="5"/>
      <c r="AX205" s="5"/>
      <c r="AY205" s="11"/>
    </row>
    <row r="206" spans="4:54" s="4" customFormat="1" hidden="1" x14ac:dyDescent="0.25">
      <c r="D206" s="8" t="s">
        <v>56</v>
      </c>
      <c r="E206" s="7" t="s">
        <v>5533</v>
      </c>
      <c r="F206" s="12" t="str">
        <f t="shared" si="13"/>
        <v>NE</v>
      </c>
      <c r="G206" s="13" t="e">
        <f t="shared" si="12"/>
        <v>#N/A</v>
      </c>
      <c r="H206" s="81" t="e">
        <f t="shared" si="17"/>
        <v>#N/A</v>
      </c>
      <c r="I206" s="24" t="e">
        <f t="shared" si="14"/>
        <v>#N/A</v>
      </c>
      <c r="J206" s="10"/>
      <c r="K206" s="5"/>
      <c r="L206" s="5"/>
      <c r="M206" s="5"/>
      <c r="N206" s="5"/>
      <c r="O206" s="11"/>
      <c r="P206" s="10"/>
      <c r="Q206" s="5"/>
      <c r="R206" s="5"/>
      <c r="S206" s="5"/>
      <c r="T206" s="5"/>
      <c r="U206" s="11"/>
      <c r="V206" s="10"/>
      <c r="W206" s="5"/>
      <c r="X206" s="5"/>
      <c r="Y206" s="5"/>
      <c r="Z206" s="5"/>
      <c r="AA206" s="11"/>
      <c r="AB206" s="10"/>
      <c r="AC206" s="5"/>
      <c r="AD206" s="5"/>
      <c r="AE206" s="5"/>
      <c r="AF206" s="5"/>
      <c r="AG206" s="11"/>
      <c r="AH206" s="10"/>
      <c r="AI206" s="5"/>
      <c r="AJ206" s="5"/>
      <c r="AK206" s="5"/>
      <c r="AL206" s="5"/>
      <c r="AM206" s="11"/>
      <c r="AN206" s="10"/>
      <c r="AO206" s="5"/>
      <c r="AP206" s="5"/>
      <c r="AQ206" s="5"/>
      <c r="AR206" s="5"/>
      <c r="AS206" s="11"/>
      <c r="AT206" s="10"/>
      <c r="AU206" s="5"/>
      <c r="AV206" s="5"/>
      <c r="AW206" s="5"/>
      <c r="AX206" s="5"/>
      <c r="AY206" s="11"/>
    </row>
    <row r="207" spans="4:54" s="4" customFormat="1" hidden="1" x14ac:dyDescent="0.25">
      <c r="D207" s="8" t="s">
        <v>57</v>
      </c>
      <c r="E207" s="7" t="s">
        <v>5534</v>
      </c>
      <c r="F207" s="12" t="str">
        <f t="shared" si="13"/>
        <v>NE</v>
      </c>
      <c r="G207" s="13" t="e">
        <f t="shared" si="12"/>
        <v>#N/A</v>
      </c>
      <c r="H207" s="81" t="e">
        <f t="shared" si="17"/>
        <v>#N/A</v>
      </c>
      <c r="I207" s="24" t="e">
        <f t="shared" si="14"/>
        <v>#N/A</v>
      </c>
      <c r="J207" s="10"/>
      <c r="K207" s="5"/>
      <c r="L207" s="5"/>
      <c r="M207" s="5"/>
      <c r="N207" s="5"/>
      <c r="O207" s="11"/>
      <c r="P207" s="10"/>
      <c r="Q207" s="5"/>
      <c r="R207" s="5"/>
      <c r="S207" s="5"/>
      <c r="T207" s="5"/>
      <c r="U207" s="11"/>
      <c r="V207" s="10"/>
      <c r="W207" s="5"/>
      <c r="X207" s="5"/>
      <c r="Y207" s="5"/>
      <c r="Z207" s="5"/>
      <c r="AA207" s="11"/>
      <c r="AB207" s="10"/>
      <c r="AC207" s="5"/>
      <c r="AD207" s="5"/>
      <c r="AE207" s="5"/>
      <c r="AF207" s="5"/>
      <c r="AG207" s="11"/>
      <c r="AH207" s="10"/>
      <c r="AI207" s="5"/>
      <c r="AJ207" s="5"/>
      <c r="AK207" s="5"/>
      <c r="AL207" s="5"/>
      <c r="AM207" s="11"/>
      <c r="AN207" s="10"/>
      <c r="AO207" s="5"/>
      <c r="AP207" s="5"/>
      <c r="AQ207" s="5"/>
      <c r="AR207" s="5"/>
      <c r="AS207" s="11"/>
      <c r="AT207" s="10"/>
      <c r="AU207" s="5"/>
      <c r="AV207" s="5"/>
      <c r="AW207" s="5"/>
      <c r="AX207" s="5"/>
      <c r="AY207" s="11"/>
    </row>
    <row r="208" spans="4:54" s="4" customFormat="1" hidden="1" x14ac:dyDescent="0.25">
      <c r="D208" s="8" t="s">
        <v>58</v>
      </c>
      <c r="E208" s="7" t="s">
        <v>5535</v>
      </c>
      <c r="F208" s="12" t="str">
        <f t="shared" si="13"/>
        <v>NE</v>
      </c>
      <c r="G208" s="13" t="e">
        <f t="shared" si="12"/>
        <v>#N/A</v>
      </c>
      <c r="H208" s="81" t="e">
        <f t="shared" si="17"/>
        <v>#N/A</v>
      </c>
      <c r="I208" s="24" t="e">
        <f t="shared" si="14"/>
        <v>#N/A</v>
      </c>
      <c r="J208" s="10"/>
      <c r="K208" s="5"/>
      <c r="L208" s="5"/>
      <c r="M208" s="5"/>
      <c r="N208" s="5"/>
      <c r="O208" s="11"/>
      <c r="P208" s="10"/>
      <c r="Q208" s="5"/>
      <c r="R208" s="5"/>
      <c r="S208" s="5"/>
      <c r="T208" s="5"/>
      <c r="U208" s="11"/>
      <c r="V208" s="10"/>
      <c r="W208" s="5"/>
      <c r="X208" s="5"/>
      <c r="Y208" s="5"/>
      <c r="Z208" s="5"/>
      <c r="AA208" s="11"/>
      <c r="AB208" s="10"/>
      <c r="AC208" s="5"/>
      <c r="AD208" s="5"/>
      <c r="AE208" s="5"/>
      <c r="AF208" s="5"/>
      <c r="AG208" s="11"/>
      <c r="AH208" s="10"/>
      <c r="AI208" s="5"/>
      <c r="AJ208" s="5"/>
      <c r="AK208" s="5"/>
      <c r="AL208" s="5"/>
      <c r="AM208" s="11"/>
      <c r="AN208" s="10"/>
      <c r="AO208" s="5"/>
      <c r="AP208" s="5"/>
      <c r="AQ208" s="5"/>
      <c r="AR208" s="5"/>
      <c r="AS208" s="11"/>
      <c r="AT208" s="10"/>
      <c r="AU208" s="5"/>
      <c r="AV208" s="5"/>
      <c r="AW208" s="5"/>
      <c r="AX208" s="5"/>
      <c r="AY208" s="11"/>
    </row>
    <row r="209" spans="4:51" s="34" customFormat="1" ht="25.5" hidden="1" x14ac:dyDescent="0.25">
      <c r="D209" s="32" t="s">
        <v>6027</v>
      </c>
      <c r="E209" s="30" t="s">
        <v>6028</v>
      </c>
      <c r="F209" s="45">
        <f t="shared" ref="F209:F218" si="18">IF(K209&lt;&gt;0,MAX(K209,Q209,W209,AC209),"NE")</f>
        <v>46154</v>
      </c>
      <c r="G209" s="46" t="str">
        <f t="shared" si="12"/>
        <v>A</v>
      </c>
      <c r="H209" s="81" t="str">
        <f t="shared" si="17"/>
        <v>MR_DER-1734_26</v>
      </c>
      <c r="I209" s="47" t="str">
        <f t="shared" si="14"/>
        <v>ND</v>
      </c>
      <c r="J209" s="31" t="s">
        <v>3730</v>
      </c>
      <c r="K209" s="35">
        <v>44916</v>
      </c>
      <c r="L209" s="57" t="s">
        <v>6038</v>
      </c>
      <c r="M209" s="32" t="s">
        <v>5539</v>
      </c>
      <c r="N209" s="35">
        <v>44944</v>
      </c>
      <c r="O209" s="44" t="s">
        <v>3777</v>
      </c>
      <c r="P209" s="50" t="s">
        <v>3748</v>
      </c>
      <c r="Q209" s="27">
        <v>44950</v>
      </c>
      <c r="R209" s="56" t="s">
        <v>6233</v>
      </c>
      <c r="S209" s="26"/>
      <c r="T209" s="26"/>
      <c r="U209" s="44" t="s">
        <v>3777</v>
      </c>
      <c r="V209" s="31" t="s">
        <v>3748</v>
      </c>
      <c r="W209" s="35">
        <v>46154</v>
      </c>
      <c r="X209" s="23" t="s">
        <v>12648</v>
      </c>
      <c r="Y209" s="32"/>
      <c r="Z209" s="32"/>
      <c r="AA209" s="33"/>
      <c r="AB209" s="31"/>
      <c r="AC209" s="32"/>
      <c r="AD209" s="32"/>
      <c r="AE209" s="32"/>
      <c r="AF209" s="32"/>
      <c r="AG209" s="33"/>
      <c r="AH209" s="31"/>
      <c r="AI209" s="32"/>
      <c r="AJ209" s="32"/>
      <c r="AK209" s="32"/>
      <c r="AL209" s="32"/>
      <c r="AM209" s="33"/>
      <c r="AN209" s="31"/>
      <c r="AO209" s="32"/>
      <c r="AP209" s="32"/>
      <c r="AQ209" s="32"/>
      <c r="AR209" s="32"/>
      <c r="AS209" s="33"/>
      <c r="AT209" s="31"/>
      <c r="AU209" s="32"/>
      <c r="AV209" s="32"/>
      <c r="AW209" s="32"/>
      <c r="AX209" s="32"/>
      <c r="AY209" s="33"/>
    </row>
    <row r="210" spans="4:51" s="34" customFormat="1" ht="25.5" hidden="1" x14ac:dyDescent="0.25">
      <c r="D210" s="32" t="s">
        <v>6027</v>
      </c>
      <c r="E210" s="30" t="s">
        <v>6029</v>
      </c>
      <c r="F210" s="45">
        <f t="shared" si="18"/>
        <v>46154</v>
      </c>
      <c r="G210" s="46" t="str">
        <f t="shared" si="12"/>
        <v>A</v>
      </c>
      <c r="H210" s="81" t="str">
        <f t="shared" si="17"/>
        <v>MR_DER-1734_26</v>
      </c>
      <c r="I210" s="47" t="str">
        <f t="shared" si="14"/>
        <v>ND</v>
      </c>
      <c r="J210" s="31" t="s">
        <v>3730</v>
      </c>
      <c r="K210" s="35">
        <v>44916</v>
      </c>
      <c r="L210" s="57" t="s">
        <v>6038</v>
      </c>
      <c r="M210" s="32" t="s">
        <v>5539</v>
      </c>
      <c r="N210" s="35">
        <v>44944</v>
      </c>
      <c r="O210" s="44" t="s">
        <v>3777</v>
      </c>
      <c r="P210" s="50" t="s">
        <v>3748</v>
      </c>
      <c r="Q210" s="27">
        <v>44950</v>
      </c>
      <c r="R210" s="56" t="s">
        <v>6233</v>
      </c>
      <c r="S210" s="26"/>
      <c r="T210" s="26"/>
      <c r="U210" s="44" t="s">
        <v>3777</v>
      </c>
      <c r="V210" s="31" t="s">
        <v>3748</v>
      </c>
      <c r="W210" s="35">
        <v>46154</v>
      </c>
      <c r="X210" s="23" t="s">
        <v>12648</v>
      </c>
      <c r="Y210" s="32"/>
      <c r="Z210" s="32"/>
      <c r="AA210" s="33"/>
      <c r="AB210" s="31"/>
      <c r="AC210" s="32"/>
      <c r="AD210" s="32"/>
      <c r="AE210" s="32"/>
      <c r="AF210" s="32"/>
      <c r="AG210" s="33"/>
      <c r="AH210" s="31"/>
      <c r="AI210" s="32"/>
      <c r="AJ210" s="32"/>
      <c r="AK210" s="32"/>
      <c r="AL210" s="32"/>
      <c r="AM210" s="33"/>
      <c r="AN210" s="31"/>
      <c r="AO210" s="32"/>
      <c r="AP210" s="32"/>
      <c r="AQ210" s="32"/>
      <c r="AR210" s="32"/>
      <c r="AS210" s="33"/>
      <c r="AT210" s="31"/>
      <c r="AU210" s="32"/>
      <c r="AV210" s="32"/>
      <c r="AW210" s="32"/>
      <c r="AX210" s="32"/>
      <c r="AY210" s="33"/>
    </row>
    <row r="211" spans="4:51" s="34" customFormat="1" ht="25.5" hidden="1" x14ac:dyDescent="0.25">
      <c r="D211" s="32" t="s">
        <v>6027</v>
      </c>
      <c r="E211" s="30" t="s">
        <v>6030</v>
      </c>
      <c r="F211" s="45">
        <f t="shared" si="18"/>
        <v>46154</v>
      </c>
      <c r="G211" s="46" t="str">
        <f t="shared" si="12"/>
        <v>A</v>
      </c>
      <c r="H211" s="81" t="str">
        <f t="shared" si="17"/>
        <v>MR_DER-1734_26</v>
      </c>
      <c r="I211" s="47" t="str">
        <f t="shared" si="14"/>
        <v>ND</v>
      </c>
      <c r="J211" s="31" t="s">
        <v>3730</v>
      </c>
      <c r="K211" s="35">
        <v>44916</v>
      </c>
      <c r="L211" s="57" t="s">
        <v>6038</v>
      </c>
      <c r="M211" s="32" t="s">
        <v>5539</v>
      </c>
      <c r="N211" s="35">
        <v>44944</v>
      </c>
      <c r="O211" s="44" t="s">
        <v>3777</v>
      </c>
      <c r="P211" s="50" t="s">
        <v>3748</v>
      </c>
      <c r="Q211" s="27">
        <v>44950</v>
      </c>
      <c r="R211" s="56" t="s">
        <v>6233</v>
      </c>
      <c r="S211" s="26"/>
      <c r="T211" s="26"/>
      <c r="U211" s="44" t="s">
        <v>3777</v>
      </c>
      <c r="V211" s="31" t="s">
        <v>3748</v>
      </c>
      <c r="W211" s="35">
        <v>46154</v>
      </c>
      <c r="X211" s="23" t="s">
        <v>12648</v>
      </c>
      <c r="Y211" s="32"/>
      <c r="Z211" s="32"/>
      <c r="AA211" s="33"/>
      <c r="AB211" s="31"/>
      <c r="AC211" s="32"/>
      <c r="AD211" s="32"/>
      <c r="AE211" s="32"/>
      <c r="AF211" s="32"/>
      <c r="AG211" s="33"/>
      <c r="AH211" s="31"/>
      <c r="AI211" s="32"/>
      <c r="AJ211" s="32"/>
      <c r="AK211" s="32"/>
      <c r="AL211" s="32"/>
      <c r="AM211" s="33"/>
      <c r="AN211" s="31"/>
      <c r="AO211" s="32"/>
      <c r="AP211" s="32"/>
      <c r="AQ211" s="32"/>
      <c r="AR211" s="32"/>
      <c r="AS211" s="33"/>
      <c r="AT211" s="31"/>
      <c r="AU211" s="32"/>
      <c r="AV211" s="32"/>
      <c r="AW211" s="32"/>
      <c r="AX211" s="32"/>
      <c r="AY211" s="33"/>
    </row>
    <row r="212" spans="4:51" s="34" customFormat="1" ht="25.5" hidden="1" x14ac:dyDescent="0.25">
      <c r="D212" s="32" t="s">
        <v>6027</v>
      </c>
      <c r="E212" s="30" t="s">
        <v>6031</v>
      </c>
      <c r="F212" s="45">
        <f t="shared" si="18"/>
        <v>46154</v>
      </c>
      <c r="G212" s="46" t="str">
        <f t="shared" si="12"/>
        <v>A</v>
      </c>
      <c r="H212" s="81" t="str">
        <f t="shared" si="17"/>
        <v>MR_DER-1734_26</v>
      </c>
      <c r="I212" s="47" t="str">
        <f t="shared" si="14"/>
        <v>ND</v>
      </c>
      <c r="J212" s="31" t="s">
        <v>3730</v>
      </c>
      <c r="K212" s="35">
        <v>44916</v>
      </c>
      <c r="L212" s="57" t="s">
        <v>6038</v>
      </c>
      <c r="M212" s="32" t="s">
        <v>5539</v>
      </c>
      <c r="N212" s="35">
        <v>44944</v>
      </c>
      <c r="O212" s="44" t="s">
        <v>3777</v>
      </c>
      <c r="P212" s="50" t="s">
        <v>3748</v>
      </c>
      <c r="Q212" s="27">
        <v>44950</v>
      </c>
      <c r="R212" s="56" t="s">
        <v>6233</v>
      </c>
      <c r="S212" s="26"/>
      <c r="T212" s="26"/>
      <c r="U212" s="44" t="s">
        <v>3777</v>
      </c>
      <c r="V212" s="31" t="s">
        <v>3748</v>
      </c>
      <c r="W212" s="35">
        <v>46154</v>
      </c>
      <c r="X212" s="23" t="s">
        <v>12648</v>
      </c>
      <c r="Y212" s="32"/>
      <c r="Z212" s="32"/>
      <c r="AA212" s="33"/>
      <c r="AB212" s="31"/>
      <c r="AC212" s="32"/>
      <c r="AD212" s="32"/>
      <c r="AE212" s="32"/>
      <c r="AF212" s="32"/>
      <c r="AG212" s="33"/>
      <c r="AH212" s="31"/>
      <c r="AI212" s="32"/>
      <c r="AJ212" s="32"/>
      <c r="AK212" s="32"/>
      <c r="AL212" s="32"/>
      <c r="AM212" s="33"/>
      <c r="AN212" s="31"/>
      <c r="AO212" s="32"/>
      <c r="AP212" s="32"/>
      <c r="AQ212" s="32"/>
      <c r="AR212" s="32"/>
      <c r="AS212" s="33"/>
      <c r="AT212" s="31"/>
      <c r="AU212" s="32"/>
      <c r="AV212" s="32"/>
      <c r="AW212" s="32"/>
      <c r="AX212" s="32"/>
      <c r="AY212" s="33"/>
    </row>
    <row r="213" spans="4:51" s="34" customFormat="1" ht="25.5" hidden="1" x14ac:dyDescent="0.25">
      <c r="D213" s="32" t="s">
        <v>6027</v>
      </c>
      <c r="E213" s="30" t="s">
        <v>6032</v>
      </c>
      <c r="F213" s="45">
        <f t="shared" si="18"/>
        <v>46154</v>
      </c>
      <c r="G213" s="46" t="str">
        <f t="shared" si="12"/>
        <v>A</v>
      </c>
      <c r="H213" s="81" t="str">
        <f t="shared" si="17"/>
        <v>MR_DER-1734_26</v>
      </c>
      <c r="I213" s="47" t="str">
        <f t="shared" si="14"/>
        <v>ND</v>
      </c>
      <c r="J213" s="31" t="s">
        <v>3730</v>
      </c>
      <c r="K213" s="35">
        <v>44916</v>
      </c>
      <c r="L213" s="57" t="s">
        <v>6038</v>
      </c>
      <c r="M213" s="32" t="s">
        <v>5539</v>
      </c>
      <c r="N213" s="35">
        <v>44944</v>
      </c>
      <c r="O213" s="44" t="s">
        <v>3777</v>
      </c>
      <c r="P213" s="50" t="s">
        <v>3748</v>
      </c>
      <c r="Q213" s="27">
        <v>44950</v>
      </c>
      <c r="R213" s="56" t="s">
        <v>6233</v>
      </c>
      <c r="S213" s="26"/>
      <c r="T213" s="26"/>
      <c r="U213" s="44" t="s">
        <v>3777</v>
      </c>
      <c r="V213" s="31" t="s">
        <v>3748</v>
      </c>
      <c r="W213" s="35">
        <v>46154</v>
      </c>
      <c r="X213" s="23" t="s">
        <v>12648</v>
      </c>
      <c r="Y213" s="32"/>
      <c r="Z213" s="32"/>
      <c r="AA213" s="33"/>
      <c r="AB213" s="31"/>
      <c r="AC213" s="32"/>
      <c r="AD213" s="32"/>
      <c r="AE213" s="32"/>
      <c r="AF213" s="32"/>
      <c r="AG213" s="33"/>
      <c r="AH213" s="31"/>
      <c r="AI213" s="32"/>
      <c r="AJ213" s="32"/>
      <c r="AK213" s="32"/>
      <c r="AL213" s="32"/>
      <c r="AM213" s="33"/>
      <c r="AN213" s="31"/>
      <c r="AO213" s="32"/>
      <c r="AP213" s="32"/>
      <c r="AQ213" s="32"/>
      <c r="AR213" s="32"/>
      <c r="AS213" s="33"/>
      <c r="AT213" s="31"/>
      <c r="AU213" s="32"/>
      <c r="AV213" s="32"/>
      <c r="AW213" s="32"/>
      <c r="AX213" s="32"/>
      <c r="AY213" s="33"/>
    </row>
    <row r="214" spans="4:51" s="34" customFormat="1" ht="25.5" hidden="1" x14ac:dyDescent="0.25">
      <c r="D214" s="32" t="s">
        <v>6027</v>
      </c>
      <c r="E214" s="30" t="s">
        <v>6033</v>
      </c>
      <c r="F214" s="45">
        <f t="shared" si="18"/>
        <v>46154</v>
      </c>
      <c r="G214" s="46" t="str">
        <f t="shared" si="12"/>
        <v>A</v>
      </c>
      <c r="H214" s="81" t="str">
        <f t="shared" si="17"/>
        <v>MR_DER-1734_26</v>
      </c>
      <c r="I214" s="47" t="str">
        <f t="shared" si="14"/>
        <v>ND</v>
      </c>
      <c r="J214" s="31" t="s">
        <v>3730</v>
      </c>
      <c r="K214" s="35">
        <v>44916</v>
      </c>
      <c r="L214" s="57" t="s">
        <v>6038</v>
      </c>
      <c r="M214" s="32" t="s">
        <v>5539</v>
      </c>
      <c r="N214" s="35">
        <v>44944</v>
      </c>
      <c r="O214" s="44" t="s">
        <v>3777</v>
      </c>
      <c r="P214" s="50" t="s">
        <v>3748</v>
      </c>
      <c r="Q214" s="27">
        <v>44950</v>
      </c>
      <c r="R214" s="56" t="s">
        <v>6233</v>
      </c>
      <c r="S214" s="26"/>
      <c r="T214" s="26"/>
      <c r="U214" s="44" t="s">
        <v>3777</v>
      </c>
      <c r="V214" s="31" t="s">
        <v>3748</v>
      </c>
      <c r="W214" s="35">
        <v>46154</v>
      </c>
      <c r="X214" s="23" t="s">
        <v>12648</v>
      </c>
      <c r="Y214" s="32"/>
      <c r="Z214" s="32"/>
      <c r="AA214" s="33"/>
      <c r="AB214" s="31"/>
      <c r="AC214" s="32"/>
      <c r="AD214" s="32"/>
      <c r="AE214" s="32"/>
      <c r="AF214" s="32"/>
      <c r="AG214" s="33"/>
      <c r="AH214" s="31"/>
      <c r="AI214" s="32"/>
      <c r="AJ214" s="32"/>
      <c r="AK214" s="32"/>
      <c r="AL214" s="32"/>
      <c r="AM214" s="33"/>
      <c r="AN214" s="31"/>
      <c r="AO214" s="32"/>
      <c r="AP214" s="32"/>
      <c r="AQ214" s="32"/>
      <c r="AR214" s="32"/>
      <c r="AS214" s="33"/>
      <c r="AT214" s="31"/>
      <c r="AU214" s="32"/>
      <c r="AV214" s="32"/>
      <c r="AW214" s="32"/>
      <c r="AX214" s="32"/>
      <c r="AY214" s="33"/>
    </row>
    <row r="215" spans="4:51" s="34" customFormat="1" ht="25.5" hidden="1" x14ac:dyDescent="0.25">
      <c r="D215" s="32" t="s">
        <v>6027</v>
      </c>
      <c r="E215" s="30" t="s">
        <v>6034</v>
      </c>
      <c r="F215" s="45">
        <f t="shared" si="18"/>
        <v>46154</v>
      </c>
      <c r="G215" s="46" t="str">
        <f t="shared" si="12"/>
        <v>A</v>
      </c>
      <c r="H215" s="81" t="str">
        <f t="shared" si="17"/>
        <v>MR_DER-1734_26</v>
      </c>
      <c r="I215" s="47" t="str">
        <f t="shared" si="14"/>
        <v>ND</v>
      </c>
      <c r="J215" s="31" t="s">
        <v>3730</v>
      </c>
      <c r="K215" s="35">
        <v>44916</v>
      </c>
      <c r="L215" s="57" t="s">
        <v>6038</v>
      </c>
      <c r="M215" s="32" t="s">
        <v>5537</v>
      </c>
      <c r="N215" s="35">
        <v>44944</v>
      </c>
      <c r="O215" s="44" t="s">
        <v>3777</v>
      </c>
      <c r="P215" s="50" t="s">
        <v>3748</v>
      </c>
      <c r="Q215" s="27">
        <v>44950</v>
      </c>
      <c r="R215" s="56" t="s">
        <v>6233</v>
      </c>
      <c r="S215" s="26"/>
      <c r="T215" s="26"/>
      <c r="U215" s="44" t="s">
        <v>3777</v>
      </c>
      <c r="V215" s="31" t="s">
        <v>3748</v>
      </c>
      <c r="W215" s="35">
        <v>46154</v>
      </c>
      <c r="X215" s="23" t="s">
        <v>12648</v>
      </c>
      <c r="Y215" s="32"/>
      <c r="Z215" s="32"/>
      <c r="AA215" s="33"/>
      <c r="AB215" s="31"/>
      <c r="AC215" s="32"/>
      <c r="AD215" s="32"/>
      <c r="AE215" s="32"/>
      <c r="AF215" s="32"/>
      <c r="AG215" s="33"/>
      <c r="AH215" s="31"/>
      <c r="AI215" s="32"/>
      <c r="AJ215" s="32"/>
      <c r="AK215" s="32"/>
      <c r="AL215" s="32"/>
      <c r="AM215" s="33"/>
      <c r="AN215" s="31"/>
      <c r="AO215" s="32"/>
      <c r="AP215" s="32"/>
      <c r="AQ215" s="32"/>
      <c r="AR215" s="32"/>
      <c r="AS215" s="33"/>
      <c r="AT215" s="31"/>
      <c r="AU215" s="32"/>
      <c r="AV215" s="32"/>
      <c r="AW215" s="32"/>
      <c r="AX215" s="32"/>
      <c r="AY215" s="33"/>
    </row>
    <row r="216" spans="4:51" s="34" customFormat="1" ht="25.5" hidden="1" x14ac:dyDescent="0.25">
      <c r="D216" s="32" t="s">
        <v>6027</v>
      </c>
      <c r="E216" s="30" t="s">
        <v>6035</v>
      </c>
      <c r="F216" s="45">
        <f t="shared" si="18"/>
        <v>46154</v>
      </c>
      <c r="G216" s="46" t="str">
        <f t="shared" si="12"/>
        <v>A</v>
      </c>
      <c r="H216" s="81" t="str">
        <f t="shared" si="17"/>
        <v>MR_DER-1734_26</v>
      </c>
      <c r="I216" s="47" t="str">
        <f t="shared" si="14"/>
        <v>ND</v>
      </c>
      <c r="J216" s="31" t="s">
        <v>3730</v>
      </c>
      <c r="K216" s="35">
        <v>44916</v>
      </c>
      <c r="L216" s="57" t="s">
        <v>6038</v>
      </c>
      <c r="M216" s="32" t="s">
        <v>5539</v>
      </c>
      <c r="N216" s="35">
        <v>44944</v>
      </c>
      <c r="O216" s="44" t="s">
        <v>3777</v>
      </c>
      <c r="P216" s="50" t="s">
        <v>3748</v>
      </c>
      <c r="Q216" s="27">
        <v>44950</v>
      </c>
      <c r="R216" s="56" t="s">
        <v>6233</v>
      </c>
      <c r="S216" s="26"/>
      <c r="T216" s="26"/>
      <c r="U216" s="44" t="s">
        <v>3777</v>
      </c>
      <c r="V216" s="31" t="s">
        <v>3748</v>
      </c>
      <c r="W216" s="35">
        <v>46154</v>
      </c>
      <c r="X216" s="23" t="s">
        <v>12648</v>
      </c>
      <c r="Y216" s="32"/>
      <c r="Z216" s="32"/>
      <c r="AA216" s="33"/>
      <c r="AB216" s="31"/>
      <c r="AC216" s="32"/>
      <c r="AD216" s="32"/>
      <c r="AE216" s="32"/>
      <c r="AF216" s="32"/>
      <c r="AG216" s="33"/>
      <c r="AH216" s="31"/>
      <c r="AI216" s="32"/>
      <c r="AJ216" s="32"/>
      <c r="AK216" s="32"/>
      <c r="AL216" s="32"/>
      <c r="AM216" s="33"/>
      <c r="AN216" s="31"/>
      <c r="AO216" s="32"/>
      <c r="AP216" s="32"/>
      <c r="AQ216" s="32"/>
      <c r="AR216" s="32"/>
      <c r="AS216" s="33"/>
      <c r="AT216" s="31"/>
      <c r="AU216" s="32"/>
      <c r="AV216" s="32"/>
      <c r="AW216" s="32"/>
      <c r="AX216" s="32"/>
      <c r="AY216" s="33"/>
    </row>
    <row r="217" spans="4:51" s="34" customFormat="1" ht="25.5" hidden="1" x14ac:dyDescent="0.25">
      <c r="D217" s="32" t="s">
        <v>6027</v>
      </c>
      <c r="E217" s="30" t="s">
        <v>6036</v>
      </c>
      <c r="F217" s="45">
        <f t="shared" si="18"/>
        <v>46154</v>
      </c>
      <c r="G217" s="46" t="str">
        <f t="shared" si="12"/>
        <v>A</v>
      </c>
      <c r="H217" s="81" t="str">
        <f t="shared" si="17"/>
        <v>MR_DER-1734_26</v>
      </c>
      <c r="I217" s="47" t="str">
        <f t="shared" si="14"/>
        <v>ND</v>
      </c>
      <c r="J217" s="31" t="s">
        <v>3730</v>
      </c>
      <c r="K217" s="35">
        <v>44916</v>
      </c>
      <c r="L217" s="57" t="s">
        <v>6038</v>
      </c>
      <c r="M217" s="32" t="s">
        <v>5539</v>
      </c>
      <c r="N217" s="35">
        <v>44944</v>
      </c>
      <c r="O217" s="44" t="s">
        <v>3777</v>
      </c>
      <c r="P217" s="50" t="s">
        <v>3748</v>
      </c>
      <c r="Q217" s="27">
        <v>44950</v>
      </c>
      <c r="R217" s="56" t="s">
        <v>6233</v>
      </c>
      <c r="S217" s="26"/>
      <c r="T217" s="26"/>
      <c r="U217" s="44" t="s">
        <v>3777</v>
      </c>
      <c r="V217" s="31" t="s">
        <v>3748</v>
      </c>
      <c r="W217" s="35">
        <v>46154</v>
      </c>
      <c r="X217" s="23" t="s">
        <v>12648</v>
      </c>
      <c r="Y217" s="32"/>
      <c r="Z217" s="32"/>
      <c r="AA217" s="33"/>
      <c r="AB217" s="31"/>
      <c r="AC217" s="32"/>
      <c r="AD217" s="32"/>
      <c r="AE217" s="32"/>
      <c r="AF217" s="32"/>
      <c r="AG217" s="33"/>
      <c r="AH217" s="31"/>
      <c r="AI217" s="32"/>
      <c r="AJ217" s="32"/>
      <c r="AK217" s="32"/>
      <c r="AL217" s="32"/>
      <c r="AM217" s="33"/>
      <c r="AN217" s="31"/>
      <c r="AO217" s="32"/>
      <c r="AP217" s="32"/>
      <c r="AQ217" s="32"/>
      <c r="AR217" s="32"/>
      <c r="AS217" s="33"/>
      <c r="AT217" s="31"/>
      <c r="AU217" s="32"/>
      <c r="AV217" s="32"/>
      <c r="AW217" s="32"/>
      <c r="AX217" s="32"/>
      <c r="AY217" s="33"/>
    </row>
    <row r="218" spans="4:51" s="34" customFormat="1" ht="25.5" hidden="1" x14ac:dyDescent="0.25">
      <c r="D218" s="32" t="s">
        <v>6027</v>
      </c>
      <c r="E218" s="30" t="s">
        <v>6037</v>
      </c>
      <c r="F218" s="45">
        <f t="shared" si="18"/>
        <v>46154</v>
      </c>
      <c r="G218" s="46" t="str">
        <f t="shared" si="12"/>
        <v>A</v>
      </c>
      <c r="H218" s="81" t="str">
        <f t="shared" si="17"/>
        <v>MR_DER-1734_26</v>
      </c>
      <c r="I218" s="47" t="str">
        <f t="shared" si="14"/>
        <v>ND</v>
      </c>
      <c r="J218" s="31" t="s">
        <v>3730</v>
      </c>
      <c r="K218" s="35">
        <v>44916</v>
      </c>
      <c r="L218" s="57" t="s">
        <v>6038</v>
      </c>
      <c r="M218" s="32" t="s">
        <v>5537</v>
      </c>
      <c r="N218" s="35">
        <v>44944</v>
      </c>
      <c r="O218" s="44" t="s">
        <v>3777</v>
      </c>
      <c r="P218" s="50" t="s">
        <v>3748</v>
      </c>
      <c r="Q218" s="27">
        <v>44950</v>
      </c>
      <c r="R218" s="56" t="s">
        <v>6233</v>
      </c>
      <c r="S218" s="26"/>
      <c r="T218" s="26"/>
      <c r="U218" s="44" t="s">
        <v>3777</v>
      </c>
      <c r="V218" s="31" t="s">
        <v>3748</v>
      </c>
      <c r="W218" s="35">
        <v>46154</v>
      </c>
      <c r="X218" s="23" t="s">
        <v>12648</v>
      </c>
      <c r="Y218" s="32"/>
      <c r="Z218" s="32"/>
      <c r="AA218" s="33"/>
      <c r="AB218" s="31"/>
      <c r="AC218" s="32"/>
      <c r="AD218" s="32"/>
      <c r="AE218" s="32"/>
      <c r="AF218" s="32"/>
      <c r="AG218" s="33"/>
      <c r="AH218" s="31"/>
      <c r="AI218" s="32"/>
      <c r="AJ218" s="32"/>
      <c r="AK218" s="32"/>
      <c r="AL218" s="32"/>
      <c r="AM218" s="33"/>
      <c r="AN218" s="31"/>
      <c r="AO218" s="32"/>
      <c r="AP218" s="32"/>
      <c r="AQ218" s="32"/>
      <c r="AR218" s="32"/>
      <c r="AS218" s="33"/>
      <c r="AT218" s="31"/>
      <c r="AU218" s="32"/>
      <c r="AV218" s="32"/>
      <c r="AW218" s="32"/>
      <c r="AX218" s="32"/>
      <c r="AY218" s="33"/>
    </row>
    <row r="219" spans="4:51" hidden="1" x14ac:dyDescent="0.25"/>
  </sheetData>
  <autoFilter ref="D2:AS219" xr:uid="{00000000-0009-0000-0000-00000C000000}">
    <filterColumn colId="1">
      <filters>
        <filter val="RT-SP0000250-102.142-102-C09/501"/>
        <filter val="RT-SP0000250-102.142-102-C09/502"/>
      </filters>
    </filterColumn>
  </autoFilter>
  <mergeCells count="8">
    <mergeCell ref="AT1:AY1"/>
    <mergeCell ref="AN1:AS1"/>
    <mergeCell ref="F1:H1"/>
    <mergeCell ref="J1:O1"/>
    <mergeCell ref="P1:U1"/>
    <mergeCell ref="V1:AA1"/>
    <mergeCell ref="AB1:AG1"/>
    <mergeCell ref="AH1:AM1"/>
  </mergeCells>
  <conditionalFormatting sqref="F180:F197">
    <cfRule type="cellIs" dxfId="21" priority="3" operator="equal">
      <formula>"NE"</formula>
    </cfRule>
    <cfRule type="cellIs" dxfId="20" priority="4" operator="equal">
      <formula>"N"</formula>
    </cfRule>
  </conditionalFormatting>
  <conditionalFormatting sqref="F3:G180">
    <cfRule type="cellIs" dxfId="19" priority="49" operator="equal">
      <formula>"NE"</formula>
    </cfRule>
    <cfRule type="cellIs" dxfId="18" priority="50" operator="equal">
      <formula>"N"</formula>
    </cfRule>
  </conditionalFormatting>
  <conditionalFormatting sqref="F198:G218">
    <cfRule type="cellIs" dxfId="17" priority="45" operator="equal">
      <formula>"NE"</formula>
    </cfRule>
    <cfRule type="cellIs" dxfId="16" priority="46" operator="equal">
      <formula>"N"</formula>
    </cfRule>
  </conditionalFormatting>
  <conditionalFormatting sqref="G181:G197">
    <cfRule type="cellIs" dxfId="15" priority="11" operator="equal">
      <formula>"NE"</formula>
    </cfRule>
    <cfRule type="cellIs" dxfId="14" priority="12" operator="equal">
      <formula>"N"</formula>
    </cfRule>
  </conditionalFormatting>
  <conditionalFormatting sqref="H3:H218">
    <cfRule type="cellIs" dxfId="13" priority="1" operator="equal">
      <formula>"NE"</formula>
    </cfRule>
    <cfRule type="cellIs" dxfId="12" priority="2" operator="equal">
      <formula>"N"</formula>
    </cfRule>
  </conditionalFormatting>
  <conditionalFormatting sqref="I3:I218">
    <cfRule type="containsText" dxfId="11" priority="5" operator="containsText" text="APROVADO COM RESSALVAS">
      <formula>NOT(ISERROR(SEARCH("APROVADO COM RESSALVAS",I3)))</formula>
    </cfRule>
    <cfRule type="containsText" dxfId="10" priority="6" operator="containsText" text="NÃO APROVADO">
      <formula>NOT(ISERROR(SEARCH("NÃO APROVADO",I3)))</formula>
    </cfRule>
  </conditionalFormatting>
  <conditionalFormatting sqref="I3:I219">
    <cfRule type="cellIs" dxfId="9" priority="7" operator="equal">
      <formula>"NE"</formula>
    </cfRule>
    <cfRule type="cellIs" dxfId="8" priority="8" operator="equal">
      <formula>"N"</formula>
    </cfRule>
  </conditionalFormatting>
  <hyperlinks>
    <hyperlink ref="L202" r:id="rId1" display="pw:\\pw.planservi.com.br:PROJETOS\Documents\C0849 - DER\40_Emissao\03_GRD\0-GRDs_Enviadas DER\MR.DER-0014_22\" xr:uid="{00000000-0004-0000-0C00-000000000000}"/>
    <hyperlink ref="R202" r:id="rId2" display="pw:\\pw.planservi.com.br:PROJETOS\Documents\C0849 - DER\40_Emissao\03_GRD\0-GRDs_Enviadas DER\MR.DER-0022_22\" xr:uid="{00000000-0004-0000-0C00-000001000000}"/>
    <hyperlink ref="L79" r:id="rId3" display="pw:\\pw.planservi.com.br:PROJETOS\Documents\C0849 - DER\40_Emissao\03_GRD\0-GRDs_Enviadas DER\3ºMEDIÇÃO\MR.DER-0094_22\" xr:uid="{00000000-0004-0000-0C00-000002000000}"/>
    <hyperlink ref="L203" r:id="rId4" display="pw:\\pw.planservi.com.br:PROJETOS\Documents\C0849 - DER\40_Emissao\03_GRD\0-GRDs_Enviadas DER\4ºMEDIÇÃO\MR.DER-0100_22\" xr:uid="{00000000-0004-0000-0C00-000003000000}"/>
    <hyperlink ref="O79" r:id="rId5" display="pw:\\pw.planservi.com.br:PROJETOS\Documents\C0849 - DER\30_Producao\13-F11 – SP 250 - km 102,28-141,74\06_Pavi\06.00_R031\2022 10 25-R-031_Emissão Inicial-Relatório.doc" xr:uid="{00000000-0004-0000-0C00-000004000000}"/>
    <hyperlink ref="L193" r:id="rId6" display="pw:\\pw.planservi.com.br:PROJETOS\Documents\C0849 - DER\40_Emissao\03_GRD\0-GRDs_Enviadas DER\4ºMEDIÇÃO\MR.DER-0133_22\" xr:uid="{00000000-0004-0000-0C00-000005000000}"/>
    <hyperlink ref="L194" r:id="rId7" display="pw:\\pw.planservi.com.br:PROJETOS\Documents\C0849 - DER\40_Emissao\03_GRD\0-GRDs_Enviadas DER\4ºMEDIÇÃO\MR.DER-0133_22\" xr:uid="{00000000-0004-0000-0C00-000006000000}"/>
    <hyperlink ref="L195" r:id="rId8" display="pw:\\pw.planservi.com.br:PROJETOS\Documents\C0849 - DER\40_Emissao\03_GRD\0-GRDs_Enviadas DER\4ºMEDIÇÃO\MR.DER-0133_22\" xr:uid="{00000000-0004-0000-0C00-000007000000}"/>
    <hyperlink ref="L196" r:id="rId9" display="pw:\\pw.planservi.com.br:PROJETOS\Documents\C0849 - DER\40_Emissao\03_GRD\0-GRDs_Enviadas DER\4ºMEDIÇÃO\MR.DER-0133_22\" xr:uid="{00000000-0004-0000-0C00-000008000000}"/>
    <hyperlink ref="L23" r:id="rId10" display="pw:\\pw.planservi.com.br:PROJETOS\Documents\C0849 - DER\40_Emissao\03_GRD\0-GRDs_Enviadas DER\4ºMEDIÇÃO\MR.DER-0144_22\" xr:uid="{00000000-0004-0000-0C00-000009000000}"/>
    <hyperlink ref="L24" r:id="rId11" display="pw:\\pw.planservi.com.br:PROJETOS\Documents\C0849 - DER\40_Emissao\03_GRD\0-GRDs_Enviadas DER\4ºMEDIÇÃO\MR.DER-0144_22\" xr:uid="{00000000-0004-0000-0C00-00000A000000}"/>
    <hyperlink ref="L25" r:id="rId12" display="pw:\\pw.planservi.com.br:PROJETOS\Documents\C0849 - DER\40_Emissao\03_GRD\0-GRDs_Enviadas DER\4ºMEDIÇÃO\MR.DER-0144_22\" xr:uid="{00000000-0004-0000-0C00-00000B000000}"/>
    <hyperlink ref="L26" r:id="rId13" display="pw:\\pw.planservi.com.br:PROJETOS\Documents\C0849 - DER\40_Emissao\03_GRD\0-GRDs_Enviadas DER\4ºMEDIÇÃO\MR.DER-0144_22\" xr:uid="{00000000-0004-0000-0C00-00000C000000}"/>
    <hyperlink ref="L27" r:id="rId14" display="pw:\\pw.planservi.com.br:PROJETOS\Documents\C0849 - DER\40_Emissao\03_GRD\0-GRDs_Enviadas DER\4ºMEDIÇÃO\MR.DER-0144_22\" xr:uid="{00000000-0004-0000-0C00-00000D000000}"/>
    <hyperlink ref="L28" r:id="rId15" display="pw:\\pw.planservi.com.br:PROJETOS\Documents\C0849 - DER\40_Emissao\03_GRD\0-GRDs_Enviadas DER\4ºMEDIÇÃO\MR.DER-0144_22\" xr:uid="{00000000-0004-0000-0C00-00000E000000}"/>
    <hyperlink ref="L29" r:id="rId16" display="pw:\\pw.planservi.com.br:PROJETOS\Documents\C0849 - DER\40_Emissao\03_GRD\0-GRDs_Enviadas DER\4ºMEDIÇÃO\MR.DER-0144_22\" xr:uid="{00000000-0004-0000-0C00-00000F000000}"/>
    <hyperlink ref="L30" r:id="rId17" display="pw:\\pw.planservi.com.br:PROJETOS\Documents\C0849 - DER\40_Emissao\03_GRD\0-GRDs_Enviadas DER\4ºMEDIÇÃO\MR.DER-0144_22\" xr:uid="{00000000-0004-0000-0C00-000010000000}"/>
    <hyperlink ref="L31" r:id="rId18" display="pw:\\pw.planservi.com.br:PROJETOS\Documents\C0849 - DER\40_Emissao\03_GRD\0-GRDs_Enviadas DER\4ºMEDIÇÃO\MR.DER-0144_22\" xr:uid="{00000000-0004-0000-0C00-000011000000}"/>
    <hyperlink ref="L32" r:id="rId19" display="pw:\\pw.planservi.com.br:PROJETOS\Documents\C0849 - DER\40_Emissao\03_GRD\0-GRDs_Enviadas DER\4ºMEDIÇÃO\MR.DER-0144_22\" xr:uid="{00000000-0004-0000-0C00-000012000000}"/>
    <hyperlink ref="L33" r:id="rId20" display="pw:\\pw.planservi.com.br:PROJETOS\Documents\C0849 - DER\40_Emissao\03_GRD\0-GRDs_Enviadas DER\4ºMEDIÇÃO\MR.DER-0144_22\" xr:uid="{00000000-0004-0000-0C00-000013000000}"/>
    <hyperlink ref="L34" r:id="rId21" display="pw:\\pw.planservi.com.br:PROJETOS\Documents\C0849 - DER\40_Emissao\03_GRD\0-GRDs_Enviadas DER\4ºMEDIÇÃO\MR.DER-0144_22\" xr:uid="{00000000-0004-0000-0C00-000014000000}"/>
    <hyperlink ref="L35" r:id="rId22" display="pw:\\pw.planservi.com.br:PROJETOS\Documents\C0849 - DER\40_Emissao\03_GRD\0-GRDs_Enviadas DER\4ºMEDIÇÃO\MR.DER-0144_22\" xr:uid="{00000000-0004-0000-0C00-000015000000}"/>
    <hyperlink ref="L36" r:id="rId23" display="pw:\\pw.planservi.com.br:PROJETOS\Documents\C0849 - DER\40_Emissao\03_GRD\0-GRDs_Enviadas DER\4ºMEDIÇÃO\MR.DER-0144_22\" xr:uid="{00000000-0004-0000-0C00-000016000000}"/>
    <hyperlink ref="L22" r:id="rId24" display="pw:\\pw.planservi.com.br:PROJETOS\Documents\C0849 - DER\40_Emissao\03_GRD\0-GRDs_Enviadas DER\4ºMEDIÇÃO\MR.DER-0144_22\" xr:uid="{00000000-0004-0000-0C00-000017000000}"/>
    <hyperlink ref="L37" r:id="rId25" display="pw:\\pw.planservi.com.br:PROJETOS\Documents\C0849 - DER\40_Emissao\03_GRD\0-GRDs_Enviadas DER\4ºMEDIÇÃO\MR.DER-0144_22\" xr:uid="{00000000-0004-0000-0C00-000018000000}"/>
    <hyperlink ref="L38" r:id="rId26" display="pw:\\pw.planservi.com.br:PROJETOS\Documents\C0849 - DER\40_Emissao\03_GRD\0-GRDs_Enviadas DER\4ºMEDIÇÃO\MR.DER-0144_22\" xr:uid="{00000000-0004-0000-0C00-000019000000}"/>
    <hyperlink ref="L39" r:id="rId27" display="pw:\\pw.planservi.com.br:PROJETOS\Documents\C0849 - DER\40_Emissao\03_GRD\0-GRDs_Enviadas DER\4ºMEDIÇÃO\MR.DER-0144_22\" xr:uid="{00000000-0004-0000-0C00-00001A000000}"/>
    <hyperlink ref="L40" r:id="rId28" display="pw:\\pw.planservi.com.br:PROJETOS\Documents\C0849 - DER\40_Emissao\03_GRD\0-GRDs_Enviadas DER\4ºMEDIÇÃO\MR.DER-0144_22\" xr:uid="{00000000-0004-0000-0C00-00001B000000}"/>
    <hyperlink ref="L41" r:id="rId29" display="pw:\\pw.planservi.com.br:PROJETOS\Documents\C0849 - DER\40_Emissao\03_GRD\0-GRDs_Enviadas DER\4ºMEDIÇÃO\MR.DER-0144_22\" xr:uid="{00000000-0004-0000-0C00-00001C000000}"/>
    <hyperlink ref="L42" r:id="rId30" display="pw:\\pw.planservi.com.br:PROJETOS\Documents\C0849 - DER\40_Emissao\03_GRD\0-GRDs_Enviadas DER\4ºMEDIÇÃO\MR.DER-0144_22\" xr:uid="{00000000-0004-0000-0C00-00001D000000}"/>
    <hyperlink ref="L43" r:id="rId31" display="pw:\\pw.planservi.com.br:PROJETOS\Documents\C0849 - DER\40_Emissao\03_GRD\0-GRDs_Enviadas DER\4ºMEDIÇÃO\MR.DER-0144_22\" xr:uid="{00000000-0004-0000-0C00-00001E000000}"/>
    <hyperlink ref="L44" r:id="rId32" display="pw:\\pw.planservi.com.br:PROJETOS\Documents\C0849 - DER\40_Emissao\03_GRD\0-GRDs_Enviadas DER\4ºMEDIÇÃO\MR.DER-0144_22\" xr:uid="{00000000-0004-0000-0C00-00001F000000}"/>
    <hyperlink ref="L45" r:id="rId33" display="pw:\\pw.planservi.com.br:PROJETOS\Documents\C0849 - DER\40_Emissao\03_GRD\0-GRDs_Enviadas DER\4ºMEDIÇÃO\MR.DER-0144_22\" xr:uid="{00000000-0004-0000-0C00-000020000000}"/>
    <hyperlink ref="L46" r:id="rId34" display="pw:\\pw.planservi.com.br:PROJETOS\Documents\C0849 - DER\40_Emissao\03_GRD\0-GRDs_Enviadas DER\4ºMEDIÇÃO\MR.DER-0144_22\" xr:uid="{00000000-0004-0000-0C00-000021000000}"/>
    <hyperlink ref="L47" r:id="rId35" display="pw:\\pw.planservi.com.br:PROJETOS\Documents\C0849 - DER\40_Emissao\03_GRD\0-GRDs_Enviadas DER\4ºMEDIÇÃO\MR.DER-0144_22\" xr:uid="{00000000-0004-0000-0C00-000022000000}"/>
    <hyperlink ref="L48" r:id="rId36" display="pw:\\pw.planservi.com.br:PROJETOS\Documents\C0849 - DER\40_Emissao\03_GRD\0-GRDs_Enviadas DER\4ºMEDIÇÃO\MR.DER-0144_22\" xr:uid="{00000000-0004-0000-0C00-000023000000}"/>
    <hyperlink ref="L49" r:id="rId37" display="pw:\\pw.planservi.com.br:PROJETOS\Documents\C0849 - DER\40_Emissao\03_GRD\0-GRDs_Enviadas DER\4ºMEDIÇÃO\MR.DER-0144_22\" xr:uid="{00000000-0004-0000-0C00-000024000000}"/>
    <hyperlink ref="L50" r:id="rId38" display="pw:\\pw.planservi.com.br:PROJETOS\Documents\C0849 - DER\40_Emissao\03_GRD\0-GRDs_Enviadas DER\4ºMEDIÇÃO\MR.DER-0144_22\" xr:uid="{00000000-0004-0000-0C00-000025000000}"/>
    <hyperlink ref="R79" r:id="rId39" display="pw:\\pw.planservi.com.br:PROJETOS\Documents\C0849 - DER\40_Emissao\03_GRD\0-GRDs_Enviadas DER\4ºMEDIÇÃO\MR.DER-0162_22\" xr:uid="{00000000-0004-0000-0C00-000026000000}"/>
    <hyperlink ref="R203" r:id="rId40" display="pw:\\pw.planservi.com.br:PROJETOS\Documents\C0849 - DER\40_Emissao\03_GRD\0-GRDs_Enviadas DER\5ºMEDIÇÃO\MR.DER-0178_22\" xr:uid="{00000000-0004-0000-0C00-000027000000}"/>
    <hyperlink ref="O22" r:id="rId41" display="pw:\\pw.planservi.com.br:PROJETOS\Documents\C0849 - DER\30_Producao\13-F11 – SP 250 - km 102,28-141,74\05_Geot\05.00_R031\2022 11 23-R-031_Emissão Inicial-ProgramaçãoSondagem.doc" xr:uid="{00000000-0004-0000-0C00-000028000000}"/>
    <hyperlink ref="O23:O50" r:id="rId42" display="pw:\\pw.planservi.com.br:PROJETOS\Documents\C0849 - DER\30_Producao\13-F11 – SP 250 - km 102,28-141,74\05_Geot\05.00_R031\2022 11 23-R-031_Emissão Inicial-ProgramaçãoSondagem.doc" xr:uid="{00000000-0004-0000-0C00-000029000000}"/>
    <hyperlink ref="U79" r:id="rId43" display="pw:\\pw.planservi.com.br:PROJETOS\Documents\C0849 - DER\30_Producao\13-F11 – SP 250 - km 102,28-141,74\06_Pavi\06.00_R031\2022 11 25-R-031_RevisãoA-P09-502.doc" xr:uid="{00000000-0004-0000-0C00-00002A000000}"/>
    <hyperlink ref="L178" r:id="rId44" display="pw:\\pw.planservi.com.br:PROJETOS\Documents\C0849 - DER\40_Emissao\03_GRD\0-GRDs_Enviadas DER\5ºMEDIÇÃO\MR.DER-0197_22\" xr:uid="{00000000-0004-0000-0C00-00002B000000}"/>
    <hyperlink ref="L179" r:id="rId45" display="pw:\\pw.planservi.com.br:PROJETOS\Documents\C0849 - DER\40_Emissao\03_GRD\0-GRDs_Enviadas DER\5ºMEDIÇÃO\MR.DER-0197_22\" xr:uid="{00000000-0004-0000-0C00-00002C000000}"/>
    <hyperlink ref="L180" r:id="rId46" display="pw:\\pw.planservi.com.br:PROJETOS\Documents\C0849 - DER\40_Emissao\03_GRD\0-GRDs_Enviadas DER\5ºMEDIÇÃO\MR.DER-0197_22\" xr:uid="{00000000-0004-0000-0C00-00002D000000}"/>
    <hyperlink ref="L181" r:id="rId47" display="pw:\\pw.planservi.com.br:PROJETOS\Documents\C0849 - DER\40_Emissao\03_GRD\0-GRDs_Enviadas DER\5ºMEDIÇÃO\MR.DER-0197_22\" xr:uid="{00000000-0004-0000-0C00-00002E000000}"/>
    <hyperlink ref="L209" r:id="rId48" display="pw:\\pw.planservi.com.br:PROJETOS\Documents\C0849 - DER\40_Emissao\03_GRD\0-GRDs_Enviadas DER\5ºMEDIÇÃO\MR.DER-0219_22\" xr:uid="{00000000-0004-0000-0C00-00002F000000}"/>
    <hyperlink ref="L210" r:id="rId49" display="pw:\\pw.planservi.com.br:PROJETOS\Documents\C0849 - DER\40_Emissao\03_GRD\0-GRDs_Enviadas DER\5ºMEDIÇÃO\MR.DER-0219_22\" xr:uid="{00000000-0004-0000-0C00-000030000000}"/>
    <hyperlink ref="L211" r:id="rId50" display="pw:\\pw.planservi.com.br:PROJETOS\Documents\C0849 - DER\40_Emissao\03_GRD\0-GRDs_Enviadas DER\5ºMEDIÇÃO\MR.DER-0219_22\" xr:uid="{00000000-0004-0000-0C00-000031000000}"/>
    <hyperlink ref="L212" r:id="rId51" display="pw:\\pw.planservi.com.br:PROJETOS\Documents\C0849 - DER\40_Emissao\03_GRD\0-GRDs_Enviadas DER\5ºMEDIÇÃO\MR.DER-0219_22\" xr:uid="{00000000-0004-0000-0C00-000032000000}"/>
    <hyperlink ref="L213" r:id="rId52" display="pw:\\pw.planservi.com.br:PROJETOS\Documents\C0849 - DER\40_Emissao\03_GRD\0-GRDs_Enviadas DER\5ºMEDIÇÃO\MR.DER-0219_22\" xr:uid="{00000000-0004-0000-0C00-000033000000}"/>
    <hyperlink ref="L214" r:id="rId53" display="pw:\\pw.planservi.com.br:PROJETOS\Documents\C0849 - DER\40_Emissao\03_GRD\0-GRDs_Enviadas DER\5ºMEDIÇÃO\MR.DER-0219_22\" xr:uid="{00000000-0004-0000-0C00-000034000000}"/>
    <hyperlink ref="L215" r:id="rId54" display="pw:\\pw.planservi.com.br:PROJETOS\Documents\C0849 - DER\40_Emissao\03_GRD\0-GRDs_Enviadas DER\5ºMEDIÇÃO\MR.DER-0219_22\" xr:uid="{00000000-0004-0000-0C00-000035000000}"/>
    <hyperlink ref="L216" r:id="rId55" display="pw:\\pw.planservi.com.br:PROJETOS\Documents\C0849 - DER\40_Emissao\03_GRD\0-GRDs_Enviadas DER\5ºMEDIÇÃO\MR.DER-0219_22\" xr:uid="{00000000-0004-0000-0C00-000036000000}"/>
    <hyperlink ref="L217" r:id="rId56" display="pw:\\pw.planservi.com.br:PROJETOS\Documents\C0849 - DER\40_Emissao\03_GRD\0-GRDs_Enviadas DER\5ºMEDIÇÃO\MR.DER-0219_22\" xr:uid="{00000000-0004-0000-0C00-000037000000}"/>
    <hyperlink ref="L218" r:id="rId57" display="pw:\\pw.planservi.com.br:PROJETOS\Documents\C0849 - DER\40_Emissao\03_GRD\0-GRDs_Enviadas DER\5ºMEDIÇÃO\MR.DER-0219_22\" xr:uid="{00000000-0004-0000-0C00-000038000000}"/>
    <hyperlink ref="R23" r:id="rId58" display="pw:\\pw.planservi.com.br:PROJETOS\Documents\C0849 - DER\40_Emissao\03_GRD\0-GRDs_Enviadas DER\5ºMEDIÇÃO\MR.DER-0233_22\" xr:uid="{00000000-0004-0000-0C00-000039000000}"/>
    <hyperlink ref="R24" r:id="rId59" display="pw:\\pw.planservi.com.br:PROJETOS\Documents\C0849 - DER\40_Emissao\03_GRD\0-GRDs_Enviadas DER\5ºMEDIÇÃO\MR.DER-0233_22\" xr:uid="{00000000-0004-0000-0C00-00003A000000}"/>
    <hyperlink ref="R25" r:id="rId60" display="pw:\\pw.planservi.com.br:PROJETOS\Documents\C0849 - DER\40_Emissao\03_GRD\0-GRDs_Enviadas DER\5ºMEDIÇÃO\MR.DER-0233_22\" xr:uid="{00000000-0004-0000-0C00-00003B000000}"/>
    <hyperlink ref="R26" r:id="rId61" display="pw:\\pw.planservi.com.br:PROJETOS\Documents\C0849 - DER\40_Emissao\03_GRD\0-GRDs_Enviadas DER\5ºMEDIÇÃO\MR.DER-0233_22\" xr:uid="{00000000-0004-0000-0C00-00003C000000}"/>
    <hyperlink ref="R27" r:id="rId62" display="pw:\\pw.planservi.com.br:PROJETOS\Documents\C0849 - DER\40_Emissao\03_GRD\0-GRDs_Enviadas DER\5ºMEDIÇÃO\MR.DER-0233_22\" xr:uid="{00000000-0004-0000-0C00-00003D000000}"/>
    <hyperlink ref="R28" r:id="rId63" display="pw:\\pw.planservi.com.br:PROJETOS\Documents\C0849 - DER\40_Emissao\03_GRD\0-GRDs_Enviadas DER\5ºMEDIÇÃO\MR.DER-0233_22\" xr:uid="{00000000-0004-0000-0C00-00003E000000}"/>
    <hyperlink ref="R29" r:id="rId64" display="pw:\\pw.planservi.com.br:PROJETOS\Documents\C0849 - DER\40_Emissao\03_GRD\0-GRDs_Enviadas DER\5ºMEDIÇÃO\MR.DER-0233_22\" xr:uid="{00000000-0004-0000-0C00-00003F000000}"/>
    <hyperlink ref="R30" r:id="rId65" display="pw:\\pw.planservi.com.br:PROJETOS\Documents\C0849 - DER\40_Emissao\03_GRD\0-GRDs_Enviadas DER\5ºMEDIÇÃO\MR.DER-0233_22\" xr:uid="{00000000-0004-0000-0C00-000040000000}"/>
    <hyperlink ref="R31" r:id="rId66" display="pw:\\pw.planservi.com.br:PROJETOS\Documents\C0849 - DER\40_Emissao\03_GRD\0-GRDs_Enviadas DER\5ºMEDIÇÃO\MR.DER-0233_22\" xr:uid="{00000000-0004-0000-0C00-000041000000}"/>
    <hyperlink ref="R32" r:id="rId67" display="pw:\\pw.planservi.com.br:PROJETOS\Documents\C0849 - DER\40_Emissao\03_GRD\0-GRDs_Enviadas DER\5ºMEDIÇÃO\MR.DER-0233_22\" xr:uid="{00000000-0004-0000-0C00-000042000000}"/>
    <hyperlink ref="R33" r:id="rId68" display="pw:\\pw.planservi.com.br:PROJETOS\Documents\C0849 - DER\40_Emissao\03_GRD\0-GRDs_Enviadas DER\5ºMEDIÇÃO\MR.DER-0233_22\" xr:uid="{00000000-0004-0000-0C00-000043000000}"/>
    <hyperlink ref="R34" r:id="rId69" display="pw:\\pw.planservi.com.br:PROJETOS\Documents\C0849 - DER\40_Emissao\03_GRD\0-GRDs_Enviadas DER\5ºMEDIÇÃO\MR.DER-0233_22\" xr:uid="{00000000-0004-0000-0C00-000044000000}"/>
    <hyperlink ref="R35" r:id="rId70" display="pw:\\pw.planservi.com.br:PROJETOS\Documents\C0849 - DER\40_Emissao\03_GRD\0-GRDs_Enviadas DER\5ºMEDIÇÃO\MR.DER-0233_22\" xr:uid="{00000000-0004-0000-0C00-000045000000}"/>
    <hyperlink ref="R36" r:id="rId71" display="pw:\\pw.planservi.com.br:PROJETOS\Documents\C0849 - DER\40_Emissao\03_GRD\0-GRDs_Enviadas DER\5ºMEDIÇÃO\MR.DER-0233_22\" xr:uid="{00000000-0004-0000-0C00-000046000000}"/>
    <hyperlink ref="R37" r:id="rId72" display="pw:\\pw.planservi.com.br:PROJETOS\Documents\C0849 - DER\40_Emissao\03_GRD\0-GRDs_Enviadas DER\5ºMEDIÇÃO\MR.DER-0233_22\" xr:uid="{00000000-0004-0000-0C00-000047000000}"/>
    <hyperlink ref="R38" r:id="rId73" display="pw:\\pw.planservi.com.br:PROJETOS\Documents\C0849 - DER\40_Emissao\03_GRD\0-GRDs_Enviadas DER\5ºMEDIÇÃO\MR.DER-0233_22\" xr:uid="{00000000-0004-0000-0C00-000048000000}"/>
    <hyperlink ref="R39" r:id="rId74" display="pw:\\pw.planservi.com.br:PROJETOS\Documents\C0849 - DER\40_Emissao\03_GRD\0-GRDs_Enviadas DER\5ºMEDIÇÃO\MR.DER-0233_22\" xr:uid="{00000000-0004-0000-0C00-000049000000}"/>
    <hyperlink ref="R40" r:id="rId75" display="pw:\\pw.planservi.com.br:PROJETOS\Documents\C0849 - DER\40_Emissao\03_GRD\0-GRDs_Enviadas DER\5ºMEDIÇÃO\MR.DER-0233_22\" xr:uid="{00000000-0004-0000-0C00-00004A000000}"/>
    <hyperlink ref="R41" r:id="rId76" display="pw:\\pw.planservi.com.br:PROJETOS\Documents\C0849 - DER\40_Emissao\03_GRD\0-GRDs_Enviadas DER\5ºMEDIÇÃO\MR.DER-0233_22\" xr:uid="{00000000-0004-0000-0C00-00004B000000}"/>
    <hyperlink ref="R42" r:id="rId77" display="pw:\\pw.planservi.com.br:PROJETOS\Documents\C0849 - DER\40_Emissao\03_GRD\0-GRDs_Enviadas DER\5ºMEDIÇÃO\MR.DER-0233_22\" xr:uid="{00000000-0004-0000-0C00-00004C000000}"/>
    <hyperlink ref="R43" r:id="rId78" display="pw:\\pw.planservi.com.br:PROJETOS\Documents\C0849 - DER\40_Emissao\03_GRD\0-GRDs_Enviadas DER\5ºMEDIÇÃO\MR.DER-0233_22\" xr:uid="{00000000-0004-0000-0C00-00004D000000}"/>
    <hyperlink ref="R44" r:id="rId79" display="pw:\\pw.planservi.com.br:PROJETOS\Documents\C0849 - DER\40_Emissao\03_GRD\0-GRDs_Enviadas DER\5ºMEDIÇÃO\MR.DER-0233_22\" xr:uid="{00000000-0004-0000-0C00-00004E000000}"/>
    <hyperlink ref="R45" r:id="rId80" display="pw:\\pw.planservi.com.br:PROJETOS\Documents\C0849 - DER\40_Emissao\03_GRD\0-GRDs_Enviadas DER\5ºMEDIÇÃO\MR.DER-0233_22\" xr:uid="{00000000-0004-0000-0C00-00004F000000}"/>
    <hyperlink ref="R46" r:id="rId81" display="pw:\\pw.planservi.com.br:PROJETOS\Documents\C0849 - DER\40_Emissao\03_GRD\0-GRDs_Enviadas DER\5ºMEDIÇÃO\MR.DER-0233_22\" xr:uid="{00000000-0004-0000-0C00-000050000000}"/>
    <hyperlink ref="R47" r:id="rId82" display="pw:\\pw.planservi.com.br:PROJETOS\Documents\C0849 - DER\40_Emissao\03_GRD\0-GRDs_Enviadas DER\5ºMEDIÇÃO\MR.DER-0233_22\" xr:uid="{00000000-0004-0000-0C00-000051000000}"/>
    <hyperlink ref="R48" r:id="rId83" display="pw:\\pw.planservi.com.br:PROJETOS\Documents\C0849 - DER\40_Emissao\03_GRD\0-GRDs_Enviadas DER\5ºMEDIÇÃO\MR.DER-0233_22\" xr:uid="{00000000-0004-0000-0C00-000052000000}"/>
    <hyperlink ref="R49" r:id="rId84" display="pw:\\pw.planservi.com.br:PROJETOS\Documents\C0849 - DER\40_Emissao\03_GRD\0-GRDs_Enviadas DER\5ºMEDIÇÃO\MR.DER-0233_22\" xr:uid="{00000000-0004-0000-0C00-000053000000}"/>
    <hyperlink ref="R50" r:id="rId85" display="pw:\\pw.planservi.com.br:PROJETOS\Documents\C0849 - DER\40_Emissao\03_GRD\0-GRDs_Enviadas DER\5ºMEDIÇÃO\MR.DER-0233_22\" xr:uid="{00000000-0004-0000-0C00-000054000000}"/>
    <hyperlink ref="R22" r:id="rId86" display="pw:\\pw.planservi.com.br:PROJETOS\Documents\C0849 - DER\40_Emissao\03_GRD\0-GRDs_Enviadas DER\5ºMEDIÇÃO\MR.DER-0233_22\" xr:uid="{00000000-0004-0000-0C00-000055000000}"/>
    <hyperlink ref="L68" r:id="rId87" display="pw:\\pw.planservi.com.br:PROJETOS\Documents\C0849 - DER\40_Emissao\03_GRD\0-GRDs_Enviadas DER\5ºMEDIÇÃO\MR.DER-0238_22\" xr:uid="{00000000-0004-0000-0C00-000056000000}"/>
    <hyperlink ref="L69" r:id="rId88" display="pw:\\pw.planservi.com.br:PROJETOS\Documents\C0849 - DER\40_Emissao\03_GRD\0-GRDs_Enviadas DER\5ºMEDIÇÃO\MR.DER-0238_22\" xr:uid="{00000000-0004-0000-0C00-000057000000}"/>
    <hyperlink ref="L78" r:id="rId89" display="pw:\\pw.planservi.com.br:PROJETOS\Documents\C0849 - DER\40_Emissao\03_GRD\0-GRDs_Enviadas DER\5ºMEDIÇÃO\MR.DER-0239_22\" xr:uid="{00000000-0004-0000-0C00-000058000000}"/>
    <hyperlink ref="X79" r:id="rId90" display="pw:\\pw.planservi.com.br:PROJETOS\Documents\C0849 - DER\40_Emissao\03_GRD\0-GRDs_Enviadas DER\5ºMEDIÇÃO\MR.DER-0239_22\" xr:uid="{00000000-0004-0000-0C00-000059000000}"/>
    <hyperlink ref="R193" r:id="rId91" display="pw:\\pw.planservi.com.br:PROJETOS\Documents\C0849 - DER\40_Emissao\03_GRD\0-GRDs_Enviadas DER\5ºMEDIÇÃO\MR.DER-0240_22\" xr:uid="{00000000-0004-0000-0C00-00005A000000}"/>
    <hyperlink ref="R194" r:id="rId92" display="pw:\\pw.planservi.com.br:PROJETOS\Documents\C0849 - DER\40_Emissao\03_GRD\0-GRDs_Enviadas DER\5ºMEDIÇÃO\MR.DER-0240_22\" xr:uid="{00000000-0004-0000-0C00-00005B000000}"/>
    <hyperlink ref="R195" r:id="rId93" display="pw:\\pw.planservi.com.br:PROJETOS\Documents\C0849 - DER\40_Emissao\03_GRD\0-GRDs_Enviadas DER\5ºMEDIÇÃO\MR.DER-0240_22\" xr:uid="{00000000-0004-0000-0C00-00005C000000}"/>
    <hyperlink ref="R196" r:id="rId94" display="pw:\\pw.planservi.com.br:PROJETOS\Documents\C0849 - DER\40_Emissao\03_GRD\0-GRDs_Enviadas DER\5ºMEDIÇÃO\MR.DER-0240_22\" xr:uid="{00000000-0004-0000-0C00-00005D000000}"/>
    <hyperlink ref="U22" r:id="rId95" display="pw:\\pw.planservi.com.br:PROJETOS\Documents\C0849 - DER\30_Producao\13-F11 – SP 250 - km 102,28-141,74\05_Geot\05.00_R031\2022 12 21-R-031_RevA2_G14.doc" xr:uid="{00000000-0004-0000-0C00-00005E000000}"/>
    <hyperlink ref="U23:U50" r:id="rId96" display="pw:\\pw.planservi.com.br:PROJETOS\Documents\C0849 - DER\30_Producao\13-F11 – SP 250 - km 102,28-141,74\05_Geot\05.00_R031\2022 12 21-R-031_RevA2_G14.doc" xr:uid="{00000000-0004-0000-0C00-00005F000000}"/>
    <hyperlink ref="O68" r:id="rId97" display="pw:\\pw.planservi.com.br:PROJETOS\Documents\C0849 - DER\30_Producao\13-F11 – SP 250 - km 102,28-141,74\05_Geot\05.00_R031\2022 12 22-R-031_RevisãoA1-G13.doc" xr:uid="{00000000-0004-0000-0C00-000060000000}"/>
    <hyperlink ref="O69" r:id="rId98" display="pw:\\pw.planservi.com.br:PROJETOS\Documents\C0849 - DER\30_Producao\13-F11 – SP 250 - km 102,28-141,74\05_Geot\05.00_R031\2022 12 22-R-031_RevisãoA1-G13.doc" xr:uid="{00000000-0004-0000-0C00-000061000000}"/>
    <hyperlink ref="O78" r:id="rId99" display="pw:\\pw.planservi.com.br:PROJETOS\Documents\C0849 - DER\30_Producao\13-F11 – SP 250 - km 102,28-141,74\06_Pavi\06.00_R031\2022 12 22-R-031_RevisãoA1-P09-501.doc" xr:uid="{00000000-0004-0000-0C00-000062000000}"/>
    <hyperlink ref="R78" r:id="rId100" display="pw:\\pw.planservi.com.br:PROJETOS\Documents\C0849 - DER\40_Emissao\03_GRD\0-GRDs_Enviadas DER\6ºMEDIÇÃO\MR.DER-0255_23\" xr:uid="{00000000-0004-0000-0C00-000063000000}"/>
    <hyperlink ref="AD79" r:id="rId101" display="pw:\\pw.planservi.com.br:PROJETOS\Documents\C0849 - DER\40_Emissao\03_GRD\0-GRDs_Enviadas DER\6ºMEDIÇÃO\MR.DER-0255_23\" xr:uid="{00000000-0004-0000-0C00-000064000000}"/>
    <hyperlink ref="L183" r:id="rId102" display="pw:\\pw.planservi.com.br:PROJETOS\Documents\C0849 - DER\40_Emissao\03_GRD\0-GRDs_Enviadas DER\6ºMEDIÇÃO\MR.DER-0266_23\" xr:uid="{00000000-0004-0000-0C00-000065000000}"/>
    <hyperlink ref="L184" r:id="rId103" display="pw:\\pw.planservi.com.br:PROJETOS\Documents\C0849 - DER\40_Emissao\03_GRD\0-GRDs_Enviadas DER\6ºMEDIÇÃO\MR.DER-0266_23\" xr:uid="{00000000-0004-0000-0C00-000066000000}"/>
    <hyperlink ref="L185" r:id="rId104" display="pw:\\pw.planservi.com.br:PROJETOS\Documents\C0849 - DER\40_Emissao\03_GRD\0-GRDs_Enviadas DER\6ºMEDIÇÃO\MR.DER-0266_23\" xr:uid="{00000000-0004-0000-0C00-000067000000}"/>
    <hyperlink ref="L186" r:id="rId105" display="pw:\\pw.planservi.com.br:PROJETOS\Documents\C0849 - DER\40_Emissao\03_GRD\0-GRDs_Enviadas DER\6ºMEDIÇÃO\MR.DER-0266_23\" xr:uid="{00000000-0004-0000-0C00-000068000000}"/>
    <hyperlink ref="L51" r:id="rId106" display="pw:\\pw.planservi.com.br:PROJETOS\Documents\C0849 - DER\40_Emissao\03_GRD\0-GRDs_Enviadas DER\6ºMEDIÇÃO\MR.DER-0268_23\" xr:uid="{00000000-0004-0000-0C00-000069000000}"/>
    <hyperlink ref="L52" r:id="rId107" display="pw:\\pw.planservi.com.br:PROJETOS\Documents\C0849 - DER\40_Emissao\03_GRD\0-GRDs_Enviadas DER\6ºMEDIÇÃO\MR.DER-0268_23\" xr:uid="{00000000-0004-0000-0C00-00006A000000}"/>
    <hyperlink ref="L53" r:id="rId108" display="pw:\\pw.planservi.com.br:PROJETOS\Documents\C0849 - DER\40_Emissao\03_GRD\0-GRDs_Enviadas DER\6ºMEDIÇÃO\MR.DER-0268_23\" xr:uid="{00000000-0004-0000-0C00-00006B000000}"/>
    <hyperlink ref="L54" r:id="rId109" display="pw:\\pw.planservi.com.br:PROJETOS\Documents\C0849 - DER\40_Emissao\03_GRD\0-GRDs_Enviadas DER\6ºMEDIÇÃO\MR.DER-0268_23\" xr:uid="{00000000-0004-0000-0C00-00006C000000}"/>
    <hyperlink ref="L55" r:id="rId110" display="pw:\\pw.planservi.com.br:PROJETOS\Documents\C0849 - DER\40_Emissao\03_GRD\0-GRDs_Enviadas DER\6ºMEDIÇÃO\MR.DER-0268_23\" xr:uid="{00000000-0004-0000-0C00-00006D000000}"/>
    <hyperlink ref="L56" r:id="rId111" display="pw:\\pw.planservi.com.br:PROJETOS\Documents\C0849 - DER\40_Emissao\03_GRD\0-GRDs_Enviadas DER\6ºMEDIÇÃO\MR.DER-0268_23\" xr:uid="{00000000-0004-0000-0C00-00006E000000}"/>
    <hyperlink ref="L57" r:id="rId112" display="pw:\\pw.planservi.com.br:PROJETOS\Documents\C0849 - DER\40_Emissao\03_GRD\0-GRDs_Enviadas DER\6ºMEDIÇÃO\MR.DER-0268_23\" xr:uid="{00000000-0004-0000-0C00-00006F000000}"/>
    <hyperlink ref="L58" r:id="rId113" display="pw:\\pw.planservi.com.br:PROJETOS\Documents\C0849 - DER\40_Emissao\03_GRD\0-GRDs_Enviadas DER\6ºMEDIÇÃO\MR.DER-0268_23\" xr:uid="{00000000-0004-0000-0C00-000070000000}"/>
    <hyperlink ref="L59" r:id="rId114" display="pw:\\pw.planservi.com.br:PROJETOS\Documents\C0849 - DER\40_Emissao\03_GRD\0-GRDs_Enviadas DER\6ºMEDIÇÃO\MR.DER-0268_23\" xr:uid="{00000000-0004-0000-0C00-000071000000}"/>
    <hyperlink ref="L60" r:id="rId115" display="pw:\\pw.planservi.com.br:PROJETOS\Documents\C0849 - DER\40_Emissao\03_GRD\0-GRDs_Enviadas DER\6ºMEDIÇÃO\MR.DER-0268_23\" xr:uid="{00000000-0004-0000-0C00-000072000000}"/>
    <hyperlink ref="L61" r:id="rId116" display="pw:\\pw.planservi.com.br:PROJETOS\Documents\C0849 - DER\40_Emissao\03_GRD\0-GRDs_Enviadas DER\6ºMEDIÇÃO\MR.DER-0269_23\" xr:uid="{00000000-0004-0000-0C00-000073000000}"/>
    <hyperlink ref="L62" r:id="rId117" display="pw:\\pw.planservi.com.br:PROJETOS\Documents\C0849 - DER\40_Emissao\03_GRD\0-GRDs_Enviadas DER\6ºMEDIÇÃO\MR.DER-0269_23\" xr:uid="{00000000-0004-0000-0C00-000074000000}"/>
    <hyperlink ref="L63" r:id="rId118" display="pw:\\pw.planservi.com.br:PROJETOS\Documents\C0849 - DER\40_Emissao\03_GRD\0-GRDs_Enviadas DER\6ºMEDIÇÃO\MR.DER-0269_23\" xr:uid="{00000000-0004-0000-0C00-000075000000}"/>
    <hyperlink ref="L64" r:id="rId119" display="pw:\\pw.planservi.com.br:PROJETOS\Documents\C0849 - DER\40_Emissao\03_GRD\0-GRDs_Enviadas DER\6ºMEDIÇÃO\MR.DER-0269_23\" xr:uid="{00000000-0004-0000-0C00-000076000000}"/>
    <hyperlink ref="L65" r:id="rId120" display="pw:\\pw.planservi.com.br:PROJETOS\Documents\C0849 - DER\40_Emissao\03_GRD\0-GRDs_Enviadas DER\6ºMEDIÇÃO\MR.DER-0269_23\" xr:uid="{00000000-0004-0000-0C00-000077000000}"/>
    <hyperlink ref="R209" r:id="rId121" display="pw:\\pw.planservi.com.br:PROJETOS\Documents\C0849 - DER\40_Emissao\03_GRD\0-GRDs_Enviadas DER\6ºMEDIÇÃO\MR.DER-0285_23\" xr:uid="{00000000-0004-0000-0C00-000078000000}"/>
    <hyperlink ref="R210" r:id="rId122" display="pw:\\pw.planservi.com.br:PROJETOS\Documents\C0849 - DER\40_Emissao\03_GRD\0-GRDs_Enviadas DER\6ºMEDIÇÃO\MR.DER-0285_23\" xr:uid="{00000000-0004-0000-0C00-000079000000}"/>
    <hyperlink ref="R211" r:id="rId123" display="pw:\\pw.planservi.com.br:PROJETOS\Documents\C0849 - DER\40_Emissao\03_GRD\0-GRDs_Enviadas DER\6ºMEDIÇÃO\MR.DER-0285_23\" xr:uid="{00000000-0004-0000-0C00-00007A000000}"/>
    <hyperlink ref="R212" r:id="rId124" display="pw:\\pw.planservi.com.br:PROJETOS\Documents\C0849 - DER\40_Emissao\03_GRD\0-GRDs_Enviadas DER\6ºMEDIÇÃO\MR.DER-0285_23\" xr:uid="{00000000-0004-0000-0C00-00007B000000}"/>
    <hyperlink ref="R213" r:id="rId125" display="pw:\\pw.planservi.com.br:PROJETOS\Documents\C0849 - DER\40_Emissao\03_GRD\0-GRDs_Enviadas DER\6ºMEDIÇÃO\MR.DER-0285_23\" xr:uid="{00000000-0004-0000-0C00-00007C000000}"/>
    <hyperlink ref="R214" r:id="rId126" display="pw:\\pw.planservi.com.br:PROJETOS\Documents\C0849 - DER\40_Emissao\03_GRD\0-GRDs_Enviadas DER\6ºMEDIÇÃO\MR.DER-0285_23\" xr:uid="{00000000-0004-0000-0C00-00007D000000}"/>
    <hyperlink ref="R215" r:id="rId127" display="pw:\\pw.planservi.com.br:PROJETOS\Documents\C0849 - DER\40_Emissao\03_GRD\0-GRDs_Enviadas DER\6ºMEDIÇÃO\MR.DER-0285_23\" xr:uid="{00000000-0004-0000-0C00-00007E000000}"/>
    <hyperlink ref="R216" r:id="rId128" display="pw:\\pw.planservi.com.br:PROJETOS\Documents\C0849 - DER\40_Emissao\03_GRD\0-GRDs_Enviadas DER\6ºMEDIÇÃO\MR.DER-0285_23\" xr:uid="{00000000-0004-0000-0C00-00007F000000}"/>
    <hyperlink ref="R217" r:id="rId129" display="pw:\\pw.planservi.com.br:PROJETOS\Documents\C0849 - DER\40_Emissao\03_GRD\0-GRDs_Enviadas DER\6ºMEDIÇÃO\MR.DER-0285_23\" xr:uid="{00000000-0004-0000-0C00-000080000000}"/>
    <hyperlink ref="R218" r:id="rId130" display="pw:\\pw.planservi.com.br:PROJETOS\Documents\C0849 - DER\40_Emissao\03_GRD\0-GRDs_Enviadas DER\6ºMEDIÇÃO\MR.DER-0285_23\" xr:uid="{00000000-0004-0000-0C00-000081000000}"/>
    <hyperlink ref="R68" r:id="rId131" display="pw:\\pw.planservi.com.br:PROJETOS\Documents\C0849 - DER\40_Emissao\03_GRD\0-GRDs_Enviadas DER\6ºMEDIÇÃO\MR.DER-0291_23\" xr:uid="{00000000-0004-0000-0C00-000082000000}"/>
    <hyperlink ref="R69" r:id="rId132" display="pw:\\pw.planservi.com.br:PROJETOS\Documents\C0849 - DER\40_Emissao\03_GRD\0-GRDs_Enviadas DER\6ºMEDIÇÃO\MR.DER-0291_23\" xr:uid="{00000000-0004-0000-0C00-000083000000}"/>
    <hyperlink ref="L188" r:id="rId133" display="pw:\\pw.planservi.com.br:PROJETOS\Documents\C0849 - DER\40_Emissao\03_GRD\0-GRDs_Enviadas DER\6ºMEDIÇÃO\MR.DER-0294_23\" xr:uid="{00000000-0004-0000-0C00-000084000000}"/>
    <hyperlink ref="L189" r:id="rId134" display="pw:\\pw.planservi.com.br:PROJETOS\Documents\C0849 - DER\40_Emissao\03_GRD\0-GRDs_Enviadas DER\6ºMEDIÇÃO\MR.DER-0294_23\" xr:uid="{00000000-0004-0000-0C00-000085000000}"/>
    <hyperlink ref="L190" r:id="rId135" display="pw:\\pw.planservi.com.br:PROJETOS\Documents\C0849 - DER\40_Emissao\03_GRD\0-GRDs_Enviadas DER\6ºMEDIÇÃO\MR.DER-0294_23\" xr:uid="{00000000-0004-0000-0C00-000086000000}"/>
    <hyperlink ref="L191" r:id="rId136" display="pw:\\pw.planservi.com.br:PROJETOS\Documents\C0849 - DER\40_Emissao\03_GRD\0-GRDs_Enviadas DER\6ºMEDIÇÃO\MR.DER-0294_23\" xr:uid="{00000000-0004-0000-0C00-000087000000}"/>
    <hyperlink ref="U78" r:id="rId137" display="pw:\\pw.planservi.com.br:PROJETOS\Documents\C0849 - DER\30_Producao\13-F11 – SP 250 - km 102,28-141,74\06_Pavi\06.00_R031\2023 01 11-R-031_RevisãoA-P09-501.doc" xr:uid="{00000000-0004-0000-0C00-000088000000}"/>
    <hyperlink ref="AJ79" r:id="rId138" display="pw:\\pw.planservi.com.br:PROJETOS\Documents\C0849 - DER\40_Emissao\03_GRD\0-GRDs_Enviadas DER\7ºMEDIÇÃO\MR.DER-0338_23\" xr:uid="{00000000-0004-0000-0C00-000089000000}"/>
    <hyperlink ref="AS79" r:id="rId139" display="pw:\\pw.planservi.com.br:PROJETOS\Documents\C0849 - DER\30_Producao\13-F11 – SP 250 - km 102,28-141,74\06_Pavi\06.00_R031\2023 03 02-R-031_RevisãoC-P09-502.doc" xr:uid="{00000000-0004-0000-0C00-00008A000000}"/>
    <hyperlink ref="R178" r:id="rId140" display="pw:\\pw.planservi.com.br:PROJETOS\Documents\C0849 - DER\40_Emissao\03_GRD\0-GRDs_Enviadas DER\13ºMEDIÇÃO-26-07-23 A 25-08-23\MR.DER-0427_23\" xr:uid="{00000000-0004-0000-0C00-00008B000000}"/>
    <hyperlink ref="R179" r:id="rId141" display="pw:\\pw.planservi.com.br:PROJETOS\Documents\C0849 - DER\40_Emissao\03_GRD\0-GRDs_Enviadas DER\13ºMEDIÇÃO-26-07-23 A 25-08-23\MR.DER-0427_23\" xr:uid="{00000000-0004-0000-0C00-00008C000000}"/>
    <hyperlink ref="R180" r:id="rId142" display="pw:\\pw.planservi.com.br:PROJETOS\Documents\C0849 - DER\40_Emissao\03_GRD\0-GRDs_Enviadas DER\13ºMEDIÇÃO-26-07-23 A 25-08-23\MR.DER-0427_23\" xr:uid="{00000000-0004-0000-0C00-00008D000000}"/>
    <hyperlink ref="R181" r:id="rId143" display="pw:\\pw.planservi.com.br:PROJETOS\Documents\C0849 - DER\40_Emissao\03_GRD\0-GRDs_Enviadas DER\13ºMEDIÇÃO-26-07-23 A 25-08-23\MR.DER-0427_23\" xr:uid="{00000000-0004-0000-0C00-00008E000000}"/>
    <hyperlink ref="R183" r:id="rId144" display="pw:\\pw.planservi.com.br:PROJETOS\Documents\C0849 - DER\40_Emissao\03_GRD\0-GRDs_Enviadas DER\13ºMEDIÇÃO-26-07-23 A 25-08-23\MR.DER-0427_23\" xr:uid="{00000000-0004-0000-0C00-00008F000000}"/>
    <hyperlink ref="R184" r:id="rId145" display="pw:\\pw.planservi.com.br:PROJETOS\Documents\C0849 - DER\40_Emissao\03_GRD\0-GRDs_Enviadas DER\13ºMEDIÇÃO-26-07-23 A 25-08-23\MR.DER-0427_23\" xr:uid="{00000000-0004-0000-0C00-000090000000}"/>
    <hyperlink ref="R185" r:id="rId146" display="pw:\\pw.planservi.com.br:PROJETOS\Documents\C0849 - DER\40_Emissao\03_GRD\0-GRDs_Enviadas DER\13ºMEDIÇÃO-26-07-23 A 25-08-23\MR.DER-0427_23\" xr:uid="{00000000-0004-0000-0C00-000091000000}"/>
    <hyperlink ref="R186" r:id="rId147" display="pw:\\pw.planservi.com.br:PROJETOS\Documents\C0849 - DER\40_Emissao\03_GRD\0-GRDs_Enviadas DER\13ºMEDIÇÃO-26-07-23 A 25-08-23\MR.DER-0427_23\" xr:uid="{00000000-0004-0000-0C00-000092000000}"/>
    <hyperlink ref="R188" r:id="rId148" display="pw:\\pw.planservi.com.br:PROJETOS\Documents\C0849 - DER\40_Emissao\03_GRD\0-GRDs_Enviadas DER\13ºMEDIÇÃO-26-07-23 A 25-08-23\MR.DER-0427_23\" xr:uid="{00000000-0004-0000-0C00-000093000000}"/>
    <hyperlink ref="R189" r:id="rId149" display="pw:\\pw.planservi.com.br:PROJETOS\Documents\C0849 - DER\40_Emissao\03_GRD\0-GRDs_Enviadas DER\13ºMEDIÇÃO-26-07-23 A 25-08-23\MR.DER-0427_23\" xr:uid="{00000000-0004-0000-0C00-000094000000}"/>
    <hyperlink ref="R190" r:id="rId150" display="pw:\\pw.planservi.com.br:PROJETOS\Documents\C0849 - DER\40_Emissao\03_GRD\0-GRDs_Enviadas DER\13ºMEDIÇÃO-26-07-23 A 25-08-23\MR.DER-0427_23\" xr:uid="{00000000-0004-0000-0C00-000095000000}"/>
    <hyperlink ref="R191" r:id="rId151" display="pw:\\pw.planservi.com.br:PROJETOS\Documents\C0849 - DER\40_Emissao\03_GRD\0-GRDs_Enviadas DER\13ºMEDIÇÃO-26-07-23 A 25-08-23\MR.DER-0427_23\" xr:uid="{00000000-0004-0000-0C00-000096000000}"/>
    <hyperlink ref="X193" r:id="rId152" display="pw:\\pw.planservi.com.br:PROJETOS\Documents\C0849 - DER\40_Emissao\03_GRD\0-GRDs_Enviadas DER\13ºMEDIÇÃO-26-07-23 A 25-08-23\MR.DER-0427_23\" xr:uid="{00000000-0004-0000-0C00-000097000000}"/>
    <hyperlink ref="X194" r:id="rId153" display="pw:\\pw.planservi.com.br:PROJETOS\Documents\C0849 - DER\40_Emissao\03_GRD\0-GRDs_Enviadas DER\13ºMEDIÇÃO-26-07-23 A 25-08-23\MR.DER-0427_23\" xr:uid="{00000000-0004-0000-0C00-000098000000}"/>
    <hyperlink ref="X195" r:id="rId154" display="pw:\\pw.planservi.com.br:PROJETOS\Documents\C0849 - DER\40_Emissao\03_GRD\0-GRDs_Enviadas DER\13ºMEDIÇÃO-26-07-23 A 25-08-23\MR.DER-0427_23\" xr:uid="{00000000-0004-0000-0C00-000099000000}"/>
    <hyperlink ref="X196" r:id="rId155" display="pw:\\pw.planservi.com.br:PROJETOS\Documents\C0849 - DER\40_Emissao\03_GRD\0-GRDs_Enviadas DER\13ºMEDIÇÃO-26-07-23 A 25-08-23\MR.DER-0427_23\" xr:uid="{00000000-0004-0000-0C00-00009A000000}"/>
    <hyperlink ref="X68" r:id="rId156" display="pw:\\pw.planservi.com.br:PROJETOS\Documents\C0849 - DER\40_Emissao\03_GRD\0-GRDs_Enviadas DER\13ºMEDIÇÃO-26-07-23 A 25-08-23\MR.DER-0416_23\" xr:uid="{00000000-0004-0000-0C00-00009B000000}"/>
    <hyperlink ref="X69" r:id="rId157" display="pw:\\pw.planservi.com.br:PROJETOS\Documents\C0849 - DER\40_Emissao\03_GRD\0-GRDs_Enviadas DER\13ºMEDIÇÃO-26-07-23 A 25-08-23\MR.DER-0416_23\" xr:uid="{00000000-0004-0000-0C00-00009C000000}"/>
    <hyperlink ref="U68" r:id="rId158" display="pw:\\pw.planservi.com.br:PROJETOS\Documents\C0849 - DER\30_Producao\13-F11 – SP 250 - km 102,28-141,74\05_Geot\05.00_R031\2023 01 23-R-031_RevisãoA-G13.doc" xr:uid="{00000000-0004-0000-0C00-00009D000000}"/>
    <hyperlink ref="U69" r:id="rId159" display="pw:\\pw.planservi.com.br:PROJETOS\Documents\C0849 - DER\30_Producao\13-F11 – SP 250 - km 102,28-141,74\05_Geot\05.00_R031\2023 01 23-R-031_RevisãoA-G13.doc" xr:uid="{00000000-0004-0000-0C00-00009E000000}"/>
    <hyperlink ref="AA68" r:id="rId160" display="pw:\\pw.planservi.com.br:PROJETOS\Documents\C0849 - DER\30_Producao\13-F11 – SP 250 - km 102,28-141,74\05_Geot\05.00_R031\2023 07 19 SP250-R-031_RevisãoB1-G13.doc" xr:uid="{00000000-0004-0000-0C00-00009F000000}"/>
    <hyperlink ref="AA69" r:id="rId161" display="pw:\\pw.planservi.com.br:PROJETOS\Documents\C0849 - DER\30_Producao\13-F11 – SP 250 - km 102,28-141,74\05_Geot\05.00_R031\2023 07 19 SP250-R-031_RevisãoB1-G13.doc" xr:uid="{00000000-0004-0000-0C00-0000A0000000}"/>
    <hyperlink ref="AM79" r:id="rId162" display="pw:\\pw.planservi.com.br:PROJETOS\Documents\C0849 - DER\30_Producao\13-F11 – SP 250 - km 102,28-141,74\06_Pavi\06.00_R031\2023 02 17-R-031_RevisãoC1-P09-502.doc" xr:uid="{00000000-0004-0000-0C00-0000A1000000}"/>
    <hyperlink ref="AG79" r:id="rId163" display="pw:\\pw.planservi.com.br:PROJETOS\Documents\C0849 - DER\30_Producao\13-F11 – SP 250 - km 102,28-141,74\06_Pavi\06.00_R031\2023 01 10-R-031_RevisãoB-P09-502.doc" xr:uid="{00000000-0004-0000-0C00-0000A2000000}"/>
    <hyperlink ref="X202" r:id="rId164" display="pw:\\pw.planservi.com.br:PROJETOS\Documents\C0849 - DER\40_Emissao\03_GRD\0-GRDs_Enviadas DER\17ºMEDIÇÃO-26-10-23 A 25-12-23\MR.DER-0493_23-Entrega Final\" xr:uid="{00000000-0004-0000-0C00-0000A3000000}"/>
    <hyperlink ref="X203" r:id="rId165" display="pw:\\pw.planservi.com.br:PROJETOS\Documents\C0849 - DER\40_Emissao\03_GRD\0-GRDs_Enviadas DER\17ºMEDIÇÃO-26-10-23 A 25-12-23\MR.DER-0493_23-Entrega Final\" xr:uid="{00000000-0004-0000-0C00-0000A4000000}"/>
    <hyperlink ref="X78" r:id="rId166" display="pw:\\pw.planservi.com.br:PROJETOS\Documents\C0849 - DER\40_Emissao\03_GRD\0-GRDs_Enviadas DER\17ºMEDIÇÃO-26-10-23 A 25-12-23\MR.DER-0493_23-Entrega Final\" xr:uid="{00000000-0004-0000-0C00-0000A5000000}"/>
    <hyperlink ref="AV79" r:id="rId167" display="pw:\\pw.planservi.com.br:PROJETOS\Documents\C0849 - DER\40_Emissao\03_GRD\0-GRDs_Enviadas DER\17ºMEDIÇÃO-26-10-23 A 25-12-23\MR.DER-0493_23-Entrega Final\" xr:uid="{00000000-0004-0000-0C00-0000A6000000}"/>
    <hyperlink ref="X178" r:id="rId168" display="pw:\\SRVPW3.pls.planservi.com.br:Projetos\Documents\C0849 - DER\40_Emissao\03_GRD\0-GRDs_Enviadas DER\20ºMEDIÇÃO-26-02-2024 A 25-03-24\MR.DER-0567_24\" xr:uid="{00000000-0004-0000-0C00-0000A7000000}"/>
    <hyperlink ref="X179" r:id="rId169" display="pw:\\SRVPW3.pls.planservi.com.br:Projetos\Documents\C0849 - DER\40_Emissao\03_GRD\0-GRDs_Enviadas DER\20ºMEDIÇÃO-26-02-2024 A 25-03-24\MR.DER-0567_24\" xr:uid="{00000000-0004-0000-0C00-0000A8000000}"/>
    <hyperlink ref="X180" r:id="rId170" display="pw:\\SRVPW3.pls.planservi.com.br:Projetos\Documents\C0849 - DER\40_Emissao\03_GRD\0-GRDs_Enviadas DER\20ºMEDIÇÃO-26-02-2024 A 25-03-24\MR.DER-0567_24\" xr:uid="{00000000-0004-0000-0C00-0000A9000000}"/>
    <hyperlink ref="X181" r:id="rId171" display="pw:\\SRVPW3.pls.planservi.com.br:Projetos\Documents\C0849 - DER\40_Emissao\03_GRD\0-GRDs_Enviadas DER\20ºMEDIÇÃO-26-02-2024 A 25-03-24\MR.DER-0567_24\" xr:uid="{00000000-0004-0000-0C00-0000AA000000}"/>
    <hyperlink ref="L182" r:id="rId172" display="pw:\\SRVPW3.pls.planservi.com.br:Projetos\Documents\C0849 - DER\40_Emissao\03_GRD\0-GRDs_Enviadas DER\20ºMEDIÇÃO-26-02-2024 A 25-03-24\MR.DER-0567_24\" xr:uid="{00000000-0004-0000-0C00-0000AB000000}"/>
    <hyperlink ref="X183" r:id="rId173" display="pw:\\SRVPW3.pls.planservi.com.br:Projetos\Documents\C0849 - DER\40_Emissao\03_GRD\0-GRDs_Enviadas DER\20ºMEDIÇÃO-26-02-2024 A 25-03-24\MR.DER-0568_24\" xr:uid="{00000000-0004-0000-0C00-0000AC000000}"/>
    <hyperlink ref="X186" r:id="rId174" display="pw:\\SRVPW3.pls.planservi.com.br:Projetos\Documents\C0849 - DER\40_Emissao\03_GRD\0-GRDs_Enviadas DER\20ºMEDIÇÃO-26-02-2024 A 25-03-24\MR.DER-0568_24\" xr:uid="{00000000-0004-0000-0C00-0000AD000000}"/>
    <hyperlink ref="X185" r:id="rId175" display="pw:\\SRVPW3.pls.planservi.com.br:Projetos\Documents\C0849 - DER\40_Emissao\03_GRD\0-GRDs_Enviadas DER\20ºMEDIÇÃO-26-02-2024 A 25-03-24\MR.DER-0568_24\" xr:uid="{00000000-0004-0000-0C00-0000AE000000}"/>
    <hyperlink ref="X184" r:id="rId176" display="pw:\\SRVPW3.pls.planservi.com.br:Projetos\Documents\C0849 - DER\40_Emissao\03_GRD\0-GRDs_Enviadas DER\20ºMEDIÇÃO-26-02-2024 A 25-03-24\MR.DER-0568_24\" xr:uid="{00000000-0004-0000-0C00-0000AF000000}"/>
    <hyperlink ref="L187" r:id="rId177" display="pw:\\SRVPW3.pls.planservi.com.br:Projetos\Documents\C0849 - DER\40_Emissao\03_GRD\0-GRDs_Enviadas DER\20ºMEDIÇÃO-26-02-2024 A 25-03-24\MR.DER-0568_24\" xr:uid="{00000000-0004-0000-0C00-0000B0000000}"/>
    <hyperlink ref="X188" r:id="rId178" display="pw:\\SRVPW3.pls.planservi.com.br:Projetos\Documents\C0849 - DER\40_Emissao\03_GRD\0-GRDs_Enviadas DER\20ºMEDIÇÃO-26-02-2024 A 25-03-24\MR.DER-0569_24\" xr:uid="{00000000-0004-0000-0C00-0000B1000000}"/>
    <hyperlink ref="X189" r:id="rId179" display="pw:\\SRVPW3.pls.planservi.com.br:Projetos\Documents\C0849 - DER\40_Emissao\03_GRD\0-GRDs_Enviadas DER\20ºMEDIÇÃO-26-02-2024 A 25-03-24\MR.DER-0569_24\" xr:uid="{00000000-0004-0000-0C00-0000B2000000}"/>
    <hyperlink ref="X190" r:id="rId180" display="pw:\\SRVPW3.pls.planservi.com.br:Projetos\Documents\C0849 - DER\40_Emissao\03_GRD\0-GRDs_Enviadas DER\20ºMEDIÇÃO-26-02-2024 A 25-03-24\MR.DER-0569_24\" xr:uid="{00000000-0004-0000-0C00-0000B3000000}"/>
    <hyperlink ref="X191" r:id="rId181" display="pw:\\SRVPW3.pls.planservi.com.br:Projetos\Documents\C0849 - DER\40_Emissao\03_GRD\0-GRDs_Enviadas DER\20ºMEDIÇÃO-26-02-2024 A 25-03-24\MR.DER-0569_24\" xr:uid="{00000000-0004-0000-0C00-0000B4000000}"/>
    <hyperlink ref="L192" r:id="rId182" display="pw:\\SRVPW3.pls.planservi.com.br:Projetos\Documents\C0849 - DER\40_Emissao\03_GRD\0-GRDs_Enviadas DER\20ºMEDIÇÃO-26-02-2024 A 25-03-24\MR.DER-0569_24\" xr:uid="{00000000-0004-0000-0C00-0000B5000000}"/>
    <hyperlink ref="AD193" r:id="rId183" display="pw:\\SRVPW3.pls.planservi.com.br:Projetos\Documents\C0849 - DER\40_Emissao\03_GRD\0-GRDs_Enviadas DER\20ºMEDIÇÃO-26-02-2024 A 25-03-24\MR.DER-0570_24\" xr:uid="{00000000-0004-0000-0C00-0000B6000000}"/>
    <hyperlink ref="AD195" r:id="rId184" display="pw:\\SRVPW3.pls.planservi.com.br:Projetos\Documents\C0849 - DER\40_Emissao\03_GRD\0-GRDs_Enviadas DER\20ºMEDIÇÃO-26-02-2024 A 25-03-24\MR.DER-0570_24\" xr:uid="{00000000-0004-0000-0C00-0000B7000000}"/>
    <hyperlink ref="AD194" r:id="rId185" display="pw:\\SRVPW3.pls.planservi.com.br:Projetos\Documents\C0849 - DER\40_Emissao\03_GRD\0-GRDs_Enviadas DER\20ºMEDIÇÃO-26-02-2024 A 25-03-24\MR.DER-0570_24\" xr:uid="{00000000-0004-0000-0C00-0000B8000000}"/>
    <hyperlink ref="AD196" r:id="rId186" display="pw:\\SRVPW3.pls.planservi.com.br:Projetos\Documents\C0849 - DER\40_Emissao\03_GRD\0-GRDs_Enviadas DER\20ºMEDIÇÃO-26-02-2024 A 25-03-24\MR.DER-0570_24\" xr:uid="{00000000-0004-0000-0C00-0000B9000000}"/>
    <hyperlink ref="AD178" r:id="rId187" display="pw:\\SRVPW3.pls.planservi.com.br:Projetos\Documents\C0849 - DER\40_Emissao\03_GRD\0-GRDs_Enviadas DER\21ºMEDIÇÃO-26-03-2024 A 25-04-24\MR.DER-0592_24\" xr:uid="{00000000-0004-0000-0C00-0000BA000000}"/>
    <hyperlink ref="AD179" r:id="rId188" display="pw:\\SRVPW3.pls.planservi.com.br:Projetos\Documents\C0849 - DER\40_Emissao\03_GRD\0-GRDs_Enviadas DER\21ºMEDIÇÃO-26-03-2024 A 25-04-24\MR.DER-0592_24\" xr:uid="{00000000-0004-0000-0C00-0000BB000000}"/>
    <hyperlink ref="AD180" r:id="rId189" display="pw:\\SRVPW3.pls.planservi.com.br:Projetos\Documents\C0849 - DER\40_Emissao\03_GRD\0-GRDs_Enviadas DER\21ºMEDIÇÃO-26-03-2024 A 25-04-24\MR.DER-0592_24\" xr:uid="{00000000-0004-0000-0C00-0000BC000000}"/>
    <hyperlink ref="AD181" r:id="rId190" display="pw:\\SRVPW3.pls.planservi.com.br:Projetos\Documents\C0849 - DER\40_Emissao\03_GRD\0-GRDs_Enviadas DER\21ºMEDIÇÃO-26-03-2024 A 25-04-24\MR.DER-0592_24\" xr:uid="{00000000-0004-0000-0C00-0000BD000000}"/>
    <hyperlink ref="AD183" r:id="rId191" display="pw:\\SRVPW3.pls.planservi.com.br:Projetos\Documents\C0849 - DER\40_Emissao\03_GRD\0-GRDs_Enviadas DER\21ºMEDIÇÃO-26-03-2024 A 25-04-24\MR.DER-0591_24\" xr:uid="{00000000-0004-0000-0C00-0000BE000000}"/>
    <hyperlink ref="AD184:AD186" r:id="rId192" display="pw:\\SRVPW3.pls.planservi.com.br:Projetos\Documents\C0849 - DER\40_Emissao\03_GRD\0-GRDs_Enviadas DER\21ºMEDIÇÃO-26-03-2024 A 25-04-24\MR.DER-0591_24\" xr:uid="{00000000-0004-0000-0C00-0000BF000000}"/>
    <hyperlink ref="AJ193" r:id="rId193" display="pw:\\SRVPW3.pls.planservi.com.br:Projetos\Documents\C0849 - DER\40_Emissao\03_GRD\0-GRDs_Enviadas DER\21ºMEDIÇÃO-26-03-2024 A 25-04-24\MR.DER-0589_24\" xr:uid="{00000000-0004-0000-0C00-0000C0000000}"/>
    <hyperlink ref="AJ196" r:id="rId194" display="pw:\\SRVPW3.pls.planservi.com.br:Projetos\Documents\C0849 - DER\40_Emissao\03_GRD\0-GRDs_Enviadas DER\21ºMEDIÇÃO-26-03-2024 A 25-04-24\MR.DER-0589_24\" xr:uid="{00000000-0004-0000-0C00-0000C1000000}"/>
    <hyperlink ref="AJ194" r:id="rId195" display="pw:\\SRVPW3.pls.planservi.com.br:Projetos\Documents\C0849 - DER\40_Emissao\03_GRD\0-GRDs_Enviadas DER\21ºMEDIÇÃO-26-03-2024 A 25-04-24\MR.DER-0589_24\" xr:uid="{00000000-0004-0000-0C00-0000C2000000}"/>
    <hyperlink ref="AD188" r:id="rId196" display="pw:\\SRVPW3.pls.planservi.com.br:Projetos\Documents\C0849 - DER\40_Emissao\03_GRD\0-GRDs_Enviadas DER\21ºMEDIÇÃO-26-03-2024 A 25-04-24\MR.DER-0590_24\" xr:uid="{00000000-0004-0000-0C00-0000C3000000}"/>
    <hyperlink ref="AD189" r:id="rId197" display="pw:\\SRVPW3.pls.planservi.com.br:Projetos\Documents\C0849 - DER\40_Emissao\03_GRD\0-GRDs_Enviadas DER\21ºMEDIÇÃO-26-03-2024 A 25-04-24\MR.DER-0590_24\" xr:uid="{00000000-0004-0000-0C00-0000C4000000}"/>
    <hyperlink ref="AD190" r:id="rId198" display="pw:\\SRVPW3.pls.planservi.com.br:Projetos\Documents\C0849 - DER\40_Emissao\03_GRD\0-GRDs_Enviadas DER\21ºMEDIÇÃO-26-03-2024 A 25-04-24\MR.DER-0590_24\" xr:uid="{00000000-0004-0000-0C00-0000C5000000}"/>
    <hyperlink ref="AD191" r:id="rId199" display="pw:\\SRVPW3.pls.planservi.com.br:Projetos\Documents\C0849 - DER\40_Emissao\03_GRD\0-GRDs_Enviadas DER\21ºMEDIÇÃO-26-03-2024 A 25-04-24\MR.DER-0590_24\" xr:uid="{00000000-0004-0000-0C00-0000C6000000}"/>
    <hyperlink ref="L197" r:id="rId200" display="pw:\\SRVPW3.pls.planservi.com.br:Projetos\Documents\C0849 - DER\40_Emissao\03_GRD\0-GRDs_Enviadas DER\20ºMEDIÇÃO-26-02-2024 A 25-03-24\MR.DER-0570_24\" xr:uid="{00000000-0004-0000-0C00-0000C7000000}"/>
    <hyperlink ref="AP193" r:id="rId201" display="pw:\\SRVPW3.pls.planservi.com.br:Projetos\Documents\C0849 - DER\40_Emissao\03_GRD\0-GRDs_Enviadas DER\21ºMEDIÇÃO-26-03-2024 A 25-04-24\MR.DER-0599_24\" xr:uid="{00000000-0004-0000-0C00-0000C8000000}"/>
    <hyperlink ref="R182" r:id="rId202" display="pw:\\SRVPW3.pls.planservi.com.br:Projetos\Documents\C0849 - DER\40_Emissao\03_GRD\0-GRDs_Enviadas DER\21ºMEDIÇÃO-26-03-2024 A 25-04-24\MR.DER-0616_24\" xr:uid="{00000000-0004-0000-0C00-0000C9000000}"/>
    <hyperlink ref="R187" r:id="rId203" display="pw:\\SRVPW3.pls.planservi.com.br:Projetos\Documents\C0849 - DER\40_Emissao\03_GRD\0-GRDs_Enviadas DER\21ºMEDIÇÃO-26-03-2024 A 25-04-24\MR.DER-0616_24\" xr:uid="{00000000-0004-0000-0C00-0000CA000000}"/>
    <hyperlink ref="R192" r:id="rId204" display="pw:\\SRVPW3.pls.planservi.com.br:Projetos\Documents\C0849 - DER\40_Emissao\03_GRD\0-GRDs_Enviadas DER\21ºMEDIÇÃO-26-03-2024 A 25-04-24\MR.DER-0616_24\" xr:uid="{00000000-0004-0000-0C00-0000CB000000}"/>
    <hyperlink ref="R197" r:id="rId205" display="pw:\\SRVPW3.pls.planservi.com.br:Projetos\Documents\C0849 - DER\40_Emissao\03_GRD\0-GRDs_Enviadas DER\21ºMEDIÇÃO-26-03-2024 A 25-04-24\MR.DER-0616_24\" xr:uid="{00000000-0004-0000-0C00-0000CC000000}"/>
    <hyperlink ref="AJ180" r:id="rId206" display="pw:\\SRVPW3.pls.planservi.com.br:Projetos\Documents\C0849 - DER\40_Emissao\03_GRD\0-GRDs_Enviadas DER\21ºMEDIÇÃO-26-03-2024 A 25-04-24\MR.DER-0616_24\" xr:uid="{00000000-0004-0000-0C00-0000CD000000}"/>
    <hyperlink ref="AJ185" r:id="rId207" display="pw:\\SRVPW3.pls.planservi.com.br:Projetos\Documents\C0849 - DER\40_Emissao\03_GRD\0-GRDs_Enviadas DER\21ºMEDIÇÃO-26-03-2024 A 25-04-24\MR.DER-0616_24\" xr:uid="{00000000-0004-0000-0C00-0000CE000000}"/>
    <hyperlink ref="AJ190" r:id="rId208" display="pw:\\SRVPW3.pls.planservi.com.br:Projetos\Documents\C0849 - DER\40_Emissao\03_GRD\0-GRDs_Enviadas DER\21ºMEDIÇÃO-26-03-2024 A 25-04-24\MR.DER-0616_24\" xr:uid="{00000000-0004-0000-0C00-0000CF000000}"/>
    <hyperlink ref="AP196" r:id="rId209" display="pw:\\SRVPW3.pls.planservi.com.br:Projetos\Documents\C0849 - DER\40_Emissao\03_GRD\0-GRDs_Enviadas DER\21ºMEDIÇÃO-26-03-2024 A 25-04-24\MR.DER-0616_24\" xr:uid="{00000000-0004-0000-0C00-0000D0000000}"/>
    <hyperlink ref="AP180" r:id="rId210" display="pw:\\SRVPW3.pls.planservi.com.br:Projetos\Documents\C0849 - DER\40_Emissao\03_GRD\0-GRDs_Enviadas DER\22ºMEDIÇÃO-26-04-2024 A 25-05-24\MR.DER-0661_24\" xr:uid="{00000000-0004-0000-0C00-0000D1000000}"/>
    <hyperlink ref="AP185" r:id="rId211" display="pw:\\SRVPW3.pls.planservi.com.br:Projetos\Documents\C0849 - DER\40_Emissao\03_GRD\0-GRDs_Enviadas DER\22ºMEDIÇÃO-26-04-2024 A 25-05-24\MR.DER-0661_24\" xr:uid="{00000000-0004-0000-0C00-0000D2000000}"/>
    <hyperlink ref="AP190" r:id="rId212" display="pw:\\SRVPW3.pls.planservi.com.br:Projetos\Documents\C0849 - DER\40_Emissao\03_GRD\0-GRDs_Enviadas DER\22ºMEDIÇÃO-26-04-2024 A 25-05-24\MR.DER-0661_24\" xr:uid="{00000000-0004-0000-0C00-0000D3000000}"/>
    <hyperlink ref="AV196" r:id="rId213" display="pw:\\SRVPW3.pls.planservi.com.br:Projetos\Documents\C0849 - DER\40_Emissao\03_GRD\0-GRDs_Enviadas DER\22ºMEDIÇÃO-26-04-2024 A 25-05-24\MR.DER-0661_24\" xr:uid="{00000000-0004-0000-0C00-0000D4000000}"/>
    <hyperlink ref="X182" r:id="rId214" display="pw:\\SRVPW3.pls.planservi.com.br:Projetos\Documents\C0849 - DER\40_Emissao\03_GRD\0-GRDs_Enviadas DER\46ºMEDIÇÃO-26-04-2026 A 25-05-26\MR_DER-1733_26\" xr:uid="{0B78FF4E-1E6C-4B0C-9A84-C3A8DFA07709}"/>
    <hyperlink ref="X187" r:id="rId215" display="pw:\\SRVPW3.pls.planservi.com.br:Projetos\Documents\C0849 - DER\40_Emissao\03_GRD\0-GRDs_Enviadas DER\46ºMEDIÇÃO-26-04-2026 A 25-05-26\MR_DER-1733_26\" xr:uid="{1D83405D-7393-4C75-A0C5-DC57718B4A4F}"/>
    <hyperlink ref="X192" r:id="rId216" display="pw:\\SRVPW3.pls.planservi.com.br:Projetos\Documents\C0849 - DER\40_Emissao\03_GRD\0-GRDs_Enviadas DER\46ºMEDIÇÃO-26-04-2026 A 25-05-26\MR_DER-1733_26\" xr:uid="{A1296BB4-25B5-461E-97CE-FCFF35C66DB4}"/>
    <hyperlink ref="X197" r:id="rId217" display="pw:\\SRVPW3.pls.planservi.com.br:Projetos\Documents\C0849 - DER\40_Emissao\03_GRD\0-GRDs_Enviadas DER\46ºMEDIÇÃO-26-04-2026 A 25-05-26\MR_DER-1733_26\" xr:uid="{8999B741-038C-4FC3-8FF5-9260A05A655F}"/>
    <hyperlink ref="AJ181" r:id="rId218" display="pw:\\SRVPW3.pls.planservi.com.br:Projetos\Documents\C0849 - DER\40_Emissao\03_GRD\0-GRDs_Enviadas DER\46ºMEDIÇÃO-26-04-2026 A 25-05-26\MR_DER-1734_26\" xr:uid="{C66D77C3-A304-4206-A65A-F185C2D1BA8D}"/>
    <hyperlink ref="X209" r:id="rId219" display="pw:\\SRVPW3.pls.planservi.com.br:Projetos\Documents\C0849 - DER\40_Emissao\03_GRD\0-GRDs_Enviadas DER\46ºMEDIÇÃO-26-04-2026 A 25-05-26\MR_DER-1734_26\" xr:uid="{F08074DF-11E1-4494-BA5B-EFB741EB05F3}"/>
    <hyperlink ref="X210" r:id="rId220" display="pw:\\SRVPW3.pls.planservi.com.br:Projetos\Documents\C0849 - DER\40_Emissao\03_GRD\0-GRDs_Enviadas DER\46ºMEDIÇÃO-26-04-2026 A 25-05-26\MR_DER-1734_26\" xr:uid="{CA38554D-53D1-4681-AC8E-85B224FDC607}"/>
    <hyperlink ref="X211" r:id="rId221" display="pw:\\SRVPW3.pls.planservi.com.br:Projetos\Documents\C0849 - DER\40_Emissao\03_GRD\0-GRDs_Enviadas DER\46ºMEDIÇÃO-26-04-2026 A 25-05-26\MR_DER-1734_26\" xr:uid="{1BEDACF2-098C-49FF-8ED2-4153A314DD2F}"/>
    <hyperlink ref="X212" r:id="rId222" display="pw:\\SRVPW3.pls.planservi.com.br:Projetos\Documents\C0849 - DER\40_Emissao\03_GRD\0-GRDs_Enviadas DER\46ºMEDIÇÃO-26-04-2026 A 25-05-26\MR_DER-1734_26\" xr:uid="{5F78FFC1-5455-4A0D-9FF5-8F0C2320FC9A}"/>
    <hyperlink ref="X213" r:id="rId223" display="pw:\\SRVPW3.pls.planservi.com.br:Projetos\Documents\C0849 - DER\40_Emissao\03_GRD\0-GRDs_Enviadas DER\46ºMEDIÇÃO-26-04-2026 A 25-05-26\MR_DER-1734_26\" xr:uid="{D6EEAC7D-E616-4D8F-B577-AB441ABE311B}"/>
    <hyperlink ref="X214" r:id="rId224" display="pw:\\SRVPW3.pls.planservi.com.br:Projetos\Documents\C0849 - DER\40_Emissao\03_GRD\0-GRDs_Enviadas DER\46ºMEDIÇÃO-26-04-2026 A 25-05-26\MR_DER-1734_26\" xr:uid="{776CDB18-DDC5-48B0-A683-A8C5A891333F}"/>
    <hyperlink ref="X215" r:id="rId225" display="pw:\\SRVPW3.pls.planservi.com.br:Projetos\Documents\C0849 - DER\40_Emissao\03_GRD\0-GRDs_Enviadas DER\46ºMEDIÇÃO-26-04-2026 A 25-05-26\MR_DER-1734_26\" xr:uid="{323EC95C-E798-408A-8E23-16D442CFEC89}"/>
    <hyperlink ref="X216" r:id="rId226" display="pw:\\SRVPW3.pls.planservi.com.br:Projetos\Documents\C0849 - DER\40_Emissao\03_GRD\0-GRDs_Enviadas DER\46ºMEDIÇÃO-26-04-2026 A 25-05-26\MR_DER-1734_26\" xr:uid="{3610DA56-839F-4A8F-B11F-3560BB16196C}"/>
    <hyperlink ref="X217" r:id="rId227" display="pw:\\SRVPW3.pls.planservi.com.br:Projetos\Documents\C0849 - DER\40_Emissao\03_GRD\0-GRDs_Enviadas DER\46ºMEDIÇÃO-26-04-2026 A 25-05-26\MR_DER-1734_26\" xr:uid="{D464AD25-FA74-4D4D-9F67-846B5D88EFEF}"/>
    <hyperlink ref="X218" r:id="rId228" display="pw:\\SRVPW3.pls.planservi.com.br:Projetos\Documents\C0849 - DER\40_Emissao\03_GRD\0-GRDs_Enviadas DER\46ºMEDIÇÃO-26-04-2026 A 25-05-26\MR_DER-1734_26\" xr:uid="{6DCF6AAC-E9D4-4802-9AC8-B74FB0CBE1B2}"/>
    <hyperlink ref="AP181" r:id="rId229" display="pw:\\SRVPW3.pls.planservi.com.br:Projetos\Documents\C0849 - DER\40_Emissao\03_GRD\0-GRDs_Enviadas DER\46ºMEDIÇÃO-26-04-2026 A 25-05-26\MR_DER-1734_26\" xr:uid="{2143A95D-EF02-4093-9803-03323080AC6B}"/>
    <hyperlink ref="AJ186" r:id="rId230" display="pw:\\SRVPW3.pls.planservi.com.br:Projetos\Documents\C0849 - DER\40_Emissao\03_GRD\0-GRDs_Enviadas DER\46ºMEDIÇÃO-26-04-2026 A 25-05-26\MR_DER-1734_26\" xr:uid="{DED07849-F65C-406F-AC79-1019A4B28618}"/>
    <hyperlink ref="AJ191" r:id="rId231" display="pw:\\SRVPW3.pls.planservi.com.br:Projetos\Documents\C0849 - DER\40_Emissao\03_GRD\0-GRDs_Enviadas DER\46ºMEDIÇÃO-26-04-2026 A 25-05-26\MR_DER-1734_26\" xr:uid="{3C407828-6CA0-4515-9C17-76A439A8F647}"/>
    <hyperlink ref="AJ195" r:id="rId232" display="pw:\\SRVPW3.pls.planservi.com.br:Projetos\Documents\C0849 - DER\40_Emissao\03_GRD\0-GRDs_Enviadas DER\46ºMEDIÇÃO-26-04-2026 A 25-05-26\MR_DER-1734_26\" xr:uid="{47BAE8CE-F6F2-4298-B829-6DC6A8096848}"/>
    <hyperlink ref="AJ178" r:id="rId233" display="pw:\\SRVPW3.pls.planservi.com.br:Projetos\Documents\C0849 - DER\40_Emissao\03_GRD\0-GRDs_Enviadas DER\46ºMEDIÇÃO-26-04-2026 A 25-05-26\MR_DER-1734_26\" xr:uid="{EFEADBDD-67BF-4C46-A7D2-25178570AEDD}"/>
    <hyperlink ref="AJ179" r:id="rId234" display="pw:\\SRVPW3.pls.planservi.com.br:Projetos\Documents\C0849 - DER\40_Emissao\03_GRD\0-GRDs_Enviadas DER\46ºMEDIÇÃO-26-04-2026 A 25-05-26\MR_DER-1734_26\" xr:uid="{CB7D38EA-2328-45E8-89E8-635E5A0C8FA0}"/>
    <hyperlink ref="AJ183" r:id="rId235" display="pw:\\SRVPW3.pls.planservi.com.br:Projetos\Documents\C0849 - DER\40_Emissao\03_GRD\0-GRDs_Enviadas DER\46ºMEDIÇÃO-26-04-2026 A 25-05-26\MR_DER-1734_26\" xr:uid="{2FE742DE-D8FC-44A7-9C88-EFBD24A48E3E}"/>
    <hyperlink ref="AJ184" r:id="rId236" display="pw:\\SRVPW3.pls.planservi.com.br:Projetos\Documents\C0849 - DER\40_Emissao\03_GRD\0-GRDs_Enviadas DER\46ºMEDIÇÃO-26-04-2026 A 25-05-26\MR_DER-1734_26\" xr:uid="{19A0F0A2-3625-40B2-B9F9-7D0F8E1EE179}"/>
    <hyperlink ref="AJ188" r:id="rId237" display="pw:\\SRVPW3.pls.planservi.com.br:Projetos\Documents\C0849 - DER\40_Emissao\03_GRD\0-GRDs_Enviadas DER\46ºMEDIÇÃO-26-04-2026 A 25-05-26\MR_DER-1734_26\" xr:uid="{94D458C6-A537-4A01-B653-3E6922110C53}"/>
    <hyperlink ref="AJ189" r:id="rId238" display="pw:\\SRVPW3.pls.planservi.com.br:Projetos\Documents\C0849 - DER\40_Emissao\03_GRD\0-GRDs_Enviadas DER\46ºMEDIÇÃO-26-04-2026 A 25-05-26\MR_DER-1734_26\" xr:uid="{9857E1D4-019D-45C1-9478-543787A05C6B}"/>
    <hyperlink ref="AP194" r:id="rId239" display="pw:\\SRVPW3.pls.planservi.com.br:Projetos\Documents\C0849 - DER\40_Emissao\03_GRD\0-GRDs_Enviadas DER\46ºMEDIÇÃO-26-04-2026 A 25-05-26\MR_DER-1734_26\" xr:uid="{76A0FF58-61BE-427E-B3B9-0C488CBE06F6}"/>
    <hyperlink ref="AV193" r:id="rId240" display="pw:\\SRVPW3.pls.planservi.com.br:Projetos\Documents\C0849 - DER\40_Emissao\03_GRD\0-GRDs_Enviadas DER\46ºMEDIÇÃO-26-04-2026 A 25-05-26\MR_DER-1734_26\" xr:uid="{CE43E42C-8FBD-432C-AD74-9B494555B150}"/>
    <hyperlink ref="BB196" r:id="rId241" display="pw:\\SRVPW3.pls.planservi.com.br:Projetos\Documents\C0849 - DER\40_Emissao\03_GRD\0-GRDs_Enviadas DER\46ºMEDIÇÃO-26-04-2026 A 25-05-26\MR_DER-1734_26\" xr:uid="{113A0F8E-9243-42F5-85A0-C19F6AB2F140}"/>
    <hyperlink ref="AP195" r:id="rId242" display="pw:\\SRVPW3.pls.planservi.com.br:Projetos\Documents\C0849 - DER\40_Emissao\03_GRD\0-GRDs_Enviadas DER\46ºMEDIÇÃO-26-04-2026 A 25-05-26\MR_DER-1734_26\" xr:uid="{0DC05756-9977-4302-9E3B-1504AD1A4952}"/>
    <hyperlink ref="AV180" r:id="rId243" display="pw:\\SRVPW3.pls.planservi.com.br:Projetos\Documents\C0849 - DER\40_Emissao\03_GRD\0-GRDs_Enviadas DER\46ºMEDIÇÃO-26-04-2026 A 25-05-26\MR_DER-1734_26\" xr:uid="{7D866950-49B9-40AD-AFA4-47AC2F74B701}"/>
    <hyperlink ref="AV185" r:id="rId244" display="pw:\\SRVPW3.pls.planservi.com.br:Projetos\Documents\C0849 - DER\40_Emissao\03_GRD\0-GRDs_Enviadas DER\46ºMEDIÇÃO-26-04-2026 A 25-05-26\MR_DER-1734_26\" xr:uid="{9D970E55-1C92-4C93-BD9F-B4B493E07436}"/>
    <hyperlink ref="BB190" r:id="rId245" display="pw:\\SRVPW3.pls.planservi.com.br:Projetos\Documents\C0849 - DER\40_Emissao\03_GRD\0-GRDs_Enviadas DER\46ºMEDIÇÃO-26-04-2026 A 25-05-26\MR_DER-1734_26\" xr:uid="{5E08296C-7014-4597-8F2F-BF4DCABD6A19}"/>
  </hyperlinks>
  <pageMargins left="0.511811024" right="0.511811024" top="0.78740157499999996" bottom="0.78740157499999996" header="0.31496062000000002" footer="0.31496062000000002"/>
  <pageSetup paperSize="9" scale="51" orientation="portrait" r:id="rId24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5" filterMode="1"/>
  <dimension ref="A1:AQ58"/>
  <sheetViews>
    <sheetView topLeftCell="B1" zoomScale="70" zoomScaleNormal="70" zoomScaleSheetLayoutView="85" workbookViewId="0">
      <selection activeCell="S71" sqref="S71:S72"/>
    </sheetView>
  </sheetViews>
  <sheetFormatPr defaultColWidth="9.140625" defaultRowHeight="12.75" x14ac:dyDescent="0.25"/>
  <cols>
    <col min="1" max="1" width="73.28515625" style="113" hidden="1" customWidth="1"/>
    <col min="2" max="2" width="39.28515625" style="168" customWidth="1"/>
    <col min="3" max="3" width="13.28515625" style="172" customWidth="1"/>
    <col min="4" max="4" width="11.140625" style="172" customWidth="1"/>
    <col min="5" max="5" width="28.28515625" style="172" customWidth="1"/>
    <col min="6" max="6" width="12.85546875" style="172" customWidth="1"/>
    <col min="7" max="7" width="11.42578125" style="172" bestFit="1" customWidth="1"/>
    <col min="8" max="8" width="12.5703125" style="172" customWidth="1"/>
    <col min="9" max="9" width="12.28515625" style="172" customWidth="1"/>
    <col min="10" max="10" width="19.85546875" style="172" customWidth="1"/>
    <col min="11" max="12" width="13.42578125" style="172" customWidth="1"/>
    <col min="13" max="14" width="12.5703125" style="172" customWidth="1"/>
    <col min="15" max="15" width="12.28515625" style="172" customWidth="1"/>
    <col min="16" max="16" width="15.7109375" style="172" bestFit="1" customWidth="1"/>
    <col min="17" max="18" width="13.42578125" style="172" customWidth="1"/>
    <col min="19" max="20" width="12.5703125" style="172" customWidth="1"/>
    <col min="21" max="21" width="12.28515625" style="172" customWidth="1"/>
    <col min="22" max="22" width="19.140625" style="172" customWidth="1"/>
    <col min="23" max="24" width="13.42578125" style="172" customWidth="1"/>
    <col min="25" max="26" width="12.5703125" style="172" customWidth="1"/>
    <col min="27" max="27" width="12.28515625" style="172" customWidth="1"/>
    <col min="28" max="28" width="9.140625" style="172"/>
    <col min="29" max="30" width="13.42578125" style="172" customWidth="1"/>
    <col min="31" max="32" width="12.5703125" style="172" customWidth="1"/>
    <col min="33" max="33" width="12.28515625" style="172" customWidth="1"/>
    <col min="34" max="34" width="9.140625" style="172"/>
    <col min="35" max="36" width="13.42578125" style="172" customWidth="1"/>
    <col min="37" max="38" width="12.5703125" style="172" customWidth="1"/>
    <col min="39" max="39" width="12.28515625" style="172" customWidth="1"/>
    <col min="40" max="40" width="9.140625" style="172"/>
    <col min="41" max="42" width="13.42578125" style="172" customWidth="1"/>
    <col min="43" max="43" width="12.5703125" style="172" customWidth="1"/>
    <col min="44" max="16384" width="9.140625" style="168"/>
  </cols>
  <sheetData>
    <row r="1" spans="1:43" x14ac:dyDescent="0.25">
      <c r="C1" s="956" t="s">
        <v>3723</v>
      </c>
      <c r="D1" s="956"/>
      <c r="E1" s="956"/>
      <c r="F1" s="956"/>
      <c r="G1" s="169"/>
      <c r="H1" s="1795" t="s">
        <v>96</v>
      </c>
      <c r="I1" s="1796"/>
      <c r="J1" s="1796"/>
      <c r="K1" s="1796"/>
      <c r="L1" s="1796"/>
      <c r="M1" s="1797"/>
      <c r="N1" s="1795" t="s">
        <v>3725</v>
      </c>
      <c r="O1" s="1796"/>
      <c r="P1" s="1796"/>
      <c r="Q1" s="1796"/>
      <c r="R1" s="1796"/>
      <c r="S1" s="1797"/>
      <c r="T1" s="1795" t="s">
        <v>3726</v>
      </c>
      <c r="U1" s="1796"/>
      <c r="V1" s="1796"/>
      <c r="W1" s="1796"/>
      <c r="X1" s="1796"/>
      <c r="Y1" s="1797"/>
      <c r="Z1" s="1795" t="s">
        <v>3727</v>
      </c>
      <c r="AA1" s="1796"/>
      <c r="AB1" s="1796"/>
      <c r="AC1" s="1796"/>
      <c r="AD1" s="1796"/>
      <c r="AE1" s="1797"/>
      <c r="AF1" s="1795" t="s">
        <v>3728</v>
      </c>
      <c r="AG1" s="1796"/>
      <c r="AH1" s="1796"/>
      <c r="AI1" s="1796"/>
      <c r="AJ1" s="1796"/>
      <c r="AK1" s="1797"/>
      <c r="AL1" s="1795" t="s">
        <v>3729</v>
      </c>
      <c r="AM1" s="1796"/>
      <c r="AN1" s="1796"/>
      <c r="AO1" s="1796"/>
      <c r="AP1" s="1796"/>
      <c r="AQ1" s="1797"/>
    </row>
    <row r="2" spans="1:43" s="149" customFormat="1" ht="38.25" x14ac:dyDescent="0.25">
      <c r="A2" s="142" t="s">
        <v>2</v>
      </c>
      <c r="B2" s="170" t="s">
        <v>1</v>
      </c>
      <c r="C2" s="143" t="s">
        <v>98</v>
      </c>
      <c r="D2" s="143" t="s">
        <v>99</v>
      </c>
      <c r="E2" s="166" t="s">
        <v>8040</v>
      </c>
      <c r="F2" s="144" t="s">
        <v>100</v>
      </c>
      <c r="G2" s="144"/>
      <c r="H2" s="128" t="s">
        <v>3724</v>
      </c>
      <c r="I2" s="124" t="s">
        <v>93</v>
      </c>
      <c r="J2" s="125" t="s">
        <v>94</v>
      </c>
      <c r="K2" s="126" t="s">
        <v>97</v>
      </c>
      <c r="L2" s="126" t="s">
        <v>100</v>
      </c>
      <c r="M2" s="127" t="s">
        <v>95</v>
      </c>
      <c r="N2" s="128" t="s">
        <v>3724</v>
      </c>
      <c r="O2" s="124" t="s">
        <v>93</v>
      </c>
      <c r="P2" s="125" t="s">
        <v>94</v>
      </c>
      <c r="Q2" s="126" t="s">
        <v>97</v>
      </c>
      <c r="R2" s="126" t="s">
        <v>100</v>
      </c>
      <c r="S2" s="127" t="s">
        <v>95</v>
      </c>
      <c r="T2" s="128" t="s">
        <v>3724</v>
      </c>
      <c r="U2" s="124" t="s">
        <v>93</v>
      </c>
      <c r="V2" s="125" t="s">
        <v>94</v>
      </c>
      <c r="W2" s="126" t="s">
        <v>97</v>
      </c>
      <c r="X2" s="126" t="s">
        <v>100</v>
      </c>
      <c r="Y2" s="127" t="s">
        <v>95</v>
      </c>
      <c r="Z2" s="128" t="s">
        <v>3724</v>
      </c>
      <c r="AA2" s="124" t="s">
        <v>93</v>
      </c>
      <c r="AB2" s="125" t="s">
        <v>94</v>
      </c>
      <c r="AC2" s="126" t="s">
        <v>97</v>
      </c>
      <c r="AD2" s="126" t="s">
        <v>100</v>
      </c>
      <c r="AE2" s="127" t="s">
        <v>95</v>
      </c>
      <c r="AF2" s="128" t="s">
        <v>3724</v>
      </c>
      <c r="AG2" s="124" t="s">
        <v>93</v>
      </c>
      <c r="AH2" s="125" t="s">
        <v>94</v>
      </c>
      <c r="AI2" s="126" t="s">
        <v>97</v>
      </c>
      <c r="AJ2" s="126" t="s">
        <v>100</v>
      </c>
      <c r="AK2" s="127" t="s">
        <v>95</v>
      </c>
      <c r="AL2" s="128" t="s">
        <v>3724</v>
      </c>
      <c r="AM2" s="124" t="s">
        <v>93</v>
      </c>
      <c r="AN2" s="125" t="s">
        <v>94</v>
      </c>
      <c r="AO2" s="126" t="s">
        <v>97</v>
      </c>
      <c r="AP2" s="126" t="s">
        <v>100</v>
      </c>
      <c r="AQ2" s="127" t="s">
        <v>95</v>
      </c>
    </row>
    <row r="3" spans="1:43" s="110" customFormat="1" ht="15" x14ac:dyDescent="0.25">
      <c r="A3" s="74" t="s">
        <v>88</v>
      </c>
      <c r="B3" s="957" t="s">
        <v>3650</v>
      </c>
      <c r="C3" s="958">
        <f>IF(I3&lt;&gt;0,MAX(I3,O3,U3,AA3),"NE")</f>
        <v>45757</v>
      </c>
      <c r="D3" s="959" t="str">
        <f t="shared" ref="D3:D41" si="0">IF($C3="","",INDEX($H3:$FF3,1,MATCH($C3,$H3:$FF3,)-1))</f>
        <v>A</v>
      </c>
      <c r="E3" s="960" t="str">
        <f t="shared" ref="E3:E41" si="1">IF($C3="","",INDEX($H3:$AV3,1,MATCH($C3,$H3:$AV3,)+1))</f>
        <v>MR.DER-0963_25</v>
      </c>
      <c r="F3" s="961" t="str">
        <f t="shared" ref="F3:F41" si="2">IF(C3="NE",C3,IF(INDEX(H3:CM3,,MATCH(C3,H3:CM3,0)+3)&lt;&gt;0,INDEX(H3:CM3,,MATCH(C3,H3:CM3,0)+3),"ND"))</f>
        <v>ASSINADO</v>
      </c>
      <c r="G3" s="94" t="str">
        <f t="shared" ref="G3:G41" si="3">IF(D3="NE",D3,IF(INDEX(H3:CN3,,MATCH(D3,H3:CN3,0)+3)&lt;&gt;0,INDEX(H3:CN3,,MATCH(D3,H3:CN3,0)+3),"ND"))</f>
        <v>ND</v>
      </c>
      <c r="H3" s="117" t="s">
        <v>3730</v>
      </c>
      <c r="I3" s="118">
        <v>44802</v>
      </c>
      <c r="J3" s="100" t="s">
        <v>3776</v>
      </c>
      <c r="K3" s="87" t="s">
        <v>5538</v>
      </c>
      <c r="L3" s="114">
        <v>44844</v>
      </c>
      <c r="M3" s="133" t="s">
        <v>5842</v>
      </c>
      <c r="N3" s="117" t="s">
        <v>3748</v>
      </c>
      <c r="O3" s="112">
        <v>44845</v>
      </c>
      <c r="P3" s="90" t="s">
        <v>5548</v>
      </c>
      <c r="Q3" s="107"/>
      <c r="R3" s="107"/>
      <c r="S3" s="133" t="s">
        <v>5842</v>
      </c>
      <c r="T3" s="106" t="s">
        <v>3748</v>
      </c>
      <c r="U3" s="112">
        <v>45757</v>
      </c>
      <c r="V3" s="23" t="s">
        <v>9057</v>
      </c>
      <c r="W3" s="107"/>
      <c r="X3" s="107" t="s">
        <v>6913</v>
      </c>
      <c r="Y3" s="109"/>
      <c r="Z3" s="106"/>
      <c r="AA3" s="107"/>
      <c r="AB3" s="107"/>
      <c r="AC3" s="107"/>
      <c r="AD3" s="107"/>
      <c r="AE3" s="109"/>
      <c r="AF3" s="106"/>
      <c r="AG3" s="107"/>
      <c r="AH3" s="107"/>
      <c r="AI3" s="107"/>
      <c r="AJ3" s="107"/>
      <c r="AK3" s="109"/>
      <c r="AL3" s="106"/>
      <c r="AM3" s="107"/>
      <c r="AN3" s="107"/>
      <c r="AO3" s="107"/>
      <c r="AP3" s="107"/>
      <c r="AQ3" s="109"/>
    </row>
    <row r="4" spans="1:43" s="110" customFormat="1" ht="15" x14ac:dyDescent="0.25">
      <c r="A4" s="74" t="s">
        <v>88</v>
      </c>
      <c r="B4" s="957" t="s">
        <v>3651</v>
      </c>
      <c r="C4" s="958">
        <f t="shared" ref="C4:C10" si="4">IF(I4&lt;&gt;0,MAX(I4,O4,U4,AA4),"NE")</f>
        <v>46127</v>
      </c>
      <c r="D4" s="959" t="str">
        <f t="shared" si="0"/>
        <v>A</v>
      </c>
      <c r="E4" s="960" t="str">
        <f t="shared" si="1"/>
        <v>MR_DER-1746_26</v>
      </c>
      <c r="F4" s="961" t="str">
        <f t="shared" si="2"/>
        <v>ND</v>
      </c>
      <c r="G4" s="94" t="str">
        <f t="shared" si="3"/>
        <v>ND</v>
      </c>
      <c r="H4" s="117" t="s">
        <v>3730</v>
      </c>
      <c r="I4" s="118">
        <v>44831</v>
      </c>
      <c r="J4" s="171" t="s">
        <v>3774</v>
      </c>
      <c r="K4" s="87" t="s">
        <v>5538</v>
      </c>
      <c r="L4" s="112">
        <v>44965</v>
      </c>
      <c r="M4" s="133" t="s">
        <v>5842</v>
      </c>
      <c r="N4" s="117" t="s">
        <v>3748</v>
      </c>
      <c r="O4" s="112">
        <v>44972</v>
      </c>
      <c r="P4" s="90" t="s">
        <v>6333</v>
      </c>
      <c r="Q4" s="107"/>
      <c r="R4" s="107"/>
      <c r="S4" s="133" t="s">
        <v>5842</v>
      </c>
      <c r="T4" s="106" t="s">
        <v>3748</v>
      </c>
      <c r="U4" s="112">
        <v>45757</v>
      </c>
      <c r="V4" s="23" t="s">
        <v>9057</v>
      </c>
      <c r="W4" s="107"/>
      <c r="X4" s="107"/>
      <c r="Y4" s="109"/>
      <c r="Z4" s="106" t="s">
        <v>3748</v>
      </c>
      <c r="AA4" s="112">
        <v>46127</v>
      </c>
      <c r="AB4" s="23" t="s">
        <v>12661</v>
      </c>
      <c r="AC4" s="107"/>
      <c r="AD4" s="107"/>
      <c r="AE4" s="109"/>
      <c r="AF4" s="106"/>
      <c r="AG4" s="107"/>
      <c r="AH4" s="107"/>
      <c r="AI4" s="107"/>
      <c r="AJ4" s="107"/>
      <c r="AK4" s="109"/>
      <c r="AL4" s="106"/>
      <c r="AM4" s="107"/>
      <c r="AN4" s="107"/>
      <c r="AO4" s="107"/>
      <c r="AP4" s="107"/>
      <c r="AQ4" s="109"/>
    </row>
    <row r="5" spans="1:43" s="110" customFormat="1" ht="15" x14ac:dyDescent="0.25">
      <c r="A5" s="74" t="s">
        <v>88</v>
      </c>
      <c r="B5" s="962" t="s">
        <v>3652</v>
      </c>
      <c r="C5" s="963">
        <f t="shared" si="4"/>
        <v>46127</v>
      </c>
      <c r="D5" s="964" t="str">
        <f t="shared" si="0"/>
        <v>A</v>
      </c>
      <c r="E5" s="965" t="str">
        <f t="shared" si="1"/>
        <v>MR_DER-1746_26</v>
      </c>
      <c r="F5" s="966" t="str">
        <f t="shared" si="2"/>
        <v>ND</v>
      </c>
      <c r="G5" s="94" t="str">
        <f t="shared" si="3"/>
        <v>ND</v>
      </c>
      <c r="H5" s="117" t="s">
        <v>3730</v>
      </c>
      <c r="I5" s="118">
        <v>44868</v>
      </c>
      <c r="J5" s="100" t="s">
        <v>5618</v>
      </c>
      <c r="K5" s="107" t="s">
        <v>5539</v>
      </c>
      <c r="L5" s="112">
        <v>44881</v>
      </c>
      <c r="M5" s="133" t="s">
        <v>5842</v>
      </c>
      <c r="N5" s="117" t="s">
        <v>3748</v>
      </c>
      <c r="O5" s="112">
        <v>44887</v>
      </c>
      <c r="P5" s="90" t="s">
        <v>5675</v>
      </c>
      <c r="Q5" s="107"/>
      <c r="R5" s="107"/>
      <c r="S5" s="133" t="s">
        <v>5842</v>
      </c>
      <c r="T5" s="106" t="s">
        <v>3748</v>
      </c>
      <c r="U5" s="112">
        <v>45434</v>
      </c>
      <c r="V5" s="90" t="s">
        <v>7707</v>
      </c>
      <c r="W5" s="107"/>
      <c r="X5" s="107" t="s">
        <v>6913</v>
      </c>
      <c r="Y5" s="109"/>
      <c r="Z5" s="106" t="s">
        <v>3748</v>
      </c>
      <c r="AA5" s="112">
        <v>46127</v>
      </c>
      <c r="AB5" s="23" t="s">
        <v>12661</v>
      </c>
      <c r="AC5" s="107"/>
      <c r="AD5" s="107"/>
      <c r="AE5" s="109"/>
      <c r="AF5" s="106"/>
      <c r="AG5" s="107"/>
      <c r="AH5" s="107"/>
      <c r="AI5" s="107"/>
      <c r="AJ5" s="107"/>
      <c r="AK5" s="109"/>
      <c r="AL5" s="106"/>
      <c r="AM5" s="107"/>
      <c r="AN5" s="107"/>
      <c r="AO5" s="107"/>
      <c r="AP5" s="107"/>
      <c r="AQ5" s="109"/>
    </row>
    <row r="6" spans="1:43" s="110" customFormat="1" ht="15" x14ac:dyDescent="0.25">
      <c r="A6" s="74" t="s">
        <v>88</v>
      </c>
      <c r="B6" s="957" t="s">
        <v>3653</v>
      </c>
      <c r="C6" s="958">
        <f t="shared" si="4"/>
        <v>46127</v>
      </c>
      <c r="D6" s="959" t="str">
        <f t="shared" si="0"/>
        <v>A</v>
      </c>
      <c r="E6" s="960" t="str">
        <f t="shared" si="1"/>
        <v>MR_DER-1746_26</v>
      </c>
      <c r="F6" s="84" t="str">
        <f t="shared" si="2"/>
        <v>ND</v>
      </c>
      <c r="G6" s="94" t="str">
        <f t="shared" si="3"/>
        <v>ND</v>
      </c>
      <c r="H6" s="117" t="s">
        <v>3730</v>
      </c>
      <c r="I6" s="118">
        <v>44894</v>
      </c>
      <c r="J6" s="100" t="s">
        <v>5830</v>
      </c>
      <c r="K6" s="107" t="s">
        <v>5539</v>
      </c>
      <c r="L6" s="112">
        <v>44911</v>
      </c>
      <c r="M6" s="133" t="s">
        <v>5842</v>
      </c>
      <c r="N6" s="117" t="s">
        <v>3748</v>
      </c>
      <c r="O6" s="112">
        <v>44916</v>
      </c>
      <c r="P6" s="90" t="s">
        <v>6088</v>
      </c>
      <c r="Q6" s="107"/>
      <c r="R6" s="107"/>
      <c r="S6" s="133" t="s">
        <v>5842</v>
      </c>
      <c r="T6" s="106" t="s">
        <v>3748</v>
      </c>
      <c r="U6" s="112">
        <v>45757</v>
      </c>
      <c r="V6" s="23" t="s">
        <v>9057</v>
      </c>
      <c r="W6" s="107"/>
      <c r="X6" s="107"/>
      <c r="Y6" s="109"/>
      <c r="Z6" s="106" t="s">
        <v>3748</v>
      </c>
      <c r="AA6" s="112">
        <v>46127</v>
      </c>
      <c r="AB6" s="23" t="s">
        <v>12661</v>
      </c>
      <c r="AC6" s="107"/>
      <c r="AD6" s="107"/>
      <c r="AE6" s="109"/>
      <c r="AF6" s="106"/>
      <c r="AG6" s="107"/>
      <c r="AH6" s="107"/>
      <c r="AI6" s="107"/>
      <c r="AJ6" s="107"/>
      <c r="AK6" s="109"/>
      <c r="AL6" s="106"/>
      <c r="AM6" s="107"/>
      <c r="AN6" s="107"/>
      <c r="AO6" s="107"/>
      <c r="AP6" s="107"/>
      <c r="AQ6" s="109"/>
    </row>
    <row r="7" spans="1:43" s="110" customFormat="1" ht="15" x14ac:dyDescent="0.25">
      <c r="A7" s="74" t="s">
        <v>88</v>
      </c>
      <c r="B7" s="957" t="s">
        <v>3654</v>
      </c>
      <c r="C7" s="958">
        <f t="shared" si="4"/>
        <v>46127</v>
      </c>
      <c r="D7" s="959" t="str">
        <f t="shared" si="0"/>
        <v>A</v>
      </c>
      <c r="E7" s="960" t="str">
        <f t="shared" si="1"/>
        <v>MR_DER-1746_26</v>
      </c>
      <c r="F7" s="961" t="str">
        <f t="shared" si="2"/>
        <v>ND</v>
      </c>
      <c r="G7" s="94" t="str">
        <f t="shared" si="3"/>
        <v>ND</v>
      </c>
      <c r="H7" s="117" t="s">
        <v>3730</v>
      </c>
      <c r="I7" s="118">
        <v>44922</v>
      </c>
      <c r="J7" s="100" t="s">
        <v>6115</v>
      </c>
      <c r="K7" s="107" t="s">
        <v>5539</v>
      </c>
      <c r="L7" s="112">
        <v>45007</v>
      </c>
      <c r="M7" s="133" t="s">
        <v>5842</v>
      </c>
      <c r="N7" s="117" t="s">
        <v>3748</v>
      </c>
      <c r="O7" s="112">
        <v>45133</v>
      </c>
      <c r="P7" s="90" t="s">
        <v>6761</v>
      </c>
      <c r="Q7" s="107"/>
      <c r="R7" s="107"/>
      <c r="S7" s="133" t="s">
        <v>5842</v>
      </c>
      <c r="T7" s="106" t="s">
        <v>3748</v>
      </c>
      <c r="U7" s="112">
        <v>45757</v>
      </c>
      <c r="V7" s="23" t="s">
        <v>9057</v>
      </c>
      <c r="W7" s="107"/>
      <c r="X7" s="107"/>
      <c r="Y7" s="109"/>
      <c r="Z7" s="106" t="s">
        <v>3748</v>
      </c>
      <c r="AA7" s="112">
        <v>46127</v>
      </c>
      <c r="AB7" s="23" t="s">
        <v>12661</v>
      </c>
      <c r="AC7" s="107"/>
      <c r="AD7" s="107"/>
      <c r="AE7" s="109"/>
      <c r="AF7" s="106"/>
      <c r="AG7" s="107"/>
      <c r="AH7" s="107"/>
      <c r="AI7" s="107"/>
      <c r="AJ7" s="107"/>
      <c r="AK7" s="109"/>
      <c r="AL7" s="106"/>
      <c r="AM7" s="107"/>
      <c r="AN7" s="107"/>
      <c r="AO7" s="107"/>
      <c r="AP7" s="107"/>
      <c r="AQ7" s="109"/>
    </row>
    <row r="8" spans="1:43" s="110" customFormat="1" ht="15" x14ac:dyDescent="0.25">
      <c r="A8" s="74" t="s">
        <v>88</v>
      </c>
      <c r="B8" s="957" t="s">
        <v>3655</v>
      </c>
      <c r="C8" s="958">
        <f t="shared" si="4"/>
        <v>46127</v>
      </c>
      <c r="D8" s="959" t="str">
        <f t="shared" si="0"/>
        <v>A</v>
      </c>
      <c r="E8" s="973" t="str">
        <f t="shared" si="1"/>
        <v>MR_DER-1746_26</v>
      </c>
      <c r="F8" s="961" t="str">
        <f t="shared" si="2"/>
        <v>ND</v>
      </c>
      <c r="G8" s="94" t="str">
        <f t="shared" si="3"/>
        <v>ND</v>
      </c>
      <c r="H8" s="117" t="s">
        <v>3730</v>
      </c>
      <c r="I8" s="118">
        <v>44953</v>
      </c>
      <c r="J8" s="100" t="s">
        <v>6303</v>
      </c>
      <c r="K8" s="107" t="s">
        <v>5539</v>
      </c>
      <c r="L8" s="112">
        <v>44956</v>
      </c>
      <c r="M8" s="133" t="s">
        <v>5842</v>
      </c>
      <c r="N8" s="117"/>
      <c r="O8" s="112"/>
      <c r="P8" s="90"/>
      <c r="Q8" s="107"/>
      <c r="R8" s="107"/>
      <c r="S8" s="133" t="s">
        <v>5842</v>
      </c>
      <c r="T8" s="106" t="s">
        <v>3748</v>
      </c>
      <c r="U8" s="112">
        <v>45757</v>
      </c>
      <c r="V8" s="23" t="s">
        <v>9057</v>
      </c>
      <c r="W8" s="107"/>
      <c r="X8" s="107"/>
      <c r="Y8" s="109"/>
      <c r="Z8" s="106" t="s">
        <v>3748</v>
      </c>
      <c r="AA8" s="112">
        <v>46127</v>
      </c>
      <c r="AB8" s="23" t="s">
        <v>12661</v>
      </c>
      <c r="AC8" s="107"/>
      <c r="AD8" s="107"/>
      <c r="AE8" s="109"/>
      <c r="AF8" s="106"/>
      <c r="AG8" s="107"/>
      <c r="AH8" s="107"/>
      <c r="AI8" s="107"/>
      <c r="AJ8" s="107"/>
      <c r="AK8" s="109"/>
      <c r="AL8" s="106"/>
      <c r="AM8" s="107"/>
      <c r="AN8" s="107"/>
      <c r="AO8" s="107"/>
      <c r="AP8" s="107"/>
      <c r="AQ8" s="109"/>
    </row>
    <row r="9" spans="1:43" s="110" customFormat="1" ht="15" x14ac:dyDescent="0.25">
      <c r="A9" s="74" t="s">
        <v>88</v>
      </c>
      <c r="B9" s="962" t="s">
        <v>3656</v>
      </c>
      <c r="C9" s="963">
        <f t="shared" si="4"/>
        <v>46127</v>
      </c>
      <c r="D9" s="964" t="str">
        <f t="shared" si="0"/>
        <v>A</v>
      </c>
      <c r="E9" s="965" t="str">
        <f t="shared" si="1"/>
        <v>MR_DER-1746_26</v>
      </c>
      <c r="F9" s="966" t="str">
        <f t="shared" si="2"/>
        <v>ND</v>
      </c>
      <c r="G9" s="94" t="str">
        <f t="shared" si="3"/>
        <v>ND</v>
      </c>
      <c r="H9" s="117" t="s">
        <v>3730</v>
      </c>
      <c r="I9" s="118">
        <v>44986</v>
      </c>
      <c r="J9" s="100" t="s">
        <v>6656</v>
      </c>
      <c r="K9" s="107" t="s">
        <v>5539</v>
      </c>
      <c r="L9" s="112">
        <v>45007</v>
      </c>
      <c r="M9" s="133" t="s">
        <v>5842</v>
      </c>
      <c r="N9" s="117" t="s">
        <v>3748</v>
      </c>
      <c r="O9" s="112">
        <v>45133</v>
      </c>
      <c r="P9" s="90" t="s">
        <v>6761</v>
      </c>
      <c r="Q9" s="107"/>
      <c r="R9" s="107"/>
      <c r="S9" s="133" t="s">
        <v>5842</v>
      </c>
      <c r="T9" s="106" t="s">
        <v>3748</v>
      </c>
      <c r="U9" s="112">
        <v>45434</v>
      </c>
      <c r="V9" s="90" t="s">
        <v>7707</v>
      </c>
      <c r="W9" s="107"/>
      <c r="X9" s="107" t="s">
        <v>6913</v>
      </c>
      <c r="Y9" s="109"/>
      <c r="Z9" s="106" t="s">
        <v>3748</v>
      </c>
      <c r="AA9" s="112">
        <v>46127</v>
      </c>
      <c r="AB9" s="23" t="s">
        <v>12661</v>
      </c>
      <c r="AC9" s="107"/>
      <c r="AD9" s="107"/>
      <c r="AE9" s="109"/>
      <c r="AF9" s="106"/>
      <c r="AG9" s="107"/>
      <c r="AH9" s="107"/>
      <c r="AI9" s="107"/>
      <c r="AJ9" s="107"/>
      <c r="AK9" s="109"/>
      <c r="AL9" s="106"/>
      <c r="AM9" s="107"/>
      <c r="AN9" s="107"/>
      <c r="AO9" s="107"/>
      <c r="AP9" s="107"/>
      <c r="AQ9" s="109"/>
    </row>
    <row r="10" spans="1:43" s="110" customFormat="1" ht="15" x14ac:dyDescent="0.25">
      <c r="A10" s="74" t="s">
        <v>88</v>
      </c>
      <c r="B10" s="962" t="s">
        <v>3657</v>
      </c>
      <c r="C10" s="963">
        <f t="shared" si="4"/>
        <v>46127</v>
      </c>
      <c r="D10" s="964" t="str">
        <f t="shared" si="0"/>
        <v>A</v>
      </c>
      <c r="E10" s="965" t="str">
        <f t="shared" si="1"/>
        <v>MR_DER-1746_26</v>
      </c>
      <c r="F10" s="966" t="str">
        <f t="shared" si="2"/>
        <v>ND</v>
      </c>
      <c r="G10" s="94" t="str">
        <f t="shared" si="3"/>
        <v>ND</v>
      </c>
      <c r="H10" s="117" t="s">
        <v>3730</v>
      </c>
      <c r="I10" s="118">
        <v>45012</v>
      </c>
      <c r="J10" s="100" t="s">
        <v>6709</v>
      </c>
      <c r="K10" s="107" t="s">
        <v>5537</v>
      </c>
      <c r="L10" s="112">
        <v>45063</v>
      </c>
      <c r="M10" s="133" t="s">
        <v>5842</v>
      </c>
      <c r="N10" s="117" t="s">
        <v>3748</v>
      </c>
      <c r="O10" s="112">
        <v>45133</v>
      </c>
      <c r="P10" s="90" t="s">
        <v>6761</v>
      </c>
      <c r="Q10" s="107"/>
      <c r="R10" s="107"/>
      <c r="S10" s="133" t="s">
        <v>5842</v>
      </c>
      <c r="T10" s="106" t="s">
        <v>3748</v>
      </c>
      <c r="U10" s="112">
        <v>45434</v>
      </c>
      <c r="V10" s="90" t="s">
        <v>7707</v>
      </c>
      <c r="W10" s="107"/>
      <c r="X10" s="107" t="s">
        <v>6913</v>
      </c>
      <c r="Y10" s="109"/>
      <c r="Z10" s="106" t="s">
        <v>3748</v>
      </c>
      <c r="AA10" s="112">
        <v>46127</v>
      </c>
      <c r="AB10" s="23" t="s">
        <v>12661</v>
      </c>
      <c r="AC10" s="107"/>
      <c r="AD10" s="107"/>
      <c r="AE10" s="109"/>
      <c r="AF10" s="106"/>
      <c r="AG10" s="107"/>
      <c r="AH10" s="107"/>
      <c r="AI10" s="107"/>
      <c r="AJ10" s="107"/>
      <c r="AK10" s="109"/>
      <c r="AL10" s="106"/>
      <c r="AM10" s="107"/>
      <c r="AN10" s="107"/>
      <c r="AO10" s="107"/>
      <c r="AP10" s="107"/>
      <c r="AQ10" s="109"/>
    </row>
    <row r="11" spans="1:43" s="110" customFormat="1" ht="15" x14ac:dyDescent="0.25">
      <c r="A11" s="74" t="s">
        <v>88</v>
      </c>
      <c r="B11" s="962" t="s">
        <v>6789</v>
      </c>
      <c r="C11" s="963">
        <f>IF(I11&lt;&gt;0,MAX(I11,O11,U11,AA11),"NE")</f>
        <v>46127</v>
      </c>
      <c r="D11" s="964" t="str">
        <f t="shared" si="0"/>
        <v>A</v>
      </c>
      <c r="E11" s="965" t="str">
        <f t="shared" si="1"/>
        <v>MR_DER-1746_26</v>
      </c>
      <c r="F11" s="966" t="str">
        <f t="shared" si="2"/>
        <v>ASSINADO</v>
      </c>
      <c r="G11" s="94" t="str">
        <f t="shared" si="3"/>
        <v>ND</v>
      </c>
      <c r="H11" s="117" t="s">
        <v>3730</v>
      </c>
      <c r="I11" s="118">
        <v>45168</v>
      </c>
      <c r="J11" s="100" t="s">
        <v>6790</v>
      </c>
      <c r="K11" s="107" t="s">
        <v>5539</v>
      </c>
      <c r="L11" s="112">
        <v>45253</v>
      </c>
      <c r="M11" s="133" t="s">
        <v>5842</v>
      </c>
      <c r="N11" s="122" t="s">
        <v>3748</v>
      </c>
      <c r="O11" s="112">
        <v>45434</v>
      </c>
      <c r="P11" s="90" t="s">
        <v>7708</v>
      </c>
      <c r="Q11" s="107"/>
      <c r="R11" s="107" t="s">
        <v>6913</v>
      </c>
      <c r="S11" s="109"/>
      <c r="T11" s="106" t="s">
        <v>3748</v>
      </c>
      <c r="U11" s="112">
        <v>46127</v>
      </c>
      <c r="V11" s="23" t="s">
        <v>12661</v>
      </c>
      <c r="W11" s="107"/>
      <c r="X11" s="107" t="s">
        <v>6913</v>
      </c>
      <c r="Y11" s="109"/>
      <c r="Z11" s="106"/>
      <c r="AA11" s="107"/>
      <c r="AB11" s="107"/>
      <c r="AC11" s="107"/>
      <c r="AD11" s="107"/>
      <c r="AE11" s="109"/>
      <c r="AF11" s="106"/>
      <c r="AG11" s="107"/>
      <c r="AH11" s="107"/>
      <c r="AI11" s="107"/>
      <c r="AJ11" s="107"/>
      <c r="AK11" s="109"/>
      <c r="AL11" s="106"/>
      <c r="AM11" s="107"/>
      <c r="AN11" s="107"/>
      <c r="AO11" s="107"/>
      <c r="AP11" s="107"/>
      <c r="AQ11" s="109"/>
    </row>
    <row r="12" spans="1:43" s="110" customFormat="1" ht="15" x14ac:dyDescent="0.25">
      <c r="A12" s="74" t="s">
        <v>88</v>
      </c>
      <c r="B12" s="962" t="s">
        <v>6839</v>
      </c>
      <c r="C12" s="963">
        <f>IF(I12&lt;&gt;0,MAX(I12,O12,U12,AA12),"NE")</f>
        <v>46127</v>
      </c>
      <c r="D12" s="964" t="str">
        <f t="shared" si="0"/>
        <v>A</v>
      </c>
      <c r="E12" s="965" t="str">
        <f t="shared" si="1"/>
        <v>MR_DER-1746_26</v>
      </c>
      <c r="F12" s="966" t="str">
        <f t="shared" si="2"/>
        <v>ND</v>
      </c>
      <c r="G12" s="94" t="str">
        <f t="shared" si="3"/>
        <v>ND</v>
      </c>
      <c r="H12" s="117" t="s">
        <v>3730</v>
      </c>
      <c r="I12" s="118">
        <v>45198</v>
      </c>
      <c r="J12" s="100" t="s">
        <v>6840</v>
      </c>
      <c r="K12" s="107" t="s">
        <v>5539</v>
      </c>
      <c r="L12" s="112">
        <v>45253</v>
      </c>
      <c r="M12" s="133" t="s">
        <v>5842</v>
      </c>
      <c r="N12" s="122" t="s">
        <v>3748</v>
      </c>
      <c r="O12" s="112">
        <v>45434</v>
      </c>
      <c r="P12" s="90" t="s">
        <v>7708</v>
      </c>
      <c r="Q12" s="107"/>
      <c r="R12" s="107" t="s">
        <v>6913</v>
      </c>
      <c r="S12" s="109"/>
      <c r="T12" s="106" t="s">
        <v>3748</v>
      </c>
      <c r="U12" s="112">
        <v>46127</v>
      </c>
      <c r="V12" s="23" t="s">
        <v>12661</v>
      </c>
      <c r="W12" s="107"/>
      <c r="X12" s="107"/>
      <c r="Y12" s="109"/>
      <c r="Z12" s="106"/>
      <c r="AA12" s="107"/>
      <c r="AB12" s="107"/>
      <c r="AC12" s="107"/>
      <c r="AD12" s="107"/>
      <c r="AE12" s="109"/>
      <c r="AF12" s="106"/>
      <c r="AG12" s="107"/>
      <c r="AH12" s="107"/>
      <c r="AI12" s="107"/>
      <c r="AJ12" s="107"/>
      <c r="AK12" s="109"/>
      <c r="AL12" s="106"/>
      <c r="AM12" s="107"/>
      <c r="AN12" s="107"/>
      <c r="AO12" s="107"/>
      <c r="AP12" s="107"/>
      <c r="AQ12" s="109"/>
    </row>
    <row r="13" spans="1:43" s="110" customFormat="1" ht="15" x14ac:dyDescent="0.25">
      <c r="A13" s="74" t="s">
        <v>88</v>
      </c>
      <c r="B13" s="962" t="s">
        <v>6921</v>
      </c>
      <c r="C13" s="963">
        <f>IF(I13&lt;&gt;0,MAX(I13,O13,U13,AA13),"NE")</f>
        <v>46127</v>
      </c>
      <c r="D13" s="964" t="str">
        <f t="shared" si="0"/>
        <v>A</v>
      </c>
      <c r="E13" s="965" t="str">
        <f t="shared" si="1"/>
        <v>MR_DER-1746_26</v>
      </c>
      <c r="F13" s="966" t="str">
        <f t="shared" si="2"/>
        <v>ND</v>
      </c>
      <c r="G13" s="94" t="str">
        <f t="shared" si="3"/>
        <v>ND</v>
      </c>
      <c r="H13" s="117" t="s">
        <v>3730</v>
      </c>
      <c r="I13" s="118">
        <v>45230</v>
      </c>
      <c r="J13" s="100" t="s">
        <v>6922</v>
      </c>
      <c r="K13" s="107" t="s">
        <v>5539</v>
      </c>
      <c r="L13" s="112">
        <v>45253</v>
      </c>
      <c r="M13" s="133" t="s">
        <v>5842</v>
      </c>
      <c r="N13" s="122" t="s">
        <v>3748</v>
      </c>
      <c r="O13" s="112">
        <v>45434</v>
      </c>
      <c r="P13" s="90" t="s">
        <v>7708</v>
      </c>
      <c r="Q13" s="107"/>
      <c r="R13" s="107" t="s">
        <v>6913</v>
      </c>
      <c r="S13" s="109"/>
      <c r="T13" s="106" t="s">
        <v>3748</v>
      </c>
      <c r="U13" s="112">
        <v>46127</v>
      </c>
      <c r="V13" s="23" t="s">
        <v>12661</v>
      </c>
      <c r="W13" s="107"/>
      <c r="X13" s="107"/>
      <c r="Y13" s="109"/>
      <c r="Z13" s="106"/>
      <c r="AA13" s="107"/>
      <c r="AB13" s="107"/>
      <c r="AC13" s="107"/>
      <c r="AD13" s="107"/>
      <c r="AE13" s="109"/>
      <c r="AF13" s="106"/>
      <c r="AG13" s="107"/>
      <c r="AH13" s="107"/>
      <c r="AI13" s="107"/>
      <c r="AJ13" s="107"/>
      <c r="AK13" s="109"/>
      <c r="AL13" s="106"/>
      <c r="AM13" s="107"/>
      <c r="AN13" s="107"/>
      <c r="AO13" s="107"/>
      <c r="AP13" s="107"/>
      <c r="AQ13" s="109"/>
    </row>
    <row r="14" spans="1:43" s="110" customFormat="1" ht="15" x14ac:dyDescent="0.25">
      <c r="A14" s="74" t="s">
        <v>88</v>
      </c>
      <c r="B14" s="962" t="s">
        <v>6963</v>
      </c>
      <c r="C14" s="963">
        <f>IF(I14&lt;&gt;0,MAX(I14,O14,U14,AA14),"NE")</f>
        <v>46127</v>
      </c>
      <c r="D14" s="964" t="str">
        <f t="shared" si="0"/>
        <v>A</v>
      </c>
      <c r="E14" s="965" t="str">
        <f t="shared" si="1"/>
        <v>MR_DER-1746_26</v>
      </c>
      <c r="F14" s="966" t="str">
        <f t="shared" si="2"/>
        <v>ND</v>
      </c>
      <c r="G14" s="94" t="str">
        <f t="shared" si="3"/>
        <v>ND</v>
      </c>
      <c r="H14" s="117" t="s">
        <v>3730</v>
      </c>
      <c r="I14" s="118">
        <v>45258</v>
      </c>
      <c r="J14" s="100" t="s">
        <v>6964</v>
      </c>
      <c r="K14" s="107" t="s">
        <v>5539</v>
      </c>
      <c r="L14" s="112">
        <v>45267</v>
      </c>
      <c r="M14" s="133" t="s">
        <v>5842</v>
      </c>
      <c r="N14" s="122" t="s">
        <v>3748</v>
      </c>
      <c r="O14" s="112">
        <v>45462</v>
      </c>
      <c r="P14" s="23" t="s">
        <v>8108</v>
      </c>
      <c r="Q14" s="107"/>
      <c r="R14" s="107" t="s">
        <v>6913</v>
      </c>
      <c r="S14" s="109"/>
      <c r="T14" s="106" t="s">
        <v>3748</v>
      </c>
      <c r="U14" s="112">
        <v>46127</v>
      </c>
      <c r="V14" s="23" t="s">
        <v>12661</v>
      </c>
      <c r="W14" s="107"/>
      <c r="X14" s="107"/>
      <c r="Y14" s="109"/>
      <c r="Z14" s="106"/>
      <c r="AA14" s="107"/>
      <c r="AB14" s="107"/>
      <c r="AC14" s="107"/>
      <c r="AD14" s="107"/>
      <c r="AE14" s="109"/>
      <c r="AF14" s="106"/>
      <c r="AG14" s="107"/>
      <c r="AH14" s="107"/>
      <c r="AI14" s="107"/>
      <c r="AJ14" s="107"/>
      <c r="AK14" s="109"/>
      <c r="AL14" s="106"/>
      <c r="AM14" s="107"/>
      <c r="AN14" s="107"/>
      <c r="AO14" s="107"/>
      <c r="AP14" s="107"/>
      <c r="AQ14" s="109"/>
    </row>
    <row r="15" spans="1:43" s="110" customFormat="1" ht="15" x14ac:dyDescent="0.25">
      <c r="A15" s="74" t="s">
        <v>88</v>
      </c>
      <c r="B15" s="962" t="s">
        <v>7028</v>
      </c>
      <c r="C15" s="963">
        <f t="shared" ref="C15:C20" si="5">IF(I15&lt;&gt;0,MAX(I15,O15,U15,AA15),"NE")</f>
        <v>46127</v>
      </c>
      <c r="D15" s="964" t="str">
        <f t="shared" si="0"/>
        <v>A</v>
      </c>
      <c r="E15" s="965" t="str">
        <f t="shared" si="1"/>
        <v>MR_DER-1746_26</v>
      </c>
      <c r="F15" s="966" t="str">
        <f t="shared" si="2"/>
        <v>ND</v>
      </c>
      <c r="G15" s="94" t="str">
        <f t="shared" si="3"/>
        <v>ND</v>
      </c>
      <c r="H15" s="117" t="s">
        <v>3730</v>
      </c>
      <c r="I15" s="118">
        <v>45294</v>
      </c>
      <c r="J15" s="100" t="s">
        <v>7034</v>
      </c>
      <c r="K15" s="107" t="s">
        <v>5539</v>
      </c>
      <c r="L15" s="107"/>
      <c r="M15" s="133"/>
      <c r="N15" s="122" t="s">
        <v>3748</v>
      </c>
      <c r="O15" s="112">
        <v>45301</v>
      </c>
      <c r="P15" s="90" t="s">
        <v>7049</v>
      </c>
      <c r="Q15" s="107"/>
      <c r="R15" s="107" t="s">
        <v>6913</v>
      </c>
      <c r="S15" s="109"/>
      <c r="T15" s="106" t="s">
        <v>3748</v>
      </c>
      <c r="U15" s="112">
        <v>45357</v>
      </c>
      <c r="V15" s="90" t="s">
        <v>7320</v>
      </c>
      <c r="W15" s="107"/>
      <c r="X15" s="107" t="s">
        <v>6913</v>
      </c>
      <c r="Y15" s="109"/>
      <c r="Z15" s="106" t="s">
        <v>3748</v>
      </c>
      <c r="AA15" s="112">
        <v>46127</v>
      </c>
      <c r="AB15" s="23" t="s">
        <v>12661</v>
      </c>
      <c r="AC15" s="107"/>
      <c r="AD15" s="107"/>
      <c r="AE15" s="109"/>
      <c r="AF15" s="106"/>
      <c r="AG15" s="107"/>
      <c r="AH15" s="107"/>
      <c r="AI15" s="107"/>
      <c r="AJ15" s="107"/>
      <c r="AK15" s="109"/>
      <c r="AL15" s="106"/>
      <c r="AM15" s="107"/>
      <c r="AN15" s="107"/>
      <c r="AO15" s="107"/>
      <c r="AP15" s="107"/>
      <c r="AQ15" s="109"/>
    </row>
    <row r="16" spans="1:43" s="110" customFormat="1" ht="15" x14ac:dyDescent="0.25">
      <c r="A16" s="74" t="s">
        <v>88</v>
      </c>
      <c r="B16" s="962" t="s">
        <v>7029</v>
      </c>
      <c r="C16" s="963">
        <f t="shared" si="5"/>
        <v>46127</v>
      </c>
      <c r="D16" s="964" t="str">
        <f t="shared" si="0"/>
        <v>A</v>
      </c>
      <c r="E16" s="965" t="str">
        <f t="shared" si="1"/>
        <v>MR_DER-1746_26</v>
      </c>
      <c r="F16" s="966" t="str">
        <f t="shared" si="2"/>
        <v>ND</v>
      </c>
      <c r="G16" s="94" t="str">
        <f t="shared" si="3"/>
        <v>ND</v>
      </c>
      <c r="H16" s="117" t="s">
        <v>3730</v>
      </c>
      <c r="I16" s="118">
        <v>45322</v>
      </c>
      <c r="J16" s="100" t="s">
        <v>7102</v>
      </c>
      <c r="K16" s="107"/>
      <c r="L16" s="107"/>
      <c r="M16" s="133"/>
      <c r="N16" s="122" t="s">
        <v>3748</v>
      </c>
      <c r="O16" s="112">
        <v>45357</v>
      </c>
      <c r="P16" s="90" t="s">
        <v>7316</v>
      </c>
      <c r="Q16" s="107"/>
      <c r="R16" s="107" t="s">
        <v>6913</v>
      </c>
      <c r="S16" s="109"/>
      <c r="T16" s="106" t="s">
        <v>3748</v>
      </c>
      <c r="U16" s="112">
        <v>46127</v>
      </c>
      <c r="V16" s="23" t="s">
        <v>12661</v>
      </c>
      <c r="W16" s="107"/>
      <c r="X16" s="107"/>
      <c r="Y16" s="109"/>
      <c r="Z16" s="106"/>
      <c r="AA16" s="107"/>
      <c r="AB16" s="107"/>
      <c r="AC16" s="107"/>
      <c r="AD16" s="107"/>
      <c r="AE16" s="109"/>
      <c r="AF16" s="106"/>
      <c r="AG16" s="107"/>
      <c r="AH16" s="107"/>
      <c r="AI16" s="107"/>
      <c r="AJ16" s="107"/>
      <c r="AK16" s="109"/>
      <c r="AL16" s="106"/>
      <c r="AM16" s="107"/>
      <c r="AN16" s="107"/>
      <c r="AO16" s="107"/>
      <c r="AP16" s="107"/>
      <c r="AQ16" s="109"/>
    </row>
    <row r="17" spans="1:43" s="110" customFormat="1" ht="15" x14ac:dyDescent="0.25">
      <c r="A17" s="74" t="s">
        <v>88</v>
      </c>
      <c r="B17" s="962" t="s">
        <v>7030</v>
      </c>
      <c r="C17" s="963">
        <f t="shared" si="5"/>
        <v>46127</v>
      </c>
      <c r="D17" s="964" t="str">
        <f t="shared" si="0"/>
        <v>A</v>
      </c>
      <c r="E17" s="965" t="str">
        <f t="shared" si="1"/>
        <v>MR_DER-1746_26</v>
      </c>
      <c r="F17" s="966" t="str">
        <f t="shared" si="2"/>
        <v>ND</v>
      </c>
      <c r="G17" s="94" t="str">
        <f t="shared" si="3"/>
        <v>ND</v>
      </c>
      <c r="H17" s="117" t="s">
        <v>3730</v>
      </c>
      <c r="I17" s="118">
        <v>45357</v>
      </c>
      <c r="J17" s="100" t="s">
        <v>7315</v>
      </c>
      <c r="K17" s="107" t="s">
        <v>5539</v>
      </c>
      <c r="L17" s="112">
        <v>45384</v>
      </c>
      <c r="M17" s="133"/>
      <c r="N17" s="122" t="s">
        <v>3748</v>
      </c>
      <c r="O17" s="112">
        <v>45392</v>
      </c>
      <c r="P17" s="90" t="s">
        <v>7503</v>
      </c>
      <c r="Q17" s="107"/>
      <c r="R17" s="107" t="s">
        <v>6913</v>
      </c>
      <c r="S17" s="109"/>
      <c r="T17" s="106" t="s">
        <v>3748</v>
      </c>
      <c r="U17" s="112">
        <v>46127</v>
      </c>
      <c r="V17" s="23" t="s">
        <v>12661</v>
      </c>
      <c r="W17" s="107"/>
      <c r="X17" s="107"/>
      <c r="Y17" s="109"/>
      <c r="Z17" s="106"/>
      <c r="AA17" s="107"/>
      <c r="AB17" s="107"/>
      <c r="AC17" s="107"/>
      <c r="AD17" s="107"/>
      <c r="AE17" s="109"/>
      <c r="AF17" s="106"/>
      <c r="AG17" s="107"/>
      <c r="AH17" s="107"/>
      <c r="AI17" s="107"/>
      <c r="AJ17" s="107"/>
      <c r="AK17" s="109"/>
      <c r="AL17" s="106"/>
      <c r="AM17" s="107"/>
      <c r="AN17" s="107"/>
      <c r="AO17" s="107"/>
      <c r="AP17" s="107"/>
      <c r="AQ17" s="109"/>
    </row>
    <row r="18" spans="1:43" s="110" customFormat="1" ht="15" x14ac:dyDescent="0.25">
      <c r="A18" s="74" t="s">
        <v>88</v>
      </c>
      <c r="B18" s="962" t="s">
        <v>7031</v>
      </c>
      <c r="C18" s="963">
        <f t="shared" si="5"/>
        <v>46127</v>
      </c>
      <c r="D18" s="964" t="str">
        <f t="shared" si="0"/>
        <v>A</v>
      </c>
      <c r="E18" s="965" t="str">
        <f t="shared" si="1"/>
        <v>MR_DER-1746_26</v>
      </c>
      <c r="F18" s="966" t="str">
        <f t="shared" si="2"/>
        <v>ND</v>
      </c>
      <c r="G18" s="94" t="str">
        <f t="shared" si="3"/>
        <v>ND</v>
      </c>
      <c r="H18" s="117" t="s">
        <v>3730</v>
      </c>
      <c r="I18" s="118">
        <v>45385</v>
      </c>
      <c r="J18" s="100" t="s">
        <v>7485</v>
      </c>
      <c r="K18" s="76" t="s">
        <v>5538</v>
      </c>
      <c r="L18" s="79">
        <v>45399</v>
      </c>
      <c r="M18" s="133"/>
      <c r="N18" s="122" t="s">
        <v>3748</v>
      </c>
      <c r="O18" s="112">
        <v>45415</v>
      </c>
      <c r="P18" s="90" t="s">
        <v>7682</v>
      </c>
      <c r="Q18" s="107"/>
      <c r="R18" s="107" t="s">
        <v>6913</v>
      </c>
      <c r="S18" s="109"/>
      <c r="T18" s="106" t="s">
        <v>3748</v>
      </c>
      <c r="U18" s="112">
        <v>46127</v>
      </c>
      <c r="V18" s="23" t="s">
        <v>12661</v>
      </c>
      <c r="W18" s="107"/>
      <c r="X18" s="107"/>
      <c r="Y18" s="109"/>
      <c r="Z18" s="106"/>
      <c r="AA18" s="107"/>
      <c r="AB18" s="107"/>
      <c r="AC18" s="107"/>
      <c r="AD18" s="107"/>
      <c r="AE18" s="109"/>
      <c r="AF18" s="106"/>
      <c r="AG18" s="107"/>
      <c r="AH18" s="107"/>
      <c r="AI18" s="107"/>
      <c r="AJ18" s="107"/>
      <c r="AK18" s="109"/>
      <c r="AL18" s="106"/>
      <c r="AM18" s="107"/>
      <c r="AN18" s="107"/>
      <c r="AO18" s="107"/>
      <c r="AP18" s="107"/>
      <c r="AQ18" s="109"/>
    </row>
    <row r="19" spans="1:43" s="110" customFormat="1" ht="15" x14ac:dyDescent="0.25">
      <c r="A19" s="74" t="s">
        <v>88</v>
      </c>
      <c r="B19" s="962" t="s">
        <v>7032</v>
      </c>
      <c r="C19" s="963">
        <f t="shared" si="5"/>
        <v>46127</v>
      </c>
      <c r="D19" s="964" t="str">
        <f t="shared" si="0"/>
        <v>A</v>
      </c>
      <c r="E19" s="965" t="str">
        <f t="shared" si="1"/>
        <v>MR_DER-1746_26</v>
      </c>
      <c r="F19" s="966" t="str">
        <f t="shared" si="2"/>
        <v>ND</v>
      </c>
      <c r="G19" s="94" t="str">
        <f t="shared" si="3"/>
        <v>ND</v>
      </c>
      <c r="H19" s="117" t="s">
        <v>3730</v>
      </c>
      <c r="I19" s="118">
        <v>45412</v>
      </c>
      <c r="J19" s="100" t="s">
        <v>7674</v>
      </c>
      <c r="K19" s="107" t="s">
        <v>5539</v>
      </c>
      <c r="L19" s="112">
        <v>45432</v>
      </c>
      <c r="M19" s="133"/>
      <c r="N19" s="122" t="s">
        <v>3748</v>
      </c>
      <c r="O19" s="112">
        <v>45434</v>
      </c>
      <c r="P19" s="90" t="s">
        <v>7706</v>
      </c>
      <c r="Q19" s="107"/>
      <c r="R19" s="107" t="s">
        <v>6913</v>
      </c>
      <c r="S19" s="109"/>
      <c r="T19" s="106" t="s">
        <v>3748</v>
      </c>
      <c r="U19" s="112">
        <v>46127</v>
      </c>
      <c r="V19" s="23" t="s">
        <v>12661</v>
      </c>
      <c r="W19" s="107"/>
      <c r="X19" s="107"/>
      <c r="Y19" s="109"/>
      <c r="Z19" s="106"/>
      <c r="AA19" s="107"/>
      <c r="AB19" s="107"/>
      <c r="AC19" s="107"/>
      <c r="AD19" s="107"/>
      <c r="AE19" s="109"/>
      <c r="AF19" s="106"/>
      <c r="AG19" s="107"/>
      <c r="AH19" s="107"/>
      <c r="AI19" s="107"/>
      <c r="AJ19" s="107"/>
      <c r="AK19" s="109"/>
      <c r="AL19" s="106"/>
      <c r="AM19" s="107"/>
      <c r="AN19" s="107"/>
      <c r="AO19" s="107"/>
      <c r="AP19" s="107"/>
      <c r="AQ19" s="109"/>
    </row>
    <row r="20" spans="1:43" s="110" customFormat="1" ht="15" x14ac:dyDescent="0.25">
      <c r="A20" s="74" t="s">
        <v>88</v>
      </c>
      <c r="B20" s="962" t="s">
        <v>7033</v>
      </c>
      <c r="C20" s="963">
        <f t="shared" si="5"/>
        <v>46127</v>
      </c>
      <c r="D20" s="964" t="str">
        <f t="shared" si="0"/>
        <v>A</v>
      </c>
      <c r="E20" s="965" t="str">
        <f t="shared" si="1"/>
        <v>MR_DER-1746_26</v>
      </c>
      <c r="F20" s="966" t="str">
        <f t="shared" si="2"/>
        <v>ND</v>
      </c>
      <c r="G20" s="94" t="str">
        <f t="shared" si="3"/>
        <v>ND</v>
      </c>
      <c r="H20" s="117" t="s">
        <v>3730</v>
      </c>
      <c r="I20" s="118">
        <v>45441</v>
      </c>
      <c r="J20" s="100" t="s">
        <v>7732</v>
      </c>
      <c r="K20" s="107"/>
      <c r="L20" s="107"/>
      <c r="M20" s="133"/>
      <c r="N20" s="122" t="s">
        <v>3748</v>
      </c>
      <c r="O20" s="112">
        <v>45462</v>
      </c>
      <c r="P20" s="23" t="s">
        <v>8108</v>
      </c>
      <c r="Q20" s="107"/>
      <c r="R20" s="107" t="s">
        <v>6913</v>
      </c>
      <c r="S20" s="109"/>
      <c r="T20" s="106" t="s">
        <v>3748</v>
      </c>
      <c r="U20" s="112">
        <v>46127</v>
      </c>
      <c r="V20" s="23" t="s">
        <v>12661</v>
      </c>
      <c r="W20" s="107"/>
      <c r="X20" s="107"/>
      <c r="Y20" s="109"/>
      <c r="Z20" s="106"/>
      <c r="AA20" s="107"/>
      <c r="AB20" s="107"/>
      <c r="AC20" s="107"/>
      <c r="AD20" s="107"/>
      <c r="AE20" s="109"/>
      <c r="AF20" s="106"/>
      <c r="AG20" s="107"/>
      <c r="AH20" s="107"/>
      <c r="AI20" s="107"/>
      <c r="AJ20" s="107"/>
      <c r="AK20" s="109"/>
      <c r="AL20" s="106"/>
      <c r="AM20" s="107"/>
      <c r="AN20" s="107"/>
      <c r="AO20" s="107"/>
      <c r="AP20" s="107"/>
      <c r="AQ20" s="109"/>
    </row>
    <row r="21" spans="1:43" s="110" customFormat="1" ht="15" x14ac:dyDescent="0.25">
      <c r="A21" s="74" t="s">
        <v>88</v>
      </c>
      <c r="B21" s="962" t="s">
        <v>8121</v>
      </c>
      <c r="C21" s="963">
        <f t="shared" ref="C21:C26" si="6">IF(I21&lt;&gt;0,MAX(I21,O21,U21,AA21),"NE")</f>
        <v>46127</v>
      </c>
      <c r="D21" s="964" t="str">
        <f t="shared" si="0"/>
        <v>A</v>
      </c>
      <c r="E21" s="965" t="str">
        <f t="shared" si="1"/>
        <v>MR_DER-1746_26</v>
      </c>
      <c r="F21" s="966" t="str">
        <f t="shared" si="2"/>
        <v>ND</v>
      </c>
      <c r="G21" s="94" t="str">
        <f t="shared" si="3"/>
        <v>ND</v>
      </c>
      <c r="H21" s="117" t="s">
        <v>3730</v>
      </c>
      <c r="I21" s="118">
        <v>45471</v>
      </c>
      <c r="J21" s="216" t="s">
        <v>8122</v>
      </c>
      <c r="K21" s="107" t="s">
        <v>5539</v>
      </c>
      <c r="L21" s="112"/>
      <c r="M21" s="133"/>
      <c r="N21" s="122" t="s">
        <v>3748</v>
      </c>
      <c r="O21" s="112">
        <v>45492</v>
      </c>
      <c r="P21" s="23" t="s">
        <v>8145</v>
      </c>
      <c r="Q21" s="107"/>
      <c r="R21" s="107" t="s">
        <v>6913</v>
      </c>
      <c r="S21" s="109"/>
      <c r="T21" s="106" t="s">
        <v>3748</v>
      </c>
      <c r="U21" s="112">
        <v>46127</v>
      </c>
      <c r="V21" s="23" t="s">
        <v>12661</v>
      </c>
      <c r="W21" s="107"/>
      <c r="X21" s="107"/>
      <c r="Y21" s="109"/>
      <c r="Z21" s="106"/>
      <c r="AA21" s="107"/>
      <c r="AB21" s="107"/>
      <c r="AC21" s="107"/>
      <c r="AD21" s="107"/>
      <c r="AE21" s="109"/>
      <c r="AF21" s="106"/>
      <c r="AG21" s="107"/>
      <c r="AH21" s="107"/>
      <c r="AI21" s="107"/>
      <c r="AJ21" s="107"/>
      <c r="AK21" s="109"/>
      <c r="AL21" s="106"/>
      <c r="AM21" s="107"/>
      <c r="AN21" s="107"/>
      <c r="AO21" s="107"/>
      <c r="AP21" s="107"/>
      <c r="AQ21" s="109"/>
    </row>
    <row r="22" spans="1:43" s="110" customFormat="1" ht="15" x14ac:dyDescent="0.25">
      <c r="A22" s="74" t="s">
        <v>88</v>
      </c>
      <c r="B22" s="967" t="s">
        <v>8152</v>
      </c>
      <c r="C22" s="968">
        <f t="shared" si="6"/>
        <v>46127</v>
      </c>
      <c r="D22" s="969" t="str">
        <f t="shared" si="0"/>
        <v>A</v>
      </c>
      <c r="E22" s="970" t="str">
        <f t="shared" si="1"/>
        <v>MR_DER-1746_26</v>
      </c>
      <c r="F22" s="971" t="str">
        <f t="shared" si="2"/>
        <v>ND</v>
      </c>
      <c r="G22" s="972" t="str">
        <f t="shared" si="3"/>
        <v>ND</v>
      </c>
      <c r="H22" s="117" t="s">
        <v>3730</v>
      </c>
      <c r="I22" s="118">
        <v>45504</v>
      </c>
      <c r="J22" s="23" t="s">
        <v>8153</v>
      </c>
      <c r="K22" s="107"/>
      <c r="L22" s="112"/>
      <c r="M22" s="133"/>
      <c r="N22" s="106" t="s">
        <v>3748</v>
      </c>
      <c r="O22" s="112">
        <v>45757</v>
      </c>
      <c r="P22" s="23" t="s">
        <v>9057</v>
      </c>
      <c r="Q22" s="107"/>
      <c r="R22" s="107"/>
      <c r="S22" s="109"/>
      <c r="T22" s="106" t="s">
        <v>3748</v>
      </c>
      <c r="U22" s="112">
        <v>46127</v>
      </c>
      <c r="V22" s="23" t="s">
        <v>12661</v>
      </c>
      <c r="W22" s="107"/>
      <c r="X22" s="107"/>
      <c r="Y22" s="109"/>
      <c r="Z22" s="106"/>
      <c r="AA22" s="107"/>
      <c r="AB22" s="107"/>
      <c r="AC22" s="107"/>
      <c r="AD22" s="107"/>
      <c r="AE22" s="109"/>
      <c r="AF22" s="106"/>
      <c r="AG22" s="107"/>
      <c r="AH22" s="107"/>
      <c r="AI22" s="107"/>
      <c r="AJ22" s="107"/>
      <c r="AK22" s="109"/>
      <c r="AL22" s="106"/>
      <c r="AM22" s="107"/>
      <c r="AN22" s="107"/>
      <c r="AO22" s="107"/>
      <c r="AP22" s="107"/>
      <c r="AQ22" s="109"/>
    </row>
    <row r="23" spans="1:43" s="110" customFormat="1" ht="15" x14ac:dyDescent="0.25">
      <c r="A23" s="74" t="s">
        <v>88</v>
      </c>
      <c r="B23" s="967" t="s">
        <v>8459</v>
      </c>
      <c r="C23" s="968">
        <f t="shared" si="6"/>
        <v>46127</v>
      </c>
      <c r="D23" s="969" t="str">
        <f t="shared" si="0"/>
        <v>A</v>
      </c>
      <c r="E23" s="970" t="str">
        <f t="shared" si="1"/>
        <v>MR_DER-1746_26</v>
      </c>
      <c r="F23" s="971" t="str">
        <f t="shared" si="2"/>
        <v>ND</v>
      </c>
      <c r="G23" s="972" t="str">
        <f t="shared" si="3"/>
        <v>ND</v>
      </c>
      <c r="H23" s="117" t="s">
        <v>3730</v>
      </c>
      <c r="I23" s="118">
        <v>45595</v>
      </c>
      <c r="J23" s="216" t="s">
        <v>8463</v>
      </c>
      <c r="K23" s="107"/>
      <c r="L23" s="112"/>
      <c r="M23" s="133"/>
      <c r="N23" s="106" t="s">
        <v>3748</v>
      </c>
      <c r="O23" s="112">
        <v>45757</v>
      </c>
      <c r="P23" s="23" t="s">
        <v>9057</v>
      </c>
      <c r="Q23" s="107"/>
      <c r="R23" s="107"/>
      <c r="S23" s="109"/>
      <c r="T23" s="106" t="s">
        <v>3748</v>
      </c>
      <c r="U23" s="112">
        <v>46127</v>
      </c>
      <c r="V23" s="23" t="s">
        <v>12661</v>
      </c>
      <c r="W23" s="107"/>
      <c r="X23" s="107"/>
      <c r="Y23" s="109"/>
      <c r="Z23" s="106"/>
      <c r="AA23" s="107"/>
      <c r="AB23" s="107"/>
      <c r="AC23" s="107"/>
      <c r="AD23" s="107"/>
      <c r="AE23" s="109"/>
      <c r="AF23" s="106"/>
      <c r="AG23" s="107"/>
      <c r="AH23" s="107"/>
      <c r="AI23" s="107"/>
      <c r="AJ23" s="107"/>
      <c r="AK23" s="109"/>
      <c r="AL23" s="106"/>
      <c r="AM23" s="107"/>
      <c r="AN23" s="107"/>
      <c r="AO23" s="107"/>
      <c r="AP23" s="107"/>
      <c r="AQ23" s="109"/>
    </row>
    <row r="24" spans="1:43" s="110" customFormat="1" ht="15" x14ac:dyDescent="0.25">
      <c r="A24" s="74" t="s">
        <v>88</v>
      </c>
      <c r="B24" s="967" t="s">
        <v>8460</v>
      </c>
      <c r="C24" s="968">
        <f t="shared" si="6"/>
        <v>46127</v>
      </c>
      <c r="D24" s="969" t="str">
        <f t="shared" si="0"/>
        <v>A</v>
      </c>
      <c r="E24" s="970" t="str">
        <f t="shared" si="1"/>
        <v>MR_DER-1746_26</v>
      </c>
      <c r="F24" s="971" t="str">
        <f t="shared" si="2"/>
        <v>ND</v>
      </c>
      <c r="G24" s="972" t="str">
        <f t="shared" si="3"/>
        <v>ND</v>
      </c>
      <c r="H24" s="117" t="s">
        <v>3730</v>
      </c>
      <c r="I24" s="118">
        <v>45595</v>
      </c>
      <c r="J24" s="216" t="s">
        <v>8463</v>
      </c>
      <c r="K24" s="107"/>
      <c r="L24" s="112"/>
      <c r="M24" s="133"/>
      <c r="N24" s="106" t="s">
        <v>3748</v>
      </c>
      <c r="O24" s="112">
        <v>45757</v>
      </c>
      <c r="P24" s="23" t="s">
        <v>9057</v>
      </c>
      <c r="Q24" s="107"/>
      <c r="R24" s="107"/>
      <c r="S24" s="109"/>
      <c r="T24" s="106" t="s">
        <v>3748</v>
      </c>
      <c r="U24" s="112">
        <v>46127</v>
      </c>
      <c r="V24" s="23" t="s">
        <v>12661</v>
      </c>
      <c r="W24" s="107"/>
      <c r="X24" s="107"/>
      <c r="Y24" s="109"/>
      <c r="Z24" s="106"/>
      <c r="AA24" s="107"/>
      <c r="AB24" s="107"/>
      <c r="AC24" s="107"/>
      <c r="AD24" s="107"/>
      <c r="AE24" s="109"/>
      <c r="AF24" s="106"/>
      <c r="AG24" s="107"/>
      <c r="AH24" s="107"/>
      <c r="AI24" s="107"/>
      <c r="AJ24" s="107"/>
      <c r="AK24" s="109"/>
      <c r="AL24" s="106"/>
      <c r="AM24" s="107"/>
      <c r="AN24" s="107"/>
      <c r="AO24" s="107"/>
      <c r="AP24" s="107"/>
      <c r="AQ24" s="109"/>
    </row>
    <row r="25" spans="1:43" s="110" customFormat="1" ht="15" x14ac:dyDescent="0.25">
      <c r="A25" s="74" t="s">
        <v>88</v>
      </c>
      <c r="B25" s="967" t="s">
        <v>8461</v>
      </c>
      <c r="C25" s="968">
        <f t="shared" si="6"/>
        <v>46127</v>
      </c>
      <c r="D25" s="969" t="str">
        <f t="shared" si="0"/>
        <v>A</v>
      </c>
      <c r="E25" s="970" t="str">
        <f t="shared" si="1"/>
        <v>MR_DER-1746_26</v>
      </c>
      <c r="F25" s="971" t="str">
        <f t="shared" si="2"/>
        <v>ND</v>
      </c>
      <c r="G25" s="972" t="str">
        <f t="shared" si="3"/>
        <v>ND</v>
      </c>
      <c r="H25" s="117" t="s">
        <v>3730</v>
      </c>
      <c r="I25" s="118">
        <v>45595</v>
      </c>
      <c r="J25" s="216" t="s">
        <v>8463</v>
      </c>
      <c r="K25" s="107"/>
      <c r="L25" s="112"/>
      <c r="M25" s="133"/>
      <c r="N25" s="106" t="s">
        <v>3748</v>
      </c>
      <c r="O25" s="112">
        <v>45757</v>
      </c>
      <c r="P25" s="23" t="s">
        <v>9057</v>
      </c>
      <c r="Q25" s="107"/>
      <c r="R25" s="107"/>
      <c r="S25" s="109"/>
      <c r="T25" s="106" t="s">
        <v>3748</v>
      </c>
      <c r="U25" s="112">
        <v>46127</v>
      </c>
      <c r="V25" s="23" t="s">
        <v>12661</v>
      </c>
      <c r="W25" s="107"/>
      <c r="X25" s="107"/>
      <c r="Y25" s="109"/>
      <c r="Z25" s="106"/>
      <c r="AA25" s="107"/>
      <c r="AB25" s="107"/>
      <c r="AC25" s="107"/>
      <c r="AD25" s="107"/>
      <c r="AE25" s="109"/>
      <c r="AF25" s="106" t="s">
        <v>3748</v>
      </c>
      <c r="AG25" s="112">
        <v>46127</v>
      </c>
      <c r="AH25" s="23" t="s">
        <v>12661</v>
      </c>
      <c r="AI25" s="107"/>
      <c r="AJ25" s="107"/>
      <c r="AK25" s="109"/>
      <c r="AL25" s="106"/>
      <c r="AM25" s="107"/>
      <c r="AN25" s="107"/>
      <c r="AO25" s="107"/>
      <c r="AP25" s="107"/>
      <c r="AQ25" s="109"/>
    </row>
    <row r="26" spans="1:43" s="110" customFormat="1" ht="15" x14ac:dyDescent="0.25">
      <c r="A26" s="74" t="s">
        <v>88</v>
      </c>
      <c r="B26" s="962" t="s">
        <v>8462</v>
      </c>
      <c r="C26" s="963">
        <f t="shared" si="6"/>
        <v>45804</v>
      </c>
      <c r="D26" s="964" t="str">
        <f t="shared" si="0"/>
        <v>A</v>
      </c>
      <c r="E26" s="965" t="str">
        <f t="shared" si="1"/>
        <v>MR_DER-1025_25</v>
      </c>
      <c r="F26" s="966" t="str">
        <f t="shared" si="2"/>
        <v>ASSINADO</v>
      </c>
      <c r="G26" s="94" t="str">
        <f t="shared" si="3"/>
        <v>ND</v>
      </c>
      <c r="H26" s="117" t="s">
        <v>3730</v>
      </c>
      <c r="I26" s="118">
        <v>45294</v>
      </c>
      <c r="J26" s="23" t="s">
        <v>8871</v>
      </c>
      <c r="K26" s="107"/>
      <c r="L26" s="112"/>
      <c r="M26" s="133"/>
      <c r="N26" s="122" t="s">
        <v>3748</v>
      </c>
      <c r="O26" s="112">
        <v>45660</v>
      </c>
      <c r="P26" s="23" t="s">
        <v>8871</v>
      </c>
      <c r="Q26" s="107"/>
      <c r="R26" s="107"/>
      <c r="S26" s="109"/>
      <c r="T26" s="106" t="s">
        <v>3748</v>
      </c>
      <c r="U26" s="112">
        <v>45800</v>
      </c>
      <c r="V26" s="23" t="s">
        <v>9329</v>
      </c>
      <c r="W26" s="107"/>
      <c r="X26" s="107"/>
      <c r="Y26" s="109"/>
      <c r="Z26" s="106" t="s">
        <v>3748</v>
      </c>
      <c r="AA26" s="112">
        <v>45804</v>
      </c>
      <c r="AB26" s="23" t="s">
        <v>9407</v>
      </c>
      <c r="AC26" s="107"/>
      <c r="AD26" s="107" t="s">
        <v>6913</v>
      </c>
      <c r="AE26" s="109"/>
      <c r="AF26" s="106"/>
      <c r="AG26" s="107"/>
      <c r="AH26" s="107"/>
      <c r="AI26" s="107"/>
      <c r="AJ26" s="107"/>
      <c r="AK26" s="109"/>
      <c r="AL26" s="106"/>
      <c r="AM26" s="107"/>
      <c r="AN26" s="107"/>
      <c r="AO26" s="107"/>
      <c r="AP26" s="107"/>
      <c r="AQ26" s="109"/>
    </row>
    <row r="27" spans="1:43" s="110" customFormat="1" ht="15" x14ac:dyDescent="0.25">
      <c r="A27" s="74" t="s">
        <v>88</v>
      </c>
      <c r="B27" s="967" t="s">
        <v>8872</v>
      </c>
      <c r="C27" s="968">
        <f t="shared" ref="C27:C58" si="7">IF(I27&lt;&gt;0,MAX(I27,O27,U27,AA27),"NE")</f>
        <v>46127</v>
      </c>
      <c r="D27" s="969" t="str">
        <f t="shared" si="0"/>
        <v>A</v>
      </c>
      <c r="E27" s="970" t="str">
        <f t="shared" si="1"/>
        <v>MR_DER-1746_26</v>
      </c>
      <c r="F27" s="971" t="str">
        <f t="shared" si="2"/>
        <v>ND</v>
      </c>
      <c r="G27" s="972" t="str">
        <f t="shared" si="3"/>
        <v>ND</v>
      </c>
      <c r="H27" s="117" t="s">
        <v>3730</v>
      </c>
      <c r="I27" s="118">
        <v>45294</v>
      </c>
      <c r="J27" s="23" t="s">
        <v>8871</v>
      </c>
      <c r="K27" s="107"/>
      <c r="L27" s="112"/>
      <c r="M27" s="133"/>
      <c r="N27" s="106" t="s">
        <v>3748</v>
      </c>
      <c r="O27" s="112">
        <v>45757</v>
      </c>
      <c r="P27" s="23" t="s">
        <v>9057</v>
      </c>
      <c r="Q27" s="107"/>
      <c r="R27" s="107"/>
      <c r="S27" s="109"/>
      <c r="T27" s="106" t="s">
        <v>3748</v>
      </c>
      <c r="U27" s="112">
        <v>45800</v>
      </c>
      <c r="V27" s="23" t="s">
        <v>9329</v>
      </c>
      <c r="W27" s="107"/>
      <c r="X27" s="107"/>
      <c r="Y27" s="109"/>
      <c r="Z27" s="106" t="s">
        <v>3748</v>
      </c>
      <c r="AA27" s="112">
        <v>46127</v>
      </c>
      <c r="AB27" s="23" t="s">
        <v>12661</v>
      </c>
      <c r="AC27" s="107"/>
      <c r="AD27" s="107"/>
      <c r="AE27" s="109"/>
      <c r="AF27" s="106"/>
      <c r="AG27" s="107"/>
      <c r="AH27" s="107"/>
      <c r="AI27" s="107"/>
      <c r="AJ27" s="107"/>
      <c r="AK27" s="109"/>
      <c r="AL27" s="106"/>
      <c r="AM27" s="107"/>
      <c r="AN27" s="107"/>
      <c r="AO27" s="107"/>
      <c r="AP27" s="107"/>
      <c r="AQ27" s="109"/>
    </row>
    <row r="28" spans="1:43" s="110" customFormat="1" ht="15" x14ac:dyDescent="0.25">
      <c r="A28" s="74" t="s">
        <v>88</v>
      </c>
      <c r="B28" s="967" t="s">
        <v>9047</v>
      </c>
      <c r="C28" s="968">
        <f t="shared" si="7"/>
        <v>45757</v>
      </c>
      <c r="D28" s="969" t="str">
        <f t="shared" si="0"/>
        <v>A</v>
      </c>
      <c r="E28" s="970" t="str">
        <f t="shared" si="1"/>
        <v>MR.DER-0963_25</v>
      </c>
      <c r="F28" s="971" t="str">
        <f t="shared" si="2"/>
        <v>ND</v>
      </c>
      <c r="G28" s="972" t="str">
        <f t="shared" si="3"/>
        <v>ND</v>
      </c>
      <c r="H28" s="117" t="s">
        <v>3730</v>
      </c>
      <c r="I28" s="118">
        <v>45756</v>
      </c>
      <c r="J28" s="23" t="s">
        <v>9050</v>
      </c>
      <c r="K28" s="107"/>
      <c r="L28" s="112"/>
      <c r="M28" s="133"/>
      <c r="N28" s="106" t="s">
        <v>3748</v>
      </c>
      <c r="O28" s="112">
        <v>45757</v>
      </c>
      <c r="P28" s="23" t="s">
        <v>9057</v>
      </c>
      <c r="Q28" s="107"/>
      <c r="R28" s="107"/>
      <c r="S28" s="109"/>
      <c r="T28" s="106"/>
      <c r="U28" s="112"/>
      <c r="V28" s="107"/>
      <c r="W28" s="107"/>
      <c r="X28" s="107"/>
      <c r="Y28" s="109"/>
      <c r="Z28" s="106"/>
      <c r="AA28" s="107"/>
      <c r="AB28" s="107"/>
      <c r="AC28" s="107"/>
      <c r="AD28" s="107"/>
      <c r="AE28" s="109"/>
      <c r="AF28" s="106"/>
      <c r="AG28" s="107"/>
      <c r="AH28" s="107"/>
      <c r="AI28" s="107"/>
      <c r="AJ28" s="107"/>
      <c r="AK28" s="109"/>
      <c r="AL28" s="106"/>
      <c r="AM28" s="107"/>
      <c r="AN28" s="107"/>
      <c r="AO28" s="107"/>
      <c r="AP28" s="107"/>
      <c r="AQ28" s="109"/>
    </row>
    <row r="29" spans="1:43" s="110" customFormat="1" ht="15" x14ac:dyDescent="0.25">
      <c r="A29" s="74" t="s">
        <v>88</v>
      </c>
      <c r="B29" s="967" t="s">
        <v>9048</v>
      </c>
      <c r="C29" s="968">
        <f t="shared" si="7"/>
        <v>45757</v>
      </c>
      <c r="D29" s="969" t="str">
        <f t="shared" si="0"/>
        <v>A</v>
      </c>
      <c r="E29" s="970" t="str">
        <f t="shared" si="1"/>
        <v>MR.DER-0963_25</v>
      </c>
      <c r="F29" s="971" t="str">
        <f t="shared" si="2"/>
        <v>ND</v>
      </c>
      <c r="G29" s="972" t="str">
        <f t="shared" si="3"/>
        <v>ND</v>
      </c>
      <c r="H29" s="117" t="s">
        <v>3730</v>
      </c>
      <c r="I29" s="118">
        <v>45756</v>
      </c>
      <c r="J29" s="23" t="s">
        <v>9050</v>
      </c>
      <c r="K29" s="107"/>
      <c r="L29" s="112"/>
      <c r="M29" s="133"/>
      <c r="N29" s="106" t="s">
        <v>3748</v>
      </c>
      <c r="O29" s="112">
        <v>45757</v>
      </c>
      <c r="P29" s="23" t="s">
        <v>9057</v>
      </c>
      <c r="Q29" s="107"/>
      <c r="R29" s="107"/>
      <c r="S29" s="109"/>
      <c r="T29" s="106"/>
      <c r="U29" s="112"/>
      <c r="V29" s="107"/>
      <c r="W29" s="107"/>
      <c r="X29" s="107"/>
      <c r="Y29" s="109"/>
      <c r="Z29" s="106"/>
      <c r="AA29" s="107"/>
      <c r="AB29" s="107"/>
      <c r="AC29" s="107"/>
      <c r="AD29" s="107"/>
      <c r="AE29" s="109"/>
      <c r="AF29" s="106"/>
      <c r="AG29" s="107"/>
      <c r="AH29" s="107"/>
      <c r="AI29" s="107"/>
      <c r="AJ29" s="107"/>
      <c r="AK29" s="109"/>
      <c r="AL29" s="106"/>
      <c r="AM29" s="107"/>
      <c r="AN29" s="107"/>
      <c r="AO29" s="107"/>
      <c r="AP29" s="107"/>
      <c r="AQ29" s="109"/>
    </row>
    <row r="30" spans="1:43" s="110" customFormat="1" ht="15" x14ac:dyDescent="0.25">
      <c r="A30" s="74" t="s">
        <v>88</v>
      </c>
      <c r="B30" s="967" t="s">
        <v>9049</v>
      </c>
      <c r="C30" s="968">
        <f t="shared" si="7"/>
        <v>45757</v>
      </c>
      <c r="D30" s="969" t="str">
        <f t="shared" si="0"/>
        <v>A</v>
      </c>
      <c r="E30" s="970" t="str">
        <f t="shared" si="1"/>
        <v>MR.DER-0963_25</v>
      </c>
      <c r="F30" s="971" t="str">
        <f t="shared" si="2"/>
        <v>ND</v>
      </c>
      <c r="G30" s="972" t="str">
        <f t="shared" si="3"/>
        <v>ND</v>
      </c>
      <c r="H30" s="117" t="s">
        <v>3730</v>
      </c>
      <c r="I30" s="118">
        <v>45756</v>
      </c>
      <c r="J30" s="23" t="s">
        <v>9050</v>
      </c>
      <c r="K30" s="107"/>
      <c r="L30" s="112"/>
      <c r="M30" s="133"/>
      <c r="N30" s="106" t="s">
        <v>3748</v>
      </c>
      <c r="O30" s="112">
        <v>45757</v>
      </c>
      <c r="P30" s="23" t="s">
        <v>9057</v>
      </c>
      <c r="Q30" s="107"/>
      <c r="R30" s="107"/>
      <c r="S30" s="109"/>
      <c r="T30" s="106"/>
      <c r="U30" s="112"/>
      <c r="V30" s="107"/>
      <c r="W30" s="107"/>
      <c r="X30" s="107"/>
      <c r="Y30" s="109"/>
      <c r="Z30" s="106"/>
      <c r="AA30" s="107"/>
      <c r="AB30" s="107"/>
      <c r="AC30" s="107"/>
      <c r="AD30" s="107"/>
      <c r="AE30" s="109"/>
      <c r="AF30" s="106"/>
      <c r="AG30" s="107"/>
      <c r="AH30" s="107"/>
      <c r="AI30" s="107"/>
      <c r="AJ30" s="107"/>
      <c r="AK30" s="109"/>
      <c r="AL30" s="106"/>
      <c r="AM30" s="107"/>
      <c r="AN30" s="107"/>
      <c r="AO30" s="107"/>
      <c r="AP30" s="107"/>
      <c r="AQ30" s="109"/>
    </row>
    <row r="31" spans="1:43" s="110" customFormat="1" ht="15" x14ac:dyDescent="0.25">
      <c r="A31" s="74" t="s">
        <v>88</v>
      </c>
      <c r="B31" s="967" t="s">
        <v>9405</v>
      </c>
      <c r="C31" s="968">
        <f t="shared" si="7"/>
        <v>45804</v>
      </c>
      <c r="D31" s="969" t="str">
        <f t="shared" si="0"/>
        <v>A1</v>
      </c>
      <c r="E31" s="970" t="str">
        <f t="shared" si="1"/>
        <v>MR_DER-1025_25</v>
      </c>
      <c r="F31" s="971" t="str">
        <f t="shared" ref="F31:F37" si="8">IF(C31="NE",C31,IF(INDEX(H31:CM31,,MATCH(C31,H31:CM31,0)+3)&lt;&gt;0,INDEX(H31:CM31,,MATCH(C31,H31:CM31,0)+3),"ND"))</f>
        <v>ND</v>
      </c>
      <c r="G31" s="972" t="str">
        <f t="shared" ref="G31:G37" si="9">IF(D31="NE",D31,IF(INDEX(H31:CN31,,MATCH(D31,H31:CN31,0)+3)&lt;&gt;0,INDEX(H31:CN31,,MATCH(D31,H31:CN31,0)+3),"ND"))</f>
        <v>ND</v>
      </c>
      <c r="H31" s="117" t="s">
        <v>3730</v>
      </c>
      <c r="I31" s="118">
        <v>45804</v>
      </c>
      <c r="J31" s="23" t="s">
        <v>9407</v>
      </c>
      <c r="K31" s="107"/>
      <c r="L31" s="112"/>
      <c r="M31" s="133"/>
      <c r="N31" s="106"/>
      <c r="O31" s="112"/>
      <c r="P31" s="23"/>
      <c r="Q31" s="107"/>
      <c r="R31" s="107"/>
      <c r="S31" s="109"/>
      <c r="T31" s="106"/>
      <c r="U31" s="112"/>
      <c r="V31" s="107"/>
      <c r="W31" s="107"/>
      <c r="X31" s="107"/>
      <c r="Y31" s="109"/>
      <c r="Z31" s="106"/>
      <c r="AA31" s="107"/>
      <c r="AB31" s="107"/>
      <c r="AC31" s="107"/>
      <c r="AD31" s="107"/>
      <c r="AE31" s="109"/>
      <c r="AF31" s="106"/>
      <c r="AG31" s="107"/>
      <c r="AH31" s="107"/>
      <c r="AI31" s="107"/>
      <c r="AJ31" s="107"/>
      <c r="AK31" s="109"/>
      <c r="AL31" s="106"/>
      <c r="AM31" s="107"/>
      <c r="AN31" s="107"/>
      <c r="AO31" s="107"/>
      <c r="AP31" s="107"/>
      <c r="AQ31" s="109"/>
    </row>
    <row r="32" spans="1:43" s="110" customFormat="1" ht="15" x14ac:dyDescent="0.25">
      <c r="A32" s="74" t="s">
        <v>88</v>
      </c>
      <c r="B32" s="962" t="s">
        <v>9406</v>
      </c>
      <c r="C32" s="963">
        <f t="shared" si="7"/>
        <v>45804</v>
      </c>
      <c r="D32" s="964" t="str">
        <f t="shared" si="0"/>
        <v>A1</v>
      </c>
      <c r="E32" s="965" t="str">
        <f t="shared" si="1"/>
        <v>MR_DER-1025_25</v>
      </c>
      <c r="F32" s="966" t="str">
        <f t="shared" si="8"/>
        <v>ND</v>
      </c>
      <c r="G32" s="94" t="str">
        <f t="shared" si="9"/>
        <v>ND</v>
      </c>
      <c r="H32" s="117" t="s">
        <v>3730</v>
      </c>
      <c r="I32" s="118">
        <v>45804</v>
      </c>
      <c r="J32" s="23" t="s">
        <v>9407</v>
      </c>
      <c r="K32" s="107"/>
      <c r="L32" s="112"/>
      <c r="M32" s="133"/>
      <c r="N32" s="106" t="s">
        <v>3748</v>
      </c>
      <c r="O32" s="112">
        <v>45757</v>
      </c>
      <c r="P32" s="23" t="s">
        <v>9057</v>
      </c>
      <c r="Q32" s="107"/>
      <c r="R32" s="107" t="s">
        <v>6913</v>
      </c>
      <c r="S32" s="109"/>
      <c r="T32" s="106"/>
      <c r="U32" s="112"/>
      <c r="V32" s="23" t="s">
        <v>9578</v>
      </c>
      <c r="W32" s="107" t="s">
        <v>6913</v>
      </c>
      <c r="X32" s="107" t="s">
        <v>6913</v>
      </c>
      <c r="Y32" s="109"/>
      <c r="Z32" s="106"/>
      <c r="AA32" s="107"/>
      <c r="AB32" s="107"/>
      <c r="AC32" s="107"/>
      <c r="AD32" s="107"/>
      <c r="AE32" s="109"/>
      <c r="AF32" s="106"/>
      <c r="AG32" s="107"/>
      <c r="AH32" s="107"/>
      <c r="AI32" s="107"/>
      <c r="AJ32" s="107"/>
      <c r="AK32" s="109"/>
      <c r="AL32" s="106"/>
      <c r="AM32" s="107"/>
      <c r="AN32" s="107"/>
      <c r="AO32" s="107"/>
      <c r="AP32" s="107"/>
      <c r="AQ32" s="109"/>
    </row>
    <row r="33" spans="1:43" s="110" customFormat="1" ht="15" x14ac:dyDescent="0.25">
      <c r="A33" s="74" t="s">
        <v>88</v>
      </c>
      <c r="B33" s="962" t="s">
        <v>9654</v>
      </c>
      <c r="C33" s="963">
        <f t="shared" si="7"/>
        <v>45852</v>
      </c>
      <c r="D33" s="964" t="str">
        <f t="shared" si="0"/>
        <v>A</v>
      </c>
      <c r="E33" s="965" t="str">
        <f t="shared" si="1"/>
        <v>MR_DER-1097_25</v>
      </c>
      <c r="F33" s="966" t="str">
        <f t="shared" si="8"/>
        <v>ASSINADO</v>
      </c>
      <c r="G33" s="94" t="str">
        <f t="shared" si="9"/>
        <v>ASSINADO</v>
      </c>
      <c r="H33" s="117" t="s">
        <v>3730</v>
      </c>
      <c r="I33" s="118">
        <v>45851</v>
      </c>
      <c r="J33" s="23" t="s">
        <v>9655</v>
      </c>
      <c r="K33" s="107"/>
      <c r="L33" s="112"/>
      <c r="M33" s="133"/>
      <c r="N33" s="106" t="s">
        <v>3748</v>
      </c>
      <c r="O33" s="118">
        <v>45852</v>
      </c>
      <c r="P33" s="23" t="s">
        <v>9655</v>
      </c>
      <c r="Q33" s="107" t="s">
        <v>6913</v>
      </c>
      <c r="R33" s="107" t="s">
        <v>6913</v>
      </c>
      <c r="S33" s="109"/>
      <c r="T33" s="106"/>
      <c r="U33" s="112"/>
      <c r="V33" s="23"/>
      <c r="W33" s="107"/>
      <c r="X33" s="107"/>
      <c r="Y33" s="109"/>
      <c r="Z33" s="106"/>
      <c r="AA33" s="107"/>
      <c r="AB33" s="107"/>
      <c r="AC33" s="107"/>
      <c r="AD33" s="107"/>
      <c r="AE33" s="109"/>
      <c r="AF33" s="106"/>
      <c r="AG33" s="107"/>
      <c r="AH33" s="107"/>
      <c r="AI33" s="107"/>
      <c r="AJ33" s="107"/>
      <c r="AK33" s="109"/>
      <c r="AL33" s="106"/>
      <c r="AM33" s="107"/>
      <c r="AN33" s="107"/>
      <c r="AO33" s="107"/>
      <c r="AP33" s="107"/>
      <c r="AQ33" s="109"/>
    </row>
    <row r="34" spans="1:43" s="110" customFormat="1" ht="15" x14ac:dyDescent="0.25">
      <c r="A34" s="74" t="s">
        <v>88</v>
      </c>
      <c r="B34" s="962" t="s">
        <v>10287</v>
      </c>
      <c r="C34" s="963">
        <f t="shared" si="7"/>
        <v>45916</v>
      </c>
      <c r="D34" s="964" t="str">
        <f t="shared" si="0"/>
        <v>A</v>
      </c>
      <c r="E34" s="965" t="str">
        <f t="shared" si="1"/>
        <v>MR_DER-1193_25</v>
      </c>
      <c r="F34" s="966" t="str">
        <f t="shared" si="8"/>
        <v>ASSINADO</v>
      </c>
      <c r="G34" s="94" t="str">
        <f t="shared" si="9"/>
        <v>ASSINADO</v>
      </c>
      <c r="H34" s="117" t="s">
        <v>3730</v>
      </c>
      <c r="I34" s="118">
        <v>45915</v>
      </c>
      <c r="J34" s="23" t="s">
        <v>10289</v>
      </c>
      <c r="K34" s="107"/>
      <c r="L34" s="112"/>
      <c r="M34" s="133"/>
      <c r="N34" s="117" t="s">
        <v>3748</v>
      </c>
      <c r="O34" s="118">
        <v>45916</v>
      </c>
      <c r="P34" s="23" t="s">
        <v>10289</v>
      </c>
      <c r="Q34" s="107" t="s">
        <v>6913</v>
      </c>
      <c r="R34" s="107" t="s">
        <v>6913</v>
      </c>
      <c r="S34" s="109"/>
      <c r="T34" s="106"/>
      <c r="U34" s="112"/>
      <c r="V34" s="23"/>
      <c r="W34" s="107"/>
      <c r="X34" s="107"/>
      <c r="Y34" s="109"/>
      <c r="Z34" s="106"/>
      <c r="AA34" s="107"/>
      <c r="AB34" s="107"/>
      <c r="AC34" s="107"/>
      <c r="AD34" s="107"/>
      <c r="AE34" s="109"/>
      <c r="AF34" s="106"/>
      <c r="AG34" s="107"/>
      <c r="AH34" s="107"/>
      <c r="AI34" s="107"/>
      <c r="AJ34" s="107"/>
      <c r="AK34" s="109"/>
      <c r="AL34" s="106"/>
      <c r="AM34" s="107"/>
      <c r="AN34" s="107"/>
      <c r="AO34" s="107"/>
      <c r="AP34" s="107"/>
      <c r="AQ34" s="109"/>
    </row>
    <row r="35" spans="1:43" s="110" customFormat="1" ht="15" x14ac:dyDescent="0.25">
      <c r="A35" s="74" t="s">
        <v>88</v>
      </c>
      <c r="B35" s="962" t="s">
        <v>10288</v>
      </c>
      <c r="C35" s="963">
        <f t="shared" si="7"/>
        <v>45916</v>
      </c>
      <c r="D35" s="964" t="str">
        <f t="shared" si="0"/>
        <v>A</v>
      </c>
      <c r="E35" s="965" t="str">
        <f t="shared" si="1"/>
        <v>MR_DER-1193_25</v>
      </c>
      <c r="F35" s="966" t="str">
        <f t="shared" si="8"/>
        <v>ASSINADO</v>
      </c>
      <c r="G35" s="94" t="str">
        <f t="shared" si="9"/>
        <v>ASSINADO</v>
      </c>
      <c r="H35" s="117" t="s">
        <v>3730</v>
      </c>
      <c r="I35" s="118">
        <v>45915</v>
      </c>
      <c r="J35" s="23" t="s">
        <v>10289</v>
      </c>
      <c r="K35" s="107"/>
      <c r="L35" s="112"/>
      <c r="M35" s="133"/>
      <c r="N35" s="117" t="s">
        <v>3748</v>
      </c>
      <c r="O35" s="118">
        <v>45916</v>
      </c>
      <c r="P35" s="23" t="s">
        <v>10289</v>
      </c>
      <c r="Q35" s="107" t="s">
        <v>6913</v>
      </c>
      <c r="R35" s="107" t="s">
        <v>6913</v>
      </c>
      <c r="S35" s="109"/>
      <c r="T35" s="106"/>
      <c r="U35" s="112"/>
      <c r="V35" s="23"/>
      <c r="W35" s="107"/>
      <c r="X35" s="107"/>
      <c r="Y35" s="109"/>
      <c r="Z35" s="106"/>
      <c r="AA35" s="107"/>
      <c r="AB35" s="107"/>
      <c r="AC35" s="107"/>
      <c r="AD35" s="107"/>
      <c r="AE35" s="109"/>
      <c r="AF35" s="106"/>
      <c r="AG35" s="107"/>
      <c r="AH35" s="107"/>
      <c r="AI35" s="107"/>
      <c r="AJ35" s="107"/>
      <c r="AK35" s="109"/>
      <c r="AL35" s="106"/>
      <c r="AM35" s="107"/>
      <c r="AN35" s="107"/>
      <c r="AO35" s="107"/>
      <c r="AP35" s="107"/>
      <c r="AQ35" s="109"/>
    </row>
    <row r="36" spans="1:43" s="110" customFormat="1" ht="15" x14ac:dyDescent="0.25">
      <c r="A36" s="74" t="s">
        <v>88</v>
      </c>
      <c r="B36" s="962" t="s">
        <v>10853</v>
      </c>
      <c r="C36" s="963">
        <f t="shared" si="7"/>
        <v>45950</v>
      </c>
      <c r="D36" s="964" t="str">
        <f t="shared" si="0"/>
        <v>A</v>
      </c>
      <c r="E36" s="965" t="str">
        <f t="shared" si="1"/>
        <v>MR_DER-1298_25</v>
      </c>
      <c r="F36" s="966" t="str">
        <f t="shared" si="8"/>
        <v>ASSINADO</v>
      </c>
      <c r="G36" s="94" t="str">
        <f t="shared" si="9"/>
        <v>ASSINADO</v>
      </c>
      <c r="H36" s="117" t="s">
        <v>3730</v>
      </c>
      <c r="I36" s="118">
        <v>45947</v>
      </c>
      <c r="J36" s="23" t="s">
        <v>10854</v>
      </c>
      <c r="K36" s="107"/>
      <c r="L36" s="112"/>
      <c r="M36" s="133"/>
      <c r="N36" s="117" t="s">
        <v>3748</v>
      </c>
      <c r="O36" s="118">
        <v>45950</v>
      </c>
      <c r="P36" s="23" t="s">
        <v>10854</v>
      </c>
      <c r="Q36" s="107" t="s">
        <v>6913</v>
      </c>
      <c r="R36" s="107" t="s">
        <v>6913</v>
      </c>
      <c r="S36" s="109"/>
      <c r="T36" s="106"/>
      <c r="U36" s="112"/>
      <c r="V36" s="23"/>
      <c r="W36" s="107"/>
      <c r="X36" s="107"/>
      <c r="Y36" s="109"/>
      <c r="Z36" s="106"/>
      <c r="AA36" s="107"/>
      <c r="AB36" s="107"/>
      <c r="AC36" s="107"/>
      <c r="AD36" s="107"/>
      <c r="AE36" s="109"/>
      <c r="AF36" s="106"/>
      <c r="AG36" s="107"/>
      <c r="AH36" s="107"/>
      <c r="AI36" s="107"/>
      <c r="AJ36" s="107"/>
      <c r="AK36" s="109"/>
      <c r="AL36" s="106"/>
      <c r="AM36" s="107"/>
      <c r="AN36" s="107"/>
      <c r="AO36" s="107"/>
      <c r="AP36" s="107"/>
      <c r="AQ36" s="109"/>
    </row>
    <row r="37" spans="1:43" s="110" customFormat="1" ht="15" x14ac:dyDescent="0.25">
      <c r="A37" s="74" t="s">
        <v>88</v>
      </c>
      <c r="B37" s="962" t="s">
        <v>11250</v>
      </c>
      <c r="C37" s="963">
        <f t="shared" si="7"/>
        <v>45978</v>
      </c>
      <c r="D37" s="964" t="str">
        <f t="shared" si="0"/>
        <v>A</v>
      </c>
      <c r="E37" s="965" t="str">
        <f t="shared" si="1"/>
        <v>MR_DER-1368_25</v>
      </c>
      <c r="F37" s="966" t="str">
        <f t="shared" si="8"/>
        <v>ASSINADO</v>
      </c>
      <c r="G37" s="94" t="str">
        <f t="shared" si="9"/>
        <v>ASSINADO</v>
      </c>
      <c r="H37" s="117" t="s">
        <v>3730</v>
      </c>
      <c r="I37" s="118">
        <v>45975</v>
      </c>
      <c r="J37" s="23" t="s">
        <v>11251</v>
      </c>
      <c r="K37" s="107"/>
      <c r="L37" s="112"/>
      <c r="M37" s="133"/>
      <c r="N37" s="117" t="s">
        <v>3748</v>
      </c>
      <c r="O37" s="118">
        <v>45978</v>
      </c>
      <c r="P37" s="23" t="s">
        <v>11251</v>
      </c>
      <c r="Q37" s="107" t="s">
        <v>6913</v>
      </c>
      <c r="R37" s="107" t="s">
        <v>6913</v>
      </c>
      <c r="S37" s="109"/>
      <c r="T37" s="106"/>
      <c r="U37" s="112"/>
      <c r="V37" s="23"/>
      <c r="W37" s="107"/>
      <c r="X37" s="107"/>
      <c r="Y37" s="109"/>
      <c r="Z37" s="106"/>
      <c r="AA37" s="107"/>
      <c r="AB37" s="107"/>
      <c r="AC37" s="107"/>
      <c r="AD37" s="107"/>
      <c r="AE37" s="109"/>
      <c r="AF37" s="106"/>
      <c r="AG37" s="107"/>
      <c r="AH37" s="107"/>
      <c r="AI37" s="107"/>
      <c r="AJ37" s="107"/>
      <c r="AK37" s="109"/>
      <c r="AL37" s="106"/>
      <c r="AM37" s="107"/>
      <c r="AN37" s="107"/>
      <c r="AO37" s="107"/>
      <c r="AP37" s="107"/>
      <c r="AQ37" s="109"/>
    </row>
    <row r="38" spans="1:43" s="110" customFormat="1" ht="15" hidden="1" x14ac:dyDescent="0.25">
      <c r="A38" s="74" t="s">
        <v>89</v>
      </c>
      <c r="B38" s="75" t="s">
        <v>3660</v>
      </c>
      <c r="C38" s="82">
        <f t="shared" si="7"/>
        <v>46157</v>
      </c>
      <c r="D38" s="83" t="str">
        <f t="shared" si="0"/>
        <v>A</v>
      </c>
      <c r="E38" s="166" t="str">
        <f t="shared" si="1"/>
        <v>MR_DER-1746_26</v>
      </c>
      <c r="F38" s="84" t="str">
        <f t="shared" si="2"/>
        <v>ND</v>
      </c>
      <c r="G38" s="94" t="str">
        <f t="shared" si="3"/>
        <v>APROVADO</v>
      </c>
      <c r="H38" s="117" t="s">
        <v>3730</v>
      </c>
      <c r="I38" s="118">
        <v>44797</v>
      </c>
      <c r="J38" s="171" t="s">
        <v>3742</v>
      </c>
      <c r="K38" s="107" t="s">
        <v>5538</v>
      </c>
      <c r="L38" s="112">
        <v>44812</v>
      </c>
      <c r="M38" s="133" t="s">
        <v>5842</v>
      </c>
      <c r="N38" s="117" t="s">
        <v>3748</v>
      </c>
      <c r="O38" s="118">
        <v>44818</v>
      </c>
      <c r="P38" s="171" t="s">
        <v>3749</v>
      </c>
      <c r="Q38" s="107" t="s">
        <v>5539</v>
      </c>
      <c r="R38" s="107"/>
      <c r="S38" s="133" t="s">
        <v>5842</v>
      </c>
      <c r="T38" s="106" t="s">
        <v>3748</v>
      </c>
      <c r="U38" s="112">
        <v>46157</v>
      </c>
      <c r="V38" s="23" t="s">
        <v>12661</v>
      </c>
      <c r="W38" s="107"/>
      <c r="X38" s="107"/>
      <c r="Y38" s="109"/>
      <c r="Z38" s="106"/>
      <c r="AA38" s="107"/>
      <c r="AB38" s="107"/>
      <c r="AC38" s="107"/>
      <c r="AD38" s="107"/>
      <c r="AE38" s="109"/>
      <c r="AF38" s="106"/>
      <c r="AG38" s="107"/>
      <c r="AH38" s="107"/>
      <c r="AI38" s="107"/>
      <c r="AJ38" s="107"/>
      <c r="AK38" s="109"/>
      <c r="AL38" s="106"/>
      <c r="AM38" s="107"/>
      <c r="AN38" s="107"/>
      <c r="AO38" s="107"/>
      <c r="AP38" s="107"/>
      <c r="AQ38" s="109"/>
    </row>
    <row r="39" spans="1:43" s="110" customFormat="1" ht="15" hidden="1" x14ac:dyDescent="0.25">
      <c r="A39" s="74" t="s">
        <v>89</v>
      </c>
      <c r="B39" s="75" t="s">
        <v>3661</v>
      </c>
      <c r="C39" s="82">
        <f t="shared" si="7"/>
        <v>46157</v>
      </c>
      <c r="D39" s="83" t="str">
        <f t="shared" si="0"/>
        <v>A</v>
      </c>
      <c r="E39" s="166" t="str">
        <f t="shared" si="1"/>
        <v>MR_DER-1746_26</v>
      </c>
      <c r="F39" s="84" t="str">
        <f t="shared" si="2"/>
        <v>ND</v>
      </c>
      <c r="G39" s="94" t="str">
        <f t="shared" si="3"/>
        <v>APROVADO</v>
      </c>
      <c r="H39" s="117" t="s">
        <v>3730</v>
      </c>
      <c r="I39" s="118">
        <v>44831</v>
      </c>
      <c r="J39" s="100" t="s">
        <v>3775</v>
      </c>
      <c r="K39" s="107" t="s">
        <v>5538</v>
      </c>
      <c r="L39" s="112">
        <v>44838</v>
      </c>
      <c r="M39" s="133" t="s">
        <v>5842</v>
      </c>
      <c r="N39" s="117" t="s">
        <v>3748</v>
      </c>
      <c r="O39" s="112">
        <v>44848</v>
      </c>
      <c r="P39" s="90" t="s">
        <v>5562</v>
      </c>
      <c r="Q39" s="107" t="s">
        <v>5539</v>
      </c>
      <c r="R39" s="107"/>
      <c r="S39" s="133" t="s">
        <v>5842</v>
      </c>
      <c r="T39" s="106" t="s">
        <v>3748</v>
      </c>
      <c r="U39" s="112">
        <v>46157</v>
      </c>
      <c r="V39" s="23" t="s">
        <v>12661</v>
      </c>
      <c r="W39" s="107"/>
      <c r="X39" s="107"/>
      <c r="Y39" s="109"/>
      <c r="Z39" s="106"/>
      <c r="AA39" s="107"/>
      <c r="AB39" s="107"/>
      <c r="AC39" s="107"/>
      <c r="AD39" s="107"/>
      <c r="AE39" s="109"/>
      <c r="AF39" s="106"/>
      <c r="AG39" s="107"/>
      <c r="AH39" s="107"/>
      <c r="AI39" s="107"/>
      <c r="AJ39" s="107"/>
      <c r="AK39" s="109"/>
      <c r="AL39" s="106"/>
      <c r="AM39" s="107"/>
      <c r="AN39" s="107"/>
      <c r="AO39" s="107"/>
      <c r="AP39" s="107"/>
      <c r="AQ39" s="109"/>
    </row>
    <row r="40" spans="1:43" s="110" customFormat="1" ht="15" hidden="1" x14ac:dyDescent="0.25">
      <c r="A40" s="74" t="s">
        <v>89</v>
      </c>
      <c r="B40" s="75" t="s">
        <v>3662</v>
      </c>
      <c r="C40" s="82">
        <f t="shared" si="7"/>
        <v>46157</v>
      </c>
      <c r="D40" s="83" t="str">
        <f t="shared" si="0"/>
        <v>A</v>
      </c>
      <c r="E40" s="166" t="str">
        <f t="shared" si="1"/>
        <v>MR_DER-1746_26</v>
      </c>
      <c r="F40" s="84" t="str">
        <f t="shared" si="2"/>
        <v>ND</v>
      </c>
      <c r="G40" s="94" t="str">
        <f t="shared" si="3"/>
        <v>APROVADO</v>
      </c>
      <c r="H40" s="117" t="s">
        <v>3730</v>
      </c>
      <c r="I40" s="118">
        <v>44859</v>
      </c>
      <c r="J40" s="100" t="s">
        <v>5613</v>
      </c>
      <c r="K40" s="107" t="s">
        <v>5538</v>
      </c>
      <c r="L40" s="112">
        <v>44865</v>
      </c>
      <c r="M40" s="133" t="s">
        <v>5842</v>
      </c>
      <c r="N40" s="117" t="s">
        <v>3748</v>
      </c>
      <c r="O40" s="112">
        <v>44868</v>
      </c>
      <c r="P40" s="90" t="s">
        <v>5621</v>
      </c>
      <c r="Q40" s="107" t="s">
        <v>5539</v>
      </c>
      <c r="R40" s="107"/>
      <c r="S40" s="133" t="s">
        <v>5842</v>
      </c>
      <c r="T40" s="106" t="s">
        <v>3748</v>
      </c>
      <c r="U40" s="112">
        <v>46157</v>
      </c>
      <c r="V40" s="23" t="s">
        <v>12661</v>
      </c>
      <c r="W40" s="107"/>
      <c r="X40" s="107"/>
      <c r="Y40" s="109"/>
      <c r="Z40" s="106"/>
      <c r="AA40" s="107"/>
      <c r="AB40" s="107"/>
      <c r="AC40" s="107"/>
      <c r="AD40" s="107"/>
      <c r="AE40" s="109"/>
      <c r="AF40" s="106"/>
      <c r="AG40" s="107"/>
      <c r="AH40" s="107"/>
      <c r="AI40" s="107"/>
      <c r="AJ40" s="107"/>
      <c r="AK40" s="109"/>
      <c r="AL40" s="106"/>
      <c r="AM40" s="107"/>
      <c r="AN40" s="107"/>
      <c r="AO40" s="107"/>
      <c r="AP40" s="107"/>
      <c r="AQ40" s="109"/>
    </row>
    <row r="41" spans="1:43" s="110" customFormat="1" ht="15" hidden="1" x14ac:dyDescent="0.25">
      <c r="A41" s="74" t="s">
        <v>89</v>
      </c>
      <c r="B41" s="75" t="s">
        <v>3663</v>
      </c>
      <c r="C41" s="82">
        <f t="shared" si="7"/>
        <v>46157</v>
      </c>
      <c r="D41" s="83" t="str">
        <f t="shared" si="0"/>
        <v>A</v>
      </c>
      <c r="E41" s="166" t="str">
        <f t="shared" si="1"/>
        <v>MR_DER-1746_26</v>
      </c>
      <c r="F41" s="84" t="str">
        <f t="shared" si="2"/>
        <v>ND</v>
      </c>
      <c r="G41" s="94" t="str">
        <f t="shared" si="3"/>
        <v>APROVADO</v>
      </c>
      <c r="H41" s="117" t="s">
        <v>3730</v>
      </c>
      <c r="I41" s="118">
        <v>44894</v>
      </c>
      <c r="J41" s="100" t="s">
        <v>5829</v>
      </c>
      <c r="K41" s="107" t="s">
        <v>5539</v>
      </c>
      <c r="L41" s="112">
        <v>44908</v>
      </c>
      <c r="M41" s="133" t="s">
        <v>5842</v>
      </c>
      <c r="N41" s="117" t="s">
        <v>3748</v>
      </c>
      <c r="O41" s="112">
        <v>44910</v>
      </c>
      <c r="P41" s="90" t="s">
        <v>5904</v>
      </c>
      <c r="Q41" s="107" t="s">
        <v>5539</v>
      </c>
      <c r="R41" s="107"/>
      <c r="S41" s="133" t="s">
        <v>5842</v>
      </c>
      <c r="T41" s="106" t="s">
        <v>3748</v>
      </c>
      <c r="U41" s="112">
        <v>46157</v>
      </c>
      <c r="V41" s="23" t="s">
        <v>12661</v>
      </c>
      <c r="W41" s="107"/>
      <c r="X41" s="107"/>
      <c r="Y41" s="109"/>
      <c r="Z41" s="106"/>
      <c r="AA41" s="107"/>
      <c r="AB41" s="107"/>
      <c r="AC41" s="107"/>
      <c r="AD41" s="107"/>
      <c r="AE41" s="109"/>
      <c r="AF41" s="106"/>
      <c r="AG41" s="107"/>
      <c r="AH41" s="107"/>
      <c r="AI41" s="107"/>
      <c r="AJ41" s="107"/>
      <c r="AK41" s="109"/>
      <c r="AL41" s="106"/>
      <c r="AM41" s="107"/>
      <c r="AN41" s="107"/>
      <c r="AO41" s="107"/>
      <c r="AP41" s="107"/>
      <c r="AQ41" s="109"/>
    </row>
    <row r="42" spans="1:43" s="110" customFormat="1" ht="15" hidden="1" x14ac:dyDescent="0.25">
      <c r="A42" s="74" t="s">
        <v>89</v>
      </c>
      <c r="B42" s="75" t="s">
        <v>3664</v>
      </c>
      <c r="C42" s="82">
        <f t="shared" si="7"/>
        <v>46157</v>
      </c>
      <c r="D42" s="83" t="str">
        <f t="shared" ref="D42:D58" si="10">IF($C42="","",INDEX($H42:$FF42,1,MATCH($C42,$H42:$FF42,)-1))</f>
        <v>A</v>
      </c>
      <c r="E42" s="166" t="str">
        <f t="shared" ref="E42:E58" si="11">IF($C42="","",INDEX($H42:$AV42,1,MATCH($C42,$H42:$AV42,)+1))</f>
        <v>MR_DER-1746_26</v>
      </c>
      <c r="F42" s="84" t="str">
        <f t="shared" ref="F42:F58" si="12">IF(C42="NE",C42,IF(INDEX(H42:CM42,,MATCH(C42,H42:CM42,0)+3)&lt;&gt;0,INDEX(H42:CM42,,MATCH(C42,H42:CM42,0)+3),"ND"))</f>
        <v>ND</v>
      </c>
      <c r="G42" s="94" t="str">
        <f t="shared" ref="G42:G58" si="13">IF(D42="NE",D42,IF(INDEX(H42:CN42,,MATCH(D42,H42:CN42,0)+3)&lt;&gt;0,INDEX(H42:CN42,,MATCH(D42,H42:CN42,0)+3),"ND"))</f>
        <v>APROVADO</v>
      </c>
      <c r="H42" s="117" t="s">
        <v>3730</v>
      </c>
      <c r="I42" s="118">
        <v>44922</v>
      </c>
      <c r="J42" s="100" t="s">
        <v>6115</v>
      </c>
      <c r="K42" s="107" t="s">
        <v>5539</v>
      </c>
      <c r="L42" s="112">
        <v>44931</v>
      </c>
      <c r="M42" s="133" t="s">
        <v>5842</v>
      </c>
      <c r="N42" s="117" t="s">
        <v>3748</v>
      </c>
      <c r="O42" s="112">
        <v>44937</v>
      </c>
      <c r="P42" s="90" t="s">
        <v>6139</v>
      </c>
      <c r="Q42" s="107" t="s">
        <v>5539</v>
      </c>
      <c r="R42" s="107"/>
      <c r="S42" s="133" t="s">
        <v>5842</v>
      </c>
      <c r="T42" s="106" t="s">
        <v>3748</v>
      </c>
      <c r="U42" s="112">
        <v>46157</v>
      </c>
      <c r="V42" s="23" t="s">
        <v>12661</v>
      </c>
      <c r="W42" s="107"/>
      <c r="X42" s="107"/>
      <c r="Y42" s="109"/>
      <c r="Z42" s="106"/>
      <c r="AA42" s="107"/>
      <c r="AB42" s="107"/>
      <c r="AC42" s="107"/>
      <c r="AD42" s="107"/>
      <c r="AE42" s="109"/>
      <c r="AF42" s="106"/>
      <c r="AG42" s="107"/>
      <c r="AH42" s="107"/>
      <c r="AI42" s="107"/>
      <c r="AJ42" s="107"/>
      <c r="AK42" s="109"/>
      <c r="AL42" s="106"/>
      <c r="AM42" s="107"/>
      <c r="AN42" s="107"/>
      <c r="AO42" s="107"/>
      <c r="AP42" s="107"/>
      <c r="AQ42" s="109"/>
    </row>
    <row r="43" spans="1:43" s="110" customFormat="1" ht="15" hidden="1" x14ac:dyDescent="0.25">
      <c r="A43" s="74" t="s">
        <v>89</v>
      </c>
      <c r="B43" s="75" t="s">
        <v>3665</v>
      </c>
      <c r="C43" s="82">
        <f t="shared" si="7"/>
        <v>46157</v>
      </c>
      <c r="D43" s="83" t="str">
        <f t="shared" si="10"/>
        <v>A</v>
      </c>
      <c r="E43" s="166" t="str">
        <f t="shared" si="11"/>
        <v>MR_DER-1746_26</v>
      </c>
      <c r="F43" s="84" t="str">
        <f t="shared" si="12"/>
        <v>ND</v>
      </c>
      <c r="G43" s="94" t="str">
        <f t="shared" si="13"/>
        <v>APROVADO</v>
      </c>
      <c r="H43" s="117" t="s">
        <v>3730</v>
      </c>
      <c r="I43" s="118">
        <v>44953</v>
      </c>
      <c r="J43" s="100" t="s">
        <v>6303</v>
      </c>
      <c r="K43" s="107" t="s">
        <v>5539</v>
      </c>
      <c r="L43" s="112">
        <v>44956</v>
      </c>
      <c r="M43" s="133" t="s">
        <v>5842</v>
      </c>
      <c r="N43" s="117" t="s">
        <v>3748</v>
      </c>
      <c r="O43" s="112">
        <v>44958</v>
      </c>
      <c r="P43" s="90" t="s">
        <v>6304</v>
      </c>
      <c r="Q43" s="107" t="s">
        <v>5539</v>
      </c>
      <c r="R43" s="107"/>
      <c r="S43" s="133" t="s">
        <v>5842</v>
      </c>
      <c r="T43" s="106" t="s">
        <v>3748</v>
      </c>
      <c r="U43" s="112">
        <v>46157</v>
      </c>
      <c r="V43" s="23" t="s">
        <v>12661</v>
      </c>
      <c r="W43" s="107"/>
      <c r="X43" s="107"/>
      <c r="Y43" s="109"/>
      <c r="Z43" s="106"/>
      <c r="AA43" s="107"/>
      <c r="AB43" s="107"/>
      <c r="AC43" s="107"/>
      <c r="AD43" s="107"/>
      <c r="AE43" s="109"/>
      <c r="AF43" s="106"/>
      <c r="AG43" s="107"/>
      <c r="AH43" s="107"/>
      <c r="AI43" s="107"/>
      <c r="AJ43" s="107"/>
      <c r="AK43" s="109"/>
      <c r="AL43" s="106"/>
      <c r="AM43" s="107"/>
      <c r="AN43" s="107"/>
      <c r="AO43" s="107"/>
      <c r="AP43" s="107"/>
      <c r="AQ43" s="109"/>
    </row>
    <row r="44" spans="1:43" s="110" customFormat="1" ht="15" hidden="1" x14ac:dyDescent="0.25">
      <c r="A44" s="74" t="s">
        <v>89</v>
      </c>
      <c r="B44" s="75" t="s">
        <v>3666</v>
      </c>
      <c r="C44" s="82">
        <f t="shared" si="7"/>
        <v>46157</v>
      </c>
      <c r="D44" s="83" t="str">
        <f t="shared" si="10"/>
        <v>A</v>
      </c>
      <c r="E44" s="166" t="str">
        <f t="shared" si="11"/>
        <v>MR_DER-1746_26</v>
      </c>
      <c r="F44" s="84" t="str">
        <f t="shared" si="12"/>
        <v>ND</v>
      </c>
      <c r="G44" s="94" t="str">
        <f t="shared" si="13"/>
        <v>APROVADO</v>
      </c>
      <c r="H44" s="117" t="s">
        <v>3730</v>
      </c>
      <c r="I44" s="118">
        <v>44985</v>
      </c>
      <c r="J44" s="100" t="s">
        <v>6657</v>
      </c>
      <c r="K44" s="107" t="s">
        <v>5539</v>
      </c>
      <c r="L44" s="112">
        <v>45007</v>
      </c>
      <c r="M44" s="133" t="s">
        <v>5842</v>
      </c>
      <c r="N44" s="117" t="s">
        <v>3748</v>
      </c>
      <c r="O44" s="112">
        <v>45008</v>
      </c>
      <c r="P44" s="90" t="s">
        <v>6672</v>
      </c>
      <c r="Q44" s="107" t="s">
        <v>5539</v>
      </c>
      <c r="R44" s="107"/>
      <c r="S44" s="133" t="s">
        <v>5842</v>
      </c>
      <c r="T44" s="106" t="s">
        <v>3748</v>
      </c>
      <c r="U44" s="112">
        <v>46157</v>
      </c>
      <c r="V44" s="23" t="s">
        <v>12661</v>
      </c>
      <c r="W44" s="107"/>
      <c r="X44" s="107"/>
      <c r="Y44" s="109"/>
      <c r="Z44" s="106"/>
      <c r="AA44" s="107"/>
      <c r="AB44" s="107"/>
      <c r="AC44" s="107"/>
      <c r="AD44" s="107"/>
      <c r="AE44" s="109"/>
      <c r="AF44" s="106"/>
      <c r="AG44" s="107"/>
      <c r="AH44" s="107"/>
      <c r="AI44" s="107"/>
      <c r="AJ44" s="107"/>
      <c r="AK44" s="109"/>
      <c r="AL44" s="106"/>
      <c r="AM44" s="107"/>
      <c r="AN44" s="107"/>
      <c r="AO44" s="107"/>
      <c r="AP44" s="107"/>
      <c r="AQ44" s="109"/>
    </row>
    <row r="45" spans="1:43" s="110" customFormat="1" ht="25.5" hidden="1" x14ac:dyDescent="0.25">
      <c r="A45" s="74" t="s">
        <v>90</v>
      </c>
      <c r="B45" s="75" t="s">
        <v>3668</v>
      </c>
      <c r="C45" s="82">
        <f t="shared" si="7"/>
        <v>46157</v>
      </c>
      <c r="D45" s="83" t="str">
        <f t="shared" si="10"/>
        <v>A</v>
      </c>
      <c r="E45" s="166" t="str">
        <f t="shared" si="11"/>
        <v>MR_DER-1746_26</v>
      </c>
      <c r="F45" s="84" t="str">
        <f t="shared" si="12"/>
        <v>ND</v>
      </c>
      <c r="G45" s="94" t="str">
        <f t="shared" si="13"/>
        <v>APROVADO</v>
      </c>
      <c r="H45" s="117" t="s">
        <v>3730</v>
      </c>
      <c r="I45" s="118">
        <v>44797</v>
      </c>
      <c r="J45" s="171" t="s">
        <v>3742</v>
      </c>
      <c r="K45" s="107" t="s">
        <v>5538</v>
      </c>
      <c r="L45" s="112">
        <v>44812</v>
      </c>
      <c r="M45" s="133" t="s">
        <v>5842</v>
      </c>
      <c r="N45" s="117" t="s">
        <v>3748</v>
      </c>
      <c r="O45" s="118">
        <v>44818</v>
      </c>
      <c r="P45" s="171" t="s">
        <v>3749</v>
      </c>
      <c r="Q45" s="107" t="s">
        <v>5539</v>
      </c>
      <c r="R45" s="107"/>
      <c r="S45" s="133" t="s">
        <v>5842</v>
      </c>
      <c r="T45" s="106" t="s">
        <v>3748</v>
      </c>
      <c r="U45" s="112">
        <v>46157</v>
      </c>
      <c r="V45" s="23" t="s">
        <v>12661</v>
      </c>
      <c r="W45" s="107"/>
      <c r="X45" s="107"/>
      <c r="Y45" s="109"/>
      <c r="Z45" s="106"/>
      <c r="AA45" s="107"/>
      <c r="AB45" s="107"/>
      <c r="AC45" s="107"/>
      <c r="AD45" s="107"/>
      <c r="AE45" s="109"/>
      <c r="AF45" s="106"/>
      <c r="AG45" s="107"/>
      <c r="AH45" s="107"/>
      <c r="AI45" s="107"/>
      <c r="AJ45" s="107"/>
      <c r="AK45" s="109"/>
      <c r="AL45" s="106"/>
      <c r="AM45" s="107"/>
      <c r="AN45" s="107"/>
      <c r="AO45" s="107"/>
      <c r="AP45" s="107"/>
      <c r="AQ45" s="109"/>
    </row>
    <row r="46" spans="1:43" s="110" customFormat="1" ht="25.5" hidden="1" x14ac:dyDescent="0.25">
      <c r="A46" s="74" t="s">
        <v>90</v>
      </c>
      <c r="B46" s="75" t="s">
        <v>3669</v>
      </c>
      <c r="C46" s="82">
        <f t="shared" si="7"/>
        <v>46157</v>
      </c>
      <c r="D46" s="83" t="str">
        <f t="shared" si="10"/>
        <v>A</v>
      </c>
      <c r="E46" s="166" t="str">
        <f t="shared" si="11"/>
        <v>MR_DER-1746_26</v>
      </c>
      <c r="F46" s="84" t="str">
        <f t="shared" si="12"/>
        <v>ND</v>
      </c>
      <c r="G46" s="94" t="str">
        <f t="shared" si="13"/>
        <v>APROVADO</v>
      </c>
      <c r="H46" s="117" t="s">
        <v>3730</v>
      </c>
      <c r="I46" s="118">
        <v>44831</v>
      </c>
      <c r="J46" s="100" t="s">
        <v>3775</v>
      </c>
      <c r="K46" s="107" t="s">
        <v>5538</v>
      </c>
      <c r="L46" s="112">
        <v>44838</v>
      </c>
      <c r="M46" s="133" t="s">
        <v>5842</v>
      </c>
      <c r="N46" s="117" t="s">
        <v>3748</v>
      </c>
      <c r="O46" s="112">
        <v>44848</v>
      </c>
      <c r="P46" s="90" t="s">
        <v>5562</v>
      </c>
      <c r="Q46" s="107" t="s">
        <v>5539</v>
      </c>
      <c r="R46" s="107"/>
      <c r="S46" s="133" t="s">
        <v>5842</v>
      </c>
      <c r="T46" s="106" t="s">
        <v>3748</v>
      </c>
      <c r="U46" s="112">
        <v>46157</v>
      </c>
      <c r="V46" s="23" t="s">
        <v>12661</v>
      </c>
      <c r="W46" s="107"/>
      <c r="X46" s="107"/>
      <c r="Y46" s="109"/>
      <c r="Z46" s="106"/>
      <c r="AA46" s="107"/>
      <c r="AB46" s="107"/>
      <c r="AC46" s="107"/>
      <c r="AD46" s="107"/>
      <c r="AE46" s="109"/>
      <c r="AF46" s="106"/>
      <c r="AG46" s="107"/>
      <c r="AH46" s="107"/>
      <c r="AI46" s="107"/>
      <c r="AJ46" s="107"/>
      <c r="AK46" s="109"/>
      <c r="AL46" s="106"/>
      <c r="AM46" s="107"/>
      <c r="AN46" s="107"/>
      <c r="AO46" s="107"/>
      <c r="AP46" s="107"/>
      <c r="AQ46" s="109"/>
    </row>
    <row r="47" spans="1:43" s="110" customFormat="1" ht="25.5" hidden="1" x14ac:dyDescent="0.25">
      <c r="A47" s="74" t="s">
        <v>90</v>
      </c>
      <c r="B47" s="75" t="s">
        <v>3670</v>
      </c>
      <c r="C47" s="82">
        <f t="shared" si="7"/>
        <v>46157</v>
      </c>
      <c r="D47" s="83" t="str">
        <f t="shared" si="10"/>
        <v>A</v>
      </c>
      <c r="E47" s="166" t="str">
        <f t="shared" si="11"/>
        <v>MR_DER-1746_26</v>
      </c>
      <c r="F47" s="84" t="str">
        <f t="shared" si="12"/>
        <v>ND</v>
      </c>
      <c r="G47" s="94" t="str">
        <f t="shared" si="13"/>
        <v>APROVADO</v>
      </c>
      <c r="H47" s="117" t="s">
        <v>3730</v>
      </c>
      <c r="I47" s="118">
        <v>44859</v>
      </c>
      <c r="J47" s="100" t="s">
        <v>5613</v>
      </c>
      <c r="K47" s="107" t="s">
        <v>5538</v>
      </c>
      <c r="L47" s="112">
        <v>44865</v>
      </c>
      <c r="M47" s="133" t="s">
        <v>5842</v>
      </c>
      <c r="N47" s="117" t="s">
        <v>3748</v>
      </c>
      <c r="O47" s="112">
        <v>44868</v>
      </c>
      <c r="P47" s="90" t="s">
        <v>5621</v>
      </c>
      <c r="Q47" s="107" t="s">
        <v>5539</v>
      </c>
      <c r="R47" s="107"/>
      <c r="S47" s="133" t="s">
        <v>5842</v>
      </c>
      <c r="T47" s="106" t="s">
        <v>3748</v>
      </c>
      <c r="U47" s="112">
        <v>46157</v>
      </c>
      <c r="V47" s="23" t="s">
        <v>12661</v>
      </c>
      <c r="W47" s="107"/>
      <c r="X47" s="107"/>
      <c r="Y47" s="109"/>
      <c r="Z47" s="106"/>
      <c r="AA47" s="107"/>
      <c r="AB47" s="107"/>
      <c r="AC47" s="107"/>
      <c r="AD47" s="107"/>
      <c r="AE47" s="109"/>
      <c r="AF47" s="106"/>
      <c r="AG47" s="107"/>
      <c r="AH47" s="107"/>
      <c r="AI47" s="107"/>
      <c r="AJ47" s="107"/>
      <c r="AK47" s="109"/>
      <c r="AL47" s="106"/>
      <c r="AM47" s="107"/>
      <c r="AN47" s="107"/>
      <c r="AO47" s="107"/>
      <c r="AP47" s="107"/>
      <c r="AQ47" s="109"/>
    </row>
    <row r="48" spans="1:43" s="110" customFormat="1" ht="25.5" hidden="1" x14ac:dyDescent="0.25">
      <c r="A48" s="74" t="s">
        <v>90</v>
      </c>
      <c r="B48" s="75" t="s">
        <v>3671</v>
      </c>
      <c r="C48" s="82">
        <f t="shared" si="7"/>
        <v>46157</v>
      </c>
      <c r="D48" s="83" t="str">
        <f t="shared" si="10"/>
        <v>A</v>
      </c>
      <c r="E48" s="166" t="str">
        <f t="shared" si="11"/>
        <v>MR_DER-1746_26</v>
      </c>
      <c r="F48" s="84" t="str">
        <f t="shared" si="12"/>
        <v>ND</v>
      </c>
      <c r="G48" s="94" t="str">
        <f t="shared" si="13"/>
        <v>APROVADO</v>
      </c>
      <c r="H48" s="117" t="s">
        <v>3730</v>
      </c>
      <c r="I48" s="118">
        <v>44894</v>
      </c>
      <c r="J48" s="100" t="s">
        <v>5829</v>
      </c>
      <c r="K48" s="107" t="s">
        <v>5539</v>
      </c>
      <c r="L48" s="112">
        <v>44908</v>
      </c>
      <c r="M48" s="133" t="s">
        <v>5842</v>
      </c>
      <c r="N48" s="117" t="s">
        <v>3748</v>
      </c>
      <c r="O48" s="112">
        <v>44910</v>
      </c>
      <c r="P48" s="90" t="s">
        <v>5904</v>
      </c>
      <c r="Q48" s="107" t="s">
        <v>5539</v>
      </c>
      <c r="R48" s="107"/>
      <c r="S48" s="133" t="s">
        <v>5842</v>
      </c>
      <c r="T48" s="106" t="s">
        <v>3748</v>
      </c>
      <c r="U48" s="112">
        <v>46157</v>
      </c>
      <c r="V48" s="23" t="s">
        <v>12661</v>
      </c>
      <c r="W48" s="107"/>
      <c r="X48" s="107"/>
      <c r="Y48" s="109"/>
      <c r="Z48" s="106"/>
      <c r="AA48" s="107"/>
      <c r="AB48" s="107"/>
      <c r="AC48" s="107"/>
      <c r="AD48" s="107"/>
      <c r="AE48" s="109"/>
      <c r="AF48" s="106"/>
      <c r="AG48" s="107"/>
      <c r="AH48" s="107"/>
      <c r="AI48" s="107"/>
      <c r="AJ48" s="107"/>
      <c r="AK48" s="109"/>
      <c r="AL48" s="106"/>
      <c r="AM48" s="107"/>
      <c r="AN48" s="107"/>
      <c r="AO48" s="107"/>
      <c r="AP48" s="107"/>
      <c r="AQ48" s="109"/>
    </row>
    <row r="49" spans="1:43" s="110" customFormat="1" ht="25.5" hidden="1" x14ac:dyDescent="0.25">
      <c r="A49" s="74" t="s">
        <v>90</v>
      </c>
      <c r="B49" s="75" t="s">
        <v>3672</v>
      </c>
      <c r="C49" s="82">
        <f t="shared" si="7"/>
        <v>46157</v>
      </c>
      <c r="D49" s="83" t="str">
        <f t="shared" si="10"/>
        <v>A</v>
      </c>
      <c r="E49" s="166" t="str">
        <f t="shared" si="11"/>
        <v>MR_DER-1746_26</v>
      </c>
      <c r="F49" s="84" t="str">
        <f t="shared" si="12"/>
        <v>ND</v>
      </c>
      <c r="G49" s="94" t="str">
        <f t="shared" si="13"/>
        <v>APROVADO</v>
      </c>
      <c r="H49" s="117" t="s">
        <v>3730</v>
      </c>
      <c r="I49" s="118">
        <v>44922</v>
      </c>
      <c r="J49" s="100" t="s">
        <v>6115</v>
      </c>
      <c r="K49" s="107" t="s">
        <v>5539</v>
      </c>
      <c r="L49" s="112">
        <v>44931</v>
      </c>
      <c r="M49" s="133" t="s">
        <v>5842</v>
      </c>
      <c r="N49" s="117" t="s">
        <v>3748</v>
      </c>
      <c r="O49" s="112">
        <v>44937</v>
      </c>
      <c r="P49" s="90" t="s">
        <v>6139</v>
      </c>
      <c r="Q49" s="107" t="s">
        <v>5539</v>
      </c>
      <c r="R49" s="107"/>
      <c r="S49" s="133" t="s">
        <v>5842</v>
      </c>
      <c r="T49" s="106" t="s">
        <v>3748</v>
      </c>
      <c r="U49" s="112">
        <v>46157</v>
      </c>
      <c r="V49" s="23" t="s">
        <v>12661</v>
      </c>
      <c r="W49" s="107"/>
      <c r="X49" s="107"/>
      <c r="Y49" s="109"/>
      <c r="Z49" s="106"/>
      <c r="AA49" s="107"/>
      <c r="AB49" s="107"/>
      <c r="AC49" s="107"/>
      <c r="AD49" s="107"/>
      <c r="AE49" s="109"/>
      <c r="AF49" s="106"/>
      <c r="AG49" s="107"/>
      <c r="AH49" s="107"/>
      <c r="AI49" s="107"/>
      <c r="AJ49" s="107"/>
      <c r="AK49" s="109"/>
      <c r="AL49" s="106"/>
      <c r="AM49" s="107"/>
      <c r="AN49" s="107"/>
      <c r="AO49" s="107"/>
      <c r="AP49" s="107"/>
      <c r="AQ49" s="109"/>
    </row>
    <row r="50" spans="1:43" s="110" customFormat="1" ht="25.5" hidden="1" x14ac:dyDescent="0.25">
      <c r="A50" s="74" t="s">
        <v>90</v>
      </c>
      <c r="B50" s="75" t="s">
        <v>3673</v>
      </c>
      <c r="C50" s="82">
        <f t="shared" si="7"/>
        <v>46157</v>
      </c>
      <c r="D50" s="83" t="str">
        <f t="shared" si="10"/>
        <v>A</v>
      </c>
      <c r="E50" s="166" t="str">
        <f t="shared" si="11"/>
        <v>MR_DER-1746_26</v>
      </c>
      <c r="F50" s="84" t="str">
        <f t="shared" si="12"/>
        <v>ND</v>
      </c>
      <c r="G50" s="94" t="str">
        <f t="shared" si="13"/>
        <v>APROVADO</v>
      </c>
      <c r="H50" s="117" t="s">
        <v>3730</v>
      </c>
      <c r="I50" s="118">
        <v>44953</v>
      </c>
      <c r="J50" s="100" t="s">
        <v>6303</v>
      </c>
      <c r="K50" s="107" t="s">
        <v>5539</v>
      </c>
      <c r="L50" s="112">
        <v>44956</v>
      </c>
      <c r="M50" s="133" t="s">
        <v>5842</v>
      </c>
      <c r="N50" s="117" t="s">
        <v>3748</v>
      </c>
      <c r="O50" s="112">
        <v>44958</v>
      </c>
      <c r="P50" s="90" t="s">
        <v>6304</v>
      </c>
      <c r="Q50" s="107" t="s">
        <v>5539</v>
      </c>
      <c r="R50" s="107"/>
      <c r="S50" s="133" t="s">
        <v>5842</v>
      </c>
      <c r="T50" s="106" t="s">
        <v>3748</v>
      </c>
      <c r="U50" s="112">
        <v>46157</v>
      </c>
      <c r="V50" s="23" t="s">
        <v>12661</v>
      </c>
      <c r="W50" s="107"/>
      <c r="X50" s="107"/>
      <c r="Y50" s="109"/>
      <c r="Z50" s="106"/>
      <c r="AA50" s="107"/>
      <c r="AB50" s="107"/>
      <c r="AC50" s="107"/>
      <c r="AD50" s="107"/>
      <c r="AE50" s="109"/>
      <c r="AF50" s="106"/>
      <c r="AG50" s="107"/>
      <c r="AH50" s="107"/>
      <c r="AI50" s="107"/>
      <c r="AJ50" s="107"/>
      <c r="AK50" s="109"/>
      <c r="AL50" s="106"/>
      <c r="AM50" s="107"/>
      <c r="AN50" s="107"/>
      <c r="AO50" s="107"/>
      <c r="AP50" s="107"/>
      <c r="AQ50" s="109"/>
    </row>
    <row r="51" spans="1:43" s="110" customFormat="1" ht="25.5" hidden="1" x14ac:dyDescent="0.25">
      <c r="A51" s="74" t="s">
        <v>90</v>
      </c>
      <c r="B51" s="75" t="s">
        <v>3674</v>
      </c>
      <c r="C51" s="82">
        <f t="shared" si="7"/>
        <v>46157</v>
      </c>
      <c r="D51" s="83" t="str">
        <f t="shared" si="10"/>
        <v>A</v>
      </c>
      <c r="E51" s="166" t="str">
        <f t="shared" si="11"/>
        <v>MR_DER-1746_26</v>
      </c>
      <c r="F51" s="84" t="str">
        <f t="shared" si="12"/>
        <v>ND</v>
      </c>
      <c r="G51" s="94" t="str">
        <f t="shared" si="13"/>
        <v>APROVADO</v>
      </c>
      <c r="H51" s="117" t="s">
        <v>3730</v>
      </c>
      <c r="I51" s="118">
        <v>44985</v>
      </c>
      <c r="J51" s="100" t="s">
        <v>6657</v>
      </c>
      <c r="K51" s="107" t="s">
        <v>5539</v>
      </c>
      <c r="L51" s="112">
        <v>45007</v>
      </c>
      <c r="M51" s="133" t="s">
        <v>5842</v>
      </c>
      <c r="N51" s="117" t="s">
        <v>3748</v>
      </c>
      <c r="O51" s="112">
        <v>45008</v>
      </c>
      <c r="P51" s="90" t="s">
        <v>6672</v>
      </c>
      <c r="Q51" s="107" t="s">
        <v>5539</v>
      </c>
      <c r="R51" s="107"/>
      <c r="S51" s="133" t="s">
        <v>5842</v>
      </c>
      <c r="T51" s="106" t="s">
        <v>3748</v>
      </c>
      <c r="U51" s="112">
        <v>46157</v>
      </c>
      <c r="V51" s="23" t="s">
        <v>12661</v>
      </c>
      <c r="W51" s="107"/>
      <c r="X51" s="107"/>
      <c r="Y51" s="109"/>
      <c r="Z51" s="106"/>
      <c r="AA51" s="107"/>
      <c r="AB51" s="107"/>
      <c r="AC51" s="107"/>
      <c r="AD51" s="107"/>
      <c r="AE51" s="109"/>
      <c r="AF51" s="106"/>
      <c r="AG51" s="107"/>
      <c r="AH51" s="107"/>
      <c r="AI51" s="107"/>
      <c r="AJ51" s="107"/>
      <c r="AK51" s="109"/>
      <c r="AL51" s="106"/>
      <c r="AM51" s="107"/>
      <c r="AN51" s="107"/>
      <c r="AO51" s="107"/>
      <c r="AP51" s="107"/>
      <c r="AQ51" s="109"/>
    </row>
    <row r="52" spans="1:43" s="110" customFormat="1" ht="25.5" hidden="1" x14ac:dyDescent="0.25">
      <c r="A52" s="74" t="s">
        <v>91</v>
      </c>
      <c r="B52" s="75" t="s">
        <v>3678</v>
      </c>
      <c r="C52" s="82">
        <f t="shared" si="7"/>
        <v>46157</v>
      </c>
      <c r="D52" s="83" t="str">
        <f t="shared" si="10"/>
        <v>A</v>
      </c>
      <c r="E52" s="166" t="str">
        <f t="shared" si="11"/>
        <v>MR_DER-1746_26</v>
      </c>
      <c r="F52" s="84" t="str">
        <f t="shared" si="12"/>
        <v>ND</v>
      </c>
      <c r="G52" s="94" t="str">
        <f t="shared" si="13"/>
        <v>APROVADO</v>
      </c>
      <c r="H52" s="117" t="s">
        <v>3730</v>
      </c>
      <c r="I52" s="118">
        <v>44797</v>
      </c>
      <c r="J52" s="171" t="s">
        <v>3742</v>
      </c>
      <c r="K52" s="107" t="s">
        <v>5538</v>
      </c>
      <c r="L52" s="112">
        <v>44812</v>
      </c>
      <c r="M52" s="133" t="s">
        <v>5842</v>
      </c>
      <c r="N52" s="117" t="s">
        <v>3748</v>
      </c>
      <c r="O52" s="118">
        <v>44818</v>
      </c>
      <c r="P52" s="171" t="s">
        <v>3749</v>
      </c>
      <c r="Q52" s="107" t="s">
        <v>5539</v>
      </c>
      <c r="R52" s="107"/>
      <c r="S52" s="133" t="s">
        <v>5842</v>
      </c>
      <c r="T52" s="106" t="s">
        <v>3748</v>
      </c>
      <c r="U52" s="112">
        <v>46157</v>
      </c>
      <c r="V52" s="23" t="s">
        <v>12661</v>
      </c>
      <c r="W52" s="107"/>
      <c r="X52" s="107"/>
      <c r="Y52" s="109"/>
      <c r="Z52" s="106"/>
      <c r="AA52" s="107"/>
      <c r="AB52" s="107"/>
      <c r="AC52" s="107"/>
      <c r="AD52" s="107"/>
      <c r="AE52" s="109"/>
      <c r="AF52" s="106"/>
      <c r="AG52" s="107"/>
      <c r="AH52" s="107"/>
      <c r="AI52" s="107"/>
      <c r="AJ52" s="107"/>
      <c r="AK52" s="109"/>
      <c r="AL52" s="106"/>
      <c r="AM52" s="107"/>
      <c r="AN52" s="107"/>
      <c r="AO52" s="107"/>
      <c r="AP52" s="107"/>
      <c r="AQ52" s="109"/>
    </row>
    <row r="53" spans="1:43" s="110" customFormat="1" ht="25.5" hidden="1" x14ac:dyDescent="0.25">
      <c r="A53" s="74" t="s">
        <v>91</v>
      </c>
      <c r="B53" s="75" t="s">
        <v>3679</v>
      </c>
      <c r="C53" s="82">
        <f t="shared" si="7"/>
        <v>46157</v>
      </c>
      <c r="D53" s="83" t="str">
        <f t="shared" si="10"/>
        <v>A</v>
      </c>
      <c r="E53" s="166" t="str">
        <f t="shared" si="11"/>
        <v>MR_DER-1746_26</v>
      </c>
      <c r="F53" s="84" t="str">
        <f t="shared" si="12"/>
        <v>ND</v>
      </c>
      <c r="G53" s="94" t="str">
        <f t="shared" si="13"/>
        <v>APROVADO</v>
      </c>
      <c r="H53" s="117" t="s">
        <v>3730</v>
      </c>
      <c r="I53" s="118">
        <v>44831</v>
      </c>
      <c r="J53" s="100" t="s">
        <v>3775</v>
      </c>
      <c r="K53" s="107" t="s">
        <v>5538</v>
      </c>
      <c r="L53" s="112">
        <v>44838</v>
      </c>
      <c r="M53" s="133" t="s">
        <v>5842</v>
      </c>
      <c r="N53" s="117" t="s">
        <v>3748</v>
      </c>
      <c r="O53" s="112">
        <v>44848</v>
      </c>
      <c r="P53" s="90" t="s">
        <v>5562</v>
      </c>
      <c r="Q53" s="107" t="s">
        <v>5539</v>
      </c>
      <c r="R53" s="107"/>
      <c r="S53" s="133" t="s">
        <v>5842</v>
      </c>
      <c r="T53" s="106" t="s">
        <v>3748</v>
      </c>
      <c r="U53" s="112">
        <v>46157</v>
      </c>
      <c r="V53" s="23" t="s">
        <v>12661</v>
      </c>
      <c r="W53" s="107"/>
      <c r="X53" s="107"/>
      <c r="Y53" s="109"/>
      <c r="Z53" s="106"/>
      <c r="AA53" s="107"/>
      <c r="AB53" s="107"/>
      <c r="AC53" s="107"/>
      <c r="AD53" s="107"/>
      <c r="AE53" s="109"/>
      <c r="AF53" s="106"/>
      <c r="AG53" s="107"/>
      <c r="AH53" s="107"/>
      <c r="AI53" s="107"/>
      <c r="AJ53" s="107"/>
      <c r="AK53" s="109"/>
      <c r="AL53" s="106"/>
      <c r="AM53" s="107"/>
      <c r="AN53" s="107"/>
      <c r="AO53" s="107"/>
      <c r="AP53" s="107"/>
      <c r="AQ53" s="109"/>
    </row>
    <row r="54" spans="1:43" s="110" customFormat="1" ht="25.5" hidden="1" x14ac:dyDescent="0.25">
      <c r="A54" s="74" t="s">
        <v>91</v>
      </c>
      <c r="B54" s="75" t="s">
        <v>3680</v>
      </c>
      <c r="C54" s="82">
        <f t="shared" si="7"/>
        <v>46157</v>
      </c>
      <c r="D54" s="83" t="str">
        <f t="shared" si="10"/>
        <v>A</v>
      </c>
      <c r="E54" s="166" t="str">
        <f t="shared" si="11"/>
        <v>MR_DER-1746_26</v>
      </c>
      <c r="F54" s="84" t="str">
        <f t="shared" si="12"/>
        <v>ND</v>
      </c>
      <c r="G54" s="94" t="str">
        <f t="shared" si="13"/>
        <v>APROVADO</v>
      </c>
      <c r="H54" s="117" t="s">
        <v>3730</v>
      </c>
      <c r="I54" s="118">
        <v>44859</v>
      </c>
      <c r="J54" s="100" t="s">
        <v>5613</v>
      </c>
      <c r="K54" s="107" t="s">
        <v>5538</v>
      </c>
      <c r="L54" s="112">
        <v>44865</v>
      </c>
      <c r="M54" s="133" t="s">
        <v>5842</v>
      </c>
      <c r="N54" s="117" t="s">
        <v>3748</v>
      </c>
      <c r="O54" s="112">
        <v>44868</v>
      </c>
      <c r="P54" s="90" t="s">
        <v>5621</v>
      </c>
      <c r="Q54" s="107" t="s">
        <v>5539</v>
      </c>
      <c r="R54" s="107"/>
      <c r="S54" s="133" t="s">
        <v>5842</v>
      </c>
      <c r="T54" s="106" t="s">
        <v>3748</v>
      </c>
      <c r="U54" s="112">
        <v>46157</v>
      </c>
      <c r="V54" s="23" t="s">
        <v>12661</v>
      </c>
      <c r="W54" s="107"/>
      <c r="X54" s="107"/>
      <c r="Y54" s="109"/>
      <c r="Z54" s="106"/>
      <c r="AA54" s="107"/>
      <c r="AB54" s="107"/>
      <c r="AC54" s="107"/>
      <c r="AD54" s="107"/>
      <c r="AE54" s="109"/>
      <c r="AF54" s="106"/>
      <c r="AG54" s="107"/>
      <c r="AH54" s="107"/>
      <c r="AI54" s="107"/>
      <c r="AJ54" s="107"/>
      <c r="AK54" s="109"/>
      <c r="AL54" s="106"/>
      <c r="AM54" s="107"/>
      <c r="AN54" s="107"/>
      <c r="AO54" s="107"/>
      <c r="AP54" s="107"/>
      <c r="AQ54" s="109"/>
    </row>
    <row r="55" spans="1:43" s="110" customFormat="1" ht="25.5" hidden="1" x14ac:dyDescent="0.25">
      <c r="A55" s="74" t="s">
        <v>91</v>
      </c>
      <c r="B55" s="75" t="s">
        <v>3681</v>
      </c>
      <c r="C55" s="82">
        <f t="shared" si="7"/>
        <v>46157</v>
      </c>
      <c r="D55" s="83" t="str">
        <f t="shared" si="10"/>
        <v>A</v>
      </c>
      <c r="E55" s="166" t="str">
        <f t="shared" si="11"/>
        <v>MR_DER-1746_26</v>
      </c>
      <c r="F55" s="84" t="str">
        <f t="shared" si="12"/>
        <v>ND</v>
      </c>
      <c r="G55" s="94" t="str">
        <f t="shared" si="13"/>
        <v>APROVADO</v>
      </c>
      <c r="H55" s="117" t="s">
        <v>3730</v>
      </c>
      <c r="I55" s="118">
        <v>44894</v>
      </c>
      <c r="J55" s="100" t="s">
        <v>5829</v>
      </c>
      <c r="K55" s="107" t="s">
        <v>5539</v>
      </c>
      <c r="L55" s="112">
        <v>44908</v>
      </c>
      <c r="M55" s="133" t="s">
        <v>5842</v>
      </c>
      <c r="N55" s="117" t="s">
        <v>3748</v>
      </c>
      <c r="O55" s="112">
        <v>44910</v>
      </c>
      <c r="P55" s="90" t="s">
        <v>5904</v>
      </c>
      <c r="Q55" s="107" t="s">
        <v>5539</v>
      </c>
      <c r="R55" s="107"/>
      <c r="S55" s="133" t="s">
        <v>5842</v>
      </c>
      <c r="T55" s="106" t="s">
        <v>3748</v>
      </c>
      <c r="U55" s="112">
        <v>46157</v>
      </c>
      <c r="V55" s="23" t="s">
        <v>12661</v>
      </c>
      <c r="W55" s="107"/>
      <c r="X55" s="107"/>
      <c r="Y55" s="109"/>
      <c r="Z55" s="106"/>
      <c r="AA55" s="107"/>
      <c r="AB55" s="107"/>
      <c r="AC55" s="107"/>
      <c r="AD55" s="107"/>
      <c r="AE55" s="109"/>
      <c r="AF55" s="106"/>
      <c r="AG55" s="107"/>
      <c r="AH55" s="107"/>
      <c r="AI55" s="107"/>
      <c r="AJ55" s="107"/>
      <c r="AK55" s="109"/>
      <c r="AL55" s="106"/>
      <c r="AM55" s="107"/>
      <c r="AN55" s="107"/>
      <c r="AO55" s="107"/>
      <c r="AP55" s="107"/>
      <c r="AQ55" s="109"/>
    </row>
    <row r="56" spans="1:43" s="110" customFormat="1" ht="25.5" hidden="1" x14ac:dyDescent="0.25">
      <c r="A56" s="74" t="s">
        <v>91</v>
      </c>
      <c r="B56" s="75" t="s">
        <v>3682</v>
      </c>
      <c r="C56" s="82">
        <f t="shared" si="7"/>
        <v>46157</v>
      </c>
      <c r="D56" s="83" t="str">
        <f t="shared" si="10"/>
        <v>A</v>
      </c>
      <c r="E56" s="166" t="str">
        <f t="shared" si="11"/>
        <v>MR_DER-1746_26</v>
      </c>
      <c r="F56" s="84" t="str">
        <f t="shared" si="12"/>
        <v>ND</v>
      </c>
      <c r="G56" s="94" t="str">
        <f t="shared" si="13"/>
        <v>APROVADO</v>
      </c>
      <c r="H56" s="117" t="s">
        <v>3730</v>
      </c>
      <c r="I56" s="118">
        <v>44922</v>
      </c>
      <c r="J56" s="100" t="s">
        <v>6115</v>
      </c>
      <c r="K56" s="107" t="s">
        <v>5539</v>
      </c>
      <c r="L56" s="112">
        <v>44931</v>
      </c>
      <c r="M56" s="133" t="s">
        <v>5842</v>
      </c>
      <c r="N56" s="117" t="s">
        <v>3748</v>
      </c>
      <c r="O56" s="112">
        <v>44937</v>
      </c>
      <c r="P56" s="90" t="s">
        <v>6139</v>
      </c>
      <c r="Q56" s="107" t="s">
        <v>5539</v>
      </c>
      <c r="R56" s="107"/>
      <c r="S56" s="133" t="s">
        <v>5842</v>
      </c>
      <c r="T56" s="106" t="s">
        <v>3748</v>
      </c>
      <c r="U56" s="112">
        <v>46157</v>
      </c>
      <c r="V56" s="23" t="s">
        <v>12661</v>
      </c>
      <c r="W56" s="107"/>
      <c r="X56" s="107"/>
      <c r="Y56" s="109"/>
      <c r="Z56" s="106"/>
      <c r="AA56" s="107"/>
      <c r="AB56" s="107"/>
      <c r="AC56" s="107"/>
      <c r="AD56" s="107"/>
      <c r="AE56" s="109"/>
      <c r="AF56" s="106"/>
      <c r="AG56" s="107"/>
      <c r="AH56" s="107"/>
      <c r="AI56" s="107"/>
      <c r="AJ56" s="107"/>
      <c r="AK56" s="109"/>
      <c r="AL56" s="106"/>
      <c r="AM56" s="107"/>
      <c r="AN56" s="107"/>
      <c r="AO56" s="107"/>
      <c r="AP56" s="107"/>
      <c r="AQ56" s="109"/>
    </row>
    <row r="57" spans="1:43" s="110" customFormat="1" ht="25.5" hidden="1" x14ac:dyDescent="0.25">
      <c r="A57" s="74" t="s">
        <v>91</v>
      </c>
      <c r="B57" s="75" t="s">
        <v>3683</v>
      </c>
      <c r="C57" s="82">
        <f t="shared" si="7"/>
        <v>46157</v>
      </c>
      <c r="D57" s="83" t="str">
        <f t="shared" si="10"/>
        <v>A</v>
      </c>
      <c r="E57" s="166" t="str">
        <f t="shared" si="11"/>
        <v>MR_DER-1746_26</v>
      </c>
      <c r="F57" s="84" t="str">
        <f t="shared" si="12"/>
        <v>ND</v>
      </c>
      <c r="G57" s="94" t="str">
        <f t="shared" si="13"/>
        <v>APROVADO</v>
      </c>
      <c r="H57" s="117" t="s">
        <v>3730</v>
      </c>
      <c r="I57" s="118">
        <v>44953</v>
      </c>
      <c r="J57" s="100" t="s">
        <v>6303</v>
      </c>
      <c r="K57" s="107"/>
      <c r="L57" s="107"/>
      <c r="M57" s="133" t="s">
        <v>5842</v>
      </c>
      <c r="N57" s="117" t="s">
        <v>3748</v>
      </c>
      <c r="O57" s="112">
        <v>44958</v>
      </c>
      <c r="P57" s="90" t="s">
        <v>6304</v>
      </c>
      <c r="Q57" s="107" t="s">
        <v>5539</v>
      </c>
      <c r="R57" s="107"/>
      <c r="S57" s="133" t="s">
        <v>5842</v>
      </c>
      <c r="T57" s="106" t="s">
        <v>3748</v>
      </c>
      <c r="U57" s="112">
        <v>46157</v>
      </c>
      <c r="V57" s="23" t="s">
        <v>12661</v>
      </c>
      <c r="W57" s="107"/>
      <c r="X57" s="107"/>
      <c r="Y57" s="109"/>
      <c r="Z57" s="106"/>
      <c r="AA57" s="107"/>
      <c r="AB57" s="107"/>
      <c r="AC57" s="107"/>
      <c r="AD57" s="107"/>
      <c r="AE57" s="109"/>
      <c r="AF57" s="106"/>
      <c r="AG57" s="107"/>
      <c r="AH57" s="107"/>
      <c r="AI57" s="107"/>
      <c r="AJ57" s="107"/>
      <c r="AK57" s="109"/>
      <c r="AL57" s="106"/>
      <c r="AM57" s="107"/>
      <c r="AN57" s="107"/>
      <c r="AO57" s="107"/>
      <c r="AP57" s="107"/>
      <c r="AQ57" s="109"/>
    </row>
    <row r="58" spans="1:43" s="110" customFormat="1" ht="25.5" hidden="1" x14ac:dyDescent="0.25">
      <c r="A58" s="74" t="s">
        <v>91</v>
      </c>
      <c r="B58" s="75" t="s">
        <v>3684</v>
      </c>
      <c r="C58" s="82">
        <f t="shared" si="7"/>
        <v>46157</v>
      </c>
      <c r="D58" s="83" t="str">
        <f t="shared" si="10"/>
        <v>A</v>
      </c>
      <c r="E58" s="166" t="str">
        <f t="shared" si="11"/>
        <v>MR_DER-1746_26</v>
      </c>
      <c r="F58" s="84" t="str">
        <f t="shared" si="12"/>
        <v>ND</v>
      </c>
      <c r="G58" s="94" t="str">
        <f t="shared" si="13"/>
        <v>APROVADO</v>
      </c>
      <c r="H58" s="117" t="s">
        <v>3730</v>
      </c>
      <c r="I58" s="118">
        <v>44985</v>
      </c>
      <c r="J58" s="100" t="s">
        <v>6657</v>
      </c>
      <c r="K58" s="107"/>
      <c r="L58" s="107"/>
      <c r="M58" s="133" t="s">
        <v>5842</v>
      </c>
      <c r="N58" s="117" t="s">
        <v>3748</v>
      </c>
      <c r="O58" s="112">
        <v>45008</v>
      </c>
      <c r="P58" s="90" t="s">
        <v>6672</v>
      </c>
      <c r="Q58" s="107" t="s">
        <v>5539</v>
      </c>
      <c r="R58" s="107"/>
      <c r="S58" s="133" t="s">
        <v>5842</v>
      </c>
      <c r="T58" s="106" t="s">
        <v>3748</v>
      </c>
      <c r="U58" s="112">
        <v>46157</v>
      </c>
      <c r="V58" s="23" t="s">
        <v>12661</v>
      </c>
      <c r="W58" s="107"/>
      <c r="X58" s="107"/>
      <c r="Y58" s="109"/>
      <c r="Z58" s="106"/>
      <c r="AA58" s="107"/>
      <c r="AB58" s="107"/>
      <c r="AC58" s="107"/>
      <c r="AD58" s="107"/>
      <c r="AE58" s="109"/>
      <c r="AF58" s="106"/>
      <c r="AG58" s="107"/>
      <c r="AH58" s="107"/>
      <c r="AI58" s="107"/>
      <c r="AJ58" s="107"/>
      <c r="AK58" s="109"/>
      <c r="AL58" s="106"/>
      <c r="AM58" s="107"/>
      <c r="AN58" s="107"/>
      <c r="AO58" s="107"/>
      <c r="AP58" s="107"/>
      <c r="AQ58" s="109"/>
    </row>
  </sheetData>
  <autoFilter ref="A2:AQ58" xr:uid="{00000000-0009-0000-0000-00000E000000}">
    <filterColumn colId="1">
      <filters>
        <filter val="RT-CT0220164-000.000-000-A12/001"/>
        <filter val="RT-CT0220164-000.000-000-A12/002"/>
        <filter val="RT-CT0220164-000.000-000-A12/003"/>
        <filter val="RT-CT0220164-000.000-000-A12/004"/>
        <filter val="RT-CT0220164-000.000-000-A12/005"/>
        <filter val="RT-CT0220164-000.000-000-A12/006"/>
        <filter val="RT-CT0220164-000.000-000-A12/007"/>
        <filter val="RT-CT0220164-000.000-000-A12/008"/>
        <filter val="RT-CT0220164-000.000-000-A12/013"/>
        <filter val="RT-CT0220164-000.000-000-A12/014"/>
        <filter val="RT-CT0220164-000.000-000-A12/015"/>
        <filter val="RT-CT0220164-000.000-000-A12/016"/>
        <filter val="RT-CT0220164-000.000-000-A12/017"/>
        <filter val="RT-CT0220164-000.000-000-A12/018"/>
        <filter val="RT-CT0220164-000.000-000-A12/019"/>
        <filter val="RT-CT0220164-000.000-000-A12/020"/>
        <filter val="RT-CT0220164-000.000-000-A12/021"/>
        <filter val="RT-CT0220164-000.000-000-A12/022"/>
        <filter val="RT-CT0220164-000.000-000-A12/023"/>
        <filter val="RT-CT0220164-000.000-000-A12/024"/>
        <filter val="RT-CT0220164-000.000-000-A12/025"/>
        <filter val="RT-CT0220164-000.000-000-A12/026"/>
        <filter val="RT-CT0220164-000.000-000-A12/027"/>
        <filter val="RT-CT0220164-000.000-000-A12/028"/>
        <filter val="RT-CT0220164-000.000-000-A12/029"/>
        <filter val="RT-CT0220164-000.000-000-A12/030"/>
        <filter val="RT-CT0220164-000.000-000-A12/031"/>
        <filter val="RT-CT0220164-000.000-000-A12/032"/>
        <filter val="RT-CT0220164-000.000-000-A12/033"/>
        <filter val="RT-CT0220164-000.000-000-A12/034"/>
        <filter val="RT-CT0220164-000.000-000-A12/035"/>
        <filter val="RT-CT0220164-000.000-000-A12/036"/>
        <filter val="RT-CT0220164-000.000-000-A12/037"/>
        <filter val="RT-CT0220164-000.000-000-A12/038"/>
        <filter val="RT-CT0220164-000.000-000-A12/039"/>
      </filters>
    </filterColumn>
  </autoFilter>
  <mergeCells count="6">
    <mergeCell ref="AL1:AQ1"/>
    <mergeCell ref="H1:M1"/>
    <mergeCell ref="N1:S1"/>
    <mergeCell ref="T1:Y1"/>
    <mergeCell ref="Z1:AE1"/>
    <mergeCell ref="AF1:AK1"/>
  </mergeCells>
  <phoneticPr fontId="15" type="noConversion"/>
  <conditionalFormatting sqref="C3:G58">
    <cfRule type="cellIs" dxfId="7" priority="1" operator="equal">
      <formula>"NE"</formula>
    </cfRule>
    <cfRule type="cellIs" dxfId="6" priority="2" operator="equal">
      <formula>"N"</formula>
    </cfRule>
  </conditionalFormatting>
  <conditionalFormatting sqref="G3:G58">
    <cfRule type="containsText" dxfId="5" priority="5" operator="containsText" text="APROVADO COM RESSALVAS">
      <formula>NOT(ISERROR(SEARCH("APROVADO COM RESSALVAS",G3)))</formula>
    </cfRule>
    <cfRule type="containsText" dxfId="4" priority="6" operator="containsText" text="NÃO APROVADO">
      <formula>NOT(ISERROR(SEARCH("NÃO APROVADO",G3)))</formula>
    </cfRule>
  </conditionalFormatting>
  <hyperlinks>
    <hyperlink ref="J38" r:id="rId1" display="pw:\\pw.planservi.com.br:PROJETOS\Documents\C0849 - DER\40_Emissao\03_GRD\0-GRDs_Enviadas DER\MR.DER-0012_22\" xr:uid="{00000000-0004-0000-0E00-000000000000}"/>
    <hyperlink ref="J45" r:id="rId2" display="pw:\\pw.planservi.com.br:PROJETOS\Documents\C0849 - DER\40_Emissao\03_GRD\0-GRDs_Enviadas DER\MR.DER-0012_22\" xr:uid="{00000000-0004-0000-0E00-000001000000}"/>
    <hyperlink ref="J52" r:id="rId3" display="pw:\\pw.planservi.com.br:PROJETOS\Documents\C0849 - DER\40_Emissao\03_GRD\0-GRDs_Enviadas DER\MR.DER-0012_22\" xr:uid="{00000000-0004-0000-0E00-000002000000}"/>
    <hyperlink ref="P38" r:id="rId4" display="pw:\\pw.planservi.com.br:PROJETOS\Documents\C0849 - DER\40_Emissao\03_GRD\0-GRDs_Enviadas DER\MR.DER-0018_22\" xr:uid="{00000000-0004-0000-0E00-000003000000}"/>
    <hyperlink ref="P45" r:id="rId5" display="pw:\\pw.planservi.com.br:PROJETOS\Documents\C0849 - DER\40_Emissao\03_GRD\0-GRDs_Enviadas DER\MR.DER-0018_22\" xr:uid="{00000000-0004-0000-0E00-000004000000}"/>
    <hyperlink ref="P52" r:id="rId6" display="pw:\\pw.planservi.com.br:PROJETOS\Documents\C0849 - DER\40_Emissao\03_GRD\0-GRDs_Enviadas DER\MR.DER-0018_22\" xr:uid="{00000000-0004-0000-0E00-000005000000}"/>
    <hyperlink ref="J4" r:id="rId7" display="pw:\\pw.planservi.com.br:PROJETOS\Documents\C0849 - DER\40_Emissao\03_GRD\0-GRDs_Enviadas DER\MR.DER-0045_22\" xr:uid="{00000000-0004-0000-0E00-000006000000}"/>
    <hyperlink ref="J39" r:id="rId8" display="pw:\\pw.planservi.com.br:PROJETOS\Documents\C0849 - DER\40_Emissao\03_GRD\0-GRDs_Enviadas DER\MR.DER-0044_22\" xr:uid="{00000000-0004-0000-0E00-000007000000}"/>
    <hyperlink ref="J46" r:id="rId9" display="pw:\\pw.planservi.com.br:PROJETOS\Documents\C0849 - DER\40_Emissao\03_GRD\0-GRDs_Enviadas DER\MR.DER-0044_22\" xr:uid="{00000000-0004-0000-0E00-000008000000}"/>
    <hyperlink ref="J53" r:id="rId10" display="pw:\\pw.planservi.com.br:PROJETOS\Documents\C0849 - DER\40_Emissao\03_GRD\0-GRDs_Enviadas DER\MR.DER-0044_22\" xr:uid="{00000000-0004-0000-0E00-000009000000}"/>
    <hyperlink ref="J3" r:id="rId11" display="pw:\\pw.planservi.com.br:PROJETOS\Documents\C0849 - DER\40_Emissao\03_GRD\0-GRDs_Enviadas DER\MR.DER-0043_22-A12\" xr:uid="{00000000-0004-0000-0E00-00000A000000}"/>
    <hyperlink ref="P3" r:id="rId12" display="pw:\\pw.planservi.com.br:PROJETOS\Documents\C0849 - DER\40_Emissao\03_GRD\0-GRDs_Enviadas DER\3ºMEDIÇÃO\MR.DER-0051_22\" xr:uid="{00000000-0004-0000-0E00-00000B000000}"/>
    <hyperlink ref="P39" r:id="rId13" display="pw:\\pw.planservi.com.br:PROJETOS\Documents\C0849 - DER\40_Emissao\03_GRD\0-GRDs_Enviadas DER\3ºMEDIÇÃO\MR.DER-0061_22\" xr:uid="{00000000-0004-0000-0E00-00000C000000}"/>
    <hyperlink ref="P46" r:id="rId14" display="pw:\\pw.planservi.com.br:PROJETOS\Documents\C0849 - DER\40_Emissao\03_GRD\0-GRDs_Enviadas DER\3ºMEDIÇÃO\MR.DER-0061_22\" xr:uid="{00000000-0004-0000-0E00-00000D000000}"/>
    <hyperlink ref="P53" r:id="rId15" display="pw:\\pw.planservi.com.br:PROJETOS\Documents\C0849 - DER\40_Emissao\03_GRD\0-GRDs_Enviadas DER\3ºMEDIÇÃO\MR.DER-0061_22\" xr:uid="{00000000-0004-0000-0E00-00000E000000}"/>
    <hyperlink ref="J40" r:id="rId16" display="pw:\\pw.planservi.com.br:PROJETOS\Documents\C0849 - DER\40_Emissao\03_GRD\0-GRDs_Enviadas DER\3ºMEDIÇÃO\MR.DER-0096_22\" xr:uid="{00000000-0004-0000-0E00-00000F000000}"/>
    <hyperlink ref="J47" r:id="rId17" display="pw:\\pw.planservi.com.br:PROJETOS\Documents\C0849 - DER\40_Emissao\03_GRD\0-GRDs_Enviadas DER\3ºMEDIÇÃO\MR.DER-0096_22\" xr:uid="{00000000-0004-0000-0E00-000010000000}"/>
    <hyperlink ref="J54" r:id="rId18" display="pw:\\pw.planservi.com.br:PROJETOS\Documents\C0849 - DER\40_Emissao\03_GRD\0-GRDs_Enviadas DER\3ºMEDIÇÃO\MR.DER-0096_22\" xr:uid="{00000000-0004-0000-0E00-000011000000}"/>
    <hyperlink ref="J5" r:id="rId19" display="pw:\\pw.planservi.com.br:PROJETOS\Documents\C0849 - DER\40_Emissao\03_GRD\0-GRDs_Enviadas DER\4ºMEDIÇÃO\MR.DER-0107_22-A12\" xr:uid="{00000000-0004-0000-0E00-000012000000}"/>
    <hyperlink ref="P40" r:id="rId20" display="pw:\\pw.planservi.com.br:PROJETOS\Documents\C0849 - DER\40_Emissao\03_GRD\0-GRDs_Enviadas DER\4ºMEDIÇÃO\MR.DER-0101_22\" xr:uid="{00000000-0004-0000-0E00-000013000000}"/>
    <hyperlink ref="P47" r:id="rId21" display="pw:\\pw.planservi.com.br:PROJETOS\Documents\C0849 - DER\40_Emissao\03_GRD\0-GRDs_Enviadas DER\4ºMEDIÇÃO\MR.DER-0101_22\" xr:uid="{00000000-0004-0000-0E00-000014000000}"/>
    <hyperlink ref="P54" r:id="rId22" display="pw:\\pw.planservi.com.br:PROJETOS\Documents\C0849 - DER\40_Emissao\03_GRD\0-GRDs_Enviadas DER\4ºMEDIÇÃO\MR.DER-0101_22\" xr:uid="{00000000-0004-0000-0E00-000015000000}"/>
    <hyperlink ref="P5" r:id="rId23" display="pw:\\pw.planservi.com.br:PROJETOS\Documents\C0849 - DER\40_Emissao\03_GRD\0-GRDs_Enviadas DER\4ºMEDIÇÃO\MR.DER-0130_22\" xr:uid="{00000000-0004-0000-0E00-000016000000}"/>
    <hyperlink ref="J55" r:id="rId24" display="pw:\\pw.planservi.com.br:PROJETOS\Documents\C0849 - DER\40_Emissao\03_GRD\0-GRDs_Enviadas DER\4ºMEDIÇÃO\MR.DER-0173_22\" xr:uid="{00000000-0004-0000-0E00-000017000000}"/>
    <hyperlink ref="J48" r:id="rId25" display="pw:\\pw.planservi.com.br:PROJETOS\Documents\C0849 - DER\40_Emissao\03_GRD\0-GRDs_Enviadas DER\4ºMEDIÇÃO\MR.DER-0173_22\" xr:uid="{00000000-0004-0000-0E00-000018000000}"/>
    <hyperlink ref="J41" r:id="rId26" display="pw:\\pw.planservi.com.br:PROJETOS\Documents\C0849 - DER\40_Emissao\03_GRD\0-GRDs_Enviadas DER\4ºMEDIÇÃO\MR.DER-0173_22\" xr:uid="{00000000-0004-0000-0E00-000019000000}"/>
    <hyperlink ref="J6" r:id="rId27" display="pw:\\pw.planservi.com.br:PROJETOS\Documents\C0849 - DER\40_Emissao\03_GRD\0-GRDs_Enviadas DER\4ºMEDIÇÃO\MR.DER-0174_22\" xr:uid="{00000000-0004-0000-0E00-00001A000000}"/>
    <hyperlink ref="P41" r:id="rId28" display="pw:\\pw.planservi.com.br:PROJETOS\Documents\C0849 - DER\40_Emissao\03_GRD\0-GRDs_Enviadas DER\5ºMEDIÇÃO\MR.DER-0195_22\" xr:uid="{00000000-0004-0000-0E00-00001B000000}"/>
    <hyperlink ref="P48" r:id="rId29" display="pw:\\pw.planservi.com.br:PROJETOS\Documents\C0849 - DER\40_Emissao\03_GRD\0-GRDs_Enviadas DER\5ºMEDIÇÃO\MR.DER-0195_22\" xr:uid="{00000000-0004-0000-0E00-00001C000000}"/>
    <hyperlink ref="P6" r:id="rId30" display="pw:\\pw.planservi.com.br:PROJETOS\Documents\C0849 - DER\40_Emissao\03_GRD\0-GRDs_Enviadas DER\5ºMEDIÇÃO\MR.DER-0249_22\" xr:uid="{00000000-0004-0000-0E00-00001D000000}"/>
    <hyperlink ref="P55" r:id="rId31" display="pw:\\pw.planservi.com.br:PROJETOS\Documents\C0849 - DER\40_Emissao\03_GRD\0-GRDs_Enviadas DER\5ºMEDIÇÃO\MR.DER-0195_22\" xr:uid="{00000000-0004-0000-0E00-00001E000000}"/>
    <hyperlink ref="J42" r:id="rId32" display="pw:\\pw.planservi.com.br:PROJETOS\Documents\C0849 - DER\40_Emissao\03_GRD\0-GRDs_Enviadas DER\5ºMEDIÇÃO\MR.DER-0250_22\" xr:uid="{00000000-0004-0000-0E00-00001F000000}"/>
    <hyperlink ref="J49" r:id="rId33" display="pw:\\pw.planservi.com.br:PROJETOS\Documents\C0849 - DER\40_Emissao\03_GRD\0-GRDs_Enviadas DER\5ºMEDIÇÃO\MR.DER-0250_22\" xr:uid="{00000000-0004-0000-0E00-000020000000}"/>
    <hyperlink ref="J56" r:id="rId34" display="pw:\\pw.planservi.com.br:PROJETOS\Documents\C0849 - DER\40_Emissao\03_GRD\0-GRDs_Enviadas DER\5ºMEDIÇÃO\MR.DER-0250_22\" xr:uid="{00000000-0004-0000-0E00-000021000000}"/>
    <hyperlink ref="J7" r:id="rId35" display="pw:\\pw.planservi.com.br:PROJETOS\Documents\C0849 - DER\40_Emissao\03_GRD\0-GRDs_Enviadas DER\5ºMEDIÇÃO\MR.DER-0250_22\" xr:uid="{00000000-0004-0000-0E00-000022000000}"/>
    <hyperlink ref="P42" r:id="rId36" display="pw:\\pw.planservi.com.br:PROJETOS\Documents\C0849 - DER\40_Emissao\03_GRD\0-GRDs_Enviadas DER\6ºMEDIÇÃO\MR.DER-0260_23\" xr:uid="{00000000-0004-0000-0E00-000023000000}"/>
    <hyperlink ref="P49" r:id="rId37" display="pw:\\pw.planservi.com.br:PROJETOS\Documents\C0849 - DER\40_Emissao\03_GRD\0-GRDs_Enviadas DER\6ºMEDIÇÃO\MR.DER-0260_23\" xr:uid="{00000000-0004-0000-0E00-000024000000}"/>
    <hyperlink ref="P56" r:id="rId38" display="pw:\\pw.planservi.com.br:PROJETOS\Documents\C0849 - DER\40_Emissao\03_GRD\0-GRDs_Enviadas DER\6ºMEDIÇÃO\MR.DER-0260_23\" xr:uid="{00000000-0004-0000-0E00-000025000000}"/>
    <hyperlink ref="J43" r:id="rId39" display="pw:\\pw.planservi.com.br:PROJETOS\Documents\C0849 - DER\40_Emissao\03_GRD\0-GRDs_Enviadas DER\6ºMEDIÇÃO\MR.DER-0299_23\" xr:uid="{00000000-0004-0000-0E00-000026000000}"/>
    <hyperlink ref="J50" r:id="rId40" display="pw:\\pw.planservi.com.br:PROJETOS\Documents\C0849 - DER\40_Emissao\03_GRD\0-GRDs_Enviadas DER\6ºMEDIÇÃO\MR.DER-0299_23\" xr:uid="{00000000-0004-0000-0E00-000027000000}"/>
    <hyperlink ref="J57" r:id="rId41" display="pw:\\pw.planservi.com.br:PROJETOS\Documents\C0849 - DER\40_Emissao\03_GRD\0-GRDs_Enviadas DER\6ºMEDIÇÃO\MR.DER-0299_23\" xr:uid="{00000000-0004-0000-0E00-000028000000}"/>
    <hyperlink ref="J8" r:id="rId42" display="pw:\\pw.planservi.com.br:PROJETOS\Documents\C0849 - DER\40_Emissao\03_GRD\0-GRDs_Enviadas DER\6ºMEDIÇÃO\MR.DER-0299_23\" xr:uid="{00000000-0004-0000-0E00-000029000000}"/>
    <hyperlink ref="P43" r:id="rId43" display="pw:\\pw.planservi.com.br:PROJETOS\Documents\C0849 - DER\40_Emissao\03_GRD\0-GRDs_Enviadas DER\7ºMEDIÇÃO\MR.DER-0300_23\" xr:uid="{00000000-0004-0000-0E00-00002B000000}"/>
    <hyperlink ref="P50" r:id="rId44" display="pw:\\pw.planservi.com.br:PROJETOS\Documents\C0849 - DER\40_Emissao\03_GRD\0-GRDs_Enviadas DER\7ºMEDIÇÃO\MR.DER-0300_23\" xr:uid="{00000000-0004-0000-0E00-00002C000000}"/>
    <hyperlink ref="P4" r:id="rId45" display="pw:\\pw.planservi.com.br:PROJETOS\Documents\C0849 - DER\40_Emissao\03_GRD\0-GRDs_Enviadas DER\7ºMEDIÇÃO\MR.DER-0316_23\" xr:uid="{00000000-0004-0000-0E00-00002D000000}"/>
    <hyperlink ref="P57" r:id="rId46" display="pw:\\pw.planservi.com.br:PROJETOS\Documents\C0849 - DER\40_Emissao\03_GRD\0-GRDs_Enviadas DER\7ºMEDIÇÃO\MR.DER-0300_23\" xr:uid="{00000000-0004-0000-0E00-00002E000000}"/>
    <hyperlink ref="J9" r:id="rId47" display="pw:\\pw.planservi.com.br:PROJETOS\Documents\C0849 - DER\40_Emissao\03_GRD\0-GRDs_Enviadas DER\7ºMEDIÇÃO\MR.DER-0364_23\" xr:uid="{00000000-0004-0000-0E00-00002F000000}"/>
    <hyperlink ref="J44" r:id="rId48" display="pw:\\pw.planservi.com.br:PROJETOS\Documents\C0849 - DER\40_Emissao\03_GRD\0-GRDs_Enviadas DER\7ºMEDIÇÃO\MR.DER-0363_23\" xr:uid="{00000000-0004-0000-0E00-000030000000}"/>
    <hyperlink ref="J51" r:id="rId49" display="pw:\\pw.planservi.com.br:PROJETOS\Documents\C0849 - DER\40_Emissao\03_GRD\0-GRDs_Enviadas DER\7ºMEDIÇÃO\MR.DER-0363_23\" xr:uid="{00000000-0004-0000-0E00-000031000000}"/>
    <hyperlink ref="J58" r:id="rId50" display="pw:\\pw.planservi.com.br:PROJETOS\Documents\C0849 - DER\40_Emissao\03_GRD\0-GRDs_Enviadas DER\7ºMEDIÇÃO\MR.DER-0363_23\" xr:uid="{00000000-0004-0000-0E00-000032000000}"/>
    <hyperlink ref="P44" r:id="rId51" display="pw:\\pw.planservi.com.br:PROJETOS\Documents\C0849 - DER\40_Emissao\03_GRD\0-GRDs_Enviadas DER\8ºMEDIÇÃO\MR.DER-0387_23\" xr:uid="{00000000-0004-0000-0E00-000033000000}"/>
    <hyperlink ref="P51" r:id="rId52" display="pw:\\pw.planservi.com.br:PROJETOS\Documents\C0849 - DER\40_Emissao\03_GRD\0-GRDs_Enviadas DER\8ºMEDIÇÃO\MR.DER-0387_23\" xr:uid="{00000000-0004-0000-0E00-000034000000}"/>
    <hyperlink ref="P58" r:id="rId53" display="pw:\\pw.planservi.com.br:PROJETOS\Documents\C0849 - DER\40_Emissao\03_GRD\0-GRDs_Enviadas DER\8ºMEDIÇÃO\MR.DER-0387_23\" xr:uid="{00000000-0004-0000-0E00-000035000000}"/>
    <hyperlink ref="J10" r:id="rId54" display="pw:\\pw.planservi.com.br:PROJETOS\Documents\C0849 - DER\40_Emissao\03_GRD\0-GRDs_Enviadas DER\8ºMEDIÇÃO\MR.DER-0393_23\" xr:uid="{00000000-0004-0000-0E00-000036000000}"/>
    <hyperlink ref="P7" r:id="rId55" display="pw:\\pw.planservi.com.br:PROJETOS\Documents\C0849 - DER\40_Emissao\03_GRD\0-GRDs_Enviadas DER\13ºMEDIÇÃO-26-07-23 A 25-08-23\MR.DER-0402_23\" xr:uid="{00000000-0004-0000-0E00-000037000000}"/>
    <hyperlink ref="P9" r:id="rId56" display="pw:\\pw.planservi.com.br:PROJETOS\Documents\C0849 - DER\40_Emissao\03_GRD\0-GRDs_Enviadas DER\13ºMEDIÇÃO-26-07-23 A 25-08-23\MR.DER-0402_23\" xr:uid="{00000000-0004-0000-0E00-000038000000}"/>
    <hyperlink ref="P10" r:id="rId57" display="pw:\\pw.planservi.com.br:PROJETOS\Documents\C0849 - DER\40_Emissao\03_GRD\0-GRDs_Enviadas DER\13ºMEDIÇÃO-26-07-23 A 25-08-23\MR.DER-0402_23\" xr:uid="{00000000-0004-0000-0E00-000039000000}"/>
    <hyperlink ref="J11" r:id="rId58" display="pw:\\pw.planservi.com.br:PROJETOS\Documents\C0849 - DER\40_Emissao\03_GRD\0-GRDs_Enviadas DER\13ºMEDIÇÃO-26-07-23 A 25-08-23\MR.DER-0441_23\" xr:uid="{00000000-0004-0000-0E00-00003A000000}"/>
    <hyperlink ref="J12" r:id="rId59" display="pw:\\pw.planservi.com.br:PROJETOS\Documents\C0849 - DER\40_Emissao\03_GRD\0-GRDs_Enviadas DER\14ºMEDIÇÃO-26-08-2023 A 25-09-2023\MR.DER-0455_23\" xr:uid="{00000000-0004-0000-0E00-00003B000000}"/>
    <hyperlink ref="J13" r:id="rId60" display="pw:\\pw.planservi.com.br:PROJETOS\Documents\C0849 - DER\40_Emissao\03_GRD\0-GRDs_Enviadas DER\15ºMEDIÇÃO-26-09-23 A 25-10-23\MR.DER-0468_23\" xr:uid="{00000000-0004-0000-0E00-00003C000000}"/>
    <hyperlink ref="J14" r:id="rId61" display="pw:\\pw.planservi.com.br:PROJETOS\Documents\C0849 - DER\40_Emissao\03_GRD\0-GRDs_Enviadas DER\17ºMEDIÇÃO-26-10-23 A 25-12-23\MR.DER-0477_23\" xr:uid="{00000000-0004-0000-0E00-00003D000000}"/>
    <hyperlink ref="J15" r:id="rId62" display="pw:\\pw.planservi.com.br:PROJETOS\Documents\C0849 - DER\40_Emissao\03_GRD\0-GRDs_Enviadas DER\18ºMEDIÇÃO-26-12-23 A 25-01-24\MR.DER-0502_24\" xr:uid="{00000000-0004-0000-0E00-00003E000000}"/>
    <hyperlink ref="P15" r:id="rId63" display="pw:\\pw.planservi.com.br:PROJETOS\Documents\C0849 - DER\40_Emissao\03_GRD\0-GRDs_Enviadas DER\18ºMEDIÇÃO-26-12-23 A 25-01-24\MR.DER-0513_24-Entrega Final\" xr:uid="{00000000-0004-0000-0E00-00003F000000}"/>
    <hyperlink ref="J16" r:id="rId64" display="pw:\\SRVPW3.pls.planservi.com.br:PW_PROJETOS\Documents\C0849 - DER\40_Emissao\03_GRD\0-GRDs_Enviadas DER\19ºMEDIÇÃO-26-01-24 A 25-02-24\MR.DER-0521_24\" xr:uid="{00000000-0004-0000-0E00-000040000000}"/>
    <hyperlink ref="J17" r:id="rId65" display="pw:\\SRVPW3.pls.planservi.com.br:Projetos\Documents\C0849 - DER\40_Emissao\03_GRD\0-GRDs_Enviadas DER\20ºMEDIÇÃO-26-02-2024 A 25-03-24\MR.DER-0548_24\" xr:uid="{00000000-0004-0000-0E00-000041000000}"/>
    <hyperlink ref="P16" r:id="rId66" display="pw:\\SRVPW3.pls.planservi.com.br:Projetos\Documents\C0849 - DER\40_Emissao\03_GRD\0-GRDs_Enviadas DER\20ºMEDIÇÃO-26-02-2024 A 25-03-24\MR.DER-0549_24-Entrega Final\" xr:uid="{00000000-0004-0000-0E00-000042000000}"/>
    <hyperlink ref="V15" r:id="rId67" display="pw:\\SRVPW3.pls.planservi.com.br:Projetos\Documents\C0849 - DER\40_Emissao\03_GRD\0-GRDs_Enviadas DER\20ºMEDIÇÃO-26-02-2024 A 25-03-24\MR.DER-0553_24-Entrega Final\" xr:uid="{00000000-0004-0000-0E00-000043000000}"/>
    <hyperlink ref="J18" r:id="rId68" display="pw:\\SRVPW3.pls.planservi.com.br:Projetos\Documents\C0849 - DER\40_Emissao\03_GRD\0-GRDs_Enviadas DER\21ºMEDIÇÃO-26-03-2024 A 25-04-24\MR.DER-0594_24\" xr:uid="{00000000-0004-0000-0E00-000044000000}"/>
    <hyperlink ref="P17" r:id="rId69" display="pw:\\SRVPW3.pls.planservi.com.br:Projetos\Documents\C0849 - DER\40_Emissao\03_GRD\0-GRDs_Enviadas DER\21ºMEDIÇÃO-26-03-2024 A 25-04-24\MR.DER-0611_24-Entrega Final\" xr:uid="{00000000-0004-0000-0E00-000045000000}"/>
    <hyperlink ref="J19" r:id="rId70" display="pw:\\SRVPW3.pls.planservi.com.br:Projetos\Documents\C0849 - DER\40_Emissao\03_GRD\0-GRDs_Enviadas DER\22ºMEDIÇÃO-26-04-2024 A 25-05-24\MR.DER-0651_24\" xr:uid="{00000000-0004-0000-0E00-000046000000}"/>
    <hyperlink ref="P18" r:id="rId71" display="pw:\\SRVPW3.pls.planservi.com.br:Projetos\Documents\C0849 - DER\40_Emissao\03_GRD\0-GRDs_Enviadas DER\22ºMEDIÇÃO-26-04-2024 A 25-05-24\MR.DER-0659_24-Entrega Final\" xr:uid="{00000000-0004-0000-0E00-000047000000}"/>
    <hyperlink ref="P19" r:id="rId72" display="pw:\\SRVPW3.pls.planservi.com.br:Projetos\Documents\C0849 - DER\40_Emissao\03_GRD\0-GRDs_Enviadas DER\22ºMEDIÇÃO-26-04-2024 A 25-05-24\MR.DER-0680_24\" xr:uid="{C3E84639-3717-4CBB-A86E-7D0874B218D2}"/>
    <hyperlink ref="V5" r:id="rId73" display="pw:\\SRVPW3.pls.planservi.com.br:Projetos\Documents\C0849 - DER\40_Emissao\03_GRD\0-GRDs_Enviadas DER\22ºMEDIÇÃO-26-04-2024 A 25-05-24\MR.DER-0681_24\" xr:uid="{8BFDB3DF-6B84-43EB-AA65-A04D896D8A93}"/>
    <hyperlink ref="V10" r:id="rId74" display="pw:\\SRVPW3.pls.planservi.com.br:Projetos\Documents\C0849 - DER\40_Emissao\03_GRD\0-GRDs_Enviadas DER\22ºMEDIÇÃO-26-04-2024 A 25-05-24\MR.DER-0681_24\" xr:uid="{26C78089-46DD-4A8C-BF0B-5CF87E2A500C}"/>
    <hyperlink ref="V9" r:id="rId75" display="pw:\\SRVPW3.pls.planservi.com.br:Projetos\Documents\C0849 - DER\40_Emissao\03_GRD\0-GRDs_Enviadas DER\22ºMEDIÇÃO-26-04-2024 A 25-05-24\MR.DER-0681_24\" xr:uid="{88A33149-FFDB-4916-B817-35C3BA644F35}"/>
    <hyperlink ref="P11" r:id="rId76" display="pw:\\SRVPW3.pls.planservi.com.br:Projetos\Documents\C0849 - DER\40_Emissao\03_GRD\0-GRDs_Enviadas DER\22ºMEDIÇÃO-26-04-2024 A 25-05-24\MR.DER-0682_24\" xr:uid="{5E41ADA2-6506-4CDA-9258-B45D389919DE}"/>
    <hyperlink ref="P12" r:id="rId77" display="pw:\\SRVPW3.pls.planservi.com.br:Projetos\Documents\C0849 - DER\40_Emissao\03_GRD\0-GRDs_Enviadas DER\22ºMEDIÇÃO-26-04-2024 A 25-05-24\MR.DER-0682_24\" xr:uid="{10294338-557D-423A-BF5D-54FAD0FDBF3C}"/>
    <hyperlink ref="P13" r:id="rId78" display="pw:\\SRVPW3.pls.planservi.com.br:Projetos\Documents\C0849 - DER\40_Emissao\03_GRD\0-GRDs_Enviadas DER\22ºMEDIÇÃO-26-04-2024 A 25-05-24\MR.DER-0682_24\" xr:uid="{3C3006EA-FB68-49BF-9F82-1423FC97B10C}"/>
    <hyperlink ref="J20" r:id="rId79" display="pw:\\SRVPW3.pls.planservi.com.br:Projetos\Documents\C0849 - DER\40_Emissao\03_GRD\0-GRDs_Enviadas DER\23ºMEDIÇÃO-26-05-2024 A 25-06-24\MR.DER-0693_24\" xr:uid="{009BFF6D-2598-44D2-8FF5-4D5463435C11}"/>
    <hyperlink ref="P14" r:id="rId80" display="pw:\\SRVPW3.pls.planservi.com.br:Projetos\Documents\C0849 - DER\40_Emissao\03_GRD\0-GRDs_Enviadas DER\23ºMEDIÇÃO-26-05-2024 A 25-06-24\MR.DER-0707_24-Entrega Final\" xr:uid="{728AC248-A590-45C5-B3B2-2F118084C596}"/>
    <hyperlink ref="P20" r:id="rId81" display="pw:\\SRVPW3.pls.planservi.com.br:Projetos\Documents\C0849 - DER\40_Emissao\03_GRD\0-GRDs_Enviadas DER\23ºMEDIÇÃO-26-05-2024 A 25-06-24\MR.DER-0707_24-Entrega Final\" xr:uid="{76B531C1-E28C-4440-8F16-2CB4C1962C90}"/>
    <hyperlink ref="J21" r:id="rId82" display="pw:\\SRVPW3.pls.planservi.com.br:Projetos\Documents\C0849 - DER\40_Emissao\03_GRD\0-GRDs_Enviadas DER\24ºMEDIÇÃO-26-06-2024 A 25-07-24\MR.DER-0716_24\" xr:uid="{20F67F21-7AEA-45FD-AD02-6EFCBF881839}"/>
    <hyperlink ref="P21" r:id="rId83" display="pw:\\SRVPW3.pls.planservi.com.br:Projetos\Documents\C0849 - DER\40_Emissao\03_GRD\0-GRDs_Enviadas DER\24ºMEDIÇÃO-26-06-2024 A 25-07-24\MR.DER-0727_24-Entrega Final\" xr:uid="{039CD99A-C706-4810-9EEC-B81939A5CEAE}"/>
    <hyperlink ref="J22" r:id="rId84" display="pw:\\SRVPW3.pls.planservi.com.br:Projetos\Documents\C0849 - DER\40_Emissao\03_GRD\0-GRDs_Enviadas DER\24ºMEDIÇÃO-26-06-2024 A 25-07-24\MR.DER-0732_24\" xr:uid="{546C066B-5682-484C-B633-CB1D61DEDEEE}"/>
    <hyperlink ref="J23" r:id="rId85" display="pw:\\SRVPW3.pls.planservi.com.br:Projetos\Documents\C0849 - DER\40_Emissao\03_GRD\0-GRDs_Enviadas DER\28ºMEDIÇÃO-26-10-2024 A 25-11-24\MR.DER-0844_24\" xr:uid="{FAAAB083-D50A-4260-B9A0-2E3E8CAD24D7}"/>
    <hyperlink ref="J24" r:id="rId86" display="pw:\\SRVPW3.pls.planservi.com.br:Projetos\Documents\C0849 - DER\40_Emissao\03_GRD\0-GRDs_Enviadas DER\28ºMEDIÇÃO-26-10-2024 A 25-11-24\MR.DER-0844_24\" xr:uid="{CFB8B8FF-58C5-4DB0-AF91-9ACC44FCF9F6}"/>
    <hyperlink ref="J25" r:id="rId87" display="pw:\\SRVPW3.pls.planservi.com.br:Projetos\Documents\C0849 - DER\40_Emissao\03_GRD\0-GRDs_Enviadas DER\28ºMEDIÇÃO-26-10-2024 A 25-11-24\MR.DER-0844_24\" xr:uid="{ABE47A4E-7CAF-4A4C-A2F8-C7DE174252BC}"/>
    <hyperlink ref="J26" r:id="rId88" display="pw:\\SRVPW3.pls.planservi.com.br:Projetos\Documents\C0849 - DER\40_Emissao\03_GRD\0-GRDs_Enviadas DER\30ºMEDIÇÃO-26-12-2024 A 25-01-25\MR.DER-0885_25\" xr:uid="{83E3BAE5-B9B6-4883-8594-E20B7E51BAA2}"/>
    <hyperlink ref="P26" r:id="rId89" display="pw:\\SRVPW3.pls.planservi.com.br:Projetos\Documents\C0849 - DER\40_Emissao\03_GRD\0-GRDs_Enviadas DER\30ºMEDIÇÃO-26-12-2024 A 25-01-25\MR.DER-0885_25\" xr:uid="{FCE165E5-0DE9-441E-A7E7-DFDD618DDF6B}"/>
    <hyperlink ref="J27" r:id="rId90" display="pw:\\SRVPW3.pls.planservi.com.br:Projetos\Documents\C0849 - DER\40_Emissao\03_GRD\0-GRDs_Enviadas DER\30ºMEDIÇÃO-26-12-2024 A 25-01-25\MR.DER-0885_25\" xr:uid="{18CF1B2F-CDBC-4A85-A98C-7F453BA6B3F4}"/>
    <hyperlink ref="J28" r:id="rId91" display="pw:\\SRVPW3.pls.planservi.com.br:Projetos\Documents\C0849 - DER\40_Emissao\03_GRD\0-GRDs_Enviadas DER\33ºMEDIÇÃO-26-03-2025 A 25-04-25\MR.DER-0961_25\" xr:uid="{55E527B4-AC48-4882-B2E5-D02363787601}"/>
    <hyperlink ref="J29" r:id="rId92" display="pw:\\SRVPW3.pls.planservi.com.br:Projetos\Documents\C0849 - DER\40_Emissao\03_GRD\0-GRDs_Enviadas DER\33ºMEDIÇÃO-26-03-2025 A 25-04-25\MR.DER-0961_25\" xr:uid="{DF2AD3F6-D76E-467D-9FC6-5F166E9DD76F}"/>
    <hyperlink ref="J30" r:id="rId93" display="pw:\\SRVPW3.pls.planservi.com.br:Projetos\Documents\C0849 - DER\40_Emissao\03_GRD\0-GRDs_Enviadas DER\33ºMEDIÇÃO-26-03-2025 A 25-04-25\MR.DER-0961_25\" xr:uid="{251E6C5A-DCF4-4B56-B79D-C8817A3AC6E5}"/>
    <hyperlink ref="V3" r:id="rId94" display="pw:\\SRVPW3.pls.planservi.com.br:Projetos\Documents\C0849 - DER\40_Emissao\03_GRD\0-GRDs_Enviadas DER\33ºMEDIÇÃO-26-03-2025 A 25-04-25\MR.DER-0963_25\" xr:uid="{8D739BCD-8038-42E2-827D-2EC8BA0C3011}"/>
    <hyperlink ref="V4" r:id="rId95" display="pw:\\SRVPW3.pls.planservi.com.br:Projetos\Documents\C0849 - DER\40_Emissao\03_GRD\0-GRDs_Enviadas DER\33ºMEDIÇÃO-26-03-2025 A 25-04-25\MR.DER-0963_25\" xr:uid="{45225B2B-E748-4F08-B434-B244C3C9F539}"/>
    <hyperlink ref="V6" r:id="rId96" display="pw:\\SRVPW3.pls.planservi.com.br:Projetos\Documents\C0849 - DER\40_Emissao\03_GRD\0-GRDs_Enviadas DER\33ºMEDIÇÃO-26-03-2025 A 25-04-25\MR.DER-0963_25\" xr:uid="{BE159F07-8CB6-4CF8-AE0E-2E3F1EE54274}"/>
    <hyperlink ref="V7" r:id="rId97" display="pw:\\SRVPW3.pls.planservi.com.br:Projetos\Documents\C0849 - DER\40_Emissao\03_GRD\0-GRDs_Enviadas DER\33ºMEDIÇÃO-26-03-2025 A 25-04-25\MR.DER-0963_25\" xr:uid="{0D4981B4-7538-428B-840D-4716BFD8F4AC}"/>
    <hyperlink ref="V8" r:id="rId98" display="pw:\\SRVPW3.pls.planservi.com.br:Projetos\Documents\C0849 - DER\40_Emissao\03_GRD\0-GRDs_Enviadas DER\33ºMEDIÇÃO-26-03-2025 A 25-04-25\MR.DER-0963_25\" xr:uid="{2D074FDF-949F-4374-A2D9-01E8C46FF5BF}"/>
    <hyperlink ref="P22" r:id="rId99" display="pw:\\SRVPW3.pls.planservi.com.br:Projetos\Documents\C0849 - DER\40_Emissao\03_GRD\0-GRDs_Enviadas DER\33ºMEDIÇÃO-26-03-2025 A 25-04-25\MR.DER-0963_25\" xr:uid="{5AC712AB-B211-427C-B75F-5E8CB1BC216B}"/>
    <hyperlink ref="P23" r:id="rId100" display="pw:\\SRVPW3.pls.planservi.com.br:Projetos\Documents\C0849 - DER\40_Emissao\03_GRD\0-GRDs_Enviadas DER\33ºMEDIÇÃO-26-03-2025 A 25-04-25\MR.DER-0963_25\" xr:uid="{9B763FAA-C93C-4455-92FA-96BF641ABAF2}"/>
    <hyperlink ref="P25" r:id="rId101" display="pw:\\SRVPW3.pls.planservi.com.br:Projetos\Documents\C0849 - DER\40_Emissao\03_GRD\0-GRDs_Enviadas DER\33ºMEDIÇÃO-26-03-2025 A 25-04-25\MR.DER-0963_25\" xr:uid="{4498FCE3-AAF1-4050-8FDE-2FD6DA329F59}"/>
    <hyperlink ref="P24" r:id="rId102" display="pw:\\SRVPW3.pls.planservi.com.br:Projetos\Documents\C0849 - DER\40_Emissao\03_GRD\0-GRDs_Enviadas DER\33ºMEDIÇÃO-26-03-2025 A 25-04-25\MR.DER-0963_25\" xr:uid="{A319D01F-939A-4217-9A51-892F42559925}"/>
    <hyperlink ref="P27" r:id="rId103" display="pw:\\SRVPW3.pls.planservi.com.br:Projetos\Documents\C0849 - DER\40_Emissao\03_GRD\0-GRDs_Enviadas DER\33ºMEDIÇÃO-26-03-2025 A 25-04-25\MR.DER-0963_25\" xr:uid="{1D11FDB4-F276-40AF-92A2-59ACCD361C07}"/>
    <hyperlink ref="P28" r:id="rId104" display="pw:\\SRVPW3.pls.planservi.com.br:Projetos\Documents\C0849 - DER\40_Emissao\03_GRD\0-GRDs_Enviadas DER\33ºMEDIÇÃO-26-03-2025 A 25-04-25\MR.DER-0963_25\" xr:uid="{21F23B9A-7DAD-4715-B1D4-3DD8C88675D4}"/>
    <hyperlink ref="P29" r:id="rId105" display="pw:\\SRVPW3.pls.planservi.com.br:Projetos\Documents\C0849 - DER\40_Emissao\03_GRD\0-GRDs_Enviadas DER\33ºMEDIÇÃO-26-03-2025 A 25-04-25\MR.DER-0963_25\" xr:uid="{D074AD7F-C0D8-4F80-983F-E6C86C09B4C9}"/>
    <hyperlink ref="P30" r:id="rId106" display="pw:\\SRVPW3.pls.planservi.com.br:Projetos\Documents\C0849 - DER\40_Emissao\03_GRD\0-GRDs_Enviadas DER\33ºMEDIÇÃO-26-03-2025 A 25-04-25\MR.DER-0963_25\" xr:uid="{650EBA50-D700-4A22-BE1D-39C82B83E4B9}"/>
    <hyperlink ref="V26" r:id="rId107" display="pw:\\SRVPW3.pls.planservi.com.br:Projetos\Documents\C0849 - DER\40_Emissao\03_GRD\0-GRDs_Enviadas DER\34ºMEDIÇÃO-26-04-2025 A 25-05-25\MR_DER-1017_25\" xr:uid="{50AD817E-8A8C-4EAB-9228-C90D4934014E}"/>
    <hyperlink ref="V27" r:id="rId108" display="pw:\\SRVPW3.pls.planservi.com.br:Projetos\Documents\C0849 - DER\40_Emissao\03_GRD\0-GRDs_Enviadas DER\34ºMEDIÇÃO-26-04-2025 A 25-05-25\MR_DER-1017_25\" xr:uid="{1943BB94-2E7C-470B-A91E-25FA4C942324}"/>
    <hyperlink ref="P32" r:id="rId109" display="pw:\\SRVPW3.pls.planservi.com.br:Projetos\Documents\C0849 - DER\40_Emissao\03_GRD\0-GRDs_Enviadas DER\33ºMEDIÇÃO-26-03-2025 A 25-04-25\MR.DER-0963_25\" xr:uid="{FAC2886E-F94F-400C-A9F7-65AFF4E24346}"/>
    <hyperlink ref="J31" r:id="rId110" display="pw:\\SRVPW3.pls.planservi.com.br:Projetos\Documents\C0849 - DER\40_Emissao\03_GRD\0-GRDs_Enviadas DER\35ºMEDIÇÃO-26-05-2025 A 25-06-25\MR_DER-1025_25\" xr:uid="{97C146DC-BF5C-41A3-B2A9-A538AF17C52E}"/>
    <hyperlink ref="J32" r:id="rId111" display="pw:\\SRVPW3.pls.planservi.com.br:Projetos\Documents\C0849 - DER\40_Emissao\03_GRD\0-GRDs_Enviadas DER\35ºMEDIÇÃO-26-05-2025 A 25-06-25\MR_DER-1025_25\" xr:uid="{6B538D21-13D9-4B93-BA21-4EC88FFFBAB7}"/>
    <hyperlink ref="AB26" r:id="rId112" display="pw:\\SRVPW3.pls.planservi.com.br:Projetos\Documents\C0849 - DER\40_Emissao\03_GRD\0-GRDs_Enviadas DER\35ºMEDIÇÃO-26-05-2025 A 25-06-25\MR_DER-1025_25\" xr:uid="{EBEF3816-20A8-439A-BEB6-5695697CAD91}"/>
    <hyperlink ref="V32" r:id="rId113" display="pw:\\SRVPW3.pls.planservi.com.br:Projetos\Documents\C0849 - DER\40_Emissao\03_GRD\0-GRDs_Enviadas DER\35ºMEDIÇÃO-26-05-2025 A 25-06-25\MR_DER-1053_25\" xr:uid="{ECFFA53F-EF1E-44D7-84DC-3064FE929D2B}"/>
    <hyperlink ref="J33" r:id="rId114" display="pw:\\SRVPW3.pls.planservi.com.br:Projetos\Documents\C0849 - DER\40_Emissao\03_GRD\0-GRDs_Enviadas DER\36ºMEDIÇÃO-26-06-2025 A 25-07-25\MR_DER-1097_25\" xr:uid="{CFBD3394-DBDE-4C5A-8733-D4EBC3147E48}"/>
    <hyperlink ref="P33" r:id="rId115" display="pw:\\SRVPW3.pls.planservi.com.br:Projetos\Documents\C0849 - DER\40_Emissao\03_GRD\0-GRDs_Enviadas DER\36ºMEDIÇÃO-26-06-2025 A 25-07-25\MR_DER-1097_25\" xr:uid="{150E7204-A79E-49AC-850D-CB968DCFAEE7}"/>
    <hyperlink ref="J34" r:id="rId116" display="pw:\\SRVPW3.pls.planservi.com.br:Projetos\Documents\C0849 - DER\40_Emissao\03_GRD\0-GRDs_Enviadas DER\38°MEDIÇÃO-26-08-2025 A 25-09-25\MR_DER-1193_25\" xr:uid="{A9D97906-56BE-4468-B000-3FEBECE48BF3}"/>
    <hyperlink ref="J35" r:id="rId117" display="pw:\\SRVPW3.pls.planservi.com.br:Projetos\Documents\C0849 - DER\40_Emissao\03_GRD\0-GRDs_Enviadas DER\38°MEDIÇÃO-26-08-2025 A 25-09-25\MR_DER-1193_25\" xr:uid="{3856ACF1-9847-4D97-AFF1-944C4B303C94}"/>
    <hyperlink ref="P34" r:id="rId118" display="pw:\\SRVPW3.pls.planservi.com.br:Projetos\Documents\C0849 - DER\40_Emissao\03_GRD\0-GRDs_Enviadas DER\38°MEDIÇÃO-26-08-2025 A 25-09-25\MR_DER-1193_25\" xr:uid="{C7E3FF82-5EDD-4925-A4C6-31A704CD6CE8}"/>
    <hyperlink ref="P35" r:id="rId119" display="pw:\\SRVPW3.pls.planservi.com.br:Projetos\Documents\C0849 - DER\40_Emissao\03_GRD\0-GRDs_Enviadas DER\38°MEDIÇÃO-26-08-2025 A 25-09-25\MR_DER-1193_25\" xr:uid="{156A0610-34AB-4FFD-8A24-128220581513}"/>
    <hyperlink ref="J36" r:id="rId120" display="pw:\\SRVPW3.pls.planservi.com.br:Projetos\Documents\C0849 - DER\40_Emissao\03_GRD\0-GRDs_Enviadas DER\39°MEDIÇÃO-26-09-2025 A 25-10-25\MR_DER-1298_25\" xr:uid="{2EA2A07B-FE90-43C9-8619-8452482A1E90}"/>
    <hyperlink ref="P36" r:id="rId121" display="pw:\\SRVPW3.pls.planservi.com.br:Projetos\Documents\C0849 - DER\40_Emissao\03_GRD\0-GRDs_Enviadas DER\39°MEDIÇÃO-26-09-2025 A 25-10-25\MR_DER-1298_25\" xr:uid="{BC0A1692-1E5C-4C15-8582-F8189D2CA0A7}"/>
    <hyperlink ref="J37" r:id="rId122" display="pw:\\SRVPW3.pls.planservi.com.br:Projetos\Documents\C0849 - DER\40_Emissao\03_GRD\0-GRDs_Enviadas DER\40ºMEDIÇÃO-26-10-2025 A 25-11-25\MR_DER-1368_25\" xr:uid="{100E6A0C-46E6-4C71-A7E4-5ABC6E1AB189}"/>
    <hyperlink ref="P37" r:id="rId123" display="pw:\\SRVPW3.pls.planservi.com.br:Projetos\Documents\C0849 - DER\40_Emissao\03_GRD\0-GRDs_Enviadas DER\40ºMEDIÇÃO-26-10-2025 A 25-11-25\MR_DER-1368_25\" xr:uid="{009F4D3E-4A41-41DA-9D0C-D3D3A15B5D00}"/>
    <hyperlink ref="V38" r:id="rId124" display="pw:\\SRVPW3.pls.planservi.com.br:Projetos\Documents\C0849 - DER\40_Emissao\03_GRD\0-GRDs_Enviadas DER\46ºMEDIÇÃO-26-04-2026 A 25-05-26\MR_DER-1746_26\" xr:uid="{2DC5D306-CD06-4372-ACFE-7B3668510718}"/>
    <hyperlink ref="V39:V58" r:id="rId125" display="pw:\\SRVPW3.pls.planservi.com.br:Projetos\Documents\C0849 - DER\40_Emissao\03_GRD\0-GRDs_Enviadas DER\46ºMEDIÇÃO-26-04-2026 A 25-05-26\MR_DER-1746_26\" xr:uid="{7C27DAB3-12CB-4C53-AA45-75698F32EBFC}"/>
    <hyperlink ref="V11" r:id="rId126" display="pw:\\SRVPW3.pls.planservi.com.br:Projetos\Documents\C0849 - DER\40_Emissao\03_GRD\0-GRDs_Enviadas DER\46ºMEDIÇÃO-26-04-2026 A 25-05-26\MR_DER-1746_26\" xr:uid="{D7173B72-179F-4D53-9068-8E294049CE5E}"/>
    <hyperlink ref="V12:V14" r:id="rId127" display="pw:\\SRVPW3.pls.planservi.com.br:Projetos\Documents\C0849 - DER\40_Emissao\03_GRD\0-GRDs_Enviadas DER\46ºMEDIÇÃO-26-04-2026 A 25-05-26\MR_DER-1746_26\" xr:uid="{0627956C-BE3C-4DBB-8F68-0310B1C9B929}"/>
    <hyperlink ref="V16" r:id="rId128" display="pw:\\SRVPW3.pls.planservi.com.br:Projetos\Documents\C0849 - DER\40_Emissao\03_GRD\0-GRDs_Enviadas DER\46ºMEDIÇÃO-26-04-2026 A 25-05-26\MR_DER-1746_26\" xr:uid="{15870172-1044-4344-80C7-04212540B31C}"/>
    <hyperlink ref="V17:V25" r:id="rId129" display="pw:\\SRVPW3.pls.planservi.com.br:Projetos\Documents\C0849 - DER\40_Emissao\03_GRD\0-GRDs_Enviadas DER\46ºMEDIÇÃO-26-04-2026 A 25-05-26\MR_DER-1746_26\" xr:uid="{9D9CD0B1-3EAD-46CF-B128-C0F855AA3CB3}"/>
    <hyperlink ref="AB4" r:id="rId130" display="pw:\\SRVPW3.pls.planservi.com.br:Projetos\Documents\C0849 - DER\40_Emissao\03_GRD\0-GRDs_Enviadas DER\46ºMEDIÇÃO-26-04-2026 A 25-05-26\MR_DER-1746_26\" xr:uid="{A4ED52A9-2642-4B62-9ECA-DC2FA69799B4}"/>
    <hyperlink ref="AB5:AB7" r:id="rId131" display="pw:\\SRVPW3.pls.planservi.com.br:Projetos\Documents\C0849 - DER\40_Emissao\03_GRD\0-GRDs_Enviadas DER\46ºMEDIÇÃO-26-04-2026 A 25-05-26\MR_DER-1746_26\" xr:uid="{EA8FCAF0-D865-47E4-9C0B-034A5F3C76CF}"/>
    <hyperlink ref="AB8" r:id="rId132" display="pw:\\SRVPW3.pls.planservi.com.br:Projetos\Documents\C0849 - DER\40_Emissao\03_GRD\0-GRDs_Enviadas DER\46ºMEDIÇÃO-26-04-2026 A 25-05-26\MR_DER-1746_26\" xr:uid="{008F47FD-4A83-41C2-908B-C56707CFF108}"/>
    <hyperlink ref="AB9" r:id="rId133" display="pw:\\SRVPW3.pls.planservi.com.br:Projetos\Documents\C0849 - DER\40_Emissao\03_GRD\0-GRDs_Enviadas DER\46ºMEDIÇÃO-26-04-2026 A 25-05-26\MR_DER-1746_26\" xr:uid="{B15E3B8A-64E6-478F-9A19-B0E978267D81}"/>
    <hyperlink ref="AB10" r:id="rId134" display="pw:\\SRVPW3.pls.planservi.com.br:Projetos\Documents\C0849 - DER\40_Emissao\03_GRD\0-GRDs_Enviadas DER\46ºMEDIÇÃO-26-04-2026 A 25-05-26\MR_DER-1746_26\" xr:uid="{F6D9A9D8-4976-4D34-A9B5-A4ADA650CB92}"/>
    <hyperlink ref="AB15" r:id="rId135" display="pw:\\SRVPW3.pls.planservi.com.br:Projetos\Documents\C0849 - DER\40_Emissao\03_GRD\0-GRDs_Enviadas DER\46ºMEDIÇÃO-26-04-2026 A 25-05-26\MR_DER-1746_26\" xr:uid="{1977A695-8BF0-4998-8884-54ED047A548E}"/>
    <hyperlink ref="AB27" r:id="rId136" display="pw:\\SRVPW3.pls.planservi.com.br:Projetos\Documents\C0849 - DER\40_Emissao\03_GRD\0-GRDs_Enviadas DER\46ºMEDIÇÃO-26-04-2026 A 25-05-26\MR_DER-1746_26\" xr:uid="{183D193F-A703-4680-80A4-7B00D3B4202E}"/>
    <hyperlink ref="AH25" r:id="rId137" display="pw:\\SRVPW3.pls.planservi.com.br:Projetos\Documents\C0849 - DER\40_Emissao\03_GRD\0-GRDs_Enviadas DER\46ºMEDIÇÃO-26-04-2026 A 25-05-26\MR_DER-1746_26\" xr:uid="{3D376F07-FA18-4F05-A0AC-86F2323A0DB1}"/>
  </hyperlinks>
  <pageMargins left="0.511811024" right="0.511811024" top="0.78740157499999996" bottom="0.78740157499999996" header="0.31496062000000002" footer="0.31496062000000002"/>
  <pageSetup paperSize="9" scale="50" orientation="portrait" r:id="rId13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16" filterMode="1"/>
  <dimension ref="A1:F3643"/>
  <sheetViews>
    <sheetView zoomScaleNormal="100" workbookViewId="0">
      <selection activeCell="H70" sqref="H70"/>
    </sheetView>
  </sheetViews>
  <sheetFormatPr defaultColWidth="9.140625" defaultRowHeight="15" x14ac:dyDescent="0.25"/>
  <cols>
    <col min="1" max="1" width="9.85546875" style="1" bestFit="1" customWidth="1"/>
    <col min="2" max="2" width="69.28515625" style="2" customWidth="1"/>
    <col min="3" max="3" width="39.28515625" style="1" customWidth="1"/>
    <col min="4" max="4" width="13.28515625" style="9" customWidth="1"/>
    <col min="5" max="6" width="11.140625" style="9" customWidth="1"/>
    <col min="7" max="16384" width="9.140625" style="1"/>
  </cols>
  <sheetData>
    <row r="1" spans="1:6" x14ac:dyDescent="0.25">
      <c r="A1" s="17"/>
      <c r="B1" s="18"/>
      <c r="C1" s="17"/>
      <c r="D1" s="1798" t="s">
        <v>3723</v>
      </c>
      <c r="E1" s="1798"/>
      <c r="F1" s="1798"/>
    </row>
    <row r="2" spans="1:6" s="3" customFormat="1" ht="37.5" customHeight="1" x14ac:dyDescent="0.25">
      <c r="A2" s="19" t="s">
        <v>0</v>
      </c>
      <c r="B2" s="20" t="s">
        <v>2</v>
      </c>
      <c r="C2" s="19" t="s">
        <v>1</v>
      </c>
      <c r="D2" s="21" t="s">
        <v>98</v>
      </c>
      <c r="E2" s="21" t="s">
        <v>99</v>
      </c>
      <c r="F2" s="22" t="s">
        <v>100</v>
      </c>
    </row>
    <row r="3" spans="1:6" s="4" customFormat="1" ht="12.75" hidden="1" x14ac:dyDescent="0.25">
      <c r="A3" s="6" t="s">
        <v>3</v>
      </c>
      <c r="B3" s="8" t="s">
        <v>4</v>
      </c>
      <c r="C3" s="7" t="s">
        <v>101</v>
      </c>
      <c r="D3" s="12"/>
      <c r="E3" s="13"/>
      <c r="F3" s="14"/>
    </row>
    <row r="4" spans="1:6" s="4" customFormat="1" ht="12.75" hidden="1" x14ac:dyDescent="0.25">
      <c r="A4" s="6" t="s">
        <v>3</v>
      </c>
      <c r="B4" s="8" t="s">
        <v>5</v>
      </c>
      <c r="C4" s="7" t="s">
        <v>102</v>
      </c>
      <c r="D4" s="12"/>
      <c r="E4" s="13"/>
      <c r="F4" s="14"/>
    </row>
    <row r="5" spans="1:6" s="4" customFormat="1" ht="12.75" hidden="1" x14ac:dyDescent="0.25">
      <c r="A5" s="6" t="s">
        <v>3</v>
      </c>
      <c r="B5" s="8" t="s">
        <v>6</v>
      </c>
      <c r="C5" s="7" t="s">
        <v>103</v>
      </c>
      <c r="D5" s="12"/>
      <c r="E5" s="13"/>
      <c r="F5" s="14"/>
    </row>
    <row r="6" spans="1:6" s="4" customFormat="1" ht="12.75" hidden="1" x14ac:dyDescent="0.25">
      <c r="A6" s="6" t="s">
        <v>3</v>
      </c>
      <c r="B6" s="8" t="s">
        <v>6</v>
      </c>
      <c r="C6" s="7" t="s">
        <v>104</v>
      </c>
      <c r="D6" s="12"/>
      <c r="E6" s="13"/>
      <c r="F6" s="14"/>
    </row>
    <row r="7" spans="1:6" s="4" customFormat="1" ht="12.75" hidden="1" x14ac:dyDescent="0.25">
      <c r="A7" s="6" t="s">
        <v>3</v>
      </c>
      <c r="B7" s="8" t="s">
        <v>6</v>
      </c>
      <c r="C7" s="7" t="s">
        <v>105</v>
      </c>
      <c r="D7" s="12"/>
      <c r="E7" s="13"/>
      <c r="F7" s="14"/>
    </row>
    <row r="8" spans="1:6" s="4" customFormat="1" ht="12.75" hidden="1" x14ac:dyDescent="0.25">
      <c r="A8" s="6" t="s">
        <v>3</v>
      </c>
      <c r="B8" s="8" t="s">
        <v>6</v>
      </c>
      <c r="C8" s="7" t="s">
        <v>106</v>
      </c>
      <c r="D8" s="12"/>
      <c r="E8" s="13"/>
      <c r="F8" s="14"/>
    </row>
    <row r="9" spans="1:6" s="4" customFormat="1" ht="12.75" hidden="1" x14ac:dyDescent="0.25">
      <c r="A9" s="6" t="s">
        <v>3</v>
      </c>
      <c r="B9" s="8" t="s">
        <v>7</v>
      </c>
      <c r="C9" s="7" t="s">
        <v>107</v>
      </c>
      <c r="D9" s="12"/>
      <c r="E9" s="13"/>
      <c r="F9" s="14"/>
    </row>
    <row r="10" spans="1:6" s="4" customFormat="1" ht="12.75" hidden="1" x14ac:dyDescent="0.25">
      <c r="A10" s="6" t="s">
        <v>3</v>
      </c>
      <c r="B10" s="8" t="s">
        <v>7</v>
      </c>
      <c r="C10" s="7" t="s">
        <v>108</v>
      </c>
      <c r="D10" s="12"/>
      <c r="E10" s="13"/>
      <c r="F10" s="14"/>
    </row>
    <row r="11" spans="1:6" s="4" customFormat="1" ht="12.75" hidden="1" x14ac:dyDescent="0.25">
      <c r="A11" s="6" t="s">
        <v>3</v>
      </c>
      <c r="B11" s="8" t="s">
        <v>8</v>
      </c>
      <c r="C11" s="7" t="s">
        <v>109</v>
      </c>
      <c r="D11" s="12"/>
      <c r="E11" s="13"/>
      <c r="F11" s="14"/>
    </row>
    <row r="12" spans="1:6" s="4" customFormat="1" ht="12.75" hidden="1" x14ac:dyDescent="0.25">
      <c r="A12" s="6" t="s">
        <v>3</v>
      </c>
      <c r="B12" s="8" t="s">
        <v>9</v>
      </c>
      <c r="C12" s="7" t="s">
        <v>110</v>
      </c>
      <c r="D12" s="12"/>
      <c r="E12" s="13"/>
      <c r="F12" s="14"/>
    </row>
    <row r="13" spans="1:6" s="4" customFormat="1" ht="12.75" hidden="1" x14ac:dyDescent="0.25">
      <c r="A13" s="6" t="s">
        <v>3</v>
      </c>
      <c r="B13" s="8" t="s">
        <v>9</v>
      </c>
      <c r="C13" s="7" t="s">
        <v>111</v>
      </c>
      <c r="D13" s="12"/>
      <c r="E13" s="13"/>
      <c r="F13" s="14"/>
    </row>
    <row r="14" spans="1:6" s="4" customFormat="1" ht="12.75" hidden="1" x14ac:dyDescent="0.25">
      <c r="A14" s="6" t="s">
        <v>3</v>
      </c>
      <c r="B14" s="8" t="s">
        <v>10</v>
      </c>
      <c r="C14" s="7" t="s">
        <v>112</v>
      </c>
      <c r="D14" s="12"/>
      <c r="E14" s="13"/>
      <c r="F14" s="14"/>
    </row>
    <row r="15" spans="1:6" s="4" customFormat="1" ht="12.75" hidden="1" x14ac:dyDescent="0.25">
      <c r="A15" s="6" t="s">
        <v>3</v>
      </c>
      <c r="B15" s="8" t="s">
        <v>11</v>
      </c>
      <c r="C15" s="7" t="s">
        <v>113</v>
      </c>
      <c r="D15" s="12"/>
      <c r="E15" s="13"/>
      <c r="F15" s="14"/>
    </row>
    <row r="16" spans="1:6" s="4" customFormat="1" ht="12.75" hidden="1" x14ac:dyDescent="0.25">
      <c r="A16" s="6" t="s">
        <v>3</v>
      </c>
      <c r="B16" s="8" t="s">
        <v>12</v>
      </c>
      <c r="C16" s="7" t="s">
        <v>114</v>
      </c>
      <c r="D16" s="12"/>
      <c r="E16" s="13"/>
      <c r="F16" s="14"/>
    </row>
    <row r="17" spans="1:6" s="4" customFormat="1" ht="12.75" hidden="1" x14ac:dyDescent="0.25">
      <c r="A17" s="6" t="s">
        <v>3</v>
      </c>
      <c r="B17" s="8" t="s">
        <v>13</v>
      </c>
      <c r="C17" s="7" t="s">
        <v>115</v>
      </c>
      <c r="D17" s="12"/>
      <c r="E17" s="13"/>
      <c r="F17" s="14"/>
    </row>
    <row r="18" spans="1:6" s="4" customFormat="1" ht="12.75" hidden="1" x14ac:dyDescent="0.25">
      <c r="A18" s="6" t="s">
        <v>3</v>
      </c>
      <c r="B18" s="8" t="s">
        <v>14</v>
      </c>
      <c r="C18" s="7" t="s">
        <v>116</v>
      </c>
      <c r="D18" s="12"/>
      <c r="E18" s="13"/>
      <c r="F18" s="14"/>
    </row>
    <row r="19" spans="1:6" s="4" customFormat="1" ht="12.75" hidden="1" x14ac:dyDescent="0.25">
      <c r="A19" s="6" t="s">
        <v>3</v>
      </c>
      <c r="B19" s="8" t="s">
        <v>14</v>
      </c>
      <c r="C19" s="7" t="s">
        <v>117</v>
      </c>
      <c r="D19" s="12"/>
      <c r="E19" s="13"/>
      <c r="F19" s="14"/>
    </row>
    <row r="20" spans="1:6" s="4" customFormat="1" ht="12.75" hidden="1" x14ac:dyDescent="0.25">
      <c r="A20" s="6" t="s">
        <v>3</v>
      </c>
      <c r="B20" s="8" t="s">
        <v>15</v>
      </c>
      <c r="C20" s="7" t="s">
        <v>118</v>
      </c>
      <c r="D20" s="12"/>
      <c r="E20" s="13"/>
      <c r="F20" s="14"/>
    </row>
    <row r="21" spans="1:6" s="4" customFormat="1" ht="12.75" hidden="1" x14ac:dyDescent="0.25">
      <c r="A21" s="6" t="s">
        <v>3</v>
      </c>
      <c r="B21" s="8" t="s">
        <v>16</v>
      </c>
      <c r="C21" s="7" t="s">
        <v>119</v>
      </c>
      <c r="D21" s="12"/>
      <c r="E21" s="13"/>
      <c r="F21" s="14"/>
    </row>
    <row r="22" spans="1:6" s="4" customFormat="1" ht="12.75" hidden="1" x14ac:dyDescent="0.25">
      <c r="A22" s="6" t="s">
        <v>3</v>
      </c>
      <c r="B22" s="8" t="s">
        <v>17</v>
      </c>
      <c r="C22" s="7" t="s">
        <v>120</v>
      </c>
      <c r="D22" s="12"/>
      <c r="E22" s="13"/>
      <c r="F22" s="14"/>
    </row>
    <row r="23" spans="1:6" s="4" customFormat="1" ht="12.75" hidden="1" x14ac:dyDescent="0.25">
      <c r="A23" s="6" t="s">
        <v>3</v>
      </c>
      <c r="B23" s="8" t="s">
        <v>18</v>
      </c>
      <c r="C23" s="7" t="s">
        <v>121</v>
      </c>
      <c r="D23" s="12"/>
      <c r="E23" s="13"/>
      <c r="F23" s="14"/>
    </row>
    <row r="24" spans="1:6" s="4" customFormat="1" ht="12.75" hidden="1" x14ac:dyDescent="0.25">
      <c r="A24" s="6" t="s">
        <v>3</v>
      </c>
      <c r="B24" s="8" t="s">
        <v>18</v>
      </c>
      <c r="C24" s="7" t="s">
        <v>122</v>
      </c>
      <c r="D24" s="12"/>
      <c r="E24" s="13"/>
      <c r="F24" s="14"/>
    </row>
    <row r="25" spans="1:6" s="4" customFormat="1" ht="12.75" hidden="1" x14ac:dyDescent="0.25">
      <c r="A25" s="6" t="s">
        <v>3</v>
      </c>
      <c r="B25" s="8" t="s">
        <v>18</v>
      </c>
      <c r="C25" s="7" t="s">
        <v>123</v>
      </c>
      <c r="D25" s="12"/>
      <c r="E25" s="13"/>
      <c r="F25" s="14"/>
    </row>
    <row r="26" spans="1:6" s="4" customFormat="1" ht="12.75" hidden="1" x14ac:dyDescent="0.25">
      <c r="A26" s="6" t="s">
        <v>3</v>
      </c>
      <c r="B26" s="8" t="s">
        <v>18</v>
      </c>
      <c r="C26" s="7" t="s">
        <v>124</v>
      </c>
      <c r="D26" s="12"/>
      <c r="E26" s="13"/>
      <c r="F26" s="14"/>
    </row>
    <row r="27" spans="1:6" s="4" customFormat="1" ht="12.75" hidden="1" x14ac:dyDescent="0.25">
      <c r="A27" s="6" t="s">
        <v>3</v>
      </c>
      <c r="B27" s="8" t="s">
        <v>19</v>
      </c>
      <c r="C27" s="7" t="s">
        <v>125</v>
      </c>
      <c r="D27" s="12"/>
      <c r="E27" s="13"/>
      <c r="F27" s="14"/>
    </row>
    <row r="28" spans="1:6" s="4" customFormat="1" ht="12.75" hidden="1" x14ac:dyDescent="0.25">
      <c r="A28" s="6" t="s">
        <v>3</v>
      </c>
      <c r="B28" s="8" t="s">
        <v>20</v>
      </c>
      <c r="C28" s="7" t="s">
        <v>126</v>
      </c>
      <c r="D28" s="12"/>
      <c r="E28" s="13"/>
      <c r="F28" s="14"/>
    </row>
    <row r="29" spans="1:6" s="4" customFormat="1" ht="12.75" hidden="1" x14ac:dyDescent="0.25">
      <c r="A29" s="6" t="s">
        <v>3</v>
      </c>
      <c r="B29" s="8" t="s">
        <v>21</v>
      </c>
      <c r="C29" s="7" t="s">
        <v>127</v>
      </c>
      <c r="D29" s="12"/>
      <c r="E29" s="13"/>
      <c r="F29" s="14"/>
    </row>
    <row r="30" spans="1:6" s="4" customFormat="1" ht="12.75" hidden="1" x14ac:dyDescent="0.25">
      <c r="A30" s="6" t="s">
        <v>3</v>
      </c>
      <c r="B30" s="8" t="s">
        <v>22</v>
      </c>
      <c r="C30" s="7" t="s">
        <v>128</v>
      </c>
      <c r="D30" s="12"/>
      <c r="E30" s="13"/>
      <c r="F30" s="14"/>
    </row>
    <row r="31" spans="1:6" s="4" customFormat="1" ht="12.75" hidden="1" x14ac:dyDescent="0.25">
      <c r="A31" s="6" t="s">
        <v>3</v>
      </c>
      <c r="B31" s="8" t="s">
        <v>23</v>
      </c>
      <c r="C31" s="7" t="s">
        <v>129</v>
      </c>
      <c r="D31" s="12"/>
      <c r="E31" s="13"/>
      <c r="F31" s="14"/>
    </row>
    <row r="32" spans="1:6" s="4" customFormat="1" ht="12.75" hidden="1" x14ac:dyDescent="0.25">
      <c r="A32" s="6" t="s">
        <v>3</v>
      </c>
      <c r="B32" s="8" t="s">
        <v>24</v>
      </c>
      <c r="C32" s="7" t="s">
        <v>130</v>
      </c>
      <c r="D32" s="12"/>
      <c r="E32" s="13"/>
      <c r="F32" s="14"/>
    </row>
    <row r="33" spans="1:6" s="4" customFormat="1" ht="12.75" hidden="1" x14ac:dyDescent="0.25">
      <c r="A33" s="6" t="s">
        <v>3</v>
      </c>
      <c r="B33" s="8" t="s">
        <v>25</v>
      </c>
      <c r="C33" s="7" t="s">
        <v>131</v>
      </c>
      <c r="D33" s="12"/>
      <c r="E33" s="13"/>
      <c r="F33" s="14"/>
    </row>
    <row r="34" spans="1:6" s="4" customFormat="1" ht="12.75" hidden="1" x14ac:dyDescent="0.25">
      <c r="A34" s="6" t="s">
        <v>3</v>
      </c>
      <c r="B34" s="8" t="s">
        <v>25</v>
      </c>
      <c r="C34" s="7" t="s">
        <v>132</v>
      </c>
      <c r="D34" s="12"/>
      <c r="E34" s="13"/>
      <c r="F34" s="14"/>
    </row>
    <row r="35" spans="1:6" s="4" customFormat="1" ht="12.75" hidden="1" x14ac:dyDescent="0.25">
      <c r="A35" s="6" t="s">
        <v>3</v>
      </c>
      <c r="B35" s="8" t="s">
        <v>25</v>
      </c>
      <c r="C35" s="7" t="s">
        <v>133</v>
      </c>
      <c r="D35" s="12"/>
      <c r="E35" s="13"/>
      <c r="F35" s="14"/>
    </row>
    <row r="36" spans="1:6" s="4" customFormat="1" ht="12.75" hidden="1" x14ac:dyDescent="0.25">
      <c r="A36" s="6" t="s">
        <v>3</v>
      </c>
      <c r="B36" s="8" t="s">
        <v>25</v>
      </c>
      <c r="C36" s="7" t="s">
        <v>134</v>
      </c>
      <c r="D36" s="12"/>
      <c r="E36" s="13"/>
      <c r="F36" s="14"/>
    </row>
    <row r="37" spans="1:6" s="4" customFormat="1" ht="12.75" hidden="1" x14ac:dyDescent="0.25">
      <c r="A37" s="6" t="s">
        <v>3</v>
      </c>
      <c r="B37" s="8" t="s">
        <v>25</v>
      </c>
      <c r="C37" s="7" t="s">
        <v>135</v>
      </c>
      <c r="D37" s="12"/>
      <c r="E37" s="13"/>
      <c r="F37" s="14"/>
    </row>
    <row r="38" spans="1:6" s="4" customFormat="1" ht="12.75" hidden="1" x14ac:dyDescent="0.25">
      <c r="A38" s="6" t="s">
        <v>3</v>
      </c>
      <c r="B38" s="8" t="s">
        <v>26</v>
      </c>
      <c r="C38" s="7" t="s">
        <v>136</v>
      </c>
      <c r="D38" s="12"/>
      <c r="E38" s="13"/>
      <c r="F38" s="14"/>
    </row>
    <row r="39" spans="1:6" s="4" customFormat="1" ht="12.75" hidden="1" x14ac:dyDescent="0.25">
      <c r="A39" s="6" t="s">
        <v>3</v>
      </c>
      <c r="B39" s="8" t="s">
        <v>27</v>
      </c>
      <c r="C39" s="7" t="s">
        <v>137</v>
      </c>
      <c r="D39" s="12"/>
      <c r="E39" s="13"/>
      <c r="F39" s="14"/>
    </row>
    <row r="40" spans="1:6" s="4" customFormat="1" ht="12.75" hidden="1" x14ac:dyDescent="0.25">
      <c r="A40" s="6" t="s">
        <v>3</v>
      </c>
      <c r="B40" s="8" t="s">
        <v>28</v>
      </c>
      <c r="C40" s="7" t="s">
        <v>138</v>
      </c>
      <c r="D40" s="12"/>
      <c r="E40" s="13"/>
      <c r="F40" s="14"/>
    </row>
    <row r="41" spans="1:6" s="4" customFormat="1" ht="12.75" hidden="1" x14ac:dyDescent="0.25">
      <c r="A41" s="6" t="s">
        <v>3</v>
      </c>
      <c r="B41" s="8" t="s">
        <v>28</v>
      </c>
      <c r="C41" s="7" t="s">
        <v>139</v>
      </c>
      <c r="D41" s="12"/>
      <c r="E41" s="13"/>
      <c r="F41" s="14"/>
    </row>
    <row r="42" spans="1:6" s="4" customFormat="1" ht="12.75" hidden="1" x14ac:dyDescent="0.25">
      <c r="A42" s="6" t="s">
        <v>3</v>
      </c>
      <c r="B42" s="8" t="s">
        <v>28</v>
      </c>
      <c r="C42" s="7" t="s">
        <v>140</v>
      </c>
      <c r="D42" s="12"/>
      <c r="E42" s="13"/>
      <c r="F42" s="14"/>
    </row>
    <row r="43" spans="1:6" s="4" customFormat="1" ht="12.75" hidden="1" x14ac:dyDescent="0.25">
      <c r="A43" s="6" t="s">
        <v>3</v>
      </c>
      <c r="B43" s="8" t="s">
        <v>28</v>
      </c>
      <c r="C43" s="7" t="s">
        <v>141</v>
      </c>
      <c r="D43" s="12"/>
      <c r="E43" s="13"/>
      <c r="F43" s="14"/>
    </row>
    <row r="44" spans="1:6" s="4" customFormat="1" ht="12.75" hidden="1" x14ac:dyDescent="0.25">
      <c r="A44" s="6" t="s">
        <v>3</v>
      </c>
      <c r="B44" s="8" t="s">
        <v>29</v>
      </c>
      <c r="C44" s="7" t="s">
        <v>142</v>
      </c>
      <c r="D44" s="12"/>
      <c r="E44" s="13"/>
      <c r="F44" s="14"/>
    </row>
    <row r="45" spans="1:6" s="4" customFormat="1" ht="12.75" hidden="1" x14ac:dyDescent="0.25">
      <c r="A45" s="6" t="s">
        <v>3</v>
      </c>
      <c r="B45" s="8" t="s">
        <v>29</v>
      </c>
      <c r="C45" s="7" t="s">
        <v>143</v>
      </c>
      <c r="D45" s="12"/>
      <c r="E45" s="13"/>
      <c r="F45" s="14"/>
    </row>
    <row r="46" spans="1:6" s="4" customFormat="1" ht="12.75" hidden="1" x14ac:dyDescent="0.25">
      <c r="A46" s="6" t="s">
        <v>3</v>
      </c>
      <c r="B46" s="8" t="s">
        <v>30</v>
      </c>
      <c r="C46" s="7" t="s">
        <v>144</v>
      </c>
      <c r="D46" s="12"/>
      <c r="E46" s="13"/>
      <c r="F46" s="14"/>
    </row>
    <row r="47" spans="1:6" s="4" customFormat="1" ht="12.75" hidden="1" x14ac:dyDescent="0.25">
      <c r="A47" s="6" t="s">
        <v>3</v>
      </c>
      <c r="B47" s="8" t="s">
        <v>31</v>
      </c>
      <c r="C47" s="7" t="s">
        <v>145</v>
      </c>
      <c r="D47" s="12"/>
      <c r="E47" s="13"/>
      <c r="F47" s="14"/>
    </row>
    <row r="48" spans="1:6" s="4" customFormat="1" ht="12.75" hidden="1" x14ac:dyDescent="0.25">
      <c r="A48" s="6" t="s">
        <v>3</v>
      </c>
      <c r="B48" s="8" t="s">
        <v>32</v>
      </c>
      <c r="C48" s="7" t="s">
        <v>146</v>
      </c>
      <c r="D48" s="12"/>
      <c r="E48" s="13"/>
      <c r="F48" s="14"/>
    </row>
    <row r="49" spans="1:6" s="4" customFormat="1" ht="12.75" hidden="1" x14ac:dyDescent="0.25">
      <c r="A49" s="6" t="s">
        <v>3</v>
      </c>
      <c r="B49" s="8" t="s">
        <v>33</v>
      </c>
      <c r="C49" s="7" t="s">
        <v>147</v>
      </c>
      <c r="D49" s="12"/>
      <c r="E49" s="13"/>
      <c r="F49" s="14"/>
    </row>
    <row r="50" spans="1:6" s="4" customFormat="1" ht="12.75" hidden="1" x14ac:dyDescent="0.25">
      <c r="A50" s="6" t="s">
        <v>3</v>
      </c>
      <c r="B50" s="8" t="s">
        <v>34</v>
      </c>
      <c r="C50" s="7" t="s">
        <v>148</v>
      </c>
      <c r="D50" s="12"/>
      <c r="E50" s="13"/>
      <c r="F50" s="14"/>
    </row>
    <row r="51" spans="1:6" s="4" customFormat="1" ht="12.75" hidden="1" x14ac:dyDescent="0.25">
      <c r="A51" s="6" t="s">
        <v>3</v>
      </c>
      <c r="B51" s="8" t="s">
        <v>35</v>
      </c>
      <c r="C51" s="7" t="s">
        <v>149</v>
      </c>
      <c r="D51" s="12"/>
      <c r="E51" s="13"/>
      <c r="F51" s="14"/>
    </row>
    <row r="52" spans="1:6" s="4" customFormat="1" ht="12.75" hidden="1" x14ac:dyDescent="0.25">
      <c r="A52" s="6" t="s">
        <v>3</v>
      </c>
      <c r="B52" s="8" t="s">
        <v>35</v>
      </c>
      <c r="C52" s="7" t="s">
        <v>150</v>
      </c>
      <c r="D52" s="12"/>
      <c r="E52" s="13"/>
      <c r="F52" s="14"/>
    </row>
    <row r="53" spans="1:6" s="4" customFormat="1" ht="12.75" hidden="1" x14ac:dyDescent="0.25">
      <c r="A53" s="6" t="s">
        <v>3</v>
      </c>
      <c r="B53" s="8" t="s">
        <v>35</v>
      </c>
      <c r="C53" s="7" t="s">
        <v>151</v>
      </c>
      <c r="D53" s="12"/>
      <c r="E53" s="13"/>
      <c r="F53" s="14"/>
    </row>
    <row r="54" spans="1:6" s="4" customFormat="1" ht="12.75" hidden="1" x14ac:dyDescent="0.25">
      <c r="A54" s="6" t="s">
        <v>3</v>
      </c>
      <c r="B54" s="8" t="s">
        <v>36</v>
      </c>
      <c r="C54" s="7" t="s">
        <v>152</v>
      </c>
      <c r="D54" s="12"/>
      <c r="E54" s="13"/>
      <c r="F54" s="14"/>
    </row>
    <row r="55" spans="1:6" s="4" customFormat="1" ht="12.75" hidden="1" x14ac:dyDescent="0.25">
      <c r="A55" s="6" t="s">
        <v>3</v>
      </c>
      <c r="B55" s="8" t="s">
        <v>36</v>
      </c>
      <c r="C55" s="7" t="s">
        <v>153</v>
      </c>
      <c r="D55" s="12"/>
      <c r="E55" s="13"/>
      <c r="F55" s="14"/>
    </row>
    <row r="56" spans="1:6" s="4" customFormat="1" ht="12.75" hidden="1" x14ac:dyDescent="0.25">
      <c r="A56" s="6" t="s">
        <v>3</v>
      </c>
      <c r="B56" s="8" t="s">
        <v>37</v>
      </c>
      <c r="C56" s="7" t="s">
        <v>154</v>
      </c>
      <c r="D56" s="12"/>
      <c r="E56" s="13"/>
      <c r="F56" s="14"/>
    </row>
    <row r="57" spans="1:6" s="4" customFormat="1" ht="12.75" hidden="1" x14ac:dyDescent="0.25">
      <c r="A57" s="6" t="s">
        <v>3</v>
      </c>
      <c r="B57" s="8" t="s">
        <v>37</v>
      </c>
      <c r="C57" s="7" t="s">
        <v>155</v>
      </c>
      <c r="D57" s="12"/>
      <c r="E57" s="13"/>
      <c r="F57" s="14"/>
    </row>
    <row r="58" spans="1:6" s="4" customFormat="1" ht="12.75" hidden="1" x14ac:dyDescent="0.25">
      <c r="A58" s="6" t="s">
        <v>3</v>
      </c>
      <c r="B58" s="8" t="s">
        <v>37</v>
      </c>
      <c r="C58" s="7" t="s">
        <v>156</v>
      </c>
      <c r="D58" s="12"/>
      <c r="E58" s="13"/>
      <c r="F58" s="14"/>
    </row>
    <row r="59" spans="1:6" s="4" customFormat="1" ht="12.75" hidden="1" x14ac:dyDescent="0.25">
      <c r="A59" s="6" t="s">
        <v>3</v>
      </c>
      <c r="B59" s="8" t="s">
        <v>37</v>
      </c>
      <c r="C59" s="7" t="s">
        <v>157</v>
      </c>
      <c r="D59" s="12"/>
      <c r="E59" s="13"/>
      <c r="F59" s="14"/>
    </row>
    <row r="60" spans="1:6" s="4" customFormat="1" ht="12.75" hidden="1" x14ac:dyDescent="0.25">
      <c r="A60" s="6" t="s">
        <v>3</v>
      </c>
      <c r="B60" s="8" t="s">
        <v>38</v>
      </c>
      <c r="C60" s="7" t="s">
        <v>158</v>
      </c>
      <c r="D60" s="12"/>
      <c r="E60" s="13"/>
      <c r="F60" s="14"/>
    </row>
    <row r="61" spans="1:6" s="4" customFormat="1" ht="12.75" hidden="1" x14ac:dyDescent="0.25">
      <c r="A61" s="6" t="s">
        <v>3</v>
      </c>
      <c r="B61" s="8" t="s">
        <v>39</v>
      </c>
      <c r="C61" s="7" t="s">
        <v>159</v>
      </c>
      <c r="D61" s="12"/>
      <c r="E61" s="13"/>
      <c r="F61" s="14"/>
    </row>
    <row r="62" spans="1:6" s="4" customFormat="1" ht="12.75" hidden="1" x14ac:dyDescent="0.25">
      <c r="A62" s="6" t="s">
        <v>3</v>
      </c>
      <c r="B62" s="8" t="s">
        <v>39</v>
      </c>
      <c r="C62" s="7" t="s">
        <v>160</v>
      </c>
      <c r="D62" s="12"/>
      <c r="E62" s="13"/>
      <c r="F62" s="14"/>
    </row>
    <row r="63" spans="1:6" s="4" customFormat="1" ht="12.75" hidden="1" x14ac:dyDescent="0.25">
      <c r="A63" s="6" t="s">
        <v>3</v>
      </c>
      <c r="B63" s="8" t="s">
        <v>39</v>
      </c>
      <c r="C63" s="7" t="s">
        <v>161</v>
      </c>
      <c r="D63" s="12"/>
      <c r="E63" s="13"/>
      <c r="F63" s="14"/>
    </row>
    <row r="64" spans="1:6" s="4" customFormat="1" ht="12.75" hidden="1" x14ac:dyDescent="0.25">
      <c r="A64" s="6" t="s">
        <v>3</v>
      </c>
      <c r="B64" s="8" t="s">
        <v>39</v>
      </c>
      <c r="C64" s="7" t="s">
        <v>162</v>
      </c>
      <c r="D64" s="12"/>
      <c r="E64" s="13"/>
      <c r="F64" s="14"/>
    </row>
    <row r="65" spans="1:6" s="4" customFormat="1" ht="25.5" hidden="1" x14ac:dyDescent="0.25">
      <c r="A65" s="6" t="s">
        <v>3</v>
      </c>
      <c r="B65" s="8" t="s">
        <v>40</v>
      </c>
      <c r="C65" s="7" t="s">
        <v>163</v>
      </c>
      <c r="D65" s="12"/>
      <c r="E65" s="13"/>
      <c r="F65" s="14"/>
    </row>
    <row r="66" spans="1:6" s="4" customFormat="1" ht="25.5" hidden="1" x14ac:dyDescent="0.25">
      <c r="A66" s="6" t="s">
        <v>3</v>
      </c>
      <c r="B66" s="8" t="s">
        <v>40</v>
      </c>
      <c r="C66" s="7" t="s">
        <v>164</v>
      </c>
      <c r="D66" s="12"/>
      <c r="E66" s="13"/>
      <c r="F66" s="14"/>
    </row>
    <row r="67" spans="1:6" s="4" customFormat="1" ht="25.5" hidden="1" x14ac:dyDescent="0.25">
      <c r="A67" s="6" t="s">
        <v>3</v>
      </c>
      <c r="B67" s="8" t="s">
        <v>41</v>
      </c>
      <c r="C67" s="7" t="s">
        <v>165</v>
      </c>
      <c r="D67" s="12"/>
      <c r="E67" s="13"/>
      <c r="F67" s="14"/>
    </row>
    <row r="68" spans="1:6" s="4" customFormat="1" ht="25.5" hidden="1" x14ac:dyDescent="0.25">
      <c r="A68" s="6" t="s">
        <v>3</v>
      </c>
      <c r="B68" s="8" t="s">
        <v>41</v>
      </c>
      <c r="C68" s="7" t="s">
        <v>166</v>
      </c>
      <c r="D68" s="12"/>
      <c r="E68" s="13"/>
      <c r="F68" s="14"/>
    </row>
    <row r="69" spans="1:6" s="4" customFormat="1" ht="12.75" hidden="1" x14ac:dyDescent="0.25">
      <c r="A69" s="6" t="s">
        <v>3</v>
      </c>
      <c r="B69" s="8" t="s">
        <v>42</v>
      </c>
      <c r="C69" s="7" t="s">
        <v>167</v>
      </c>
      <c r="D69" s="12"/>
      <c r="E69" s="13"/>
      <c r="F69" s="14"/>
    </row>
    <row r="70" spans="1:6" s="4" customFormat="1" ht="12.75" hidden="1" x14ac:dyDescent="0.25">
      <c r="A70" s="6" t="s">
        <v>3</v>
      </c>
      <c r="B70" s="8" t="s">
        <v>42</v>
      </c>
      <c r="C70" s="7" t="s">
        <v>168</v>
      </c>
      <c r="D70" s="12"/>
      <c r="E70" s="13"/>
      <c r="F70" s="14"/>
    </row>
    <row r="71" spans="1:6" s="4" customFormat="1" ht="12.75" hidden="1" x14ac:dyDescent="0.25">
      <c r="A71" s="6" t="s">
        <v>3</v>
      </c>
      <c r="B71" s="8" t="s">
        <v>42</v>
      </c>
      <c r="C71" s="7" t="s">
        <v>169</v>
      </c>
      <c r="D71" s="12"/>
      <c r="E71" s="13"/>
      <c r="F71" s="14"/>
    </row>
    <row r="72" spans="1:6" s="4" customFormat="1" ht="12.75" hidden="1" x14ac:dyDescent="0.25">
      <c r="A72" s="6" t="s">
        <v>3</v>
      </c>
      <c r="B72" s="8" t="s">
        <v>42</v>
      </c>
      <c r="C72" s="7" t="s">
        <v>170</v>
      </c>
      <c r="D72" s="12"/>
      <c r="E72" s="13"/>
      <c r="F72" s="14"/>
    </row>
    <row r="73" spans="1:6" s="4" customFormat="1" ht="12.75" hidden="1" x14ac:dyDescent="0.25">
      <c r="A73" s="6" t="s">
        <v>3</v>
      </c>
      <c r="B73" s="8" t="s">
        <v>42</v>
      </c>
      <c r="C73" s="7" t="s">
        <v>171</v>
      </c>
      <c r="D73" s="12"/>
      <c r="E73" s="13"/>
      <c r="F73" s="14"/>
    </row>
    <row r="74" spans="1:6" s="4" customFormat="1" ht="12.75" hidden="1" x14ac:dyDescent="0.25">
      <c r="A74" s="6" t="s">
        <v>3</v>
      </c>
      <c r="B74" s="8" t="s">
        <v>43</v>
      </c>
      <c r="C74" s="7" t="s">
        <v>172</v>
      </c>
      <c r="D74" s="12"/>
      <c r="E74" s="13"/>
      <c r="F74" s="14"/>
    </row>
    <row r="75" spans="1:6" s="4" customFormat="1" ht="12.75" hidden="1" x14ac:dyDescent="0.25">
      <c r="A75" s="6" t="s">
        <v>3</v>
      </c>
      <c r="B75" s="8" t="s">
        <v>43</v>
      </c>
      <c r="C75" s="7" t="s">
        <v>173</v>
      </c>
      <c r="D75" s="12"/>
      <c r="E75" s="13"/>
      <c r="F75" s="14"/>
    </row>
    <row r="76" spans="1:6" s="4" customFormat="1" ht="12.75" hidden="1" x14ac:dyDescent="0.25">
      <c r="A76" s="6" t="s">
        <v>3</v>
      </c>
      <c r="B76" s="8" t="s">
        <v>44</v>
      </c>
      <c r="C76" s="7" t="s">
        <v>174</v>
      </c>
      <c r="D76" s="12"/>
      <c r="E76" s="13"/>
      <c r="F76" s="14"/>
    </row>
    <row r="77" spans="1:6" s="4" customFormat="1" ht="12.75" hidden="1" x14ac:dyDescent="0.25">
      <c r="A77" s="6" t="s">
        <v>3</v>
      </c>
      <c r="B77" s="8" t="s">
        <v>44</v>
      </c>
      <c r="C77" s="7" t="s">
        <v>175</v>
      </c>
      <c r="D77" s="12"/>
      <c r="E77" s="13"/>
      <c r="F77" s="14"/>
    </row>
    <row r="78" spans="1:6" s="4" customFormat="1" ht="12.75" hidden="1" x14ac:dyDescent="0.25">
      <c r="A78" s="6" t="s">
        <v>3</v>
      </c>
      <c r="B78" s="8" t="s">
        <v>45</v>
      </c>
      <c r="C78" s="7" t="s">
        <v>176</v>
      </c>
      <c r="D78" s="12"/>
      <c r="E78" s="13"/>
      <c r="F78" s="14"/>
    </row>
    <row r="79" spans="1:6" s="4" customFormat="1" ht="12.75" hidden="1" x14ac:dyDescent="0.25">
      <c r="A79" s="6" t="s">
        <v>3</v>
      </c>
      <c r="B79" s="8" t="s">
        <v>45</v>
      </c>
      <c r="C79" s="7" t="s">
        <v>177</v>
      </c>
      <c r="D79" s="12"/>
      <c r="E79" s="13"/>
      <c r="F79" s="14"/>
    </row>
    <row r="80" spans="1:6" s="4" customFormat="1" ht="12.75" hidden="1" x14ac:dyDescent="0.25">
      <c r="A80" s="6" t="s">
        <v>3</v>
      </c>
      <c r="B80" s="8" t="s">
        <v>46</v>
      </c>
      <c r="C80" s="7" t="s">
        <v>178</v>
      </c>
      <c r="D80" s="12"/>
      <c r="E80" s="13"/>
      <c r="F80" s="14"/>
    </row>
    <row r="81" spans="1:6" s="4" customFormat="1" ht="12.75" hidden="1" x14ac:dyDescent="0.25">
      <c r="A81" s="6" t="s">
        <v>3</v>
      </c>
      <c r="B81" s="8" t="s">
        <v>46</v>
      </c>
      <c r="C81" s="7" t="s">
        <v>179</v>
      </c>
      <c r="D81" s="12"/>
      <c r="E81" s="13"/>
      <c r="F81" s="14"/>
    </row>
    <row r="82" spans="1:6" s="4" customFormat="1" ht="12.75" hidden="1" x14ac:dyDescent="0.25">
      <c r="A82" s="6" t="s">
        <v>3</v>
      </c>
      <c r="B82" s="8" t="s">
        <v>47</v>
      </c>
      <c r="C82" s="7" t="s">
        <v>180</v>
      </c>
      <c r="D82" s="12"/>
      <c r="E82" s="13"/>
      <c r="F82" s="14"/>
    </row>
    <row r="83" spans="1:6" s="4" customFormat="1" ht="12.75" hidden="1" x14ac:dyDescent="0.25">
      <c r="A83" s="6" t="s">
        <v>3</v>
      </c>
      <c r="B83" s="8" t="s">
        <v>48</v>
      </c>
      <c r="C83" s="7" t="s">
        <v>181</v>
      </c>
      <c r="D83" s="12"/>
      <c r="E83" s="13"/>
      <c r="F83" s="14"/>
    </row>
    <row r="84" spans="1:6" s="4" customFormat="1" ht="12.75" hidden="1" x14ac:dyDescent="0.25">
      <c r="A84" s="6" t="s">
        <v>3</v>
      </c>
      <c r="B84" s="8" t="s">
        <v>48</v>
      </c>
      <c r="C84" s="7" t="s">
        <v>182</v>
      </c>
      <c r="D84" s="12"/>
      <c r="E84" s="13"/>
      <c r="F84" s="14"/>
    </row>
    <row r="85" spans="1:6" s="4" customFormat="1" ht="12.75" hidden="1" x14ac:dyDescent="0.25">
      <c r="A85" s="6" t="s">
        <v>3</v>
      </c>
      <c r="B85" s="8" t="s">
        <v>49</v>
      </c>
      <c r="C85" s="7" t="s">
        <v>183</v>
      </c>
      <c r="D85" s="12"/>
      <c r="E85" s="13"/>
      <c r="F85" s="14"/>
    </row>
    <row r="86" spans="1:6" s="4" customFormat="1" ht="12.75" hidden="1" x14ac:dyDescent="0.25">
      <c r="A86" s="6" t="s">
        <v>3</v>
      </c>
      <c r="B86" s="8" t="s">
        <v>50</v>
      </c>
      <c r="C86" s="7" t="s">
        <v>184</v>
      </c>
      <c r="D86" s="12"/>
      <c r="E86" s="13"/>
      <c r="F86" s="14"/>
    </row>
    <row r="87" spans="1:6" s="4" customFormat="1" ht="12.75" hidden="1" x14ac:dyDescent="0.25">
      <c r="A87" s="6" t="s">
        <v>3</v>
      </c>
      <c r="B87" s="8" t="s">
        <v>51</v>
      </c>
      <c r="C87" s="7" t="s">
        <v>185</v>
      </c>
      <c r="D87" s="12"/>
      <c r="E87" s="13"/>
      <c r="F87" s="14"/>
    </row>
    <row r="88" spans="1:6" s="4" customFormat="1" ht="12.75" hidden="1" x14ac:dyDescent="0.25">
      <c r="A88" s="6" t="s">
        <v>3</v>
      </c>
      <c r="B88" s="8" t="s">
        <v>52</v>
      </c>
      <c r="C88" s="7" t="s">
        <v>186</v>
      </c>
      <c r="D88" s="12"/>
      <c r="E88" s="13"/>
      <c r="F88" s="14"/>
    </row>
    <row r="89" spans="1:6" s="4" customFormat="1" ht="12.75" hidden="1" x14ac:dyDescent="0.25">
      <c r="A89" s="6" t="s">
        <v>3</v>
      </c>
      <c r="B89" s="8" t="s">
        <v>53</v>
      </c>
      <c r="C89" s="7" t="s">
        <v>187</v>
      </c>
      <c r="D89" s="12"/>
      <c r="E89" s="13"/>
      <c r="F89" s="14"/>
    </row>
    <row r="90" spans="1:6" s="4" customFormat="1" ht="12.75" hidden="1" x14ac:dyDescent="0.25">
      <c r="A90" s="6" t="s">
        <v>3</v>
      </c>
      <c r="B90" s="8" t="s">
        <v>54</v>
      </c>
      <c r="C90" s="7" t="s">
        <v>188</v>
      </c>
      <c r="D90" s="12"/>
      <c r="E90" s="13"/>
      <c r="F90" s="14"/>
    </row>
    <row r="91" spans="1:6" s="4" customFormat="1" ht="12.75" hidden="1" x14ac:dyDescent="0.25">
      <c r="A91" s="6" t="s">
        <v>3</v>
      </c>
      <c r="B91" s="8" t="s">
        <v>55</v>
      </c>
      <c r="C91" s="7" t="s">
        <v>189</v>
      </c>
      <c r="D91" s="12"/>
      <c r="E91" s="13"/>
      <c r="F91" s="14"/>
    </row>
    <row r="92" spans="1:6" s="4" customFormat="1" ht="12.75" hidden="1" x14ac:dyDescent="0.25">
      <c r="A92" s="6" t="s">
        <v>3</v>
      </c>
      <c r="B92" s="8" t="s">
        <v>56</v>
      </c>
      <c r="C92" s="7" t="s">
        <v>190</v>
      </c>
      <c r="D92" s="12"/>
      <c r="E92" s="13"/>
      <c r="F92" s="14"/>
    </row>
    <row r="93" spans="1:6" s="4" customFormat="1" ht="12.75" hidden="1" x14ac:dyDescent="0.25">
      <c r="A93" s="6" t="s">
        <v>3</v>
      </c>
      <c r="B93" s="8" t="s">
        <v>57</v>
      </c>
      <c r="C93" s="7" t="s">
        <v>191</v>
      </c>
      <c r="D93" s="12"/>
      <c r="E93" s="13"/>
      <c r="F93" s="14"/>
    </row>
    <row r="94" spans="1:6" s="4" customFormat="1" ht="12.75" hidden="1" x14ac:dyDescent="0.25">
      <c r="A94" s="6" t="s">
        <v>3</v>
      </c>
      <c r="B94" s="8" t="s">
        <v>58</v>
      </c>
      <c r="C94" s="7" t="s">
        <v>192</v>
      </c>
      <c r="D94" s="12"/>
      <c r="E94" s="13"/>
      <c r="F94" s="14"/>
    </row>
    <row r="95" spans="1:6" s="4" customFormat="1" ht="12.75" hidden="1" x14ac:dyDescent="0.25">
      <c r="A95" s="6" t="s">
        <v>59</v>
      </c>
      <c r="B95" s="8" t="s">
        <v>4</v>
      </c>
      <c r="C95" s="7" t="s">
        <v>193</v>
      </c>
      <c r="D95" s="12"/>
      <c r="E95" s="13"/>
      <c r="F95" s="14"/>
    </row>
    <row r="96" spans="1:6" s="4" customFormat="1" ht="12.75" hidden="1" x14ac:dyDescent="0.25">
      <c r="A96" s="6" t="s">
        <v>59</v>
      </c>
      <c r="B96" s="8" t="s">
        <v>5</v>
      </c>
      <c r="C96" s="7" t="s">
        <v>194</v>
      </c>
      <c r="D96" s="12"/>
      <c r="E96" s="13"/>
      <c r="F96" s="14"/>
    </row>
    <row r="97" spans="1:6" s="4" customFormat="1" ht="12.75" hidden="1" x14ac:dyDescent="0.25">
      <c r="A97" s="6" t="s">
        <v>59</v>
      </c>
      <c r="B97" s="8" t="s">
        <v>60</v>
      </c>
      <c r="C97" s="7" t="s">
        <v>195</v>
      </c>
      <c r="D97" s="12"/>
      <c r="E97" s="13"/>
      <c r="F97" s="14"/>
    </row>
    <row r="98" spans="1:6" s="4" customFormat="1" ht="12.75" hidden="1" x14ac:dyDescent="0.25">
      <c r="A98" s="6" t="s">
        <v>59</v>
      </c>
      <c r="B98" s="8" t="s">
        <v>6</v>
      </c>
      <c r="C98" s="7" t="s">
        <v>196</v>
      </c>
      <c r="D98" s="12"/>
      <c r="E98" s="13"/>
      <c r="F98" s="14"/>
    </row>
    <row r="99" spans="1:6" s="4" customFormat="1" ht="12.75" hidden="1" x14ac:dyDescent="0.25">
      <c r="A99" s="6" t="s">
        <v>59</v>
      </c>
      <c r="B99" s="8" t="s">
        <v>6</v>
      </c>
      <c r="C99" s="7" t="s">
        <v>197</v>
      </c>
      <c r="D99" s="12"/>
      <c r="E99" s="13"/>
      <c r="F99" s="14"/>
    </row>
    <row r="100" spans="1:6" s="4" customFormat="1" ht="12.75" hidden="1" x14ac:dyDescent="0.25">
      <c r="A100" s="6" t="s">
        <v>59</v>
      </c>
      <c r="B100" s="8" t="s">
        <v>6</v>
      </c>
      <c r="C100" s="7" t="s">
        <v>198</v>
      </c>
      <c r="D100" s="12"/>
      <c r="E100" s="13"/>
      <c r="F100" s="14"/>
    </row>
    <row r="101" spans="1:6" s="4" customFormat="1" ht="12.75" hidden="1" x14ac:dyDescent="0.25">
      <c r="A101" s="6" t="s">
        <v>59</v>
      </c>
      <c r="B101" s="8" t="s">
        <v>6</v>
      </c>
      <c r="C101" s="7" t="s">
        <v>199</v>
      </c>
      <c r="D101" s="12"/>
      <c r="E101" s="13"/>
      <c r="F101" s="14"/>
    </row>
    <row r="102" spans="1:6" s="4" customFormat="1" ht="12.75" hidden="1" x14ac:dyDescent="0.25">
      <c r="A102" s="6" t="s">
        <v>59</v>
      </c>
      <c r="B102" s="8" t="s">
        <v>6</v>
      </c>
      <c r="C102" s="7" t="s">
        <v>200</v>
      </c>
      <c r="D102" s="12"/>
      <c r="E102" s="13"/>
      <c r="F102" s="14"/>
    </row>
    <row r="103" spans="1:6" s="4" customFormat="1" ht="12.75" hidden="1" x14ac:dyDescent="0.25">
      <c r="A103" s="6" t="s">
        <v>59</v>
      </c>
      <c r="B103" s="8" t="s">
        <v>6</v>
      </c>
      <c r="C103" s="7" t="s">
        <v>201</v>
      </c>
      <c r="D103" s="12"/>
      <c r="E103" s="13"/>
      <c r="F103" s="14"/>
    </row>
    <row r="104" spans="1:6" s="4" customFormat="1" ht="12.75" hidden="1" x14ac:dyDescent="0.25">
      <c r="A104" s="6" t="s">
        <v>59</v>
      </c>
      <c r="B104" s="8" t="s">
        <v>6</v>
      </c>
      <c r="C104" s="7" t="s">
        <v>202</v>
      </c>
      <c r="D104" s="12"/>
      <c r="E104" s="13"/>
      <c r="F104" s="14"/>
    </row>
    <row r="105" spans="1:6" s="4" customFormat="1" ht="12.75" hidden="1" x14ac:dyDescent="0.25">
      <c r="A105" s="6" t="s">
        <v>59</v>
      </c>
      <c r="B105" s="8" t="s">
        <v>6</v>
      </c>
      <c r="C105" s="7" t="s">
        <v>203</v>
      </c>
      <c r="D105" s="12"/>
      <c r="E105" s="13"/>
      <c r="F105" s="14"/>
    </row>
    <row r="106" spans="1:6" s="4" customFormat="1" ht="12.75" hidden="1" x14ac:dyDescent="0.25">
      <c r="A106" s="6" t="s">
        <v>59</v>
      </c>
      <c r="B106" s="8" t="s">
        <v>6</v>
      </c>
      <c r="C106" s="7" t="s">
        <v>204</v>
      </c>
      <c r="D106" s="12"/>
      <c r="E106" s="13"/>
      <c r="F106" s="14"/>
    </row>
    <row r="107" spans="1:6" s="4" customFormat="1" ht="12.75" hidden="1" x14ac:dyDescent="0.25">
      <c r="A107" s="6" t="s">
        <v>59</v>
      </c>
      <c r="B107" s="8" t="s">
        <v>6</v>
      </c>
      <c r="C107" s="7" t="s">
        <v>205</v>
      </c>
      <c r="D107" s="12"/>
      <c r="E107" s="13"/>
      <c r="F107" s="14"/>
    </row>
    <row r="108" spans="1:6" s="4" customFormat="1" ht="12.75" hidden="1" x14ac:dyDescent="0.25">
      <c r="A108" s="6" t="s">
        <v>59</v>
      </c>
      <c r="B108" s="8" t="s">
        <v>6</v>
      </c>
      <c r="C108" s="7" t="s">
        <v>206</v>
      </c>
      <c r="D108" s="12"/>
      <c r="E108" s="13"/>
      <c r="F108" s="14"/>
    </row>
    <row r="109" spans="1:6" s="4" customFormat="1" ht="12.75" hidden="1" x14ac:dyDescent="0.25">
      <c r="A109" s="6" t="s">
        <v>59</v>
      </c>
      <c r="B109" s="8" t="s">
        <v>6</v>
      </c>
      <c r="C109" s="7" t="s">
        <v>207</v>
      </c>
      <c r="D109" s="12"/>
      <c r="E109" s="13"/>
      <c r="F109" s="14"/>
    </row>
    <row r="110" spans="1:6" s="4" customFormat="1" ht="12.75" hidden="1" x14ac:dyDescent="0.25">
      <c r="A110" s="6" t="s">
        <v>59</v>
      </c>
      <c r="B110" s="8" t="s">
        <v>6</v>
      </c>
      <c r="C110" s="7" t="s">
        <v>208</v>
      </c>
      <c r="D110" s="12"/>
      <c r="E110" s="13"/>
      <c r="F110" s="14"/>
    </row>
    <row r="111" spans="1:6" s="4" customFormat="1" ht="12.75" hidden="1" x14ac:dyDescent="0.25">
      <c r="A111" s="6" t="s">
        <v>59</v>
      </c>
      <c r="B111" s="8" t="s">
        <v>6</v>
      </c>
      <c r="C111" s="7" t="s">
        <v>209</v>
      </c>
      <c r="D111" s="12"/>
      <c r="E111" s="13"/>
      <c r="F111" s="14"/>
    </row>
    <row r="112" spans="1:6" s="4" customFormat="1" ht="12.75" hidden="1" x14ac:dyDescent="0.25">
      <c r="A112" s="6" t="s">
        <v>59</v>
      </c>
      <c r="B112" s="8" t="s">
        <v>6</v>
      </c>
      <c r="C112" s="7" t="s">
        <v>210</v>
      </c>
      <c r="D112" s="12"/>
      <c r="E112" s="13"/>
      <c r="F112" s="14"/>
    </row>
    <row r="113" spans="1:6" s="4" customFormat="1" ht="12.75" hidden="1" x14ac:dyDescent="0.25">
      <c r="A113" s="6" t="s">
        <v>59</v>
      </c>
      <c r="B113" s="8" t="s">
        <v>7</v>
      </c>
      <c r="C113" s="7" t="s">
        <v>211</v>
      </c>
      <c r="D113" s="12"/>
      <c r="E113" s="13"/>
      <c r="F113" s="14"/>
    </row>
    <row r="114" spans="1:6" s="4" customFormat="1" ht="12.75" hidden="1" x14ac:dyDescent="0.25">
      <c r="A114" s="6" t="s">
        <v>59</v>
      </c>
      <c r="B114" s="8" t="s">
        <v>7</v>
      </c>
      <c r="C114" s="7" t="s">
        <v>212</v>
      </c>
      <c r="D114" s="12"/>
      <c r="E114" s="13"/>
      <c r="F114" s="14"/>
    </row>
    <row r="115" spans="1:6" s="4" customFormat="1" ht="12.75" hidden="1" x14ac:dyDescent="0.25">
      <c r="A115" s="6" t="s">
        <v>59</v>
      </c>
      <c r="B115" s="8" t="s">
        <v>7</v>
      </c>
      <c r="C115" s="7" t="s">
        <v>213</v>
      </c>
      <c r="D115" s="12"/>
      <c r="E115" s="13"/>
      <c r="F115" s="14"/>
    </row>
    <row r="116" spans="1:6" s="4" customFormat="1" ht="12.75" hidden="1" x14ac:dyDescent="0.25">
      <c r="A116" s="6" t="s">
        <v>59</v>
      </c>
      <c r="B116" s="8" t="s">
        <v>7</v>
      </c>
      <c r="C116" s="7" t="s">
        <v>214</v>
      </c>
      <c r="D116" s="12"/>
      <c r="E116" s="13"/>
      <c r="F116" s="14"/>
    </row>
    <row r="117" spans="1:6" s="4" customFormat="1" ht="12.75" hidden="1" x14ac:dyDescent="0.25">
      <c r="A117" s="6" t="s">
        <v>59</v>
      </c>
      <c r="B117" s="8" t="s">
        <v>7</v>
      </c>
      <c r="C117" s="7" t="s">
        <v>215</v>
      </c>
      <c r="D117" s="12"/>
      <c r="E117" s="13"/>
      <c r="F117" s="14"/>
    </row>
    <row r="118" spans="1:6" s="4" customFormat="1" ht="12.75" hidden="1" x14ac:dyDescent="0.25">
      <c r="A118" s="6" t="s">
        <v>59</v>
      </c>
      <c r="B118" s="8" t="s">
        <v>7</v>
      </c>
      <c r="C118" s="7" t="s">
        <v>216</v>
      </c>
      <c r="D118" s="12"/>
      <c r="E118" s="13"/>
      <c r="F118" s="14"/>
    </row>
    <row r="119" spans="1:6" s="4" customFormat="1" ht="12.75" hidden="1" x14ac:dyDescent="0.25">
      <c r="A119" s="6" t="s">
        <v>59</v>
      </c>
      <c r="B119" s="8" t="s">
        <v>7</v>
      </c>
      <c r="C119" s="7" t="s">
        <v>217</v>
      </c>
      <c r="D119" s="12"/>
      <c r="E119" s="13"/>
      <c r="F119" s="14"/>
    </row>
    <row r="120" spans="1:6" s="4" customFormat="1" ht="12.75" hidden="1" x14ac:dyDescent="0.25">
      <c r="A120" s="6" t="s">
        <v>59</v>
      </c>
      <c r="B120" s="8" t="s">
        <v>8</v>
      </c>
      <c r="C120" s="7" t="s">
        <v>218</v>
      </c>
      <c r="D120" s="12"/>
      <c r="E120" s="13"/>
      <c r="F120" s="14"/>
    </row>
    <row r="121" spans="1:6" s="4" customFormat="1" ht="12.75" hidden="1" x14ac:dyDescent="0.25">
      <c r="A121" s="6" t="s">
        <v>59</v>
      </c>
      <c r="B121" s="8" t="s">
        <v>61</v>
      </c>
      <c r="C121" s="7" t="s">
        <v>219</v>
      </c>
      <c r="D121" s="12"/>
      <c r="E121" s="13"/>
      <c r="F121" s="14"/>
    </row>
    <row r="122" spans="1:6" s="4" customFormat="1" ht="12.75" hidden="1" x14ac:dyDescent="0.25">
      <c r="A122" s="6" t="s">
        <v>59</v>
      </c>
      <c r="B122" s="8" t="s">
        <v>61</v>
      </c>
      <c r="C122" s="7" t="s">
        <v>220</v>
      </c>
      <c r="D122" s="12"/>
      <c r="E122" s="13"/>
      <c r="F122" s="14"/>
    </row>
    <row r="123" spans="1:6" s="4" customFormat="1" ht="12.75" hidden="1" x14ac:dyDescent="0.25">
      <c r="A123" s="6" t="s">
        <v>59</v>
      </c>
      <c r="B123" s="8" t="s">
        <v>61</v>
      </c>
      <c r="C123" s="7" t="s">
        <v>221</v>
      </c>
      <c r="D123" s="12"/>
      <c r="E123" s="13"/>
      <c r="F123" s="14"/>
    </row>
    <row r="124" spans="1:6" s="4" customFormat="1" ht="12.75" hidden="1" x14ac:dyDescent="0.25">
      <c r="A124" s="6" t="s">
        <v>59</v>
      </c>
      <c r="B124" s="8" t="s">
        <v>61</v>
      </c>
      <c r="C124" s="7" t="s">
        <v>222</v>
      </c>
      <c r="D124" s="12"/>
      <c r="E124" s="13"/>
      <c r="F124" s="14"/>
    </row>
    <row r="125" spans="1:6" s="4" customFormat="1" ht="12.75" hidden="1" x14ac:dyDescent="0.25">
      <c r="A125" s="6" t="s">
        <v>59</v>
      </c>
      <c r="B125" s="8" t="s">
        <v>61</v>
      </c>
      <c r="C125" s="7" t="s">
        <v>223</v>
      </c>
      <c r="D125" s="12"/>
      <c r="E125" s="13"/>
      <c r="F125" s="14"/>
    </row>
    <row r="126" spans="1:6" s="4" customFormat="1" ht="12.75" hidden="1" x14ac:dyDescent="0.25">
      <c r="A126" s="6" t="s">
        <v>59</v>
      </c>
      <c r="B126" s="8" t="s">
        <v>62</v>
      </c>
      <c r="C126" s="7" t="s">
        <v>224</v>
      </c>
      <c r="D126" s="12"/>
      <c r="E126" s="13"/>
      <c r="F126" s="14"/>
    </row>
    <row r="127" spans="1:6" s="4" customFormat="1" ht="12.75" hidden="1" x14ac:dyDescent="0.25">
      <c r="A127" s="6" t="s">
        <v>59</v>
      </c>
      <c r="B127" s="8" t="s">
        <v>10</v>
      </c>
      <c r="C127" s="7" t="s">
        <v>225</v>
      </c>
      <c r="D127" s="12"/>
      <c r="E127" s="13"/>
      <c r="F127" s="14"/>
    </row>
    <row r="128" spans="1:6" s="4" customFormat="1" ht="12.75" hidden="1" x14ac:dyDescent="0.25">
      <c r="A128" s="6" t="s">
        <v>59</v>
      </c>
      <c r="B128" s="8" t="s">
        <v>11</v>
      </c>
      <c r="C128" s="7" t="s">
        <v>226</v>
      </c>
      <c r="D128" s="12"/>
      <c r="E128" s="13"/>
      <c r="F128" s="14"/>
    </row>
    <row r="129" spans="1:6" s="4" customFormat="1" ht="12.75" hidden="1" x14ac:dyDescent="0.25">
      <c r="A129" s="6" t="s">
        <v>59</v>
      </c>
      <c r="B129" s="8" t="s">
        <v>12</v>
      </c>
      <c r="C129" s="7" t="s">
        <v>227</v>
      </c>
      <c r="D129" s="12"/>
      <c r="E129" s="13"/>
      <c r="F129" s="14"/>
    </row>
    <row r="130" spans="1:6" s="4" customFormat="1" ht="12.75" hidden="1" x14ac:dyDescent="0.25">
      <c r="A130" s="6" t="s">
        <v>59</v>
      </c>
      <c r="B130" s="8" t="s">
        <v>13</v>
      </c>
      <c r="C130" s="7" t="s">
        <v>228</v>
      </c>
      <c r="D130" s="12"/>
      <c r="E130" s="13"/>
      <c r="F130" s="14"/>
    </row>
    <row r="131" spans="1:6" s="4" customFormat="1" ht="12.75" hidden="1" x14ac:dyDescent="0.25">
      <c r="A131" s="6" t="s">
        <v>59</v>
      </c>
      <c r="B131" s="8" t="s">
        <v>14</v>
      </c>
      <c r="C131" s="7" t="s">
        <v>229</v>
      </c>
      <c r="D131" s="12"/>
      <c r="E131" s="13"/>
      <c r="F131" s="14"/>
    </row>
    <row r="132" spans="1:6" s="4" customFormat="1" ht="12.75" hidden="1" x14ac:dyDescent="0.25">
      <c r="A132" s="6" t="s">
        <v>59</v>
      </c>
      <c r="B132" s="8" t="s">
        <v>14</v>
      </c>
      <c r="C132" s="7" t="s">
        <v>230</v>
      </c>
      <c r="D132" s="12"/>
      <c r="E132" s="13"/>
      <c r="F132" s="14"/>
    </row>
    <row r="133" spans="1:6" s="4" customFormat="1" ht="12.75" hidden="1" x14ac:dyDescent="0.25">
      <c r="A133" s="6" t="s">
        <v>59</v>
      </c>
      <c r="B133" s="8" t="s">
        <v>14</v>
      </c>
      <c r="C133" s="7" t="s">
        <v>231</v>
      </c>
      <c r="D133" s="12"/>
      <c r="E133" s="13"/>
      <c r="F133" s="14"/>
    </row>
    <row r="134" spans="1:6" s="4" customFormat="1" ht="12.75" hidden="1" x14ac:dyDescent="0.25">
      <c r="A134" s="6" t="s">
        <v>59</v>
      </c>
      <c r="B134" s="8" t="s">
        <v>14</v>
      </c>
      <c r="C134" s="7" t="s">
        <v>232</v>
      </c>
      <c r="D134" s="12"/>
      <c r="E134" s="13"/>
      <c r="F134" s="14"/>
    </row>
    <row r="135" spans="1:6" s="4" customFormat="1" ht="12.75" hidden="1" x14ac:dyDescent="0.25">
      <c r="A135" s="6" t="s">
        <v>59</v>
      </c>
      <c r="B135" s="8" t="s">
        <v>14</v>
      </c>
      <c r="C135" s="7" t="s">
        <v>233</v>
      </c>
      <c r="D135" s="12"/>
      <c r="E135" s="13"/>
      <c r="F135" s="14"/>
    </row>
    <row r="136" spans="1:6" s="4" customFormat="1" ht="12.75" hidden="1" x14ac:dyDescent="0.25">
      <c r="A136" s="6" t="s">
        <v>59</v>
      </c>
      <c r="B136" s="8" t="s">
        <v>14</v>
      </c>
      <c r="C136" s="7" t="s">
        <v>234</v>
      </c>
      <c r="D136" s="12"/>
      <c r="E136" s="13"/>
      <c r="F136" s="14"/>
    </row>
    <row r="137" spans="1:6" s="4" customFormat="1" ht="12.75" hidden="1" x14ac:dyDescent="0.25">
      <c r="A137" s="6" t="s">
        <v>59</v>
      </c>
      <c r="B137" s="8" t="s">
        <v>14</v>
      </c>
      <c r="C137" s="7" t="s">
        <v>235</v>
      </c>
      <c r="D137" s="12"/>
      <c r="E137" s="13"/>
      <c r="F137" s="14"/>
    </row>
    <row r="138" spans="1:6" s="4" customFormat="1" ht="12.75" hidden="1" x14ac:dyDescent="0.25">
      <c r="A138" s="6" t="s">
        <v>59</v>
      </c>
      <c r="B138" s="8" t="s">
        <v>14</v>
      </c>
      <c r="C138" s="7" t="s">
        <v>236</v>
      </c>
      <c r="D138" s="12"/>
      <c r="E138" s="13"/>
      <c r="F138" s="14"/>
    </row>
    <row r="139" spans="1:6" s="4" customFormat="1" ht="12.75" hidden="1" x14ac:dyDescent="0.25">
      <c r="A139" s="6" t="s">
        <v>59</v>
      </c>
      <c r="B139" s="8" t="s">
        <v>15</v>
      </c>
      <c r="C139" s="7" t="s">
        <v>237</v>
      </c>
      <c r="D139" s="12"/>
      <c r="E139" s="13"/>
      <c r="F139" s="14"/>
    </row>
    <row r="140" spans="1:6" s="4" customFormat="1" ht="12.75" hidden="1" x14ac:dyDescent="0.25">
      <c r="A140" s="6" t="s">
        <v>59</v>
      </c>
      <c r="B140" s="8" t="s">
        <v>15</v>
      </c>
      <c r="C140" s="7" t="s">
        <v>238</v>
      </c>
      <c r="D140" s="12"/>
      <c r="E140" s="13"/>
      <c r="F140" s="14"/>
    </row>
    <row r="141" spans="1:6" s="4" customFormat="1" ht="12.75" hidden="1" x14ac:dyDescent="0.25">
      <c r="A141" s="6" t="s">
        <v>59</v>
      </c>
      <c r="B141" s="8" t="s">
        <v>16</v>
      </c>
      <c r="C141" s="7" t="s">
        <v>239</v>
      </c>
      <c r="D141" s="12"/>
      <c r="E141" s="13"/>
      <c r="F141" s="14"/>
    </row>
    <row r="142" spans="1:6" s="4" customFormat="1" ht="12.75" hidden="1" x14ac:dyDescent="0.25">
      <c r="A142" s="6" t="s">
        <v>59</v>
      </c>
      <c r="B142" s="8" t="s">
        <v>16</v>
      </c>
      <c r="C142" s="7" t="s">
        <v>238</v>
      </c>
      <c r="D142" s="12"/>
      <c r="E142" s="13"/>
      <c r="F142" s="14"/>
    </row>
    <row r="143" spans="1:6" s="4" customFormat="1" ht="12.75" hidden="1" x14ac:dyDescent="0.25">
      <c r="A143" s="6" t="s">
        <v>59</v>
      </c>
      <c r="B143" s="8" t="s">
        <v>17</v>
      </c>
      <c r="C143" s="7" t="s">
        <v>240</v>
      </c>
      <c r="D143" s="12"/>
      <c r="E143" s="13"/>
      <c r="F143" s="14"/>
    </row>
    <row r="144" spans="1:6" s="4" customFormat="1" ht="12.75" hidden="1" x14ac:dyDescent="0.25">
      <c r="A144" s="6" t="s">
        <v>59</v>
      </c>
      <c r="B144" s="8" t="s">
        <v>18</v>
      </c>
      <c r="C144" s="7" t="s">
        <v>241</v>
      </c>
      <c r="D144" s="12"/>
      <c r="E144" s="13"/>
      <c r="F144" s="14"/>
    </row>
    <row r="145" spans="1:6" s="4" customFormat="1" ht="12.75" hidden="1" x14ac:dyDescent="0.25">
      <c r="A145" s="6" t="s">
        <v>59</v>
      </c>
      <c r="B145" s="8" t="s">
        <v>18</v>
      </c>
      <c r="C145" s="7" t="s">
        <v>242</v>
      </c>
      <c r="D145" s="12"/>
      <c r="E145" s="13"/>
      <c r="F145" s="14"/>
    </row>
    <row r="146" spans="1:6" s="4" customFormat="1" ht="12.75" hidden="1" x14ac:dyDescent="0.25">
      <c r="A146" s="6" t="s">
        <v>59</v>
      </c>
      <c r="B146" s="8" t="s">
        <v>18</v>
      </c>
      <c r="C146" s="7" t="s">
        <v>243</v>
      </c>
      <c r="D146" s="12"/>
      <c r="E146" s="13"/>
      <c r="F146" s="14"/>
    </row>
    <row r="147" spans="1:6" s="4" customFormat="1" ht="12.75" hidden="1" x14ac:dyDescent="0.25">
      <c r="A147" s="6" t="s">
        <v>59</v>
      </c>
      <c r="B147" s="8" t="s">
        <v>18</v>
      </c>
      <c r="C147" s="7" t="s">
        <v>244</v>
      </c>
      <c r="D147" s="12"/>
      <c r="E147" s="13"/>
      <c r="F147" s="14"/>
    </row>
    <row r="148" spans="1:6" s="4" customFormat="1" ht="12.75" hidden="1" x14ac:dyDescent="0.25">
      <c r="A148" s="6" t="s">
        <v>59</v>
      </c>
      <c r="B148" s="8" t="s">
        <v>18</v>
      </c>
      <c r="C148" s="7" t="s">
        <v>245</v>
      </c>
      <c r="D148" s="12"/>
      <c r="E148" s="13"/>
      <c r="F148" s="14"/>
    </row>
    <row r="149" spans="1:6" s="4" customFormat="1" ht="12.75" hidden="1" x14ac:dyDescent="0.25">
      <c r="A149" s="6" t="s">
        <v>59</v>
      </c>
      <c r="B149" s="8" t="s">
        <v>18</v>
      </c>
      <c r="C149" s="7" t="s">
        <v>246</v>
      </c>
      <c r="D149" s="12"/>
      <c r="E149" s="13"/>
      <c r="F149" s="14"/>
    </row>
    <row r="150" spans="1:6" s="4" customFormat="1" ht="12.75" hidden="1" x14ac:dyDescent="0.25">
      <c r="A150" s="6" t="s">
        <v>59</v>
      </c>
      <c r="B150" s="8" t="s">
        <v>18</v>
      </c>
      <c r="C150" s="7" t="s">
        <v>247</v>
      </c>
      <c r="D150" s="12"/>
      <c r="E150" s="13"/>
      <c r="F150" s="14"/>
    </row>
    <row r="151" spans="1:6" s="4" customFormat="1" ht="12.75" hidden="1" x14ac:dyDescent="0.25">
      <c r="A151" s="6" t="s">
        <v>59</v>
      </c>
      <c r="B151" s="8" t="s">
        <v>18</v>
      </c>
      <c r="C151" s="7" t="s">
        <v>248</v>
      </c>
      <c r="D151" s="12"/>
      <c r="E151" s="13"/>
      <c r="F151" s="14"/>
    </row>
    <row r="152" spans="1:6" s="4" customFormat="1" ht="12.75" hidden="1" x14ac:dyDescent="0.25">
      <c r="A152" s="6" t="s">
        <v>59</v>
      </c>
      <c r="B152" s="8" t="s">
        <v>18</v>
      </c>
      <c r="C152" s="7" t="s">
        <v>249</v>
      </c>
      <c r="D152" s="12"/>
      <c r="E152" s="13"/>
      <c r="F152" s="14"/>
    </row>
    <row r="153" spans="1:6" s="4" customFormat="1" ht="12.75" hidden="1" x14ac:dyDescent="0.25">
      <c r="A153" s="6" t="s">
        <v>59</v>
      </c>
      <c r="B153" s="8" t="s">
        <v>18</v>
      </c>
      <c r="C153" s="7" t="s">
        <v>250</v>
      </c>
      <c r="D153" s="12"/>
      <c r="E153" s="13"/>
      <c r="F153" s="14"/>
    </row>
    <row r="154" spans="1:6" s="4" customFormat="1" ht="12.75" hidden="1" x14ac:dyDescent="0.25">
      <c r="A154" s="6" t="s">
        <v>59</v>
      </c>
      <c r="B154" s="8" t="s">
        <v>18</v>
      </c>
      <c r="C154" s="7" t="s">
        <v>251</v>
      </c>
      <c r="D154" s="12"/>
      <c r="E154" s="13"/>
      <c r="F154" s="14"/>
    </row>
    <row r="155" spans="1:6" s="4" customFormat="1" ht="12.75" hidden="1" x14ac:dyDescent="0.25">
      <c r="A155" s="6" t="s">
        <v>59</v>
      </c>
      <c r="B155" s="8" t="s">
        <v>18</v>
      </c>
      <c r="C155" s="7" t="s">
        <v>252</v>
      </c>
      <c r="D155" s="12"/>
      <c r="E155" s="13"/>
      <c r="F155" s="14"/>
    </row>
    <row r="156" spans="1:6" s="4" customFormat="1" ht="12.75" hidden="1" x14ac:dyDescent="0.25">
      <c r="A156" s="6" t="s">
        <v>59</v>
      </c>
      <c r="B156" s="8" t="s">
        <v>18</v>
      </c>
      <c r="C156" s="7" t="s">
        <v>253</v>
      </c>
      <c r="D156" s="12"/>
      <c r="E156" s="13"/>
      <c r="F156" s="14"/>
    </row>
    <row r="157" spans="1:6" s="4" customFormat="1" ht="12.75" hidden="1" x14ac:dyDescent="0.25">
      <c r="A157" s="6" t="s">
        <v>59</v>
      </c>
      <c r="B157" s="8" t="s">
        <v>18</v>
      </c>
      <c r="C157" s="7" t="s">
        <v>254</v>
      </c>
      <c r="D157" s="12"/>
      <c r="E157" s="13"/>
      <c r="F157" s="14"/>
    </row>
    <row r="158" spans="1:6" s="4" customFormat="1" ht="12.75" hidden="1" x14ac:dyDescent="0.25">
      <c r="A158" s="6" t="s">
        <v>59</v>
      </c>
      <c r="B158" s="8" t="s">
        <v>18</v>
      </c>
      <c r="C158" s="7" t="s">
        <v>255</v>
      </c>
      <c r="D158" s="12"/>
      <c r="E158" s="13"/>
      <c r="F158" s="14"/>
    </row>
    <row r="159" spans="1:6" s="4" customFormat="1" ht="12.75" hidden="1" x14ac:dyDescent="0.25">
      <c r="A159" s="6" t="s">
        <v>59</v>
      </c>
      <c r="B159" s="8" t="s">
        <v>19</v>
      </c>
      <c r="C159" s="7" t="s">
        <v>256</v>
      </c>
      <c r="D159" s="12"/>
      <c r="E159" s="13"/>
      <c r="F159" s="14"/>
    </row>
    <row r="160" spans="1:6" s="4" customFormat="1" ht="12.75" hidden="1" x14ac:dyDescent="0.25">
      <c r="A160" s="6" t="s">
        <v>59</v>
      </c>
      <c r="B160" s="8" t="s">
        <v>20</v>
      </c>
      <c r="C160" s="7" t="s">
        <v>257</v>
      </c>
      <c r="D160" s="12"/>
      <c r="E160" s="13"/>
      <c r="F160" s="14"/>
    </row>
    <row r="161" spans="1:6" s="4" customFormat="1" ht="12.75" hidden="1" x14ac:dyDescent="0.25">
      <c r="A161" s="6" t="s">
        <v>59</v>
      </c>
      <c r="B161" s="8" t="s">
        <v>20</v>
      </c>
      <c r="C161" s="7" t="s">
        <v>258</v>
      </c>
      <c r="D161" s="12"/>
      <c r="E161" s="13"/>
      <c r="F161" s="14"/>
    </row>
    <row r="162" spans="1:6" s="4" customFormat="1" ht="12.75" hidden="1" x14ac:dyDescent="0.25">
      <c r="A162" s="6" t="s">
        <v>59</v>
      </c>
      <c r="B162" s="8" t="s">
        <v>20</v>
      </c>
      <c r="C162" s="7" t="s">
        <v>259</v>
      </c>
      <c r="D162" s="12"/>
      <c r="E162" s="13"/>
      <c r="F162" s="14"/>
    </row>
    <row r="163" spans="1:6" s="4" customFormat="1" ht="12.75" hidden="1" x14ac:dyDescent="0.25">
      <c r="A163" s="6" t="s">
        <v>59</v>
      </c>
      <c r="B163" s="8" t="s">
        <v>21</v>
      </c>
      <c r="C163" s="7" t="s">
        <v>260</v>
      </c>
      <c r="D163" s="12"/>
      <c r="E163" s="13"/>
      <c r="F163" s="14"/>
    </row>
    <row r="164" spans="1:6" s="4" customFormat="1" ht="12.75" hidden="1" x14ac:dyDescent="0.25">
      <c r="A164" s="6" t="s">
        <v>59</v>
      </c>
      <c r="B164" s="8" t="s">
        <v>21</v>
      </c>
      <c r="C164" s="7" t="s">
        <v>261</v>
      </c>
      <c r="D164" s="12"/>
      <c r="E164" s="13"/>
      <c r="F164" s="14"/>
    </row>
    <row r="165" spans="1:6" s="4" customFormat="1" ht="12.75" hidden="1" x14ac:dyDescent="0.25">
      <c r="A165" s="6" t="s">
        <v>59</v>
      </c>
      <c r="B165" s="8" t="s">
        <v>21</v>
      </c>
      <c r="C165" s="7" t="s">
        <v>262</v>
      </c>
      <c r="D165" s="12"/>
      <c r="E165" s="13"/>
      <c r="F165" s="14"/>
    </row>
    <row r="166" spans="1:6" s="4" customFormat="1" ht="12.75" hidden="1" x14ac:dyDescent="0.25">
      <c r="A166" s="6" t="s">
        <v>59</v>
      </c>
      <c r="B166" s="8" t="s">
        <v>22</v>
      </c>
      <c r="C166" s="7" t="s">
        <v>263</v>
      </c>
      <c r="D166" s="12"/>
      <c r="E166" s="13"/>
      <c r="F166" s="14"/>
    </row>
    <row r="167" spans="1:6" s="4" customFormat="1" ht="12.75" hidden="1" x14ac:dyDescent="0.25">
      <c r="A167" s="6" t="s">
        <v>59</v>
      </c>
      <c r="B167" s="8" t="s">
        <v>22</v>
      </c>
      <c r="C167" s="7" t="s">
        <v>264</v>
      </c>
      <c r="D167" s="12"/>
      <c r="E167" s="13"/>
      <c r="F167" s="14"/>
    </row>
    <row r="168" spans="1:6" s="4" customFormat="1" ht="12.75" hidden="1" x14ac:dyDescent="0.25">
      <c r="A168" s="6" t="s">
        <v>59</v>
      </c>
      <c r="B168" s="8" t="s">
        <v>22</v>
      </c>
      <c r="C168" s="7" t="s">
        <v>265</v>
      </c>
      <c r="D168" s="12"/>
      <c r="E168" s="13"/>
      <c r="F168" s="14"/>
    </row>
    <row r="169" spans="1:6" s="4" customFormat="1" ht="12.75" hidden="1" x14ac:dyDescent="0.25">
      <c r="A169" s="6" t="s">
        <v>59</v>
      </c>
      <c r="B169" s="8" t="s">
        <v>23</v>
      </c>
      <c r="C169" s="7" t="s">
        <v>266</v>
      </c>
      <c r="D169" s="12"/>
      <c r="E169" s="13"/>
      <c r="F169" s="14"/>
    </row>
    <row r="170" spans="1:6" s="4" customFormat="1" ht="12.75" hidden="1" x14ac:dyDescent="0.25">
      <c r="A170" s="6" t="s">
        <v>59</v>
      </c>
      <c r="B170" s="8" t="s">
        <v>24</v>
      </c>
      <c r="C170" s="7" t="s">
        <v>267</v>
      </c>
      <c r="D170" s="12"/>
      <c r="E170" s="13"/>
      <c r="F170" s="14"/>
    </row>
    <row r="171" spans="1:6" s="4" customFormat="1" ht="12.75" hidden="1" x14ac:dyDescent="0.25">
      <c r="A171" s="6" t="s">
        <v>59</v>
      </c>
      <c r="B171" s="8" t="s">
        <v>63</v>
      </c>
      <c r="C171" s="7" t="s">
        <v>268</v>
      </c>
      <c r="D171" s="12"/>
      <c r="E171" s="13"/>
      <c r="F171" s="14"/>
    </row>
    <row r="172" spans="1:6" s="4" customFormat="1" ht="12.75" hidden="1" x14ac:dyDescent="0.25">
      <c r="A172" s="6" t="s">
        <v>59</v>
      </c>
      <c r="B172" s="8" t="s">
        <v>63</v>
      </c>
      <c r="C172" s="7" t="s">
        <v>269</v>
      </c>
      <c r="D172" s="12"/>
      <c r="E172" s="13"/>
      <c r="F172" s="14"/>
    </row>
    <row r="173" spans="1:6" s="4" customFormat="1" ht="12.75" hidden="1" x14ac:dyDescent="0.25">
      <c r="A173" s="6" t="s">
        <v>59</v>
      </c>
      <c r="B173" s="8" t="s">
        <v>25</v>
      </c>
      <c r="C173" s="7" t="s">
        <v>270</v>
      </c>
      <c r="D173" s="12"/>
      <c r="E173" s="13"/>
      <c r="F173" s="14"/>
    </row>
    <row r="174" spans="1:6" s="4" customFormat="1" ht="12.75" hidden="1" x14ac:dyDescent="0.25">
      <c r="A174" s="6" t="s">
        <v>59</v>
      </c>
      <c r="B174" s="8" t="s">
        <v>25</v>
      </c>
      <c r="C174" s="7" t="s">
        <v>271</v>
      </c>
      <c r="D174" s="12"/>
      <c r="E174" s="13"/>
      <c r="F174" s="14"/>
    </row>
    <row r="175" spans="1:6" s="4" customFormat="1" ht="12.75" hidden="1" x14ac:dyDescent="0.25">
      <c r="A175" s="6" t="s">
        <v>59</v>
      </c>
      <c r="B175" s="8" t="s">
        <v>25</v>
      </c>
      <c r="C175" s="7" t="s">
        <v>272</v>
      </c>
      <c r="D175" s="12"/>
      <c r="E175" s="13"/>
      <c r="F175" s="14"/>
    </row>
    <row r="176" spans="1:6" s="4" customFormat="1" ht="12.75" hidden="1" x14ac:dyDescent="0.25">
      <c r="A176" s="6" t="s">
        <v>59</v>
      </c>
      <c r="B176" s="8" t="s">
        <v>25</v>
      </c>
      <c r="C176" s="7" t="s">
        <v>273</v>
      </c>
      <c r="D176" s="12"/>
      <c r="E176" s="13"/>
      <c r="F176" s="14"/>
    </row>
    <row r="177" spans="1:6" s="4" customFormat="1" ht="12.75" hidden="1" x14ac:dyDescent="0.25">
      <c r="A177" s="6" t="s">
        <v>59</v>
      </c>
      <c r="B177" s="8" t="s">
        <v>25</v>
      </c>
      <c r="C177" s="7" t="s">
        <v>274</v>
      </c>
      <c r="D177" s="12"/>
      <c r="E177" s="13"/>
      <c r="F177" s="14"/>
    </row>
    <row r="178" spans="1:6" s="4" customFormat="1" ht="12.75" hidden="1" x14ac:dyDescent="0.25">
      <c r="A178" s="6" t="s">
        <v>59</v>
      </c>
      <c r="B178" s="8" t="s">
        <v>25</v>
      </c>
      <c r="C178" s="7" t="s">
        <v>275</v>
      </c>
      <c r="D178" s="12"/>
      <c r="E178" s="13"/>
      <c r="F178" s="14"/>
    </row>
    <row r="179" spans="1:6" s="4" customFormat="1" ht="12.75" hidden="1" x14ac:dyDescent="0.25">
      <c r="A179" s="6" t="s">
        <v>59</v>
      </c>
      <c r="B179" s="8" t="s">
        <v>25</v>
      </c>
      <c r="C179" s="7" t="s">
        <v>276</v>
      </c>
      <c r="D179" s="12"/>
      <c r="E179" s="13"/>
      <c r="F179" s="14"/>
    </row>
    <row r="180" spans="1:6" s="4" customFormat="1" ht="12.75" hidden="1" x14ac:dyDescent="0.25">
      <c r="A180" s="6" t="s">
        <v>59</v>
      </c>
      <c r="B180" s="8" t="s">
        <v>25</v>
      </c>
      <c r="C180" s="7" t="s">
        <v>277</v>
      </c>
      <c r="D180" s="12"/>
      <c r="E180" s="13"/>
      <c r="F180" s="14"/>
    </row>
    <row r="181" spans="1:6" s="4" customFormat="1" ht="12.75" hidden="1" x14ac:dyDescent="0.25">
      <c r="A181" s="6" t="s">
        <v>59</v>
      </c>
      <c r="B181" s="8" t="s">
        <v>25</v>
      </c>
      <c r="C181" s="7" t="s">
        <v>278</v>
      </c>
      <c r="D181" s="12"/>
      <c r="E181" s="13"/>
      <c r="F181" s="14"/>
    </row>
    <row r="182" spans="1:6" s="4" customFormat="1" ht="12.75" hidden="1" x14ac:dyDescent="0.25">
      <c r="A182" s="6" t="s">
        <v>59</v>
      </c>
      <c r="B182" s="8" t="s">
        <v>25</v>
      </c>
      <c r="C182" s="7" t="s">
        <v>279</v>
      </c>
      <c r="D182" s="12"/>
      <c r="E182" s="13"/>
      <c r="F182" s="14"/>
    </row>
    <row r="183" spans="1:6" s="4" customFormat="1" ht="12.75" hidden="1" x14ac:dyDescent="0.25">
      <c r="A183" s="6" t="s">
        <v>59</v>
      </c>
      <c r="B183" s="8" t="s">
        <v>25</v>
      </c>
      <c r="C183" s="7" t="s">
        <v>280</v>
      </c>
      <c r="D183" s="12"/>
      <c r="E183" s="13"/>
      <c r="F183" s="14"/>
    </row>
    <row r="184" spans="1:6" s="4" customFormat="1" ht="12.75" hidden="1" x14ac:dyDescent="0.25">
      <c r="A184" s="6" t="s">
        <v>59</v>
      </c>
      <c r="B184" s="8" t="s">
        <v>25</v>
      </c>
      <c r="C184" s="7" t="s">
        <v>281</v>
      </c>
      <c r="D184" s="12"/>
      <c r="E184" s="13"/>
      <c r="F184" s="14"/>
    </row>
    <row r="185" spans="1:6" s="4" customFormat="1" ht="12.75" hidden="1" x14ac:dyDescent="0.25">
      <c r="A185" s="6" t="s">
        <v>59</v>
      </c>
      <c r="B185" s="8" t="s">
        <v>25</v>
      </c>
      <c r="C185" s="7" t="s">
        <v>282</v>
      </c>
      <c r="D185" s="12"/>
      <c r="E185" s="13"/>
      <c r="F185" s="14"/>
    </row>
    <row r="186" spans="1:6" s="4" customFormat="1" ht="12.75" hidden="1" x14ac:dyDescent="0.25">
      <c r="A186" s="6" t="s">
        <v>59</v>
      </c>
      <c r="B186" s="8" t="s">
        <v>25</v>
      </c>
      <c r="C186" s="7" t="s">
        <v>283</v>
      </c>
      <c r="D186" s="12"/>
      <c r="E186" s="13"/>
      <c r="F186" s="14"/>
    </row>
    <row r="187" spans="1:6" s="4" customFormat="1" ht="12.75" hidden="1" x14ac:dyDescent="0.25">
      <c r="A187" s="6" t="s">
        <v>59</v>
      </c>
      <c r="B187" s="8" t="s">
        <v>25</v>
      </c>
      <c r="C187" s="7" t="s">
        <v>284</v>
      </c>
      <c r="D187" s="12"/>
      <c r="E187" s="13"/>
      <c r="F187" s="14"/>
    </row>
    <row r="188" spans="1:6" s="4" customFormat="1" ht="12.75" hidden="1" x14ac:dyDescent="0.25">
      <c r="A188" s="6" t="s">
        <v>59</v>
      </c>
      <c r="B188" s="8" t="s">
        <v>64</v>
      </c>
      <c r="C188" s="7" t="s">
        <v>285</v>
      </c>
      <c r="D188" s="12"/>
      <c r="E188" s="13"/>
      <c r="F188" s="14"/>
    </row>
    <row r="189" spans="1:6" s="4" customFormat="1" ht="12.75" hidden="1" x14ac:dyDescent="0.25">
      <c r="A189" s="6" t="s">
        <v>59</v>
      </c>
      <c r="B189" s="8" t="s">
        <v>64</v>
      </c>
      <c r="C189" s="7" t="s">
        <v>286</v>
      </c>
      <c r="D189" s="12"/>
      <c r="E189" s="13"/>
      <c r="F189" s="14"/>
    </row>
    <row r="190" spans="1:6" s="4" customFormat="1" ht="12.75" hidden="1" x14ac:dyDescent="0.25">
      <c r="A190" s="6" t="s">
        <v>59</v>
      </c>
      <c r="B190" s="8" t="s">
        <v>64</v>
      </c>
      <c r="C190" s="7" t="s">
        <v>287</v>
      </c>
      <c r="D190" s="12"/>
      <c r="E190" s="13"/>
      <c r="F190" s="14"/>
    </row>
    <row r="191" spans="1:6" s="4" customFormat="1" ht="12.75" hidden="1" x14ac:dyDescent="0.25">
      <c r="A191" s="6" t="s">
        <v>59</v>
      </c>
      <c r="B191" s="8" t="s">
        <v>64</v>
      </c>
      <c r="C191" s="7" t="s">
        <v>288</v>
      </c>
      <c r="D191" s="12"/>
      <c r="E191" s="13"/>
      <c r="F191" s="14"/>
    </row>
    <row r="192" spans="1:6" s="4" customFormat="1" ht="12.75" hidden="1" x14ac:dyDescent="0.25">
      <c r="A192" s="6" t="s">
        <v>59</v>
      </c>
      <c r="B192" s="8" t="s">
        <v>64</v>
      </c>
      <c r="C192" s="7" t="s">
        <v>289</v>
      </c>
      <c r="D192" s="12"/>
      <c r="E192" s="13"/>
      <c r="F192" s="14"/>
    </row>
    <row r="193" spans="1:6" s="4" customFormat="1" ht="12.75" hidden="1" x14ac:dyDescent="0.25">
      <c r="A193" s="6" t="s">
        <v>59</v>
      </c>
      <c r="B193" s="8" t="s">
        <v>64</v>
      </c>
      <c r="C193" s="7" t="s">
        <v>290</v>
      </c>
      <c r="D193" s="12"/>
      <c r="E193" s="13"/>
      <c r="F193" s="14"/>
    </row>
    <row r="194" spans="1:6" s="4" customFormat="1" ht="12.75" hidden="1" x14ac:dyDescent="0.25">
      <c r="A194" s="6" t="s">
        <v>59</v>
      </c>
      <c r="B194" s="8" t="s">
        <v>65</v>
      </c>
      <c r="C194" s="7" t="s">
        <v>291</v>
      </c>
      <c r="D194" s="12"/>
      <c r="E194" s="13"/>
      <c r="F194" s="14"/>
    </row>
    <row r="195" spans="1:6" s="4" customFormat="1" ht="12.75" hidden="1" x14ac:dyDescent="0.25">
      <c r="A195" s="6" t="s">
        <v>59</v>
      </c>
      <c r="B195" s="8" t="s">
        <v>26</v>
      </c>
      <c r="C195" s="7" t="s">
        <v>292</v>
      </c>
      <c r="D195" s="12"/>
      <c r="E195" s="13"/>
      <c r="F195" s="14"/>
    </row>
    <row r="196" spans="1:6" s="4" customFormat="1" ht="12.75" hidden="1" x14ac:dyDescent="0.25">
      <c r="A196" s="6" t="s">
        <v>59</v>
      </c>
      <c r="B196" s="8" t="s">
        <v>27</v>
      </c>
      <c r="C196" s="7" t="s">
        <v>293</v>
      </c>
      <c r="D196" s="12"/>
      <c r="E196" s="13"/>
      <c r="F196" s="14"/>
    </row>
    <row r="197" spans="1:6" s="4" customFormat="1" ht="12.75" hidden="1" x14ac:dyDescent="0.25">
      <c r="A197" s="6" t="s">
        <v>59</v>
      </c>
      <c r="B197" s="8" t="s">
        <v>28</v>
      </c>
      <c r="C197" s="7" t="s">
        <v>294</v>
      </c>
      <c r="D197" s="12"/>
      <c r="E197" s="13"/>
      <c r="F197" s="14"/>
    </row>
    <row r="198" spans="1:6" s="4" customFormat="1" ht="12.75" hidden="1" x14ac:dyDescent="0.25">
      <c r="A198" s="6" t="s">
        <v>59</v>
      </c>
      <c r="B198" s="8" t="s">
        <v>28</v>
      </c>
      <c r="C198" s="7" t="s">
        <v>295</v>
      </c>
      <c r="D198" s="12"/>
      <c r="E198" s="13"/>
      <c r="F198" s="14"/>
    </row>
    <row r="199" spans="1:6" s="4" customFormat="1" ht="12.75" hidden="1" x14ac:dyDescent="0.25">
      <c r="A199" s="6" t="s">
        <v>59</v>
      </c>
      <c r="B199" s="8" t="s">
        <v>28</v>
      </c>
      <c r="C199" s="7" t="s">
        <v>296</v>
      </c>
      <c r="D199" s="12"/>
      <c r="E199" s="13"/>
      <c r="F199" s="14"/>
    </row>
    <row r="200" spans="1:6" s="4" customFormat="1" ht="12.75" hidden="1" x14ac:dyDescent="0.25">
      <c r="A200" s="6" t="s">
        <v>59</v>
      </c>
      <c r="B200" s="8" t="s">
        <v>28</v>
      </c>
      <c r="C200" s="7" t="s">
        <v>297</v>
      </c>
      <c r="D200" s="12"/>
      <c r="E200" s="13"/>
      <c r="F200" s="14"/>
    </row>
    <row r="201" spans="1:6" s="4" customFormat="1" ht="12.75" hidden="1" x14ac:dyDescent="0.25">
      <c r="A201" s="6" t="s">
        <v>59</v>
      </c>
      <c r="B201" s="8" t="s">
        <v>28</v>
      </c>
      <c r="C201" s="7" t="s">
        <v>298</v>
      </c>
      <c r="D201" s="12"/>
      <c r="E201" s="13"/>
      <c r="F201" s="14"/>
    </row>
    <row r="202" spans="1:6" s="4" customFormat="1" ht="12.75" hidden="1" x14ac:dyDescent="0.25">
      <c r="A202" s="6" t="s">
        <v>59</v>
      </c>
      <c r="B202" s="8" t="s">
        <v>28</v>
      </c>
      <c r="C202" s="7" t="s">
        <v>299</v>
      </c>
      <c r="D202" s="12"/>
      <c r="E202" s="13"/>
      <c r="F202" s="14"/>
    </row>
    <row r="203" spans="1:6" s="4" customFormat="1" ht="12.75" hidden="1" x14ac:dyDescent="0.25">
      <c r="A203" s="6" t="s">
        <v>59</v>
      </c>
      <c r="B203" s="8" t="s">
        <v>28</v>
      </c>
      <c r="C203" s="7" t="s">
        <v>300</v>
      </c>
      <c r="D203" s="12"/>
      <c r="E203" s="13"/>
      <c r="F203" s="14"/>
    </row>
    <row r="204" spans="1:6" s="4" customFormat="1" ht="12.75" hidden="1" x14ac:dyDescent="0.25">
      <c r="A204" s="6" t="s">
        <v>59</v>
      </c>
      <c r="B204" s="8" t="s">
        <v>28</v>
      </c>
      <c r="C204" s="7" t="s">
        <v>301</v>
      </c>
      <c r="D204" s="12"/>
      <c r="E204" s="13"/>
      <c r="F204" s="14"/>
    </row>
    <row r="205" spans="1:6" s="4" customFormat="1" ht="12.75" hidden="1" x14ac:dyDescent="0.25">
      <c r="A205" s="6" t="s">
        <v>59</v>
      </c>
      <c r="B205" s="8" t="s">
        <v>28</v>
      </c>
      <c r="C205" s="7" t="s">
        <v>302</v>
      </c>
      <c r="D205" s="12"/>
      <c r="E205" s="13"/>
      <c r="F205" s="14"/>
    </row>
    <row r="206" spans="1:6" s="4" customFormat="1" ht="12.75" hidden="1" x14ac:dyDescent="0.25">
      <c r="A206" s="6" t="s">
        <v>59</v>
      </c>
      <c r="B206" s="8" t="s">
        <v>28</v>
      </c>
      <c r="C206" s="7" t="s">
        <v>303</v>
      </c>
      <c r="D206" s="12"/>
      <c r="E206" s="13"/>
      <c r="F206" s="14"/>
    </row>
    <row r="207" spans="1:6" s="4" customFormat="1" ht="12.75" hidden="1" x14ac:dyDescent="0.25">
      <c r="A207" s="6" t="s">
        <v>59</v>
      </c>
      <c r="B207" s="8" t="s">
        <v>28</v>
      </c>
      <c r="C207" s="7" t="s">
        <v>304</v>
      </c>
      <c r="D207" s="12"/>
      <c r="E207" s="13"/>
      <c r="F207" s="14"/>
    </row>
    <row r="208" spans="1:6" s="4" customFormat="1" ht="12.75" hidden="1" x14ac:dyDescent="0.25">
      <c r="A208" s="6" t="s">
        <v>59</v>
      </c>
      <c r="B208" s="8" t="s">
        <v>28</v>
      </c>
      <c r="C208" s="7" t="s">
        <v>305</v>
      </c>
      <c r="D208" s="12"/>
      <c r="E208" s="13"/>
      <c r="F208" s="14"/>
    </row>
    <row r="209" spans="1:6" s="4" customFormat="1" ht="12.75" hidden="1" x14ac:dyDescent="0.25">
      <c r="A209" s="6" t="s">
        <v>59</v>
      </c>
      <c r="B209" s="8" t="s">
        <v>28</v>
      </c>
      <c r="C209" s="7" t="s">
        <v>306</v>
      </c>
      <c r="D209" s="12"/>
      <c r="E209" s="13"/>
      <c r="F209" s="14"/>
    </row>
    <row r="210" spans="1:6" s="4" customFormat="1" ht="12.75" hidden="1" x14ac:dyDescent="0.25">
      <c r="A210" s="6" t="s">
        <v>59</v>
      </c>
      <c r="B210" s="8" t="s">
        <v>28</v>
      </c>
      <c r="C210" s="7" t="s">
        <v>307</v>
      </c>
      <c r="D210" s="12"/>
      <c r="E210" s="13"/>
      <c r="F210" s="14"/>
    </row>
    <row r="211" spans="1:6" s="4" customFormat="1" ht="12.75" hidden="1" x14ac:dyDescent="0.25">
      <c r="A211" s="6" t="s">
        <v>59</v>
      </c>
      <c r="B211" s="8" t="s">
        <v>28</v>
      </c>
      <c r="C211" s="7" t="s">
        <v>308</v>
      </c>
      <c r="D211" s="12"/>
      <c r="E211" s="13"/>
      <c r="F211" s="14"/>
    </row>
    <row r="212" spans="1:6" s="4" customFormat="1" ht="12.75" hidden="1" x14ac:dyDescent="0.25">
      <c r="A212" s="6" t="s">
        <v>59</v>
      </c>
      <c r="B212" s="8" t="s">
        <v>29</v>
      </c>
      <c r="C212" s="7" t="s">
        <v>309</v>
      </c>
      <c r="D212" s="12"/>
      <c r="E212" s="13"/>
      <c r="F212" s="14"/>
    </row>
    <row r="213" spans="1:6" s="4" customFormat="1" ht="12.75" hidden="1" x14ac:dyDescent="0.25">
      <c r="A213" s="6" t="s">
        <v>59</v>
      </c>
      <c r="B213" s="8" t="s">
        <v>29</v>
      </c>
      <c r="C213" s="7" t="s">
        <v>310</v>
      </c>
      <c r="D213" s="12"/>
      <c r="E213" s="13"/>
      <c r="F213" s="14"/>
    </row>
    <row r="214" spans="1:6" s="4" customFormat="1" ht="12.75" hidden="1" x14ac:dyDescent="0.25">
      <c r="A214" s="6" t="s">
        <v>59</v>
      </c>
      <c r="B214" s="8" t="s">
        <v>29</v>
      </c>
      <c r="C214" s="7" t="s">
        <v>311</v>
      </c>
      <c r="D214" s="12"/>
      <c r="E214" s="13"/>
      <c r="F214" s="14"/>
    </row>
    <row r="215" spans="1:6" s="4" customFormat="1" ht="12.75" hidden="1" x14ac:dyDescent="0.25">
      <c r="A215" s="6" t="s">
        <v>59</v>
      </c>
      <c r="B215" s="8" t="s">
        <v>66</v>
      </c>
      <c r="C215" s="7" t="s">
        <v>312</v>
      </c>
      <c r="D215" s="12"/>
      <c r="E215" s="13"/>
      <c r="F215" s="14"/>
    </row>
    <row r="216" spans="1:6" s="4" customFormat="1" ht="12.75" hidden="1" x14ac:dyDescent="0.25">
      <c r="A216" s="6" t="s">
        <v>59</v>
      </c>
      <c r="B216" s="8" t="s">
        <v>31</v>
      </c>
      <c r="C216" s="7" t="s">
        <v>313</v>
      </c>
      <c r="D216" s="12"/>
      <c r="E216" s="13"/>
      <c r="F216" s="14"/>
    </row>
    <row r="217" spans="1:6" s="4" customFormat="1" ht="12.75" hidden="1" x14ac:dyDescent="0.25">
      <c r="A217" s="6" t="s">
        <v>59</v>
      </c>
      <c r="B217" s="8" t="s">
        <v>32</v>
      </c>
      <c r="C217" s="7" t="s">
        <v>314</v>
      </c>
      <c r="D217" s="12"/>
      <c r="E217" s="13"/>
      <c r="F217" s="14"/>
    </row>
    <row r="218" spans="1:6" s="4" customFormat="1" ht="12.75" hidden="1" x14ac:dyDescent="0.25">
      <c r="A218" s="6" t="s">
        <v>59</v>
      </c>
      <c r="B218" s="8" t="s">
        <v>33</v>
      </c>
      <c r="C218" s="7" t="s">
        <v>315</v>
      </c>
      <c r="D218" s="12"/>
      <c r="E218" s="13"/>
      <c r="F218" s="14"/>
    </row>
    <row r="219" spans="1:6" s="4" customFormat="1" ht="12.75" hidden="1" x14ac:dyDescent="0.25">
      <c r="A219" s="6" t="s">
        <v>59</v>
      </c>
      <c r="B219" s="8" t="s">
        <v>34</v>
      </c>
      <c r="C219" s="7" t="s">
        <v>316</v>
      </c>
      <c r="D219" s="12"/>
      <c r="E219" s="13"/>
      <c r="F219" s="14"/>
    </row>
    <row r="220" spans="1:6" s="4" customFormat="1" ht="12.75" hidden="1" x14ac:dyDescent="0.25">
      <c r="A220" s="6" t="s">
        <v>59</v>
      </c>
      <c r="B220" s="8" t="s">
        <v>35</v>
      </c>
      <c r="C220" s="7" t="s">
        <v>317</v>
      </c>
      <c r="D220" s="12"/>
      <c r="E220" s="13"/>
      <c r="F220" s="14"/>
    </row>
    <row r="221" spans="1:6" s="4" customFormat="1" ht="12.75" hidden="1" x14ac:dyDescent="0.25">
      <c r="A221" s="6" t="s">
        <v>59</v>
      </c>
      <c r="B221" s="8" t="s">
        <v>35</v>
      </c>
      <c r="C221" s="7" t="s">
        <v>318</v>
      </c>
      <c r="D221" s="12"/>
      <c r="E221" s="13"/>
      <c r="F221" s="14"/>
    </row>
    <row r="222" spans="1:6" s="4" customFormat="1" ht="12.75" hidden="1" x14ac:dyDescent="0.25">
      <c r="A222" s="6" t="s">
        <v>59</v>
      </c>
      <c r="B222" s="8" t="s">
        <v>35</v>
      </c>
      <c r="C222" s="7" t="s">
        <v>319</v>
      </c>
      <c r="D222" s="12"/>
      <c r="E222" s="13"/>
      <c r="F222" s="14"/>
    </row>
    <row r="223" spans="1:6" s="4" customFormat="1" ht="12.75" hidden="1" x14ac:dyDescent="0.25">
      <c r="A223" s="6" t="s">
        <v>59</v>
      </c>
      <c r="B223" s="8" t="s">
        <v>35</v>
      </c>
      <c r="C223" s="7" t="s">
        <v>320</v>
      </c>
      <c r="D223" s="12"/>
      <c r="E223" s="13"/>
      <c r="F223" s="14"/>
    </row>
    <row r="224" spans="1:6" s="4" customFormat="1" ht="12.75" hidden="1" x14ac:dyDescent="0.25">
      <c r="A224" s="6" t="s">
        <v>59</v>
      </c>
      <c r="B224" s="8" t="s">
        <v>36</v>
      </c>
      <c r="C224" s="7" t="s">
        <v>321</v>
      </c>
      <c r="D224" s="12"/>
      <c r="E224" s="13"/>
      <c r="F224" s="14"/>
    </row>
    <row r="225" spans="1:6" s="4" customFormat="1" ht="12.75" hidden="1" x14ac:dyDescent="0.25">
      <c r="A225" s="6" t="s">
        <v>59</v>
      </c>
      <c r="B225" s="8" t="s">
        <v>36</v>
      </c>
      <c r="C225" s="7" t="s">
        <v>322</v>
      </c>
      <c r="D225" s="12"/>
      <c r="E225" s="13"/>
      <c r="F225" s="14"/>
    </row>
    <row r="226" spans="1:6" s="4" customFormat="1" ht="12.75" hidden="1" x14ac:dyDescent="0.25">
      <c r="A226" s="6" t="s">
        <v>59</v>
      </c>
      <c r="B226" s="8" t="s">
        <v>37</v>
      </c>
      <c r="C226" s="7" t="s">
        <v>323</v>
      </c>
      <c r="D226" s="12"/>
      <c r="E226" s="13"/>
      <c r="F226" s="14"/>
    </row>
    <row r="227" spans="1:6" s="4" customFormat="1" ht="12.75" hidden="1" x14ac:dyDescent="0.25">
      <c r="A227" s="6" t="s">
        <v>59</v>
      </c>
      <c r="B227" s="8" t="s">
        <v>37</v>
      </c>
      <c r="C227" s="7" t="s">
        <v>324</v>
      </c>
      <c r="D227" s="12"/>
      <c r="E227" s="13"/>
      <c r="F227" s="14"/>
    </row>
    <row r="228" spans="1:6" s="4" customFormat="1" ht="12.75" hidden="1" x14ac:dyDescent="0.25">
      <c r="A228" s="6" t="s">
        <v>59</v>
      </c>
      <c r="B228" s="8" t="s">
        <v>37</v>
      </c>
      <c r="C228" s="7" t="s">
        <v>325</v>
      </c>
      <c r="D228" s="12"/>
      <c r="E228" s="13"/>
      <c r="F228" s="14"/>
    </row>
    <row r="229" spans="1:6" s="4" customFormat="1" ht="12.75" hidden="1" x14ac:dyDescent="0.25">
      <c r="A229" s="6" t="s">
        <v>59</v>
      </c>
      <c r="B229" s="8" t="s">
        <v>37</v>
      </c>
      <c r="C229" s="7" t="s">
        <v>326</v>
      </c>
      <c r="D229" s="12"/>
      <c r="E229" s="13"/>
      <c r="F229" s="14"/>
    </row>
    <row r="230" spans="1:6" s="4" customFormat="1" ht="12.75" hidden="1" x14ac:dyDescent="0.25">
      <c r="A230" s="6" t="s">
        <v>59</v>
      </c>
      <c r="B230" s="8" t="s">
        <v>37</v>
      </c>
      <c r="C230" s="7" t="s">
        <v>327</v>
      </c>
      <c r="D230" s="12"/>
      <c r="E230" s="13"/>
      <c r="F230" s="14"/>
    </row>
    <row r="231" spans="1:6" s="4" customFormat="1" ht="12.75" hidden="1" x14ac:dyDescent="0.25">
      <c r="A231" s="6" t="s">
        <v>59</v>
      </c>
      <c r="B231" s="8" t="s">
        <v>37</v>
      </c>
      <c r="C231" s="7" t="s">
        <v>328</v>
      </c>
      <c r="D231" s="12"/>
      <c r="E231" s="13"/>
      <c r="F231" s="14"/>
    </row>
    <row r="232" spans="1:6" s="4" customFormat="1" ht="12.75" hidden="1" x14ac:dyDescent="0.25">
      <c r="A232" s="6" t="s">
        <v>59</v>
      </c>
      <c r="B232" s="8" t="s">
        <v>37</v>
      </c>
      <c r="C232" s="7" t="s">
        <v>329</v>
      </c>
      <c r="D232" s="12"/>
      <c r="E232" s="13"/>
      <c r="F232" s="14"/>
    </row>
    <row r="233" spans="1:6" s="4" customFormat="1" ht="12.75" hidden="1" x14ac:dyDescent="0.25">
      <c r="A233" s="6" t="s">
        <v>59</v>
      </c>
      <c r="B233" s="8" t="s">
        <v>37</v>
      </c>
      <c r="C233" s="7" t="s">
        <v>330</v>
      </c>
      <c r="D233" s="12"/>
      <c r="E233" s="13"/>
      <c r="F233" s="14"/>
    </row>
    <row r="234" spans="1:6" s="4" customFormat="1" ht="12.75" hidden="1" x14ac:dyDescent="0.25">
      <c r="A234" s="6" t="s">
        <v>59</v>
      </c>
      <c r="B234" s="8" t="s">
        <v>37</v>
      </c>
      <c r="C234" s="7" t="s">
        <v>331</v>
      </c>
      <c r="D234" s="12"/>
      <c r="E234" s="13"/>
      <c r="F234" s="14"/>
    </row>
    <row r="235" spans="1:6" s="4" customFormat="1" ht="12.75" hidden="1" x14ac:dyDescent="0.25">
      <c r="A235" s="6" t="s">
        <v>59</v>
      </c>
      <c r="B235" s="8" t="s">
        <v>37</v>
      </c>
      <c r="C235" s="7" t="s">
        <v>332</v>
      </c>
      <c r="D235" s="12"/>
      <c r="E235" s="13"/>
      <c r="F235" s="14"/>
    </row>
    <row r="236" spans="1:6" s="4" customFormat="1" ht="12.75" hidden="1" x14ac:dyDescent="0.25">
      <c r="A236" s="6" t="s">
        <v>59</v>
      </c>
      <c r="B236" s="8" t="s">
        <v>37</v>
      </c>
      <c r="C236" s="7" t="s">
        <v>333</v>
      </c>
      <c r="D236" s="12"/>
      <c r="E236" s="13"/>
      <c r="F236" s="14"/>
    </row>
    <row r="237" spans="1:6" s="4" customFormat="1" ht="12.75" hidden="1" x14ac:dyDescent="0.25">
      <c r="A237" s="6" t="s">
        <v>59</v>
      </c>
      <c r="B237" s="8" t="s">
        <v>37</v>
      </c>
      <c r="C237" s="7" t="s">
        <v>334</v>
      </c>
      <c r="D237" s="12"/>
      <c r="E237" s="13"/>
      <c r="F237" s="14"/>
    </row>
    <row r="238" spans="1:6" s="4" customFormat="1" ht="12.75" hidden="1" x14ac:dyDescent="0.25">
      <c r="A238" s="6" t="s">
        <v>59</v>
      </c>
      <c r="B238" s="8" t="s">
        <v>37</v>
      </c>
      <c r="C238" s="7" t="s">
        <v>335</v>
      </c>
      <c r="D238" s="12"/>
      <c r="E238" s="13"/>
      <c r="F238" s="14"/>
    </row>
    <row r="239" spans="1:6" s="4" customFormat="1" ht="12.75" hidden="1" x14ac:dyDescent="0.25">
      <c r="A239" s="6" t="s">
        <v>59</v>
      </c>
      <c r="B239" s="8" t="s">
        <v>37</v>
      </c>
      <c r="C239" s="7" t="s">
        <v>336</v>
      </c>
      <c r="D239" s="12"/>
      <c r="E239" s="13"/>
      <c r="F239" s="14"/>
    </row>
    <row r="240" spans="1:6" s="4" customFormat="1" ht="12.75" hidden="1" x14ac:dyDescent="0.25">
      <c r="A240" s="6" t="s">
        <v>59</v>
      </c>
      <c r="B240" s="8" t="s">
        <v>37</v>
      </c>
      <c r="C240" s="7" t="s">
        <v>337</v>
      </c>
      <c r="D240" s="12"/>
      <c r="E240" s="13"/>
      <c r="F240" s="14"/>
    </row>
    <row r="241" spans="1:6" s="4" customFormat="1" ht="12.75" hidden="1" x14ac:dyDescent="0.25">
      <c r="A241" s="6" t="s">
        <v>59</v>
      </c>
      <c r="B241" s="8" t="s">
        <v>67</v>
      </c>
      <c r="C241" s="7" t="s">
        <v>338</v>
      </c>
      <c r="D241" s="12"/>
      <c r="E241" s="13"/>
      <c r="F241" s="14"/>
    </row>
    <row r="242" spans="1:6" s="4" customFormat="1" ht="12.75" hidden="1" x14ac:dyDescent="0.25">
      <c r="A242" s="6" t="s">
        <v>59</v>
      </c>
      <c r="B242" s="8" t="s">
        <v>38</v>
      </c>
      <c r="C242" s="7" t="s">
        <v>339</v>
      </c>
      <c r="D242" s="12"/>
      <c r="E242" s="13"/>
      <c r="F242" s="14"/>
    </row>
    <row r="243" spans="1:6" s="4" customFormat="1" ht="12.75" hidden="1" x14ac:dyDescent="0.25">
      <c r="A243" s="6" t="s">
        <v>59</v>
      </c>
      <c r="B243" s="8" t="s">
        <v>39</v>
      </c>
      <c r="C243" s="7" t="s">
        <v>340</v>
      </c>
      <c r="D243" s="12"/>
      <c r="E243" s="13"/>
      <c r="F243" s="14"/>
    </row>
    <row r="244" spans="1:6" s="4" customFormat="1" ht="12.75" hidden="1" x14ac:dyDescent="0.25">
      <c r="A244" s="6" t="s">
        <v>59</v>
      </c>
      <c r="B244" s="8" t="s">
        <v>39</v>
      </c>
      <c r="C244" s="7" t="s">
        <v>341</v>
      </c>
      <c r="D244" s="12"/>
      <c r="E244" s="13"/>
      <c r="F244" s="14"/>
    </row>
    <row r="245" spans="1:6" s="4" customFormat="1" ht="12.75" hidden="1" x14ac:dyDescent="0.25">
      <c r="A245" s="6" t="s">
        <v>59</v>
      </c>
      <c r="B245" s="8" t="s">
        <v>39</v>
      </c>
      <c r="C245" s="7" t="s">
        <v>342</v>
      </c>
      <c r="D245" s="12"/>
      <c r="E245" s="13"/>
      <c r="F245" s="14"/>
    </row>
    <row r="246" spans="1:6" s="4" customFormat="1" ht="12.75" hidden="1" x14ac:dyDescent="0.25">
      <c r="A246" s="6" t="s">
        <v>59</v>
      </c>
      <c r="B246" s="8" t="s">
        <v>39</v>
      </c>
      <c r="C246" s="7" t="s">
        <v>343</v>
      </c>
      <c r="D246" s="12"/>
      <c r="E246" s="13"/>
      <c r="F246" s="14"/>
    </row>
    <row r="247" spans="1:6" s="4" customFormat="1" ht="12.75" hidden="1" x14ac:dyDescent="0.25">
      <c r="A247" s="6" t="s">
        <v>59</v>
      </c>
      <c r="B247" s="8" t="s">
        <v>39</v>
      </c>
      <c r="C247" s="7" t="s">
        <v>344</v>
      </c>
      <c r="D247" s="12"/>
      <c r="E247" s="13"/>
      <c r="F247" s="14"/>
    </row>
    <row r="248" spans="1:6" s="4" customFormat="1" ht="12.75" hidden="1" x14ac:dyDescent="0.25">
      <c r="A248" s="6" t="s">
        <v>59</v>
      </c>
      <c r="B248" s="8" t="s">
        <v>39</v>
      </c>
      <c r="C248" s="7" t="s">
        <v>345</v>
      </c>
      <c r="D248" s="12"/>
      <c r="E248" s="13"/>
      <c r="F248" s="14"/>
    </row>
    <row r="249" spans="1:6" s="4" customFormat="1" ht="12.75" hidden="1" x14ac:dyDescent="0.25">
      <c r="A249" s="6" t="s">
        <v>59</v>
      </c>
      <c r="B249" s="8" t="s">
        <v>39</v>
      </c>
      <c r="C249" s="7" t="s">
        <v>346</v>
      </c>
      <c r="D249" s="12"/>
      <c r="E249" s="13"/>
      <c r="F249" s="14"/>
    </row>
    <row r="250" spans="1:6" s="4" customFormat="1" ht="12.75" hidden="1" x14ac:dyDescent="0.25">
      <c r="A250" s="6" t="s">
        <v>59</v>
      </c>
      <c r="B250" s="8" t="s">
        <v>39</v>
      </c>
      <c r="C250" s="7" t="s">
        <v>347</v>
      </c>
      <c r="D250" s="12"/>
      <c r="E250" s="13"/>
      <c r="F250" s="14"/>
    </row>
    <row r="251" spans="1:6" s="4" customFormat="1" ht="12.75" hidden="1" x14ac:dyDescent="0.25">
      <c r="A251" s="6" t="s">
        <v>59</v>
      </c>
      <c r="B251" s="8" t="s">
        <v>39</v>
      </c>
      <c r="C251" s="7" t="s">
        <v>348</v>
      </c>
      <c r="D251" s="12"/>
      <c r="E251" s="13"/>
      <c r="F251" s="14"/>
    </row>
    <row r="252" spans="1:6" s="4" customFormat="1" ht="12.75" hidden="1" x14ac:dyDescent="0.25">
      <c r="A252" s="6" t="s">
        <v>59</v>
      </c>
      <c r="B252" s="8" t="s">
        <v>39</v>
      </c>
      <c r="C252" s="7" t="s">
        <v>349</v>
      </c>
      <c r="D252" s="12"/>
      <c r="E252" s="13"/>
      <c r="F252" s="14"/>
    </row>
    <row r="253" spans="1:6" s="4" customFormat="1" ht="12.75" hidden="1" x14ac:dyDescent="0.25">
      <c r="A253" s="6" t="s">
        <v>59</v>
      </c>
      <c r="B253" s="8" t="s">
        <v>39</v>
      </c>
      <c r="C253" s="7" t="s">
        <v>350</v>
      </c>
      <c r="D253" s="12"/>
      <c r="E253" s="13"/>
      <c r="F253" s="14"/>
    </row>
    <row r="254" spans="1:6" s="4" customFormat="1" ht="12.75" hidden="1" x14ac:dyDescent="0.25">
      <c r="A254" s="6" t="s">
        <v>59</v>
      </c>
      <c r="B254" s="8" t="s">
        <v>39</v>
      </c>
      <c r="C254" s="7" t="s">
        <v>351</v>
      </c>
      <c r="D254" s="12"/>
      <c r="E254" s="13"/>
      <c r="F254" s="14"/>
    </row>
    <row r="255" spans="1:6" s="4" customFormat="1" ht="12.75" hidden="1" x14ac:dyDescent="0.25">
      <c r="A255" s="6" t="s">
        <v>59</v>
      </c>
      <c r="B255" s="8" t="s">
        <v>39</v>
      </c>
      <c r="C255" s="7" t="s">
        <v>352</v>
      </c>
      <c r="D255" s="12"/>
      <c r="E255" s="13"/>
      <c r="F255" s="14"/>
    </row>
    <row r="256" spans="1:6" s="4" customFormat="1" ht="12.75" hidden="1" x14ac:dyDescent="0.25">
      <c r="A256" s="6" t="s">
        <v>59</v>
      </c>
      <c r="B256" s="8" t="s">
        <v>39</v>
      </c>
      <c r="C256" s="7" t="s">
        <v>353</v>
      </c>
      <c r="D256" s="12"/>
      <c r="E256" s="13"/>
      <c r="F256" s="14"/>
    </row>
    <row r="257" spans="1:6" s="4" customFormat="1" ht="12.75" hidden="1" x14ac:dyDescent="0.25">
      <c r="A257" s="6" t="s">
        <v>59</v>
      </c>
      <c r="B257" s="8" t="s">
        <v>39</v>
      </c>
      <c r="C257" s="7" t="s">
        <v>354</v>
      </c>
      <c r="D257" s="12"/>
      <c r="E257" s="13"/>
      <c r="F257" s="14"/>
    </row>
    <row r="258" spans="1:6" s="4" customFormat="1" ht="25.5" hidden="1" x14ac:dyDescent="0.25">
      <c r="A258" s="6" t="s">
        <v>59</v>
      </c>
      <c r="B258" s="8" t="s">
        <v>40</v>
      </c>
      <c r="C258" s="7" t="s">
        <v>355</v>
      </c>
      <c r="D258" s="12"/>
      <c r="E258" s="13"/>
      <c r="F258" s="14"/>
    </row>
    <row r="259" spans="1:6" s="4" customFormat="1" ht="25.5" hidden="1" x14ac:dyDescent="0.25">
      <c r="A259" s="6" t="s">
        <v>59</v>
      </c>
      <c r="B259" s="8" t="s">
        <v>40</v>
      </c>
      <c r="C259" s="7" t="s">
        <v>356</v>
      </c>
      <c r="D259" s="12"/>
      <c r="E259" s="13"/>
      <c r="F259" s="14"/>
    </row>
    <row r="260" spans="1:6" s="4" customFormat="1" ht="25.5" hidden="1" x14ac:dyDescent="0.25">
      <c r="A260" s="6" t="s">
        <v>59</v>
      </c>
      <c r="B260" s="8" t="s">
        <v>41</v>
      </c>
      <c r="C260" s="7" t="s">
        <v>357</v>
      </c>
      <c r="D260" s="12"/>
      <c r="E260" s="13"/>
      <c r="F260" s="14"/>
    </row>
    <row r="261" spans="1:6" s="4" customFormat="1" ht="25.5" hidden="1" x14ac:dyDescent="0.25">
      <c r="A261" s="6" t="s">
        <v>59</v>
      </c>
      <c r="B261" s="8" t="s">
        <v>41</v>
      </c>
      <c r="C261" s="7" t="s">
        <v>358</v>
      </c>
      <c r="D261" s="12"/>
      <c r="E261" s="13"/>
      <c r="F261" s="14"/>
    </row>
    <row r="262" spans="1:6" s="4" customFormat="1" ht="25.5" hidden="1" x14ac:dyDescent="0.25">
      <c r="A262" s="6" t="s">
        <v>59</v>
      </c>
      <c r="B262" s="8" t="s">
        <v>41</v>
      </c>
      <c r="C262" s="7" t="s">
        <v>359</v>
      </c>
      <c r="D262" s="12"/>
      <c r="E262" s="13"/>
      <c r="F262" s="14"/>
    </row>
    <row r="263" spans="1:6" s="4" customFormat="1" ht="25.5" hidden="1" x14ac:dyDescent="0.25">
      <c r="A263" s="6" t="s">
        <v>59</v>
      </c>
      <c r="B263" s="8" t="s">
        <v>41</v>
      </c>
      <c r="C263" s="7" t="s">
        <v>360</v>
      </c>
      <c r="D263" s="12"/>
      <c r="E263" s="13"/>
      <c r="F263" s="14"/>
    </row>
    <row r="264" spans="1:6" s="4" customFormat="1" ht="12.75" hidden="1" x14ac:dyDescent="0.25">
      <c r="A264" s="6" t="s">
        <v>59</v>
      </c>
      <c r="B264" s="8" t="s">
        <v>42</v>
      </c>
      <c r="C264" s="7" t="s">
        <v>361</v>
      </c>
      <c r="D264" s="12"/>
      <c r="E264" s="13"/>
      <c r="F264" s="14"/>
    </row>
    <row r="265" spans="1:6" s="4" customFormat="1" ht="12.75" hidden="1" x14ac:dyDescent="0.25">
      <c r="A265" s="6" t="s">
        <v>59</v>
      </c>
      <c r="B265" s="8" t="s">
        <v>42</v>
      </c>
      <c r="C265" s="7" t="s">
        <v>362</v>
      </c>
      <c r="D265" s="12"/>
      <c r="E265" s="13"/>
      <c r="F265" s="14"/>
    </row>
    <row r="266" spans="1:6" s="4" customFormat="1" ht="12.75" hidden="1" x14ac:dyDescent="0.25">
      <c r="A266" s="6" t="s">
        <v>59</v>
      </c>
      <c r="B266" s="8" t="s">
        <v>42</v>
      </c>
      <c r="C266" s="7" t="s">
        <v>363</v>
      </c>
      <c r="D266" s="12"/>
      <c r="E266" s="13"/>
      <c r="F266" s="14"/>
    </row>
    <row r="267" spans="1:6" s="4" customFormat="1" ht="12.75" hidden="1" x14ac:dyDescent="0.25">
      <c r="A267" s="6" t="s">
        <v>59</v>
      </c>
      <c r="B267" s="8" t="s">
        <v>42</v>
      </c>
      <c r="C267" s="7" t="s">
        <v>364</v>
      </c>
      <c r="D267" s="12"/>
      <c r="E267" s="13"/>
      <c r="F267" s="14"/>
    </row>
    <row r="268" spans="1:6" s="4" customFormat="1" ht="12.75" hidden="1" x14ac:dyDescent="0.25">
      <c r="A268" s="6" t="s">
        <v>59</v>
      </c>
      <c r="B268" s="8" t="s">
        <v>42</v>
      </c>
      <c r="C268" s="7" t="s">
        <v>365</v>
      </c>
      <c r="D268" s="12"/>
      <c r="E268" s="13"/>
      <c r="F268" s="14"/>
    </row>
    <row r="269" spans="1:6" s="4" customFormat="1" ht="12.75" hidden="1" x14ac:dyDescent="0.25">
      <c r="A269" s="6" t="s">
        <v>59</v>
      </c>
      <c r="B269" s="8" t="s">
        <v>42</v>
      </c>
      <c r="C269" s="7" t="s">
        <v>366</v>
      </c>
      <c r="D269" s="12"/>
      <c r="E269" s="13"/>
      <c r="F269" s="14"/>
    </row>
    <row r="270" spans="1:6" s="4" customFormat="1" ht="12.75" hidden="1" x14ac:dyDescent="0.25">
      <c r="A270" s="6" t="s">
        <v>59</v>
      </c>
      <c r="B270" s="8" t="s">
        <v>42</v>
      </c>
      <c r="C270" s="7" t="s">
        <v>367</v>
      </c>
      <c r="D270" s="12"/>
      <c r="E270" s="13"/>
      <c r="F270" s="14"/>
    </row>
    <row r="271" spans="1:6" s="4" customFormat="1" ht="12.75" hidden="1" x14ac:dyDescent="0.25">
      <c r="A271" s="6" t="s">
        <v>59</v>
      </c>
      <c r="B271" s="8" t="s">
        <v>42</v>
      </c>
      <c r="C271" s="7" t="s">
        <v>368</v>
      </c>
      <c r="D271" s="12"/>
      <c r="E271" s="13"/>
      <c r="F271" s="14"/>
    </row>
    <row r="272" spans="1:6" s="4" customFormat="1" ht="12.75" hidden="1" x14ac:dyDescent="0.25">
      <c r="A272" s="6" t="s">
        <v>59</v>
      </c>
      <c r="B272" s="8" t="s">
        <v>68</v>
      </c>
      <c r="C272" s="7" t="s">
        <v>369</v>
      </c>
      <c r="D272" s="12"/>
      <c r="E272" s="13"/>
      <c r="F272" s="14"/>
    </row>
    <row r="273" spans="1:6" s="4" customFormat="1" ht="12.75" hidden="1" x14ac:dyDescent="0.25">
      <c r="A273" s="6" t="s">
        <v>59</v>
      </c>
      <c r="B273" s="8" t="s">
        <v>68</v>
      </c>
      <c r="C273" s="7" t="s">
        <v>370</v>
      </c>
      <c r="D273" s="12"/>
      <c r="E273" s="13"/>
      <c r="F273" s="14"/>
    </row>
    <row r="274" spans="1:6" s="4" customFormat="1" ht="12.75" hidden="1" x14ac:dyDescent="0.25">
      <c r="A274" s="6" t="s">
        <v>59</v>
      </c>
      <c r="B274" s="8" t="s">
        <v>68</v>
      </c>
      <c r="C274" s="7" t="s">
        <v>371</v>
      </c>
      <c r="D274" s="12"/>
      <c r="E274" s="13"/>
      <c r="F274" s="14"/>
    </row>
    <row r="275" spans="1:6" s="4" customFormat="1" ht="12.75" hidden="1" x14ac:dyDescent="0.25">
      <c r="A275" s="6" t="s">
        <v>59</v>
      </c>
      <c r="B275" s="8" t="s">
        <v>68</v>
      </c>
      <c r="C275" s="7" t="s">
        <v>372</v>
      </c>
      <c r="D275" s="12"/>
      <c r="E275" s="13"/>
      <c r="F275" s="14"/>
    </row>
    <row r="276" spans="1:6" s="4" customFormat="1" ht="12.75" hidden="1" x14ac:dyDescent="0.25">
      <c r="A276" s="6" t="s">
        <v>59</v>
      </c>
      <c r="B276" s="8" t="s">
        <v>68</v>
      </c>
      <c r="C276" s="7" t="s">
        <v>373</v>
      </c>
      <c r="D276" s="12"/>
      <c r="E276" s="13"/>
      <c r="F276" s="14"/>
    </row>
    <row r="277" spans="1:6" s="4" customFormat="1" ht="12.75" hidden="1" x14ac:dyDescent="0.25">
      <c r="A277" s="6" t="s">
        <v>59</v>
      </c>
      <c r="B277" s="8" t="s">
        <v>68</v>
      </c>
      <c r="C277" s="7" t="s">
        <v>374</v>
      </c>
      <c r="D277" s="12"/>
      <c r="E277" s="13"/>
      <c r="F277" s="14"/>
    </row>
    <row r="278" spans="1:6" s="4" customFormat="1" ht="12.75" hidden="1" x14ac:dyDescent="0.25">
      <c r="A278" s="6" t="s">
        <v>59</v>
      </c>
      <c r="B278" s="8" t="s">
        <v>68</v>
      </c>
      <c r="C278" s="7" t="s">
        <v>375</v>
      </c>
      <c r="D278" s="12"/>
      <c r="E278" s="13"/>
      <c r="F278" s="14"/>
    </row>
    <row r="279" spans="1:6" s="4" customFormat="1" ht="12.75" hidden="1" x14ac:dyDescent="0.25">
      <c r="A279" s="6" t="s">
        <v>59</v>
      </c>
      <c r="B279" s="8" t="s">
        <v>68</v>
      </c>
      <c r="C279" s="7" t="s">
        <v>376</v>
      </c>
      <c r="D279" s="12"/>
      <c r="E279" s="13"/>
      <c r="F279" s="14"/>
    </row>
    <row r="280" spans="1:6" s="4" customFormat="1" ht="12.75" hidden="1" x14ac:dyDescent="0.25">
      <c r="A280" s="6" t="s">
        <v>59</v>
      </c>
      <c r="B280" s="8" t="s">
        <v>68</v>
      </c>
      <c r="C280" s="7" t="s">
        <v>377</v>
      </c>
      <c r="D280" s="12"/>
      <c r="E280" s="13"/>
      <c r="F280" s="14"/>
    </row>
    <row r="281" spans="1:6" s="4" customFormat="1" ht="12.75" hidden="1" x14ac:dyDescent="0.25">
      <c r="A281" s="6" t="s">
        <v>59</v>
      </c>
      <c r="B281" s="8" t="s">
        <v>68</v>
      </c>
      <c r="C281" s="7" t="s">
        <v>378</v>
      </c>
      <c r="D281" s="12"/>
      <c r="E281" s="13"/>
      <c r="F281" s="14"/>
    </row>
    <row r="282" spans="1:6" s="4" customFormat="1" ht="12.75" hidden="1" x14ac:dyDescent="0.25">
      <c r="A282" s="6" t="s">
        <v>59</v>
      </c>
      <c r="B282" s="8" t="s">
        <v>68</v>
      </c>
      <c r="C282" s="7" t="s">
        <v>379</v>
      </c>
      <c r="D282" s="12"/>
      <c r="E282" s="13"/>
      <c r="F282" s="14"/>
    </row>
    <row r="283" spans="1:6" s="4" customFormat="1" ht="12.75" hidden="1" x14ac:dyDescent="0.25">
      <c r="A283" s="6" t="s">
        <v>59</v>
      </c>
      <c r="B283" s="8" t="s">
        <v>68</v>
      </c>
      <c r="C283" s="7" t="s">
        <v>380</v>
      </c>
      <c r="D283" s="12"/>
      <c r="E283" s="13"/>
      <c r="F283" s="14"/>
    </row>
    <row r="284" spans="1:6" s="4" customFormat="1" ht="12.75" hidden="1" x14ac:dyDescent="0.25">
      <c r="A284" s="6" t="s">
        <v>59</v>
      </c>
      <c r="B284" s="8" t="s">
        <v>68</v>
      </c>
      <c r="C284" s="7" t="s">
        <v>381</v>
      </c>
      <c r="D284" s="12"/>
      <c r="E284" s="13"/>
      <c r="F284" s="14"/>
    </row>
    <row r="285" spans="1:6" s="4" customFormat="1" ht="12.75" hidden="1" x14ac:dyDescent="0.25">
      <c r="A285" s="6" t="s">
        <v>59</v>
      </c>
      <c r="B285" s="8" t="s">
        <v>68</v>
      </c>
      <c r="C285" s="7" t="s">
        <v>382</v>
      </c>
      <c r="D285" s="12"/>
      <c r="E285" s="13"/>
      <c r="F285" s="14"/>
    </row>
    <row r="286" spans="1:6" s="4" customFormat="1" ht="12.75" hidden="1" x14ac:dyDescent="0.25">
      <c r="A286" s="6" t="s">
        <v>59</v>
      </c>
      <c r="B286" s="8" t="s">
        <v>68</v>
      </c>
      <c r="C286" s="7" t="s">
        <v>383</v>
      </c>
      <c r="D286" s="12"/>
      <c r="E286" s="13"/>
      <c r="F286" s="14"/>
    </row>
    <row r="287" spans="1:6" s="4" customFormat="1" ht="12.75" hidden="1" x14ac:dyDescent="0.25">
      <c r="A287" s="6" t="s">
        <v>59</v>
      </c>
      <c r="B287" s="8" t="s">
        <v>68</v>
      </c>
      <c r="C287" s="7" t="s">
        <v>384</v>
      </c>
      <c r="D287" s="12"/>
      <c r="E287" s="13"/>
      <c r="F287" s="14"/>
    </row>
    <row r="288" spans="1:6" s="4" customFormat="1" ht="12.75" hidden="1" x14ac:dyDescent="0.25">
      <c r="A288" s="6" t="s">
        <v>59</v>
      </c>
      <c r="B288" s="8" t="s">
        <v>68</v>
      </c>
      <c r="C288" s="7" t="s">
        <v>385</v>
      </c>
      <c r="D288" s="12"/>
      <c r="E288" s="13"/>
      <c r="F288" s="14"/>
    </row>
    <row r="289" spans="1:6" s="4" customFormat="1" ht="12.75" hidden="1" x14ac:dyDescent="0.25">
      <c r="A289" s="6" t="s">
        <v>59</v>
      </c>
      <c r="B289" s="8" t="s">
        <v>68</v>
      </c>
      <c r="C289" s="7" t="s">
        <v>386</v>
      </c>
      <c r="D289" s="12"/>
      <c r="E289" s="13"/>
      <c r="F289" s="14"/>
    </row>
    <row r="290" spans="1:6" s="4" customFormat="1" ht="12.75" hidden="1" x14ac:dyDescent="0.25">
      <c r="A290" s="6" t="s">
        <v>59</v>
      </c>
      <c r="B290" s="8" t="s">
        <v>68</v>
      </c>
      <c r="C290" s="7" t="s">
        <v>387</v>
      </c>
      <c r="D290" s="12"/>
      <c r="E290" s="13"/>
      <c r="F290" s="14"/>
    </row>
    <row r="291" spans="1:6" s="4" customFormat="1" ht="12.75" hidden="1" x14ac:dyDescent="0.25">
      <c r="A291" s="6" t="s">
        <v>59</v>
      </c>
      <c r="B291" s="8" t="s">
        <v>68</v>
      </c>
      <c r="C291" s="7" t="s">
        <v>388</v>
      </c>
      <c r="D291" s="12"/>
      <c r="E291" s="13"/>
      <c r="F291" s="14"/>
    </row>
    <row r="292" spans="1:6" s="4" customFormat="1" ht="12.75" hidden="1" x14ac:dyDescent="0.25">
      <c r="A292" s="6" t="s">
        <v>59</v>
      </c>
      <c r="B292" s="8" t="s">
        <v>68</v>
      </c>
      <c r="C292" s="7" t="s">
        <v>389</v>
      </c>
      <c r="D292" s="12"/>
      <c r="E292" s="13"/>
      <c r="F292" s="14"/>
    </row>
    <row r="293" spans="1:6" s="4" customFormat="1" ht="12.75" hidden="1" x14ac:dyDescent="0.25">
      <c r="A293" s="6" t="s">
        <v>59</v>
      </c>
      <c r="B293" s="8" t="s">
        <v>68</v>
      </c>
      <c r="C293" s="7" t="s">
        <v>390</v>
      </c>
      <c r="D293" s="12"/>
      <c r="E293" s="13"/>
      <c r="F293" s="14"/>
    </row>
    <row r="294" spans="1:6" s="4" customFormat="1" ht="12.75" hidden="1" x14ac:dyDescent="0.25">
      <c r="A294" s="6" t="s">
        <v>59</v>
      </c>
      <c r="B294" s="8" t="s">
        <v>68</v>
      </c>
      <c r="C294" s="7" t="s">
        <v>391</v>
      </c>
      <c r="D294" s="12"/>
      <c r="E294" s="13"/>
      <c r="F294" s="14"/>
    </row>
    <row r="295" spans="1:6" s="4" customFormat="1" ht="12.75" hidden="1" x14ac:dyDescent="0.25">
      <c r="A295" s="6" t="s">
        <v>59</v>
      </c>
      <c r="B295" s="8" t="s">
        <v>68</v>
      </c>
      <c r="C295" s="7" t="s">
        <v>392</v>
      </c>
      <c r="D295" s="12"/>
      <c r="E295" s="13"/>
      <c r="F295" s="14"/>
    </row>
    <row r="296" spans="1:6" s="4" customFormat="1" ht="12.75" hidden="1" x14ac:dyDescent="0.25">
      <c r="A296" s="6" t="s">
        <v>59</v>
      </c>
      <c r="B296" s="8" t="s">
        <v>68</v>
      </c>
      <c r="C296" s="7" t="s">
        <v>393</v>
      </c>
      <c r="D296" s="12"/>
      <c r="E296" s="13"/>
      <c r="F296" s="14"/>
    </row>
    <row r="297" spans="1:6" s="4" customFormat="1" ht="12.75" hidden="1" x14ac:dyDescent="0.25">
      <c r="A297" s="6" t="s">
        <v>59</v>
      </c>
      <c r="B297" s="8" t="s">
        <v>68</v>
      </c>
      <c r="C297" s="7" t="s">
        <v>394</v>
      </c>
      <c r="D297" s="12"/>
      <c r="E297" s="13"/>
      <c r="F297" s="14"/>
    </row>
    <row r="298" spans="1:6" s="4" customFormat="1" ht="12.75" hidden="1" x14ac:dyDescent="0.25">
      <c r="A298" s="6" t="s">
        <v>59</v>
      </c>
      <c r="B298" s="8" t="s">
        <v>68</v>
      </c>
      <c r="C298" s="7" t="s">
        <v>395</v>
      </c>
      <c r="D298" s="12"/>
      <c r="E298" s="13"/>
      <c r="F298" s="14"/>
    </row>
    <row r="299" spans="1:6" s="4" customFormat="1" ht="12.75" hidden="1" x14ac:dyDescent="0.25">
      <c r="A299" s="6" t="s">
        <v>59</v>
      </c>
      <c r="B299" s="8" t="s">
        <v>68</v>
      </c>
      <c r="C299" s="7" t="s">
        <v>396</v>
      </c>
      <c r="D299" s="12"/>
      <c r="E299" s="13"/>
      <c r="F299" s="14"/>
    </row>
    <row r="300" spans="1:6" s="4" customFormat="1" ht="12.75" hidden="1" x14ac:dyDescent="0.25">
      <c r="A300" s="6" t="s">
        <v>59</v>
      </c>
      <c r="B300" s="8" t="s">
        <v>68</v>
      </c>
      <c r="C300" s="7" t="s">
        <v>397</v>
      </c>
      <c r="D300" s="12"/>
      <c r="E300" s="13"/>
      <c r="F300" s="14"/>
    </row>
    <row r="301" spans="1:6" s="4" customFormat="1" ht="12.75" hidden="1" x14ac:dyDescent="0.25">
      <c r="A301" s="6" t="s">
        <v>59</v>
      </c>
      <c r="B301" s="8" t="s">
        <v>68</v>
      </c>
      <c r="C301" s="7" t="s">
        <v>398</v>
      </c>
      <c r="D301" s="12"/>
      <c r="E301" s="13"/>
      <c r="F301" s="14"/>
    </row>
    <row r="302" spans="1:6" s="4" customFormat="1" ht="12.75" hidden="1" x14ac:dyDescent="0.25">
      <c r="A302" s="6" t="s">
        <v>59</v>
      </c>
      <c r="B302" s="8" t="s">
        <v>68</v>
      </c>
      <c r="C302" s="7" t="s">
        <v>399</v>
      </c>
      <c r="D302" s="12"/>
      <c r="E302" s="13"/>
      <c r="F302" s="14"/>
    </row>
    <row r="303" spans="1:6" s="4" customFormat="1" ht="12.75" hidden="1" x14ac:dyDescent="0.25">
      <c r="A303" s="6" t="s">
        <v>59</v>
      </c>
      <c r="B303" s="8" t="s">
        <v>68</v>
      </c>
      <c r="C303" s="7" t="s">
        <v>400</v>
      </c>
      <c r="D303" s="12"/>
      <c r="E303" s="13"/>
      <c r="F303" s="14"/>
    </row>
    <row r="304" spans="1:6" s="4" customFormat="1" ht="12.75" hidden="1" x14ac:dyDescent="0.25">
      <c r="A304" s="6" t="s">
        <v>59</v>
      </c>
      <c r="B304" s="8" t="s">
        <v>68</v>
      </c>
      <c r="C304" s="7" t="s">
        <v>401</v>
      </c>
      <c r="D304" s="12"/>
      <c r="E304" s="13"/>
      <c r="F304" s="14"/>
    </row>
    <row r="305" spans="1:6" s="4" customFormat="1" ht="12.75" hidden="1" x14ac:dyDescent="0.25">
      <c r="A305" s="6" t="s">
        <v>59</v>
      </c>
      <c r="B305" s="8" t="s">
        <v>68</v>
      </c>
      <c r="C305" s="7" t="s">
        <v>402</v>
      </c>
      <c r="D305" s="12"/>
      <c r="E305" s="13"/>
      <c r="F305" s="14"/>
    </row>
    <row r="306" spans="1:6" s="4" customFormat="1" ht="12.75" hidden="1" x14ac:dyDescent="0.25">
      <c r="A306" s="6" t="s">
        <v>59</v>
      </c>
      <c r="B306" s="8" t="s">
        <v>68</v>
      </c>
      <c r="C306" s="7" t="s">
        <v>403</v>
      </c>
      <c r="D306" s="12"/>
      <c r="E306" s="13"/>
      <c r="F306" s="14"/>
    </row>
    <row r="307" spans="1:6" s="4" customFormat="1" ht="12.75" hidden="1" x14ac:dyDescent="0.25">
      <c r="A307" s="6" t="s">
        <v>59</v>
      </c>
      <c r="B307" s="8" t="s">
        <v>68</v>
      </c>
      <c r="C307" s="7" t="s">
        <v>404</v>
      </c>
      <c r="D307" s="12"/>
      <c r="E307" s="13"/>
      <c r="F307" s="14"/>
    </row>
    <row r="308" spans="1:6" s="4" customFormat="1" ht="12.75" hidden="1" x14ac:dyDescent="0.25">
      <c r="A308" s="6" t="s">
        <v>59</v>
      </c>
      <c r="B308" s="8" t="s">
        <v>69</v>
      </c>
      <c r="C308" s="7" t="s">
        <v>405</v>
      </c>
      <c r="D308" s="12"/>
      <c r="E308" s="13"/>
      <c r="F308" s="14"/>
    </row>
    <row r="309" spans="1:6" s="4" customFormat="1" ht="12.75" hidden="1" x14ac:dyDescent="0.25">
      <c r="A309" s="6" t="s">
        <v>59</v>
      </c>
      <c r="B309" s="8" t="s">
        <v>69</v>
      </c>
      <c r="C309" s="7" t="s">
        <v>406</v>
      </c>
      <c r="D309" s="12"/>
      <c r="E309" s="13"/>
      <c r="F309" s="14"/>
    </row>
    <row r="310" spans="1:6" s="4" customFormat="1" ht="12.75" hidden="1" x14ac:dyDescent="0.25">
      <c r="A310" s="6" t="s">
        <v>59</v>
      </c>
      <c r="B310" s="8" t="s">
        <v>45</v>
      </c>
      <c r="C310" s="7" t="s">
        <v>407</v>
      </c>
      <c r="D310" s="12"/>
      <c r="E310" s="13"/>
      <c r="F310" s="14"/>
    </row>
    <row r="311" spans="1:6" s="4" customFormat="1" ht="12.75" hidden="1" x14ac:dyDescent="0.25">
      <c r="A311" s="6" t="s">
        <v>59</v>
      </c>
      <c r="B311" s="8" t="s">
        <v>45</v>
      </c>
      <c r="C311" s="7" t="s">
        <v>408</v>
      </c>
      <c r="D311" s="12"/>
      <c r="E311" s="13"/>
      <c r="F311" s="14"/>
    </row>
    <row r="312" spans="1:6" s="4" customFormat="1" ht="12.75" hidden="1" x14ac:dyDescent="0.25">
      <c r="A312" s="6" t="s">
        <v>59</v>
      </c>
      <c r="B312" s="8" t="s">
        <v>45</v>
      </c>
      <c r="C312" s="7" t="s">
        <v>409</v>
      </c>
      <c r="D312" s="12"/>
      <c r="E312" s="13"/>
      <c r="F312" s="14"/>
    </row>
    <row r="313" spans="1:6" s="4" customFormat="1" ht="12.75" hidden="1" x14ac:dyDescent="0.25">
      <c r="A313" s="6" t="s">
        <v>59</v>
      </c>
      <c r="B313" s="8" t="s">
        <v>45</v>
      </c>
      <c r="C313" s="7" t="s">
        <v>410</v>
      </c>
      <c r="D313" s="12"/>
      <c r="E313" s="13"/>
      <c r="F313" s="14"/>
    </row>
    <row r="314" spans="1:6" s="4" customFormat="1" ht="12.75" hidden="1" x14ac:dyDescent="0.25">
      <c r="A314" s="6" t="s">
        <v>59</v>
      </c>
      <c r="B314" s="8" t="s">
        <v>45</v>
      </c>
      <c r="C314" s="7" t="s">
        <v>411</v>
      </c>
      <c r="D314" s="12"/>
      <c r="E314" s="13"/>
      <c r="F314" s="14"/>
    </row>
    <row r="315" spans="1:6" s="4" customFormat="1" ht="12.75" hidden="1" x14ac:dyDescent="0.25">
      <c r="A315" s="6" t="s">
        <v>59</v>
      </c>
      <c r="B315" s="8" t="s">
        <v>45</v>
      </c>
      <c r="C315" s="7" t="s">
        <v>412</v>
      </c>
      <c r="D315" s="12"/>
      <c r="E315" s="13"/>
      <c r="F315" s="14"/>
    </row>
    <row r="316" spans="1:6" s="4" customFormat="1" ht="12.75" hidden="1" x14ac:dyDescent="0.25">
      <c r="A316" s="6" t="s">
        <v>59</v>
      </c>
      <c r="B316" s="8" t="s">
        <v>45</v>
      </c>
      <c r="C316" s="7" t="s">
        <v>413</v>
      </c>
      <c r="D316" s="12"/>
      <c r="E316" s="13"/>
      <c r="F316" s="14"/>
    </row>
    <row r="317" spans="1:6" s="4" customFormat="1" ht="12.75" hidden="1" x14ac:dyDescent="0.25">
      <c r="A317" s="6" t="s">
        <v>59</v>
      </c>
      <c r="B317" s="8" t="s">
        <v>45</v>
      </c>
      <c r="C317" s="7" t="s">
        <v>414</v>
      </c>
      <c r="D317" s="12"/>
      <c r="E317" s="13"/>
      <c r="F317" s="14"/>
    </row>
    <row r="318" spans="1:6" s="4" customFormat="1" ht="12.75" hidden="1" x14ac:dyDescent="0.25">
      <c r="A318" s="6" t="s">
        <v>59</v>
      </c>
      <c r="B318" s="8" t="s">
        <v>46</v>
      </c>
      <c r="C318" s="7" t="s">
        <v>415</v>
      </c>
      <c r="D318" s="12"/>
      <c r="E318" s="13"/>
      <c r="F318" s="14"/>
    </row>
    <row r="319" spans="1:6" s="4" customFormat="1" ht="12.75" hidden="1" x14ac:dyDescent="0.25">
      <c r="A319" s="6" t="s">
        <v>59</v>
      </c>
      <c r="B319" s="8" t="s">
        <v>46</v>
      </c>
      <c r="C319" s="7" t="s">
        <v>416</v>
      </c>
      <c r="D319" s="12"/>
      <c r="E319" s="13"/>
      <c r="F319" s="14"/>
    </row>
    <row r="320" spans="1:6" s="4" customFormat="1" ht="12.75" hidden="1" x14ac:dyDescent="0.25">
      <c r="A320" s="6" t="s">
        <v>59</v>
      </c>
      <c r="B320" s="8" t="s">
        <v>47</v>
      </c>
      <c r="C320" s="7" t="s">
        <v>417</v>
      </c>
      <c r="D320" s="12"/>
      <c r="E320" s="13"/>
      <c r="F320" s="14"/>
    </row>
    <row r="321" spans="1:6" s="4" customFormat="1" ht="12.75" hidden="1" x14ac:dyDescent="0.25">
      <c r="A321" s="6" t="s">
        <v>59</v>
      </c>
      <c r="B321" s="8" t="s">
        <v>48</v>
      </c>
      <c r="C321" s="7" t="s">
        <v>418</v>
      </c>
      <c r="D321" s="12"/>
      <c r="E321" s="13"/>
      <c r="F321" s="14"/>
    </row>
    <row r="322" spans="1:6" s="4" customFormat="1" ht="12.75" hidden="1" x14ac:dyDescent="0.25">
      <c r="A322" s="6" t="s">
        <v>59</v>
      </c>
      <c r="B322" s="8" t="s">
        <v>48</v>
      </c>
      <c r="C322" s="7" t="s">
        <v>419</v>
      </c>
      <c r="D322" s="12"/>
      <c r="E322" s="13"/>
      <c r="F322" s="14"/>
    </row>
    <row r="323" spans="1:6" s="4" customFormat="1" ht="12.75" hidden="1" x14ac:dyDescent="0.25">
      <c r="A323" s="6" t="s">
        <v>59</v>
      </c>
      <c r="B323" s="8" t="s">
        <v>48</v>
      </c>
      <c r="C323" s="7" t="s">
        <v>420</v>
      </c>
      <c r="D323" s="12"/>
      <c r="E323" s="13"/>
      <c r="F323" s="14"/>
    </row>
    <row r="324" spans="1:6" s="4" customFormat="1" ht="12.75" hidden="1" x14ac:dyDescent="0.25">
      <c r="A324" s="6" t="s">
        <v>59</v>
      </c>
      <c r="B324" s="8" t="s">
        <v>48</v>
      </c>
      <c r="C324" s="7" t="s">
        <v>421</v>
      </c>
      <c r="D324" s="12"/>
      <c r="E324" s="13"/>
      <c r="F324" s="14"/>
    </row>
    <row r="325" spans="1:6" s="4" customFormat="1" ht="12.75" hidden="1" x14ac:dyDescent="0.25">
      <c r="A325" s="6" t="s">
        <v>59</v>
      </c>
      <c r="B325" s="8" t="s">
        <v>48</v>
      </c>
      <c r="C325" s="7" t="s">
        <v>422</v>
      </c>
      <c r="D325" s="12"/>
      <c r="E325" s="13"/>
      <c r="F325" s="14"/>
    </row>
    <row r="326" spans="1:6" s="4" customFormat="1" ht="12.75" hidden="1" x14ac:dyDescent="0.25">
      <c r="A326" s="6" t="s">
        <v>59</v>
      </c>
      <c r="B326" s="8" t="s">
        <v>49</v>
      </c>
      <c r="C326" s="7" t="s">
        <v>423</v>
      </c>
      <c r="D326" s="12"/>
      <c r="E326" s="13"/>
      <c r="F326" s="14"/>
    </row>
    <row r="327" spans="1:6" s="4" customFormat="1" ht="12.75" hidden="1" x14ac:dyDescent="0.25">
      <c r="A327" s="6" t="s">
        <v>59</v>
      </c>
      <c r="B327" s="8" t="s">
        <v>50</v>
      </c>
      <c r="C327" s="7" t="s">
        <v>424</v>
      </c>
      <c r="D327" s="12"/>
      <c r="E327" s="13"/>
      <c r="F327" s="14"/>
    </row>
    <row r="328" spans="1:6" s="4" customFormat="1" ht="12.75" hidden="1" x14ac:dyDescent="0.25">
      <c r="A328" s="6" t="s">
        <v>59</v>
      </c>
      <c r="B328" s="8" t="s">
        <v>51</v>
      </c>
      <c r="C328" s="7" t="s">
        <v>425</v>
      </c>
      <c r="D328" s="12"/>
      <c r="E328" s="13"/>
      <c r="F328" s="14"/>
    </row>
    <row r="329" spans="1:6" s="4" customFormat="1" ht="12.75" hidden="1" x14ac:dyDescent="0.25">
      <c r="A329" s="6" t="s">
        <v>59</v>
      </c>
      <c r="B329" s="8" t="s">
        <v>52</v>
      </c>
      <c r="C329" s="7" t="s">
        <v>426</v>
      </c>
      <c r="D329" s="12"/>
      <c r="E329" s="13"/>
      <c r="F329" s="14"/>
    </row>
    <row r="330" spans="1:6" s="4" customFormat="1" ht="12.75" hidden="1" x14ac:dyDescent="0.25">
      <c r="A330" s="6" t="s">
        <v>59</v>
      </c>
      <c r="B330" s="8" t="s">
        <v>53</v>
      </c>
      <c r="C330" s="7" t="s">
        <v>427</v>
      </c>
      <c r="D330" s="12"/>
      <c r="E330" s="13"/>
      <c r="F330" s="14"/>
    </row>
    <row r="331" spans="1:6" s="4" customFormat="1" ht="12.75" hidden="1" x14ac:dyDescent="0.25">
      <c r="A331" s="6" t="s">
        <v>59</v>
      </c>
      <c r="B331" s="8" t="s">
        <v>54</v>
      </c>
      <c r="C331" s="7" t="s">
        <v>428</v>
      </c>
      <c r="D331" s="12"/>
      <c r="E331" s="15"/>
      <c r="F331" s="14"/>
    </row>
    <row r="332" spans="1:6" s="4" customFormat="1" ht="12.75" hidden="1" x14ac:dyDescent="0.25">
      <c r="A332" s="6" t="s">
        <v>59</v>
      </c>
      <c r="B332" s="8" t="s">
        <v>55</v>
      </c>
      <c r="C332" s="7" t="s">
        <v>429</v>
      </c>
      <c r="D332" s="12"/>
      <c r="E332" s="15"/>
      <c r="F332" s="14"/>
    </row>
    <row r="333" spans="1:6" s="4" customFormat="1" ht="12.75" hidden="1" x14ac:dyDescent="0.25">
      <c r="A333" s="6" t="s">
        <v>59</v>
      </c>
      <c r="B333" s="8" t="s">
        <v>56</v>
      </c>
      <c r="C333" s="7" t="s">
        <v>430</v>
      </c>
      <c r="D333" s="12"/>
      <c r="E333" s="15"/>
      <c r="F333" s="14"/>
    </row>
    <row r="334" spans="1:6" s="4" customFormat="1" ht="12.75" hidden="1" x14ac:dyDescent="0.25">
      <c r="A334" s="6" t="s">
        <v>59</v>
      </c>
      <c r="B334" s="8" t="s">
        <v>57</v>
      </c>
      <c r="C334" s="7" t="s">
        <v>431</v>
      </c>
      <c r="D334" s="12"/>
      <c r="E334" s="15"/>
      <c r="F334" s="14"/>
    </row>
    <row r="335" spans="1:6" s="4" customFormat="1" ht="12.75" hidden="1" x14ac:dyDescent="0.25">
      <c r="A335" s="6" t="s">
        <v>59</v>
      </c>
      <c r="B335" s="8" t="s">
        <v>58</v>
      </c>
      <c r="C335" s="7" t="s">
        <v>432</v>
      </c>
      <c r="D335" s="12"/>
      <c r="E335" s="15"/>
      <c r="F335" s="14"/>
    </row>
    <row r="336" spans="1:6" s="4" customFormat="1" ht="12.75" hidden="1" x14ac:dyDescent="0.25">
      <c r="A336" s="6" t="s">
        <v>70</v>
      </c>
      <c r="B336" s="8" t="s">
        <v>4</v>
      </c>
      <c r="C336" s="7" t="s">
        <v>433</v>
      </c>
      <c r="D336" s="12"/>
      <c r="E336" s="15"/>
      <c r="F336" s="14"/>
    </row>
    <row r="337" spans="1:6" s="4" customFormat="1" ht="12.75" hidden="1" x14ac:dyDescent="0.25">
      <c r="A337" s="6" t="s">
        <v>70</v>
      </c>
      <c r="B337" s="8" t="s">
        <v>5</v>
      </c>
      <c r="C337" s="7" t="s">
        <v>434</v>
      </c>
      <c r="D337" s="12"/>
      <c r="E337" s="15"/>
      <c r="F337" s="14"/>
    </row>
    <row r="338" spans="1:6" s="4" customFormat="1" ht="12.75" hidden="1" x14ac:dyDescent="0.25">
      <c r="A338" s="6" t="s">
        <v>70</v>
      </c>
      <c r="B338" s="8" t="s">
        <v>60</v>
      </c>
      <c r="C338" s="7" t="s">
        <v>435</v>
      </c>
      <c r="D338" s="12"/>
      <c r="E338" s="15"/>
      <c r="F338" s="14"/>
    </row>
    <row r="339" spans="1:6" s="4" customFormat="1" ht="12.75" hidden="1" x14ac:dyDescent="0.25">
      <c r="A339" s="6" t="s">
        <v>70</v>
      </c>
      <c r="B339" s="8" t="s">
        <v>6</v>
      </c>
      <c r="C339" s="7" t="s">
        <v>436</v>
      </c>
      <c r="D339" s="12"/>
      <c r="E339" s="15"/>
      <c r="F339" s="14"/>
    </row>
    <row r="340" spans="1:6" s="4" customFormat="1" ht="12.75" hidden="1" x14ac:dyDescent="0.25">
      <c r="A340" s="6" t="s">
        <v>70</v>
      </c>
      <c r="B340" s="8" t="s">
        <v>6</v>
      </c>
      <c r="C340" s="7" t="s">
        <v>437</v>
      </c>
      <c r="D340" s="12"/>
      <c r="E340" s="15"/>
      <c r="F340" s="14"/>
    </row>
    <row r="341" spans="1:6" s="4" customFormat="1" ht="12.75" hidden="1" x14ac:dyDescent="0.25">
      <c r="A341" s="6" t="s">
        <v>70</v>
      </c>
      <c r="B341" s="8" t="s">
        <v>6</v>
      </c>
      <c r="C341" s="7" t="s">
        <v>438</v>
      </c>
      <c r="D341" s="12"/>
      <c r="E341" s="15"/>
      <c r="F341" s="14"/>
    </row>
    <row r="342" spans="1:6" s="4" customFormat="1" ht="12.75" hidden="1" x14ac:dyDescent="0.25">
      <c r="A342" s="6" t="s">
        <v>70</v>
      </c>
      <c r="B342" s="8" t="s">
        <v>6</v>
      </c>
      <c r="C342" s="7" t="s">
        <v>439</v>
      </c>
      <c r="D342" s="12"/>
      <c r="E342" s="15"/>
      <c r="F342" s="14"/>
    </row>
    <row r="343" spans="1:6" s="4" customFormat="1" ht="12.75" hidden="1" x14ac:dyDescent="0.25">
      <c r="A343" s="6" t="s">
        <v>70</v>
      </c>
      <c r="B343" s="8" t="s">
        <v>6</v>
      </c>
      <c r="C343" s="7" t="s">
        <v>440</v>
      </c>
      <c r="D343" s="12"/>
      <c r="E343" s="15"/>
      <c r="F343" s="14"/>
    </row>
    <row r="344" spans="1:6" s="4" customFormat="1" ht="12.75" hidden="1" x14ac:dyDescent="0.25">
      <c r="A344" s="6" t="s">
        <v>70</v>
      </c>
      <c r="B344" s="8" t="s">
        <v>6</v>
      </c>
      <c r="C344" s="7" t="s">
        <v>441</v>
      </c>
      <c r="D344" s="12"/>
      <c r="E344" s="15"/>
      <c r="F344" s="14"/>
    </row>
    <row r="345" spans="1:6" s="4" customFormat="1" ht="12.75" hidden="1" x14ac:dyDescent="0.25">
      <c r="A345" s="6" t="s">
        <v>70</v>
      </c>
      <c r="B345" s="8" t="s">
        <v>6</v>
      </c>
      <c r="C345" s="7" t="s">
        <v>442</v>
      </c>
      <c r="D345" s="12"/>
      <c r="E345" s="15"/>
      <c r="F345" s="14"/>
    </row>
    <row r="346" spans="1:6" s="4" customFormat="1" ht="12.75" hidden="1" x14ac:dyDescent="0.25">
      <c r="A346" s="6" t="s">
        <v>70</v>
      </c>
      <c r="B346" s="8" t="s">
        <v>6</v>
      </c>
      <c r="C346" s="7" t="s">
        <v>443</v>
      </c>
      <c r="D346" s="12"/>
      <c r="E346" s="15"/>
      <c r="F346" s="14"/>
    </row>
    <row r="347" spans="1:6" s="4" customFormat="1" ht="12.75" hidden="1" x14ac:dyDescent="0.25">
      <c r="A347" s="6" t="s">
        <v>70</v>
      </c>
      <c r="B347" s="8" t="s">
        <v>6</v>
      </c>
      <c r="C347" s="7" t="s">
        <v>444</v>
      </c>
      <c r="D347" s="12"/>
      <c r="E347" s="15"/>
      <c r="F347" s="14"/>
    </row>
    <row r="348" spans="1:6" s="4" customFormat="1" ht="12.75" hidden="1" x14ac:dyDescent="0.25">
      <c r="A348" s="6" t="s">
        <v>70</v>
      </c>
      <c r="B348" s="8" t="s">
        <v>6</v>
      </c>
      <c r="C348" s="7" t="s">
        <v>445</v>
      </c>
      <c r="D348" s="12"/>
      <c r="E348" s="15"/>
      <c r="F348" s="14"/>
    </row>
    <row r="349" spans="1:6" s="4" customFormat="1" ht="12.75" hidden="1" x14ac:dyDescent="0.25">
      <c r="A349" s="6" t="s">
        <v>70</v>
      </c>
      <c r="B349" s="8" t="s">
        <v>6</v>
      </c>
      <c r="C349" s="7" t="s">
        <v>446</v>
      </c>
      <c r="D349" s="12"/>
      <c r="E349" s="15"/>
      <c r="F349" s="14"/>
    </row>
    <row r="350" spans="1:6" s="4" customFormat="1" ht="12.75" hidden="1" x14ac:dyDescent="0.25">
      <c r="A350" s="6" t="s">
        <v>70</v>
      </c>
      <c r="B350" s="8" t="s">
        <v>6</v>
      </c>
      <c r="C350" s="7" t="s">
        <v>447</v>
      </c>
      <c r="D350" s="12"/>
      <c r="E350" s="15"/>
      <c r="F350" s="14"/>
    </row>
    <row r="351" spans="1:6" s="4" customFormat="1" ht="12.75" hidden="1" x14ac:dyDescent="0.25">
      <c r="A351" s="6" t="s">
        <v>70</v>
      </c>
      <c r="B351" s="8" t="s">
        <v>6</v>
      </c>
      <c r="C351" s="7" t="s">
        <v>448</v>
      </c>
      <c r="D351" s="12"/>
      <c r="E351" s="15"/>
      <c r="F351" s="14"/>
    </row>
    <row r="352" spans="1:6" s="4" customFormat="1" ht="12.75" hidden="1" x14ac:dyDescent="0.25">
      <c r="A352" s="6" t="s">
        <v>70</v>
      </c>
      <c r="B352" s="8" t="s">
        <v>6</v>
      </c>
      <c r="C352" s="7" t="s">
        <v>449</v>
      </c>
      <c r="D352" s="12"/>
      <c r="E352" s="15"/>
      <c r="F352" s="14"/>
    </row>
    <row r="353" spans="1:6" s="4" customFormat="1" ht="12.75" hidden="1" x14ac:dyDescent="0.25">
      <c r="A353" s="6" t="s">
        <v>70</v>
      </c>
      <c r="B353" s="8" t="s">
        <v>6</v>
      </c>
      <c r="C353" s="7" t="s">
        <v>450</v>
      </c>
      <c r="D353" s="12"/>
      <c r="E353" s="15"/>
      <c r="F353" s="14"/>
    </row>
    <row r="354" spans="1:6" s="4" customFormat="1" ht="12.75" hidden="1" x14ac:dyDescent="0.25">
      <c r="A354" s="6" t="s">
        <v>70</v>
      </c>
      <c r="B354" s="8" t="s">
        <v>6</v>
      </c>
      <c r="C354" s="7" t="s">
        <v>451</v>
      </c>
      <c r="D354" s="12"/>
      <c r="E354" s="15"/>
      <c r="F354" s="14"/>
    </row>
    <row r="355" spans="1:6" s="4" customFormat="1" ht="12.75" hidden="1" x14ac:dyDescent="0.25">
      <c r="A355" s="6" t="s">
        <v>70</v>
      </c>
      <c r="B355" s="8" t="s">
        <v>6</v>
      </c>
      <c r="C355" s="7" t="s">
        <v>452</v>
      </c>
      <c r="D355" s="12"/>
      <c r="E355" s="15"/>
      <c r="F355" s="14"/>
    </row>
    <row r="356" spans="1:6" s="4" customFormat="1" ht="12.75" hidden="1" x14ac:dyDescent="0.25">
      <c r="A356" s="6" t="s">
        <v>70</v>
      </c>
      <c r="B356" s="8" t="s">
        <v>6</v>
      </c>
      <c r="C356" s="7" t="s">
        <v>453</v>
      </c>
      <c r="D356" s="12"/>
      <c r="E356" s="15"/>
      <c r="F356" s="14"/>
    </row>
    <row r="357" spans="1:6" s="4" customFormat="1" ht="12.75" hidden="1" x14ac:dyDescent="0.25">
      <c r="A357" s="6" t="s">
        <v>70</v>
      </c>
      <c r="B357" s="8" t="s">
        <v>6</v>
      </c>
      <c r="C357" s="7" t="s">
        <v>454</v>
      </c>
      <c r="D357" s="12"/>
      <c r="E357" s="15"/>
      <c r="F357" s="14"/>
    </row>
    <row r="358" spans="1:6" s="4" customFormat="1" ht="12.75" hidden="1" x14ac:dyDescent="0.25">
      <c r="A358" s="6" t="s">
        <v>70</v>
      </c>
      <c r="B358" s="8" t="s">
        <v>6</v>
      </c>
      <c r="C358" s="7" t="s">
        <v>455</v>
      </c>
      <c r="D358" s="12"/>
      <c r="E358" s="15"/>
      <c r="F358" s="14"/>
    </row>
    <row r="359" spans="1:6" s="4" customFormat="1" ht="12.75" hidden="1" x14ac:dyDescent="0.25">
      <c r="A359" s="6" t="s">
        <v>70</v>
      </c>
      <c r="B359" s="8" t="s">
        <v>6</v>
      </c>
      <c r="C359" s="7" t="s">
        <v>456</v>
      </c>
      <c r="D359" s="12"/>
      <c r="E359" s="15"/>
      <c r="F359" s="14"/>
    </row>
    <row r="360" spans="1:6" s="4" customFormat="1" ht="12.75" hidden="1" x14ac:dyDescent="0.25">
      <c r="A360" s="6" t="s">
        <v>70</v>
      </c>
      <c r="B360" s="8" t="s">
        <v>6</v>
      </c>
      <c r="C360" s="7" t="s">
        <v>457</v>
      </c>
      <c r="D360" s="12"/>
      <c r="E360" s="15"/>
      <c r="F360" s="14"/>
    </row>
    <row r="361" spans="1:6" s="4" customFormat="1" ht="12.75" hidden="1" x14ac:dyDescent="0.25">
      <c r="A361" s="6" t="s">
        <v>70</v>
      </c>
      <c r="B361" s="8" t="s">
        <v>6</v>
      </c>
      <c r="C361" s="7" t="s">
        <v>458</v>
      </c>
      <c r="D361" s="12"/>
      <c r="E361" s="15"/>
      <c r="F361" s="14"/>
    </row>
    <row r="362" spans="1:6" s="4" customFormat="1" ht="12.75" hidden="1" x14ac:dyDescent="0.25">
      <c r="A362" s="6" t="s">
        <v>70</v>
      </c>
      <c r="B362" s="8" t="s">
        <v>7</v>
      </c>
      <c r="C362" s="7" t="s">
        <v>459</v>
      </c>
      <c r="D362" s="12"/>
      <c r="E362" s="15"/>
      <c r="F362" s="14"/>
    </row>
    <row r="363" spans="1:6" s="4" customFormat="1" ht="12.75" hidden="1" x14ac:dyDescent="0.25">
      <c r="A363" s="6" t="s">
        <v>70</v>
      </c>
      <c r="B363" s="8" t="s">
        <v>7</v>
      </c>
      <c r="C363" s="7" t="s">
        <v>460</v>
      </c>
      <c r="D363" s="12"/>
      <c r="E363" s="15"/>
      <c r="F363" s="14"/>
    </row>
    <row r="364" spans="1:6" s="4" customFormat="1" ht="12.75" hidden="1" x14ac:dyDescent="0.25">
      <c r="A364" s="6" t="s">
        <v>70</v>
      </c>
      <c r="B364" s="8" t="s">
        <v>7</v>
      </c>
      <c r="C364" s="7" t="s">
        <v>461</v>
      </c>
      <c r="D364" s="12"/>
      <c r="E364" s="15"/>
      <c r="F364" s="14"/>
    </row>
    <row r="365" spans="1:6" s="4" customFormat="1" ht="12.75" hidden="1" x14ac:dyDescent="0.25">
      <c r="A365" s="6" t="s">
        <v>70</v>
      </c>
      <c r="B365" s="8" t="s">
        <v>7</v>
      </c>
      <c r="C365" s="7" t="s">
        <v>462</v>
      </c>
      <c r="D365" s="12"/>
      <c r="E365" s="15"/>
      <c r="F365" s="14"/>
    </row>
    <row r="366" spans="1:6" s="4" customFormat="1" ht="12.75" hidden="1" x14ac:dyDescent="0.25">
      <c r="A366" s="6" t="s">
        <v>70</v>
      </c>
      <c r="B366" s="8" t="s">
        <v>7</v>
      </c>
      <c r="C366" s="7" t="s">
        <v>463</v>
      </c>
      <c r="D366" s="12"/>
      <c r="E366" s="15"/>
      <c r="F366" s="14"/>
    </row>
    <row r="367" spans="1:6" s="4" customFormat="1" ht="12.75" hidden="1" x14ac:dyDescent="0.25">
      <c r="A367" s="6" t="s">
        <v>70</v>
      </c>
      <c r="B367" s="8" t="s">
        <v>7</v>
      </c>
      <c r="C367" s="7" t="s">
        <v>464</v>
      </c>
      <c r="D367" s="12"/>
      <c r="E367" s="15"/>
      <c r="F367" s="14"/>
    </row>
    <row r="368" spans="1:6" s="4" customFormat="1" ht="12.75" hidden="1" x14ac:dyDescent="0.25">
      <c r="A368" s="6" t="s">
        <v>70</v>
      </c>
      <c r="B368" s="8" t="s">
        <v>7</v>
      </c>
      <c r="C368" s="7" t="s">
        <v>465</v>
      </c>
      <c r="D368" s="12"/>
      <c r="E368" s="15"/>
      <c r="F368" s="14"/>
    </row>
    <row r="369" spans="1:6" s="4" customFormat="1" ht="12.75" hidden="1" x14ac:dyDescent="0.25">
      <c r="A369" s="6" t="s">
        <v>70</v>
      </c>
      <c r="B369" s="8" t="s">
        <v>7</v>
      </c>
      <c r="C369" s="7" t="s">
        <v>466</v>
      </c>
      <c r="D369" s="12"/>
      <c r="E369" s="15"/>
      <c r="F369" s="14"/>
    </row>
    <row r="370" spans="1:6" s="4" customFormat="1" ht="12.75" hidden="1" x14ac:dyDescent="0.25">
      <c r="A370" s="6" t="s">
        <v>70</v>
      </c>
      <c r="B370" s="8" t="s">
        <v>7</v>
      </c>
      <c r="C370" s="7" t="s">
        <v>467</v>
      </c>
      <c r="D370" s="12"/>
      <c r="E370" s="15"/>
      <c r="F370" s="14"/>
    </row>
    <row r="371" spans="1:6" s="4" customFormat="1" ht="12.75" hidden="1" x14ac:dyDescent="0.25">
      <c r="A371" s="6" t="s">
        <v>70</v>
      </c>
      <c r="B371" s="8" t="s">
        <v>7</v>
      </c>
      <c r="C371" s="7" t="s">
        <v>468</v>
      </c>
      <c r="D371" s="12"/>
      <c r="E371" s="15"/>
      <c r="F371" s="14"/>
    </row>
    <row r="372" spans="1:6" s="4" customFormat="1" ht="12.75" hidden="1" x14ac:dyDescent="0.25">
      <c r="A372" s="6" t="s">
        <v>70</v>
      </c>
      <c r="B372" s="8" t="s">
        <v>7</v>
      </c>
      <c r="C372" s="7" t="s">
        <v>469</v>
      </c>
      <c r="D372" s="12"/>
      <c r="E372" s="15"/>
      <c r="F372" s="14"/>
    </row>
    <row r="373" spans="1:6" s="4" customFormat="1" ht="12.75" hidden="1" x14ac:dyDescent="0.25">
      <c r="A373" s="6" t="s">
        <v>70</v>
      </c>
      <c r="B373" s="8" t="s">
        <v>7</v>
      </c>
      <c r="C373" s="7" t="s">
        <v>470</v>
      </c>
      <c r="D373" s="12"/>
      <c r="E373" s="15"/>
      <c r="F373" s="14"/>
    </row>
    <row r="374" spans="1:6" s="4" customFormat="1" ht="12.75" hidden="1" x14ac:dyDescent="0.25">
      <c r="A374" s="6" t="s">
        <v>70</v>
      </c>
      <c r="B374" s="8" t="s">
        <v>61</v>
      </c>
      <c r="C374" s="7" t="s">
        <v>471</v>
      </c>
      <c r="D374" s="12"/>
      <c r="E374" s="15"/>
      <c r="F374" s="14"/>
    </row>
    <row r="375" spans="1:6" s="4" customFormat="1" ht="12.75" hidden="1" x14ac:dyDescent="0.25">
      <c r="A375" s="6" t="s">
        <v>70</v>
      </c>
      <c r="B375" s="8" t="s">
        <v>61</v>
      </c>
      <c r="C375" s="7" t="s">
        <v>472</v>
      </c>
      <c r="D375" s="12"/>
      <c r="E375" s="15"/>
      <c r="F375" s="14"/>
    </row>
    <row r="376" spans="1:6" s="4" customFormat="1" ht="12.75" hidden="1" x14ac:dyDescent="0.25">
      <c r="A376" s="6" t="s">
        <v>70</v>
      </c>
      <c r="B376" s="8" t="s">
        <v>61</v>
      </c>
      <c r="C376" s="7" t="s">
        <v>473</v>
      </c>
      <c r="D376" s="12"/>
      <c r="E376" s="15"/>
      <c r="F376" s="14"/>
    </row>
    <row r="377" spans="1:6" s="4" customFormat="1" ht="12.75" hidden="1" x14ac:dyDescent="0.25">
      <c r="A377" s="6" t="s">
        <v>70</v>
      </c>
      <c r="B377" s="8" t="s">
        <v>61</v>
      </c>
      <c r="C377" s="7" t="s">
        <v>474</v>
      </c>
      <c r="D377" s="12"/>
      <c r="E377" s="15"/>
      <c r="F377" s="14"/>
    </row>
    <row r="378" spans="1:6" s="4" customFormat="1" ht="12.75" hidden="1" x14ac:dyDescent="0.25">
      <c r="A378" s="6" t="s">
        <v>70</v>
      </c>
      <c r="B378" s="8" t="s">
        <v>61</v>
      </c>
      <c r="C378" s="7" t="s">
        <v>475</v>
      </c>
      <c r="D378" s="12"/>
      <c r="E378" s="15"/>
      <c r="F378" s="14"/>
    </row>
    <row r="379" spans="1:6" s="4" customFormat="1" ht="12.75" hidden="1" x14ac:dyDescent="0.25">
      <c r="A379" s="6" t="s">
        <v>70</v>
      </c>
      <c r="B379" s="8" t="s">
        <v>61</v>
      </c>
      <c r="C379" s="7" t="s">
        <v>476</v>
      </c>
      <c r="D379" s="12"/>
      <c r="E379" s="15"/>
      <c r="F379" s="14"/>
    </row>
    <row r="380" spans="1:6" s="4" customFormat="1" ht="12.75" hidden="1" x14ac:dyDescent="0.25">
      <c r="A380" s="6" t="s">
        <v>70</v>
      </c>
      <c r="B380" s="8" t="s">
        <v>62</v>
      </c>
      <c r="C380" s="7" t="s">
        <v>477</v>
      </c>
      <c r="D380" s="12"/>
      <c r="E380" s="15"/>
      <c r="F380" s="14"/>
    </row>
    <row r="381" spans="1:6" s="4" customFormat="1" ht="12.75" hidden="1" x14ac:dyDescent="0.25">
      <c r="A381" s="6" t="s">
        <v>70</v>
      </c>
      <c r="B381" s="8" t="s">
        <v>62</v>
      </c>
      <c r="C381" s="7" t="s">
        <v>478</v>
      </c>
      <c r="D381" s="12"/>
      <c r="E381" s="15"/>
      <c r="F381" s="14"/>
    </row>
    <row r="382" spans="1:6" s="4" customFormat="1" ht="12.75" hidden="1" x14ac:dyDescent="0.25">
      <c r="A382" s="6" t="s">
        <v>70</v>
      </c>
      <c r="B382" s="8" t="s">
        <v>62</v>
      </c>
      <c r="C382" s="7" t="s">
        <v>479</v>
      </c>
      <c r="D382" s="12"/>
      <c r="E382" s="15"/>
      <c r="F382" s="14"/>
    </row>
    <row r="383" spans="1:6" s="4" customFormat="1" ht="12.75" hidden="1" x14ac:dyDescent="0.25">
      <c r="A383" s="6" t="s">
        <v>70</v>
      </c>
      <c r="B383" s="8" t="s">
        <v>62</v>
      </c>
      <c r="C383" s="7" t="s">
        <v>480</v>
      </c>
      <c r="D383" s="12"/>
      <c r="E383" s="15"/>
      <c r="F383" s="14"/>
    </row>
    <row r="384" spans="1:6" s="4" customFormat="1" ht="12.75" hidden="1" x14ac:dyDescent="0.25">
      <c r="A384" s="6" t="s">
        <v>70</v>
      </c>
      <c r="B384" s="8" t="s">
        <v>62</v>
      </c>
      <c r="C384" s="7" t="s">
        <v>481</v>
      </c>
      <c r="D384" s="12"/>
      <c r="E384" s="15"/>
      <c r="F384" s="14"/>
    </row>
    <row r="385" spans="1:6" s="4" customFormat="1" ht="12.75" hidden="1" x14ac:dyDescent="0.25">
      <c r="A385" s="6" t="s">
        <v>70</v>
      </c>
      <c r="B385" s="8" t="s">
        <v>62</v>
      </c>
      <c r="C385" s="7" t="s">
        <v>482</v>
      </c>
      <c r="D385" s="12"/>
      <c r="E385" s="15"/>
      <c r="F385" s="14"/>
    </row>
    <row r="386" spans="1:6" s="4" customFormat="1" ht="12.75" hidden="1" x14ac:dyDescent="0.25">
      <c r="A386" s="6" t="s">
        <v>70</v>
      </c>
      <c r="B386" s="8" t="s">
        <v>12</v>
      </c>
      <c r="C386" s="7" t="s">
        <v>483</v>
      </c>
      <c r="D386" s="12"/>
      <c r="E386" s="15"/>
      <c r="F386" s="14"/>
    </row>
    <row r="387" spans="1:6" s="4" customFormat="1" ht="12.75" hidden="1" x14ac:dyDescent="0.25">
      <c r="A387" s="6" t="s">
        <v>70</v>
      </c>
      <c r="B387" s="8" t="s">
        <v>13</v>
      </c>
      <c r="C387" s="7" t="s">
        <v>484</v>
      </c>
      <c r="D387" s="12"/>
      <c r="E387" s="15"/>
      <c r="F387" s="14"/>
    </row>
    <row r="388" spans="1:6" s="4" customFormat="1" ht="12.75" hidden="1" x14ac:dyDescent="0.25">
      <c r="A388" s="6" t="s">
        <v>70</v>
      </c>
      <c r="B388" s="8" t="s">
        <v>14</v>
      </c>
      <c r="C388" s="7" t="s">
        <v>485</v>
      </c>
      <c r="D388" s="12"/>
      <c r="E388" s="13"/>
      <c r="F388" s="14"/>
    </row>
    <row r="389" spans="1:6" s="4" customFormat="1" ht="12.75" hidden="1" x14ac:dyDescent="0.25">
      <c r="A389" s="6" t="s">
        <v>70</v>
      </c>
      <c r="B389" s="8" t="s">
        <v>14</v>
      </c>
      <c r="C389" s="7" t="s">
        <v>486</v>
      </c>
      <c r="D389" s="12"/>
      <c r="E389" s="13"/>
      <c r="F389" s="14"/>
    </row>
    <row r="390" spans="1:6" s="4" customFormat="1" ht="12.75" hidden="1" x14ac:dyDescent="0.25">
      <c r="A390" s="6" t="s">
        <v>70</v>
      </c>
      <c r="B390" s="8" t="s">
        <v>14</v>
      </c>
      <c r="C390" s="7" t="s">
        <v>487</v>
      </c>
      <c r="D390" s="12"/>
      <c r="E390" s="13"/>
      <c r="F390" s="14"/>
    </row>
    <row r="391" spans="1:6" s="4" customFormat="1" ht="12.75" hidden="1" x14ac:dyDescent="0.25">
      <c r="A391" s="6" t="s">
        <v>70</v>
      </c>
      <c r="B391" s="8" t="s">
        <v>14</v>
      </c>
      <c r="C391" s="7" t="s">
        <v>488</v>
      </c>
      <c r="D391" s="12"/>
      <c r="E391" s="13"/>
      <c r="F391" s="14"/>
    </row>
    <row r="392" spans="1:6" s="4" customFormat="1" ht="12.75" hidden="1" x14ac:dyDescent="0.25">
      <c r="A392" s="6" t="s">
        <v>70</v>
      </c>
      <c r="B392" s="8" t="s">
        <v>15</v>
      </c>
      <c r="C392" s="7" t="s">
        <v>489</v>
      </c>
      <c r="D392" s="12"/>
      <c r="E392" s="15"/>
      <c r="F392" s="14"/>
    </row>
    <row r="393" spans="1:6" s="4" customFormat="1" ht="12.75" hidden="1" x14ac:dyDescent="0.25">
      <c r="A393" s="6" t="s">
        <v>70</v>
      </c>
      <c r="B393" s="8" t="s">
        <v>15</v>
      </c>
      <c r="C393" s="7" t="s">
        <v>490</v>
      </c>
      <c r="D393" s="12"/>
      <c r="E393" s="15"/>
      <c r="F393" s="14"/>
    </row>
    <row r="394" spans="1:6" s="4" customFormat="1" ht="12.75" hidden="1" x14ac:dyDescent="0.25">
      <c r="A394" s="6" t="s">
        <v>70</v>
      </c>
      <c r="B394" s="8" t="s">
        <v>15</v>
      </c>
      <c r="C394" s="7" t="s">
        <v>491</v>
      </c>
      <c r="D394" s="12"/>
      <c r="E394" s="15"/>
      <c r="F394" s="14"/>
    </row>
    <row r="395" spans="1:6" s="4" customFormat="1" ht="12.75" hidden="1" x14ac:dyDescent="0.25">
      <c r="A395" s="6" t="s">
        <v>70</v>
      </c>
      <c r="B395" s="8" t="s">
        <v>15</v>
      </c>
      <c r="C395" s="7" t="s">
        <v>492</v>
      </c>
      <c r="D395" s="12"/>
      <c r="E395" s="15"/>
      <c r="F395" s="14"/>
    </row>
    <row r="396" spans="1:6" s="4" customFormat="1" ht="12.75" hidden="1" x14ac:dyDescent="0.25">
      <c r="A396" s="6" t="s">
        <v>70</v>
      </c>
      <c r="B396" s="8" t="s">
        <v>16</v>
      </c>
      <c r="C396" s="7" t="s">
        <v>493</v>
      </c>
      <c r="D396" s="12"/>
      <c r="E396" s="15"/>
      <c r="F396" s="14"/>
    </row>
    <row r="397" spans="1:6" s="4" customFormat="1" ht="12.75" hidden="1" x14ac:dyDescent="0.25">
      <c r="A397" s="6" t="s">
        <v>70</v>
      </c>
      <c r="B397" s="8" t="s">
        <v>16</v>
      </c>
      <c r="C397" s="7" t="s">
        <v>494</v>
      </c>
      <c r="D397" s="12"/>
      <c r="E397" s="15"/>
      <c r="F397" s="14"/>
    </row>
    <row r="398" spans="1:6" s="4" customFormat="1" ht="12.75" hidden="1" x14ac:dyDescent="0.25">
      <c r="A398" s="6" t="s">
        <v>70</v>
      </c>
      <c r="B398" s="8" t="s">
        <v>16</v>
      </c>
      <c r="C398" s="7" t="s">
        <v>495</v>
      </c>
      <c r="D398" s="12"/>
      <c r="E398" s="15"/>
      <c r="F398" s="14"/>
    </row>
    <row r="399" spans="1:6" s="4" customFormat="1" ht="12.75" hidden="1" x14ac:dyDescent="0.25">
      <c r="A399" s="6" t="s">
        <v>70</v>
      </c>
      <c r="B399" s="8" t="s">
        <v>16</v>
      </c>
      <c r="C399" s="7" t="s">
        <v>496</v>
      </c>
      <c r="D399" s="12"/>
      <c r="E399" s="15"/>
      <c r="F399" s="14"/>
    </row>
    <row r="400" spans="1:6" s="4" customFormat="1" ht="12.75" hidden="1" x14ac:dyDescent="0.25">
      <c r="A400" s="6" t="s">
        <v>70</v>
      </c>
      <c r="B400" s="8" t="s">
        <v>17</v>
      </c>
      <c r="C400" s="7" t="s">
        <v>497</v>
      </c>
      <c r="D400" s="12"/>
      <c r="E400" s="15"/>
      <c r="F400" s="14"/>
    </row>
    <row r="401" spans="1:6" s="4" customFormat="1" ht="12.75" hidden="1" x14ac:dyDescent="0.25">
      <c r="A401" s="6" t="s">
        <v>70</v>
      </c>
      <c r="B401" s="8" t="s">
        <v>18</v>
      </c>
      <c r="C401" s="7" t="s">
        <v>498</v>
      </c>
      <c r="D401" s="12"/>
      <c r="E401" s="15"/>
      <c r="F401" s="14"/>
    </row>
    <row r="402" spans="1:6" s="4" customFormat="1" ht="12.75" hidden="1" x14ac:dyDescent="0.25">
      <c r="A402" s="6" t="s">
        <v>70</v>
      </c>
      <c r="B402" s="8" t="s">
        <v>18</v>
      </c>
      <c r="C402" s="7" t="s">
        <v>499</v>
      </c>
      <c r="D402" s="12"/>
      <c r="E402" s="15"/>
      <c r="F402" s="14"/>
    </row>
    <row r="403" spans="1:6" s="4" customFormat="1" ht="12.75" hidden="1" x14ac:dyDescent="0.25">
      <c r="A403" s="6" t="s">
        <v>70</v>
      </c>
      <c r="B403" s="8" t="s">
        <v>18</v>
      </c>
      <c r="C403" s="7" t="s">
        <v>500</v>
      </c>
      <c r="D403" s="12"/>
      <c r="E403" s="15"/>
      <c r="F403" s="14"/>
    </row>
    <row r="404" spans="1:6" s="4" customFormat="1" ht="12.75" hidden="1" x14ac:dyDescent="0.25">
      <c r="A404" s="6" t="s">
        <v>70</v>
      </c>
      <c r="B404" s="8" t="s">
        <v>18</v>
      </c>
      <c r="C404" s="7" t="s">
        <v>501</v>
      </c>
      <c r="D404" s="12"/>
      <c r="E404" s="15"/>
      <c r="F404" s="14"/>
    </row>
    <row r="405" spans="1:6" s="4" customFormat="1" ht="12.75" hidden="1" x14ac:dyDescent="0.25">
      <c r="A405" s="6" t="s">
        <v>70</v>
      </c>
      <c r="B405" s="8" t="s">
        <v>18</v>
      </c>
      <c r="C405" s="7" t="s">
        <v>502</v>
      </c>
      <c r="D405" s="12"/>
      <c r="E405" s="15"/>
      <c r="F405" s="14"/>
    </row>
    <row r="406" spans="1:6" s="4" customFormat="1" ht="12.75" hidden="1" x14ac:dyDescent="0.25">
      <c r="A406" s="6" t="s">
        <v>70</v>
      </c>
      <c r="B406" s="8" t="s">
        <v>18</v>
      </c>
      <c r="C406" s="7" t="s">
        <v>503</v>
      </c>
      <c r="D406" s="12"/>
      <c r="E406" s="15"/>
      <c r="F406" s="14"/>
    </row>
    <row r="407" spans="1:6" s="4" customFormat="1" ht="12.75" hidden="1" x14ac:dyDescent="0.25">
      <c r="A407" s="6" t="s">
        <v>70</v>
      </c>
      <c r="B407" s="8" t="s">
        <v>18</v>
      </c>
      <c r="C407" s="7" t="s">
        <v>504</v>
      </c>
      <c r="D407" s="12"/>
      <c r="E407" s="15"/>
      <c r="F407" s="14"/>
    </row>
    <row r="408" spans="1:6" s="4" customFormat="1" ht="12.75" hidden="1" x14ac:dyDescent="0.25">
      <c r="A408" s="6" t="s">
        <v>70</v>
      </c>
      <c r="B408" s="8" t="s">
        <v>18</v>
      </c>
      <c r="C408" s="7" t="s">
        <v>505</v>
      </c>
      <c r="D408" s="12"/>
      <c r="E408" s="15"/>
      <c r="F408" s="14"/>
    </row>
    <row r="409" spans="1:6" s="4" customFormat="1" ht="12.75" hidden="1" x14ac:dyDescent="0.25">
      <c r="A409" s="6" t="s">
        <v>70</v>
      </c>
      <c r="B409" s="8" t="s">
        <v>18</v>
      </c>
      <c r="C409" s="7" t="s">
        <v>506</v>
      </c>
      <c r="D409" s="12"/>
      <c r="E409" s="15"/>
      <c r="F409" s="14"/>
    </row>
    <row r="410" spans="1:6" s="4" customFormat="1" ht="12.75" hidden="1" x14ac:dyDescent="0.25">
      <c r="A410" s="6" t="s">
        <v>70</v>
      </c>
      <c r="B410" s="8" t="s">
        <v>18</v>
      </c>
      <c r="C410" s="7" t="s">
        <v>507</v>
      </c>
      <c r="D410" s="12"/>
      <c r="E410" s="15"/>
      <c r="F410" s="14"/>
    </row>
    <row r="411" spans="1:6" s="4" customFormat="1" ht="12.75" hidden="1" x14ac:dyDescent="0.25">
      <c r="A411" s="6" t="s">
        <v>70</v>
      </c>
      <c r="B411" s="8" t="s">
        <v>18</v>
      </c>
      <c r="C411" s="7" t="s">
        <v>508</v>
      </c>
      <c r="D411" s="12"/>
      <c r="E411" s="15"/>
      <c r="F411" s="14"/>
    </row>
    <row r="412" spans="1:6" s="4" customFormat="1" ht="12.75" hidden="1" x14ac:dyDescent="0.25">
      <c r="A412" s="6" t="s">
        <v>70</v>
      </c>
      <c r="B412" s="8" t="s">
        <v>18</v>
      </c>
      <c r="C412" s="7" t="s">
        <v>509</v>
      </c>
      <c r="D412" s="12"/>
      <c r="E412" s="15"/>
      <c r="F412" s="14"/>
    </row>
    <row r="413" spans="1:6" s="4" customFormat="1" ht="12.75" hidden="1" x14ac:dyDescent="0.25">
      <c r="A413" s="6" t="s">
        <v>70</v>
      </c>
      <c r="B413" s="8" t="s">
        <v>18</v>
      </c>
      <c r="C413" s="7" t="s">
        <v>510</v>
      </c>
      <c r="D413" s="12"/>
      <c r="E413" s="15"/>
      <c r="F413" s="14"/>
    </row>
    <row r="414" spans="1:6" s="4" customFormat="1" ht="12.75" hidden="1" x14ac:dyDescent="0.25">
      <c r="A414" s="6" t="s">
        <v>70</v>
      </c>
      <c r="B414" s="8" t="s">
        <v>18</v>
      </c>
      <c r="C414" s="7" t="s">
        <v>511</v>
      </c>
      <c r="D414" s="12"/>
      <c r="E414" s="15"/>
      <c r="F414" s="14"/>
    </row>
    <row r="415" spans="1:6" s="4" customFormat="1" ht="12.75" hidden="1" x14ac:dyDescent="0.25">
      <c r="A415" s="6" t="s">
        <v>70</v>
      </c>
      <c r="B415" s="8" t="s">
        <v>18</v>
      </c>
      <c r="C415" s="7" t="s">
        <v>512</v>
      </c>
      <c r="D415" s="12"/>
      <c r="E415" s="15"/>
      <c r="F415" s="14"/>
    </row>
    <row r="416" spans="1:6" s="4" customFormat="1" ht="12.75" hidden="1" x14ac:dyDescent="0.25">
      <c r="A416" s="6" t="s">
        <v>70</v>
      </c>
      <c r="B416" s="8" t="s">
        <v>18</v>
      </c>
      <c r="C416" s="7" t="s">
        <v>513</v>
      </c>
      <c r="D416" s="12"/>
      <c r="E416" s="15"/>
      <c r="F416" s="14"/>
    </row>
    <row r="417" spans="1:6" s="4" customFormat="1" ht="12.75" hidden="1" x14ac:dyDescent="0.25">
      <c r="A417" s="6" t="s">
        <v>70</v>
      </c>
      <c r="B417" s="8" t="s">
        <v>18</v>
      </c>
      <c r="C417" s="7" t="s">
        <v>514</v>
      </c>
      <c r="D417" s="12"/>
      <c r="E417" s="15"/>
      <c r="F417" s="14"/>
    </row>
    <row r="418" spans="1:6" s="4" customFormat="1" ht="12.75" hidden="1" x14ac:dyDescent="0.25">
      <c r="A418" s="6" t="s">
        <v>70</v>
      </c>
      <c r="B418" s="8" t="s">
        <v>18</v>
      </c>
      <c r="C418" s="7" t="s">
        <v>515</v>
      </c>
      <c r="D418" s="12"/>
      <c r="E418" s="15"/>
      <c r="F418" s="14"/>
    </row>
    <row r="419" spans="1:6" s="4" customFormat="1" ht="12.75" hidden="1" x14ac:dyDescent="0.25">
      <c r="A419" s="6" t="s">
        <v>70</v>
      </c>
      <c r="B419" s="8" t="s">
        <v>18</v>
      </c>
      <c r="C419" s="7" t="s">
        <v>516</v>
      </c>
      <c r="D419" s="12"/>
      <c r="E419" s="15"/>
      <c r="F419" s="14"/>
    </row>
    <row r="420" spans="1:6" s="4" customFormat="1" ht="12.75" hidden="1" x14ac:dyDescent="0.25">
      <c r="A420" s="6" t="s">
        <v>70</v>
      </c>
      <c r="B420" s="8" t="s">
        <v>18</v>
      </c>
      <c r="C420" s="7" t="s">
        <v>517</v>
      </c>
      <c r="D420" s="12"/>
      <c r="E420" s="15"/>
      <c r="F420" s="14"/>
    </row>
    <row r="421" spans="1:6" s="4" customFormat="1" ht="12.75" hidden="1" x14ac:dyDescent="0.25">
      <c r="A421" s="6" t="s">
        <v>70</v>
      </c>
      <c r="B421" s="8" t="s">
        <v>18</v>
      </c>
      <c r="C421" s="7" t="s">
        <v>518</v>
      </c>
      <c r="D421" s="12"/>
      <c r="E421" s="15"/>
      <c r="F421" s="14"/>
    </row>
    <row r="422" spans="1:6" s="4" customFormat="1" ht="12.75" hidden="1" x14ac:dyDescent="0.25">
      <c r="A422" s="6" t="s">
        <v>70</v>
      </c>
      <c r="B422" s="8" t="s">
        <v>18</v>
      </c>
      <c r="C422" s="7" t="s">
        <v>519</v>
      </c>
      <c r="D422" s="12"/>
      <c r="E422" s="15"/>
      <c r="F422" s="14"/>
    </row>
    <row r="423" spans="1:6" s="4" customFormat="1" ht="12.75" hidden="1" x14ac:dyDescent="0.25">
      <c r="A423" s="6" t="s">
        <v>70</v>
      </c>
      <c r="B423" s="8" t="s">
        <v>18</v>
      </c>
      <c r="C423" s="7" t="s">
        <v>520</v>
      </c>
      <c r="D423" s="12"/>
      <c r="E423" s="15"/>
      <c r="F423" s="14"/>
    </row>
    <row r="424" spans="1:6" s="4" customFormat="1" ht="12.75" hidden="1" x14ac:dyDescent="0.25">
      <c r="A424" s="6" t="s">
        <v>70</v>
      </c>
      <c r="B424" s="8" t="s">
        <v>19</v>
      </c>
      <c r="C424" s="7" t="s">
        <v>521</v>
      </c>
      <c r="D424" s="12"/>
      <c r="E424" s="15"/>
      <c r="F424" s="14"/>
    </row>
    <row r="425" spans="1:6" s="4" customFormat="1" ht="12.75" hidden="1" x14ac:dyDescent="0.25">
      <c r="A425" s="6" t="s">
        <v>70</v>
      </c>
      <c r="B425" s="8" t="s">
        <v>19</v>
      </c>
      <c r="C425" s="7" t="s">
        <v>522</v>
      </c>
      <c r="D425" s="12"/>
      <c r="E425" s="15"/>
      <c r="F425" s="14"/>
    </row>
    <row r="426" spans="1:6" s="4" customFormat="1" ht="12.75" hidden="1" x14ac:dyDescent="0.25">
      <c r="A426" s="6" t="s">
        <v>70</v>
      </c>
      <c r="B426" s="8" t="s">
        <v>20</v>
      </c>
      <c r="C426" s="7" t="s">
        <v>523</v>
      </c>
      <c r="D426" s="12"/>
      <c r="E426" s="15"/>
      <c r="F426" s="14"/>
    </row>
    <row r="427" spans="1:6" s="4" customFormat="1" ht="12.75" hidden="1" x14ac:dyDescent="0.25">
      <c r="A427" s="6" t="s">
        <v>70</v>
      </c>
      <c r="B427" s="8" t="s">
        <v>20</v>
      </c>
      <c r="C427" s="7" t="s">
        <v>523</v>
      </c>
      <c r="D427" s="12"/>
      <c r="E427" s="15"/>
      <c r="F427" s="14"/>
    </row>
    <row r="428" spans="1:6" s="4" customFormat="1" ht="12.75" hidden="1" x14ac:dyDescent="0.25">
      <c r="A428" s="6" t="s">
        <v>70</v>
      </c>
      <c r="B428" s="8" t="s">
        <v>20</v>
      </c>
      <c r="C428" s="7" t="s">
        <v>523</v>
      </c>
      <c r="D428" s="12"/>
      <c r="E428" s="15"/>
      <c r="F428" s="14"/>
    </row>
    <row r="429" spans="1:6" s="4" customFormat="1" ht="12.75" hidden="1" x14ac:dyDescent="0.25">
      <c r="A429" s="6" t="s">
        <v>70</v>
      </c>
      <c r="B429" s="8" t="s">
        <v>20</v>
      </c>
      <c r="C429" s="7" t="s">
        <v>523</v>
      </c>
      <c r="D429" s="12"/>
      <c r="E429" s="15"/>
      <c r="F429" s="14"/>
    </row>
    <row r="430" spans="1:6" s="4" customFormat="1" ht="12.75" hidden="1" x14ac:dyDescent="0.25">
      <c r="A430" s="6" t="s">
        <v>70</v>
      </c>
      <c r="B430" s="8" t="s">
        <v>21</v>
      </c>
      <c r="C430" s="7" t="s">
        <v>524</v>
      </c>
      <c r="D430" s="12"/>
      <c r="E430" s="15"/>
      <c r="F430" s="14"/>
    </row>
    <row r="431" spans="1:6" s="4" customFormat="1" ht="12.75" hidden="1" x14ac:dyDescent="0.25">
      <c r="A431" s="6" t="s">
        <v>70</v>
      </c>
      <c r="B431" s="8" t="s">
        <v>21</v>
      </c>
      <c r="C431" s="7" t="s">
        <v>525</v>
      </c>
      <c r="D431" s="12"/>
      <c r="E431" s="15"/>
      <c r="F431" s="14"/>
    </row>
    <row r="432" spans="1:6" s="4" customFormat="1" ht="12.75" hidden="1" x14ac:dyDescent="0.25">
      <c r="A432" s="6" t="s">
        <v>70</v>
      </c>
      <c r="B432" s="8" t="s">
        <v>21</v>
      </c>
      <c r="C432" s="7" t="s">
        <v>526</v>
      </c>
      <c r="D432" s="12"/>
      <c r="E432" s="15"/>
      <c r="F432" s="14"/>
    </row>
    <row r="433" spans="1:6" s="4" customFormat="1" ht="12.75" hidden="1" x14ac:dyDescent="0.25">
      <c r="A433" s="6" t="s">
        <v>70</v>
      </c>
      <c r="B433" s="8" t="s">
        <v>21</v>
      </c>
      <c r="C433" s="7" t="s">
        <v>527</v>
      </c>
      <c r="D433" s="12"/>
      <c r="E433" s="15"/>
      <c r="F433" s="14"/>
    </row>
    <row r="434" spans="1:6" s="4" customFormat="1" ht="12.75" hidden="1" x14ac:dyDescent="0.25">
      <c r="A434" s="6" t="s">
        <v>70</v>
      </c>
      <c r="B434" s="8" t="s">
        <v>22</v>
      </c>
      <c r="C434" s="7" t="s">
        <v>528</v>
      </c>
      <c r="D434" s="12"/>
      <c r="E434" s="15"/>
      <c r="F434" s="14"/>
    </row>
    <row r="435" spans="1:6" s="4" customFormat="1" ht="12.75" hidden="1" x14ac:dyDescent="0.25">
      <c r="A435" s="6" t="s">
        <v>70</v>
      </c>
      <c r="B435" s="8" t="s">
        <v>22</v>
      </c>
      <c r="C435" s="7" t="s">
        <v>529</v>
      </c>
      <c r="D435" s="12"/>
      <c r="E435" s="15"/>
      <c r="F435" s="14"/>
    </row>
    <row r="436" spans="1:6" s="4" customFormat="1" ht="12.75" hidden="1" x14ac:dyDescent="0.25">
      <c r="A436" s="6" t="s">
        <v>70</v>
      </c>
      <c r="B436" s="8" t="s">
        <v>22</v>
      </c>
      <c r="C436" s="7" t="s">
        <v>530</v>
      </c>
      <c r="D436" s="12"/>
      <c r="E436" s="15"/>
      <c r="F436" s="14"/>
    </row>
    <row r="437" spans="1:6" s="4" customFormat="1" ht="12.75" hidden="1" x14ac:dyDescent="0.25">
      <c r="A437" s="6" t="s">
        <v>70</v>
      </c>
      <c r="B437" s="8" t="s">
        <v>22</v>
      </c>
      <c r="C437" s="7" t="s">
        <v>531</v>
      </c>
      <c r="D437" s="12"/>
      <c r="E437" s="15"/>
      <c r="F437" s="14"/>
    </row>
    <row r="438" spans="1:6" s="4" customFormat="1" ht="12.75" hidden="1" x14ac:dyDescent="0.25">
      <c r="A438" s="6" t="s">
        <v>70</v>
      </c>
      <c r="B438" s="8" t="s">
        <v>23</v>
      </c>
      <c r="C438" s="7" t="s">
        <v>532</v>
      </c>
      <c r="D438" s="12"/>
      <c r="E438" s="15"/>
      <c r="F438" s="14"/>
    </row>
    <row r="439" spans="1:6" s="4" customFormat="1" ht="12.75" hidden="1" x14ac:dyDescent="0.25">
      <c r="A439" s="6" t="s">
        <v>70</v>
      </c>
      <c r="B439" s="8" t="s">
        <v>24</v>
      </c>
      <c r="C439" s="7" t="s">
        <v>533</v>
      </c>
      <c r="D439" s="12"/>
      <c r="E439" s="15"/>
      <c r="F439" s="14"/>
    </row>
    <row r="440" spans="1:6" s="4" customFormat="1" ht="12.75" hidden="1" x14ac:dyDescent="0.25">
      <c r="A440" s="6" t="s">
        <v>70</v>
      </c>
      <c r="B440" s="8" t="s">
        <v>63</v>
      </c>
      <c r="C440" s="7" t="s">
        <v>534</v>
      </c>
      <c r="D440" s="12"/>
      <c r="E440" s="15"/>
      <c r="F440" s="14"/>
    </row>
    <row r="441" spans="1:6" s="4" customFormat="1" ht="12.75" hidden="1" x14ac:dyDescent="0.25">
      <c r="A441" s="6" t="s">
        <v>70</v>
      </c>
      <c r="B441" s="8" t="s">
        <v>63</v>
      </c>
      <c r="C441" s="7" t="s">
        <v>535</v>
      </c>
      <c r="D441" s="12"/>
      <c r="E441" s="15"/>
      <c r="F441" s="14"/>
    </row>
    <row r="442" spans="1:6" s="4" customFormat="1" ht="12.75" hidden="1" x14ac:dyDescent="0.25">
      <c r="A442" s="6" t="s">
        <v>70</v>
      </c>
      <c r="B442" s="8" t="s">
        <v>63</v>
      </c>
      <c r="C442" s="7" t="s">
        <v>536</v>
      </c>
      <c r="D442" s="12"/>
      <c r="E442" s="15"/>
      <c r="F442" s="14"/>
    </row>
    <row r="443" spans="1:6" s="4" customFormat="1" ht="12.75" hidden="1" x14ac:dyDescent="0.25">
      <c r="A443" s="6" t="s">
        <v>70</v>
      </c>
      <c r="B443" s="8" t="s">
        <v>63</v>
      </c>
      <c r="C443" s="7" t="s">
        <v>537</v>
      </c>
      <c r="D443" s="12"/>
      <c r="E443" s="15"/>
      <c r="F443" s="14"/>
    </row>
    <row r="444" spans="1:6" s="4" customFormat="1" ht="12.75" hidden="1" x14ac:dyDescent="0.25">
      <c r="A444" s="6" t="s">
        <v>70</v>
      </c>
      <c r="B444" s="8" t="s">
        <v>25</v>
      </c>
      <c r="C444" s="7" t="s">
        <v>538</v>
      </c>
      <c r="D444" s="12"/>
      <c r="E444" s="15"/>
      <c r="F444" s="14"/>
    </row>
    <row r="445" spans="1:6" s="4" customFormat="1" ht="12.75" hidden="1" x14ac:dyDescent="0.25">
      <c r="A445" s="6" t="s">
        <v>70</v>
      </c>
      <c r="B445" s="8" t="s">
        <v>25</v>
      </c>
      <c r="C445" s="7" t="s">
        <v>539</v>
      </c>
      <c r="D445" s="12"/>
      <c r="E445" s="15"/>
      <c r="F445" s="14"/>
    </row>
    <row r="446" spans="1:6" s="4" customFormat="1" ht="12.75" hidden="1" x14ac:dyDescent="0.25">
      <c r="A446" s="6" t="s">
        <v>70</v>
      </c>
      <c r="B446" s="8" t="s">
        <v>25</v>
      </c>
      <c r="C446" s="7" t="s">
        <v>540</v>
      </c>
      <c r="D446" s="12"/>
      <c r="E446" s="15"/>
      <c r="F446" s="14"/>
    </row>
    <row r="447" spans="1:6" s="4" customFormat="1" ht="12.75" hidden="1" x14ac:dyDescent="0.25">
      <c r="A447" s="6" t="s">
        <v>70</v>
      </c>
      <c r="B447" s="8" t="s">
        <v>25</v>
      </c>
      <c r="C447" s="7" t="s">
        <v>541</v>
      </c>
      <c r="D447" s="12"/>
      <c r="E447" s="15"/>
      <c r="F447" s="14"/>
    </row>
    <row r="448" spans="1:6" s="4" customFormat="1" ht="12.75" hidden="1" x14ac:dyDescent="0.25">
      <c r="A448" s="6" t="s">
        <v>70</v>
      </c>
      <c r="B448" s="8" t="s">
        <v>25</v>
      </c>
      <c r="C448" s="7" t="s">
        <v>542</v>
      </c>
      <c r="D448" s="12"/>
      <c r="E448" s="15"/>
      <c r="F448" s="14"/>
    </row>
    <row r="449" spans="1:6" s="4" customFormat="1" ht="12.75" hidden="1" x14ac:dyDescent="0.25">
      <c r="A449" s="6" t="s">
        <v>70</v>
      </c>
      <c r="B449" s="8" t="s">
        <v>25</v>
      </c>
      <c r="C449" s="7" t="s">
        <v>543</v>
      </c>
      <c r="D449" s="12"/>
      <c r="E449" s="15"/>
      <c r="F449" s="14"/>
    </row>
    <row r="450" spans="1:6" s="4" customFormat="1" ht="12.75" hidden="1" x14ac:dyDescent="0.25">
      <c r="A450" s="6" t="s">
        <v>70</v>
      </c>
      <c r="B450" s="8" t="s">
        <v>25</v>
      </c>
      <c r="C450" s="7" t="s">
        <v>544</v>
      </c>
      <c r="D450" s="12"/>
      <c r="E450" s="15"/>
      <c r="F450" s="14"/>
    </row>
    <row r="451" spans="1:6" s="4" customFormat="1" ht="12.75" hidden="1" x14ac:dyDescent="0.25">
      <c r="A451" s="6" t="s">
        <v>70</v>
      </c>
      <c r="B451" s="8" t="s">
        <v>25</v>
      </c>
      <c r="C451" s="7" t="s">
        <v>545</v>
      </c>
      <c r="D451" s="12"/>
      <c r="E451" s="15"/>
      <c r="F451" s="14"/>
    </row>
    <row r="452" spans="1:6" s="4" customFormat="1" ht="12.75" hidden="1" x14ac:dyDescent="0.25">
      <c r="A452" s="6" t="s">
        <v>70</v>
      </c>
      <c r="B452" s="8" t="s">
        <v>25</v>
      </c>
      <c r="C452" s="7" t="s">
        <v>546</v>
      </c>
      <c r="D452" s="12"/>
      <c r="E452" s="15"/>
      <c r="F452" s="14"/>
    </row>
    <row r="453" spans="1:6" s="4" customFormat="1" ht="12.75" hidden="1" x14ac:dyDescent="0.25">
      <c r="A453" s="6" t="s">
        <v>70</v>
      </c>
      <c r="B453" s="8" t="s">
        <v>25</v>
      </c>
      <c r="C453" s="7" t="s">
        <v>547</v>
      </c>
      <c r="D453" s="12"/>
      <c r="E453" s="15"/>
      <c r="F453" s="14"/>
    </row>
    <row r="454" spans="1:6" s="4" customFormat="1" ht="12.75" hidden="1" x14ac:dyDescent="0.25">
      <c r="A454" s="6" t="s">
        <v>70</v>
      </c>
      <c r="B454" s="8" t="s">
        <v>25</v>
      </c>
      <c r="C454" s="7" t="s">
        <v>548</v>
      </c>
      <c r="D454" s="12"/>
      <c r="E454" s="15"/>
      <c r="F454" s="14"/>
    </row>
    <row r="455" spans="1:6" s="4" customFormat="1" ht="12.75" hidden="1" x14ac:dyDescent="0.25">
      <c r="A455" s="6" t="s">
        <v>70</v>
      </c>
      <c r="B455" s="8" t="s">
        <v>25</v>
      </c>
      <c r="C455" s="7" t="s">
        <v>549</v>
      </c>
      <c r="D455" s="12"/>
      <c r="E455" s="15"/>
      <c r="F455" s="14"/>
    </row>
    <row r="456" spans="1:6" s="4" customFormat="1" ht="12.75" hidden="1" x14ac:dyDescent="0.25">
      <c r="A456" s="6" t="s">
        <v>70</v>
      </c>
      <c r="B456" s="8" t="s">
        <v>25</v>
      </c>
      <c r="C456" s="7" t="s">
        <v>550</v>
      </c>
      <c r="D456" s="12"/>
      <c r="E456" s="15"/>
      <c r="F456" s="14"/>
    </row>
    <row r="457" spans="1:6" s="4" customFormat="1" ht="12.75" hidden="1" x14ac:dyDescent="0.25">
      <c r="A457" s="6" t="s">
        <v>70</v>
      </c>
      <c r="B457" s="8" t="s">
        <v>25</v>
      </c>
      <c r="C457" s="7" t="s">
        <v>551</v>
      </c>
      <c r="D457" s="12"/>
      <c r="E457" s="15"/>
      <c r="F457" s="14"/>
    </row>
    <row r="458" spans="1:6" s="4" customFormat="1" ht="12.75" hidden="1" x14ac:dyDescent="0.25">
      <c r="A458" s="6" t="s">
        <v>70</v>
      </c>
      <c r="B458" s="8" t="s">
        <v>25</v>
      </c>
      <c r="C458" s="7" t="s">
        <v>552</v>
      </c>
      <c r="D458" s="12"/>
      <c r="E458" s="15"/>
      <c r="F458" s="14"/>
    </row>
    <row r="459" spans="1:6" s="4" customFormat="1" ht="12.75" hidden="1" x14ac:dyDescent="0.25">
      <c r="A459" s="6" t="s">
        <v>70</v>
      </c>
      <c r="B459" s="8" t="s">
        <v>25</v>
      </c>
      <c r="C459" s="7" t="s">
        <v>553</v>
      </c>
      <c r="D459" s="12"/>
      <c r="E459" s="15"/>
      <c r="F459" s="14"/>
    </row>
    <row r="460" spans="1:6" s="4" customFormat="1" ht="12.75" hidden="1" x14ac:dyDescent="0.25">
      <c r="A460" s="6" t="s">
        <v>70</v>
      </c>
      <c r="B460" s="8" t="s">
        <v>25</v>
      </c>
      <c r="C460" s="7" t="s">
        <v>554</v>
      </c>
      <c r="D460" s="12"/>
      <c r="E460" s="15"/>
      <c r="F460" s="14"/>
    </row>
    <row r="461" spans="1:6" s="4" customFormat="1" ht="12.75" hidden="1" x14ac:dyDescent="0.25">
      <c r="A461" s="6" t="s">
        <v>70</v>
      </c>
      <c r="B461" s="8" t="s">
        <v>25</v>
      </c>
      <c r="C461" s="7" t="s">
        <v>555</v>
      </c>
      <c r="D461" s="12"/>
      <c r="E461" s="15"/>
      <c r="F461" s="14"/>
    </row>
    <row r="462" spans="1:6" s="4" customFormat="1" ht="12.75" hidden="1" x14ac:dyDescent="0.25">
      <c r="A462" s="6" t="s">
        <v>70</v>
      </c>
      <c r="B462" s="8" t="s">
        <v>25</v>
      </c>
      <c r="C462" s="7" t="s">
        <v>556</v>
      </c>
      <c r="D462" s="12"/>
      <c r="E462" s="15"/>
      <c r="F462" s="14"/>
    </row>
    <row r="463" spans="1:6" s="4" customFormat="1" ht="12.75" hidden="1" x14ac:dyDescent="0.25">
      <c r="A463" s="6" t="s">
        <v>70</v>
      </c>
      <c r="B463" s="8" t="s">
        <v>25</v>
      </c>
      <c r="C463" s="7" t="s">
        <v>557</v>
      </c>
      <c r="D463" s="12"/>
      <c r="E463" s="15"/>
      <c r="F463" s="14"/>
    </row>
    <row r="464" spans="1:6" s="4" customFormat="1" ht="12.75" hidden="1" x14ac:dyDescent="0.25">
      <c r="A464" s="6" t="s">
        <v>70</v>
      </c>
      <c r="B464" s="8" t="s">
        <v>25</v>
      </c>
      <c r="C464" s="7" t="s">
        <v>558</v>
      </c>
      <c r="D464" s="12"/>
      <c r="E464" s="15"/>
      <c r="F464" s="14"/>
    </row>
    <row r="465" spans="1:6" s="4" customFormat="1" ht="12.75" hidden="1" x14ac:dyDescent="0.25">
      <c r="A465" s="6" t="s">
        <v>70</v>
      </c>
      <c r="B465" s="8" t="s">
        <v>25</v>
      </c>
      <c r="C465" s="7" t="s">
        <v>559</v>
      </c>
      <c r="D465" s="12"/>
      <c r="E465" s="15"/>
      <c r="F465" s="14"/>
    </row>
    <row r="466" spans="1:6" s="4" customFormat="1" ht="12.75" hidden="1" x14ac:dyDescent="0.25">
      <c r="A466" s="6" t="s">
        <v>70</v>
      </c>
      <c r="B466" s="8" t="s">
        <v>25</v>
      </c>
      <c r="C466" s="7" t="s">
        <v>560</v>
      </c>
      <c r="D466" s="12"/>
      <c r="E466" s="15"/>
      <c r="F466" s="14"/>
    </row>
    <row r="467" spans="1:6" s="4" customFormat="1" ht="12.75" hidden="1" x14ac:dyDescent="0.25">
      <c r="A467" s="6" t="s">
        <v>70</v>
      </c>
      <c r="B467" s="8" t="s">
        <v>64</v>
      </c>
      <c r="C467" s="7" t="s">
        <v>561</v>
      </c>
      <c r="D467" s="12"/>
      <c r="E467" s="15"/>
      <c r="F467" s="14"/>
    </row>
    <row r="468" spans="1:6" s="4" customFormat="1" ht="12.75" hidden="1" x14ac:dyDescent="0.25">
      <c r="A468" s="6" t="s">
        <v>70</v>
      </c>
      <c r="B468" s="8" t="s">
        <v>64</v>
      </c>
      <c r="C468" s="7" t="s">
        <v>562</v>
      </c>
      <c r="D468" s="12"/>
      <c r="E468" s="15"/>
      <c r="F468" s="14"/>
    </row>
    <row r="469" spans="1:6" s="4" customFormat="1" ht="12.75" hidden="1" x14ac:dyDescent="0.25">
      <c r="A469" s="6" t="s">
        <v>70</v>
      </c>
      <c r="B469" s="8" t="s">
        <v>64</v>
      </c>
      <c r="C469" s="7" t="s">
        <v>563</v>
      </c>
      <c r="D469" s="12"/>
      <c r="E469" s="15"/>
      <c r="F469" s="14"/>
    </row>
    <row r="470" spans="1:6" s="4" customFormat="1" ht="12.75" hidden="1" x14ac:dyDescent="0.25">
      <c r="A470" s="6" t="s">
        <v>70</v>
      </c>
      <c r="B470" s="8" t="s">
        <v>64</v>
      </c>
      <c r="C470" s="7" t="s">
        <v>564</v>
      </c>
      <c r="D470" s="12"/>
      <c r="E470" s="15"/>
      <c r="F470" s="14"/>
    </row>
    <row r="471" spans="1:6" s="4" customFormat="1" ht="12.75" hidden="1" x14ac:dyDescent="0.25">
      <c r="A471" s="6" t="s">
        <v>70</v>
      </c>
      <c r="B471" s="8" t="s">
        <v>64</v>
      </c>
      <c r="C471" s="7" t="s">
        <v>565</v>
      </c>
      <c r="D471" s="12"/>
      <c r="E471" s="15"/>
      <c r="F471" s="14"/>
    </row>
    <row r="472" spans="1:6" s="4" customFormat="1" ht="12.75" hidden="1" x14ac:dyDescent="0.25">
      <c r="A472" s="6" t="s">
        <v>70</v>
      </c>
      <c r="B472" s="8" t="s">
        <v>64</v>
      </c>
      <c r="C472" s="7" t="s">
        <v>566</v>
      </c>
      <c r="D472" s="12"/>
      <c r="E472" s="15"/>
      <c r="F472" s="14"/>
    </row>
    <row r="473" spans="1:6" s="4" customFormat="1" ht="12.75" hidden="1" x14ac:dyDescent="0.25">
      <c r="A473" s="6" t="s">
        <v>70</v>
      </c>
      <c r="B473" s="8" t="s">
        <v>64</v>
      </c>
      <c r="C473" s="7" t="s">
        <v>567</v>
      </c>
      <c r="D473" s="12"/>
      <c r="E473" s="15"/>
      <c r="F473" s="14"/>
    </row>
    <row r="474" spans="1:6" s="4" customFormat="1" ht="12.75" hidden="1" x14ac:dyDescent="0.25">
      <c r="A474" s="6" t="s">
        <v>70</v>
      </c>
      <c r="B474" s="8" t="s">
        <v>64</v>
      </c>
      <c r="C474" s="7" t="s">
        <v>568</v>
      </c>
      <c r="D474" s="12"/>
      <c r="E474" s="15"/>
      <c r="F474" s="14"/>
    </row>
    <row r="475" spans="1:6" s="4" customFormat="1" ht="12.75" hidden="1" x14ac:dyDescent="0.25">
      <c r="A475" s="6" t="s">
        <v>70</v>
      </c>
      <c r="B475" s="8" t="s">
        <v>65</v>
      </c>
      <c r="C475" s="7" t="s">
        <v>569</v>
      </c>
      <c r="D475" s="12"/>
      <c r="E475" s="15"/>
      <c r="F475" s="14"/>
    </row>
    <row r="476" spans="1:6" s="4" customFormat="1" ht="12.75" hidden="1" x14ac:dyDescent="0.25">
      <c r="A476" s="6" t="s">
        <v>70</v>
      </c>
      <c r="B476" s="8" t="s">
        <v>65</v>
      </c>
      <c r="C476" s="7" t="s">
        <v>570</v>
      </c>
      <c r="D476" s="12"/>
      <c r="E476" s="15"/>
      <c r="F476" s="14"/>
    </row>
    <row r="477" spans="1:6" s="4" customFormat="1" ht="12.75" hidden="1" x14ac:dyDescent="0.25">
      <c r="A477" s="6" t="s">
        <v>70</v>
      </c>
      <c r="B477" s="8" t="s">
        <v>65</v>
      </c>
      <c r="C477" s="7" t="s">
        <v>571</v>
      </c>
      <c r="D477" s="12"/>
      <c r="E477" s="15"/>
      <c r="F477" s="14"/>
    </row>
    <row r="478" spans="1:6" s="4" customFormat="1" ht="12.75" hidden="1" x14ac:dyDescent="0.25">
      <c r="A478" s="6" t="s">
        <v>70</v>
      </c>
      <c r="B478" s="8" t="s">
        <v>65</v>
      </c>
      <c r="C478" s="7" t="s">
        <v>572</v>
      </c>
      <c r="D478" s="12"/>
      <c r="E478" s="15"/>
      <c r="F478" s="14"/>
    </row>
    <row r="479" spans="1:6" s="4" customFormat="1" ht="12.75" hidden="1" x14ac:dyDescent="0.25">
      <c r="A479" s="6" t="s">
        <v>70</v>
      </c>
      <c r="B479" s="8" t="s">
        <v>65</v>
      </c>
      <c r="C479" s="7" t="s">
        <v>573</v>
      </c>
      <c r="D479" s="12"/>
      <c r="E479" s="15"/>
      <c r="F479" s="14"/>
    </row>
    <row r="480" spans="1:6" s="4" customFormat="1" ht="12.75" hidden="1" x14ac:dyDescent="0.25">
      <c r="A480" s="6" t="s">
        <v>70</v>
      </c>
      <c r="B480" s="8" t="s">
        <v>65</v>
      </c>
      <c r="C480" s="7" t="s">
        <v>574</v>
      </c>
      <c r="D480" s="12"/>
      <c r="E480" s="15"/>
      <c r="F480" s="14"/>
    </row>
    <row r="481" spans="1:6" s="4" customFormat="1" ht="12.75" hidden="1" x14ac:dyDescent="0.25">
      <c r="A481" s="6" t="s">
        <v>70</v>
      </c>
      <c r="B481" s="8" t="s">
        <v>65</v>
      </c>
      <c r="C481" s="7" t="s">
        <v>575</v>
      </c>
      <c r="D481" s="12"/>
      <c r="E481" s="15"/>
      <c r="F481" s="14"/>
    </row>
    <row r="482" spans="1:6" s="4" customFormat="1" ht="12.75" hidden="1" x14ac:dyDescent="0.25">
      <c r="A482" s="6" t="s">
        <v>70</v>
      </c>
      <c r="B482" s="8" t="s">
        <v>26</v>
      </c>
      <c r="C482" s="7" t="s">
        <v>576</v>
      </c>
      <c r="D482" s="12"/>
      <c r="E482" s="15"/>
      <c r="F482" s="14"/>
    </row>
    <row r="483" spans="1:6" s="4" customFormat="1" ht="12.75" hidden="1" x14ac:dyDescent="0.25">
      <c r="A483" s="6" t="s">
        <v>70</v>
      </c>
      <c r="B483" s="8" t="s">
        <v>27</v>
      </c>
      <c r="C483" s="7" t="s">
        <v>577</v>
      </c>
      <c r="D483" s="12"/>
      <c r="E483" s="15"/>
      <c r="F483" s="14"/>
    </row>
    <row r="484" spans="1:6" s="4" customFormat="1" ht="12.75" hidden="1" x14ac:dyDescent="0.25">
      <c r="A484" s="6" t="s">
        <v>70</v>
      </c>
      <c r="B484" s="8" t="s">
        <v>28</v>
      </c>
      <c r="C484" s="7" t="s">
        <v>578</v>
      </c>
      <c r="D484" s="12"/>
      <c r="E484" s="15"/>
      <c r="F484" s="14"/>
    </row>
    <row r="485" spans="1:6" s="4" customFormat="1" ht="12.75" hidden="1" x14ac:dyDescent="0.25">
      <c r="A485" s="6" t="s">
        <v>70</v>
      </c>
      <c r="B485" s="8" t="s">
        <v>28</v>
      </c>
      <c r="C485" s="7" t="s">
        <v>579</v>
      </c>
      <c r="D485" s="12"/>
      <c r="E485" s="15"/>
      <c r="F485" s="14"/>
    </row>
    <row r="486" spans="1:6" s="4" customFormat="1" ht="12.75" hidden="1" x14ac:dyDescent="0.25">
      <c r="A486" s="6" t="s">
        <v>70</v>
      </c>
      <c r="B486" s="8" t="s">
        <v>28</v>
      </c>
      <c r="C486" s="7" t="s">
        <v>580</v>
      </c>
      <c r="D486" s="12"/>
      <c r="E486" s="15"/>
      <c r="F486" s="14"/>
    </row>
    <row r="487" spans="1:6" s="4" customFormat="1" ht="12.75" hidden="1" x14ac:dyDescent="0.25">
      <c r="A487" s="6" t="s">
        <v>70</v>
      </c>
      <c r="B487" s="8" t="s">
        <v>28</v>
      </c>
      <c r="C487" s="7" t="s">
        <v>581</v>
      </c>
      <c r="D487" s="12"/>
      <c r="E487" s="15"/>
      <c r="F487" s="14"/>
    </row>
    <row r="488" spans="1:6" s="4" customFormat="1" ht="12.75" hidden="1" x14ac:dyDescent="0.25">
      <c r="A488" s="6" t="s">
        <v>70</v>
      </c>
      <c r="B488" s="8" t="s">
        <v>28</v>
      </c>
      <c r="C488" s="7" t="s">
        <v>582</v>
      </c>
      <c r="D488" s="12"/>
      <c r="E488" s="15"/>
      <c r="F488" s="14"/>
    </row>
    <row r="489" spans="1:6" s="4" customFormat="1" ht="12.75" hidden="1" x14ac:dyDescent="0.25">
      <c r="A489" s="6" t="s">
        <v>70</v>
      </c>
      <c r="B489" s="8" t="s">
        <v>28</v>
      </c>
      <c r="C489" s="7" t="s">
        <v>583</v>
      </c>
      <c r="D489" s="12"/>
      <c r="E489" s="15"/>
      <c r="F489" s="14"/>
    </row>
    <row r="490" spans="1:6" s="4" customFormat="1" ht="12.75" hidden="1" x14ac:dyDescent="0.25">
      <c r="A490" s="6" t="s">
        <v>70</v>
      </c>
      <c r="B490" s="8" t="s">
        <v>28</v>
      </c>
      <c r="C490" s="7" t="s">
        <v>584</v>
      </c>
      <c r="D490" s="12"/>
      <c r="E490" s="15"/>
      <c r="F490" s="14"/>
    </row>
    <row r="491" spans="1:6" s="4" customFormat="1" ht="12.75" hidden="1" x14ac:dyDescent="0.25">
      <c r="A491" s="6" t="s">
        <v>70</v>
      </c>
      <c r="B491" s="8" t="s">
        <v>28</v>
      </c>
      <c r="C491" s="7" t="s">
        <v>585</v>
      </c>
      <c r="D491" s="12"/>
      <c r="E491" s="15"/>
      <c r="F491" s="14"/>
    </row>
    <row r="492" spans="1:6" s="4" customFormat="1" ht="12.75" hidden="1" x14ac:dyDescent="0.25">
      <c r="A492" s="6" t="s">
        <v>70</v>
      </c>
      <c r="B492" s="8" t="s">
        <v>28</v>
      </c>
      <c r="C492" s="7" t="s">
        <v>586</v>
      </c>
      <c r="D492" s="12"/>
      <c r="E492" s="15"/>
      <c r="F492" s="14"/>
    </row>
    <row r="493" spans="1:6" s="4" customFormat="1" ht="12.75" hidden="1" x14ac:dyDescent="0.25">
      <c r="A493" s="6" t="s">
        <v>70</v>
      </c>
      <c r="B493" s="8" t="s">
        <v>28</v>
      </c>
      <c r="C493" s="7" t="s">
        <v>587</v>
      </c>
      <c r="D493" s="12"/>
      <c r="E493" s="15"/>
      <c r="F493" s="14"/>
    </row>
    <row r="494" spans="1:6" s="4" customFormat="1" ht="12.75" hidden="1" x14ac:dyDescent="0.25">
      <c r="A494" s="6" t="s">
        <v>70</v>
      </c>
      <c r="B494" s="8" t="s">
        <v>28</v>
      </c>
      <c r="C494" s="7" t="s">
        <v>588</v>
      </c>
      <c r="D494" s="12"/>
      <c r="E494" s="15"/>
      <c r="F494" s="14"/>
    </row>
    <row r="495" spans="1:6" s="4" customFormat="1" ht="12.75" hidden="1" x14ac:dyDescent="0.25">
      <c r="A495" s="6" t="s">
        <v>70</v>
      </c>
      <c r="B495" s="8" t="s">
        <v>28</v>
      </c>
      <c r="C495" s="7" t="s">
        <v>589</v>
      </c>
      <c r="D495" s="12"/>
      <c r="E495" s="15"/>
      <c r="F495" s="14"/>
    </row>
    <row r="496" spans="1:6" s="4" customFormat="1" ht="12.75" hidden="1" x14ac:dyDescent="0.25">
      <c r="A496" s="6" t="s">
        <v>70</v>
      </c>
      <c r="B496" s="8" t="s">
        <v>28</v>
      </c>
      <c r="C496" s="7" t="s">
        <v>590</v>
      </c>
      <c r="D496" s="12"/>
      <c r="E496" s="15"/>
      <c r="F496" s="14"/>
    </row>
    <row r="497" spans="1:6" s="4" customFormat="1" ht="12.75" hidden="1" x14ac:dyDescent="0.25">
      <c r="A497" s="6" t="s">
        <v>70</v>
      </c>
      <c r="B497" s="8" t="s">
        <v>28</v>
      </c>
      <c r="C497" s="7" t="s">
        <v>591</v>
      </c>
      <c r="D497" s="12"/>
      <c r="E497" s="15"/>
      <c r="F497" s="14"/>
    </row>
    <row r="498" spans="1:6" s="4" customFormat="1" ht="12.75" hidden="1" x14ac:dyDescent="0.25">
      <c r="A498" s="6" t="s">
        <v>70</v>
      </c>
      <c r="B498" s="8" t="s">
        <v>28</v>
      </c>
      <c r="C498" s="7" t="s">
        <v>592</v>
      </c>
      <c r="D498" s="12"/>
      <c r="E498" s="15"/>
      <c r="F498" s="14"/>
    </row>
    <row r="499" spans="1:6" s="4" customFormat="1" ht="12.75" hidden="1" x14ac:dyDescent="0.25">
      <c r="A499" s="6" t="s">
        <v>70</v>
      </c>
      <c r="B499" s="8" t="s">
        <v>28</v>
      </c>
      <c r="C499" s="7" t="s">
        <v>593</v>
      </c>
      <c r="D499" s="12"/>
      <c r="E499" s="15"/>
      <c r="F499" s="14"/>
    </row>
    <row r="500" spans="1:6" s="4" customFormat="1" ht="12.75" hidden="1" x14ac:dyDescent="0.25">
      <c r="A500" s="6" t="s">
        <v>70</v>
      </c>
      <c r="B500" s="8" t="s">
        <v>28</v>
      </c>
      <c r="C500" s="7" t="s">
        <v>594</v>
      </c>
      <c r="D500" s="12"/>
      <c r="E500" s="15"/>
      <c r="F500" s="14"/>
    </row>
    <row r="501" spans="1:6" s="4" customFormat="1" ht="12.75" hidden="1" x14ac:dyDescent="0.25">
      <c r="A501" s="6" t="s">
        <v>70</v>
      </c>
      <c r="B501" s="8" t="s">
        <v>28</v>
      </c>
      <c r="C501" s="7" t="s">
        <v>595</v>
      </c>
      <c r="D501" s="12"/>
      <c r="E501" s="15"/>
      <c r="F501" s="14"/>
    </row>
    <row r="502" spans="1:6" s="4" customFormat="1" ht="12.75" hidden="1" x14ac:dyDescent="0.25">
      <c r="A502" s="6" t="s">
        <v>70</v>
      </c>
      <c r="B502" s="8" t="s">
        <v>28</v>
      </c>
      <c r="C502" s="7" t="s">
        <v>596</v>
      </c>
      <c r="D502" s="12"/>
      <c r="E502" s="15"/>
      <c r="F502" s="14"/>
    </row>
    <row r="503" spans="1:6" s="4" customFormat="1" ht="12.75" hidden="1" x14ac:dyDescent="0.25">
      <c r="A503" s="6" t="s">
        <v>70</v>
      </c>
      <c r="B503" s="8" t="s">
        <v>28</v>
      </c>
      <c r="C503" s="7" t="s">
        <v>597</v>
      </c>
      <c r="D503" s="12"/>
      <c r="E503" s="15"/>
      <c r="F503" s="14"/>
    </row>
    <row r="504" spans="1:6" s="4" customFormat="1" ht="12.75" hidden="1" x14ac:dyDescent="0.25">
      <c r="A504" s="6" t="s">
        <v>70</v>
      </c>
      <c r="B504" s="8" t="s">
        <v>28</v>
      </c>
      <c r="C504" s="7" t="s">
        <v>598</v>
      </c>
      <c r="D504" s="12"/>
      <c r="E504" s="15"/>
      <c r="F504" s="14"/>
    </row>
    <row r="505" spans="1:6" s="4" customFormat="1" ht="12.75" hidden="1" x14ac:dyDescent="0.25">
      <c r="A505" s="6" t="s">
        <v>70</v>
      </c>
      <c r="B505" s="8" t="s">
        <v>28</v>
      </c>
      <c r="C505" s="7" t="s">
        <v>599</v>
      </c>
      <c r="D505" s="12"/>
      <c r="E505" s="15"/>
      <c r="F505" s="14"/>
    </row>
    <row r="506" spans="1:6" s="4" customFormat="1" ht="12.75" hidden="1" x14ac:dyDescent="0.25">
      <c r="A506" s="6" t="s">
        <v>70</v>
      </c>
      <c r="B506" s="8" t="s">
        <v>28</v>
      </c>
      <c r="C506" s="7" t="s">
        <v>600</v>
      </c>
      <c r="D506" s="12"/>
      <c r="E506" s="15"/>
      <c r="F506" s="14"/>
    </row>
    <row r="507" spans="1:6" s="4" customFormat="1" ht="12.75" hidden="1" x14ac:dyDescent="0.25">
      <c r="A507" s="6" t="s">
        <v>70</v>
      </c>
      <c r="B507" s="8" t="s">
        <v>29</v>
      </c>
      <c r="C507" s="7" t="s">
        <v>601</v>
      </c>
      <c r="D507" s="12"/>
      <c r="E507" s="15"/>
      <c r="F507" s="14"/>
    </row>
    <row r="508" spans="1:6" s="4" customFormat="1" ht="12.75" hidden="1" x14ac:dyDescent="0.25">
      <c r="A508" s="6" t="s">
        <v>70</v>
      </c>
      <c r="B508" s="8" t="s">
        <v>29</v>
      </c>
      <c r="C508" s="7" t="s">
        <v>602</v>
      </c>
      <c r="D508" s="12"/>
      <c r="E508" s="15"/>
      <c r="F508" s="14"/>
    </row>
    <row r="509" spans="1:6" s="4" customFormat="1" ht="12.75" hidden="1" x14ac:dyDescent="0.25">
      <c r="A509" s="6" t="s">
        <v>70</v>
      </c>
      <c r="B509" s="8" t="s">
        <v>29</v>
      </c>
      <c r="C509" s="7" t="s">
        <v>603</v>
      </c>
      <c r="D509" s="12"/>
      <c r="E509" s="15"/>
      <c r="F509" s="14"/>
    </row>
    <row r="510" spans="1:6" s="4" customFormat="1" ht="12.75" hidden="1" x14ac:dyDescent="0.25">
      <c r="A510" s="6" t="s">
        <v>70</v>
      </c>
      <c r="B510" s="8" t="s">
        <v>29</v>
      </c>
      <c r="C510" s="7" t="s">
        <v>604</v>
      </c>
      <c r="D510" s="12"/>
      <c r="E510" s="15"/>
      <c r="F510" s="14"/>
    </row>
    <row r="511" spans="1:6" s="4" customFormat="1" ht="12.75" hidden="1" x14ac:dyDescent="0.25">
      <c r="A511" s="6" t="s">
        <v>70</v>
      </c>
      <c r="B511" s="8" t="s">
        <v>30</v>
      </c>
      <c r="C511" s="7" t="s">
        <v>605</v>
      </c>
      <c r="D511" s="12"/>
      <c r="E511" s="15"/>
      <c r="F511" s="14"/>
    </row>
    <row r="512" spans="1:6" s="4" customFormat="1" ht="12.75" hidden="1" x14ac:dyDescent="0.25">
      <c r="A512" s="6" t="s">
        <v>70</v>
      </c>
      <c r="B512" s="8" t="s">
        <v>31</v>
      </c>
      <c r="C512" s="7" t="s">
        <v>606</v>
      </c>
      <c r="D512" s="12"/>
      <c r="E512" s="15"/>
      <c r="F512" s="14"/>
    </row>
    <row r="513" spans="1:6" s="4" customFormat="1" ht="12.75" hidden="1" x14ac:dyDescent="0.25">
      <c r="A513" s="6" t="s">
        <v>70</v>
      </c>
      <c r="B513" s="8" t="s">
        <v>32</v>
      </c>
      <c r="C513" s="7" t="s">
        <v>607</v>
      </c>
      <c r="D513" s="12"/>
      <c r="E513" s="15"/>
      <c r="F513" s="14"/>
    </row>
    <row r="514" spans="1:6" s="4" customFormat="1" ht="12.75" hidden="1" x14ac:dyDescent="0.25">
      <c r="A514" s="6" t="s">
        <v>70</v>
      </c>
      <c r="B514" s="8" t="s">
        <v>33</v>
      </c>
      <c r="C514" s="7" t="s">
        <v>608</v>
      </c>
      <c r="D514" s="12"/>
      <c r="E514" s="15"/>
      <c r="F514" s="14"/>
    </row>
    <row r="515" spans="1:6" s="4" customFormat="1" ht="12.75" hidden="1" x14ac:dyDescent="0.25">
      <c r="A515" s="6" t="s">
        <v>70</v>
      </c>
      <c r="B515" s="8" t="s">
        <v>34</v>
      </c>
      <c r="C515" s="7" t="s">
        <v>609</v>
      </c>
      <c r="D515" s="12"/>
      <c r="E515" s="15"/>
      <c r="F515" s="14"/>
    </row>
    <row r="516" spans="1:6" s="4" customFormat="1" ht="12.75" hidden="1" x14ac:dyDescent="0.25">
      <c r="A516" s="6" t="s">
        <v>70</v>
      </c>
      <c r="B516" s="8" t="s">
        <v>35</v>
      </c>
      <c r="C516" s="7" t="s">
        <v>610</v>
      </c>
      <c r="D516" s="12"/>
      <c r="E516" s="15"/>
      <c r="F516" s="14"/>
    </row>
    <row r="517" spans="1:6" s="4" customFormat="1" ht="12.75" hidden="1" x14ac:dyDescent="0.25">
      <c r="A517" s="6" t="s">
        <v>70</v>
      </c>
      <c r="B517" s="8" t="s">
        <v>35</v>
      </c>
      <c r="C517" s="7" t="s">
        <v>611</v>
      </c>
      <c r="D517" s="12"/>
      <c r="E517" s="15"/>
      <c r="F517" s="14"/>
    </row>
    <row r="518" spans="1:6" s="4" customFormat="1" ht="12.75" hidden="1" x14ac:dyDescent="0.25">
      <c r="A518" s="6" t="s">
        <v>70</v>
      </c>
      <c r="B518" s="8" t="s">
        <v>35</v>
      </c>
      <c r="C518" s="7" t="s">
        <v>612</v>
      </c>
      <c r="D518" s="12"/>
      <c r="E518" s="15"/>
      <c r="F518" s="14"/>
    </row>
    <row r="519" spans="1:6" s="4" customFormat="1" ht="12.75" hidden="1" x14ac:dyDescent="0.25">
      <c r="A519" s="6" t="s">
        <v>70</v>
      </c>
      <c r="B519" s="8" t="s">
        <v>35</v>
      </c>
      <c r="C519" s="7" t="s">
        <v>613</v>
      </c>
      <c r="D519" s="12"/>
      <c r="E519" s="15"/>
      <c r="F519" s="14"/>
    </row>
    <row r="520" spans="1:6" s="4" customFormat="1" ht="12.75" hidden="1" x14ac:dyDescent="0.25">
      <c r="A520" s="6" t="s">
        <v>70</v>
      </c>
      <c r="B520" s="8" t="s">
        <v>36</v>
      </c>
      <c r="C520" s="7" t="s">
        <v>614</v>
      </c>
      <c r="D520" s="12"/>
      <c r="E520" s="15"/>
      <c r="F520" s="14"/>
    </row>
    <row r="521" spans="1:6" s="4" customFormat="1" ht="12.75" hidden="1" x14ac:dyDescent="0.25">
      <c r="A521" s="6" t="s">
        <v>70</v>
      </c>
      <c r="B521" s="8" t="s">
        <v>36</v>
      </c>
      <c r="C521" s="7" t="s">
        <v>615</v>
      </c>
      <c r="D521" s="12"/>
      <c r="E521" s="15"/>
      <c r="F521" s="14"/>
    </row>
    <row r="522" spans="1:6" s="4" customFormat="1" ht="12.75" hidden="1" x14ac:dyDescent="0.25">
      <c r="A522" s="6" t="s">
        <v>70</v>
      </c>
      <c r="B522" s="8" t="s">
        <v>37</v>
      </c>
      <c r="C522" s="7" t="s">
        <v>616</v>
      </c>
      <c r="D522" s="12"/>
      <c r="E522" s="15"/>
      <c r="F522" s="14"/>
    </row>
    <row r="523" spans="1:6" s="4" customFormat="1" ht="12.75" hidden="1" x14ac:dyDescent="0.25">
      <c r="A523" s="6" t="s">
        <v>70</v>
      </c>
      <c r="B523" s="8" t="s">
        <v>37</v>
      </c>
      <c r="C523" s="7" t="s">
        <v>617</v>
      </c>
      <c r="D523" s="12"/>
      <c r="E523" s="15"/>
      <c r="F523" s="14"/>
    </row>
    <row r="524" spans="1:6" s="4" customFormat="1" ht="12.75" hidden="1" x14ac:dyDescent="0.25">
      <c r="A524" s="6" t="s">
        <v>70</v>
      </c>
      <c r="B524" s="8" t="s">
        <v>37</v>
      </c>
      <c r="C524" s="7" t="s">
        <v>618</v>
      </c>
      <c r="D524" s="12"/>
      <c r="E524" s="15"/>
      <c r="F524" s="14"/>
    </row>
    <row r="525" spans="1:6" s="4" customFormat="1" ht="12.75" hidden="1" x14ac:dyDescent="0.25">
      <c r="A525" s="6" t="s">
        <v>70</v>
      </c>
      <c r="B525" s="8" t="s">
        <v>37</v>
      </c>
      <c r="C525" s="7" t="s">
        <v>619</v>
      </c>
      <c r="D525" s="12"/>
      <c r="E525" s="15"/>
      <c r="F525" s="14"/>
    </row>
    <row r="526" spans="1:6" s="4" customFormat="1" ht="12.75" hidden="1" x14ac:dyDescent="0.25">
      <c r="A526" s="6" t="s">
        <v>70</v>
      </c>
      <c r="B526" s="8" t="s">
        <v>37</v>
      </c>
      <c r="C526" s="7" t="s">
        <v>620</v>
      </c>
      <c r="D526" s="12"/>
      <c r="E526" s="15"/>
      <c r="F526" s="14"/>
    </row>
    <row r="527" spans="1:6" s="4" customFormat="1" ht="12.75" hidden="1" x14ac:dyDescent="0.25">
      <c r="A527" s="6" t="s">
        <v>70</v>
      </c>
      <c r="B527" s="8" t="s">
        <v>37</v>
      </c>
      <c r="C527" s="7" t="s">
        <v>621</v>
      </c>
      <c r="D527" s="12"/>
      <c r="E527" s="15"/>
      <c r="F527" s="14"/>
    </row>
    <row r="528" spans="1:6" s="4" customFormat="1" ht="12.75" hidden="1" x14ac:dyDescent="0.25">
      <c r="A528" s="6" t="s">
        <v>70</v>
      </c>
      <c r="B528" s="8" t="s">
        <v>37</v>
      </c>
      <c r="C528" s="7" t="s">
        <v>622</v>
      </c>
      <c r="D528" s="12"/>
      <c r="E528" s="15"/>
      <c r="F528" s="14"/>
    </row>
    <row r="529" spans="1:6" s="4" customFormat="1" ht="12.75" hidden="1" x14ac:dyDescent="0.25">
      <c r="A529" s="6" t="s">
        <v>70</v>
      </c>
      <c r="B529" s="8" t="s">
        <v>37</v>
      </c>
      <c r="C529" s="7" t="s">
        <v>623</v>
      </c>
      <c r="D529" s="12"/>
      <c r="E529" s="15"/>
      <c r="F529" s="14"/>
    </row>
    <row r="530" spans="1:6" s="4" customFormat="1" ht="12.75" hidden="1" x14ac:dyDescent="0.25">
      <c r="A530" s="6" t="s">
        <v>70</v>
      </c>
      <c r="B530" s="8" t="s">
        <v>37</v>
      </c>
      <c r="C530" s="7" t="s">
        <v>624</v>
      </c>
      <c r="D530" s="12"/>
      <c r="E530" s="15"/>
      <c r="F530" s="14"/>
    </row>
    <row r="531" spans="1:6" s="4" customFormat="1" ht="12.75" hidden="1" x14ac:dyDescent="0.25">
      <c r="A531" s="6" t="s">
        <v>70</v>
      </c>
      <c r="B531" s="8" t="s">
        <v>37</v>
      </c>
      <c r="C531" s="7" t="s">
        <v>625</v>
      </c>
      <c r="D531" s="12"/>
      <c r="E531" s="15"/>
      <c r="F531" s="14"/>
    </row>
    <row r="532" spans="1:6" s="4" customFormat="1" ht="12.75" hidden="1" x14ac:dyDescent="0.25">
      <c r="A532" s="6" t="s">
        <v>70</v>
      </c>
      <c r="B532" s="8" t="s">
        <v>37</v>
      </c>
      <c r="C532" s="7" t="s">
        <v>626</v>
      </c>
      <c r="D532" s="12"/>
      <c r="E532" s="15"/>
      <c r="F532" s="14"/>
    </row>
    <row r="533" spans="1:6" s="4" customFormat="1" ht="12.75" hidden="1" x14ac:dyDescent="0.25">
      <c r="A533" s="6" t="s">
        <v>70</v>
      </c>
      <c r="B533" s="8" t="s">
        <v>37</v>
      </c>
      <c r="C533" s="7" t="s">
        <v>627</v>
      </c>
      <c r="D533" s="12"/>
      <c r="E533" s="15"/>
      <c r="F533" s="14"/>
    </row>
    <row r="534" spans="1:6" s="4" customFormat="1" ht="12.75" hidden="1" x14ac:dyDescent="0.25">
      <c r="A534" s="6" t="s">
        <v>70</v>
      </c>
      <c r="B534" s="8" t="s">
        <v>37</v>
      </c>
      <c r="C534" s="7" t="s">
        <v>628</v>
      </c>
      <c r="D534" s="12"/>
      <c r="E534" s="15"/>
      <c r="F534" s="14"/>
    </row>
    <row r="535" spans="1:6" s="4" customFormat="1" ht="12.75" hidden="1" x14ac:dyDescent="0.25">
      <c r="A535" s="6" t="s">
        <v>70</v>
      </c>
      <c r="B535" s="8" t="s">
        <v>37</v>
      </c>
      <c r="C535" s="7" t="s">
        <v>629</v>
      </c>
      <c r="D535" s="12"/>
      <c r="E535" s="15"/>
      <c r="F535" s="14"/>
    </row>
    <row r="536" spans="1:6" s="4" customFormat="1" ht="12.75" hidden="1" x14ac:dyDescent="0.25">
      <c r="A536" s="6" t="s">
        <v>70</v>
      </c>
      <c r="B536" s="8" t="s">
        <v>37</v>
      </c>
      <c r="C536" s="7" t="s">
        <v>630</v>
      </c>
      <c r="D536" s="12"/>
      <c r="E536" s="15"/>
      <c r="F536" s="14"/>
    </row>
    <row r="537" spans="1:6" s="4" customFormat="1" ht="12.75" hidden="1" x14ac:dyDescent="0.25">
      <c r="A537" s="6" t="s">
        <v>70</v>
      </c>
      <c r="B537" s="8" t="s">
        <v>37</v>
      </c>
      <c r="C537" s="7" t="s">
        <v>631</v>
      </c>
      <c r="D537" s="12"/>
      <c r="E537" s="15"/>
      <c r="F537" s="14"/>
    </row>
    <row r="538" spans="1:6" s="4" customFormat="1" ht="12.75" hidden="1" x14ac:dyDescent="0.25">
      <c r="A538" s="6" t="s">
        <v>70</v>
      </c>
      <c r="B538" s="8" t="s">
        <v>37</v>
      </c>
      <c r="C538" s="7" t="s">
        <v>632</v>
      </c>
      <c r="D538" s="12"/>
      <c r="E538" s="15"/>
      <c r="F538" s="14"/>
    </row>
    <row r="539" spans="1:6" s="4" customFormat="1" ht="12.75" hidden="1" x14ac:dyDescent="0.25">
      <c r="A539" s="6" t="s">
        <v>70</v>
      </c>
      <c r="B539" s="8" t="s">
        <v>37</v>
      </c>
      <c r="C539" s="7" t="s">
        <v>633</v>
      </c>
      <c r="D539" s="12"/>
      <c r="E539" s="15"/>
      <c r="F539" s="14"/>
    </row>
    <row r="540" spans="1:6" s="4" customFormat="1" ht="12.75" hidden="1" x14ac:dyDescent="0.25">
      <c r="A540" s="6" t="s">
        <v>70</v>
      </c>
      <c r="B540" s="8" t="s">
        <v>37</v>
      </c>
      <c r="C540" s="7" t="s">
        <v>634</v>
      </c>
      <c r="D540" s="12"/>
      <c r="E540" s="15"/>
      <c r="F540" s="14"/>
    </row>
    <row r="541" spans="1:6" s="4" customFormat="1" ht="12.75" hidden="1" x14ac:dyDescent="0.25">
      <c r="A541" s="6" t="s">
        <v>70</v>
      </c>
      <c r="B541" s="8" t="s">
        <v>37</v>
      </c>
      <c r="C541" s="7" t="s">
        <v>635</v>
      </c>
      <c r="D541" s="12"/>
      <c r="E541" s="15"/>
      <c r="F541" s="14"/>
    </row>
    <row r="542" spans="1:6" s="4" customFormat="1" ht="12.75" hidden="1" x14ac:dyDescent="0.25">
      <c r="A542" s="6" t="s">
        <v>70</v>
      </c>
      <c r="B542" s="8" t="s">
        <v>37</v>
      </c>
      <c r="C542" s="7" t="s">
        <v>636</v>
      </c>
      <c r="D542" s="12"/>
      <c r="E542" s="15"/>
      <c r="F542" s="14"/>
    </row>
    <row r="543" spans="1:6" s="4" customFormat="1" ht="12.75" hidden="1" x14ac:dyDescent="0.25">
      <c r="A543" s="6" t="s">
        <v>70</v>
      </c>
      <c r="B543" s="8" t="s">
        <v>37</v>
      </c>
      <c r="C543" s="7" t="s">
        <v>637</v>
      </c>
      <c r="D543" s="12"/>
      <c r="E543" s="15"/>
      <c r="F543" s="14"/>
    </row>
    <row r="544" spans="1:6" s="4" customFormat="1" ht="12.75" hidden="1" x14ac:dyDescent="0.25">
      <c r="A544" s="6" t="s">
        <v>70</v>
      </c>
      <c r="B544" s="8" t="s">
        <v>37</v>
      </c>
      <c r="C544" s="7" t="s">
        <v>638</v>
      </c>
      <c r="D544" s="12"/>
      <c r="E544" s="15"/>
      <c r="F544" s="14"/>
    </row>
    <row r="545" spans="1:6" s="4" customFormat="1" ht="12.75" hidden="1" x14ac:dyDescent="0.25">
      <c r="A545" s="6" t="s">
        <v>70</v>
      </c>
      <c r="B545" s="8" t="s">
        <v>67</v>
      </c>
      <c r="C545" s="7" t="s">
        <v>639</v>
      </c>
      <c r="D545" s="12"/>
      <c r="E545" s="15"/>
      <c r="F545" s="14"/>
    </row>
    <row r="546" spans="1:6" s="4" customFormat="1" ht="12.75" hidden="1" x14ac:dyDescent="0.25">
      <c r="A546" s="6" t="s">
        <v>70</v>
      </c>
      <c r="B546" s="8" t="s">
        <v>38</v>
      </c>
      <c r="C546" s="7" t="s">
        <v>640</v>
      </c>
      <c r="D546" s="12"/>
      <c r="E546" s="15"/>
      <c r="F546" s="14"/>
    </row>
    <row r="547" spans="1:6" s="4" customFormat="1" ht="12.75" hidden="1" x14ac:dyDescent="0.25">
      <c r="A547" s="6" t="s">
        <v>70</v>
      </c>
      <c r="B547" s="8" t="s">
        <v>39</v>
      </c>
      <c r="C547" s="7" t="s">
        <v>641</v>
      </c>
      <c r="D547" s="12"/>
      <c r="E547" s="15"/>
      <c r="F547" s="14"/>
    </row>
    <row r="548" spans="1:6" s="4" customFormat="1" ht="12.75" hidden="1" x14ac:dyDescent="0.25">
      <c r="A548" s="6" t="s">
        <v>70</v>
      </c>
      <c r="B548" s="8" t="s">
        <v>39</v>
      </c>
      <c r="C548" s="7" t="s">
        <v>642</v>
      </c>
      <c r="D548" s="12"/>
      <c r="E548" s="15"/>
      <c r="F548" s="14"/>
    </row>
    <row r="549" spans="1:6" s="4" customFormat="1" ht="12.75" hidden="1" x14ac:dyDescent="0.25">
      <c r="A549" s="6" t="s">
        <v>70</v>
      </c>
      <c r="B549" s="8" t="s">
        <v>39</v>
      </c>
      <c r="C549" s="7" t="s">
        <v>643</v>
      </c>
      <c r="D549" s="12"/>
      <c r="E549" s="15"/>
      <c r="F549" s="14"/>
    </row>
    <row r="550" spans="1:6" s="4" customFormat="1" ht="12.75" hidden="1" x14ac:dyDescent="0.25">
      <c r="A550" s="6" t="s">
        <v>70</v>
      </c>
      <c r="B550" s="8" t="s">
        <v>39</v>
      </c>
      <c r="C550" s="7" t="s">
        <v>644</v>
      </c>
      <c r="D550" s="12"/>
      <c r="E550" s="15"/>
      <c r="F550" s="14"/>
    </row>
    <row r="551" spans="1:6" s="4" customFormat="1" ht="12.75" hidden="1" x14ac:dyDescent="0.25">
      <c r="A551" s="6" t="s">
        <v>70</v>
      </c>
      <c r="B551" s="8" t="s">
        <v>39</v>
      </c>
      <c r="C551" s="7" t="s">
        <v>645</v>
      </c>
      <c r="D551" s="12"/>
      <c r="E551" s="15"/>
      <c r="F551" s="14"/>
    </row>
    <row r="552" spans="1:6" s="4" customFormat="1" ht="12.75" hidden="1" x14ac:dyDescent="0.25">
      <c r="A552" s="6" t="s">
        <v>70</v>
      </c>
      <c r="B552" s="8" t="s">
        <v>39</v>
      </c>
      <c r="C552" s="7" t="s">
        <v>646</v>
      </c>
      <c r="D552" s="12"/>
      <c r="E552" s="15"/>
      <c r="F552" s="14"/>
    </row>
    <row r="553" spans="1:6" s="4" customFormat="1" ht="12.75" hidden="1" x14ac:dyDescent="0.25">
      <c r="A553" s="6" t="s">
        <v>70</v>
      </c>
      <c r="B553" s="8" t="s">
        <v>39</v>
      </c>
      <c r="C553" s="7" t="s">
        <v>647</v>
      </c>
      <c r="D553" s="12"/>
      <c r="E553" s="15"/>
      <c r="F553" s="14"/>
    </row>
    <row r="554" spans="1:6" s="4" customFormat="1" ht="12.75" hidden="1" x14ac:dyDescent="0.25">
      <c r="A554" s="6" t="s">
        <v>70</v>
      </c>
      <c r="B554" s="8" t="s">
        <v>39</v>
      </c>
      <c r="C554" s="7" t="s">
        <v>648</v>
      </c>
      <c r="D554" s="12"/>
      <c r="E554" s="15"/>
      <c r="F554" s="14"/>
    </row>
    <row r="555" spans="1:6" s="4" customFormat="1" ht="12.75" hidden="1" x14ac:dyDescent="0.25">
      <c r="A555" s="6" t="s">
        <v>70</v>
      </c>
      <c r="B555" s="8" t="s">
        <v>39</v>
      </c>
      <c r="C555" s="7" t="s">
        <v>649</v>
      </c>
      <c r="D555" s="12"/>
      <c r="E555" s="15"/>
      <c r="F555" s="14"/>
    </row>
    <row r="556" spans="1:6" s="4" customFormat="1" ht="12.75" hidden="1" x14ac:dyDescent="0.25">
      <c r="A556" s="6" t="s">
        <v>70</v>
      </c>
      <c r="B556" s="8" t="s">
        <v>39</v>
      </c>
      <c r="C556" s="7" t="s">
        <v>650</v>
      </c>
      <c r="D556" s="12"/>
      <c r="E556" s="15"/>
      <c r="F556" s="14"/>
    </row>
    <row r="557" spans="1:6" s="4" customFormat="1" ht="12.75" hidden="1" x14ac:dyDescent="0.25">
      <c r="A557" s="6" t="s">
        <v>70</v>
      </c>
      <c r="B557" s="8" t="s">
        <v>39</v>
      </c>
      <c r="C557" s="7" t="s">
        <v>651</v>
      </c>
      <c r="D557" s="12"/>
      <c r="E557" s="15"/>
      <c r="F557" s="14"/>
    </row>
    <row r="558" spans="1:6" s="4" customFormat="1" ht="12.75" hidden="1" x14ac:dyDescent="0.25">
      <c r="A558" s="6" t="s">
        <v>70</v>
      </c>
      <c r="B558" s="8" t="s">
        <v>39</v>
      </c>
      <c r="C558" s="7" t="s">
        <v>652</v>
      </c>
      <c r="D558" s="12"/>
      <c r="E558" s="15"/>
      <c r="F558" s="14"/>
    </row>
    <row r="559" spans="1:6" s="4" customFormat="1" ht="12.75" hidden="1" x14ac:dyDescent="0.25">
      <c r="A559" s="6" t="s">
        <v>70</v>
      </c>
      <c r="B559" s="8" t="s">
        <v>39</v>
      </c>
      <c r="C559" s="7" t="s">
        <v>653</v>
      </c>
      <c r="D559" s="12"/>
      <c r="E559" s="15"/>
      <c r="F559" s="14"/>
    </row>
    <row r="560" spans="1:6" s="4" customFormat="1" ht="12.75" hidden="1" x14ac:dyDescent="0.25">
      <c r="A560" s="6" t="s">
        <v>70</v>
      </c>
      <c r="B560" s="8" t="s">
        <v>39</v>
      </c>
      <c r="C560" s="7" t="s">
        <v>654</v>
      </c>
      <c r="D560" s="12"/>
      <c r="E560" s="15"/>
      <c r="F560" s="14"/>
    </row>
    <row r="561" spans="1:6" s="4" customFormat="1" ht="12.75" hidden="1" x14ac:dyDescent="0.25">
      <c r="A561" s="6" t="s">
        <v>70</v>
      </c>
      <c r="B561" s="8" t="s">
        <v>39</v>
      </c>
      <c r="C561" s="7" t="s">
        <v>655</v>
      </c>
      <c r="D561" s="12"/>
      <c r="E561" s="15"/>
      <c r="F561" s="14"/>
    </row>
    <row r="562" spans="1:6" s="4" customFormat="1" ht="12.75" hidden="1" x14ac:dyDescent="0.25">
      <c r="A562" s="6" t="s">
        <v>70</v>
      </c>
      <c r="B562" s="8" t="s">
        <v>39</v>
      </c>
      <c r="C562" s="7" t="s">
        <v>656</v>
      </c>
      <c r="D562" s="12"/>
      <c r="E562" s="15"/>
      <c r="F562" s="14"/>
    </row>
    <row r="563" spans="1:6" s="4" customFormat="1" ht="12.75" hidden="1" x14ac:dyDescent="0.25">
      <c r="A563" s="6" t="s">
        <v>70</v>
      </c>
      <c r="B563" s="8" t="s">
        <v>39</v>
      </c>
      <c r="C563" s="7" t="s">
        <v>657</v>
      </c>
      <c r="D563" s="12"/>
      <c r="E563" s="15"/>
      <c r="F563" s="14"/>
    </row>
    <row r="564" spans="1:6" s="4" customFormat="1" ht="12.75" hidden="1" x14ac:dyDescent="0.25">
      <c r="A564" s="6" t="s">
        <v>70</v>
      </c>
      <c r="B564" s="8" t="s">
        <v>39</v>
      </c>
      <c r="C564" s="7" t="s">
        <v>658</v>
      </c>
      <c r="D564" s="12"/>
      <c r="E564" s="15"/>
      <c r="F564" s="14"/>
    </row>
    <row r="565" spans="1:6" s="4" customFormat="1" ht="12.75" hidden="1" x14ac:dyDescent="0.25">
      <c r="A565" s="6" t="s">
        <v>70</v>
      </c>
      <c r="B565" s="8" t="s">
        <v>39</v>
      </c>
      <c r="C565" s="7" t="s">
        <v>659</v>
      </c>
      <c r="D565" s="12"/>
      <c r="E565" s="15"/>
      <c r="F565" s="14"/>
    </row>
    <row r="566" spans="1:6" s="4" customFormat="1" ht="12.75" hidden="1" x14ac:dyDescent="0.25">
      <c r="A566" s="6" t="s">
        <v>70</v>
      </c>
      <c r="B566" s="8" t="s">
        <v>39</v>
      </c>
      <c r="C566" s="7" t="s">
        <v>660</v>
      </c>
      <c r="D566" s="12"/>
      <c r="E566" s="15"/>
      <c r="F566" s="14"/>
    </row>
    <row r="567" spans="1:6" s="4" customFormat="1" ht="12.75" hidden="1" x14ac:dyDescent="0.25">
      <c r="A567" s="6" t="s">
        <v>70</v>
      </c>
      <c r="B567" s="8" t="s">
        <v>39</v>
      </c>
      <c r="C567" s="7" t="s">
        <v>661</v>
      </c>
      <c r="D567" s="12"/>
      <c r="E567" s="15"/>
      <c r="F567" s="14"/>
    </row>
    <row r="568" spans="1:6" s="4" customFormat="1" ht="12.75" hidden="1" x14ac:dyDescent="0.25">
      <c r="A568" s="6" t="s">
        <v>70</v>
      </c>
      <c r="B568" s="8" t="s">
        <v>39</v>
      </c>
      <c r="C568" s="7" t="s">
        <v>662</v>
      </c>
      <c r="D568" s="12"/>
      <c r="E568" s="15"/>
      <c r="F568" s="14"/>
    </row>
    <row r="569" spans="1:6" s="4" customFormat="1" ht="12.75" hidden="1" x14ac:dyDescent="0.25">
      <c r="A569" s="6" t="s">
        <v>70</v>
      </c>
      <c r="B569" s="8" t="s">
        <v>39</v>
      </c>
      <c r="C569" s="7" t="s">
        <v>663</v>
      </c>
      <c r="D569" s="12"/>
      <c r="E569" s="15"/>
      <c r="F569" s="14"/>
    </row>
    <row r="570" spans="1:6" s="4" customFormat="1" ht="25.5" hidden="1" x14ac:dyDescent="0.25">
      <c r="A570" s="6" t="s">
        <v>70</v>
      </c>
      <c r="B570" s="8" t="s">
        <v>40</v>
      </c>
      <c r="C570" s="7" t="s">
        <v>664</v>
      </c>
      <c r="D570" s="12"/>
      <c r="E570" s="15"/>
      <c r="F570" s="14"/>
    </row>
    <row r="571" spans="1:6" s="4" customFormat="1" ht="25.5" hidden="1" x14ac:dyDescent="0.25">
      <c r="A571" s="6" t="s">
        <v>70</v>
      </c>
      <c r="B571" s="8" t="s">
        <v>40</v>
      </c>
      <c r="C571" s="7" t="s">
        <v>665</v>
      </c>
      <c r="D571" s="12"/>
      <c r="E571" s="15"/>
      <c r="F571" s="14"/>
    </row>
    <row r="572" spans="1:6" s="4" customFormat="1" ht="25.5" hidden="1" x14ac:dyDescent="0.25">
      <c r="A572" s="6" t="s">
        <v>70</v>
      </c>
      <c r="B572" s="8" t="s">
        <v>41</v>
      </c>
      <c r="C572" s="7" t="s">
        <v>666</v>
      </c>
      <c r="D572" s="12"/>
      <c r="E572" s="15"/>
      <c r="F572" s="14"/>
    </row>
    <row r="573" spans="1:6" s="4" customFormat="1" ht="25.5" hidden="1" x14ac:dyDescent="0.25">
      <c r="A573" s="6" t="s">
        <v>70</v>
      </c>
      <c r="B573" s="8" t="s">
        <v>41</v>
      </c>
      <c r="C573" s="7" t="s">
        <v>667</v>
      </c>
      <c r="D573" s="12"/>
      <c r="E573" s="15"/>
      <c r="F573" s="14"/>
    </row>
    <row r="574" spans="1:6" s="4" customFormat="1" ht="25.5" hidden="1" x14ac:dyDescent="0.25">
      <c r="A574" s="6" t="s">
        <v>70</v>
      </c>
      <c r="B574" s="8" t="s">
        <v>41</v>
      </c>
      <c r="C574" s="7" t="s">
        <v>668</v>
      </c>
      <c r="D574" s="12"/>
      <c r="E574" s="15"/>
      <c r="F574" s="14"/>
    </row>
    <row r="575" spans="1:6" s="4" customFormat="1" ht="25.5" hidden="1" x14ac:dyDescent="0.25">
      <c r="A575" s="6" t="s">
        <v>70</v>
      </c>
      <c r="B575" s="8" t="s">
        <v>41</v>
      </c>
      <c r="C575" s="7" t="s">
        <v>669</v>
      </c>
      <c r="D575" s="12"/>
      <c r="E575" s="15"/>
      <c r="F575" s="14"/>
    </row>
    <row r="576" spans="1:6" s="4" customFormat="1" ht="25.5" hidden="1" x14ac:dyDescent="0.25">
      <c r="A576" s="6" t="s">
        <v>70</v>
      </c>
      <c r="B576" s="8" t="s">
        <v>41</v>
      </c>
      <c r="C576" s="7" t="s">
        <v>670</v>
      </c>
      <c r="D576" s="12"/>
      <c r="E576" s="15"/>
      <c r="F576" s="14"/>
    </row>
    <row r="577" spans="1:6" s="4" customFormat="1" ht="25.5" hidden="1" x14ac:dyDescent="0.25">
      <c r="A577" s="6" t="s">
        <v>70</v>
      </c>
      <c r="B577" s="8" t="s">
        <v>41</v>
      </c>
      <c r="C577" s="7" t="s">
        <v>671</v>
      </c>
      <c r="D577" s="12"/>
      <c r="E577" s="15"/>
      <c r="F577" s="14"/>
    </row>
    <row r="578" spans="1:6" s="4" customFormat="1" ht="12.75" hidden="1" x14ac:dyDescent="0.25">
      <c r="A578" s="6" t="s">
        <v>70</v>
      </c>
      <c r="B578" s="8" t="s">
        <v>42</v>
      </c>
      <c r="C578" s="7" t="s">
        <v>672</v>
      </c>
      <c r="D578" s="12"/>
      <c r="E578" s="15"/>
      <c r="F578" s="14"/>
    </row>
    <row r="579" spans="1:6" s="4" customFormat="1" ht="12.75" hidden="1" x14ac:dyDescent="0.25">
      <c r="A579" s="6" t="s">
        <v>70</v>
      </c>
      <c r="B579" s="8" t="s">
        <v>42</v>
      </c>
      <c r="C579" s="7" t="s">
        <v>673</v>
      </c>
      <c r="D579" s="12"/>
      <c r="E579" s="15"/>
      <c r="F579" s="14"/>
    </row>
    <row r="580" spans="1:6" s="4" customFormat="1" ht="12.75" hidden="1" x14ac:dyDescent="0.25">
      <c r="A580" s="6" t="s">
        <v>70</v>
      </c>
      <c r="B580" s="8" t="s">
        <v>42</v>
      </c>
      <c r="C580" s="7" t="s">
        <v>674</v>
      </c>
      <c r="D580" s="12"/>
      <c r="E580" s="15"/>
      <c r="F580" s="14"/>
    </row>
    <row r="581" spans="1:6" s="4" customFormat="1" ht="12.75" hidden="1" x14ac:dyDescent="0.25">
      <c r="A581" s="6" t="s">
        <v>70</v>
      </c>
      <c r="B581" s="8" t="s">
        <v>42</v>
      </c>
      <c r="C581" s="7" t="s">
        <v>675</v>
      </c>
      <c r="D581" s="12"/>
      <c r="E581" s="15"/>
      <c r="F581" s="14"/>
    </row>
    <row r="582" spans="1:6" s="4" customFormat="1" ht="12.75" hidden="1" x14ac:dyDescent="0.25">
      <c r="A582" s="6" t="s">
        <v>70</v>
      </c>
      <c r="B582" s="8" t="s">
        <v>42</v>
      </c>
      <c r="C582" s="7" t="s">
        <v>676</v>
      </c>
      <c r="D582" s="12"/>
      <c r="E582" s="15"/>
      <c r="F582" s="14"/>
    </row>
    <row r="583" spans="1:6" s="4" customFormat="1" ht="12.75" hidden="1" x14ac:dyDescent="0.25">
      <c r="A583" s="6" t="s">
        <v>70</v>
      </c>
      <c r="B583" s="8" t="s">
        <v>42</v>
      </c>
      <c r="C583" s="7" t="s">
        <v>677</v>
      </c>
      <c r="D583" s="12"/>
      <c r="E583" s="15"/>
      <c r="F583" s="14"/>
    </row>
    <row r="584" spans="1:6" s="4" customFormat="1" ht="12.75" hidden="1" x14ac:dyDescent="0.25">
      <c r="A584" s="6" t="s">
        <v>70</v>
      </c>
      <c r="B584" s="8" t="s">
        <v>42</v>
      </c>
      <c r="C584" s="7" t="s">
        <v>678</v>
      </c>
      <c r="D584" s="12"/>
      <c r="E584" s="15"/>
      <c r="F584" s="14"/>
    </row>
    <row r="585" spans="1:6" s="4" customFormat="1" ht="12.75" hidden="1" x14ac:dyDescent="0.25">
      <c r="A585" s="6" t="s">
        <v>70</v>
      </c>
      <c r="B585" s="8" t="s">
        <v>42</v>
      </c>
      <c r="C585" s="7" t="s">
        <v>679</v>
      </c>
      <c r="D585" s="12"/>
      <c r="E585" s="15"/>
      <c r="F585" s="14"/>
    </row>
    <row r="586" spans="1:6" s="4" customFormat="1" ht="12.75" hidden="1" x14ac:dyDescent="0.25">
      <c r="A586" s="6" t="s">
        <v>70</v>
      </c>
      <c r="B586" s="8" t="s">
        <v>42</v>
      </c>
      <c r="C586" s="7" t="s">
        <v>680</v>
      </c>
      <c r="D586" s="12"/>
      <c r="E586" s="15"/>
      <c r="F586" s="14"/>
    </row>
    <row r="587" spans="1:6" s="4" customFormat="1" ht="12.75" hidden="1" x14ac:dyDescent="0.25">
      <c r="A587" s="6" t="s">
        <v>70</v>
      </c>
      <c r="B587" s="8" t="s">
        <v>42</v>
      </c>
      <c r="C587" s="7" t="s">
        <v>681</v>
      </c>
      <c r="D587" s="12"/>
      <c r="E587" s="15"/>
      <c r="F587" s="14"/>
    </row>
    <row r="588" spans="1:6" s="4" customFormat="1" ht="12.75" hidden="1" x14ac:dyDescent="0.25">
      <c r="A588" s="6" t="s">
        <v>70</v>
      </c>
      <c r="B588" s="8" t="s">
        <v>71</v>
      </c>
      <c r="C588" s="7" t="s">
        <v>682</v>
      </c>
      <c r="D588" s="12"/>
      <c r="E588" s="15"/>
      <c r="F588" s="14"/>
    </row>
    <row r="589" spans="1:6" s="4" customFormat="1" ht="12.75" hidden="1" x14ac:dyDescent="0.25">
      <c r="A589" s="6" t="s">
        <v>70</v>
      </c>
      <c r="B589" s="8" t="s">
        <v>71</v>
      </c>
      <c r="C589" s="7" t="s">
        <v>683</v>
      </c>
      <c r="D589" s="12"/>
      <c r="E589" s="15"/>
      <c r="F589" s="14"/>
    </row>
    <row r="590" spans="1:6" s="4" customFormat="1" ht="12.75" hidden="1" x14ac:dyDescent="0.25">
      <c r="A590" s="6" t="s">
        <v>70</v>
      </c>
      <c r="B590" s="8" t="s">
        <v>71</v>
      </c>
      <c r="C590" s="7" t="s">
        <v>684</v>
      </c>
      <c r="D590" s="12"/>
      <c r="E590" s="15"/>
      <c r="F590" s="14"/>
    </row>
    <row r="591" spans="1:6" s="4" customFormat="1" ht="12.75" hidden="1" x14ac:dyDescent="0.25">
      <c r="A591" s="6" t="s">
        <v>70</v>
      </c>
      <c r="B591" s="8" t="s">
        <v>68</v>
      </c>
      <c r="C591" s="7" t="s">
        <v>685</v>
      </c>
      <c r="D591" s="12"/>
      <c r="E591" s="15"/>
      <c r="F591" s="14"/>
    </row>
    <row r="592" spans="1:6" s="4" customFormat="1" ht="12.75" hidden="1" x14ac:dyDescent="0.25">
      <c r="A592" s="6" t="s">
        <v>70</v>
      </c>
      <c r="B592" s="8" t="s">
        <v>68</v>
      </c>
      <c r="C592" s="7" t="s">
        <v>686</v>
      </c>
      <c r="D592" s="12"/>
      <c r="E592" s="15"/>
      <c r="F592" s="14"/>
    </row>
    <row r="593" spans="1:6" s="4" customFormat="1" ht="12.75" hidden="1" x14ac:dyDescent="0.25">
      <c r="A593" s="6" t="s">
        <v>70</v>
      </c>
      <c r="B593" s="8" t="s">
        <v>68</v>
      </c>
      <c r="C593" s="7" t="s">
        <v>687</v>
      </c>
      <c r="D593" s="12"/>
      <c r="E593" s="15"/>
      <c r="F593" s="14"/>
    </row>
    <row r="594" spans="1:6" s="4" customFormat="1" ht="12.75" hidden="1" x14ac:dyDescent="0.25">
      <c r="A594" s="6" t="s">
        <v>70</v>
      </c>
      <c r="B594" s="8" t="s">
        <v>68</v>
      </c>
      <c r="C594" s="7" t="s">
        <v>688</v>
      </c>
      <c r="D594" s="12"/>
      <c r="E594" s="15"/>
      <c r="F594" s="14"/>
    </row>
    <row r="595" spans="1:6" s="4" customFormat="1" ht="12.75" hidden="1" x14ac:dyDescent="0.25">
      <c r="A595" s="6" t="s">
        <v>70</v>
      </c>
      <c r="B595" s="8" t="s">
        <v>68</v>
      </c>
      <c r="C595" s="7" t="s">
        <v>689</v>
      </c>
      <c r="D595" s="12"/>
      <c r="E595" s="15"/>
      <c r="F595" s="14"/>
    </row>
    <row r="596" spans="1:6" s="4" customFormat="1" ht="12.75" hidden="1" x14ac:dyDescent="0.25">
      <c r="A596" s="6" t="s">
        <v>70</v>
      </c>
      <c r="B596" s="8" t="s">
        <v>68</v>
      </c>
      <c r="C596" s="7" t="s">
        <v>690</v>
      </c>
      <c r="D596" s="12"/>
      <c r="E596" s="15"/>
      <c r="F596" s="14"/>
    </row>
    <row r="597" spans="1:6" s="4" customFormat="1" ht="12.75" hidden="1" x14ac:dyDescent="0.25">
      <c r="A597" s="6" t="s">
        <v>70</v>
      </c>
      <c r="B597" s="8" t="s">
        <v>68</v>
      </c>
      <c r="C597" s="7" t="s">
        <v>691</v>
      </c>
      <c r="D597" s="12"/>
      <c r="E597" s="15"/>
      <c r="F597" s="14"/>
    </row>
    <row r="598" spans="1:6" s="4" customFormat="1" ht="12.75" hidden="1" x14ac:dyDescent="0.25">
      <c r="A598" s="6" t="s">
        <v>70</v>
      </c>
      <c r="B598" s="8" t="s">
        <v>68</v>
      </c>
      <c r="C598" s="7" t="s">
        <v>692</v>
      </c>
      <c r="D598" s="12"/>
      <c r="E598" s="15"/>
      <c r="F598" s="14"/>
    </row>
    <row r="599" spans="1:6" s="4" customFormat="1" ht="12.75" hidden="1" x14ac:dyDescent="0.25">
      <c r="A599" s="6" t="s">
        <v>70</v>
      </c>
      <c r="B599" s="8" t="s">
        <v>68</v>
      </c>
      <c r="C599" s="7" t="s">
        <v>693</v>
      </c>
      <c r="D599" s="12"/>
      <c r="E599" s="15"/>
      <c r="F599" s="14"/>
    </row>
    <row r="600" spans="1:6" s="4" customFormat="1" ht="12.75" hidden="1" x14ac:dyDescent="0.25">
      <c r="A600" s="6" t="s">
        <v>70</v>
      </c>
      <c r="B600" s="8" t="s">
        <v>68</v>
      </c>
      <c r="C600" s="7" t="s">
        <v>694</v>
      </c>
      <c r="D600" s="12"/>
      <c r="E600" s="15"/>
      <c r="F600" s="14"/>
    </row>
    <row r="601" spans="1:6" s="4" customFormat="1" ht="12.75" hidden="1" x14ac:dyDescent="0.25">
      <c r="A601" s="6" t="s">
        <v>70</v>
      </c>
      <c r="B601" s="8" t="s">
        <v>68</v>
      </c>
      <c r="C601" s="7" t="s">
        <v>695</v>
      </c>
      <c r="D601" s="12"/>
      <c r="E601" s="15"/>
      <c r="F601" s="14"/>
    </row>
    <row r="602" spans="1:6" s="4" customFormat="1" ht="12.75" hidden="1" x14ac:dyDescent="0.25">
      <c r="A602" s="6" t="s">
        <v>70</v>
      </c>
      <c r="B602" s="8" t="s">
        <v>68</v>
      </c>
      <c r="C602" s="7" t="s">
        <v>696</v>
      </c>
      <c r="D602" s="12"/>
      <c r="E602" s="15"/>
      <c r="F602" s="14"/>
    </row>
    <row r="603" spans="1:6" s="4" customFormat="1" ht="12.75" hidden="1" x14ac:dyDescent="0.25">
      <c r="A603" s="6" t="s">
        <v>70</v>
      </c>
      <c r="B603" s="8" t="s">
        <v>68</v>
      </c>
      <c r="C603" s="7" t="s">
        <v>697</v>
      </c>
      <c r="D603" s="12"/>
      <c r="E603" s="15"/>
      <c r="F603" s="14"/>
    </row>
    <row r="604" spans="1:6" s="4" customFormat="1" ht="12.75" hidden="1" x14ac:dyDescent="0.25">
      <c r="A604" s="6" t="s">
        <v>70</v>
      </c>
      <c r="B604" s="8" t="s">
        <v>68</v>
      </c>
      <c r="C604" s="7" t="s">
        <v>698</v>
      </c>
      <c r="D604" s="12"/>
      <c r="E604" s="15"/>
      <c r="F604" s="14"/>
    </row>
    <row r="605" spans="1:6" s="4" customFormat="1" ht="12.75" hidden="1" x14ac:dyDescent="0.25">
      <c r="A605" s="6" t="s">
        <v>70</v>
      </c>
      <c r="B605" s="8" t="s">
        <v>68</v>
      </c>
      <c r="C605" s="7" t="s">
        <v>699</v>
      </c>
      <c r="D605" s="12"/>
      <c r="E605" s="15"/>
      <c r="F605" s="14"/>
    </row>
    <row r="606" spans="1:6" s="4" customFormat="1" ht="12.75" hidden="1" x14ac:dyDescent="0.25">
      <c r="A606" s="6" t="s">
        <v>70</v>
      </c>
      <c r="B606" s="8" t="s">
        <v>68</v>
      </c>
      <c r="C606" s="7" t="s">
        <v>700</v>
      </c>
      <c r="D606" s="12"/>
      <c r="E606" s="15"/>
      <c r="F606" s="14"/>
    </row>
    <row r="607" spans="1:6" s="4" customFormat="1" ht="12.75" hidden="1" x14ac:dyDescent="0.25">
      <c r="A607" s="6" t="s">
        <v>70</v>
      </c>
      <c r="B607" s="8" t="s">
        <v>68</v>
      </c>
      <c r="C607" s="7" t="s">
        <v>701</v>
      </c>
      <c r="D607" s="12"/>
      <c r="E607" s="15"/>
      <c r="F607" s="14"/>
    </row>
    <row r="608" spans="1:6" s="4" customFormat="1" ht="12.75" hidden="1" x14ac:dyDescent="0.25">
      <c r="A608" s="6" t="s">
        <v>70</v>
      </c>
      <c r="B608" s="8" t="s">
        <v>68</v>
      </c>
      <c r="C608" s="7" t="s">
        <v>702</v>
      </c>
      <c r="D608" s="12"/>
      <c r="E608" s="15"/>
      <c r="F608" s="14"/>
    </row>
    <row r="609" spans="1:6" s="4" customFormat="1" ht="12.75" hidden="1" x14ac:dyDescent="0.25">
      <c r="A609" s="6" t="s">
        <v>70</v>
      </c>
      <c r="B609" s="8" t="s">
        <v>68</v>
      </c>
      <c r="C609" s="7" t="s">
        <v>703</v>
      </c>
      <c r="D609" s="12"/>
      <c r="E609" s="15"/>
      <c r="F609" s="14"/>
    </row>
    <row r="610" spans="1:6" s="4" customFormat="1" ht="12.75" hidden="1" x14ac:dyDescent="0.25">
      <c r="A610" s="6" t="s">
        <v>70</v>
      </c>
      <c r="B610" s="8" t="s">
        <v>68</v>
      </c>
      <c r="C610" s="7" t="s">
        <v>704</v>
      </c>
      <c r="D610" s="12"/>
      <c r="E610" s="15"/>
      <c r="F610" s="14"/>
    </row>
    <row r="611" spans="1:6" s="4" customFormat="1" ht="12.75" hidden="1" x14ac:dyDescent="0.25">
      <c r="A611" s="6" t="s">
        <v>70</v>
      </c>
      <c r="B611" s="8" t="s">
        <v>68</v>
      </c>
      <c r="C611" s="7" t="s">
        <v>705</v>
      </c>
      <c r="D611" s="12"/>
      <c r="E611" s="15"/>
      <c r="F611" s="14"/>
    </row>
    <row r="612" spans="1:6" s="4" customFormat="1" ht="12.75" hidden="1" x14ac:dyDescent="0.25">
      <c r="A612" s="6" t="s">
        <v>70</v>
      </c>
      <c r="B612" s="8" t="s">
        <v>68</v>
      </c>
      <c r="C612" s="7" t="s">
        <v>706</v>
      </c>
      <c r="D612" s="12"/>
      <c r="E612" s="15"/>
      <c r="F612" s="14"/>
    </row>
    <row r="613" spans="1:6" s="4" customFormat="1" ht="12.75" hidden="1" x14ac:dyDescent="0.25">
      <c r="A613" s="6" t="s">
        <v>70</v>
      </c>
      <c r="B613" s="8" t="s">
        <v>68</v>
      </c>
      <c r="C613" s="7" t="s">
        <v>707</v>
      </c>
      <c r="D613" s="12"/>
      <c r="E613" s="15"/>
      <c r="F613" s="14"/>
    </row>
    <row r="614" spans="1:6" s="4" customFormat="1" ht="12.75" hidden="1" x14ac:dyDescent="0.25">
      <c r="A614" s="6" t="s">
        <v>70</v>
      </c>
      <c r="B614" s="8" t="s">
        <v>68</v>
      </c>
      <c r="C614" s="7" t="s">
        <v>708</v>
      </c>
      <c r="D614" s="12"/>
      <c r="E614" s="15"/>
      <c r="F614" s="14"/>
    </row>
    <row r="615" spans="1:6" s="4" customFormat="1" ht="12.75" hidden="1" x14ac:dyDescent="0.25">
      <c r="A615" s="6" t="s">
        <v>70</v>
      </c>
      <c r="B615" s="8" t="s">
        <v>68</v>
      </c>
      <c r="C615" s="7" t="s">
        <v>709</v>
      </c>
      <c r="D615" s="12"/>
      <c r="E615" s="15"/>
      <c r="F615" s="14"/>
    </row>
    <row r="616" spans="1:6" s="4" customFormat="1" ht="12.75" hidden="1" x14ac:dyDescent="0.25">
      <c r="A616" s="6" t="s">
        <v>70</v>
      </c>
      <c r="B616" s="8" t="s">
        <v>68</v>
      </c>
      <c r="C616" s="7" t="s">
        <v>710</v>
      </c>
      <c r="D616" s="12"/>
      <c r="E616" s="15"/>
      <c r="F616" s="14"/>
    </row>
    <row r="617" spans="1:6" s="4" customFormat="1" ht="12.75" hidden="1" x14ac:dyDescent="0.25">
      <c r="A617" s="6" t="s">
        <v>70</v>
      </c>
      <c r="B617" s="8" t="s">
        <v>68</v>
      </c>
      <c r="C617" s="7" t="s">
        <v>711</v>
      </c>
      <c r="D617" s="12"/>
      <c r="E617" s="15"/>
      <c r="F617" s="14"/>
    </row>
    <row r="618" spans="1:6" s="4" customFormat="1" ht="12.75" hidden="1" x14ac:dyDescent="0.25">
      <c r="A618" s="6" t="s">
        <v>70</v>
      </c>
      <c r="B618" s="8" t="s">
        <v>68</v>
      </c>
      <c r="C618" s="7" t="s">
        <v>712</v>
      </c>
      <c r="D618" s="12"/>
      <c r="E618" s="15"/>
      <c r="F618" s="14"/>
    </row>
    <row r="619" spans="1:6" s="4" customFormat="1" ht="12.75" hidden="1" x14ac:dyDescent="0.25">
      <c r="A619" s="6" t="s">
        <v>70</v>
      </c>
      <c r="B619" s="8" t="s">
        <v>68</v>
      </c>
      <c r="C619" s="7" t="s">
        <v>713</v>
      </c>
      <c r="D619" s="12"/>
      <c r="E619" s="15"/>
      <c r="F619" s="14"/>
    </row>
    <row r="620" spans="1:6" s="4" customFormat="1" ht="12.75" hidden="1" x14ac:dyDescent="0.25">
      <c r="A620" s="6" t="s">
        <v>70</v>
      </c>
      <c r="B620" s="8" t="s">
        <v>68</v>
      </c>
      <c r="C620" s="7" t="s">
        <v>714</v>
      </c>
      <c r="D620" s="12"/>
      <c r="E620" s="15"/>
      <c r="F620" s="14"/>
    </row>
    <row r="621" spans="1:6" s="4" customFormat="1" ht="12.75" hidden="1" x14ac:dyDescent="0.25">
      <c r="A621" s="6" t="s">
        <v>70</v>
      </c>
      <c r="B621" s="8" t="s">
        <v>68</v>
      </c>
      <c r="C621" s="7" t="s">
        <v>715</v>
      </c>
      <c r="D621" s="12"/>
      <c r="E621" s="15"/>
      <c r="F621" s="14"/>
    </row>
    <row r="622" spans="1:6" s="4" customFormat="1" ht="12.75" hidden="1" x14ac:dyDescent="0.25">
      <c r="A622" s="6" t="s">
        <v>70</v>
      </c>
      <c r="B622" s="8" t="s">
        <v>68</v>
      </c>
      <c r="C622" s="7" t="s">
        <v>716</v>
      </c>
      <c r="D622" s="12"/>
      <c r="E622" s="15"/>
      <c r="F622" s="14"/>
    </row>
    <row r="623" spans="1:6" s="4" customFormat="1" ht="12.75" hidden="1" x14ac:dyDescent="0.25">
      <c r="A623" s="6" t="s">
        <v>70</v>
      </c>
      <c r="B623" s="8" t="s">
        <v>68</v>
      </c>
      <c r="C623" s="7" t="s">
        <v>717</v>
      </c>
      <c r="D623" s="12"/>
      <c r="E623" s="15"/>
      <c r="F623" s="14"/>
    </row>
    <row r="624" spans="1:6" s="4" customFormat="1" ht="12.75" hidden="1" x14ac:dyDescent="0.25">
      <c r="A624" s="6" t="s">
        <v>70</v>
      </c>
      <c r="B624" s="8" t="s">
        <v>69</v>
      </c>
      <c r="C624" s="7" t="s">
        <v>718</v>
      </c>
      <c r="D624" s="12"/>
      <c r="E624" s="15"/>
      <c r="F624" s="14"/>
    </row>
    <row r="625" spans="1:6" s="4" customFormat="1" ht="12.75" hidden="1" x14ac:dyDescent="0.25">
      <c r="A625" s="6" t="s">
        <v>70</v>
      </c>
      <c r="B625" s="8" t="s">
        <v>69</v>
      </c>
      <c r="C625" s="7" t="s">
        <v>719</v>
      </c>
      <c r="D625" s="12"/>
      <c r="E625" s="15"/>
      <c r="F625" s="14"/>
    </row>
    <row r="626" spans="1:6" s="4" customFormat="1" ht="12.75" hidden="1" x14ac:dyDescent="0.25">
      <c r="A626" s="6" t="s">
        <v>70</v>
      </c>
      <c r="B626" s="8" t="s">
        <v>43</v>
      </c>
      <c r="C626" s="7" t="s">
        <v>720</v>
      </c>
      <c r="D626" s="12"/>
      <c r="E626" s="15"/>
      <c r="F626" s="14"/>
    </row>
    <row r="627" spans="1:6" s="4" customFormat="1" ht="12.75" hidden="1" x14ac:dyDescent="0.25">
      <c r="A627" s="6" t="s">
        <v>70</v>
      </c>
      <c r="B627" s="8" t="s">
        <v>43</v>
      </c>
      <c r="C627" s="7" t="s">
        <v>721</v>
      </c>
      <c r="D627" s="12"/>
      <c r="E627" s="15"/>
      <c r="F627" s="14"/>
    </row>
    <row r="628" spans="1:6" s="4" customFormat="1" ht="12.75" hidden="1" x14ac:dyDescent="0.25">
      <c r="A628" s="6" t="s">
        <v>70</v>
      </c>
      <c r="B628" s="8" t="s">
        <v>43</v>
      </c>
      <c r="C628" s="7" t="s">
        <v>722</v>
      </c>
      <c r="D628" s="12"/>
      <c r="E628" s="15"/>
      <c r="F628" s="14"/>
    </row>
    <row r="629" spans="1:6" s="4" customFormat="1" ht="12.75" hidden="1" x14ac:dyDescent="0.25">
      <c r="A629" s="6" t="s">
        <v>70</v>
      </c>
      <c r="B629" s="8" t="s">
        <v>43</v>
      </c>
      <c r="C629" s="7" t="s">
        <v>723</v>
      </c>
      <c r="D629" s="12"/>
      <c r="E629" s="15"/>
      <c r="F629" s="14"/>
    </row>
    <row r="630" spans="1:6" s="4" customFormat="1" ht="12.75" hidden="1" x14ac:dyDescent="0.25">
      <c r="A630" s="6" t="s">
        <v>70</v>
      </c>
      <c r="B630" s="8" t="s">
        <v>44</v>
      </c>
      <c r="C630" s="7" t="s">
        <v>724</v>
      </c>
      <c r="D630" s="12"/>
      <c r="E630" s="15"/>
      <c r="F630" s="14"/>
    </row>
    <row r="631" spans="1:6" s="4" customFormat="1" ht="12.75" hidden="1" x14ac:dyDescent="0.25">
      <c r="A631" s="6" t="s">
        <v>70</v>
      </c>
      <c r="B631" s="8" t="s">
        <v>44</v>
      </c>
      <c r="C631" s="7" t="s">
        <v>725</v>
      </c>
      <c r="D631" s="12"/>
      <c r="E631" s="15"/>
      <c r="F631" s="14"/>
    </row>
    <row r="632" spans="1:6" s="4" customFormat="1" ht="12.75" hidden="1" x14ac:dyDescent="0.25">
      <c r="A632" s="6" t="s">
        <v>70</v>
      </c>
      <c r="B632" s="8" t="s">
        <v>44</v>
      </c>
      <c r="C632" s="7" t="s">
        <v>726</v>
      </c>
      <c r="D632" s="12"/>
      <c r="E632" s="15"/>
      <c r="F632" s="14"/>
    </row>
    <row r="633" spans="1:6" s="4" customFormat="1" ht="12.75" hidden="1" x14ac:dyDescent="0.25">
      <c r="A633" s="6" t="s">
        <v>70</v>
      </c>
      <c r="B633" s="8" t="s">
        <v>44</v>
      </c>
      <c r="C633" s="7" t="s">
        <v>727</v>
      </c>
      <c r="D633" s="12"/>
      <c r="E633" s="15"/>
      <c r="F633" s="14"/>
    </row>
    <row r="634" spans="1:6" s="4" customFormat="1" ht="12.75" hidden="1" x14ac:dyDescent="0.25">
      <c r="A634" s="6" t="s">
        <v>70</v>
      </c>
      <c r="B634" s="8" t="s">
        <v>45</v>
      </c>
      <c r="C634" s="7" t="s">
        <v>728</v>
      </c>
      <c r="D634" s="12"/>
      <c r="E634" s="15"/>
      <c r="F634" s="14"/>
    </row>
    <row r="635" spans="1:6" s="4" customFormat="1" ht="12.75" hidden="1" x14ac:dyDescent="0.25">
      <c r="A635" s="6" t="s">
        <v>70</v>
      </c>
      <c r="B635" s="8" t="s">
        <v>45</v>
      </c>
      <c r="C635" s="7" t="s">
        <v>729</v>
      </c>
      <c r="D635" s="12"/>
      <c r="E635" s="15"/>
      <c r="F635" s="14"/>
    </row>
    <row r="636" spans="1:6" s="4" customFormat="1" ht="12.75" hidden="1" x14ac:dyDescent="0.25">
      <c r="A636" s="6" t="s">
        <v>70</v>
      </c>
      <c r="B636" s="8" t="s">
        <v>45</v>
      </c>
      <c r="C636" s="7" t="s">
        <v>730</v>
      </c>
      <c r="D636" s="12"/>
      <c r="E636" s="15"/>
      <c r="F636" s="14"/>
    </row>
    <row r="637" spans="1:6" s="4" customFormat="1" ht="12.75" hidden="1" x14ac:dyDescent="0.25">
      <c r="A637" s="6" t="s">
        <v>70</v>
      </c>
      <c r="B637" s="8" t="s">
        <v>45</v>
      </c>
      <c r="C637" s="7" t="s">
        <v>731</v>
      </c>
      <c r="D637" s="12"/>
      <c r="E637" s="15"/>
      <c r="F637" s="14"/>
    </row>
    <row r="638" spans="1:6" s="4" customFormat="1" ht="12.75" hidden="1" x14ac:dyDescent="0.25">
      <c r="A638" s="6" t="s">
        <v>70</v>
      </c>
      <c r="B638" s="8" t="s">
        <v>45</v>
      </c>
      <c r="C638" s="7" t="s">
        <v>732</v>
      </c>
      <c r="D638" s="12"/>
      <c r="E638" s="15"/>
      <c r="F638" s="14"/>
    </row>
    <row r="639" spans="1:6" s="4" customFormat="1" ht="12.75" hidden="1" x14ac:dyDescent="0.25">
      <c r="A639" s="6" t="s">
        <v>70</v>
      </c>
      <c r="B639" s="8" t="s">
        <v>45</v>
      </c>
      <c r="C639" s="7" t="s">
        <v>733</v>
      </c>
      <c r="D639" s="12"/>
      <c r="E639" s="15"/>
      <c r="F639" s="14"/>
    </row>
    <row r="640" spans="1:6" s="4" customFormat="1" ht="12.75" hidden="1" x14ac:dyDescent="0.25">
      <c r="A640" s="6" t="s">
        <v>70</v>
      </c>
      <c r="B640" s="8" t="s">
        <v>45</v>
      </c>
      <c r="C640" s="7" t="s">
        <v>734</v>
      </c>
      <c r="D640" s="12"/>
      <c r="E640" s="15"/>
      <c r="F640" s="14"/>
    </row>
    <row r="641" spans="1:6" s="4" customFormat="1" ht="12.75" hidden="1" x14ac:dyDescent="0.25">
      <c r="A641" s="6" t="s">
        <v>70</v>
      </c>
      <c r="B641" s="8" t="s">
        <v>45</v>
      </c>
      <c r="C641" s="7" t="s">
        <v>735</v>
      </c>
      <c r="D641" s="12"/>
      <c r="E641" s="15"/>
      <c r="F641" s="14"/>
    </row>
    <row r="642" spans="1:6" s="4" customFormat="1" ht="12.75" hidden="1" x14ac:dyDescent="0.25">
      <c r="A642" s="6" t="s">
        <v>70</v>
      </c>
      <c r="B642" s="8" t="s">
        <v>45</v>
      </c>
      <c r="C642" s="7" t="s">
        <v>736</v>
      </c>
      <c r="D642" s="12"/>
      <c r="E642" s="15"/>
      <c r="F642" s="14"/>
    </row>
    <row r="643" spans="1:6" s="4" customFormat="1" ht="12.75" hidden="1" x14ac:dyDescent="0.25">
      <c r="A643" s="6" t="s">
        <v>70</v>
      </c>
      <c r="B643" s="8" t="s">
        <v>45</v>
      </c>
      <c r="C643" s="7" t="s">
        <v>737</v>
      </c>
      <c r="D643" s="12"/>
      <c r="E643" s="15"/>
      <c r="F643" s="14"/>
    </row>
    <row r="644" spans="1:6" s="4" customFormat="1" ht="12.75" hidden="1" x14ac:dyDescent="0.25">
      <c r="A644" s="6" t="s">
        <v>70</v>
      </c>
      <c r="B644" s="8" t="s">
        <v>45</v>
      </c>
      <c r="C644" s="7" t="s">
        <v>738</v>
      </c>
      <c r="D644" s="12"/>
      <c r="E644" s="15"/>
      <c r="F644" s="14"/>
    </row>
    <row r="645" spans="1:6" s="4" customFormat="1" ht="12.75" hidden="1" x14ac:dyDescent="0.25">
      <c r="A645" s="6" t="s">
        <v>70</v>
      </c>
      <c r="B645" s="8" t="s">
        <v>45</v>
      </c>
      <c r="C645" s="7" t="s">
        <v>739</v>
      </c>
      <c r="D645" s="12"/>
      <c r="E645" s="15"/>
      <c r="F645" s="14"/>
    </row>
    <row r="646" spans="1:6" s="4" customFormat="1" ht="12.75" hidden="1" x14ac:dyDescent="0.25">
      <c r="A646" s="6" t="s">
        <v>70</v>
      </c>
      <c r="B646" s="8" t="s">
        <v>46</v>
      </c>
      <c r="C646" s="7" t="s">
        <v>740</v>
      </c>
      <c r="D646" s="12"/>
      <c r="E646" s="15"/>
      <c r="F646" s="14"/>
    </row>
    <row r="647" spans="1:6" s="4" customFormat="1" ht="12.75" hidden="1" x14ac:dyDescent="0.25">
      <c r="A647" s="6" t="s">
        <v>70</v>
      </c>
      <c r="B647" s="8" t="s">
        <v>46</v>
      </c>
      <c r="C647" s="7" t="s">
        <v>741</v>
      </c>
      <c r="D647" s="12"/>
      <c r="E647" s="15"/>
      <c r="F647" s="14"/>
    </row>
    <row r="648" spans="1:6" s="4" customFormat="1" ht="12.75" hidden="1" x14ac:dyDescent="0.25">
      <c r="A648" s="6" t="s">
        <v>70</v>
      </c>
      <c r="B648" s="8" t="s">
        <v>47</v>
      </c>
      <c r="C648" s="7" t="s">
        <v>742</v>
      </c>
      <c r="D648" s="12"/>
      <c r="E648" s="15"/>
      <c r="F648" s="14"/>
    </row>
    <row r="649" spans="1:6" s="4" customFormat="1" ht="12.75" hidden="1" x14ac:dyDescent="0.25">
      <c r="A649" s="6" t="s">
        <v>70</v>
      </c>
      <c r="B649" s="8" t="s">
        <v>48</v>
      </c>
      <c r="C649" s="7" t="s">
        <v>743</v>
      </c>
      <c r="D649" s="12"/>
      <c r="E649" s="15"/>
      <c r="F649" s="14"/>
    </row>
    <row r="650" spans="1:6" s="4" customFormat="1" ht="12.75" hidden="1" x14ac:dyDescent="0.25">
      <c r="A650" s="6" t="s">
        <v>70</v>
      </c>
      <c r="B650" s="8" t="s">
        <v>48</v>
      </c>
      <c r="C650" s="7" t="s">
        <v>744</v>
      </c>
      <c r="D650" s="12"/>
      <c r="E650" s="15"/>
      <c r="F650" s="14"/>
    </row>
    <row r="651" spans="1:6" s="4" customFormat="1" ht="12.75" hidden="1" x14ac:dyDescent="0.25">
      <c r="A651" s="6" t="s">
        <v>70</v>
      </c>
      <c r="B651" s="8" t="s">
        <v>48</v>
      </c>
      <c r="C651" s="7" t="s">
        <v>745</v>
      </c>
      <c r="D651" s="12"/>
      <c r="E651" s="15"/>
      <c r="F651" s="14"/>
    </row>
    <row r="652" spans="1:6" s="4" customFormat="1" ht="12.75" hidden="1" x14ac:dyDescent="0.25">
      <c r="A652" s="6" t="s">
        <v>70</v>
      </c>
      <c r="B652" s="8" t="s">
        <v>48</v>
      </c>
      <c r="C652" s="7" t="s">
        <v>746</v>
      </c>
      <c r="D652" s="12"/>
      <c r="E652" s="15"/>
      <c r="F652" s="14"/>
    </row>
    <row r="653" spans="1:6" s="4" customFormat="1" ht="12.75" hidden="1" x14ac:dyDescent="0.25">
      <c r="A653" s="6" t="s">
        <v>70</v>
      </c>
      <c r="B653" s="8" t="s">
        <v>48</v>
      </c>
      <c r="C653" s="7" t="s">
        <v>747</v>
      </c>
      <c r="D653" s="12"/>
      <c r="E653" s="15"/>
      <c r="F653" s="14"/>
    </row>
    <row r="654" spans="1:6" s="4" customFormat="1" ht="12.75" hidden="1" x14ac:dyDescent="0.25">
      <c r="A654" s="6" t="s">
        <v>70</v>
      </c>
      <c r="B654" s="8" t="s">
        <v>48</v>
      </c>
      <c r="C654" s="7" t="s">
        <v>748</v>
      </c>
      <c r="D654" s="12"/>
      <c r="E654" s="15"/>
      <c r="F654" s="14"/>
    </row>
    <row r="655" spans="1:6" s="4" customFormat="1" ht="12.75" hidden="1" x14ac:dyDescent="0.25">
      <c r="A655" s="6" t="s">
        <v>70</v>
      </c>
      <c r="B655" s="8" t="s">
        <v>48</v>
      </c>
      <c r="C655" s="7" t="s">
        <v>749</v>
      </c>
      <c r="D655" s="12"/>
      <c r="E655" s="15"/>
      <c r="F655" s="14"/>
    </row>
    <row r="656" spans="1:6" s="4" customFormat="1" ht="12.75" hidden="1" x14ac:dyDescent="0.25">
      <c r="A656" s="6" t="s">
        <v>70</v>
      </c>
      <c r="B656" s="8" t="s">
        <v>48</v>
      </c>
      <c r="C656" s="7" t="s">
        <v>750</v>
      </c>
      <c r="D656" s="12"/>
      <c r="E656" s="15"/>
      <c r="F656" s="14"/>
    </row>
    <row r="657" spans="1:6" s="4" customFormat="1" ht="12.75" hidden="1" x14ac:dyDescent="0.25">
      <c r="A657" s="6" t="s">
        <v>70</v>
      </c>
      <c r="B657" s="8" t="s">
        <v>49</v>
      </c>
      <c r="C657" s="7" t="s">
        <v>751</v>
      </c>
      <c r="D657" s="12"/>
      <c r="E657" s="15"/>
      <c r="F657" s="14"/>
    </row>
    <row r="658" spans="1:6" s="4" customFormat="1" ht="12.75" hidden="1" x14ac:dyDescent="0.25">
      <c r="A658" s="6" t="s">
        <v>70</v>
      </c>
      <c r="B658" s="8" t="s">
        <v>50</v>
      </c>
      <c r="C658" s="7" t="s">
        <v>752</v>
      </c>
      <c r="D658" s="12"/>
      <c r="E658" s="15"/>
      <c r="F658" s="14"/>
    </row>
    <row r="659" spans="1:6" s="4" customFormat="1" ht="12.75" hidden="1" x14ac:dyDescent="0.25">
      <c r="A659" s="6" t="s">
        <v>70</v>
      </c>
      <c r="B659" s="8" t="s">
        <v>51</v>
      </c>
      <c r="C659" s="7" t="s">
        <v>753</v>
      </c>
      <c r="D659" s="12"/>
      <c r="E659" s="15"/>
      <c r="F659" s="14"/>
    </row>
    <row r="660" spans="1:6" s="4" customFormat="1" ht="12.75" hidden="1" x14ac:dyDescent="0.25">
      <c r="A660" s="6" t="s">
        <v>70</v>
      </c>
      <c r="B660" s="8" t="s">
        <v>52</v>
      </c>
      <c r="C660" s="7" t="s">
        <v>754</v>
      </c>
      <c r="D660" s="12"/>
      <c r="E660" s="15"/>
      <c r="F660" s="14"/>
    </row>
    <row r="661" spans="1:6" s="4" customFormat="1" ht="12.75" hidden="1" x14ac:dyDescent="0.25">
      <c r="A661" s="6" t="s">
        <v>70</v>
      </c>
      <c r="B661" s="8" t="s">
        <v>53</v>
      </c>
      <c r="C661" s="7" t="s">
        <v>755</v>
      </c>
      <c r="D661" s="12"/>
      <c r="E661" s="15"/>
      <c r="F661" s="14"/>
    </row>
    <row r="662" spans="1:6" s="4" customFormat="1" ht="12.75" hidden="1" x14ac:dyDescent="0.25">
      <c r="A662" s="6" t="s">
        <v>70</v>
      </c>
      <c r="B662" s="8" t="s">
        <v>54</v>
      </c>
      <c r="C662" s="7" t="s">
        <v>756</v>
      </c>
      <c r="D662" s="12"/>
      <c r="E662" s="15"/>
      <c r="F662" s="14"/>
    </row>
    <row r="663" spans="1:6" s="4" customFormat="1" ht="12.75" hidden="1" x14ac:dyDescent="0.25">
      <c r="A663" s="6" t="s">
        <v>70</v>
      </c>
      <c r="B663" s="8" t="s">
        <v>55</v>
      </c>
      <c r="C663" s="7" t="s">
        <v>757</v>
      </c>
      <c r="D663" s="12"/>
      <c r="E663" s="15"/>
      <c r="F663" s="14"/>
    </row>
    <row r="664" spans="1:6" s="4" customFormat="1" ht="12.75" hidden="1" x14ac:dyDescent="0.25">
      <c r="A664" s="6" t="s">
        <v>70</v>
      </c>
      <c r="B664" s="8" t="s">
        <v>56</v>
      </c>
      <c r="C664" s="7" t="s">
        <v>758</v>
      </c>
      <c r="D664" s="12"/>
      <c r="E664" s="15"/>
      <c r="F664" s="14"/>
    </row>
    <row r="665" spans="1:6" s="4" customFormat="1" ht="12.75" hidden="1" x14ac:dyDescent="0.25">
      <c r="A665" s="6" t="s">
        <v>70</v>
      </c>
      <c r="B665" s="8" t="s">
        <v>57</v>
      </c>
      <c r="C665" s="7" t="s">
        <v>759</v>
      </c>
      <c r="D665" s="12"/>
      <c r="E665" s="15"/>
      <c r="F665" s="14"/>
    </row>
    <row r="666" spans="1:6" s="4" customFormat="1" ht="12.75" hidden="1" x14ac:dyDescent="0.25">
      <c r="A666" s="6" t="s">
        <v>70</v>
      </c>
      <c r="B666" s="8" t="s">
        <v>58</v>
      </c>
      <c r="C666" s="7" t="s">
        <v>760</v>
      </c>
      <c r="D666" s="12"/>
      <c r="E666" s="15"/>
      <c r="F666" s="14"/>
    </row>
    <row r="667" spans="1:6" s="4" customFormat="1" ht="12.75" hidden="1" x14ac:dyDescent="0.25">
      <c r="A667" s="6" t="s">
        <v>72</v>
      </c>
      <c r="B667" s="8" t="s">
        <v>4</v>
      </c>
      <c r="C667" s="7" t="s">
        <v>761</v>
      </c>
      <c r="D667" s="12"/>
      <c r="E667" s="15"/>
      <c r="F667" s="14"/>
    </row>
    <row r="668" spans="1:6" s="4" customFormat="1" ht="12.75" hidden="1" x14ac:dyDescent="0.25">
      <c r="A668" s="6" t="s">
        <v>72</v>
      </c>
      <c r="B668" s="8" t="s">
        <v>5</v>
      </c>
      <c r="C668" s="7" t="s">
        <v>762</v>
      </c>
      <c r="D668" s="12"/>
      <c r="E668" s="15"/>
      <c r="F668" s="14"/>
    </row>
    <row r="669" spans="1:6" s="4" customFormat="1" ht="12.75" hidden="1" x14ac:dyDescent="0.25">
      <c r="A669" s="6" t="s">
        <v>72</v>
      </c>
      <c r="B669" s="8" t="s">
        <v>60</v>
      </c>
      <c r="C669" s="7" t="s">
        <v>763</v>
      </c>
      <c r="D669" s="12"/>
      <c r="E669" s="15"/>
      <c r="F669" s="14"/>
    </row>
    <row r="670" spans="1:6" s="4" customFormat="1" ht="12.75" hidden="1" x14ac:dyDescent="0.25">
      <c r="A670" s="6" t="s">
        <v>72</v>
      </c>
      <c r="B670" s="8" t="s">
        <v>6</v>
      </c>
      <c r="C670" s="7" t="s">
        <v>764</v>
      </c>
      <c r="D670" s="12"/>
      <c r="E670" s="15"/>
      <c r="F670" s="14"/>
    </row>
    <row r="671" spans="1:6" s="4" customFormat="1" ht="12.75" hidden="1" x14ac:dyDescent="0.25">
      <c r="A671" s="6" t="s">
        <v>72</v>
      </c>
      <c r="B671" s="8" t="s">
        <v>6</v>
      </c>
      <c r="C671" s="7" t="s">
        <v>765</v>
      </c>
      <c r="D671" s="12"/>
      <c r="E671" s="15"/>
      <c r="F671" s="14"/>
    </row>
    <row r="672" spans="1:6" s="4" customFormat="1" ht="12.75" hidden="1" x14ac:dyDescent="0.25">
      <c r="A672" s="6" t="s">
        <v>72</v>
      </c>
      <c r="B672" s="8" t="s">
        <v>6</v>
      </c>
      <c r="C672" s="7" t="s">
        <v>766</v>
      </c>
      <c r="D672" s="12"/>
      <c r="E672" s="15"/>
      <c r="F672" s="14"/>
    </row>
    <row r="673" spans="1:6" s="4" customFormat="1" ht="12.75" hidden="1" x14ac:dyDescent="0.25">
      <c r="A673" s="6" t="s">
        <v>72</v>
      </c>
      <c r="B673" s="8" t="s">
        <v>6</v>
      </c>
      <c r="C673" s="7" t="s">
        <v>767</v>
      </c>
      <c r="D673" s="12"/>
      <c r="E673" s="15"/>
      <c r="F673" s="14"/>
    </row>
    <row r="674" spans="1:6" s="4" customFormat="1" ht="12.75" hidden="1" x14ac:dyDescent="0.25">
      <c r="A674" s="6" t="s">
        <v>72</v>
      </c>
      <c r="B674" s="8" t="s">
        <v>6</v>
      </c>
      <c r="C674" s="7" t="s">
        <v>768</v>
      </c>
      <c r="D674" s="12"/>
      <c r="E674" s="15"/>
      <c r="F674" s="14"/>
    </row>
    <row r="675" spans="1:6" s="4" customFormat="1" ht="12.75" hidden="1" x14ac:dyDescent="0.25">
      <c r="A675" s="6" t="s">
        <v>72</v>
      </c>
      <c r="B675" s="8" t="s">
        <v>6</v>
      </c>
      <c r="C675" s="7" t="s">
        <v>769</v>
      </c>
      <c r="D675" s="12"/>
      <c r="E675" s="15"/>
      <c r="F675" s="14"/>
    </row>
    <row r="676" spans="1:6" s="4" customFormat="1" ht="12.75" hidden="1" x14ac:dyDescent="0.25">
      <c r="A676" s="6" t="s">
        <v>72</v>
      </c>
      <c r="B676" s="8" t="s">
        <v>6</v>
      </c>
      <c r="C676" s="7" t="s">
        <v>770</v>
      </c>
      <c r="D676" s="12"/>
      <c r="E676" s="15"/>
      <c r="F676" s="14"/>
    </row>
    <row r="677" spans="1:6" s="4" customFormat="1" ht="12.75" hidden="1" x14ac:dyDescent="0.25">
      <c r="A677" s="6" t="s">
        <v>72</v>
      </c>
      <c r="B677" s="8" t="s">
        <v>6</v>
      </c>
      <c r="C677" s="7" t="s">
        <v>771</v>
      </c>
      <c r="D677" s="12"/>
      <c r="E677" s="15"/>
      <c r="F677" s="14"/>
    </row>
    <row r="678" spans="1:6" s="4" customFormat="1" ht="12.75" hidden="1" x14ac:dyDescent="0.25">
      <c r="A678" s="6" t="s">
        <v>72</v>
      </c>
      <c r="B678" s="8" t="s">
        <v>6</v>
      </c>
      <c r="C678" s="7" t="s">
        <v>772</v>
      </c>
      <c r="D678" s="12"/>
      <c r="E678" s="15"/>
      <c r="F678" s="14"/>
    </row>
    <row r="679" spans="1:6" s="4" customFormat="1" ht="12.75" hidden="1" x14ac:dyDescent="0.25">
      <c r="A679" s="6" t="s">
        <v>72</v>
      </c>
      <c r="B679" s="8" t="s">
        <v>7</v>
      </c>
      <c r="C679" s="7" t="s">
        <v>773</v>
      </c>
      <c r="D679" s="12"/>
      <c r="E679" s="15"/>
      <c r="F679" s="14"/>
    </row>
    <row r="680" spans="1:6" s="4" customFormat="1" ht="12.75" hidden="1" x14ac:dyDescent="0.25">
      <c r="A680" s="6" t="s">
        <v>72</v>
      </c>
      <c r="B680" s="8" t="s">
        <v>7</v>
      </c>
      <c r="C680" s="7" t="s">
        <v>774</v>
      </c>
      <c r="D680" s="12"/>
      <c r="E680" s="15"/>
      <c r="F680" s="14"/>
    </row>
    <row r="681" spans="1:6" s="4" customFormat="1" ht="12.75" hidden="1" x14ac:dyDescent="0.25">
      <c r="A681" s="6" t="s">
        <v>72</v>
      </c>
      <c r="B681" s="8" t="s">
        <v>7</v>
      </c>
      <c r="C681" s="7" t="s">
        <v>775</v>
      </c>
      <c r="D681" s="12"/>
      <c r="E681" s="15"/>
      <c r="F681" s="14"/>
    </row>
    <row r="682" spans="1:6" s="4" customFormat="1" ht="12.75" hidden="1" x14ac:dyDescent="0.25">
      <c r="A682" s="6" t="s">
        <v>72</v>
      </c>
      <c r="B682" s="8" t="s">
        <v>62</v>
      </c>
      <c r="C682" s="7" t="s">
        <v>776</v>
      </c>
      <c r="D682" s="12"/>
      <c r="E682" s="15"/>
      <c r="F682" s="14"/>
    </row>
    <row r="683" spans="1:6" s="4" customFormat="1" ht="12.75" hidden="1" x14ac:dyDescent="0.25">
      <c r="A683" s="6" t="s">
        <v>72</v>
      </c>
      <c r="B683" s="8" t="s">
        <v>62</v>
      </c>
      <c r="C683" s="7" t="s">
        <v>777</v>
      </c>
      <c r="D683" s="12"/>
      <c r="E683" s="15"/>
      <c r="F683" s="14"/>
    </row>
    <row r="684" spans="1:6" s="4" customFormat="1" ht="12.75" hidden="1" x14ac:dyDescent="0.25">
      <c r="A684" s="6" t="s">
        <v>72</v>
      </c>
      <c r="B684" s="8" t="s">
        <v>62</v>
      </c>
      <c r="C684" s="7" t="s">
        <v>778</v>
      </c>
      <c r="D684" s="12"/>
      <c r="E684" s="15"/>
      <c r="F684" s="14"/>
    </row>
    <row r="685" spans="1:6" s="4" customFormat="1" ht="12.75" hidden="1" x14ac:dyDescent="0.25">
      <c r="A685" s="6" t="s">
        <v>72</v>
      </c>
      <c r="B685" s="8" t="s">
        <v>62</v>
      </c>
      <c r="C685" s="7" t="s">
        <v>779</v>
      </c>
      <c r="D685" s="12"/>
      <c r="E685" s="15"/>
      <c r="F685" s="14"/>
    </row>
    <row r="686" spans="1:6" s="4" customFormat="1" ht="12.75" hidden="1" x14ac:dyDescent="0.25">
      <c r="A686" s="6" t="s">
        <v>72</v>
      </c>
      <c r="B686" s="8" t="s">
        <v>12</v>
      </c>
      <c r="C686" s="7" t="s">
        <v>780</v>
      </c>
      <c r="D686" s="12"/>
      <c r="E686" s="15"/>
      <c r="F686" s="14"/>
    </row>
    <row r="687" spans="1:6" s="4" customFormat="1" ht="12.75" hidden="1" x14ac:dyDescent="0.25">
      <c r="A687" s="6" t="s">
        <v>72</v>
      </c>
      <c r="B687" s="8" t="s">
        <v>13</v>
      </c>
      <c r="C687" s="7" t="s">
        <v>781</v>
      </c>
      <c r="D687" s="12"/>
      <c r="E687" s="15"/>
      <c r="F687" s="14"/>
    </row>
    <row r="688" spans="1:6" s="4" customFormat="1" ht="12.75" hidden="1" x14ac:dyDescent="0.25">
      <c r="A688" s="6" t="s">
        <v>72</v>
      </c>
      <c r="B688" s="8" t="s">
        <v>14</v>
      </c>
      <c r="C688" s="7" t="s">
        <v>782</v>
      </c>
      <c r="D688" s="12"/>
      <c r="E688" s="13"/>
      <c r="F688" s="14"/>
    </row>
    <row r="689" spans="1:6" s="4" customFormat="1" ht="12.75" hidden="1" x14ac:dyDescent="0.25">
      <c r="A689" s="6" t="s">
        <v>72</v>
      </c>
      <c r="B689" s="8" t="s">
        <v>14</v>
      </c>
      <c r="C689" s="7" t="s">
        <v>783</v>
      </c>
      <c r="D689" s="12"/>
      <c r="E689" s="13"/>
      <c r="F689" s="14"/>
    </row>
    <row r="690" spans="1:6" s="4" customFormat="1" ht="12.75" hidden="1" x14ac:dyDescent="0.25">
      <c r="A690" s="6" t="s">
        <v>72</v>
      </c>
      <c r="B690" s="8" t="s">
        <v>14</v>
      </c>
      <c r="C690" s="7" t="s">
        <v>784</v>
      </c>
      <c r="D690" s="12"/>
      <c r="E690" s="13"/>
      <c r="F690" s="14"/>
    </row>
    <row r="691" spans="1:6" s="4" customFormat="1" ht="12.75" hidden="1" x14ac:dyDescent="0.25">
      <c r="A691" s="6" t="s">
        <v>72</v>
      </c>
      <c r="B691" s="8" t="s">
        <v>14</v>
      </c>
      <c r="C691" s="7" t="s">
        <v>785</v>
      </c>
      <c r="D691" s="12"/>
      <c r="E691" s="13"/>
      <c r="F691" s="14"/>
    </row>
    <row r="692" spans="1:6" s="4" customFormat="1" ht="12.75" hidden="1" x14ac:dyDescent="0.25">
      <c r="A692" s="6" t="s">
        <v>72</v>
      </c>
      <c r="B692" s="8" t="s">
        <v>14</v>
      </c>
      <c r="C692" s="7" t="s">
        <v>786</v>
      </c>
      <c r="D692" s="12"/>
      <c r="E692" s="13"/>
      <c r="F692" s="14"/>
    </row>
    <row r="693" spans="1:6" s="4" customFormat="1" ht="12.75" hidden="1" x14ac:dyDescent="0.25">
      <c r="A693" s="6" t="s">
        <v>72</v>
      </c>
      <c r="B693" s="8" t="s">
        <v>15</v>
      </c>
      <c r="C693" s="7" t="s">
        <v>787</v>
      </c>
      <c r="D693" s="12"/>
      <c r="E693" s="15"/>
      <c r="F693" s="14"/>
    </row>
    <row r="694" spans="1:6" s="4" customFormat="1" ht="12.75" hidden="1" x14ac:dyDescent="0.25">
      <c r="A694" s="6" t="s">
        <v>72</v>
      </c>
      <c r="B694" s="8" t="s">
        <v>15</v>
      </c>
      <c r="C694" s="7" t="s">
        <v>788</v>
      </c>
      <c r="D694" s="12"/>
      <c r="E694" s="15"/>
      <c r="F694" s="14"/>
    </row>
    <row r="695" spans="1:6" s="4" customFormat="1" ht="12.75" hidden="1" x14ac:dyDescent="0.25">
      <c r="A695" s="6" t="s">
        <v>72</v>
      </c>
      <c r="B695" s="8" t="s">
        <v>15</v>
      </c>
      <c r="C695" s="7" t="s">
        <v>789</v>
      </c>
      <c r="D695" s="12"/>
      <c r="E695" s="15"/>
      <c r="F695" s="14"/>
    </row>
    <row r="696" spans="1:6" s="4" customFormat="1" ht="12.75" hidden="1" x14ac:dyDescent="0.25">
      <c r="A696" s="6" t="s">
        <v>72</v>
      </c>
      <c r="B696" s="8" t="s">
        <v>16</v>
      </c>
      <c r="C696" s="7" t="s">
        <v>790</v>
      </c>
      <c r="D696" s="12"/>
      <c r="E696" s="15"/>
      <c r="F696" s="14"/>
    </row>
    <row r="697" spans="1:6" s="4" customFormat="1" ht="12.75" hidden="1" x14ac:dyDescent="0.25">
      <c r="A697" s="6" t="s">
        <v>72</v>
      </c>
      <c r="B697" s="8" t="s">
        <v>16</v>
      </c>
      <c r="C697" s="7" t="s">
        <v>791</v>
      </c>
      <c r="D697" s="12"/>
      <c r="E697" s="15"/>
      <c r="F697" s="14"/>
    </row>
    <row r="698" spans="1:6" s="4" customFormat="1" ht="12.75" hidden="1" x14ac:dyDescent="0.25">
      <c r="A698" s="6" t="s">
        <v>72</v>
      </c>
      <c r="B698" s="8" t="s">
        <v>16</v>
      </c>
      <c r="C698" s="7" t="s">
        <v>792</v>
      </c>
      <c r="D698" s="12"/>
      <c r="E698" s="15"/>
      <c r="F698" s="14"/>
    </row>
    <row r="699" spans="1:6" s="4" customFormat="1" ht="12.75" hidden="1" x14ac:dyDescent="0.25">
      <c r="A699" s="6" t="s">
        <v>72</v>
      </c>
      <c r="B699" s="8" t="s">
        <v>17</v>
      </c>
      <c r="C699" s="7" t="s">
        <v>793</v>
      </c>
      <c r="D699" s="12"/>
      <c r="E699" s="15"/>
      <c r="F699" s="14"/>
    </row>
    <row r="700" spans="1:6" s="4" customFormat="1" ht="12.75" hidden="1" x14ac:dyDescent="0.25">
      <c r="A700" s="6" t="s">
        <v>72</v>
      </c>
      <c r="B700" s="8" t="s">
        <v>18</v>
      </c>
      <c r="C700" s="7" t="s">
        <v>794</v>
      </c>
      <c r="D700" s="12"/>
      <c r="E700" s="15"/>
      <c r="F700" s="14"/>
    </row>
    <row r="701" spans="1:6" s="4" customFormat="1" ht="12.75" hidden="1" x14ac:dyDescent="0.25">
      <c r="A701" s="6" t="s">
        <v>72</v>
      </c>
      <c r="B701" s="8" t="s">
        <v>18</v>
      </c>
      <c r="C701" s="7" t="s">
        <v>795</v>
      </c>
      <c r="D701" s="12"/>
      <c r="E701" s="15"/>
      <c r="F701" s="14"/>
    </row>
    <row r="702" spans="1:6" s="4" customFormat="1" ht="12.75" hidden="1" x14ac:dyDescent="0.25">
      <c r="A702" s="6" t="s">
        <v>72</v>
      </c>
      <c r="B702" s="8" t="s">
        <v>18</v>
      </c>
      <c r="C702" s="7" t="s">
        <v>796</v>
      </c>
      <c r="D702" s="12"/>
      <c r="E702" s="15"/>
      <c r="F702" s="14"/>
    </row>
    <row r="703" spans="1:6" s="4" customFormat="1" ht="12.75" hidden="1" x14ac:dyDescent="0.25">
      <c r="A703" s="6" t="s">
        <v>72</v>
      </c>
      <c r="B703" s="8" t="s">
        <v>18</v>
      </c>
      <c r="C703" s="7" t="s">
        <v>797</v>
      </c>
      <c r="D703" s="12"/>
      <c r="E703" s="15"/>
      <c r="F703" s="14"/>
    </row>
    <row r="704" spans="1:6" s="4" customFormat="1" ht="12.75" hidden="1" x14ac:dyDescent="0.25">
      <c r="A704" s="6" t="s">
        <v>72</v>
      </c>
      <c r="B704" s="8" t="s">
        <v>18</v>
      </c>
      <c r="C704" s="7" t="s">
        <v>798</v>
      </c>
      <c r="D704" s="12"/>
      <c r="E704" s="15"/>
      <c r="F704" s="14"/>
    </row>
    <row r="705" spans="1:6" s="4" customFormat="1" ht="12.75" hidden="1" x14ac:dyDescent="0.25">
      <c r="A705" s="6" t="s">
        <v>72</v>
      </c>
      <c r="B705" s="8" t="s">
        <v>18</v>
      </c>
      <c r="C705" s="7" t="s">
        <v>799</v>
      </c>
      <c r="D705" s="12"/>
      <c r="E705" s="15"/>
      <c r="F705" s="14"/>
    </row>
    <row r="706" spans="1:6" s="4" customFormat="1" ht="12.75" hidden="1" x14ac:dyDescent="0.25">
      <c r="A706" s="6" t="s">
        <v>72</v>
      </c>
      <c r="B706" s="8" t="s">
        <v>18</v>
      </c>
      <c r="C706" s="7" t="s">
        <v>800</v>
      </c>
      <c r="D706" s="12"/>
      <c r="E706" s="15"/>
      <c r="F706" s="14"/>
    </row>
    <row r="707" spans="1:6" s="4" customFormat="1" ht="12.75" hidden="1" x14ac:dyDescent="0.25">
      <c r="A707" s="6" t="s">
        <v>72</v>
      </c>
      <c r="B707" s="8" t="s">
        <v>18</v>
      </c>
      <c r="C707" s="7" t="s">
        <v>801</v>
      </c>
      <c r="D707" s="12"/>
      <c r="E707" s="15"/>
      <c r="F707" s="14"/>
    </row>
    <row r="708" spans="1:6" s="4" customFormat="1" ht="12.75" hidden="1" x14ac:dyDescent="0.25">
      <c r="A708" s="6" t="s">
        <v>72</v>
      </c>
      <c r="B708" s="8" t="s">
        <v>18</v>
      </c>
      <c r="C708" s="7" t="s">
        <v>802</v>
      </c>
      <c r="D708" s="12"/>
      <c r="E708" s="15"/>
      <c r="F708" s="14"/>
    </row>
    <row r="709" spans="1:6" s="4" customFormat="1" ht="12.75" hidden="1" x14ac:dyDescent="0.25">
      <c r="A709" s="6" t="s">
        <v>72</v>
      </c>
      <c r="B709" s="8" t="s">
        <v>19</v>
      </c>
      <c r="C709" s="7" t="s">
        <v>803</v>
      </c>
      <c r="D709" s="12"/>
      <c r="E709" s="15"/>
      <c r="F709" s="14"/>
    </row>
    <row r="710" spans="1:6" s="4" customFormat="1" ht="12.75" hidden="1" x14ac:dyDescent="0.25">
      <c r="A710" s="6" t="s">
        <v>72</v>
      </c>
      <c r="B710" s="8" t="s">
        <v>20</v>
      </c>
      <c r="C710" s="7" t="s">
        <v>804</v>
      </c>
      <c r="D710" s="12"/>
      <c r="E710" s="15"/>
      <c r="F710" s="14"/>
    </row>
    <row r="711" spans="1:6" s="4" customFormat="1" ht="12.75" hidden="1" x14ac:dyDescent="0.25">
      <c r="A711" s="6" t="s">
        <v>72</v>
      </c>
      <c r="B711" s="8" t="s">
        <v>20</v>
      </c>
      <c r="C711" s="7" t="s">
        <v>805</v>
      </c>
      <c r="D711" s="12"/>
      <c r="E711" s="15"/>
      <c r="F711" s="14"/>
    </row>
    <row r="712" spans="1:6" s="4" customFormat="1" ht="12.75" hidden="1" x14ac:dyDescent="0.25">
      <c r="A712" s="6" t="s">
        <v>72</v>
      </c>
      <c r="B712" s="8" t="s">
        <v>21</v>
      </c>
      <c r="C712" s="7" t="s">
        <v>806</v>
      </c>
      <c r="D712" s="12"/>
      <c r="E712" s="15"/>
      <c r="F712" s="14"/>
    </row>
    <row r="713" spans="1:6" s="4" customFormat="1" ht="12.75" hidden="1" x14ac:dyDescent="0.25">
      <c r="A713" s="6" t="s">
        <v>72</v>
      </c>
      <c r="B713" s="8" t="s">
        <v>21</v>
      </c>
      <c r="C713" s="7" t="s">
        <v>807</v>
      </c>
      <c r="D713" s="12"/>
      <c r="E713" s="15"/>
      <c r="F713" s="14"/>
    </row>
    <row r="714" spans="1:6" s="4" customFormat="1" ht="12.75" hidden="1" x14ac:dyDescent="0.25">
      <c r="A714" s="6" t="s">
        <v>72</v>
      </c>
      <c r="B714" s="8" t="s">
        <v>22</v>
      </c>
      <c r="C714" s="7" t="s">
        <v>808</v>
      </c>
      <c r="D714" s="12"/>
      <c r="E714" s="15"/>
      <c r="F714" s="14"/>
    </row>
    <row r="715" spans="1:6" s="4" customFormat="1" ht="12.75" hidden="1" x14ac:dyDescent="0.25">
      <c r="A715" s="6" t="s">
        <v>72</v>
      </c>
      <c r="B715" s="8" t="s">
        <v>22</v>
      </c>
      <c r="C715" s="7" t="s">
        <v>809</v>
      </c>
      <c r="D715" s="12"/>
      <c r="E715" s="15"/>
      <c r="F715" s="14"/>
    </row>
    <row r="716" spans="1:6" s="4" customFormat="1" ht="12.75" hidden="1" x14ac:dyDescent="0.25">
      <c r="A716" s="6" t="s">
        <v>72</v>
      </c>
      <c r="B716" s="8" t="s">
        <v>23</v>
      </c>
      <c r="C716" s="7" t="s">
        <v>810</v>
      </c>
      <c r="D716" s="12"/>
      <c r="E716" s="15"/>
      <c r="F716" s="14"/>
    </row>
    <row r="717" spans="1:6" s="4" customFormat="1" ht="12.75" hidden="1" x14ac:dyDescent="0.25">
      <c r="A717" s="6" t="s">
        <v>72</v>
      </c>
      <c r="B717" s="8" t="s">
        <v>24</v>
      </c>
      <c r="C717" s="7" t="s">
        <v>811</v>
      </c>
      <c r="D717" s="12"/>
      <c r="E717" s="15"/>
      <c r="F717" s="14"/>
    </row>
    <row r="718" spans="1:6" s="4" customFormat="1" ht="12.75" hidden="1" x14ac:dyDescent="0.25">
      <c r="A718" s="6" t="s">
        <v>72</v>
      </c>
      <c r="B718" s="8" t="s">
        <v>63</v>
      </c>
      <c r="C718" s="7" t="s">
        <v>812</v>
      </c>
      <c r="D718" s="12"/>
      <c r="E718" s="15"/>
      <c r="F718" s="14"/>
    </row>
    <row r="719" spans="1:6" s="4" customFormat="1" ht="12.75" hidden="1" x14ac:dyDescent="0.25">
      <c r="A719" s="6" t="s">
        <v>72</v>
      </c>
      <c r="B719" s="8" t="s">
        <v>25</v>
      </c>
      <c r="C719" s="7" t="s">
        <v>813</v>
      </c>
      <c r="D719" s="12"/>
      <c r="E719" s="15"/>
      <c r="F719" s="14"/>
    </row>
    <row r="720" spans="1:6" s="4" customFormat="1" ht="12.75" hidden="1" x14ac:dyDescent="0.25">
      <c r="A720" s="6" t="s">
        <v>72</v>
      </c>
      <c r="B720" s="8" t="s">
        <v>25</v>
      </c>
      <c r="C720" s="7" t="s">
        <v>814</v>
      </c>
      <c r="D720" s="12"/>
      <c r="E720" s="15"/>
      <c r="F720" s="14"/>
    </row>
    <row r="721" spans="1:6" s="4" customFormat="1" ht="12.75" hidden="1" x14ac:dyDescent="0.25">
      <c r="A721" s="6" t="s">
        <v>72</v>
      </c>
      <c r="B721" s="8" t="s">
        <v>25</v>
      </c>
      <c r="C721" s="7" t="s">
        <v>815</v>
      </c>
      <c r="D721" s="12"/>
      <c r="E721" s="15"/>
      <c r="F721" s="14"/>
    </row>
    <row r="722" spans="1:6" s="4" customFormat="1" ht="12.75" hidden="1" x14ac:dyDescent="0.25">
      <c r="A722" s="6" t="s">
        <v>72</v>
      </c>
      <c r="B722" s="8" t="s">
        <v>25</v>
      </c>
      <c r="C722" s="7" t="s">
        <v>816</v>
      </c>
      <c r="D722" s="12"/>
      <c r="E722" s="15"/>
      <c r="F722" s="14"/>
    </row>
    <row r="723" spans="1:6" s="4" customFormat="1" ht="12.75" hidden="1" x14ac:dyDescent="0.25">
      <c r="A723" s="6" t="s">
        <v>72</v>
      </c>
      <c r="B723" s="8" t="s">
        <v>25</v>
      </c>
      <c r="C723" s="7" t="s">
        <v>817</v>
      </c>
      <c r="D723" s="12"/>
      <c r="E723" s="15"/>
      <c r="F723" s="14"/>
    </row>
    <row r="724" spans="1:6" s="4" customFormat="1" ht="12.75" hidden="1" x14ac:dyDescent="0.25">
      <c r="A724" s="6" t="s">
        <v>72</v>
      </c>
      <c r="B724" s="8" t="s">
        <v>25</v>
      </c>
      <c r="C724" s="7" t="s">
        <v>818</v>
      </c>
      <c r="D724" s="12"/>
      <c r="E724" s="15"/>
      <c r="F724" s="14"/>
    </row>
    <row r="725" spans="1:6" s="4" customFormat="1" ht="12.75" hidden="1" x14ac:dyDescent="0.25">
      <c r="A725" s="6" t="s">
        <v>72</v>
      </c>
      <c r="B725" s="8" t="s">
        <v>25</v>
      </c>
      <c r="C725" s="7" t="s">
        <v>819</v>
      </c>
      <c r="D725" s="12"/>
      <c r="E725" s="15"/>
      <c r="F725" s="14"/>
    </row>
    <row r="726" spans="1:6" s="4" customFormat="1" ht="12.75" hidden="1" x14ac:dyDescent="0.25">
      <c r="A726" s="6" t="s">
        <v>72</v>
      </c>
      <c r="B726" s="8" t="s">
        <v>25</v>
      </c>
      <c r="C726" s="7" t="s">
        <v>820</v>
      </c>
      <c r="D726" s="12"/>
      <c r="E726" s="15"/>
      <c r="F726" s="14"/>
    </row>
    <row r="727" spans="1:6" s="4" customFormat="1" ht="12.75" hidden="1" x14ac:dyDescent="0.25">
      <c r="A727" s="6" t="s">
        <v>72</v>
      </c>
      <c r="B727" s="8" t="s">
        <v>25</v>
      </c>
      <c r="C727" s="7" t="s">
        <v>821</v>
      </c>
      <c r="D727" s="12"/>
      <c r="E727" s="15"/>
      <c r="F727" s="14"/>
    </row>
    <row r="728" spans="1:6" s="4" customFormat="1" ht="12.75" hidden="1" x14ac:dyDescent="0.25">
      <c r="A728" s="6" t="s">
        <v>72</v>
      </c>
      <c r="B728" s="8" t="s">
        <v>64</v>
      </c>
      <c r="C728" s="7" t="s">
        <v>822</v>
      </c>
      <c r="D728" s="12"/>
      <c r="E728" s="15"/>
      <c r="F728" s="14"/>
    </row>
    <row r="729" spans="1:6" s="4" customFormat="1" ht="12.75" hidden="1" x14ac:dyDescent="0.25">
      <c r="A729" s="6" t="s">
        <v>72</v>
      </c>
      <c r="B729" s="8" t="s">
        <v>64</v>
      </c>
      <c r="C729" s="7" t="s">
        <v>823</v>
      </c>
      <c r="D729" s="12"/>
      <c r="E729" s="15"/>
      <c r="F729" s="14"/>
    </row>
    <row r="730" spans="1:6" s="4" customFormat="1" ht="12.75" hidden="1" x14ac:dyDescent="0.25">
      <c r="A730" s="6" t="s">
        <v>72</v>
      </c>
      <c r="B730" s="8" t="s">
        <v>65</v>
      </c>
      <c r="C730" s="7" t="s">
        <v>824</v>
      </c>
      <c r="D730" s="12"/>
      <c r="E730" s="15"/>
      <c r="F730" s="14"/>
    </row>
    <row r="731" spans="1:6" s="4" customFormat="1" ht="12.75" hidden="1" x14ac:dyDescent="0.25">
      <c r="A731" s="6" t="s">
        <v>72</v>
      </c>
      <c r="B731" s="8" t="s">
        <v>26</v>
      </c>
      <c r="C731" s="7" t="s">
        <v>825</v>
      </c>
      <c r="D731" s="12"/>
      <c r="E731" s="15"/>
      <c r="F731" s="14"/>
    </row>
    <row r="732" spans="1:6" s="4" customFormat="1" ht="12.75" hidden="1" x14ac:dyDescent="0.25">
      <c r="A732" s="6" t="s">
        <v>72</v>
      </c>
      <c r="B732" s="8" t="s">
        <v>27</v>
      </c>
      <c r="C732" s="7" t="s">
        <v>826</v>
      </c>
      <c r="D732" s="12"/>
      <c r="E732" s="15"/>
      <c r="F732" s="14"/>
    </row>
    <row r="733" spans="1:6" s="4" customFormat="1" ht="12.75" hidden="1" x14ac:dyDescent="0.25">
      <c r="A733" s="6" t="s">
        <v>72</v>
      </c>
      <c r="B733" s="8" t="s">
        <v>28</v>
      </c>
      <c r="C733" s="7" t="s">
        <v>827</v>
      </c>
      <c r="D733" s="12"/>
      <c r="E733" s="15"/>
      <c r="F733" s="14"/>
    </row>
    <row r="734" spans="1:6" s="4" customFormat="1" ht="12.75" hidden="1" x14ac:dyDescent="0.25">
      <c r="A734" s="6" t="s">
        <v>72</v>
      </c>
      <c r="B734" s="8" t="s">
        <v>28</v>
      </c>
      <c r="C734" s="7" t="s">
        <v>828</v>
      </c>
      <c r="D734" s="12"/>
      <c r="E734" s="15"/>
      <c r="F734" s="14"/>
    </row>
    <row r="735" spans="1:6" s="4" customFormat="1" ht="12.75" hidden="1" x14ac:dyDescent="0.25">
      <c r="A735" s="6" t="s">
        <v>72</v>
      </c>
      <c r="B735" s="8" t="s">
        <v>28</v>
      </c>
      <c r="C735" s="7" t="s">
        <v>829</v>
      </c>
      <c r="D735" s="12"/>
      <c r="E735" s="15"/>
      <c r="F735" s="14"/>
    </row>
    <row r="736" spans="1:6" s="4" customFormat="1" ht="12.75" hidden="1" x14ac:dyDescent="0.25">
      <c r="A736" s="6" t="s">
        <v>72</v>
      </c>
      <c r="B736" s="8" t="s">
        <v>28</v>
      </c>
      <c r="C736" s="7" t="s">
        <v>830</v>
      </c>
      <c r="D736" s="12"/>
      <c r="E736" s="15"/>
      <c r="F736" s="14"/>
    </row>
    <row r="737" spans="1:6" s="4" customFormat="1" ht="12.75" hidden="1" x14ac:dyDescent="0.25">
      <c r="A737" s="6" t="s">
        <v>72</v>
      </c>
      <c r="B737" s="8" t="s">
        <v>28</v>
      </c>
      <c r="C737" s="7" t="s">
        <v>831</v>
      </c>
      <c r="D737" s="12"/>
      <c r="E737" s="15"/>
      <c r="F737" s="14"/>
    </row>
    <row r="738" spans="1:6" s="4" customFormat="1" ht="12.75" hidden="1" x14ac:dyDescent="0.25">
      <c r="A738" s="6" t="s">
        <v>72</v>
      </c>
      <c r="B738" s="8" t="s">
        <v>28</v>
      </c>
      <c r="C738" s="7" t="s">
        <v>832</v>
      </c>
      <c r="D738" s="12"/>
      <c r="E738" s="15"/>
      <c r="F738" s="14"/>
    </row>
    <row r="739" spans="1:6" s="4" customFormat="1" ht="12.75" hidden="1" x14ac:dyDescent="0.25">
      <c r="A739" s="6" t="s">
        <v>72</v>
      </c>
      <c r="B739" s="8" t="s">
        <v>28</v>
      </c>
      <c r="C739" s="7" t="s">
        <v>833</v>
      </c>
      <c r="D739" s="12"/>
      <c r="E739" s="15"/>
      <c r="F739" s="14"/>
    </row>
    <row r="740" spans="1:6" s="4" customFormat="1" ht="12.75" hidden="1" x14ac:dyDescent="0.25">
      <c r="A740" s="6" t="s">
        <v>72</v>
      </c>
      <c r="B740" s="8" t="s">
        <v>28</v>
      </c>
      <c r="C740" s="7" t="s">
        <v>834</v>
      </c>
      <c r="D740" s="12"/>
      <c r="E740" s="15"/>
      <c r="F740" s="14"/>
    </row>
    <row r="741" spans="1:6" s="4" customFormat="1" ht="12.75" hidden="1" x14ac:dyDescent="0.25">
      <c r="A741" s="6" t="s">
        <v>72</v>
      </c>
      <c r="B741" s="8" t="s">
        <v>28</v>
      </c>
      <c r="C741" s="7" t="s">
        <v>835</v>
      </c>
      <c r="D741" s="12"/>
      <c r="E741" s="15"/>
      <c r="F741" s="14"/>
    </row>
    <row r="742" spans="1:6" s="4" customFormat="1" ht="12.75" hidden="1" x14ac:dyDescent="0.25">
      <c r="A742" s="6" t="s">
        <v>72</v>
      </c>
      <c r="B742" s="8" t="s">
        <v>29</v>
      </c>
      <c r="C742" s="7" t="s">
        <v>836</v>
      </c>
      <c r="D742" s="12"/>
      <c r="E742" s="15"/>
      <c r="F742" s="14"/>
    </row>
    <row r="743" spans="1:6" s="4" customFormat="1" ht="12.75" hidden="1" x14ac:dyDescent="0.25">
      <c r="A743" s="6" t="s">
        <v>72</v>
      </c>
      <c r="B743" s="8" t="s">
        <v>29</v>
      </c>
      <c r="C743" s="7" t="s">
        <v>837</v>
      </c>
      <c r="D743" s="12"/>
      <c r="E743" s="15"/>
      <c r="F743" s="14"/>
    </row>
    <row r="744" spans="1:6" s="4" customFormat="1" ht="12.75" hidden="1" x14ac:dyDescent="0.25">
      <c r="A744" s="6" t="s">
        <v>72</v>
      </c>
      <c r="B744" s="8" t="s">
        <v>66</v>
      </c>
      <c r="C744" s="7" t="s">
        <v>838</v>
      </c>
      <c r="D744" s="12"/>
      <c r="E744" s="15"/>
      <c r="F744" s="14"/>
    </row>
    <row r="745" spans="1:6" s="4" customFormat="1" ht="12.75" hidden="1" x14ac:dyDescent="0.25">
      <c r="A745" s="6" t="s">
        <v>72</v>
      </c>
      <c r="B745" s="8" t="s">
        <v>31</v>
      </c>
      <c r="C745" s="7" t="s">
        <v>839</v>
      </c>
      <c r="D745" s="12"/>
      <c r="E745" s="15"/>
      <c r="F745" s="14"/>
    </row>
    <row r="746" spans="1:6" s="4" customFormat="1" ht="12.75" hidden="1" x14ac:dyDescent="0.25">
      <c r="A746" s="6" t="s">
        <v>72</v>
      </c>
      <c r="B746" s="8" t="s">
        <v>32</v>
      </c>
      <c r="C746" s="7" t="s">
        <v>840</v>
      </c>
      <c r="D746" s="12"/>
      <c r="E746" s="15"/>
      <c r="F746" s="14"/>
    </row>
    <row r="747" spans="1:6" s="4" customFormat="1" ht="12.75" hidden="1" x14ac:dyDescent="0.25">
      <c r="A747" s="6" t="s">
        <v>72</v>
      </c>
      <c r="B747" s="8" t="s">
        <v>33</v>
      </c>
      <c r="C747" s="7" t="s">
        <v>841</v>
      </c>
      <c r="D747" s="12"/>
      <c r="E747" s="15"/>
      <c r="F747" s="14"/>
    </row>
    <row r="748" spans="1:6" s="4" customFormat="1" ht="12.75" hidden="1" x14ac:dyDescent="0.25">
      <c r="A748" s="6" t="s">
        <v>72</v>
      </c>
      <c r="B748" s="8" t="s">
        <v>34</v>
      </c>
      <c r="C748" s="7" t="s">
        <v>842</v>
      </c>
      <c r="D748" s="12"/>
      <c r="E748" s="15"/>
      <c r="F748" s="14"/>
    </row>
    <row r="749" spans="1:6" s="4" customFormat="1" ht="12.75" hidden="1" x14ac:dyDescent="0.25">
      <c r="A749" s="6" t="s">
        <v>72</v>
      </c>
      <c r="B749" s="8" t="s">
        <v>35</v>
      </c>
      <c r="C749" s="7" t="s">
        <v>843</v>
      </c>
      <c r="D749" s="12"/>
      <c r="E749" s="15"/>
      <c r="F749" s="14"/>
    </row>
    <row r="750" spans="1:6" s="4" customFormat="1" ht="12.75" hidden="1" x14ac:dyDescent="0.25">
      <c r="A750" s="6" t="s">
        <v>72</v>
      </c>
      <c r="B750" s="8" t="s">
        <v>35</v>
      </c>
      <c r="C750" s="7" t="s">
        <v>844</v>
      </c>
      <c r="D750" s="12"/>
      <c r="E750" s="15"/>
      <c r="F750" s="14"/>
    </row>
    <row r="751" spans="1:6" s="4" customFormat="1" ht="12.75" hidden="1" x14ac:dyDescent="0.25">
      <c r="A751" s="6" t="s">
        <v>72</v>
      </c>
      <c r="B751" s="8" t="s">
        <v>35</v>
      </c>
      <c r="C751" s="7" t="s">
        <v>845</v>
      </c>
      <c r="D751" s="12"/>
      <c r="E751" s="15"/>
      <c r="F751" s="14"/>
    </row>
    <row r="752" spans="1:6" s="4" customFormat="1" ht="12.75" hidden="1" x14ac:dyDescent="0.25">
      <c r="A752" s="6" t="s">
        <v>72</v>
      </c>
      <c r="B752" s="8" t="s">
        <v>36</v>
      </c>
      <c r="C752" s="7" t="s">
        <v>846</v>
      </c>
      <c r="D752" s="12"/>
      <c r="E752" s="15"/>
      <c r="F752" s="14"/>
    </row>
    <row r="753" spans="1:6" s="4" customFormat="1" ht="12.75" hidden="1" x14ac:dyDescent="0.25">
      <c r="A753" s="6" t="s">
        <v>72</v>
      </c>
      <c r="B753" s="8" t="s">
        <v>36</v>
      </c>
      <c r="C753" s="7" t="s">
        <v>847</v>
      </c>
      <c r="D753" s="12"/>
      <c r="E753" s="15"/>
      <c r="F753" s="14"/>
    </row>
    <row r="754" spans="1:6" s="4" customFormat="1" ht="12.75" hidden="1" x14ac:dyDescent="0.25">
      <c r="A754" s="6" t="s">
        <v>72</v>
      </c>
      <c r="B754" s="8" t="s">
        <v>37</v>
      </c>
      <c r="C754" s="7" t="s">
        <v>848</v>
      </c>
      <c r="D754" s="12"/>
      <c r="E754" s="15"/>
      <c r="F754" s="14"/>
    </row>
    <row r="755" spans="1:6" s="4" customFormat="1" ht="12.75" hidden="1" x14ac:dyDescent="0.25">
      <c r="A755" s="6" t="s">
        <v>72</v>
      </c>
      <c r="B755" s="8" t="s">
        <v>37</v>
      </c>
      <c r="C755" s="7" t="s">
        <v>849</v>
      </c>
      <c r="D755" s="12"/>
      <c r="E755" s="15"/>
      <c r="F755" s="14"/>
    </row>
    <row r="756" spans="1:6" s="4" customFormat="1" ht="12.75" hidden="1" x14ac:dyDescent="0.25">
      <c r="A756" s="6" t="s">
        <v>72</v>
      </c>
      <c r="B756" s="8" t="s">
        <v>37</v>
      </c>
      <c r="C756" s="7" t="s">
        <v>850</v>
      </c>
      <c r="D756" s="12"/>
      <c r="E756" s="15"/>
      <c r="F756" s="14"/>
    </row>
    <row r="757" spans="1:6" s="4" customFormat="1" ht="12.75" hidden="1" x14ac:dyDescent="0.25">
      <c r="A757" s="6" t="s">
        <v>72</v>
      </c>
      <c r="B757" s="8" t="s">
        <v>37</v>
      </c>
      <c r="C757" s="7" t="s">
        <v>851</v>
      </c>
      <c r="D757" s="12"/>
      <c r="E757" s="15"/>
      <c r="F757" s="14"/>
    </row>
    <row r="758" spans="1:6" s="4" customFormat="1" ht="12.75" hidden="1" x14ac:dyDescent="0.25">
      <c r="A758" s="6" t="s">
        <v>72</v>
      </c>
      <c r="B758" s="8" t="s">
        <v>37</v>
      </c>
      <c r="C758" s="7" t="s">
        <v>852</v>
      </c>
      <c r="D758" s="12"/>
      <c r="E758" s="15"/>
      <c r="F758" s="14"/>
    </row>
    <row r="759" spans="1:6" s="4" customFormat="1" ht="12.75" hidden="1" x14ac:dyDescent="0.25">
      <c r="A759" s="6" t="s">
        <v>72</v>
      </c>
      <c r="B759" s="8" t="s">
        <v>37</v>
      </c>
      <c r="C759" s="7" t="s">
        <v>853</v>
      </c>
      <c r="D759" s="12"/>
      <c r="E759" s="15"/>
      <c r="F759" s="14"/>
    </row>
    <row r="760" spans="1:6" s="4" customFormat="1" ht="12.75" hidden="1" x14ac:dyDescent="0.25">
      <c r="A760" s="6" t="s">
        <v>72</v>
      </c>
      <c r="B760" s="8" t="s">
        <v>37</v>
      </c>
      <c r="C760" s="7" t="s">
        <v>854</v>
      </c>
      <c r="D760" s="12"/>
      <c r="E760" s="15"/>
      <c r="F760" s="14"/>
    </row>
    <row r="761" spans="1:6" s="4" customFormat="1" ht="12.75" hidden="1" x14ac:dyDescent="0.25">
      <c r="A761" s="6" t="s">
        <v>72</v>
      </c>
      <c r="B761" s="8" t="s">
        <v>37</v>
      </c>
      <c r="C761" s="7" t="s">
        <v>855</v>
      </c>
      <c r="D761" s="12"/>
      <c r="E761" s="15"/>
      <c r="F761" s="14"/>
    </row>
    <row r="762" spans="1:6" s="4" customFormat="1" ht="12.75" hidden="1" x14ac:dyDescent="0.25">
      <c r="A762" s="6" t="s">
        <v>72</v>
      </c>
      <c r="B762" s="8" t="s">
        <v>37</v>
      </c>
      <c r="C762" s="7" t="s">
        <v>856</v>
      </c>
      <c r="D762" s="12"/>
      <c r="E762" s="15"/>
      <c r="F762" s="14"/>
    </row>
    <row r="763" spans="1:6" s="4" customFormat="1" ht="12.75" hidden="1" x14ac:dyDescent="0.25">
      <c r="A763" s="6" t="s">
        <v>72</v>
      </c>
      <c r="B763" s="8" t="s">
        <v>67</v>
      </c>
      <c r="C763" s="7" t="s">
        <v>857</v>
      </c>
      <c r="D763" s="12"/>
      <c r="E763" s="15"/>
      <c r="F763" s="14"/>
    </row>
    <row r="764" spans="1:6" s="4" customFormat="1" ht="12.75" hidden="1" x14ac:dyDescent="0.25">
      <c r="A764" s="6" t="s">
        <v>72</v>
      </c>
      <c r="B764" s="8" t="s">
        <v>38</v>
      </c>
      <c r="C764" s="7" t="s">
        <v>858</v>
      </c>
      <c r="D764" s="12"/>
      <c r="E764" s="15"/>
      <c r="F764" s="14"/>
    </row>
    <row r="765" spans="1:6" s="4" customFormat="1" ht="12.75" hidden="1" x14ac:dyDescent="0.25">
      <c r="A765" s="6" t="s">
        <v>72</v>
      </c>
      <c r="B765" s="8" t="s">
        <v>39</v>
      </c>
      <c r="C765" s="7" t="s">
        <v>859</v>
      </c>
      <c r="D765" s="12"/>
      <c r="E765" s="15"/>
      <c r="F765" s="14"/>
    </row>
    <row r="766" spans="1:6" s="4" customFormat="1" ht="12.75" hidden="1" x14ac:dyDescent="0.25">
      <c r="A766" s="6" t="s">
        <v>72</v>
      </c>
      <c r="B766" s="8" t="s">
        <v>39</v>
      </c>
      <c r="C766" s="7" t="s">
        <v>860</v>
      </c>
      <c r="D766" s="12"/>
      <c r="E766" s="15"/>
      <c r="F766" s="14"/>
    </row>
    <row r="767" spans="1:6" s="4" customFormat="1" ht="12.75" hidden="1" x14ac:dyDescent="0.25">
      <c r="A767" s="6" t="s">
        <v>72</v>
      </c>
      <c r="B767" s="8" t="s">
        <v>39</v>
      </c>
      <c r="C767" s="7" t="s">
        <v>861</v>
      </c>
      <c r="D767" s="12"/>
      <c r="E767" s="15"/>
      <c r="F767" s="14"/>
    </row>
    <row r="768" spans="1:6" s="4" customFormat="1" ht="12.75" hidden="1" x14ac:dyDescent="0.25">
      <c r="A768" s="6" t="s">
        <v>72</v>
      </c>
      <c r="B768" s="8" t="s">
        <v>39</v>
      </c>
      <c r="C768" s="7" t="s">
        <v>862</v>
      </c>
      <c r="D768" s="12"/>
      <c r="E768" s="15"/>
      <c r="F768" s="14"/>
    </row>
    <row r="769" spans="1:6" s="4" customFormat="1" ht="12.75" hidden="1" x14ac:dyDescent="0.25">
      <c r="A769" s="6" t="s">
        <v>72</v>
      </c>
      <c r="B769" s="8" t="s">
        <v>39</v>
      </c>
      <c r="C769" s="7" t="s">
        <v>863</v>
      </c>
      <c r="D769" s="12"/>
      <c r="E769" s="15"/>
      <c r="F769" s="14"/>
    </row>
    <row r="770" spans="1:6" s="4" customFormat="1" ht="12.75" hidden="1" x14ac:dyDescent="0.25">
      <c r="A770" s="6" t="s">
        <v>72</v>
      </c>
      <c r="B770" s="8" t="s">
        <v>39</v>
      </c>
      <c r="C770" s="7" t="s">
        <v>864</v>
      </c>
      <c r="D770" s="12"/>
      <c r="E770" s="15"/>
      <c r="F770" s="14"/>
    </row>
    <row r="771" spans="1:6" s="4" customFormat="1" ht="12.75" hidden="1" x14ac:dyDescent="0.25">
      <c r="A771" s="6" t="s">
        <v>72</v>
      </c>
      <c r="B771" s="8" t="s">
        <v>39</v>
      </c>
      <c r="C771" s="7" t="s">
        <v>865</v>
      </c>
      <c r="D771" s="12"/>
      <c r="E771" s="15"/>
      <c r="F771" s="14"/>
    </row>
    <row r="772" spans="1:6" s="4" customFormat="1" ht="12.75" hidden="1" x14ac:dyDescent="0.25">
      <c r="A772" s="6" t="s">
        <v>72</v>
      </c>
      <c r="B772" s="8" t="s">
        <v>39</v>
      </c>
      <c r="C772" s="7" t="s">
        <v>866</v>
      </c>
      <c r="D772" s="12"/>
      <c r="E772" s="15"/>
      <c r="F772" s="14"/>
    </row>
    <row r="773" spans="1:6" s="4" customFormat="1" ht="12.75" hidden="1" x14ac:dyDescent="0.25">
      <c r="A773" s="6" t="s">
        <v>72</v>
      </c>
      <c r="B773" s="8" t="s">
        <v>39</v>
      </c>
      <c r="C773" s="7" t="s">
        <v>867</v>
      </c>
      <c r="D773" s="12"/>
      <c r="E773" s="15"/>
      <c r="F773" s="14"/>
    </row>
    <row r="774" spans="1:6" s="4" customFormat="1" ht="25.5" hidden="1" x14ac:dyDescent="0.25">
      <c r="A774" s="6" t="s">
        <v>72</v>
      </c>
      <c r="B774" s="8" t="s">
        <v>40</v>
      </c>
      <c r="C774" s="7" t="s">
        <v>868</v>
      </c>
      <c r="D774" s="12"/>
      <c r="E774" s="15"/>
      <c r="F774" s="14"/>
    </row>
    <row r="775" spans="1:6" s="4" customFormat="1" ht="25.5" hidden="1" x14ac:dyDescent="0.25">
      <c r="A775" s="6" t="s">
        <v>72</v>
      </c>
      <c r="B775" s="8" t="s">
        <v>40</v>
      </c>
      <c r="C775" s="7" t="s">
        <v>869</v>
      </c>
      <c r="D775" s="12"/>
      <c r="E775" s="15"/>
      <c r="F775" s="14"/>
    </row>
    <row r="776" spans="1:6" s="4" customFormat="1" ht="25.5" hidden="1" x14ac:dyDescent="0.25">
      <c r="A776" s="6" t="s">
        <v>72</v>
      </c>
      <c r="B776" s="8" t="s">
        <v>41</v>
      </c>
      <c r="C776" s="7" t="s">
        <v>870</v>
      </c>
      <c r="D776" s="12"/>
      <c r="E776" s="15"/>
      <c r="F776" s="14"/>
    </row>
    <row r="777" spans="1:6" s="4" customFormat="1" ht="25.5" hidden="1" x14ac:dyDescent="0.25">
      <c r="A777" s="6" t="s">
        <v>72</v>
      </c>
      <c r="B777" s="8" t="s">
        <v>41</v>
      </c>
      <c r="C777" s="7" t="s">
        <v>871</v>
      </c>
      <c r="D777" s="12"/>
      <c r="E777" s="15"/>
      <c r="F777" s="14"/>
    </row>
    <row r="778" spans="1:6" s="4" customFormat="1" ht="25.5" hidden="1" x14ac:dyDescent="0.25">
      <c r="A778" s="6" t="s">
        <v>72</v>
      </c>
      <c r="B778" s="8" t="s">
        <v>41</v>
      </c>
      <c r="C778" s="7" t="s">
        <v>872</v>
      </c>
      <c r="D778" s="12"/>
      <c r="E778" s="15"/>
      <c r="F778" s="14"/>
    </row>
    <row r="779" spans="1:6" s="4" customFormat="1" ht="25.5" hidden="1" x14ac:dyDescent="0.25">
      <c r="A779" s="6" t="s">
        <v>72</v>
      </c>
      <c r="B779" s="8" t="s">
        <v>41</v>
      </c>
      <c r="C779" s="7" t="s">
        <v>873</v>
      </c>
      <c r="D779" s="12"/>
      <c r="E779" s="15"/>
      <c r="F779" s="14"/>
    </row>
    <row r="780" spans="1:6" s="4" customFormat="1" ht="12.75" hidden="1" x14ac:dyDescent="0.25">
      <c r="A780" s="6" t="s">
        <v>72</v>
      </c>
      <c r="B780" s="8" t="s">
        <v>42</v>
      </c>
      <c r="C780" s="7" t="s">
        <v>874</v>
      </c>
      <c r="D780" s="12"/>
      <c r="E780" s="15"/>
      <c r="F780" s="14"/>
    </row>
    <row r="781" spans="1:6" s="4" customFormat="1" ht="12.75" hidden="1" x14ac:dyDescent="0.25">
      <c r="A781" s="6" t="s">
        <v>72</v>
      </c>
      <c r="B781" s="8" t="s">
        <v>42</v>
      </c>
      <c r="C781" s="7" t="s">
        <v>875</v>
      </c>
      <c r="D781" s="12"/>
      <c r="E781" s="15"/>
      <c r="F781" s="14"/>
    </row>
    <row r="782" spans="1:6" s="4" customFormat="1" ht="12.75" hidden="1" x14ac:dyDescent="0.25">
      <c r="A782" s="6" t="s">
        <v>72</v>
      </c>
      <c r="B782" s="8" t="s">
        <v>42</v>
      </c>
      <c r="C782" s="7" t="s">
        <v>876</v>
      </c>
      <c r="D782" s="12"/>
      <c r="E782" s="15"/>
      <c r="F782" s="14"/>
    </row>
    <row r="783" spans="1:6" s="4" customFormat="1" ht="12.75" hidden="1" x14ac:dyDescent="0.25">
      <c r="A783" s="6" t="s">
        <v>72</v>
      </c>
      <c r="B783" s="8" t="s">
        <v>42</v>
      </c>
      <c r="C783" s="7" t="s">
        <v>877</v>
      </c>
      <c r="D783" s="12"/>
      <c r="E783" s="15"/>
      <c r="F783" s="14"/>
    </row>
    <row r="784" spans="1:6" s="4" customFormat="1" ht="12.75" hidden="1" x14ac:dyDescent="0.25">
      <c r="A784" s="6" t="s">
        <v>72</v>
      </c>
      <c r="B784" s="8" t="s">
        <v>42</v>
      </c>
      <c r="C784" s="7" t="s">
        <v>878</v>
      </c>
      <c r="D784" s="12"/>
      <c r="E784" s="15"/>
      <c r="F784" s="14"/>
    </row>
    <row r="785" spans="1:6" s="4" customFormat="1" ht="12.75" hidden="1" x14ac:dyDescent="0.25">
      <c r="A785" s="6" t="s">
        <v>72</v>
      </c>
      <c r="B785" s="8" t="s">
        <v>68</v>
      </c>
      <c r="C785" s="7" t="s">
        <v>879</v>
      </c>
      <c r="D785" s="12"/>
      <c r="E785" s="15"/>
      <c r="F785" s="14"/>
    </row>
    <row r="786" spans="1:6" s="4" customFormat="1" ht="12.75" hidden="1" x14ac:dyDescent="0.25">
      <c r="A786" s="6" t="s">
        <v>72</v>
      </c>
      <c r="B786" s="8" t="s">
        <v>68</v>
      </c>
      <c r="C786" s="7" t="s">
        <v>880</v>
      </c>
      <c r="D786" s="12"/>
      <c r="E786" s="15"/>
      <c r="F786" s="14"/>
    </row>
    <row r="787" spans="1:6" s="4" customFormat="1" ht="12.75" hidden="1" x14ac:dyDescent="0.25">
      <c r="A787" s="6" t="s">
        <v>72</v>
      </c>
      <c r="B787" s="8" t="s">
        <v>68</v>
      </c>
      <c r="C787" s="7" t="s">
        <v>881</v>
      </c>
      <c r="D787" s="12"/>
      <c r="E787" s="15"/>
      <c r="F787" s="14"/>
    </row>
    <row r="788" spans="1:6" s="4" customFormat="1" ht="12.75" hidden="1" x14ac:dyDescent="0.25">
      <c r="A788" s="6" t="s">
        <v>72</v>
      </c>
      <c r="B788" s="8" t="s">
        <v>68</v>
      </c>
      <c r="C788" s="7" t="s">
        <v>882</v>
      </c>
      <c r="D788" s="12"/>
      <c r="E788" s="15"/>
      <c r="F788" s="14"/>
    </row>
    <row r="789" spans="1:6" s="4" customFormat="1" ht="12.75" hidden="1" x14ac:dyDescent="0.25">
      <c r="A789" s="6" t="s">
        <v>72</v>
      </c>
      <c r="B789" s="8" t="s">
        <v>68</v>
      </c>
      <c r="C789" s="7" t="s">
        <v>883</v>
      </c>
      <c r="D789" s="12"/>
      <c r="E789" s="15"/>
      <c r="F789" s="14"/>
    </row>
    <row r="790" spans="1:6" s="4" customFormat="1" ht="12.75" hidden="1" x14ac:dyDescent="0.25">
      <c r="A790" s="6" t="s">
        <v>72</v>
      </c>
      <c r="B790" s="8" t="s">
        <v>68</v>
      </c>
      <c r="C790" s="7" t="s">
        <v>884</v>
      </c>
      <c r="D790" s="12"/>
      <c r="E790" s="15"/>
      <c r="F790" s="14"/>
    </row>
    <row r="791" spans="1:6" s="4" customFormat="1" ht="12.75" hidden="1" x14ac:dyDescent="0.25">
      <c r="A791" s="6" t="s">
        <v>72</v>
      </c>
      <c r="B791" s="8" t="s">
        <v>68</v>
      </c>
      <c r="C791" s="7" t="s">
        <v>885</v>
      </c>
      <c r="D791" s="12"/>
      <c r="E791" s="15"/>
      <c r="F791" s="14"/>
    </row>
    <row r="792" spans="1:6" s="4" customFormat="1" ht="12.75" hidden="1" x14ac:dyDescent="0.25">
      <c r="A792" s="6" t="s">
        <v>72</v>
      </c>
      <c r="B792" s="8" t="s">
        <v>68</v>
      </c>
      <c r="C792" s="7" t="s">
        <v>886</v>
      </c>
      <c r="D792" s="12"/>
      <c r="E792" s="15"/>
      <c r="F792" s="14"/>
    </row>
    <row r="793" spans="1:6" s="4" customFormat="1" ht="12.75" hidden="1" x14ac:dyDescent="0.25">
      <c r="A793" s="6" t="s">
        <v>72</v>
      </c>
      <c r="B793" s="8" t="s">
        <v>68</v>
      </c>
      <c r="C793" s="7" t="s">
        <v>887</v>
      </c>
      <c r="D793" s="12"/>
      <c r="E793" s="15"/>
      <c r="F793" s="14"/>
    </row>
    <row r="794" spans="1:6" s="4" customFormat="1" ht="12.75" hidden="1" x14ac:dyDescent="0.25">
      <c r="A794" s="6" t="s">
        <v>72</v>
      </c>
      <c r="B794" s="8" t="s">
        <v>68</v>
      </c>
      <c r="C794" s="7" t="s">
        <v>888</v>
      </c>
      <c r="D794" s="12"/>
      <c r="E794" s="15"/>
      <c r="F794" s="14"/>
    </row>
    <row r="795" spans="1:6" s="4" customFormat="1" ht="12.75" hidden="1" x14ac:dyDescent="0.25">
      <c r="A795" s="6" t="s">
        <v>72</v>
      </c>
      <c r="B795" s="8" t="s">
        <v>68</v>
      </c>
      <c r="C795" s="7" t="s">
        <v>889</v>
      </c>
      <c r="D795" s="12"/>
      <c r="E795" s="15"/>
      <c r="F795" s="14"/>
    </row>
    <row r="796" spans="1:6" s="4" customFormat="1" ht="12.75" hidden="1" x14ac:dyDescent="0.25">
      <c r="A796" s="6" t="s">
        <v>72</v>
      </c>
      <c r="B796" s="8" t="s">
        <v>68</v>
      </c>
      <c r="C796" s="7" t="s">
        <v>890</v>
      </c>
      <c r="D796" s="12"/>
      <c r="E796" s="15"/>
      <c r="F796" s="14"/>
    </row>
    <row r="797" spans="1:6" s="4" customFormat="1" ht="12.75" hidden="1" x14ac:dyDescent="0.25">
      <c r="A797" s="6" t="s">
        <v>72</v>
      </c>
      <c r="B797" s="8" t="s">
        <v>68</v>
      </c>
      <c r="C797" s="7" t="s">
        <v>891</v>
      </c>
      <c r="D797" s="12"/>
      <c r="E797" s="15"/>
      <c r="F797" s="14"/>
    </row>
    <row r="798" spans="1:6" s="4" customFormat="1" ht="12.75" hidden="1" x14ac:dyDescent="0.25">
      <c r="A798" s="6" t="s">
        <v>72</v>
      </c>
      <c r="B798" s="8" t="s">
        <v>68</v>
      </c>
      <c r="C798" s="7" t="s">
        <v>892</v>
      </c>
      <c r="D798" s="12"/>
      <c r="E798" s="15"/>
      <c r="F798" s="14"/>
    </row>
    <row r="799" spans="1:6" s="4" customFormat="1" ht="12.75" hidden="1" x14ac:dyDescent="0.25">
      <c r="A799" s="6" t="s">
        <v>72</v>
      </c>
      <c r="B799" s="8" t="s">
        <v>68</v>
      </c>
      <c r="C799" s="7" t="s">
        <v>893</v>
      </c>
      <c r="D799" s="12"/>
      <c r="E799" s="15"/>
      <c r="F799" s="14"/>
    </row>
    <row r="800" spans="1:6" s="4" customFormat="1" ht="12.75" hidden="1" x14ac:dyDescent="0.25">
      <c r="A800" s="6" t="s">
        <v>72</v>
      </c>
      <c r="B800" s="8" t="s">
        <v>68</v>
      </c>
      <c r="C800" s="7" t="s">
        <v>894</v>
      </c>
      <c r="D800" s="12"/>
      <c r="E800" s="15"/>
      <c r="F800" s="14"/>
    </row>
    <row r="801" spans="1:6" s="4" customFormat="1" ht="12.75" hidden="1" x14ac:dyDescent="0.25">
      <c r="A801" s="6" t="s">
        <v>72</v>
      </c>
      <c r="B801" s="8" t="s">
        <v>69</v>
      </c>
      <c r="C801" s="7" t="s">
        <v>895</v>
      </c>
      <c r="D801" s="12"/>
      <c r="E801" s="15"/>
      <c r="F801" s="14"/>
    </row>
    <row r="802" spans="1:6" s="4" customFormat="1" ht="12.75" hidden="1" x14ac:dyDescent="0.25">
      <c r="A802" s="6" t="s">
        <v>72</v>
      </c>
      <c r="B802" s="8" t="s">
        <v>43</v>
      </c>
      <c r="C802" s="7" t="s">
        <v>896</v>
      </c>
      <c r="D802" s="12"/>
      <c r="E802" s="15"/>
      <c r="F802" s="14"/>
    </row>
    <row r="803" spans="1:6" s="4" customFormat="1" ht="12.75" hidden="1" x14ac:dyDescent="0.25">
      <c r="A803" s="6" t="s">
        <v>72</v>
      </c>
      <c r="B803" s="8" t="s">
        <v>43</v>
      </c>
      <c r="C803" s="7" t="s">
        <v>897</v>
      </c>
      <c r="D803" s="12"/>
      <c r="E803" s="15"/>
      <c r="F803" s="14"/>
    </row>
    <row r="804" spans="1:6" s="4" customFormat="1" ht="12.75" hidden="1" x14ac:dyDescent="0.25">
      <c r="A804" s="6" t="s">
        <v>72</v>
      </c>
      <c r="B804" s="8" t="s">
        <v>44</v>
      </c>
      <c r="C804" s="7" t="s">
        <v>898</v>
      </c>
      <c r="D804" s="12"/>
      <c r="E804" s="15"/>
      <c r="F804" s="14"/>
    </row>
    <row r="805" spans="1:6" s="4" customFormat="1" ht="12.75" hidden="1" x14ac:dyDescent="0.25">
      <c r="A805" s="6" t="s">
        <v>72</v>
      </c>
      <c r="B805" s="8" t="s">
        <v>44</v>
      </c>
      <c r="C805" s="7" t="s">
        <v>899</v>
      </c>
      <c r="D805" s="12"/>
      <c r="E805" s="15"/>
      <c r="F805" s="14"/>
    </row>
    <row r="806" spans="1:6" s="4" customFormat="1" ht="12.75" hidden="1" x14ac:dyDescent="0.25">
      <c r="A806" s="6" t="s">
        <v>72</v>
      </c>
      <c r="B806" s="8" t="s">
        <v>45</v>
      </c>
      <c r="C806" s="7" t="s">
        <v>900</v>
      </c>
      <c r="D806" s="12"/>
      <c r="E806" s="15"/>
      <c r="F806" s="14"/>
    </row>
    <row r="807" spans="1:6" s="4" customFormat="1" ht="12.75" hidden="1" x14ac:dyDescent="0.25">
      <c r="A807" s="6" t="s">
        <v>72</v>
      </c>
      <c r="B807" s="8" t="s">
        <v>45</v>
      </c>
      <c r="C807" s="7" t="s">
        <v>901</v>
      </c>
      <c r="D807" s="12"/>
      <c r="E807" s="15"/>
      <c r="F807" s="14"/>
    </row>
    <row r="808" spans="1:6" s="4" customFormat="1" ht="12.75" hidden="1" x14ac:dyDescent="0.25">
      <c r="A808" s="6" t="s">
        <v>72</v>
      </c>
      <c r="B808" s="8" t="s">
        <v>45</v>
      </c>
      <c r="C808" s="7" t="s">
        <v>902</v>
      </c>
      <c r="D808" s="12"/>
      <c r="E808" s="15"/>
      <c r="F808" s="14"/>
    </row>
    <row r="809" spans="1:6" s="4" customFormat="1" ht="12.75" hidden="1" x14ac:dyDescent="0.25">
      <c r="A809" s="6" t="s">
        <v>72</v>
      </c>
      <c r="B809" s="8" t="s">
        <v>45</v>
      </c>
      <c r="C809" s="7" t="s">
        <v>903</v>
      </c>
      <c r="D809" s="12"/>
      <c r="E809" s="15"/>
      <c r="F809" s="14"/>
    </row>
    <row r="810" spans="1:6" s="4" customFormat="1" ht="12.75" hidden="1" x14ac:dyDescent="0.25">
      <c r="A810" s="6" t="s">
        <v>72</v>
      </c>
      <c r="B810" s="8" t="s">
        <v>45</v>
      </c>
      <c r="C810" s="7" t="s">
        <v>904</v>
      </c>
      <c r="D810" s="12"/>
      <c r="E810" s="15"/>
      <c r="F810" s="14"/>
    </row>
    <row r="811" spans="1:6" s="4" customFormat="1" ht="12.75" hidden="1" x14ac:dyDescent="0.25">
      <c r="A811" s="6" t="s">
        <v>72</v>
      </c>
      <c r="B811" s="8" t="s">
        <v>46</v>
      </c>
      <c r="C811" s="7" t="s">
        <v>905</v>
      </c>
      <c r="D811" s="12"/>
      <c r="E811" s="15"/>
      <c r="F811" s="14"/>
    </row>
    <row r="812" spans="1:6" s="4" customFormat="1" ht="12.75" hidden="1" x14ac:dyDescent="0.25">
      <c r="A812" s="6" t="s">
        <v>72</v>
      </c>
      <c r="B812" s="8" t="s">
        <v>46</v>
      </c>
      <c r="C812" s="7" t="s">
        <v>906</v>
      </c>
      <c r="D812" s="12"/>
      <c r="E812" s="15"/>
      <c r="F812" s="14"/>
    </row>
    <row r="813" spans="1:6" s="4" customFormat="1" ht="12.75" hidden="1" x14ac:dyDescent="0.25">
      <c r="A813" s="6" t="s">
        <v>72</v>
      </c>
      <c r="B813" s="8" t="s">
        <v>47</v>
      </c>
      <c r="C813" s="7" t="s">
        <v>907</v>
      </c>
      <c r="D813" s="12"/>
      <c r="E813" s="15"/>
      <c r="F813" s="14"/>
    </row>
    <row r="814" spans="1:6" s="4" customFormat="1" ht="12.75" hidden="1" x14ac:dyDescent="0.25">
      <c r="A814" s="6" t="s">
        <v>72</v>
      </c>
      <c r="B814" s="8" t="s">
        <v>51</v>
      </c>
      <c r="C814" s="7" t="s">
        <v>908</v>
      </c>
      <c r="D814" s="12"/>
      <c r="E814" s="15"/>
      <c r="F814" s="14"/>
    </row>
    <row r="815" spans="1:6" s="4" customFormat="1" ht="12.75" hidden="1" x14ac:dyDescent="0.25">
      <c r="A815" s="6" t="s">
        <v>72</v>
      </c>
      <c r="B815" s="8" t="s">
        <v>52</v>
      </c>
      <c r="C815" s="7" t="s">
        <v>909</v>
      </c>
      <c r="D815" s="12"/>
      <c r="E815" s="15"/>
      <c r="F815" s="14"/>
    </row>
    <row r="816" spans="1:6" s="4" customFormat="1" ht="12.75" hidden="1" x14ac:dyDescent="0.25">
      <c r="A816" s="6" t="s">
        <v>72</v>
      </c>
      <c r="B816" s="8" t="s">
        <v>53</v>
      </c>
      <c r="C816" s="7" t="s">
        <v>910</v>
      </c>
      <c r="D816" s="12"/>
      <c r="E816" s="15"/>
      <c r="F816" s="14"/>
    </row>
    <row r="817" spans="1:6" s="4" customFormat="1" ht="12.75" hidden="1" x14ac:dyDescent="0.25">
      <c r="A817" s="6" t="s">
        <v>72</v>
      </c>
      <c r="B817" s="8" t="s">
        <v>54</v>
      </c>
      <c r="C817" s="7" t="s">
        <v>911</v>
      </c>
      <c r="D817" s="12"/>
      <c r="E817" s="15"/>
      <c r="F817" s="14"/>
    </row>
    <row r="818" spans="1:6" s="4" customFormat="1" ht="12.75" hidden="1" x14ac:dyDescent="0.25">
      <c r="A818" s="6" t="s">
        <v>72</v>
      </c>
      <c r="B818" s="8" t="s">
        <v>55</v>
      </c>
      <c r="C818" s="7" t="s">
        <v>912</v>
      </c>
      <c r="D818" s="12"/>
      <c r="E818" s="15"/>
      <c r="F818" s="14"/>
    </row>
    <row r="819" spans="1:6" s="4" customFormat="1" ht="12.75" hidden="1" x14ac:dyDescent="0.25">
      <c r="A819" s="6" t="s">
        <v>72</v>
      </c>
      <c r="B819" s="8" t="s">
        <v>56</v>
      </c>
      <c r="C819" s="7" t="s">
        <v>913</v>
      </c>
      <c r="D819" s="12"/>
      <c r="E819" s="15"/>
      <c r="F819" s="14"/>
    </row>
    <row r="820" spans="1:6" s="4" customFormat="1" ht="12.75" hidden="1" x14ac:dyDescent="0.25">
      <c r="A820" s="6" t="s">
        <v>72</v>
      </c>
      <c r="B820" s="8" t="s">
        <v>57</v>
      </c>
      <c r="C820" s="7" t="s">
        <v>914</v>
      </c>
      <c r="D820" s="12"/>
      <c r="E820" s="15"/>
      <c r="F820" s="14"/>
    </row>
    <row r="821" spans="1:6" s="4" customFormat="1" ht="12.75" hidden="1" x14ac:dyDescent="0.25">
      <c r="A821" s="6" t="s">
        <v>72</v>
      </c>
      <c r="B821" s="8" t="s">
        <v>58</v>
      </c>
      <c r="C821" s="7" t="s">
        <v>915</v>
      </c>
      <c r="D821" s="12"/>
      <c r="E821" s="15"/>
      <c r="F821" s="14"/>
    </row>
    <row r="822" spans="1:6" s="4" customFormat="1" ht="12.75" hidden="1" x14ac:dyDescent="0.25">
      <c r="A822" s="6" t="s">
        <v>73</v>
      </c>
      <c r="B822" s="8" t="s">
        <v>4</v>
      </c>
      <c r="C822" s="7" t="s">
        <v>916</v>
      </c>
      <c r="D822" s="12"/>
      <c r="E822" s="15"/>
      <c r="F822" s="14"/>
    </row>
    <row r="823" spans="1:6" s="4" customFormat="1" ht="12.75" hidden="1" x14ac:dyDescent="0.25">
      <c r="A823" s="6" t="s">
        <v>73</v>
      </c>
      <c r="B823" s="8" t="s">
        <v>5</v>
      </c>
      <c r="C823" s="7" t="s">
        <v>917</v>
      </c>
      <c r="D823" s="12"/>
      <c r="E823" s="15"/>
      <c r="F823" s="14"/>
    </row>
    <row r="824" spans="1:6" s="4" customFormat="1" ht="12.75" hidden="1" x14ac:dyDescent="0.25">
      <c r="A824" s="6" t="s">
        <v>73</v>
      </c>
      <c r="B824" s="8" t="s">
        <v>60</v>
      </c>
      <c r="C824" s="7" t="s">
        <v>918</v>
      </c>
      <c r="D824" s="12"/>
      <c r="E824" s="15"/>
      <c r="F824" s="14"/>
    </row>
    <row r="825" spans="1:6" s="4" customFormat="1" ht="12.75" hidden="1" x14ac:dyDescent="0.25">
      <c r="A825" s="6" t="s">
        <v>73</v>
      </c>
      <c r="B825" s="8" t="s">
        <v>6</v>
      </c>
      <c r="C825" s="7" t="s">
        <v>919</v>
      </c>
      <c r="D825" s="12"/>
      <c r="E825" s="15"/>
      <c r="F825" s="14"/>
    </row>
    <row r="826" spans="1:6" s="4" customFormat="1" ht="12.75" hidden="1" x14ac:dyDescent="0.25">
      <c r="A826" s="6" t="s">
        <v>73</v>
      </c>
      <c r="B826" s="8" t="s">
        <v>6</v>
      </c>
      <c r="C826" s="7" t="s">
        <v>920</v>
      </c>
      <c r="D826" s="12"/>
      <c r="E826" s="15"/>
      <c r="F826" s="14"/>
    </row>
    <row r="827" spans="1:6" s="4" customFormat="1" ht="12.75" hidden="1" x14ac:dyDescent="0.25">
      <c r="A827" s="6" t="s">
        <v>73</v>
      </c>
      <c r="B827" s="8" t="s">
        <v>6</v>
      </c>
      <c r="C827" s="7" t="s">
        <v>921</v>
      </c>
      <c r="D827" s="12"/>
      <c r="E827" s="15"/>
      <c r="F827" s="14"/>
    </row>
    <row r="828" spans="1:6" s="4" customFormat="1" ht="12.75" hidden="1" x14ac:dyDescent="0.25">
      <c r="A828" s="6" t="s">
        <v>73</v>
      </c>
      <c r="B828" s="8" t="s">
        <v>6</v>
      </c>
      <c r="C828" s="7" t="s">
        <v>922</v>
      </c>
      <c r="D828" s="12"/>
      <c r="E828" s="15"/>
      <c r="F828" s="14"/>
    </row>
    <row r="829" spans="1:6" s="4" customFormat="1" ht="12.75" hidden="1" x14ac:dyDescent="0.25">
      <c r="A829" s="6" t="s">
        <v>73</v>
      </c>
      <c r="B829" s="8" t="s">
        <v>6</v>
      </c>
      <c r="C829" s="7" t="s">
        <v>923</v>
      </c>
      <c r="D829" s="12"/>
      <c r="E829" s="15"/>
      <c r="F829" s="14"/>
    </row>
    <row r="830" spans="1:6" s="4" customFormat="1" ht="12.75" hidden="1" x14ac:dyDescent="0.25">
      <c r="A830" s="6" t="s">
        <v>73</v>
      </c>
      <c r="B830" s="8" t="s">
        <v>6</v>
      </c>
      <c r="C830" s="7" t="s">
        <v>924</v>
      </c>
      <c r="D830" s="12"/>
      <c r="E830" s="15"/>
      <c r="F830" s="14"/>
    </row>
    <row r="831" spans="1:6" s="4" customFormat="1" ht="12.75" hidden="1" x14ac:dyDescent="0.25">
      <c r="A831" s="6" t="s">
        <v>73</v>
      </c>
      <c r="B831" s="8" t="s">
        <v>6</v>
      </c>
      <c r="C831" s="7" t="s">
        <v>925</v>
      </c>
      <c r="D831" s="12"/>
      <c r="E831" s="15"/>
      <c r="F831" s="14"/>
    </row>
    <row r="832" spans="1:6" s="4" customFormat="1" ht="12.75" hidden="1" x14ac:dyDescent="0.25">
      <c r="A832" s="6" t="s">
        <v>73</v>
      </c>
      <c r="B832" s="8" t="s">
        <v>6</v>
      </c>
      <c r="C832" s="7" t="s">
        <v>926</v>
      </c>
      <c r="D832" s="12"/>
      <c r="E832" s="15"/>
      <c r="F832" s="14"/>
    </row>
    <row r="833" spans="1:6" s="4" customFormat="1" ht="12.75" hidden="1" x14ac:dyDescent="0.25">
      <c r="A833" s="6" t="s">
        <v>73</v>
      </c>
      <c r="B833" s="8" t="s">
        <v>6</v>
      </c>
      <c r="C833" s="7" t="s">
        <v>927</v>
      </c>
      <c r="D833" s="12"/>
      <c r="E833" s="15"/>
      <c r="F833" s="14"/>
    </row>
    <row r="834" spans="1:6" s="4" customFormat="1" ht="12.75" hidden="1" x14ac:dyDescent="0.25">
      <c r="A834" s="6" t="s">
        <v>73</v>
      </c>
      <c r="B834" s="8" t="s">
        <v>6</v>
      </c>
      <c r="C834" s="7" t="s">
        <v>928</v>
      </c>
      <c r="D834" s="12"/>
      <c r="E834" s="15"/>
      <c r="F834" s="14"/>
    </row>
    <row r="835" spans="1:6" s="4" customFormat="1" ht="12.75" hidden="1" x14ac:dyDescent="0.25">
      <c r="A835" s="6" t="s">
        <v>73</v>
      </c>
      <c r="B835" s="8" t="s">
        <v>6</v>
      </c>
      <c r="C835" s="7" t="s">
        <v>929</v>
      </c>
      <c r="D835" s="12"/>
      <c r="E835" s="15"/>
      <c r="F835" s="14"/>
    </row>
    <row r="836" spans="1:6" s="4" customFormat="1" ht="12.75" hidden="1" x14ac:dyDescent="0.25">
      <c r="A836" s="6" t="s">
        <v>73</v>
      </c>
      <c r="B836" s="8" t="s">
        <v>6</v>
      </c>
      <c r="C836" s="7" t="s">
        <v>930</v>
      </c>
      <c r="D836" s="12"/>
      <c r="E836" s="15"/>
      <c r="F836" s="14"/>
    </row>
    <row r="837" spans="1:6" s="4" customFormat="1" ht="12.75" hidden="1" x14ac:dyDescent="0.25">
      <c r="A837" s="6" t="s">
        <v>73</v>
      </c>
      <c r="B837" s="8" t="s">
        <v>6</v>
      </c>
      <c r="C837" s="7" t="s">
        <v>931</v>
      </c>
      <c r="D837" s="12"/>
      <c r="E837" s="15"/>
      <c r="F837" s="14"/>
    </row>
    <row r="838" spans="1:6" s="4" customFormat="1" ht="12.75" hidden="1" x14ac:dyDescent="0.25">
      <c r="A838" s="6" t="s">
        <v>73</v>
      </c>
      <c r="B838" s="8" t="s">
        <v>6</v>
      </c>
      <c r="C838" s="7" t="s">
        <v>932</v>
      </c>
      <c r="D838" s="12"/>
      <c r="E838" s="15"/>
      <c r="F838" s="14"/>
    </row>
    <row r="839" spans="1:6" s="4" customFormat="1" ht="12.75" hidden="1" x14ac:dyDescent="0.25">
      <c r="A839" s="6" t="s">
        <v>73</v>
      </c>
      <c r="B839" s="8" t="s">
        <v>6</v>
      </c>
      <c r="C839" s="7" t="s">
        <v>933</v>
      </c>
      <c r="D839" s="12"/>
      <c r="E839" s="15"/>
      <c r="F839" s="14"/>
    </row>
    <row r="840" spans="1:6" s="4" customFormat="1" ht="12.75" hidden="1" x14ac:dyDescent="0.25">
      <c r="A840" s="6" t="s">
        <v>73</v>
      </c>
      <c r="B840" s="8" t="s">
        <v>6</v>
      </c>
      <c r="C840" s="7" t="s">
        <v>934</v>
      </c>
      <c r="D840" s="12"/>
      <c r="E840" s="15"/>
      <c r="F840" s="14"/>
    </row>
    <row r="841" spans="1:6" s="4" customFormat="1" ht="12.75" hidden="1" x14ac:dyDescent="0.25">
      <c r="A841" s="6" t="s">
        <v>73</v>
      </c>
      <c r="B841" s="8" t="s">
        <v>6</v>
      </c>
      <c r="C841" s="7" t="s">
        <v>935</v>
      </c>
      <c r="D841" s="12"/>
      <c r="E841" s="15"/>
      <c r="F841" s="14"/>
    </row>
    <row r="842" spans="1:6" s="4" customFormat="1" ht="12.75" hidden="1" x14ac:dyDescent="0.25">
      <c r="A842" s="6" t="s">
        <v>73</v>
      </c>
      <c r="B842" s="8" t="s">
        <v>6</v>
      </c>
      <c r="C842" s="7" t="s">
        <v>936</v>
      </c>
      <c r="D842" s="12"/>
      <c r="E842" s="15"/>
      <c r="F842" s="14"/>
    </row>
    <row r="843" spans="1:6" s="4" customFormat="1" ht="12.75" hidden="1" x14ac:dyDescent="0.25">
      <c r="A843" s="6" t="s">
        <v>73</v>
      </c>
      <c r="B843" s="8" t="s">
        <v>6</v>
      </c>
      <c r="C843" s="7" t="s">
        <v>937</v>
      </c>
      <c r="D843" s="12"/>
      <c r="E843" s="15"/>
      <c r="F843" s="14"/>
    </row>
    <row r="844" spans="1:6" s="4" customFormat="1" ht="12.75" hidden="1" x14ac:dyDescent="0.25">
      <c r="A844" s="6" t="s">
        <v>73</v>
      </c>
      <c r="B844" s="8" t="s">
        <v>6</v>
      </c>
      <c r="C844" s="7" t="s">
        <v>938</v>
      </c>
      <c r="D844" s="12"/>
      <c r="E844" s="15"/>
      <c r="F844" s="14"/>
    </row>
    <row r="845" spans="1:6" s="4" customFormat="1" ht="12.75" hidden="1" x14ac:dyDescent="0.25">
      <c r="A845" s="6" t="s">
        <v>73</v>
      </c>
      <c r="B845" s="8" t="s">
        <v>6</v>
      </c>
      <c r="C845" s="7" t="s">
        <v>939</v>
      </c>
      <c r="D845" s="12"/>
      <c r="E845" s="15"/>
      <c r="F845" s="14"/>
    </row>
    <row r="846" spans="1:6" s="4" customFormat="1" ht="12.75" hidden="1" x14ac:dyDescent="0.25">
      <c r="A846" s="6" t="s">
        <v>73</v>
      </c>
      <c r="B846" s="8" t="s">
        <v>6</v>
      </c>
      <c r="C846" s="7" t="s">
        <v>940</v>
      </c>
      <c r="D846" s="12"/>
      <c r="E846" s="15"/>
      <c r="F846" s="14"/>
    </row>
    <row r="847" spans="1:6" s="4" customFormat="1" ht="12.75" hidden="1" x14ac:dyDescent="0.25">
      <c r="A847" s="6" t="s">
        <v>73</v>
      </c>
      <c r="B847" s="8" t="s">
        <v>6</v>
      </c>
      <c r="C847" s="7" t="s">
        <v>941</v>
      </c>
      <c r="D847" s="12"/>
      <c r="E847" s="15"/>
      <c r="F847" s="14"/>
    </row>
    <row r="848" spans="1:6" s="4" customFormat="1" ht="12.75" hidden="1" x14ac:dyDescent="0.25">
      <c r="A848" s="6" t="s">
        <v>73</v>
      </c>
      <c r="B848" s="8" t="s">
        <v>6</v>
      </c>
      <c r="C848" s="7" t="s">
        <v>942</v>
      </c>
      <c r="D848" s="12"/>
      <c r="E848" s="15"/>
      <c r="F848" s="14"/>
    </row>
    <row r="849" spans="1:6" s="4" customFormat="1" ht="12.75" hidden="1" x14ac:dyDescent="0.25">
      <c r="A849" s="6" t="s">
        <v>73</v>
      </c>
      <c r="B849" s="8" t="s">
        <v>6</v>
      </c>
      <c r="C849" s="7" t="s">
        <v>943</v>
      </c>
      <c r="D849" s="12"/>
      <c r="E849" s="15"/>
      <c r="F849" s="14"/>
    </row>
    <row r="850" spans="1:6" s="4" customFormat="1" ht="12.75" hidden="1" x14ac:dyDescent="0.25">
      <c r="A850" s="6" t="s">
        <v>73</v>
      </c>
      <c r="B850" s="8" t="s">
        <v>6</v>
      </c>
      <c r="C850" s="7" t="s">
        <v>944</v>
      </c>
      <c r="D850" s="12"/>
      <c r="E850" s="15"/>
      <c r="F850" s="14"/>
    </row>
    <row r="851" spans="1:6" s="4" customFormat="1" ht="12.75" hidden="1" x14ac:dyDescent="0.25">
      <c r="A851" s="6" t="s">
        <v>73</v>
      </c>
      <c r="B851" s="8" t="s">
        <v>6</v>
      </c>
      <c r="C851" s="7" t="s">
        <v>945</v>
      </c>
      <c r="D851" s="12"/>
      <c r="E851" s="15"/>
      <c r="F851" s="14"/>
    </row>
    <row r="852" spans="1:6" s="4" customFormat="1" ht="12.75" hidden="1" x14ac:dyDescent="0.25">
      <c r="A852" s="6" t="s">
        <v>73</v>
      </c>
      <c r="B852" s="8" t="s">
        <v>7</v>
      </c>
      <c r="C852" s="7" t="s">
        <v>946</v>
      </c>
      <c r="D852" s="12"/>
      <c r="E852" s="15"/>
      <c r="F852" s="14"/>
    </row>
    <row r="853" spans="1:6" s="4" customFormat="1" ht="12.75" hidden="1" x14ac:dyDescent="0.25">
      <c r="A853" s="6" t="s">
        <v>73</v>
      </c>
      <c r="B853" s="8" t="s">
        <v>7</v>
      </c>
      <c r="C853" s="7" t="s">
        <v>947</v>
      </c>
      <c r="D853" s="12"/>
      <c r="E853" s="15"/>
      <c r="F853" s="14"/>
    </row>
    <row r="854" spans="1:6" s="4" customFormat="1" ht="12.75" hidden="1" x14ac:dyDescent="0.25">
      <c r="A854" s="6" t="s">
        <v>73</v>
      </c>
      <c r="B854" s="8" t="s">
        <v>7</v>
      </c>
      <c r="C854" s="7" t="s">
        <v>948</v>
      </c>
      <c r="D854" s="12"/>
      <c r="E854" s="15"/>
      <c r="F854" s="14"/>
    </row>
    <row r="855" spans="1:6" s="4" customFormat="1" ht="12.75" hidden="1" x14ac:dyDescent="0.25">
      <c r="A855" s="6" t="s">
        <v>73</v>
      </c>
      <c r="B855" s="8" t="s">
        <v>7</v>
      </c>
      <c r="C855" s="7" t="s">
        <v>949</v>
      </c>
      <c r="D855" s="12"/>
      <c r="E855" s="15"/>
      <c r="F855" s="14"/>
    </row>
    <row r="856" spans="1:6" s="4" customFormat="1" ht="12.75" hidden="1" x14ac:dyDescent="0.25">
      <c r="A856" s="6" t="s">
        <v>73</v>
      </c>
      <c r="B856" s="8" t="s">
        <v>7</v>
      </c>
      <c r="C856" s="7" t="s">
        <v>950</v>
      </c>
      <c r="D856" s="12"/>
      <c r="E856" s="15"/>
      <c r="F856" s="14"/>
    </row>
    <row r="857" spans="1:6" s="4" customFormat="1" ht="12.75" hidden="1" x14ac:dyDescent="0.25">
      <c r="A857" s="6" t="s">
        <v>73</v>
      </c>
      <c r="B857" s="8" t="s">
        <v>7</v>
      </c>
      <c r="C857" s="7" t="s">
        <v>951</v>
      </c>
      <c r="D857" s="12"/>
      <c r="E857" s="15"/>
      <c r="F857" s="14"/>
    </row>
    <row r="858" spans="1:6" s="4" customFormat="1" ht="12.75" hidden="1" x14ac:dyDescent="0.25">
      <c r="A858" s="6" t="s">
        <v>73</v>
      </c>
      <c r="B858" s="8" t="s">
        <v>7</v>
      </c>
      <c r="C858" s="7" t="s">
        <v>952</v>
      </c>
      <c r="D858" s="12"/>
      <c r="E858" s="15"/>
      <c r="F858" s="14"/>
    </row>
    <row r="859" spans="1:6" s="4" customFormat="1" ht="12.75" hidden="1" x14ac:dyDescent="0.25">
      <c r="A859" s="6" t="s">
        <v>73</v>
      </c>
      <c r="B859" s="8" t="s">
        <v>7</v>
      </c>
      <c r="C859" s="7" t="s">
        <v>953</v>
      </c>
      <c r="D859" s="12"/>
      <c r="E859" s="15"/>
      <c r="F859" s="14"/>
    </row>
    <row r="860" spans="1:6" s="4" customFormat="1" ht="12.75" hidden="1" x14ac:dyDescent="0.25">
      <c r="A860" s="6" t="s">
        <v>73</v>
      </c>
      <c r="B860" s="8" t="s">
        <v>7</v>
      </c>
      <c r="C860" s="7" t="s">
        <v>954</v>
      </c>
      <c r="D860" s="12"/>
      <c r="E860" s="15"/>
      <c r="F860" s="14"/>
    </row>
    <row r="861" spans="1:6" s="4" customFormat="1" ht="12.75" hidden="1" x14ac:dyDescent="0.25">
      <c r="A861" s="6" t="s">
        <v>73</v>
      </c>
      <c r="B861" s="8" t="s">
        <v>7</v>
      </c>
      <c r="C861" s="7" t="s">
        <v>955</v>
      </c>
      <c r="D861" s="12"/>
      <c r="E861" s="15"/>
      <c r="F861" s="14"/>
    </row>
    <row r="862" spans="1:6" s="4" customFormat="1" ht="12.75" hidden="1" x14ac:dyDescent="0.25">
      <c r="A862" s="6" t="s">
        <v>73</v>
      </c>
      <c r="B862" s="8" t="s">
        <v>7</v>
      </c>
      <c r="C862" s="7" t="s">
        <v>956</v>
      </c>
      <c r="D862" s="12"/>
      <c r="E862" s="15"/>
      <c r="F862" s="14"/>
    </row>
    <row r="863" spans="1:6" s="4" customFormat="1" ht="12.75" hidden="1" x14ac:dyDescent="0.25">
      <c r="A863" s="6" t="s">
        <v>73</v>
      </c>
      <c r="B863" s="8" t="s">
        <v>7</v>
      </c>
      <c r="C863" s="7" t="s">
        <v>957</v>
      </c>
      <c r="D863" s="12"/>
      <c r="E863" s="15"/>
      <c r="F863" s="14"/>
    </row>
    <row r="864" spans="1:6" s="4" customFormat="1" ht="12.75" hidden="1" x14ac:dyDescent="0.25">
      <c r="A864" s="6" t="s">
        <v>73</v>
      </c>
      <c r="B864" s="8" t="s">
        <v>7</v>
      </c>
      <c r="C864" s="7" t="s">
        <v>958</v>
      </c>
      <c r="D864" s="12"/>
      <c r="E864" s="15"/>
      <c r="F864" s="14"/>
    </row>
    <row r="865" spans="1:6" s="4" customFormat="1" ht="12.75" hidden="1" x14ac:dyDescent="0.25">
      <c r="A865" s="6" t="s">
        <v>73</v>
      </c>
      <c r="B865" s="8" t="s">
        <v>8</v>
      </c>
      <c r="C865" s="7" t="s">
        <v>959</v>
      </c>
      <c r="D865" s="12"/>
      <c r="E865" s="15"/>
      <c r="F865" s="14"/>
    </row>
    <row r="866" spans="1:6" s="4" customFormat="1" ht="12.75" hidden="1" x14ac:dyDescent="0.25">
      <c r="A866" s="6" t="s">
        <v>73</v>
      </c>
      <c r="B866" s="8" t="s">
        <v>61</v>
      </c>
      <c r="C866" s="7" t="s">
        <v>960</v>
      </c>
      <c r="D866" s="12"/>
      <c r="E866" s="15"/>
      <c r="F866" s="14"/>
    </row>
    <row r="867" spans="1:6" s="4" customFormat="1" ht="12.75" hidden="1" x14ac:dyDescent="0.25">
      <c r="A867" s="6" t="s">
        <v>73</v>
      </c>
      <c r="B867" s="8" t="s">
        <v>61</v>
      </c>
      <c r="C867" s="7" t="s">
        <v>961</v>
      </c>
      <c r="D867" s="12"/>
      <c r="E867" s="15"/>
      <c r="F867" s="14"/>
    </row>
    <row r="868" spans="1:6" s="4" customFormat="1" ht="12.75" hidden="1" x14ac:dyDescent="0.25">
      <c r="A868" s="6" t="s">
        <v>73</v>
      </c>
      <c r="B868" s="8" t="s">
        <v>61</v>
      </c>
      <c r="C868" s="7" t="s">
        <v>962</v>
      </c>
      <c r="D868" s="12"/>
      <c r="E868" s="15"/>
      <c r="F868" s="14"/>
    </row>
    <row r="869" spans="1:6" s="4" customFormat="1" ht="12.75" hidden="1" x14ac:dyDescent="0.25">
      <c r="A869" s="6" t="s">
        <v>73</v>
      </c>
      <c r="B869" s="8" t="s">
        <v>61</v>
      </c>
      <c r="C869" s="7" t="s">
        <v>963</v>
      </c>
      <c r="D869" s="12"/>
      <c r="E869" s="15"/>
      <c r="F869" s="14"/>
    </row>
    <row r="870" spans="1:6" s="4" customFormat="1" ht="12.75" hidden="1" x14ac:dyDescent="0.25">
      <c r="A870" s="6" t="s">
        <v>73</v>
      </c>
      <c r="B870" s="8" t="s">
        <v>61</v>
      </c>
      <c r="C870" s="7" t="s">
        <v>964</v>
      </c>
      <c r="D870" s="12"/>
      <c r="E870" s="15"/>
      <c r="F870" s="14"/>
    </row>
    <row r="871" spans="1:6" s="4" customFormat="1" ht="12.75" hidden="1" x14ac:dyDescent="0.25">
      <c r="A871" s="6" t="s">
        <v>73</v>
      </c>
      <c r="B871" s="8" t="s">
        <v>61</v>
      </c>
      <c r="C871" s="7" t="s">
        <v>965</v>
      </c>
      <c r="D871" s="12"/>
      <c r="E871" s="15"/>
      <c r="F871" s="14"/>
    </row>
    <row r="872" spans="1:6" s="4" customFormat="1" ht="12.75" hidden="1" x14ac:dyDescent="0.25">
      <c r="A872" s="6" t="s">
        <v>73</v>
      </c>
      <c r="B872" s="8" t="s">
        <v>61</v>
      </c>
      <c r="C872" s="7" t="s">
        <v>966</v>
      </c>
      <c r="D872" s="12"/>
      <c r="E872" s="15"/>
      <c r="F872" s="14"/>
    </row>
    <row r="873" spans="1:6" s="4" customFormat="1" ht="12.75" hidden="1" x14ac:dyDescent="0.25">
      <c r="A873" s="6" t="s">
        <v>73</v>
      </c>
      <c r="B873" s="8" t="s">
        <v>62</v>
      </c>
      <c r="C873" s="7" t="s">
        <v>967</v>
      </c>
      <c r="D873" s="12"/>
      <c r="E873" s="15"/>
      <c r="F873" s="14"/>
    </row>
    <row r="874" spans="1:6" s="4" customFormat="1" ht="12.75" hidden="1" x14ac:dyDescent="0.25">
      <c r="A874" s="6" t="s">
        <v>73</v>
      </c>
      <c r="B874" s="8" t="s">
        <v>62</v>
      </c>
      <c r="C874" s="7" t="s">
        <v>968</v>
      </c>
      <c r="D874" s="12"/>
      <c r="E874" s="15"/>
      <c r="F874" s="14"/>
    </row>
    <row r="875" spans="1:6" s="4" customFormat="1" ht="12.75" hidden="1" x14ac:dyDescent="0.25">
      <c r="A875" s="6" t="s">
        <v>73</v>
      </c>
      <c r="B875" s="8" t="s">
        <v>62</v>
      </c>
      <c r="C875" s="7" t="s">
        <v>969</v>
      </c>
      <c r="D875" s="12"/>
      <c r="E875" s="15"/>
      <c r="F875" s="14"/>
    </row>
    <row r="876" spans="1:6" s="4" customFormat="1" ht="12.75" hidden="1" x14ac:dyDescent="0.25">
      <c r="A876" s="6" t="s">
        <v>73</v>
      </c>
      <c r="B876" s="8" t="s">
        <v>62</v>
      </c>
      <c r="C876" s="7" t="s">
        <v>970</v>
      </c>
      <c r="D876" s="12"/>
      <c r="E876" s="15"/>
      <c r="F876" s="14"/>
    </row>
    <row r="877" spans="1:6" s="4" customFormat="1" ht="12.75" hidden="1" x14ac:dyDescent="0.25">
      <c r="A877" s="6" t="s">
        <v>73</v>
      </c>
      <c r="B877" s="8" t="s">
        <v>62</v>
      </c>
      <c r="C877" s="7" t="s">
        <v>971</v>
      </c>
      <c r="D877" s="12"/>
      <c r="E877" s="15"/>
      <c r="F877" s="14"/>
    </row>
    <row r="878" spans="1:6" s="4" customFormat="1" ht="12.75" hidden="1" x14ac:dyDescent="0.25">
      <c r="A878" s="6" t="s">
        <v>73</v>
      </c>
      <c r="B878" s="8" t="s">
        <v>62</v>
      </c>
      <c r="C878" s="7" t="s">
        <v>972</v>
      </c>
      <c r="D878" s="12"/>
      <c r="E878" s="15"/>
      <c r="F878" s="14"/>
    </row>
    <row r="879" spans="1:6" s="4" customFormat="1" ht="12.75" hidden="1" x14ac:dyDescent="0.25">
      <c r="A879" s="6" t="s">
        <v>73</v>
      </c>
      <c r="B879" s="8" t="s">
        <v>62</v>
      </c>
      <c r="C879" s="7" t="s">
        <v>973</v>
      </c>
      <c r="D879" s="12"/>
      <c r="E879" s="15"/>
      <c r="F879" s="14"/>
    </row>
    <row r="880" spans="1:6" s="4" customFormat="1" ht="12.75" hidden="1" x14ac:dyDescent="0.25">
      <c r="A880" s="6" t="s">
        <v>73</v>
      </c>
      <c r="B880" s="8" t="s">
        <v>12</v>
      </c>
      <c r="C880" s="7" t="s">
        <v>974</v>
      </c>
      <c r="D880" s="12"/>
      <c r="E880" s="15"/>
      <c r="F880" s="14"/>
    </row>
    <row r="881" spans="1:6" s="4" customFormat="1" ht="12.75" hidden="1" x14ac:dyDescent="0.25">
      <c r="A881" s="6" t="s">
        <v>73</v>
      </c>
      <c r="B881" s="8" t="s">
        <v>13</v>
      </c>
      <c r="C881" s="7" t="s">
        <v>975</v>
      </c>
      <c r="D881" s="12"/>
      <c r="E881" s="15"/>
      <c r="F881" s="14"/>
    </row>
    <row r="882" spans="1:6" s="4" customFormat="1" ht="12.75" hidden="1" x14ac:dyDescent="0.25">
      <c r="A882" s="6" t="s">
        <v>73</v>
      </c>
      <c r="B882" s="8" t="s">
        <v>14</v>
      </c>
      <c r="C882" s="7" t="s">
        <v>976</v>
      </c>
      <c r="D882" s="12"/>
      <c r="E882" s="13"/>
      <c r="F882" s="14"/>
    </row>
    <row r="883" spans="1:6" s="4" customFormat="1" ht="12.75" hidden="1" x14ac:dyDescent="0.25">
      <c r="A883" s="6" t="s">
        <v>73</v>
      </c>
      <c r="B883" s="8" t="s">
        <v>14</v>
      </c>
      <c r="C883" s="7" t="s">
        <v>977</v>
      </c>
      <c r="D883" s="12"/>
      <c r="E883" s="13"/>
      <c r="F883" s="14"/>
    </row>
    <row r="884" spans="1:6" s="4" customFormat="1" ht="12.75" hidden="1" x14ac:dyDescent="0.25">
      <c r="A884" s="6" t="s">
        <v>73</v>
      </c>
      <c r="B884" s="8" t="s">
        <v>14</v>
      </c>
      <c r="C884" s="7" t="s">
        <v>978</v>
      </c>
      <c r="D884" s="12"/>
      <c r="E884" s="13"/>
      <c r="F884" s="14"/>
    </row>
    <row r="885" spans="1:6" s="4" customFormat="1" ht="12.75" hidden="1" x14ac:dyDescent="0.25">
      <c r="A885" s="6" t="s">
        <v>73</v>
      </c>
      <c r="B885" s="8" t="s">
        <v>14</v>
      </c>
      <c r="C885" s="7" t="s">
        <v>979</v>
      </c>
      <c r="D885" s="12"/>
      <c r="E885" s="13"/>
      <c r="F885" s="14"/>
    </row>
    <row r="886" spans="1:6" s="4" customFormat="1" ht="12.75" hidden="1" x14ac:dyDescent="0.25">
      <c r="A886" s="6" t="s">
        <v>73</v>
      </c>
      <c r="B886" s="8" t="s">
        <v>14</v>
      </c>
      <c r="C886" s="7" t="s">
        <v>980</v>
      </c>
      <c r="D886" s="12"/>
      <c r="E886" s="13"/>
      <c r="F886" s="14"/>
    </row>
    <row r="887" spans="1:6" s="4" customFormat="1" ht="12.75" hidden="1" x14ac:dyDescent="0.25">
      <c r="A887" s="6" t="s">
        <v>73</v>
      </c>
      <c r="B887" s="8" t="s">
        <v>14</v>
      </c>
      <c r="C887" s="7" t="s">
        <v>981</v>
      </c>
      <c r="D887" s="12"/>
      <c r="E887" s="13"/>
      <c r="F887" s="14"/>
    </row>
    <row r="888" spans="1:6" s="4" customFormat="1" ht="12.75" hidden="1" x14ac:dyDescent="0.25">
      <c r="A888" s="6" t="s">
        <v>73</v>
      </c>
      <c r="B888" s="8" t="s">
        <v>14</v>
      </c>
      <c r="C888" s="7" t="s">
        <v>982</v>
      </c>
      <c r="D888" s="12"/>
      <c r="E888" s="13"/>
      <c r="F888" s="14"/>
    </row>
    <row r="889" spans="1:6" s="4" customFormat="1" ht="12.75" hidden="1" x14ac:dyDescent="0.25">
      <c r="A889" s="6" t="s">
        <v>73</v>
      </c>
      <c r="B889" s="8" t="s">
        <v>14</v>
      </c>
      <c r="C889" s="7" t="s">
        <v>983</v>
      </c>
      <c r="D889" s="12"/>
      <c r="E889" s="13"/>
      <c r="F889" s="14"/>
    </row>
    <row r="890" spans="1:6" s="4" customFormat="1" ht="12.75" hidden="1" x14ac:dyDescent="0.25">
      <c r="A890" s="6" t="s">
        <v>73</v>
      </c>
      <c r="B890" s="8" t="s">
        <v>14</v>
      </c>
      <c r="C890" s="7" t="s">
        <v>984</v>
      </c>
      <c r="D890" s="12"/>
      <c r="E890" s="13"/>
      <c r="F890" s="14"/>
    </row>
    <row r="891" spans="1:6" s="4" customFormat="1" ht="12.75" hidden="1" x14ac:dyDescent="0.25">
      <c r="A891" s="6" t="s">
        <v>73</v>
      </c>
      <c r="B891" s="8" t="s">
        <v>14</v>
      </c>
      <c r="C891" s="7" t="s">
        <v>985</v>
      </c>
      <c r="D891" s="12"/>
      <c r="E891" s="13"/>
      <c r="F891" s="14"/>
    </row>
    <row r="892" spans="1:6" s="4" customFormat="1" ht="12.75" hidden="1" x14ac:dyDescent="0.25">
      <c r="A892" s="6" t="s">
        <v>73</v>
      </c>
      <c r="B892" s="8" t="s">
        <v>14</v>
      </c>
      <c r="C892" s="7" t="s">
        <v>986</v>
      </c>
      <c r="D892" s="12"/>
      <c r="E892" s="13"/>
      <c r="F892" s="14"/>
    </row>
    <row r="893" spans="1:6" s="4" customFormat="1" ht="12.75" hidden="1" x14ac:dyDescent="0.25">
      <c r="A893" s="6" t="s">
        <v>73</v>
      </c>
      <c r="B893" s="8" t="s">
        <v>14</v>
      </c>
      <c r="C893" s="7" t="s">
        <v>987</v>
      </c>
      <c r="D893" s="12"/>
      <c r="E893" s="13"/>
      <c r="F893" s="14"/>
    </row>
    <row r="894" spans="1:6" s="4" customFormat="1" ht="12.75" hidden="1" x14ac:dyDescent="0.25">
      <c r="A894" s="6" t="s">
        <v>73</v>
      </c>
      <c r="B894" s="8" t="s">
        <v>14</v>
      </c>
      <c r="C894" s="7" t="s">
        <v>988</v>
      </c>
      <c r="D894" s="12"/>
      <c r="E894" s="13"/>
      <c r="F894" s="14"/>
    </row>
    <row r="895" spans="1:6" s="4" customFormat="1" ht="12.75" hidden="1" x14ac:dyDescent="0.25">
      <c r="A895" s="6" t="s">
        <v>73</v>
      </c>
      <c r="B895" s="8" t="s">
        <v>15</v>
      </c>
      <c r="C895" s="7" t="s">
        <v>989</v>
      </c>
      <c r="D895" s="12"/>
      <c r="E895" s="15"/>
      <c r="F895" s="14"/>
    </row>
    <row r="896" spans="1:6" s="4" customFormat="1" ht="12.75" hidden="1" x14ac:dyDescent="0.25">
      <c r="A896" s="6" t="s">
        <v>73</v>
      </c>
      <c r="B896" s="8" t="s">
        <v>16</v>
      </c>
      <c r="C896" s="7" t="s">
        <v>990</v>
      </c>
      <c r="D896" s="12"/>
      <c r="E896" s="15"/>
      <c r="F896" s="14"/>
    </row>
    <row r="897" spans="1:6" s="4" customFormat="1" ht="12.75" hidden="1" x14ac:dyDescent="0.25">
      <c r="A897" s="6" t="s">
        <v>73</v>
      </c>
      <c r="B897" s="8" t="s">
        <v>17</v>
      </c>
      <c r="C897" s="7" t="s">
        <v>991</v>
      </c>
      <c r="D897" s="12"/>
      <c r="E897" s="15"/>
      <c r="F897" s="14"/>
    </row>
    <row r="898" spans="1:6" s="4" customFormat="1" ht="12.75" hidden="1" x14ac:dyDescent="0.25">
      <c r="A898" s="6" t="s">
        <v>73</v>
      </c>
      <c r="B898" s="8" t="s">
        <v>18</v>
      </c>
      <c r="C898" s="7" t="s">
        <v>992</v>
      </c>
      <c r="D898" s="12"/>
      <c r="E898" s="15"/>
      <c r="F898" s="14"/>
    </row>
    <row r="899" spans="1:6" s="4" customFormat="1" ht="12.75" hidden="1" x14ac:dyDescent="0.25">
      <c r="A899" s="6" t="s">
        <v>73</v>
      </c>
      <c r="B899" s="8" t="s">
        <v>18</v>
      </c>
      <c r="C899" s="7" t="s">
        <v>993</v>
      </c>
      <c r="D899" s="12"/>
      <c r="E899" s="15"/>
      <c r="F899" s="14"/>
    </row>
    <row r="900" spans="1:6" s="4" customFormat="1" ht="12.75" hidden="1" x14ac:dyDescent="0.25">
      <c r="A900" s="6" t="s">
        <v>73</v>
      </c>
      <c r="B900" s="8" t="s">
        <v>18</v>
      </c>
      <c r="C900" s="7" t="s">
        <v>994</v>
      </c>
      <c r="D900" s="12"/>
      <c r="E900" s="15"/>
      <c r="F900" s="14"/>
    </row>
    <row r="901" spans="1:6" s="4" customFormat="1" ht="12.75" hidden="1" x14ac:dyDescent="0.25">
      <c r="A901" s="6" t="s">
        <v>73</v>
      </c>
      <c r="B901" s="8" t="s">
        <v>18</v>
      </c>
      <c r="C901" s="7" t="s">
        <v>995</v>
      </c>
      <c r="D901" s="12"/>
      <c r="E901" s="15"/>
      <c r="F901" s="14"/>
    </row>
    <row r="902" spans="1:6" s="4" customFormat="1" ht="12.75" hidden="1" x14ac:dyDescent="0.25">
      <c r="A902" s="6" t="s">
        <v>73</v>
      </c>
      <c r="B902" s="8" t="s">
        <v>18</v>
      </c>
      <c r="C902" s="7" t="s">
        <v>996</v>
      </c>
      <c r="D902" s="12"/>
      <c r="E902" s="15"/>
      <c r="F902" s="14"/>
    </row>
    <row r="903" spans="1:6" s="4" customFormat="1" ht="12.75" hidden="1" x14ac:dyDescent="0.25">
      <c r="A903" s="6" t="s">
        <v>73</v>
      </c>
      <c r="B903" s="8" t="s">
        <v>18</v>
      </c>
      <c r="C903" s="7" t="s">
        <v>997</v>
      </c>
      <c r="D903" s="12"/>
      <c r="E903" s="15"/>
      <c r="F903" s="14"/>
    </row>
    <row r="904" spans="1:6" s="4" customFormat="1" ht="12.75" hidden="1" x14ac:dyDescent="0.25">
      <c r="A904" s="6" t="s">
        <v>73</v>
      </c>
      <c r="B904" s="8" t="s">
        <v>18</v>
      </c>
      <c r="C904" s="7" t="s">
        <v>998</v>
      </c>
      <c r="D904" s="12"/>
      <c r="E904" s="15"/>
      <c r="F904" s="14"/>
    </row>
    <row r="905" spans="1:6" s="4" customFormat="1" ht="12.75" hidden="1" x14ac:dyDescent="0.25">
      <c r="A905" s="6" t="s">
        <v>73</v>
      </c>
      <c r="B905" s="8" t="s">
        <v>18</v>
      </c>
      <c r="C905" s="7" t="s">
        <v>999</v>
      </c>
      <c r="D905" s="12"/>
      <c r="E905" s="15"/>
      <c r="F905" s="14"/>
    </row>
    <row r="906" spans="1:6" s="4" customFormat="1" ht="12.75" hidden="1" x14ac:dyDescent="0.25">
      <c r="A906" s="6" t="s">
        <v>73</v>
      </c>
      <c r="B906" s="8" t="s">
        <v>18</v>
      </c>
      <c r="C906" s="7" t="s">
        <v>1000</v>
      </c>
      <c r="D906" s="12"/>
      <c r="E906" s="15"/>
      <c r="F906" s="14"/>
    </row>
    <row r="907" spans="1:6" s="4" customFormat="1" ht="12.75" hidden="1" x14ac:dyDescent="0.25">
      <c r="A907" s="6" t="s">
        <v>73</v>
      </c>
      <c r="B907" s="8" t="s">
        <v>18</v>
      </c>
      <c r="C907" s="7" t="s">
        <v>1001</v>
      </c>
      <c r="D907" s="12"/>
      <c r="E907" s="15"/>
      <c r="F907" s="14"/>
    </row>
    <row r="908" spans="1:6" s="4" customFormat="1" ht="12.75" hidden="1" x14ac:dyDescent="0.25">
      <c r="A908" s="6" t="s">
        <v>73</v>
      </c>
      <c r="B908" s="8" t="s">
        <v>18</v>
      </c>
      <c r="C908" s="7" t="s">
        <v>1002</v>
      </c>
      <c r="D908" s="12"/>
      <c r="E908" s="15"/>
      <c r="F908" s="14"/>
    </row>
    <row r="909" spans="1:6" s="4" customFormat="1" ht="12.75" hidden="1" x14ac:dyDescent="0.25">
      <c r="A909" s="6" t="s">
        <v>73</v>
      </c>
      <c r="B909" s="8" t="s">
        <v>18</v>
      </c>
      <c r="C909" s="7" t="s">
        <v>1003</v>
      </c>
      <c r="D909" s="12"/>
      <c r="E909" s="15"/>
      <c r="F909" s="14"/>
    </row>
    <row r="910" spans="1:6" s="4" customFormat="1" ht="12.75" hidden="1" x14ac:dyDescent="0.25">
      <c r="A910" s="6" t="s">
        <v>73</v>
      </c>
      <c r="B910" s="8" t="s">
        <v>18</v>
      </c>
      <c r="C910" s="7" t="s">
        <v>1004</v>
      </c>
      <c r="D910" s="12"/>
      <c r="E910" s="15"/>
      <c r="F910" s="14"/>
    </row>
    <row r="911" spans="1:6" s="4" customFormat="1" ht="12.75" hidden="1" x14ac:dyDescent="0.25">
      <c r="A911" s="6" t="s">
        <v>73</v>
      </c>
      <c r="B911" s="8" t="s">
        <v>18</v>
      </c>
      <c r="C911" s="7" t="s">
        <v>1005</v>
      </c>
      <c r="D911" s="12"/>
      <c r="E911" s="15"/>
      <c r="F911" s="14"/>
    </row>
    <row r="912" spans="1:6" s="4" customFormat="1" ht="12.75" hidden="1" x14ac:dyDescent="0.25">
      <c r="A912" s="6" t="s">
        <v>73</v>
      </c>
      <c r="B912" s="8" t="s">
        <v>18</v>
      </c>
      <c r="C912" s="7" t="s">
        <v>1006</v>
      </c>
      <c r="D912" s="12"/>
      <c r="E912" s="15"/>
      <c r="F912" s="14"/>
    </row>
    <row r="913" spans="1:6" s="4" customFormat="1" ht="12.75" hidden="1" x14ac:dyDescent="0.25">
      <c r="A913" s="6" t="s">
        <v>73</v>
      </c>
      <c r="B913" s="8" t="s">
        <v>18</v>
      </c>
      <c r="C913" s="7" t="s">
        <v>1007</v>
      </c>
      <c r="D913" s="12"/>
      <c r="E913" s="15"/>
      <c r="F913" s="14"/>
    </row>
    <row r="914" spans="1:6" s="4" customFormat="1" ht="12.75" hidden="1" x14ac:dyDescent="0.25">
      <c r="A914" s="6" t="s">
        <v>73</v>
      </c>
      <c r="B914" s="8" t="s">
        <v>18</v>
      </c>
      <c r="C914" s="7" t="s">
        <v>1008</v>
      </c>
      <c r="D914" s="12"/>
      <c r="E914" s="15"/>
      <c r="F914" s="14"/>
    </row>
    <row r="915" spans="1:6" s="4" customFormat="1" ht="12.75" hidden="1" x14ac:dyDescent="0.25">
      <c r="A915" s="6" t="s">
        <v>73</v>
      </c>
      <c r="B915" s="8" t="s">
        <v>18</v>
      </c>
      <c r="C915" s="7" t="s">
        <v>1009</v>
      </c>
      <c r="D915" s="12"/>
      <c r="E915" s="15"/>
      <c r="F915" s="14"/>
    </row>
    <row r="916" spans="1:6" s="4" customFormat="1" ht="12.75" hidden="1" x14ac:dyDescent="0.25">
      <c r="A916" s="6" t="s">
        <v>73</v>
      </c>
      <c r="B916" s="8" t="s">
        <v>18</v>
      </c>
      <c r="C916" s="7" t="s">
        <v>1010</v>
      </c>
      <c r="D916" s="12"/>
      <c r="E916" s="15"/>
      <c r="F916" s="14"/>
    </row>
    <row r="917" spans="1:6" s="4" customFormat="1" ht="12.75" hidden="1" x14ac:dyDescent="0.25">
      <c r="A917" s="6" t="s">
        <v>73</v>
      </c>
      <c r="B917" s="8" t="s">
        <v>18</v>
      </c>
      <c r="C917" s="7" t="s">
        <v>1011</v>
      </c>
      <c r="D917" s="12"/>
      <c r="E917" s="15"/>
      <c r="F917" s="14"/>
    </row>
    <row r="918" spans="1:6" s="4" customFormat="1" ht="12.75" hidden="1" x14ac:dyDescent="0.25">
      <c r="A918" s="6" t="s">
        <v>73</v>
      </c>
      <c r="B918" s="8" t="s">
        <v>18</v>
      </c>
      <c r="C918" s="7" t="s">
        <v>1012</v>
      </c>
      <c r="D918" s="12"/>
      <c r="E918" s="15"/>
      <c r="F918" s="14"/>
    </row>
    <row r="919" spans="1:6" s="4" customFormat="1" ht="12.75" hidden="1" x14ac:dyDescent="0.25">
      <c r="A919" s="6" t="s">
        <v>73</v>
      </c>
      <c r="B919" s="8" t="s">
        <v>18</v>
      </c>
      <c r="C919" s="7" t="s">
        <v>1013</v>
      </c>
      <c r="D919" s="12"/>
      <c r="E919" s="15"/>
      <c r="F919" s="14"/>
    </row>
    <row r="920" spans="1:6" s="4" customFormat="1" ht="12.75" hidden="1" x14ac:dyDescent="0.25">
      <c r="A920" s="6" t="s">
        <v>73</v>
      </c>
      <c r="B920" s="8" t="s">
        <v>18</v>
      </c>
      <c r="C920" s="7" t="s">
        <v>1014</v>
      </c>
      <c r="D920" s="12"/>
      <c r="E920" s="15"/>
      <c r="F920" s="14"/>
    </row>
    <row r="921" spans="1:6" s="4" customFormat="1" ht="12.75" hidden="1" x14ac:dyDescent="0.25">
      <c r="A921" s="6" t="s">
        <v>73</v>
      </c>
      <c r="B921" s="8" t="s">
        <v>18</v>
      </c>
      <c r="C921" s="7" t="s">
        <v>1015</v>
      </c>
      <c r="D921" s="12"/>
      <c r="E921" s="15"/>
      <c r="F921" s="14"/>
    </row>
    <row r="922" spans="1:6" s="4" customFormat="1" ht="12.75" hidden="1" x14ac:dyDescent="0.25">
      <c r="A922" s="6" t="s">
        <v>73</v>
      </c>
      <c r="B922" s="8" t="s">
        <v>18</v>
      </c>
      <c r="C922" s="7" t="s">
        <v>1016</v>
      </c>
      <c r="D922" s="12"/>
      <c r="E922" s="15"/>
      <c r="F922" s="14"/>
    </row>
    <row r="923" spans="1:6" s="4" customFormat="1" ht="12.75" hidden="1" x14ac:dyDescent="0.25">
      <c r="A923" s="6" t="s">
        <v>73</v>
      </c>
      <c r="B923" s="8" t="s">
        <v>18</v>
      </c>
      <c r="C923" s="7" t="s">
        <v>1017</v>
      </c>
      <c r="D923" s="12"/>
      <c r="E923" s="15"/>
      <c r="F923" s="14"/>
    </row>
    <row r="924" spans="1:6" s="4" customFormat="1" ht="12.75" hidden="1" x14ac:dyDescent="0.25">
      <c r="A924" s="6" t="s">
        <v>73</v>
      </c>
      <c r="B924" s="8" t="s">
        <v>18</v>
      </c>
      <c r="C924" s="7" t="s">
        <v>1018</v>
      </c>
      <c r="D924" s="12"/>
      <c r="E924" s="15"/>
      <c r="F924" s="14"/>
    </row>
    <row r="925" spans="1:6" s="4" customFormat="1" ht="12.75" hidden="1" x14ac:dyDescent="0.25">
      <c r="A925" s="6" t="s">
        <v>73</v>
      </c>
      <c r="B925" s="8" t="s">
        <v>19</v>
      </c>
      <c r="C925" s="7" t="s">
        <v>1019</v>
      </c>
      <c r="D925" s="12"/>
      <c r="E925" s="15"/>
      <c r="F925" s="14"/>
    </row>
    <row r="926" spans="1:6" s="4" customFormat="1" ht="12.75" hidden="1" x14ac:dyDescent="0.25">
      <c r="A926" s="6" t="s">
        <v>73</v>
      </c>
      <c r="B926" s="8" t="s">
        <v>20</v>
      </c>
      <c r="C926" s="7" t="s">
        <v>1020</v>
      </c>
      <c r="D926" s="12"/>
      <c r="E926" s="15"/>
      <c r="F926" s="14"/>
    </row>
    <row r="927" spans="1:6" s="4" customFormat="1" ht="12.75" hidden="1" x14ac:dyDescent="0.25">
      <c r="A927" s="6" t="s">
        <v>73</v>
      </c>
      <c r="B927" s="8" t="s">
        <v>20</v>
      </c>
      <c r="C927" s="7" t="s">
        <v>1021</v>
      </c>
      <c r="D927" s="12"/>
      <c r="E927" s="15"/>
      <c r="F927" s="14"/>
    </row>
    <row r="928" spans="1:6" s="4" customFormat="1" ht="12.75" hidden="1" x14ac:dyDescent="0.25">
      <c r="A928" s="6" t="s">
        <v>73</v>
      </c>
      <c r="B928" s="8" t="s">
        <v>20</v>
      </c>
      <c r="C928" s="7" t="s">
        <v>1022</v>
      </c>
      <c r="D928" s="12"/>
      <c r="E928" s="15"/>
      <c r="F928" s="14"/>
    </row>
    <row r="929" spans="1:6" s="4" customFormat="1" ht="12.75" hidden="1" x14ac:dyDescent="0.25">
      <c r="A929" s="6" t="s">
        <v>73</v>
      </c>
      <c r="B929" s="8" t="s">
        <v>20</v>
      </c>
      <c r="C929" s="7" t="s">
        <v>1023</v>
      </c>
      <c r="D929" s="12"/>
      <c r="E929" s="15"/>
      <c r="F929" s="14"/>
    </row>
    <row r="930" spans="1:6" s="4" customFormat="1" ht="12.75" hidden="1" x14ac:dyDescent="0.25">
      <c r="A930" s="6" t="s">
        <v>73</v>
      </c>
      <c r="B930" s="8" t="s">
        <v>21</v>
      </c>
      <c r="C930" s="7" t="s">
        <v>1024</v>
      </c>
      <c r="D930" s="12"/>
      <c r="E930" s="15"/>
      <c r="F930" s="14"/>
    </row>
    <row r="931" spans="1:6" s="4" customFormat="1" ht="12.75" hidden="1" x14ac:dyDescent="0.25">
      <c r="A931" s="6" t="s">
        <v>73</v>
      </c>
      <c r="B931" s="8" t="s">
        <v>21</v>
      </c>
      <c r="C931" s="7" t="s">
        <v>1025</v>
      </c>
      <c r="D931" s="12"/>
      <c r="E931" s="15"/>
      <c r="F931" s="14"/>
    </row>
    <row r="932" spans="1:6" s="4" customFormat="1" ht="12.75" hidden="1" x14ac:dyDescent="0.25">
      <c r="A932" s="6" t="s">
        <v>73</v>
      </c>
      <c r="B932" s="8" t="s">
        <v>21</v>
      </c>
      <c r="C932" s="7" t="s">
        <v>1026</v>
      </c>
      <c r="D932" s="12"/>
      <c r="E932" s="15"/>
      <c r="F932" s="14"/>
    </row>
    <row r="933" spans="1:6" s="4" customFormat="1" ht="12.75" hidden="1" x14ac:dyDescent="0.25">
      <c r="A933" s="6" t="s">
        <v>73</v>
      </c>
      <c r="B933" s="8" t="s">
        <v>21</v>
      </c>
      <c r="C933" s="7" t="s">
        <v>1027</v>
      </c>
      <c r="D933" s="12"/>
      <c r="E933" s="15"/>
      <c r="F933" s="14"/>
    </row>
    <row r="934" spans="1:6" s="4" customFormat="1" ht="12.75" hidden="1" x14ac:dyDescent="0.25">
      <c r="A934" s="6" t="s">
        <v>73</v>
      </c>
      <c r="B934" s="8" t="s">
        <v>21</v>
      </c>
      <c r="C934" s="7" t="s">
        <v>1028</v>
      </c>
      <c r="D934" s="12"/>
      <c r="E934" s="15"/>
      <c r="F934" s="14"/>
    </row>
    <row r="935" spans="1:6" s="4" customFormat="1" ht="12.75" hidden="1" x14ac:dyDescent="0.25">
      <c r="A935" s="6" t="s">
        <v>73</v>
      </c>
      <c r="B935" s="8" t="s">
        <v>22</v>
      </c>
      <c r="C935" s="7" t="s">
        <v>1029</v>
      </c>
      <c r="D935" s="12"/>
      <c r="E935" s="15"/>
      <c r="F935" s="14"/>
    </row>
    <row r="936" spans="1:6" s="4" customFormat="1" ht="12.75" hidden="1" x14ac:dyDescent="0.25">
      <c r="A936" s="6" t="s">
        <v>73</v>
      </c>
      <c r="B936" s="8" t="s">
        <v>22</v>
      </c>
      <c r="C936" s="7" t="s">
        <v>1030</v>
      </c>
      <c r="D936" s="12"/>
      <c r="E936" s="15"/>
      <c r="F936" s="14"/>
    </row>
    <row r="937" spans="1:6" s="4" customFormat="1" ht="12.75" hidden="1" x14ac:dyDescent="0.25">
      <c r="A937" s="6" t="s">
        <v>73</v>
      </c>
      <c r="B937" s="8" t="s">
        <v>22</v>
      </c>
      <c r="C937" s="7" t="s">
        <v>1031</v>
      </c>
      <c r="D937" s="12"/>
      <c r="E937" s="15"/>
      <c r="F937" s="14"/>
    </row>
    <row r="938" spans="1:6" s="4" customFormat="1" ht="12.75" hidden="1" x14ac:dyDescent="0.25">
      <c r="A938" s="6" t="s">
        <v>73</v>
      </c>
      <c r="B938" s="8" t="s">
        <v>22</v>
      </c>
      <c r="C938" s="7" t="s">
        <v>1032</v>
      </c>
      <c r="D938" s="12"/>
      <c r="E938" s="15"/>
      <c r="F938" s="14"/>
    </row>
    <row r="939" spans="1:6" s="4" customFormat="1" ht="12.75" hidden="1" x14ac:dyDescent="0.25">
      <c r="A939" s="6" t="s">
        <v>73</v>
      </c>
      <c r="B939" s="8" t="s">
        <v>22</v>
      </c>
      <c r="C939" s="7" t="s">
        <v>1033</v>
      </c>
      <c r="D939" s="12"/>
      <c r="E939" s="15"/>
      <c r="F939" s="14"/>
    </row>
    <row r="940" spans="1:6" s="4" customFormat="1" ht="12.75" hidden="1" x14ac:dyDescent="0.25">
      <c r="A940" s="6" t="s">
        <v>73</v>
      </c>
      <c r="B940" s="8" t="s">
        <v>23</v>
      </c>
      <c r="C940" s="7" t="s">
        <v>1034</v>
      </c>
      <c r="D940" s="12"/>
      <c r="E940" s="15"/>
      <c r="F940" s="14"/>
    </row>
    <row r="941" spans="1:6" s="4" customFormat="1" ht="12.75" hidden="1" x14ac:dyDescent="0.25">
      <c r="A941" s="6" t="s">
        <v>73</v>
      </c>
      <c r="B941" s="8" t="s">
        <v>24</v>
      </c>
      <c r="C941" s="7" t="s">
        <v>1035</v>
      </c>
      <c r="D941" s="12"/>
      <c r="E941" s="15"/>
      <c r="F941" s="14"/>
    </row>
    <row r="942" spans="1:6" s="4" customFormat="1" ht="12.75" hidden="1" x14ac:dyDescent="0.25">
      <c r="A942" s="6" t="s">
        <v>73</v>
      </c>
      <c r="B942" s="8" t="s">
        <v>63</v>
      </c>
      <c r="C942" s="7" t="s">
        <v>1036</v>
      </c>
      <c r="D942" s="12"/>
      <c r="E942" s="15"/>
      <c r="F942" s="14"/>
    </row>
    <row r="943" spans="1:6" s="4" customFormat="1" ht="12.75" hidden="1" x14ac:dyDescent="0.25">
      <c r="A943" s="6" t="s">
        <v>73</v>
      </c>
      <c r="B943" s="8" t="s">
        <v>63</v>
      </c>
      <c r="C943" s="7" t="s">
        <v>1037</v>
      </c>
      <c r="D943" s="12"/>
      <c r="E943" s="15"/>
      <c r="F943" s="14"/>
    </row>
    <row r="944" spans="1:6" s="4" customFormat="1" ht="12.75" hidden="1" x14ac:dyDescent="0.25">
      <c r="A944" s="6" t="s">
        <v>73</v>
      </c>
      <c r="B944" s="8" t="s">
        <v>63</v>
      </c>
      <c r="C944" s="7" t="s">
        <v>1038</v>
      </c>
      <c r="D944" s="12"/>
      <c r="E944" s="15"/>
      <c r="F944" s="14"/>
    </row>
    <row r="945" spans="1:6" s="4" customFormat="1" ht="12.75" hidden="1" x14ac:dyDescent="0.25">
      <c r="A945" s="6" t="s">
        <v>73</v>
      </c>
      <c r="B945" s="8" t="s">
        <v>25</v>
      </c>
      <c r="C945" s="7" t="s">
        <v>1039</v>
      </c>
      <c r="D945" s="12"/>
      <c r="E945" s="15"/>
      <c r="F945" s="14"/>
    </row>
    <row r="946" spans="1:6" s="4" customFormat="1" ht="12.75" hidden="1" x14ac:dyDescent="0.25">
      <c r="A946" s="6" t="s">
        <v>73</v>
      </c>
      <c r="B946" s="8" t="s">
        <v>25</v>
      </c>
      <c r="C946" s="7" t="s">
        <v>1040</v>
      </c>
      <c r="D946" s="12"/>
      <c r="E946" s="15"/>
      <c r="F946" s="14"/>
    </row>
    <row r="947" spans="1:6" s="4" customFormat="1" ht="12.75" hidden="1" x14ac:dyDescent="0.25">
      <c r="A947" s="6" t="s">
        <v>73</v>
      </c>
      <c r="B947" s="8" t="s">
        <v>25</v>
      </c>
      <c r="C947" s="7" t="s">
        <v>1041</v>
      </c>
      <c r="D947" s="12"/>
      <c r="E947" s="15"/>
      <c r="F947" s="14"/>
    </row>
    <row r="948" spans="1:6" s="4" customFormat="1" ht="12.75" hidden="1" x14ac:dyDescent="0.25">
      <c r="A948" s="6" t="s">
        <v>73</v>
      </c>
      <c r="B948" s="8" t="s">
        <v>25</v>
      </c>
      <c r="C948" s="7" t="s">
        <v>1042</v>
      </c>
      <c r="D948" s="12"/>
      <c r="E948" s="15"/>
      <c r="F948" s="14"/>
    </row>
    <row r="949" spans="1:6" s="4" customFormat="1" ht="12.75" hidden="1" x14ac:dyDescent="0.25">
      <c r="A949" s="6" t="s">
        <v>73</v>
      </c>
      <c r="B949" s="8" t="s">
        <v>25</v>
      </c>
      <c r="C949" s="7" t="s">
        <v>1043</v>
      </c>
      <c r="D949" s="12"/>
      <c r="E949" s="15"/>
      <c r="F949" s="14"/>
    </row>
    <row r="950" spans="1:6" s="4" customFormat="1" ht="12.75" hidden="1" x14ac:dyDescent="0.25">
      <c r="A950" s="6" t="s">
        <v>73</v>
      </c>
      <c r="B950" s="8" t="s">
        <v>25</v>
      </c>
      <c r="C950" s="7" t="s">
        <v>1044</v>
      </c>
      <c r="D950" s="12"/>
      <c r="E950" s="15"/>
      <c r="F950" s="14"/>
    </row>
    <row r="951" spans="1:6" s="4" customFormat="1" ht="12.75" hidden="1" x14ac:dyDescent="0.25">
      <c r="A951" s="6" t="s">
        <v>73</v>
      </c>
      <c r="B951" s="8" t="s">
        <v>25</v>
      </c>
      <c r="C951" s="7" t="s">
        <v>1045</v>
      </c>
      <c r="D951" s="12"/>
      <c r="E951" s="15"/>
      <c r="F951" s="14"/>
    </row>
    <row r="952" spans="1:6" s="4" customFormat="1" ht="12.75" hidden="1" x14ac:dyDescent="0.25">
      <c r="A952" s="6" t="s">
        <v>73</v>
      </c>
      <c r="B952" s="8" t="s">
        <v>25</v>
      </c>
      <c r="C952" s="7" t="s">
        <v>1046</v>
      </c>
      <c r="D952" s="12"/>
      <c r="E952" s="15"/>
      <c r="F952" s="14"/>
    </row>
    <row r="953" spans="1:6" s="4" customFormat="1" ht="12.75" hidden="1" x14ac:dyDescent="0.25">
      <c r="A953" s="6" t="s">
        <v>73</v>
      </c>
      <c r="B953" s="8" t="s">
        <v>25</v>
      </c>
      <c r="C953" s="7" t="s">
        <v>1047</v>
      </c>
      <c r="D953" s="12"/>
      <c r="E953" s="15"/>
      <c r="F953" s="14"/>
    </row>
    <row r="954" spans="1:6" s="4" customFormat="1" ht="12.75" hidden="1" x14ac:dyDescent="0.25">
      <c r="A954" s="6" t="s">
        <v>73</v>
      </c>
      <c r="B954" s="8" t="s">
        <v>25</v>
      </c>
      <c r="C954" s="7" t="s">
        <v>1048</v>
      </c>
      <c r="D954" s="12"/>
      <c r="E954" s="15"/>
      <c r="F954" s="14"/>
    </row>
    <row r="955" spans="1:6" s="4" customFormat="1" ht="12.75" hidden="1" x14ac:dyDescent="0.25">
      <c r="A955" s="6" t="s">
        <v>73</v>
      </c>
      <c r="B955" s="8" t="s">
        <v>25</v>
      </c>
      <c r="C955" s="7" t="s">
        <v>1049</v>
      </c>
      <c r="D955" s="12"/>
      <c r="E955" s="15"/>
      <c r="F955" s="14"/>
    </row>
    <row r="956" spans="1:6" s="4" customFormat="1" ht="12.75" hidden="1" x14ac:dyDescent="0.25">
      <c r="A956" s="6" t="s">
        <v>73</v>
      </c>
      <c r="B956" s="8" t="s">
        <v>25</v>
      </c>
      <c r="C956" s="7" t="s">
        <v>1050</v>
      </c>
      <c r="D956" s="12"/>
      <c r="E956" s="15"/>
      <c r="F956" s="14"/>
    </row>
    <row r="957" spans="1:6" s="4" customFormat="1" ht="12.75" hidden="1" x14ac:dyDescent="0.25">
      <c r="A957" s="6" t="s">
        <v>73</v>
      </c>
      <c r="B957" s="8" t="s">
        <v>25</v>
      </c>
      <c r="C957" s="7" t="s">
        <v>1051</v>
      </c>
      <c r="D957" s="12"/>
      <c r="E957" s="15"/>
      <c r="F957" s="14"/>
    </row>
    <row r="958" spans="1:6" s="4" customFormat="1" ht="12.75" hidden="1" x14ac:dyDescent="0.25">
      <c r="A958" s="6" t="s">
        <v>73</v>
      </c>
      <c r="B958" s="8" t="s">
        <v>25</v>
      </c>
      <c r="C958" s="7" t="s">
        <v>1052</v>
      </c>
      <c r="D958" s="12"/>
      <c r="E958" s="15"/>
      <c r="F958" s="14"/>
    </row>
    <row r="959" spans="1:6" s="4" customFormat="1" ht="12.75" hidden="1" x14ac:dyDescent="0.25">
      <c r="A959" s="6" t="s">
        <v>73</v>
      </c>
      <c r="B959" s="8" t="s">
        <v>25</v>
      </c>
      <c r="C959" s="7" t="s">
        <v>1053</v>
      </c>
      <c r="D959" s="12"/>
      <c r="E959" s="15"/>
      <c r="F959" s="14"/>
    </row>
    <row r="960" spans="1:6" s="4" customFormat="1" ht="12.75" hidden="1" x14ac:dyDescent="0.25">
      <c r="A960" s="6" t="s">
        <v>73</v>
      </c>
      <c r="B960" s="8" t="s">
        <v>25</v>
      </c>
      <c r="C960" s="7" t="s">
        <v>1054</v>
      </c>
      <c r="D960" s="12"/>
      <c r="E960" s="15"/>
      <c r="F960" s="14"/>
    </row>
    <row r="961" spans="1:6" s="4" customFormat="1" ht="12.75" hidden="1" x14ac:dyDescent="0.25">
      <c r="A961" s="6" t="s">
        <v>73</v>
      </c>
      <c r="B961" s="8" t="s">
        <v>25</v>
      </c>
      <c r="C961" s="7" t="s">
        <v>1055</v>
      </c>
      <c r="D961" s="12"/>
      <c r="E961" s="15"/>
      <c r="F961" s="14"/>
    </row>
    <row r="962" spans="1:6" s="4" customFormat="1" ht="12.75" hidden="1" x14ac:dyDescent="0.25">
      <c r="A962" s="6" t="s">
        <v>73</v>
      </c>
      <c r="B962" s="8" t="s">
        <v>25</v>
      </c>
      <c r="C962" s="7" t="s">
        <v>1056</v>
      </c>
      <c r="D962" s="12"/>
      <c r="E962" s="15"/>
      <c r="F962" s="14"/>
    </row>
    <row r="963" spans="1:6" s="4" customFormat="1" ht="12.75" hidden="1" x14ac:dyDescent="0.25">
      <c r="A963" s="6" t="s">
        <v>73</v>
      </c>
      <c r="B963" s="8" t="s">
        <v>25</v>
      </c>
      <c r="C963" s="7" t="s">
        <v>1057</v>
      </c>
      <c r="D963" s="12"/>
      <c r="E963" s="15"/>
      <c r="F963" s="14"/>
    </row>
    <row r="964" spans="1:6" s="4" customFormat="1" ht="12.75" hidden="1" x14ac:dyDescent="0.25">
      <c r="A964" s="6" t="s">
        <v>73</v>
      </c>
      <c r="B964" s="8" t="s">
        <v>25</v>
      </c>
      <c r="C964" s="7" t="s">
        <v>1058</v>
      </c>
      <c r="D964" s="12"/>
      <c r="E964" s="15"/>
      <c r="F964" s="14"/>
    </row>
    <row r="965" spans="1:6" s="4" customFormat="1" ht="12.75" hidden="1" x14ac:dyDescent="0.25">
      <c r="A965" s="6" t="s">
        <v>73</v>
      </c>
      <c r="B965" s="8" t="s">
        <v>25</v>
      </c>
      <c r="C965" s="7" t="s">
        <v>1059</v>
      </c>
      <c r="D965" s="12"/>
      <c r="E965" s="15"/>
      <c r="F965" s="14"/>
    </row>
    <row r="966" spans="1:6" s="4" customFormat="1" ht="12.75" hidden="1" x14ac:dyDescent="0.25">
      <c r="A966" s="6" t="s">
        <v>73</v>
      </c>
      <c r="B966" s="8" t="s">
        <v>25</v>
      </c>
      <c r="C966" s="7" t="s">
        <v>1060</v>
      </c>
      <c r="D966" s="12"/>
      <c r="E966" s="15"/>
      <c r="F966" s="14"/>
    </row>
    <row r="967" spans="1:6" s="4" customFormat="1" ht="12.75" hidden="1" x14ac:dyDescent="0.25">
      <c r="A967" s="6" t="s">
        <v>73</v>
      </c>
      <c r="B967" s="8" t="s">
        <v>25</v>
      </c>
      <c r="C967" s="7" t="s">
        <v>1061</v>
      </c>
      <c r="D967" s="12"/>
      <c r="E967" s="15"/>
      <c r="F967" s="14"/>
    </row>
    <row r="968" spans="1:6" s="4" customFormat="1" ht="12.75" hidden="1" x14ac:dyDescent="0.25">
      <c r="A968" s="6" t="s">
        <v>73</v>
      </c>
      <c r="B968" s="8" t="s">
        <v>25</v>
      </c>
      <c r="C968" s="7" t="s">
        <v>1062</v>
      </c>
      <c r="D968" s="12"/>
      <c r="E968" s="15"/>
      <c r="F968" s="14"/>
    </row>
    <row r="969" spans="1:6" s="4" customFormat="1" ht="12.75" hidden="1" x14ac:dyDescent="0.25">
      <c r="A969" s="6" t="s">
        <v>73</v>
      </c>
      <c r="B969" s="8" t="s">
        <v>25</v>
      </c>
      <c r="C969" s="7" t="s">
        <v>1063</v>
      </c>
      <c r="D969" s="12"/>
      <c r="E969" s="15"/>
      <c r="F969" s="14"/>
    </row>
    <row r="970" spans="1:6" s="4" customFormat="1" ht="12.75" hidden="1" x14ac:dyDescent="0.25">
      <c r="A970" s="6" t="s">
        <v>73</v>
      </c>
      <c r="B970" s="8" t="s">
        <v>25</v>
      </c>
      <c r="C970" s="7" t="s">
        <v>1064</v>
      </c>
      <c r="D970" s="12"/>
      <c r="E970" s="15"/>
      <c r="F970" s="14"/>
    </row>
    <row r="971" spans="1:6" s="4" customFormat="1" ht="12.75" hidden="1" x14ac:dyDescent="0.25">
      <c r="A971" s="6" t="s">
        <v>73</v>
      </c>
      <c r="B971" s="8" t="s">
        <v>25</v>
      </c>
      <c r="C971" s="7" t="s">
        <v>1065</v>
      </c>
      <c r="D971" s="12"/>
      <c r="E971" s="15"/>
      <c r="F971" s="14"/>
    </row>
    <row r="972" spans="1:6" s="4" customFormat="1" ht="12.75" hidden="1" x14ac:dyDescent="0.25">
      <c r="A972" s="6" t="s">
        <v>73</v>
      </c>
      <c r="B972" s="8" t="s">
        <v>64</v>
      </c>
      <c r="C972" s="7" t="s">
        <v>1066</v>
      </c>
      <c r="D972" s="12"/>
      <c r="E972" s="15"/>
      <c r="F972" s="14"/>
    </row>
    <row r="973" spans="1:6" s="4" customFormat="1" ht="12.75" hidden="1" x14ac:dyDescent="0.25">
      <c r="A973" s="6" t="s">
        <v>73</v>
      </c>
      <c r="B973" s="8" t="s">
        <v>64</v>
      </c>
      <c r="C973" s="7" t="s">
        <v>1067</v>
      </c>
      <c r="D973" s="12"/>
      <c r="E973" s="15"/>
      <c r="F973" s="14"/>
    </row>
    <row r="974" spans="1:6" s="4" customFormat="1" ht="12.75" hidden="1" x14ac:dyDescent="0.25">
      <c r="A974" s="6" t="s">
        <v>73</v>
      </c>
      <c r="B974" s="8" t="s">
        <v>64</v>
      </c>
      <c r="C974" s="7" t="s">
        <v>1068</v>
      </c>
      <c r="D974" s="12"/>
      <c r="E974" s="15"/>
      <c r="F974" s="14"/>
    </row>
    <row r="975" spans="1:6" s="4" customFormat="1" ht="12.75" hidden="1" x14ac:dyDescent="0.25">
      <c r="A975" s="6" t="s">
        <v>73</v>
      </c>
      <c r="B975" s="8" t="s">
        <v>64</v>
      </c>
      <c r="C975" s="7" t="s">
        <v>1069</v>
      </c>
      <c r="D975" s="12"/>
      <c r="E975" s="15"/>
      <c r="F975" s="14"/>
    </row>
    <row r="976" spans="1:6" s="4" customFormat="1" ht="12.75" hidden="1" x14ac:dyDescent="0.25">
      <c r="A976" s="6" t="s">
        <v>73</v>
      </c>
      <c r="B976" s="8" t="s">
        <v>65</v>
      </c>
      <c r="C976" s="7" t="s">
        <v>1070</v>
      </c>
      <c r="D976" s="12"/>
      <c r="E976" s="15"/>
      <c r="F976" s="14"/>
    </row>
    <row r="977" spans="1:6" s="4" customFormat="1" ht="12.75" hidden="1" x14ac:dyDescent="0.25">
      <c r="A977" s="6" t="s">
        <v>73</v>
      </c>
      <c r="B977" s="8" t="s">
        <v>65</v>
      </c>
      <c r="C977" s="7" t="s">
        <v>1071</v>
      </c>
      <c r="D977" s="12"/>
      <c r="E977" s="15"/>
      <c r="F977" s="14"/>
    </row>
    <row r="978" spans="1:6" s="4" customFormat="1" ht="12.75" hidden="1" x14ac:dyDescent="0.25">
      <c r="A978" s="6" t="s">
        <v>73</v>
      </c>
      <c r="B978" s="8" t="s">
        <v>26</v>
      </c>
      <c r="C978" s="7" t="s">
        <v>1072</v>
      </c>
      <c r="D978" s="12"/>
      <c r="E978" s="15"/>
      <c r="F978" s="14"/>
    </row>
    <row r="979" spans="1:6" s="4" customFormat="1" ht="12.75" hidden="1" x14ac:dyDescent="0.25">
      <c r="A979" s="6" t="s">
        <v>73</v>
      </c>
      <c r="B979" s="8" t="s">
        <v>27</v>
      </c>
      <c r="C979" s="7" t="s">
        <v>1073</v>
      </c>
      <c r="D979" s="12"/>
      <c r="E979" s="15"/>
      <c r="F979" s="14"/>
    </row>
    <row r="980" spans="1:6" s="4" customFormat="1" ht="12.75" hidden="1" x14ac:dyDescent="0.25">
      <c r="A980" s="6" t="s">
        <v>73</v>
      </c>
      <c r="B980" s="8" t="s">
        <v>28</v>
      </c>
      <c r="C980" s="7" t="s">
        <v>1074</v>
      </c>
      <c r="D980" s="12"/>
      <c r="E980" s="15"/>
      <c r="F980" s="14"/>
    </row>
    <row r="981" spans="1:6" s="4" customFormat="1" ht="12.75" hidden="1" x14ac:dyDescent="0.25">
      <c r="A981" s="6" t="s">
        <v>73</v>
      </c>
      <c r="B981" s="8" t="s">
        <v>28</v>
      </c>
      <c r="C981" s="7" t="s">
        <v>1075</v>
      </c>
      <c r="D981" s="12"/>
      <c r="E981" s="15"/>
      <c r="F981" s="14"/>
    </row>
    <row r="982" spans="1:6" s="4" customFormat="1" ht="12.75" hidden="1" x14ac:dyDescent="0.25">
      <c r="A982" s="6" t="s">
        <v>73</v>
      </c>
      <c r="B982" s="8" t="s">
        <v>28</v>
      </c>
      <c r="C982" s="7" t="s">
        <v>1076</v>
      </c>
      <c r="D982" s="12"/>
      <c r="E982" s="15"/>
      <c r="F982" s="14"/>
    </row>
    <row r="983" spans="1:6" s="4" customFormat="1" ht="12.75" hidden="1" x14ac:dyDescent="0.25">
      <c r="A983" s="6" t="s">
        <v>73</v>
      </c>
      <c r="B983" s="8" t="s">
        <v>28</v>
      </c>
      <c r="C983" s="7" t="s">
        <v>1077</v>
      </c>
      <c r="D983" s="12"/>
      <c r="E983" s="15"/>
      <c r="F983" s="14"/>
    </row>
    <row r="984" spans="1:6" s="4" customFormat="1" ht="12.75" hidden="1" x14ac:dyDescent="0.25">
      <c r="A984" s="6" t="s">
        <v>73</v>
      </c>
      <c r="B984" s="8" t="s">
        <v>28</v>
      </c>
      <c r="C984" s="7" t="s">
        <v>1078</v>
      </c>
      <c r="D984" s="12"/>
      <c r="E984" s="15"/>
      <c r="F984" s="14"/>
    </row>
    <row r="985" spans="1:6" s="4" customFormat="1" ht="12.75" hidden="1" x14ac:dyDescent="0.25">
      <c r="A985" s="6" t="s">
        <v>73</v>
      </c>
      <c r="B985" s="8" t="s">
        <v>28</v>
      </c>
      <c r="C985" s="7" t="s">
        <v>1079</v>
      </c>
      <c r="D985" s="12"/>
      <c r="E985" s="15"/>
      <c r="F985" s="14"/>
    </row>
    <row r="986" spans="1:6" s="4" customFormat="1" ht="12.75" hidden="1" x14ac:dyDescent="0.25">
      <c r="A986" s="6" t="s">
        <v>73</v>
      </c>
      <c r="B986" s="8" t="s">
        <v>28</v>
      </c>
      <c r="C986" s="7" t="s">
        <v>1080</v>
      </c>
      <c r="D986" s="12"/>
      <c r="E986" s="15"/>
      <c r="F986" s="14"/>
    </row>
    <row r="987" spans="1:6" s="4" customFormat="1" ht="12.75" hidden="1" x14ac:dyDescent="0.25">
      <c r="A987" s="6" t="s">
        <v>73</v>
      </c>
      <c r="B987" s="8" t="s">
        <v>28</v>
      </c>
      <c r="C987" s="7" t="s">
        <v>1081</v>
      </c>
      <c r="D987" s="12"/>
      <c r="E987" s="15"/>
      <c r="F987" s="14"/>
    </row>
    <row r="988" spans="1:6" s="4" customFormat="1" ht="12.75" hidden="1" x14ac:dyDescent="0.25">
      <c r="A988" s="6" t="s">
        <v>73</v>
      </c>
      <c r="B988" s="8" t="s">
        <v>28</v>
      </c>
      <c r="C988" s="7" t="s">
        <v>1082</v>
      </c>
      <c r="D988" s="12"/>
      <c r="E988" s="15"/>
      <c r="F988" s="14"/>
    </row>
    <row r="989" spans="1:6" s="4" customFormat="1" ht="12.75" hidden="1" x14ac:dyDescent="0.25">
      <c r="A989" s="6" t="s">
        <v>73</v>
      </c>
      <c r="B989" s="8" t="s">
        <v>28</v>
      </c>
      <c r="C989" s="7" t="s">
        <v>1083</v>
      </c>
      <c r="D989" s="12"/>
      <c r="E989" s="15"/>
      <c r="F989" s="14"/>
    </row>
    <row r="990" spans="1:6" s="4" customFormat="1" ht="12.75" hidden="1" x14ac:dyDescent="0.25">
      <c r="A990" s="6" t="s">
        <v>73</v>
      </c>
      <c r="B990" s="8" t="s">
        <v>28</v>
      </c>
      <c r="C990" s="7" t="s">
        <v>1084</v>
      </c>
      <c r="D990" s="12"/>
      <c r="E990" s="15"/>
      <c r="F990" s="14"/>
    </row>
    <row r="991" spans="1:6" s="4" customFormat="1" ht="12.75" hidden="1" x14ac:dyDescent="0.25">
      <c r="A991" s="6" t="s">
        <v>73</v>
      </c>
      <c r="B991" s="8" t="s">
        <v>28</v>
      </c>
      <c r="C991" s="7" t="s">
        <v>1085</v>
      </c>
      <c r="D991" s="12"/>
      <c r="E991" s="15"/>
      <c r="F991" s="14"/>
    </row>
    <row r="992" spans="1:6" s="4" customFormat="1" ht="12.75" hidden="1" x14ac:dyDescent="0.25">
      <c r="A992" s="6" t="s">
        <v>73</v>
      </c>
      <c r="B992" s="8" t="s">
        <v>28</v>
      </c>
      <c r="C992" s="7" t="s">
        <v>1086</v>
      </c>
      <c r="D992" s="12"/>
      <c r="E992" s="15"/>
      <c r="F992" s="14"/>
    </row>
    <row r="993" spans="1:6" s="4" customFormat="1" ht="12.75" hidden="1" x14ac:dyDescent="0.25">
      <c r="A993" s="6" t="s">
        <v>73</v>
      </c>
      <c r="B993" s="8" t="s">
        <v>28</v>
      </c>
      <c r="C993" s="7" t="s">
        <v>1087</v>
      </c>
      <c r="D993" s="12"/>
      <c r="E993" s="15"/>
      <c r="F993" s="14"/>
    </row>
    <row r="994" spans="1:6" s="4" customFormat="1" ht="12.75" hidden="1" x14ac:dyDescent="0.25">
      <c r="A994" s="6" t="s">
        <v>73</v>
      </c>
      <c r="B994" s="8" t="s">
        <v>28</v>
      </c>
      <c r="C994" s="7" t="s">
        <v>1088</v>
      </c>
      <c r="D994" s="12"/>
      <c r="E994" s="15"/>
      <c r="F994" s="14"/>
    </row>
    <row r="995" spans="1:6" s="4" customFormat="1" ht="12.75" hidden="1" x14ac:dyDescent="0.25">
      <c r="A995" s="6" t="s">
        <v>73</v>
      </c>
      <c r="B995" s="8" t="s">
        <v>28</v>
      </c>
      <c r="C995" s="7" t="s">
        <v>1089</v>
      </c>
      <c r="D995" s="12"/>
      <c r="E995" s="15"/>
      <c r="F995" s="14"/>
    </row>
    <row r="996" spans="1:6" s="4" customFormat="1" ht="12.75" hidden="1" x14ac:dyDescent="0.25">
      <c r="A996" s="6" t="s">
        <v>73</v>
      </c>
      <c r="B996" s="8" t="s">
        <v>28</v>
      </c>
      <c r="C996" s="7" t="s">
        <v>1090</v>
      </c>
      <c r="D996" s="12"/>
      <c r="E996" s="15"/>
      <c r="F996" s="14"/>
    </row>
    <row r="997" spans="1:6" s="4" customFormat="1" ht="12.75" hidden="1" x14ac:dyDescent="0.25">
      <c r="A997" s="6" t="s">
        <v>73</v>
      </c>
      <c r="B997" s="8" t="s">
        <v>28</v>
      </c>
      <c r="C997" s="7" t="s">
        <v>1091</v>
      </c>
      <c r="D997" s="12"/>
      <c r="E997" s="15"/>
      <c r="F997" s="14"/>
    </row>
    <row r="998" spans="1:6" s="4" customFormat="1" ht="12.75" hidden="1" x14ac:dyDescent="0.25">
      <c r="A998" s="6" t="s">
        <v>73</v>
      </c>
      <c r="B998" s="8" t="s">
        <v>28</v>
      </c>
      <c r="C998" s="7" t="s">
        <v>1092</v>
      </c>
      <c r="D998" s="12"/>
      <c r="E998" s="15"/>
      <c r="F998" s="14"/>
    </row>
    <row r="999" spans="1:6" s="4" customFormat="1" ht="12.75" hidden="1" x14ac:dyDescent="0.25">
      <c r="A999" s="6" t="s">
        <v>73</v>
      </c>
      <c r="B999" s="8" t="s">
        <v>28</v>
      </c>
      <c r="C999" s="7" t="s">
        <v>1093</v>
      </c>
      <c r="D999" s="12"/>
      <c r="E999" s="15"/>
      <c r="F999" s="14"/>
    </row>
    <row r="1000" spans="1:6" s="4" customFormat="1" ht="12.75" hidden="1" x14ac:dyDescent="0.25">
      <c r="A1000" s="6" t="s">
        <v>73</v>
      </c>
      <c r="B1000" s="8" t="s">
        <v>28</v>
      </c>
      <c r="C1000" s="7" t="s">
        <v>1094</v>
      </c>
      <c r="D1000" s="12"/>
      <c r="E1000" s="15"/>
      <c r="F1000" s="14"/>
    </row>
    <row r="1001" spans="1:6" s="4" customFormat="1" ht="12.75" hidden="1" x14ac:dyDescent="0.25">
      <c r="A1001" s="6" t="s">
        <v>73</v>
      </c>
      <c r="B1001" s="8" t="s">
        <v>28</v>
      </c>
      <c r="C1001" s="7" t="s">
        <v>1095</v>
      </c>
      <c r="D1001" s="12"/>
      <c r="E1001" s="15"/>
      <c r="F1001" s="14"/>
    </row>
    <row r="1002" spans="1:6" s="4" customFormat="1" ht="12.75" hidden="1" x14ac:dyDescent="0.25">
      <c r="A1002" s="6" t="s">
        <v>73</v>
      </c>
      <c r="B1002" s="8" t="s">
        <v>28</v>
      </c>
      <c r="C1002" s="7" t="s">
        <v>1096</v>
      </c>
      <c r="D1002" s="12"/>
      <c r="E1002" s="15"/>
      <c r="F1002" s="14"/>
    </row>
    <row r="1003" spans="1:6" s="4" customFormat="1" ht="12.75" hidden="1" x14ac:dyDescent="0.25">
      <c r="A1003" s="6" t="s">
        <v>73</v>
      </c>
      <c r="B1003" s="8" t="s">
        <v>28</v>
      </c>
      <c r="C1003" s="7" t="s">
        <v>1097</v>
      </c>
      <c r="D1003" s="12"/>
      <c r="E1003" s="15"/>
      <c r="F1003" s="14"/>
    </row>
    <row r="1004" spans="1:6" s="4" customFormat="1" ht="12.75" hidden="1" x14ac:dyDescent="0.25">
      <c r="A1004" s="6" t="s">
        <v>73</v>
      </c>
      <c r="B1004" s="8" t="s">
        <v>28</v>
      </c>
      <c r="C1004" s="7" t="s">
        <v>1098</v>
      </c>
      <c r="D1004" s="12"/>
      <c r="E1004" s="15"/>
      <c r="F1004" s="14"/>
    </row>
    <row r="1005" spans="1:6" s="4" customFormat="1" ht="12.75" hidden="1" x14ac:dyDescent="0.25">
      <c r="A1005" s="6" t="s">
        <v>73</v>
      </c>
      <c r="B1005" s="8" t="s">
        <v>28</v>
      </c>
      <c r="C1005" s="7" t="s">
        <v>1099</v>
      </c>
      <c r="D1005" s="12"/>
      <c r="E1005" s="15"/>
      <c r="F1005" s="14"/>
    </row>
    <row r="1006" spans="1:6" s="4" customFormat="1" ht="12.75" hidden="1" x14ac:dyDescent="0.25">
      <c r="A1006" s="6" t="s">
        <v>73</v>
      </c>
      <c r="B1006" s="8" t="s">
        <v>28</v>
      </c>
      <c r="C1006" s="7" t="s">
        <v>1100</v>
      </c>
      <c r="D1006" s="12"/>
      <c r="E1006" s="15"/>
      <c r="F1006" s="14"/>
    </row>
    <row r="1007" spans="1:6" s="4" customFormat="1" ht="12.75" hidden="1" x14ac:dyDescent="0.25">
      <c r="A1007" s="6" t="s">
        <v>73</v>
      </c>
      <c r="B1007" s="8" t="s">
        <v>29</v>
      </c>
      <c r="C1007" s="7" t="s">
        <v>1101</v>
      </c>
      <c r="D1007" s="12"/>
      <c r="E1007" s="15"/>
      <c r="F1007" s="14"/>
    </row>
    <row r="1008" spans="1:6" s="4" customFormat="1" ht="12.75" hidden="1" x14ac:dyDescent="0.25">
      <c r="A1008" s="6" t="s">
        <v>73</v>
      </c>
      <c r="B1008" s="8" t="s">
        <v>29</v>
      </c>
      <c r="C1008" s="7" t="s">
        <v>1102</v>
      </c>
      <c r="D1008" s="12"/>
      <c r="E1008" s="15"/>
      <c r="F1008" s="14"/>
    </row>
    <row r="1009" spans="1:6" s="4" customFormat="1" ht="12.75" hidden="1" x14ac:dyDescent="0.25">
      <c r="A1009" s="6" t="s">
        <v>73</v>
      </c>
      <c r="B1009" s="8" t="s">
        <v>29</v>
      </c>
      <c r="C1009" s="7" t="s">
        <v>1103</v>
      </c>
      <c r="D1009" s="12"/>
      <c r="E1009" s="15"/>
      <c r="F1009" s="14"/>
    </row>
    <row r="1010" spans="1:6" s="4" customFormat="1" ht="12.75" hidden="1" x14ac:dyDescent="0.25">
      <c r="A1010" s="6" t="s">
        <v>73</v>
      </c>
      <c r="B1010" s="8" t="s">
        <v>29</v>
      </c>
      <c r="C1010" s="7" t="s">
        <v>1104</v>
      </c>
      <c r="D1010" s="12"/>
      <c r="E1010" s="15"/>
      <c r="F1010" s="14"/>
    </row>
    <row r="1011" spans="1:6" s="4" customFormat="1" ht="12.75" hidden="1" x14ac:dyDescent="0.25">
      <c r="A1011" s="6" t="s">
        <v>73</v>
      </c>
      <c r="B1011" s="8" t="s">
        <v>30</v>
      </c>
      <c r="C1011" s="7" t="s">
        <v>1105</v>
      </c>
      <c r="D1011" s="12"/>
      <c r="E1011" s="15"/>
      <c r="F1011" s="14"/>
    </row>
    <row r="1012" spans="1:6" s="4" customFormat="1" ht="12.75" hidden="1" x14ac:dyDescent="0.25">
      <c r="A1012" s="6" t="s">
        <v>73</v>
      </c>
      <c r="B1012" s="8" t="s">
        <v>31</v>
      </c>
      <c r="C1012" s="7" t="s">
        <v>1106</v>
      </c>
      <c r="D1012" s="12"/>
      <c r="E1012" s="15"/>
      <c r="F1012" s="14"/>
    </row>
    <row r="1013" spans="1:6" s="4" customFormat="1" ht="12.75" hidden="1" x14ac:dyDescent="0.25">
      <c r="A1013" s="6" t="s">
        <v>73</v>
      </c>
      <c r="B1013" s="8" t="s">
        <v>32</v>
      </c>
      <c r="C1013" s="7" t="s">
        <v>1107</v>
      </c>
      <c r="D1013" s="12"/>
      <c r="E1013" s="15"/>
      <c r="F1013" s="14"/>
    </row>
    <row r="1014" spans="1:6" s="4" customFormat="1" ht="12.75" hidden="1" x14ac:dyDescent="0.25">
      <c r="A1014" s="6" t="s">
        <v>73</v>
      </c>
      <c r="B1014" s="8" t="s">
        <v>33</v>
      </c>
      <c r="C1014" s="7" t="s">
        <v>1108</v>
      </c>
      <c r="D1014" s="12"/>
      <c r="E1014" s="15"/>
      <c r="F1014" s="14"/>
    </row>
    <row r="1015" spans="1:6" s="4" customFormat="1" ht="12.75" hidden="1" x14ac:dyDescent="0.25">
      <c r="A1015" s="6" t="s">
        <v>73</v>
      </c>
      <c r="B1015" s="8" t="s">
        <v>34</v>
      </c>
      <c r="C1015" s="7" t="s">
        <v>1109</v>
      </c>
      <c r="D1015" s="12"/>
      <c r="E1015" s="15"/>
      <c r="F1015" s="14"/>
    </row>
    <row r="1016" spans="1:6" s="4" customFormat="1" ht="12.75" hidden="1" x14ac:dyDescent="0.25">
      <c r="A1016" s="6" t="s">
        <v>73</v>
      </c>
      <c r="B1016" s="8" t="s">
        <v>35</v>
      </c>
      <c r="C1016" s="7" t="s">
        <v>1110</v>
      </c>
      <c r="D1016" s="12"/>
      <c r="E1016" s="15"/>
      <c r="F1016" s="14"/>
    </row>
    <row r="1017" spans="1:6" s="4" customFormat="1" ht="12.75" hidden="1" x14ac:dyDescent="0.25">
      <c r="A1017" s="6" t="s">
        <v>73</v>
      </c>
      <c r="B1017" s="8" t="s">
        <v>35</v>
      </c>
      <c r="C1017" s="7" t="s">
        <v>1111</v>
      </c>
      <c r="D1017" s="12"/>
      <c r="E1017" s="15"/>
      <c r="F1017" s="14"/>
    </row>
    <row r="1018" spans="1:6" s="4" customFormat="1" ht="12.75" hidden="1" x14ac:dyDescent="0.25">
      <c r="A1018" s="6" t="s">
        <v>73</v>
      </c>
      <c r="B1018" s="8" t="s">
        <v>35</v>
      </c>
      <c r="C1018" s="7" t="s">
        <v>1112</v>
      </c>
      <c r="D1018" s="12"/>
      <c r="E1018" s="15"/>
      <c r="F1018" s="14"/>
    </row>
    <row r="1019" spans="1:6" s="4" customFormat="1" ht="12.75" hidden="1" x14ac:dyDescent="0.25">
      <c r="A1019" s="6" t="s">
        <v>73</v>
      </c>
      <c r="B1019" s="8" t="s">
        <v>35</v>
      </c>
      <c r="C1019" s="7" t="s">
        <v>1113</v>
      </c>
      <c r="D1019" s="12"/>
      <c r="E1019" s="15"/>
      <c r="F1019" s="14"/>
    </row>
    <row r="1020" spans="1:6" s="4" customFormat="1" ht="12.75" hidden="1" x14ac:dyDescent="0.25">
      <c r="A1020" s="6" t="s">
        <v>73</v>
      </c>
      <c r="B1020" s="8" t="s">
        <v>36</v>
      </c>
      <c r="C1020" s="7" t="s">
        <v>1114</v>
      </c>
      <c r="D1020" s="12"/>
      <c r="E1020" s="15"/>
      <c r="F1020" s="14"/>
    </row>
    <row r="1021" spans="1:6" s="4" customFormat="1" ht="12.75" hidden="1" x14ac:dyDescent="0.25">
      <c r="A1021" s="6" t="s">
        <v>73</v>
      </c>
      <c r="B1021" s="8" t="s">
        <v>36</v>
      </c>
      <c r="C1021" s="7" t="s">
        <v>1115</v>
      </c>
      <c r="D1021" s="12"/>
      <c r="E1021" s="15"/>
      <c r="F1021" s="14"/>
    </row>
    <row r="1022" spans="1:6" s="4" customFormat="1" ht="12.75" hidden="1" x14ac:dyDescent="0.25">
      <c r="A1022" s="6" t="s">
        <v>73</v>
      </c>
      <c r="B1022" s="8" t="s">
        <v>37</v>
      </c>
      <c r="C1022" s="7" t="s">
        <v>1116</v>
      </c>
      <c r="D1022" s="12"/>
      <c r="E1022" s="15"/>
      <c r="F1022" s="14"/>
    </row>
    <row r="1023" spans="1:6" s="4" customFormat="1" ht="12.75" hidden="1" x14ac:dyDescent="0.25">
      <c r="A1023" s="6" t="s">
        <v>73</v>
      </c>
      <c r="B1023" s="8" t="s">
        <v>37</v>
      </c>
      <c r="C1023" s="7" t="s">
        <v>1117</v>
      </c>
      <c r="D1023" s="12"/>
      <c r="E1023" s="15"/>
      <c r="F1023" s="14"/>
    </row>
    <row r="1024" spans="1:6" s="4" customFormat="1" ht="12.75" hidden="1" x14ac:dyDescent="0.25">
      <c r="A1024" s="6" t="s">
        <v>73</v>
      </c>
      <c r="B1024" s="8" t="s">
        <v>37</v>
      </c>
      <c r="C1024" s="7" t="s">
        <v>1118</v>
      </c>
      <c r="D1024" s="12"/>
      <c r="E1024" s="15"/>
      <c r="F1024" s="14"/>
    </row>
    <row r="1025" spans="1:6" s="4" customFormat="1" ht="12.75" hidden="1" x14ac:dyDescent="0.25">
      <c r="A1025" s="6" t="s">
        <v>73</v>
      </c>
      <c r="B1025" s="8" t="s">
        <v>37</v>
      </c>
      <c r="C1025" s="7" t="s">
        <v>1119</v>
      </c>
      <c r="D1025" s="12"/>
      <c r="E1025" s="15"/>
      <c r="F1025" s="14"/>
    </row>
    <row r="1026" spans="1:6" s="4" customFormat="1" ht="12.75" hidden="1" x14ac:dyDescent="0.25">
      <c r="A1026" s="6" t="s">
        <v>73</v>
      </c>
      <c r="B1026" s="8" t="s">
        <v>37</v>
      </c>
      <c r="C1026" s="7" t="s">
        <v>1120</v>
      </c>
      <c r="D1026" s="12"/>
      <c r="E1026" s="15"/>
      <c r="F1026" s="14"/>
    </row>
    <row r="1027" spans="1:6" s="4" customFormat="1" ht="12.75" hidden="1" x14ac:dyDescent="0.25">
      <c r="A1027" s="6" t="s">
        <v>73</v>
      </c>
      <c r="B1027" s="8" t="s">
        <v>37</v>
      </c>
      <c r="C1027" s="7" t="s">
        <v>1121</v>
      </c>
      <c r="D1027" s="12"/>
      <c r="E1027" s="15"/>
      <c r="F1027" s="14"/>
    </row>
    <row r="1028" spans="1:6" s="4" customFormat="1" ht="12.75" hidden="1" x14ac:dyDescent="0.25">
      <c r="A1028" s="6" t="s">
        <v>73</v>
      </c>
      <c r="B1028" s="8" t="s">
        <v>37</v>
      </c>
      <c r="C1028" s="7" t="s">
        <v>1122</v>
      </c>
      <c r="D1028" s="12"/>
      <c r="E1028" s="15"/>
      <c r="F1028" s="14"/>
    </row>
    <row r="1029" spans="1:6" s="4" customFormat="1" ht="12.75" hidden="1" x14ac:dyDescent="0.25">
      <c r="A1029" s="6" t="s">
        <v>73</v>
      </c>
      <c r="B1029" s="8" t="s">
        <v>37</v>
      </c>
      <c r="C1029" s="7" t="s">
        <v>1123</v>
      </c>
      <c r="D1029" s="12"/>
      <c r="E1029" s="15"/>
      <c r="F1029" s="14"/>
    </row>
    <row r="1030" spans="1:6" s="4" customFormat="1" ht="12.75" hidden="1" x14ac:dyDescent="0.25">
      <c r="A1030" s="6" t="s">
        <v>73</v>
      </c>
      <c r="B1030" s="8" t="s">
        <v>37</v>
      </c>
      <c r="C1030" s="7" t="s">
        <v>1124</v>
      </c>
      <c r="D1030" s="12"/>
      <c r="E1030" s="15"/>
      <c r="F1030" s="14"/>
    </row>
    <row r="1031" spans="1:6" s="4" customFormat="1" ht="12.75" hidden="1" x14ac:dyDescent="0.25">
      <c r="A1031" s="6" t="s">
        <v>73</v>
      </c>
      <c r="B1031" s="8" t="s">
        <v>37</v>
      </c>
      <c r="C1031" s="7" t="s">
        <v>1125</v>
      </c>
      <c r="D1031" s="12"/>
      <c r="E1031" s="15"/>
      <c r="F1031" s="14"/>
    </row>
    <row r="1032" spans="1:6" s="4" customFormat="1" ht="12.75" hidden="1" x14ac:dyDescent="0.25">
      <c r="A1032" s="6" t="s">
        <v>73</v>
      </c>
      <c r="B1032" s="8" t="s">
        <v>37</v>
      </c>
      <c r="C1032" s="7" t="s">
        <v>1126</v>
      </c>
      <c r="D1032" s="12"/>
      <c r="E1032" s="15"/>
      <c r="F1032" s="14"/>
    </row>
    <row r="1033" spans="1:6" s="4" customFormat="1" ht="12.75" hidden="1" x14ac:dyDescent="0.25">
      <c r="A1033" s="6" t="s">
        <v>73</v>
      </c>
      <c r="B1033" s="8" t="s">
        <v>37</v>
      </c>
      <c r="C1033" s="7" t="s">
        <v>1127</v>
      </c>
      <c r="D1033" s="12"/>
      <c r="E1033" s="15"/>
      <c r="F1033" s="14"/>
    </row>
    <row r="1034" spans="1:6" s="4" customFormat="1" ht="12.75" hidden="1" x14ac:dyDescent="0.25">
      <c r="A1034" s="6" t="s">
        <v>73</v>
      </c>
      <c r="B1034" s="8" t="s">
        <v>37</v>
      </c>
      <c r="C1034" s="7" t="s">
        <v>1128</v>
      </c>
      <c r="D1034" s="12"/>
      <c r="E1034" s="15"/>
      <c r="F1034" s="14"/>
    </row>
    <row r="1035" spans="1:6" s="4" customFormat="1" ht="12.75" hidden="1" x14ac:dyDescent="0.25">
      <c r="A1035" s="6" t="s">
        <v>73</v>
      </c>
      <c r="B1035" s="8" t="s">
        <v>37</v>
      </c>
      <c r="C1035" s="7" t="s">
        <v>1129</v>
      </c>
      <c r="D1035" s="12"/>
      <c r="E1035" s="15"/>
      <c r="F1035" s="14"/>
    </row>
    <row r="1036" spans="1:6" s="4" customFormat="1" ht="12.75" hidden="1" x14ac:dyDescent="0.25">
      <c r="A1036" s="6" t="s">
        <v>73</v>
      </c>
      <c r="B1036" s="8" t="s">
        <v>37</v>
      </c>
      <c r="C1036" s="7" t="s">
        <v>1130</v>
      </c>
      <c r="D1036" s="12"/>
      <c r="E1036" s="15"/>
      <c r="F1036" s="14"/>
    </row>
    <row r="1037" spans="1:6" s="4" customFormat="1" ht="12.75" hidden="1" x14ac:dyDescent="0.25">
      <c r="A1037" s="6" t="s">
        <v>73</v>
      </c>
      <c r="B1037" s="8" t="s">
        <v>37</v>
      </c>
      <c r="C1037" s="7" t="s">
        <v>1131</v>
      </c>
      <c r="D1037" s="12"/>
      <c r="E1037" s="15"/>
      <c r="F1037" s="14"/>
    </row>
    <row r="1038" spans="1:6" s="4" customFormat="1" ht="12.75" hidden="1" x14ac:dyDescent="0.25">
      <c r="A1038" s="6" t="s">
        <v>73</v>
      </c>
      <c r="B1038" s="8" t="s">
        <v>37</v>
      </c>
      <c r="C1038" s="7" t="s">
        <v>1132</v>
      </c>
      <c r="D1038" s="12"/>
      <c r="E1038" s="15"/>
      <c r="F1038" s="14"/>
    </row>
    <row r="1039" spans="1:6" s="4" customFormat="1" ht="12.75" hidden="1" x14ac:dyDescent="0.25">
      <c r="A1039" s="6" t="s">
        <v>73</v>
      </c>
      <c r="B1039" s="8" t="s">
        <v>37</v>
      </c>
      <c r="C1039" s="7" t="s">
        <v>1133</v>
      </c>
      <c r="D1039" s="12"/>
      <c r="E1039" s="15"/>
      <c r="F1039" s="14"/>
    </row>
    <row r="1040" spans="1:6" s="4" customFormat="1" ht="12.75" hidden="1" x14ac:dyDescent="0.25">
      <c r="A1040" s="6" t="s">
        <v>73</v>
      </c>
      <c r="B1040" s="8" t="s">
        <v>37</v>
      </c>
      <c r="C1040" s="7" t="s">
        <v>1134</v>
      </c>
      <c r="D1040" s="12"/>
      <c r="E1040" s="15"/>
      <c r="F1040" s="14"/>
    </row>
    <row r="1041" spans="1:6" s="4" customFormat="1" ht="12.75" hidden="1" x14ac:dyDescent="0.25">
      <c r="A1041" s="6" t="s">
        <v>73</v>
      </c>
      <c r="B1041" s="8" t="s">
        <v>37</v>
      </c>
      <c r="C1041" s="7" t="s">
        <v>1135</v>
      </c>
      <c r="D1041" s="12"/>
      <c r="E1041" s="15"/>
      <c r="F1041" s="14"/>
    </row>
    <row r="1042" spans="1:6" s="4" customFormat="1" ht="12.75" hidden="1" x14ac:dyDescent="0.25">
      <c r="A1042" s="6" t="s">
        <v>73</v>
      </c>
      <c r="B1042" s="8" t="s">
        <v>37</v>
      </c>
      <c r="C1042" s="7" t="s">
        <v>1136</v>
      </c>
      <c r="D1042" s="12"/>
      <c r="E1042" s="15"/>
      <c r="F1042" s="14"/>
    </row>
    <row r="1043" spans="1:6" s="4" customFormat="1" ht="12.75" hidden="1" x14ac:dyDescent="0.25">
      <c r="A1043" s="6" t="s">
        <v>73</v>
      </c>
      <c r="B1043" s="8" t="s">
        <v>37</v>
      </c>
      <c r="C1043" s="7" t="s">
        <v>1137</v>
      </c>
      <c r="D1043" s="12"/>
      <c r="E1043" s="15"/>
      <c r="F1043" s="14"/>
    </row>
    <row r="1044" spans="1:6" s="4" customFormat="1" ht="12.75" hidden="1" x14ac:dyDescent="0.25">
      <c r="A1044" s="6" t="s">
        <v>73</v>
      </c>
      <c r="B1044" s="8" t="s">
        <v>37</v>
      </c>
      <c r="C1044" s="7" t="s">
        <v>1138</v>
      </c>
      <c r="D1044" s="12"/>
      <c r="E1044" s="15"/>
      <c r="F1044" s="14"/>
    </row>
    <row r="1045" spans="1:6" s="4" customFormat="1" ht="12.75" hidden="1" x14ac:dyDescent="0.25">
      <c r="A1045" s="6" t="s">
        <v>73</v>
      </c>
      <c r="B1045" s="8" t="s">
        <v>37</v>
      </c>
      <c r="C1045" s="7" t="s">
        <v>1139</v>
      </c>
      <c r="D1045" s="12"/>
      <c r="E1045" s="15"/>
      <c r="F1045" s="14"/>
    </row>
    <row r="1046" spans="1:6" s="4" customFormat="1" ht="12.75" hidden="1" x14ac:dyDescent="0.25">
      <c r="A1046" s="6" t="s">
        <v>73</v>
      </c>
      <c r="B1046" s="8" t="s">
        <v>37</v>
      </c>
      <c r="C1046" s="7" t="s">
        <v>1140</v>
      </c>
      <c r="D1046" s="12"/>
      <c r="E1046" s="15"/>
      <c r="F1046" s="14"/>
    </row>
    <row r="1047" spans="1:6" s="4" customFormat="1" ht="12.75" hidden="1" x14ac:dyDescent="0.25">
      <c r="A1047" s="6" t="s">
        <v>73</v>
      </c>
      <c r="B1047" s="8" t="s">
        <v>37</v>
      </c>
      <c r="C1047" s="7" t="s">
        <v>1141</v>
      </c>
      <c r="D1047" s="12"/>
      <c r="E1047" s="15"/>
      <c r="F1047" s="14"/>
    </row>
    <row r="1048" spans="1:6" s="4" customFormat="1" ht="12.75" hidden="1" x14ac:dyDescent="0.25">
      <c r="A1048" s="6" t="s">
        <v>73</v>
      </c>
      <c r="B1048" s="8" t="s">
        <v>37</v>
      </c>
      <c r="C1048" s="7" t="s">
        <v>1142</v>
      </c>
      <c r="D1048" s="12"/>
      <c r="E1048" s="15"/>
      <c r="F1048" s="14"/>
    </row>
    <row r="1049" spans="1:6" s="4" customFormat="1" ht="12.75" hidden="1" x14ac:dyDescent="0.25">
      <c r="A1049" s="6" t="s">
        <v>73</v>
      </c>
      <c r="B1049" s="8" t="s">
        <v>67</v>
      </c>
      <c r="C1049" s="7" t="s">
        <v>1143</v>
      </c>
      <c r="D1049" s="12"/>
      <c r="E1049" s="15"/>
      <c r="F1049" s="14"/>
    </row>
    <row r="1050" spans="1:6" s="4" customFormat="1" ht="12.75" hidden="1" x14ac:dyDescent="0.25">
      <c r="A1050" s="6" t="s">
        <v>73</v>
      </c>
      <c r="B1050" s="8" t="s">
        <v>38</v>
      </c>
      <c r="C1050" s="7" t="s">
        <v>1144</v>
      </c>
      <c r="D1050" s="12"/>
      <c r="E1050" s="15"/>
      <c r="F1050" s="14"/>
    </row>
    <row r="1051" spans="1:6" s="4" customFormat="1" ht="12.75" hidden="1" x14ac:dyDescent="0.25">
      <c r="A1051" s="6" t="s">
        <v>73</v>
      </c>
      <c r="B1051" s="8" t="s">
        <v>39</v>
      </c>
      <c r="C1051" s="7" t="s">
        <v>1145</v>
      </c>
      <c r="D1051" s="12"/>
      <c r="E1051" s="15"/>
      <c r="F1051" s="14"/>
    </row>
    <row r="1052" spans="1:6" s="4" customFormat="1" ht="12.75" hidden="1" x14ac:dyDescent="0.25">
      <c r="A1052" s="6" t="s">
        <v>73</v>
      </c>
      <c r="B1052" s="8" t="s">
        <v>39</v>
      </c>
      <c r="C1052" s="7" t="s">
        <v>1146</v>
      </c>
      <c r="D1052" s="12"/>
      <c r="E1052" s="15"/>
      <c r="F1052" s="14"/>
    </row>
    <row r="1053" spans="1:6" s="4" customFormat="1" ht="12.75" hidden="1" x14ac:dyDescent="0.25">
      <c r="A1053" s="6" t="s">
        <v>73</v>
      </c>
      <c r="B1053" s="8" t="s">
        <v>39</v>
      </c>
      <c r="C1053" s="7" t="s">
        <v>1147</v>
      </c>
      <c r="D1053" s="12"/>
      <c r="E1053" s="15"/>
      <c r="F1053" s="14"/>
    </row>
    <row r="1054" spans="1:6" s="4" customFormat="1" ht="12.75" hidden="1" x14ac:dyDescent="0.25">
      <c r="A1054" s="6" t="s">
        <v>73</v>
      </c>
      <c r="B1054" s="8" t="s">
        <v>39</v>
      </c>
      <c r="C1054" s="7" t="s">
        <v>1148</v>
      </c>
      <c r="D1054" s="12"/>
      <c r="E1054" s="15"/>
      <c r="F1054" s="14"/>
    </row>
    <row r="1055" spans="1:6" s="4" customFormat="1" ht="12.75" hidden="1" x14ac:dyDescent="0.25">
      <c r="A1055" s="6" t="s">
        <v>73</v>
      </c>
      <c r="B1055" s="8" t="s">
        <v>39</v>
      </c>
      <c r="C1055" s="7" t="s">
        <v>1149</v>
      </c>
      <c r="D1055" s="12"/>
      <c r="E1055" s="15"/>
      <c r="F1055" s="14"/>
    </row>
    <row r="1056" spans="1:6" s="4" customFormat="1" ht="12.75" hidden="1" x14ac:dyDescent="0.25">
      <c r="A1056" s="6" t="s">
        <v>73</v>
      </c>
      <c r="B1056" s="8" t="s">
        <v>39</v>
      </c>
      <c r="C1056" s="7" t="s">
        <v>1150</v>
      </c>
      <c r="D1056" s="12"/>
      <c r="E1056" s="15"/>
      <c r="F1056" s="14"/>
    </row>
    <row r="1057" spans="1:6" s="4" customFormat="1" ht="12.75" hidden="1" x14ac:dyDescent="0.25">
      <c r="A1057" s="6" t="s">
        <v>73</v>
      </c>
      <c r="B1057" s="8" t="s">
        <v>39</v>
      </c>
      <c r="C1057" s="7" t="s">
        <v>1151</v>
      </c>
      <c r="D1057" s="12"/>
      <c r="E1057" s="15"/>
      <c r="F1057" s="14"/>
    </row>
    <row r="1058" spans="1:6" s="4" customFormat="1" ht="12.75" hidden="1" x14ac:dyDescent="0.25">
      <c r="A1058" s="6" t="s">
        <v>73</v>
      </c>
      <c r="B1058" s="8" t="s">
        <v>39</v>
      </c>
      <c r="C1058" s="7" t="s">
        <v>1152</v>
      </c>
      <c r="D1058" s="12"/>
      <c r="E1058" s="15"/>
      <c r="F1058" s="14"/>
    </row>
    <row r="1059" spans="1:6" s="4" customFormat="1" ht="12.75" hidden="1" x14ac:dyDescent="0.25">
      <c r="A1059" s="6" t="s">
        <v>73</v>
      </c>
      <c r="B1059" s="8" t="s">
        <v>39</v>
      </c>
      <c r="C1059" s="7" t="s">
        <v>1153</v>
      </c>
      <c r="D1059" s="12"/>
      <c r="E1059" s="15"/>
      <c r="F1059" s="14"/>
    </row>
    <row r="1060" spans="1:6" s="4" customFormat="1" ht="12.75" hidden="1" x14ac:dyDescent="0.25">
      <c r="A1060" s="6" t="s">
        <v>73</v>
      </c>
      <c r="B1060" s="8" t="s">
        <v>39</v>
      </c>
      <c r="C1060" s="7" t="s">
        <v>1154</v>
      </c>
      <c r="D1060" s="12"/>
      <c r="E1060" s="15"/>
      <c r="F1060" s="14"/>
    </row>
    <row r="1061" spans="1:6" s="4" customFormat="1" ht="12.75" hidden="1" x14ac:dyDescent="0.25">
      <c r="A1061" s="6" t="s">
        <v>73</v>
      </c>
      <c r="B1061" s="8" t="s">
        <v>39</v>
      </c>
      <c r="C1061" s="7" t="s">
        <v>1155</v>
      </c>
      <c r="D1061" s="12"/>
      <c r="E1061" s="15"/>
      <c r="F1061" s="14"/>
    </row>
    <row r="1062" spans="1:6" s="4" customFormat="1" ht="12.75" hidden="1" x14ac:dyDescent="0.25">
      <c r="A1062" s="6" t="s">
        <v>73</v>
      </c>
      <c r="B1062" s="8" t="s">
        <v>39</v>
      </c>
      <c r="C1062" s="7" t="s">
        <v>1156</v>
      </c>
      <c r="D1062" s="12"/>
      <c r="E1062" s="15"/>
      <c r="F1062" s="14"/>
    </row>
    <row r="1063" spans="1:6" s="4" customFormat="1" ht="12.75" hidden="1" x14ac:dyDescent="0.25">
      <c r="A1063" s="6" t="s">
        <v>73</v>
      </c>
      <c r="B1063" s="8" t="s">
        <v>39</v>
      </c>
      <c r="C1063" s="7" t="s">
        <v>1157</v>
      </c>
      <c r="D1063" s="12"/>
      <c r="E1063" s="15"/>
      <c r="F1063" s="14"/>
    </row>
    <row r="1064" spans="1:6" s="4" customFormat="1" ht="12.75" hidden="1" x14ac:dyDescent="0.25">
      <c r="A1064" s="6" t="s">
        <v>73</v>
      </c>
      <c r="B1064" s="8" t="s">
        <v>39</v>
      </c>
      <c r="C1064" s="7" t="s">
        <v>1158</v>
      </c>
      <c r="D1064" s="12"/>
      <c r="E1064" s="15"/>
      <c r="F1064" s="14"/>
    </row>
    <row r="1065" spans="1:6" s="4" customFormat="1" ht="12.75" hidden="1" x14ac:dyDescent="0.25">
      <c r="A1065" s="6" t="s">
        <v>73</v>
      </c>
      <c r="B1065" s="8" t="s">
        <v>39</v>
      </c>
      <c r="C1065" s="7" t="s">
        <v>1159</v>
      </c>
      <c r="D1065" s="12"/>
      <c r="E1065" s="15"/>
      <c r="F1065" s="14"/>
    </row>
    <row r="1066" spans="1:6" s="4" customFormat="1" ht="12.75" hidden="1" x14ac:dyDescent="0.25">
      <c r="A1066" s="6" t="s">
        <v>73</v>
      </c>
      <c r="B1066" s="8" t="s">
        <v>39</v>
      </c>
      <c r="C1066" s="7" t="s">
        <v>1160</v>
      </c>
      <c r="D1066" s="12"/>
      <c r="E1066" s="15"/>
      <c r="F1066" s="14"/>
    </row>
    <row r="1067" spans="1:6" s="4" customFormat="1" ht="12.75" hidden="1" x14ac:dyDescent="0.25">
      <c r="A1067" s="6" t="s">
        <v>73</v>
      </c>
      <c r="B1067" s="8" t="s">
        <v>39</v>
      </c>
      <c r="C1067" s="7" t="s">
        <v>1161</v>
      </c>
      <c r="D1067" s="12"/>
      <c r="E1067" s="15"/>
      <c r="F1067" s="14"/>
    </row>
    <row r="1068" spans="1:6" s="4" customFormat="1" ht="12.75" hidden="1" x14ac:dyDescent="0.25">
      <c r="A1068" s="6" t="s">
        <v>73</v>
      </c>
      <c r="B1068" s="8" t="s">
        <v>39</v>
      </c>
      <c r="C1068" s="7" t="s">
        <v>1162</v>
      </c>
      <c r="D1068" s="12"/>
      <c r="E1068" s="15"/>
      <c r="F1068" s="14"/>
    </row>
    <row r="1069" spans="1:6" s="4" customFormat="1" ht="12.75" hidden="1" x14ac:dyDescent="0.25">
      <c r="A1069" s="6" t="s">
        <v>73</v>
      </c>
      <c r="B1069" s="8" t="s">
        <v>39</v>
      </c>
      <c r="C1069" s="7" t="s">
        <v>1163</v>
      </c>
      <c r="D1069" s="12"/>
      <c r="E1069" s="15"/>
      <c r="F1069" s="14"/>
    </row>
    <row r="1070" spans="1:6" s="4" customFormat="1" ht="12.75" hidden="1" x14ac:dyDescent="0.25">
      <c r="A1070" s="6" t="s">
        <v>73</v>
      </c>
      <c r="B1070" s="8" t="s">
        <v>39</v>
      </c>
      <c r="C1070" s="7" t="s">
        <v>1164</v>
      </c>
      <c r="D1070" s="12"/>
      <c r="E1070" s="15"/>
      <c r="F1070" s="14"/>
    </row>
    <row r="1071" spans="1:6" s="4" customFormat="1" ht="12.75" hidden="1" x14ac:dyDescent="0.25">
      <c r="A1071" s="6" t="s">
        <v>73</v>
      </c>
      <c r="B1071" s="8" t="s">
        <v>39</v>
      </c>
      <c r="C1071" s="7" t="s">
        <v>1165</v>
      </c>
      <c r="D1071" s="12"/>
      <c r="E1071" s="15"/>
      <c r="F1071" s="14"/>
    </row>
    <row r="1072" spans="1:6" s="4" customFormat="1" ht="12.75" hidden="1" x14ac:dyDescent="0.25">
      <c r="A1072" s="6" t="s">
        <v>73</v>
      </c>
      <c r="B1072" s="8" t="s">
        <v>39</v>
      </c>
      <c r="C1072" s="7" t="s">
        <v>1166</v>
      </c>
      <c r="D1072" s="12"/>
      <c r="E1072" s="15"/>
      <c r="F1072" s="14"/>
    </row>
    <row r="1073" spans="1:6" s="4" customFormat="1" ht="12.75" hidden="1" x14ac:dyDescent="0.25">
      <c r="A1073" s="6" t="s">
        <v>73</v>
      </c>
      <c r="B1073" s="8" t="s">
        <v>39</v>
      </c>
      <c r="C1073" s="7" t="s">
        <v>1167</v>
      </c>
      <c r="D1073" s="12"/>
      <c r="E1073" s="15"/>
      <c r="F1073" s="14"/>
    </row>
    <row r="1074" spans="1:6" s="4" customFormat="1" ht="12.75" hidden="1" x14ac:dyDescent="0.25">
      <c r="A1074" s="6" t="s">
        <v>73</v>
      </c>
      <c r="B1074" s="8" t="s">
        <v>39</v>
      </c>
      <c r="C1074" s="7" t="s">
        <v>1168</v>
      </c>
      <c r="D1074" s="12"/>
      <c r="E1074" s="15"/>
      <c r="F1074" s="14"/>
    </row>
    <row r="1075" spans="1:6" s="4" customFormat="1" ht="12.75" hidden="1" x14ac:dyDescent="0.25">
      <c r="A1075" s="6" t="s">
        <v>73</v>
      </c>
      <c r="B1075" s="8" t="s">
        <v>39</v>
      </c>
      <c r="C1075" s="7" t="s">
        <v>1169</v>
      </c>
      <c r="D1075" s="12"/>
      <c r="E1075" s="15"/>
      <c r="F1075" s="14"/>
    </row>
    <row r="1076" spans="1:6" s="4" customFormat="1" ht="12.75" hidden="1" x14ac:dyDescent="0.25">
      <c r="A1076" s="6" t="s">
        <v>73</v>
      </c>
      <c r="B1076" s="8" t="s">
        <v>39</v>
      </c>
      <c r="C1076" s="7" t="s">
        <v>1170</v>
      </c>
      <c r="D1076" s="12"/>
      <c r="E1076" s="15"/>
      <c r="F1076" s="14"/>
    </row>
    <row r="1077" spans="1:6" s="4" customFormat="1" ht="12.75" hidden="1" x14ac:dyDescent="0.25">
      <c r="A1077" s="6" t="s">
        <v>73</v>
      </c>
      <c r="B1077" s="8" t="s">
        <v>39</v>
      </c>
      <c r="C1077" s="7" t="s">
        <v>1171</v>
      </c>
      <c r="D1077" s="12"/>
      <c r="E1077" s="15"/>
      <c r="F1077" s="14"/>
    </row>
    <row r="1078" spans="1:6" s="4" customFormat="1" ht="25.5" hidden="1" x14ac:dyDescent="0.25">
      <c r="A1078" s="6" t="s">
        <v>73</v>
      </c>
      <c r="B1078" s="8" t="s">
        <v>40</v>
      </c>
      <c r="C1078" s="7" t="s">
        <v>1172</v>
      </c>
      <c r="D1078" s="12"/>
      <c r="E1078" s="15"/>
      <c r="F1078" s="14"/>
    </row>
    <row r="1079" spans="1:6" s="4" customFormat="1" ht="25.5" hidden="1" x14ac:dyDescent="0.25">
      <c r="A1079" s="6" t="s">
        <v>73</v>
      </c>
      <c r="B1079" s="8" t="s">
        <v>40</v>
      </c>
      <c r="C1079" s="7" t="s">
        <v>1173</v>
      </c>
      <c r="D1079" s="12"/>
      <c r="E1079" s="15"/>
      <c r="F1079" s="14"/>
    </row>
    <row r="1080" spans="1:6" s="4" customFormat="1" ht="25.5" hidden="1" x14ac:dyDescent="0.25">
      <c r="A1080" s="6" t="s">
        <v>73</v>
      </c>
      <c r="B1080" s="8" t="s">
        <v>41</v>
      </c>
      <c r="C1080" s="7" t="s">
        <v>1174</v>
      </c>
      <c r="D1080" s="12"/>
      <c r="E1080" s="15"/>
      <c r="F1080" s="14"/>
    </row>
    <row r="1081" spans="1:6" s="4" customFormat="1" ht="25.5" hidden="1" x14ac:dyDescent="0.25">
      <c r="A1081" s="6" t="s">
        <v>73</v>
      </c>
      <c r="B1081" s="8" t="s">
        <v>41</v>
      </c>
      <c r="C1081" s="7" t="s">
        <v>1175</v>
      </c>
      <c r="D1081" s="12"/>
      <c r="E1081" s="15"/>
      <c r="F1081" s="14"/>
    </row>
    <row r="1082" spans="1:6" s="4" customFormat="1" ht="25.5" hidden="1" x14ac:dyDescent="0.25">
      <c r="A1082" s="6" t="s">
        <v>73</v>
      </c>
      <c r="B1082" s="8" t="s">
        <v>41</v>
      </c>
      <c r="C1082" s="7" t="s">
        <v>1176</v>
      </c>
      <c r="D1082" s="12"/>
      <c r="E1082" s="15"/>
      <c r="F1082" s="14"/>
    </row>
    <row r="1083" spans="1:6" s="4" customFormat="1" ht="25.5" hidden="1" x14ac:dyDescent="0.25">
      <c r="A1083" s="6" t="s">
        <v>73</v>
      </c>
      <c r="B1083" s="8" t="s">
        <v>41</v>
      </c>
      <c r="C1083" s="7" t="s">
        <v>1177</v>
      </c>
      <c r="D1083" s="12"/>
      <c r="E1083" s="15"/>
      <c r="F1083" s="14"/>
    </row>
    <row r="1084" spans="1:6" s="4" customFormat="1" ht="25.5" hidden="1" x14ac:dyDescent="0.25">
      <c r="A1084" s="6" t="s">
        <v>73</v>
      </c>
      <c r="B1084" s="8" t="s">
        <v>41</v>
      </c>
      <c r="C1084" s="7" t="s">
        <v>1178</v>
      </c>
      <c r="D1084" s="12"/>
      <c r="E1084" s="15"/>
      <c r="F1084" s="14"/>
    </row>
    <row r="1085" spans="1:6" s="4" customFormat="1" ht="25.5" hidden="1" x14ac:dyDescent="0.25">
      <c r="A1085" s="6" t="s">
        <v>73</v>
      </c>
      <c r="B1085" s="8" t="s">
        <v>41</v>
      </c>
      <c r="C1085" s="7" t="s">
        <v>1179</v>
      </c>
      <c r="D1085" s="12"/>
      <c r="E1085" s="15"/>
      <c r="F1085" s="14"/>
    </row>
    <row r="1086" spans="1:6" s="4" customFormat="1" ht="12.75" hidden="1" x14ac:dyDescent="0.25">
      <c r="A1086" s="6" t="s">
        <v>73</v>
      </c>
      <c r="B1086" s="8" t="s">
        <v>42</v>
      </c>
      <c r="C1086" s="7" t="s">
        <v>1180</v>
      </c>
      <c r="D1086" s="12"/>
      <c r="E1086" s="15"/>
      <c r="F1086" s="14"/>
    </row>
    <row r="1087" spans="1:6" s="4" customFormat="1" ht="12.75" hidden="1" x14ac:dyDescent="0.25">
      <c r="A1087" s="6" t="s">
        <v>73</v>
      </c>
      <c r="B1087" s="8" t="s">
        <v>42</v>
      </c>
      <c r="C1087" s="7" t="s">
        <v>1181</v>
      </c>
      <c r="D1087" s="12"/>
      <c r="E1087" s="15"/>
      <c r="F1087" s="14"/>
    </row>
    <row r="1088" spans="1:6" s="4" customFormat="1" ht="12.75" hidden="1" x14ac:dyDescent="0.25">
      <c r="A1088" s="6" t="s">
        <v>73</v>
      </c>
      <c r="B1088" s="8" t="s">
        <v>42</v>
      </c>
      <c r="C1088" s="7" t="s">
        <v>1182</v>
      </c>
      <c r="D1088" s="12"/>
      <c r="E1088" s="15"/>
      <c r="F1088" s="14"/>
    </row>
    <row r="1089" spans="1:6" s="4" customFormat="1" ht="12.75" hidden="1" x14ac:dyDescent="0.25">
      <c r="A1089" s="6" t="s">
        <v>73</v>
      </c>
      <c r="B1089" s="8" t="s">
        <v>42</v>
      </c>
      <c r="C1089" s="7" t="s">
        <v>1183</v>
      </c>
      <c r="D1089" s="12"/>
      <c r="E1089" s="15"/>
      <c r="F1089" s="14"/>
    </row>
    <row r="1090" spans="1:6" s="4" customFormat="1" ht="12.75" hidden="1" x14ac:dyDescent="0.25">
      <c r="A1090" s="6" t="s">
        <v>73</v>
      </c>
      <c r="B1090" s="8" t="s">
        <v>42</v>
      </c>
      <c r="C1090" s="7" t="s">
        <v>1184</v>
      </c>
      <c r="D1090" s="12"/>
      <c r="E1090" s="15"/>
      <c r="F1090" s="14"/>
    </row>
    <row r="1091" spans="1:6" s="4" customFormat="1" ht="12.75" hidden="1" x14ac:dyDescent="0.25">
      <c r="A1091" s="6" t="s">
        <v>73</v>
      </c>
      <c r="B1091" s="8" t="s">
        <v>42</v>
      </c>
      <c r="C1091" s="7" t="s">
        <v>1185</v>
      </c>
      <c r="D1091" s="12"/>
      <c r="E1091" s="15"/>
      <c r="F1091" s="14"/>
    </row>
    <row r="1092" spans="1:6" s="4" customFormat="1" ht="12.75" hidden="1" x14ac:dyDescent="0.25">
      <c r="A1092" s="6" t="s">
        <v>73</v>
      </c>
      <c r="B1092" s="8" t="s">
        <v>42</v>
      </c>
      <c r="C1092" s="7" t="s">
        <v>1186</v>
      </c>
      <c r="D1092" s="12"/>
      <c r="E1092" s="15"/>
      <c r="F1092" s="14"/>
    </row>
    <row r="1093" spans="1:6" s="4" customFormat="1" ht="12.75" hidden="1" x14ac:dyDescent="0.25">
      <c r="A1093" s="6" t="s">
        <v>73</v>
      </c>
      <c r="B1093" s="8" t="s">
        <v>42</v>
      </c>
      <c r="C1093" s="7" t="s">
        <v>1187</v>
      </c>
      <c r="D1093" s="12"/>
      <c r="E1093" s="15"/>
      <c r="F1093" s="14"/>
    </row>
    <row r="1094" spans="1:6" s="4" customFormat="1" ht="12.75" hidden="1" x14ac:dyDescent="0.25">
      <c r="A1094" s="6" t="s">
        <v>73</v>
      </c>
      <c r="B1094" s="8" t="s">
        <v>42</v>
      </c>
      <c r="C1094" s="7" t="s">
        <v>1188</v>
      </c>
      <c r="D1094" s="12"/>
      <c r="E1094" s="15"/>
      <c r="F1094" s="14"/>
    </row>
    <row r="1095" spans="1:6" s="4" customFormat="1" ht="12.75" hidden="1" x14ac:dyDescent="0.25">
      <c r="A1095" s="6" t="s">
        <v>73</v>
      </c>
      <c r="B1095" s="8" t="s">
        <v>42</v>
      </c>
      <c r="C1095" s="7" t="s">
        <v>1189</v>
      </c>
      <c r="D1095" s="12"/>
      <c r="E1095" s="15"/>
      <c r="F1095" s="14"/>
    </row>
    <row r="1096" spans="1:6" s="4" customFormat="1" ht="12.75" hidden="1" x14ac:dyDescent="0.25">
      <c r="A1096" s="6" t="s">
        <v>73</v>
      </c>
      <c r="B1096" s="8" t="s">
        <v>71</v>
      </c>
      <c r="C1096" s="7" t="s">
        <v>1190</v>
      </c>
      <c r="D1096" s="12"/>
      <c r="E1096" s="15"/>
      <c r="F1096" s="14"/>
    </row>
    <row r="1097" spans="1:6" s="4" customFormat="1" ht="12.75" hidden="1" x14ac:dyDescent="0.25">
      <c r="A1097" s="6" t="s">
        <v>73</v>
      </c>
      <c r="B1097" s="8" t="s">
        <v>71</v>
      </c>
      <c r="C1097" s="7" t="s">
        <v>1191</v>
      </c>
      <c r="D1097" s="12"/>
      <c r="E1097" s="15"/>
      <c r="F1097" s="14"/>
    </row>
    <row r="1098" spans="1:6" s="4" customFormat="1" ht="12.75" hidden="1" x14ac:dyDescent="0.25">
      <c r="A1098" s="6" t="s">
        <v>73</v>
      </c>
      <c r="B1098" s="8" t="s">
        <v>71</v>
      </c>
      <c r="C1098" s="7" t="s">
        <v>1192</v>
      </c>
      <c r="D1098" s="12"/>
      <c r="E1098" s="15"/>
      <c r="F1098" s="14"/>
    </row>
    <row r="1099" spans="1:6" s="4" customFormat="1" ht="12.75" hidden="1" x14ac:dyDescent="0.25">
      <c r="A1099" s="6" t="s">
        <v>73</v>
      </c>
      <c r="B1099" s="8" t="s">
        <v>68</v>
      </c>
      <c r="C1099" s="7" t="s">
        <v>1193</v>
      </c>
      <c r="D1099" s="12"/>
      <c r="E1099" s="15"/>
      <c r="F1099" s="14"/>
    </row>
    <row r="1100" spans="1:6" s="4" customFormat="1" ht="12.75" hidden="1" x14ac:dyDescent="0.25">
      <c r="A1100" s="6" t="s">
        <v>73</v>
      </c>
      <c r="B1100" s="8" t="s">
        <v>68</v>
      </c>
      <c r="C1100" s="7" t="s">
        <v>1194</v>
      </c>
      <c r="D1100" s="12"/>
      <c r="E1100" s="15"/>
      <c r="F1100" s="14"/>
    </row>
    <row r="1101" spans="1:6" s="4" customFormat="1" ht="12.75" hidden="1" x14ac:dyDescent="0.25">
      <c r="A1101" s="6" t="s">
        <v>73</v>
      </c>
      <c r="B1101" s="8" t="s">
        <v>68</v>
      </c>
      <c r="C1101" s="7" t="s">
        <v>1195</v>
      </c>
      <c r="D1101" s="12"/>
      <c r="E1101" s="15"/>
      <c r="F1101" s="14"/>
    </row>
    <row r="1102" spans="1:6" s="4" customFormat="1" ht="12.75" hidden="1" x14ac:dyDescent="0.25">
      <c r="A1102" s="6" t="s">
        <v>73</v>
      </c>
      <c r="B1102" s="8" t="s">
        <v>68</v>
      </c>
      <c r="C1102" s="7" t="s">
        <v>1196</v>
      </c>
      <c r="D1102" s="12"/>
      <c r="E1102" s="15"/>
      <c r="F1102" s="14"/>
    </row>
    <row r="1103" spans="1:6" s="4" customFormat="1" ht="12.75" hidden="1" x14ac:dyDescent="0.25">
      <c r="A1103" s="6" t="s">
        <v>73</v>
      </c>
      <c r="B1103" s="8" t="s">
        <v>68</v>
      </c>
      <c r="C1103" s="7" t="s">
        <v>1197</v>
      </c>
      <c r="D1103" s="12"/>
      <c r="E1103" s="15"/>
      <c r="F1103" s="14"/>
    </row>
    <row r="1104" spans="1:6" s="4" customFormat="1" ht="12.75" hidden="1" x14ac:dyDescent="0.25">
      <c r="A1104" s="6" t="s">
        <v>73</v>
      </c>
      <c r="B1104" s="8" t="s">
        <v>68</v>
      </c>
      <c r="C1104" s="7" t="s">
        <v>1198</v>
      </c>
      <c r="D1104" s="12"/>
      <c r="E1104" s="15"/>
      <c r="F1104" s="14"/>
    </row>
    <row r="1105" spans="1:6" s="4" customFormat="1" ht="12.75" hidden="1" x14ac:dyDescent="0.25">
      <c r="A1105" s="6" t="s">
        <v>73</v>
      </c>
      <c r="B1105" s="8" t="s">
        <v>68</v>
      </c>
      <c r="C1105" s="7" t="s">
        <v>1199</v>
      </c>
      <c r="D1105" s="12"/>
      <c r="E1105" s="15"/>
      <c r="F1105" s="14"/>
    </row>
    <row r="1106" spans="1:6" s="4" customFormat="1" ht="12.75" hidden="1" x14ac:dyDescent="0.25">
      <c r="A1106" s="6" t="s">
        <v>73</v>
      </c>
      <c r="B1106" s="8" t="s">
        <v>68</v>
      </c>
      <c r="C1106" s="7" t="s">
        <v>1200</v>
      </c>
      <c r="D1106" s="12"/>
      <c r="E1106" s="15"/>
      <c r="F1106" s="14"/>
    </row>
    <row r="1107" spans="1:6" s="4" customFormat="1" ht="12.75" hidden="1" x14ac:dyDescent="0.25">
      <c r="A1107" s="6" t="s">
        <v>73</v>
      </c>
      <c r="B1107" s="8" t="s">
        <v>68</v>
      </c>
      <c r="C1107" s="7" t="s">
        <v>1201</v>
      </c>
      <c r="D1107" s="12"/>
      <c r="E1107" s="15"/>
      <c r="F1107" s="14"/>
    </row>
    <row r="1108" spans="1:6" s="4" customFormat="1" ht="12.75" hidden="1" x14ac:dyDescent="0.25">
      <c r="A1108" s="6" t="s">
        <v>73</v>
      </c>
      <c r="B1108" s="8" t="s">
        <v>68</v>
      </c>
      <c r="C1108" s="7" t="s">
        <v>1202</v>
      </c>
      <c r="D1108" s="12"/>
      <c r="E1108" s="15"/>
      <c r="F1108" s="14"/>
    </row>
    <row r="1109" spans="1:6" s="4" customFormat="1" ht="12.75" hidden="1" x14ac:dyDescent="0.25">
      <c r="A1109" s="6" t="s">
        <v>73</v>
      </c>
      <c r="B1109" s="8" t="s">
        <v>68</v>
      </c>
      <c r="C1109" s="7" t="s">
        <v>1203</v>
      </c>
      <c r="D1109" s="12"/>
      <c r="E1109" s="15"/>
      <c r="F1109" s="14"/>
    </row>
    <row r="1110" spans="1:6" s="4" customFormat="1" ht="12.75" hidden="1" x14ac:dyDescent="0.25">
      <c r="A1110" s="6" t="s">
        <v>73</v>
      </c>
      <c r="B1110" s="8" t="s">
        <v>68</v>
      </c>
      <c r="C1110" s="7" t="s">
        <v>1204</v>
      </c>
      <c r="D1110" s="12"/>
      <c r="E1110" s="15"/>
      <c r="F1110" s="14"/>
    </row>
    <row r="1111" spans="1:6" s="4" customFormat="1" ht="12.75" hidden="1" x14ac:dyDescent="0.25">
      <c r="A1111" s="6" t="s">
        <v>73</v>
      </c>
      <c r="B1111" s="8" t="s">
        <v>68</v>
      </c>
      <c r="C1111" s="7" t="s">
        <v>1205</v>
      </c>
      <c r="D1111" s="12"/>
      <c r="E1111" s="15"/>
      <c r="F1111" s="14"/>
    </row>
    <row r="1112" spans="1:6" s="4" customFormat="1" ht="12.75" hidden="1" x14ac:dyDescent="0.25">
      <c r="A1112" s="6" t="s">
        <v>73</v>
      </c>
      <c r="B1112" s="8" t="s">
        <v>68</v>
      </c>
      <c r="C1112" s="7" t="s">
        <v>1206</v>
      </c>
      <c r="D1112" s="12"/>
      <c r="E1112" s="15"/>
      <c r="F1112" s="14"/>
    </row>
    <row r="1113" spans="1:6" s="4" customFormat="1" ht="12.75" hidden="1" x14ac:dyDescent="0.25">
      <c r="A1113" s="6" t="s">
        <v>73</v>
      </c>
      <c r="B1113" s="8" t="s">
        <v>68</v>
      </c>
      <c r="C1113" s="7" t="s">
        <v>1207</v>
      </c>
      <c r="D1113" s="12"/>
      <c r="E1113" s="15"/>
      <c r="F1113" s="14"/>
    </row>
    <row r="1114" spans="1:6" s="4" customFormat="1" ht="12.75" hidden="1" x14ac:dyDescent="0.25">
      <c r="A1114" s="6" t="s">
        <v>73</v>
      </c>
      <c r="B1114" s="8" t="s">
        <v>68</v>
      </c>
      <c r="C1114" s="7" t="s">
        <v>1208</v>
      </c>
      <c r="D1114" s="12"/>
      <c r="E1114" s="15"/>
      <c r="F1114" s="14"/>
    </row>
    <row r="1115" spans="1:6" s="4" customFormat="1" ht="12.75" hidden="1" x14ac:dyDescent="0.25">
      <c r="A1115" s="6" t="s">
        <v>73</v>
      </c>
      <c r="B1115" s="8" t="s">
        <v>68</v>
      </c>
      <c r="C1115" s="7" t="s">
        <v>1209</v>
      </c>
      <c r="D1115" s="12"/>
      <c r="E1115" s="15"/>
      <c r="F1115" s="14"/>
    </row>
    <row r="1116" spans="1:6" s="4" customFormat="1" ht="12.75" hidden="1" x14ac:dyDescent="0.25">
      <c r="A1116" s="6" t="s">
        <v>73</v>
      </c>
      <c r="B1116" s="8" t="s">
        <v>68</v>
      </c>
      <c r="C1116" s="7" t="s">
        <v>1210</v>
      </c>
      <c r="D1116" s="12"/>
      <c r="E1116" s="15"/>
      <c r="F1116" s="14"/>
    </row>
    <row r="1117" spans="1:6" s="4" customFormat="1" ht="12.75" hidden="1" x14ac:dyDescent="0.25">
      <c r="A1117" s="6" t="s">
        <v>73</v>
      </c>
      <c r="B1117" s="8" t="s">
        <v>68</v>
      </c>
      <c r="C1117" s="7" t="s">
        <v>1211</v>
      </c>
      <c r="D1117" s="12"/>
      <c r="E1117" s="15"/>
      <c r="F1117" s="14"/>
    </row>
    <row r="1118" spans="1:6" s="4" customFormat="1" ht="12.75" hidden="1" x14ac:dyDescent="0.25">
      <c r="A1118" s="6" t="s">
        <v>73</v>
      </c>
      <c r="B1118" s="8" t="s">
        <v>68</v>
      </c>
      <c r="C1118" s="7" t="s">
        <v>1212</v>
      </c>
      <c r="D1118" s="12"/>
      <c r="E1118" s="15"/>
      <c r="F1118" s="14"/>
    </row>
    <row r="1119" spans="1:6" s="4" customFormat="1" ht="12.75" hidden="1" x14ac:dyDescent="0.25">
      <c r="A1119" s="6" t="s">
        <v>73</v>
      </c>
      <c r="B1119" s="8" t="s">
        <v>68</v>
      </c>
      <c r="C1119" s="7" t="s">
        <v>1213</v>
      </c>
      <c r="D1119" s="12"/>
      <c r="E1119" s="15"/>
      <c r="F1119" s="14"/>
    </row>
    <row r="1120" spans="1:6" s="4" customFormat="1" ht="12.75" hidden="1" x14ac:dyDescent="0.25">
      <c r="A1120" s="6" t="s">
        <v>73</v>
      </c>
      <c r="B1120" s="8" t="s">
        <v>68</v>
      </c>
      <c r="C1120" s="7" t="s">
        <v>1214</v>
      </c>
      <c r="D1120" s="12"/>
      <c r="E1120" s="15"/>
      <c r="F1120" s="14"/>
    </row>
    <row r="1121" spans="1:6" s="4" customFormat="1" ht="12.75" hidden="1" x14ac:dyDescent="0.25">
      <c r="A1121" s="6" t="s">
        <v>73</v>
      </c>
      <c r="B1121" s="8" t="s">
        <v>68</v>
      </c>
      <c r="C1121" s="7" t="s">
        <v>1215</v>
      </c>
      <c r="D1121" s="12"/>
      <c r="E1121" s="15"/>
      <c r="F1121" s="14"/>
    </row>
    <row r="1122" spans="1:6" s="4" customFormat="1" ht="12.75" hidden="1" x14ac:dyDescent="0.25">
      <c r="A1122" s="6" t="s">
        <v>73</v>
      </c>
      <c r="B1122" s="8" t="s">
        <v>68</v>
      </c>
      <c r="C1122" s="7" t="s">
        <v>1216</v>
      </c>
      <c r="D1122" s="12"/>
      <c r="E1122" s="15"/>
      <c r="F1122" s="14"/>
    </row>
    <row r="1123" spans="1:6" s="4" customFormat="1" ht="12.75" hidden="1" x14ac:dyDescent="0.25">
      <c r="A1123" s="6" t="s">
        <v>73</v>
      </c>
      <c r="B1123" s="8" t="s">
        <v>68</v>
      </c>
      <c r="C1123" s="7" t="s">
        <v>1217</v>
      </c>
      <c r="D1123" s="12"/>
      <c r="E1123" s="15"/>
      <c r="F1123" s="14"/>
    </row>
    <row r="1124" spans="1:6" s="4" customFormat="1" ht="12.75" hidden="1" x14ac:dyDescent="0.25">
      <c r="A1124" s="6" t="s">
        <v>73</v>
      </c>
      <c r="B1124" s="8" t="s">
        <v>68</v>
      </c>
      <c r="C1124" s="7" t="s">
        <v>1218</v>
      </c>
      <c r="D1124" s="12"/>
      <c r="E1124" s="15"/>
      <c r="F1124" s="14"/>
    </row>
    <row r="1125" spans="1:6" s="4" customFormat="1" ht="12.75" hidden="1" x14ac:dyDescent="0.25">
      <c r="A1125" s="6" t="s">
        <v>73</v>
      </c>
      <c r="B1125" s="8" t="s">
        <v>68</v>
      </c>
      <c r="C1125" s="7" t="s">
        <v>1219</v>
      </c>
      <c r="D1125" s="12"/>
      <c r="E1125" s="15"/>
      <c r="F1125" s="14"/>
    </row>
    <row r="1126" spans="1:6" s="4" customFormat="1" ht="12.75" hidden="1" x14ac:dyDescent="0.25">
      <c r="A1126" s="6" t="s">
        <v>73</v>
      </c>
      <c r="B1126" s="8" t="s">
        <v>68</v>
      </c>
      <c r="C1126" s="7" t="s">
        <v>1220</v>
      </c>
      <c r="D1126" s="12"/>
      <c r="E1126" s="15"/>
      <c r="F1126" s="14"/>
    </row>
    <row r="1127" spans="1:6" s="4" customFormat="1" ht="12.75" hidden="1" x14ac:dyDescent="0.25">
      <c r="A1127" s="6" t="s">
        <v>73</v>
      </c>
      <c r="B1127" s="8" t="s">
        <v>68</v>
      </c>
      <c r="C1127" s="7" t="s">
        <v>1221</v>
      </c>
      <c r="D1127" s="12"/>
      <c r="E1127" s="15"/>
      <c r="F1127" s="14"/>
    </row>
    <row r="1128" spans="1:6" s="4" customFormat="1" ht="12.75" hidden="1" x14ac:dyDescent="0.25">
      <c r="A1128" s="6" t="s">
        <v>73</v>
      </c>
      <c r="B1128" s="8" t="s">
        <v>68</v>
      </c>
      <c r="C1128" s="7" t="s">
        <v>1222</v>
      </c>
      <c r="D1128" s="12"/>
      <c r="E1128" s="15"/>
      <c r="F1128" s="14"/>
    </row>
    <row r="1129" spans="1:6" s="4" customFormat="1" ht="12.75" hidden="1" x14ac:dyDescent="0.25">
      <c r="A1129" s="6" t="s">
        <v>73</v>
      </c>
      <c r="B1129" s="8" t="s">
        <v>68</v>
      </c>
      <c r="C1129" s="7" t="s">
        <v>1223</v>
      </c>
      <c r="D1129" s="12"/>
      <c r="E1129" s="15"/>
      <c r="F1129" s="14"/>
    </row>
    <row r="1130" spans="1:6" s="4" customFormat="1" ht="12.75" hidden="1" x14ac:dyDescent="0.25">
      <c r="A1130" s="6" t="s">
        <v>73</v>
      </c>
      <c r="B1130" s="8" t="s">
        <v>68</v>
      </c>
      <c r="C1130" s="7" t="s">
        <v>1224</v>
      </c>
      <c r="D1130" s="12"/>
      <c r="E1130" s="15"/>
      <c r="F1130" s="14"/>
    </row>
    <row r="1131" spans="1:6" s="4" customFormat="1" ht="12.75" hidden="1" x14ac:dyDescent="0.25">
      <c r="A1131" s="6" t="s">
        <v>73</v>
      </c>
      <c r="B1131" s="8" t="s">
        <v>69</v>
      </c>
      <c r="C1131" s="7" t="s">
        <v>1225</v>
      </c>
      <c r="D1131" s="12"/>
      <c r="E1131" s="15"/>
      <c r="F1131" s="14"/>
    </row>
    <row r="1132" spans="1:6" s="4" customFormat="1" ht="12.75" hidden="1" x14ac:dyDescent="0.25">
      <c r="A1132" s="6" t="s">
        <v>73</v>
      </c>
      <c r="B1132" s="8" t="s">
        <v>69</v>
      </c>
      <c r="C1132" s="7" t="s">
        <v>1226</v>
      </c>
      <c r="D1132" s="12"/>
      <c r="E1132" s="15"/>
      <c r="F1132" s="14"/>
    </row>
    <row r="1133" spans="1:6" s="4" customFormat="1" ht="12.75" hidden="1" x14ac:dyDescent="0.25">
      <c r="A1133" s="6" t="s">
        <v>73</v>
      </c>
      <c r="B1133" s="8" t="s">
        <v>43</v>
      </c>
      <c r="C1133" s="7" t="s">
        <v>1227</v>
      </c>
      <c r="D1133" s="12"/>
      <c r="E1133" s="15"/>
      <c r="F1133" s="14"/>
    </row>
    <row r="1134" spans="1:6" s="4" customFormat="1" ht="12.75" hidden="1" x14ac:dyDescent="0.25">
      <c r="A1134" s="6" t="s">
        <v>73</v>
      </c>
      <c r="B1134" s="8" t="s">
        <v>43</v>
      </c>
      <c r="C1134" s="7" t="s">
        <v>1228</v>
      </c>
      <c r="D1134" s="12"/>
      <c r="E1134" s="15"/>
      <c r="F1134" s="14"/>
    </row>
    <row r="1135" spans="1:6" s="4" customFormat="1" ht="12.75" hidden="1" x14ac:dyDescent="0.25">
      <c r="A1135" s="6" t="s">
        <v>73</v>
      </c>
      <c r="B1135" s="8" t="s">
        <v>44</v>
      </c>
      <c r="C1135" s="7" t="s">
        <v>1229</v>
      </c>
      <c r="D1135" s="12"/>
      <c r="E1135" s="15"/>
      <c r="F1135" s="14"/>
    </row>
    <row r="1136" spans="1:6" s="4" customFormat="1" ht="12.75" hidden="1" x14ac:dyDescent="0.25">
      <c r="A1136" s="6" t="s">
        <v>73</v>
      </c>
      <c r="B1136" s="8" t="s">
        <v>44</v>
      </c>
      <c r="C1136" s="7" t="s">
        <v>1230</v>
      </c>
      <c r="D1136" s="12"/>
      <c r="E1136" s="15"/>
      <c r="F1136" s="14"/>
    </row>
    <row r="1137" spans="1:6" s="4" customFormat="1" ht="12.75" hidden="1" x14ac:dyDescent="0.25">
      <c r="A1137" s="6" t="s">
        <v>73</v>
      </c>
      <c r="B1137" s="8" t="s">
        <v>45</v>
      </c>
      <c r="C1137" s="7" t="s">
        <v>1231</v>
      </c>
      <c r="D1137" s="12"/>
      <c r="E1137" s="15"/>
      <c r="F1137" s="14"/>
    </row>
    <row r="1138" spans="1:6" s="4" customFormat="1" ht="12.75" hidden="1" x14ac:dyDescent="0.25">
      <c r="A1138" s="6" t="s">
        <v>73</v>
      </c>
      <c r="B1138" s="8" t="s">
        <v>45</v>
      </c>
      <c r="C1138" s="7" t="s">
        <v>1232</v>
      </c>
      <c r="D1138" s="12"/>
      <c r="E1138" s="15"/>
      <c r="F1138" s="14"/>
    </row>
    <row r="1139" spans="1:6" s="4" customFormat="1" ht="12.75" hidden="1" x14ac:dyDescent="0.25">
      <c r="A1139" s="6" t="s">
        <v>73</v>
      </c>
      <c r="B1139" s="8" t="s">
        <v>45</v>
      </c>
      <c r="C1139" s="7" t="s">
        <v>1233</v>
      </c>
      <c r="D1139" s="12"/>
      <c r="E1139" s="15"/>
      <c r="F1139" s="14"/>
    </row>
    <row r="1140" spans="1:6" s="4" customFormat="1" ht="12.75" hidden="1" x14ac:dyDescent="0.25">
      <c r="A1140" s="6" t="s">
        <v>73</v>
      </c>
      <c r="B1140" s="8" t="s">
        <v>45</v>
      </c>
      <c r="C1140" s="7" t="s">
        <v>1234</v>
      </c>
      <c r="D1140" s="12"/>
      <c r="E1140" s="15"/>
      <c r="F1140" s="14"/>
    </row>
    <row r="1141" spans="1:6" s="4" customFormat="1" ht="12.75" hidden="1" x14ac:dyDescent="0.25">
      <c r="A1141" s="6" t="s">
        <v>73</v>
      </c>
      <c r="B1141" s="8" t="s">
        <v>45</v>
      </c>
      <c r="C1141" s="7" t="s">
        <v>1235</v>
      </c>
      <c r="D1141" s="12"/>
      <c r="E1141" s="15"/>
      <c r="F1141" s="14"/>
    </row>
    <row r="1142" spans="1:6" s="4" customFormat="1" ht="12.75" hidden="1" x14ac:dyDescent="0.25">
      <c r="A1142" s="6" t="s">
        <v>73</v>
      </c>
      <c r="B1142" s="8" t="s">
        <v>45</v>
      </c>
      <c r="C1142" s="7" t="s">
        <v>1236</v>
      </c>
      <c r="D1142" s="12"/>
      <c r="E1142" s="15"/>
      <c r="F1142" s="14"/>
    </row>
    <row r="1143" spans="1:6" s="4" customFormat="1" ht="12.75" hidden="1" x14ac:dyDescent="0.25">
      <c r="A1143" s="6" t="s">
        <v>73</v>
      </c>
      <c r="B1143" s="8" t="s">
        <v>45</v>
      </c>
      <c r="C1143" s="7" t="s">
        <v>1237</v>
      </c>
      <c r="D1143" s="12"/>
      <c r="E1143" s="15"/>
      <c r="F1143" s="14"/>
    </row>
    <row r="1144" spans="1:6" s="4" customFormat="1" ht="12.75" hidden="1" x14ac:dyDescent="0.25">
      <c r="A1144" s="6" t="s">
        <v>73</v>
      </c>
      <c r="B1144" s="8" t="s">
        <v>45</v>
      </c>
      <c r="C1144" s="7" t="s">
        <v>1238</v>
      </c>
      <c r="D1144" s="12"/>
      <c r="E1144" s="15"/>
      <c r="F1144" s="14"/>
    </row>
    <row r="1145" spans="1:6" s="4" customFormat="1" ht="12.75" hidden="1" x14ac:dyDescent="0.25">
      <c r="A1145" s="6" t="s">
        <v>73</v>
      </c>
      <c r="B1145" s="8" t="s">
        <v>45</v>
      </c>
      <c r="C1145" s="7" t="s">
        <v>1239</v>
      </c>
      <c r="D1145" s="12"/>
      <c r="E1145" s="15"/>
      <c r="F1145" s="14"/>
    </row>
    <row r="1146" spans="1:6" s="4" customFormat="1" ht="12.75" hidden="1" x14ac:dyDescent="0.25">
      <c r="A1146" s="6" t="s">
        <v>73</v>
      </c>
      <c r="B1146" s="8" t="s">
        <v>45</v>
      </c>
      <c r="C1146" s="7" t="s">
        <v>1240</v>
      </c>
      <c r="D1146" s="12"/>
      <c r="E1146" s="15"/>
      <c r="F1146" s="14"/>
    </row>
    <row r="1147" spans="1:6" s="4" customFormat="1" ht="12.75" hidden="1" x14ac:dyDescent="0.25">
      <c r="A1147" s="6" t="s">
        <v>73</v>
      </c>
      <c r="B1147" s="8" t="s">
        <v>45</v>
      </c>
      <c r="C1147" s="7" t="s">
        <v>1241</v>
      </c>
      <c r="D1147" s="12"/>
      <c r="E1147" s="15"/>
      <c r="F1147" s="14"/>
    </row>
    <row r="1148" spans="1:6" s="4" customFormat="1" ht="12.75" hidden="1" x14ac:dyDescent="0.25">
      <c r="A1148" s="6" t="s">
        <v>73</v>
      </c>
      <c r="B1148" s="8" t="s">
        <v>45</v>
      </c>
      <c r="C1148" s="7" t="s">
        <v>1242</v>
      </c>
      <c r="D1148" s="12"/>
      <c r="E1148" s="15"/>
      <c r="F1148" s="14"/>
    </row>
    <row r="1149" spans="1:6" s="4" customFormat="1" ht="12.75" hidden="1" x14ac:dyDescent="0.25">
      <c r="A1149" s="6" t="s">
        <v>73</v>
      </c>
      <c r="B1149" s="8" t="s">
        <v>45</v>
      </c>
      <c r="C1149" s="7" t="s">
        <v>1243</v>
      </c>
      <c r="D1149" s="12"/>
      <c r="E1149" s="15"/>
      <c r="F1149" s="14"/>
    </row>
    <row r="1150" spans="1:6" s="4" customFormat="1" ht="12.75" hidden="1" x14ac:dyDescent="0.25">
      <c r="A1150" s="6" t="s">
        <v>73</v>
      </c>
      <c r="B1150" s="8" t="s">
        <v>45</v>
      </c>
      <c r="C1150" s="7" t="s">
        <v>1244</v>
      </c>
      <c r="D1150" s="12"/>
      <c r="E1150" s="15"/>
      <c r="F1150" s="14"/>
    </row>
    <row r="1151" spans="1:6" s="4" customFormat="1" ht="12.75" hidden="1" x14ac:dyDescent="0.25">
      <c r="A1151" s="6" t="s">
        <v>73</v>
      </c>
      <c r="B1151" s="8" t="s">
        <v>46</v>
      </c>
      <c r="C1151" s="7" t="s">
        <v>1245</v>
      </c>
      <c r="D1151" s="12"/>
      <c r="E1151" s="15"/>
      <c r="F1151" s="14"/>
    </row>
    <row r="1152" spans="1:6" s="4" customFormat="1" ht="12.75" hidden="1" x14ac:dyDescent="0.25">
      <c r="A1152" s="6" t="s">
        <v>73</v>
      </c>
      <c r="B1152" s="8" t="s">
        <v>46</v>
      </c>
      <c r="C1152" s="7" t="s">
        <v>1246</v>
      </c>
      <c r="D1152" s="12"/>
      <c r="E1152" s="15"/>
      <c r="F1152" s="14"/>
    </row>
    <row r="1153" spans="1:6" s="4" customFormat="1" ht="12.75" hidden="1" x14ac:dyDescent="0.25">
      <c r="A1153" s="6" t="s">
        <v>73</v>
      </c>
      <c r="B1153" s="8" t="s">
        <v>47</v>
      </c>
      <c r="C1153" s="7" t="s">
        <v>1247</v>
      </c>
      <c r="D1153" s="12"/>
      <c r="E1153" s="15"/>
      <c r="F1153" s="14"/>
    </row>
    <row r="1154" spans="1:6" s="4" customFormat="1" ht="12.75" hidden="1" x14ac:dyDescent="0.25">
      <c r="A1154" s="6" t="s">
        <v>73</v>
      </c>
      <c r="B1154" s="8" t="s">
        <v>48</v>
      </c>
      <c r="C1154" s="7" t="s">
        <v>1248</v>
      </c>
      <c r="D1154" s="12"/>
      <c r="E1154" s="15"/>
      <c r="F1154" s="14"/>
    </row>
    <row r="1155" spans="1:6" s="4" customFormat="1" ht="12.75" hidden="1" x14ac:dyDescent="0.25">
      <c r="A1155" s="6" t="s">
        <v>73</v>
      </c>
      <c r="B1155" s="8" t="s">
        <v>49</v>
      </c>
      <c r="C1155" s="7" t="s">
        <v>1249</v>
      </c>
      <c r="D1155" s="12"/>
      <c r="E1155" s="15"/>
      <c r="F1155" s="14"/>
    </row>
    <row r="1156" spans="1:6" s="4" customFormat="1" ht="12.75" hidden="1" x14ac:dyDescent="0.25">
      <c r="A1156" s="6" t="s">
        <v>73</v>
      </c>
      <c r="B1156" s="8" t="s">
        <v>50</v>
      </c>
      <c r="C1156" s="7" t="s">
        <v>1250</v>
      </c>
      <c r="D1156" s="12"/>
      <c r="E1156" s="15"/>
      <c r="F1156" s="14"/>
    </row>
    <row r="1157" spans="1:6" s="4" customFormat="1" ht="12.75" hidden="1" x14ac:dyDescent="0.25">
      <c r="A1157" s="6" t="s">
        <v>73</v>
      </c>
      <c r="B1157" s="8" t="s">
        <v>51</v>
      </c>
      <c r="C1157" s="7" t="s">
        <v>1251</v>
      </c>
      <c r="D1157" s="12"/>
      <c r="E1157" s="15"/>
      <c r="F1157" s="14"/>
    </row>
    <row r="1158" spans="1:6" s="4" customFormat="1" ht="12.75" hidden="1" x14ac:dyDescent="0.25">
      <c r="A1158" s="6" t="s">
        <v>73</v>
      </c>
      <c r="B1158" s="8" t="s">
        <v>52</v>
      </c>
      <c r="C1158" s="7" t="s">
        <v>1252</v>
      </c>
      <c r="D1158" s="12"/>
      <c r="E1158" s="15"/>
      <c r="F1158" s="14"/>
    </row>
    <row r="1159" spans="1:6" s="4" customFormat="1" ht="12.75" hidden="1" x14ac:dyDescent="0.25">
      <c r="A1159" s="6" t="s">
        <v>73</v>
      </c>
      <c r="B1159" s="8" t="s">
        <v>53</v>
      </c>
      <c r="C1159" s="7" t="s">
        <v>1253</v>
      </c>
      <c r="D1159" s="12"/>
      <c r="E1159" s="15"/>
      <c r="F1159" s="14"/>
    </row>
    <row r="1160" spans="1:6" s="4" customFormat="1" ht="12.75" hidden="1" x14ac:dyDescent="0.25">
      <c r="A1160" s="6" t="s">
        <v>73</v>
      </c>
      <c r="B1160" s="8" t="s">
        <v>54</v>
      </c>
      <c r="C1160" s="7" t="s">
        <v>1254</v>
      </c>
      <c r="D1160" s="12"/>
      <c r="E1160" s="15"/>
      <c r="F1160" s="14"/>
    </row>
    <row r="1161" spans="1:6" s="4" customFormat="1" ht="12.75" hidden="1" x14ac:dyDescent="0.25">
      <c r="A1161" s="6" t="s">
        <v>73</v>
      </c>
      <c r="B1161" s="8" t="s">
        <v>55</v>
      </c>
      <c r="C1161" s="7" t="s">
        <v>1255</v>
      </c>
      <c r="D1161" s="12"/>
      <c r="E1161" s="15"/>
      <c r="F1161" s="14"/>
    </row>
    <row r="1162" spans="1:6" s="4" customFormat="1" ht="12.75" hidden="1" x14ac:dyDescent="0.25">
      <c r="A1162" s="6" t="s">
        <v>73</v>
      </c>
      <c r="B1162" s="8" t="s">
        <v>56</v>
      </c>
      <c r="C1162" s="7" t="s">
        <v>1256</v>
      </c>
      <c r="D1162" s="12"/>
      <c r="E1162" s="15"/>
      <c r="F1162" s="14"/>
    </row>
    <row r="1163" spans="1:6" s="4" customFormat="1" ht="12.75" hidden="1" x14ac:dyDescent="0.25">
      <c r="A1163" s="6" t="s">
        <v>73</v>
      </c>
      <c r="B1163" s="8" t="s">
        <v>57</v>
      </c>
      <c r="C1163" s="7" t="s">
        <v>1257</v>
      </c>
      <c r="D1163" s="12"/>
      <c r="E1163" s="15"/>
      <c r="F1163" s="14"/>
    </row>
    <row r="1164" spans="1:6" s="4" customFormat="1" ht="12.75" hidden="1" x14ac:dyDescent="0.25">
      <c r="A1164" s="6" t="s">
        <v>73</v>
      </c>
      <c r="B1164" s="8" t="s">
        <v>58</v>
      </c>
      <c r="C1164" s="7" t="s">
        <v>1258</v>
      </c>
      <c r="D1164" s="12"/>
      <c r="E1164" s="15"/>
      <c r="F1164" s="14"/>
    </row>
    <row r="1165" spans="1:6" s="4" customFormat="1" ht="12.75" hidden="1" x14ac:dyDescent="0.25">
      <c r="A1165" s="6" t="s">
        <v>74</v>
      </c>
      <c r="B1165" s="8" t="s">
        <v>4</v>
      </c>
      <c r="C1165" s="7" t="s">
        <v>1259</v>
      </c>
      <c r="D1165" s="12"/>
      <c r="E1165" s="15"/>
      <c r="F1165" s="14"/>
    </row>
    <row r="1166" spans="1:6" s="4" customFormat="1" ht="12.75" hidden="1" x14ac:dyDescent="0.25">
      <c r="A1166" s="6" t="s">
        <v>74</v>
      </c>
      <c r="B1166" s="8" t="s">
        <v>5</v>
      </c>
      <c r="C1166" s="7" t="s">
        <v>1260</v>
      </c>
      <c r="D1166" s="12"/>
      <c r="E1166" s="15"/>
      <c r="F1166" s="14"/>
    </row>
    <row r="1167" spans="1:6" s="4" customFormat="1" ht="12.75" hidden="1" x14ac:dyDescent="0.25">
      <c r="A1167" s="6" t="s">
        <v>74</v>
      </c>
      <c r="B1167" s="8" t="s">
        <v>60</v>
      </c>
      <c r="C1167" s="7" t="s">
        <v>1261</v>
      </c>
      <c r="D1167" s="12"/>
      <c r="E1167" s="15"/>
      <c r="F1167" s="14"/>
    </row>
    <row r="1168" spans="1:6" s="4" customFormat="1" ht="12.75" hidden="1" x14ac:dyDescent="0.25">
      <c r="A1168" s="6" t="s">
        <v>74</v>
      </c>
      <c r="B1168" s="8" t="s">
        <v>6</v>
      </c>
      <c r="C1168" s="7" t="s">
        <v>1262</v>
      </c>
      <c r="D1168" s="12"/>
      <c r="E1168" s="15"/>
      <c r="F1168" s="14"/>
    </row>
    <row r="1169" spans="1:6" s="4" customFormat="1" ht="12.75" hidden="1" x14ac:dyDescent="0.25">
      <c r="A1169" s="6" t="s">
        <v>74</v>
      </c>
      <c r="B1169" s="8" t="s">
        <v>6</v>
      </c>
      <c r="C1169" s="7" t="s">
        <v>1263</v>
      </c>
      <c r="D1169" s="12"/>
      <c r="E1169" s="15"/>
      <c r="F1169" s="14"/>
    </row>
    <row r="1170" spans="1:6" s="4" customFormat="1" ht="12.75" hidden="1" x14ac:dyDescent="0.25">
      <c r="A1170" s="6" t="s">
        <v>74</v>
      </c>
      <c r="B1170" s="8" t="s">
        <v>6</v>
      </c>
      <c r="C1170" s="7" t="s">
        <v>1264</v>
      </c>
      <c r="D1170" s="12"/>
      <c r="E1170" s="15"/>
      <c r="F1170" s="14"/>
    </row>
    <row r="1171" spans="1:6" s="4" customFormat="1" ht="12.75" hidden="1" x14ac:dyDescent="0.25">
      <c r="A1171" s="6" t="s">
        <v>74</v>
      </c>
      <c r="B1171" s="8" t="s">
        <v>6</v>
      </c>
      <c r="C1171" s="7" t="s">
        <v>1265</v>
      </c>
      <c r="D1171" s="12"/>
      <c r="E1171" s="15"/>
      <c r="F1171" s="14"/>
    </row>
    <row r="1172" spans="1:6" s="4" customFormat="1" ht="12.75" hidden="1" x14ac:dyDescent="0.25">
      <c r="A1172" s="6" t="s">
        <v>74</v>
      </c>
      <c r="B1172" s="8" t="s">
        <v>6</v>
      </c>
      <c r="C1172" s="7" t="s">
        <v>1266</v>
      </c>
      <c r="D1172" s="12"/>
      <c r="E1172" s="15"/>
      <c r="F1172" s="14"/>
    </row>
    <row r="1173" spans="1:6" s="4" customFormat="1" ht="12.75" hidden="1" x14ac:dyDescent="0.25">
      <c r="A1173" s="6" t="s">
        <v>74</v>
      </c>
      <c r="B1173" s="8" t="s">
        <v>6</v>
      </c>
      <c r="C1173" s="7" t="s">
        <v>1267</v>
      </c>
      <c r="D1173" s="12"/>
      <c r="E1173" s="15"/>
      <c r="F1173" s="14"/>
    </row>
    <row r="1174" spans="1:6" s="4" customFormat="1" ht="12.75" hidden="1" x14ac:dyDescent="0.25">
      <c r="A1174" s="6" t="s">
        <v>74</v>
      </c>
      <c r="B1174" s="8" t="s">
        <v>6</v>
      </c>
      <c r="C1174" s="7" t="s">
        <v>1268</v>
      </c>
      <c r="D1174" s="12"/>
      <c r="E1174" s="15"/>
      <c r="F1174" s="14"/>
    </row>
    <row r="1175" spans="1:6" s="4" customFormat="1" ht="12.75" hidden="1" x14ac:dyDescent="0.25">
      <c r="A1175" s="6" t="s">
        <v>74</v>
      </c>
      <c r="B1175" s="8" t="s">
        <v>7</v>
      </c>
      <c r="C1175" s="7" t="s">
        <v>1269</v>
      </c>
      <c r="D1175" s="12"/>
      <c r="E1175" s="15"/>
      <c r="F1175" s="14"/>
    </row>
    <row r="1176" spans="1:6" s="4" customFormat="1" ht="12.75" hidden="1" x14ac:dyDescent="0.25">
      <c r="A1176" s="6" t="s">
        <v>74</v>
      </c>
      <c r="B1176" s="8" t="s">
        <v>7</v>
      </c>
      <c r="C1176" s="7" t="s">
        <v>1270</v>
      </c>
      <c r="D1176" s="12"/>
      <c r="E1176" s="15"/>
      <c r="F1176" s="14"/>
    </row>
    <row r="1177" spans="1:6" s="4" customFormat="1" ht="12.75" hidden="1" x14ac:dyDescent="0.25">
      <c r="A1177" s="6" t="s">
        <v>74</v>
      </c>
      <c r="B1177" s="8" t="s">
        <v>7</v>
      </c>
      <c r="C1177" s="7" t="s">
        <v>1271</v>
      </c>
      <c r="D1177" s="12"/>
      <c r="E1177" s="15"/>
      <c r="F1177" s="14"/>
    </row>
    <row r="1178" spans="1:6" s="4" customFormat="1" ht="12.75" hidden="1" x14ac:dyDescent="0.25">
      <c r="A1178" s="6" t="s">
        <v>74</v>
      </c>
      <c r="B1178" s="8" t="s">
        <v>7</v>
      </c>
      <c r="C1178" s="7" t="s">
        <v>1272</v>
      </c>
      <c r="D1178" s="12"/>
      <c r="E1178" s="15"/>
      <c r="F1178" s="14"/>
    </row>
    <row r="1179" spans="1:6" s="4" customFormat="1" ht="12.75" hidden="1" x14ac:dyDescent="0.25">
      <c r="A1179" s="6" t="s">
        <v>74</v>
      </c>
      <c r="B1179" s="8" t="s">
        <v>8</v>
      </c>
      <c r="C1179" s="7" t="s">
        <v>1273</v>
      </c>
      <c r="D1179" s="12"/>
      <c r="E1179" s="15"/>
      <c r="F1179" s="14"/>
    </row>
    <row r="1180" spans="1:6" s="4" customFormat="1" ht="12.75" hidden="1" x14ac:dyDescent="0.25">
      <c r="A1180" s="6" t="s">
        <v>74</v>
      </c>
      <c r="B1180" s="8" t="s">
        <v>61</v>
      </c>
      <c r="C1180" s="7" t="s">
        <v>1274</v>
      </c>
      <c r="D1180" s="12"/>
      <c r="E1180" s="15"/>
      <c r="F1180" s="14"/>
    </row>
    <row r="1181" spans="1:6" s="4" customFormat="1" ht="12.75" hidden="1" x14ac:dyDescent="0.25">
      <c r="A1181" s="6" t="s">
        <v>74</v>
      </c>
      <c r="B1181" s="8" t="s">
        <v>61</v>
      </c>
      <c r="C1181" s="7" t="s">
        <v>1275</v>
      </c>
      <c r="D1181" s="12"/>
      <c r="E1181" s="15"/>
      <c r="F1181" s="14"/>
    </row>
    <row r="1182" spans="1:6" s="4" customFormat="1" ht="12.75" hidden="1" x14ac:dyDescent="0.25">
      <c r="A1182" s="6" t="s">
        <v>74</v>
      </c>
      <c r="B1182" s="8" t="s">
        <v>62</v>
      </c>
      <c r="C1182" s="7" t="s">
        <v>1276</v>
      </c>
      <c r="D1182" s="12"/>
      <c r="E1182" s="15"/>
      <c r="F1182" s="14"/>
    </row>
    <row r="1183" spans="1:6" s="4" customFormat="1" ht="12.75" hidden="1" x14ac:dyDescent="0.25">
      <c r="A1183" s="6" t="s">
        <v>74</v>
      </c>
      <c r="B1183" s="8" t="s">
        <v>62</v>
      </c>
      <c r="C1183" s="7" t="s">
        <v>1277</v>
      </c>
      <c r="D1183" s="12"/>
      <c r="E1183" s="15"/>
      <c r="F1183" s="14"/>
    </row>
    <row r="1184" spans="1:6" s="4" customFormat="1" ht="12.75" hidden="1" x14ac:dyDescent="0.25">
      <c r="A1184" s="6" t="s">
        <v>74</v>
      </c>
      <c r="B1184" s="8" t="s">
        <v>10</v>
      </c>
      <c r="C1184" s="7" t="s">
        <v>1278</v>
      </c>
      <c r="D1184" s="12"/>
      <c r="E1184" s="15"/>
      <c r="F1184" s="14"/>
    </row>
    <row r="1185" spans="1:6" s="4" customFormat="1" ht="12.75" hidden="1" x14ac:dyDescent="0.25">
      <c r="A1185" s="6" t="s">
        <v>74</v>
      </c>
      <c r="B1185" s="8" t="s">
        <v>11</v>
      </c>
      <c r="C1185" s="7" t="s">
        <v>1279</v>
      </c>
      <c r="D1185" s="12"/>
      <c r="E1185" s="15"/>
      <c r="F1185" s="14"/>
    </row>
    <row r="1186" spans="1:6" s="4" customFormat="1" ht="12.75" hidden="1" x14ac:dyDescent="0.25">
      <c r="A1186" s="6" t="s">
        <v>74</v>
      </c>
      <c r="B1186" s="8" t="s">
        <v>12</v>
      </c>
      <c r="C1186" s="7" t="s">
        <v>1280</v>
      </c>
      <c r="D1186" s="12"/>
      <c r="E1186" s="15"/>
      <c r="F1186" s="14"/>
    </row>
    <row r="1187" spans="1:6" s="4" customFormat="1" ht="12.75" hidden="1" x14ac:dyDescent="0.25">
      <c r="A1187" s="6" t="s">
        <v>74</v>
      </c>
      <c r="B1187" s="8" t="s">
        <v>13</v>
      </c>
      <c r="C1187" s="7" t="s">
        <v>1281</v>
      </c>
      <c r="D1187" s="12"/>
      <c r="E1187" s="15"/>
      <c r="F1187" s="14"/>
    </row>
    <row r="1188" spans="1:6" s="4" customFormat="1" ht="12.75" hidden="1" x14ac:dyDescent="0.25">
      <c r="A1188" s="6" t="s">
        <v>74</v>
      </c>
      <c r="B1188" s="8" t="s">
        <v>14</v>
      </c>
      <c r="C1188" s="7" t="s">
        <v>1282</v>
      </c>
      <c r="D1188" s="12"/>
      <c r="E1188" s="13"/>
      <c r="F1188" s="14"/>
    </row>
    <row r="1189" spans="1:6" s="4" customFormat="1" ht="12.75" hidden="1" x14ac:dyDescent="0.25">
      <c r="A1189" s="6" t="s">
        <v>74</v>
      </c>
      <c r="B1189" s="8" t="s">
        <v>14</v>
      </c>
      <c r="C1189" s="7" t="s">
        <v>1283</v>
      </c>
      <c r="D1189" s="12"/>
      <c r="E1189" s="13"/>
      <c r="F1189" s="14"/>
    </row>
    <row r="1190" spans="1:6" s="4" customFormat="1" ht="12.75" hidden="1" x14ac:dyDescent="0.25">
      <c r="A1190" s="6" t="s">
        <v>74</v>
      </c>
      <c r="B1190" s="8" t="s">
        <v>14</v>
      </c>
      <c r="C1190" s="7" t="s">
        <v>1284</v>
      </c>
      <c r="D1190" s="12"/>
      <c r="E1190" s="13"/>
      <c r="F1190" s="14"/>
    </row>
    <row r="1191" spans="1:6" s="4" customFormat="1" ht="12.75" hidden="1" x14ac:dyDescent="0.25">
      <c r="A1191" s="6" t="s">
        <v>74</v>
      </c>
      <c r="B1191" s="8" t="s">
        <v>17</v>
      </c>
      <c r="C1191" s="7" t="s">
        <v>1285</v>
      </c>
      <c r="D1191" s="12"/>
      <c r="E1191" s="15"/>
      <c r="F1191" s="14"/>
    </row>
    <row r="1192" spans="1:6" s="4" customFormat="1" ht="12.75" hidden="1" x14ac:dyDescent="0.25">
      <c r="A1192" s="6" t="s">
        <v>74</v>
      </c>
      <c r="B1192" s="8" t="s">
        <v>18</v>
      </c>
      <c r="C1192" s="7" t="s">
        <v>1286</v>
      </c>
      <c r="D1192" s="12"/>
      <c r="E1192" s="15"/>
      <c r="F1192" s="14"/>
    </row>
    <row r="1193" spans="1:6" s="4" customFormat="1" ht="12.75" hidden="1" x14ac:dyDescent="0.25">
      <c r="A1193" s="6" t="s">
        <v>74</v>
      </c>
      <c r="B1193" s="8" t="s">
        <v>18</v>
      </c>
      <c r="C1193" s="7" t="s">
        <v>1287</v>
      </c>
      <c r="D1193" s="12"/>
      <c r="E1193" s="15"/>
      <c r="F1193" s="14"/>
    </row>
    <row r="1194" spans="1:6" s="4" customFormat="1" ht="12.75" hidden="1" x14ac:dyDescent="0.25">
      <c r="A1194" s="6" t="s">
        <v>74</v>
      </c>
      <c r="B1194" s="8" t="s">
        <v>18</v>
      </c>
      <c r="C1194" s="7" t="s">
        <v>1288</v>
      </c>
      <c r="D1194" s="12"/>
      <c r="E1194" s="15"/>
      <c r="F1194" s="14"/>
    </row>
    <row r="1195" spans="1:6" s="4" customFormat="1" ht="12.75" hidden="1" x14ac:dyDescent="0.25">
      <c r="A1195" s="6" t="s">
        <v>74</v>
      </c>
      <c r="B1195" s="8" t="s">
        <v>18</v>
      </c>
      <c r="C1195" s="7" t="s">
        <v>1289</v>
      </c>
      <c r="D1195" s="12"/>
      <c r="E1195" s="15"/>
      <c r="F1195" s="14"/>
    </row>
    <row r="1196" spans="1:6" s="4" customFormat="1" ht="12.75" hidden="1" x14ac:dyDescent="0.25">
      <c r="A1196" s="6" t="s">
        <v>74</v>
      </c>
      <c r="B1196" s="8" t="s">
        <v>18</v>
      </c>
      <c r="C1196" s="7" t="s">
        <v>1290</v>
      </c>
      <c r="D1196" s="12"/>
      <c r="E1196" s="15"/>
      <c r="F1196" s="14"/>
    </row>
    <row r="1197" spans="1:6" s="4" customFormat="1" ht="12.75" hidden="1" x14ac:dyDescent="0.25">
      <c r="A1197" s="6" t="s">
        <v>74</v>
      </c>
      <c r="B1197" s="8" t="s">
        <v>18</v>
      </c>
      <c r="C1197" s="7" t="s">
        <v>1291</v>
      </c>
      <c r="D1197" s="12"/>
      <c r="E1197" s="15"/>
      <c r="F1197" s="14"/>
    </row>
    <row r="1198" spans="1:6" s="4" customFormat="1" ht="12.75" hidden="1" x14ac:dyDescent="0.25">
      <c r="A1198" s="6" t="s">
        <v>74</v>
      </c>
      <c r="B1198" s="8" t="s">
        <v>18</v>
      </c>
      <c r="C1198" s="7" t="s">
        <v>1292</v>
      </c>
      <c r="D1198" s="12"/>
      <c r="E1198" s="15"/>
      <c r="F1198" s="14"/>
    </row>
    <row r="1199" spans="1:6" s="4" customFormat="1" ht="12.75" hidden="1" x14ac:dyDescent="0.25">
      <c r="A1199" s="6" t="s">
        <v>74</v>
      </c>
      <c r="B1199" s="8" t="s">
        <v>19</v>
      </c>
      <c r="C1199" s="7" t="s">
        <v>1293</v>
      </c>
      <c r="D1199" s="12"/>
      <c r="E1199" s="15"/>
      <c r="F1199" s="14"/>
    </row>
    <row r="1200" spans="1:6" s="4" customFormat="1" ht="12.75" hidden="1" x14ac:dyDescent="0.25">
      <c r="A1200" s="6" t="s">
        <v>74</v>
      </c>
      <c r="B1200" s="8" t="s">
        <v>20</v>
      </c>
      <c r="C1200" s="7" t="s">
        <v>1294</v>
      </c>
      <c r="D1200" s="12"/>
      <c r="E1200" s="15"/>
      <c r="F1200" s="14"/>
    </row>
    <row r="1201" spans="1:6" s="4" customFormat="1" ht="12.75" hidden="1" x14ac:dyDescent="0.25">
      <c r="A1201" s="6" t="s">
        <v>74</v>
      </c>
      <c r="B1201" s="8" t="s">
        <v>21</v>
      </c>
      <c r="C1201" s="7" t="s">
        <v>1295</v>
      </c>
      <c r="D1201" s="12"/>
      <c r="E1201" s="15"/>
      <c r="F1201" s="14"/>
    </row>
    <row r="1202" spans="1:6" s="4" customFormat="1" ht="12.75" hidden="1" x14ac:dyDescent="0.25">
      <c r="A1202" s="6" t="s">
        <v>74</v>
      </c>
      <c r="B1202" s="8" t="s">
        <v>22</v>
      </c>
      <c r="C1202" s="7" t="s">
        <v>1296</v>
      </c>
      <c r="D1202" s="12"/>
      <c r="E1202" s="15"/>
      <c r="F1202" s="14"/>
    </row>
    <row r="1203" spans="1:6" s="4" customFormat="1" ht="12.75" hidden="1" x14ac:dyDescent="0.25">
      <c r="A1203" s="6" t="s">
        <v>74</v>
      </c>
      <c r="B1203" s="8" t="s">
        <v>23</v>
      </c>
      <c r="C1203" s="7" t="s">
        <v>1297</v>
      </c>
      <c r="D1203" s="12"/>
      <c r="E1203" s="15"/>
      <c r="F1203" s="14"/>
    </row>
    <row r="1204" spans="1:6" s="4" customFormat="1" ht="12.75" hidden="1" x14ac:dyDescent="0.25">
      <c r="A1204" s="6" t="s">
        <v>74</v>
      </c>
      <c r="B1204" s="8" t="s">
        <v>24</v>
      </c>
      <c r="C1204" s="7" t="s">
        <v>1298</v>
      </c>
      <c r="D1204" s="12"/>
      <c r="E1204" s="15"/>
      <c r="F1204" s="14"/>
    </row>
    <row r="1205" spans="1:6" s="4" customFormat="1" ht="12.75" hidden="1" x14ac:dyDescent="0.25">
      <c r="A1205" s="6" t="s">
        <v>74</v>
      </c>
      <c r="B1205" s="8" t="s">
        <v>63</v>
      </c>
      <c r="C1205" s="7" t="s">
        <v>1299</v>
      </c>
      <c r="D1205" s="12"/>
      <c r="E1205" s="15"/>
      <c r="F1205" s="14"/>
    </row>
    <row r="1206" spans="1:6" s="4" customFormat="1" ht="12.75" hidden="1" x14ac:dyDescent="0.25">
      <c r="A1206" s="6" t="s">
        <v>74</v>
      </c>
      <c r="B1206" s="8" t="s">
        <v>25</v>
      </c>
      <c r="C1206" s="7" t="s">
        <v>1300</v>
      </c>
      <c r="D1206" s="12"/>
      <c r="E1206" s="15"/>
      <c r="F1206" s="14"/>
    </row>
    <row r="1207" spans="1:6" s="4" customFormat="1" ht="12.75" hidden="1" x14ac:dyDescent="0.25">
      <c r="A1207" s="6" t="s">
        <v>74</v>
      </c>
      <c r="B1207" s="8" t="s">
        <v>25</v>
      </c>
      <c r="C1207" s="7" t="s">
        <v>1301</v>
      </c>
      <c r="D1207" s="12"/>
      <c r="E1207" s="15"/>
      <c r="F1207" s="14"/>
    </row>
    <row r="1208" spans="1:6" s="4" customFormat="1" ht="12.75" hidden="1" x14ac:dyDescent="0.25">
      <c r="A1208" s="6" t="s">
        <v>74</v>
      </c>
      <c r="B1208" s="8" t="s">
        <v>25</v>
      </c>
      <c r="C1208" s="7" t="s">
        <v>1302</v>
      </c>
      <c r="D1208" s="12"/>
      <c r="E1208" s="15"/>
      <c r="F1208" s="14"/>
    </row>
    <row r="1209" spans="1:6" s="4" customFormat="1" ht="12.75" hidden="1" x14ac:dyDescent="0.25">
      <c r="A1209" s="6" t="s">
        <v>74</v>
      </c>
      <c r="B1209" s="8" t="s">
        <v>25</v>
      </c>
      <c r="C1209" s="7" t="s">
        <v>1303</v>
      </c>
      <c r="D1209" s="12"/>
      <c r="E1209" s="15"/>
      <c r="F1209" s="14"/>
    </row>
    <row r="1210" spans="1:6" s="4" customFormat="1" ht="12.75" hidden="1" x14ac:dyDescent="0.25">
      <c r="A1210" s="6" t="s">
        <v>74</v>
      </c>
      <c r="B1210" s="8" t="s">
        <v>25</v>
      </c>
      <c r="C1210" s="7" t="s">
        <v>1304</v>
      </c>
      <c r="D1210" s="12"/>
      <c r="E1210" s="15"/>
      <c r="F1210" s="14"/>
    </row>
    <row r="1211" spans="1:6" s="4" customFormat="1" ht="12.75" hidden="1" x14ac:dyDescent="0.25">
      <c r="A1211" s="6" t="s">
        <v>74</v>
      </c>
      <c r="B1211" s="8" t="s">
        <v>25</v>
      </c>
      <c r="C1211" s="7" t="s">
        <v>1305</v>
      </c>
      <c r="D1211" s="12"/>
      <c r="E1211" s="15"/>
      <c r="F1211" s="14"/>
    </row>
    <row r="1212" spans="1:6" s="4" customFormat="1" ht="12.75" hidden="1" x14ac:dyDescent="0.25">
      <c r="A1212" s="6" t="s">
        <v>74</v>
      </c>
      <c r="B1212" s="8" t="s">
        <v>25</v>
      </c>
      <c r="C1212" s="7" t="s">
        <v>1306</v>
      </c>
      <c r="D1212" s="12"/>
      <c r="E1212" s="15"/>
      <c r="F1212" s="14"/>
    </row>
    <row r="1213" spans="1:6" s="4" customFormat="1" ht="12.75" hidden="1" x14ac:dyDescent="0.25">
      <c r="A1213" s="6" t="s">
        <v>74</v>
      </c>
      <c r="B1213" s="8" t="s">
        <v>64</v>
      </c>
      <c r="C1213" s="7" t="s">
        <v>1307</v>
      </c>
      <c r="D1213" s="12"/>
      <c r="E1213" s="15"/>
      <c r="F1213" s="14"/>
    </row>
    <row r="1214" spans="1:6" s="4" customFormat="1" ht="12.75" hidden="1" x14ac:dyDescent="0.25">
      <c r="A1214" s="6" t="s">
        <v>74</v>
      </c>
      <c r="B1214" s="8" t="s">
        <v>64</v>
      </c>
      <c r="C1214" s="7" t="s">
        <v>1308</v>
      </c>
      <c r="D1214" s="12"/>
      <c r="E1214" s="15"/>
      <c r="F1214" s="14"/>
    </row>
    <row r="1215" spans="1:6" s="4" customFormat="1" ht="12.75" hidden="1" x14ac:dyDescent="0.25">
      <c r="A1215" s="6" t="s">
        <v>74</v>
      </c>
      <c r="B1215" s="8" t="s">
        <v>65</v>
      </c>
      <c r="C1215" s="7" t="s">
        <v>1309</v>
      </c>
      <c r="D1215" s="12"/>
      <c r="E1215" s="15"/>
      <c r="F1215" s="14"/>
    </row>
    <row r="1216" spans="1:6" s="4" customFormat="1" ht="12.75" hidden="1" x14ac:dyDescent="0.25">
      <c r="A1216" s="6" t="s">
        <v>74</v>
      </c>
      <c r="B1216" s="8" t="s">
        <v>26</v>
      </c>
      <c r="C1216" s="7" t="s">
        <v>1310</v>
      </c>
      <c r="D1216" s="12"/>
      <c r="E1216" s="15"/>
      <c r="F1216" s="14"/>
    </row>
    <row r="1217" spans="1:6" s="4" customFormat="1" ht="12.75" hidden="1" x14ac:dyDescent="0.25">
      <c r="A1217" s="6" t="s">
        <v>74</v>
      </c>
      <c r="B1217" s="8" t="s">
        <v>27</v>
      </c>
      <c r="C1217" s="7" t="s">
        <v>1311</v>
      </c>
      <c r="D1217" s="12"/>
      <c r="E1217" s="15"/>
      <c r="F1217" s="14"/>
    </row>
    <row r="1218" spans="1:6" s="4" customFormat="1" ht="12.75" hidden="1" x14ac:dyDescent="0.25">
      <c r="A1218" s="6" t="s">
        <v>74</v>
      </c>
      <c r="B1218" s="8" t="s">
        <v>28</v>
      </c>
      <c r="C1218" s="7" t="s">
        <v>1312</v>
      </c>
      <c r="D1218" s="12"/>
      <c r="E1218" s="15"/>
      <c r="F1218" s="14"/>
    </row>
    <row r="1219" spans="1:6" s="4" customFormat="1" ht="12.75" hidden="1" x14ac:dyDescent="0.25">
      <c r="A1219" s="6" t="s">
        <v>74</v>
      </c>
      <c r="B1219" s="8" t="s">
        <v>28</v>
      </c>
      <c r="C1219" s="7" t="s">
        <v>1313</v>
      </c>
      <c r="D1219" s="12"/>
      <c r="E1219" s="15"/>
      <c r="F1219" s="14"/>
    </row>
    <row r="1220" spans="1:6" s="4" customFormat="1" ht="12.75" hidden="1" x14ac:dyDescent="0.25">
      <c r="A1220" s="6" t="s">
        <v>74</v>
      </c>
      <c r="B1220" s="8" t="s">
        <v>28</v>
      </c>
      <c r="C1220" s="7" t="s">
        <v>1314</v>
      </c>
      <c r="D1220" s="12"/>
      <c r="E1220" s="15"/>
      <c r="F1220" s="14"/>
    </row>
    <row r="1221" spans="1:6" s="4" customFormat="1" ht="12.75" hidden="1" x14ac:dyDescent="0.25">
      <c r="A1221" s="6" t="s">
        <v>74</v>
      </c>
      <c r="B1221" s="8" t="s">
        <v>28</v>
      </c>
      <c r="C1221" s="7" t="s">
        <v>1315</v>
      </c>
      <c r="D1221" s="12"/>
      <c r="E1221" s="15"/>
      <c r="F1221" s="14"/>
    </row>
    <row r="1222" spans="1:6" s="4" customFormat="1" ht="12.75" hidden="1" x14ac:dyDescent="0.25">
      <c r="A1222" s="6" t="s">
        <v>74</v>
      </c>
      <c r="B1222" s="8" t="s">
        <v>28</v>
      </c>
      <c r="C1222" s="7" t="s">
        <v>1316</v>
      </c>
      <c r="D1222" s="12"/>
      <c r="E1222" s="15"/>
      <c r="F1222" s="14"/>
    </row>
    <row r="1223" spans="1:6" s="4" customFormat="1" ht="12.75" hidden="1" x14ac:dyDescent="0.25">
      <c r="A1223" s="6" t="s">
        <v>74</v>
      </c>
      <c r="B1223" s="8" t="s">
        <v>28</v>
      </c>
      <c r="C1223" s="7" t="s">
        <v>1317</v>
      </c>
      <c r="D1223" s="12"/>
      <c r="E1223" s="15"/>
      <c r="F1223" s="14"/>
    </row>
    <row r="1224" spans="1:6" s="4" customFormat="1" ht="12.75" hidden="1" x14ac:dyDescent="0.25">
      <c r="A1224" s="6" t="s">
        <v>74</v>
      </c>
      <c r="B1224" s="8" t="s">
        <v>28</v>
      </c>
      <c r="C1224" s="7" t="s">
        <v>1318</v>
      </c>
      <c r="D1224" s="12"/>
      <c r="E1224" s="15"/>
      <c r="F1224" s="14"/>
    </row>
    <row r="1225" spans="1:6" s="4" customFormat="1" ht="12.75" hidden="1" x14ac:dyDescent="0.25">
      <c r="A1225" s="6" t="s">
        <v>74</v>
      </c>
      <c r="B1225" s="8" t="s">
        <v>29</v>
      </c>
      <c r="C1225" s="7" t="s">
        <v>1319</v>
      </c>
      <c r="D1225" s="12"/>
      <c r="E1225" s="15"/>
      <c r="F1225" s="14"/>
    </row>
    <row r="1226" spans="1:6" s="4" customFormat="1" ht="12.75" hidden="1" x14ac:dyDescent="0.25">
      <c r="A1226" s="6" t="s">
        <v>74</v>
      </c>
      <c r="B1226" s="8" t="s">
        <v>29</v>
      </c>
      <c r="C1226" s="7" t="s">
        <v>1320</v>
      </c>
      <c r="D1226" s="12"/>
      <c r="E1226" s="15"/>
      <c r="F1226" s="14"/>
    </row>
    <row r="1227" spans="1:6" s="4" customFormat="1" ht="12.75" hidden="1" x14ac:dyDescent="0.25">
      <c r="A1227" s="6" t="s">
        <v>74</v>
      </c>
      <c r="B1227" s="8" t="s">
        <v>66</v>
      </c>
      <c r="C1227" s="7" t="s">
        <v>1321</v>
      </c>
      <c r="D1227" s="12"/>
      <c r="E1227" s="15"/>
      <c r="F1227" s="14"/>
    </row>
    <row r="1228" spans="1:6" s="4" customFormat="1" ht="12.75" hidden="1" x14ac:dyDescent="0.25">
      <c r="A1228" s="6" t="s">
        <v>74</v>
      </c>
      <c r="B1228" s="8" t="s">
        <v>31</v>
      </c>
      <c r="C1228" s="7" t="s">
        <v>1322</v>
      </c>
      <c r="D1228" s="12"/>
      <c r="E1228" s="15"/>
      <c r="F1228" s="14"/>
    </row>
    <row r="1229" spans="1:6" s="4" customFormat="1" ht="12.75" hidden="1" x14ac:dyDescent="0.25">
      <c r="A1229" s="6" t="s">
        <v>74</v>
      </c>
      <c r="B1229" s="8" t="s">
        <v>32</v>
      </c>
      <c r="C1229" s="7" t="s">
        <v>1323</v>
      </c>
      <c r="D1229" s="12"/>
      <c r="E1229" s="15"/>
      <c r="F1229" s="14"/>
    </row>
    <row r="1230" spans="1:6" s="4" customFormat="1" ht="12.75" hidden="1" x14ac:dyDescent="0.25">
      <c r="A1230" s="6" t="s">
        <v>74</v>
      </c>
      <c r="B1230" s="8" t="s">
        <v>33</v>
      </c>
      <c r="C1230" s="7" t="s">
        <v>1324</v>
      </c>
      <c r="D1230" s="12"/>
      <c r="E1230" s="15"/>
      <c r="F1230" s="14"/>
    </row>
    <row r="1231" spans="1:6" s="4" customFormat="1" ht="12.75" hidden="1" x14ac:dyDescent="0.25">
      <c r="A1231" s="6" t="s">
        <v>74</v>
      </c>
      <c r="B1231" s="8" t="s">
        <v>34</v>
      </c>
      <c r="C1231" s="7" t="s">
        <v>1325</v>
      </c>
      <c r="D1231" s="12"/>
      <c r="E1231" s="15"/>
      <c r="F1231" s="14"/>
    </row>
    <row r="1232" spans="1:6" s="4" customFormat="1" ht="12.75" hidden="1" x14ac:dyDescent="0.25">
      <c r="A1232" s="6" t="s">
        <v>74</v>
      </c>
      <c r="B1232" s="8" t="s">
        <v>35</v>
      </c>
      <c r="C1232" s="7" t="s">
        <v>1326</v>
      </c>
      <c r="D1232" s="12"/>
      <c r="E1232" s="15"/>
      <c r="F1232" s="14"/>
    </row>
    <row r="1233" spans="1:6" s="4" customFormat="1" ht="12.75" hidden="1" x14ac:dyDescent="0.25">
      <c r="A1233" s="6" t="s">
        <v>74</v>
      </c>
      <c r="B1233" s="8" t="s">
        <v>35</v>
      </c>
      <c r="C1233" s="7" t="s">
        <v>1327</v>
      </c>
      <c r="D1233" s="12"/>
      <c r="E1233" s="15"/>
      <c r="F1233" s="14"/>
    </row>
    <row r="1234" spans="1:6" s="4" customFormat="1" ht="12.75" hidden="1" x14ac:dyDescent="0.25">
      <c r="A1234" s="6" t="s">
        <v>74</v>
      </c>
      <c r="B1234" s="8" t="s">
        <v>35</v>
      </c>
      <c r="C1234" s="7" t="s">
        <v>1328</v>
      </c>
      <c r="D1234" s="12"/>
      <c r="E1234" s="15"/>
      <c r="F1234" s="14"/>
    </row>
    <row r="1235" spans="1:6" s="4" customFormat="1" ht="12.75" hidden="1" x14ac:dyDescent="0.25">
      <c r="A1235" s="6" t="s">
        <v>74</v>
      </c>
      <c r="B1235" s="8" t="s">
        <v>36</v>
      </c>
      <c r="C1235" s="7" t="s">
        <v>1329</v>
      </c>
      <c r="D1235" s="12"/>
      <c r="E1235" s="15"/>
      <c r="F1235" s="14"/>
    </row>
    <row r="1236" spans="1:6" s="4" customFormat="1" ht="12.75" hidden="1" x14ac:dyDescent="0.25">
      <c r="A1236" s="6" t="s">
        <v>74</v>
      </c>
      <c r="B1236" s="8" t="s">
        <v>36</v>
      </c>
      <c r="C1236" s="7" t="s">
        <v>1330</v>
      </c>
      <c r="D1236" s="12"/>
      <c r="E1236" s="15"/>
      <c r="F1236" s="14"/>
    </row>
    <row r="1237" spans="1:6" s="4" customFormat="1" ht="12.75" hidden="1" x14ac:dyDescent="0.25">
      <c r="A1237" s="6" t="s">
        <v>74</v>
      </c>
      <c r="B1237" s="8" t="s">
        <v>37</v>
      </c>
      <c r="C1237" s="7" t="s">
        <v>1331</v>
      </c>
      <c r="D1237" s="12"/>
      <c r="E1237" s="15"/>
      <c r="F1237" s="14"/>
    </row>
    <row r="1238" spans="1:6" s="4" customFormat="1" ht="12.75" hidden="1" x14ac:dyDescent="0.25">
      <c r="A1238" s="6" t="s">
        <v>74</v>
      </c>
      <c r="B1238" s="8" t="s">
        <v>37</v>
      </c>
      <c r="C1238" s="7" t="s">
        <v>1332</v>
      </c>
      <c r="D1238" s="12"/>
      <c r="E1238" s="15"/>
      <c r="F1238" s="14"/>
    </row>
    <row r="1239" spans="1:6" s="4" customFormat="1" ht="12.75" hidden="1" x14ac:dyDescent="0.25">
      <c r="A1239" s="6" t="s">
        <v>74</v>
      </c>
      <c r="B1239" s="8" t="s">
        <v>37</v>
      </c>
      <c r="C1239" s="7" t="s">
        <v>1333</v>
      </c>
      <c r="D1239" s="12"/>
      <c r="E1239" s="15"/>
      <c r="F1239" s="14"/>
    </row>
    <row r="1240" spans="1:6" s="4" customFormat="1" ht="12.75" hidden="1" x14ac:dyDescent="0.25">
      <c r="A1240" s="6" t="s">
        <v>74</v>
      </c>
      <c r="B1240" s="8" t="s">
        <v>37</v>
      </c>
      <c r="C1240" s="7" t="s">
        <v>1334</v>
      </c>
      <c r="D1240" s="12"/>
      <c r="E1240" s="15"/>
      <c r="F1240" s="14"/>
    </row>
    <row r="1241" spans="1:6" s="4" customFormat="1" ht="12.75" hidden="1" x14ac:dyDescent="0.25">
      <c r="A1241" s="6" t="s">
        <v>74</v>
      </c>
      <c r="B1241" s="8" t="s">
        <v>37</v>
      </c>
      <c r="C1241" s="7" t="s">
        <v>1335</v>
      </c>
      <c r="D1241" s="12"/>
      <c r="E1241" s="15"/>
      <c r="F1241" s="14"/>
    </row>
    <row r="1242" spans="1:6" s="4" customFormat="1" ht="12.75" hidden="1" x14ac:dyDescent="0.25">
      <c r="A1242" s="6" t="s">
        <v>74</v>
      </c>
      <c r="B1242" s="8" t="s">
        <v>37</v>
      </c>
      <c r="C1242" s="7" t="s">
        <v>1336</v>
      </c>
      <c r="D1242" s="12"/>
      <c r="E1242" s="15"/>
      <c r="F1242" s="14"/>
    </row>
    <row r="1243" spans="1:6" s="4" customFormat="1" ht="12.75" hidden="1" x14ac:dyDescent="0.25">
      <c r="A1243" s="6" t="s">
        <v>74</v>
      </c>
      <c r="B1243" s="8" t="s">
        <v>37</v>
      </c>
      <c r="C1243" s="7" t="s">
        <v>1337</v>
      </c>
      <c r="D1243" s="12"/>
      <c r="E1243" s="15"/>
      <c r="F1243" s="14"/>
    </row>
    <row r="1244" spans="1:6" s="4" customFormat="1" ht="12.75" hidden="1" x14ac:dyDescent="0.25">
      <c r="A1244" s="6" t="s">
        <v>74</v>
      </c>
      <c r="B1244" s="8" t="s">
        <v>67</v>
      </c>
      <c r="C1244" s="7" t="s">
        <v>1338</v>
      </c>
      <c r="D1244" s="12"/>
      <c r="E1244" s="15"/>
      <c r="F1244" s="14"/>
    </row>
    <row r="1245" spans="1:6" s="4" customFormat="1" ht="12.75" hidden="1" x14ac:dyDescent="0.25">
      <c r="A1245" s="6" t="s">
        <v>74</v>
      </c>
      <c r="B1245" s="8" t="s">
        <v>38</v>
      </c>
      <c r="C1245" s="7" t="s">
        <v>1339</v>
      </c>
      <c r="D1245" s="12"/>
      <c r="E1245" s="15"/>
      <c r="F1245" s="14"/>
    </row>
    <row r="1246" spans="1:6" s="4" customFormat="1" ht="12.75" hidden="1" x14ac:dyDescent="0.25">
      <c r="A1246" s="6" t="s">
        <v>74</v>
      </c>
      <c r="B1246" s="8" t="s">
        <v>39</v>
      </c>
      <c r="C1246" s="7" t="s">
        <v>1340</v>
      </c>
      <c r="D1246" s="12"/>
      <c r="E1246" s="15"/>
      <c r="F1246" s="14"/>
    </row>
    <row r="1247" spans="1:6" s="4" customFormat="1" ht="12.75" hidden="1" x14ac:dyDescent="0.25">
      <c r="A1247" s="6" t="s">
        <v>74</v>
      </c>
      <c r="B1247" s="8" t="s">
        <v>39</v>
      </c>
      <c r="C1247" s="7" t="s">
        <v>1341</v>
      </c>
      <c r="D1247" s="12"/>
      <c r="E1247" s="15"/>
      <c r="F1247" s="14"/>
    </row>
    <row r="1248" spans="1:6" s="4" customFormat="1" ht="12.75" hidden="1" x14ac:dyDescent="0.25">
      <c r="A1248" s="6" t="s">
        <v>74</v>
      </c>
      <c r="B1248" s="8" t="s">
        <v>39</v>
      </c>
      <c r="C1248" s="7" t="s">
        <v>1342</v>
      </c>
      <c r="D1248" s="12"/>
      <c r="E1248" s="15"/>
      <c r="F1248" s="14"/>
    </row>
    <row r="1249" spans="1:6" s="4" customFormat="1" ht="12.75" hidden="1" x14ac:dyDescent="0.25">
      <c r="A1249" s="6" t="s">
        <v>74</v>
      </c>
      <c r="B1249" s="8" t="s">
        <v>39</v>
      </c>
      <c r="C1249" s="7" t="s">
        <v>1343</v>
      </c>
      <c r="D1249" s="12"/>
      <c r="E1249" s="15"/>
      <c r="F1249" s="14"/>
    </row>
    <row r="1250" spans="1:6" s="4" customFormat="1" ht="12.75" hidden="1" x14ac:dyDescent="0.25">
      <c r="A1250" s="6" t="s">
        <v>74</v>
      </c>
      <c r="B1250" s="8" t="s">
        <v>39</v>
      </c>
      <c r="C1250" s="7" t="s">
        <v>1344</v>
      </c>
      <c r="D1250" s="12"/>
      <c r="E1250" s="15"/>
      <c r="F1250" s="14"/>
    </row>
    <row r="1251" spans="1:6" s="4" customFormat="1" ht="12.75" hidden="1" x14ac:dyDescent="0.25">
      <c r="A1251" s="6" t="s">
        <v>74</v>
      </c>
      <c r="B1251" s="8" t="s">
        <v>39</v>
      </c>
      <c r="C1251" s="7" t="s">
        <v>1345</v>
      </c>
      <c r="D1251" s="12"/>
      <c r="E1251" s="15"/>
      <c r="F1251" s="14"/>
    </row>
    <row r="1252" spans="1:6" s="4" customFormat="1" ht="12.75" hidden="1" x14ac:dyDescent="0.25">
      <c r="A1252" s="6" t="s">
        <v>74</v>
      </c>
      <c r="B1252" s="8" t="s">
        <v>39</v>
      </c>
      <c r="C1252" s="7" t="s">
        <v>1346</v>
      </c>
      <c r="D1252" s="12"/>
      <c r="E1252" s="15"/>
      <c r="F1252" s="14"/>
    </row>
    <row r="1253" spans="1:6" s="4" customFormat="1" ht="25.5" hidden="1" x14ac:dyDescent="0.25">
      <c r="A1253" s="6" t="s">
        <v>74</v>
      </c>
      <c r="B1253" s="8" t="s">
        <v>40</v>
      </c>
      <c r="C1253" s="7" t="s">
        <v>1347</v>
      </c>
      <c r="D1253" s="12"/>
      <c r="E1253" s="15"/>
      <c r="F1253" s="14"/>
    </row>
    <row r="1254" spans="1:6" s="4" customFormat="1" ht="25.5" hidden="1" x14ac:dyDescent="0.25">
      <c r="A1254" s="6" t="s">
        <v>74</v>
      </c>
      <c r="B1254" s="8" t="s">
        <v>40</v>
      </c>
      <c r="C1254" s="7" t="s">
        <v>1348</v>
      </c>
      <c r="D1254" s="12"/>
      <c r="E1254" s="15"/>
      <c r="F1254" s="14"/>
    </row>
    <row r="1255" spans="1:6" s="4" customFormat="1" ht="25.5" hidden="1" x14ac:dyDescent="0.25">
      <c r="A1255" s="6" t="s">
        <v>74</v>
      </c>
      <c r="B1255" s="8" t="s">
        <v>41</v>
      </c>
      <c r="C1255" s="7" t="s">
        <v>1349</v>
      </c>
      <c r="D1255" s="12"/>
      <c r="E1255" s="15"/>
      <c r="F1255" s="14"/>
    </row>
    <row r="1256" spans="1:6" s="4" customFormat="1" ht="25.5" hidden="1" x14ac:dyDescent="0.25">
      <c r="A1256" s="6" t="s">
        <v>74</v>
      </c>
      <c r="B1256" s="8" t="s">
        <v>41</v>
      </c>
      <c r="C1256" s="7" t="s">
        <v>1350</v>
      </c>
      <c r="D1256" s="12"/>
      <c r="E1256" s="15"/>
      <c r="F1256" s="14"/>
    </row>
    <row r="1257" spans="1:6" s="4" customFormat="1" ht="12.75" hidden="1" x14ac:dyDescent="0.25">
      <c r="A1257" s="6" t="s">
        <v>74</v>
      </c>
      <c r="B1257" s="8" t="s">
        <v>42</v>
      </c>
      <c r="C1257" s="7" t="s">
        <v>1351</v>
      </c>
      <c r="D1257" s="12"/>
      <c r="E1257" s="15"/>
      <c r="F1257" s="14"/>
    </row>
    <row r="1258" spans="1:6" s="4" customFormat="1" ht="12.75" hidden="1" x14ac:dyDescent="0.25">
      <c r="A1258" s="6" t="s">
        <v>74</v>
      </c>
      <c r="B1258" s="8" t="s">
        <v>42</v>
      </c>
      <c r="C1258" s="7" t="s">
        <v>1352</v>
      </c>
      <c r="D1258" s="12"/>
      <c r="E1258" s="15"/>
      <c r="F1258" s="14"/>
    </row>
    <row r="1259" spans="1:6" s="4" customFormat="1" ht="12.75" hidden="1" x14ac:dyDescent="0.25">
      <c r="A1259" s="6" t="s">
        <v>74</v>
      </c>
      <c r="B1259" s="8" t="s">
        <v>42</v>
      </c>
      <c r="C1259" s="7" t="s">
        <v>1353</v>
      </c>
      <c r="D1259" s="12"/>
      <c r="E1259" s="15"/>
      <c r="F1259" s="14"/>
    </row>
    <row r="1260" spans="1:6" s="4" customFormat="1" ht="12.75" hidden="1" x14ac:dyDescent="0.25">
      <c r="A1260" s="6" t="s">
        <v>74</v>
      </c>
      <c r="B1260" s="8" t="s">
        <v>42</v>
      </c>
      <c r="C1260" s="7" t="s">
        <v>1354</v>
      </c>
      <c r="D1260" s="12"/>
      <c r="E1260" s="15"/>
      <c r="F1260" s="14"/>
    </row>
    <row r="1261" spans="1:6" s="4" customFormat="1" ht="12.75" hidden="1" x14ac:dyDescent="0.25">
      <c r="A1261" s="6" t="s">
        <v>74</v>
      </c>
      <c r="B1261" s="8" t="s">
        <v>42</v>
      </c>
      <c r="C1261" s="7" t="s">
        <v>1355</v>
      </c>
      <c r="D1261" s="12"/>
      <c r="E1261" s="15"/>
      <c r="F1261" s="14"/>
    </row>
    <row r="1262" spans="1:6" s="4" customFormat="1" ht="12.75" hidden="1" x14ac:dyDescent="0.25">
      <c r="A1262" s="6" t="s">
        <v>74</v>
      </c>
      <c r="B1262" s="8" t="s">
        <v>45</v>
      </c>
      <c r="C1262" s="7" t="s">
        <v>1356</v>
      </c>
      <c r="D1262" s="12"/>
      <c r="E1262" s="15"/>
      <c r="F1262" s="14"/>
    </row>
    <row r="1263" spans="1:6" s="4" customFormat="1" ht="12.75" hidden="1" x14ac:dyDescent="0.25">
      <c r="A1263" s="6" t="s">
        <v>74</v>
      </c>
      <c r="B1263" s="8" t="s">
        <v>45</v>
      </c>
      <c r="C1263" s="7" t="s">
        <v>1357</v>
      </c>
      <c r="D1263" s="12"/>
      <c r="E1263" s="15"/>
      <c r="F1263" s="14"/>
    </row>
    <row r="1264" spans="1:6" s="4" customFormat="1" ht="12.75" hidden="1" x14ac:dyDescent="0.25">
      <c r="A1264" s="6" t="s">
        <v>74</v>
      </c>
      <c r="B1264" s="8" t="s">
        <v>45</v>
      </c>
      <c r="C1264" s="7" t="s">
        <v>1358</v>
      </c>
      <c r="D1264" s="12"/>
      <c r="E1264" s="15"/>
      <c r="F1264" s="14"/>
    </row>
    <row r="1265" spans="1:6" s="4" customFormat="1" ht="12.75" hidden="1" x14ac:dyDescent="0.25">
      <c r="A1265" s="6" t="s">
        <v>74</v>
      </c>
      <c r="B1265" s="8" t="s">
        <v>46</v>
      </c>
      <c r="C1265" s="7" t="s">
        <v>1359</v>
      </c>
      <c r="D1265" s="12"/>
      <c r="E1265" s="15"/>
      <c r="F1265" s="14"/>
    </row>
    <row r="1266" spans="1:6" s="4" customFormat="1" ht="12.75" hidden="1" x14ac:dyDescent="0.25">
      <c r="A1266" s="6" t="s">
        <v>74</v>
      </c>
      <c r="B1266" s="8" t="s">
        <v>46</v>
      </c>
      <c r="C1266" s="7" t="s">
        <v>1360</v>
      </c>
      <c r="D1266" s="12"/>
      <c r="E1266" s="15"/>
      <c r="F1266" s="14"/>
    </row>
    <row r="1267" spans="1:6" s="4" customFormat="1" ht="12.75" hidden="1" x14ac:dyDescent="0.25">
      <c r="A1267" s="6" t="s">
        <v>74</v>
      </c>
      <c r="B1267" s="8" t="s">
        <v>47</v>
      </c>
      <c r="C1267" s="7" t="s">
        <v>1361</v>
      </c>
      <c r="D1267" s="12"/>
      <c r="E1267" s="15"/>
      <c r="F1267" s="14"/>
    </row>
    <row r="1268" spans="1:6" s="4" customFormat="1" ht="12.75" hidden="1" x14ac:dyDescent="0.25">
      <c r="A1268" s="6" t="s">
        <v>74</v>
      </c>
      <c r="B1268" s="8" t="s">
        <v>51</v>
      </c>
      <c r="C1268" s="7" t="s">
        <v>1362</v>
      </c>
      <c r="D1268" s="12"/>
      <c r="E1268" s="15"/>
      <c r="F1268" s="14"/>
    </row>
    <row r="1269" spans="1:6" s="4" customFormat="1" ht="12.75" hidden="1" x14ac:dyDescent="0.25">
      <c r="A1269" s="6" t="s">
        <v>74</v>
      </c>
      <c r="B1269" s="8" t="s">
        <v>52</v>
      </c>
      <c r="C1269" s="7" t="s">
        <v>1363</v>
      </c>
      <c r="D1269" s="12"/>
      <c r="E1269" s="15"/>
      <c r="F1269" s="14"/>
    </row>
    <row r="1270" spans="1:6" s="4" customFormat="1" ht="12.75" hidden="1" x14ac:dyDescent="0.25">
      <c r="A1270" s="6" t="s">
        <v>74</v>
      </c>
      <c r="B1270" s="8" t="s">
        <v>53</v>
      </c>
      <c r="C1270" s="7" t="s">
        <v>1364</v>
      </c>
      <c r="D1270" s="12"/>
      <c r="E1270" s="15"/>
      <c r="F1270" s="14"/>
    </row>
    <row r="1271" spans="1:6" s="4" customFormat="1" ht="12.75" hidden="1" x14ac:dyDescent="0.25">
      <c r="A1271" s="6" t="s">
        <v>74</v>
      </c>
      <c r="B1271" s="8" t="s">
        <v>54</v>
      </c>
      <c r="C1271" s="7" t="s">
        <v>1365</v>
      </c>
      <c r="D1271" s="12"/>
      <c r="E1271" s="15"/>
      <c r="F1271" s="14"/>
    </row>
    <row r="1272" spans="1:6" s="4" customFormat="1" ht="12.75" hidden="1" x14ac:dyDescent="0.25">
      <c r="A1272" s="6" t="s">
        <v>74</v>
      </c>
      <c r="B1272" s="8" t="s">
        <v>55</v>
      </c>
      <c r="C1272" s="7" t="s">
        <v>1366</v>
      </c>
      <c r="D1272" s="12"/>
      <c r="E1272" s="15"/>
      <c r="F1272" s="14"/>
    </row>
    <row r="1273" spans="1:6" s="4" customFormat="1" ht="12.75" hidden="1" x14ac:dyDescent="0.25">
      <c r="A1273" s="6" t="s">
        <v>74</v>
      </c>
      <c r="B1273" s="8" t="s">
        <v>56</v>
      </c>
      <c r="C1273" s="7" t="s">
        <v>1367</v>
      </c>
      <c r="D1273" s="12"/>
      <c r="E1273" s="15"/>
      <c r="F1273" s="14"/>
    </row>
    <row r="1274" spans="1:6" s="4" customFormat="1" ht="12.75" hidden="1" x14ac:dyDescent="0.25">
      <c r="A1274" s="6" t="s">
        <v>74</v>
      </c>
      <c r="B1274" s="8" t="s">
        <v>57</v>
      </c>
      <c r="C1274" s="7" t="s">
        <v>1368</v>
      </c>
      <c r="D1274" s="12"/>
      <c r="E1274" s="15"/>
      <c r="F1274" s="14"/>
    </row>
    <row r="1275" spans="1:6" s="4" customFormat="1" ht="12.75" hidden="1" x14ac:dyDescent="0.25">
      <c r="A1275" s="6" t="s">
        <v>74</v>
      </c>
      <c r="B1275" s="8" t="s">
        <v>58</v>
      </c>
      <c r="C1275" s="7" t="s">
        <v>1369</v>
      </c>
      <c r="D1275" s="12"/>
      <c r="E1275" s="15"/>
      <c r="F1275" s="14"/>
    </row>
    <row r="1276" spans="1:6" s="4" customFormat="1" ht="12.75" hidden="1" x14ac:dyDescent="0.25">
      <c r="A1276" s="6" t="s">
        <v>75</v>
      </c>
      <c r="B1276" s="8" t="s">
        <v>4</v>
      </c>
      <c r="C1276" s="7" t="s">
        <v>1370</v>
      </c>
      <c r="D1276" s="12"/>
      <c r="E1276" s="15"/>
      <c r="F1276" s="14"/>
    </row>
    <row r="1277" spans="1:6" s="4" customFormat="1" ht="12.75" hidden="1" x14ac:dyDescent="0.25">
      <c r="A1277" s="6" t="s">
        <v>75</v>
      </c>
      <c r="B1277" s="8" t="s">
        <v>5</v>
      </c>
      <c r="C1277" s="7" t="s">
        <v>1371</v>
      </c>
      <c r="D1277" s="12"/>
      <c r="E1277" s="15"/>
      <c r="F1277" s="14"/>
    </row>
    <row r="1278" spans="1:6" s="4" customFormat="1" ht="12.75" hidden="1" x14ac:dyDescent="0.25">
      <c r="A1278" s="6" t="s">
        <v>75</v>
      </c>
      <c r="B1278" s="8" t="s">
        <v>60</v>
      </c>
      <c r="C1278" s="7" t="s">
        <v>1372</v>
      </c>
      <c r="D1278" s="12"/>
      <c r="E1278" s="15"/>
      <c r="F1278" s="14"/>
    </row>
    <row r="1279" spans="1:6" s="4" customFormat="1" ht="12.75" hidden="1" x14ac:dyDescent="0.25">
      <c r="A1279" s="6" t="s">
        <v>75</v>
      </c>
      <c r="B1279" s="8" t="s">
        <v>6</v>
      </c>
      <c r="C1279" s="7" t="s">
        <v>1373</v>
      </c>
      <c r="D1279" s="12"/>
      <c r="E1279" s="15"/>
      <c r="F1279" s="14"/>
    </row>
    <row r="1280" spans="1:6" s="4" customFormat="1" ht="12.75" hidden="1" x14ac:dyDescent="0.25">
      <c r="A1280" s="6" t="s">
        <v>75</v>
      </c>
      <c r="B1280" s="8" t="s">
        <v>6</v>
      </c>
      <c r="C1280" s="7" t="s">
        <v>1374</v>
      </c>
      <c r="D1280" s="12"/>
      <c r="E1280" s="15"/>
      <c r="F1280" s="14"/>
    </row>
    <row r="1281" spans="1:6" s="4" customFormat="1" ht="12.75" hidden="1" x14ac:dyDescent="0.25">
      <c r="A1281" s="6" t="s">
        <v>75</v>
      </c>
      <c r="B1281" s="8" t="s">
        <v>6</v>
      </c>
      <c r="C1281" s="7" t="s">
        <v>1375</v>
      </c>
      <c r="D1281" s="12"/>
      <c r="E1281" s="15"/>
      <c r="F1281" s="14"/>
    </row>
    <row r="1282" spans="1:6" s="4" customFormat="1" ht="12.75" hidden="1" x14ac:dyDescent="0.25">
      <c r="A1282" s="6" t="s">
        <v>75</v>
      </c>
      <c r="B1282" s="8" t="s">
        <v>6</v>
      </c>
      <c r="C1282" s="7" t="s">
        <v>1376</v>
      </c>
      <c r="D1282" s="12"/>
      <c r="E1282" s="15"/>
      <c r="F1282" s="14"/>
    </row>
    <row r="1283" spans="1:6" s="4" customFormat="1" ht="12.75" hidden="1" x14ac:dyDescent="0.25">
      <c r="A1283" s="6" t="s">
        <v>75</v>
      </c>
      <c r="B1283" s="8" t="s">
        <v>6</v>
      </c>
      <c r="C1283" s="7" t="s">
        <v>1377</v>
      </c>
      <c r="D1283" s="12"/>
      <c r="E1283" s="15"/>
      <c r="F1283" s="14"/>
    </row>
    <row r="1284" spans="1:6" s="4" customFormat="1" ht="12.75" hidden="1" x14ac:dyDescent="0.25">
      <c r="A1284" s="6" t="s">
        <v>75</v>
      </c>
      <c r="B1284" s="8" t="s">
        <v>6</v>
      </c>
      <c r="C1284" s="7" t="s">
        <v>1378</v>
      </c>
      <c r="D1284" s="12"/>
      <c r="E1284" s="15"/>
      <c r="F1284" s="14"/>
    </row>
    <row r="1285" spans="1:6" s="4" customFormat="1" ht="12.75" hidden="1" x14ac:dyDescent="0.25">
      <c r="A1285" s="6" t="s">
        <v>75</v>
      </c>
      <c r="B1285" s="8" t="s">
        <v>6</v>
      </c>
      <c r="C1285" s="7" t="s">
        <v>1379</v>
      </c>
      <c r="D1285" s="12"/>
      <c r="E1285" s="15"/>
      <c r="F1285" s="14"/>
    </row>
    <row r="1286" spans="1:6" s="4" customFormat="1" ht="12.75" hidden="1" x14ac:dyDescent="0.25">
      <c r="A1286" s="6" t="s">
        <v>75</v>
      </c>
      <c r="B1286" s="8" t="s">
        <v>6</v>
      </c>
      <c r="C1286" s="7" t="s">
        <v>1380</v>
      </c>
      <c r="D1286" s="12"/>
      <c r="E1286" s="15"/>
      <c r="F1286" s="14"/>
    </row>
    <row r="1287" spans="1:6" s="4" customFormat="1" ht="12.75" hidden="1" x14ac:dyDescent="0.25">
      <c r="A1287" s="6" t="s">
        <v>75</v>
      </c>
      <c r="B1287" s="8" t="s">
        <v>6</v>
      </c>
      <c r="C1287" s="7" t="s">
        <v>1381</v>
      </c>
      <c r="D1287" s="12"/>
      <c r="E1287" s="15"/>
      <c r="F1287" s="14"/>
    </row>
    <row r="1288" spans="1:6" s="4" customFormat="1" ht="12.75" hidden="1" x14ac:dyDescent="0.25">
      <c r="A1288" s="6" t="s">
        <v>75</v>
      </c>
      <c r="B1288" s="8" t="s">
        <v>6</v>
      </c>
      <c r="C1288" s="7" t="s">
        <v>1382</v>
      </c>
      <c r="D1288" s="12"/>
      <c r="E1288" s="15"/>
      <c r="F1288" s="14"/>
    </row>
    <row r="1289" spans="1:6" s="4" customFormat="1" ht="12.75" hidden="1" x14ac:dyDescent="0.25">
      <c r="A1289" s="6" t="s">
        <v>75</v>
      </c>
      <c r="B1289" s="8" t="s">
        <v>6</v>
      </c>
      <c r="C1289" s="7" t="s">
        <v>1383</v>
      </c>
      <c r="D1289" s="12"/>
      <c r="E1289" s="15"/>
      <c r="F1289" s="14"/>
    </row>
    <row r="1290" spans="1:6" s="4" customFormat="1" ht="12.75" hidden="1" x14ac:dyDescent="0.25">
      <c r="A1290" s="6" t="s">
        <v>75</v>
      </c>
      <c r="B1290" s="8" t="s">
        <v>6</v>
      </c>
      <c r="C1290" s="7" t="s">
        <v>1384</v>
      </c>
      <c r="D1290" s="12"/>
      <c r="E1290" s="15"/>
      <c r="F1290" s="14"/>
    </row>
    <row r="1291" spans="1:6" s="4" customFormat="1" ht="12.75" hidden="1" x14ac:dyDescent="0.25">
      <c r="A1291" s="6" t="s">
        <v>75</v>
      </c>
      <c r="B1291" s="8" t="s">
        <v>6</v>
      </c>
      <c r="C1291" s="7" t="s">
        <v>1385</v>
      </c>
      <c r="D1291" s="12"/>
      <c r="E1291" s="15"/>
      <c r="F1291" s="14"/>
    </row>
    <row r="1292" spans="1:6" s="4" customFormat="1" ht="12.75" hidden="1" x14ac:dyDescent="0.25">
      <c r="A1292" s="6" t="s">
        <v>75</v>
      </c>
      <c r="B1292" s="8" t="s">
        <v>6</v>
      </c>
      <c r="C1292" s="7" t="s">
        <v>1386</v>
      </c>
      <c r="D1292" s="12"/>
      <c r="E1292" s="15"/>
      <c r="F1292" s="14"/>
    </row>
    <row r="1293" spans="1:6" s="4" customFormat="1" ht="12.75" hidden="1" x14ac:dyDescent="0.25">
      <c r="A1293" s="6" t="s">
        <v>75</v>
      </c>
      <c r="B1293" s="8" t="s">
        <v>6</v>
      </c>
      <c r="C1293" s="7" t="s">
        <v>1387</v>
      </c>
      <c r="D1293" s="12"/>
      <c r="E1293" s="15"/>
      <c r="F1293" s="14"/>
    </row>
    <row r="1294" spans="1:6" s="4" customFormat="1" ht="12.75" hidden="1" x14ac:dyDescent="0.25">
      <c r="A1294" s="6" t="s">
        <v>75</v>
      </c>
      <c r="B1294" s="8" t="s">
        <v>6</v>
      </c>
      <c r="C1294" s="7" t="s">
        <v>1388</v>
      </c>
      <c r="D1294" s="12"/>
      <c r="E1294" s="15"/>
      <c r="F1294" s="14"/>
    </row>
    <row r="1295" spans="1:6" s="4" customFormat="1" ht="12.75" hidden="1" x14ac:dyDescent="0.25">
      <c r="A1295" s="6" t="s">
        <v>75</v>
      </c>
      <c r="B1295" s="8" t="s">
        <v>6</v>
      </c>
      <c r="C1295" s="7" t="s">
        <v>1389</v>
      </c>
      <c r="D1295" s="12"/>
      <c r="E1295" s="15"/>
      <c r="F1295" s="14"/>
    </row>
    <row r="1296" spans="1:6" s="4" customFormat="1" ht="12.75" hidden="1" x14ac:dyDescent="0.25">
      <c r="A1296" s="6" t="s">
        <v>75</v>
      </c>
      <c r="B1296" s="8" t="s">
        <v>6</v>
      </c>
      <c r="C1296" s="7" t="s">
        <v>1390</v>
      </c>
      <c r="D1296" s="12"/>
      <c r="E1296" s="15"/>
      <c r="F1296" s="14"/>
    </row>
    <row r="1297" spans="1:6" s="4" customFormat="1" ht="12.75" hidden="1" x14ac:dyDescent="0.25">
      <c r="A1297" s="6" t="s">
        <v>75</v>
      </c>
      <c r="B1297" s="8" t="s">
        <v>6</v>
      </c>
      <c r="C1297" s="7" t="s">
        <v>1391</v>
      </c>
      <c r="D1297" s="12"/>
      <c r="E1297" s="15"/>
      <c r="F1297" s="14"/>
    </row>
    <row r="1298" spans="1:6" s="4" customFormat="1" ht="12.75" hidden="1" x14ac:dyDescent="0.25">
      <c r="A1298" s="6" t="s">
        <v>75</v>
      </c>
      <c r="B1298" s="8" t="s">
        <v>6</v>
      </c>
      <c r="C1298" s="7" t="s">
        <v>1392</v>
      </c>
      <c r="D1298" s="12"/>
      <c r="E1298" s="15"/>
      <c r="F1298" s="14"/>
    </row>
    <row r="1299" spans="1:6" s="4" customFormat="1" ht="12.75" hidden="1" x14ac:dyDescent="0.25">
      <c r="A1299" s="6" t="s">
        <v>75</v>
      </c>
      <c r="B1299" s="8" t="s">
        <v>6</v>
      </c>
      <c r="C1299" s="7" t="s">
        <v>1393</v>
      </c>
      <c r="D1299" s="12"/>
      <c r="E1299" s="15"/>
      <c r="F1299" s="14"/>
    </row>
    <row r="1300" spans="1:6" s="4" customFormat="1" ht="12.75" hidden="1" x14ac:dyDescent="0.25">
      <c r="A1300" s="6" t="s">
        <v>75</v>
      </c>
      <c r="B1300" s="8" t="s">
        <v>6</v>
      </c>
      <c r="C1300" s="7" t="s">
        <v>1394</v>
      </c>
      <c r="D1300" s="12"/>
      <c r="E1300" s="15"/>
      <c r="F1300" s="14"/>
    </row>
    <row r="1301" spans="1:6" s="4" customFormat="1" ht="12.75" hidden="1" x14ac:dyDescent="0.25">
      <c r="A1301" s="6" t="s">
        <v>75</v>
      </c>
      <c r="B1301" s="8" t="s">
        <v>6</v>
      </c>
      <c r="C1301" s="7" t="s">
        <v>1395</v>
      </c>
      <c r="D1301" s="12"/>
      <c r="E1301" s="15"/>
      <c r="F1301" s="14"/>
    </row>
    <row r="1302" spans="1:6" s="4" customFormat="1" ht="12.75" hidden="1" x14ac:dyDescent="0.25">
      <c r="A1302" s="6" t="s">
        <v>75</v>
      </c>
      <c r="B1302" s="8" t="s">
        <v>6</v>
      </c>
      <c r="C1302" s="7" t="s">
        <v>1396</v>
      </c>
      <c r="D1302" s="12"/>
      <c r="E1302" s="15"/>
      <c r="F1302" s="14"/>
    </row>
    <row r="1303" spans="1:6" s="4" customFormat="1" ht="12.75" hidden="1" x14ac:dyDescent="0.25">
      <c r="A1303" s="6" t="s">
        <v>75</v>
      </c>
      <c r="B1303" s="8" t="s">
        <v>6</v>
      </c>
      <c r="C1303" s="7" t="s">
        <v>1397</v>
      </c>
      <c r="D1303" s="12"/>
      <c r="E1303" s="15"/>
      <c r="F1303" s="14"/>
    </row>
    <row r="1304" spans="1:6" s="4" customFormat="1" ht="12.75" hidden="1" x14ac:dyDescent="0.25">
      <c r="A1304" s="6" t="s">
        <v>75</v>
      </c>
      <c r="B1304" s="8" t="s">
        <v>6</v>
      </c>
      <c r="C1304" s="7" t="s">
        <v>1398</v>
      </c>
      <c r="D1304" s="12"/>
      <c r="E1304" s="15"/>
      <c r="F1304" s="14"/>
    </row>
    <row r="1305" spans="1:6" s="4" customFormat="1" ht="12.75" hidden="1" x14ac:dyDescent="0.25">
      <c r="A1305" s="6" t="s">
        <v>75</v>
      </c>
      <c r="B1305" s="8" t="s">
        <v>6</v>
      </c>
      <c r="C1305" s="7" t="s">
        <v>1399</v>
      </c>
      <c r="D1305" s="12"/>
      <c r="E1305" s="15"/>
      <c r="F1305" s="14"/>
    </row>
    <row r="1306" spans="1:6" s="4" customFormat="1" ht="12.75" hidden="1" x14ac:dyDescent="0.25">
      <c r="A1306" s="6" t="s">
        <v>75</v>
      </c>
      <c r="B1306" s="8" t="s">
        <v>6</v>
      </c>
      <c r="C1306" s="7" t="s">
        <v>1400</v>
      </c>
      <c r="D1306" s="12"/>
      <c r="E1306" s="15"/>
      <c r="F1306" s="14"/>
    </row>
    <row r="1307" spans="1:6" s="4" customFormat="1" ht="12.75" hidden="1" x14ac:dyDescent="0.25">
      <c r="A1307" s="6" t="s">
        <v>75</v>
      </c>
      <c r="B1307" s="8" t="s">
        <v>6</v>
      </c>
      <c r="C1307" s="7" t="s">
        <v>1401</v>
      </c>
      <c r="D1307" s="12"/>
      <c r="E1307" s="15"/>
      <c r="F1307" s="14"/>
    </row>
    <row r="1308" spans="1:6" s="4" customFormat="1" ht="12.75" hidden="1" x14ac:dyDescent="0.25">
      <c r="A1308" s="6" t="s">
        <v>75</v>
      </c>
      <c r="B1308" s="8" t="s">
        <v>6</v>
      </c>
      <c r="C1308" s="7" t="s">
        <v>1402</v>
      </c>
      <c r="D1308" s="12"/>
      <c r="E1308" s="15"/>
      <c r="F1308" s="14"/>
    </row>
    <row r="1309" spans="1:6" s="4" customFormat="1" ht="12.75" hidden="1" x14ac:dyDescent="0.25">
      <c r="A1309" s="6" t="s">
        <v>75</v>
      </c>
      <c r="B1309" s="8" t="s">
        <v>7</v>
      </c>
      <c r="C1309" s="7" t="s">
        <v>1403</v>
      </c>
      <c r="D1309" s="12"/>
      <c r="E1309" s="15"/>
      <c r="F1309" s="14"/>
    </row>
    <row r="1310" spans="1:6" s="4" customFormat="1" ht="12.75" hidden="1" x14ac:dyDescent="0.25">
      <c r="A1310" s="6" t="s">
        <v>75</v>
      </c>
      <c r="B1310" s="8" t="s">
        <v>7</v>
      </c>
      <c r="C1310" s="7" t="s">
        <v>1404</v>
      </c>
      <c r="D1310" s="12"/>
      <c r="E1310" s="15"/>
      <c r="F1310" s="14"/>
    </row>
    <row r="1311" spans="1:6" s="4" customFormat="1" ht="12.75" hidden="1" x14ac:dyDescent="0.25">
      <c r="A1311" s="6" t="s">
        <v>75</v>
      </c>
      <c r="B1311" s="8" t="s">
        <v>7</v>
      </c>
      <c r="C1311" s="7" t="s">
        <v>1405</v>
      </c>
      <c r="D1311" s="12"/>
      <c r="E1311" s="15"/>
      <c r="F1311" s="14"/>
    </row>
    <row r="1312" spans="1:6" s="4" customFormat="1" ht="12.75" hidden="1" x14ac:dyDescent="0.25">
      <c r="A1312" s="6" t="s">
        <v>75</v>
      </c>
      <c r="B1312" s="8" t="s">
        <v>7</v>
      </c>
      <c r="C1312" s="7" t="s">
        <v>1406</v>
      </c>
      <c r="D1312" s="12"/>
      <c r="E1312" s="15"/>
      <c r="F1312" s="14"/>
    </row>
    <row r="1313" spans="1:6" s="4" customFormat="1" ht="12.75" hidden="1" x14ac:dyDescent="0.25">
      <c r="A1313" s="6" t="s">
        <v>75</v>
      </c>
      <c r="B1313" s="8" t="s">
        <v>7</v>
      </c>
      <c r="C1313" s="7" t="s">
        <v>1407</v>
      </c>
      <c r="D1313" s="12"/>
      <c r="E1313" s="15"/>
      <c r="F1313" s="14"/>
    </row>
    <row r="1314" spans="1:6" s="4" customFormat="1" ht="12.75" hidden="1" x14ac:dyDescent="0.25">
      <c r="A1314" s="6" t="s">
        <v>75</v>
      </c>
      <c r="B1314" s="8" t="s">
        <v>7</v>
      </c>
      <c r="C1314" s="7" t="s">
        <v>1408</v>
      </c>
      <c r="D1314" s="12"/>
      <c r="E1314" s="15"/>
      <c r="F1314" s="14"/>
    </row>
    <row r="1315" spans="1:6" s="4" customFormat="1" ht="12.75" hidden="1" x14ac:dyDescent="0.25">
      <c r="A1315" s="6" t="s">
        <v>75</v>
      </c>
      <c r="B1315" s="8" t="s">
        <v>7</v>
      </c>
      <c r="C1315" s="7" t="s">
        <v>1409</v>
      </c>
      <c r="D1315" s="12"/>
      <c r="E1315" s="15"/>
      <c r="F1315" s="14"/>
    </row>
    <row r="1316" spans="1:6" s="4" customFormat="1" ht="12.75" hidden="1" x14ac:dyDescent="0.25">
      <c r="A1316" s="6" t="s">
        <v>75</v>
      </c>
      <c r="B1316" s="8" t="s">
        <v>7</v>
      </c>
      <c r="C1316" s="7" t="s">
        <v>1410</v>
      </c>
      <c r="D1316" s="12"/>
      <c r="E1316" s="15"/>
      <c r="F1316" s="14"/>
    </row>
    <row r="1317" spans="1:6" s="4" customFormat="1" ht="12.75" hidden="1" x14ac:dyDescent="0.25">
      <c r="A1317" s="6" t="s">
        <v>75</v>
      </c>
      <c r="B1317" s="8" t="s">
        <v>7</v>
      </c>
      <c r="C1317" s="7" t="s">
        <v>1411</v>
      </c>
      <c r="D1317" s="12"/>
      <c r="E1317" s="15"/>
      <c r="F1317" s="14"/>
    </row>
    <row r="1318" spans="1:6" s="4" customFormat="1" ht="12.75" hidden="1" x14ac:dyDescent="0.25">
      <c r="A1318" s="6" t="s">
        <v>75</v>
      </c>
      <c r="B1318" s="8" t="s">
        <v>7</v>
      </c>
      <c r="C1318" s="7" t="s">
        <v>1412</v>
      </c>
      <c r="D1318" s="12"/>
      <c r="E1318" s="15"/>
      <c r="F1318" s="14"/>
    </row>
    <row r="1319" spans="1:6" s="4" customFormat="1" ht="12.75" hidden="1" x14ac:dyDescent="0.25">
      <c r="A1319" s="6" t="s">
        <v>75</v>
      </c>
      <c r="B1319" s="8" t="s">
        <v>7</v>
      </c>
      <c r="C1319" s="7" t="s">
        <v>1413</v>
      </c>
      <c r="D1319" s="12"/>
      <c r="E1319" s="15"/>
      <c r="F1319" s="14"/>
    </row>
    <row r="1320" spans="1:6" s="4" customFormat="1" ht="12.75" hidden="1" x14ac:dyDescent="0.25">
      <c r="A1320" s="6" t="s">
        <v>75</v>
      </c>
      <c r="B1320" s="8" t="s">
        <v>7</v>
      </c>
      <c r="C1320" s="7" t="s">
        <v>1414</v>
      </c>
      <c r="D1320" s="12"/>
      <c r="E1320" s="15"/>
      <c r="F1320" s="14"/>
    </row>
    <row r="1321" spans="1:6" s="4" customFormat="1" ht="12.75" hidden="1" x14ac:dyDescent="0.25">
      <c r="A1321" s="6" t="s">
        <v>75</v>
      </c>
      <c r="B1321" s="8" t="s">
        <v>7</v>
      </c>
      <c r="C1321" s="7" t="s">
        <v>1415</v>
      </c>
      <c r="D1321" s="12"/>
      <c r="E1321" s="15"/>
      <c r="F1321" s="14"/>
    </row>
    <row r="1322" spans="1:6" s="4" customFormat="1" ht="12.75" hidden="1" x14ac:dyDescent="0.25">
      <c r="A1322" s="6" t="s">
        <v>75</v>
      </c>
      <c r="B1322" s="8" t="s">
        <v>7</v>
      </c>
      <c r="C1322" s="7" t="s">
        <v>1416</v>
      </c>
      <c r="D1322" s="12"/>
      <c r="E1322" s="15"/>
      <c r="F1322" s="14"/>
    </row>
    <row r="1323" spans="1:6" s="4" customFormat="1" ht="12.75" hidden="1" x14ac:dyDescent="0.25">
      <c r="A1323" s="6" t="s">
        <v>75</v>
      </c>
      <c r="B1323" s="8" t="s">
        <v>8</v>
      </c>
      <c r="C1323" s="7" t="s">
        <v>1417</v>
      </c>
      <c r="D1323" s="12"/>
      <c r="E1323" s="15"/>
      <c r="F1323" s="14"/>
    </row>
    <row r="1324" spans="1:6" s="4" customFormat="1" ht="12.75" hidden="1" x14ac:dyDescent="0.25">
      <c r="A1324" s="6" t="s">
        <v>75</v>
      </c>
      <c r="B1324" s="8" t="s">
        <v>61</v>
      </c>
      <c r="C1324" s="7" t="s">
        <v>1418</v>
      </c>
      <c r="D1324" s="12"/>
      <c r="E1324" s="15"/>
      <c r="F1324" s="14"/>
    </row>
    <row r="1325" spans="1:6" s="4" customFormat="1" ht="12.75" hidden="1" x14ac:dyDescent="0.25">
      <c r="A1325" s="6" t="s">
        <v>75</v>
      </c>
      <c r="B1325" s="8" t="s">
        <v>61</v>
      </c>
      <c r="C1325" s="7" t="s">
        <v>1419</v>
      </c>
      <c r="D1325" s="12"/>
      <c r="E1325" s="15"/>
      <c r="F1325" s="14"/>
    </row>
    <row r="1326" spans="1:6" s="4" customFormat="1" ht="12.75" hidden="1" x14ac:dyDescent="0.25">
      <c r="A1326" s="6" t="s">
        <v>75</v>
      </c>
      <c r="B1326" s="8" t="s">
        <v>61</v>
      </c>
      <c r="C1326" s="7" t="s">
        <v>1420</v>
      </c>
      <c r="D1326" s="12"/>
      <c r="E1326" s="15"/>
      <c r="F1326" s="14"/>
    </row>
    <row r="1327" spans="1:6" s="4" customFormat="1" ht="12.75" hidden="1" x14ac:dyDescent="0.25">
      <c r="A1327" s="6" t="s">
        <v>75</v>
      </c>
      <c r="B1327" s="8" t="s">
        <v>61</v>
      </c>
      <c r="C1327" s="7" t="s">
        <v>1421</v>
      </c>
      <c r="D1327" s="12"/>
      <c r="E1327" s="15"/>
      <c r="F1327" s="14"/>
    </row>
    <row r="1328" spans="1:6" s="4" customFormat="1" ht="12.75" hidden="1" x14ac:dyDescent="0.25">
      <c r="A1328" s="6" t="s">
        <v>75</v>
      </c>
      <c r="B1328" s="8" t="s">
        <v>61</v>
      </c>
      <c r="C1328" s="7" t="s">
        <v>1422</v>
      </c>
      <c r="D1328" s="12"/>
      <c r="E1328" s="15"/>
      <c r="F1328" s="14"/>
    </row>
    <row r="1329" spans="1:6" s="4" customFormat="1" ht="12.75" hidden="1" x14ac:dyDescent="0.25">
      <c r="A1329" s="6" t="s">
        <v>75</v>
      </c>
      <c r="B1329" s="8" t="s">
        <v>61</v>
      </c>
      <c r="C1329" s="7" t="s">
        <v>1423</v>
      </c>
      <c r="D1329" s="12"/>
      <c r="E1329" s="15"/>
      <c r="F1329" s="14"/>
    </row>
    <row r="1330" spans="1:6" s="4" customFormat="1" ht="12.75" hidden="1" x14ac:dyDescent="0.25">
      <c r="A1330" s="6" t="s">
        <v>75</v>
      </c>
      <c r="B1330" s="8" t="s">
        <v>61</v>
      </c>
      <c r="C1330" s="7" t="s">
        <v>1424</v>
      </c>
      <c r="D1330" s="12"/>
      <c r="E1330" s="15"/>
      <c r="F1330" s="14"/>
    </row>
    <row r="1331" spans="1:6" s="4" customFormat="1" ht="12.75" hidden="1" x14ac:dyDescent="0.25">
      <c r="A1331" s="6" t="s">
        <v>75</v>
      </c>
      <c r="B1331" s="8" t="s">
        <v>62</v>
      </c>
      <c r="C1331" s="7" t="s">
        <v>1425</v>
      </c>
      <c r="D1331" s="12"/>
      <c r="E1331" s="15"/>
      <c r="F1331" s="14"/>
    </row>
    <row r="1332" spans="1:6" s="4" customFormat="1" ht="12.75" hidden="1" x14ac:dyDescent="0.25">
      <c r="A1332" s="6" t="s">
        <v>75</v>
      </c>
      <c r="B1332" s="8" t="s">
        <v>62</v>
      </c>
      <c r="C1332" s="7" t="s">
        <v>1426</v>
      </c>
      <c r="D1332" s="12"/>
      <c r="E1332" s="15"/>
      <c r="F1332" s="14"/>
    </row>
    <row r="1333" spans="1:6" s="4" customFormat="1" ht="12.75" hidden="1" x14ac:dyDescent="0.25">
      <c r="A1333" s="6" t="s">
        <v>75</v>
      </c>
      <c r="B1333" s="8" t="s">
        <v>62</v>
      </c>
      <c r="C1333" s="7" t="s">
        <v>1427</v>
      </c>
      <c r="D1333" s="12"/>
      <c r="E1333" s="15"/>
      <c r="F1333" s="14"/>
    </row>
    <row r="1334" spans="1:6" s="4" customFormat="1" ht="12.75" hidden="1" x14ac:dyDescent="0.25">
      <c r="A1334" s="6" t="s">
        <v>75</v>
      </c>
      <c r="B1334" s="8" t="s">
        <v>62</v>
      </c>
      <c r="C1334" s="7" t="s">
        <v>1428</v>
      </c>
      <c r="D1334" s="12"/>
      <c r="E1334" s="15"/>
      <c r="F1334" s="14"/>
    </row>
    <row r="1335" spans="1:6" s="4" customFormat="1" ht="12.75" hidden="1" x14ac:dyDescent="0.25">
      <c r="A1335" s="6" t="s">
        <v>75</v>
      </c>
      <c r="B1335" s="8" t="s">
        <v>62</v>
      </c>
      <c r="C1335" s="7" t="s">
        <v>1429</v>
      </c>
      <c r="D1335" s="12"/>
      <c r="E1335" s="15"/>
      <c r="F1335" s="14"/>
    </row>
    <row r="1336" spans="1:6" s="4" customFormat="1" ht="12.75" hidden="1" x14ac:dyDescent="0.25">
      <c r="A1336" s="6" t="s">
        <v>75</v>
      </c>
      <c r="B1336" s="8" t="s">
        <v>10</v>
      </c>
      <c r="C1336" s="7" t="s">
        <v>1430</v>
      </c>
      <c r="D1336" s="12"/>
      <c r="E1336" s="15"/>
      <c r="F1336" s="14"/>
    </row>
    <row r="1337" spans="1:6" s="4" customFormat="1" ht="12.75" hidden="1" x14ac:dyDescent="0.25">
      <c r="A1337" s="6" t="s">
        <v>75</v>
      </c>
      <c r="B1337" s="8" t="s">
        <v>11</v>
      </c>
      <c r="C1337" s="7" t="s">
        <v>1431</v>
      </c>
      <c r="D1337" s="12"/>
      <c r="E1337" s="15"/>
      <c r="F1337" s="14"/>
    </row>
    <row r="1338" spans="1:6" s="4" customFormat="1" ht="12.75" hidden="1" x14ac:dyDescent="0.25">
      <c r="A1338" s="6" t="s">
        <v>75</v>
      </c>
      <c r="B1338" s="8" t="s">
        <v>12</v>
      </c>
      <c r="C1338" s="7" t="s">
        <v>1432</v>
      </c>
      <c r="D1338" s="12"/>
      <c r="E1338" s="15"/>
      <c r="F1338" s="14"/>
    </row>
    <row r="1339" spans="1:6" s="4" customFormat="1" ht="12.75" hidden="1" x14ac:dyDescent="0.25">
      <c r="A1339" s="6" t="s">
        <v>75</v>
      </c>
      <c r="B1339" s="8" t="s">
        <v>13</v>
      </c>
      <c r="C1339" s="7" t="s">
        <v>1433</v>
      </c>
      <c r="D1339" s="12"/>
      <c r="E1339" s="15"/>
      <c r="F1339" s="14"/>
    </row>
    <row r="1340" spans="1:6" s="4" customFormat="1" ht="12.75" hidden="1" x14ac:dyDescent="0.25">
      <c r="A1340" s="6" t="s">
        <v>75</v>
      </c>
      <c r="B1340" s="8" t="s">
        <v>14</v>
      </c>
      <c r="C1340" s="7" t="s">
        <v>1434</v>
      </c>
      <c r="D1340" s="12"/>
      <c r="E1340" s="13"/>
      <c r="F1340" s="14"/>
    </row>
    <row r="1341" spans="1:6" s="4" customFormat="1" ht="12.75" hidden="1" x14ac:dyDescent="0.25">
      <c r="A1341" s="6" t="s">
        <v>75</v>
      </c>
      <c r="B1341" s="8" t="s">
        <v>14</v>
      </c>
      <c r="C1341" s="7" t="s">
        <v>1435</v>
      </c>
      <c r="D1341" s="12"/>
      <c r="E1341" s="13"/>
      <c r="F1341" s="14"/>
    </row>
    <row r="1342" spans="1:6" s="4" customFormat="1" ht="12.75" hidden="1" x14ac:dyDescent="0.25">
      <c r="A1342" s="6" t="s">
        <v>75</v>
      </c>
      <c r="B1342" s="8" t="s">
        <v>14</v>
      </c>
      <c r="C1342" s="7" t="s">
        <v>1436</v>
      </c>
      <c r="D1342" s="12"/>
      <c r="E1342" s="13"/>
      <c r="F1342" s="14"/>
    </row>
    <row r="1343" spans="1:6" s="4" customFormat="1" ht="12.75" hidden="1" x14ac:dyDescent="0.25">
      <c r="A1343" s="6" t="s">
        <v>75</v>
      </c>
      <c r="B1343" s="8" t="s">
        <v>14</v>
      </c>
      <c r="C1343" s="7" t="s">
        <v>1437</v>
      </c>
      <c r="D1343" s="12"/>
      <c r="E1343" s="13"/>
      <c r="F1343" s="14"/>
    </row>
    <row r="1344" spans="1:6" s="4" customFormat="1" ht="12.75" hidden="1" x14ac:dyDescent="0.25">
      <c r="A1344" s="6" t="s">
        <v>75</v>
      </c>
      <c r="B1344" s="8" t="s">
        <v>14</v>
      </c>
      <c r="C1344" s="7" t="s">
        <v>1438</v>
      </c>
      <c r="D1344" s="12"/>
      <c r="E1344" s="13"/>
      <c r="F1344" s="14"/>
    </row>
    <row r="1345" spans="1:6" s="4" customFormat="1" ht="12.75" hidden="1" x14ac:dyDescent="0.25">
      <c r="A1345" s="6" t="s">
        <v>75</v>
      </c>
      <c r="B1345" s="8" t="s">
        <v>14</v>
      </c>
      <c r="C1345" s="7" t="s">
        <v>1439</v>
      </c>
      <c r="D1345" s="12"/>
      <c r="E1345" s="13"/>
      <c r="F1345" s="14"/>
    </row>
    <row r="1346" spans="1:6" s="4" customFormat="1" ht="12.75" hidden="1" x14ac:dyDescent="0.25">
      <c r="A1346" s="6" t="s">
        <v>75</v>
      </c>
      <c r="B1346" s="8" t="s">
        <v>14</v>
      </c>
      <c r="C1346" s="7" t="s">
        <v>1440</v>
      </c>
      <c r="D1346" s="12"/>
      <c r="E1346" s="13"/>
      <c r="F1346" s="14"/>
    </row>
    <row r="1347" spans="1:6" s="4" customFormat="1" ht="12.75" hidden="1" x14ac:dyDescent="0.25">
      <c r="A1347" s="6" t="s">
        <v>75</v>
      </c>
      <c r="B1347" s="8" t="s">
        <v>14</v>
      </c>
      <c r="C1347" s="7" t="s">
        <v>1441</v>
      </c>
      <c r="D1347" s="12"/>
      <c r="E1347" s="13"/>
      <c r="F1347" s="14"/>
    </row>
    <row r="1348" spans="1:6" s="4" customFormat="1" ht="12.75" hidden="1" x14ac:dyDescent="0.25">
      <c r="A1348" s="6" t="s">
        <v>75</v>
      </c>
      <c r="B1348" s="8" t="s">
        <v>14</v>
      </c>
      <c r="C1348" s="7" t="s">
        <v>1442</v>
      </c>
      <c r="D1348" s="12"/>
      <c r="E1348" s="13"/>
      <c r="F1348" s="14"/>
    </row>
    <row r="1349" spans="1:6" s="4" customFormat="1" ht="12.75" hidden="1" x14ac:dyDescent="0.25">
      <c r="A1349" s="6" t="s">
        <v>75</v>
      </c>
      <c r="B1349" s="8" t="s">
        <v>14</v>
      </c>
      <c r="C1349" s="7" t="s">
        <v>1443</v>
      </c>
      <c r="D1349" s="12"/>
      <c r="E1349" s="13"/>
      <c r="F1349" s="14"/>
    </row>
    <row r="1350" spans="1:6" s="4" customFormat="1" ht="12.75" hidden="1" x14ac:dyDescent="0.25">
      <c r="A1350" s="6" t="s">
        <v>75</v>
      </c>
      <c r="B1350" s="8" t="s">
        <v>14</v>
      </c>
      <c r="C1350" s="7" t="s">
        <v>1444</v>
      </c>
      <c r="D1350" s="12"/>
      <c r="E1350" s="13"/>
      <c r="F1350" s="14"/>
    </row>
    <row r="1351" spans="1:6" s="4" customFormat="1" ht="12.75" hidden="1" x14ac:dyDescent="0.25">
      <c r="A1351" s="6" t="s">
        <v>75</v>
      </c>
      <c r="B1351" s="8" t="s">
        <v>14</v>
      </c>
      <c r="C1351" s="7" t="s">
        <v>1445</v>
      </c>
      <c r="D1351" s="12"/>
      <c r="E1351" s="13"/>
      <c r="F1351" s="14"/>
    </row>
    <row r="1352" spans="1:6" s="4" customFormat="1" ht="12.75" hidden="1" x14ac:dyDescent="0.25">
      <c r="A1352" s="6" t="s">
        <v>75</v>
      </c>
      <c r="B1352" s="8" t="s">
        <v>17</v>
      </c>
      <c r="C1352" s="7" t="s">
        <v>1446</v>
      </c>
      <c r="D1352" s="12"/>
      <c r="E1352" s="15"/>
      <c r="F1352" s="14"/>
    </row>
    <row r="1353" spans="1:6" s="4" customFormat="1" ht="12.75" hidden="1" x14ac:dyDescent="0.25">
      <c r="A1353" s="6" t="s">
        <v>75</v>
      </c>
      <c r="B1353" s="8" t="s">
        <v>18</v>
      </c>
      <c r="C1353" s="7" t="s">
        <v>1447</v>
      </c>
      <c r="D1353" s="12"/>
      <c r="E1353" s="15"/>
      <c r="F1353" s="14"/>
    </row>
    <row r="1354" spans="1:6" s="4" customFormat="1" ht="12.75" hidden="1" x14ac:dyDescent="0.25">
      <c r="A1354" s="6" t="s">
        <v>75</v>
      </c>
      <c r="B1354" s="8" t="s">
        <v>18</v>
      </c>
      <c r="C1354" s="7" t="s">
        <v>1448</v>
      </c>
      <c r="D1354" s="12"/>
      <c r="E1354" s="15"/>
      <c r="F1354" s="14"/>
    </row>
    <row r="1355" spans="1:6" s="4" customFormat="1" ht="12.75" hidden="1" x14ac:dyDescent="0.25">
      <c r="A1355" s="6" t="s">
        <v>75</v>
      </c>
      <c r="B1355" s="8" t="s">
        <v>18</v>
      </c>
      <c r="C1355" s="7" t="s">
        <v>1449</v>
      </c>
      <c r="D1355" s="12"/>
      <c r="E1355" s="15"/>
      <c r="F1355" s="14"/>
    </row>
    <row r="1356" spans="1:6" s="4" customFormat="1" ht="12.75" hidden="1" x14ac:dyDescent="0.25">
      <c r="A1356" s="6" t="s">
        <v>75</v>
      </c>
      <c r="B1356" s="8" t="s">
        <v>18</v>
      </c>
      <c r="C1356" s="7" t="s">
        <v>1450</v>
      </c>
      <c r="D1356" s="12"/>
      <c r="E1356" s="15"/>
      <c r="F1356" s="14"/>
    </row>
    <row r="1357" spans="1:6" s="4" customFormat="1" ht="12.75" hidden="1" x14ac:dyDescent="0.25">
      <c r="A1357" s="6" t="s">
        <v>75</v>
      </c>
      <c r="B1357" s="8" t="s">
        <v>18</v>
      </c>
      <c r="C1357" s="7" t="s">
        <v>1451</v>
      </c>
      <c r="D1357" s="12"/>
      <c r="E1357" s="15"/>
      <c r="F1357" s="14"/>
    </row>
    <row r="1358" spans="1:6" s="4" customFormat="1" ht="12.75" hidden="1" x14ac:dyDescent="0.25">
      <c r="A1358" s="6" t="s">
        <v>75</v>
      </c>
      <c r="B1358" s="8" t="s">
        <v>18</v>
      </c>
      <c r="C1358" s="7" t="s">
        <v>1452</v>
      </c>
      <c r="D1358" s="12"/>
      <c r="E1358" s="15"/>
      <c r="F1358" s="14"/>
    </row>
    <row r="1359" spans="1:6" s="4" customFormat="1" ht="12.75" hidden="1" x14ac:dyDescent="0.25">
      <c r="A1359" s="6" t="s">
        <v>75</v>
      </c>
      <c r="B1359" s="8" t="s">
        <v>18</v>
      </c>
      <c r="C1359" s="7" t="s">
        <v>1453</v>
      </c>
      <c r="D1359" s="12"/>
      <c r="E1359" s="15"/>
      <c r="F1359" s="14"/>
    </row>
    <row r="1360" spans="1:6" s="4" customFormat="1" ht="12.75" hidden="1" x14ac:dyDescent="0.25">
      <c r="A1360" s="6" t="s">
        <v>75</v>
      </c>
      <c r="B1360" s="8" t="s">
        <v>18</v>
      </c>
      <c r="C1360" s="7" t="s">
        <v>1454</v>
      </c>
      <c r="D1360" s="12"/>
      <c r="E1360" s="15"/>
      <c r="F1360" s="14"/>
    </row>
    <row r="1361" spans="1:6" s="4" customFormat="1" ht="12.75" hidden="1" x14ac:dyDescent="0.25">
      <c r="A1361" s="6" t="s">
        <v>75</v>
      </c>
      <c r="B1361" s="8" t="s">
        <v>18</v>
      </c>
      <c r="C1361" s="7" t="s">
        <v>1455</v>
      </c>
      <c r="D1361" s="12"/>
      <c r="E1361" s="15"/>
      <c r="F1361" s="14"/>
    </row>
    <row r="1362" spans="1:6" s="4" customFormat="1" ht="12.75" hidden="1" x14ac:dyDescent="0.25">
      <c r="A1362" s="6" t="s">
        <v>75</v>
      </c>
      <c r="B1362" s="8" t="s">
        <v>18</v>
      </c>
      <c r="C1362" s="7" t="s">
        <v>1456</v>
      </c>
      <c r="D1362" s="12"/>
      <c r="E1362" s="15"/>
      <c r="F1362" s="14"/>
    </row>
    <row r="1363" spans="1:6" s="4" customFormat="1" ht="12.75" hidden="1" x14ac:dyDescent="0.25">
      <c r="A1363" s="6" t="s">
        <v>75</v>
      </c>
      <c r="B1363" s="8" t="s">
        <v>18</v>
      </c>
      <c r="C1363" s="7" t="s">
        <v>1457</v>
      </c>
      <c r="D1363" s="12"/>
      <c r="E1363" s="15"/>
      <c r="F1363" s="14"/>
    </row>
    <row r="1364" spans="1:6" s="4" customFormat="1" ht="12.75" hidden="1" x14ac:dyDescent="0.25">
      <c r="A1364" s="6" t="s">
        <v>75</v>
      </c>
      <c r="B1364" s="8" t="s">
        <v>18</v>
      </c>
      <c r="C1364" s="7" t="s">
        <v>1458</v>
      </c>
      <c r="D1364" s="12"/>
      <c r="E1364" s="15"/>
      <c r="F1364" s="14"/>
    </row>
    <row r="1365" spans="1:6" s="4" customFormat="1" ht="12.75" hidden="1" x14ac:dyDescent="0.25">
      <c r="A1365" s="6" t="s">
        <v>75</v>
      </c>
      <c r="B1365" s="8" t="s">
        <v>18</v>
      </c>
      <c r="C1365" s="7" t="s">
        <v>1459</v>
      </c>
      <c r="D1365" s="12"/>
      <c r="E1365" s="15"/>
      <c r="F1365" s="14"/>
    </row>
    <row r="1366" spans="1:6" s="4" customFormat="1" ht="12.75" hidden="1" x14ac:dyDescent="0.25">
      <c r="A1366" s="6" t="s">
        <v>75</v>
      </c>
      <c r="B1366" s="8" t="s">
        <v>18</v>
      </c>
      <c r="C1366" s="7" t="s">
        <v>1460</v>
      </c>
      <c r="D1366" s="12"/>
      <c r="E1366" s="15"/>
      <c r="F1366" s="14"/>
    </row>
    <row r="1367" spans="1:6" s="4" customFormat="1" ht="12.75" hidden="1" x14ac:dyDescent="0.25">
      <c r="A1367" s="6" t="s">
        <v>75</v>
      </c>
      <c r="B1367" s="8" t="s">
        <v>18</v>
      </c>
      <c r="C1367" s="7" t="s">
        <v>1461</v>
      </c>
      <c r="D1367" s="12"/>
      <c r="E1367" s="15"/>
      <c r="F1367" s="14"/>
    </row>
    <row r="1368" spans="1:6" s="4" customFormat="1" ht="12.75" hidden="1" x14ac:dyDescent="0.25">
      <c r="A1368" s="6" t="s">
        <v>75</v>
      </c>
      <c r="B1368" s="8" t="s">
        <v>18</v>
      </c>
      <c r="C1368" s="7" t="s">
        <v>1462</v>
      </c>
      <c r="D1368" s="12"/>
      <c r="E1368" s="15"/>
      <c r="F1368" s="14"/>
    </row>
    <row r="1369" spans="1:6" s="4" customFormat="1" ht="12.75" hidden="1" x14ac:dyDescent="0.25">
      <c r="A1369" s="6" t="s">
        <v>75</v>
      </c>
      <c r="B1369" s="8" t="s">
        <v>18</v>
      </c>
      <c r="C1369" s="7" t="s">
        <v>1463</v>
      </c>
      <c r="D1369" s="12"/>
      <c r="E1369" s="15"/>
      <c r="F1369" s="14"/>
    </row>
    <row r="1370" spans="1:6" s="4" customFormat="1" ht="12.75" hidden="1" x14ac:dyDescent="0.25">
      <c r="A1370" s="6" t="s">
        <v>75</v>
      </c>
      <c r="B1370" s="8" t="s">
        <v>18</v>
      </c>
      <c r="C1370" s="7" t="s">
        <v>1464</v>
      </c>
      <c r="D1370" s="12"/>
      <c r="E1370" s="15"/>
      <c r="F1370" s="14"/>
    </row>
    <row r="1371" spans="1:6" s="4" customFormat="1" ht="12.75" hidden="1" x14ac:dyDescent="0.25">
      <c r="A1371" s="6" t="s">
        <v>75</v>
      </c>
      <c r="B1371" s="8" t="s">
        <v>18</v>
      </c>
      <c r="C1371" s="7" t="s">
        <v>1465</v>
      </c>
      <c r="D1371" s="12"/>
      <c r="E1371" s="15"/>
      <c r="F1371" s="14"/>
    </row>
    <row r="1372" spans="1:6" s="4" customFormat="1" ht="12.75" hidden="1" x14ac:dyDescent="0.25">
      <c r="A1372" s="6" t="s">
        <v>75</v>
      </c>
      <c r="B1372" s="8" t="s">
        <v>18</v>
      </c>
      <c r="C1372" s="7" t="s">
        <v>1466</v>
      </c>
      <c r="D1372" s="12"/>
      <c r="E1372" s="15"/>
      <c r="F1372" s="14"/>
    </row>
    <row r="1373" spans="1:6" s="4" customFormat="1" ht="12.75" hidden="1" x14ac:dyDescent="0.25">
      <c r="A1373" s="6" t="s">
        <v>75</v>
      </c>
      <c r="B1373" s="8" t="s">
        <v>18</v>
      </c>
      <c r="C1373" s="7" t="s">
        <v>1467</v>
      </c>
      <c r="D1373" s="12"/>
      <c r="E1373" s="15"/>
      <c r="F1373" s="14"/>
    </row>
    <row r="1374" spans="1:6" s="4" customFormat="1" ht="12.75" hidden="1" x14ac:dyDescent="0.25">
      <c r="A1374" s="6" t="s">
        <v>75</v>
      </c>
      <c r="B1374" s="8" t="s">
        <v>18</v>
      </c>
      <c r="C1374" s="7" t="s">
        <v>1468</v>
      </c>
      <c r="D1374" s="12"/>
      <c r="E1374" s="15"/>
      <c r="F1374" s="14"/>
    </row>
    <row r="1375" spans="1:6" s="4" customFormat="1" ht="12.75" hidden="1" x14ac:dyDescent="0.25">
      <c r="A1375" s="6" t="s">
        <v>75</v>
      </c>
      <c r="B1375" s="8" t="s">
        <v>18</v>
      </c>
      <c r="C1375" s="7" t="s">
        <v>1469</v>
      </c>
      <c r="D1375" s="12"/>
      <c r="E1375" s="15"/>
      <c r="F1375" s="14"/>
    </row>
    <row r="1376" spans="1:6" s="4" customFormat="1" ht="12.75" hidden="1" x14ac:dyDescent="0.25">
      <c r="A1376" s="6" t="s">
        <v>75</v>
      </c>
      <c r="B1376" s="8" t="s">
        <v>18</v>
      </c>
      <c r="C1376" s="7" t="s">
        <v>1470</v>
      </c>
      <c r="D1376" s="12"/>
      <c r="E1376" s="15"/>
      <c r="F1376" s="14"/>
    </row>
    <row r="1377" spans="1:6" s="4" customFormat="1" ht="12.75" hidden="1" x14ac:dyDescent="0.25">
      <c r="A1377" s="6" t="s">
        <v>75</v>
      </c>
      <c r="B1377" s="8" t="s">
        <v>18</v>
      </c>
      <c r="C1377" s="7" t="s">
        <v>1471</v>
      </c>
      <c r="D1377" s="12"/>
      <c r="E1377" s="15"/>
      <c r="F1377" s="14"/>
    </row>
    <row r="1378" spans="1:6" s="4" customFormat="1" ht="12.75" hidden="1" x14ac:dyDescent="0.25">
      <c r="A1378" s="6" t="s">
        <v>75</v>
      </c>
      <c r="B1378" s="8" t="s">
        <v>18</v>
      </c>
      <c r="C1378" s="7" t="s">
        <v>1472</v>
      </c>
      <c r="D1378" s="12"/>
      <c r="E1378" s="15"/>
      <c r="F1378" s="14"/>
    </row>
    <row r="1379" spans="1:6" s="4" customFormat="1" ht="12.75" hidden="1" x14ac:dyDescent="0.25">
      <c r="A1379" s="6" t="s">
        <v>75</v>
      </c>
      <c r="B1379" s="8" t="s">
        <v>18</v>
      </c>
      <c r="C1379" s="7" t="s">
        <v>1473</v>
      </c>
      <c r="D1379" s="12"/>
      <c r="E1379" s="15"/>
      <c r="F1379" s="14"/>
    </row>
    <row r="1380" spans="1:6" s="4" customFormat="1" ht="12.75" hidden="1" x14ac:dyDescent="0.25">
      <c r="A1380" s="6" t="s">
        <v>75</v>
      </c>
      <c r="B1380" s="8" t="s">
        <v>18</v>
      </c>
      <c r="C1380" s="7" t="s">
        <v>1474</v>
      </c>
      <c r="D1380" s="12"/>
      <c r="E1380" s="15"/>
      <c r="F1380" s="14"/>
    </row>
    <row r="1381" spans="1:6" s="4" customFormat="1" ht="12.75" hidden="1" x14ac:dyDescent="0.25">
      <c r="A1381" s="6" t="s">
        <v>75</v>
      </c>
      <c r="B1381" s="8" t="s">
        <v>18</v>
      </c>
      <c r="C1381" s="7" t="s">
        <v>1475</v>
      </c>
      <c r="D1381" s="12"/>
      <c r="E1381" s="15"/>
      <c r="F1381" s="14"/>
    </row>
    <row r="1382" spans="1:6" s="4" customFormat="1" ht="12.75" hidden="1" x14ac:dyDescent="0.25">
      <c r="A1382" s="6" t="s">
        <v>75</v>
      </c>
      <c r="B1382" s="8" t="s">
        <v>18</v>
      </c>
      <c r="C1382" s="7" t="s">
        <v>1476</v>
      </c>
      <c r="D1382" s="12"/>
      <c r="E1382" s="15"/>
      <c r="F1382" s="14"/>
    </row>
    <row r="1383" spans="1:6" s="4" customFormat="1" ht="12.75" hidden="1" x14ac:dyDescent="0.25">
      <c r="A1383" s="6" t="s">
        <v>75</v>
      </c>
      <c r="B1383" s="8" t="s">
        <v>19</v>
      </c>
      <c r="C1383" s="7" t="s">
        <v>1477</v>
      </c>
      <c r="D1383" s="12"/>
      <c r="E1383" s="15"/>
      <c r="F1383" s="14"/>
    </row>
    <row r="1384" spans="1:6" s="4" customFormat="1" ht="12.75" hidden="1" x14ac:dyDescent="0.25">
      <c r="A1384" s="6" t="s">
        <v>75</v>
      </c>
      <c r="B1384" s="8" t="s">
        <v>20</v>
      </c>
      <c r="C1384" s="7" t="s">
        <v>1478</v>
      </c>
      <c r="D1384" s="12"/>
      <c r="E1384" s="15"/>
      <c r="F1384" s="14"/>
    </row>
    <row r="1385" spans="1:6" s="4" customFormat="1" ht="12.75" hidden="1" x14ac:dyDescent="0.25">
      <c r="A1385" s="6" t="s">
        <v>75</v>
      </c>
      <c r="B1385" s="8" t="s">
        <v>20</v>
      </c>
      <c r="C1385" s="7" t="s">
        <v>1479</v>
      </c>
      <c r="D1385" s="12"/>
      <c r="E1385" s="15"/>
      <c r="F1385" s="14"/>
    </row>
    <row r="1386" spans="1:6" s="4" customFormat="1" ht="12.75" hidden="1" x14ac:dyDescent="0.25">
      <c r="A1386" s="6" t="s">
        <v>75</v>
      </c>
      <c r="B1386" s="8" t="s">
        <v>20</v>
      </c>
      <c r="C1386" s="7" t="s">
        <v>1480</v>
      </c>
      <c r="D1386" s="12"/>
      <c r="E1386" s="15"/>
      <c r="F1386" s="14"/>
    </row>
    <row r="1387" spans="1:6" s="4" customFormat="1" ht="12.75" hidden="1" x14ac:dyDescent="0.25">
      <c r="A1387" s="6" t="s">
        <v>75</v>
      </c>
      <c r="B1387" s="8" t="s">
        <v>20</v>
      </c>
      <c r="C1387" s="7" t="s">
        <v>1481</v>
      </c>
      <c r="D1387" s="12"/>
      <c r="E1387" s="15"/>
      <c r="F1387" s="14"/>
    </row>
    <row r="1388" spans="1:6" s="4" customFormat="1" ht="12.75" hidden="1" x14ac:dyDescent="0.25">
      <c r="A1388" s="6" t="s">
        <v>75</v>
      </c>
      <c r="B1388" s="8" t="s">
        <v>20</v>
      </c>
      <c r="C1388" s="7" t="s">
        <v>1482</v>
      </c>
      <c r="D1388" s="12"/>
      <c r="E1388" s="15"/>
      <c r="F1388" s="14"/>
    </row>
    <row r="1389" spans="1:6" s="4" customFormat="1" ht="12.75" hidden="1" x14ac:dyDescent="0.25">
      <c r="A1389" s="6" t="s">
        <v>75</v>
      </c>
      <c r="B1389" s="8" t="s">
        <v>21</v>
      </c>
      <c r="C1389" s="7" t="s">
        <v>1483</v>
      </c>
      <c r="D1389" s="12"/>
      <c r="E1389" s="15"/>
      <c r="F1389" s="14"/>
    </row>
    <row r="1390" spans="1:6" s="4" customFormat="1" ht="12.75" hidden="1" x14ac:dyDescent="0.25">
      <c r="A1390" s="6" t="s">
        <v>75</v>
      </c>
      <c r="B1390" s="8" t="s">
        <v>21</v>
      </c>
      <c r="C1390" s="7" t="s">
        <v>1484</v>
      </c>
      <c r="D1390" s="12"/>
      <c r="E1390" s="15"/>
      <c r="F1390" s="14"/>
    </row>
    <row r="1391" spans="1:6" s="4" customFormat="1" ht="12.75" hidden="1" x14ac:dyDescent="0.25">
      <c r="A1391" s="6" t="s">
        <v>75</v>
      </c>
      <c r="B1391" s="8" t="s">
        <v>21</v>
      </c>
      <c r="C1391" s="7" t="s">
        <v>1485</v>
      </c>
      <c r="D1391" s="12"/>
      <c r="E1391" s="15"/>
      <c r="F1391" s="14"/>
    </row>
    <row r="1392" spans="1:6" s="4" customFormat="1" ht="12.75" hidden="1" x14ac:dyDescent="0.25">
      <c r="A1392" s="6" t="s">
        <v>75</v>
      </c>
      <c r="B1392" s="8" t="s">
        <v>21</v>
      </c>
      <c r="C1392" s="7" t="s">
        <v>1486</v>
      </c>
      <c r="D1392" s="12"/>
      <c r="E1392" s="15"/>
      <c r="F1392" s="14"/>
    </row>
    <row r="1393" spans="1:6" s="4" customFormat="1" ht="12.75" hidden="1" x14ac:dyDescent="0.25">
      <c r="A1393" s="6" t="s">
        <v>75</v>
      </c>
      <c r="B1393" s="8" t="s">
        <v>21</v>
      </c>
      <c r="C1393" s="7" t="s">
        <v>1487</v>
      </c>
      <c r="D1393" s="12"/>
      <c r="E1393" s="15"/>
      <c r="F1393" s="14"/>
    </row>
    <row r="1394" spans="1:6" s="4" customFormat="1" ht="12.75" hidden="1" x14ac:dyDescent="0.25">
      <c r="A1394" s="6" t="s">
        <v>75</v>
      </c>
      <c r="B1394" s="8" t="s">
        <v>22</v>
      </c>
      <c r="C1394" s="7" t="s">
        <v>1488</v>
      </c>
      <c r="D1394" s="12"/>
      <c r="E1394" s="15"/>
      <c r="F1394" s="14"/>
    </row>
    <row r="1395" spans="1:6" s="4" customFormat="1" ht="12.75" hidden="1" x14ac:dyDescent="0.25">
      <c r="A1395" s="6" t="s">
        <v>75</v>
      </c>
      <c r="B1395" s="8" t="s">
        <v>22</v>
      </c>
      <c r="C1395" s="7" t="s">
        <v>1489</v>
      </c>
      <c r="D1395" s="12"/>
      <c r="E1395" s="15"/>
      <c r="F1395" s="14"/>
    </row>
    <row r="1396" spans="1:6" s="4" customFormat="1" ht="12.75" hidden="1" x14ac:dyDescent="0.25">
      <c r="A1396" s="6" t="s">
        <v>75</v>
      </c>
      <c r="B1396" s="8" t="s">
        <v>22</v>
      </c>
      <c r="C1396" s="7" t="s">
        <v>1490</v>
      </c>
      <c r="D1396" s="12"/>
      <c r="E1396" s="15"/>
      <c r="F1396" s="14"/>
    </row>
    <row r="1397" spans="1:6" s="4" customFormat="1" ht="12.75" hidden="1" x14ac:dyDescent="0.25">
      <c r="A1397" s="6" t="s">
        <v>75</v>
      </c>
      <c r="B1397" s="8" t="s">
        <v>22</v>
      </c>
      <c r="C1397" s="7" t="s">
        <v>1491</v>
      </c>
      <c r="D1397" s="12"/>
      <c r="E1397" s="15"/>
      <c r="F1397" s="14"/>
    </row>
    <row r="1398" spans="1:6" s="4" customFormat="1" ht="12.75" hidden="1" x14ac:dyDescent="0.25">
      <c r="A1398" s="6" t="s">
        <v>75</v>
      </c>
      <c r="B1398" s="8" t="s">
        <v>22</v>
      </c>
      <c r="C1398" s="7" t="s">
        <v>1492</v>
      </c>
      <c r="D1398" s="12"/>
      <c r="E1398" s="15"/>
      <c r="F1398" s="14"/>
    </row>
    <row r="1399" spans="1:6" s="4" customFormat="1" ht="12.75" hidden="1" x14ac:dyDescent="0.25">
      <c r="A1399" s="6" t="s">
        <v>75</v>
      </c>
      <c r="B1399" s="8" t="s">
        <v>23</v>
      </c>
      <c r="C1399" s="7" t="s">
        <v>1493</v>
      </c>
      <c r="D1399" s="12"/>
      <c r="E1399" s="15"/>
      <c r="F1399" s="14"/>
    </row>
    <row r="1400" spans="1:6" s="4" customFormat="1" ht="12.75" hidden="1" x14ac:dyDescent="0.25">
      <c r="A1400" s="6" t="s">
        <v>75</v>
      </c>
      <c r="B1400" s="8" t="s">
        <v>24</v>
      </c>
      <c r="C1400" s="7" t="s">
        <v>1494</v>
      </c>
      <c r="D1400" s="12"/>
      <c r="E1400" s="15"/>
      <c r="F1400" s="14"/>
    </row>
    <row r="1401" spans="1:6" s="4" customFormat="1" ht="12.75" hidden="1" x14ac:dyDescent="0.25">
      <c r="A1401" s="6" t="s">
        <v>75</v>
      </c>
      <c r="B1401" s="8" t="s">
        <v>63</v>
      </c>
      <c r="C1401" s="7" t="s">
        <v>1495</v>
      </c>
      <c r="D1401" s="12"/>
      <c r="E1401" s="15"/>
      <c r="F1401" s="14"/>
    </row>
    <row r="1402" spans="1:6" s="4" customFormat="1" ht="12.75" hidden="1" x14ac:dyDescent="0.25">
      <c r="A1402" s="6" t="s">
        <v>75</v>
      </c>
      <c r="B1402" s="8" t="s">
        <v>63</v>
      </c>
      <c r="C1402" s="7" t="s">
        <v>1496</v>
      </c>
      <c r="D1402" s="12"/>
      <c r="E1402" s="15"/>
      <c r="F1402" s="14"/>
    </row>
    <row r="1403" spans="1:6" s="4" customFormat="1" ht="12.75" hidden="1" x14ac:dyDescent="0.25">
      <c r="A1403" s="6" t="s">
        <v>75</v>
      </c>
      <c r="B1403" s="8" t="s">
        <v>63</v>
      </c>
      <c r="C1403" s="7" t="s">
        <v>1496</v>
      </c>
      <c r="D1403" s="12"/>
      <c r="E1403" s="15"/>
      <c r="F1403" s="14"/>
    </row>
    <row r="1404" spans="1:6" s="4" customFormat="1" ht="12.75" hidden="1" x14ac:dyDescent="0.25">
      <c r="A1404" s="6" t="s">
        <v>75</v>
      </c>
      <c r="B1404" s="8" t="s">
        <v>63</v>
      </c>
      <c r="C1404" s="7" t="s">
        <v>1496</v>
      </c>
      <c r="D1404" s="12"/>
      <c r="E1404" s="15"/>
      <c r="F1404" s="14"/>
    </row>
    <row r="1405" spans="1:6" s="4" customFormat="1" ht="12.75" hidden="1" x14ac:dyDescent="0.25">
      <c r="A1405" s="6" t="s">
        <v>75</v>
      </c>
      <c r="B1405" s="8" t="s">
        <v>25</v>
      </c>
      <c r="C1405" s="7" t="s">
        <v>1497</v>
      </c>
      <c r="D1405" s="12"/>
      <c r="E1405" s="15"/>
      <c r="F1405" s="14"/>
    </row>
    <row r="1406" spans="1:6" s="4" customFormat="1" ht="12.75" hidden="1" x14ac:dyDescent="0.25">
      <c r="A1406" s="6" t="s">
        <v>75</v>
      </c>
      <c r="B1406" s="8" t="s">
        <v>25</v>
      </c>
      <c r="C1406" s="7" t="s">
        <v>1498</v>
      </c>
      <c r="D1406" s="12"/>
      <c r="E1406" s="15"/>
      <c r="F1406" s="14"/>
    </row>
    <row r="1407" spans="1:6" s="4" customFormat="1" ht="12.75" hidden="1" x14ac:dyDescent="0.25">
      <c r="A1407" s="6" t="s">
        <v>75</v>
      </c>
      <c r="B1407" s="8" t="s">
        <v>25</v>
      </c>
      <c r="C1407" s="7" t="s">
        <v>1499</v>
      </c>
      <c r="D1407" s="12"/>
      <c r="E1407" s="15"/>
      <c r="F1407" s="14"/>
    </row>
    <row r="1408" spans="1:6" s="4" customFormat="1" ht="12.75" hidden="1" x14ac:dyDescent="0.25">
      <c r="A1408" s="6" t="s">
        <v>75</v>
      </c>
      <c r="B1408" s="8" t="s">
        <v>25</v>
      </c>
      <c r="C1408" s="7" t="s">
        <v>1500</v>
      </c>
      <c r="D1408" s="12"/>
      <c r="E1408" s="15"/>
      <c r="F1408" s="14"/>
    </row>
    <row r="1409" spans="1:6" s="4" customFormat="1" ht="12.75" hidden="1" x14ac:dyDescent="0.25">
      <c r="A1409" s="6" t="s">
        <v>75</v>
      </c>
      <c r="B1409" s="8" t="s">
        <v>25</v>
      </c>
      <c r="C1409" s="7" t="s">
        <v>1501</v>
      </c>
      <c r="D1409" s="12"/>
      <c r="E1409" s="15"/>
      <c r="F1409" s="14"/>
    </row>
    <row r="1410" spans="1:6" s="4" customFormat="1" ht="12.75" hidden="1" x14ac:dyDescent="0.25">
      <c r="A1410" s="6" t="s">
        <v>75</v>
      </c>
      <c r="B1410" s="8" t="s">
        <v>25</v>
      </c>
      <c r="C1410" s="7" t="s">
        <v>1502</v>
      </c>
      <c r="D1410" s="12"/>
      <c r="E1410" s="15"/>
      <c r="F1410" s="14"/>
    </row>
    <row r="1411" spans="1:6" s="4" customFormat="1" ht="12.75" hidden="1" x14ac:dyDescent="0.25">
      <c r="A1411" s="6" t="s">
        <v>75</v>
      </c>
      <c r="B1411" s="8" t="s">
        <v>25</v>
      </c>
      <c r="C1411" s="7" t="s">
        <v>1503</v>
      </c>
      <c r="D1411" s="12"/>
      <c r="E1411" s="15"/>
      <c r="F1411" s="14"/>
    </row>
    <row r="1412" spans="1:6" s="4" customFormat="1" ht="12.75" hidden="1" x14ac:dyDescent="0.25">
      <c r="A1412" s="6" t="s">
        <v>75</v>
      </c>
      <c r="B1412" s="8" t="s">
        <v>25</v>
      </c>
      <c r="C1412" s="7" t="s">
        <v>1504</v>
      </c>
      <c r="D1412" s="12"/>
      <c r="E1412" s="15"/>
      <c r="F1412" s="14"/>
    </row>
    <row r="1413" spans="1:6" s="4" customFormat="1" ht="12.75" hidden="1" x14ac:dyDescent="0.25">
      <c r="A1413" s="6" t="s">
        <v>75</v>
      </c>
      <c r="B1413" s="8" t="s">
        <v>25</v>
      </c>
      <c r="C1413" s="7" t="s">
        <v>1505</v>
      </c>
      <c r="D1413" s="12"/>
      <c r="E1413" s="15"/>
      <c r="F1413" s="14"/>
    </row>
    <row r="1414" spans="1:6" s="4" customFormat="1" ht="12.75" hidden="1" x14ac:dyDescent="0.25">
      <c r="A1414" s="6" t="s">
        <v>75</v>
      </c>
      <c r="B1414" s="8" t="s">
        <v>25</v>
      </c>
      <c r="C1414" s="7" t="s">
        <v>1506</v>
      </c>
      <c r="D1414" s="12"/>
      <c r="E1414" s="15"/>
      <c r="F1414" s="14"/>
    </row>
    <row r="1415" spans="1:6" s="4" customFormat="1" ht="12.75" hidden="1" x14ac:dyDescent="0.25">
      <c r="A1415" s="6" t="s">
        <v>75</v>
      </c>
      <c r="B1415" s="8" t="s">
        <v>25</v>
      </c>
      <c r="C1415" s="7" t="s">
        <v>1507</v>
      </c>
      <c r="D1415" s="12"/>
      <c r="E1415" s="15"/>
      <c r="F1415" s="14"/>
    </row>
    <row r="1416" spans="1:6" s="4" customFormat="1" ht="12.75" hidden="1" x14ac:dyDescent="0.25">
      <c r="A1416" s="6" t="s">
        <v>75</v>
      </c>
      <c r="B1416" s="8" t="s">
        <v>25</v>
      </c>
      <c r="C1416" s="7" t="s">
        <v>1508</v>
      </c>
      <c r="D1416" s="12"/>
      <c r="E1416" s="15"/>
      <c r="F1416" s="14"/>
    </row>
    <row r="1417" spans="1:6" s="4" customFormat="1" ht="12.75" hidden="1" x14ac:dyDescent="0.25">
      <c r="A1417" s="6" t="s">
        <v>75</v>
      </c>
      <c r="B1417" s="8" t="s">
        <v>25</v>
      </c>
      <c r="C1417" s="7" t="s">
        <v>1509</v>
      </c>
      <c r="D1417" s="12"/>
      <c r="E1417" s="15"/>
      <c r="F1417" s="14"/>
    </row>
    <row r="1418" spans="1:6" s="4" customFormat="1" ht="12.75" hidden="1" x14ac:dyDescent="0.25">
      <c r="A1418" s="6" t="s">
        <v>75</v>
      </c>
      <c r="B1418" s="8" t="s">
        <v>25</v>
      </c>
      <c r="C1418" s="7" t="s">
        <v>1510</v>
      </c>
      <c r="D1418" s="12"/>
      <c r="E1418" s="15"/>
      <c r="F1418" s="14"/>
    </row>
    <row r="1419" spans="1:6" s="4" customFormat="1" ht="12.75" hidden="1" x14ac:dyDescent="0.25">
      <c r="A1419" s="6" t="s">
        <v>75</v>
      </c>
      <c r="B1419" s="8" t="s">
        <v>25</v>
      </c>
      <c r="C1419" s="7" t="s">
        <v>1511</v>
      </c>
      <c r="D1419" s="12"/>
      <c r="E1419" s="15"/>
      <c r="F1419" s="14"/>
    </row>
    <row r="1420" spans="1:6" s="4" customFormat="1" ht="12.75" hidden="1" x14ac:dyDescent="0.25">
      <c r="A1420" s="6" t="s">
        <v>75</v>
      </c>
      <c r="B1420" s="8" t="s">
        <v>25</v>
      </c>
      <c r="C1420" s="7" t="s">
        <v>1512</v>
      </c>
      <c r="D1420" s="12"/>
      <c r="E1420" s="15"/>
      <c r="F1420" s="14"/>
    </row>
    <row r="1421" spans="1:6" s="4" customFormat="1" ht="12.75" hidden="1" x14ac:dyDescent="0.25">
      <c r="A1421" s="6" t="s">
        <v>75</v>
      </c>
      <c r="B1421" s="8" t="s">
        <v>25</v>
      </c>
      <c r="C1421" s="7" t="s">
        <v>1513</v>
      </c>
      <c r="D1421" s="12"/>
      <c r="E1421" s="15"/>
      <c r="F1421" s="14"/>
    </row>
    <row r="1422" spans="1:6" s="4" customFormat="1" ht="12.75" hidden="1" x14ac:dyDescent="0.25">
      <c r="A1422" s="6" t="s">
        <v>75</v>
      </c>
      <c r="B1422" s="8" t="s">
        <v>25</v>
      </c>
      <c r="C1422" s="7" t="s">
        <v>1514</v>
      </c>
      <c r="D1422" s="12"/>
      <c r="E1422" s="15"/>
      <c r="F1422" s="14"/>
    </row>
    <row r="1423" spans="1:6" s="4" customFormat="1" ht="12.75" hidden="1" x14ac:dyDescent="0.25">
      <c r="A1423" s="6" t="s">
        <v>75</v>
      </c>
      <c r="B1423" s="8" t="s">
        <v>25</v>
      </c>
      <c r="C1423" s="7" t="s">
        <v>1515</v>
      </c>
      <c r="D1423" s="12"/>
      <c r="E1423" s="15"/>
      <c r="F1423" s="14"/>
    </row>
    <row r="1424" spans="1:6" s="4" customFormat="1" ht="12.75" hidden="1" x14ac:dyDescent="0.25">
      <c r="A1424" s="6" t="s">
        <v>75</v>
      </c>
      <c r="B1424" s="8" t="s">
        <v>25</v>
      </c>
      <c r="C1424" s="7" t="s">
        <v>1516</v>
      </c>
      <c r="D1424" s="12"/>
      <c r="E1424" s="15"/>
      <c r="F1424" s="14"/>
    </row>
    <row r="1425" spans="1:6" s="4" customFormat="1" ht="12.75" hidden="1" x14ac:dyDescent="0.25">
      <c r="A1425" s="6" t="s">
        <v>75</v>
      </c>
      <c r="B1425" s="8" t="s">
        <v>25</v>
      </c>
      <c r="C1425" s="7" t="s">
        <v>1517</v>
      </c>
      <c r="D1425" s="12"/>
      <c r="E1425" s="15"/>
      <c r="F1425" s="14"/>
    </row>
    <row r="1426" spans="1:6" s="4" customFormat="1" ht="12.75" hidden="1" x14ac:dyDescent="0.25">
      <c r="A1426" s="6" t="s">
        <v>75</v>
      </c>
      <c r="B1426" s="8" t="s">
        <v>25</v>
      </c>
      <c r="C1426" s="7" t="s">
        <v>1518</v>
      </c>
      <c r="D1426" s="12"/>
      <c r="E1426" s="15"/>
      <c r="F1426" s="14"/>
    </row>
    <row r="1427" spans="1:6" s="4" customFormat="1" ht="12.75" hidden="1" x14ac:dyDescent="0.25">
      <c r="A1427" s="6" t="s">
        <v>75</v>
      </c>
      <c r="B1427" s="8" t="s">
        <v>25</v>
      </c>
      <c r="C1427" s="7" t="s">
        <v>1519</v>
      </c>
      <c r="D1427" s="12"/>
      <c r="E1427" s="15"/>
      <c r="F1427" s="14"/>
    </row>
    <row r="1428" spans="1:6" s="4" customFormat="1" ht="12.75" hidden="1" x14ac:dyDescent="0.25">
      <c r="A1428" s="6" t="s">
        <v>75</v>
      </c>
      <c r="B1428" s="8" t="s">
        <v>25</v>
      </c>
      <c r="C1428" s="7" t="s">
        <v>1520</v>
      </c>
      <c r="D1428" s="12"/>
      <c r="E1428" s="15"/>
      <c r="F1428" s="14"/>
    </row>
    <row r="1429" spans="1:6" s="4" customFormat="1" ht="12.75" hidden="1" x14ac:dyDescent="0.25">
      <c r="A1429" s="6" t="s">
        <v>75</v>
      </c>
      <c r="B1429" s="8" t="s">
        <v>25</v>
      </c>
      <c r="C1429" s="7" t="s">
        <v>1521</v>
      </c>
      <c r="D1429" s="12"/>
      <c r="E1429" s="15"/>
      <c r="F1429" s="14"/>
    </row>
    <row r="1430" spans="1:6" s="4" customFormat="1" ht="12.75" hidden="1" x14ac:dyDescent="0.25">
      <c r="A1430" s="6" t="s">
        <v>75</v>
      </c>
      <c r="B1430" s="8" t="s">
        <v>25</v>
      </c>
      <c r="C1430" s="7" t="s">
        <v>1522</v>
      </c>
      <c r="D1430" s="12"/>
      <c r="E1430" s="15"/>
      <c r="F1430" s="14"/>
    </row>
    <row r="1431" spans="1:6" s="4" customFormat="1" ht="12.75" hidden="1" x14ac:dyDescent="0.25">
      <c r="A1431" s="6" t="s">
        <v>75</v>
      </c>
      <c r="B1431" s="8" t="s">
        <v>25</v>
      </c>
      <c r="C1431" s="7" t="s">
        <v>1523</v>
      </c>
      <c r="D1431" s="12"/>
      <c r="E1431" s="15"/>
      <c r="F1431" s="14"/>
    </row>
    <row r="1432" spans="1:6" s="4" customFormat="1" ht="12.75" hidden="1" x14ac:dyDescent="0.25">
      <c r="A1432" s="6" t="s">
        <v>75</v>
      </c>
      <c r="B1432" s="8" t="s">
        <v>25</v>
      </c>
      <c r="C1432" s="7" t="s">
        <v>1524</v>
      </c>
      <c r="D1432" s="12"/>
      <c r="E1432" s="15"/>
      <c r="F1432" s="14"/>
    </row>
    <row r="1433" spans="1:6" s="4" customFormat="1" ht="12.75" hidden="1" x14ac:dyDescent="0.25">
      <c r="A1433" s="6" t="s">
        <v>75</v>
      </c>
      <c r="B1433" s="8" t="s">
        <v>25</v>
      </c>
      <c r="C1433" s="7" t="s">
        <v>1525</v>
      </c>
      <c r="D1433" s="12"/>
      <c r="E1433" s="15"/>
      <c r="F1433" s="14"/>
    </row>
    <row r="1434" spans="1:6" s="4" customFormat="1" ht="12.75" hidden="1" x14ac:dyDescent="0.25">
      <c r="A1434" s="6" t="s">
        <v>75</v>
      </c>
      <c r="B1434" s="8" t="s">
        <v>25</v>
      </c>
      <c r="C1434" s="7" t="s">
        <v>1526</v>
      </c>
      <c r="D1434" s="12"/>
      <c r="E1434" s="15"/>
      <c r="F1434" s="14"/>
    </row>
    <row r="1435" spans="1:6" s="4" customFormat="1" ht="12.75" hidden="1" x14ac:dyDescent="0.25">
      <c r="A1435" s="6" t="s">
        <v>75</v>
      </c>
      <c r="B1435" s="8" t="s">
        <v>64</v>
      </c>
      <c r="C1435" s="7" t="s">
        <v>1527</v>
      </c>
      <c r="D1435" s="12"/>
      <c r="E1435" s="15"/>
      <c r="F1435" s="14"/>
    </row>
    <row r="1436" spans="1:6" s="4" customFormat="1" ht="12.75" hidden="1" x14ac:dyDescent="0.25">
      <c r="A1436" s="6" t="s">
        <v>75</v>
      </c>
      <c r="B1436" s="8" t="s">
        <v>64</v>
      </c>
      <c r="C1436" s="7" t="s">
        <v>1528</v>
      </c>
      <c r="D1436" s="12"/>
      <c r="E1436" s="15"/>
      <c r="F1436" s="14"/>
    </row>
    <row r="1437" spans="1:6" s="4" customFormat="1" ht="12.75" hidden="1" x14ac:dyDescent="0.25">
      <c r="A1437" s="6" t="s">
        <v>75</v>
      </c>
      <c r="B1437" s="8" t="s">
        <v>64</v>
      </c>
      <c r="C1437" s="7" t="s">
        <v>1529</v>
      </c>
      <c r="D1437" s="12"/>
      <c r="E1437" s="15"/>
      <c r="F1437" s="14"/>
    </row>
    <row r="1438" spans="1:6" s="4" customFormat="1" ht="12.75" hidden="1" x14ac:dyDescent="0.25">
      <c r="A1438" s="6" t="s">
        <v>75</v>
      </c>
      <c r="B1438" s="8" t="s">
        <v>64</v>
      </c>
      <c r="C1438" s="7" t="s">
        <v>1530</v>
      </c>
      <c r="D1438" s="12"/>
      <c r="E1438" s="15"/>
      <c r="F1438" s="14"/>
    </row>
    <row r="1439" spans="1:6" s="4" customFormat="1" ht="12.75" hidden="1" x14ac:dyDescent="0.25">
      <c r="A1439" s="6" t="s">
        <v>75</v>
      </c>
      <c r="B1439" s="8" t="s">
        <v>64</v>
      </c>
      <c r="C1439" s="7" t="s">
        <v>1531</v>
      </c>
      <c r="D1439" s="12"/>
      <c r="E1439" s="15"/>
      <c r="F1439" s="14"/>
    </row>
    <row r="1440" spans="1:6" s="4" customFormat="1" ht="12.75" hidden="1" x14ac:dyDescent="0.25">
      <c r="A1440" s="6" t="s">
        <v>75</v>
      </c>
      <c r="B1440" s="8" t="s">
        <v>65</v>
      </c>
      <c r="C1440" s="7" t="s">
        <v>1532</v>
      </c>
      <c r="D1440" s="12"/>
      <c r="E1440" s="15"/>
      <c r="F1440" s="14"/>
    </row>
    <row r="1441" spans="1:6" s="4" customFormat="1" ht="12.75" hidden="1" x14ac:dyDescent="0.25">
      <c r="A1441" s="6" t="s">
        <v>75</v>
      </c>
      <c r="B1441" s="8" t="s">
        <v>65</v>
      </c>
      <c r="C1441" s="7" t="s">
        <v>1533</v>
      </c>
      <c r="D1441" s="12"/>
      <c r="E1441" s="15"/>
      <c r="F1441" s="14"/>
    </row>
    <row r="1442" spans="1:6" s="4" customFormat="1" ht="12.75" hidden="1" x14ac:dyDescent="0.25">
      <c r="A1442" s="6" t="s">
        <v>75</v>
      </c>
      <c r="B1442" s="8" t="s">
        <v>26</v>
      </c>
      <c r="C1442" s="7" t="s">
        <v>1534</v>
      </c>
      <c r="D1442" s="12"/>
      <c r="E1442" s="15"/>
      <c r="F1442" s="14"/>
    </row>
    <row r="1443" spans="1:6" s="4" customFormat="1" ht="12.75" hidden="1" x14ac:dyDescent="0.25">
      <c r="A1443" s="6" t="s">
        <v>75</v>
      </c>
      <c r="B1443" s="8" t="s">
        <v>27</v>
      </c>
      <c r="C1443" s="7" t="s">
        <v>1535</v>
      </c>
      <c r="D1443" s="12"/>
      <c r="E1443" s="15"/>
      <c r="F1443" s="14"/>
    </row>
    <row r="1444" spans="1:6" s="4" customFormat="1" ht="12.75" hidden="1" x14ac:dyDescent="0.25">
      <c r="A1444" s="6" t="s">
        <v>75</v>
      </c>
      <c r="B1444" s="8" t="s">
        <v>28</v>
      </c>
      <c r="C1444" s="7" t="s">
        <v>1536</v>
      </c>
      <c r="D1444" s="12"/>
      <c r="E1444" s="15"/>
      <c r="F1444" s="14"/>
    </row>
    <row r="1445" spans="1:6" s="4" customFormat="1" ht="12.75" hidden="1" x14ac:dyDescent="0.25">
      <c r="A1445" s="6" t="s">
        <v>75</v>
      </c>
      <c r="B1445" s="8" t="s">
        <v>28</v>
      </c>
      <c r="C1445" s="7" t="s">
        <v>1537</v>
      </c>
      <c r="D1445" s="12"/>
      <c r="E1445" s="15"/>
      <c r="F1445" s="14"/>
    </row>
    <row r="1446" spans="1:6" s="4" customFormat="1" ht="12.75" hidden="1" x14ac:dyDescent="0.25">
      <c r="A1446" s="6" t="s">
        <v>75</v>
      </c>
      <c r="B1446" s="8" t="s">
        <v>28</v>
      </c>
      <c r="C1446" s="7" t="s">
        <v>1538</v>
      </c>
      <c r="D1446" s="12"/>
      <c r="E1446" s="15"/>
      <c r="F1446" s="14"/>
    </row>
    <row r="1447" spans="1:6" s="4" customFormat="1" ht="12.75" hidden="1" x14ac:dyDescent="0.25">
      <c r="A1447" s="6" t="s">
        <v>75</v>
      </c>
      <c r="B1447" s="8" t="s">
        <v>28</v>
      </c>
      <c r="C1447" s="7" t="s">
        <v>1539</v>
      </c>
      <c r="D1447" s="12"/>
      <c r="E1447" s="15"/>
      <c r="F1447" s="14"/>
    </row>
    <row r="1448" spans="1:6" s="4" customFormat="1" ht="12.75" hidden="1" x14ac:dyDescent="0.25">
      <c r="A1448" s="6" t="s">
        <v>75</v>
      </c>
      <c r="B1448" s="8" t="s">
        <v>28</v>
      </c>
      <c r="C1448" s="7" t="s">
        <v>1540</v>
      </c>
      <c r="D1448" s="12"/>
      <c r="E1448" s="15"/>
      <c r="F1448" s="14"/>
    </row>
    <row r="1449" spans="1:6" s="4" customFormat="1" ht="12.75" hidden="1" x14ac:dyDescent="0.25">
      <c r="A1449" s="6" t="s">
        <v>75</v>
      </c>
      <c r="B1449" s="8" t="s">
        <v>28</v>
      </c>
      <c r="C1449" s="7" t="s">
        <v>1541</v>
      </c>
      <c r="D1449" s="12"/>
      <c r="E1449" s="15"/>
      <c r="F1449" s="14"/>
    </row>
    <row r="1450" spans="1:6" s="4" customFormat="1" ht="12.75" hidden="1" x14ac:dyDescent="0.25">
      <c r="A1450" s="6" t="s">
        <v>75</v>
      </c>
      <c r="B1450" s="8" t="s">
        <v>28</v>
      </c>
      <c r="C1450" s="7" t="s">
        <v>1542</v>
      </c>
      <c r="D1450" s="12"/>
      <c r="E1450" s="15"/>
      <c r="F1450" s="14"/>
    </row>
    <row r="1451" spans="1:6" s="4" customFormat="1" ht="12.75" hidden="1" x14ac:dyDescent="0.25">
      <c r="A1451" s="6" t="s">
        <v>75</v>
      </c>
      <c r="B1451" s="8" t="s">
        <v>28</v>
      </c>
      <c r="C1451" s="7" t="s">
        <v>1543</v>
      </c>
      <c r="D1451" s="12"/>
      <c r="E1451" s="15"/>
      <c r="F1451" s="14"/>
    </row>
    <row r="1452" spans="1:6" s="4" customFormat="1" ht="12.75" hidden="1" x14ac:dyDescent="0.25">
      <c r="A1452" s="6" t="s">
        <v>75</v>
      </c>
      <c r="B1452" s="8" t="s">
        <v>28</v>
      </c>
      <c r="C1452" s="7" t="s">
        <v>1544</v>
      </c>
      <c r="D1452" s="12"/>
      <c r="E1452" s="15"/>
      <c r="F1452" s="14"/>
    </row>
    <row r="1453" spans="1:6" s="4" customFormat="1" ht="12.75" hidden="1" x14ac:dyDescent="0.25">
      <c r="A1453" s="6" t="s">
        <v>75</v>
      </c>
      <c r="B1453" s="8" t="s">
        <v>28</v>
      </c>
      <c r="C1453" s="7" t="s">
        <v>1545</v>
      </c>
      <c r="D1453" s="12"/>
      <c r="E1453" s="15"/>
      <c r="F1453" s="14"/>
    </row>
    <row r="1454" spans="1:6" s="4" customFormat="1" ht="12.75" hidden="1" x14ac:dyDescent="0.25">
      <c r="A1454" s="6" t="s">
        <v>75</v>
      </c>
      <c r="B1454" s="8" t="s">
        <v>28</v>
      </c>
      <c r="C1454" s="7" t="s">
        <v>1546</v>
      </c>
      <c r="D1454" s="12"/>
      <c r="E1454" s="15"/>
      <c r="F1454" s="14"/>
    </row>
    <row r="1455" spans="1:6" s="4" customFormat="1" ht="12.75" hidden="1" x14ac:dyDescent="0.25">
      <c r="A1455" s="6" t="s">
        <v>75</v>
      </c>
      <c r="B1455" s="8" t="s">
        <v>28</v>
      </c>
      <c r="C1455" s="7" t="s">
        <v>1547</v>
      </c>
      <c r="D1455" s="12"/>
      <c r="E1455" s="15"/>
      <c r="F1455" s="14"/>
    </row>
    <row r="1456" spans="1:6" s="4" customFormat="1" ht="12.75" hidden="1" x14ac:dyDescent="0.25">
      <c r="A1456" s="6" t="s">
        <v>75</v>
      </c>
      <c r="B1456" s="8" t="s">
        <v>28</v>
      </c>
      <c r="C1456" s="7" t="s">
        <v>1548</v>
      </c>
      <c r="D1456" s="12"/>
      <c r="E1456" s="15"/>
      <c r="F1456" s="14"/>
    </row>
    <row r="1457" spans="1:6" s="4" customFormat="1" ht="12.75" hidden="1" x14ac:dyDescent="0.25">
      <c r="A1457" s="6" t="s">
        <v>75</v>
      </c>
      <c r="B1457" s="8" t="s">
        <v>28</v>
      </c>
      <c r="C1457" s="7" t="s">
        <v>1549</v>
      </c>
      <c r="D1457" s="12"/>
      <c r="E1457" s="15"/>
      <c r="F1457" s="14"/>
    </row>
    <row r="1458" spans="1:6" s="4" customFormat="1" ht="12.75" hidden="1" x14ac:dyDescent="0.25">
      <c r="A1458" s="6" t="s">
        <v>75</v>
      </c>
      <c r="B1458" s="8" t="s">
        <v>28</v>
      </c>
      <c r="C1458" s="7" t="s">
        <v>1550</v>
      </c>
      <c r="D1458" s="12"/>
      <c r="E1458" s="15"/>
      <c r="F1458" s="14"/>
    </row>
    <row r="1459" spans="1:6" s="4" customFormat="1" ht="12.75" hidden="1" x14ac:dyDescent="0.25">
      <c r="A1459" s="6" t="s">
        <v>75</v>
      </c>
      <c r="B1459" s="8" t="s">
        <v>28</v>
      </c>
      <c r="C1459" s="7" t="s">
        <v>1551</v>
      </c>
      <c r="D1459" s="12"/>
      <c r="E1459" s="15"/>
      <c r="F1459" s="14"/>
    </row>
    <row r="1460" spans="1:6" s="4" customFormat="1" ht="12.75" hidden="1" x14ac:dyDescent="0.25">
      <c r="A1460" s="6" t="s">
        <v>75</v>
      </c>
      <c r="B1460" s="8" t="s">
        <v>28</v>
      </c>
      <c r="C1460" s="7" t="s">
        <v>1552</v>
      </c>
      <c r="D1460" s="12"/>
      <c r="E1460" s="15"/>
      <c r="F1460" s="14"/>
    </row>
    <row r="1461" spans="1:6" s="4" customFormat="1" ht="12.75" hidden="1" x14ac:dyDescent="0.25">
      <c r="A1461" s="6" t="s">
        <v>75</v>
      </c>
      <c r="B1461" s="8" t="s">
        <v>28</v>
      </c>
      <c r="C1461" s="7" t="s">
        <v>1553</v>
      </c>
      <c r="D1461" s="12"/>
      <c r="E1461" s="15"/>
      <c r="F1461" s="14"/>
    </row>
    <row r="1462" spans="1:6" s="4" customFormat="1" ht="12.75" hidden="1" x14ac:dyDescent="0.25">
      <c r="A1462" s="6" t="s">
        <v>75</v>
      </c>
      <c r="B1462" s="8" t="s">
        <v>28</v>
      </c>
      <c r="C1462" s="7" t="s">
        <v>1554</v>
      </c>
      <c r="D1462" s="12"/>
      <c r="E1462" s="15"/>
      <c r="F1462" s="14"/>
    </row>
    <row r="1463" spans="1:6" s="4" customFormat="1" ht="12.75" hidden="1" x14ac:dyDescent="0.25">
      <c r="A1463" s="6" t="s">
        <v>75</v>
      </c>
      <c r="B1463" s="8" t="s">
        <v>28</v>
      </c>
      <c r="C1463" s="7" t="s">
        <v>1555</v>
      </c>
      <c r="D1463" s="12"/>
      <c r="E1463" s="15"/>
      <c r="F1463" s="14"/>
    </row>
    <row r="1464" spans="1:6" s="4" customFormat="1" ht="12.75" hidden="1" x14ac:dyDescent="0.25">
      <c r="A1464" s="6" t="s">
        <v>75</v>
      </c>
      <c r="B1464" s="8" t="s">
        <v>28</v>
      </c>
      <c r="C1464" s="7" t="s">
        <v>1556</v>
      </c>
      <c r="D1464" s="12"/>
      <c r="E1464" s="15"/>
      <c r="F1464" s="14"/>
    </row>
    <row r="1465" spans="1:6" s="4" customFormat="1" ht="12.75" hidden="1" x14ac:dyDescent="0.25">
      <c r="A1465" s="6" t="s">
        <v>75</v>
      </c>
      <c r="B1465" s="8" t="s">
        <v>28</v>
      </c>
      <c r="C1465" s="7" t="s">
        <v>1557</v>
      </c>
      <c r="D1465" s="12"/>
      <c r="E1465" s="15"/>
      <c r="F1465" s="14"/>
    </row>
    <row r="1466" spans="1:6" s="4" customFormat="1" ht="12.75" hidden="1" x14ac:dyDescent="0.25">
      <c r="A1466" s="6" t="s">
        <v>75</v>
      </c>
      <c r="B1466" s="8" t="s">
        <v>28</v>
      </c>
      <c r="C1466" s="7" t="s">
        <v>1558</v>
      </c>
      <c r="D1466" s="12"/>
      <c r="E1466" s="15"/>
      <c r="F1466" s="14"/>
    </row>
    <row r="1467" spans="1:6" s="4" customFormat="1" ht="12.75" hidden="1" x14ac:dyDescent="0.25">
      <c r="A1467" s="6" t="s">
        <v>75</v>
      </c>
      <c r="B1467" s="8" t="s">
        <v>28</v>
      </c>
      <c r="C1467" s="7" t="s">
        <v>1559</v>
      </c>
      <c r="D1467" s="12"/>
      <c r="E1467" s="15"/>
      <c r="F1467" s="14"/>
    </row>
    <row r="1468" spans="1:6" s="4" customFormat="1" ht="12.75" hidden="1" x14ac:dyDescent="0.25">
      <c r="A1468" s="6" t="s">
        <v>75</v>
      </c>
      <c r="B1468" s="8" t="s">
        <v>28</v>
      </c>
      <c r="C1468" s="7" t="s">
        <v>1560</v>
      </c>
      <c r="D1468" s="12"/>
      <c r="E1468" s="15"/>
      <c r="F1468" s="14"/>
    </row>
    <row r="1469" spans="1:6" s="4" customFormat="1" ht="12.75" hidden="1" x14ac:dyDescent="0.25">
      <c r="A1469" s="6" t="s">
        <v>75</v>
      </c>
      <c r="B1469" s="8" t="s">
        <v>28</v>
      </c>
      <c r="C1469" s="7" t="s">
        <v>1561</v>
      </c>
      <c r="D1469" s="12"/>
      <c r="E1469" s="15"/>
      <c r="F1469" s="14"/>
    </row>
    <row r="1470" spans="1:6" s="4" customFormat="1" ht="12.75" hidden="1" x14ac:dyDescent="0.25">
      <c r="A1470" s="6" t="s">
        <v>75</v>
      </c>
      <c r="B1470" s="8" t="s">
        <v>28</v>
      </c>
      <c r="C1470" s="7" t="s">
        <v>1562</v>
      </c>
      <c r="D1470" s="12"/>
      <c r="E1470" s="15"/>
      <c r="F1470" s="14"/>
    </row>
    <row r="1471" spans="1:6" s="4" customFormat="1" ht="12.75" hidden="1" x14ac:dyDescent="0.25">
      <c r="A1471" s="6" t="s">
        <v>75</v>
      </c>
      <c r="B1471" s="8" t="s">
        <v>28</v>
      </c>
      <c r="C1471" s="7" t="s">
        <v>1563</v>
      </c>
      <c r="D1471" s="12"/>
      <c r="E1471" s="15"/>
      <c r="F1471" s="14"/>
    </row>
    <row r="1472" spans="1:6" s="4" customFormat="1" ht="12.75" hidden="1" x14ac:dyDescent="0.25">
      <c r="A1472" s="6" t="s">
        <v>75</v>
      </c>
      <c r="B1472" s="8" t="s">
        <v>28</v>
      </c>
      <c r="C1472" s="7" t="s">
        <v>1564</v>
      </c>
      <c r="D1472" s="12"/>
      <c r="E1472" s="15"/>
      <c r="F1472" s="14"/>
    </row>
    <row r="1473" spans="1:6" s="4" customFormat="1" ht="12.75" hidden="1" x14ac:dyDescent="0.25">
      <c r="A1473" s="6" t="s">
        <v>75</v>
      </c>
      <c r="B1473" s="8" t="s">
        <v>28</v>
      </c>
      <c r="C1473" s="7" t="s">
        <v>1565</v>
      </c>
      <c r="D1473" s="12"/>
      <c r="E1473" s="15"/>
      <c r="F1473" s="14"/>
    </row>
    <row r="1474" spans="1:6" s="4" customFormat="1" ht="12.75" hidden="1" x14ac:dyDescent="0.25">
      <c r="A1474" s="6" t="s">
        <v>75</v>
      </c>
      <c r="B1474" s="8" t="s">
        <v>29</v>
      </c>
      <c r="C1474" s="7" t="s">
        <v>1566</v>
      </c>
      <c r="D1474" s="12"/>
      <c r="E1474" s="15"/>
      <c r="F1474" s="14"/>
    </row>
    <row r="1475" spans="1:6" s="4" customFormat="1" ht="12.75" hidden="1" x14ac:dyDescent="0.25">
      <c r="A1475" s="6" t="s">
        <v>75</v>
      </c>
      <c r="B1475" s="8" t="s">
        <v>29</v>
      </c>
      <c r="C1475" s="7" t="s">
        <v>1567</v>
      </c>
      <c r="D1475" s="12"/>
      <c r="E1475" s="15"/>
      <c r="F1475" s="14"/>
    </row>
    <row r="1476" spans="1:6" s="4" customFormat="1" ht="12.75" hidden="1" x14ac:dyDescent="0.25">
      <c r="A1476" s="6" t="s">
        <v>75</v>
      </c>
      <c r="B1476" s="8" t="s">
        <v>29</v>
      </c>
      <c r="C1476" s="7" t="s">
        <v>1568</v>
      </c>
      <c r="D1476" s="12"/>
      <c r="E1476" s="15"/>
      <c r="F1476" s="14"/>
    </row>
    <row r="1477" spans="1:6" s="4" customFormat="1" ht="12.75" hidden="1" x14ac:dyDescent="0.25">
      <c r="A1477" s="6" t="s">
        <v>75</v>
      </c>
      <c r="B1477" s="8" t="s">
        <v>29</v>
      </c>
      <c r="C1477" s="7" t="s">
        <v>1569</v>
      </c>
      <c r="D1477" s="12"/>
      <c r="E1477" s="15"/>
      <c r="F1477" s="14"/>
    </row>
    <row r="1478" spans="1:6" s="4" customFormat="1" ht="12.75" hidden="1" x14ac:dyDescent="0.25">
      <c r="A1478" s="6" t="s">
        <v>75</v>
      </c>
      <c r="B1478" s="8" t="s">
        <v>66</v>
      </c>
      <c r="C1478" s="7" t="s">
        <v>1570</v>
      </c>
      <c r="D1478" s="12"/>
      <c r="E1478" s="15"/>
      <c r="F1478" s="14"/>
    </row>
    <row r="1479" spans="1:6" s="4" customFormat="1" ht="12.75" hidden="1" x14ac:dyDescent="0.25">
      <c r="A1479" s="6" t="s">
        <v>75</v>
      </c>
      <c r="B1479" s="8" t="s">
        <v>31</v>
      </c>
      <c r="C1479" s="7" t="s">
        <v>1571</v>
      </c>
      <c r="D1479" s="12"/>
      <c r="E1479" s="15"/>
      <c r="F1479" s="14"/>
    </row>
    <row r="1480" spans="1:6" s="4" customFormat="1" ht="12.75" hidden="1" x14ac:dyDescent="0.25">
      <c r="A1480" s="6" t="s">
        <v>75</v>
      </c>
      <c r="B1480" s="8" t="s">
        <v>32</v>
      </c>
      <c r="C1480" s="7" t="s">
        <v>1572</v>
      </c>
      <c r="D1480" s="12"/>
      <c r="E1480" s="15"/>
      <c r="F1480" s="14"/>
    </row>
    <row r="1481" spans="1:6" s="4" customFormat="1" ht="12.75" hidden="1" x14ac:dyDescent="0.25">
      <c r="A1481" s="6" t="s">
        <v>75</v>
      </c>
      <c r="B1481" s="8" t="s">
        <v>33</v>
      </c>
      <c r="C1481" s="7" t="s">
        <v>1573</v>
      </c>
      <c r="D1481" s="12"/>
      <c r="E1481" s="15"/>
      <c r="F1481" s="14"/>
    </row>
    <row r="1482" spans="1:6" s="4" customFormat="1" ht="12.75" hidden="1" x14ac:dyDescent="0.25">
      <c r="A1482" s="6" t="s">
        <v>75</v>
      </c>
      <c r="B1482" s="8" t="s">
        <v>34</v>
      </c>
      <c r="C1482" s="7" t="s">
        <v>1574</v>
      </c>
      <c r="D1482" s="12"/>
      <c r="E1482" s="15"/>
      <c r="F1482" s="14"/>
    </row>
    <row r="1483" spans="1:6" s="4" customFormat="1" ht="12.75" hidden="1" x14ac:dyDescent="0.25">
      <c r="A1483" s="6" t="s">
        <v>75</v>
      </c>
      <c r="B1483" s="8" t="s">
        <v>35</v>
      </c>
      <c r="C1483" s="7" t="s">
        <v>1575</v>
      </c>
      <c r="D1483" s="12"/>
      <c r="E1483" s="15"/>
      <c r="F1483" s="14"/>
    </row>
    <row r="1484" spans="1:6" s="4" customFormat="1" ht="12.75" hidden="1" x14ac:dyDescent="0.25">
      <c r="A1484" s="6" t="s">
        <v>75</v>
      </c>
      <c r="B1484" s="8" t="s">
        <v>35</v>
      </c>
      <c r="C1484" s="7" t="s">
        <v>1576</v>
      </c>
      <c r="D1484" s="12"/>
      <c r="E1484" s="15"/>
      <c r="F1484" s="14"/>
    </row>
    <row r="1485" spans="1:6" s="4" customFormat="1" ht="12.75" hidden="1" x14ac:dyDescent="0.25">
      <c r="A1485" s="6" t="s">
        <v>75</v>
      </c>
      <c r="B1485" s="8" t="s">
        <v>35</v>
      </c>
      <c r="C1485" s="7" t="s">
        <v>1577</v>
      </c>
      <c r="D1485" s="12"/>
      <c r="E1485" s="15"/>
      <c r="F1485" s="14"/>
    </row>
    <row r="1486" spans="1:6" s="4" customFormat="1" ht="12.75" hidden="1" x14ac:dyDescent="0.25">
      <c r="A1486" s="6" t="s">
        <v>75</v>
      </c>
      <c r="B1486" s="8" t="s">
        <v>35</v>
      </c>
      <c r="C1486" s="7" t="s">
        <v>1578</v>
      </c>
      <c r="D1486" s="12"/>
      <c r="E1486" s="15"/>
      <c r="F1486" s="14"/>
    </row>
    <row r="1487" spans="1:6" s="4" customFormat="1" ht="12.75" hidden="1" x14ac:dyDescent="0.25">
      <c r="A1487" s="6" t="s">
        <v>75</v>
      </c>
      <c r="B1487" s="8" t="s">
        <v>35</v>
      </c>
      <c r="C1487" s="7" t="s">
        <v>1579</v>
      </c>
      <c r="D1487" s="12"/>
      <c r="E1487" s="15"/>
      <c r="F1487" s="14"/>
    </row>
    <row r="1488" spans="1:6" s="4" customFormat="1" ht="12.75" hidden="1" x14ac:dyDescent="0.25">
      <c r="A1488" s="6" t="s">
        <v>75</v>
      </c>
      <c r="B1488" s="8" t="s">
        <v>36</v>
      </c>
      <c r="C1488" s="7" t="s">
        <v>1580</v>
      </c>
      <c r="D1488" s="12"/>
      <c r="E1488" s="15"/>
      <c r="F1488" s="14"/>
    </row>
    <row r="1489" spans="1:6" s="4" customFormat="1" ht="12.75" hidden="1" x14ac:dyDescent="0.25">
      <c r="A1489" s="6" t="s">
        <v>75</v>
      </c>
      <c r="B1489" s="8" t="s">
        <v>36</v>
      </c>
      <c r="C1489" s="7" t="s">
        <v>1581</v>
      </c>
      <c r="D1489" s="12"/>
      <c r="E1489" s="15"/>
      <c r="F1489" s="14"/>
    </row>
    <row r="1490" spans="1:6" s="4" customFormat="1" ht="12.75" hidden="1" x14ac:dyDescent="0.25">
      <c r="A1490" s="6" t="s">
        <v>75</v>
      </c>
      <c r="B1490" s="8" t="s">
        <v>37</v>
      </c>
      <c r="C1490" s="7" t="s">
        <v>1582</v>
      </c>
      <c r="D1490" s="12"/>
      <c r="E1490" s="15"/>
      <c r="F1490" s="14"/>
    </row>
    <row r="1491" spans="1:6" s="4" customFormat="1" ht="12.75" hidden="1" x14ac:dyDescent="0.25">
      <c r="A1491" s="6" t="s">
        <v>75</v>
      </c>
      <c r="B1491" s="8" t="s">
        <v>37</v>
      </c>
      <c r="C1491" s="7" t="s">
        <v>1583</v>
      </c>
      <c r="D1491" s="12"/>
      <c r="E1491" s="15"/>
      <c r="F1491" s="14"/>
    </row>
    <row r="1492" spans="1:6" s="4" customFormat="1" ht="12.75" hidden="1" x14ac:dyDescent="0.25">
      <c r="A1492" s="6" t="s">
        <v>75</v>
      </c>
      <c r="B1492" s="8" t="s">
        <v>37</v>
      </c>
      <c r="C1492" s="7" t="s">
        <v>1584</v>
      </c>
      <c r="D1492" s="12"/>
      <c r="E1492" s="15"/>
      <c r="F1492" s="14"/>
    </row>
    <row r="1493" spans="1:6" s="4" customFormat="1" ht="12.75" hidden="1" x14ac:dyDescent="0.25">
      <c r="A1493" s="6" t="s">
        <v>75</v>
      </c>
      <c r="B1493" s="8" t="s">
        <v>37</v>
      </c>
      <c r="C1493" s="7" t="s">
        <v>1585</v>
      </c>
      <c r="D1493" s="12"/>
      <c r="E1493" s="15"/>
      <c r="F1493" s="14"/>
    </row>
    <row r="1494" spans="1:6" s="4" customFormat="1" ht="12.75" hidden="1" x14ac:dyDescent="0.25">
      <c r="A1494" s="6" t="s">
        <v>75</v>
      </c>
      <c r="B1494" s="8" t="s">
        <v>37</v>
      </c>
      <c r="C1494" s="7" t="s">
        <v>1586</v>
      </c>
      <c r="D1494" s="12"/>
      <c r="E1494" s="15"/>
      <c r="F1494" s="14"/>
    </row>
    <row r="1495" spans="1:6" s="4" customFormat="1" ht="12.75" hidden="1" x14ac:dyDescent="0.25">
      <c r="A1495" s="6" t="s">
        <v>75</v>
      </c>
      <c r="B1495" s="8" t="s">
        <v>37</v>
      </c>
      <c r="C1495" s="7" t="s">
        <v>1587</v>
      </c>
      <c r="D1495" s="12"/>
      <c r="E1495" s="15"/>
      <c r="F1495" s="14"/>
    </row>
    <row r="1496" spans="1:6" s="4" customFormat="1" ht="12.75" hidden="1" x14ac:dyDescent="0.25">
      <c r="A1496" s="6" t="s">
        <v>75</v>
      </c>
      <c r="B1496" s="8" t="s">
        <v>37</v>
      </c>
      <c r="C1496" s="7" t="s">
        <v>1588</v>
      </c>
      <c r="D1496" s="12"/>
      <c r="E1496" s="15"/>
      <c r="F1496" s="14"/>
    </row>
    <row r="1497" spans="1:6" s="4" customFormat="1" ht="12.75" hidden="1" x14ac:dyDescent="0.25">
      <c r="A1497" s="6" t="s">
        <v>75</v>
      </c>
      <c r="B1497" s="8" t="s">
        <v>37</v>
      </c>
      <c r="C1497" s="7" t="s">
        <v>1589</v>
      </c>
      <c r="D1497" s="12"/>
      <c r="E1497" s="15"/>
      <c r="F1497" s="14"/>
    </row>
    <row r="1498" spans="1:6" s="4" customFormat="1" ht="12.75" hidden="1" x14ac:dyDescent="0.25">
      <c r="A1498" s="6" t="s">
        <v>75</v>
      </c>
      <c r="B1498" s="8" t="s">
        <v>37</v>
      </c>
      <c r="C1498" s="7" t="s">
        <v>1590</v>
      </c>
      <c r="D1498" s="12"/>
      <c r="E1498" s="15"/>
      <c r="F1498" s="14"/>
    </row>
    <row r="1499" spans="1:6" s="4" customFormat="1" ht="12.75" hidden="1" x14ac:dyDescent="0.25">
      <c r="A1499" s="6" t="s">
        <v>75</v>
      </c>
      <c r="B1499" s="8" t="s">
        <v>37</v>
      </c>
      <c r="C1499" s="7" t="s">
        <v>1591</v>
      </c>
      <c r="D1499" s="12"/>
      <c r="E1499" s="15"/>
      <c r="F1499" s="14"/>
    </row>
    <row r="1500" spans="1:6" s="4" customFormat="1" ht="12.75" hidden="1" x14ac:dyDescent="0.25">
      <c r="A1500" s="6" t="s">
        <v>75</v>
      </c>
      <c r="B1500" s="8" t="s">
        <v>37</v>
      </c>
      <c r="C1500" s="7" t="s">
        <v>1592</v>
      </c>
      <c r="D1500" s="12"/>
      <c r="E1500" s="15"/>
      <c r="F1500" s="14"/>
    </row>
    <row r="1501" spans="1:6" s="4" customFormat="1" ht="12.75" hidden="1" x14ac:dyDescent="0.25">
      <c r="A1501" s="6" t="s">
        <v>75</v>
      </c>
      <c r="B1501" s="8" t="s">
        <v>37</v>
      </c>
      <c r="C1501" s="7" t="s">
        <v>1593</v>
      </c>
      <c r="D1501" s="12"/>
      <c r="E1501" s="15"/>
      <c r="F1501" s="14"/>
    </row>
    <row r="1502" spans="1:6" s="4" customFormat="1" ht="12.75" hidden="1" x14ac:dyDescent="0.25">
      <c r="A1502" s="6" t="s">
        <v>75</v>
      </c>
      <c r="B1502" s="8" t="s">
        <v>37</v>
      </c>
      <c r="C1502" s="7" t="s">
        <v>1594</v>
      </c>
      <c r="D1502" s="12"/>
      <c r="E1502" s="15"/>
      <c r="F1502" s="14"/>
    </row>
    <row r="1503" spans="1:6" s="4" customFormat="1" ht="12.75" hidden="1" x14ac:dyDescent="0.25">
      <c r="A1503" s="6" t="s">
        <v>75</v>
      </c>
      <c r="B1503" s="8" t="s">
        <v>37</v>
      </c>
      <c r="C1503" s="7" t="s">
        <v>1595</v>
      </c>
      <c r="D1503" s="12"/>
      <c r="E1503" s="15"/>
      <c r="F1503" s="14"/>
    </row>
    <row r="1504" spans="1:6" s="4" customFormat="1" ht="12.75" hidden="1" x14ac:dyDescent="0.25">
      <c r="A1504" s="6" t="s">
        <v>75</v>
      </c>
      <c r="B1504" s="8" t="s">
        <v>37</v>
      </c>
      <c r="C1504" s="7" t="s">
        <v>1596</v>
      </c>
      <c r="D1504" s="12"/>
      <c r="E1504" s="15"/>
      <c r="F1504" s="14"/>
    </row>
    <row r="1505" spans="1:6" s="4" customFormat="1" ht="12.75" hidden="1" x14ac:dyDescent="0.25">
      <c r="A1505" s="6" t="s">
        <v>75</v>
      </c>
      <c r="B1505" s="8" t="s">
        <v>37</v>
      </c>
      <c r="C1505" s="7" t="s">
        <v>1597</v>
      </c>
      <c r="D1505" s="12"/>
      <c r="E1505" s="15"/>
      <c r="F1505" s="14"/>
    </row>
    <row r="1506" spans="1:6" s="4" customFormat="1" ht="12.75" hidden="1" x14ac:dyDescent="0.25">
      <c r="A1506" s="6" t="s">
        <v>75</v>
      </c>
      <c r="B1506" s="8" t="s">
        <v>37</v>
      </c>
      <c r="C1506" s="7" t="s">
        <v>1598</v>
      </c>
      <c r="D1506" s="12"/>
      <c r="E1506" s="15"/>
      <c r="F1506" s="14"/>
    </row>
    <row r="1507" spans="1:6" s="4" customFormat="1" ht="12.75" hidden="1" x14ac:dyDescent="0.25">
      <c r="A1507" s="6" t="s">
        <v>75</v>
      </c>
      <c r="B1507" s="8" t="s">
        <v>37</v>
      </c>
      <c r="C1507" s="7" t="s">
        <v>1599</v>
      </c>
      <c r="D1507" s="12"/>
      <c r="E1507" s="15"/>
      <c r="F1507" s="14"/>
    </row>
    <row r="1508" spans="1:6" s="4" customFormat="1" ht="12.75" hidden="1" x14ac:dyDescent="0.25">
      <c r="A1508" s="6" t="s">
        <v>75</v>
      </c>
      <c r="B1508" s="8" t="s">
        <v>37</v>
      </c>
      <c r="C1508" s="7" t="s">
        <v>1600</v>
      </c>
      <c r="D1508" s="12"/>
      <c r="E1508" s="15"/>
      <c r="F1508" s="14"/>
    </row>
    <row r="1509" spans="1:6" s="4" customFormat="1" ht="12.75" hidden="1" x14ac:dyDescent="0.25">
      <c r="A1509" s="6" t="s">
        <v>75</v>
      </c>
      <c r="B1509" s="8" t="s">
        <v>37</v>
      </c>
      <c r="C1509" s="7" t="s">
        <v>1601</v>
      </c>
      <c r="D1509" s="12"/>
      <c r="E1509" s="15"/>
      <c r="F1509" s="14"/>
    </row>
    <row r="1510" spans="1:6" s="4" customFormat="1" ht="12.75" hidden="1" x14ac:dyDescent="0.25">
      <c r="A1510" s="6" t="s">
        <v>75</v>
      </c>
      <c r="B1510" s="8" t="s">
        <v>37</v>
      </c>
      <c r="C1510" s="7" t="s">
        <v>1602</v>
      </c>
      <c r="D1510" s="12"/>
      <c r="E1510" s="15"/>
      <c r="F1510" s="14"/>
    </row>
    <row r="1511" spans="1:6" s="4" customFormat="1" ht="12.75" hidden="1" x14ac:dyDescent="0.25">
      <c r="A1511" s="6" t="s">
        <v>75</v>
      </c>
      <c r="B1511" s="8" t="s">
        <v>37</v>
      </c>
      <c r="C1511" s="7" t="s">
        <v>1603</v>
      </c>
      <c r="D1511" s="12"/>
      <c r="E1511" s="15"/>
      <c r="F1511" s="14"/>
    </row>
    <row r="1512" spans="1:6" s="4" customFormat="1" ht="12.75" hidden="1" x14ac:dyDescent="0.25">
      <c r="A1512" s="6" t="s">
        <v>75</v>
      </c>
      <c r="B1512" s="8" t="s">
        <v>37</v>
      </c>
      <c r="C1512" s="7" t="s">
        <v>1604</v>
      </c>
      <c r="D1512" s="12"/>
      <c r="E1512" s="15"/>
      <c r="F1512" s="14"/>
    </row>
    <row r="1513" spans="1:6" s="4" customFormat="1" ht="12.75" hidden="1" x14ac:dyDescent="0.25">
      <c r="A1513" s="6" t="s">
        <v>75</v>
      </c>
      <c r="B1513" s="8" t="s">
        <v>37</v>
      </c>
      <c r="C1513" s="7" t="s">
        <v>1605</v>
      </c>
      <c r="D1513" s="12"/>
      <c r="E1513" s="15"/>
      <c r="F1513" s="14"/>
    </row>
    <row r="1514" spans="1:6" s="4" customFormat="1" ht="12.75" hidden="1" x14ac:dyDescent="0.25">
      <c r="A1514" s="6" t="s">
        <v>75</v>
      </c>
      <c r="B1514" s="8" t="s">
        <v>37</v>
      </c>
      <c r="C1514" s="7" t="s">
        <v>1606</v>
      </c>
      <c r="D1514" s="12"/>
      <c r="E1514" s="15"/>
      <c r="F1514" s="14"/>
    </row>
    <row r="1515" spans="1:6" s="4" customFormat="1" ht="12.75" hidden="1" x14ac:dyDescent="0.25">
      <c r="A1515" s="6" t="s">
        <v>75</v>
      </c>
      <c r="B1515" s="8" t="s">
        <v>37</v>
      </c>
      <c r="C1515" s="7" t="s">
        <v>1607</v>
      </c>
      <c r="D1515" s="12"/>
      <c r="E1515" s="15"/>
      <c r="F1515" s="14"/>
    </row>
    <row r="1516" spans="1:6" s="4" customFormat="1" ht="12.75" hidden="1" x14ac:dyDescent="0.25">
      <c r="A1516" s="6" t="s">
        <v>75</v>
      </c>
      <c r="B1516" s="8" t="s">
        <v>37</v>
      </c>
      <c r="C1516" s="7" t="s">
        <v>1608</v>
      </c>
      <c r="D1516" s="12"/>
      <c r="E1516" s="15"/>
      <c r="F1516" s="14"/>
    </row>
    <row r="1517" spans="1:6" s="4" customFormat="1" ht="12.75" hidden="1" x14ac:dyDescent="0.25">
      <c r="A1517" s="6" t="s">
        <v>75</v>
      </c>
      <c r="B1517" s="8" t="s">
        <v>37</v>
      </c>
      <c r="C1517" s="7" t="s">
        <v>1609</v>
      </c>
      <c r="D1517" s="12"/>
      <c r="E1517" s="15"/>
      <c r="F1517" s="14"/>
    </row>
    <row r="1518" spans="1:6" s="4" customFormat="1" ht="12.75" hidden="1" x14ac:dyDescent="0.25">
      <c r="A1518" s="6" t="s">
        <v>75</v>
      </c>
      <c r="B1518" s="8" t="s">
        <v>37</v>
      </c>
      <c r="C1518" s="7" t="s">
        <v>1610</v>
      </c>
      <c r="D1518" s="12"/>
      <c r="E1518" s="15"/>
      <c r="F1518" s="14"/>
    </row>
    <row r="1519" spans="1:6" s="4" customFormat="1" ht="12.75" hidden="1" x14ac:dyDescent="0.25">
      <c r="A1519" s="6" t="s">
        <v>75</v>
      </c>
      <c r="B1519" s="8" t="s">
        <v>37</v>
      </c>
      <c r="C1519" s="7" t="s">
        <v>1611</v>
      </c>
      <c r="D1519" s="12"/>
      <c r="E1519" s="15"/>
      <c r="F1519" s="14"/>
    </row>
    <row r="1520" spans="1:6" s="4" customFormat="1" ht="12.75" hidden="1" x14ac:dyDescent="0.25">
      <c r="A1520" s="6" t="s">
        <v>75</v>
      </c>
      <c r="B1520" s="8" t="s">
        <v>67</v>
      </c>
      <c r="C1520" s="7" t="s">
        <v>1612</v>
      </c>
      <c r="D1520" s="12"/>
      <c r="E1520" s="15"/>
      <c r="F1520" s="14"/>
    </row>
    <row r="1521" spans="1:6" s="4" customFormat="1" ht="12.75" hidden="1" x14ac:dyDescent="0.25">
      <c r="A1521" s="6" t="s">
        <v>75</v>
      </c>
      <c r="B1521" s="8" t="s">
        <v>38</v>
      </c>
      <c r="C1521" s="7" t="s">
        <v>1613</v>
      </c>
      <c r="D1521" s="12"/>
      <c r="E1521" s="15"/>
      <c r="F1521" s="14"/>
    </row>
    <row r="1522" spans="1:6" s="4" customFormat="1" ht="12.75" hidden="1" x14ac:dyDescent="0.25">
      <c r="A1522" s="6" t="s">
        <v>75</v>
      </c>
      <c r="B1522" s="8" t="s">
        <v>39</v>
      </c>
      <c r="C1522" s="7" t="s">
        <v>1614</v>
      </c>
      <c r="D1522" s="12"/>
      <c r="E1522" s="15"/>
      <c r="F1522" s="14"/>
    </row>
    <row r="1523" spans="1:6" s="4" customFormat="1" ht="12.75" hidden="1" x14ac:dyDescent="0.25">
      <c r="A1523" s="6" t="s">
        <v>75</v>
      </c>
      <c r="B1523" s="8" t="s">
        <v>39</v>
      </c>
      <c r="C1523" s="7" t="s">
        <v>1615</v>
      </c>
      <c r="D1523" s="12"/>
      <c r="E1523" s="15"/>
      <c r="F1523" s="14"/>
    </row>
    <row r="1524" spans="1:6" s="4" customFormat="1" ht="12.75" hidden="1" x14ac:dyDescent="0.25">
      <c r="A1524" s="6" t="s">
        <v>75</v>
      </c>
      <c r="B1524" s="8" t="s">
        <v>39</v>
      </c>
      <c r="C1524" s="7" t="s">
        <v>1616</v>
      </c>
      <c r="D1524" s="12"/>
      <c r="E1524" s="15"/>
      <c r="F1524" s="14"/>
    </row>
    <row r="1525" spans="1:6" s="4" customFormat="1" ht="12.75" hidden="1" x14ac:dyDescent="0.25">
      <c r="A1525" s="6" t="s">
        <v>75</v>
      </c>
      <c r="B1525" s="8" t="s">
        <v>39</v>
      </c>
      <c r="C1525" s="7" t="s">
        <v>1617</v>
      </c>
      <c r="D1525" s="12"/>
      <c r="E1525" s="15"/>
      <c r="F1525" s="14"/>
    </row>
    <row r="1526" spans="1:6" s="4" customFormat="1" ht="12.75" hidden="1" x14ac:dyDescent="0.25">
      <c r="A1526" s="6" t="s">
        <v>75</v>
      </c>
      <c r="B1526" s="8" t="s">
        <v>39</v>
      </c>
      <c r="C1526" s="7" t="s">
        <v>1618</v>
      </c>
      <c r="D1526" s="12"/>
      <c r="E1526" s="15"/>
      <c r="F1526" s="14"/>
    </row>
    <row r="1527" spans="1:6" s="4" customFormat="1" ht="12.75" hidden="1" x14ac:dyDescent="0.25">
      <c r="A1527" s="6" t="s">
        <v>75</v>
      </c>
      <c r="B1527" s="8" t="s">
        <v>39</v>
      </c>
      <c r="C1527" s="7" t="s">
        <v>1619</v>
      </c>
      <c r="D1527" s="12"/>
      <c r="E1527" s="15"/>
      <c r="F1527" s="14"/>
    </row>
    <row r="1528" spans="1:6" s="4" customFormat="1" ht="12.75" hidden="1" x14ac:dyDescent="0.25">
      <c r="A1528" s="6" t="s">
        <v>75</v>
      </c>
      <c r="B1528" s="8" t="s">
        <v>39</v>
      </c>
      <c r="C1528" s="7" t="s">
        <v>1620</v>
      </c>
      <c r="D1528" s="12"/>
      <c r="E1528" s="15"/>
      <c r="F1528" s="14"/>
    </row>
    <row r="1529" spans="1:6" s="4" customFormat="1" ht="12.75" hidden="1" x14ac:dyDescent="0.25">
      <c r="A1529" s="6" t="s">
        <v>75</v>
      </c>
      <c r="B1529" s="8" t="s">
        <v>39</v>
      </c>
      <c r="C1529" s="7" t="s">
        <v>1621</v>
      </c>
      <c r="D1529" s="12"/>
      <c r="E1529" s="15"/>
      <c r="F1529" s="14"/>
    </row>
    <row r="1530" spans="1:6" s="4" customFormat="1" ht="12.75" hidden="1" x14ac:dyDescent="0.25">
      <c r="A1530" s="6" t="s">
        <v>75</v>
      </c>
      <c r="B1530" s="8" t="s">
        <v>39</v>
      </c>
      <c r="C1530" s="7" t="s">
        <v>1622</v>
      </c>
      <c r="D1530" s="12"/>
      <c r="E1530" s="15"/>
      <c r="F1530" s="14"/>
    </row>
    <row r="1531" spans="1:6" s="4" customFormat="1" ht="12.75" hidden="1" x14ac:dyDescent="0.25">
      <c r="A1531" s="6" t="s">
        <v>75</v>
      </c>
      <c r="B1531" s="8" t="s">
        <v>39</v>
      </c>
      <c r="C1531" s="7" t="s">
        <v>1623</v>
      </c>
      <c r="D1531" s="12"/>
      <c r="E1531" s="15"/>
      <c r="F1531" s="14"/>
    </row>
    <row r="1532" spans="1:6" s="4" customFormat="1" ht="12.75" hidden="1" x14ac:dyDescent="0.25">
      <c r="A1532" s="6" t="s">
        <v>75</v>
      </c>
      <c r="B1532" s="8" t="s">
        <v>39</v>
      </c>
      <c r="C1532" s="7" t="s">
        <v>1624</v>
      </c>
      <c r="D1532" s="12"/>
      <c r="E1532" s="15"/>
      <c r="F1532" s="14"/>
    </row>
    <row r="1533" spans="1:6" s="4" customFormat="1" ht="12.75" hidden="1" x14ac:dyDescent="0.25">
      <c r="A1533" s="6" t="s">
        <v>75</v>
      </c>
      <c r="B1533" s="8" t="s">
        <v>39</v>
      </c>
      <c r="C1533" s="7" t="s">
        <v>1625</v>
      </c>
      <c r="D1533" s="12"/>
      <c r="E1533" s="15"/>
      <c r="F1533" s="14"/>
    </row>
    <row r="1534" spans="1:6" s="4" customFormat="1" ht="12.75" hidden="1" x14ac:dyDescent="0.25">
      <c r="A1534" s="6" t="s">
        <v>75</v>
      </c>
      <c r="B1534" s="8" t="s">
        <v>39</v>
      </c>
      <c r="C1534" s="7" t="s">
        <v>1626</v>
      </c>
      <c r="D1534" s="12"/>
      <c r="E1534" s="15"/>
      <c r="F1534" s="14"/>
    </row>
    <row r="1535" spans="1:6" s="4" customFormat="1" ht="12.75" hidden="1" x14ac:dyDescent="0.25">
      <c r="A1535" s="6" t="s">
        <v>75</v>
      </c>
      <c r="B1535" s="8" t="s">
        <v>39</v>
      </c>
      <c r="C1535" s="7" t="s">
        <v>1627</v>
      </c>
      <c r="D1535" s="12"/>
      <c r="E1535" s="15"/>
      <c r="F1535" s="14"/>
    </row>
    <row r="1536" spans="1:6" s="4" customFormat="1" ht="12.75" hidden="1" x14ac:dyDescent="0.25">
      <c r="A1536" s="6" t="s">
        <v>75</v>
      </c>
      <c r="B1536" s="8" t="s">
        <v>39</v>
      </c>
      <c r="C1536" s="7" t="s">
        <v>1628</v>
      </c>
      <c r="D1536" s="12"/>
      <c r="E1536" s="15"/>
      <c r="F1536" s="14"/>
    </row>
    <row r="1537" spans="1:6" s="4" customFormat="1" ht="12.75" hidden="1" x14ac:dyDescent="0.25">
      <c r="A1537" s="6" t="s">
        <v>75</v>
      </c>
      <c r="B1537" s="8" t="s">
        <v>39</v>
      </c>
      <c r="C1537" s="7" t="s">
        <v>1629</v>
      </c>
      <c r="D1537" s="12"/>
      <c r="E1537" s="15"/>
      <c r="F1537" s="14"/>
    </row>
    <row r="1538" spans="1:6" s="4" customFormat="1" ht="12.75" hidden="1" x14ac:dyDescent="0.25">
      <c r="A1538" s="6" t="s">
        <v>75</v>
      </c>
      <c r="B1538" s="8" t="s">
        <v>39</v>
      </c>
      <c r="C1538" s="7" t="s">
        <v>1630</v>
      </c>
      <c r="D1538" s="12"/>
      <c r="E1538" s="15"/>
      <c r="F1538" s="14"/>
    </row>
    <row r="1539" spans="1:6" s="4" customFormat="1" ht="12.75" hidden="1" x14ac:dyDescent="0.25">
      <c r="A1539" s="6" t="s">
        <v>75</v>
      </c>
      <c r="B1539" s="8" t="s">
        <v>39</v>
      </c>
      <c r="C1539" s="7" t="s">
        <v>1631</v>
      </c>
      <c r="D1539" s="12"/>
      <c r="E1539" s="15"/>
      <c r="F1539" s="14"/>
    </row>
    <row r="1540" spans="1:6" s="4" customFormat="1" ht="12.75" hidden="1" x14ac:dyDescent="0.25">
      <c r="A1540" s="6" t="s">
        <v>75</v>
      </c>
      <c r="B1540" s="8" t="s">
        <v>39</v>
      </c>
      <c r="C1540" s="7" t="s">
        <v>1632</v>
      </c>
      <c r="D1540" s="12"/>
      <c r="E1540" s="15"/>
      <c r="F1540" s="14"/>
    </row>
    <row r="1541" spans="1:6" s="4" customFormat="1" ht="12.75" hidden="1" x14ac:dyDescent="0.25">
      <c r="A1541" s="6" t="s">
        <v>75</v>
      </c>
      <c r="B1541" s="8" t="s">
        <v>39</v>
      </c>
      <c r="C1541" s="7" t="s">
        <v>1633</v>
      </c>
      <c r="D1541" s="12"/>
      <c r="E1541" s="15"/>
      <c r="F1541" s="14"/>
    </row>
    <row r="1542" spans="1:6" s="4" customFormat="1" ht="12.75" hidden="1" x14ac:dyDescent="0.25">
      <c r="A1542" s="6" t="s">
        <v>75</v>
      </c>
      <c r="B1542" s="8" t="s">
        <v>39</v>
      </c>
      <c r="C1542" s="7" t="s">
        <v>1634</v>
      </c>
      <c r="D1542" s="12"/>
      <c r="E1542" s="15"/>
      <c r="F1542" s="14"/>
    </row>
    <row r="1543" spans="1:6" s="4" customFormat="1" ht="12.75" hidden="1" x14ac:dyDescent="0.25">
      <c r="A1543" s="6" t="s">
        <v>75</v>
      </c>
      <c r="B1543" s="8" t="s">
        <v>39</v>
      </c>
      <c r="C1543" s="7" t="s">
        <v>1635</v>
      </c>
      <c r="D1543" s="12"/>
      <c r="E1543" s="15"/>
      <c r="F1543" s="14"/>
    </row>
    <row r="1544" spans="1:6" s="4" customFormat="1" ht="12.75" hidden="1" x14ac:dyDescent="0.25">
      <c r="A1544" s="6" t="s">
        <v>75</v>
      </c>
      <c r="B1544" s="8" t="s">
        <v>39</v>
      </c>
      <c r="C1544" s="7" t="s">
        <v>1636</v>
      </c>
      <c r="D1544" s="12"/>
      <c r="E1544" s="15"/>
      <c r="F1544" s="14"/>
    </row>
    <row r="1545" spans="1:6" s="4" customFormat="1" ht="12.75" hidden="1" x14ac:dyDescent="0.25">
      <c r="A1545" s="6" t="s">
        <v>75</v>
      </c>
      <c r="B1545" s="8" t="s">
        <v>39</v>
      </c>
      <c r="C1545" s="7" t="s">
        <v>1637</v>
      </c>
      <c r="D1545" s="12"/>
      <c r="E1545" s="15"/>
      <c r="F1545" s="14"/>
    </row>
    <row r="1546" spans="1:6" s="4" customFormat="1" ht="12.75" hidden="1" x14ac:dyDescent="0.25">
      <c r="A1546" s="6" t="s">
        <v>75</v>
      </c>
      <c r="B1546" s="8" t="s">
        <v>39</v>
      </c>
      <c r="C1546" s="7" t="s">
        <v>1638</v>
      </c>
      <c r="D1546" s="12"/>
      <c r="E1546" s="15"/>
      <c r="F1546" s="14"/>
    </row>
    <row r="1547" spans="1:6" s="4" customFormat="1" ht="12.75" hidden="1" x14ac:dyDescent="0.25">
      <c r="A1547" s="6" t="s">
        <v>75</v>
      </c>
      <c r="B1547" s="8" t="s">
        <v>39</v>
      </c>
      <c r="C1547" s="7" t="s">
        <v>1639</v>
      </c>
      <c r="D1547" s="12"/>
      <c r="E1547" s="15"/>
      <c r="F1547" s="14"/>
    </row>
    <row r="1548" spans="1:6" s="4" customFormat="1" ht="12.75" hidden="1" x14ac:dyDescent="0.25">
      <c r="A1548" s="6" t="s">
        <v>75</v>
      </c>
      <c r="B1548" s="8" t="s">
        <v>39</v>
      </c>
      <c r="C1548" s="7" t="s">
        <v>1640</v>
      </c>
      <c r="D1548" s="12"/>
      <c r="E1548" s="15"/>
      <c r="F1548" s="14"/>
    </row>
    <row r="1549" spans="1:6" s="4" customFormat="1" ht="12.75" hidden="1" x14ac:dyDescent="0.25">
      <c r="A1549" s="6" t="s">
        <v>75</v>
      </c>
      <c r="B1549" s="8" t="s">
        <v>39</v>
      </c>
      <c r="C1549" s="7" t="s">
        <v>1641</v>
      </c>
      <c r="D1549" s="12"/>
      <c r="E1549" s="15"/>
      <c r="F1549" s="14"/>
    </row>
    <row r="1550" spans="1:6" s="4" customFormat="1" ht="12.75" hidden="1" x14ac:dyDescent="0.25">
      <c r="A1550" s="6" t="s">
        <v>75</v>
      </c>
      <c r="B1550" s="8" t="s">
        <v>39</v>
      </c>
      <c r="C1550" s="7" t="s">
        <v>1642</v>
      </c>
      <c r="D1550" s="12"/>
      <c r="E1550" s="15"/>
      <c r="F1550" s="14"/>
    </row>
    <row r="1551" spans="1:6" s="4" customFormat="1" ht="12.75" hidden="1" x14ac:dyDescent="0.25">
      <c r="A1551" s="6" t="s">
        <v>75</v>
      </c>
      <c r="B1551" s="8" t="s">
        <v>39</v>
      </c>
      <c r="C1551" s="7" t="s">
        <v>1643</v>
      </c>
      <c r="D1551" s="12"/>
      <c r="E1551" s="15"/>
      <c r="F1551" s="14"/>
    </row>
    <row r="1552" spans="1:6" s="4" customFormat="1" ht="25.5" hidden="1" x14ac:dyDescent="0.25">
      <c r="A1552" s="6" t="s">
        <v>75</v>
      </c>
      <c r="B1552" s="8" t="s">
        <v>40</v>
      </c>
      <c r="C1552" s="7" t="s">
        <v>1644</v>
      </c>
      <c r="D1552" s="12"/>
      <c r="E1552" s="15"/>
      <c r="F1552" s="14"/>
    </row>
    <row r="1553" spans="1:6" s="4" customFormat="1" ht="25.5" hidden="1" x14ac:dyDescent="0.25">
      <c r="A1553" s="6" t="s">
        <v>75</v>
      </c>
      <c r="B1553" s="8" t="s">
        <v>40</v>
      </c>
      <c r="C1553" s="7" t="s">
        <v>1645</v>
      </c>
      <c r="D1553" s="12"/>
      <c r="E1553" s="15"/>
      <c r="F1553" s="14"/>
    </row>
    <row r="1554" spans="1:6" s="4" customFormat="1" ht="25.5" hidden="1" x14ac:dyDescent="0.25">
      <c r="A1554" s="6" t="s">
        <v>75</v>
      </c>
      <c r="B1554" s="8" t="s">
        <v>41</v>
      </c>
      <c r="C1554" s="7" t="s">
        <v>1646</v>
      </c>
      <c r="D1554" s="12"/>
      <c r="E1554" s="15"/>
      <c r="F1554" s="14"/>
    </row>
    <row r="1555" spans="1:6" s="4" customFormat="1" ht="25.5" hidden="1" x14ac:dyDescent="0.25">
      <c r="A1555" s="6" t="s">
        <v>75</v>
      </c>
      <c r="B1555" s="8" t="s">
        <v>41</v>
      </c>
      <c r="C1555" s="7" t="s">
        <v>1647</v>
      </c>
      <c r="D1555" s="12"/>
      <c r="E1555" s="15"/>
      <c r="F1555" s="14"/>
    </row>
    <row r="1556" spans="1:6" s="4" customFormat="1" ht="25.5" hidden="1" x14ac:dyDescent="0.25">
      <c r="A1556" s="6" t="s">
        <v>75</v>
      </c>
      <c r="B1556" s="8" t="s">
        <v>41</v>
      </c>
      <c r="C1556" s="7" t="s">
        <v>1648</v>
      </c>
      <c r="D1556" s="12"/>
      <c r="E1556" s="15"/>
      <c r="F1556" s="14"/>
    </row>
    <row r="1557" spans="1:6" s="4" customFormat="1" ht="25.5" hidden="1" x14ac:dyDescent="0.25">
      <c r="A1557" s="6" t="s">
        <v>75</v>
      </c>
      <c r="B1557" s="8" t="s">
        <v>41</v>
      </c>
      <c r="C1557" s="7" t="s">
        <v>1649</v>
      </c>
      <c r="D1557" s="12"/>
      <c r="E1557" s="15"/>
      <c r="F1557" s="14"/>
    </row>
    <row r="1558" spans="1:6" s="4" customFormat="1" ht="25.5" hidden="1" x14ac:dyDescent="0.25">
      <c r="A1558" s="6" t="s">
        <v>75</v>
      </c>
      <c r="B1558" s="8" t="s">
        <v>41</v>
      </c>
      <c r="C1558" s="7" t="s">
        <v>1650</v>
      </c>
      <c r="D1558" s="12"/>
      <c r="E1558" s="15"/>
      <c r="F1558" s="14"/>
    </row>
    <row r="1559" spans="1:6" s="4" customFormat="1" ht="25.5" hidden="1" x14ac:dyDescent="0.25">
      <c r="A1559" s="6" t="s">
        <v>75</v>
      </c>
      <c r="B1559" s="8" t="s">
        <v>41</v>
      </c>
      <c r="C1559" s="7" t="s">
        <v>1651</v>
      </c>
      <c r="D1559" s="12"/>
      <c r="E1559" s="15"/>
      <c r="F1559" s="14"/>
    </row>
    <row r="1560" spans="1:6" s="4" customFormat="1" ht="12.75" hidden="1" x14ac:dyDescent="0.25">
      <c r="A1560" s="6" t="s">
        <v>75</v>
      </c>
      <c r="B1560" s="8" t="s">
        <v>42</v>
      </c>
      <c r="C1560" s="7" t="s">
        <v>1652</v>
      </c>
      <c r="D1560" s="12"/>
      <c r="E1560" s="15"/>
      <c r="F1560" s="14"/>
    </row>
    <row r="1561" spans="1:6" s="4" customFormat="1" ht="12.75" hidden="1" x14ac:dyDescent="0.25">
      <c r="A1561" s="6" t="s">
        <v>75</v>
      </c>
      <c r="B1561" s="8" t="s">
        <v>42</v>
      </c>
      <c r="C1561" s="7" t="s">
        <v>1653</v>
      </c>
      <c r="D1561" s="12"/>
      <c r="E1561" s="15"/>
      <c r="F1561" s="14"/>
    </row>
    <row r="1562" spans="1:6" s="4" customFormat="1" ht="12.75" hidden="1" x14ac:dyDescent="0.25">
      <c r="A1562" s="6" t="s">
        <v>75</v>
      </c>
      <c r="B1562" s="8" t="s">
        <v>42</v>
      </c>
      <c r="C1562" s="7" t="s">
        <v>1654</v>
      </c>
      <c r="D1562" s="12"/>
      <c r="E1562" s="15"/>
      <c r="F1562" s="14"/>
    </row>
    <row r="1563" spans="1:6" s="4" customFormat="1" ht="12.75" hidden="1" x14ac:dyDescent="0.25">
      <c r="A1563" s="6" t="s">
        <v>75</v>
      </c>
      <c r="B1563" s="8" t="s">
        <v>42</v>
      </c>
      <c r="C1563" s="7" t="s">
        <v>1655</v>
      </c>
      <c r="D1563" s="12"/>
      <c r="E1563" s="15"/>
      <c r="F1563" s="14"/>
    </row>
    <row r="1564" spans="1:6" s="4" customFormat="1" ht="12.75" hidden="1" x14ac:dyDescent="0.25">
      <c r="A1564" s="6" t="s">
        <v>75</v>
      </c>
      <c r="B1564" s="8" t="s">
        <v>42</v>
      </c>
      <c r="C1564" s="7" t="s">
        <v>1656</v>
      </c>
      <c r="D1564" s="12"/>
      <c r="E1564" s="15"/>
      <c r="F1564" s="14"/>
    </row>
    <row r="1565" spans="1:6" s="4" customFormat="1" ht="12.75" hidden="1" x14ac:dyDescent="0.25">
      <c r="A1565" s="6" t="s">
        <v>75</v>
      </c>
      <c r="B1565" s="8" t="s">
        <v>42</v>
      </c>
      <c r="C1565" s="7" t="s">
        <v>1657</v>
      </c>
      <c r="D1565" s="12"/>
      <c r="E1565" s="15"/>
      <c r="F1565" s="14"/>
    </row>
    <row r="1566" spans="1:6" s="4" customFormat="1" ht="12.75" hidden="1" x14ac:dyDescent="0.25">
      <c r="A1566" s="6" t="s">
        <v>75</v>
      </c>
      <c r="B1566" s="8" t="s">
        <v>42</v>
      </c>
      <c r="C1566" s="7" t="s">
        <v>1658</v>
      </c>
      <c r="D1566" s="12"/>
      <c r="E1566" s="15"/>
      <c r="F1566" s="14"/>
    </row>
    <row r="1567" spans="1:6" s="4" customFormat="1" ht="12.75" hidden="1" x14ac:dyDescent="0.25">
      <c r="A1567" s="6" t="s">
        <v>75</v>
      </c>
      <c r="B1567" s="8" t="s">
        <v>42</v>
      </c>
      <c r="C1567" s="7" t="s">
        <v>1659</v>
      </c>
      <c r="D1567" s="12"/>
      <c r="E1567" s="15"/>
      <c r="F1567" s="14"/>
    </row>
    <row r="1568" spans="1:6" s="4" customFormat="1" ht="12.75" hidden="1" x14ac:dyDescent="0.25">
      <c r="A1568" s="6" t="s">
        <v>75</v>
      </c>
      <c r="B1568" s="8" t="s">
        <v>42</v>
      </c>
      <c r="C1568" s="7" t="s">
        <v>1660</v>
      </c>
      <c r="D1568" s="12"/>
      <c r="E1568" s="15"/>
      <c r="F1568" s="14"/>
    </row>
    <row r="1569" spans="1:6" s="4" customFormat="1" ht="12.75" hidden="1" x14ac:dyDescent="0.25">
      <c r="A1569" s="6" t="s">
        <v>75</v>
      </c>
      <c r="B1569" s="8" t="s">
        <v>42</v>
      </c>
      <c r="C1569" s="7" t="s">
        <v>1661</v>
      </c>
      <c r="D1569" s="12"/>
      <c r="E1569" s="15"/>
      <c r="F1569" s="14"/>
    </row>
    <row r="1570" spans="1:6" s="4" customFormat="1" ht="12.75" hidden="1" x14ac:dyDescent="0.25">
      <c r="A1570" s="6" t="s">
        <v>75</v>
      </c>
      <c r="B1570" s="8" t="s">
        <v>45</v>
      </c>
      <c r="C1570" s="7" t="s">
        <v>1662</v>
      </c>
      <c r="D1570" s="12"/>
      <c r="E1570" s="15"/>
      <c r="F1570" s="14"/>
    </row>
    <row r="1571" spans="1:6" s="4" customFormat="1" ht="12.75" hidden="1" x14ac:dyDescent="0.25">
      <c r="A1571" s="6" t="s">
        <v>75</v>
      </c>
      <c r="B1571" s="8" t="s">
        <v>45</v>
      </c>
      <c r="C1571" s="7" t="s">
        <v>1663</v>
      </c>
      <c r="D1571" s="12"/>
      <c r="E1571" s="15"/>
      <c r="F1571" s="14"/>
    </row>
    <row r="1572" spans="1:6" s="4" customFormat="1" ht="12.75" hidden="1" x14ac:dyDescent="0.25">
      <c r="A1572" s="6" t="s">
        <v>75</v>
      </c>
      <c r="B1572" s="8" t="s">
        <v>45</v>
      </c>
      <c r="C1572" s="7" t="s">
        <v>1664</v>
      </c>
      <c r="D1572" s="12"/>
      <c r="E1572" s="15"/>
      <c r="F1572" s="14"/>
    </row>
    <row r="1573" spans="1:6" s="4" customFormat="1" ht="12.75" hidden="1" x14ac:dyDescent="0.25">
      <c r="A1573" s="6" t="s">
        <v>75</v>
      </c>
      <c r="B1573" s="8" t="s">
        <v>45</v>
      </c>
      <c r="C1573" s="7" t="s">
        <v>1665</v>
      </c>
      <c r="D1573" s="12"/>
      <c r="E1573" s="15"/>
      <c r="F1573" s="14"/>
    </row>
    <row r="1574" spans="1:6" s="4" customFormat="1" ht="12.75" hidden="1" x14ac:dyDescent="0.25">
      <c r="A1574" s="6" t="s">
        <v>75</v>
      </c>
      <c r="B1574" s="8" t="s">
        <v>45</v>
      </c>
      <c r="C1574" s="7" t="s">
        <v>1666</v>
      </c>
      <c r="D1574" s="12"/>
      <c r="E1574" s="15"/>
      <c r="F1574" s="14"/>
    </row>
    <row r="1575" spans="1:6" s="4" customFormat="1" ht="12.75" hidden="1" x14ac:dyDescent="0.25">
      <c r="A1575" s="6" t="s">
        <v>75</v>
      </c>
      <c r="B1575" s="8" t="s">
        <v>45</v>
      </c>
      <c r="C1575" s="7" t="s">
        <v>1667</v>
      </c>
      <c r="D1575" s="12"/>
      <c r="E1575" s="15"/>
      <c r="F1575" s="14"/>
    </row>
    <row r="1576" spans="1:6" s="4" customFormat="1" ht="12.75" hidden="1" x14ac:dyDescent="0.25">
      <c r="A1576" s="6" t="s">
        <v>75</v>
      </c>
      <c r="B1576" s="8" t="s">
        <v>45</v>
      </c>
      <c r="C1576" s="7" t="s">
        <v>1668</v>
      </c>
      <c r="D1576" s="12"/>
      <c r="E1576" s="15"/>
      <c r="F1576" s="14"/>
    </row>
    <row r="1577" spans="1:6" s="4" customFormat="1" ht="12.75" hidden="1" x14ac:dyDescent="0.25">
      <c r="A1577" s="6" t="s">
        <v>75</v>
      </c>
      <c r="B1577" s="8" t="s">
        <v>45</v>
      </c>
      <c r="C1577" s="7" t="s">
        <v>1669</v>
      </c>
      <c r="D1577" s="12"/>
      <c r="E1577" s="15"/>
      <c r="F1577" s="14"/>
    </row>
    <row r="1578" spans="1:6" s="4" customFormat="1" ht="12.75" hidden="1" x14ac:dyDescent="0.25">
      <c r="A1578" s="6" t="s">
        <v>75</v>
      </c>
      <c r="B1578" s="8" t="s">
        <v>45</v>
      </c>
      <c r="C1578" s="7" t="s">
        <v>1670</v>
      </c>
      <c r="D1578" s="12"/>
      <c r="E1578" s="15"/>
      <c r="F1578" s="14"/>
    </row>
    <row r="1579" spans="1:6" s="4" customFormat="1" ht="12.75" hidden="1" x14ac:dyDescent="0.25">
      <c r="A1579" s="6" t="s">
        <v>75</v>
      </c>
      <c r="B1579" s="8" t="s">
        <v>45</v>
      </c>
      <c r="C1579" s="7" t="s">
        <v>1671</v>
      </c>
      <c r="D1579" s="12"/>
      <c r="E1579" s="15"/>
      <c r="F1579" s="14"/>
    </row>
    <row r="1580" spans="1:6" s="4" customFormat="1" ht="12.75" hidden="1" x14ac:dyDescent="0.25">
      <c r="A1580" s="6" t="s">
        <v>75</v>
      </c>
      <c r="B1580" s="8" t="s">
        <v>45</v>
      </c>
      <c r="C1580" s="7" t="s">
        <v>1672</v>
      </c>
      <c r="D1580" s="12"/>
      <c r="E1580" s="15"/>
      <c r="F1580" s="14"/>
    </row>
    <row r="1581" spans="1:6" s="4" customFormat="1" ht="12.75" hidden="1" x14ac:dyDescent="0.25">
      <c r="A1581" s="6" t="s">
        <v>75</v>
      </c>
      <c r="B1581" s="8" t="s">
        <v>45</v>
      </c>
      <c r="C1581" s="7" t="s">
        <v>1673</v>
      </c>
      <c r="D1581" s="12"/>
      <c r="E1581" s="15"/>
      <c r="F1581" s="14"/>
    </row>
    <row r="1582" spans="1:6" s="4" customFormat="1" ht="12.75" hidden="1" x14ac:dyDescent="0.25">
      <c r="A1582" s="6" t="s">
        <v>75</v>
      </c>
      <c r="B1582" s="8" t="s">
        <v>45</v>
      </c>
      <c r="C1582" s="7" t="s">
        <v>1674</v>
      </c>
      <c r="D1582" s="12"/>
      <c r="E1582" s="15"/>
      <c r="F1582" s="14"/>
    </row>
    <row r="1583" spans="1:6" s="4" customFormat="1" ht="12.75" hidden="1" x14ac:dyDescent="0.25">
      <c r="A1583" s="6" t="s">
        <v>75</v>
      </c>
      <c r="B1583" s="8" t="s">
        <v>45</v>
      </c>
      <c r="C1583" s="7" t="s">
        <v>1675</v>
      </c>
      <c r="D1583" s="12"/>
      <c r="E1583" s="15"/>
      <c r="F1583" s="14"/>
    </row>
    <row r="1584" spans="1:6" s="4" customFormat="1" ht="12.75" hidden="1" x14ac:dyDescent="0.25">
      <c r="A1584" s="6" t="s">
        <v>75</v>
      </c>
      <c r="B1584" s="8" t="s">
        <v>45</v>
      </c>
      <c r="C1584" s="7" t="s">
        <v>1676</v>
      </c>
      <c r="D1584" s="12"/>
      <c r="E1584" s="15"/>
      <c r="F1584" s="14"/>
    </row>
    <row r="1585" spans="1:6" s="4" customFormat="1" ht="12.75" hidden="1" x14ac:dyDescent="0.25">
      <c r="A1585" s="6" t="s">
        <v>75</v>
      </c>
      <c r="B1585" s="8" t="s">
        <v>46</v>
      </c>
      <c r="C1585" s="7" t="s">
        <v>1677</v>
      </c>
      <c r="D1585" s="12"/>
      <c r="E1585" s="15"/>
      <c r="F1585" s="14"/>
    </row>
    <row r="1586" spans="1:6" s="4" customFormat="1" ht="12.75" hidden="1" x14ac:dyDescent="0.25">
      <c r="A1586" s="6" t="s">
        <v>75</v>
      </c>
      <c r="B1586" s="8" t="s">
        <v>46</v>
      </c>
      <c r="C1586" s="7" t="s">
        <v>1678</v>
      </c>
      <c r="D1586" s="12"/>
      <c r="E1586" s="15"/>
      <c r="F1586" s="14"/>
    </row>
    <row r="1587" spans="1:6" s="4" customFormat="1" ht="12.75" hidden="1" x14ac:dyDescent="0.25">
      <c r="A1587" s="6" t="s">
        <v>75</v>
      </c>
      <c r="B1587" s="8" t="s">
        <v>47</v>
      </c>
      <c r="C1587" s="7" t="s">
        <v>1679</v>
      </c>
      <c r="D1587" s="12"/>
      <c r="E1587" s="15"/>
      <c r="F1587" s="14"/>
    </row>
    <row r="1588" spans="1:6" s="4" customFormat="1" ht="12.75" hidden="1" x14ac:dyDescent="0.25">
      <c r="A1588" s="6" t="s">
        <v>75</v>
      </c>
      <c r="B1588" s="8" t="s">
        <v>51</v>
      </c>
      <c r="C1588" s="7" t="s">
        <v>1680</v>
      </c>
      <c r="D1588" s="12"/>
      <c r="E1588" s="15"/>
      <c r="F1588" s="14"/>
    </row>
    <row r="1589" spans="1:6" s="4" customFormat="1" ht="12.75" hidden="1" x14ac:dyDescent="0.25">
      <c r="A1589" s="6" t="s">
        <v>75</v>
      </c>
      <c r="B1589" s="8" t="s">
        <v>52</v>
      </c>
      <c r="C1589" s="7" t="s">
        <v>1681</v>
      </c>
      <c r="D1589" s="12"/>
      <c r="E1589" s="15"/>
      <c r="F1589" s="14"/>
    </row>
    <row r="1590" spans="1:6" s="4" customFormat="1" ht="12.75" hidden="1" x14ac:dyDescent="0.25">
      <c r="A1590" s="6" t="s">
        <v>75</v>
      </c>
      <c r="B1590" s="8" t="s">
        <v>53</v>
      </c>
      <c r="C1590" s="7" t="s">
        <v>1682</v>
      </c>
      <c r="D1590" s="12"/>
      <c r="E1590" s="15"/>
      <c r="F1590" s="14"/>
    </row>
    <row r="1591" spans="1:6" s="4" customFormat="1" ht="12.75" hidden="1" x14ac:dyDescent="0.25">
      <c r="A1591" s="6" t="s">
        <v>75</v>
      </c>
      <c r="B1591" s="8" t="s">
        <v>54</v>
      </c>
      <c r="C1591" s="7" t="s">
        <v>1683</v>
      </c>
      <c r="D1591" s="12"/>
      <c r="E1591" s="15"/>
      <c r="F1591" s="14"/>
    </row>
    <row r="1592" spans="1:6" s="4" customFormat="1" ht="12.75" hidden="1" x14ac:dyDescent="0.25">
      <c r="A1592" s="6" t="s">
        <v>75</v>
      </c>
      <c r="B1592" s="8" t="s">
        <v>55</v>
      </c>
      <c r="C1592" s="7" t="s">
        <v>1684</v>
      </c>
      <c r="D1592" s="12"/>
      <c r="E1592" s="15"/>
      <c r="F1592" s="14"/>
    </row>
    <row r="1593" spans="1:6" s="4" customFormat="1" ht="12.75" hidden="1" x14ac:dyDescent="0.25">
      <c r="A1593" s="6" t="s">
        <v>75</v>
      </c>
      <c r="B1593" s="8" t="s">
        <v>56</v>
      </c>
      <c r="C1593" s="7" t="s">
        <v>1685</v>
      </c>
      <c r="D1593" s="12"/>
      <c r="E1593" s="15"/>
      <c r="F1593" s="14"/>
    </row>
    <row r="1594" spans="1:6" s="4" customFormat="1" ht="12.75" hidden="1" x14ac:dyDescent="0.25">
      <c r="A1594" s="6" t="s">
        <v>75</v>
      </c>
      <c r="B1594" s="8" t="s">
        <v>57</v>
      </c>
      <c r="C1594" s="7" t="s">
        <v>1686</v>
      </c>
      <c r="D1594" s="12"/>
      <c r="E1594" s="15"/>
      <c r="F1594" s="14"/>
    </row>
    <row r="1595" spans="1:6" s="4" customFormat="1" ht="12.75" hidden="1" x14ac:dyDescent="0.25">
      <c r="A1595" s="6" t="s">
        <v>75</v>
      </c>
      <c r="B1595" s="8" t="s">
        <v>58</v>
      </c>
      <c r="C1595" s="7" t="s">
        <v>1686</v>
      </c>
      <c r="D1595" s="12"/>
      <c r="E1595" s="15"/>
      <c r="F1595" s="14"/>
    </row>
    <row r="1596" spans="1:6" s="4" customFormat="1" ht="12.75" hidden="1" x14ac:dyDescent="0.25">
      <c r="A1596" s="6" t="s">
        <v>76</v>
      </c>
      <c r="B1596" s="8" t="s">
        <v>4</v>
      </c>
      <c r="C1596" s="7" t="s">
        <v>1687</v>
      </c>
      <c r="D1596" s="12"/>
      <c r="E1596" s="15"/>
      <c r="F1596" s="14"/>
    </row>
    <row r="1597" spans="1:6" s="4" customFormat="1" ht="12.75" hidden="1" x14ac:dyDescent="0.25">
      <c r="A1597" s="6" t="s">
        <v>76</v>
      </c>
      <c r="B1597" s="8" t="s">
        <v>5</v>
      </c>
      <c r="C1597" s="7" t="s">
        <v>1688</v>
      </c>
      <c r="D1597" s="12"/>
      <c r="E1597" s="15"/>
      <c r="F1597" s="14"/>
    </row>
    <row r="1598" spans="1:6" s="4" customFormat="1" ht="12.75" hidden="1" x14ac:dyDescent="0.25">
      <c r="A1598" s="6" t="s">
        <v>76</v>
      </c>
      <c r="B1598" s="8" t="s">
        <v>60</v>
      </c>
      <c r="C1598" s="7" t="s">
        <v>1689</v>
      </c>
      <c r="D1598" s="12"/>
      <c r="E1598" s="15"/>
      <c r="F1598" s="14"/>
    </row>
    <row r="1599" spans="1:6" s="4" customFormat="1" ht="12.75" hidden="1" x14ac:dyDescent="0.25">
      <c r="A1599" s="6" t="s">
        <v>76</v>
      </c>
      <c r="B1599" s="8" t="s">
        <v>6</v>
      </c>
      <c r="C1599" s="7" t="s">
        <v>1690</v>
      </c>
      <c r="D1599" s="12"/>
      <c r="E1599" s="15"/>
      <c r="F1599" s="14"/>
    </row>
    <row r="1600" spans="1:6" s="4" customFormat="1" ht="12.75" hidden="1" x14ac:dyDescent="0.25">
      <c r="A1600" s="6" t="s">
        <v>76</v>
      </c>
      <c r="B1600" s="8" t="s">
        <v>6</v>
      </c>
      <c r="C1600" s="7" t="s">
        <v>1691</v>
      </c>
      <c r="D1600" s="12"/>
      <c r="E1600" s="15"/>
      <c r="F1600" s="14"/>
    </row>
    <row r="1601" spans="1:6" s="4" customFormat="1" ht="12.75" hidden="1" x14ac:dyDescent="0.25">
      <c r="A1601" s="6" t="s">
        <v>76</v>
      </c>
      <c r="B1601" s="8" t="s">
        <v>6</v>
      </c>
      <c r="C1601" s="7" t="s">
        <v>1692</v>
      </c>
      <c r="D1601" s="12"/>
      <c r="E1601" s="15"/>
      <c r="F1601" s="14"/>
    </row>
    <row r="1602" spans="1:6" s="4" customFormat="1" ht="12.75" hidden="1" x14ac:dyDescent="0.25">
      <c r="A1602" s="6" t="s">
        <v>76</v>
      </c>
      <c r="B1602" s="8" t="s">
        <v>6</v>
      </c>
      <c r="C1602" s="7" t="s">
        <v>1693</v>
      </c>
      <c r="D1602" s="12"/>
      <c r="E1602" s="15"/>
      <c r="F1602" s="14"/>
    </row>
    <row r="1603" spans="1:6" s="4" customFormat="1" ht="12.75" hidden="1" x14ac:dyDescent="0.25">
      <c r="A1603" s="6" t="s">
        <v>76</v>
      </c>
      <c r="B1603" s="8" t="s">
        <v>6</v>
      </c>
      <c r="C1603" s="7" t="s">
        <v>1694</v>
      </c>
      <c r="D1603" s="12"/>
      <c r="E1603" s="15"/>
      <c r="F1603" s="14"/>
    </row>
    <row r="1604" spans="1:6" s="4" customFormat="1" ht="12.75" hidden="1" x14ac:dyDescent="0.25">
      <c r="A1604" s="6" t="s">
        <v>76</v>
      </c>
      <c r="B1604" s="8" t="s">
        <v>6</v>
      </c>
      <c r="C1604" s="7" t="s">
        <v>1695</v>
      </c>
      <c r="D1604" s="12"/>
      <c r="E1604" s="15"/>
      <c r="F1604" s="14"/>
    </row>
    <row r="1605" spans="1:6" s="4" customFormat="1" ht="12.75" hidden="1" x14ac:dyDescent="0.25">
      <c r="A1605" s="6" t="s">
        <v>76</v>
      </c>
      <c r="B1605" s="8" t="s">
        <v>6</v>
      </c>
      <c r="C1605" s="7" t="s">
        <v>1696</v>
      </c>
      <c r="D1605" s="12"/>
      <c r="E1605" s="15"/>
      <c r="F1605" s="14"/>
    </row>
    <row r="1606" spans="1:6" s="4" customFormat="1" ht="12.75" hidden="1" x14ac:dyDescent="0.25">
      <c r="A1606" s="6" t="s">
        <v>76</v>
      </c>
      <c r="B1606" s="8" t="s">
        <v>6</v>
      </c>
      <c r="C1606" s="7" t="s">
        <v>1697</v>
      </c>
      <c r="D1606" s="12"/>
      <c r="E1606" s="15"/>
      <c r="F1606" s="14"/>
    </row>
    <row r="1607" spans="1:6" s="4" customFormat="1" ht="12.75" hidden="1" x14ac:dyDescent="0.25">
      <c r="A1607" s="6" t="s">
        <v>76</v>
      </c>
      <c r="B1607" s="8" t="s">
        <v>6</v>
      </c>
      <c r="C1607" s="7" t="s">
        <v>1698</v>
      </c>
      <c r="D1607" s="12"/>
      <c r="E1607" s="15"/>
      <c r="F1607" s="14"/>
    </row>
    <row r="1608" spans="1:6" s="4" customFormat="1" ht="12.75" hidden="1" x14ac:dyDescent="0.25">
      <c r="A1608" s="6" t="s">
        <v>76</v>
      </c>
      <c r="B1608" s="8" t="s">
        <v>6</v>
      </c>
      <c r="C1608" s="7" t="s">
        <v>1699</v>
      </c>
      <c r="D1608" s="12"/>
      <c r="E1608" s="15"/>
      <c r="F1608" s="14"/>
    </row>
    <row r="1609" spans="1:6" s="4" customFormat="1" ht="12.75" hidden="1" x14ac:dyDescent="0.25">
      <c r="A1609" s="6" t="s">
        <v>76</v>
      </c>
      <c r="B1609" s="8" t="s">
        <v>6</v>
      </c>
      <c r="C1609" s="7" t="s">
        <v>1700</v>
      </c>
      <c r="D1609" s="12"/>
      <c r="E1609" s="15"/>
      <c r="F1609" s="14"/>
    </row>
    <row r="1610" spans="1:6" s="4" customFormat="1" ht="12.75" hidden="1" x14ac:dyDescent="0.25">
      <c r="A1610" s="6" t="s">
        <v>76</v>
      </c>
      <c r="B1610" s="8" t="s">
        <v>6</v>
      </c>
      <c r="C1610" s="7" t="s">
        <v>1701</v>
      </c>
      <c r="D1610" s="12"/>
      <c r="E1610" s="15"/>
      <c r="F1610" s="14"/>
    </row>
    <row r="1611" spans="1:6" s="4" customFormat="1" ht="12.75" hidden="1" x14ac:dyDescent="0.25">
      <c r="A1611" s="6" t="s">
        <v>76</v>
      </c>
      <c r="B1611" s="8" t="s">
        <v>6</v>
      </c>
      <c r="C1611" s="7" t="s">
        <v>1702</v>
      </c>
      <c r="D1611" s="12"/>
      <c r="E1611" s="15"/>
      <c r="F1611" s="14"/>
    </row>
    <row r="1612" spans="1:6" s="4" customFormat="1" ht="12.75" hidden="1" x14ac:dyDescent="0.25">
      <c r="A1612" s="6" t="s">
        <v>76</v>
      </c>
      <c r="B1612" s="8" t="s">
        <v>6</v>
      </c>
      <c r="C1612" s="7" t="s">
        <v>1703</v>
      </c>
      <c r="D1612" s="12"/>
      <c r="E1612" s="15"/>
      <c r="F1612" s="14"/>
    </row>
    <row r="1613" spans="1:6" s="4" customFormat="1" ht="12.75" hidden="1" x14ac:dyDescent="0.25">
      <c r="A1613" s="6" t="s">
        <v>76</v>
      </c>
      <c r="B1613" s="8" t="s">
        <v>6</v>
      </c>
      <c r="C1613" s="7" t="s">
        <v>1704</v>
      </c>
      <c r="D1613" s="12"/>
      <c r="E1613" s="15"/>
      <c r="F1613" s="14"/>
    </row>
    <row r="1614" spans="1:6" s="4" customFormat="1" ht="12.75" hidden="1" x14ac:dyDescent="0.25">
      <c r="A1614" s="6" t="s">
        <v>76</v>
      </c>
      <c r="B1614" s="8" t="s">
        <v>6</v>
      </c>
      <c r="C1614" s="7" t="s">
        <v>1705</v>
      </c>
      <c r="D1614" s="12"/>
      <c r="E1614" s="15"/>
      <c r="F1614" s="14"/>
    </row>
    <row r="1615" spans="1:6" s="4" customFormat="1" ht="12.75" hidden="1" x14ac:dyDescent="0.25">
      <c r="A1615" s="6" t="s">
        <v>76</v>
      </c>
      <c r="B1615" s="8" t="s">
        <v>6</v>
      </c>
      <c r="C1615" s="7" t="s">
        <v>1706</v>
      </c>
      <c r="D1615" s="12"/>
      <c r="E1615" s="15"/>
      <c r="F1615" s="14"/>
    </row>
    <row r="1616" spans="1:6" s="4" customFormat="1" ht="12.75" hidden="1" x14ac:dyDescent="0.25">
      <c r="A1616" s="6" t="s">
        <v>76</v>
      </c>
      <c r="B1616" s="8" t="s">
        <v>6</v>
      </c>
      <c r="C1616" s="7" t="s">
        <v>1707</v>
      </c>
      <c r="D1616" s="12"/>
      <c r="E1616" s="15"/>
      <c r="F1616" s="14"/>
    </row>
    <row r="1617" spans="1:6" s="4" customFormat="1" ht="12.75" hidden="1" x14ac:dyDescent="0.25">
      <c r="A1617" s="6" t="s">
        <v>76</v>
      </c>
      <c r="B1617" s="8" t="s">
        <v>6</v>
      </c>
      <c r="C1617" s="7" t="s">
        <v>1708</v>
      </c>
      <c r="D1617" s="12"/>
      <c r="E1617" s="15"/>
      <c r="F1617" s="14"/>
    </row>
    <row r="1618" spans="1:6" s="4" customFormat="1" ht="12.75" hidden="1" x14ac:dyDescent="0.25">
      <c r="A1618" s="6" t="s">
        <v>76</v>
      </c>
      <c r="B1618" s="8" t="s">
        <v>6</v>
      </c>
      <c r="C1618" s="7" t="s">
        <v>1709</v>
      </c>
      <c r="D1618" s="12"/>
      <c r="E1618" s="15"/>
      <c r="F1618" s="14"/>
    </row>
    <row r="1619" spans="1:6" s="4" customFormat="1" ht="12.75" hidden="1" x14ac:dyDescent="0.25">
      <c r="A1619" s="6" t="s">
        <v>76</v>
      </c>
      <c r="B1619" s="8" t="s">
        <v>6</v>
      </c>
      <c r="C1619" s="7" t="s">
        <v>1710</v>
      </c>
      <c r="D1619" s="12"/>
      <c r="E1619" s="15"/>
      <c r="F1619" s="14"/>
    </row>
    <row r="1620" spans="1:6" s="4" customFormat="1" ht="12.75" hidden="1" x14ac:dyDescent="0.25">
      <c r="A1620" s="6" t="s">
        <v>76</v>
      </c>
      <c r="B1620" s="8" t="s">
        <v>6</v>
      </c>
      <c r="C1620" s="7" t="s">
        <v>1711</v>
      </c>
      <c r="D1620" s="12"/>
      <c r="E1620" s="15"/>
      <c r="F1620" s="14"/>
    </row>
    <row r="1621" spans="1:6" s="4" customFormat="1" ht="12.75" hidden="1" x14ac:dyDescent="0.25">
      <c r="A1621" s="6" t="s">
        <v>76</v>
      </c>
      <c r="B1621" s="8" t="s">
        <v>6</v>
      </c>
      <c r="C1621" s="7" t="s">
        <v>1712</v>
      </c>
      <c r="D1621" s="12"/>
      <c r="E1621" s="15"/>
      <c r="F1621" s="14"/>
    </row>
    <row r="1622" spans="1:6" s="4" customFormat="1" ht="12.75" hidden="1" x14ac:dyDescent="0.25">
      <c r="A1622" s="6" t="s">
        <v>76</v>
      </c>
      <c r="B1622" s="8" t="s">
        <v>6</v>
      </c>
      <c r="C1622" s="7" t="s">
        <v>1713</v>
      </c>
      <c r="D1622" s="12"/>
      <c r="E1622" s="15"/>
      <c r="F1622" s="14"/>
    </row>
    <row r="1623" spans="1:6" s="4" customFormat="1" ht="12.75" hidden="1" x14ac:dyDescent="0.25">
      <c r="A1623" s="6" t="s">
        <v>76</v>
      </c>
      <c r="B1623" s="8" t="s">
        <v>6</v>
      </c>
      <c r="C1623" s="7" t="s">
        <v>1714</v>
      </c>
      <c r="D1623" s="12"/>
      <c r="E1623" s="15"/>
      <c r="F1623" s="14"/>
    </row>
    <row r="1624" spans="1:6" s="4" customFormat="1" ht="12.75" hidden="1" x14ac:dyDescent="0.25">
      <c r="A1624" s="6" t="s">
        <v>76</v>
      </c>
      <c r="B1624" s="8" t="s">
        <v>6</v>
      </c>
      <c r="C1624" s="7" t="s">
        <v>1715</v>
      </c>
      <c r="D1624" s="12"/>
      <c r="E1624" s="15"/>
      <c r="F1624" s="14"/>
    </row>
    <row r="1625" spans="1:6" s="4" customFormat="1" ht="12.75" hidden="1" x14ac:dyDescent="0.25">
      <c r="A1625" s="6" t="s">
        <v>76</v>
      </c>
      <c r="B1625" s="8" t="s">
        <v>6</v>
      </c>
      <c r="C1625" s="7" t="s">
        <v>1716</v>
      </c>
      <c r="D1625" s="12"/>
      <c r="E1625" s="15"/>
      <c r="F1625" s="14"/>
    </row>
    <row r="1626" spans="1:6" s="4" customFormat="1" ht="12.75" hidden="1" x14ac:dyDescent="0.25">
      <c r="A1626" s="6" t="s">
        <v>76</v>
      </c>
      <c r="B1626" s="8" t="s">
        <v>6</v>
      </c>
      <c r="C1626" s="7" t="s">
        <v>1717</v>
      </c>
      <c r="D1626" s="12"/>
      <c r="E1626" s="15"/>
      <c r="F1626" s="14"/>
    </row>
    <row r="1627" spans="1:6" s="4" customFormat="1" ht="12.75" hidden="1" x14ac:dyDescent="0.25">
      <c r="A1627" s="6" t="s">
        <v>76</v>
      </c>
      <c r="B1627" s="8" t="s">
        <v>6</v>
      </c>
      <c r="C1627" s="7" t="s">
        <v>1718</v>
      </c>
      <c r="D1627" s="12"/>
      <c r="E1627" s="15"/>
      <c r="F1627" s="14"/>
    </row>
    <row r="1628" spans="1:6" s="4" customFormat="1" ht="12.75" hidden="1" x14ac:dyDescent="0.25">
      <c r="A1628" s="6" t="s">
        <v>76</v>
      </c>
      <c r="B1628" s="8" t="s">
        <v>6</v>
      </c>
      <c r="C1628" s="7" t="s">
        <v>1719</v>
      </c>
      <c r="D1628" s="12"/>
      <c r="E1628" s="15"/>
      <c r="F1628" s="14"/>
    </row>
    <row r="1629" spans="1:6" s="4" customFormat="1" ht="12.75" hidden="1" x14ac:dyDescent="0.25">
      <c r="A1629" s="6" t="s">
        <v>76</v>
      </c>
      <c r="B1629" s="8" t="s">
        <v>6</v>
      </c>
      <c r="C1629" s="7" t="s">
        <v>1720</v>
      </c>
      <c r="D1629" s="12"/>
      <c r="E1629" s="15"/>
      <c r="F1629" s="14"/>
    </row>
    <row r="1630" spans="1:6" s="4" customFormat="1" ht="12.75" hidden="1" x14ac:dyDescent="0.25">
      <c r="A1630" s="6" t="s">
        <v>76</v>
      </c>
      <c r="B1630" s="8" t="s">
        <v>6</v>
      </c>
      <c r="C1630" s="7" t="s">
        <v>1721</v>
      </c>
      <c r="D1630" s="12"/>
      <c r="E1630" s="15"/>
      <c r="F1630" s="14"/>
    </row>
    <row r="1631" spans="1:6" s="4" customFormat="1" ht="12.75" hidden="1" x14ac:dyDescent="0.25">
      <c r="A1631" s="6" t="s">
        <v>76</v>
      </c>
      <c r="B1631" s="8" t="s">
        <v>6</v>
      </c>
      <c r="C1631" s="7" t="s">
        <v>1722</v>
      </c>
      <c r="D1631" s="12"/>
      <c r="E1631" s="15"/>
      <c r="F1631" s="14"/>
    </row>
    <row r="1632" spans="1:6" s="4" customFormat="1" ht="12.75" hidden="1" x14ac:dyDescent="0.25">
      <c r="A1632" s="6" t="s">
        <v>76</v>
      </c>
      <c r="B1632" s="8" t="s">
        <v>6</v>
      </c>
      <c r="C1632" s="7" t="s">
        <v>1723</v>
      </c>
      <c r="D1632" s="12"/>
      <c r="E1632" s="15"/>
      <c r="F1632" s="14"/>
    </row>
    <row r="1633" spans="1:6" s="4" customFormat="1" ht="12.75" hidden="1" x14ac:dyDescent="0.25">
      <c r="A1633" s="6" t="s">
        <v>76</v>
      </c>
      <c r="B1633" s="8" t="s">
        <v>6</v>
      </c>
      <c r="C1633" s="7" t="s">
        <v>1724</v>
      </c>
      <c r="D1633" s="12"/>
      <c r="E1633" s="15"/>
      <c r="F1633" s="14"/>
    </row>
    <row r="1634" spans="1:6" s="4" customFormat="1" ht="12.75" hidden="1" x14ac:dyDescent="0.25">
      <c r="A1634" s="6" t="s">
        <v>76</v>
      </c>
      <c r="B1634" s="8" t="s">
        <v>6</v>
      </c>
      <c r="C1634" s="7" t="s">
        <v>1725</v>
      </c>
      <c r="D1634" s="12"/>
      <c r="E1634" s="15"/>
      <c r="F1634" s="14"/>
    </row>
    <row r="1635" spans="1:6" s="4" customFormat="1" ht="12.75" hidden="1" x14ac:dyDescent="0.25">
      <c r="A1635" s="6" t="s">
        <v>76</v>
      </c>
      <c r="B1635" s="8" t="s">
        <v>6</v>
      </c>
      <c r="C1635" s="7" t="s">
        <v>1726</v>
      </c>
      <c r="D1635" s="12"/>
      <c r="E1635" s="15"/>
      <c r="F1635" s="14"/>
    </row>
    <row r="1636" spans="1:6" s="4" customFormat="1" ht="12.75" hidden="1" x14ac:dyDescent="0.25">
      <c r="A1636" s="6" t="s">
        <v>76</v>
      </c>
      <c r="B1636" s="8" t="s">
        <v>6</v>
      </c>
      <c r="C1636" s="7" t="s">
        <v>1727</v>
      </c>
      <c r="D1636" s="12"/>
      <c r="E1636" s="15"/>
      <c r="F1636" s="14"/>
    </row>
    <row r="1637" spans="1:6" s="4" customFormat="1" ht="12.75" hidden="1" x14ac:dyDescent="0.25">
      <c r="A1637" s="6" t="s">
        <v>76</v>
      </c>
      <c r="B1637" s="8" t="s">
        <v>6</v>
      </c>
      <c r="C1637" s="7" t="s">
        <v>1728</v>
      </c>
      <c r="D1637" s="12"/>
      <c r="E1637" s="15"/>
      <c r="F1637" s="14"/>
    </row>
    <row r="1638" spans="1:6" s="4" customFormat="1" ht="12.75" hidden="1" x14ac:dyDescent="0.25">
      <c r="A1638" s="6" t="s">
        <v>76</v>
      </c>
      <c r="B1638" s="8" t="s">
        <v>6</v>
      </c>
      <c r="C1638" s="7" t="s">
        <v>1729</v>
      </c>
      <c r="D1638" s="12"/>
      <c r="E1638" s="15"/>
      <c r="F1638" s="14"/>
    </row>
    <row r="1639" spans="1:6" s="4" customFormat="1" ht="12.75" hidden="1" x14ac:dyDescent="0.25">
      <c r="A1639" s="6" t="s">
        <v>76</v>
      </c>
      <c r="B1639" s="8" t="s">
        <v>6</v>
      </c>
      <c r="C1639" s="7" t="s">
        <v>1730</v>
      </c>
      <c r="D1639" s="12"/>
      <c r="E1639" s="15"/>
      <c r="F1639" s="14"/>
    </row>
    <row r="1640" spans="1:6" s="4" customFormat="1" ht="12.75" hidden="1" x14ac:dyDescent="0.25">
      <c r="A1640" s="6" t="s">
        <v>76</v>
      </c>
      <c r="B1640" s="8" t="s">
        <v>6</v>
      </c>
      <c r="C1640" s="7" t="s">
        <v>1731</v>
      </c>
      <c r="D1640" s="12"/>
      <c r="E1640" s="15"/>
      <c r="F1640" s="14"/>
    </row>
    <row r="1641" spans="1:6" s="4" customFormat="1" ht="12.75" hidden="1" x14ac:dyDescent="0.25">
      <c r="A1641" s="6" t="s">
        <v>76</v>
      </c>
      <c r="B1641" s="8" t="s">
        <v>6</v>
      </c>
      <c r="C1641" s="7" t="s">
        <v>1732</v>
      </c>
      <c r="D1641" s="12"/>
      <c r="E1641" s="15"/>
      <c r="F1641" s="14"/>
    </row>
    <row r="1642" spans="1:6" s="4" customFormat="1" ht="12.75" hidden="1" x14ac:dyDescent="0.25">
      <c r="A1642" s="6" t="s">
        <v>76</v>
      </c>
      <c r="B1642" s="8" t="s">
        <v>6</v>
      </c>
      <c r="C1642" s="7" t="s">
        <v>1733</v>
      </c>
      <c r="D1642" s="12"/>
      <c r="E1642" s="15"/>
      <c r="F1642" s="14"/>
    </row>
    <row r="1643" spans="1:6" s="4" customFormat="1" ht="12.75" hidden="1" x14ac:dyDescent="0.25">
      <c r="A1643" s="6" t="s">
        <v>76</v>
      </c>
      <c r="B1643" s="8" t="s">
        <v>6</v>
      </c>
      <c r="C1643" s="7" t="s">
        <v>1734</v>
      </c>
      <c r="D1643" s="12"/>
      <c r="E1643" s="15"/>
      <c r="F1643" s="14"/>
    </row>
    <row r="1644" spans="1:6" s="4" customFormat="1" ht="12.75" hidden="1" x14ac:dyDescent="0.25">
      <c r="A1644" s="6" t="s">
        <v>76</v>
      </c>
      <c r="B1644" s="8" t="s">
        <v>6</v>
      </c>
      <c r="C1644" s="7" t="s">
        <v>1735</v>
      </c>
      <c r="D1644" s="12"/>
      <c r="E1644" s="15"/>
      <c r="F1644" s="14"/>
    </row>
    <row r="1645" spans="1:6" s="4" customFormat="1" ht="12.75" hidden="1" x14ac:dyDescent="0.25">
      <c r="A1645" s="6" t="s">
        <v>76</v>
      </c>
      <c r="B1645" s="8" t="s">
        <v>6</v>
      </c>
      <c r="C1645" s="7" t="s">
        <v>1736</v>
      </c>
      <c r="D1645" s="12"/>
      <c r="E1645" s="15"/>
      <c r="F1645" s="14"/>
    </row>
    <row r="1646" spans="1:6" s="4" customFormat="1" ht="12.75" hidden="1" x14ac:dyDescent="0.25">
      <c r="A1646" s="6" t="s">
        <v>76</v>
      </c>
      <c r="B1646" s="8" t="s">
        <v>6</v>
      </c>
      <c r="C1646" s="7" t="s">
        <v>1737</v>
      </c>
      <c r="D1646" s="12"/>
      <c r="E1646" s="15"/>
      <c r="F1646" s="14"/>
    </row>
    <row r="1647" spans="1:6" s="4" customFormat="1" ht="12.75" hidden="1" x14ac:dyDescent="0.25">
      <c r="A1647" s="6" t="s">
        <v>76</v>
      </c>
      <c r="B1647" s="8" t="s">
        <v>6</v>
      </c>
      <c r="C1647" s="7" t="s">
        <v>1738</v>
      </c>
      <c r="D1647" s="12"/>
      <c r="E1647" s="15"/>
      <c r="F1647" s="14"/>
    </row>
    <row r="1648" spans="1:6" s="4" customFormat="1" ht="12.75" hidden="1" x14ac:dyDescent="0.25">
      <c r="A1648" s="6" t="s">
        <v>76</v>
      </c>
      <c r="B1648" s="8" t="s">
        <v>6</v>
      </c>
      <c r="C1648" s="7" t="s">
        <v>1739</v>
      </c>
      <c r="D1648" s="12"/>
      <c r="E1648" s="15"/>
      <c r="F1648" s="14"/>
    </row>
    <row r="1649" spans="1:6" s="4" customFormat="1" ht="12.75" hidden="1" x14ac:dyDescent="0.25">
      <c r="A1649" s="6" t="s">
        <v>76</v>
      </c>
      <c r="B1649" s="8" t="s">
        <v>6</v>
      </c>
      <c r="C1649" s="7" t="s">
        <v>1740</v>
      </c>
      <c r="D1649" s="12"/>
      <c r="E1649" s="15"/>
      <c r="F1649" s="14"/>
    </row>
    <row r="1650" spans="1:6" s="4" customFormat="1" ht="12.75" hidden="1" x14ac:dyDescent="0.25">
      <c r="A1650" s="6" t="s">
        <v>76</v>
      </c>
      <c r="B1650" s="8" t="s">
        <v>6</v>
      </c>
      <c r="C1650" s="7" t="s">
        <v>1741</v>
      </c>
      <c r="D1650" s="12"/>
      <c r="E1650" s="15"/>
      <c r="F1650" s="14"/>
    </row>
    <row r="1651" spans="1:6" s="4" customFormat="1" ht="12.75" hidden="1" x14ac:dyDescent="0.25">
      <c r="A1651" s="6" t="s">
        <v>76</v>
      </c>
      <c r="B1651" s="8" t="s">
        <v>6</v>
      </c>
      <c r="C1651" s="7" t="s">
        <v>1742</v>
      </c>
      <c r="D1651" s="12"/>
      <c r="E1651" s="15"/>
      <c r="F1651" s="14"/>
    </row>
    <row r="1652" spans="1:6" s="4" customFormat="1" ht="12.75" hidden="1" x14ac:dyDescent="0.25">
      <c r="A1652" s="6" t="s">
        <v>76</v>
      </c>
      <c r="B1652" s="8" t="s">
        <v>6</v>
      </c>
      <c r="C1652" s="7" t="s">
        <v>1743</v>
      </c>
      <c r="D1652" s="12"/>
      <c r="E1652" s="15"/>
      <c r="F1652" s="14"/>
    </row>
    <row r="1653" spans="1:6" s="4" customFormat="1" ht="12.75" hidden="1" x14ac:dyDescent="0.25">
      <c r="A1653" s="6" t="s">
        <v>76</v>
      </c>
      <c r="B1653" s="8" t="s">
        <v>6</v>
      </c>
      <c r="C1653" s="7" t="s">
        <v>1744</v>
      </c>
      <c r="D1653" s="12"/>
      <c r="E1653" s="15"/>
      <c r="F1653" s="14"/>
    </row>
    <row r="1654" spans="1:6" s="4" customFormat="1" ht="12.75" hidden="1" x14ac:dyDescent="0.25">
      <c r="A1654" s="6" t="s">
        <v>76</v>
      </c>
      <c r="B1654" s="8" t="s">
        <v>6</v>
      </c>
      <c r="C1654" s="7" t="s">
        <v>1745</v>
      </c>
      <c r="D1654" s="12"/>
      <c r="E1654" s="15"/>
      <c r="F1654" s="14"/>
    </row>
    <row r="1655" spans="1:6" s="4" customFormat="1" ht="12.75" hidden="1" x14ac:dyDescent="0.25">
      <c r="A1655" s="6" t="s">
        <v>76</v>
      </c>
      <c r="B1655" s="8" t="s">
        <v>6</v>
      </c>
      <c r="C1655" s="7" t="s">
        <v>1746</v>
      </c>
      <c r="D1655" s="12"/>
      <c r="E1655" s="15"/>
      <c r="F1655" s="14"/>
    </row>
    <row r="1656" spans="1:6" s="4" customFormat="1" ht="12.75" hidden="1" x14ac:dyDescent="0.25">
      <c r="A1656" s="6" t="s">
        <v>76</v>
      </c>
      <c r="B1656" s="8" t="s">
        <v>6</v>
      </c>
      <c r="C1656" s="7" t="s">
        <v>1747</v>
      </c>
      <c r="D1656" s="12"/>
      <c r="E1656" s="15"/>
      <c r="F1656" s="14"/>
    </row>
    <row r="1657" spans="1:6" s="4" customFormat="1" ht="12.75" hidden="1" x14ac:dyDescent="0.25">
      <c r="A1657" s="6" t="s">
        <v>76</v>
      </c>
      <c r="B1657" s="8" t="s">
        <v>6</v>
      </c>
      <c r="C1657" s="7" t="s">
        <v>1748</v>
      </c>
      <c r="D1657" s="12"/>
      <c r="E1657" s="15"/>
      <c r="F1657" s="14"/>
    </row>
    <row r="1658" spans="1:6" s="4" customFormat="1" ht="12.75" hidden="1" x14ac:dyDescent="0.25">
      <c r="A1658" s="6" t="s">
        <v>76</v>
      </c>
      <c r="B1658" s="8" t="s">
        <v>6</v>
      </c>
      <c r="C1658" s="7" t="s">
        <v>1749</v>
      </c>
      <c r="D1658" s="12"/>
      <c r="E1658" s="15"/>
      <c r="F1658" s="14"/>
    </row>
    <row r="1659" spans="1:6" s="4" customFormat="1" ht="12.75" hidden="1" x14ac:dyDescent="0.25">
      <c r="A1659" s="6" t="s">
        <v>76</v>
      </c>
      <c r="B1659" s="8" t="s">
        <v>6</v>
      </c>
      <c r="C1659" s="7" t="s">
        <v>1750</v>
      </c>
      <c r="D1659" s="12"/>
      <c r="E1659" s="15"/>
      <c r="F1659" s="14"/>
    </row>
    <row r="1660" spans="1:6" s="4" customFormat="1" ht="12.75" hidden="1" x14ac:dyDescent="0.25">
      <c r="A1660" s="6" t="s">
        <v>76</v>
      </c>
      <c r="B1660" s="8" t="s">
        <v>6</v>
      </c>
      <c r="C1660" s="7" t="s">
        <v>1751</v>
      </c>
      <c r="D1660" s="12"/>
      <c r="E1660" s="15"/>
      <c r="F1660" s="14"/>
    </row>
    <row r="1661" spans="1:6" s="4" customFormat="1" ht="12.75" hidden="1" x14ac:dyDescent="0.25">
      <c r="A1661" s="6" t="s">
        <v>76</v>
      </c>
      <c r="B1661" s="8" t="s">
        <v>6</v>
      </c>
      <c r="C1661" s="7" t="s">
        <v>1752</v>
      </c>
      <c r="D1661" s="12"/>
      <c r="E1661" s="15"/>
      <c r="F1661" s="14"/>
    </row>
    <row r="1662" spans="1:6" s="4" customFormat="1" ht="12.75" hidden="1" x14ac:dyDescent="0.25">
      <c r="A1662" s="6" t="s">
        <v>76</v>
      </c>
      <c r="B1662" s="8" t="s">
        <v>6</v>
      </c>
      <c r="C1662" s="7" t="s">
        <v>1753</v>
      </c>
      <c r="D1662" s="12"/>
      <c r="E1662" s="15"/>
      <c r="F1662" s="14"/>
    </row>
    <row r="1663" spans="1:6" s="4" customFormat="1" ht="12.75" hidden="1" x14ac:dyDescent="0.25">
      <c r="A1663" s="6" t="s">
        <v>76</v>
      </c>
      <c r="B1663" s="8" t="s">
        <v>6</v>
      </c>
      <c r="C1663" s="7" t="s">
        <v>1754</v>
      </c>
      <c r="D1663" s="12"/>
      <c r="E1663" s="15"/>
      <c r="F1663" s="14"/>
    </row>
    <row r="1664" spans="1:6" s="4" customFormat="1" ht="12.75" hidden="1" x14ac:dyDescent="0.25">
      <c r="A1664" s="6" t="s">
        <v>76</v>
      </c>
      <c r="B1664" s="8" t="s">
        <v>7</v>
      </c>
      <c r="C1664" s="7" t="s">
        <v>1755</v>
      </c>
      <c r="D1664" s="12"/>
      <c r="E1664" s="15"/>
      <c r="F1664" s="14"/>
    </row>
    <row r="1665" spans="1:6" s="4" customFormat="1" ht="12.75" hidden="1" x14ac:dyDescent="0.25">
      <c r="A1665" s="6" t="s">
        <v>76</v>
      </c>
      <c r="B1665" s="8" t="s">
        <v>7</v>
      </c>
      <c r="C1665" s="7" t="s">
        <v>1756</v>
      </c>
      <c r="D1665" s="12"/>
      <c r="E1665" s="15"/>
      <c r="F1665" s="14"/>
    </row>
    <row r="1666" spans="1:6" s="4" customFormat="1" ht="12.75" hidden="1" x14ac:dyDescent="0.25">
      <c r="A1666" s="6" t="s">
        <v>76</v>
      </c>
      <c r="B1666" s="8" t="s">
        <v>7</v>
      </c>
      <c r="C1666" s="7" t="s">
        <v>1757</v>
      </c>
      <c r="D1666" s="12"/>
      <c r="E1666" s="15"/>
      <c r="F1666" s="14"/>
    </row>
    <row r="1667" spans="1:6" s="4" customFormat="1" ht="12.75" hidden="1" x14ac:dyDescent="0.25">
      <c r="A1667" s="6" t="s">
        <v>76</v>
      </c>
      <c r="B1667" s="8" t="s">
        <v>7</v>
      </c>
      <c r="C1667" s="7" t="s">
        <v>1758</v>
      </c>
      <c r="D1667" s="12"/>
      <c r="E1667" s="15"/>
      <c r="F1667" s="14"/>
    </row>
    <row r="1668" spans="1:6" s="4" customFormat="1" ht="12.75" hidden="1" x14ac:dyDescent="0.25">
      <c r="A1668" s="6" t="s">
        <v>76</v>
      </c>
      <c r="B1668" s="8" t="s">
        <v>7</v>
      </c>
      <c r="C1668" s="7" t="s">
        <v>1759</v>
      </c>
      <c r="D1668" s="12"/>
      <c r="E1668" s="15"/>
      <c r="F1668" s="14"/>
    </row>
    <row r="1669" spans="1:6" s="4" customFormat="1" ht="12.75" hidden="1" x14ac:dyDescent="0.25">
      <c r="A1669" s="6" t="s">
        <v>76</v>
      </c>
      <c r="B1669" s="8" t="s">
        <v>7</v>
      </c>
      <c r="C1669" s="7" t="s">
        <v>1760</v>
      </c>
      <c r="D1669" s="12"/>
      <c r="E1669" s="15"/>
      <c r="F1669" s="14"/>
    </row>
    <row r="1670" spans="1:6" s="4" customFormat="1" ht="12.75" hidden="1" x14ac:dyDescent="0.25">
      <c r="A1670" s="6" t="s">
        <v>76</v>
      </c>
      <c r="B1670" s="8" t="s">
        <v>7</v>
      </c>
      <c r="C1670" s="7" t="s">
        <v>1761</v>
      </c>
      <c r="D1670" s="12"/>
      <c r="E1670" s="15"/>
      <c r="F1670" s="14"/>
    </row>
    <row r="1671" spans="1:6" s="4" customFormat="1" ht="12.75" hidden="1" x14ac:dyDescent="0.25">
      <c r="A1671" s="6" t="s">
        <v>76</v>
      </c>
      <c r="B1671" s="8" t="s">
        <v>7</v>
      </c>
      <c r="C1671" s="7" t="s">
        <v>1762</v>
      </c>
      <c r="D1671" s="12"/>
      <c r="E1671" s="15"/>
      <c r="F1671" s="14"/>
    </row>
    <row r="1672" spans="1:6" s="4" customFormat="1" ht="12.75" hidden="1" x14ac:dyDescent="0.25">
      <c r="A1672" s="6" t="s">
        <v>76</v>
      </c>
      <c r="B1672" s="8" t="s">
        <v>7</v>
      </c>
      <c r="C1672" s="7" t="s">
        <v>1763</v>
      </c>
      <c r="D1672" s="12"/>
      <c r="E1672" s="15"/>
      <c r="F1672" s="14"/>
    </row>
    <row r="1673" spans="1:6" s="4" customFormat="1" ht="12.75" hidden="1" x14ac:dyDescent="0.25">
      <c r="A1673" s="6" t="s">
        <v>76</v>
      </c>
      <c r="B1673" s="8" t="s">
        <v>7</v>
      </c>
      <c r="C1673" s="7" t="s">
        <v>1764</v>
      </c>
      <c r="D1673" s="12"/>
      <c r="E1673" s="15"/>
      <c r="F1673" s="14"/>
    </row>
    <row r="1674" spans="1:6" s="4" customFormat="1" ht="12.75" hidden="1" x14ac:dyDescent="0.25">
      <c r="A1674" s="6" t="s">
        <v>76</v>
      </c>
      <c r="B1674" s="8" t="s">
        <v>7</v>
      </c>
      <c r="C1674" s="7" t="s">
        <v>1765</v>
      </c>
      <c r="D1674" s="12"/>
      <c r="E1674" s="15"/>
      <c r="F1674" s="14"/>
    </row>
    <row r="1675" spans="1:6" s="4" customFormat="1" ht="12.75" hidden="1" x14ac:dyDescent="0.25">
      <c r="A1675" s="6" t="s">
        <v>76</v>
      </c>
      <c r="B1675" s="8" t="s">
        <v>7</v>
      </c>
      <c r="C1675" s="7" t="s">
        <v>1766</v>
      </c>
      <c r="D1675" s="12"/>
      <c r="E1675" s="15"/>
      <c r="F1675" s="14"/>
    </row>
    <row r="1676" spans="1:6" s="4" customFormat="1" ht="12.75" hidden="1" x14ac:dyDescent="0.25">
      <c r="A1676" s="6" t="s">
        <v>76</v>
      </c>
      <c r="B1676" s="8" t="s">
        <v>7</v>
      </c>
      <c r="C1676" s="7" t="s">
        <v>1767</v>
      </c>
      <c r="D1676" s="12"/>
      <c r="E1676" s="15"/>
      <c r="F1676" s="14"/>
    </row>
    <row r="1677" spans="1:6" s="4" customFormat="1" ht="12.75" hidden="1" x14ac:dyDescent="0.25">
      <c r="A1677" s="6" t="s">
        <v>76</v>
      </c>
      <c r="B1677" s="8" t="s">
        <v>7</v>
      </c>
      <c r="C1677" s="7" t="s">
        <v>1768</v>
      </c>
      <c r="D1677" s="12"/>
      <c r="E1677" s="15"/>
      <c r="F1677" s="14"/>
    </row>
    <row r="1678" spans="1:6" s="4" customFormat="1" ht="12.75" hidden="1" x14ac:dyDescent="0.25">
      <c r="A1678" s="6" t="s">
        <v>76</v>
      </c>
      <c r="B1678" s="8" t="s">
        <v>7</v>
      </c>
      <c r="C1678" s="7" t="s">
        <v>1769</v>
      </c>
      <c r="D1678" s="12"/>
      <c r="E1678" s="15"/>
      <c r="F1678" s="14"/>
    </row>
    <row r="1679" spans="1:6" s="4" customFormat="1" ht="12.75" hidden="1" x14ac:dyDescent="0.25">
      <c r="A1679" s="6" t="s">
        <v>76</v>
      </c>
      <c r="B1679" s="8" t="s">
        <v>7</v>
      </c>
      <c r="C1679" s="7" t="s">
        <v>1770</v>
      </c>
      <c r="D1679" s="12"/>
      <c r="E1679" s="15"/>
      <c r="F1679" s="14"/>
    </row>
    <row r="1680" spans="1:6" s="4" customFormat="1" ht="12.75" hidden="1" x14ac:dyDescent="0.25">
      <c r="A1680" s="6" t="s">
        <v>76</v>
      </c>
      <c r="B1680" s="8" t="s">
        <v>7</v>
      </c>
      <c r="C1680" s="7" t="s">
        <v>1771</v>
      </c>
      <c r="D1680" s="12"/>
      <c r="E1680" s="15"/>
      <c r="F1680" s="14"/>
    </row>
    <row r="1681" spans="1:6" s="4" customFormat="1" ht="12.75" hidden="1" x14ac:dyDescent="0.25">
      <c r="A1681" s="6" t="s">
        <v>76</v>
      </c>
      <c r="B1681" s="8" t="s">
        <v>7</v>
      </c>
      <c r="C1681" s="7" t="s">
        <v>1772</v>
      </c>
      <c r="D1681" s="12"/>
      <c r="E1681" s="15"/>
      <c r="F1681" s="14"/>
    </row>
    <row r="1682" spans="1:6" s="4" customFormat="1" ht="12.75" hidden="1" x14ac:dyDescent="0.25">
      <c r="A1682" s="6" t="s">
        <v>76</v>
      </c>
      <c r="B1682" s="8" t="s">
        <v>7</v>
      </c>
      <c r="C1682" s="7" t="s">
        <v>1773</v>
      </c>
      <c r="D1682" s="12"/>
      <c r="E1682" s="15"/>
      <c r="F1682" s="14"/>
    </row>
    <row r="1683" spans="1:6" s="4" customFormat="1" ht="12.75" hidden="1" x14ac:dyDescent="0.25">
      <c r="A1683" s="6" t="s">
        <v>76</v>
      </c>
      <c r="B1683" s="8" t="s">
        <v>7</v>
      </c>
      <c r="C1683" s="7" t="s">
        <v>1774</v>
      </c>
      <c r="D1683" s="12"/>
      <c r="E1683" s="15"/>
      <c r="F1683" s="14"/>
    </row>
    <row r="1684" spans="1:6" s="4" customFormat="1" ht="12.75" hidden="1" x14ac:dyDescent="0.25">
      <c r="A1684" s="6" t="s">
        <v>76</v>
      </c>
      <c r="B1684" s="8" t="s">
        <v>7</v>
      </c>
      <c r="C1684" s="7" t="s">
        <v>1775</v>
      </c>
      <c r="D1684" s="12"/>
      <c r="E1684" s="15"/>
      <c r="F1684" s="14"/>
    </row>
    <row r="1685" spans="1:6" s="4" customFormat="1" ht="12.75" hidden="1" x14ac:dyDescent="0.25">
      <c r="A1685" s="6" t="s">
        <v>76</v>
      </c>
      <c r="B1685" s="8" t="s">
        <v>7</v>
      </c>
      <c r="C1685" s="7" t="s">
        <v>1776</v>
      </c>
      <c r="D1685" s="12"/>
      <c r="E1685" s="15"/>
      <c r="F1685" s="14"/>
    </row>
    <row r="1686" spans="1:6" s="4" customFormat="1" ht="12.75" hidden="1" x14ac:dyDescent="0.25">
      <c r="A1686" s="6" t="s">
        <v>76</v>
      </c>
      <c r="B1686" s="8" t="s">
        <v>7</v>
      </c>
      <c r="C1686" s="7" t="s">
        <v>1777</v>
      </c>
      <c r="D1686" s="12"/>
      <c r="E1686" s="15"/>
      <c r="F1686" s="14"/>
    </row>
    <row r="1687" spans="1:6" s="4" customFormat="1" ht="12.75" hidden="1" x14ac:dyDescent="0.25">
      <c r="A1687" s="6" t="s">
        <v>76</v>
      </c>
      <c r="B1687" s="8" t="s">
        <v>7</v>
      </c>
      <c r="C1687" s="7" t="s">
        <v>1778</v>
      </c>
      <c r="D1687" s="12"/>
      <c r="E1687" s="15"/>
      <c r="F1687" s="14"/>
    </row>
    <row r="1688" spans="1:6" s="4" customFormat="1" ht="12.75" hidden="1" x14ac:dyDescent="0.25">
      <c r="A1688" s="6" t="s">
        <v>76</v>
      </c>
      <c r="B1688" s="8" t="s">
        <v>7</v>
      </c>
      <c r="C1688" s="7" t="s">
        <v>1779</v>
      </c>
      <c r="D1688" s="12"/>
      <c r="E1688" s="15"/>
      <c r="F1688" s="14"/>
    </row>
    <row r="1689" spans="1:6" s="4" customFormat="1" ht="12.75" hidden="1" x14ac:dyDescent="0.25">
      <c r="A1689" s="6" t="s">
        <v>76</v>
      </c>
      <c r="B1689" s="8" t="s">
        <v>7</v>
      </c>
      <c r="C1689" s="7" t="s">
        <v>1780</v>
      </c>
      <c r="D1689" s="12"/>
      <c r="E1689" s="15"/>
      <c r="F1689" s="14"/>
    </row>
    <row r="1690" spans="1:6" s="4" customFormat="1" ht="12.75" hidden="1" x14ac:dyDescent="0.25">
      <c r="A1690" s="6" t="s">
        <v>76</v>
      </c>
      <c r="B1690" s="8" t="s">
        <v>7</v>
      </c>
      <c r="C1690" s="7" t="s">
        <v>1781</v>
      </c>
      <c r="D1690" s="12"/>
      <c r="E1690" s="15"/>
      <c r="F1690" s="14"/>
    </row>
    <row r="1691" spans="1:6" s="4" customFormat="1" ht="12.75" hidden="1" x14ac:dyDescent="0.25">
      <c r="A1691" s="6" t="s">
        <v>76</v>
      </c>
      <c r="B1691" s="8" t="s">
        <v>7</v>
      </c>
      <c r="C1691" s="7" t="s">
        <v>1782</v>
      </c>
      <c r="D1691" s="12"/>
      <c r="E1691" s="15"/>
      <c r="F1691" s="14"/>
    </row>
    <row r="1692" spans="1:6" s="4" customFormat="1" ht="12.75" hidden="1" x14ac:dyDescent="0.25">
      <c r="A1692" s="6" t="s">
        <v>76</v>
      </c>
      <c r="B1692" s="8" t="s">
        <v>7</v>
      </c>
      <c r="C1692" s="7" t="s">
        <v>1783</v>
      </c>
      <c r="D1692" s="12"/>
      <c r="E1692" s="15"/>
      <c r="F1692" s="14"/>
    </row>
    <row r="1693" spans="1:6" s="4" customFormat="1" ht="12.75" hidden="1" x14ac:dyDescent="0.25">
      <c r="A1693" s="6" t="s">
        <v>76</v>
      </c>
      <c r="B1693" s="8" t="s">
        <v>7</v>
      </c>
      <c r="C1693" s="7" t="s">
        <v>1784</v>
      </c>
      <c r="D1693" s="12"/>
      <c r="E1693" s="15"/>
      <c r="F1693" s="14"/>
    </row>
    <row r="1694" spans="1:6" s="4" customFormat="1" ht="12.75" hidden="1" x14ac:dyDescent="0.25">
      <c r="A1694" s="6" t="s">
        <v>76</v>
      </c>
      <c r="B1694" s="8" t="s">
        <v>7</v>
      </c>
      <c r="C1694" s="7" t="s">
        <v>1785</v>
      </c>
      <c r="D1694" s="12"/>
      <c r="E1694" s="15"/>
      <c r="F1694" s="14"/>
    </row>
    <row r="1695" spans="1:6" s="4" customFormat="1" ht="12.75" hidden="1" x14ac:dyDescent="0.25">
      <c r="A1695" s="6" t="s">
        <v>76</v>
      </c>
      <c r="B1695" s="8" t="s">
        <v>61</v>
      </c>
      <c r="C1695" s="7" t="s">
        <v>1786</v>
      </c>
      <c r="D1695" s="12"/>
      <c r="E1695" s="15"/>
      <c r="F1695" s="14"/>
    </row>
    <row r="1696" spans="1:6" s="4" customFormat="1" ht="12.75" hidden="1" x14ac:dyDescent="0.25">
      <c r="A1696" s="6" t="s">
        <v>76</v>
      </c>
      <c r="B1696" s="8" t="s">
        <v>61</v>
      </c>
      <c r="C1696" s="7" t="s">
        <v>1787</v>
      </c>
      <c r="D1696" s="12"/>
      <c r="E1696" s="15"/>
      <c r="F1696" s="14"/>
    </row>
    <row r="1697" spans="1:6" s="4" customFormat="1" ht="12.75" hidden="1" x14ac:dyDescent="0.25">
      <c r="A1697" s="6" t="s">
        <v>76</v>
      </c>
      <c r="B1697" s="8" t="s">
        <v>61</v>
      </c>
      <c r="C1697" s="7" t="s">
        <v>1788</v>
      </c>
      <c r="D1697" s="12"/>
      <c r="E1697" s="15"/>
      <c r="F1697" s="14"/>
    </row>
    <row r="1698" spans="1:6" s="4" customFormat="1" ht="12.75" hidden="1" x14ac:dyDescent="0.25">
      <c r="A1698" s="6" t="s">
        <v>76</v>
      </c>
      <c r="B1698" s="8" t="s">
        <v>61</v>
      </c>
      <c r="C1698" s="7" t="s">
        <v>1789</v>
      </c>
      <c r="D1698" s="12"/>
      <c r="E1698" s="15"/>
      <c r="F1698" s="14"/>
    </row>
    <row r="1699" spans="1:6" s="4" customFormat="1" ht="12.75" hidden="1" x14ac:dyDescent="0.25">
      <c r="A1699" s="6" t="s">
        <v>76</v>
      </c>
      <c r="B1699" s="8" t="s">
        <v>61</v>
      </c>
      <c r="C1699" s="7" t="s">
        <v>1790</v>
      </c>
      <c r="D1699" s="12"/>
      <c r="E1699" s="15"/>
      <c r="F1699" s="14"/>
    </row>
    <row r="1700" spans="1:6" s="4" customFormat="1" ht="12.75" hidden="1" x14ac:dyDescent="0.25">
      <c r="A1700" s="6" t="s">
        <v>76</v>
      </c>
      <c r="B1700" s="8" t="s">
        <v>61</v>
      </c>
      <c r="C1700" s="7" t="s">
        <v>1791</v>
      </c>
      <c r="D1700" s="12"/>
      <c r="E1700" s="15"/>
      <c r="F1700" s="14"/>
    </row>
    <row r="1701" spans="1:6" s="4" customFormat="1" ht="12.75" hidden="1" x14ac:dyDescent="0.25">
      <c r="A1701" s="6" t="s">
        <v>76</v>
      </c>
      <c r="B1701" s="8" t="s">
        <v>61</v>
      </c>
      <c r="C1701" s="7" t="s">
        <v>1792</v>
      </c>
      <c r="D1701" s="12"/>
      <c r="E1701" s="15"/>
      <c r="F1701" s="14"/>
    </row>
    <row r="1702" spans="1:6" s="4" customFormat="1" ht="12.75" hidden="1" x14ac:dyDescent="0.25">
      <c r="A1702" s="6" t="s">
        <v>76</v>
      </c>
      <c r="B1702" s="8" t="s">
        <v>61</v>
      </c>
      <c r="C1702" s="7" t="s">
        <v>1793</v>
      </c>
      <c r="D1702" s="12"/>
      <c r="E1702" s="15"/>
      <c r="F1702" s="14"/>
    </row>
    <row r="1703" spans="1:6" s="4" customFormat="1" ht="12.75" hidden="1" x14ac:dyDescent="0.25">
      <c r="A1703" s="6" t="s">
        <v>76</v>
      </c>
      <c r="B1703" s="8" t="s">
        <v>61</v>
      </c>
      <c r="C1703" s="7" t="s">
        <v>1794</v>
      </c>
      <c r="D1703" s="12"/>
      <c r="E1703" s="15"/>
      <c r="F1703" s="14"/>
    </row>
    <row r="1704" spans="1:6" s="4" customFormat="1" ht="12.75" hidden="1" x14ac:dyDescent="0.25">
      <c r="A1704" s="6" t="s">
        <v>76</v>
      </c>
      <c r="B1704" s="8" t="s">
        <v>61</v>
      </c>
      <c r="C1704" s="7" t="s">
        <v>1795</v>
      </c>
      <c r="D1704" s="12"/>
      <c r="E1704" s="15"/>
      <c r="F1704" s="14"/>
    </row>
    <row r="1705" spans="1:6" s="4" customFormat="1" ht="12.75" hidden="1" x14ac:dyDescent="0.25">
      <c r="A1705" s="6" t="s">
        <v>76</v>
      </c>
      <c r="B1705" s="8" t="s">
        <v>61</v>
      </c>
      <c r="C1705" s="7" t="s">
        <v>1796</v>
      </c>
      <c r="D1705" s="12"/>
      <c r="E1705" s="15"/>
      <c r="F1705" s="14"/>
    </row>
    <row r="1706" spans="1:6" s="4" customFormat="1" ht="12.75" hidden="1" x14ac:dyDescent="0.25">
      <c r="A1706" s="6" t="s">
        <v>76</v>
      </c>
      <c r="B1706" s="8" t="s">
        <v>61</v>
      </c>
      <c r="C1706" s="7" t="s">
        <v>1797</v>
      </c>
      <c r="D1706" s="12"/>
      <c r="E1706" s="15"/>
      <c r="F1706" s="14"/>
    </row>
    <row r="1707" spans="1:6" s="4" customFormat="1" ht="12.75" hidden="1" x14ac:dyDescent="0.25">
      <c r="A1707" s="6" t="s">
        <v>76</v>
      </c>
      <c r="B1707" s="8" t="s">
        <v>61</v>
      </c>
      <c r="C1707" s="7" t="s">
        <v>1798</v>
      </c>
      <c r="D1707" s="12"/>
      <c r="E1707" s="15"/>
      <c r="F1707" s="14"/>
    </row>
    <row r="1708" spans="1:6" s="4" customFormat="1" ht="12.75" hidden="1" x14ac:dyDescent="0.25">
      <c r="A1708" s="6" t="s">
        <v>76</v>
      </c>
      <c r="B1708" s="8" t="s">
        <v>61</v>
      </c>
      <c r="C1708" s="7" t="s">
        <v>1799</v>
      </c>
      <c r="D1708" s="12"/>
      <c r="E1708" s="15"/>
      <c r="F1708" s="14"/>
    </row>
    <row r="1709" spans="1:6" s="4" customFormat="1" ht="12.75" hidden="1" x14ac:dyDescent="0.25">
      <c r="A1709" s="6" t="s">
        <v>76</v>
      </c>
      <c r="B1709" s="8" t="s">
        <v>61</v>
      </c>
      <c r="C1709" s="7" t="s">
        <v>1800</v>
      </c>
      <c r="D1709" s="12"/>
      <c r="E1709" s="15"/>
      <c r="F1709" s="14"/>
    </row>
    <row r="1710" spans="1:6" s="4" customFormat="1" ht="12.75" hidden="1" x14ac:dyDescent="0.25">
      <c r="A1710" s="6" t="s">
        <v>76</v>
      </c>
      <c r="B1710" s="8" t="s">
        <v>62</v>
      </c>
      <c r="C1710" s="7" t="s">
        <v>1801</v>
      </c>
      <c r="D1710" s="12"/>
      <c r="E1710" s="15"/>
      <c r="F1710" s="14"/>
    </row>
    <row r="1711" spans="1:6" s="4" customFormat="1" ht="12.75" hidden="1" x14ac:dyDescent="0.25">
      <c r="A1711" s="6" t="s">
        <v>76</v>
      </c>
      <c r="B1711" s="8" t="s">
        <v>62</v>
      </c>
      <c r="C1711" s="7" t="s">
        <v>1802</v>
      </c>
      <c r="D1711" s="12"/>
      <c r="E1711" s="15"/>
      <c r="F1711" s="14"/>
    </row>
    <row r="1712" spans="1:6" s="4" customFormat="1" ht="12.75" hidden="1" x14ac:dyDescent="0.25">
      <c r="A1712" s="6" t="s">
        <v>76</v>
      </c>
      <c r="B1712" s="8" t="s">
        <v>62</v>
      </c>
      <c r="C1712" s="7" t="s">
        <v>1803</v>
      </c>
      <c r="D1712" s="12"/>
      <c r="E1712" s="15"/>
      <c r="F1712" s="14"/>
    </row>
    <row r="1713" spans="1:6" s="4" customFormat="1" ht="12.75" hidden="1" x14ac:dyDescent="0.25">
      <c r="A1713" s="6" t="s">
        <v>76</v>
      </c>
      <c r="B1713" s="8" t="s">
        <v>62</v>
      </c>
      <c r="C1713" s="7" t="s">
        <v>1804</v>
      </c>
      <c r="D1713" s="12"/>
      <c r="E1713" s="15"/>
      <c r="F1713" s="14"/>
    </row>
    <row r="1714" spans="1:6" s="4" customFormat="1" ht="12.75" hidden="1" x14ac:dyDescent="0.25">
      <c r="A1714" s="6" t="s">
        <v>76</v>
      </c>
      <c r="B1714" s="8" t="s">
        <v>62</v>
      </c>
      <c r="C1714" s="7" t="s">
        <v>1805</v>
      </c>
      <c r="D1714" s="12"/>
      <c r="E1714" s="15"/>
      <c r="F1714" s="14"/>
    </row>
    <row r="1715" spans="1:6" s="4" customFormat="1" ht="12.75" hidden="1" x14ac:dyDescent="0.25">
      <c r="A1715" s="6" t="s">
        <v>76</v>
      </c>
      <c r="B1715" s="8" t="s">
        <v>62</v>
      </c>
      <c r="C1715" s="7" t="s">
        <v>1806</v>
      </c>
      <c r="D1715" s="12"/>
      <c r="E1715" s="15"/>
      <c r="F1715" s="14"/>
    </row>
    <row r="1716" spans="1:6" s="4" customFormat="1" ht="12.75" hidden="1" x14ac:dyDescent="0.25">
      <c r="A1716" s="6" t="s">
        <v>76</v>
      </c>
      <c r="B1716" s="8" t="s">
        <v>62</v>
      </c>
      <c r="C1716" s="7" t="s">
        <v>1807</v>
      </c>
      <c r="D1716" s="12"/>
      <c r="E1716" s="15"/>
      <c r="F1716" s="14"/>
    </row>
    <row r="1717" spans="1:6" s="4" customFormat="1" ht="12.75" hidden="1" x14ac:dyDescent="0.25">
      <c r="A1717" s="6" t="s">
        <v>76</v>
      </c>
      <c r="B1717" s="8" t="s">
        <v>62</v>
      </c>
      <c r="C1717" s="7" t="s">
        <v>1808</v>
      </c>
      <c r="D1717" s="12"/>
      <c r="E1717" s="15"/>
      <c r="F1717" s="14"/>
    </row>
    <row r="1718" spans="1:6" s="4" customFormat="1" ht="12.75" hidden="1" x14ac:dyDescent="0.25">
      <c r="A1718" s="6" t="s">
        <v>76</v>
      </c>
      <c r="B1718" s="8" t="s">
        <v>62</v>
      </c>
      <c r="C1718" s="7" t="s">
        <v>1809</v>
      </c>
      <c r="D1718" s="12"/>
      <c r="E1718" s="15"/>
      <c r="F1718" s="14"/>
    </row>
    <row r="1719" spans="1:6" s="4" customFormat="1" ht="12.75" hidden="1" x14ac:dyDescent="0.25">
      <c r="A1719" s="6" t="s">
        <v>76</v>
      </c>
      <c r="B1719" s="8" t="s">
        <v>62</v>
      </c>
      <c r="C1719" s="7" t="s">
        <v>1810</v>
      </c>
      <c r="D1719" s="12"/>
      <c r="E1719" s="15"/>
      <c r="F1719" s="14"/>
    </row>
    <row r="1720" spans="1:6" s="4" customFormat="1" ht="12.75" hidden="1" x14ac:dyDescent="0.25">
      <c r="A1720" s="6" t="s">
        <v>76</v>
      </c>
      <c r="B1720" s="8" t="s">
        <v>10</v>
      </c>
      <c r="C1720" s="7" t="s">
        <v>1811</v>
      </c>
      <c r="D1720" s="12"/>
      <c r="E1720" s="15"/>
      <c r="F1720" s="14"/>
    </row>
    <row r="1721" spans="1:6" s="4" customFormat="1" ht="12.75" hidden="1" x14ac:dyDescent="0.25">
      <c r="A1721" s="6" t="s">
        <v>76</v>
      </c>
      <c r="B1721" s="8" t="s">
        <v>11</v>
      </c>
      <c r="C1721" s="7" t="s">
        <v>1812</v>
      </c>
      <c r="D1721" s="12"/>
      <c r="E1721" s="15"/>
      <c r="F1721" s="14"/>
    </row>
    <row r="1722" spans="1:6" s="4" customFormat="1" ht="12.75" hidden="1" x14ac:dyDescent="0.25">
      <c r="A1722" s="6" t="s">
        <v>76</v>
      </c>
      <c r="B1722" s="8" t="s">
        <v>12</v>
      </c>
      <c r="C1722" s="7" t="s">
        <v>1813</v>
      </c>
      <c r="D1722" s="12"/>
      <c r="E1722" s="15"/>
      <c r="F1722" s="14"/>
    </row>
    <row r="1723" spans="1:6" s="4" customFormat="1" ht="12.75" hidden="1" x14ac:dyDescent="0.25">
      <c r="A1723" s="6" t="s">
        <v>76</v>
      </c>
      <c r="B1723" s="8" t="s">
        <v>13</v>
      </c>
      <c r="C1723" s="7" t="s">
        <v>1814</v>
      </c>
      <c r="D1723" s="12"/>
      <c r="E1723" s="15"/>
      <c r="F1723" s="14"/>
    </row>
    <row r="1724" spans="1:6" s="4" customFormat="1" ht="12.75" hidden="1" x14ac:dyDescent="0.25">
      <c r="A1724" s="6" t="s">
        <v>76</v>
      </c>
      <c r="B1724" s="8" t="s">
        <v>14</v>
      </c>
      <c r="C1724" s="7" t="s">
        <v>1815</v>
      </c>
      <c r="D1724" s="12"/>
      <c r="E1724" s="13"/>
      <c r="F1724" s="14"/>
    </row>
    <row r="1725" spans="1:6" s="4" customFormat="1" ht="12.75" hidden="1" x14ac:dyDescent="0.25">
      <c r="A1725" s="6" t="s">
        <v>76</v>
      </c>
      <c r="B1725" s="8" t="s">
        <v>14</v>
      </c>
      <c r="C1725" s="7" t="s">
        <v>1816</v>
      </c>
      <c r="D1725" s="12"/>
      <c r="E1725" s="13"/>
      <c r="F1725" s="14"/>
    </row>
    <row r="1726" spans="1:6" s="4" customFormat="1" ht="12.75" hidden="1" x14ac:dyDescent="0.25">
      <c r="A1726" s="6" t="s">
        <v>76</v>
      </c>
      <c r="B1726" s="8" t="s">
        <v>14</v>
      </c>
      <c r="C1726" s="7" t="s">
        <v>1817</v>
      </c>
      <c r="D1726" s="12"/>
      <c r="E1726" s="13"/>
      <c r="F1726" s="14"/>
    </row>
    <row r="1727" spans="1:6" s="4" customFormat="1" ht="12.75" hidden="1" x14ac:dyDescent="0.25">
      <c r="A1727" s="6" t="s">
        <v>76</v>
      </c>
      <c r="B1727" s="8" t="s">
        <v>14</v>
      </c>
      <c r="C1727" s="7" t="s">
        <v>1818</v>
      </c>
      <c r="D1727" s="12"/>
      <c r="E1727" s="13"/>
      <c r="F1727" s="14"/>
    </row>
    <row r="1728" spans="1:6" s="4" customFormat="1" ht="12.75" hidden="1" x14ac:dyDescent="0.25">
      <c r="A1728" s="6" t="s">
        <v>76</v>
      </c>
      <c r="B1728" s="8" t="s">
        <v>14</v>
      </c>
      <c r="C1728" s="7" t="s">
        <v>1819</v>
      </c>
      <c r="D1728" s="12"/>
      <c r="E1728" s="13"/>
      <c r="F1728" s="14"/>
    </row>
    <row r="1729" spans="1:6" s="4" customFormat="1" ht="12.75" hidden="1" x14ac:dyDescent="0.25">
      <c r="A1729" s="6" t="s">
        <v>76</v>
      </c>
      <c r="B1729" s="8" t="s">
        <v>14</v>
      </c>
      <c r="C1729" s="7" t="s">
        <v>1820</v>
      </c>
      <c r="D1729" s="12"/>
      <c r="E1729" s="13"/>
      <c r="F1729" s="14"/>
    </row>
    <row r="1730" spans="1:6" s="4" customFormat="1" ht="12.75" hidden="1" x14ac:dyDescent="0.25">
      <c r="A1730" s="6" t="s">
        <v>76</v>
      </c>
      <c r="B1730" s="8" t="s">
        <v>14</v>
      </c>
      <c r="C1730" s="7" t="s">
        <v>1821</v>
      </c>
      <c r="D1730" s="12"/>
      <c r="E1730" s="13"/>
      <c r="F1730" s="14"/>
    </row>
    <row r="1731" spans="1:6" s="4" customFormat="1" ht="12.75" hidden="1" x14ac:dyDescent="0.25">
      <c r="A1731" s="6" t="s">
        <v>76</v>
      </c>
      <c r="B1731" s="8" t="s">
        <v>14</v>
      </c>
      <c r="C1731" s="7" t="s">
        <v>1822</v>
      </c>
      <c r="D1731" s="12"/>
      <c r="E1731" s="13"/>
      <c r="F1731" s="14"/>
    </row>
    <row r="1732" spans="1:6" s="4" customFormat="1" ht="12.75" hidden="1" x14ac:dyDescent="0.25">
      <c r="A1732" s="6" t="s">
        <v>76</v>
      </c>
      <c r="B1732" s="8" t="s">
        <v>14</v>
      </c>
      <c r="C1732" s="7" t="s">
        <v>1823</v>
      </c>
      <c r="D1732" s="12"/>
      <c r="E1732" s="13"/>
      <c r="F1732" s="14"/>
    </row>
    <row r="1733" spans="1:6" s="4" customFormat="1" ht="12.75" hidden="1" x14ac:dyDescent="0.25">
      <c r="A1733" s="6" t="s">
        <v>76</v>
      </c>
      <c r="B1733" s="8" t="s">
        <v>14</v>
      </c>
      <c r="C1733" s="7" t="s">
        <v>1824</v>
      </c>
      <c r="D1733" s="12"/>
      <c r="E1733" s="13"/>
      <c r="F1733" s="14"/>
    </row>
    <row r="1734" spans="1:6" s="4" customFormat="1" ht="12.75" hidden="1" x14ac:dyDescent="0.25">
      <c r="A1734" s="6" t="s">
        <v>76</v>
      </c>
      <c r="B1734" s="8" t="s">
        <v>14</v>
      </c>
      <c r="C1734" s="7" t="s">
        <v>1825</v>
      </c>
      <c r="D1734" s="12"/>
      <c r="E1734" s="13"/>
      <c r="F1734" s="14"/>
    </row>
    <row r="1735" spans="1:6" s="4" customFormat="1" ht="12.75" hidden="1" x14ac:dyDescent="0.25">
      <c r="A1735" s="6" t="s">
        <v>76</v>
      </c>
      <c r="B1735" s="8" t="s">
        <v>14</v>
      </c>
      <c r="C1735" s="7" t="s">
        <v>1826</v>
      </c>
      <c r="D1735" s="12"/>
      <c r="E1735" s="13"/>
      <c r="F1735" s="14"/>
    </row>
    <row r="1736" spans="1:6" s="4" customFormat="1" ht="12.75" hidden="1" x14ac:dyDescent="0.25">
      <c r="A1736" s="6" t="s">
        <v>76</v>
      </c>
      <c r="B1736" s="8" t="s">
        <v>14</v>
      </c>
      <c r="C1736" s="7" t="s">
        <v>1827</v>
      </c>
      <c r="D1736" s="12"/>
      <c r="E1736" s="13"/>
      <c r="F1736" s="14"/>
    </row>
    <row r="1737" spans="1:6" s="4" customFormat="1" ht="12.75" hidden="1" x14ac:dyDescent="0.25">
      <c r="A1737" s="6" t="s">
        <v>76</v>
      </c>
      <c r="B1737" s="8" t="s">
        <v>14</v>
      </c>
      <c r="C1737" s="7" t="s">
        <v>1828</v>
      </c>
      <c r="D1737" s="12"/>
      <c r="E1737" s="13"/>
      <c r="F1737" s="14"/>
    </row>
    <row r="1738" spans="1:6" s="4" customFormat="1" ht="12.75" hidden="1" x14ac:dyDescent="0.25">
      <c r="A1738" s="6" t="s">
        <v>76</v>
      </c>
      <c r="B1738" s="8" t="s">
        <v>14</v>
      </c>
      <c r="C1738" s="7" t="s">
        <v>1829</v>
      </c>
      <c r="D1738" s="12"/>
      <c r="E1738" s="13"/>
      <c r="F1738" s="14"/>
    </row>
    <row r="1739" spans="1:6" s="4" customFormat="1" ht="12.75" hidden="1" x14ac:dyDescent="0.25">
      <c r="A1739" s="6" t="s">
        <v>76</v>
      </c>
      <c r="B1739" s="8" t="s">
        <v>14</v>
      </c>
      <c r="C1739" s="7" t="s">
        <v>1830</v>
      </c>
      <c r="D1739" s="12"/>
      <c r="E1739" s="13"/>
      <c r="F1739" s="14"/>
    </row>
    <row r="1740" spans="1:6" s="4" customFormat="1" ht="12.75" hidden="1" x14ac:dyDescent="0.25">
      <c r="A1740" s="6" t="s">
        <v>76</v>
      </c>
      <c r="B1740" s="8" t="s">
        <v>14</v>
      </c>
      <c r="C1740" s="7" t="s">
        <v>1831</v>
      </c>
      <c r="D1740" s="12"/>
      <c r="E1740" s="13"/>
      <c r="F1740" s="14"/>
    </row>
    <row r="1741" spans="1:6" s="4" customFormat="1" ht="12.75" hidden="1" x14ac:dyDescent="0.25">
      <c r="A1741" s="6" t="s">
        <v>76</v>
      </c>
      <c r="B1741" s="8" t="s">
        <v>14</v>
      </c>
      <c r="C1741" s="7" t="s">
        <v>1832</v>
      </c>
      <c r="D1741" s="12"/>
      <c r="E1741" s="13"/>
      <c r="F1741" s="14"/>
    </row>
    <row r="1742" spans="1:6" s="4" customFormat="1" ht="12.75" hidden="1" x14ac:dyDescent="0.25">
      <c r="A1742" s="6" t="s">
        <v>76</v>
      </c>
      <c r="B1742" s="8" t="s">
        <v>14</v>
      </c>
      <c r="C1742" s="7" t="s">
        <v>1833</v>
      </c>
      <c r="D1742" s="12"/>
      <c r="E1742" s="13"/>
      <c r="F1742" s="14"/>
    </row>
    <row r="1743" spans="1:6" s="4" customFormat="1" ht="12.75" hidden="1" x14ac:dyDescent="0.25">
      <c r="A1743" s="6" t="s">
        <v>76</v>
      </c>
      <c r="B1743" s="8" t="s">
        <v>14</v>
      </c>
      <c r="C1743" s="7" t="s">
        <v>1834</v>
      </c>
      <c r="D1743" s="12"/>
      <c r="E1743" s="13"/>
      <c r="F1743" s="14"/>
    </row>
    <row r="1744" spans="1:6" s="4" customFormat="1" ht="12.75" hidden="1" x14ac:dyDescent="0.25">
      <c r="A1744" s="6" t="s">
        <v>76</v>
      </c>
      <c r="B1744" s="8" t="s">
        <v>14</v>
      </c>
      <c r="C1744" s="7" t="s">
        <v>1835</v>
      </c>
      <c r="D1744" s="12"/>
      <c r="E1744" s="13"/>
      <c r="F1744" s="14"/>
    </row>
    <row r="1745" spans="1:6" s="4" customFormat="1" ht="12.75" hidden="1" x14ac:dyDescent="0.25">
      <c r="A1745" s="6" t="s">
        <v>76</v>
      </c>
      <c r="B1745" s="8" t="s">
        <v>14</v>
      </c>
      <c r="C1745" s="7" t="s">
        <v>1836</v>
      </c>
      <c r="D1745" s="12"/>
      <c r="E1745" s="13"/>
      <c r="F1745" s="14"/>
    </row>
    <row r="1746" spans="1:6" s="4" customFormat="1" ht="12.75" hidden="1" x14ac:dyDescent="0.25">
      <c r="A1746" s="6" t="s">
        <v>76</v>
      </c>
      <c r="B1746" s="8" t="s">
        <v>14</v>
      </c>
      <c r="C1746" s="7" t="s">
        <v>1837</v>
      </c>
      <c r="D1746" s="12"/>
      <c r="E1746" s="13"/>
      <c r="F1746" s="14"/>
    </row>
    <row r="1747" spans="1:6" s="4" customFormat="1" ht="12.75" hidden="1" x14ac:dyDescent="0.25">
      <c r="A1747" s="6" t="s">
        <v>76</v>
      </c>
      <c r="B1747" s="8" t="s">
        <v>14</v>
      </c>
      <c r="C1747" s="7" t="s">
        <v>1838</v>
      </c>
      <c r="D1747" s="12"/>
      <c r="E1747" s="13"/>
      <c r="F1747" s="14"/>
    </row>
    <row r="1748" spans="1:6" s="4" customFormat="1" ht="12.75" hidden="1" x14ac:dyDescent="0.25">
      <c r="A1748" s="6" t="s">
        <v>76</v>
      </c>
      <c r="B1748" s="8" t="s">
        <v>14</v>
      </c>
      <c r="C1748" s="7" t="s">
        <v>1839</v>
      </c>
      <c r="D1748" s="12"/>
      <c r="E1748" s="13"/>
      <c r="F1748" s="14"/>
    </row>
    <row r="1749" spans="1:6" s="4" customFormat="1" ht="12.75" hidden="1" x14ac:dyDescent="0.25">
      <c r="A1749" s="6" t="s">
        <v>76</v>
      </c>
      <c r="B1749" s="8" t="s">
        <v>14</v>
      </c>
      <c r="C1749" s="7" t="s">
        <v>1840</v>
      </c>
      <c r="D1749" s="12"/>
      <c r="E1749" s="13"/>
      <c r="F1749" s="14"/>
    </row>
    <row r="1750" spans="1:6" s="4" customFormat="1" ht="12.75" hidden="1" x14ac:dyDescent="0.25">
      <c r="A1750" s="6" t="s">
        <v>76</v>
      </c>
      <c r="B1750" s="8" t="s">
        <v>14</v>
      </c>
      <c r="C1750" s="7" t="s">
        <v>1841</v>
      </c>
      <c r="D1750" s="12"/>
      <c r="E1750" s="13"/>
      <c r="F1750" s="14"/>
    </row>
    <row r="1751" spans="1:6" s="4" customFormat="1" ht="12.75" hidden="1" x14ac:dyDescent="0.25">
      <c r="A1751" s="6" t="s">
        <v>76</v>
      </c>
      <c r="B1751" s="8" t="s">
        <v>14</v>
      </c>
      <c r="C1751" s="7" t="s">
        <v>1842</v>
      </c>
      <c r="D1751" s="12"/>
      <c r="E1751" s="13"/>
      <c r="F1751" s="14"/>
    </row>
    <row r="1752" spans="1:6" s="4" customFormat="1" ht="12.75" hidden="1" x14ac:dyDescent="0.25">
      <c r="A1752" s="6" t="s">
        <v>76</v>
      </c>
      <c r="B1752" s="8" t="s">
        <v>14</v>
      </c>
      <c r="C1752" s="7" t="s">
        <v>1843</v>
      </c>
      <c r="D1752" s="12"/>
      <c r="E1752" s="13"/>
      <c r="F1752" s="14"/>
    </row>
    <row r="1753" spans="1:6" s="4" customFormat="1" ht="12.75" hidden="1" x14ac:dyDescent="0.25">
      <c r="A1753" s="6" t="s">
        <v>76</v>
      </c>
      <c r="B1753" s="8" t="s">
        <v>15</v>
      </c>
      <c r="C1753" s="7" t="s">
        <v>1844</v>
      </c>
      <c r="D1753" s="12"/>
      <c r="E1753" s="15"/>
      <c r="F1753" s="14"/>
    </row>
    <row r="1754" spans="1:6" s="4" customFormat="1" ht="12.75" hidden="1" x14ac:dyDescent="0.25">
      <c r="A1754" s="6" t="s">
        <v>76</v>
      </c>
      <c r="B1754" s="8" t="s">
        <v>15</v>
      </c>
      <c r="C1754" s="7" t="s">
        <v>1845</v>
      </c>
      <c r="D1754" s="12"/>
      <c r="E1754" s="15"/>
      <c r="F1754" s="14"/>
    </row>
    <row r="1755" spans="1:6" s="4" customFormat="1" ht="12.75" hidden="1" x14ac:dyDescent="0.25">
      <c r="A1755" s="6" t="s">
        <v>76</v>
      </c>
      <c r="B1755" s="8" t="s">
        <v>15</v>
      </c>
      <c r="C1755" s="7" t="s">
        <v>1846</v>
      </c>
      <c r="D1755" s="12"/>
      <c r="E1755" s="15"/>
      <c r="F1755" s="14"/>
    </row>
    <row r="1756" spans="1:6" s="4" customFormat="1" ht="12.75" hidden="1" x14ac:dyDescent="0.25">
      <c r="A1756" s="6" t="s">
        <v>76</v>
      </c>
      <c r="B1756" s="8" t="s">
        <v>16</v>
      </c>
      <c r="C1756" s="7" t="s">
        <v>1847</v>
      </c>
      <c r="D1756" s="12"/>
      <c r="E1756" s="15"/>
      <c r="F1756" s="14"/>
    </row>
    <row r="1757" spans="1:6" s="4" customFormat="1" ht="12.75" hidden="1" x14ac:dyDescent="0.25">
      <c r="A1757" s="6" t="s">
        <v>76</v>
      </c>
      <c r="B1757" s="8" t="s">
        <v>16</v>
      </c>
      <c r="C1757" s="7" t="s">
        <v>1848</v>
      </c>
      <c r="D1757" s="12"/>
      <c r="E1757" s="15"/>
      <c r="F1757" s="14"/>
    </row>
    <row r="1758" spans="1:6" s="4" customFormat="1" ht="12.75" hidden="1" x14ac:dyDescent="0.25">
      <c r="A1758" s="6" t="s">
        <v>76</v>
      </c>
      <c r="B1758" s="8" t="s">
        <v>16</v>
      </c>
      <c r="C1758" s="7" t="s">
        <v>1849</v>
      </c>
      <c r="D1758" s="12"/>
      <c r="E1758" s="15"/>
      <c r="F1758" s="14"/>
    </row>
    <row r="1759" spans="1:6" s="4" customFormat="1" ht="12.75" hidden="1" x14ac:dyDescent="0.25">
      <c r="A1759" s="6" t="s">
        <v>76</v>
      </c>
      <c r="B1759" s="8" t="s">
        <v>17</v>
      </c>
      <c r="C1759" s="7" t="s">
        <v>1850</v>
      </c>
      <c r="D1759" s="12"/>
      <c r="E1759" s="15"/>
      <c r="F1759" s="14"/>
    </row>
    <row r="1760" spans="1:6" s="4" customFormat="1" ht="12.75" hidden="1" x14ac:dyDescent="0.25">
      <c r="A1760" s="6" t="s">
        <v>76</v>
      </c>
      <c r="B1760" s="8" t="s">
        <v>18</v>
      </c>
      <c r="C1760" s="7" t="s">
        <v>1851</v>
      </c>
      <c r="D1760" s="12"/>
      <c r="E1760" s="15"/>
      <c r="F1760" s="14"/>
    </row>
    <row r="1761" spans="1:6" s="4" customFormat="1" ht="12.75" hidden="1" x14ac:dyDescent="0.25">
      <c r="A1761" s="6" t="s">
        <v>76</v>
      </c>
      <c r="B1761" s="8" t="s">
        <v>18</v>
      </c>
      <c r="C1761" s="7" t="s">
        <v>1852</v>
      </c>
      <c r="D1761" s="12"/>
      <c r="E1761" s="15"/>
      <c r="F1761" s="14"/>
    </row>
    <row r="1762" spans="1:6" s="4" customFormat="1" ht="12.75" hidden="1" x14ac:dyDescent="0.25">
      <c r="A1762" s="6" t="s">
        <v>76</v>
      </c>
      <c r="B1762" s="8" t="s">
        <v>18</v>
      </c>
      <c r="C1762" s="7" t="s">
        <v>1853</v>
      </c>
      <c r="D1762" s="12"/>
      <c r="E1762" s="15"/>
      <c r="F1762" s="14"/>
    </row>
    <row r="1763" spans="1:6" s="4" customFormat="1" ht="12.75" hidden="1" x14ac:dyDescent="0.25">
      <c r="A1763" s="6" t="s">
        <v>76</v>
      </c>
      <c r="B1763" s="8" t="s">
        <v>18</v>
      </c>
      <c r="C1763" s="7" t="s">
        <v>1854</v>
      </c>
      <c r="D1763" s="12"/>
      <c r="E1763" s="15"/>
      <c r="F1763" s="14"/>
    </row>
    <row r="1764" spans="1:6" s="4" customFormat="1" ht="12.75" hidden="1" x14ac:dyDescent="0.25">
      <c r="A1764" s="6" t="s">
        <v>76</v>
      </c>
      <c r="B1764" s="8" t="s">
        <v>18</v>
      </c>
      <c r="C1764" s="7" t="s">
        <v>1855</v>
      </c>
      <c r="D1764" s="12"/>
      <c r="E1764" s="15"/>
      <c r="F1764" s="14"/>
    </row>
    <row r="1765" spans="1:6" s="4" customFormat="1" ht="12.75" hidden="1" x14ac:dyDescent="0.25">
      <c r="A1765" s="6" t="s">
        <v>76</v>
      </c>
      <c r="B1765" s="8" t="s">
        <v>18</v>
      </c>
      <c r="C1765" s="7" t="s">
        <v>1856</v>
      </c>
      <c r="D1765" s="12"/>
      <c r="E1765" s="15"/>
      <c r="F1765" s="14"/>
    </row>
    <row r="1766" spans="1:6" s="4" customFormat="1" ht="12.75" hidden="1" x14ac:dyDescent="0.25">
      <c r="A1766" s="6" t="s">
        <v>76</v>
      </c>
      <c r="B1766" s="8" t="s">
        <v>18</v>
      </c>
      <c r="C1766" s="7" t="s">
        <v>1857</v>
      </c>
      <c r="D1766" s="12"/>
      <c r="E1766" s="15"/>
      <c r="F1766" s="14"/>
    </row>
    <row r="1767" spans="1:6" s="4" customFormat="1" ht="12.75" hidden="1" x14ac:dyDescent="0.25">
      <c r="A1767" s="6" t="s">
        <v>76</v>
      </c>
      <c r="B1767" s="8" t="s">
        <v>18</v>
      </c>
      <c r="C1767" s="7" t="s">
        <v>1858</v>
      </c>
      <c r="D1767" s="12"/>
      <c r="E1767" s="15"/>
      <c r="F1767" s="14"/>
    </row>
    <row r="1768" spans="1:6" s="4" customFormat="1" ht="12.75" hidden="1" x14ac:dyDescent="0.25">
      <c r="A1768" s="6" t="s">
        <v>76</v>
      </c>
      <c r="B1768" s="8" t="s">
        <v>18</v>
      </c>
      <c r="C1768" s="7" t="s">
        <v>1859</v>
      </c>
      <c r="D1768" s="12"/>
      <c r="E1768" s="15"/>
      <c r="F1768" s="14"/>
    </row>
    <row r="1769" spans="1:6" s="4" customFormat="1" ht="12.75" hidden="1" x14ac:dyDescent="0.25">
      <c r="A1769" s="6" t="s">
        <v>76</v>
      </c>
      <c r="B1769" s="8" t="s">
        <v>18</v>
      </c>
      <c r="C1769" s="7" t="s">
        <v>1860</v>
      </c>
      <c r="D1769" s="12"/>
      <c r="E1769" s="15"/>
      <c r="F1769" s="14"/>
    </row>
    <row r="1770" spans="1:6" s="4" customFormat="1" ht="12.75" hidden="1" x14ac:dyDescent="0.25">
      <c r="A1770" s="6" t="s">
        <v>76</v>
      </c>
      <c r="B1770" s="8" t="s">
        <v>18</v>
      </c>
      <c r="C1770" s="7" t="s">
        <v>1861</v>
      </c>
      <c r="D1770" s="12"/>
      <c r="E1770" s="15"/>
      <c r="F1770" s="14"/>
    </row>
    <row r="1771" spans="1:6" s="4" customFormat="1" ht="12.75" hidden="1" x14ac:dyDescent="0.25">
      <c r="A1771" s="6" t="s">
        <v>76</v>
      </c>
      <c r="B1771" s="8" t="s">
        <v>18</v>
      </c>
      <c r="C1771" s="7" t="s">
        <v>1862</v>
      </c>
      <c r="D1771" s="12"/>
      <c r="E1771" s="15"/>
      <c r="F1771" s="14"/>
    </row>
    <row r="1772" spans="1:6" s="4" customFormat="1" ht="12.75" hidden="1" x14ac:dyDescent="0.25">
      <c r="A1772" s="6" t="s">
        <v>76</v>
      </c>
      <c r="B1772" s="8" t="s">
        <v>18</v>
      </c>
      <c r="C1772" s="7" t="s">
        <v>1863</v>
      </c>
      <c r="D1772" s="12"/>
      <c r="E1772" s="15"/>
      <c r="F1772" s="14"/>
    </row>
    <row r="1773" spans="1:6" s="4" customFormat="1" ht="12.75" hidden="1" x14ac:dyDescent="0.25">
      <c r="A1773" s="6" t="s">
        <v>76</v>
      </c>
      <c r="B1773" s="8" t="s">
        <v>18</v>
      </c>
      <c r="C1773" s="7" t="s">
        <v>1864</v>
      </c>
      <c r="D1773" s="12"/>
      <c r="E1773" s="15"/>
      <c r="F1773" s="14"/>
    </row>
    <row r="1774" spans="1:6" s="4" customFormat="1" ht="12.75" hidden="1" x14ac:dyDescent="0.25">
      <c r="A1774" s="6" t="s">
        <v>76</v>
      </c>
      <c r="B1774" s="8" t="s">
        <v>18</v>
      </c>
      <c r="C1774" s="7" t="s">
        <v>1865</v>
      </c>
      <c r="D1774" s="12"/>
      <c r="E1774" s="15"/>
      <c r="F1774" s="14"/>
    </row>
    <row r="1775" spans="1:6" s="4" customFormat="1" ht="12.75" hidden="1" x14ac:dyDescent="0.25">
      <c r="A1775" s="6" t="s">
        <v>76</v>
      </c>
      <c r="B1775" s="8" t="s">
        <v>18</v>
      </c>
      <c r="C1775" s="7" t="s">
        <v>1866</v>
      </c>
      <c r="D1775" s="12"/>
      <c r="E1775" s="15"/>
      <c r="F1775" s="14"/>
    </row>
    <row r="1776" spans="1:6" s="4" customFormat="1" ht="12.75" hidden="1" x14ac:dyDescent="0.25">
      <c r="A1776" s="6" t="s">
        <v>76</v>
      </c>
      <c r="B1776" s="8" t="s">
        <v>18</v>
      </c>
      <c r="C1776" s="7" t="s">
        <v>1867</v>
      </c>
      <c r="D1776" s="12"/>
      <c r="E1776" s="15"/>
      <c r="F1776" s="14"/>
    </row>
    <row r="1777" spans="1:6" s="4" customFormat="1" ht="12.75" hidden="1" x14ac:dyDescent="0.25">
      <c r="A1777" s="6" t="s">
        <v>76</v>
      </c>
      <c r="B1777" s="8" t="s">
        <v>18</v>
      </c>
      <c r="C1777" s="7" t="s">
        <v>1868</v>
      </c>
      <c r="D1777" s="12"/>
      <c r="E1777" s="15"/>
      <c r="F1777" s="14"/>
    </row>
    <row r="1778" spans="1:6" s="4" customFormat="1" ht="12.75" hidden="1" x14ac:dyDescent="0.25">
      <c r="A1778" s="6" t="s">
        <v>76</v>
      </c>
      <c r="B1778" s="8" t="s">
        <v>18</v>
      </c>
      <c r="C1778" s="7" t="s">
        <v>1869</v>
      </c>
      <c r="D1778" s="12"/>
      <c r="E1778" s="15"/>
      <c r="F1778" s="14"/>
    </row>
    <row r="1779" spans="1:6" s="4" customFormat="1" ht="12.75" hidden="1" x14ac:dyDescent="0.25">
      <c r="A1779" s="6" t="s">
        <v>76</v>
      </c>
      <c r="B1779" s="8" t="s">
        <v>18</v>
      </c>
      <c r="C1779" s="7" t="s">
        <v>1870</v>
      </c>
      <c r="D1779" s="12"/>
      <c r="E1779" s="15"/>
      <c r="F1779" s="14"/>
    </row>
    <row r="1780" spans="1:6" s="4" customFormat="1" ht="12.75" hidden="1" x14ac:dyDescent="0.25">
      <c r="A1780" s="6" t="s">
        <v>76</v>
      </c>
      <c r="B1780" s="8" t="s">
        <v>18</v>
      </c>
      <c r="C1780" s="7" t="s">
        <v>1871</v>
      </c>
      <c r="D1780" s="12"/>
      <c r="E1780" s="15"/>
      <c r="F1780" s="14"/>
    </row>
    <row r="1781" spans="1:6" s="4" customFormat="1" ht="12.75" hidden="1" x14ac:dyDescent="0.25">
      <c r="A1781" s="6" t="s">
        <v>76</v>
      </c>
      <c r="B1781" s="8" t="s">
        <v>18</v>
      </c>
      <c r="C1781" s="7" t="s">
        <v>1872</v>
      </c>
      <c r="D1781" s="12"/>
      <c r="E1781" s="15"/>
      <c r="F1781" s="14"/>
    </row>
    <row r="1782" spans="1:6" s="4" customFormat="1" ht="12.75" hidden="1" x14ac:dyDescent="0.25">
      <c r="A1782" s="6" t="s">
        <v>76</v>
      </c>
      <c r="B1782" s="8" t="s">
        <v>18</v>
      </c>
      <c r="C1782" s="7" t="s">
        <v>1873</v>
      </c>
      <c r="D1782" s="12"/>
      <c r="E1782" s="15"/>
      <c r="F1782" s="14"/>
    </row>
    <row r="1783" spans="1:6" s="4" customFormat="1" ht="12.75" hidden="1" x14ac:dyDescent="0.25">
      <c r="A1783" s="6" t="s">
        <v>76</v>
      </c>
      <c r="B1783" s="8" t="s">
        <v>18</v>
      </c>
      <c r="C1783" s="7" t="s">
        <v>1874</v>
      </c>
      <c r="D1783" s="12"/>
      <c r="E1783" s="15"/>
      <c r="F1783" s="14"/>
    </row>
    <row r="1784" spans="1:6" s="4" customFormat="1" ht="12.75" hidden="1" x14ac:dyDescent="0.25">
      <c r="A1784" s="6" t="s">
        <v>76</v>
      </c>
      <c r="B1784" s="8" t="s">
        <v>18</v>
      </c>
      <c r="C1784" s="7" t="s">
        <v>1875</v>
      </c>
      <c r="D1784" s="12"/>
      <c r="E1784" s="15"/>
      <c r="F1784" s="14"/>
    </row>
    <row r="1785" spans="1:6" s="4" customFormat="1" ht="12.75" hidden="1" x14ac:dyDescent="0.25">
      <c r="A1785" s="6" t="s">
        <v>76</v>
      </c>
      <c r="B1785" s="8" t="s">
        <v>18</v>
      </c>
      <c r="C1785" s="7" t="s">
        <v>1876</v>
      </c>
      <c r="D1785" s="12"/>
      <c r="E1785" s="15"/>
      <c r="F1785" s="14"/>
    </row>
    <row r="1786" spans="1:6" s="4" customFormat="1" ht="12.75" hidden="1" x14ac:dyDescent="0.25">
      <c r="A1786" s="6" t="s">
        <v>76</v>
      </c>
      <c r="B1786" s="8" t="s">
        <v>18</v>
      </c>
      <c r="C1786" s="7" t="s">
        <v>1877</v>
      </c>
      <c r="D1786" s="12"/>
      <c r="E1786" s="15"/>
      <c r="F1786" s="14"/>
    </row>
    <row r="1787" spans="1:6" s="4" customFormat="1" ht="12.75" hidden="1" x14ac:dyDescent="0.25">
      <c r="A1787" s="6" t="s">
        <v>76</v>
      </c>
      <c r="B1787" s="8" t="s">
        <v>18</v>
      </c>
      <c r="C1787" s="7" t="s">
        <v>1878</v>
      </c>
      <c r="D1787" s="12"/>
      <c r="E1787" s="15"/>
      <c r="F1787" s="14"/>
    </row>
    <row r="1788" spans="1:6" s="4" customFormat="1" ht="12.75" hidden="1" x14ac:dyDescent="0.25">
      <c r="A1788" s="6" t="s">
        <v>76</v>
      </c>
      <c r="B1788" s="8" t="s">
        <v>18</v>
      </c>
      <c r="C1788" s="7" t="s">
        <v>1879</v>
      </c>
      <c r="D1788" s="12"/>
      <c r="E1788" s="15"/>
      <c r="F1788" s="14"/>
    </row>
    <row r="1789" spans="1:6" s="4" customFormat="1" ht="12.75" hidden="1" x14ac:dyDescent="0.25">
      <c r="A1789" s="6" t="s">
        <v>76</v>
      </c>
      <c r="B1789" s="8" t="s">
        <v>18</v>
      </c>
      <c r="C1789" s="7" t="s">
        <v>1880</v>
      </c>
      <c r="D1789" s="12"/>
      <c r="E1789" s="15"/>
      <c r="F1789" s="14"/>
    </row>
    <row r="1790" spans="1:6" s="4" customFormat="1" ht="12.75" hidden="1" x14ac:dyDescent="0.25">
      <c r="A1790" s="6" t="s">
        <v>76</v>
      </c>
      <c r="B1790" s="8" t="s">
        <v>18</v>
      </c>
      <c r="C1790" s="7" t="s">
        <v>1881</v>
      </c>
      <c r="D1790" s="12"/>
      <c r="E1790" s="15"/>
      <c r="F1790" s="14"/>
    </row>
    <row r="1791" spans="1:6" s="4" customFormat="1" ht="12.75" hidden="1" x14ac:dyDescent="0.25">
      <c r="A1791" s="6" t="s">
        <v>76</v>
      </c>
      <c r="B1791" s="8" t="s">
        <v>18</v>
      </c>
      <c r="C1791" s="7" t="s">
        <v>1882</v>
      </c>
      <c r="D1791" s="12"/>
      <c r="E1791" s="15"/>
      <c r="F1791" s="14"/>
    </row>
    <row r="1792" spans="1:6" s="4" customFormat="1" ht="12.75" hidden="1" x14ac:dyDescent="0.25">
      <c r="A1792" s="6" t="s">
        <v>76</v>
      </c>
      <c r="B1792" s="8" t="s">
        <v>18</v>
      </c>
      <c r="C1792" s="7" t="s">
        <v>1883</v>
      </c>
      <c r="D1792" s="12"/>
      <c r="E1792" s="15"/>
      <c r="F1792" s="14"/>
    </row>
    <row r="1793" spans="1:6" s="4" customFormat="1" ht="12.75" hidden="1" x14ac:dyDescent="0.25">
      <c r="A1793" s="6" t="s">
        <v>76</v>
      </c>
      <c r="B1793" s="8" t="s">
        <v>18</v>
      </c>
      <c r="C1793" s="7" t="s">
        <v>1884</v>
      </c>
      <c r="D1793" s="12"/>
      <c r="E1793" s="15"/>
      <c r="F1793" s="14"/>
    </row>
    <row r="1794" spans="1:6" s="4" customFormat="1" ht="12.75" hidden="1" x14ac:dyDescent="0.25">
      <c r="A1794" s="6" t="s">
        <v>76</v>
      </c>
      <c r="B1794" s="8" t="s">
        <v>18</v>
      </c>
      <c r="C1794" s="7" t="s">
        <v>1885</v>
      </c>
      <c r="D1794" s="12"/>
      <c r="E1794" s="15"/>
      <c r="F1794" s="14"/>
    </row>
    <row r="1795" spans="1:6" s="4" customFormat="1" ht="12.75" hidden="1" x14ac:dyDescent="0.25">
      <c r="A1795" s="6" t="s">
        <v>76</v>
      </c>
      <c r="B1795" s="8" t="s">
        <v>18</v>
      </c>
      <c r="C1795" s="7" t="s">
        <v>1886</v>
      </c>
      <c r="D1795" s="12"/>
      <c r="E1795" s="15"/>
      <c r="F1795" s="14"/>
    </row>
    <row r="1796" spans="1:6" s="4" customFormat="1" ht="12.75" hidden="1" x14ac:dyDescent="0.25">
      <c r="A1796" s="6" t="s">
        <v>76</v>
      </c>
      <c r="B1796" s="8" t="s">
        <v>18</v>
      </c>
      <c r="C1796" s="7" t="s">
        <v>1887</v>
      </c>
      <c r="D1796" s="12"/>
      <c r="E1796" s="15"/>
      <c r="F1796" s="14"/>
    </row>
    <row r="1797" spans="1:6" s="4" customFormat="1" ht="12.75" hidden="1" x14ac:dyDescent="0.25">
      <c r="A1797" s="6" t="s">
        <v>76</v>
      </c>
      <c r="B1797" s="8" t="s">
        <v>18</v>
      </c>
      <c r="C1797" s="7" t="s">
        <v>1888</v>
      </c>
      <c r="D1797" s="12"/>
      <c r="E1797" s="15"/>
      <c r="F1797" s="14"/>
    </row>
    <row r="1798" spans="1:6" s="4" customFormat="1" ht="12.75" hidden="1" x14ac:dyDescent="0.25">
      <c r="A1798" s="6" t="s">
        <v>76</v>
      </c>
      <c r="B1798" s="8" t="s">
        <v>18</v>
      </c>
      <c r="C1798" s="7" t="s">
        <v>1889</v>
      </c>
      <c r="D1798" s="12"/>
      <c r="E1798" s="15"/>
      <c r="F1798" s="14"/>
    </row>
    <row r="1799" spans="1:6" s="4" customFormat="1" ht="12.75" hidden="1" x14ac:dyDescent="0.25">
      <c r="A1799" s="6" t="s">
        <v>76</v>
      </c>
      <c r="B1799" s="8" t="s">
        <v>18</v>
      </c>
      <c r="C1799" s="7" t="s">
        <v>1890</v>
      </c>
      <c r="D1799" s="12"/>
      <c r="E1799" s="15"/>
      <c r="F1799" s="14"/>
    </row>
    <row r="1800" spans="1:6" s="4" customFormat="1" ht="12.75" hidden="1" x14ac:dyDescent="0.25">
      <c r="A1800" s="6" t="s">
        <v>76</v>
      </c>
      <c r="B1800" s="8" t="s">
        <v>18</v>
      </c>
      <c r="C1800" s="7" t="s">
        <v>1891</v>
      </c>
      <c r="D1800" s="12"/>
      <c r="E1800" s="15"/>
      <c r="F1800" s="14"/>
    </row>
    <row r="1801" spans="1:6" s="4" customFormat="1" ht="12.75" hidden="1" x14ac:dyDescent="0.25">
      <c r="A1801" s="6" t="s">
        <v>76</v>
      </c>
      <c r="B1801" s="8" t="s">
        <v>18</v>
      </c>
      <c r="C1801" s="7" t="s">
        <v>1892</v>
      </c>
      <c r="D1801" s="12"/>
      <c r="E1801" s="15"/>
      <c r="F1801" s="14"/>
    </row>
    <row r="1802" spans="1:6" s="4" customFormat="1" ht="12.75" hidden="1" x14ac:dyDescent="0.25">
      <c r="A1802" s="6" t="s">
        <v>76</v>
      </c>
      <c r="B1802" s="8" t="s">
        <v>18</v>
      </c>
      <c r="C1802" s="7" t="s">
        <v>1893</v>
      </c>
      <c r="D1802" s="12"/>
      <c r="E1802" s="15"/>
      <c r="F1802" s="14"/>
    </row>
    <row r="1803" spans="1:6" s="4" customFormat="1" ht="12.75" hidden="1" x14ac:dyDescent="0.25">
      <c r="A1803" s="6" t="s">
        <v>76</v>
      </c>
      <c r="B1803" s="8" t="s">
        <v>18</v>
      </c>
      <c r="C1803" s="7" t="s">
        <v>1894</v>
      </c>
      <c r="D1803" s="12"/>
      <c r="E1803" s="15"/>
      <c r="F1803" s="14"/>
    </row>
    <row r="1804" spans="1:6" s="4" customFormat="1" ht="12.75" hidden="1" x14ac:dyDescent="0.25">
      <c r="A1804" s="6" t="s">
        <v>76</v>
      </c>
      <c r="B1804" s="8" t="s">
        <v>18</v>
      </c>
      <c r="C1804" s="7" t="s">
        <v>1895</v>
      </c>
      <c r="D1804" s="12"/>
      <c r="E1804" s="15"/>
      <c r="F1804" s="14"/>
    </row>
    <row r="1805" spans="1:6" s="4" customFormat="1" ht="12.75" hidden="1" x14ac:dyDescent="0.25">
      <c r="A1805" s="6" t="s">
        <v>76</v>
      </c>
      <c r="B1805" s="8" t="s">
        <v>18</v>
      </c>
      <c r="C1805" s="7" t="s">
        <v>1896</v>
      </c>
      <c r="D1805" s="12"/>
      <c r="E1805" s="15"/>
      <c r="F1805" s="14"/>
    </row>
    <row r="1806" spans="1:6" s="4" customFormat="1" ht="12.75" hidden="1" x14ac:dyDescent="0.25">
      <c r="A1806" s="6" t="s">
        <v>76</v>
      </c>
      <c r="B1806" s="8" t="s">
        <v>18</v>
      </c>
      <c r="C1806" s="7" t="s">
        <v>1897</v>
      </c>
      <c r="D1806" s="12"/>
      <c r="E1806" s="15"/>
      <c r="F1806" s="14"/>
    </row>
    <row r="1807" spans="1:6" s="4" customFormat="1" ht="12.75" hidden="1" x14ac:dyDescent="0.25">
      <c r="A1807" s="6" t="s">
        <v>76</v>
      </c>
      <c r="B1807" s="8" t="s">
        <v>18</v>
      </c>
      <c r="C1807" s="7" t="s">
        <v>1898</v>
      </c>
      <c r="D1807" s="12"/>
      <c r="E1807" s="15"/>
      <c r="F1807" s="14"/>
    </row>
    <row r="1808" spans="1:6" s="4" customFormat="1" ht="12.75" hidden="1" x14ac:dyDescent="0.25">
      <c r="A1808" s="6" t="s">
        <v>76</v>
      </c>
      <c r="B1808" s="8" t="s">
        <v>18</v>
      </c>
      <c r="C1808" s="7" t="s">
        <v>1899</v>
      </c>
      <c r="D1808" s="12"/>
      <c r="E1808" s="15"/>
      <c r="F1808" s="14"/>
    </row>
    <row r="1809" spans="1:6" s="4" customFormat="1" ht="12.75" hidden="1" x14ac:dyDescent="0.25">
      <c r="A1809" s="6" t="s">
        <v>76</v>
      </c>
      <c r="B1809" s="8" t="s">
        <v>18</v>
      </c>
      <c r="C1809" s="7" t="s">
        <v>1900</v>
      </c>
      <c r="D1809" s="12"/>
      <c r="E1809" s="15"/>
      <c r="F1809" s="14"/>
    </row>
    <row r="1810" spans="1:6" s="4" customFormat="1" ht="12.75" hidden="1" x14ac:dyDescent="0.25">
      <c r="A1810" s="6" t="s">
        <v>76</v>
      </c>
      <c r="B1810" s="8" t="s">
        <v>18</v>
      </c>
      <c r="C1810" s="7" t="s">
        <v>1901</v>
      </c>
      <c r="D1810" s="12"/>
      <c r="E1810" s="15"/>
      <c r="F1810" s="14"/>
    </row>
    <row r="1811" spans="1:6" s="4" customFormat="1" ht="12.75" hidden="1" x14ac:dyDescent="0.25">
      <c r="A1811" s="6" t="s">
        <v>76</v>
      </c>
      <c r="B1811" s="8" t="s">
        <v>18</v>
      </c>
      <c r="C1811" s="7" t="s">
        <v>1902</v>
      </c>
      <c r="D1811" s="12"/>
      <c r="E1811" s="15"/>
      <c r="F1811" s="14"/>
    </row>
    <row r="1812" spans="1:6" s="4" customFormat="1" ht="12.75" hidden="1" x14ac:dyDescent="0.25">
      <c r="A1812" s="6" t="s">
        <v>76</v>
      </c>
      <c r="B1812" s="8" t="s">
        <v>18</v>
      </c>
      <c r="C1812" s="7" t="s">
        <v>1903</v>
      </c>
      <c r="D1812" s="12"/>
      <c r="E1812" s="15"/>
      <c r="F1812" s="14"/>
    </row>
    <row r="1813" spans="1:6" s="4" customFormat="1" ht="12.75" hidden="1" x14ac:dyDescent="0.25">
      <c r="A1813" s="6" t="s">
        <v>76</v>
      </c>
      <c r="B1813" s="8" t="s">
        <v>18</v>
      </c>
      <c r="C1813" s="7" t="s">
        <v>1904</v>
      </c>
      <c r="D1813" s="12"/>
      <c r="E1813" s="15"/>
      <c r="F1813" s="14"/>
    </row>
    <row r="1814" spans="1:6" s="4" customFormat="1" ht="12.75" hidden="1" x14ac:dyDescent="0.25">
      <c r="A1814" s="6" t="s">
        <v>76</v>
      </c>
      <c r="B1814" s="8" t="s">
        <v>18</v>
      </c>
      <c r="C1814" s="7" t="s">
        <v>1905</v>
      </c>
      <c r="D1814" s="12"/>
      <c r="E1814" s="15"/>
      <c r="F1814" s="14"/>
    </row>
    <row r="1815" spans="1:6" s="4" customFormat="1" ht="12.75" hidden="1" x14ac:dyDescent="0.25">
      <c r="A1815" s="6" t="s">
        <v>76</v>
      </c>
      <c r="B1815" s="8" t="s">
        <v>18</v>
      </c>
      <c r="C1815" s="7" t="s">
        <v>1906</v>
      </c>
      <c r="D1815" s="12"/>
      <c r="E1815" s="15"/>
      <c r="F1815" s="14"/>
    </row>
    <row r="1816" spans="1:6" s="4" customFormat="1" ht="12.75" hidden="1" x14ac:dyDescent="0.25">
      <c r="A1816" s="6" t="s">
        <v>76</v>
      </c>
      <c r="B1816" s="8" t="s">
        <v>18</v>
      </c>
      <c r="C1816" s="7" t="s">
        <v>1907</v>
      </c>
      <c r="D1816" s="12"/>
      <c r="E1816" s="15"/>
      <c r="F1816" s="14"/>
    </row>
    <row r="1817" spans="1:6" s="4" customFormat="1" ht="12.75" hidden="1" x14ac:dyDescent="0.25">
      <c r="A1817" s="6" t="s">
        <v>76</v>
      </c>
      <c r="B1817" s="8" t="s">
        <v>18</v>
      </c>
      <c r="C1817" s="7" t="s">
        <v>1908</v>
      </c>
      <c r="D1817" s="12"/>
      <c r="E1817" s="15"/>
      <c r="F1817" s="14"/>
    </row>
    <row r="1818" spans="1:6" s="4" customFormat="1" ht="12.75" hidden="1" x14ac:dyDescent="0.25">
      <c r="A1818" s="6" t="s">
        <v>76</v>
      </c>
      <c r="B1818" s="8" t="s">
        <v>18</v>
      </c>
      <c r="C1818" s="7" t="s">
        <v>1909</v>
      </c>
      <c r="D1818" s="12"/>
      <c r="E1818" s="15"/>
      <c r="F1818" s="14"/>
    </row>
    <row r="1819" spans="1:6" s="4" customFormat="1" ht="12.75" hidden="1" x14ac:dyDescent="0.25">
      <c r="A1819" s="6" t="s">
        <v>76</v>
      </c>
      <c r="B1819" s="8" t="s">
        <v>18</v>
      </c>
      <c r="C1819" s="7" t="s">
        <v>1910</v>
      </c>
      <c r="D1819" s="12"/>
      <c r="E1819" s="15"/>
      <c r="F1819" s="14"/>
    </row>
    <row r="1820" spans="1:6" s="4" customFormat="1" ht="12.75" hidden="1" x14ac:dyDescent="0.25">
      <c r="A1820" s="6" t="s">
        <v>76</v>
      </c>
      <c r="B1820" s="8" t="s">
        <v>18</v>
      </c>
      <c r="C1820" s="7" t="s">
        <v>1911</v>
      </c>
      <c r="D1820" s="12"/>
      <c r="E1820" s="15"/>
      <c r="F1820" s="14"/>
    </row>
    <row r="1821" spans="1:6" s="4" customFormat="1" ht="12.75" hidden="1" x14ac:dyDescent="0.25">
      <c r="A1821" s="6" t="s">
        <v>76</v>
      </c>
      <c r="B1821" s="8" t="s">
        <v>18</v>
      </c>
      <c r="C1821" s="7" t="s">
        <v>1912</v>
      </c>
      <c r="D1821" s="12"/>
      <c r="E1821" s="15"/>
      <c r="F1821" s="14"/>
    </row>
    <row r="1822" spans="1:6" s="4" customFormat="1" ht="12.75" hidden="1" x14ac:dyDescent="0.25">
      <c r="A1822" s="6" t="s">
        <v>76</v>
      </c>
      <c r="B1822" s="8" t="s">
        <v>18</v>
      </c>
      <c r="C1822" s="7" t="s">
        <v>1913</v>
      </c>
      <c r="D1822" s="12"/>
      <c r="E1822" s="15"/>
      <c r="F1822" s="14"/>
    </row>
    <row r="1823" spans="1:6" s="4" customFormat="1" ht="12.75" hidden="1" x14ac:dyDescent="0.25">
      <c r="A1823" s="6" t="s">
        <v>76</v>
      </c>
      <c r="B1823" s="8" t="s">
        <v>18</v>
      </c>
      <c r="C1823" s="7" t="s">
        <v>1914</v>
      </c>
      <c r="D1823" s="12"/>
      <c r="E1823" s="15"/>
      <c r="F1823" s="14"/>
    </row>
    <row r="1824" spans="1:6" s="4" customFormat="1" ht="12.75" hidden="1" x14ac:dyDescent="0.25">
      <c r="A1824" s="6" t="s">
        <v>76</v>
      </c>
      <c r="B1824" s="8" t="s">
        <v>18</v>
      </c>
      <c r="C1824" s="7" t="s">
        <v>1915</v>
      </c>
      <c r="D1824" s="12"/>
      <c r="E1824" s="15"/>
      <c r="F1824" s="14"/>
    </row>
    <row r="1825" spans="1:6" s="4" customFormat="1" ht="12.75" hidden="1" x14ac:dyDescent="0.25">
      <c r="A1825" s="6" t="s">
        <v>76</v>
      </c>
      <c r="B1825" s="8" t="s">
        <v>19</v>
      </c>
      <c r="C1825" s="7" t="s">
        <v>1916</v>
      </c>
      <c r="D1825" s="12"/>
      <c r="E1825" s="15"/>
      <c r="F1825" s="14"/>
    </row>
    <row r="1826" spans="1:6" s="4" customFormat="1" ht="12.75" hidden="1" x14ac:dyDescent="0.25">
      <c r="A1826" s="6" t="s">
        <v>76</v>
      </c>
      <c r="B1826" s="8" t="s">
        <v>20</v>
      </c>
      <c r="C1826" s="7" t="s">
        <v>1917</v>
      </c>
      <c r="D1826" s="12"/>
      <c r="E1826" s="15"/>
      <c r="F1826" s="14"/>
    </row>
    <row r="1827" spans="1:6" s="4" customFormat="1" ht="12.75" hidden="1" x14ac:dyDescent="0.25">
      <c r="A1827" s="6" t="s">
        <v>76</v>
      </c>
      <c r="B1827" s="8" t="s">
        <v>20</v>
      </c>
      <c r="C1827" s="7" t="s">
        <v>1918</v>
      </c>
      <c r="D1827" s="12"/>
      <c r="E1827" s="15"/>
      <c r="F1827" s="14"/>
    </row>
    <row r="1828" spans="1:6" s="4" customFormat="1" ht="12.75" hidden="1" x14ac:dyDescent="0.25">
      <c r="A1828" s="6" t="s">
        <v>76</v>
      </c>
      <c r="B1828" s="8" t="s">
        <v>20</v>
      </c>
      <c r="C1828" s="7" t="s">
        <v>1919</v>
      </c>
      <c r="D1828" s="12"/>
      <c r="E1828" s="15"/>
      <c r="F1828" s="14"/>
    </row>
    <row r="1829" spans="1:6" s="4" customFormat="1" ht="12.75" hidden="1" x14ac:dyDescent="0.25">
      <c r="A1829" s="6" t="s">
        <v>76</v>
      </c>
      <c r="B1829" s="8" t="s">
        <v>20</v>
      </c>
      <c r="C1829" s="7" t="s">
        <v>1920</v>
      </c>
      <c r="D1829" s="12"/>
      <c r="E1829" s="15"/>
      <c r="F1829" s="14"/>
    </row>
    <row r="1830" spans="1:6" s="4" customFormat="1" ht="12.75" hidden="1" x14ac:dyDescent="0.25">
      <c r="A1830" s="6" t="s">
        <v>76</v>
      </c>
      <c r="B1830" s="8" t="s">
        <v>20</v>
      </c>
      <c r="C1830" s="7" t="s">
        <v>1921</v>
      </c>
      <c r="D1830" s="12"/>
      <c r="E1830" s="15"/>
      <c r="F1830" s="14"/>
    </row>
    <row r="1831" spans="1:6" s="4" customFormat="1" ht="12.75" hidden="1" x14ac:dyDescent="0.25">
      <c r="A1831" s="6" t="s">
        <v>76</v>
      </c>
      <c r="B1831" s="8" t="s">
        <v>20</v>
      </c>
      <c r="C1831" s="7" t="s">
        <v>1922</v>
      </c>
      <c r="D1831" s="12"/>
      <c r="E1831" s="15"/>
      <c r="F1831" s="14"/>
    </row>
    <row r="1832" spans="1:6" s="4" customFormat="1" ht="12.75" hidden="1" x14ac:dyDescent="0.25">
      <c r="A1832" s="6" t="s">
        <v>76</v>
      </c>
      <c r="B1832" s="8" t="s">
        <v>20</v>
      </c>
      <c r="C1832" s="7" t="s">
        <v>1923</v>
      </c>
      <c r="D1832" s="12"/>
      <c r="E1832" s="15"/>
      <c r="F1832" s="14"/>
    </row>
    <row r="1833" spans="1:6" s="4" customFormat="1" ht="12.75" hidden="1" x14ac:dyDescent="0.25">
      <c r="A1833" s="6" t="s">
        <v>76</v>
      </c>
      <c r="B1833" s="8" t="s">
        <v>20</v>
      </c>
      <c r="C1833" s="7" t="s">
        <v>1924</v>
      </c>
      <c r="D1833" s="12"/>
      <c r="E1833" s="15"/>
      <c r="F1833" s="14"/>
    </row>
    <row r="1834" spans="1:6" s="4" customFormat="1" ht="12.75" hidden="1" x14ac:dyDescent="0.25">
      <c r="A1834" s="6" t="s">
        <v>76</v>
      </c>
      <c r="B1834" s="8" t="s">
        <v>20</v>
      </c>
      <c r="C1834" s="7" t="s">
        <v>1925</v>
      </c>
      <c r="D1834" s="12"/>
      <c r="E1834" s="15"/>
      <c r="F1834" s="14"/>
    </row>
    <row r="1835" spans="1:6" s="4" customFormat="1" ht="12.75" hidden="1" x14ac:dyDescent="0.25">
      <c r="A1835" s="6" t="s">
        <v>76</v>
      </c>
      <c r="B1835" s="8" t="s">
        <v>21</v>
      </c>
      <c r="C1835" s="7" t="s">
        <v>1926</v>
      </c>
      <c r="D1835" s="12"/>
      <c r="E1835" s="15"/>
      <c r="F1835" s="14"/>
    </row>
    <row r="1836" spans="1:6" s="4" customFormat="1" ht="12.75" hidden="1" x14ac:dyDescent="0.25">
      <c r="A1836" s="6" t="s">
        <v>76</v>
      </c>
      <c r="B1836" s="8" t="s">
        <v>21</v>
      </c>
      <c r="C1836" s="7" t="s">
        <v>1927</v>
      </c>
      <c r="D1836" s="12"/>
      <c r="E1836" s="15"/>
      <c r="F1836" s="14"/>
    </row>
    <row r="1837" spans="1:6" s="4" customFormat="1" ht="12.75" hidden="1" x14ac:dyDescent="0.25">
      <c r="A1837" s="6" t="s">
        <v>76</v>
      </c>
      <c r="B1837" s="8" t="s">
        <v>21</v>
      </c>
      <c r="C1837" s="7" t="s">
        <v>1928</v>
      </c>
      <c r="D1837" s="12"/>
      <c r="E1837" s="15"/>
      <c r="F1837" s="14"/>
    </row>
    <row r="1838" spans="1:6" s="4" customFormat="1" ht="12.75" hidden="1" x14ac:dyDescent="0.25">
      <c r="A1838" s="6" t="s">
        <v>76</v>
      </c>
      <c r="B1838" s="8" t="s">
        <v>21</v>
      </c>
      <c r="C1838" s="7" t="s">
        <v>1929</v>
      </c>
      <c r="D1838" s="12"/>
      <c r="E1838" s="15"/>
      <c r="F1838" s="14"/>
    </row>
    <row r="1839" spans="1:6" s="4" customFormat="1" ht="12.75" hidden="1" x14ac:dyDescent="0.25">
      <c r="A1839" s="6" t="s">
        <v>76</v>
      </c>
      <c r="B1839" s="8" t="s">
        <v>21</v>
      </c>
      <c r="C1839" s="7" t="s">
        <v>1930</v>
      </c>
      <c r="D1839" s="12"/>
      <c r="E1839" s="15"/>
      <c r="F1839" s="14"/>
    </row>
    <row r="1840" spans="1:6" s="4" customFormat="1" ht="12.75" hidden="1" x14ac:dyDescent="0.25">
      <c r="A1840" s="6" t="s">
        <v>76</v>
      </c>
      <c r="B1840" s="8" t="s">
        <v>21</v>
      </c>
      <c r="C1840" s="7" t="s">
        <v>1931</v>
      </c>
      <c r="D1840" s="12"/>
      <c r="E1840" s="15"/>
      <c r="F1840" s="14"/>
    </row>
    <row r="1841" spans="1:6" s="4" customFormat="1" ht="12.75" hidden="1" x14ac:dyDescent="0.25">
      <c r="A1841" s="6" t="s">
        <v>76</v>
      </c>
      <c r="B1841" s="8" t="s">
        <v>21</v>
      </c>
      <c r="C1841" s="7" t="s">
        <v>1932</v>
      </c>
      <c r="D1841" s="12"/>
      <c r="E1841" s="15"/>
      <c r="F1841" s="14"/>
    </row>
    <row r="1842" spans="1:6" s="4" customFormat="1" ht="12.75" hidden="1" x14ac:dyDescent="0.25">
      <c r="A1842" s="6" t="s">
        <v>76</v>
      </c>
      <c r="B1842" s="8" t="s">
        <v>21</v>
      </c>
      <c r="C1842" s="7" t="s">
        <v>1933</v>
      </c>
      <c r="D1842" s="12"/>
      <c r="E1842" s="15"/>
      <c r="F1842" s="14"/>
    </row>
    <row r="1843" spans="1:6" s="4" customFormat="1" ht="12.75" hidden="1" x14ac:dyDescent="0.25">
      <c r="A1843" s="6" t="s">
        <v>76</v>
      </c>
      <c r="B1843" s="8" t="s">
        <v>21</v>
      </c>
      <c r="C1843" s="7" t="s">
        <v>1934</v>
      </c>
      <c r="D1843" s="12"/>
      <c r="E1843" s="15"/>
      <c r="F1843" s="14"/>
    </row>
    <row r="1844" spans="1:6" s="4" customFormat="1" ht="12.75" hidden="1" x14ac:dyDescent="0.25">
      <c r="A1844" s="6" t="s">
        <v>76</v>
      </c>
      <c r="B1844" s="8" t="s">
        <v>21</v>
      </c>
      <c r="C1844" s="7" t="s">
        <v>1935</v>
      </c>
      <c r="D1844" s="12"/>
      <c r="E1844" s="15"/>
      <c r="F1844" s="14"/>
    </row>
    <row r="1845" spans="1:6" s="4" customFormat="1" ht="12.75" hidden="1" x14ac:dyDescent="0.25">
      <c r="A1845" s="6" t="s">
        <v>76</v>
      </c>
      <c r="B1845" s="8" t="s">
        <v>21</v>
      </c>
      <c r="C1845" s="7" t="s">
        <v>1936</v>
      </c>
      <c r="D1845" s="12"/>
      <c r="E1845" s="15"/>
      <c r="F1845" s="14"/>
    </row>
    <row r="1846" spans="1:6" s="4" customFormat="1" ht="12.75" hidden="1" x14ac:dyDescent="0.25">
      <c r="A1846" s="6" t="s">
        <v>76</v>
      </c>
      <c r="B1846" s="8" t="s">
        <v>22</v>
      </c>
      <c r="C1846" s="7" t="s">
        <v>1937</v>
      </c>
      <c r="D1846" s="12"/>
      <c r="E1846" s="15"/>
      <c r="F1846" s="14"/>
    </row>
    <row r="1847" spans="1:6" s="4" customFormat="1" ht="12.75" hidden="1" x14ac:dyDescent="0.25">
      <c r="A1847" s="6" t="s">
        <v>76</v>
      </c>
      <c r="B1847" s="8" t="s">
        <v>22</v>
      </c>
      <c r="C1847" s="7" t="s">
        <v>1938</v>
      </c>
      <c r="D1847" s="12"/>
      <c r="E1847" s="15"/>
      <c r="F1847" s="14"/>
    </row>
    <row r="1848" spans="1:6" s="4" customFormat="1" ht="12.75" hidden="1" x14ac:dyDescent="0.25">
      <c r="A1848" s="6" t="s">
        <v>76</v>
      </c>
      <c r="B1848" s="8" t="s">
        <v>22</v>
      </c>
      <c r="C1848" s="7" t="s">
        <v>1939</v>
      </c>
      <c r="D1848" s="12"/>
      <c r="E1848" s="15"/>
      <c r="F1848" s="14"/>
    </row>
    <row r="1849" spans="1:6" s="4" customFormat="1" ht="12.75" hidden="1" x14ac:dyDescent="0.25">
      <c r="A1849" s="6" t="s">
        <v>76</v>
      </c>
      <c r="B1849" s="8" t="s">
        <v>22</v>
      </c>
      <c r="C1849" s="7" t="s">
        <v>1940</v>
      </c>
      <c r="D1849" s="12"/>
      <c r="E1849" s="15"/>
      <c r="F1849" s="14"/>
    </row>
    <row r="1850" spans="1:6" s="4" customFormat="1" ht="12.75" hidden="1" x14ac:dyDescent="0.25">
      <c r="A1850" s="6" t="s">
        <v>76</v>
      </c>
      <c r="B1850" s="8" t="s">
        <v>22</v>
      </c>
      <c r="C1850" s="7" t="s">
        <v>1941</v>
      </c>
      <c r="D1850" s="12"/>
      <c r="E1850" s="15"/>
      <c r="F1850" s="14"/>
    </row>
    <row r="1851" spans="1:6" s="4" customFormat="1" ht="12.75" hidden="1" x14ac:dyDescent="0.25">
      <c r="A1851" s="6" t="s">
        <v>76</v>
      </c>
      <c r="B1851" s="8" t="s">
        <v>22</v>
      </c>
      <c r="C1851" s="7" t="s">
        <v>1942</v>
      </c>
      <c r="D1851" s="12"/>
      <c r="E1851" s="15"/>
      <c r="F1851" s="14"/>
    </row>
    <row r="1852" spans="1:6" s="4" customFormat="1" ht="12.75" hidden="1" x14ac:dyDescent="0.25">
      <c r="A1852" s="6" t="s">
        <v>76</v>
      </c>
      <c r="B1852" s="8" t="s">
        <v>22</v>
      </c>
      <c r="C1852" s="7" t="s">
        <v>1943</v>
      </c>
      <c r="D1852" s="12"/>
      <c r="E1852" s="15"/>
      <c r="F1852" s="14"/>
    </row>
    <row r="1853" spans="1:6" s="4" customFormat="1" ht="12.75" hidden="1" x14ac:dyDescent="0.25">
      <c r="A1853" s="6" t="s">
        <v>76</v>
      </c>
      <c r="B1853" s="8" t="s">
        <v>22</v>
      </c>
      <c r="C1853" s="7" t="s">
        <v>1944</v>
      </c>
      <c r="D1853" s="12"/>
      <c r="E1853" s="15"/>
      <c r="F1853" s="14"/>
    </row>
    <row r="1854" spans="1:6" s="4" customFormat="1" ht="12.75" hidden="1" x14ac:dyDescent="0.25">
      <c r="A1854" s="6" t="s">
        <v>76</v>
      </c>
      <c r="B1854" s="8" t="s">
        <v>22</v>
      </c>
      <c r="C1854" s="7" t="s">
        <v>1945</v>
      </c>
      <c r="D1854" s="12"/>
      <c r="E1854" s="15"/>
      <c r="F1854" s="14"/>
    </row>
    <row r="1855" spans="1:6" s="4" customFormat="1" ht="12.75" hidden="1" x14ac:dyDescent="0.25">
      <c r="A1855" s="6" t="s">
        <v>76</v>
      </c>
      <c r="B1855" s="8" t="s">
        <v>22</v>
      </c>
      <c r="C1855" s="7" t="s">
        <v>1946</v>
      </c>
      <c r="D1855" s="12"/>
      <c r="E1855" s="15"/>
      <c r="F1855" s="14"/>
    </row>
    <row r="1856" spans="1:6" s="4" customFormat="1" ht="12.75" hidden="1" x14ac:dyDescent="0.25">
      <c r="A1856" s="6" t="s">
        <v>76</v>
      </c>
      <c r="B1856" s="8" t="s">
        <v>22</v>
      </c>
      <c r="C1856" s="7" t="s">
        <v>1947</v>
      </c>
      <c r="D1856" s="12"/>
      <c r="E1856" s="15"/>
      <c r="F1856" s="14"/>
    </row>
    <row r="1857" spans="1:6" s="4" customFormat="1" ht="12.75" hidden="1" x14ac:dyDescent="0.25">
      <c r="A1857" s="6" t="s">
        <v>76</v>
      </c>
      <c r="B1857" s="8" t="s">
        <v>23</v>
      </c>
      <c r="C1857" s="7" t="s">
        <v>1948</v>
      </c>
      <c r="D1857" s="12"/>
      <c r="E1857" s="15"/>
      <c r="F1857" s="14"/>
    </row>
    <row r="1858" spans="1:6" s="4" customFormat="1" ht="12.75" hidden="1" x14ac:dyDescent="0.25">
      <c r="A1858" s="6" t="s">
        <v>76</v>
      </c>
      <c r="B1858" s="8" t="s">
        <v>24</v>
      </c>
      <c r="C1858" s="7" t="s">
        <v>1949</v>
      </c>
      <c r="D1858" s="12"/>
      <c r="E1858" s="15"/>
      <c r="F1858" s="14"/>
    </row>
    <row r="1859" spans="1:6" s="4" customFormat="1" ht="12.75" hidden="1" x14ac:dyDescent="0.25">
      <c r="A1859" s="6" t="s">
        <v>76</v>
      </c>
      <c r="B1859" s="8" t="s">
        <v>63</v>
      </c>
      <c r="C1859" s="7" t="s">
        <v>1950</v>
      </c>
      <c r="D1859" s="12"/>
      <c r="E1859" s="15"/>
      <c r="F1859" s="14"/>
    </row>
    <row r="1860" spans="1:6" s="4" customFormat="1" ht="12.75" hidden="1" x14ac:dyDescent="0.25">
      <c r="A1860" s="6" t="s">
        <v>76</v>
      </c>
      <c r="B1860" s="8" t="s">
        <v>63</v>
      </c>
      <c r="C1860" s="7" t="s">
        <v>1951</v>
      </c>
      <c r="D1860" s="12"/>
      <c r="E1860" s="15"/>
      <c r="F1860" s="14"/>
    </row>
    <row r="1861" spans="1:6" s="4" customFormat="1" ht="12.75" hidden="1" x14ac:dyDescent="0.25">
      <c r="A1861" s="6" t="s">
        <v>76</v>
      </c>
      <c r="B1861" s="8" t="s">
        <v>63</v>
      </c>
      <c r="C1861" s="7" t="s">
        <v>1952</v>
      </c>
      <c r="D1861" s="12"/>
      <c r="E1861" s="15"/>
      <c r="F1861" s="14"/>
    </row>
    <row r="1862" spans="1:6" s="4" customFormat="1" ht="12.75" hidden="1" x14ac:dyDescent="0.25">
      <c r="A1862" s="6" t="s">
        <v>76</v>
      </c>
      <c r="B1862" s="8" t="s">
        <v>63</v>
      </c>
      <c r="C1862" s="7" t="s">
        <v>1953</v>
      </c>
      <c r="D1862" s="12"/>
      <c r="E1862" s="15"/>
      <c r="F1862" s="14"/>
    </row>
    <row r="1863" spans="1:6" s="4" customFormat="1" ht="12.75" hidden="1" x14ac:dyDescent="0.25">
      <c r="A1863" s="6" t="s">
        <v>76</v>
      </c>
      <c r="B1863" s="8" t="s">
        <v>63</v>
      </c>
      <c r="C1863" s="7" t="s">
        <v>1954</v>
      </c>
      <c r="D1863" s="12"/>
      <c r="E1863" s="15"/>
      <c r="F1863" s="14"/>
    </row>
    <row r="1864" spans="1:6" s="4" customFormat="1" ht="12.75" hidden="1" x14ac:dyDescent="0.25">
      <c r="A1864" s="6" t="s">
        <v>76</v>
      </c>
      <c r="B1864" s="8" t="s">
        <v>63</v>
      </c>
      <c r="C1864" s="7" t="s">
        <v>1955</v>
      </c>
      <c r="D1864" s="12"/>
      <c r="E1864" s="15"/>
      <c r="F1864" s="14"/>
    </row>
    <row r="1865" spans="1:6" s="4" customFormat="1" ht="12.75" hidden="1" x14ac:dyDescent="0.25">
      <c r="A1865" s="6" t="s">
        <v>76</v>
      </c>
      <c r="B1865" s="8" t="s">
        <v>63</v>
      </c>
      <c r="C1865" s="7" t="s">
        <v>1956</v>
      </c>
      <c r="D1865" s="12"/>
      <c r="E1865" s="15"/>
      <c r="F1865" s="14"/>
    </row>
    <row r="1866" spans="1:6" s="4" customFormat="1" ht="12.75" hidden="1" x14ac:dyDescent="0.25">
      <c r="A1866" s="6" t="s">
        <v>76</v>
      </c>
      <c r="B1866" s="8" t="s">
        <v>63</v>
      </c>
      <c r="C1866" s="7" t="s">
        <v>1957</v>
      </c>
      <c r="D1866" s="12"/>
      <c r="E1866" s="15"/>
      <c r="F1866" s="14"/>
    </row>
    <row r="1867" spans="1:6" s="4" customFormat="1" ht="12.75" hidden="1" x14ac:dyDescent="0.25">
      <c r="A1867" s="6" t="s">
        <v>76</v>
      </c>
      <c r="B1867" s="8" t="s">
        <v>25</v>
      </c>
      <c r="C1867" s="7" t="s">
        <v>1958</v>
      </c>
      <c r="D1867" s="12"/>
      <c r="E1867" s="15"/>
      <c r="F1867" s="14"/>
    </row>
    <row r="1868" spans="1:6" s="4" customFormat="1" ht="12.75" hidden="1" x14ac:dyDescent="0.25">
      <c r="A1868" s="6" t="s">
        <v>76</v>
      </c>
      <c r="B1868" s="8" t="s">
        <v>25</v>
      </c>
      <c r="C1868" s="7" t="s">
        <v>1959</v>
      </c>
      <c r="D1868" s="12"/>
      <c r="E1868" s="15"/>
      <c r="F1868" s="14"/>
    </row>
    <row r="1869" spans="1:6" s="4" customFormat="1" ht="12.75" hidden="1" x14ac:dyDescent="0.25">
      <c r="A1869" s="6" t="s">
        <v>76</v>
      </c>
      <c r="B1869" s="8" t="s">
        <v>25</v>
      </c>
      <c r="C1869" s="7" t="s">
        <v>1960</v>
      </c>
      <c r="D1869" s="12"/>
      <c r="E1869" s="15"/>
      <c r="F1869" s="14"/>
    </row>
    <row r="1870" spans="1:6" s="4" customFormat="1" ht="12.75" hidden="1" x14ac:dyDescent="0.25">
      <c r="A1870" s="6" t="s">
        <v>76</v>
      </c>
      <c r="B1870" s="8" t="s">
        <v>25</v>
      </c>
      <c r="C1870" s="7" t="s">
        <v>1961</v>
      </c>
      <c r="D1870" s="12"/>
      <c r="E1870" s="15"/>
      <c r="F1870" s="14"/>
    </row>
    <row r="1871" spans="1:6" s="4" customFormat="1" ht="12.75" hidden="1" x14ac:dyDescent="0.25">
      <c r="A1871" s="6" t="s">
        <v>76</v>
      </c>
      <c r="B1871" s="8" t="s">
        <v>25</v>
      </c>
      <c r="C1871" s="7" t="s">
        <v>1962</v>
      </c>
      <c r="D1871" s="12"/>
      <c r="E1871" s="15"/>
      <c r="F1871" s="14"/>
    </row>
    <row r="1872" spans="1:6" s="4" customFormat="1" ht="12.75" hidden="1" x14ac:dyDescent="0.25">
      <c r="A1872" s="6" t="s">
        <v>76</v>
      </c>
      <c r="B1872" s="8" t="s">
        <v>25</v>
      </c>
      <c r="C1872" s="7" t="s">
        <v>1963</v>
      </c>
      <c r="D1872" s="12"/>
      <c r="E1872" s="15"/>
      <c r="F1872" s="14"/>
    </row>
    <row r="1873" spans="1:6" s="4" customFormat="1" ht="12.75" hidden="1" x14ac:dyDescent="0.25">
      <c r="A1873" s="6" t="s">
        <v>76</v>
      </c>
      <c r="B1873" s="8" t="s">
        <v>25</v>
      </c>
      <c r="C1873" s="7" t="s">
        <v>1964</v>
      </c>
      <c r="D1873" s="12"/>
      <c r="E1873" s="15"/>
      <c r="F1873" s="14"/>
    </row>
    <row r="1874" spans="1:6" s="4" customFormat="1" ht="12.75" hidden="1" x14ac:dyDescent="0.25">
      <c r="A1874" s="6" t="s">
        <v>76</v>
      </c>
      <c r="B1874" s="8" t="s">
        <v>25</v>
      </c>
      <c r="C1874" s="7" t="s">
        <v>1965</v>
      </c>
      <c r="D1874" s="12"/>
      <c r="E1874" s="15"/>
      <c r="F1874" s="14"/>
    </row>
    <row r="1875" spans="1:6" s="4" customFormat="1" ht="12.75" hidden="1" x14ac:dyDescent="0.25">
      <c r="A1875" s="6" t="s">
        <v>76</v>
      </c>
      <c r="B1875" s="8" t="s">
        <v>25</v>
      </c>
      <c r="C1875" s="7" t="s">
        <v>1966</v>
      </c>
      <c r="D1875" s="12"/>
      <c r="E1875" s="15"/>
      <c r="F1875" s="14"/>
    </row>
    <row r="1876" spans="1:6" s="4" customFormat="1" ht="12.75" hidden="1" x14ac:dyDescent="0.25">
      <c r="A1876" s="6" t="s">
        <v>76</v>
      </c>
      <c r="B1876" s="8" t="s">
        <v>25</v>
      </c>
      <c r="C1876" s="7" t="s">
        <v>1967</v>
      </c>
      <c r="D1876" s="12"/>
      <c r="E1876" s="15"/>
      <c r="F1876" s="14"/>
    </row>
    <row r="1877" spans="1:6" s="4" customFormat="1" ht="12.75" hidden="1" x14ac:dyDescent="0.25">
      <c r="A1877" s="6" t="s">
        <v>76</v>
      </c>
      <c r="B1877" s="8" t="s">
        <v>25</v>
      </c>
      <c r="C1877" s="7" t="s">
        <v>1968</v>
      </c>
      <c r="D1877" s="12"/>
      <c r="E1877" s="15"/>
      <c r="F1877" s="14"/>
    </row>
    <row r="1878" spans="1:6" s="4" customFormat="1" ht="12.75" hidden="1" x14ac:dyDescent="0.25">
      <c r="A1878" s="6" t="s">
        <v>76</v>
      </c>
      <c r="B1878" s="8" t="s">
        <v>25</v>
      </c>
      <c r="C1878" s="7" t="s">
        <v>1969</v>
      </c>
      <c r="D1878" s="12"/>
      <c r="E1878" s="15"/>
      <c r="F1878" s="14"/>
    </row>
    <row r="1879" spans="1:6" s="4" customFormat="1" ht="12.75" hidden="1" x14ac:dyDescent="0.25">
      <c r="A1879" s="6" t="s">
        <v>76</v>
      </c>
      <c r="B1879" s="8" t="s">
        <v>25</v>
      </c>
      <c r="C1879" s="7" t="s">
        <v>1970</v>
      </c>
      <c r="D1879" s="12"/>
      <c r="E1879" s="15"/>
      <c r="F1879" s="14"/>
    </row>
    <row r="1880" spans="1:6" s="4" customFormat="1" ht="12.75" hidden="1" x14ac:dyDescent="0.25">
      <c r="A1880" s="6" t="s">
        <v>76</v>
      </c>
      <c r="B1880" s="8" t="s">
        <v>25</v>
      </c>
      <c r="C1880" s="7" t="s">
        <v>1971</v>
      </c>
      <c r="D1880" s="12"/>
      <c r="E1880" s="15"/>
      <c r="F1880" s="14"/>
    </row>
    <row r="1881" spans="1:6" s="4" customFormat="1" ht="12.75" hidden="1" x14ac:dyDescent="0.25">
      <c r="A1881" s="6" t="s">
        <v>76</v>
      </c>
      <c r="B1881" s="8" t="s">
        <v>25</v>
      </c>
      <c r="C1881" s="7" t="s">
        <v>1972</v>
      </c>
      <c r="D1881" s="12"/>
      <c r="E1881" s="15"/>
      <c r="F1881" s="14"/>
    </row>
    <row r="1882" spans="1:6" s="4" customFormat="1" ht="12.75" hidden="1" x14ac:dyDescent="0.25">
      <c r="A1882" s="6" t="s">
        <v>76</v>
      </c>
      <c r="B1882" s="8" t="s">
        <v>25</v>
      </c>
      <c r="C1882" s="7" t="s">
        <v>1973</v>
      </c>
      <c r="D1882" s="12"/>
      <c r="E1882" s="15"/>
      <c r="F1882" s="14"/>
    </row>
    <row r="1883" spans="1:6" s="4" customFormat="1" ht="12.75" hidden="1" x14ac:dyDescent="0.25">
      <c r="A1883" s="6" t="s">
        <v>76</v>
      </c>
      <c r="B1883" s="8" t="s">
        <v>25</v>
      </c>
      <c r="C1883" s="7" t="s">
        <v>1974</v>
      </c>
      <c r="D1883" s="12"/>
      <c r="E1883" s="15"/>
      <c r="F1883" s="14"/>
    </row>
    <row r="1884" spans="1:6" s="4" customFormat="1" ht="12.75" hidden="1" x14ac:dyDescent="0.25">
      <c r="A1884" s="6" t="s">
        <v>76</v>
      </c>
      <c r="B1884" s="8" t="s">
        <v>25</v>
      </c>
      <c r="C1884" s="7" t="s">
        <v>1975</v>
      </c>
      <c r="D1884" s="12"/>
      <c r="E1884" s="15"/>
      <c r="F1884" s="14"/>
    </row>
    <row r="1885" spans="1:6" s="4" customFormat="1" ht="12.75" hidden="1" x14ac:dyDescent="0.25">
      <c r="A1885" s="6" t="s">
        <v>76</v>
      </c>
      <c r="B1885" s="8" t="s">
        <v>25</v>
      </c>
      <c r="C1885" s="7" t="s">
        <v>1976</v>
      </c>
      <c r="D1885" s="12"/>
      <c r="E1885" s="15"/>
      <c r="F1885" s="14"/>
    </row>
    <row r="1886" spans="1:6" s="4" customFormat="1" ht="12.75" hidden="1" x14ac:dyDescent="0.25">
      <c r="A1886" s="6" t="s">
        <v>76</v>
      </c>
      <c r="B1886" s="8" t="s">
        <v>25</v>
      </c>
      <c r="C1886" s="7" t="s">
        <v>1977</v>
      </c>
      <c r="D1886" s="12"/>
      <c r="E1886" s="15"/>
      <c r="F1886" s="14"/>
    </row>
    <row r="1887" spans="1:6" s="4" customFormat="1" ht="12.75" hidden="1" x14ac:dyDescent="0.25">
      <c r="A1887" s="6" t="s">
        <v>76</v>
      </c>
      <c r="B1887" s="8" t="s">
        <v>25</v>
      </c>
      <c r="C1887" s="7" t="s">
        <v>1978</v>
      </c>
      <c r="D1887" s="12"/>
      <c r="E1887" s="15"/>
      <c r="F1887" s="14"/>
    </row>
    <row r="1888" spans="1:6" s="4" customFormat="1" ht="12.75" hidden="1" x14ac:dyDescent="0.25">
      <c r="A1888" s="6" t="s">
        <v>76</v>
      </c>
      <c r="B1888" s="8" t="s">
        <v>25</v>
      </c>
      <c r="C1888" s="7" t="s">
        <v>1979</v>
      </c>
      <c r="D1888" s="12"/>
      <c r="E1888" s="15"/>
      <c r="F1888" s="14"/>
    </row>
    <row r="1889" spans="1:6" s="4" customFormat="1" ht="12.75" hidden="1" x14ac:dyDescent="0.25">
      <c r="A1889" s="6" t="s">
        <v>76</v>
      </c>
      <c r="B1889" s="8" t="s">
        <v>25</v>
      </c>
      <c r="C1889" s="7" t="s">
        <v>1980</v>
      </c>
      <c r="D1889" s="12"/>
      <c r="E1889" s="15"/>
      <c r="F1889" s="14"/>
    </row>
    <row r="1890" spans="1:6" s="4" customFormat="1" ht="12.75" hidden="1" x14ac:dyDescent="0.25">
      <c r="A1890" s="6" t="s">
        <v>76</v>
      </c>
      <c r="B1890" s="8" t="s">
        <v>25</v>
      </c>
      <c r="C1890" s="7" t="s">
        <v>1981</v>
      </c>
      <c r="D1890" s="12"/>
      <c r="E1890" s="15"/>
      <c r="F1890" s="14"/>
    </row>
    <row r="1891" spans="1:6" s="4" customFormat="1" ht="12.75" hidden="1" x14ac:dyDescent="0.25">
      <c r="A1891" s="6" t="s">
        <v>76</v>
      </c>
      <c r="B1891" s="8" t="s">
        <v>25</v>
      </c>
      <c r="C1891" s="7" t="s">
        <v>1982</v>
      </c>
      <c r="D1891" s="12"/>
      <c r="E1891" s="15"/>
      <c r="F1891" s="14"/>
    </row>
    <row r="1892" spans="1:6" s="4" customFormat="1" ht="12.75" hidden="1" x14ac:dyDescent="0.25">
      <c r="A1892" s="6" t="s">
        <v>76</v>
      </c>
      <c r="B1892" s="8" t="s">
        <v>25</v>
      </c>
      <c r="C1892" s="7" t="s">
        <v>1983</v>
      </c>
      <c r="D1892" s="12"/>
      <c r="E1892" s="15"/>
      <c r="F1892" s="14"/>
    </row>
    <row r="1893" spans="1:6" s="4" customFormat="1" ht="12.75" hidden="1" x14ac:dyDescent="0.25">
      <c r="A1893" s="6" t="s">
        <v>76</v>
      </c>
      <c r="B1893" s="8" t="s">
        <v>25</v>
      </c>
      <c r="C1893" s="7" t="s">
        <v>1984</v>
      </c>
      <c r="D1893" s="12"/>
      <c r="E1893" s="15"/>
      <c r="F1893" s="14"/>
    </row>
    <row r="1894" spans="1:6" s="4" customFormat="1" ht="12.75" hidden="1" x14ac:dyDescent="0.25">
      <c r="A1894" s="6" t="s">
        <v>76</v>
      </c>
      <c r="B1894" s="8" t="s">
        <v>25</v>
      </c>
      <c r="C1894" s="7" t="s">
        <v>1985</v>
      </c>
      <c r="D1894" s="12"/>
      <c r="E1894" s="15"/>
      <c r="F1894" s="14"/>
    </row>
    <row r="1895" spans="1:6" s="4" customFormat="1" ht="12.75" hidden="1" x14ac:dyDescent="0.25">
      <c r="A1895" s="6" t="s">
        <v>76</v>
      </c>
      <c r="B1895" s="8" t="s">
        <v>25</v>
      </c>
      <c r="C1895" s="7" t="s">
        <v>1986</v>
      </c>
      <c r="D1895" s="12"/>
      <c r="E1895" s="15"/>
      <c r="F1895" s="14"/>
    </row>
    <row r="1896" spans="1:6" s="4" customFormat="1" ht="12.75" hidden="1" x14ac:dyDescent="0.25">
      <c r="A1896" s="6" t="s">
        <v>76</v>
      </c>
      <c r="B1896" s="8" t="s">
        <v>25</v>
      </c>
      <c r="C1896" s="7" t="s">
        <v>1987</v>
      </c>
      <c r="D1896" s="12"/>
      <c r="E1896" s="15"/>
      <c r="F1896" s="14"/>
    </row>
    <row r="1897" spans="1:6" s="4" customFormat="1" ht="12.75" hidden="1" x14ac:dyDescent="0.25">
      <c r="A1897" s="6" t="s">
        <v>76</v>
      </c>
      <c r="B1897" s="8" t="s">
        <v>25</v>
      </c>
      <c r="C1897" s="7" t="s">
        <v>1988</v>
      </c>
      <c r="D1897" s="12"/>
      <c r="E1897" s="15"/>
      <c r="F1897" s="14"/>
    </row>
    <row r="1898" spans="1:6" s="4" customFormat="1" ht="12.75" hidden="1" x14ac:dyDescent="0.25">
      <c r="A1898" s="6" t="s">
        <v>76</v>
      </c>
      <c r="B1898" s="8" t="s">
        <v>25</v>
      </c>
      <c r="C1898" s="7" t="s">
        <v>1989</v>
      </c>
      <c r="D1898" s="12"/>
      <c r="E1898" s="15"/>
      <c r="F1898" s="14"/>
    </row>
    <row r="1899" spans="1:6" s="4" customFormat="1" ht="12.75" hidden="1" x14ac:dyDescent="0.25">
      <c r="A1899" s="6" t="s">
        <v>76</v>
      </c>
      <c r="B1899" s="8" t="s">
        <v>25</v>
      </c>
      <c r="C1899" s="7" t="s">
        <v>1990</v>
      </c>
      <c r="D1899" s="12"/>
      <c r="E1899" s="15"/>
      <c r="F1899" s="14"/>
    </row>
    <row r="1900" spans="1:6" s="4" customFormat="1" ht="12.75" hidden="1" x14ac:dyDescent="0.25">
      <c r="A1900" s="6" t="s">
        <v>76</v>
      </c>
      <c r="B1900" s="8" t="s">
        <v>25</v>
      </c>
      <c r="C1900" s="7" t="s">
        <v>1991</v>
      </c>
      <c r="D1900" s="12"/>
      <c r="E1900" s="15"/>
      <c r="F1900" s="14"/>
    </row>
    <row r="1901" spans="1:6" s="4" customFormat="1" ht="12.75" hidden="1" x14ac:dyDescent="0.25">
      <c r="A1901" s="6" t="s">
        <v>76</v>
      </c>
      <c r="B1901" s="8" t="s">
        <v>25</v>
      </c>
      <c r="C1901" s="7" t="s">
        <v>1992</v>
      </c>
      <c r="D1901" s="12"/>
      <c r="E1901" s="15"/>
      <c r="F1901" s="14"/>
    </row>
    <row r="1902" spans="1:6" s="4" customFormat="1" ht="12.75" hidden="1" x14ac:dyDescent="0.25">
      <c r="A1902" s="6" t="s">
        <v>76</v>
      </c>
      <c r="B1902" s="8" t="s">
        <v>25</v>
      </c>
      <c r="C1902" s="7" t="s">
        <v>1993</v>
      </c>
      <c r="D1902" s="12"/>
      <c r="E1902" s="15"/>
      <c r="F1902" s="14"/>
    </row>
    <row r="1903" spans="1:6" s="4" customFormat="1" ht="12.75" hidden="1" x14ac:dyDescent="0.25">
      <c r="A1903" s="6" t="s">
        <v>76</v>
      </c>
      <c r="B1903" s="8" t="s">
        <v>25</v>
      </c>
      <c r="C1903" s="7" t="s">
        <v>1994</v>
      </c>
      <c r="D1903" s="12"/>
      <c r="E1903" s="15"/>
      <c r="F1903" s="14"/>
    </row>
    <row r="1904" spans="1:6" s="4" customFormat="1" ht="12.75" hidden="1" x14ac:dyDescent="0.25">
      <c r="A1904" s="6" t="s">
        <v>76</v>
      </c>
      <c r="B1904" s="8" t="s">
        <v>25</v>
      </c>
      <c r="C1904" s="7" t="s">
        <v>1995</v>
      </c>
      <c r="D1904" s="12"/>
      <c r="E1904" s="15"/>
      <c r="F1904" s="14"/>
    </row>
    <row r="1905" spans="1:6" s="4" customFormat="1" ht="12.75" hidden="1" x14ac:dyDescent="0.25">
      <c r="A1905" s="6" t="s">
        <v>76</v>
      </c>
      <c r="B1905" s="8" t="s">
        <v>25</v>
      </c>
      <c r="C1905" s="7" t="s">
        <v>1996</v>
      </c>
      <c r="D1905" s="12"/>
      <c r="E1905" s="15"/>
      <c r="F1905" s="14"/>
    </row>
    <row r="1906" spans="1:6" s="4" customFormat="1" ht="12.75" hidden="1" x14ac:dyDescent="0.25">
      <c r="A1906" s="6" t="s">
        <v>76</v>
      </c>
      <c r="B1906" s="8" t="s">
        <v>25</v>
      </c>
      <c r="C1906" s="7" t="s">
        <v>1997</v>
      </c>
      <c r="D1906" s="12"/>
      <c r="E1906" s="15"/>
      <c r="F1906" s="14"/>
    </row>
    <row r="1907" spans="1:6" s="4" customFormat="1" ht="12.75" hidden="1" x14ac:dyDescent="0.25">
      <c r="A1907" s="6" t="s">
        <v>76</v>
      </c>
      <c r="B1907" s="8" t="s">
        <v>25</v>
      </c>
      <c r="C1907" s="7" t="s">
        <v>1998</v>
      </c>
      <c r="D1907" s="12"/>
      <c r="E1907" s="15"/>
      <c r="F1907" s="14"/>
    </row>
    <row r="1908" spans="1:6" s="4" customFormat="1" ht="12.75" hidden="1" x14ac:dyDescent="0.25">
      <c r="A1908" s="6" t="s">
        <v>76</v>
      </c>
      <c r="B1908" s="8" t="s">
        <v>25</v>
      </c>
      <c r="C1908" s="7" t="s">
        <v>1999</v>
      </c>
      <c r="D1908" s="12"/>
      <c r="E1908" s="15"/>
      <c r="F1908" s="14"/>
    </row>
    <row r="1909" spans="1:6" s="4" customFormat="1" ht="12.75" hidden="1" x14ac:dyDescent="0.25">
      <c r="A1909" s="6" t="s">
        <v>76</v>
      </c>
      <c r="B1909" s="8" t="s">
        <v>25</v>
      </c>
      <c r="C1909" s="7" t="s">
        <v>2000</v>
      </c>
      <c r="D1909" s="12"/>
      <c r="E1909" s="15"/>
      <c r="F1909" s="14"/>
    </row>
    <row r="1910" spans="1:6" s="4" customFormat="1" ht="12.75" hidden="1" x14ac:dyDescent="0.25">
      <c r="A1910" s="6" t="s">
        <v>76</v>
      </c>
      <c r="B1910" s="8" t="s">
        <v>25</v>
      </c>
      <c r="C1910" s="7" t="s">
        <v>2001</v>
      </c>
      <c r="D1910" s="12"/>
      <c r="E1910" s="15"/>
      <c r="F1910" s="14"/>
    </row>
    <row r="1911" spans="1:6" s="4" customFormat="1" ht="12.75" hidden="1" x14ac:dyDescent="0.25">
      <c r="A1911" s="6" t="s">
        <v>76</v>
      </c>
      <c r="B1911" s="8" t="s">
        <v>25</v>
      </c>
      <c r="C1911" s="7" t="s">
        <v>2002</v>
      </c>
      <c r="D1911" s="12"/>
      <c r="E1911" s="15"/>
      <c r="F1911" s="14"/>
    </row>
    <row r="1912" spans="1:6" s="4" customFormat="1" ht="12.75" hidden="1" x14ac:dyDescent="0.25">
      <c r="A1912" s="6" t="s">
        <v>76</v>
      </c>
      <c r="B1912" s="8" t="s">
        <v>25</v>
      </c>
      <c r="C1912" s="7" t="s">
        <v>2003</v>
      </c>
      <c r="D1912" s="12"/>
      <c r="E1912" s="15"/>
      <c r="F1912" s="14"/>
    </row>
    <row r="1913" spans="1:6" s="4" customFormat="1" ht="12.75" hidden="1" x14ac:dyDescent="0.25">
      <c r="A1913" s="6" t="s">
        <v>76</v>
      </c>
      <c r="B1913" s="8" t="s">
        <v>25</v>
      </c>
      <c r="C1913" s="7" t="s">
        <v>2004</v>
      </c>
      <c r="D1913" s="12"/>
      <c r="E1913" s="15"/>
      <c r="F1913" s="14"/>
    </row>
    <row r="1914" spans="1:6" s="4" customFormat="1" ht="12.75" hidden="1" x14ac:dyDescent="0.25">
      <c r="A1914" s="6" t="s">
        <v>76</v>
      </c>
      <c r="B1914" s="8" t="s">
        <v>25</v>
      </c>
      <c r="C1914" s="7" t="s">
        <v>2005</v>
      </c>
      <c r="D1914" s="12"/>
      <c r="E1914" s="15"/>
      <c r="F1914" s="14"/>
    </row>
    <row r="1915" spans="1:6" s="4" customFormat="1" ht="12.75" hidden="1" x14ac:dyDescent="0.25">
      <c r="A1915" s="6" t="s">
        <v>76</v>
      </c>
      <c r="B1915" s="8" t="s">
        <v>25</v>
      </c>
      <c r="C1915" s="7" t="s">
        <v>2006</v>
      </c>
      <c r="D1915" s="12"/>
      <c r="E1915" s="15"/>
      <c r="F1915" s="14"/>
    </row>
    <row r="1916" spans="1:6" s="4" customFormat="1" ht="12.75" hidden="1" x14ac:dyDescent="0.25">
      <c r="A1916" s="6" t="s">
        <v>76</v>
      </c>
      <c r="B1916" s="8" t="s">
        <v>25</v>
      </c>
      <c r="C1916" s="7" t="s">
        <v>2007</v>
      </c>
      <c r="D1916" s="12"/>
      <c r="E1916" s="15"/>
      <c r="F1916" s="14"/>
    </row>
    <row r="1917" spans="1:6" s="4" customFormat="1" ht="12.75" hidden="1" x14ac:dyDescent="0.25">
      <c r="A1917" s="6" t="s">
        <v>76</v>
      </c>
      <c r="B1917" s="8" t="s">
        <v>25</v>
      </c>
      <c r="C1917" s="7" t="s">
        <v>2008</v>
      </c>
      <c r="D1917" s="12"/>
      <c r="E1917" s="15"/>
      <c r="F1917" s="14"/>
    </row>
    <row r="1918" spans="1:6" s="4" customFormat="1" ht="12.75" hidden="1" x14ac:dyDescent="0.25">
      <c r="A1918" s="6" t="s">
        <v>76</v>
      </c>
      <c r="B1918" s="8" t="s">
        <v>25</v>
      </c>
      <c r="C1918" s="7" t="s">
        <v>2009</v>
      </c>
      <c r="D1918" s="12"/>
      <c r="E1918" s="15"/>
      <c r="F1918" s="14"/>
    </row>
    <row r="1919" spans="1:6" s="4" customFormat="1" ht="12.75" hidden="1" x14ac:dyDescent="0.25">
      <c r="A1919" s="6" t="s">
        <v>76</v>
      </c>
      <c r="B1919" s="8" t="s">
        <v>25</v>
      </c>
      <c r="C1919" s="7" t="s">
        <v>2010</v>
      </c>
      <c r="D1919" s="12"/>
      <c r="E1919" s="15"/>
      <c r="F1919" s="14"/>
    </row>
    <row r="1920" spans="1:6" s="4" customFormat="1" ht="12.75" hidden="1" x14ac:dyDescent="0.25">
      <c r="A1920" s="6" t="s">
        <v>76</v>
      </c>
      <c r="B1920" s="8" t="s">
        <v>25</v>
      </c>
      <c r="C1920" s="7" t="s">
        <v>2011</v>
      </c>
      <c r="D1920" s="12"/>
      <c r="E1920" s="15"/>
      <c r="F1920" s="14"/>
    </row>
    <row r="1921" spans="1:6" s="4" customFormat="1" ht="12.75" hidden="1" x14ac:dyDescent="0.25">
      <c r="A1921" s="6" t="s">
        <v>76</v>
      </c>
      <c r="B1921" s="8" t="s">
        <v>25</v>
      </c>
      <c r="C1921" s="7" t="s">
        <v>2012</v>
      </c>
      <c r="D1921" s="12"/>
      <c r="E1921" s="15"/>
      <c r="F1921" s="14"/>
    </row>
    <row r="1922" spans="1:6" s="4" customFormat="1" ht="12.75" hidden="1" x14ac:dyDescent="0.25">
      <c r="A1922" s="6" t="s">
        <v>76</v>
      </c>
      <c r="B1922" s="8" t="s">
        <v>25</v>
      </c>
      <c r="C1922" s="7" t="s">
        <v>2013</v>
      </c>
      <c r="D1922" s="12"/>
      <c r="E1922" s="15"/>
      <c r="F1922" s="14"/>
    </row>
    <row r="1923" spans="1:6" s="4" customFormat="1" ht="12.75" hidden="1" x14ac:dyDescent="0.25">
      <c r="A1923" s="6" t="s">
        <v>76</v>
      </c>
      <c r="B1923" s="8" t="s">
        <v>25</v>
      </c>
      <c r="C1923" s="7" t="s">
        <v>2014</v>
      </c>
      <c r="D1923" s="12"/>
      <c r="E1923" s="15"/>
      <c r="F1923" s="14"/>
    </row>
    <row r="1924" spans="1:6" s="4" customFormat="1" ht="12.75" hidden="1" x14ac:dyDescent="0.25">
      <c r="A1924" s="6" t="s">
        <v>76</v>
      </c>
      <c r="B1924" s="8" t="s">
        <v>25</v>
      </c>
      <c r="C1924" s="7" t="s">
        <v>2015</v>
      </c>
      <c r="D1924" s="12"/>
      <c r="E1924" s="15"/>
      <c r="F1924" s="14"/>
    </row>
    <row r="1925" spans="1:6" s="4" customFormat="1" ht="12.75" hidden="1" x14ac:dyDescent="0.25">
      <c r="A1925" s="6" t="s">
        <v>76</v>
      </c>
      <c r="B1925" s="8" t="s">
        <v>25</v>
      </c>
      <c r="C1925" s="7" t="s">
        <v>2016</v>
      </c>
      <c r="D1925" s="12"/>
      <c r="E1925" s="15"/>
      <c r="F1925" s="14"/>
    </row>
    <row r="1926" spans="1:6" s="4" customFormat="1" ht="12.75" hidden="1" x14ac:dyDescent="0.25">
      <c r="A1926" s="6" t="s">
        <v>76</v>
      </c>
      <c r="B1926" s="8" t="s">
        <v>25</v>
      </c>
      <c r="C1926" s="7" t="s">
        <v>2017</v>
      </c>
      <c r="D1926" s="12"/>
      <c r="E1926" s="15"/>
      <c r="F1926" s="14"/>
    </row>
    <row r="1927" spans="1:6" s="4" customFormat="1" ht="12.75" hidden="1" x14ac:dyDescent="0.25">
      <c r="A1927" s="6" t="s">
        <v>76</v>
      </c>
      <c r="B1927" s="8" t="s">
        <v>25</v>
      </c>
      <c r="C1927" s="7" t="s">
        <v>2018</v>
      </c>
      <c r="D1927" s="12"/>
      <c r="E1927" s="15"/>
      <c r="F1927" s="14"/>
    </row>
    <row r="1928" spans="1:6" s="4" customFormat="1" ht="12.75" hidden="1" x14ac:dyDescent="0.25">
      <c r="A1928" s="6" t="s">
        <v>76</v>
      </c>
      <c r="B1928" s="8" t="s">
        <v>25</v>
      </c>
      <c r="C1928" s="7" t="s">
        <v>2019</v>
      </c>
      <c r="D1928" s="12"/>
      <c r="E1928" s="15"/>
      <c r="F1928" s="14"/>
    </row>
    <row r="1929" spans="1:6" s="4" customFormat="1" ht="12.75" hidden="1" x14ac:dyDescent="0.25">
      <c r="A1929" s="6" t="s">
        <v>76</v>
      </c>
      <c r="B1929" s="8" t="s">
        <v>25</v>
      </c>
      <c r="C1929" s="7" t="s">
        <v>2020</v>
      </c>
      <c r="D1929" s="12"/>
      <c r="E1929" s="15"/>
      <c r="F1929" s="14"/>
    </row>
    <row r="1930" spans="1:6" s="4" customFormat="1" ht="12.75" hidden="1" x14ac:dyDescent="0.25">
      <c r="A1930" s="6" t="s">
        <v>76</v>
      </c>
      <c r="B1930" s="8" t="s">
        <v>25</v>
      </c>
      <c r="C1930" s="7" t="s">
        <v>2021</v>
      </c>
      <c r="D1930" s="12"/>
      <c r="E1930" s="15"/>
      <c r="F1930" s="14"/>
    </row>
    <row r="1931" spans="1:6" s="4" customFormat="1" ht="12.75" hidden="1" x14ac:dyDescent="0.25">
      <c r="A1931" s="6" t="s">
        <v>76</v>
      </c>
      <c r="B1931" s="8" t="s">
        <v>25</v>
      </c>
      <c r="C1931" s="7" t="s">
        <v>2022</v>
      </c>
      <c r="D1931" s="12"/>
      <c r="E1931" s="15"/>
      <c r="F1931" s="14"/>
    </row>
    <row r="1932" spans="1:6" s="4" customFormat="1" ht="12.75" hidden="1" x14ac:dyDescent="0.25">
      <c r="A1932" s="6" t="s">
        <v>76</v>
      </c>
      <c r="B1932" s="8" t="s">
        <v>64</v>
      </c>
      <c r="C1932" s="7" t="s">
        <v>2023</v>
      </c>
      <c r="D1932" s="12"/>
      <c r="E1932" s="15"/>
      <c r="F1932" s="14"/>
    </row>
    <row r="1933" spans="1:6" s="4" customFormat="1" ht="12.75" hidden="1" x14ac:dyDescent="0.25">
      <c r="A1933" s="6" t="s">
        <v>76</v>
      </c>
      <c r="B1933" s="8" t="s">
        <v>64</v>
      </c>
      <c r="C1933" s="7" t="s">
        <v>2024</v>
      </c>
      <c r="D1933" s="12"/>
      <c r="E1933" s="15"/>
      <c r="F1933" s="14"/>
    </row>
    <row r="1934" spans="1:6" s="4" customFormat="1" ht="12.75" hidden="1" x14ac:dyDescent="0.25">
      <c r="A1934" s="6" t="s">
        <v>76</v>
      </c>
      <c r="B1934" s="8" t="s">
        <v>64</v>
      </c>
      <c r="C1934" s="7" t="s">
        <v>2025</v>
      </c>
      <c r="D1934" s="12"/>
      <c r="E1934" s="15"/>
      <c r="F1934" s="14"/>
    </row>
    <row r="1935" spans="1:6" s="4" customFormat="1" ht="12.75" hidden="1" x14ac:dyDescent="0.25">
      <c r="A1935" s="6" t="s">
        <v>76</v>
      </c>
      <c r="B1935" s="8" t="s">
        <v>64</v>
      </c>
      <c r="C1935" s="7" t="s">
        <v>2026</v>
      </c>
      <c r="D1935" s="12"/>
      <c r="E1935" s="15"/>
      <c r="F1935" s="14"/>
    </row>
    <row r="1936" spans="1:6" s="4" customFormat="1" ht="12.75" hidden="1" x14ac:dyDescent="0.25">
      <c r="A1936" s="6" t="s">
        <v>76</v>
      </c>
      <c r="B1936" s="8" t="s">
        <v>64</v>
      </c>
      <c r="C1936" s="7" t="s">
        <v>2027</v>
      </c>
      <c r="D1936" s="12"/>
      <c r="E1936" s="15"/>
      <c r="F1936" s="14"/>
    </row>
    <row r="1937" spans="1:6" s="4" customFormat="1" ht="12.75" hidden="1" x14ac:dyDescent="0.25">
      <c r="A1937" s="6" t="s">
        <v>76</v>
      </c>
      <c r="B1937" s="8" t="s">
        <v>64</v>
      </c>
      <c r="C1937" s="7" t="s">
        <v>2028</v>
      </c>
      <c r="D1937" s="12"/>
      <c r="E1937" s="15"/>
      <c r="F1937" s="14"/>
    </row>
    <row r="1938" spans="1:6" s="4" customFormat="1" ht="12.75" hidden="1" x14ac:dyDescent="0.25">
      <c r="A1938" s="6" t="s">
        <v>76</v>
      </c>
      <c r="B1938" s="8" t="s">
        <v>64</v>
      </c>
      <c r="C1938" s="7" t="s">
        <v>2029</v>
      </c>
      <c r="D1938" s="12"/>
      <c r="E1938" s="15"/>
      <c r="F1938" s="14"/>
    </row>
    <row r="1939" spans="1:6" s="4" customFormat="1" ht="12.75" hidden="1" x14ac:dyDescent="0.25">
      <c r="A1939" s="6" t="s">
        <v>76</v>
      </c>
      <c r="B1939" s="8" t="s">
        <v>65</v>
      </c>
      <c r="C1939" s="7" t="s">
        <v>2030</v>
      </c>
      <c r="D1939" s="12"/>
      <c r="E1939" s="15"/>
      <c r="F1939" s="14"/>
    </row>
    <row r="1940" spans="1:6" s="4" customFormat="1" ht="12.75" hidden="1" x14ac:dyDescent="0.25">
      <c r="A1940" s="6" t="s">
        <v>76</v>
      </c>
      <c r="B1940" s="8" t="s">
        <v>65</v>
      </c>
      <c r="C1940" s="7" t="s">
        <v>2031</v>
      </c>
      <c r="D1940" s="12"/>
      <c r="E1940" s="15"/>
      <c r="F1940" s="14"/>
    </row>
    <row r="1941" spans="1:6" s="4" customFormat="1" ht="12.75" hidden="1" x14ac:dyDescent="0.25">
      <c r="A1941" s="6" t="s">
        <v>76</v>
      </c>
      <c r="B1941" s="8" t="s">
        <v>26</v>
      </c>
      <c r="C1941" s="7" t="s">
        <v>2032</v>
      </c>
      <c r="D1941" s="12"/>
      <c r="E1941" s="15"/>
      <c r="F1941" s="14"/>
    </row>
    <row r="1942" spans="1:6" s="4" customFormat="1" ht="12.75" hidden="1" x14ac:dyDescent="0.25">
      <c r="A1942" s="6" t="s">
        <v>76</v>
      </c>
      <c r="B1942" s="8" t="s">
        <v>27</v>
      </c>
      <c r="C1942" s="7" t="s">
        <v>2033</v>
      </c>
      <c r="D1942" s="12"/>
      <c r="E1942" s="15"/>
      <c r="F1942" s="14"/>
    </row>
    <row r="1943" spans="1:6" s="4" customFormat="1" ht="12.75" hidden="1" x14ac:dyDescent="0.25">
      <c r="A1943" s="6" t="s">
        <v>76</v>
      </c>
      <c r="B1943" s="8" t="s">
        <v>28</v>
      </c>
      <c r="C1943" s="7" t="s">
        <v>2034</v>
      </c>
      <c r="D1943" s="12"/>
      <c r="E1943" s="15"/>
      <c r="F1943" s="14"/>
    </row>
    <row r="1944" spans="1:6" s="4" customFormat="1" ht="12.75" hidden="1" x14ac:dyDescent="0.25">
      <c r="A1944" s="6" t="s">
        <v>76</v>
      </c>
      <c r="B1944" s="8" t="s">
        <v>28</v>
      </c>
      <c r="C1944" s="7" t="s">
        <v>2035</v>
      </c>
      <c r="D1944" s="12"/>
      <c r="E1944" s="15"/>
      <c r="F1944" s="14"/>
    </row>
    <row r="1945" spans="1:6" s="4" customFormat="1" ht="12.75" hidden="1" x14ac:dyDescent="0.25">
      <c r="A1945" s="6" t="s">
        <v>76</v>
      </c>
      <c r="B1945" s="8" t="s">
        <v>28</v>
      </c>
      <c r="C1945" s="7" t="s">
        <v>2036</v>
      </c>
      <c r="D1945" s="12"/>
      <c r="E1945" s="15"/>
      <c r="F1945" s="14"/>
    </row>
    <row r="1946" spans="1:6" s="4" customFormat="1" ht="12.75" hidden="1" x14ac:dyDescent="0.25">
      <c r="A1946" s="6" t="s">
        <v>76</v>
      </c>
      <c r="B1946" s="8" t="s">
        <v>28</v>
      </c>
      <c r="C1946" s="7" t="s">
        <v>2037</v>
      </c>
      <c r="D1946" s="12"/>
      <c r="E1946" s="15"/>
      <c r="F1946" s="14"/>
    </row>
    <row r="1947" spans="1:6" s="4" customFormat="1" ht="12.75" hidden="1" x14ac:dyDescent="0.25">
      <c r="A1947" s="6" t="s">
        <v>76</v>
      </c>
      <c r="B1947" s="8" t="s">
        <v>28</v>
      </c>
      <c r="C1947" s="7" t="s">
        <v>2038</v>
      </c>
      <c r="D1947" s="12"/>
      <c r="E1947" s="15"/>
      <c r="F1947" s="14"/>
    </row>
    <row r="1948" spans="1:6" s="4" customFormat="1" ht="12.75" hidden="1" x14ac:dyDescent="0.25">
      <c r="A1948" s="6" t="s">
        <v>76</v>
      </c>
      <c r="B1948" s="8" t="s">
        <v>28</v>
      </c>
      <c r="C1948" s="7" t="s">
        <v>2039</v>
      </c>
      <c r="D1948" s="12"/>
      <c r="E1948" s="15"/>
      <c r="F1948" s="14"/>
    </row>
    <row r="1949" spans="1:6" s="4" customFormat="1" ht="12.75" hidden="1" x14ac:dyDescent="0.25">
      <c r="A1949" s="6" t="s">
        <v>76</v>
      </c>
      <c r="B1949" s="8" t="s">
        <v>28</v>
      </c>
      <c r="C1949" s="7" t="s">
        <v>2040</v>
      </c>
      <c r="D1949" s="12"/>
      <c r="E1949" s="15"/>
      <c r="F1949" s="14"/>
    </row>
    <row r="1950" spans="1:6" s="4" customFormat="1" ht="12.75" hidden="1" x14ac:dyDescent="0.25">
      <c r="A1950" s="6" t="s">
        <v>76</v>
      </c>
      <c r="B1950" s="8" t="s">
        <v>28</v>
      </c>
      <c r="C1950" s="7" t="s">
        <v>2041</v>
      </c>
      <c r="D1950" s="12"/>
      <c r="E1950" s="15"/>
      <c r="F1950" s="14"/>
    </row>
    <row r="1951" spans="1:6" s="4" customFormat="1" ht="12.75" hidden="1" x14ac:dyDescent="0.25">
      <c r="A1951" s="6" t="s">
        <v>76</v>
      </c>
      <c r="B1951" s="8" t="s">
        <v>28</v>
      </c>
      <c r="C1951" s="7" t="s">
        <v>2042</v>
      </c>
      <c r="D1951" s="12"/>
      <c r="E1951" s="15"/>
      <c r="F1951" s="14"/>
    </row>
    <row r="1952" spans="1:6" s="4" customFormat="1" ht="12.75" hidden="1" x14ac:dyDescent="0.25">
      <c r="A1952" s="6" t="s">
        <v>76</v>
      </c>
      <c r="B1952" s="8" t="s">
        <v>28</v>
      </c>
      <c r="C1952" s="7" t="s">
        <v>2043</v>
      </c>
      <c r="D1952" s="12"/>
      <c r="E1952" s="15"/>
      <c r="F1952" s="14"/>
    </row>
    <row r="1953" spans="1:6" s="4" customFormat="1" ht="12.75" hidden="1" x14ac:dyDescent="0.25">
      <c r="A1953" s="6" t="s">
        <v>76</v>
      </c>
      <c r="B1953" s="8" t="s">
        <v>28</v>
      </c>
      <c r="C1953" s="7" t="s">
        <v>2044</v>
      </c>
      <c r="D1953" s="12"/>
      <c r="E1953" s="15"/>
      <c r="F1953" s="14"/>
    </row>
    <row r="1954" spans="1:6" s="4" customFormat="1" ht="12.75" hidden="1" x14ac:dyDescent="0.25">
      <c r="A1954" s="6" t="s">
        <v>76</v>
      </c>
      <c r="B1954" s="8" t="s">
        <v>28</v>
      </c>
      <c r="C1954" s="7" t="s">
        <v>2045</v>
      </c>
      <c r="D1954" s="12"/>
      <c r="E1954" s="15"/>
      <c r="F1954" s="14"/>
    </row>
    <row r="1955" spans="1:6" s="4" customFormat="1" ht="12.75" hidden="1" x14ac:dyDescent="0.25">
      <c r="A1955" s="6" t="s">
        <v>76</v>
      </c>
      <c r="B1955" s="8" t="s">
        <v>28</v>
      </c>
      <c r="C1955" s="7" t="s">
        <v>2046</v>
      </c>
      <c r="D1955" s="12"/>
      <c r="E1955" s="15"/>
      <c r="F1955" s="14"/>
    </row>
    <row r="1956" spans="1:6" s="4" customFormat="1" ht="12.75" hidden="1" x14ac:dyDescent="0.25">
      <c r="A1956" s="6" t="s">
        <v>76</v>
      </c>
      <c r="B1956" s="8" t="s">
        <v>28</v>
      </c>
      <c r="C1956" s="7" t="s">
        <v>2047</v>
      </c>
      <c r="D1956" s="12"/>
      <c r="E1956" s="15"/>
      <c r="F1956" s="14"/>
    </row>
    <row r="1957" spans="1:6" s="4" customFormat="1" ht="12.75" hidden="1" x14ac:dyDescent="0.25">
      <c r="A1957" s="6" t="s">
        <v>76</v>
      </c>
      <c r="B1957" s="8" t="s">
        <v>28</v>
      </c>
      <c r="C1957" s="7" t="s">
        <v>2048</v>
      </c>
      <c r="D1957" s="12"/>
      <c r="E1957" s="15"/>
      <c r="F1957" s="14"/>
    </row>
    <row r="1958" spans="1:6" s="4" customFormat="1" ht="12.75" hidden="1" x14ac:dyDescent="0.25">
      <c r="A1958" s="6" t="s">
        <v>76</v>
      </c>
      <c r="B1958" s="8" t="s">
        <v>28</v>
      </c>
      <c r="C1958" s="7" t="s">
        <v>2049</v>
      </c>
      <c r="D1958" s="12"/>
      <c r="E1958" s="15"/>
      <c r="F1958" s="14"/>
    </row>
    <row r="1959" spans="1:6" s="4" customFormat="1" ht="12.75" hidden="1" x14ac:dyDescent="0.25">
      <c r="A1959" s="6" t="s">
        <v>76</v>
      </c>
      <c r="B1959" s="8" t="s">
        <v>28</v>
      </c>
      <c r="C1959" s="7" t="s">
        <v>2050</v>
      </c>
      <c r="D1959" s="12"/>
      <c r="E1959" s="15"/>
      <c r="F1959" s="14"/>
    </row>
    <row r="1960" spans="1:6" s="4" customFormat="1" ht="12.75" hidden="1" x14ac:dyDescent="0.25">
      <c r="A1960" s="6" t="s">
        <v>76</v>
      </c>
      <c r="B1960" s="8" t="s">
        <v>28</v>
      </c>
      <c r="C1960" s="7" t="s">
        <v>2051</v>
      </c>
      <c r="D1960" s="12"/>
      <c r="E1960" s="15"/>
      <c r="F1960" s="14"/>
    </row>
    <row r="1961" spans="1:6" s="4" customFormat="1" ht="12.75" hidden="1" x14ac:dyDescent="0.25">
      <c r="A1961" s="6" t="s">
        <v>76</v>
      </c>
      <c r="B1961" s="8" t="s">
        <v>28</v>
      </c>
      <c r="C1961" s="7" t="s">
        <v>2052</v>
      </c>
      <c r="D1961" s="12"/>
      <c r="E1961" s="15"/>
      <c r="F1961" s="14"/>
    </row>
    <row r="1962" spans="1:6" s="4" customFormat="1" ht="12.75" hidden="1" x14ac:dyDescent="0.25">
      <c r="A1962" s="6" t="s">
        <v>76</v>
      </c>
      <c r="B1962" s="8" t="s">
        <v>28</v>
      </c>
      <c r="C1962" s="7" t="s">
        <v>2053</v>
      </c>
      <c r="D1962" s="12"/>
      <c r="E1962" s="15"/>
      <c r="F1962" s="14"/>
    </row>
    <row r="1963" spans="1:6" s="4" customFormat="1" ht="12.75" hidden="1" x14ac:dyDescent="0.25">
      <c r="A1963" s="6" t="s">
        <v>76</v>
      </c>
      <c r="B1963" s="8" t="s">
        <v>28</v>
      </c>
      <c r="C1963" s="7" t="s">
        <v>2054</v>
      </c>
      <c r="D1963" s="12"/>
      <c r="E1963" s="15"/>
      <c r="F1963" s="14"/>
    </row>
    <row r="1964" spans="1:6" s="4" customFormat="1" ht="12.75" hidden="1" x14ac:dyDescent="0.25">
      <c r="A1964" s="6" t="s">
        <v>76</v>
      </c>
      <c r="B1964" s="8" t="s">
        <v>28</v>
      </c>
      <c r="C1964" s="7" t="s">
        <v>2055</v>
      </c>
      <c r="D1964" s="12"/>
      <c r="E1964" s="15"/>
      <c r="F1964" s="14"/>
    </row>
    <row r="1965" spans="1:6" s="4" customFormat="1" ht="12.75" hidden="1" x14ac:dyDescent="0.25">
      <c r="A1965" s="6" t="s">
        <v>76</v>
      </c>
      <c r="B1965" s="8" t="s">
        <v>28</v>
      </c>
      <c r="C1965" s="7" t="s">
        <v>2056</v>
      </c>
      <c r="D1965" s="12"/>
      <c r="E1965" s="15"/>
      <c r="F1965" s="14"/>
    </row>
    <row r="1966" spans="1:6" s="4" customFormat="1" ht="12.75" hidden="1" x14ac:dyDescent="0.25">
      <c r="A1966" s="6" t="s">
        <v>76</v>
      </c>
      <c r="B1966" s="8" t="s">
        <v>28</v>
      </c>
      <c r="C1966" s="7" t="s">
        <v>2057</v>
      </c>
      <c r="D1966" s="12"/>
      <c r="E1966" s="15"/>
      <c r="F1966" s="14"/>
    </row>
    <row r="1967" spans="1:6" s="4" customFormat="1" ht="12.75" hidden="1" x14ac:dyDescent="0.25">
      <c r="A1967" s="6" t="s">
        <v>76</v>
      </c>
      <c r="B1967" s="8" t="s">
        <v>28</v>
      </c>
      <c r="C1967" s="7" t="s">
        <v>2058</v>
      </c>
      <c r="D1967" s="12"/>
      <c r="E1967" s="15"/>
      <c r="F1967" s="14"/>
    </row>
    <row r="1968" spans="1:6" s="4" customFormat="1" ht="12.75" hidden="1" x14ac:dyDescent="0.25">
      <c r="A1968" s="6" t="s">
        <v>76</v>
      </c>
      <c r="B1968" s="8" t="s">
        <v>28</v>
      </c>
      <c r="C1968" s="7" t="s">
        <v>2059</v>
      </c>
      <c r="D1968" s="12"/>
      <c r="E1968" s="15"/>
      <c r="F1968" s="14"/>
    </row>
    <row r="1969" spans="1:6" s="4" customFormat="1" ht="12.75" hidden="1" x14ac:dyDescent="0.25">
      <c r="A1969" s="6" t="s">
        <v>76</v>
      </c>
      <c r="B1969" s="8" t="s">
        <v>28</v>
      </c>
      <c r="C1969" s="7" t="s">
        <v>2060</v>
      </c>
      <c r="D1969" s="12"/>
      <c r="E1969" s="15"/>
      <c r="F1969" s="14"/>
    </row>
    <row r="1970" spans="1:6" s="4" customFormat="1" ht="12.75" hidden="1" x14ac:dyDescent="0.25">
      <c r="A1970" s="6" t="s">
        <v>76</v>
      </c>
      <c r="B1970" s="8" t="s">
        <v>28</v>
      </c>
      <c r="C1970" s="7" t="s">
        <v>2061</v>
      </c>
      <c r="D1970" s="12"/>
      <c r="E1970" s="15"/>
      <c r="F1970" s="14"/>
    </row>
    <row r="1971" spans="1:6" s="4" customFormat="1" ht="12.75" hidden="1" x14ac:dyDescent="0.25">
      <c r="A1971" s="6" t="s">
        <v>76</v>
      </c>
      <c r="B1971" s="8" t="s">
        <v>28</v>
      </c>
      <c r="C1971" s="7" t="s">
        <v>2062</v>
      </c>
      <c r="D1971" s="12"/>
      <c r="E1971" s="15"/>
      <c r="F1971" s="14"/>
    </row>
    <row r="1972" spans="1:6" s="4" customFormat="1" ht="12.75" hidden="1" x14ac:dyDescent="0.25">
      <c r="A1972" s="6" t="s">
        <v>76</v>
      </c>
      <c r="B1972" s="8" t="s">
        <v>28</v>
      </c>
      <c r="C1972" s="7" t="s">
        <v>2063</v>
      </c>
      <c r="D1972" s="12"/>
      <c r="E1972" s="15"/>
      <c r="F1972" s="14"/>
    </row>
    <row r="1973" spans="1:6" s="4" customFormat="1" ht="12.75" hidden="1" x14ac:dyDescent="0.25">
      <c r="A1973" s="6" t="s">
        <v>76</v>
      </c>
      <c r="B1973" s="8" t="s">
        <v>28</v>
      </c>
      <c r="C1973" s="7" t="s">
        <v>2064</v>
      </c>
      <c r="D1973" s="12"/>
      <c r="E1973" s="15"/>
      <c r="F1973" s="14"/>
    </row>
    <row r="1974" spans="1:6" s="4" customFormat="1" ht="12.75" hidden="1" x14ac:dyDescent="0.25">
      <c r="A1974" s="6" t="s">
        <v>76</v>
      </c>
      <c r="B1974" s="8" t="s">
        <v>28</v>
      </c>
      <c r="C1974" s="7" t="s">
        <v>2065</v>
      </c>
      <c r="D1974" s="12"/>
      <c r="E1974" s="15"/>
      <c r="F1974" s="14"/>
    </row>
    <row r="1975" spans="1:6" s="4" customFormat="1" ht="12.75" hidden="1" x14ac:dyDescent="0.25">
      <c r="A1975" s="6" t="s">
        <v>76</v>
      </c>
      <c r="B1975" s="8" t="s">
        <v>28</v>
      </c>
      <c r="C1975" s="7" t="s">
        <v>2066</v>
      </c>
      <c r="D1975" s="12"/>
      <c r="E1975" s="15"/>
      <c r="F1975" s="14"/>
    </row>
    <row r="1976" spans="1:6" s="4" customFormat="1" ht="12.75" hidden="1" x14ac:dyDescent="0.25">
      <c r="A1976" s="6" t="s">
        <v>76</v>
      </c>
      <c r="B1976" s="8" t="s">
        <v>28</v>
      </c>
      <c r="C1976" s="7" t="s">
        <v>2067</v>
      </c>
      <c r="D1976" s="12"/>
      <c r="E1976" s="15"/>
      <c r="F1976" s="14"/>
    </row>
    <row r="1977" spans="1:6" s="4" customFormat="1" ht="12.75" hidden="1" x14ac:dyDescent="0.25">
      <c r="A1977" s="6" t="s">
        <v>76</v>
      </c>
      <c r="B1977" s="8" t="s">
        <v>28</v>
      </c>
      <c r="C1977" s="7" t="s">
        <v>2068</v>
      </c>
      <c r="D1977" s="12"/>
      <c r="E1977" s="15"/>
      <c r="F1977" s="14"/>
    </row>
    <row r="1978" spans="1:6" s="4" customFormat="1" ht="12.75" hidden="1" x14ac:dyDescent="0.25">
      <c r="A1978" s="6" t="s">
        <v>76</v>
      </c>
      <c r="B1978" s="8" t="s">
        <v>28</v>
      </c>
      <c r="C1978" s="7" t="s">
        <v>2069</v>
      </c>
      <c r="D1978" s="12"/>
      <c r="E1978" s="15"/>
      <c r="F1978" s="14"/>
    </row>
    <row r="1979" spans="1:6" s="4" customFormat="1" ht="12.75" hidden="1" x14ac:dyDescent="0.25">
      <c r="A1979" s="6" t="s">
        <v>76</v>
      </c>
      <c r="B1979" s="8" t="s">
        <v>28</v>
      </c>
      <c r="C1979" s="7" t="s">
        <v>2070</v>
      </c>
      <c r="D1979" s="12"/>
      <c r="E1979" s="15"/>
      <c r="F1979" s="14"/>
    </row>
    <row r="1980" spans="1:6" s="4" customFormat="1" ht="12.75" hidden="1" x14ac:dyDescent="0.25">
      <c r="A1980" s="6" t="s">
        <v>76</v>
      </c>
      <c r="B1980" s="8" t="s">
        <v>28</v>
      </c>
      <c r="C1980" s="7" t="s">
        <v>2071</v>
      </c>
      <c r="D1980" s="12"/>
      <c r="E1980" s="15"/>
      <c r="F1980" s="14"/>
    </row>
    <row r="1981" spans="1:6" s="4" customFormat="1" ht="12.75" hidden="1" x14ac:dyDescent="0.25">
      <c r="A1981" s="6" t="s">
        <v>76</v>
      </c>
      <c r="B1981" s="8" t="s">
        <v>28</v>
      </c>
      <c r="C1981" s="7" t="s">
        <v>2072</v>
      </c>
      <c r="D1981" s="12"/>
      <c r="E1981" s="15"/>
      <c r="F1981" s="14"/>
    </row>
    <row r="1982" spans="1:6" s="4" customFormat="1" ht="12.75" hidden="1" x14ac:dyDescent="0.25">
      <c r="A1982" s="6" t="s">
        <v>76</v>
      </c>
      <c r="B1982" s="8" t="s">
        <v>28</v>
      </c>
      <c r="C1982" s="7" t="s">
        <v>2073</v>
      </c>
      <c r="D1982" s="12"/>
      <c r="E1982" s="15"/>
      <c r="F1982" s="14"/>
    </row>
    <row r="1983" spans="1:6" s="4" customFormat="1" ht="12.75" hidden="1" x14ac:dyDescent="0.25">
      <c r="A1983" s="6" t="s">
        <v>76</v>
      </c>
      <c r="B1983" s="8" t="s">
        <v>28</v>
      </c>
      <c r="C1983" s="7" t="s">
        <v>2074</v>
      </c>
      <c r="D1983" s="12"/>
      <c r="E1983" s="15"/>
      <c r="F1983" s="14"/>
    </row>
    <row r="1984" spans="1:6" s="4" customFormat="1" ht="12.75" hidden="1" x14ac:dyDescent="0.25">
      <c r="A1984" s="6" t="s">
        <v>76</v>
      </c>
      <c r="B1984" s="8" t="s">
        <v>28</v>
      </c>
      <c r="C1984" s="7" t="s">
        <v>2075</v>
      </c>
      <c r="D1984" s="12"/>
      <c r="E1984" s="15"/>
      <c r="F1984" s="14"/>
    </row>
    <row r="1985" spans="1:6" s="4" customFormat="1" ht="12.75" hidden="1" x14ac:dyDescent="0.25">
      <c r="A1985" s="6" t="s">
        <v>76</v>
      </c>
      <c r="B1985" s="8" t="s">
        <v>28</v>
      </c>
      <c r="C1985" s="7" t="s">
        <v>2076</v>
      </c>
      <c r="D1985" s="12"/>
      <c r="E1985" s="15"/>
      <c r="F1985" s="14"/>
    </row>
    <row r="1986" spans="1:6" s="4" customFormat="1" ht="12.75" hidden="1" x14ac:dyDescent="0.25">
      <c r="A1986" s="6" t="s">
        <v>76</v>
      </c>
      <c r="B1986" s="8" t="s">
        <v>28</v>
      </c>
      <c r="C1986" s="7" t="s">
        <v>2077</v>
      </c>
      <c r="D1986" s="12"/>
      <c r="E1986" s="15"/>
      <c r="F1986" s="14"/>
    </row>
    <row r="1987" spans="1:6" s="4" customFormat="1" ht="12.75" hidden="1" x14ac:dyDescent="0.25">
      <c r="A1987" s="6" t="s">
        <v>76</v>
      </c>
      <c r="B1987" s="8" t="s">
        <v>28</v>
      </c>
      <c r="C1987" s="7" t="s">
        <v>2078</v>
      </c>
      <c r="D1987" s="12"/>
      <c r="E1987" s="15"/>
      <c r="F1987" s="14"/>
    </row>
    <row r="1988" spans="1:6" s="4" customFormat="1" ht="12.75" hidden="1" x14ac:dyDescent="0.25">
      <c r="A1988" s="6" t="s">
        <v>76</v>
      </c>
      <c r="B1988" s="8" t="s">
        <v>28</v>
      </c>
      <c r="C1988" s="7" t="s">
        <v>2079</v>
      </c>
      <c r="D1988" s="12"/>
      <c r="E1988" s="15"/>
      <c r="F1988" s="14"/>
    </row>
    <row r="1989" spans="1:6" s="4" customFormat="1" ht="12.75" hidden="1" x14ac:dyDescent="0.25">
      <c r="A1989" s="6" t="s">
        <v>76</v>
      </c>
      <c r="B1989" s="8" t="s">
        <v>28</v>
      </c>
      <c r="C1989" s="7" t="s">
        <v>2080</v>
      </c>
      <c r="D1989" s="12"/>
      <c r="E1989" s="15"/>
      <c r="F1989" s="14"/>
    </row>
    <row r="1990" spans="1:6" s="4" customFormat="1" ht="12.75" hidden="1" x14ac:dyDescent="0.25">
      <c r="A1990" s="6" t="s">
        <v>76</v>
      </c>
      <c r="B1990" s="8" t="s">
        <v>28</v>
      </c>
      <c r="C1990" s="7" t="s">
        <v>2081</v>
      </c>
      <c r="D1990" s="12"/>
      <c r="E1990" s="15"/>
      <c r="F1990" s="14"/>
    </row>
    <row r="1991" spans="1:6" s="4" customFormat="1" ht="12.75" hidden="1" x14ac:dyDescent="0.25">
      <c r="A1991" s="6" t="s">
        <v>76</v>
      </c>
      <c r="B1991" s="8" t="s">
        <v>28</v>
      </c>
      <c r="C1991" s="7" t="s">
        <v>2082</v>
      </c>
      <c r="D1991" s="12"/>
      <c r="E1991" s="15"/>
      <c r="F1991" s="14"/>
    </row>
    <row r="1992" spans="1:6" s="4" customFormat="1" ht="12.75" hidden="1" x14ac:dyDescent="0.25">
      <c r="A1992" s="6" t="s">
        <v>76</v>
      </c>
      <c r="B1992" s="8" t="s">
        <v>28</v>
      </c>
      <c r="C1992" s="7" t="s">
        <v>2083</v>
      </c>
      <c r="D1992" s="12"/>
      <c r="E1992" s="15"/>
      <c r="F1992" s="14"/>
    </row>
    <row r="1993" spans="1:6" s="4" customFormat="1" ht="12.75" hidden="1" x14ac:dyDescent="0.25">
      <c r="A1993" s="6" t="s">
        <v>76</v>
      </c>
      <c r="B1993" s="8" t="s">
        <v>28</v>
      </c>
      <c r="C1993" s="7" t="s">
        <v>2084</v>
      </c>
      <c r="D1993" s="12"/>
      <c r="E1993" s="15"/>
      <c r="F1993" s="14"/>
    </row>
    <row r="1994" spans="1:6" s="4" customFormat="1" ht="12.75" hidden="1" x14ac:dyDescent="0.25">
      <c r="A1994" s="6" t="s">
        <v>76</v>
      </c>
      <c r="B1994" s="8" t="s">
        <v>28</v>
      </c>
      <c r="C1994" s="7" t="s">
        <v>2085</v>
      </c>
      <c r="D1994" s="12"/>
      <c r="E1994" s="15"/>
      <c r="F1994" s="14"/>
    </row>
    <row r="1995" spans="1:6" s="4" customFormat="1" ht="12.75" hidden="1" x14ac:dyDescent="0.25">
      <c r="A1995" s="6" t="s">
        <v>76</v>
      </c>
      <c r="B1995" s="8" t="s">
        <v>28</v>
      </c>
      <c r="C1995" s="7" t="s">
        <v>2086</v>
      </c>
      <c r="D1995" s="12"/>
      <c r="E1995" s="15"/>
      <c r="F1995" s="14"/>
    </row>
    <row r="1996" spans="1:6" s="4" customFormat="1" ht="12.75" hidden="1" x14ac:dyDescent="0.25">
      <c r="A1996" s="6" t="s">
        <v>76</v>
      </c>
      <c r="B1996" s="8" t="s">
        <v>28</v>
      </c>
      <c r="C1996" s="7" t="s">
        <v>2087</v>
      </c>
      <c r="D1996" s="12"/>
      <c r="E1996" s="15"/>
      <c r="F1996" s="14"/>
    </row>
    <row r="1997" spans="1:6" s="4" customFormat="1" ht="12.75" hidden="1" x14ac:dyDescent="0.25">
      <c r="A1997" s="6" t="s">
        <v>76</v>
      </c>
      <c r="B1997" s="8" t="s">
        <v>28</v>
      </c>
      <c r="C1997" s="7" t="s">
        <v>2088</v>
      </c>
      <c r="D1997" s="12"/>
      <c r="E1997" s="15"/>
      <c r="F1997" s="14"/>
    </row>
    <row r="1998" spans="1:6" s="4" customFormat="1" ht="12.75" hidden="1" x14ac:dyDescent="0.25">
      <c r="A1998" s="6" t="s">
        <v>76</v>
      </c>
      <c r="B1998" s="8" t="s">
        <v>28</v>
      </c>
      <c r="C1998" s="7" t="s">
        <v>2089</v>
      </c>
      <c r="D1998" s="12"/>
      <c r="E1998" s="15"/>
      <c r="F1998" s="14"/>
    </row>
    <row r="1999" spans="1:6" s="4" customFormat="1" ht="12.75" hidden="1" x14ac:dyDescent="0.25">
      <c r="A1999" s="6" t="s">
        <v>76</v>
      </c>
      <c r="B1999" s="8" t="s">
        <v>28</v>
      </c>
      <c r="C1999" s="7" t="s">
        <v>2090</v>
      </c>
      <c r="D1999" s="12"/>
      <c r="E1999" s="15"/>
      <c r="F1999" s="14"/>
    </row>
    <row r="2000" spans="1:6" s="4" customFormat="1" ht="12.75" hidden="1" x14ac:dyDescent="0.25">
      <c r="A2000" s="6" t="s">
        <v>76</v>
      </c>
      <c r="B2000" s="8" t="s">
        <v>28</v>
      </c>
      <c r="C2000" s="7" t="s">
        <v>2091</v>
      </c>
      <c r="D2000" s="12"/>
      <c r="E2000" s="15"/>
      <c r="F2000" s="14"/>
    </row>
    <row r="2001" spans="1:6" s="4" customFormat="1" ht="12.75" hidden="1" x14ac:dyDescent="0.25">
      <c r="A2001" s="6" t="s">
        <v>76</v>
      </c>
      <c r="B2001" s="8" t="s">
        <v>28</v>
      </c>
      <c r="C2001" s="7" t="s">
        <v>2092</v>
      </c>
      <c r="D2001" s="12"/>
      <c r="E2001" s="15"/>
      <c r="F2001" s="14"/>
    </row>
    <row r="2002" spans="1:6" s="4" customFormat="1" ht="12.75" hidden="1" x14ac:dyDescent="0.25">
      <c r="A2002" s="6" t="s">
        <v>76</v>
      </c>
      <c r="B2002" s="8" t="s">
        <v>28</v>
      </c>
      <c r="C2002" s="7" t="s">
        <v>2093</v>
      </c>
      <c r="D2002" s="12"/>
      <c r="E2002" s="15"/>
      <c r="F2002" s="14"/>
    </row>
    <row r="2003" spans="1:6" s="4" customFormat="1" ht="12.75" hidden="1" x14ac:dyDescent="0.25">
      <c r="A2003" s="6" t="s">
        <v>76</v>
      </c>
      <c r="B2003" s="8" t="s">
        <v>28</v>
      </c>
      <c r="C2003" s="7" t="s">
        <v>2094</v>
      </c>
      <c r="D2003" s="12"/>
      <c r="E2003" s="15"/>
      <c r="F2003" s="14"/>
    </row>
    <row r="2004" spans="1:6" s="4" customFormat="1" ht="12.75" hidden="1" x14ac:dyDescent="0.25">
      <c r="A2004" s="6" t="s">
        <v>76</v>
      </c>
      <c r="B2004" s="8" t="s">
        <v>28</v>
      </c>
      <c r="C2004" s="7" t="s">
        <v>2095</v>
      </c>
      <c r="D2004" s="12"/>
      <c r="E2004" s="15"/>
      <c r="F2004" s="14"/>
    </row>
    <row r="2005" spans="1:6" s="4" customFormat="1" ht="12.75" hidden="1" x14ac:dyDescent="0.25">
      <c r="A2005" s="6" t="s">
        <v>76</v>
      </c>
      <c r="B2005" s="8" t="s">
        <v>28</v>
      </c>
      <c r="C2005" s="7" t="s">
        <v>2096</v>
      </c>
      <c r="D2005" s="12"/>
      <c r="E2005" s="15"/>
      <c r="F2005" s="14"/>
    </row>
    <row r="2006" spans="1:6" s="4" customFormat="1" ht="12.75" hidden="1" x14ac:dyDescent="0.25">
      <c r="A2006" s="6" t="s">
        <v>76</v>
      </c>
      <c r="B2006" s="8" t="s">
        <v>28</v>
      </c>
      <c r="C2006" s="7" t="s">
        <v>2097</v>
      </c>
      <c r="D2006" s="12"/>
      <c r="E2006" s="15"/>
      <c r="F2006" s="14"/>
    </row>
    <row r="2007" spans="1:6" s="4" customFormat="1" ht="12.75" hidden="1" x14ac:dyDescent="0.25">
      <c r="A2007" s="6" t="s">
        <v>76</v>
      </c>
      <c r="B2007" s="8" t="s">
        <v>28</v>
      </c>
      <c r="C2007" s="7" t="s">
        <v>2098</v>
      </c>
      <c r="D2007" s="12"/>
      <c r="E2007" s="15"/>
      <c r="F2007" s="14"/>
    </row>
    <row r="2008" spans="1:6" s="4" customFormat="1" ht="12.75" hidden="1" x14ac:dyDescent="0.25">
      <c r="A2008" s="6" t="s">
        <v>76</v>
      </c>
      <c r="B2008" s="8" t="s">
        <v>29</v>
      </c>
      <c r="C2008" s="7" t="s">
        <v>2099</v>
      </c>
      <c r="D2008" s="12"/>
      <c r="E2008" s="15"/>
      <c r="F2008" s="14"/>
    </row>
    <row r="2009" spans="1:6" s="4" customFormat="1" ht="12.75" hidden="1" x14ac:dyDescent="0.25">
      <c r="A2009" s="6" t="s">
        <v>76</v>
      </c>
      <c r="B2009" s="8" t="s">
        <v>29</v>
      </c>
      <c r="C2009" s="7" t="s">
        <v>2100</v>
      </c>
      <c r="D2009" s="12"/>
      <c r="E2009" s="15"/>
      <c r="F2009" s="14"/>
    </row>
    <row r="2010" spans="1:6" s="4" customFormat="1" ht="12.75" hidden="1" x14ac:dyDescent="0.25">
      <c r="A2010" s="6" t="s">
        <v>76</v>
      </c>
      <c r="B2010" s="8" t="s">
        <v>29</v>
      </c>
      <c r="C2010" s="7" t="s">
        <v>2101</v>
      </c>
      <c r="D2010" s="12"/>
      <c r="E2010" s="15"/>
      <c r="F2010" s="14"/>
    </row>
    <row r="2011" spans="1:6" s="4" customFormat="1" ht="12.75" hidden="1" x14ac:dyDescent="0.25">
      <c r="A2011" s="6" t="s">
        <v>76</v>
      </c>
      <c r="B2011" s="8" t="s">
        <v>29</v>
      </c>
      <c r="C2011" s="7" t="s">
        <v>2102</v>
      </c>
      <c r="D2011" s="12"/>
      <c r="E2011" s="15"/>
      <c r="F2011" s="14"/>
    </row>
    <row r="2012" spans="1:6" s="4" customFormat="1" ht="12.75" hidden="1" x14ac:dyDescent="0.25">
      <c r="A2012" s="6" t="s">
        <v>76</v>
      </c>
      <c r="B2012" s="8" t="s">
        <v>29</v>
      </c>
      <c r="C2012" s="7" t="s">
        <v>2103</v>
      </c>
      <c r="D2012" s="12"/>
      <c r="E2012" s="15"/>
      <c r="F2012" s="14"/>
    </row>
    <row r="2013" spans="1:6" s="4" customFormat="1" ht="12.75" hidden="1" x14ac:dyDescent="0.25">
      <c r="A2013" s="6" t="s">
        <v>76</v>
      </c>
      <c r="B2013" s="8" t="s">
        <v>29</v>
      </c>
      <c r="C2013" s="7" t="s">
        <v>2104</v>
      </c>
      <c r="D2013" s="12"/>
      <c r="E2013" s="15"/>
      <c r="F2013" s="14"/>
    </row>
    <row r="2014" spans="1:6" s="4" customFormat="1" ht="12.75" hidden="1" x14ac:dyDescent="0.25">
      <c r="A2014" s="6" t="s">
        <v>76</v>
      </c>
      <c r="B2014" s="8" t="s">
        <v>66</v>
      </c>
      <c r="C2014" s="7" t="s">
        <v>2105</v>
      </c>
      <c r="D2014" s="12"/>
      <c r="E2014" s="15"/>
      <c r="F2014" s="14"/>
    </row>
    <row r="2015" spans="1:6" s="4" customFormat="1" ht="12.75" hidden="1" x14ac:dyDescent="0.25">
      <c r="A2015" s="6" t="s">
        <v>76</v>
      </c>
      <c r="B2015" s="8" t="s">
        <v>31</v>
      </c>
      <c r="C2015" s="7" t="s">
        <v>2106</v>
      </c>
      <c r="D2015" s="12"/>
      <c r="E2015" s="15"/>
      <c r="F2015" s="14"/>
    </row>
    <row r="2016" spans="1:6" s="4" customFormat="1" ht="12.75" hidden="1" x14ac:dyDescent="0.25">
      <c r="A2016" s="6" t="s">
        <v>76</v>
      </c>
      <c r="B2016" s="8" t="s">
        <v>31</v>
      </c>
      <c r="C2016" s="7" t="s">
        <v>2107</v>
      </c>
      <c r="D2016" s="12"/>
      <c r="E2016" s="15"/>
      <c r="F2016" s="14"/>
    </row>
    <row r="2017" spans="1:6" s="4" customFormat="1" ht="12.75" hidden="1" x14ac:dyDescent="0.25">
      <c r="A2017" s="6" t="s">
        <v>76</v>
      </c>
      <c r="B2017" s="8" t="s">
        <v>31</v>
      </c>
      <c r="C2017" s="7" t="s">
        <v>2108</v>
      </c>
      <c r="D2017" s="12"/>
      <c r="E2017" s="15"/>
      <c r="F2017" s="14"/>
    </row>
    <row r="2018" spans="1:6" s="4" customFormat="1" ht="12.75" hidden="1" x14ac:dyDescent="0.25">
      <c r="A2018" s="6" t="s">
        <v>76</v>
      </c>
      <c r="B2018" s="8" t="s">
        <v>34</v>
      </c>
      <c r="C2018" s="7" t="s">
        <v>2109</v>
      </c>
      <c r="D2018" s="12"/>
      <c r="E2018" s="15"/>
      <c r="F2018" s="14"/>
    </row>
    <row r="2019" spans="1:6" s="4" customFormat="1" ht="12.75" hidden="1" x14ac:dyDescent="0.25">
      <c r="A2019" s="6" t="s">
        <v>76</v>
      </c>
      <c r="B2019" s="8" t="s">
        <v>35</v>
      </c>
      <c r="C2019" s="7" t="s">
        <v>2110</v>
      </c>
      <c r="D2019" s="12"/>
      <c r="E2019" s="15"/>
      <c r="F2019" s="14"/>
    </row>
    <row r="2020" spans="1:6" s="4" customFormat="1" ht="12.75" hidden="1" x14ac:dyDescent="0.25">
      <c r="A2020" s="6" t="s">
        <v>76</v>
      </c>
      <c r="B2020" s="8" t="s">
        <v>35</v>
      </c>
      <c r="C2020" s="7" t="s">
        <v>2111</v>
      </c>
      <c r="D2020" s="12"/>
      <c r="E2020" s="15"/>
      <c r="F2020" s="14"/>
    </row>
    <row r="2021" spans="1:6" s="4" customFormat="1" ht="12.75" hidden="1" x14ac:dyDescent="0.25">
      <c r="A2021" s="6" t="s">
        <v>76</v>
      </c>
      <c r="B2021" s="8" t="s">
        <v>35</v>
      </c>
      <c r="C2021" s="7" t="s">
        <v>2112</v>
      </c>
      <c r="D2021" s="12"/>
      <c r="E2021" s="15"/>
      <c r="F2021" s="14"/>
    </row>
    <row r="2022" spans="1:6" s="4" customFormat="1" ht="12.75" hidden="1" x14ac:dyDescent="0.25">
      <c r="A2022" s="6" t="s">
        <v>76</v>
      </c>
      <c r="B2022" s="8" t="s">
        <v>35</v>
      </c>
      <c r="C2022" s="7" t="s">
        <v>2113</v>
      </c>
      <c r="D2022" s="12"/>
      <c r="E2022" s="15"/>
      <c r="F2022" s="14"/>
    </row>
    <row r="2023" spans="1:6" s="4" customFormat="1" ht="12.75" hidden="1" x14ac:dyDescent="0.25">
      <c r="A2023" s="6" t="s">
        <v>76</v>
      </c>
      <c r="B2023" s="8" t="s">
        <v>35</v>
      </c>
      <c r="C2023" s="7" t="s">
        <v>2114</v>
      </c>
      <c r="D2023" s="12"/>
      <c r="E2023" s="15"/>
      <c r="F2023" s="14"/>
    </row>
    <row r="2024" spans="1:6" s="4" customFormat="1" ht="12.75" hidden="1" x14ac:dyDescent="0.25">
      <c r="A2024" s="6" t="s">
        <v>76</v>
      </c>
      <c r="B2024" s="8" t="s">
        <v>35</v>
      </c>
      <c r="C2024" s="7" t="s">
        <v>2115</v>
      </c>
      <c r="D2024" s="12"/>
      <c r="E2024" s="15"/>
      <c r="F2024" s="14"/>
    </row>
    <row r="2025" spans="1:6" s="4" customFormat="1" ht="12.75" hidden="1" x14ac:dyDescent="0.25">
      <c r="A2025" s="6" t="s">
        <v>76</v>
      </c>
      <c r="B2025" s="8" t="s">
        <v>36</v>
      </c>
      <c r="C2025" s="7" t="s">
        <v>2116</v>
      </c>
      <c r="D2025" s="12"/>
      <c r="E2025" s="15"/>
      <c r="F2025" s="14"/>
    </row>
    <row r="2026" spans="1:6" s="4" customFormat="1" ht="12.75" hidden="1" x14ac:dyDescent="0.25">
      <c r="A2026" s="6" t="s">
        <v>76</v>
      </c>
      <c r="B2026" s="8" t="s">
        <v>36</v>
      </c>
      <c r="C2026" s="7" t="s">
        <v>2117</v>
      </c>
      <c r="D2026" s="12"/>
      <c r="E2026" s="15"/>
      <c r="F2026" s="14"/>
    </row>
    <row r="2027" spans="1:6" s="4" customFormat="1" ht="12.75" hidden="1" x14ac:dyDescent="0.25">
      <c r="A2027" s="6" t="s">
        <v>76</v>
      </c>
      <c r="B2027" s="8" t="s">
        <v>37</v>
      </c>
      <c r="C2027" s="7" t="s">
        <v>2118</v>
      </c>
      <c r="D2027" s="12"/>
      <c r="E2027" s="15"/>
      <c r="F2027" s="14"/>
    </row>
    <row r="2028" spans="1:6" s="4" customFormat="1" ht="12.75" hidden="1" x14ac:dyDescent="0.25">
      <c r="A2028" s="6" t="s">
        <v>76</v>
      </c>
      <c r="B2028" s="8" t="s">
        <v>37</v>
      </c>
      <c r="C2028" s="7" t="s">
        <v>2119</v>
      </c>
      <c r="D2028" s="12"/>
      <c r="E2028" s="15"/>
      <c r="F2028" s="14"/>
    </row>
    <row r="2029" spans="1:6" s="4" customFormat="1" ht="12.75" hidden="1" x14ac:dyDescent="0.25">
      <c r="A2029" s="6" t="s">
        <v>76</v>
      </c>
      <c r="B2029" s="8" t="s">
        <v>37</v>
      </c>
      <c r="C2029" s="7" t="s">
        <v>2120</v>
      </c>
      <c r="D2029" s="12"/>
      <c r="E2029" s="15"/>
      <c r="F2029" s="14"/>
    </row>
    <row r="2030" spans="1:6" s="4" customFormat="1" ht="12.75" hidden="1" x14ac:dyDescent="0.25">
      <c r="A2030" s="6" t="s">
        <v>76</v>
      </c>
      <c r="B2030" s="8" t="s">
        <v>37</v>
      </c>
      <c r="C2030" s="7" t="s">
        <v>2121</v>
      </c>
      <c r="D2030" s="12"/>
      <c r="E2030" s="15"/>
      <c r="F2030" s="14"/>
    </row>
    <row r="2031" spans="1:6" s="4" customFormat="1" ht="12.75" hidden="1" x14ac:dyDescent="0.25">
      <c r="A2031" s="6" t="s">
        <v>76</v>
      </c>
      <c r="B2031" s="8" t="s">
        <v>37</v>
      </c>
      <c r="C2031" s="7" t="s">
        <v>2122</v>
      </c>
      <c r="D2031" s="12"/>
      <c r="E2031" s="15"/>
      <c r="F2031" s="14"/>
    </row>
    <row r="2032" spans="1:6" s="4" customFormat="1" ht="12.75" hidden="1" x14ac:dyDescent="0.25">
      <c r="A2032" s="6" t="s">
        <v>76</v>
      </c>
      <c r="B2032" s="8" t="s">
        <v>37</v>
      </c>
      <c r="C2032" s="7" t="s">
        <v>2123</v>
      </c>
      <c r="D2032" s="12"/>
      <c r="E2032" s="15"/>
      <c r="F2032" s="14"/>
    </row>
    <row r="2033" spans="1:6" s="4" customFormat="1" ht="12.75" hidden="1" x14ac:dyDescent="0.25">
      <c r="A2033" s="6" t="s">
        <v>76</v>
      </c>
      <c r="B2033" s="8" t="s">
        <v>37</v>
      </c>
      <c r="C2033" s="7" t="s">
        <v>2124</v>
      </c>
      <c r="D2033" s="12"/>
      <c r="E2033" s="15"/>
      <c r="F2033" s="14"/>
    </row>
    <row r="2034" spans="1:6" s="4" customFormat="1" ht="12.75" hidden="1" x14ac:dyDescent="0.25">
      <c r="A2034" s="6" t="s">
        <v>76</v>
      </c>
      <c r="B2034" s="8" t="s">
        <v>37</v>
      </c>
      <c r="C2034" s="7" t="s">
        <v>2125</v>
      </c>
      <c r="D2034" s="12"/>
      <c r="E2034" s="15"/>
      <c r="F2034" s="14"/>
    </row>
    <row r="2035" spans="1:6" s="4" customFormat="1" ht="12.75" hidden="1" x14ac:dyDescent="0.25">
      <c r="A2035" s="6" t="s">
        <v>76</v>
      </c>
      <c r="B2035" s="8" t="s">
        <v>37</v>
      </c>
      <c r="C2035" s="7" t="s">
        <v>2126</v>
      </c>
      <c r="D2035" s="12"/>
      <c r="E2035" s="15"/>
      <c r="F2035" s="14"/>
    </row>
    <row r="2036" spans="1:6" s="4" customFormat="1" ht="12.75" hidden="1" x14ac:dyDescent="0.25">
      <c r="A2036" s="6" t="s">
        <v>76</v>
      </c>
      <c r="B2036" s="8" t="s">
        <v>37</v>
      </c>
      <c r="C2036" s="7" t="s">
        <v>2127</v>
      </c>
      <c r="D2036" s="12"/>
      <c r="E2036" s="15"/>
      <c r="F2036" s="14"/>
    </row>
    <row r="2037" spans="1:6" s="4" customFormat="1" ht="12.75" hidden="1" x14ac:dyDescent="0.25">
      <c r="A2037" s="6" t="s">
        <v>76</v>
      </c>
      <c r="B2037" s="8" t="s">
        <v>37</v>
      </c>
      <c r="C2037" s="7" t="s">
        <v>2128</v>
      </c>
      <c r="D2037" s="12"/>
      <c r="E2037" s="15"/>
      <c r="F2037" s="14"/>
    </row>
    <row r="2038" spans="1:6" s="4" customFormat="1" ht="12.75" hidden="1" x14ac:dyDescent="0.25">
      <c r="A2038" s="6" t="s">
        <v>76</v>
      </c>
      <c r="B2038" s="8" t="s">
        <v>37</v>
      </c>
      <c r="C2038" s="7" t="s">
        <v>2129</v>
      </c>
      <c r="D2038" s="12"/>
      <c r="E2038" s="15"/>
      <c r="F2038" s="14"/>
    </row>
    <row r="2039" spans="1:6" s="4" customFormat="1" ht="12.75" hidden="1" x14ac:dyDescent="0.25">
      <c r="A2039" s="6" t="s">
        <v>76</v>
      </c>
      <c r="B2039" s="8" t="s">
        <v>37</v>
      </c>
      <c r="C2039" s="7" t="s">
        <v>2130</v>
      </c>
      <c r="D2039" s="12"/>
      <c r="E2039" s="15"/>
      <c r="F2039" s="14"/>
    </row>
    <row r="2040" spans="1:6" s="4" customFormat="1" ht="12.75" hidden="1" x14ac:dyDescent="0.25">
      <c r="A2040" s="6" t="s">
        <v>76</v>
      </c>
      <c r="B2040" s="8" t="s">
        <v>37</v>
      </c>
      <c r="C2040" s="7" t="s">
        <v>2131</v>
      </c>
      <c r="D2040" s="12"/>
      <c r="E2040" s="15"/>
      <c r="F2040" s="14"/>
    </row>
    <row r="2041" spans="1:6" s="4" customFormat="1" ht="12.75" hidden="1" x14ac:dyDescent="0.25">
      <c r="A2041" s="6" t="s">
        <v>76</v>
      </c>
      <c r="B2041" s="8" t="s">
        <v>37</v>
      </c>
      <c r="C2041" s="7" t="s">
        <v>2132</v>
      </c>
      <c r="D2041" s="12"/>
      <c r="E2041" s="15"/>
      <c r="F2041" s="14"/>
    </row>
    <row r="2042" spans="1:6" s="4" customFormat="1" ht="12.75" hidden="1" x14ac:dyDescent="0.25">
      <c r="A2042" s="6" t="s">
        <v>76</v>
      </c>
      <c r="B2042" s="8" t="s">
        <v>37</v>
      </c>
      <c r="C2042" s="7" t="s">
        <v>2133</v>
      </c>
      <c r="D2042" s="12"/>
      <c r="E2042" s="15"/>
      <c r="F2042" s="14"/>
    </row>
    <row r="2043" spans="1:6" s="4" customFormat="1" ht="12.75" hidden="1" x14ac:dyDescent="0.25">
      <c r="A2043" s="6" t="s">
        <v>76</v>
      </c>
      <c r="B2043" s="8" t="s">
        <v>37</v>
      </c>
      <c r="C2043" s="7" t="s">
        <v>2134</v>
      </c>
      <c r="D2043" s="12"/>
      <c r="E2043" s="15"/>
      <c r="F2043" s="14"/>
    </row>
    <row r="2044" spans="1:6" s="4" customFormat="1" ht="12.75" hidden="1" x14ac:dyDescent="0.25">
      <c r="A2044" s="6" t="s">
        <v>76</v>
      </c>
      <c r="B2044" s="8" t="s">
        <v>37</v>
      </c>
      <c r="C2044" s="7" t="s">
        <v>2135</v>
      </c>
      <c r="D2044" s="12"/>
      <c r="E2044" s="15"/>
      <c r="F2044" s="14"/>
    </row>
    <row r="2045" spans="1:6" s="4" customFormat="1" ht="12.75" hidden="1" x14ac:dyDescent="0.25">
      <c r="A2045" s="6" t="s">
        <v>76</v>
      </c>
      <c r="B2045" s="8" t="s">
        <v>37</v>
      </c>
      <c r="C2045" s="7" t="s">
        <v>2136</v>
      </c>
      <c r="D2045" s="12"/>
      <c r="E2045" s="15"/>
      <c r="F2045" s="14"/>
    </row>
    <row r="2046" spans="1:6" s="4" customFormat="1" ht="12.75" hidden="1" x14ac:dyDescent="0.25">
      <c r="A2046" s="6" t="s">
        <v>76</v>
      </c>
      <c r="B2046" s="8" t="s">
        <v>37</v>
      </c>
      <c r="C2046" s="7" t="s">
        <v>2137</v>
      </c>
      <c r="D2046" s="12"/>
      <c r="E2046" s="15"/>
      <c r="F2046" s="14"/>
    </row>
    <row r="2047" spans="1:6" s="4" customFormat="1" ht="12.75" hidden="1" x14ac:dyDescent="0.25">
      <c r="A2047" s="6" t="s">
        <v>76</v>
      </c>
      <c r="B2047" s="8" t="s">
        <v>37</v>
      </c>
      <c r="C2047" s="7" t="s">
        <v>2138</v>
      </c>
      <c r="D2047" s="12"/>
      <c r="E2047" s="15"/>
      <c r="F2047" s="14"/>
    </row>
    <row r="2048" spans="1:6" s="4" customFormat="1" ht="12.75" hidden="1" x14ac:dyDescent="0.25">
      <c r="A2048" s="6" t="s">
        <v>76</v>
      </c>
      <c r="B2048" s="8" t="s">
        <v>37</v>
      </c>
      <c r="C2048" s="7" t="s">
        <v>2139</v>
      </c>
      <c r="D2048" s="12"/>
      <c r="E2048" s="15"/>
      <c r="F2048" s="14"/>
    </row>
    <row r="2049" spans="1:6" s="4" customFormat="1" ht="12.75" hidden="1" x14ac:dyDescent="0.25">
      <c r="A2049" s="6" t="s">
        <v>76</v>
      </c>
      <c r="B2049" s="8" t="s">
        <v>37</v>
      </c>
      <c r="C2049" s="7" t="s">
        <v>2140</v>
      </c>
      <c r="D2049" s="12"/>
      <c r="E2049" s="15"/>
      <c r="F2049" s="14"/>
    </row>
    <row r="2050" spans="1:6" s="4" customFormat="1" ht="12.75" hidden="1" x14ac:dyDescent="0.25">
      <c r="A2050" s="6" t="s">
        <v>76</v>
      </c>
      <c r="B2050" s="8" t="s">
        <v>37</v>
      </c>
      <c r="C2050" s="7" t="s">
        <v>2141</v>
      </c>
      <c r="D2050" s="12"/>
      <c r="E2050" s="15"/>
      <c r="F2050" s="14"/>
    </row>
    <row r="2051" spans="1:6" s="4" customFormat="1" ht="12.75" hidden="1" x14ac:dyDescent="0.25">
      <c r="A2051" s="6" t="s">
        <v>76</v>
      </c>
      <c r="B2051" s="8" t="s">
        <v>37</v>
      </c>
      <c r="C2051" s="7" t="s">
        <v>2142</v>
      </c>
      <c r="D2051" s="12"/>
      <c r="E2051" s="15"/>
      <c r="F2051" s="14"/>
    </row>
    <row r="2052" spans="1:6" s="4" customFormat="1" ht="12.75" hidden="1" x14ac:dyDescent="0.25">
      <c r="A2052" s="6" t="s">
        <v>76</v>
      </c>
      <c r="B2052" s="8" t="s">
        <v>37</v>
      </c>
      <c r="C2052" s="7" t="s">
        <v>2143</v>
      </c>
      <c r="D2052" s="12"/>
      <c r="E2052" s="15"/>
      <c r="F2052" s="14"/>
    </row>
    <row r="2053" spans="1:6" s="4" customFormat="1" ht="12.75" hidden="1" x14ac:dyDescent="0.25">
      <c r="A2053" s="6" t="s">
        <v>76</v>
      </c>
      <c r="B2053" s="8" t="s">
        <v>37</v>
      </c>
      <c r="C2053" s="7" t="s">
        <v>2144</v>
      </c>
      <c r="D2053" s="12"/>
      <c r="E2053" s="15"/>
      <c r="F2053" s="14"/>
    </row>
    <row r="2054" spans="1:6" s="4" customFormat="1" ht="12.75" hidden="1" x14ac:dyDescent="0.25">
      <c r="A2054" s="6" t="s">
        <v>76</v>
      </c>
      <c r="B2054" s="8" t="s">
        <v>37</v>
      </c>
      <c r="C2054" s="7" t="s">
        <v>2145</v>
      </c>
      <c r="D2054" s="12"/>
      <c r="E2054" s="15"/>
      <c r="F2054" s="14"/>
    </row>
    <row r="2055" spans="1:6" s="4" customFormat="1" ht="12.75" hidden="1" x14ac:dyDescent="0.25">
      <c r="A2055" s="6" t="s">
        <v>76</v>
      </c>
      <c r="B2055" s="8" t="s">
        <v>37</v>
      </c>
      <c r="C2055" s="7" t="s">
        <v>2146</v>
      </c>
      <c r="D2055" s="12"/>
      <c r="E2055" s="15"/>
      <c r="F2055" s="14"/>
    </row>
    <row r="2056" spans="1:6" s="4" customFormat="1" ht="12.75" hidden="1" x14ac:dyDescent="0.25">
      <c r="A2056" s="6" t="s">
        <v>76</v>
      </c>
      <c r="B2056" s="8" t="s">
        <v>37</v>
      </c>
      <c r="C2056" s="7" t="s">
        <v>2147</v>
      </c>
      <c r="D2056" s="12"/>
      <c r="E2056" s="15"/>
      <c r="F2056" s="14"/>
    </row>
    <row r="2057" spans="1:6" s="4" customFormat="1" ht="12.75" hidden="1" x14ac:dyDescent="0.25">
      <c r="A2057" s="6" t="s">
        <v>76</v>
      </c>
      <c r="B2057" s="8" t="s">
        <v>37</v>
      </c>
      <c r="C2057" s="7" t="s">
        <v>2148</v>
      </c>
      <c r="D2057" s="12"/>
      <c r="E2057" s="15"/>
      <c r="F2057" s="14"/>
    </row>
    <row r="2058" spans="1:6" s="4" customFormat="1" ht="12.75" hidden="1" x14ac:dyDescent="0.25">
      <c r="A2058" s="6" t="s">
        <v>76</v>
      </c>
      <c r="B2058" s="8" t="s">
        <v>37</v>
      </c>
      <c r="C2058" s="7" t="s">
        <v>2149</v>
      </c>
      <c r="D2058" s="12"/>
      <c r="E2058" s="15"/>
      <c r="F2058" s="14"/>
    </row>
    <row r="2059" spans="1:6" s="4" customFormat="1" ht="12.75" hidden="1" x14ac:dyDescent="0.25">
      <c r="A2059" s="6" t="s">
        <v>76</v>
      </c>
      <c r="B2059" s="8" t="s">
        <v>37</v>
      </c>
      <c r="C2059" s="7" t="s">
        <v>2150</v>
      </c>
      <c r="D2059" s="12"/>
      <c r="E2059" s="15"/>
      <c r="F2059" s="14"/>
    </row>
    <row r="2060" spans="1:6" s="4" customFormat="1" ht="12.75" hidden="1" x14ac:dyDescent="0.25">
      <c r="A2060" s="6" t="s">
        <v>76</v>
      </c>
      <c r="B2060" s="8" t="s">
        <v>37</v>
      </c>
      <c r="C2060" s="7" t="s">
        <v>2151</v>
      </c>
      <c r="D2060" s="12"/>
      <c r="E2060" s="15"/>
      <c r="F2060" s="14"/>
    </row>
    <row r="2061" spans="1:6" s="4" customFormat="1" ht="12.75" hidden="1" x14ac:dyDescent="0.25">
      <c r="A2061" s="6" t="s">
        <v>76</v>
      </c>
      <c r="B2061" s="8" t="s">
        <v>37</v>
      </c>
      <c r="C2061" s="7" t="s">
        <v>2152</v>
      </c>
      <c r="D2061" s="12"/>
      <c r="E2061" s="15"/>
      <c r="F2061" s="14"/>
    </row>
    <row r="2062" spans="1:6" s="4" customFormat="1" ht="12.75" hidden="1" x14ac:dyDescent="0.25">
      <c r="A2062" s="6" t="s">
        <v>76</v>
      </c>
      <c r="B2062" s="8" t="s">
        <v>37</v>
      </c>
      <c r="C2062" s="7" t="s">
        <v>2153</v>
      </c>
      <c r="D2062" s="12"/>
      <c r="E2062" s="15"/>
      <c r="F2062" s="14"/>
    </row>
    <row r="2063" spans="1:6" s="4" customFormat="1" ht="12.75" hidden="1" x14ac:dyDescent="0.25">
      <c r="A2063" s="6" t="s">
        <v>76</v>
      </c>
      <c r="B2063" s="8" t="s">
        <v>37</v>
      </c>
      <c r="C2063" s="7" t="s">
        <v>2154</v>
      </c>
      <c r="D2063" s="12"/>
      <c r="E2063" s="15"/>
      <c r="F2063" s="14"/>
    </row>
    <row r="2064" spans="1:6" s="4" customFormat="1" ht="12.75" hidden="1" x14ac:dyDescent="0.25">
      <c r="A2064" s="6" t="s">
        <v>76</v>
      </c>
      <c r="B2064" s="8" t="s">
        <v>37</v>
      </c>
      <c r="C2064" s="7" t="s">
        <v>2155</v>
      </c>
      <c r="D2064" s="12"/>
      <c r="E2064" s="15"/>
      <c r="F2064" s="14"/>
    </row>
    <row r="2065" spans="1:6" s="4" customFormat="1" ht="12.75" hidden="1" x14ac:dyDescent="0.25">
      <c r="A2065" s="6" t="s">
        <v>76</v>
      </c>
      <c r="B2065" s="8" t="s">
        <v>37</v>
      </c>
      <c r="C2065" s="7" t="s">
        <v>2156</v>
      </c>
      <c r="D2065" s="12"/>
      <c r="E2065" s="15"/>
      <c r="F2065" s="14"/>
    </row>
    <row r="2066" spans="1:6" s="4" customFormat="1" ht="12.75" hidden="1" x14ac:dyDescent="0.25">
      <c r="A2066" s="6" t="s">
        <v>76</v>
      </c>
      <c r="B2066" s="8" t="s">
        <v>37</v>
      </c>
      <c r="C2066" s="7" t="s">
        <v>2157</v>
      </c>
      <c r="D2066" s="12"/>
      <c r="E2066" s="15"/>
      <c r="F2066" s="14"/>
    </row>
    <row r="2067" spans="1:6" s="4" customFormat="1" ht="12.75" hidden="1" x14ac:dyDescent="0.25">
      <c r="A2067" s="6" t="s">
        <v>76</v>
      </c>
      <c r="B2067" s="8" t="s">
        <v>37</v>
      </c>
      <c r="C2067" s="7" t="s">
        <v>2158</v>
      </c>
      <c r="D2067" s="12"/>
      <c r="E2067" s="15"/>
      <c r="F2067" s="14"/>
    </row>
    <row r="2068" spans="1:6" s="4" customFormat="1" ht="12.75" hidden="1" x14ac:dyDescent="0.25">
      <c r="A2068" s="6" t="s">
        <v>76</v>
      </c>
      <c r="B2068" s="8" t="s">
        <v>37</v>
      </c>
      <c r="C2068" s="7" t="s">
        <v>2159</v>
      </c>
      <c r="D2068" s="12"/>
      <c r="E2068" s="15"/>
      <c r="F2068" s="14"/>
    </row>
    <row r="2069" spans="1:6" s="4" customFormat="1" ht="12.75" hidden="1" x14ac:dyDescent="0.25">
      <c r="A2069" s="6" t="s">
        <v>76</v>
      </c>
      <c r="B2069" s="8" t="s">
        <v>37</v>
      </c>
      <c r="C2069" s="7" t="s">
        <v>2160</v>
      </c>
      <c r="D2069" s="12"/>
      <c r="E2069" s="15"/>
      <c r="F2069" s="14"/>
    </row>
    <row r="2070" spans="1:6" s="4" customFormat="1" ht="12.75" hidden="1" x14ac:dyDescent="0.25">
      <c r="A2070" s="6" t="s">
        <v>76</v>
      </c>
      <c r="B2070" s="8" t="s">
        <v>37</v>
      </c>
      <c r="C2070" s="7" t="s">
        <v>2161</v>
      </c>
      <c r="D2070" s="12"/>
      <c r="E2070" s="15"/>
      <c r="F2070" s="14"/>
    </row>
    <row r="2071" spans="1:6" s="4" customFormat="1" ht="12.75" hidden="1" x14ac:dyDescent="0.25">
      <c r="A2071" s="6" t="s">
        <v>76</v>
      </c>
      <c r="B2071" s="8" t="s">
        <v>37</v>
      </c>
      <c r="C2071" s="7" t="s">
        <v>2162</v>
      </c>
      <c r="D2071" s="12"/>
      <c r="E2071" s="15"/>
      <c r="F2071" s="14"/>
    </row>
    <row r="2072" spans="1:6" s="4" customFormat="1" ht="12.75" hidden="1" x14ac:dyDescent="0.25">
      <c r="A2072" s="6" t="s">
        <v>76</v>
      </c>
      <c r="B2072" s="8" t="s">
        <v>37</v>
      </c>
      <c r="C2072" s="7" t="s">
        <v>2163</v>
      </c>
      <c r="D2072" s="12"/>
      <c r="E2072" s="15"/>
      <c r="F2072" s="14"/>
    </row>
    <row r="2073" spans="1:6" s="4" customFormat="1" ht="12.75" hidden="1" x14ac:dyDescent="0.25">
      <c r="A2073" s="6" t="s">
        <v>76</v>
      </c>
      <c r="B2073" s="8" t="s">
        <v>37</v>
      </c>
      <c r="C2073" s="7" t="s">
        <v>2164</v>
      </c>
      <c r="D2073" s="12"/>
      <c r="E2073" s="15"/>
      <c r="F2073" s="14"/>
    </row>
    <row r="2074" spans="1:6" s="4" customFormat="1" ht="12.75" hidden="1" x14ac:dyDescent="0.25">
      <c r="A2074" s="6" t="s">
        <v>76</v>
      </c>
      <c r="B2074" s="8" t="s">
        <v>37</v>
      </c>
      <c r="C2074" s="7" t="s">
        <v>2165</v>
      </c>
      <c r="D2074" s="12"/>
      <c r="E2074" s="15"/>
      <c r="F2074" s="14"/>
    </row>
    <row r="2075" spans="1:6" s="4" customFormat="1" ht="12.75" hidden="1" x14ac:dyDescent="0.25">
      <c r="A2075" s="6" t="s">
        <v>76</v>
      </c>
      <c r="B2075" s="8" t="s">
        <v>37</v>
      </c>
      <c r="C2075" s="7" t="s">
        <v>2166</v>
      </c>
      <c r="D2075" s="12"/>
      <c r="E2075" s="15"/>
      <c r="F2075" s="14"/>
    </row>
    <row r="2076" spans="1:6" s="4" customFormat="1" ht="12.75" hidden="1" x14ac:dyDescent="0.25">
      <c r="A2076" s="6" t="s">
        <v>76</v>
      </c>
      <c r="B2076" s="8" t="s">
        <v>37</v>
      </c>
      <c r="C2076" s="7" t="s">
        <v>2167</v>
      </c>
      <c r="D2076" s="12"/>
      <c r="E2076" s="15"/>
      <c r="F2076" s="14"/>
    </row>
    <row r="2077" spans="1:6" s="4" customFormat="1" ht="12.75" hidden="1" x14ac:dyDescent="0.25">
      <c r="A2077" s="6" t="s">
        <v>76</v>
      </c>
      <c r="B2077" s="8" t="s">
        <v>37</v>
      </c>
      <c r="C2077" s="7" t="s">
        <v>2168</v>
      </c>
      <c r="D2077" s="12"/>
      <c r="E2077" s="15"/>
      <c r="F2077" s="14"/>
    </row>
    <row r="2078" spans="1:6" s="4" customFormat="1" ht="12.75" hidden="1" x14ac:dyDescent="0.25">
      <c r="A2078" s="6" t="s">
        <v>76</v>
      </c>
      <c r="B2078" s="8" t="s">
        <v>37</v>
      </c>
      <c r="C2078" s="7" t="s">
        <v>2169</v>
      </c>
      <c r="D2078" s="12"/>
      <c r="E2078" s="15"/>
      <c r="F2078" s="14"/>
    </row>
    <row r="2079" spans="1:6" s="4" customFormat="1" ht="12.75" hidden="1" x14ac:dyDescent="0.25">
      <c r="A2079" s="6" t="s">
        <v>76</v>
      </c>
      <c r="B2079" s="8" t="s">
        <v>37</v>
      </c>
      <c r="C2079" s="7" t="s">
        <v>2170</v>
      </c>
      <c r="D2079" s="12"/>
      <c r="E2079" s="15"/>
      <c r="F2079" s="14"/>
    </row>
    <row r="2080" spans="1:6" s="4" customFormat="1" ht="12.75" hidden="1" x14ac:dyDescent="0.25">
      <c r="A2080" s="6" t="s">
        <v>76</v>
      </c>
      <c r="B2080" s="8" t="s">
        <v>37</v>
      </c>
      <c r="C2080" s="7" t="s">
        <v>2171</v>
      </c>
      <c r="D2080" s="12"/>
      <c r="E2080" s="15"/>
      <c r="F2080" s="14"/>
    </row>
    <row r="2081" spans="1:6" s="4" customFormat="1" ht="12.75" hidden="1" x14ac:dyDescent="0.25">
      <c r="A2081" s="6" t="s">
        <v>76</v>
      </c>
      <c r="B2081" s="8" t="s">
        <v>37</v>
      </c>
      <c r="C2081" s="7" t="s">
        <v>2172</v>
      </c>
      <c r="D2081" s="12"/>
      <c r="E2081" s="15"/>
      <c r="F2081" s="14"/>
    </row>
    <row r="2082" spans="1:6" s="4" customFormat="1" ht="12.75" hidden="1" x14ac:dyDescent="0.25">
      <c r="A2082" s="6" t="s">
        <v>76</v>
      </c>
      <c r="B2082" s="8" t="s">
        <v>37</v>
      </c>
      <c r="C2082" s="7" t="s">
        <v>2173</v>
      </c>
      <c r="D2082" s="12"/>
      <c r="E2082" s="15"/>
      <c r="F2082" s="14"/>
    </row>
    <row r="2083" spans="1:6" s="4" customFormat="1" ht="12.75" hidden="1" x14ac:dyDescent="0.25">
      <c r="A2083" s="6" t="s">
        <v>76</v>
      </c>
      <c r="B2083" s="8" t="s">
        <v>37</v>
      </c>
      <c r="C2083" s="7" t="s">
        <v>2174</v>
      </c>
      <c r="D2083" s="12"/>
      <c r="E2083" s="15"/>
      <c r="F2083" s="14"/>
    </row>
    <row r="2084" spans="1:6" s="4" customFormat="1" ht="12.75" hidden="1" x14ac:dyDescent="0.25">
      <c r="A2084" s="6" t="s">
        <v>76</v>
      </c>
      <c r="B2084" s="8" t="s">
        <v>37</v>
      </c>
      <c r="C2084" s="7" t="s">
        <v>2175</v>
      </c>
      <c r="D2084" s="12"/>
      <c r="E2084" s="15"/>
      <c r="F2084" s="14"/>
    </row>
    <row r="2085" spans="1:6" s="4" customFormat="1" ht="12.75" hidden="1" x14ac:dyDescent="0.25">
      <c r="A2085" s="6" t="s">
        <v>76</v>
      </c>
      <c r="B2085" s="8" t="s">
        <v>37</v>
      </c>
      <c r="C2085" s="7" t="s">
        <v>2176</v>
      </c>
      <c r="D2085" s="12"/>
      <c r="E2085" s="15"/>
      <c r="F2085" s="14"/>
    </row>
    <row r="2086" spans="1:6" s="4" customFormat="1" ht="12.75" hidden="1" x14ac:dyDescent="0.25">
      <c r="A2086" s="6" t="s">
        <v>76</v>
      </c>
      <c r="B2086" s="8" t="s">
        <v>37</v>
      </c>
      <c r="C2086" s="7" t="s">
        <v>2177</v>
      </c>
      <c r="D2086" s="12"/>
      <c r="E2086" s="15"/>
      <c r="F2086" s="14"/>
    </row>
    <row r="2087" spans="1:6" s="4" customFormat="1" ht="12.75" hidden="1" x14ac:dyDescent="0.25">
      <c r="A2087" s="6" t="s">
        <v>76</v>
      </c>
      <c r="B2087" s="8" t="s">
        <v>37</v>
      </c>
      <c r="C2087" s="7" t="s">
        <v>2178</v>
      </c>
      <c r="D2087" s="12"/>
      <c r="E2087" s="15"/>
      <c r="F2087" s="14"/>
    </row>
    <row r="2088" spans="1:6" s="4" customFormat="1" ht="12.75" hidden="1" x14ac:dyDescent="0.25">
      <c r="A2088" s="6" t="s">
        <v>76</v>
      </c>
      <c r="B2088" s="8" t="s">
        <v>37</v>
      </c>
      <c r="C2088" s="7" t="s">
        <v>2179</v>
      </c>
      <c r="D2088" s="12"/>
      <c r="E2088" s="15"/>
      <c r="F2088" s="14"/>
    </row>
    <row r="2089" spans="1:6" s="4" customFormat="1" ht="12.75" hidden="1" x14ac:dyDescent="0.25">
      <c r="A2089" s="6" t="s">
        <v>76</v>
      </c>
      <c r="B2089" s="8" t="s">
        <v>37</v>
      </c>
      <c r="C2089" s="7" t="s">
        <v>2180</v>
      </c>
      <c r="D2089" s="12"/>
      <c r="E2089" s="15"/>
      <c r="F2089" s="14"/>
    </row>
    <row r="2090" spans="1:6" s="4" customFormat="1" ht="12.75" hidden="1" x14ac:dyDescent="0.25">
      <c r="A2090" s="6" t="s">
        <v>76</v>
      </c>
      <c r="B2090" s="8" t="s">
        <v>37</v>
      </c>
      <c r="C2090" s="7" t="s">
        <v>2181</v>
      </c>
      <c r="D2090" s="12"/>
      <c r="E2090" s="15"/>
      <c r="F2090" s="14"/>
    </row>
    <row r="2091" spans="1:6" s="4" customFormat="1" ht="12.75" hidden="1" x14ac:dyDescent="0.25">
      <c r="A2091" s="6" t="s">
        <v>76</v>
      </c>
      <c r="B2091" s="8" t="s">
        <v>37</v>
      </c>
      <c r="C2091" s="7" t="s">
        <v>2182</v>
      </c>
      <c r="D2091" s="12"/>
      <c r="E2091" s="15"/>
      <c r="F2091" s="14"/>
    </row>
    <row r="2092" spans="1:6" s="4" customFormat="1" ht="12.75" hidden="1" x14ac:dyDescent="0.25">
      <c r="A2092" s="6" t="s">
        <v>76</v>
      </c>
      <c r="B2092" s="8" t="s">
        <v>67</v>
      </c>
      <c r="C2092" s="7" t="s">
        <v>2183</v>
      </c>
      <c r="D2092" s="12"/>
      <c r="E2092" s="15"/>
      <c r="F2092" s="14"/>
    </row>
    <row r="2093" spans="1:6" s="4" customFormat="1" ht="12.75" hidden="1" x14ac:dyDescent="0.25">
      <c r="A2093" s="6" t="s">
        <v>76</v>
      </c>
      <c r="B2093" s="8" t="s">
        <v>38</v>
      </c>
      <c r="C2093" s="7" t="s">
        <v>2184</v>
      </c>
      <c r="D2093" s="12"/>
      <c r="E2093" s="15"/>
      <c r="F2093" s="14"/>
    </row>
    <row r="2094" spans="1:6" s="4" customFormat="1" ht="12.75" hidden="1" x14ac:dyDescent="0.25">
      <c r="A2094" s="6" t="s">
        <v>76</v>
      </c>
      <c r="B2094" s="8" t="s">
        <v>39</v>
      </c>
      <c r="C2094" s="7" t="s">
        <v>2185</v>
      </c>
      <c r="D2094" s="12"/>
      <c r="E2094" s="15"/>
      <c r="F2094" s="14"/>
    </row>
    <row r="2095" spans="1:6" s="4" customFormat="1" ht="12.75" hidden="1" x14ac:dyDescent="0.25">
      <c r="A2095" s="6" t="s">
        <v>76</v>
      </c>
      <c r="B2095" s="8" t="s">
        <v>39</v>
      </c>
      <c r="C2095" s="7" t="s">
        <v>2186</v>
      </c>
      <c r="D2095" s="12"/>
      <c r="E2095" s="15"/>
      <c r="F2095" s="14"/>
    </row>
    <row r="2096" spans="1:6" s="4" customFormat="1" ht="12.75" hidden="1" x14ac:dyDescent="0.25">
      <c r="A2096" s="6" t="s">
        <v>76</v>
      </c>
      <c r="B2096" s="8" t="s">
        <v>39</v>
      </c>
      <c r="C2096" s="7" t="s">
        <v>2187</v>
      </c>
      <c r="D2096" s="12"/>
      <c r="E2096" s="15"/>
      <c r="F2096" s="14"/>
    </row>
    <row r="2097" spans="1:6" s="4" customFormat="1" ht="12.75" hidden="1" x14ac:dyDescent="0.25">
      <c r="A2097" s="6" t="s">
        <v>76</v>
      </c>
      <c r="B2097" s="8" t="s">
        <v>39</v>
      </c>
      <c r="C2097" s="7" t="s">
        <v>2188</v>
      </c>
      <c r="D2097" s="12"/>
      <c r="E2097" s="15"/>
      <c r="F2097" s="14"/>
    </row>
    <row r="2098" spans="1:6" s="4" customFormat="1" ht="12.75" hidden="1" x14ac:dyDescent="0.25">
      <c r="A2098" s="6" t="s">
        <v>76</v>
      </c>
      <c r="B2098" s="8" t="s">
        <v>39</v>
      </c>
      <c r="C2098" s="7" t="s">
        <v>2189</v>
      </c>
      <c r="D2098" s="12"/>
      <c r="E2098" s="15"/>
      <c r="F2098" s="14"/>
    </row>
    <row r="2099" spans="1:6" s="4" customFormat="1" ht="12.75" hidden="1" x14ac:dyDescent="0.25">
      <c r="A2099" s="6" t="s">
        <v>76</v>
      </c>
      <c r="B2099" s="8" t="s">
        <v>39</v>
      </c>
      <c r="C2099" s="7" t="s">
        <v>2190</v>
      </c>
      <c r="D2099" s="12"/>
      <c r="E2099" s="15"/>
      <c r="F2099" s="14"/>
    </row>
    <row r="2100" spans="1:6" s="4" customFormat="1" ht="12.75" hidden="1" x14ac:dyDescent="0.25">
      <c r="A2100" s="6" t="s">
        <v>76</v>
      </c>
      <c r="B2100" s="8" t="s">
        <v>39</v>
      </c>
      <c r="C2100" s="7" t="s">
        <v>2191</v>
      </c>
      <c r="D2100" s="12"/>
      <c r="E2100" s="15"/>
      <c r="F2100" s="14"/>
    </row>
    <row r="2101" spans="1:6" s="4" customFormat="1" ht="12.75" hidden="1" x14ac:dyDescent="0.25">
      <c r="A2101" s="6" t="s">
        <v>76</v>
      </c>
      <c r="B2101" s="8" t="s">
        <v>39</v>
      </c>
      <c r="C2101" s="7" t="s">
        <v>2192</v>
      </c>
      <c r="D2101" s="12"/>
      <c r="E2101" s="15"/>
      <c r="F2101" s="14"/>
    </row>
    <row r="2102" spans="1:6" s="4" customFormat="1" ht="12.75" hidden="1" x14ac:dyDescent="0.25">
      <c r="A2102" s="6" t="s">
        <v>76</v>
      </c>
      <c r="B2102" s="8" t="s">
        <v>39</v>
      </c>
      <c r="C2102" s="7" t="s">
        <v>2193</v>
      </c>
      <c r="D2102" s="12"/>
      <c r="E2102" s="15"/>
      <c r="F2102" s="14"/>
    </row>
    <row r="2103" spans="1:6" s="4" customFormat="1" ht="12.75" hidden="1" x14ac:dyDescent="0.25">
      <c r="A2103" s="6" t="s">
        <v>76</v>
      </c>
      <c r="B2103" s="8" t="s">
        <v>39</v>
      </c>
      <c r="C2103" s="7" t="s">
        <v>2194</v>
      </c>
      <c r="D2103" s="12"/>
      <c r="E2103" s="15"/>
      <c r="F2103" s="14"/>
    </row>
    <row r="2104" spans="1:6" s="4" customFormat="1" ht="12.75" hidden="1" x14ac:dyDescent="0.25">
      <c r="A2104" s="6" t="s">
        <v>76</v>
      </c>
      <c r="B2104" s="8" t="s">
        <v>39</v>
      </c>
      <c r="C2104" s="7" t="s">
        <v>2195</v>
      </c>
      <c r="D2104" s="12"/>
      <c r="E2104" s="15"/>
      <c r="F2104" s="14"/>
    </row>
    <row r="2105" spans="1:6" s="4" customFormat="1" ht="12.75" hidden="1" x14ac:dyDescent="0.25">
      <c r="A2105" s="6" t="s">
        <v>76</v>
      </c>
      <c r="B2105" s="8" t="s">
        <v>39</v>
      </c>
      <c r="C2105" s="7" t="s">
        <v>2196</v>
      </c>
      <c r="D2105" s="12"/>
      <c r="E2105" s="15"/>
      <c r="F2105" s="14"/>
    </row>
    <row r="2106" spans="1:6" s="4" customFormat="1" ht="12.75" hidden="1" x14ac:dyDescent="0.25">
      <c r="A2106" s="6" t="s">
        <v>76</v>
      </c>
      <c r="B2106" s="8" t="s">
        <v>39</v>
      </c>
      <c r="C2106" s="7" t="s">
        <v>2197</v>
      </c>
      <c r="D2106" s="12"/>
      <c r="E2106" s="15"/>
      <c r="F2106" s="14"/>
    </row>
    <row r="2107" spans="1:6" s="4" customFormat="1" ht="12.75" hidden="1" x14ac:dyDescent="0.25">
      <c r="A2107" s="6" t="s">
        <v>76</v>
      </c>
      <c r="B2107" s="8" t="s">
        <v>39</v>
      </c>
      <c r="C2107" s="7" t="s">
        <v>2198</v>
      </c>
      <c r="D2107" s="12"/>
      <c r="E2107" s="15"/>
      <c r="F2107" s="14"/>
    </row>
    <row r="2108" spans="1:6" s="4" customFormat="1" ht="12.75" hidden="1" x14ac:dyDescent="0.25">
      <c r="A2108" s="6" t="s">
        <v>76</v>
      </c>
      <c r="B2108" s="8" t="s">
        <v>39</v>
      </c>
      <c r="C2108" s="7" t="s">
        <v>2199</v>
      </c>
      <c r="D2108" s="12"/>
      <c r="E2108" s="15"/>
      <c r="F2108" s="14"/>
    </row>
    <row r="2109" spans="1:6" s="4" customFormat="1" ht="12.75" hidden="1" x14ac:dyDescent="0.25">
      <c r="A2109" s="6" t="s">
        <v>76</v>
      </c>
      <c r="B2109" s="8" t="s">
        <v>39</v>
      </c>
      <c r="C2109" s="7" t="s">
        <v>2200</v>
      </c>
      <c r="D2109" s="12"/>
      <c r="E2109" s="15"/>
      <c r="F2109" s="14"/>
    </row>
    <row r="2110" spans="1:6" s="4" customFormat="1" ht="12.75" hidden="1" x14ac:dyDescent="0.25">
      <c r="A2110" s="6" t="s">
        <v>76</v>
      </c>
      <c r="B2110" s="8" t="s">
        <v>39</v>
      </c>
      <c r="C2110" s="7" t="s">
        <v>2201</v>
      </c>
      <c r="D2110" s="12"/>
      <c r="E2110" s="15"/>
      <c r="F2110" s="14"/>
    </row>
    <row r="2111" spans="1:6" s="4" customFormat="1" ht="12.75" hidden="1" x14ac:dyDescent="0.25">
      <c r="A2111" s="6" t="s">
        <v>76</v>
      </c>
      <c r="B2111" s="8" t="s">
        <v>39</v>
      </c>
      <c r="C2111" s="7" t="s">
        <v>2202</v>
      </c>
      <c r="D2111" s="12"/>
      <c r="E2111" s="15"/>
      <c r="F2111" s="14"/>
    </row>
    <row r="2112" spans="1:6" s="4" customFormat="1" ht="12.75" hidden="1" x14ac:dyDescent="0.25">
      <c r="A2112" s="6" t="s">
        <v>76</v>
      </c>
      <c r="B2112" s="8" t="s">
        <v>39</v>
      </c>
      <c r="C2112" s="7" t="s">
        <v>2203</v>
      </c>
      <c r="D2112" s="12"/>
      <c r="E2112" s="15"/>
      <c r="F2112" s="14"/>
    </row>
    <row r="2113" spans="1:6" s="4" customFormat="1" ht="12.75" hidden="1" x14ac:dyDescent="0.25">
      <c r="A2113" s="6" t="s">
        <v>76</v>
      </c>
      <c r="B2113" s="8" t="s">
        <v>39</v>
      </c>
      <c r="C2113" s="7" t="s">
        <v>2204</v>
      </c>
      <c r="D2113" s="12"/>
      <c r="E2113" s="15"/>
      <c r="F2113" s="14"/>
    </row>
    <row r="2114" spans="1:6" s="4" customFormat="1" ht="12.75" hidden="1" x14ac:dyDescent="0.25">
      <c r="A2114" s="6" t="s">
        <v>76</v>
      </c>
      <c r="B2114" s="8" t="s">
        <v>39</v>
      </c>
      <c r="C2114" s="7" t="s">
        <v>2205</v>
      </c>
      <c r="D2114" s="12"/>
      <c r="E2114" s="15"/>
      <c r="F2114" s="14"/>
    </row>
    <row r="2115" spans="1:6" s="4" customFormat="1" ht="12.75" hidden="1" x14ac:dyDescent="0.25">
      <c r="A2115" s="6" t="s">
        <v>76</v>
      </c>
      <c r="B2115" s="8" t="s">
        <v>39</v>
      </c>
      <c r="C2115" s="7" t="s">
        <v>2206</v>
      </c>
      <c r="D2115" s="12"/>
      <c r="E2115" s="15"/>
      <c r="F2115" s="14"/>
    </row>
    <row r="2116" spans="1:6" s="4" customFormat="1" ht="12.75" hidden="1" x14ac:dyDescent="0.25">
      <c r="A2116" s="6" t="s">
        <v>76</v>
      </c>
      <c r="B2116" s="8" t="s">
        <v>39</v>
      </c>
      <c r="C2116" s="7" t="s">
        <v>2207</v>
      </c>
      <c r="D2116" s="12"/>
      <c r="E2116" s="15"/>
      <c r="F2116" s="14"/>
    </row>
    <row r="2117" spans="1:6" s="4" customFormat="1" ht="12.75" hidden="1" x14ac:dyDescent="0.25">
      <c r="A2117" s="6" t="s">
        <v>76</v>
      </c>
      <c r="B2117" s="8" t="s">
        <v>39</v>
      </c>
      <c r="C2117" s="7" t="s">
        <v>2208</v>
      </c>
      <c r="D2117" s="12"/>
      <c r="E2117" s="15"/>
      <c r="F2117" s="14"/>
    </row>
    <row r="2118" spans="1:6" s="4" customFormat="1" ht="12.75" hidden="1" x14ac:dyDescent="0.25">
      <c r="A2118" s="6" t="s">
        <v>76</v>
      </c>
      <c r="B2118" s="8" t="s">
        <v>39</v>
      </c>
      <c r="C2118" s="7" t="s">
        <v>2209</v>
      </c>
      <c r="D2118" s="12"/>
      <c r="E2118" s="15"/>
      <c r="F2118" s="14"/>
    </row>
    <row r="2119" spans="1:6" s="4" customFormat="1" ht="12.75" hidden="1" x14ac:dyDescent="0.25">
      <c r="A2119" s="6" t="s">
        <v>76</v>
      </c>
      <c r="B2119" s="8" t="s">
        <v>39</v>
      </c>
      <c r="C2119" s="7" t="s">
        <v>2210</v>
      </c>
      <c r="D2119" s="12"/>
      <c r="E2119" s="15"/>
      <c r="F2119" s="14"/>
    </row>
    <row r="2120" spans="1:6" s="4" customFormat="1" ht="12.75" hidden="1" x14ac:dyDescent="0.25">
      <c r="A2120" s="6" t="s">
        <v>76</v>
      </c>
      <c r="B2120" s="8" t="s">
        <v>39</v>
      </c>
      <c r="C2120" s="7" t="s">
        <v>2211</v>
      </c>
      <c r="D2120" s="12"/>
      <c r="E2120" s="15"/>
      <c r="F2120" s="14"/>
    </row>
    <row r="2121" spans="1:6" s="4" customFormat="1" ht="12.75" hidden="1" x14ac:dyDescent="0.25">
      <c r="A2121" s="6" t="s">
        <v>76</v>
      </c>
      <c r="B2121" s="8" t="s">
        <v>39</v>
      </c>
      <c r="C2121" s="7" t="s">
        <v>2212</v>
      </c>
      <c r="D2121" s="12"/>
      <c r="E2121" s="15"/>
      <c r="F2121" s="14"/>
    </row>
    <row r="2122" spans="1:6" s="4" customFormat="1" ht="12.75" hidden="1" x14ac:dyDescent="0.25">
      <c r="A2122" s="6" t="s">
        <v>76</v>
      </c>
      <c r="B2122" s="8" t="s">
        <v>39</v>
      </c>
      <c r="C2122" s="7" t="s">
        <v>2213</v>
      </c>
      <c r="D2122" s="12"/>
      <c r="E2122" s="15"/>
      <c r="F2122" s="14"/>
    </row>
    <row r="2123" spans="1:6" s="4" customFormat="1" ht="12.75" hidden="1" x14ac:dyDescent="0.25">
      <c r="A2123" s="6" t="s">
        <v>76</v>
      </c>
      <c r="B2123" s="8" t="s">
        <v>39</v>
      </c>
      <c r="C2123" s="7" t="s">
        <v>2214</v>
      </c>
      <c r="D2123" s="12"/>
      <c r="E2123" s="15"/>
      <c r="F2123" s="14"/>
    </row>
    <row r="2124" spans="1:6" s="4" customFormat="1" ht="12.75" hidden="1" x14ac:dyDescent="0.25">
      <c r="A2124" s="6" t="s">
        <v>76</v>
      </c>
      <c r="B2124" s="8" t="s">
        <v>39</v>
      </c>
      <c r="C2124" s="7" t="s">
        <v>2215</v>
      </c>
      <c r="D2124" s="12"/>
      <c r="E2124" s="15"/>
      <c r="F2124" s="14"/>
    </row>
    <row r="2125" spans="1:6" s="4" customFormat="1" ht="12.75" hidden="1" x14ac:dyDescent="0.25">
      <c r="A2125" s="6" t="s">
        <v>76</v>
      </c>
      <c r="B2125" s="8" t="s">
        <v>39</v>
      </c>
      <c r="C2125" s="7" t="s">
        <v>2216</v>
      </c>
      <c r="D2125" s="12"/>
      <c r="E2125" s="15"/>
      <c r="F2125" s="14"/>
    </row>
    <row r="2126" spans="1:6" s="4" customFormat="1" ht="12.75" hidden="1" x14ac:dyDescent="0.25">
      <c r="A2126" s="6" t="s">
        <v>76</v>
      </c>
      <c r="B2126" s="8" t="s">
        <v>39</v>
      </c>
      <c r="C2126" s="7" t="s">
        <v>2217</v>
      </c>
      <c r="D2126" s="12"/>
      <c r="E2126" s="15"/>
      <c r="F2126" s="14"/>
    </row>
    <row r="2127" spans="1:6" s="4" customFormat="1" ht="12.75" hidden="1" x14ac:dyDescent="0.25">
      <c r="A2127" s="6" t="s">
        <v>76</v>
      </c>
      <c r="B2127" s="8" t="s">
        <v>39</v>
      </c>
      <c r="C2127" s="7" t="s">
        <v>2218</v>
      </c>
      <c r="D2127" s="12"/>
      <c r="E2127" s="15"/>
      <c r="F2127" s="14"/>
    </row>
    <row r="2128" spans="1:6" s="4" customFormat="1" ht="12.75" hidden="1" x14ac:dyDescent="0.25">
      <c r="A2128" s="6" t="s">
        <v>76</v>
      </c>
      <c r="B2128" s="8" t="s">
        <v>39</v>
      </c>
      <c r="C2128" s="7" t="s">
        <v>2219</v>
      </c>
      <c r="D2128" s="12"/>
      <c r="E2128" s="15"/>
      <c r="F2128" s="14"/>
    </row>
    <row r="2129" spans="1:6" s="4" customFormat="1" ht="12.75" hidden="1" x14ac:dyDescent="0.25">
      <c r="A2129" s="6" t="s">
        <v>76</v>
      </c>
      <c r="B2129" s="8" t="s">
        <v>39</v>
      </c>
      <c r="C2129" s="7" t="s">
        <v>2220</v>
      </c>
      <c r="D2129" s="12"/>
      <c r="E2129" s="15"/>
      <c r="F2129" s="14"/>
    </row>
    <row r="2130" spans="1:6" s="4" customFormat="1" ht="12.75" hidden="1" x14ac:dyDescent="0.25">
      <c r="A2130" s="6" t="s">
        <v>76</v>
      </c>
      <c r="B2130" s="8" t="s">
        <v>39</v>
      </c>
      <c r="C2130" s="7" t="s">
        <v>2221</v>
      </c>
      <c r="D2130" s="12"/>
      <c r="E2130" s="15"/>
      <c r="F2130" s="14"/>
    </row>
    <row r="2131" spans="1:6" s="4" customFormat="1" ht="12.75" hidden="1" x14ac:dyDescent="0.25">
      <c r="A2131" s="6" t="s">
        <v>76</v>
      </c>
      <c r="B2131" s="8" t="s">
        <v>39</v>
      </c>
      <c r="C2131" s="7" t="s">
        <v>2222</v>
      </c>
      <c r="D2131" s="12"/>
      <c r="E2131" s="15"/>
      <c r="F2131" s="14"/>
    </row>
    <row r="2132" spans="1:6" s="4" customFormat="1" ht="12.75" hidden="1" x14ac:dyDescent="0.25">
      <c r="A2132" s="6" t="s">
        <v>76</v>
      </c>
      <c r="B2132" s="8" t="s">
        <v>39</v>
      </c>
      <c r="C2132" s="7" t="s">
        <v>2223</v>
      </c>
      <c r="D2132" s="12"/>
      <c r="E2132" s="15"/>
      <c r="F2132" s="14"/>
    </row>
    <row r="2133" spans="1:6" s="4" customFormat="1" ht="12.75" hidden="1" x14ac:dyDescent="0.25">
      <c r="A2133" s="6" t="s">
        <v>76</v>
      </c>
      <c r="B2133" s="8" t="s">
        <v>39</v>
      </c>
      <c r="C2133" s="7" t="s">
        <v>2224</v>
      </c>
      <c r="D2133" s="12"/>
      <c r="E2133" s="15"/>
      <c r="F2133" s="14"/>
    </row>
    <row r="2134" spans="1:6" s="4" customFormat="1" ht="12.75" hidden="1" x14ac:dyDescent="0.25">
      <c r="A2134" s="6" t="s">
        <v>76</v>
      </c>
      <c r="B2134" s="8" t="s">
        <v>39</v>
      </c>
      <c r="C2134" s="7" t="s">
        <v>2225</v>
      </c>
      <c r="D2134" s="12"/>
      <c r="E2134" s="15"/>
      <c r="F2134" s="14"/>
    </row>
    <row r="2135" spans="1:6" s="4" customFormat="1" ht="12.75" hidden="1" x14ac:dyDescent="0.25">
      <c r="A2135" s="6" t="s">
        <v>76</v>
      </c>
      <c r="B2135" s="8" t="s">
        <v>39</v>
      </c>
      <c r="C2135" s="7" t="s">
        <v>2226</v>
      </c>
      <c r="D2135" s="12"/>
      <c r="E2135" s="15"/>
      <c r="F2135" s="14"/>
    </row>
    <row r="2136" spans="1:6" s="4" customFormat="1" ht="12.75" hidden="1" x14ac:dyDescent="0.25">
      <c r="A2136" s="6" t="s">
        <v>76</v>
      </c>
      <c r="B2136" s="8" t="s">
        <v>39</v>
      </c>
      <c r="C2136" s="7" t="s">
        <v>2227</v>
      </c>
      <c r="D2136" s="12"/>
      <c r="E2136" s="15"/>
      <c r="F2136" s="14"/>
    </row>
    <row r="2137" spans="1:6" s="4" customFormat="1" ht="12.75" hidden="1" x14ac:dyDescent="0.25">
      <c r="A2137" s="6" t="s">
        <v>76</v>
      </c>
      <c r="B2137" s="8" t="s">
        <v>39</v>
      </c>
      <c r="C2137" s="7" t="s">
        <v>2228</v>
      </c>
      <c r="D2137" s="12"/>
      <c r="E2137" s="15"/>
      <c r="F2137" s="14"/>
    </row>
    <row r="2138" spans="1:6" s="4" customFormat="1" ht="12.75" hidden="1" x14ac:dyDescent="0.25">
      <c r="A2138" s="6" t="s">
        <v>76</v>
      </c>
      <c r="B2138" s="8" t="s">
        <v>39</v>
      </c>
      <c r="C2138" s="7" t="s">
        <v>2229</v>
      </c>
      <c r="D2138" s="12"/>
      <c r="E2138" s="15"/>
      <c r="F2138" s="14"/>
    </row>
    <row r="2139" spans="1:6" s="4" customFormat="1" ht="12.75" hidden="1" x14ac:dyDescent="0.25">
      <c r="A2139" s="6" t="s">
        <v>76</v>
      </c>
      <c r="B2139" s="8" t="s">
        <v>39</v>
      </c>
      <c r="C2139" s="7" t="s">
        <v>2230</v>
      </c>
      <c r="D2139" s="12"/>
      <c r="E2139" s="15"/>
      <c r="F2139" s="14"/>
    </row>
    <row r="2140" spans="1:6" s="4" customFormat="1" ht="12.75" hidden="1" x14ac:dyDescent="0.25">
      <c r="A2140" s="6" t="s">
        <v>76</v>
      </c>
      <c r="B2140" s="8" t="s">
        <v>39</v>
      </c>
      <c r="C2140" s="7" t="s">
        <v>2231</v>
      </c>
      <c r="D2140" s="12"/>
      <c r="E2140" s="15"/>
      <c r="F2140" s="14"/>
    </row>
    <row r="2141" spans="1:6" s="4" customFormat="1" ht="12.75" hidden="1" x14ac:dyDescent="0.25">
      <c r="A2141" s="6" t="s">
        <v>76</v>
      </c>
      <c r="B2141" s="8" t="s">
        <v>39</v>
      </c>
      <c r="C2141" s="7" t="s">
        <v>2232</v>
      </c>
      <c r="D2141" s="12"/>
      <c r="E2141" s="15"/>
      <c r="F2141" s="14"/>
    </row>
    <row r="2142" spans="1:6" s="4" customFormat="1" ht="12.75" hidden="1" x14ac:dyDescent="0.25">
      <c r="A2142" s="6" t="s">
        <v>76</v>
      </c>
      <c r="B2142" s="8" t="s">
        <v>39</v>
      </c>
      <c r="C2142" s="7" t="s">
        <v>2233</v>
      </c>
      <c r="D2142" s="12"/>
      <c r="E2142" s="15"/>
      <c r="F2142" s="14"/>
    </row>
    <row r="2143" spans="1:6" s="4" customFormat="1" ht="12.75" hidden="1" x14ac:dyDescent="0.25">
      <c r="A2143" s="6" t="s">
        <v>76</v>
      </c>
      <c r="B2143" s="8" t="s">
        <v>39</v>
      </c>
      <c r="C2143" s="7" t="s">
        <v>2234</v>
      </c>
      <c r="D2143" s="12"/>
      <c r="E2143" s="15"/>
      <c r="F2143" s="14"/>
    </row>
    <row r="2144" spans="1:6" s="4" customFormat="1" ht="12.75" hidden="1" x14ac:dyDescent="0.25">
      <c r="A2144" s="6" t="s">
        <v>76</v>
      </c>
      <c r="B2144" s="8" t="s">
        <v>39</v>
      </c>
      <c r="C2144" s="7" t="s">
        <v>2235</v>
      </c>
      <c r="D2144" s="12"/>
      <c r="E2144" s="15"/>
      <c r="F2144" s="14"/>
    </row>
    <row r="2145" spans="1:6" s="4" customFormat="1" ht="12.75" hidden="1" x14ac:dyDescent="0.25">
      <c r="A2145" s="6" t="s">
        <v>76</v>
      </c>
      <c r="B2145" s="8" t="s">
        <v>39</v>
      </c>
      <c r="C2145" s="7" t="s">
        <v>2236</v>
      </c>
      <c r="D2145" s="12"/>
      <c r="E2145" s="15"/>
      <c r="F2145" s="14"/>
    </row>
    <row r="2146" spans="1:6" s="4" customFormat="1" ht="12.75" hidden="1" x14ac:dyDescent="0.25">
      <c r="A2146" s="6" t="s">
        <v>76</v>
      </c>
      <c r="B2146" s="8" t="s">
        <v>39</v>
      </c>
      <c r="C2146" s="7" t="s">
        <v>2237</v>
      </c>
      <c r="D2146" s="12"/>
      <c r="E2146" s="15"/>
      <c r="F2146" s="14"/>
    </row>
    <row r="2147" spans="1:6" s="4" customFormat="1" ht="12.75" hidden="1" x14ac:dyDescent="0.25">
      <c r="A2147" s="6" t="s">
        <v>76</v>
      </c>
      <c r="B2147" s="8" t="s">
        <v>39</v>
      </c>
      <c r="C2147" s="7" t="s">
        <v>2238</v>
      </c>
      <c r="D2147" s="12"/>
      <c r="E2147" s="15"/>
      <c r="F2147" s="14"/>
    </row>
    <row r="2148" spans="1:6" s="4" customFormat="1" ht="12.75" hidden="1" x14ac:dyDescent="0.25">
      <c r="A2148" s="6" t="s">
        <v>76</v>
      </c>
      <c r="B2148" s="8" t="s">
        <v>39</v>
      </c>
      <c r="C2148" s="7" t="s">
        <v>2239</v>
      </c>
      <c r="D2148" s="12"/>
      <c r="E2148" s="15"/>
      <c r="F2148" s="14"/>
    </row>
    <row r="2149" spans="1:6" s="4" customFormat="1" ht="12.75" hidden="1" x14ac:dyDescent="0.25">
      <c r="A2149" s="6" t="s">
        <v>76</v>
      </c>
      <c r="B2149" s="8" t="s">
        <v>39</v>
      </c>
      <c r="C2149" s="7" t="s">
        <v>2240</v>
      </c>
      <c r="D2149" s="12"/>
      <c r="E2149" s="15"/>
      <c r="F2149" s="14"/>
    </row>
    <row r="2150" spans="1:6" s="4" customFormat="1" ht="12.75" hidden="1" x14ac:dyDescent="0.25">
      <c r="A2150" s="6" t="s">
        <v>76</v>
      </c>
      <c r="B2150" s="8" t="s">
        <v>39</v>
      </c>
      <c r="C2150" s="7" t="s">
        <v>2241</v>
      </c>
      <c r="D2150" s="12"/>
      <c r="E2150" s="15"/>
      <c r="F2150" s="14"/>
    </row>
    <row r="2151" spans="1:6" s="4" customFormat="1" ht="12.75" hidden="1" x14ac:dyDescent="0.25">
      <c r="A2151" s="6" t="s">
        <v>76</v>
      </c>
      <c r="B2151" s="8" t="s">
        <v>39</v>
      </c>
      <c r="C2151" s="7" t="s">
        <v>2242</v>
      </c>
      <c r="D2151" s="12"/>
      <c r="E2151" s="15"/>
      <c r="F2151" s="14"/>
    </row>
    <row r="2152" spans="1:6" s="4" customFormat="1" ht="12.75" hidden="1" x14ac:dyDescent="0.25">
      <c r="A2152" s="6" t="s">
        <v>76</v>
      </c>
      <c r="B2152" s="8" t="s">
        <v>39</v>
      </c>
      <c r="C2152" s="7" t="s">
        <v>2243</v>
      </c>
      <c r="D2152" s="12"/>
      <c r="E2152" s="15"/>
      <c r="F2152" s="14"/>
    </row>
    <row r="2153" spans="1:6" s="4" customFormat="1" ht="12.75" hidden="1" x14ac:dyDescent="0.25">
      <c r="A2153" s="6" t="s">
        <v>76</v>
      </c>
      <c r="B2153" s="8" t="s">
        <v>39</v>
      </c>
      <c r="C2153" s="7" t="s">
        <v>2244</v>
      </c>
      <c r="D2153" s="12"/>
      <c r="E2153" s="15"/>
      <c r="F2153" s="14"/>
    </row>
    <row r="2154" spans="1:6" s="4" customFormat="1" ht="12.75" hidden="1" x14ac:dyDescent="0.25">
      <c r="A2154" s="6" t="s">
        <v>76</v>
      </c>
      <c r="B2154" s="8" t="s">
        <v>39</v>
      </c>
      <c r="C2154" s="7" t="s">
        <v>2245</v>
      </c>
      <c r="D2154" s="12"/>
      <c r="E2154" s="15"/>
      <c r="F2154" s="14"/>
    </row>
    <row r="2155" spans="1:6" s="4" customFormat="1" ht="12.75" hidden="1" x14ac:dyDescent="0.25">
      <c r="A2155" s="6" t="s">
        <v>76</v>
      </c>
      <c r="B2155" s="8" t="s">
        <v>39</v>
      </c>
      <c r="C2155" s="7" t="s">
        <v>2246</v>
      </c>
      <c r="D2155" s="12"/>
      <c r="E2155" s="15"/>
      <c r="F2155" s="14"/>
    </row>
    <row r="2156" spans="1:6" s="4" customFormat="1" ht="12.75" hidden="1" x14ac:dyDescent="0.25">
      <c r="A2156" s="6" t="s">
        <v>76</v>
      </c>
      <c r="B2156" s="8" t="s">
        <v>39</v>
      </c>
      <c r="C2156" s="7" t="s">
        <v>2247</v>
      </c>
      <c r="D2156" s="12"/>
      <c r="E2156" s="15"/>
      <c r="F2156" s="14"/>
    </row>
    <row r="2157" spans="1:6" s="4" customFormat="1" ht="12.75" hidden="1" x14ac:dyDescent="0.25">
      <c r="A2157" s="6" t="s">
        <v>76</v>
      </c>
      <c r="B2157" s="8" t="s">
        <v>39</v>
      </c>
      <c r="C2157" s="7" t="s">
        <v>2248</v>
      </c>
      <c r="D2157" s="12"/>
      <c r="E2157" s="15"/>
      <c r="F2157" s="14"/>
    </row>
    <row r="2158" spans="1:6" s="4" customFormat="1" ht="12.75" hidden="1" x14ac:dyDescent="0.25">
      <c r="A2158" s="6" t="s">
        <v>76</v>
      </c>
      <c r="B2158" s="8" t="s">
        <v>39</v>
      </c>
      <c r="C2158" s="7" t="s">
        <v>2249</v>
      </c>
      <c r="D2158" s="12"/>
      <c r="E2158" s="15"/>
      <c r="F2158" s="14"/>
    </row>
    <row r="2159" spans="1:6" s="4" customFormat="1" ht="25.5" hidden="1" x14ac:dyDescent="0.25">
      <c r="A2159" s="6" t="s">
        <v>76</v>
      </c>
      <c r="B2159" s="8" t="s">
        <v>40</v>
      </c>
      <c r="C2159" s="7" t="s">
        <v>2250</v>
      </c>
      <c r="D2159" s="12"/>
      <c r="E2159" s="15"/>
      <c r="F2159" s="14"/>
    </row>
    <row r="2160" spans="1:6" s="4" customFormat="1" ht="25.5" hidden="1" x14ac:dyDescent="0.25">
      <c r="A2160" s="6" t="s">
        <v>76</v>
      </c>
      <c r="B2160" s="8" t="s">
        <v>40</v>
      </c>
      <c r="C2160" s="7" t="s">
        <v>2251</v>
      </c>
      <c r="D2160" s="12"/>
      <c r="E2160" s="15"/>
      <c r="F2160" s="14"/>
    </row>
    <row r="2161" spans="1:6" s="4" customFormat="1" ht="25.5" hidden="1" x14ac:dyDescent="0.25">
      <c r="A2161" s="6" t="s">
        <v>76</v>
      </c>
      <c r="B2161" s="8" t="s">
        <v>41</v>
      </c>
      <c r="C2161" s="7" t="s">
        <v>2252</v>
      </c>
      <c r="D2161" s="12"/>
      <c r="E2161" s="15"/>
      <c r="F2161" s="14"/>
    </row>
    <row r="2162" spans="1:6" s="4" customFormat="1" ht="25.5" hidden="1" x14ac:dyDescent="0.25">
      <c r="A2162" s="6" t="s">
        <v>76</v>
      </c>
      <c r="B2162" s="8" t="s">
        <v>41</v>
      </c>
      <c r="C2162" s="7" t="s">
        <v>2253</v>
      </c>
      <c r="D2162" s="12"/>
      <c r="E2162" s="15"/>
      <c r="F2162" s="14"/>
    </row>
    <row r="2163" spans="1:6" s="4" customFormat="1" ht="25.5" hidden="1" x14ac:dyDescent="0.25">
      <c r="A2163" s="6" t="s">
        <v>76</v>
      </c>
      <c r="B2163" s="8" t="s">
        <v>41</v>
      </c>
      <c r="C2163" s="7" t="s">
        <v>2254</v>
      </c>
      <c r="D2163" s="12"/>
      <c r="E2163" s="15"/>
      <c r="F2163" s="14"/>
    </row>
    <row r="2164" spans="1:6" s="4" customFormat="1" ht="25.5" hidden="1" x14ac:dyDescent="0.25">
      <c r="A2164" s="6" t="s">
        <v>76</v>
      </c>
      <c r="B2164" s="8" t="s">
        <v>41</v>
      </c>
      <c r="C2164" s="7" t="s">
        <v>2255</v>
      </c>
      <c r="D2164" s="12"/>
      <c r="E2164" s="15"/>
      <c r="F2164" s="14"/>
    </row>
    <row r="2165" spans="1:6" s="4" customFormat="1" ht="25.5" hidden="1" x14ac:dyDescent="0.25">
      <c r="A2165" s="6" t="s">
        <v>76</v>
      </c>
      <c r="B2165" s="8" t="s">
        <v>41</v>
      </c>
      <c r="C2165" s="7" t="s">
        <v>2256</v>
      </c>
      <c r="D2165" s="12"/>
      <c r="E2165" s="15"/>
      <c r="F2165" s="14"/>
    </row>
    <row r="2166" spans="1:6" s="4" customFormat="1" ht="25.5" hidden="1" x14ac:dyDescent="0.25">
      <c r="A2166" s="6" t="s">
        <v>76</v>
      </c>
      <c r="B2166" s="8" t="s">
        <v>41</v>
      </c>
      <c r="C2166" s="7" t="s">
        <v>2257</v>
      </c>
      <c r="D2166" s="12"/>
      <c r="E2166" s="15"/>
      <c r="F2166" s="14"/>
    </row>
    <row r="2167" spans="1:6" s="4" customFormat="1" ht="25.5" hidden="1" x14ac:dyDescent="0.25">
      <c r="A2167" s="6" t="s">
        <v>76</v>
      </c>
      <c r="B2167" s="8" t="s">
        <v>41</v>
      </c>
      <c r="C2167" s="7" t="s">
        <v>2258</v>
      </c>
      <c r="D2167" s="12"/>
      <c r="E2167" s="15"/>
      <c r="F2167" s="14"/>
    </row>
    <row r="2168" spans="1:6" s="4" customFormat="1" ht="25.5" hidden="1" x14ac:dyDescent="0.25">
      <c r="A2168" s="6" t="s">
        <v>76</v>
      </c>
      <c r="B2168" s="8" t="s">
        <v>41</v>
      </c>
      <c r="C2168" s="7" t="s">
        <v>2259</v>
      </c>
      <c r="D2168" s="12"/>
      <c r="E2168" s="15"/>
      <c r="F2168" s="14"/>
    </row>
    <row r="2169" spans="1:6" s="4" customFormat="1" ht="12.75" hidden="1" x14ac:dyDescent="0.25">
      <c r="A2169" s="6" t="s">
        <v>76</v>
      </c>
      <c r="B2169" s="8" t="s">
        <v>42</v>
      </c>
      <c r="C2169" s="7" t="s">
        <v>2260</v>
      </c>
      <c r="D2169" s="12"/>
      <c r="E2169" s="15"/>
      <c r="F2169" s="14"/>
    </row>
    <row r="2170" spans="1:6" s="4" customFormat="1" ht="12.75" hidden="1" x14ac:dyDescent="0.25">
      <c r="A2170" s="6" t="s">
        <v>76</v>
      </c>
      <c r="B2170" s="8" t="s">
        <v>42</v>
      </c>
      <c r="C2170" s="7" t="s">
        <v>2261</v>
      </c>
      <c r="D2170" s="12"/>
      <c r="E2170" s="15"/>
      <c r="F2170" s="14"/>
    </row>
    <row r="2171" spans="1:6" s="4" customFormat="1" ht="12.75" hidden="1" x14ac:dyDescent="0.25">
      <c r="A2171" s="6" t="s">
        <v>76</v>
      </c>
      <c r="B2171" s="8" t="s">
        <v>42</v>
      </c>
      <c r="C2171" s="7" t="s">
        <v>2262</v>
      </c>
      <c r="D2171" s="12"/>
      <c r="E2171" s="15"/>
      <c r="F2171" s="14"/>
    </row>
    <row r="2172" spans="1:6" s="4" customFormat="1" ht="12.75" hidden="1" x14ac:dyDescent="0.25">
      <c r="A2172" s="6" t="s">
        <v>76</v>
      </c>
      <c r="B2172" s="8" t="s">
        <v>42</v>
      </c>
      <c r="C2172" s="7" t="s">
        <v>2263</v>
      </c>
      <c r="D2172" s="12"/>
      <c r="E2172" s="15"/>
      <c r="F2172" s="14"/>
    </row>
    <row r="2173" spans="1:6" s="4" customFormat="1" ht="12.75" hidden="1" x14ac:dyDescent="0.25">
      <c r="A2173" s="6" t="s">
        <v>76</v>
      </c>
      <c r="B2173" s="8" t="s">
        <v>42</v>
      </c>
      <c r="C2173" s="7" t="s">
        <v>2264</v>
      </c>
      <c r="D2173" s="12"/>
      <c r="E2173" s="15"/>
      <c r="F2173" s="14"/>
    </row>
    <row r="2174" spans="1:6" s="4" customFormat="1" ht="12.75" hidden="1" x14ac:dyDescent="0.25">
      <c r="A2174" s="6" t="s">
        <v>76</v>
      </c>
      <c r="B2174" s="8" t="s">
        <v>42</v>
      </c>
      <c r="C2174" s="7" t="s">
        <v>2265</v>
      </c>
      <c r="D2174" s="12"/>
      <c r="E2174" s="15"/>
      <c r="F2174" s="14"/>
    </row>
    <row r="2175" spans="1:6" s="4" customFormat="1" ht="12.75" hidden="1" x14ac:dyDescent="0.25">
      <c r="A2175" s="6" t="s">
        <v>76</v>
      </c>
      <c r="B2175" s="8" t="s">
        <v>42</v>
      </c>
      <c r="C2175" s="7" t="s">
        <v>2266</v>
      </c>
      <c r="D2175" s="12"/>
      <c r="E2175" s="15"/>
      <c r="F2175" s="14"/>
    </row>
    <row r="2176" spans="1:6" s="4" customFormat="1" ht="12.75" hidden="1" x14ac:dyDescent="0.25">
      <c r="A2176" s="6" t="s">
        <v>76</v>
      </c>
      <c r="B2176" s="8" t="s">
        <v>42</v>
      </c>
      <c r="C2176" s="7" t="s">
        <v>2267</v>
      </c>
      <c r="D2176" s="12"/>
      <c r="E2176" s="15"/>
      <c r="F2176" s="14"/>
    </row>
    <row r="2177" spans="1:6" s="4" customFormat="1" ht="12.75" hidden="1" x14ac:dyDescent="0.25">
      <c r="A2177" s="6" t="s">
        <v>76</v>
      </c>
      <c r="B2177" s="8" t="s">
        <v>42</v>
      </c>
      <c r="C2177" s="7" t="s">
        <v>2268</v>
      </c>
      <c r="D2177" s="12"/>
      <c r="E2177" s="15"/>
      <c r="F2177" s="14"/>
    </row>
    <row r="2178" spans="1:6" s="4" customFormat="1" ht="12.75" hidden="1" x14ac:dyDescent="0.25">
      <c r="A2178" s="6" t="s">
        <v>76</v>
      </c>
      <c r="B2178" s="8" t="s">
        <v>42</v>
      </c>
      <c r="C2178" s="7" t="s">
        <v>2269</v>
      </c>
      <c r="D2178" s="12"/>
      <c r="E2178" s="15"/>
      <c r="F2178" s="14"/>
    </row>
    <row r="2179" spans="1:6" s="4" customFormat="1" ht="12.75" hidden="1" x14ac:dyDescent="0.25">
      <c r="A2179" s="6" t="s">
        <v>76</v>
      </c>
      <c r="B2179" s="8" t="s">
        <v>42</v>
      </c>
      <c r="C2179" s="7" t="s">
        <v>2270</v>
      </c>
      <c r="D2179" s="12"/>
      <c r="E2179" s="15"/>
      <c r="F2179" s="14"/>
    </row>
    <row r="2180" spans="1:6" s="4" customFormat="1" ht="12.75" hidden="1" x14ac:dyDescent="0.25">
      <c r="A2180" s="6" t="s">
        <v>76</v>
      </c>
      <c r="B2180" s="8" t="s">
        <v>42</v>
      </c>
      <c r="C2180" s="7" t="s">
        <v>2271</v>
      </c>
      <c r="D2180" s="12"/>
      <c r="E2180" s="15"/>
      <c r="F2180" s="14"/>
    </row>
    <row r="2181" spans="1:6" s="4" customFormat="1" ht="12.75" hidden="1" x14ac:dyDescent="0.25">
      <c r="A2181" s="6" t="s">
        <v>76</v>
      </c>
      <c r="B2181" s="8" t="s">
        <v>68</v>
      </c>
      <c r="C2181" s="7" t="s">
        <v>2272</v>
      </c>
      <c r="D2181" s="12"/>
      <c r="E2181" s="15"/>
      <c r="F2181" s="14"/>
    </row>
    <row r="2182" spans="1:6" s="4" customFormat="1" ht="12.75" hidden="1" x14ac:dyDescent="0.25">
      <c r="A2182" s="6" t="s">
        <v>76</v>
      </c>
      <c r="B2182" s="8" t="s">
        <v>68</v>
      </c>
      <c r="C2182" s="7" t="s">
        <v>2273</v>
      </c>
      <c r="D2182" s="12"/>
      <c r="E2182" s="15"/>
      <c r="F2182" s="14"/>
    </row>
    <row r="2183" spans="1:6" s="4" customFormat="1" ht="12.75" hidden="1" x14ac:dyDescent="0.25">
      <c r="A2183" s="6" t="s">
        <v>76</v>
      </c>
      <c r="B2183" s="8" t="s">
        <v>68</v>
      </c>
      <c r="C2183" s="7" t="s">
        <v>2274</v>
      </c>
      <c r="D2183" s="12"/>
      <c r="E2183" s="15"/>
      <c r="F2183" s="14"/>
    </row>
    <row r="2184" spans="1:6" s="4" customFormat="1" ht="12.75" hidden="1" x14ac:dyDescent="0.25">
      <c r="A2184" s="6" t="s">
        <v>76</v>
      </c>
      <c r="B2184" s="8" t="s">
        <v>68</v>
      </c>
      <c r="C2184" s="7" t="s">
        <v>2275</v>
      </c>
      <c r="D2184" s="12"/>
      <c r="E2184" s="15"/>
      <c r="F2184" s="14"/>
    </row>
    <row r="2185" spans="1:6" s="4" customFormat="1" ht="12.75" hidden="1" x14ac:dyDescent="0.25">
      <c r="A2185" s="6" t="s">
        <v>76</v>
      </c>
      <c r="B2185" s="8" t="s">
        <v>68</v>
      </c>
      <c r="C2185" s="7" t="s">
        <v>2276</v>
      </c>
      <c r="D2185" s="12"/>
      <c r="E2185" s="15"/>
      <c r="F2185" s="14"/>
    </row>
    <row r="2186" spans="1:6" s="4" customFormat="1" ht="12.75" hidden="1" x14ac:dyDescent="0.25">
      <c r="A2186" s="6" t="s">
        <v>76</v>
      </c>
      <c r="B2186" s="8" t="s">
        <v>68</v>
      </c>
      <c r="C2186" s="7" t="s">
        <v>2277</v>
      </c>
      <c r="D2186" s="12"/>
      <c r="E2186" s="15"/>
      <c r="F2186" s="14"/>
    </row>
    <row r="2187" spans="1:6" s="4" customFormat="1" ht="12.75" hidden="1" x14ac:dyDescent="0.25">
      <c r="A2187" s="6" t="s">
        <v>76</v>
      </c>
      <c r="B2187" s="8" t="s">
        <v>68</v>
      </c>
      <c r="C2187" s="7" t="s">
        <v>2278</v>
      </c>
      <c r="D2187" s="12"/>
      <c r="E2187" s="15"/>
      <c r="F2187" s="14"/>
    </row>
    <row r="2188" spans="1:6" s="4" customFormat="1" ht="12.75" hidden="1" x14ac:dyDescent="0.25">
      <c r="A2188" s="6" t="s">
        <v>76</v>
      </c>
      <c r="B2188" s="8" t="s">
        <v>68</v>
      </c>
      <c r="C2188" s="7" t="s">
        <v>2279</v>
      </c>
      <c r="D2188" s="12"/>
      <c r="E2188" s="15"/>
      <c r="F2188" s="14"/>
    </row>
    <row r="2189" spans="1:6" s="4" customFormat="1" ht="12.75" hidden="1" x14ac:dyDescent="0.25">
      <c r="A2189" s="6" t="s">
        <v>76</v>
      </c>
      <c r="B2189" s="8" t="s">
        <v>68</v>
      </c>
      <c r="C2189" s="7" t="s">
        <v>2280</v>
      </c>
      <c r="D2189" s="12"/>
      <c r="E2189" s="15"/>
      <c r="F2189" s="14"/>
    </row>
    <row r="2190" spans="1:6" s="4" customFormat="1" ht="12.75" hidden="1" x14ac:dyDescent="0.25">
      <c r="A2190" s="6" t="s">
        <v>76</v>
      </c>
      <c r="B2190" s="8" t="s">
        <v>68</v>
      </c>
      <c r="C2190" s="7" t="s">
        <v>2281</v>
      </c>
      <c r="D2190" s="12"/>
      <c r="E2190" s="15"/>
      <c r="F2190" s="14"/>
    </row>
    <row r="2191" spans="1:6" s="4" customFormat="1" ht="12.75" hidden="1" x14ac:dyDescent="0.25">
      <c r="A2191" s="6" t="s">
        <v>76</v>
      </c>
      <c r="B2191" s="8" t="s">
        <v>68</v>
      </c>
      <c r="C2191" s="7" t="s">
        <v>2282</v>
      </c>
      <c r="D2191" s="12"/>
      <c r="E2191" s="15"/>
      <c r="F2191" s="14"/>
    </row>
    <row r="2192" spans="1:6" s="4" customFormat="1" ht="12.75" hidden="1" x14ac:dyDescent="0.25">
      <c r="A2192" s="6" t="s">
        <v>76</v>
      </c>
      <c r="B2192" s="8" t="s">
        <v>68</v>
      </c>
      <c r="C2192" s="7" t="s">
        <v>2283</v>
      </c>
      <c r="D2192" s="12"/>
      <c r="E2192" s="15"/>
      <c r="F2192" s="14"/>
    </row>
    <row r="2193" spans="1:6" s="4" customFormat="1" ht="12.75" hidden="1" x14ac:dyDescent="0.25">
      <c r="A2193" s="6" t="s">
        <v>76</v>
      </c>
      <c r="B2193" s="8" t="s">
        <v>68</v>
      </c>
      <c r="C2193" s="7" t="s">
        <v>2284</v>
      </c>
      <c r="D2193" s="12"/>
      <c r="E2193" s="15"/>
      <c r="F2193" s="14"/>
    </row>
    <row r="2194" spans="1:6" s="4" customFormat="1" ht="12.75" hidden="1" x14ac:dyDescent="0.25">
      <c r="A2194" s="6" t="s">
        <v>76</v>
      </c>
      <c r="B2194" s="8" t="s">
        <v>68</v>
      </c>
      <c r="C2194" s="7" t="s">
        <v>2285</v>
      </c>
      <c r="D2194" s="12"/>
      <c r="E2194" s="15"/>
      <c r="F2194" s="14"/>
    </row>
    <row r="2195" spans="1:6" s="4" customFormat="1" ht="12.75" hidden="1" x14ac:dyDescent="0.25">
      <c r="A2195" s="6" t="s">
        <v>76</v>
      </c>
      <c r="B2195" s="8" t="s">
        <v>68</v>
      </c>
      <c r="C2195" s="7" t="s">
        <v>2286</v>
      </c>
      <c r="D2195" s="12"/>
      <c r="E2195" s="15"/>
      <c r="F2195" s="14"/>
    </row>
    <row r="2196" spans="1:6" s="4" customFormat="1" ht="12.75" hidden="1" x14ac:dyDescent="0.25">
      <c r="A2196" s="6" t="s">
        <v>76</v>
      </c>
      <c r="B2196" s="8" t="s">
        <v>68</v>
      </c>
      <c r="C2196" s="7" t="s">
        <v>2287</v>
      </c>
      <c r="D2196" s="12"/>
      <c r="E2196" s="15"/>
      <c r="F2196" s="14"/>
    </row>
    <row r="2197" spans="1:6" s="4" customFormat="1" ht="12.75" hidden="1" x14ac:dyDescent="0.25">
      <c r="A2197" s="6" t="s">
        <v>76</v>
      </c>
      <c r="B2197" s="8" t="s">
        <v>69</v>
      </c>
      <c r="C2197" s="7" t="s">
        <v>2288</v>
      </c>
      <c r="D2197" s="12"/>
      <c r="E2197" s="15"/>
      <c r="F2197" s="14"/>
    </row>
    <row r="2198" spans="1:6" s="4" customFormat="1" ht="12.75" hidden="1" x14ac:dyDescent="0.25">
      <c r="A2198" s="6" t="s">
        <v>76</v>
      </c>
      <c r="B2198" s="8" t="s">
        <v>43</v>
      </c>
      <c r="C2198" s="7" t="s">
        <v>2289</v>
      </c>
      <c r="D2198" s="12"/>
      <c r="E2198" s="15"/>
      <c r="F2198" s="14"/>
    </row>
    <row r="2199" spans="1:6" s="4" customFormat="1" ht="12.75" hidden="1" x14ac:dyDescent="0.25">
      <c r="A2199" s="6" t="s">
        <v>76</v>
      </c>
      <c r="B2199" s="8" t="s">
        <v>44</v>
      </c>
      <c r="C2199" s="7" t="s">
        <v>2290</v>
      </c>
      <c r="D2199" s="12"/>
      <c r="E2199" s="15"/>
      <c r="F2199" s="14"/>
    </row>
    <row r="2200" spans="1:6" s="4" customFormat="1" ht="12.75" hidden="1" x14ac:dyDescent="0.25">
      <c r="A2200" s="6" t="s">
        <v>76</v>
      </c>
      <c r="B2200" s="8" t="s">
        <v>45</v>
      </c>
      <c r="C2200" s="7" t="s">
        <v>2291</v>
      </c>
      <c r="D2200" s="12"/>
      <c r="E2200" s="15"/>
      <c r="F2200" s="14"/>
    </row>
    <row r="2201" spans="1:6" s="4" customFormat="1" ht="12.75" hidden="1" x14ac:dyDescent="0.25">
      <c r="A2201" s="6" t="s">
        <v>76</v>
      </c>
      <c r="B2201" s="8" t="s">
        <v>45</v>
      </c>
      <c r="C2201" s="7" t="s">
        <v>2292</v>
      </c>
      <c r="D2201" s="12"/>
      <c r="E2201" s="15"/>
      <c r="F2201" s="14"/>
    </row>
    <row r="2202" spans="1:6" s="4" customFormat="1" ht="12.75" hidden="1" x14ac:dyDescent="0.25">
      <c r="A2202" s="6" t="s">
        <v>76</v>
      </c>
      <c r="B2202" s="8" t="s">
        <v>45</v>
      </c>
      <c r="C2202" s="7" t="s">
        <v>2293</v>
      </c>
      <c r="D2202" s="12"/>
      <c r="E2202" s="15"/>
      <c r="F2202" s="14"/>
    </row>
    <row r="2203" spans="1:6" s="4" customFormat="1" ht="12.75" hidden="1" x14ac:dyDescent="0.25">
      <c r="A2203" s="6" t="s">
        <v>76</v>
      </c>
      <c r="B2203" s="8" t="s">
        <v>45</v>
      </c>
      <c r="C2203" s="7" t="s">
        <v>2294</v>
      </c>
      <c r="D2203" s="12"/>
      <c r="E2203" s="15"/>
      <c r="F2203" s="14"/>
    </row>
    <row r="2204" spans="1:6" s="4" customFormat="1" ht="12.75" hidden="1" x14ac:dyDescent="0.25">
      <c r="A2204" s="6" t="s">
        <v>76</v>
      </c>
      <c r="B2204" s="8" t="s">
        <v>45</v>
      </c>
      <c r="C2204" s="7" t="s">
        <v>2295</v>
      </c>
      <c r="D2204" s="12"/>
      <c r="E2204" s="15"/>
      <c r="F2204" s="14"/>
    </row>
    <row r="2205" spans="1:6" s="4" customFormat="1" ht="12.75" hidden="1" x14ac:dyDescent="0.25">
      <c r="A2205" s="6" t="s">
        <v>76</v>
      </c>
      <c r="B2205" s="8" t="s">
        <v>45</v>
      </c>
      <c r="C2205" s="7" t="s">
        <v>2296</v>
      </c>
      <c r="D2205" s="12"/>
      <c r="E2205" s="15"/>
      <c r="F2205" s="14"/>
    </row>
    <row r="2206" spans="1:6" s="4" customFormat="1" ht="12.75" hidden="1" x14ac:dyDescent="0.25">
      <c r="A2206" s="6" t="s">
        <v>76</v>
      </c>
      <c r="B2206" s="8" t="s">
        <v>45</v>
      </c>
      <c r="C2206" s="7" t="s">
        <v>2297</v>
      </c>
      <c r="D2206" s="12"/>
      <c r="E2206" s="15"/>
      <c r="F2206" s="14"/>
    </row>
    <row r="2207" spans="1:6" s="4" customFormat="1" ht="12.75" hidden="1" x14ac:dyDescent="0.25">
      <c r="A2207" s="6" t="s">
        <v>76</v>
      </c>
      <c r="B2207" s="8" t="s">
        <v>45</v>
      </c>
      <c r="C2207" s="7" t="s">
        <v>2298</v>
      </c>
      <c r="D2207" s="12"/>
      <c r="E2207" s="15"/>
      <c r="F2207" s="14"/>
    </row>
    <row r="2208" spans="1:6" s="4" customFormat="1" ht="12.75" hidden="1" x14ac:dyDescent="0.25">
      <c r="A2208" s="6" t="s">
        <v>76</v>
      </c>
      <c r="B2208" s="8" t="s">
        <v>45</v>
      </c>
      <c r="C2208" s="7" t="s">
        <v>2299</v>
      </c>
      <c r="D2208" s="12"/>
      <c r="E2208" s="15"/>
      <c r="F2208" s="14"/>
    </row>
    <row r="2209" spans="1:6" s="4" customFormat="1" ht="12.75" hidden="1" x14ac:dyDescent="0.25">
      <c r="A2209" s="6" t="s">
        <v>76</v>
      </c>
      <c r="B2209" s="8" t="s">
        <v>45</v>
      </c>
      <c r="C2209" s="7" t="s">
        <v>2300</v>
      </c>
      <c r="D2209" s="12"/>
      <c r="E2209" s="15"/>
      <c r="F2209" s="14"/>
    </row>
    <row r="2210" spans="1:6" s="4" customFormat="1" ht="12.75" hidden="1" x14ac:dyDescent="0.25">
      <c r="A2210" s="6" t="s">
        <v>76</v>
      </c>
      <c r="B2210" s="8" t="s">
        <v>45</v>
      </c>
      <c r="C2210" s="7" t="s">
        <v>2301</v>
      </c>
      <c r="D2210" s="12"/>
      <c r="E2210" s="15"/>
      <c r="F2210" s="14"/>
    </row>
    <row r="2211" spans="1:6" s="4" customFormat="1" ht="12.75" hidden="1" x14ac:dyDescent="0.25">
      <c r="A2211" s="6" t="s">
        <v>76</v>
      </c>
      <c r="B2211" s="8" t="s">
        <v>45</v>
      </c>
      <c r="C2211" s="7" t="s">
        <v>2302</v>
      </c>
      <c r="D2211" s="12"/>
      <c r="E2211" s="15"/>
      <c r="F2211" s="14"/>
    </row>
    <row r="2212" spans="1:6" s="4" customFormat="1" ht="12.75" hidden="1" x14ac:dyDescent="0.25">
      <c r="A2212" s="6" t="s">
        <v>76</v>
      </c>
      <c r="B2212" s="8" t="s">
        <v>45</v>
      </c>
      <c r="C2212" s="7" t="s">
        <v>2303</v>
      </c>
      <c r="D2212" s="12"/>
      <c r="E2212" s="15"/>
      <c r="F2212" s="14"/>
    </row>
    <row r="2213" spans="1:6" s="4" customFormat="1" ht="12.75" hidden="1" x14ac:dyDescent="0.25">
      <c r="A2213" s="6" t="s">
        <v>76</v>
      </c>
      <c r="B2213" s="8" t="s">
        <v>45</v>
      </c>
      <c r="C2213" s="7" t="s">
        <v>2304</v>
      </c>
      <c r="D2213" s="12"/>
      <c r="E2213" s="15"/>
      <c r="F2213" s="14"/>
    </row>
    <row r="2214" spans="1:6" s="4" customFormat="1" ht="12.75" hidden="1" x14ac:dyDescent="0.25">
      <c r="A2214" s="6" t="s">
        <v>76</v>
      </c>
      <c r="B2214" s="8" t="s">
        <v>45</v>
      </c>
      <c r="C2214" s="7" t="s">
        <v>2305</v>
      </c>
      <c r="D2214" s="12"/>
      <c r="E2214" s="15"/>
      <c r="F2214" s="14"/>
    </row>
    <row r="2215" spans="1:6" s="4" customFormat="1" ht="12.75" hidden="1" x14ac:dyDescent="0.25">
      <c r="A2215" s="6" t="s">
        <v>76</v>
      </c>
      <c r="B2215" s="8" t="s">
        <v>45</v>
      </c>
      <c r="C2215" s="7" t="s">
        <v>2306</v>
      </c>
      <c r="D2215" s="12"/>
      <c r="E2215" s="15"/>
      <c r="F2215" s="14"/>
    </row>
    <row r="2216" spans="1:6" s="4" customFormat="1" ht="12.75" hidden="1" x14ac:dyDescent="0.25">
      <c r="A2216" s="6" t="s">
        <v>76</v>
      </c>
      <c r="B2216" s="8" t="s">
        <v>45</v>
      </c>
      <c r="C2216" s="7" t="s">
        <v>2307</v>
      </c>
      <c r="D2216" s="12"/>
      <c r="E2216" s="15"/>
      <c r="F2216" s="14"/>
    </row>
    <row r="2217" spans="1:6" s="4" customFormat="1" ht="12.75" hidden="1" x14ac:dyDescent="0.25">
      <c r="A2217" s="6" t="s">
        <v>76</v>
      </c>
      <c r="B2217" s="8" t="s">
        <v>45</v>
      </c>
      <c r="C2217" s="7" t="s">
        <v>2308</v>
      </c>
      <c r="D2217" s="12"/>
      <c r="E2217" s="15"/>
      <c r="F2217" s="14"/>
    </row>
    <row r="2218" spans="1:6" s="4" customFormat="1" ht="12.75" hidden="1" x14ac:dyDescent="0.25">
      <c r="A2218" s="6" t="s">
        <v>76</v>
      </c>
      <c r="B2218" s="8" t="s">
        <v>45</v>
      </c>
      <c r="C2218" s="7" t="s">
        <v>2309</v>
      </c>
      <c r="D2218" s="12"/>
      <c r="E2218" s="15"/>
      <c r="F2218" s="14"/>
    </row>
    <row r="2219" spans="1:6" s="4" customFormat="1" ht="12.75" hidden="1" x14ac:dyDescent="0.25">
      <c r="A2219" s="6" t="s">
        <v>76</v>
      </c>
      <c r="B2219" s="8" t="s">
        <v>45</v>
      </c>
      <c r="C2219" s="7" t="s">
        <v>2310</v>
      </c>
      <c r="D2219" s="12"/>
      <c r="E2219" s="15"/>
      <c r="F2219" s="14"/>
    </row>
    <row r="2220" spans="1:6" s="4" customFormat="1" ht="12.75" hidden="1" x14ac:dyDescent="0.25">
      <c r="A2220" s="6" t="s">
        <v>76</v>
      </c>
      <c r="B2220" s="8" t="s">
        <v>45</v>
      </c>
      <c r="C2220" s="7" t="s">
        <v>2311</v>
      </c>
      <c r="D2220" s="12"/>
      <c r="E2220" s="15"/>
      <c r="F2220" s="14"/>
    </row>
    <row r="2221" spans="1:6" s="4" customFormat="1" ht="12.75" hidden="1" x14ac:dyDescent="0.25">
      <c r="A2221" s="6" t="s">
        <v>76</v>
      </c>
      <c r="B2221" s="8" t="s">
        <v>45</v>
      </c>
      <c r="C2221" s="7" t="s">
        <v>2312</v>
      </c>
      <c r="D2221" s="12"/>
      <c r="E2221" s="15"/>
      <c r="F2221" s="14"/>
    </row>
    <row r="2222" spans="1:6" s="4" customFormat="1" ht="12.75" hidden="1" x14ac:dyDescent="0.25">
      <c r="A2222" s="6" t="s">
        <v>76</v>
      </c>
      <c r="B2222" s="8" t="s">
        <v>45</v>
      </c>
      <c r="C2222" s="7" t="s">
        <v>2313</v>
      </c>
      <c r="D2222" s="12"/>
      <c r="E2222" s="15"/>
      <c r="F2222" s="14"/>
    </row>
    <row r="2223" spans="1:6" s="4" customFormat="1" ht="12.75" hidden="1" x14ac:dyDescent="0.25">
      <c r="A2223" s="6" t="s">
        <v>76</v>
      </c>
      <c r="B2223" s="8" t="s">
        <v>45</v>
      </c>
      <c r="C2223" s="7" t="s">
        <v>2314</v>
      </c>
      <c r="D2223" s="12"/>
      <c r="E2223" s="15"/>
      <c r="F2223" s="14"/>
    </row>
    <row r="2224" spans="1:6" s="4" customFormat="1" ht="12.75" hidden="1" x14ac:dyDescent="0.25">
      <c r="A2224" s="6" t="s">
        <v>76</v>
      </c>
      <c r="B2224" s="8" t="s">
        <v>45</v>
      </c>
      <c r="C2224" s="7" t="s">
        <v>2315</v>
      </c>
      <c r="D2224" s="12"/>
      <c r="E2224" s="15"/>
      <c r="F2224" s="14"/>
    </row>
    <row r="2225" spans="1:6" s="4" customFormat="1" ht="12.75" hidden="1" x14ac:dyDescent="0.25">
      <c r="A2225" s="6" t="s">
        <v>76</v>
      </c>
      <c r="B2225" s="8" t="s">
        <v>45</v>
      </c>
      <c r="C2225" s="7" t="s">
        <v>2316</v>
      </c>
      <c r="D2225" s="12"/>
      <c r="E2225" s="15"/>
      <c r="F2225" s="14"/>
    </row>
    <row r="2226" spans="1:6" s="4" customFormat="1" ht="12.75" hidden="1" x14ac:dyDescent="0.25">
      <c r="A2226" s="6" t="s">
        <v>76</v>
      </c>
      <c r="B2226" s="8" t="s">
        <v>45</v>
      </c>
      <c r="C2226" s="7" t="s">
        <v>2317</v>
      </c>
      <c r="D2226" s="12"/>
      <c r="E2226" s="15"/>
      <c r="F2226" s="14"/>
    </row>
    <row r="2227" spans="1:6" s="4" customFormat="1" ht="12.75" hidden="1" x14ac:dyDescent="0.25">
      <c r="A2227" s="6" t="s">
        <v>76</v>
      </c>
      <c r="B2227" s="8" t="s">
        <v>45</v>
      </c>
      <c r="C2227" s="7" t="s">
        <v>2318</v>
      </c>
      <c r="D2227" s="12"/>
      <c r="E2227" s="15"/>
      <c r="F2227" s="14"/>
    </row>
    <row r="2228" spans="1:6" s="4" customFormat="1" ht="12.75" hidden="1" x14ac:dyDescent="0.25">
      <c r="A2228" s="6" t="s">
        <v>76</v>
      </c>
      <c r="B2228" s="8" t="s">
        <v>45</v>
      </c>
      <c r="C2228" s="7" t="s">
        <v>2319</v>
      </c>
      <c r="D2228" s="12"/>
      <c r="E2228" s="15"/>
      <c r="F2228" s="14"/>
    </row>
    <row r="2229" spans="1:6" s="4" customFormat="1" ht="12.75" hidden="1" x14ac:dyDescent="0.25">
      <c r="A2229" s="6" t="s">
        <v>76</v>
      </c>
      <c r="B2229" s="8" t="s">
        <v>45</v>
      </c>
      <c r="C2229" s="7" t="s">
        <v>2320</v>
      </c>
      <c r="D2229" s="12"/>
      <c r="E2229" s="15"/>
      <c r="F2229" s="14"/>
    </row>
    <row r="2230" spans="1:6" s="4" customFormat="1" ht="12.75" hidden="1" x14ac:dyDescent="0.25">
      <c r="A2230" s="6" t="s">
        <v>76</v>
      </c>
      <c r="B2230" s="8" t="s">
        <v>46</v>
      </c>
      <c r="C2230" s="7" t="s">
        <v>2321</v>
      </c>
      <c r="D2230" s="12"/>
      <c r="E2230" s="15"/>
      <c r="F2230" s="14"/>
    </row>
    <row r="2231" spans="1:6" s="4" customFormat="1" ht="12.75" hidden="1" x14ac:dyDescent="0.25">
      <c r="A2231" s="6" t="s">
        <v>76</v>
      </c>
      <c r="B2231" s="8" t="s">
        <v>46</v>
      </c>
      <c r="C2231" s="7" t="s">
        <v>2322</v>
      </c>
      <c r="D2231" s="12"/>
      <c r="E2231" s="15"/>
      <c r="F2231" s="14"/>
    </row>
    <row r="2232" spans="1:6" s="4" customFormat="1" ht="12.75" hidden="1" x14ac:dyDescent="0.25">
      <c r="A2232" s="6" t="s">
        <v>76</v>
      </c>
      <c r="B2232" s="8" t="s">
        <v>47</v>
      </c>
      <c r="C2232" s="7" t="s">
        <v>2323</v>
      </c>
      <c r="D2232" s="12"/>
      <c r="E2232" s="15"/>
      <c r="F2232" s="14"/>
    </row>
    <row r="2233" spans="1:6" s="4" customFormat="1" ht="12.75" hidden="1" x14ac:dyDescent="0.25">
      <c r="A2233" s="6" t="s">
        <v>76</v>
      </c>
      <c r="B2233" s="8" t="s">
        <v>48</v>
      </c>
      <c r="C2233" s="7" t="s">
        <v>2324</v>
      </c>
      <c r="D2233" s="12"/>
      <c r="E2233" s="15"/>
      <c r="F2233" s="14"/>
    </row>
    <row r="2234" spans="1:6" s="4" customFormat="1" ht="12.75" hidden="1" x14ac:dyDescent="0.25">
      <c r="A2234" s="6" t="s">
        <v>76</v>
      </c>
      <c r="B2234" s="8" t="s">
        <v>48</v>
      </c>
      <c r="C2234" s="7" t="s">
        <v>2325</v>
      </c>
      <c r="D2234" s="12"/>
      <c r="E2234" s="15"/>
      <c r="F2234" s="14"/>
    </row>
    <row r="2235" spans="1:6" s="4" customFormat="1" ht="12.75" hidden="1" x14ac:dyDescent="0.25">
      <c r="A2235" s="6" t="s">
        <v>76</v>
      </c>
      <c r="B2235" s="8" t="s">
        <v>48</v>
      </c>
      <c r="C2235" s="7" t="s">
        <v>2326</v>
      </c>
      <c r="D2235" s="12"/>
      <c r="E2235" s="15"/>
      <c r="F2235" s="14"/>
    </row>
    <row r="2236" spans="1:6" s="4" customFormat="1" ht="12.75" hidden="1" x14ac:dyDescent="0.25">
      <c r="A2236" s="6" t="s">
        <v>76</v>
      </c>
      <c r="B2236" s="8" t="s">
        <v>49</v>
      </c>
      <c r="C2236" s="7" t="s">
        <v>2327</v>
      </c>
      <c r="D2236" s="12"/>
      <c r="E2236" s="15"/>
      <c r="F2236" s="14"/>
    </row>
    <row r="2237" spans="1:6" s="4" customFormat="1" ht="12.75" hidden="1" x14ac:dyDescent="0.25">
      <c r="A2237" s="6" t="s">
        <v>76</v>
      </c>
      <c r="B2237" s="8" t="s">
        <v>50</v>
      </c>
      <c r="C2237" s="7" t="s">
        <v>2328</v>
      </c>
      <c r="D2237" s="12"/>
      <c r="E2237" s="15"/>
      <c r="F2237" s="14"/>
    </row>
    <row r="2238" spans="1:6" s="4" customFormat="1" ht="12.75" hidden="1" x14ac:dyDescent="0.25">
      <c r="A2238" s="6" t="s">
        <v>76</v>
      </c>
      <c r="B2238" s="8" t="s">
        <v>51</v>
      </c>
      <c r="C2238" s="7" t="s">
        <v>2329</v>
      </c>
      <c r="D2238" s="12"/>
      <c r="E2238" s="15"/>
      <c r="F2238" s="14"/>
    </row>
    <row r="2239" spans="1:6" s="4" customFormat="1" ht="12.75" hidden="1" x14ac:dyDescent="0.25">
      <c r="A2239" s="6" t="s">
        <v>76</v>
      </c>
      <c r="B2239" s="8" t="s">
        <v>52</v>
      </c>
      <c r="C2239" s="7" t="s">
        <v>2330</v>
      </c>
      <c r="D2239" s="12"/>
      <c r="E2239" s="15"/>
      <c r="F2239" s="14"/>
    </row>
    <row r="2240" spans="1:6" s="4" customFormat="1" ht="12.75" hidden="1" x14ac:dyDescent="0.25">
      <c r="A2240" s="6" t="s">
        <v>76</v>
      </c>
      <c r="B2240" s="8" t="s">
        <v>53</v>
      </c>
      <c r="C2240" s="7" t="s">
        <v>2331</v>
      </c>
      <c r="D2240" s="12"/>
      <c r="E2240" s="15"/>
      <c r="F2240" s="14"/>
    </row>
    <row r="2241" spans="1:6" s="4" customFormat="1" ht="12.75" hidden="1" x14ac:dyDescent="0.25">
      <c r="A2241" s="6" t="s">
        <v>76</v>
      </c>
      <c r="B2241" s="8" t="s">
        <v>54</v>
      </c>
      <c r="C2241" s="7" t="s">
        <v>2332</v>
      </c>
      <c r="D2241" s="12"/>
      <c r="E2241" s="15"/>
      <c r="F2241" s="14"/>
    </row>
    <row r="2242" spans="1:6" s="4" customFormat="1" ht="12.75" hidden="1" x14ac:dyDescent="0.25">
      <c r="A2242" s="6" t="s">
        <v>76</v>
      </c>
      <c r="B2242" s="8" t="s">
        <v>55</v>
      </c>
      <c r="C2242" s="7" t="s">
        <v>2333</v>
      </c>
      <c r="D2242" s="12"/>
      <c r="E2242" s="15"/>
      <c r="F2242" s="14"/>
    </row>
    <row r="2243" spans="1:6" s="4" customFormat="1" ht="12.75" hidden="1" x14ac:dyDescent="0.25">
      <c r="A2243" s="6" t="s">
        <v>76</v>
      </c>
      <c r="B2243" s="8" t="s">
        <v>56</v>
      </c>
      <c r="C2243" s="7" t="s">
        <v>2334</v>
      </c>
      <c r="D2243" s="12"/>
      <c r="E2243" s="15"/>
      <c r="F2243" s="14"/>
    </row>
    <row r="2244" spans="1:6" s="4" customFormat="1" ht="12.75" hidden="1" x14ac:dyDescent="0.25">
      <c r="A2244" s="6" t="s">
        <v>76</v>
      </c>
      <c r="B2244" s="8" t="s">
        <v>57</v>
      </c>
      <c r="C2244" s="7" t="s">
        <v>2335</v>
      </c>
      <c r="D2244" s="12"/>
      <c r="E2244" s="15"/>
      <c r="F2244" s="14"/>
    </row>
    <row r="2245" spans="1:6" s="4" customFormat="1" ht="12.75" hidden="1" x14ac:dyDescent="0.25">
      <c r="A2245" s="6" t="s">
        <v>76</v>
      </c>
      <c r="B2245" s="8" t="s">
        <v>58</v>
      </c>
      <c r="C2245" s="7" t="s">
        <v>2336</v>
      </c>
      <c r="D2245" s="12"/>
      <c r="E2245" s="15"/>
      <c r="F2245" s="14"/>
    </row>
    <row r="2246" spans="1:6" s="4" customFormat="1" ht="12.75" hidden="1" x14ac:dyDescent="0.25">
      <c r="A2246" s="6" t="s">
        <v>77</v>
      </c>
      <c r="B2246" s="8" t="s">
        <v>4</v>
      </c>
      <c r="C2246" s="7" t="s">
        <v>2337</v>
      </c>
      <c r="D2246" s="12"/>
      <c r="E2246" s="15"/>
      <c r="F2246" s="14"/>
    </row>
    <row r="2247" spans="1:6" s="4" customFormat="1" ht="12.75" hidden="1" x14ac:dyDescent="0.25">
      <c r="A2247" s="6" t="s">
        <v>77</v>
      </c>
      <c r="B2247" s="8" t="s">
        <v>5</v>
      </c>
      <c r="C2247" s="7" t="s">
        <v>2338</v>
      </c>
      <c r="D2247" s="12"/>
      <c r="E2247" s="15"/>
      <c r="F2247" s="14"/>
    </row>
    <row r="2248" spans="1:6" s="4" customFormat="1" ht="12.75" hidden="1" x14ac:dyDescent="0.25">
      <c r="A2248" s="6" t="s">
        <v>77</v>
      </c>
      <c r="B2248" s="8" t="s">
        <v>60</v>
      </c>
      <c r="C2248" s="7" t="s">
        <v>2339</v>
      </c>
      <c r="D2248" s="12"/>
      <c r="E2248" s="15"/>
      <c r="F2248" s="14"/>
    </row>
    <row r="2249" spans="1:6" s="4" customFormat="1" ht="12.75" hidden="1" x14ac:dyDescent="0.25">
      <c r="A2249" s="6" t="s">
        <v>77</v>
      </c>
      <c r="B2249" s="8" t="s">
        <v>6</v>
      </c>
      <c r="C2249" s="7" t="s">
        <v>2340</v>
      </c>
      <c r="D2249" s="12"/>
      <c r="E2249" s="15"/>
      <c r="F2249" s="14"/>
    </row>
    <row r="2250" spans="1:6" s="4" customFormat="1" ht="12.75" hidden="1" x14ac:dyDescent="0.25">
      <c r="A2250" s="6" t="s">
        <v>77</v>
      </c>
      <c r="B2250" s="8" t="s">
        <v>6</v>
      </c>
      <c r="C2250" s="7" t="s">
        <v>2341</v>
      </c>
      <c r="D2250" s="12"/>
      <c r="E2250" s="15"/>
      <c r="F2250" s="14"/>
    </row>
    <row r="2251" spans="1:6" s="4" customFormat="1" ht="12.75" hidden="1" x14ac:dyDescent="0.25">
      <c r="A2251" s="6" t="s">
        <v>77</v>
      </c>
      <c r="B2251" s="8" t="s">
        <v>6</v>
      </c>
      <c r="C2251" s="7" t="s">
        <v>2342</v>
      </c>
      <c r="D2251" s="12"/>
      <c r="E2251" s="15"/>
      <c r="F2251" s="14"/>
    </row>
    <row r="2252" spans="1:6" s="4" customFormat="1" ht="12.75" hidden="1" x14ac:dyDescent="0.25">
      <c r="A2252" s="6" t="s">
        <v>77</v>
      </c>
      <c r="B2252" s="8" t="s">
        <v>6</v>
      </c>
      <c r="C2252" s="7" t="s">
        <v>2343</v>
      </c>
      <c r="D2252" s="12"/>
      <c r="E2252" s="15"/>
      <c r="F2252" s="14"/>
    </row>
    <row r="2253" spans="1:6" s="4" customFormat="1" ht="12.75" hidden="1" x14ac:dyDescent="0.25">
      <c r="A2253" s="6" t="s">
        <v>77</v>
      </c>
      <c r="B2253" s="8" t="s">
        <v>6</v>
      </c>
      <c r="C2253" s="7" t="s">
        <v>2344</v>
      </c>
      <c r="D2253" s="12"/>
      <c r="E2253" s="15"/>
      <c r="F2253" s="14"/>
    </row>
    <row r="2254" spans="1:6" s="4" customFormat="1" ht="12.75" hidden="1" x14ac:dyDescent="0.25">
      <c r="A2254" s="6" t="s">
        <v>77</v>
      </c>
      <c r="B2254" s="8" t="s">
        <v>6</v>
      </c>
      <c r="C2254" s="7" t="s">
        <v>2345</v>
      </c>
      <c r="D2254" s="12"/>
      <c r="E2254" s="15"/>
      <c r="F2254" s="14"/>
    </row>
    <row r="2255" spans="1:6" s="4" customFormat="1" ht="12.75" hidden="1" x14ac:dyDescent="0.25">
      <c r="A2255" s="6" t="s">
        <v>77</v>
      </c>
      <c r="B2255" s="8" t="s">
        <v>6</v>
      </c>
      <c r="C2255" s="7" t="s">
        <v>2346</v>
      </c>
      <c r="D2255" s="12"/>
      <c r="E2255" s="15"/>
      <c r="F2255" s="14"/>
    </row>
    <row r="2256" spans="1:6" s="4" customFormat="1" ht="12.75" hidden="1" x14ac:dyDescent="0.25">
      <c r="A2256" s="6" t="s">
        <v>77</v>
      </c>
      <c r="B2256" s="8" t="s">
        <v>6</v>
      </c>
      <c r="C2256" s="7" t="s">
        <v>2347</v>
      </c>
      <c r="D2256" s="12"/>
      <c r="E2256" s="15"/>
      <c r="F2256" s="14"/>
    </row>
    <row r="2257" spans="1:6" s="4" customFormat="1" ht="12.75" hidden="1" x14ac:dyDescent="0.25">
      <c r="A2257" s="6" t="s">
        <v>77</v>
      </c>
      <c r="B2257" s="8" t="s">
        <v>6</v>
      </c>
      <c r="C2257" s="7" t="s">
        <v>2348</v>
      </c>
      <c r="D2257" s="12"/>
      <c r="E2257" s="15"/>
      <c r="F2257" s="14"/>
    </row>
    <row r="2258" spans="1:6" s="4" customFormat="1" ht="12.75" hidden="1" x14ac:dyDescent="0.25">
      <c r="A2258" s="6" t="s">
        <v>77</v>
      </c>
      <c r="B2258" s="8" t="s">
        <v>6</v>
      </c>
      <c r="C2258" s="7" t="s">
        <v>2349</v>
      </c>
      <c r="D2258" s="12"/>
      <c r="E2258" s="15"/>
      <c r="F2258" s="14"/>
    </row>
    <row r="2259" spans="1:6" s="4" customFormat="1" ht="12.75" hidden="1" x14ac:dyDescent="0.25">
      <c r="A2259" s="6" t="s">
        <v>77</v>
      </c>
      <c r="B2259" s="8" t="s">
        <v>6</v>
      </c>
      <c r="C2259" s="7" t="s">
        <v>2350</v>
      </c>
      <c r="D2259" s="12"/>
      <c r="E2259" s="15"/>
      <c r="F2259" s="14"/>
    </row>
    <row r="2260" spans="1:6" s="4" customFormat="1" ht="12.75" hidden="1" x14ac:dyDescent="0.25">
      <c r="A2260" s="6" t="s">
        <v>77</v>
      </c>
      <c r="B2260" s="8" t="s">
        <v>6</v>
      </c>
      <c r="C2260" s="7" t="s">
        <v>2351</v>
      </c>
      <c r="D2260" s="12"/>
      <c r="E2260" s="15"/>
      <c r="F2260" s="14"/>
    </row>
    <row r="2261" spans="1:6" s="4" customFormat="1" ht="12.75" hidden="1" x14ac:dyDescent="0.25">
      <c r="A2261" s="6" t="s">
        <v>77</v>
      </c>
      <c r="B2261" s="8" t="s">
        <v>6</v>
      </c>
      <c r="C2261" s="7" t="s">
        <v>2352</v>
      </c>
      <c r="D2261" s="12"/>
      <c r="E2261" s="15"/>
      <c r="F2261" s="14"/>
    </row>
    <row r="2262" spans="1:6" s="4" customFormat="1" ht="12.75" hidden="1" x14ac:dyDescent="0.25">
      <c r="A2262" s="6" t="s">
        <v>77</v>
      </c>
      <c r="B2262" s="8" t="s">
        <v>6</v>
      </c>
      <c r="C2262" s="7" t="s">
        <v>2353</v>
      </c>
      <c r="D2262" s="12"/>
      <c r="E2262" s="15"/>
      <c r="F2262" s="14"/>
    </row>
    <row r="2263" spans="1:6" s="4" customFormat="1" ht="12.75" hidden="1" x14ac:dyDescent="0.25">
      <c r="A2263" s="6" t="s">
        <v>77</v>
      </c>
      <c r="B2263" s="8" t="s">
        <v>6</v>
      </c>
      <c r="C2263" s="7" t="s">
        <v>2354</v>
      </c>
      <c r="D2263" s="12"/>
      <c r="E2263" s="15"/>
      <c r="F2263" s="14"/>
    </row>
    <row r="2264" spans="1:6" s="4" customFormat="1" ht="12.75" hidden="1" x14ac:dyDescent="0.25">
      <c r="A2264" s="6" t="s">
        <v>77</v>
      </c>
      <c r="B2264" s="8" t="s">
        <v>6</v>
      </c>
      <c r="C2264" s="7" t="s">
        <v>2355</v>
      </c>
      <c r="D2264" s="12"/>
      <c r="E2264" s="15"/>
      <c r="F2264" s="14"/>
    </row>
    <row r="2265" spans="1:6" s="4" customFormat="1" ht="12.75" hidden="1" x14ac:dyDescent="0.25">
      <c r="A2265" s="6" t="s">
        <v>77</v>
      </c>
      <c r="B2265" s="8" t="s">
        <v>6</v>
      </c>
      <c r="C2265" s="7" t="s">
        <v>2356</v>
      </c>
      <c r="D2265" s="12"/>
      <c r="E2265" s="15"/>
      <c r="F2265" s="14"/>
    </row>
    <row r="2266" spans="1:6" s="4" customFormat="1" ht="12.75" hidden="1" x14ac:dyDescent="0.25">
      <c r="A2266" s="6" t="s">
        <v>77</v>
      </c>
      <c r="B2266" s="8" t="s">
        <v>6</v>
      </c>
      <c r="C2266" s="7" t="s">
        <v>2357</v>
      </c>
      <c r="D2266" s="12"/>
      <c r="E2266" s="15"/>
      <c r="F2266" s="14"/>
    </row>
    <row r="2267" spans="1:6" s="4" customFormat="1" ht="12.75" hidden="1" x14ac:dyDescent="0.25">
      <c r="A2267" s="6" t="s">
        <v>77</v>
      </c>
      <c r="B2267" s="8" t="s">
        <v>6</v>
      </c>
      <c r="C2267" s="7" t="s">
        <v>2358</v>
      </c>
      <c r="D2267" s="12"/>
      <c r="E2267" s="15"/>
      <c r="F2267" s="14"/>
    </row>
    <row r="2268" spans="1:6" s="4" customFormat="1" ht="12.75" hidden="1" x14ac:dyDescent="0.25">
      <c r="A2268" s="6" t="s">
        <v>77</v>
      </c>
      <c r="B2268" s="8" t="s">
        <v>6</v>
      </c>
      <c r="C2268" s="7" t="s">
        <v>2359</v>
      </c>
      <c r="D2268" s="12"/>
      <c r="E2268" s="15"/>
      <c r="F2268" s="14"/>
    </row>
    <row r="2269" spans="1:6" s="4" customFormat="1" ht="12.75" hidden="1" x14ac:dyDescent="0.25">
      <c r="A2269" s="6" t="s">
        <v>77</v>
      </c>
      <c r="B2269" s="8" t="s">
        <v>6</v>
      </c>
      <c r="C2269" s="7" t="s">
        <v>2360</v>
      </c>
      <c r="D2269" s="12"/>
      <c r="E2269" s="15"/>
      <c r="F2269" s="14"/>
    </row>
    <row r="2270" spans="1:6" s="4" customFormat="1" ht="12.75" hidden="1" x14ac:dyDescent="0.25">
      <c r="A2270" s="6" t="s">
        <v>77</v>
      </c>
      <c r="B2270" s="8" t="s">
        <v>6</v>
      </c>
      <c r="C2270" s="7" t="s">
        <v>2361</v>
      </c>
      <c r="D2270" s="12"/>
      <c r="E2270" s="15"/>
      <c r="F2270" s="14"/>
    </row>
    <row r="2271" spans="1:6" s="4" customFormat="1" ht="12.75" hidden="1" x14ac:dyDescent="0.25">
      <c r="A2271" s="6" t="s">
        <v>77</v>
      </c>
      <c r="B2271" s="8" t="s">
        <v>6</v>
      </c>
      <c r="C2271" s="7" t="s">
        <v>2362</v>
      </c>
      <c r="D2271" s="12"/>
      <c r="E2271" s="15"/>
      <c r="F2271" s="14"/>
    </row>
    <row r="2272" spans="1:6" s="4" customFormat="1" ht="12.75" hidden="1" x14ac:dyDescent="0.25">
      <c r="A2272" s="6" t="s">
        <v>77</v>
      </c>
      <c r="B2272" s="8" t="s">
        <v>6</v>
      </c>
      <c r="C2272" s="7" t="s">
        <v>2363</v>
      </c>
      <c r="D2272" s="12"/>
      <c r="E2272" s="15"/>
      <c r="F2272" s="14"/>
    </row>
    <row r="2273" spans="1:6" s="4" customFormat="1" ht="12.75" hidden="1" x14ac:dyDescent="0.25">
      <c r="A2273" s="6" t="s">
        <v>77</v>
      </c>
      <c r="B2273" s="8" t="s">
        <v>6</v>
      </c>
      <c r="C2273" s="7" t="s">
        <v>2364</v>
      </c>
      <c r="D2273" s="12"/>
      <c r="E2273" s="15"/>
      <c r="F2273" s="14"/>
    </row>
    <row r="2274" spans="1:6" s="4" customFormat="1" ht="12.75" hidden="1" x14ac:dyDescent="0.25">
      <c r="A2274" s="6" t="s">
        <v>77</v>
      </c>
      <c r="B2274" s="8" t="s">
        <v>6</v>
      </c>
      <c r="C2274" s="7" t="s">
        <v>2365</v>
      </c>
      <c r="D2274" s="12"/>
      <c r="E2274" s="15"/>
      <c r="F2274" s="14"/>
    </row>
    <row r="2275" spans="1:6" s="4" customFormat="1" ht="12.75" hidden="1" x14ac:dyDescent="0.25">
      <c r="A2275" s="6" t="s">
        <v>77</v>
      </c>
      <c r="B2275" s="8" t="s">
        <v>6</v>
      </c>
      <c r="C2275" s="7" t="s">
        <v>2366</v>
      </c>
      <c r="D2275" s="12"/>
      <c r="E2275" s="15"/>
      <c r="F2275" s="14"/>
    </row>
    <row r="2276" spans="1:6" s="4" customFormat="1" ht="12.75" hidden="1" x14ac:dyDescent="0.25">
      <c r="A2276" s="6" t="s">
        <v>77</v>
      </c>
      <c r="B2276" s="8" t="s">
        <v>6</v>
      </c>
      <c r="C2276" s="7" t="s">
        <v>2367</v>
      </c>
      <c r="D2276" s="12"/>
      <c r="E2276" s="15"/>
      <c r="F2276" s="14"/>
    </row>
    <row r="2277" spans="1:6" s="4" customFormat="1" ht="12.75" hidden="1" x14ac:dyDescent="0.25">
      <c r="A2277" s="6" t="s">
        <v>77</v>
      </c>
      <c r="B2277" s="8" t="s">
        <v>6</v>
      </c>
      <c r="C2277" s="7" t="s">
        <v>2368</v>
      </c>
      <c r="D2277" s="12"/>
      <c r="E2277" s="15"/>
      <c r="F2277" s="14"/>
    </row>
    <row r="2278" spans="1:6" s="4" customFormat="1" ht="12.75" hidden="1" x14ac:dyDescent="0.25">
      <c r="A2278" s="6" t="s">
        <v>77</v>
      </c>
      <c r="B2278" s="8" t="s">
        <v>6</v>
      </c>
      <c r="C2278" s="7" t="s">
        <v>2369</v>
      </c>
      <c r="D2278" s="12"/>
      <c r="E2278" s="15"/>
      <c r="F2278" s="14"/>
    </row>
    <row r="2279" spans="1:6" s="4" customFormat="1" ht="12.75" hidden="1" x14ac:dyDescent="0.25">
      <c r="A2279" s="6" t="s">
        <v>77</v>
      </c>
      <c r="B2279" s="8" t="s">
        <v>6</v>
      </c>
      <c r="C2279" s="7" t="s">
        <v>2370</v>
      </c>
      <c r="D2279" s="12"/>
      <c r="E2279" s="15"/>
      <c r="F2279" s="14"/>
    </row>
    <row r="2280" spans="1:6" s="4" customFormat="1" ht="12.75" hidden="1" x14ac:dyDescent="0.25">
      <c r="A2280" s="6" t="s">
        <v>77</v>
      </c>
      <c r="B2280" s="8" t="s">
        <v>6</v>
      </c>
      <c r="C2280" s="7" t="s">
        <v>2371</v>
      </c>
      <c r="D2280" s="12"/>
      <c r="E2280" s="15"/>
      <c r="F2280" s="14"/>
    </row>
    <row r="2281" spans="1:6" s="4" customFormat="1" ht="12.75" hidden="1" x14ac:dyDescent="0.25">
      <c r="A2281" s="6" t="s">
        <v>77</v>
      </c>
      <c r="B2281" s="8" t="s">
        <v>6</v>
      </c>
      <c r="C2281" s="7" t="s">
        <v>2372</v>
      </c>
      <c r="D2281" s="12"/>
      <c r="E2281" s="15"/>
      <c r="F2281" s="14"/>
    </row>
    <row r="2282" spans="1:6" s="4" customFormat="1" ht="12.75" hidden="1" x14ac:dyDescent="0.25">
      <c r="A2282" s="6" t="s">
        <v>77</v>
      </c>
      <c r="B2282" s="8" t="s">
        <v>6</v>
      </c>
      <c r="C2282" s="7" t="s">
        <v>2373</v>
      </c>
      <c r="D2282" s="12"/>
      <c r="E2282" s="15"/>
      <c r="F2282" s="14"/>
    </row>
    <row r="2283" spans="1:6" s="4" customFormat="1" ht="12.75" hidden="1" x14ac:dyDescent="0.25">
      <c r="A2283" s="6" t="s">
        <v>77</v>
      </c>
      <c r="B2283" s="8" t="s">
        <v>6</v>
      </c>
      <c r="C2283" s="7" t="s">
        <v>2374</v>
      </c>
      <c r="D2283" s="12"/>
      <c r="E2283" s="15"/>
      <c r="F2283" s="14"/>
    </row>
    <row r="2284" spans="1:6" s="4" customFormat="1" ht="12.75" hidden="1" x14ac:dyDescent="0.25">
      <c r="A2284" s="6" t="s">
        <v>77</v>
      </c>
      <c r="B2284" s="8" t="s">
        <v>6</v>
      </c>
      <c r="C2284" s="7" t="s">
        <v>2375</v>
      </c>
      <c r="D2284" s="12"/>
      <c r="E2284" s="15"/>
      <c r="F2284" s="14"/>
    </row>
    <row r="2285" spans="1:6" s="4" customFormat="1" ht="12.75" hidden="1" x14ac:dyDescent="0.25">
      <c r="A2285" s="6" t="s">
        <v>77</v>
      </c>
      <c r="B2285" s="8" t="s">
        <v>6</v>
      </c>
      <c r="C2285" s="7" t="s">
        <v>2376</v>
      </c>
      <c r="D2285" s="12"/>
      <c r="E2285" s="15"/>
      <c r="F2285" s="14"/>
    </row>
    <row r="2286" spans="1:6" s="4" customFormat="1" ht="12.75" hidden="1" x14ac:dyDescent="0.25">
      <c r="A2286" s="6" t="s">
        <v>77</v>
      </c>
      <c r="B2286" s="8" t="s">
        <v>7</v>
      </c>
      <c r="C2286" s="7" t="s">
        <v>2377</v>
      </c>
      <c r="D2286" s="12"/>
      <c r="E2286" s="15"/>
      <c r="F2286" s="14"/>
    </row>
    <row r="2287" spans="1:6" s="4" customFormat="1" ht="12.75" hidden="1" x14ac:dyDescent="0.25">
      <c r="A2287" s="6" t="s">
        <v>77</v>
      </c>
      <c r="B2287" s="8" t="s">
        <v>7</v>
      </c>
      <c r="C2287" s="7" t="s">
        <v>2378</v>
      </c>
      <c r="D2287" s="12"/>
      <c r="E2287" s="15"/>
      <c r="F2287" s="14"/>
    </row>
    <row r="2288" spans="1:6" s="4" customFormat="1" ht="12.75" hidden="1" x14ac:dyDescent="0.25">
      <c r="A2288" s="6" t="s">
        <v>77</v>
      </c>
      <c r="B2288" s="8" t="s">
        <v>7</v>
      </c>
      <c r="C2288" s="7" t="s">
        <v>2379</v>
      </c>
      <c r="D2288" s="12"/>
      <c r="E2288" s="15"/>
      <c r="F2288" s="14"/>
    </row>
    <row r="2289" spans="1:6" s="4" customFormat="1" ht="12.75" hidden="1" x14ac:dyDescent="0.25">
      <c r="A2289" s="6" t="s">
        <v>77</v>
      </c>
      <c r="B2289" s="8" t="s">
        <v>7</v>
      </c>
      <c r="C2289" s="7" t="s">
        <v>2380</v>
      </c>
      <c r="D2289" s="12"/>
      <c r="E2289" s="15"/>
      <c r="F2289" s="14"/>
    </row>
    <row r="2290" spans="1:6" s="4" customFormat="1" ht="12.75" hidden="1" x14ac:dyDescent="0.25">
      <c r="A2290" s="6" t="s">
        <v>77</v>
      </c>
      <c r="B2290" s="8" t="s">
        <v>7</v>
      </c>
      <c r="C2290" s="7" t="s">
        <v>2381</v>
      </c>
      <c r="D2290" s="12"/>
      <c r="E2290" s="15"/>
      <c r="F2290" s="14"/>
    </row>
    <row r="2291" spans="1:6" s="4" customFormat="1" ht="12.75" hidden="1" x14ac:dyDescent="0.25">
      <c r="A2291" s="6" t="s">
        <v>77</v>
      </c>
      <c r="B2291" s="8" t="s">
        <v>7</v>
      </c>
      <c r="C2291" s="7" t="s">
        <v>2382</v>
      </c>
      <c r="D2291" s="12"/>
      <c r="E2291" s="15"/>
      <c r="F2291" s="14"/>
    </row>
    <row r="2292" spans="1:6" s="4" customFormat="1" ht="12.75" hidden="1" x14ac:dyDescent="0.25">
      <c r="A2292" s="6" t="s">
        <v>77</v>
      </c>
      <c r="B2292" s="8" t="s">
        <v>7</v>
      </c>
      <c r="C2292" s="7" t="s">
        <v>2383</v>
      </c>
      <c r="D2292" s="12"/>
      <c r="E2292" s="15"/>
      <c r="F2292" s="14"/>
    </row>
    <row r="2293" spans="1:6" s="4" customFormat="1" ht="12.75" hidden="1" x14ac:dyDescent="0.25">
      <c r="A2293" s="6" t="s">
        <v>77</v>
      </c>
      <c r="B2293" s="8" t="s">
        <v>7</v>
      </c>
      <c r="C2293" s="7" t="s">
        <v>2384</v>
      </c>
      <c r="D2293" s="12"/>
      <c r="E2293" s="15"/>
      <c r="F2293" s="14"/>
    </row>
    <row r="2294" spans="1:6" s="4" customFormat="1" ht="12.75" hidden="1" x14ac:dyDescent="0.25">
      <c r="A2294" s="6" t="s">
        <v>77</v>
      </c>
      <c r="B2294" s="8" t="s">
        <v>7</v>
      </c>
      <c r="C2294" s="7" t="s">
        <v>2385</v>
      </c>
      <c r="D2294" s="12"/>
      <c r="E2294" s="15"/>
      <c r="F2294" s="14"/>
    </row>
    <row r="2295" spans="1:6" s="4" customFormat="1" ht="12.75" hidden="1" x14ac:dyDescent="0.25">
      <c r="A2295" s="6" t="s">
        <v>77</v>
      </c>
      <c r="B2295" s="8" t="s">
        <v>7</v>
      </c>
      <c r="C2295" s="7" t="s">
        <v>2386</v>
      </c>
      <c r="D2295" s="12"/>
      <c r="E2295" s="15"/>
      <c r="F2295" s="14"/>
    </row>
    <row r="2296" spans="1:6" s="4" customFormat="1" ht="12.75" hidden="1" x14ac:dyDescent="0.25">
      <c r="A2296" s="6" t="s">
        <v>77</v>
      </c>
      <c r="B2296" s="8" t="s">
        <v>7</v>
      </c>
      <c r="C2296" s="7" t="s">
        <v>2387</v>
      </c>
      <c r="D2296" s="12"/>
      <c r="E2296" s="15"/>
      <c r="F2296" s="14"/>
    </row>
    <row r="2297" spans="1:6" s="4" customFormat="1" ht="12.75" hidden="1" x14ac:dyDescent="0.25">
      <c r="A2297" s="6" t="s">
        <v>77</v>
      </c>
      <c r="B2297" s="8" t="s">
        <v>7</v>
      </c>
      <c r="C2297" s="7" t="s">
        <v>2388</v>
      </c>
      <c r="D2297" s="12"/>
      <c r="E2297" s="15"/>
      <c r="F2297" s="14"/>
    </row>
    <row r="2298" spans="1:6" s="4" customFormat="1" ht="12.75" hidden="1" x14ac:dyDescent="0.25">
      <c r="A2298" s="6" t="s">
        <v>77</v>
      </c>
      <c r="B2298" s="8" t="s">
        <v>7</v>
      </c>
      <c r="C2298" s="7" t="s">
        <v>2389</v>
      </c>
      <c r="D2298" s="12"/>
      <c r="E2298" s="15"/>
      <c r="F2298" s="14"/>
    </row>
    <row r="2299" spans="1:6" s="4" customFormat="1" ht="12.75" hidden="1" x14ac:dyDescent="0.25">
      <c r="A2299" s="6" t="s">
        <v>77</v>
      </c>
      <c r="B2299" s="8" t="s">
        <v>7</v>
      </c>
      <c r="C2299" s="7" t="s">
        <v>2390</v>
      </c>
      <c r="D2299" s="12"/>
      <c r="E2299" s="15"/>
      <c r="F2299" s="14"/>
    </row>
    <row r="2300" spans="1:6" s="4" customFormat="1" ht="12.75" hidden="1" x14ac:dyDescent="0.25">
      <c r="A2300" s="6" t="s">
        <v>77</v>
      </c>
      <c r="B2300" s="8" t="s">
        <v>7</v>
      </c>
      <c r="C2300" s="7" t="s">
        <v>2391</v>
      </c>
      <c r="D2300" s="12"/>
      <c r="E2300" s="15"/>
      <c r="F2300" s="14"/>
    </row>
    <row r="2301" spans="1:6" s="4" customFormat="1" ht="12.75" hidden="1" x14ac:dyDescent="0.25">
      <c r="A2301" s="6" t="s">
        <v>77</v>
      </c>
      <c r="B2301" s="8" t="s">
        <v>7</v>
      </c>
      <c r="C2301" s="7" t="s">
        <v>2392</v>
      </c>
      <c r="D2301" s="12"/>
      <c r="E2301" s="15"/>
      <c r="F2301" s="14"/>
    </row>
    <row r="2302" spans="1:6" s="4" customFormat="1" ht="12.75" hidden="1" x14ac:dyDescent="0.25">
      <c r="A2302" s="6" t="s">
        <v>77</v>
      </c>
      <c r="B2302" s="8" t="s">
        <v>7</v>
      </c>
      <c r="C2302" s="7" t="s">
        <v>2393</v>
      </c>
      <c r="D2302" s="12"/>
      <c r="E2302" s="15"/>
      <c r="F2302" s="14"/>
    </row>
    <row r="2303" spans="1:6" s="4" customFormat="1" ht="12.75" hidden="1" x14ac:dyDescent="0.25">
      <c r="A2303" s="6" t="s">
        <v>77</v>
      </c>
      <c r="B2303" s="8" t="s">
        <v>8</v>
      </c>
      <c r="C2303" s="7" t="s">
        <v>2394</v>
      </c>
      <c r="D2303" s="12"/>
      <c r="E2303" s="15"/>
      <c r="F2303" s="14"/>
    </row>
    <row r="2304" spans="1:6" s="4" customFormat="1" ht="12.75" hidden="1" x14ac:dyDescent="0.25">
      <c r="A2304" s="6" t="s">
        <v>77</v>
      </c>
      <c r="B2304" s="8" t="s">
        <v>61</v>
      </c>
      <c r="C2304" s="7" t="s">
        <v>2395</v>
      </c>
      <c r="D2304" s="12"/>
      <c r="E2304" s="15"/>
      <c r="F2304" s="14"/>
    </row>
    <row r="2305" spans="1:6" s="4" customFormat="1" ht="12.75" hidden="1" x14ac:dyDescent="0.25">
      <c r="A2305" s="6" t="s">
        <v>77</v>
      </c>
      <c r="B2305" s="8" t="s">
        <v>61</v>
      </c>
      <c r="C2305" s="7" t="s">
        <v>2396</v>
      </c>
      <c r="D2305" s="12"/>
      <c r="E2305" s="15"/>
      <c r="F2305" s="14"/>
    </row>
    <row r="2306" spans="1:6" s="4" customFormat="1" ht="12.75" hidden="1" x14ac:dyDescent="0.25">
      <c r="A2306" s="6" t="s">
        <v>77</v>
      </c>
      <c r="B2306" s="8" t="s">
        <v>61</v>
      </c>
      <c r="C2306" s="7" t="s">
        <v>2397</v>
      </c>
      <c r="D2306" s="12"/>
      <c r="E2306" s="15"/>
      <c r="F2306" s="14"/>
    </row>
    <row r="2307" spans="1:6" s="4" customFormat="1" ht="12.75" hidden="1" x14ac:dyDescent="0.25">
      <c r="A2307" s="6" t="s">
        <v>77</v>
      </c>
      <c r="B2307" s="8" t="s">
        <v>61</v>
      </c>
      <c r="C2307" s="7" t="s">
        <v>2398</v>
      </c>
      <c r="D2307" s="12"/>
      <c r="E2307" s="15"/>
      <c r="F2307" s="14"/>
    </row>
    <row r="2308" spans="1:6" s="4" customFormat="1" ht="12.75" hidden="1" x14ac:dyDescent="0.25">
      <c r="A2308" s="6" t="s">
        <v>77</v>
      </c>
      <c r="B2308" s="8" t="s">
        <v>61</v>
      </c>
      <c r="C2308" s="7" t="s">
        <v>2399</v>
      </c>
      <c r="D2308" s="12"/>
      <c r="E2308" s="15"/>
      <c r="F2308" s="14"/>
    </row>
    <row r="2309" spans="1:6" s="4" customFormat="1" ht="12.75" hidden="1" x14ac:dyDescent="0.25">
      <c r="A2309" s="6" t="s">
        <v>77</v>
      </c>
      <c r="B2309" s="8" t="s">
        <v>61</v>
      </c>
      <c r="C2309" s="7" t="s">
        <v>2400</v>
      </c>
      <c r="D2309" s="12"/>
      <c r="E2309" s="15"/>
      <c r="F2309" s="14"/>
    </row>
    <row r="2310" spans="1:6" s="4" customFormat="1" ht="12.75" hidden="1" x14ac:dyDescent="0.25">
      <c r="A2310" s="6" t="s">
        <v>77</v>
      </c>
      <c r="B2310" s="8" t="s">
        <v>61</v>
      </c>
      <c r="C2310" s="7" t="s">
        <v>2401</v>
      </c>
      <c r="D2310" s="12"/>
      <c r="E2310" s="15"/>
      <c r="F2310" s="14"/>
    </row>
    <row r="2311" spans="1:6" s="4" customFormat="1" ht="12.75" hidden="1" x14ac:dyDescent="0.25">
      <c r="A2311" s="6" t="s">
        <v>77</v>
      </c>
      <c r="B2311" s="8" t="s">
        <v>61</v>
      </c>
      <c r="C2311" s="7" t="s">
        <v>2402</v>
      </c>
      <c r="D2311" s="12"/>
      <c r="E2311" s="15"/>
      <c r="F2311" s="14"/>
    </row>
    <row r="2312" spans="1:6" s="4" customFormat="1" ht="12.75" hidden="1" x14ac:dyDescent="0.25">
      <c r="A2312" s="6" t="s">
        <v>77</v>
      </c>
      <c r="B2312" s="8" t="s">
        <v>61</v>
      </c>
      <c r="C2312" s="7" t="s">
        <v>2403</v>
      </c>
      <c r="D2312" s="12"/>
      <c r="E2312" s="15"/>
      <c r="F2312" s="14"/>
    </row>
    <row r="2313" spans="1:6" s="4" customFormat="1" ht="12.75" hidden="1" x14ac:dyDescent="0.25">
      <c r="A2313" s="6" t="s">
        <v>77</v>
      </c>
      <c r="B2313" s="8" t="s">
        <v>62</v>
      </c>
      <c r="C2313" s="7" t="s">
        <v>2404</v>
      </c>
      <c r="D2313" s="12"/>
      <c r="E2313" s="15"/>
      <c r="F2313" s="14"/>
    </row>
    <row r="2314" spans="1:6" s="4" customFormat="1" ht="12.75" hidden="1" x14ac:dyDescent="0.25">
      <c r="A2314" s="6" t="s">
        <v>77</v>
      </c>
      <c r="B2314" s="8" t="s">
        <v>62</v>
      </c>
      <c r="C2314" s="7" t="s">
        <v>2405</v>
      </c>
      <c r="D2314" s="12"/>
      <c r="E2314" s="15"/>
      <c r="F2314" s="14"/>
    </row>
    <row r="2315" spans="1:6" s="4" customFormat="1" ht="12.75" hidden="1" x14ac:dyDescent="0.25">
      <c r="A2315" s="6" t="s">
        <v>77</v>
      </c>
      <c r="B2315" s="8" t="s">
        <v>62</v>
      </c>
      <c r="C2315" s="7" t="s">
        <v>2406</v>
      </c>
      <c r="D2315" s="12"/>
      <c r="E2315" s="15"/>
      <c r="F2315" s="14"/>
    </row>
    <row r="2316" spans="1:6" s="4" customFormat="1" ht="12.75" hidden="1" x14ac:dyDescent="0.25">
      <c r="A2316" s="6" t="s">
        <v>77</v>
      </c>
      <c r="B2316" s="8" t="s">
        <v>62</v>
      </c>
      <c r="C2316" s="7" t="s">
        <v>2407</v>
      </c>
      <c r="D2316" s="12"/>
      <c r="E2316" s="15"/>
      <c r="F2316" s="14"/>
    </row>
    <row r="2317" spans="1:6" s="4" customFormat="1" ht="12.75" hidden="1" x14ac:dyDescent="0.25">
      <c r="A2317" s="6" t="s">
        <v>77</v>
      </c>
      <c r="B2317" s="8" t="s">
        <v>62</v>
      </c>
      <c r="C2317" s="7" t="s">
        <v>2408</v>
      </c>
      <c r="D2317" s="12"/>
      <c r="E2317" s="15"/>
      <c r="F2317" s="14"/>
    </row>
    <row r="2318" spans="1:6" s="4" customFormat="1" ht="12.75" hidden="1" x14ac:dyDescent="0.25">
      <c r="A2318" s="6" t="s">
        <v>77</v>
      </c>
      <c r="B2318" s="8" t="s">
        <v>62</v>
      </c>
      <c r="C2318" s="7" t="s">
        <v>2409</v>
      </c>
      <c r="D2318" s="12"/>
      <c r="E2318" s="15"/>
      <c r="F2318" s="14"/>
    </row>
    <row r="2319" spans="1:6" s="4" customFormat="1" ht="12.75" hidden="1" x14ac:dyDescent="0.25">
      <c r="A2319" s="6" t="s">
        <v>77</v>
      </c>
      <c r="B2319" s="8" t="s">
        <v>62</v>
      </c>
      <c r="C2319" s="7" t="s">
        <v>2410</v>
      </c>
      <c r="D2319" s="12"/>
      <c r="E2319" s="15"/>
      <c r="F2319" s="14"/>
    </row>
    <row r="2320" spans="1:6" s="4" customFormat="1" ht="12.75" hidden="1" x14ac:dyDescent="0.25">
      <c r="A2320" s="6" t="s">
        <v>77</v>
      </c>
      <c r="B2320" s="8" t="s">
        <v>10</v>
      </c>
      <c r="C2320" s="7" t="s">
        <v>2411</v>
      </c>
      <c r="D2320" s="12"/>
      <c r="E2320" s="15"/>
      <c r="F2320" s="14"/>
    </row>
    <row r="2321" spans="1:6" s="4" customFormat="1" ht="12.75" hidden="1" x14ac:dyDescent="0.25">
      <c r="A2321" s="6" t="s">
        <v>77</v>
      </c>
      <c r="B2321" s="8" t="s">
        <v>11</v>
      </c>
      <c r="C2321" s="7" t="s">
        <v>2412</v>
      </c>
      <c r="D2321" s="12"/>
      <c r="E2321" s="15"/>
      <c r="F2321" s="14"/>
    </row>
    <row r="2322" spans="1:6" s="4" customFormat="1" ht="12.75" hidden="1" x14ac:dyDescent="0.25">
      <c r="A2322" s="6" t="s">
        <v>77</v>
      </c>
      <c r="B2322" s="8" t="s">
        <v>12</v>
      </c>
      <c r="C2322" s="7" t="s">
        <v>2413</v>
      </c>
      <c r="D2322" s="12"/>
      <c r="E2322" s="15"/>
      <c r="F2322" s="14"/>
    </row>
    <row r="2323" spans="1:6" s="4" customFormat="1" ht="12.75" hidden="1" x14ac:dyDescent="0.25">
      <c r="A2323" s="6" t="s">
        <v>77</v>
      </c>
      <c r="B2323" s="8" t="s">
        <v>13</v>
      </c>
      <c r="C2323" s="7" t="s">
        <v>2413</v>
      </c>
      <c r="D2323" s="12"/>
      <c r="E2323" s="15"/>
      <c r="F2323" s="14"/>
    </row>
    <row r="2324" spans="1:6" s="4" customFormat="1" ht="12.75" hidden="1" x14ac:dyDescent="0.25">
      <c r="A2324" s="6" t="s">
        <v>77</v>
      </c>
      <c r="B2324" s="8" t="s">
        <v>14</v>
      </c>
      <c r="C2324" s="7" t="s">
        <v>2414</v>
      </c>
      <c r="D2324" s="12"/>
      <c r="E2324" s="13"/>
      <c r="F2324" s="14"/>
    </row>
    <row r="2325" spans="1:6" s="4" customFormat="1" ht="12.75" hidden="1" x14ac:dyDescent="0.25">
      <c r="A2325" s="6" t="s">
        <v>77</v>
      </c>
      <c r="B2325" s="8" t="s">
        <v>14</v>
      </c>
      <c r="C2325" s="7" t="s">
        <v>2415</v>
      </c>
      <c r="D2325" s="12"/>
      <c r="E2325" s="13"/>
      <c r="F2325" s="14"/>
    </row>
    <row r="2326" spans="1:6" s="4" customFormat="1" ht="12.75" hidden="1" x14ac:dyDescent="0.25">
      <c r="A2326" s="6" t="s">
        <v>77</v>
      </c>
      <c r="B2326" s="8" t="s">
        <v>14</v>
      </c>
      <c r="C2326" s="7" t="s">
        <v>2416</v>
      </c>
      <c r="D2326" s="12"/>
      <c r="E2326" s="13"/>
      <c r="F2326" s="14"/>
    </row>
    <row r="2327" spans="1:6" s="4" customFormat="1" ht="12.75" hidden="1" x14ac:dyDescent="0.25">
      <c r="A2327" s="6" t="s">
        <v>77</v>
      </c>
      <c r="B2327" s="8" t="s">
        <v>14</v>
      </c>
      <c r="C2327" s="7" t="s">
        <v>2417</v>
      </c>
      <c r="D2327" s="12"/>
      <c r="E2327" s="13"/>
      <c r="F2327" s="14"/>
    </row>
    <row r="2328" spans="1:6" s="4" customFormat="1" ht="12.75" hidden="1" x14ac:dyDescent="0.25">
      <c r="A2328" s="6" t="s">
        <v>77</v>
      </c>
      <c r="B2328" s="8" t="s">
        <v>14</v>
      </c>
      <c r="C2328" s="7" t="s">
        <v>2418</v>
      </c>
      <c r="D2328" s="12"/>
      <c r="E2328" s="13"/>
      <c r="F2328" s="14"/>
    </row>
    <row r="2329" spans="1:6" s="4" customFormat="1" ht="12.75" hidden="1" x14ac:dyDescent="0.25">
      <c r="A2329" s="6" t="s">
        <v>77</v>
      </c>
      <c r="B2329" s="8" t="s">
        <v>14</v>
      </c>
      <c r="C2329" s="7" t="s">
        <v>2419</v>
      </c>
      <c r="D2329" s="12"/>
      <c r="E2329" s="13"/>
      <c r="F2329" s="14"/>
    </row>
    <row r="2330" spans="1:6" s="4" customFormat="1" ht="12.75" hidden="1" x14ac:dyDescent="0.25">
      <c r="A2330" s="6" t="s">
        <v>77</v>
      </c>
      <c r="B2330" s="8" t="s">
        <v>14</v>
      </c>
      <c r="C2330" s="7" t="s">
        <v>2420</v>
      </c>
      <c r="D2330" s="12"/>
      <c r="E2330" s="13"/>
      <c r="F2330" s="14"/>
    </row>
    <row r="2331" spans="1:6" s="4" customFormat="1" ht="12.75" hidden="1" x14ac:dyDescent="0.25">
      <c r="A2331" s="6" t="s">
        <v>77</v>
      </c>
      <c r="B2331" s="8" t="s">
        <v>14</v>
      </c>
      <c r="C2331" s="7" t="s">
        <v>2421</v>
      </c>
      <c r="D2331" s="12"/>
      <c r="E2331" s="13"/>
      <c r="F2331" s="14"/>
    </row>
    <row r="2332" spans="1:6" s="4" customFormat="1" ht="12.75" hidden="1" x14ac:dyDescent="0.25">
      <c r="A2332" s="6" t="s">
        <v>77</v>
      </c>
      <c r="B2332" s="8" t="s">
        <v>14</v>
      </c>
      <c r="C2332" s="7" t="s">
        <v>2422</v>
      </c>
      <c r="D2332" s="12"/>
      <c r="E2332" s="13"/>
      <c r="F2332" s="14"/>
    </row>
    <row r="2333" spans="1:6" s="4" customFormat="1" ht="12.75" hidden="1" x14ac:dyDescent="0.25">
      <c r="A2333" s="6" t="s">
        <v>77</v>
      </c>
      <c r="B2333" s="8" t="s">
        <v>14</v>
      </c>
      <c r="C2333" s="7" t="s">
        <v>2423</v>
      </c>
      <c r="D2333" s="12"/>
      <c r="E2333" s="13"/>
      <c r="F2333" s="14"/>
    </row>
    <row r="2334" spans="1:6" s="4" customFormat="1" ht="12.75" hidden="1" x14ac:dyDescent="0.25">
      <c r="A2334" s="6" t="s">
        <v>77</v>
      </c>
      <c r="B2334" s="8" t="s">
        <v>14</v>
      </c>
      <c r="C2334" s="7" t="s">
        <v>2424</v>
      </c>
      <c r="D2334" s="12"/>
      <c r="E2334" s="13"/>
      <c r="F2334" s="14"/>
    </row>
    <row r="2335" spans="1:6" s="4" customFormat="1" ht="12.75" hidden="1" x14ac:dyDescent="0.25">
      <c r="A2335" s="6" t="s">
        <v>77</v>
      </c>
      <c r="B2335" s="8" t="s">
        <v>14</v>
      </c>
      <c r="C2335" s="7" t="s">
        <v>2425</v>
      </c>
      <c r="D2335" s="12"/>
      <c r="E2335" s="13"/>
      <c r="F2335" s="14"/>
    </row>
    <row r="2336" spans="1:6" s="4" customFormat="1" ht="12.75" hidden="1" x14ac:dyDescent="0.25">
      <c r="A2336" s="6" t="s">
        <v>77</v>
      </c>
      <c r="B2336" s="8" t="s">
        <v>14</v>
      </c>
      <c r="C2336" s="7" t="s">
        <v>2426</v>
      </c>
      <c r="D2336" s="12"/>
      <c r="E2336" s="13"/>
      <c r="F2336" s="14"/>
    </row>
    <row r="2337" spans="1:6" s="4" customFormat="1" ht="12.75" hidden="1" x14ac:dyDescent="0.25">
      <c r="A2337" s="6" t="s">
        <v>77</v>
      </c>
      <c r="B2337" s="8" t="s">
        <v>14</v>
      </c>
      <c r="C2337" s="7" t="s">
        <v>2427</v>
      </c>
      <c r="D2337" s="12"/>
      <c r="E2337" s="13"/>
      <c r="F2337" s="14"/>
    </row>
    <row r="2338" spans="1:6" s="4" customFormat="1" ht="12.75" hidden="1" x14ac:dyDescent="0.25">
      <c r="A2338" s="6" t="s">
        <v>77</v>
      </c>
      <c r="B2338" s="8" t="s">
        <v>14</v>
      </c>
      <c r="C2338" s="7" t="s">
        <v>2428</v>
      </c>
      <c r="D2338" s="12"/>
      <c r="E2338" s="13"/>
      <c r="F2338" s="14"/>
    </row>
    <row r="2339" spans="1:6" s="4" customFormat="1" ht="12.75" hidden="1" x14ac:dyDescent="0.25">
      <c r="A2339" s="6" t="s">
        <v>77</v>
      </c>
      <c r="B2339" s="8" t="s">
        <v>14</v>
      </c>
      <c r="C2339" s="7" t="s">
        <v>2429</v>
      </c>
      <c r="D2339" s="12"/>
      <c r="E2339" s="13"/>
      <c r="F2339" s="14"/>
    </row>
    <row r="2340" spans="1:6" s="4" customFormat="1" ht="12.75" hidden="1" x14ac:dyDescent="0.25">
      <c r="A2340" s="6" t="s">
        <v>77</v>
      </c>
      <c r="B2340" s="8" t="s">
        <v>14</v>
      </c>
      <c r="C2340" s="7" t="s">
        <v>2430</v>
      </c>
      <c r="D2340" s="12"/>
      <c r="E2340" s="13"/>
      <c r="F2340" s="14"/>
    </row>
    <row r="2341" spans="1:6" s="4" customFormat="1" ht="12.75" hidden="1" x14ac:dyDescent="0.25">
      <c r="A2341" s="6" t="s">
        <v>77</v>
      </c>
      <c r="B2341" s="8" t="s">
        <v>15</v>
      </c>
      <c r="C2341" s="7" t="s">
        <v>2431</v>
      </c>
      <c r="D2341" s="12"/>
      <c r="E2341" s="15"/>
      <c r="F2341" s="14"/>
    </row>
    <row r="2342" spans="1:6" s="4" customFormat="1" ht="12.75" hidden="1" x14ac:dyDescent="0.25">
      <c r="A2342" s="6" t="s">
        <v>77</v>
      </c>
      <c r="B2342" s="8" t="s">
        <v>15</v>
      </c>
      <c r="C2342" s="7" t="s">
        <v>2432</v>
      </c>
      <c r="D2342" s="12"/>
      <c r="E2342" s="15"/>
      <c r="F2342" s="14"/>
    </row>
    <row r="2343" spans="1:6" s="4" customFormat="1" ht="12.75" hidden="1" x14ac:dyDescent="0.25">
      <c r="A2343" s="6" t="s">
        <v>77</v>
      </c>
      <c r="B2343" s="8" t="s">
        <v>15</v>
      </c>
      <c r="C2343" s="7" t="s">
        <v>2433</v>
      </c>
      <c r="D2343" s="12"/>
      <c r="E2343" s="15"/>
      <c r="F2343" s="14"/>
    </row>
    <row r="2344" spans="1:6" s="4" customFormat="1" ht="12.75" hidden="1" x14ac:dyDescent="0.25">
      <c r="A2344" s="6" t="s">
        <v>77</v>
      </c>
      <c r="B2344" s="8" t="s">
        <v>16</v>
      </c>
      <c r="C2344" s="7" t="s">
        <v>2434</v>
      </c>
      <c r="D2344" s="12"/>
      <c r="E2344" s="15"/>
      <c r="F2344" s="14"/>
    </row>
    <row r="2345" spans="1:6" s="4" customFormat="1" ht="12.75" hidden="1" x14ac:dyDescent="0.25">
      <c r="A2345" s="6" t="s">
        <v>77</v>
      </c>
      <c r="B2345" s="8" t="s">
        <v>16</v>
      </c>
      <c r="C2345" s="7" t="s">
        <v>2435</v>
      </c>
      <c r="D2345" s="12"/>
      <c r="E2345" s="15"/>
      <c r="F2345" s="14"/>
    </row>
    <row r="2346" spans="1:6" s="4" customFormat="1" ht="12.75" hidden="1" x14ac:dyDescent="0.25">
      <c r="A2346" s="6" t="s">
        <v>77</v>
      </c>
      <c r="B2346" s="8" t="s">
        <v>16</v>
      </c>
      <c r="C2346" s="7" t="s">
        <v>2436</v>
      </c>
      <c r="D2346" s="12"/>
      <c r="E2346" s="15"/>
      <c r="F2346" s="14"/>
    </row>
    <row r="2347" spans="1:6" s="4" customFormat="1" ht="12.75" hidden="1" x14ac:dyDescent="0.25">
      <c r="A2347" s="6" t="s">
        <v>77</v>
      </c>
      <c r="B2347" s="8" t="s">
        <v>17</v>
      </c>
      <c r="C2347" s="7" t="s">
        <v>2437</v>
      </c>
      <c r="D2347" s="12"/>
      <c r="E2347" s="15"/>
      <c r="F2347" s="14"/>
    </row>
    <row r="2348" spans="1:6" s="4" customFormat="1" ht="12.75" hidden="1" x14ac:dyDescent="0.25">
      <c r="A2348" s="6" t="s">
        <v>77</v>
      </c>
      <c r="B2348" s="8" t="s">
        <v>18</v>
      </c>
      <c r="C2348" s="7" t="s">
        <v>2438</v>
      </c>
      <c r="D2348" s="12"/>
      <c r="E2348" s="15"/>
      <c r="F2348" s="14"/>
    </row>
    <row r="2349" spans="1:6" s="4" customFormat="1" ht="12.75" hidden="1" x14ac:dyDescent="0.25">
      <c r="A2349" s="6" t="s">
        <v>77</v>
      </c>
      <c r="B2349" s="8" t="s">
        <v>18</v>
      </c>
      <c r="C2349" s="7" t="s">
        <v>2439</v>
      </c>
      <c r="D2349" s="12"/>
      <c r="E2349" s="15"/>
      <c r="F2349" s="14"/>
    </row>
    <row r="2350" spans="1:6" s="4" customFormat="1" ht="12.75" hidden="1" x14ac:dyDescent="0.25">
      <c r="A2350" s="6" t="s">
        <v>77</v>
      </c>
      <c r="B2350" s="8" t="s">
        <v>18</v>
      </c>
      <c r="C2350" s="7" t="s">
        <v>2440</v>
      </c>
      <c r="D2350" s="12"/>
      <c r="E2350" s="15"/>
      <c r="F2350" s="14"/>
    </row>
    <row r="2351" spans="1:6" s="4" customFormat="1" ht="12.75" hidden="1" x14ac:dyDescent="0.25">
      <c r="A2351" s="6" t="s">
        <v>77</v>
      </c>
      <c r="B2351" s="8" t="s">
        <v>18</v>
      </c>
      <c r="C2351" s="7" t="s">
        <v>2441</v>
      </c>
      <c r="D2351" s="12"/>
      <c r="E2351" s="15"/>
      <c r="F2351" s="14"/>
    </row>
    <row r="2352" spans="1:6" s="4" customFormat="1" ht="12.75" hidden="1" x14ac:dyDescent="0.25">
      <c r="A2352" s="6" t="s">
        <v>77</v>
      </c>
      <c r="B2352" s="8" t="s">
        <v>18</v>
      </c>
      <c r="C2352" s="7" t="s">
        <v>2442</v>
      </c>
      <c r="D2352" s="12"/>
      <c r="E2352" s="15"/>
      <c r="F2352" s="14"/>
    </row>
    <row r="2353" spans="1:6" s="4" customFormat="1" ht="12.75" hidden="1" x14ac:dyDescent="0.25">
      <c r="A2353" s="6" t="s">
        <v>77</v>
      </c>
      <c r="B2353" s="8" t="s">
        <v>18</v>
      </c>
      <c r="C2353" s="7" t="s">
        <v>2443</v>
      </c>
      <c r="D2353" s="12"/>
      <c r="E2353" s="15"/>
      <c r="F2353" s="14"/>
    </row>
    <row r="2354" spans="1:6" s="4" customFormat="1" ht="12.75" hidden="1" x14ac:dyDescent="0.25">
      <c r="A2354" s="6" t="s">
        <v>77</v>
      </c>
      <c r="B2354" s="8" t="s">
        <v>18</v>
      </c>
      <c r="C2354" s="7" t="s">
        <v>2444</v>
      </c>
      <c r="D2354" s="12"/>
      <c r="E2354" s="15"/>
      <c r="F2354" s="14"/>
    </row>
    <row r="2355" spans="1:6" s="4" customFormat="1" ht="12.75" hidden="1" x14ac:dyDescent="0.25">
      <c r="A2355" s="6" t="s">
        <v>77</v>
      </c>
      <c r="B2355" s="8" t="s">
        <v>18</v>
      </c>
      <c r="C2355" s="7" t="s">
        <v>2445</v>
      </c>
      <c r="D2355" s="12"/>
      <c r="E2355" s="15"/>
      <c r="F2355" s="14"/>
    </row>
    <row r="2356" spans="1:6" s="4" customFormat="1" ht="12.75" hidden="1" x14ac:dyDescent="0.25">
      <c r="A2356" s="6" t="s">
        <v>77</v>
      </c>
      <c r="B2356" s="8" t="s">
        <v>18</v>
      </c>
      <c r="C2356" s="7" t="s">
        <v>2446</v>
      </c>
      <c r="D2356" s="12"/>
      <c r="E2356" s="15"/>
      <c r="F2356" s="14"/>
    </row>
    <row r="2357" spans="1:6" s="4" customFormat="1" ht="12.75" hidden="1" x14ac:dyDescent="0.25">
      <c r="A2357" s="6" t="s">
        <v>77</v>
      </c>
      <c r="B2357" s="8" t="s">
        <v>18</v>
      </c>
      <c r="C2357" s="7" t="s">
        <v>2447</v>
      </c>
      <c r="D2357" s="12"/>
      <c r="E2357" s="15"/>
      <c r="F2357" s="14"/>
    </row>
    <row r="2358" spans="1:6" s="4" customFormat="1" ht="12.75" hidden="1" x14ac:dyDescent="0.25">
      <c r="A2358" s="6" t="s">
        <v>77</v>
      </c>
      <c r="B2358" s="8" t="s">
        <v>18</v>
      </c>
      <c r="C2358" s="7" t="s">
        <v>2448</v>
      </c>
      <c r="D2358" s="12"/>
      <c r="E2358" s="15"/>
      <c r="F2358" s="14"/>
    </row>
    <row r="2359" spans="1:6" s="4" customFormat="1" ht="12.75" hidden="1" x14ac:dyDescent="0.25">
      <c r="A2359" s="6" t="s">
        <v>77</v>
      </c>
      <c r="B2359" s="8" t="s">
        <v>18</v>
      </c>
      <c r="C2359" s="7" t="s">
        <v>2449</v>
      </c>
      <c r="D2359" s="12"/>
      <c r="E2359" s="15"/>
      <c r="F2359" s="14"/>
    </row>
    <row r="2360" spans="1:6" s="4" customFormat="1" ht="12.75" hidden="1" x14ac:dyDescent="0.25">
      <c r="A2360" s="6" t="s">
        <v>77</v>
      </c>
      <c r="B2360" s="8" t="s">
        <v>18</v>
      </c>
      <c r="C2360" s="7" t="s">
        <v>2450</v>
      </c>
      <c r="D2360" s="12"/>
      <c r="E2360" s="15"/>
      <c r="F2360" s="14"/>
    </row>
    <row r="2361" spans="1:6" s="4" customFormat="1" ht="12.75" hidden="1" x14ac:dyDescent="0.25">
      <c r="A2361" s="6" t="s">
        <v>77</v>
      </c>
      <c r="B2361" s="8" t="s">
        <v>18</v>
      </c>
      <c r="C2361" s="7" t="s">
        <v>2451</v>
      </c>
      <c r="D2361" s="12"/>
      <c r="E2361" s="15"/>
      <c r="F2361" s="14"/>
    </row>
    <row r="2362" spans="1:6" s="4" customFormat="1" ht="12.75" hidden="1" x14ac:dyDescent="0.25">
      <c r="A2362" s="6" t="s">
        <v>77</v>
      </c>
      <c r="B2362" s="8" t="s">
        <v>18</v>
      </c>
      <c r="C2362" s="7" t="s">
        <v>2452</v>
      </c>
      <c r="D2362" s="12"/>
      <c r="E2362" s="15"/>
      <c r="F2362" s="14"/>
    </row>
    <row r="2363" spans="1:6" s="4" customFormat="1" ht="12.75" hidden="1" x14ac:dyDescent="0.25">
      <c r="A2363" s="6" t="s">
        <v>77</v>
      </c>
      <c r="B2363" s="8" t="s">
        <v>18</v>
      </c>
      <c r="C2363" s="7" t="s">
        <v>2453</v>
      </c>
      <c r="D2363" s="12"/>
      <c r="E2363" s="15"/>
      <c r="F2363" s="14"/>
    </row>
    <row r="2364" spans="1:6" s="4" customFormat="1" ht="12.75" hidden="1" x14ac:dyDescent="0.25">
      <c r="A2364" s="6" t="s">
        <v>77</v>
      </c>
      <c r="B2364" s="8" t="s">
        <v>18</v>
      </c>
      <c r="C2364" s="7" t="s">
        <v>2454</v>
      </c>
      <c r="D2364" s="12"/>
      <c r="E2364" s="15"/>
      <c r="F2364" s="14"/>
    </row>
    <row r="2365" spans="1:6" s="4" customFormat="1" ht="12.75" hidden="1" x14ac:dyDescent="0.25">
      <c r="A2365" s="6" t="s">
        <v>77</v>
      </c>
      <c r="B2365" s="8" t="s">
        <v>18</v>
      </c>
      <c r="C2365" s="7" t="s">
        <v>2455</v>
      </c>
      <c r="D2365" s="12"/>
      <c r="E2365" s="15"/>
      <c r="F2365" s="14"/>
    </row>
    <row r="2366" spans="1:6" s="4" customFormat="1" ht="12.75" hidden="1" x14ac:dyDescent="0.25">
      <c r="A2366" s="6" t="s">
        <v>77</v>
      </c>
      <c r="B2366" s="8" t="s">
        <v>18</v>
      </c>
      <c r="C2366" s="7" t="s">
        <v>2456</v>
      </c>
      <c r="D2366" s="12"/>
      <c r="E2366" s="15"/>
      <c r="F2366" s="14"/>
    </row>
    <row r="2367" spans="1:6" s="4" customFormat="1" ht="12.75" hidden="1" x14ac:dyDescent="0.25">
      <c r="A2367" s="6" t="s">
        <v>77</v>
      </c>
      <c r="B2367" s="8" t="s">
        <v>18</v>
      </c>
      <c r="C2367" s="7" t="s">
        <v>2457</v>
      </c>
      <c r="D2367" s="12"/>
      <c r="E2367" s="15"/>
      <c r="F2367" s="14"/>
    </row>
    <row r="2368" spans="1:6" s="4" customFormat="1" ht="12.75" hidden="1" x14ac:dyDescent="0.25">
      <c r="A2368" s="6" t="s">
        <v>77</v>
      </c>
      <c r="B2368" s="8" t="s">
        <v>18</v>
      </c>
      <c r="C2368" s="7" t="s">
        <v>2458</v>
      </c>
      <c r="D2368" s="12"/>
      <c r="E2368" s="15"/>
      <c r="F2368" s="14"/>
    </row>
    <row r="2369" spans="1:6" s="4" customFormat="1" ht="12.75" hidden="1" x14ac:dyDescent="0.25">
      <c r="A2369" s="6" t="s">
        <v>77</v>
      </c>
      <c r="B2369" s="8" t="s">
        <v>18</v>
      </c>
      <c r="C2369" s="7" t="s">
        <v>2459</v>
      </c>
      <c r="D2369" s="12"/>
      <c r="E2369" s="15"/>
      <c r="F2369" s="14"/>
    </row>
    <row r="2370" spans="1:6" s="4" customFormat="1" ht="12.75" hidden="1" x14ac:dyDescent="0.25">
      <c r="A2370" s="6" t="s">
        <v>77</v>
      </c>
      <c r="B2370" s="8" t="s">
        <v>18</v>
      </c>
      <c r="C2370" s="7" t="s">
        <v>2460</v>
      </c>
      <c r="D2370" s="12"/>
      <c r="E2370" s="15"/>
      <c r="F2370" s="14"/>
    </row>
    <row r="2371" spans="1:6" s="4" customFormat="1" ht="12.75" hidden="1" x14ac:dyDescent="0.25">
      <c r="A2371" s="6" t="s">
        <v>77</v>
      </c>
      <c r="B2371" s="8" t="s">
        <v>18</v>
      </c>
      <c r="C2371" s="7" t="s">
        <v>2461</v>
      </c>
      <c r="D2371" s="12"/>
      <c r="E2371" s="15"/>
      <c r="F2371" s="14"/>
    </row>
    <row r="2372" spans="1:6" s="4" customFormat="1" ht="12.75" hidden="1" x14ac:dyDescent="0.25">
      <c r="A2372" s="6" t="s">
        <v>77</v>
      </c>
      <c r="B2372" s="8" t="s">
        <v>18</v>
      </c>
      <c r="C2372" s="7" t="s">
        <v>2462</v>
      </c>
      <c r="D2372" s="12"/>
      <c r="E2372" s="15"/>
      <c r="F2372" s="14"/>
    </row>
    <row r="2373" spans="1:6" s="4" customFormat="1" ht="12.75" hidden="1" x14ac:dyDescent="0.25">
      <c r="A2373" s="6" t="s">
        <v>77</v>
      </c>
      <c r="B2373" s="8" t="s">
        <v>18</v>
      </c>
      <c r="C2373" s="7" t="s">
        <v>2463</v>
      </c>
      <c r="D2373" s="12"/>
      <c r="E2373" s="15"/>
      <c r="F2373" s="14"/>
    </row>
    <row r="2374" spans="1:6" s="4" customFormat="1" ht="12.75" hidden="1" x14ac:dyDescent="0.25">
      <c r="A2374" s="6" t="s">
        <v>77</v>
      </c>
      <c r="B2374" s="8" t="s">
        <v>18</v>
      </c>
      <c r="C2374" s="7" t="s">
        <v>2464</v>
      </c>
      <c r="D2374" s="12"/>
      <c r="E2374" s="15"/>
      <c r="F2374" s="14"/>
    </row>
    <row r="2375" spans="1:6" s="4" customFormat="1" ht="12.75" hidden="1" x14ac:dyDescent="0.25">
      <c r="A2375" s="6" t="s">
        <v>77</v>
      </c>
      <c r="B2375" s="8" t="s">
        <v>18</v>
      </c>
      <c r="C2375" s="7" t="s">
        <v>2465</v>
      </c>
      <c r="D2375" s="12"/>
      <c r="E2375" s="15"/>
      <c r="F2375" s="14"/>
    </row>
    <row r="2376" spans="1:6" s="4" customFormat="1" ht="12.75" hidden="1" x14ac:dyDescent="0.25">
      <c r="A2376" s="6" t="s">
        <v>77</v>
      </c>
      <c r="B2376" s="8" t="s">
        <v>18</v>
      </c>
      <c r="C2376" s="7" t="s">
        <v>2466</v>
      </c>
      <c r="D2376" s="12"/>
      <c r="E2376" s="15"/>
      <c r="F2376" s="14"/>
    </row>
    <row r="2377" spans="1:6" s="4" customFormat="1" ht="12.75" hidden="1" x14ac:dyDescent="0.25">
      <c r="A2377" s="6" t="s">
        <v>77</v>
      </c>
      <c r="B2377" s="8" t="s">
        <v>18</v>
      </c>
      <c r="C2377" s="7" t="s">
        <v>2467</v>
      </c>
      <c r="D2377" s="12"/>
      <c r="E2377" s="15"/>
      <c r="F2377" s="14"/>
    </row>
    <row r="2378" spans="1:6" s="4" customFormat="1" ht="12.75" hidden="1" x14ac:dyDescent="0.25">
      <c r="A2378" s="6" t="s">
        <v>77</v>
      </c>
      <c r="B2378" s="8" t="s">
        <v>18</v>
      </c>
      <c r="C2378" s="7" t="s">
        <v>2468</v>
      </c>
      <c r="D2378" s="12"/>
      <c r="E2378" s="15"/>
      <c r="F2378" s="14"/>
    </row>
    <row r="2379" spans="1:6" s="4" customFormat="1" ht="12.75" hidden="1" x14ac:dyDescent="0.25">
      <c r="A2379" s="6" t="s">
        <v>77</v>
      </c>
      <c r="B2379" s="8" t="s">
        <v>18</v>
      </c>
      <c r="C2379" s="7" t="s">
        <v>2469</v>
      </c>
      <c r="D2379" s="12"/>
      <c r="E2379" s="15"/>
      <c r="F2379" s="14"/>
    </row>
    <row r="2380" spans="1:6" s="4" customFormat="1" ht="12.75" hidden="1" x14ac:dyDescent="0.25">
      <c r="A2380" s="6" t="s">
        <v>77</v>
      </c>
      <c r="B2380" s="8" t="s">
        <v>18</v>
      </c>
      <c r="C2380" s="7" t="s">
        <v>2470</v>
      </c>
      <c r="D2380" s="12"/>
      <c r="E2380" s="15"/>
      <c r="F2380" s="14"/>
    </row>
    <row r="2381" spans="1:6" s="4" customFormat="1" ht="12.75" hidden="1" x14ac:dyDescent="0.25">
      <c r="A2381" s="6" t="s">
        <v>77</v>
      </c>
      <c r="B2381" s="8" t="s">
        <v>18</v>
      </c>
      <c r="C2381" s="7" t="s">
        <v>2471</v>
      </c>
      <c r="D2381" s="12"/>
      <c r="E2381" s="15"/>
      <c r="F2381" s="14"/>
    </row>
    <row r="2382" spans="1:6" s="4" customFormat="1" ht="12.75" hidden="1" x14ac:dyDescent="0.25">
      <c r="A2382" s="6" t="s">
        <v>77</v>
      </c>
      <c r="B2382" s="8" t="s">
        <v>18</v>
      </c>
      <c r="C2382" s="7" t="s">
        <v>2472</v>
      </c>
      <c r="D2382" s="12"/>
      <c r="E2382" s="15"/>
      <c r="F2382" s="14"/>
    </row>
    <row r="2383" spans="1:6" s="4" customFormat="1" ht="12.75" hidden="1" x14ac:dyDescent="0.25">
      <c r="A2383" s="6" t="s">
        <v>77</v>
      </c>
      <c r="B2383" s="8" t="s">
        <v>18</v>
      </c>
      <c r="C2383" s="7" t="s">
        <v>2473</v>
      </c>
      <c r="D2383" s="12"/>
      <c r="E2383" s="15"/>
      <c r="F2383" s="14"/>
    </row>
    <row r="2384" spans="1:6" s="4" customFormat="1" ht="12.75" hidden="1" x14ac:dyDescent="0.25">
      <c r="A2384" s="6" t="s">
        <v>77</v>
      </c>
      <c r="B2384" s="8" t="s">
        <v>18</v>
      </c>
      <c r="C2384" s="7" t="s">
        <v>2474</v>
      </c>
      <c r="D2384" s="12"/>
      <c r="E2384" s="15"/>
      <c r="F2384" s="14"/>
    </row>
    <row r="2385" spans="1:6" s="4" customFormat="1" ht="12.75" hidden="1" x14ac:dyDescent="0.25">
      <c r="A2385" s="6" t="s">
        <v>77</v>
      </c>
      <c r="B2385" s="8" t="s">
        <v>19</v>
      </c>
      <c r="C2385" s="7" t="s">
        <v>2475</v>
      </c>
      <c r="D2385" s="12"/>
      <c r="E2385" s="15"/>
      <c r="F2385" s="14"/>
    </row>
    <row r="2386" spans="1:6" s="4" customFormat="1" ht="12.75" hidden="1" x14ac:dyDescent="0.25">
      <c r="A2386" s="6" t="s">
        <v>77</v>
      </c>
      <c r="B2386" s="8" t="s">
        <v>20</v>
      </c>
      <c r="C2386" s="7" t="s">
        <v>2476</v>
      </c>
      <c r="D2386" s="12"/>
      <c r="E2386" s="15"/>
      <c r="F2386" s="14"/>
    </row>
    <row r="2387" spans="1:6" s="4" customFormat="1" ht="12.75" hidden="1" x14ac:dyDescent="0.25">
      <c r="A2387" s="6" t="s">
        <v>77</v>
      </c>
      <c r="B2387" s="8" t="s">
        <v>20</v>
      </c>
      <c r="C2387" s="7" t="s">
        <v>2477</v>
      </c>
      <c r="D2387" s="12"/>
      <c r="E2387" s="15"/>
      <c r="F2387" s="14"/>
    </row>
    <row r="2388" spans="1:6" s="4" customFormat="1" ht="12.75" hidden="1" x14ac:dyDescent="0.25">
      <c r="A2388" s="6" t="s">
        <v>77</v>
      </c>
      <c r="B2388" s="8" t="s">
        <v>20</v>
      </c>
      <c r="C2388" s="7" t="s">
        <v>2478</v>
      </c>
      <c r="D2388" s="12"/>
      <c r="E2388" s="15"/>
      <c r="F2388" s="14"/>
    </row>
    <row r="2389" spans="1:6" s="4" customFormat="1" ht="12.75" hidden="1" x14ac:dyDescent="0.25">
      <c r="A2389" s="6" t="s">
        <v>77</v>
      </c>
      <c r="B2389" s="8" t="s">
        <v>20</v>
      </c>
      <c r="C2389" s="7" t="s">
        <v>2479</v>
      </c>
      <c r="D2389" s="12"/>
      <c r="E2389" s="15"/>
      <c r="F2389" s="14"/>
    </row>
    <row r="2390" spans="1:6" s="4" customFormat="1" ht="12.75" hidden="1" x14ac:dyDescent="0.25">
      <c r="A2390" s="6" t="s">
        <v>77</v>
      </c>
      <c r="B2390" s="8" t="s">
        <v>20</v>
      </c>
      <c r="C2390" s="7" t="s">
        <v>2480</v>
      </c>
      <c r="D2390" s="12"/>
      <c r="E2390" s="15"/>
      <c r="F2390" s="14"/>
    </row>
    <row r="2391" spans="1:6" s="4" customFormat="1" ht="12.75" hidden="1" x14ac:dyDescent="0.25">
      <c r="A2391" s="6" t="s">
        <v>77</v>
      </c>
      <c r="B2391" s="8" t="s">
        <v>20</v>
      </c>
      <c r="C2391" s="7" t="s">
        <v>2481</v>
      </c>
      <c r="D2391" s="12"/>
      <c r="E2391" s="15"/>
      <c r="F2391" s="14"/>
    </row>
    <row r="2392" spans="1:6" s="4" customFormat="1" ht="12.75" hidden="1" x14ac:dyDescent="0.25">
      <c r="A2392" s="6" t="s">
        <v>77</v>
      </c>
      <c r="B2392" s="8" t="s">
        <v>21</v>
      </c>
      <c r="C2392" s="7" t="s">
        <v>2482</v>
      </c>
      <c r="D2392" s="12"/>
      <c r="E2392" s="15"/>
      <c r="F2392" s="14"/>
    </row>
    <row r="2393" spans="1:6" s="4" customFormat="1" ht="12.75" hidden="1" x14ac:dyDescent="0.25">
      <c r="A2393" s="6" t="s">
        <v>77</v>
      </c>
      <c r="B2393" s="8" t="s">
        <v>21</v>
      </c>
      <c r="C2393" s="7" t="s">
        <v>2483</v>
      </c>
      <c r="D2393" s="12"/>
      <c r="E2393" s="15"/>
      <c r="F2393" s="14"/>
    </row>
    <row r="2394" spans="1:6" s="4" customFormat="1" ht="12.75" hidden="1" x14ac:dyDescent="0.25">
      <c r="A2394" s="6" t="s">
        <v>77</v>
      </c>
      <c r="B2394" s="8" t="s">
        <v>21</v>
      </c>
      <c r="C2394" s="7" t="s">
        <v>2484</v>
      </c>
      <c r="D2394" s="12"/>
      <c r="E2394" s="15"/>
      <c r="F2394" s="14"/>
    </row>
    <row r="2395" spans="1:6" s="4" customFormat="1" ht="12.75" hidden="1" x14ac:dyDescent="0.25">
      <c r="A2395" s="6" t="s">
        <v>77</v>
      </c>
      <c r="B2395" s="8" t="s">
        <v>21</v>
      </c>
      <c r="C2395" s="7" t="s">
        <v>2485</v>
      </c>
      <c r="D2395" s="12"/>
      <c r="E2395" s="15"/>
      <c r="F2395" s="14"/>
    </row>
    <row r="2396" spans="1:6" s="4" customFormat="1" ht="12.75" hidden="1" x14ac:dyDescent="0.25">
      <c r="A2396" s="6" t="s">
        <v>77</v>
      </c>
      <c r="B2396" s="8" t="s">
        <v>21</v>
      </c>
      <c r="C2396" s="7" t="s">
        <v>2486</v>
      </c>
      <c r="D2396" s="12"/>
      <c r="E2396" s="15"/>
      <c r="F2396" s="14"/>
    </row>
    <row r="2397" spans="1:6" s="4" customFormat="1" ht="12.75" hidden="1" x14ac:dyDescent="0.25">
      <c r="A2397" s="6" t="s">
        <v>77</v>
      </c>
      <c r="B2397" s="8" t="s">
        <v>21</v>
      </c>
      <c r="C2397" s="7" t="s">
        <v>2487</v>
      </c>
      <c r="D2397" s="12"/>
      <c r="E2397" s="15"/>
      <c r="F2397" s="14"/>
    </row>
    <row r="2398" spans="1:6" s="4" customFormat="1" ht="12.75" hidden="1" x14ac:dyDescent="0.25">
      <c r="A2398" s="6" t="s">
        <v>77</v>
      </c>
      <c r="B2398" s="8" t="s">
        <v>22</v>
      </c>
      <c r="C2398" s="7" t="s">
        <v>2488</v>
      </c>
      <c r="D2398" s="12"/>
      <c r="E2398" s="15"/>
      <c r="F2398" s="14"/>
    </row>
    <row r="2399" spans="1:6" s="4" customFormat="1" ht="12.75" hidden="1" x14ac:dyDescent="0.25">
      <c r="A2399" s="6" t="s">
        <v>77</v>
      </c>
      <c r="B2399" s="8" t="s">
        <v>23</v>
      </c>
      <c r="C2399" s="7" t="s">
        <v>2489</v>
      </c>
      <c r="D2399" s="12"/>
      <c r="E2399" s="15"/>
      <c r="F2399" s="14"/>
    </row>
    <row r="2400" spans="1:6" s="4" customFormat="1" ht="12.75" hidden="1" x14ac:dyDescent="0.25">
      <c r="A2400" s="6" t="s">
        <v>77</v>
      </c>
      <c r="B2400" s="8" t="s">
        <v>24</v>
      </c>
      <c r="C2400" s="7" t="s">
        <v>2490</v>
      </c>
      <c r="D2400" s="12"/>
      <c r="E2400" s="15"/>
      <c r="F2400" s="14"/>
    </row>
    <row r="2401" spans="1:6" s="4" customFormat="1" ht="12.75" hidden="1" x14ac:dyDescent="0.25">
      <c r="A2401" s="6" t="s">
        <v>77</v>
      </c>
      <c r="B2401" s="8" t="s">
        <v>26</v>
      </c>
      <c r="C2401" s="7" t="s">
        <v>2491</v>
      </c>
      <c r="D2401" s="12"/>
      <c r="E2401" s="15"/>
      <c r="F2401" s="14"/>
    </row>
    <row r="2402" spans="1:6" s="4" customFormat="1" ht="12.75" hidden="1" x14ac:dyDescent="0.25">
      <c r="A2402" s="6" t="s">
        <v>77</v>
      </c>
      <c r="B2402" s="8" t="s">
        <v>26</v>
      </c>
      <c r="C2402" s="7" t="s">
        <v>2492</v>
      </c>
      <c r="D2402" s="12"/>
      <c r="E2402" s="15"/>
      <c r="F2402" s="14"/>
    </row>
    <row r="2403" spans="1:6" s="4" customFormat="1" ht="12.75" hidden="1" x14ac:dyDescent="0.25">
      <c r="A2403" s="6" t="s">
        <v>77</v>
      </c>
      <c r="B2403" s="8" t="s">
        <v>26</v>
      </c>
      <c r="C2403" s="7" t="s">
        <v>2493</v>
      </c>
      <c r="D2403" s="12"/>
      <c r="E2403" s="15"/>
      <c r="F2403" s="14"/>
    </row>
    <row r="2404" spans="1:6" s="4" customFormat="1" ht="12.75" hidden="1" x14ac:dyDescent="0.25">
      <c r="A2404" s="6" t="s">
        <v>77</v>
      </c>
      <c r="B2404" s="8" t="s">
        <v>26</v>
      </c>
      <c r="C2404" s="7" t="s">
        <v>2494</v>
      </c>
      <c r="D2404" s="12"/>
      <c r="E2404" s="15"/>
      <c r="F2404" s="14"/>
    </row>
    <row r="2405" spans="1:6" s="4" customFormat="1" ht="12.75" hidden="1" x14ac:dyDescent="0.25">
      <c r="A2405" s="6" t="s">
        <v>77</v>
      </c>
      <c r="B2405" s="8" t="s">
        <v>26</v>
      </c>
      <c r="C2405" s="7" t="s">
        <v>2495</v>
      </c>
      <c r="D2405" s="12"/>
      <c r="E2405" s="15"/>
      <c r="F2405" s="14"/>
    </row>
    <row r="2406" spans="1:6" s="4" customFormat="1" ht="12.75" hidden="1" x14ac:dyDescent="0.25">
      <c r="A2406" s="6" t="s">
        <v>77</v>
      </c>
      <c r="B2406" s="8" t="s">
        <v>25</v>
      </c>
      <c r="C2406" s="7" t="s">
        <v>2496</v>
      </c>
      <c r="D2406" s="12"/>
      <c r="E2406" s="15"/>
      <c r="F2406" s="14"/>
    </row>
    <row r="2407" spans="1:6" s="4" customFormat="1" ht="12.75" hidden="1" x14ac:dyDescent="0.25">
      <c r="A2407" s="6" t="s">
        <v>77</v>
      </c>
      <c r="B2407" s="8" t="s">
        <v>25</v>
      </c>
      <c r="C2407" s="7" t="s">
        <v>2497</v>
      </c>
      <c r="D2407" s="12"/>
      <c r="E2407" s="15"/>
      <c r="F2407" s="14"/>
    </row>
    <row r="2408" spans="1:6" s="4" customFormat="1" ht="12.75" hidden="1" x14ac:dyDescent="0.25">
      <c r="A2408" s="6" t="s">
        <v>77</v>
      </c>
      <c r="B2408" s="8" t="s">
        <v>25</v>
      </c>
      <c r="C2408" s="7" t="s">
        <v>2498</v>
      </c>
      <c r="D2408" s="12"/>
      <c r="E2408" s="15"/>
      <c r="F2408" s="14"/>
    </row>
    <row r="2409" spans="1:6" s="4" customFormat="1" ht="12.75" hidden="1" x14ac:dyDescent="0.25">
      <c r="A2409" s="6" t="s">
        <v>77</v>
      </c>
      <c r="B2409" s="8" t="s">
        <v>25</v>
      </c>
      <c r="C2409" s="7" t="s">
        <v>2499</v>
      </c>
      <c r="D2409" s="12"/>
      <c r="E2409" s="15"/>
      <c r="F2409" s="14"/>
    </row>
    <row r="2410" spans="1:6" s="4" customFormat="1" ht="12.75" hidden="1" x14ac:dyDescent="0.25">
      <c r="A2410" s="6" t="s">
        <v>77</v>
      </c>
      <c r="B2410" s="8" t="s">
        <v>25</v>
      </c>
      <c r="C2410" s="7" t="s">
        <v>2500</v>
      </c>
      <c r="D2410" s="12"/>
      <c r="E2410" s="15"/>
      <c r="F2410" s="14"/>
    </row>
    <row r="2411" spans="1:6" s="4" customFormat="1" ht="12.75" hidden="1" x14ac:dyDescent="0.25">
      <c r="A2411" s="6" t="s">
        <v>77</v>
      </c>
      <c r="B2411" s="8" t="s">
        <v>25</v>
      </c>
      <c r="C2411" s="7" t="s">
        <v>2501</v>
      </c>
      <c r="D2411" s="12"/>
      <c r="E2411" s="15"/>
      <c r="F2411" s="14"/>
    </row>
    <row r="2412" spans="1:6" s="4" customFormat="1" ht="12.75" hidden="1" x14ac:dyDescent="0.25">
      <c r="A2412" s="6" t="s">
        <v>77</v>
      </c>
      <c r="B2412" s="8" t="s">
        <v>25</v>
      </c>
      <c r="C2412" s="7" t="s">
        <v>2502</v>
      </c>
      <c r="D2412" s="12"/>
      <c r="E2412" s="15"/>
      <c r="F2412" s="14"/>
    </row>
    <row r="2413" spans="1:6" s="4" customFormat="1" ht="12.75" hidden="1" x14ac:dyDescent="0.25">
      <c r="A2413" s="6" t="s">
        <v>77</v>
      </c>
      <c r="B2413" s="8" t="s">
        <v>25</v>
      </c>
      <c r="C2413" s="7" t="s">
        <v>2503</v>
      </c>
      <c r="D2413" s="12"/>
      <c r="E2413" s="15"/>
      <c r="F2413" s="14"/>
    </row>
    <row r="2414" spans="1:6" s="4" customFormat="1" ht="12.75" hidden="1" x14ac:dyDescent="0.25">
      <c r="A2414" s="6" t="s">
        <v>77</v>
      </c>
      <c r="B2414" s="8" t="s">
        <v>25</v>
      </c>
      <c r="C2414" s="7" t="s">
        <v>2504</v>
      </c>
      <c r="D2414" s="12"/>
      <c r="E2414" s="15"/>
      <c r="F2414" s="14"/>
    </row>
    <row r="2415" spans="1:6" s="4" customFormat="1" ht="12.75" hidden="1" x14ac:dyDescent="0.25">
      <c r="A2415" s="6" t="s">
        <v>77</v>
      </c>
      <c r="B2415" s="8" t="s">
        <v>25</v>
      </c>
      <c r="C2415" s="7" t="s">
        <v>2505</v>
      </c>
      <c r="D2415" s="12"/>
      <c r="E2415" s="15"/>
      <c r="F2415" s="14"/>
    </row>
    <row r="2416" spans="1:6" s="4" customFormat="1" ht="12.75" hidden="1" x14ac:dyDescent="0.25">
      <c r="A2416" s="6" t="s">
        <v>77</v>
      </c>
      <c r="B2416" s="8" t="s">
        <v>25</v>
      </c>
      <c r="C2416" s="7" t="s">
        <v>2506</v>
      </c>
      <c r="D2416" s="12"/>
      <c r="E2416" s="15"/>
      <c r="F2416" s="14"/>
    </row>
    <row r="2417" spans="1:6" s="4" customFormat="1" ht="12.75" hidden="1" x14ac:dyDescent="0.25">
      <c r="A2417" s="6" t="s">
        <v>77</v>
      </c>
      <c r="B2417" s="8" t="s">
        <v>25</v>
      </c>
      <c r="C2417" s="7" t="s">
        <v>2507</v>
      </c>
      <c r="D2417" s="12"/>
      <c r="E2417" s="15"/>
      <c r="F2417" s="14"/>
    </row>
    <row r="2418" spans="1:6" s="4" customFormat="1" ht="12.75" hidden="1" x14ac:dyDescent="0.25">
      <c r="A2418" s="6" t="s">
        <v>77</v>
      </c>
      <c r="B2418" s="8" t="s">
        <v>25</v>
      </c>
      <c r="C2418" s="7" t="s">
        <v>2508</v>
      </c>
      <c r="D2418" s="12"/>
      <c r="E2418" s="15"/>
      <c r="F2418" s="14"/>
    </row>
    <row r="2419" spans="1:6" s="4" customFormat="1" ht="12.75" hidden="1" x14ac:dyDescent="0.25">
      <c r="A2419" s="6" t="s">
        <v>77</v>
      </c>
      <c r="B2419" s="8" t="s">
        <v>25</v>
      </c>
      <c r="C2419" s="7" t="s">
        <v>2509</v>
      </c>
      <c r="D2419" s="12"/>
      <c r="E2419" s="15"/>
      <c r="F2419" s="14"/>
    </row>
    <row r="2420" spans="1:6" s="4" customFormat="1" ht="12.75" hidden="1" x14ac:dyDescent="0.25">
      <c r="A2420" s="6" t="s">
        <v>77</v>
      </c>
      <c r="B2420" s="8" t="s">
        <v>25</v>
      </c>
      <c r="C2420" s="7" t="s">
        <v>2510</v>
      </c>
      <c r="D2420" s="12"/>
      <c r="E2420" s="15"/>
      <c r="F2420" s="14"/>
    </row>
    <row r="2421" spans="1:6" s="4" customFormat="1" ht="12.75" hidden="1" x14ac:dyDescent="0.25">
      <c r="A2421" s="6" t="s">
        <v>77</v>
      </c>
      <c r="B2421" s="8" t="s">
        <v>25</v>
      </c>
      <c r="C2421" s="7" t="s">
        <v>2511</v>
      </c>
      <c r="D2421" s="12"/>
      <c r="E2421" s="15"/>
      <c r="F2421" s="14"/>
    </row>
    <row r="2422" spans="1:6" s="4" customFormat="1" ht="12.75" hidden="1" x14ac:dyDescent="0.25">
      <c r="A2422" s="6" t="s">
        <v>77</v>
      </c>
      <c r="B2422" s="8" t="s">
        <v>25</v>
      </c>
      <c r="C2422" s="7" t="s">
        <v>2512</v>
      </c>
      <c r="D2422" s="12"/>
      <c r="E2422" s="15"/>
      <c r="F2422" s="14"/>
    </row>
    <row r="2423" spans="1:6" s="4" customFormat="1" ht="12.75" hidden="1" x14ac:dyDescent="0.25">
      <c r="A2423" s="6" t="s">
        <v>77</v>
      </c>
      <c r="B2423" s="8" t="s">
        <v>25</v>
      </c>
      <c r="C2423" s="7" t="s">
        <v>2513</v>
      </c>
      <c r="D2423" s="12"/>
      <c r="E2423" s="15"/>
      <c r="F2423" s="14"/>
    </row>
    <row r="2424" spans="1:6" s="4" customFormat="1" ht="12.75" hidden="1" x14ac:dyDescent="0.25">
      <c r="A2424" s="6" t="s">
        <v>77</v>
      </c>
      <c r="B2424" s="8" t="s">
        <v>25</v>
      </c>
      <c r="C2424" s="7" t="s">
        <v>2514</v>
      </c>
      <c r="D2424" s="12"/>
      <c r="E2424" s="15"/>
      <c r="F2424" s="14"/>
    </row>
    <row r="2425" spans="1:6" s="4" customFormat="1" ht="12.75" hidden="1" x14ac:dyDescent="0.25">
      <c r="A2425" s="6" t="s">
        <v>77</v>
      </c>
      <c r="B2425" s="8" t="s">
        <v>25</v>
      </c>
      <c r="C2425" s="7" t="s">
        <v>2515</v>
      </c>
      <c r="D2425" s="12"/>
      <c r="E2425" s="15"/>
      <c r="F2425" s="14"/>
    </row>
    <row r="2426" spans="1:6" s="4" customFormat="1" ht="12.75" hidden="1" x14ac:dyDescent="0.25">
      <c r="A2426" s="6" t="s">
        <v>77</v>
      </c>
      <c r="B2426" s="8" t="s">
        <v>25</v>
      </c>
      <c r="C2426" s="7" t="s">
        <v>2516</v>
      </c>
      <c r="D2426" s="12"/>
      <c r="E2426" s="15"/>
      <c r="F2426" s="14"/>
    </row>
    <row r="2427" spans="1:6" s="4" customFormat="1" ht="12.75" hidden="1" x14ac:dyDescent="0.25">
      <c r="A2427" s="6" t="s">
        <v>77</v>
      </c>
      <c r="B2427" s="8" t="s">
        <v>25</v>
      </c>
      <c r="C2427" s="7" t="s">
        <v>2517</v>
      </c>
      <c r="D2427" s="12"/>
      <c r="E2427" s="15"/>
      <c r="F2427" s="14"/>
    </row>
    <row r="2428" spans="1:6" s="4" customFormat="1" ht="12.75" hidden="1" x14ac:dyDescent="0.25">
      <c r="A2428" s="6" t="s">
        <v>77</v>
      </c>
      <c r="B2428" s="8" t="s">
        <v>25</v>
      </c>
      <c r="C2428" s="7" t="s">
        <v>2518</v>
      </c>
      <c r="D2428" s="12"/>
      <c r="E2428" s="15"/>
      <c r="F2428" s="14"/>
    </row>
    <row r="2429" spans="1:6" s="4" customFormat="1" ht="12.75" hidden="1" x14ac:dyDescent="0.25">
      <c r="A2429" s="6" t="s">
        <v>77</v>
      </c>
      <c r="B2429" s="8" t="s">
        <v>25</v>
      </c>
      <c r="C2429" s="7" t="s">
        <v>2519</v>
      </c>
      <c r="D2429" s="12"/>
      <c r="E2429" s="15"/>
      <c r="F2429" s="14"/>
    </row>
    <row r="2430" spans="1:6" s="4" customFormat="1" ht="12.75" hidden="1" x14ac:dyDescent="0.25">
      <c r="A2430" s="6" t="s">
        <v>77</v>
      </c>
      <c r="B2430" s="8" t="s">
        <v>25</v>
      </c>
      <c r="C2430" s="7" t="s">
        <v>2520</v>
      </c>
      <c r="D2430" s="12"/>
      <c r="E2430" s="15"/>
      <c r="F2430" s="14"/>
    </row>
    <row r="2431" spans="1:6" s="4" customFormat="1" ht="12.75" hidden="1" x14ac:dyDescent="0.25">
      <c r="A2431" s="6" t="s">
        <v>77</v>
      </c>
      <c r="B2431" s="8" t="s">
        <v>25</v>
      </c>
      <c r="C2431" s="7" t="s">
        <v>2521</v>
      </c>
      <c r="D2431" s="12"/>
      <c r="E2431" s="15"/>
      <c r="F2431" s="14"/>
    </row>
    <row r="2432" spans="1:6" s="4" customFormat="1" ht="12.75" hidden="1" x14ac:dyDescent="0.25">
      <c r="A2432" s="6" t="s">
        <v>77</v>
      </c>
      <c r="B2432" s="8" t="s">
        <v>25</v>
      </c>
      <c r="C2432" s="7" t="s">
        <v>2522</v>
      </c>
      <c r="D2432" s="12"/>
      <c r="E2432" s="15"/>
      <c r="F2432" s="14"/>
    </row>
    <row r="2433" spans="1:6" s="4" customFormat="1" ht="12.75" hidden="1" x14ac:dyDescent="0.25">
      <c r="A2433" s="6" t="s">
        <v>77</v>
      </c>
      <c r="B2433" s="8" t="s">
        <v>25</v>
      </c>
      <c r="C2433" s="7" t="s">
        <v>2523</v>
      </c>
      <c r="D2433" s="12"/>
      <c r="E2433" s="15"/>
      <c r="F2433" s="14"/>
    </row>
    <row r="2434" spans="1:6" s="4" customFormat="1" ht="12.75" hidden="1" x14ac:dyDescent="0.25">
      <c r="A2434" s="6" t="s">
        <v>77</v>
      </c>
      <c r="B2434" s="8" t="s">
        <v>25</v>
      </c>
      <c r="C2434" s="7" t="s">
        <v>2524</v>
      </c>
      <c r="D2434" s="12"/>
      <c r="E2434" s="15"/>
      <c r="F2434" s="14"/>
    </row>
    <row r="2435" spans="1:6" s="4" customFormat="1" ht="12.75" hidden="1" x14ac:dyDescent="0.25">
      <c r="A2435" s="6" t="s">
        <v>77</v>
      </c>
      <c r="B2435" s="8" t="s">
        <v>25</v>
      </c>
      <c r="C2435" s="7" t="s">
        <v>2525</v>
      </c>
      <c r="D2435" s="12"/>
      <c r="E2435" s="15"/>
      <c r="F2435" s="14"/>
    </row>
    <row r="2436" spans="1:6" s="4" customFormat="1" ht="12.75" hidden="1" x14ac:dyDescent="0.25">
      <c r="A2436" s="6" t="s">
        <v>77</v>
      </c>
      <c r="B2436" s="8" t="s">
        <v>25</v>
      </c>
      <c r="C2436" s="7" t="s">
        <v>2526</v>
      </c>
      <c r="D2436" s="12"/>
      <c r="E2436" s="15"/>
      <c r="F2436" s="14"/>
    </row>
    <row r="2437" spans="1:6" s="4" customFormat="1" ht="12.75" hidden="1" x14ac:dyDescent="0.25">
      <c r="A2437" s="6" t="s">
        <v>77</v>
      </c>
      <c r="B2437" s="8" t="s">
        <v>25</v>
      </c>
      <c r="C2437" s="7" t="s">
        <v>2527</v>
      </c>
      <c r="D2437" s="12"/>
      <c r="E2437" s="15"/>
      <c r="F2437" s="14"/>
    </row>
    <row r="2438" spans="1:6" s="4" customFormat="1" ht="12.75" hidden="1" x14ac:dyDescent="0.25">
      <c r="A2438" s="6" t="s">
        <v>77</v>
      </c>
      <c r="B2438" s="8" t="s">
        <v>25</v>
      </c>
      <c r="C2438" s="7" t="s">
        <v>2528</v>
      </c>
      <c r="D2438" s="12"/>
      <c r="E2438" s="15"/>
      <c r="F2438" s="14"/>
    </row>
    <row r="2439" spans="1:6" s="4" customFormat="1" ht="12.75" hidden="1" x14ac:dyDescent="0.25">
      <c r="A2439" s="6" t="s">
        <v>77</v>
      </c>
      <c r="B2439" s="8" t="s">
        <v>25</v>
      </c>
      <c r="C2439" s="7" t="s">
        <v>2529</v>
      </c>
      <c r="D2439" s="12"/>
      <c r="E2439" s="15"/>
      <c r="F2439" s="14"/>
    </row>
    <row r="2440" spans="1:6" s="4" customFormat="1" ht="12.75" hidden="1" x14ac:dyDescent="0.25">
      <c r="A2440" s="6" t="s">
        <v>77</v>
      </c>
      <c r="B2440" s="8" t="s">
        <v>25</v>
      </c>
      <c r="C2440" s="7" t="s">
        <v>2530</v>
      </c>
      <c r="D2440" s="12"/>
      <c r="E2440" s="15"/>
      <c r="F2440" s="14"/>
    </row>
    <row r="2441" spans="1:6" s="4" customFormat="1" ht="12.75" hidden="1" x14ac:dyDescent="0.25">
      <c r="A2441" s="6" t="s">
        <v>77</v>
      </c>
      <c r="B2441" s="8" t="s">
        <v>25</v>
      </c>
      <c r="C2441" s="7" t="s">
        <v>2531</v>
      </c>
      <c r="D2441" s="12"/>
      <c r="E2441" s="15"/>
      <c r="F2441" s="14"/>
    </row>
    <row r="2442" spans="1:6" s="4" customFormat="1" ht="12.75" hidden="1" x14ac:dyDescent="0.25">
      <c r="A2442" s="6" t="s">
        <v>77</v>
      </c>
      <c r="B2442" s="8" t="s">
        <v>25</v>
      </c>
      <c r="C2442" s="7" t="s">
        <v>2532</v>
      </c>
      <c r="D2442" s="12"/>
      <c r="E2442" s="15"/>
      <c r="F2442" s="14"/>
    </row>
    <row r="2443" spans="1:6" s="4" customFormat="1" ht="12.75" hidden="1" x14ac:dyDescent="0.25">
      <c r="A2443" s="6" t="s">
        <v>77</v>
      </c>
      <c r="B2443" s="8" t="s">
        <v>64</v>
      </c>
      <c r="C2443" s="7" t="s">
        <v>2533</v>
      </c>
      <c r="D2443" s="12"/>
      <c r="E2443" s="15"/>
      <c r="F2443" s="14"/>
    </row>
    <row r="2444" spans="1:6" s="4" customFormat="1" ht="12.75" hidden="1" x14ac:dyDescent="0.25">
      <c r="A2444" s="6" t="s">
        <v>77</v>
      </c>
      <c r="B2444" s="8" t="s">
        <v>64</v>
      </c>
      <c r="C2444" s="7" t="s">
        <v>2534</v>
      </c>
      <c r="D2444" s="12"/>
      <c r="E2444" s="15"/>
      <c r="F2444" s="14"/>
    </row>
    <row r="2445" spans="1:6" s="4" customFormat="1" ht="12.75" hidden="1" x14ac:dyDescent="0.25">
      <c r="A2445" s="6" t="s">
        <v>77</v>
      </c>
      <c r="B2445" s="8" t="s">
        <v>64</v>
      </c>
      <c r="C2445" s="7" t="s">
        <v>2535</v>
      </c>
      <c r="D2445" s="12"/>
      <c r="E2445" s="15"/>
      <c r="F2445" s="14"/>
    </row>
    <row r="2446" spans="1:6" s="4" customFormat="1" ht="12.75" hidden="1" x14ac:dyDescent="0.25">
      <c r="A2446" s="6" t="s">
        <v>77</v>
      </c>
      <c r="B2446" s="8" t="s">
        <v>64</v>
      </c>
      <c r="C2446" s="7" t="s">
        <v>2536</v>
      </c>
      <c r="D2446" s="12"/>
      <c r="E2446" s="15"/>
      <c r="F2446" s="14"/>
    </row>
    <row r="2447" spans="1:6" s="4" customFormat="1" ht="12.75" hidden="1" x14ac:dyDescent="0.25">
      <c r="A2447" s="6" t="s">
        <v>77</v>
      </c>
      <c r="B2447" s="8" t="s">
        <v>64</v>
      </c>
      <c r="C2447" s="7" t="s">
        <v>2537</v>
      </c>
      <c r="D2447" s="12"/>
      <c r="E2447" s="15"/>
      <c r="F2447" s="14"/>
    </row>
    <row r="2448" spans="1:6" s="4" customFormat="1" ht="12.75" hidden="1" x14ac:dyDescent="0.25">
      <c r="A2448" s="6" t="s">
        <v>77</v>
      </c>
      <c r="B2448" s="8" t="s">
        <v>64</v>
      </c>
      <c r="C2448" s="7" t="s">
        <v>2538</v>
      </c>
      <c r="D2448" s="12"/>
      <c r="E2448" s="15"/>
      <c r="F2448" s="14"/>
    </row>
    <row r="2449" spans="1:6" s="4" customFormat="1" ht="12.75" hidden="1" x14ac:dyDescent="0.25">
      <c r="A2449" s="6" t="s">
        <v>77</v>
      </c>
      <c r="B2449" s="8" t="s">
        <v>65</v>
      </c>
      <c r="C2449" s="7" t="s">
        <v>2539</v>
      </c>
      <c r="D2449" s="12"/>
      <c r="E2449" s="15"/>
      <c r="F2449" s="14"/>
    </row>
    <row r="2450" spans="1:6" s="4" customFormat="1" ht="12.75" hidden="1" x14ac:dyDescent="0.25">
      <c r="A2450" s="6" t="s">
        <v>77</v>
      </c>
      <c r="B2450" s="8" t="s">
        <v>65</v>
      </c>
      <c r="C2450" s="7" t="s">
        <v>2540</v>
      </c>
      <c r="D2450" s="12"/>
      <c r="E2450" s="15"/>
      <c r="F2450" s="14"/>
    </row>
    <row r="2451" spans="1:6" s="4" customFormat="1" ht="12.75" hidden="1" x14ac:dyDescent="0.25">
      <c r="A2451" s="6" t="s">
        <v>77</v>
      </c>
      <c r="B2451" s="8" t="s">
        <v>26</v>
      </c>
      <c r="C2451" s="7" t="s">
        <v>2492</v>
      </c>
      <c r="D2451" s="12"/>
      <c r="E2451" s="15"/>
      <c r="F2451" s="14"/>
    </row>
    <row r="2452" spans="1:6" s="4" customFormat="1" ht="12.75" hidden="1" x14ac:dyDescent="0.25">
      <c r="A2452" s="6" t="s">
        <v>77</v>
      </c>
      <c r="B2452" s="8" t="s">
        <v>27</v>
      </c>
      <c r="C2452" s="7" t="s">
        <v>2541</v>
      </c>
      <c r="D2452" s="12"/>
      <c r="E2452" s="15"/>
      <c r="F2452" s="14"/>
    </row>
    <row r="2453" spans="1:6" s="4" customFormat="1" ht="12.75" hidden="1" x14ac:dyDescent="0.25">
      <c r="A2453" s="6" t="s">
        <v>77</v>
      </c>
      <c r="B2453" s="8" t="s">
        <v>28</v>
      </c>
      <c r="C2453" s="7" t="s">
        <v>2542</v>
      </c>
      <c r="D2453" s="12"/>
      <c r="E2453" s="15"/>
      <c r="F2453" s="14"/>
    </row>
    <row r="2454" spans="1:6" s="4" customFormat="1" ht="12.75" hidden="1" x14ac:dyDescent="0.25">
      <c r="A2454" s="6" t="s">
        <v>77</v>
      </c>
      <c r="B2454" s="8" t="s">
        <v>28</v>
      </c>
      <c r="C2454" s="7" t="s">
        <v>2543</v>
      </c>
      <c r="D2454" s="12"/>
      <c r="E2454" s="15"/>
      <c r="F2454" s="14"/>
    </row>
    <row r="2455" spans="1:6" s="4" customFormat="1" ht="12.75" hidden="1" x14ac:dyDescent="0.25">
      <c r="A2455" s="6" t="s">
        <v>77</v>
      </c>
      <c r="B2455" s="8" t="s">
        <v>28</v>
      </c>
      <c r="C2455" s="7" t="s">
        <v>2544</v>
      </c>
      <c r="D2455" s="12"/>
      <c r="E2455" s="15"/>
      <c r="F2455" s="14"/>
    </row>
    <row r="2456" spans="1:6" s="4" customFormat="1" ht="12.75" hidden="1" x14ac:dyDescent="0.25">
      <c r="A2456" s="6" t="s">
        <v>77</v>
      </c>
      <c r="B2456" s="8" t="s">
        <v>28</v>
      </c>
      <c r="C2456" s="7" t="s">
        <v>2545</v>
      </c>
      <c r="D2456" s="12"/>
      <c r="E2456" s="15"/>
      <c r="F2456" s="14"/>
    </row>
    <row r="2457" spans="1:6" s="4" customFormat="1" ht="12.75" hidden="1" x14ac:dyDescent="0.25">
      <c r="A2457" s="6" t="s">
        <v>77</v>
      </c>
      <c r="B2457" s="8" t="s">
        <v>28</v>
      </c>
      <c r="C2457" s="7" t="s">
        <v>2546</v>
      </c>
      <c r="D2457" s="12"/>
      <c r="E2457" s="15"/>
      <c r="F2457" s="14"/>
    </row>
    <row r="2458" spans="1:6" s="4" customFormat="1" ht="12.75" hidden="1" x14ac:dyDescent="0.25">
      <c r="A2458" s="6" t="s">
        <v>77</v>
      </c>
      <c r="B2458" s="8" t="s">
        <v>28</v>
      </c>
      <c r="C2458" s="7" t="s">
        <v>2547</v>
      </c>
      <c r="D2458" s="12"/>
      <c r="E2458" s="15"/>
      <c r="F2458" s="14"/>
    </row>
    <row r="2459" spans="1:6" s="4" customFormat="1" ht="12.75" hidden="1" x14ac:dyDescent="0.25">
      <c r="A2459" s="6" t="s">
        <v>77</v>
      </c>
      <c r="B2459" s="8" t="s">
        <v>28</v>
      </c>
      <c r="C2459" s="7" t="s">
        <v>2548</v>
      </c>
      <c r="D2459" s="12"/>
      <c r="E2459" s="15"/>
      <c r="F2459" s="14"/>
    </row>
    <row r="2460" spans="1:6" s="4" customFormat="1" ht="12.75" hidden="1" x14ac:dyDescent="0.25">
      <c r="A2460" s="6" t="s">
        <v>77</v>
      </c>
      <c r="B2460" s="8" t="s">
        <v>28</v>
      </c>
      <c r="C2460" s="7" t="s">
        <v>2549</v>
      </c>
      <c r="D2460" s="12"/>
      <c r="E2460" s="15"/>
      <c r="F2460" s="14"/>
    </row>
    <row r="2461" spans="1:6" s="4" customFormat="1" ht="12.75" hidden="1" x14ac:dyDescent="0.25">
      <c r="A2461" s="6" t="s">
        <v>77</v>
      </c>
      <c r="B2461" s="8" t="s">
        <v>28</v>
      </c>
      <c r="C2461" s="7" t="s">
        <v>2550</v>
      </c>
      <c r="D2461" s="12"/>
      <c r="E2461" s="15"/>
      <c r="F2461" s="14"/>
    </row>
    <row r="2462" spans="1:6" s="4" customFormat="1" ht="12.75" hidden="1" x14ac:dyDescent="0.25">
      <c r="A2462" s="6" t="s">
        <v>77</v>
      </c>
      <c r="B2462" s="8" t="s">
        <v>28</v>
      </c>
      <c r="C2462" s="7" t="s">
        <v>2551</v>
      </c>
      <c r="D2462" s="12"/>
      <c r="E2462" s="15"/>
      <c r="F2462" s="14"/>
    </row>
    <row r="2463" spans="1:6" s="4" customFormat="1" ht="12.75" hidden="1" x14ac:dyDescent="0.25">
      <c r="A2463" s="6" t="s">
        <v>77</v>
      </c>
      <c r="B2463" s="8" t="s">
        <v>28</v>
      </c>
      <c r="C2463" s="7" t="s">
        <v>2552</v>
      </c>
      <c r="D2463" s="12"/>
      <c r="E2463" s="15"/>
      <c r="F2463" s="14"/>
    </row>
    <row r="2464" spans="1:6" s="4" customFormat="1" ht="12.75" hidden="1" x14ac:dyDescent="0.25">
      <c r="A2464" s="6" t="s">
        <v>77</v>
      </c>
      <c r="B2464" s="8" t="s">
        <v>28</v>
      </c>
      <c r="C2464" s="7" t="s">
        <v>2553</v>
      </c>
      <c r="D2464" s="12"/>
      <c r="E2464" s="15"/>
      <c r="F2464" s="14"/>
    </row>
    <row r="2465" spans="1:6" s="4" customFormat="1" ht="12.75" hidden="1" x14ac:dyDescent="0.25">
      <c r="A2465" s="6" t="s">
        <v>77</v>
      </c>
      <c r="B2465" s="8" t="s">
        <v>28</v>
      </c>
      <c r="C2465" s="7" t="s">
        <v>2554</v>
      </c>
      <c r="D2465" s="12"/>
      <c r="E2465" s="15"/>
      <c r="F2465" s="14"/>
    </row>
    <row r="2466" spans="1:6" s="4" customFormat="1" ht="12.75" hidden="1" x14ac:dyDescent="0.25">
      <c r="A2466" s="6" t="s">
        <v>77</v>
      </c>
      <c r="B2466" s="8" t="s">
        <v>28</v>
      </c>
      <c r="C2466" s="7" t="s">
        <v>2555</v>
      </c>
      <c r="D2466" s="12"/>
      <c r="E2466" s="15"/>
      <c r="F2466" s="14"/>
    </row>
    <row r="2467" spans="1:6" s="4" customFormat="1" ht="12.75" hidden="1" x14ac:dyDescent="0.25">
      <c r="A2467" s="6" t="s">
        <v>77</v>
      </c>
      <c r="B2467" s="8" t="s">
        <v>28</v>
      </c>
      <c r="C2467" s="7" t="s">
        <v>2556</v>
      </c>
      <c r="D2467" s="12"/>
      <c r="E2467" s="15"/>
      <c r="F2467" s="14"/>
    </row>
    <row r="2468" spans="1:6" s="4" customFormat="1" ht="12.75" hidden="1" x14ac:dyDescent="0.25">
      <c r="A2468" s="6" t="s">
        <v>77</v>
      </c>
      <c r="B2468" s="8" t="s">
        <v>28</v>
      </c>
      <c r="C2468" s="7" t="s">
        <v>2557</v>
      </c>
      <c r="D2468" s="12"/>
      <c r="E2468" s="15"/>
      <c r="F2468" s="14"/>
    </row>
    <row r="2469" spans="1:6" s="4" customFormat="1" ht="12.75" hidden="1" x14ac:dyDescent="0.25">
      <c r="A2469" s="6" t="s">
        <v>77</v>
      </c>
      <c r="B2469" s="8" t="s">
        <v>28</v>
      </c>
      <c r="C2469" s="7" t="s">
        <v>2558</v>
      </c>
      <c r="D2469" s="12"/>
      <c r="E2469" s="15"/>
      <c r="F2469" s="14"/>
    </row>
    <row r="2470" spans="1:6" s="4" customFormat="1" ht="12.75" hidden="1" x14ac:dyDescent="0.25">
      <c r="A2470" s="6" t="s">
        <v>77</v>
      </c>
      <c r="B2470" s="8" t="s">
        <v>28</v>
      </c>
      <c r="C2470" s="7" t="s">
        <v>2559</v>
      </c>
      <c r="D2470" s="12"/>
      <c r="E2470" s="15"/>
      <c r="F2470" s="14"/>
    </row>
    <row r="2471" spans="1:6" s="4" customFormat="1" ht="12.75" hidden="1" x14ac:dyDescent="0.25">
      <c r="A2471" s="6" t="s">
        <v>77</v>
      </c>
      <c r="B2471" s="8" t="s">
        <v>28</v>
      </c>
      <c r="C2471" s="7" t="s">
        <v>2560</v>
      </c>
      <c r="D2471" s="12"/>
      <c r="E2471" s="15"/>
      <c r="F2471" s="14"/>
    </row>
    <row r="2472" spans="1:6" s="4" customFormat="1" ht="12.75" hidden="1" x14ac:dyDescent="0.25">
      <c r="A2472" s="6" t="s">
        <v>77</v>
      </c>
      <c r="B2472" s="8" t="s">
        <v>28</v>
      </c>
      <c r="C2472" s="7" t="s">
        <v>2561</v>
      </c>
      <c r="D2472" s="12"/>
      <c r="E2472" s="15"/>
      <c r="F2472" s="14"/>
    </row>
    <row r="2473" spans="1:6" s="4" customFormat="1" ht="12.75" hidden="1" x14ac:dyDescent="0.25">
      <c r="A2473" s="6" t="s">
        <v>77</v>
      </c>
      <c r="B2473" s="8" t="s">
        <v>28</v>
      </c>
      <c r="C2473" s="7" t="s">
        <v>2562</v>
      </c>
      <c r="D2473" s="12"/>
      <c r="E2473" s="15"/>
      <c r="F2473" s="14"/>
    </row>
    <row r="2474" spans="1:6" s="4" customFormat="1" ht="12.75" hidden="1" x14ac:dyDescent="0.25">
      <c r="A2474" s="6" t="s">
        <v>77</v>
      </c>
      <c r="B2474" s="8" t="s">
        <v>28</v>
      </c>
      <c r="C2474" s="7" t="s">
        <v>2563</v>
      </c>
      <c r="D2474" s="12"/>
      <c r="E2474" s="15"/>
      <c r="F2474" s="14"/>
    </row>
    <row r="2475" spans="1:6" s="4" customFormat="1" ht="12.75" hidden="1" x14ac:dyDescent="0.25">
      <c r="A2475" s="6" t="s">
        <v>77</v>
      </c>
      <c r="B2475" s="8" t="s">
        <v>28</v>
      </c>
      <c r="C2475" s="7" t="s">
        <v>2564</v>
      </c>
      <c r="D2475" s="12"/>
      <c r="E2475" s="15"/>
      <c r="F2475" s="14"/>
    </row>
    <row r="2476" spans="1:6" s="4" customFormat="1" ht="12.75" hidden="1" x14ac:dyDescent="0.25">
      <c r="A2476" s="6" t="s">
        <v>77</v>
      </c>
      <c r="B2476" s="8" t="s">
        <v>28</v>
      </c>
      <c r="C2476" s="7" t="s">
        <v>2565</v>
      </c>
      <c r="D2476" s="12"/>
      <c r="E2476" s="15"/>
      <c r="F2476" s="14"/>
    </row>
    <row r="2477" spans="1:6" s="4" customFormat="1" ht="12.75" hidden="1" x14ac:dyDescent="0.25">
      <c r="A2477" s="6" t="s">
        <v>77</v>
      </c>
      <c r="B2477" s="8" t="s">
        <v>28</v>
      </c>
      <c r="C2477" s="7" t="s">
        <v>2566</v>
      </c>
      <c r="D2477" s="12"/>
      <c r="E2477" s="15"/>
      <c r="F2477" s="14"/>
    </row>
    <row r="2478" spans="1:6" s="4" customFormat="1" ht="12.75" hidden="1" x14ac:dyDescent="0.25">
      <c r="A2478" s="6" t="s">
        <v>77</v>
      </c>
      <c r="B2478" s="8" t="s">
        <v>28</v>
      </c>
      <c r="C2478" s="7" t="s">
        <v>2567</v>
      </c>
      <c r="D2478" s="12"/>
      <c r="E2478" s="15"/>
      <c r="F2478" s="14"/>
    </row>
    <row r="2479" spans="1:6" s="4" customFormat="1" ht="12.75" hidden="1" x14ac:dyDescent="0.25">
      <c r="A2479" s="6" t="s">
        <v>77</v>
      </c>
      <c r="B2479" s="8" t="s">
        <v>28</v>
      </c>
      <c r="C2479" s="7" t="s">
        <v>2568</v>
      </c>
      <c r="D2479" s="12"/>
      <c r="E2479" s="15"/>
      <c r="F2479" s="14"/>
    </row>
    <row r="2480" spans="1:6" s="4" customFormat="1" ht="12.75" hidden="1" x14ac:dyDescent="0.25">
      <c r="A2480" s="6" t="s">
        <v>77</v>
      </c>
      <c r="B2480" s="8" t="s">
        <v>28</v>
      </c>
      <c r="C2480" s="7" t="s">
        <v>2569</v>
      </c>
      <c r="D2480" s="12"/>
      <c r="E2480" s="15"/>
      <c r="F2480" s="14"/>
    </row>
    <row r="2481" spans="1:6" s="4" customFormat="1" ht="12.75" hidden="1" x14ac:dyDescent="0.25">
      <c r="A2481" s="6" t="s">
        <v>77</v>
      </c>
      <c r="B2481" s="8" t="s">
        <v>28</v>
      </c>
      <c r="C2481" s="7" t="s">
        <v>2570</v>
      </c>
      <c r="D2481" s="12"/>
      <c r="E2481" s="15"/>
      <c r="F2481" s="14"/>
    </row>
    <row r="2482" spans="1:6" s="4" customFormat="1" ht="12.75" hidden="1" x14ac:dyDescent="0.25">
      <c r="A2482" s="6" t="s">
        <v>77</v>
      </c>
      <c r="B2482" s="8" t="s">
        <v>28</v>
      </c>
      <c r="C2482" s="7" t="s">
        <v>2571</v>
      </c>
      <c r="D2482" s="12"/>
      <c r="E2482" s="15"/>
      <c r="F2482" s="14"/>
    </row>
    <row r="2483" spans="1:6" s="4" customFormat="1" ht="12.75" hidden="1" x14ac:dyDescent="0.25">
      <c r="A2483" s="6" t="s">
        <v>77</v>
      </c>
      <c r="B2483" s="8" t="s">
        <v>28</v>
      </c>
      <c r="C2483" s="7" t="s">
        <v>2572</v>
      </c>
      <c r="D2483" s="12"/>
      <c r="E2483" s="15"/>
      <c r="F2483" s="14"/>
    </row>
    <row r="2484" spans="1:6" s="4" customFormat="1" ht="12.75" hidden="1" x14ac:dyDescent="0.25">
      <c r="A2484" s="6" t="s">
        <v>77</v>
      </c>
      <c r="B2484" s="8" t="s">
        <v>28</v>
      </c>
      <c r="C2484" s="7" t="s">
        <v>2573</v>
      </c>
      <c r="D2484" s="12"/>
      <c r="E2484" s="15"/>
      <c r="F2484" s="14"/>
    </row>
    <row r="2485" spans="1:6" s="4" customFormat="1" ht="12.75" hidden="1" x14ac:dyDescent="0.25">
      <c r="A2485" s="6" t="s">
        <v>77</v>
      </c>
      <c r="B2485" s="8" t="s">
        <v>28</v>
      </c>
      <c r="C2485" s="7" t="s">
        <v>2574</v>
      </c>
      <c r="D2485" s="12"/>
      <c r="E2485" s="15"/>
      <c r="F2485" s="14"/>
    </row>
    <row r="2486" spans="1:6" s="4" customFormat="1" ht="12.75" hidden="1" x14ac:dyDescent="0.25">
      <c r="A2486" s="6" t="s">
        <v>77</v>
      </c>
      <c r="B2486" s="8" t="s">
        <v>28</v>
      </c>
      <c r="C2486" s="7" t="s">
        <v>2575</v>
      </c>
      <c r="D2486" s="12"/>
      <c r="E2486" s="15"/>
      <c r="F2486" s="14"/>
    </row>
    <row r="2487" spans="1:6" s="4" customFormat="1" ht="12.75" hidden="1" x14ac:dyDescent="0.25">
      <c r="A2487" s="6" t="s">
        <v>77</v>
      </c>
      <c r="B2487" s="8" t="s">
        <v>28</v>
      </c>
      <c r="C2487" s="7" t="s">
        <v>2576</v>
      </c>
      <c r="D2487" s="12"/>
      <c r="E2487" s="15"/>
      <c r="F2487" s="14"/>
    </row>
    <row r="2488" spans="1:6" s="4" customFormat="1" ht="12.75" hidden="1" x14ac:dyDescent="0.25">
      <c r="A2488" s="6" t="s">
        <v>77</v>
      </c>
      <c r="B2488" s="8" t="s">
        <v>28</v>
      </c>
      <c r="C2488" s="7" t="s">
        <v>2577</v>
      </c>
      <c r="D2488" s="12"/>
      <c r="E2488" s="15"/>
      <c r="F2488" s="14"/>
    </row>
    <row r="2489" spans="1:6" s="4" customFormat="1" ht="12.75" hidden="1" x14ac:dyDescent="0.25">
      <c r="A2489" s="6" t="s">
        <v>77</v>
      </c>
      <c r="B2489" s="8" t="s">
        <v>28</v>
      </c>
      <c r="C2489" s="7" t="s">
        <v>2578</v>
      </c>
      <c r="D2489" s="12"/>
      <c r="E2489" s="15"/>
      <c r="F2489" s="14"/>
    </row>
    <row r="2490" spans="1:6" s="4" customFormat="1" ht="12.75" hidden="1" x14ac:dyDescent="0.25">
      <c r="A2490" s="6" t="s">
        <v>77</v>
      </c>
      <c r="B2490" s="8" t="s">
        <v>29</v>
      </c>
      <c r="C2490" s="7" t="s">
        <v>2579</v>
      </c>
      <c r="D2490" s="12"/>
      <c r="E2490" s="15"/>
      <c r="F2490" s="14"/>
    </row>
    <row r="2491" spans="1:6" s="4" customFormat="1" ht="12.75" hidden="1" x14ac:dyDescent="0.25">
      <c r="A2491" s="6" t="s">
        <v>77</v>
      </c>
      <c r="B2491" s="8" t="s">
        <v>29</v>
      </c>
      <c r="C2491" s="7" t="s">
        <v>2580</v>
      </c>
      <c r="D2491" s="12"/>
      <c r="E2491" s="15"/>
      <c r="F2491" s="14"/>
    </row>
    <row r="2492" spans="1:6" s="4" customFormat="1" ht="12.75" hidden="1" x14ac:dyDescent="0.25">
      <c r="A2492" s="6" t="s">
        <v>77</v>
      </c>
      <c r="B2492" s="8" t="s">
        <v>29</v>
      </c>
      <c r="C2492" s="7" t="s">
        <v>2581</v>
      </c>
      <c r="D2492" s="12"/>
      <c r="E2492" s="15"/>
      <c r="F2492" s="14"/>
    </row>
    <row r="2493" spans="1:6" s="4" customFormat="1" ht="12.75" hidden="1" x14ac:dyDescent="0.25">
      <c r="A2493" s="6" t="s">
        <v>77</v>
      </c>
      <c r="B2493" s="8" t="s">
        <v>29</v>
      </c>
      <c r="C2493" s="7" t="s">
        <v>2582</v>
      </c>
      <c r="D2493" s="12"/>
      <c r="E2493" s="15"/>
      <c r="F2493" s="14"/>
    </row>
    <row r="2494" spans="1:6" s="4" customFormat="1" ht="12.75" hidden="1" x14ac:dyDescent="0.25">
      <c r="A2494" s="6" t="s">
        <v>77</v>
      </c>
      <c r="B2494" s="8" t="s">
        <v>66</v>
      </c>
      <c r="C2494" s="7" t="s">
        <v>2583</v>
      </c>
      <c r="D2494" s="12"/>
      <c r="E2494" s="15"/>
      <c r="F2494" s="14"/>
    </row>
    <row r="2495" spans="1:6" s="4" customFormat="1" ht="12.75" hidden="1" x14ac:dyDescent="0.25">
      <c r="A2495" s="6" t="s">
        <v>77</v>
      </c>
      <c r="B2495" s="8" t="s">
        <v>31</v>
      </c>
      <c r="C2495" s="7" t="s">
        <v>2584</v>
      </c>
      <c r="D2495" s="12"/>
      <c r="E2495" s="15"/>
      <c r="F2495" s="14"/>
    </row>
    <row r="2496" spans="1:6" s="4" customFormat="1" ht="12.75" hidden="1" x14ac:dyDescent="0.25">
      <c r="A2496" s="6" t="s">
        <v>77</v>
      </c>
      <c r="B2496" s="8" t="s">
        <v>32</v>
      </c>
      <c r="C2496" s="7" t="s">
        <v>2585</v>
      </c>
      <c r="D2496" s="12"/>
      <c r="E2496" s="15"/>
      <c r="F2496" s="14"/>
    </row>
    <row r="2497" spans="1:6" s="4" customFormat="1" ht="12.75" hidden="1" x14ac:dyDescent="0.25">
      <c r="A2497" s="6" t="s">
        <v>77</v>
      </c>
      <c r="B2497" s="8" t="s">
        <v>33</v>
      </c>
      <c r="C2497" s="7" t="s">
        <v>2586</v>
      </c>
      <c r="D2497" s="12"/>
      <c r="E2497" s="15"/>
      <c r="F2497" s="14"/>
    </row>
    <row r="2498" spans="1:6" s="4" customFormat="1" ht="12.75" hidden="1" x14ac:dyDescent="0.25">
      <c r="A2498" s="6" t="s">
        <v>77</v>
      </c>
      <c r="B2498" s="8" t="s">
        <v>34</v>
      </c>
      <c r="C2498" s="7" t="s">
        <v>2587</v>
      </c>
      <c r="D2498" s="12"/>
      <c r="E2498" s="15"/>
      <c r="F2498" s="14"/>
    </row>
    <row r="2499" spans="1:6" s="4" customFormat="1" ht="12.75" hidden="1" x14ac:dyDescent="0.25">
      <c r="A2499" s="6" t="s">
        <v>77</v>
      </c>
      <c r="B2499" s="8" t="s">
        <v>35</v>
      </c>
      <c r="C2499" s="7" t="s">
        <v>2588</v>
      </c>
      <c r="D2499" s="12"/>
      <c r="E2499" s="15"/>
      <c r="F2499" s="14"/>
    </row>
    <row r="2500" spans="1:6" s="4" customFormat="1" ht="12.75" hidden="1" x14ac:dyDescent="0.25">
      <c r="A2500" s="6" t="s">
        <v>77</v>
      </c>
      <c r="B2500" s="8" t="s">
        <v>35</v>
      </c>
      <c r="C2500" s="7" t="s">
        <v>2589</v>
      </c>
      <c r="D2500" s="12"/>
      <c r="E2500" s="15"/>
      <c r="F2500" s="14"/>
    </row>
    <row r="2501" spans="1:6" s="4" customFormat="1" ht="12.75" hidden="1" x14ac:dyDescent="0.25">
      <c r="A2501" s="6" t="s">
        <v>77</v>
      </c>
      <c r="B2501" s="8" t="s">
        <v>35</v>
      </c>
      <c r="C2501" s="7" t="s">
        <v>2590</v>
      </c>
      <c r="D2501" s="12"/>
      <c r="E2501" s="15"/>
      <c r="F2501" s="14"/>
    </row>
    <row r="2502" spans="1:6" s="4" customFormat="1" ht="12.75" hidden="1" x14ac:dyDescent="0.25">
      <c r="A2502" s="6" t="s">
        <v>77</v>
      </c>
      <c r="B2502" s="8" t="s">
        <v>35</v>
      </c>
      <c r="C2502" s="7" t="s">
        <v>2591</v>
      </c>
      <c r="D2502" s="12"/>
      <c r="E2502" s="15"/>
      <c r="F2502" s="14"/>
    </row>
    <row r="2503" spans="1:6" s="4" customFormat="1" ht="12.75" hidden="1" x14ac:dyDescent="0.25">
      <c r="A2503" s="6" t="s">
        <v>77</v>
      </c>
      <c r="B2503" s="8" t="s">
        <v>35</v>
      </c>
      <c r="C2503" s="7" t="s">
        <v>2592</v>
      </c>
      <c r="D2503" s="12"/>
      <c r="E2503" s="15"/>
      <c r="F2503" s="14"/>
    </row>
    <row r="2504" spans="1:6" s="4" customFormat="1" ht="12.75" hidden="1" x14ac:dyDescent="0.25">
      <c r="A2504" s="6" t="s">
        <v>77</v>
      </c>
      <c r="B2504" s="8" t="s">
        <v>36</v>
      </c>
      <c r="C2504" s="7" t="s">
        <v>2593</v>
      </c>
      <c r="D2504" s="12"/>
      <c r="E2504" s="15"/>
      <c r="F2504" s="14"/>
    </row>
    <row r="2505" spans="1:6" s="4" customFormat="1" ht="12.75" hidden="1" x14ac:dyDescent="0.25">
      <c r="A2505" s="6" t="s">
        <v>77</v>
      </c>
      <c r="B2505" s="8" t="s">
        <v>36</v>
      </c>
      <c r="C2505" s="7" t="s">
        <v>2594</v>
      </c>
      <c r="D2505" s="12"/>
      <c r="E2505" s="15"/>
      <c r="F2505" s="14"/>
    </row>
    <row r="2506" spans="1:6" s="4" customFormat="1" ht="12.75" hidden="1" x14ac:dyDescent="0.25">
      <c r="A2506" s="6" t="s">
        <v>77</v>
      </c>
      <c r="B2506" s="8" t="s">
        <v>37</v>
      </c>
      <c r="C2506" s="7" t="s">
        <v>2595</v>
      </c>
      <c r="D2506" s="12"/>
      <c r="E2506" s="15"/>
      <c r="F2506" s="14"/>
    </row>
    <row r="2507" spans="1:6" s="4" customFormat="1" ht="12.75" hidden="1" x14ac:dyDescent="0.25">
      <c r="A2507" s="6" t="s">
        <v>77</v>
      </c>
      <c r="B2507" s="8" t="s">
        <v>37</v>
      </c>
      <c r="C2507" s="7" t="s">
        <v>2596</v>
      </c>
      <c r="D2507" s="12"/>
      <c r="E2507" s="15"/>
      <c r="F2507" s="14"/>
    </row>
    <row r="2508" spans="1:6" s="4" customFormat="1" ht="12.75" hidden="1" x14ac:dyDescent="0.25">
      <c r="A2508" s="6" t="s">
        <v>77</v>
      </c>
      <c r="B2508" s="8" t="s">
        <v>37</v>
      </c>
      <c r="C2508" s="7" t="s">
        <v>2597</v>
      </c>
      <c r="D2508" s="12"/>
      <c r="E2508" s="15"/>
      <c r="F2508" s="14"/>
    </row>
    <row r="2509" spans="1:6" s="4" customFormat="1" ht="12.75" hidden="1" x14ac:dyDescent="0.25">
      <c r="A2509" s="6" t="s">
        <v>77</v>
      </c>
      <c r="B2509" s="8" t="s">
        <v>37</v>
      </c>
      <c r="C2509" s="7" t="s">
        <v>2598</v>
      </c>
      <c r="D2509" s="12"/>
      <c r="E2509" s="15"/>
      <c r="F2509" s="14"/>
    </row>
    <row r="2510" spans="1:6" s="4" customFormat="1" ht="12.75" hidden="1" x14ac:dyDescent="0.25">
      <c r="A2510" s="6" t="s">
        <v>77</v>
      </c>
      <c r="B2510" s="8" t="s">
        <v>37</v>
      </c>
      <c r="C2510" s="7" t="s">
        <v>2599</v>
      </c>
      <c r="D2510" s="12"/>
      <c r="E2510" s="15"/>
      <c r="F2510" s="14"/>
    </row>
    <row r="2511" spans="1:6" s="4" customFormat="1" ht="12.75" hidden="1" x14ac:dyDescent="0.25">
      <c r="A2511" s="6" t="s">
        <v>77</v>
      </c>
      <c r="B2511" s="8" t="s">
        <v>37</v>
      </c>
      <c r="C2511" s="7" t="s">
        <v>2600</v>
      </c>
      <c r="D2511" s="12"/>
      <c r="E2511" s="15"/>
      <c r="F2511" s="14"/>
    </row>
    <row r="2512" spans="1:6" s="4" customFormat="1" ht="12.75" hidden="1" x14ac:dyDescent="0.25">
      <c r="A2512" s="6" t="s">
        <v>77</v>
      </c>
      <c r="B2512" s="8" t="s">
        <v>37</v>
      </c>
      <c r="C2512" s="7" t="s">
        <v>2601</v>
      </c>
      <c r="D2512" s="12"/>
      <c r="E2512" s="15"/>
      <c r="F2512" s="14"/>
    </row>
    <row r="2513" spans="1:6" s="4" customFormat="1" ht="12.75" hidden="1" x14ac:dyDescent="0.25">
      <c r="A2513" s="6" t="s">
        <v>77</v>
      </c>
      <c r="B2513" s="8" t="s">
        <v>37</v>
      </c>
      <c r="C2513" s="7" t="s">
        <v>2602</v>
      </c>
      <c r="D2513" s="12"/>
      <c r="E2513" s="15"/>
      <c r="F2513" s="14"/>
    </row>
    <row r="2514" spans="1:6" s="4" customFormat="1" ht="12.75" hidden="1" x14ac:dyDescent="0.25">
      <c r="A2514" s="6" t="s">
        <v>77</v>
      </c>
      <c r="B2514" s="8" t="s">
        <v>37</v>
      </c>
      <c r="C2514" s="7" t="s">
        <v>2603</v>
      </c>
      <c r="D2514" s="12"/>
      <c r="E2514" s="15"/>
      <c r="F2514" s="14"/>
    </row>
    <row r="2515" spans="1:6" s="4" customFormat="1" ht="12.75" hidden="1" x14ac:dyDescent="0.25">
      <c r="A2515" s="6" t="s">
        <v>77</v>
      </c>
      <c r="B2515" s="8" t="s">
        <v>37</v>
      </c>
      <c r="C2515" s="7" t="s">
        <v>2604</v>
      </c>
      <c r="D2515" s="12"/>
      <c r="E2515" s="15"/>
      <c r="F2515" s="14"/>
    </row>
    <row r="2516" spans="1:6" s="4" customFormat="1" ht="12.75" hidden="1" x14ac:dyDescent="0.25">
      <c r="A2516" s="6" t="s">
        <v>77</v>
      </c>
      <c r="B2516" s="8" t="s">
        <v>37</v>
      </c>
      <c r="C2516" s="7" t="s">
        <v>2605</v>
      </c>
      <c r="D2516" s="12"/>
      <c r="E2516" s="15"/>
      <c r="F2516" s="14"/>
    </row>
    <row r="2517" spans="1:6" s="4" customFormat="1" ht="12.75" hidden="1" x14ac:dyDescent="0.25">
      <c r="A2517" s="6" t="s">
        <v>77</v>
      </c>
      <c r="B2517" s="8" t="s">
        <v>37</v>
      </c>
      <c r="C2517" s="7" t="s">
        <v>2606</v>
      </c>
      <c r="D2517" s="12"/>
      <c r="E2517" s="15"/>
      <c r="F2517" s="14"/>
    </row>
    <row r="2518" spans="1:6" s="4" customFormat="1" ht="12.75" hidden="1" x14ac:dyDescent="0.25">
      <c r="A2518" s="6" t="s">
        <v>77</v>
      </c>
      <c r="B2518" s="8" t="s">
        <v>37</v>
      </c>
      <c r="C2518" s="7" t="s">
        <v>2607</v>
      </c>
      <c r="D2518" s="12"/>
      <c r="E2518" s="15"/>
      <c r="F2518" s="14"/>
    </row>
    <row r="2519" spans="1:6" s="4" customFormat="1" ht="12.75" hidden="1" x14ac:dyDescent="0.25">
      <c r="A2519" s="6" t="s">
        <v>77</v>
      </c>
      <c r="B2519" s="8" t="s">
        <v>37</v>
      </c>
      <c r="C2519" s="7" t="s">
        <v>2608</v>
      </c>
      <c r="D2519" s="12"/>
      <c r="E2519" s="15"/>
      <c r="F2519" s="14"/>
    </row>
    <row r="2520" spans="1:6" s="4" customFormat="1" ht="12.75" hidden="1" x14ac:dyDescent="0.25">
      <c r="A2520" s="6" t="s">
        <v>77</v>
      </c>
      <c r="B2520" s="8" t="s">
        <v>37</v>
      </c>
      <c r="C2520" s="7" t="s">
        <v>2609</v>
      </c>
      <c r="D2520" s="12"/>
      <c r="E2520" s="15"/>
      <c r="F2520" s="14"/>
    </row>
    <row r="2521" spans="1:6" s="4" customFormat="1" ht="12.75" hidden="1" x14ac:dyDescent="0.25">
      <c r="A2521" s="6" t="s">
        <v>77</v>
      </c>
      <c r="B2521" s="8" t="s">
        <v>37</v>
      </c>
      <c r="C2521" s="7" t="s">
        <v>2610</v>
      </c>
      <c r="D2521" s="12"/>
      <c r="E2521" s="15"/>
      <c r="F2521" s="14"/>
    </row>
    <row r="2522" spans="1:6" s="4" customFormat="1" ht="12.75" hidden="1" x14ac:dyDescent="0.25">
      <c r="A2522" s="6" t="s">
        <v>77</v>
      </c>
      <c r="B2522" s="8" t="s">
        <v>37</v>
      </c>
      <c r="C2522" s="7" t="s">
        <v>2611</v>
      </c>
      <c r="D2522" s="12"/>
      <c r="E2522" s="15"/>
      <c r="F2522" s="14"/>
    </row>
    <row r="2523" spans="1:6" s="4" customFormat="1" ht="12.75" hidden="1" x14ac:dyDescent="0.25">
      <c r="A2523" s="6" t="s">
        <v>77</v>
      </c>
      <c r="B2523" s="8" t="s">
        <v>37</v>
      </c>
      <c r="C2523" s="7" t="s">
        <v>2612</v>
      </c>
      <c r="D2523" s="12"/>
      <c r="E2523" s="15"/>
      <c r="F2523" s="14"/>
    </row>
    <row r="2524" spans="1:6" s="4" customFormat="1" ht="12.75" hidden="1" x14ac:dyDescent="0.25">
      <c r="A2524" s="6" t="s">
        <v>77</v>
      </c>
      <c r="B2524" s="8" t="s">
        <v>37</v>
      </c>
      <c r="C2524" s="7" t="s">
        <v>2613</v>
      </c>
      <c r="D2524" s="12"/>
      <c r="E2524" s="15"/>
      <c r="F2524" s="14"/>
    </row>
    <row r="2525" spans="1:6" s="4" customFormat="1" ht="12.75" hidden="1" x14ac:dyDescent="0.25">
      <c r="A2525" s="6" t="s">
        <v>77</v>
      </c>
      <c r="B2525" s="8" t="s">
        <v>37</v>
      </c>
      <c r="C2525" s="7" t="s">
        <v>2614</v>
      </c>
      <c r="D2525" s="12"/>
      <c r="E2525" s="15"/>
      <c r="F2525" s="14"/>
    </row>
    <row r="2526" spans="1:6" s="4" customFormat="1" ht="12.75" hidden="1" x14ac:dyDescent="0.25">
      <c r="A2526" s="6" t="s">
        <v>77</v>
      </c>
      <c r="B2526" s="8" t="s">
        <v>37</v>
      </c>
      <c r="C2526" s="7" t="s">
        <v>2615</v>
      </c>
      <c r="D2526" s="12"/>
      <c r="E2526" s="15"/>
      <c r="F2526" s="14"/>
    </row>
    <row r="2527" spans="1:6" s="4" customFormat="1" ht="12.75" hidden="1" x14ac:dyDescent="0.25">
      <c r="A2527" s="6" t="s">
        <v>77</v>
      </c>
      <c r="B2527" s="8" t="s">
        <v>37</v>
      </c>
      <c r="C2527" s="7" t="s">
        <v>2616</v>
      </c>
      <c r="D2527" s="12"/>
      <c r="E2527" s="15"/>
      <c r="F2527" s="14"/>
    </row>
    <row r="2528" spans="1:6" s="4" customFormat="1" ht="12.75" hidden="1" x14ac:dyDescent="0.25">
      <c r="A2528" s="6" t="s">
        <v>77</v>
      </c>
      <c r="B2528" s="8" t="s">
        <v>37</v>
      </c>
      <c r="C2528" s="7" t="s">
        <v>2617</v>
      </c>
      <c r="D2528" s="12"/>
      <c r="E2528" s="15"/>
      <c r="F2528" s="14"/>
    </row>
    <row r="2529" spans="1:6" s="4" customFormat="1" ht="12.75" hidden="1" x14ac:dyDescent="0.25">
      <c r="A2529" s="6" t="s">
        <v>77</v>
      </c>
      <c r="B2529" s="8" t="s">
        <v>37</v>
      </c>
      <c r="C2529" s="7" t="s">
        <v>2618</v>
      </c>
      <c r="D2529" s="12"/>
      <c r="E2529" s="15"/>
      <c r="F2529" s="14"/>
    </row>
    <row r="2530" spans="1:6" s="4" customFormat="1" ht="12.75" hidden="1" x14ac:dyDescent="0.25">
      <c r="A2530" s="6" t="s">
        <v>77</v>
      </c>
      <c r="B2530" s="8" t="s">
        <v>37</v>
      </c>
      <c r="C2530" s="7" t="s">
        <v>2619</v>
      </c>
      <c r="D2530" s="12"/>
      <c r="E2530" s="15"/>
      <c r="F2530" s="14"/>
    </row>
    <row r="2531" spans="1:6" s="4" customFormat="1" ht="12.75" hidden="1" x14ac:dyDescent="0.25">
      <c r="A2531" s="6" t="s">
        <v>77</v>
      </c>
      <c r="B2531" s="8" t="s">
        <v>37</v>
      </c>
      <c r="C2531" s="7" t="s">
        <v>2620</v>
      </c>
      <c r="D2531" s="12"/>
      <c r="E2531" s="15"/>
      <c r="F2531" s="14"/>
    </row>
    <row r="2532" spans="1:6" s="4" customFormat="1" ht="12.75" hidden="1" x14ac:dyDescent="0.25">
      <c r="A2532" s="6" t="s">
        <v>77</v>
      </c>
      <c r="B2532" s="8" t="s">
        <v>37</v>
      </c>
      <c r="C2532" s="7" t="s">
        <v>2621</v>
      </c>
      <c r="D2532" s="12"/>
      <c r="E2532" s="15"/>
      <c r="F2532" s="14"/>
    </row>
    <row r="2533" spans="1:6" s="4" customFormat="1" ht="12.75" hidden="1" x14ac:dyDescent="0.25">
      <c r="A2533" s="6" t="s">
        <v>77</v>
      </c>
      <c r="B2533" s="8" t="s">
        <v>37</v>
      </c>
      <c r="C2533" s="7" t="s">
        <v>2622</v>
      </c>
      <c r="D2533" s="12"/>
      <c r="E2533" s="15"/>
      <c r="F2533" s="14"/>
    </row>
    <row r="2534" spans="1:6" s="4" customFormat="1" ht="12.75" hidden="1" x14ac:dyDescent="0.25">
      <c r="A2534" s="6" t="s">
        <v>77</v>
      </c>
      <c r="B2534" s="8" t="s">
        <v>37</v>
      </c>
      <c r="C2534" s="7" t="s">
        <v>2623</v>
      </c>
      <c r="D2534" s="12"/>
      <c r="E2534" s="15"/>
      <c r="F2534" s="14"/>
    </row>
    <row r="2535" spans="1:6" s="4" customFormat="1" ht="12.75" hidden="1" x14ac:dyDescent="0.25">
      <c r="A2535" s="6" t="s">
        <v>77</v>
      </c>
      <c r="B2535" s="8" t="s">
        <v>37</v>
      </c>
      <c r="C2535" s="7" t="s">
        <v>2624</v>
      </c>
      <c r="D2535" s="12"/>
      <c r="E2535" s="15"/>
      <c r="F2535" s="14"/>
    </row>
    <row r="2536" spans="1:6" s="4" customFormat="1" ht="12.75" hidden="1" x14ac:dyDescent="0.25">
      <c r="A2536" s="6" t="s">
        <v>77</v>
      </c>
      <c r="B2536" s="8" t="s">
        <v>37</v>
      </c>
      <c r="C2536" s="7" t="s">
        <v>2625</v>
      </c>
      <c r="D2536" s="12"/>
      <c r="E2536" s="15"/>
      <c r="F2536" s="14"/>
    </row>
    <row r="2537" spans="1:6" s="4" customFormat="1" ht="12.75" hidden="1" x14ac:dyDescent="0.25">
      <c r="A2537" s="6" t="s">
        <v>77</v>
      </c>
      <c r="B2537" s="8" t="s">
        <v>37</v>
      </c>
      <c r="C2537" s="7" t="s">
        <v>2626</v>
      </c>
      <c r="D2537" s="12"/>
      <c r="E2537" s="15"/>
      <c r="F2537" s="14"/>
    </row>
    <row r="2538" spans="1:6" s="4" customFormat="1" ht="12.75" hidden="1" x14ac:dyDescent="0.25">
      <c r="A2538" s="6" t="s">
        <v>77</v>
      </c>
      <c r="B2538" s="8" t="s">
        <v>37</v>
      </c>
      <c r="C2538" s="7" t="s">
        <v>2627</v>
      </c>
      <c r="D2538" s="12"/>
      <c r="E2538" s="15"/>
      <c r="F2538" s="14"/>
    </row>
    <row r="2539" spans="1:6" s="4" customFormat="1" ht="12.75" hidden="1" x14ac:dyDescent="0.25">
      <c r="A2539" s="6" t="s">
        <v>77</v>
      </c>
      <c r="B2539" s="8" t="s">
        <v>37</v>
      </c>
      <c r="C2539" s="7" t="s">
        <v>2628</v>
      </c>
      <c r="D2539" s="12"/>
      <c r="E2539" s="15"/>
      <c r="F2539" s="14"/>
    </row>
    <row r="2540" spans="1:6" s="4" customFormat="1" ht="12.75" hidden="1" x14ac:dyDescent="0.25">
      <c r="A2540" s="6" t="s">
        <v>77</v>
      </c>
      <c r="B2540" s="8" t="s">
        <v>37</v>
      </c>
      <c r="C2540" s="7" t="s">
        <v>2629</v>
      </c>
      <c r="D2540" s="12"/>
      <c r="E2540" s="15"/>
      <c r="F2540" s="14"/>
    </row>
    <row r="2541" spans="1:6" s="4" customFormat="1" ht="12.75" hidden="1" x14ac:dyDescent="0.25">
      <c r="A2541" s="6" t="s">
        <v>77</v>
      </c>
      <c r="B2541" s="8" t="s">
        <v>37</v>
      </c>
      <c r="C2541" s="7" t="s">
        <v>2630</v>
      </c>
      <c r="D2541" s="12"/>
      <c r="E2541" s="15"/>
      <c r="F2541" s="14"/>
    </row>
    <row r="2542" spans="1:6" s="4" customFormat="1" ht="12.75" hidden="1" x14ac:dyDescent="0.25">
      <c r="A2542" s="6" t="s">
        <v>77</v>
      </c>
      <c r="B2542" s="8" t="s">
        <v>37</v>
      </c>
      <c r="C2542" s="7" t="s">
        <v>2631</v>
      </c>
      <c r="D2542" s="12"/>
      <c r="E2542" s="15"/>
      <c r="F2542" s="14"/>
    </row>
    <row r="2543" spans="1:6" s="4" customFormat="1" ht="12.75" hidden="1" x14ac:dyDescent="0.25">
      <c r="A2543" s="6" t="s">
        <v>77</v>
      </c>
      <c r="B2543" s="8" t="s">
        <v>67</v>
      </c>
      <c r="C2543" s="7" t="s">
        <v>2632</v>
      </c>
      <c r="D2543" s="12"/>
      <c r="E2543" s="15"/>
      <c r="F2543" s="14"/>
    </row>
    <row r="2544" spans="1:6" s="4" customFormat="1" ht="12.75" hidden="1" x14ac:dyDescent="0.25">
      <c r="A2544" s="6" t="s">
        <v>77</v>
      </c>
      <c r="B2544" s="8" t="s">
        <v>38</v>
      </c>
      <c r="C2544" s="7" t="s">
        <v>2633</v>
      </c>
      <c r="D2544" s="12"/>
      <c r="E2544" s="15"/>
      <c r="F2544" s="14"/>
    </row>
    <row r="2545" spans="1:6" s="4" customFormat="1" ht="12.75" hidden="1" x14ac:dyDescent="0.25">
      <c r="A2545" s="6" t="s">
        <v>77</v>
      </c>
      <c r="B2545" s="8" t="s">
        <v>39</v>
      </c>
      <c r="C2545" s="7" t="s">
        <v>2634</v>
      </c>
      <c r="D2545" s="12"/>
      <c r="E2545" s="15"/>
      <c r="F2545" s="14"/>
    </row>
    <row r="2546" spans="1:6" s="4" customFormat="1" ht="12.75" hidden="1" x14ac:dyDescent="0.25">
      <c r="A2546" s="6" t="s">
        <v>77</v>
      </c>
      <c r="B2546" s="8" t="s">
        <v>39</v>
      </c>
      <c r="C2546" s="7" t="s">
        <v>2635</v>
      </c>
      <c r="D2546" s="12"/>
      <c r="E2546" s="15"/>
      <c r="F2546" s="14"/>
    </row>
    <row r="2547" spans="1:6" s="4" customFormat="1" ht="12.75" hidden="1" x14ac:dyDescent="0.25">
      <c r="A2547" s="6" t="s">
        <v>77</v>
      </c>
      <c r="B2547" s="8" t="s">
        <v>39</v>
      </c>
      <c r="C2547" s="7" t="s">
        <v>2636</v>
      </c>
      <c r="D2547" s="12"/>
      <c r="E2547" s="15"/>
      <c r="F2547" s="14"/>
    </row>
    <row r="2548" spans="1:6" s="4" customFormat="1" ht="12.75" hidden="1" x14ac:dyDescent="0.25">
      <c r="A2548" s="6" t="s">
        <v>77</v>
      </c>
      <c r="B2548" s="8" t="s">
        <v>39</v>
      </c>
      <c r="C2548" s="7" t="s">
        <v>2637</v>
      </c>
      <c r="D2548" s="12"/>
      <c r="E2548" s="15"/>
      <c r="F2548" s="14"/>
    </row>
    <row r="2549" spans="1:6" s="4" customFormat="1" ht="12.75" hidden="1" x14ac:dyDescent="0.25">
      <c r="A2549" s="6" t="s">
        <v>77</v>
      </c>
      <c r="B2549" s="8" t="s">
        <v>39</v>
      </c>
      <c r="C2549" s="7" t="s">
        <v>2638</v>
      </c>
      <c r="D2549" s="12"/>
      <c r="E2549" s="15"/>
      <c r="F2549" s="14"/>
    </row>
    <row r="2550" spans="1:6" s="4" customFormat="1" ht="12.75" hidden="1" x14ac:dyDescent="0.25">
      <c r="A2550" s="6" t="s">
        <v>77</v>
      </c>
      <c r="B2550" s="8" t="s">
        <v>39</v>
      </c>
      <c r="C2550" s="7" t="s">
        <v>2639</v>
      </c>
      <c r="D2550" s="12"/>
      <c r="E2550" s="15"/>
      <c r="F2550" s="14"/>
    </row>
    <row r="2551" spans="1:6" s="4" customFormat="1" ht="12.75" hidden="1" x14ac:dyDescent="0.25">
      <c r="A2551" s="6" t="s">
        <v>77</v>
      </c>
      <c r="B2551" s="8" t="s">
        <v>39</v>
      </c>
      <c r="C2551" s="7" t="s">
        <v>2640</v>
      </c>
      <c r="D2551" s="12"/>
      <c r="E2551" s="15"/>
      <c r="F2551" s="14"/>
    </row>
    <row r="2552" spans="1:6" s="4" customFormat="1" ht="12.75" hidden="1" x14ac:dyDescent="0.25">
      <c r="A2552" s="6" t="s">
        <v>77</v>
      </c>
      <c r="B2552" s="8" t="s">
        <v>39</v>
      </c>
      <c r="C2552" s="7" t="s">
        <v>2641</v>
      </c>
      <c r="D2552" s="12"/>
      <c r="E2552" s="15"/>
      <c r="F2552" s="14"/>
    </row>
    <row r="2553" spans="1:6" s="4" customFormat="1" ht="12.75" hidden="1" x14ac:dyDescent="0.25">
      <c r="A2553" s="6" t="s">
        <v>77</v>
      </c>
      <c r="B2553" s="8" t="s">
        <v>39</v>
      </c>
      <c r="C2553" s="7" t="s">
        <v>2642</v>
      </c>
      <c r="D2553" s="12"/>
      <c r="E2553" s="15"/>
      <c r="F2553" s="14"/>
    </row>
    <row r="2554" spans="1:6" s="4" customFormat="1" ht="12.75" hidden="1" x14ac:dyDescent="0.25">
      <c r="A2554" s="6" t="s">
        <v>77</v>
      </c>
      <c r="B2554" s="8" t="s">
        <v>39</v>
      </c>
      <c r="C2554" s="7" t="s">
        <v>2643</v>
      </c>
      <c r="D2554" s="12"/>
      <c r="E2554" s="15"/>
      <c r="F2554" s="14"/>
    </row>
    <row r="2555" spans="1:6" s="4" customFormat="1" ht="12.75" hidden="1" x14ac:dyDescent="0.25">
      <c r="A2555" s="6" t="s">
        <v>77</v>
      </c>
      <c r="B2555" s="8" t="s">
        <v>39</v>
      </c>
      <c r="C2555" s="7" t="s">
        <v>2644</v>
      </c>
      <c r="D2555" s="12"/>
      <c r="E2555" s="15"/>
      <c r="F2555" s="14"/>
    </row>
    <row r="2556" spans="1:6" s="4" customFormat="1" ht="12.75" hidden="1" x14ac:dyDescent="0.25">
      <c r="A2556" s="6" t="s">
        <v>77</v>
      </c>
      <c r="B2556" s="8" t="s">
        <v>39</v>
      </c>
      <c r="C2556" s="7" t="s">
        <v>2645</v>
      </c>
      <c r="D2556" s="12"/>
      <c r="E2556" s="15"/>
      <c r="F2556" s="14"/>
    </row>
    <row r="2557" spans="1:6" s="4" customFormat="1" ht="12.75" hidden="1" x14ac:dyDescent="0.25">
      <c r="A2557" s="6" t="s">
        <v>77</v>
      </c>
      <c r="B2557" s="8" t="s">
        <v>39</v>
      </c>
      <c r="C2557" s="7" t="s">
        <v>2646</v>
      </c>
      <c r="D2557" s="12"/>
      <c r="E2557" s="15"/>
      <c r="F2557" s="14"/>
    </row>
    <row r="2558" spans="1:6" s="4" customFormat="1" ht="12.75" hidden="1" x14ac:dyDescent="0.25">
      <c r="A2558" s="6" t="s">
        <v>77</v>
      </c>
      <c r="B2558" s="8" t="s">
        <v>39</v>
      </c>
      <c r="C2558" s="7" t="s">
        <v>2647</v>
      </c>
      <c r="D2558" s="12"/>
      <c r="E2558" s="15"/>
      <c r="F2558" s="14"/>
    </row>
    <row r="2559" spans="1:6" s="4" customFormat="1" ht="12.75" hidden="1" x14ac:dyDescent="0.25">
      <c r="A2559" s="6" t="s">
        <v>77</v>
      </c>
      <c r="B2559" s="8" t="s">
        <v>39</v>
      </c>
      <c r="C2559" s="7" t="s">
        <v>2648</v>
      </c>
      <c r="D2559" s="12"/>
      <c r="E2559" s="15"/>
      <c r="F2559" s="14"/>
    </row>
    <row r="2560" spans="1:6" s="4" customFormat="1" ht="12.75" hidden="1" x14ac:dyDescent="0.25">
      <c r="A2560" s="6" t="s">
        <v>77</v>
      </c>
      <c r="B2560" s="8" t="s">
        <v>39</v>
      </c>
      <c r="C2560" s="7" t="s">
        <v>2649</v>
      </c>
      <c r="D2560" s="12"/>
      <c r="E2560" s="15"/>
      <c r="F2560" s="14"/>
    </row>
    <row r="2561" spans="1:6" s="4" customFormat="1" ht="12.75" hidden="1" x14ac:dyDescent="0.25">
      <c r="A2561" s="6" t="s">
        <v>77</v>
      </c>
      <c r="B2561" s="8" t="s">
        <v>39</v>
      </c>
      <c r="C2561" s="7" t="s">
        <v>2650</v>
      </c>
      <c r="D2561" s="12"/>
      <c r="E2561" s="15"/>
      <c r="F2561" s="14"/>
    </row>
    <row r="2562" spans="1:6" s="4" customFormat="1" ht="12.75" hidden="1" x14ac:dyDescent="0.25">
      <c r="A2562" s="6" t="s">
        <v>77</v>
      </c>
      <c r="B2562" s="8" t="s">
        <v>39</v>
      </c>
      <c r="C2562" s="7" t="s">
        <v>2651</v>
      </c>
      <c r="D2562" s="12"/>
      <c r="E2562" s="15"/>
      <c r="F2562" s="14"/>
    </row>
    <row r="2563" spans="1:6" s="4" customFormat="1" ht="12.75" hidden="1" x14ac:dyDescent="0.25">
      <c r="A2563" s="6" t="s">
        <v>77</v>
      </c>
      <c r="B2563" s="8" t="s">
        <v>39</v>
      </c>
      <c r="C2563" s="7" t="s">
        <v>2652</v>
      </c>
      <c r="D2563" s="12"/>
      <c r="E2563" s="15"/>
      <c r="F2563" s="14"/>
    </row>
    <row r="2564" spans="1:6" s="4" customFormat="1" ht="12.75" hidden="1" x14ac:dyDescent="0.25">
      <c r="A2564" s="6" t="s">
        <v>77</v>
      </c>
      <c r="B2564" s="8" t="s">
        <v>39</v>
      </c>
      <c r="C2564" s="7" t="s">
        <v>2653</v>
      </c>
      <c r="D2564" s="12"/>
      <c r="E2564" s="15"/>
      <c r="F2564" s="14"/>
    </row>
    <row r="2565" spans="1:6" s="4" customFormat="1" ht="12.75" hidden="1" x14ac:dyDescent="0.25">
      <c r="A2565" s="6" t="s">
        <v>77</v>
      </c>
      <c r="B2565" s="8" t="s">
        <v>39</v>
      </c>
      <c r="C2565" s="7" t="s">
        <v>2654</v>
      </c>
      <c r="D2565" s="12"/>
      <c r="E2565" s="15"/>
      <c r="F2565" s="14"/>
    </row>
    <row r="2566" spans="1:6" s="4" customFormat="1" ht="12.75" hidden="1" x14ac:dyDescent="0.25">
      <c r="A2566" s="6" t="s">
        <v>77</v>
      </c>
      <c r="B2566" s="8" t="s">
        <v>39</v>
      </c>
      <c r="C2566" s="7" t="s">
        <v>2655</v>
      </c>
      <c r="D2566" s="12"/>
      <c r="E2566" s="15"/>
      <c r="F2566" s="14"/>
    </row>
    <row r="2567" spans="1:6" s="4" customFormat="1" ht="12.75" hidden="1" x14ac:dyDescent="0.25">
      <c r="A2567" s="6" t="s">
        <v>77</v>
      </c>
      <c r="B2567" s="8" t="s">
        <v>39</v>
      </c>
      <c r="C2567" s="7" t="s">
        <v>2656</v>
      </c>
      <c r="D2567" s="12"/>
      <c r="E2567" s="15"/>
      <c r="F2567" s="14"/>
    </row>
    <row r="2568" spans="1:6" s="4" customFormat="1" ht="12.75" hidden="1" x14ac:dyDescent="0.25">
      <c r="A2568" s="6" t="s">
        <v>77</v>
      </c>
      <c r="B2568" s="8" t="s">
        <v>39</v>
      </c>
      <c r="C2568" s="7" t="s">
        <v>2657</v>
      </c>
      <c r="D2568" s="12"/>
      <c r="E2568" s="15"/>
      <c r="F2568" s="14"/>
    </row>
    <row r="2569" spans="1:6" s="4" customFormat="1" ht="12.75" hidden="1" x14ac:dyDescent="0.25">
      <c r="A2569" s="6" t="s">
        <v>77</v>
      </c>
      <c r="B2569" s="8" t="s">
        <v>39</v>
      </c>
      <c r="C2569" s="7" t="s">
        <v>2658</v>
      </c>
      <c r="D2569" s="12"/>
      <c r="E2569" s="15"/>
      <c r="F2569" s="14"/>
    </row>
    <row r="2570" spans="1:6" s="4" customFormat="1" ht="12.75" hidden="1" x14ac:dyDescent="0.25">
      <c r="A2570" s="6" t="s">
        <v>77</v>
      </c>
      <c r="B2570" s="8" t="s">
        <v>39</v>
      </c>
      <c r="C2570" s="7" t="s">
        <v>2659</v>
      </c>
      <c r="D2570" s="12"/>
      <c r="E2570" s="15"/>
      <c r="F2570" s="14"/>
    </row>
    <row r="2571" spans="1:6" s="4" customFormat="1" ht="12.75" hidden="1" x14ac:dyDescent="0.25">
      <c r="A2571" s="6" t="s">
        <v>77</v>
      </c>
      <c r="B2571" s="8" t="s">
        <v>39</v>
      </c>
      <c r="C2571" s="7" t="s">
        <v>2660</v>
      </c>
      <c r="D2571" s="12"/>
      <c r="E2571" s="15"/>
      <c r="F2571" s="14"/>
    </row>
    <row r="2572" spans="1:6" s="4" customFormat="1" ht="12.75" hidden="1" x14ac:dyDescent="0.25">
      <c r="A2572" s="6" t="s">
        <v>77</v>
      </c>
      <c r="B2572" s="8" t="s">
        <v>39</v>
      </c>
      <c r="C2572" s="7" t="s">
        <v>2661</v>
      </c>
      <c r="D2572" s="12"/>
      <c r="E2572" s="15"/>
      <c r="F2572" s="14"/>
    </row>
    <row r="2573" spans="1:6" s="4" customFormat="1" ht="12.75" hidden="1" x14ac:dyDescent="0.25">
      <c r="A2573" s="6" t="s">
        <v>77</v>
      </c>
      <c r="B2573" s="8" t="s">
        <v>39</v>
      </c>
      <c r="C2573" s="7" t="s">
        <v>2662</v>
      </c>
      <c r="D2573" s="12"/>
      <c r="E2573" s="15"/>
      <c r="F2573" s="14"/>
    </row>
    <row r="2574" spans="1:6" s="4" customFormat="1" ht="12.75" hidden="1" x14ac:dyDescent="0.25">
      <c r="A2574" s="6" t="s">
        <v>77</v>
      </c>
      <c r="B2574" s="8" t="s">
        <v>39</v>
      </c>
      <c r="C2574" s="7" t="s">
        <v>2663</v>
      </c>
      <c r="D2574" s="12"/>
      <c r="E2574" s="15"/>
      <c r="F2574" s="14"/>
    </row>
    <row r="2575" spans="1:6" s="4" customFormat="1" ht="12.75" hidden="1" x14ac:dyDescent="0.25">
      <c r="A2575" s="6" t="s">
        <v>77</v>
      </c>
      <c r="B2575" s="8" t="s">
        <v>39</v>
      </c>
      <c r="C2575" s="7" t="s">
        <v>2664</v>
      </c>
      <c r="D2575" s="12"/>
      <c r="E2575" s="15"/>
      <c r="F2575" s="14"/>
    </row>
    <row r="2576" spans="1:6" s="4" customFormat="1" ht="12.75" hidden="1" x14ac:dyDescent="0.25">
      <c r="A2576" s="6" t="s">
        <v>77</v>
      </c>
      <c r="B2576" s="8" t="s">
        <v>39</v>
      </c>
      <c r="C2576" s="7" t="s">
        <v>2665</v>
      </c>
      <c r="D2576" s="12"/>
      <c r="E2576" s="15"/>
      <c r="F2576" s="14"/>
    </row>
    <row r="2577" spans="1:6" s="4" customFormat="1" ht="12.75" hidden="1" x14ac:dyDescent="0.25">
      <c r="A2577" s="6" t="s">
        <v>77</v>
      </c>
      <c r="B2577" s="8" t="s">
        <v>39</v>
      </c>
      <c r="C2577" s="7" t="s">
        <v>2666</v>
      </c>
      <c r="D2577" s="12"/>
      <c r="E2577" s="15"/>
      <c r="F2577" s="14"/>
    </row>
    <row r="2578" spans="1:6" s="4" customFormat="1" ht="12.75" hidden="1" x14ac:dyDescent="0.25">
      <c r="A2578" s="6" t="s">
        <v>77</v>
      </c>
      <c r="B2578" s="8" t="s">
        <v>39</v>
      </c>
      <c r="C2578" s="7" t="s">
        <v>2667</v>
      </c>
      <c r="D2578" s="12"/>
      <c r="E2578" s="15"/>
      <c r="F2578" s="14"/>
    </row>
    <row r="2579" spans="1:6" s="4" customFormat="1" ht="12.75" hidden="1" x14ac:dyDescent="0.25">
      <c r="A2579" s="6" t="s">
        <v>77</v>
      </c>
      <c r="B2579" s="8" t="s">
        <v>39</v>
      </c>
      <c r="C2579" s="7" t="s">
        <v>2668</v>
      </c>
      <c r="D2579" s="12"/>
      <c r="E2579" s="15"/>
      <c r="F2579" s="14"/>
    </row>
    <row r="2580" spans="1:6" s="4" customFormat="1" ht="12.75" hidden="1" x14ac:dyDescent="0.25">
      <c r="A2580" s="6" t="s">
        <v>77</v>
      </c>
      <c r="B2580" s="8" t="s">
        <v>39</v>
      </c>
      <c r="C2580" s="7" t="s">
        <v>2669</v>
      </c>
      <c r="D2580" s="12"/>
      <c r="E2580" s="15"/>
      <c r="F2580" s="14"/>
    </row>
    <row r="2581" spans="1:6" s="4" customFormat="1" ht="12.75" hidden="1" x14ac:dyDescent="0.25">
      <c r="A2581" s="6" t="s">
        <v>77</v>
      </c>
      <c r="B2581" s="8" t="s">
        <v>39</v>
      </c>
      <c r="C2581" s="7" t="s">
        <v>2670</v>
      </c>
      <c r="D2581" s="12"/>
      <c r="E2581" s="15"/>
      <c r="F2581" s="14"/>
    </row>
    <row r="2582" spans="1:6" s="4" customFormat="1" ht="25.5" hidden="1" x14ac:dyDescent="0.25">
      <c r="A2582" s="6" t="s">
        <v>77</v>
      </c>
      <c r="B2582" s="8" t="s">
        <v>40</v>
      </c>
      <c r="C2582" s="7" t="s">
        <v>2671</v>
      </c>
      <c r="D2582" s="12"/>
      <c r="E2582" s="15"/>
      <c r="F2582" s="14"/>
    </row>
    <row r="2583" spans="1:6" s="4" customFormat="1" ht="25.5" hidden="1" x14ac:dyDescent="0.25">
      <c r="A2583" s="6" t="s">
        <v>77</v>
      </c>
      <c r="B2583" s="8" t="s">
        <v>40</v>
      </c>
      <c r="C2583" s="7" t="s">
        <v>2672</v>
      </c>
      <c r="D2583" s="12"/>
      <c r="E2583" s="15"/>
      <c r="F2583" s="14"/>
    </row>
    <row r="2584" spans="1:6" s="4" customFormat="1" ht="25.5" hidden="1" x14ac:dyDescent="0.25">
      <c r="A2584" s="6" t="s">
        <v>77</v>
      </c>
      <c r="B2584" s="8" t="s">
        <v>41</v>
      </c>
      <c r="C2584" s="7" t="s">
        <v>2673</v>
      </c>
      <c r="D2584" s="12"/>
      <c r="E2584" s="15"/>
      <c r="F2584" s="14"/>
    </row>
    <row r="2585" spans="1:6" s="4" customFormat="1" ht="25.5" hidden="1" x14ac:dyDescent="0.25">
      <c r="A2585" s="6" t="s">
        <v>77</v>
      </c>
      <c r="B2585" s="8" t="s">
        <v>41</v>
      </c>
      <c r="C2585" s="7" t="s">
        <v>2674</v>
      </c>
      <c r="D2585" s="12"/>
      <c r="E2585" s="15"/>
      <c r="F2585" s="14"/>
    </row>
    <row r="2586" spans="1:6" s="4" customFormat="1" ht="25.5" hidden="1" x14ac:dyDescent="0.25">
      <c r="A2586" s="6" t="s">
        <v>77</v>
      </c>
      <c r="B2586" s="8" t="s">
        <v>41</v>
      </c>
      <c r="C2586" s="7" t="s">
        <v>2675</v>
      </c>
      <c r="D2586" s="12"/>
      <c r="E2586" s="15"/>
      <c r="F2586" s="14"/>
    </row>
    <row r="2587" spans="1:6" s="4" customFormat="1" ht="25.5" hidden="1" x14ac:dyDescent="0.25">
      <c r="A2587" s="6" t="s">
        <v>77</v>
      </c>
      <c r="B2587" s="8" t="s">
        <v>41</v>
      </c>
      <c r="C2587" s="7" t="s">
        <v>2676</v>
      </c>
      <c r="D2587" s="12"/>
      <c r="E2587" s="15"/>
      <c r="F2587" s="14"/>
    </row>
    <row r="2588" spans="1:6" s="4" customFormat="1" ht="25.5" hidden="1" x14ac:dyDescent="0.25">
      <c r="A2588" s="6" t="s">
        <v>77</v>
      </c>
      <c r="B2588" s="8" t="s">
        <v>41</v>
      </c>
      <c r="C2588" s="7" t="s">
        <v>2677</v>
      </c>
      <c r="D2588" s="12"/>
      <c r="E2588" s="15"/>
      <c r="F2588" s="14"/>
    </row>
    <row r="2589" spans="1:6" s="4" customFormat="1" ht="25.5" hidden="1" x14ac:dyDescent="0.25">
      <c r="A2589" s="6" t="s">
        <v>77</v>
      </c>
      <c r="B2589" s="8" t="s">
        <v>41</v>
      </c>
      <c r="C2589" s="7" t="s">
        <v>2678</v>
      </c>
      <c r="D2589" s="12"/>
      <c r="E2589" s="15"/>
      <c r="F2589" s="14"/>
    </row>
    <row r="2590" spans="1:6" s="4" customFormat="1" ht="25.5" hidden="1" x14ac:dyDescent="0.25">
      <c r="A2590" s="6" t="s">
        <v>77</v>
      </c>
      <c r="B2590" s="8" t="s">
        <v>41</v>
      </c>
      <c r="C2590" s="7" t="s">
        <v>2679</v>
      </c>
      <c r="D2590" s="12"/>
      <c r="E2590" s="15"/>
      <c r="F2590" s="14"/>
    </row>
    <row r="2591" spans="1:6" s="4" customFormat="1" ht="25.5" hidden="1" x14ac:dyDescent="0.25">
      <c r="A2591" s="6" t="s">
        <v>77</v>
      </c>
      <c r="B2591" s="8" t="s">
        <v>41</v>
      </c>
      <c r="C2591" s="7" t="s">
        <v>2680</v>
      </c>
      <c r="D2591" s="12"/>
      <c r="E2591" s="15"/>
      <c r="F2591" s="14"/>
    </row>
    <row r="2592" spans="1:6" s="4" customFormat="1" ht="12.75" hidden="1" x14ac:dyDescent="0.25">
      <c r="A2592" s="6" t="s">
        <v>77</v>
      </c>
      <c r="B2592" s="8" t="s">
        <v>42</v>
      </c>
      <c r="C2592" s="7" t="s">
        <v>2681</v>
      </c>
      <c r="D2592" s="12"/>
      <c r="E2592" s="15"/>
      <c r="F2592" s="14"/>
    </row>
    <row r="2593" spans="1:6" s="4" customFormat="1" ht="12.75" hidden="1" x14ac:dyDescent="0.25">
      <c r="A2593" s="6" t="s">
        <v>77</v>
      </c>
      <c r="B2593" s="8" t="s">
        <v>42</v>
      </c>
      <c r="C2593" s="7" t="s">
        <v>2682</v>
      </c>
      <c r="D2593" s="12"/>
      <c r="E2593" s="15"/>
      <c r="F2593" s="14"/>
    </row>
    <row r="2594" spans="1:6" s="4" customFormat="1" ht="12.75" hidden="1" x14ac:dyDescent="0.25">
      <c r="A2594" s="6" t="s">
        <v>77</v>
      </c>
      <c r="B2594" s="8" t="s">
        <v>42</v>
      </c>
      <c r="C2594" s="7" t="s">
        <v>2683</v>
      </c>
      <c r="D2594" s="12"/>
      <c r="E2594" s="15"/>
      <c r="F2594" s="14"/>
    </row>
    <row r="2595" spans="1:6" s="4" customFormat="1" ht="12.75" hidden="1" x14ac:dyDescent="0.25">
      <c r="A2595" s="6" t="s">
        <v>77</v>
      </c>
      <c r="B2595" s="8" t="s">
        <v>42</v>
      </c>
      <c r="C2595" s="7" t="s">
        <v>2684</v>
      </c>
      <c r="D2595" s="12"/>
      <c r="E2595" s="15"/>
      <c r="F2595" s="14"/>
    </row>
    <row r="2596" spans="1:6" s="4" customFormat="1" ht="12.75" hidden="1" x14ac:dyDescent="0.25">
      <c r="A2596" s="6" t="s">
        <v>77</v>
      </c>
      <c r="B2596" s="8" t="s">
        <v>42</v>
      </c>
      <c r="C2596" s="7" t="s">
        <v>2685</v>
      </c>
      <c r="D2596" s="12"/>
      <c r="E2596" s="15"/>
      <c r="F2596" s="14"/>
    </row>
    <row r="2597" spans="1:6" s="4" customFormat="1" ht="12.75" hidden="1" x14ac:dyDescent="0.25">
      <c r="A2597" s="6" t="s">
        <v>77</v>
      </c>
      <c r="B2597" s="8" t="s">
        <v>42</v>
      </c>
      <c r="C2597" s="7" t="s">
        <v>2686</v>
      </c>
      <c r="D2597" s="12"/>
      <c r="E2597" s="15"/>
      <c r="F2597" s="14"/>
    </row>
    <row r="2598" spans="1:6" s="4" customFormat="1" ht="12.75" hidden="1" x14ac:dyDescent="0.25">
      <c r="A2598" s="6" t="s">
        <v>77</v>
      </c>
      <c r="B2598" s="8" t="s">
        <v>42</v>
      </c>
      <c r="C2598" s="7" t="s">
        <v>2687</v>
      </c>
      <c r="D2598" s="12"/>
      <c r="E2598" s="15"/>
      <c r="F2598" s="14"/>
    </row>
    <row r="2599" spans="1:6" s="4" customFormat="1" ht="12.75" hidden="1" x14ac:dyDescent="0.25">
      <c r="A2599" s="6" t="s">
        <v>77</v>
      </c>
      <c r="B2599" s="8" t="s">
        <v>42</v>
      </c>
      <c r="C2599" s="7" t="s">
        <v>2688</v>
      </c>
      <c r="D2599" s="12"/>
      <c r="E2599" s="15"/>
      <c r="F2599" s="14"/>
    </row>
    <row r="2600" spans="1:6" s="4" customFormat="1" ht="12.75" hidden="1" x14ac:dyDescent="0.25">
      <c r="A2600" s="6" t="s">
        <v>77</v>
      </c>
      <c r="B2600" s="8" t="s">
        <v>42</v>
      </c>
      <c r="C2600" s="7" t="s">
        <v>2689</v>
      </c>
      <c r="D2600" s="12"/>
      <c r="E2600" s="15"/>
      <c r="F2600" s="14"/>
    </row>
    <row r="2601" spans="1:6" s="4" customFormat="1" ht="12.75" hidden="1" x14ac:dyDescent="0.25">
      <c r="A2601" s="6" t="s">
        <v>77</v>
      </c>
      <c r="B2601" s="8" t="s">
        <v>42</v>
      </c>
      <c r="C2601" s="7" t="s">
        <v>2690</v>
      </c>
      <c r="D2601" s="12"/>
      <c r="E2601" s="15"/>
      <c r="F2601" s="14"/>
    </row>
    <row r="2602" spans="1:6" s="4" customFormat="1" ht="12.75" hidden="1" x14ac:dyDescent="0.25">
      <c r="A2602" s="6" t="s">
        <v>77</v>
      </c>
      <c r="B2602" s="8" t="s">
        <v>71</v>
      </c>
      <c r="C2602" s="7" t="s">
        <v>2691</v>
      </c>
      <c r="D2602" s="12"/>
      <c r="E2602" s="15"/>
      <c r="F2602" s="14"/>
    </row>
    <row r="2603" spans="1:6" s="4" customFormat="1" ht="12.75" hidden="1" x14ac:dyDescent="0.25">
      <c r="A2603" s="6" t="s">
        <v>77</v>
      </c>
      <c r="B2603" s="8" t="s">
        <v>71</v>
      </c>
      <c r="C2603" s="7" t="s">
        <v>2692</v>
      </c>
      <c r="D2603" s="12"/>
      <c r="E2603" s="15"/>
      <c r="F2603" s="14"/>
    </row>
    <row r="2604" spans="1:6" s="4" customFormat="1" ht="12.75" hidden="1" x14ac:dyDescent="0.25">
      <c r="A2604" s="6" t="s">
        <v>77</v>
      </c>
      <c r="B2604" s="8" t="s">
        <v>68</v>
      </c>
      <c r="C2604" s="7" t="s">
        <v>2693</v>
      </c>
      <c r="D2604" s="12"/>
      <c r="E2604" s="15"/>
      <c r="F2604" s="14"/>
    </row>
    <row r="2605" spans="1:6" s="4" customFormat="1" ht="12.75" hidden="1" x14ac:dyDescent="0.25">
      <c r="A2605" s="6" t="s">
        <v>77</v>
      </c>
      <c r="B2605" s="8" t="s">
        <v>68</v>
      </c>
      <c r="C2605" s="7" t="s">
        <v>2694</v>
      </c>
      <c r="D2605" s="12"/>
      <c r="E2605" s="15"/>
      <c r="F2605" s="14"/>
    </row>
    <row r="2606" spans="1:6" s="4" customFormat="1" ht="12.75" hidden="1" x14ac:dyDescent="0.25">
      <c r="A2606" s="6" t="s">
        <v>77</v>
      </c>
      <c r="B2606" s="8" t="s">
        <v>68</v>
      </c>
      <c r="C2606" s="7" t="s">
        <v>2695</v>
      </c>
      <c r="D2606" s="12"/>
      <c r="E2606" s="15"/>
      <c r="F2606" s="14"/>
    </row>
    <row r="2607" spans="1:6" s="4" customFormat="1" ht="12.75" hidden="1" x14ac:dyDescent="0.25">
      <c r="A2607" s="6" t="s">
        <v>77</v>
      </c>
      <c r="B2607" s="8" t="s">
        <v>68</v>
      </c>
      <c r="C2607" s="7" t="s">
        <v>2696</v>
      </c>
      <c r="D2607" s="12"/>
      <c r="E2607" s="15"/>
      <c r="F2607" s="14"/>
    </row>
    <row r="2608" spans="1:6" s="4" customFormat="1" ht="12.75" hidden="1" x14ac:dyDescent="0.25">
      <c r="A2608" s="6" t="s">
        <v>77</v>
      </c>
      <c r="B2608" s="8" t="s">
        <v>68</v>
      </c>
      <c r="C2608" s="7" t="s">
        <v>2697</v>
      </c>
      <c r="D2608" s="12"/>
      <c r="E2608" s="15"/>
      <c r="F2608" s="14"/>
    </row>
    <row r="2609" spans="1:6" s="4" customFormat="1" ht="12.75" hidden="1" x14ac:dyDescent="0.25">
      <c r="A2609" s="6" t="s">
        <v>77</v>
      </c>
      <c r="B2609" s="8" t="s">
        <v>68</v>
      </c>
      <c r="C2609" s="7" t="s">
        <v>2698</v>
      </c>
      <c r="D2609" s="12"/>
      <c r="E2609" s="15"/>
      <c r="F2609" s="14"/>
    </row>
    <row r="2610" spans="1:6" s="4" customFormat="1" ht="12.75" hidden="1" x14ac:dyDescent="0.25">
      <c r="A2610" s="6" t="s">
        <v>77</v>
      </c>
      <c r="B2610" s="8" t="s">
        <v>68</v>
      </c>
      <c r="C2610" s="7" t="s">
        <v>2699</v>
      </c>
      <c r="D2610" s="12"/>
      <c r="E2610" s="15"/>
      <c r="F2610" s="14"/>
    </row>
    <row r="2611" spans="1:6" s="4" customFormat="1" ht="12.75" hidden="1" x14ac:dyDescent="0.25">
      <c r="A2611" s="6" t="s">
        <v>77</v>
      </c>
      <c r="B2611" s="8" t="s">
        <v>68</v>
      </c>
      <c r="C2611" s="7" t="s">
        <v>2700</v>
      </c>
      <c r="D2611" s="12"/>
      <c r="E2611" s="15"/>
      <c r="F2611" s="14"/>
    </row>
    <row r="2612" spans="1:6" s="4" customFormat="1" ht="12.75" hidden="1" x14ac:dyDescent="0.25">
      <c r="A2612" s="6" t="s">
        <v>77</v>
      </c>
      <c r="B2612" s="8" t="s">
        <v>68</v>
      </c>
      <c r="C2612" s="7" t="s">
        <v>2701</v>
      </c>
      <c r="D2612" s="12"/>
      <c r="E2612" s="15"/>
      <c r="F2612" s="14"/>
    </row>
    <row r="2613" spans="1:6" s="4" customFormat="1" ht="12.75" hidden="1" x14ac:dyDescent="0.25">
      <c r="A2613" s="6" t="s">
        <v>77</v>
      </c>
      <c r="B2613" s="8" t="s">
        <v>68</v>
      </c>
      <c r="C2613" s="7" t="s">
        <v>2702</v>
      </c>
      <c r="D2613" s="12"/>
      <c r="E2613" s="15"/>
      <c r="F2613" s="14"/>
    </row>
    <row r="2614" spans="1:6" s="4" customFormat="1" ht="12.75" hidden="1" x14ac:dyDescent="0.25">
      <c r="A2614" s="6" t="s">
        <v>77</v>
      </c>
      <c r="B2614" s="8" t="s">
        <v>68</v>
      </c>
      <c r="C2614" s="7" t="s">
        <v>2703</v>
      </c>
      <c r="D2614" s="12"/>
      <c r="E2614" s="15"/>
      <c r="F2614" s="14"/>
    </row>
    <row r="2615" spans="1:6" s="4" customFormat="1" ht="12.75" hidden="1" x14ac:dyDescent="0.25">
      <c r="A2615" s="6" t="s">
        <v>77</v>
      </c>
      <c r="B2615" s="8" t="s">
        <v>68</v>
      </c>
      <c r="C2615" s="7" t="s">
        <v>2704</v>
      </c>
      <c r="D2615" s="12"/>
      <c r="E2615" s="15"/>
      <c r="F2615" s="14"/>
    </row>
    <row r="2616" spans="1:6" s="4" customFormat="1" ht="12.75" hidden="1" x14ac:dyDescent="0.25">
      <c r="A2616" s="6" t="s">
        <v>77</v>
      </c>
      <c r="B2616" s="8" t="s">
        <v>68</v>
      </c>
      <c r="C2616" s="7" t="s">
        <v>2705</v>
      </c>
      <c r="D2616" s="12"/>
      <c r="E2616" s="15"/>
      <c r="F2616" s="14"/>
    </row>
    <row r="2617" spans="1:6" s="4" customFormat="1" ht="12.75" hidden="1" x14ac:dyDescent="0.25">
      <c r="A2617" s="6" t="s">
        <v>77</v>
      </c>
      <c r="B2617" s="8" t="s">
        <v>68</v>
      </c>
      <c r="C2617" s="7" t="s">
        <v>2706</v>
      </c>
      <c r="D2617" s="12"/>
      <c r="E2617" s="15"/>
      <c r="F2617" s="14"/>
    </row>
    <row r="2618" spans="1:6" s="4" customFormat="1" ht="12.75" hidden="1" x14ac:dyDescent="0.25">
      <c r="A2618" s="6" t="s">
        <v>77</v>
      </c>
      <c r="B2618" s="8" t="s">
        <v>68</v>
      </c>
      <c r="C2618" s="7" t="s">
        <v>2707</v>
      </c>
      <c r="D2618" s="12"/>
      <c r="E2618" s="15"/>
      <c r="F2618" s="14"/>
    </row>
    <row r="2619" spans="1:6" s="4" customFormat="1" ht="12.75" hidden="1" x14ac:dyDescent="0.25">
      <c r="A2619" s="6" t="s">
        <v>77</v>
      </c>
      <c r="B2619" s="8" t="s">
        <v>68</v>
      </c>
      <c r="C2619" s="7" t="s">
        <v>2708</v>
      </c>
      <c r="D2619" s="12"/>
      <c r="E2619" s="15"/>
      <c r="F2619" s="14"/>
    </row>
    <row r="2620" spans="1:6" s="4" customFormat="1" ht="12.75" hidden="1" x14ac:dyDescent="0.25">
      <c r="A2620" s="6" t="s">
        <v>77</v>
      </c>
      <c r="B2620" s="8" t="s">
        <v>68</v>
      </c>
      <c r="C2620" s="7" t="s">
        <v>2709</v>
      </c>
      <c r="D2620" s="12"/>
      <c r="E2620" s="15"/>
      <c r="F2620" s="14"/>
    </row>
    <row r="2621" spans="1:6" s="4" customFormat="1" ht="12.75" hidden="1" x14ac:dyDescent="0.25">
      <c r="A2621" s="6" t="s">
        <v>77</v>
      </c>
      <c r="B2621" s="8" t="s">
        <v>68</v>
      </c>
      <c r="C2621" s="7" t="s">
        <v>2710</v>
      </c>
      <c r="D2621" s="12"/>
      <c r="E2621" s="15"/>
      <c r="F2621" s="14"/>
    </row>
    <row r="2622" spans="1:6" s="4" customFormat="1" ht="12.75" hidden="1" x14ac:dyDescent="0.25">
      <c r="A2622" s="6" t="s">
        <v>77</v>
      </c>
      <c r="B2622" s="8" t="s">
        <v>68</v>
      </c>
      <c r="C2622" s="7" t="s">
        <v>2711</v>
      </c>
      <c r="D2622" s="12"/>
      <c r="E2622" s="15"/>
      <c r="F2622" s="14"/>
    </row>
    <row r="2623" spans="1:6" s="4" customFormat="1" ht="12.75" hidden="1" x14ac:dyDescent="0.25">
      <c r="A2623" s="6" t="s">
        <v>77</v>
      </c>
      <c r="B2623" s="8" t="s">
        <v>68</v>
      </c>
      <c r="C2623" s="7" t="s">
        <v>2712</v>
      </c>
      <c r="D2623" s="12"/>
      <c r="E2623" s="15"/>
      <c r="F2623" s="14"/>
    </row>
    <row r="2624" spans="1:6" s="4" customFormat="1" ht="12.75" hidden="1" x14ac:dyDescent="0.25">
      <c r="A2624" s="6" t="s">
        <v>77</v>
      </c>
      <c r="B2624" s="8" t="s">
        <v>68</v>
      </c>
      <c r="C2624" s="7" t="s">
        <v>2713</v>
      </c>
      <c r="D2624" s="12"/>
      <c r="E2624" s="15"/>
      <c r="F2624" s="14"/>
    </row>
    <row r="2625" spans="1:6" s="4" customFormat="1" ht="12.75" hidden="1" x14ac:dyDescent="0.25">
      <c r="A2625" s="6" t="s">
        <v>77</v>
      </c>
      <c r="B2625" s="8" t="s">
        <v>68</v>
      </c>
      <c r="C2625" s="7" t="s">
        <v>2714</v>
      </c>
      <c r="D2625" s="12"/>
      <c r="E2625" s="15"/>
      <c r="F2625" s="14"/>
    </row>
    <row r="2626" spans="1:6" s="4" customFormat="1" ht="12.75" hidden="1" x14ac:dyDescent="0.25">
      <c r="A2626" s="6" t="s">
        <v>77</v>
      </c>
      <c r="B2626" s="8" t="s">
        <v>68</v>
      </c>
      <c r="C2626" s="7" t="s">
        <v>2715</v>
      </c>
      <c r="D2626" s="12"/>
      <c r="E2626" s="15"/>
      <c r="F2626" s="14"/>
    </row>
    <row r="2627" spans="1:6" s="4" customFormat="1" ht="12.75" hidden="1" x14ac:dyDescent="0.25">
      <c r="A2627" s="6" t="s">
        <v>77</v>
      </c>
      <c r="B2627" s="8" t="s">
        <v>68</v>
      </c>
      <c r="C2627" s="7" t="s">
        <v>2716</v>
      </c>
      <c r="D2627" s="12"/>
      <c r="E2627" s="15"/>
      <c r="F2627" s="14"/>
    </row>
    <row r="2628" spans="1:6" s="4" customFormat="1" ht="12.75" hidden="1" x14ac:dyDescent="0.25">
      <c r="A2628" s="6" t="s">
        <v>77</v>
      </c>
      <c r="B2628" s="8" t="s">
        <v>68</v>
      </c>
      <c r="C2628" s="7" t="s">
        <v>2717</v>
      </c>
      <c r="D2628" s="12"/>
      <c r="E2628" s="15"/>
      <c r="F2628" s="14"/>
    </row>
    <row r="2629" spans="1:6" s="4" customFormat="1" ht="12.75" hidden="1" x14ac:dyDescent="0.25">
      <c r="A2629" s="6" t="s">
        <v>77</v>
      </c>
      <c r="B2629" s="8" t="s">
        <v>68</v>
      </c>
      <c r="C2629" s="7" t="s">
        <v>2718</v>
      </c>
      <c r="D2629" s="12"/>
      <c r="E2629" s="15"/>
      <c r="F2629" s="14"/>
    </row>
    <row r="2630" spans="1:6" s="4" customFormat="1" ht="12.75" hidden="1" x14ac:dyDescent="0.25">
      <c r="A2630" s="6" t="s">
        <v>77</v>
      </c>
      <c r="B2630" s="8" t="s">
        <v>68</v>
      </c>
      <c r="C2630" s="7" t="s">
        <v>2719</v>
      </c>
      <c r="D2630" s="12"/>
      <c r="E2630" s="15"/>
      <c r="F2630" s="14"/>
    </row>
    <row r="2631" spans="1:6" s="4" customFormat="1" ht="12.75" hidden="1" x14ac:dyDescent="0.25">
      <c r="A2631" s="6" t="s">
        <v>77</v>
      </c>
      <c r="B2631" s="8" t="s">
        <v>68</v>
      </c>
      <c r="C2631" s="7" t="s">
        <v>2720</v>
      </c>
      <c r="D2631" s="12"/>
      <c r="E2631" s="15"/>
      <c r="F2631" s="14"/>
    </row>
    <row r="2632" spans="1:6" s="4" customFormat="1" ht="12.75" hidden="1" x14ac:dyDescent="0.25">
      <c r="A2632" s="6" t="s">
        <v>77</v>
      </c>
      <c r="B2632" s="8" t="s">
        <v>68</v>
      </c>
      <c r="C2632" s="7" t="s">
        <v>2721</v>
      </c>
      <c r="D2632" s="12"/>
      <c r="E2632" s="15"/>
      <c r="F2632" s="14"/>
    </row>
    <row r="2633" spans="1:6" s="4" customFormat="1" ht="12.75" hidden="1" x14ac:dyDescent="0.25">
      <c r="A2633" s="6" t="s">
        <v>77</v>
      </c>
      <c r="B2633" s="8" t="s">
        <v>68</v>
      </c>
      <c r="C2633" s="7" t="s">
        <v>2722</v>
      </c>
      <c r="D2633" s="12"/>
      <c r="E2633" s="15"/>
      <c r="F2633" s="14"/>
    </row>
    <row r="2634" spans="1:6" s="4" customFormat="1" ht="12.75" hidden="1" x14ac:dyDescent="0.25">
      <c r="A2634" s="6" t="s">
        <v>77</v>
      </c>
      <c r="B2634" s="8" t="s">
        <v>68</v>
      </c>
      <c r="C2634" s="7" t="s">
        <v>2723</v>
      </c>
      <c r="D2634" s="12"/>
      <c r="E2634" s="15"/>
      <c r="F2634" s="14"/>
    </row>
    <row r="2635" spans="1:6" s="4" customFormat="1" ht="12.75" hidden="1" x14ac:dyDescent="0.25">
      <c r="A2635" s="6" t="s">
        <v>77</v>
      </c>
      <c r="B2635" s="8" t="s">
        <v>68</v>
      </c>
      <c r="C2635" s="7" t="s">
        <v>2724</v>
      </c>
      <c r="D2635" s="12"/>
      <c r="E2635" s="15"/>
      <c r="F2635" s="14"/>
    </row>
    <row r="2636" spans="1:6" s="4" customFormat="1" ht="12.75" hidden="1" x14ac:dyDescent="0.25">
      <c r="A2636" s="6" t="s">
        <v>77</v>
      </c>
      <c r="B2636" s="8" t="s">
        <v>69</v>
      </c>
      <c r="C2636" s="7" t="s">
        <v>2725</v>
      </c>
      <c r="D2636" s="12"/>
      <c r="E2636" s="15"/>
      <c r="F2636" s="14"/>
    </row>
    <row r="2637" spans="1:6" s="4" customFormat="1" ht="12.75" hidden="1" x14ac:dyDescent="0.25">
      <c r="A2637" s="6" t="s">
        <v>77</v>
      </c>
      <c r="B2637" s="8" t="s">
        <v>69</v>
      </c>
      <c r="C2637" s="7" t="s">
        <v>2726</v>
      </c>
      <c r="D2637" s="12"/>
      <c r="E2637" s="15"/>
      <c r="F2637" s="14"/>
    </row>
    <row r="2638" spans="1:6" s="4" customFormat="1" ht="12.75" hidden="1" x14ac:dyDescent="0.25">
      <c r="A2638" s="6" t="s">
        <v>77</v>
      </c>
      <c r="B2638" s="8" t="s">
        <v>43</v>
      </c>
      <c r="C2638" s="7" t="s">
        <v>2727</v>
      </c>
      <c r="D2638" s="12"/>
      <c r="E2638" s="15"/>
      <c r="F2638" s="14"/>
    </row>
    <row r="2639" spans="1:6" s="4" customFormat="1" ht="12.75" hidden="1" x14ac:dyDescent="0.25">
      <c r="A2639" s="6" t="s">
        <v>77</v>
      </c>
      <c r="B2639" s="8" t="s">
        <v>43</v>
      </c>
      <c r="C2639" s="7" t="s">
        <v>2728</v>
      </c>
      <c r="D2639" s="12"/>
      <c r="E2639" s="15"/>
      <c r="F2639" s="14"/>
    </row>
    <row r="2640" spans="1:6" s="4" customFormat="1" ht="12.75" hidden="1" x14ac:dyDescent="0.25">
      <c r="A2640" s="6" t="s">
        <v>77</v>
      </c>
      <c r="B2640" s="8" t="s">
        <v>44</v>
      </c>
      <c r="C2640" s="7" t="s">
        <v>2729</v>
      </c>
      <c r="D2640" s="12"/>
      <c r="E2640" s="15"/>
      <c r="F2640" s="14"/>
    </row>
    <row r="2641" spans="1:6" s="4" customFormat="1" ht="12.75" hidden="1" x14ac:dyDescent="0.25">
      <c r="A2641" s="6" t="s">
        <v>77</v>
      </c>
      <c r="B2641" s="8" t="s">
        <v>44</v>
      </c>
      <c r="C2641" s="7" t="s">
        <v>2730</v>
      </c>
      <c r="D2641" s="12"/>
      <c r="E2641" s="15"/>
      <c r="F2641" s="14"/>
    </row>
    <row r="2642" spans="1:6" s="4" customFormat="1" ht="12.75" hidden="1" x14ac:dyDescent="0.25">
      <c r="A2642" s="6" t="s">
        <v>77</v>
      </c>
      <c r="B2642" s="8" t="s">
        <v>45</v>
      </c>
      <c r="C2642" s="7" t="s">
        <v>2731</v>
      </c>
      <c r="D2642" s="12"/>
      <c r="E2642" s="15"/>
      <c r="F2642" s="14"/>
    </row>
    <row r="2643" spans="1:6" s="4" customFormat="1" ht="12.75" hidden="1" x14ac:dyDescent="0.25">
      <c r="A2643" s="6" t="s">
        <v>77</v>
      </c>
      <c r="B2643" s="8" t="s">
        <v>45</v>
      </c>
      <c r="C2643" s="7" t="s">
        <v>2732</v>
      </c>
      <c r="D2643" s="12"/>
      <c r="E2643" s="15"/>
      <c r="F2643" s="14"/>
    </row>
    <row r="2644" spans="1:6" s="4" customFormat="1" ht="12.75" hidden="1" x14ac:dyDescent="0.25">
      <c r="A2644" s="6" t="s">
        <v>77</v>
      </c>
      <c r="B2644" s="8" t="s">
        <v>45</v>
      </c>
      <c r="C2644" s="7" t="s">
        <v>2733</v>
      </c>
      <c r="D2644" s="12"/>
      <c r="E2644" s="15"/>
      <c r="F2644" s="14"/>
    </row>
    <row r="2645" spans="1:6" s="4" customFormat="1" ht="12.75" hidden="1" x14ac:dyDescent="0.25">
      <c r="A2645" s="6" t="s">
        <v>77</v>
      </c>
      <c r="B2645" s="8" t="s">
        <v>45</v>
      </c>
      <c r="C2645" s="7" t="s">
        <v>2734</v>
      </c>
      <c r="D2645" s="12"/>
      <c r="E2645" s="15"/>
      <c r="F2645" s="14"/>
    </row>
    <row r="2646" spans="1:6" s="4" customFormat="1" ht="12.75" hidden="1" x14ac:dyDescent="0.25">
      <c r="A2646" s="6" t="s">
        <v>77</v>
      </c>
      <c r="B2646" s="8" t="s">
        <v>45</v>
      </c>
      <c r="C2646" s="7" t="s">
        <v>2735</v>
      </c>
      <c r="D2646" s="12"/>
      <c r="E2646" s="15"/>
      <c r="F2646" s="14"/>
    </row>
    <row r="2647" spans="1:6" s="4" customFormat="1" ht="12.75" hidden="1" x14ac:dyDescent="0.25">
      <c r="A2647" s="6" t="s">
        <v>77</v>
      </c>
      <c r="B2647" s="8" t="s">
        <v>45</v>
      </c>
      <c r="C2647" s="7" t="s">
        <v>2736</v>
      </c>
      <c r="D2647" s="12"/>
      <c r="E2647" s="15"/>
      <c r="F2647" s="14"/>
    </row>
    <row r="2648" spans="1:6" s="4" customFormat="1" ht="12.75" hidden="1" x14ac:dyDescent="0.25">
      <c r="A2648" s="6" t="s">
        <v>77</v>
      </c>
      <c r="B2648" s="8" t="s">
        <v>45</v>
      </c>
      <c r="C2648" s="7" t="s">
        <v>2737</v>
      </c>
      <c r="D2648" s="12"/>
      <c r="E2648" s="15"/>
      <c r="F2648" s="14"/>
    </row>
    <row r="2649" spans="1:6" s="4" customFormat="1" ht="12.75" hidden="1" x14ac:dyDescent="0.25">
      <c r="A2649" s="6" t="s">
        <v>77</v>
      </c>
      <c r="B2649" s="8" t="s">
        <v>45</v>
      </c>
      <c r="C2649" s="7" t="s">
        <v>2738</v>
      </c>
      <c r="D2649" s="12"/>
      <c r="E2649" s="15"/>
      <c r="F2649" s="14"/>
    </row>
    <row r="2650" spans="1:6" s="4" customFormat="1" ht="12.75" hidden="1" x14ac:dyDescent="0.25">
      <c r="A2650" s="6" t="s">
        <v>77</v>
      </c>
      <c r="B2650" s="8" t="s">
        <v>45</v>
      </c>
      <c r="C2650" s="7" t="s">
        <v>2739</v>
      </c>
      <c r="D2650" s="12"/>
      <c r="E2650" s="15"/>
      <c r="F2650" s="14"/>
    </row>
    <row r="2651" spans="1:6" s="4" customFormat="1" ht="12.75" hidden="1" x14ac:dyDescent="0.25">
      <c r="A2651" s="6" t="s">
        <v>77</v>
      </c>
      <c r="B2651" s="8" t="s">
        <v>45</v>
      </c>
      <c r="C2651" s="7" t="s">
        <v>2740</v>
      </c>
      <c r="D2651" s="12"/>
      <c r="E2651" s="15"/>
      <c r="F2651" s="14"/>
    </row>
    <row r="2652" spans="1:6" s="4" customFormat="1" ht="12.75" hidden="1" x14ac:dyDescent="0.25">
      <c r="A2652" s="6" t="s">
        <v>77</v>
      </c>
      <c r="B2652" s="8" t="s">
        <v>45</v>
      </c>
      <c r="C2652" s="7" t="s">
        <v>2741</v>
      </c>
      <c r="D2652" s="12"/>
      <c r="E2652" s="15"/>
      <c r="F2652" s="14"/>
    </row>
    <row r="2653" spans="1:6" s="4" customFormat="1" ht="12.75" hidden="1" x14ac:dyDescent="0.25">
      <c r="A2653" s="6" t="s">
        <v>77</v>
      </c>
      <c r="B2653" s="8" t="s">
        <v>45</v>
      </c>
      <c r="C2653" s="7" t="s">
        <v>2742</v>
      </c>
      <c r="D2653" s="12"/>
      <c r="E2653" s="15"/>
      <c r="F2653" s="14"/>
    </row>
    <row r="2654" spans="1:6" s="4" customFormat="1" ht="12.75" hidden="1" x14ac:dyDescent="0.25">
      <c r="A2654" s="6" t="s">
        <v>77</v>
      </c>
      <c r="B2654" s="8" t="s">
        <v>45</v>
      </c>
      <c r="C2654" s="7" t="s">
        <v>2743</v>
      </c>
      <c r="D2654" s="12"/>
      <c r="E2654" s="15"/>
      <c r="F2654" s="14"/>
    </row>
    <row r="2655" spans="1:6" s="4" customFormat="1" ht="12.75" hidden="1" x14ac:dyDescent="0.25">
      <c r="A2655" s="6" t="s">
        <v>77</v>
      </c>
      <c r="B2655" s="8" t="s">
        <v>45</v>
      </c>
      <c r="C2655" s="7" t="s">
        <v>2744</v>
      </c>
      <c r="D2655" s="12"/>
      <c r="E2655" s="15"/>
      <c r="F2655" s="14"/>
    </row>
    <row r="2656" spans="1:6" s="4" customFormat="1" ht="12.75" hidden="1" x14ac:dyDescent="0.25">
      <c r="A2656" s="6" t="s">
        <v>77</v>
      </c>
      <c r="B2656" s="8" t="s">
        <v>45</v>
      </c>
      <c r="C2656" s="7" t="s">
        <v>2745</v>
      </c>
      <c r="D2656" s="12"/>
      <c r="E2656" s="15"/>
      <c r="F2656" s="14"/>
    </row>
    <row r="2657" spans="1:6" s="4" customFormat="1" ht="12.75" hidden="1" x14ac:dyDescent="0.25">
      <c r="A2657" s="6" t="s">
        <v>77</v>
      </c>
      <c r="B2657" s="8" t="s">
        <v>45</v>
      </c>
      <c r="C2657" s="7" t="s">
        <v>2746</v>
      </c>
      <c r="D2657" s="12"/>
      <c r="E2657" s="15"/>
      <c r="F2657" s="14"/>
    </row>
    <row r="2658" spans="1:6" s="4" customFormat="1" ht="12.75" hidden="1" x14ac:dyDescent="0.25">
      <c r="A2658" s="6" t="s">
        <v>77</v>
      </c>
      <c r="B2658" s="8" t="s">
        <v>45</v>
      </c>
      <c r="C2658" s="7" t="s">
        <v>2747</v>
      </c>
      <c r="D2658" s="12"/>
      <c r="E2658" s="15"/>
      <c r="F2658" s="14"/>
    </row>
    <row r="2659" spans="1:6" s="4" customFormat="1" ht="12.75" hidden="1" x14ac:dyDescent="0.25">
      <c r="A2659" s="6" t="s">
        <v>77</v>
      </c>
      <c r="B2659" s="8" t="s">
        <v>45</v>
      </c>
      <c r="C2659" s="7" t="s">
        <v>2748</v>
      </c>
      <c r="D2659" s="12"/>
      <c r="E2659" s="15"/>
      <c r="F2659" s="14"/>
    </row>
    <row r="2660" spans="1:6" s="4" customFormat="1" ht="12.75" hidden="1" x14ac:dyDescent="0.25">
      <c r="A2660" s="6" t="s">
        <v>77</v>
      </c>
      <c r="B2660" s="8" t="s">
        <v>46</v>
      </c>
      <c r="C2660" s="7" t="s">
        <v>2749</v>
      </c>
      <c r="D2660" s="12"/>
      <c r="E2660" s="15"/>
      <c r="F2660" s="14"/>
    </row>
    <row r="2661" spans="1:6" s="4" customFormat="1" ht="12.75" hidden="1" x14ac:dyDescent="0.25">
      <c r="A2661" s="6" t="s">
        <v>77</v>
      </c>
      <c r="B2661" s="8" t="s">
        <v>46</v>
      </c>
      <c r="C2661" s="7" t="s">
        <v>2750</v>
      </c>
      <c r="D2661" s="12"/>
      <c r="E2661" s="15"/>
      <c r="F2661" s="14"/>
    </row>
    <row r="2662" spans="1:6" s="4" customFormat="1" ht="12.75" hidden="1" x14ac:dyDescent="0.25">
      <c r="A2662" s="6" t="s">
        <v>77</v>
      </c>
      <c r="B2662" s="8" t="s">
        <v>47</v>
      </c>
      <c r="C2662" s="7" t="s">
        <v>2751</v>
      </c>
      <c r="D2662" s="12"/>
      <c r="E2662" s="15"/>
      <c r="F2662" s="14"/>
    </row>
    <row r="2663" spans="1:6" s="4" customFormat="1" ht="12.75" hidden="1" x14ac:dyDescent="0.25">
      <c r="A2663" s="6" t="s">
        <v>77</v>
      </c>
      <c r="B2663" s="8" t="s">
        <v>48</v>
      </c>
      <c r="C2663" s="7" t="s">
        <v>2752</v>
      </c>
      <c r="D2663" s="12"/>
      <c r="E2663" s="15"/>
      <c r="F2663" s="14"/>
    </row>
    <row r="2664" spans="1:6" s="4" customFormat="1" ht="12.75" hidden="1" x14ac:dyDescent="0.25">
      <c r="A2664" s="6" t="s">
        <v>77</v>
      </c>
      <c r="B2664" s="8" t="s">
        <v>48</v>
      </c>
      <c r="C2664" s="7" t="s">
        <v>2753</v>
      </c>
      <c r="D2664" s="12"/>
      <c r="E2664" s="15"/>
      <c r="F2664" s="14"/>
    </row>
    <row r="2665" spans="1:6" s="4" customFormat="1" ht="12.75" hidden="1" x14ac:dyDescent="0.25">
      <c r="A2665" s="6" t="s">
        <v>77</v>
      </c>
      <c r="B2665" s="8" t="s">
        <v>49</v>
      </c>
      <c r="C2665" s="7" t="s">
        <v>2754</v>
      </c>
      <c r="D2665" s="12"/>
      <c r="E2665" s="15"/>
      <c r="F2665" s="14"/>
    </row>
    <row r="2666" spans="1:6" s="4" customFormat="1" ht="12.75" hidden="1" x14ac:dyDescent="0.25">
      <c r="A2666" s="6" t="s">
        <v>77</v>
      </c>
      <c r="B2666" s="8" t="s">
        <v>50</v>
      </c>
      <c r="C2666" s="7" t="s">
        <v>2755</v>
      </c>
      <c r="D2666" s="12"/>
      <c r="E2666" s="15"/>
      <c r="F2666" s="14"/>
    </row>
    <row r="2667" spans="1:6" s="4" customFormat="1" ht="12.75" hidden="1" x14ac:dyDescent="0.25">
      <c r="A2667" s="6" t="s">
        <v>77</v>
      </c>
      <c r="B2667" s="8" t="s">
        <v>51</v>
      </c>
      <c r="C2667" s="7" t="s">
        <v>2756</v>
      </c>
      <c r="D2667" s="12"/>
      <c r="E2667" s="15"/>
      <c r="F2667" s="14"/>
    </row>
    <row r="2668" spans="1:6" s="4" customFormat="1" ht="12.75" hidden="1" x14ac:dyDescent="0.25">
      <c r="A2668" s="6" t="s">
        <v>77</v>
      </c>
      <c r="B2668" s="8" t="s">
        <v>52</v>
      </c>
      <c r="C2668" s="7" t="s">
        <v>2757</v>
      </c>
      <c r="D2668" s="12"/>
      <c r="E2668" s="15"/>
      <c r="F2668" s="14"/>
    </row>
    <row r="2669" spans="1:6" s="4" customFormat="1" ht="12.75" hidden="1" x14ac:dyDescent="0.25">
      <c r="A2669" s="6" t="s">
        <v>77</v>
      </c>
      <c r="B2669" s="8" t="s">
        <v>53</v>
      </c>
      <c r="C2669" s="7" t="s">
        <v>2758</v>
      </c>
      <c r="D2669" s="12"/>
      <c r="E2669" s="15"/>
      <c r="F2669" s="14"/>
    </row>
    <row r="2670" spans="1:6" s="4" customFormat="1" ht="12.75" hidden="1" x14ac:dyDescent="0.25">
      <c r="A2670" s="6" t="s">
        <v>77</v>
      </c>
      <c r="B2670" s="8" t="s">
        <v>54</v>
      </c>
      <c r="C2670" s="7" t="s">
        <v>2759</v>
      </c>
      <c r="D2670" s="12"/>
      <c r="E2670" s="15"/>
      <c r="F2670" s="14"/>
    </row>
    <row r="2671" spans="1:6" s="4" customFormat="1" ht="12.75" hidden="1" x14ac:dyDescent="0.25">
      <c r="A2671" s="6" t="s">
        <v>77</v>
      </c>
      <c r="B2671" s="8" t="s">
        <v>55</v>
      </c>
      <c r="C2671" s="7" t="s">
        <v>2760</v>
      </c>
      <c r="D2671" s="12"/>
      <c r="E2671" s="15"/>
      <c r="F2671" s="14"/>
    </row>
    <row r="2672" spans="1:6" s="4" customFormat="1" ht="12.75" hidden="1" x14ac:dyDescent="0.25">
      <c r="A2672" s="6" t="s">
        <v>77</v>
      </c>
      <c r="B2672" s="8" t="s">
        <v>56</v>
      </c>
      <c r="C2672" s="7" t="s">
        <v>2761</v>
      </c>
      <c r="D2672" s="12"/>
      <c r="E2672" s="15"/>
      <c r="F2672" s="14"/>
    </row>
    <row r="2673" spans="1:6" s="4" customFormat="1" ht="12.75" hidden="1" x14ac:dyDescent="0.25">
      <c r="A2673" s="6" t="s">
        <v>77</v>
      </c>
      <c r="B2673" s="8" t="s">
        <v>57</v>
      </c>
      <c r="C2673" s="7" t="s">
        <v>2762</v>
      </c>
      <c r="D2673" s="12"/>
      <c r="E2673" s="15"/>
      <c r="F2673" s="14"/>
    </row>
    <row r="2674" spans="1:6" s="4" customFormat="1" ht="12.75" hidden="1" x14ac:dyDescent="0.25">
      <c r="A2674" s="6" t="s">
        <v>77</v>
      </c>
      <c r="B2674" s="8" t="s">
        <v>58</v>
      </c>
      <c r="C2674" s="7" t="s">
        <v>2763</v>
      </c>
      <c r="D2674" s="12"/>
      <c r="E2674" s="15"/>
      <c r="F2674" s="14"/>
    </row>
    <row r="2675" spans="1:6" s="4" customFormat="1" ht="12.75" hidden="1" x14ac:dyDescent="0.25">
      <c r="A2675" s="6" t="s">
        <v>59</v>
      </c>
      <c r="B2675" s="8" t="s">
        <v>4</v>
      </c>
      <c r="C2675" s="7" t="s">
        <v>2764</v>
      </c>
      <c r="D2675" s="12"/>
      <c r="E2675" s="15"/>
      <c r="F2675" s="14"/>
    </row>
    <row r="2676" spans="1:6" s="4" customFormat="1" ht="12.75" hidden="1" x14ac:dyDescent="0.25">
      <c r="A2676" s="6" t="s">
        <v>59</v>
      </c>
      <c r="B2676" s="8" t="s">
        <v>5</v>
      </c>
      <c r="C2676" s="7" t="s">
        <v>2765</v>
      </c>
      <c r="D2676" s="12"/>
      <c r="E2676" s="15"/>
      <c r="F2676" s="14"/>
    </row>
    <row r="2677" spans="1:6" s="4" customFormat="1" ht="12.75" hidden="1" x14ac:dyDescent="0.25">
      <c r="A2677" s="6" t="s">
        <v>59</v>
      </c>
      <c r="B2677" s="8" t="s">
        <v>60</v>
      </c>
      <c r="C2677" s="7" t="s">
        <v>2766</v>
      </c>
      <c r="D2677" s="12"/>
      <c r="E2677" s="15"/>
      <c r="F2677" s="14"/>
    </row>
    <row r="2678" spans="1:6" s="4" customFormat="1" ht="12.75" hidden="1" x14ac:dyDescent="0.25">
      <c r="A2678" s="6" t="s">
        <v>59</v>
      </c>
      <c r="B2678" s="8" t="s">
        <v>6</v>
      </c>
      <c r="C2678" s="7" t="s">
        <v>2767</v>
      </c>
      <c r="D2678" s="12"/>
      <c r="E2678" s="15"/>
      <c r="F2678" s="14"/>
    </row>
    <row r="2679" spans="1:6" s="4" customFormat="1" ht="12.75" hidden="1" x14ac:dyDescent="0.25">
      <c r="A2679" s="6" t="s">
        <v>59</v>
      </c>
      <c r="B2679" s="8" t="s">
        <v>6</v>
      </c>
      <c r="C2679" s="7" t="s">
        <v>2768</v>
      </c>
      <c r="D2679" s="12"/>
      <c r="E2679" s="15"/>
      <c r="F2679" s="14"/>
    </row>
    <row r="2680" spans="1:6" s="4" customFormat="1" ht="12.75" hidden="1" x14ac:dyDescent="0.25">
      <c r="A2680" s="6" t="s">
        <v>59</v>
      </c>
      <c r="B2680" s="8" t="s">
        <v>6</v>
      </c>
      <c r="C2680" s="7" t="s">
        <v>2769</v>
      </c>
      <c r="D2680" s="12"/>
      <c r="E2680" s="15"/>
      <c r="F2680" s="14"/>
    </row>
    <row r="2681" spans="1:6" s="4" customFormat="1" ht="12.75" hidden="1" x14ac:dyDescent="0.25">
      <c r="A2681" s="6" t="s">
        <v>59</v>
      </c>
      <c r="B2681" s="8" t="s">
        <v>6</v>
      </c>
      <c r="C2681" s="7" t="s">
        <v>2770</v>
      </c>
      <c r="D2681" s="12"/>
      <c r="E2681" s="15"/>
      <c r="F2681" s="14"/>
    </row>
    <row r="2682" spans="1:6" s="4" customFormat="1" ht="12.75" hidden="1" x14ac:dyDescent="0.25">
      <c r="A2682" s="6" t="s">
        <v>59</v>
      </c>
      <c r="B2682" s="8" t="s">
        <v>6</v>
      </c>
      <c r="C2682" s="7" t="s">
        <v>2771</v>
      </c>
      <c r="D2682" s="12"/>
      <c r="E2682" s="15"/>
      <c r="F2682" s="14"/>
    </row>
    <row r="2683" spans="1:6" s="4" customFormat="1" ht="12.75" hidden="1" x14ac:dyDescent="0.25">
      <c r="A2683" s="6" t="s">
        <v>59</v>
      </c>
      <c r="B2683" s="8" t="s">
        <v>7</v>
      </c>
      <c r="C2683" s="7" t="s">
        <v>2772</v>
      </c>
      <c r="D2683" s="12"/>
      <c r="E2683" s="15"/>
      <c r="F2683" s="14"/>
    </row>
    <row r="2684" spans="1:6" s="4" customFormat="1" ht="12.75" hidden="1" x14ac:dyDescent="0.25">
      <c r="A2684" s="6" t="s">
        <v>59</v>
      </c>
      <c r="B2684" s="8" t="s">
        <v>7</v>
      </c>
      <c r="C2684" s="7" t="s">
        <v>2773</v>
      </c>
      <c r="D2684" s="12"/>
      <c r="E2684" s="15"/>
      <c r="F2684" s="14"/>
    </row>
    <row r="2685" spans="1:6" s="4" customFormat="1" ht="12.75" hidden="1" x14ac:dyDescent="0.25">
      <c r="A2685" s="6" t="s">
        <v>59</v>
      </c>
      <c r="B2685" s="8" t="s">
        <v>61</v>
      </c>
      <c r="C2685" s="7" t="s">
        <v>2774</v>
      </c>
      <c r="D2685" s="12"/>
      <c r="E2685" s="15"/>
      <c r="F2685" s="14"/>
    </row>
    <row r="2686" spans="1:6" s="4" customFormat="1" ht="12.75" hidden="1" x14ac:dyDescent="0.25">
      <c r="A2686" s="6" t="s">
        <v>59</v>
      </c>
      <c r="B2686" s="8" t="s">
        <v>61</v>
      </c>
      <c r="C2686" s="7" t="s">
        <v>2775</v>
      </c>
      <c r="D2686" s="12"/>
      <c r="E2686" s="15"/>
      <c r="F2686" s="14"/>
    </row>
    <row r="2687" spans="1:6" s="4" customFormat="1" ht="12.75" hidden="1" x14ac:dyDescent="0.25">
      <c r="A2687" s="6" t="s">
        <v>59</v>
      </c>
      <c r="B2687" s="8" t="s">
        <v>61</v>
      </c>
      <c r="C2687" s="7" t="s">
        <v>2776</v>
      </c>
      <c r="D2687" s="12"/>
      <c r="E2687" s="15"/>
      <c r="F2687" s="14"/>
    </row>
    <row r="2688" spans="1:6" s="4" customFormat="1" ht="12.75" hidden="1" x14ac:dyDescent="0.25">
      <c r="A2688" s="6" t="s">
        <v>59</v>
      </c>
      <c r="B2688" s="8" t="s">
        <v>61</v>
      </c>
      <c r="C2688" s="7" t="s">
        <v>2777</v>
      </c>
      <c r="D2688" s="12"/>
      <c r="E2688" s="15"/>
      <c r="F2688" s="14"/>
    </row>
    <row r="2689" spans="1:6" s="4" customFormat="1" ht="12.75" hidden="1" x14ac:dyDescent="0.25">
      <c r="A2689" s="6" t="s">
        <v>59</v>
      </c>
      <c r="B2689" s="8" t="s">
        <v>61</v>
      </c>
      <c r="C2689" s="7" t="s">
        <v>2778</v>
      </c>
      <c r="D2689" s="12"/>
      <c r="E2689" s="15"/>
      <c r="F2689" s="14"/>
    </row>
    <row r="2690" spans="1:6" s="4" customFormat="1" ht="12.75" hidden="1" x14ac:dyDescent="0.25">
      <c r="A2690" s="6" t="s">
        <v>59</v>
      </c>
      <c r="B2690" s="8" t="s">
        <v>62</v>
      </c>
      <c r="C2690" s="7" t="s">
        <v>2779</v>
      </c>
      <c r="D2690" s="12"/>
      <c r="E2690" s="15"/>
      <c r="F2690" s="14"/>
    </row>
    <row r="2691" spans="1:6" s="4" customFormat="1" ht="12.75" hidden="1" x14ac:dyDescent="0.25">
      <c r="A2691" s="6" t="s">
        <v>59</v>
      </c>
      <c r="B2691" s="8" t="s">
        <v>62</v>
      </c>
      <c r="C2691" s="7" t="s">
        <v>2780</v>
      </c>
      <c r="D2691" s="12"/>
      <c r="E2691" s="15"/>
      <c r="F2691" s="14"/>
    </row>
    <row r="2692" spans="1:6" s="4" customFormat="1" ht="12.75" hidden="1" x14ac:dyDescent="0.25">
      <c r="A2692" s="6" t="s">
        <v>59</v>
      </c>
      <c r="B2692" s="8" t="s">
        <v>62</v>
      </c>
      <c r="C2692" s="7" t="s">
        <v>2781</v>
      </c>
      <c r="D2692" s="12"/>
      <c r="E2692" s="15"/>
      <c r="F2692" s="14"/>
    </row>
    <row r="2693" spans="1:6" s="4" customFormat="1" ht="12.75" hidden="1" x14ac:dyDescent="0.25">
      <c r="A2693" s="6" t="s">
        <v>59</v>
      </c>
      <c r="B2693" s="8" t="s">
        <v>62</v>
      </c>
      <c r="C2693" s="7" t="s">
        <v>2782</v>
      </c>
      <c r="D2693" s="12"/>
      <c r="E2693" s="15"/>
      <c r="F2693" s="14"/>
    </row>
    <row r="2694" spans="1:6" s="4" customFormat="1" ht="12.75" hidden="1" x14ac:dyDescent="0.25">
      <c r="A2694" s="6" t="s">
        <v>59</v>
      </c>
      <c r="B2694" s="8" t="s">
        <v>62</v>
      </c>
      <c r="C2694" s="7" t="s">
        <v>2783</v>
      </c>
      <c r="D2694" s="12"/>
      <c r="E2694" s="15"/>
      <c r="F2694" s="14"/>
    </row>
    <row r="2695" spans="1:6" s="4" customFormat="1" ht="12.75" hidden="1" x14ac:dyDescent="0.25">
      <c r="A2695" s="6" t="s">
        <v>59</v>
      </c>
      <c r="B2695" s="8" t="s">
        <v>12</v>
      </c>
      <c r="C2695" s="7" t="s">
        <v>2784</v>
      </c>
      <c r="D2695" s="12"/>
      <c r="E2695" s="15"/>
      <c r="F2695" s="14"/>
    </row>
    <row r="2696" spans="1:6" s="4" customFormat="1" ht="12.75" hidden="1" x14ac:dyDescent="0.25">
      <c r="A2696" s="6" t="s">
        <v>59</v>
      </c>
      <c r="B2696" s="8" t="s">
        <v>13</v>
      </c>
      <c r="C2696" s="7" t="s">
        <v>2785</v>
      </c>
      <c r="D2696" s="12"/>
      <c r="E2696" s="15"/>
      <c r="F2696" s="14"/>
    </row>
    <row r="2697" spans="1:6" s="4" customFormat="1" ht="12.75" hidden="1" x14ac:dyDescent="0.25">
      <c r="A2697" s="6" t="s">
        <v>59</v>
      </c>
      <c r="B2697" s="8" t="s">
        <v>63</v>
      </c>
      <c r="C2697" s="7" t="s">
        <v>2786</v>
      </c>
      <c r="D2697" s="12"/>
      <c r="E2697" s="15"/>
      <c r="F2697" s="14"/>
    </row>
    <row r="2698" spans="1:6" s="4" customFormat="1" ht="12.75" hidden="1" x14ac:dyDescent="0.25">
      <c r="A2698" s="6" t="s">
        <v>59</v>
      </c>
      <c r="B2698" s="8" t="s">
        <v>63</v>
      </c>
      <c r="C2698" s="7" t="s">
        <v>2787</v>
      </c>
      <c r="D2698" s="12"/>
      <c r="E2698" s="15"/>
      <c r="F2698" s="14"/>
    </row>
    <row r="2699" spans="1:6" s="4" customFormat="1" ht="12.75" hidden="1" x14ac:dyDescent="0.25">
      <c r="A2699" s="6" t="s">
        <v>59</v>
      </c>
      <c r="B2699" s="8" t="s">
        <v>63</v>
      </c>
      <c r="C2699" s="7" t="s">
        <v>2788</v>
      </c>
      <c r="D2699" s="12"/>
      <c r="E2699" s="15"/>
      <c r="F2699" s="14"/>
    </row>
    <row r="2700" spans="1:6" s="4" customFormat="1" ht="12.75" hidden="1" x14ac:dyDescent="0.25">
      <c r="A2700" s="6" t="s">
        <v>59</v>
      </c>
      <c r="B2700" s="8" t="s">
        <v>64</v>
      </c>
      <c r="C2700" s="7" t="s">
        <v>2789</v>
      </c>
      <c r="D2700" s="12"/>
      <c r="E2700" s="15"/>
      <c r="F2700" s="14"/>
    </row>
    <row r="2701" spans="1:6" s="4" customFormat="1" ht="12.75" hidden="1" x14ac:dyDescent="0.25">
      <c r="A2701" s="6" t="s">
        <v>59</v>
      </c>
      <c r="B2701" s="8" t="s">
        <v>64</v>
      </c>
      <c r="C2701" s="7" t="s">
        <v>2790</v>
      </c>
      <c r="D2701" s="12"/>
      <c r="E2701" s="15"/>
      <c r="F2701" s="14"/>
    </row>
    <row r="2702" spans="1:6" s="4" customFormat="1" ht="12.75" hidden="1" x14ac:dyDescent="0.25">
      <c r="A2702" s="6" t="s">
        <v>59</v>
      </c>
      <c r="B2702" s="8" t="s">
        <v>64</v>
      </c>
      <c r="C2702" s="7" t="s">
        <v>2791</v>
      </c>
      <c r="D2702" s="12"/>
      <c r="E2702" s="15"/>
      <c r="F2702" s="14"/>
    </row>
    <row r="2703" spans="1:6" s="4" customFormat="1" ht="12.75" hidden="1" x14ac:dyDescent="0.25">
      <c r="A2703" s="6" t="s">
        <v>59</v>
      </c>
      <c r="B2703" s="8" t="s">
        <v>26</v>
      </c>
      <c r="C2703" s="7" t="s">
        <v>2792</v>
      </c>
      <c r="D2703" s="12"/>
      <c r="E2703" s="15"/>
      <c r="F2703" s="14"/>
    </row>
    <row r="2704" spans="1:6" s="4" customFormat="1" ht="12.75" hidden="1" x14ac:dyDescent="0.25">
      <c r="A2704" s="6" t="s">
        <v>59</v>
      </c>
      <c r="B2704" s="8" t="s">
        <v>27</v>
      </c>
      <c r="C2704" s="7" t="s">
        <v>2793</v>
      </c>
      <c r="D2704" s="12"/>
      <c r="E2704" s="15"/>
      <c r="F2704" s="14"/>
    </row>
    <row r="2705" spans="1:6" s="4" customFormat="1" ht="12.75" hidden="1" x14ac:dyDescent="0.25">
      <c r="A2705" s="6" t="s">
        <v>59</v>
      </c>
      <c r="B2705" s="8" t="s">
        <v>28</v>
      </c>
      <c r="C2705" s="7" t="s">
        <v>2794</v>
      </c>
      <c r="D2705" s="12"/>
      <c r="E2705" s="15"/>
      <c r="F2705" s="14"/>
    </row>
    <row r="2706" spans="1:6" s="4" customFormat="1" ht="12.75" hidden="1" x14ac:dyDescent="0.25">
      <c r="A2706" s="6" t="s">
        <v>59</v>
      </c>
      <c r="B2706" s="8" t="s">
        <v>28</v>
      </c>
      <c r="C2706" s="7" t="s">
        <v>2795</v>
      </c>
      <c r="D2706" s="12"/>
      <c r="E2706" s="15"/>
      <c r="F2706" s="14"/>
    </row>
    <row r="2707" spans="1:6" s="4" customFormat="1" ht="12.75" hidden="1" x14ac:dyDescent="0.25">
      <c r="A2707" s="6" t="s">
        <v>59</v>
      </c>
      <c r="B2707" s="8" t="s">
        <v>28</v>
      </c>
      <c r="C2707" s="7" t="s">
        <v>2796</v>
      </c>
      <c r="D2707" s="12"/>
      <c r="E2707" s="15"/>
      <c r="F2707" s="14"/>
    </row>
    <row r="2708" spans="1:6" s="4" customFormat="1" ht="12.75" hidden="1" x14ac:dyDescent="0.25">
      <c r="A2708" s="6" t="s">
        <v>59</v>
      </c>
      <c r="B2708" s="8" t="s">
        <v>28</v>
      </c>
      <c r="C2708" s="7" t="s">
        <v>2797</v>
      </c>
      <c r="D2708" s="12"/>
      <c r="E2708" s="15"/>
      <c r="F2708" s="14"/>
    </row>
    <row r="2709" spans="1:6" s="4" customFormat="1" ht="12.75" hidden="1" x14ac:dyDescent="0.25">
      <c r="A2709" s="6" t="s">
        <v>59</v>
      </c>
      <c r="B2709" s="8" t="s">
        <v>28</v>
      </c>
      <c r="C2709" s="7" t="s">
        <v>2798</v>
      </c>
      <c r="D2709" s="12"/>
      <c r="E2709" s="15"/>
      <c r="F2709" s="14"/>
    </row>
    <row r="2710" spans="1:6" s="4" customFormat="1" ht="12.75" hidden="1" x14ac:dyDescent="0.25">
      <c r="A2710" s="6" t="s">
        <v>59</v>
      </c>
      <c r="B2710" s="8" t="s">
        <v>28</v>
      </c>
      <c r="C2710" s="7" t="s">
        <v>2799</v>
      </c>
      <c r="D2710" s="12"/>
      <c r="E2710" s="15"/>
      <c r="F2710" s="14"/>
    </row>
    <row r="2711" spans="1:6" s="4" customFormat="1" ht="12.75" hidden="1" x14ac:dyDescent="0.25">
      <c r="A2711" s="6" t="s">
        <v>59</v>
      </c>
      <c r="B2711" s="8" t="s">
        <v>28</v>
      </c>
      <c r="C2711" s="7" t="s">
        <v>2800</v>
      </c>
      <c r="D2711" s="12"/>
      <c r="E2711" s="15"/>
      <c r="F2711" s="14"/>
    </row>
    <row r="2712" spans="1:6" s="4" customFormat="1" ht="12.75" hidden="1" x14ac:dyDescent="0.25">
      <c r="A2712" s="6" t="s">
        <v>59</v>
      </c>
      <c r="B2712" s="8" t="s">
        <v>28</v>
      </c>
      <c r="C2712" s="7" t="s">
        <v>2801</v>
      </c>
      <c r="D2712" s="12"/>
      <c r="E2712" s="15"/>
      <c r="F2712" s="14"/>
    </row>
    <row r="2713" spans="1:6" s="4" customFormat="1" ht="12.75" hidden="1" x14ac:dyDescent="0.25">
      <c r="A2713" s="6" t="s">
        <v>59</v>
      </c>
      <c r="B2713" s="8" t="s">
        <v>28</v>
      </c>
      <c r="C2713" s="7" t="s">
        <v>2802</v>
      </c>
      <c r="D2713" s="12"/>
      <c r="E2713" s="15"/>
      <c r="F2713" s="14"/>
    </row>
    <row r="2714" spans="1:6" s="4" customFormat="1" ht="12.75" hidden="1" x14ac:dyDescent="0.25">
      <c r="A2714" s="6" t="s">
        <v>59</v>
      </c>
      <c r="B2714" s="8" t="s">
        <v>29</v>
      </c>
      <c r="C2714" s="7" t="s">
        <v>2803</v>
      </c>
      <c r="D2714" s="12"/>
      <c r="E2714" s="15"/>
      <c r="F2714" s="14"/>
    </row>
    <row r="2715" spans="1:6" s="4" customFormat="1" ht="12.75" hidden="1" x14ac:dyDescent="0.25">
      <c r="A2715" s="6" t="s">
        <v>59</v>
      </c>
      <c r="B2715" s="8" t="s">
        <v>29</v>
      </c>
      <c r="C2715" s="7" t="s">
        <v>2804</v>
      </c>
      <c r="D2715" s="12"/>
      <c r="E2715" s="15"/>
      <c r="F2715" s="14"/>
    </row>
    <row r="2716" spans="1:6" s="4" customFormat="1" ht="12.75" hidden="1" x14ac:dyDescent="0.25">
      <c r="A2716" s="6" t="s">
        <v>59</v>
      </c>
      <c r="B2716" s="8" t="s">
        <v>29</v>
      </c>
      <c r="C2716" s="7" t="s">
        <v>2805</v>
      </c>
      <c r="D2716" s="12"/>
      <c r="E2716" s="15"/>
      <c r="F2716" s="14"/>
    </row>
    <row r="2717" spans="1:6" s="4" customFormat="1" ht="12.75" hidden="1" x14ac:dyDescent="0.25">
      <c r="A2717" s="6" t="s">
        <v>59</v>
      </c>
      <c r="B2717" s="8" t="s">
        <v>29</v>
      </c>
      <c r="C2717" s="7" t="s">
        <v>2806</v>
      </c>
      <c r="D2717" s="12"/>
      <c r="E2717" s="15"/>
      <c r="F2717" s="14"/>
    </row>
    <row r="2718" spans="1:6" s="4" customFormat="1" ht="12.75" hidden="1" x14ac:dyDescent="0.25">
      <c r="A2718" s="6" t="s">
        <v>59</v>
      </c>
      <c r="B2718" s="8" t="s">
        <v>29</v>
      </c>
      <c r="C2718" s="7" t="s">
        <v>2807</v>
      </c>
      <c r="D2718" s="12"/>
      <c r="E2718" s="15"/>
      <c r="F2718" s="14"/>
    </row>
    <row r="2719" spans="1:6" s="4" customFormat="1" ht="12.75" hidden="1" x14ac:dyDescent="0.25">
      <c r="A2719" s="6" t="s">
        <v>59</v>
      </c>
      <c r="B2719" s="8" t="s">
        <v>29</v>
      </c>
      <c r="C2719" s="7" t="s">
        <v>2808</v>
      </c>
      <c r="D2719" s="12"/>
      <c r="E2719" s="15"/>
      <c r="F2719" s="14"/>
    </row>
    <row r="2720" spans="1:6" s="4" customFormat="1" ht="12.75" hidden="1" x14ac:dyDescent="0.25">
      <c r="A2720" s="6" t="s">
        <v>59</v>
      </c>
      <c r="B2720" s="8" t="s">
        <v>29</v>
      </c>
      <c r="C2720" s="7" t="s">
        <v>2809</v>
      </c>
      <c r="D2720" s="12"/>
      <c r="E2720" s="15"/>
      <c r="F2720" s="14"/>
    </row>
    <row r="2721" spans="1:6" s="4" customFormat="1" ht="12.75" hidden="1" x14ac:dyDescent="0.25">
      <c r="A2721" s="6" t="s">
        <v>59</v>
      </c>
      <c r="B2721" s="8" t="s">
        <v>29</v>
      </c>
      <c r="C2721" s="7" t="s">
        <v>2810</v>
      </c>
      <c r="D2721" s="12"/>
      <c r="E2721" s="15"/>
      <c r="F2721" s="14"/>
    </row>
    <row r="2722" spans="1:6" s="4" customFormat="1" ht="12.75" hidden="1" x14ac:dyDescent="0.25">
      <c r="A2722" s="6" t="s">
        <v>59</v>
      </c>
      <c r="B2722" s="8" t="s">
        <v>29</v>
      </c>
      <c r="C2722" s="7" t="s">
        <v>2811</v>
      </c>
      <c r="D2722" s="12"/>
      <c r="E2722" s="15"/>
      <c r="F2722" s="14"/>
    </row>
    <row r="2723" spans="1:6" s="4" customFormat="1" ht="12.75" hidden="1" x14ac:dyDescent="0.25">
      <c r="A2723" s="6" t="s">
        <v>59</v>
      </c>
      <c r="B2723" s="8" t="s">
        <v>32</v>
      </c>
      <c r="C2723" s="7" t="s">
        <v>2812</v>
      </c>
      <c r="D2723" s="12"/>
      <c r="E2723" s="15"/>
      <c r="F2723" s="14"/>
    </row>
    <row r="2724" spans="1:6" s="4" customFormat="1" ht="12.75" hidden="1" x14ac:dyDescent="0.25">
      <c r="A2724" s="6" t="s">
        <v>59</v>
      </c>
      <c r="B2724" s="8" t="s">
        <v>78</v>
      </c>
      <c r="C2724" s="7" t="s">
        <v>2813</v>
      </c>
      <c r="D2724" s="12"/>
      <c r="E2724" s="15"/>
      <c r="F2724" s="14"/>
    </row>
    <row r="2725" spans="1:6" s="4" customFormat="1" ht="12.75" hidden="1" x14ac:dyDescent="0.25">
      <c r="A2725" s="6" t="s">
        <v>59</v>
      </c>
      <c r="B2725" s="8" t="s">
        <v>78</v>
      </c>
      <c r="C2725" s="7" t="s">
        <v>2814</v>
      </c>
      <c r="D2725" s="12"/>
      <c r="E2725" s="15"/>
      <c r="F2725" s="14"/>
    </row>
    <row r="2726" spans="1:6" s="4" customFormat="1" ht="12.75" hidden="1" x14ac:dyDescent="0.25">
      <c r="A2726" s="6" t="s">
        <v>59</v>
      </c>
      <c r="B2726" s="8" t="s">
        <v>78</v>
      </c>
      <c r="C2726" s="7" t="s">
        <v>2815</v>
      </c>
      <c r="D2726" s="12"/>
      <c r="E2726" s="15"/>
      <c r="F2726" s="14"/>
    </row>
    <row r="2727" spans="1:6" s="4" customFormat="1" ht="12.75" hidden="1" x14ac:dyDescent="0.25">
      <c r="A2727" s="6" t="s">
        <v>59</v>
      </c>
      <c r="B2727" s="8" t="s">
        <v>78</v>
      </c>
      <c r="C2727" s="7" t="s">
        <v>2816</v>
      </c>
      <c r="D2727" s="12"/>
      <c r="E2727" s="15"/>
      <c r="F2727" s="14"/>
    </row>
    <row r="2728" spans="1:6" s="4" customFormat="1" ht="12.75" hidden="1" x14ac:dyDescent="0.25">
      <c r="A2728" s="6" t="s">
        <v>59</v>
      </c>
      <c r="B2728" s="8" t="s">
        <v>78</v>
      </c>
      <c r="C2728" s="7" t="s">
        <v>2817</v>
      </c>
      <c r="D2728" s="12"/>
      <c r="E2728" s="15"/>
      <c r="F2728" s="14"/>
    </row>
    <row r="2729" spans="1:6" s="4" customFormat="1" ht="12.75" hidden="1" x14ac:dyDescent="0.25">
      <c r="A2729" s="6" t="s">
        <v>59</v>
      </c>
      <c r="B2729" s="8" t="s">
        <v>78</v>
      </c>
      <c r="C2729" s="7" t="s">
        <v>2818</v>
      </c>
      <c r="D2729" s="12"/>
      <c r="E2729" s="15"/>
      <c r="F2729" s="14"/>
    </row>
    <row r="2730" spans="1:6" s="4" customFormat="1" ht="12.75" hidden="1" x14ac:dyDescent="0.25">
      <c r="A2730" s="6" t="s">
        <v>59</v>
      </c>
      <c r="B2730" s="8" t="s">
        <v>78</v>
      </c>
      <c r="C2730" s="7" t="s">
        <v>2819</v>
      </c>
      <c r="D2730" s="12"/>
      <c r="E2730" s="15"/>
      <c r="F2730" s="14"/>
    </row>
    <row r="2731" spans="1:6" s="4" customFormat="1" ht="12.75" hidden="1" x14ac:dyDescent="0.25">
      <c r="A2731" s="6" t="s">
        <v>59</v>
      </c>
      <c r="B2731" s="8" t="s">
        <v>78</v>
      </c>
      <c r="C2731" s="7" t="s">
        <v>2820</v>
      </c>
      <c r="D2731" s="12"/>
      <c r="E2731" s="15"/>
      <c r="F2731" s="14"/>
    </row>
    <row r="2732" spans="1:6" s="4" customFormat="1" ht="12.75" hidden="1" x14ac:dyDescent="0.25">
      <c r="A2732" s="6" t="s">
        <v>59</v>
      </c>
      <c r="B2732" s="8" t="s">
        <v>78</v>
      </c>
      <c r="C2732" s="7" t="s">
        <v>2821</v>
      </c>
      <c r="D2732" s="12"/>
      <c r="E2732" s="15"/>
      <c r="F2732" s="14"/>
    </row>
    <row r="2733" spans="1:6" s="4" customFormat="1" ht="12.75" hidden="1" x14ac:dyDescent="0.25">
      <c r="A2733" s="6" t="s">
        <v>59</v>
      </c>
      <c r="B2733" s="8" t="s">
        <v>78</v>
      </c>
      <c r="C2733" s="7" t="s">
        <v>2822</v>
      </c>
      <c r="D2733" s="12"/>
      <c r="E2733" s="15"/>
      <c r="F2733" s="14"/>
    </row>
    <row r="2734" spans="1:6" s="4" customFormat="1" ht="12.75" hidden="1" x14ac:dyDescent="0.25">
      <c r="A2734" s="6" t="s">
        <v>59</v>
      </c>
      <c r="B2734" s="8" t="s">
        <v>78</v>
      </c>
      <c r="C2734" s="7" t="s">
        <v>2823</v>
      </c>
      <c r="D2734" s="12"/>
      <c r="E2734" s="15"/>
      <c r="F2734" s="14"/>
    </row>
    <row r="2735" spans="1:6" s="4" customFormat="1" ht="12.75" hidden="1" x14ac:dyDescent="0.25">
      <c r="A2735" s="6" t="s">
        <v>59</v>
      </c>
      <c r="B2735" s="8" t="s">
        <v>78</v>
      </c>
      <c r="C2735" s="7" t="s">
        <v>2824</v>
      </c>
      <c r="D2735" s="12"/>
      <c r="E2735" s="15"/>
      <c r="F2735" s="14"/>
    </row>
    <row r="2736" spans="1:6" s="4" customFormat="1" ht="12.75" hidden="1" x14ac:dyDescent="0.25">
      <c r="A2736" s="6" t="s">
        <v>59</v>
      </c>
      <c r="B2736" s="8" t="s">
        <v>78</v>
      </c>
      <c r="C2736" s="7" t="s">
        <v>2825</v>
      </c>
      <c r="D2736" s="12"/>
      <c r="E2736" s="15"/>
      <c r="F2736" s="14"/>
    </row>
    <row r="2737" spans="1:6" s="4" customFormat="1" ht="12.75" hidden="1" x14ac:dyDescent="0.25">
      <c r="A2737" s="6" t="s">
        <v>59</v>
      </c>
      <c r="B2737" s="8" t="s">
        <v>78</v>
      </c>
      <c r="C2737" s="7" t="s">
        <v>2826</v>
      </c>
      <c r="D2737" s="12"/>
      <c r="E2737" s="15"/>
      <c r="F2737" s="14"/>
    </row>
    <row r="2738" spans="1:6" s="4" customFormat="1" ht="12.75" hidden="1" x14ac:dyDescent="0.25">
      <c r="A2738" s="6" t="s">
        <v>59</v>
      </c>
      <c r="B2738" s="8" t="s">
        <v>78</v>
      </c>
      <c r="C2738" s="7" t="s">
        <v>2827</v>
      </c>
      <c r="D2738" s="12"/>
      <c r="E2738" s="15"/>
      <c r="F2738" s="14"/>
    </row>
    <row r="2739" spans="1:6" s="4" customFormat="1" ht="12.75" hidden="1" x14ac:dyDescent="0.25">
      <c r="A2739" s="6" t="s">
        <v>59</v>
      </c>
      <c r="B2739" s="8" t="s">
        <v>78</v>
      </c>
      <c r="C2739" s="7" t="s">
        <v>2828</v>
      </c>
      <c r="D2739" s="12"/>
      <c r="E2739" s="15"/>
      <c r="F2739" s="14"/>
    </row>
    <row r="2740" spans="1:6" s="4" customFormat="1" ht="12.75" hidden="1" x14ac:dyDescent="0.25">
      <c r="A2740" s="6" t="s">
        <v>59</v>
      </c>
      <c r="B2740" s="8" t="s">
        <v>78</v>
      </c>
      <c r="C2740" s="7" t="s">
        <v>2829</v>
      </c>
      <c r="D2740" s="12"/>
      <c r="E2740" s="15"/>
      <c r="F2740" s="14"/>
    </row>
    <row r="2741" spans="1:6" s="4" customFormat="1" ht="12.75" hidden="1" x14ac:dyDescent="0.25">
      <c r="A2741" s="6" t="s">
        <v>59</v>
      </c>
      <c r="B2741" s="8" t="s">
        <v>78</v>
      </c>
      <c r="C2741" s="7" t="s">
        <v>2830</v>
      </c>
      <c r="D2741" s="12"/>
      <c r="E2741" s="15"/>
      <c r="F2741" s="14"/>
    </row>
    <row r="2742" spans="1:6" s="4" customFormat="1" ht="12.75" hidden="1" x14ac:dyDescent="0.25">
      <c r="A2742" s="6" t="s">
        <v>59</v>
      </c>
      <c r="B2742" s="8" t="s">
        <v>79</v>
      </c>
      <c r="C2742" s="7" t="s">
        <v>2831</v>
      </c>
      <c r="D2742" s="12"/>
      <c r="E2742" s="15"/>
      <c r="F2742" s="14"/>
    </row>
    <row r="2743" spans="1:6" s="4" customFormat="1" ht="12.75" hidden="1" x14ac:dyDescent="0.25">
      <c r="A2743" s="6" t="s">
        <v>59</v>
      </c>
      <c r="B2743" s="8" t="s">
        <v>79</v>
      </c>
      <c r="C2743" s="7" t="s">
        <v>2832</v>
      </c>
      <c r="D2743" s="12"/>
      <c r="E2743" s="15"/>
      <c r="F2743" s="14"/>
    </row>
    <row r="2744" spans="1:6" s="4" customFormat="1" ht="12.75" hidden="1" x14ac:dyDescent="0.25">
      <c r="A2744" s="6" t="s">
        <v>59</v>
      </c>
      <c r="B2744" s="8" t="s">
        <v>79</v>
      </c>
      <c r="C2744" s="7" t="s">
        <v>2833</v>
      </c>
      <c r="D2744" s="12"/>
      <c r="E2744" s="15"/>
      <c r="F2744" s="14"/>
    </row>
    <row r="2745" spans="1:6" s="4" customFormat="1" ht="12.75" hidden="1" x14ac:dyDescent="0.25">
      <c r="A2745" s="6" t="s">
        <v>59</v>
      </c>
      <c r="B2745" s="8" t="s">
        <v>79</v>
      </c>
      <c r="C2745" s="7" t="s">
        <v>2834</v>
      </c>
      <c r="D2745" s="12"/>
      <c r="E2745" s="15"/>
      <c r="F2745" s="14"/>
    </row>
    <row r="2746" spans="1:6" s="4" customFormat="1" ht="12.75" hidden="1" x14ac:dyDescent="0.25">
      <c r="A2746" s="6" t="s">
        <v>59</v>
      </c>
      <c r="B2746" s="8" t="s">
        <v>79</v>
      </c>
      <c r="C2746" s="7" t="s">
        <v>2835</v>
      </c>
      <c r="D2746" s="12"/>
      <c r="E2746" s="15"/>
      <c r="F2746" s="14"/>
    </row>
    <row r="2747" spans="1:6" s="4" customFormat="1" ht="12.75" hidden="1" x14ac:dyDescent="0.25">
      <c r="A2747" s="6" t="s">
        <v>59</v>
      </c>
      <c r="B2747" s="8" t="s">
        <v>79</v>
      </c>
      <c r="C2747" s="7" t="s">
        <v>2836</v>
      </c>
      <c r="D2747" s="12"/>
      <c r="E2747" s="15"/>
      <c r="F2747" s="14"/>
    </row>
    <row r="2748" spans="1:6" s="4" customFormat="1" ht="12.75" hidden="1" x14ac:dyDescent="0.25">
      <c r="A2748" s="6" t="s">
        <v>59</v>
      </c>
      <c r="B2748" s="8" t="s">
        <v>79</v>
      </c>
      <c r="C2748" s="7" t="s">
        <v>2837</v>
      </c>
      <c r="D2748" s="12"/>
      <c r="E2748" s="15"/>
      <c r="F2748" s="14"/>
    </row>
    <row r="2749" spans="1:6" s="4" customFormat="1" ht="12.75" hidden="1" x14ac:dyDescent="0.25">
      <c r="A2749" s="6" t="s">
        <v>59</v>
      </c>
      <c r="B2749" s="8" t="s">
        <v>67</v>
      </c>
      <c r="C2749" s="7" t="s">
        <v>2838</v>
      </c>
      <c r="D2749" s="12"/>
      <c r="E2749" s="15"/>
      <c r="F2749" s="14"/>
    </row>
    <row r="2750" spans="1:6" s="4" customFormat="1" ht="12.75" hidden="1" x14ac:dyDescent="0.25">
      <c r="A2750" s="6" t="s">
        <v>59</v>
      </c>
      <c r="B2750" s="8" t="s">
        <v>42</v>
      </c>
      <c r="C2750" s="7" t="s">
        <v>2839</v>
      </c>
      <c r="D2750" s="12"/>
      <c r="E2750" s="15"/>
      <c r="F2750" s="14"/>
    </row>
    <row r="2751" spans="1:6" s="4" customFormat="1" ht="12.75" hidden="1" x14ac:dyDescent="0.25">
      <c r="A2751" s="6" t="s">
        <v>59</v>
      </c>
      <c r="B2751" s="8" t="s">
        <v>42</v>
      </c>
      <c r="C2751" s="7" t="s">
        <v>2840</v>
      </c>
      <c r="D2751" s="12"/>
      <c r="E2751" s="15"/>
      <c r="F2751" s="14"/>
    </row>
    <row r="2752" spans="1:6" s="4" customFormat="1" ht="12.75" hidden="1" x14ac:dyDescent="0.25">
      <c r="A2752" s="6" t="s">
        <v>59</v>
      </c>
      <c r="B2752" s="8" t="s">
        <v>42</v>
      </c>
      <c r="C2752" s="7" t="s">
        <v>2841</v>
      </c>
      <c r="D2752" s="12"/>
      <c r="E2752" s="15"/>
      <c r="F2752" s="14"/>
    </row>
    <row r="2753" spans="1:6" s="4" customFormat="1" ht="12.75" hidden="1" x14ac:dyDescent="0.25">
      <c r="A2753" s="6" t="s">
        <v>59</v>
      </c>
      <c r="B2753" s="8" t="s">
        <v>42</v>
      </c>
      <c r="C2753" s="7" t="s">
        <v>2842</v>
      </c>
      <c r="D2753" s="12"/>
      <c r="E2753" s="15"/>
      <c r="F2753" s="14"/>
    </row>
    <row r="2754" spans="1:6" s="4" customFormat="1" ht="12.75" hidden="1" x14ac:dyDescent="0.25">
      <c r="A2754" s="6" t="s">
        <v>59</v>
      </c>
      <c r="B2754" s="8" t="s">
        <v>71</v>
      </c>
      <c r="C2754" s="7" t="s">
        <v>2843</v>
      </c>
      <c r="D2754" s="12"/>
      <c r="E2754" s="15"/>
      <c r="F2754" s="14"/>
    </row>
    <row r="2755" spans="1:6" s="4" customFormat="1" ht="12.75" hidden="1" x14ac:dyDescent="0.25">
      <c r="A2755" s="6" t="s">
        <v>59</v>
      </c>
      <c r="B2755" s="8" t="s">
        <v>71</v>
      </c>
      <c r="C2755" s="7" t="s">
        <v>2844</v>
      </c>
      <c r="D2755" s="12"/>
      <c r="E2755" s="15"/>
      <c r="F2755" s="14"/>
    </row>
    <row r="2756" spans="1:6" s="4" customFormat="1" ht="12.75" hidden="1" x14ac:dyDescent="0.25">
      <c r="A2756" s="6" t="s">
        <v>59</v>
      </c>
      <c r="B2756" s="8" t="s">
        <v>51</v>
      </c>
      <c r="C2756" s="7" t="s">
        <v>2845</v>
      </c>
      <c r="D2756" s="12"/>
      <c r="E2756" s="15"/>
      <c r="F2756" s="14"/>
    </row>
    <row r="2757" spans="1:6" s="4" customFormat="1" ht="12.75" hidden="1" x14ac:dyDescent="0.25">
      <c r="A2757" s="6" t="s">
        <v>59</v>
      </c>
      <c r="B2757" s="8" t="s">
        <v>52</v>
      </c>
      <c r="C2757" s="7" t="s">
        <v>2846</v>
      </c>
      <c r="D2757" s="12"/>
      <c r="E2757" s="15"/>
      <c r="F2757" s="14"/>
    </row>
    <row r="2758" spans="1:6" s="4" customFormat="1" ht="12.75" hidden="1" x14ac:dyDescent="0.25">
      <c r="A2758" s="6" t="s">
        <v>59</v>
      </c>
      <c r="B2758" s="8" t="s">
        <v>53</v>
      </c>
      <c r="C2758" s="7" t="s">
        <v>2847</v>
      </c>
      <c r="D2758" s="12"/>
      <c r="E2758" s="15"/>
      <c r="F2758" s="14"/>
    </row>
    <row r="2759" spans="1:6" s="4" customFormat="1" ht="12.75" hidden="1" x14ac:dyDescent="0.25">
      <c r="A2759" s="6" t="s">
        <v>59</v>
      </c>
      <c r="B2759" s="8" t="s">
        <v>54</v>
      </c>
      <c r="C2759" s="7" t="s">
        <v>2848</v>
      </c>
      <c r="D2759" s="12"/>
      <c r="E2759" s="15"/>
      <c r="F2759" s="14"/>
    </row>
    <row r="2760" spans="1:6" s="4" customFormat="1" ht="12.75" hidden="1" x14ac:dyDescent="0.25">
      <c r="A2760" s="6" t="s">
        <v>59</v>
      </c>
      <c r="B2760" s="8" t="s">
        <v>55</v>
      </c>
      <c r="C2760" s="7" t="s">
        <v>2849</v>
      </c>
      <c r="D2760" s="12"/>
      <c r="E2760" s="15"/>
      <c r="F2760" s="14"/>
    </row>
    <row r="2761" spans="1:6" s="4" customFormat="1" ht="12.75" hidden="1" x14ac:dyDescent="0.25">
      <c r="A2761" s="6" t="s">
        <v>59</v>
      </c>
      <c r="B2761" s="8" t="s">
        <v>56</v>
      </c>
      <c r="C2761" s="7" t="s">
        <v>2850</v>
      </c>
      <c r="D2761" s="12"/>
      <c r="E2761" s="15"/>
      <c r="F2761" s="14"/>
    </row>
    <row r="2762" spans="1:6" s="4" customFormat="1" ht="12.75" hidden="1" x14ac:dyDescent="0.25">
      <c r="A2762" s="6" t="s">
        <v>59</v>
      </c>
      <c r="B2762" s="8" t="s">
        <v>57</v>
      </c>
      <c r="C2762" s="7" t="s">
        <v>2851</v>
      </c>
      <c r="D2762" s="12"/>
      <c r="E2762" s="15"/>
      <c r="F2762" s="14"/>
    </row>
    <row r="2763" spans="1:6" s="4" customFormat="1" ht="12.75" hidden="1" x14ac:dyDescent="0.25">
      <c r="A2763" s="6" t="s">
        <v>59</v>
      </c>
      <c r="B2763" s="8" t="s">
        <v>58</v>
      </c>
      <c r="C2763" s="7" t="s">
        <v>2852</v>
      </c>
      <c r="D2763" s="12"/>
      <c r="E2763" s="15"/>
      <c r="F2763" s="14"/>
    </row>
    <row r="2764" spans="1:6" s="4" customFormat="1" ht="12.75" hidden="1" x14ac:dyDescent="0.25">
      <c r="A2764" s="6" t="s">
        <v>80</v>
      </c>
      <c r="B2764" s="8" t="s">
        <v>4</v>
      </c>
      <c r="C2764" s="7" t="s">
        <v>2853</v>
      </c>
      <c r="D2764" s="12"/>
      <c r="E2764" s="15"/>
      <c r="F2764" s="14"/>
    </row>
    <row r="2765" spans="1:6" s="4" customFormat="1" ht="12.75" hidden="1" x14ac:dyDescent="0.25">
      <c r="A2765" s="6" t="s">
        <v>80</v>
      </c>
      <c r="B2765" s="8" t="s">
        <v>5</v>
      </c>
      <c r="C2765" s="7" t="s">
        <v>2854</v>
      </c>
      <c r="D2765" s="12"/>
      <c r="E2765" s="15"/>
      <c r="F2765" s="14"/>
    </row>
    <row r="2766" spans="1:6" s="4" customFormat="1" ht="12.75" hidden="1" x14ac:dyDescent="0.25">
      <c r="A2766" s="6" t="s">
        <v>80</v>
      </c>
      <c r="B2766" s="8" t="s">
        <v>60</v>
      </c>
      <c r="C2766" s="7" t="s">
        <v>2855</v>
      </c>
      <c r="D2766" s="12"/>
      <c r="E2766" s="15"/>
      <c r="F2766" s="14"/>
    </row>
    <row r="2767" spans="1:6" s="4" customFormat="1" ht="12.75" hidden="1" x14ac:dyDescent="0.25">
      <c r="A2767" s="6" t="s">
        <v>80</v>
      </c>
      <c r="B2767" s="8" t="s">
        <v>6</v>
      </c>
      <c r="C2767" s="7" t="s">
        <v>2856</v>
      </c>
      <c r="D2767" s="12"/>
      <c r="E2767" s="15"/>
      <c r="F2767" s="14"/>
    </row>
    <row r="2768" spans="1:6" s="4" customFormat="1" ht="12.75" hidden="1" x14ac:dyDescent="0.25">
      <c r="A2768" s="6" t="s">
        <v>80</v>
      </c>
      <c r="B2768" s="8" t="s">
        <v>6</v>
      </c>
      <c r="C2768" s="7" t="s">
        <v>2857</v>
      </c>
      <c r="D2768" s="12"/>
      <c r="E2768" s="15"/>
      <c r="F2768" s="14"/>
    </row>
    <row r="2769" spans="1:6" s="4" customFormat="1" ht="12.75" hidden="1" x14ac:dyDescent="0.25">
      <c r="A2769" s="6" t="s">
        <v>80</v>
      </c>
      <c r="B2769" s="8" t="s">
        <v>6</v>
      </c>
      <c r="C2769" s="7" t="s">
        <v>2858</v>
      </c>
      <c r="D2769" s="12"/>
      <c r="E2769" s="15"/>
      <c r="F2769" s="14"/>
    </row>
    <row r="2770" spans="1:6" s="4" customFormat="1" ht="12.75" hidden="1" x14ac:dyDescent="0.25">
      <c r="A2770" s="6" t="s">
        <v>80</v>
      </c>
      <c r="B2770" s="8" t="s">
        <v>6</v>
      </c>
      <c r="C2770" s="7" t="s">
        <v>2859</v>
      </c>
      <c r="D2770" s="12"/>
      <c r="E2770" s="15"/>
      <c r="F2770" s="14"/>
    </row>
    <row r="2771" spans="1:6" s="4" customFormat="1" ht="12.75" hidden="1" x14ac:dyDescent="0.25">
      <c r="A2771" s="6" t="s">
        <v>80</v>
      </c>
      <c r="B2771" s="8" t="s">
        <v>6</v>
      </c>
      <c r="C2771" s="7" t="s">
        <v>2860</v>
      </c>
      <c r="D2771" s="12"/>
      <c r="E2771" s="15"/>
      <c r="F2771" s="14"/>
    </row>
    <row r="2772" spans="1:6" s="4" customFormat="1" ht="12.75" hidden="1" x14ac:dyDescent="0.25">
      <c r="A2772" s="6" t="s">
        <v>80</v>
      </c>
      <c r="B2772" s="8" t="s">
        <v>6</v>
      </c>
      <c r="C2772" s="7" t="s">
        <v>2861</v>
      </c>
      <c r="D2772" s="12"/>
      <c r="E2772" s="15"/>
      <c r="F2772" s="14"/>
    </row>
    <row r="2773" spans="1:6" s="4" customFormat="1" ht="12.75" hidden="1" x14ac:dyDescent="0.25">
      <c r="A2773" s="6" t="s">
        <v>80</v>
      </c>
      <c r="B2773" s="8" t="s">
        <v>6</v>
      </c>
      <c r="C2773" s="7" t="s">
        <v>2862</v>
      </c>
      <c r="D2773" s="12"/>
      <c r="E2773" s="15"/>
      <c r="F2773" s="14"/>
    </row>
    <row r="2774" spans="1:6" s="4" customFormat="1" ht="12.75" hidden="1" x14ac:dyDescent="0.25">
      <c r="A2774" s="6" t="s">
        <v>80</v>
      </c>
      <c r="B2774" s="8" t="s">
        <v>6</v>
      </c>
      <c r="C2774" s="7" t="s">
        <v>2863</v>
      </c>
      <c r="D2774" s="12"/>
      <c r="E2774" s="15"/>
      <c r="F2774" s="14"/>
    </row>
    <row r="2775" spans="1:6" s="4" customFormat="1" ht="12.75" hidden="1" x14ac:dyDescent="0.25">
      <c r="A2775" s="6" t="s">
        <v>80</v>
      </c>
      <c r="B2775" s="8" t="s">
        <v>6</v>
      </c>
      <c r="C2775" s="7" t="s">
        <v>2864</v>
      </c>
      <c r="D2775" s="12"/>
      <c r="E2775" s="15"/>
      <c r="F2775" s="14"/>
    </row>
    <row r="2776" spans="1:6" s="4" customFormat="1" ht="12.75" hidden="1" x14ac:dyDescent="0.25">
      <c r="A2776" s="6" t="s">
        <v>80</v>
      </c>
      <c r="B2776" s="8" t="s">
        <v>6</v>
      </c>
      <c r="C2776" s="7" t="s">
        <v>2865</v>
      </c>
      <c r="D2776" s="12"/>
      <c r="E2776" s="15"/>
      <c r="F2776" s="14"/>
    </row>
    <row r="2777" spans="1:6" s="4" customFormat="1" ht="12.75" hidden="1" x14ac:dyDescent="0.25">
      <c r="A2777" s="6" t="s">
        <v>80</v>
      </c>
      <c r="B2777" s="8" t="s">
        <v>6</v>
      </c>
      <c r="C2777" s="7" t="s">
        <v>2866</v>
      </c>
      <c r="D2777" s="12"/>
      <c r="E2777" s="15"/>
      <c r="F2777" s="14"/>
    </row>
    <row r="2778" spans="1:6" s="4" customFormat="1" ht="12.75" hidden="1" x14ac:dyDescent="0.25">
      <c r="A2778" s="6" t="s">
        <v>80</v>
      </c>
      <c r="B2778" s="8" t="s">
        <v>7</v>
      </c>
      <c r="C2778" s="7" t="s">
        <v>2867</v>
      </c>
      <c r="D2778" s="12"/>
      <c r="E2778" s="15"/>
      <c r="F2778" s="14"/>
    </row>
    <row r="2779" spans="1:6" s="4" customFormat="1" ht="12.75" hidden="1" x14ac:dyDescent="0.25">
      <c r="A2779" s="6" t="s">
        <v>80</v>
      </c>
      <c r="B2779" s="8" t="s">
        <v>7</v>
      </c>
      <c r="C2779" s="7" t="s">
        <v>2868</v>
      </c>
      <c r="D2779" s="12"/>
      <c r="E2779" s="15"/>
      <c r="F2779" s="14"/>
    </row>
    <row r="2780" spans="1:6" s="4" customFormat="1" ht="12.75" hidden="1" x14ac:dyDescent="0.25">
      <c r="A2780" s="6" t="s">
        <v>80</v>
      </c>
      <c r="B2780" s="8" t="s">
        <v>7</v>
      </c>
      <c r="C2780" s="7" t="s">
        <v>2869</v>
      </c>
      <c r="D2780" s="12"/>
      <c r="E2780" s="15"/>
      <c r="F2780" s="14"/>
    </row>
    <row r="2781" spans="1:6" s="4" customFormat="1" ht="12.75" hidden="1" x14ac:dyDescent="0.25">
      <c r="A2781" s="6" t="s">
        <v>80</v>
      </c>
      <c r="B2781" s="8" t="s">
        <v>7</v>
      </c>
      <c r="C2781" s="7" t="s">
        <v>2870</v>
      </c>
      <c r="D2781" s="12"/>
      <c r="E2781" s="15"/>
      <c r="F2781" s="14"/>
    </row>
    <row r="2782" spans="1:6" s="4" customFormat="1" ht="12.75" hidden="1" x14ac:dyDescent="0.25">
      <c r="A2782" s="6" t="s">
        <v>80</v>
      </c>
      <c r="B2782" s="8" t="s">
        <v>7</v>
      </c>
      <c r="C2782" s="7" t="s">
        <v>2871</v>
      </c>
      <c r="D2782" s="12"/>
      <c r="E2782" s="15"/>
      <c r="F2782" s="14"/>
    </row>
    <row r="2783" spans="1:6" s="4" customFormat="1" ht="12.75" hidden="1" x14ac:dyDescent="0.25">
      <c r="A2783" s="6" t="s">
        <v>80</v>
      </c>
      <c r="B2783" s="8" t="s">
        <v>7</v>
      </c>
      <c r="C2783" s="7" t="s">
        <v>2872</v>
      </c>
      <c r="D2783" s="12"/>
      <c r="E2783" s="15"/>
      <c r="F2783" s="14"/>
    </row>
    <row r="2784" spans="1:6" s="4" customFormat="1" ht="12.75" hidden="1" x14ac:dyDescent="0.25">
      <c r="A2784" s="6" t="s">
        <v>80</v>
      </c>
      <c r="B2784" s="8" t="s">
        <v>7</v>
      </c>
      <c r="C2784" s="7" t="s">
        <v>2873</v>
      </c>
      <c r="D2784" s="12"/>
      <c r="E2784" s="15"/>
      <c r="F2784" s="14"/>
    </row>
    <row r="2785" spans="1:6" s="4" customFormat="1" ht="12.75" hidden="1" x14ac:dyDescent="0.25">
      <c r="A2785" s="6" t="s">
        <v>80</v>
      </c>
      <c r="B2785" s="8" t="s">
        <v>8</v>
      </c>
      <c r="C2785" s="7" t="s">
        <v>2874</v>
      </c>
      <c r="D2785" s="12"/>
      <c r="E2785" s="15"/>
      <c r="F2785" s="14"/>
    </row>
    <row r="2786" spans="1:6" s="4" customFormat="1" ht="12.75" hidden="1" x14ac:dyDescent="0.25">
      <c r="A2786" s="6" t="s">
        <v>80</v>
      </c>
      <c r="B2786" s="8" t="s">
        <v>61</v>
      </c>
      <c r="C2786" s="7" t="s">
        <v>2875</v>
      </c>
      <c r="D2786" s="12"/>
      <c r="E2786" s="15"/>
      <c r="F2786" s="14"/>
    </row>
    <row r="2787" spans="1:6" s="4" customFormat="1" ht="12.75" hidden="1" x14ac:dyDescent="0.25">
      <c r="A2787" s="6" t="s">
        <v>80</v>
      </c>
      <c r="B2787" s="8" t="s">
        <v>61</v>
      </c>
      <c r="C2787" s="7" t="s">
        <v>2876</v>
      </c>
      <c r="D2787" s="12"/>
      <c r="E2787" s="15"/>
      <c r="F2787" s="14"/>
    </row>
    <row r="2788" spans="1:6" s="4" customFormat="1" ht="12.75" hidden="1" x14ac:dyDescent="0.25">
      <c r="A2788" s="6" t="s">
        <v>80</v>
      </c>
      <c r="B2788" s="8" t="s">
        <v>61</v>
      </c>
      <c r="C2788" s="7" t="s">
        <v>2877</v>
      </c>
      <c r="D2788" s="12"/>
      <c r="E2788" s="15"/>
      <c r="F2788" s="14"/>
    </row>
    <row r="2789" spans="1:6" s="4" customFormat="1" ht="12.75" hidden="1" x14ac:dyDescent="0.25">
      <c r="A2789" s="6" t="s">
        <v>80</v>
      </c>
      <c r="B2789" s="8" t="s">
        <v>61</v>
      </c>
      <c r="C2789" s="7" t="s">
        <v>2878</v>
      </c>
      <c r="D2789" s="12"/>
      <c r="E2789" s="15"/>
      <c r="F2789" s="14"/>
    </row>
    <row r="2790" spans="1:6" s="4" customFormat="1" ht="12.75" hidden="1" x14ac:dyDescent="0.25">
      <c r="A2790" s="6" t="s">
        <v>80</v>
      </c>
      <c r="B2790" s="8" t="s">
        <v>61</v>
      </c>
      <c r="C2790" s="7" t="s">
        <v>2879</v>
      </c>
      <c r="D2790" s="12"/>
      <c r="E2790" s="15"/>
      <c r="F2790" s="14"/>
    </row>
    <row r="2791" spans="1:6" s="4" customFormat="1" ht="12.75" hidden="1" x14ac:dyDescent="0.25">
      <c r="A2791" s="6" t="s">
        <v>80</v>
      </c>
      <c r="B2791" s="8" t="s">
        <v>61</v>
      </c>
      <c r="C2791" s="7" t="s">
        <v>2880</v>
      </c>
      <c r="D2791" s="12"/>
      <c r="E2791" s="15"/>
      <c r="F2791" s="14"/>
    </row>
    <row r="2792" spans="1:6" s="4" customFormat="1" ht="12.75" hidden="1" x14ac:dyDescent="0.25">
      <c r="A2792" s="6" t="s">
        <v>80</v>
      </c>
      <c r="B2792" s="8" t="s">
        <v>61</v>
      </c>
      <c r="C2792" s="7" t="s">
        <v>2881</v>
      </c>
      <c r="D2792" s="12"/>
      <c r="E2792" s="15"/>
      <c r="F2792" s="14"/>
    </row>
    <row r="2793" spans="1:6" s="4" customFormat="1" ht="12.75" hidden="1" x14ac:dyDescent="0.25">
      <c r="A2793" s="6" t="s">
        <v>80</v>
      </c>
      <c r="B2793" s="8" t="s">
        <v>61</v>
      </c>
      <c r="C2793" s="7" t="s">
        <v>2882</v>
      </c>
      <c r="D2793" s="12"/>
      <c r="E2793" s="15"/>
      <c r="F2793" s="14"/>
    </row>
    <row r="2794" spans="1:6" s="4" customFormat="1" ht="12.75" hidden="1" x14ac:dyDescent="0.25">
      <c r="A2794" s="6" t="s">
        <v>80</v>
      </c>
      <c r="B2794" s="8" t="s">
        <v>61</v>
      </c>
      <c r="C2794" s="7" t="s">
        <v>2883</v>
      </c>
      <c r="D2794" s="12"/>
      <c r="E2794" s="15"/>
      <c r="F2794" s="14"/>
    </row>
    <row r="2795" spans="1:6" s="4" customFormat="1" ht="12.75" hidden="1" x14ac:dyDescent="0.25">
      <c r="A2795" s="6" t="s">
        <v>80</v>
      </c>
      <c r="B2795" s="8" t="s">
        <v>61</v>
      </c>
      <c r="C2795" s="7" t="s">
        <v>2884</v>
      </c>
      <c r="D2795" s="12"/>
      <c r="E2795" s="15"/>
      <c r="F2795" s="14"/>
    </row>
    <row r="2796" spans="1:6" s="4" customFormat="1" ht="12.75" hidden="1" x14ac:dyDescent="0.25">
      <c r="A2796" s="6" t="s">
        <v>80</v>
      </c>
      <c r="B2796" s="8" t="s">
        <v>61</v>
      </c>
      <c r="C2796" s="7" t="s">
        <v>2885</v>
      </c>
      <c r="D2796" s="12"/>
      <c r="E2796" s="15"/>
      <c r="F2796" s="14"/>
    </row>
    <row r="2797" spans="1:6" s="4" customFormat="1" ht="12.75" hidden="1" x14ac:dyDescent="0.25">
      <c r="A2797" s="6" t="s">
        <v>80</v>
      </c>
      <c r="B2797" s="8" t="s">
        <v>61</v>
      </c>
      <c r="C2797" s="7" t="s">
        <v>2886</v>
      </c>
      <c r="D2797" s="12"/>
      <c r="E2797" s="15"/>
      <c r="F2797" s="14"/>
    </row>
    <row r="2798" spans="1:6" s="4" customFormat="1" ht="12.75" hidden="1" x14ac:dyDescent="0.25">
      <c r="A2798" s="6" t="s">
        <v>80</v>
      </c>
      <c r="B2798" s="8" t="s">
        <v>9</v>
      </c>
      <c r="C2798" s="7" t="s">
        <v>2887</v>
      </c>
      <c r="D2798" s="12"/>
      <c r="E2798" s="15"/>
      <c r="F2798" s="14"/>
    </row>
    <row r="2799" spans="1:6" s="4" customFormat="1" ht="12.75" hidden="1" x14ac:dyDescent="0.25">
      <c r="A2799" s="6" t="s">
        <v>80</v>
      </c>
      <c r="B2799" s="8" t="s">
        <v>9</v>
      </c>
      <c r="C2799" s="7" t="s">
        <v>2888</v>
      </c>
      <c r="D2799" s="12"/>
      <c r="E2799" s="15"/>
      <c r="F2799" s="14"/>
    </row>
    <row r="2800" spans="1:6" s="4" customFormat="1" ht="12.75" hidden="1" x14ac:dyDescent="0.25">
      <c r="A2800" s="6" t="s">
        <v>80</v>
      </c>
      <c r="B2800" s="8" t="s">
        <v>9</v>
      </c>
      <c r="C2800" s="7" t="s">
        <v>2889</v>
      </c>
      <c r="D2800" s="12"/>
      <c r="E2800" s="15"/>
      <c r="F2800" s="14"/>
    </row>
    <row r="2801" spans="1:6" s="4" customFormat="1" ht="12.75" hidden="1" x14ac:dyDescent="0.25">
      <c r="A2801" s="6" t="s">
        <v>80</v>
      </c>
      <c r="B2801" s="8" t="s">
        <v>9</v>
      </c>
      <c r="C2801" s="7" t="s">
        <v>2890</v>
      </c>
      <c r="D2801" s="12"/>
      <c r="E2801" s="15"/>
      <c r="F2801" s="14"/>
    </row>
    <row r="2802" spans="1:6" s="4" customFormat="1" ht="12.75" hidden="1" x14ac:dyDescent="0.25">
      <c r="A2802" s="6" t="s">
        <v>80</v>
      </c>
      <c r="B2802" s="8" t="s">
        <v>9</v>
      </c>
      <c r="C2802" s="7" t="s">
        <v>2891</v>
      </c>
      <c r="D2802" s="12"/>
      <c r="E2802" s="15"/>
      <c r="F2802" s="14"/>
    </row>
    <row r="2803" spans="1:6" s="4" customFormat="1" ht="12.75" hidden="1" x14ac:dyDescent="0.25">
      <c r="A2803" s="6" t="s">
        <v>80</v>
      </c>
      <c r="B2803" s="8" t="s">
        <v>9</v>
      </c>
      <c r="C2803" s="7" t="s">
        <v>2892</v>
      </c>
      <c r="D2803" s="12"/>
      <c r="E2803" s="15"/>
      <c r="F2803" s="14"/>
    </row>
    <row r="2804" spans="1:6" s="4" customFormat="1" ht="12.75" hidden="1" x14ac:dyDescent="0.25">
      <c r="A2804" s="6" t="s">
        <v>80</v>
      </c>
      <c r="B2804" s="8" t="s">
        <v>9</v>
      </c>
      <c r="C2804" s="7" t="s">
        <v>2893</v>
      </c>
      <c r="D2804" s="12"/>
      <c r="E2804" s="15"/>
      <c r="F2804" s="14"/>
    </row>
    <row r="2805" spans="1:6" s="4" customFormat="1" ht="12.75" hidden="1" x14ac:dyDescent="0.25">
      <c r="A2805" s="6" t="s">
        <v>80</v>
      </c>
      <c r="B2805" s="8" t="s">
        <v>9</v>
      </c>
      <c r="C2805" s="7" t="s">
        <v>2894</v>
      </c>
      <c r="D2805" s="12"/>
      <c r="E2805" s="15"/>
      <c r="F2805" s="14"/>
    </row>
    <row r="2806" spans="1:6" s="4" customFormat="1" ht="12.75" hidden="1" x14ac:dyDescent="0.25">
      <c r="A2806" s="6" t="s">
        <v>80</v>
      </c>
      <c r="B2806" s="8" t="s">
        <v>10</v>
      </c>
      <c r="C2806" s="7" t="s">
        <v>2895</v>
      </c>
      <c r="D2806" s="12"/>
      <c r="E2806" s="15"/>
      <c r="F2806" s="14"/>
    </row>
    <row r="2807" spans="1:6" s="4" customFormat="1" ht="12.75" hidden="1" x14ac:dyDescent="0.25">
      <c r="A2807" s="6" t="s">
        <v>80</v>
      </c>
      <c r="B2807" s="8" t="s">
        <v>11</v>
      </c>
      <c r="C2807" s="7" t="s">
        <v>2896</v>
      </c>
      <c r="D2807" s="12"/>
      <c r="E2807" s="15"/>
      <c r="F2807" s="14"/>
    </row>
    <row r="2808" spans="1:6" s="4" customFormat="1" ht="12.75" hidden="1" x14ac:dyDescent="0.25">
      <c r="A2808" s="6" t="s">
        <v>80</v>
      </c>
      <c r="B2808" s="8" t="s">
        <v>12</v>
      </c>
      <c r="C2808" s="7" t="s">
        <v>2897</v>
      </c>
      <c r="D2808" s="12"/>
      <c r="E2808" s="15"/>
      <c r="F2808" s="14"/>
    </row>
    <row r="2809" spans="1:6" s="4" customFormat="1" ht="12.75" hidden="1" x14ac:dyDescent="0.25">
      <c r="A2809" s="6" t="s">
        <v>80</v>
      </c>
      <c r="B2809" s="8" t="s">
        <v>63</v>
      </c>
      <c r="C2809" s="7" t="s">
        <v>2898</v>
      </c>
      <c r="D2809" s="12"/>
      <c r="E2809" s="15"/>
      <c r="F2809" s="14"/>
    </row>
    <row r="2810" spans="1:6" s="4" customFormat="1" ht="12.75" hidden="1" x14ac:dyDescent="0.25">
      <c r="A2810" s="6" t="s">
        <v>80</v>
      </c>
      <c r="B2810" s="8" t="s">
        <v>63</v>
      </c>
      <c r="C2810" s="7" t="s">
        <v>2899</v>
      </c>
      <c r="D2810" s="12"/>
      <c r="E2810" s="15"/>
      <c r="F2810" s="14"/>
    </row>
    <row r="2811" spans="1:6" s="4" customFormat="1" ht="12.75" hidden="1" x14ac:dyDescent="0.25">
      <c r="A2811" s="6" t="s">
        <v>80</v>
      </c>
      <c r="B2811" s="8" t="s">
        <v>63</v>
      </c>
      <c r="C2811" s="7" t="s">
        <v>2900</v>
      </c>
      <c r="D2811" s="12"/>
      <c r="E2811" s="15"/>
      <c r="F2811" s="14"/>
    </row>
    <row r="2812" spans="1:6" s="4" customFormat="1" ht="12.75" hidden="1" x14ac:dyDescent="0.25">
      <c r="A2812" s="6" t="s">
        <v>80</v>
      </c>
      <c r="B2812" s="8" t="s">
        <v>63</v>
      </c>
      <c r="C2812" s="7" t="s">
        <v>2901</v>
      </c>
      <c r="D2812" s="12"/>
      <c r="E2812" s="15"/>
      <c r="F2812" s="14"/>
    </row>
    <row r="2813" spans="1:6" s="4" customFormat="1" ht="12.75" hidden="1" x14ac:dyDescent="0.25">
      <c r="A2813" s="6" t="s">
        <v>80</v>
      </c>
      <c r="B2813" s="8" t="s">
        <v>63</v>
      </c>
      <c r="C2813" s="7" t="s">
        <v>2902</v>
      </c>
      <c r="D2813" s="12"/>
      <c r="E2813" s="15"/>
      <c r="F2813" s="14"/>
    </row>
    <row r="2814" spans="1:6" s="4" customFormat="1" ht="12.75" hidden="1" x14ac:dyDescent="0.25">
      <c r="A2814" s="6" t="s">
        <v>80</v>
      </c>
      <c r="B2814" s="8" t="s">
        <v>64</v>
      </c>
      <c r="C2814" s="7" t="s">
        <v>2903</v>
      </c>
      <c r="D2814" s="12"/>
      <c r="E2814" s="15"/>
      <c r="F2814" s="14"/>
    </row>
    <row r="2815" spans="1:6" s="4" customFormat="1" ht="12.75" hidden="1" x14ac:dyDescent="0.25">
      <c r="A2815" s="6" t="s">
        <v>80</v>
      </c>
      <c r="B2815" s="8" t="s">
        <v>64</v>
      </c>
      <c r="C2815" s="7" t="s">
        <v>2904</v>
      </c>
      <c r="D2815" s="12"/>
      <c r="E2815" s="15"/>
      <c r="F2815" s="14"/>
    </row>
    <row r="2816" spans="1:6" s="4" customFormat="1" ht="12.75" hidden="1" x14ac:dyDescent="0.25">
      <c r="A2816" s="6" t="s">
        <v>80</v>
      </c>
      <c r="B2816" s="8" t="s">
        <v>64</v>
      </c>
      <c r="C2816" s="7" t="s">
        <v>2905</v>
      </c>
      <c r="D2816" s="12"/>
      <c r="E2816" s="15"/>
      <c r="F2816" s="14"/>
    </row>
    <row r="2817" spans="1:6" s="4" customFormat="1" ht="12.75" hidden="1" x14ac:dyDescent="0.25">
      <c r="A2817" s="6" t="s">
        <v>80</v>
      </c>
      <c r="B2817" s="8" t="s">
        <v>64</v>
      </c>
      <c r="C2817" s="7" t="s">
        <v>2906</v>
      </c>
      <c r="D2817" s="12"/>
      <c r="E2817" s="15"/>
      <c r="F2817" s="14"/>
    </row>
    <row r="2818" spans="1:6" s="4" customFormat="1" ht="12.75" hidden="1" x14ac:dyDescent="0.25">
      <c r="A2818" s="6" t="s">
        <v>80</v>
      </c>
      <c r="B2818" s="8" t="s">
        <v>64</v>
      </c>
      <c r="C2818" s="7" t="s">
        <v>2907</v>
      </c>
      <c r="D2818" s="12"/>
      <c r="E2818" s="15"/>
      <c r="F2818" s="14"/>
    </row>
    <row r="2819" spans="1:6" s="4" customFormat="1" ht="12.75" hidden="1" x14ac:dyDescent="0.25">
      <c r="A2819" s="6" t="s">
        <v>80</v>
      </c>
      <c r="B2819" s="8" t="s">
        <v>64</v>
      </c>
      <c r="C2819" s="7" t="s">
        <v>2908</v>
      </c>
      <c r="D2819" s="12"/>
      <c r="E2819" s="15"/>
      <c r="F2819" s="14"/>
    </row>
    <row r="2820" spans="1:6" s="4" customFormat="1" ht="12.75" hidden="1" x14ac:dyDescent="0.25">
      <c r="A2820" s="6" t="s">
        <v>80</v>
      </c>
      <c r="B2820" s="8" t="s">
        <v>64</v>
      </c>
      <c r="C2820" s="7" t="s">
        <v>2909</v>
      </c>
      <c r="D2820" s="12"/>
      <c r="E2820" s="15"/>
      <c r="F2820" s="14"/>
    </row>
    <row r="2821" spans="1:6" s="4" customFormat="1" ht="12.75" hidden="1" x14ac:dyDescent="0.25">
      <c r="A2821" s="6" t="s">
        <v>80</v>
      </c>
      <c r="B2821" s="8" t="s">
        <v>64</v>
      </c>
      <c r="C2821" s="7" t="s">
        <v>2910</v>
      </c>
      <c r="D2821" s="12"/>
      <c r="E2821" s="15"/>
      <c r="F2821" s="14"/>
    </row>
    <row r="2822" spans="1:6" s="4" customFormat="1" ht="12.75" hidden="1" x14ac:dyDescent="0.25">
      <c r="A2822" s="6" t="s">
        <v>80</v>
      </c>
      <c r="B2822" s="8" t="s">
        <v>64</v>
      </c>
      <c r="C2822" s="7" t="s">
        <v>2911</v>
      </c>
      <c r="D2822" s="12"/>
      <c r="E2822" s="15"/>
      <c r="F2822" s="14"/>
    </row>
    <row r="2823" spans="1:6" s="4" customFormat="1" ht="12.75" hidden="1" x14ac:dyDescent="0.25">
      <c r="A2823" s="6" t="s">
        <v>80</v>
      </c>
      <c r="B2823" s="8" t="s">
        <v>64</v>
      </c>
      <c r="C2823" s="7" t="s">
        <v>2912</v>
      </c>
      <c r="D2823" s="12"/>
      <c r="E2823" s="15"/>
      <c r="F2823" s="14"/>
    </row>
    <row r="2824" spans="1:6" s="4" customFormat="1" ht="12.75" hidden="1" x14ac:dyDescent="0.25">
      <c r="A2824" s="6" t="s">
        <v>80</v>
      </c>
      <c r="B2824" s="8" t="s">
        <v>64</v>
      </c>
      <c r="C2824" s="7" t="s">
        <v>2913</v>
      </c>
      <c r="D2824" s="12"/>
      <c r="E2824" s="15"/>
      <c r="F2824" s="14"/>
    </row>
    <row r="2825" spans="1:6" s="4" customFormat="1" ht="12.75" hidden="1" x14ac:dyDescent="0.25">
      <c r="A2825" s="6" t="s">
        <v>80</v>
      </c>
      <c r="B2825" s="8" t="s">
        <v>65</v>
      </c>
      <c r="C2825" s="7" t="s">
        <v>2914</v>
      </c>
      <c r="D2825" s="12"/>
      <c r="E2825" s="15"/>
      <c r="F2825" s="14"/>
    </row>
    <row r="2826" spans="1:6" s="4" customFormat="1" ht="12.75" hidden="1" x14ac:dyDescent="0.25">
      <c r="A2826" s="6" t="s">
        <v>80</v>
      </c>
      <c r="B2826" s="8" t="s">
        <v>65</v>
      </c>
      <c r="C2826" s="7" t="s">
        <v>2915</v>
      </c>
      <c r="D2826" s="12"/>
      <c r="E2826" s="15"/>
      <c r="F2826" s="14"/>
    </row>
    <row r="2827" spans="1:6" s="4" customFormat="1" ht="12.75" hidden="1" x14ac:dyDescent="0.25">
      <c r="A2827" s="6" t="s">
        <v>80</v>
      </c>
      <c r="B2827" s="8" t="s">
        <v>26</v>
      </c>
      <c r="C2827" s="7" t="s">
        <v>2916</v>
      </c>
      <c r="D2827" s="12"/>
      <c r="E2827" s="15"/>
      <c r="F2827" s="14"/>
    </row>
    <row r="2828" spans="1:6" s="4" customFormat="1" ht="12.75" hidden="1" x14ac:dyDescent="0.25">
      <c r="A2828" s="6" t="s">
        <v>80</v>
      </c>
      <c r="B2828" s="8" t="s">
        <v>27</v>
      </c>
      <c r="C2828" s="7" t="s">
        <v>2917</v>
      </c>
      <c r="D2828" s="12"/>
      <c r="E2828" s="15"/>
      <c r="F2828" s="14"/>
    </row>
    <row r="2829" spans="1:6" s="4" customFormat="1" ht="12.75" hidden="1" x14ac:dyDescent="0.25">
      <c r="A2829" s="6" t="s">
        <v>80</v>
      </c>
      <c r="B2829" s="8" t="s">
        <v>28</v>
      </c>
      <c r="C2829" s="7" t="s">
        <v>2918</v>
      </c>
      <c r="D2829" s="12"/>
      <c r="E2829" s="15"/>
      <c r="F2829" s="14"/>
    </row>
    <row r="2830" spans="1:6" s="4" customFormat="1" ht="12.75" hidden="1" x14ac:dyDescent="0.25">
      <c r="A2830" s="6" t="s">
        <v>80</v>
      </c>
      <c r="B2830" s="8" t="s">
        <v>28</v>
      </c>
      <c r="C2830" s="7" t="s">
        <v>2919</v>
      </c>
      <c r="D2830" s="12"/>
      <c r="E2830" s="15"/>
      <c r="F2830" s="14"/>
    </row>
    <row r="2831" spans="1:6" s="4" customFormat="1" ht="12.75" hidden="1" x14ac:dyDescent="0.25">
      <c r="A2831" s="6" t="s">
        <v>80</v>
      </c>
      <c r="B2831" s="8" t="s">
        <v>28</v>
      </c>
      <c r="C2831" s="7" t="s">
        <v>2920</v>
      </c>
      <c r="D2831" s="12"/>
      <c r="E2831" s="15"/>
      <c r="F2831" s="14"/>
    </row>
    <row r="2832" spans="1:6" s="4" customFormat="1" ht="12.75" hidden="1" x14ac:dyDescent="0.25">
      <c r="A2832" s="6" t="s">
        <v>80</v>
      </c>
      <c r="B2832" s="8" t="s">
        <v>28</v>
      </c>
      <c r="C2832" s="7" t="s">
        <v>2921</v>
      </c>
      <c r="D2832" s="12"/>
      <c r="E2832" s="15"/>
      <c r="F2832" s="14"/>
    </row>
    <row r="2833" spans="1:6" s="4" customFormat="1" ht="12.75" hidden="1" x14ac:dyDescent="0.25">
      <c r="A2833" s="6" t="s">
        <v>80</v>
      </c>
      <c r="B2833" s="8" t="s">
        <v>28</v>
      </c>
      <c r="C2833" s="7" t="s">
        <v>2922</v>
      </c>
      <c r="D2833" s="12"/>
      <c r="E2833" s="15"/>
      <c r="F2833" s="14"/>
    </row>
    <row r="2834" spans="1:6" s="4" customFormat="1" ht="12.75" hidden="1" x14ac:dyDescent="0.25">
      <c r="A2834" s="6" t="s">
        <v>80</v>
      </c>
      <c r="B2834" s="8" t="s">
        <v>28</v>
      </c>
      <c r="C2834" s="7" t="s">
        <v>2923</v>
      </c>
      <c r="D2834" s="12"/>
      <c r="E2834" s="15"/>
      <c r="F2834" s="14"/>
    </row>
    <row r="2835" spans="1:6" s="4" customFormat="1" ht="12.75" hidden="1" x14ac:dyDescent="0.25">
      <c r="A2835" s="6" t="s">
        <v>80</v>
      </c>
      <c r="B2835" s="8" t="s">
        <v>28</v>
      </c>
      <c r="C2835" s="7" t="s">
        <v>2924</v>
      </c>
      <c r="D2835" s="12"/>
      <c r="E2835" s="15"/>
      <c r="F2835" s="14"/>
    </row>
    <row r="2836" spans="1:6" s="4" customFormat="1" ht="12.75" hidden="1" x14ac:dyDescent="0.25">
      <c r="A2836" s="6" t="s">
        <v>80</v>
      </c>
      <c r="B2836" s="8" t="s">
        <v>28</v>
      </c>
      <c r="C2836" s="7" t="s">
        <v>2925</v>
      </c>
      <c r="D2836" s="12"/>
      <c r="E2836" s="15"/>
      <c r="F2836" s="14"/>
    </row>
    <row r="2837" spans="1:6" s="4" customFormat="1" ht="12.75" hidden="1" x14ac:dyDescent="0.25">
      <c r="A2837" s="6" t="s">
        <v>80</v>
      </c>
      <c r="B2837" s="8" t="s">
        <v>28</v>
      </c>
      <c r="C2837" s="7" t="s">
        <v>2926</v>
      </c>
      <c r="D2837" s="12"/>
      <c r="E2837" s="15"/>
      <c r="F2837" s="14"/>
    </row>
    <row r="2838" spans="1:6" s="4" customFormat="1" ht="12.75" hidden="1" x14ac:dyDescent="0.25">
      <c r="A2838" s="6" t="s">
        <v>80</v>
      </c>
      <c r="B2838" s="8" t="s">
        <v>28</v>
      </c>
      <c r="C2838" s="7" t="s">
        <v>2927</v>
      </c>
      <c r="D2838" s="12"/>
      <c r="E2838" s="15"/>
      <c r="F2838" s="14"/>
    </row>
    <row r="2839" spans="1:6" s="4" customFormat="1" ht="12.75" hidden="1" x14ac:dyDescent="0.25">
      <c r="A2839" s="6" t="s">
        <v>80</v>
      </c>
      <c r="B2839" s="8" t="s">
        <v>28</v>
      </c>
      <c r="C2839" s="7" t="s">
        <v>2928</v>
      </c>
      <c r="D2839" s="12"/>
      <c r="E2839" s="15"/>
      <c r="F2839" s="14"/>
    </row>
    <row r="2840" spans="1:6" s="4" customFormat="1" ht="12.75" hidden="1" x14ac:dyDescent="0.25">
      <c r="A2840" s="6" t="s">
        <v>80</v>
      </c>
      <c r="B2840" s="8" t="s">
        <v>28</v>
      </c>
      <c r="C2840" s="7" t="s">
        <v>2929</v>
      </c>
      <c r="D2840" s="12"/>
      <c r="E2840" s="15"/>
      <c r="F2840" s="14"/>
    </row>
    <row r="2841" spans="1:6" s="4" customFormat="1" ht="12.75" hidden="1" x14ac:dyDescent="0.25">
      <c r="A2841" s="6" t="s">
        <v>80</v>
      </c>
      <c r="B2841" s="8" t="s">
        <v>28</v>
      </c>
      <c r="C2841" s="7" t="s">
        <v>2930</v>
      </c>
      <c r="D2841" s="12"/>
      <c r="E2841" s="15"/>
      <c r="F2841" s="14"/>
    </row>
    <row r="2842" spans="1:6" s="4" customFormat="1" ht="12.75" hidden="1" x14ac:dyDescent="0.25">
      <c r="A2842" s="6" t="s">
        <v>80</v>
      </c>
      <c r="B2842" s="8" t="s">
        <v>28</v>
      </c>
      <c r="C2842" s="7" t="s">
        <v>2931</v>
      </c>
      <c r="D2842" s="12"/>
      <c r="E2842" s="15"/>
      <c r="F2842" s="14"/>
    </row>
    <row r="2843" spans="1:6" s="4" customFormat="1" ht="12.75" hidden="1" x14ac:dyDescent="0.25">
      <c r="A2843" s="6" t="s">
        <v>80</v>
      </c>
      <c r="B2843" s="8" t="s">
        <v>28</v>
      </c>
      <c r="C2843" s="7" t="s">
        <v>2932</v>
      </c>
      <c r="D2843" s="12"/>
      <c r="E2843" s="15"/>
      <c r="F2843" s="14"/>
    </row>
    <row r="2844" spans="1:6" s="4" customFormat="1" ht="12.75" hidden="1" x14ac:dyDescent="0.25">
      <c r="A2844" s="6" t="s">
        <v>80</v>
      </c>
      <c r="B2844" s="8" t="s">
        <v>28</v>
      </c>
      <c r="C2844" s="7" t="s">
        <v>2933</v>
      </c>
      <c r="D2844" s="12"/>
      <c r="E2844" s="15"/>
      <c r="F2844" s="14"/>
    </row>
    <row r="2845" spans="1:6" s="4" customFormat="1" ht="12.75" hidden="1" x14ac:dyDescent="0.25">
      <c r="A2845" s="6" t="s">
        <v>80</v>
      </c>
      <c r="B2845" s="8" t="s">
        <v>28</v>
      </c>
      <c r="C2845" s="7" t="s">
        <v>2934</v>
      </c>
      <c r="D2845" s="12"/>
      <c r="E2845" s="15"/>
      <c r="F2845" s="14"/>
    </row>
    <row r="2846" spans="1:6" s="4" customFormat="1" ht="12.75" hidden="1" x14ac:dyDescent="0.25">
      <c r="A2846" s="6" t="s">
        <v>80</v>
      </c>
      <c r="B2846" s="8" t="s">
        <v>28</v>
      </c>
      <c r="C2846" s="7" t="s">
        <v>2935</v>
      </c>
      <c r="D2846" s="12"/>
      <c r="E2846" s="15"/>
      <c r="F2846" s="14"/>
    </row>
    <row r="2847" spans="1:6" s="4" customFormat="1" ht="12.75" hidden="1" x14ac:dyDescent="0.25">
      <c r="A2847" s="6" t="s">
        <v>80</v>
      </c>
      <c r="B2847" s="8" t="s">
        <v>28</v>
      </c>
      <c r="C2847" s="7" t="s">
        <v>2936</v>
      </c>
      <c r="D2847" s="12"/>
      <c r="E2847" s="15"/>
      <c r="F2847" s="14"/>
    </row>
    <row r="2848" spans="1:6" s="4" customFormat="1" ht="12.75" hidden="1" x14ac:dyDescent="0.25">
      <c r="A2848" s="6" t="s">
        <v>80</v>
      </c>
      <c r="B2848" s="8" t="s">
        <v>28</v>
      </c>
      <c r="C2848" s="7" t="s">
        <v>2937</v>
      </c>
      <c r="D2848" s="12"/>
      <c r="E2848" s="15"/>
      <c r="F2848" s="14"/>
    </row>
    <row r="2849" spans="1:6" s="4" customFormat="1" ht="12.75" hidden="1" x14ac:dyDescent="0.25">
      <c r="A2849" s="6" t="s">
        <v>80</v>
      </c>
      <c r="B2849" s="8" t="s">
        <v>28</v>
      </c>
      <c r="C2849" s="7" t="s">
        <v>2938</v>
      </c>
      <c r="D2849" s="12"/>
      <c r="E2849" s="15"/>
      <c r="F2849" s="14"/>
    </row>
    <row r="2850" spans="1:6" s="4" customFormat="1" ht="12.75" hidden="1" x14ac:dyDescent="0.25">
      <c r="A2850" s="6" t="s">
        <v>80</v>
      </c>
      <c r="B2850" s="8" t="s">
        <v>28</v>
      </c>
      <c r="C2850" s="7" t="s">
        <v>2939</v>
      </c>
      <c r="D2850" s="12"/>
      <c r="E2850" s="15"/>
      <c r="F2850" s="14"/>
    </row>
    <row r="2851" spans="1:6" s="4" customFormat="1" ht="12.75" hidden="1" x14ac:dyDescent="0.25">
      <c r="A2851" s="6" t="s">
        <v>80</v>
      </c>
      <c r="B2851" s="8" t="s">
        <v>28</v>
      </c>
      <c r="C2851" s="7" t="s">
        <v>2940</v>
      </c>
      <c r="D2851" s="12"/>
      <c r="E2851" s="15"/>
      <c r="F2851" s="14"/>
    </row>
    <row r="2852" spans="1:6" s="4" customFormat="1" ht="12.75" hidden="1" x14ac:dyDescent="0.25">
      <c r="A2852" s="6" t="s">
        <v>80</v>
      </c>
      <c r="B2852" s="8" t="s">
        <v>28</v>
      </c>
      <c r="C2852" s="7" t="s">
        <v>2941</v>
      </c>
      <c r="D2852" s="12"/>
      <c r="E2852" s="15"/>
      <c r="F2852" s="14"/>
    </row>
    <row r="2853" spans="1:6" s="4" customFormat="1" ht="12.75" hidden="1" x14ac:dyDescent="0.25">
      <c r="A2853" s="6" t="s">
        <v>80</v>
      </c>
      <c r="B2853" s="8" t="s">
        <v>29</v>
      </c>
      <c r="C2853" s="7" t="s">
        <v>2942</v>
      </c>
      <c r="D2853" s="12"/>
      <c r="E2853" s="15"/>
      <c r="F2853" s="14"/>
    </row>
    <row r="2854" spans="1:6" s="4" customFormat="1" ht="12.75" hidden="1" x14ac:dyDescent="0.25">
      <c r="A2854" s="6" t="s">
        <v>80</v>
      </c>
      <c r="B2854" s="8" t="s">
        <v>29</v>
      </c>
      <c r="C2854" s="7" t="s">
        <v>2943</v>
      </c>
      <c r="D2854" s="12"/>
      <c r="E2854" s="15"/>
      <c r="F2854" s="14"/>
    </row>
    <row r="2855" spans="1:6" s="4" customFormat="1" ht="12.75" hidden="1" x14ac:dyDescent="0.25">
      <c r="A2855" s="6" t="s">
        <v>80</v>
      </c>
      <c r="B2855" s="8" t="s">
        <v>29</v>
      </c>
      <c r="C2855" s="7" t="s">
        <v>2944</v>
      </c>
      <c r="D2855" s="12"/>
      <c r="E2855" s="15"/>
      <c r="F2855" s="14"/>
    </row>
    <row r="2856" spans="1:6" s="4" customFormat="1" ht="12.75" hidden="1" x14ac:dyDescent="0.25">
      <c r="A2856" s="6" t="s">
        <v>80</v>
      </c>
      <c r="B2856" s="8" t="s">
        <v>29</v>
      </c>
      <c r="C2856" s="7" t="s">
        <v>2945</v>
      </c>
      <c r="D2856" s="12"/>
      <c r="E2856" s="15"/>
      <c r="F2856" s="14"/>
    </row>
    <row r="2857" spans="1:6" s="4" customFormat="1" ht="12.75" hidden="1" x14ac:dyDescent="0.25">
      <c r="A2857" s="6" t="s">
        <v>80</v>
      </c>
      <c r="B2857" s="8" t="s">
        <v>29</v>
      </c>
      <c r="C2857" s="7" t="s">
        <v>2946</v>
      </c>
      <c r="D2857" s="12"/>
      <c r="E2857" s="15"/>
      <c r="F2857" s="14"/>
    </row>
    <row r="2858" spans="1:6" s="4" customFormat="1" ht="12.75" hidden="1" x14ac:dyDescent="0.25">
      <c r="A2858" s="6" t="s">
        <v>80</v>
      </c>
      <c r="B2858" s="8" t="s">
        <v>29</v>
      </c>
      <c r="C2858" s="7" t="s">
        <v>2947</v>
      </c>
      <c r="D2858" s="12"/>
      <c r="E2858" s="15"/>
      <c r="F2858" s="14"/>
    </row>
    <row r="2859" spans="1:6" s="4" customFormat="1" ht="12.75" hidden="1" x14ac:dyDescent="0.25">
      <c r="A2859" s="6" t="s">
        <v>80</v>
      </c>
      <c r="B2859" s="8" t="s">
        <v>29</v>
      </c>
      <c r="C2859" s="7" t="s">
        <v>2948</v>
      </c>
      <c r="D2859" s="12"/>
      <c r="E2859" s="15"/>
      <c r="F2859" s="14"/>
    </row>
    <row r="2860" spans="1:6" s="4" customFormat="1" ht="12.75" hidden="1" x14ac:dyDescent="0.25">
      <c r="A2860" s="6" t="s">
        <v>80</v>
      </c>
      <c r="B2860" s="8" t="s">
        <v>29</v>
      </c>
      <c r="C2860" s="7" t="s">
        <v>2949</v>
      </c>
      <c r="D2860" s="12"/>
      <c r="E2860" s="15"/>
      <c r="F2860" s="14"/>
    </row>
    <row r="2861" spans="1:6" s="4" customFormat="1" ht="12.75" hidden="1" x14ac:dyDescent="0.25">
      <c r="A2861" s="6" t="s">
        <v>80</v>
      </c>
      <c r="B2861" s="8" t="s">
        <v>30</v>
      </c>
      <c r="C2861" s="7" t="s">
        <v>2950</v>
      </c>
      <c r="D2861" s="12"/>
      <c r="E2861" s="15"/>
      <c r="F2861" s="14"/>
    </row>
    <row r="2862" spans="1:6" s="4" customFormat="1" ht="12.75" hidden="1" x14ac:dyDescent="0.25">
      <c r="A2862" s="6" t="s">
        <v>80</v>
      </c>
      <c r="B2862" s="8" t="s">
        <v>31</v>
      </c>
      <c r="C2862" s="7" t="s">
        <v>2951</v>
      </c>
      <c r="D2862" s="12"/>
      <c r="E2862" s="15"/>
      <c r="F2862" s="14"/>
    </row>
    <row r="2863" spans="1:6" s="4" customFormat="1" ht="12.75" hidden="1" x14ac:dyDescent="0.25">
      <c r="A2863" s="6" t="s">
        <v>80</v>
      </c>
      <c r="B2863" s="8" t="s">
        <v>32</v>
      </c>
      <c r="C2863" s="7" t="s">
        <v>2952</v>
      </c>
      <c r="D2863" s="12"/>
      <c r="E2863" s="15"/>
      <c r="F2863" s="14"/>
    </row>
    <row r="2864" spans="1:6" s="4" customFormat="1" ht="12.75" hidden="1" x14ac:dyDescent="0.25">
      <c r="A2864" s="6" t="s">
        <v>80</v>
      </c>
      <c r="B2864" s="8" t="s">
        <v>33</v>
      </c>
      <c r="C2864" s="7" t="s">
        <v>2953</v>
      </c>
      <c r="D2864" s="12"/>
      <c r="E2864" s="15"/>
      <c r="F2864" s="14"/>
    </row>
    <row r="2865" spans="1:6" s="4" customFormat="1" ht="12.75" hidden="1" x14ac:dyDescent="0.25">
      <c r="A2865" s="6" t="s">
        <v>80</v>
      </c>
      <c r="B2865" s="8" t="s">
        <v>78</v>
      </c>
      <c r="C2865" s="7" t="s">
        <v>2954</v>
      </c>
      <c r="D2865" s="12"/>
      <c r="E2865" s="15"/>
      <c r="F2865" s="14"/>
    </row>
    <row r="2866" spans="1:6" s="4" customFormat="1" ht="12.75" hidden="1" x14ac:dyDescent="0.25">
      <c r="A2866" s="6" t="s">
        <v>80</v>
      </c>
      <c r="B2866" s="8" t="s">
        <v>78</v>
      </c>
      <c r="C2866" s="7" t="s">
        <v>2955</v>
      </c>
      <c r="D2866" s="12"/>
      <c r="E2866" s="15"/>
      <c r="F2866" s="14"/>
    </row>
    <row r="2867" spans="1:6" s="4" customFormat="1" ht="12.75" hidden="1" x14ac:dyDescent="0.25">
      <c r="A2867" s="6" t="s">
        <v>80</v>
      </c>
      <c r="B2867" s="8" t="s">
        <v>78</v>
      </c>
      <c r="C2867" s="7" t="s">
        <v>2956</v>
      </c>
      <c r="D2867" s="12"/>
      <c r="E2867" s="15"/>
      <c r="F2867" s="14"/>
    </row>
    <row r="2868" spans="1:6" s="4" customFormat="1" ht="12.75" hidden="1" x14ac:dyDescent="0.25">
      <c r="A2868" s="6" t="s">
        <v>80</v>
      </c>
      <c r="B2868" s="8" t="s">
        <v>78</v>
      </c>
      <c r="C2868" s="7" t="s">
        <v>2957</v>
      </c>
      <c r="D2868" s="12"/>
      <c r="E2868" s="15"/>
      <c r="F2868" s="14"/>
    </row>
    <row r="2869" spans="1:6" s="4" customFormat="1" ht="12.75" hidden="1" x14ac:dyDescent="0.25">
      <c r="A2869" s="6" t="s">
        <v>80</v>
      </c>
      <c r="B2869" s="8" t="s">
        <v>78</v>
      </c>
      <c r="C2869" s="7" t="s">
        <v>2958</v>
      </c>
      <c r="D2869" s="12"/>
      <c r="E2869" s="15"/>
      <c r="F2869" s="14"/>
    </row>
    <row r="2870" spans="1:6" s="4" customFormat="1" ht="12.75" hidden="1" x14ac:dyDescent="0.25">
      <c r="A2870" s="6" t="s">
        <v>80</v>
      </c>
      <c r="B2870" s="8" t="s">
        <v>78</v>
      </c>
      <c r="C2870" s="7" t="s">
        <v>2959</v>
      </c>
      <c r="D2870" s="12"/>
      <c r="E2870" s="15"/>
      <c r="F2870" s="14"/>
    </row>
    <row r="2871" spans="1:6" s="4" customFormat="1" ht="12.75" hidden="1" x14ac:dyDescent="0.25">
      <c r="A2871" s="6" t="s">
        <v>80</v>
      </c>
      <c r="B2871" s="8" t="s">
        <v>78</v>
      </c>
      <c r="C2871" s="7" t="s">
        <v>2960</v>
      </c>
      <c r="D2871" s="12"/>
      <c r="E2871" s="15"/>
      <c r="F2871" s="14"/>
    </row>
    <row r="2872" spans="1:6" s="4" customFormat="1" ht="12.75" hidden="1" x14ac:dyDescent="0.25">
      <c r="A2872" s="6" t="s">
        <v>80</v>
      </c>
      <c r="B2872" s="8" t="s">
        <v>78</v>
      </c>
      <c r="C2872" s="7" t="s">
        <v>2961</v>
      </c>
      <c r="D2872" s="12"/>
      <c r="E2872" s="15"/>
      <c r="F2872" s="14"/>
    </row>
    <row r="2873" spans="1:6" s="4" customFormat="1" ht="12.75" hidden="1" x14ac:dyDescent="0.25">
      <c r="A2873" s="6" t="s">
        <v>80</v>
      </c>
      <c r="B2873" s="8" t="s">
        <v>78</v>
      </c>
      <c r="C2873" s="7" t="s">
        <v>2962</v>
      </c>
      <c r="D2873" s="12"/>
      <c r="E2873" s="15"/>
      <c r="F2873" s="14"/>
    </row>
    <row r="2874" spans="1:6" s="4" customFormat="1" ht="12.75" hidden="1" x14ac:dyDescent="0.25">
      <c r="A2874" s="6" t="s">
        <v>80</v>
      </c>
      <c r="B2874" s="8" t="s">
        <v>78</v>
      </c>
      <c r="C2874" s="7" t="s">
        <v>2963</v>
      </c>
      <c r="D2874" s="12"/>
      <c r="E2874" s="15"/>
      <c r="F2874" s="14"/>
    </row>
    <row r="2875" spans="1:6" s="4" customFormat="1" ht="12.75" hidden="1" x14ac:dyDescent="0.25">
      <c r="A2875" s="6" t="s">
        <v>80</v>
      </c>
      <c r="B2875" s="8" t="s">
        <v>78</v>
      </c>
      <c r="C2875" s="7" t="s">
        <v>2964</v>
      </c>
      <c r="D2875" s="12"/>
      <c r="E2875" s="15"/>
      <c r="F2875" s="14"/>
    </row>
    <row r="2876" spans="1:6" s="4" customFormat="1" ht="12.75" hidden="1" x14ac:dyDescent="0.25">
      <c r="A2876" s="6" t="s">
        <v>80</v>
      </c>
      <c r="B2876" s="8" t="s">
        <v>78</v>
      </c>
      <c r="C2876" s="7" t="s">
        <v>2965</v>
      </c>
      <c r="D2876" s="12"/>
      <c r="E2876" s="15"/>
      <c r="F2876" s="14"/>
    </row>
    <row r="2877" spans="1:6" s="4" customFormat="1" ht="12.75" hidden="1" x14ac:dyDescent="0.25">
      <c r="A2877" s="6" t="s">
        <v>80</v>
      </c>
      <c r="B2877" s="8" t="s">
        <v>78</v>
      </c>
      <c r="C2877" s="7" t="s">
        <v>2966</v>
      </c>
      <c r="D2877" s="12"/>
      <c r="E2877" s="15"/>
      <c r="F2877" s="14"/>
    </row>
    <row r="2878" spans="1:6" s="4" customFormat="1" ht="12.75" hidden="1" x14ac:dyDescent="0.25">
      <c r="A2878" s="6" t="s">
        <v>80</v>
      </c>
      <c r="B2878" s="8" t="s">
        <v>78</v>
      </c>
      <c r="C2878" s="7" t="s">
        <v>2967</v>
      </c>
      <c r="D2878" s="12"/>
      <c r="E2878" s="15"/>
      <c r="F2878" s="14"/>
    </row>
    <row r="2879" spans="1:6" s="4" customFormat="1" ht="12.75" hidden="1" x14ac:dyDescent="0.25">
      <c r="A2879" s="6" t="s">
        <v>80</v>
      </c>
      <c r="B2879" s="8" t="s">
        <v>78</v>
      </c>
      <c r="C2879" s="7" t="s">
        <v>2968</v>
      </c>
      <c r="D2879" s="12"/>
      <c r="E2879" s="15"/>
      <c r="F2879" s="14"/>
    </row>
    <row r="2880" spans="1:6" s="4" customFormat="1" ht="12.75" hidden="1" x14ac:dyDescent="0.25">
      <c r="A2880" s="6" t="s">
        <v>80</v>
      </c>
      <c r="B2880" s="8" t="s">
        <v>78</v>
      </c>
      <c r="C2880" s="7" t="s">
        <v>2969</v>
      </c>
      <c r="D2880" s="12"/>
      <c r="E2880" s="15"/>
      <c r="F2880" s="14"/>
    </row>
    <row r="2881" spans="1:6" s="4" customFormat="1" ht="12.75" hidden="1" x14ac:dyDescent="0.25">
      <c r="A2881" s="6" t="s">
        <v>80</v>
      </c>
      <c r="B2881" s="8" t="s">
        <v>78</v>
      </c>
      <c r="C2881" s="7" t="s">
        <v>2970</v>
      </c>
      <c r="D2881" s="12"/>
      <c r="E2881" s="15"/>
      <c r="F2881" s="14"/>
    </row>
    <row r="2882" spans="1:6" s="4" customFormat="1" ht="12.75" hidden="1" x14ac:dyDescent="0.25">
      <c r="A2882" s="6" t="s">
        <v>80</v>
      </c>
      <c r="B2882" s="8" t="s">
        <v>78</v>
      </c>
      <c r="C2882" s="7" t="s">
        <v>2971</v>
      </c>
      <c r="D2882" s="12"/>
      <c r="E2882" s="15"/>
      <c r="F2882" s="14"/>
    </row>
    <row r="2883" spans="1:6" s="4" customFormat="1" ht="12.75" hidden="1" x14ac:dyDescent="0.25">
      <c r="A2883" s="6" t="s">
        <v>80</v>
      </c>
      <c r="B2883" s="8" t="s">
        <v>78</v>
      </c>
      <c r="C2883" s="7" t="s">
        <v>2972</v>
      </c>
      <c r="D2883" s="12"/>
      <c r="E2883" s="15"/>
      <c r="F2883" s="14"/>
    </row>
    <row r="2884" spans="1:6" s="4" customFormat="1" ht="12.75" hidden="1" x14ac:dyDescent="0.25">
      <c r="A2884" s="6" t="s">
        <v>80</v>
      </c>
      <c r="B2884" s="8" t="s">
        <v>78</v>
      </c>
      <c r="C2884" s="7" t="s">
        <v>2973</v>
      </c>
      <c r="D2884" s="12"/>
      <c r="E2884" s="15"/>
      <c r="F2884" s="14"/>
    </row>
    <row r="2885" spans="1:6" s="4" customFormat="1" ht="12.75" hidden="1" x14ac:dyDescent="0.25">
      <c r="A2885" s="6" t="s">
        <v>80</v>
      </c>
      <c r="B2885" s="8" t="s">
        <v>78</v>
      </c>
      <c r="C2885" s="7" t="s">
        <v>2974</v>
      </c>
      <c r="D2885" s="12"/>
      <c r="E2885" s="15"/>
      <c r="F2885" s="14"/>
    </row>
    <row r="2886" spans="1:6" s="4" customFormat="1" ht="12.75" hidden="1" x14ac:dyDescent="0.25">
      <c r="A2886" s="6" t="s">
        <v>80</v>
      </c>
      <c r="B2886" s="8" t="s">
        <v>78</v>
      </c>
      <c r="C2886" s="7" t="s">
        <v>2975</v>
      </c>
      <c r="D2886" s="12"/>
      <c r="E2886" s="15"/>
      <c r="F2886" s="14"/>
    </row>
    <row r="2887" spans="1:6" s="4" customFormat="1" ht="12.75" hidden="1" x14ac:dyDescent="0.25">
      <c r="A2887" s="6" t="s">
        <v>80</v>
      </c>
      <c r="B2887" s="8" t="s">
        <v>78</v>
      </c>
      <c r="C2887" s="7" t="s">
        <v>2976</v>
      </c>
      <c r="D2887" s="12"/>
      <c r="E2887" s="15"/>
      <c r="F2887" s="14"/>
    </row>
    <row r="2888" spans="1:6" s="4" customFormat="1" ht="12.75" hidden="1" x14ac:dyDescent="0.25">
      <c r="A2888" s="6" t="s">
        <v>80</v>
      </c>
      <c r="B2888" s="8" t="s">
        <v>78</v>
      </c>
      <c r="C2888" s="7" t="s">
        <v>2977</v>
      </c>
      <c r="D2888" s="12"/>
      <c r="E2888" s="15"/>
      <c r="F2888" s="14"/>
    </row>
    <row r="2889" spans="1:6" s="4" customFormat="1" ht="12.75" hidden="1" x14ac:dyDescent="0.25">
      <c r="A2889" s="6" t="s">
        <v>80</v>
      </c>
      <c r="B2889" s="8" t="s">
        <v>78</v>
      </c>
      <c r="C2889" s="7" t="s">
        <v>2978</v>
      </c>
      <c r="D2889" s="12"/>
      <c r="E2889" s="15"/>
      <c r="F2889" s="14"/>
    </row>
    <row r="2890" spans="1:6" s="4" customFormat="1" ht="12.75" hidden="1" x14ac:dyDescent="0.25">
      <c r="A2890" s="6" t="s">
        <v>80</v>
      </c>
      <c r="B2890" s="8" t="s">
        <v>78</v>
      </c>
      <c r="C2890" s="7" t="s">
        <v>2979</v>
      </c>
      <c r="D2890" s="12"/>
      <c r="E2890" s="15"/>
      <c r="F2890" s="14"/>
    </row>
    <row r="2891" spans="1:6" s="4" customFormat="1" ht="12.75" hidden="1" x14ac:dyDescent="0.25">
      <c r="A2891" s="6" t="s">
        <v>80</v>
      </c>
      <c r="B2891" s="8" t="s">
        <v>78</v>
      </c>
      <c r="C2891" s="7" t="s">
        <v>2980</v>
      </c>
      <c r="D2891" s="12"/>
      <c r="E2891" s="15"/>
      <c r="F2891" s="14"/>
    </row>
    <row r="2892" spans="1:6" s="4" customFormat="1" ht="12.75" hidden="1" x14ac:dyDescent="0.25">
      <c r="A2892" s="6" t="s">
        <v>80</v>
      </c>
      <c r="B2892" s="8" t="s">
        <v>78</v>
      </c>
      <c r="C2892" s="7" t="s">
        <v>2981</v>
      </c>
      <c r="D2892" s="12"/>
      <c r="E2892" s="15"/>
      <c r="F2892" s="14"/>
    </row>
    <row r="2893" spans="1:6" s="4" customFormat="1" ht="12.75" hidden="1" x14ac:dyDescent="0.25">
      <c r="A2893" s="6" t="s">
        <v>80</v>
      </c>
      <c r="B2893" s="8" t="s">
        <v>78</v>
      </c>
      <c r="C2893" s="7" t="s">
        <v>2982</v>
      </c>
      <c r="D2893" s="12"/>
      <c r="E2893" s="15"/>
      <c r="F2893" s="14"/>
    </row>
    <row r="2894" spans="1:6" s="4" customFormat="1" ht="12.75" hidden="1" x14ac:dyDescent="0.25">
      <c r="A2894" s="6" t="s">
        <v>80</v>
      </c>
      <c r="B2894" s="8" t="s">
        <v>78</v>
      </c>
      <c r="C2894" s="7" t="s">
        <v>2983</v>
      </c>
      <c r="D2894" s="12"/>
      <c r="E2894" s="15"/>
      <c r="F2894" s="14"/>
    </row>
    <row r="2895" spans="1:6" s="4" customFormat="1" ht="12.75" hidden="1" x14ac:dyDescent="0.25">
      <c r="A2895" s="6" t="s">
        <v>80</v>
      </c>
      <c r="B2895" s="8" t="s">
        <v>78</v>
      </c>
      <c r="C2895" s="7" t="s">
        <v>2984</v>
      </c>
      <c r="D2895" s="12"/>
      <c r="E2895" s="15"/>
      <c r="F2895" s="14"/>
    </row>
    <row r="2896" spans="1:6" s="4" customFormat="1" ht="12.75" hidden="1" x14ac:dyDescent="0.25">
      <c r="A2896" s="6" t="s">
        <v>80</v>
      </c>
      <c r="B2896" s="8" t="s">
        <v>78</v>
      </c>
      <c r="C2896" s="7" t="s">
        <v>2985</v>
      </c>
      <c r="D2896" s="12"/>
      <c r="E2896" s="15"/>
      <c r="F2896" s="14"/>
    </row>
    <row r="2897" spans="1:6" s="4" customFormat="1" ht="12.75" hidden="1" x14ac:dyDescent="0.25">
      <c r="A2897" s="6" t="s">
        <v>80</v>
      </c>
      <c r="B2897" s="8" t="s">
        <v>78</v>
      </c>
      <c r="C2897" s="7" t="s">
        <v>2986</v>
      </c>
      <c r="D2897" s="12"/>
      <c r="E2897" s="15"/>
      <c r="F2897" s="14"/>
    </row>
    <row r="2898" spans="1:6" s="4" customFormat="1" ht="12.75" hidden="1" x14ac:dyDescent="0.25">
      <c r="A2898" s="6" t="s">
        <v>80</v>
      </c>
      <c r="B2898" s="8" t="s">
        <v>78</v>
      </c>
      <c r="C2898" s="7" t="s">
        <v>2987</v>
      </c>
      <c r="D2898" s="12"/>
      <c r="E2898" s="15"/>
      <c r="F2898" s="14"/>
    </row>
    <row r="2899" spans="1:6" s="4" customFormat="1" ht="12.75" hidden="1" x14ac:dyDescent="0.25">
      <c r="A2899" s="6" t="s">
        <v>80</v>
      </c>
      <c r="B2899" s="8" t="s">
        <v>78</v>
      </c>
      <c r="C2899" s="7" t="s">
        <v>2988</v>
      </c>
      <c r="D2899" s="12"/>
      <c r="E2899" s="15"/>
      <c r="F2899" s="14"/>
    </row>
    <row r="2900" spans="1:6" s="4" customFormat="1" ht="12.75" hidden="1" x14ac:dyDescent="0.25">
      <c r="A2900" s="6" t="s">
        <v>80</v>
      </c>
      <c r="B2900" s="8" t="s">
        <v>78</v>
      </c>
      <c r="C2900" s="7" t="s">
        <v>2989</v>
      </c>
      <c r="D2900" s="12"/>
      <c r="E2900" s="15"/>
      <c r="F2900" s="14"/>
    </row>
    <row r="2901" spans="1:6" s="4" customFormat="1" ht="12.75" hidden="1" x14ac:dyDescent="0.25">
      <c r="A2901" s="6" t="s">
        <v>80</v>
      </c>
      <c r="B2901" s="8" t="s">
        <v>78</v>
      </c>
      <c r="C2901" s="7" t="s">
        <v>2990</v>
      </c>
      <c r="D2901" s="12"/>
      <c r="E2901" s="15"/>
      <c r="F2901" s="14"/>
    </row>
    <row r="2902" spans="1:6" s="4" customFormat="1" ht="12.75" hidden="1" x14ac:dyDescent="0.25">
      <c r="A2902" s="6" t="s">
        <v>80</v>
      </c>
      <c r="B2902" s="8" t="s">
        <v>78</v>
      </c>
      <c r="C2902" s="7" t="s">
        <v>2991</v>
      </c>
      <c r="D2902" s="12"/>
      <c r="E2902" s="15"/>
      <c r="F2902" s="14"/>
    </row>
    <row r="2903" spans="1:6" s="4" customFormat="1" ht="12.75" hidden="1" x14ac:dyDescent="0.25">
      <c r="A2903" s="6" t="s">
        <v>80</v>
      </c>
      <c r="B2903" s="8" t="s">
        <v>78</v>
      </c>
      <c r="C2903" s="7" t="s">
        <v>2992</v>
      </c>
      <c r="D2903" s="12"/>
      <c r="E2903" s="15"/>
      <c r="F2903" s="14"/>
    </row>
    <row r="2904" spans="1:6" s="4" customFormat="1" ht="12.75" hidden="1" x14ac:dyDescent="0.25">
      <c r="A2904" s="6" t="s">
        <v>80</v>
      </c>
      <c r="B2904" s="8" t="s">
        <v>78</v>
      </c>
      <c r="C2904" s="7" t="s">
        <v>2993</v>
      </c>
      <c r="D2904" s="12"/>
      <c r="E2904" s="15"/>
      <c r="F2904" s="14"/>
    </row>
    <row r="2905" spans="1:6" s="4" customFormat="1" ht="12.75" hidden="1" x14ac:dyDescent="0.25">
      <c r="A2905" s="6" t="s">
        <v>80</v>
      </c>
      <c r="B2905" s="8" t="s">
        <v>79</v>
      </c>
      <c r="C2905" s="7" t="s">
        <v>2994</v>
      </c>
      <c r="D2905" s="12"/>
      <c r="E2905" s="15"/>
      <c r="F2905" s="14"/>
    </row>
    <row r="2906" spans="1:6" s="4" customFormat="1" ht="12.75" hidden="1" x14ac:dyDescent="0.25">
      <c r="A2906" s="6" t="s">
        <v>80</v>
      </c>
      <c r="B2906" s="8" t="s">
        <v>79</v>
      </c>
      <c r="C2906" s="7" t="s">
        <v>2995</v>
      </c>
      <c r="D2906" s="12"/>
      <c r="E2906" s="15"/>
      <c r="F2906" s="14"/>
    </row>
    <row r="2907" spans="1:6" s="4" customFormat="1" ht="12.75" hidden="1" x14ac:dyDescent="0.25">
      <c r="A2907" s="6" t="s">
        <v>80</v>
      </c>
      <c r="B2907" s="8" t="s">
        <v>79</v>
      </c>
      <c r="C2907" s="7" t="s">
        <v>2996</v>
      </c>
      <c r="D2907" s="12"/>
      <c r="E2907" s="15"/>
      <c r="F2907" s="14"/>
    </row>
    <row r="2908" spans="1:6" s="4" customFormat="1" ht="12.75" hidden="1" x14ac:dyDescent="0.25">
      <c r="A2908" s="6" t="s">
        <v>80</v>
      </c>
      <c r="B2908" s="8" t="s">
        <v>79</v>
      </c>
      <c r="C2908" s="7" t="s">
        <v>2997</v>
      </c>
      <c r="D2908" s="12"/>
      <c r="E2908" s="15"/>
      <c r="F2908" s="14"/>
    </row>
    <row r="2909" spans="1:6" s="4" customFormat="1" ht="12.75" hidden="1" x14ac:dyDescent="0.25">
      <c r="A2909" s="6" t="s">
        <v>80</v>
      </c>
      <c r="B2909" s="8" t="s">
        <v>79</v>
      </c>
      <c r="C2909" s="7" t="s">
        <v>2998</v>
      </c>
      <c r="D2909" s="12"/>
      <c r="E2909" s="15"/>
      <c r="F2909" s="14"/>
    </row>
    <row r="2910" spans="1:6" s="4" customFormat="1" ht="12.75" hidden="1" x14ac:dyDescent="0.25">
      <c r="A2910" s="6" t="s">
        <v>80</v>
      </c>
      <c r="B2910" s="8" t="s">
        <v>79</v>
      </c>
      <c r="C2910" s="7" t="s">
        <v>2999</v>
      </c>
      <c r="D2910" s="12"/>
      <c r="E2910" s="15"/>
      <c r="F2910" s="14"/>
    </row>
    <row r="2911" spans="1:6" s="4" customFormat="1" ht="12.75" hidden="1" x14ac:dyDescent="0.25">
      <c r="A2911" s="6" t="s">
        <v>80</v>
      </c>
      <c r="B2911" s="8" t="s">
        <v>79</v>
      </c>
      <c r="C2911" s="7" t="s">
        <v>3000</v>
      </c>
      <c r="D2911" s="12"/>
      <c r="E2911" s="15"/>
      <c r="F2911" s="14"/>
    </row>
    <row r="2912" spans="1:6" s="4" customFormat="1" ht="12.75" hidden="1" x14ac:dyDescent="0.25">
      <c r="A2912" s="6" t="s">
        <v>80</v>
      </c>
      <c r="B2912" s="8" t="s">
        <v>79</v>
      </c>
      <c r="C2912" s="7" t="s">
        <v>3001</v>
      </c>
      <c r="D2912" s="12"/>
      <c r="E2912" s="15"/>
      <c r="F2912" s="14"/>
    </row>
    <row r="2913" spans="1:6" s="4" customFormat="1" ht="12.75" hidden="1" x14ac:dyDescent="0.25">
      <c r="A2913" s="6" t="s">
        <v>80</v>
      </c>
      <c r="B2913" s="8" t="s">
        <v>79</v>
      </c>
      <c r="C2913" s="7" t="s">
        <v>3002</v>
      </c>
      <c r="D2913" s="12"/>
      <c r="E2913" s="15"/>
      <c r="F2913" s="14"/>
    </row>
    <row r="2914" spans="1:6" s="4" customFormat="1" ht="12.75" hidden="1" x14ac:dyDescent="0.25">
      <c r="A2914" s="6" t="s">
        <v>80</v>
      </c>
      <c r="B2914" s="8" t="s">
        <v>79</v>
      </c>
      <c r="C2914" s="7" t="s">
        <v>3003</v>
      </c>
      <c r="D2914" s="12"/>
      <c r="E2914" s="15"/>
      <c r="F2914" s="14"/>
    </row>
    <row r="2915" spans="1:6" s="4" customFormat="1" ht="12.75" hidden="1" x14ac:dyDescent="0.25">
      <c r="A2915" s="6" t="s">
        <v>80</v>
      </c>
      <c r="B2915" s="8" t="s">
        <v>79</v>
      </c>
      <c r="C2915" s="7" t="s">
        <v>3004</v>
      </c>
      <c r="D2915" s="12"/>
      <c r="E2915" s="15"/>
      <c r="F2915" s="14"/>
    </row>
    <row r="2916" spans="1:6" s="4" customFormat="1" ht="12.75" hidden="1" x14ac:dyDescent="0.25">
      <c r="A2916" s="6" t="s">
        <v>80</v>
      </c>
      <c r="B2916" s="8" t="s">
        <v>79</v>
      </c>
      <c r="C2916" s="7" t="s">
        <v>3005</v>
      </c>
      <c r="D2916" s="12"/>
      <c r="E2916" s="15"/>
      <c r="F2916" s="14"/>
    </row>
    <row r="2917" spans="1:6" s="4" customFormat="1" ht="12.75" hidden="1" x14ac:dyDescent="0.25">
      <c r="A2917" s="6" t="s">
        <v>80</v>
      </c>
      <c r="B2917" s="8" t="s">
        <v>79</v>
      </c>
      <c r="C2917" s="7" t="s">
        <v>3006</v>
      </c>
      <c r="D2917" s="12"/>
      <c r="E2917" s="15"/>
      <c r="F2917" s="14"/>
    </row>
    <row r="2918" spans="1:6" s="4" customFormat="1" ht="12.75" hidden="1" x14ac:dyDescent="0.25">
      <c r="A2918" s="6" t="s">
        <v>80</v>
      </c>
      <c r="B2918" s="8" t="s">
        <v>79</v>
      </c>
      <c r="C2918" s="7" t="s">
        <v>3007</v>
      </c>
      <c r="D2918" s="12"/>
      <c r="E2918" s="15"/>
      <c r="F2918" s="14"/>
    </row>
    <row r="2919" spans="1:6" s="4" customFormat="1" ht="12.75" hidden="1" x14ac:dyDescent="0.25">
      <c r="A2919" s="6" t="s">
        <v>80</v>
      </c>
      <c r="B2919" s="8" t="s">
        <v>81</v>
      </c>
      <c r="C2919" s="7" t="s">
        <v>3008</v>
      </c>
      <c r="D2919" s="12"/>
      <c r="E2919" s="15"/>
      <c r="F2919" s="14"/>
    </row>
    <row r="2920" spans="1:6" s="4" customFormat="1" ht="12.75" hidden="1" x14ac:dyDescent="0.25">
      <c r="A2920" s="6" t="s">
        <v>80</v>
      </c>
      <c r="B2920" s="8" t="s">
        <v>42</v>
      </c>
      <c r="C2920" s="7" t="s">
        <v>3009</v>
      </c>
      <c r="D2920" s="12"/>
      <c r="E2920" s="15"/>
      <c r="F2920" s="14"/>
    </row>
    <row r="2921" spans="1:6" s="4" customFormat="1" ht="12.75" hidden="1" x14ac:dyDescent="0.25">
      <c r="A2921" s="6" t="s">
        <v>80</v>
      </c>
      <c r="B2921" s="8" t="s">
        <v>42</v>
      </c>
      <c r="C2921" s="7" t="s">
        <v>3010</v>
      </c>
      <c r="D2921" s="12"/>
      <c r="E2921" s="15"/>
      <c r="F2921" s="14"/>
    </row>
    <row r="2922" spans="1:6" s="4" customFormat="1" ht="12.75" hidden="1" x14ac:dyDescent="0.25">
      <c r="A2922" s="6" t="s">
        <v>80</v>
      </c>
      <c r="B2922" s="8" t="s">
        <v>42</v>
      </c>
      <c r="C2922" s="7" t="s">
        <v>3011</v>
      </c>
      <c r="D2922" s="12"/>
      <c r="E2922" s="15"/>
      <c r="F2922" s="14"/>
    </row>
    <row r="2923" spans="1:6" s="4" customFormat="1" ht="12.75" hidden="1" x14ac:dyDescent="0.25">
      <c r="A2923" s="6" t="s">
        <v>80</v>
      </c>
      <c r="B2923" s="8" t="s">
        <v>42</v>
      </c>
      <c r="C2923" s="7" t="s">
        <v>3012</v>
      </c>
      <c r="D2923" s="12"/>
      <c r="E2923" s="15"/>
      <c r="F2923" s="14"/>
    </row>
    <row r="2924" spans="1:6" s="4" customFormat="1" ht="12.75" hidden="1" x14ac:dyDescent="0.25">
      <c r="A2924" s="6" t="s">
        <v>80</v>
      </c>
      <c r="B2924" s="8" t="s">
        <v>71</v>
      </c>
      <c r="C2924" s="7" t="s">
        <v>3013</v>
      </c>
      <c r="D2924" s="12"/>
      <c r="E2924" s="15"/>
      <c r="F2924" s="14"/>
    </row>
    <row r="2925" spans="1:6" s="4" customFormat="1" ht="12.75" hidden="1" x14ac:dyDescent="0.25">
      <c r="A2925" s="6" t="s">
        <v>80</v>
      </c>
      <c r="B2925" s="8" t="s">
        <v>43</v>
      </c>
      <c r="C2925" s="7" t="s">
        <v>3014</v>
      </c>
      <c r="D2925" s="12"/>
      <c r="E2925" s="15"/>
      <c r="F2925" s="14"/>
    </row>
    <row r="2926" spans="1:6" s="4" customFormat="1" ht="12.75" hidden="1" x14ac:dyDescent="0.25">
      <c r="A2926" s="6" t="s">
        <v>80</v>
      </c>
      <c r="B2926" s="8" t="s">
        <v>43</v>
      </c>
      <c r="C2926" s="7" t="s">
        <v>3015</v>
      </c>
      <c r="D2926" s="12"/>
      <c r="E2926" s="15"/>
      <c r="F2926" s="14"/>
    </row>
    <row r="2927" spans="1:6" s="4" customFormat="1" ht="12.75" hidden="1" x14ac:dyDescent="0.25">
      <c r="A2927" s="6" t="s">
        <v>80</v>
      </c>
      <c r="B2927" s="8" t="s">
        <v>43</v>
      </c>
      <c r="C2927" s="7" t="s">
        <v>3016</v>
      </c>
      <c r="D2927" s="12"/>
      <c r="E2927" s="15"/>
      <c r="F2927" s="14"/>
    </row>
    <row r="2928" spans="1:6" s="4" customFormat="1" ht="12.75" hidden="1" x14ac:dyDescent="0.25">
      <c r="A2928" s="6" t="s">
        <v>80</v>
      </c>
      <c r="B2928" s="8" t="s">
        <v>44</v>
      </c>
      <c r="C2928" s="7" t="s">
        <v>3017</v>
      </c>
      <c r="D2928" s="12"/>
      <c r="E2928" s="15"/>
      <c r="F2928" s="14"/>
    </row>
    <row r="2929" spans="1:6" s="4" customFormat="1" ht="12.75" hidden="1" x14ac:dyDescent="0.25">
      <c r="A2929" s="6" t="s">
        <v>80</v>
      </c>
      <c r="B2929" s="8" t="s">
        <v>44</v>
      </c>
      <c r="C2929" s="7" t="s">
        <v>3018</v>
      </c>
      <c r="D2929" s="12"/>
      <c r="E2929" s="15"/>
      <c r="F2929" s="14"/>
    </row>
    <row r="2930" spans="1:6" s="4" customFormat="1" ht="12.75" hidden="1" x14ac:dyDescent="0.25">
      <c r="A2930" s="6" t="s">
        <v>80</v>
      </c>
      <c r="B2930" s="8" t="s">
        <v>44</v>
      </c>
      <c r="C2930" s="7" t="s">
        <v>3019</v>
      </c>
      <c r="D2930" s="12"/>
      <c r="E2930" s="15"/>
      <c r="F2930" s="14"/>
    </row>
    <row r="2931" spans="1:6" s="4" customFormat="1" ht="12.75" hidden="1" x14ac:dyDescent="0.25">
      <c r="A2931" s="6" t="s">
        <v>80</v>
      </c>
      <c r="B2931" s="8" t="s">
        <v>51</v>
      </c>
      <c r="C2931" s="7" t="s">
        <v>3020</v>
      </c>
      <c r="D2931" s="12"/>
      <c r="E2931" s="15"/>
      <c r="F2931" s="14"/>
    </row>
    <row r="2932" spans="1:6" s="4" customFormat="1" ht="12.75" hidden="1" x14ac:dyDescent="0.25">
      <c r="A2932" s="6" t="s">
        <v>80</v>
      </c>
      <c r="B2932" s="8" t="s">
        <v>52</v>
      </c>
      <c r="C2932" s="7" t="s">
        <v>3021</v>
      </c>
      <c r="D2932" s="12"/>
      <c r="E2932" s="15"/>
      <c r="F2932" s="14"/>
    </row>
    <row r="2933" spans="1:6" s="4" customFormat="1" ht="12.75" hidden="1" x14ac:dyDescent="0.25">
      <c r="A2933" s="6" t="s">
        <v>80</v>
      </c>
      <c r="B2933" s="8" t="s">
        <v>53</v>
      </c>
      <c r="C2933" s="7" t="s">
        <v>3022</v>
      </c>
      <c r="D2933" s="12"/>
      <c r="E2933" s="15"/>
      <c r="F2933" s="14"/>
    </row>
    <row r="2934" spans="1:6" s="4" customFormat="1" ht="12.75" hidden="1" x14ac:dyDescent="0.25">
      <c r="A2934" s="6" t="s">
        <v>80</v>
      </c>
      <c r="B2934" s="8" t="s">
        <v>54</v>
      </c>
      <c r="C2934" s="7" t="s">
        <v>3023</v>
      </c>
      <c r="D2934" s="12"/>
      <c r="E2934" s="15"/>
      <c r="F2934" s="14"/>
    </row>
    <row r="2935" spans="1:6" s="4" customFormat="1" ht="12.75" hidden="1" x14ac:dyDescent="0.25">
      <c r="A2935" s="6" t="s">
        <v>80</v>
      </c>
      <c r="B2935" s="8" t="s">
        <v>55</v>
      </c>
      <c r="C2935" s="7" t="s">
        <v>3024</v>
      </c>
      <c r="D2935" s="12"/>
      <c r="E2935" s="15"/>
      <c r="F2935" s="14"/>
    </row>
    <row r="2936" spans="1:6" s="4" customFormat="1" ht="12.75" hidden="1" x14ac:dyDescent="0.25">
      <c r="A2936" s="6" t="s">
        <v>80</v>
      </c>
      <c r="B2936" s="8" t="s">
        <v>56</v>
      </c>
      <c r="C2936" s="7" t="s">
        <v>3025</v>
      </c>
      <c r="D2936" s="12"/>
      <c r="E2936" s="15"/>
      <c r="F2936" s="14"/>
    </row>
    <row r="2937" spans="1:6" s="4" customFormat="1" ht="12.75" hidden="1" x14ac:dyDescent="0.25">
      <c r="A2937" s="6" t="s">
        <v>80</v>
      </c>
      <c r="B2937" s="8" t="s">
        <v>57</v>
      </c>
      <c r="C2937" s="7" t="s">
        <v>3026</v>
      </c>
      <c r="D2937" s="12"/>
      <c r="E2937" s="15"/>
      <c r="F2937" s="14"/>
    </row>
    <row r="2938" spans="1:6" s="4" customFormat="1" ht="12.75" hidden="1" x14ac:dyDescent="0.25">
      <c r="A2938" s="6" t="s">
        <v>80</v>
      </c>
      <c r="B2938" s="8" t="s">
        <v>58</v>
      </c>
      <c r="C2938" s="7" t="s">
        <v>3027</v>
      </c>
      <c r="D2938" s="12"/>
      <c r="E2938" s="15"/>
      <c r="F2938" s="14"/>
    </row>
    <row r="2939" spans="1:6" s="4" customFormat="1" ht="12.75" hidden="1" x14ac:dyDescent="0.25">
      <c r="A2939" s="6" t="s">
        <v>82</v>
      </c>
      <c r="B2939" s="8" t="s">
        <v>4</v>
      </c>
      <c r="C2939" s="7" t="s">
        <v>3028</v>
      </c>
      <c r="D2939" s="12"/>
      <c r="E2939" s="15"/>
      <c r="F2939" s="14"/>
    </row>
    <row r="2940" spans="1:6" s="4" customFormat="1" ht="12.75" hidden="1" x14ac:dyDescent="0.25">
      <c r="A2940" s="6" t="s">
        <v>82</v>
      </c>
      <c r="B2940" s="8" t="s">
        <v>5</v>
      </c>
      <c r="C2940" s="7" t="s">
        <v>3029</v>
      </c>
      <c r="D2940" s="12"/>
      <c r="E2940" s="15"/>
      <c r="F2940" s="14"/>
    </row>
    <row r="2941" spans="1:6" s="4" customFormat="1" ht="12.75" hidden="1" x14ac:dyDescent="0.25">
      <c r="A2941" s="6" t="s">
        <v>82</v>
      </c>
      <c r="B2941" s="8" t="s">
        <v>60</v>
      </c>
      <c r="C2941" s="7" t="s">
        <v>3030</v>
      </c>
      <c r="D2941" s="12"/>
      <c r="E2941" s="15"/>
      <c r="F2941" s="14"/>
    </row>
    <row r="2942" spans="1:6" s="4" customFormat="1" ht="12.75" hidden="1" x14ac:dyDescent="0.25">
      <c r="A2942" s="6" t="s">
        <v>82</v>
      </c>
      <c r="B2942" s="8" t="s">
        <v>6</v>
      </c>
      <c r="C2942" s="7" t="s">
        <v>3031</v>
      </c>
      <c r="D2942" s="12"/>
      <c r="E2942" s="15"/>
      <c r="F2942" s="14"/>
    </row>
    <row r="2943" spans="1:6" s="4" customFormat="1" ht="12.75" hidden="1" x14ac:dyDescent="0.25">
      <c r="A2943" s="6" t="s">
        <v>82</v>
      </c>
      <c r="B2943" s="8" t="s">
        <v>6</v>
      </c>
      <c r="C2943" s="7" t="s">
        <v>3032</v>
      </c>
      <c r="D2943" s="12"/>
      <c r="E2943" s="15"/>
      <c r="F2943" s="14"/>
    </row>
    <row r="2944" spans="1:6" s="4" customFormat="1" ht="12.75" hidden="1" x14ac:dyDescent="0.25">
      <c r="A2944" s="6" t="s">
        <v>82</v>
      </c>
      <c r="B2944" s="8" t="s">
        <v>6</v>
      </c>
      <c r="C2944" s="7" t="s">
        <v>3033</v>
      </c>
      <c r="D2944" s="12"/>
      <c r="E2944" s="15"/>
      <c r="F2944" s="14"/>
    </row>
    <row r="2945" spans="1:6" s="4" customFormat="1" ht="12.75" hidden="1" x14ac:dyDescent="0.25">
      <c r="A2945" s="6" t="s">
        <v>82</v>
      </c>
      <c r="B2945" s="8" t="s">
        <v>6</v>
      </c>
      <c r="C2945" s="7" t="s">
        <v>3034</v>
      </c>
      <c r="D2945" s="12"/>
      <c r="E2945" s="15"/>
      <c r="F2945" s="14"/>
    </row>
    <row r="2946" spans="1:6" s="4" customFormat="1" ht="12.75" hidden="1" x14ac:dyDescent="0.25">
      <c r="A2946" s="6" t="s">
        <v>82</v>
      </c>
      <c r="B2946" s="8" t="s">
        <v>6</v>
      </c>
      <c r="C2946" s="7" t="s">
        <v>3035</v>
      </c>
      <c r="D2946" s="12"/>
      <c r="E2946" s="15"/>
      <c r="F2946" s="14"/>
    </row>
    <row r="2947" spans="1:6" s="4" customFormat="1" ht="12.75" hidden="1" x14ac:dyDescent="0.25">
      <c r="A2947" s="6" t="s">
        <v>82</v>
      </c>
      <c r="B2947" s="8" t="s">
        <v>6</v>
      </c>
      <c r="C2947" s="7" t="s">
        <v>3036</v>
      </c>
      <c r="D2947" s="12"/>
      <c r="E2947" s="15"/>
      <c r="F2947" s="14"/>
    </row>
    <row r="2948" spans="1:6" s="4" customFormat="1" ht="12.75" hidden="1" x14ac:dyDescent="0.25">
      <c r="A2948" s="6" t="s">
        <v>82</v>
      </c>
      <c r="B2948" s="8" t="s">
        <v>6</v>
      </c>
      <c r="C2948" s="7" t="s">
        <v>3037</v>
      </c>
      <c r="D2948" s="12"/>
      <c r="E2948" s="15"/>
      <c r="F2948" s="14"/>
    </row>
    <row r="2949" spans="1:6" s="4" customFormat="1" ht="12.75" hidden="1" x14ac:dyDescent="0.25">
      <c r="A2949" s="6" t="s">
        <v>82</v>
      </c>
      <c r="B2949" s="8" t="s">
        <v>6</v>
      </c>
      <c r="C2949" s="7" t="s">
        <v>3038</v>
      </c>
      <c r="D2949" s="12"/>
      <c r="E2949" s="15"/>
      <c r="F2949" s="14"/>
    </row>
    <row r="2950" spans="1:6" s="4" customFormat="1" ht="12.75" hidden="1" x14ac:dyDescent="0.25">
      <c r="A2950" s="6" t="s">
        <v>82</v>
      </c>
      <c r="B2950" s="8" t="s">
        <v>6</v>
      </c>
      <c r="C2950" s="7" t="s">
        <v>3039</v>
      </c>
      <c r="D2950" s="12"/>
      <c r="E2950" s="15"/>
      <c r="F2950" s="14"/>
    </row>
    <row r="2951" spans="1:6" s="4" customFormat="1" ht="12.75" hidden="1" x14ac:dyDescent="0.25">
      <c r="A2951" s="6" t="s">
        <v>82</v>
      </c>
      <c r="B2951" s="8" t="s">
        <v>6</v>
      </c>
      <c r="C2951" s="7" t="s">
        <v>3040</v>
      </c>
      <c r="D2951" s="12"/>
      <c r="E2951" s="15"/>
      <c r="F2951" s="14"/>
    </row>
    <row r="2952" spans="1:6" s="4" customFormat="1" ht="12.75" hidden="1" x14ac:dyDescent="0.25">
      <c r="A2952" s="6" t="s">
        <v>82</v>
      </c>
      <c r="B2952" s="8" t="s">
        <v>6</v>
      </c>
      <c r="C2952" s="7" t="s">
        <v>3041</v>
      </c>
      <c r="D2952" s="12"/>
      <c r="E2952" s="15"/>
      <c r="F2952" s="14"/>
    </row>
    <row r="2953" spans="1:6" s="4" customFormat="1" ht="12.75" hidden="1" x14ac:dyDescent="0.25">
      <c r="A2953" s="6" t="s">
        <v>82</v>
      </c>
      <c r="B2953" s="8" t="s">
        <v>6</v>
      </c>
      <c r="C2953" s="7" t="s">
        <v>3042</v>
      </c>
      <c r="D2953" s="12"/>
      <c r="E2953" s="15"/>
      <c r="F2953" s="14"/>
    </row>
    <row r="2954" spans="1:6" s="4" customFormat="1" ht="12.75" hidden="1" x14ac:dyDescent="0.25">
      <c r="A2954" s="6" t="s">
        <v>82</v>
      </c>
      <c r="B2954" s="8" t="s">
        <v>6</v>
      </c>
      <c r="C2954" s="7" t="s">
        <v>3043</v>
      </c>
      <c r="D2954" s="12"/>
      <c r="E2954" s="15"/>
      <c r="F2954" s="14"/>
    </row>
    <row r="2955" spans="1:6" s="4" customFormat="1" ht="12.75" hidden="1" x14ac:dyDescent="0.25">
      <c r="A2955" s="6" t="s">
        <v>82</v>
      </c>
      <c r="B2955" s="8" t="s">
        <v>6</v>
      </c>
      <c r="C2955" s="7" t="s">
        <v>3044</v>
      </c>
      <c r="D2955" s="12"/>
      <c r="E2955" s="15"/>
      <c r="F2955" s="14"/>
    </row>
    <row r="2956" spans="1:6" s="4" customFormat="1" ht="12.75" hidden="1" x14ac:dyDescent="0.25">
      <c r="A2956" s="6" t="s">
        <v>82</v>
      </c>
      <c r="B2956" s="8" t="s">
        <v>6</v>
      </c>
      <c r="C2956" s="7" t="s">
        <v>3045</v>
      </c>
      <c r="D2956" s="12"/>
      <c r="E2956" s="15"/>
      <c r="F2956" s="14"/>
    </row>
    <row r="2957" spans="1:6" s="4" customFormat="1" ht="12.75" hidden="1" x14ac:dyDescent="0.25">
      <c r="A2957" s="6" t="s">
        <v>82</v>
      </c>
      <c r="B2957" s="8" t="s">
        <v>6</v>
      </c>
      <c r="C2957" s="7" t="s">
        <v>3046</v>
      </c>
      <c r="D2957" s="12"/>
      <c r="E2957" s="15"/>
      <c r="F2957" s="14"/>
    </row>
    <row r="2958" spans="1:6" s="4" customFormat="1" ht="12.75" hidden="1" x14ac:dyDescent="0.25">
      <c r="A2958" s="6" t="s">
        <v>82</v>
      </c>
      <c r="B2958" s="8" t="s">
        <v>6</v>
      </c>
      <c r="C2958" s="7" t="s">
        <v>3047</v>
      </c>
      <c r="D2958" s="12"/>
      <c r="E2958" s="15"/>
      <c r="F2958" s="14"/>
    </row>
    <row r="2959" spans="1:6" s="4" customFormat="1" ht="12.75" hidden="1" x14ac:dyDescent="0.25">
      <c r="A2959" s="6" t="s">
        <v>82</v>
      </c>
      <c r="B2959" s="8" t="s">
        <v>6</v>
      </c>
      <c r="C2959" s="7" t="s">
        <v>3048</v>
      </c>
      <c r="D2959" s="12"/>
      <c r="E2959" s="15"/>
      <c r="F2959" s="14"/>
    </row>
    <row r="2960" spans="1:6" s="4" customFormat="1" ht="12.75" hidden="1" x14ac:dyDescent="0.25">
      <c r="A2960" s="6" t="s">
        <v>82</v>
      </c>
      <c r="B2960" s="8" t="s">
        <v>6</v>
      </c>
      <c r="C2960" s="7" t="s">
        <v>3049</v>
      </c>
      <c r="D2960" s="12"/>
      <c r="E2960" s="15"/>
      <c r="F2960" s="14"/>
    </row>
    <row r="2961" spans="1:6" s="4" customFormat="1" ht="12.75" hidden="1" x14ac:dyDescent="0.25">
      <c r="A2961" s="6" t="s">
        <v>82</v>
      </c>
      <c r="B2961" s="8" t="s">
        <v>6</v>
      </c>
      <c r="C2961" s="7" t="s">
        <v>3050</v>
      </c>
      <c r="D2961" s="12"/>
      <c r="E2961" s="15"/>
      <c r="F2961" s="14"/>
    </row>
    <row r="2962" spans="1:6" s="4" customFormat="1" ht="12.75" hidden="1" x14ac:dyDescent="0.25">
      <c r="A2962" s="6" t="s">
        <v>82</v>
      </c>
      <c r="B2962" s="8" t="s">
        <v>6</v>
      </c>
      <c r="C2962" s="7" t="s">
        <v>3051</v>
      </c>
      <c r="D2962" s="12"/>
      <c r="E2962" s="15"/>
      <c r="F2962" s="14"/>
    </row>
    <row r="2963" spans="1:6" s="4" customFormat="1" ht="12.75" hidden="1" x14ac:dyDescent="0.25">
      <c r="A2963" s="6" t="s">
        <v>82</v>
      </c>
      <c r="B2963" s="8" t="s">
        <v>7</v>
      </c>
      <c r="C2963" s="7" t="s">
        <v>3052</v>
      </c>
      <c r="D2963" s="12"/>
      <c r="E2963" s="15"/>
      <c r="F2963" s="14"/>
    </row>
    <row r="2964" spans="1:6" s="4" customFormat="1" ht="12.75" hidden="1" x14ac:dyDescent="0.25">
      <c r="A2964" s="6" t="s">
        <v>82</v>
      </c>
      <c r="B2964" s="8" t="s">
        <v>8</v>
      </c>
      <c r="C2964" s="7" t="s">
        <v>3053</v>
      </c>
      <c r="D2964" s="12"/>
      <c r="E2964" s="15"/>
      <c r="F2964" s="14"/>
    </row>
    <row r="2965" spans="1:6" s="4" customFormat="1" ht="12.75" hidden="1" x14ac:dyDescent="0.25">
      <c r="A2965" s="6" t="s">
        <v>82</v>
      </c>
      <c r="B2965" s="8" t="s">
        <v>61</v>
      </c>
      <c r="C2965" s="7" t="s">
        <v>3054</v>
      </c>
      <c r="D2965" s="12"/>
      <c r="E2965" s="15"/>
      <c r="F2965" s="14"/>
    </row>
    <row r="2966" spans="1:6" s="4" customFormat="1" ht="12.75" hidden="1" x14ac:dyDescent="0.25">
      <c r="A2966" s="6" t="s">
        <v>82</v>
      </c>
      <c r="B2966" s="8" t="s">
        <v>61</v>
      </c>
      <c r="C2966" s="7" t="s">
        <v>3055</v>
      </c>
      <c r="D2966" s="12"/>
      <c r="E2966" s="15"/>
      <c r="F2966" s="14"/>
    </row>
    <row r="2967" spans="1:6" s="4" customFormat="1" ht="12.75" hidden="1" x14ac:dyDescent="0.25">
      <c r="A2967" s="6" t="s">
        <v>82</v>
      </c>
      <c r="B2967" s="8" t="s">
        <v>61</v>
      </c>
      <c r="C2967" s="7" t="s">
        <v>3056</v>
      </c>
      <c r="D2967" s="12"/>
      <c r="E2967" s="15"/>
      <c r="F2967" s="14"/>
    </row>
    <row r="2968" spans="1:6" s="4" customFormat="1" ht="12.75" hidden="1" x14ac:dyDescent="0.25">
      <c r="A2968" s="6" t="s">
        <v>82</v>
      </c>
      <c r="B2968" s="8" t="s">
        <v>61</v>
      </c>
      <c r="C2968" s="7" t="s">
        <v>3057</v>
      </c>
      <c r="D2968" s="12"/>
      <c r="E2968" s="15"/>
      <c r="F2968" s="14"/>
    </row>
    <row r="2969" spans="1:6" s="4" customFormat="1" ht="12.75" hidden="1" x14ac:dyDescent="0.25">
      <c r="A2969" s="6" t="s">
        <v>82</v>
      </c>
      <c r="B2969" s="8" t="s">
        <v>61</v>
      </c>
      <c r="C2969" s="7" t="s">
        <v>3058</v>
      </c>
      <c r="D2969" s="12"/>
      <c r="E2969" s="15"/>
      <c r="F2969" s="14"/>
    </row>
    <row r="2970" spans="1:6" s="4" customFormat="1" ht="12.75" hidden="1" x14ac:dyDescent="0.25">
      <c r="A2970" s="6" t="s">
        <v>82</v>
      </c>
      <c r="B2970" s="8" t="s">
        <v>61</v>
      </c>
      <c r="C2970" s="7" t="s">
        <v>3059</v>
      </c>
      <c r="D2970" s="12"/>
      <c r="E2970" s="15"/>
      <c r="F2970" s="14"/>
    </row>
    <row r="2971" spans="1:6" s="4" customFormat="1" ht="12.75" hidden="1" x14ac:dyDescent="0.25">
      <c r="A2971" s="6" t="s">
        <v>82</v>
      </c>
      <c r="B2971" s="8" t="s">
        <v>61</v>
      </c>
      <c r="C2971" s="7" t="s">
        <v>3060</v>
      </c>
      <c r="D2971" s="12"/>
      <c r="E2971" s="15"/>
      <c r="F2971" s="14"/>
    </row>
    <row r="2972" spans="1:6" s="4" customFormat="1" ht="12.75" hidden="1" x14ac:dyDescent="0.25">
      <c r="A2972" s="6" t="s">
        <v>82</v>
      </c>
      <c r="B2972" s="8" t="s">
        <v>61</v>
      </c>
      <c r="C2972" s="7" t="s">
        <v>3061</v>
      </c>
      <c r="D2972" s="12"/>
      <c r="E2972" s="15"/>
      <c r="F2972" s="14"/>
    </row>
    <row r="2973" spans="1:6" s="4" customFormat="1" ht="12.75" hidden="1" x14ac:dyDescent="0.25">
      <c r="A2973" s="6" t="s">
        <v>82</v>
      </c>
      <c r="B2973" s="8" t="s">
        <v>61</v>
      </c>
      <c r="C2973" s="7" t="s">
        <v>3062</v>
      </c>
      <c r="D2973" s="12"/>
      <c r="E2973" s="15"/>
      <c r="F2973" s="14"/>
    </row>
    <row r="2974" spans="1:6" s="4" customFormat="1" ht="12.75" hidden="1" x14ac:dyDescent="0.25">
      <c r="A2974" s="6" t="s">
        <v>82</v>
      </c>
      <c r="B2974" s="8" t="s">
        <v>61</v>
      </c>
      <c r="C2974" s="7" t="s">
        <v>3063</v>
      </c>
      <c r="D2974" s="12"/>
      <c r="E2974" s="15"/>
      <c r="F2974" s="14"/>
    </row>
    <row r="2975" spans="1:6" s="4" customFormat="1" ht="12.75" hidden="1" x14ac:dyDescent="0.25">
      <c r="A2975" s="6" t="s">
        <v>82</v>
      </c>
      <c r="B2975" s="8" t="s">
        <v>61</v>
      </c>
      <c r="C2975" s="7" t="s">
        <v>3064</v>
      </c>
      <c r="D2975" s="12"/>
      <c r="E2975" s="15"/>
      <c r="F2975" s="14"/>
    </row>
    <row r="2976" spans="1:6" s="4" customFormat="1" ht="12.75" hidden="1" x14ac:dyDescent="0.25">
      <c r="A2976" s="6" t="s">
        <v>82</v>
      </c>
      <c r="B2976" s="8" t="s">
        <v>61</v>
      </c>
      <c r="C2976" s="7" t="s">
        <v>3065</v>
      </c>
      <c r="D2976" s="12"/>
      <c r="E2976" s="15"/>
      <c r="F2976" s="14"/>
    </row>
    <row r="2977" spans="1:6" s="4" customFormat="1" ht="12.75" hidden="1" x14ac:dyDescent="0.25">
      <c r="A2977" s="6" t="s">
        <v>82</v>
      </c>
      <c r="B2977" s="8" t="s">
        <v>61</v>
      </c>
      <c r="C2977" s="7" t="s">
        <v>3066</v>
      </c>
      <c r="D2977" s="12"/>
      <c r="E2977" s="15"/>
      <c r="F2977" s="14"/>
    </row>
    <row r="2978" spans="1:6" s="4" customFormat="1" ht="12.75" hidden="1" x14ac:dyDescent="0.25">
      <c r="A2978" s="6" t="s">
        <v>82</v>
      </c>
      <c r="B2978" s="8" t="s">
        <v>61</v>
      </c>
      <c r="C2978" s="7" t="s">
        <v>3067</v>
      </c>
      <c r="D2978" s="12"/>
      <c r="E2978" s="15"/>
      <c r="F2978" s="14"/>
    </row>
    <row r="2979" spans="1:6" s="4" customFormat="1" ht="12.75" hidden="1" x14ac:dyDescent="0.25">
      <c r="A2979" s="6" t="s">
        <v>82</v>
      </c>
      <c r="B2979" s="8" t="s">
        <v>61</v>
      </c>
      <c r="C2979" s="7" t="s">
        <v>3068</v>
      </c>
      <c r="D2979" s="12"/>
      <c r="E2979" s="15"/>
      <c r="F2979" s="14"/>
    </row>
    <row r="2980" spans="1:6" s="4" customFormat="1" ht="12.75" hidden="1" x14ac:dyDescent="0.25">
      <c r="A2980" s="6" t="s">
        <v>82</v>
      </c>
      <c r="B2980" s="8" t="s">
        <v>61</v>
      </c>
      <c r="C2980" s="7" t="s">
        <v>3069</v>
      </c>
      <c r="D2980" s="12"/>
      <c r="E2980" s="15"/>
      <c r="F2980" s="14"/>
    </row>
    <row r="2981" spans="1:6" s="4" customFormat="1" ht="12.75" hidden="1" x14ac:dyDescent="0.25">
      <c r="A2981" s="6" t="s">
        <v>82</v>
      </c>
      <c r="B2981" s="8" t="s">
        <v>61</v>
      </c>
      <c r="C2981" s="7" t="s">
        <v>3070</v>
      </c>
      <c r="D2981" s="12"/>
      <c r="E2981" s="15"/>
      <c r="F2981" s="14"/>
    </row>
    <row r="2982" spans="1:6" s="4" customFormat="1" ht="12.75" hidden="1" x14ac:dyDescent="0.25">
      <c r="A2982" s="6" t="s">
        <v>82</v>
      </c>
      <c r="B2982" s="8" t="s">
        <v>61</v>
      </c>
      <c r="C2982" s="7" t="s">
        <v>3071</v>
      </c>
      <c r="D2982" s="12"/>
      <c r="E2982" s="15"/>
      <c r="F2982" s="14"/>
    </row>
    <row r="2983" spans="1:6" s="4" customFormat="1" ht="12.75" hidden="1" x14ac:dyDescent="0.25">
      <c r="A2983" s="6" t="s">
        <v>82</v>
      </c>
      <c r="B2983" s="8" t="s">
        <v>61</v>
      </c>
      <c r="C2983" s="7" t="s">
        <v>3072</v>
      </c>
      <c r="D2983" s="12"/>
      <c r="E2983" s="15"/>
      <c r="F2983" s="14"/>
    </row>
    <row r="2984" spans="1:6" s="4" customFormat="1" ht="12.75" hidden="1" x14ac:dyDescent="0.25">
      <c r="A2984" s="6" t="s">
        <v>82</v>
      </c>
      <c r="B2984" s="8" t="s">
        <v>61</v>
      </c>
      <c r="C2984" s="7" t="s">
        <v>3073</v>
      </c>
      <c r="D2984" s="12"/>
      <c r="E2984" s="15"/>
      <c r="F2984" s="14"/>
    </row>
    <row r="2985" spans="1:6" s="4" customFormat="1" ht="12.75" hidden="1" x14ac:dyDescent="0.25">
      <c r="A2985" s="6" t="s">
        <v>82</v>
      </c>
      <c r="B2985" s="8" t="s">
        <v>61</v>
      </c>
      <c r="C2985" s="7" t="s">
        <v>3074</v>
      </c>
      <c r="D2985" s="12"/>
      <c r="E2985" s="15"/>
      <c r="F2985" s="14"/>
    </row>
    <row r="2986" spans="1:6" s="4" customFormat="1" ht="12.75" hidden="1" x14ac:dyDescent="0.25">
      <c r="A2986" s="6" t="s">
        <v>82</v>
      </c>
      <c r="B2986" s="8" t="s">
        <v>61</v>
      </c>
      <c r="C2986" s="7" t="s">
        <v>3075</v>
      </c>
      <c r="D2986" s="12"/>
      <c r="E2986" s="15"/>
      <c r="F2986" s="14"/>
    </row>
    <row r="2987" spans="1:6" s="4" customFormat="1" ht="12.75" hidden="1" x14ac:dyDescent="0.25">
      <c r="A2987" s="6" t="s">
        <v>82</v>
      </c>
      <c r="B2987" s="8" t="s">
        <v>61</v>
      </c>
      <c r="C2987" s="7" t="s">
        <v>3076</v>
      </c>
      <c r="D2987" s="12"/>
      <c r="E2987" s="15"/>
      <c r="F2987" s="14"/>
    </row>
    <row r="2988" spans="1:6" s="4" customFormat="1" ht="12.75" hidden="1" x14ac:dyDescent="0.25">
      <c r="A2988" s="6" t="s">
        <v>82</v>
      </c>
      <c r="B2988" s="8" t="s">
        <v>8</v>
      </c>
      <c r="C2988" s="7" t="s">
        <v>3077</v>
      </c>
      <c r="D2988" s="12"/>
      <c r="E2988" s="15"/>
      <c r="F2988" s="14"/>
    </row>
    <row r="2989" spans="1:6" s="4" customFormat="1" ht="12.75" hidden="1" x14ac:dyDescent="0.25">
      <c r="A2989" s="6" t="s">
        <v>82</v>
      </c>
      <c r="B2989" s="8" t="s">
        <v>8</v>
      </c>
      <c r="C2989" s="7" t="s">
        <v>3078</v>
      </c>
      <c r="D2989" s="12"/>
      <c r="E2989" s="15"/>
      <c r="F2989" s="14"/>
    </row>
    <row r="2990" spans="1:6" s="4" customFormat="1" ht="12.75" hidden="1" x14ac:dyDescent="0.25">
      <c r="A2990" s="6" t="s">
        <v>82</v>
      </c>
      <c r="B2990" s="8" t="s">
        <v>8</v>
      </c>
      <c r="C2990" s="7" t="s">
        <v>3079</v>
      </c>
      <c r="D2990" s="12"/>
      <c r="E2990" s="15"/>
      <c r="F2990" s="14"/>
    </row>
    <row r="2991" spans="1:6" s="4" customFormat="1" ht="12.75" hidden="1" x14ac:dyDescent="0.25">
      <c r="A2991" s="6" t="s">
        <v>82</v>
      </c>
      <c r="B2991" s="8" t="s">
        <v>8</v>
      </c>
      <c r="C2991" s="7" t="s">
        <v>3080</v>
      </c>
      <c r="D2991" s="12"/>
      <c r="E2991" s="15"/>
      <c r="F2991" s="14"/>
    </row>
    <row r="2992" spans="1:6" s="4" customFormat="1" ht="12.75" hidden="1" x14ac:dyDescent="0.25">
      <c r="A2992" s="6" t="s">
        <v>82</v>
      </c>
      <c r="B2992" s="8" t="s">
        <v>8</v>
      </c>
      <c r="C2992" s="7" t="s">
        <v>3081</v>
      </c>
      <c r="D2992" s="12"/>
      <c r="E2992" s="15"/>
      <c r="F2992" s="14"/>
    </row>
    <row r="2993" spans="1:6" s="4" customFormat="1" ht="12.75" hidden="1" x14ac:dyDescent="0.25">
      <c r="A2993" s="6" t="s">
        <v>82</v>
      </c>
      <c r="B2993" s="8" t="s">
        <v>8</v>
      </c>
      <c r="C2993" s="7" t="s">
        <v>3082</v>
      </c>
      <c r="D2993" s="12"/>
      <c r="E2993" s="15"/>
      <c r="F2993" s="14"/>
    </row>
    <row r="2994" spans="1:6" s="4" customFormat="1" ht="12.75" hidden="1" x14ac:dyDescent="0.25">
      <c r="A2994" s="6" t="s">
        <v>82</v>
      </c>
      <c r="B2994" s="8" t="s">
        <v>8</v>
      </c>
      <c r="C2994" s="7" t="s">
        <v>3083</v>
      </c>
      <c r="D2994" s="12"/>
      <c r="E2994" s="15"/>
      <c r="F2994" s="14"/>
    </row>
    <row r="2995" spans="1:6" s="4" customFormat="1" ht="12.75" hidden="1" x14ac:dyDescent="0.25">
      <c r="A2995" s="6" t="s">
        <v>82</v>
      </c>
      <c r="B2995" s="8" t="s">
        <v>8</v>
      </c>
      <c r="C2995" s="7" t="s">
        <v>3084</v>
      </c>
      <c r="D2995" s="12"/>
      <c r="E2995" s="15"/>
      <c r="F2995" s="14"/>
    </row>
    <row r="2996" spans="1:6" s="4" customFormat="1" ht="12.75" hidden="1" x14ac:dyDescent="0.25">
      <c r="A2996" s="6" t="s">
        <v>82</v>
      </c>
      <c r="B2996" s="8" t="s">
        <v>8</v>
      </c>
      <c r="C2996" s="7" t="s">
        <v>3085</v>
      </c>
      <c r="D2996" s="12"/>
      <c r="E2996" s="15"/>
      <c r="F2996" s="14"/>
    </row>
    <row r="2997" spans="1:6" s="4" customFormat="1" ht="12.75" hidden="1" x14ac:dyDescent="0.25">
      <c r="A2997" s="6" t="s">
        <v>82</v>
      </c>
      <c r="B2997" s="8" t="s">
        <v>8</v>
      </c>
      <c r="C2997" s="7" t="s">
        <v>3086</v>
      </c>
      <c r="D2997" s="12"/>
      <c r="E2997" s="15"/>
      <c r="F2997" s="14"/>
    </row>
    <row r="2998" spans="1:6" s="4" customFormat="1" ht="12.75" hidden="1" x14ac:dyDescent="0.25">
      <c r="A2998" s="6" t="s">
        <v>82</v>
      </c>
      <c r="B2998" s="8" t="s">
        <v>8</v>
      </c>
      <c r="C2998" s="7" t="s">
        <v>3087</v>
      </c>
      <c r="D2998" s="12"/>
      <c r="E2998" s="15"/>
      <c r="F2998" s="14"/>
    </row>
    <row r="2999" spans="1:6" s="4" customFormat="1" ht="12.75" hidden="1" x14ac:dyDescent="0.25">
      <c r="A2999" s="6" t="s">
        <v>82</v>
      </c>
      <c r="B2999" s="8" t="s">
        <v>8</v>
      </c>
      <c r="C2999" s="7" t="s">
        <v>3088</v>
      </c>
      <c r="D2999" s="12"/>
      <c r="E2999" s="15"/>
      <c r="F2999" s="14"/>
    </row>
    <row r="3000" spans="1:6" s="4" customFormat="1" ht="12.75" hidden="1" x14ac:dyDescent="0.25">
      <c r="A3000" s="6" t="s">
        <v>82</v>
      </c>
      <c r="B3000" s="8" t="s">
        <v>8</v>
      </c>
      <c r="C3000" s="7" t="s">
        <v>3089</v>
      </c>
      <c r="D3000" s="12"/>
      <c r="E3000" s="15"/>
      <c r="F3000" s="14"/>
    </row>
    <row r="3001" spans="1:6" s="4" customFormat="1" ht="12.75" hidden="1" x14ac:dyDescent="0.25">
      <c r="A3001" s="6" t="s">
        <v>82</v>
      </c>
      <c r="B3001" s="8" t="s">
        <v>8</v>
      </c>
      <c r="C3001" s="7" t="s">
        <v>3090</v>
      </c>
      <c r="D3001" s="12"/>
      <c r="E3001" s="15"/>
      <c r="F3001" s="14"/>
    </row>
    <row r="3002" spans="1:6" s="4" customFormat="1" ht="12.75" hidden="1" x14ac:dyDescent="0.25">
      <c r="A3002" s="6" t="s">
        <v>82</v>
      </c>
      <c r="B3002" s="8" t="s">
        <v>8</v>
      </c>
      <c r="C3002" s="7" t="s">
        <v>3091</v>
      </c>
      <c r="D3002" s="12"/>
      <c r="E3002" s="15"/>
      <c r="F3002" s="14"/>
    </row>
    <row r="3003" spans="1:6" s="4" customFormat="1" ht="12.75" hidden="1" x14ac:dyDescent="0.25">
      <c r="A3003" s="6" t="s">
        <v>82</v>
      </c>
      <c r="B3003" s="8" t="s">
        <v>8</v>
      </c>
      <c r="C3003" s="7" t="s">
        <v>3092</v>
      </c>
      <c r="D3003" s="12"/>
      <c r="E3003" s="15"/>
      <c r="F3003" s="14"/>
    </row>
    <row r="3004" spans="1:6" s="4" customFormat="1" ht="12.75" hidden="1" x14ac:dyDescent="0.25">
      <c r="A3004" s="6" t="s">
        <v>82</v>
      </c>
      <c r="B3004" s="8" t="s">
        <v>8</v>
      </c>
      <c r="C3004" s="7" t="s">
        <v>3093</v>
      </c>
      <c r="D3004" s="12"/>
      <c r="E3004" s="15"/>
      <c r="F3004" s="14"/>
    </row>
    <row r="3005" spans="1:6" s="4" customFormat="1" ht="12.75" hidden="1" x14ac:dyDescent="0.25">
      <c r="A3005" s="6" t="s">
        <v>82</v>
      </c>
      <c r="B3005" s="8" t="s">
        <v>8</v>
      </c>
      <c r="C3005" s="7" t="s">
        <v>3094</v>
      </c>
      <c r="D3005" s="12"/>
      <c r="E3005" s="15"/>
      <c r="F3005" s="14"/>
    </row>
    <row r="3006" spans="1:6" s="4" customFormat="1" ht="12.75" hidden="1" x14ac:dyDescent="0.25">
      <c r="A3006" s="6" t="s">
        <v>82</v>
      </c>
      <c r="B3006" s="8" t="s">
        <v>10</v>
      </c>
      <c r="C3006" s="7" t="s">
        <v>3095</v>
      </c>
      <c r="D3006" s="12"/>
      <c r="E3006" s="15"/>
      <c r="F3006" s="14"/>
    </row>
    <row r="3007" spans="1:6" s="4" customFormat="1" ht="12.75" hidden="1" x14ac:dyDescent="0.25">
      <c r="A3007" s="6" t="s">
        <v>82</v>
      </c>
      <c r="B3007" s="8" t="s">
        <v>11</v>
      </c>
      <c r="C3007" s="7" t="s">
        <v>3096</v>
      </c>
      <c r="D3007" s="12"/>
      <c r="E3007" s="15"/>
      <c r="F3007" s="14"/>
    </row>
    <row r="3008" spans="1:6" s="4" customFormat="1" ht="12.75" hidden="1" x14ac:dyDescent="0.25">
      <c r="A3008" s="6" t="s">
        <v>82</v>
      </c>
      <c r="B3008" s="8" t="s">
        <v>12</v>
      </c>
      <c r="C3008" s="7" t="s">
        <v>3097</v>
      </c>
      <c r="D3008" s="12"/>
      <c r="E3008" s="15"/>
      <c r="F3008" s="14"/>
    </row>
    <row r="3009" spans="1:6" s="4" customFormat="1" ht="12.75" hidden="1" x14ac:dyDescent="0.25">
      <c r="A3009" s="6" t="s">
        <v>82</v>
      </c>
      <c r="B3009" s="8" t="s">
        <v>13</v>
      </c>
      <c r="C3009" s="7" t="s">
        <v>3098</v>
      </c>
      <c r="D3009" s="12"/>
      <c r="E3009" s="15"/>
      <c r="F3009" s="14"/>
    </row>
    <row r="3010" spans="1:6" s="4" customFormat="1" ht="12.75" hidden="1" x14ac:dyDescent="0.25">
      <c r="A3010" s="6" t="s">
        <v>82</v>
      </c>
      <c r="B3010" s="8" t="s">
        <v>63</v>
      </c>
      <c r="C3010" s="7" t="s">
        <v>3099</v>
      </c>
      <c r="D3010" s="12"/>
      <c r="E3010" s="15"/>
      <c r="F3010" s="14"/>
    </row>
    <row r="3011" spans="1:6" s="4" customFormat="1" ht="12.75" hidden="1" x14ac:dyDescent="0.25">
      <c r="A3011" s="6" t="s">
        <v>82</v>
      </c>
      <c r="B3011" s="8" t="s">
        <v>63</v>
      </c>
      <c r="C3011" s="7" t="s">
        <v>3100</v>
      </c>
      <c r="D3011" s="12"/>
      <c r="E3011" s="15"/>
      <c r="F3011" s="14"/>
    </row>
    <row r="3012" spans="1:6" s="4" customFormat="1" ht="12.75" hidden="1" x14ac:dyDescent="0.25">
      <c r="A3012" s="6" t="s">
        <v>82</v>
      </c>
      <c r="B3012" s="8" t="s">
        <v>63</v>
      </c>
      <c r="C3012" s="7" t="s">
        <v>3101</v>
      </c>
      <c r="D3012" s="12"/>
      <c r="E3012" s="15"/>
      <c r="F3012" s="14"/>
    </row>
    <row r="3013" spans="1:6" s="4" customFormat="1" ht="12.75" hidden="1" x14ac:dyDescent="0.25">
      <c r="A3013" s="6" t="s">
        <v>82</v>
      </c>
      <c r="B3013" s="8" t="s">
        <v>63</v>
      </c>
      <c r="C3013" s="7" t="s">
        <v>3102</v>
      </c>
      <c r="D3013" s="12"/>
      <c r="E3013" s="15"/>
      <c r="F3013" s="14"/>
    </row>
    <row r="3014" spans="1:6" s="4" customFormat="1" ht="12.75" hidden="1" x14ac:dyDescent="0.25">
      <c r="A3014" s="6" t="s">
        <v>82</v>
      </c>
      <c r="B3014" s="8" t="s">
        <v>63</v>
      </c>
      <c r="C3014" s="7" t="s">
        <v>3103</v>
      </c>
      <c r="D3014" s="12"/>
      <c r="E3014" s="15"/>
      <c r="F3014" s="14"/>
    </row>
    <row r="3015" spans="1:6" s="4" customFormat="1" ht="12.75" hidden="1" x14ac:dyDescent="0.25">
      <c r="A3015" s="6" t="s">
        <v>82</v>
      </c>
      <c r="B3015" s="8" t="s">
        <v>63</v>
      </c>
      <c r="C3015" s="7" t="s">
        <v>3104</v>
      </c>
      <c r="D3015" s="12"/>
      <c r="E3015" s="15"/>
      <c r="F3015" s="14"/>
    </row>
    <row r="3016" spans="1:6" s="4" customFormat="1" ht="12.75" hidden="1" x14ac:dyDescent="0.25">
      <c r="A3016" s="6" t="s">
        <v>82</v>
      </c>
      <c r="B3016" s="8" t="s">
        <v>63</v>
      </c>
      <c r="C3016" s="7" t="s">
        <v>3105</v>
      </c>
      <c r="D3016" s="12"/>
      <c r="E3016" s="15"/>
      <c r="F3016" s="14"/>
    </row>
    <row r="3017" spans="1:6" s="4" customFormat="1" ht="12.75" hidden="1" x14ac:dyDescent="0.25">
      <c r="A3017" s="6" t="s">
        <v>82</v>
      </c>
      <c r="B3017" s="8" t="s">
        <v>63</v>
      </c>
      <c r="C3017" s="7" t="s">
        <v>3106</v>
      </c>
      <c r="D3017" s="12"/>
      <c r="E3017" s="15"/>
      <c r="F3017" s="14"/>
    </row>
    <row r="3018" spans="1:6" s="4" customFormat="1" ht="12.75" hidden="1" x14ac:dyDescent="0.25">
      <c r="A3018" s="6" t="s">
        <v>82</v>
      </c>
      <c r="B3018" s="8" t="s">
        <v>64</v>
      </c>
      <c r="C3018" s="7" t="s">
        <v>3107</v>
      </c>
      <c r="D3018" s="12"/>
      <c r="E3018" s="15"/>
      <c r="F3018" s="14"/>
    </row>
    <row r="3019" spans="1:6" s="4" customFormat="1" ht="12.75" hidden="1" x14ac:dyDescent="0.25">
      <c r="A3019" s="6" t="s">
        <v>82</v>
      </c>
      <c r="B3019" s="8" t="s">
        <v>64</v>
      </c>
      <c r="C3019" s="7" t="s">
        <v>3108</v>
      </c>
      <c r="D3019" s="12"/>
      <c r="E3019" s="15"/>
      <c r="F3019" s="14"/>
    </row>
    <row r="3020" spans="1:6" s="4" customFormat="1" ht="12.75" hidden="1" x14ac:dyDescent="0.25">
      <c r="A3020" s="6" t="s">
        <v>82</v>
      </c>
      <c r="B3020" s="8" t="s">
        <v>64</v>
      </c>
      <c r="C3020" s="7" t="s">
        <v>3109</v>
      </c>
      <c r="D3020" s="12"/>
      <c r="E3020" s="15"/>
      <c r="F3020" s="14"/>
    </row>
    <row r="3021" spans="1:6" s="4" customFormat="1" ht="12.75" hidden="1" x14ac:dyDescent="0.25">
      <c r="A3021" s="6" t="s">
        <v>82</v>
      </c>
      <c r="B3021" s="8" t="s">
        <v>64</v>
      </c>
      <c r="C3021" s="7" t="s">
        <v>3110</v>
      </c>
      <c r="D3021" s="12"/>
      <c r="E3021" s="15"/>
      <c r="F3021" s="14"/>
    </row>
    <row r="3022" spans="1:6" s="4" customFormat="1" ht="12.75" hidden="1" x14ac:dyDescent="0.25">
      <c r="A3022" s="6" t="s">
        <v>82</v>
      </c>
      <c r="B3022" s="8" t="s">
        <v>64</v>
      </c>
      <c r="C3022" s="7" t="s">
        <v>3111</v>
      </c>
      <c r="D3022" s="12"/>
      <c r="E3022" s="15"/>
      <c r="F3022" s="14"/>
    </row>
    <row r="3023" spans="1:6" s="4" customFormat="1" ht="12.75" hidden="1" x14ac:dyDescent="0.25">
      <c r="A3023" s="6" t="s">
        <v>82</v>
      </c>
      <c r="B3023" s="8" t="s">
        <v>64</v>
      </c>
      <c r="C3023" s="7" t="s">
        <v>3112</v>
      </c>
      <c r="D3023" s="12"/>
      <c r="E3023" s="15"/>
      <c r="F3023" s="14"/>
    </row>
    <row r="3024" spans="1:6" s="4" customFormat="1" ht="12.75" hidden="1" x14ac:dyDescent="0.25">
      <c r="A3024" s="6" t="s">
        <v>82</v>
      </c>
      <c r="B3024" s="8" t="s">
        <v>65</v>
      </c>
      <c r="C3024" s="7" t="s">
        <v>3113</v>
      </c>
      <c r="D3024" s="12"/>
      <c r="E3024" s="15"/>
      <c r="F3024" s="14"/>
    </row>
    <row r="3025" spans="1:6" s="4" customFormat="1" ht="12.75" hidden="1" x14ac:dyDescent="0.25">
      <c r="A3025" s="6" t="s">
        <v>82</v>
      </c>
      <c r="B3025" s="8" t="s">
        <v>26</v>
      </c>
      <c r="C3025" s="7" t="s">
        <v>3114</v>
      </c>
      <c r="D3025" s="12"/>
      <c r="E3025" s="15"/>
      <c r="F3025" s="14"/>
    </row>
    <row r="3026" spans="1:6" s="4" customFormat="1" ht="12.75" hidden="1" x14ac:dyDescent="0.25">
      <c r="A3026" s="6" t="s">
        <v>82</v>
      </c>
      <c r="B3026" s="8" t="s">
        <v>27</v>
      </c>
      <c r="C3026" s="7" t="s">
        <v>3115</v>
      </c>
      <c r="D3026" s="12"/>
      <c r="E3026" s="15"/>
      <c r="F3026" s="14"/>
    </row>
    <row r="3027" spans="1:6" s="4" customFormat="1" ht="12.75" hidden="1" x14ac:dyDescent="0.25">
      <c r="A3027" s="6" t="s">
        <v>82</v>
      </c>
      <c r="B3027" s="8" t="s">
        <v>28</v>
      </c>
      <c r="C3027" s="7" t="s">
        <v>3116</v>
      </c>
      <c r="D3027" s="12"/>
      <c r="E3027" s="15"/>
      <c r="F3027" s="14"/>
    </row>
    <row r="3028" spans="1:6" s="4" customFormat="1" ht="12.75" hidden="1" x14ac:dyDescent="0.25">
      <c r="A3028" s="6" t="s">
        <v>82</v>
      </c>
      <c r="B3028" s="8" t="s">
        <v>28</v>
      </c>
      <c r="C3028" s="7" t="s">
        <v>3117</v>
      </c>
      <c r="D3028" s="12"/>
      <c r="E3028" s="15"/>
      <c r="F3028" s="14"/>
    </row>
    <row r="3029" spans="1:6" s="4" customFormat="1" ht="12.75" hidden="1" x14ac:dyDescent="0.25">
      <c r="A3029" s="6" t="s">
        <v>82</v>
      </c>
      <c r="B3029" s="8" t="s">
        <v>28</v>
      </c>
      <c r="C3029" s="7" t="s">
        <v>3118</v>
      </c>
      <c r="D3029" s="12"/>
      <c r="E3029" s="15"/>
      <c r="F3029" s="14"/>
    </row>
    <row r="3030" spans="1:6" s="4" customFormat="1" ht="12.75" hidden="1" x14ac:dyDescent="0.25">
      <c r="A3030" s="6" t="s">
        <v>82</v>
      </c>
      <c r="B3030" s="8" t="s">
        <v>28</v>
      </c>
      <c r="C3030" s="7" t="s">
        <v>3119</v>
      </c>
      <c r="D3030" s="12"/>
      <c r="E3030" s="15"/>
      <c r="F3030" s="14"/>
    </row>
    <row r="3031" spans="1:6" s="4" customFormat="1" ht="12.75" hidden="1" x14ac:dyDescent="0.25">
      <c r="A3031" s="6" t="s">
        <v>82</v>
      </c>
      <c r="B3031" s="8" t="s">
        <v>28</v>
      </c>
      <c r="C3031" s="7" t="s">
        <v>3120</v>
      </c>
      <c r="D3031" s="12"/>
      <c r="E3031" s="15"/>
      <c r="F3031" s="14"/>
    </row>
    <row r="3032" spans="1:6" s="4" customFormat="1" ht="12.75" hidden="1" x14ac:dyDescent="0.25">
      <c r="A3032" s="6" t="s">
        <v>82</v>
      </c>
      <c r="B3032" s="8" t="s">
        <v>28</v>
      </c>
      <c r="C3032" s="7" t="s">
        <v>3121</v>
      </c>
      <c r="D3032" s="12"/>
      <c r="E3032" s="15"/>
      <c r="F3032" s="14"/>
    </row>
    <row r="3033" spans="1:6" s="4" customFormat="1" ht="12.75" hidden="1" x14ac:dyDescent="0.25">
      <c r="A3033" s="6" t="s">
        <v>82</v>
      </c>
      <c r="B3033" s="8" t="s">
        <v>28</v>
      </c>
      <c r="C3033" s="7" t="s">
        <v>3122</v>
      </c>
      <c r="D3033" s="12"/>
      <c r="E3033" s="15"/>
      <c r="F3033" s="14"/>
    </row>
    <row r="3034" spans="1:6" s="4" customFormat="1" ht="12.75" hidden="1" x14ac:dyDescent="0.25">
      <c r="A3034" s="6" t="s">
        <v>82</v>
      </c>
      <c r="B3034" s="8" t="s">
        <v>28</v>
      </c>
      <c r="C3034" s="7" t="s">
        <v>3123</v>
      </c>
      <c r="D3034" s="12"/>
      <c r="E3034" s="15"/>
      <c r="F3034" s="14"/>
    </row>
    <row r="3035" spans="1:6" s="4" customFormat="1" ht="12.75" hidden="1" x14ac:dyDescent="0.25">
      <c r="A3035" s="6" t="s">
        <v>82</v>
      </c>
      <c r="B3035" s="8" t="s">
        <v>28</v>
      </c>
      <c r="C3035" s="7" t="s">
        <v>3124</v>
      </c>
      <c r="D3035" s="12"/>
      <c r="E3035" s="15"/>
      <c r="F3035" s="14"/>
    </row>
    <row r="3036" spans="1:6" s="4" customFormat="1" ht="12.75" hidden="1" x14ac:dyDescent="0.25">
      <c r="A3036" s="6" t="s">
        <v>82</v>
      </c>
      <c r="B3036" s="8" t="s">
        <v>28</v>
      </c>
      <c r="C3036" s="7" t="s">
        <v>3125</v>
      </c>
      <c r="D3036" s="12"/>
      <c r="E3036" s="15"/>
      <c r="F3036" s="14"/>
    </row>
    <row r="3037" spans="1:6" s="4" customFormat="1" ht="12.75" hidden="1" x14ac:dyDescent="0.25">
      <c r="A3037" s="6" t="s">
        <v>82</v>
      </c>
      <c r="B3037" s="8" t="s">
        <v>28</v>
      </c>
      <c r="C3037" s="7" t="s">
        <v>3126</v>
      </c>
      <c r="D3037" s="12"/>
      <c r="E3037" s="15"/>
      <c r="F3037" s="14"/>
    </row>
    <row r="3038" spans="1:6" s="4" customFormat="1" ht="12.75" hidden="1" x14ac:dyDescent="0.25">
      <c r="A3038" s="6" t="s">
        <v>82</v>
      </c>
      <c r="B3038" s="8" t="s">
        <v>28</v>
      </c>
      <c r="C3038" s="7" t="s">
        <v>3127</v>
      </c>
      <c r="D3038" s="12"/>
      <c r="E3038" s="15"/>
      <c r="F3038" s="14"/>
    </row>
    <row r="3039" spans="1:6" s="4" customFormat="1" ht="12.75" hidden="1" x14ac:dyDescent="0.25">
      <c r="A3039" s="6" t="s">
        <v>82</v>
      </c>
      <c r="B3039" s="8" t="s">
        <v>28</v>
      </c>
      <c r="C3039" s="7" t="s">
        <v>3128</v>
      </c>
      <c r="D3039" s="12"/>
      <c r="E3039" s="15"/>
      <c r="F3039" s="14"/>
    </row>
    <row r="3040" spans="1:6" s="4" customFormat="1" ht="12.75" hidden="1" x14ac:dyDescent="0.25">
      <c r="A3040" s="6" t="s">
        <v>82</v>
      </c>
      <c r="B3040" s="8" t="s">
        <v>28</v>
      </c>
      <c r="C3040" s="7" t="s">
        <v>3129</v>
      </c>
      <c r="D3040" s="12"/>
      <c r="E3040" s="15"/>
      <c r="F3040" s="14"/>
    </row>
    <row r="3041" spans="1:6" s="4" customFormat="1" ht="12.75" hidden="1" x14ac:dyDescent="0.25">
      <c r="A3041" s="6" t="s">
        <v>82</v>
      </c>
      <c r="B3041" s="8" t="s">
        <v>28</v>
      </c>
      <c r="C3041" s="7" t="s">
        <v>3130</v>
      </c>
      <c r="D3041" s="12"/>
      <c r="E3041" s="15"/>
      <c r="F3041" s="14"/>
    </row>
    <row r="3042" spans="1:6" s="4" customFormat="1" ht="12.75" hidden="1" x14ac:dyDescent="0.25">
      <c r="A3042" s="6" t="s">
        <v>82</v>
      </c>
      <c r="B3042" s="8" t="s">
        <v>28</v>
      </c>
      <c r="C3042" s="7" t="s">
        <v>3131</v>
      </c>
      <c r="D3042" s="12"/>
      <c r="E3042" s="15"/>
      <c r="F3042" s="14"/>
    </row>
    <row r="3043" spans="1:6" s="4" customFormat="1" ht="12.75" hidden="1" x14ac:dyDescent="0.25">
      <c r="A3043" s="6" t="s">
        <v>82</v>
      </c>
      <c r="B3043" s="8" t="s">
        <v>28</v>
      </c>
      <c r="C3043" s="7" t="s">
        <v>3132</v>
      </c>
      <c r="D3043" s="12"/>
      <c r="E3043" s="15"/>
      <c r="F3043" s="14"/>
    </row>
    <row r="3044" spans="1:6" s="4" customFormat="1" ht="12.75" hidden="1" x14ac:dyDescent="0.25">
      <c r="A3044" s="6" t="s">
        <v>82</v>
      </c>
      <c r="B3044" s="8" t="s">
        <v>28</v>
      </c>
      <c r="C3044" s="7" t="s">
        <v>3133</v>
      </c>
      <c r="D3044" s="12"/>
      <c r="E3044" s="15"/>
      <c r="F3044" s="14"/>
    </row>
    <row r="3045" spans="1:6" s="4" customFormat="1" ht="12.75" hidden="1" x14ac:dyDescent="0.25">
      <c r="A3045" s="6" t="s">
        <v>82</v>
      </c>
      <c r="B3045" s="8" t="s">
        <v>28</v>
      </c>
      <c r="C3045" s="7" t="s">
        <v>3134</v>
      </c>
      <c r="D3045" s="12"/>
      <c r="E3045" s="15"/>
      <c r="F3045" s="14"/>
    </row>
    <row r="3046" spans="1:6" s="4" customFormat="1" ht="12.75" hidden="1" x14ac:dyDescent="0.25">
      <c r="A3046" s="6" t="s">
        <v>82</v>
      </c>
      <c r="B3046" s="8" t="s">
        <v>28</v>
      </c>
      <c r="C3046" s="7" t="s">
        <v>3135</v>
      </c>
      <c r="D3046" s="12"/>
      <c r="E3046" s="15"/>
      <c r="F3046" s="14"/>
    </row>
    <row r="3047" spans="1:6" s="4" customFormat="1" ht="12.75" hidden="1" x14ac:dyDescent="0.25">
      <c r="A3047" s="6" t="s">
        <v>82</v>
      </c>
      <c r="B3047" s="8" t="s">
        <v>28</v>
      </c>
      <c r="C3047" s="7" t="s">
        <v>3136</v>
      </c>
      <c r="D3047" s="12"/>
      <c r="E3047" s="15"/>
      <c r="F3047" s="14"/>
    </row>
    <row r="3048" spans="1:6" s="4" customFormat="1" ht="12.75" hidden="1" x14ac:dyDescent="0.25">
      <c r="A3048" s="6" t="s">
        <v>82</v>
      </c>
      <c r="B3048" s="8" t="s">
        <v>28</v>
      </c>
      <c r="C3048" s="7" t="s">
        <v>3137</v>
      </c>
      <c r="D3048" s="12"/>
      <c r="E3048" s="15"/>
      <c r="F3048" s="14"/>
    </row>
    <row r="3049" spans="1:6" s="4" customFormat="1" ht="12.75" hidden="1" x14ac:dyDescent="0.25">
      <c r="A3049" s="6" t="s">
        <v>82</v>
      </c>
      <c r="B3049" s="8" t="s">
        <v>28</v>
      </c>
      <c r="C3049" s="7" t="s">
        <v>3138</v>
      </c>
      <c r="D3049" s="12"/>
      <c r="E3049" s="15"/>
      <c r="F3049" s="14"/>
    </row>
    <row r="3050" spans="1:6" s="4" customFormat="1" ht="12.75" hidden="1" x14ac:dyDescent="0.25">
      <c r="A3050" s="6" t="s">
        <v>82</v>
      </c>
      <c r="B3050" s="8" t="s">
        <v>28</v>
      </c>
      <c r="C3050" s="7" t="s">
        <v>3139</v>
      </c>
      <c r="D3050" s="12"/>
      <c r="E3050" s="15"/>
      <c r="F3050" s="14"/>
    </row>
    <row r="3051" spans="1:6" s="4" customFormat="1" ht="12.75" hidden="1" x14ac:dyDescent="0.25">
      <c r="A3051" s="6" t="s">
        <v>82</v>
      </c>
      <c r="B3051" s="8" t="s">
        <v>28</v>
      </c>
      <c r="C3051" s="7" t="s">
        <v>3140</v>
      </c>
      <c r="D3051" s="12"/>
      <c r="E3051" s="15"/>
      <c r="F3051" s="14"/>
    </row>
    <row r="3052" spans="1:6" s="4" customFormat="1" ht="12.75" hidden="1" x14ac:dyDescent="0.25">
      <c r="A3052" s="6" t="s">
        <v>82</v>
      </c>
      <c r="B3052" s="8" t="s">
        <v>28</v>
      </c>
      <c r="C3052" s="7" t="s">
        <v>3141</v>
      </c>
      <c r="D3052" s="12"/>
      <c r="E3052" s="15"/>
      <c r="F3052" s="14"/>
    </row>
    <row r="3053" spans="1:6" s="4" customFormat="1" ht="12.75" hidden="1" x14ac:dyDescent="0.25">
      <c r="A3053" s="6" t="s">
        <v>82</v>
      </c>
      <c r="B3053" s="8" t="s">
        <v>28</v>
      </c>
      <c r="C3053" s="7" t="s">
        <v>3142</v>
      </c>
      <c r="D3053" s="12"/>
      <c r="E3053" s="15"/>
      <c r="F3053" s="14"/>
    </row>
    <row r="3054" spans="1:6" s="4" customFormat="1" ht="12.75" hidden="1" x14ac:dyDescent="0.25">
      <c r="A3054" s="6" t="s">
        <v>82</v>
      </c>
      <c r="B3054" s="8" t="s">
        <v>28</v>
      </c>
      <c r="C3054" s="7" t="s">
        <v>3143</v>
      </c>
      <c r="D3054" s="12"/>
      <c r="E3054" s="15"/>
      <c r="F3054" s="14"/>
    </row>
    <row r="3055" spans="1:6" s="4" customFormat="1" ht="12.75" hidden="1" x14ac:dyDescent="0.25">
      <c r="A3055" s="6" t="s">
        <v>82</v>
      </c>
      <c r="B3055" s="8" t="s">
        <v>28</v>
      </c>
      <c r="C3055" s="7" t="s">
        <v>3144</v>
      </c>
      <c r="D3055" s="12"/>
      <c r="E3055" s="15"/>
      <c r="F3055" s="14"/>
    </row>
    <row r="3056" spans="1:6" s="4" customFormat="1" ht="12.75" hidden="1" x14ac:dyDescent="0.25">
      <c r="A3056" s="6" t="s">
        <v>82</v>
      </c>
      <c r="B3056" s="8" t="s">
        <v>28</v>
      </c>
      <c r="C3056" s="7" t="s">
        <v>3145</v>
      </c>
      <c r="D3056" s="12"/>
      <c r="E3056" s="15"/>
      <c r="F3056" s="14"/>
    </row>
    <row r="3057" spans="1:6" s="4" customFormat="1" ht="12.75" hidden="1" x14ac:dyDescent="0.25">
      <c r="A3057" s="6" t="s">
        <v>82</v>
      </c>
      <c r="B3057" s="8" t="s">
        <v>28</v>
      </c>
      <c r="C3057" s="7" t="s">
        <v>3146</v>
      </c>
      <c r="D3057" s="12"/>
      <c r="E3057" s="15"/>
      <c r="F3057" s="14"/>
    </row>
    <row r="3058" spans="1:6" s="4" customFormat="1" ht="12.75" hidden="1" x14ac:dyDescent="0.25">
      <c r="A3058" s="6" t="s">
        <v>82</v>
      </c>
      <c r="B3058" s="8" t="s">
        <v>28</v>
      </c>
      <c r="C3058" s="7" t="s">
        <v>3147</v>
      </c>
      <c r="D3058" s="12"/>
      <c r="E3058" s="15"/>
      <c r="F3058" s="14"/>
    </row>
    <row r="3059" spans="1:6" s="4" customFormat="1" ht="12.75" hidden="1" x14ac:dyDescent="0.25">
      <c r="A3059" s="6" t="s">
        <v>82</v>
      </c>
      <c r="B3059" s="8" t="s">
        <v>28</v>
      </c>
      <c r="C3059" s="7" t="s">
        <v>3148</v>
      </c>
      <c r="D3059" s="12"/>
      <c r="E3059" s="15"/>
      <c r="F3059" s="14"/>
    </row>
    <row r="3060" spans="1:6" s="4" customFormat="1" ht="12.75" hidden="1" x14ac:dyDescent="0.25">
      <c r="A3060" s="6" t="s">
        <v>82</v>
      </c>
      <c r="B3060" s="8" t="s">
        <v>28</v>
      </c>
      <c r="C3060" s="7" t="s">
        <v>3149</v>
      </c>
      <c r="D3060" s="12"/>
      <c r="E3060" s="15"/>
      <c r="F3060" s="14"/>
    </row>
    <row r="3061" spans="1:6" s="4" customFormat="1" ht="12.75" hidden="1" x14ac:dyDescent="0.25">
      <c r="A3061" s="6" t="s">
        <v>82</v>
      </c>
      <c r="B3061" s="8" t="s">
        <v>28</v>
      </c>
      <c r="C3061" s="7" t="s">
        <v>3150</v>
      </c>
      <c r="D3061" s="12"/>
      <c r="E3061" s="15"/>
      <c r="F3061" s="14"/>
    </row>
    <row r="3062" spans="1:6" s="4" customFormat="1" ht="12.75" hidden="1" x14ac:dyDescent="0.25">
      <c r="A3062" s="6" t="s">
        <v>82</v>
      </c>
      <c r="B3062" s="8" t="s">
        <v>28</v>
      </c>
      <c r="C3062" s="7" t="s">
        <v>3151</v>
      </c>
      <c r="D3062" s="12"/>
      <c r="E3062" s="15"/>
      <c r="F3062" s="14"/>
    </row>
    <row r="3063" spans="1:6" s="4" customFormat="1" ht="12.75" hidden="1" x14ac:dyDescent="0.25">
      <c r="A3063" s="6" t="s">
        <v>82</v>
      </c>
      <c r="B3063" s="8" t="s">
        <v>28</v>
      </c>
      <c r="C3063" s="7" t="s">
        <v>3152</v>
      </c>
      <c r="D3063" s="12"/>
      <c r="E3063" s="15"/>
      <c r="F3063" s="14"/>
    </row>
    <row r="3064" spans="1:6" s="4" customFormat="1" ht="12.75" hidden="1" x14ac:dyDescent="0.25">
      <c r="A3064" s="6" t="s">
        <v>82</v>
      </c>
      <c r="B3064" s="8" t="s">
        <v>28</v>
      </c>
      <c r="C3064" s="7" t="s">
        <v>3153</v>
      </c>
      <c r="D3064" s="12"/>
      <c r="E3064" s="15"/>
      <c r="F3064" s="14"/>
    </row>
    <row r="3065" spans="1:6" s="4" customFormat="1" ht="12.75" hidden="1" x14ac:dyDescent="0.25">
      <c r="A3065" s="6" t="s">
        <v>82</v>
      </c>
      <c r="B3065" s="8" t="s">
        <v>28</v>
      </c>
      <c r="C3065" s="7" t="s">
        <v>3154</v>
      </c>
      <c r="D3065" s="12"/>
      <c r="E3065" s="15"/>
      <c r="F3065" s="14"/>
    </row>
    <row r="3066" spans="1:6" s="4" customFormat="1" ht="12.75" hidden="1" x14ac:dyDescent="0.25">
      <c r="A3066" s="6" t="s">
        <v>82</v>
      </c>
      <c r="B3066" s="8" t="s">
        <v>28</v>
      </c>
      <c r="C3066" s="7" t="s">
        <v>3155</v>
      </c>
      <c r="D3066" s="12"/>
      <c r="E3066" s="15"/>
      <c r="F3066" s="14"/>
    </row>
    <row r="3067" spans="1:6" s="4" customFormat="1" ht="12.75" hidden="1" x14ac:dyDescent="0.25">
      <c r="A3067" s="6" t="s">
        <v>82</v>
      </c>
      <c r="B3067" s="8" t="s">
        <v>28</v>
      </c>
      <c r="C3067" s="7" t="s">
        <v>3156</v>
      </c>
      <c r="D3067" s="12"/>
      <c r="E3067" s="15"/>
      <c r="F3067" s="14"/>
    </row>
    <row r="3068" spans="1:6" s="4" customFormat="1" ht="12.75" hidden="1" x14ac:dyDescent="0.25">
      <c r="A3068" s="6" t="s">
        <v>82</v>
      </c>
      <c r="B3068" s="8" t="s">
        <v>28</v>
      </c>
      <c r="C3068" s="7" t="s">
        <v>3157</v>
      </c>
      <c r="D3068" s="12"/>
      <c r="E3068" s="15"/>
      <c r="F3068" s="14"/>
    </row>
    <row r="3069" spans="1:6" s="4" customFormat="1" ht="12.75" hidden="1" x14ac:dyDescent="0.25">
      <c r="A3069" s="6" t="s">
        <v>82</v>
      </c>
      <c r="B3069" s="8" t="s">
        <v>28</v>
      </c>
      <c r="C3069" s="7" t="s">
        <v>3158</v>
      </c>
      <c r="D3069" s="12"/>
      <c r="E3069" s="15"/>
      <c r="F3069" s="14"/>
    </row>
    <row r="3070" spans="1:6" s="4" customFormat="1" ht="12.75" hidden="1" x14ac:dyDescent="0.25">
      <c r="A3070" s="6" t="s">
        <v>82</v>
      </c>
      <c r="B3070" s="8" t="s">
        <v>28</v>
      </c>
      <c r="C3070" s="7" t="s">
        <v>3159</v>
      </c>
      <c r="D3070" s="12"/>
      <c r="E3070" s="15"/>
      <c r="F3070" s="14"/>
    </row>
    <row r="3071" spans="1:6" s="4" customFormat="1" ht="12.75" hidden="1" x14ac:dyDescent="0.25">
      <c r="A3071" s="6" t="s">
        <v>82</v>
      </c>
      <c r="B3071" s="8" t="s">
        <v>28</v>
      </c>
      <c r="C3071" s="7" t="s">
        <v>3160</v>
      </c>
      <c r="D3071" s="12"/>
      <c r="E3071" s="15"/>
      <c r="F3071" s="14"/>
    </row>
    <row r="3072" spans="1:6" s="4" customFormat="1" ht="12.75" hidden="1" x14ac:dyDescent="0.25">
      <c r="A3072" s="6" t="s">
        <v>82</v>
      </c>
      <c r="B3072" s="8" t="s">
        <v>28</v>
      </c>
      <c r="C3072" s="7" t="s">
        <v>3161</v>
      </c>
      <c r="D3072" s="12"/>
      <c r="E3072" s="15"/>
      <c r="F3072" s="14"/>
    </row>
    <row r="3073" spans="1:6" s="4" customFormat="1" ht="12.75" hidden="1" x14ac:dyDescent="0.25">
      <c r="A3073" s="6" t="s">
        <v>82</v>
      </c>
      <c r="B3073" s="8" t="s">
        <v>29</v>
      </c>
      <c r="C3073" s="7" t="s">
        <v>3162</v>
      </c>
      <c r="D3073" s="12"/>
      <c r="E3073" s="15"/>
      <c r="F3073" s="14"/>
    </row>
    <row r="3074" spans="1:6" s="4" customFormat="1" ht="12.75" hidden="1" x14ac:dyDescent="0.25">
      <c r="A3074" s="6" t="s">
        <v>82</v>
      </c>
      <c r="B3074" s="8" t="s">
        <v>29</v>
      </c>
      <c r="C3074" s="7" t="s">
        <v>3163</v>
      </c>
      <c r="D3074" s="12"/>
      <c r="E3074" s="15"/>
      <c r="F3074" s="14"/>
    </row>
    <row r="3075" spans="1:6" s="4" customFormat="1" ht="12.75" hidden="1" x14ac:dyDescent="0.25">
      <c r="A3075" s="6" t="s">
        <v>82</v>
      </c>
      <c r="B3075" s="8" t="s">
        <v>29</v>
      </c>
      <c r="C3075" s="7" t="s">
        <v>3164</v>
      </c>
      <c r="D3075" s="12"/>
      <c r="E3075" s="15"/>
      <c r="F3075" s="14"/>
    </row>
    <row r="3076" spans="1:6" s="4" customFormat="1" ht="12.75" hidden="1" x14ac:dyDescent="0.25">
      <c r="A3076" s="6" t="s">
        <v>82</v>
      </c>
      <c r="B3076" s="8" t="s">
        <v>29</v>
      </c>
      <c r="C3076" s="7" t="s">
        <v>3165</v>
      </c>
      <c r="D3076" s="12"/>
      <c r="E3076" s="15"/>
      <c r="F3076" s="14"/>
    </row>
    <row r="3077" spans="1:6" s="4" customFormat="1" ht="12.75" hidden="1" x14ac:dyDescent="0.25">
      <c r="A3077" s="6" t="s">
        <v>82</v>
      </c>
      <c r="B3077" s="8" t="s">
        <v>29</v>
      </c>
      <c r="C3077" s="7" t="s">
        <v>3166</v>
      </c>
      <c r="D3077" s="12"/>
      <c r="E3077" s="15"/>
      <c r="F3077" s="14"/>
    </row>
    <row r="3078" spans="1:6" s="4" customFormat="1" ht="12.75" hidden="1" x14ac:dyDescent="0.25">
      <c r="A3078" s="6" t="s">
        <v>82</v>
      </c>
      <c r="B3078" s="8" t="s">
        <v>29</v>
      </c>
      <c r="C3078" s="7" t="s">
        <v>3167</v>
      </c>
      <c r="D3078" s="12"/>
      <c r="E3078" s="15"/>
      <c r="F3078" s="14"/>
    </row>
    <row r="3079" spans="1:6" s="4" customFormat="1" ht="12.75" hidden="1" x14ac:dyDescent="0.25">
      <c r="A3079" s="6" t="s">
        <v>82</v>
      </c>
      <c r="B3079" s="8" t="s">
        <v>29</v>
      </c>
      <c r="C3079" s="7" t="s">
        <v>3168</v>
      </c>
      <c r="D3079" s="12"/>
      <c r="E3079" s="15"/>
      <c r="F3079" s="14"/>
    </row>
    <row r="3080" spans="1:6" s="4" customFormat="1" ht="12.75" hidden="1" x14ac:dyDescent="0.25">
      <c r="A3080" s="6" t="s">
        <v>82</v>
      </c>
      <c r="B3080" s="8" t="s">
        <v>29</v>
      </c>
      <c r="C3080" s="7" t="s">
        <v>3169</v>
      </c>
      <c r="D3080" s="12"/>
      <c r="E3080" s="15"/>
      <c r="F3080" s="14"/>
    </row>
    <row r="3081" spans="1:6" s="4" customFormat="1" ht="12.75" hidden="1" x14ac:dyDescent="0.25">
      <c r="A3081" s="6" t="s">
        <v>82</v>
      </c>
      <c r="B3081" s="8" t="s">
        <v>29</v>
      </c>
      <c r="C3081" s="7" t="s">
        <v>3170</v>
      </c>
      <c r="D3081" s="12"/>
      <c r="E3081" s="15"/>
      <c r="F3081" s="14"/>
    </row>
    <row r="3082" spans="1:6" s="4" customFormat="1" ht="12.75" hidden="1" x14ac:dyDescent="0.25">
      <c r="A3082" s="6" t="s">
        <v>82</v>
      </c>
      <c r="B3082" s="8" t="s">
        <v>29</v>
      </c>
      <c r="C3082" s="7" t="s">
        <v>3171</v>
      </c>
      <c r="D3082" s="12"/>
      <c r="E3082" s="15"/>
      <c r="F3082" s="14"/>
    </row>
    <row r="3083" spans="1:6" s="4" customFormat="1" ht="12.75" hidden="1" x14ac:dyDescent="0.25">
      <c r="A3083" s="6" t="s">
        <v>82</v>
      </c>
      <c r="B3083" s="8" t="s">
        <v>29</v>
      </c>
      <c r="C3083" s="7" t="s">
        <v>3172</v>
      </c>
      <c r="D3083" s="12"/>
      <c r="E3083" s="15"/>
      <c r="F3083" s="14"/>
    </row>
    <row r="3084" spans="1:6" s="4" customFormat="1" ht="12.75" hidden="1" x14ac:dyDescent="0.25">
      <c r="A3084" s="6" t="s">
        <v>82</v>
      </c>
      <c r="B3084" s="8" t="s">
        <v>29</v>
      </c>
      <c r="C3084" s="7" t="s">
        <v>3173</v>
      </c>
      <c r="D3084" s="12"/>
      <c r="E3084" s="15"/>
      <c r="F3084" s="14"/>
    </row>
    <row r="3085" spans="1:6" s="4" customFormat="1" ht="12.75" hidden="1" x14ac:dyDescent="0.25">
      <c r="A3085" s="6" t="s">
        <v>82</v>
      </c>
      <c r="B3085" s="8" t="s">
        <v>66</v>
      </c>
      <c r="C3085" s="7" t="s">
        <v>3174</v>
      </c>
      <c r="D3085" s="12"/>
      <c r="E3085" s="15"/>
      <c r="F3085" s="14"/>
    </row>
    <row r="3086" spans="1:6" s="4" customFormat="1" ht="12.75" hidden="1" x14ac:dyDescent="0.25">
      <c r="A3086" s="6" t="s">
        <v>82</v>
      </c>
      <c r="B3086" s="8" t="s">
        <v>33</v>
      </c>
      <c r="C3086" s="7" t="s">
        <v>3175</v>
      </c>
      <c r="D3086" s="12"/>
      <c r="E3086" s="15"/>
      <c r="F3086" s="14"/>
    </row>
    <row r="3087" spans="1:6" s="4" customFormat="1" ht="12.75" hidden="1" x14ac:dyDescent="0.25">
      <c r="A3087" s="6" t="s">
        <v>82</v>
      </c>
      <c r="B3087" s="8" t="s">
        <v>83</v>
      </c>
      <c r="C3087" s="7" t="s">
        <v>3176</v>
      </c>
      <c r="D3087" s="12"/>
      <c r="E3087" s="15"/>
      <c r="F3087" s="14"/>
    </row>
    <row r="3088" spans="1:6" s="4" customFormat="1" ht="12.75" hidden="1" x14ac:dyDescent="0.25">
      <c r="A3088" s="6" t="s">
        <v>82</v>
      </c>
      <c r="B3088" s="8" t="s">
        <v>84</v>
      </c>
      <c r="C3088" s="7" t="s">
        <v>3177</v>
      </c>
      <c r="D3088" s="12"/>
      <c r="E3088" s="15"/>
      <c r="F3088" s="14"/>
    </row>
    <row r="3089" spans="1:6" s="4" customFormat="1" ht="12.75" hidden="1" x14ac:dyDescent="0.25">
      <c r="A3089" s="6" t="s">
        <v>82</v>
      </c>
      <c r="B3089" s="8" t="s">
        <v>78</v>
      </c>
      <c r="C3089" s="7" t="s">
        <v>3178</v>
      </c>
      <c r="D3089" s="12"/>
      <c r="E3089" s="15"/>
      <c r="F3089" s="14"/>
    </row>
    <row r="3090" spans="1:6" s="4" customFormat="1" ht="12.75" hidden="1" x14ac:dyDescent="0.25">
      <c r="A3090" s="6" t="s">
        <v>82</v>
      </c>
      <c r="B3090" s="8" t="s">
        <v>78</v>
      </c>
      <c r="C3090" s="7" t="s">
        <v>3179</v>
      </c>
      <c r="D3090" s="12"/>
      <c r="E3090" s="15"/>
      <c r="F3090" s="14"/>
    </row>
    <row r="3091" spans="1:6" s="4" customFormat="1" ht="12.75" hidden="1" x14ac:dyDescent="0.25">
      <c r="A3091" s="6" t="s">
        <v>82</v>
      </c>
      <c r="B3091" s="8" t="s">
        <v>78</v>
      </c>
      <c r="C3091" s="7" t="s">
        <v>3180</v>
      </c>
      <c r="D3091" s="12"/>
      <c r="E3091" s="15"/>
      <c r="F3091" s="14"/>
    </row>
    <row r="3092" spans="1:6" s="4" customFormat="1" ht="12.75" hidden="1" x14ac:dyDescent="0.25">
      <c r="A3092" s="6" t="s">
        <v>82</v>
      </c>
      <c r="B3092" s="8" t="s">
        <v>78</v>
      </c>
      <c r="C3092" s="7" t="s">
        <v>3181</v>
      </c>
      <c r="D3092" s="12"/>
      <c r="E3092" s="15"/>
      <c r="F3092" s="14"/>
    </row>
    <row r="3093" spans="1:6" s="4" customFormat="1" ht="12.75" hidden="1" x14ac:dyDescent="0.25">
      <c r="A3093" s="6" t="s">
        <v>82</v>
      </c>
      <c r="B3093" s="8" t="s">
        <v>78</v>
      </c>
      <c r="C3093" s="7" t="s">
        <v>3182</v>
      </c>
      <c r="D3093" s="12"/>
      <c r="E3093" s="15"/>
      <c r="F3093" s="14"/>
    </row>
    <row r="3094" spans="1:6" s="4" customFormat="1" ht="12.75" hidden="1" x14ac:dyDescent="0.25">
      <c r="A3094" s="6" t="s">
        <v>82</v>
      </c>
      <c r="B3094" s="8" t="s">
        <v>78</v>
      </c>
      <c r="C3094" s="7" t="s">
        <v>3183</v>
      </c>
      <c r="D3094" s="12"/>
      <c r="E3094" s="15"/>
      <c r="F3094" s="14"/>
    </row>
    <row r="3095" spans="1:6" s="4" customFormat="1" ht="12.75" hidden="1" x14ac:dyDescent="0.25">
      <c r="A3095" s="6" t="s">
        <v>82</v>
      </c>
      <c r="B3095" s="8" t="s">
        <v>78</v>
      </c>
      <c r="C3095" s="7" t="s">
        <v>3184</v>
      </c>
      <c r="D3095" s="12"/>
      <c r="E3095" s="15"/>
      <c r="F3095" s="14"/>
    </row>
    <row r="3096" spans="1:6" s="4" customFormat="1" ht="12.75" hidden="1" x14ac:dyDescent="0.25">
      <c r="A3096" s="6" t="s">
        <v>82</v>
      </c>
      <c r="B3096" s="8" t="s">
        <v>78</v>
      </c>
      <c r="C3096" s="7" t="s">
        <v>3185</v>
      </c>
      <c r="D3096" s="12"/>
      <c r="E3096" s="15"/>
      <c r="F3096" s="14"/>
    </row>
    <row r="3097" spans="1:6" s="4" customFormat="1" ht="12.75" hidden="1" x14ac:dyDescent="0.25">
      <c r="A3097" s="6" t="s">
        <v>82</v>
      </c>
      <c r="B3097" s="8" t="s">
        <v>78</v>
      </c>
      <c r="C3097" s="7" t="s">
        <v>3186</v>
      </c>
      <c r="D3097" s="12"/>
      <c r="E3097" s="15"/>
      <c r="F3097" s="14"/>
    </row>
    <row r="3098" spans="1:6" s="4" customFormat="1" ht="12.75" hidden="1" x14ac:dyDescent="0.25">
      <c r="A3098" s="6" t="s">
        <v>82</v>
      </c>
      <c r="B3098" s="8" t="s">
        <v>78</v>
      </c>
      <c r="C3098" s="7" t="s">
        <v>3187</v>
      </c>
      <c r="D3098" s="12"/>
      <c r="E3098" s="15"/>
      <c r="F3098" s="14"/>
    </row>
    <row r="3099" spans="1:6" s="4" customFormat="1" ht="12.75" hidden="1" x14ac:dyDescent="0.25">
      <c r="A3099" s="6" t="s">
        <v>82</v>
      </c>
      <c r="B3099" s="8" t="s">
        <v>78</v>
      </c>
      <c r="C3099" s="7" t="s">
        <v>3188</v>
      </c>
      <c r="D3099" s="12"/>
      <c r="E3099" s="15"/>
      <c r="F3099" s="14"/>
    </row>
    <row r="3100" spans="1:6" s="4" customFormat="1" ht="12.75" hidden="1" x14ac:dyDescent="0.25">
      <c r="A3100" s="6" t="s">
        <v>82</v>
      </c>
      <c r="B3100" s="8" t="s">
        <v>78</v>
      </c>
      <c r="C3100" s="7" t="s">
        <v>3189</v>
      </c>
      <c r="D3100" s="12"/>
      <c r="E3100" s="15"/>
      <c r="F3100" s="14"/>
    </row>
    <row r="3101" spans="1:6" s="4" customFormat="1" ht="12.75" hidden="1" x14ac:dyDescent="0.25">
      <c r="A3101" s="6" t="s">
        <v>82</v>
      </c>
      <c r="B3101" s="8" t="s">
        <v>78</v>
      </c>
      <c r="C3101" s="7" t="s">
        <v>3190</v>
      </c>
      <c r="D3101" s="12"/>
      <c r="E3101" s="15"/>
      <c r="F3101" s="14"/>
    </row>
    <row r="3102" spans="1:6" s="4" customFormat="1" ht="12.75" hidden="1" x14ac:dyDescent="0.25">
      <c r="A3102" s="6" t="s">
        <v>82</v>
      </c>
      <c r="B3102" s="8" t="s">
        <v>78</v>
      </c>
      <c r="C3102" s="7" t="s">
        <v>3191</v>
      </c>
      <c r="D3102" s="12"/>
      <c r="E3102" s="15"/>
      <c r="F3102" s="14"/>
    </row>
    <row r="3103" spans="1:6" s="4" customFormat="1" ht="12.75" hidden="1" x14ac:dyDescent="0.25">
      <c r="A3103" s="6" t="s">
        <v>82</v>
      </c>
      <c r="B3103" s="8" t="s">
        <v>78</v>
      </c>
      <c r="C3103" s="7" t="s">
        <v>3192</v>
      </c>
      <c r="D3103" s="12"/>
      <c r="E3103" s="15"/>
      <c r="F3103" s="14"/>
    </row>
    <row r="3104" spans="1:6" s="4" customFormat="1" ht="12.75" hidden="1" x14ac:dyDescent="0.25">
      <c r="A3104" s="6" t="s">
        <v>82</v>
      </c>
      <c r="B3104" s="8" t="s">
        <v>78</v>
      </c>
      <c r="C3104" s="7" t="s">
        <v>3193</v>
      </c>
      <c r="D3104" s="12"/>
      <c r="E3104" s="15"/>
      <c r="F3104" s="14"/>
    </row>
    <row r="3105" spans="1:6" s="4" customFormat="1" ht="12.75" hidden="1" x14ac:dyDescent="0.25">
      <c r="A3105" s="6" t="s">
        <v>82</v>
      </c>
      <c r="B3105" s="8" t="s">
        <v>78</v>
      </c>
      <c r="C3105" s="7" t="s">
        <v>3194</v>
      </c>
      <c r="D3105" s="12"/>
      <c r="E3105" s="15"/>
      <c r="F3105" s="14"/>
    </row>
    <row r="3106" spans="1:6" s="4" customFormat="1" ht="12.75" hidden="1" x14ac:dyDescent="0.25">
      <c r="A3106" s="6" t="s">
        <v>82</v>
      </c>
      <c r="B3106" s="8" t="s">
        <v>78</v>
      </c>
      <c r="C3106" s="7" t="s">
        <v>3195</v>
      </c>
      <c r="D3106" s="12"/>
      <c r="E3106" s="15"/>
      <c r="F3106" s="14"/>
    </row>
    <row r="3107" spans="1:6" s="4" customFormat="1" ht="12.75" hidden="1" x14ac:dyDescent="0.25">
      <c r="A3107" s="6" t="s">
        <v>82</v>
      </c>
      <c r="B3107" s="8" t="s">
        <v>78</v>
      </c>
      <c r="C3107" s="7" t="s">
        <v>3196</v>
      </c>
      <c r="D3107" s="12"/>
      <c r="E3107" s="15"/>
      <c r="F3107" s="14"/>
    </row>
    <row r="3108" spans="1:6" s="4" customFormat="1" ht="12.75" hidden="1" x14ac:dyDescent="0.25">
      <c r="A3108" s="6" t="s">
        <v>82</v>
      </c>
      <c r="B3108" s="8" t="s">
        <v>78</v>
      </c>
      <c r="C3108" s="7" t="s">
        <v>3197</v>
      </c>
      <c r="D3108" s="12"/>
      <c r="E3108" s="15"/>
      <c r="F3108" s="14"/>
    </row>
    <row r="3109" spans="1:6" s="4" customFormat="1" ht="12.75" hidden="1" x14ac:dyDescent="0.25">
      <c r="A3109" s="6" t="s">
        <v>82</v>
      </c>
      <c r="B3109" s="8" t="s">
        <v>78</v>
      </c>
      <c r="C3109" s="7" t="s">
        <v>3198</v>
      </c>
      <c r="D3109" s="12"/>
      <c r="E3109" s="15"/>
      <c r="F3109" s="14"/>
    </row>
    <row r="3110" spans="1:6" s="4" customFormat="1" ht="12.75" hidden="1" x14ac:dyDescent="0.25">
      <c r="A3110" s="6" t="s">
        <v>82</v>
      </c>
      <c r="B3110" s="8" t="s">
        <v>78</v>
      </c>
      <c r="C3110" s="7" t="s">
        <v>3199</v>
      </c>
      <c r="D3110" s="12"/>
      <c r="E3110" s="15"/>
      <c r="F3110" s="14"/>
    </row>
    <row r="3111" spans="1:6" s="4" customFormat="1" ht="12.75" hidden="1" x14ac:dyDescent="0.25">
      <c r="A3111" s="6" t="s">
        <v>82</v>
      </c>
      <c r="B3111" s="8" t="s">
        <v>78</v>
      </c>
      <c r="C3111" s="7" t="s">
        <v>3200</v>
      </c>
      <c r="D3111" s="12"/>
      <c r="E3111" s="15"/>
      <c r="F3111" s="14"/>
    </row>
    <row r="3112" spans="1:6" s="4" customFormat="1" ht="12.75" hidden="1" x14ac:dyDescent="0.25">
      <c r="A3112" s="6" t="s">
        <v>82</v>
      </c>
      <c r="B3112" s="8" t="s">
        <v>78</v>
      </c>
      <c r="C3112" s="7" t="s">
        <v>3201</v>
      </c>
      <c r="D3112" s="12"/>
      <c r="E3112" s="15"/>
      <c r="F3112" s="14"/>
    </row>
    <row r="3113" spans="1:6" s="4" customFormat="1" ht="12.75" hidden="1" x14ac:dyDescent="0.25">
      <c r="A3113" s="6" t="s">
        <v>82</v>
      </c>
      <c r="B3113" s="8" t="s">
        <v>78</v>
      </c>
      <c r="C3113" s="7" t="s">
        <v>3202</v>
      </c>
      <c r="D3113" s="12"/>
      <c r="E3113" s="15"/>
      <c r="F3113" s="14"/>
    </row>
    <row r="3114" spans="1:6" s="4" customFormat="1" ht="12.75" hidden="1" x14ac:dyDescent="0.25">
      <c r="A3114" s="6" t="s">
        <v>82</v>
      </c>
      <c r="B3114" s="8" t="s">
        <v>78</v>
      </c>
      <c r="C3114" s="7" t="s">
        <v>3203</v>
      </c>
      <c r="D3114" s="12"/>
      <c r="E3114" s="15"/>
      <c r="F3114" s="14"/>
    </row>
    <row r="3115" spans="1:6" s="4" customFormat="1" ht="12.75" hidden="1" x14ac:dyDescent="0.25">
      <c r="A3115" s="6" t="s">
        <v>82</v>
      </c>
      <c r="B3115" s="8" t="s">
        <v>78</v>
      </c>
      <c r="C3115" s="7" t="s">
        <v>3204</v>
      </c>
      <c r="D3115" s="12"/>
      <c r="E3115" s="15"/>
      <c r="F3115" s="14"/>
    </row>
    <row r="3116" spans="1:6" s="4" customFormat="1" ht="12.75" hidden="1" x14ac:dyDescent="0.25">
      <c r="A3116" s="6" t="s">
        <v>82</v>
      </c>
      <c r="B3116" s="8" t="s">
        <v>78</v>
      </c>
      <c r="C3116" s="7" t="s">
        <v>3205</v>
      </c>
      <c r="D3116" s="12"/>
      <c r="E3116" s="15"/>
      <c r="F3116" s="14"/>
    </row>
    <row r="3117" spans="1:6" s="4" customFormat="1" ht="12.75" hidden="1" x14ac:dyDescent="0.25">
      <c r="A3117" s="6" t="s">
        <v>82</v>
      </c>
      <c r="B3117" s="8" t="s">
        <v>78</v>
      </c>
      <c r="C3117" s="7" t="s">
        <v>3206</v>
      </c>
      <c r="D3117" s="12"/>
      <c r="E3117" s="15"/>
      <c r="F3117" s="14"/>
    </row>
    <row r="3118" spans="1:6" s="4" customFormat="1" ht="12.75" hidden="1" x14ac:dyDescent="0.25">
      <c r="A3118" s="6" t="s">
        <v>82</v>
      </c>
      <c r="B3118" s="8" t="s">
        <v>78</v>
      </c>
      <c r="C3118" s="7" t="s">
        <v>3207</v>
      </c>
      <c r="D3118" s="12"/>
      <c r="E3118" s="15"/>
      <c r="F3118" s="14"/>
    </row>
    <row r="3119" spans="1:6" s="4" customFormat="1" ht="12.75" hidden="1" x14ac:dyDescent="0.25">
      <c r="A3119" s="6" t="s">
        <v>82</v>
      </c>
      <c r="B3119" s="8" t="s">
        <v>78</v>
      </c>
      <c r="C3119" s="7" t="s">
        <v>3208</v>
      </c>
      <c r="D3119" s="12"/>
      <c r="E3119" s="15"/>
      <c r="F3119" s="14"/>
    </row>
    <row r="3120" spans="1:6" s="4" customFormat="1" ht="12.75" hidden="1" x14ac:dyDescent="0.25">
      <c r="A3120" s="6" t="s">
        <v>82</v>
      </c>
      <c r="B3120" s="8" t="s">
        <v>78</v>
      </c>
      <c r="C3120" s="7" t="s">
        <v>3209</v>
      </c>
      <c r="D3120" s="12"/>
      <c r="E3120" s="15"/>
      <c r="F3120" s="14"/>
    </row>
    <row r="3121" spans="1:6" s="4" customFormat="1" ht="12.75" hidden="1" x14ac:dyDescent="0.25">
      <c r="A3121" s="6" t="s">
        <v>82</v>
      </c>
      <c r="B3121" s="8" t="s">
        <v>78</v>
      </c>
      <c r="C3121" s="7" t="s">
        <v>3210</v>
      </c>
      <c r="D3121" s="12"/>
      <c r="E3121" s="15"/>
      <c r="F3121" s="14"/>
    </row>
    <row r="3122" spans="1:6" s="4" customFormat="1" ht="12.75" hidden="1" x14ac:dyDescent="0.25">
      <c r="A3122" s="6" t="s">
        <v>82</v>
      </c>
      <c r="B3122" s="8" t="s">
        <v>78</v>
      </c>
      <c r="C3122" s="7" t="s">
        <v>3211</v>
      </c>
      <c r="D3122" s="12"/>
      <c r="E3122" s="15"/>
      <c r="F3122" s="14"/>
    </row>
    <row r="3123" spans="1:6" s="4" customFormat="1" ht="12.75" hidden="1" x14ac:dyDescent="0.25">
      <c r="A3123" s="6" t="s">
        <v>82</v>
      </c>
      <c r="B3123" s="8" t="s">
        <v>78</v>
      </c>
      <c r="C3123" s="7" t="s">
        <v>3212</v>
      </c>
      <c r="D3123" s="12"/>
      <c r="E3123" s="15"/>
      <c r="F3123" s="14"/>
    </row>
    <row r="3124" spans="1:6" s="4" customFormat="1" ht="12.75" hidden="1" x14ac:dyDescent="0.25">
      <c r="A3124" s="6" t="s">
        <v>82</v>
      </c>
      <c r="B3124" s="8" t="s">
        <v>78</v>
      </c>
      <c r="C3124" s="7" t="s">
        <v>3213</v>
      </c>
      <c r="D3124" s="12"/>
      <c r="E3124" s="15"/>
      <c r="F3124" s="14"/>
    </row>
    <row r="3125" spans="1:6" s="4" customFormat="1" ht="12.75" hidden="1" x14ac:dyDescent="0.25">
      <c r="A3125" s="6" t="s">
        <v>82</v>
      </c>
      <c r="B3125" s="8" t="s">
        <v>78</v>
      </c>
      <c r="C3125" s="7" t="s">
        <v>3214</v>
      </c>
      <c r="D3125" s="12"/>
      <c r="E3125" s="15"/>
      <c r="F3125" s="14"/>
    </row>
    <row r="3126" spans="1:6" s="4" customFormat="1" ht="12.75" hidden="1" x14ac:dyDescent="0.25">
      <c r="A3126" s="6" t="s">
        <v>82</v>
      </c>
      <c r="B3126" s="8" t="s">
        <v>78</v>
      </c>
      <c r="C3126" s="7" t="s">
        <v>3215</v>
      </c>
      <c r="D3126" s="12"/>
      <c r="E3126" s="15"/>
      <c r="F3126" s="14"/>
    </row>
    <row r="3127" spans="1:6" s="4" customFormat="1" ht="12.75" hidden="1" x14ac:dyDescent="0.25">
      <c r="A3127" s="6" t="s">
        <v>82</v>
      </c>
      <c r="B3127" s="8" t="s">
        <v>78</v>
      </c>
      <c r="C3127" s="7" t="s">
        <v>3216</v>
      </c>
      <c r="D3127" s="12"/>
      <c r="E3127" s="15"/>
      <c r="F3127" s="14"/>
    </row>
    <row r="3128" spans="1:6" s="4" customFormat="1" ht="12.75" hidden="1" x14ac:dyDescent="0.25">
      <c r="A3128" s="6" t="s">
        <v>82</v>
      </c>
      <c r="B3128" s="8" t="s">
        <v>78</v>
      </c>
      <c r="C3128" s="7" t="s">
        <v>3217</v>
      </c>
      <c r="D3128" s="12"/>
      <c r="E3128" s="15"/>
      <c r="F3128" s="14"/>
    </row>
    <row r="3129" spans="1:6" s="4" customFormat="1" ht="12.75" hidden="1" x14ac:dyDescent="0.25">
      <c r="A3129" s="6" t="s">
        <v>82</v>
      </c>
      <c r="B3129" s="8" t="s">
        <v>78</v>
      </c>
      <c r="C3129" s="7" t="s">
        <v>3218</v>
      </c>
      <c r="D3129" s="12"/>
      <c r="E3129" s="15"/>
      <c r="F3129" s="14"/>
    </row>
    <row r="3130" spans="1:6" s="4" customFormat="1" ht="12.75" hidden="1" x14ac:dyDescent="0.25">
      <c r="A3130" s="6" t="s">
        <v>82</v>
      </c>
      <c r="B3130" s="8" t="s">
        <v>78</v>
      </c>
      <c r="C3130" s="7" t="s">
        <v>3219</v>
      </c>
      <c r="D3130" s="12"/>
      <c r="E3130" s="15"/>
      <c r="F3130" s="14"/>
    </row>
    <row r="3131" spans="1:6" s="4" customFormat="1" ht="12.75" hidden="1" x14ac:dyDescent="0.25">
      <c r="A3131" s="6" t="s">
        <v>82</v>
      </c>
      <c r="B3131" s="8" t="s">
        <v>78</v>
      </c>
      <c r="C3131" s="7" t="s">
        <v>3220</v>
      </c>
      <c r="D3131" s="12"/>
      <c r="E3131" s="15"/>
      <c r="F3131" s="14"/>
    </row>
    <row r="3132" spans="1:6" s="4" customFormat="1" ht="12.75" hidden="1" x14ac:dyDescent="0.25">
      <c r="A3132" s="6" t="s">
        <v>82</v>
      </c>
      <c r="B3132" s="8" t="s">
        <v>78</v>
      </c>
      <c r="C3132" s="7" t="s">
        <v>3221</v>
      </c>
      <c r="D3132" s="12"/>
      <c r="E3132" s="15"/>
      <c r="F3132" s="14"/>
    </row>
    <row r="3133" spans="1:6" s="4" customFormat="1" ht="12.75" hidden="1" x14ac:dyDescent="0.25">
      <c r="A3133" s="6" t="s">
        <v>82</v>
      </c>
      <c r="B3133" s="8" t="s">
        <v>78</v>
      </c>
      <c r="C3133" s="7" t="s">
        <v>3222</v>
      </c>
      <c r="D3133" s="12"/>
      <c r="E3133" s="15"/>
      <c r="F3133" s="14"/>
    </row>
    <row r="3134" spans="1:6" s="4" customFormat="1" ht="12.75" hidden="1" x14ac:dyDescent="0.25">
      <c r="A3134" s="6" t="s">
        <v>82</v>
      </c>
      <c r="B3134" s="8" t="s">
        <v>78</v>
      </c>
      <c r="C3134" s="7" t="s">
        <v>3223</v>
      </c>
      <c r="D3134" s="12"/>
      <c r="E3134" s="15"/>
      <c r="F3134" s="14"/>
    </row>
    <row r="3135" spans="1:6" s="4" customFormat="1" ht="12.75" hidden="1" x14ac:dyDescent="0.25">
      <c r="A3135" s="6" t="s">
        <v>82</v>
      </c>
      <c r="B3135" s="8" t="s">
        <v>79</v>
      </c>
      <c r="C3135" s="7" t="s">
        <v>3224</v>
      </c>
      <c r="D3135" s="12"/>
      <c r="E3135" s="15"/>
      <c r="F3135" s="14"/>
    </row>
    <row r="3136" spans="1:6" s="4" customFormat="1" ht="12.75" hidden="1" x14ac:dyDescent="0.25">
      <c r="A3136" s="6" t="s">
        <v>82</v>
      </c>
      <c r="B3136" s="8" t="s">
        <v>79</v>
      </c>
      <c r="C3136" s="7" t="s">
        <v>3225</v>
      </c>
      <c r="D3136" s="12"/>
      <c r="E3136" s="15"/>
      <c r="F3136" s="14"/>
    </row>
    <row r="3137" spans="1:6" s="4" customFormat="1" ht="12.75" hidden="1" x14ac:dyDescent="0.25">
      <c r="A3137" s="6" t="s">
        <v>82</v>
      </c>
      <c r="B3137" s="8" t="s">
        <v>79</v>
      </c>
      <c r="C3137" s="7" t="s">
        <v>3226</v>
      </c>
      <c r="D3137" s="12"/>
      <c r="E3137" s="15"/>
      <c r="F3137" s="14"/>
    </row>
    <row r="3138" spans="1:6" s="4" customFormat="1" ht="12.75" hidden="1" x14ac:dyDescent="0.25">
      <c r="A3138" s="6" t="s">
        <v>82</v>
      </c>
      <c r="B3138" s="8" t="s">
        <v>79</v>
      </c>
      <c r="C3138" s="7" t="s">
        <v>3227</v>
      </c>
      <c r="D3138" s="12"/>
      <c r="E3138" s="15"/>
      <c r="F3138" s="14"/>
    </row>
    <row r="3139" spans="1:6" s="4" customFormat="1" ht="12.75" hidden="1" x14ac:dyDescent="0.25">
      <c r="A3139" s="6" t="s">
        <v>82</v>
      </c>
      <c r="B3139" s="8" t="s">
        <v>79</v>
      </c>
      <c r="C3139" s="7" t="s">
        <v>3228</v>
      </c>
      <c r="D3139" s="12"/>
      <c r="E3139" s="15"/>
      <c r="F3139" s="14"/>
    </row>
    <row r="3140" spans="1:6" s="4" customFormat="1" ht="12.75" hidden="1" x14ac:dyDescent="0.25">
      <c r="A3140" s="6" t="s">
        <v>82</v>
      </c>
      <c r="B3140" s="8" t="s">
        <v>79</v>
      </c>
      <c r="C3140" s="7" t="s">
        <v>3229</v>
      </c>
      <c r="D3140" s="12"/>
      <c r="E3140" s="15"/>
      <c r="F3140" s="14"/>
    </row>
    <row r="3141" spans="1:6" s="4" customFormat="1" ht="12.75" hidden="1" x14ac:dyDescent="0.25">
      <c r="A3141" s="6" t="s">
        <v>82</v>
      </c>
      <c r="B3141" s="8" t="s">
        <v>79</v>
      </c>
      <c r="C3141" s="7" t="s">
        <v>3230</v>
      </c>
      <c r="D3141" s="12"/>
      <c r="E3141" s="15"/>
      <c r="F3141" s="14"/>
    </row>
    <row r="3142" spans="1:6" s="4" customFormat="1" ht="12.75" hidden="1" x14ac:dyDescent="0.25">
      <c r="A3142" s="6" t="s">
        <v>82</v>
      </c>
      <c r="B3142" s="8" t="s">
        <v>79</v>
      </c>
      <c r="C3142" s="7" t="s">
        <v>3231</v>
      </c>
      <c r="D3142" s="12"/>
      <c r="E3142" s="15"/>
      <c r="F3142" s="14"/>
    </row>
    <row r="3143" spans="1:6" s="4" customFormat="1" ht="12.75" hidden="1" x14ac:dyDescent="0.25">
      <c r="A3143" s="6" t="s">
        <v>82</v>
      </c>
      <c r="B3143" s="8" t="s">
        <v>79</v>
      </c>
      <c r="C3143" s="7" t="s">
        <v>3232</v>
      </c>
      <c r="D3143" s="12"/>
      <c r="E3143" s="15"/>
      <c r="F3143" s="14"/>
    </row>
    <row r="3144" spans="1:6" s="4" customFormat="1" ht="12.75" hidden="1" x14ac:dyDescent="0.25">
      <c r="A3144" s="6" t="s">
        <v>82</v>
      </c>
      <c r="B3144" s="8" t="s">
        <v>79</v>
      </c>
      <c r="C3144" s="7" t="s">
        <v>3233</v>
      </c>
      <c r="D3144" s="12"/>
      <c r="E3144" s="15"/>
      <c r="F3144" s="14"/>
    </row>
    <row r="3145" spans="1:6" s="4" customFormat="1" ht="12.75" hidden="1" x14ac:dyDescent="0.25">
      <c r="A3145" s="6" t="s">
        <v>82</v>
      </c>
      <c r="B3145" s="8" t="s">
        <v>79</v>
      </c>
      <c r="C3145" s="7" t="s">
        <v>3234</v>
      </c>
      <c r="D3145" s="12"/>
      <c r="E3145" s="15"/>
      <c r="F3145" s="14"/>
    </row>
    <row r="3146" spans="1:6" s="4" customFormat="1" ht="12.75" hidden="1" x14ac:dyDescent="0.25">
      <c r="A3146" s="6" t="s">
        <v>82</v>
      </c>
      <c r="B3146" s="8" t="s">
        <v>79</v>
      </c>
      <c r="C3146" s="7" t="s">
        <v>3235</v>
      </c>
      <c r="D3146" s="12"/>
      <c r="E3146" s="15"/>
      <c r="F3146" s="14"/>
    </row>
    <row r="3147" spans="1:6" s="4" customFormat="1" ht="12.75" hidden="1" x14ac:dyDescent="0.25">
      <c r="A3147" s="6" t="s">
        <v>82</v>
      </c>
      <c r="B3147" s="8" t="s">
        <v>81</v>
      </c>
      <c r="C3147" s="7" t="s">
        <v>3236</v>
      </c>
      <c r="D3147" s="12"/>
      <c r="E3147" s="15"/>
      <c r="F3147" s="14"/>
    </row>
    <row r="3148" spans="1:6" s="4" customFormat="1" ht="12.75" hidden="1" x14ac:dyDescent="0.25">
      <c r="A3148" s="6" t="s">
        <v>82</v>
      </c>
      <c r="B3148" s="8" t="s">
        <v>42</v>
      </c>
      <c r="C3148" s="7" t="s">
        <v>3237</v>
      </c>
      <c r="D3148" s="12"/>
      <c r="E3148" s="15"/>
      <c r="F3148" s="14"/>
    </row>
    <row r="3149" spans="1:6" s="4" customFormat="1" ht="12.75" hidden="1" x14ac:dyDescent="0.25">
      <c r="A3149" s="6" t="s">
        <v>82</v>
      </c>
      <c r="B3149" s="8" t="s">
        <v>42</v>
      </c>
      <c r="C3149" s="7" t="s">
        <v>3238</v>
      </c>
      <c r="D3149" s="12"/>
      <c r="E3149" s="15"/>
      <c r="F3149" s="14"/>
    </row>
    <row r="3150" spans="1:6" s="4" customFormat="1" ht="12.75" hidden="1" x14ac:dyDescent="0.25">
      <c r="A3150" s="6" t="s">
        <v>82</v>
      </c>
      <c r="B3150" s="8" t="s">
        <v>42</v>
      </c>
      <c r="C3150" s="7" t="s">
        <v>3239</v>
      </c>
      <c r="D3150" s="12"/>
      <c r="E3150" s="15"/>
      <c r="F3150" s="14"/>
    </row>
    <row r="3151" spans="1:6" s="4" customFormat="1" ht="12.75" hidden="1" x14ac:dyDescent="0.25">
      <c r="A3151" s="6" t="s">
        <v>82</v>
      </c>
      <c r="B3151" s="8" t="s">
        <v>42</v>
      </c>
      <c r="C3151" s="7" t="s">
        <v>3240</v>
      </c>
      <c r="D3151" s="12"/>
      <c r="E3151" s="15"/>
      <c r="F3151" s="14"/>
    </row>
    <row r="3152" spans="1:6" s="4" customFormat="1" ht="12.75" hidden="1" x14ac:dyDescent="0.25">
      <c r="A3152" s="6" t="s">
        <v>82</v>
      </c>
      <c r="B3152" s="8" t="s">
        <v>71</v>
      </c>
      <c r="C3152" s="7" t="s">
        <v>3241</v>
      </c>
      <c r="D3152" s="12"/>
      <c r="E3152" s="15"/>
      <c r="F3152" s="14"/>
    </row>
    <row r="3153" spans="1:6" s="4" customFormat="1" ht="12.75" hidden="1" x14ac:dyDescent="0.25">
      <c r="A3153" s="6" t="s">
        <v>82</v>
      </c>
      <c r="B3153" s="8" t="s">
        <v>71</v>
      </c>
      <c r="C3153" s="7" t="s">
        <v>3242</v>
      </c>
      <c r="D3153" s="12"/>
      <c r="E3153" s="15"/>
      <c r="F3153" s="14"/>
    </row>
    <row r="3154" spans="1:6" s="4" customFormat="1" ht="12.75" hidden="1" x14ac:dyDescent="0.25">
      <c r="A3154" s="6" t="s">
        <v>82</v>
      </c>
      <c r="B3154" s="8" t="s">
        <v>43</v>
      </c>
      <c r="C3154" s="7" t="s">
        <v>3243</v>
      </c>
      <c r="D3154" s="12"/>
      <c r="E3154" s="15"/>
      <c r="F3154" s="14"/>
    </row>
    <row r="3155" spans="1:6" s="4" customFormat="1" ht="12.75" hidden="1" x14ac:dyDescent="0.25">
      <c r="A3155" s="6" t="s">
        <v>82</v>
      </c>
      <c r="B3155" s="8" t="s">
        <v>44</v>
      </c>
      <c r="C3155" s="7" t="s">
        <v>3244</v>
      </c>
      <c r="D3155" s="12"/>
      <c r="E3155" s="15"/>
      <c r="F3155" s="14"/>
    </row>
    <row r="3156" spans="1:6" s="4" customFormat="1" ht="12.75" hidden="1" x14ac:dyDescent="0.25">
      <c r="A3156" s="6" t="s">
        <v>82</v>
      </c>
      <c r="B3156" s="8" t="s">
        <v>51</v>
      </c>
      <c r="C3156" s="7" t="s">
        <v>3245</v>
      </c>
      <c r="D3156" s="12"/>
      <c r="E3156" s="15"/>
      <c r="F3156" s="14"/>
    </row>
    <row r="3157" spans="1:6" s="4" customFormat="1" ht="12.75" hidden="1" x14ac:dyDescent="0.25">
      <c r="A3157" s="6" t="s">
        <v>82</v>
      </c>
      <c r="B3157" s="8" t="s">
        <v>52</v>
      </c>
      <c r="C3157" s="7" t="s">
        <v>3246</v>
      </c>
      <c r="D3157" s="12"/>
      <c r="E3157" s="15"/>
      <c r="F3157" s="14"/>
    </row>
    <row r="3158" spans="1:6" s="4" customFormat="1" ht="12.75" hidden="1" x14ac:dyDescent="0.25">
      <c r="A3158" s="6" t="s">
        <v>82</v>
      </c>
      <c r="B3158" s="8" t="s">
        <v>53</v>
      </c>
      <c r="C3158" s="7" t="s">
        <v>3247</v>
      </c>
      <c r="D3158" s="12"/>
      <c r="E3158" s="15"/>
      <c r="F3158" s="14"/>
    </row>
    <row r="3159" spans="1:6" s="4" customFormat="1" ht="12.75" hidden="1" x14ac:dyDescent="0.25">
      <c r="A3159" s="6" t="s">
        <v>82</v>
      </c>
      <c r="B3159" s="8" t="s">
        <v>54</v>
      </c>
      <c r="C3159" s="7" t="s">
        <v>3248</v>
      </c>
      <c r="D3159" s="12"/>
      <c r="E3159" s="15"/>
      <c r="F3159" s="14"/>
    </row>
    <row r="3160" spans="1:6" s="4" customFormat="1" ht="12.75" hidden="1" x14ac:dyDescent="0.25">
      <c r="A3160" s="6" t="s">
        <v>82</v>
      </c>
      <c r="B3160" s="8" t="s">
        <v>55</v>
      </c>
      <c r="C3160" s="7" t="s">
        <v>3249</v>
      </c>
      <c r="D3160" s="12"/>
      <c r="E3160" s="15"/>
      <c r="F3160" s="14"/>
    </row>
    <row r="3161" spans="1:6" s="4" customFormat="1" ht="12.75" hidden="1" x14ac:dyDescent="0.25">
      <c r="A3161" s="6" t="s">
        <v>82</v>
      </c>
      <c r="B3161" s="8" t="s">
        <v>56</v>
      </c>
      <c r="C3161" s="7" t="s">
        <v>3250</v>
      </c>
      <c r="D3161" s="12"/>
      <c r="E3161" s="15"/>
      <c r="F3161" s="14"/>
    </row>
    <row r="3162" spans="1:6" s="4" customFormat="1" ht="12.75" hidden="1" x14ac:dyDescent="0.25">
      <c r="A3162" s="6" t="s">
        <v>82</v>
      </c>
      <c r="B3162" s="8" t="s">
        <v>57</v>
      </c>
      <c r="C3162" s="7" t="s">
        <v>3251</v>
      </c>
      <c r="D3162" s="12"/>
      <c r="E3162" s="15"/>
      <c r="F3162" s="14"/>
    </row>
    <row r="3163" spans="1:6" s="4" customFormat="1" ht="12.75" hidden="1" x14ac:dyDescent="0.25">
      <c r="A3163" s="6" t="s">
        <v>82</v>
      </c>
      <c r="B3163" s="8" t="s">
        <v>58</v>
      </c>
      <c r="C3163" s="7" t="s">
        <v>3252</v>
      </c>
      <c r="D3163" s="12"/>
      <c r="E3163" s="15"/>
      <c r="F3163" s="14"/>
    </row>
    <row r="3164" spans="1:6" s="4" customFormat="1" ht="12.75" hidden="1" x14ac:dyDescent="0.25">
      <c r="A3164" s="6" t="s">
        <v>85</v>
      </c>
      <c r="B3164" s="8" t="s">
        <v>4</v>
      </c>
      <c r="C3164" s="7" t="s">
        <v>3253</v>
      </c>
      <c r="D3164" s="12"/>
      <c r="E3164" s="15"/>
      <c r="F3164" s="14"/>
    </row>
    <row r="3165" spans="1:6" s="4" customFormat="1" ht="12.75" hidden="1" x14ac:dyDescent="0.25">
      <c r="A3165" s="6" t="s">
        <v>85</v>
      </c>
      <c r="B3165" s="8" t="s">
        <v>5</v>
      </c>
      <c r="C3165" s="7" t="s">
        <v>3254</v>
      </c>
      <c r="D3165" s="12"/>
      <c r="E3165" s="15"/>
      <c r="F3165" s="14"/>
    </row>
    <row r="3166" spans="1:6" s="4" customFormat="1" ht="12.75" hidden="1" x14ac:dyDescent="0.25">
      <c r="A3166" s="6" t="s">
        <v>85</v>
      </c>
      <c r="B3166" s="8" t="s">
        <v>60</v>
      </c>
      <c r="C3166" s="7" t="s">
        <v>3255</v>
      </c>
      <c r="D3166" s="12"/>
      <c r="E3166" s="15"/>
      <c r="F3166" s="14"/>
    </row>
    <row r="3167" spans="1:6" s="4" customFormat="1" ht="12.75" hidden="1" x14ac:dyDescent="0.25">
      <c r="A3167" s="6" t="s">
        <v>85</v>
      </c>
      <c r="B3167" s="8" t="s">
        <v>6</v>
      </c>
      <c r="C3167" s="7" t="s">
        <v>3256</v>
      </c>
      <c r="D3167" s="12"/>
      <c r="E3167" s="15"/>
      <c r="F3167" s="14"/>
    </row>
    <row r="3168" spans="1:6" s="4" customFormat="1" ht="12.75" hidden="1" x14ac:dyDescent="0.25">
      <c r="A3168" s="6" t="s">
        <v>85</v>
      </c>
      <c r="B3168" s="8" t="s">
        <v>6</v>
      </c>
      <c r="C3168" s="7" t="s">
        <v>3257</v>
      </c>
      <c r="D3168" s="12"/>
      <c r="E3168" s="15"/>
      <c r="F3168" s="14"/>
    </row>
    <row r="3169" spans="1:6" s="4" customFormat="1" ht="12.75" hidden="1" x14ac:dyDescent="0.25">
      <c r="A3169" s="6" t="s">
        <v>85</v>
      </c>
      <c r="B3169" s="8" t="s">
        <v>6</v>
      </c>
      <c r="C3169" s="7" t="s">
        <v>3258</v>
      </c>
      <c r="D3169" s="12"/>
      <c r="E3169" s="15"/>
      <c r="F3169" s="14"/>
    </row>
    <row r="3170" spans="1:6" s="4" customFormat="1" ht="12.75" hidden="1" x14ac:dyDescent="0.25">
      <c r="A3170" s="6" t="s">
        <v>85</v>
      </c>
      <c r="B3170" s="8" t="s">
        <v>6</v>
      </c>
      <c r="C3170" s="7" t="s">
        <v>3259</v>
      </c>
      <c r="D3170" s="12"/>
      <c r="E3170" s="15"/>
      <c r="F3170" s="14"/>
    </row>
    <row r="3171" spans="1:6" s="4" customFormat="1" ht="12.75" hidden="1" x14ac:dyDescent="0.25">
      <c r="A3171" s="6" t="s">
        <v>85</v>
      </c>
      <c r="B3171" s="8" t="s">
        <v>6</v>
      </c>
      <c r="C3171" s="7" t="s">
        <v>3260</v>
      </c>
      <c r="D3171" s="12"/>
      <c r="E3171" s="15"/>
      <c r="F3171" s="14"/>
    </row>
    <row r="3172" spans="1:6" s="4" customFormat="1" ht="12.75" hidden="1" x14ac:dyDescent="0.25">
      <c r="A3172" s="6" t="s">
        <v>85</v>
      </c>
      <c r="B3172" s="8" t="s">
        <v>6</v>
      </c>
      <c r="C3172" s="7" t="s">
        <v>3261</v>
      </c>
      <c r="D3172" s="12"/>
      <c r="E3172" s="15"/>
      <c r="F3172" s="14"/>
    </row>
    <row r="3173" spans="1:6" s="4" customFormat="1" ht="12.75" hidden="1" x14ac:dyDescent="0.25">
      <c r="A3173" s="6" t="s">
        <v>85</v>
      </c>
      <c r="B3173" s="8" t="s">
        <v>6</v>
      </c>
      <c r="C3173" s="7" t="s">
        <v>3262</v>
      </c>
      <c r="D3173" s="12"/>
      <c r="E3173" s="15"/>
      <c r="F3173" s="14"/>
    </row>
    <row r="3174" spans="1:6" s="4" customFormat="1" ht="12.75" hidden="1" x14ac:dyDescent="0.25">
      <c r="A3174" s="6" t="s">
        <v>85</v>
      </c>
      <c r="B3174" s="8" t="s">
        <v>6</v>
      </c>
      <c r="C3174" s="7" t="s">
        <v>3263</v>
      </c>
      <c r="D3174" s="12"/>
      <c r="E3174" s="15"/>
      <c r="F3174" s="14"/>
    </row>
    <row r="3175" spans="1:6" s="4" customFormat="1" ht="12.75" hidden="1" x14ac:dyDescent="0.25">
      <c r="A3175" s="6" t="s">
        <v>85</v>
      </c>
      <c r="B3175" s="8" t="s">
        <v>6</v>
      </c>
      <c r="C3175" s="7" t="s">
        <v>3264</v>
      </c>
      <c r="D3175" s="12"/>
      <c r="E3175" s="15"/>
      <c r="F3175" s="14"/>
    </row>
    <row r="3176" spans="1:6" s="4" customFormat="1" ht="12.75" hidden="1" x14ac:dyDescent="0.25">
      <c r="A3176" s="6" t="s">
        <v>85</v>
      </c>
      <c r="B3176" s="8" t="s">
        <v>6</v>
      </c>
      <c r="C3176" s="7" t="s">
        <v>3265</v>
      </c>
      <c r="D3176" s="12"/>
      <c r="E3176" s="15"/>
      <c r="F3176" s="14"/>
    </row>
    <row r="3177" spans="1:6" s="4" customFormat="1" ht="12.75" hidden="1" x14ac:dyDescent="0.25">
      <c r="A3177" s="6" t="s">
        <v>85</v>
      </c>
      <c r="B3177" s="8" t="s">
        <v>6</v>
      </c>
      <c r="C3177" s="7" t="s">
        <v>3266</v>
      </c>
      <c r="D3177" s="12"/>
      <c r="E3177" s="15"/>
      <c r="F3177" s="14"/>
    </row>
    <row r="3178" spans="1:6" s="4" customFormat="1" ht="12.75" hidden="1" x14ac:dyDescent="0.25">
      <c r="A3178" s="6" t="s">
        <v>85</v>
      </c>
      <c r="B3178" s="8" t="s">
        <v>6</v>
      </c>
      <c r="C3178" s="7" t="s">
        <v>3267</v>
      </c>
      <c r="D3178" s="12"/>
      <c r="E3178" s="15"/>
      <c r="F3178" s="14"/>
    </row>
    <row r="3179" spans="1:6" s="4" customFormat="1" ht="12.75" hidden="1" x14ac:dyDescent="0.25">
      <c r="A3179" s="6" t="s">
        <v>85</v>
      </c>
      <c r="B3179" s="8" t="s">
        <v>6</v>
      </c>
      <c r="C3179" s="7" t="s">
        <v>3268</v>
      </c>
      <c r="D3179" s="12"/>
      <c r="E3179" s="15"/>
      <c r="F3179" s="14"/>
    </row>
    <row r="3180" spans="1:6" s="4" customFormat="1" ht="12.75" hidden="1" x14ac:dyDescent="0.25">
      <c r="A3180" s="6" t="s">
        <v>85</v>
      </c>
      <c r="B3180" s="8" t="s">
        <v>6</v>
      </c>
      <c r="C3180" s="7" t="s">
        <v>3269</v>
      </c>
      <c r="D3180" s="12"/>
      <c r="E3180" s="15"/>
      <c r="F3180" s="14"/>
    </row>
    <row r="3181" spans="1:6" s="4" customFormat="1" ht="12.75" hidden="1" x14ac:dyDescent="0.25">
      <c r="A3181" s="6" t="s">
        <v>85</v>
      </c>
      <c r="B3181" s="8" t="s">
        <v>7</v>
      </c>
      <c r="C3181" s="7" t="s">
        <v>3270</v>
      </c>
      <c r="D3181" s="12"/>
      <c r="E3181" s="15"/>
      <c r="F3181" s="14"/>
    </row>
    <row r="3182" spans="1:6" s="4" customFormat="1" ht="12.75" hidden="1" x14ac:dyDescent="0.25">
      <c r="A3182" s="6" t="s">
        <v>85</v>
      </c>
      <c r="B3182" s="8" t="s">
        <v>8</v>
      </c>
      <c r="C3182" s="7" t="s">
        <v>3271</v>
      </c>
      <c r="D3182" s="12"/>
      <c r="E3182" s="15"/>
      <c r="F3182" s="14"/>
    </row>
    <row r="3183" spans="1:6" s="4" customFormat="1" ht="12.75" hidden="1" x14ac:dyDescent="0.25">
      <c r="A3183" s="6" t="s">
        <v>85</v>
      </c>
      <c r="B3183" s="8" t="s">
        <v>61</v>
      </c>
      <c r="C3183" s="7" t="s">
        <v>3272</v>
      </c>
      <c r="D3183" s="12"/>
      <c r="E3183" s="15"/>
      <c r="F3183" s="14"/>
    </row>
    <row r="3184" spans="1:6" s="4" customFormat="1" ht="12.75" hidden="1" x14ac:dyDescent="0.25">
      <c r="A3184" s="6" t="s">
        <v>85</v>
      </c>
      <c r="B3184" s="8" t="s">
        <v>61</v>
      </c>
      <c r="C3184" s="7" t="s">
        <v>3273</v>
      </c>
      <c r="D3184" s="12"/>
      <c r="E3184" s="15"/>
      <c r="F3184" s="14"/>
    </row>
    <row r="3185" spans="1:6" s="4" customFormat="1" ht="12.75" hidden="1" x14ac:dyDescent="0.25">
      <c r="A3185" s="6" t="s">
        <v>85</v>
      </c>
      <c r="B3185" s="8" t="s">
        <v>61</v>
      </c>
      <c r="C3185" s="7" t="s">
        <v>3274</v>
      </c>
      <c r="D3185" s="12"/>
      <c r="E3185" s="15"/>
      <c r="F3185" s="14"/>
    </row>
    <row r="3186" spans="1:6" s="4" customFormat="1" ht="12.75" hidden="1" x14ac:dyDescent="0.25">
      <c r="A3186" s="6" t="s">
        <v>85</v>
      </c>
      <c r="B3186" s="8" t="s">
        <v>61</v>
      </c>
      <c r="C3186" s="7" t="s">
        <v>3275</v>
      </c>
      <c r="D3186" s="12"/>
      <c r="E3186" s="15"/>
      <c r="F3186" s="14"/>
    </row>
    <row r="3187" spans="1:6" s="4" customFormat="1" ht="12.75" hidden="1" x14ac:dyDescent="0.25">
      <c r="A3187" s="6" t="s">
        <v>85</v>
      </c>
      <c r="B3187" s="8" t="s">
        <v>61</v>
      </c>
      <c r="C3187" s="7" t="s">
        <v>3276</v>
      </c>
      <c r="D3187" s="12"/>
      <c r="E3187" s="15"/>
      <c r="F3187" s="14"/>
    </row>
    <row r="3188" spans="1:6" s="4" customFormat="1" ht="12.75" hidden="1" x14ac:dyDescent="0.25">
      <c r="A3188" s="6" t="s">
        <v>85</v>
      </c>
      <c r="B3188" s="8" t="s">
        <v>61</v>
      </c>
      <c r="C3188" s="7" t="s">
        <v>3277</v>
      </c>
      <c r="D3188" s="12"/>
      <c r="E3188" s="15"/>
      <c r="F3188" s="14"/>
    </row>
    <row r="3189" spans="1:6" s="4" customFormat="1" ht="12.75" hidden="1" x14ac:dyDescent="0.25">
      <c r="A3189" s="6" t="s">
        <v>85</v>
      </c>
      <c r="B3189" s="8" t="s">
        <v>61</v>
      </c>
      <c r="C3189" s="7" t="s">
        <v>3278</v>
      </c>
      <c r="D3189" s="12"/>
      <c r="E3189" s="15"/>
      <c r="F3189" s="14"/>
    </row>
    <row r="3190" spans="1:6" s="4" customFormat="1" ht="12.75" hidden="1" x14ac:dyDescent="0.25">
      <c r="A3190" s="6" t="s">
        <v>85</v>
      </c>
      <c r="B3190" s="8" t="s">
        <v>61</v>
      </c>
      <c r="C3190" s="7" t="s">
        <v>3279</v>
      </c>
      <c r="D3190" s="12"/>
      <c r="E3190" s="15"/>
      <c r="F3190" s="14"/>
    </row>
    <row r="3191" spans="1:6" s="4" customFormat="1" ht="12.75" hidden="1" x14ac:dyDescent="0.25">
      <c r="A3191" s="6" t="s">
        <v>85</v>
      </c>
      <c r="B3191" s="8" t="s">
        <v>61</v>
      </c>
      <c r="C3191" s="7" t="s">
        <v>3280</v>
      </c>
      <c r="D3191" s="12"/>
      <c r="E3191" s="15"/>
      <c r="F3191" s="14"/>
    </row>
    <row r="3192" spans="1:6" s="4" customFormat="1" ht="12.75" hidden="1" x14ac:dyDescent="0.25">
      <c r="A3192" s="6" t="s">
        <v>85</v>
      </c>
      <c r="B3192" s="8" t="s">
        <v>61</v>
      </c>
      <c r="C3192" s="7" t="s">
        <v>3281</v>
      </c>
      <c r="D3192" s="12"/>
      <c r="E3192" s="15"/>
      <c r="F3192" s="14"/>
    </row>
    <row r="3193" spans="1:6" s="4" customFormat="1" ht="12.75" hidden="1" x14ac:dyDescent="0.25">
      <c r="A3193" s="6" t="s">
        <v>85</v>
      </c>
      <c r="B3193" s="8" t="s">
        <v>61</v>
      </c>
      <c r="C3193" s="7" t="s">
        <v>3282</v>
      </c>
      <c r="D3193" s="12"/>
      <c r="E3193" s="15"/>
      <c r="F3193" s="14"/>
    </row>
    <row r="3194" spans="1:6" s="4" customFormat="1" ht="12.75" hidden="1" x14ac:dyDescent="0.25">
      <c r="A3194" s="6" t="s">
        <v>85</v>
      </c>
      <c r="B3194" s="8" t="s">
        <v>61</v>
      </c>
      <c r="C3194" s="7" t="s">
        <v>3283</v>
      </c>
      <c r="D3194" s="12"/>
      <c r="E3194" s="15"/>
      <c r="F3194" s="14"/>
    </row>
    <row r="3195" spans="1:6" s="4" customFormat="1" ht="12.75" hidden="1" x14ac:dyDescent="0.25">
      <c r="A3195" s="6" t="s">
        <v>85</v>
      </c>
      <c r="B3195" s="8" t="s">
        <v>61</v>
      </c>
      <c r="C3195" s="7" t="s">
        <v>3284</v>
      </c>
      <c r="D3195" s="12"/>
      <c r="E3195" s="15"/>
      <c r="F3195" s="14"/>
    </row>
    <row r="3196" spans="1:6" s="4" customFormat="1" ht="12.75" hidden="1" x14ac:dyDescent="0.25">
      <c r="A3196" s="6" t="s">
        <v>85</v>
      </c>
      <c r="B3196" s="8" t="s">
        <v>61</v>
      </c>
      <c r="C3196" s="7" t="s">
        <v>3285</v>
      </c>
      <c r="D3196" s="12"/>
      <c r="E3196" s="15"/>
      <c r="F3196" s="14"/>
    </row>
    <row r="3197" spans="1:6" s="4" customFormat="1" ht="12.75" hidden="1" x14ac:dyDescent="0.25">
      <c r="A3197" s="6" t="s">
        <v>85</v>
      </c>
      <c r="B3197" s="8" t="s">
        <v>61</v>
      </c>
      <c r="C3197" s="7" t="s">
        <v>3286</v>
      </c>
      <c r="D3197" s="12"/>
      <c r="E3197" s="15"/>
      <c r="F3197" s="14"/>
    </row>
    <row r="3198" spans="1:6" s="4" customFormat="1" ht="12.75" hidden="1" x14ac:dyDescent="0.25">
      <c r="A3198" s="6" t="s">
        <v>85</v>
      </c>
      <c r="B3198" s="8" t="s">
        <v>9</v>
      </c>
      <c r="C3198" s="7" t="s">
        <v>3287</v>
      </c>
      <c r="D3198" s="12"/>
      <c r="E3198" s="15"/>
      <c r="F3198" s="14"/>
    </row>
    <row r="3199" spans="1:6" s="4" customFormat="1" ht="12.75" hidden="1" x14ac:dyDescent="0.25">
      <c r="A3199" s="6" t="s">
        <v>85</v>
      </c>
      <c r="B3199" s="8" t="s">
        <v>9</v>
      </c>
      <c r="C3199" s="7" t="s">
        <v>3288</v>
      </c>
      <c r="D3199" s="12"/>
      <c r="E3199" s="15"/>
      <c r="F3199" s="14"/>
    </row>
    <row r="3200" spans="1:6" s="4" customFormat="1" ht="12.75" hidden="1" x14ac:dyDescent="0.25">
      <c r="A3200" s="6" t="s">
        <v>85</v>
      </c>
      <c r="B3200" s="8" t="s">
        <v>62</v>
      </c>
      <c r="C3200" s="7" t="s">
        <v>3289</v>
      </c>
      <c r="D3200" s="12"/>
      <c r="E3200" s="15"/>
      <c r="F3200" s="14"/>
    </row>
    <row r="3201" spans="1:6" s="4" customFormat="1" ht="12.75" hidden="1" x14ac:dyDescent="0.25">
      <c r="A3201" s="6" t="s">
        <v>85</v>
      </c>
      <c r="B3201" s="8" t="s">
        <v>62</v>
      </c>
      <c r="C3201" s="7" t="s">
        <v>3290</v>
      </c>
      <c r="D3201" s="12"/>
      <c r="E3201" s="15"/>
      <c r="F3201" s="14"/>
    </row>
    <row r="3202" spans="1:6" s="4" customFormat="1" ht="12.75" hidden="1" x14ac:dyDescent="0.25">
      <c r="A3202" s="6" t="s">
        <v>85</v>
      </c>
      <c r="B3202" s="8" t="s">
        <v>62</v>
      </c>
      <c r="C3202" s="7" t="s">
        <v>3291</v>
      </c>
      <c r="D3202" s="12"/>
      <c r="E3202" s="15"/>
      <c r="F3202" s="14"/>
    </row>
    <row r="3203" spans="1:6" s="4" customFormat="1" ht="12.75" hidden="1" x14ac:dyDescent="0.25">
      <c r="A3203" s="6" t="s">
        <v>85</v>
      </c>
      <c r="B3203" s="8" t="s">
        <v>62</v>
      </c>
      <c r="C3203" s="7" t="s">
        <v>3292</v>
      </c>
      <c r="D3203" s="12"/>
      <c r="E3203" s="15"/>
      <c r="F3203" s="14"/>
    </row>
    <row r="3204" spans="1:6" s="4" customFormat="1" ht="12.75" hidden="1" x14ac:dyDescent="0.25">
      <c r="A3204" s="6" t="s">
        <v>85</v>
      </c>
      <c r="B3204" s="8" t="s">
        <v>62</v>
      </c>
      <c r="C3204" s="7" t="s">
        <v>3293</v>
      </c>
      <c r="D3204" s="12"/>
      <c r="E3204" s="15"/>
      <c r="F3204" s="14"/>
    </row>
    <row r="3205" spans="1:6" s="4" customFormat="1" ht="12.75" hidden="1" x14ac:dyDescent="0.25">
      <c r="A3205" s="6" t="s">
        <v>85</v>
      </c>
      <c r="B3205" s="8" t="s">
        <v>62</v>
      </c>
      <c r="C3205" s="7" t="s">
        <v>3294</v>
      </c>
      <c r="D3205" s="12"/>
      <c r="E3205" s="15"/>
      <c r="F3205" s="14"/>
    </row>
    <row r="3206" spans="1:6" s="4" customFormat="1" ht="12.75" hidden="1" x14ac:dyDescent="0.25">
      <c r="A3206" s="6" t="s">
        <v>85</v>
      </c>
      <c r="B3206" s="8" t="s">
        <v>62</v>
      </c>
      <c r="C3206" s="7" t="s">
        <v>3295</v>
      </c>
      <c r="D3206" s="12"/>
      <c r="E3206" s="15"/>
      <c r="F3206" s="14"/>
    </row>
    <row r="3207" spans="1:6" s="4" customFormat="1" ht="12.75" hidden="1" x14ac:dyDescent="0.25">
      <c r="A3207" s="6" t="s">
        <v>85</v>
      </c>
      <c r="B3207" s="8" t="s">
        <v>62</v>
      </c>
      <c r="C3207" s="7" t="s">
        <v>3296</v>
      </c>
      <c r="D3207" s="12"/>
      <c r="E3207" s="15"/>
      <c r="F3207" s="14"/>
    </row>
    <row r="3208" spans="1:6" s="4" customFormat="1" ht="12.75" hidden="1" x14ac:dyDescent="0.25">
      <c r="A3208" s="6" t="s">
        <v>85</v>
      </c>
      <c r="B3208" s="8" t="s">
        <v>10</v>
      </c>
      <c r="C3208" s="7" t="s">
        <v>3297</v>
      </c>
      <c r="D3208" s="12"/>
      <c r="E3208" s="15"/>
      <c r="F3208" s="14"/>
    </row>
    <row r="3209" spans="1:6" s="4" customFormat="1" ht="12.75" hidden="1" x14ac:dyDescent="0.25">
      <c r="A3209" s="6" t="s">
        <v>85</v>
      </c>
      <c r="B3209" s="8" t="s">
        <v>11</v>
      </c>
      <c r="C3209" s="7" t="s">
        <v>3298</v>
      </c>
      <c r="D3209" s="12"/>
      <c r="E3209" s="15"/>
      <c r="F3209" s="14"/>
    </row>
    <row r="3210" spans="1:6" s="4" customFormat="1" ht="12.75" hidden="1" x14ac:dyDescent="0.25">
      <c r="A3210" s="6" t="s">
        <v>85</v>
      </c>
      <c r="B3210" s="8" t="s">
        <v>12</v>
      </c>
      <c r="C3210" s="7" t="s">
        <v>3299</v>
      </c>
      <c r="D3210" s="12"/>
      <c r="E3210" s="15"/>
      <c r="F3210" s="14"/>
    </row>
    <row r="3211" spans="1:6" s="4" customFormat="1" ht="12.75" hidden="1" x14ac:dyDescent="0.25">
      <c r="A3211" s="6" t="s">
        <v>85</v>
      </c>
      <c r="B3211" s="8" t="s">
        <v>13</v>
      </c>
      <c r="C3211" s="7" t="s">
        <v>3300</v>
      </c>
      <c r="D3211" s="12"/>
      <c r="E3211" s="15"/>
      <c r="F3211" s="14"/>
    </row>
    <row r="3212" spans="1:6" s="4" customFormat="1" ht="12.75" hidden="1" x14ac:dyDescent="0.25">
      <c r="A3212" s="6" t="s">
        <v>85</v>
      </c>
      <c r="B3212" s="8" t="s">
        <v>63</v>
      </c>
      <c r="C3212" s="7" t="s">
        <v>3301</v>
      </c>
      <c r="D3212" s="12"/>
      <c r="E3212" s="15"/>
      <c r="F3212" s="14"/>
    </row>
    <row r="3213" spans="1:6" s="4" customFormat="1" ht="12.75" hidden="1" x14ac:dyDescent="0.25">
      <c r="A3213" s="6" t="s">
        <v>85</v>
      </c>
      <c r="B3213" s="8" t="s">
        <v>63</v>
      </c>
      <c r="C3213" s="7" t="s">
        <v>3302</v>
      </c>
      <c r="D3213" s="12"/>
      <c r="E3213" s="15"/>
      <c r="F3213" s="14"/>
    </row>
    <row r="3214" spans="1:6" s="4" customFormat="1" ht="12.75" hidden="1" x14ac:dyDescent="0.25">
      <c r="A3214" s="6" t="s">
        <v>85</v>
      </c>
      <c r="B3214" s="8" t="s">
        <v>63</v>
      </c>
      <c r="C3214" s="7" t="s">
        <v>3303</v>
      </c>
      <c r="D3214" s="12"/>
      <c r="E3214" s="15"/>
      <c r="F3214" s="14"/>
    </row>
    <row r="3215" spans="1:6" s="4" customFormat="1" ht="12.75" hidden="1" x14ac:dyDescent="0.25">
      <c r="A3215" s="6" t="s">
        <v>85</v>
      </c>
      <c r="B3215" s="8" t="s">
        <v>63</v>
      </c>
      <c r="C3215" s="7" t="s">
        <v>3304</v>
      </c>
      <c r="D3215" s="12"/>
      <c r="E3215" s="15"/>
      <c r="F3215" s="14"/>
    </row>
    <row r="3216" spans="1:6" s="4" customFormat="1" ht="12.75" hidden="1" x14ac:dyDescent="0.25">
      <c r="A3216" s="6" t="s">
        <v>85</v>
      </c>
      <c r="B3216" s="8" t="s">
        <v>63</v>
      </c>
      <c r="C3216" s="7" t="s">
        <v>3305</v>
      </c>
      <c r="D3216" s="12"/>
      <c r="E3216" s="15"/>
      <c r="F3216" s="14"/>
    </row>
    <row r="3217" spans="1:6" s="4" customFormat="1" ht="12.75" hidden="1" x14ac:dyDescent="0.25">
      <c r="A3217" s="6" t="s">
        <v>85</v>
      </c>
      <c r="B3217" s="8" t="s">
        <v>64</v>
      </c>
      <c r="C3217" s="7" t="s">
        <v>3306</v>
      </c>
      <c r="D3217" s="12"/>
      <c r="E3217" s="15"/>
      <c r="F3217" s="14"/>
    </row>
    <row r="3218" spans="1:6" s="4" customFormat="1" ht="12.75" hidden="1" x14ac:dyDescent="0.25">
      <c r="A3218" s="6" t="s">
        <v>85</v>
      </c>
      <c r="B3218" s="8" t="s">
        <v>64</v>
      </c>
      <c r="C3218" s="7" t="s">
        <v>3307</v>
      </c>
      <c r="D3218" s="12"/>
      <c r="E3218" s="15"/>
      <c r="F3218" s="14"/>
    </row>
    <row r="3219" spans="1:6" s="4" customFormat="1" ht="12.75" hidden="1" x14ac:dyDescent="0.25">
      <c r="A3219" s="6" t="s">
        <v>85</v>
      </c>
      <c r="B3219" s="8" t="s">
        <v>64</v>
      </c>
      <c r="C3219" s="7" t="s">
        <v>3308</v>
      </c>
      <c r="D3219" s="12"/>
      <c r="E3219" s="15"/>
      <c r="F3219" s="14"/>
    </row>
    <row r="3220" spans="1:6" s="4" customFormat="1" ht="12.75" hidden="1" x14ac:dyDescent="0.25">
      <c r="A3220" s="6" t="s">
        <v>85</v>
      </c>
      <c r="B3220" s="8" t="s">
        <v>65</v>
      </c>
      <c r="C3220" s="7" t="s">
        <v>3309</v>
      </c>
      <c r="D3220" s="12"/>
      <c r="E3220" s="15"/>
      <c r="F3220" s="14"/>
    </row>
    <row r="3221" spans="1:6" s="4" customFormat="1" ht="12.75" hidden="1" x14ac:dyDescent="0.25">
      <c r="A3221" s="6" t="s">
        <v>85</v>
      </c>
      <c r="B3221" s="8" t="s">
        <v>65</v>
      </c>
      <c r="C3221" s="7" t="s">
        <v>3310</v>
      </c>
      <c r="D3221" s="12"/>
      <c r="E3221" s="15"/>
      <c r="F3221" s="14"/>
    </row>
    <row r="3222" spans="1:6" s="4" customFormat="1" ht="12.75" hidden="1" x14ac:dyDescent="0.25">
      <c r="A3222" s="6" t="s">
        <v>85</v>
      </c>
      <c r="B3222" s="8" t="s">
        <v>65</v>
      </c>
      <c r="C3222" s="7" t="s">
        <v>3311</v>
      </c>
      <c r="D3222" s="12"/>
      <c r="E3222" s="15"/>
      <c r="F3222" s="14"/>
    </row>
    <row r="3223" spans="1:6" s="4" customFormat="1" ht="12.75" hidden="1" x14ac:dyDescent="0.25">
      <c r="A3223" s="6" t="s">
        <v>85</v>
      </c>
      <c r="B3223" s="8" t="s">
        <v>65</v>
      </c>
      <c r="C3223" s="7" t="s">
        <v>3312</v>
      </c>
      <c r="D3223" s="12"/>
      <c r="E3223" s="15"/>
      <c r="F3223" s="14"/>
    </row>
    <row r="3224" spans="1:6" s="4" customFormat="1" ht="12.75" hidden="1" x14ac:dyDescent="0.25">
      <c r="A3224" s="6" t="s">
        <v>85</v>
      </c>
      <c r="B3224" s="8" t="s">
        <v>26</v>
      </c>
      <c r="C3224" s="7" t="s">
        <v>3313</v>
      </c>
      <c r="D3224" s="12"/>
      <c r="E3224" s="15"/>
      <c r="F3224" s="14"/>
    </row>
    <row r="3225" spans="1:6" s="4" customFormat="1" ht="12.75" hidden="1" x14ac:dyDescent="0.25">
      <c r="A3225" s="6" t="s">
        <v>85</v>
      </c>
      <c r="B3225" s="8" t="s">
        <v>27</v>
      </c>
      <c r="C3225" s="7" t="s">
        <v>3314</v>
      </c>
      <c r="D3225" s="12"/>
      <c r="E3225" s="15"/>
      <c r="F3225" s="14"/>
    </row>
    <row r="3226" spans="1:6" s="4" customFormat="1" ht="12.75" hidden="1" x14ac:dyDescent="0.25">
      <c r="A3226" s="6" t="s">
        <v>85</v>
      </c>
      <c r="B3226" s="8" t="s">
        <v>28</v>
      </c>
      <c r="C3226" s="7" t="s">
        <v>3315</v>
      </c>
      <c r="D3226" s="12"/>
      <c r="E3226" s="15"/>
      <c r="F3226" s="14"/>
    </row>
    <row r="3227" spans="1:6" s="4" customFormat="1" ht="12.75" hidden="1" x14ac:dyDescent="0.25">
      <c r="A3227" s="6" t="s">
        <v>85</v>
      </c>
      <c r="B3227" s="8" t="s">
        <v>28</v>
      </c>
      <c r="C3227" s="7" t="s">
        <v>3316</v>
      </c>
      <c r="D3227" s="12"/>
      <c r="E3227" s="15"/>
      <c r="F3227" s="14"/>
    </row>
    <row r="3228" spans="1:6" s="4" customFormat="1" ht="12.75" hidden="1" x14ac:dyDescent="0.25">
      <c r="A3228" s="6" t="s">
        <v>85</v>
      </c>
      <c r="B3228" s="8" t="s">
        <v>28</v>
      </c>
      <c r="C3228" s="7" t="s">
        <v>3317</v>
      </c>
      <c r="D3228" s="12"/>
      <c r="E3228" s="15"/>
      <c r="F3228" s="14"/>
    </row>
    <row r="3229" spans="1:6" s="4" customFormat="1" ht="12.75" hidden="1" x14ac:dyDescent="0.25">
      <c r="A3229" s="6" t="s">
        <v>85</v>
      </c>
      <c r="B3229" s="8" t="s">
        <v>28</v>
      </c>
      <c r="C3229" s="7" t="s">
        <v>3318</v>
      </c>
      <c r="D3229" s="12"/>
      <c r="E3229" s="15"/>
      <c r="F3229" s="14"/>
    </row>
    <row r="3230" spans="1:6" s="4" customFormat="1" ht="12.75" hidden="1" x14ac:dyDescent="0.25">
      <c r="A3230" s="6" t="s">
        <v>85</v>
      </c>
      <c r="B3230" s="8" t="s">
        <v>28</v>
      </c>
      <c r="C3230" s="7" t="s">
        <v>3319</v>
      </c>
      <c r="D3230" s="12"/>
      <c r="E3230" s="15"/>
      <c r="F3230" s="14"/>
    </row>
    <row r="3231" spans="1:6" s="4" customFormat="1" ht="12.75" hidden="1" x14ac:dyDescent="0.25">
      <c r="A3231" s="6" t="s">
        <v>85</v>
      </c>
      <c r="B3231" s="8" t="s">
        <v>28</v>
      </c>
      <c r="C3231" s="7" t="s">
        <v>3320</v>
      </c>
      <c r="D3231" s="12"/>
      <c r="E3231" s="15"/>
      <c r="F3231" s="14"/>
    </row>
    <row r="3232" spans="1:6" s="4" customFormat="1" ht="12.75" hidden="1" x14ac:dyDescent="0.25">
      <c r="A3232" s="6" t="s">
        <v>85</v>
      </c>
      <c r="B3232" s="8" t="s">
        <v>28</v>
      </c>
      <c r="C3232" s="7" t="s">
        <v>3321</v>
      </c>
      <c r="D3232" s="12"/>
      <c r="E3232" s="15"/>
      <c r="F3232" s="14"/>
    </row>
    <row r="3233" spans="1:6" s="4" customFormat="1" ht="12.75" hidden="1" x14ac:dyDescent="0.25">
      <c r="A3233" s="6" t="s">
        <v>85</v>
      </c>
      <c r="B3233" s="8" t="s">
        <v>28</v>
      </c>
      <c r="C3233" s="7" t="s">
        <v>3322</v>
      </c>
      <c r="D3233" s="12"/>
      <c r="E3233" s="15"/>
      <c r="F3233" s="14"/>
    </row>
    <row r="3234" spans="1:6" s="4" customFormat="1" ht="12.75" hidden="1" x14ac:dyDescent="0.25">
      <c r="A3234" s="6" t="s">
        <v>85</v>
      </c>
      <c r="B3234" s="8" t="s">
        <v>28</v>
      </c>
      <c r="C3234" s="7" t="s">
        <v>3323</v>
      </c>
      <c r="D3234" s="12"/>
      <c r="E3234" s="15"/>
      <c r="F3234" s="14"/>
    </row>
    <row r="3235" spans="1:6" s="4" customFormat="1" ht="12.75" hidden="1" x14ac:dyDescent="0.25">
      <c r="A3235" s="6" t="s">
        <v>85</v>
      </c>
      <c r="B3235" s="8" t="s">
        <v>28</v>
      </c>
      <c r="C3235" s="7" t="s">
        <v>3324</v>
      </c>
      <c r="D3235" s="12"/>
      <c r="E3235" s="15"/>
      <c r="F3235" s="14"/>
    </row>
    <row r="3236" spans="1:6" s="4" customFormat="1" ht="12.75" hidden="1" x14ac:dyDescent="0.25">
      <c r="A3236" s="6" t="s">
        <v>85</v>
      </c>
      <c r="B3236" s="8" t="s">
        <v>28</v>
      </c>
      <c r="C3236" s="7" t="s">
        <v>3325</v>
      </c>
      <c r="D3236" s="12"/>
      <c r="E3236" s="15"/>
      <c r="F3236" s="14"/>
    </row>
    <row r="3237" spans="1:6" s="4" customFormat="1" ht="12.75" hidden="1" x14ac:dyDescent="0.25">
      <c r="A3237" s="6" t="s">
        <v>85</v>
      </c>
      <c r="B3237" s="8" t="s">
        <v>28</v>
      </c>
      <c r="C3237" s="7" t="s">
        <v>3326</v>
      </c>
      <c r="D3237" s="12"/>
      <c r="E3237" s="15"/>
      <c r="F3237" s="14"/>
    </row>
    <row r="3238" spans="1:6" s="4" customFormat="1" ht="12.75" hidden="1" x14ac:dyDescent="0.25">
      <c r="A3238" s="6" t="s">
        <v>85</v>
      </c>
      <c r="B3238" s="8" t="s">
        <v>28</v>
      </c>
      <c r="C3238" s="7" t="s">
        <v>3327</v>
      </c>
      <c r="D3238" s="12"/>
      <c r="E3238" s="15"/>
      <c r="F3238" s="14"/>
    </row>
    <row r="3239" spans="1:6" s="4" customFormat="1" ht="12.75" hidden="1" x14ac:dyDescent="0.25">
      <c r="A3239" s="6" t="s">
        <v>85</v>
      </c>
      <c r="B3239" s="8" t="s">
        <v>28</v>
      </c>
      <c r="C3239" s="7" t="s">
        <v>3328</v>
      </c>
      <c r="D3239" s="12"/>
      <c r="E3239" s="15"/>
      <c r="F3239" s="14"/>
    </row>
    <row r="3240" spans="1:6" s="4" customFormat="1" ht="12.75" hidden="1" x14ac:dyDescent="0.25">
      <c r="A3240" s="6" t="s">
        <v>85</v>
      </c>
      <c r="B3240" s="8" t="s">
        <v>28</v>
      </c>
      <c r="C3240" s="7" t="s">
        <v>3329</v>
      </c>
      <c r="D3240" s="12"/>
      <c r="E3240" s="15"/>
      <c r="F3240" s="14"/>
    </row>
    <row r="3241" spans="1:6" s="4" customFormat="1" ht="12.75" hidden="1" x14ac:dyDescent="0.25">
      <c r="A3241" s="6" t="s">
        <v>85</v>
      </c>
      <c r="B3241" s="8" t="s">
        <v>28</v>
      </c>
      <c r="C3241" s="7" t="s">
        <v>3330</v>
      </c>
      <c r="D3241" s="12"/>
      <c r="E3241" s="15"/>
      <c r="F3241" s="14"/>
    </row>
    <row r="3242" spans="1:6" s="4" customFormat="1" ht="12.75" hidden="1" x14ac:dyDescent="0.25">
      <c r="A3242" s="6" t="s">
        <v>85</v>
      </c>
      <c r="B3242" s="8" t="s">
        <v>28</v>
      </c>
      <c r="C3242" s="7" t="s">
        <v>3331</v>
      </c>
      <c r="D3242" s="12"/>
      <c r="E3242" s="15"/>
      <c r="F3242" s="14"/>
    </row>
    <row r="3243" spans="1:6" s="4" customFormat="1" ht="12.75" hidden="1" x14ac:dyDescent="0.25">
      <c r="A3243" s="6" t="s">
        <v>85</v>
      </c>
      <c r="B3243" s="8" t="s">
        <v>28</v>
      </c>
      <c r="C3243" s="7" t="s">
        <v>3332</v>
      </c>
      <c r="D3243" s="12"/>
      <c r="E3243" s="15"/>
      <c r="F3243" s="14"/>
    </row>
    <row r="3244" spans="1:6" s="4" customFormat="1" ht="12.75" hidden="1" x14ac:dyDescent="0.25">
      <c r="A3244" s="6" t="s">
        <v>85</v>
      </c>
      <c r="B3244" s="8" t="s">
        <v>28</v>
      </c>
      <c r="C3244" s="7" t="s">
        <v>3333</v>
      </c>
      <c r="D3244" s="12"/>
      <c r="E3244" s="15"/>
      <c r="F3244" s="14"/>
    </row>
    <row r="3245" spans="1:6" s="4" customFormat="1" ht="12.75" hidden="1" x14ac:dyDescent="0.25">
      <c r="A3245" s="6" t="s">
        <v>85</v>
      </c>
      <c r="B3245" s="8" t="s">
        <v>28</v>
      </c>
      <c r="C3245" s="7" t="s">
        <v>3334</v>
      </c>
      <c r="D3245" s="12"/>
      <c r="E3245" s="15"/>
      <c r="F3245" s="14"/>
    </row>
    <row r="3246" spans="1:6" s="4" customFormat="1" ht="12.75" hidden="1" x14ac:dyDescent="0.25">
      <c r="A3246" s="6" t="s">
        <v>85</v>
      </c>
      <c r="B3246" s="8" t="s">
        <v>28</v>
      </c>
      <c r="C3246" s="7" t="s">
        <v>3335</v>
      </c>
      <c r="D3246" s="12"/>
      <c r="E3246" s="15"/>
      <c r="F3246" s="14"/>
    </row>
    <row r="3247" spans="1:6" s="4" customFormat="1" ht="12.75" hidden="1" x14ac:dyDescent="0.25">
      <c r="A3247" s="6" t="s">
        <v>85</v>
      </c>
      <c r="B3247" s="8" t="s">
        <v>28</v>
      </c>
      <c r="C3247" s="7" t="s">
        <v>3336</v>
      </c>
      <c r="D3247" s="12"/>
      <c r="E3247" s="15"/>
      <c r="F3247" s="14"/>
    </row>
    <row r="3248" spans="1:6" s="4" customFormat="1" ht="12.75" hidden="1" x14ac:dyDescent="0.25">
      <c r="A3248" s="6" t="s">
        <v>85</v>
      </c>
      <c r="B3248" s="8" t="s">
        <v>28</v>
      </c>
      <c r="C3248" s="7" t="s">
        <v>3337</v>
      </c>
      <c r="D3248" s="12"/>
      <c r="E3248" s="15"/>
      <c r="F3248" s="14"/>
    </row>
    <row r="3249" spans="1:6" s="4" customFormat="1" ht="12.75" hidden="1" x14ac:dyDescent="0.25">
      <c r="A3249" s="6" t="s">
        <v>85</v>
      </c>
      <c r="B3249" s="8" t="s">
        <v>28</v>
      </c>
      <c r="C3249" s="7" t="s">
        <v>3338</v>
      </c>
      <c r="D3249" s="12"/>
      <c r="E3249" s="15"/>
      <c r="F3249" s="14"/>
    </row>
    <row r="3250" spans="1:6" s="4" customFormat="1" ht="12.75" hidden="1" x14ac:dyDescent="0.25">
      <c r="A3250" s="6" t="s">
        <v>85</v>
      </c>
      <c r="B3250" s="8" t="s">
        <v>28</v>
      </c>
      <c r="C3250" s="7" t="s">
        <v>3339</v>
      </c>
      <c r="D3250" s="12"/>
      <c r="E3250" s="15"/>
      <c r="F3250" s="14"/>
    </row>
    <row r="3251" spans="1:6" s="4" customFormat="1" ht="12.75" hidden="1" x14ac:dyDescent="0.25">
      <c r="A3251" s="6" t="s">
        <v>85</v>
      </c>
      <c r="B3251" s="8" t="s">
        <v>28</v>
      </c>
      <c r="C3251" s="7" t="s">
        <v>3340</v>
      </c>
      <c r="D3251" s="12"/>
      <c r="E3251" s="15"/>
      <c r="F3251" s="14"/>
    </row>
    <row r="3252" spans="1:6" s="4" customFormat="1" ht="12.75" hidden="1" x14ac:dyDescent="0.25">
      <c r="A3252" s="6" t="s">
        <v>85</v>
      </c>
      <c r="B3252" s="8" t="s">
        <v>28</v>
      </c>
      <c r="C3252" s="7" t="s">
        <v>3341</v>
      </c>
      <c r="D3252" s="12"/>
      <c r="E3252" s="15"/>
      <c r="F3252" s="14"/>
    </row>
    <row r="3253" spans="1:6" s="4" customFormat="1" ht="12.75" hidden="1" x14ac:dyDescent="0.25">
      <c r="A3253" s="6" t="s">
        <v>85</v>
      </c>
      <c r="B3253" s="8" t="s">
        <v>28</v>
      </c>
      <c r="C3253" s="7" t="s">
        <v>3342</v>
      </c>
      <c r="D3253" s="12"/>
      <c r="E3253" s="15"/>
      <c r="F3253" s="14"/>
    </row>
    <row r="3254" spans="1:6" s="4" customFormat="1" ht="12.75" hidden="1" x14ac:dyDescent="0.25">
      <c r="A3254" s="6" t="s">
        <v>85</v>
      </c>
      <c r="B3254" s="8" t="s">
        <v>28</v>
      </c>
      <c r="C3254" s="7" t="s">
        <v>3343</v>
      </c>
      <c r="D3254" s="12"/>
      <c r="E3254" s="15"/>
      <c r="F3254" s="14"/>
    </row>
    <row r="3255" spans="1:6" s="4" customFormat="1" ht="12.75" hidden="1" x14ac:dyDescent="0.25">
      <c r="A3255" s="6" t="s">
        <v>85</v>
      </c>
      <c r="B3255" s="8" t="s">
        <v>29</v>
      </c>
      <c r="C3255" s="7" t="s">
        <v>3344</v>
      </c>
      <c r="D3255" s="12"/>
      <c r="E3255" s="15"/>
      <c r="F3255" s="14"/>
    </row>
    <row r="3256" spans="1:6" s="4" customFormat="1" ht="12.75" hidden="1" x14ac:dyDescent="0.25">
      <c r="A3256" s="6" t="s">
        <v>85</v>
      </c>
      <c r="B3256" s="8" t="s">
        <v>29</v>
      </c>
      <c r="C3256" s="7" t="s">
        <v>3345</v>
      </c>
      <c r="D3256" s="12"/>
      <c r="E3256" s="15"/>
      <c r="F3256" s="14"/>
    </row>
    <row r="3257" spans="1:6" s="4" customFormat="1" ht="12.75" hidden="1" x14ac:dyDescent="0.25">
      <c r="A3257" s="6" t="s">
        <v>85</v>
      </c>
      <c r="B3257" s="8" t="s">
        <v>29</v>
      </c>
      <c r="C3257" s="7" t="s">
        <v>3346</v>
      </c>
      <c r="D3257" s="12"/>
      <c r="E3257" s="15"/>
      <c r="F3257" s="14"/>
    </row>
    <row r="3258" spans="1:6" s="4" customFormat="1" ht="12.75" hidden="1" x14ac:dyDescent="0.25">
      <c r="A3258" s="6" t="s">
        <v>85</v>
      </c>
      <c r="B3258" s="8" t="s">
        <v>29</v>
      </c>
      <c r="C3258" s="7" t="s">
        <v>3347</v>
      </c>
      <c r="D3258" s="12"/>
      <c r="E3258" s="15"/>
      <c r="F3258" s="14"/>
    </row>
    <row r="3259" spans="1:6" s="4" customFormat="1" ht="12.75" hidden="1" x14ac:dyDescent="0.25">
      <c r="A3259" s="6" t="s">
        <v>85</v>
      </c>
      <c r="B3259" s="8" t="s">
        <v>29</v>
      </c>
      <c r="C3259" s="7" t="s">
        <v>3348</v>
      </c>
      <c r="D3259" s="12"/>
      <c r="E3259" s="15"/>
      <c r="F3259" s="14"/>
    </row>
    <row r="3260" spans="1:6" s="4" customFormat="1" ht="12.75" hidden="1" x14ac:dyDescent="0.25">
      <c r="A3260" s="6" t="s">
        <v>85</v>
      </c>
      <c r="B3260" s="8" t="s">
        <v>29</v>
      </c>
      <c r="C3260" s="7" t="s">
        <v>3349</v>
      </c>
      <c r="D3260" s="12"/>
      <c r="E3260" s="15"/>
      <c r="F3260" s="14"/>
    </row>
    <row r="3261" spans="1:6" s="4" customFormat="1" ht="12.75" hidden="1" x14ac:dyDescent="0.25">
      <c r="A3261" s="6" t="s">
        <v>85</v>
      </c>
      <c r="B3261" s="8" t="s">
        <v>29</v>
      </c>
      <c r="C3261" s="7" t="s">
        <v>3350</v>
      </c>
      <c r="D3261" s="12"/>
      <c r="E3261" s="15"/>
      <c r="F3261" s="14"/>
    </row>
    <row r="3262" spans="1:6" s="4" customFormat="1" ht="12.75" hidden="1" x14ac:dyDescent="0.25">
      <c r="A3262" s="6" t="s">
        <v>85</v>
      </c>
      <c r="B3262" s="8" t="s">
        <v>29</v>
      </c>
      <c r="C3262" s="7" t="s">
        <v>3351</v>
      </c>
      <c r="D3262" s="12"/>
      <c r="E3262" s="15"/>
      <c r="F3262" s="14"/>
    </row>
    <row r="3263" spans="1:6" s="4" customFormat="1" ht="12.75" hidden="1" x14ac:dyDescent="0.25">
      <c r="A3263" s="6" t="s">
        <v>85</v>
      </c>
      <c r="B3263" s="8" t="s">
        <v>66</v>
      </c>
      <c r="C3263" s="7" t="s">
        <v>3352</v>
      </c>
      <c r="D3263" s="12"/>
      <c r="E3263" s="15"/>
      <c r="F3263" s="14"/>
    </row>
    <row r="3264" spans="1:6" s="4" customFormat="1" ht="12.75" hidden="1" x14ac:dyDescent="0.25">
      <c r="A3264" s="6" t="s">
        <v>85</v>
      </c>
      <c r="B3264" s="8" t="s">
        <v>33</v>
      </c>
      <c r="C3264" s="7" t="s">
        <v>3353</v>
      </c>
      <c r="D3264" s="12"/>
      <c r="E3264" s="15"/>
      <c r="F3264" s="14"/>
    </row>
    <row r="3265" spans="1:6" s="4" customFormat="1" ht="12.75" hidden="1" x14ac:dyDescent="0.25">
      <c r="A3265" s="6" t="s">
        <v>85</v>
      </c>
      <c r="B3265" s="8" t="s">
        <v>83</v>
      </c>
      <c r="C3265" s="7" t="s">
        <v>3354</v>
      </c>
      <c r="D3265" s="12"/>
      <c r="E3265" s="15"/>
      <c r="F3265" s="14"/>
    </row>
    <row r="3266" spans="1:6" s="4" customFormat="1" ht="12.75" hidden="1" x14ac:dyDescent="0.25">
      <c r="A3266" s="6" t="s">
        <v>85</v>
      </c>
      <c r="B3266" s="8" t="s">
        <v>78</v>
      </c>
      <c r="C3266" s="7" t="s">
        <v>3355</v>
      </c>
      <c r="D3266" s="12"/>
      <c r="E3266" s="15"/>
      <c r="F3266" s="14"/>
    </row>
    <row r="3267" spans="1:6" s="4" customFormat="1" ht="12.75" hidden="1" x14ac:dyDescent="0.25">
      <c r="A3267" s="6" t="s">
        <v>85</v>
      </c>
      <c r="B3267" s="8" t="s">
        <v>78</v>
      </c>
      <c r="C3267" s="7" t="s">
        <v>3356</v>
      </c>
      <c r="D3267" s="12"/>
      <c r="E3267" s="15"/>
      <c r="F3267" s="14"/>
    </row>
    <row r="3268" spans="1:6" s="4" customFormat="1" ht="12.75" hidden="1" x14ac:dyDescent="0.25">
      <c r="A3268" s="6" t="s">
        <v>85</v>
      </c>
      <c r="B3268" s="8" t="s">
        <v>78</v>
      </c>
      <c r="C3268" s="7" t="s">
        <v>3357</v>
      </c>
      <c r="D3268" s="12"/>
      <c r="E3268" s="15"/>
      <c r="F3268" s="14"/>
    </row>
    <row r="3269" spans="1:6" s="4" customFormat="1" ht="12.75" hidden="1" x14ac:dyDescent="0.25">
      <c r="A3269" s="6" t="s">
        <v>85</v>
      </c>
      <c r="B3269" s="8" t="s">
        <v>78</v>
      </c>
      <c r="C3269" s="7" t="s">
        <v>3358</v>
      </c>
      <c r="D3269" s="12"/>
      <c r="E3269" s="15"/>
      <c r="F3269" s="14"/>
    </row>
    <row r="3270" spans="1:6" s="4" customFormat="1" ht="12.75" hidden="1" x14ac:dyDescent="0.25">
      <c r="A3270" s="6" t="s">
        <v>85</v>
      </c>
      <c r="B3270" s="8" t="s">
        <v>78</v>
      </c>
      <c r="C3270" s="7" t="s">
        <v>3359</v>
      </c>
      <c r="D3270" s="12"/>
      <c r="E3270" s="15"/>
      <c r="F3270" s="14"/>
    </row>
    <row r="3271" spans="1:6" s="4" customFormat="1" ht="12.75" hidden="1" x14ac:dyDescent="0.25">
      <c r="A3271" s="6" t="s">
        <v>85</v>
      </c>
      <c r="B3271" s="8" t="s">
        <v>78</v>
      </c>
      <c r="C3271" s="7" t="s">
        <v>3360</v>
      </c>
      <c r="D3271" s="12"/>
      <c r="E3271" s="15"/>
      <c r="F3271" s="14"/>
    </row>
    <row r="3272" spans="1:6" s="4" customFormat="1" ht="12.75" hidden="1" x14ac:dyDescent="0.25">
      <c r="A3272" s="6" t="s">
        <v>85</v>
      </c>
      <c r="B3272" s="8" t="s">
        <v>78</v>
      </c>
      <c r="C3272" s="7" t="s">
        <v>3361</v>
      </c>
      <c r="D3272" s="12"/>
      <c r="E3272" s="15"/>
      <c r="F3272" s="14"/>
    </row>
    <row r="3273" spans="1:6" s="4" customFormat="1" ht="12.75" hidden="1" x14ac:dyDescent="0.25">
      <c r="A3273" s="6" t="s">
        <v>85</v>
      </c>
      <c r="B3273" s="8" t="s">
        <v>78</v>
      </c>
      <c r="C3273" s="7" t="s">
        <v>3362</v>
      </c>
      <c r="D3273" s="12"/>
      <c r="E3273" s="15"/>
      <c r="F3273" s="14"/>
    </row>
    <row r="3274" spans="1:6" s="4" customFormat="1" ht="12.75" hidden="1" x14ac:dyDescent="0.25">
      <c r="A3274" s="6" t="s">
        <v>85</v>
      </c>
      <c r="B3274" s="8" t="s">
        <v>78</v>
      </c>
      <c r="C3274" s="7" t="s">
        <v>3363</v>
      </c>
      <c r="D3274" s="12"/>
      <c r="E3274" s="15"/>
      <c r="F3274" s="14"/>
    </row>
    <row r="3275" spans="1:6" s="4" customFormat="1" ht="12.75" hidden="1" x14ac:dyDescent="0.25">
      <c r="A3275" s="6" t="s">
        <v>85</v>
      </c>
      <c r="B3275" s="8" t="s">
        <v>78</v>
      </c>
      <c r="C3275" s="7" t="s">
        <v>3364</v>
      </c>
      <c r="D3275" s="12"/>
      <c r="E3275" s="15"/>
      <c r="F3275" s="14"/>
    </row>
    <row r="3276" spans="1:6" s="4" customFormat="1" ht="12.75" hidden="1" x14ac:dyDescent="0.25">
      <c r="A3276" s="6" t="s">
        <v>85</v>
      </c>
      <c r="B3276" s="8" t="s">
        <v>78</v>
      </c>
      <c r="C3276" s="7" t="s">
        <v>3365</v>
      </c>
      <c r="D3276" s="12"/>
      <c r="E3276" s="15"/>
      <c r="F3276" s="14"/>
    </row>
    <row r="3277" spans="1:6" s="4" customFormat="1" ht="12.75" hidden="1" x14ac:dyDescent="0.25">
      <c r="A3277" s="6" t="s">
        <v>85</v>
      </c>
      <c r="B3277" s="8" t="s">
        <v>78</v>
      </c>
      <c r="C3277" s="7" t="s">
        <v>3366</v>
      </c>
      <c r="D3277" s="12"/>
      <c r="E3277" s="15"/>
      <c r="F3277" s="14"/>
    </row>
    <row r="3278" spans="1:6" s="4" customFormat="1" ht="12.75" hidden="1" x14ac:dyDescent="0.25">
      <c r="A3278" s="6" t="s">
        <v>85</v>
      </c>
      <c r="B3278" s="8" t="s">
        <v>78</v>
      </c>
      <c r="C3278" s="7" t="s">
        <v>3367</v>
      </c>
      <c r="D3278" s="12"/>
      <c r="E3278" s="15"/>
      <c r="F3278" s="14"/>
    </row>
    <row r="3279" spans="1:6" s="4" customFormat="1" ht="12.75" hidden="1" x14ac:dyDescent="0.25">
      <c r="A3279" s="6" t="s">
        <v>85</v>
      </c>
      <c r="B3279" s="8" t="s">
        <v>78</v>
      </c>
      <c r="C3279" s="7" t="s">
        <v>3368</v>
      </c>
      <c r="D3279" s="12"/>
      <c r="E3279" s="15"/>
      <c r="F3279" s="14"/>
    </row>
    <row r="3280" spans="1:6" s="4" customFormat="1" ht="12.75" hidden="1" x14ac:dyDescent="0.25">
      <c r="A3280" s="6" t="s">
        <v>85</v>
      </c>
      <c r="B3280" s="8" t="s">
        <v>78</v>
      </c>
      <c r="C3280" s="7" t="s">
        <v>3369</v>
      </c>
      <c r="D3280" s="12"/>
      <c r="E3280" s="15"/>
      <c r="F3280" s="14"/>
    </row>
    <row r="3281" spans="1:6" s="4" customFormat="1" ht="12.75" hidden="1" x14ac:dyDescent="0.25">
      <c r="A3281" s="6" t="s">
        <v>85</v>
      </c>
      <c r="B3281" s="8" t="s">
        <v>78</v>
      </c>
      <c r="C3281" s="7" t="s">
        <v>3370</v>
      </c>
      <c r="D3281" s="12"/>
      <c r="E3281" s="15"/>
      <c r="F3281" s="14"/>
    </row>
    <row r="3282" spans="1:6" s="4" customFormat="1" ht="12.75" hidden="1" x14ac:dyDescent="0.25">
      <c r="A3282" s="6" t="s">
        <v>85</v>
      </c>
      <c r="B3282" s="8" t="s">
        <v>78</v>
      </c>
      <c r="C3282" s="7" t="s">
        <v>3371</v>
      </c>
      <c r="D3282" s="12"/>
      <c r="E3282" s="15"/>
      <c r="F3282" s="14"/>
    </row>
    <row r="3283" spans="1:6" s="4" customFormat="1" ht="12.75" hidden="1" x14ac:dyDescent="0.25">
      <c r="A3283" s="6" t="s">
        <v>85</v>
      </c>
      <c r="B3283" s="8" t="s">
        <v>78</v>
      </c>
      <c r="C3283" s="7" t="s">
        <v>3372</v>
      </c>
      <c r="D3283" s="12"/>
      <c r="E3283" s="15"/>
      <c r="F3283" s="14"/>
    </row>
    <row r="3284" spans="1:6" s="4" customFormat="1" ht="12.75" hidden="1" x14ac:dyDescent="0.25">
      <c r="A3284" s="6" t="s">
        <v>85</v>
      </c>
      <c r="B3284" s="8" t="s">
        <v>78</v>
      </c>
      <c r="C3284" s="7" t="s">
        <v>3373</v>
      </c>
      <c r="D3284" s="12"/>
      <c r="E3284" s="15"/>
      <c r="F3284" s="14"/>
    </row>
    <row r="3285" spans="1:6" s="4" customFormat="1" ht="12.75" hidden="1" x14ac:dyDescent="0.25">
      <c r="A3285" s="6" t="s">
        <v>85</v>
      </c>
      <c r="B3285" s="8" t="s">
        <v>78</v>
      </c>
      <c r="C3285" s="7" t="s">
        <v>3374</v>
      </c>
      <c r="D3285" s="12"/>
      <c r="E3285" s="15"/>
      <c r="F3285" s="14"/>
    </row>
    <row r="3286" spans="1:6" s="4" customFormat="1" ht="12.75" hidden="1" x14ac:dyDescent="0.25">
      <c r="A3286" s="6" t="s">
        <v>85</v>
      </c>
      <c r="B3286" s="8" t="s">
        <v>78</v>
      </c>
      <c r="C3286" s="7" t="s">
        <v>3375</v>
      </c>
      <c r="D3286" s="12"/>
      <c r="E3286" s="15"/>
      <c r="F3286" s="14"/>
    </row>
    <row r="3287" spans="1:6" s="4" customFormat="1" ht="12.75" hidden="1" x14ac:dyDescent="0.25">
      <c r="A3287" s="6" t="s">
        <v>85</v>
      </c>
      <c r="B3287" s="8" t="s">
        <v>78</v>
      </c>
      <c r="C3287" s="7" t="s">
        <v>3376</v>
      </c>
      <c r="D3287" s="12"/>
      <c r="E3287" s="15"/>
      <c r="F3287" s="14"/>
    </row>
    <row r="3288" spans="1:6" s="4" customFormat="1" ht="12.75" hidden="1" x14ac:dyDescent="0.25">
      <c r="A3288" s="6" t="s">
        <v>85</v>
      </c>
      <c r="B3288" s="8" t="s">
        <v>78</v>
      </c>
      <c r="C3288" s="7" t="s">
        <v>3377</v>
      </c>
      <c r="D3288" s="12"/>
      <c r="E3288" s="15"/>
      <c r="F3288" s="14"/>
    </row>
    <row r="3289" spans="1:6" s="4" customFormat="1" ht="12.75" hidden="1" x14ac:dyDescent="0.25">
      <c r="A3289" s="6" t="s">
        <v>85</v>
      </c>
      <c r="B3289" s="8" t="s">
        <v>78</v>
      </c>
      <c r="C3289" s="7" t="s">
        <v>3378</v>
      </c>
      <c r="D3289" s="12"/>
      <c r="E3289" s="15"/>
      <c r="F3289" s="14"/>
    </row>
    <row r="3290" spans="1:6" s="4" customFormat="1" ht="12.75" hidden="1" x14ac:dyDescent="0.25">
      <c r="A3290" s="6" t="s">
        <v>85</v>
      </c>
      <c r="B3290" s="8" t="s">
        <v>78</v>
      </c>
      <c r="C3290" s="7" t="s">
        <v>3379</v>
      </c>
      <c r="D3290" s="12"/>
      <c r="E3290" s="15"/>
      <c r="F3290" s="14"/>
    </row>
    <row r="3291" spans="1:6" s="4" customFormat="1" ht="12.75" hidden="1" x14ac:dyDescent="0.25">
      <c r="A3291" s="6" t="s">
        <v>85</v>
      </c>
      <c r="B3291" s="8" t="s">
        <v>78</v>
      </c>
      <c r="C3291" s="7" t="s">
        <v>3380</v>
      </c>
      <c r="D3291" s="12"/>
      <c r="E3291" s="15"/>
      <c r="F3291" s="14"/>
    </row>
    <row r="3292" spans="1:6" s="4" customFormat="1" ht="12.75" hidden="1" x14ac:dyDescent="0.25">
      <c r="A3292" s="6" t="s">
        <v>85</v>
      </c>
      <c r="B3292" s="8" t="s">
        <v>78</v>
      </c>
      <c r="C3292" s="7" t="s">
        <v>3381</v>
      </c>
      <c r="D3292" s="12"/>
      <c r="E3292" s="15"/>
      <c r="F3292" s="14"/>
    </row>
    <row r="3293" spans="1:6" s="4" customFormat="1" ht="12.75" hidden="1" x14ac:dyDescent="0.25">
      <c r="A3293" s="6" t="s">
        <v>85</v>
      </c>
      <c r="B3293" s="8" t="s">
        <v>78</v>
      </c>
      <c r="C3293" s="7" t="s">
        <v>3382</v>
      </c>
      <c r="D3293" s="12"/>
      <c r="E3293" s="15"/>
      <c r="F3293" s="14"/>
    </row>
    <row r="3294" spans="1:6" s="4" customFormat="1" ht="12.75" hidden="1" x14ac:dyDescent="0.25">
      <c r="A3294" s="6" t="s">
        <v>85</v>
      </c>
      <c r="B3294" s="8" t="s">
        <v>78</v>
      </c>
      <c r="C3294" s="7" t="s">
        <v>3383</v>
      </c>
      <c r="D3294" s="12"/>
      <c r="E3294" s="15"/>
      <c r="F3294" s="14"/>
    </row>
    <row r="3295" spans="1:6" s="4" customFormat="1" ht="12.75" hidden="1" x14ac:dyDescent="0.25">
      <c r="A3295" s="6" t="s">
        <v>85</v>
      </c>
      <c r="B3295" s="8" t="s">
        <v>78</v>
      </c>
      <c r="C3295" s="7" t="s">
        <v>3384</v>
      </c>
      <c r="D3295" s="12"/>
      <c r="E3295" s="15"/>
      <c r="F3295" s="14"/>
    </row>
    <row r="3296" spans="1:6" s="4" customFormat="1" ht="12.75" hidden="1" x14ac:dyDescent="0.25">
      <c r="A3296" s="6" t="s">
        <v>85</v>
      </c>
      <c r="B3296" s="8" t="s">
        <v>79</v>
      </c>
      <c r="C3296" s="7" t="s">
        <v>3385</v>
      </c>
      <c r="D3296" s="12"/>
      <c r="E3296" s="15"/>
      <c r="F3296" s="14"/>
    </row>
    <row r="3297" spans="1:6" s="4" customFormat="1" ht="12.75" hidden="1" x14ac:dyDescent="0.25">
      <c r="A3297" s="6" t="s">
        <v>85</v>
      </c>
      <c r="B3297" s="8" t="s">
        <v>79</v>
      </c>
      <c r="C3297" s="7" t="s">
        <v>3386</v>
      </c>
      <c r="D3297" s="12"/>
      <c r="E3297" s="15"/>
      <c r="F3297" s="14"/>
    </row>
    <row r="3298" spans="1:6" s="4" customFormat="1" ht="12.75" hidden="1" x14ac:dyDescent="0.25">
      <c r="A3298" s="6" t="s">
        <v>85</v>
      </c>
      <c r="B3298" s="8" t="s">
        <v>79</v>
      </c>
      <c r="C3298" s="7" t="s">
        <v>3387</v>
      </c>
      <c r="D3298" s="12"/>
      <c r="E3298" s="15"/>
      <c r="F3298" s="14"/>
    </row>
    <row r="3299" spans="1:6" s="4" customFormat="1" ht="12.75" hidden="1" x14ac:dyDescent="0.25">
      <c r="A3299" s="6" t="s">
        <v>85</v>
      </c>
      <c r="B3299" s="8" t="s">
        <v>79</v>
      </c>
      <c r="C3299" s="7" t="s">
        <v>3388</v>
      </c>
      <c r="D3299" s="12"/>
      <c r="E3299" s="15"/>
      <c r="F3299" s="14"/>
    </row>
    <row r="3300" spans="1:6" s="4" customFormat="1" ht="12.75" hidden="1" x14ac:dyDescent="0.25">
      <c r="A3300" s="6" t="s">
        <v>85</v>
      </c>
      <c r="B3300" s="8" t="s">
        <v>79</v>
      </c>
      <c r="C3300" s="7" t="s">
        <v>3389</v>
      </c>
      <c r="D3300" s="12"/>
      <c r="E3300" s="15"/>
      <c r="F3300" s="14"/>
    </row>
    <row r="3301" spans="1:6" s="4" customFormat="1" ht="12.75" hidden="1" x14ac:dyDescent="0.25">
      <c r="A3301" s="6" t="s">
        <v>85</v>
      </c>
      <c r="B3301" s="8" t="s">
        <v>79</v>
      </c>
      <c r="C3301" s="7" t="s">
        <v>3390</v>
      </c>
      <c r="D3301" s="12"/>
      <c r="E3301" s="15"/>
      <c r="F3301" s="14"/>
    </row>
    <row r="3302" spans="1:6" s="4" customFormat="1" ht="12.75" hidden="1" x14ac:dyDescent="0.25">
      <c r="A3302" s="6" t="s">
        <v>85</v>
      </c>
      <c r="B3302" s="8" t="s">
        <v>79</v>
      </c>
      <c r="C3302" s="7" t="s">
        <v>3391</v>
      </c>
      <c r="D3302" s="12"/>
      <c r="E3302" s="15"/>
      <c r="F3302" s="14"/>
    </row>
    <row r="3303" spans="1:6" s="4" customFormat="1" ht="12.75" hidden="1" x14ac:dyDescent="0.25">
      <c r="A3303" s="6" t="s">
        <v>85</v>
      </c>
      <c r="B3303" s="8" t="s">
        <v>81</v>
      </c>
      <c r="C3303" s="7" t="s">
        <v>3392</v>
      </c>
      <c r="D3303" s="12"/>
      <c r="E3303" s="15"/>
      <c r="F3303" s="14"/>
    </row>
    <row r="3304" spans="1:6" s="4" customFormat="1" ht="12.75" hidden="1" x14ac:dyDescent="0.25">
      <c r="A3304" s="6" t="s">
        <v>85</v>
      </c>
      <c r="B3304" s="8" t="s">
        <v>42</v>
      </c>
      <c r="C3304" s="7" t="s">
        <v>3393</v>
      </c>
      <c r="D3304" s="12"/>
      <c r="E3304" s="15"/>
      <c r="F3304" s="14"/>
    </row>
    <row r="3305" spans="1:6" s="4" customFormat="1" ht="12.75" hidden="1" x14ac:dyDescent="0.25">
      <c r="A3305" s="6" t="s">
        <v>85</v>
      </c>
      <c r="B3305" s="8" t="s">
        <v>42</v>
      </c>
      <c r="C3305" s="7" t="s">
        <v>3394</v>
      </c>
      <c r="D3305" s="12"/>
      <c r="E3305" s="15"/>
      <c r="F3305" s="14"/>
    </row>
    <row r="3306" spans="1:6" s="4" customFormat="1" ht="12.75" hidden="1" x14ac:dyDescent="0.25">
      <c r="A3306" s="6" t="s">
        <v>85</v>
      </c>
      <c r="B3306" s="8" t="s">
        <v>42</v>
      </c>
      <c r="C3306" s="7" t="s">
        <v>3395</v>
      </c>
      <c r="D3306" s="12"/>
      <c r="E3306" s="15"/>
      <c r="F3306" s="14"/>
    </row>
    <row r="3307" spans="1:6" s="4" customFormat="1" ht="12.75" hidden="1" x14ac:dyDescent="0.25">
      <c r="A3307" s="6" t="s">
        <v>85</v>
      </c>
      <c r="B3307" s="8" t="s">
        <v>42</v>
      </c>
      <c r="C3307" s="7" t="s">
        <v>3396</v>
      </c>
      <c r="D3307" s="12"/>
      <c r="E3307" s="15"/>
      <c r="F3307" s="14"/>
    </row>
    <row r="3308" spans="1:6" s="4" customFormat="1" ht="12.75" hidden="1" x14ac:dyDescent="0.25">
      <c r="A3308" s="6" t="s">
        <v>85</v>
      </c>
      <c r="B3308" s="8" t="s">
        <v>71</v>
      </c>
      <c r="C3308" s="7" t="s">
        <v>3397</v>
      </c>
      <c r="D3308" s="12"/>
      <c r="E3308" s="15"/>
      <c r="F3308" s="14"/>
    </row>
    <row r="3309" spans="1:6" s="4" customFormat="1" ht="12.75" hidden="1" x14ac:dyDescent="0.25">
      <c r="A3309" s="6" t="s">
        <v>85</v>
      </c>
      <c r="B3309" s="8" t="s">
        <v>71</v>
      </c>
      <c r="C3309" s="7" t="s">
        <v>3398</v>
      </c>
      <c r="D3309" s="12"/>
      <c r="E3309" s="15"/>
      <c r="F3309" s="14"/>
    </row>
    <row r="3310" spans="1:6" s="4" customFormat="1" ht="12.75" hidden="1" x14ac:dyDescent="0.25">
      <c r="A3310" s="6" t="s">
        <v>85</v>
      </c>
      <c r="B3310" s="8" t="s">
        <v>43</v>
      </c>
      <c r="C3310" s="7" t="s">
        <v>3399</v>
      </c>
      <c r="D3310" s="12"/>
      <c r="E3310" s="15"/>
      <c r="F3310" s="14"/>
    </row>
    <row r="3311" spans="1:6" s="4" customFormat="1" ht="12.75" hidden="1" x14ac:dyDescent="0.25">
      <c r="A3311" s="6" t="s">
        <v>85</v>
      </c>
      <c r="B3311" s="8" t="s">
        <v>43</v>
      </c>
      <c r="C3311" s="7" t="s">
        <v>3400</v>
      </c>
      <c r="D3311" s="12"/>
      <c r="E3311" s="15"/>
      <c r="F3311" s="14"/>
    </row>
    <row r="3312" spans="1:6" s="4" customFormat="1" ht="12.75" hidden="1" x14ac:dyDescent="0.25">
      <c r="A3312" s="6" t="s">
        <v>85</v>
      </c>
      <c r="B3312" s="8" t="s">
        <v>43</v>
      </c>
      <c r="C3312" s="7" t="s">
        <v>3401</v>
      </c>
      <c r="D3312" s="12"/>
      <c r="E3312" s="15"/>
      <c r="F3312" s="14"/>
    </row>
    <row r="3313" spans="1:6" s="4" customFormat="1" ht="12.75" hidden="1" x14ac:dyDescent="0.25">
      <c r="A3313" s="6" t="s">
        <v>85</v>
      </c>
      <c r="B3313" s="8" t="s">
        <v>43</v>
      </c>
      <c r="C3313" s="7" t="s">
        <v>3402</v>
      </c>
      <c r="D3313" s="12"/>
      <c r="E3313" s="15"/>
      <c r="F3313" s="14"/>
    </row>
    <row r="3314" spans="1:6" s="4" customFormat="1" ht="12.75" hidden="1" x14ac:dyDescent="0.25">
      <c r="A3314" s="6" t="s">
        <v>85</v>
      </c>
      <c r="B3314" s="8" t="s">
        <v>44</v>
      </c>
      <c r="C3314" s="7" t="s">
        <v>3403</v>
      </c>
      <c r="D3314" s="12"/>
      <c r="E3314" s="15"/>
      <c r="F3314" s="14"/>
    </row>
    <row r="3315" spans="1:6" s="4" customFormat="1" ht="12.75" hidden="1" x14ac:dyDescent="0.25">
      <c r="A3315" s="6" t="s">
        <v>85</v>
      </c>
      <c r="B3315" s="8" t="s">
        <v>44</v>
      </c>
      <c r="C3315" s="7" t="s">
        <v>3404</v>
      </c>
      <c r="D3315" s="12"/>
      <c r="E3315" s="15"/>
      <c r="F3315" s="14"/>
    </row>
    <row r="3316" spans="1:6" s="4" customFormat="1" ht="12.75" hidden="1" x14ac:dyDescent="0.25">
      <c r="A3316" s="6" t="s">
        <v>85</v>
      </c>
      <c r="B3316" s="8" t="s">
        <v>44</v>
      </c>
      <c r="C3316" s="7" t="s">
        <v>3405</v>
      </c>
      <c r="D3316" s="12"/>
      <c r="E3316" s="15"/>
      <c r="F3316" s="14"/>
    </row>
    <row r="3317" spans="1:6" s="4" customFormat="1" ht="12.75" hidden="1" x14ac:dyDescent="0.25">
      <c r="A3317" s="6" t="s">
        <v>85</v>
      </c>
      <c r="B3317" s="8" t="s">
        <v>44</v>
      </c>
      <c r="C3317" s="7" t="s">
        <v>3406</v>
      </c>
      <c r="D3317" s="12"/>
      <c r="E3317" s="15"/>
      <c r="F3317" s="14"/>
    </row>
    <row r="3318" spans="1:6" s="4" customFormat="1" ht="12.75" hidden="1" x14ac:dyDescent="0.25">
      <c r="A3318" s="6" t="s">
        <v>85</v>
      </c>
      <c r="B3318" s="8" t="s">
        <v>51</v>
      </c>
      <c r="C3318" s="7" t="s">
        <v>3407</v>
      </c>
      <c r="D3318" s="12"/>
      <c r="E3318" s="15"/>
      <c r="F3318" s="14"/>
    </row>
    <row r="3319" spans="1:6" s="4" customFormat="1" ht="12.75" hidden="1" x14ac:dyDescent="0.25">
      <c r="A3319" s="6" t="s">
        <v>85</v>
      </c>
      <c r="B3319" s="8" t="s">
        <v>52</v>
      </c>
      <c r="C3319" s="7" t="s">
        <v>3408</v>
      </c>
      <c r="D3319" s="12"/>
      <c r="E3319" s="15"/>
      <c r="F3319" s="14"/>
    </row>
    <row r="3320" spans="1:6" s="4" customFormat="1" ht="12.75" hidden="1" x14ac:dyDescent="0.25">
      <c r="A3320" s="6" t="s">
        <v>85</v>
      </c>
      <c r="B3320" s="8" t="s">
        <v>53</v>
      </c>
      <c r="C3320" s="7" t="s">
        <v>3409</v>
      </c>
      <c r="D3320" s="12"/>
      <c r="E3320" s="15"/>
      <c r="F3320" s="14"/>
    </row>
    <row r="3321" spans="1:6" s="4" customFormat="1" ht="12.75" hidden="1" x14ac:dyDescent="0.25">
      <c r="A3321" s="6" t="s">
        <v>85</v>
      </c>
      <c r="B3321" s="8" t="s">
        <v>54</v>
      </c>
      <c r="C3321" s="7" t="s">
        <v>3410</v>
      </c>
      <c r="D3321" s="12"/>
      <c r="E3321" s="15"/>
      <c r="F3321" s="14"/>
    </row>
    <row r="3322" spans="1:6" s="4" customFormat="1" ht="12.75" hidden="1" x14ac:dyDescent="0.25">
      <c r="A3322" s="6" t="s">
        <v>85</v>
      </c>
      <c r="B3322" s="8" t="s">
        <v>55</v>
      </c>
      <c r="C3322" s="7" t="s">
        <v>3411</v>
      </c>
      <c r="D3322" s="12"/>
      <c r="E3322" s="15"/>
      <c r="F3322" s="14"/>
    </row>
    <row r="3323" spans="1:6" s="4" customFormat="1" ht="12.75" hidden="1" x14ac:dyDescent="0.25">
      <c r="A3323" s="6" t="s">
        <v>85</v>
      </c>
      <c r="B3323" s="8" t="s">
        <v>56</v>
      </c>
      <c r="C3323" s="7" t="s">
        <v>3412</v>
      </c>
      <c r="D3323" s="12"/>
      <c r="E3323" s="15"/>
      <c r="F3323" s="14"/>
    </row>
    <row r="3324" spans="1:6" s="4" customFormat="1" ht="12.75" hidden="1" x14ac:dyDescent="0.25">
      <c r="A3324" s="6" t="s">
        <v>85</v>
      </c>
      <c r="B3324" s="8" t="s">
        <v>57</v>
      </c>
      <c r="C3324" s="7" t="s">
        <v>3413</v>
      </c>
      <c r="D3324" s="12"/>
      <c r="E3324" s="15"/>
      <c r="F3324" s="14"/>
    </row>
    <row r="3325" spans="1:6" s="4" customFormat="1" ht="12.75" hidden="1" x14ac:dyDescent="0.25">
      <c r="A3325" s="6" t="s">
        <v>85</v>
      </c>
      <c r="B3325" s="8" t="s">
        <v>58</v>
      </c>
      <c r="C3325" s="7" t="s">
        <v>3414</v>
      </c>
      <c r="D3325" s="12"/>
      <c r="E3325" s="15"/>
      <c r="F3325" s="14"/>
    </row>
    <row r="3326" spans="1:6" s="4" customFormat="1" ht="12.75" hidden="1" x14ac:dyDescent="0.25">
      <c r="A3326" s="6" t="s">
        <v>86</v>
      </c>
      <c r="B3326" s="8" t="s">
        <v>4</v>
      </c>
      <c r="C3326" s="7" t="s">
        <v>3415</v>
      </c>
      <c r="D3326" s="12"/>
      <c r="E3326" s="15"/>
      <c r="F3326" s="14"/>
    </row>
    <row r="3327" spans="1:6" s="4" customFormat="1" ht="12.75" hidden="1" x14ac:dyDescent="0.25">
      <c r="A3327" s="6" t="s">
        <v>86</v>
      </c>
      <c r="B3327" s="8" t="s">
        <v>5</v>
      </c>
      <c r="C3327" s="7" t="s">
        <v>3416</v>
      </c>
      <c r="D3327" s="12"/>
      <c r="E3327" s="15"/>
      <c r="F3327" s="14"/>
    </row>
    <row r="3328" spans="1:6" s="4" customFormat="1" ht="12.75" hidden="1" x14ac:dyDescent="0.25">
      <c r="A3328" s="6" t="s">
        <v>86</v>
      </c>
      <c r="B3328" s="8" t="s">
        <v>60</v>
      </c>
      <c r="C3328" s="7" t="s">
        <v>3417</v>
      </c>
      <c r="D3328" s="12"/>
      <c r="E3328" s="15"/>
      <c r="F3328" s="14"/>
    </row>
    <row r="3329" spans="1:6" s="4" customFormat="1" ht="12.75" hidden="1" x14ac:dyDescent="0.25">
      <c r="A3329" s="6" t="s">
        <v>86</v>
      </c>
      <c r="B3329" s="8" t="s">
        <v>6</v>
      </c>
      <c r="C3329" s="7" t="s">
        <v>3418</v>
      </c>
      <c r="D3329" s="12"/>
      <c r="E3329" s="15"/>
      <c r="F3329" s="14"/>
    </row>
    <row r="3330" spans="1:6" s="4" customFormat="1" ht="12.75" hidden="1" x14ac:dyDescent="0.25">
      <c r="A3330" s="6" t="s">
        <v>86</v>
      </c>
      <c r="B3330" s="8" t="s">
        <v>6</v>
      </c>
      <c r="C3330" s="7" t="s">
        <v>3419</v>
      </c>
      <c r="D3330" s="12"/>
      <c r="E3330" s="15"/>
      <c r="F3330" s="14"/>
    </row>
    <row r="3331" spans="1:6" s="4" customFormat="1" ht="12.75" hidden="1" x14ac:dyDescent="0.25">
      <c r="A3331" s="6" t="s">
        <v>86</v>
      </c>
      <c r="B3331" s="8" t="s">
        <v>6</v>
      </c>
      <c r="C3331" s="7" t="s">
        <v>3420</v>
      </c>
      <c r="D3331" s="12"/>
      <c r="E3331" s="15"/>
      <c r="F3331" s="14"/>
    </row>
    <row r="3332" spans="1:6" s="4" customFormat="1" ht="12.75" hidden="1" x14ac:dyDescent="0.25">
      <c r="A3332" s="6" t="s">
        <v>86</v>
      </c>
      <c r="B3332" s="8" t="s">
        <v>6</v>
      </c>
      <c r="C3332" s="7" t="s">
        <v>3421</v>
      </c>
      <c r="D3332" s="12"/>
      <c r="E3332" s="15"/>
      <c r="F3332" s="14"/>
    </row>
    <row r="3333" spans="1:6" s="4" customFormat="1" ht="12.75" hidden="1" x14ac:dyDescent="0.25">
      <c r="A3333" s="6" t="s">
        <v>86</v>
      </c>
      <c r="B3333" s="8" t="s">
        <v>6</v>
      </c>
      <c r="C3333" s="7" t="s">
        <v>3422</v>
      </c>
      <c r="D3333" s="12"/>
      <c r="E3333" s="15"/>
      <c r="F3333" s="14"/>
    </row>
    <row r="3334" spans="1:6" s="4" customFormat="1" ht="12.75" hidden="1" x14ac:dyDescent="0.25">
      <c r="A3334" s="6" t="s">
        <v>86</v>
      </c>
      <c r="B3334" s="8" t="s">
        <v>6</v>
      </c>
      <c r="C3334" s="7" t="s">
        <v>3423</v>
      </c>
      <c r="D3334" s="12"/>
      <c r="E3334" s="15"/>
      <c r="F3334" s="14"/>
    </row>
    <row r="3335" spans="1:6" s="4" customFormat="1" ht="12.75" hidden="1" x14ac:dyDescent="0.25">
      <c r="A3335" s="6" t="s">
        <v>86</v>
      </c>
      <c r="B3335" s="8" t="s">
        <v>6</v>
      </c>
      <c r="C3335" s="7" t="s">
        <v>3424</v>
      </c>
      <c r="D3335" s="12"/>
      <c r="E3335" s="15"/>
      <c r="F3335" s="14"/>
    </row>
    <row r="3336" spans="1:6" s="4" customFormat="1" ht="12.75" hidden="1" x14ac:dyDescent="0.25">
      <c r="A3336" s="6" t="s">
        <v>86</v>
      </c>
      <c r="B3336" s="8" t="s">
        <v>6</v>
      </c>
      <c r="C3336" s="7" t="s">
        <v>3425</v>
      </c>
      <c r="D3336" s="12"/>
      <c r="E3336" s="15"/>
      <c r="F3336" s="14"/>
    </row>
    <row r="3337" spans="1:6" s="4" customFormat="1" ht="12.75" hidden="1" x14ac:dyDescent="0.25">
      <c r="A3337" s="6" t="s">
        <v>86</v>
      </c>
      <c r="B3337" s="8" t="s">
        <v>6</v>
      </c>
      <c r="C3337" s="7" t="s">
        <v>3426</v>
      </c>
      <c r="D3337" s="12"/>
      <c r="E3337" s="15"/>
      <c r="F3337" s="14"/>
    </row>
    <row r="3338" spans="1:6" s="4" customFormat="1" ht="12.75" hidden="1" x14ac:dyDescent="0.25">
      <c r="A3338" s="6" t="s">
        <v>86</v>
      </c>
      <c r="B3338" s="8" t="s">
        <v>6</v>
      </c>
      <c r="C3338" s="7" t="s">
        <v>3427</v>
      </c>
      <c r="D3338" s="12"/>
      <c r="E3338" s="15"/>
      <c r="F3338" s="14"/>
    </row>
    <row r="3339" spans="1:6" s="4" customFormat="1" ht="12.75" hidden="1" x14ac:dyDescent="0.25">
      <c r="A3339" s="6" t="s">
        <v>86</v>
      </c>
      <c r="B3339" s="8" t="s">
        <v>6</v>
      </c>
      <c r="C3339" s="7" t="s">
        <v>3428</v>
      </c>
      <c r="D3339" s="12"/>
      <c r="E3339" s="15"/>
      <c r="F3339" s="14"/>
    </row>
    <row r="3340" spans="1:6" s="4" customFormat="1" ht="12.75" hidden="1" x14ac:dyDescent="0.25">
      <c r="A3340" s="6" t="s">
        <v>86</v>
      </c>
      <c r="B3340" s="8" t="s">
        <v>6</v>
      </c>
      <c r="C3340" s="7" t="s">
        <v>3429</v>
      </c>
      <c r="D3340" s="12"/>
      <c r="E3340" s="15"/>
      <c r="F3340" s="14"/>
    </row>
    <row r="3341" spans="1:6" s="4" customFormat="1" ht="12.75" hidden="1" x14ac:dyDescent="0.25">
      <c r="A3341" s="6" t="s">
        <v>86</v>
      </c>
      <c r="B3341" s="8" t="s">
        <v>6</v>
      </c>
      <c r="C3341" s="7" t="s">
        <v>3430</v>
      </c>
      <c r="D3341" s="12"/>
      <c r="E3341" s="15"/>
      <c r="F3341" s="14"/>
    </row>
    <row r="3342" spans="1:6" s="4" customFormat="1" ht="12.75" hidden="1" x14ac:dyDescent="0.25">
      <c r="A3342" s="6" t="s">
        <v>86</v>
      </c>
      <c r="B3342" s="8" t="s">
        <v>6</v>
      </c>
      <c r="C3342" s="7" t="s">
        <v>3431</v>
      </c>
      <c r="D3342" s="12"/>
      <c r="E3342" s="15"/>
      <c r="F3342" s="14"/>
    </row>
    <row r="3343" spans="1:6" s="4" customFormat="1" ht="12.75" hidden="1" x14ac:dyDescent="0.25">
      <c r="A3343" s="6" t="s">
        <v>86</v>
      </c>
      <c r="B3343" s="8" t="s">
        <v>6</v>
      </c>
      <c r="C3343" s="7" t="s">
        <v>3432</v>
      </c>
      <c r="D3343" s="12"/>
      <c r="E3343" s="15"/>
      <c r="F3343" s="14"/>
    </row>
    <row r="3344" spans="1:6" s="4" customFormat="1" ht="12.75" hidden="1" x14ac:dyDescent="0.25">
      <c r="A3344" s="6" t="s">
        <v>86</v>
      </c>
      <c r="B3344" s="8" t="s">
        <v>6</v>
      </c>
      <c r="C3344" s="7" t="s">
        <v>3433</v>
      </c>
      <c r="D3344" s="12"/>
      <c r="E3344" s="15"/>
      <c r="F3344" s="14"/>
    </row>
    <row r="3345" spans="1:6" s="4" customFormat="1" ht="12.75" hidden="1" x14ac:dyDescent="0.25">
      <c r="A3345" s="6" t="s">
        <v>86</v>
      </c>
      <c r="B3345" s="8" t="s">
        <v>6</v>
      </c>
      <c r="C3345" s="7" t="s">
        <v>3434</v>
      </c>
      <c r="D3345" s="12"/>
      <c r="E3345" s="15"/>
      <c r="F3345" s="14"/>
    </row>
    <row r="3346" spans="1:6" s="4" customFormat="1" ht="12.75" hidden="1" x14ac:dyDescent="0.25">
      <c r="A3346" s="6" t="s">
        <v>86</v>
      </c>
      <c r="B3346" s="8" t="s">
        <v>6</v>
      </c>
      <c r="C3346" s="7" t="s">
        <v>3435</v>
      </c>
      <c r="D3346" s="12"/>
      <c r="E3346" s="15"/>
      <c r="F3346" s="14"/>
    </row>
    <row r="3347" spans="1:6" s="4" customFormat="1" ht="12.75" hidden="1" x14ac:dyDescent="0.25">
      <c r="A3347" s="6" t="s">
        <v>86</v>
      </c>
      <c r="B3347" s="8" t="s">
        <v>6</v>
      </c>
      <c r="C3347" s="7" t="s">
        <v>3436</v>
      </c>
      <c r="D3347" s="12"/>
      <c r="E3347" s="15"/>
      <c r="F3347" s="14"/>
    </row>
    <row r="3348" spans="1:6" s="4" customFormat="1" ht="12.75" hidden="1" x14ac:dyDescent="0.25">
      <c r="A3348" s="6" t="s">
        <v>86</v>
      </c>
      <c r="B3348" s="8" t="s">
        <v>6</v>
      </c>
      <c r="C3348" s="7" t="s">
        <v>3437</v>
      </c>
      <c r="D3348" s="12"/>
      <c r="E3348" s="15"/>
      <c r="F3348" s="14"/>
    </row>
    <row r="3349" spans="1:6" s="4" customFormat="1" ht="12.75" hidden="1" x14ac:dyDescent="0.25">
      <c r="A3349" s="6" t="s">
        <v>86</v>
      </c>
      <c r="B3349" s="8" t="s">
        <v>6</v>
      </c>
      <c r="C3349" s="7" t="s">
        <v>3438</v>
      </c>
      <c r="D3349" s="12"/>
      <c r="E3349" s="15"/>
      <c r="F3349" s="14"/>
    </row>
    <row r="3350" spans="1:6" s="4" customFormat="1" ht="12.75" hidden="1" x14ac:dyDescent="0.25">
      <c r="A3350" s="6" t="s">
        <v>86</v>
      </c>
      <c r="B3350" s="8" t="s">
        <v>7</v>
      </c>
      <c r="C3350" s="7" t="s">
        <v>3439</v>
      </c>
      <c r="D3350" s="12"/>
      <c r="E3350" s="15"/>
      <c r="F3350" s="14"/>
    </row>
    <row r="3351" spans="1:6" s="4" customFormat="1" ht="12.75" hidden="1" x14ac:dyDescent="0.25">
      <c r="A3351" s="6" t="s">
        <v>86</v>
      </c>
      <c r="B3351" s="8" t="s">
        <v>7</v>
      </c>
      <c r="C3351" s="7" t="s">
        <v>3440</v>
      </c>
      <c r="D3351" s="12"/>
      <c r="E3351" s="15"/>
      <c r="F3351" s="14"/>
    </row>
    <row r="3352" spans="1:6" s="4" customFormat="1" ht="12.75" hidden="1" x14ac:dyDescent="0.25">
      <c r="A3352" s="6" t="s">
        <v>86</v>
      </c>
      <c r="B3352" s="8" t="s">
        <v>61</v>
      </c>
      <c r="C3352" s="7" t="s">
        <v>3441</v>
      </c>
      <c r="D3352" s="12"/>
      <c r="E3352" s="15"/>
      <c r="F3352" s="14"/>
    </row>
    <row r="3353" spans="1:6" s="4" customFormat="1" ht="12.75" hidden="1" x14ac:dyDescent="0.25">
      <c r="A3353" s="6" t="s">
        <v>86</v>
      </c>
      <c r="B3353" s="8" t="s">
        <v>61</v>
      </c>
      <c r="C3353" s="7" t="s">
        <v>3442</v>
      </c>
      <c r="D3353" s="12"/>
      <c r="E3353" s="15"/>
      <c r="F3353" s="14"/>
    </row>
    <row r="3354" spans="1:6" s="4" customFormat="1" ht="12.75" hidden="1" x14ac:dyDescent="0.25">
      <c r="A3354" s="6" t="s">
        <v>86</v>
      </c>
      <c r="B3354" s="8" t="s">
        <v>61</v>
      </c>
      <c r="C3354" s="7" t="s">
        <v>3443</v>
      </c>
      <c r="D3354" s="12"/>
      <c r="E3354" s="15"/>
      <c r="F3354" s="14"/>
    </row>
    <row r="3355" spans="1:6" s="4" customFormat="1" ht="12.75" hidden="1" x14ac:dyDescent="0.25">
      <c r="A3355" s="6" t="s">
        <v>86</v>
      </c>
      <c r="B3355" s="8" t="s">
        <v>61</v>
      </c>
      <c r="C3355" s="7" t="s">
        <v>3444</v>
      </c>
      <c r="D3355" s="12"/>
      <c r="E3355" s="15"/>
      <c r="F3355" s="14"/>
    </row>
    <row r="3356" spans="1:6" s="4" customFormat="1" ht="12.75" hidden="1" x14ac:dyDescent="0.25">
      <c r="A3356" s="6" t="s">
        <v>86</v>
      </c>
      <c r="B3356" s="8" t="s">
        <v>61</v>
      </c>
      <c r="C3356" s="7" t="s">
        <v>3445</v>
      </c>
      <c r="D3356" s="12"/>
      <c r="E3356" s="15"/>
      <c r="F3356" s="14"/>
    </row>
    <row r="3357" spans="1:6" s="4" customFormat="1" ht="12.75" hidden="1" x14ac:dyDescent="0.25">
      <c r="A3357" s="6" t="s">
        <v>86</v>
      </c>
      <c r="B3357" s="8" t="s">
        <v>61</v>
      </c>
      <c r="C3357" s="7" t="s">
        <v>3446</v>
      </c>
      <c r="D3357" s="12"/>
      <c r="E3357" s="15"/>
      <c r="F3357" s="14"/>
    </row>
    <row r="3358" spans="1:6" s="4" customFormat="1" ht="12.75" hidden="1" x14ac:dyDescent="0.25">
      <c r="A3358" s="6" t="s">
        <v>86</v>
      </c>
      <c r="B3358" s="8" t="s">
        <v>61</v>
      </c>
      <c r="C3358" s="7" t="s">
        <v>3447</v>
      </c>
      <c r="D3358" s="12"/>
      <c r="E3358" s="15"/>
      <c r="F3358" s="14"/>
    </row>
    <row r="3359" spans="1:6" s="4" customFormat="1" ht="12.75" hidden="1" x14ac:dyDescent="0.25">
      <c r="A3359" s="6" t="s">
        <v>86</v>
      </c>
      <c r="B3359" s="8" t="s">
        <v>61</v>
      </c>
      <c r="C3359" s="7" t="s">
        <v>3448</v>
      </c>
      <c r="D3359" s="12"/>
      <c r="E3359" s="15"/>
      <c r="F3359" s="14"/>
    </row>
    <row r="3360" spans="1:6" s="4" customFormat="1" ht="12.75" hidden="1" x14ac:dyDescent="0.25">
      <c r="A3360" s="6" t="s">
        <v>86</v>
      </c>
      <c r="B3360" s="8" t="s">
        <v>61</v>
      </c>
      <c r="C3360" s="7" t="s">
        <v>3449</v>
      </c>
      <c r="D3360" s="12"/>
      <c r="E3360" s="15"/>
      <c r="F3360" s="14"/>
    </row>
    <row r="3361" spans="1:6" s="4" customFormat="1" ht="12.75" hidden="1" x14ac:dyDescent="0.25">
      <c r="A3361" s="6" t="s">
        <v>86</v>
      </c>
      <c r="B3361" s="8" t="s">
        <v>61</v>
      </c>
      <c r="C3361" s="7" t="s">
        <v>3450</v>
      </c>
      <c r="D3361" s="12"/>
      <c r="E3361" s="15"/>
      <c r="F3361" s="14"/>
    </row>
    <row r="3362" spans="1:6" s="4" customFormat="1" ht="12.75" hidden="1" x14ac:dyDescent="0.25">
      <c r="A3362" s="6" t="s">
        <v>86</v>
      </c>
      <c r="B3362" s="8" t="s">
        <v>61</v>
      </c>
      <c r="C3362" s="7" t="s">
        <v>3451</v>
      </c>
      <c r="D3362" s="12"/>
      <c r="E3362" s="15"/>
      <c r="F3362" s="14"/>
    </row>
    <row r="3363" spans="1:6" s="4" customFormat="1" ht="12.75" hidden="1" x14ac:dyDescent="0.25">
      <c r="A3363" s="6" t="s">
        <v>86</v>
      </c>
      <c r="B3363" s="8" t="s">
        <v>61</v>
      </c>
      <c r="C3363" s="7" t="s">
        <v>3452</v>
      </c>
      <c r="D3363" s="12"/>
      <c r="E3363" s="15"/>
      <c r="F3363" s="14"/>
    </row>
    <row r="3364" spans="1:6" s="4" customFormat="1" ht="12.75" hidden="1" x14ac:dyDescent="0.25">
      <c r="A3364" s="6" t="s">
        <v>86</v>
      </c>
      <c r="B3364" s="8" t="s">
        <v>61</v>
      </c>
      <c r="C3364" s="7" t="s">
        <v>3453</v>
      </c>
      <c r="D3364" s="12"/>
      <c r="E3364" s="15"/>
      <c r="F3364" s="14"/>
    </row>
    <row r="3365" spans="1:6" s="4" customFormat="1" ht="12.75" hidden="1" x14ac:dyDescent="0.25">
      <c r="A3365" s="6" t="s">
        <v>86</v>
      </c>
      <c r="B3365" s="8" t="s">
        <v>61</v>
      </c>
      <c r="C3365" s="7" t="s">
        <v>3454</v>
      </c>
      <c r="D3365" s="12"/>
      <c r="E3365" s="15"/>
      <c r="F3365" s="14"/>
    </row>
    <row r="3366" spans="1:6" s="4" customFormat="1" ht="12.75" hidden="1" x14ac:dyDescent="0.25">
      <c r="A3366" s="6" t="s">
        <v>86</v>
      </c>
      <c r="B3366" s="8" t="s">
        <v>61</v>
      </c>
      <c r="C3366" s="7" t="s">
        <v>3455</v>
      </c>
      <c r="D3366" s="12"/>
      <c r="E3366" s="15"/>
      <c r="F3366" s="14"/>
    </row>
    <row r="3367" spans="1:6" s="4" customFormat="1" ht="12.75" hidden="1" x14ac:dyDescent="0.25">
      <c r="A3367" s="6" t="s">
        <v>86</v>
      </c>
      <c r="B3367" s="8" t="s">
        <v>61</v>
      </c>
      <c r="C3367" s="7" t="s">
        <v>3456</v>
      </c>
      <c r="D3367" s="12"/>
      <c r="E3367" s="15"/>
      <c r="F3367" s="14"/>
    </row>
    <row r="3368" spans="1:6" s="4" customFormat="1" ht="12.75" hidden="1" x14ac:dyDescent="0.25">
      <c r="A3368" s="6" t="s">
        <v>86</v>
      </c>
      <c r="B3368" s="8" t="s">
        <v>61</v>
      </c>
      <c r="C3368" s="7" t="s">
        <v>3457</v>
      </c>
      <c r="D3368" s="12"/>
      <c r="E3368" s="15"/>
      <c r="F3368" s="14"/>
    </row>
    <row r="3369" spans="1:6" s="4" customFormat="1" ht="12.75" hidden="1" x14ac:dyDescent="0.25">
      <c r="A3369" s="6" t="s">
        <v>86</v>
      </c>
      <c r="B3369" s="8" t="s">
        <v>61</v>
      </c>
      <c r="C3369" s="7" t="s">
        <v>3458</v>
      </c>
      <c r="D3369" s="12"/>
      <c r="E3369" s="15"/>
      <c r="F3369" s="14"/>
    </row>
    <row r="3370" spans="1:6" s="4" customFormat="1" ht="12.75" hidden="1" x14ac:dyDescent="0.25">
      <c r="A3370" s="6" t="s">
        <v>86</v>
      </c>
      <c r="B3370" s="8" t="s">
        <v>61</v>
      </c>
      <c r="C3370" s="7" t="s">
        <v>3459</v>
      </c>
      <c r="D3370" s="12"/>
      <c r="E3370" s="15"/>
      <c r="F3370" s="14"/>
    </row>
    <row r="3371" spans="1:6" s="4" customFormat="1" ht="12.75" hidden="1" x14ac:dyDescent="0.25">
      <c r="A3371" s="6" t="s">
        <v>86</v>
      </c>
      <c r="B3371" s="8" t="s">
        <v>61</v>
      </c>
      <c r="C3371" s="7" t="s">
        <v>3460</v>
      </c>
      <c r="D3371" s="12"/>
      <c r="E3371" s="15"/>
      <c r="F3371" s="14"/>
    </row>
    <row r="3372" spans="1:6" s="4" customFormat="1" ht="12.75" hidden="1" x14ac:dyDescent="0.25">
      <c r="A3372" s="6" t="s">
        <v>86</v>
      </c>
      <c r="B3372" s="8" t="s">
        <v>62</v>
      </c>
      <c r="C3372" s="7" t="s">
        <v>3461</v>
      </c>
      <c r="D3372" s="12"/>
      <c r="E3372" s="15"/>
      <c r="F3372" s="14"/>
    </row>
    <row r="3373" spans="1:6" s="4" customFormat="1" ht="12.75" hidden="1" x14ac:dyDescent="0.25">
      <c r="A3373" s="6" t="s">
        <v>86</v>
      </c>
      <c r="B3373" s="8" t="s">
        <v>62</v>
      </c>
      <c r="C3373" s="7" t="s">
        <v>3462</v>
      </c>
      <c r="D3373" s="12"/>
      <c r="E3373" s="15"/>
      <c r="F3373" s="14"/>
    </row>
    <row r="3374" spans="1:6" s="4" customFormat="1" ht="12.75" hidden="1" x14ac:dyDescent="0.25">
      <c r="A3374" s="6" t="s">
        <v>86</v>
      </c>
      <c r="B3374" s="8" t="s">
        <v>62</v>
      </c>
      <c r="C3374" s="7" t="s">
        <v>3463</v>
      </c>
      <c r="D3374" s="12"/>
      <c r="E3374" s="15"/>
      <c r="F3374" s="14"/>
    </row>
    <row r="3375" spans="1:6" s="4" customFormat="1" ht="12.75" hidden="1" x14ac:dyDescent="0.25">
      <c r="A3375" s="6" t="s">
        <v>86</v>
      </c>
      <c r="B3375" s="8" t="s">
        <v>12</v>
      </c>
      <c r="C3375" s="7" t="s">
        <v>3464</v>
      </c>
      <c r="D3375" s="12"/>
      <c r="E3375" s="15"/>
      <c r="F3375" s="14"/>
    </row>
    <row r="3376" spans="1:6" s="4" customFormat="1" ht="12.75" hidden="1" x14ac:dyDescent="0.25">
      <c r="A3376" s="6" t="s">
        <v>86</v>
      </c>
      <c r="B3376" s="8" t="s">
        <v>13</v>
      </c>
      <c r="C3376" s="7" t="s">
        <v>3465</v>
      </c>
      <c r="D3376" s="12"/>
      <c r="E3376" s="15"/>
      <c r="F3376" s="14"/>
    </row>
    <row r="3377" spans="1:6" s="4" customFormat="1" ht="12.75" hidden="1" x14ac:dyDescent="0.25">
      <c r="A3377" s="6" t="s">
        <v>86</v>
      </c>
      <c r="B3377" s="8" t="s">
        <v>63</v>
      </c>
      <c r="C3377" s="7" t="s">
        <v>3466</v>
      </c>
      <c r="D3377" s="12"/>
      <c r="E3377" s="15"/>
      <c r="F3377" s="14"/>
    </row>
    <row r="3378" spans="1:6" s="4" customFormat="1" ht="12.75" hidden="1" x14ac:dyDescent="0.25">
      <c r="A3378" s="6" t="s">
        <v>86</v>
      </c>
      <c r="B3378" s="8" t="s">
        <v>63</v>
      </c>
      <c r="C3378" s="7" t="s">
        <v>3467</v>
      </c>
      <c r="D3378" s="12"/>
      <c r="E3378" s="15"/>
      <c r="F3378" s="14"/>
    </row>
    <row r="3379" spans="1:6" s="4" customFormat="1" ht="12.75" hidden="1" x14ac:dyDescent="0.25">
      <c r="A3379" s="6" t="s">
        <v>86</v>
      </c>
      <c r="B3379" s="8" t="s">
        <v>63</v>
      </c>
      <c r="C3379" s="7" t="s">
        <v>3468</v>
      </c>
      <c r="D3379" s="12"/>
      <c r="E3379" s="15"/>
      <c r="F3379" s="14"/>
    </row>
    <row r="3380" spans="1:6" s="4" customFormat="1" ht="12.75" hidden="1" x14ac:dyDescent="0.25">
      <c r="A3380" s="6" t="s">
        <v>86</v>
      </c>
      <c r="B3380" s="8" t="s">
        <v>64</v>
      </c>
      <c r="C3380" s="7" t="s">
        <v>3469</v>
      </c>
      <c r="D3380" s="12"/>
      <c r="E3380" s="15"/>
      <c r="F3380" s="14"/>
    </row>
    <row r="3381" spans="1:6" s="4" customFormat="1" ht="12.75" hidden="1" x14ac:dyDescent="0.25">
      <c r="A3381" s="6" t="s">
        <v>86</v>
      </c>
      <c r="B3381" s="8" t="s">
        <v>65</v>
      </c>
      <c r="C3381" s="7" t="s">
        <v>3470</v>
      </c>
      <c r="D3381" s="12"/>
      <c r="E3381" s="15"/>
      <c r="F3381" s="14"/>
    </row>
    <row r="3382" spans="1:6" s="4" customFormat="1" ht="12.75" hidden="1" x14ac:dyDescent="0.25">
      <c r="A3382" s="6" t="s">
        <v>86</v>
      </c>
      <c r="B3382" s="8" t="s">
        <v>65</v>
      </c>
      <c r="C3382" s="7" t="s">
        <v>3471</v>
      </c>
      <c r="D3382" s="12"/>
      <c r="E3382" s="15"/>
      <c r="F3382" s="14"/>
    </row>
    <row r="3383" spans="1:6" s="4" customFormat="1" ht="12.75" hidden="1" x14ac:dyDescent="0.25">
      <c r="A3383" s="6" t="s">
        <v>86</v>
      </c>
      <c r="B3383" s="8" t="s">
        <v>26</v>
      </c>
      <c r="C3383" s="7" t="s">
        <v>3472</v>
      </c>
      <c r="D3383" s="12"/>
      <c r="E3383" s="15"/>
      <c r="F3383" s="14"/>
    </row>
    <row r="3384" spans="1:6" s="4" customFormat="1" ht="12.75" hidden="1" x14ac:dyDescent="0.25">
      <c r="A3384" s="6" t="s">
        <v>86</v>
      </c>
      <c r="B3384" s="8" t="s">
        <v>27</v>
      </c>
      <c r="C3384" s="7" t="s">
        <v>3473</v>
      </c>
      <c r="D3384" s="12"/>
      <c r="E3384" s="15"/>
      <c r="F3384" s="14"/>
    </row>
    <row r="3385" spans="1:6" s="4" customFormat="1" ht="12.75" hidden="1" x14ac:dyDescent="0.25">
      <c r="A3385" s="6" t="s">
        <v>86</v>
      </c>
      <c r="B3385" s="8" t="s">
        <v>28</v>
      </c>
      <c r="C3385" s="7" t="s">
        <v>3474</v>
      </c>
      <c r="D3385" s="12"/>
      <c r="E3385" s="15"/>
      <c r="F3385" s="14"/>
    </row>
    <row r="3386" spans="1:6" s="4" customFormat="1" ht="12.75" hidden="1" x14ac:dyDescent="0.25">
      <c r="A3386" s="6" t="s">
        <v>86</v>
      </c>
      <c r="B3386" s="8" t="s">
        <v>28</v>
      </c>
      <c r="C3386" s="7" t="s">
        <v>3475</v>
      </c>
      <c r="D3386" s="12"/>
      <c r="E3386" s="15"/>
      <c r="F3386" s="14"/>
    </row>
    <row r="3387" spans="1:6" s="4" customFormat="1" ht="12.75" hidden="1" x14ac:dyDescent="0.25">
      <c r="A3387" s="6" t="s">
        <v>86</v>
      </c>
      <c r="B3387" s="8" t="s">
        <v>28</v>
      </c>
      <c r="C3387" s="7" t="s">
        <v>3476</v>
      </c>
      <c r="D3387" s="12"/>
      <c r="E3387" s="15"/>
      <c r="F3387" s="14"/>
    </row>
    <row r="3388" spans="1:6" s="4" customFormat="1" ht="12.75" hidden="1" x14ac:dyDescent="0.25">
      <c r="A3388" s="6" t="s">
        <v>86</v>
      </c>
      <c r="B3388" s="8" t="s">
        <v>28</v>
      </c>
      <c r="C3388" s="7" t="s">
        <v>3477</v>
      </c>
      <c r="D3388" s="12"/>
      <c r="E3388" s="15"/>
      <c r="F3388" s="14"/>
    </row>
    <row r="3389" spans="1:6" s="4" customFormat="1" ht="12.75" hidden="1" x14ac:dyDescent="0.25">
      <c r="A3389" s="6" t="s">
        <v>86</v>
      </c>
      <c r="B3389" s="8" t="s">
        <v>28</v>
      </c>
      <c r="C3389" s="7" t="s">
        <v>3478</v>
      </c>
      <c r="D3389" s="12"/>
      <c r="E3389" s="15"/>
      <c r="F3389" s="14"/>
    </row>
    <row r="3390" spans="1:6" s="4" customFormat="1" ht="12.75" hidden="1" x14ac:dyDescent="0.25">
      <c r="A3390" s="6" t="s">
        <v>86</v>
      </c>
      <c r="B3390" s="8" t="s">
        <v>28</v>
      </c>
      <c r="C3390" s="7" t="s">
        <v>3479</v>
      </c>
      <c r="D3390" s="12"/>
      <c r="E3390" s="15"/>
      <c r="F3390" s="14"/>
    </row>
    <row r="3391" spans="1:6" s="4" customFormat="1" ht="12.75" hidden="1" x14ac:dyDescent="0.25">
      <c r="A3391" s="6" t="s">
        <v>86</v>
      </c>
      <c r="B3391" s="8" t="s">
        <v>28</v>
      </c>
      <c r="C3391" s="7" t="s">
        <v>3480</v>
      </c>
      <c r="D3391" s="12"/>
      <c r="E3391" s="15"/>
      <c r="F3391" s="14"/>
    </row>
    <row r="3392" spans="1:6" s="4" customFormat="1" ht="12.75" hidden="1" x14ac:dyDescent="0.25">
      <c r="A3392" s="6" t="s">
        <v>86</v>
      </c>
      <c r="B3392" s="8" t="s">
        <v>28</v>
      </c>
      <c r="C3392" s="7" t="s">
        <v>3481</v>
      </c>
      <c r="D3392" s="12"/>
      <c r="E3392" s="15"/>
      <c r="F3392" s="14"/>
    </row>
    <row r="3393" spans="1:6" s="4" customFormat="1" ht="12.75" hidden="1" x14ac:dyDescent="0.25">
      <c r="A3393" s="6" t="s">
        <v>86</v>
      </c>
      <c r="B3393" s="8" t="s">
        <v>28</v>
      </c>
      <c r="C3393" s="7" t="s">
        <v>3482</v>
      </c>
      <c r="D3393" s="12"/>
      <c r="E3393" s="15"/>
      <c r="F3393" s="14"/>
    </row>
    <row r="3394" spans="1:6" s="4" customFormat="1" ht="12.75" hidden="1" x14ac:dyDescent="0.25">
      <c r="A3394" s="6" t="s">
        <v>86</v>
      </c>
      <c r="B3394" s="8" t="s">
        <v>28</v>
      </c>
      <c r="C3394" s="7" t="s">
        <v>3483</v>
      </c>
      <c r="D3394" s="12"/>
      <c r="E3394" s="15"/>
      <c r="F3394" s="14"/>
    </row>
    <row r="3395" spans="1:6" s="4" customFormat="1" ht="12.75" hidden="1" x14ac:dyDescent="0.25">
      <c r="A3395" s="6" t="s">
        <v>86</v>
      </c>
      <c r="B3395" s="8" t="s">
        <v>28</v>
      </c>
      <c r="C3395" s="7" t="s">
        <v>3484</v>
      </c>
      <c r="D3395" s="12"/>
      <c r="E3395" s="15"/>
      <c r="F3395" s="14"/>
    </row>
    <row r="3396" spans="1:6" s="4" customFormat="1" ht="12.75" hidden="1" x14ac:dyDescent="0.25">
      <c r="A3396" s="6" t="s">
        <v>86</v>
      </c>
      <c r="B3396" s="8" t="s">
        <v>28</v>
      </c>
      <c r="C3396" s="7" t="s">
        <v>3485</v>
      </c>
      <c r="D3396" s="12"/>
      <c r="E3396" s="15"/>
      <c r="F3396" s="14"/>
    </row>
    <row r="3397" spans="1:6" s="4" customFormat="1" ht="12.75" hidden="1" x14ac:dyDescent="0.25">
      <c r="A3397" s="6" t="s">
        <v>86</v>
      </c>
      <c r="B3397" s="8" t="s">
        <v>28</v>
      </c>
      <c r="C3397" s="7" t="s">
        <v>3486</v>
      </c>
      <c r="D3397" s="12"/>
      <c r="E3397" s="15"/>
      <c r="F3397" s="14"/>
    </row>
    <row r="3398" spans="1:6" s="4" customFormat="1" ht="12.75" hidden="1" x14ac:dyDescent="0.25">
      <c r="A3398" s="6" t="s">
        <v>86</v>
      </c>
      <c r="B3398" s="8" t="s">
        <v>28</v>
      </c>
      <c r="C3398" s="7" t="s">
        <v>3487</v>
      </c>
      <c r="D3398" s="12"/>
      <c r="E3398" s="15"/>
      <c r="F3398" s="14"/>
    </row>
    <row r="3399" spans="1:6" s="4" customFormat="1" ht="12.75" hidden="1" x14ac:dyDescent="0.25">
      <c r="A3399" s="6" t="s">
        <v>86</v>
      </c>
      <c r="B3399" s="8" t="s">
        <v>28</v>
      </c>
      <c r="C3399" s="7" t="s">
        <v>3488</v>
      </c>
      <c r="D3399" s="12"/>
      <c r="E3399" s="15"/>
      <c r="F3399" s="14"/>
    </row>
    <row r="3400" spans="1:6" s="4" customFormat="1" ht="12.75" hidden="1" x14ac:dyDescent="0.25">
      <c r="A3400" s="6" t="s">
        <v>86</v>
      </c>
      <c r="B3400" s="8" t="s">
        <v>28</v>
      </c>
      <c r="C3400" s="7" t="s">
        <v>3489</v>
      </c>
      <c r="D3400" s="12"/>
      <c r="E3400" s="15"/>
      <c r="F3400" s="14"/>
    </row>
    <row r="3401" spans="1:6" s="4" customFormat="1" ht="12.75" hidden="1" x14ac:dyDescent="0.25">
      <c r="A3401" s="6" t="s">
        <v>86</v>
      </c>
      <c r="B3401" s="8" t="s">
        <v>28</v>
      </c>
      <c r="C3401" s="7" t="s">
        <v>3490</v>
      </c>
      <c r="D3401" s="12"/>
      <c r="E3401" s="15"/>
      <c r="F3401" s="14"/>
    </row>
    <row r="3402" spans="1:6" s="4" customFormat="1" ht="12.75" hidden="1" x14ac:dyDescent="0.25">
      <c r="A3402" s="6" t="s">
        <v>86</v>
      </c>
      <c r="B3402" s="8" t="s">
        <v>28</v>
      </c>
      <c r="C3402" s="7" t="s">
        <v>3491</v>
      </c>
      <c r="D3402" s="12"/>
      <c r="E3402" s="15"/>
      <c r="F3402" s="14"/>
    </row>
    <row r="3403" spans="1:6" s="4" customFormat="1" ht="12.75" hidden="1" x14ac:dyDescent="0.25">
      <c r="A3403" s="6" t="s">
        <v>86</v>
      </c>
      <c r="B3403" s="8" t="s">
        <v>28</v>
      </c>
      <c r="C3403" s="7" t="s">
        <v>3492</v>
      </c>
      <c r="D3403" s="12"/>
      <c r="E3403" s="15"/>
      <c r="F3403" s="14"/>
    </row>
    <row r="3404" spans="1:6" s="4" customFormat="1" ht="12.75" hidden="1" x14ac:dyDescent="0.25">
      <c r="A3404" s="6" t="s">
        <v>86</v>
      </c>
      <c r="B3404" s="8" t="s">
        <v>28</v>
      </c>
      <c r="C3404" s="7" t="s">
        <v>3493</v>
      </c>
      <c r="D3404" s="12"/>
      <c r="E3404" s="15"/>
      <c r="F3404" s="14"/>
    </row>
    <row r="3405" spans="1:6" s="4" customFormat="1" ht="12.75" hidden="1" x14ac:dyDescent="0.25">
      <c r="A3405" s="6" t="s">
        <v>86</v>
      </c>
      <c r="B3405" s="8" t="s">
        <v>28</v>
      </c>
      <c r="C3405" s="7" t="s">
        <v>3494</v>
      </c>
      <c r="D3405" s="12"/>
      <c r="E3405" s="15"/>
      <c r="F3405" s="14"/>
    </row>
    <row r="3406" spans="1:6" s="4" customFormat="1" ht="12.75" hidden="1" x14ac:dyDescent="0.25">
      <c r="A3406" s="6" t="s">
        <v>86</v>
      </c>
      <c r="B3406" s="8" t="s">
        <v>28</v>
      </c>
      <c r="C3406" s="7" t="s">
        <v>3495</v>
      </c>
      <c r="D3406" s="12"/>
      <c r="E3406" s="15"/>
      <c r="F3406" s="14"/>
    </row>
    <row r="3407" spans="1:6" s="4" customFormat="1" ht="12.75" hidden="1" x14ac:dyDescent="0.25">
      <c r="A3407" s="6" t="s">
        <v>86</v>
      </c>
      <c r="B3407" s="8" t="s">
        <v>28</v>
      </c>
      <c r="C3407" s="7" t="s">
        <v>3496</v>
      </c>
      <c r="D3407" s="12"/>
      <c r="E3407" s="15"/>
      <c r="F3407" s="14"/>
    </row>
    <row r="3408" spans="1:6" s="4" customFormat="1" ht="12.75" hidden="1" x14ac:dyDescent="0.25">
      <c r="A3408" s="6" t="s">
        <v>86</v>
      </c>
      <c r="B3408" s="8" t="s">
        <v>28</v>
      </c>
      <c r="C3408" s="7" t="s">
        <v>3497</v>
      </c>
      <c r="D3408" s="12"/>
      <c r="E3408" s="15"/>
      <c r="F3408" s="14"/>
    </row>
    <row r="3409" spans="1:6" s="4" customFormat="1" ht="12.75" hidden="1" x14ac:dyDescent="0.25">
      <c r="A3409" s="6" t="s">
        <v>86</v>
      </c>
      <c r="B3409" s="8" t="s">
        <v>28</v>
      </c>
      <c r="C3409" s="7" t="s">
        <v>3498</v>
      </c>
      <c r="D3409" s="12"/>
      <c r="E3409" s="15"/>
      <c r="F3409" s="14"/>
    </row>
    <row r="3410" spans="1:6" s="4" customFormat="1" ht="12.75" hidden="1" x14ac:dyDescent="0.25">
      <c r="A3410" s="6" t="s">
        <v>86</v>
      </c>
      <c r="B3410" s="8" t="s">
        <v>28</v>
      </c>
      <c r="C3410" s="7" t="s">
        <v>3499</v>
      </c>
      <c r="D3410" s="12"/>
      <c r="E3410" s="15"/>
      <c r="F3410" s="14"/>
    </row>
    <row r="3411" spans="1:6" s="4" customFormat="1" ht="12.75" hidden="1" x14ac:dyDescent="0.25">
      <c r="A3411" s="6" t="s">
        <v>86</v>
      </c>
      <c r="B3411" s="8" t="s">
        <v>28</v>
      </c>
      <c r="C3411" s="7" t="s">
        <v>3500</v>
      </c>
      <c r="D3411" s="12"/>
      <c r="E3411" s="15"/>
      <c r="F3411" s="14"/>
    </row>
    <row r="3412" spans="1:6" s="4" customFormat="1" ht="12.75" hidden="1" x14ac:dyDescent="0.25">
      <c r="A3412" s="6" t="s">
        <v>86</v>
      </c>
      <c r="B3412" s="8" t="s">
        <v>28</v>
      </c>
      <c r="C3412" s="7" t="s">
        <v>3501</v>
      </c>
      <c r="D3412" s="12"/>
      <c r="E3412" s="15"/>
      <c r="F3412" s="14"/>
    </row>
    <row r="3413" spans="1:6" s="4" customFormat="1" ht="12.75" hidden="1" x14ac:dyDescent="0.25">
      <c r="A3413" s="6" t="s">
        <v>86</v>
      </c>
      <c r="B3413" s="8" t="s">
        <v>28</v>
      </c>
      <c r="C3413" s="7" t="s">
        <v>3502</v>
      </c>
      <c r="D3413" s="12"/>
      <c r="E3413" s="15"/>
      <c r="F3413" s="14"/>
    </row>
    <row r="3414" spans="1:6" s="4" customFormat="1" ht="12.75" hidden="1" x14ac:dyDescent="0.25">
      <c r="A3414" s="6" t="s">
        <v>86</v>
      </c>
      <c r="B3414" s="8" t="s">
        <v>28</v>
      </c>
      <c r="C3414" s="7" t="s">
        <v>3503</v>
      </c>
      <c r="D3414" s="12"/>
      <c r="E3414" s="15"/>
      <c r="F3414" s="14"/>
    </row>
    <row r="3415" spans="1:6" s="4" customFormat="1" ht="12.75" hidden="1" x14ac:dyDescent="0.25">
      <c r="A3415" s="6" t="s">
        <v>86</v>
      </c>
      <c r="B3415" s="8" t="s">
        <v>28</v>
      </c>
      <c r="C3415" s="7" t="s">
        <v>3504</v>
      </c>
      <c r="D3415" s="12"/>
      <c r="E3415" s="15"/>
      <c r="F3415" s="14"/>
    </row>
    <row r="3416" spans="1:6" s="4" customFormat="1" ht="12.75" hidden="1" x14ac:dyDescent="0.25">
      <c r="A3416" s="6" t="s">
        <v>86</v>
      </c>
      <c r="B3416" s="8" t="s">
        <v>28</v>
      </c>
      <c r="C3416" s="7" t="s">
        <v>3505</v>
      </c>
      <c r="D3416" s="12"/>
      <c r="E3416" s="15"/>
      <c r="F3416" s="14"/>
    </row>
    <row r="3417" spans="1:6" s="4" customFormat="1" ht="12.75" hidden="1" x14ac:dyDescent="0.25">
      <c r="A3417" s="6" t="s">
        <v>86</v>
      </c>
      <c r="B3417" s="8" t="s">
        <v>28</v>
      </c>
      <c r="C3417" s="7" t="s">
        <v>3506</v>
      </c>
      <c r="D3417" s="12"/>
      <c r="E3417" s="15"/>
      <c r="F3417" s="14"/>
    </row>
    <row r="3418" spans="1:6" s="4" customFormat="1" ht="12.75" hidden="1" x14ac:dyDescent="0.25">
      <c r="A3418" s="6" t="s">
        <v>86</v>
      </c>
      <c r="B3418" s="8" t="s">
        <v>28</v>
      </c>
      <c r="C3418" s="7" t="s">
        <v>3507</v>
      </c>
      <c r="D3418" s="12"/>
      <c r="E3418" s="15"/>
      <c r="F3418" s="14"/>
    </row>
    <row r="3419" spans="1:6" s="4" customFormat="1" ht="12.75" hidden="1" x14ac:dyDescent="0.25">
      <c r="A3419" s="6" t="s">
        <v>86</v>
      </c>
      <c r="B3419" s="8" t="s">
        <v>28</v>
      </c>
      <c r="C3419" s="7" t="s">
        <v>3508</v>
      </c>
      <c r="D3419" s="12"/>
      <c r="E3419" s="15"/>
      <c r="F3419" s="14"/>
    </row>
    <row r="3420" spans="1:6" s="4" customFormat="1" ht="12.75" hidden="1" x14ac:dyDescent="0.25">
      <c r="A3420" s="6" t="s">
        <v>86</v>
      </c>
      <c r="B3420" s="8" t="s">
        <v>28</v>
      </c>
      <c r="C3420" s="7" t="s">
        <v>3509</v>
      </c>
      <c r="D3420" s="12"/>
      <c r="E3420" s="15"/>
      <c r="F3420" s="14"/>
    </row>
    <row r="3421" spans="1:6" s="4" customFormat="1" ht="12.75" hidden="1" x14ac:dyDescent="0.25">
      <c r="A3421" s="6" t="s">
        <v>86</v>
      </c>
      <c r="B3421" s="8" t="s">
        <v>28</v>
      </c>
      <c r="C3421" s="7" t="s">
        <v>3510</v>
      </c>
      <c r="D3421" s="12"/>
      <c r="E3421" s="15"/>
      <c r="F3421" s="14"/>
    </row>
    <row r="3422" spans="1:6" s="4" customFormat="1" ht="12.75" hidden="1" x14ac:dyDescent="0.25">
      <c r="A3422" s="6" t="s">
        <v>86</v>
      </c>
      <c r="B3422" s="8" t="s">
        <v>28</v>
      </c>
      <c r="C3422" s="7" t="s">
        <v>3511</v>
      </c>
      <c r="D3422" s="12"/>
      <c r="E3422" s="15"/>
      <c r="F3422" s="14"/>
    </row>
    <row r="3423" spans="1:6" s="4" customFormat="1" ht="12.75" hidden="1" x14ac:dyDescent="0.25">
      <c r="A3423" s="6" t="s">
        <v>86</v>
      </c>
      <c r="B3423" s="8" t="s">
        <v>28</v>
      </c>
      <c r="C3423" s="7" t="s">
        <v>3512</v>
      </c>
      <c r="D3423" s="12"/>
      <c r="E3423" s="15"/>
      <c r="F3423" s="14"/>
    </row>
    <row r="3424" spans="1:6" s="4" customFormat="1" ht="12.75" hidden="1" x14ac:dyDescent="0.25">
      <c r="A3424" s="6" t="s">
        <v>86</v>
      </c>
      <c r="B3424" s="8" t="s">
        <v>28</v>
      </c>
      <c r="C3424" s="7" t="s">
        <v>3513</v>
      </c>
      <c r="D3424" s="12"/>
      <c r="E3424" s="15"/>
      <c r="F3424" s="14"/>
    </row>
    <row r="3425" spans="1:6" s="4" customFormat="1" ht="12.75" hidden="1" x14ac:dyDescent="0.25">
      <c r="A3425" s="6" t="s">
        <v>86</v>
      </c>
      <c r="B3425" s="8" t="s">
        <v>28</v>
      </c>
      <c r="C3425" s="7" t="s">
        <v>3514</v>
      </c>
      <c r="D3425" s="12"/>
      <c r="E3425" s="15"/>
      <c r="F3425" s="14"/>
    </row>
    <row r="3426" spans="1:6" s="4" customFormat="1" ht="12.75" hidden="1" x14ac:dyDescent="0.25">
      <c r="A3426" s="6" t="s">
        <v>86</v>
      </c>
      <c r="B3426" s="8" t="s">
        <v>29</v>
      </c>
      <c r="C3426" s="7" t="s">
        <v>3515</v>
      </c>
      <c r="D3426" s="12"/>
      <c r="E3426" s="15"/>
      <c r="F3426" s="14"/>
    </row>
    <row r="3427" spans="1:6" s="4" customFormat="1" ht="12.75" hidden="1" x14ac:dyDescent="0.25">
      <c r="A3427" s="6" t="s">
        <v>86</v>
      </c>
      <c r="B3427" s="8" t="s">
        <v>29</v>
      </c>
      <c r="C3427" s="7" t="s">
        <v>3516</v>
      </c>
      <c r="D3427" s="12"/>
      <c r="E3427" s="15"/>
      <c r="F3427" s="14"/>
    </row>
    <row r="3428" spans="1:6" s="4" customFormat="1" ht="12.75" hidden="1" x14ac:dyDescent="0.25">
      <c r="A3428" s="6" t="s">
        <v>86</v>
      </c>
      <c r="B3428" s="8" t="s">
        <v>29</v>
      </c>
      <c r="C3428" s="7" t="s">
        <v>3517</v>
      </c>
      <c r="D3428" s="12"/>
      <c r="E3428" s="15"/>
      <c r="F3428" s="14"/>
    </row>
    <row r="3429" spans="1:6" s="4" customFormat="1" ht="12.75" hidden="1" x14ac:dyDescent="0.25">
      <c r="A3429" s="6" t="s">
        <v>86</v>
      </c>
      <c r="B3429" s="8" t="s">
        <v>29</v>
      </c>
      <c r="C3429" s="7" t="s">
        <v>3518</v>
      </c>
      <c r="D3429" s="12"/>
      <c r="E3429" s="15"/>
      <c r="F3429" s="14"/>
    </row>
    <row r="3430" spans="1:6" s="4" customFormat="1" ht="12.75" hidden="1" x14ac:dyDescent="0.25">
      <c r="A3430" s="6" t="s">
        <v>86</v>
      </c>
      <c r="B3430" s="8" t="s">
        <v>29</v>
      </c>
      <c r="C3430" s="7" t="s">
        <v>3519</v>
      </c>
      <c r="D3430" s="12"/>
      <c r="E3430" s="15"/>
      <c r="F3430" s="14"/>
    </row>
    <row r="3431" spans="1:6" s="4" customFormat="1" ht="12.75" hidden="1" x14ac:dyDescent="0.25">
      <c r="A3431" s="6" t="s">
        <v>86</v>
      </c>
      <c r="B3431" s="8" t="s">
        <v>31</v>
      </c>
      <c r="C3431" s="7" t="s">
        <v>3520</v>
      </c>
      <c r="D3431" s="12"/>
      <c r="E3431" s="15"/>
      <c r="F3431" s="14"/>
    </row>
    <row r="3432" spans="1:6" s="4" customFormat="1" ht="12.75" hidden="1" x14ac:dyDescent="0.25">
      <c r="A3432" s="6" t="s">
        <v>86</v>
      </c>
      <c r="B3432" s="8" t="s">
        <v>32</v>
      </c>
      <c r="C3432" s="7" t="s">
        <v>3521</v>
      </c>
      <c r="D3432" s="12"/>
      <c r="E3432" s="15"/>
      <c r="F3432" s="14"/>
    </row>
    <row r="3433" spans="1:6" s="4" customFormat="1" ht="12.75" hidden="1" x14ac:dyDescent="0.25">
      <c r="A3433" s="6" t="s">
        <v>86</v>
      </c>
      <c r="B3433" s="8" t="s">
        <v>78</v>
      </c>
      <c r="C3433" s="7" t="s">
        <v>3522</v>
      </c>
      <c r="D3433" s="12"/>
      <c r="E3433" s="15"/>
      <c r="F3433" s="14"/>
    </row>
    <row r="3434" spans="1:6" s="4" customFormat="1" ht="12.75" hidden="1" x14ac:dyDescent="0.25">
      <c r="A3434" s="6" t="s">
        <v>86</v>
      </c>
      <c r="B3434" s="8" t="s">
        <v>78</v>
      </c>
      <c r="C3434" s="7" t="s">
        <v>3523</v>
      </c>
      <c r="D3434" s="12"/>
      <c r="E3434" s="15"/>
      <c r="F3434" s="14"/>
    </row>
    <row r="3435" spans="1:6" s="4" customFormat="1" ht="12.75" hidden="1" x14ac:dyDescent="0.25">
      <c r="A3435" s="6" t="s">
        <v>86</v>
      </c>
      <c r="B3435" s="8" t="s">
        <v>78</v>
      </c>
      <c r="C3435" s="7" t="s">
        <v>3524</v>
      </c>
      <c r="D3435" s="12"/>
      <c r="E3435" s="15"/>
      <c r="F3435" s="14"/>
    </row>
    <row r="3436" spans="1:6" s="4" customFormat="1" ht="12.75" hidden="1" x14ac:dyDescent="0.25">
      <c r="A3436" s="6" t="s">
        <v>86</v>
      </c>
      <c r="B3436" s="8" t="s">
        <v>78</v>
      </c>
      <c r="C3436" s="7" t="s">
        <v>3525</v>
      </c>
      <c r="D3436" s="12"/>
      <c r="E3436" s="15"/>
      <c r="F3436" s="14"/>
    </row>
    <row r="3437" spans="1:6" s="4" customFormat="1" ht="12.75" hidden="1" x14ac:dyDescent="0.25">
      <c r="A3437" s="6" t="s">
        <v>86</v>
      </c>
      <c r="B3437" s="8" t="s">
        <v>78</v>
      </c>
      <c r="C3437" s="7" t="s">
        <v>3526</v>
      </c>
      <c r="D3437" s="12"/>
      <c r="E3437" s="15"/>
      <c r="F3437" s="14"/>
    </row>
    <row r="3438" spans="1:6" s="4" customFormat="1" ht="12.75" hidden="1" x14ac:dyDescent="0.25">
      <c r="A3438" s="6" t="s">
        <v>86</v>
      </c>
      <c r="B3438" s="8" t="s">
        <v>78</v>
      </c>
      <c r="C3438" s="7" t="s">
        <v>3527</v>
      </c>
      <c r="D3438" s="12"/>
      <c r="E3438" s="15"/>
      <c r="F3438" s="14"/>
    </row>
    <row r="3439" spans="1:6" s="4" customFormat="1" ht="12.75" hidden="1" x14ac:dyDescent="0.25">
      <c r="A3439" s="6" t="s">
        <v>86</v>
      </c>
      <c r="B3439" s="8" t="s">
        <v>78</v>
      </c>
      <c r="C3439" s="7" t="s">
        <v>3528</v>
      </c>
      <c r="D3439" s="12"/>
      <c r="E3439" s="15"/>
      <c r="F3439" s="14"/>
    </row>
    <row r="3440" spans="1:6" s="4" customFormat="1" ht="12.75" hidden="1" x14ac:dyDescent="0.25">
      <c r="A3440" s="6" t="s">
        <v>86</v>
      </c>
      <c r="B3440" s="8" t="s">
        <v>78</v>
      </c>
      <c r="C3440" s="7" t="s">
        <v>3529</v>
      </c>
      <c r="D3440" s="12"/>
      <c r="E3440" s="15"/>
      <c r="F3440" s="14"/>
    </row>
    <row r="3441" spans="1:6" s="4" customFormat="1" ht="12.75" hidden="1" x14ac:dyDescent="0.25">
      <c r="A3441" s="6" t="s">
        <v>86</v>
      </c>
      <c r="B3441" s="8" t="s">
        <v>78</v>
      </c>
      <c r="C3441" s="7" t="s">
        <v>3530</v>
      </c>
      <c r="D3441" s="12"/>
      <c r="E3441" s="15"/>
      <c r="F3441" s="14"/>
    </row>
    <row r="3442" spans="1:6" s="4" customFormat="1" ht="12.75" hidden="1" x14ac:dyDescent="0.25">
      <c r="A3442" s="6" t="s">
        <v>86</v>
      </c>
      <c r="B3442" s="8" t="s">
        <v>78</v>
      </c>
      <c r="C3442" s="7" t="s">
        <v>3531</v>
      </c>
      <c r="D3442" s="12"/>
      <c r="E3442" s="15"/>
      <c r="F3442" s="14"/>
    </row>
    <row r="3443" spans="1:6" s="4" customFormat="1" ht="12.75" hidden="1" x14ac:dyDescent="0.25">
      <c r="A3443" s="6" t="s">
        <v>86</v>
      </c>
      <c r="B3443" s="8" t="s">
        <v>78</v>
      </c>
      <c r="C3443" s="7" t="s">
        <v>3532</v>
      </c>
      <c r="D3443" s="12"/>
      <c r="E3443" s="15"/>
      <c r="F3443" s="14"/>
    </row>
    <row r="3444" spans="1:6" s="4" customFormat="1" ht="12.75" hidden="1" x14ac:dyDescent="0.25">
      <c r="A3444" s="6" t="s">
        <v>86</v>
      </c>
      <c r="B3444" s="8" t="s">
        <v>78</v>
      </c>
      <c r="C3444" s="7" t="s">
        <v>3533</v>
      </c>
      <c r="D3444" s="12"/>
      <c r="E3444" s="15"/>
      <c r="F3444" s="14"/>
    </row>
    <row r="3445" spans="1:6" s="4" customFormat="1" ht="12.75" hidden="1" x14ac:dyDescent="0.25">
      <c r="A3445" s="6" t="s">
        <v>86</v>
      </c>
      <c r="B3445" s="8" t="s">
        <v>78</v>
      </c>
      <c r="C3445" s="7" t="s">
        <v>3534</v>
      </c>
      <c r="D3445" s="12"/>
      <c r="E3445" s="15"/>
      <c r="F3445" s="14"/>
    </row>
    <row r="3446" spans="1:6" s="4" customFormat="1" ht="12.75" hidden="1" x14ac:dyDescent="0.25">
      <c r="A3446" s="6" t="s">
        <v>86</v>
      </c>
      <c r="B3446" s="8" t="s">
        <v>78</v>
      </c>
      <c r="C3446" s="7" t="s">
        <v>3535</v>
      </c>
      <c r="D3446" s="12"/>
      <c r="E3446" s="15"/>
      <c r="F3446" s="14"/>
    </row>
    <row r="3447" spans="1:6" s="4" customFormat="1" ht="12.75" hidden="1" x14ac:dyDescent="0.25">
      <c r="A3447" s="6" t="s">
        <v>86</v>
      </c>
      <c r="B3447" s="8" t="s">
        <v>78</v>
      </c>
      <c r="C3447" s="7" t="s">
        <v>3536</v>
      </c>
      <c r="D3447" s="12"/>
      <c r="E3447" s="15"/>
      <c r="F3447" s="14"/>
    </row>
    <row r="3448" spans="1:6" s="4" customFormat="1" ht="12.75" hidden="1" x14ac:dyDescent="0.25">
      <c r="A3448" s="6" t="s">
        <v>86</v>
      </c>
      <c r="B3448" s="8" t="s">
        <v>78</v>
      </c>
      <c r="C3448" s="7" t="s">
        <v>3537</v>
      </c>
      <c r="D3448" s="12"/>
      <c r="E3448" s="15"/>
      <c r="F3448" s="14"/>
    </row>
    <row r="3449" spans="1:6" s="4" customFormat="1" ht="12.75" hidden="1" x14ac:dyDescent="0.25">
      <c r="A3449" s="6" t="s">
        <v>86</v>
      </c>
      <c r="B3449" s="8" t="s">
        <v>78</v>
      </c>
      <c r="C3449" s="7" t="s">
        <v>3538</v>
      </c>
      <c r="D3449" s="12"/>
      <c r="E3449" s="15"/>
      <c r="F3449" s="14"/>
    </row>
    <row r="3450" spans="1:6" s="4" customFormat="1" ht="12.75" hidden="1" x14ac:dyDescent="0.25">
      <c r="A3450" s="6" t="s">
        <v>86</v>
      </c>
      <c r="B3450" s="8" t="s">
        <v>78</v>
      </c>
      <c r="C3450" s="7" t="s">
        <v>3539</v>
      </c>
      <c r="D3450" s="12"/>
      <c r="E3450" s="15"/>
      <c r="F3450" s="14"/>
    </row>
    <row r="3451" spans="1:6" s="4" customFormat="1" ht="12.75" hidden="1" x14ac:dyDescent="0.25">
      <c r="A3451" s="6" t="s">
        <v>86</v>
      </c>
      <c r="B3451" s="8" t="s">
        <v>78</v>
      </c>
      <c r="C3451" s="7" t="s">
        <v>3540</v>
      </c>
      <c r="D3451" s="12"/>
      <c r="E3451" s="15"/>
      <c r="F3451" s="14"/>
    </row>
    <row r="3452" spans="1:6" s="4" customFormat="1" ht="12.75" hidden="1" x14ac:dyDescent="0.25">
      <c r="A3452" s="6" t="s">
        <v>86</v>
      </c>
      <c r="B3452" s="8" t="s">
        <v>78</v>
      </c>
      <c r="C3452" s="7" t="s">
        <v>3541</v>
      </c>
      <c r="D3452" s="12"/>
      <c r="E3452" s="15"/>
      <c r="F3452" s="14"/>
    </row>
    <row r="3453" spans="1:6" s="4" customFormat="1" ht="12.75" hidden="1" x14ac:dyDescent="0.25">
      <c r="A3453" s="6" t="s">
        <v>86</v>
      </c>
      <c r="B3453" s="8" t="s">
        <v>78</v>
      </c>
      <c r="C3453" s="7" t="s">
        <v>3542</v>
      </c>
      <c r="D3453" s="12"/>
      <c r="E3453" s="15"/>
      <c r="F3453" s="14"/>
    </row>
    <row r="3454" spans="1:6" s="4" customFormat="1" ht="12.75" hidden="1" x14ac:dyDescent="0.25">
      <c r="A3454" s="6" t="s">
        <v>86</v>
      </c>
      <c r="B3454" s="8" t="s">
        <v>78</v>
      </c>
      <c r="C3454" s="7" t="s">
        <v>3543</v>
      </c>
      <c r="D3454" s="12"/>
      <c r="E3454" s="15"/>
      <c r="F3454" s="14"/>
    </row>
    <row r="3455" spans="1:6" s="4" customFormat="1" ht="12.75" hidden="1" x14ac:dyDescent="0.25">
      <c r="A3455" s="6" t="s">
        <v>86</v>
      </c>
      <c r="B3455" s="8" t="s">
        <v>78</v>
      </c>
      <c r="C3455" s="7" t="s">
        <v>3544</v>
      </c>
      <c r="D3455" s="12"/>
      <c r="E3455" s="15"/>
      <c r="F3455" s="14"/>
    </row>
    <row r="3456" spans="1:6" s="4" customFormat="1" ht="12.75" hidden="1" x14ac:dyDescent="0.25">
      <c r="A3456" s="6" t="s">
        <v>86</v>
      </c>
      <c r="B3456" s="8" t="s">
        <v>78</v>
      </c>
      <c r="C3456" s="7" t="s">
        <v>3545</v>
      </c>
      <c r="D3456" s="12"/>
      <c r="E3456" s="15"/>
      <c r="F3456" s="14"/>
    </row>
    <row r="3457" spans="1:6" s="4" customFormat="1" ht="12.75" hidden="1" x14ac:dyDescent="0.25">
      <c r="A3457" s="6" t="s">
        <v>86</v>
      </c>
      <c r="B3457" s="8" t="s">
        <v>78</v>
      </c>
      <c r="C3457" s="7" t="s">
        <v>3546</v>
      </c>
      <c r="D3457" s="12"/>
      <c r="E3457" s="15"/>
      <c r="F3457" s="14"/>
    </row>
    <row r="3458" spans="1:6" s="4" customFormat="1" ht="12.75" hidden="1" x14ac:dyDescent="0.25">
      <c r="A3458" s="6" t="s">
        <v>86</v>
      </c>
      <c r="B3458" s="8" t="s">
        <v>78</v>
      </c>
      <c r="C3458" s="7" t="s">
        <v>3547</v>
      </c>
      <c r="D3458" s="12"/>
      <c r="E3458" s="15"/>
      <c r="F3458" s="14"/>
    </row>
    <row r="3459" spans="1:6" s="4" customFormat="1" ht="12.75" hidden="1" x14ac:dyDescent="0.25">
      <c r="A3459" s="6" t="s">
        <v>86</v>
      </c>
      <c r="B3459" s="8" t="s">
        <v>78</v>
      </c>
      <c r="C3459" s="7" t="s">
        <v>3548</v>
      </c>
      <c r="D3459" s="12"/>
      <c r="E3459" s="15"/>
      <c r="F3459" s="14"/>
    </row>
    <row r="3460" spans="1:6" s="4" customFormat="1" ht="12.75" hidden="1" x14ac:dyDescent="0.25">
      <c r="A3460" s="6" t="s">
        <v>86</v>
      </c>
      <c r="B3460" s="8" t="s">
        <v>78</v>
      </c>
      <c r="C3460" s="7" t="s">
        <v>3549</v>
      </c>
      <c r="D3460" s="12"/>
      <c r="E3460" s="15"/>
      <c r="F3460" s="14"/>
    </row>
    <row r="3461" spans="1:6" s="4" customFormat="1" ht="12.75" hidden="1" x14ac:dyDescent="0.25">
      <c r="A3461" s="6" t="s">
        <v>86</v>
      </c>
      <c r="B3461" s="8" t="s">
        <v>78</v>
      </c>
      <c r="C3461" s="7" t="s">
        <v>3550</v>
      </c>
      <c r="D3461" s="12"/>
      <c r="E3461" s="15"/>
      <c r="F3461" s="14"/>
    </row>
    <row r="3462" spans="1:6" s="4" customFormat="1" ht="12.75" hidden="1" x14ac:dyDescent="0.25">
      <c r="A3462" s="6" t="s">
        <v>86</v>
      </c>
      <c r="B3462" s="8" t="s">
        <v>78</v>
      </c>
      <c r="C3462" s="7" t="s">
        <v>3551</v>
      </c>
      <c r="D3462" s="12"/>
      <c r="E3462" s="15"/>
      <c r="F3462" s="14"/>
    </row>
    <row r="3463" spans="1:6" s="4" customFormat="1" ht="12.75" hidden="1" x14ac:dyDescent="0.25">
      <c r="A3463" s="6" t="s">
        <v>86</v>
      </c>
      <c r="B3463" s="8" t="s">
        <v>78</v>
      </c>
      <c r="C3463" s="7" t="s">
        <v>3552</v>
      </c>
      <c r="D3463" s="12"/>
      <c r="E3463" s="15"/>
      <c r="F3463" s="14"/>
    </row>
    <row r="3464" spans="1:6" s="4" customFormat="1" ht="12.75" hidden="1" x14ac:dyDescent="0.25">
      <c r="A3464" s="6" t="s">
        <v>86</v>
      </c>
      <c r="B3464" s="8" t="s">
        <v>78</v>
      </c>
      <c r="C3464" s="7" t="s">
        <v>3553</v>
      </c>
      <c r="D3464" s="12"/>
      <c r="E3464" s="15"/>
      <c r="F3464" s="14"/>
    </row>
    <row r="3465" spans="1:6" s="4" customFormat="1" ht="12.75" hidden="1" x14ac:dyDescent="0.25">
      <c r="A3465" s="6" t="s">
        <v>86</v>
      </c>
      <c r="B3465" s="8" t="s">
        <v>78</v>
      </c>
      <c r="C3465" s="7" t="s">
        <v>3554</v>
      </c>
      <c r="D3465" s="12"/>
      <c r="E3465" s="15"/>
      <c r="F3465" s="14"/>
    </row>
    <row r="3466" spans="1:6" s="4" customFormat="1" ht="12.75" hidden="1" x14ac:dyDescent="0.25">
      <c r="A3466" s="6" t="s">
        <v>86</v>
      </c>
      <c r="B3466" s="8" t="s">
        <v>78</v>
      </c>
      <c r="C3466" s="7" t="s">
        <v>3555</v>
      </c>
      <c r="D3466" s="12"/>
      <c r="E3466" s="15"/>
      <c r="F3466" s="14"/>
    </row>
    <row r="3467" spans="1:6" s="4" customFormat="1" ht="12.75" hidden="1" x14ac:dyDescent="0.25">
      <c r="A3467" s="6" t="s">
        <v>86</v>
      </c>
      <c r="B3467" s="8" t="s">
        <v>78</v>
      </c>
      <c r="C3467" s="7" t="s">
        <v>3556</v>
      </c>
      <c r="D3467" s="12"/>
      <c r="E3467" s="15"/>
      <c r="F3467" s="14"/>
    </row>
    <row r="3468" spans="1:6" s="4" customFormat="1" ht="12.75" hidden="1" x14ac:dyDescent="0.25">
      <c r="A3468" s="6" t="s">
        <v>86</v>
      </c>
      <c r="B3468" s="8" t="s">
        <v>78</v>
      </c>
      <c r="C3468" s="7" t="s">
        <v>3557</v>
      </c>
      <c r="D3468" s="12"/>
      <c r="E3468" s="15"/>
      <c r="F3468" s="14"/>
    </row>
    <row r="3469" spans="1:6" s="4" customFormat="1" ht="12.75" hidden="1" x14ac:dyDescent="0.25">
      <c r="A3469" s="6" t="s">
        <v>86</v>
      </c>
      <c r="B3469" s="8" t="s">
        <v>78</v>
      </c>
      <c r="C3469" s="7" t="s">
        <v>3558</v>
      </c>
      <c r="D3469" s="12"/>
      <c r="E3469" s="15"/>
      <c r="F3469" s="14"/>
    </row>
    <row r="3470" spans="1:6" s="4" customFormat="1" ht="12.75" hidden="1" x14ac:dyDescent="0.25">
      <c r="A3470" s="6" t="s">
        <v>86</v>
      </c>
      <c r="B3470" s="8" t="s">
        <v>78</v>
      </c>
      <c r="C3470" s="7" t="s">
        <v>3559</v>
      </c>
      <c r="D3470" s="12"/>
      <c r="E3470" s="15"/>
      <c r="F3470" s="14"/>
    </row>
    <row r="3471" spans="1:6" s="4" customFormat="1" ht="12.75" hidden="1" x14ac:dyDescent="0.25">
      <c r="A3471" s="6" t="s">
        <v>86</v>
      </c>
      <c r="B3471" s="8" t="s">
        <v>78</v>
      </c>
      <c r="C3471" s="7" t="s">
        <v>3560</v>
      </c>
      <c r="D3471" s="12"/>
      <c r="E3471" s="15"/>
      <c r="F3471" s="14"/>
    </row>
    <row r="3472" spans="1:6" s="4" customFormat="1" ht="12.75" hidden="1" x14ac:dyDescent="0.25">
      <c r="A3472" s="6" t="s">
        <v>86</v>
      </c>
      <c r="B3472" s="8" t="s">
        <v>78</v>
      </c>
      <c r="C3472" s="7" t="s">
        <v>3561</v>
      </c>
      <c r="D3472" s="12"/>
      <c r="E3472" s="15"/>
      <c r="F3472" s="14"/>
    </row>
    <row r="3473" spans="1:6" s="4" customFormat="1" ht="12.75" hidden="1" x14ac:dyDescent="0.25">
      <c r="A3473" s="6" t="s">
        <v>86</v>
      </c>
      <c r="B3473" s="8" t="s">
        <v>78</v>
      </c>
      <c r="C3473" s="7" t="s">
        <v>3562</v>
      </c>
      <c r="D3473" s="12"/>
      <c r="E3473" s="15"/>
      <c r="F3473" s="14"/>
    </row>
    <row r="3474" spans="1:6" s="4" customFormat="1" ht="12.75" hidden="1" x14ac:dyDescent="0.25">
      <c r="A3474" s="6" t="s">
        <v>86</v>
      </c>
      <c r="B3474" s="8" t="s">
        <v>78</v>
      </c>
      <c r="C3474" s="7" t="s">
        <v>3563</v>
      </c>
      <c r="D3474" s="12"/>
      <c r="E3474" s="15"/>
      <c r="F3474" s="14"/>
    </row>
    <row r="3475" spans="1:6" s="4" customFormat="1" ht="12.75" hidden="1" x14ac:dyDescent="0.25">
      <c r="A3475" s="6" t="s">
        <v>86</v>
      </c>
      <c r="B3475" s="8" t="s">
        <v>78</v>
      </c>
      <c r="C3475" s="7" t="s">
        <v>3564</v>
      </c>
      <c r="D3475" s="12"/>
      <c r="E3475" s="15"/>
      <c r="F3475" s="14"/>
    </row>
    <row r="3476" spans="1:6" s="4" customFormat="1" ht="12.75" hidden="1" x14ac:dyDescent="0.25">
      <c r="A3476" s="6" t="s">
        <v>86</v>
      </c>
      <c r="B3476" s="8" t="s">
        <v>78</v>
      </c>
      <c r="C3476" s="7" t="s">
        <v>3565</v>
      </c>
      <c r="D3476" s="12"/>
      <c r="E3476" s="15"/>
      <c r="F3476" s="14"/>
    </row>
    <row r="3477" spans="1:6" s="4" customFormat="1" ht="12.75" hidden="1" x14ac:dyDescent="0.25">
      <c r="A3477" s="6" t="s">
        <v>86</v>
      </c>
      <c r="B3477" s="8" t="s">
        <v>78</v>
      </c>
      <c r="C3477" s="7" t="s">
        <v>3566</v>
      </c>
      <c r="D3477" s="12"/>
      <c r="E3477" s="15"/>
      <c r="F3477" s="14"/>
    </row>
    <row r="3478" spans="1:6" s="4" customFormat="1" ht="12.75" hidden="1" x14ac:dyDescent="0.25">
      <c r="A3478" s="6" t="s">
        <v>86</v>
      </c>
      <c r="B3478" s="8" t="s">
        <v>78</v>
      </c>
      <c r="C3478" s="7" t="s">
        <v>3567</v>
      </c>
      <c r="D3478" s="12"/>
      <c r="E3478" s="15"/>
      <c r="F3478" s="14"/>
    </row>
    <row r="3479" spans="1:6" s="4" customFormat="1" ht="12.75" hidden="1" x14ac:dyDescent="0.25">
      <c r="A3479" s="6" t="s">
        <v>86</v>
      </c>
      <c r="B3479" s="8" t="s">
        <v>78</v>
      </c>
      <c r="C3479" s="7" t="s">
        <v>3568</v>
      </c>
      <c r="D3479" s="12"/>
      <c r="E3479" s="15"/>
      <c r="F3479" s="14"/>
    </row>
    <row r="3480" spans="1:6" s="4" customFormat="1" ht="12.75" hidden="1" x14ac:dyDescent="0.25">
      <c r="A3480" s="6" t="s">
        <v>86</v>
      </c>
      <c r="B3480" s="8" t="s">
        <v>78</v>
      </c>
      <c r="C3480" s="7" t="s">
        <v>3569</v>
      </c>
      <c r="D3480" s="12"/>
      <c r="E3480" s="15"/>
      <c r="F3480" s="14"/>
    </row>
    <row r="3481" spans="1:6" s="4" customFormat="1" ht="12.75" hidden="1" x14ac:dyDescent="0.25">
      <c r="A3481" s="6" t="s">
        <v>86</v>
      </c>
      <c r="B3481" s="8" t="s">
        <v>78</v>
      </c>
      <c r="C3481" s="7" t="s">
        <v>3570</v>
      </c>
      <c r="D3481" s="12"/>
      <c r="E3481" s="15"/>
      <c r="F3481" s="14"/>
    </row>
    <row r="3482" spans="1:6" s="4" customFormat="1" ht="12.75" hidden="1" x14ac:dyDescent="0.25">
      <c r="A3482" s="6" t="s">
        <v>86</v>
      </c>
      <c r="B3482" s="8" t="s">
        <v>78</v>
      </c>
      <c r="C3482" s="7" t="s">
        <v>3571</v>
      </c>
      <c r="D3482" s="12"/>
      <c r="E3482" s="15"/>
      <c r="F3482" s="14"/>
    </row>
    <row r="3483" spans="1:6" s="4" customFormat="1" ht="12.75" hidden="1" x14ac:dyDescent="0.25">
      <c r="A3483" s="6" t="s">
        <v>86</v>
      </c>
      <c r="B3483" s="8" t="s">
        <v>78</v>
      </c>
      <c r="C3483" s="7" t="s">
        <v>3572</v>
      </c>
      <c r="D3483" s="12"/>
      <c r="E3483" s="15"/>
      <c r="F3483" s="14"/>
    </row>
    <row r="3484" spans="1:6" s="4" customFormat="1" ht="12.75" hidden="1" x14ac:dyDescent="0.25">
      <c r="A3484" s="6" t="s">
        <v>86</v>
      </c>
      <c r="B3484" s="8" t="s">
        <v>78</v>
      </c>
      <c r="C3484" s="7" t="s">
        <v>3573</v>
      </c>
      <c r="D3484" s="12"/>
      <c r="E3484" s="15"/>
      <c r="F3484" s="14"/>
    </row>
    <row r="3485" spans="1:6" s="4" customFormat="1" ht="12.75" hidden="1" x14ac:dyDescent="0.25">
      <c r="A3485" s="6" t="s">
        <v>86</v>
      </c>
      <c r="B3485" s="8" t="s">
        <v>78</v>
      </c>
      <c r="C3485" s="7" t="s">
        <v>3574</v>
      </c>
      <c r="D3485" s="12"/>
      <c r="E3485" s="15"/>
      <c r="F3485" s="14"/>
    </row>
    <row r="3486" spans="1:6" s="4" customFormat="1" ht="12.75" hidden="1" x14ac:dyDescent="0.25">
      <c r="A3486" s="6" t="s">
        <v>86</v>
      </c>
      <c r="B3486" s="8" t="s">
        <v>78</v>
      </c>
      <c r="C3486" s="7" t="s">
        <v>3575</v>
      </c>
      <c r="D3486" s="12"/>
      <c r="E3486" s="15"/>
      <c r="F3486" s="14"/>
    </row>
    <row r="3487" spans="1:6" s="4" customFormat="1" ht="12.75" hidden="1" x14ac:dyDescent="0.25">
      <c r="A3487" s="6" t="s">
        <v>86</v>
      </c>
      <c r="B3487" s="8" t="s">
        <v>78</v>
      </c>
      <c r="C3487" s="7" t="s">
        <v>3576</v>
      </c>
      <c r="D3487" s="12"/>
      <c r="E3487" s="15"/>
      <c r="F3487" s="14"/>
    </row>
    <row r="3488" spans="1:6" s="4" customFormat="1" ht="12.75" hidden="1" x14ac:dyDescent="0.25">
      <c r="A3488" s="6" t="s">
        <v>86</v>
      </c>
      <c r="B3488" s="8" t="s">
        <v>78</v>
      </c>
      <c r="C3488" s="7" t="s">
        <v>3577</v>
      </c>
      <c r="D3488" s="12"/>
      <c r="E3488" s="15"/>
      <c r="F3488" s="14"/>
    </row>
    <row r="3489" spans="1:6" s="4" customFormat="1" ht="12.75" hidden="1" x14ac:dyDescent="0.25">
      <c r="A3489" s="6" t="s">
        <v>86</v>
      </c>
      <c r="B3489" s="8" t="s">
        <v>78</v>
      </c>
      <c r="C3489" s="7" t="s">
        <v>3578</v>
      </c>
      <c r="D3489" s="12"/>
      <c r="E3489" s="15"/>
      <c r="F3489" s="14"/>
    </row>
    <row r="3490" spans="1:6" s="4" customFormat="1" ht="12.75" hidden="1" x14ac:dyDescent="0.25">
      <c r="A3490" s="6" t="s">
        <v>86</v>
      </c>
      <c r="B3490" s="8" t="s">
        <v>78</v>
      </c>
      <c r="C3490" s="7" t="s">
        <v>3579</v>
      </c>
      <c r="D3490" s="12"/>
      <c r="E3490" s="15"/>
      <c r="F3490" s="14"/>
    </row>
    <row r="3491" spans="1:6" s="4" customFormat="1" ht="12.75" hidden="1" x14ac:dyDescent="0.25">
      <c r="A3491" s="6" t="s">
        <v>86</v>
      </c>
      <c r="B3491" s="8" t="s">
        <v>78</v>
      </c>
      <c r="C3491" s="7" t="s">
        <v>3580</v>
      </c>
      <c r="D3491" s="12"/>
      <c r="E3491" s="15"/>
      <c r="F3491" s="14"/>
    </row>
    <row r="3492" spans="1:6" s="4" customFormat="1" ht="12.75" hidden="1" x14ac:dyDescent="0.25">
      <c r="A3492" s="6" t="s">
        <v>86</v>
      </c>
      <c r="B3492" s="8" t="s">
        <v>78</v>
      </c>
      <c r="C3492" s="7" t="s">
        <v>3581</v>
      </c>
      <c r="D3492" s="12"/>
      <c r="E3492" s="15"/>
      <c r="F3492" s="14"/>
    </row>
    <row r="3493" spans="1:6" s="4" customFormat="1" ht="12.75" hidden="1" x14ac:dyDescent="0.25">
      <c r="A3493" s="6" t="s">
        <v>86</v>
      </c>
      <c r="B3493" s="8" t="s">
        <v>78</v>
      </c>
      <c r="C3493" s="7" t="s">
        <v>3582</v>
      </c>
      <c r="D3493" s="12"/>
      <c r="E3493" s="15"/>
      <c r="F3493" s="14"/>
    </row>
    <row r="3494" spans="1:6" s="4" customFormat="1" ht="12.75" hidden="1" x14ac:dyDescent="0.25">
      <c r="A3494" s="6" t="s">
        <v>86</v>
      </c>
      <c r="B3494" s="8" t="s">
        <v>78</v>
      </c>
      <c r="C3494" s="7" t="s">
        <v>3583</v>
      </c>
      <c r="D3494" s="12"/>
      <c r="E3494" s="15"/>
      <c r="F3494" s="14"/>
    </row>
    <row r="3495" spans="1:6" s="4" customFormat="1" ht="12.75" hidden="1" x14ac:dyDescent="0.25">
      <c r="A3495" s="6" t="s">
        <v>86</v>
      </c>
      <c r="B3495" s="8" t="s">
        <v>78</v>
      </c>
      <c r="C3495" s="7" t="s">
        <v>3584</v>
      </c>
      <c r="D3495" s="12"/>
      <c r="E3495" s="15"/>
      <c r="F3495" s="14"/>
    </row>
    <row r="3496" spans="1:6" s="4" customFormat="1" ht="12.75" hidden="1" x14ac:dyDescent="0.25">
      <c r="A3496" s="6" t="s">
        <v>86</v>
      </c>
      <c r="B3496" s="8" t="s">
        <v>78</v>
      </c>
      <c r="C3496" s="7" t="s">
        <v>3585</v>
      </c>
      <c r="D3496" s="12"/>
      <c r="E3496" s="15"/>
      <c r="F3496" s="14"/>
    </row>
    <row r="3497" spans="1:6" s="4" customFormat="1" ht="12.75" hidden="1" x14ac:dyDescent="0.25">
      <c r="A3497" s="6" t="s">
        <v>86</v>
      </c>
      <c r="B3497" s="8" t="s">
        <v>78</v>
      </c>
      <c r="C3497" s="7" t="s">
        <v>3586</v>
      </c>
      <c r="D3497" s="12"/>
      <c r="E3497" s="15"/>
      <c r="F3497" s="14"/>
    </row>
    <row r="3498" spans="1:6" s="4" customFormat="1" ht="12.75" hidden="1" x14ac:dyDescent="0.25">
      <c r="A3498" s="6" t="s">
        <v>86</v>
      </c>
      <c r="B3498" s="8" t="s">
        <v>78</v>
      </c>
      <c r="C3498" s="7" t="s">
        <v>3587</v>
      </c>
      <c r="D3498" s="12"/>
      <c r="E3498" s="15"/>
      <c r="F3498" s="14"/>
    </row>
    <row r="3499" spans="1:6" s="4" customFormat="1" ht="12.75" hidden="1" x14ac:dyDescent="0.25">
      <c r="A3499" s="6" t="s">
        <v>86</v>
      </c>
      <c r="B3499" s="8" t="s">
        <v>78</v>
      </c>
      <c r="C3499" s="7" t="s">
        <v>3588</v>
      </c>
      <c r="D3499" s="12"/>
      <c r="E3499" s="15"/>
      <c r="F3499" s="14"/>
    </row>
    <row r="3500" spans="1:6" s="4" customFormat="1" ht="12.75" hidden="1" x14ac:dyDescent="0.25">
      <c r="A3500" s="6" t="s">
        <v>86</v>
      </c>
      <c r="B3500" s="8" t="s">
        <v>78</v>
      </c>
      <c r="C3500" s="7" t="s">
        <v>3589</v>
      </c>
      <c r="D3500" s="12"/>
      <c r="E3500" s="15"/>
      <c r="F3500" s="14"/>
    </row>
    <row r="3501" spans="1:6" s="4" customFormat="1" ht="12.75" hidden="1" x14ac:dyDescent="0.25">
      <c r="A3501" s="6" t="s">
        <v>86</v>
      </c>
      <c r="B3501" s="8" t="s">
        <v>78</v>
      </c>
      <c r="C3501" s="7" t="s">
        <v>3590</v>
      </c>
      <c r="D3501" s="12"/>
      <c r="E3501" s="15"/>
      <c r="F3501" s="14"/>
    </row>
    <row r="3502" spans="1:6" s="4" customFormat="1" ht="12.75" hidden="1" x14ac:dyDescent="0.25">
      <c r="A3502" s="6" t="s">
        <v>86</v>
      </c>
      <c r="B3502" s="8" t="s">
        <v>78</v>
      </c>
      <c r="C3502" s="7" t="s">
        <v>3591</v>
      </c>
      <c r="D3502" s="12"/>
      <c r="E3502" s="15"/>
      <c r="F3502" s="14"/>
    </row>
    <row r="3503" spans="1:6" s="4" customFormat="1" ht="12.75" hidden="1" x14ac:dyDescent="0.25">
      <c r="A3503" s="6" t="s">
        <v>86</v>
      </c>
      <c r="B3503" s="8" t="s">
        <v>78</v>
      </c>
      <c r="C3503" s="7" t="s">
        <v>3592</v>
      </c>
      <c r="D3503" s="12"/>
      <c r="E3503" s="15"/>
      <c r="F3503" s="14"/>
    </row>
    <row r="3504" spans="1:6" s="4" customFormat="1" ht="12.75" hidden="1" x14ac:dyDescent="0.25">
      <c r="A3504" s="6" t="s">
        <v>86</v>
      </c>
      <c r="B3504" s="8" t="s">
        <v>78</v>
      </c>
      <c r="C3504" s="7" t="s">
        <v>3593</v>
      </c>
      <c r="D3504" s="12"/>
      <c r="E3504" s="15"/>
      <c r="F3504" s="14"/>
    </row>
    <row r="3505" spans="1:6" s="4" customFormat="1" ht="12.75" hidden="1" x14ac:dyDescent="0.25">
      <c r="A3505" s="6" t="s">
        <v>86</v>
      </c>
      <c r="B3505" s="8" t="s">
        <v>78</v>
      </c>
      <c r="C3505" s="7" t="s">
        <v>3594</v>
      </c>
      <c r="D3505" s="12"/>
      <c r="E3505" s="15"/>
      <c r="F3505" s="14"/>
    </row>
    <row r="3506" spans="1:6" s="4" customFormat="1" ht="12.75" hidden="1" x14ac:dyDescent="0.25">
      <c r="A3506" s="6" t="s">
        <v>86</v>
      </c>
      <c r="B3506" s="8" t="s">
        <v>78</v>
      </c>
      <c r="C3506" s="7" t="s">
        <v>3595</v>
      </c>
      <c r="D3506" s="12"/>
      <c r="E3506" s="15"/>
      <c r="F3506" s="14"/>
    </row>
    <row r="3507" spans="1:6" s="4" customFormat="1" ht="12.75" hidden="1" x14ac:dyDescent="0.25">
      <c r="A3507" s="6" t="s">
        <v>86</v>
      </c>
      <c r="B3507" s="8" t="s">
        <v>78</v>
      </c>
      <c r="C3507" s="7" t="s">
        <v>3596</v>
      </c>
      <c r="D3507" s="12"/>
      <c r="E3507" s="15"/>
      <c r="F3507" s="14"/>
    </row>
    <row r="3508" spans="1:6" s="4" customFormat="1" ht="12.75" hidden="1" x14ac:dyDescent="0.25">
      <c r="A3508" s="6" t="s">
        <v>86</v>
      </c>
      <c r="B3508" s="8" t="s">
        <v>78</v>
      </c>
      <c r="C3508" s="7" t="s">
        <v>3597</v>
      </c>
      <c r="D3508" s="12"/>
      <c r="E3508" s="15"/>
      <c r="F3508" s="14"/>
    </row>
    <row r="3509" spans="1:6" s="4" customFormat="1" ht="12.75" hidden="1" x14ac:dyDescent="0.25">
      <c r="A3509" s="6" t="s">
        <v>86</v>
      </c>
      <c r="B3509" s="8" t="s">
        <v>78</v>
      </c>
      <c r="C3509" s="7" t="s">
        <v>3598</v>
      </c>
      <c r="D3509" s="12"/>
      <c r="E3509" s="15"/>
      <c r="F3509" s="14"/>
    </row>
    <row r="3510" spans="1:6" s="4" customFormat="1" ht="12.75" hidden="1" x14ac:dyDescent="0.25">
      <c r="A3510" s="6" t="s">
        <v>86</v>
      </c>
      <c r="B3510" s="8" t="s">
        <v>78</v>
      </c>
      <c r="C3510" s="7" t="s">
        <v>3599</v>
      </c>
      <c r="D3510" s="12"/>
      <c r="E3510" s="15"/>
      <c r="F3510" s="14"/>
    </row>
    <row r="3511" spans="1:6" s="4" customFormat="1" ht="12.75" hidden="1" x14ac:dyDescent="0.25">
      <c r="A3511" s="6" t="s">
        <v>86</v>
      </c>
      <c r="B3511" s="8" t="s">
        <v>78</v>
      </c>
      <c r="C3511" s="7" t="s">
        <v>3600</v>
      </c>
      <c r="D3511" s="12"/>
      <c r="E3511" s="15"/>
      <c r="F3511" s="14"/>
    </row>
    <row r="3512" spans="1:6" s="4" customFormat="1" ht="12.75" hidden="1" x14ac:dyDescent="0.25">
      <c r="A3512" s="6" t="s">
        <v>86</v>
      </c>
      <c r="B3512" s="8" t="s">
        <v>78</v>
      </c>
      <c r="C3512" s="7" t="s">
        <v>3601</v>
      </c>
      <c r="D3512" s="12"/>
      <c r="E3512" s="15"/>
      <c r="F3512" s="14"/>
    </row>
    <row r="3513" spans="1:6" s="4" customFormat="1" ht="12.75" hidden="1" x14ac:dyDescent="0.25">
      <c r="A3513" s="6" t="s">
        <v>86</v>
      </c>
      <c r="B3513" s="8" t="s">
        <v>78</v>
      </c>
      <c r="C3513" s="7" t="s">
        <v>3602</v>
      </c>
      <c r="D3513" s="12"/>
      <c r="E3513" s="15"/>
      <c r="F3513" s="14"/>
    </row>
    <row r="3514" spans="1:6" s="4" customFormat="1" ht="12.75" hidden="1" x14ac:dyDescent="0.25">
      <c r="A3514" s="6" t="s">
        <v>86</v>
      </c>
      <c r="B3514" s="8" t="s">
        <v>78</v>
      </c>
      <c r="C3514" s="7" t="s">
        <v>3603</v>
      </c>
      <c r="D3514" s="12"/>
      <c r="E3514" s="15"/>
      <c r="F3514" s="14"/>
    </row>
    <row r="3515" spans="1:6" s="4" customFormat="1" ht="12.75" hidden="1" x14ac:dyDescent="0.25">
      <c r="A3515" s="6" t="s">
        <v>86</v>
      </c>
      <c r="B3515" s="8" t="s">
        <v>78</v>
      </c>
      <c r="C3515" s="7" t="s">
        <v>3604</v>
      </c>
      <c r="D3515" s="12"/>
      <c r="E3515" s="15"/>
      <c r="F3515" s="14"/>
    </row>
    <row r="3516" spans="1:6" s="4" customFormat="1" ht="12.75" hidden="1" x14ac:dyDescent="0.25">
      <c r="A3516" s="6" t="s">
        <v>86</v>
      </c>
      <c r="B3516" s="8" t="s">
        <v>78</v>
      </c>
      <c r="C3516" s="7" t="s">
        <v>3605</v>
      </c>
      <c r="D3516" s="12"/>
      <c r="E3516" s="15"/>
      <c r="F3516" s="14"/>
    </row>
    <row r="3517" spans="1:6" s="4" customFormat="1" ht="12.75" hidden="1" x14ac:dyDescent="0.25">
      <c r="A3517" s="6" t="s">
        <v>86</v>
      </c>
      <c r="B3517" s="8" t="s">
        <v>78</v>
      </c>
      <c r="C3517" s="7" t="s">
        <v>3606</v>
      </c>
      <c r="D3517" s="12"/>
      <c r="E3517" s="15"/>
      <c r="F3517" s="14"/>
    </row>
    <row r="3518" spans="1:6" s="4" customFormat="1" ht="12.75" hidden="1" x14ac:dyDescent="0.25">
      <c r="A3518" s="6" t="s">
        <v>86</v>
      </c>
      <c r="B3518" s="8" t="s">
        <v>78</v>
      </c>
      <c r="C3518" s="7" t="s">
        <v>3607</v>
      </c>
      <c r="D3518" s="12"/>
      <c r="E3518" s="15"/>
      <c r="F3518" s="14"/>
    </row>
    <row r="3519" spans="1:6" s="4" customFormat="1" ht="12.75" hidden="1" x14ac:dyDescent="0.25">
      <c r="A3519" s="6" t="s">
        <v>86</v>
      </c>
      <c r="B3519" s="8" t="s">
        <v>78</v>
      </c>
      <c r="C3519" s="7" t="s">
        <v>3608</v>
      </c>
      <c r="D3519" s="12"/>
      <c r="E3519" s="15"/>
      <c r="F3519" s="14"/>
    </row>
    <row r="3520" spans="1:6" s="4" customFormat="1" ht="12.75" hidden="1" x14ac:dyDescent="0.25">
      <c r="A3520" s="6" t="s">
        <v>86</v>
      </c>
      <c r="B3520" s="8" t="s">
        <v>78</v>
      </c>
      <c r="C3520" s="7" t="s">
        <v>3609</v>
      </c>
      <c r="D3520" s="12"/>
      <c r="E3520" s="15"/>
      <c r="F3520" s="14"/>
    </row>
    <row r="3521" spans="1:6" s="4" customFormat="1" ht="12.75" hidden="1" x14ac:dyDescent="0.25">
      <c r="A3521" s="6" t="s">
        <v>86</v>
      </c>
      <c r="B3521" s="8" t="s">
        <v>79</v>
      </c>
      <c r="C3521" s="7" t="s">
        <v>3610</v>
      </c>
      <c r="D3521" s="12"/>
      <c r="E3521" s="15"/>
      <c r="F3521" s="14"/>
    </row>
    <row r="3522" spans="1:6" s="4" customFormat="1" ht="12.75" hidden="1" x14ac:dyDescent="0.25">
      <c r="A3522" s="6" t="s">
        <v>86</v>
      </c>
      <c r="B3522" s="8" t="s">
        <v>79</v>
      </c>
      <c r="C3522" s="7" t="s">
        <v>3611</v>
      </c>
      <c r="D3522" s="12"/>
      <c r="E3522" s="15"/>
      <c r="F3522" s="14"/>
    </row>
    <row r="3523" spans="1:6" s="4" customFormat="1" ht="12.75" hidden="1" x14ac:dyDescent="0.25">
      <c r="A3523" s="6" t="s">
        <v>86</v>
      </c>
      <c r="B3523" s="8" t="s">
        <v>79</v>
      </c>
      <c r="C3523" s="7" t="s">
        <v>3612</v>
      </c>
      <c r="D3523" s="12"/>
      <c r="E3523" s="15"/>
      <c r="F3523" s="14"/>
    </row>
    <row r="3524" spans="1:6" s="4" customFormat="1" ht="12.75" hidden="1" x14ac:dyDescent="0.25">
      <c r="A3524" s="6" t="s">
        <v>86</v>
      </c>
      <c r="B3524" s="8" t="s">
        <v>79</v>
      </c>
      <c r="C3524" s="7" t="s">
        <v>3613</v>
      </c>
      <c r="D3524" s="12"/>
      <c r="E3524" s="15"/>
      <c r="F3524" s="14"/>
    </row>
    <row r="3525" spans="1:6" s="4" customFormat="1" ht="12.75" hidden="1" x14ac:dyDescent="0.25">
      <c r="A3525" s="6" t="s">
        <v>86</v>
      </c>
      <c r="B3525" s="8" t="s">
        <v>79</v>
      </c>
      <c r="C3525" s="7" t="s">
        <v>3614</v>
      </c>
      <c r="D3525" s="12"/>
      <c r="E3525" s="15"/>
      <c r="F3525" s="14"/>
    </row>
    <row r="3526" spans="1:6" s="4" customFormat="1" ht="12.75" hidden="1" x14ac:dyDescent="0.25">
      <c r="A3526" s="6" t="s">
        <v>86</v>
      </c>
      <c r="B3526" s="8" t="s">
        <v>79</v>
      </c>
      <c r="C3526" s="7" t="s">
        <v>3615</v>
      </c>
      <c r="D3526" s="12"/>
      <c r="E3526" s="15"/>
      <c r="F3526" s="14"/>
    </row>
    <row r="3527" spans="1:6" s="4" customFormat="1" ht="12.75" hidden="1" x14ac:dyDescent="0.25">
      <c r="A3527" s="6" t="s">
        <v>86</v>
      </c>
      <c r="B3527" s="8" t="s">
        <v>79</v>
      </c>
      <c r="C3527" s="7" t="s">
        <v>3616</v>
      </c>
      <c r="D3527" s="12"/>
      <c r="E3527" s="15"/>
      <c r="F3527" s="14"/>
    </row>
    <row r="3528" spans="1:6" s="4" customFormat="1" ht="12.75" hidden="1" x14ac:dyDescent="0.25">
      <c r="A3528" s="6" t="s">
        <v>86</v>
      </c>
      <c r="B3528" s="8" t="s">
        <v>79</v>
      </c>
      <c r="C3528" s="7" t="s">
        <v>3617</v>
      </c>
      <c r="D3528" s="12"/>
      <c r="E3528" s="15"/>
      <c r="F3528" s="14"/>
    </row>
    <row r="3529" spans="1:6" s="4" customFormat="1" ht="12.75" hidden="1" x14ac:dyDescent="0.25">
      <c r="A3529" s="6" t="s">
        <v>86</v>
      </c>
      <c r="B3529" s="8" t="s">
        <v>79</v>
      </c>
      <c r="C3529" s="7" t="s">
        <v>3618</v>
      </c>
      <c r="D3529" s="12"/>
      <c r="E3529" s="15"/>
      <c r="F3529" s="14"/>
    </row>
    <row r="3530" spans="1:6" s="4" customFormat="1" ht="12.75" hidden="1" x14ac:dyDescent="0.25">
      <c r="A3530" s="6" t="s">
        <v>86</v>
      </c>
      <c r="B3530" s="8" t="s">
        <v>79</v>
      </c>
      <c r="C3530" s="7" t="s">
        <v>3619</v>
      </c>
      <c r="D3530" s="12"/>
      <c r="E3530" s="15"/>
      <c r="F3530" s="14"/>
    </row>
    <row r="3531" spans="1:6" s="4" customFormat="1" ht="12.75" hidden="1" x14ac:dyDescent="0.25">
      <c r="A3531" s="6" t="s">
        <v>86</v>
      </c>
      <c r="B3531" s="8" t="s">
        <v>79</v>
      </c>
      <c r="C3531" s="7" t="s">
        <v>3620</v>
      </c>
      <c r="D3531" s="12"/>
      <c r="E3531" s="15"/>
      <c r="F3531" s="14"/>
    </row>
    <row r="3532" spans="1:6" s="4" customFormat="1" ht="12.75" hidden="1" x14ac:dyDescent="0.25">
      <c r="A3532" s="6" t="s">
        <v>86</v>
      </c>
      <c r="B3532" s="8" t="s">
        <v>79</v>
      </c>
      <c r="C3532" s="7" t="s">
        <v>3621</v>
      </c>
      <c r="D3532" s="12"/>
      <c r="E3532" s="15"/>
      <c r="F3532" s="14"/>
    </row>
    <row r="3533" spans="1:6" s="4" customFormat="1" ht="12.75" hidden="1" x14ac:dyDescent="0.25">
      <c r="A3533" s="6" t="s">
        <v>86</v>
      </c>
      <c r="B3533" s="8" t="s">
        <v>42</v>
      </c>
      <c r="C3533" s="7" t="s">
        <v>3622</v>
      </c>
      <c r="D3533" s="12"/>
      <c r="E3533" s="15"/>
      <c r="F3533" s="14"/>
    </row>
    <row r="3534" spans="1:6" s="4" customFormat="1" ht="12.75" hidden="1" x14ac:dyDescent="0.25">
      <c r="A3534" s="6" t="s">
        <v>86</v>
      </c>
      <c r="B3534" s="8" t="s">
        <v>42</v>
      </c>
      <c r="C3534" s="7" t="s">
        <v>3623</v>
      </c>
      <c r="D3534" s="12"/>
      <c r="E3534" s="15"/>
      <c r="F3534" s="14"/>
    </row>
    <row r="3535" spans="1:6" s="4" customFormat="1" ht="12.75" hidden="1" x14ac:dyDescent="0.25">
      <c r="A3535" s="6" t="s">
        <v>86</v>
      </c>
      <c r="B3535" s="8" t="s">
        <v>42</v>
      </c>
      <c r="C3535" s="7" t="s">
        <v>3624</v>
      </c>
      <c r="D3535" s="12"/>
      <c r="E3535" s="15"/>
      <c r="F3535" s="14"/>
    </row>
    <row r="3536" spans="1:6" s="4" customFormat="1" ht="12.75" hidden="1" x14ac:dyDescent="0.25">
      <c r="A3536" s="6" t="s">
        <v>86</v>
      </c>
      <c r="B3536" s="8" t="s">
        <v>42</v>
      </c>
      <c r="C3536" s="7" t="s">
        <v>3625</v>
      </c>
      <c r="D3536" s="12"/>
      <c r="E3536" s="15"/>
      <c r="F3536" s="14"/>
    </row>
    <row r="3537" spans="1:6" s="4" customFormat="1" ht="12.75" hidden="1" x14ac:dyDescent="0.25">
      <c r="A3537" s="6" t="s">
        <v>86</v>
      </c>
      <c r="B3537" s="8" t="s">
        <v>71</v>
      </c>
      <c r="C3537" s="7" t="s">
        <v>3626</v>
      </c>
      <c r="D3537" s="12"/>
      <c r="E3537" s="15"/>
      <c r="F3537" s="14"/>
    </row>
    <row r="3538" spans="1:6" s="4" customFormat="1" ht="12.75" hidden="1" x14ac:dyDescent="0.25">
      <c r="A3538" s="6" t="s">
        <v>86</v>
      </c>
      <c r="B3538" s="8" t="s">
        <v>71</v>
      </c>
      <c r="C3538" s="7" t="s">
        <v>3627</v>
      </c>
      <c r="D3538" s="12"/>
      <c r="E3538" s="15"/>
      <c r="F3538" s="14"/>
    </row>
    <row r="3539" spans="1:6" s="4" customFormat="1" ht="12.75" hidden="1" x14ac:dyDescent="0.25">
      <c r="A3539" s="6" t="s">
        <v>86</v>
      </c>
      <c r="B3539" s="8" t="s">
        <v>43</v>
      </c>
      <c r="C3539" s="7" t="s">
        <v>3628</v>
      </c>
      <c r="D3539" s="12"/>
      <c r="E3539" s="15"/>
      <c r="F3539" s="14"/>
    </row>
    <row r="3540" spans="1:6" s="4" customFormat="1" ht="12.75" hidden="1" x14ac:dyDescent="0.25">
      <c r="A3540" s="6" t="s">
        <v>86</v>
      </c>
      <c r="B3540" s="8" t="s">
        <v>43</v>
      </c>
      <c r="C3540" s="7" t="s">
        <v>3629</v>
      </c>
      <c r="D3540" s="12"/>
      <c r="E3540" s="15"/>
      <c r="F3540" s="14"/>
    </row>
    <row r="3541" spans="1:6" s="4" customFormat="1" ht="12.75" hidden="1" x14ac:dyDescent="0.25">
      <c r="A3541" s="6" t="s">
        <v>86</v>
      </c>
      <c r="B3541" s="8" t="s">
        <v>43</v>
      </c>
      <c r="C3541" s="7" t="s">
        <v>3630</v>
      </c>
      <c r="D3541" s="12"/>
      <c r="E3541" s="15"/>
      <c r="F3541" s="14"/>
    </row>
    <row r="3542" spans="1:6" s="4" customFormat="1" ht="12.75" hidden="1" x14ac:dyDescent="0.25">
      <c r="A3542" s="6" t="s">
        <v>86</v>
      </c>
      <c r="B3542" s="8" t="s">
        <v>43</v>
      </c>
      <c r="C3542" s="7" t="s">
        <v>3631</v>
      </c>
      <c r="D3542" s="12"/>
      <c r="E3542" s="15"/>
      <c r="F3542" s="14"/>
    </row>
    <row r="3543" spans="1:6" s="4" customFormat="1" ht="12.75" hidden="1" x14ac:dyDescent="0.25">
      <c r="A3543" s="6" t="s">
        <v>86</v>
      </c>
      <c r="B3543" s="8" t="s">
        <v>43</v>
      </c>
      <c r="C3543" s="7" t="s">
        <v>3632</v>
      </c>
      <c r="D3543" s="12"/>
      <c r="E3543" s="15"/>
      <c r="F3543" s="14"/>
    </row>
    <row r="3544" spans="1:6" s="4" customFormat="1" ht="12.75" hidden="1" x14ac:dyDescent="0.25">
      <c r="A3544" s="6" t="s">
        <v>86</v>
      </c>
      <c r="B3544" s="8" t="s">
        <v>43</v>
      </c>
      <c r="C3544" s="7" t="s">
        <v>3633</v>
      </c>
      <c r="D3544" s="12"/>
      <c r="E3544" s="15"/>
      <c r="F3544" s="14"/>
    </row>
    <row r="3545" spans="1:6" s="4" customFormat="1" ht="12.75" hidden="1" x14ac:dyDescent="0.25">
      <c r="A3545" s="6" t="s">
        <v>86</v>
      </c>
      <c r="B3545" s="8" t="s">
        <v>43</v>
      </c>
      <c r="C3545" s="7" t="s">
        <v>3634</v>
      </c>
      <c r="D3545" s="12"/>
      <c r="E3545" s="15"/>
      <c r="F3545" s="14"/>
    </row>
    <row r="3546" spans="1:6" s="4" customFormat="1" ht="12.75" hidden="1" x14ac:dyDescent="0.25">
      <c r="A3546" s="6" t="s">
        <v>86</v>
      </c>
      <c r="B3546" s="8" t="s">
        <v>44</v>
      </c>
      <c r="C3546" s="7" t="s">
        <v>3635</v>
      </c>
      <c r="D3546" s="12"/>
      <c r="E3546" s="15"/>
      <c r="F3546" s="14"/>
    </row>
    <row r="3547" spans="1:6" s="4" customFormat="1" ht="12.75" hidden="1" x14ac:dyDescent="0.25">
      <c r="A3547" s="6" t="s">
        <v>86</v>
      </c>
      <c r="B3547" s="8" t="s">
        <v>44</v>
      </c>
      <c r="C3547" s="7" t="s">
        <v>3636</v>
      </c>
      <c r="D3547" s="12"/>
      <c r="E3547" s="15"/>
      <c r="F3547" s="14"/>
    </row>
    <row r="3548" spans="1:6" s="4" customFormat="1" ht="12.75" hidden="1" x14ac:dyDescent="0.25">
      <c r="A3548" s="6" t="s">
        <v>86</v>
      </c>
      <c r="B3548" s="8" t="s">
        <v>44</v>
      </c>
      <c r="C3548" s="7" t="s">
        <v>3637</v>
      </c>
      <c r="D3548" s="12"/>
      <c r="E3548" s="15"/>
      <c r="F3548" s="14"/>
    </row>
    <row r="3549" spans="1:6" s="4" customFormat="1" ht="12.75" hidden="1" x14ac:dyDescent="0.25">
      <c r="A3549" s="6" t="s">
        <v>86</v>
      </c>
      <c r="B3549" s="8" t="s">
        <v>44</v>
      </c>
      <c r="C3549" s="7" t="s">
        <v>3638</v>
      </c>
      <c r="D3549" s="12"/>
      <c r="E3549" s="15"/>
      <c r="F3549" s="14"/>
    </row>
    <row r="3550" spans="1:6" s="4" customFormat="1" ht="12.75" hidden="1" x14ac:dyDescent="0.25">
      <c r="A3550" s="6" t="s">
        <v>86</v>
      </c>
      <c r="B3550" s="8" t="s">
        <v>44</v>
      </c>
      <c r="C3550" s="7" t="s">
        <v>3639</v>
      </c>
      <c r="D3550" s="12"/>
      <c r="E3550" s="15"/>
      <c r="F3550" s="14"/>
    </row>
    <row r="3551" spans="1:6" s="4" customFormat="1" ht="12.75" hidden="1" x14ac:dyDescent="0.25">
      <c r="A3551" s="6" t="s">
        <v>86</v>
      </c>
      <c r="B3551" s="8" t="s">
        <v>44</v>
      </c>
      <c r="C3551" s="7" t="s">
        <v>3640</v>
      </c>
      <c r="D3551" s="12"/>
      <c r="E3551" s="15"/>
      <c r="F3551" s="14"/>
    </row>
    <row r="3552" spans="1:6" s="4" customFormat="1" ht="12.75" hidden="1" x14ac:dyDescent="0.25">
      <c r="A3552" s="6" t="s">
        <v>86</v>
      </c>
      <c r="B3552" s="8" t="s">
        <v>44</v>
      </c>
      <c r="C3552" s="7" t="s">
        <v>3641</v>
      </c>
      <c r="D3552" s="12"/>
      <c r="E3552" s="15"/>
      <c r="F3552" s="14"/>
    </row>
    <row r="3553" spans="1:6" s="4" customFormat="1" ht="12.75" hidden="1" x14ac:dyDescent="0.25">
      <c r="A3553" s="6" t="s">
        <v>86</v>
      </c>
      <c r="B3553" s="8" t="s">
        <v>51</v>
      </c>
      <c r="C3553" s="7" t="s">
        <v>3642</v>
      </c>
      <c r="D3553" s="12"/>
      <c r="E3553" s="15"/>
      <c r="F3553" s="14"/>
    </row>
    <row r="3554" spans="1:6" s="4" customFormat="1" ht="12.75" hidden="1" x14ac:dyDescent="0.25">
      <c r="A3554" s="6" t="s">
        <v>86</v>
      </c>
      <c r="B3554" s="8" t="s">
        <v>52</v>
      </c>
      <c r="C3554" s="7" t="s">
        <v>3643</v>
      </c>
      <c r="D3554" s="12"/>
      <c r="E3554" s="15"/>
      <c r="F3554" s="14"/>
    </row>
    <row r="3555" spans="1:6" s="4" customFormat="1" ht="12.75" hidden="1" x14ac:dyDescent="0.25">
      <c r="A3555" s="6" t="s">
        <v>86</v>
      </c>
      <c r="B3555" s="8" t="s">
        <v>53</v>
      </c>
      <c r="C3555" s="7" t="s">
        <v>3644</v>
      </c>
      <c r="D3555" s="12"/>
      <c r="E3555" s="15"/>
      <c r="F3555" s="14"/>
    </row>
    <row r="3556" spans="1:6" s="4" customFormat="1" ht="12.75" hidden="1" x14ac:dyDescent="0.25">
      <c r="A3556" s="6" t="s">
        <v>86</v>
      </c>
      <c r="B3556" s="8" t="s">
        <v>54</v>
      </c>
      <c r="C3556" s="7" t="s">
        <v>3645</v>
      </c>
      <c r="D3556" s="12"/>
      <c r="E3556" s="15"/>
      <c r="F3556" s="14"/>
    </row>
    <row r="3557" spans="1:6" s="4" customFormat="1" ht="12.75" hidden="1" x14ac:dyDescent="0.25">
      <c r="A3557" s="6" t="s">
        <v>86</v>
      </c>
      <c r="B3557" s="8" t="s">
        <v>55</v>
      </c>
      <c r="C3557" s="7" t="s">
        <v>3646</v>
      </c>
      <c r="D3557" s="12"/>
      <c r="E3557" s="15"/>
      <c r="F3557" s="14"/>
    </row>
    <row r="3558" spans="1:6" s="4" customFormat="1" ht="12.75" hidden="1" x14ac:dyDescent="0.25">
      <c r="A3558" s="6" t="s">
        <v>86</v>
      </c>
      <c r="B3558" s="8" t="s">
        <v>56</v>
      </c>
      <c r="C3558" s="7" t="s">
        <v>3647</v>
      </c>
      <c r="D3558" s="12"/>
      <c r="E3558" s="15"/>
      <c r="F3558" s="14"/>
    </row>
    <row r="3559" spans="1:6" s="4" customFormat="1" ht="12.75" hidden="1" x14ac:dyDescent="0.25">
      <c r="A3559" s="6" t="s">
        <v>86</v>
      </c>
      <c r="B3559" s="8" t="s">
        <v>57</v>
      </c>
      <c r="C3559" s="7" t="s">
        <v>3648</v>
      </c>
      <c r="D3559" s="12"/>
      <c r="E3559" s="15"/>
      <c r="F3559" s="14"/>
    </row>
    <row r="3560" spans="1:6" s="4" customFormat="1" ht="12.75" hidden="1" x14ac:dyDescent="0.25">
      <c r="A3560" s="6" t="s">
        <v>86</v>
      </c>
      <c r="B3560" s="8" t="s">
        <v>58</v>
      </c>
      <c r="C3560" s="7" t="s">
        <v>3649</v>
      </c>
      <c r="D3560" s="12"/>
      <c r="E3560" s="15"/>
      <c r="F3560" s="14"/>
    </row>
    <row r="3561" spans="1:6" s="4" customFormat="1" ht="12.75" hidden="1" x14ac:dyDescent="0.25">
      <c r="A3561" s="6" t="s">
        <v>87</v>
      </c>
      <c r="B3561" s="8" t="s">
        <v>88</v>
      </c>
      <c r="C3561" s="7" t="s">
        <v>3650</v>
      </c>
      <c r="D3561" s="12"/>
      <c r="E3561" s="15"/>
      <c r="F3561" s="14"/>
    </row>
    <row r="3562" spans="1:6" s="4" customFormat="1" ht="12.75" hidden="1" x14ac:dyDescent="0.25">
      <c r="A3562" s="6" t="s">
        <v>87</v>
      </c>
      <c r="B3562" s="8" t="s">
        <v>88</v>
      </c>
      <c r="C3562" s="7" t="s">
        <v>3651</v>
      </c>
      <c r="D3562" s="12"/>
      <c r="E3562" s="15"/>
      <c r="F3562" s="14"/>
    </row>
    <row r="3563" spans="1:6" s="4" customFormat="1" ht="12.75" hidden="1" x14ac:dyDescent="0.25">
      <c r="A3563" s="6" t="s">
        <v>87</v>
      </c>
      <c r="B3563" s="8" t="s">
        <v>88</v>
      </c>
      <c r="C3563" s="7" t="s">
        <v>3652</v>
      </c>
      <c r="D3563" s="12"/>
      <c r="E3563" s="15"/>
      <c r="F3563" s="14"/>
    </row>
    <row r="3564" spans="1:6" s="4" customFormat="1" ht="12.75" hidden="1" x14ac:dyDescent="0.25">
      <c r="A3564" s="6" t="s">
        <v>87</v>
      </c>
      <c r="B3564" s="8" t="s">
        <v>88</v>
      </c>
      <c r="C3564" s="7" t="s">
        <v>3653</v>
      </c>
      <c r="D3564" s="12"/>
      <c r="E3564" s="15"/>
      <c r="F3564" s="14"/>
    </row>
    <row r="3565" spans="1:6" s="4" customFormat="1" ht="12.75" hidden="1" x14ac:dyDescent="0.25">
      <c r="A3565" s="6" t="s">
        <v>87</v>
      </c>
      <c r="B3565" s="8" t="s">
        <v>88</v>
      </c>
      <c r="C3565" s="7" t="s">
        <v>3654</v>
      </c>
      <c r="D3565" s="12"/>
      <c r="E3565" s="15"/>
      <c r="F3565" s="14"/>
    </row>
    <row r="3566" spans="1:6" s="4" customFormat="1" ht="12.75" hidden="1" x14ac:dyDescent="0.25">
      <c r="A3566" s="6" t="s">
        <v>87</v>
      </c>
      <c r="B3566" s="8" t="s">
        <v>88</v>
      </c>
      <c r="C3566" s="7" t="s">
        <v>3655</v>
      </c>
      <c r="D3566" s="12"/>
      <c r="E3566" s="15"/>
      <c r="F3566" s="14"/>
    </row>
    <row r="3567" spans="1:6" s="4" customFormat="1" ht="12.75" hidden="1" x14ac:dyDescent="0.25">
      <c r="A3567" s="6" t="s">
        <v>87</v>
      </c>
      <c r="B3567" s="8" t="s">
        <v>88</v>
      </c>
      <c r="C3567" s="7" t="s">
        <v>3656</v>
      </c>
      <c r="D3567" s="12"/>
      <c r="E3567" s="15"/>
      <c r="F3567" s="14"/>
    </row>
    <row r="3568" spans="1:6" s="4" customFormat="1" ht="12.75" hidden="1" x14ac:dyDescent="0.25">
      <c r="A3568" s="6" t="s">
        <v>87</v>
      </c>
      <c r="B3568" s="8" t="s">
        <v>88</v>
      </c>
      <c r="C3568" s="7" t="s">
        <v>3657</v>
      </c>
      <c r="D3568" s="12"/>
      <c r="E3568" s="15"/>
      <c r="F3568" s="14"/>
    </row>
    <row r="3569" spans="1:6" s="4" customFormat="1" ht="12.75" hidden="1" x14ac:dyDescent="0.25">
      <c r="A3569" s="6" t="s">
        <v>87</v>
      </c>
      <c r="B3569" s="8" t="s">
        <v>88</v>
      </c>
      <c r="C3569" s="7" t="s">
        <v>3658</v>
      </c>
      <c r="D3569" s="12"/>
      <c r="E3569" s="15"/>
      <c r="F3569" s="14"/>
    </row>
    <row r="3570" spans="1:6" s="4" customFormat="1" ht="12.75" hidden="1" x14ac:dyDescent="0.25">
      <c r="A3570" s="6" t="s">
        <v>87</v>
      </c>
      <c r="B3570" s="8" t="s">
        <v>88</v>
      </c>
      <c r="C3570" s="7" t="s">
        <v>3659</v>
      </c>
      <c r="D3570" s="12"/>
      <c r="E3570" s="15"/>
      <c r="F3570" s="14"/>
    </row>
    <row r="3571" spans="1:6" s="4" customFormat="1" ht="12.75" x14ac:dyDescent="0.25">
      <c r="A3571" s="6" t="s">
        <v>87</v>
      </c>
      <c r="B3571" s="8" t="s">
        <v>89</v>
      </c>
      <c r="C3571" s="7" t="s">
        <v>3660</v>
      </c>
      <c r="D3571" s="12"/>
      <c r="E3571" s="15"/>
      <c r="F3571" s="14"/>
    </row>
    <row r="3572" spans="1:6" s="4" customFormat="1" ht="12.75" x14ac:dyDescent="0.25">
      <c r="A3572" s="6" t="s">
        <v>87</v>
      </c>
      <c r="B3572" s="8" t="s">
        <v>89</v>
      </c>
      <c r="C3572" s="7" t="s">
        <v>3661</v>
      </c>
      <c r="D3572" s="12"/>
      <c r="E3572" s="15"/>
      <c r="F3572" s="14"/>
    </row>
    <row r="3573" spans="1:6" s="4" customFormat="1" ht="12.75" x14ac:dyDescent="0.25">
      <c r="A3573" s="6" t="s">
        <v>87</v>
      </c>
      <c r="B3573" s="8" t="s">
        <v>89</v>
      </c>
      <c r="C3573" s="7" t="s">
        <v>3662</v>
      </c>
      <c r="D3573" s="12"/>
      <c r="E3573" s="15"/>
      <c r="F3573" s="14"/>
    </row>
    <row r="3574" spans="1:6" s="4" customFormat="1" ht="12.75" x14ac:dyDescent="0.25">
      <c r="A3574" s="6" t="s">
        <v>87</v>
      </c>
      <c r="B3574" s="8" t="s">
        <v>89</v>
      </c>
      <c r="C3574" s="7" t="s">
        <v>3663</v>
      </c>
      <c r="D3574" s="12"/>
      <c r="E3574" s="15"/>
      <c r="F3574" s="14"/>
    </row>
    <row r="3575" spans="1:6" s="4" customFormat="1" ht="12.75" x14ac:dyDescent="0.25">
      <c r="A3575" s="6" t="s">
        <v>87</v>
      </c>
      <c r="B3575" s="8" t="s">
        <v>89</v>
      </c>
      <c r="C3575" s="7" t="s">
        <v>3664</v>
      </c>
      <c r="D3575" s="12"/>
      <c r="E3575" s="15"/>
      <c r="F3575" s="14"/>
    </row>
    <row r="3576" spans="1:6" s="4" customFormat="1" ht="12.75" x14ac:dyDescent="0.25">
      <c r="A3576" s="6" t="s">
        <v>87</v>
      </c>
      <c r="B3576" s="8" t="s">
        <v>89</v>
      </c>
      <c r="C3576" s="7" t="s">
        <v>3665</v>
      </c>
      <c r="D3576" s="12"/>
      <c r="E3576" s="15"/>
      <c r="F3576" s="14"/>
    </row>
    <row r="3577" spans="1:6" s="4" customFormat="1" ht="12.75" x14ac:dyDescent="0.25">
      <c r="A3577" s="6" t="s">
        <v>87</v>
      </c>
      <c r="B3577" s="8" t="s">
        <v>89</v>
      </c>
      <c r="C3577" s="7" t="s">
        <v>3666</v>
      </c>
      <c r="D3577" s="12"/>
      <c r="E3577" s="15"/>
      <c r="F3577" s="14"/>
    </row>
    <row r="3578" spans="1:6" s="4" customFormat="1" ht="12.75" x14ac:dyDescent="0.25">
      <c r="A3578" s="6" t="s">
        <v>87</v>
      </c>
      <c r="B3578" s="8" t="s">
        <v>89</v>
      </c>
      <c r="C3578" s="7" t="s">
        <v>3667</v>
      </c>
      <c r="D3578" s="12"/>
      <c r="E3578" s="15"/>
      <c r="F3578" s="14"/>
    </row>
    <row r="3579" spans="1:6" s="4" customFormat="1" ht="25.5" x14ac:dyDescent="0.25">
      <c r="A3579" s="6" t="s">
        <v>87</v>
      </c>
      <c r="B3579" s="8" t="s">
        <v>90</v>
      </c>
      <c r="C3579" s="7" t="s">
        <v>3668</v>
      </c>
      <c r="D3579" s="12"/>
      <c r="E3579" s="15"/>
      <c r="F3579" s="14"/>
    </row>
    <row r="3580" spans="1:6" s="4" customFormat="1" ht="25.5" x14ac:dyDescent="0.25">
      <c r="A3580" s="6" t="s">
        <v>87</v>
      </c>
      <c r="B3580" s="8" t="s">
        <v>90</v>
      </c>
      <c r="C3580" s="7" t="s">
        <v>3669</v>
      </c>
      <c r="D3580" s="12"/>
      <c r="E3580" s="15"/>
      <c r="F3580" s="14"/>
    </row>
    <row r="3581" spans="1:6" s="4" customFormat="1" ht="25.5" x14ac:dyDescent="0.25">
      <c r="A3581" s="6" t="s">
        <v>87</v>
      </c>
      <c r="B3581" s="8" t="s">
        <v>90</v>
      </c>
      <c r="C3581" s="7" t="s">
        <v>3670</v>
      </c>
      <c r="D3581" s="12"/>
      <c r="E3581" s="15"/>
      <c r="F3581" s="14"/>
    </row>
    <row r="3582" spans="1:6" s="4" customFormat="1" ht="25.5" x14ac:dyDescent="0.25">
      <c r="A3582" s="6" t="s">
        <v>87</v>
      </c>
      <c r="B3582" s="8" t="s">
        <v>90</v>
      </c>
      <c r="C3582" s="7" t="s">
        <v>3671</v>
      </c>
      <c r="D3582" s="12"/>
      <c r="E3582" s="15"/>
      <c r="F3582" s="14"/>
    </row>
    <row r="3583" spans="1:6" s="4" customFormat="1" ht="25.5" x14ac:dyDescent="0.25">
      <c r="A3583" s="6" t="s">
        <v>87</v>
      </c>
      <c r="B3583" s="8" t="s">
        <v>90</v>
      </c>
      <c r="C3583" s="7" t="s">
        <v>3672</v>
      </c>
      <c r="D3583" s="12"/>
      <c r="E3583" s="15"/>
      <c r="F3583" s="14"/>
    </row>
    <row r="3584" spans="1:6" s="4" customFormat="1" ht="25.5" x14ac:dyDescent="0.25">
      <c r="A3584" s="6" t="s">
        <v>87</v>
      </c>
      <c r="B3584" s="8" t="s">
        <v>90</v>
      </c>
      <c r="C3584" s="7" t="s">
        <v>3673</v>
      </c>
      <c r="D3584" s="12"/>
      <c r="E3584" s="15"/>
      <c r="F3584" s="14"/>
    </row>
    <row r="3585" spans="1:6" s="4" customFormat="1" ht="25.5" x14ac:dyDescent="0.25">
      <c r="A3585" s="6" t="s">
        <v>87</v>
      </c>
      <c r="B3585" s="8" t="s">
        <v>90</v>
      </c>
      <c r="C3585" s="7" t="s">
        <v>3674</v>
      </c>
      <c r="D3585" s="12"/>
      <c r="E3585" s="15"/>
      <c r="F3585" s="14"/>
    </row>
    <row r="3586" spans="1:6" s="4" customFormat="1" ht="25.5" x14ac:dyDescent="0.25">
      <c r="A3586" s="6" t="s">
        <v>87</v>
      </c>
      <c r="B3586" s="8" t="s">
        <v>90</v>
      </c>
      <c r="C3586" s="7" t="s">
        <v>3675</v>
      </c>
      <c r="D3586" s="12"/>
      <c r="E3586" s="15"/>
      <c r="F3586" s="14"/>
    </row>
    <row r="3587" spans="1:6" s="4" customFormat="1" ht="25.5" x14ac:dyDescent="0.25">
      <c r="A3587" s="6" t="s">
        <v>87</v>
      </c>
      <c r="B3587" s="8" t="s">
        <v>90</v>
      </c>
      <c r="C3587" s="7" t="s">
        <v>3676</v>
      </c>
      <c r="D3587" s="12"/>
      <c r="E3587" s="15"/>
      <c r="F3587" s="14"/>
    </row>
    <row r="3588" spans="1:6" s="4" customFormat="1" ht="25.5" x14ac:dyDescent="0.25">
      <c r="A3588" s="6" t="s">
        <v>87</v>
      </c>
      <c r="B3588" s="8" t="s">
        <v>90</v>
      </c>
      <c r="C3588" s="7" t="s">
        <v>3677</v>
      </c>
      <c r="D3588" s="12"/>
      <c r="E3588" s="15"/>
      <c r="F3588" s="14"/>
    </row>
    <row r="3589" spans="1:6" s="4" customFormat="1" ht="25.5" x14ac:dyDescent="0.25">
      <c r="A3589" s="6" t="s">
        <v>87</v>
      </c>
      <c r="B3589" s="8" t="s">
        <v>91</v>
      </c>
      <c r="C3589" s="7" t="s">
        <v>3678</v>
      </c>
      <c r="D3589" s="12"/>
      <c r="E3589" s="15"/>
      <c r="F3589" s="14"/>
    </row>
    <row r="3590" spans="1:6" s="4" customFormat="1" ht="25.5" x14ac:dyDescent="0.25">
      <c r="A3590" s="6" t="s">
        <v>87</v>
      </c>
      <c r="B3590" s="8" t="s">
        <v>91</v>
      </c>
      <c r="C3590" s="7" t="s">
        <v>3679</v>
      </c>
      <c r="D3590" s="12"/>
      <c r="E3590" s="15"/>
      <c r="F3590" s="14"/>
    </row>
    <row r="3591" spans="1:6" s="4" customFormat="1" ht="25.5" x14ac:dyDescent="0.25">
      <c r="A3591" s="6" t="s">
        <v>87</v>
      </c>
      <c r="B3591" s="8" t="s">
        <v>91</v>
      </c>
      <c r="C3591" s="7" t="s">
        <v>3680</v>
      </c>
      <c r="D3591" s="12"/>
      <c r="E3591" s="15"/>
      <c r="F3591" s="14"/>
    </row>
    <row r="3592" spans="1:6" s="4" customFormat="1" ht="25.5" x14ac:dyDescent="0.25">
      <c r="A3592" s="6" t="s">
        <v>87</v>
      </c>
      <c r="B3592" s="8" t="s">
        <v>91</v>
      </c>
      <c r="C3592" s="7" t="s">
        <v>3681</v>
      </c>
      <c r="D3592" s="12"/>
      <c r="E3592" s="15"/>
      <c r="F3592" s="14"/>
    </row>
    <row r="3593" spans="1:6" s="4" customFormat="1" ht="25.5" x14ac:dyDescent="0.25">
      <c r="A3593" s="6" t="s">
        <v>87</v>
      </c>
      <c r="B3593" s="8" t="s">
        <v>91</v>
      </c>
      <c r="C3593" s="7" t="s">
        <v>3682</v>
      </c>
      <c r="D3593" s="12"/>
      <c r="E3593" s="15"/>
      <c r="F3593" s="14"/>
    </row>
    <row r="3594" spans="1:6" s="4" customFormat="1" ht="25.5" x14ac:dyDescent="0.25">
      <c r="A3594" s="6" t="s">
        <v>87</v>
      </c>
      <c r="B3594" s="8" t="s">
        <v>91</v>
      </c>
      <c r="C3594" s="7" t="s">
        <v>3683</v>
      </c>
      <c r="D3594" s="12"/>
      <c r="E3594" s="15"/>
      <c r="F3594" s="14"/>
    </row>
    <row r="3595" spans="1:6" s="4" customFormat="1" ht="25.5" x14ac:dyDescent="0.25">
      <c r="A3595" s="6" t="s">
        <v>87</v>
      </c>
      <c r="B3595" s="8" t="s">
        <v>91</v>
      </c>
      <c r="C3595" s="7" t="s">
        <v>3684</v>
      </c>
      <c r="D3595" s="12"/>
      <c r="E3595" s="15"/>
      <c r="F3595" s="14"/>
    </row>
    <row r="3596" spans="1:6" s="4" customFormat="1" ht="25.5" x14ac:dyDescent="0.25">
      <c r="A3596" s="6" t="s">
        <v>87</v>
      </c>
      <c r="B3596" s="8" t="s">
        <v>91</v>
      </c>
      <c r="C3596" s="7" t="s">
        <v>3685</v>
      </c>
      <c r="D3596" s="12"/>
      <c r="E3596" s="15"/>
      <c r="F3596" s="14"/>
    </row>
    <row r="3597" spans="1:6" s="4" customFormat="1" ht="12.75" hidden="1" x14ac:dyDescent="0.25">
      <c r="A3597" s="6" t="s">
        <v>73</v>
      </c>
      <c r="B3597" s="8" t="s">
        <v>63</v>
      </c>
      <c r="C3597" s="7" t="s">
        <v>3686</v>
      </c>
      <c r="D3597" s="12"/>
      <c r="E3597" s="15"/>
      <c r="F3597" s="14"/>
    </row>
    <row r="3598" spans="1:6" s="4" customFormat="1" ht="12.75" hidden="1" x14ac:dyDescent="0.25">
      <c r="A3598" s="6" t="s">
        <v>73</v>
      </c>
      <c r="B3598" s="8" t="s">
        <v>63</v>
      </c>
      <c r="C3598" s="7" t="s">
        <v>3687</v>
      </c>
      <c r="D3598" s="12"/>
      <c r="E3598" s="15"/>
      <c r="F3598" s="14"/>
    </row>
    <row r="3599" spans="1:6" s="4" customFormat="1" ht="12.75" hidden="1" x14ac:dyDescent="0.25">
      <c r="A3599" s="6" t="s">
        <v>70</v>
      </c>
      <c r="B3599" s="8" t="s">
        <v>92</v>
      </c>
      <c r="C3599" s="7" t="s">
        <v>3688</v>
      </c>
      <c r="D3599" s="12"/>
      <c r="E3599" s="13"/>
      <c r="F3599" s="14"/>
    </row>
    <row r="3600" spans="1:6" s="4" customFormat="1" ht="12.75" hidden="1" x14ac:dyDescent="0.25">
      <c r="A3600" s="6" t="s">
        <v>70</v>
      </c>
      <c r="B3600" s="8" t="s">
        <v>92</v>
      </c>
      <c r="C3600" s="7" t="s">
        <v>3689</v>
      </c>
      <c r="D3600" s="12"/>
      <c r="E3600" s="13"/>
      <c r="F3600" s="14"/>
    </row>
    <row r="3601" spans="1:6" s="4" customFormat="1" ht="12.75" hidden="1" x14ac:dyDescent="0.25">
      <c r="A3601" s="6" t="s">
        <v>70</v>
      </c>
      <c r="B3601" s="8" t="s">
        <v>92</v>
      </c>
      <c r="C3601" s="7" t="s">
        <v>3690</v>
      </c>
      <c r="D3601" s="12"/>
      <c r="E3601" s="13"/>
      <c r="F3601" s="14"/>
    </row>
    <row r="3602" spans="1:6" s="4" customFormat="1" ht="12.75" hidden="1" x14ac:dyDescent="0.25">
      <c r="A3602" s="6" t="s">
        <v>70</v>
      </c>
      <c r="B3602" s="8" t="s">
        <v>92</v>
      </c>
      <c r="C3602" s="7" t="s">
        <v>3691</v>
      </c>
      <c r="D3602" s="12"/>
      <c r="E3602" s="13"/>
      <c r="F3602" s="14"/>
    </row>
    <row r="3603" spans="1:6" s="4" customFormat="1" ht="12.75" hidden="1" x14ac:dyDescent="0.25">
      <c r="A3603" s="6" t="s">
        <v>70</v>
      </c>
      <c r="B3603" s="8" t="s">
        <v>92</v>
      </c>
      <c r="C3603" s="7" t="s">
        <v>3692</v>
      </c>
      <c r="D3603" s="12"/>
      <c r="E3603" s="13"/>
      <c r="F3603" s="14"/>
    </row>
    <row r="3604" spans="1:6" s="4" customFormat="1" ht="12.75" hidden="1" x14ac:dyDescent="0.25">
      <c r="A3604" s="6" t="s">
        <v>70</v>
      </c>
      <c r="B3604" s="8" t="s">
        <v>92</v>
      </c>
      <c r="C3604" s="7" t="s">
        <v>3693</v>
      </c>
      <c r="D3604" s="12"/>
      <c r="E3604" s="13"/>
      <c r="F3604" s="14"/>
    </row>
    <row r="3605" spans="1:6" s="4" customFormat="1" ht="12.75" hidden="1" x14ac:dyDescent="0.25">
      <c r="A3605" s="6" t="s">
        <v>70</v>
      </c>
      <c r="B3605" s="8" t="s">
        <v>92</v>
      </c>
      <c r="C3605" s="7" t="s">
        <v>3694</v>
      </c>
      <c r="D3605" s="12"/>
      <c r="E3605" s="13"/>
      <c r="F3605" s="14"/>
    </row>
    <row r="3606" spans="1:6" s="4" customFormat="1" ht="12.75" hidden="1" x14ac:dyDescent="0.25">
      <c r="A3606" s="6" t="s">
        <v>72</v>
      </c>
      <c r="B3606" s="8" t="s">
        <v>61</v>
      </c>
      <c r="C3606" s="16" t="s">
        <v>3695</v>
      </c>
      <c r="D3606" s="12"/>
      <c r="E3606" s="15"/>
      <c r="F3606" s="14"/>
    </row>
    <row r="3607" spans="1:6" s="4" customFormat="1" ht="12.75" hidden="1" x14ac:dyDescent="0.25">
      <c r="A3607" s="6" t="s">
        <v>72</v>
      </c>
      <c r="B3607" s="8" t="s">
        <v>61</v>
      </c>
      <c r="C3607" s="16" t="s">
        <v>3696</v>
      </c>
      <c r="D3607" s="12"/>
      <c r="E3607" s="15"/>
      <c r="F3607" s="14"/>
    </row>
    <row r="3608" spans="1:6" s="4" customFormat="1" ht="12.75" hidden="1" x14ac:dyDescent="0.25">
      <c r="A3608" s="6" t="s">
        <v>72</v>
      </c>
      <c r="B3608" s="8" t="s">
        <v>61</v>
      </c>
      <c r="C3608" s="16" t="s">
        <v>3697</v>
      </c>
      <c r="D3608" s="12"/>
      <c r="E3608" s="15"/>
      <c r="F3608" s="14"/>
    </row>
    <row r="3609" spans="1:6" s="4" customFormat="1" ht="12.75" hidden="1" x14ac:dyDescent="0.25">
      <c r="A3609" s="6" t="s">
        <v>72</v>
      </c>
      <c r="B3609" s="8" t="s">
        <v>61</v>
      </c>
      <c r="C3609" s="16" t="s">
        <v>3698</v>
      </c>
      <c r="D3609" s="12"/>
      <c r="E3609" s="15"/>
      <c r="F3609" s="14"/>
    </row>
    <row r="3610" spans="1:6" s="4" customFormat="1" ht="12.75" hidden="1" x14ac:dyDescent="0.25">
      <c r="A3610" s="6" t="s">
        <v>72</v>
      </c>
      <c r="B3610" s="8" t="s">
        <v>61</v>
      </c>
      <c r="C3610" s="16" t="s">
        <v>3699</v>
      </c>
      <c r="D3610" s="12"/>
      <c r="E3610" s="15"/>
      <c r="F3610" s="14"/>
    </row>
    <row r="3611" spans="1:6" s="4" customFormat="1" ht="12.75" hidden="1" x14ac:dyDescent="0.25">
      <c r="A3611" s="6" t="s">
        <v>72</v>
      </c>
      <c r="B3611" s="8" t="s">
        <v>61</v>
      </c>
      <c r="C3611" s="16" t="s">
        <v>3700</v>
      </c>
      <c r="D3611" s="12"/>
      <c r="E3611" s="15"/>
      <c r="F3611" s="14"/>
    </row>
    <row r="3612" spans="1:6" s="4" customFormat="1" ht="12.75" hidden="1" x14ac:dyDescent="0.25">
      <c r="A3612" s="6" t="s">
        <v>73</v>
      </c>
      <c r="B3612" s="8" t="s">
        <v>61</v>
      </c>
      <c r="C3612" s="7" t="s">
        <v>966</v>
      </c>
      <c r="D3612" s="12"/>
      <c r="E3612" s="15"/>
      <c r="F3612" s="14"/>
    </row>
    <row r="3613" spans="1:6" s="4" customFormat="1" ht="12.75" hidden="1" x14ac:dyDescent="0.25">
      <c r="A3613" s="6" t="s">
        <v>73</v>
      </c>
      <c r="B3613" s="8" t="s">
        <v>61</v>
      </c>
      <c r="C3613" s="7" t="s">
        <v>3701</v>
      </c>
      <c r="D3613" s="12"/>
      <c r="E3613" s="15"/>
      <c r="F3613" s="14"/>
    </row>
    <row r="3614" spans="1:6" s="4" customFormat="1" ht="12.75" hidden="1" x14ac:dyDescent="0.25">
      <c r="A3614" s="6" t="s">
        <v>73</v>
      </c>
      <c r="B3614" s="8" t="s">
        <v>61</v>
      </c>
      <c r="C3614" s="7" t="s">
        <v>3702</v>
      </c>
      <c r="D3614" s="12"/>
      <c r="E3614" s="15"/>
      <c r="F3614" s="14"/>
    </row>
    <row r="3615" spans="1:6" s="4" customFormat="1" ht="12.75" hidden="1" x14ac:dyDescent="0.25">
      <c r="A3615" s="6" t="s">
        <v>73</v>
      </c>
      <c r="B3615" s="8" t="s">
        <v>61</v>
      </c>
      <c r="C3615" s="7" t="s">
        <v>3703</v>
      </c>
      <c r="D3615" s="12"/>
      <c r="E3615" s="15"/>
      <c r="F3615" s="14"/>
    </row>
    <row r="3616" spans="1:6" s="4" customFormat="1" ht="12.75" hidden="1" x14ac:dyDescent="0.25">
      <c r="A3616" s="6" t="s">
        <v>73</v>
      </c>
      <c r="B3616" s="8" t="s">
        <v>61</v>
      </c>
      <c r="C3616" s="7" t="s">
        <v>3704</v>
      </c>
      <c r="D3616" s="12"/>
      <c r="E3616" s="15"/>
      <c r="F3616" s="14"/>
    </row>
    <row r="3617" spans="1:6" s="4" customFormat="1" ht="12.75" hidden="1" x14ac:dyDescent="0.25">
      <c r="A3617" s="6" t="s">
        <v>73</v>
      </c>
      <c r="B3617" s="8" t="s">
        <v>61</v>
      </c>
      <c r="C3617" s="7" t="s">
        <v>3705</v>
      </c>
      <c r="D3617" s="12"/>
      <c r="E3617" s="15"/>
      <c r="F3617" s="14"/>
    </row>
    <row r="3618" spans="1:6" s="4" customFormat="1" ht="12.75" hidden="1" x14ac:dyDescent="0.25">
      <c r="A3618" s="6" t="s">
        <v>73</v>
      </c>
      <c r="B3618" s="8" t="s">
        <v>61</v>
      </c>
      <c r="C3618" s="7" t="s">
        <v>3706</v>
      </c>
      <c r="D3618" s="12"/>
      <c r="E3618" s="15"/>
      <c r="F3618" s="14"/>
    </row>
    <row r="3619" spans="1:6" s="4" customFormat="1" ht="12.75" hidden="1" x14ac:dyDescent="0.25">
      <c r="A3619" s="6" t="s">
        <v>73</v>
      </c>
      <c r="B3619" s="8" t="s">
        <v>61</v>
      </c>
      <c r="C3619" s="7" t="s">
        <v>3707</v>
      </c>
      <c r="D3619" s="12"/>
      <c r="E3619" s="15"/>
      <c r="F3619" s="14"/>
    </row>
    <row r="3620" spans="1:6" s="4" customFormat="1" ht="12.75" hidden="1" x14ac:dyDescent="0.25">
      <c r="A3620" s="6" t="s">
        <v>73</v>
      </c>
      <c r="B3620" s="8" t="s">
        <v>61</v>
      </c>
      <c r="C3620" s="7" t="s">
        <v>3708</v>
      </c>
      <c r="D3620" s="12"/>
      <c r="E3620" s="15"/>
      <c r="F3620" s="14"/>
    </row>
    <row r="3621" spans="1:6" s="4" customFormat="1" ht="12.75" hidden="1" x14ac:dyDescent="0.25">
      <c r="A3621" s="6" t="s">
        <v>73</v>
      </c>
      <c r="B3621" s="8" t="s">
        <v>61</v>
      </c>
      <c r="C3621" s="7" t="s">
        <v>3709</v>
      </c>
      <c r="D3621" s="12"/>
      <c r="E3621" s="15"/>
      <c r="F3621" s="14"/>
    </row>
    <row r="3622" spans="1:6" s="4" customFormat="1" ht="12.75" hidden="1" x14ac:dyDescent="0.25">
      <c r="A3622" s="6" t="s">
        <v>74</v>
      </c>
      <c r="B3622" s="8" t="s">
        <v>61</v>
      </c>
      <c r="C3622" s="7" t="s">
        <v>3710</v>
      </c>
      <c r="D3622" s="12"/>
      <c r="E3622" s="15"/>
      <c r="F3622" s="14"/>
    </row>
    <row r="3623" spans="1:6" s="4" customFormat="1" ht="12.75" hidden="1" x14ac:dyDescent="0.25">
      <c r="A3623" s="6" t="s">
        <v>74</v>
      </c>
      <c r="B3623" s="8" t="s">
        <v>61</v>
      </c>
      <c r="C3623" s="7" t="s">
        <v>3711</v>
      </c>
      <c r="D3623" s="12"/>
      <c r="E3623" s="15"/>
      <c r="F3623" s="14"/>
    </row>
    <row r="3624" spans="1:6" s="4" customFormat="1" ht="12.75" hidden="1" x14ac:dyDescent="0.25">
      <c r="A3624" s="6" t="s">
        <v>77</v>
      </c>
      <c r="B3624" s="8" t="s">
        <v>61</v>
      </c>
      <c r="C3624" s="7" t="s">
        <v>3712</v>
      </c>
      <c r="D3624" s="12"/>
      <c r="E3624" s="15"/>
      <c r="F3624" s="14"/>
    </row>
    <row r="3625" spans="1:6" s="4" customFormat="1" ht="12.75" hidden="1" x14ac:dyDescent="0.25">
      <c r="A3625" s="6" t="s">
        <v>77</v>
      </c>
      <c r="B3625" s="8" t="s">
        <v>61</v>
      </c>
      <c r="C3625" s="7" t="s">
        <v>3713</v>
      </c>
      <c r="D3625" s="12"/>
      <c r="E3625" s="15"/>
      <c r="F3625" s="14"/>
    </row>
    <row r="3626" spans="1:6" s="4" customFormat="1" ht="12.75" hidden="1" x14ac:dyDescent="0.25">
      <c r="A3626" s="6" t="s">
        <v>77</v>
      </c>
      <c r="B3626" s="8" t="s">
        <v>61</v>
      </c>
      <c r="C3626" s="7" t="s">
        <v>3714</v>
      </c>
      <c r="D3626" s="12"/>
      <c r="E3626" s="15"/>
      <c r="F3626" s="14"/>
    </row>
    <row r="3627" spans="1:6" s="4" customFormat="1" ht="12.75" hidden="1" x14ac:dyDescent="0.25">
      <c r="A3627" s="6" t="s">
        <v>77</v>
      </c>
      <c r="B3627" s="8" t="s">
        <v>61</v>
      </c>
      <c r="C3627" s="7" t="s">
        <v>3715</v>
      </c>
      <c r="D3627" s="12"/>
      <c r="E3627" s="15"/>
      <c r="F3627" s="14"/>
    </row>
    <row r="3628" spans="1:6" s="4" customFormat="1" ht="12.75" hidden="1" x14ac:dyDescent="0.25">
      <c r="A3628" s="6" t="s">
        <v>77</v>
      </c>
      <c r="B3628" s="8" t="s">
        <v>61</v>
      </c>
      <c r="C3628" s="7" t="s">
        <v>3716</v>
      </c>
      <c r="D3628" s="12"/>
      <c r="E3628" s="15"/>
      <c r="F3628" s="14"/>
    </row>
    <row r="3629" spans="1:6" s="4" customFormat="1" ht="12.75" hidden="1" x14ac:dyDescent="0.25">
      <c r="A3629" s="6" t="s">
        <v>77</v>
      </c>
      <c r="B3629" s="8" t="s">
        <v>61</v>
      </c>
      <c r="C3629" s="7" t="s">
        <v>3717</v>
      </c>
      <c r="D3629" s="12"/>
      <c r="E3629" s="15"/>
      <c r="F3629" s="14"/>
    </row>
    <row r="3630" spans="1:6" s="4" customFormat="1" ht="12.75" hidden="1" x14ac:dyDescent="0.25">
      <c r="A3630" s="6" t="s">
        <v>77</v>
      </c>
      <c r="B3630" s="8" t="s">
        <v>61</v>
      </c>
      <c r="C3630" s="7" t="s">
        <v>3718</v>
      </c>
      <c r="D3630" s="12"/>
      <c r="E3630" s="15"/>
      <c r="F3630" s="14"/>
    </row>
    <row r="3631" spans="1:6" s="4" customFormat="1" ht="12.75" hidden="1" x14ac:dyDescent="0.25">
      <c r="A3631" s="6" t="s">
        <v>77</v>
      </c>
      <c r="B3631" s="8" t="s">
        <v>61</v>
      </c>
      <c r="C3631" s="7" t="s">
        <v>3719</v>
      </c>
      <c r="D3631" s="12"/>
      <c r="E3631" s="15"/>
      <c r="F3631" s="14"/>
    </row>
    <row r="3632" spans="1:6" s="4" customFormat="1" ht="12.75" hidden="1" x14ac:dyDescent="0.25">
      <c r="A3632" s="6" t="s">
        <v>77</v>
      </c>
      <c r="B3632" s="8" t="s">
        <v>61</v>
      </c>
      <c r="C3632" s="7" t="s">
        <v>3720</v>
      </c>
      <c r="D3632" s="12"/>
      <c r="E3632" s="15"/>
      <c r="F3632" s="14"/>
    </row>
    <row r="3633" spans="1:6" s="4" customFormat="1" ht="12.75" hidden="1" x14ac:dyDescent="0.25">
      <c r="A3633" s="6" t="s">
        <v>77</v>
      </c>
      <c r="B3633" s="8" t="s">
        <v>61</v>
      </c>
      <c r="C3633" s="7" t="s">
        <v>3721</v>
      </c>
      <c r="D3633" s="12"/>
      <c r="E3633" s="15"/>
      <c r="F3633" s="14"/>
    </row>
    <row r="3634" spans="1:6" s="4" customFormat="1" ht="12.75" hidden="1" x14ac:dyDescent="0.25">
      <c r="A3634" s="6" t="s">
        <v>72</v>
      </c>
      <c r="B3634" s="8" t="s">
        <v>62</v>
      </c>
      <c r="C3634" s="7" t="s">
        <v>3722</v>
      </c>
      <c r="D3634" s="12"/>
      <c r="E3634" s="15"/>
      <c r="F3634" s="14"/>
    </row>
    <row r="3635" spans="1:6" hidden="1" x14ac:dyDescent="0.25"/>
    <row r="3636" spans="1:6" hidden="1" x14ac:dyDescent="0.25"/>
    <row r="3637" spans="1:6" hidden="1" x14ac:dyDescent="0.25"/>
    <row r="3638" spans="1:6" hidden="1" x14ac:dyDescent="0.25"/>
    <row r="3639" spans="1:6" hidden="1" x14ac:dyDescent="0.25"/>
    <row r="3640" spans="1:6" hidden="1" x14ac:dyDescent="0.25"/>
    <row r="3641" spans="1:6" hidden="1" x14ac:dyDescent="0.25"/>
    <row r="3642" spans="1:6" hidden="1" x14ac:dyDescent="0.25"/>
    <row r="3643" spans="1:6" hidden="1" x14ac:dyDescent="0.25"/>
  </sheetData>
  <autoFilter ref="A2:F3643" xr:uid="{00000000-0009-0000-0000-000010000000}">
    <filterColumn colId="2">
      <filters>
        <filter val="RT-CT0220164-000.000-000-A09/101"/>
        <filter val="RT-CT0220164-000.000-000-A09/102"/>
        <filter val="RT-CT0220164-000.000-000-A09/103"/>
        <filter val="RT-CT0220164-000.000-000-A09/104"/>
        <filter val="RT-CT0220164-000.000-000-A09/105"/>
        <filter val="RT-CT0220164-000.000-000-A09/106"/>
        <filter val="RT-CT0220164-000.000-000-A09/107"/>
        <filter val="RT-CT0220164-000.000-000-A09/108"/>
        <filter val="RT-CT0220164-000.000-000-A09/201"/>
        <filter val="RT-CT0220164-000.000-000-A09/202"/>
        <filter val="RT-CT0220164-000.000-000-A09/203"/>
        <filter val="RT-CT0220164-000.000-000-A09/204"/>
        <filter val="RT-CT0220164-000.000-000-A09/205"/>
        <filter val="RT-CT0220164-000.000-000-A09/206"/>
        <filter val="RT-CT0220164-000.000-000-A09/207"/>
        <filter val="RT-CT0220164-000.000-000-A09/208"/>
        <filter val="RT-CT0220164-000.000-000-A09/209"/>
        <filter val="RT-CT0220164-000.000-000-A09/210"/>
        <filter val="RT-CT0220164-000.000-000-A09/501"/>
        <filter val="RT-CT0220164-000.000-000-A09/502"/>
        <filter val="RT-CT0220164-000.000-000-A09/503"/>
        <filter val="RT-CT0220164-000.000-000-A09/504"/>
        <filter val="RT-CT0220164-000.000-000-A09/505"/>
        <filter val="RT-CT0220164-000.000-000-A09/506"/>
        <filter val="RT-CT0220164-000.000-000-A09/507"/>
        <filter val="RT-CT0220164-000.000-000-A09/508"/>
      </filters>
    </filterColumn>
  </autoFilter>
  <mergeCells count="1">
    <mergeCell ref="D1:F1"/>
  </mergeCells>
  <conditionalFormatting sqref="D3:F138 E139:E330 D139:D387 F139:F387 D388:F391 D392:D687 F392:F687 D688:F692 D693:D881 F693:F881 D882:F894 D895:D1187 F895:F1187 D1188:F1190 D1191:D1339 F1191:F1339 D1340:F1351 D1352:D1723 F1352:F1723 D1724:F1752 D1753:D2323 F1753:F2323 D2324:F2340 D2341:D3598 F2341:F3598 D3606:D3634 F3606:F3643">
    <cfRule type="cellIs" dxfId="3" priority="3" operator="equal">
      <formula>"NE"</formula>
    </cfRule>
    <cfRule type="cellIs" dxfId="2" priority="4" operator="equal">
      <formula>"N"</formula>
    </cfRule>
  </conditionalFormatting>
  <conditionalFormatting sqref="D3599:F3605">
    <cfRule type="cellIs" dxfId="1" priority="1" operator="equal">
      <formula>"NE"</formula>
    </cfRule>
    <cfRule type="cellIs" dxfId="0" priority="2" operator="equal">
      <formula>"N"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17</vt:i4>
      </vt:variant>
    </vt:vector>
  </HeadingPairs>
  <TitlesOfParts>
    <vt:vector size="34" baseType="lpstr">
      <vt:lpstr>F2-SP097</vt:lpstr>
      <vt:lpstr>C7-SP097</vt:lpstr>
      <vt:lpstr>F6-SP147</vt:lpstr>
      <vt:lpstr>F4-SP129</vt:lpstr>
      <vt:lpstr>F4-SP129_Dispositivo</vt:lpstr>
      <vt:lpstr>C11-SP151</vt:lpstr>
      <vt:lpstr>F12-SP331</vt:lpstr>
      <vt:lpstr>D14-SP249</vt:lpstr>
      <vt:lpstr>D2-SPA045</vt:lpstr>
      <vt:lpstr>D6-SP268</vt:lpstr>
      <vt:lpstr>D3-SP253</vt:lpstr>
      <vt:lpstr>D24-SP350</vt:lpstr>
      <vt:lpstr>D19-SP259</vt:lpstr>
      <vt:lpstr>C6-SPA103079</vt:lpstr>
      <vt:lpstr>F11-SP250</vt:lpstr>
      <vt:lpstr>GERAL 1</vt:lpstr>
      <vt:lpstr>GERAL</vt:lpstr>
      <vt:lpstr>'C11-SP151'!Area_de_impressao</vt:lpstr>
      <vt:lpstr>'C6-SPA103079'!Area_de_impressao</vt:lpstr>
      <vt:lpstr>'C7-SP097'!Area_de_impressao</vt:lpstr>
      <vt:lpstr>'D14-SP249'!Area_de_impressao</vt:lpstr>
      <vt:lpstr>'D19-SP259'!Area_de_impressao</vt:lpstr>
      <vt:lpstr>'D24-SP350'!Area_de_impressao</vt:lpstr>
      <vt:lpstr>'D2-SPA045'!Area_de_impressao</vt:lpstr>
      <vt:lpstr>'D3-SP253'!Area_de_impressao</vt:lpstr>
      <vt:lpstr>'D6-SP268'!Area_de_impressao</vt:lpstr>
      <vt:lpstr>'F11-SP250'!Area_de_impressao</vt:lpstr>
      <vt:lpstr>'F12-SP331'!Area_de_impressao</vt:lpstr>
      <vt:lpstr>'F2-SP097'!Area_de_impressao</vt:lpstr>
      <vt:lpstr>'F4-SP129'!Area_de_impressao</vt:lpstr>
      <vt:lpstr>'GERAL 1'!Area_de_impressao</vt:lpstr>
      <vt:lpstr>'C7-SP097'!Titulos_de_impressao</vt:lpstr>
      <vt:lpstr>'F12-SP331'!Titulos_de_impressao</vt:lpstr>
      <vt:lpstr>'F2-SP097'!Titulos_de_impressao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Rosicleide Calixta Celinski</dc:creator>
  <cp:lastModifiedBy>Sarah Moretzsohn Gonçalves</cp:lastModifiedBy>
  <cp:lastPrinted>2025-07-22T16:42:45Z</cp:lastPrinted>
  <dcterms:created xsi:type="dcterms:W3CDTF">2022-09-12T18:08:00Z</dcterms:created>
  <dcterms:modified xsi:type="dcterms:W3CDTF">2026-06-08T20:07:53Z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</Properties>
</file>